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xr:revisionPtr revIDLastSave="0" documentId="8_{42006FB5-73C1-4B33-98C7-3B9E873ACDE7}" xr6:coauthVersionLast="47" xr6:coauthVersionMax="47" xr10:uidLastSave="{00000000-0000-0000-0000-000000000000}"/>
  <workbookProtection workbookAlgorithmName="SHA-512" workbookHashValue="GN/taikHVWdqL5VVHZJW/qngiYaQ/N4NGZzeNX+GjjEFyjY2fyZTXDJUqoiLnujeXPnQF0Ybmyu0ZfmspFxK5w==" workbookSaltValue="fK+frRqDWHWQNormIqp0vg==" workbookSpinCount="100000" lockStructure="1"/>
  <bookViews>
    <workbookView xWindow="-120" yWindow="-120" windowWidth="29040" windowHeight="15720" activeTab="1" xr2:uid="{00000000-000D-0000-FFFF-FFFF00000000}"/>
  </bookViews>
  <sheets>
    <sheet name="Instructions" sheetId="4" r:id="rId1"/>
    <sheet name="Fund Description" sheetId="6" r:id="rId2"/>
    <sheet name="Fund Information" sheetId="7" state="hidden" r:id="rId3"/>
    <sheet name="ACFR Class Vlookup" sheetId="8" state="hidden" r:id="rId4"/>
    <sheet name="Table A as of March 2024" sheetId="9" state="hidden" r:id="rId5"/>
    <sheet name="BU and Control BU Listing" sheetId="10" state="hidden" r:id="rId6"/>
    <sheet name="All Agency Table" sheetId="12" state="hidden" r:id="rId7"/>
    <sheet name="500,550,560,610,650,660 and HEI" sheetId="13" state="hidden" r:id="rId8"/>
    <sheet name="Excluded" sheetId="14" state="hidden" r:id="rId9"/>
  </sheets>
  <externalReferences>
    <externalReference r:id="rId10"/>
  </externalReferences>
  <definedNames>
    <definedName name="_xlnm._FilterDatabase" localSheetId="7" hidden="1">'500,550,560,610,650,660 and HEI'!$A$2:$X$1253</definedName>
    <definedName name="_xlnm._FilterDatabase" localSheetId="5" hidden="1">'BU and Control BU Listing'!$A$1:$H$320</definedName>
    <definedName name="_xlnm._FilterDatabase" localSheetId="1" hidden="1">'Fund Description'!$A$2:$X$1957</definedName>
    <definedName name="_xlnm._FilterDatabase" localSheetId="2" hidden="1">'Fund Information'!$A$2:$G$1166</definedName>
    <definedName name="_xlnm._FilterDatabase" localSheetId="4" hidden="1">'Table A as of March 2024'!$A$1:$Q$3379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8" i="14" l="1"/>
  <c r="Q78" i="14"/>
  <c r="O78" i="14"/>
  <c r="J78" i="14"/>
  <c r="U78" i="14" s="1"/>
  <c r="I78" i="14"/>
  <c r="H78" i="14"/>
  <c r="G78" i="14"/>
  <c r="K78" i="14" s="1"/>
  <c r="F78" i="14"/>
  <c r="E78" i="14"/>
  <c r="D78" i="14"/>
  <c r="L78" i="14" s="1"/>
  <c r="M78" i="14" s="1"/>
  <c r="C78" i="14"/>
  <c r="A78" i="14"/>
  <c r="Q77" i="14"/>
  <c r="O77" i="14"/>
  <c r="J77" i="14"/>
  <c r="U77" i="14" s="1"/>
  <c r="I77" i="14"/>
  <c r="H77" i="14"/>
  <c r="G77" i="14"/>
  <c r="K77" i="14" s="1"/>
  <c r="F77" i="14"/>
  <c r="E77" i="14"/>
  <c r="D77" i="14"/>
  <c r="L77" i="14" s="1"/>
  <c r="M77" i="14" s="1"/>
  <c r="C77" i="14"/>
  <c r="A77" i="14"/>
  <c r="Q76" i="14"/>
  <c r="O76" i="14"/>
  <c r="K76" i="14"/>
  <c r="S76" i="14" s="1"/>
  <c r="J76" i="14"/>
  <c r="R76" i="14" s="1"/>
  <c r="I76" i="14"/>
  <c r="H76" i="14"/>
  <c r="G76" i="14"/>
  <c r="F76" i="14"/>
  <c r="E76" i="14"/>
  <c r="D76" i="14"/>
  <c r="L76" i="14" s="1"/>
  <c r="M76" i="14" s="1"/>
  <c r="C76" i="14"/>
  <c r="A76" i="14"/>
  <c r="Q75" i="14"/>
  <c r="O75" i="14"/>
  <c r="J75" i="14"/>
  <c r="U75" i="14" s="1"/>
  <c r="I75" i="14"/>
  <c r="H75" i="14"/>
  <c r="G75" i="14"/>
  <c r="K75" i="14" s="1"/>
  <c r="F75" i="14"/>
  <c r="E75" i="14"/>
  <c r="D75" i="14"/>
  <c r="L75" i="14" s="1"/>
  <c r="M75" i="14" s="1"/>
  <c r="C75" i="14"/>
  <c r="A75" i="14"/>
  <c r="Q74" i="14"/>
  <c r="O74" i="14"/>
  <c r="K74" i="14"/>
  <c r="S74" i="14" s="1"/>
  <c r="J74" i="14"/>
  <c r="R74" i="14" s="1"/>
  <c r="I74" i="14"/>
  <c r="H74" i="14"/>
  <c r="G74" i="14"/>
  <c r="F74" i="14"/>
  <c r="E74" i="14"/>
  <c r="D74" i="14"/>
  <c r="L74" i="14" s="1"/>
  <c r="M74" i="14" s="1"/>
  <c r="C74" i="14"/>
  <c r="A74" i="14"/>
  <c r="R73" i="14"/>
  <c r="Q73" i="14"/>
  <c r="O73" i="14"/>
  <c r="J73" i="14"/>
  <c r="U73" i="14" s="1"/>
  <c r="I73" i="14"/>
  <c r="H73" i="14"/>
  <c r="G73" i="14"/>
  <c r="K73" i="14" s="1"/>
  <c r="F73" i="14"/>
  <c r="E73" i="14"/>
  <c r="D73" i="14"/>
  <c r="L73" i="14" s="1"/>
  <c r="M73" i="14" s="1"/>
  <c r="C73" i="14"/>
  <c r="A73" i="14"/>
  <c r="V72" i="14"/>
  <c r="Q72" i="14"/>
  <c r="O72" i="14"/>
  <c r="K72" i="14"/>
  <c r="S72" i="14" s="1"/>
  <c r="T72" i="14" s="1"/>
  <c r="J72" i="14"/>
  <c r="R72" i="14" s="1"/>
  <c r="I72" i="14"/>
  <c r="H72" i="14"/>
  <c r="G72" i="14"/>
  <c r="F72" i="14"/>
  <c r="E72" i="14"/>
  <c r="D72" i="14"/>
  <c r="L72" i="14" s="1"/>
  <c r="M72" i="14" s="1"/>
  <c r="C72" i="14"/>
  <c r="A72" i="14"/>
  <c r="R71" i="14"/>
  <c r="Q71" i="14"/>
  <c r="O71" i="14"/>
  <c r="J71" i="14"/>
  <c r="U71" i="14" s="1"/>
  <c r="I71" i="14"/>
  <c r="H71" i="14"/>
  <c r="G71" i="14"/>
  <c r="K71" i="14" s="1"/>
  <c r="F71" i="14"/>
  <c r="E71" i="14"/>
  <c r="D71" i="14"/>
  <c r="L71" i="14" s="1"/>
  <c r="M71" i="14" s="1"/>
  <c r="C71" i="14"/>
  <c r="A71" i="14"/>
  <c r="V70" i="14"/>
  <c r="S70" i="14"/>
  <c r="T70" i="14" s="1"/>
  <c r="Q70" i="14"/>
  <c r="O70" i="14"/>
  <c r="K70" i="14"/>
  <c r="J70" i="14"/>
  <c r="R70" i="14" s="1"/>
  <c r="I70" i="14"/>
  <c r="H70" i="14"/>
  <c r="G70" i="14"/>
  <c r="F70" i="14"/>
  <c r="E70" i="14"/>
  <c r="D70" i="14"/>
  <c r="L70" i="14" s="1"/>
  <c r="M70" i="14" s="1"/>
  <c r="C70" i="14"/>
  <c r="A70" i="14"/>
  <c r="R69" i="14"/>
  <c r="Q69" i="14"/>
  <c r="O69" i="14"/>
  <c r="J69" i="14"/>
  <c r="U69" i="14" s="1"/>
  <c r="I69" i="14"/>
  <c r="H69" i="14"/>
  <c r="G69" i="14"/>
  <c r="K69" i="14" s="1"/>
  <c r="F69" i="14"/>
  <c r="E69" i="14"/>
  <c r="D69" i="14"/>
  <c r="L69" i="14" s="1"/>
  <c r="M69" i="14" s="1"/>
  <c r="C69" i="14"/>
  <c r="A69" i="14"/>
  <c r="V68" i="14"/>
  <c r="S68" i="14"/>
  <c r="Q68" i="14"/>
  <c r="O68" i="14"/>
  <c r="K68" i="14"/>
  <c r="J68" i="14"/>
  <c r="R68" i="14" s="1"/>
  <c r="I68" i="14"/>
  <c r="H68" i="14"/>
  <c r="G68" i="14"/>
  <c r="F68" i="14"/>
  <c r="E68" i="14"/>
  <c r="D68" i="14"/>
  <c r="L68" i="14" s="1"/>
  <c r="M68" i="14" s="1"/>
  <c r="C68" i="14"/>
  <c r="A68" i="14"/>
  <c r="R67" i="14"/>
  <c r="Q67" i="14"/>
  <c r="O67" i="14"/>
  <c r="J67" i="14"/>
  <c r="U67" i="14" s="1"/>
  <c r="I67" i="14"/>
  <c r="H67" i="14"/>
  <c r="G67" i="14"/>
  <c r="K67" i="14" s="1"/>
  <c r="F67" i="14"/>
  <c r="E67" i="14"/>
  <c r="D67" i="14"/>
  <c r="L67" i="14" s="1"/>
  <c r="M67" i="14" s="1"/>
  <c r="C67" i="14"/>
  <c r="A67" i="14"/>
  <c r="V66" i="14"/>
  <c r="S66" i="14"/>
  <c r="Q66" i="14"/>
  <c r="O66" i="14"/>
  <c r="K66" i="14"/>
  <c r="J66" i="14"/>
  <c r="R66" i="14" s="1"/>
  <c r="I66" i="14"/>
  <c r="H66" i="14"/>
  <c r="G66" i="14"/>
  <c r="F66" i="14"/>
  <c r="E66" i="14"/>
  <c r="D66" i="14"/>
  <c r="L66" i="14" s="1"/>
  <c r="M66" i="14" s="1"/>
  <c r="C66" i="14"/>
  <c r="A66" i="14"/>
  <c r="R65" i="14"/>
  <c r="Q65" i="14"/>
  <c r="O65" i="14"/>
  <c r="J65" i="14"/>
  <c r="U65" i="14" s="1"/>
  <c r="I65" i="14"/>
  <c r="H65" i="14"/>
  <c r="G65" i="14"/>
  <c r="K65" i="14" s="1"/>
  <c r="F65" i="14"/>
  <c r="E65" i="14"/>
  <c r="D65" i="14"/>
  <c r="L65" i="14" s="1"/>
  <c r="M65" i="14" s="1"/>
  <c r="C65" i="14"/>
  <c r="A65" i="14"/>
  <c r="Q1253" i="13"/>
  <c r="O1253" i="13"/>
  <c r="J1253" i="13"/>
  <c r="U1253" i="13" s="1"/>
  <c r="I1253" i="13"/>
  <c r="H1253" i="13"/>
  <c r="G1253" i="13"/>
  <c r="K1253" i="13" s="1"/>
  <c r="F1253" i="13"/>
  <c r="E1253" i="13"/>
  <c r="D1253" i="13"/>
  <c r="L1253" i="13" s="1"/>
  <c r="M1253" i="13" s="1"/>
  <c r="C1253" i="13"/>
  <c r="A1253" i="13"/>
  <c r="Q1252" i="13"/>
  <c r="O1252" i="13"/>
  <c r="K1252" i="13"/>
  <c r="S1252" i="13" s="1"/>
  <c r="J1252" i="13"/>
  <c r="R1252" i="13" s="1"/>
  <c r="I1252" i="13"/>
  <c r="H1252" i="13"/>
  <c r="G1252" i="13"/>
  <c r="F1252" i="13"/>
  <c r="E1252" i="13"/>
  <c r="D1252" i="13"/>
  <c r="L1252" i="13" s="1"/>
  <c r="M1252" i="13" s="1"/>
  <c r="C1252" i="13"/>
  <c r="A1252" i="13"/>
  <c r="Q1251" i="13"/>
  <c r="O1251" i="13"/>
  <c r="J1251" i="13"/>
  <c r="U1251" i="13" s="1"/>
  <c r="I1251" i="13"/>
  <c r="H1251" i="13"/>
  <c r="G1251" i="13"/>
  <c r="K1251" i="13" s="1"/>
  <c r="F1251" i="13"/>
  <c r="E1251" i="13"/>
  <c r="D1251" i="13"/>
  <c r="L1251" i="13" s="1"/>
  <c r="M1251" i="13" s="1"/>
  <c r="C1251" i="13"/>
  <c r="A1251" i="13"/>
  <c r="Q1250" i="13"/>
  <c r="O1250" i="13"/>
  <c r="K1250" i="13"/>
  <c r="S1250" i="13" s="1"/>
  <c r="J1250" i="13"/>
  <c r="R1250" i="13" s="1"/>
  <c r="I1250" i="13"/>
  <c r="H1250" i="13"/>
  <c r="G1250" i="13"/>
  <c r="F1250" i="13"/>
  <c r="E1250" i="13"/>
  <c r="D1250" i="13"/>
  <c r="L1250" i="13" s="1"/>
  <c r="M1250" i="13" s="1"/>
  <c r="C1250" i="13"/>
  <c r="A1250" i="13"/>
  <c r="Q1249" i="13"/>
  <c r="O1249" i="13"/>
  <c r="J1249" i="13"/>
  <c r="U1249" i="13" s="1"/>
  <c r="I1249" i="13"/>
  <c r="H1249" i="13"/>
  <c r="G1249" i="13"/>
  <c r="K1249" i="13" s="1"/>
  <c r="F1249" i="13"/>
  <c r="E1249" i="13"/>
  <c r="D1249" i="13"/>
  <c r="L1249" i="13" s="1"/>
  <c r="M1249" i="13" s="1"/>
  <c r="C1249" i="13"/>
  <c r="A1249" i="13" s="1"/>
  <c r="Q1248" i="13"/>
  <c r="O1248" i="13"/>
  <c r="J1248" i="13"/>
  <c r="R1248" i="13" s="1"/>
  <c r="I1248" i="13"/>
  <c r="H1248" i="13"/>
  <c r="G1248" i="13"/>
  <c r="K1248" i="13" s="1"/>
  <c r="S1248" i="13" s="1"/>
  <c r="F1248" i="13"/>
  <c r="E1248" i="13"/>
  <c r="D1248" i="13"/>
  <c r="L1248" i="13" s="1"/>
  <c r="M1248" i="13" s="1"/>
  <c r="C1248" i="13"/>
  <c r="A1248" i="13" s="1"/>
  <c r="Q1247" i="13"/>
  <c r="O1247" i="13"/>
  <c r="J1247" i="13"/>
  <c r="U1247" i="13" s="1"/>
  <c r="I1247" i="13"/>
  <c r="H1247" i="13"/>
  <c r="G1247" i="13"/>
  <c r="K1247" i="13" s="1"/>
  <c r="F1247" i="13"/>
  <c r="E1247" i="13"/>
  <c r="D1247" i="13"/>
  <c r="L1247" i="13" s="1"/>
  <c r="M1247" i="13" s="1"/>
  <c r="C1247" i="13"/>
  <c r="A1247" i="13"/>
  <c r="R64" i="14"/>
  <c r="Q64" i="14"/>
  <c r="O64" i="14"/>
  <c r="J64" i="14"/>
  <c r="U64" i="14" s="1"/>
  <c r="I64" i="14"/>
  <c r="H64" i="14"/>
  <c r="G64" i="14"/>
  <c r="K64" i="14" s="1"/>
  <c r="F64" i="14"/>
  <c r="E64" i="14"/>
  <c r="D64" i="14"/>
  <c r="L64" i="14" s="1"/>
  <c r="M64" i="14" s="1"/>
  <c r="C64" i="14"/>
  <c r="A64" i="14"/>
  <c r="Q63" i="14"/>
  <c r="O63" i="14"/>
  <c r="K63" i="14"/>
  <c r="S63" i="14" s="1"/>
  <c r="J63" i="14"/>
  <c r="R63" i="14" s="1"/>
  <c r="I63" i="14"/>
  <c r="H63" i="14"/>
  <c r="G63" i="14"/>
  <c r="F63" i="14"/>
  <c r="E63" i="14"/>
  <c r="D63" i="14"/>
  <c r="L63" i="14" s="1"/>
  <c r="M63" i="14" s="1"/>
  <c r="C63" i="14"/>
  <c r="A63" i="14"/>
  <c r="Q62" i="14"/>
  <c r="O62" i="14"/>
  <c r="J62" i="14"/>
  <c r="U62" i="14" s="1"/>
  <c r="I62" i="14"/>
  <c r="H62" i="14"/>
  <c r="G62" i="14"/>
  <c r="K62" i="14" s="1"/>
  <c r="F62" i="14"/>
  <c r="E62" i="14"/>
  <c r="D62" i="14"/>
  <c r="L62" i="14" s="1"/>
  <c r="M62" i="14" s="1"/>
  <c r="C62" i="14"/>
  <c r="A62" i="14"/>
  <c r="Q61" i="14"/>
  <c r="O61" i="14"/>
  <c r="J61" i="14"/>
  <c r="U61" i="14" s="1"/>
  <c r="I61" i="14"/>
  <c r="H61" i="14"/>
  <c r="G61" i="14"/>
  <c r="K61" i="14" s="1"/>
  <c r="F61" i="14"/>
  <c r="E61" i="14"/>
  <c r="D61" i="14"/>
  <c r="L61" i="14" s="1"/>
  <c r="M61" i="14" s="1"/>
  <c r="C61" i="14"/>
  <c r="A61" i="14"/>
  <c r="Q60" i="14"/>
  <c r="O60" i="14"/>
  <c r="K60" i="14"/>
  <c r="S60" i="14" s="1"/>
  <c r="J60" i="14"/>
  <c r="R60" i="14" s="1"/>
  <c r="I60" i="14"/>
  <c r="H60" i="14"/>
  <c r="G60" i="14"/>
  <c r="F60" i="14"/>
  <c r="E60" i="14"/>
  <c r="D60" i="14"/>
  <c r="L60" i="14" s="1"/>
  <c r="M60" i="14" s="1"/>
  <c r="C60" i="14"/>
  <c r="A60" i="14"/>
  <c r="Q59" i="14"/>
  <c r="O59" i="14"/>
  <c r="J59" i="14"/>
  <c r="U59" i="14" s="1"/>
  <c r="I59" i="14"/>
  <c r="H59" i="14"/>
  <c r="G59" i="14"/>
  <c r="K59" i="14" s="1"/>
  <c r="F59" i="14"/>
  <c r="E59" i="14"/>
  <c r="D59" i="14"/>
  <c r="L59" i="14" s="1"/>
  <c r="M59" i="14" s="1"/>
  <c r="C59" i="14"/>
  <c r="A59" i="14"/>
  <c r="S58" i="14"/>
  <c r="Q58" i="14"/>
  <c r="O58" i="14"/>
  <c r="K58" i="14"/>
  <c r="V58" i="14" s="1"/>
  <c r="J58" i="14"/>
  <c r="R58" i="14" s="1"/>
  <c r="I58" i="14"/>
  <c r="H58" i="14"/>
  <c r="G58" i="14"/>
  <c r="F58" i="14"/>
  <c r="E58" i="14"/>
  <c r="D58" i="14"/>
  <c r="L58" i="14" s="1"/>
  <c r="M58" i="14" s="1"/>
  <c r="C58" i="14"/>
  <c r="A58" i="14"/>
  <c r="Q57" i="14"/>
  <c r="O57" i="14"/>
  <c r="J57" i="14"/>
  <c r="U57" i="14" s="1"/>
  <c r="I57" i="14"/>
  <c r="H57" i="14"/>
  <c r="G57" i="14"/>
  <c r="K57" i="14" s="1"/>
  <c r="F57" i="14"/>
  <c r="E57" i="14"/>
  <c r="D57" i="14"/>
  <c r="L57" i="14" s="1"/>
  <c r="M57" i="14" s="1"/>
  <c r="C57" i="14"/>
  <c r="A57" i="14"/>
  <c r="S56" i="14"/>
  <c r="Q56" i="14"/>
  <c r="O56" i="14"/>
  <c r="K56" i="14"/>
  <c r="V56" i="14" s="1"/>
  <c r="J56" i="14"/>
  <c r="R56" i="14" s="1"/>
  <c r="I56" i="14"/>
  <c r="H56" i="14"/>
  <c r="G56" i="14"/>
  <c r="F56" i="14"/>
  <c r="E56" i="14"/>
  <c r="D56" i="14"/>
  <c r="L56" i="14" s="1"/>
  <c r="M56" i="14" s="1"/>
  <c r="C56" i="14"/>
  <c r="A56" i="14"/>
  <c r="C1230" i="6"/>
  <c r="A1230" i="6" s="1"/>
  <c r="D1230" i="6"/>
  <c r="L1230" i="6" s="1"/>
  <c r="M1230" i="6" s="1"/>
  <c r="E1230" i="6"/>
  <c r="F1230" i="6"/>
  <c r="G1230" i="6"/>
  <c r="K1230" i="6" s="1"/>
  <c r="H1230" i="6"/>
  <c r="I1230" i="6"/>
  <c r="J1230" i="6"/>
  <c r="U1230" i="6" s="1"/>
  <c r="O1230" i="6"/>
  <c r="Q1230" i="6"/>
  <c r="Q55" i="14"/>
  <c r="O55" i="14"/>
  <c r="J55" i="14"/>
  <c r="U55" i="14" s="1"/>
  <c r="I55" i="14"/>
  <c r="H55" i="14"/>
  <c r="G55" i="14"/>
  <c r="K55" i="14" s="1"/>
  <c r="F55" i="14"/>
  <c r="E55" i="14"/>
  <c r="D55" i="14"/>
  <c r="L55" i="14" s="1"/>
  <c r="M55" i="14" s="1"/>
  <c r="C55" i="14"/>
  <c r="A55" i="14"/>
  <c r="Q54" i="14"/>
  <c r="O54" i="14"/>
  <c r="J54" i="14"/>
  <c r="R54" i="14" s="1"/>
  <c r="I54" i="14"/>
  <c r="H54" i="14"/>
  <c r="G54" i="14"/>
  <c r="K54" i="14" s="1"/>
  <c r="F54" i="14"/>
  <c r="E54" i="14"/>
  <c r="D54" i="14"/>
  <c r="L54" i="14" s="1"/>
  <c r="M54" i="14" s="1"/>
  <c r="C54" i="14"/>
  <c r="A54" i="14"/>
  <c r="Q53" i="14"/>
  <c r="O53" i="14"/>
  <c r="J53" i="14"/>
  <c r="U53" i="14" s="1"/>
  <c r="I53" i="14"/>
  <c r="H53" i="14"/>
  <c r="G53" i="14"/>
  <c r="K53" i="14" s="1"/>
  <c r="F53" i="14"/>
  <c r="E53" i="14"/>
  <c r="D53" i="14"/>
  <c r="L53" i="14" s="1"/>
  <c r="M53" i="14" s="1"/>
  <c r="C53" i="14"/>
  <c r="A53" i="14" s="1"/>
  <c r="Q52" i="14"/>
  <c r="O52" i="14"/>
  <c r="J52" i="14"/>
  <c r="U52" i="14" s="1"/>
  <c r="I52" i="14"/>
  <c r="H52" i="14"/>
  <c r="G52" i="14"/>
  <c r="K52" i="14" s="1"/>
  <c r="F52" i="14"/>
  <c r="E52" i="14"/>
  <c r="D52" i="14"/>
  <c r="L52" i="14" s="1"/>
  <c r="M52" i="14" s="1"/>
  <c r="C52" i="14"/>
  <c r="A52" i="14"/>
  <c r="Q51" i="14"/>
  <c r="O51" i="14"/>
  <c r="J51" i="14"/>
  <c r="R51" i="14" s="1"/>
  <c r="I51" i="14"/>
  <c r="H51" i="14"/>
  <c r="G51" i="14"/>
  <c r="K51" i="14" s="1"/>
  <c r="S51" i="14" s="1"/>
  <c r="F51" i="14"/>
  <c r="E51" i="14"/>
  <c r="D51" i="14"/>
  <c r="L51" i="14" s="1"/>
  <c r="M51" i="14" s="1"/>
  <c r="C51" i="14"/>
  <c r="A51" i="14"/>
  <c r="Q50" i="14"/>
  <c r="O50" i="14"/>
  <c r="J50" i="14"/>
  <c r="U50" i="14" s="1"/>
  <c r="I50" i="14"/>
  <c r="H50" i="14"/>
  <c r="G50" i="14"/>
  <c r="K50" i="14" s="1"/>
  <c r="F50" i="14"/>
  <c r="E50" i="14"/>
  <c r="D50" i="14"/>
  <c r="L50" i="14" s="1"/>
  <c r="M50" i="14" s="1"/>
  <c r="C50" i="14"/>
  <c r="A50" i="14"/>
  <c r="Q49" i="14"/>
  <c r="O49" i="14"/>
  <c r="J49" i="14"/>
  <c r="U49" i="14" s="1"/>
  <c r="I49" i="14"/>
  <c r="H49" i="14"/>
  <c r="G49" i="14"/>
  <c r="K49" i="14" s="1"/>
  <c r="F49" i="14"/>
  <c r="E49" i="14"/>
  <c r="D49" i="14"/>
  <c r="L49" i="14" s="1"/>
  <c r="M49" i="14" s="1"/>
  <c r="C49" i="14"/>
  <c r="A49" i="14"/>
  <c r="Q48" i="14"/>
  <c r="O48" i="14"/>
  <c r="K48" i="14"/>
  <c r="S48" i="14" s="1"/>
  <c r="J48" i="14"/>
  <c r="U48" i="14" s="1"/>
  <c r="I48" i="14"/>
  <c r="H48" i="14"/>
  <c r="G48" i="14"/>
  <c r="F48" i="14"/>
  <c r="E48" i="14"/>
  <c r="D48" i="14"/>
  <c r="L48" i="14" s="1"/>
  <c r="M48" i="14" s="1"/>
  <c r="C48" i="14"/>
  <c r="A48" i="14" s="1"/>
  <c r="Q47" i="14"/>
  <c r="O47" i="14"/>
  <c r="J47" i="14"/>
  <c r="U47" i="14" s="1"/>
  <c r="I47" i="14"/>
  <c r="H47" i="14"/>
  <c r="G47" i="14"/>
  <c r="K47" i="14" s="1"/>
  <c r="F47" i="14"/>
  <c r="E47" i="14"/>
  <c r="D47" i="14"/>
  <c r="L47" i="14" s="1"/>
  <c r="M47" i="14" s="1"/>
  <c r="C47" i="14"/>
  <c r="A47" i="14"/>
  <c r="Q46" i="14"/>
  <c r="O46" i="14"/>
  <c r="K46" i="14"/>
  <c r="S46" i="14" s="1"/>
  <c r="J46" i="14"/>
  <c r="R46" i="14" s="1"/>
  <c r="I46" i="14"/>
  <c r="H46" i="14"/>
  <c r="G46" i="14"/>
  <c r="F46" i="14"/>
  <c r="E46" i="14"/>
  <c r="D46" i="14"/>
  <c r="L46" i="14" s="1"/>
  <c r="M46" i="14" s="1"/>
  <c r="C46" i="14"/>
  <c r="A46" i="14" s="1"/>
  <c r="V78" i="14" l="1"/>
  <c r="W78" i="14" s="1"/>
  <c r="S78" i="14"/>
  <c r="T78" i="14" s="1"/>
  <c r="T74" i="14"/>
  <c r="V75" i="14"/>
  <c r="W75" i="14" s="1"/>
  <c r="S75" i="14"/>
  <c r="V77" i="14"/>
  <c r="W77" i="14" s="1"/>
  <c r="S77" i="14"/>
  <c r="T77" i="14" s="1"/>
  <c r="T76" i="14"/>
  <c r="V74" i="14"/>
  <c r="W74" i="14" s="1"/>
  <c r="R75" i="14"/>
  <c r="V76" i="14"/>
  <c r="R77" i="14"/>
  <c r="U76" i="14"/>
  <c r="U74" i="14"/>
  <c r="V73" i="14"/>
  <c r="W73" i="14" s="1"/>
  <c r="S73" i="14"/>
  <c r="T73" i="14" s="1"/>
  <c r="W72" i="14"/>
  <c r="V67" i="14"/>
  <c r="W67" i="14" s="1"/>
  <c r="S67" i="14"/>
  <c r="T67" i="14" s="1"/>
  <c r="V71" i="14"/>
  <c r="W71" i="14" s="1"/>
  <c r="S71" i="14"/>
  <c r="T71" i="14" s="1"/>
  <c r="V65" i="14"/>
  <c r="W65" i="14" s="1"/>
  <c r="S65" i="14"/>
  <c r="T65" i="14" s="1"/>
  <c r="T66" i="14"/>
  <c r="W66" i="14"/>
  <c r="V69" i="14"/>
  <c r="W69" i="14" s="1"/>
  <c r="S69" i="14"/>
  <c r="T69" i="14" s="1"/>
  <c r="T68" i="14"/>
  <c r="U66" i="14"/>
  <c r="U68" i="14"/>
  <c r="W68" i="14" s="1"/>
  <c r="U70" i="14"/>
  <c r="W70" i="14" s="1"/>
  <c r="U72" i="14"/>
  <c r="T1250" i="13"/>
  <c r="V1251" i="13"/>
  <c r="W1251" i="13" s="1"/>
  <c r="S1251" i="13"/>
  <c r="T1252" i="13"/>
  <c r="V1253" i="13"/>
  <c r="W1253" i="13" s="1"/>
  <c r="S1253" i="13"/>
  <c r="T1248" i="13"/>
  <c r="V1249" i="13"/>
  <c r="W1249" i="13" s="1"/>
  <c r="S1249" i="13"/>
  <c r="V1247" i="13"/>
  <c r="W1247" i="13" s="1"/>
  <c r="S1247" i="13"/>
  <c r="U1252" i="13"/>
  <c r="R1247" i="13"/>
  <c r="V1248" i="13"/>
  <c r="W1248" i="13" s="1"/>
  <c r="R1249" i="13"/>
  <c r="V1250" i="13"/>
  <c r="W1250" i="13" s="1"/>
  <c r="R1251" i="13"/>
  <c r="V1252" i="13"/>
  <c r="R1253" i="13"/>
  <c r="U1250" i="13"/>
  <c r="U1248" i="13"/>
  <c r="V62" i="14"/>
  <c r="W62" i="14" s="1"/>
  <c r="S62" i="14"/>
  <c r="T63" i="14"/>
  <c r="V64" i="14"/>
  <c r="W64" i="14" s="1"/>
  <c r="S64" i="14"/>
  <c r="T64" i="14" s="1"/>
  <c r="R62" i="14"/>
  <c r="V63" i="14"/>
  <c r="U63" i="14"/>
  <c r="V61" i="14"/>
  <c r="W61" i="14" s="1"/>
  <c r="S61" i="14"/>
  <c r="V57" i="14"/>
  <c r="W57" i="14" s="1"/>
  <c r="S57" i="14"/>
  <c r="V59" i="14"/>
  <c r="W59" i="14" s="1"/>
  <c r="S59" i="14"/>
  <c r="T59" i="14" s="1"/>
  <c r="T56" i="14"/>
  <c r="T58" i="14"/>
  <c r="T60" i="14"/>
  <c r="U56" i="14"/>
  <c r="W56" i="14" s="1"/>
  <c r="R57" i="14"/>
  <c r="R59" i="14"/>
  <c r="V60" i="14"/>
  <c r="W60" i="14" s="1"/>
  <c r="R61" i="14"/>
  <c r="U58" i="14"/>
  <c r="W58" i="14" s="1"/>
  <c r="U60" i="14"/>
  <c r="S54" i="14"/>
  <c r="T54" i="14" s="1"/>
  <c r="V54" i="14"/>
  <c r="V1230" i="6"/>
  <c r="W1230" i="6" s="1"/>
  <c r="S1230" i="6"/>
  <c r="R1230" i="6"/>
  <c r="R53" i="14"/>
  <c r="R55" i="14"/>
  <c r="R47" i="14"/>
  <c r="V53" i="14"/>
  <c r="W53" i="14" s="1"/>
  <c r="S53" i="14"/>
  <c r="V55" i="14"/>
  <c r="W55" i="14" s="1"/>
  <c r="S55" i="14"/>
  <c r="T55" i="14" s="1"/>
  <c r="U54" i="14"/>
  <c r="W54" i="14" s="1"/>
  <c r="T51" i="14"/>
  <c r="V52" i="14"/>
  <c r="W52" i="14" s="1"/>
  <c r="S52" i="14"/>
  <c r="V50" i="14"/>
  <c r="W50" i="14" s="1"/>
  <c r="S50" i="14"/>
  <c r="R50" i="14"/>
  <c r="V51" i="14"/>
  <c r="W51" i="14" s="1"/>
  <c r="R52" i="14"/>
  <c r="U51" i="14"/>
  <c r="V49" i="14"/>
  <c r="W49" i="14" s="1"/>
  <c r="S49" i="14"/>
  <c r="T46" i="14"/>
  <c r="V47" i="14"/>
  <c r="W47" i="14" s="1"/>
  <c r="S47" i="14"/>
  <c r="T48" i="14"/>
  <c r="R49" i="14"/>
  <c r="V48" i="14"/>
  <c r="W48" i="14" s="1"/>
  <c r="V46" i="14"/>
  <c r="U46" i="14"/>
  <c r="R48" i="14"/>
  <c r="T75" i="14" l="1"/>
  <c r="W76" i="14"/>
  <c r="T1253" i="13"/>
  <c r="T1230" i="6"/>
  <c r="T1247" i="13"/>
  <c r="T1251" i="13"/>
  <c r="W1252" i="13"/>
  <c r="T1249" i="13"/>
  <c r="T62" i="14"/>
  <c r="W63" i="14"/>
  <c r="T61" i="14"/>
  <c r="T57" i="14"/>
  <c r="W46" i="14"/>
  <c r="T47" i="14"/>
  <c r="T53" i="14"/>
  <c r="T52" i="14"/>
  <c r="T50" i="14"/>
  <c r="T49" i="14"/>
  <c r="Q45" i="14" l="1"/>
  <c r="O45" i="14"/>
  <c r="J45" i="14"/>
  <c r="U45" i="14" s="1"/>
  <c r="I45" i="14"/>
  <c r="H45" i="14"/>
  <c r="G45" i="14"/>
  <c r="K45" i="14" s="1"/>
  <c r="F45" i="14"/>
  <c r="E45" i="14"/>
  <c r="D45" i="14"/>
  <c r="L45" i="14" s="1"/>
  <c r="M45" i="14" s="1"/>
  <c r="C45" i="14"/>
  <c r="A45" i="14"/>
  <c r="C1246" i="13"/>
  <c r="A1246" i="13" s="1"/>
  <c r="D1246" i="13"/>
  <c r="E1246" i="13"/>
  <c r="F1246" i="13"/>
  <c r="G1246" i="13"/>
  <c r="K1246" i="13" s="1"/>
  <c r="H1246" i="13"/>
  <c r="I1246" i="13"/>
  <c r="J1246" i="13"/>
  <c r="U1246" i="13" s="1"/>
  <c r="L1246" i="13"/>
  <c r="M1246" i="13" s="1"/>
  <c r="O1246" i="13"/>
  <c r="Q1246" i="13"/>
  <c r="R1246" i="13"/>
  <c r="C1208" i="13"/>
  <c r="A1208" i="13" s="1"/>
  <c r="D1208" i="13"/>
  <c r="E1208" i="13"/>
  <c r="F1208" i="13"/>
  <c r="G1208" i="13"/>
  <c r="K1208" i="13" s="1"/>
  <c r="H1208" i="13"/>
  <c r="I1208" i="13"/>
  <c r="J1208" i="13"/>
  <c r="U1208" i="13" s="1"/>
  <c r="L1208" i="13"/>
  <c r="M1208" i="13" s="1"/>
  <c r="O1208" i="13"/>
  <c r="Q1208" i="13"/>
  <c r="C1209" i="13"/>
  <c r="A1209" i="13" s="1"/>
  <c r="D1209" i="13"/>
  <c r="E1209" i="13"/>
  <c r="F1209" i="13"/>
  <c r="G1209" i="13"/>
  <c r="H1209" i="13"/>
  <c r="I1209" i="13"/>
  <c r="J1209" i="13"/>
  <c r="R1209" i="13" s="1"/>
  <c r="K1209" i="13"/>
  <c r="V1209" i="13" s="1"/>
  <c r="L1209" i="13"/>
  <c r="M1209" i="13"/>
  <c r="O1209" i="13"/>
  <c r="Q1209" i="13"/>
  <c r="S1209" i="13"/>
  <c r="C1210" i="13"/>
  <c r="A1210" i="13" s="1"/>
  <c r="D1210" i="13"/>
  <c r="L1210" i="13" s="1"/>
  <c r="M1210" i="13" s="1"/>
  <c r="E1210" i="13"/>
  <c r="F1210" i="13"/>
  <c r="G1210" i="13"/>
  <c r="K1210" i="13" s="1"/>
  <c r="H1210" i="13"/>
  <c r="I1210" i="13"/>
  <c r="J1210" i="13"/>
  <c r="U1210" i="13" s="1"/>
  <c r="O1210" i="13"/>
  <c r="Q1210" i="13"/>
  <c r="R1210" i="13"/>
  <c r="A1211" i="13"/>
  <c r="C1211" i="13"/>
  <c r="D1211" i="13"/>
  <c r="E1211" i="13"/>
  <c r="F1211" i="13"/>
  <c r="G1211" i="13"/>
  <c r="K1211" i="13" s="1"/>
  <c r="H1211" i="13"/>
  <c r="I1211" i="13"/>
  <c r="J1211" i="13"/>
  <c r="R1211" i="13" s="1"/>
  <c r="L1211" i="13"/>
  <c r="M1211" i="13"/>
  <c r="O1211" i="13"/>
  <c r="Q1211" i="13"/>
  <c r="A1212" i="13"/>
  <c r="C1212" i="13"/>
  <c r="D1212" i="13"/>
  <c r="L1212" i="13" s="1"/>
  <c r="M1212" i="13" s="1"/>
  <c r="E1212" i="13"/>
  <c r="F1212" i="13"/>
  <c r="G1212" i="13"/>
  <c r="K1212" i="13" s="1"/>
  <c r="H1212" i="13"/>
  <c r="I1212" i="13"/>
  <c r="J1212" i="13"/>
  <c r="U1212" i="13" s="1"/>
  <c r="O1212" i="13"/>
  <c r="Q1212" i="13"/>
  <c r="A1213" i="13"/>
  <c r="C1213" i="13"/>
  <c r="D1213" i="13"/>
  <c r="E1213" i="13"/>
  <c r="F1213" i="13"/>
  <c r="G1213" i="13"/>
  <c r="H1213" i="13"/>
  <c r="I1213" i="13"/>
  <c r="J1213" i="13"/>
  <c r="R1213" i="13" s="1"/>
  <c r="K1213" i="13"/>
  <c r="S1213" i="13" s="1"/>
  <c r="L1213" i="13"/>
  <c r="M1213" i="13" s="1"/>
  <c r="O1213" i="13"/>
  <c r="Q1213" i="13"/>
  <c r="V1213" i="13"/>
  <c r="A1214" i="13"/>
  <c r="C1214" i="13"/>
  <c r="D1214" i="13"/>
  <c r="L1214" i="13" s="1"/>
  <c r="M1214" i="13" s="1"/>
  <c r="E1214" i="13"/>
  <c r="F1214" i="13"/>
  <c r="G1214" i="13"/>
  <c r="K1214" i="13" s="1"/>
  <c r="H1214" i="13"/>
  <c r="I1214" i="13"/>
  <c r="J1214" i="13"/>
  <c r="U1214" i="13" s="1"/>
  <c r="O1214" i="13"/>
  <c r="Q1214" i="13"/>
  <c r="C1215" i="13"/>
  <c r="A1215" i="13" s="1"/>
  <c r="D1215" i="13"/>
  <c r="L1215" i="13" s="1"/>
  <c r="M1215" i="13" s="1"/>
  <c r="E1215" i="13"/>
  <c r="F1215" i="13"/>
  <c r="G1215" i="13"/>
  <c r="K1215" i="13" s="1"/>
  <c r="H1215" i="13"/>
  <c r="I1215" i="13"/>
  <c r="J1215" i="13"/>
  <c r="R1215" i="13" s="1"/>
  <c r="O1215" i="13"/>
  <c r="Q1215" i="13"/>
  <c r="C1216" i="13"/>
  <c r="A1216" i="13" s="1"/>
  <c r="D1216" i="13"/>
  <c r="E1216" i="13"/>
  <c r="F1216" i="13"/>
  <c r="G1216" i="13"/>
  <c r="K1216" i="13" s="1"/>
  <c r="H1216" i="13"/>
  <c r="I1216" i="13"/>
  <c r="J1216" i="13"/>
  <c r="U1216" i="13" s="1"/>
  <c r="L1216" i="13"/>
  <c r="M1216" i="13" s="1"/>
  <c r="O1216" i="13"/>
  <c r="Q1216" i="13"/>
  <c r="C1217" i="13"/>
  <c r="A1217" i="13" s="1"/>
  <c r="D1217" i="13"/>
  <c r="E1217" i="13"/>
  <c r="F1217" i="13"/>
  <c r="G1217" i="13"/>
  <c r="K1217" i="13" s="1"/>
  <c r="H1217" i="13"/>
  <c r="I1217" i="13"/>
  <c r="J1217" i="13"/>
  <c r="R1217" i="13" s="1"/>
  <c r="L1217" i="13"/>
  <c r="M1217" i="13" s="1"/>
  <c r="O1217" i="13"/>
  <c r="Q1217" i="13"/>
  <c r="C1218" i="13"/>
  <c r="A1218" i="13" s="1"/>
  <c r="D1218" i="13"/>
  <c r="E1218" i="13"/>
  <c r="F1218" i="13"/>
  <c r="G1218" i="13"/>
  <c r="K1218" i="13" s="1"/>
  <c r="H1218" i="13"/>
  <c r="I1218" i="13"/>
  <c r="J1218" i="13"/>
  <c r="U1218" i="13" s="1"/>
  <c r="L1218" i="13"/>
  <c r="M1218" i="13" s="1"/>
  <c r="O1218" i="13"/>
  <c r="Q1218" i="13"/>
  <c r="C1219" i="13"/>
  <c r="A1219" i="13" s="1"/>
  <c r="D1219" i="13"/>
  <c r="L1219" i="13" s="1"/>
  <c r="M1219" i="13" s="1"/>
  <c r="E1219" i="13"/>
  <c r="F1219" i="13"/>
  <c r="G1219" i="13"/>
  <c r="K1219" i="13" s="1"/>
  <c r="H1219" i="13"/>
  <c r="I1219" i="13"/>
  <c r="J1219" i="13"/>
  <c r="R1219" i="13" s="1"/>
  <c r="O1219" i="13"/>
  <c r="Q1219" i="13"/>
  <c r="A1220" i="13"/>
  <c r="C1220" i="13"/>
  <c r="D1220" i="13"/>
  <c r="L1220" i="13" s="1"/>
  <c r="M1220" i="13" s="1"/>
  <c r="E1220" i="13"/>
  <c r="F1220" i="13"/>
  <c r="G1220" i="13"/>
  <c r="K1220" i="13" s="1"/>
  <c r="H1220" i="13"/>
  <c r="I1220" i="13"/>
  <c r="J1220" i="13"/>
  <c r="U1220" i="13" s="1"/>
  <c r="O1220" i="13"/>
  <c r="Q1220" i="13"/>
  <c r="A1221" i="13"/>
  <c r="C1221" i="13"/>
  <c r="D1221" i="13"/>
  <c r="L1221" i="13" s="1"/>
  <c r="M1221" i="13" s="1"/>
  <c r="E1221" i="13"/>
  <c r="F1221" i="13"/>
  <c r="G1221" i="13"/>
  <c r="K1221" i="13" s="1"/>
  <c r="H1221" i="13"/>
  <c r="I1221" i="13"/>
  <c r="J1221" i="13"/>
  <c r="R1221" i="13" s="1"/>
  <c r="O1221" i="13"/>
  <c r="Q1221" i="13"/>
  <c r="A1222" i="13"/>
  <c r="C1222" i="13"/>
  <c r="D1222" i="13"/>
  <c r="E1222" i="13"/>
  <c r="F1222" i="13"/>
  <c r="G1222" i="13"/>
  <c r="K1222" i="13" s="1"/>
  <c r="H1222" i="13"/>
  <c r="I1222" i="13"/>
  <c r="J1222" i="13"/>
  <c r="U1222" i="13" s="1"/>
  <c r="L1222" i="13"/>
  <c r="M1222" i="13" s="1"/>
  <c r="O1222" i="13"/>
  <c r="Q1222" i="13"/>
  <c r="A1223" i="13"/>
  <c r="C1223" i="13"/>
  <c r="D1223" i="13"/>
  <c r="E1223" i="13"/>
  <c r="F1223" i="13"/>
  <c r="G1223" i="13"/>
  <c r="K1223" i="13" s="1"/>
  <c r="H1223" i="13"/>
  <c r="I1223" i="13"/>
  <c r="J1223" i="13"/>
  <c r="R1223" i="13" s="1"/>
  <c r="L1223" i="13"/>
  <c r="M1223" i="13" s="1"/>
  <c r="O1223" i="13"/>
  <c r="Q1223" i="13"/>
  <c r="C1224" i="13"/>
  <c r="A1224" i="13" s="1"/>
  <c r="D1224" i="13"/>
  <c r="E1224" i="13"/>
  <c r="F1224" i="13"/>
  <c r="G1224" i="13"/>
  <c r="K1224" i="13" s="1"/>
  <c r="H1224" i="13"/>
  <c r="I1224" i="13"/>
  <c r="J1224" i="13"/>
  <c r="U1224" i="13" s="1"/>
  <c r="L1224" i="13"/>
  <c r="M1224" i="13" s="1"/>
  <c r="O1224" i="13"/>
  <c r="Q1224" i="13"/>
  <c r="C1225" i="13"/>
  <c r="A1225" i="13" s="1"/>
  <c r="D1225" i="13"/>
  <c r="E1225" i="13"/>
  <c r="F1225" i="13"/>
  <c r="G1225" i="13"/>
  <c r="K1225" i="13" s="1"/>
  <c r="H1225" i="13"/>
  <c r="I1225" i="13"/>
  <c r="J1225" i="13"/>
  <c r="R1225" i="13" s="1"/>
  <c r="L1225" i="13"/>
  <c r="M1225" i="13" s="1"/>
  <c r="O1225" i="13"/>
  <c r="Q1225" i="13"/>
  <c r="C1226" i="13"/>
  <c r="A1226" i="13" s="1"/>
  <c r="D1226" i="13"/>
  <c r="E1226" i="13"/>
  <c r="F1226" i="13"/>
  <c r="G1226" i="13"/>
  <c r="K1226" i="13" s="1"/>
  <c r="H1226" i="13"/>
  <c r="I1226" i="13"/>
  <c r="J1226" i="13"/>
  <c r="U1226" i="13" s="1"/>
  <c r="L1226" i="13"/>
  <c r="M1226" i="13" s="1"/>
  <c r="O1226" i="13"/>
  <c r="Q1226" i="13"/>
  <c r="A1227" i="13"/>
  <c r="C1227" i="13"/>
  <c r="D1227" i="13"/>
  <c r="L1227" i="13" s="1"/>
  <c r="M1227" i="13" s="1"/>
  <c r="E1227" i="13"/>
  <c r="F1227" i="13"/>
  <c r="G1227" i="13"/>
  <c r="K1227" i="13" s="1"/>
  <c r="H1227" i="13"/>
  <c r="I1227" i="13"/>
  <c r="J1227" i="13"/>
  <c r="R1227" i="13" s="1"/>
  <c r="O1227" i="13"/>
  <c r="Q1227" i="13"/>
  <c r="C1228" i="13"/>
  <c r="A1228" i="13" s="1"/>
  <c r="D1228" i="13"/>
  <c r="L1228" i="13" s="1"/>
  <c r="M1228" i="13" s="1"/>
  <c r="E1228" i="13"/>
  <c r="F1228" i="13"/>
  <c r="G1228" i="13"/>
  <c r="K1228" i="13" s="1"/>
  <c r="H1228" i="13"/>
  <c r="I1228" i="13"/>
  <c r="J1228" i="13"/>
  <c r="U1228" i="13" s="1"/>
  <c r="O1228" i="13"/>
  <c r="Q1228" i="13"/>
  <c r="A1229" i="13"/>
  <c r="C1229" i="13"/>
  <c r="D1229" i="13"/>
  <c r="L1229" i="13" s="1"/>
  <c r="M1229" i="13" s="1"/>
  <c r="E1229" i="13"/>
  <c r="F1229" i="13"/>
  <c r="G1229" i="13"/>
  <c r="K1229" i="13" s="1"/>
  <c r="H1229" i="13"/>
  <c r="I1229" i="13"/>
  <c r="J1229" i="13"/>
  <c r="R1229" i="13" s="1"/>
  <c r="O1229" i="13"/>
  <c r="Q1229" i="13"/>
  <c r="A1230" i="13"/>
  <c r="C1230" i="13"/>
  <c r="D1230" i="13"/>
  <c r="E1230" i="13"/>
  <c r="F1230" i="13"/>
  <c r="G1230" i="13"/>
  <c r="K1230" i="13" s="1"/>
  <c r="H1230" i="13"/>
  <c r="I1230" i="13"/>
  <c r="J1230" i="13"/>
  <c r="U1230" i="13" s="1"/>
  <c r="L1230" i="13"/>
  <c r="M1230" i="13" s="1"/>
  <c r="O1230" i="13"/>
  <c r="Q1230" i="13"/>
  <c r="A1231" i="13"/>
  <c r="C1231" i="13"/>
  <c r="D1231" i="13"/>
  <c r="L1231" i="13" s="1"/>
  <c r="M1231" i="13" s="1"/>
  <c r="E1231" i="13"/>
  <c r="F1231" i="13"/>
  <c r="G1231" i="13"/>
  <c r="K1231" i="13" s="1"/>
  <c r="H1231" i="13"/>
  <c r="I1231" i="13"/>
  <c r="J1231" i="13"/>
  <c r="R1231" i="13" s="1"/>
  <c r="O1231" i="13"/>
  <c r="Q1231" i="13"/>
  <c r="C1232" i="13"/>
  <c r="A1232" i="13" s="1"/>
  <c r="D1232" i="13"/>
  <c r="E1232" i="13"/>
  <c r="F1232" i="13"/>
  <c r="G1232" i="13"/>
  <c r="K1232" i="13" s="1"/>
  <c r="H1232" i="13"/>
  <c r="I1232" i="13"/>
  <c r="J1232" i="13"/>
  <c r="U1232" i="13" s="1"/>
  <c r="L1232" i="13"/>
  <c r="M1232" i="13" s="1"/>
  <c r="O1232" i="13"/>
  <c r="Q1232" i="13"/>
  <c r="C1233" i="13"/>
  <c r="A1233" i="13" s="1"/>
  <c r="D1233" i="13"/>
  <c r="E1233" i="13"/>
  <c r="F1233" i="13"/>
  <c r="G1233" i="13"/>
  <c r="K1233" i="13" s="1"/>
  <c r="H1233" i="13"/>
  <c r="I1233" i="13"/>
  <c r="J1233" i="13"/>
  <c r="R1233" i="13" s="1"/>
  <c r="L1233" i="13"/>
  <c r="M1233" i="13" s="1"/>
  <c r="O1233" i="13"/>
  <c r="Q1233" i="13"/>
  <c r="C1234" i="13"/>
  <c r="A1234" i="13" s="1"/>
  <c r="D1234" i="13"/>
  <c r="E1234" i="13"/>
  <c r="F1234" i="13"/>
  <c r="G1234" i="13"/>
  <c r="K1234" i="13" s="1"/>
  <c r="H1234" i="13"/>
  <c r="I1234" i="13"/>
  <c r="J1234" i="13"/>
  <c r="U1234" i="13" s="1"/>
  <c r="L1234" i="13"/>
  <c r="M1234" i="13" s="1"/>
  <c r="O1234" i="13"/>
  <c r="Q1234" i="13"/>
  <c r="A1235" i="13"/>
  <c r="C1235" i="13"/>
  <c r="D1235" i="13"/>
  <c r="L1235" i="13" s="1"/>
  <c r="M1235" i="13" s="1"/>
  <c r="E1235" i="13"/>
  <c r="F1235" i="13"/>
  <c r="G1235" i="13"/>
  <c r="K1235" i="13" s="1"/>
  <c r="H1235" i="13"/>
  <c r="I1235" i="13"/>
  <c r="J1235" i="13"/>
  <c r="R1235" i="13" s="1"/>
  <c r="O1235" i="13"/>
  <c r="Q1235" i="13"/>
  <c r="C1236" i="13"/>
  <c r="A1236" i="13" s="1"/>
  <c r="D1236" i="13"/>
  <c r="L1236" i="13" s="1"/>
  <c r="M1236" i="13" s="1"/>
  <c r="E1236" i="13"/>
  <c r="F1236" i="13"/>
  <c r="G1236" i="13"/>
  <c r="K1236" i="13" s="1"/>
  <c r="H1236" i="13"/>
  <c r="I1236" i="13"/>
  <c r="J1236" i="13"/>
  <c r="U1236" i="13" s="1"/>
  <c r="O1236" i="13"/>
  <c r="Q1236" i="13"/>
  <c r="A1237" i="13"/>
  <c r="C1237" i="13"/>
  <c r="D1237" i="13"/>
  <c r="L1237" i="13" s="1"/>
  <c r="M1237" i="13" s="1"/>
  <c r="E1237" i="13"/>
  <c r="F1237" i="13"/>
  <c r="G1237" i="13"/>
  <c r="K1237" i="13" s="1"/>
  <c r="H1237" i="13"/>
  <c r="I1237" i="13"/>
  <c r="J1237" i="13"/>
  <c r="R1237" i="13" s="1"/>
  <c r="O1237" i="13"/>
  <c r="Q1237" i="13"/>
  <c r="A1238" i="13"/>
  <c r="C1238" i="13"/>
  <c r="D1238" i="13"/>
  <c r="E1238" i="13"/>
  <c r="F1238" i="13"/>
  <c r="G1238" i="13"/>
  <c r="K1238" i="13" s="1"/>
  <c r="H1238" i="13"/>
  <c r="I1238" i="13"/>
  <c r="J1238" i="13"/>
  <c r="U1238" i="13" s="1"/>
  <c r="L1238" i="13"/>
  <c r="M1238" i="13" s="1"/>
  <c r="O1238" i="13"/>
  <c r="Q1238" i="13"/>
  <c r="C1239" i="13"/>
  <c r="A1239" i="13" s="1"/>
  <c r="D1239" i="13"/>
  <c r="L1239" i="13" s="1"/>
  <c r="M1239" i="13" s="1"/>
  <c r="E1239" i="13"/>
  <c r="F1239" i="13"/>
  <c r="G1239" i="13"/>
  <c r="K1239" i="13" s="1"/>
  <c r="H1239" i="13"/>
  <c r="I1239" i="13"/>
  <c r="J1239" i="13"/>
  <c r="R1239" i="13" s="1"/>
  <c r="O1239" i="13"/>
  <c r="Q1239" i="13"/>
  <c r="C1240" i="13"/>
  <c r="A1240" i="13" s="1"/>
  <c r="D1240" i="13"/>
  <c r="E1240" i="13"/>
  <c r="F1240" i="13"/>
  <c r="G1240" i="13"/>
  <c r="K1240" i="13" s="1"/>
  <c r="H1240" i="13"/>
  <c r="I1240" i="13"/>
  <c r="J1240" i="13"/>
  <c r="L1240" i="13"/>
  <c r="M1240" i="13" s="1"/>
  <c r="O1240" i="13"/>
  <c r="Q1240" i="13"/>
  <c r="R1240" i="13"/>
  <c r="U1240" i="13"/>
  <c r="C1241" i="13"/>
  <c r="A1241" i="13" s="1"/>
  <c r="D1241" i="13"/>
  <c r="E1241" i="13"/>
  <c r="F1241" i="13"/>
  <c r="G1241" i="13"/>
  <c r="K1241" i="13" s="1"/>
  <c r="H1241" i="13"/>
  <c r="I1241" i="13"/>
  <c r="J1241" i="13"/>
  <c r="R1241" i="13" s="1"/>
  <c r="L1241" i="13"/>
  <c r="M1241" i="13" s="1"/>
  <c r="O1241" i="13"/>
  <c r="Q1241" i="13"/>
  <c r="U1241" i="13"/>
  <c r="C1242" i="13"/>
  <c r="A1242" i="13" s="1"/>
  <c r="D1242" i="13"/>
  <c r="E1242" i="13"/>
  <c r="F1242" i="13"/>
  <c r="G1242" i="13"/>
  <c r="H1242" i="13"/>
  <c r="I1242" i="13"/>
  <c r="J1242" i="13"/>
  <c r="R1242" i="13" s="1"/>
  <c r="K1242" i="13"/>
  <c r="S1242" i="13" s="1"/>
  <c r="L1242" i="13"/>
  <c r="M1242" i="13" s="1"/>
  <c r="O1242" i="13"/>
  <c r="Q1242" i="13"/>
  <c r="C1243" i="13"/>
  <c r="A1243" i="13" s="1"/>
  <c r="D1243" i="13"/>
  <c r="E1243" i="13"/>
  <c r="F1243" i="13"/>
  <c r="G1243" i="13"/>
  <c r="K1243" i="13" s="1"/>
  <c r="H1243" i="13"/>
  <c r="I1243" i="13"/>
  <c r="J1243" i="13"/>
  <c r="U1243" i="13" s="1"/>
  <c r="L1243" i="13"/>
  <c r="M1243" i="13" s="1"/>
  <c r="O1243" i="13"/>
  <c r="Q1243" i="13"/>
  <c r="A1244" i="13"/>
  <c r="C1244" i="13"/>
  <c r="D1244" i="13"/>
  <c r="L1244" i="13" s="1"/>
  <c r="M1244" i="13" s="1"/>
  <c r="E1244" i="13"/>
  <c r="F1244" i="13"/>
  <c r="G1244" i="13"/>
  <c r="K1244" i="13" s="1"/>
  <c r="H1244" i="13"/>
  <c r="I1244" i="13"/>
  <c r="J1244" i="13"/>
  <c r="U1244" i="13" s="1"/>
  <c r="O1244" i="13"/>
  <c r="Q1244" i="13"/>
  <c r="C1245" i="13"/>
  <c r="A1245" i="13" s="1"/>
  <c r="D1245" i="13"/>
  <c r="E1245" i="13"/>
  <c r="F1245" i="13"/>
  <c r="G1245" i="13"/>
  <c r="K1245" i="13" s="1"/>
  <c r="H1245" i="13"/>
  <c r="I1245" i="13"/>
  <c r="J1245" i="13"/>
  <c r="U1245" i="13" s="1"/>
  <c r="L1245" i="13"/>
  <c r="M1245" i="13" s="1"/>
  <c r="O1245" i="13"/>
  <c r="Q1245" i="13"/>
  <c r="R1245" i="13"/>
  <c r="C1203" i="13"/>
  <c r="A1203" i="13" s="1"/>
  <c r="D1203" i="13"/>
  <c r="L1203" i="13" s="1"/>
  <c r="M1203" i="13" s="1"/>
  <c r="E1203" i="13"/>
  <c r="F1203" i="13"/>
  <c r="G1203" i="13"/>
  <c r="K1203" i="13" s="1"/>
  <c r="H1203" i="13"/>
  <c r="I1203" i="13"/>
  <c r="J1203" i="13"/>
  <c r="U1203" i="13" s="1"/>
  <c r="O1203" i="13"/>
  <c r="Q1203" i="13"/>
  <c r="C1204" i="13"/>
  <c r="A1204" i="13" s="1"/>
  <c r="D1204" i="13"/>
  <c r="L1204" i="13" s="1"/>
  <c r="M1204" i="13" s="1"/>
  <c r="E1204" i="13"/>
  <c r="F1204" i="13"/>
  <c r="G1204" i="13"/>
  <c r="K1204" i="13" s="1"/>
  <c r="S1204" i="13" s="1"/>
  <c r="H1204" i="13"/>
  <c r="I1204" i="13"/>
  <c r="J1204" i="13"/>
  <c r="R1204" i="13" s="1"/>
  <c r="O1204" i="13"/>
  <c r="Q1204" i="13"/>
  <c r="C1205" i="13"/>
  <c r="A1205" i="13" s="1"/>
  <c r="D1205" i="13"/>
  <c r="L1205" i="13" s="1"/>
  <c r="M1205" i="13" s="1"/>
  <c r="E1205" i="13"/>
  <c r="F1205" i="13"/>
  <c r="G1205" i="13"/>
  <c r="K1205" i="13" s="1"/>
  <c r="H1205" i="13"/>
  <c r="I1205" i="13"/>
  <c r="J1205" i="13"/>
  <c r="U1205" i="13" s="1"/>
  <c r="O1205" i="13"/>
  <c r="Q1205" i="13"/>
  <c r="C1206" i="13"/>
  <c r="A1206" i="13" s="1"/>
  <c r="D1206" i="13"/>
  <c r="E1206" i="13"/>
  <c r="F1206" i="13"/>
  <c r="G1206" i="13"/>
  <c r="H1206" i="13"/>
  <c r="I1206" i="13"/>
  <c r="J1206" i="13"/>
  <c r="R1206" i="13" s="1"/>
  <c r="K1206" i="13"/>
  <c r="S1206" i="13" s="1"/>
  <c r="L1206" i="13"/>
  <c r="M1206" i="13" s="1"/>
  <c r="O1206" i="13"/>
  <c r="Q1206" i="13"/>
  <c r="C1207" i="13"/>
  <c r="A1207" i="13" s="1"/>
  <c r="D1207" i="13"/>
  <c r="L1207" i="13" s="1"/>
  <c r="M1207" i="13" s="1"/>
  <c r="E1207" i="13"/>
  <c r="F1207" i="13"/>
  <c r="G1207" i="13"/>
  <c r="K1207" i="13" s="1"/>
  <c r="H1207" i="13"/>
  <c r="I1207" i="13"/>
  <c r="J1207" i="13"/>
  <c r="O1207" i="13"/>
  <c r="Q1207" i="13"/>
  <c r="C1198" i="13"/>
  <c r="A1198" i="13" s="1"/>
  <c r="D1198" i="13"/>
  <c r="E1198" i="13"/>
  <c r="F1198" i="13"/>
  <c r="G1198" i="13"/>
  <c r="K1198" i="13" s="1"/>
  <c r="H1198" i="13"/>
  <c r="I1198" i="13"/>
  <c r="J1198" i="13"/>
  <c r="U1198" i="13" s="1"/>
  <c r="L1198" i="13"/>
  <c r="M1198" i="13" s="1"/>
  <c r="O1198" i="13"/>
  <c r="Q1198" i="13"/>
  <c r="C1199" i="13"/>
  <c r="A1199" i="13" s="1"/>
  <c r="D1199" i="13"/>
  <c r="L1199" i="13" s="1"/>
  <c r="M1199" i="13" s="1"/>
  <c r="E1199" i="13"/>
  <c r="F1199" i="13"/>
  <c r="G1199" i="13"/>
  <c r="H1199" i="13"/>
  <c r="I1199" i="13"/>
  <c r="J1199" i="13"/>
  <c r="R1199" i="13" s="1"/>
  <c r="K1199" i="13"/>
  <c r="V1199" i="13" s="1"/>
  <c r="O1199" i="13"/>
  <c r="Q1199" i="13"/>
  <c r="S1199" i="13"/>
  <c r="A1200" i="13"/>
  <c r="C1200" i="13"/>
  <c r="D1200" i="13"/>
  <c r="L1200" i="13" s="1"/>
  <c r="M1200" i="13" s="1"/>
  <c r="E1200" i="13"/>
  <c r="F1200" i="13"/>
  <c r="G1200" i="13"/>
  <c r="K1200" i="13" s="1"/>
  <c r="H1200" i="13"/>
  <c r="I1200" i="13"/>
  <c r="J1200" i="13"/>
  <c r="O1200" i="13"/>
  <c r="Q1200" i="13"/>
  <c r="C1201" i="13"/>
  <c r="A1201" i="13" s="1"/>
  <c r="D1201" i="13"/>
  <c r="L1201" i="13" s="1"/>
  <c r="M1201" i="13" s="1"/>
  <c r="E1201" i="13"/>
  <c r="F1201" i="13"/>
  <c r="G1201" i="13"/>
  <c r="K1201" i="13" s="1"/>
  <c r="H1201" i="13"/>
  <c r="I1201" i="13"/>
  <c r="J1201" i="13"/>
  <c r="R1201" i="13" s="1"/>
  <c r="O1201" i="13"/>
  <c r="Q1201" i="13"/>
  <c r="C1202" i="13"/>
  <c r="A1202" i="13" s="1"/>
  <c r="D1202" i="13"/>
  <c r="L1202" i="13" s="1"/>
  <c r="M1202" i="13" s="1"/>
  <c r="E1202" i="13"/>
  <c r="F1202" i="13"/>
  <c r="G1202" i="13"/>
  <c r="K1202" i="13" s="1"/>
  <c r="H1202" i="13"/>
  <c r="I1202" i="13"/>
  <c r="J1202" i="13"/>
  <c r="U1202" i="13" s="1"/>
  <c r="O1202" i="13"/>
  <c r="Q1202" i="13"/>
  <c r="C1196" i="13"/>
  <c r="A1196" i="13" s="1"/>
  <c r="D1196" i="13"/>
  <c r="L1196" i="13" s="1"/>
  <c r="M1196" i="13" s="1"/>
  <c r="E1196" i="13"/>
  <c r="F1196" i="13"/>
  <c r="G1196" i="13"/>
  <c r="K1196" i="13" s="1"/>
  <c r="H1196" i="13"/>
  <c r="I1196" i="13"/>
  <c r="J1196" i="13"/>
  <c r="U1196" i="13" s="1"/>
  <c r="O1196" i="13"/>
  <c r="Q1196" i="13"/>
  <c r="R1196" i="13"/>
  <c r="C1197" i="13"/>
  <c r="A1197" i="13" s="1"/>
  <c r="D1197" i="13"/>
  <c r="L1197" i="13" s="1"/>
  <c r="M1197" i="13" s="1"/>
  <c r="E1197" i="13"/>
  <c r="F1197" i="13"/>
  <c r="G1197" i="13"/>
  <c r="K1197" i="13" s="1"/>
  <c r="H1197" i="13"/>
  <c r="I1197" i="13"/>
  <c r="J1197" i="13"/>
  <c r="R1197" i="13" s="1"/>
  <c r="O1197" i="13"/>
  <c r="Q1197" i="13"/>
  <c r="C1164" i="13"/>
  <c r="A1164" i="13" s="1"/>
  <c r="D1164" i="13"/>
  <c r="E1164" i="13"/>
  <c r="F1164" i="13"/>
  <c r="G1164" i="13"/>
  <c r="K1164" i="13" s="1"/>
  <c r="H1164" i="13"/>
  <c r="I1164" i="13"/>
  <c r="J1164" i="13"/>
  <c r="U1164" i="13" s="1"/>
  <c r="L1164" i="13"/>
  <c r="M1164" i="13" s="1"/>
  <c r="O1164" i="13"/>
  <c r="Q1164" i="13"/>
  <c r="C1165" i="13"/>
  <c r="A1165" i="13" s="1"/>
  <c r="D1165" i="13"/>
  <c r="E1165" i="13"/>
  <c r="F1165" i="13"/>
  <c r="G1165" i="13"/>
  <c r="K1165" i="13" s="1"/>
  <c r="H1165" i="13"/>
  <c r="I1165" i="13"/>
  <c r="J1165" i="13"/>
  <c r="U1165" i="13" s="1"/>
  <c r="L1165" i="13"/>
  <c r="M1165" i="13" s="1"/>
  <c r="O1165" i="13"/>
  <c r="Q1165" i="13"/>
  <c r="R1165" i="13"/>
  <c r="C1166" i="13"/>
  <c r="A1166" i="13" s="1"/>
  <c r="D1166" i="13"/>
  <c r="L1166" i="13" s="1"/>
  <c r="M1166" i="13" s="1"/>
  <c r="K1166" i="13"/>
  <c r="S1166" i="13" s="1"/>
  <c r="O1166" i="13"/>
  <c r="Q1166" i="13"/>
  <c r="R1166" i="13"/>
  <c r="U1166" i="13"/>
  <c r="C1167" i="13"/>
  <c r="A1167" i="13" s="1"/>
  <c r="D1167" i="13"/>
  <c r="L1167" i="13" s="1"/>
  <c r="M1167" i="13" s="1"/>
  <c r="E1167" i="13"/>
  <c r="F1167" i="13"/>
  <c r="G1167" i="13"/>
  <c r="K1167" i="13" s="1"/>
  <c r="V1167" i="13" s="1"/>
  <c r="H1167" i="13"/>
  <c r="I1167" i="13"/>
  <c r="J1167" i="13"/>
  <c r="R1167" i="13" s="1"/>
  <c r="O1167" i="13"/>
  <c r="Q1167" i="13"/>
  <c r="C1168" i="13"/>
  <c r="A1168" i="13" s="1"/>
  <c r="D1168" i="13"/>
  <c r="L1168" i="13" s="1"/>
  <c r="M1168" i="13" s="1"/>
  <c r="E1168" i="13"/>
  <c r="F1168" i="13"/>
  <c r="G1168" i="13"/>
  <c r="K1168" i="13" s="1"/>
  <c r="H1168" i="13"/>
  <c r="I1168" i="13"/>
  <c r="J1168" i="13"/>
  <c r="U1168" i="13" s="1"/>
  <c r="O1168" i="13"/>
  <c r="Q1168" i="13"/>
  <c r="C1169" i="13"/>
  <c r="A1169" i="13" s="1"/>
  <c r="D1169" i="13"/>
  <c r="L1169" i="13" s="1"/>
  <c r="M1169" i="13" s="1"/>
  <c r="E1169" i="13"/>
  <c r="F1169" i="13"/>
  <c r="G1169" i="13"/>
  <c r="K1169" i="13" s="1"/>
  <c r="V1169" i="13" s="1"/>
  <c r="H1169" i="13"/>
  <c r="I1169" i="13"/>
  <c r="J1169" i="13"/>
  <c r="R1169" i="13" s="1"/>
  <c r="O1169" i="13"/>
  <c r="Q1169" i="13"/>
  <c r="C1170" i="13"/>
  <c r="A1170" i="13" s="1"/>
  <c r="D1170" i="13"/>
  <c r="L1170" i="13" s="1"/>
  <c r="M1170" i="13" s="1"/>
  <c r="E1170" i="13"/>
  <c r="F1170" i="13"/>
  <c r="G1170" i="13"/>
  <c r="K1170" i="13" s="1"/>
  <c r="H1170" i="13"/>
  <c r="I1170" i="13"/>
  <c r="J1170" i="13"/>
  <c r="U1170" i="13" s="1"/>
  <c r="O1170" i="13"/>
  <c r="Q1170" i="13"/>
  <c r="C1171" i="13"/>
  <c r="A1171" i="13" s="1"/>
  <c r="D1171" i="13"/>
  <c r="E1171" i="13"/>
  <c r="F1171" i="13"/>
  <c r="G1171" i="13"/>
  <c r="H1171" i="13"/>
  <c r="I1171" i="13"/>
  <c r="J1171" i="13"/>
  <c r="R1171" i="13" s="1"/>
  <c r="K1171" i="13"/>
  <c r="V1171" i="13" s="1"/>
  <c r="W1171" i="13" s="1"/>
  <c r="L1171" i="13"/>
  <c r="M1171" i="13" s="1"/>
  <c r="O1171" i="13"/>
  <c r="Q1171" i="13"/>
  <c r="U1171" i="13"/>
  <c r="C1172" i="13"/>
  <c r="A1172" i="13" s="1"/>
  <c r="D1172" i="13"/>
  <c r="L1172" i="13" s="1"/>
  <c r="M1172" i="13" s="1"/>
  <c r="E1172" i="13"/>
  <c r="F1172" i="13"/>
  <c r="G1172" i="13"/>
  <c r="K1172" i="13" s="1"/>
  <c r="H1172" i="13"/>
  <c r="I1172" i="13"/>
  <c r="J1172" i="13"/>
  <c r="U1172" i="13" s="1"/>
  <c r="O1172" i="13"/>
  <c r="Q1172" i="13"/>
  <c r="R1172" i="13"/>
  <c r="C1173" i="13"/>
  <c r="A1173" i="13" s="1"/>
  <c r="D1173" i="13"/>
  <c r="E1173" i="13"/>
  <c r="F1173" i="13"/>
  <c r="G1173" i="13"/>
  <c r="K1173" i="13" s="1"/>
  <c r="V1173" i="13" s="1"/>
  <c r="H1173" i="13"/>
  <c r="I1173" i="13"/>
  <c r="J1173" i="13"/>
  <c r="R1173" i="13" s="1"/>
  <c r="L1173" i="13"/>
  <c r="M1173" i="13" s="1"/>
  <c r="O1173" i="13"/>
  <c r="Q1173" i="13"/>
  <c r="A1174" i="13"/>
  <c r="C1174" i="13"/>
  <c r="D1174" i="13"/>
  <c r="L1174" i="13" s="1"/>
  <c r="M1174" i="13" s="1"/>
  <c r="E1174" i="13"/>
  <c r="F1174" i="13"/>
  <c r="G1174" i="13"/>
  <c r="K1174" i="13" s="1"/>
  <c r="H1174" i="13"/>
  <c r="I1174" i="13"/>
  <c r="J1174" i="13"/>
  <c r="U1174" i="13" s="1"/>
  <c r="O1174" i="13"/>
  <c r="Q1174" i="13"/>
  <c r="C1175" i="13"/>
  <c r="A1175" i="13" s="1"/>
  <c r="D1175" i="13"/>
  <c r="L1175" i="13" s="1"/>
  <c r="M1175" i="13" s="1"/>
  <c r="E1175" i="13"/>
  <c r="F1175" i="13"/>
  <c r="G1175" i="13"/>
  <c r="H1175" i="13"/>
  <c r="I1175" i="13"/>
  <c r="J1175" i="13"/>
  <c r="R1175" i="13" s="1"/>
  <c r="K1175" i="13"/>
  <c r="V1175" i="13" s="1"/>
  <c r="O1175" i="13"/>
  <c r="Q1175" i="13"/>
  <c r="C1176" i="13"/>
  <c r="A1176" i="13" s="1"/>
  <c r="D1176" i="13"/>
  <c r="E1176" i="13"/>
  <c r="F1176" i="13"/>
  <c r="G1176" i="13"/>
  <c r="K1176" i="13" s="1"/>
  <c r="H1176" i="13"/>
  <c r="I1176" i="13"/>
  <c r="J1176" i="13"/>
  <c r="U1176" i="13" s="1"/>
  <c r="L1176" i="13"/>
  <c r="M1176" i="13" s="1"/>
  <c r="O1176" i="13"/>
  <c r="Q1176" i="13"/>
  <c r="R1176" i="13"/>
  <c r="C1177" i="13"/>
  <c r="A1177" i="13" s="1"/>
  <c r="D1177" i="13"/>
  <c r="L1177" i="13" s="1"/>
  <c r="M1177" i="13" s="1"/>
  <c r="E1177" i="13"/>
  <c r="F1177" i="13"/>
  <c r="G1177" i="13"/>
  <c r="H1177" i="13"/>
  <c r="I1177" i="13"/>
  <c r="J1177" i="13"/>
  <c r="R1177" i="13" s="1"/>
  <c r="K1177" i="13"/>
  <c r="V1177" i="13" s="1"/>
  <c r="O1177" i="13"/>
  <c r="Q1177" i="13"/>
  <c r="A1178" i="13"/>
  <c r="C1178" i="13"/>
  <c r="D1178" i="13"/>
  <c r="L1178" i="13" s="1"/>
  <c r="M1178" i="13" s="1"/>
  <c r="E1178" i="13"/>
  <c r="F1178" i="13"/>
  <c r="G1178" i="13"/>
  <c r="K1178" i="13" s="1"/>
  <c r="H1178" i="13"/>
  <c r="I1178" i="13"/>
  <c r="J1178" i="13"/>
  <c r="O1178" i="13"/>
  <c r="Q1178" i="13"/>
  <c r="C1179" i="13"/>
  <c r="A1179" i="13" s="1"/>
  <c r="D1179" i="13"/>
  <c r="L1179" i="13" s="1"/>
  <c r="M1179" i="13" s="1"/>
  <c r="K1179" i="13"/>
  <c r="O1179" i="13"/>
  <c r="Q1179" i="13"/>
  <c r="R1179" i="13"/>
  <c r="U1179" i="13"/>
  <c r="C1180" i="13"/>
  <c r="A1180" i="13" s="1"/>
  <c r="D1180" i="13"/>
  <c r="E1180" i="13"/>
  <c r="F1180" i="13"/>
  <c r="G1180" i="13"/>
  <c r="K1180" i="13" s="1"/>
  <c r="S1180" i="13" s="1"/>
  <c r="H1180" i="13"/>
  <c r="I1180" i="13"/>
  <c r="J1180" i="13"/>
  <c r="R1180" i="13" s="1"/>
  <c r="L1180" i="13"/>
  <c r="M1180" i="13" s="1"/>
  <c r="O1180" i="13"/>
  <c r="Q1180" i="13"/>
  <c r="A1181" i="13"/>
  <c r="C1181" i="13"/>
  <c r="D1181" i="13"/>
  <c r="L1181" i="13" s="1"/>
  <c r="M1181" i="13" s="1"/>
  <c r="E1181" i="13"/>
  <c r="F1181" i="13"/>
  <c r="G1181" i="13"/>
  <c r="K1181" i="13" s="1"/>
  <c r="H1181" i="13"/>
  <c r="I1181" i="13"/>
  <c r="J1181" i="13"/>
  <c r="U1181" i="13" s="1"/>
  <c r="O1181" i="13"/>
  <c r="Q1181" i="13"/>
  <c r="C1182" i="13"/>
  <c r="A1182" i="13" s="1"/>
  <c r="D1182" i="13"/>
  <c r="E1182" i="13"/>
  <c r="F1182" i="13"/>
  <c r="G1182" i="13"/>
  <c r="K1182" i="13" s="1"/>
  <c r="S1182" i="13" s="1"/>
  <c r="H1182" i="13"/>
  <c r="I1182" i="13"/>
  <c r="J1182" i="13"/>
  <c r="U1182" i="13" s="1"/>
  <c r="L1182" i="13"/>
  <c r="M1182" i="13" s="1"/>
  <c r="O1182" i="13"/>
  <c r="Q1182" i="13"/>
  <c r="R1182" i="13"/>
  <c r="A1183" i="13"/>
  <c r="C1183" i="13"/>
  <c r="D1183" i="13"/>
  <c r="L1183" i="13" s="1"/>
  <c r="M1183" i="13" s="1"/>
  <c r="E1183" i="13"/>
  <c r="F1183" i="13"/>
  <c r="G1183" i="13"/>
  <c r="K1183" i="13" s="1"/>
  <c r="H1183" i="13"/>
  <c r="I1183" i="13"/>
  <c r="J1183" i="13"/>
  <c r="O1183" i="13"/>
  <c r="Q1183" i="13"/>
  <c r="C1184" i="13"/>
  <c r="A1184" i="13" s="1"/>
  <c r="D1184" i="13"/>
  <c r="L1184" i="13" s="1"/>
  <c r="M1184" i="13" s="1"/>
  <c r="E1184" i="13"/>
  <c r="F1184" i="13"/>
  <c r="G1184" i="13"/>
  <c r="K1184" i="13" s="1"/>
  <c r="S1184" i="13" s="1"/>
  <c r="T1184" i="13" s="1"/>
  <c r="H1184" i="13"/>
  <c r="I1184" i="13"/>
  <c r="J1184" i="13"/>
  <c r="R1184" i="13" s="1"/>
  <c r="O1184" i="13"/>
  <c r="Q1184" i="13"/>
  <c r="C1185" i="13"/>
  <c r="A1185" i="13" s="1"/>
  <c r="D1185" i="13"/>
  <c r="L1185" i="13" s="1"/>
  <c r="M1185" i="13" s="1"/>
  <c r="E1185" i="13"/>
  <c r="F1185" i="13"/>
  <c r="G1185" i="13"/>
  <c r="K1185" i="13" s="1"/>
  <c r="H1185" i="13"/>
  <c r="I1185" i="13"/>
  <c r="J1185" i="13"/>
  <c r="R1185" i="13" s="1"/>
  <c r="O1185" i="13"/>
  <c r="Q1185" i="13"/>
  <c r="C1186" i="13"/>
  <c r="A1186" i="13" s="1"/>
  <c r="D1186" i="13"/>
  <c r="L1186" i="13" s="1"/>
  <c r="M1186" i="13" s="1"/>
  <c r="E1186" i="13"/>
  <c r="F1186" i="13"/>
  <c r="G1186" i="13"/>
  <c r="K1186" i="13" s="1"/>
  <c r="H1186" i="13"/>
  <c r="I1186" i="13"/>
  <c r="J1186" i="13"/>
  <c r="O1186" i="13"/>
  <c r="Q1186" i="13"/>
  <c r="C1187" i="13"/>
  <c r="A1187" i="13" s="1"/>
  <c r="D1187" i="13"/>
  <c r="L1187" i="13" s="1"/>
  <c r="M1187" i="13" s="1"/>
  <c r="E1187" i="13"/>
  <c r="F1187" i="13"/>
  <c r="G1187" i="13"/>
  <c r="K1187" i="13" s="1"/>
  <c r="H1187" i="13"/>
  <c r="I1187" i="13"/>
  <c r="J1187" i="13"/>
  <c r="U1187" i="13" s="1"/>
  <c r="O1187" i="13"/>
  <c r="Q1187" i="13"/>
  <c r="C1188" i="13"/>
  <c r="A1188" i="13" s="1"/>
  <c r="D1188" i="13"/>
  <c r="L1188" i="13" s="1"/>
  <c r="M1188" i="13" s="1"/>
  <c r="E1188" i="13"/>
  <c r="F1188" i="13"/>
  <c r="G1188" i="13"/>
  <c r="K1188" i="13" s="1"/>
  <c r="H1188" i="13"/>
  <c r="I1188" i="13"/>
  <c r="J1188" i="13"/>
  <c r="R1188" i="13" s="1"/>
  <c r="O1188" i="13"/>
  <c r="Q1188" i="13"/>
  <c r="U1188" i="13"/>
  <c r="C1189" i="13"/>
  <c r="A1189" i="13" s="1"/>
  <c r="D1189" i="13"/>
  <c r="L1189" i="13" s="1"/>
  <c r="M1189" i="13" s="1"/>
  <c r="E1189" i="13"/>
  <c r="F1189" i="13"/>
  <c r="G1189" i="13"/>
  <c r="K1189" i="13" s="1"/>
  <c r="H1189" i="13"/>
  <c r="I1189" i="13"/>
  <c r="J1189" i="13"/>
  <c r="U1189" i="13" s="1"/>
  <c r="O1189" i="13"/>
  <c r="Q1189" i="13"/>
  <c r="C1190" i="13"/>
  <c r="A1190" i="13" s="1"/>
  <c r="D1190" i="13"/>
  <c r="E1190" i="13"/>
  <c r="F1190" i="13"/>
  <c r="G1190" i="13"/>
  <c r="K1190" i="13" s="1"/>
  <c r="S1190" i="13" s="1"/>
  <c r="H1190" i="13"/>
  <c r="I1190" i="13"/>
  <c r="J1190" i="13"/>
  <c r="L1190" i="13"/>
  <c r="M1190" i="13" s="1"/>
  <c r="O1190" i="13"/>
  <c r="Q1190" i="13"/>
  <c r="C1191" i="13"/>
  <c r="A1191" i="13" s="1"/>
  <c r="D1191" i="13"/>
  <c r="E1191" i="13"/>
  <c r="F1191" i="13"/>
  <c r="G1191" i="13"/>
  <c r="K1191" i="13" s="1"/>
  <c r="H1191" i="13"/>
  <c r="I1191" i="13"/>
  <c r="J1191" i="13"/>
  <c r="U1191" i="13" s="1"/>
  <c r="L1191" i="13"/>
  <c r="M1191" i="13" s="1"/>
  <c r="O1191" i="13"/>
  <c r="Q1191" i="13"/>
  <c r="C1192" i="13"/>
  <c r="A1192" i="13" s="1"/>
  <c r="D1192" i="13"/>
  <c r="E1192" i="13"/>
  <c r="F1192" i="13"/>
  <c r="G1192" i="13"/>
  <c r="K1192" i="13" s="1"/>
  <c r="H1192" i="13"/>
  <c r="I1192" i="13"/>
  <c r="J1192" i="13"/>
  <c r="R1192" i="13" s="1"/>
  <c r="L1192" i="13"/>
  <c r="M1192" i="13" s="1"/>
  <c r="O1192" i="13"/>
  <c r="Q1192" i="13"/>
  <c r="C1193" i="13"/>
  <c r="A1193" i="13" s="1"/>
  <c r="D1193" i="13"/>
  <c r="L1193" i="13" s="1"/>
  <c r="M1193" i="13" s="1"/>
  <c r="E1193" i="13"/>
  <c r="F1193" i="13"/>
  <c r="G1193" i="13"/>
  <c r="K1193" i="13" s="1"/>
  <c r="H1193" i="13"/>
  <c r="I1193" i="13"/>
  <c r="J1193" i="13"/>
  <c r="U1193" i="13" s="1"/>
  <c r="O1193" i="13"/>
  <c r="Q1193" i="13"/>
  <c r="C1194" i="13"/>
  <c r="A1194" i="13" s="1"/>
  <c r="D1194" i="13"/>
  <c r="E1194" i="13"/>
  <c r="F1194" i="13"/>
  <c r="G1194" i="13"/>
  <c r="H1194" i="13"/>
  <c r="I1194" i="13"/>
  <c r="J1194" i="13"/>
  <c r="K1194" i="13"/>
  <c r="S1194" i="13" s="1"/>
  <c r="L1194" i="13"/>
  <c r="M1194" i="13" s="1"/>
  <c r="O1194" i="13"/>
  <c r="Q1194" i="13"/>
  <c r="C1195" i="13"/>
  <c r="A1195" i="13" s="1"/>
  <c r="D1195" i="13"/>
  <c r="E1195" i="13"/>
  <c r="F1195" i="13"/>
  <c r="G1195" i="13"/>
  <c r="K1195" i="13" s="1"/>
  <c r="H1195" i="13"/>
  <c r="I1195" i="13"/>
  <c r="J1195" i="13"/>
  <c r="U1195" i="13" s="1"/>
  <c r="L1195" i="13"/>
  <c r="M1195" i="13" s="1"/>
  <c r="O1195" i="13"/>
  <c r="Q1195" i="13"/>
  <c r="R44" i="14"/>
  <c r="Q44" i="14"/>
  <c r="O44" i="14"/>
  <c r="J44" i="14"/>
  <c r="U44" i="14" s="1"/>
  <c r="I44" i="14"/>
  <c r="H44" i="14"/>
  <c r="G44" i="14"/>
  <c r="K44" i="14" s="1"/>
  <c r="F44" i="14"/>
  <c r="E44" i="14"/>
  <c r="D44" i="14"/>
  <c r="L44" i="14" s="1"/>
  <c r="M44" i="14" s="1"/>
  <c r="C44" i="14"/>
  <c r="A44" i="14" s="1"/>
  <c r="Q43" i="14"/>
  <c r="O43" i="14"/>
  <c r="J43" i="14"/>
  <c r="U43" i="14" s="1"/>
  <c r="I43" i="14"/>
  <c r="H43" i="14"/>
  <c r="G43" i="14"/>
  <c r="K43" i="14" s="1"/>
  <c r="F43" i="14"/>
  <c r="E43" i="14"/>
  <c r="D43" i="14"/>
  <c r="L43" i="14" s="1"/>
  <c r="M43" i="14" s="1"/>
  <c r="C43" i="14"/>
  <c r="A43" i="14"/>
  <c r="R42" i="14"/>
  <c r="Q42" i="14"/>
  <c r="O42" i="14"/>
  <c r="J42" i="14"/>
  <c r="U42" i="14" s="1"/>
  <c r="I42" i="14"/>
  <c r="H42" i="14"/>
  <c r="G42" i="14"/>
  <c r="K42" i="14" s="1"/>
  <c r="F42" i="14"/>
  <c r="E42" i="14"/>
  <c r="D42" i="14"/>
  <c r="L42" i="14" s="1"/>
  <c r="M42" i="14" s="1"/>
  <c r="C42" i="14"/>
  <c r="A42" i="14" s="1"/>
  <c r="U41" i="14"/>
  <c r="R41" i="14"/>
  <c r="Q41" i="14"/>
  <c r="O41" i="14"/>
  <c r="I41" i="14"/>
  <c r="H41" i="14"/>
  <c r="G41" i="14"/>
  <c r="K41" i="14" s="1"/>
  <c r="F41" i="14"/>
  <c r="E41" i="14"/>
  <c r="D41" i="14"/>
  <c r="L41" i="14" s="1"/>
  <c r="M41" i="14" s="1"/>
  <c r="C41" i="14"/>
  <c r="A41" i="14" s="1"/>
  <c r="Q40" i="14"/>
  <c r="O40" i="14"/>
  <c r="J40" i="14"/>
  <c r="U40" i="14" s="1"/>
  <c r="I40" i="14"/>
  <c r="H40" i="14"/>
  <c r="G40" i="14"/>
  <c r="K40" i="14" s="1"/>
  <c r="F40" i="14"/>
  <c r="E40" i="14"/>
  <c r="D40" i="14"/>
  <c r="L40" i="14" s="1"/>
  <c r="M40" i="14" s="1"/>
  <c r="C40" i="14"/>
  <c r="A40" i="14"/>
  <c r="U39" i="14"/>
  <c r="R39" i="14"/>
  <c r="Q39" i="14"/>
  <c r="O39" i="14"/>
  <c r="I39" i="14"/>
  <c r="H39" i="14"/>
  <c r="G39" i="14"/>
  <c r="K39" i="14" s="1"/>
  <c r="F39" i="14"/>
  <c r="E39" i="14"/>
  <c r="D39" i="14"/>
  <c r="L39" i="14" s="1"/>
  <c r="M39" i="14" s="1"/>
  <c r="C39" i="14"/>
  <c r="A39" i="14" s="1"/>
  <c r="U38" i="14"/>
  <c r="R38" i="14"/>
  <c r="Q38" i="14"/>
  <c r="O38" i="14"/>
  <c r="I38" i="14"/>
  <c r="H38" i="14"/>
  <c r="G38" i="14"/>
  <c r="K38" i="14" s="1"/>
  <c r="F38" i="14"/>
  <c r="E38" i="14"/>
  <c r="D38" i="14"/>
  <c r="L38" i="14" s="1"/>
  <c r="M38" i="14" s="1"/>
  <c r="C38" i="14"/>
  <c r="A38" i="14" s="1"/>
  <c r="U37" i="14"/>
  <c r="R37" i="14"/>
  <c r="Q37" i="14"/>
  <c r="O37" i="14"/>
  <c r="I37" i="14"/>
  <c r="H37" i="14"/>
  <c r="G37" i="14"/>
  <c r="K37" i="14" s="1"/>
  <c r="F37" i="14"/>
  <c r="E37" i="14"/>
  <c r="D37" i="14"/>
  <c r="L37" i="14" s="1"/>
  <c r="M37" i="14" s="1"/>
  <c r="C37" i="14"/>
  <c r="A37" i="14" s="1"/>
  <c r="U36" i="14"/>
  <c r="R36" i="14"/>
  <c r="Q36" i="14"/>
  <c r="O36" i="14"/>
  <c r="I36" i="14"/>
  <c r="H36" i="14"/>
  <c r="G36" i="14"/>
  <c r="K36" i="14" s="1"/>
  <c r="F36" i="14"/>
  <c r="E36" i="14"/>
  <c r="D36" i="14"/>
  <c r="L36" i="14" s="1"/>
  <c r="M36" i="14" s="1"/>
  <c r="C36" i="14"/>
  <c r="A36" i="14" s="1"/>
  <c r="U35" i="14"/>
  <c r="R35" i="14"/>
  <c r="Q35" i="14"/>
  <c r="O35" i="14"/>
  <c r="I35" i="14"/>
  <c r="H35" i="14"/>
  <c r="G35" i="14"/>
  <c r="K35" i="14" s="1"/>
  <c r="F35" i="14"/>
  <c r="E35" i="14"/>
  <c r="D35" i="14"/>
  <c r="L35" i="14" s="1"/>
  <c r="M35" i="14" s="1"/>
  <c r="C35" i="14"/>
  <c r="A35" i="14"/>
  <c r="U34" i="14"/>
  <c r="R34" i="14"/>
  <c r="Q34" i="14"/>
  <c r="O34" i="14"/>
  <c r="I34" i="14"/>
  <c r="H34" i="14"/>
  <c r="G34" i="14"/>
  <c r="K34" i="14" s="1"/>
  <c r="F34" i="14"/>
  <c r="E34" i="14"/>
  <c r="D34" i="14"/>
  <c r="L34" i="14" s="1"/>
  <c r="M34" i="14" s="1"/>
  <c r="C34" i="14"/>
  <c r="A34" i="14" s="1"/>
  <c r="Q33" i="14"/>
  <c r="O33" i="14"/>
  <c r="J33" i="14"/>
  <c r="U33" i="14" s="1"/>
  <c r="I33" i="14"/>
  <c r="H33" i="14"/>
  <c r="G33" i="14"/>
  <c r="K33" i="14" s="1"/>
  <c r="V33" i="14" s="1"/>
  <c r="F33" i="14"/>
  <c r="E33" i="14"/>
  <c r="D33" i="14"/>
  <c r="L33" i="14" s="1"/>
  <c r="M33" i="14" s="1"/>
  <c r="C33" i="14"/>
  <c r="A33" i="14" s="1"/>
  <c r="U32" i="14"/>
  <c r="Q32" i="14"/>
  <c r="O32" i="14"/>
  <c r="J32" i="14"/>
  <c r="R32" i="14" s="1"/>
  <c r="I32" i="14"/>
  <c r="H32" i="14"/>
  <c r="G32" i="14"/>
  <c r="K32" i="14" s="1"/>
  <c r="F32" i="14"/>
  <c r="E32" i="14"/>
  <c r="D32" i="14"/>
  <c r="L32" i="14" s="1"/>
  <c r="M32" i="14" s="1"/>
  <c r="C32" i="14"/>
  <c r="A32" i="14" s="1"/>
  <c r="Q31" i="14"/>
  <c r="O31" i="14"/>
  <c r="J31" i="14"/>
  <c r="U31" i="14" s="1"/>
  <c r="I31" i="14"/>
  <c r="H31" i="14"/>
  <c r="G31" i="14"/>
  <c r="K31" i="14" s="1"/>
  <c r="F31" i="14"/>
  <c r="E31" i="14"/>
  <c r="D31" i="14"/>
  <c r="L31" i="14" s="1"/>
  <c r="M31" i="14" s="1"/>
  <c r="C31" i="14"/>
  <c r="A31" i="14" s="1"/>
  <c r="Q30" i="14"/>
  <c r="O30" i="14"/>
  <c r="J30" i="14"/>
  <c r="U30" i="14" s="1"/>
  <c r="I30" i="14"/>
  <c r="H30" i="14"/>
  <c r="G30" i="14"/>
  <c r="K30" i="14" s="1"/>
  <c r="S30" i="14" s="1"/>
  <c r="F30" i="14"/>
  <c r="E30" i="14"/>
  <c r="D30" i="14"/>
  <c r="L30" i="14" s="1"/>
  <c r="M30" i="14" s="1"/>
  <c r="C30" i="14"/>
  <c r="A30" i="14"/>
  <c r="Q29" i="14"/>
  <c r="O29" i="14"/>
  <c r="J29" i="14"/>
  <c r="U29" i="14" s="1"/>
  <c r="I29" i="14"/>
  <c r="H29" i="14"/>
  <c r="G29" i="14"/>
  <c r="K29" i="14" s="1"/>
  <c r="F29" i="14"/>
  <c r="E29" i="14"/>
  <c r="D29" i="14"/>
  <c r="L29" i="14" s="1"/>
  <c r="M29" i="14" s="1"/>
  <c r="C29" i="14"/>
  <c r="A29" i="14" s="1"/>
  <c r="U28" i="14"/>
  <c r="R28" i="14"/>
  <c r="Q28" i="14"/>
  <c r="O28" i="14"/>
  <c r="I28" i="14"/>
  <c r="H28" i="14"/>
  <c r="G28" i="14"/>
  <c r="K28" i="14" s="1"/>
  <c r="F28" i="14"/>
  <c r="E28" i="14"/>
  <c r="D28" i="14"/>
  <c r="L28" i="14" s="1"/>
  <c r="M28" i="14" s="1"/>
  <c r="C28" i="14"/>
  <c r="A28" i="14" s="1"/>
  <c r="Q27" i="14"/>
  <c r="O27" i="14"/>
  <c r="J27" i="14"/>
  <c r="U27" i="14" s="1"/>
  <c r="I27" i="14"/>
  <c r="H27" i="14"/>
  <c r="G27" i="14"/>
  <c r="K27" i="14" s="1"/>
  <c r="F27" i="14"/>
  <c r="E27" i="14"/>
  <c r="D27" i="14"/>
  <c r="L27" i="14" s="1"/>
  <c r="M27" i="14" s="1"/>
  <c r="C27" i="14"/>
  <c r="A27" i="14"/>
  <c r="Q26" i="14"/>
  <c r="O26" i="14"/>
  <c r="J26" i="14"/>
  <c r="U26" i="14" s="1"/>
  <c r="I26" i="14"/>
  <c r="H26" i="14"/>
  <c r="G26" i="14"/>
  <c r="K26" i="14" s="1"/>
  <c r="F26" i="14"/>
  <c r="E26" i="14"/>
  <c r="D26" i="14"/>
  <c r="L26" i="14" s="1"/>
  <c r="M26" i="14" s="1"/>
  <c r="C26" i="14"/>
  <c r="A26" i="14" s="1"/>
  <c r="Q25" i="14"/>
  <c r="O25" i="14"/>
  <c r="J25" i="14"/>
  <c r="R25" i="14" s="1"/>
  <c r="I25" i="14"/>
  <c r="H25" i="14"/>
  <c r="G25" i="14"/>
  <c r="K25" i="14" s="1"/>
  <c r="S25" i="14" s="1"/>
  <c r="F25" i="14"/>
  <c r="E25" i="14"/>
  <c r="D25" i="14"/>
  <c r="L25" i="14" s="1"/>
  <c r="M25" i="14" s="1"/>
  <c r="C25" i="14"/>
  <c r="A25" i="14" s="1"/>
  <c r="Q24" i="14"/>
  <c r="O24" i="14"/>
  <c r="J24" i="14"/>
  <c r="U24" i="14" s="1"/>
  <c r="I24" i="14"/>
  <c r="H24" i="14"/>
  <c r="G24" i="14"/>
  <c r="K24" i="14" s="1"/>
  <c r="F24" i="14"/>
  <c r="E24" i="14"/>
  <c r="D24" i="14"/>
  <c r="L24" i="14" s="1"/>
  <c r="M24" i="14" s="1"/>
  <c r="C24" i="14"/>
  <c r="A24" i="14" s="1"/>
  <c r="Q23" i="14"/>
  <c r="O23" i="14"/>
  <c r="K23" i="14"/>
  <c r="S23" i="14" s="1"/>
  <c r="J23" i="14"/>
  <c r="R23" i="14" s="1"/>
  <c r="I23" i="14"/>
  <c r="H23" i="14"/>
  <c r="G23" i="14"/>
  <c r="F23" i="14"/>
  <c r="E23" i="14"/>
  <c r="D23" i="14"/>
  <c r="L23" i="14" s="1"/>
  <c r="M23" i="14" s="1"/>
  <c r="C23" i="14"/>
  <c r="A23" i="14" s="1"/>
  <c r="Q22" i="14"/>
  <c r="O22" i="14"/>
  <c r="J22" i="14"/>
  <c r="U22" i="14" s="1"/>
  <c r="I22" i="14"/>
  <c r="H22" i="14"/>
  <c r="G22" i="14"/>
  <c r="K22" i="14" s="1"/>
  <c r="F22" i="14"/>
  <c r="E22" i="14"/>
  <c r="D22" i="14"/>
  <c r="L22" i="14" s="1"/>
  <c r="M22" i="14" s="1"/>
  <c r="C22" i="14"/>
  <c r="A22" i="14" s="1"/>
  <c r="C802" i="6"/>
  <c r="A802" i="6" s="1"/>
  <c r="D802" i="6"/>
  <c r="L802" i="6" s="1"/>
  <c r="M802" i="6" s="1"/>
  <c r="E802" i="6"/>
  <c r="F802" i="6"/>
  <c r="G802" i="6"/>
  <c r="K802" i="6" s="1"/>
  <c r="H802" i="6"/>
  <c r="I802" i="6"/>
  <c r="J802" i="6"/>
  <c r="R802" i="6" s="1"/>
  <c r="O802" i="6"/>
  <c r="Q802" i="6"/>
  <c r="Q21" i="14"/>
  <c r="O21" i="14"/>
  <c r="J21" i="14"/>
  <c r="U21" i="14" s="1"/>
  <c r="I21" i="14"/>
  <c r="H21" i="14"/>
  <c r="G21" i="14"/>
  <c r="K21" i="14" s="1"/>
  <c r="F21" i="14"/>
  <c r="E21" i="14"/>
  <c r="D21" i="14"/>
  <c r="L21" i="14" s="1"/>
  <c r="M21" i="14" s="1"/>
  <c r="C21" i="14"/>
  <c r="A21" i="14"/>
  <c r="Q20" i="14"/>
  <c r="O20" i="14"/>
  <c r="J20" i="14"/>
  <c r="U20" i="14" s="1"/>
  <c r="I20" i="14"/>
  <c r="H20" i="14"/>
  <c r="G20" i="14"/>
  <c r="K20" i="14" s="1"/>
  <c r="F20" i="14"/>
  <c r="E20" i="14"/>
  <c r="D20" i="14"/>
  <c r="L20" i="14" s="1"/>
  <c r="M20" i="14" s="1"/>
  <c r="C20" i="14"/>
  <c r="A20" i="14" s="1"/>
  <c r="Q19" i="14"/>
  <c r="O19" i="14"/>
  <c r="J19" i="14"/>
  <c r="R19" i="14" s="1"/>
  <c r="I19" i="14"/>
  <c r="H19" i="14"/>
  <c r="G19" i="14"/>
  <c r="K19" i="14" s="1"/>
  <c r="S19" i="14" s="1"/>
  <c r="F19" i="14"/>
  <c r="E19" i="14"/>
  <c r="D19" i="14"/>
  <c r="L19" i="14" s="1"/>
  <c r="M19" i="14" s="1"/>
  <c r="C19" i="14"/>
  <c r="A19" i="14" s="1"/>
  <c r="Q18" i="14"/>
  <c r="O18" i="14"/>
  <c r="J18" i="14"/>
  <c r="U18" i="14" s="1"/>
  <c r="I18" i="14"/>
  <c r="H18" i="14"/>
  <c r="G18" i="14"/>
  <c r="K18" i="14" s="1"/>
  <c r="F18" i="14"/>
  <c r="E18" i="14"/>
  <c r="D18" i="14"/>
  <c r="L18" i="14" s="1"/>
  <c r="M18" i="14" s="1"/>
  <c r="C18" i="14"/>
  <c r="A18" i="14" s="1"/>
  <c r="Q17" i="14"/>
  <c r="O17" i="14"/>
  <c r="J17" i="14"/>
  <c r="U17" i="14" s="1"/>
  <c r="I17" i="14"/>
  <c r="H17" i="14"/>
  <c r="G17" i="14"/>
  <c r="K17" i="14" s="1"/>
  <c r="F17" i="14"/>
  <c r="E17" i="14"/>
  <c r="D17" i="14"/>
  <c r="L17" i="14" s="1"/>
  <c r="M17" i="14" s="1"/>
  <c r="C17" i="14"/>
  <c r="A17" i="14" s="1"/>
  <c r="Q16" i="14"/>
  <c r="O16" i="14"/>
  <c r="J16" i="14"/>
  <c r="R16" i="14" s="1"/>
  <c r="I16" i="14"/>
  <c r="H16" i="14"/>
  <c r="G16" i="14"/>
  <c r="K16" i="14" s="1"/>
  <c r="S16" i="14" s="1"/>
  <c r="F16" i="14"/>
  <c r="E16" i="14"/>
  <c r="D16" i="14"/>
  <c r="L16" i="14" s="1"/>
  <c r="M16" i="14" s="1"/>
  <c r="C16" i="14"/>
  <c r="A16" i="14" s="1"/>
  <c r="Q15" i="14"/>
  <c r="O15" i="14"/>
  <c r="J15" i="14"/>
  <c r="U15" i="14" s="1"/>
  <c r="I15" i="14"/>
  <c r="H15" i="14"/>
  <c r="G15" i="14"/>
  <c r="K15" i="14" s="1"/>
  <c r="F15" i="14"/>
  <c r="E15" i="14"/>
  <c r="D15" i="14"/>
  <c r="L15" i="14" s="1"/>
  <c r="M15" i="14" s="1"/>
  <c r="C15" i="14"/>
  <c r="A15" i="14" s="1"/>
  <c r="Q14" i="14"/>
  <c r="O14" i="14"/>
  <c r="J14" i="14"/>
  <c r="R14" i="14" s="1"/>
  <c r="I14" i="14"/>
  <c r="H14" i="14"/>
  <c r="G14" i="14"/>
  <c r="K14" i="14" s="1"/>
  <c r="V14" i="14" s="1"/>
  <c r="F14" i="14"/>
  <c r="E14" i="14"/>
  <c r="D14" i="14"/>
  <c r="L14" i="14" s="1"/>
  <c r="M14" i="14" s="1"/>
  <c r="C14" i="14"/>
  <c r="A14" i="14" s="1"/>
  <c r="Q13" i="14"/>
  <c r="O13" i="14"/>
  <c r="J13" i="14"/>
  <c r="U13" i="14" s="1"/>
  <c r="I13" i="14"/>
  <c r="H13" i="14"/>
  <c r="G13" i="14"/>
  <c r="K13" i="14" s="1"/>
  <c r="F13" i="14"/>
  <c r="E13" i="14"/>
  <c r="D13" i="14"/>
  <c r="L13" i="14" s="1"/>
  <c r="M13" i="14" s="1"/>
  <c r="C13" i="14"/>
  <c r="A13" i="14" s="1"/>
  <c r="Q12" i="14"/>
  <c r="O12" i="14"/>
  <c r="J12" i="14"/>
  <c r="R12" i="14" s="1"/>
  <c r="I12" i="14"/>
  <c r="H12" i="14"/>
  <c r="G12" i="14"/>
  <c r="K12" i="14" s="1"/>
  <c r="F12" i="14"/>
  <c r="E12" i="14"/>
  <c r="D12" i="14"/>
  <c r="L12" i="14" s="1"/>
  <c r="M12" i="14" s="1"/>
  <c r="C12" i="14"/>
  <c r="A12" i="14" s="1"/>
  <c r="Q11" i="14"/>
  <c r="O11" i="14"/>
  <c r="J11" i="14"/>
  <c r="U11" i="14" s="1"/>
  <c r="I11" i="14"/>
  <c r="H11" i="14"/>
  <c r="G11" i="14"/>
  <c r="K11" i="14" s="1"/>
  <c r="F11" i="14"/>
  <c r="E11" i="14"/>
  <c r="D11" i="14"/>
  <c r="L11" i="14" s="1"/>
  <c r="M11" i="14" s="1"/>
  <c r="C11" i="14"/>
  <c r="A11" i="14" s="1"/>
  <c r="Q10" i="14"/>
  <c r="O10" i="14"/>
  <c r="J10" i="14"/>
  <c r="R10" i="14" s="1"/>
  <c r="I10" i="14"/>
  <c r="H10" i="14"/>
  <c r="G10" i="14"/>
  <c r="K10" i="14" s="1"/>
  <c r="F10" i="14"/>
  <c r="E10" i="14"/>
  <c r="D10" i="14"/>
  <c r="L10" i="14" s="1"/>
  <c r="M10" i="14" s="1"/>
  <c r="C10" i="14"/>
  <c r="A10" i="14" s="1"/>
  <c r="Q9" i="14"/>
  <c r="O9" i="14"/>
  <c r="J9" i="14"/>
  <c r="U9" i="14" s="1"/>
  <c r="I9" i="14"/>
  <c r="H9" i="14"/>
  <c r="G9" i="14"/>
  <c r="K9" i="14" s="1"/>
  <c r="F9" i="14"/>
  <c r="E9" i="14"/>
  <c r="D9" i="14"/>
  <c r="L9" i="14" s="1"/>
  <c r="M9" i="14" s="1"/>
  <c r="C9" i="14"/>
  <c r="A9" i="14" s="1"/>
  <c r="Q8" i="14"/>
  <c r="O8" i="14"/>
  <c r="J8" i="14"/>
  <c r="R8" i="14" s="1"/>
  <c r="I8" i="14"/>
  <c r="H8" i="14"/>
  <c r="G8" i="14"/>
  <c r="K8" i="14" s="1"/>
  <c r="V8" i="14" s="1"/>
  <c r="F8" i="14"/>
  <c r="E8" i="14"/>
  <c r="D8" i="14"/>
  <c r="L8" i="14" s="1"/>
  <c r="M8" i="14" s="1"/>
  <c r="C8" i="14"/>
  <c r="A8" i="14" s="1"/>
  <c r="Q7" i="14"/>
  <c r="O7" i="14"/>
  <c r="J7" i="14"/>
  <c r="U7" i="14" s="1"/>
  <c r="I7" i="14"/>
  <c r="H7" i="14"/>
  <c r="G7" i="14"/>
  <c r="K7" i="14" s="1"/>
  <c r="F7" i="14"/>
  <c r="E7" i="14"/>
  <c r="D7" i="14"/>
  <c r="L7" i="14" s="1"/>
  <c r="M7" i="14" s="1"/>
  <c r="C7" i="14"/>
  <c r="A7" i="14" s="1"/>
  <c r="Q6" i="14"/>
  <c r="O6" i="14"/>
  <c r="J6" i="14"/>
  <c r="R6" i="14" s="1"/>
  <c r="I6" i="14"/>
  <c r="H6" i="14"/>
  <c r="G6" i="14"/>
  <c r="K6" i="14" s="1"/>
  <c r="F6" i="14"/>
  <c r="E6" i="14"/>
  <c r="D6" i="14"/>
  <c r="L6" i="14" s="1"/>
  <c r="M6" i="14" s="1"/>
  <c r="C6" i="14"/>
  <c r="A6" i="14" s="1"/>
  <c r="Q5" i="14"/>
  <c r="O5" i="14"/>
  <c r="J5" i="14"/>
  <c r="U5" i="14" s="1"/>
  <c r="I5" i="14"/>
  <c r="H5" i="14"/>
  <c r="G5" i="14"/>
  <c r="K5" i="14" s="1"/>
  <c r="F5" i="14"/>
  <c r="E5" i="14"/>
  <c r="D5" i="14"/>
  <c r="L5" i="14" s="1"/>
  <c r="M5" i="14" s="1"/>
  <c r="C5" i="14"/>
  <c r="A5" i="14" s="1"/>
  <c r="Q4" i="14"/>
  <c r="O4" i="14"/>
  <c r="J4" i="14"/>
  <c r="R4" i="14" s="1"/>
  <c r="I4" i="14"/>
  <c r="H4" i="14"/>
  <c r="G4" i="14"/>
  <c r="K4" i="14" s="1"/>
  <c r="F4" i="14"/>
  <c r="E4" i="14"/>
  <c r="D4" i="14"/>
  <c r="L4" i="14" s="1"/>
  <c r="M4" i="14" s="1"/>
  <c r="C4" i="14"/>
  <c r="A4" i="14" s="1"/>
  <c r="Q3" i="14"/>
  <c r="O3" i="14"/>
  <c r="J3" i="14"/>
  <c r="U3" i="14" s="1"/>
  <c r="I3" i="14"/>
  <c r="H3" i="14"/>
  <c r="G3" i="14"/>
  <c r="K3" i="14" s="1"/>
  <c r="F3" i="14"/>
  <c r="E3" i="14"/>
  <c r="D3" i="14"/>
  <c r="L3" i="14" s="1"/>
  <c r="M3" i="14" s="1"/>
  <c r="C3" i="14"/>
  <c r="A3" i="14" s="1"/>
  <c r="T1242" i="13" l="1"/>
  <c r="S1165" i="13"/>
  <c r="V1165" i="13"/>
  <c r="S1244" i="13"/>
  <c r="V1244" i="13"/>
  <c r="W1244" i="13" s="1"/>
  <c r="V1240" i="13"/>
  <c r="W1240" i="13" s="1"/>
  <c r="S1240" i="13"/>
  <c r="T1240" i="13" s="1"/>
  <c r="S1186" i="13"/>
  <c r="V1186" i="13"/>
  <c r="S1211" i="13"/>
  <c r="V1211" i="13"/>
  <c r="V1242" i="13"/>
  <c r="W1175" i="13"/>
  <c r="U1242" i="13"/>
  <c r="T1213" i="13"/>
  <c r="R1238" i="13"/>
  <c r="T1209" i="13"/>
  <c r="R1208" i="13"/>
  <c r="T1199" i="13"/>
  <c r="R1198" i="13"/>
  <c r="R1243" i="13"/>
  <c r="U1192" i="13"/>
  <c r="R1181" i="13"/>
  <c r="R1164" i="13"/>
  <c r="T1211" i="13"/>
  <c r="U1185" i="13"/>
  <c r="U1175" i="13"/>
  <c r="T1206" i="13"/>
  <c r="U1239" i="13"/>
  <c r="R1168" i="13"/>
  <c r="R1205" i="13"/>
  <c r="R1244" i="13"/>
  <c r="R43" i="14"/>
  <c r="V45" i="14"/>
  <c r="W45" i="14" s="1"/>
  <c r="S45" i="14"/>
  <c r="R45" i="14"/>
  <c r="V1246" i="13"/>
  <c r="W1246" i="13" s="1"/>
  <c r="S1246" i="13"/>
  <c r="T1246" i="13" s="1"/>
  <c r="S1229" i="13"/>
  <c r="T1229" i="13" s="1"/>
  <c r="V1229" i="13"/>
  <c r="S1221" i="13"/>
  <c r="T1221" i="13" s="1"/>
  <c r="V1221" i="13"/>
  <c r="V1212" i="13"/>
  <c r="W1212" i="13" s="1"/>
  <c r="S1212" i="13"/>
  <c r="S1241" i="13"/>
  <c r="T1241" i="13" s="1"/>
  <c r="V1241" i="13"/>
  <c r="W1241" i="13" s="1"/>
  <c r="V1232" i="13"/>
  <c r="W1232" i="13" s="1"/>
  <c r="S1232" i="13"/>
  <c r="V1224" i="13"/>
  <c r="W1224" i="13" s="1"/>
  <c r="S1224" i="13"/>
  <c r="V1216" i="13"/>
  <c r="W1216" i="13" s="1"/>
  <c r="S1216" i="13"/>
  <c r="S1235" i="13"/>
  <c r="T1235" i="13" s="1"/>
  <c r="V1235" i="13"/>
  <c r="S1227" i="13"/>
  <c r="T1227" i="13" s="1"/>
  <c r="V1227" i="13"/>
  <c r="S1219" i="13"/>
  <c r="T1219" i="13" s="1"/>
  <c r="V1219" i="13"/>
  <c r="V1238" i="13"/>
  <c r="W1238" i="13" s="1"/>
  <c r="S1238" i="13"/>
  <c r="T1238" i="13" s="1"/>
  <c r="V1230" i="13"/>
  <c r="W1230" i="13" s="1"/>
  <c r="S1230" i="13"/>
  <c r="T1230" i="13" s="1"/>
  <c r="V1222" i="13"/>
  <c r="W1222" i="13" s="1"/>
  <c r="S1222" i="13"/>
  <c r="V1214" i="13"/>
  <c r="W1214" i="13" s="1"/>
  <c r="S1214" i="13"/>
  <c r="V1208" i="13"/>
  <c r="W1208" i="13" s="1"/>
  <c r="S1208" i="13"/>
  <c r="T1208" i="13" s="1"/>
  <c r="S1243" i="13"/>
  <c r="T1243" i="13" s="1"/>
  <c r="V1243" i="13"/>
  <c r="W1243" i="13" s="1"/>
  <c r="S1233" i="13"/>
  <c r="T1233" i="13" s="1"/>
  <c r="V1233" i="13"/>
  <c r="S1225" i="13"/>
  <c r="T1225" i="13" s="1"/>
  <c r="V1225" i="13"/>
  <c r="S1217" i="13"/>
  <c r="T1217" i="13" s="1"/>
  <c r="V1217" i="13"/>
  <c r="S1237" i="13"/>
  <c r="T1237" i="13" s="1"/>
  <c r="V1237" i="13"/>
  <c r="W1237" i="13" s="1"/>
  <c r="V1236" i="13"/>
  <c r="W1236" i="13" s="1"/>
  <c r="S1236" i="13"/>
  <c r="V1228" i="13"/>
  <c r="W1228" i="13" s="1"/>
  <c r="S1228" i="13"/>
  <c r="V1220" i="13"/>
  <c r="W1220" i="13" s="1"/>
  <c r="S1220" i="13"/>
  <c r="S1239" i="13"/>
  <c r="T1239" i="13" s="1"/>
  <c r="V1239" i="13"/>
  <c r="W1239" i="13" s="1"/>
  <c r="S1231" i="13"/>
  <c r="T1231" i="13" s="1"/>
  <c r="V1231" i="13"/>
  <c r="S1223" i="13"/>
  <c r="T1223" i="13" s="1"/>
  <c r="V1223" i="13"/>
  <c r="S1215" i="13"/>
  <c r="T1215" i="13" s="1"/>
  <c r="V1215" i="13"/>
  <c r="V1210" i="13"/>
  <c r="W1210" i="13" s="1"/>
  <c r="S1210" i="13"/>
  <c r="T1210" i="13" s="1"/>
  <c r="S1245" i="13"/>
  <c r="T1245" i="13" s="1"/>
  <c r="V1245" i="13"/>
  <c r="W1245" i="13" s="1"/>
  <c r="V1234" i="13"/>
  <c r="W1234" i="13" s="1"/>
  <c r="S1234" i="13"/>
  <c r="V1226" i="13"/>
  <c r="W1226" i="13" s="1"/>
  <c r="S1226" i="13"/>
  <c r="V1218" i="13"/>
  <c r="W1218" i="13" s="1"/>
  <c r="S1218" i="13"/>
  <c r="T1218" i="13" s="1"/>
  <c r="R1236" i="13"/>
  <c r="R1234" i="13"/>
  <c r="R1232" i="13"/>
  <c r="R1230" i="13"/>
  <c r="R1228" i="13"/>
  <c r="R1226" i="13"/>
  <c r="R1224" i="13"/>
  <c r="R1222" i="13"/>
  <c r="R1220" i="13"/>
  <c r="R1218" i="13"/>
  <c r="R1216" i="13"/>
  <c r="R1214" i="13"/>
  <c r="R1212" i="13"/>
  <c r="U1237" i="13"/>
  <c r="U1235" i="13"/>
  <c r="U1233" i="13"/>
  <c r="U1231" i="13"/>
  <c r="U1229" i="13"/>
  <c r="U1227" i="13"/>
  <c r="U1225" i="13"/>
  <c r="U1223" i="13"/>
  <c r="U1221" i="13"/>
  <c r="U1219" i="13"/>
  <c r="U1217" i="13"/>
  <c r="U1215" i="13"/>
  <c r="U1213" i="13"/>
  <c r="W1213" i="13" s="1"/>
  <c r="U1211" i="13"/>
  <c r="W1211" i="13" s="1"/>
  <c r="U1209" i="13"/>
  <c r="W1209" i="13" s="1"/>
  <c r="S1188" i="13"/>
  <c r="T1188" i="13" s="1"/>
  <c r="V1188" i="13"/>
  <c r="W1188" i="13" s="1"/>
  <c r="V1201" i="13"/>
  <c r="S1201" i="13"/>
  <c r="T1201" i="13" s="1"/>
  <c r="U1200" i="13"/>
  <c r="R1200" i="13"/>
  <c r="S1192" i="13"/>
  <c r="T1192" i="13" s="1"/>
  <c r="V1192" i="13"/>
  <c r="W1192" i="13" s="1"/>
  <c r="R1186" i="13"/>
  <c r="U1186" i="13"/>
  <c r="W1186" i="13" s="1"/>
  <c r="U1178" i="13"/>
  <c r="R1178" i="13"/>
  <c r="U1207" i="13"/>
  <c r="R1207" i="13"/>
  <c r="R1190" i="13"/>
  <c r="U1190" i="13"/>
  <c r="U1183" i="13"/>
  <c r="R1183" i="13"/>
  <c r="T1180" i="13"/>
  <c r="R1194" i="13"/>
  <c r="U1194" i="13"/>
  <c r="S1179" i="13"/>
  <c r="T1179" i="13" s="1"/>
  <c r="V1179" i="13"/>
  <c r="W1179" i="13" s="1"/>
  <c r="W1165" i="13"/>
  <c r="S1197" i="13"/>
  <c r="T1197" i="13" s="1"/>
  <c r="V1197" i="13"/>
  <c r="T1194" i="13"/>
  <c r="T1190" i="13"/>
  <c r="U1173" i="13"/>
  <c r="W1173" i="13" s="1"/>
  <c r="R1170" i="13"/>
  <c r="U1167" i="13"/>
  <c r="W1167" i="13" s="1"/>
  <c r="R1202" i="13"/>
  <c r="V1194" i="13"/>
  <c r="V1190" i="13"/>
  <c r="W1190" i="13" s="1"/>
  <c r="U1177" i="13"/>
  <c r="W1177" i="13" s="1"/>
  <c r="R1174" i="13"/>
  <c r="T1166" i="13"/>
  <c r="U1206" i="13"/>
  <c r="U1184" i="13"/>
  <c r="U1180" i="13"/>
  <c r="U1204" i="13"/>
  <c r="T1186" i="13"/>
  <c r="T1182" i="13"/>
  <c r="U1169" i="13"/>
  <c r="W1169" i="13" s="1"/>
  <c r="T1165" i="13"/>
  <c r="T1204" i="13"/>
  <c r="V1203" i="13"/>
  <c r="W1203" i="13" s="1"/>
  <c r="S1203" i="13"/>
  <c r="V1207" i="13"/>
  <c r="W1207" i="13" s="1"/>
  <c r="S1207" i="13"/>
  <c r="T1207" i="13" s="1"/>
  <c r="V1205" i="13"/>
  <c r="W1205" i="13" s="1"/>
  <c r="S1205" i="13"/>
  <c r="T1205" i="13" s="1"/>
  <c r="V1206" i="13"/>
  <c r="V1204" i="13"/>
  <c r="R1203" i="13"/>
  <c r="V1198" i="13"/>
  <c r="W1198" i="13" s="1"/>
  <c r="S1198" i="13"/>
  <c r="T1198" i="13" s="1"/>
  <c r="V1202" i="13"/>
  <c r="W1202" i="13" s="1"/>
  <c r="S1202" i="13"/>
  <c r="T1202" i="13" s="1"/>
  <c r="V1200" i="13"/>
  <c r="W1200" i="13" s="1"/>
  <c r="S1200" i="13"/>
  <c r="T1200" i="13" s="1"/>
  <c r="U1201" i="13"/>
  <c r="U1199" i="13"/>
  <c r="W1199" i="13" s="1"/>
  <c r="V1196" i="13"/>
  <c r="W1196" i="13" s="1"/>
  <c r="S1196" i="13"/>
  <c r="T1196" i="13" s="1"/>
  <c r="U1197" i="13"/>
  <c r="W1197" i="13" s="1"/>
  <c r="S1181" i="13"/>
  <c r="T1181" i="13" s="1"/>
  <c r="V1181" i="13"/>
  <c r="W1181" i="13" s="1"/>
  <c r="S1172" i="13"/>
  <c r="T1172" i="13" s="1"/>
  <c r="V1172" i="13"/>
  <c r="W1172" i="13" s="1"/>
  <c r="S1193" i="13"/>
  <c r="V1193" i="13"/>
  <c r="W1193" i="13" s="1"/>
  <c r="V1189" i="13"/>
  <c r="W1189" i="13" s="1"/>
  <c r="S1189" i="13"/>
  <c r="V1185" i="13"/>
  <c r="W1185" i="13" s="1"/>
  <c r="S1185" i="13"/>
  <c r="T1185" i="13" s="1"/>
  <c r="S1176" i="13"/>
  <c r="T1176" i="13" s="1"/>
  <c r="V1176" i="13"/>
  <c r="W1176" i="13" s="1"/>
  <c r="V1164" i="13"/>
  <c r="W1164" i="13" s="1"/>
  <c r="S1164" i="13"/>
  <c r="T1164" i="13" s="1"/>
  <c r="S1178" i="13"/>
  <c r="T1178" i="13" s="1"/>
  <c r="V1178" i="13"/>
  <c r="W1178" i="13" s="1"/>
  <c r="V1183" i="13"/>
  <c r="W1183" i="13" s="1"/>
  <c r="S1183" i="13"/>
  <c r="T1183" i="13" s="1"/>
  <c r="S1174" i="13"/>
  <c r="T1174" i="13" s="1"/>
  <c r="V1174" i="13"/>
  <c r="W1174" i="13" s="1"/>
  <c r="S1170" i="13"/>
  <c r="T1170" i="13" s="1"/>
  <c r="V1170" i="13"/>
  <c r="W1170" i="13" s="1"/>
  <c r="V1195" i="13"/>
  <c r="W1195" i="13" s="1"/>
  <c r="S1195" i="13"/>
  <c r="V1191" i="13"/>
  <c r="W1191" i="13" s="1"/>
  <c r="S1191" i="13"/>
  <c r="V1187" i="13"/>
  <c r="W1187" i="13" s="1"/>
  <c r="S1187" i="13"/>
  <c r="S1168" i="13"/>
  <c r="T1168" i="13" s="1"/>
  <c r="V1168" i="13"/>
  <c r="W1168" i="13" s="1"/>
  <c r="V1184" i="13"/>
  <c r="V1182" i="13"/>
  <c r="W1182" i="13" s="1"/>
  <c r="V1180" i="13"/>
  <c r="W1180" i="13" s="1"/>
  <c r="S1177" i="13"/>
  <c r="T1177" i="13" s="1"/>
  <c r="S1175" i="13"/>
  <c r="T1175" i="13" s="1"/>
  <c r="S1173" i="13"/>
  <c r="T1173" i="13" s="1"/>
  <c r="S1171" i="13"/>
  <c r="T1171" i="13" s="1"/>
  <c r="S1169" i="13"/>
  <c r="T1169" i="13" s="1"/>
  <c r="S1167" i="13"/>
  <c r="T1167" i="13" s="1"/>
  <c r="V1166" i="13"/>
  <c r="W1166" i="13" s="1"/>
  <c r="R1191" i="13"/>
  <c r="R1189" i="13"/>
  <c r="R1195" i="13"/>
  <c r="R1193" i="13"/>
  <c r="R1187" i="13"/>
  <c r="V44" i="14"/>
  <c r="W44" i="14" s="1"/>
  <c r="S44" i="14"/>
  <c r="T44" i="14" s="1"/>
  <c r="V43" i="14"/>
  <c r="W43" i="14" s="1"/>
  <c r="S43" i="14"/>
  <c r="T43" i="14" s="1"/>
  <c r="V42" i="14"/>
  <c r="W42" i="14" s="1"/>
  <c r="S42" i="14"/>
  <c r="T42" i="14" s="1"/>
  <c r="V41" i="14"/>
  <c r="W41" i="14" s="1"/>
  <c r="S41" i="14"/>
  <c r="T41" i="14" s="1"/>
  <c r="R40" i="14"/>
  <c r="R15" i="14"/>
  <c r="S37" i="14"/>
  <c r="T37" i="14" s="1"/>
  <c r="V37" i="14"/>
  <c r="W37" i="14" s="1"/>
  <c r="V40" i="14"/>
  <c r="W40" i="14" s="1"/>
  <c r="S40" i="14"/>
  <c r="W33" i="14"/>
  <c r="R29" i="14"/>
  <c r="R31" i="14"/>
  <c r="R33" i="14"/>
  <c r="V29" i="14"/>
  <c r="W29" i="14" s="1"/>
  <c r="S29" i="14"/>
  <c r="S35" i="14"/>
  <c r="T35" i="14" s="1"/>
  <c r="V35" i="14"/>
  <c r="W35" i="14" s="1"/>
  <c r="V39" i="14"/>
  <c r="W39" i="14" s="1"/>
  <c r="S39" i="14"/>
  <c r="T39" i="14" s="1"/>
  <c r="V36" i="14"/>
  <c r="W36" i="14" s="1"/>
  <c r="S36" i="14"/>
  <c r="T36" i="14" s="1"/>
  <c r="S32" i="14"/>
  <c r="T32" i="14" s="1"/>
  <c r="V32" i="14"/>
  <c r="W32" i="14" s="1"/>
  <c r="V34" i="14"/>
  <c r="W34" i="14" s="1"/>
  <c r="S34" i="14"/>
  <c r="T34" i="14" s="1"/>
  <c r="V38" i="14"/>
  <c r="W38" i="14" s="1"/>
  <c r="S38" i="14"/>
  <c r="T38" i="14" s="1"/>
  <c r="V31" i="14"/>
  <c r="W31" i="14" s="1"/>
  <c r="S31" i="14"/>
  <c r="T31" i="14" s="1"/>
  <c r="S33" i="14"/>
  <c r="V30" i="14"/>
  <c r="W30" i="14" s="1"/>
  <c r="R30" i="14"/>
  <c r="T30" i="14" s="1"/>
  <c r="V28" i="14"/>
  <c r="W28" i="14" s="1"/>
  <c r="S28" i="14"/>
  <c r="T28" i="14" s="1"/>
  <c r="V27" i="14"/>
  <c r="W27" i="14" s="1"/>
  <c r="S27" i="14"/>
  <c r="R27" i="14"/>
  <c r="R17" i="14"/>
  <c r="T19" i="14"/>
  <c r="R7" i="14"/>
  <c r="T25" i="14"/>
  <c r="T23" i="14"/>
  <c r="V26" i="14"/>
  <c r="W26" i="14" s="1"/>
  <c r="S26" i="14"/>
  <c r="U25" i="14"/>
  <c r="V25" i="14"/>
  <c r="R26" i="14"/>
  <c r="V802" i="6"/>
  <c r="S802" i="6"/>
  <c r="T802" i="6" s="1"/>
  <c r="V24" i="14"/>
  <c r="W24" i="14" s="1"/>
  <c r="S24" i="14"/>
  <c r="V22" i="14"/>
  <c r="W22" i="14" s="1"/>
  <c r="S22" i="14"/>
  <c r="U23" i="14"/>
  <c r="R22" i="14"/>
  <c r="V23" i="14"/>
  <c r="R24" i="14"/>
  <c r="S4" i="14"/>
  <c r="T4" i="14" s="1"/>
  <c r="V4" i="14"/>
  <c r="S10" i="14"/>
  <c r="T10" i="14" s="1"/>
  <c r="V10" i="14"/>
  <c r="V12" i="14"/>
  <c r="S12" i="14"/>
  <c r="T12" i="14" s="1"/>
  <c r="V6" i="14"/>
  <c r="S6" i="14"/>
  <c r="T6" i="14" s="1"/>
  <c r="R9" i="14"/>
  <c r="T16" i="14"/>
  <c r="U802" i="6"/>
  <c r="S14" i="14"/>
  <c r="T14" i="14" s="1"/>
  <c r="R11" i="14"/>
  <c r="R3" i="14"/>
  <c r="R5" i="14"/>
  <c r="S8" i="14"/>
  <c r="T8" i="14" s="1"/>
  <c r="V16" i="14"/>
  <c r="R13" i="14"/>
  <c r="R21" i="14"/>
  <c r="V21" i="14"/>
  <c r="W21" i="14" s="1"/>
  <c r="S21" i="14"/>
  <c r="V20" i="14"/>
  <c r="W20" i="14" s="1"/>
  <c r="S20" i="14"/>
  <c r="V18" i="14"/>
  <c r="W18" i="14" s="1"/>
  <c r="S18" i="14"/>
  <c r="U19" i="14"/>
  <c r="R18" i="14"/>
  <c r="V19" i="14"/>
  <c r="R20" i="14"/>
  <c r="V17" i="14"/>
  <c r="W17" i="14" s="1"/>
  <c r="S17" i="14"/>
  <c r="V15" i="14"/>
  <c r="W15" i="14" s="1"/>
  <c r="S15" i="14"/>
  <c r="V9" i="14"/>
  <c r="W9" i="14" s="1"/>
  <c r="S9" i="14"/>
  <c r="V7" i="14"/>
  <c r="W7" i="14" s="1"/>
  <c r="S7" i="14"/>
  <c r="V3" i="14"/>
  <c r="W3" i="14" s="1"/>
  <c r="S3" i="14"/>
  <c r="V11" i="14"/>
  <c r="W11" i="14" s="1"/>
  <c r="S11" i="14"/>
  <c r="V5" i="14"/>
  <c r="W5" i="14" s="1"/>
  <c r="S5" i="14"/>
  <c r="V13" i="14"/>
  <c r="W13" i="14" s="1"/>
  <c r="S13" i="14"/>
  <c r="U4" i="14"/>
  <c r="U6" i="14"/>
  <c r="U8" i="14"/>
  <c r="W8" i="14" s="1"/>
  <c r="U10" i="14"/>
  <c r="U12" i="14"/>
  <c r="U14" i="14"/>
  <c r="W14" i="14" s="1"/>
  <c r="U16" i="14"/>
  <c r="T1191" i="13" l="1"/>
  <c r="W1235" i="13"/>
  <c r="W1242" i="13"/>
  <c r="T1244" i="13"/>
  <c r="W1194" i="13"/>
  <c r="W1201" i="13"/>
  <c r="W1204" i="13"/>
  <c r="T45" i="14"/>
  <c r="T40" i="14"/>
  <c r="T1226" i="13"/>
  <c r="W1215" i="13"/>
  <c r="T1220" i="13"/>
  <c r="W1217" i="13"/>
  <c r="T1216" i="13"/>
  <c r="T1212" i="13"/>
  <c r="T1234" i="13"/>
  <c r="W1223" i="13"/>
  <c r="T1228" i="13"/>
  <c r="W1225" i="13"/>
  <c r="T1214" i="13"/>
  <c r="W1219" i="13"/>
  <c r="T1224" i="13"/>
  <c r="W1221" i="13"/>
  <c r="W1231" i="13"/>
  <c r="T1236" i="13"/>
  <c r="W1233" i="13"/>
  <c r="T1222" i="13"/>
  <c r="W1227" i="13"/>
  <c r="T1232" i="13"/>
  <c r="W1229" i="13"/>
  <c r="W1206" i="13"/>
  <c r="T1195" i="13"/>
  <c r="T1189" i="13"/>
  <c r="W1184" i="13"/>
  <c r="T1203" i="13"/>
  <c r="T1193" i="13"/>
  <c r="T1187" i="13"/>
  <c r="T7" i="14"/>
  <c r="T33" i="14"/>
  <c r="T15" i="14"/>
  <c r="W4" i="14"/>
  <c r="W16" i="14"/>
  <c r="T5" i="14"/>
  <c r="T9" i="14"/>
  <c r="T26" i="14"/>
  <c r="T29" i="14"/>
  <c r="W25" i="14"/>
  <c r="W19" i="14"/>
  <c r="W10" i="14"/>
  <c r="W6" i="14"/>
  <c r="W12" i="14"/>
  <c r="T3" i="14"/>
  <c r="T17" i="14"/>
  <c r="T27" i="14"/>
  <c r="T24" i="14"/>
  <c r="W802" i="6"/>
  <c r="W23" i="14"/>
  <c r="T22" i="14"/>
  <c r="T21" i="14"/>
  <c r="T13" i="14"/>
  <c r="T11" i="14"/>
  <c r="T18" i="14"/>
  <c r="T20" i="14"/>
  <c r="U1163" i="13" l="1"/>
  <c r="R1163" i="13"/>
  <c r="Q1163" i="13"/>
  <c r="O1163" i="13"/>
  <c r="I1163" i="13"/>
  <c r="G1163" i="13"/>
  <c r="K1163" i="13" s="1"/>
  <c r="D1163" i="13"/>
  <c r="L1163" i="13" s="1"/>
  <c r="M1163" i="13" s="1"/>
  <c r="C1163" i="13"/>
  <c r="A1163" i="13" s="1"/>
  <c r="U1162" i="13"/>
  <c r="R1162" i="13"/>
  <c r="Q1162" i="13"/>
  <c r="O1162" i="13"/>
  <c r="I1162" i="13"/>
  <c r="G1162" i="13"/>
  <c r="K1162" i="13" s="1"/>
  <c r="F1162" i="13"/>
  <c r="D1162" i="13"/>
  <c r="L1162" i="13" s="1"/>
  <c r="M1162" i="13" s="1"/>
  <c r="C1162" i="13"/>
  <c r="A1162" i="13" s="1"/>
  <c r="U1161" i="13"/>
  <c r="R1161" i="13"/>
  <c r="Q1161" i="13"/>
  <c r="O1161" i="13"/>
  <c r="L1161" i="13"/>
  <c r="M1161" i="13" s="1"/>
  <c r="I1161" i="13"/>
  <c r="G1161" i="13"/>
  <c r="K1161" i="13" s="1"/>
  <c r="D1161" i="13"/>
  <c r="C1161" i="13"/>
  <c r="A1161" i="13" s="1"/>
  <c r="U1160" i="13"/>
  <c r="R1160" i="13"/>
  <c r="Q1160" i="13"/>
  <c r="O1160" i="13"/>
  <c r="I1160" i="13"/>
  <c r="G1160" i="13"/>
  <c r="K1160" i="13" s="1"/>
  <c r="D1160" i="13"/>
  <c r="L1160" i="13" s="1"/>
  <c r="M1160" i="13" s="1"/>
  <c r="C1160" i="13"/>
  <c r="A1160" i="13" s="1"/>
  <c r="U1159" i="13"/>
  <c r="R1159" i="13"/>
  <c r="Q1159" i="13"/>
  <c r="O1159" i="13"/>
  <c r="I1159" i="13"/>
  <c r="G1159" i="13"/>
  <c r="K1159" i="13" s="1"/>
  <c r="S1159" i="13" s="1"/>
  <c r="T1159" i="13" s="1"/>
  <c r="D1159" i="13"/>
  <c r="L1159" i="13" s="1"/>
  <c r="M1159" i="13" s="1"/>
  <c r="C1159" i="13"/>
  <c r="A1159" i="13" s="1"/>
  <c r="U1158" i="13"/>
  <c r="R1158" i="13"/>
  <c r="Q1158" i="13"/>
  <c r="O1158" i="13"/>
  <c r="I1158" i="13"/>
  <c r="G1158" i="13"/>
  <c r="K1158" i="13" s="1"/>
  <c r="D1158" i="13"/>
  <c r="L1158" i="13" s="1"/>
  <c r="M1158" i="13" s="1"/>
  <c r="C1158" i="13"/>
  <c r="A1158" i="13" s="1"/>
  <c r="U1157" i="13"/>
  <c r="R1157" i="13"/>
  <c r="Q1157" i="13"/>
  <c r="O1157" i="13"/>
  <c r="I1157" i="13"/>
  <c r="G1157" i="13"/>
  <c r="K1157" i="13" s="1"/>
  <c r="D1157" i="13"/>
  <c r="L1157" i="13" s="1"/>
  <c r="M1157" i="13" s="1"/>
  <c r="C1157" i="13"/>
  <c r="A1157" i="13" s="1"/>
  <c r="U1156" i="13"/>
  <c r="R1156" i="13"/>
  <c r="Q1156" i="13"/>
  <c r="O1156" i="13"/>
  <c r="I1156" i="13"/>
  <c r="H1156" i="13"/>
  <c r="G1156" i="13"/>
  <c r="K1156" i="13" s="1"/>
  <c r="S1156" i="13" s="1"/>
  <c r="F1156" i="13"/>
  <c r="D1156" i="13"/>
  <c r="L1156" i="13" s="1"/>
  <c r="M1156" i="13" s="1"/>
  <c r="C1156" i="13"/>
  <c r="A1156" i="13" s="1"/>
  <c r="U1155" i="13"/>
  <c r="R1155" i="13"/>
  <c r="Q1155" i="13"/>
  <c r="O1155" i="13"/>
  <c r="I1155" i="13"/>
  <c r="H1155" i="13"/>
  <c r="G1155" i="13"/>
  <c r="K1155" i="13" s="1"/>
  <c r="F1155" i="13"/>
  <c r="D1155" i="13"/>
  <c r="L1155" i="13" s="1"/>
  <c r="M1155" i="13" s="1"/>
  <c r="C1155" i="13"/>
  <c r="A1155" i="13" s="1"/>
  <c r="U1154" i="13"/>
  <c r="R1154" i="13"/>
  <c r="Q1154" i="13"/>
  <c r="O1154" i="13"/>
  <c r="I1154" i="13"/>
  <c r="G1154" i="13"/>
  <c r="K1154" i="13" s="1"/>
  <c r="D1154" i="13"/>
  <c r="L1154" i="13" s="1"/>
  <c r="M1154" i="13" s="1"/>
  <c r="C1154" i="13"/>
  <c r="A1154" i="13" s="1"/>
  <c r="U1153" i="13"/>
  <c r="R1153" i="13"/>
  <c r="Q1153" i="13"/>
  <c r="O1153" i="13"/>
  <c r="I1153" i="13"/>
  <c r="G1153" i="13"/>
  <c r="K1153" i="13" s="1"/>
  <c r="F1153" i="13"/>
  <c r="D1153" i="13"/>
  <c r="L1153" i="13" s="1"/>
  <c r="M1153" i="13" s="1"/>
  <c r="C1153" i="13"/>
  <c r="A1153" i="13" s="1"/>
  <c r="U1152" i="13"/>
  <c r="R1152" i="13"/>
  <c r="Q1152" i="13"/>
  <c r="O1152" i="13"/>
  <c r="I1152" i="13"/>
  <c r="G1152" i="13"/>
  <c r="K1152" i="13" s="1"/>
  <c r="D1152" i="13"/>
  <c r="L1152" i="13" s="1"/>
  <c r="M1152" i="13" s="1"/>
  <c r="C1152" i="13"/>
  <c r="A1152" i="13" s="1"/>
  <c r="U1151" i="13"/>
  <c r="R1151" i="13"/>
  <c r="Q1151" i="13"/>
  <c r="O1151" i="13"/>
  <c r="I1151" i="13"/>
  <c r="G1151" i="13"/>
  <c r="K1151" i="13" s="1"/>
  <c r="S1151" i="13" s="1"/>
  <c r="D1151" i="13"/>
  <c r="L1151" i="13" s="1"/>
  <c r="M1151" i="13" s="1"/>
  <c r="C1151" i="13"/>
  <c r="A1151" i="13" s="1"/>
  <c r="U1150" i="13"/>
  <c r="R1150" i="13"/>
  <c r="Q1150" i="13"/>
  <c r="O1150" i="13"/>
  <c r="I1150" i="13"/>
  <c r="G1150" i="13"/>
  <c r="K1150" i="13" s="1"/>
  <c r="D1150" i="13"/>
  <c r="L1150" i="13" s="1"/>
  <c r="M1150" i="13" s="1"/>
  <c r="C1150" i="13"/>
  <c r="A1150" i="13" s="1"/>
  <c r="U1149" i="13"/>
  <c r="R1149" i="13"/>
  <c r="Q1149" i="13"/>
  <c r="O1149" i="13"/>
  <c r="I1149" i="13"/>
  <c r="G1149" i="13"/>
  <c r="K1149" i="13" s="1"/>
  <c r="D1149" i="13"/>
  <c r="L1149" i="13" s="1"/>
  <c r="M1149" i="13" s="1"/>
  <c r="C1149" i="13"/>
  <c r="A1149" i="13" s="1"/>
  <c r="U1148" i="13"/>
  <c r="R1148" i="13"/>
  <c r="Q1148" i="13"/>
  <c r="O1148" i="13"/>
  <c r="I1148" i="13"/>
  <c r="G1148" i="13"/>
  <c r="K1148" i="13" s="1"/>
  <c r="S1148" i="13" s="1"/>
  <c r="T1148" i="13" s="1"/>
  <c r="D1148" i="13"/>
  <c r="L1148" i="13" s="1"/>
  <c r="M1148" i="13" s="1"/>
  <c r="C1148" i="13"/>
  <c r="A1148" i="13" s="1"/>
  <c r="U1147" i="13"/>
  <c r="R1147" i="13"/>
  <c r="Q1147" i="13"/>
  <c r="O1147" i="13"/>
  <c r="L1147" i="13"/>
  <c r="M1147" i="13" s="1"/>
  <c r="I1147" i="13"/>
  <c r="G1147" i="13"/>
  <c r="K1147" i="13" s="1"/>
  <c r="D1147" i="13"/>
  <c r="C1147" i="13"/>
  <c r="A1147" i="13" s="1"/>
  <c r="U1146" i="13"/>
  <c r="R1146" i="13"/>
  <c r="Q1146" i="13"/>
  <c r="O1146" i="13"/>
  <c r="L1146" i="13"/>
  <c r="M1146" i="13" s="1"/>
  <c r="I1146" i="13"/>
  <c r="G1146" i="13"/>
  <c r="K1146" i="13" s="1"/>
  <c r="F1146" i="13"/>
  <c r="D1146" i="13"/>
  <c r="C1146" i="13"/>
  <c r="A1146" i="13" s="1"/>
  <c r="U1145" i="13"/>
  <c r="R1145" i="13"/>
  <c r="Q1145" i="13"/>
  <c r="O1145" i="13"/>
  <c r="I1145" i="13"/>
  <c r="G1145" i="13"/>
  <c r="K1145" i="13" s="1"/>
  <c r="F1145" i="13"/>
  <c r="D1145" i="13"/>
  <c r="L1145" i="13" s="1"/>
  <c r="M1145" i="13" s="1"/>
  <c r="C1145" i="13"/>
  <c r="A1145" i="13" s="1"/>
  <c r="U1144" i="13"/>
  <c r="R1144" i="13"/>
  <c r="Q1144" i="13"/>
  <c r="O1144" i="13"/>
  <c r="I1144" i="13"/>
  <c r="G1144" i="13"/>
  <c r="K1144" i="13" s="1"/>
  <c r="F1144" i="13"/>
  <c r="D1144" i="13"/>
  <c r="L1144" i="13" s="1"/>
  <c r="M1144" i="13" s="1"/>
  <c r="C1144" i="13"/>
  <c r="A1144" i="13" s="1"/>
  <c r="U1143" i="13"/>
  <c r="R1143" i="13"/>
  <c r="Q1143" i="13"/>
  <c r="O1143" i="13"/>
  <c r="I1143" i="13"/>
  <c r="G1143" i="13"/>
  <c r="K1143" i="13" s="1"/>
  <c r="F1143" i="13"/>
  <c r="D1143" i="13"/>
  <c r="L1143" i="13" s="1"/>
  <c r="M1143" i="13" s="1"/>
  <c r="C1143" i="13"/>
  <c r="A1143" i="13" s="1"/>
  <c r="U1142" i="13"/>
  <c r="R1142" i="13"/>
  <c r="Q1142" i="13"/>
  <c r="O1142" i="13"/>
  <c r="I1142" i="13"/>
  <c r="G1142" i="13"/>
  <c r="K1142" i="13" s="1"/>
  <c r="V1142" i="13" s="1"/>
  <c r="F1142" i="13"/>
  <c r="D1142" i="13"/>
  <c r="L1142" i="13" s="1"/>
  <c r="M1142" i="13" s="1"/>
  <c r="C1142" i="13"/>
  <c r="A1142" i="13" s="1"/>
  <c r="U1141" i="13"/>
  <c r="R1141" i="13"/>
  <c r="Q1141" i="13"/>
  <c r="O1141" i="13"/>
  <c r="I1141" i="13"/>
  <c r="G1141" i="13"/>
  <c r="K1141" i="13" s="1"/>
  <c r="F1141" i="13"/>
  <c r="D1141" i="13"/>
  <c r="L1141" i="13" s="1"/>
  <c r="M1141" i="13" s="1"/>
  <c r="C1141" i="13"/>
  <c r="A1141" i="13" s="1"/>
  <c r="U1140" i="13"/>
  <c r="R1140" i="13"/>
  <c r="Q1140" i="13"/>
  <c r="O1140" i="13"/>
  <c r="K1140" i="13"/>
  <c r="S1140" i="13" s="1"/>
  <c r="I1140" i="13"/>
  <c r="G1140" i="13"/>
  <c r="D1140" i="13"/>
  <c r="L1140" i="13" s="1"/>
  <c r="M1140" i="13" s="1"/>
  <c r="C1140" i="13"/>
  <c r="A1140" i="13" s="1"/>
  <c r="U1139" i="13"/>
  <c r="R1139" i="13"/>
  <c r="Q1139" i="13"/>
  <c r="O1139" i="13"/>
  <c r="I1139" i="13"/>
  <c r="G1139" i="13"/>
  <c r="K1139" i="13" s="1"/>
  <c r="D1139" i="13"/>
  <c r="L1139" i="13" s="1"/>
  <c r="M1139" i="13" s="1"/>
  <c r="C1139" i="13"/>
  <c r="A1139" i="13" s="1"/>
  <c r="U1138" i="13"/>
  <c r="R1138" i="13"/>
  <c r="Q1138" i="13"/>
  <c r="O1138" i="13"/>
  <c r="I1138" i="13"/>
  <c r="G1138" i="13"/>
  <c r="K1138" i="13" s="1"/>
  <c r="D1138" i="13"/>
  <c r="L1138" i="13" s="1"/>
  <c r="M1138" i="13" s="1"/>
  <c r="C1138" i="13"/>
  <c r="A1138" i="13" s="1"/>
  <c r="U1137" i="13"/>
  <c r="R1137" i="13"/>
  <c r="Q1137" i="13"/>
  <c r="O1137" i="13"/>
  <c r="L1137" i="13"/>
  <c r="M1137" i="13" s="1"/>
  <c r="I1137" i="13"/>
  <c r="G1137" i="13"/>
  <c r="K1137" i="13" s="1"/>
  <c r="S1137" i="13" s="1"/>
  <c r="D1137" i="13"/>
  <c r="C1137" i="13"/>
  <c r="A1137" i="13" s="1"/>
  <c r="U1136" i="13"/>
  <c r="R1136" i="13"/>
  <c r="Q1136" i="13"/>
  <c r="O1136" i="13"/>
  <c r="I1136" i="13"/>
  <c r="G1136" i="13"/>
  <c r="K1136" i="13" s="1"/>
  <c r="D1136" i="13"/>
  <c r="L1136" i="13" s="1"/>
  <c r="M1136" i="13" s="1"/>
  <c r="C1136" i="13"/>
  <c r="A1136" i="13" s="1"/>
  <c r="U1135" i="13"/>
  <c r="R1135" i="13"/>
  <c r="Q1135" i="13"/>
  <c r="O1135" i="13"/>
  <c r="I1135" i="13"/>
  <c r="G1135" i="13"/>
  <c r="K1135" i="13" s="1"/>
  <c r="D1135" i="13"/>
  <c r="L1135" i="13" s="1"/>
  <c r="M1135" i="13" s="1"/>
  <c r="C1135" i="13"/>
  <c r="A1135" i="13" s="1"/>
  <c r="U1134" i="13"/>
  <c r="R1134" i="13"/>
  <c r="Q1134" i="13"/>
  <c r="O1134" i="13"/>
  <c r="I1134" i="13"/>
  <c r="G1134" i="13"/>
  <c r="K1134" i="13" s="1"/>
  <c r="V1134" i="13" s="1"/>
  <c r="D1134" i="13"/>
  <c r="L1134" i="13" s="1"/>
  <c r="M1134" i="13" s="1"/>
  <c r="C1134" i="13"/>
  <c r="A1134" i="13" s="1"/>
  <c r="U1133" i="13"/>
  <c r="R1133" i="13"/>
  <c r="Q1133" i="13"/>
  <c r="O1133" i="13"/>
  <c r="I1133" i="13"/>
  <c r="G1133" i="13"/>
  <c r="K1133" i="13" s="1"/>
  <c r="F1133" i="13"/>
  <c r="D1133" i="13"/>
  <c r="L1133" i="13" s="1"/>
  <c r="M1133" i="13" s="1"/>
  <c r="C1133" i="13"/>
  <c r="A1133" i="13" s="1"/>
  <c r="U1132" i="13"/>
  <c r="R1132" i="13"/>
  <c r="Q1132" i="13"/>
  <c r="O1132" i="13"/>
  <c r="L1132" i="13"/>
  <c r="M1132" i="13" s="1"/>
  <c r="I1132" i="13"/>
  <c r="G1132" i="13"/>
  <c r="K1132" i="13" s="1"/>
  <c r="S1132" i="13" s="1"/>
  <c r="D1132" i="13"/>
  <c r="C1132" i="13"/>
  <c r="A1132" i="13" s="1"/>
  <c r="U1131" i="13"/>
  <c r="R1131" i="13"/>
  <c r="Q1131" i="13"/>
  <c r="O1131" i="13"/>
  <c r="I1131" i="13"/>
  <c r="H1131" i="13"/>
  <c r="G1131" i="13"/>
  <c r="K1131" i="13" s="1"/>
  <c r="F1131" i="13"/>
  <c r="D1131" i="13"/>
  <c r="L1131" i="13" s="1"/>
  <c r="M1131" i="13" s="1"/>
  <c r="C1131" i="13"/>
  <c r="A1131" i="13" s="1"/>
  <c r="U1130" i="13"/>
  <c r="R1130" i="13"/>
  <c r="Q1130" i="13"/>
  <c r="O1130" i="13"/>
  <c r="I1130" i="13"/>
  <c r="G1130" i="13"/>
  <c r="K1130" i="13" s="1"/>
  <c r="D1130" i="13"/>
  <c r="L1130" i="13" s="1"/>
  <c r="M1130" i="13" s="1"/>
  <c r="C1130" i="13"/>
  <c r="A1130" i="13" s="1"/>
  <c r="U1129" i="13"/>
  <c r="R1129" i="13"/>
  <c r="Q1129" i="13"/>
  <c r="O1129" i="13"/>
  <c r="I1129" i="13"/>
  <c r="H1129" i="13"/>
  <c r="G1129" i="13"/>
  <c r="K1129" i="13" s="1"/>
  <c r="F1129" i="13"/>
  <c r="D1129" i="13"/>
  <c r="L1129" i="13" s="1"/>
  <c r="M1129" i="13" s="1"/>
  <c r="C1129" i="13"/>
  <c r="A1129" i="13" s="1"/>
  <c r="U1128" i="13"/>
  <c r="R1128" i="13"/>
  <c r="Q1128" i="13"/>
  <c r="O1128" i="13"/>
  <c r="I1128" i="13"/>
  <c r="G1128" i="13"/>
  <c r="K1128" i="13" s="1"/>
  <c r="F1128" i="13"/>
  <c r="D1128" i="13"/>
  <c r="L1128" i="13" s="1"/>
  <c r="M1128" i="13" s="1"/>
  <c r="C1128" i="13"/>
  <c r="A1128" i="13" s="1"/>
  <c r="U1127" i="13"/>
  <c r="R1127" i="13"/>
  <c r="Q1127" i="13"/>
  <c r="O1127" i="13"/>
  <c r="I1127" i="13"/>
  <c r="G1127" i="13"/>
  <c r="K1127" i="13" s="1"/>
  <c r="D1127" i="13"/>
  <c r="L1127" i="13" s="1"/>
  <c r="M1127" i="13" s="1"/>
  <c r="C1127" i="13"/>
  <c r="A1127" i="13" s="1"/>
  <c r="U1126" i="13"/>
  <c r="R1126" i="13"/>
  <c r="Q1126" i="13"/>
  <c r="O1126" i="13"/>
  <c r="I1126" i="13"/>
  <c r="G1126" i="13"/>
  <c r="K1126" i="13" s="1"/>
  <c r="V1126" i="13" s="1"/>
  <c r="D1126" i="13"/>
  <c r="L1126" i="13" s="1"/>
  <c r="M1126" i="13" s="1"/>
  <c r="C1126" i="13"/>
  <c r="A1126" i="13" s="1"/>
  <c r="U1125" i="13"/>
  <c r="R1125" i="13"/>
  <c r="Q1125" i="13"/>
  <c r="O1125" i="13"/>
  <c r="I1125" i="13"/>
  <c r="G1125" i="13"/>
  <c r="K1125" i="13" s="1"/>
  <c r="D1125" i="13"/>
  <c r="L1125" i="13" s="1"/>
  <c r="M1125" i="13" s="1"/>
  <c r="C1125" i="13"/>
  <c r="A1125" i="13" s="1"/>
  <c r="U1124" i="13"/>
  <c r="R1124" i="13"/>
  <c r="Q1124" i="13"/>
  <c r="O1124" i="13"/>
  <c r="I1124" i="13"/>
  <c r="G1124" i="13"/>
  <c r="K1124" i="13" s="1"/>
  <c r="S1124" i="13" s="1"/>
  <c r="D1124" i="13"/>
  <c r="L1124" i="13" s="1"/>
  <c r="M1124" i="13" s="1"/>
  <c r="C1124" i="13"/>
  <c r="A1124" i="13" s="1"/>
  <c r="U1123" i="13"/>
  <c r="R1123" i="13"/>
  <c r="Q1123" i="13"/>
  <c r="O1123" i="13"/>
  <c r="I1123" i="13"/>
  <c r="G1123" i="13"/>
  <c r="K1123" i="13" s="1"/>
  <c r="D1123" i="13"/>
  <c r="L1123" i="13" s="1"/>
  <c r="M1123" i="13" s="1"/>
  <c r="C1123" i="13"/>
  <c r="A1123" i="13" s="1"/>
  <c r="U1122" i="13"/>
  <c r="R1122" i="13"/>
  <c r="Q1122" i="13"/>
  <c r="O1122" i="13"/>
  <c r="L1122" i="13"/>
  <c r="M1122" i="13" s="1"/>
  <c r="I1122" i="13"/>
  <c r="G1122" i="13"/>
  <c r="K1122" i="13" s="1"/>
  <c r="D1122" i="13"/>
  <c r="C1122" i="13"/>
  <c r="A1122" i="13" s="1"/>
  <c r="U1121" i="13"/>
  <c r="R1121" i="13"/>
  <c r="Q1121" i="13"/>
  <c r="O1121" i="13"/>
  <c r="I1121" i="13"/>
  <c r="G1121" i="13"/>
  <c r="K1121" i="13" s="1"/>
  <c r="D1121" i="13"/>
  <c r="L1121" i="13" s="1"/>
  <c r="M1121" i="13" s="1"/>
  <c r="C1121" i="13"/>
  <c r="A1121" i="13" s="1"/>
  <c r="U1120" i="13"/>
  <c r="R1120" i="13"/>
  <c r="Q1120" i="13"/>
  <c r="O1120" i="13"/>
  <c r="I1120" i="13"/>
  <c r="G1120" i="13"/>
  <c r="K1120" i="13" s="1"/>
  <c r="D1120" i="13"/>
  <c r="L1120" i="13" s="1"/>
  <c r="M1120" i="13" s="1"/>
  <c r="C1120" i="13"/>
  <c r="A1120" i="13" s="1"/>
  <c r="U1119" i="13"/>
  <c r="R1119" i="13"/>
  <c r="Q1119" i="13"/>
  <c r="O1119" i="13"/>
  <c r="I1119" i="13"/>
  <c r="G1119" i="13"/>
  <c r="K1119" i="13" s="1"/>
  <c r="D1119" i="13"/>
  <c r="L1119" i="13" s="1"/>
  <c r="M1119" i="13" s="1"/>
  <c r="C1119" i="13"/>
  <c r="A1119" i="13" s="1"/>
  <c r="U1118" i="13"/>
  <c r="R1118" i="13"/>
  <c r="Q1118" i="13"/>
  <c r="O1118" i="13"/>
  <c r="I1118" i="13"/>
  <c r="G1118" i="13"/>
  <c r="K1118" i="13" s="1"/>
  <c r="D1118" i="13"/>
  <c r="L1118" i="13" s="1"/>
  <c r="M1118" i="13" s="1"/>
  <c r="C1118" i="13"/>
  <c r="A1118" i="13" s="1"/>
  <c r="U1117" i="13"/>
  <c r="R1117" i="13"/>
  <c r="Q1117" i="13"/>
  <c r="O1117" i="13"/>
  <c r="I1117" i="13"/>
  <c r="G1117" i="13"/>
  <c r="K1117" i="13" s="1"/>
  <c r="V1117" i="13" s="1"/>
  <c r="W1117" i="13" s="1"/>
  <c r="D1117" i="13"/>
  <c r="L1117" i="13" s="1"/>
  <c r="M1117" i="13" s="1"/>
  <c r="C1117" i="13"/>
  <c r="A1117" i="13" s="1"/>
  <c r="U1116" i="13"/>
  <c r="R1116" i="13"/>
  <c r="Q1116" i="13"/>
  <c r="O1116" i="13"/>
  <c r="I1116" i="13"/>
  <c r="G1116" i="13"/>
  <c r="K1116" i="13" s="1"/>
  <c r="D1116" i="13"/>
  <c r="L1116" i="13" s="1"/>
  <c r="M1116" i="13" s="1"/>
  <c r="C1116" i="13"/>
  <c r="A1116" i="13" s="1"/>
  <c r="U1115" i="13"/>
  <c r="R1115" i="13"/>
  <c r="Q1115" i="13"/>
  <c r="O1115" i="13"/>
  <c r="I1115" i="13"/>
  <c r="G1115" i="13"/>
  <c r="K1115" i="13" s="1"/>
  <c r="D1115" i="13"/>
  <c r="L1115" i="13" s="1"/>
  <c r="M1115" i="13" s="1"/>
  <c r="C1115" i="13"/>
  <c r="A1115" i="13" s="1"/>
  <c r="U1114" i="13"/>
  <c r="R1114" i="13"/>
  <c r="Q1114" i="13"/>
  <c r="O1114" i="13"/>
  <c r="I1114" i="13"/>
  <c r="G1114" i="13"/>
  <c r="K1114" i="13" s="1"/>
  <c r="D1114" i="13"/>
  <c r="L1114" i="13" s="1"/>
  <c r="M1114" i="13" s="1"/>
  <c r="C1114" i="13"/>
  <c r="A1114" i="13"/>
  <c r="U1113" i="13"/>
  <c r="R1113" i="13"/>
  <c r="Q1113" i="13"/>
  <c r="O1113" i="13"/>
  <c r="I1113" i="13"/>
  <c r="G1113" i="13"/>
  <c r="K1113" i="13" s="1"/>
  <c r="D1113" i="13"/>
  <c r="L1113" i="13" s="1"/>
  <c r="M1113" i="13" s="1"/>
  <c r="C1113" i="13"/>
  <c r="A1113" i="13" s="1"/>
  <c r="U1112" i="13"/>
  <c r="R1112" i="13"/>
  <c r="Q1112" i="13"/>
  <c r="O1112" i="13"/>
  <c r="I1112" i="13"/>
  <c r="G1112" i="13"/>
  <c r="K1112" i="13" s="1"/>
  <c r="D1112" i="13"/>
  <c r="L1112" i="13" s="1"/>
  <c r="M1112" i="13" s="1"/>
  <c r="C1112" i="13"/>
  <c r="A1112" i="13" s="1"/>
  <c r="U1111" i="13"/>
  <c r="R1111" i="13"/>
  <c r="Q1111" i="13"/>
  <c r="O1111" i="13"/>
  <c r="I1111" i="13"/>
  <c r="G1111" i="13"/>
  <c r="K1111" i="13" s="1"/>
  <c r="S1111" i="13" s="1"/>
  <c r="D1111" i="13"/>
  <c r="L1111" i="13" s="1"/>
  <c r="M1111" i="13" s="1"/>
  <c r="C1111" i="13"/>
  <c r="A1111" i="13" s="1"/>
  <c r="U1110" i="13"/>
  <c r="R1110" i="13"/>
  <c r="Q1110" i="13"/>
  <c r="O1110" i="13"/>
  <c r="I1110" i="13"/>
  <c r="G1110" i="13"/>
  <c r="K1110" i="13" s="1"/>
  <c r="D1110" i="13"/>
  <c r="L1110" i="13" s="1"/>
  <c r="M1110" i="13" s="1"/>
  <c r="C1110" i="13"/>
  <c r="A1110" i="13" s="1"/>
  <c r="U1109" i="13"/>
  <c r="R1109" i="13"/>
  <c r="Q1109" i="13"/>
  <c r="O1109" i="13"/>
  <c r="L1109" i="13"/>
  <c r="M1109" i="13" s="1"/>
  <c r="I1109" i="13"/>
  <c r="G1109" i="13"/>
  <c r="K1109" i="13" s="1"/>
  <c r="V1109" i="13" s="1"/>
  <c r="W1109" i="13" s="1"/>
  <c r="D1109" i="13"/>
  <c r="C1109" i="13"/>
  <c r="A1109" i="13" s="1"/>
  <c r="U1108" i="13"/>
  <c r="R1108" i="13"/>
  <c r="Q1108" i="13"/>
  <c r="O1108" i="13"/>
  <c r="I1108" i="13"/>
  <c r="G1108" i="13"/>
  <c r="K1108" i="13" s="1"/>
  <c r="S1108" i="13" s="1"/>
  <c r="D1108" i="13"/>
  <c r="L1108" i="13" s="1"/>
  <c r="M1108" i="13" s="1"/>
  <c r="C1108" i="13"/>
  <c r="A1108" i="13" s="1"/>
  <c r="U1107" i="13"/>
  <c r="R1107" i="13"/>
  <c r="Q1107" i="13"/>
  <c r="O1107" i="13"/>
  <c r="I1107" i="13"/>
  <c r="G1107" i="13"/>
  <c r="K1107" i="13" s="1"/>
  <c r="D1107" i="13"/>
  <c r="L1107" i="13" s="1"/>
  <c r="M1107" i="13" s="1"/>
  <c r="C1107" i="13"/>
  <c r="A1107" i="13" s="1"/>
  <c r="U1106" i="13"/>
  <c r="R1106" i="13"/>
  <c r="Q1106" i="13"/>
  <c r="O1106" i="13"/>
  <c r="I1106" i="13"/>
  <c r="G1106" i="13"/>
  <c r="K1106" i="13" s="1"/>
  <c r="D1106" i="13"/>
  <c r="L1106" i="13" s="1"/>
  <c r="M1106" i="13" s="1"/>
  <c r="C1106" i="13"/>
  <c r="A1106" i="13" s="1"/>
  <c r="U1105" i="13"/>
  <c r="R1105" i="13"/>
  <c r="Q1105" i="13"/>
  <c r="O1105" i="13"/>
  <c r="M1105" i="13"/>
  <c r="I1105" i="13"/>
  <c r="G1105" i="13"/>
  <c r="K1105" i="13" s="1"/>
  <c r="D1105" i="13"/>
  <c r="L1105" i="13" s="1"/>
  <c r="C1105" i="13"/>
  <c r="A1105" i="13" s="1"/>
  <c r="U1104" i="13"/>
  <c r="R1104" i="13"/>
  <c r="Q1104" i="13"/>
  <c r="O1104" i="13"/>
  <c r="I1104" i="13"/>
  <c r="G1104" i="13"/>
  <c r="K1104" i="13" s="1"/>
  <c r="D1104" i="13"/>
  <c r="L1104" i="13" s="1"/>
  <c r="M1104" i="13" s="1"/>
  <c r="C1104" i="13"/>
  <c r="A1104" i="13" s="1"/>
  <c r="U1103" i="13"/>
  <c r="R1103" i="13"/>
  <c r="Q1103" i="13"/>
  <c r="O1103" i="13"/>
  <c r="I1103" i="13"/>
  <c r="G1103" i="13"/>
  <c r="K1103" i="13" s="1"/>
  <c r="D1103" i="13"/>
  <c r="L1103" i="13" s="1"/>
  <c r="M1103" i="13" s="1"/>
  <c r="C1103" i="13"/>
  <c r="A1103" i="13" s="1"/>
  <c r="U1102" i="13"/>
  <c r="R1102" i="13"/>
  <c r="Q1102" i="13"/>
  <c r="O1102" i="13"/>
  <c r="K1102" i="13"/>
  <c r="I1102" i="13"/>
  <c r="G1102" i="13"/>
  <c r="D1102" i="13"/>
  <c r="L1102" i="13" s="1"/>
  <c r="M1102" i="13" s="1"/>
  <c r="C1102" i="13"/>
  <c r="A1102" i="13" s="1"/>
  <c r="U1101" i="13"/>
  <c r="R1101" i="13"/>
  <c r="Q1101" i="13"/>
  <c r="O1101" i="13"/>
  <c r="I1101" i="13"/>
  <c r="G1101" i="13"/>
  <c r="K1101" i="13" s="1"/>
  <c r="S1101" i="13" s="1"/>
  <c r="D1101" i="13"/>
  <c r="L1101" i="13" s="1"/>
  <c r="M1101" i="13" s="1"/>
  <c r="C1101" i="13"/>
  <c r="A1101" i="13" s="1"/>
  <c r="U1100" i="13"/>
  <c r="R1100" i="13"/>
  <c r="Q1100" i="13"/>
  <c r="O1100" i="13"/>
  <c r="I1100" i="13"/>
  <c r="G1100" i="13"/>
  <c r="K1100" i="13" s="1"/>
  <c r="D1100" i="13"/>
  <c r="L1100" i="13" s="1"/>
  <c r="M1100" i="13" s="1"/>
  <c r="C1100" i="13"/>
  <c r="A1100" i="13" s="1"/>
  <c r="U1099" i="13"/>
  <c r="R1099" i="13"/>
  <c r="Q1099" i="13"/>
  <c r="O1099" i="13"/>
  <c r="I1099" i="13"/>
  <c r="G1099" i="13"/>
  <c r="K1099" i="13" s="1"/>
  <c r="D1099" i="13"/>
  <c r="L1099" i="13" s="1"/>
  <c r="M1099" i="13" s="1"/>
  <c r="C1099" i="13"/>
  <c r="A1099" i="13" s="1"/>
  <c r="U1098" i="13"/>
  <c r="R1098" i="13"/>
  <c r="Q1098" i="13"/>
  <c r="O1098" i="13"/>
  <c r="I1098" i="13"/>
  <c r="G1098" i="13"/>
  <c r="K1098" i="13" s="1"/>
  <c r="D1098" i="13"/>
  <c r="L1098" i="13" s="1"/>
  <c r="M1098" i="13" s="1"/>
  <c r="C1098" i="13"/>
  <c r="A1098" i="13" s="1"/>
  <c r="U1097" i="13"/>
  <c r="R1097" i="13"/>
  <c r="Q1097" i="13"/>
  <c r="O1097" i="13"/>
  <c r="I1097" i="13"/>
  <c r="G1097" i="13"/>
  <c r="K1097" i="13" s="1"/>
  <c r="S1097" i="13" s="1"/>
  <c r="D1097" i="13"/>
  <c r="L1097" i="13" s="1"/>
  <c r="M1097" i="13" s="1"/>
  <c r="C1097" i="13"/>
  <c r="A1097" i="13" s="1"/>
  <c r="U1096" i="13"/>
  <c r="R1096" i="13"/>
  <c r="Q1096" i="13"/>
  <c r="O1096" i="13"/>
  <c r="K1096" i="13"/>
  <c r="I1096" i="13"/>
  <c r="G1096" i="13"/>
  <c r="D1096" i="13"/>
  <c r="L1096" i="13" s="1"/>
  <c r="M1096" i="13" s="1"/>
  <c r="C1096" i="13"/>
  <c r="A1096" i="13" s="1"/>
  <c r="U1095" i="13"/>
  <c r="R1095" i="13"/>
  <c r="Q1095" i="13"/>
  <c r="O1095" i="13"/>
  <c r="I1095" i="13"/>
  <c r="G1095" i="13"/>
  <c r="K1095" i="13" s="1"/>
  <c r="D1095" i="13"/>
  <c r="L1095" i="13" s="1"/>
  <c r="M1095" i="13" s="1"/>
  <c r="C1095" i="13"/>
  <c r="A1095" i="13" s="1"/>
  <c r="U1094" i="13"/>
  <c r="R1094" i="13"/>
  <c r="Q1094" i="13"/>
  <c r="O1094" i="13"/>
  <c r="I1094" i="13"/>
  <c r="G1094" i="13"/>
  <c r="K1094" i="13" s="1"/>
  <c r="D1094" i="13"/>
  <c r="L1094" i="13" s="1"/>
  <c r="M1094" i="13" s="1"/>
  <c r="C1094" i="13"/>
  <c r="A1094" i="13" s="1"/>
  <c r="U1093" i="13"/>
  <c r="R1093" i="13"/>
  <c r="Q1093" i="13"/>
  <c r="O1093" i="13"/>
  <c r="I1093" i="13"/>
  <c r="G1093" i="13"/>
  <c r="K1093" i="13" s="1"/>
  <c r="S1093" i="13" s="1"/>
  <c r="T1093" i="13" s="1"/>
  <c r="D1093" i="13"/>
  <c r="L1093" i="13" s="1"/>
  <c r="M1093" i="13" s="1"/>
  <c r="C1093" i="13"/>
  <c r="A1093" i="13" s="1"/>
  <c r="U1092" i="13"/>
  <c r="R1092" i="13"/>
  <c r="Q1092" i="13"/>
  <c r="O1092" i="13"/>
  <c r="I1092" i="13"/>
  <c r="G1092" i="13"/>
  <c r="K1092" i="13" s="1"/>
  <c r="D1092" i="13"/>
  <c r="L1092" i="13" s="1"/>
  <c r="M1092" i="13" s="1"/>
  <c r="C1092" i="13"/>
  <c r="A1092" i="13" s="1"/>
  <c r="U1091" i="13"/>
  <c r="R1091" i="13"/>
  <c r="Q1091" i="13"/>
  <c r="O1091" i="13"/>
  <c r="I1091" i="13"/>
  <c r="G1091" i="13"/>
  <c r="K1091" i="13" s="1"/>
  <c r="D1091" i="13"/>
  <c r="L1091" i="13" s="1"/>
  <c r="M1091" i="13" s="1"/>
  <c r="C1091" i="13"/>
  <c r="A1091" i="13" s="1"/>
  <c r="U1090" i="13"/>
  <c r="R1090" i="13"/>
  <c r="Q1090" i="13"/>
  <c r="O1090" i="13"/>
  <c r="I1090" i="13"/>
  <c r="G1090" i="13"/>
  <c r="K1090" i="13" s="1"/>
  <c r="V1090" i="13" s="1"/>
  <c r="D1090" i="13"/>
  <c r="L1090" i="13" s="1"/>
  <c r="M1090" i="13" s="1"/>
  <c r="C1090" i="13"/>
  <c r="A1090" i="13" s="1"/>
  <c r="U1089" i="13"/>
  <c r="R1089" i="13"/>
  <c r="Q1089" i="13"/>
  <c r="O1089" i="13"/>
  <c r="I1089" i="13"/>
  <c r="G1089" i="13"/>
  <c r="K1089" i="13" s="1"/>
  <c r="S1089" i="13" s="1"/>
  <c r="D1089" i="13"/>
  <c r="L1089" i="13" s="1"/>
  <c r="M1089" i="13" s="1"/>
  <c r="C1089" i="13"/>
  <c r="A1089" i="13" s="1"/>
  <c r="U1088" i="13"/>
  <c r="R1088" i="13"/>
  <c r="Q1088" i="13"/>
  <c r="O1088" i="13"/>
  <c r="I1088" i="13"/>
  <c r="G1088" i="13"/>
  <c r="K1088" i="13" s="1"/>
  <c r="D1088" i="13"/>
  <c r="L1088" i="13" s="1"/>
  <c r="M1088" i="13" s="1"/>
  <c r="C1088" i="13"/>
  <c r="A1088" i="13" s="1"/>
  <c r="U1087" i="13"/>
  <c r="R1087" i="13"/>
  <c r="Q1087" i="13"/>
  <c r="O1087" i="13"/>
  <c r="I1087" i="13"/>
  <c r="G1087" i="13"/>
  <c r="K1087" i="13" s="1"/>
  <c r="D1087" i="13"/>
  <c r="L1087" i="13" s="1"/>
  <c r="M1087" i="13" s="1"/>
  <c r="C1087" i="13"/>
  <c r="A1087" i="13" s="1"/>
  <c r="U1086" i="13"/>
  <c r="R1086" i="13"/>
  <c r="Q1086" i="13"/>
  <c r="O1086" i="13"/>
  <c r="L1086" i="13"/>
  <c r="M1086" i="13" s="1"/>
  <c r="K1086" i="13"/>
  <c r="S1086" i="13" s="1"/>
  <c r="I1086" i="13"/>
  <c r="G1086" i="13"/>
  <c r="D1086" i="13"/>
  <c r="C1086" i="13"/>
  <c r="A1086" i="13" s="1"/>
  <c r="U1085" i="13"/>
  <c r="R1085" i="13"/>
  <c r="Q1085" i="13"/>
  <c r="O1085" i="13"/>
  <c r="I1085" i="13"/>
  <c r="G1085" i="13"/>
  <c r="K1085" i="13" s="1"/>
  <c r="S1085" i="13" s="1"/>
  <c r="D1085" i="13"/>
  <c r="L1085" i="13" s="1"/>
  <c r="M1085" i="13" s="1"/>
  <c r="C1085" i="13"/>
  <c r="A1085" i="13" s="1"/>
  <c r="U1084" i="13"/>
  <c r="R1084" i="13"/>
  <c r="Q1084" i="13"/>
  <c r="O1084" i="13"/>
  <c r="I1084" i="13"/>
  <c r="G1084" i="13"/>
  <c r="K1084" i="13" s="1"/>
  <c r="D1084" i="13"/>
  <c r="L1084" i="13" s="1"/>
  <c r="M1084" i="13" s="1"/>
  <c r="C1084" i="13"/>
  <c r="A1084" i="13" s="1"/>
  <c r="U1083" i="13"/>
  <c r="R1083" i="13"/>
  <c r="Q1083" i="13"/>
  <c r="O1083" i="13"/>
  <c r="I1083" i="13"/>
  <c r="G1083" i="13"/>
  <c r="K1083" i="13" s="1"/>
  <c r="D1083" i="13"/>
  <c r="L1083" i="13" s="1"/>
  <c r="M1083" i="13" s="1"/>
  <c r="C1083" i="13"/>
  <c r="A1083" i="13" s="1"/>
  <c r="U1082" i="13"/>
  <c r="R1082" i="13"/>
  <c r="Q1082" i="13"/>
  <c r="O1082" i="13"/>
  <c r="I1082" i="13"/>
  <c r="G1082" i="13"/>
  <c r="K1082" i="13" s="1"/>
  <c r="D1082" i="13"/>
  <c r="L1082" i="13" s="1"/>
  <c r="M1082" i="13" s="1"/>
  <c r="C1082" i="13"/>
  <c r="A1082" i="13" s="1"/>
  <c r="U1081" i="13"/>
  <c r="R1081" i="13"/>
  <c r="Q1081" i="13"/>
  <c r="O1081" i="13"/>
  <c r="I1081" i="13"/>
  <c r="G1081" i="13"/>
  <c r="K1081" i="13" s="1"/>
  <c r="S1081" i="13" s="1"/>
  <c r="D1081" i="13"/>
  <c r="L1081" i="13" s="1"/>
  <c r="M1081" i="13" s="1"/>
  <c r="C1081" i="13"/>
  <c r="A1081" i="13" s="1"/>
  <c r="U1080" i="13"/>
  <c r="R1080" i="13"/>
  <c r="Q1080" i="13"/>
  <c r="O1080" i="13"/>
  <c r="I1080" i="13"/>
  <c r="G1080" i="13"/>
  <c r="K1080" i="13" s="1"/>
  <c r="D1080" i="13"/>
  <c r="L1080" i="13" s="1"/>
  <c r="M1080" i="13" s="1"/>
  <c r="C1080" i="13"/>
  <c r="A1080" i="13" s="1"/>
  <c r="U1079" i="13"/>
  <c r="R1079" i="13"/>
  <c r="Q1079" i="13"/>
  <c r="O1079" i="13"/>
  <c r="I1079" i="13"/>
  <c r="G1079" i="13"/>
  <c r="K1079" i="13" s="1"/>
  <c r="V1079" i="13" s="1"/>
  <c r="W1079" i="13" s="1"/>
  <c r="D1079" i="13"/>
  <c r="L1079" i="13" s="1"/>
  <c r="M1079" i="13" s="1"/>
  <c r="C1079" i="13"/>
  <c r="A1079" i="13"/>
  <c r="U1078" i="13"/>
  <c r="R1078" i="13"/>
  <c r="Q1078" i="13"/>
  <c r="O1078" i="13"/>
  <c r="I1078" i="13"/>
  <c r="G1078" i="13"/>
  <c r="K1078" i="13" s="1"/>
  <c r="D1078" i="13"/>
  <c r="L1078" i="13" s="1"/>
  <c r="M1078" i="13" s="1"/>
  <c r="C1078" i="13"/>
  <c r="A1078" i="13" s="1"/>
  <c r="U1077" i="13"/>
  <c r="R1077" i="13"/>
  <c r="Q1077" i="13"/>
  <c r="O1077" i="13"/>
  <c r="I1077" i="13"/>
  <c r="G1077" i="13"/>
  <c r="K1077" i="13" s="1"/>
  <c r="S1077" i="13" s="1"/>
  <c r="D1077" i="13"/>
  <c r="L1077" i="13" s="1"/>
  <c r="M1077" i="13" s="1"/>
  <c r="C1077" i="13"/>
  <c r="A1077" i="13" s="1"/>
  <c r="U1076" i="13"/>
  <c r="R1076" i="13"/>
  <c r="Q1076" i="13"/>
  <c r="O1076" i="13"/>
  <c r="I1076" i="13"/>
  <c r="G1076" i="13"/>
  <c r="K1076" i="13" s="1"/>
  <c r="S1076" i="13" s="1"/>
  <c r="D1076" i="13"/>
  <c r="L1076" i="13" s="1"/>
  <c r="M1076" i="13" s="1"/>
  <c r="C1076" i="13"/>
  <c r="A1076" i="13" s="1"/>
  <c r="U1075" i="13"/>
  <c r="R1075" i="13"/>
  <c r="Q1075" i="13"/>
  <c r="O1075" i="13"/>
  <c r="I1075" i="13"/>
  <c r="G1075" i="13"/>
  <c r="K1075" i="13" s="1"/>
  <c r="D1075" i="13"/>
  <c r="L1075" i="13" s="1"/>
  <c r="M1075" i="13" s="1"/>
  <c r="C1075" i="13"/>
  <c r="A1075" i="13" s="1"/>
  <c r="U1074" i="13"/>
  <c r="R1074" i="13"/>
  <c r="Q1074" i="13"/>
  <c r="O1074" i="13"/>
  <c r="I1074" i="13"/>
  <c r="G1074" i="13"/>
  <c r="K1074" i="13" s="1"/>
  <c r="D1074" i="13"/>
  <c r="L1074" i="13" s="1"/>
  <c r="M1074" i="13" s="1"/>
  <c r="C1074" i="13"/>
  <c r="A1074" i="13" s="1"/>
  <c r="U1073" i="13"/>
  <c r="R1073" i="13"/>
  <c r="Q1073" i="13"/>
  <c r="O1073" i="13"/>
  <c r="L1073" i="13"/>
  <c r="M1073" i="13" s="1"/>
  <c r="I1073" i="13"/>
  <c r="G1073" i="13"/>
  <c r="K1073" i="13" s="1"/>
  <c r="S1073" i="13" s="1"/>
  <c r="D1073" i="13"/>
  <c r="C1073" i="13"/>
  <c r="A1073" i="13" s="1"/>
  <c r="U1072" i="13"/>
  <c r="R1072" i="13"/>
  <c r="Q1072" i="13"/>
  <c r="O1072" i="13"/>
  <c r="I1072" i="13"/>
  <c r="G1072" i="13"/>
  <c r="K1072" i="13" s="1"/>
  <c r="D1072" i="13"/>
  <c r="L1072" i="13" s="1"/>
  <c r="M1072" i="13" s="1"/>
  <c r="C1072" i="13"/>
  <c r="A1072" i="13" s="1"/>
  <c r="U1071" i="13"/>
  <c r="R1071" i="13"/>
  <c r="Q1071" i="13"/>
  <c r="O1071" i="13"/>
  <c r="I1071" i="13"/>
  <c r="G1071" i="13"/>
  <c r="K1071" i="13" s="1"/>
  <c r="V1071" i="13" s="1"/>
  <c r="D1071" i="13"/>
  <c r="L1071" i="13" s="1"/>
  <c r="M1071" i="13" s="1"/>
  <c r="C1071" i="13"/>
  <c r="A1071" i="13" s="1"/>
  <c r="U1070" i="13"/>
  <c r="R1070" i="13"/>
  <c r="Q1070" i="13"/>
  <c r="O1070" i="13"/>
  <c r="I1070" i="13"/>
  <c r="G1070" i="13"/>
  <c r="K1070" i="13" s="1"/>
  <c r="D1070" i="13"/>
  <c r="L1070" i="13" s="1"/>
  <c r="M1070" i="13" s="1"/>
  <c r="C1070" i="13"/>
  <c r="A1070" i="13" s="1"/>
  <c r="U1069" i="13"/>
  <c r="R1069" i="13"/>
  <c r="Q1069" i="13"/>
  <c r="O1069" i="13"/>
  <c r="I1069" i="13"/>
  <c r="G1069" i="13"/>
  <c r="K1069" i="13" s="1"/>
  <c r="D1069" i="13"/>
  <c r="L1069" i="13" s="1"/>
  <c r="M1069" i="13" s="1"/>
  <c r="C1069" i="13"/>
  <c r="A1069" i="13" s="1"/>
  <c r="U1068" i="13"/>
  <c r="R1068" i="13"/>
  <c r="Q1068" i="13"/>
  <c r="O1068" i="13"/>
  <c r="I1068" i="13"/>
  <c r="G1068" i="13"/>
  <c r="K1068" i="13" s="1"/>
  <c r="S1068" i="13" s="1"/>
  <c r="D1068" i="13"/>
  <c r="L1068" i="13" s="1"/>
  <c r="M1068" i="13" s="1"/>
  <c r="C1068" i="13"/>
  <c r="A1068" i="13" s="1"/>
  <c r="U1067" i="13"/>
  <c r="R1067" i="13"/>
  <c r="Q1067" i="13"/>
  <c r="O1067" i="13"/>
  <c r="I1067" i="13"/>
  <c r="G1067" i="13"/>
  <c r="K1067" i="13" s="1"/>
  <c r="D1067" i="13"/>
  <c r="L1067" i="13" s="1"/>
  <c r="M1067" i="13" s="1"/>
  <c r="C1067" i="13"/>
  <c r="A1067" i="13" s="1"/>
  <c r="U1066" i="13"/>
  <c r="R1066" i="13"/>
  <c r="Q1066" i="13"/>
  <c r="O1066" i="13"/>
  <c r="I1066" i="13"/>
  <c r="G1066" i="13"/>
  <c r="K1066" i="13" s="1"/>
  <c r="V1066" i="13" s="1"/>
  <c r="W1066" i="13" s="1"/>
  <c r="D1066" i="13"/>
  <c r="L1066" i="13" s="1"/>
  <c r="M1066" i="13" s="1"/>
  <c r="C1066" i="13"/>
  <c r="A1066" i="13" s="1"/>
  <c r="U1065" i="13"/>
  <c r="R1065" i="13"/>
  <c r="Q1065" i="13"/>
  <c r="O1065" i="13"/>
  <c r="I1065" i="13"/>
  <c r="G1065" i="13"/>
  <c r="K1065" i="13" s="1"/>
  <c r="S1065" i="13" s="1"/>
  <c r="D1065" i="13"/>
  <c r="L1065" i="13" s="1"/>
  <c r="M1065" i="13" s="1"/>
  <c r="C1065" i="13"/>
  <c r="A1065" i="13" s="1"/>
  <c r="U1064" i="13"/>
  <c r="R1064" i="13"/>
  <c r="Q1064" i="13"/>
  <c r="O1064" i="13"/>
  <c r="I1064" i="13"/>
  <c r="G1064" i="13"/>
  <c r="K1064" i="13" s="1"/>
  <c r="D1064" i="13"/>
  <c r="L1064" i="13" s="1"/>
  <c r="M1064" i="13" s="1"/>
  <c r="C1064" i="13"/>
  <c r="A1064" i="13" s="1"/>
  <c r="U1063" i="13"/>
  <c r="R1063" i="13"/>
  <c r="Q1063" i="13"/>
  <c r="O1063" i="13"/>
  <c r="I1063" i="13"/>
  <c r="G1063" i="13"/>
  <c r="K1063" i="13" s="1"/>
  <c r="D1063" i="13"/>
  <c r="L1063" i="13" s="1"/>
  <c r="M1063" i="13" s="1"/>
  <c r="C1063" i="13"/>
  <c r="A1063" i="13" s="1"/>
  <c r="U1062" i="13"/>
  <c r="R1062" i="13"/>
  <c r="Q1062" i="13"/>
  <c r="O1062" i="13"/>
  <c r="I1062" i="13"/>
  <c r="G1062" i="13"/>
  <c r="K1062" i="13" s="1"/>
  <c r="S1062" i="13" s="1"/>
  <c r="D1062" i="13"/>
  <c r="L1062" i="13" s="1"/>
  <c r="M1062" i="13" s="1"/>
  <c r="C1062" i="13"/>
  <c r="A1062" i="13" s="1"/>
  <c r="U1061" i="13"/>
  <c r="R1061" i="13"/>
  <c r="Q1061" i="13"/>
  <c r="O1061" i="13"/>
  <c r="I1061" i="13"/>
  <c r="G1061" i="13"/>
  <c r="K1061" i="13" s="1"/>
  <c r="S1061" i="13" s="1"/>
  <c r="D1061" i="13"/>
  <c r="L1061" i="13" s="1"/>
  <c r="M1061" i="13" s="1"/>
  <c r="C1061" i="13"/>
  <c r="A1061" i="13" s="1"/>
  <c r="U1060" i="13"/>
  <c r="R1060" i="13"/>
  <c r="Q1060" i="13"/>
  <c r="O1060" i="13"/>
  <c r="I1060" i="13"/>
  <c r="G1060" i="13"/>
  <c r="K1060" i="13" s="1"/>
  <c r="S1060" i="13" s="1"/>
  <c r="D1060" i="13"/>
  <c r="L1060" i="13" s="1"/>
  <c r="M1060" i="13" s="1"/>
  <c r="C1060" i="13"/>
  <c r="A1060" i="13" s="1"/>
  <c r="U1059" i="13"/>
  <c r="R1059" i="13"/>
  <c r="Q1059" i="13"/>
  <c r="O1059" i="13"/>
  <c r="I1059" i="13"/>
  <c r="G1059" i="13"/>
  <c r="K1059" i="13" s="1"/>
  <c r="D1059" i="13"/>
  <c r="L1059" i="13" s="1"/>
  <c r="M1059" i="13" s="1"/>
  <c r="C1059" i="13"/>
  <c r="A1059" i="13" s="1"/>
  <c r="U1058" i="13"/>
  <c r="R1058" i="13"/>
  <c r="Q1058" i="13"/>
  <c r="O1058" i="13"/>
  <c r="I1058" i="13"/>
  <c r="G1058" i="13"/>
  <c r="K1058" i="13" s="1"/>
  <c r="D1058" i="13"/>
  <c r="L1058" i="13" s="1"/>
  <c r="M1058" i="13" s="1"/>
  <c r="C1058" i="13"/>
  <c r="A1058" i="13" s="1"/>
  <c r="U1057" i="13"/>
  <c r="R1057" i="13"/>
  <c r="Q1057" i="13"/>
  <c r="O1057" i="13"/>
  <c r="I1057" i="13"/>
  <c r="G1057" i="13"/>
  <c r="K1057" i="13" s="1"/>
  <c r="D1057" i="13"/>
  <c r="L1057" i="13" s="1"/>
  <c r="M1057" i="13" s="1"/>
  <c r="C1057" i="13"/>
  <c r="A1057" i="13" s="1"/>
  <c r="U1056" i="13"/>
  <c r="R1056" i="13"/>
  <c r="Q1056" i="13"/>
  <c r="O1056" i="13"/>
  <c r="I1056" i="13"/>
  <c r="G1056" i="13"/>
  <c r="K1056" i="13" s="1"/>
  <c r="D1056" i="13"/>
  <c r="L1056" i="13" s="1"/>
  <c r="M1056" i="13" s="1"/>
  <c r="C1056" i="13"/>
  <c r="A1056" i="13" s="1"/>
  <c r="U1055" i="13"/>
  <c r="R1055" i="13"/>
  <c r="Q1055" i="13"/>
  <c r="O1055" i="13"/>
  <c r="L1055" i="13"/>
  <c r="M1055" i="13" s="1"/>
  <c r="I1055" i="13"/>
  <c r="G1055" i="13"/>
  <c r="K1055" i="13" s="1"/>
  <c r="V1055" i="13" s="1"/>
  <c r="D1055" i="13"/>
  <c r="C1055" i="13"/>
  <c r="A1055" i="13" s="1"/>
  <c r="U1054" i="13"/>
  <c r="R1054" i="13"/>
  <c r="Q1054" i="13"/>
  <c r="O1054" i="13"/>
  <c r="I1054" i="13"/>
  <c r="G1054" i="13"/>
  <c r="K1054" i="13" s="1"/>
  <c r="D1054" i="13"/>
  <c r="L1054" i="13" s="1"/>
  <c r="M1054" i="13" s="1"/>
  <c r="C1054" i="13"/>
  <c r="A1054" i="13" s="1"/>
  <c r="U1053" i="13"/>
  <c r="R1053" i="13"/>
  <c r="Q1053" i="13"/>
  <c r="O1053" i="13"/>
  <c r="I1053" i="13"/>
  <c r="G1053" i="13"/>
  <c r="K1053" i="13" s="1"/>
  <c r="V1053" i="13" s="1"/>
  <c r="D1053" i="13"/>
  <c r="L1053" i="13" s="1"/>
  <c r="M1053" i="13" s="1"/>
  <c r="C1053" i="13"/>
  <c r="A1053" i="13" s="1"/>
  <c r="U1052" i="13"/>
  <c r="R1052" i="13"/>
  <c r="Q1052" i="13"/>
  <c r="O1052" i="13"/>
  <c r="I1052" i="13"/>
  <c r="G1052" i="13"/>
  <c r="K1052" i="13" s="1"/>
  <c r="D1052" i="13"/>
  <c r="L1052" i="13" s="1"/>
  <c r="M1052" i="13" s="1"/>
  <c r="C1052" i="13"/>
  <c r="A1052" i="13" s="1"/>
  <c r="U1051" i="13"/>
  <c r="R1051" i="13"/>
  <c r="Q1051" i="13"/>
  <c r="O1051" i="13"/>
  <c r="I1051" i="13"/>
  <c r="G1051" i="13"/>
  <c r="K1051" i="13" s="1"/>
  <c r="D1051" i="13"/>
  <c r="L1051" i="13" s="1"/>
  <c r="M1051" i="13" s="1"/>
  <c r="C1051" i="13"/>
  <c r="A1051" i="13" s="1"/>
  <c r="U1050" i="13"/>
  <c r="R1050" i="13"/>
  <c r="Q1050" i="13"/>
  <c r="O1050" i="13"/>
  <c r="I1050" i="13"/>
  <c r="G1050" i="13"/>
  <c r="K1050" i="13" s="1"/>
  <c r="D1050" i="13"/>
  <c r="L1050" i="13" s="1"/>
  <c r="M1050" i="13" s="1"/>
  <c r="C1050" i="13"/>
  <c r="A1050" i="13" s="1"/>
  <c r="U1049" i="13"/>
  <c r="R1049" i="13"/>
  <c r="Q1049" i="13"/>
  <c r="O1049" i="13"/>
  <c r="I1049" i="13"/>
  <c r="G1049" i="13"/>
  <c r="K1049" i="13" s="1"/>
  <c r="D1049" i="13"/>
  <c r="L1049" i="13" s="1"/>
  <c r="M1049" i="13" s="1"/>
  <c r="C1049" i="13"/>
  <c r="A1049" i="13" s="1"/>
  <c r="U1048" i="13"/>
  <c r="R1048" i="13"/>
  <c r="Q1048" i="13"/>
  <c r="O1048" i="13"/>
  <c r="I1048" i="13"/>
  <c r="G1048" i="13"/>
  <c r="K1048" i="13" s="1"/>
  <c r="D1048" i="13"/>
  <c r="L1048" i="13" s="1"/>
  <c r="M1048" i="13" s="1"/>
  <c r="C1048" i="13"/>
  <c r="A1048" i="13" s="1"/>
  <c r="U1047" i="13"/>
  <c r="R1047" i="13"/>
  <c r="Q1047" i="13"/>
  <c r="O1047" i="13"/>
  <c r="K1047" i="13"/>
  <c r="V1047" i="13" s="1"/>
  <c r="I1047" i="13"/>
  <c r="G1047" i="13"/>
  <c r="D1047" i="13"/>
  <c r="L1047" i="13" s="1"/>
  <c r="M1047" i="13" s="1"/>
  <c r="C1047" i="13"/>
  <c r="A1047" i="13" s="1"/>
  <c r="U1046" i="13"/>
  <c r="R1046" i="13"/>
  <c r="Q1046" i="13"/>
  <c r="O1046" i="13"/>
  <c r="I1046" i="13"/>
  <c r="G1046" i="13"/>
  <c r="K1046" i="13" s="1"/>
  <c r="D1046" i="13"/>
  <c r="L1046" i="13" s="1"/>
  <c r="M1046" i="13" s="1"/>
  <c r="C1046" i="13"/>
  <c r="A1046" i="13" s="1"/>
  <c r="U1045" i="13"/>
  <c r="R1045" i="13"/>
  <c r="Q1045" i="13"/>
  <c r="O1045" i="13"/>
  <c r="I1045" i="13"/>
  <c r="G1045" i="13"/>
  <c r="K1045" i="13" s="1"/>
  <c r="D1045" i="13"/>
  <c r="L1045" i="13" s="1"/>
  <c r="M1045" i="13" s="1"/>
  <c r="C1045" i="13"/>
  <c r="A1045" i="13" s="1"/>
  <c r="U1044" i="13"/>
  <c r="R1044" i="13"/>
  <c r="Q1044" i="13"/>
  <c r="O1044" i="13"/>
  <c r="I1044" i="13"/>
  <c r="G1044" i="13"/>
  <c r="K1044" i="13" s="1"/>
  <c r="D1044" i="13"/>
  <c r="L1044" i="13" s="1"/>
  <c r="M1044" i="13" s="1"/>
  <c r="C1044" i="13"/>
  <c r="A1044" i="13" s="1"/>
  <c r="U1043" i="13"/>
  <c r="R1043" i="13"/>
  <c r="Q1043" i="13"/>
  <c r="O1043" i="13"/>
  <c r="I1043" i="13"/>
  <c r="G1043" i="13"/>
  <c r="K1043" i="13" s="1"/>
  <c r="D1043" i="13"/>
  <c r="L1043" i="13" s="1"/>
  <c r="M1043" i="13" s="1"/>
  <c r="C1043" i="13"/>
  <c r="A1043" i="13" s="1"/>
  <c r="U1042" i="13"/>
  <c r="R1042" i="13"/>
  <c r="Q1042" i="13"/>
  <c r="O1042" i="13"/>
  <c r="I1042" i="13"/>
  <c r="G1042" i="13"/>
  <c r="K1042" i="13" s="1"/>
  <c r="D1042" i="13"/>
  <c r="L1042" i="13" s="1"/>
  <c r="M1042" i="13" s="1"/>
  <c r="C1042" i="13"/>
  <c r="A1042" i="13" s="1"/>
  <c r="U1041" i="13"/>
  <c r="R1041" i="13"/>
  <c r="Q1041" i="13"/>
  <c r="O1041" i="13"/>
  <c r="I1041" i="13"/>
  <c r="G1041" i="13"/>
  <c r="K1041" i="13" s="1"/>
  <c r="D1041" i="13"/>
  <c r="L1041" i="13" s="1"/>
  <c r="M1041" i="13" s="1"/>
  <c r="C1041" i="13"/>
  <c r="A1041" i="13" s="1"/>
  <c r="U1040" i="13"/>
  <c r="R1040" i="13"/>
  <c r="Q1040" i="13"/>
  <c r="O1040" i="13"/>
  <c r="I1040" i="13"/>
  <c r="G1040" i="13"/>
  <c r="K1040" i="13" s="1"/>
  <c r="D1040" i="13"/>
  <c r="L1040" i="13" s="1"/>
  <c r="M1040" i="13" s="1"/>
  <c r="C1040" i="13"/>
  <c r="A1040" i="13" s="1"/>
  <c r="U1039" i="13"/>
  <c r="R1039" i="13"/>
  <c r="Q1039" i="13"/>
  <c r="O1039" i="13"/>
  <c r="I1039" i="13"/>
  <c r="G1039" i="13"/>
  <c r="K1039" i="13" s="1"/>
  <c r="V1039" i="13" s="1"/>
  <c r="D1039" i="13"/>
  <c r="L1039" i="13" s="1"/>
  <c r="M1039" i="13" s="1"/>
  <c r="C1039" i="13"/>
  <c r="A1039" i="13" s="1"/>
  <c r="U1038" i="13"/>
  <c r="R1038" i="13"/>
  <c r="Q1038" i="13"/>
  <c r="O1038" i="13"/>
  <c r="L1038" i="13"/>
  <c r="M1038" i="13" s="1"/>
  <c r="I1038" i="13"/>
  <c r="G1038" i="13"/>
  <c r="K1038" i="13" s="1"/>
  <c r="D1038" i="13"/>
  <c r="C1038" i="13"/>
  <c r="A1038" i="13" s="1"/>
  <c r="U1037" i="13"/>
  <c r="R1037" i="13"/>
  <c r="Q1037" i="13"/>
  <c r="O1037" i="13"/>
  <c r="I1037" i="13"/>
  <c r="G1037" i="13"/>
  <c r="K1037" i="13" s="1"/>
  <c r="V1037" i="13" s="1"/>
  <c r="D1037" i="13"/>
  <c r="L1037" i="13" s="1"/>
  <c r="M1037" i="13" s="1"/>
  <c r="C1037" i="13"/>
  <c r="A1037" i="13" s="1"/>
  <c r="U1036" i="13"/>
  <c r="R1036" i="13"/>
  <c r="Q1036" i="13"/>
  <c r="O1036" i="13"/>
  <c r="I1036" i="13"/>
  <c r="G1036" i="13"/>
  <c r="K1036" i="13" s="1"/>
  <c r="D1036" i="13"/>
  <c r="L1036" i="13" s="1"/>
  <c r="M1036" i="13" s="1"/>
  <c r="C1036" i="13"/>
  <c r="A1036" i="13" s="1"/>
  <c r="U1035" i="13"/>
  <c r="R1035" i="13"/>
  <c r="Q1035" i="13"/>
  <c r="O1035" i="13"/>
  <c r="I1035" i="13"/>
  <c r="G1035" i="13"/>
  <c r="K1035" i="13" s="1"/>
  <c r="D1035" i="13"/>
  <c r="L1035" i="13" s="1"/>
  <c r="M1035" i="13" s="1"/>
  <c r="C1035" i="13"/>
  <c r="A1035" i="13" s="1"/>
  <c r="U1034" i="13"/>
  <c r="R1034" i="13"/>
  <c r="Q1034" i="13"/>
  <c r="O1034" i="13"/>
  <c r="I1034" i="13"/>
  <c r="G1034" i="13"/>
  <c r="K1034" i="13" s="1"/>
  <c r="D1034" i="13"/>
  <c r="L1034" i="13" s="1"/>
  <c r="M1034" i="13" s="1"/>
  <c r="C1034" i="13"/>
  <c r="A1034" i="13" s="1"/>
  <c r="U1033" i="13"/>
  <c r="R1033" i="13"/>
  <c r="Q1033" i="13"/>
  <c r="O1033" i="13"/>
  <c r="I1033" i="13"/>
  <c r="G1033" i="13"/>
  <c r="K1033" i="13" s="1"/>
  <c r="D1033" i="13"/>
  <c r="L1033" i="13" s="1"/>
  <c r="M1033" i="13" s="1"/>
  <c r="C1033" i="13"/>
  <c r="A1033" i="13" s="1"/>
  <c r="U1032" i="13"/>
  <c r="R1032" i="13"/>
  <c r="Q1032" i="13"/>
  <c r="O1032" i="13"/>
  <c r="I1032" i="13"/>
  <c r="G1032" i="13"/>
  <c r="K1032" i="13" s="1"/>
  <c r="D1032" i="13"/>
  <c r="L1032" i="13" s="1"/>
  <c r="M1032" i="13" s="1"/>
  <c r="C1032" i="13"/>
  <c r="A1032" i="13" s="1"/>
  <c r="U1031" i="13"/>
  <c r="R1031" i="13"/>
  <c r="Q1031" i="13"/>
  <c r="O1031" i="13"/>
  <c r="M1031" i="13"/>
  <c r="I1031" i="13"/>
  <c r="G1031" i="13"/>
  <c r="K1031" i="13" s="1"/>
  <c r="V1031" i="13" s="1"/>
  <c r="D1031" i="13"/>
  <c r="L1031" i="13" s="1"/>
  <c r="C1031" i="13"/>
  <c r="A1031" i="13" s="1"/>
  <c r="U1030" i="13"/>
  <c r="R1030" i="13"/>
  <c r="Q1030" i="13"/>
  <c r="O1030" i="13"/>
  <c r="I1030" i="13"/>
  <c r="G1030" i="13"/>
  <c r="K1030" i="13" s="1"/>
  <c r="D1030" i="13"/>
  <c r="L1030" i="13" s="1"/>
  <c r="M1030" i="13" s="1"/>
  <c r="C1030" i="13"/>
  <c r="A1030" i="13" s="1"/>
  <c r="U1029" i="13"/>
  <c r="R1029" i="13"/>
  <c r="Q1029" i="13"/>
  <c r="O1029" i="13"/>
  <c r="I1029" i="13"/>
  <c r="G1029" i="13"/>
  <c r="K1029" i="13" s="1"/>
  <c r="D1029" i="13"/>
  <c r="L1029" i="13" s="1"/>
  <c r="M1029" i="13" s="1"/>
  <c r="C1029" i="13"/>
  <c r="A1029" i="13" s="1"/>
  <c r="U1028" i="13"/>
  <c r="R1028" i="13"/>
  <c r="Q1028" i="13"/>
  <c r="O1028" i="13"/>
  <c r="I1028" i="13"/>
  <c r="G1028" i="13"/>
  <c r="K1028" i="13" s="1"/>
  <c r="S1028" i="13" s="1"/>
  <c r="D1028" i="13"/>
  <c r="L1028" i="13" s="1"/>
  <c r="M1028" i="13" s="1"/>
  <c r="C1028" i="13"/>
  <c r="A1028" i="13" s="1"/>
  <c r="U1027" i="13"/>
  <c r="R1027" i="13"/>
  <c r="Q1027" i="13"/>
  <c r="O1027" i="13"/>
  <c r="I1027" i="13"/>
  <c r="G1027" i="13"/>
  <c r="K1027" i="13" s="1"/>
  <c r="S1027" i="13" s="1"/>
  <c r="D1027" i="13"/>
  <c r="L1027" i="13" s="1"/>
  <c r="M1027" i="13" s="1"/>
  <c r="C1027" i="13"/>
  <c r="A1027" i="13" s="1"/>
  <c r="U1026" i="13"/>
  <c r="R1026" i="13"/>
  <c r="Q1026" i="13"/>
  <c r="O1026" i="13"/>
  <c r="I1026" i="13"/>
  <c r="G1026" i="13"/>
  <c r="K1026" i="13" s="1"/>
  <c r="V1026" i="13" s="1"/>
  <c r="D1026" i="13"/>
  <c r="L1026" i="13" s="1"/>
  <c r="M1026" i="13" s="1"/>
  <c r="C1026" i="13"/>
  <c r="A1026" i="13" s="1"/>
  <c r="U1025" i="13"/>
  <c r="R1025" i="13"/>
  <c r="Q1025" i="13"/>
  <c r="O1025" i="13"/>
  <c r="K1025" i="13"/>
  <c r="V1025" i="13" s="1"/>
  <c r="I1025" i="13"/>
  <c r="G1025" i="13"/>
  <c r="D1025" i="13"/>
  <c r="L1025" i="13" s="1"/>
  <c r="M1025" i="13" s="1"/>
  <c r="C1025" i="13"/>
  <c r="A1025" i="13"/>
  <c r="U1024" i="13"/>
  <c r="R1024" i="13"/>
  <c r="Q1024" i="13"/>
  <c r="O1024" i="13"/>
  <c r="I1024" i="13"/>
  <c r="G1024" i="13"/>
  <c r="K1024" i="13" s="1"/>
  <c r="S1024" i="13" s="1"/>
  <c r="D1024" i="13"/>
  <c r="L1024" i="13" s="1"/>
  <c r="M1024" i="13" s="1"/>
  <c r="C1024" i="13"/>
  <c r="A1024" i="13" s="1"/>
  <c r="U1023" i="13"/>
  <c r="R1023" i="13"/>
  <c r="Q1023" i="13"/>
  <c r="O1023" i="13"/>
  <c r="I1023" i="13"/>
  <c r="G1023" i="13"/>
  <c r="K1023" i="13" s="1"/>
  <c r="D1023" i="13"/>
  <c r="L1023" i="13" s="1"/>
  <c r="M1023" i="13" s="1"/>
  <c r="C1023" i="13"/>
  <c r="A1023" i="13" s="1"/>
  <c r="U1022" i="13"/>
  <c r="R1022" i="13"/>
  <c r="Q1022" i="13"/>
  <c r="O1022" i="13"/>
  <c r="I1022" i="13"/>
  <c r="G1022" i="13"/>
  <c r="K1022" i="13" s="1"/>
  <c r="S1022" i="13" s="1"/>
  <c r="D1022" i="13"/>
  <c r="L1022" i="13" s="1"/>
  <c r="M1022" i="13" s="1"/>
  <c r="C1022" i="13"/>
  <c r="A1022" i="13" s="1"/>
  <c r="U1021" i="13"/>
  <c r="R1021" i="13"/>
  <c r="Q1021" i="13"/>
  <c r="O1021" i="13"/>
  <c r="I1021" i="13"/>
  <c r="G1021" i="13"/>
  <c r="K1021" i="13" s="1"/>
  <c r="D1021" i="13"/>
  <c r="L1021" i="13" s="1"/>
  <c r="M1021" i="13" s="1"/>
  <c r="C1021" i="13"/>
  <c r="A1021" i="13" s="1"/>
  <c r="U1020" i="13"/>
  <c r="R1020" i="13"/>
  <c r="Q1020" i="13"/>
  <c r="O1020" i="13"/>
  <c r="I1020" i="13"/>
  <c r="G1020" i="13"/>
  <c r="K1020" i="13" s="1"/>
  <c r="D1020" i="13"/>
  <c r="L1020" i="13" s="1"/>
  <c r="M1020" i="13" s="1"/>
  <c r="C1020" i="13"/>
  <c r="A1020" i="13" s="1"/>
  <c r="U1019" i="13"/>
  <c r="R1019" i="13"/>
  <c r="Q1019" i="13"/>
  <c r="O1019" i="13"/>
  <c r="I1019" i="13"/>
  <c r="G1019" i="13"/>
  <c r="K1019" i="13" s="1"/>
  <c r="D1019" i="13"/>
  <c r="L1019" i="13" s="1"/>
  <c r="M1019" i="13" s="1"/>
  <c r="C1019" i="13"/>
  <c r="A1019" i="13" s="1"/>
  <c r="U1018" i="13"/>
  <c r="R1018" i="13"/>
  <c r="Q1018" i="13"/>
  <c r="O1018" i="13"/>
  <c r="L1018" i="13"/>
  <c r="M1018" i="13" s="1"/>
  <c r="K1018" i="13"/>
  <c r="S1018" i="13" s="1"/>
  <c r="I1018" i="13"/>
  <c r="G1018" i="13"/>
  <c r="D1018" i="13"/>
  <c r="C1018" i="13"/>
  <c r="A1018" i="13" s="1"/>
  <c r="U1017" i="13"/>
  <c r="R1017" i="13"/>
  <c r="Q1017" i="13"/>
  <c r="O1017" i="13"/>
  <c r="I1017" i="13"/>
  <c r="G1017" i="13"/>
  <c r="K1017" i="13" s="1"/>
  <c r="V1017" i="13" s="1"/>
  <c r="D1017" i="13"/>
  <c r="L1017" i="13" s="1"/>
  <c r="M1017" i="13" s="1"/>
  <c r="C1017" i="13"/>
  <c r="A1017" i="13" s="1"/>
  <c r="U1016" i="13"/>
  <c r="R1016" i="13"/>
  <c r="Q1016" i="13"/>
  <c r="O1016" i="13"/>
  <c r="I1016" i="13"/>
  <c r="G1016" i="13"/>
  <c r="K1016" i="13" s="1"/>
  <c r="S1016" i="13" s="1"/>
  <c r="D1016" i="13"/>
  <c r="L1016" i="13" s="1"/>
  <c r="M1016" i="13" s="1"/>
  <c r="C1016" i="13"/>
  <c r="A1016" i="13" s="1"/>
  <c r="U1015" i="13"/>
  <c r="R1015" i="13"/>
  <c r="Q1015" i="13"/>
  <c r="O1015" i="13"/>
  <c r="I1015" i="13"/>
  <c r="G1015" i="13"/>
  <c r="K1015" i="13" s="1"/>
  <c r="V1015" i="13" s="1"/>
  <c r="D1015" i="13"/>
  <c r="L1015" i="13" s="1"/>
  <c r="M1015" i="13" s="1"/>
  <c r="C1015" i="13"/>
  <c r="A1015" i="13" s="1"/>
  <c r="U1014" i="13"/>
  <c r="R1014" i="13"/>
  <c r="Q1014" i="13"/>
  <c r="O1014" i="13"/>
  <c r="I1014" i="13"/>
  <c r="G1014" i="13"/>
  <c r="K1014" i="13" s="1"/>
  <c r="S1014" i="13" s="1"/>
  <c r="D1014" i="13"/>
  <c r="L1014" i="13" s="1"/>
  <c r="M1014" i="13" s="1"/>
  <c r="C1014" i="13"/>
  <c r="A1014" i="13" s="1"/>
  <c r="U1013" i="13"/>
  <c r="R1013" i="13"/>
  <c r="Q1013" i="13"/>
  <c r="O1013" i="13"/>
  <c r="I1013" i="13"/>
  <c r="G1013" i="13"/>
  <c r="K1013" i="13" s="1"/>
  <c r="D1013" i="13"/>
  <c r="L1013" i="13" s="1"/>
  <c r="M1013" i="13" s="1"/>
  <c r="C1013" i="13"/>
  <c r="A1013" i="13" s="1"/>
  <c r="U1012" i="13"/>
  <c r="R1012" i="13"/>
  <c r="Q1012" i="13"/>
  <c r="O1012" i="13"/>
  <c r="I1012" i="13"/>
  <c r="G1012" i="13"/>
  <c r="K1012" i="13" s="1"/>
  <c r="D1012" i="13"/>
  <c r="L1012" i="13" s="1"/>
  <c r="M1012" i="13" s="1"/>
  <c r="C1012" i="13"/>
  <c r="A1012" i="13" s="1"/>
  <c r="U1011" i="13"/>
  <c r="R1011" i="13"/>
  <c r="Q1011" i="13"/>
  <c r="O1011" i="13"/>
  <c r="I1011" i="13"/>
  <c r="G1011" i="13"/>
  <c r="K1011" i="13" s="1"/>
  <c r="S1011" i="13" s="1"/>
  <c r="T1011" i="13" s="1"/>
  <c r="D1011" i="13"/>
  <c r="L1011" i="13" s="1"/>
  <c r="M1011" i="13" s="1"/>
  <c r="C1011" i="13"/>
  <c r="A1011" i="13" s="1"/>
  <c r="U1010" i="13"/>
  <c r="R1010" i="13"/>
  <c r="Q1010" i="13"/>
  <c r="O1010" i="13"/>
  <c r="I1010" i="13"/>
  <c r="G1010" i="13"/>
  <c r="K1010" i="13" s="1"/>
  <c r="D1010" i="13"/>
  <c r="L1010" i="13" s="1"/>
  <c r="M1010" i="13" s="1"/>
  <c r="C1010" i="13"/>
  <c r="A1010" i="13" s="1"/>
  <c r="U1009" i="13"/>
  <c r="R1009" i="13"/>
  <c r="Q1009" i="13"/>
  <c r="O1009" i="13"/>
  <c r="I1009" i="13"/>
  <c r="G1009" i="13"/>
  <c r="K1009" i="13" s="1"/>
  <c r="D1009" i="13"/>
  <c r="L1009" i="13" s="1"/>
  <c r="M1009" i="13" s="1"/>
  <c r="C1009" i="13"/>
  <c r="A1009" i="13" s="1"/>
  <c r="U1008" i="13"/>
  <c r="R1008" i="13"/>
  <c r="Q1008" i="13"/>
  <c r="O1008" i="13"/>
  <c r="I1008" i="13"/>
  <c r="G1008" i="13"/>
  <c r="K1008" i="13" s="1"/>
  <c r="D1008" i="13"/>
  <c r="L1008" i="13" s="1"/>
  <c r="M1008" i="13" s="1"/>
  <c r="C1008" i="13"/>
  <c r="A1008" i="13"/>
  <c r="U1007" i="13"/>
  <c r="R1007" i="13"/>
  <c r="Q1007" i="13"/>
  <c r="O1007" i="13"/>
  <c r="K1007" i="13"/>
  <c r="V1007" i="13" s="1"/>
  <c r="I1007" i="13"/>
  <c r="G1007" i="13"/>
  <c r="D1007" i="13"/>
  <c r="L1007" i="13" s="1"/>
  <c r="M1007" i="13" s="1"/>
  <c r="C1007" i="13"/>
  <c r="A1007" i="13"/>
  <c r="U1006" i="13"/>
  <c r="R1006" i="13"/>
  <c r="Q1006" i="13"/>
  <c r="O1006" i="13"/>
  <c r="I1006" i="13"/>
  <c r="G1006" i="13"/>
  <c r="K1006" i="13" s="1"/>
  <c r="D1006" i="13"/>
  <c r="L1006" i="13" s="1"/>
  <c r="M1006" i="13" s="1"/>
  <c r="C1006" i="13"/>
  <c r="A1006" i="13" s="1"/>
  <c r="U1005" i="13"/>
  <c r="R1005" i="13"/>
  <c r="Q1005" i="13"/>
  <c r="O1005" i="13"/>
  <c r="I1005" i="13"/>
  <c r="G1005" i="13"/>
  <c r="K1005" i="13" s="1"/>
  <c r="D1005" i="13"/>
  <c r="L1005" i="13" s="1"/>
  <c r="M1005" i="13" s="1"/>
  <c r="C1005" i="13"/>
  <c r="A1005" i="13" s="1"/>
  <c r="U1004" i="13"/>
  <c r="R1004" i="13"/>
  <c r="Q1004" i="13"/>
  <c r="O1004" i="13"/>
  <c r="I1004" i="13"/>
  <c r="G1004" i="13"/>
  <c r="K1004" i="13" s="1"/>
  <c r="D1004" i="13"/>
  <c r="L1004" i="13" s="1"/>
  <c r="M1004" i="13" s="1"/>
  <c r="C1004" i="13"/>
  <c r="A1004" i="13" s="1"/>
  <c r="U1003" i="13"/>
  <c r="R1003" i="13"/>
  <c r="Q1003" i="13"/>
  <c r="O1003" i="13"/>
  <c r="I1003" i="13"/>
  <c r="G1003" i="13"/>
  <c r="K1003" i="13" s="1"/>
  <c r="S1003" i="13" s="1"/>
  <c r="T1003" i="13" s="1"/>
  <c r="D1003" i="13"/>
  <c r="L1003" i="13" s="1"/>
  <c r="M1003" i="13" s="1"/>
  <c r="C1003" i="13"/>
  <c r="A1003" i="13" s="1"/>
  <c r="U1002" i="13"/>
  <c r="R1002" i="13"/>
  <c r="Q1002" i="13"/>
  <c r="O1002" i="13"/>
  <c r="I1002" i="13"/>
  <c r="G1002" i="13"/>
  <c r="K1002" i="13" s="1"/>
  <c r="S1002" i="13" s="1"/>
  <c r="D1002" i="13"/>
  <c r="L1002" i="13" s="1"/>
  <c r="M1002" i="13" s="1"/>
  <c r="C1002" i="13"/>
  <c r="A1002" i="13" s="1"/>
  <c r="U1001" i="13"/>
  <c r="R1001" i="13"/>
  <c r="Q1001" i="13"/>
  <c r="O1001" i="13"/>
  <c r="I1001" i="13"/>
  <c r="G1001" i="13"/>
  <c r="K1001" i="13" s="1"/>
  <c r="D1001" i="13"/>
  <c r="L1001" i="13" s="1"/>
  <c r="M1001" i="13" s="1"/>
  <c r="C1001" i="13"/>
  <c r="A1001" i="13" s="1"/>
  <c r="U1000" i="13"/>
  <c r="R1000" i="13"/>
  <c r="Q1000" i="13"/>
  <c r="O1000" i="13"/>
  <c r="I1000" i="13"/>
  <c r="G1000" i="13"/>
  <c r="K1000" i="13" s="1"/>
  <c r="D1000" i="13"/>
  <c r="L1000" i="13" s="1"/>
  <c r="M1000" i="13" s="1"/>
  <c r="C1000" i="13"/>
  <c r="A1000" i="13" s="1"/>
  <c r="U999" i="13"/>
  <c r="R999" i="13"/>
  <c r="Q999" i="13"/>
  <c r="O999" i="13"/>
  <c r="I999" i="13"/>
  <c r="G999" i="13"/>
  <c r="K999" i="13" s="1"/>
  <c r="D999" i="13"/>
  <c r="L999" i="13" s="1"/>
  <c r="M999" i="13" s="1"/>
  <c r="C999" i="13"/>
  <c r="A999" i="13" s="1"/>
  <c r="U998" i="13"/>
  <c r="R998" i="13"/>
  <c r="Q998" i="13"/>
  <c r="O998" i="13"/>
  <c r="I998" i="13"/>
  <c r="G998" i="13"/>
  <c r="K998" i="13" s="1"/>
  <c r="S998" i="13" s="1"/>
  <c r="D998" i="13"/>
  <c r="L998" i="13" s="1"/>
  <c r="M998" i="13" s="1"/>
  <c r="C998" i="13"/>
  <c r="A998" i="13"/>
  <c r="U997" i="13"/>
  <c r="R997" i="13"/>
  <c r="Q997" i="13"/>
  <c r="O997" i="13"/>
  <c r="K997" i="13"/>
  <c r="V997" i="13" s="1"/>
  <c r="I997" i="13"/>
  <c r="G997" i="13"/>
  <c r="D997" i="13"/>
  <c r="L997" i="13" s="1"/>
  <c r="M997" i="13" s="1"/>
  <c r="C997" i="13"/>
  <c r="A997" i="13" s="1"/>
  <c r="U996" i="13"/>
  <c r="R996" i="13"/>
  <c r="Q996" i="13"/>
  <c r="O996" i="13"/>
  <c r="I996" i="13"/>
  <c r="G996" i="13"/>
  <c r="K996" i="13" s="1"/>
  <c r="D996" i="13"/>
  <c r="L996" i="13" s="1"/>
  <c r="M996" i="13" s="1"/>
  <c r="C996" i="13"/>
  <c r="A996" i="13" s="1"/>
  <c r="U995" i="13"/>
  <c r="R995" i="13"/>
  <c r="Q995" i="13"/>
  <c r="O995" i="13"/>
  <c r="I995" i="13"/>
  <c r="G995" i="13"/>
  <c r="K995" i="13" s="1"/>
  <c r="V995" i="13" s="1"/>
  <c r="D995" i="13"/>
  <c r="L995" i="13" s="1"/>
  <c r="M995" i="13" s="1"/>
  <c r="C995" i="13"/>
  <c r="A995" i="13" s="1"/>
  <c r="U994" i="13"/>
  <c r="R994" i="13"/>
  <c r="Q994" i="13"/>
  <c r="O994" i="13"/>
  <c r="I994" i="13"/>
  <c r="G994" i="13"/>
  <c r="K994" i="13" s="1"/>
  <c r="S994" i="13" s="1"/>
  <c r="D994" i="13"/>
  <c r="L994" i="13" s="1"/>
  <c r="M994" i="13" s="1"/>
  <c r="C994" i="13"/>
  <c r="A994" i="13" s="1"/>
  <c r="U993" i="13"/>
  <c r="R993" i="13"/>
  <c r="Q993" i="13"/>
  <c r="O993" i="13"/>
  <c r="I993" i="13"/>
  <c r="G993" i="13"/>
  <c r="K993" i="13" s="1"/>
  <c r="D993" i="13"/>
  <c r="L993" i="13" s="1"/>
  <c r="M993" i="13" s="1"/>
  <c r="C993" i="13"/>
  <c r="A993" i="13"/>
  <c r="U992" i="13"/>
  <c r="R992" i="13"/>
  <c r="Q992" i="13"/>
  <c r="O992" i="13"/>
  <c r="I992" i="13"/>
  <c r="G992" i="13"/>
  <c r="K992" i="13" s="1"/>
  <c r="D992" i="13"/>
  <c r="L992" i="13" s="1"/>
  <c r="M992" i="13" s="1"/>
  <c r="C992" i="13"/>
  <c r="A992" i="13" s="1"/>
  <c r="U991" i="13"/>
  <c r="R991" i="13"/>
  <c r="Q991" i="13"/>
  <c r="O991" i="13"/>
  <c r="I991" i="13"/>
  <c r="G991" i="13"/>
  <c r="K991" i="13" s="1"/>
  <c r="V991" i="13" s="1"/>
  <c r="D991" i="13"/>
  <c r="L991" i="13" s="1"/>
  <c r="M991" i="13" s="1"/>
  <c r="C991" i="13"/>
  <c r="A991" i="13" s="1"/>
  <c r="U990" i="13"/>
  <c r="R990" i="13"/>
  <c r="Q990" i="13"/>
  <c r="O990" i="13"/>
  <c r="I990" i="13"/>
  <c r="G990" i="13"/>
  <c r="K990" i="13" s="1"/>
  <c r="V990" i="13" s="1"/>
  <c r="D990" i="13"/>
  <c r="L990" i="13" s="1"/>
  <c r="M990" i="13" s="1"/>
  <c r="C990" i="13"/>
  <c r="A990" i="13" s="1"/>
  <c r="U989" i="13"/>
  <c r="R989" i="13"/>
  <c r="Q989" i="13"/>
  <c r="O989" i="13"/>
  <c r="I989" i="13"/>
  <c r="G989" i="13"/>
  <c r="K989" i="13" s="1"/>
  <c r="V989" i="13" s="1"/>
  <c r="D989" i="13"/>
  <c r="L989" i="13" s="1"/>
  <c r="M989" i="13" s="1"/>
  <c r="C989" i="13"/>
  <c r="A989" i="13"/>
  <c r="U988" i="13"/>
  <c r="R988" i="13"/>
  <c r="Q988" i="13"/>
  <c r="O988" i="13"/>
  <c r="I988" i="13"/>
  <c r="G988" i="13"/>
  <c r="K988" i="13" s="1"/>
  <c r="D988" i="13"/>
  <c r="L988" i="13" s="1"/>
  <c r="M988" i="13" s="1"/>
  <c r="C988" i="13"/>
  <c r="A988" i="13" s="1"/>
  <c r="U987" i="13"/>
  <c r="R987" i="13"/>
  <c r="Q987" i="13"/>
  <c r="O987" i="13"/>
  <c r="I987" i="13"/>
  <c r="G987" i="13"/>
  <c r="K987" i="13" s="1"/>
  <c r="V987" i="13" s="1"/>
  <c r="D987" i="13"/>
  <c r="L987" i="13" s="1"/>
  <c r="M987" i="13" s="1"/>
  <c r="C987" i="13"/>
  <c r="A987" i="13" s="1"/>
  <c r="U986" i="13"/>
  <c r="R986" i="13"/>
  <c r="Q986" i="13"/>
  <c r="O986" i="13"/>
  <c r="I986" i="13"/>
  <c r="G986" i="13"/>
  <c r="K986" i="13" s="1"/>
  <c r="S986" i="13" s="1"/>
  <c r="D986" i="13"/>
  <c r="L986" i="13" s="1"/>
  <c r="M986" i="13" s="1"/>
  <c r="C986" i="13"/>
  <c r="A986" i="13" s="1"/>
  <c r="U985" i="13"/>
  <c r="R985" i="13"/>
  <c r="Q985" i="13"/>
  <c r="O985" i="13"/>
  <c r="I985" i="13"/>
  <c r="G985" i="13"/>
  <c r="K985" i="13" s="1"/>
  <c r="D985" i="13"/>
  <c r="L985" i="13" s="1"/>
  <c r="M985" i="13" s="1"/>
  <c r="C985" i="13"/>
  <c r="A985" i="13" s="1"/>
  <c r="U984" i="13"/>
  <c r="R984" i="13"/>
  <c r="Q984" i="13"/>
  <c r="O984" i="13"/>
  <c r="I984" i="13"/>
  <c r="G984" i="13"/>
  <c r="K984" i="13" s="1"/>
  <c r="D984" i="13"/>
  <c r="L984" i="13" s="1"/>
  <c r="M984" i="13" s="1"/>
  <c r="C984" i="13"/>
  <c r="A984" i="13" s="1"/>
  <c r="U983" i="13"/>
  <c r="R983" i="13"/>
  <c r="Q983" i="13"/>
  <c r="O983" i="13"/>
  <c r="I983" i="13"/>
  <c r="G983" i="13"/>
  <c r="K983" i="13" s="1"/>
  <c r="D983" i="13"/>
  <c r="L983" i="13" s="1"/>
  <c r="M983" i="13" s="1"/>
  <c r="C983" i="13"/>
  <c r="A983" i="13" s="1"/>
  <c r="U982" i="13"/>
  <c r="R982" i="13"/>
  <c r="Q982" i="13"/>
  <c r="O982" i="13"/>
  <c r="I982" i="13"/>
  <c r="G982" i="13"/>
  <c r="K982" i="13" s="1"/>
  <c r="D982" i="13"/>
  <c r="L982" i="13" s="1"/>
  <c r="M982" i="13" s="1"/>
  <c r="C982" i="13"/>
  <c r="A982" i="13" s="1"/>
  <c r="U981" i="13"/>
  <c r="R981" i="13"/>
  <c r="Q981" i="13"/>
  <c r="O981" i="13"/>
  <c r="I981" i="13"/>
  <c r="G981" i="13"/>
  <c r="K981" i="13" s="1"/>
  <c r="D981" i="13"/>
  <c r="L981" i="13" s="1"/>
  <c r="M981" i="13" s="1"/>
  <c r="C981" i="13"/>
  <c r="A981" i="13" s="1"/>
  <c r="U980" i="13"/>
  <c r="R980" i="13"/>
  <c r="Q980" i="13"/>
  <c r="O980" i="13"/>
  <c r="I980" i="13"/>
  <c r="G980" i="13"/>
  <c r="K980" i="13" s="1"/>
  <c r="D980" i="13"/>
  <c r="L980" i="13" s="1"/>
  <c r="M980" i="13" s="1"/>
  <c r="C980" i="13"/>
  <c r="A980" i="13" s="1"/>
  <c r="U979" i="13"/>
  <c r="R979" i="13"/>
  <c r="Q979" i="13"/>
  <c r="O979" i="13"/>
  <c r="I979" i="13"/>
  <c r="G979" i="13"/>
  <c r="K979" i="13" s="1"/>
  <c r="S979" i="13" s="1"/>
  <c r="D979" i="13"/>
  <c r="L979" i="13" s="1"/>
  <c r="M979" i="13" s="1"/>
  <c r="C979" i="13"/>
  <c r="A979" i="13" s="1"/>
  <c r="U978" i="13"/>
  <c r="R978" i="13"/>
  <c r="Q978" i="13"/>
  <c r="O978" i="13"/>
  <c r="I978" i="13"/>
  <c r="G978" i="13"/>
  <c r="K978" i="13" s="1"/>
  <c r="D978" i="13"/>
  <c r="L978" i="13" s="1"/>
  <c r="M978" i="13" s="1"/>
  <c r="C978" i="13"/>
  <c r="A978" i="13" s="1"/>
  <c r="U977" i="13"/>
  <c r="R977" i="13"/>
  <c r="Q977" i="13"/>
  <c r="O977" i="13"/>
  <c r="I977" i="13"/>
  <c r="G977" i="13"/>
  <c r="K977" i="13" s="1"/>
  <c r="D977" i="13"/>
  <c r="L977" i="13" s="1"/>
  <c r="M977" i="13" s="1"/>
  <c r="C977" i="13"/>
  <c r="A977" i="13" s="1"/>
  <c r="U976" i="13"/>
  <c r="R976" i="13"/>
  <c r="Q976" i="13"/>
  <c r="O976" i="13"/>
  <c r="I976" i="13"/>
  <c r="G976" i="13"/>
  <c r="K976" i="13" s="1"/>
  <c r="S976" i="13" s="1"/>
  <c r="D976" i="13"/>
  <c r="L976" i="13" s="1"/>
  <c r="M976" i="13" s="1"/>
  <c r="C976" i="13"/>
  <c r="A976" i="13" s="1"/>
  <c r="U975" i="13"/>
  <c r="R975" i="13"/>
  <c r="Q975" i="13"/>
  <c r="O975" i="13"/>
  <c r="I975" i="13"/>
  <c r="G975" i="13"/>
  <c r="K975" i="13" s="1"/>
  <c r="D975" i="13"/>
  <c r="L975" i="13" s="1"/>
  <c r="M975" i="13" s="1"/>
  <c r="C975" i="13"/>
  <c r="A975" i="13" s="1"/>
  <c r="U974" i="13"/>
  <c r="R974" i="13"/>
  <c r="Q974" i="13"/>
  <c r="O974" i="13"/>
  <c r="I974" i="13"/>
  <c r="G974" i="13"/>
  <c r="K974" i="13" s="1"/>
  <c r="D974" i="13"/>
  <c r="L974" i="13" s="1"/>
  <c r="M974" i="13" s="1"/>
  <c r="C974" i="13"/>
  <c r="A974" i="13" s="1"/>
  <c r="U973" i="13"/>
  <c r="R973" i="13"/>
  <c r="Q973" i="13"/>
  <c r="O973" i="13"/>
  <c r="I973" i="13"/>
  <c r="G973" i="13"/>
  <c r="K973" i="13" s="1"/>
  <c r="D973" i="13"/>
  <c r="L973" i="13" s="1"/>
  <c r="M973" i="13" s="1"/>
  <c r="C973" i="13"/>
  <c r="A973" i="13" s="1"/>
  <c r="U972" i="13"/>
  <c r="R972" i="13"/>
  <c r="Q972" i="13"/>
  <c r="O972" i="13"/>
  <c r="I972" i="13"/>
  <c r="G972" i="13"/>
  <c r="K972" i="13" s="1"/>
  <c r="D972" i="13"/>
  <c r="L972" i="13" s="1"/>
  <c r="M972" i="13" s="1"/>
  <c r="C972" i="13"/>
  <c r="A972" i="13" s="1"/>
  <c r="U971" i="13"/>
  <c r="R971" i="13"/>
  <c r="Q971" i="13"/>
  <c r="O971" i="13"/>
  <c r="I971" i="13"/>
  <c r="G971" i="13"/>
  <c r="K971" i="13" s="1"/>
  <c r="S971" i="13" s="1"/>
  <c r="D971" i="13"/>
  <c r="L971" i="13" s="1"/>
  <c r="M971" i="13" s="1"/>
  <c r="C971" i="13"/>
  <c r="A971" i="13" s="1"/>
  <c r="U970" i="13"/>
  <c r="R970" i="13"/>
  <c r="Q970" i="13"/>
  <c r="O970" i="13"/>
  <c r="I970" i="13"/>
  <c r="G970" i="13"/>
  <c r="K970" i="13" s="1"/>
  <c r="D970" i="13"/>
  <c r="L970" i="13" s="1"/>
  <c r="M970" i="13" s="1"/>
  <c r="C970" i="13"/>
  <c r="A970" i="13" s="1"/>
  <c r="U969" i="13"/>
  <c r="R969" i="13"/>
  <c r="Q969" i="13"/>
  <c r="O969" i="13"/>
  <c r="I969" i="13"/>
  <c r="G969" i="13"/>
  <c r="K969" i="13" s="1"/>
  <c r="D969" i="13"/>
  <c r="L969" i="13" s="1"/>
  <c r="M969" i="13" s="1"/>
  <c r="C969" i="13"/>
  <c r="A969" i="13" s="1"/>
  <c r="U968" i="13"/>
  <c r="R968" i="13"/>
  <c r="Q968" i="13"/>
  <c r="O968" i="13"/>
  <c r="I968" i="13"/>
  <c r="G968" i="13"/>
  <c r="K968" i="13" s="1"/>
  <c r="S968" i="13" s="1"/>
  <c r="D968" i="13"/>
  <c r="L968" i="13" s="1"/>
  <c r="M968" i="13" s="1"/>
  <c r="C968" i="13"/>
  <c r="A968" i="13" s="1"/>
  <c r="U967" i="13"/>
  <c r="R967" i="13"/>
  <c r="Q967" i="13"/>
  <c r="O967" i="13"/>
  <c r="I967" i="13"/>
  <c r="G967" i="13"/>
  <c r="K967" i="13" s="1"/>
  <c r="D967" i="13"/>
  <c r="L967" i="13" s="1"/>
  <c r="M967" i="13" s="1"/>
  <c r="C967" i="13"/>
  <c r="A967" i="13" s="1"/>
  <c r="U966" i="13"/>
  <c r="R966" i="13"/>
  <c r="Q966" i="13"/>
  <c r="O966" i="13"/>
  <c r="I966" i="13"/>
  <c r="G966" i="13"/>
  <c r="K966" i="13" s="1"/>
  <c r="D966" i="13"/>
  <c r="L966" i="13" s="1"/>
  <c r="M966" i="13" s="1"/>
  <c r="C966" i="13"/>
  <c r="A966" i="13" s="1"/>
  <c r="U965" i="13"/>
  <c r="R965" i="13"/>
  <c r="Q965" i="13"/>
  <c r="O965" i="13"/>
  <c r="L965" i="13"/>
  <c r="M965" i="13" s="1"/>
  <c r="I965" i="13"/>
  <c r="G965" i="13"/>
  <c r="K965" i="13" s="1"/>
  <c r="D965" i="13"/>
  <c r="C965" i="13"/>
  <c r="A965" i="13" s="1"/>
  <c r="U964" i="13"/>
  <c r="R964" i="13"/>
  <c r="Q964" i="13"/>
  <c r="O964" i="13"/>
  <c r="I964" i="13"/>
  <c r="G964" i="13"/>
  <c r="K964" i="13" s="1"/>
  <c r="D964" i="13"/>
  <c r="L964" i="13" s="1"/>
  <c r="M964" i="13" s="1"/>
  <c r="C964" i="13"/>
  <c r="A964" i="13" s="1"/>
  <c r="U963" i="13"/>
  <c r="R963" i="13"/>
  <c r="Q963" i="13"/>
  <c r="O963" i="13"/>
  <c r="I963" i="13"/>
  <c r="G963" i="13"/>
  <c r="K963" i="13" s="1"/>
  <c r="S963" i="13" s="1"/>
  <c r="T963" i="13" s="1"/>
  <c r="D963" i="13"/>
  <c r="L963" i="13" s="1"/>
  <c r="M963" i="13" s="1"/>
  <c r="C963" i="13"/>
  <c r="A963" i="13" s="1"/>
  <c r="U962" i="13"/>
  <c r="R962" i="13"/>
  <c r="Q962" i="13"/>
  <c r="O962" i="13"/>
  <c r="I962" i="13"/>
  <c r="G962" i="13"/>
  <c r="K962" i="13" s="1"/>
  <c r="V962" i="13" s="1"/>
  <c r="D962" i="13"/>
  <c r="L962" i="13" s="1"/>
  <c r="M962" i="13" s="1"/>
  <c r="C962" i="13"/>
  <c r="A962" i="13" s="1"/>
  <c r="U961" i="13"/>
  <c r="R961" i="13"/>
  <c r="Q961" i="13"/>
  <c r="O961" i="13"/>
  <c r="L961" i="13"/>
  <c r="M961" i="13" s="1"/>
  <c r="I961" i="13"/>
  <c r="G961" i="13"/>
  <c r="K961" i="13" s="1"/>
  <c r="D961" i="13"/>
  <c r="C961" i="13"/>
  <c r="A961" i="13" s="1"/>
  <c r="U960" i="13"/>
  <c r="R960" i="13"/>
  <c r="Q960" i="13"/>
  <c r="O960" i="13"/>
  <c r="I960" i="13"/>
  <c r="G960" i="13"/>
  <c r="K960" i="13" s="1"/>
  <c r="S960" i="13" s="1"/>
  <c r="D960" i="13"/>
  <c r="L960" i="13" s="1"/>
  <c r="M960" i="13" s="1"/>
  <c r="C960" i="13"/>
  <c r="A960" i="13" s="1"/>
  <c r="U959" i="13"/>
  <c r="R959" i="13"/>
  <c r="Q959" i="13"/>
  <c r="O959" i="13"/>
  <c r="L959" i="13"/>
  <c r="M959" i="13" s="1"/>
  <c r="I959" i="13"/>
  <c r="G959" i="13"/>
  <c r="K959" i="13" s="1"/>
  <c r="D959" i="13"/>
  <c r="C959" i="13"/>
  <c r="A959" i="13" s="1"/>
  <c r="U958" i="13"/>
  <c r="R958" i="13"/>
  <c r="Q958" i="13"/>
  <c r="O958" i="13"/>
  <c r="I958" i="13"/>
  <c r="G958" i="13"/>
  <c r="K958" i="13" s="1"/>
  <c r="D958" i="13"/>
  <c r="L958" i="13" s="1"/>
  <c r="M958" i="13" s="1"/>
  <c r="C958" i="13"/>
  <c r="A958" i="13" s="1"/>
  <c r="U957" i="13"/>
  <c r="R957" i="13"/>
  <c r="Q957" i="13"/>
  <c r="O957" i="13"/>
  <c r="I957" i="13"/>
  <c r="G957" i="13"/>
  <c r="K957" i="13" s="1"/>
  <c r="D957" i="13"/>
  <c r="L957" i="13" s="1"/>
  <c r="M957" i="13" s="1"/>
  <c r="C957" i="13"/>
  <c r="A957" i="13" s="1"/>
  <c r="U956" i="13"/>
  <c r="R956" i="13"/>
  <c r="Q956" i="13"/>
  <c r="O956" i="13"/>
  <c r="I956" i="13"/>
  <c r="G956" i="13"/>
  <c r="K956" i="13" s="1"/>
  <c r="D956" i="13"/>
  <c r="L956" i="13" s="1"/>
  <c r="M956" i="13" s="1"/>
  <c r="C956" i="13"/>
  <c r="A956" i="13" s="1"/>
  <c r="U955" i="13"/>
  <c r="R955" i="13"/>
  <c r="Q955" i="13"/>
  <c r="O955" i="13"/>
  <c r="I955" i="13"/>
  <c r="G955" i="13"/>
  <c r="K955" i="13" s="1"/>
  <c r="S955" i="13" s="1"/>
  <c r="D955" i="13"/>
  <c r="L955" i="13" s="1"/>
  <c r="M955" i="13" s="1"/>
  <c r="C955" i="13"/>
  <c r="A955" i="13" s="1"/>
  <c r="U954" i="13"/>
  <c r="R954" i="13"/>
  <c r="Q954" i="13"/>
  <c r="O954" i="13"/>
  <c r="I954" i="13"/>
  <c r="G954" i="13"/>
  <c r="K954" i="13" s="1"/>
  <c r="D954" i="13"/>
  <c r="L954" i="13" s="1"/>
  <c r="M954" i="13" s="1"/>
  <c r="C954" i="13"/>
  <c r="A954" i="13" s="1"/>
  <c r="U953" i="13"/>
  <c r="R953" i="13"/>
  <c r="Q953" i="13"/>
  <c r="O953" i="13"/>
  <c r="I953" i="13"/>
  <c r="G953" i="13"/>
  <c r="K953" i="13" s="1"/>
  <c r="S953" i="13" s="1"/>
  <c r="D953" i="13"/>
  <c r="L953" i="13" s="1"/>
  <c r="M953" i="13" s="1"/>
  <c r="C953" i="13"/>
  <c r="A953" i="13" s="1"/>
  <c r="U952" i="13"/>
  <c r="R952" i="13"/>
  <c r="Q952" i="13"/>
  <c r="O952" i="13"/>
  <c r="I952" i="13"/>
  <c r="G952" i="13"/>
  <c r="K952" i="13" s="1"/>
  <c r="D952" i="13"/>
  <c r="L952" i="13" s="1"/>
  <c r="M952" i="13" s="1"/>
  <c r="C952" i="13"/>
  <c r="A952" i="13" s="1"/>
  <c r="U951" i="13"/>
  <c r="R951" i="13"/>
  <c r="Q951" i="13"/>
  <c r="O951" i="13"/>
  <c r="I951" i="13"/>
  <c r="G951" i="13"/>
  <c r="K951" i="13" s="1"/>
  <c r="D951" i="13"/>
  <c r="L951" i="13" s="1"/>
  <c r="M951" i="13" s="1"/>
  <c r="C951" i="13"/>
  <c r="A951" i="13" s="1"/>
  <c r="U950" i="13"/>
  <c r="R950" i="13"/>
  <c r="Q950" i="13"/>
  <c r="O950" i="13"/>
  <c r="K950" i="13"/>
  <c r="I950" i="13"/>
  <c r="G950" i="13"/>
  <c r="D950" i="13"/>
  <c r="L950" i="13" s="1"/>
  <c r="M950" i="13" s="1"/>
  <c r="C950" i="13"/>
  <c r="A950" i="13"/>
  <c r="U949" i="13"/>
  <c r="R949" i="13"/>
  <c r="Q949" i="13"/>
  <c r="O949" i="13"/>
  <c r="I949" i="13"/>
  <c r="G949" i="13"/>
  <c r="K949" i="13" s="1"/>
  <c r="V949" i="13" s="1"/>
  <c r="D949" i="13"/>
  <c r="L949" i="13" s="1"/>
  <c r="M949" i="13" s="1"/>
  <c r="C949" i="13"/>
  <c r="A949" i="13" s="1"/>
  <c r="U948" i="13"/>
  <c r="R948" i="13"/>
  <c r="Q948" i="13"/>
  <c r="O948" i="13"/>
  <c r="I948" i="13"/>
  <c r="G948" i="13"/>
  <c r="K948" i="13" s="1"/>
  <c r="D948" i="13"/>
  <c r="L948" i="13" s="1"/>
  <c r="M948" i="13" s="1"/>
  <c r="C948" i="13"/>
  <c r="A948" i="13" s="1"/>
  <c r="U947" i="13"/>
  <c r="R947" i="13"/>
  <c r="Q947" i="13"/>
  <c r="O947" i="13"/>
  <c r="I947" i="13"/>
  <c r="G947" i="13"/>
  <c r="K947" i="13" s="1"/>
  <c r="S947" i="13" s="1"/>
  <c r="D947" i="13"/>
  <c r="L947" i="13" s="1"/>
  <c r="M947" i="13" s="1"/>
  <c r="C947" i="13"/>
  <c r="A947" i="13" s="1"/>
  <c r="U946" i="13"/>
  <c r="R946" i="13"/>
  <c r="Q946" i="13"/>
  <c r="O946" i="13"/>
  <c r="I946" i="13"/>
  <c r="G946" i="13"/>
  <c r="K946" i="13" s="1"/>
  <c r="D946" i="13"/>
  <c r="L946" i="13" s="1"/>
  <c r="M946" i="13" s="1"/>
  <c r="C946" i="13"/>
  <c r="A946" i="13" s="1"/>
  <c r="U945" i="13"/>
  <c r="R945" i="13"/>
  <c r="Q945" i="13"/>
  <c r="O945" i="13"/>
  <c r="I945" i="13"/>
  <c r="G945" i="13"/>
  <c r="K945" i="13" s="1"/>
  <c r="D945" i="13"/>
  <c r="L945" i="13" s="1"/>
  <c r="M945" i="13" s="1"/>
  <c r="C945" i="13"/>
  <c r="A945" i="13" s="1"/>
  <c r="U944" i="13"/>
  <c r="R944" i="13"/>
  <c r="Q944" i="13"/>
  <c r="O944" i="13"/>
  <c r="I944" i="13"/>
  <c r="G944" i="13"/>
  <c r="K944" i="13" s="1"/>
  <c r="D944" i="13"/>
  <c r="L944" i="13" s="1"/>
  <c r="M944" i="13" s="1"/>
  <c r="C944" i="13"/>
  <c r="A944" i="13" s="1"/>
  <c r="U943" i="13"/>
  <c r="R943" i="13"/>
  <c r="Q943" i="13"/>
  <c r="O943" i="13"/>
  <c r="I943" i="13"/>
  <c r="G943" i="13"/>
  <c r="K943" i="13" s="1"/>
  <c r="D943" i="13"/>
  <c r="L943" i="13" s="1"/>
  <c r="M943" i="13" s="1"/>
  <c r="C943" i="13"/>
  <c r="A943" i="13" s="1"/>
  <c r="U942" i="13"/>
  <c r="R942" i="13"/>
  <c r="Q942" i="13"/>
  <c r="O942" i="13"/>
  <c r="I942" i="13"/>
  <c r="G942" i="13"/>
  <c r="K942" i="13" s="1"/>
  <c r="D942" i="13"/>
  <c r="L942" i="13" s="1"/>
  <c r="M942" i="13" s="1"/>
  <c r="C942" i="13"/>
  <c r="A942" i="13" s="1"/>
  <c r="U941" i="13"/>
  <c r="R941" i="13"/>
  <c r="Q941" i="13"/>
  <c r="O941" i="13"/>
  <c r="I941" i="13"/>
  <c r="G941" i="13"/>
  <c r="K941" i="13" s="1"/>
  <c r="V941" i="13" s="1"/>
  <c r="W941" i="13" s="1"/>
  <c r="D941" i="13"/>
  <c r="L941" i="13" s="1"/>
  <c r="M941" i="13" s="1"/>
  <c r="C941" i="13"/>
  <c r="A941" i="13"/>
  <c r="U940" i="13"/>
  <c r="R940" i="13"/>
  <c r="Q940" i="13"/>
  <c r="O940" i="13"/>
  <c r="I940" i="13"/>
  <c r="G940" i="13"/>
  <c r="K940" i="13" s="1"/>
  <c r="D940" i="13"/>
  <c r="L940" i="13" s="1"/>
  <c r="M940" i="13" s="1"/>
  <c r="C940" i="13"/>
  <c r="A940" i="13" s="1"/>
  <c r="U939" i="13"/>
  <c r="R939" i="13"/>
  <c r="Q939" i="13"/>
  <c r="O939" i="13"/>
  <c r="I939" i="13"/>
  <c r="G939" i="13"/>
  <c r="K939" i="13" s="1"/>
  <c r="S939" i="13" s="1"/>
  <c r="D939" i="13"/>
  <c r="L939" i="13" s="1"/>
  <c r="M939" i="13" s="1"/>
  <c r="C939" i="13"/>
  <c r="A939" i="13" s="1"/>
  <c r="U938" i="13"/>
  <c r="R938" i="13"/>
  <c r="Q938" i="13"/>
  <c r="O938" i="13"/>
  <c r="I938" i="13"/>
  <c r="G938" i="13"/>
  <c r="K938" i="13" s="1"/>
  <c r="D938" i="13"/>
  <c r="L938" i="13" s="1"/>
  <c r="M938" i="13" s="1"/>
  <c r="C938" i="13"/>
  <c r="A938" i="13" s="1"/>
  <c r="U937" i="13"/>
  <c r="R937" i="13"/>
  <c r="Q937" i="13"/>
  <c r="O937" i="13"/>
  <c r="I937" i="13"/>
  <c r="G937" i="13"/>
  <c r="K937" i="13" s="1"/>
  <c r="D937" i="13"/>
  <c r="L937" i="13" s="1"/>
  <c r="M937" i="13" s="1"/>
  <c r="C937" i="13"/>
  <c r="A937" i="13" s="1"/>
  <c r="U936" i="13"/>
  <c r="R936" i="13"/>
  <c r="Q936" i="13"/>
  <c r="O936" i="13"/>
  <c r="I936" i="13"/>
  <c r="G936" i="13"/>
  <c r="K936" i="13" s="1"/>
  <c r="D936" i="13"/>
  <c r="L936" i="13" s="1"/>
  <c r="M936" i="13" s="1"/>
  <c r="C936" i="13"/>
  <c r="A936" i="13" s="1"/>
  <c r="U935" i="13"/>
  <c r="R935" i="13"/>
  <c r="Q935" i="13"/>
  <c r="O935" i="13"/>
  <c r="I935" i="13"/>
  <c r="G935" i="13"/>
  <c r="K935" i="13" s="1"/>
  <c r="D935" i="13"/>
  <c r="L935" i="13" s="1"/>
  <c r="M935" i="13" s="1"/>
  <c r="C935" i="13"/>
  <c r="A935" i="13" s="1"/>
  <c r="U934" i="13"/>
  <c r="R934" i="13"/>
  <c r="Q934" i="13"/>
  <c r="O934" i="13"/>
  <c r="I934" i="13"/>
  <c r="G934" i="13"/>
  <c r="K934" i="13" s="1"/>
  <c r="D934" i="13"/>
  <c r="L934" i="13" s="1"/>
  <c r="M934" i="13" s="1"/>
  <c r="C934" i="13"/>
  <c r="A934" i="13" s="1"/>
  <c r="U933" i="13"/>
  <c r="R933" i="13"/>
  <c r="Q933" i="13"/>
  <c r="O933" i="13"/>
  <c r="I933" i="13"/>
  <c r="G933" i="13"/>
  <c r="K933" i="13" s="1"/>
  <c r="D933" i="13"/>
  <c r="L933" i="13" s="1"/>
  <c r="M933" i="13" s="1"/>
  <c r="C933" i="13"/>
  <c r="A933" i="13"/>
  <c r="U932" i="13"/>
  <c r="R932" i="13"/>
  <c r="Q932" i="13"/>
  <c r="O932" i="13"/>
  <c r="K932" i="13"/>
  <c r="I932" i="13"/>
  <c r="G932" i="13"/>
  <c r="D932" i="13"/>
  <c r="L932" i="13" s="1"/>
  <c r="M932" i="13" s="1"/>
  <c r="C932" i="13"/>
  <c r="A932" i="13" s="1"/>
  <c r="U931" i="13"/>
  <c r="R931" i="13"/>
  <c r="Q931" i="13"/>
  <c r="O931" i="13"/>
  <c r="L931" i="13"/>
  <c r="M931" i="13" s="1"/>
  <c r="I931" i="13"/>
  <c r="G931" i="13"/>
  <c r="K931" i="13" s="1"/>
  <c r="S931" i="13" s="1"/>
  <c r="D931" i="13"/>
  <c r="C931" i="13"/>
  <c r="A931" i="13" s="1"/>
  <c r="U930" i="13"/>
  <c r="R930" i="13"/>
  <c r="Q930" i="13"/>
  <c r="O930" i="13"/>
  <c r="I930" i="13"/>
  <c r="G930" i="13"/>
  <c r="K930" i="13" s="1"/>
  <c r="V930" i="13" s="1"/>
  <c r="D930" i="13"/>
  <c r="L930" i="13" s="1"/>
  <c r="M930" i="13" s="1"/>
  <c r="C930" i="13"/>
  <c r="A930" i="13" s="1"/>
  <c r="U929" i="13"/>
  <c r="R929" i="13"/>
  <c r="Q929" i="13"/>
  <c r="O929" i="13"/>
  <c r="I929" i="13"/>
  <c r="G929" i="13"/>
  <c r="K929" i="13" s="1"/>
  <c r="D929" i="13"/>
  <c r="L929" i="13" s="1"/>
  <c r="M929" i="13" s="1"/>
  <c r="C929" i="13"/>
  <c r="A929" i="13" s="1"/>
  <c r="U928" i="13"/>
  <c r="R928" i="13"/>
  <c r="Q928" i="13"/>
  <c r="O928" i="13"/>
  <c r="I928" i="13"/>
  <c r="G928" i="13"/>
  <c r="K928" i="13" s="1"/>
  <c r="V928" i="13" s="1"/>
  <c r="D928" i="13"/>
  <c r="L928" i="13" s="1"/>
  <c r="M928" i="13" s="1"/>
  <c r="C928" i="13"/>
  <c r="A928" i="13" s="1"/>
  <c r="U927" i="13"/>
  <c r="R927" i="13"/>
  <c r="Q927" i="13"/>
  <c r="O927" i="13"/>
  <c r="I927" i="13"/>
  <c r="G927" i="13"/>
  <c r="K927" i="13" s="1"/>
  <c r="D927" i="13"/>
  <c r="L927" i="13" s="1"/>
  <c r="M927" i="13" s="1"/>
  <c r="C927" i="13"/>
  <c r="A927" i="13" s="1"/>
  <c r="U926" i="13"/>
  <c r="R926" i="13"/>
  <c r="Q926" i="13"/>
  <c r="O926" i="13"/>
  <c r="I926" i="13"/>
  <c r="G926" i="13"/>
  <c r="K926" i="13" s="1"/>
  <c r="D926" i="13"/>
  <c r="L926" i="13" s="1"/>
  <c r="M926" i="13" s="1"/>
  <c r="C926" i="13"/>
  <c r="A926" i="13" s="1"/>
  <c r="U925" i="13"/>
  <c r="R925" i="13"/>
  <c r="Q925" i="13"/>
  <c r="O925" i="13"/>
  <c r="I925" i="13"/>
  <c r="G925" i="13"/>
  <c r="K925" i="13" s="1"/>
  <c r="D925" i="13"/>
  <c r="L925" i="13" s="1"/>
  <c r="M925" i="13" s="1"/>
  <c r="C925" i="13"/>
  <c r="A925" i="13"/>
  <c r="U924" i="13"/>
  <c r="R924" i="13"/>
  <c r="Q924" i="13"/>
  <c r="O924" i="13"/>
  <c r="I924" i="13"/>
  <c r="G924" i="13"/>
  <c r="K924" i="13" s="1"/>
  <c r="D924" i="13"/>
  <c r="L924" i="13" s="1"/>
  <c r="M924" i="13" s="1"/>
  <c r="C924" i="13"/>
  <c r="A924" i="13" s="1"/>
  <c r="U923" i="13"/>
  <c r="R923" i="13"/>
  <c r="Q923" i="13"/>
  <c r="O923" i="13"/>
  <c r="I923" i="13"/>
  <c r="G923" i="13"/>
  <c r="K923" i="13" s="1"/>
  <c r="S923" i="13" s="1"/>
  <c r="D923" i="13"/>
  <c r="L923" i="13" s="1"/>
  <c r="M923" i="13" s="1"/>
  <c r="C923" i="13"/>
  <c r="A923" i="13" s="1"/>
  <c r="U922" i="13"/>
  <c r="R922" i="13"/>
  <c r="Q922" i="13"/>
  <c r="O922" i="13"/>
  <c r="I922" i="13"/>
  <c r="G922" i="13"/>
  <c r="K922" i="13" s="1"/>
  <c r="D922" i="13"/>
  <c r="L922" i="13" s="1"/>
  <c r="M922" i="13" s="1"/>
  <c r="C922" i="13"/>
  <c r="A922" i="13" s="1"/>
  <c r="U921" i="13"/>
  <c r="R921" i="13"/>
  <c r="Q921" i="13"/>
  <c r="O921" i="13"/>
  <c r="I921" i="13"/>
  <c r="G921" i="13"/>
  <c r="K921" i="13" s="1"/>
  <c r="D921" i="13"/>
  <c r="L921" i="13" s="1"/>
  <c r="M921" i="13" s="1"/>
  <c r="C921" i="13"/>
  <c r="A921" i="13" s="1"/>
  <c r="U920" i="13"/>
  <c r="R920" i="13"/>
  <c r="Q920" i="13"/>
  <c r="O920" i="13"/>
  <c r="I920" i="13"/>
  <c r="G920" i="13"/>
  <c r="K920" i="13" s="1"/>
  <c r="V920" i="13" s="1"/>
  <c r="D920" i="13"/>
  <c r="L920" i="13" s="1"/>
  <c r="M920" i="13" s="1"/>
  <c r="C920" i="13"/>
  <c r="A920" i="13" s="1"/>
  <c r="U919" i="13"/>
  <c r="R919" i="13"/>
  <c r="Q919" i="13"/>
  <c r="O919" i="13"/>
  <c r="I919" i="13"/>
  <c r="G919" i="13"/>
  <c r="K919" i="13" s="1"/>
  <c r="D919" i="13"/>
  <c r="L919" i="13" s="1"/>
  <c r="M919" i="13" s="1"/>
  <c r="C919" i="13"/>
  <c r="A919" i="13" s="1"/>
  <c r="U918" i="13"/>
  <c r="R918" i="13"/>
  <c r="Q918" i="13"/>
  <c r="O918" i="13"/>
  <c r="I918" i="13"/>
  <c r="G918" i="13"/>
  <c r="K918" i="13" s="1"/>
  <c r="D918" i="13"/>
  <c r="L918" i="13" s="1"/>
  <c r="M918" i="13" s="1"/>
  <c r="C918" i="13"/>
  <c r="A918" i="13" s="1"/>
  <c r="U917" i="13"/>
  <c r="R917" i="13"/>
  <c r="Q917" i="13"/>
  <c r="O917" i="13"/>
  <c r="I917" i="13"/>
  <c r="G917" i="13"/>
  <c r="K917" i="13" s="1"/>
  <c r="D917" i="13"/>
  <c r="L917" i="13" s="1"/>
  <c r="M917" i="13" s="1"/>
  <c r="C917" i="13"/>
  <c r="A917" i="13" s="1"/>
  <c r="U916" i="13"/>
  <c r="R916" i="13"/>
  <c r="Q916" i="13"/>
  <c r="O916" i="13"/>
  <c r="I916" i="13"/>
  <c r="G916" i="13"/>
  <c r="K916" i="13" s="1"/>
  <c r="D916" i="13"/>
  <c r="L916" i="13" s="1"/>
  <c r="M916" i="13" s="1"/>
  <c r="C916" i="13"/>
  <c r="A916" i="13" s="1"/>
  <c r="U915" i="13"/>
  <c r="R915" i="13"/>
  <c r="Q915" i="13"/>
  <c r="O915" i="13"/>
  <c r="I915" i="13"/>
  <c r="G915" i="13"/>
  <c r="K915" i="13" s="1"/>
  <c r="D915" i="13"/>
  <c r="L915" i="13" s="1"/>
  <c r="M915" i="13" s="1"/>
  <c r="C915" i="13"/>
  <c r="A915" i="13" s="1"/>
  <c r="U914" i="13"/>
  <c r="R914" i="13"/>
  <c r="Q914" i="13"/>
  <c r="O914" i="13"/>
  <c r="I914" i="13"/>
  <c r="G914" i="13"/>
  <c r="K914" i="13" s="1"/>
  <c r="S914" i="13" s="1"/>
  <c r="T914" i="13" s="1"/>
  <c r="D914" i="13"/>
  <c r="L914" i="13" s="1"/>
  <c r="M914" i="13" s="1"/>
  <c r="C914" i="13"/>
  <c r="A914" i="13" s="1"/>
  <c r="U913" i="13"/>
  <c r="R913" i="13"/>
  <c r="Q913" i="13"/>
  <c r="O913" i="13"/>
  <c r="L913" i="13"/>
  <c r="M913" i="13" s="1"/>
  <c r="I913" i="13"/>
  <c r="G913" i="13"/>
  <c r="K913" i="13" s="1"/>
  <c r="D913" i="13"/>
  <c r="C913" i="13"/>
  <c r="A913" i="13" s="1"/>
  <c r="U912" i="13"/>
  <c r="R912" i="13"/>
  <c r="Q912" i="13"/>
  <c r="O912" i="13"/>
  <c r="I912" i="13"/>
  <c r="G912" i="13"/>
  <c r="K912" i="13" s="1"/>
  <c r="V912" i="13" s="1"/>
  <c r="W912" i="13" s="1"/>
  <c r="D912" i="13"/>
  <c r="L912" i="13" s="1"/>
  <c r="M912" i="13" s="1"/>
  <c r="C912" i="13"/>
  <c r="A912" i="13" s="1"/>
  <c r="U911" i="13"/>
  <c r="R911" i="13"/>
  <c r="Q911" i="13"/>
  <c r="O911" i="13"/>
  <c r="I911" i="13"/>
  <c r="G911" i="13"/>
  <c r="K911" i="13" s="1"/>
  <c r="D911" i="13"/>
  <c r="L911" i="13" s="1"/>
  <c r="M911" i="13" s="1"/>
  <c r="C911" i="13"/>
  <c r="A911" i="13" s="1"/>
  <c r="U910" i="13"/>
  <c r="R910" i="13"/>
  <c r="Q910" i="13"/>
  <c r="O910" i="13"/>
  <c r="K910" i="13"/>
  <c r="I910" i="13"/>
  <c r="G910" i="13"/>
  <c r="D910" i="13"/>
  <c r="L910" i="13" s="1"/>
  <c r="M910" i="13" s="1"/>
  <c r="C910" i="13"/>
  <c r="A910" i="13" s="1"/>
  <c r="U909" i="13"/>
  <c r="R909" i="13"/>
  <c r="Q909" i="13"/>
  <c r="O909" i="13"/>
  <c r="I909" i="13"/>
  <c r="G909" i="13"/>
  <c r="K909" i="13" s="1"/>
  <c r="D909" i="13"/>
  <c r="L909" i="13" s="1"/>
  <c r="M909" i="13" s="1"/>
  <c r="C909" i="13"/>
  <c r="A909" i="13"/>
  <c r="U908" i="13"/>
  <c r="R908" i="13"/>
  <c r="Q908" i="13"/>
  <c r="O908" i="13"/>
  <c r="I908" i="13"/>
  <c r="G908" i="13"/>
  <c r="K908" i="13" s="1"/>
  <c r="V908" i="13" s="1"/>
  <c r="D908" i="13"/>
  <c r="L908" i="13" s="1"/>
  <c r="M908" i="13" s="1"/>
  <c r="C908" i="13"/>
  <c r="A908" i="13" s="1"/>
  <c r="U907" i="13"/>
  <c r="S907" i="13"/>
  <c r="T907" i="13" s="1"/>
  <c r="R907" i="13"/>
  <c r="Q907" i="13"/>
  <c r="O907" i="13"/>
  <c r="K907" i="13"/>
  <c r="V907" i="13" s="1"/>
  <c r="D907" i="13"/>
  <c r="L907" i="13" s="1"/>
  <c r="M907" i="13" s="1"/>
  <c r="C907" i="13"/>
  <c r="A907" i="13" s="1"/>
  <c r="U906" i="13"/>
  <c r="R906" i="13"/>
  <c r="Q906" i="13"/>
  <c r="O906" i="13"/>
  <c r="I906" i="13"/>
  <c r="G906" i="13"/>
  <c r="K906" i="13" s="1"/>
  <c r="D906" i="13"/>
  <c r="L906" i="13" s="1"/>
  <c r="M906" i="13" s="1"/>
  <c r="C906" i="13"/>
  <c r="A906" i="13" s="1"/>
  <c r="U905" i="13"/>
  <c r="R905" i="13"/>
  <c r="Q905" i="13"/>
  <c r="O905" i="13"/>
  <c r="I905" i="13"/>
  <c r="G905" i="13"/>
  <c r="K905" i="13" s="1"/>
  <c r="D905" i="13"/>
  <c r="L905" i="13" s="1"/>
  <c r="M905" i="13" s="1"/>
  <c r="C905" i="13"/>
  <c r="A905" i="13" s="1"/>
  <c r="U904" i="13"/>
  <c r="R904" i="13"/>
  <c r="Q904" i="13"/>
  <c r="O904" i="13"/>
  <c r="I904" i="13"/>
  <c r="G904" i="13"/>
  <c r="K904" i="13" s="1"/>
  <c r="D904" i="13"/>
  <c r="L904" i="13" s="1"/>
  <c r="M904" i="13" s="1"/>
  <c r="C904" i="13"/>
  <c r="A904" i="13" s="1"/>
  <c r="U903" i="13"/>
  <c r="R903" i="13"/>
  <c r="Q903" i="13"/>
  <c r="O903" i="13"/>
  <c r="I903" i="13"/>
  <c r="G903" i="13"/>
  <c r="K903" i="13" s="1"/>
  <c r="V903" i="13" s="1"/>
  <c r="W903" i="13" s="1"/>
  <c r="D903" i="13"/>
  <c r="L903" i="13" s="1"/>
  <c r="M903" i="13" s="1"/>
  <c r="C903" i="13"/>
  <c r="A903" i="13" s="1"/>
  <c r="U902" i="13"/>
  <c r="R902" i="13"/>
  <c r="Q902" i="13"/>
  <c r="O902" i="13"/>
  <c r="I902" i="13"/>
  <c r="G902" i="13"/>
  <c r="K902" i="13" s="1"/>
  <c r="D902" i="13"/>
  <c r="L902" i="13" s="1"/>
  <c r="M902" i="13" s="1"/>
  <c r="C902" i="13"/>
  <c r="A902" i="13" s="1"/>
  <c r="U901" i="13"/>
  <c r="R901" i="13"/>
  <c r="Q901" i="13"/>
  <c r="O901" i="13"/>
  <c r="I901" i="13"/>
  <c r="G901" i="13"/>
  <c r="K901" i="13" s="1"/>
  <c r="D901" i="13"/>
  <c r="L901" i="13" s="1"/>
  <c r="M901" i="13" s="1"/>
  <c r="C901" i="13"/>
  <c r="A901" i="13"/>
  <c r="U900" i="13"/>
  <c r="R900" i="13"/>
  <c r="Q900" i="13"/>
  <c r="O900" i="13"/>
  <c r="I900" i="13"/>
  <c r="G900" i="13"/>
  <c r="K900" i="13" s="1"/>
  <c r="D900" i="13"/>
  <c r="L900" i="13" s="1"/>
  <c r="M900" i="13" s="1"/>
  <c r="C900" i="13"/>
  <c r="A900" i="13" s="1"/>
  <c r="U899" i="13"/>
  <c r="R899" i="13"/>
  <c r="Q899" i="13"/>
  <c r="O899" i="13"/>
  <c r="I899" i="13"/>
  <c r="G899" i="13"/>
  <c r="K899" i="13" s="1"/>
  <c r="D899" i="13"/>
  <c r="L899" i="13" s="1"/>
  <c r="M899" i="13" s="1"/>
  <c r="C899" i="13"/>
  <c r="A899" i="13" s="1"/>
  <c r="U898" i="13"/>
  <c r="R898" i="13"/>
  <c r="Q898" i="13"/>
  <c r="O898" i="13"/>
  <c r="I898" i="13"/>
  <c r="G898" i="13"/>
  <c r="K898" i="13" s="1"/>
  <c r="D898" i="13"/>
  <c r="L898" i="13" s="1"/>
  <c r="M898" i="13" s="1"/>
  <c r="C898" i="13"/>
  <c r="A898" i="13" s="1"/>
  <c r="U897" i="13"/>
  <c r="R897" i="13"/>
  <c r="Q897" i="13"/>
  <c r="O897" i="13"/>
  <c r="I897" i="13"/>
  <c r="G897" i="13"/>
  <c r="K897" i="13" s="1"/>
  <c r="D897" i="13"/>
  <c r="L897" i="13" s="1"/>
  <c r="M897" i="13" s="1"/>
  <c r="C897" i="13"/>
  <c r="A897" i="13" s="1"/>
  <c r="U896" i="13"/>
  <c r="R896" i="13"/>
  <c r="Q896" i="13"/>
  <c r="O896" i="13"/>
  <c r="I896" i="13"/>
  <c r="G896" i="13"/>
  <c r="K896" i="13" s="1"/>
  <c r="D896" i="13"/>
  <c r="L896" i="13" s="1"/>
  <c r="M896" i="13" s="1"/>
  <c r="C896" i="13"/>
  <c r="A896" i="13" s="1"/>
  <c r="U895" i="13"/>
  <c r="R895" i="13"/>
  <c r="Q895" i="13"/>
  <c r="O895" i="13"/>
  <c r="I895" i="13"/>
  <c r="G895" i="13"/>
  <c r="K895" i="13" s="1"/>
  <c r="D895" i="13"/>
  <c r="L895" i="13" s="1"/>
  <c r="M895" i="13" s="1"/>
  <c r="C895" i="13"/>
  <c r="A895" i="13" s="1"/>
  <c r="U894" i="13"/>
  <c r="R894" i="13"/>
  <c r="Q894" i="13"/>
  <c r="O894" i="13"/>
  <c r="I894" i="13"/>
  <c r="G894" i="13"/>
  <c r="K894" i="13" s="1"/>
  <c r="D894" i="13"/>
  <c r="L894" i="13" s="1"/>
  <c r="M894" i="13" s="1"/>
  <c r="C894" i="13"/>
  <c r="A894" i="13" s="1"/>
  <c r="U893" i="13"/>
  <c r="R893" i="13"/>
  <c r="Q893" i="13"/>
  <c r="O893" i="13"/>
  <c r="I893" i="13"/>
  <c r="G893" i="13"/>
  <c r="K893" i="13" s="1"/>
  <c r="D893" i="13"/>
  <c r="L893" i="13" s="1"/>
  <c r="M893" i="13" s="1"/>
  <c r="C893" i="13"/>
  <c r="A893" i="13" s="1"/>
  <c r="U892" i="13"/>
  <c r="R892" i="13"/>
  <c r="Q892" i="13"/>
  <c r="O892" i="13"/>
  <c r="I892" i="13"/>
  <c r="G892" i="13"/>
  <c r="K892" i="13" s="1"/>
  <c r="S892" i="13" s="1"/>
  <c r="D892" i="13"/>
  <c r="L892" i="13" s="1"/>
  <c r="M892" i="13" s="1"/>
  <c r="C892" i="13"/>
  <c r="A892" i="13" s="1"/>
  <c r="U891" i="13"/>
  <c r="R891" i="13"/>
  <c r="Q891" i="13"/>
  <c r="O891" i="13"/>
  <c r="I891" i="13"/>
  <c r="G891" i="13"/>
  <c r="K891" i="13" s="1"/>
  <c r="D891" i="13"/>
  <c r="L891" i="13" s="1"/>
  <c r="M891" i="13" s="1"/>
  <c r="C891" i="13"/>
  <c r="A891" i="13" s="1"/>
  <c r="U890" i="13"/>
  <c r="R890" i="13"/>
  <c r="Q890" i="13"/>
  <c r="O890" i="13"/>
  <c r="I890" i="13"/>
  <c r="G890" i="13"/>
  <c r="K890" i="13" s="1"/>
  <c r="D890" i="13"/>
  <c r="L890" i="13" s="1"/>
  <c r="M890" i="13" s="1"/>
  <c r="C890" i="13"/>
  <c r="A890" i="13" s="1"/>
  <c r="U889" i="13"/>
  <c r="R889" i="13"/>
  <c r="Q889" i="13"/>
  <c r="O889" i="13"/>
  <c r="I889" i="13"/>
  <c r="G889" i="13"/>
  <c r="K889" i="13" s="1"/>
  <c r="D889" i="13"/>
  <c r="L889" i="13" s="1"/>
  <c r="M889" i="13" s="1"/>
  <c r="C889" i="13"/>
  <c r="A889" i="13" s="1"/>
  <c r="U888" i="13"/>
  <c r="R888" i="13"/>
  <c r="Q888" i="13"/>
  <c r="O888" i="13"/>
  <c r="I888" i="13"/>
  <c r="G888" i="13"/>
  <c r="K888" i="13" s="1"/>
  <c r="S888" i="13" s="1"/>
  <c r="D888" i="13"/>
  <c r="L888" i="13" s="1"/>
  <c r="M888" i="13" s="1"/>
  <c r="C888" i="13"/>
  <c r="A888" i="13" s="1"/>
  <c r="U887" i="13"/>
  <c r="R887" i="13"/>
  <c r="Q887" i="13"/>
  <c r="O887" i="13"/>
  <c r="I887" i="13"/>
  <c r="G887" i="13"/>
  <c r="K887" i="13" s="1"/>
  <c r="V887" i="13" s="1"/>
  <c r="D887" i="13"/>
  <c r="L887" i="13" s="1"/>
  <c r="M887" i="13" s="1"/>
  <c r="C887" i="13"/>
  <c r="A887" i="13"/>
  <c r="U886" i="13"/>
  <c r="R886" i="13"/>
  <c r="Q886" i="13"/>
  <c r="O886" i="13"/>
  <c r="I886" i="13"/>
  <c r="G886" i="13"/>
  <c r="K886" i="13" s="1"/>
  <c r="D886" i="13"/>
  <c r="L886" i="13" s="1"/>
  <c r="M886" i="13" s="1"/>
  <c r="C886" i="13"/>
  <c r="A886" i="13" s="1"/>
  <c r="U885" i="13"/>
  <c r="R885" i="13"/>
  <c r="Q885" i="13"/>
  <c r="O885" i="13"/>
  <c r="I885" i="13"/>
  <c r="G885" i="13"/>
  <c r="K885" i="13" s="1"/>
  <c r="D885" i="13"/>
  <c r="L885" i="13" s="1"/>
  <c r="M885" i="13" s="1"/>
  <c r="C885" i="13"/>
  <c r="A885" i="13" s="1"/>
  <c r="U884" i="13"/>
  <c r="R884" i="13"/>
  <c r="Q884" i="13"/>
  <c r="O884" i="13"/>
  <c r="I884" i="13"/>
  <c r="G884" i="13"/>
  <c r="K884" i="13" s="1"/>
  <c r="D884" i="13"/>
  <c r="L884" i="13" s="1"/>
  <c r="M884" i="13" s="1"/>
  <c r="C884" i="13"/>
  <c r="A884" i="13" s="1"/>
  <c r="U883" i="13"/>
  <c r="R883" i="13"/>
  <c r="Q883" i="13"/>
  <c r="O883" i="13"/>
  <c r="I883" i="13"/>
  <c r="G883" i="13"/>
  <c r="K883" i="13" s="1"/>
  <c r="D883" i="13"/>
  <c r="L883" i="13" s="1"/>
  <c r="M883" i="13" s="1"/>
  <c r="C883" i="13"/>
  <c r="A883" i="13" s="1"/>
  <c r="U882" i="13"/>
  <c r="R882" i="13"/>
  <c r="Q882" i="13"/>
  <c r="O882" i="13"/>
  <c r="L882" i="13"/>
  <c r="M882" i="13" s="1"/>
  <c r="I882" i="13"/>
  <c r="G882" i="13"/>
  <c r="K882" i="13" s="1"/>
  <c r="D882" i="13"/>
  <c r="C882" i="13"/>
  <c r="A882" i="13" s="1"/>
  <c r="U881" i="13"/>
  <c r="R881" i="13"/>
  <c r="Q881" i="13"/>
  <c r="O881" i="13"/>
  <c r="I881" i="13"/>
  <c r="G881" i="13"/>
  <c r="K881" i="13" s="1"/>
  <c r="D881" i="13"/>
  <c r="L881" i="13" s="1"/>
  <c r="M881" i="13" s="1"/>
  <c r="C881" i="13"/>
  <c r="A881" i="13" s="1"/>
  <c r="U880" i="13"/>
  <c r="R880" i="13"/>
  <c r="Q880" i="13"/>
  <c r="O880" i="13"/>
  <c r="I880" i="13"/>
  <c r="G880" i="13"/>
  <c r="K880" i="13" s="1"/>
  <c r="S880" i="13" s="1"/>
  <c r="D880" i="13"/>
  <c r="L880" i="13" s="1"/>
  <c r="M880" i="13" s="1"/>
  <c r="C880" i="13"/>
  <c r="A880" i="13" s="1"/>
  <c r="U879" i="13"/>
  <c r="R879" i="13"/>
  <c r="Q879" i="13"/>
  <c r="O879" i="13"/>
  <c r="I879" i="13"/>
  <c r="G879" i="13"/>
  <c r="K879" i="13" s="1"/>
  <c r="D879" i="13"/>
  <c r="L879" i="13" s="1"/>
  <c r="M879" i="13" s="1"/>
  <c r="C879" i="13"/>
  <c r="A879" i="13" s="1"/>
  <c r="U878" i="13"/>
  <c r="R878" i="13"/>
  <c r="Q878" i="13"/>
  <c r="O878" i="13"/>
  <c r="I878" i="13"/>
  <c r="G878" i="13"/>
  <c r="K878" i="13" s="1"/>
  <c r="D878" i="13"/>
  <c r="L878" i="13" s="1"/>
  <c r="M878" i="13" s="1"/>
  <c r="C878" i="13"/>
  <c r="A878" i="13" s="1"/>
  <c r="U877" i="13"/>
  <c r="R877" i="13"/>
  <c r="Q877" i="13"/>
  <c r="O877" i="13"/>
  <c r="I877" i="13"/>
  <c r="G877" i="13"/>
  <c r="K877" i="13" s="1"/>
  <c r="D877" i="13"/>
  <c r="L877" i="13" s="1"/>
  <c r="M877" i="13" s="1"/>
  <c r="C877" i="13"/>
  <c r="A877" i="13" s="1"/>
  <c r="U876" i="13"/>
  <c r="R876" i="13"/>
  <c r="Q876" i="13"/>
  <c r="O876" i="13"/>
  <c r="I876" i="13"/>
  <c r="G876" i="13"/>
  <c r="K876" i="13" s="1"/>
  <c r="D876" i="13"/>
  <c r="L876" i="13" s="1"/>
  <c r="M876" i="13" s="1"/>
  <c r="C876" i="13"/>
  <c r="A876" i="13" s="1"/>
  <c r="U875" i="13"/>
  <c r="R875" i="13"/>
  <c r="Q875" i="13"/>
  <c r="O875" i="13"/>
  <c r="I875" i="13"/>
  <c r="G875" i="13"/>
  <c r="K875" i="13" s="1"/>
  <c r="D875" i="13"/>
  <c r="L875" i="13" s="1"/>
  <c r="M875" i="13" s="1"/>
  <c r="C875" i="13"/>
  <c r="A875" i="13" s="1"/>
  <c r="U874" i="13"/>
  <c r="R874" i="13"/>
  <c r="Q874" i="13"/>
  <c r="O874" i="13"/>
  <c r="L874" i="13"/>
  <c r="M874" i="13" s="1"/>
  <c r="I874" i="13"/>
  <c r="G874" i="13"/>
  <c r="K874" i="13" s="1"/>
  <c r="D874" i="13"/>
  <c r="C874" i="13"/>
  <c r="A874" i="13" s="1"/>
  <c r="U873" i="13"/>
  <c r="R873" i="13"/>
  <c r="Q873" i="13"/>
  <c r="O873" i="13"/>
  <c r="I873" i="13"/>
  <c r="G873" i="13"/>
  <c r="K873" i="13" s="1"/>
  <c r="D873" i="13"/>
  <c r="L873" i="13" s="1"/>
  <c r="M873" i="13" s="1"/>
  <c r="C873" i="13"/>
  <c r="A873" i="13" s="1"/>
  <c r="U872" i="13"/>
  <c r="R872" i="13"/>
  <c r="Q872" i="13"/>
  <c r="O872" i="13"/>
  <c r="I872" i="13"/>
  <c r="G872" i="13"/>
  <c r="K872" i="13" s="1"/>
  <c r="D872" i="13"/>
  <c r="L872" i="13" s="1"/>
  <c r="M872" i="13" s="1"/>
  <c r="C872" i="13"/>
  <c r="A872" i="13" s="1"/>
  <c r="U871" i="13"/>
  <c r="R871" i="13"/>
  <c r="Q871" i="13"/>
  <c r="O871" i="13"/>
  <c r="I871" i="13"/>
  <c r="G871" i="13"/>
  <c r="K871" i="13" s="1"/>
  <c r="D871" i="13"/>
  <c r="L871" i="13" s="1"/>
  <c r="M871" i="13" s="1"/>
  <c r="C871" i="13"/>
  <c r="A871" i="13" s="1"/>
  <c r="U870" i="13"/>
  <c r="R870" i="13"/>
  <c r="Q870" i="13"/>
  <c r="O870" i="13"/>
  <c r="I870" i="13"/>
  <c r="G870" i="13"/>
  <c r="K870" i="13" s="1"/>
  <c r="S870" i="13" s="1"/>
  <c r="D870" i="13"/>
  <c r="L870" i="13" s="1"/>
  <c r="M870" i="13" s="1"/>
  <c r="C870" i="13"/>
  <c r="A870" i="13" s="1"/>
  <c r="U869" i="13"/>
  <c r="R869" i="13"/>
  <c r="Q869" i="13"/>
  <c r="O869" i="13"/>
  <c r="L869" i="13"/>
  <c r="M869" i="13" s="1"/>
  <c r="I869" i="13"/>
  <c r="G869" i="13"/>
  <c r="K869" i="13" s="1"/>
  <c r="V869" i="13" s="1"/>
  <c r="D869" i="13"/>
  <c r="C869" i="13"/>
  <c r="A869" i="13" s="1"/>
  <c r="U868" i="13"/>
  <c r="R868" i="13"/>
  <c r="Q868" i="13"/>
  <c r="O868" i="13"/>
  <c r="I868" i="13"/>
  <c r="G868" i="13"/>
  <c r="K868" i="13" s="1"/>
  <c r="S868" i="13" s="1"/>
  <c r="D868" i="13"/>
  <c r="L868" i="13" s="1"/>
  <c r="M868" i="13" s="1"/>
  <c r="C868" i="13"/>
  <c r="A868" i="13" s="1"/>
  <c r="U867" i="13"/>
  <c r="R867" i="13"/>
  <c r="Q867" i="13"/>
  <c r="O867" i="13"/>
  <c r="I867" i="13"/>
  <c r="G867" i="13"/>
  <c r="K867" i="13" s="1"/>
  <c r="D867" i="13"/>
  <c r="L867" i="13" s="1"/>
  <c r="M867" i="13" s="1"/>
  <c r="C867" i="13"/>
  <c r="A867" i="13" s="1"/>
  <c r="U866" i="13"/>
  <c r="R866" i="13"/>
  <c r="Q866" i="13"/>
  <c r="O866" i="13"/>
  <c r="I866" i="13"/>
  <c r="G866" i="13"/>
  <c r="K866" i="13" s="1"/>
  <c r="D866" i="13"/>
  <c r="L866" i="13" s="1"/>
  <c r="M866" i="13" s="1"/>
  <c r="C866" i="13"/>
  <c r="A866" i="13" s="1"/>
  <c r="U865" i="13"/>
  <c r="R865" i="13"/>
  <c r="Q865" i="13"/>
  <c r="O865" i="13"/>
  <c r="I865" i="13"/>
  <c r="G865" i="13"/>
  <c r="K865" i="13" s="1"/>
  <c r="V865" i="13" s="1"/>
  <c r="D865" i="13"/>
  <c r="L865" i="13" s="1"/>
  <c r="M865" i="13" s="1"/>
  <c r="C865" i="13"/>
  <c r="A865" i="13" s="1"/>
  <c r="U864" i="13"/>
  <c r="R864" i="13"/>
  <c r="Q864" i="13"/>
  <c r="O864" i="13"/>
  <c r="I864" i="13"/>
  <c r="G864" i="13"/>
  <c r="K864" i="13" s="1"/>
  <c r="D864" i="13"/>
  <c r="L864" i="13" s="1"/>
  <c r="M864" i="13" s="1"/>
  <c r="C864" i="13"/>
  <c r="A864" i="13" s="1"/>
  <c r="U863" i="13"/>
  <c r="R863" i="13"/>
  <c r="Q863" i="13"/>
  <c r="O863" i="13"/>
  <c r="I863" i="13"/>
  <c r="G863" i="13"/>
  <c r="K863" i="13" s="1"/>
  <c r="D863" i="13"/>
  <c r="L863" i="13" s="1"/>
  <c r="M863" i="13" s="1"/>
  <c r="C863" i="13"/>
  <c r="A863" i="13" s="1"/>
  <c r="U862" i="13"/>
  <c r="R862" i="13"/>
  <c r="Q862" i="13"/>
  <c r="O862" i="13"/>
  <c r="I862" i="13"/>
  <c r="G862" i="13"/>
  <c r="K862" i="13" s="1"/>
  <c r="D862" i="13"/>
  <c r="L862" i="13" s="1"/>
  <c r="M862" i="13" s="1"/>
  <c r="C862" i="13"/>
  <c r="A862" i="13" s="1"/>
  <c r="U861" i="13"/>
  <c r="R861" i="13"/>
  <c r="Q861" i="13"/>
  <c r="O861" i="13"/>
  <c r="I861" i="13"/>
  <c r="G861" i="13"/>
  <c r="K861" i="13" s="1"/>
  <c r="D861" i="13"/>
  <c r="L861" i="13" s="1"/>
  <c r="M861" i="13" s="1"/>
  <c r="C861" i="13"/>
  <c r="A861" i="13" s="1"/>
  <c r="U860" i="13"/>
  <c r="R860" i="13"/>
  <c r="Q860" i="13"/>
  <c r="O860" i="13"/>
  <c r="I860" i="13"/>
  <c r="G860" i="13"/>
  <c r="K860" i="13" s="1"/>
  <c r="S860" i="13" s="1"/>
  <c r="D860" i="13"/>
  <c r="L860" i="13" s="1"/>
  <c r="M860" i="13" s="1"/>
  <c r="C860" i="13"/>
  <c r="A860" i="13" s="1"/>
  <c r="U859" i="13"/>
  <c r="R859" i="13"/>
  <c r="Q859" i="13"/>
  <c r="O859" i="13"/>
  <c r="I859" i="13"/>
  <c r="G859" i="13"/>
  <c r="K859" i="13" s="1"/>
  <c r="D859" i="13"/>
  <c r="L859" i="13" s="1"/>
  <c r="M859" i="13" s="1"/>
  <c r="C859" i="13"/>
  <c r="A859" i="13" s="1"/>
  <c r="U858" i="13"/>
  <c r="R858" i="13"/>
  <c r="Q858" i="13"/>
  <c r="O858" i="13"/>
  <c r="I858" i="13"/>
  <c r="G858" i="13"/>
  <c r="K858" i="13" s="1"/>
  <c r="D858" i="13"/>
  <c r="L858" i="13" s="1"/>
  <c r="M858" i="13" s="1"/>
  <c r="C858" i="13"/>
  <c r="A858" i="13" s="1"/>
  <c r="U857" i="13"/>
  <c r="R857" i="13"/>
  <c r="Q857" i="13"/>
  <c r="O857" i="13"/>
  <c r="I857" i="13"/>
  <c r="G857" i="13"/>
  <c r="K857" i="13" s="1"/>
  <c r="D857" i="13"/>
  <c r="L857" i="13" s="1"/>
  <c r="M857" i="13" s="1"/>
  <c r="C857" i="13"/>
  <c r="A857" i="13" s="1"/>
  <c r="U856" i="13"/>
  <c r="R856" i="13"/>
  <c r="Q856" i="13"/>
  <c r="O856" i="13"/>
  <c r="I856" i="13"/>
  <c r="G856" i="13"/>
  <c r="K856" i="13" s="1"/>
  <c r="D856" i="13"/>
  <c r="L856" i="13" s="1"/>
  <c r="M856" i="13" s="1"/>
  <c r="C856" i="13"/>
  <c r="A856" i="13" s="1"/>
  <c r="U855" i="13"/>
  <c r="R855" i="13"/>
  <c r="Q855" i="13"/>
  <c r="O855" i="13"/>
  <c r="I855" i="13"/>
  <c r="G855" i="13"/>
  <c r="K855" i="13" s="1"/>
  <c r="V855" i="13" s="1"/>
  <c r="D855" i="13"/>
  <c r="L855" i="13" s="1"/>
  <c r="M855" i="13" s="1"/>
  <c r="C855" i="13"/>
  <c r="A855" i="13"/>
  <c r="U854" i="13"/>
  <c r="R854" i="13"/>
  <c r="Q854" i="13"/>
  <c r="O854" i="13"/>
  <c r="I854" i="13"/>
  <c r="G854" i="13"/>
  <c r="K854" i="13" s="1"/>
  <c r="D854" i="13"/>
  <c r="L854" i="13" s="1"/>
  <c r="M854" i="13" s="1"/>
  <c r="C854" i="13"/>
  <c r="A854" i="13" s="1"/>
  <c r="U853" i="13"/>
  <c r="R853" i="13"/>
  <c r="Q853" i="13"/>
  <c r="O853" i="13"/>
  <c r="I853" i="13"/>
  <c r="G853" i="13"/>
  <c r="K853" i="13" s="1"/>
  <c r="V853" i="13" s="1"/>
  <c r="D853" i="13"/>
  <c r="L853" i="13" s="1"/>
  <c r="M853" i="13" s="1"/>
  <c r="C853" i="13"/>
  <c r="A853" i="13" s="1"/>
  <c r="U852" i="13"/>
  <c r="R852" i="13"/>
  <c r="Q852" i="13"/>
  <c r="O852" i="13"/>
  <c r="I852" i="13"/>
  <c r="G852" i="13"/>
  <c r="K852" i="13" s="1"/>
  <c r="S852" i="13" s="1"/>
  <c r="T852" i="13" s="1"/>
  <c r="D852" i="13"/>
  <c r="L852" i="13" s="1"/>
  <c r="M852" i="13" s="1"/>
  <c r="C852" i="13"/>
  <c r="A852" i="13" s="1"/>
  <c r="U851" i="13"/>
  <c r="R851" i="13"/>
  <c r="Q851" i="13"/>
  <c r="O851" i="13"/>
  <c r="I851" i="13"/>
  <c r="G851" i="13"/>
  <c r="K851" i="13" s="1"/>
  <c r="D851" i="13"/>
  <c r="L851" i="13" s="1"/>
  <c r="M851" i="13" s="1"/>
  <c r="C851" i="13"/>
  <c r="A851" i="13" s="1"/>
  <c r="U850" i="13"/>
  <c r="R850" i="13"/>
  <c r="Q850" i="13"/>
  <c r="O850" i="13"/>
  <c r="M850" i="13"/>
  <c r="I850" i="13"/>
  <c r="G850" i="13"/>
  <c r="K850" i="13" s="1"/>
  <c r="D850" i="13"/>
  <c r="L850" i="13" s="1"/>
  <c r="C850" i="13"/>
  <c r="A850" i="13" s="1"/>
  <c r="U849" i="13"/>
  <c r="R849" i="13"/>
  <c r="Q849" i="13"/>
  <c r="O849" i="13"/>
  <c r="I849" i="13"/>
  <c r="G849" i="13"/>
  <c r="K849" i="13" s="1"/>
  <c r="V849" i="13" s="1"/>
  <c r="D849" i="13"/>
  <c r="L849" i="13" s="1"/>
  <c r="M849" i="13" s="1"/>
  <c r="C849" i="13"/>
  <c r="A849" i="13" s="1"/>
  <c r="U848" i="13"/>
  <c r="R848" i="13"/>
  <c r="Q848" i="13"/>
  <c r="O848" i="13"/>
  <c r="I848" i="13"/>
  <c r="G848" i="13"/>
  <c r="K848" i="13" s="1"/>
  <c r="D848" i="13"/>
  <c r="L848" i="13" s="1"/>
  <c r="M848" i="13" s="1"/>
  <c r="C848" i="13"/>
  <c r="A848" i="13" s="1"/>
  <c r="U847" i="13"/>
  <c r="R847" i="13"/>
  <c r="Q847" i="13"/>
  <c r="O847" i="13"/>
  <c r="I847" i="13"/>
  <c r="G847" i="13"/>
  <c r="K847" i="13" s="1"/>
  <c r="V847" i="13" s="1"/>
  <c r="D847" i="13"/>
  <c r="L847" i="13" s="1"/>
  <c r="M847" i="13" s="1"/>
  <c r="C847" i="13"/>
  <c r="A847" i="13" s="1"/>
  <c r="U846" i="13"/>
  <c r="R846" i="13"/>
  <c r="Q846" i="13"/>
  <c r="O846" i="13"/>
  <c r="L846" i="13"/>
  <c r="M846" i="13" s="1"/>
  <c r="K846" i="13"/>
  <c r="I846" i="13"/>
  <c r="G846" i="13"/>
  <c r="D846" i="13"/>
  <c r="C846" i="13"/>
  <c r="A846" i="13" s="1"/>
  <c r="U845" i="13"/>
  <c r="R845" i="13"/>
  <c r="Q845" i="13"/>
  <c r="O845" i="13"/>
  <c r="I845" i="13"/>
  <c r="G845" i="13"/>
  <c r="K845" i="13" s="1"/>
  <c r="V845" i="13" s="1"/>
  <c r="D845" i="13"/>
  <c r="L845" i="13" s="1"/>
  <c r="M845" i="13" s="1"/>
  <c r="C845" i="13"/>
  <c r="A845" i="13" s="1"/>
  <c r="U844" i="13"/>
  <c r="R844" i="13"/>
  <c r="Q844" i="13"/>
  <c r="O844" i="13"/>
  <c r="I844" i="13"/>
  <c r="G844" i="13"/>
  <c r="K844" i="13" s="1"/>
  <c r="S844" i="13" s="1"/>
  <c r="D844" i="13"/>
  <c r="L844" i="13" s="1"/>
  <c r="M844" i="13" s="1"/>
  <c r="C844" i="13"/>
  <c r="A844" i="13" s="1"/>
  <c r="U843" i="13"/>
  <c r="R843" i="13"/>
  <c r="Q843" i="13"/>
  <c r="O843" i="13"/>
  <c r="I843" i="13"/>
  <c r="G843" i="13"/>
  <c r="K843" i="13" s="1"/>
  <c r="D843" i="13"/>
  <c r="L843" i="13" s="1"/>
  <c r="M843" i="13" s="1"/>
  <c r="C843" i="13"/>
  <c r="A843" i="13" s="1"/>
  <c r="U842" i="13"/>
  <c r="R842" i="13"/>
  <c r="Q842" i="13"/>
  <c r="O842" i="13"/>
  <c r="I842" i="13"/>
  <c r="G842" i="13"/>
  <c r="K842" i="13" s="1"/>
  <c r="D842" i="13"/>
  <c r="L842" i="13" s="1"/>
  <c r="M842" i="13" s="1"/>
  <c r="C842" i="13"/>
  <c r="A842" i="13" s="1"/>
  <c r="U841" i="13"/>
  <c r="R841" i="13"/>
  <c r="Q841" i="13"/>
  <c r="O841" i="13"/>
  <c r="I841" i="13"/>
  <c r="G841" i="13"/>
  <c r="K841" i="13" s="1"/>
  <c r="V841" i="13" s="1"/>
  <c r="D841" i="13"/>
  <c r="L841" i="13" s="1"/>
  <c r="M841" i="13" s="1"/>
  <c r="C841" i="13"/>
  <c r="A841" i="13" s="1"/>
  <c r="U840" i="13"/>
  <c r="R840" i="13"/>
  <c r="Q840" i="13"/>
  <c r="O840" i="13"/>
  <c r="I840" i="13"/>
  <c r="G840" i="13"/>
  <c r="K840" i="13" s="1"/>
  <c r="S840" i="13" s="1"/>
  <c r="D840" i="13"/>
  <c r="L840" i="13" s="1"/>
  <c r="M840" i="13" s="1"/>
  <c r="C840" i="13"/>
  <c r="A840" i="13" s="1"/>
  <c r="U839" i="13"/>
  <c r="R839" i="13"/>
  <c r="Q839" i="13"/>
  <c r="O839" i="13"/>
  <c r="I839" i="13"/>
  <c r="G839" i="13"/>
  <c r="K839" i="13" s="1"/>
  <c r="D839" i="13"/>
  <c r="L839" i="13" s="1"/>
  <c r="M839" i="13" s="1"/>
  <c r="C839" i="13"/>
  <c r="A839" i="13" s="1"/>
  <c r="U838" i="13"/>
  <c r="R838" i="13"/>
  <c r="Q838" i="13"/>
  <c r="O838" i="13"/>
  <c r="I838" i="13"/>
  <c r="G838" i="13"/>
  <c r="K838" i="13" s="1"/>
  <c r="D838" i="13"/>
  <c r="L838" i="13" s="1"/>
  <c r="M838" i="13" s="1"/>
  <c r="C838" i="13"/>
  <c r="A838" i="13" s="1"/>
  <c r="U837" i="13"/>
  <c r="R837" i="13"/>
  <c r="Q837" i="13"/>
  <c r="O837" i="13"/>
  <c r="I837" i="13"/>
  <c r="G837" i="13"/>
  <c r="K837" i="13" s="1"/>
  <c r="D837" i="13"/>
  <c r="L837" i="13" s="1"/>
  <c r="M837" i="13" s="1"/>
  <c r="C837" i="13"/>
  <c r="A837" i="13" s="1"/>
  <c r="U836" i="13"/>
  <c r="R836" i="13"/>
  <c r="Q836" i="13"/>
  <c r="O836" i="13"/>
  <c r="I836" i="13"/>
  <c r="G836" i="13"/>
  <c r="K836" i="13" s="1"/>
  <c r="S836" i="13" s="1"/>
  <c r="D836" i="13"/>
  <c r="L836" i="13" s="1"/>
  <c r="M836" i="13" s="1"/>
  <c r="C836" i="13"/>
  <c r="A836" i="13" s="1"/>
  <c r="U835" i="13"/>
  <c r="R835" i="13"/>
  <c r="Q835" i="13"/>
  <c r="O835" i="13"/>
  <c r="I835" i="13"/>
  <c r="G835" i="13"/>
  <c r="K835" i="13" s="1"/>
  <c r="D835" i="13"/>
  <c r="L835" i="13" s="1"/>
  <c r="M835" i="13" s="1"/>
  <c r="C835" i="13"/>
  <c r="A835" i="13"/>
  <c r="U834" i="13"/>
  <c r="R834" i="13"/>
  <c r="Q834" i="13"/>
  <c r="O834" i="13"/>
  <c r="I834" i="13"/>
  <c r="G834" i="13"/>
  <c r="K834" i="13" s="1"/>
  <c r="D834" i="13"/>
  <c r="L834" i="13" s="1"/>
  <c r="M834" i="13" s="1"/>
  <c r="C834" i="13"/>
  <c r="A834" i="13" s="1"/>
  <c r="U833" i="13"/>
  <c r="R833" i="13"/>
  <c r="Q833" i="13"/>
  <c r="O833" i="13"/>
  <c r="I833" i="13"/>
  <c r="G833" i="13"/>
  <c r="K833" i="13" s="1"/>
  <c r="D833" i="13"/>
  <c r="L833" i="13" s="1"/>
  <c r="M833" i="13" s="1"/>
  <c r="C833" i="13"/>
  <c r="A833" i="13" s="1"/>
  <c r="U832" i="13"/>
  <c r="R832" i="13"/>
  <c r="Q832" i="13"/>
  <c r="O832" i="13"/>
  <c r="I832" i="13"/>
  <c r="G832" i="13"/>
  <c r="K832" i="13" s="1"/>
  <c r="S832" i="13" s="1"/>
  <c r="D832" i="13"/>
  <c r="L832" i="13" s="1"/>
  <c r="M832" i="13" s="1"/>
  <c r="C832" i="13"/>
  <c r="A832" i="13" s="1"/>
  <c r="U831" i="13"/>
  <c r="R831" i="13"/>
  <c r="Q831" i="13"/>
  <c r="O831" i="13"/>
  <c r="I831" i="13"/>
  <c r="G831" i="13"/>
  <c r="K831" i="13" s="1"/>
  <c r="D831" i="13"/>
  <c r="L831" i="13" s="1"/>
  <c r="M831" i="13" s="1"/>
  <c r="C831" i="13"/>
  <c r="A831" i="13" s="1"/>
  <c r="U830" i="13"/>
  <c r="R830" i="13"/>
  <c r="Q830" i="13"/>
  <c r="O830" i="13"/>
  <c r="I830" i="13"/>
  <c r="G830" i="13"/>
  <c r="K830" i="13" s="1"/>
  <c r="D830" i="13"/>
  <c r="L830" i="13" s="1"/>
  <c r="M830" i="13" s="1"/>
  <c r="C830" i="13"/>
  <c r="A830" i="13" s="1"/>
  <c r="U829" i="13"/>
  <c r="R829" i="13"/>
  <c r="Q829" i="13"/>
  <c r="O829" i="13"/>
  <c r="I829" i="13"/>
  <c r="G829" i="13"/>
  <c r="K829" i="13" s="1"/>
  <c r="V829" i="13" s="1"/>
  <c r="D829" i="13"/>
  <c r="L829" i="13" s="1"/>
  <c r="M829" i="13" s="1"/>
  <c r="C829" i="13"/>
  <c r="A829" i="13" s="1"/>
  <c r="U828" i="13"/>
  <c r="R828" i="13"/>
  <c r="Q828" i="13"/>
  <c r="O828" i="13"/>
  <c r="I828" i="13"/>
  <c r="G828" i="13"/>
  <c r="K828" i="13" s="1"/>
  <c r="D828" i="13"/>
  <c r="L828" i="13" s="1"/>
  <c r="M828" i="13" s="1"/>
  <c r="C828" i="13"/>
  <c r="A828" i="13" s="1"/>
  <c r="U827" i="13"/>
  <c r="R827" i="13"/>
  <c r="Q827" i="13"/>
  <c r="O827" i="13"/>
  <c r="I827" i="13"/>
  <c r="G827" i="13"/>
  <c r="K827" i="13" s="1"/>
  <c r="D827" i="13"/>
  <c r="L827" i="13" s="1"/>
  <c r="M827" i="13" s="1"/>
  <c r="C827" i="13"/>
  <c r="A827" i="13" s="1"/>
  <c r="U826" i="13"/>
  <c r="R826" i="13"/>
  <c r="Q826" i="13"/>
  <c r="O826" i="13"/>
  <c r="I826" i="13"/>
  <c r="G826" i="13"/>
  <c r="K826" i="13" s="1"/>
  <c r="D826" i="13"/>
  <c r="L826" i="13" s="1"/>
  <c r="M826" i="13" s="1"/>
  <c r="C826" i="13"/>
  <c r="A826" i="13" s="1"/>
  <c r="U825" i="13"/>
  <c r="R825" i="13"/>
  <c r="Q825" i="13"/>
  <c r="O825" i="13"/>
  <c r="I825" i="13"/>
  <c r="G825" i="13"/>
  <c r="K825" i="13" s="1"/>
  <c r="V825" i="13" s="1"/>
  <c r="D825" i="13"/>
  <c r="L825" i="13" s="1"/>
  <c r="M825" i="13" s="1"/>
  <c r="C825" i="13"/>
  <c r="A825" i="13" s="1"/>
  <c r="U824" i="13"/>
  <c r="R824" i="13"/>
  <c r="Q824" i="13"/>
  <c r="O824" i="13"/>
  <c r="I824" i="13"/>
  <c r="G824" i="13"/>
  <c r="K824" i="13" s="1"/>
  <c r="D824" i="13"/>
  <c r="L824" i="13" s="1"/>
  <c r="M824" i="13" s="1"/>
  <c r="C824" i="13"/>
  <c r="A824" i="13"/>
  <c r="U823" i="13"/>
  <c r="R823" i="13"/>
  <c r="Q823" i="13"/>
  <c r="O823" i="13"/>
  <c r="I823" i="13"/>
  <c r="G823" i="13"/>
  <c r="K823" i="13" s="1"/>
  <c r="D823" i="13"/>
  <c r="L823" i="13" s="1"/>
  <c r="M823" i="13" s="1"/>
  <c r="C823" i="13"/>
  <c r="A823" i="13" s="1"/>
  <c r="U822" i="13"/>
  <c r="R822" i="13"/>
  <c r="Q822" i="13"/>
  <c r="O822" i="13"/>
  <c r="I822" i="13"/>
  <c r="G822" i="13"/>
  <c r="K822" i="13" s="1"/>
  <c r="V822" i="13" s="1"/>
  <c r="D822" i="13"/>
  <c r="L822" i="13" s="1"/>
  <c r="M822" i="13" s="1"/>
  <c r="C822" i="13"/>
  <c r="A822" i="13" s="1"/>
  <c r="U821" i="13"/>
  <c r="R821" i="13"/>
  <c r="Q821" i="13"/>
  <c r="O821" i="13"/>
  <c r="I821" i="13"/>
  <c r="G821" i="13"/>
  <c r="K821" i="13" s="1"/>
  <c r="V821" i="13" s="1"/>
  <c r="D821" i="13"/>
  <c r="L821" i="13" s="1"/>
  <c r="M821" i="13" s="1"/>
  <c r="C821" i="13"/>
  <c r="A821" i="13" s="1"/>
  <c r="U820" i="13"/>
  <c r="R820" i="13"/>
  <c r="Q820" i="13"/>
  <c r="O820" i="13"/>
  <c r="I820" i="13"/>
  <c r="G820" i="13"/>
  <c r="K820" i="13" s="1"/>
  <c r="D820" i="13"/>
  <c r="L820" i="13" s="1"/>
  <c r="M820" i="13" s="1"/>
  <c r="C820" i="13"/>
  <c r="A820" i="13" s="1"/>
  <c r="U819" i="13"/>
  <c r="R819" i="13"/>
  <c r="Q819" i="13"/>
  <c r="O819" i="13"/>
  <c r="I819" i="13"/>
  <c r="G819" i="13"/>
  <c r="K819" i="13" s="1"/>
  <c r="V819" i="13" s="1"/>
  <c r="D819" i="13"/>
  <c r="L819" i="13" s="1"/>
  <c r="M819" i="13" s="1"/>
  <c r="C819" i="13"/>
  <c r="A819" i="13" s="1"/>
  <c r="U818" i="13"/>
  <c r="R818" i="13"/>
  <c r="Q818" i="13"/>
  <c r="O818" i="13"/>
  <c r="I818" i="13"/>
  <c r="G818" i="13"/>
  <c r="K818" i="13" s="1"/>
  <c r="D818" i="13"/>
  <c r="L818" i="13" s="1"/>
  <c r="M818" i="13" s="1"/>
  <c r="C818" i="13"/>
  <c r="A818" i="13" s="1"/>
  <c r="U817" i="13"/>
  <c r="R817" i="13"/>
  <c r="Q817" i="13"/>
  <c r="O817" i="13"/>
  <c r="I817" i="13"/>
  <c r="G817" i="13"/>
  <c r="K817" i="13" s="1"/>
  <c r="D817" i="13"/>
  <c r="L817" i="13" s="1"/>
  <c r="M817" i="13" s="1"/>
  <c r="C817" i="13"/>
  <c r="A817" i="13" s="1"/>
  <c r="U816" i="13"/>
  <c r="R816" i="13"/>
  <c r="Q816" i="13"/>
  <c r="O816" i="13"/>
  <c r="I816" i="13"/>
  <c r="G816" i="13"/>
  <c r="K816" i="13" s="1"/>
  <c r="D816" i="13"/>
  <c r="L816" i="13" s="1"/>
  <c r="M816" i="13" s="1"/>
  <c r="C816" i="13"/>
  <c r="A816" i="13" s="1"/>
  <c r="U815" i="13"/>
  <c r="R815" i="13"/>
  <c r="Q815" i="13"/>
  <c r="O815" i="13"/>
  <c r="I815" i="13"/>
  <c r="G815" i="13"/>
  <c r="K815" i="13" s="1"/>
  <c r="V815" i="13" s="1"/>
  <c r="D815" i="13"/>
  <c r="L815" i="13" s="1"/>
  <c r="M815" i="13" s="1"/>
  <c r="C815" i="13"/>
  <c r="A815" i="13" s="1"/>
  <c r="U814" i="13"/>
  <c r="R814" i="13"/>
  <c r="Q814" i="13"/>
  <c r="O814" i="13"/>
  <c r="I814" i="13"/>
  <c r="G814" i="13"/>
  <c r="K814" i="13" s="1"/>
  <c r="S814" i="13" s="1"/>
  <c r="D814" i="13"/>
  <c r="L814" i="13" s="1"/>
  <c r="M814" i="13" s="1"/>
  <c r="C814" i="13"/>
  <c r="A814" i="13" s="1"/>
  <c r="U813" i="13"/>
  <c r="R813" i="13"/>
  <c r="Q813" i="13"/>
  <c r="O813" i="13"/>
  <c r="I813" i="13"/>
  <c r="G813" i="13"/>
  <c r="K813" i="13" s="1"/>
  <c r="D813" i="13"/>
  <c r="L813" i="13" s="1"/>
  <c r="M813" i="13" s="1"/>
  <c r="C813" i="13"/>
  <c r="A813" i="13" s="1"/>
  <c r="U812" i="13"/>
  <c r="R812" i="13"/>
  <c r="Q812" i="13"/>
  <c r="O812" i="13"/>
  <c r="L812" i="13"/>
  <c r="M812" i="13" s="1"/>
  <c r="I812" i="13"/>
  <c r="G812" i="13"/>
  <c r="K812" i="13" s="1"/>
  <c r="D812" i="13"/>
  <c r="C812" i="13"/>
  <c r="A812" i="13" s="1"/>
  <c r="U811" i="13"/>
  <c r="R811" i="13"/>
  <c r="Q811" i="13"/>
  <c r="O811" i="13"/>
  <c r="I811" i="13"/>
  <c r="G811" i="13"/>
  <c r="K811" i="13" s="1"/>
  <c r="V811" i="13" s="1"/>
  <c r="D811" i="13"/>
  <c r="L811" i="13" s="1"/>
  <c r="M811" i="13" s="1"/>
  <c r="C811" i="13"/>
  <c r="A811" i="13" s="1"/>
  <c r="U810" i="13"/>
  <c r="R810" i="13"/>
  <c r="Q810" i="13"/>
  <c r="O810" i="13"/>
  <c r="I810" i="13"/>
  <c r="G810" i="13"/>
  <c r="K810" i="13" s="1"/>
  <c r="S810" i="13" s="1"/>
  <c r="D810" i="13"/>
  <c r="L810" i="13" s="1"/>
  <c r="M810" i="13" s="1"/>
  <c r="C810" i="13"/>
  <c r="A810" i="13" s="1"/>
  <c r="U809" i="13"/>
  <c r="R809" i="13"/>
  <c r="Q809" i="13"/>
  <c r="O809" i="13"/>
  <c r="I809" i="13"/>
  <c r="G809" i="13"/>
  <c r="K809" i="13" s="1"/>
  <c r="D809" i="13"/>
  <c r="L809" i="13" s="1"/>
  <c r="M809" i="13" s="1"/>
  <c r="C809" i="13"/>
  <c r="A809" i="13" s="1"/>
  <c r="U808" i="13"/>
  <c r="R808" i="13"/>
  <c r="Q808" i="13"/>
  <c r="O808" i="13"/>
  <c r="I808" i="13"/>
  <c r="G808" i="13"/>
  <c r="K808" i="13" s="1"/>
  <c r="D808" i="13"/>
  <c r="L808" i="13" s="1"/>
  <c r="M808" i="13" s="1"/>
  <c r="C808" i="13"/>
  <c r="A808" i="13" s="1"/>
  <c r="U807" i="13"/>
  <c r="R807" i="13"/>
  <c r="Q807" i="13"/>
  <c r="O807" i="13"/>
  <c r="I807" i="13"/>
  <c r="G807" i="13"/>
  <c r="K807" i="13" s="1"/>
  <c r="V807" i="13" s="1"/>
  <c r="D807" i="13"/>
  <c r="L807" i="13" s="1"/>
  <c r="M807" i="13" s="1"/>
  <c r="C807" i="13"/>
  <c r="A807" i="13" s="1"/>
  <c r="U806" i="13"/>
  <c r="R806" i="13"/>
  <c r="Q806" i="13"/>
  <c r="O806" i="13"/>
  <c r="I806" i="13"/>
  <c r="G806" i="13"/>
  <c r="K806" i="13" s="1"/>
  <c r="S806" i="13" s="1"/>
  <c r="D806" i="13"/>
  <c r="L806" i="13" s="1"/>
  <c r="M806" i="13" s="1"/>
  <c r="C806" i="13"/>
  <c r="A806" i="13" s="1"/>
  <c r="U805" i="13"/>
  <c r="R805" i="13"/>
  <c r="Q805" i="13"/>
  <c r="O805" i="13"/>
  <c r="I805" i="13"/>
  <c r="G805" i="13"/>
  <c r="K805" i="13" s="1"/>
  <c r="D805" i="13"/>
  <c r="L805" i="13" s="1"/>
  <c r="M805" i="13" s="1"/>
  <c r="C805" i="13"/>
  <c r="A805" i="13" s="1"/>
  <c r="U804" i="13"/>
  <c r="R804" i="13"/>
  <c r="Q804" i="13"/>
  <c r="O804" i="13"/>
  <c r="I804" i="13"/>
  <c r="G804" i="13"/>
  <c r="K804" i="13" s="1"/>
  <c r="D804" i="13"/>
  <c r="L804" i="13" s="1"/>
  <c r="M804" i="13" s="1"/>
  <c r="C804" i="13"/>
  <c r="A804" i="13" s="1"/>
  <c r="U803" i="13"/>
  <c r="R803" i="13"/>
  <c r="Q803" i="13"/>
  <c r="O803" i="13"/>
  <c r="I803" i="13"/>
  <c r="G803" i="13"/>
  <c r="K803" i="13" s="1"/>
  <c r="D803" i="13"/>
  <c r="L803" i="13" s="1"/>
  <c r="M803" i="13" s="1"/>
  <c r="C803" i="13"/>
  <c r="A803" i="13" s="1"/>
  <c r="U802" i="13"/>
  <c r="R802" i="13"/>
  <c r="Q802" i="13"/>
  <c r="O802" i="13"/>
  <c r="I802" i="13"/>
  <c r="G802" i="13"/>
  <c r="K802" i="13" s="1"/>
  <c r="V802" i="13" s="1"/>
  <c r="W802" i="13" s="1"/>
  <c r="D802" i="13"/>
  <c r="L802" i="13" s="1"/>
  <c r="M802" i="13" s="1"/>
  <c r="C802" i="13"/>
  <c r="A802" i="13" s="1"/>
  <c r="U801" i="13"/>
  <c r="R801" i="13"/>
  <c r="Q801" i="13"/>
  <c r="O801" i="13"/>
  <c r="I801" i="13"/>
  <c r="G801" i="13"/>
  <c r="K801" i="13" s="1"/>
  <c r="D801" i="13"/>
  <c r="L801" i="13" s="1"/>
  <c r="M801" i="13" s="1"/>
  <c r="C801" i="13"/>
  <c r="A801" i="13" s="1"/>
  <c r="U800" i="13"/>
  <c r="R800" i="13"/>
  <c r="Q800" i="13"/>
  <c r="O800" i="13"/>
  <c r="I800" i="13"/>
  <c r="G800" i="13"/>
  <c r="K800" i="13" s="1"/>
  <c r="D800" i="13"/>
  <c r="L800" i="13" s="1"/>
  <c r="M800" i="13" s="1"/>
  <c r="C800" i="13"/>
  <c r="A800" i="13" s="1"/>
  <c r="U799" i="13"/>
  <c r="R799" i="13"/>
  <c r="Q799" i="13"/>
  <c r="O799" i="13"/>
  <c r="I799" i="13"/>
  <c r="G799" i="13"/>
  <c r="K799" i="13" s="1"/>
  <c r="D799" i="13"/>
  <c r="L799" i="13" s="1"/>
  <c r="M799" i="13" s="1"/>
  <c r="C799" i="13"/>
  <c r="A799" i="13" s="1"/>
  <c r="U798" i="13"/>
  <c r="R798" i="13"/>
  <c r="Q798" i="13"/>
  <c r="O798" i="13"/>
  <c r="I798" i="13"/>
  <c r="G798" i="13"/>
  <c r="K798" i="13" s="1"/>
  <c r="D798" i="13"/>
  <c r="L798" i="13" s="1"/>
  <c r="M798" i="13" s="1"/>
  <c r="C798" i="13"/>
  <c r="A798" i="13" s="1"/>
  <c r="U797" i="13"/>
  <c r="R797" i="13"/>
  <c r="Q797" i="13"/>
  <c r="O797" i="13"/>
  <c r="I797" i="13"/>
  <c r="G797" i="13"/>
  <c r="K797" i="13" s="1"/>
  <c r="V797" i="13" s="1"/>
  <c r="D797" i="13"/>
  <c r="L797" i="13" s="1"/>
  <c r="M797" i="13" s="1"/>
  <c r="C797" i="13"/>
  <c r="A797" i="13" s="1"/>
  <c r="U796" i="13"/>
  <c r="R796" i="13"/>
  <c r="Q796" i="13"/>
  <c r="O796" i="13"/>
  <c r="L796" i="13"/>
  <c r="M796" i="13" s="1"/>
  <c r="K796" i="13"/>
  <c r="I796" i="13"/>
  <c r="G796" i="13"/>
  <c r="D796" i="13"/>
  <c r="C796" i="13"/>
  <c r="A796" i="13" s="1"/>
  <c r="U795" i="13"/>
  <c r="R795" i="13"/>
  <c r="Q795" i="13"/>
  <c r="O795" i="13"/>
  <c r="I795" i="13"/>
  <c r="G795" i="13"/>
  <c r="K795" i="13" s="1"/>
  <c r="D795" i="13"/>
  <c r="L795" i="13" s="1"/>
  <c r="M795" i="13" s="1"/>
  <c r="C795" i="13"/>
  <c r="A795" i="13" s="1"/>
  <c r="U794" i="13"/>
  <c r="R794" i="13"/>
  <c r="Q794" i="13"/>
  <c r="O794" i="13"/>
  <c r="I794" i="13"/>
  <c r="G794" i="13"/>
  <c r="K794" i="13" s="1"/>
  <c r="V794" i="13" s="1"/>
  <c r="D794" i="13"/>
  <c r="L794" i="13" s="1"/>
  <c r="M794" i="13" s="1"/>
  <c r="C794" i="13"/>
  <c r="A794" i="13" s="1"/>
  <c r="U793" i="13"/>
  <c r="R793" i="13"/>
  <c r="Q793" i="13"/>
  <c r="O793" i="13"/>
  <c r="L793" i="13"/>
  <c r="M793" i="13" s="1"/>
  <c r="I793" i="13"/>
  <c r="G793" i="13"/>
  <c r="K793" i="13" s="1"/>
  <c r="D793" i="13"/>
  <c r="C793" i="13"/>
  <c r="A793" i="13" s="1"/>
  <c r="U792" i="13"/>
  <c r="R792" i="13"/>
  <c r="Q792" i="13"/>
  <c r="O792" i="13"/>
  <c r="I792" i="13"/>
  <c r="G792" i="13"/>
  <c r="K792" i="13" s="1"/>
  <c r="D792" i="13"/>
  <c r="L792" i="13" s="1"/>
  <c r="M792" i="13" s="1"/>
  <c r="C792" i="13"/>
  <c r="A792" i="13" s="1"/>
  <c r="U791" i="13"/>
  <c r="R791" i="13"/>
  <c r="Q791" i="13"/>
  <c r="O791" i="13"/>
  <c r="I791" i="13"/>
  <c r="G791" i="13"/>
  <c r="K791" i="13" s="1"/>
  <c r="V791" i="13" s="1"/>
  <c r="D791" i="13"/>
  <c r="L791" i="13" s="1"/>
  <c r="M791" i="13" s="1"/>
  <c r="C791" i="13"/>
  <c r="A791" i="13" s="1"/>
  <c r="U790" i="13"/>
  <c r="R790" i="13"/>
  <c r="Q790" i="13"/>
  <c r="O790" i="13"/>
  <c r="I790" i="13"/>
  <c r="G790" i="13"/>
  <c r="K790" i="13" s="1"/>
  <c r="D790" i="13"/>
  <c r="L790" i="13" s="1"/>
  <c r="M790" i="13" s="1"/>
  <c r="C790" i="13"/>
  <c r="A790" i="13" s="1"/>
  <c r="U789" i="13"/>
  <c r="R789" i="13"/>
  <c r="Q789" i="13"/>
  <c r="O789" i="13"/>
  <c r="I789" i="13"/>
  <c r="G789" i="13"/>
  <c r="K789" i="13" s="1"/>
  <c r="D789" i="13"/>
  <c r="L789" i="13" s="1"/>
  <c r="M789" i="13" s="1"/>
  <c r="C789" i="13"/>
  <c r="A789" i="13" s="1"/>
  <c r="U788" i="13"/>
  <c r="R788" i="13"/>
  <c r="Q788" i="13"/>
  <c r="O788" i="13"/>
  <c r="I788" i="13"/>
  <c r="G788" i="13"/>
  <c r="K788" i="13" s="1"/>
  <c r="D788" i="13"/>
  <c r="L788" i="13" s="1"/>
  <c r="M788" i="13" s="1"/>
  <c r="C788" i="13"/>
  <c r="A788" i="13" s="1"/>
  <c r="U787" i="13"/>
  <c r="R787" i="13"/>
  <c r="Q787" i="13"/>
  <c r="O787" i="13"/>
  <c r="I787" i="13"/>
  <c r="G787" i="13"/>
  <c r="K787" i="13" s="1"/>
  <c r="D787" i="13"/>
  <c r="L787" i="13" s="1"/>
  <c r="M787" i="13" s="1"/>
  <c r="C787" i="13"/>
  <c r="A787" i="13" s="1"/>
  <c r="U786" i="13"/>
  <c r="R786" i="13"/>
  <c r="Q786" i="13"/>
  <c r="O786" i="13"/>
  <c r="I786" i="13"/>
  <c r="G786" i="13"/>
  <c r="K786" i="13" s="1"/>
  <c r="V786" i="13" s="1"/>
  <c r="W786" i="13" s="1"/>
  <c r="D786" i="13"/>
  <c r="L786" i="13" s="1"/>
  <c r="M786" i="13" s="1"/>
  <c r="C786" i="13"/>
  <c r="A786" i="13" s="1"/>
  <c r="U785" i="13"/>
  <c r="R785" i="13"/>
  <c r="Q785" i="13"/>
  <c r="O785" i="13"/>
  <c r="I785" i="13"/>
  <c r="G785" i="13"/>
  <c r="K785" i="13" s="1"/>
  <c r="D785" i="13"/>
  <c r="L785" i="13" s="1"/>
  <c r="M785" i="13" s="1"/>
  <c r="C785" i="13"/>
  <c r="A785" i="13" s="1"/>
  <c r="U784" i="13"/>
  <c r="R784" i="13"/>
  <c r="Q784" i="13"/>
  <c r="O784" i="13"/>
  <c r="I784" i="13"/>
  <c r="G784" i="13"/>
  <c r="K784" i="13" s="1"/>
  <c r="D784" i="13"/>
  <c r="L784" i="13" s="1"/>
  <c r="M784" i="13" s="1"/>
  <c r="C784" i="13"/>
  <c r="A784" i="13" s="1"/>
  <c r="U783" i="13"/>
  <c r="R783" i="13"/>
  <c r="Q783" i="13"/>
  <c r="O783" i="13"/>
  <c r="I783" i="13"/>
  <c r="G783" i="13"/>
  <c r="K783" i="13" s="1"/>
  <c r="V783" i="13" s="1"/>
  <c r="D783" i="13"/>
  <c r="L783" i="13" s="1"/>
  <c r="M783" i="13" s="1"/>
  <c r="C783" i="13"/>
  <c r="A783" i="13" s="1"/>
  <c r="U782" i="13"/>
  <c r="R782" i="13"/>
  <c r="Q782" i="13"/>
  <c r="O782" i="13"/>
  <c r="I782" i="13"/>
  <c r="G782" i="13"/>
  <c r="K782" i="13" s="1"/>
  <c r="D782" i="13"/>
  <c r="L782" i="13" s="1"/>
  <c r="M782" i="13" s="1"/>
  <c r="C782" i="13"/>
  <c r="A782" i="13" s="1"/>
  <c r="U781" i="13"/>
  <c r="R781" i="13"/>
  <c r="Q781" i="13"/>
  <c r="O781" i="13"/>
  <c r="I781" i="13"/>
  <c r="G781" i="13"/>
  <c r="K781" i="13" s="1"/>
  <c r="D781" i="13"/>
  <c r="L781" i="13" s="1"/>
  <c r="M781" i="13" s="1"/>
  <c r="C781" i="13"/>
  <c r="A781" i="13" s="1"/>
  <c r="U780" i="13"/>
  <c r="R780" i="13"/>
  <c r="Q780" i="13"/>
  <c r="O780" i="13"/>
  <c r="I780" i="13"/>
  <c r="G780" i="13"/>
  <c r="K780" i="13" s="1"/>
  <c r="D780" i="13"/>
  <c r="L780" i="13" s="1"/>
  <c r="M780" i="13" s="1"/>
  <c r="C780" i="13"/>
  <c r="A780" i="13" s="1"/>
  <c r="U779" i="13"/>
  <c r="R779" i="13"/>
  <c r="Q779" i="13"/>
  <c r="O779" i="13"/>
  <c r="I779" i="13"/>
  <c r="G779" i="13"/>
  <c r="K779" i="13" s="1"/>
  <c r="D779" i="13"/>
  <c r="L779" i="13" s="1"/>
  <c r="M779" i="13" s="1"/>
  <c r="C779" i="13"/>
  <c r="A779" i="13" s="1"/>
  <c r="U778" i="13"/>
  <c r="R778" i="13"/>
  <c r="Q778" i="13"/>
  <c r="O778" i="13"/>
  <c r="I778" i="13"/>
  <c r="G778" i="13"/>
  <c r="K778" i="13" s="1"/>
  <c r="V778" i="13" s="1"/>
  <c r="D778" i="13"/>
  <c r="L778" i="13" s="1"/>
  <c r="M778" i="13" s="1"/>
  <c r="C778" i="13"/>
  <c r="A778" i="13" s="1"/>
  <c r="U777" i="13"/>
  <c r="R777" i="13"/>
  <c r="Q777" i="13"/>
  <c r="O777" i="13"/>
  <c r="I777" i="13"/>
  <c r="G777" i="13"/>
  <c r="K777" i="13" s="1"/>
  <c r="D777" i="13"/>
  <c r="L777" i="13" s="1"/>
  <c r="M777" i="13" s="1"/>
  <c r="C777" i="13"/>
  <c r="A777" i="13" s="1"/>
  <c r="U776" i="13"/>
  <c r="R776" i="13"/>
  <c r="Q776" i="13"/>
  <c r="O776" i="13"/>
  <c r="I776" i="13"/>
  <c r="G776" i="13"/>
  <c r="K776" i="13" s="1"/>
  <c r="D776" i="13"/>
  <c r="L776" i="13" s="1"/>
  <c r="M776" i="13" s="1"/>
  <c r="C776" i="13"/>
  <c r="A776" i="13" s="1"/>
  <c r="U775" i="13"/>
  <c r="R775" i="13"/>
  <c r="Q775" i="13"/>
  <c r="O775" i="13"/>
  <c r="I775" i="13"/>
  <c r="G775" i="13"/>
  <c r="K775" i="13" s="1"/>
  <c r="V775" i="13" s="1"/>
  <c r="D775" i="13"/>
  <c r="L775" i="13" s="1"/>
  <c r="M775" i="13" s="1"/>
  <c r="C775" i="13"/>
  <c r="A775" i="13" s="1"/>
  <c r="U774" i="13"/>
  <c r="R774" i="13"/>
  <c r="Q774" i="13"/>
  <c r="O774" i="13"/>
  <c r="L774" i="13"/>
  <c r="M774" i="13" s="1"/>
  <c r="I774" i="13"/>
  <c r="G774" i="13"/>
  <c r="K774" i="13" s="1"/>
  <c r="V774" i="13" s="1"/>
  <c r="W774" i="13" s="1"/>
  <c r="D774" i="13"/>
  <c r="C774" i="13"/>
  <c r="A774" i="13" s="1"/>
  <c r="U773" i="13"/>
  <c r="R773" i="13"/>
  <c r="Q773" i="13"/>
  <c r="O773" i="13"/>
  <c r="I773" i="13"/>
  <c r="G773" i="13"/>
  <c r="K773" i="13" s="1"/>
  <c r="D773" i="13"/>
  <c r="L773" i="13" s="1"/>
  <c r="M773" i="13" s="1"/>
  <c r="C773" i="13"/>
  <c r="A773" i="13" s="1"/>
  <c r="U772" i="13"/>
  <c r="R772" i="13"/>
  <c r="Q772" i="13"/>
  <c r="O772" i="13"/>
  <c r="I772" i="13"/>
  <c r="G772" i="13"/>
  <c r="K772" i="13" s="1"/>
  <c r="D772" i="13"/>
  <c r="L772" i="13" s="1"/>
  <c r="M772" i="13" s="1"/>
  <c r="C772" i="13"/>
  <c r="A772" i="13" s="1"/>
  <c r="U771" i="13"/>
  <c r="R771" i="13"/>
  <c r="Q771" i="13"/>
  <c r="O771" i="13"/>
  <c r="I771" i="13"/>
  <c r="G771" i="13"/>
  <c r="K771" i="13" s="1"/>
  <c r="V771" i="13" s="1"/>
  <c r="D771" i="13"/>
  <c r="L771" i="13" s="1"/>
  <c r="M771" i="13" s="1"/>
  <c r="C771" i="13"/>
  <c r="A771" i="13" s="1"/>
  <c r="U770" i="13"/>
  <c r="R770" i="13"/>
  <c r="Q770" i="13"/>
  <c r="O770" i="13"/>
  <c r="L770" i="13"/>
  <c r="M770" i="13" s="1"/>
  <c r="I770" i="13"/>
  <c r="G770" i="13"/>
  <c r="K770" i="13" s="1"/>
  <c r="D770" i="13"/>
  <c r="C770" i="13"/>
  <c r="A770" i="13" s="1"/>
  <c r="U769" i="13"/>
  <c r="R769" i="13"/>
  <c r="Q769" i="13"/>
  <c r="O769" i="13"/>
  <c r="I769" i="13"/>
  <c r="G769" i="13"/>
  <c r="K769" i="13" s="1"/>
  <c r="D769" i="13"/>
  <c r="L769" i="13" s="1"/>
  <c r="M769" i="13" s="1"/>
  <c r="C769" i="13"/>
  <c r="A769" i="13" s="1"/>
  <c r="U768" i="13"/>
  <c r="R768" i="13"/>
  <c r="Q768" i="13"/>
  <c r="O768" i="13"/>
  <c r="I768" i="13"/>
  <c r="G768" i="13"/>
  <c r="K768" i="13" s="1"/>
  <c r="D768" i="13"/>
  <c r="L768" i="13" s="1"/>
  <c r="M768" i="13" s="1"/>
  <c r="C768" i="13"/>
  <c r="A768" i="13" s="1"/>
  <c r="U767" i="13"/>
  <c r="R767" i="13"/>
  <c r="Q767" i="13"/>
  <c r="O767" i="13"/>
  <c r="I767" i="13"/>
  <c r="G767" i="13"/>
  <c r="K767" i="13" s="1"/>
  <c r="D767" i="13"/>
  <c r="L767" i="13" s="1"/>
  <c r="M767" i="13" s="1"/>
  <c r="C767" i="13"/>
  <c r="A767" i="13" s="1"/>
  <c r="U766" i="13"/>
  <c r="R766" i="13"/>
  <c r="Q766" i="13"/>
  <c r="O766" i="13"/>
  <c r="I766" i="13"/>
  <c r="G766" i="13"/>
  <c r="K766" i="13" s="1"/>
  <c r="D766" i="13"/>
  <c r="L766" i="13" s="1"/>
  <c r="M766" i="13" s="1"/>
  <c r="C766" i="13"/>
  <c r="A766" i="13" s="1"/>
  <c r="U765" i="13"/>
  <c r="S765" i="13"/>
  <c r="R765" i="13"/>
  <c r="Q765" i="13"/>
  <c r="O765" i="13"/>
  <c r="I765" i="13"/>
  <c r="G765" i="13"/>
  <c r="K765" i="13" s="1"/>
  <c r="V765" i="13" s="1"/>
  <c r="D765" i="13"/>
  <c r="L765" i="13" s="1"/>
  <c r="M765" i="13" s="1"/>
  <c r="C765" i="13"/>
  <c r="A765" i="13" s="1"/>
  <c r="U764" i="13"/>
  <c r="R764" i="13"/>
  <c r="Q764" i="13"/>
  <c r="O764" i="13"/>
  <c r="I764" i="13"/>
  <c r="G764" i="13"/>
  <c r="K764" i="13" s="1"/>
  <c r="D764" i="13"/>
  <c r="L764" i="13" s="1"/>
  <c r="M764" i="13" s="1"/>
  <c r="C764" i="13"/>
  <c r="A764" i="13" s="1"/>
  <c r="V763" i="13"/>
  <c r="U763" i="13"/>
  <c r="R763" i="13"/>
  <c r="Q763" i="13"/>
  <c r="O763" i="13"/>
  <c r="I763" i="13"/>
  <c r="G763" i="13"/>
  <c r="K763" i="13" s="1"/>
  <c r="S763" i="13" s="1"/>
  <c r="D763" i="13"/>
  <c r="L763" i="13" s="1"/>
  <c r="M763" i="13" s="1"/>
  <c r="C763" i="13"/>
  <c r="A763" i="13" s="1"/>
  <c r="U762" i="13"/>
  <c r="R762" i="13"/>
  <c r="Q762" i="13"/>
  <c r="O762" i="13"/>
  <c r="I762" i="13"/>
  <c r="G762" i="13"/>
  <c r="K762" i="13" s="1"/>
  <c r="S762" i="13" s="1"/>
  <c r="D762" i="13"/>
  <c r="L762" i="13" s="1"/>
  <c r="M762" i="13" s="1"/>
  <c r="C762" i="13"/>
  <c r="A762" i="13" s="1"/>
  <c r="U761" i="13"/>
  <c r="R761" i="13"/>
  <c r="Q761" i="13"/>
  <c r="O761" i="13"/>
  <c r="I761" i="13"/>
  <c r="G761" i="13"/>
  <c r="K761" i="13" s="1"/>
  <c r="D761" i="13"/>
  <c r="L761" i="13" s="1"/>
  <c r="M761" i="13" s="1"/>
  <c r="C761" i="13"/>
  <c r="A761" i="13" s="1"/>
  <c r="U760" i="13"/>
  <c r="R760" i="13"/>
  <c r="Q760" i="13"/>
  <c r="O760" i="13"/>
  <c r="I760" i="13"/>
  <c r="G760" i="13"/>
  <c r="K760" i="13" s="1"/>
  <c r="D760" i="13"/>
  <c r="L760" i="13" s="1"/>
  <c r="M760" i="13" s="1"/>
  <c r="C760" i="13"/>
  <c r="A760" i="13" s="1"/>
  <c r="U759" i="13"/>
  <c r="R759" i="13"/>
  <c r="Q759" i="13"/>
  <c r="O759" i="13"/>
  <c r="I759" i="13"/>
  <c r="G759" i="13"/>
  <c r="K759" i="13" s="1"/>
  <c r="D759" i="13"/>
  <c r="L759" i="13" s="1"/>
  <c r="M759" i="13" s="1"/>
  <c r="C759" i="13"/>
  <c r="A759" i="13"/>
  <c r="U758" i="13"/>
  <c r="R758" i="13"/>
  <c r="Q758" i="13"/>
  <c r="O758" i="13"/>
  <c r="I758" i="13"/>
  <c r="G758" i="13"/>
  <c r="K758" i="13" s="1"/>
  <c r="D758" i="13"/>
  <c r="L758" i="13" s="1"/>
  <c r="M758" i="13" s="1"/>
  <c r="C758" i="13"/>
  <c r="A758" i="13" s="1"/>
  <c r="U757" i="13"/>
  <c r="R757" i="13"/>
  <c r="Q757" i="13"/>
  <c r="O757" i="13"/>
  <c r="I757" i="13"/>
  <c r="G757" i="13"/>
  <c r="K757" i="13" s="1"/>
  <c r="V757" i="13" s="1"/>
  <c r="D757" i="13"/>
  <c r="L757" i="13" s="1"/>
  <c r="M757" i="13" s="1"/>
  <c r="C757" i="13"/>
  <c r="A757" i="13" s="1"/>
  <c r="U756" i="13"/>
  <c r="R756" i="13"/>
  <c r="Q756" i="13"/>
  <c r="O756" i="13"/>
  <c r="I756" i="13"/>
  <c r="G756" i="13"/>
  <c r="K756" i="13" s="1"/>
  <c r="D756" i="13"/>
  <c r="L756" i="13" s="1"/>
  <c r="M756" i="13" s="1"/>
  <c r="C756" i="13"/>
  <c r="A756" i="13" s="1"/>
  <c r="V755" i="13"/>
  <c r="U755" i="13"/>
  <c r="R755" i="13"/>
  <c r="Q755" i="13"/>
  <c r="O755" i="13"/>
  <c r="I755" i="13"/>
  <c r="G755" i="13"/>
  <c r="K755" i="13" s="1"/>
  <c r="S755" i="13" s="1"/>
  <c r="D755" i="13"/>
  <c r="L755" i="13" s="1"/>
  <c r="M755" i="13" s="1"/>
  <c r="C755" i="13"/>
  <c r="A755" i="13" s="1"/>
  <c r="U754" i="13"/>
  <c r="R754" i="13"/>
  <c r="Q754" i="13"/>
  <c r="O754" i="13"/>
  <c r="I754" i="13"/>
  <c r="G754" i="13"/>
  <c r="K754" i="13" s="1"/>
  <c r="S754" i="13" s="1"/>
  <c r="D754" i="13"/>
  <c r="L754" i="13" s="1"/>
  <c r="M754" i="13" s="1"/>
  <c r="C754" i="13"/>
  <c r="A754" i="13" s="1"/>
  <c r="U753" i="13"/>
  <c r="R753" i="13"/>
  <c r="Q753" i="13"/>
  <c r="O753" i="13"/>
  <c r="K753" i="13"/>
  <c r="S753" i="13" s="1"/>
  <c r="I753" i="13"/>
  <c r="G753" i="13"/>
  <c r="D753" i="13"/>
  <c r="L753" i="13" s="1"/>
  <c r="M753" i="13" s="1"/>
  <c r="C753" i="13"/>
  <c r="A753" i="13" s="1"/>
  <c r="U752" i="13"/>
  <c r="R752" i="13"/>
  <c r="Q752" i="13"/>
  <c r="O752" i="13"/>
  <c r="I752" i="13"/>
  <c r="G752" i="13"/>
  <c r="K752" i="13" s="1"/>
  <c r="D752" i="13"/>
  <c r="L752" i="13" s="1"/>
  <c r="M752" i="13" s="1"/>
  <c r="C752" i="13"/>
  <c r="A752" i="13" s="1"/>
  <c r="U751" i="13"/>
  <c r="R751" i="13"/>
  <c r="Q751" i="13"/>
  <c r="O751" i="13"/>
  <c r="I751" i="13"/>
  <c r="G751" i="13"/>
  <c r="K751" i="13" s="1"/>
  <c r="D751" i="13"/>
  <c r="L751" i="13" s="1"/>
  <c r="M751" i="13" s="1"/>
  <c r="C751" i="13"/>
  <c r="A751" i="13" s="1"/>
  <c r="U750" i="13"/>
  <c r="R750" i="13"/>
  <c r="Q750" i="13"/>
  <c r="O750" i="13"/>
  <c r="I750" i="13"/>
  <c r="G750" i="13"/>
  <c r="K750" i="13" s="1"/>
  <c r="D750" i="13"/>
  <c r="L750" i="13" s="1"/>
  <c r="M750" i="13" s="1"/>
  <c r="C750" i="13"/>
  <c r="A750" i="13" s="1"/>
  <c r="U749" i="13"/>
  <c r="R749" i="13"/>
  <c r="Q749" i="13"/>
  <c r="O749" i="13"/>
  <c r="I749" i="13"/>
  <c r="G749" i="13"/>
  <c r="K749" i="13" s="1"/>
  <c r="V749" i="13" s="1"/>
  <c r="D749" i="13"/>
  <c r="L749" i="13" s="1"/>
  <c r="M749" i="13" s="1"/>
  <c r="C749" i="13"/>
  <c r="A749" i="13" s="1"/>
  <c r="U748" i="13"/>
  <c r="R748" i="13"/>
  <c r="Q748" i="13"/>
  <c r="O748" i="13"/>
  <c r="I748" i="13"/>
  <c r="G748" i="13"/>
  <c r="K748" i="13" s="1"/>
  <c r="D748" i="13"/>
  <c r="L748" i="13" s="1"/>
  <c r="M748" i="13" s="1"/>
  <c r="C748" i="13"/>
  <c r="A748" i="13" s="1"/>
  <c r="U747" i="13"/>
  <c r="R747" i="13"/>
  <c r="Q747" i="13"/>
  <c r="O747" i="13"/>
  <c r="I747" i="13"/>
  <c r="G747" i="13"/>
  <c r="K747" i="13" s="1"/>
  <c r="S747" i="13" s="1"/>
  <c r="D747" i="13"/>
  <c r="L747" i="13" s="1"/>
  <c r="M747" i="13" s="1"/>
  <c r="C747" i="13"/>
  <c r="A747" i="13" s="1"/>
  <c r="U746" i="13"/>
  <c r="R746" i="13"/>
  <c r="Q746" i="13"/>
  <c r="O746" i="13"/>
  <c r="I746" i="13"/>
  <c r="G746" i="13"/>
  <c r="K746" i="13" s="1"/>
  <c r="V746" i="13" s="1"/>
  <c r="D746" i="13"/>
  <c r="L746" i="13" s="1"/>
  <c r="M746" i="13" s="1"/>
  <c r="C746" i="13"/>
  <c r="A746" i="13" s="1"/>
  <c r="U745" i="13"/>
  <c r="R745" i="13"/>
  <c r="Q745" i="13"/>
  <c r="O745" i="13"/>
  <c r="I745" i="13"/>
  <c r="G745" i="13"/>
  <c r="K745" i="13" s="1"/>
  <c r="D745" i="13"/>
  <c r="L745" i="13" s="1"/>
  <c r="M745" i="13" s="1"/>
  <c r="C745" i="13"/>
  <c r="A745" i="13" s="1"/>
  <c r="U744" i="13"/>
  <c r="R744" i="13"/>
  <c r="Q744" i="13"/>
  <c r="O744" i="13"/>
  <c r="I744" i="13"/>
  <c r="G744" i="13"/>
  <c r="K744" i="13" s="1"/>
  <c r="S744" i="13" s="1"/>
  <c r="D744" i="13"/>
  <c r="L744" i="13" s="1"/>
  <c r="M744" i="13" s="1"/>
  <c r="C744" i="13"/>
  <c r="A744" i="13" s="1"/>
  <c r="U743" i="13"/>
  <c r="R743" i="13"/>
  <c r="Q743" i="13"/>
  <c r="O743" i="13"/>
  <c r="I743" i="13"/>
  <c r="G743" i="13"/>
  <c r="K743" i="13" s="1"/>
  <c r="D743" i="13"/>
  <c r="L743" i="13" s="1"/>
  <c r="M743" i="13" s="1"/>
  <c r="C743" i="13"/>
  <c r="A743" i="13" s="1"/>
  <c r="U742" i="13"/>
  <c r="R742" i="13"/>
  <c r="Q742" i="13"/>
  <c r="O742" i="13"/>
  <c r="I742" i="13"/>
  <c r="G742" i="13"/>
  <c r="K742" i="13" s="1"/>
  <c r="D742" i="13"/>
  <c r="L742" i="13" s="1"/>
  <c r="M742" i="13" s="1"/>
  <c r="C742" i="13"/>
  <c r="A742" i="13" s="1"/>
  <c r="U741" i="13"/>
  <c r="R741" i="13"/>
  <c r="Q741" i="13"/>
  <c r="O741" i="13"/>
  <c r="I741" i="13"/>
  <c r="G741" i="13"/>
  <c r="K741" i="13" s="1"/>
  <c r="D741" i="13"/>
  <c r="L741" i="13" s="1"/>
  <c r="M741" i="13" s="1"/>
  <c r="C741" i="13"/>
  <c r="A741" i="13" s="1"/>
  <c r="U740" i="13"/>
  <c r="R740" i="13"/>
  <c r="Q740" i="13"/>
  <c r="O740" i="13"/>
  <c r="L740" i="13"/>
  <c r="M740" i="13" s="1"/>
  <c r="I740" i="13"/>
  <c r="G740" i="13"/>
  <c r="K740" i="13" s="1"/>
  <c r="V740" i="13" s="1"/>
  <c r="W740" i="13" s="1"/>
  <c r="D740" i="13"/>
  <c r="C740" i="13"/>
  <c r="A740" i="13" s="1"/>
  <c r="U739" i="13"/>
  <c r="R739" i="13"/>
  <c r="Q739" i="13"/>
  <c r="O739" i="13"/>
  <c r="I739" i="13"/>
  <c r="G739" i="13"/>
  <c r="K739" i="13" s="1"/>
  <c r="S739" i="13" s="1"/>
  <c r="D739" i="13"/>
  <c r="L739" i="13" s="1"/>
  <c r="M739" i="13" s="1"/>
  <c r="C739" i="13"/>
  <c r="A739" i="13" s="1"/>
  <c r="U738" i="13"/>
  <c r="R738" i="13"/>
  <c r="Q738" i="13"/>
  <c r="O738" i="13"/>
  <c r="I738" i="13"/>
  <c r="G738" i="13"/>
  <c r="K738" i="13" s="1"/>
  <c r="D738" i="13"/>
  <c r="L738" i="13" s="1"/>
  <c r="M738" i="13" s="1"/>
  <c r="C738" i="13"/>
  <c r="A738" i="13" s="1"/>
  <c r="U737" i="13"/>
  <c r="R737" i="13"/>
  <c r="Q737" i="13"/>
  <c r="O737" i="13"/>
  <c r="I737" i="13"/>
  <c r="G737" i="13"/>
  <c r="K737" i="13" s="1"/>
  <c r="D737" i="13"/>
  <c r="L737" i="13" s="1"/>
  <c r="M737" i="13" s="1"/>
  <c r="C737" i="13"/>
  <c r="A737" i="13" s="1"/>
  <c r="U736" i="13"/>
  <c r="R736" i="13"/>
  <c r="Q736" i="13"/>
  <c r="O736" i="13"/>
  <c r="I736" i="13"/>
  <c r="G736" i="13"/>
  <c r="K736" i="13" s="1"/>
  <c r="D736" i="13"/>
  <c r="L736" i="13" s="1"/>
  <c r="M736" i="13" s="1"/>
  <c r="C736" i="13"/>
  <c r="A736" i="13" s="1"/>
  <c r="U735" i="13"/>
  <c r="R735" i="13"/>
  <c r="Q735" i="13"/>
  <c r="O735" i="13"/>
  <c r="I735" i="13"/>
  <c r="G735" i="13"/>
  <c r="K735" i="13" s="1"/>
  <c r="D735" i="13"/>
  <c r="L735" i="13" s="1"/>
  <c r="M735" i="13" s="1"/>
  <c r="C735" i="13"/>
  <c r="A735" i="13" s="1"/>
  <c r="U734" i="13"/>
  <c r="R734" i="13"/>
  <c r="Q734" i="13"/>
  <c r="O734" i="13"/>
  <c r="L734" i="13"/>
  <c r="M734" i="13" s="1"/>
  <c r="I734" i="13"/>
  <c r="G734" i="13"/>
  <c r="K734" i="13" s="1"/>
  <c r="D734" i="13"/>
  <c r="C734" i="13"/>
  <c r="A734" i="13" s="1"/>
  <c r="U733" i="13"/>
  <c r="R733" i="13"/>
  <c r="Q733" i="13"/>
  <c r="O733" i="13"/>
  <c r="I733" i="13"/>
  <c r="G733" i="13"/>
  <c r="K733" i="13" s="1"/>
  <c r="V733" i="13" s="1"/>
  <c r="W733" i="13" s="1"/>
  <c r="D733" i="13"/>
  <c r="L733" i="13" s="1"/>
  <c r="M733" i="13" s="1"/>
  <c r="C733" i="13"/>
  <c r="A733" i="13" s="1"/>
  <c r="U732" i="13"/>
  <c r="R732" i="13"/>
  <c r="Q732" i="13"/>
  <c r="O732" i="13"/>
  <c r="I732" i="13"/>
  <c r="G732" i="13"/>
  <c r="K732" i="13" s="1"/>
  <c r="V732" i="13" s="1"/>
  <c r="D732" i="13"/>
  <c r="L732" i="13" s="1"/>
  <c r="M732" i="13" s="1"/>
  <c r="C732" i="13"/>
  <c r="A732" i="13" s="1"/>
  <c r="U731" i="13"/>
  <c r="R731" i="13"/>
  <c r="Q731" i="13"/>
  <c r="O731" i="13"/>
  <c r="I731" i="13"/>
  <c r="G731" i="13"/>
  <c r="K731" i="13" s="1"/>
  <c r="D731" i="13"/>
  <c r="L731" i="13" s="1"/>
  <c r="M731" i="13" s="1"/>
  <c r="C731" i="13"/>
  <c r="A731" i="13" s="1"/>
  <c r="U730" i="13"/>
  <c r="R730" i="13"/>
  <c r="Q730" i="13"/>
  <c r="O730" i="13"/>
  <c r="I730" i="13"/>
  <c r="G730" i="13"/>
  <c r="K730" i="13" s="1"/>
  <c r="D730" i="13"/>
  <c r="L730" i="13" s="1"/>
  <c r="M730" i="13" s="1"/>
  <c r="C730" i="13"/>
  <c r="A730" i="13" s="1"/>
  <c r="U729" i="13"/>
  <c r="R729" i="13"/>
  <c r="Q729" i="13"/>
  <c r="O729" i="13"/>
  <c r="I729" i="13"/>
  <c r="G729" i="13"/>
  <c r="K729" i="13" s="1"/>
  <c r="D729" i="13"/>
  <c r="L729" i="13" s="1"/>
  <c r="M729" i="13" s="1"/>
  <c r="C729" i="13"/>
  <c r="A729" i="13" s="1"/>
  <c r="V728" i="13"/>
  <c r="W728" i="13" s="1"/>
  <c r="U728" i="13"/>
  <c r="R728" i="13"/>
  <c r="Q728" i="13"/>
  <c r="O728" i="13"/>
  <c r="I728" i="13"/>
  <c r="G728" i="13"/>
  <c r="K728" i="13" s="1"/>
  <c r="S728" i="13" s="1"/>
  <c r="D728" i="13"/>
  <c r="L728" i="13" s="1"/>
  <c r="M728" i="13" s="1"/>
  <c r="C728" i="13"/>
  <c r="A728" i="13" s="1"/>
  <c r="U727" i="13"/>
  <c r="R727" i="13"/>
  <c r="Q727" i="13"/>
  <c r="O727" i="13"/>
  <c r="I727" i="13"/>
  <c r="G727" i="13"/>
  <c r="K727" i="13" s="1"/>
  <c r="D727" i="13"/>
  <c r="L727" i="13" s="1"/>
  <c r="M727" i="13" s="1"/>
  <c r="C727" i="13"/>
  <c r="A727" i="13" s="1"/>
  <c r="U726" i="13"/>
  <c r="R726" i="13"/>
  <c r="Q726" i="13"/>
  <c r="O726" i="13"/>
  <c r="I726" i="13"/>
  <c r="G726" i="13"/>
  <c r="K726" i="13" s="1"/>
  <c r="D726" i="13"/>
  <c r="L726" i="13" s="1"/>
  <c r="M726" i="13" s="1"/>
  <c r="C726" i="13"/>
  <c r="A726" i="13" s="1"/>
  <c r="U725" i="13"/>
  <c r="R725" i="13"/>
  <c r="Q725" i="13"/>
  <c r="O725" i="13"/>
  <c r="I725" i="13"/>
  <c r="G725" i="13"/>
  <c r="K725" i="13" s="1"/>
  <c r="V725" i="13" s="1"/>
  <c r="D725" i="13"/>
  <c r="L725" i="13" s="1"/>
  <c r="M725" i="13" s="1"/>
  <c r="C725" i="13"/>
  <c r="A725" i="13" s="1"/>
  <c r="U724" i="13"/>
  <c r="R724" i="13"/>
  <c r="Q724" i="13"/>
  <c r="O724" i="13"/>
  <c r="I724" i="13"/>
  <c r="G724" i="13"/>
  <c r="K724" i="13" s="1"/>
  <c r="D724" i="13"/>
  <c r="L724" i="13" s="1"/>
  <c r="M724" i="13" s="1"/>
  <c r="C724" i="13"/>
  <c r="A724" i="13" s="1"/>
  <c r="U723" i="13"/>
  <c r="R723" i="13"/>
  <c r="Q723" i="13"/>
  <c r="O723" i="13"/>
  <c r="I723" i="13"/>
  <c r="G723" i="13"/>
  <c r="K723" i="13" s="1"/>
  <c r="D723" i="13"/>
  <c r="L723" i="13" s="1"/>
  <c r="M723" i="13" s="1"/>
  <c r="C723" i="13"/>
  <c r="A723" i="13" s="1"/>
  <c r="U722" i="13"/>
  <c r="R722" i="13"/>
  <c r="Q722" i="13"/>
  <c r="O722" i="13"/>
  <c r="I722" i="13"/>
  <c r="G722" i="13"/>
  <c r="K722" i="13" s="1"/>
  <c r="D722" i="13"/>
  <c r="L722" i="13" s="1"/>
  <c r="M722" i="13" s="1"/>
  <c r="C722" i="13"/>
  <c r="A722" i="13" s="1"/>
  <c r="U721" i="13"/>
  <c r="R721" i="13"/>
  <c r="Q721" i="13"/>
  <c r="O721" i="13"/>
  <c r="I721" i="13"/>
  <c r="G721" i="13"/>
  <c r="K721" i="13" s="1"/>
  <c r="D721" i="13"/>
  <c r="L721" i="13" s="1"/>
  <c r="M721" i="13" s="1"/>
  <c r="C721" i="13"/>
  <c r="A721" i="13" s="1"/>
  <c r="U720" i="13"/>
  <c r="R720" i="13"/>
  <c r="Q720" i="13"/>
  <c r="O720" i="13"/>
  <c r="I720" i="13"/>
  <c r="G720" i="13"/>
  <c r="K720" i="13" s="1"/>
  <c r="S720" i="13" s="1"/>
  <c r="D720" i="13"/>
  <c r="L720" i="13" s="1"/>
  <c r="M720" i="13" s="1"/>
  <c r="C720" i="13"/>
  <c r="A720" i="13" s="1"/>
  <c r="U719" i="13"/>
  <c r="R719" i="13"/>
  <c r="Q719" i="13"/>
  <c r="O719" i="13"/>
  <c r="I719" i="13"/>
  <c r="G719" i="13"/>
  <c r="K719" i="13" s="1"/>
  <c r="D719" i="13"/>
  <c r="L719" i="13" s="1"/>
  <c r="M719" i="13" s="1"/>
  <c r="C719" i="13"/>
  <c r="A719" i="13" s="1"/>
  <c r="U718" i="13"/>
  <c r="R718" i="13"/>
  <c r="Q718" i="13"/>
  <c r="O718" i="13"/>
  <c r="I718" i="13"/>
  <c r="G718" i="13"/>
  <c r="K718" i="13" s="1"/>
  <c r="D718" i="13"/>
  <c r="L718" i="13" s="1"/>
  <c r="M718" i="13" s="1"/>
  <c r="C718" i="13"/>
  <c r="A718" i="13"/>
  <c r="U717" i="13"/>
  <c r="R717" i="13"/>
  <c r="Q717" i="13"/>
  <c r="O717" i="13"/>
  <c r="I717" i="13"/>
  <c r="G717" i="13"/>
  <c r="K717" i="13" s="1"/>
  <c r="D717" i="13"/>
  <c r="L717" i="13" s="1"/>
  <c r="M717" i="13" s="1"/>
  <c r="C717" i="13"/>
  <c r="A717" i="13" s="1"/>
  <c r="U716" i="13"/>
  <c r="R716" i="13"/>
  <c r="Q716" i="13"/>
  <c r="O716" i="13"/>
  <c r="I716" i="13"/>
  <c r="G716" i="13"/>
  <c r="K716" i="13" s="1"/>
  <c r="D716" i="13"/>
  <c r="L716" i="13" s="1"/>
  <c r="M716" i="13" s="1"/>
  <c r="C716" i="13"/>
  <c r="A716" i="13" s="1"/>
  <c r="U715" i="13"/>
  <c r="R715" i="13"/>
  <c r="Q715" i="13"/>
  <c r="O715" i="13"/>
  <c r="L715" i="13"/>
  <c r="M715" i="13" s="1"/>
  <c r="I715" i="13"/>
  <c r="G715" i="13"/>
  <c r="K715" i="13" s="1"/>
  <c r="D715" i="13"/>
  <c r="C715" i="13"/>
  <c r="A715" i="13" s="1"/>
  <c r="U714" i="13"/>
  <c r="R714" i="13"/>
  <c r="Q714" i="13"/>
  <c r="O714" i="13"/>
  <c r="I714" i="13"/>
  <c r="G714" i="13"/>
  <c r="K714" i="13" s="1"/>
  <c r="D714" i="13"/>
  <c r="L714" i="13" s="1"/>
  <c r="M714" i="13" s="1"/>
  <c r="C714" i="13"/>
  <c r="A714" i="13" s="1"/>
  <c r="U713" i="13"/>
  <c r="R713" i="13"/>
  <c r="Q713" i="13"/>
  <c r="O713" i="13"/>
  <c r="M713" i="13"/>
  <c r="I713" i="13"/>
  <c r="G713" i="13"/>
  <c r="K713" i="13" s="1"/>
  <c r="D713" i="13"/>
  <c r="L713" i="13" s="1"/>
  <c r="C713" i="13"/>
  <c r="A713" i="13" s="1"/>
  <c r="U712" i="13"/>
  <c r="R712" i="13"/>
  <c r="Q712" i="13"/>
  <c r="O712" i="13"/>
  <c r="I712" i="13"/>
  <c r="G712" i="13"/>
  <c r="K712" i="13" s="1"/>
  <c r="S712" i="13" s="1"/>
  <c r="D712" i="13"/>
  <c r="L712" i="13" s="1"/>
  <c r="M712" i="13" s="1"/>
  <c r="C712" i="13"/>
  <c r="A712" i="13" s="1"/>
  <c r="U711" i="13"/>
  <c r="R711" i="13"/>
  <c r="Q711" i="13"/>
  <c r="O711" i="13"/>
  <c r="I711" i="13"/>
  <c r="G711" i="13"/>
  <c r="K711" i="13" s="1"/>
  <c r="D711" i="13"/>
  <c r="L711" i="13" s="1"/>
  <c r="M711" i="13" s="1"/>
  <c r="C711" i="13"/>
  <c r="A711" i="13" s="1"/>
  <c r="U710" i="13"/>
  <c r="R710" i="13"/>
  <c r="Q710" i="13"/>
  <c r="O710" i="13"/>
  <c r="I710" i="13"/>
  <c r="G710" i="13"/>
  <c r="K710" i="13" s="1"/>
  <c r="D710" i="13"/>
  <c r="L710" i="13" s="1"/>
  <c r="M710" i="13" s="1"/>
  <c r="C710" i="13"/>
  <c r="A710" i="13"/>
  <c r="U709" i="13"/>
  <c r="R709" i="13"/>
  <c r="Q709" i="13"/>
  <c r="O709" i="13"/>
  <c r="I709" i="13"/>
  <c r="G709" i="13"/>
  <c r="K709" i="13" s="1"/>
  <c r="D709" i="13"/>
  <c r="L709" i="13" s="1"/>
  <c r="M709" i="13" s="1"/>
  <c r="C709" i="13"/>
  <c r="A709" i="13" s="1"/>
  <c r="U708" i="13"/>
  <c r="R708" i="13"/>
  <c r="Q708" i="13"/>
  <c r="O708" i="13"/>
  <c r="I708" i="13"/>
  <c r="G708" i="13"/>
  <c r="K708" i="13" s="1"/>
  <c r="D708" i="13"/>
  <c r="L708" i="13" s="1"/>
  <c r="M708" i="13" s="1"/>
  <c r="C708" i="13"/>
  <c r="A708" i="13" s="1"/>
  <c r="U707" i="13"/>
  <c r="R707" i="13"/>
  <c r="Q707" i="13"/>
  <c r="O707" i="13"/>
  <c r="I707" i="13"/>
  <c r="G707" i="13"/>
  <c r="K707" i="13" s="1"/>
  <c r="D707" i="13"/>
  <c r="L707" i="13" s="1"/>
  <c r="M707" i="13" s="1"/>
  <c r="C707" i="13"/>
  <c r="A707" i="13" s="1"/>
  <c r="U706" i="13"/>
  <c r="R706" i="13"/>
  <c r="Q706" i="13"/>
  <c r="O706" i="13"/>
  <c r="I706" i="13"/>
  <c r="G706" i="13"/>
  <c r="K706" i="13" s="1"/>
  <c r="D706" i="13"/>
  <c r="L706" i="13" s="1"/>
  <c r="M706" i="13" s="1"/>
  <c r="C706" i="13"/>
  <c r="A706" i="13" s="1"/>
  <c r="U705" i="13"/>
  <c r="R705" i="13"/>
  <c r="Q705" i="13"/>
  <c r="O705" i="13"/>
  <c r="I705" i="13"/>
  <c r="G705" i="13"/>
  <c r="K705" i="13" s="1"/>
  <c r="V705" i="13" s="1"/>
  <c r="D705" i="13"/>
  <c r="L705" i="13" s="1"/>
  <c r="M705" i="13" s="1"/>
  <c r="C705" i="13"/>
  <c r="A705" i="13" s="1"/>
  <c r="U704" i="13"/>
  <c r="R704" i="13"/>
  <c r="Q704" i="13"/>
  <c r="O704" i="13"/>
  <c r="I704" i="13"/>
  <c r="G704" i="13"/>
  <c r="K704" i="13" s="1"/>
  <c r="D704" i="13"/>
  <c r="L704" i="13" s="1"/>
  <c r="M704" i="13" s="1"/>
  <c r="C704" i="13"/>
  <c r="A704" i="13" s="1"/>
  <c r="U703" i="13"/>
  <c r="R703" i="13"/>
  <c r="Q703" i="13"/>
  <c r="O703" i="13"/>
  <c r="I703" i="13"/>
  <c r="G703" i="13"/>
  <c r="K703" i="13" s="1"/>
  <c r="D703" i="13"/>
  <c r="L703" i="13" s="1"/>
  <c r="M703" i="13" s="1"/>
  <c r="C703" i="13"/>
  <c r="A703" i="13" s="1"/>
  <c r="U702" i="13"/>
  <c r="R702" i="13"/>
  <c r="Q702" i="13"/>
  <c r="O702" i="13"/>
  <c r="I702" i="13"/>
  <c r="G702" i="13"/>
  <c r="K702" i="13" s="1"/>
  <c r="S702" i="13" s="1"/>
  <c r="D702" i="13"/>
  <c r="L702" i="13" s="1"/>
  <c r="M702" i="13" s="1"/>
  <c r="C702" i="13"/>
  <c r="A702" i="13" s="1"/>
  <c r="U701" i="13"/>
  <c r="R701" i="13"/>
  <c r="Q701" i="13"/>
  <c r="O701" i="13"/>
  <c r="I701" i="13"/>
  <c r="G701" i="13"/>
  <c r="K701" i="13" s="1"/>
  <c r="V701" i="13" s="1"/>
  <c r="D701" i="13"/>
  <c r="L701" i="13" s="1"/>
  <c r="M701" i="13" s="1"/>
  <c r="C701" i="13"/>
  <c r="A701" i="13"/>
  <c r="U700" i="13"/>
  <c r="R700" i="13"/>
  <c r="Q700" i="13"/>
  <c r="O700" i="13"/>
  <c r="I700" i="13"/>
  <c r="G700" i="13"/>
  <c r="K700" i="13" s="1"/>
  <c r="S700" i="13" s="1"/>
  <c r="D700" i="13"/>
  <c r="L700" i="13" s="1"/>
  <c r="M700" i="13" s="1"/>
  <c r="C700" i="13"/>
  <c r="A700" i="13" s="1"/>
  <c r="U699" i="13"/>
  <c r="R699" i="13"/>
  <c r="Q699" i="13"/>
  <c r="O699" i="13"/>
  <c r="L699" i="13"/>
  <c r="M699" i="13" s="1"/>
  <c r="I699" i="13"/>
  <c r="G699" i="13"/>
  <c r="K699" i="13" s="1"/>
  <c r="S699" i="13" s="1"/>
  <c r="D699" i="13"/>
  <c r="C699" i="13"/>
  <c r="A699" i="13" s="1"/>
  <c r="U698" i="13"/>
  <c r="R698" i="13"/>
  <c r="Q698" i="13"/>
  <c r="O698" i="13"/>
  <c r="I698" i="13"/>
  <c r="G698" i="13"/>
  <c r="K698" i="13" s="1"/>
  <c r="S698" i="13" s="1"/>
  <c r="D698" i="13"/>
  <c r="L698" i="13" s="1"/>
  <c r="M698" i="13" s="1"/>
  <c r="C698" i="13"/>
  <c r="A698" i="13" s="1"/>
  <c r="U697" i="13"/>
  <c r="R697" i="13"/>
  <c r="Q697" i="13"/>
  <c r="O697" i="13"/>
  <c r="I697" i="13"/>
  <c r="G697" i="13"/>
  <c r="K697" i="13" s="1"/>
  <c r="D697" i="13"/>
  <c r="L697" i="13" s="1"/>
  <c r="M697" i="13" s="1"/>
  <c r="C697" i="13"/>
  <c r="A697" i="13" s="1"/>
  <c r="U696" i="13"/>
  <c r="R696" i="13"/>
  <c r="Q696" i="13"/>
  <c r="O696" i="13"/>
  <c r="I696" i="13"/>
  <c r="G696" i="13"/>
  <c r="K696" i="13" s="1"/>
  <c r="S696" i="13" s="1"/>
  <c r="D696" i="13"/>
  <c r="L696" i="13" s="1"/>
  <c r="M696" i="13" s="1"/>
  <c r="C696" i="13"/>
  <c r="A696" i="13" s="1"/>
  <c r="U695" i="13"/>
  <c r="R695" i="13"/>
  <c r="Q695" i="13"/>
  <c r="O695" i="13"/>
  <c r="I695" i="13"/>
  <c r="G695" i="13"/>
  <c r="K695" i="13" s="1"/>
  <c r="D695" i="13"/>
  <c r="L695" i="13" s="1"/>
  <c r="M695" i="13" s="1"/>
  <c r="C695" i="13"/>
  <c r="A695" i="13"/>
  <c r="U694" i="13"/>
  <c r="R694" i="13"/>
  <c r="Q694" i="13"/>
  <c r="O694" i="13"/>
  <c r="I694" i="13"/>
  <c r="G694" i="13"/>
  <c r="K694" i="13" s="1"/>
  <c r="S694" i="13" s="1"/>
  <c r="D694" i="13"/>
  <c r="L694" i="13" s="1"/>
  <c r="M694" i="13" s="1"/>
  <c r="C694" i="13"/>
  <c r="A694" i="13" s="1"/>
  <c r="U693" i="13"/>
  <c r="R693" i="13"/>
  <c r="Q693" i="13"/>
  <c r="O693" i="13"/>
  <c r="I693" i="13"/>
  <c r="G693" i="13"/>
  <c r="K693" i="13" s="1"/>
  <c r="D693" i="13"/>
  <c r="L693" i="13" s="1"/>
  <c r="M693" i="13" s="1"/>
  <c r="C693" i="13"/>
  <c r="A693" i="13" s="1"/>
  <c r="U692" i="13"/>
  <c r="R692" i="13"/>
  <c r="Q692" i="13"/>
  <c r="O692" i="13"/>
  <c r="I692" i="13"/>
  <c r="G692" i="13"/>
  <c r="K692" i="13" s="1"/>
  <c r="D692" i="13"/>
  <c r="L692" i="13" s="1"/>
  <c r="M692" i="13" s="1"/>
  <c r="C692" i="13"/>
  <c r="A692" i="13" s="1"/>
  <c r="U691" i="13"/>
  <c r="R691" i="13"/>
  <c r="Q691" i="13"/>
  <c r="O691" i="13"/>
  <c r="I691" i="13"/>
  <c r="G691" i="13"/>
  <c r="K691" i="13" s="1"/>
  <c r="S691" i="13" s="1"/>
  <c r="D691" i="13"/>
  <c r="L691" i="13" s="1"/>
  <c r="M691" i="13" s="1"/>
  <c r="C691" i="13"/>
  <c r="A691" i="13"/>
  <c r="U690" i="13"/>
  <c r="R690" i="13"/>
  <c r="Q690" i="13"/>
  <c r="O690" i="13"/>
  <c r="I690" i="13"/>
  <c r="G690" i="13"/>
  <c r="K690" i="13" s="1"/>
  <c r="D690" i="13"/>
  <c r="L690" i="13" s="1"/>
  <c r="M690" i="13" s="1"/>
  <c r="C690" i="13"/>
  <c r="A690" i="13" s="1"/>
  <c r="U689" i="13"/>
  <c r="R689" i="13"/>
  <c r="Q689" i="13"/>
  <c r="O689" i="13"/>
  <c r="I689" i="13"/>
  <c r="G689" i="13"/>
  <c r="K689" i="13" s="1"/>
  <c r="D689" i="13"/>
  <c r="L689" i="13" s="1"/>
  <c r="M689" i="13" s="1"/>
  <c r="C689" i="13"/>
  <c r="A689" i="13" s="1"/>
  <c r="U688" i="13"/>
  <c r="R688" i="13"/>
  <c r="Q688" i="13"/>
  <c r="O688" i="13"/>
  <c r="I688" i="13"/>
  <c r="G688" i="13"/>
  <c r="K688" i="13" s="1"/>
  <c r="D688" i="13"/>
  <c r="L688" i="13" s="1"/>
  <c r="M688" i="13" s="1"/>
  <c r="C688" i="13"/>
  <c r="A688" i="13" s="1"/>
  <c r="U687" i="13"/>
  <c r="R687" i="13"/>
  <c r="Q687" i="13"/>
  <c r="O687" i="13"/>
  <c r="I687" i="13"/>
  <c r="G687" i="13"/>
  <c r="K687" i="13" s="1"/>
  <c r="D687" i="13"/>
  <c r="L687" i="13" s="1"/>
  <c r="M687" i="13" s="1"/>
  <c r="C687" i="13"/>
  <c r="A687" i="13" s="1"/>
  <c r="U686" i="13"/>
  <c r="R686" i="13"/>
  <c r="Q686" i="13"/>
  <c r="O686" i="13"/>
  <c r="I686" i="13"/>
  <c r="G686" i="13"/>
  <c r="K686" i="13" s="1"/>
  <c r="S686" i="13" s="1"/>
  <c r="T686" i="13" s="1"/>
  <c r="D686" i="13"/>
  <c r="L686" i="13" s="1"/>
  <c r="M686" i="13" s="1"/>
  <c r="C686" i="13"/>
  <c r="A686" i="13" s="1"/>
  <c r="U685" i="13"/>
  <c r="R685" i="13"/>
  <c r="Q685" i="13"/>
  <c r="O685" i="13"/>
  <c r="M685" i="13"/>
  <c r="I685" i="13"/>
  <c r="G685" i="13"/>
  <c r="K685" i="13" s="1"/>
  <c r="D685" i="13"/>
  <c r="L685" i="13" s="1"/>
  <c r="C685" i="13"/>
  <c r="A685" i="13" s="1"/>
  <c r="U684" i="13"/>
  <c r="R684" i="13"/>
  <c r="Q684" i="13"/>
  <c r="O684" i="13"/>
  <c r="I684" i="13"/>
  <c r="G684" i="13"/>
  <c r="K684" i="13" s="1"/>
  <c r="D684" i="13"/>
  <c r="L684" i="13" s="1"/>
  <c r="M684" i="13" s="1"/>
  <c r="C684" i="13"/>
  <c r="A684" i="13" s="1"/>
  <c r="U683" i="13"/>
  <c r="R683" i="13"/>
  <c r="Q683" i="13"/>
  <c r="O683" i="13"/>
  <c r="I683" i="13"/>
  <c r="G683" i="13"/>
  <c r="K683" i="13" s="1"/>
  <c r="V683" i="13" s="1"/>
  <c r="D683" i="13"/>
  <c r="L683" i="13" s="1"/>
  <c r="M683" i="13" s="1"/>
  <c r="C683" i="13"/>
  <c r="A683" i="13" s="1"/>
  <c r="U682" i="13"/>
  <c r="R682" i="13"/>
  <c r="Q682" i="13"/>
  <c r="O682" i="13"/>
  <c r="I682" i="13"/>
  <c r="G682" i="13"/>
  <c r="K682" i="13" s="1"/>
  <c r="S682" i="13" s="1"/>
  <c r="D682" i="13"/>
  <c r="L682" i="13" s="1"/>
  <c r="M682" i="13" s="1"/>
  <c r="C682" i="13"/>
  <c r="A682" i="13" s="1"/>
  <c r="U681" i="13"/>
  <c r="R681" i="13"/>
  <c r="Q681" i="13"/>
  <c r="O681" i="13"/>
  <c r="I681" i="13"/>
  <c r="G681" i="13"/>
  <c r="K681" i="13" s="1"/>
  <c r="V681" i="13" s="1"/>
  <c r="D681" i="13"/>
  <c r="L681" i="13" s="1"/>
  <c r="M681" i="13" s="1"/>
  <c r="C681" i="13"/>
  <c r="A681" i="13" s="1"/>
  <c r="U680" i="13"/>
  <c r="R680" i="13"/>
  <c r="Q680" i="13"/>
  <c r="O680" i="13"/>
  <c r="I680" i="13"/>
  <c r="G680" i="13"/>
  <c r="K680" i="13" s="1"/>
  <c r="D680" i="13"/>
  <c r="L680" i="13" s="1"/>
  <c r="M680" i="13" s="1"/>
  <c r="C680" i="13"/>
  <c r="A680" i="13" s="1"/>
  <c r="U679" i="13"/>
  <c r="R679" i="13"/>
  <c r="Q679" i="13"/>
  <c r="O679" i="13"/>
  <c r="I679" i="13"/>
  <c r="G679" i="13"/>
  <c r="K679" i="13" s="1"/>
  <c r="D679" i="13"/>
  <c r="L679" i="13" s="1"/>
  <c r="M679" i="13" s="1"/>
  <c r="C679" i="13"/>
  <c r="A679" i="13" s="1"/>
  <c r="U678" i="13"/>
  <c r="R678" i="13"/>
  <c r="Q678" i="13"/>
  <c r="O678" i="13"/>
  <c r="I678" i="13"/>
  <c r="G678" i="13"/>
  <c r="K678" i="13" s="1"/>
  <c r="D678" i="13"/>
  <c r="L678" i="13" s="1"/>
  <c r="M678" i="13" s="1"/>
  <c r="C678" i="13"/>
  <c r="A678" i="13" s="1"/>
  <c r="U677" i="13"/>
  <c r="R677" i="13"/>
  <c r="Q677" i="13"/>
  <c r="O677" i="13"/>
  <c r="M677" i="13"/>
  <c r="K677" i="13"/>
  <c r="I677" i="13"/>
  <c r="G677" i="13"/>
  <c r="D677" i="13"/>
  <c r="L677" i="13" s="1"/>
  <c r="C677" i="13"/>
  <c r="A677" i="13" s="1"/>
  <c r="U676" i="13"/>
  <c r="R676" i="13"/>
  <c r="Q676" i="13"/>
  <c r="O676" i="13"/>
  <c r="I676" i="13"/>
  <c r="G676" i="13"/>
  <c r="K676" i="13" s="1"/>
  <c r="V676" i="13" s="1"/>
  <c r="W676" i="13" s="1"/>
  <c r="D676" i="13"/>
  <c r="L676" i="13" s="1"/>
  <c r="M676" i="13" s="1"/>
  <c r="C676" i="13"/>
  <c r="A676" i="13" s="1"/>
  <c r="U675" i="13"/>
  <c r="R675" i="13"/>
  <c r="Q675" i="13"/>
  <c r="O675" i="13"/>
  <c r="I675" i="13"/>
  <c r="G675" i="13"/>
  <c r="K675" i="13" s="1"/>
  <c r="D675" i="13"/>
  <c r="L675" i="13" s="1"/>
  <c r="M675" i="13" s="1"/>
  <c r="C675" i="13"/>
  <c r="A675" i="13" s="1"/>
  <c r="U674" i="13"/>
  <c r="R674" i="13"/>
  <c r="Q674" i="13"/>
  <c r="O674" i="13"/>
  <c r="K674" i="13"/>
  <c r="V674" i="13" s="1"/>
  <c r="I674" i="13"/>
  <c r="G674" i="13"/>
  <c r="D674" i="13"/>
  <c r="L674" i="13" s="1"/>
  <c r="M674" i="13" s="1"/>
  <c r="C674" i="13"/>
  <c r="A674" i="13" s="1"/>
  <c r="U673" i="13"/>
  <c r="R673" i="13"/>
  <c r="Q673" i="13"/>
  <c r="O673" i="13"/>
  <c r="I673" i="13"/>
  <c r="G673" i="13"/>
  <c r="K673" i="13" s="1"/>
  <c r="D673" i="13"/>
  <c r="L673" i="13" s="1"/>
  <c r="M673" i="13" s="1"/>
  <c r="C673" i="13"/>
  <c r="A673" i="13" s="1"/>
  <c r="U672" i="13"/>
  <c r="R672" i="13"/>
  <c r="Q672" i="13"/>
  <c r="O672" i="13"/>
  <c r="I672" i="13"/>
  <c r="G672" i="13"/>
  <c r="K672" i="13" s="1"/>
  <c r="D672" i="13"/>
  <c r="L672" i="13" s="1"/>
  <c r="M672" i="13" s="1"/>
  <c r="C672" i="13"/>
  <c r="A672" i="13" s="1"/>
  <c r="U671" i="13"/>
  <c r="R671" i="13"/>
  <c r="Q671" i="13"/>
  <c r="O671" i="13"/>
  <c r="I671" i="13"/>
  <c r="G671" i="13"/>
  <c r="K671" i="13" s="1"/>
  <c r="D671" i="13"/>
  <c r="L671" i="13" s="1"/>
  <c r="M671" i="13" s="1"/>
  <c r="C671" i="13"/>
  <c r="A671" i="13" s="1"/>
  <c r="U670" i="13"/>
  <c r="R670" i="13"/>
  <c r="Q670" i="13"/>
  <c r="O670" i="13"/>
  <c r="I670" i="13"/>
  <c r="G670" i="13"/>
  <c r="K670" i="13" s="1"/>
  <c r="D670" i="13"/>
  <c r="L670" i="13" s="1"/>
  <c r="M670" i="13" s="1"/>
  <c r="C670" i="13"/>
  <c r="A670" i="13"/>
  <c r="U669" i="13"/>
  <c r="R669" i="13"/>
  <c r="Q669" i="13"/>
  <c r="O669" i="13"/>
  <c r="K669" i="13"/>
  <c r="I669" i="13"/>
  <c r="G669" i="13"/>
  <c r="D669" i="13"/>
  <c r="L669" i="13" s="1"/>
  <c r="M669" i="13" s="1"/>
  <c r="C669" i="13"/>
  <c r="A669" i="13" s="1"/>
  <c r="U668" i="13"/>
  <c r="R668" i="13"/>
  <c r="Q668" i="13"/>
  <c r="O668" i="13"/>
  <c r="I668" i="13"/>
  <c r="G668" i="13"/>
  <c r="K668" i="13" s="1"/>
  <c r="D668" i="13"/>
  <c r="L668" i="13" s="1"/>
  <c r="M668" i="13" s="1"/>
  <c r="C668" i="13"/>
  <c r="A668" i="13" s="1"/>
  <c r="U667" i="13"/>
  <c r="R667" i="13"/>
  <c r="Q667" i="13"/>
  <c r="O667" i="13"/>
  <c r="I667" i="13"/>
  <c r="G667" i="13"/>
  <c r="K667" i="13" s="1"/>
  <c r="D667" i="13"/>
  <c r="L667" i="13" s="1"/>
  <c r="M667" i="13" s="1"/>
  <c r="C667" i="13"/>
  <c r="A667" i="13" s="1"/>
  <c r="U666" i="13"/>
  <c r="R666" i="13"/>
  <c r="Q666" i="13"/>
  <c r="O666" i="13"/>
  <c r="K666" i="13"/>
  <c r="V666" i="13" s="1"/>
  <c r="W666" i="13" s="1"/>
  <c r="I666" i="13"/>
  <c r="G666" i="13"/>
  <c r="D666" i="13"/>
  <c r="L666" i="13" s="1"/>
  <c r="M666" i="13" s="1"/>
  <c r="C666" i="13"/>
  <c r="A666" i="13" s="1"/>
  <c r="U665" i="13"/>
  <c r="R665" i="13"/>
  <c r="Q665" i="13"/>
  <c r="O665" i="13"/>
  <c r="I665" i="13"/>
  <c r="G665" i="13"/>
  <c r="K665" i="13" s="1"/>
  <c r="D665" i="13"/>
  <c r="L665" i="13" s="1"/>
  <c r="M665" i="13" s="1"/>
  <c r="C665" i="13"/>
  <c r="A665" i="13" s="1"/>
  <c r="V664" i="13"/>
  <c r="U664" i="13"/>
  <c r="R664" i="13"/>
  <c r="Q664" i="13"/>
  <c r="O664" i="13"/>
  <c r="I664" i="13"/>
  <c r="G664" i="13"/>
  <c r="K664" i="13" s="1"/>
  <c r="S664" i="13" s="1"/>
  <c r="D664" i="13"/>
  <c r="L664" i="13" s="1"/>
  <c r="M664" i="13" s="1"/>
  <c r="C664" i="13"/>
  <c r="A664" i="13" s="1"/>
  <c r="U663" i="13"/>
  <c r="R663" i="13"/>
  <c r="Q663" i="13"/>
  <c r="O663" i="13"/>
  <c r="I663" i="13"/>
  <c r="G663" i="13"/>
  <c r="K663" i="13" s="1"/>
  <c r="D663" i="13"/>
  <c r="L663" i="13" s="1"/>
  <c r="M663" i="13" s="1"/>
  <c r="C663" i="13"/>
  <c r="A663" i="13" s="1"/>
  <c r="U662" i="13"/>
  <c r="R662" i="13"/>
  <c r="Q662" i="13"/>
  <c r="O662" i="13"/>
  <c r="I662" i="13"/>
  <c r="G662" i="13"/>
  <c r="K662" i="13" s="1"/>
  <c r="D662" i="13"/>
  <c r="L662" i="13" s="1"/>
  <c r="M662" i="13" s="1"/>
  <c r="C662" i="13"/>
  <c r="A662" i="13" s="1"/>
  <c r="U661" i="13"/>
  <c r="R661" i="13"/>
  <c r="Q661" i="13"/>
  <c r="O661" i="13"/>
  <c r="I661" i="13"/>
  <c r="G661" i="13"/>
  <c r="K661" i="13" s="1"/>
  <c r="D661" i="13"/>
  <c r="L661" i="13" s="1"/>
  <c r="M661" i="13" s="1"/>
  <c r="C661" i="13"/>
  <c r="A661" i="13" s="1"/>
  <c r="U660" i="13"/>
  <c r="R660" i="13"/>
  <c r="Q660" i="13"/>
  <c r="O660" i="13"/>
  <c r="I660" i="13"/>
  <c r="G660" i="13"/>
  <c r="K660" i="13" s="1"/>
  <c r="D660" i="13"/>
  <c r="L660" i="13" s="1"/>
  <c r="M660" i="13" s="1"/>
  <c r="C660" i="13"/>
  <c r="A660" i="13" s="1"/>
  <c r="U659" i="13"/>
  <c r="R659" i="13"/>
  <c r="Q659" i="13"/>
  <c r="O659" i="13"/>
  <c r="I659" i="13"/>
  <c r="G659" i="13"/>
  <c r="K659" i="13" s="1"/>
  <c r="D659" i="13"/>
  <c r="L659" i="13" s="1"/>
  <c r="M659" i="13" s="1"/>
  <c r="C659" i="13"/>
  <c r="A659" i="13" s="1"/>
  <c r="U658" i="13"/>
  <c r="R658" i="13"/>
  <c r="Q658" i="13"/>
  <c r="O658" i="13"/>
  <c r="I658" i="13"/>
  <c r="G658" i="13"/>
  <c r="K658" i="13" s="1"/>
  <c r="V658" i="13" s="1"/>
  <c r="D658" i="13"/>
  <c r="L658" i="13" s="1"/>
  <c r="M658" i="13" s="1"/>
  <c r="C658" i="13"/>
  <c r="A658" i="13" s="1"/>
  <c r="U657" i="13"/>
  <c r="R657" i="13"/>
  <c r="Q657" i="13"/>
  <c r="O657" i="13"/>
  <c r="I657" i="13"/>
  <c r="G657" i="13"/>
  <c r="K657" i="13" s="1"/>
  <c r="D657" i="13"/>
  <c r="L657" i="13" s="1"/>
  <c r="M657" i="13" s="1"/>
  <c r="C657" i="13"/>
  <c r="A657" i="13" s="1"/>
  <c r="U656" i="13"/>
  <c r="R656" i="13"/>
  <c r="Q656" i="13"/>
  <c r="O656" i="13"/>
  <c r="I656" i="13"/>
  <c r="G656" i="13"/>
  <c r="K656" i="13" s="1"/>
  <c r="D656" i="13"/>
  <c r="L656" i="13" s="1"/>
  <c r="M656" i="13" s="1"/>
  <c r="C656" i="13"/>
  <c r="A656" i="13" s="1"/>
  <c r="U655" i="13"/>
  <c r="R655" i="13"/>
  <c r="Q655" i="13"/>
  <c r="O655" i="13"/>
  <c r="L655" i="13"/>
  <c r="M655" i="13" s="1"/>
  <c r="I655" i="13"/>
  <c r="G655" i="13"/>
  <c r="K655" i="13" s="1"/>
  <c r="D655" i="13"/>
  <c r="C655" i="13"/>
  <c r="A655" i="13" s="1"/>
  <c r="U654" i="13"/>
  <c r="R654" i="13"/>
  <c r="Q654" i="13"/>
  <c r="O654" i="13"/>
  <c r="I654" i="13"/>
  <c r="G654" i="13"/>
  <c r="K654" i="13" s="1"/>
  <c r="D654" i="13"/>
  <c r="L654" i="13" s="1"/>
  <c r="M654" i="13" s="1"/>
  <c r="C654" i="13"/>
  <c r="A654" i="13" s="1"/>
  <c r="U653" i="13"/>
  <c r="R653" i="13"/>
  <c r="Q653" i="13"/>
  <c r="O653" i="13"/>
  <c r="I653" i="13"/>
  <c r="G653" i="13"/>
  <c r="K653" i="13" s="1"/>
  <c r="D653" i="13"/>
  <c r="L653" i="13" s="1"/>
  <c r="M653" i="13" s="1"/>
  <c r="C653" i="13"/>
  <c r="A653" i="13" s="1"/>
  <c r="U652" i="13"/>
  <c r="R652" i="13"/>
  <c r="Q652" i="13"/>
  <c r="O652" i="13"/>
  <c r="I652" i="13"/>
  <c r="G652" i="13"/>
  <c r="K652" i="13" s="1"/>
  <c r="V652" i="13" s="1"/>
  <c r="D652" i="13"/>
  <c r="L652" i="13" s="1"/>
  <c r="M652" i="13" s="1"/>
  <c r="C652" i="13"/>
  <c r="A652" i="13" s="1"/>
  <c r="U651" i="13"/>
  <c r="R651" i="13"/>
  <c r="Q651" i="13"/>
  <c r="O651" i="13"/>
  <c r="I651" i="13"/>
  <c r="G651" i="13"/>
  <c r="K651" i="13" s="1"/>
  <c r="D651" i="13"/>
  <c r="L651" i="13" s="1"/>
  <c r="M651" i="13" s="1"/>
  <c r="C651" i="13"/>
  <c r="A651" i="13" s="1"/>
  <c r="U650" i="13"/>
  <c r="R650" i="13"/>
  <c r="Q650" i="13"/>
  <c r="O650" i="13"/>
  <c r="I650" i="13"/>
  <c r="G650" i="13"/>
  <c r="K650" i="13" s="1"/>
  <c r="D650" i="13"/>
  <c r="L650" i="13" s="1"/>
  <c r="M650" i="13" s="1"/>
  <c r="C650" i="13"/>
  <c r="A650" i="13" s="1"/>
  <c r="U649" i="13"/>
  <c r="R649" i="13"/>
  <c r="Q649" i="13"/>
  <c r="O649" i="13"/>
  <c r="I649" i="13"/>
  <c r="G649" i="13"/>
  <c r="K649" i="13" s="1"/>
  <c r="D649" i="13"/>
  <c r="L649" i="13" s="1"/>
  <c r="M649" i="13" s="1"/>
  <c r="C649" i="13"/>
  <c r="A649" i="13" s="1"/>
  <c r="U648" i="13"/>
  <c r="R648" i="13"/>
  <c r="Q648" i="13"/>
  <c r="O648" i="13"/>
  <c r="I648" i="13"/>
  <c r="G648" i="13"/>
  <c r="K648" i="13" s="1"/>
  <c r="D648" i="13"/>
  <c r="L648" i="13" s="1"/>
  <c r="M648" i="13" s="1"/>
  <c r="C648" i="13"/>
  <c r="A648" i="13" s="1"/>
  <c r="U647" i="13"/>
  <c r="R647" i="13"/>
  <c r="Q647" i="13"/>
  <c r="O647" i="13"/>
  <c r="I647" i="13"/>
  <c r="G647" i="13"/>
  <c r="K647" i="13" s="1"/>
  <c r="V647" i="13" s="1"/>
  <c r="D647" i="13"/>
  <c r="L647" i="13" s="1"/>
  <c r="M647" i="13" s="1"/>
  <c r="C647" i="13"/>
  <c r="A647" i="13" s="1"/>
  <c r="U646" i="13"/>
  <c r="R646" i="13"/>
  <c r="Q646" i="13"/>
  <c r="O646" i="13"/>
  <c r="I646" i="13"/>
  <c r="G646" i="13"/>
  <c r="K646" i="13" s="1"/>
  <c r="S646" i="13" s="1"/>
  <c r="D646" i="13"/>
  <c r="L646" i="13" s="1"/>
  <c r="M646" i="13" s="1"/>
  <c r="C646" i="13"/>
  <c r="A646" i="13"/>
  <c r="U645" i="13"/>
  <c r="R645" i="13"/>
  <c r="Q645" i="13"/>
  <c r="O645" i="13"/>
  <c r="M645" i="13"/>
  <c r="K645" i="13"/>
  <c r="I645" i="13"/>
  <c r="G645" i="13"/>
  <c r="D645" i="13"/>
  <c r="L645" i="13" s="1"/>
  <c r="C645" i="13"/>
  <c r="A645" i="13" s="1"/>
  <c r="U644" i="13"/>
  <c r="S644" i="13"/>
  <c r="R644" i="13"/>
  <c r="Q644" i="13"/>
  <c r="O644" i="13"/>
  <c r="I644" i="13"/>
  <c r="G644" i="13"/>
  <c r="K644" i="13" s="1"/>
  <c r="V644" i="13" s="1"/>
  <c r="D644" i="13"/>
  <c r="L644" i="13" s="1"/>
  <c r="M644" i="13" s="1"/>
  <c r="C644" i="13"/>
  <c r="A644" i="13" s="1"/>
  <c r="U643" i="13"/>
  <c r="R643" i="13"/>
  <c r="Q643" i="13"/>
  <c r="O643" i="13"/>
  <c r="I643" i="13"/>
  <c r="G643" i="13"/>
  <c r="K643" i="13" s="1"/>
  <c r="S643" i="13" s="1"/>
  <c r="D643" i="13"/>
  <c r="L643" i="13" s="1"/>
  <c r="M643" i="13" s="1"/>
  <c r="C643" i="13"/>
  <c r="A643" i="13"/>
  <c r="U642" i="13"/>
  <c r="R642" i="13"/>
  <c r="Q642" i="13"/>
  <c r="O642" i="13"/>
  <c r="I642" i="13"/>
  <c r="G642" i="13"/>
  <c r="K642" i="13" s="1"/>
  <c r="D642" i="13"/>
  <c r="L642" i="13" s="1"/>
  <c r="M642" i="13" s="1"/>
  <c r="C642" i="13"/>
  <c r="A642" i="13" s="1"/>
  <c r="U641" i="13"/>
  <c r="R641" i="13"/>
  <c r="Q641" i="13"/>
  <c r="O641" i="13"/>
  <c r="I641" i="13"/>
  <c r="G641" i="13"/>
  <c r="K641" i="13" s="1"/>
  <c r="D641" i="13"/>
  <c r="L641" i="13" s="1"/>
  <c r="M641" i="13" s="1"/>
  <c r="C641" i="13"/>
  <c r="A641" i="13" s="1"/>
  <c r="U640" i="13"/>
  <c r="R640" i="13"/>
  <c r="Q640" i="13"/>
  <c r="O640" i="13"/>
  <c r="I640" i="13"/>
  <c r="G640" i="13"/>
  <c r="K640" i="13" s="1"/>
  <c r="D640" i="13"/>
  <c r="L640" i="13" s="1"/>
  <c r="M640" i="13" s="1"/>
  <c r="C640" i="13"/>
  <c r="A640" i="13" s="1"/>
  <c r="U639" i="13"/>
  <c r="R639" i="13"/>
  <c r="Q639" i="13"/>
  <c r="O639" i="13"/>
  <c r="I639" i="13"/>
  <c r="G639" i="13"/>
  <c r="K639" i="13" s="1"/>
  <c r="V639" i="13" s="1"/>
  <c r="D639" i="13"/>
  <c r="L639" i="13" s="1"/>
  <c r="M639" i="13" s="1"/>
  <c r="C639" i="13"/>
  <c r="A639" i="13" s="1"/>
  <c r="U638" i="13"/>
  <c r="R638" i="13"/>
  <c r="Q638" i="13"/>
  <c r="O638" i="13"/>
  <c r="I638" i="13"/>
  <c r="G638" i="13"/>
  <c r="K638" i="13" s="1"/>
  <c r="S638" i="13" s="1"/>
  <c r="D638" i="13"/>
  <c r="L638" i="13" s="1"/>
  <c r="M638" i="13" s="1"/>
  <c r="C638" i="13"/>
  <c r="A638" i="13"/>
  <c r="U637" i="13"/>
  <c r="R637" i="13"/>
  <c r="Q637" i="13"/>
  <c r="O637" i="13"/>
  <c r="I637" i="13"/>
  <c r="G637" i="13"/>
  <c r="K637" i="13" s="1"/>
  <c r="D637" i="13"/>
  <c r="L637" i="13" s="1"/>
  <c r="M637" i="13" s="1"/>
  <c r="C637" i="13"/>
  <c r="A637" i="13" s="1"/>
  <c r="U636" i="13"/>
  <c r="R636" i="13"/>
  <c r="Q636" i="13"/>
  <c r="O636" i="13"/>
  <c r="I636" i="13"/>
  <c r="G636" i="13"/>
  <c r="K636" i="13" s="1"/>
  <c r="D636" i="13"/>
  <c r="L636" i="13" s="1"/>
  <c r="M636" i="13" s="1"/>
  <c r="C636" i="13"/>
  <c r="A636" i="13" s="1"/>
  <c r="U635" i="13"/>
  <c r="R635" i="13"/>
  <c r="Q635" i="13"/>
  <c r="O635" i="13"/>
  <c r="I635" i="13"/>
  <c r="G635" i="13"/>
  <c r="K635" i="13" s="1"/>
  <c r="D635" i="13"/>
  <c r="L635" i="13" s="1"/>
  <c r="M635" i="13" s="1"/>
  <c r="C635" i="13"/>
  <c r="A635" i="13" s="1"/>
  <c r="U634" i="13"/>
  <c r="R634" i="13"/>
  <c r="Q634" i="13"/>
  <c r="O634" i="13"/>
  <c r="I634" i="13"/>
  <c r="G634" i="13"/>
  <c r="K634" i="13" s="1"/>
  <c r="D634" i="13"/>
  <c r="L634" i="13" s="1"/>
  <c r="M634" i="13" s="1"/>
  <c r="C634" i="13"/>
  <c r="A634" i="13" s="1"/>
  <c r="U633" i="13"/>
  <c r="R633" i="13"/>
  <c r="Q633" i="13"/>
  <c r="O633" i="13"/>
  <c r="I633" i="13"/>
  <c r="G633" i="13"/>
  <c r="K633" i="13" s="1"/>
  <c r="D633" i="13"/>
  <c r="L633" i="13" s="1"/>
  <c r="M633" i="13" s="1"/>
  <c r="C633" i="13"/>
  <c r="A633" i="13" s="1"/>
  <c r="U632" i="13"/>
  <c r="R632" i="13"/>
  <c r="Q632" i="13"/>
  <c r="O632" i="13"/>
  <c r="I632" i="13"/>
  <c r="G632" i="13"/>
  <c r="K632" i="13" s="1"/>
  <c r="V632" i="13" s="1"/>
  <c r="D632" i="13"/>
  <c r="L632" i="13" s="1"/>
  <c r="M632" i="13" s="1"/>
  <c r="C632" i="13"/>
  <c r="A632" i="13"/>
  <c r="U631" i="13"/>
  <c r="R631" i="13"/>
  <c r="Q631" i="13"/>
  <c r="O631" i="13"/>
  <c r="I631" i="13"/>
  <c r="G631" i="13"/>
  <c r="K631" i="13" s="1"/>
  <c r="S631" i="13" s="1"/>
  <c r="D631" i="13"/>
  <c r="L631" i="13" s="1"/>
  <c r="M631" i="13" s="1"/>
  <c r="C631" i="13"/>
  <c r="A631" i="13" s="1"/>
  <c r="U630" i="13"/>
  <c r="R630" i="13"/>
  <c r="Q630" i="13"/>
  <c r="O630" i="13"/>
  <c r="I630" i="13"/>
  <c r="G630" i="13"/>
  <c r="K630" i="13" s="1"/>
  <c r="D630" i="13"/>
  <c r="L630" i="13" s="1"/>
  <c r="M630" i="13" s="1"/>
  <c r="C630" i="13"/>
  <c r="A630" i="13" s="1"/>
  <c r="U629" i="13"/>
  <c r="R629" i="13"/>
  <c r="Q629" i="13"/>
  <c r="O629" i="13"/>
  <c r="K629" i="13"/>
  <c r="I629" i="13"/>
  <c r="G629" i="13"/>
  <c r="D629" i="13"/>
  <c r="L629" i="13" s="1"/>
  <c r="M629" i="13" s="1"/>
  <c r="C629" i="13"/>
  <c r="A629" i="13" s="1"/>
  <c r="U628" i="13"/>
  <c r="R628" i="13"/>
  <c r="Q628" i="13"/>
  <c r="O628" i="13"/>
  <c r="I628" i="13"/>
  <c r="G628" i="13"/>
  <c r="K628" i="13" s="1"/>
  <c r="V628" i="13" s="1"/>
  <c r="D628" i="13"/>
  <c r="L628" i="13" s="1"/>
  <c r="M628" i="13" s="1"/>
  <c r="C628" i="13"/>
  <c r="A628" i="13" s="1"/>
  <c r="U627" i="13"/>
  <c r="R627" i="13"/>
  <c r="Q627" i="13"/>
  <c r="O627" i="13"/>
  <c r="I627" i="13"/>
  <c r="G627" i="13"/>
  <c r="K627" i="13" s="1"/>
  <c r="D627" i="13"/>
  <c r="L627" i="13" s="1"/>
  <c r="M627" i="13" s="1"/>
  <c r="C627" i="13"/>
  <c r="A627" i="13" s="1"/>
  <c r="U626" i="13"/>
  <c r="R626" i="13"/>
  <c r="Q626" i="13"/>
  <c r="O626" i="13"/>
  <c r="I626" i="13"/>
  <c r="G626" i="13"/>
  <c r="K626" i="13" s="1"/>
  <c r="D626" i="13"/>
  <c r="L626" i="13" s="1"/>
  <c r="M626" i="13" s="1"/>
  <c r="C626" i="13"/>
  <c r="A626" i="13" s="1"/>
  <c r="U625" i="13"/>
  <c r="R625" i="13"/>
  <c r="Q625" i="13"/>
  <c r="O625" i="13"/>
  <c r="I625" i="13"/>
  <c r="G625" i="13"/>
  <c r="K625" i="13" s="1"/>
  <c r="D625" i="13"/>
  <c r="L625" i="13" s="1"/>
  <c r="M625" i="13" s="1"/>
  <c r="C625" i="13"/>
  <c r="A625" i="13" s="1"/>
  <c r="U624" i="13"/>
  <c r="R624" i="13"/>
  <c r="Q624" i="13"/>
  <c r="O624" i="13"/>
  <c r="I624" i="13"/>
  <c r="G624" i="13"/>
  <c r="K624" i="13" s="1"/>
  <c r="D624" i="13"/>
  <c r="L624" i="13" s="1"/>
  <c r="M624" i="13" s="1"/>
  <c r="C624" i="13"/>
  <c r="A624" i="13" s="1"/>
  <c r="U623" i="13"/>
  <c r="R623" i="13"/>
  <c r="Q623" i="13"/>
  <c r="O623" i="13"/>
  <c r="I623" i="13"/>
  <c r="G623" i="13"/>
  <c r="K623" i="13" s="1"/>
  <c r="V623" i="13" s="1"/>
  <c r="D623" i="13"/>
  <c r="L623" i="13" s="1"/>
  <c r="M623" i="13" s="1"/>
  <c r="C623" i="13"/>
  <c r="A623" i="13" s="1"/>
  <c r="U622" i="13"/>
  <c r="R622" i="13"/>
  <c r="Q622" i="13"/>
  <c r="O622" i="13"/>
  <c r="I622" i="13"/>
  <c r="G622" i="13"/>
  <c r="K622" i="13" s="1"/>
  <c r="S622" i="13" s="1"/>
  <c r="D622" i="13"/>
  <c r="L622" i="13" s="1"/>
  <c r="M622" i="13" s="1"/>
  <c r="C622" i="13"/>
  <c r="A622" i="13" s="1"/>
  <c r="U621" i="13"/>
  <c r="R621" i="13"/>
  <c r="Q621" i="13"/>
  <c r="O621" i="13"/>
  <c r="I621" i="13"/>
  <c r="G621" i="13"/>
  <c r="K621" i="13" s="1"/>
  <c r="S621" i="13" s="1"/>
  <c r="D621" i="13"/>
  <c r="L621" i="13" s="1"/>
  <c r="M621" i="13" s="1"/>
  <c r="C621" i="13"/>
  <c r="A621" i="13" s="1"/>
  <c r="U620" i="13"/>
  <c r="R620" i="13"/>
  <c r="Q620" i="13"/>
  <c r="O620" i="13"/>
  <c r="I620" i="13"/>
  <c r="G620" i="13"/>
  <c r="K620" i="13" s="1"/>
  <c r="V620" i="13" s="1"/>
  <c r="D620" i="13"/>
  <c r="L620" i="13" s="1"/>
  <c r="M620" i="13" s="1"/>
  <c r="C620" i="13"/>
  <c r="A620" i="13" s="1"/>
  <c r="U619" i="13"/>
  <c r="R619" i="13"/>
  <c r="Q619" i="13"/>
  <c r="O619" i="13"/>
  <c r="I619" i="13"/>
  <c r="G619" i="13"/>
  <c r="K619" i="13" s="1"/>
  <c r="D619" i="13"/>
  <c r="L619" i="13" s="1"/>
  <c r="M619" i="13" s="1"/>
  <c r="C619" i="13"/>
  <c r="A619" i="13" s="1"/>
  <c r="U618" i="13"/>
  <c r="R618" i="13"/>
  <c r="Q618" i="13"/>
  <c r="O618" i="13"/>
  <c r="I618" i="13"/>
  <c r="G618" i="13"/>
  <c r="K618" i="13" s="1"/>
  <c r="D618" i="13"/>
  <c r="L618" i="13" s="1"/>
  <c r="M618" i="13" s="1"/>
  <c r="C618" i="13"/>
  <c r="A618" i="13" s="1"/>
  <c r="U617" i="13"/>
  <c r="R617" i="13"/>
  <c r="Q617" i="13"/>
  <c r="O617" i="13"/>
  <c r="I617" i="13"/>
  <c r="G617" i="13"/>
  <c r="K617" i="13" s="1"/>
  <c r="V617" i="13" s="1"/>
  <c r="W617" i="13" s="1"/>
  <c r="D617" i="13"/>
  <c r="L617" i="13" s="1"/>
  <c r="M617" i="13" s="1"/>
  <c r="C617" i="13"/>
  <c r="A617" i="13" s="1"/>
  <c r="U616" i="13"/>
  <c r="R616" i="13"/>
  <c r="Q616" i="13"/>
  <c r="O616" i="13"/>
  <c r="I616" i="13"/>
  <c r="G616" i="13"/>
  <c r="K616" i="13" s="1"/>
  <c r="D616" i="13"/>
  <c r="L616" i="13" s="1"/>
  <c r="M616" i="13" s="1"/>
  <c r="C616" i="13"/>
  <c r="A616" i="13" s="1"/>
  <c r="U615" i="13"/>
  <c r="R615" i="13"/>
  <c r="Q615" i="13"/>
  <c r="O615" i="13"/>
  <c r="I615" i="13"/>
  <c r="G615" i="13"/>
  <c r="K615" i="13" s="1"/>
  <c r="V615" i="13" s="1"/>
  <c r="W615" i="13" s="1"/>
  <c r="D615" i="13"/>
  <c r="L615" i="13" s="1"/>
  <c r="M615" i="13" s="1"/>
  <c r="C615" i="13"/>
  <c r="A615" i="13" s="1"/>
  <c r="U614" i="13"/>
  <c r="R614" i="13"/>
  <c r="Q614" i="13"/>
  <c r="O614" i="13"/>
  <c r="I614" i="13"/>
  <c r="G614" i="13"/>
  <c r="K614" i="13" s="1"/>
  <c r="S614" i="13" s="1"/>
  <c r="D614" i="13"/>
  <c r="L614" i="13" s="1"/>
  <c r="M614" i="13" s="1"/>
  <c r="C614" i="13"/>
  <c r="A614" i="13" s="1"/>
  <c r="U613" i="13"/>
  <c r="R613" i="13"/>
  <c r="Q613" i="13"/>
  <c r="O613" i="13"/>
  <c r="I613" i="13"/>
  <c r="G613" i="13"/>
  <c r="K613" i="13" s="1"/>
  <c r="S613" i="13" s="1"/>
  <c r="T613" i="13" s="1"/>
  <c r="D613" i="13"/>
  <c r="L613" i="13" s="1"/>
  <c r="M613" i="13" s="1"/>
  <c r="C613" i="13"/>
  <c r="A613" i="13" s="1"/>
  <c r="U612" i="13"/>
  <c r="R612" i="13"/>
  <c r="Q612" i="13"/>
  <c r="O612" i="13"/>
  <c r="I612" i="13"/>
  <c r="G612" i="13"/>
  <c r="K612" i="13" s="1"/>
  <c r="V612" i="13" s="1"/>
  <c r="W612" i="13" s="1"/>
  <c r="D612" i="13"/>
  <c r="L612" i="13" s="1"/>
  <c r="M612" i="13" s="1"/>
  <c r="C612" i="13"/>
  <c r="A612" i="13" s="1"/>
  <c r="U611" i="13"/>
  <c r="R611" i="13"/>
  <c r="Q611" i="13"/>
  <c r="O611" i="13"/>
  <c r="I611" i="13"/>
  <c r="G611" i="13"/>
  <c r="K611" i="13" s="1"/>
  <c r="D611" i="13"/>
  <c r="L611" i="13" s="1"/>
  <c r="M611" i="13" s="1"/>
  <c r="C611" i="13"/>
  <c r="A611" i="13" s="1"/>
  <c r="U610" i="13"/>
  <c r="R610" i="13"/>
  <c r="Q610" i="13"/>
  <c r="O610" i="13"/>
  <c r="I610" i="13"/>
  <c r="G610" i="13"/>
  <c r="K610" i="13" s="1"/>
  <c r="D610" i="13"/>
  <c r="L610" i="13" s="1"/>
  <c r="M610" i="13" s="1"/>
  <c r="C610" i="13"/>
  <c r="A610" i="13" s="1"/>
  <c r="U609" i="13"/>
  <c r="R609" i="13"/>
  <c r="Q609" i="13"/>
  <c r="O609" i="13"/>
  <c r="K609" i="13"/>
  <c r="V609" i="13" s="1"/>
  <c r="I609" i="13"/>
  <c r="G609" i="13"/>
  <c r="D609" i="13"/>
  <c r="L609" i="13" s="1"/>
  <c r="M609" i="13" s="1"/>
  <c r="C609" i="13"/>
  <c r="A609" i="13" s="1"/>
  <c r="U608" i="13"/>
  <c r="R608" i="13"/>
  <c r="Q608" i="13"/>
  <c r="O608" i="13"/>
  <c r="I608" i="13"/>
  <c r="G608" i="13"/>
  <c r="K608" i="13" s="1"/>
  <c r="D608" i="13"/>
  <c r="L608" i="13" s="1"/>
  <c r="M608" i="13" s="1"/>
  <c r="C608" i="13"/>
  <c r="A608" i="13" s="1"/>
  <c r="U607" i="13"/>
  <c r="R607" i="13"/>
  <c r="Q607" i="13"/>
  <c r="O607" i="13"/>
  <c r="I607" i="13"/>
  <c r="G607" i="13"/>
  <c r="K607" i="13" s="1"/>
  <c r="D607" i="13"/>
  <c r="L607" i="13" s="1"/>
  <c r="M607" i="13" s="1"/>
  <c r="C607" i="13"/>
  <c r="A607" i="13" s="1"/>
  <c r="U606" i="13"/>
  <c r="R606" i="13"/>
  <c r="Q606" i="13"/>
  <c r="O606" i="13"/>
  <c r="I606" i="13"/>
  <c r="G606" i="13"/>
  <c r="K606" i="13" s="1"/>
  <c r="D606" i="13"/>
  <c r="L606" i="13" s="1"/>
  <c r="M606" i="13" s="1"/>
  <c r="C606" i="13"/>
  <c r="A606" i="13" s="1"/>
  <c r="U605" i="13"/>
  <c r="R605" i="13"/>
  <c r="Q605" i="13"/>
  <c r="O605" i="13"/>
  <c r="I605" i="13"/>
  <c r="G605" i="13"/>
  <c r="K605" i="13" s="1"/>
  <c r="S605" i="13" s="1"/>
  <c r="D605" i="13"/>
  <c r="L605" i="13" s="1"/>
  <c r="M605" i="13" s="1"/>
  <c r="C605" i="13"/>
  <c r="A605" i="13" s="1"/>
  <c r="U604" i="13"/>
  <c r="R604" i="13"/>
  <c r="Q604" i="13"/>
  <c r="O604" i="13"/>
  <c r="L604" i="13"/>
  <c r="M604" i="13" s="1"/>
  <c r="I604" i="13"/>
  <c r="G604" i="13"/>
  <c r="K604" i="13" s="1"/>
  <c r="D604" i="13"/>
  <c r="C604" i="13"/>
  <c r="A604" i="13" s="1"/>
  <c r="U603" i="13"/>
  <c r="R603" i="13"/>
  <c r="Q603" i="13"/>
  <c r="O603" i="13"/>
  <c r="K603" i="13"/>
  <c r="I603" i="13"/>
  <c r="G603" i="13"/>
  <c r="D603" i="13"/>
  <c r="L603" i="13" s="1"/>
  <c r="M603" i="13" s="1"/>
  <c r="C603" i="13"/>
  <c r="A603" i="13" s="1"/>
  <c r="U602" i="13"/>
  <c r="R602" i="13"/>
  <c r="Q602" i="13"/>
  <c r="O602" i="13"/>
  <c r="I602" i="13"/>
  <c r="G602" i="13"/>
  <c r="K602" i="13" s="1"/>
  <c r="D602" i="13"/>
  <c r="L602" i="13" s="1"/>
  <c r="M602" i="13" s="1"/>
  <c r="C602" i="13"/>
  <c r="A602" i="13"/>
  <c r="U601" i="13"/>
  <c r="R601" i="13"/>
  <c r="Q601" i="13"/>
  <c r="O601" i="13"/>
  <c r="I601" i="13"/>
  <c r="G601" i="13"/>
  <c r="K601" i="13" s="1"/>
  <c r="D601" i="13"/>
  <c r="L601" i="13" s="1"/>
  <c r="M601" i="13" s="1"/>
  <c r="C601" i="13"/>
  <c r="A601" i="13" s="1"/>
  <c r="U600" i="13"/>
  <c r="R600" i="13"/>
  <c r="Q600" i="13"/>
  <c r="O600" i="13"/>
  <c r="I600" i="13"/>
  <c r="G600" i="13"/>
  <c r="K600" i="13" s="1"/>
  <c r="D600" i="13"/>
  <c r="L600" i="13" s="1"/>
  <c r="M600" i="13" s="1"/>
  <c r="C600" i="13"/>
  <c r="A600" i="13" s="1"/>
  <c r="U599" i="13"/>
  <c r="R599" i="13"/>
  <c r="Q599" i="13"/>
  <c r="O599" i="13"/>
  <c r="I599" i="13"/>
  <c r="G599" i="13"/>
  <c r="K599" i="13" s="1"/>
  <c r="V599" i="13" s="1"/>
  <c r="D599" i="13"/>
  <c r="L599" i="13" s="1"/>
  <c r="M599" i="13" s="1"/>
  <c r="C599" i="13"/>
  <c r="A599" i="13" s="1"/>
  <c r="U598" i="13"/>
  <c r="R598" i="13"/>
  <c r="Q598" i="13"/>
  <c r="O598" i="13"/>
  <c r="I598" i="13"/>
  <c r="G598" i="13"/>
  <c r="K598" i="13" s="1"/>
  <c r="S598" i="13" s="1"/>
  <c r="T598" i="13" s="1"/>
  <c r="D598" i="13"/>
  <c r="L598" i="13" s="1"/>
  <c r="M598" i="13" s="1"/>
  <c r="C598" i="13"/>
  <c r="A598" i="13" s="1"/>
  <c r="U597" i="13"/>
  <c r="R597" i="13"/>
  <c r="Q597" i="13"/>
  <c r="O597" i="13"/>
  <c r="L597" i="13"/>
  <c r="M597" i="13" s="1"/>
  <c r="I597" i="13"/>
  <c r="G597" i="13"/>
  <c r="K597" i="13" s="1"/>
  <c r="D597" i="13"/>
  <c r="C597" i="13"/>
  <c r="A597" i="13" s="1"/>
  <c r="U596" i="13"/>
  <c r="R596" i="13"/>
  <c r="Q596" i="13"/>
  <c r="O596" i="13"/>
  <c r="I596" i="13"/>
  <c r="G596" i="13"/>
  <c r="K596" i="13" s="1"/>
  <c r="D596" i="13"/>
  <c r="L596" i="13" s="1"/>
  <c r="M596" i="13" s="1"/>
  <c r="C596" i="13"/>
  <c r="A596" i="13" s="1"/>
  <c r="U595" i="13"/>
  <c r="R595" i="13"/>
  <c r="Q595" i="13"/>
  <c r="O595" i="13"/>
  <c r="I595" i="13"/>
  <c r="G595" i="13"/>
  <c r="K595" i="13" s="1"/>
  <c r="D595" i="13"/>
  <c r="L595" i="13" s="1"/>
  <c r="M595" i="13" s="1"/>
  <c r="C595" i="13"/>
  <c r="A595" i="13" s="1"/>
  <c r="U594" i="13"/>
  <c r="R594" i="13"/>
  <c r="Q594" i="13"/>
  <c r="O594" i="13"/>
  <c r="I594" i="13"/>
  <c r="G594" i="13"/>
  <c r="K594" i="13" s="1"/>
  <c r="D594" i="13"/>
  <c r="L594" i="13" s="1"/>
  <c r="M594" i="13" s="1"/>
  <c r="C594" i="13"/>
  <c r="A594" i="13" s="1"/>
  <c r="U593" i="13"/>
  <c r="R593" i="13"/>
  <c r="Q593" i="13"/>
  <c r="O593" i="13"/>
  <c r="I593" i="13"/>
  <c r="G593" i="13"/>
  <c r="K593" i="13" s="1"/>
  <c r="V593" i="13" s="1"/>
  <c r="D593" i="13"/>
  <c r="L593" i="13" s="1"/>
  <c r="M593" i="13" s="1"/>
  <c r="C593" i="13"/>
  <c r="A593" i="13" s="1"/>
  <c r="U592" i="13"/>
  <c r="R592" i="13"/>
  <c r="Q592" i="13"/>
  <c r="O592" i="13"/>
  <c r="I592" i="13"/>
  <c r="G592" i="13"/>
  <c r="K592" i="13" s="1"/>
  <c r="D592" i="13"/>
  <c r="L592" i="13" s="1"/>
  <c r="M592" i="13" s="1"/>
  <c r="C592" i="13"/>
  <c r="A592" i="13" s="1"/>
  <c r="U591" i="13"/>
  <c r="R591" i="13"/>
  <c r="Q591" i="13"/>
  <c r="O591" i="13"/>
  <c r="L591" i="13"/>
  <c r="M591" i="13" s="1"/>
  <c r="I591" i="13"/>
  <c r="G591" i="13"/>
  <c r="K591" i="13" s="1"/>
  <c r="D591" i="13"/>
  <c r="C591" i="13"/>
  <c r="A591" i="13" s="1"/>
  <c r="U590" i="13"/>
  <c r="R590" i="13"/>
  <c r="Q590" i="13"/>
  <c r="O590" i="13"/>
  <c r="I590" i="13"/>
  <c r="G590" i="13"/>
  <c r="K590" i="13" s="1"/>
  <c r="V590" i="13" s="1"/>
  <c r="D590" i="13"/>
  <c r="L590" i="13" s="1"/>
  <c r="M590" i="13" s="1"/>
  <c r="C590" i="13"/>
  <c r="A590" i="13" s="1"/>
  <c r="V589" i="13"/>
  <c r="U589" i="13"/>
  <c r="R589" i="13"/>
  <c r="Q589" i="13"/>
  <c r="O589" i="13"/>
  <c r="I589" i="13"/>
  <c r="G589" i="13"/>
  <c r="K589" i="13" s="1"/>
  <c r="S589" i="13" s="1"/>
  <c r="D589" i="13"/>
  <c r="L589" i="13" s="1"/>
  <c r="M589" i="13" s="1"/>
  <c r="C589" i="13"/>
  <c r="A589" i="13" s="1"/>
  <c r="U588" i="13"/>
  <c r="R588" i="13"/>
  <c r="Q588" i="13"/>
  <c r="O588" i="13"/>
  <c r="I588" i="13"/>
  <c r="G588" i="13"/>
  <c r="K588" i="13" s="1"/>
  <c r="D588" i="13"/>
  <c r="L588" i="13" s="1"/>
  <c r="M588" i="13" s="1"/>
  <c r="C588" i="13"/>
  <c r="A588" i="13" s="1"/>
  <c r="U587" i="13"/>
  <c r="R587" i="13"/>
  <c r="Q587" i="13"/>
  <c r="O587" i="13"/>
  <c r="I587" i="13"/>
  <c r="G587" i="13"/>
  <c r="K587" i="13" s="1"/>
  <c r="D587" i="13"/>
  <c r="L587" i="13" s="1"/>
  <c r="M587" i="13" s="1"/>
  <c r="C587" i="13"/>
  <c r="A587" i="13" s="1"/>
  <c r="U586" i="13"/>
  <c r="R586" i="13"/>
  <c r="Q586" i="13"/>
  <c r="O586" i="13"/>
  <c r="I586" i="13"/>
  <c r="G586" i="13"/>
  <c r="K586" i="13" s="1"/>
  <c r="D586" i="13"/>
  <c r="L586" i="13" s="1"/>
  <c r="M586" i="13" s="1"/>
  <c r="C586" i="13"/>
  <c r="A586" i="13" s="1"/>
  <c r="U585" i="13"/>
  <c r="R585" i="13"/>
  <c r="Q585" i="13"/>
  <c r="O585" i="13"/>
  <c r="I585" i="13"/>
  <c r="G585" i="13"/>
  <c r="K585" i="13" s="1"/>
  <c r="V585" i="13" s="1"/>
  <c r="D585" i="13"/>
  <c r="L585" i="13" s="1"/>
  <c r="M585" i="13" s="1"/>
  <c r="C585" i="13"/>
  <c r="A585" i="13" s="1"/>
  <c r="U584" i="13"/>
  <c r="R584" i="13"/>
  <c r="Q584" i="13"/>
  <c r="O584" i="13"/>
  <c r="I584" i="13"/>
  <c r="G584" i="13"/>
  <c r="K584" i="13" s="1"/>
  <c r="D584" i="13"/>
  <c r="L584" i="13" s="1"/>
  <c r="M584" i="13" s="1"/>
  <c r="C584" i="13"/>
  <c r="A584" i="13" s="1"/>
  <c r="U583" i="13"/>
  <c r="R583" i="13"/>
  <c r="Q583" i="13"/>
  <c r="O583" i="13"/>
  <c r="I583" i="13"/>
  <c r="G583" i="13"/>
  <c r="K583" i="13" s="1"/>
  <c r="D583" i="13"/>
  <c r="L583" i="13" s="1"/>
  <c r="M583" i="13" s="1"/>
  <c r="C583" i="13"/>
  <c r="A583" i="13" s="1"/>
  <c r="U582" i="13"/>
  <c r="R582" i="13"/>
  <c r="Q582" i="13"/>
  <c r="O582" i="13"/>
  <c r="I582" i="13"/>
  <c r="G582" i="13"/>
  <c r="K582" i="13" s="1"/>
  <c r="S582" i="13" s="1"/>
  <c r="D582" i="13"/>
  <c r="L582" i="13" s="1"/>
  <c r="M582" i="13" s="1"/>
  <c r="C582" i="13"/>
  <c r="A582" i="13" s="1"/>
  <c r="U581" i="13"/>
  <c r="R581" i="13"/>
  <c r="Q581" i="13"/>
  <c r="O581" i="13"/>
  <c r="I581" i="13"/>
  <c r="G581" i="13"/>
  <c r="K581" i="13" s="1"/>
  <c r="S581" i="13" s="1"/>
  <c r="D581" i="13"/>
  <c r="L581" i="13" s="1"/>
  <c r="M581" i="13" s="1"/>
  <c r="C581" i="13"/>
  <c r="A581" i="13" s="1"/>
  <c r="U580" i="13"/>
  <c r="R580" i="13"/>
  <c r="Q580" i="13"/>
  <c r="O580" i="13"/>
  <c r="L580" i="13"/>
  <c r="M580" i="13" s="1"/>
  <c r="I580" i="13"/>
  <c r="G580" i="13"/>
  <c r="K580" i="13" s="1"/>
  <c r="D580" i="13"/>
  <c r="C580" i="13"/>
  <c r="A580" i="13" s="1"/>
  <c r="U579" i="13"/>
  <c r="R579" i="13"/>
  <c r="Q579" i="13"/>
  <c r="O579" i="13"/>
  <c r="I579" i="13"/>
  <c r="G579" i="13"/>
  <c r="K579" i="13" s="1"/>
  <c r="D579" i="13"/>
  <c r="L579" i="13" s="1"/>
  <c r="M579" i="13" s="1"/>
  <c r="C579" i="13"/>
  <c r="A579" i="13" s="1"/>
  <c r="U578" i="13"/>
  <c r="R578" i="13"/>
  <c r="Q578" i="13"/>
  <c r="O578" i="13"/>
  <c r="M578" i="13"/>
  <c r="I578" i="13"/>
  <c r="G578" i="13"/>
  <c r="K578" i="13" s="1"/>
  <c r="D578" i="13"/>
  <c r="L578" i="13" s="1"/>
  <c r="C578" i="13"/>
  <c r="A578" i="13" s="1"/>
  <c r="U577" i="13"/>
  <c r="R577" i="13"/>
  <c r="Q577" i="13"/>
  <c r="O577" i="13"/>
  <c r="I577" i="13"/>
  <c r="G577" i="13"/>
  <c r="K577" i="13" s="1"/>
  <c r="D577" i="13"/>
  <c r="L577" i="13" s="1"/>
  <c r="M577" i="13" s="1"/>
  <c r="C577" i="13"/>
  <c r="A577" i="13" s="1"/>
  <c r="U576" i="13"/>
  <c r="R576" i="13"/>
  <c r="Q576" i="13"/>
  <c r="O576" i="13"/>
  <c r="I576" i="13"/>
  <c r="G576" i="13"/>
  <c r="K576" i="13" s="1"/>
  <c r="S576" i="13" s="1"/>
  <c r="D576" i="13"/>
  <c r="L576" i="13" s="1"/>
  <c r="M576" i="13" s="1"/>
  <c r="C576" i="13"/>
  <c r="A576" i="13" s="1"/>
  <c r="U575" i="13"/>
  <c r="R575" i="13"/>
  <c r="Q575" i="13"/>
  <c r="O575" i="13"/>
  <c r="L575" i="13"/>
  <c r="M575" i="13" s="1"/>
  <c r="I575" i="13"/>
  <c r="G575" i="13"/>
  <c r="K575" i="13" s="1"/>
  <c r="D575" i="13"/>
  <c r="C575" i="13"/>
  <c r="A575" i="13" s="1"/>
  <c r="U574" i="13"/>
  <c r="R574" i="13"/>
  <c r="Q574" i="13"/>
  <c r="O574" i="13"/>
  <c r="I574" i="13"/>
  <c r="G574" i="13"/>
  <c r="K574" i="13" s="1"/>
  <c r="D574" i="13"/>
  <c r="L574" i="13" s="1"/>
  <c r="M574" i="13" s="1"/>
  <c r="C574" i="13"/>
  <c r="A574" i="13" s="1"/>
  <c r="U573" i="13"/>
  <c r="R573" i="13"/>
  <c r="Q573" i="13"/>
  <c r="O573" i="13"/>
  <c r="I573" i="13"/>
  <c r="G573" i="13"/>
  <c r="K573" i="13" s="1"/>
  <c r="S573" i="13" s="1"/>
  <c r="D573" i="13"/>
  <c r="L573" i="13" s="1"/>
  <c r="M573" i="13" s="1"/>
  <c r="C573" i="13"/>
  <c r="A573" i="13" s="1"/>
  <c r="U572" i="13"/>
  <c r="R572" i="13"/>
  <c r="Q572" i="13"/>
  <c r="O572" i="13"/>
  <c r="I572" i="13"/>
  <c r="G572" i="13"/>
  <c r="K572" i="13" s="1"/>
  <c r="D572" i="13"/>
  <c r="L572" i="13" s="1"/>
  <c r="M572" i="13" s="1"/>
  <c r="C572" i="13"/>
  <c r="A572" i="13" s="1"/>
  <c r="U571" i="13"/>
  <c r="R571" i="13"/>
  <c r="Q571" i="13"/>
  <c r="O571" i="13"/>
  <c r="I571" i="13"/>
  <c r="G571" i="13"/>
  <c r="K571" i="13" s="1"/>
  <c r="D571" i="13"/>
  <c r="L571" i="13" s="1"/>
  <c r="M571" i="13" s="1"/>
  <c r="C571" i="13"/>
  <c r="A571" i="13" s="1"/>
  <c r="U570" i="13"/>
  <c r="R570" i="13"/>
  <c r="Q570" i="13"/>
  <c r="O570" i="13"/>
  <c r="I570" i="13"/>
  <c r="G570" i="13"/>
  <c r="K570" i="13" s="1"/>
  <c r="D570" i="13"/>
  <c r="L570" i="13" s="1"/>
  <c r="M570" i="13" s="1"/>
  <c r="C570" i="13"/>
  <c r="A570" i="13" s="1"/>
  <c r="U569" i="13"/>
  <c r="R569" i="13"/>
  <c r="Q569" i="13"/>
  <c r="O569" i="13"/>
  <c r="I569" i="13"/>
  <c r="G569" i="13"/>
  <c r="K569" i="13" s="1"/>
  <c r="D569" i="13"/>
  <c r="L569" i="13" s="1"/>
  <c r="M569" i="13" s="1"/>
  <c r="C569" i="13"/>
  <c r="A569" i="13" s="1"/>
  <c r="U568" i="13"/>
  <c r="R568" i="13"/>
  <c r="Q568" i="13"/>
  <c r="O568" i="13"/>
  <c r="L568" i="13"/>
  <c r="M568" i="13" s="1"/>
  <c r="I568" i="13"/>
  <c r="G568" i="13"/>
  <c r="K568" i="13" s="1"/>
  <c r="D568" i="13"/>
  <c r="C568" i="13"/>
  <c r="A568" i="13" s="1"/>
  <c r="U567" i="13"/>
  <c r="R567" i="13"/>
  <c r="Q567" i="13"/>
  <c r="O567" i="13"/>
  <c r="K567" i="13"/>
  <c r="V567" i="13" s="1"/>
  <c r="I567" i="13"/>
  <c r="G567" i="13"/>
  <c r="D567" i="13"/>
  <c r="L567" i="13" s="1"/>
  <c r="M567" i="13" s="1"/>
  <c r="C567" i="13"/>
  <c r="A567" i="13" s="1"/>
  <c r="U566" i="13"/>
  <c r="R566" i="13"/>
  <c r="Q566" i="13"/>
  <c r="O566" i="13"/>
  <c r="L566" i="13"/>
  <c r="M566" i="13" s="1"/>
  <c r="I566" i="13"/>
  <c r="G566" i="13"/>
  <c r="K566" i="13" s="1"/>
  <c r="D566" i="13"/>
  <c r="C566" i="13"/>
  <c r="A566" i="13" s="1"/>
  <c r="U565" i="13"/>
  <c r="R565" i="13"/>
  <c r="Q565" i="13"/>
  <c r="O565" i="13"/>
  <c r="I565" i="13"/>
  <c r="G565" i="13"/>
  <c r="K565" i="13" s="1"/>
  <c r="S565" i="13" s="1"/>
  <c r="D565" i="13"/>
  <c r="L565" i="13" s="1"/>
  <c r="M565" i="13" s="1"/>
  <c r="C565" i="13"/>
  <c r="A565" i="13" s="1"/>
  <c r="U564" i="13"/>
  <c r="R564" i="13"/>
  <c r="Q564" i="13"/>
  <c r="O564" i="13"/>
  <c r="I564" i="13"/>
  <c r="G564" i="13"/>
  <c r="K564" i="13" s="1"/>
  <c r="D564" i="13"/>
  <c r="L564" i="13" s="1"/>
  <c r="M564" i="13" s="1"/>
  <c r="C564" i="13"/>
  <c r="A564" i="13" s="1"/>
  <c r="U563" i="13"/>
  <c r="R563" i="13"/>
  <c r="Q563" i="13"/>
  <c r="O563" i="13"/>
  <c r="I563" i="13"/>
  <c r="G563" i="13"/>
  <c r="K563" i="13" s="1"/>
  <c r="D563" i="13"/>
  <c r="L563" i="13" s="1"/>
  <c r="M563" i="13" s="1"/>
  <c r="C563" i="13"/>
  <c r="A563" i="13" s="1"/>
  <c r="U562" i="13"/>
  <c r="R562" i="13"/>
  <c r="Q562" i="13"/>
  <c r="O562" i="13"/>
  <c r="I562" i="13"/>
  <c r="G562" i="13"/>
  <c r="K562" i="13" s="1"/>
  <c r="D562" i="13"/>
  <c r="L562" i="13" s="1"/>
  <c r="M562" i="13" s="1"/>
  <c r="C562" i="13"/>
  <c r="A562" i="13" s="1"/>
  <c r="U561" i="13"/>
  <c r="R561" i="13"/>
  <c r="Q561" i="13"/>
  <c r="O561" i="13"/>
  <c r="I561" i="13"/>
  <c r="G561" i="13"/>
  <c r="K561" i="13" s="1"/>
  <c r="D561" i="13"/>
  <c r="L561" i="13" s="1"/>
  <c r="M561" i="13" s="1"/>
  <c r="C561" i="13"/>
  <c r="A561" i="13" s="1"/>
  <c r="U560" i="13"/>
  <c r="R560" i="13"/>
  <c r="Q560" i="13"/>
  <c r="O560" i="13"/>
  <c r="I560" i="13"/>
  <c r="G560" i="13"/>
  <c r="K560" i="13" s="1"/>
  <c r="D560" i="13"/>
  <c r="L560" i="13" s="1"/>
  <c r="M560" i="13" s="1"/>
  <c r="C560" i="13"/>
  <c r="A560" i="13" s="1"/>
  <c r="U559" i="13"/>
  <c r="R559" i="13"/>
  <c r="Q559" i="13"/>
  <c r="O559" i="13"/>
  <c r="I559" i="13"/>
  <c r="G559" i="13"/>
  <c r="K559" i="13" s="1"/>
  <c r="D559" i="13"/>
  <c r="L559" i="13" s="1"/>
  <c r="M559" i="13" s="1"/>
  <c r="C559" i="13"/>
  <c r="A559" i="13" s="1"/>
  <c r="U558" i="13"/>
  <c r="R558" i="13"/>
  <c r="Q558" i="13"/>
  <c r="O558" i="13"/>
  <c r="I558" i="13"/>
  <c r="G558" i="13"/>
  <c r="K558" i="13" s="1"/>
  <c r="V558" i="13" s="1"/>
  <c r="D558" i="13"/>
  <c r="L558" i="13" s="1"/>
  <c r="M558" i="13" s="1"/>
  <c r="C558" i="13"/>
  <c r="A558" i="13" s="1"/>
  <c r="U557" i="13"/>
  <c r="R557" i="13"/>
  <c r="Q557" i="13"/>
  <c r="O557" i="13"/>
  <c r="L557" i="13"/>
  <c r="M557" i="13" s="1"/>
  <c r="I557" i="13"/>
  <c r="G557" i="13"/>
  <c r="K557" i="13" s="1"/>
  <c r="V557" i="13" s="1"/>
  <c r="D557" i="13"/>
  <c r="C557" i="13"/>
  <c r="A557" i="13" s="1"/>
  <c r="U556" i="13"/>
  <c r="R556" i="13"/>
  <c r="Q556" i="13"/>
  <c r="O556" i="13"/>
  <c r="I556" i="13"/>
  <c r="G556" i="13"/>
  <c r="K556" i="13" s="1"/>
  <c r="S556" i="13" s="1"/>
  <c r="D556" i="13"/>
  <c r="L556" i="13" s="1"/>
  <c r="M556" i="13" s="1"/>
  <c r="C556" i="13"/>
  <c r="A556" i="13" s="1"/>
  <c r="U555" i="13"/>
  <c r="R555" i="13"/>
  <c r="Q555" i="13"/>
  <c r="O555" i="13"/>
  <c r="I555" i="13"/>
  <c r="G555" i="13"/>
  <c r="K555" i="13" s="1"/>
  <c r="D555" i="13"/>
  <c r="L555" i="13" s="1"/>
  <c r="M555" i="13" s="1"/>
  <c r="C555" i="13"/>
  <c r="A555" i="13" s="1"/>
  <c r="U554" i="13"/>
  <c r="R554" i="13"/>
  <c r="Q554" i="13"/>
  <c r="O554" i="13"/>
  <c r="I554" i="13"/>
  <c r="G554" i="13"/>
  <c r="K554" i="13" s="1"/>
  <c r="D554" i="13"/>
  <c r="L554" i="13" s="1"/>
  <c r="M554" i="13" s="1"/>
  <c r="C554" i="13"/>
  <c r="A554" i="13" s="1"/>
  <c r="U553" i="13"/>
  <c r="R553" i="13"/>
  <c r="Q553" i="13"/>
  <c r="O553" i="13"/>
  <c r="I553" i="13"/>
  <c r="G553" i="13"/>
  <c r="K553" i="13" s="1"/>
  <c r="D553" i="13"/>
  <c r="L553" i="13" s="1"/>
  <c r="M553" i="13" s="1"/>
  <c r="C553" i="13"/>
  <c r="A553" i="13" s="1"/>
  <c r="U552" i="13"/>
  <c r="R552" i="13"/>
  <c r="Q552" i="13"/>
  <c r="O552" i="13"/>
  <c r="I552" i="13"/>
  <c r="G552" i="13"/>
  <c r="K552" i="13" s="1"/>
  <c r="D552" i="13"/>
  <c r="L552" i="13" s="1"/>
  <c r="M552" i="13" s="1"/>
  <c r="C552" i="13"/>
  <c r="A552" i="13"/>
  <c r="U551" i="13"/>
  <c r="R551" i="13"/>
  <c r="Q551" i="13"/>
  <c r="O551" i="13"/>
  <c r="I551" i="13"/>
  <c r="G551" i="13"/>
  <c r="K551" i="13" s="1"/>
  <c r="D551" i="13"/>
  <c r="L551" i="13" s="1"/>
  <c r="M551" i="13" s="1"/>
  <c r="C551" i="13"/>
  <c r="A551" i="13"/>
  <c r="U550" i="13"/>
  <c r="R550" i="13"/>
  <c r="Q550" i="13"/>
  <c r="O550" i="13"/>
  <c r="K550" i="13"/>
  <c r="I550" i="13"/>
  <c r="G550" i="13"/>
  <c r="D550" i="13"/>
  <c r="L550" i="13" s="1"/>
  <c r="M550" i="13" s="1"/>
  <c r="C550" i="13"/>
  <c r="A550" i="13" s="1"/>
  <c r="U549" i="13"/>
  <c r="R549" i="13"/>
  <c r="Q549" i="13"/>
  <c r="O549" i="13"/>
  <c r="I549" i="13"/>
  <c r="G549" i="13"/>
  <c r="K549" i="13" s="1"/>
  <c r="D549" i="13"/>
  <c r="L549" i="13" s="1"/>
  <c r="M549" i="13" s="1"/>
  <c r="C549" i="13"/>
  <c r="A549" i="13" s="1"/>
  <c r="U548" i="13"/>
  <c r="R548" i="13"/>
  <c r="Q548" i="13"/>
  <c r="O548" i="13"/>
  <c r="I548" i="13"/>
  <c r="G548" i="13"/>
  <c r="K548" i="13" s="1"/>
  <c r="S548" i="13" s="1"/>
  <c r="D548" i="13"/>
  <c r="L548" i="13" s="1"/>
  <c r="M548" i="13" s="1"/>
  <c r="C548" i="13"/>
  <c r="A548" i="13" s="1"/>
  <c r="U547" i="13"/>
  <c r="R547" i="13"/>
  <c r="Q547" i="13"/>
  <c r="O547" i="13"/>
  <c r="M547" i="13"/>
  <c r="I547" i="13"/>
  <c r="G547" i="13"/>
  <c r="K547" i="13" s="1"/>
  <c r="D547" i="13"/>
  <c r="L547" i="13" s="1"/>
  <c r="C547" i="13"/>
  <c r="A547" i="13" s="1"/>
  <c r="U546" i="13"/>
  <c r="R546" i="13"/>
  <c r="Q546" i="13"/>
  <c r="O546" i="13"/>
  <c r="I546" i="13"/>
  <c r="G546" i="13"/>
  <c r="K546" i="13" s="1"/>
  <c r="D546" i="13"/>
  <c r="L546" i="13" s="1"/>
  <c r="M546" i="13" s="1"/>
  <c r="C546" i="13"/>
  <c r="A546" i="13" s="1"/>
  <c r="U545" i="13"/>
  <c r="R545" i="13"/>
  <c r="Q545" i="13"/>
  <c r="O545" i="13"/>
  <c r="I545" i="13"/>
  <c r="G545" i="13"/>
  <c r="K545" i="13" s="1"/>
  <c r="V545" i="13" s="1"/>
  <c r="D545" i="13"/>
  <c r="L545" i="13" s="1"/>
  <c r="M545" i="13" s="1"/>
  <c r="C545" i="13"/>
  <c r="A545" i="13" s="1"/>
  <c r="U544" i="13"/>
  <c r="R544" i="13"/>
  <c r="Q544" i="13"/>
  <c r="O544" i="13"/>
  <c r="K544" i="13"/>
  <c r="V544" i="13" s="1"/>
  <c r="I544" i="13"/>
  <c r="G544" i="13"/>
  <c r="D544" i="13"/>
  <c r="L544" i="13" s="1"/>
  <c r="M544" i="13" s="1"/>
  <c r="C544" i="13"/>
  <c r="A544" i="13" s="1"/>
  <c r="U543" i="13"/>
  <c r="R543" i="13"/>
  <c r="Q543" i="13"/>
  <c r="O543" i="13"/>
  <c r="I543" i="13"/>
  <c r="G543" i="13"/>
  <c r="K543" i="13" s="1"/>
  <c r="V543" i="13" s="1"/>
  <c r="D543" i="13"/>
  <c r="L543" i="13" s="1"/>
  <c r="M543" i="13" s="1"/>
  <c r="C543" i="13"/>
  <c r="A543" i="13" s="1"/>
  <c r="U542" i="13"/>
  <c r="R542" i="13"/>
  <c r="Q542" i="13"/>
  <c r="O542" i="13"/>
  <c r="I542" i="13"/>
  <c r="G542" i="13"/>
  <c r="K542" i="13" s="1"/>
  <c r="V542" i="13" s="1"/>
  <c r="D542" i="13"/>
  <c r="L542" i="13" s="1"/>
  <c r="M542" i="13" s="1"/>
  <c r="C542" i="13"/>
  <c r="A542" i="13" s="1"/>
  <c r="U541" i="13"/>
  <c r="R541" i="13"/>
  <c r="Q541" i="13"/>
  <c r="O541" i="13"/>
  <c r="I541" i="13"/>
  <c r="G541" i="13"/>
  <c r="K541" i="13" s="1"/>
  <c r="V541" i="13" s="1"/>
  <c r="D541" i="13"/>
  <c r="L541" i="13" s="1"/>
  <c r="M541" i="13" s="1"/>
  <c r="C541" i="13"/>
  <c r="A541" i="13" s="1"/>
  <c r="U540" i="13"/>
  <c r="R540" i="13"/>
  <c r="Q540" i="13"/>
  <c r="O540" i="13"/>
  <c r="I540" i="13"/>
  <c r="G540" i="13"/>
  <c r="K540" i="13" s="1"/>
  <c r="S540" i="13" s="1"/>
  <c r="D540" i="13"/>
  <c r="L540" i="13" s="1"/>
  <c r="M540" i="13" s="1"/>
  <c r="C540" i="13"/>
  <c r="A540" i="13" s="1"/>
  <c r="U539" i="13"/>
  <c r="R539" i="13"/>
  <c r="Q539" i="13"/>
  <c r="O539" i="13"/>
  <c r="I539" i="13"/>
  <c r="G539" i="13"/>
  <c r="K539" i="13" s="1"/>
  <c r="D539" i="13"/>
  <c r="L539" i="13" s="1"/>
  <c r="M539" i="13" s="1"/>
  <c r="C539" i="13"/>
  <c r="A539" i="13" s="1"/>
  <c r="U538" i="13"/>
  <c r="R538" i="13"/>
  <c r="Q538" i="13"/>
  <c r="O538" i="13"/>
  <c r="I538" i="13"/>
  <c r="G538" i="13"/>
  <c r="K538" i="13" s="1"/>
  <c r="V538" i="13" s="1"/>
  <c r="D538" i="13"/>
  <c r="L538" i="13" s="1"/>
  <c r="M538" i="13" s="1"/>
  <c r="C538" i="13"/>
  <c r="A538" i="13" s="1"/>
  <c r="U537" i="13"/>
  <c r="R537" i="13"/>
  <c r="Q537" i="13"/>
  <c r="O537" i="13"/>
  <c r="I537" i="13"/>
  <c r="G537" i="13"/>
  <c r="K537" i="13" s="1"/>
  <c r="D537" i="13"/>
  <c r="L537" i="13" s="1"/>
  <c r="M537" i="13" s="1"/>
  <c r="C537" i="13"/>
  <c r="A537" i="13" s="1"/>
  <c r="U536" i="13"/>
  <c r="R536" i="13"/>
  <c r="Q536" i="13"/>
  <c r="O536" i="13"/>
  <c r="I536" i="13"/>
  <c r="G536" i="13"/>
  <c r="K536" i="13" s="1"/>
  <c r="D536" i="13"/>
  <c r="L536" i="13" s="1"/>
  <c r="M536" i="13" s="1"/>
  <c r="C536" i="13"/>
  <c r="A536" i="13" s="1"/>
  <c r="U535" i="13"/>
  <c r="R535" i="13"/>
  <c r="Q535" i="13"/>
  <c r="O535" i="13"/>
  <c r="I535" i="13"/>
  <c r="G535" i="13"/>
  <c r="K535" i="13" s="1"/>
  <c r="D535" i="13"/>
  <c r="L535" i="13" s="1"/>
  <c r="M535" i="13" s="1"/>
  <c r="C535" i="13"/>
  <c r="A535" i="13" s="1"/>
  <c r="U534" i="13"/>
  <c r="R534" i="13"/>
  <c r="Q534" i="13"/>
  <c r="O534" i="13"/>
  <c r="I534" i="13"/>
  <c r="G534" i="13"/>
  <c r="K534" i="13" s="1"/>
  <c r="S534" i="13" s="1"/>
  <c r="D534" i="13"/>
  <c r="L534" i="13" s="1"/>
  <c r="M534" i="13" s="1"/>
  <c r="C534" i="13"/>
  <c r="A534" i="13" s="1"/>
  <c r="U533" i="13"/>
  <c r="R533" i="13"/>
  <c r="Q533" i="13"/>
  <c r="O533" i="13"/>
  <c r="I533" i="13"/>
  <c r="G533" i="13"/>
  <c r="K533" i="13" s="1"/>
  <c r="D533" i="13"/>
  <c r="L533" i="13" s="1"/>
  <c r="M533" i="13" s="1"/>
  <c r="C533" i="13"/>
  <c r="A533" i="13" s="1"/>
  <c r="U532" i="13"/>
  <c r="R532" i="13"/>
  <c r="Q532" i="13"/>
  <c r="O532" i="13"/>
  <c r="I532" i="13"/>
  <c r="G532" i="13"/>
  <c r="K532" i="13" s="1"/>
  <c r="D532" i="13"/>
  <c r="L532" i="13" s="1"/>
  <c r="M532" i="13" s="1"/>
  <c r="C532" i="13"/>
  <c r="A532" i="13"/>
  <c r="U531" i="13"/>
  <c r="R531" i="13"/>
  <c r="Q531" i="13"/>
  <c r="O531" i="13"/>
  <c r="I531" i="13"/>
  <c r="G531" i="13"/>
  <c r="K531" i="13" s="1"/>
  <c r="D531" i="13"/>
  <c r="L531" i="13" s="1"/>
  <c r="M531" i="13" s="1"/>
  <c r="C531" i="13"/>
  <c r="A531" i="13" s="1"/>
  <c r="U530" i="13"/>
  <c r="R530" i="13"/>
  <c r="Q530" i="13"/>
  <c r="O530" i="13"/>
  <c r="I530" i="13"/>
  <c r="G530" i="13"/>
  <c r="K530" i="13" s="1"/>
  <c r="V530" i="13" s="1"/>
  <c r="W530" i="13" s="1"/>
  <c r="D530" i="13"/>
  <c r="L530" i="13" s="1"/>
  <c r="M530" i="13" s="1"/>
  <c r="C530" i="13"/>
  <c r="A530" i="13" s="1"/>
  <c r="U529" i="13"/>
  <c r="R529" i="13"/>
  <c r="Q529" i="13"/>
  <c r="O529" i="13"/>
  <c r="L529" i="13"/>
  <c r="M529" i="13" s="1"/>
  <c r="I529" i="13"/>
  <c r="G529" i="13"/>
  <c r="K529" i="13" s="1"/>
  <c r="D529" i="13"/>
  <c r="C529" i="13"/>
  <c r="A529" i="13" s="1"/>
  <c r="U528" i="13"/>
  <c r="R528" i="13"/>
  <c r="Q528" i="13"/>
  <c r="O528" i="13"/>
  <c r="I528" i="13"/>
  <c r="G528" i="13"/>
  <c r="K528" i="13" s="1"/>
  <c r="D528" i="13"/>
  <c r="L528" i="13" s="1"/>
  <c r="M528" i="13" s="1"/>
  <c r="C528" i="13"/>
  <c r="A528" i="13" s="1"/>
  <c r="U527" i="13"/>
  <c r="R527" i="13"/>
  <c r="Q527" i="13"/>
  <c r="O527" i="13"/>
  <c r="L527" i="13"/>
  <c r="M527" i="13" s="1"/>
  <c r="I527" i="13"/>
  <c r="G527" i="13"/>
  <c r="K527" i="13" s="1"/>
  <c r="D527" i="13"/>
  <c r="C527" i="13"/>
  <c r="A527" i="13" s="1"/>
  <c r="U526" i="13"/>
  <c r="R526" i="13"/>
  <c r="Q526" i="13"/>
  <c r="O526" i="13"/>
  <c r="I526" i="13"/>
  <c r="G526" i="13"/>
  <c r="K526" i="13" s="1"/>
  <c r="S526" i="13" s="1"/>
  <c r="D526" i="13"/>
  <c r="L526" i="13" s="1"/>
  <c r="M526" i="13" s="1"/>
  <c r="C526" i="13"/>
  <c r="A526" i="13" s="1"/>
  <c r="U525" i="13"/>
  <c r="R525" i="13"/>
  <c r="Q525" i="13"/>
  <c r="O525" i="13"/>
  <c r="I525" i="13"/>
  <c r="G525" i="13"/>
  <c r="K525" i="13" s="1"/>
  <c r="D525" i="13"/>
  <c r="L525" i="13" s="1"/>
  <c r="M525" i="13" s="1"/>
  <c r="C525" i="13"/>
  <c r="A525" i="13" s="1"/>
  <c r="U524" i="13"/>
  <c r="R524" i="13"/>
  <c r="Q524" i="13"/>
  <c r="O524" i="13"/>
  <c r="I524" i="13"/>
  <c r="G524" i="13"/>
  <c r="K524" i="13" s="1"/>
  <c r="D524" i="13"/>
  <c r="L524" i="13" s="1"/>
  <c r="M524" i="13" s="1"/>
  <c r="C524" i="13"/>
  <c r="A524" i="13" s="1"/>
  <c r="U523" i="13"/>
  <c r="R523" i="13"/>
  <c r="Q523" i="13"/>
  <c r="O523" i="13"/>
  <c r="I523" i="13"/>
  <c r="G523" i="13"/>
  <c r="K523" i="13" s="1"/>
  <c r="D523" i="13"/>
  <c r="L523" i="13" s="1"/>
  <c r="M523" i="13" s="1"/>
  <c r="C523" i="13"/>
  <c r="A523" i="13" s="1"/>
  <c r="U522" i="13"/>
  <c r="R522" i="13"/>
  <c r="Q522" i="13"/>
  <c r="O522" i="13"/>
  <c r="I522" i="13"/>
  <c r="G522" i="13"/>
  <c r="K522" i="13" s="1"/>
  <c r="D522" i="13"/>
  <c r="L522" i="13" s="1"/>
  <c r="M522" i="13" s="1"/>
  <c r="C522" i="13"/>
  <c r="A522" i="13" s="1"/>
  <c r="U521" i="13"/>
  <c r="R521" i="13"/>
  <c r="Q521" i="13"/>
  <c r="O521" i="13"/>
  <c r="I521" i="13"/>
  <c r="G521" i="13"/>
  <c r="K521" i="13" s="1"/>
  <c r="S521" i="13" s="1"/>
  <c r="D521" i="13"/>
  <c r="L521" i="13" s="1"/>
  <c r="M521" i="13" s="1"/>
  <c r="C521" i="13"/>
  <c r="A521" i="13" s="1"/>
  <c r="U520" i="13"/>
  <c r="R520" i="13"/>
  <c r="Q520" i="13"/>
  <c r="O520" i="13"/>
  <c r="I520" i="13"/>
  <c r="G520" i="13"/>
  <c r="K520" i="13" s="1"/>
  <c r="D520" i="13"/>
  <c r="L520" i="13" s="1"/>
  <c r="M520" i="13" s="1"/>
  <c r="C520" i="13"/>
  <c r="A520" i="13" s="1"/>
  <c r="U519" i="13"/>
  <c r="R519" i="13"/>
  <c r="Q519" i="13"/>
  <c r="O519" i="13"/>
  <c r="I519" i="13"/>
  <c r="G519" i="13"/>
  <c r="K519" i="13" s="1"/>
  <c r="D519" i="13"/>
  <c r="L519" i="13" s="1"/>
  <c r="M519" i="13" s="1"/>
  <c r="C519" i="13"/>
  <c r="A519" i="13" s="1"/>
  <c r="U518" i="13"/>
  <c r="R518" i="13"/>
  <c r="Q518" i="13"/>
  <c r="O518" i="13"/>
  <c r="I518" i="13"/>
  <c r="G518" i="13"/>
  <c r="K518" i="13" s="1"/>
  <c r="D518" i="13"/>
  <c r="L518" i="13" s="1"/>
  <c r="M518" i="13" s="1"/>
  <c r="C518" i="13"/>
  <c r="A518" i="13" s="1"/>
  <c r="U517" i="13"/>
  <c r="R517" i="13"/>
  <c r="Q517" i="13"/>
  <c r="O517" i="13"/>
  <c r="I517" i="13"/>
  <c r="G517" i="13"/>
  <c r="K517" i="13" s="1"/>
  <c r="D517" i="13"/>
  <c r="L517" i="13" s="1"/>
  <c r="M517" i="13" s="1"/>
  <c r="C517" i="13"/>
  <c r="A517" i="13" s="1"/>
  <c r="U516" i="13"/>
  <c r="R516" i="13"/>
  <c r="Q516" i="13"/>
  <c r="O516" i="13"/>
  <c r="I516" i="13"/>
  <c r="G516" i="13"/>
  <c r="K516" i="13" s="1"/>
  <c r="D516" i="13"/>
  <c r="L516" i="13" s="1"/>
  <c r="M516" i="13" s="1"/>
  <c r="C516" i="13"/>
  <c r="A516" i="13" s="1"/>
  <c r="U515" i="13"/>
  <c r="R515" i="13"/>
  <c r="Q515" i="13"/>
  <c r="O515" i="13"/>
  <c r="I515" i="13"/>
  <c r="G515" i="13"/>
  <c r="K515" i="13" s="1"/>
  <c r="D515" i="13"/>
  <c r="L515" i="13" s="1"/>
  <c r="M515" i="13" s="1"/>
  <c r="C515" i="13"/>
  <c r="A515" i="13" s="1"/>
  <c r="U514" i="13"/>
  <c r="R514" i="13"/>
  <c r="Q514" i="13"/>
  <c r="O514" i="13"/>
  <c r="I514" i="13"/>
  <c r="G514" i="13"/>
  <c r="K514" i="13" s="1"/>
  <c r="D514" i="13"/>
  <c r="L514" i="13" s="1"/>
  <c r="M514" i="13" s="1"/>
  <c r="C514" i="13"/>
  <c r="A514" i="13" s="1"/>
  <c r="U513" i="13"/>
  <c r="R513" i="13"/>
  <c r="Q513" i="13"/>
  <c r="O513" i="13"/>
  <c r="L513" i="13"/>
  <c r="M513" i="13" s="1"/>
  <c r="I513" i="13"/>
  <c r="G513" i="13"/>
  <c r="K513" i="13" s="1"/>
  <c r="S513" i="13" s="1"/>
  <c r="D513" i="13"/>
  <c r="C513" i="13"/>
  <c r="A513" i="13" s="1"/>
  <c r="U512" i="13"/>
  <c r="R512" i="13"/>
  <c r="Q512" i="13"/>
  <c r="O512" i="13"/>
  <c r="I512" i="13"/>
  <c r="G512" i="13"/>
  <c r="K512" i="13" s="1"/>
  <c r="D512" i="13"/>
  <c r="L512" i="13" s="1"/>
  <c r="M512" i="13" s="1"/>
  <c r="C512" i="13"/>
  <c r="A512" i="13" s="1"/>
  <c r="U511" i="13"/>
  <c r="R511" i="13"/>
  <c r="Q511" i="13"/>
  <c r="O511" i="13"/>
  <c r="I511" i="13"/>
  <c r="G511" i="13"/>
  <c r="K511" i="13" s="1"/>
  <c r="D511" i="13"/>
  <c r="L511" i="13" s="1"/>
  <c r="M511" i="13" s="1"/>
  <c r="C511" i="13"/>
  <c r="A511" i="13" s="1"/>
  <c r="U510" i="13"/>
  <c r="R510" i="13"/>
  <c r="Q510" i="13"/>
  <c r="O510" i="13"/>
  <c r="I510" i="13"/>
  <c r="G510" i="13"/>
  <c r="K510" i="13" s="1"/>
  <c r="D510" i="13"/>
  <c r="L510" i="13" s="1"/>
  <c r="M510" i="13" s="1"/>
  <c r="C510" i="13"/>
  <c r="A510" i="13" s="1"/>
  <c r="U509" i="13"/>
  <c r="R509" i="13"/>
  <c r="Q509" i="13"/>
  <c r="O509" i="13"/>
  <c r="I509" i="13"/>
  <c r="G509" i="13"/>
  <c r="K509" i="13" s="1"/>
  <c r="D509" i="13"/>
  <c r="L509" i="13" s="1"/>
  <c r="M509" i="13" s="1"/>
  <c r="C509" i="13"/>
  <c r="A509" i="13" s="1"/>
  <c r="U508" i="13"/>
  <c r="R508" i="13"/>
  <c r="Q508" i="13"/>
  <c r="O508" i="13"/>
  <c r="I508" i="13"/>
  <c r="G508" i="13"/>
  <c r="K508" i="13" s="1"/>
  <c r="D508" i="13"/>
  <c r="L508" i="13" s="1"/>
  <c r="M508" i="13" s="1"/>
  <c r="C508" i="13"/>
  <c r="A508" i="13" s="1"/>
  <c r="U507" i="13"/>
  <c r="R507" i="13"/>
  <c r="Q507" i="13"/>
  <c r="O507" i="13"/>
  <c r="I507" i="13"/>
  <c r="G507" i="13"/>
  <c r="K507" i="13" s="1"/>
  <c r="D507" i="13"/>
  <c r="L507" i="13" s="1"/>
  <c r="M507" i="13" s="1"/>
  <c r="C507" i="13"/>
  <c r="A507" i="13" s="1"/>
  <c r="U506" i="13"/>
  <c r="R506" i="13"/>
  <c r="Q506" i="13"/>
  <c r="O506" i="13"/>
  <c r="I506" i="13"/>
  <c r="G506" i="13"/>
  <c r="K506" i="13" s="1"/>
  <c r="D506" i="13"/>
  <c r="L506" i="13" s="1"/>
  <c r="M506" i="13" s="1"/>
  <c r="C506" i="13"/>
  <c r="A506" i="13"/>
  <c r="U505" i="13"/>
  <c r="R505" i="13"/>
  <c r="Q505" i="13"/>
  <c r="O505" i="13"/>
  <c r="I505" i="13"/>
  <c r="G505" i="13"/>
  <c r="K505" i="13" s="1"/>
  <c r="S505" i="13" s="1"/>
  <c r="D505" i="13"/>
  <c r="L505" i="13" s="1"/>
  <c r="M505" i="13" s="1"/>
  <c r="C505" i="13"/>
  <c r="A505" i="13" s="1"/>
  <c r="U504" i="13"/>
  <c r="R504" i="13"/>
  <c r="Q504" i="13"/>
  <c r="O504" i="13"/>
  <c r="I504" i="13"/>
  <c r="G504" i="13"/>
  <c r="K504" i="13" s="1"/>
  <c r="V504" i="13" s="1"/>
  <c r="D504" i="13"/>
  <c r="L504" i="13" s="1"/>
  <c r="M504" i="13" s="1"/>
  <c r="C504" i="13"/>
  <c r="A504" i="13" s="1"/>
  <c r="U503" i="13"/>
  <c r="R503" i="13"/>
  <c r="Q503" i="13"/>
  <c r="O503" i="13"/>
  <c r="I503" i="13"/>
  <c r="G503" i="13"/>
  <c r="K503" i="13" s="1"/>
  <c r="D503" i="13"/>
  <c r="L503" i="13" s="1"/>
  <c r="M503" i="13" s="1"/>
  <c r="C503" i="13"/>
  <c r="A503" i="13" s="1"/>
  <c r="U502" i="13"/>
  <c r="R502" i="13"/>
  <c r="Q502" i="13"/>
  <c r="O502" i="13"/>
  <c r="I502" i="13"/>
  <c r="G502" i="13"/>
  <c r="K502" i="13" s="1"/>
  <c r="D502" i="13"/>
  <c r="L502" i="13" s="1"/>
  <c r="M502" i="13" s="1"/>
  <c r="C502" i="13"/>
  <c r="A502" i="13" s="1"/>
  <c r="U501" i="13"/>
  <c r="R501" i="13"/>
  <c r="Q501" i="13"/>
  <c r="O501" i="13"/>
  <c r="I501" i="13"/>
  <c r="G501" i="13"/>
  <c r="K501" i="13" s="1"/>
  <c r="S501" i="13" s="1"/>
  <c r="D501" i="13"/>
  <c r="L501" i="13" s="1"/>
  <c r="M501" i="13" s="1"/>
  <c r="C501" i="13"/>
  <c r="A501" i="13" s="1"/>
  <c r="U500" i="13"/>
  <c r="R500" i="13"/>
  <c r="Q500" i="13"/>
  <c r="O500" i="13"/>
  <c r="I500" i="13"/>
  <c r="G500" i="13"/>
  <c r="K500" i="13" s="1"/>
  <c r="D500" i="13"/>
  <c r="L500" i="13" s="1"/>
  <c r="M500" i="13" s="1"/>
  <c r="C500" i="13"/>
  <c r="A500" i="13" s="1"/>
  <c r="U499" i="13"/>
  <c r="R499" i="13"/>
  <c r="Q499" i="13"/>
  <c r="O499" i="13"/>
  <c r="I499" i="13"/>
  <c r="G499" i="13"/>
  <c r="K499" i="13" s="1"/>
  <c r="S499" i="13" s="1"/>
  <c r="D499" i="13"/>
  <c r="L499" i="13" s="1"/>
  <c r="M499" i="13" s="1"/>
  <c r="C499" i="13"/>
  <c r="A499" i="13" s="1"/>
  <c r="U498" i="13"/>
  <c r="R498" i="13"/>
  <c r="Q498" i="13"/>
  <c r="O498" i="13"/>
  <c r="I498" i="13"/>
  <c r="G498" i="13"/>
  <c r="K498" i="13" s="1"/>
  <c r="D498" i="13"/>
  <c r="L498" i="13" s="1"/>
  <c r="M498" i="13" s="1"/>
  <c r="C498" i="13"/>
  <c r="A498" i="13" s="1"/>
  <c r="U497" i="13"/>
  <c r="R497" i="13"/>
  <c r="Q497" i="13"/>
  <c r="O497" i="13"/>
  <c r="I497" i="13"/>
  <c r="G497" i="13"/>
  <c r="K497" i="13" s="1"/>
  <c r="D497" i="13"/>
  <c r="L497" i="13" s="1"/>
  <c r="M497" i="13" s="1"/>
  <c r="C497" i="13"/>
  <c r="A497" i="13" s="1"/>
  <c r="U496" i="13"/>
  <c r="R496" i="13"/>
  <c r="Q496" i="13"/>
  <c r="O496" i="13"/>
  <c r="I496" i="13"/>
  <c r="G496" i="13"/>
  <c r="K496" i="13" s="1"/>
  <c r="V496" i="13" s="1"/>
  <c r="D496" i="13"/>
  <c r="L496" i="13" s="1"/>
  <c r="M496" i="13" s="1"/>
  <c r="C496" i="13"/>
  <c r="A496" i="13" s="1"/>
  <c r="U495" i="13"/>
  <c r="R495" i="13"/>
  <c r="Q495" i="13"/>
  <c r="O495" i="13"/>
  <c r="L495" i="13"/>
  <c r="M495" i="13" s="1"/>
  <c r="I495" i="13"/>
  <c r="G495" i="13"/>
  <c r="K495" i="13" s="1"/>
  <c r="V495" i="13" s="1"/>
  <c r="D495" i="13"/>
  <c r="C495" i="13"/>
  <c r="A495" i="13" s="1"/>
  <c r="U494" i="13"/>
  <c r="R494" i="13"/>
  <c r="Q494" i="13"/>
  <c r="O494" i="13"/>
  <c r="K494" i="13"/>
  <c r="I494" i="13"/>
  <c r="G494" i="13"/>
  <c r="D494" i="13"/>
  <c r="L494" i="13" s="1"/>
  <c r="M494" i="13" s="1"/>
  <c r="C494" i="13"/>
  <c r="A494" i="13" s="1"/>
  <c r="U493" i="13"/>
  <c r="R493" i="13"/>
  <c r="Q493" i="13"/>
  <c r="O493" i="13"/>
  <c r="I493" i="13"/>
  <c r="G493" i="13"/>
  <c r="K493" i="13" s="1"/>
  <c r="S493" i="13" s="1"/>
  <c r="D493" i="13"/>
  <c r="L493" i="13" s="1"/>
  <c r="M493" i="13" s="1"/>
  <c r="C493" i="13"/>
  <c r="A493" i="13" s="1"/>
  <c r="U492" i="13"/>
  <c r="R492" i="13"/>
  <c r="Q492" i="13"/>
  <c r="O492" i="13"/>
  <c r="K492" i="13"/>
  <c r="V492" i="13" s="1"/>
  <c r="I492" i="13"/>
  <c r="G492" i="13"/>
  <c r="D492" i="13"/>
  <c r="L492" i="13" s="1"/>
  <c r="M492" i="13" s="1"/>
  <c r="C492" i="13"/>
  <c r="A492" i="13" s="1"/>
  <c r="U491" i="13"/>
  <c r="R491" i="13"/>
  <c r="Q491" i="13"/>
  <c r="O491" i="13"/>
  <c r="I491" i="13"/>
  <c r="G491" i="13"/>
  <c r="K491" i="13" s="1"/>
  <c r="S491" i="13" s="1"/>
  <c r="D491" i="13"/>
  <c r="L491" i="13" s="1"/>
  <c r="M491" i="13" s="1"/>
  <c r="C491" i="13"/>
  <c r="A491" i="13" s="1"/>
  <c r="U490" i="13"/>
  <c r="R490" i="13"/>
  <c r="Q490" i="13"/>
  <c r="O490" i="13"/>
  <c r="I490" i="13"/>
  <c r="G490" i="13"/>
  <c r="K490" i="13" s="1"/>
  <c r="V490" i="13" s="1"/>
  <c r="D490" i="13"/>
  <c r="L490" i="13" s="1"/>
  <c r="M490" i="13" s="1"/>
  <c r="C490" i="13"/>
  <c r="A490" i="13" s="1"/>
  <c r="U489" i="13"/>
  <c r="R489" i="13"/>
  <c r="Q489" i="13"/>
  <c r="O489" i="13"/>
  <c r="I489" i="13"/>
  <c r="G489" i="13"/>
  <c r="K489" i="13" s="1"/>
  <c r="S489" i="13" s="1"/>
  <c r="D489" i="13"/>
  <c r="L489" i="13" s="1"/>
  <c r="M489" i="13" s="1"/>
  <c r="C489" i="13"/>
  <c r="A489" i="13"/>
  <c r="U488" i="13"/>
  <c r="R488" i="13"/>
  <c r="Q488" i="13"/>
  <c r="O488" i="13"/>
  <c r="I488" i="13"/>
  <c r="G488" i="13"/>
  <c r="K488" i="13" s="1"/>
  <c r="V488" i="13" s="1"/>
  <c r="W488" i="13" s="1"/>
  <c r="D488" i="13"/>
  <c r="L488" i="13" s="1"/>
  <c r="M488" i="13" s="1"/>
  <c r="C488" i="13"/>
  <c r="A488" i="13" s="1"/>
  <c r="U487" i="13"/>
  <c r="R487" i="13"/>
  <c r="Q487" i="13"/>
  <c r="O487" i="13"/>
  <c r="L487" i="13"/>
  <c r="M487" i="13" s="1"/>
  <c r="I487" i="13"/>
  <c r="G487" i="13"/>
  <c r="K487" i="13" s="1"/>
  <c r="D487" i="13"/>
  <c r="C487" i="13"/>
  <c r="A487" i="13" s="1"/>
  <c r="U486" i="13"/>
  <c r="R486" i="13"/>
  <c r="Q486" i="13"/>
  <c r="O486" i="13"/>
  <c r="K486" i="13"/>
  <c r="I486" i="13"/>
  <c r="G486" i="13"/>
  <c r="D486" i="13"/>
  <c r="L486" i="13" s="1"/>
  <c r="M486" i="13" s="1"/>
  <c r="C486" i="13"/>
  <c r="A486" i="13" s="1"/>
  <c r="U485" i="13"/>
  <c r="R485" i="13"/>
  <c r="Q485" i="13"/>
  <c r="O485" i="13"/>
  <c r="L485" i="13"/>
  <c r="M485" i="13" s="1"/>
  <c r="I485" i="13"/>
  <c r="G485" i="13"/>
  <c r="K485" i="13" s="1"/>
  <c r="S485" i="13" s="1"/>
  <c r="T485" i="13" s="1"/>
  <c r="D485" i="13"/>
  <c r="C485" i="13"/>
  <c r="A485" i="13" s="1"/>
  <c r="U484" i="13"/>
  <c r="R484" i="13"/>
  <c r="Q484" i="13"/>
  <c r="O484" i="13"/>
  <c r="I484" i="13"/>
  <c r="G484" i="13"/>
  <c r="K484" i="13" s="1"/>
  <c r="V484" i="13" s="1"/>
  <c r="W484" i="13" s="1"/>
  <c r="D484" i="13"/>
  <c r="L484" i="13" s="1"/>
  <c r="M484" i="13" s="1"/>
  <c r="C484" i="13"/>
  <c r="A484" i="13" s="1"/>
  <c r="U483" i="13"/>
  <c r="R483" i="13"/>
  <c r="Q483" i="13"/>
  <c r="O483" i="13"/>
  <c r="I483" i="13"/>
  <c r="G483" i="13"/>
  <c r="K483" i="13" s="1"/>
  <c r="S483" i="13" s="1"/>
  <c r="D483" i="13"/>
  <c r="L483" i="13" s="1"/>
  <c r="M483" i="13" s="1"/>
  <c r="C483" i="13"/>
  <c r="A483" i="13" s="1"/>
  <c r="U482" i="13"/>
  <c r="R482" i="13"/>
  <c r="Q482" i="13"/>
  <c r="O482" i="13"/>
  <c r="I482" i="13"/>
  <c r="G482" i="13"/>
  <c r="K482" i="13" s="1"/>
  <c r="D482" i="13"/>
  <c r="L482" i="13" s="1"/>
  <c r="M482" i="13" s="1"/>
  <c r="C482" i="13"/>
  <c r="A482" i="13"/>
  <c r="U481" i="13"/>
  <c r="R481" i="13"/>
  <c r="Q481" i="13"/>
  <c r="O481" i="13"/>
  <c r="I481" i="13"/>
  <c r="G481" i="13"/>
  <c r="K481" i="13" s="1"/>
  <c r="D481" i="13"/>
  <c r="L481" i="13" s="1"/>
  <c r="M481" i="13" s="1"/>
  <c r="C481" i="13"/>
  <c r="A481" i="13" s="1"/>
  <c r="U480" i="13"/>
  <c r="R480" i="13"/>
  <c r="Q480" i="13"/>
  <c r="O480" i="13"/>
  <c r="I480" i="13"/>
  <c r="G480" i="13"/>
  <c r="K480" i="13" s="1"/>
  <c r="V480" i="13" s="1"/>
  <c r="D480" i="13"/>
  <c r="L480" i="13" s="1"/>
  <c r="M480" i="13" s="1"/>
  <c r="C480" i="13"/>
  <c r="A480" i="13" s="1"/>
  <c r="U479" i="13"/>
  <c r="R479" i="13"/>
  <c r="Q479" i="13"/>
  <c r="O479" i="13"/>
  <c r="I479" i="13"/>
  <c r="G479" i="13"/>
  <c r="K479" i="13" s="1"/>
  <c r="S479" i="13" s="1"/>
  <c r="D479" i="13"/>
  <c r="L479" i="13" s="1"/>
  <c r="M479" i="13" s="1"/>
  <c r="C479" i="13"/>
  <c r="A479" i="13" s="1"/>
  <c r="U478" i="13"/>
  <c r="R478" i="13"/>
  <c r="Q478" i="13"/>
  <c r="O478" i="13"/>
  <c r="I478" i="13"/>
  <c r="G478" i="13"/>
  <c r="K478" i="13" s="1"/>
  <c r="V478" i="13" s="1"/>
  <c r="D478" i="13"/>
  <c r="L478" i="13" s="1"/>
  <c r="M478" i="13" s="1"/>
  <c r="C478" i="13"/>
  <c r="A478" i="13" s="1"/>
  <c r="U477" i="13"/>
  <c r="R477" i="13"/>
  <c r="Q477" i="13"/>
  <c r="O477" i="13"/>
  <c r="I477" i="13"/>
  <c r="G477" i="13"/>
  <c r="K477" i="13" s="1"/>
  <c r="S477" i="13" s="1"/>
  <c r="D477" i="13"/>
  <c r="L477" i="13" s="1"/>
  <c r="M477" i="13" s="1"/>
  <c r="C477" i="13"/>
  <c r="A477" i="13" s="1"/>
  <c r="U476" i="13"/>
  <c r="R476" i="13"/>
  <c r="Q476" i="13"/>
  <c r="O476" i="13"/>
  <c r="I476" i="13"/>
  <c r="G476" i="13"/>
  <c r="K476" i="13" s="1"/>
  <c r="V476" i="13" s="1"/>
  <c r="D476" i="13"/>
  <c r="L476" i="13" s="1"/>
  <c r="M476" i="13" s="1"/>
  <c r="C476" i="13"/>
  <c r="A476" i="13" s="1"/>
  <c r="U475" i="13"/>
  <c r="R475" i="13"/>
  <c r="Q475" i="13"/>
  <c r="O475" i="13"/>
  <c r="I475" i="13"/>
  <c r="G475" i="13"/>
  <c r="K475" i="13" s="1"/>
  <c r="D475" i="13"/>
  <c r="L475" i="13" s="1"/>
  <c r="M475" i="13" s="1"/>
  <c r="C475" i="13"/>
  <c r="A475" i="13" s="1"/>
  <c r="U474" i="13"/>
  <c r="R474" i="13"/>
  <c r="Q474" i="13"/>
  <c r="O474" i="13"/>
  <c r="I474" i="13"/>
  <c r="G474" i="13"/>
  <c r="K474" i="13" s="1"/>
  <c r="D474" i="13"/>
  <c r="L474" i="13" s="1"/>
  <c r="M474" i="13" s="1"/>
  <c r="C474" i="13"/>
  <c r="A474" i="13" s="1"/>
  <c r="U473" i="13"/>
  <c r="R473" i="13"/>
  <c r="Q473" i="13"/>
  <c r="O473" i="13"/>
  <c r="I473" i="13"/>
  <c r="G473" i="13"/>
  <c r="K473" i="13" s="1"/>
  <c r="D473" i="13"/>
  <c r="L473" i="13" s="1"/>
  <c r="M473" i="13" s="1"/>
  <c r="C473" i="13"/>
  <c r="A473" i="13" s="1"/>
  <c r="U472" i="13"/>
  <c r="R472" i="13"/>
  <c r="Q472" i="13"/>
  <c r="O472" i="13"/>
  <c r="M472" i="13"/>
  <c r="I472" i="13"/>
  <c r="G472" i="13"/>
  <c r="K472" i="13" s="1"/>
  <c r="V472" i="13" s="1"/>
  <c r="D472" i="13"/>
  <c r="L472" i="13" s="1"/>
  <c r="C472" i="13"/>
  <c r="A472" i="13" s="1"/>
  <c r="U471" i="13"/>
  <c r="R471" i="13"/>
  <c r="Q471" i="13"/>
  <c r="O471" i="13"/>
  <c r="I471" i="13"/>
  <c r="G471" i="13"/>
  <c r="K471" i="13" s="1"/>
  <c r="D471" i="13"/>
  <c r="L471" i="13" s="1"/>
  <c r="M471" i="13" s="1"/>
  <c r="C471" i="13"/>
  <c r="A471" i="13" s="1"/>
  <c r="U470" i="13"/>
  <c r="R470" i="13"/>
  <c r="Q470" i="13"/>
  <c r="O470" i="13"/>
  <c r="I470" i="13"/>
  <c r="G470" i="13"/>
  <c r="K470" i="13" s="1"/>
  <c r="D470" i="13"/>
  <c r="L470" i="13" s="1"/>
  <c r="M470" i="13" s="1"/>
  <c r="C470" i="13"/>
  <c r="A470" i="13" s="1"/>
  <c r="U469" i="13"/>
  <c r="R469" i="13"/>
  <c r="Q469" i="13"/>
  <c r="O469" i="13"/>
  <c r="I469" i="13"/>
  <c r="G469" i="13"/>
  <c r="K469" i="13" s="1"/>
  <c r="D469" i="13"/>
  <c r="L469" i="13" s="1"/>
  <c r="M469" i="13" s="1"/>
  <c r="C469" i="13"/>
  <c r="A469" i="13"/>
  <c r="U468" i="13"/>
  <c r="R468" i="13"/>
  <c r="Q468" i="13"/>
  <c r="O468" i="13"/>
  <c r="I468" i="13"/>
  <c r="G468" i="13"/>
  <c r="K468" i="13" s="1"/>
  <c r="S468" i="13" s="1"/>
  <c r="D468" i="13"/>
  <c r="L468" i="13" s="1"/>
  <c r="M468" i="13" s="1"/>
  <c r="C468" i="13"/>
  <c r="A468" i="13" s="1"/>
  <c r="U467" i="13"/>
  <c r="R467" i="13"/>
  <c r="Q467" i="13"/>
  <c r="O467" i="13"/>
  <c r="I467" i="13"/>
  <c r="G467" i="13"/>
  <c r="K467" i="13" s="1"/>
  <c r="D467" i="13"/>
  <c r="L467" i="13" s="1"/>
  <c r="M467" i="13" s="1"/>
  <c r="C467" i="13"/>
  <c r="A467" i="13" s="1"/>
  <c r="U466" i="13"/>
  <c r="R466" i="13"/>
  <c r="Q466" i="13"/>
  <c r="O466" i="13"/>
  <c r="I466" i="13"/>
  <c r="G466" i="13"/>
  <c r="K466" i="13" s="1"/>
  <c r="D466" i="13"/>
  <c r="L466" i="13" s="1"/>
  <c r="M466" i="13" s="1"/>
  <c r="C466" i="13"/>
  <c r="A466" i="13" s="1"/>
  <c r="U465" i="13"/>
  <c r="R465" i="13"/>
  <c r="Q465" i="13"/>
  <c r="O465" i="13"/>
  <c r="I465" i="13"/>
  <c r="G465" i="13"/>
  <c r="K465" i="13" s="1"/>
  <c r="V465" i="13" s="1"/>
  <c r="W465" i="13" s="1"/>
  <c r="D465" i="13"/>
  <c r="L465" i="13" s="1"/>
  <c r="M465" i="13" s="1"/>
  <c r="C465" i="13"/>
  <c r="A465" i="13" s="1"/>
  <c r="U464" i="13"/>
  <c r="R464" i="13"/>
  <c r="Q464" i="13"/>
  <c r="O464" i="13"/>
  <c r="I464" i="13"/>
  <c r="G464" i="13"/>
  <c r="K464" i="13" s="1"/>
  <c r="D464" i="13"/>
  <c r="L464" i="13" s="1"/>
  <c r="M464" i="13" s="1"/>
  <c r="C464" i="13"/>
  <c r="A464" i="13" s="1"/>
  <c r="U463" i="13"/>
  <c r="R463" i="13"/>
  <c r="Q463" i="13"/>
  <c r="O463" i="13"/>
  <c r="I463" i="13"/>
  <c r="G463" i="13"/>
  <c r="K463" i="13" s="1"/>
  <c r="D463" i="13"/>
  <c r="L463" i="13" s="1"/>
  <c r="M463" i="13" s="1"/>
  <c r="C463" i="13"/>
  <c r="A463" i="13"/>
  <c r="U462" i="13"/>
  <c r="R462" i="13"/>
  <c r="Q462" i="13"/>
  <c r="O462" i="13"/>
  <c r="I462" i="13"/>
  <c r="G462" i="13"/>
  <c r="K462" i="13" s="1"/>
  <c r="D462" i="13"/>
  <c r="L462" i="13" s="1"/>
  <c r="M462" i="13" s="1"/>
  <c r="C462" i="13"/>
  <c r="A462" i="13" s="1"/>
  <c r="U461" i="13"/>
  <c r="R461" i="13"/>
  <c r="Q461" i="13"/>
  <c r="O461" i="13"/>
  <c r="I461" i="13"/>
  <c r="G461" i="13"/>
  <c r="K461" i="13" s="1"/>
  <c r="D461" i="13"/>
  <c r="L461" i="13" s="1"/>
  <c r="M461" i="13" s="1"/>
  <c r="C461" i="13"/>
  <c r="A461" i="13" s="1"/>
  <c r="U460" i="13"/>
  <c r="R460" i="13"/>
  <c r="Q460" i="13"/>
  <c r="O460" i="13"/>
  <c r="I460" i="13"/>
  <c r="G460" i="13"/>
  <c r="K460" i="13" s="1"/>
  <c r="S460" i="13" s="1"/>
  <c r="D460" i="13"/>
  <c r="L460" i="13" s="1"/>
  <c r="M460" i="13" s="1"/>
  <c r="C460" i="13"/>
  <c r="A460" i="13" s="1"/>
  <c r="U459" i="13"/>
  <c r="R459" i="13"/>
  <c r="Q459" i="13"/>
  <c r="O459" i="13"/>
  <c r="I459" i="13"/>
  <c r="G459" i="13"/>
  <c r="K459" i="13" s="1"/>
  <c r="V459" i="13" s="1"/>
  <c r="D459" i="13"/>
  <c r="L459" i="13" s="1"/>
  <c r="M459" i="13" s="1"/>
  <c r="C459" i="13"/>
  <c r="A459" i="13" s="1"/>
  <c r="U458" i="13"/>
  <c r="R458" i="13"/>
  <c r="Q458" i="13"/>
  <c r="O458" i="13"/>
  <c r="I458" i="13"/>
  <c r="G458" i="13"/>
  <c r="K458" i="13" s="1"/>
  <c r="D458" i="13"/>
  <c r="L458" i="13" s="1"/>
  <c r="M458" i="13" s="1"/>
  <c r="C458" i="13"/>
  <c r="A458" i="13" s="1"/>
  <c r="U457" i="13"/>
  <c r="R457" i="13"/>
  <c r="Q457" i="13"/>
  <c r="O457" i="13"/>
  <c r="I457" i="13"/>
  <c r="G457" i="13"/>
  <c r="K457" i="13" s="1"/>
  <c r="D457" i="13"/>
  <c r="L457" i="13" s="1"/>
  <c r="M457" i="13" s="1"/>
  <c r="C457" i="13"/>
  <c r="A457" i="13" s="1"/>
  <c r="U456" i="13"/>
  <c r="R456" i="13"/>
  <c r="Q456" i="13"/>
  <c r="O456" i="13"/>
  <c r="I456" i="13"/>
  <c r="G456" i="13"/>
  <c r="K456" i="13" s="1"/>
  <c r="D456" i="13"/>
  <c r="L456" i="13" s="1"/>
  <c r="M456" i="13" s="1"/>
  <c r="C456" i="13"/>
  <c r="A456" i="13" s="1"/>
  <c r="U455" i="13"/>
  <c r="R455" i="13"/>
  <c r="Q455" i="13"/>
  <c r="O455" i="13"/>
  <c r="I455" i="13"/>
  <c r="G455" i="13"/>
  <c r="K455" i="13" s="1"/>
  <c r="D455" i="13"/>
  <c r="L455" i="13" s="1"/>
  <c r="M455" i="13" s="1"/>
  <c r="C455" i="13"/>
  <c r="A455" i="13" s="1"/>
  <c r="U454" i="13"/>
  <c r="R454" i="13"/>
  <c r="Q454" i="13"/>
  <c r="O454" i="13"/>
  <c r="L454" i="13"/>
  <c r="M454" i="13" s="1"/>
  <c r="I454" i="13"/>
  <c r="G454" i="13"/>
  <c r="K454" i="13" s="1"/>
  <c r="D454" i="13"/>
  <c r="C454" i="13"/>
  <c r="A454" i="13" s="1"/>
  <c r="U453" i="13"/>
  <c r="R453" i="13"/>
  <c r="Q453" i="13"/>
  <c r="O453" i="13"/>
  <c r="L453" i="13"/>
  <c r="M453" i="13" s="1"/>
  <c r="K453" i="13"/>
  <c r="I453" i="13"/>
  <c r="G453" i="13"/>
  <c r="D453" i="13"/>
  <c r="C453" i="13"/>
  <c r="A453" i="13" s="1"/>
  <c r="U452" i="13"/>
  <c r="R452" i="13"/>
  <c r="Q452" i="13"/>
  <c r="O452" i="13"/>
  <c r="I452" i="13"/>
  <c r="G452" i="13"/>
  <c r="K452" i="13" s="1"/>
  <c r="S452" i="13" s="1"/>
  <c r="D452" i="13"/>
  <c r="L452" i="13" s="1"/>
  <c r="M452" i="13" s="1"/>
  <c r="C452" i="13"/>
  <c r="A452" i="13" s="1"/>
  <c r="U451" i="13"/>
  <c r="S451" i="13"/>
  <c r="R451" i="13"/>
  <c r="Q451" i="13"/>
  <c r="O451" i="13"/>
  <c r="I451" i="13"/>
  <c r="G451" i="13"/>
  <c r="K451" i="13" s="1"/>
  <c r="V451" i="13" s="1"/>
  <c r="D451" i="13"/>
  <c r="L451" i="13" s="1"/>
  <c r="M451" i="13" s="1"/>
  <c r="C451" i="13"/>
  <c r="A451" i="13"/>
  <c r="U450" i="13"/>
  <c r="R450" i="13"/>
  <c r="Q450" i="13"/>
  <c r="O450" i="13"/>
  <c r="I450" i="13"/>
  <c r="G450" i="13"/>
  <c r="K450" i="13" s="1"/>
  <c r="D450" i="13"/>
  <c r="L450" i="13" s="1"/>
  <c r="M450" i="13" s="1"/>
  <c r="C450" i="13"/>
  <c r="A450" i="13" s="1"/>
  <c r="U449" i="13"/>
  <c r="R449" i="13"/>
  <c r="Q449" i="13"/>
  <c r="O449" i="13"/>
  <c r="I449" i="13"/>
  <c r="G449" i="13"/>
  <c r="K449" i="13" s="1"/>
  <c r="D449" i="13"/>
  <c r="L449" i="13" s="1"/>
  <c r="M449" i="13" s="1"/>
  <c r="C449" i="13"/>
  <c r="A449" i="13" s="1"/>
  <c r="U448" i="13"/>
  <c r="R448" i="13"/>
  <c r="Q448" i="13"/>
  <c r="O448" i="13"/>
  <c r="I448" i="13"/>
  <c r="G448" i="13"/>
  <c r="K448" i="13" s="1"/>
  <c r="D448" i="13"/>
  <c r="L448" i="13" s="1"/>
  <c r="M448" i="13" s="1"/>
  <c r="C448" i="13"/>
  <c r="A448" i="13" s="1"/>
  <c r="U447" i="13"/>
  <c r="R447" i="13"/>
  <c r="Q447" i="13"/>
  <c r="O447" i="13"/>
  <c r="I447" i="13"/>
  <c r="G447" i="13"/>
  <c r="K447" i="13" s="1"/>
  <c r="D447" i="13"/>
  <c r="L447" i="13" s="1"/>
  <c r="M447" i="13" s="1"/>
  <c r="C447" i="13"/>
  <c r="A447" i="13" s="1"/>
  <c r="U446" i="13"/>
  <c r="R446" i="13"/>
  <c r="Q446" i="13"/>
  <c r="O446" i="13"/>
  <c r="I446" i="13"/>
  <c r="G446" i="13"/>
  <c r="K446" i="13" s="1"/>
  <c r="D446" i="13"/>
  <c r="L446" i="13" s="1"/>
  <c r="M446" i="13" s="1"/>
  <c r="C446" i="13"/>
  <c r="A446" i="13" s="1"/>
  <c r="U445" i="13"/>
  <c r="R445" i="13"/>
  <c r="Q445" i="13"/>
  <c r="O445" i="13"/>
  <c r="I445" i="13"/>
  <c r="G445" i="13"/>
  <c r="K445" i="13" s="1"/>
  <c r="S445" i="13" s="1"/>
  <c r="D445" i="13"/>
  <c r="L445" i="13" s="1"/>
  <c r="M445" i="13" s="1"/>
  <c r="C445" i="13"/>
  <c r="A445" i="13" s="1"/>
  <c r="U444" i="13"/>
  <c r="R444" i="13"/>
  <c r="Q444" i="13"/>
  <c r="O444" i="13"/>
  <c r="I444" i="13"/>
  <c r="G444" i="13"/>
  <c r="K444" i="13" s="1"/>
  <c r="S444" i="13" s="1"/>
  <c r="T444" i="13" s="1"/>
  <c r="D444" i="13"/>
  <c r="L444" i="13" s="1"/>
  <c r="M444" i="13" s="1"/>
  <c r="C444" i="13"/>
  <c r="A444" i="13" s="1"/>
  <c r="U443" i="13"/>
  <c r="R443" i="13"/>
  <c r="Q443" i="13"/>
  <c r="O443" i="13"/>
  <c r="I443" i="13"/>
  <c r="G443" i="13"/>
  <c r="K443" i="13" s="1"/>
  <c r="D443" i="13"/>
  <c r="L443" i="13" s="1"/>
  <c r="M443" i="13" s="1"/>
  <c r="C443" i="13"/>
  <c r="A443" i="13" s="1"/>
  <c r="U442" i="13"/>
  <c r="R442" i="13"/>
  <c r="Q442" i="13"/>
  <c r="O442" i="13"/>
  <c r="I442" i="13"/>
  <c r="G442" i="13"/>
  <c r="K442" i="13" s="1"/>
  <c r="D442" i="13"/>
  <c r="L442" i="13" s="1"/>
  <c r="M442" i="13" s="1"/>
  <c r="C442" i="13"/>
  <c r="A442" i="13" s="1"/>
  <c r="U441" i="13"/>
  <c r="R441" i="13"/>
  <c r="Q441" i="13"/>
  <c r="O441" i="13"/>
  <c r="I441" i="13"/>
  <c r="G441" i="13"/>
  <c r="K441" i="13" s="1"/>
  <c r="D441" i="13"/>
  <c r="L441" i="13" s="1"/>
  <c r="M441" i="13" s="1"/>
  <c r="C441" i="13"/>
  <c r="A441" i="13" s="1"/>
  <c r="U440" i="13"/>
  <c r="R440" i="13"/>
  <c r="Q440" i="13"/>
  <c r="O440" i="13"/>
  <c r="I440" i="13"/>
  <c r="G440" i="13"/>
  <c r="K440" i="13" s="1"/>
  <c r="D440" i="13"/>
  <c r="L440" i="13" s="1"/>
  <c r="M440" i="13" s="1"/>
  <c r="C440" i="13"/>
  <c r="A440" i="13"/>
  <c r="U439" i="13"/>
  <c r="R439" i="13"/>
  <c r="Q439" i="13"/>
  <c r="O439" i="13"/>
  <c r="I439" i="13"/>
  <c r="G439" i="13"/>
  <c r="K439" i="13" s="1"/>
  <c r="D439" i="13"/>
  <c r="L439" i="13" s="1"/>
  <c r="M439" i="13" s="1"/>
  <c r="C439" i="13"/>
  <c r="A439" i="13" s="1"/>
  <c r="U438" i="13"/>
  <c r="R438" i="13"/>
  <c r="Q438" i="13"/>
  <c r="O438" i="13"/>
  <c r="I438" i="13"/>
  <c r="G438" i="13"/>
  <c r="K438" i="13" s="1"/>
  <c r="D438" i="13"/>
  <c r="L438" i="13" s="1"/>
  <c r="M438" i="13" s="1"/>
  <c r="C438" i="13"/>
  <c r="A438" i="13" s="1"/>
  <c r="U437" i="13"/>
  <c r="R437" i="13"/>
  <c r="Q437" i="13"/>
  <c r="O437" i="13"/>
  <c r="I437" i="13"/>
  <c r="G437" i="13"/>
  <c r="K437" i="13" s="1"/>
  <c r="S437" i="13" s="1"/>
  <c r="D437" i="13"/>
  <c r="L437" i="13" s="1"/>
  <c r="M437" i="13" s="1"/>
  <c r="C437" i="13"/>
  <c r="A437" i="13" s="1"/>
  <c r="U436" i="13"/>
  <c r="R436" i="13"/>
  <c r="Q436" i="13"/>
  <c r="O436" i="13"/>
  <c r="L436" i="13"/>
  <c r="M436" i="13" s="1"/>
  <c r="I436" i="13"/>
  <c r="G436" i="13"/>
  <c r="K436" i="13" s="1"/>
  <c r="S436" i="13" s="1"/>
  <c r="D436" i="13"/>
  <c r="C436" i="13"/>
  <c r="A436" i="13" s="1"/>
  <c r="U435" i="13"/>
  <c r="R435" i="13"/>
  <c r="Q435" i="13"/>
  <c r="O435" i="13"/>
  <c r="I435" i="13"/>
  <c r="G435" i="13"/>
  <c r="K435" i="13" s="1"/>
  <c r="V435" i="13" s="1"/>
  <c r="D435" i="13"/>
  <c r="L435" i="13" s="1"/>
  <c r="M435" i="13" s="1"/>
  <c r="C435" i="13"/>
  <c r="A435" i="13" s="1"/>
  <c r="U434" i="13"/>
  <c r="R434" i="13"/>
  <c r="Q434" i="13"/>
  <c r="O434" i="13"/>
  <c r="I434" i="13"/>
  <c r="G434" i="13"/>
  <c r="K434" i="13" s="1"/>
  <c r="D434" i="13"/>
  <c r="L434" i="13" s="1"/>
  <c r="M434" i="13" s="1"/>
  <c r="C434" i="13"/>
  <c r="A434" i="13" s="1"/>
  <c r="U433" i="13"/>
  <c r="R433" i="13"/>
  <c r="Q433" i="13"/>
  <c r="O433" i="13"/>
  <c r="I433" i="13"/>
  <c r="G433" i="13"/>
  <c r="K433" i="13" s="1"/>
  <c r="D433" i="13"/>
  <c r="L433" i="13" s="1"/>
  <c r="M433" i="13" s="1"/>
  <c r="C433" i="13"/>
  <c r="A433" i="13" s="1"/>
  <c r="U432" i="13"/>
  <c r="R432" i="13"/>
  <c r="Q432" i="13"/>
  <c r="O432" i="13"/>
  <c r="I432" i="13"/>
  <c r="G432" i="13"/>
  <c r="K432" i="13" s="1"/>
  <c r="D432" i="13"/>
  <c r="L432" i="13" s="1"/>
  <c r="M432" i="13" s="1"/>
  <c r="C432" i="13"/>
  <c r="A432" i="13"/>
  <c r="U431" i="13"/>
  <c r="R431" i="13"/>
  <c r="Q431" i="13"/>
  <c r="O431" i="13"/>
  <c r="I431" i="13"/>
  <c r="G431" i="13"/>
  <c r="K431" i="13" s="1"/>
  <c r="D431" i="13"/>
  <c r="L431" i="13" s="1"/>
  <c r="M431" i="13" s="1"/>
  <c r="C431" i="13"/>
  <c r="A431" i="13" s="1"/>
  <c r="U430" i="13"/>
  <c r="R430" i="13"/>
  <c r="Q430" i="13"/>
  <c r="O430" i="13"/>
  <c r="I430" i="13"/>
  <c r="G430" i="13"/>
  <c r="K430" i="13" s="1"/>
  <c r="D430" i="13"/>
  <c r="L430" i="13" s="1"/>
  <c r="M430" i="13" s="1"/>
  <c r="C430" i="13"/>
  <c r="A430" i="13" s="1"/>
  <c r="U429" i="13"/>
  <c r="R429" i="13"/>
  <c r="Q429" i="13"/>
  <c r="O429" i="13"/>
  <c r="I429" i="13"/>
  <c r="G429" i="13"/>
  <c r="K429" i="13" s="1"/>
  <c r="D429" i="13"/>
  <c r="L429" i="13" s="1"/>
  <c r="M429" i="13" s="1"/>
  <c r="C429" i="13"/>
  <c r="A429" i="13" s="1"/>
  <c r="U428" i="13"/>
  <c r="R428" i="13"/>
  <c r="Q428" i="13"/>
  <c r="O428" i="13"/>
  <c r="I428" i="13"/>
  <c r="G428" i="13"/>
  <c r="K428" i="13" s="1"/>
  <c r="S428" i="13" s="1"/>
  <c r="D428" i="13"/>
  <c r="L428" i="13" s="1"/>
  <c r="M428" i="13" s="1"/>
  <c r="C428" i="13"/>
  <c r="A428" i="13" s="1"/>
  <c r="U427" i="13"/>
  <c r="R427" i="13"/>
  <c r="Q427" i="13"/>
  <c r="O427" i="13"/>
  <c r="I427" i="13"/>
  <c r="G427" i="13"/>
  <c r="K427" i="13" s="1"/>
  <c r="V427" i="13" s="1"/>
  <c r="D427" i="13"/>
  <c r="L427" i="13" s="1"/>
  <c r="M427" i="13" s="1"/>
  <c r="C427" i="13"/>
  <c r="A427" i="13" s="1"/>
  <c r="U426" i="13"/>
  <c r="R426" i="13"/>
  <c r="Q426" i="13"/>
  <c r="O426" i="13"/>
  <c r="I426" i="13"/>
  <c r="G426" i="13"/>
  <c r="K426" i="13" s="1"/>
  <c r="D426" i="13"/>
  <c r="L426" i="13" s="1"/>
  <c r="M426" i="13" s="1"/>
  <c r="C426" i="13"/>
  <c r="A426" i="13" s="1"/>
  <c r="U425" i="13"/>
  <c r="R425" i="13"/>
  <c r="Q425" i="13"/>
  <c r="O425" i="13"/>
  <c r="I425" i="13"/>
  <c r="G425" i="13"/>
  <c r="K425" i="13" s="1"/>
  <c r="D425" i="13"/>
  <c r="L425" i="13" s="1"/>
  <c r="M425" i="13" s="1"/>
  <c r="C425" i="13"/>
  <c r="A425" i="13" s="1"/>
  <c r="U424" i="13"/>
  <c r="R424" i="13"/>
  <c r="Q424" i="13"/>
  <c r="O424" i="13"/>
  <c r="I424" i="13"/>
  <c r="G424" i="13"/>
  <c r="K424" i="13" s="1"/>
  <c r="D424" i="13"/>
  <c r="L424" i="13" s="1"/>
  <c r="M424" i="13" s="1"/>
  <c r="C424" i="13"/>
  <c r="A424" i="13" s="1"/>
  <c r="U423" i="13"/>
  <c r="R423" i="13"/>
  <c r="Q423" i="13"/>
  <c r="O423" i="13"/>
  <c r="I423" i="13"/>
  <c r="G423" i="13"/>
  <c r="K423" i="13" s="1"/>
  <c r="D423" i="13"/>
  <c r="L423" i="13" s="1"/>
  <c r="M423" i="13" s="1"/>
  <c r="C423" i="13"/>
  <c r="A423" i="13"/>
  <c r="U422" i="13"/>
  <c r="R422" i="13"/>
  <c r="Q422" i="13"/>
  <c r="O422" i="13"/>
  <c r="I422" i="13"/>
  <c r="G422" i="13"/>
  <c r="K422" i="13" s="1"/>
  <c r="V422" i="13" s="1"/>
  <c r="D422" i="13"/>
  <c r="L422" i="13" s="1"/>
  <c r="M422" i="13" s="1"/>
  <c r="C422" i="13"/>
  <c r="A422" i="13" s="1"/>
  <c r="U421" i="13"/>
  <c r="R421" i="13"/>
  <c r="Q421" i="13"/>
  <c r="O421" i="13"/>
  <c r="I421" i="13"/>
  <c r="G421" i="13"/>
  <c r="K421" i="13" s="1"/>
  <c r="D421" i="13"/>
  <c r="L421" i="13" s="1"/>
  <c r="M421" i="13" s="1"/>
  <c r="C421" i="13"/>
  <c r="A421" i="13" s="1"/>
  <c r="U420" i="13"/>
  <c r="R420" i="13"/>
  <c r="Q420" i="13"/>
  <c r="O420" i="13"/>
  <c r="I420" i="13"/>
  <c r="G420" i="13"/>
  <c r="K420" i="13" s="1"/>
  <c r="S420" i="13" s="1"/>
  <c r="D420" i="13"/>
  <c r="L420" i="13" s="1"/>
  <c r="M420" i="13" s="1"/>
  <c r="C420" i="13"/>
  <c r="A420" i="13" s="1"/>
  <c r="U419" i="13"/>
  <c r="R419" i="13"/>
  <c r="Q419" i="13"/>
  <c r="O419" i="13"/>
  <c r="I419" i="13"/>
  <c r="G419" i="13"/>
  <c r="K419" i="13" s="1"/>
  <c r="V419" i="13" s="1"/>
  <c r="D419" i="13"/>
  <c r="L419" i="13" s="1"/>
  <c r="M419" i="13" s="1"/>
  <c r="C419" i="13"/>
  <c r="A419" i="13" s="1"/>
  <c r="U418" i="13"/>
  <c r="R418" i="13"/>
  <c r="Q418" i="13"/>
  <c r="O418" i="13"/>
  <c r="I418" i="13"/>
  <c r="G418" i="13"/>
  <c r="K418" i="13" s="1"/>
  <c r="D418" i="13"/>
  <c r="L418" i="13" s="1"/>
  <c r="M418" i="13" s="1"/>
  <c r="C418" i="13"/>
  <c r="A418" i="13" s="1"/>
  <c r="U417" i="13"/>
  <c r="R417" i="13"/>
  <c r="Q417" i="13"/>
  <c r="O417" i="13"/>
  <c r="I417" i="13"/>
  <c r="G417" i="13"/>
  <c r="K417" i="13" s="1"/>
  <c r="D417" i="13"/>
  <c r="L417" i="13" s="1"/>
  <c r="M417" i="13" s="1"/>
  <c r="C417" i="13"/>
  <c r="A417" i="13" s="1"/>
  <c r="U416" i="13"/>
  <c r="R416" i="13"/>
  <c r="Q416" i="13"/>
  <c r="O416" i="13"/>
  <c r="I416" i="13"/>
  <c r="G416" i="13"/>
  <c r="K416" i="13" s="1"/>
  <c r="D416" i="13"/>
  <c r="L416" i="13" s="1"/>
  <c r="M416" i="13" s="1"/>
  <c r="C416" i="13"/>
  <c r="A416" i="13" s="1"/>
  <c r="U415" i="13"/>
  <c r="R415" i="13"/>
  <c r="Q415" i="13"/>
  <c r="O415" i="13"/>
  <c r="I415" i="13"/>
  <c r="G415" i="13"/>
  <c r="K415" i="13" s="1"/>
  <c r="D415" i="13"/>
  <c r="L415" i="13" s="1"/>
  <c r="M415" i="13" s="1"/>
  <c r="C415" i="13"/>
  <c r="A415" i="13" s="1"/>
  <c r="U414" i="13"/>
  <c r="R414" i="13"/>
  <c r="Q414" i="13"/>
  <c r="O414" i="13"/>
  <c r="I414" i="13"/>
  <c r="G414" i="13"/>
  <c r="K414" i="13" s="1"/>
  <c r="V414" i="13" s="1"/>
  <c r="D414" i="13"/>
  <c r="L414" i="13" s="1"/>
  <c r="M414" i="13" s="1"/>
  <c r="C414" i="13"/>
  <c r="A414" i="13" s="1"/>
  <c r="U413" i="13"/>
  <c r="R413" i="13"/>
  <c r="Q413" i="13"/>
  <c r="O413" i="13"/>
  <c r="I413" i="13"/>
  <c r="G413" i="13"/>
  <c r="K413" i="13" s="1"/>
  <c r="D413" i="13"/>
  <c r="L413" i="13" s="1"/>
  <c r="M413" i="13" s="1"/>
  <c r="C413" i="13"/>
  <c r="A413" i="13" s="1"/>
  <c r="U412" i="13"/>
  <c r="R412" i="13"/>
  <c r="Q412" i="13"/>
  <c r="O412" i="13"/>
  <c r="I412" i="13"/>
  <c r="G412" i="13"/>
  <c r="K412" i="13" s="1"/>
  <c r="S412" i="13" s="1"/>
  <c r="D412" i="13"/>
  <c r="L412" i="13" s="1"/>
  <c r="M412" i="13" s="1"/>
  <c r="C412" i="13"/>
  <c r="A412" i="13" s="1"/>
  <c r="U411" i="13"/>
  <c r="R411" i="13"/>
  <c r="Q411" i="13"/>
  <c r="O411" i="13"/>
  <c r="I411" i="13"/>
  <c r="G411" i="13"/>
  <c r="K411" i="13" s="1"/>
  <c r="V411" i="13" s="1"/>
  <c r="D411" i="13"/>
  <c r="L411" i="13" s="1"/>
  <c r="M411" i="13" s="1"/>
  <c r="C411" i="13"/>
  <c r="A411" i="13" s="1"/>
  <c r="U410" i="13"/>
  <c r="R410" i="13"/>
  <c r="Q410" i="13"/>
  <c r="O410" i="13"/>
  <c r="I410" i="13"/>
  <c r="G410" i="13"/>
  <c r="K410" i="13" s="1"/>
  <c r="D410" i="13"/>
  <c r="L410" i="13" s="1"/>
  <c r="M410" i="13" s="1"/>
  <c r="C410" i="13"/>
  <c r="A410" i="13" s="1"/>
  <c r="U409" i="13"/>
  <c r="R409" i="13"/>
  <c r="Q409" i="13"/>
  <c r="O409" i="13"/>
  <c r="I409" i="13"/>
  <c r="G409" i="13"/>
  <c r="K409" i="13" s="1"/>
  <c r="D409" i="13"/>
  <c r="L409" i="13" s="1"/>
  <c r="M409" i="13" s="1"/>
  <c r="C409" i="13"/>
  <c r="A409" i="13" s="1"/>
  <c r="U408" i="13"/>
  <c r="R408" i="13"/>
  <c r="Q408" i="13"/>
  <c r="O408" i="13"/>
  <c r="I408" i="13"/>
  <c r="G408" i="13"/>
  <c r="K408" i="13" s="1"/>
  <c r="D408" i="13"/>
  <c r="L408" i="13" s="1"/>
  <c r="M408" i="13" s="1"/>
  <c r="C408" i="13"/>
  <c r="A408" i="13" s="1"/>
  <c r="U407" i="13"/>
  <c r="R407" i="13"/>
  <c r="Q407" i="13"/>
  <c r="O407" i="13"/>
  <c r="I407" i="13"/>
  <c r="G407" i="13"/>
  <c r="K407" i="13" s="1"/>
  <c r="V407" i="13" s="1"/>
  <c r="D407" i="13"/>
  <c r="L407" i="13" s="1"/>
  <c r="M407" i="13" s="1"/>
  <c r="C407" i="13"/>
  <c r="A407" i="13"/>
  <c r="U406" i="13"/>
  <c r="R406" i="13"/>
  <c r="Q406" i="13"/>
  <c r="O406" i="13"/>
  <c r="I406" i="13"/>
  <c r="G406" i="13"/>
  <c r="K406" i="13" s="1"/>
  <c r="D406" i="13"/>
  <c r="L406" i="13" s="1"/>
  <c r="M406" i="13" s="1"/>
  <c r="C406" i="13"/>
  <c r="A406" i="13" s="1"/>
  <c r="U405" i="13"/>
  <c r="R405" i="13"/>
  <c r="Q405" i="13"/>
  <c r="O405" i="13"/>
  <c r="I405" i="13"/>
  <c r="G405" i="13"/>
  <c r="K405" i="13" s="1"/>
  <c r="D405" i="13"/>
  <c r="L405" i="13" s="1"/>
  <c r="M405" i="13" s="1"/>
  <c r="C405" i="13"/>
  <c r="A405" i="13" s="1"/>
  <c r="U404" i="13"/>
  <c r="R404" i="13"/>
  <c r="Q404" i="13"/>
  <c r="O404" i="13"/>
  <c r="I404" i="13"/>
  <c r="G404" i="13"/>
  <c r="K404" i="13" s="1"/>
  <c r="S404" i="13" s="1"/>
  <c r="D404" i="13"/>
  <c r="L404" i="13" s="1"/>
  <c r="M404" i="13" s="1"/>
  <c r="C404" i="13"/>
  <c r="A404" i="13" s="1"/>
  <c r="U403" i="13"/>
  <c r="R403" i="13"/>
  <c r="Q403" i="13"/>
  <c r="O403" i="13"/>
  <c r="I403" i="13"/>
  <c r="G403" i="13"/>
  <c r="K403" i="13" s="1"/>
  <c r="V403" i="13" s="1"/>
  <c r="D403" i="13"/>
  <c r="L403" i="13" s="1"/>
  <c r="M403" i="13" s="1"/>
  <c r="C403" i="13"/>
  <c r="A403" i="13" s="1"/>
  <c r="U402" i="13"/>
  <c r="R402" i="13"/>
  <c r="Q402" i="13"/>
  <c r="O402" i="13"/>
  <c r="I402" i="13"/>
  <c r="G402" i="13"/>
  <c r="K402" i="13" s="1"/>
  <c r="D402" i="13"/>
  <c r="L402" i="13" s="1"/>
  <c r="M402" i="13" s="1"/>
  <c r="C402" i="13"/>
  <c r="A402" i="13" s="1"/>
  <c r="U401" i="13"/>
  <c r="R401" i="13"/>
  <c r="Q401" i="13"/>
  <c r="O401" i="13"/>
  <c r="I401" i="13"/>
  <c r="G401" i="13"/>
  <c r="K401" i="13" s="1"/>
  <c r="D401" i="13"/>
  <c r="L401" i="13" s="1"/>
  <c r="M401" i="13" s="1"/>
  <c r="C401" i="13"/>
  <c r="A401" i="13" s="1"/>
  <c r="U400" i="13"/>
  <c r="R400" i="13"/>
  <c r="Q400" i="13"/>
  <c r="O400" i="13"/>
  <c r="I400" i="13"/>
  <c r="G400" i="13"/>
  <c r="K400" i="13" s="1"/>
  <c r="D400" i="13"/>
  <c r="L400" i="13" s="1"/>
  <c r="M400" i="13" s="1"/>
  <c r="C400" i="13"/>
  <c r="A400" i="13" s="1"/>
  <c r="U399" i="13"/>
  <c r="R399" i="13"/>
  <c r="Q399" i="13"/>
  <c r="O399" i="13"/>
  <c r="I399" i="13"/>
  <c r="G399" i="13"/>
  <c r="K399" i="13" s="1"/>
  <c r="D399" i="13"/>
  <c r="L399" i="13" s="1"/>
  <c r="M399" i="13" s="1"/>
  <c r="C399" i="13"/>
  <c r="A399" i="13"/>
  <c r="U398" i="13"/>
  <c r="R398" i="13"/>
  <c r="Q398" i="13"/>
  <c r="O398" i="13"/>
  <c r="I398" i="13"/>
  <c r="G398" i="13"/>
  <c r="K398" i="13" s="1"/>
  <c r="V398" i="13" s="1"/>
  <c r="D398" i="13"/>
  <c r="L398" i="13" s="1"/>
  <c r="M398" i="13" s="1"/>
  <c r="C398" i="13"/>
  <c r="A398" i="13" s="1"/>
  <c r="V397" i="13"/>
  <c r="U397" i="13"/>
  <c r="R397" i="13"/>
  <c r="Q397" i="13"/>
  <c r="O397" i="13"/>
  <c r="I397" i="13"/>
  <c r="G397" i="13"/>
  <c r="K397" i="13" s="1"/>
  <c r="S397" i="13" s="1"/>
  <c r="D397" i="13"/>
  <c r="L397" i="13" s="1"/>
  <c r="M397" i="13" s="1"/>
  <c r="C397" i="13"/>
  <c r="A397" i="13" s="1"/>
  <c r="U396" i="13"/>
  <c r="R396" i="13"/>
  <c r="Q396" i="13"/>
  <c r="O396" i="13"/>
  <c r="I396" i="13"/>
  <c r="G396" i="13"/>
  <c r="K396" i="13" s="1"/>
  <c r="S396" i="13" s="1"/>
  <c r="D396" i="13"/>
  <c r="L396" i="13" s="1"/>
  <c r="M396" i="13" s="1"/>
  <c r="C396" i="13"/>
  <c r="A396" i="13" s="1"/>
  <c r="U395" i="13"/>
  <c r="R395" i="13"/>
  <c r="Q395" i="13"/>
  <c r="O395" i="13"/>
  <c r="I395" i="13"/>
  <c r="G395" i="13"/>
  <c r="K395" i="13" s="1"/>
  <c r="V395" i="13" s="1"/>
  <c r="D395" i="13"/>
  <c r="L395" i="13" s="1"/>
  <c r="M395" i="13" s="1"/>
  <c r="C395" i="13"/>
  <c r="A395" i="13" s="1"/>
  <c r="U394" i="13"/>
  <c r="R394" i="13"/>
  <c r="Q394" i="13"/>
  <c r="O394" i="13"/>
  <c r="I394" i="13"/>
  <c r="G394" i="13"/>
  <c r="K394" i="13" s="1"/>
  <c r="D394" i="13"/>
  <c r="L394" i="13" s="1"/>
  <c r="M394" i="13" s="1"/>
  <c r="C394" i="13"/>
  <c r="A394" i="13" s="1"/>
  <c r="U393" i="13"/>
  <c r="R393" i="13"/>
  <c r="Q393" i="13"/>
  <c r="O393" i="13"/>
  <c r="I393" i="13"/>
  <c r="G393" i="13"/>
  <c r="K393" i="13" s="1"/>
  <c r="D393" i="13"/>
  <c r="L393" i="13" s="1"/>
  <c r="M393" i="13" s="1"/>
  <c r="C393" i="13"/>
  <c r="A393" i="13" s="1"/>
  <c r="U392" i="13"/>
  <c r="R392" i="13"/>
  <c r="Q392" i="13"/>
  <c r="O392" i="13"/>
  <c r="L392" i="13"/>
  <c r="M392" i="13" s="1"/>
  <c r="I392" i="13"/>
  <c r="G392" i="13"/>
  <c r="K392" i="13" s="1"/>
  <c r="D392" i="13"/>
  <c r="C392" i="13"/>
  <c r="A392" i="13" s="1"/>
  <c r="U391" i="13"/>
  <c r="R391" i="13"/>
  <c r="Q391" i="13"/>
  <c r="O391" i="13"/>
  <c r="I391" i="13"/>
  <c r="G391" i="13"/>
  <c r="K391" i="13" s="1"/>
  <c r="V391" i="13" s="1"/>
  <c r="D391" i="13"/>
  <c r="L391" i="13" s="1"/>
  <c r="M391" i="13" s="1"/>
  <c r="C391" i="13"/>
  <c r="A391" i="13" s="1"/>
  <c r="U390" i="13"/>
  <c r="R390" i="13"/>
  <c r="Q390" i="13"/>
  <c r="O390" i="13"/>
  <c r="I390" i="13"/>
  <c r="G390" i="13"/>
  <c r="K390" i="13" s="1"/>
  <c r="V390" i="13" s="1"/>
  <c r="D390" i="13"/>
  <c r="L390" i="13" s="1"/>
  <c r="M390" i="13" s="1"/>
  <c r="C390" i="13"/>
  <c r="A390" i="13" s="1"/>
  <c r="U389" i="13"/>
  <c r="R389" i="13"/>
  <c r="Q389" i="13"/>
  <c r="O389" i="13"/>
  <c r="L389" i="13"/>
  <c r="M389" i="13" s="1"/>
  <c r="I389" i="13"/>
  <c r="G389" i="13"/>
  <c r="K389" i="13" s="1"/>
  <c r="D389" i="13"/>
  <c r="C389" i="13"/>
  <c r="A389" i="13" s="1"/>
  <c r="U388" i="13"/>
  <c r="T388" i="13"/>
  <c r="R388" i="13"/>
  <c r="Q388" i="13"/>
  <c r="O388" i="13"/>
  <c r="L388" i="13"/>
  <c r="M388" i="13" s="1"/>
  <c r="I388" i="13"/>
  <c r="G388" i="13"/>
  <c r="K388" i="13" s="1"/>
  <c r="S388" i="13" s="1"/>
  <c r="D388" i="13"/>
  <c r="C388" i="13"/>
  <c r="A388" i="13" s="1"/>
  <c r="U387" i="13"/>
  <c r="R387" i="13"/>
  <c r="Q387" i="13"/>
  <c r="O387" i="13"/>
  <c r="I387" i="13"/>
  <c r="G387" i="13"/>
  <c r="K387" i="13" s="1"/>
  <c r="V387" i="13" s="1"/>
  <c r="D387" i="13"/>
  <c r="L387" i="13" s="1"/>
  <c r="M387" i="13" s="1"/>
  <c r="C387" i="13"/>
  <c r="A387" i="13" s="1"/>
  <c r="U386" i="13"/>
  <c r="R386" i="13"/>
  <c r="Q386" i="13"/>
  <c r="O386" i="13"/>
  <c r="I386" i="13"/>
  <c r="G386" i="13"/>
  <c r="K386" i="13" s="1"/>
  <c r="D386" i="13"/>
  <c r="L386" i="13" s="1"/>
  <c r="M386" i="13" s="1"/>
  <c r="C386" i="13"/>
  <c r="A386" i="13" s="1"/>
  <c r="U385" i="13"/>
  <c r="R385" i="13"/>
  <c r="Q385" i="13"/>
  <c r="O385" i="13"/>
  <c r="I385" i="13"/>
  <c r="G385" i="13"/>
  <c r="K385" i="13" s="1"/>
  <c r="D385" i="13"/>
  <c r="L385" i="13" s="1"/>
  <c r="M385" i="13" s="1"/>
  <c r="C385" i="13"/>
  <c r="A385" i="13" s="1"/>
  <c r="U384" i="13"/>
  <c r="R384" i="13"/>
  <c r="Q384" i="13"/>
  <c r="O384" i="13"/>
  <c r="I384" i="13"/>
  <c r="G384" i="13"/>
  <c r="K384" i="13" s="1"/>
  <c r="D384" i="13"/>
  <c r="L384" i="13" s="1"/>
  <c r="M384" i="13" s="1"/>
  <c r="C384" i="13"/>
  <c r="A384" i="13" s="1"/>
  <c r="U383" i="13"/>
  <c r="R383" i="13"/>
  <c r="Q383" i="13"/>
  <c r="O383" i="13"/>
  <c r="I383" i="13"/>
  <c r="G383" i="13"/>
  <c r="K383" i="13" s="1"/>
  <c r="D383" i="13"/>
  <c r="L383" i="13" s="1"/>
  <c r="M383" i="13" s="1"/>
  <c r="C383" i="13"/>
  <c r="A383" i="13" s="1"/>
  <c r="U382" i="13"/>
  <c r="R382" i="13"/>
  <c r="Q382" i="13"/>
  <c r="O382" i="13"/>
  <c r="I382" i="13"/>
  <c r="G382" i="13"/>
  <c r="K382" i="13" s="1"/>
  <c r="V382" i="13" s="1"/>
  <c r="D382" i="13"/>
  <c r="L382" i="13" s="1"/>
  <c r="M382" i="13" s="1"/>
  <c r="C382" i="13"/>
  <c r="A382" i="13" s="1"/>
  <c r="V381" i="13"/>
  <c r="U381" i="13"/>
  <c r="R381" i="13"/>
  <c r="Q381" i="13"/>
  <c r="O381" i="13"/>
  <c r="I381" i="13"/>
  <c r="G381" i="13"/>
  <c r="K381" i="13" s="1"/>
  <c r="S381" i="13" s="1"/>
  <c r="D381" i="13"/>
  <c r="L381" i="13" s="1"/>
  <c r="M381" i="13" s="1"/>
  <c r="C381" i="13"/>
  <c r="A381" i="13" s="1"/>
  <c r="U380" i="13"/>
  <c r="R380" i="13"/>
  <c r="Q380" i="13"/>
  <c r="O380" i="13"/>
  <c r="I380" i="13"/>
  <c r="G380" i="13"/>
  <c r="K380" i="13" s="1"/>
  <c r="D380" i="13"/>
  <c r="L380" i="13" s="1"/>
  <c r="M380" i="13" s="1"/>
  <c r="C380" i="13"/>
  <c r="A380" i="13" s="1"/>
  <c r="U379" i="13"/>
  <c r="R379" i="13"/>
  <c r="Q379" i="13"/>
  <c r="O379" i="13"/>
  <c r="I379" i="13"/>
  <c r="G379" i="13"/>
  <c r="K379" i="13" s="1"/>
  <c r="D379" i="13"/>
  <c r="L379" i="13" s="1"/>
  <c r="M379" i="13" s="1"/>
  <c r="C379" i="13"/>
  <c r="A379" i="13" s="1"/>
  <c r="U378" i="13"/>
  <c r="R378" i="13"/>
  <c r="Q378" i="13"/>
  <c r="O378" i="13"/>
  <c r="I378" i="13"/>
  <c r="G378" i="13"/>
  <c r="K378" i="13" s="1"/>
  <c r="D378" i="13"/>
  <c r="L378" i="13" s="1"/>
  <c r="M378" i="13" s="1"/>
  <c r="C378" i="13"/>
  <c r="A378" i="13" s="1"/>
  <c r="U377" i="13"/>
  <c r="R377" i="13"/>
  <c r="Q377" i="13"/>
  <c r="O377" i="13"/>
  <c r="I377" i="13"/>
  <c r="G377" i="13"/>
  <c r="K377" i="13" s="1"/>
  <c r="V377" i="13" s="1"/>
  <c r="D377" i="13"/>
  <c r="L377" i="13" s="1"/>
  <c r="M377" i="13" s="1"/>
  <c r="C377" i="13"/>
  <c r="A377" i="13" s="1"/>
  <c r="U376" i="13"/>
  <c r="R376" i="13"/>
  <c r="Q376" i="13"/>
  <c r="O376" i="13"/>
  <c r="I376" i="13"/>
  <c r="G376" i="13"/>
  <c r="K376" i="13" s="1"/>
  <c r="D376" i="13"/>
  <c r="L376" i="13" s="1"/>
  <c r="M376" i="13" s="1"/>
  <c r="C376" i="13"/>
  <c r="A376" i="13"/>
  <c r="U375" i="13"/>
  <c r="R375" i="13"/>
  <c r="Q375" i="13"/>
  <c r="O375" i="13"/>
  <c r="I375" i="13"/>
  <c r="G375" i="13"/>
  <c r="K375" i="13" s="1"/>
  <c r="D375" i="13"/>
  <c r="L375" i="13" s="1"/>
  <c r="M375" i="13" s="1"/>
  <c r="C375" i="13"/>
  <c r="A375" i="13" s="1"/>
  <c r="U374" i="13"/>
  <c r="R374" i="13"/>
  <c r="Q374" i="13"/>
  <c r="O374" i="13"/>
  <c r="I374" i="13"/>
  <c r="G374" i="13"/>
  <c r="K374" i="13" s="1"/>
  <c r="V374" i="13" s="1"/>
  <c r="D374" i="13"/>
  <c r="L374" i="13" s="1"/>
  <c r="M374" i="13" s="1"/>
  <c r="C374" i="13"/>
  <c r="A374" i="13" s="1"/>
  <c r="U373" i="13"/>
  <c r="R373" i="13"/>
  <c r="Q373" i="13"/>
  <c r="O373" i="13"/>
  <c r="I373" i="13"/>
  <c r="G373" i="13"/>
  <c r="K373" i="13" s="1"/>
  <c r="V373" i="13" s="1"/>
  <c r="D373" i="13"/>
  <c r="L373" i="13" s="1"/>
  <c r="M373" i="13" s="1"/>
  <c r="C373" i="13"/>
  <c r="A373" i="13" s="1"/>
  <c r="U372" i="13"/>
  <c r="R372" i="13"/>
  <c r="Q372" i="13"/>
  <c r="O372" i="13"/>
  <c r="I372" i="13"/>
  <c r="G372" i="13"/>
  <c r="K372" i="13" s="1"/>
  <c r="S372" i="13" s="1"/>
  <c r="D372" i="13"/>
  <c r="L372" i="13" s="1"/>
  <c r="M372" i="13" s="1"/>
  <c r="C372" i="13"/>
  <c r="A372" i="13" s="1"/>
  <c r="U371" i="13"/>
  <c r="R371" i="13"/>
  <c r="Q371" i="13"/>
  <c r="O371" i="13"/>
  <c r="I371" i="13"/>
  <c r="G371" i="13"/>
  <c r="K371" i="13" s="1"/>
  <c r="D371" i="13"/>
  <c r="L371" i="13" s="1"/>
  <c r="M371" i="13" s="1"/>
  <c r="C371" i="13"/>
  <c r="A371" i="13" s="1"/>
  <c r="U370" i="13"/>
  <c r="R370" i="13"/>
  <c r="Q370" i="13"/>
  <c r="O370" i="13"/>
  <c r="I370" i="13"/>
  <c r="G370" i="13"/>
  <c r="K370" i="13" s="1"/>
  <c r="S370" i="13" s="1"/>
  <c r="D370" i="13"/>
  <c r="L370" i="13" s="1"/>
  <c r="M370" i="13" s="1"/>
  <c r="C370" i="13"/>
  <c r="A370" i="13" s="1"/>
  <c r="U369" i="13"/>
  <c r="R369" i="13"/>
  <c r="Q369" i="13"/>
  <c r="O369" i="13"/>
  <c r="I369" i="13"/>
  <c r="G369" i="13"/>
  <c r="K369" i="13" s="1"/>
  <c r="D369" i="13"/>
  <c r="L369" i="13" s="1"/>
  <c r="M369" i="13" s="1"/>
  <c r="C369" i="13"/>
  <c r="A369" i="13" s="1"/>
  <c r="U368" i="13"/>
  <c r="R368" i="13"/>
  <c r="Q368" i="13"/>
  <c r="O368" i="13"/>
  <c r="L368" i="13"/>
  <c r="M368" i="13" s="1"/>
  <c r="K368" i="13"/>
  <c r="I368" i="13"/>
  <c r="G368" i="13"/>
  <c r="D368" i="13"/>
  <c r="C368" i="13"/>
  <c r="A368" i="13" s="1"/>
  <c r="U367" i="13"/>
  <c r="R367" i="13"/>
  <c r="Q367" i="13"/>
  <c r="O367" i="13"/>
  <c r="I367" i="13"/>
  <c r="G367" i="13"/>
  <c r="K367" i="13" s="1"/>
  <c r="D367" i="13"/>
  <c r="L367" i="13" s="1"/>
  <c r="M367" i="13" s="1"/>
  <c r="C367" i="13"/>
  <c r="A367" i="13" s="1"/>
  <c r="U366" i="13"/>
  <c r="R366" i="13"/>
  <c r="Q366" i="13"/>
  <c r="O366" i="13"/>
  <c r="I366" i="13"/>
  <c r="G366" i="13"/>
  <c r="K366" i="13" s="1"/>
  <c r="S366" i="13" s="1"/>
  <c r="D366" i="13"/>
  <c r="L366" i="13" s="1"/>
  <c r="M366" i="13" s="1"/>
  <c r="C366" i="13"/>
  <c r="A366" i="13" s="1"/>
  <c r="U365" i="13"/>
  <c r="R365" i="13"/>
  <c r="Q365" i="13"/>
  <c r="O365" i="13"/>
  <c r="I365" i="13"/>
  <c r="G365" i="13"/>
  <c r="K365" i="13" s="1"/>
  <c r="V365" i="13" s="1"/>
  <c r="D365" i="13"/>
  <c r="L365" i="13" s="1"/>
  <c r="M365" i="13" s="1"/>
  <c r="C365" i="13"/>
  <c r="A365" i="13" s="1"/>
  <c r="U364" i="13"/>
  <c r="R364" i="13"/>
  <c r="Q364" i="13"/>
  <c r="O364" i="13"/>
  <c r="I364" i="13"/>
  <c r="G364" i="13"/>
  <c r="K364" i="13" s="1"/>
  <c r="S364" i="13" s="1"/>
  <c r="D364" i="13"/>
  <c r="L364" i="13" s="1"/>
  <c r="M364" i="13" s="1"/>
  <c r="C364" i="13"/>
  <c r="A364" i="13" s="1"/>
  <c r="U363" i="13"/>
  <c r="R363" i="13"/>
  <c r="Q363" i="13"/>
  <c r="O363" i="13"/>
  <c r="I363" i="13"/>
  <c r="G363" i="13"/>
  <c r="K363" i="13" s="1"/>
  <c r="D363" i="13"/>
  <c r="L363" i="13" s="1"/>
  <c r="M363" i="13" s="1"/>
  <c r="C363" i="13"/>
  <c r="A363" i="13" s="1"/>
  <c r="U362" i="13"/>
  <c r="R362" i="13"/>
  <c r="Q362" i="13"/>
  <c r="O362" i="13"/>
  <c r="I362" i="13"/>
  <c r="G362" i="13"/>
  <c r="K362" i="13" s="1"/>
  <c r="S362" i="13" s="1"/>
  <c r="T362" i="13" s="1"/>
  <c r="D362" i="13"/>
  <c r="L362" i="13" s="1"/>
  <c r="M362" i="13" s="1"/>
  <c r="C362" i="13"/>
  <c r="A362" i="13" s="1"/>
  <c r="U361" i="13"/>
  <c r="R361" i="13"/>
  <c r="Q361" i="13"/>
  <c r="O361" i="13"/>
  <c r="I361" i="13"/>
  <c r="G361" i="13"/>
  <c r="K361" i="13" s="1"/>
  <c r="D361" i="13"/>
  <c r="L361" i="13" s="1"/>
  <c r="M361" i="13" s="1"/>
  <c r="C361" i="13"/>
  <c r="A361" i="13" s="1"/>
  <c r="U360" i="13"/>
  <c r="R360" i="13"/>
  <c r="Q360" i="13"/>
  <c r="O360" i="13"/>
  <c r="L360" i="13"/>
  <c r="M360" i="13" s="1"/>
  <c r="I360" i="13"/>
  <c r="G360" i="13"/>
  <c r="K360" i="13" s="1"/>
  <c r="D360" i="13"/>
  <c r="C360" i="13"/>
  <c r="A360" i="13" s="1"/>
  <c r="U359" i="13"/>
  <c r="R359" i="13"/>
  <c r="Q359" i="13"/>
  <c r="O359" i="13"/>
  <c r="M359" i="13"/>
  <c r="I359" i="13"/>
  <c r="G359" i="13"/>
  <c r="K359" i="13" s="1"/>
  <c r="D359" i="13"/>
  <c r="L359" i="13" s="1"/>
  <c r="C359" i="13"/>
  <c r="A359" i="13" s="1"/>
  <c r="U358" i="13"/>
  <c r="R358" i="13"/>
  <c r="Q358" i="13"/>
  <c r="O358" i="13"/>
  <c r="I358" i="13"/>
  <c r="G358" i="13"/>
  <c r="K358" i="13" s="1"/>
  <c r="V358" i="13" s="1"/>
  <c r="D358" i="13"/>
  <c r="L358" i="13" s="1"/>
  <c r="M358" i="13" s="1"/>
  <c r="C358" i="13"/>
  <c r="A358" i="13" s="1"/>
  <c r="U357" i="13"/>
  <c r="R357" i="13"/>
  <c r="Q357" i="13"/>
  <c r="O357" i="13"/>
  <c r="I357" i="13"/>
  <c r="G357" i="13"/>
  <c r="K357" i="13" s="1"/>
  <c r="V357" i="13" s="1"/>
  <c r="D357" i="13"/>
  <c r="L357" i="13" s="1"/>
  <c r="M357" i="13" s="1"/>
  <c r="C357" i="13"/>
  <c r="A357" i="13" s="1"/>
  <c r="U356" i="13"/>
  <c r="R356" i="13"/>
  <c r="Q356" i="13"/>
  <c r="O356" i="13"/>
  <c r="I356" i="13"/>
  <c r="G356" i="13"/>
  <c r="K356" i="13" s="1"/>
  <c r="S356" i="13" s="1"/>
  <c r="D356" i="13"/>
  <c r="L356" i="13" s="1"/>
  <c r="M356" i="13" s="1"/>
  <c r="C356" i="13"/>
  <c r="A356" i="13" s="1"/>
  <c r="U355" i="13"/>
  <c r="R355" i="13"/>
  <c r="Q355" i="13"/>
  <c r="O355" i="13"/>
  <c r="I355" i="13"/>
  <c r="G355" i="13"/>
  <c r="K355" i="13" s="1"/>
  <c r="D355" i="13"/>
  <c r="L355" i="13" s="1"/>
  <c r="M355" i="13" s="1"/>
  <c r="C355" i="13"/>
  <c r="A355" i="13" s="1"/>
  <c r="U354" i="13"/>
  <c r="R354" i="13"/>
  <c r="Q354" i="13"/>
  <c r="O354" i="13"/>
  <c r="I354" i="13"/>
  <c r="G354" i="13"/>
  <c r="K354" i="13" s="1"/>
  <c r="S354" i="13" s="1"/>
  <c r="D354" i="13"/>
  <c r="L354" i="13" s="1"/>
  <c r="M354" i="13" s="1"/>
  <c r="C354" i="13"/>
  <c r="A354" i="13" s="1"/>
  <c r="U353" i="13"/>
  <c r="R353" i="13"/>
  <c r="Q353" i="13"/>
  <c r="O353" i="13"/>
  <c r="K353" i="13"/>
  <c r="I353" i="13"/>
  <c r="G353" i="13"/>
  <c r="D353" i="13"/>
  <c r="L353" i="13" s="1"/>
  <c r="M353" i="13" s="1"/>
  <c r="C353" i="13"/>
  <c r="A353" i="13" s="1"/>
  <c r="U352" i="13"/>
  <c r="R352" i="13"/>
  <c r="Q352" i="13"/>
  <c r="O352" i="13"/>
  <c r="L352" i="13"/>
  <c r="M352" i="13" s="1"/>
  <c r="I352" i="13"/>
  <c r="G352" i="13"/>
  <c r="K352" i="13" s="1"/>
  <c r="D352" i="13"/>
  <c r="C352" i="13"/>
  <c r="A352" i="13" s="1"/>
  <c r="U351" i="13"/>
  <c r="R351" i="13"/>
  <c r="Q351" i="13"/>
  <c r="O351" i="13"/>
  <c r="I351" i="13"/>
  <c r="G351" i="13"/>
  <c r="K351" i="13" s="1"/>
  <c r="V351" i="13" s="1"/>
  <c r="D351" i="13"/>
  <c r="L351" i="13" s="1"/>
  <c r="M351" i="13" s="1"/>
  <c r="C351" i="13"/>
  <c r="A351" i="13" s="1"/>
  <c r="U350" i="13"/>
  <c r="R350" i="13"/>
  <c r="Q350" i="13"/>
  <c r="O350" i="13"/>
  <c r="I350" i="13"/>
  <c r="G350" i="13"/>
  <c r="K350" i="13" s="1"/>
  <c r="V350" i="13" s="1"/>
  <c r="D350" i="13"/>
  <c r="L350" i="13" s="1"/>
  <c r="M350" i="13" s="1"/>
  <c r="C350" i="13"/>
  <c r="A350" i="13" s="1"/>
  <c r="U349" i="13"/>
  <c r="R349" i="13"/>
  <c r="Q349" i="13"/>
  <c r="O349" i="13"/>
  <c r="I349" i="13"/>
  <c r="G349" i="13"/>
  <c r="K349" i="13" s="1"/>
  <c r="D349" i="13"/>
  <c r="L349" i="13" s="1"/>
  <c r="M349" i="13" s="1"/>
  <c r="C349" i="13"/>
  <c r="A349" i="13" s="1"/>
  <c r="U348" i="13"/>
  <c r="R348" i="13"/>
  <c r="Q348" i="13"/>
  <c r="O348" i="13"/>
  <c r="I348" i="13"/>
  <c r="G348" i="13"/>
  <c r="K348" i="13" s="1"/>
  <c r="D348" i="13"/>
  <c r="L348" i="13" s="1"/>
  <c r="M348" i="13" s="1"/>
  <c r="C348" i="13"/>
  <c r="A348" i="13" s="1"/>
  <c r="U347" i="13"/>
  <c r="R347" i="13"/>
  <c r="Q347" i="13"/>
  <c r="O347" i="13"/>
  <c r="I347" i="13"/>
  <c r="G347" i="13"/>
  <c r="K347" i="13" s="1"/>
  <c r="D347" i="13"/>
  <c r="L347" i="13" s="1"/>
  <c r="M347" i="13" s="1"/>
  <c r="C347" i="13"/>
  <c r="A347" i="13" s="1"/>
  <c r="U346" i="13"/>
  <c r="R346" i="13"/>
  <c r="Q346" i="13"/>
  <c r="O346" i="13"/>
  <c r="I346" i="13"/>
  <c r="G346" i="13"/>
  <c r="K346" i="13" s="1"/>
  <c r="S346" i="13" s="1"/>
  <c r="D346" i="13"/>
  <c r="L346" i="13" s="1"/>
  <c r="M346" i="13" s="1"/>
  <c r="C346" i="13"/>
  <c r="A346" i="13" s="1"/>
  <c r="U345" i="13"/>
  <c r="R345" i="13"/>
  <c r="Q345" i="13"/>
  <c r="O345" i="13"/>
  <c r="I345" i="13"/>
  <c r="G345" i="13"/>
  <c r="K345" i="13" s="1"/>
  <c r="D345" i="13"/>
  <c r="L345" i="13" s="1"/>
  <c r="M345" i="13" s="1"/>
  <c r="C345" i="13"/>
  <c r="A345" i="13" s="1"/>
  <c r="U344" i="13"/>
  <c r="R344" i="13"/>
  <c r="Q344" i="13"/>
  <c r="O344" i="13"/>
  <c r="L344" i="13"/>
  <c r="M344" i="13" s="1"/>
  <c r="I344" i="13"/>
  <c r="G344" i="13"/>
  <c r="K344" i="13" s="1"/>
  <c r="D344" i="13"/>
  <c r="C344" i="13"/>
  <c r="A344" i="13" s="1"/>
  <c r="U343" i="13"/>
  <c r="R343" i="13"/>
  <c r="Q343" i="13"/>
  <c r="O343" i="13"/>
  <c r="I343" i="13"/>
  <c r="G343" i="13"/>
  <c r="K343" i="13" s="1"/>
  <c r="V343" i="13" s="1"/>
  <c r="D343" i="13"/>
  <c r="L343" i="13" s="1"/>
  <c r="M343" i="13" s="1"/>
  <c r="C343" i="13"/>
  <c r="A343" i="13" s="1"/>
  <c r="U342" i="13"/>
  <c r="R342" i="13"/>
  <c r="Q342" i="13"/>
  <c r="O342" i="13"/>
  <c r="I342" i="13"/>
  <c r="G342" i="13"/>
  <c r="K342" i="13" s="1"/>
  <c r="V342" i="13" s="1"/>
  <c r="D342" i="13"/>
  <c r="L342" i="13" s="1"/>
  <c r="M342" i="13" s="1"/>
  <c r="C342" i="13"/>
  <c r="A342" i="13" s="1"/>
  <c r="U341" i="13"/>
  <c r="R341" i="13"/>
  <c r="Q341" i="13"/>
  <c r="O341" i="13"/>
  <c r="I341" i="13"/>
  <c r="G341" i="13"/>
  <c r="K341" i="13" s="1"/>
  <c r="D341" i="13"/>
  <c r="L341" i="13" s="1"/>
  <c r="M341" i="13" s="1"/>
  <c r="C341" i="13"/>
  <c r="A341" i="13" s="1"/>
  <c r="U340" i="13"/>
  <c r="R340" i="13"/>
  <c r="Q340" i="13"/>
  <c r="O340" i="13"/>
  <c r="I340" i="13"/>
  <c r="G340" i="13"/>
  <c r="K340" i="13" s="1"/>
  <c r="D340" i="13"/>
  <c r="L340" i="13" s="1"/>
  <c r="M340" i="13" s="1"/>
  <c r="C340" i="13"/>
  <c r="A340" i="13" s="1"/>
  <c r="U339" i="13"/>
  <c r="R339" i="13"/>
  <c r="Q339" i="13"/>
  <c r="O339" i="13"/>
  <c r="K339" i="13"/>
  <c r="I339" i="13"/>
  <c r="G339" i="13"/>
  <c r="D339" i="13"/>
  <c r="L339" i="13" s="1"/>
  <c r="M339" i="13" s="1"/>
  <c r="C339" i="13"/>
  <c r="A339" i="13" s="1"/>
  <c r="U338" i="13"/>
  <c r="R338" i="13"/>
  <c r="Q338" i="13"/>
  <c r="O338" i="13"/>
  <c r="L338" i="13"/>
  <c r="M338" i="13" s="1"/>
  <c r="I338" i="13"/>
  <c r="G338" i="13"/>
  <c r="K338" i="13" s="1"/>
  <c r="S338" i="13" s="1"/>
  <c r="T338" i="13" s="1"/>
  <c r="D338" i="13"/>
  <c r="C338" i="13"/>
  <c r="A338" i="13" s="1"/>
  <c r="U337" i="13"/>
  <c r="R337" i="13"/>
  <c r="Q337" i="13"/>
  <c r="O337" i="13"/>
  <c r="I337" i="13"/>
  <c r="G337" i="13"/>
  <c r="K337" i="13" s="1"/>
  <c r="S337" i="13" s="1"/>
  <c r="D337" i="13"/>
  <c r="L337" i="13" s="1"/>
  <c r="M337" i="13" s="1"/>
  <c r="C337" i="13"/>
  <c r="A337" i="13" s="1"/>
  <c r="U336" i="13"/>
  <c r="R336" i="13"/>
  <c r="Q336" i="13"/>
  <c r="O336" i="13"/>
  <c r="I336" i="13"/>
  <c r="G336" i="13"/>
  <c r="K336" i="13" s="1"/>
  <c r="D336" i="13"/>
  <c r="L336" i="13" s="1"/>
  <c r="M336" i="13" s="1"/>
  <c r="C336" i="13"/>
  <c r="A336" i="13" s="1"/>
  <c r="U335" i="13"/>
  <c r="R335" i="13"/>
  <c r="Q335" i="13"/>
  <c r="O335" i="13"/>
  <c r="I335" i="13"/>
  <c r="G335" i="13"/>
  <c r="K335" i="13" s="1"/>
  <c r="V335" i="13" s="1"/>
  <c r="D335" i="13"/>
  <c r="L335" i="13" s="1"/>
  <c r="M335" i="13" s="1"/>
  <c r="C335" i="13"/>
  <c r="A335" i="13" s="1"/>
  <c r="U334" i="13"/>
  <c r="R334" i="13"/>
  <c r="Q334" i="13"/>
  <c r="O334" i="13"/>
  <c r="I334" i="13"/>
  <c r="G334" i="13"/>
  <c r="K334" i="13" s="1"/>
  <c r="V334" i="13" s="1"/>
  <c r="W334" i="13" s="1"/>
  <c r="D334" i="13"/>
  <c r="L334" i="13" s="1"/>
  <c r="M334" i="13" s="1"/>
  <c r="C334" i="13"/>
  <c r="A334" i="13" s="1"/>
  <c r="U333" i="13"/>
  <c r="R333" i="13"/>
  <c r="Q333" i="13"/>
  <c r="O333" i="13"/>
  <c r="I333" i="13"/>
  <c r="G333" i="13"/>
  <c r="K333" i="13" s="1"/>
  <c r="D333" i="13"/>
  <c r="L333" i="13" s="1"/>
  <c r="M333" i="13" s="1"/>
  <c r="C333" i="13"/>
  <c r="A333" i="13" s="1"/>
  <c r="U332" i="13"/>
  <c r="R332" i="13"/>
  <c r="Q332" i="13"/>
  <c r="O332" i="13"/>
  <c r="I332" i="13"/>
  <c r="G332" i="13"/>
  <c r="K332" i="13" s="1"/>
  <c r="D332" i="13"/>
  <c r="L332" i="13" s="1"/>
  <c r="M332" i="13" s="1"/>
  <c r="C332" i="13"/>
  <c r="A332" i="13" s="1"/>
  <c r="U331" i="13"/>
  <c r="R331" i="13"/>
  <c r="Q331" i="13"/>
  <c r="O331" i="13"/>
  <c r="K331" i="13"/>
  <c r="I331" i="13"/>
  <c r="G331" i="13"/>
  <c r="D331" i="13"/>
  <c r="L331" i="13" s="1"/>
  <c r="M331" i="13" s="1"/>
  <c r="C331" i="13"/>
  <c r="A331" i="13" s="1"/>
  <c r="U330" i="13"/>
  <c r="R330" i="13"/>
  <c r="Q330" i="13"/>
  <c r="O330" i="13"/>
  <c r="I330" i="13"/>
  <c r="G330" i="13"/>
  <c r="K330" i="13" s="1"/>
  <c r="D330" i="13"/>
  <c r="L330" i="13" s="1"/>
  <c r="M330" i="13" s="1"/>
  <c r="C330" i="13"/>
  <c r="A330" i="13" s="1"/>
  <c r="U329" i="13"/>
  <c r="R329" i="13"/>
  <c r="Q329" i="13"/>
  <c r="O329" i="13"/>
  <c r="I329" i="13"/>
  <c r="G329" i="13"/>
  <c r="K329" i="13" s="1"/>
  <c r="D329" i="13"/>
  <c r="L329" i="13" s="1"/>
  <c r="M329" i="13" s="1"/>
  <c r="C329" i="13"/>
  <c r="A329" i="13" s="1"/>
  <c r="U328" i="13"/>
  <c r="R328" i="13"/>
  <c r="Q328" i="13"/>
  <c r="O328" i="13"/>
  <c r="I328" i="13"/>
  <c r="G328" i="13"/>
  <c r="K328" i="13" s="1"/>
  <c r="S328" i="13" s="1"/>
  <c r="D328" i="13"/>
  <c r="L328" i="13" s="1"/>
  <c r="M328" i="13" s="1"/>
  <c r="C328" i="13"/>
  <c r="A328" i="13" s="1"/>
  <c r="U327" i="13"/>
  <c r="R327" i="13"/>
  <c r="Q327" i="13"/>
  <c r="O327" i="13"/>
  <c r="I327" i="13"/>
  <c r="G327" i="13"/>
  <c r="K327" i="13" s="1"/>
  <c r="V327" i="13" s="1"/>
  <c r="D327" i="13"/>
  <c r="L327" i="13" s="1"/>
  <c r="M327" i="13" s="1"/>
  <c r="C327" i="13"/>
  <c r="A327" i="13" s="1"/>
  <c r="U326" i="13"/>
  <c r="R326" i="13"/>
  <c r="Q326" i="13"/>
  <c r="O326" i="13"/>
  <c r="I326" i="13"/>
  <c r="G326" i="13"/>
  <c r="K326" i="13" s="1"/>
  <c r="D326" i="13"/>
  <c r="L326" i="13" s="1"/>
  <c r="M326" i="13" s="1"/>
  <c r="C326" i="13"/>
  <c r="A326" i="13" s="1"/>
  <c r="U325" i="13"/>
  <c r="R325" i="13"/>
  <c r="Q325" i="13"/>
  <c r="O325" i="13"/>
  <c r="I325" i="13"/>
  <c r="G325" i="13"/>
  <c r="K325" i="13" s="1"/>
  <c r="D325" i="13"/>
  <c r="L325" i="13" s="1"/>
  <c r="M325" i="13" s="1"/>
  <c r="C325" i="13"/>
  <c r="A325" i="13" s="1"/>
  <c r="U324" i="13"/>
  <c r="R324" i="13"/>
  <c r="Q324" i="13"/>
  <c r="O324" i="13"/>
  <c r="I324" i="13"/>
  <c r="G324" i="13"/>
  <c r="K324" i="13" s="1"/>
  <c r="D324" i="13"/>
  <c r="L324" i="13" s="1"/>
  <c r="M324" i="13" s="1"/>
  <c r="C324" i="13"/>
  <c r="A324" i="13" s="1"/>
  <c r="U323" i="13"/>
  <c r="R323" i="13"/>
  <c r="Q323" i="13"/>
  <c r="O323" i="13"/>
  <c r="I323" i="13"/>
  <c r="G323" i="13"/>
  <c r="K323" i="13" s="1"/>
  <c r="D323" i="13"/>
  <c r="L323" i="13" s="1"/>
  <c r="M323" i="13" s="1"/>
  <c r="C323" i="13"/>
  <c r="A323" i="13" s="1"/>
  <c r="U322" i="13"/>
  <c r="R322" i="13"/>
  <c r="Q322" i="13"/>
  <c r="O322" i="13"/>
  <c r="I322" i="13"/>
  <c r="G322" i="13"/>
  <c r="K322" i="13" s="1"/>
  <c r="D322" i="13"/>
  <c r="L322" i="13" s="1"/>
  <c r="M322" i="13" s="1"/>
  <c r="C322" i="13"/>
  <c r="A322" i="13" s="1"/>
  <c r="U321" i="13"/>
  <c r="R321" i="13"/>
  <c r="Q321" i="13"/>
  <c r="O321" i="13"/>
  <c r="I321" i="13"/>
  <c r="G321" i="13"/>
  <c r="K321" i="13" s="1"/>
  <c r="V321" i="13" s="1"/>
  <c r="D321" i="13"/>
  <c r="L321" i="13" s="1"/>
  <c r="M321" i="13" s="1"/>
  <c r="C321" i="13"/>
  <c r="A321" i="13" s="1"/>
  <c r="U320" i="13"/>
  <c r="R320" i="13"/>
  <c r="Q320" i="13"/>
  <c r="O320" i="13"/>
  <c r="I320" i="13"/>
  <c r="G320" i="13"/>
  <c r="K320" i="13" s="1"/>
  <c r="D320" i="13"/>
  <c r="L320" i="13" s="1"/>
  <c r="M320" i="13" s="1"/>
  <c r="C320" i="13"/>
  <c r="A320" i="13" s="1"/>
  <c r="U319" i="13"/>
  <c r="R319" i="13"/>
  <c r="Q319" i="13"/>
  <c r="O319" i="13"/>
  <c r="I319" i="13"/>
  <c r="G319" i="13"/>
  <c r="K319" i="13" s="1"/>
  <c r="V319" i="13" s="1"/>
  <c r="D319" i="13"/>
  <c r="L319" i="13" s="1"/>
  <c r="M319" i="13" s="1"/>
  <c r="C319" i="13"/>
  <c r="A319" i="13" s="1"/>
  <c r="U318" i="13"/>
  <c r="R318" i="13"/>
  <c r="Q318" i="13"/>
  <c r="O318" i="13"/>
  <c r="I318" i="13"/>
  <c r="G318" i="13"/>
  <c r="K318" i="13" s="1"/>
  <c r="D318" i="13"/>
  <c r="L318" i="13" s="1"/>
  <c r="M318" i="13" s="1"/>
  <c r="C318" i="13"/>
  <c r="A318" i="13" s="1"/>
  <c r="U317" i="13"/>
  <c r="R317" i="13"/>
  <c r="Q317" i="13"/>
  <c r="O317" i="13"/>
  <c r="I317" i="13"/>
  <c r="G317" i="13"/>
  <c r="K317" i="13" s="1"/>
  <c r="V317" i="13" s="1"/>
  <c r="D317" i="13"/>
  <c r="L317" i="13" s="1"/>
  <c r="M317" i="13" s="1"/>
  <c r="C317" i="13"/>
  <c r="A317" i="13" s="1"/>
  <c r="U316" i="13"/>
  <c r="R316" i="13"/>
  <c r="Q316" i="13"/>
  <c r="O316" i="13"/>
  <c r="I316" i="13"/>
  <c r="G316" i="13"/>
  <c r="K316" i="13" s="1"/>
  <c r="D316" i="13"/>
  <c r="L316" i="13" s="1"/>
  <c r="M316" i="13" s="1"/>
  <c r="C316" i="13"/>
  <c r="A316" i="13" s="1"/>
  <c r="U315" i="13"/>
  <c r="R315" i="13"/>
  <c r="Q315" i="13"/>
  <c r="O315" i="13"/>
  <c r="I315" i="13"/>
  <c r="G315" i="13"/>
  <c r="K315" i="13" s="1"/>
  <c r="D315" i="13"/>
  <c r="L315" i="13" s="1"/>
  <c r="M315" i="13" s="1"/>
  <c r="C315" i="13"/>
  <c r="A315" i="13" s="1"/>
  <c r="U314" i="13"/>
  <c r="R314" i="13"/>
  <c r="Q314" i="13"/>
  <c r="O314" i="13"/>
  <c r="I314" i="13"/>
  <c r="G314" i="13"/>
  <c r="K314" i="13" s="1"/>
  <c r="D314" i="13"/>
  <c r="L314" i="13" s="1"/>
  <c r="M314" i="13" s="1"/>
  <c r="C314" i="13"/>
  <c r="A314" i="13" s="1"/>
  <c r="U313" i="13"/>
  <c r="R313" i="13"/>
  <c r="Q313" i="13"/>
  <c r="O313" i="13"/>
  <c r="I313" i="13"/>
  <c r="G313" i="13"/>
  <c r="K313" i="13" s="1"/>
  <c r="V313" i="13" s="1"/>
  <c r="D313" i="13"/>
  <c r="L313" i="13" s="1"/>
  <c r="M313" i="13" s="1"/>
  <c r="C313" i="13"/>
  <c r="A313" i="13" s="1"/>
  <c r="U312" i="13"/>
  <c r="R312" i="13"/>
  <c r="Q312" i="13"/>
  <c r="O312" i="13"/>
  <c r="I312" i="13"/>
  <c r="G312" i="13"/>
  <c r="K312" i="13" s="1"/>
  <c r="D312" i="13"/>
  <c r="L312" i="13" s="1"/>
  <c r="M312" i="13" s="1"/>
  <c r="C312" i="13"/>
  <c r="A312" i="13"/>
  <c r="U311" i="13"/>
  <c r="R311" i="13"/>
  <c r="Q311" i="13"/>
  <c r="O311" i="13"/>
  <c r="K311" i="13"/>
  <c r="V311" i="13" s="1"/>
  <c r="W311" i="13" s="1"/>
  <c r="I311" i="13"/>
  <c r="G311" i="13"/>
  <c r="D311" i="13"/>
  <c r="L311" i="13" s="1"/>
  <c r="M311" i="13" s="1"/>
  <c r="C311" i="13"/>
  <c r="A311" i="13" s="1"/>
  <c r="U310" i="13"/>
  <c r="R310" i="13"/>
  <c r="Q310" i="13"/>
  <c r="O310" i="13"/>
  <c r="I310" i="13"/>
  <c r="G310" i="13"/>
  <c r="K310" i="13" s="1"/>
  <c r="D310" i="13"/>
  <c r="L310" i="13" s="1"/>
  <c r="M310" i="13" s="1"/>
  <c r="C310" i="13"/>
  <c r="A310" i="13"/>
  <c r="U309" i="13"/>
  <c r="R309" i="13"/>
  <c r="Q309" i="13"/>
  <c r="O309" i="13"/>
  <c r="I309" i="13"/>
  <c r="G309" i="13"/>
  <c r="K309" i="13" s="1"/>
  <c r="D309" i="13"/>
  <c r="L309" i="13" s="1"/>
  <c r="M309" i="13" s="1"/>
  <c r="C309" i="13"/>
  <c r="A309" i="13" s="1"/>
  <c r="U308" i="13"/>
  <c r="R308" i="13"/>
  <c r="Q308" i="13"/>
  <c r="O308" i="13"/>
  <c r="I308" i="13"/>
  <c r="G308" i="13"/>
  <c r="K308" i="13" s="1"/>
  <c r="D308" i="13"/>
  <c r="L308" i="13" s="1"/>
  <c r="M308" i="13" s="1"/>
  <c r="C308" i="13"/>
  <c r="A308" i="13" s="1"/>
  <c r="U307" i="13"/>
  <c r="R307" i="13"/>
  <c r="Q307" i="13"/>
  <c r="O307" i="13"/>
  <c r="I307" i="13"/>
  <c r="G307" i="13"/>
  <c r="K307" i="13" s="1"/>
  <c r="D307" i="13"/>
  <c r="L307" i="13" s="1"/>
  <c r="M307" i="13" s="1"/>
  <c r="C307" i="13"/>
  <c r="A307" i="13" s="1"/>
  <c r="U306" i="13"/>
  <c r="R306" i="13"/>
  <c r="Q306" i="13"/>
  <c r="O306" i="13"/>
  <c r="I306" i="13"/>
  <c r="G306" i="13"/>
  <c r="K306" i="13" s="1"/>
  <c r="D306" i="13"/>
  <c r="L306" i="13" s="1"/>
  <c r="M306" i="13" s="1"/>
  <c r="C306" i="13"/>
  <c r="A306" i="13" s="1"/>
  <c r="U305" i="13"/>
  <c r="R305" i="13"/>
  <c r="Q305" i="13"/>
  <c r="O305" i="13"/>
  <c r="I305" i="13"/>
  <c r="G305" i="13"/>
  <c r="K305" i="13" s="1"/>
  <c r="V305" i="13" s="1"/>
  <c r="D305" i="13"/>
  <c r="L305" i="13" s="1"/>
  <c r="M305" i="13" s="1"/>
  <c r="C305" i="13"/>
  <c r="A305" i="13" s="1"/>
  <c r="U304" i="13"/>
  <c r="R304" i="13"/>
  <c r="Q304" i="13"/>
  <c r="O304" i="13"/>
  <c r="I304" i="13"/>
  <c r="G304" i="13"/>
  <c r="K304" i="13" s="1"/>
  <c r="D304" i="13"/>
  <c r="L304" i="13" s="1"/>
  <c r="M304" i="13" s="1"/>
  <c r="C304" i="13"/>
  <c r="A304" i="13" s="1"/>
  <c r="U303" i="13"/>
  <c r="R303" i="13"/>
  <c r="Q303" i="13"/>
  <c r="O303" i="13"/>
  <c r="I303" i="13"/>
  <c r="G303" i="13"/>
  <c r="K303" i="13" s="1"/>
  <c r="V303" i="13" s="1"/>
  <c r="D303" i="13"/>
  <c r="L303" i="13" s="1"/>
  <c r="M303" i="13" s="1"/>
  <c r="C303" i="13"/>
  <c r="A303" i="13" s="1"/>
  <c r="U302" i="13"/>
  <c r="R302" i="13"/>
  <c r="Q302" i="13"/>
  <c r="O302" i="13"/>
  <c r="I302" i="13"/>
  <c r="G302" i="13"/>
  <c r="K302" i="13" s="1"/>
  <c r="D302" i="13"/>
  <c r="L302" i="13" s="1"/>
  <c r="M302" i="13" s="1"/>
  <c r="C302" i="13"/>
  <c r="A302" i="13" s="1"/>
  <c r="U301" i="13"/>
  <c r="R301" i="13"/>
  <c r="Q301" i="13"/>
  <c r="O301" i="13"/>
  <c r="I301" i="13"/>
  <c r="G301" i="13"/>
  <c r="K301" i="13" s="1"/>
  <c r="D301" i="13"/>
  <c r="L301" i="13" s="1"/>
  <c r="M301" i="13" s="1"/>
  <c r="C301" i="13"/>
  <c r="A301" i="13" s="1"/>
  <c r="U300" i="13"/>
  <c r="R300" i="13"/>
  <c r="Q300" i="13"/>
  <c r="O300" i="13"/>
  <c r="L300" i="13"/>
  <c r="M300" i="13" s="1"/>
  <c r="I300" i="13"/>
  <c r="G300" i="13"/>
  <c r="K300" i="13" s="1"/>
  <c r="D300" i="13"/>
  <c r="C300" i="13"/>
  <c r="A300" i="13" s="1"/>
  <c r="U299" i="13"/>
  <c r="R299" i="13"/>
  <c r="Q299" i="13"/>
  <c r="O299" i="13"/>
  <c r="I299" i="13"/>
  <c r="G299" i="13"/>
  <c r="K299" i="13" s="1"/>
  <c r="D299" i="13"/>
  <c r="L299" i="13" s="1"/>
  <c r="M299" i="13" s="1"/>
  <c r="C299" i="13"/>
  <c r="A299" i="13" s="1"/>
  <c r="U298" i="13"/>
  <c r="R298" i="13"/>
  <c r="Q298" i="13"/>
  <c r="O298" i="13"/>
  <c r="I298" i="13"/>
  <c r="G298" i="13"/>
  <c r="K298" i="13" s="1"/>
  <c r="D298" i="13"/>
  <c r="L298" i="13" s="1"/>
  <c r="M298" i="13" s="1"/>
  <c r="C298" i="13"/>
  <c r="A298" i="13" s="1"/>
  <c r="U297" i="13"/>
  <c r="R297" i="13"/>
  <c r="Q297" i="13"/>
  <c r="O297" i="13"/>
  <c r="I297" i="13"/>
  <c r="G297" i="13"/>
  <c r="K297" i="13" s="1"/>
  <c r="V297" i="13" s="1"/>
  <c r="D297" i="13"/>
  <c r="L297" i="13" s="1"/>
  <c r="M297" i="13" s="1"/>
  <c r="C297" i="13"/>
  <c r="A297" i="13" s="1"/>
  <c r="U296" i="13"/>
  <c r="R296" i="13"/>
  <c r="Q296" i="13"/>
  <c r="O296" i="13"/>
  <c r="I296" i="13"/>
  <c r="G296" i="13"/>
  <c r="K296" i="13" s="1"/>
  <c r="D296" i="13"/>
  <c r="L296" i="13" s="1"/>
  <c r="M296" i="13" s="1"/>
  <c r="C296" i="13"/>
  <c r="A296" i="13"/>
  <c r="U295" i="13"/>
  <c r="R295" i="13"/>
  <c r="Q295" i="13"/>
  <c r="O295" i="13"/>
  <c r="K295" i="13"/>
  <c r="V295" i="13" s="1"/>
  <c r="W295" i="13" s="1"/>
  <c r="I295" i="13"/>
  <c r="G295" i="13"/>
  <c r="D295" i="13"/>
  <c r="L295" i="13" s="1"/>
  <c r="M295" i="13" s="1"/>
  <c r="C295" i="13"/>
  <c r="A295" i="13" s="1"/>
  <c r="U294" i="13"/>
  <c r="R294" i="13"/>
  <c r="Q294" i="13"/>
  <c r="O294" i="13"/>
  <c r="I294" i="13"/>
  <c r="G294" i="13"/>
  <c r="K294" i="13" s="1"/>
  <c r="D294" i="13"/>
  <c r="L294" i="13" s="1"/>
  <c r="M294" i="13" s="1"/>
  <c r="C294" i="13"/>
  <c r="A294" i="13"/>
  <c r="U293" i="13"/>
  <c r="R293" i="13"/>
  <c r="Q293" i="13"/>
  <c r="O293" i="13"/>
  <c r="I293" i="13"/>
  <c r="G293" i="13"/>
  <c r="K293" i="13" s="1"/>
  <c r="D293" i="13"/>
  <c r="L293" i="13" s="1"/>
  <c r="M293" i="13" s="1"/>
  <c r="C293" i="13"/>
  <c r="A293" i="13" s="1"/>
  <c r="U292" i="13"/>
  <c r="R292" i="13"/>
  <c r="Q292" i="13"/>
  <c r="O292" i="13"/>
  <c r="I292" i="13"/>
  <c r="G292" i="13"/>
  <c r="K292" i="13" s="1"/>
  <c r="D292" i="13"/>
  <c r="L292" i="13" s="1"/>
  <c r="M292" i="13" s="1"/>
  <c r="C292" i="13"/>
  <c r="A292" i="13" s="1"/>
  <c r="U291" i="13"/>
  <c r="R291" i="13"/>
  <c r="Q291" i="13"/>
  <c r="O291" i="13"/>
  <c r="I291" i="13"/>
  <c r="G291" i="13"/>
  <c r="K291" i="13" s="1"/>
  <c r="D291" i="13"/>
  <c r="L291" i="13" s="1"/>
  <c r="M291" i="13" s="1"/>
  <c r="C291" i="13"/>
  <c r="A291" i="13" s="1"/>
  <c r="U290" i="13"/>
  <c r="R290" i="13"/>
  <c r="Q290" i="13"/>
  <c r="O290" i="13"/>
  <c r="I290" i="13"/>
  <c r="G290" i="13"/>
  <c r="K290" i="13" s="1"/>
  <c r="D290" i="13"/>
  <c r="L290" i="13" s="1"/>
  <c r="M290" i="13" s="1"/>
  <c r="C290" i="13"/>
  <c r="A290" i="13" s="1"/>
  <c r="U289" i="13"/>
  <c r="R289" i="13"/>
  <c r="Q289" i="13"/>
  <c r="O289" i="13"/>
  <c r="I289" i="13"/>
  <c r="G289" i="13"/>
  <c r="K289" i="13" s="1"/>
  <c r="V289" i="13" s="1"/>
  <c r="D289" i="13"/>
  <c r="L289" i="13" s="1"/>
  <c r="M289" i="13" s="1"/>
  <c r="C289" i="13"/>
  <c r="A289" i="13" s="1"/>
  <c r="U288" i="13"/>
  <c r="R288" i="13"/>
  <c r="Q288" i="13"/>
  <c r="O288" i="13"/>
  <c r="I288" i="13"/>
  <c r="G288" i="13"/>
  <c r="K288" i="13" s="1"/>
  <c r="D288" i="13"/>
  <c r="L288" i="13" s="1"/>
  <c r="M288" i="13" s="1"/>
  <c r="C288" i="13"/>
  <c r="A288" i="13" s="1"/>
  <c r="U287" i="13"/>
  <c r="R287" i="13"/>
  <c r="Q287" i="13"/>
  <c r="O287" i="13"/>
  <c r="I287" i="13"/>
  <c r="G287" i="13"/>
  <c r="K287" i="13" s="1"/>
  <c r="V287" i="13" s="1"/>
  <c r="D287" i="13"/>
  <c r="L287" i="13" s="1"/>
  <c r="M287" i="13" s="1"/>
  <c r="C287" i="13"/>
  <c r="A287" i="13" s="1"/>
  <c r="U286" i="13"/>
  <c r="R286" i="13"/>
  <c r="Q286" i="13"/>
  <c r="O286" i="13"/>
  <c r="I286" i="13"/>
  <c r="G286" i="13"/>
  <c r="K286" i="13" s="1"/>
  <c r="D286" i="13"/>
  <c r="L286" i="13" s="1"/>
  <c r="M286" i="13" s="1"/>
  <c r="C286" i="13"/>
  <c r="A286" i="13" s="1"/>
  <c r="U285" i="13"/>
  <c r="R285" i="13"/>
  <c r="Q285" i="13"/>
  <c r="O285" i="13"/>
  <c r="I285" i="13"/>
  <c r="G285" i="13"/>
  <c r="K285" i="13" s="1"/>
  <c r="S285" i="13" s="1"/>
  <c r="D285" i="13"/>
  <c r="L285" i="13" s="1"/>
  <c r="M285" i="13" s="1"/>
  <c r="C285" i="13"/>
  <c r="A285" i="13" s="1"/>
  <c r="U284" i="13"/>
  <c r="R284" i="13"/>
  <c r="Q284" i="13"/>
  <c r="O284" i="13"/>
  <c r="I284" i="13"/>
  <c r="G284" i="13"/>
  <c r="K284" i="13" s="1"/>
  <c r="D284" i="13"/>
  <c r="L284" i="13" s="1"/>
  <c r="M284" i="13" s="1"/>
  <c r="C284" i="13"/>
  <c r="A284" i="13" s="1"/>
  <c r="U283" i="13"/>
  <c r="R283" i="13"/>
  <c r="Q283" i="13"/>
  <c r="O283" i="13"/>
  <c r="I283" i="13"/>
  <c r="G283" i="13"/>
  <c r="K283" i="13" s="1"/>
  <c r="D283" i="13"/>
  <c r="L283" i="13" s="1"/>
  <c r="M283" i="13" s="1"/>
  <c r="C283" i="13"/>
  <c r="A283" i="13" s="1"/>
  <c r="U282" i="13"/>
  <c r="R282" i="13"/>
  <c r="Q282" i="13"/>
  <c r="O282" i="13"/>
  <c r="I282" i="13"/>
  <c r="G282" i="13"/>
  <c r="K282" i="13" s="1"/>
  <c r="D282" i="13"/>
  <c r="L282" i="13" s="1"/>
  <c r="M282" i="13" s="1"/>
  <c r="C282" i="13"/>
  <c r="A282" i="13" s="1"/>
  <c r="U281" i="13"/>
  <c r="R281" i="13"/>
  <c r="Q281" i="13"/>
  <c r="O281" i="13"/>
  <c r="I281" i="13"/>
  <c r="G281" i="13"/>
  <c r="K281" i="13" s="1"/>
  <c r="D281" i="13"/>
  <c r="L281" i="13" s="1"/>
  <c r="M281" i="13" s="1"/>
  <c r="C281" i="13"/>
  <c r="A281" i="13" s="1"/>
  <c r="U280" i="13"/>
  <c r="R280" i="13"/>
  <c r="Q280" i="13"/>
  <c r="O280" i="13"/>
  <c r="I280" i="13"/>
  <c r="G280" i="13"/>
  <c r="K280" i="13" s="1"/>
  <c r="D280" i="13"/>
  <c r="L280" i="13" s="1"/>
  <c r="M280" i="13" s="1"/>
  <c r="C280" i="13"/>
  <c r="A280" i="13" s="1"/>
  <c r="U279" i="13"/>
  <c r="R279" i="13"/>
  <c r="Q279" i="13"/>
  <c r="O279" i="13"/>
  <c r="I279" i="13"/>
  <c r="G279" i="13"/>
  <c r="K279" i="13" s="1"/>
  <c r="V279" i="13" s="1"/>
  <c r="D279" i="13"/>
  <c r="L279" i="13" s="1"/>
  <c r="M279" i="13" s="1"/>
  <c r="C279" i="13"/>
  <c r="A279" i="13"/>
  <c r="U278" i="13"/>
  <c r="R278" i="13"/>
  <c r="Q278" i="13"/>
  <c r="O278" i="13"/>
  <c r="I278" i="13"/>
  <c r="G278" i="13"/>
  <c r="K278" i="13" s="1"/>
  <c r="D278" i="13"/>
  <c r="L278" i="13" s="1"/>
  <c r="M278" i="13" s="1"/>
  <c r="C278" i="13"/>
  <c r="A278" i="13" s="1"/>
  <c r="U277" i="13"/>
  <c r="R277" i="13"/>
  <c r="Q277" i="13"/>
  <c r="O277" i="13"/>
  <c r="I277" i="13"/>
  <c r="G277" i="13"/>
  <c r="K277" i="13" s="1"/>
  <c r="S277" i="13" s="1"/>
  <c r="D277" i="13"/>
  <c r="L277" i="13" s="1"/>
  <c r="M277" i="13" s="1"/>
  <c r="C277" i="13"/>
  <c r="A277" i="13" s="1"/>
  <c r="U276" i="13"/>
  <c r="R276" i="13"/>
  <c r="Q276" i="13"/>
  <c r="O276" i="13"/>
  <c r="L276" i="13"/>
  <c r="M276" i="13" s="1"/>
  <c r="I276" i="13"/>
  <c r="G276" i="13"/>
  <c r="K276" i="13" s="1"/>
  <c r="D276" i="13"/>
  <c r="C276" i="13"/>
  <c r="A276" i="13" s="1"/>
  <c r="U275" i="13"/>
  <c r="R275" i="13"/>
  <c r="Q275" i="13"/>
  <c r="O275" i="13"/>
  <c r="I275" i="13"/>
  <c r="G275" i="13"/>
  <c r="K275" i="13" s="1"/>
  <c r="D275" i="13"/>
  <c r="L275" i="13" s="1"/>
  <c r="M275" i="13" s="1"/>
  <c r="C275" i="13"/>
  <c r="A275" i="13" s="1"/>
  <c r="U274" i="13"/>
  <c r="R274" i="13"/>
  <c r="Q274" i="13"/>
  <c r="O274" i="13"/>
  <c r="I274" i="13"/>
  <c r="G274" i="13"/>
  <c r="K274" i="13" s="1"/>
  <c r="D274" i="13"/>
  <c r="L274" i="13" s="1"/>
  <c r="M274" i="13" s="1"/>
  <c r="C274" i="13"/>
  <c r="A274" i="13" s="1"/>
  <c r="U273" i="13"/>
  <c r="R273" i="13"/>
  <c r="Q273" i="13"/>
  <c r="O273" i="13"/>
  <c r="I273" i="13"/>
  <c r="G273" i="13"/>
  <c r="K273" i="13" s="1"/>
  <c r="D273" i="13"/>
  <c r="L273" i="13" s="1"/>
  <c r="M273" i="13" s="1"/>
  <c r="C273" i="13"/>
  <c r="A273" i="13" s="1"/>
  <c r="U272" i="13"/>
  <c r="R272" i="13"/>
  <c r="Q272" i="13"/>
  <c r="O272" i="13"/>
  <c r="I272" i="13"/>
  <c r="G272" i="13"/>
  <c r="K272" i="13" s="1"/>
  <c r="S272" i="13" s="1"/>
  <c r="D272" i="13"/>
  <c r="L272" i="13" s="1"/>
  <c r="M272" i="13" s="1"/>
  <c r="C272" i="13"/>
  <c r="A272" i="13" s="1"/>
  <c r="U271" i="13"/>
  <c r="R271" i="13"/>
  <c r="Q271" i="13"/>
  <c r="O271" i="13"/>
  <c r="I271" i="13"/>
  <c r="G271" i="13"/>
  <c r="K271" i="13" s="1"/>
  <c r="V271" i="13" s="1"/>
  <c r="D271" i="13"/>
  <c r="L271" i="13" s="1"/>
  <c r="M271" i="13" s="1"/>
  <c r="C271" i="13"/>
  <c r="A271" i="13" s="1"/>
  <c r="U270" i="13"/>
  <c r="R270" i="13"/>
  <c r="Q270" i="13"/>
  <c r="O270" i="13"/>
  <c r="I270" i="13"/>
  <c r="G270" i="13"/>
  <c r="K270" i="13" s="1"/>
  <c r="D270" i="13"/>
  <c r="L270" i="13" s="1"/>
  <c r="M270" i="13" s="1"/>
  <c r="C270" i="13"/>
  <c r="A270" i="13"/>
  <c r="U269" i="13"/>
  <c r="R269" i="13"/>
  <c r="Q269" i="13"/>
  <c r="O269" i="13"/>
  <c r="I269" i="13"/>
  <c r="G269" i="13"/>
  <c r="K269" i="13" s="1"/>
  <c r="S269" i="13" s="1"/>
  <c r="D269" i="13"/>
  <c r="L269" i="13" s="1"/>
  <c r="M269" i="13" s="1"/>
  <c r="C269" i="13"/>
  <c r="A269" i="13" s="1"/>
  <c r="U268" i="13"/>
  <c r="R268" i="13"/>
  <c r="Q268" i="13"/>
  <c r="O268" i="13"/>
  <c r="I268" i="13"/>
  <c r="G268" i="13"/>
  <c r="K268" i="13" s="1"/>
  <c r="D268" i="13"/>
  <c r="L268" i="13" s="1"/>
  <c r="M268" i="13" s="1"/>
  <c r="C268" i="13"/>
  <c r="A268" i="13" s="1"/>
  <c r="U267" i="13"/>
  <c r="R267" i="13"/>
  <c r="Q267" i="13"/>
  <c r="O267" i="13"/>
  <c r="I267" i="13"/>
  <c r="G267" i="13"/>
  <c r="K267" i="13" s="1"/>
  <c r="D267" i="13"/>
  <c r="L267" i="13" s="1"/>
  <c r="M267" i="13" s="1"/>
  <c r="C267" i="13"/>
  <c r="A267" i="13" s="1"/>
  <c r="U266" i="13"/>
  <c r="R266" i="13"/>
  <c r="Q266" i="13"/>
  <c r="O266" i="13"/>
  <c r="I266" i="13"/>
  <c r="G266" i="13"/>
  <c r="K266" i="13" s="1"/>
  <c r="D266" i="13"/>
  <c r="L266" i="13" s="1"/>
  <c r="M266" i="13" s="1"/>
  <c r="C266" i="13"/>
  <c r="A266" i="13" s="1"/>
  <c r="U265" i="13"/>
  <c r="R265" i="13"/>
  <c r="Q265" i="13"/>
  <c r="O265" i="13"/>
  <c r="I265" i="13"/>
  <c r="G265" i="13"/>
  <c r="K265" i="13" s="1"/>
  <c r="V265" i="13" s="1"/>
  <c r="D265" i="13"/>
  <c r="L265" i="13" s="1"/>
  <c r="M265" i="13" s="1"/>
  <c r="C265" i="13"/>
  <c r="A265" i="13" s="1"/>
  <c r="U264" i="13"/>
  <c r="R264" i="13"/>
  <c r="Q264" i="13"/>
  <c r="O264" i="13"/>
  <c r="K264" i="13"/>
  <c r="I264" i="13"/>
  <c r="G264" i="13"/>
  <c r="D264" i="13"/>
  <c r="L264" i="13" s="1"/>
  <c r="M264" i="13" s="1"/>
  <c r="C264" i="13"/>
  <c r="A264" i="13" s="1"/>
  <c r="U263" i="13"/>
  <c r="R263" i="13"/>
  <c r="Q263" i="13"/>
  <c r="O263" i="13"/>
  <c r="I263" i="13"/>
  <c r="G263" i="13"/>
  <c r="K263" i="13" s="1"/>
  <c r="V263" i="13" s="1"/>
  <c r="D263" i="13"/>
  <c r="L263" i="13" s="1"/>
  <c r="M263" i="13" s="1"/>
  <c r="C263" i="13"/>
  <c r="A263" i="13" s="1"/>
  <c r="U262" i="13"/>
  <c r="R262" i="13"/>
  <c r="Q262" i="13"/>
  <c r="O262" i="13"/>
  <c r="I262" i="13"/>
  <c r="G262" i="13"/>
  <c r="K262" i="13" s="1"/>
  <c r="D262" i="13"/>
  <c r="L262" i="13" s="1"/>
  <c r="M262" i="13" s="1"/>
  <c r="C262" i="13"/>
  <c r="A262" i="13" s="1"/>
  <c r="U261" i="13"/>
  <c r="R261" i="13"/>
  <c r="Q261" i="13"/>
  <c r="O261" i="13"/>
  <c r="I261" i="13"/>
  <c r="G261" i="13"/>
  <c r="K261" i="13" s="1"/>
  <c r="D261" i="13"/>
  <c r="L261" i="13" s="1"/>
  <c r="M261" i="13" s="1"/>
  <c r="C261" i="13"/>
  <c r="A261" i="13" s="1"/>
  <c r="U260" i="13"/>
  <c r="R260" i="13"/>
  <c r="Q260" i="13"/>
  <c r="O260" i="13"/>
  <c r="I260" i="13"/>
  <c r="G260" i="13"/>
  <c r="K260" i="13" s="1"/>
  <c r="D260" i="13"/>
  <c r="L260" i="13" s="1"/>
  <c r="M260" i="13" s="1"/>
  <c r="C260" i="13"/>
  <c r="A260" i="13" s="1"/>
  <c r="U259" i="13"/>
  <c r="R259" i="13"/>
  <c r="Q259" i="13"/>
  <c r="O259" i="13"/>
  <c r="I259" i="13"/>
  <c r="G259" i="13"/>
  <c r="K259" i="13" s="1"/>
  <c r="D259" i="13"/>
  <c r="L259" i="13" s="1"/>
  <c r="M259" i="13" s="1"/>
  <c r="C259" i="13"/>
  <c r="A259" i="13" s="1"/>
  <c r="U258" i="13"/>
  <c r="R258" i="13"/>
  <c r="Q258" i="13"/>
  <c r="O258" i="13"/>
  <c r="I258" i="13"/>
  <c r="G258" i="13"/>
  <c r="K258" i="13" s="1"/>
  <c r="D258" i="13"/>
  <c r="L258" i="13" s="1"/>
  <c r="M258" i="13" s="1"/>
  <c r="C258" i="13"/>
  <c r="A258" i="13" s="1"/>
  <c r="U257" i="13"/>
  <c r="R257" i="13"/>
  <c r="Q257" i="13"/>
  <c r="O257" i="13"/>
  <c r="I257" i="13"/>
  <c r="G257" i="13"/>
  <c r="K257" i="13" s="1"/>
  <c r="V257" i="13" s="1"/>
  <c r="D257" i="13"/>
  <c r="L257" i="13" s="1"/>
  <c r="M257" i="13" s="1"/>
  <c r="C257" i="13"/>
  <c r="A257" i="13" s="1"/>
  <c r="U256" i="13"/>
  <c r="R256" i="13"/>
  <c r="Q256" i="13"/>
  <c r="O256" i="13"/>
  <c r="I256" i="13"/>
  <c r="G256" i="13"/>
  <c r="K256" i="13" s="1"/>
  <c r="S256" i="13" s="1"/>
  <c r="T256" i="13" s="1"/>
  <c r="D256" i="13"/>
  <c r="L256" i="13" s="1"/>
  <c r="M256" i="13" s="1"/>
  <c r="C256" i="13"/>
  <c r="A256" i="13" s="1"/>
  <c r="U255" i="13"/>
  <c r="R255" i="13"/>
  <c r="Q255" i="13"/>
  <c r="O255" i="13"/>
  <c r="I255" i="13"/>
  <c r="G255" i="13"/>
  <c r="K255" i="13" s="1"/>
  <c r="V255" i="13" s="1"/>
  <c r="D255" i="13"/>
  <c r="L255" i="13" s="1"/>
  <c r="M255" i="13" s="1"/>
  <c r="C255" i="13"/>
  <c r="A255" i="13" s="1"/>
  <c r="U254" i="13"/>
  <c r="R254" i="13"/>
  <c r="Q254" i="13"/>
  <c r="O254" i="13"/>
  <c r="I254" i="13"/>
  <c r="G254" i="13"/>
  <c r="K254" i="13" s="1"/>
  <c r="D254" i="13"/>
  <c r="L254" i="13" s="1"/>
  <c r="M254" i="13" s="1"/>
  <c r="C254" i="13"/>
  <c r="A254" i="13" s="1"/>
  <c r="U253" i="13"/>
  <c r="R253" i="13"/>
  <c r="Q253" i="13"/>
  <c r="O253" i="13"/>
  <c r="I253" i="13"/>
  <c r="G253" i="13"/>
  <c r="K253" i="13" s="1"/>
  <c r="S253" i="13" s="1"/>
  <c r="T253" i="13" s="1"/>
  <c r="D253" i="13"/>
  <c r="L253" i="13" s="1"/>
  <c r="M253" i="13" s="1"/>
  <c r="C253" i="13"/>
  <c r="A253" i="13" s="1"/>
  <c r="U252" i="13"/>
  <c r="R252" i="13"/>
  <c r="Q252" i="13"/>
  <c r="O252" i="13"/>
  <c r="I252" i="13"/>
  <c r="G252" i="13"/>
  <c r="K252" i="13" s="1"/>
  <c r="D252" i="13"/>
  <c r="L252" i="13" s="1"/>
  <c r="M252" i="13" s="1"/>
  <c r="C252" i="13"/>
  <c r="A252" i="13" s="1"/>
  <c r="U251" i="13"/>
  <c r="R251" i="13"/>
  <c r="Q251" i="13"/>
  <c r="O251" i="13"/>
  <c r="I251" i="13"/>
  <c r="G251" i="13"/>
  <c r="K251" i="13" s="1"/>
  <c r="D251" i="13"/>
  <c r="L251" i="13" s="1"/>
  <c r="M251" i="13" s="1"/>
  <c r="C251" i="13"/>
  <c r="A251" i="13" s="1"/>
  <c r="U250" i="13"/>
  <c r="R250" i="13"/>
  <c r="Q250" i="13"/>
  <c r="O250" i="13"/>
  <c r="I250" i="13"/>
  <c r="G250" i="13"/>
  <c r="K250" i="13" s="1"/>
  <c r="D250" i="13"/>
  <c r="L250" i="13" s="1"/>
  <c r="M250" i="13" s="1"/>
  <c r="C250" i="13"/>
  <c r="A250" i="13" s="1"/>
  <c r="U249" i="13"/>
  <c r="R249" i="13"/>
  <c r="Q249" i="13"/>
  <c r="O249" i="13"/>
  <c r="I249" i="13"/>
  <c r="G249" i="13"/>
  <c r="K249" i="13" s="1"/>
  <c r="V249" i="13" s="1"/>
  <c r="D249" i="13"/>
  <c r="L249" i="13" s="1"/>
  <c r="M249" i="13" s="1"/>
  <c r="C249" i="13"/>
  <c r="A249" i="13" s="1"/>
  <c r="U248" i="13"/>
  <c r="R248" i="13"/>
  <c r="Q248" i="13"/>
  <c r="O248" i="13"/>
  <c r="I248" i="13"/>
  <c r="G248" i="13"/>
  <c r="K248" i="13" s="1"/>
  <c r="S248" i="13" s="1"/>
  <c r="D248" i="13"/>
  <c r="L248" i="13" s="1"/>
  <c r="M248" i="13" s="1"/>
  <c r="C248" i="13"/>
  <c r="A248" i="13" s="1"/>
  <c r="U247" i="13"/>
  <c r="R247" i="13"/>
  <c r="Q247" i="13"/>
  <c r="O247" i="13"/>
  <c r="I247" i="13"/>
  <c r="G247" i="13"/>
  <c r="K247" i="13" s="1"/>
  <c r="V247" i="13" s="1"/>
  <c r="D247" i="13"/>
  <c r="L247" i="13" s="1"/>
  <c r="M247" i="13" s="1"/>
  <c r="C247" i="13"/>
  <c r="A247" i="13" s="1"/>
  <c r="U246" i="13"/>
  <c r="R246" i="13"/>
  <c r="Q246" i="13"/>
  <c r="O246" i="13"/>
  <c r="I246" i="13"/>
  <c r="G246" i="13"/>
  <c r="K246" i="13" s="1"/>
  <c r="D246" i="13"/>
  <c r="L246" i="13" s="1"/>
  <c r="M246" i="13" s="1"/>
  <c r="C246" i="13"/>
  <c r="A246" i="13" s="1"/>
  <c r="U245" i="13"/>
  <c r="R245" i="13"/>
  <c r="Q245" i="13"/>
  <c r="O245" i="13"/>
  <c r="I245" i="13"/>
  <c r="G245" i="13"/>
  <c r="K245" i="13" s="1"/>
  <c r="D245" i="13"/>
  <c r="L245" i="13" s="1"/>
  <c r="M245" i="13" s="1"/>
  <c r="C245" i="13"/>
  <c r="A245" i="13" s="1"/>
  <c r="U244" i="13"/>
  <c r="R244" i="13"/>
  <c r="Q244" i="13"/>
  <c r="O244" i="13"/>
  <c r="I244" i="13"/>
  <c r="G244" i="13"/>
  <c r="K244" i="13" s="1"/>
  <c r="D244" i="13"/>
  <c r="L244" i="13" s="1"/>
  <c r="M244" i="13" s="1"/>
  <c r="C244" i="13"/>
  <c r="A244" i="13" s="1"/>
  <c r="U243" i="13"/>
  <c r="R243" i="13"/>
  <c r="Q243" i="13"/>
  <c r="O243" i="13"/>
  <c r="I243" i="13"/>
  <c r="G243" i="13"/>
  <c r="K243" i="13" s="1"/>
  <c r="D243" i="13"/>
  <c r="L243" i="13" s="1"/>
  <c r="M243" i="13" s="1"/>
  <c r="C243" i="13"/>
  <c r="A243" i="13" s="1"/>
  <c r="U242" i="13"/>
  <c r="R242" i="13"/>
  <c r="Q242" i="13"/>
  <c r="O242" i="13"/>
  <c r="I242" i="13"/>
  <c r="G242" i="13"/>
  <c r="K242" i="13" s="1"/>
  <c r="D242" i="13"/>
  <c r="L242" i="13" s="1"/>
  <c r="M242" i="13" s="1"/>
  <c r="C242" i="13"/>
  <c r="A242" i="13" s="1"/>
  <c r="U241" i="13"/>
  <c r="R241" i="13"/>
  <c r="Q241" i="13"/>
  <c r="O241" i="13"/>
  <c r="I241" i="13"/>
  <c r="G241" i="13"/>
  <c r="K241" i="13" s="1"/>
  <c r="V241" i="13" s="1"/>
  <c r="D241" i="13"/>
  <c r="L241" i="13" s="1"/>
  <c r="M241" i="13" s="1"/>
  <c r="C241" i="13"/>
  <c r="A241" i="13" s="1"/>
  <c r="U240" i="13"/>
  <c r="R240" i="13"/>
  <c r="Q240" i="13"/>
  <c r="O240" i="13"/>
  <c r="I240" i="13"/>
  <c r="G240" i="13"/>
  <c r="K240" i="13" s="1"/>
  <c r="S240" i="13" s="1"/>
  <c r="D240" i="13"/>
  <c r="L240" i="13" s="1"/>
  <c r="M240" i="13" s="1"/>
  <c r="C240" i="13"/>
  <c r="A240" i="13" s="1"/>
  <c r="U239" i="13"/>
  <c r="R239" i="13"/>
  <c r="Q239" i="13"/>
  <c r="O239" i="13"/>
  <c r="I239" i="13"/>
  <c r="G239" i="13"/>
  <c r="K239" i="13" s="1"/>
  <c r="V239" i="13" s="1"/>
  <c r="D239" i="13"/>
  <c r="L239" i="13" s="1"/>
  <c r="M239" i="13" s="1"/>
  <c r="C239" i="13"/>
  <c r="A239" i="13" s="1"/>
  <c r="U238" i="13"/>
  <c r="R238" i="13"/>
  <c r="Q238" i="13"/>
  <c r="O238" i="13"/>
  <c r="I238" i="13"/>
  <c r="G238" i="13"/>
  <c r="K238" i="13" s="1"/>
  <c r="V238" i="13" s="1"/>
  <c r="D238" i="13"/>
  <c r="L238" i="13" s="1"/>
  <c r="M238" i="13" s="1"/>
  <c r="C238" i="13"/>
  <c r="A238" i="13" s="1"/>
  <c r="U237" i="13"/>
  <c r="R237" i="13"/>
  <c r="Q237" i="13"/>
  <c r="O237" i="13"/>
  <c r="I237" i="13"/>
  <c r="G237" i="13"/>
  <c r="K237" i="13" s="1"/>
  <c r="S237" i="13" s="1"/>
  <c r="D237" i="13"/>
  <c r="L237" i="13" s="1"/>
  <c r="M237" i="13" s="1"/>
  <c r="C237" i="13"/>
  <c r="A237" i="13" s="1"/>
  <c r="U236" i="13"/>
  <c r="R236" i="13"/>
  <c r="Q236" i="13"/>
  <c r="O236" i="13"/>
  <c r="I236" i="13"/>
  <c r="G236" i="13"/>
  <c r="K236" i="13" s="1"/>
  <c r="D236" i="13"/>
  <c r="L236" i="13" s="1"/>
  <c r="M236" i="13" s="1"/>
  <c r="C236" i="13"/>
  <c r="A236" i="13" s="1"/>
  <c r="U235" i="13"/>
  <c r="R235" i="13"/>
  <c r="Q235" i="13"/>
  <c r="O235" i="13"/>
  <c r="L235" i="13"/>
  <c r="M235" i="13" s="1"/>
  <c r="I235" i="13"/>
  <c r="G235" i="13"/>
  <c r="K235" i="13" s="1"/>
  <c r="D235" i="13"/>
  <c r="C235" i="13"/>
  <c r="A235" i="13" s="1"/>
  <c r="U234" i="13"/>
  <c r="R234" i="13"/>
  <c r="Q234" i="13"/>
  <c r="O234" i="13"/>
  <c r="I234" i="13"/>
  <c r="G234" i="13"/>
  <c r="K234" i="13" s="1"/>
  <c r="D234" i="13"/>
  <c r="L234" i="13" s="1"/>
  <c r="M234" i="13" s="1"/>
  <c r="C234" i="13"/>
  <c r="A234" i="13" s="1"/>
  <c r="U233" i="13"/>
  <c r="R233" i="13"/>
  <c r="Q233" i="13"/>
  <c r="O233" i="13"/>
  <c r="I233" i="13"/>
  <c r="G233" i="13"/>
  <c r="K233" i="13" s="1"/>
  <c r="V233" i="13" s="1"/>
  <c r="D233" i="13"/>
  <c r="L233" i="13" s="1"/>
  <c r="M233" i="13" s="1"/>
  <c r="C233" i="13"/>
  <c r="A233" i="13" s="1"/>
  <c r="U232" i="13"/>
  <c r="R232" i="13"/>
  <c r="Q232" i="13"/>
  <c r="O232" i="13"/>
  <c r="I232" i="13"/>
  <c r="G232" i="13"/>
  <c r="K232" i="13" s="1"/>
  <c r="S232" i="13" s="1"/>
  <c r="D232" i="13"/>
  <c r="L232" i="13" s="1"/>
  <c r="M232" i="13" s="1"/>
  <c r="C232" i="13"/>
  <c r="A232" i="13"/>
  <c r="U231" i="13"/>
  <c r="R231" i="13"/>
  <c r="Q231" i="13"/>
  <c r="O231" i="13"/>
  <c r="I231" i="13"/>
  <c r="G231" i="13"/>
  <c r="K231" i="13" s="1"/>
  <c r="V231" i="13" s="1"/>
  <c r="D231" i="13"/>
  <c r="L231" i="13" s="1"/>
  <c r="M231" i="13" s="1"/>
  <c r="C231" i="13"/>
  <c r="A231" i="13" s="1"/>
  <c r="U230" i="13"/>
  <c r="R230" i="13"/>
  <c r="Q230" i="13"/>
  <c r="O230" i="13"/>
  <c r="I230" i="13"/>
  <c r="G230" i="13"/>
  <c r="K230" i="13" s="1"/>
  <c r="D230" i="13"/>
  <c r="L230" i="13" s="1"/>
  <c r="M230" i="13" s="1"/>
  <c r="C230" i="13"/>
  <c r="A230" i="13" s="1"/>
  <c r="U229" i="13"/>
  <c r="R229" i="13"/>
  <c r="Q229" i="13"/>
  <c r="O229" i="13"/>
  <c r="I229" i="13"/>
  <c r="G229" i="13"/>
  <c r="K229" i="13" s="1"/>
  <c r="S229" i="13" s="1"/>
  <c r="D229" i="13"/>
  <c r="L229" i="13" s="1"/>
  <c r="M229" i="13" s="1"/>
  <c r="C229" i="13"/>
  <c r="A229" i="13" s="1"/>
  <c r="U228" i="13"/>
  <c r="R228" i="13"/>
  <c r="Q228" i="13"/>
  <c r="O228" i="13"/>
  <c r="L228" i="13"/>
  <c r="M228" i="13" s="1"/>
  <c r="I228" i="13"/>
  <c r="G228" i="13"/>
  <c r="K228" i="13" s="1"/>
  <c r="D228" i="13"/>
  <c r="C228" i="13"/>
  <c r="A228" i="13" s="1"/>
  <c r="U227" i="13"/>
  <c r="R227" i="13"/>
  <c r="Q227" i="13"/>
  <c r="O227" i="13"/>
  <c r="I227" i="13"/>
  <c r="G227" i="13"/>
  <c r="K227" i="13" s="1"/>
  <c r="D227" i="13"/>
  <c r="L227" i="13" s="1"/>
  <c r="M227" i="13" s="1"/>
  <c r="C227" i="13"/>
  <c r="A227" i="13" s="1"/>
  <c r="U226" i="13"/>
  <c r="R226" i="13"/>
  <c r="Q226" i="13"/>
  <c r="O226" i="13"/>
  <c r="I226" i="13"/>
  <c r="G226" i="13"/>
  <c r="K226" i="13" s="1"/>
  <c r="D226" i="13"/>
  <c r="L226" i="13" s="1"/>
  <c r="M226" i="13" s="1"/>
  <c r="C226" i="13"/>
  <c r="A226" i="13" s="1"/>
  <c r="U225" i="13"/>
  <c r="R225" i="13"/>
  <c r="Q225" i="13"/>
  <c r="O225" i="13"/>
  <c r="I225" i="13"/>
  <c r="G225" i="13"/>
  <c r="K225" i="13" s="1"/>
  <c r="V225" i="13" s="1"/>
  <c r="D225" i="13"/>
  <c r="L225" i="13" s="1"/>
  <c r="M225" i="13" s="1"/>
  <c r="C225" i="13"/>
  <c r="A225" i="13" s="1"/>
  <c r="U224" i="13"/>
  <c r="R224" i="13"/>
  <c r="Q224" i="13"/>
  <c r="O224" i="13"/>
  <c r="I224" i="13"/>
  <c r="G224" i="13"/>
  <c r="K224" i="13" s="1"/>
  <c r="S224" i="13" s="1"/>
  <c r="D224" i="13"/>
  <c r="L224" i="13" s="1"/>
  <c r="M224" i="13" s="1"/>
  <c r="C224" i="13"/>
  <c r="A224" i="13" s="1"/>
  <c r="U223" i="13"/>
  <c r="R223" i="13"/>
  <c r="Q223" i="13"/>
  <c r="O223" i="13"/>
  <c r="I223" i="13"/>
  <c r="G223" i="13"/>
  <c r="K223" i="13" s="1"/>
  <c r="V223" i="13" s="1"/>
  <c r="D223" i="13"/>
  <c r="L223" i="13" s="1"/>
  <c r="M223" i="13" s="1"/>
  <c r="C223" i="13"/>
  <c r="A223" i="13" s="1"/>
  <c r="U222" i="13"/>
  <c r="R222" i="13"/>
  <c r="Q222" i="13"/>
  <c r="O222" i="13"/>
  <c r="I222" i="13"/>
  <c r="G222" i="13"/>
  <c r="K222" i="13" s="1"/>
  <c r="V222" i="13" s="1"/>
  <c r="D222" i="13"/>
  <c r="L222" i="13" s="1"/>
  <c r="M222" i="13" s="1"/>
  <c r="C222" i="13"/>
  <c r="A222" i="13" s="1"/>
  <c r="U221" i="13"/>
  <c r="R221" i="13"/>
  <c r="Q221" i="13"/>
  <c r="O221" i="13"/>
  <c r="I221" i="13"/>
  <c r="G221" i="13"/>
  <c r="K221" i="13" s="1"/>
  <c r="S221" i="13" s="1"/>
  <c r="D221" i="13"/>
  <c r="L221" i="13" s="1"/>
  <c r="M221" i="13" s="1"/>
  <c r="C221" i="13"/>
  <c r="A221" i="13" s="1"/>
  <c r="U220" i="13"/>
  <c r="R220" i="13"/>
  <c r="Q220" i="13"/>
  <c r="O220" i="13"/>
  <c r="I220" i="13"/>
  <c r="G220" i="13"/>
  <c r="K220" i="13" s="1"/>
  <c r="D220" i="13"/>
  <c r="L220" i="13" s="1"/>
  <c r="M220" i="13" s="1"/>
  <c r="C220" i="13"/>
  <c r="A220" i="13" s="1"/>
  <c r="U219" i="13"/>
  <c r="R219" i="13"/>
  <c r="Q219" i="13"/>
  <c r="O219" i="13"/>
  <c r="I219" i="13"/>
  <c r="G219" i="13"/>
  <c r="K219" i="13" s="1"/>
  <c r="D219" i="13"/>
  <c r="L219" i="13" s="1"/>
  <c r="M219" i="13" s="1"/>
  <c r="C219" i="13"/>
  <c r="A219" i="13" s="1"/>
  <c r="U218" i="13"/>
  <c r="R218" i="13"/>
  <c r="Q218" i="13"/>
  <c r="O218" i="13"/>
  <c r="I218" i="13"/>
  <c r="G218" i="13"/>
  <c r="K218" i="13" s="1"/>
  <c r="D218" i="13"/>
  <c r="L218" i="13" s="1"/>
  <c r="M218" i="13" s="1"/>
  <c r="C218" i="13"/>
  <c r="A218" i="13" s="1"/>
  <c r="U217" i="13"/>
  <c r="R217" i="13"/>
  <c r="Q217" i="13"/>
  <c r="O217" i="13"/>
  <c r="I217" i="13"/>
  <c r="G217" i="13"/>
  <c r="K217" i="13" s="1"/>
  <c r="V217" i="13" s="1"/>
  <c r="D217" i="13"/>
  <c r="L217" i="13" s="1"/>
  <c r="M217" i="13" s="1"/>
  <c r="C217" i="13"/>
  <c r="A217" i="13" s="1"/>
  <c r="U216" i="13"/>
  <c r="R216" i="13"/>
  <c r="Q216" i="13"/>
  <c r="O216" i="13"/>
  <c r="I216" i="13"/>
  <c r="G216" i="13"/>
  <c r="K216" i="13" s="1"/>
  <c r="S216" i="13" s="1"/>
  <c r="T216" i="13" s="1"/>
  <c r="D216" i="13"/>
  <c r="L216" i="13" s="1"/>
  <c r="M216" i="13" s="1"/>
  <c r="C216" i="13"/>
  <c r="A216" i="13" s="1"/>
  <c r="U215" i="13"/>
  <c r="R215" i="13"/>
  <c r="Q215" i="13"/>
  <c r="O215" i="13"/>
  <c r="I215" i="13"/>
  <c r="G215" i="13"/>
  <c r="K215" i="13" s="1"/>
  <c r="D215" i="13"/>
  <c r="L215" i="13" s="1"/>
  <c r="M215" i="13" s="1"/>
  <c r="C215" i="13"/>
  <c r="A215" i="13" s="1"/>
  <c r="U214" i="13"/>
  <c r="R214" i="13"/>
  <c r="Q214" i="13"/>
  <c r="O214" i="13"/>
  <c r="L214" i="13"/>
  <c r="M214" i="13" s="1"/>
  <c r="I214" i="13"/>
  <c r="G214" i="13"/>
  <c r="K214" i="13" s="1"/>
  <c r="V214" i="13" s="1"/>
  <c r="D214" i="13"/>
  <c r="C214" i="13"/>
  <c r="A214" i="13" s="1"/>
  <c r="U213" i="13"/>
  <c r="R213" i="13"/>
  <c r="Q213" i="13"/>
  <c r="O213" i="13"/>
  <c r="I213" i="13"/>
  <c r="G213" i="13"/>
  <c r="K213" i="13" s="1"/>
  <c r="S213" i="13" s="1"/>
  <c r="D213" i="13"/>
  <c r="L213" i="13" s="1"/>
  <c r="M213" i="13" s="1"/>
  <c r="C213" i="13"/>
  <c r="A213" i="13" s="1"/>
  <c r="U212" i="13"/>
  <c r="R212" i="13"/>
  <c r="Q212" i="13"/>
  <c r="O212" i="13"/>
  <c r="I212" i="13"/>
  <c r="G212" i="13"/>
  <c r="K212" i="13" s="1"/>
  <c r="S212" i="13" s="1"/>
  <c r="D212" i="13"/>
  <c r="L212" i="13" s="1"/>
  <c r="M212" i="13" s="1"/>
  <c r="C212" i="13"/>
  <c r="A212" i="13" s="1"/>
  <c r="U211" i="13"/>
  <c r="R211" i="13"/>
  <c r="Q211" i="13"/>
  <c r="O211" i="13"/>
  <c r="L211" i="13"/>
  <c r="M211" i="13" s="1"/>
  <c r="I211" i="13"/>
  <c r="G211" i="13"/>
  <c r="K211" i="13" s="1"/>
  <c r="D211" i="13"/>
  <c r="C211" i="13"/>
  <c r="A211" i="13"/>
  <c r="U210" i="13"/>
  <c r="R210" i="13"/>
  <c r="Q210" i="13"/>
  <c r="O210" i="13"/>
  <c r="I210" i="13"/>
  <c r="G210" i="13"/>
  <c r="K210" i="13" s="1"/>
  <c r="D210" i="13"/>
  <c r="L210" i="13" s="1"/>
  <c r="M210" i="13" s="1"/>
  <c r="C210" i="13"/>
  <c r="A210" i="13" s="1"/>
  <c r="U209" i="13"/>
  <c r="R209" i="13"/>
  <c r="Q209" i="13"/>
  <c r="O209" i="13"/>
  <c r="I209" i="13"/>
  <c r="G209" i="13"/>
  <c r="K209" i="13" s="1"/>
  <c r="V209" i="13" s="1"/>
  <c r="D209" i="13"/>
  <c r="L209" i="13" s="1"/>
  <c r="M209" i="13" s="1"/>
  <c r="C209" i="13"/>
  <c r="A209" i="13" s="1"/>
  <c r="U208" i="13"/>
  <c r="R208" i="13"/>
  <c r="Q208" i="13"/>
  <c r="O208" i="13"/>
  <c r="I208" i="13"/>
  <c r="G208" i="13"/>
  <c r="K208" i="13" s="1"/>
  <c r="D208" i="13"/>
  <c r="L208" i="13" s="1"/>
  <c r="M208" i="13" s="1"/>
  <c r="C208" i="13"/>
  <c r="A208" i="13" s="1"/>
  <c r="U207" i="13"/>
  <c r="R207" i="13"/>
  <c r="Q207" i="13"/>
  <c r="O207" i="13"/>
  <c r="I207" i="13"/>
  <c r="G207" i="13"/>
  <c r="K207" i="13" s="1"/>
  <c r="D207" i="13"/>
  <c r="L207" i="13" s="1"/>
  <c r="M207" i="13" s="1"/>
  <c r="C207" i="13"/>
  <c r="A207" i="13" s="1"/>
  <c r="U206" i="13"/>
  <c r="R206" i="13"/>
  <c r="Q206" i="13"/>
  <c r="O206" i="13"/>
  <c r="K206" i="13"/>
  <c r="V206" i="13" s="1"/>
  <c r="I206" i="13"/>
  <c r="G206" i="13"/>
  <c r="D206" i="13"/>
  <c r="L206" i="13" s="1"/>
  <c r="M206" i="13" s="1"/>
  <c r="C206" i="13"/>
  <c r="A206" i="13" s="1"/>
  <c r="U205" i="13"/>
  <c r="R205" i="13"/>
  <c r="Q205" i="13"/>
  <c r="O205" i="13"/>
  <c r="L205" i="13"/>
  <c r="M205" i="13" s="1"/>
  <c r="I205" i="13"/>
  <c r="G205" i="13"/>
  <c r="K205" i="13" s="1"/>
  <c r="D205" i="13"/>
  <c r="C205" i="13"/>
  <c r="A205" i="13" s="1"/>
  <c r="V204" i="13"/>
  <c r="U204" i="13"/>
  <c r="R204" i="13"/>
  <c r="Q204" i="13"/>
  <c r="O204" i="13"/>
  <c r="I204" i="13"/>
  <c r="G204" i="13"/>
  <c r="K204" i="13" s="1"/>
  <c r="S204" i="13" s="1"/>
  <c r="D204" i="13"/>
  <c r="L204" i="13" s="1"/>
  <c r="M204" i="13" s="1"/>
  <c r="C204" i="13"/>
  <c r="A204" i="13" s="1"/>
  <c r="U203" i="13"/>
  <c r="R203" i="13"/>
  <c r="Q203" i="13"/>
  <c r="O203" i="13"/>
  <c r="I203" i="13"/>
  <c r="G203" i="13"/>
  <c r="K203" i="13" s="1"/>
  <c r="S203" i="13" s="1"/>
  <c r="D203" i="13"/>
  <c r="L203" i="13" s="1"/>
  <c r="M203" i="13" s="1"/>
  <c r="C203" i="13"/>
  <c r="A203" i="13" s="1"/>
  <c r="U202" i="13"/>
  <c r="R202" i="13"/>
  <c r="Q202" i="13"/>
  <c r="O202" i="13"/>
  <c r="I202" i="13"/>
  <c r="G202" i="13"/>
  <c r="K202" i="13" s="1"/>
  <c r="D202" i="13"/>
  <c r="L202" i="13" s="1"/>
  <c r="M202" i="13" s="1"/>
  <c r="C202" i="13"/>
  <c r="A202" i="13" s="1"/>
  <c r="U201" i="13"/>
  <c r="R201" i="13"/>
  <c r="Q201" i="13"/>
  <c r="O201" i="13"/>
  <c r="I201" i="13"/>
  <c r="G201" i="13"/>
  <c r="K201" i="13" s="1"/>
  <c r="V201" i="13" s="1"/>
  <c r="D201" i="13"/>
  <c r="L201" i="13" s="1"/>
  <c r="M201" i="13" s="1"/>
  <c r="C201" i="13"/>
  <c r="A201" i="13" s="1"/>
  <c r="U200" i="13"/>
  <c r="R200" i="13"/>
  <c r="Q200" i="13"/>
  <c r="O200" i="13"/>
  <c r="I200" i="13"/>
  <c r="G200" i="13"/>
  <c r="K200" i="13" s="1"/>
  <c r="D200" i="13"/>
  <c r="L200" i="13" s="1"/>
  <c r="M200" i="13" s="1"/>
  <c r="C200" i="13"/>
  <c r="A200" i="13" s="1"/>
  <c r="U199" i="13"/>
  <c r="R199" i="13"/>
  <c r="Q199" i="13"/>
  <c r="O199" i="13"/>
  <c r="I199" i="13"/>
  <c r="G199" i="13"/>
  <c r="K199" i="13" s="1"/>
  <c r="V199" i="13" s="1"/>
  <c r="D199" i="13"/>
  <c r="L199" i="13" s="1"/>
  <c r="M199" i="13" s="1"/>
  <c r="C199" i="13"/>
  <c r="A199" i="13" s="1"/>
  <c r="U198" i="13"/>
  <c r="R198" i="13"/>
  <c r="Q198" i="13"/>
  <c r="O198" i="13"/>
  <c r="I198" i="13"/>
  <c r="G198" i="13"/>
  <c r="K198" i="13" s="1"/>
  <c r="D198" i="13"/>
  <c r="L198" i="13" s="1"/>
  <c r="M198" i="13" s="1"/>
  <c r="C198" i="13"/>
  <c r="A198" i="13" s="1"/>
  <c r="U197" i="13"/>
  <c r="R197" i="13"/>
  <c r="Q197" i="13"/>
  <c r="O197" i="13"/>
  <c r="I197" i="13"/>
  <c r="G197" i="13"/>
  <c r="K197" i="13" s="1"/>
  <c r="V197" i="13" s="1"/>
  <c r="D197" i="13"/>
  <c r="L197" i="13" s="1"/>
  <c r="M197" i="13" s="1"/>
  <c r="C197" i="13"/>
  <c r="A197" i="13" s="1"/>
  <c r="U196" i="13"/>
  <c r="R196" i="13"/>
  <c r="Q196" i="13"/>
  <c r="O196" i="13"/>
  <c r="I196" i="13"/>
  <c r="G196" i="13"/>
  <c r="K196" i="13" s="1"/>
  <c r="D196" i="13"/>
  <c r="L196" i="13" s="1"/>
  <c r="M196" i="13" s="1"/>
  <c r="C196" i="13"/>
  <c r="A196" i="13" s="1"/>
  <c r="U195" i="13"/>
  <c r="R195" i="13"/>
  <c r="Q195" i="13"/>
  <c r="O195" i="13"/>
  <c r="I195" i="13"/>
  <c r="G195" i="13"/>
  <c r="K195" i="13" s="1"/>
  <c r="S195" i="13" s="1"/>
  <c r="D195" i="13"/>
  <c r="L195" i="13" s="1"/>
  <c r="M195" i="13" s="1"/>
  <c r="C195" i="13"/>
  <c r="A195" i="13" s="1"/>
  <c r="U194" i="13"/>
  <c r="R194" i="13"/>
  <c r="Q194" i="13"/>
  <c r="O194" i="13"/>
  <c r="I194" i="13"/>
  <c r="G194" i="13"/>
  <c r="K194" i="13" s="1"/>
  <c r="V194" i="13" s="1"/>
  <c r="D194" i="13"/>
  <c r="L194" i="13" s="1"/>
  <c r="M194" i="13" s="1"/>
  <c r="C194" i="13"/>
  <c r="A194" i="13" s="1"/>
  <c r="U193" i="13"/>
  <c r="R193" i="13"/>
  <c r="Q193" i="13"/>
  <c r="O193" i="13"/>
  <c r="I193" i="13"/>
  <c r="G193" i="13"/>
  <c r="K193" i="13" s="1"/>
  <c r="S193" i="13" s="1"/>
  <c r="T193" i="13" s="1"/>
  <c r="D193" i="13"/>
  <c r="L193" i="13" s="1"/>
  <c r="M193" i="13" s="1"/>
  <c r="C193" i="13"/>
  <c r="A193" i="13" s="1"/>
  <c r="U192" i="13"/>
  <c r="R192" i="13"/>
  <c r="Q192" i="13"/>
  <c r="O192" i="13"/>
  <c r="I192" i="13"/>
  <c r="G192" i="13"/>
  <c r="K192" i="13" s="1"/>
  <c r="D192" i="13"/>
  <c r="L192" i="13" s="1"/>
  <c r="M192" i="13" s="1"/>
  <c r="C192" i="13"/>
  <c r="A192" i="13"/>
  <c r="U191" i="13"/>
  <c r="R191" i="13"/>
  <c r="Q191" i="13"/>
  <c r="O191" i="13"/>
  <c r="I191" i="13"/>
  <c r="G191" i="13"/>
  <c r="K191" i="13" s="1"/>
  <c r="D191" i="13"/>
  <c r="L191" i="13" s="1"/>
  <c r="M191" i="13" s="1"/>
  <c r="C191" i="13"/>
  <c r="A191" i="13" s="1"/>
  <c r="U190" i="13"/>
  <c r="R190" i="13"/>
  <c r="Q190" i="13"/>
  <c r="O190" i="13"/>
  <c r="I190" i="13"/>
  <c r="G190" i="13"/>
  <c r="K190" i="13" s="1"/>
  <c r="D190" i="13"/>
  <c r="L190" i="13" s="1"/>
  <c r="M190" i="13" s="1"/>
  <c r="C190" i="13"/>
  <c r="A190" i="13" s="1"/>
  <c r="U189" i="13"/>
  <c r="R189" i="13"/>
  <c r="Q189" i="13"/>
  <c r="O189" i="13"/>
  <c r="L189" i="13"/>
  <c r="M189" i="13" s="1"/>
  <c r="K189" i="13"/>
  <c r="V189" i="13" s="1"/>
  <c r="W189" i="13" s="1"/>
  <c r="I189" i="13"/>
  <c r="G189" i="13"/>
  <c r="D189" i="13"/>
  <c r="C189" i="13"/>
  <c r="A189" i="13" s="1"/>
  <c r="U188" i="13"/>
  <c r="R188" i="13"/>
  <c r="Q188" i="13"/>
  <c r="O188" i="13"/>
  <c r="I188" i="13"/>
  <c r="G188" i="13"/>
  <c r="K188" i="13" s="1"/>
  <c r="D188" i="13"/>
  <c r="L188" i="13" s="1"/>
  <c r="M188" i="13" s="1"/>
  <c r="C188" i="13"/>
  <c r="A188" i="13" s="1"/>
  <c r="U187" i="13"/>
  <c r="R187" i="13"/>
  <c r="Q187" i="13"/>
  <c r="O187" i="13"/>
  <c r="I187" i="13"/>
  <c r="G187" i="13"/>
  <c r="K187" i="13" s="1"/>
  <c r="S187" i="13" s="1"/>
  <c r="D187" i="13"/>
  <c r="L187" i="13" s="1"/>
  <c r="M187" i="13" s="1"/>
  <c r="C187" i="13"/>
  <c r="A187" i="13" s="1"/>
  <c r="U186" i="13"/>
  <c r="R186" i="13"/>
  <c r="Q186" i="13"/>
  <c r="O186" i="13"/>
  <c r="I186" i="13"/>
  <c r="G186" i="13"/>
  <c r="K186" i="13" s="1"/>
  <c r="V186" i="13" s="1"/>
  <c r="W186" i="13" s="1"/>
  <c r="D186" i="13"/>
  <c r="L186" i="13" s="1"/>
  <c r="M186" i="13" s="1"/>
  <c r="C186" i="13"/>
  <c r="A186" i="13" s="1"/>
  <c r="U185" i="13"/>
  <c r="R185" i="13"/>
  <c r="Q185" i="13"/>
  <c r="O185" i="13"/>
  <c r="I185" i="13"/>
  <c r="G185" i="13"/>
  <c r="K185" i="13" s="1"/>
  <c r="S185" i="13" s="1"/>
  <c r="D185" i="13"/>
  <c r="L185" i="13" s="1"/>
  <c r="M185" i="13" s="1"/>
  <c r="C185" i="13"/>
  <c r="A185" i="13"/>
  <c r="U184" i="13"/>
  <c r="R184" i="13"/>
  <c r="Q184" i="13"/>
  <c r="O184" i="13"/>
  <c r="I184" i="13"/>
  <c r="G184" i="13"/>
  <c r="K184" i="13" s="1"/>
  <c r="D184" i="13"/>
  <c r="L184" i="13" s="1"/>
  <c r="M184" i="13" s="1"/>
  <c r="C184" i="13"/>
  <c r="A184" i="13" s="1"/>
  <c r="U183" i="13"/>
  <c r="R183" i="13"/>
  <c r="Q183" i="13"/>
  <c r="O183" i="13"/>
  <c r="I183" i="13"/>
  <c r="G183" i="13"/>
  <c r="K183" i="13" s="1"/>
  <c r="D183" i="13"/>
  <c r="L183" i="13" s="1"/>
  <c r="M183" i="13" s="1"/>
  <c r="C183" i="13"/>
  <c r="A183" i="13" s="1"/>
  <c r="U182" i="13"/>
  <c r="R182" i="13"/>
  <c r="Q182" i="13"/>
  <c r="O182" i="13"/>
  <c r="I182" i="13"/>
  <c r="G182" i="13"/>
  <c r="K182" i="13" s="1"/>
  <c r="D182" i="13"/>
  <c r="L182" i="13" s="1"/>
  <c r="M182" i="13" s="1"/>
  <c r="C182" i="13"/>
  <c r="A182" i="13" s="1"/>
  <c r="U181" i="13"/>
  <c r="R181" i="13"/>
  <c r="Q181" i="13"/>
  <c r="O181" i="13"/>
  <c r="I181" i="13"/>
  <c r="G181" i="13"/>
  <c r="K181" i="13" s="1"/>
  <c r="V181" i="13" s="1"/>
  <c r="D181" i="13"/>
  <c r="L181" i="13" s="1"/>
  <c r="M181" i="13" s="1"/>
  <c r="C181" i="13"/>
  <c r="A181" i="13" s="1"/>
  <c r="U180" i="13"/>
  <c r="R180" i="13"/>
  <c r="Q180" i="13"/>
  <c r="O180" i="13"/>
  <c r="I180" i="13"/>
  <c r="G180" i="13"/>
  <c r="K180" i="13" s="1"/>
  <c r="D180" i="13"/>
  <c r="L180" i="13" s="1"/>
  <c r="M180" i="13" s="1"/>
  <c r="C180" i="13"/>
  <c r="A180" i="13" s="1"/>
  <c r="U179" i="13"/>
  <c r="R179" i="13"/>
  <c r="Q179" i="13"/>
  <c r="O179" i="13"/>
  <c r="I179" i="13"/>
  <c r="G179" i="13"/>
  <c r="K179" i="13" s="1"/>
  <c r="S179" i="13" s="1"/>
  <c r="D179" i="13"/>
  <c r="L179" i="13" s="1"/>
  <c r="M179" i="13" s="1"/>
  <c r="C179" i="13"/>
  <c r="A179" i="13" s="1"/>
  <c r="U178" i="13"/>
  <c r="R178" i="13"/>
  <c r="Q178" i="13"/>
  <c r="O178" i="13"/>
  <c r="I178" i="13"/>
  <c r="G178" i="13"/>
  <c r="K178" i="13" s="1"/>
  <c r="V178" i="13" s="1"/>
  <c r="D178" i="13"/>
  <c r="L178" i="13" s="1"/>
  <c r="M178" i="13" s="1"/>
  <c r="C178" i="13"/>
  <c r="A178" i="13" s="1"/>
  <c r="U177" i="13"/>
  <c r="R177" i="13"/>
  <c r="Q177" i="13"/>
  <c r="O177" i="13"/>
  <c r="I177" i="13"/>
  <c r="G177" i="13"/>
  <c r="K177" i="13" s="1"/>
  <c r="S177" i="13" s="1"/>
  <c r="D177" i="13"/>
  <c r="L177" i="13" s="1"/>
  <c r="M177" i="13" s="1"/>
  <c r="C177" i="13"/>
  <c r="A177" i="13" s="1"/>
  <c r="U176" i="13"/>
  <c r="R176" i="13"/>
  <c r="Q176" i="13"/>
  <c r="O176" i="13"/>
  <c r="M176" i="13"/>
  <c r="I176" i="13"/>
  <c r="G176" i="13"/>
  <c r="K176" i="13" s="1"/>
  <c r="V176" i="13" s="1"/>
  <c r="D176" i="13"/>
  <c r="L176" i="13" s="1"/>
  <c r="C176" i="13"/>
  <c r="A176" i="13" s="1"/>
  <c r="U175" i="13"/>
  <c r="R175" i="13"/>
  <c r="Q175" i="13"/>
  <c r="O175" i="13"/>
  <c r="I175" i="13"/>
  <c r="G175" i="13"/>
  <c r="K175" i="13" s="1"/>
  <c r="D175" i="13"/>
  <c r="L175" i="13" s="1"/>
  <c r="M175" i="13" s="1"/>
  <c r="C175" i="13"/>
  <c r="A175" i="13" s="1"/>
  <c r="U174" i="13"/>
  <c r="R174" i="13"/>
  <c r="Q174" i="13"/>
  <c r="O174" i="13"/>
  <c r="I174" i="13"/>
  <c r="G174" i="13"/>
  <c r="K174" i="13" s="1"/>
  <c r="D174" i="13"/>
  <c r="L174" i="13" s="1"/>
  <c r="M174" i="13" s="1"/>
  <c r="C174" i="13"/>
  <c r="A174" i="13" s="1"/>
  <c r="U173" i="13"/>
  <c r="R173" i="13"/>
  <c r="Q173" i="13"/>
  <c r="O173" i="13"/>
  <c r="K173" i="13"/>
  <c r="V173" i="13" s="1"/>
  <c r="W173" i="13" s="1"/>
  <c r="I173" i="13"/>
  <c r="G173" i="13"/>
  <c r="D173" i="13"/>
  <c r="L173" i="13" s="1"/>
  <c r="M173" i="13" s="1"/>
  <c r="C173" i="13"/>
  <c r="A173" i="13" s="1"/>
  <c r="U172" i="13"/>
  <c r="R172" i="13"/>
  <c r="Q172" i="13"/>
  <c r="O172" i="13"/>
  <c r="I172" i="13"/>
  <c r="G172" i="13"/>
  <c r="K172" i="13" s="1"/>
  <c r="V172" i="13" s="1"/>
  <c r="D172" i="13"/>
  <c r="L172" i="13" s="1"/>
  <c r="M172" i="13" s="1"/>
  <c r="C172" i="13"/>
  <c r="A172" i="13" s="1"/>
  <c r="U171" i="13"/>
  <c r="R171" i="13"/>
  <c r="Q171" i="13"/>
  <c r="O171" i="13"/>
  <c r="I171" i="13"/>
  <c r="G171" i="13"/>
  <c r="K171" i="13" s="1"/>
  <c r="S171" i="13" s="1"/>
  <c r="D171" i="13"/>
  <c r="L171" i="13" s="1"/>
  <c r="M171" i="13" s="1"/>
  <c r="C171" i="13"/>
  <c r="A171" i="13" s="1"/>
  <c r="U170" i="13"/>
  <c r="R170" i="13"/>
  <c r="Q170" i="13"/>
  <c r="O170" i="13"/>
  <c r="I170" i="13"/>
  <c r="G170" i="13"/>
  <c r="K170" i="13" s="1"/>
  <c r="V170" i="13" s="1"/>
  <c r="D170" i="13"/>
  <c r="L170" i="13" s="1"/>
  <c r="M170" i="13" s="1"/>
  <c r="C170" i="13"/>
  <c r="A170" i="13"/>
  <c r="U169" i="13"/>
  <c r="R169" i="13"/>
  <c r="Q169" i="13"/>
  <c r="O169" i="13"/>
  <c r="I169" i="13"/>
  <c r="G169" i="13"/>
  <c r="K169" i="13" s="1"/>
  <c r="S169" i="13" s="1"/>
  <c r="D169" i="13"/>
  <c r="L169" i="13" s="1"/>
  <c r="M169" i="13" s="1"/>
  <c r="C169" i="13"/>
  <c r="A169" i="13" s="1"/>
  <c r="U168" i="13"/>
  <c r="R168" i="13"/>
  <c r="Q168" i="13"/>
  <c r="O168" i="13"/>
  <c r="I168" i="13"/>
  <c r="G168" i="13"/>
  <c r="K168" i="13" s="1"/>
  <c r="D168" i="13"/>
  <c r="L168" i="13" s="1"/>
  <c r="M168" i="13" s="1"/>
  <c r="C168" i="13"/>
  <c r="A168" i="13" s="1"/>
  <c r="U167" i="13"/>
  <c r="R167" i="13"/>
  <c r="Q167" i="13"/>
  <c r="O167" i="13"/>
  <c r="I167" i="13"/>
  <c r="G167" i="13"/>
  <c r="K167" i="13" s="1"/>
  <c r="D167" i="13"/>
  <c r="L167" i="13" s="1"/>
  <c r="M167" i="13" s="1"/>
  <c r="C167" i="13"/>
  <c r="A167" i="13" s="1"/>
  <c r="U166" i="13"/>
  <c r="R166" i="13"/>
  <c r="Q166" i="13"/>
  <c r="O166" i="13"/>
  <c r="I166" i="13"/>
  <c r="G166" i="13"/>
  <c r="K166" i="13" s="1"/>
  <c r="D166" i="13"/>
  <c r="L166" i="13" s="1"/>
  <c r="M166" i="13" s="1"/>
  <c r="C166" i="13"/>
  <c r="A166" i="13" s="1"/>
  <c r="U165" i="13"/>
  <c r="R165" i="13"/>
  <c r="Q165" i="13"/>
  <c r="O165" i="13"/>
  <c r="I165" i="13"/>
  <c r="G165" i="13"/>
  <c r="K165" i="13" s="1"/>
  <c r="V165" i="13" s="1"/>
  <c r="D165" i="13"/>
  <c r="L165" i="13" s="1"/>
  <c r="M165" i="13" s="1"/>
  <c r="C165" i="13"/>
  <c r="A165" i="13" s="1"/>
  <c r="U164" i="13"/>
  <c r="R164" i="13"/>
  <c r="Q164" i="13"/>
  <c r="O164" i="13"/>
  <c r="I164" i="13"/>
  <c r="G164" i="13"/>
  <c r="K164" i="13" s="1"/>
  <c r="V164" i="13" s="1"/>
  <c r="D164" i="13"/>
  <c r="L164" i="13" s="1"/>
  <c r="M164" i="13" s="1"/>
  <c r="C164" i="13"/>
  <c r="A164" i="13" s="1"/>
  <c r="U163" i="13"/>
  <c r="R163" i="13"/>
  <c r="Q163" i="13"/>
  <c r="O163" i="13"/>
  <c r="I163" i="13"/>
  <c r="G163" i="13"/>
  <c r="K163" i="13" s="1"/>
  <c r="S163" i="13" s="1"/>
  <c r="D163" i="13"/>
  <c r="L163" i="13" s="1"/>
  <c r="M163" i="13" s="1"/>
  <c r="C163" i="13"/>
  <c r="A163" i="13" s="1"/>
  <c r="U162" i="13"/>
  <c r="R162" i="13"/>
  <c r="Q162" i="13"/>
  <c r="O162" i="13"/>
  <c r="I162" i="13"/>
  <c r="G162" i="13"/>
  <c r="K162" i="13" s="1"/>
  <c r="V162" i="13" s="1"/>
  <c r="D162" i="13"/>
  <c r="L162" i="13" s="1"/>
  <c r="M162" i="13" s="1"/>
  <c r="C162" i="13"/>
  <c r="A162" i="13" s="1"/>
  <c r="U161" i="13"/>
  <c r="R161" i="13"/>
  <c r="Q161" i="13"/>
  <c r="O161" i="13"/>
  <c r="I161" i="13"/>
  <c r="G161" i="13"/>
  <c r="K161" i="13" s="1"/>
  <c r="S161" i="13" s="1"/>
  <c r="D161" i="13"/>
  <c r="L161" i="13" s="1"/>
  <c r="M161" i="13" s="1"/>
  <c r="C161" i="13"/>
  <c r="A161" i="13"/>
  <c r="U160" i="13"/>
  <c r="R160" i="13"/>
  <c r="Q160" i="13"/>
  <c r="O160" i="13"/>
  <c r="I160" i="13"/>
  <c r="G160" i="13"/>
  <c r="K160" i="13" s="1"/>
  <c r="D160" i="13"/>
  <c r="L160" i="13" s="1"/>
  <c r="M160" i="13" s="1"/>
  <c r="C160" i="13"/>
  <c r="A160" i="13" s="1"/>
  <c r="U159" i="13"/>
  <c r="R159" i="13"/>
  <c r="Q159" i="13"/>
  <c r="O159" i="13"/>
  <c r="I159" i="13"/>
  <c r="G159" i="13"/>
  <c r="K159" i="13" s="1"/>
  <c r="D159" i="13"/>
  <c r="L159" i="13" s="1"/>
  <c r="M159" i="13" s="1"/>
  <c r="C159" i="13"/>
  <c r="A159" i="13" s="1"/>
  <c r="U158" i="13"/>
  <c r="R158" i="13"/>
  <c r="Q158" i="13"/>
  <c r="O158" i="13"/>
  <c r="I158" i="13"/>
  <c r="G158" i="13"/>
  <c r="K158" i="13" s="1"/>
  <c r="D158" i="13"/>
  <c r="L158" i="13" s="1"/>
  <c r="M158" i="13" s="1"/>
  <c r="C158" i="13"/>
  <c r="A158" i="13" s="1"/>
  <c r="U157" i="13"/>
  <c r="R157" i="13"/>
  <c r="Q157" i="13"/>
  <c r="O157" i="13"/>
  <c r="L157" i="13"/>
  <c r="M157" i="13" s="1"/>
  <c r="I157" i="13"/>
  <c r="G157" i="13"/>
  <c r="K157" i="13" s="1"/>
  <c r="V157" i="13" s="1"/>
  <c r="W157" i="13" s="1"/>
  <c r="D157" i="13"/>
  <c r="C157" i="13"/>
  <c r="A157" i="13"/>
  <c r="U156" i="13"/>
  <c r="R156" i="13"/>
  <c r="Q156" i="13"/>
  <c r="O156" i="13"/>
  <c r="I156" i="13"/>
  <c r="G156" i="13"/>
  <c r="K156" i="13" s="1"/>
  <c r="D156" i="13"/>
  <c r="L156" i="13" s="1"/>
  <c r="M156" i="13" s="1"/>
  <c r="C156" i="13"/>
  <c r="A156" i="13" s="1"/>
  <c r="U155" i="13"/>
  <c r="R155" i="13"/>
  <c r="Q155" i="13"/>
  <c r="O155" i="13"/>
  <c r="I155" i="13"/>
  <c r="G155" i="13"/>
  <c r="K155" i="13" s="1"/>
  <c r="S155" i="13" s="1"/>
  <c r="D155" i="13"/>
  <c r="L155" i="13" s="1"/>
  <c r="M155" i="13" s="1"/>
  <c r="C155" i="13"/>
  <c r="A155" i="13" s="1"/>
  <c r="U154" i="13"/>
  <c r="R154" i="13"/>
  <c r="Q154" i="13"/>
  <c r="O154" i="13"/>
  <c r="I154" i="13"/>
  <c r="G154" i="13"/>
  <c r="K154" i="13" s="1"/>
  <c r="V154" i="13" s="1"/>
  <c r="D154" i="13"/>
  <c r="L154" i="13" s="1"/>
  <c r="M154" i="13" s="1"/>
  <c r="C154" i="13"/>
  <c r="A154" i="13" s="1"/>
  <c r="U153" i="13"/>
  <c r="R153" i="13"/>
  <c r="Q153" i="13"/>
  <c r="O153" i="13"/>
  <c r="I153" i="13"/>
  <c r="G153" i="13"/>
  <c r="K153" i="13" s="1"/>
  <c r="S153" i="13" s="1"/>
  <c r="D153" i="13"/>
  <c r="L153" i="13" s="1"/>
  <c r="M153" i="13" s="1"/>
  <c r="C153" i="13"/>
  <c r="A153" i="13" s="1"/>
  <c r="U152" i="13"/>
  <c r="R152" i="13"/>
  <c r="Q152" i="13"/>
  <c r="O152" i="13"/>
  <c r="I152" i="13"/>
  <c r="G152" i="13"/>
  <c r="K152" i="13" s="1"/>
  <c r="D152" i="13"/>
  <c r="L152" i="13" s="1"/>
  <c r="M152" i="13" s="1"/>
  <c r="C152" i="13"/>
  <c r="A152" i="13"/>
  <c r="U151" i="13"/>
  <c r="R151" i="13"/>
  <c r="Q151" i="13"/>
  <c r="O151" i="13"/>
  <c r="I151" i="13"/>
  <c r="G151" i="13"/>
  <c r="K151" i="13" s="1"/>
  <c r="D151" i="13"/>
  <c r="L151" i="13" s="1"/>
  <c r="M151" i="13" s="1"/>
  <c r="C151" i="13"/>
  <c r="A151" i="13" s="1"/>
  <c r="U150" i="13"/>
  <c r="R150" i="13"/>
  <c r="Q150" i="13"/>
  <c r="O150" i="13"/>
  <c r="I150" i="13"/>
  <c r="G150" i="13"/>
  <c r="K150" i="13" s="1"/>
  <c r="D150" i="13"/>
  <c r="L150" i="13" s="1"/>
  <c r="M150" i="13" s="1"/>
  <c r="C150" i="13"/>
  <c r="A150" i="13" s="1"/>
  <c r="U149" i="13"/>
  <c r="R149" i="13"/>
  <c r="Q149" i="13"/>
  <c r="O149" i="13"/>
  <c r="I149" i="13"/>
  <c r="G149" i="13"/>
  <c r="K149" i="13" s="1"/>
  <c r="V149" i="13" s="1"/>
  <c r="D149" i="13"/>
  <c r="L149" i="13" s="1"/>
  <c r="M149" i="13" s="1"/>
  <c r="C149" i="13"/>
  <c r="A149" i="13" s="1"/>
  <c r="U148" i="13"/>
  <c r="R148" i="13"/>
  <c r="Q148" i="13"/>
  <c r="O148" i="13"/>
  <c r="I148" i="13"/>
  <c r="G148" i="13"/>
  <c r="K148" i="13" s="1"/>
  <c r="D148" i="13"/>
  <c r="L148" i="13" s="1"/>
  <c r="M148" i="13" s="1"/>
  <c r="C148" i="13"/>
  <c r="A148" i="13" s="1"/>
  <c r="U147" i="13"/>
  <c r="R147" i="13"/>
  <c r="Q147" i="13"/>
  <c r="O147" i="13"/>
  <c r="I147" i="13"/>
  <c r="G147" i="13"/>
  <c r="K147" i="13" s="1"/>
  <c r="S147" i="13" s="1"/>
  <c r="D147" i="13"/>
  <c r="L147" i="13" s="1"/>
  <c r="M147" i="13" s="1"/>
  <c r="C147" i="13"/>
  <c r="A147" i="13" s="1"/>
  <c r="U146" i="13"/>
  <c r="R146" i="13"/>
  <c r="Q146" i="13"/>
  <c r="O146" i="13"/>
  <c r="I146" i="13"/>
  <c r="G146" i="13"/>
  <c r="K146" i="13" s="1"/>
  <c r="V146" i="13" s="1"/>
  <c r="D146" i="13"/>
  <c r="L146" i="13" s="1"/>
  <c r="M146" i="13" s="1"/>
  <c r="C146" i="13"/>
  <c r="A146" i="13" s="1"/>
  <c r="U145" i="13"/>
  <c r="R145" i="13"/>
  <c r="Q145" i="13"/>
  <c r="O145" i="13"/>
  <c r="I145" i="13"/>
  <c r="G145" i="13"/>
  <c r="K145" i="13" s="1"/>
  <c r="S145" i="13" s="1"/>
  <c r="D145" i="13"/>
  <c r="L145" i="13" s="1"/>
  <c r="M145" i="13" s="1"/>
  <c r="C145" i="13"/>
  <c r="A145" i="13" s="1"/>
  <c r="U144" i="13"/>
  <c r="R144" i="13"/>
  <c r="Q144" i="13"/>
  <c r="O144" i="13"/>
  <c r="I144" i="13"/>
  <c r="G144" i="13"/>
  <c r="K144" i="13" s="1"/>
  <c r="D144" i="13"/>
  <c r="L144" i="13" s="1"/>
  <c r="M144" i="13" s="1"/>
  <c r="C144" i="13"/>
  <c r="A144" i="13" s="1"/>
  <c r="U143" i="13"/>
  <c r="R143" i="13"/>
  <c r="Q143" i="13"/>
  <c r="O143" i="13"/>
  <c r="I143" i="13"/>
  <c r="G143" i="13"/>
  <c r="K143" i="13" s="1"/>
  <c r="D143" i="13"/>
  <c r="L143" i="13" s="1"/>
  <c r="M143" i="13" s="1"/>
  <c r="C143" i="13"/>
  <c r="A143" i="13" s="1"/>
  <c r="U142" i="13"/>
  <c r="R142" i="13"/>
  <c r="Q142" i="13"/>
  <c r="O142" i="13"/>
  <c r="I142" i="13"/>
  <c r="G142" i="13"/>
  <c r="K142" i="13" s="1"/>
  <c r="D142" i="13"/>
  <c r="L142" i="13" s="1"/>
  <c r="M142" i="13" s="1"/>
  <c r="C142" i="13"/>
  <c r="A142" i="13" s="1"/>
  <c r="U141" i="13"/>
  <c r="R141" i="13"/>
  <c r="Q141" i="13"/>
  <c r="O141" i="13"/>
  <c r="L141" i="13"/>
  <c r="M141" i="13" s="1"/>
  <c r="I141" i="13"/>
  <c r="G141" i="13"/>
  <c r="K141" i="13" s="1"/>
  <c r="V141" i="13" s="1"/>
  <c r="D141" i="13"/>
  <c r="C141" i="13"/>
  <c r="A141" i="13" s="1"/>
  <c r="U140" i="13"/>
  <c r="R140" i="13"/>
  <c r="Q140" i="13"/>
  <c r="O140" i="13"/>
  <c r="I140" i="13"/>
  <c r="G140" i="13"/>
  <c r="K140" i="13" s="1"/>
  <c r="V140" i="13" s="1"/>
  <c r="D140" i="13"/>
  <c r="L140" i="13" s="1"/>
  <c r="M140" i="13" s="1"/>
  <c r="C140" i="13"/>
  <c r="A140" i="13" s="1"/>
  <c r="U139" i="13"/>
  <c r="R139" i="13"/>
  <c r="Q139" i="13"/>
  <c r="O139" i="13"/>
  <c r="I139" i="13"/>
  <c r="G139" i="13"/>
  <c r="K139" i="13" s="1"/>
  <c r="S139" i="13" s="1"/>
  <c r="D139" i="13"/>
  <c r="L139" i="13" s="1"/>
  <c r="M139" i="13" s="1"/>
  <c r="C139" i="13"/>
  <c r="A139" i="13" s="1"/>
  <c r="U138" i="13"/>
  <c r="R138" i="13"/>
  <c r="Q138" i="13"/>
  <c r="O138" i="13"/>
  <c r="I138" i="13"/>
  <c r="G138" i="13"/>
  <c r="K138" i="13" s="1"/>
  <c r="V138" i="13" s="1"/>
  <c r="D138" i="13"/>
  <c r="L138" i="13" s="1"/>
  <c r="M138" i="13" s="1"/>
  <c r="C138" i="13"/>
  <c r="A138" i="13" s="1"/>
  <c r="U137" i="13"/>
  <c r="R137" i="13"/>
  <c r="Q137" i="13"/>
  <c r="O137" i="13"/>
  <c r="I137" i="13"/>
  <c r="G137" i="13"/>
  <c r="K137" i="13" s="1"/>
  <c r="S137" i="13" s="1"/>
  <c r="D137" i="13"/>
  <c r="L137" i="13" s="1"/>
  <c r="M137" i="13" s="1"/>
  <c r="C137" i="13"/>
  <c r="A137" i="13" s="1"/>
  <c r="U136" i="13"/>
  <c r="R136" i="13"/>
  <c r="Q136" i="13"/>
  <c r="O136" i="13"/>
  <c r="I136" i="13"/>
  <c r="G136" i="13"/>
  <c r="K136" i="13" s="1"/>
  <c r="D136" i="13"/>
  <c r="L136" i="13" s="1"/>
  <c r="M136" i="13" s="1"/>
  <c r="C136" i="13"/>
  <c r="A136" i="13" s="1"/>
  <c r="U135" i="13"/>
  <c r="R135" i="13"/>
  <c r="Q135" i="13"/>
  <c r="O135" i="13"/>
  <c r="L135" i="13"/>
  <c r="M135" i="13" s="1"/>
  <c r="I135" i="13"/>
  <c r="G135" i="13"/>
  <c r="K135" i="13" s="1"/>
  <c r="D135" i="13"/>
  <c r="C135" i="13"/>
  <c r="A135" i="13" s="1"/>
  <c r="U134" i="13"/>
  <c r="R134" i="13"/>
  <c r="Q134" i="13"/>
  <c r="O134" i="13"/>
  <c r="I134" i="13"/>
  <c r="G134" i="13"/>
  <c r="K134" i="13" s="1"/>
  <c r="D134" i="13"/>
  <c r="L134" i="13" s="1"/>
  <c r="M134" i="13" s="1"/>
  <c r="C134" i="13"/>
  <c r="A134" i="13" s="1"/>
  <c r="U133" i="13"/>
  <c r="R133" i="13"/>
  <c r="Q133" i="13"/>
  <c r="O133" i="13"/>
  <c r="I133" i="13"/>
  <c r="G133" i="13"/>
  <c r="K133" i="13" s="1"/>
  <c r="V133" i="13" s="1"/>
  <c r="D133" i="13"/>
  <c r="L133" i="13" s="1"/>
  <c r="M133" i="13" s="1"/>
  <c r="C133" i="13"/>
  <c r="A133" i="13" s="1"/>
  <c r="U132" i="13"/>
  <c r="R132" i="13"/>
  <c r="Q132" i="13"/>
  <c r="O132" i="13"/>
  <c r="I132" i="13"/>
  <c r="G132" i="13"/>
  <c r="K132" i="13" s="1"/>
  <c r="D132" i="13"/>
  <c r="L132" i="13" s="1"/>
  <c r="M132" i="13" s="1"/>
  <c r="C132" i="13"/>
  <c r="A132" i="13" s="1"/>
  <c r="U131" i="13"/>
  <c r="R131" i="13"/>
  <c r="Q131" i="13"/>
  <c r="O131" i="13"/>
  <c r="I131" i="13"/>
  <c r="G131" i="13"/>
  <c r="K131" i="13" s="1"/>
  <c r="S131" i="13" s="1"/>
  <c r="D131" i="13"/>
  <c r="L131" i="13" s="1"/>
  <c r="M131" i="13" s="1"/>
  <c r="C131" i="13"/>
  <c r="A131" i="13" s="1"/>
  <c r="U130" i="13"/>
  <c r="R130" i="13"/>
  <c r="Q130" i="13"/>
  <c r="O130" i="13"/>
  <c r="K130" i="13"/>
  <c r="I130" i="13"/>
  <c r="G130" i="13"/>
  <c r="D130" i="13"/>
  <c r="L130" i="13" s="1"/>
  <c r="M130" i="13" s="1"/>
  <c r="C130" i="13"/>
  <c r="A130" i="13" s="1"/>
  <c r="U129" i="13"/>
  <c r="R129" i="13"/>
  <c r="Q129" i="13"/>
  <c r="O129" i="13"/>
  <c r="I129" i="13"/>
  <c r="G129" i="13"/>
  <c r="K129" i="13" s="1"/>
  <c r="S129" i="13" s="1"/>
  <c r="D129" i="13"/>
  <c r="L129" i="13" s="1"/>
  <c r="M129" i="13" s="1"/>
  <c r="C129" i="13"/>
  <c r="A129" i="13"/>
  <c r="U128" i="13"/>
  <c r="R128" i="13"/>
  <c r="Q128" i="13"/>
  <c r="O128" i="13"/>
  <c r="I128" i="13"/>
  <c r="G128" i="13"/>
  <c r="K128" i="13" s="1"/>
  <c r="V128" i="13" s="1"/>
  <c r="D128" i="13"/>
  <c r="L128" i="13" s="1"/>
  <c r="M128" i="13" s="1"/>
  <c r="C128" i="13"/>
  <c r="A128" i="13" s="1"/>
  <c r="U127" i="13"/>
  <c r="R127" i="13"/>
  <c r="Q127" i="13"/>
  <c r="O127" i="13"/>
  <c r="I127" i="13"/>
  <c r="G127" i="13"/>
  <c r="K127" i="13" s="1"/>
  <c r="S127" i="13" s="1"/>
  <c r="D127" i="13"/>
  <c r="L127" i="13" s="1"/>
  <c r="M127" i="13" s="1"/>
  <c r="C127" i="13"/>
  <c r="A127" i="13" s="1"/>
  <c r="U126" i="13"/>
  <c r="R126" i="13"/>
  <c r="Q126" i="13"/>
  <c r="O126" i="13"/>
  <c r="I126" i="13"/>
  <c r="G126" i="13"/>
  <c r="K126" i="13" s="1"/>
  <c r="D126" i="13"/>
  <c r="L126" i="13" s="1"/>
  <c r="M126" i="13" s="1"/>
  <c r="C126" i="13"/>
  <c r="A126" i="13" s="1"/>
  <c r="U125" i="13"/>
  <c r="R125" i="13"/>
  <c r="Q125" i="13"/>
  <c r="O125" i="13"/>
  <c r="I125" i="13"/>
  <c r="G125" i="13"/>
  <c r="K125" i="13" s="1"/>
  <c r="V125" i="13" s="1"/>
  <c r="D125" i="13"/>
  <c r="L125" i="13" s="1"/>
  <c r="M125" i="13" s="1"/>
  <c r="C125" i="13"/>
  <c r="A125" i="13" s="1"/>
  <c r="U124" i="13"/>
  <c r="R124" i="13"/>
  <c r="Q124" i="13"/>
  <c r="O124" i="13"/>
  <c r="I124" i="13"/>
  <c r="G124" i="13"/>
  <c r="K124" i="13" s="1"/>
  <c r="D124" i="13"/>
  <c r="L124" i="13" s="1"/>
  <c r="M124" i="13" s="1"/>
  <c r="C124" i="13"/>
  <c r="A124" i="13" s="1"/>
  <c r="U123" i="13"/>
  <c r="R123" i="13"/>
  <c r="Q123" i="13"/>
  <c r="O123" i="13"/>
  <c r="I123" i="13"/>
  <c r="G123" i="13"/>
  <c r="K123" i="13" s="1"/>
  <c r="S123" i="13" s="1"/>
  <c r="D123" i="13"/>
  <c r="L123" i="13" s="1"/>
  <c r="M123" i="13" s="1"/>
  <c r="C123" i="13"/>
  <c r="A123" i="13" s="1"/>
  <c r="U122" i="13"/>
  <c r="R122" i="13"/>
  <c r="Q122" i="13"/>
  <c r="O122" i="13"/>
  <c r="I122" i="13"/>
  <c r="G122" i="13"/>
  <c r="K122" i="13" s="1"/>
  <c r="D122" i="13"/>
  <c r="L122" i="13" s="1"/>
  <c r="M122" i="13" s="1"/>
  <c r="C122" i="13"/>
  <c r="A122" i="13" s="1"/>
  <c r="U121" i="13"/>
  <c r="R121" i="13"/>
  <c r="Q121" i="13"/>
  <c r="O121" i="13"/>
  <c r="I121" i="13"/>
  <c r="G121" i="13"/>
  <c r="K121" i="13" s="1"/>
  <c r="S121" i="13" s="1"/>
  <c r="D121" i="13"/>
  <c r="L121" i="13" s="1"/>
  <c r="M121" i="13" s="1"/>
  <c r="C121" i="13"/>
  <c r="A121" i="13"/>
  <c r="U120" i="13"/>
  <c r="R120" i="13"/>
  <c r="Q120" i="13"/>
  <c r="O120" i="13"/>
  <c r="I120" i="13"/>
  <c r="G120" i="13"/>
  <c r="K120" i="13" s="1"/>
  <c r="V120" i="13" s="1"/>
  <c r="W120" i="13" s="1"/>
  <c r="D120" i="13"/>
  <c r="L120" i="13" s="1"/>
  <c r="M120" i="13" s="1"/>
  <c r="C120" i="13"/>
  <c r="A120" i="13" s="1"/>
  <c r="U119" i="13"/>
  <c r="R119" i="13"/>
  <c r="Q119" i="13"/>
  <c r="O119" i="13"/>
  <c r="I119" i="13"/>
  <c r="G119" i="13"/>
  <c r="K119" i="13" s="1"/>
  <c r="S119" i="13" s="1"/>
  <c r="D119" i="13"/>
  <c r="L119" i="13" s="1"/>
  <c r="M119" i="13" s="1"/>
  <c r="C119" i="13"/>
  <c r="A119" i="13" s="1"/>
  <c r="U118" i="13"/>
  <c r="R118" i="13"/>
  <c r="Q118" i="13"/>
  <c r="O118" i="13"/>
  <c r="I118" i="13"/>
  <c r="G118" i="13"/>
  <c r="K118" i="13" s="1"/>
  <c r="D118" i="13"/>
  <c r="L118" i="13" s="1"/>
  <c r="M118" i="13" s="1"/>
  <c r="C118" i="13"/>
  <c r="A118" i="13" s="1"/>
  <c r="U117" i="13"/>
  <c r="R117" i="13"/>
  <c r="Q117" i="13"/>
  <c r="O117" i="13"/>
  <c r="I117" i="13"/>
  <c r="G117" i="13"/>
  <c r="K117" i="13" s="1"/>
  <c r="V117" i="13" s="1"/>
  <c r="D117" i="13"/>
  <c r="L117" i="13" s="1"/>
  <c r="M117" i="13" s="1"/>
  <c r="C117" i="13"/>
  <c r="A117" i="13" s="1"/>
  <c r="U116" i="13"/>
  <c r="R116" i="13"/>
  <c r="Q116" i="13"/>
  <c r="O116" i="13"/>
  <c r="M116" i="13"/>
  <c r="I116" i="13"/>
  <c r="G116" i="13"/>
  <c r="K116" i="13" s="1"/>
  <c r="D116" i="13"/>
  <c r="L116" i="13" s="1"/>
  <c r="C116" i="13"/>
  <c r="A116" i="13" s="1"/>
  <c r="U115" i="13"/>
  <c r="R115" i="13"/>
  <c r="Q115" i="13"/>
  <c r="O115" i="13"/>
  <c r="I115" i="13"/>
  <c r="G115" i="13"/>
  <c r="K115" i="13" s="1"/>
  <c r="S115" i="13" s="1"/>
  <c r="D115" i="13"/>
  <c r="L115" i="13" s="1"/>
  <c r="M115" i="13" s="1"/>
  <c r="C115" i="13"/>
  <c r="A115" i="13" s="1"/>
  <c r="U114" i="13"/>
  <c r="R114" i="13"/>
  <c r="Q114" i="13"/>
  <c r="O114" i="13"/>
  <c r="I114" i="13"/>
  <c r="G114" i="13"/>
  <c r="K114" i="13" s="1"/>
  <c r="D114" i="13"/>
  <c r="L114" i="13" s="1"/>
  <c r="M114" i="13" s="1"/>
  <c r="C114" i="13"/>
  <c r="A114" i="13" s="1"/>
  <c r="U113" i="13"/>
  <c r="R113" i="13"/>
  <c r="Q113" i="13"/>
  <c r="O113" i="13"/>
  <c r="I113" i="13"/>
  <c r="G113" i="13"/>
  <c r="K113" i="13" s="1"/>
  <c r="S113" i="13" s="1"/>
  <c r="D113" i="13"/>
  <c r="L113" i="13" s="1"/>
  <c r="M113" i="13" s="1"/>
  <c r="C113" i="13"/>
  <c r="A113" i="13" s="1"/>
  <c r="U112" i="13"/>
  <c r="R112" i="13"/>
  <c r="Q112" i="13"/>
  <c r="O112" i="13"/>
  <c r="I112" i="13"/>
  <c r="G112" i="13"/>
  <c r="K112" i="13" s="1"/>
  <c r="V112" i="13" s="1"/>
  <c r="D112" i="13"/>
  <c r="L112" i="13" s="1"/>
  <c r="M112" i="13" s="1"/>
  <c r="C112" i="13"/>
  <c r="A112" i="13" s="1"/>
  <c r="U111" i="13"/>
  <c r="R111" i="13"/>
  <c r="Q111" i="13"/>
  <c r="O111" i="13"/>
  <c r="I111" i="13"/>
  <c r="G111" i="13"/>
  <c r="K111" i="13" s="1"/>
  <c r="S111" i="13" s="1"/>
  <c r="D111" i="13"/>
  <c r="L111" i="13" s="1"/>
  <c r="M111" i="13" s="1"/>
  <c r="C111" i="13"/>
  <c r="A111" i="13" s="1"/>
  <c r="U110" i="13"/>
  <c r="R110" i="13"/>
  <c r="Q110" i="13"/>
  <c r="O110" i="13"/>
  <c r="I110" i="13"/>
  <c r="G110" i="13"/>
  <c r="K110" i="13" s="1"/>
  <c r="D110" i="13"/>
  <c r="L110" i="13" s="1"/>
  <c r="M110" i="13" s="1"/>
  <c r="C110" i="13"/>
  <c r="A110" i="13" s="1"/>
  <c r="U109" i="13"/>
  <c r="R109" i="13"/>
  <c r="Q109" i="13"/>
  <c r="O109" i="13"/>
  <c r="I109" i="13"/>
  <c r="G109" i="13"/>
  <c r="K109" i="13" s="1"/>
  <c r="V109" i="13" s="1"/>
  <c r="D109" i="13"/>
  <c r="L109" i="13" s="1"/>
  <c r="M109" i="13" s="1"/>
  <c r="C109" i="13"/>
  <c r="A109" i="13" s="1"/>
  <c r="U108" i="13"/>
  <c r="R108" i="13"/>
  <c r="Q108" i="13"/>
  <c r="O108" i="13"/>
  <c r="M108" i="13"/>
  <c r="I108" i="13"/>
  <c r="G108" i="13"/>
  <c r="K108" i="13" s="1"/>
  <c r="V108" i="13" s="1"/>
  <c r="D108" i="13"/>
  <c r="L108" i="13" s="1"/>
  <c r="C108" i="13"/>
  <c r="A108" i="13" s="1"/>
  <c r="U107" i="13"/>
  <c r="R107" i="13"/>
  <c r="Q107" i="13"/>
  <c r="O107" i="13"/>
  <c r="I107" i="13"/>
  <c r="G107" i="13"/>
  <c r="K107" i="13" s="1"/>
  <c r="S107" i="13" s="1"/>
  <c r="D107" i="13"/>
  <c r="L107" i="13" s="1"/>
  <c r="M107" i="13" s="1"/>
  <c r="C107" i="13"/>
  <c r="A107" i="13" s="1"/>
  <c r="U106" i="13"/>
  <c r="R106" i="13"/>
  <c r="Q106" i="13"/>
  <c r="O106" i="13"/>
  <c r="I106" i="13"/>
  <c r="G106" i="13"/>
  <c r="K106" i="13" s="1"/>
  <c r="D106" i="13"/>
  <c r="L106" i="13" s="1"/>
  <c r="M106" i="13" s="1"/>
  <c r="C106" i="13"/>
  <c r="A106" i="13" s="1"/>
  <c r="U105" i="13"/>
  <c r="R105" i="13"/>
  <c r="Q105" i="13"/>
  <c r="O105" i="13"/>
  <c r="I105" i="13"/>
  <c r="G105" i="13"/>
  <c r="K105" i="13" s="1"/>
  <c r="S105" i="13" s="1"/>
  <c r="D105" i="13"/>
  <c r="L105" i="13" s="1"/>
  <c r="M105" i="13" s="1"/>
  <c r="C105" i="13"/>
  <c r="A105" i="13" s="1"/>
  <c r="U104" i="13"/>
  <c r="R104" i="13"/>
  <c r="Q104" i="13"/>
  <c r="O104" i="13"/>
  <c r="I104" i="13"/>
  <c r="G104" i="13"/>
  <c r="K104" i="13" s="1"/>
  <c r="V104" i="13" s="1"/>
  <c r="W104" i="13" s="1"/>
  <c r="D104" i="13"/>
  <c r="L104" i="13" s="1"/>
  <c r="M104" i="13" s="1"/>
  <c r="C104" i="13"/>
  <c r="A104" i="13" s="1"/>
  <c r="U103" i="13"/>
  <c r="R103" i="13"/>
  <c r="Q103" i="13"/>
  <c r="O103" i="13"/>
  <c r="L103" i="13"/>
  <c r="M103" i="13" s="1"/>
  <c r="I103" i="13"/>
  <c r="G103" i="13"/>
  <c r="K103" i="13" s="1"/>
  <c r="S103" i="13" s="1"/>
  <c r="D103" i="13"/>
  <c r="C103" i="13"/>
  <c r="A103" i="13" s="1"/>
  <c r="U102" i="13"/>
  <c r="R102" i="13"/>
  <c r="Q102" i="13"/>
  <c r="O102" i="13"/>
  <c r="I102" i="13"/>
  <c r="G102" i="13"/>
  <c r="K102" i="13" s="1"/>
  <c r="D102" i="13"/>
  <c r="L102" i="13" s="1"/>
  <c r="M102" i="13" s="1"/>
  <c r="C102" i="13"/>
  <c r="A102" i="13" s="1"/>
  <c r="U101" i="13"/>
  <c r="R101" i="13"/>
  <c r="Q101" i="13"/>
  <c r="O101" i="13"/>
  <c r="I101" i="13"/>
  <c r="G101" i="13"/>
  <c r="K101" i="13" s="1"/>
  <c r="D101" i="13"/>
  <c r="L101" i="13" s="1"/>
  <c r="M101" i="13" s="1"/>
  <c r="C101" i="13"/>
  <c r="A101" i="13" s="1"/>
  <c r="U100" i="13"/>
  <c r="R100" i="13"/>
  <c r="Q100" i="13"/>
  <c r="O100" i="13"/>
  <c r="I100" i="13"/>
  <c r="G100" i="13"/>
  <c r="K100" i="13" s="1"/>
  <c r="S100" i="13" s="1"/>
  <c r="D100" i="13"/>
  <c r="L100" i="13" s="1"/>
  <c r="M100" i="13" s="1"/>
  <c r="C100" i="13"/>
  <c r="A100" i="13" s="1"/>
  <c r="U99" i="13"/>
  <c r="R99" i="13"/>
  <c r="Q99" i="13"/>
  <c r="O99" i="13"/>
  <c r="I99" i="13"/>
  <c r="G99" i="13"/>
  <c r="K99" i="13" s="1"/>
  <c r="V99" i="13" s="1"/>
  <c r="D99" i="13"/>
  <c r="L99" i="13" s="1"/>
  <c r="M99" i="13" s="1"/>
  <c r="C99" i="13"/>
  <c r="A99" i="13" s="1"/>
  <c r="U98" i="13"/>
  <c r="R98" i="13"/>
  <c r="Q98" i="13"/>
  <c r="O98" i="13"/>
  <c r="I98" i="13"/>
  <c r="G98" i="13"/>
  <c r="K98" i="13" s="1"/>
  <c r="D98" i="13"/>
  <c r="L98" i="13" s="1"/>
  <c r="M98" i="13" s="1"/>
  <c r="C98" i="13"/>
  <c r="A98" i="13" s="1"/>
  <c r="U97" i="13"/>
  <c r="R97" i="13"/>
  <c r="Q97" i="13"/>
  <c r="O97" i="13"/>
  <c r="I97" i="13"/>
  <c r="G97" i="13"/>
  <c r="K97" i="13" s="1"/>
  <c r="S97" i="13" s="1"/>
  <c r="D97" i="13"/>
  <c r="L97" i="13" s="1"/>
  <c r="M97" i="13" s="1"/>
  <c r="C97" i="13"/>
  <c r="A97" i="13" s="1"/>
  <c r="U96" i="13"/>
  <c r="R96" i="13"/>
  <c r="Q96" i="13"/>
  <c r="O96" i="13"/>
  <c r="I96" i="13"/>
  <c r="G96" i="13"/>
  <c r="K96" i="13" s="1"/>
  <c r="V96" i="13" s="1"/>
  <c r="D96" i="13"/>
  <c r="L96" i="13" s="1"/>
  <c r="M96" i="13" s="1"/>
  <c r="C96" i="13"/>
  <c r="A96" i="13" s="1"/>
  <c r="U95" i="13"/>
  <c r="R95" i="13"/>
  <c r="Q95" i="13"/>
  <c r="O95" i="13"/>
  <c r="I95" i="13"/>
  <c r="G95" i="13"/>
  <c r="K95" i="13" s="1"/>
  <c r="S95" i="13" s="1"/>
  <c r="D95" i="13"/>
  <c r="L95" i="13" s="1"/>
  <c r="M95" i="13" s="1"/>
  <c r="C95" i="13"/>
  <c r="A95" i="13" s="1"/>
  <c r="U94" i="13"/>
  <c r="R94" i="13"/>
  <c r="Q94" i="13"/>
  <c r="O94" i="13"/>
  <c r="I94" i="13"/>
  <c r="G94" i="13"/>
  <c r="K94" i="13" s="1"/>
  <c r="D94" i="13"/>
  <c r="L94" i="13" s="1"/>
  <c r="M94" i="13" s="1"/>
  <c r="C94" i="13"/>
  <c r="A94" i="13" s="1"/>
  <c r="U93" i="13"/>
  <c r="R93" i="13"/>
  <c r="Q93" i="13"/>
  <c r="O93" i="13"/>
  <c r="I93" i="13"/>
  <c r="G93" i="13"/>
  <c r="K93" i="13" s="1"/>
  <c r="D93" i="13"/>
  <c r="L93" i="13" s="1"/>
  <c r="M93" i="13" s="1"/>
  <c r="C93" i="13"/>
  <c r="A93" i="13"/>
  <c r="U92" i="13"/>
  <c r="R92" i="13"/>
  <c r="Q92" i="13"/>
  <c r="O92" i="13"/>
  <c r="I92" i="13"/>
  <c r="G92" i="13"/>
  <c r="K92" i="13" s="1"/>
  <c r="V92" i="13" s="1"/>
  <c r="D92" i="13"/>
  <c r="L92" i="13" s="1"/>
  <c r="M92" i="13" s="1"/>
  <c r="C92" i="13"/>
  <c r="A92" i="13" s="1"/>
  <c r="U91" i="13"/>
  <c r="R91" i="13"/>
  <c r="Q91" i="13"/>
  <c r="O91" i="13"/>
  <c r="I91" i="13"/>
  <c r="G91" i="13"/>
  <c r="K91" i="13" s="1"/>
  <c r="V91" i="13" s="1"/>
  <c r="D91" i="13"/>
  <c r="L91" i="13" s="1"/>
  <c r="M91" i="13" s="1"/>
  <c r="C91" i="13"/>
  <c r="A91" i="13" s="1"/>
  <c r="U90" i="13"/>
  <c r="R90" i="13"/>
  <c r="Q90" i="13"/>
  <c r="O90" i="13"/>
  <c r="I90" i="13"/>
  <c r="G90" i="13"/>
  <c r="K90" i="13" s="1"/>
  <c r="S90" i="13" s="1"/>
  <c r="D90" i="13"/>
  <c r="L90" i="13" s="1"/>
  <c r="M90" i="13" s="1"/>
  <c r="C90" i="13"/>
  <c r="A90" i="13" s="1"/>
  <c r="U89" i="13"/>
  <c r="R89" i="13"/>
  <c r="Q89" i="13"/>
  <c r="O89" i="13"/>
  <c r="I89" i="13"/>
  <c r="G89" i="13"/>
  <c r="K89" i="13" s="1"/>
  <c r="S89" i="13" s="1"/>
  <c r="T89" i="13" s="1"/>
  <c r="D89" i="13"/>
  <c r="L89" i="13" s="1"/>
  <c r="M89" i="13" s="1"/>
  <c r="C89" i="13"/>
  <c r="A89" i="13" s="1"/>
  <c r="U88" i="13"/>
  <c r="R88" i="13"/>
  <c r="Q88" i="13"/>
  <c r="O88" i="13"/>
  <c r="I88" i="13"/>
  <c r="G88" i="13"/>
  <c r="K88" i="13" s="1"/>
  <c r="V88" i="13" s="1"/>
  <c r="D88" i="13"/>
  <c r="L88" i="13" s="1"/>
  <c r="M88" i="13" s="1"/>
  <c r="C88" i="13"/>
  <c r="A88" i="13" s="1"/>
  <c r="U87" i="13"/>
  <c r="R87" i="13"/>
  <c r="Q87" i="13"/>
  <c r="O87" i="13"/>
  <c r="I87" i="13"/>
  <c r="G87" i="13"/>
  <c r="K87" i="13" s="1"/>
  <c r="D87" i="13"/>
  <c r="L87" i="13" s="1"/>
  <c r="M87" i="13" s="1"/>
  <c r="C87" i="13"/>
  <c r="A87" i="13" s="1"/>
  <c r="U86" i="13"/>
  <c r="R86" i="13"/>
  <c r="Q86" i="13"/>
  <c r="O86" i="13"/>
  <c r="I86" i="13"/>
  <c r="G86" i="13"/>
  <c r="K86" i="13" s="1"/>
  <c r="D86" i="13"/>
  <c r="L86" i="13" s="1"/>
  <c r="M86" i="13" s="1"/>
  <c r="C86" i="13"/>
  <c r="A86" i="13" s="1"/>
  <c r="U85" i="13"/>
  <c r="R85" i="13"/>
  <c r="Q85" i="13"/>
  <c r="O85" i="13"/>
  <c r="I85" i="13"/>
  <c r="G85" i="13"/>
  <c r="K85" i="13" s="1"/>
  <c r="D85" i="13"/>
  <c r="L85" i="13" s="1"/>
  <c r="M85" i="13" s="1"/>
  <c r="C85" i="13"/>
  <c r="A85" i="13" s="1"/>
  <c r="U84" i="13"/>
  <c r="R84" i="13"/>
  <c r="Q84" i="13"/>
  <c r="O84" i="13"/>
  <c r="I84" i="13"/>
  <c r="G84" i="13"/>
  <c r="K84" i="13" s="1"/>
  <c r="D84" i="13"/>
  <c r="L84" i="13" s="1"/>
  <c r="M84" i="13" s="1"/>
  <c r="C84" i="13"/>
  <c r="A84" i="13" s="1"/>
  <c r="U83" i="13"/>
  <c r="R83" i="13"/>
  <c r="Q83" i="13"/>
  <c r="O83" i="13"/>
  <c r="I83" i="13"/>
  <c r="G83" i="13"/>
  <c r="K83" i="13" s="1"/>
  <c r="D83" i="13"/>
  <c r="L83" i="13" s="1"/>
  <c r="M83" i="13" s="1"/>
  <c r="C83" i="13"/>
  <c r="A83" i="13" s="1"/>
  <c r="U82" i="13"/>
  <c r="R82" i="13"/>
  <c r="Q82" i="13"/>
  <c r="O82" i="13"/>
  <c r="I82" i="13"/>
  <c r="G82" i="13"/>
  <c r="K82" i="13" s="1"/>
  <c r="D82" i="13"/>
  <c r="L82" i="13" s="1"/>
  <c r="M82" i="13" s="1"/>
  <c r="C82" i="13"/>
  <c r="A82" i="13" s="1"/>
  <c r="U81" i="13"/>
  <c r="R81" i="13"/>
  <c r="Q81" i="13"/>
  <c r="O81" i="13"/>
  <c r="I81" i="13"/>
  <c r="G81" i="13"/>
  <c r="K81" i="13" s="1"/>
  <c r="S81" i="13" s="1"/>
  <c r="T81" i="13" s="1"/>
  <c r="D81" i="13"/>
  <c r="L81" i="13" s="1"/>
  <c r="M81" i="13" s="1"/>
  <c r="C81" i="13"/>
  <c r="A81" i="13"/>
  <c r="U80" i="13"/>
  <c r="R80" i="13"/>
  <c r="Q80" i="13"/>
  <c r="O80" i="13"/>
  <c r="I80" i="13"/>
  <c r="G80" i="13"/>
  <c r="K80" i="13" s="1"/>
  <c r="V80" i="13" s="1"/>
  <c r="D80" i="13"/>
  <c r="L80" i="13" s="1"/>
  <c r="M80" i="13" s="1"/>
  <c r="C80" i="13"/>
  <c r="A80" i="13" s="1"/>
  <c r="U79" i="13"/>
  <c r="R79" i="13"/>
  <c r="Q79" i="13"/>
  <c r="O79" i="13"/>
  <c r="I79" i="13"/>
  <c r="G79" i="13"/>
  <c r="K79" i="13" s="1"/>
  <c r="S79" i="13" s="1"/>
  <c r="D79" i="13"/>
  <c r="L79" i="13" s="1"/>
  <c r="M79" i="13" s="1"/>
  <c r="C79" i="13"/>
  <c r="A79" i="13" s="1"/>
  <c r="U78" i="13"/>
  <c r="R78" i="13"/>
  <c r="Q78" i="13"/>
  <c r="O78" i="13"/>
  <c r="I78" i="13"/>
  <c r="G78" i="13"/>
  <c r="K78" i="13" s="1"/>
  <c r="D78" i="13"/>
  <c r="L78" i="13" s="1"/>
  <c r="M78" i="13" s="1"/>
  <c r="C78" i="13"/>
  <c r="A78" i="13" s="1"/>
  <c r="U77" i="13"/>
  <c r="R77" i="13"/>
  <c r="Q77" i="13"/>
  <c r="O77" i="13"/>
  <c r="I77" i="13"/>
  <c r="G77" i="13"/>
  <c r="K77" i="13" s="1"/>
  <c r="D77" i="13"/>
  <c r="L77" i="13" s="1"/>
  <c r="M77" i="13" s="1"/>
  <c r="C77" i="13"/>
  <c r="A77" i="13" s="1"/>
  <c r="U76" i="13"/>
  <c r="R76" i="13"/>
  <c r="Q76" i="13"/>
  <c r="O76" i="13"/>
  <c r="I76" i="13"/>
  <c r="G76" i="13"/>
  <c r="K76" i="13" s="1"/>
  <c r="D76" i="13"/>
  <c r="L76" i="13" s="1"/>
  <c r="M76" i="13" s="1"/>
  <c r="C76" i="13"/>
  <c r="A76" i="13" s="1"/>
  <c r="U75" i="13"/>
  <c r="R75" i="13"/>
  <c r="Q75" i="13"/>
  <c r="O75" i="13"/>
  <c r="I75" i="13"/>
  <c r="G75" i="13"/>
  <c r="K75" i="13" s="1"/>
  <c r="S75" i="13" s="1"/>
  <c r="D75" i="13"/>
  <c r="L75" i="13" s="1"/>
  <c r="M75" i="13" s="1"/>
  <c r="C75" i="13"/>
  <c r="A75" i="13" s="1"/>
  <c r="U74" i="13"/>
  <c r="R74" i="13"/>
  <c r="Q74" i="13"/>
  <c r="O74" i="13"/>
  <c r="I74" i="13"/>
  <c r="G74" i="13"/>
  <c r="K74" i="13" s="1"/>
  <c r="S74" i="13" s="1"/>
  <c r="D74" i="13"/>
  <c r="L74" i="13" s="1"/>
  <c r="M74" i="13" s="1"/>
  <c r="C74" i="13"/>
  <c r="A74" i="13" s="1"/>
  <c r="U73" i="13"/>
  <c r="R73" i="13"/>
  <c r="Q73" i="13"/>
  <c r="O73" i="13"/>
  <c r="I73" i="13"/>
  <c r="G73" i="13"/>
  <c r="K73" i="13" s="1"/>
  <c r="S73" i="13" s="1"/>
  <c r="D73" i="13"/>
  <c r="L73" i="13" s="1"/>
  <c r="M73" i="13" s="1"/>
  <c r="C73" i="13"/>
  <c r="A73" i="13" s="1"/>
  <c r="U72" i="13"/>
  <c r="R72" i="13"/>
  <c r="Q72" i="13"/>
  <c r="O72" i="13"/>
  <c r="I72" i="13"/>
  <c r="G72" i="13"/>
  <c r="K72" i="13" s="1"/>
  <c r="V72" i="13" s="1"/>
  <c r="D72" i="13"/>
  <c r="L72" i="13" s="1"/>
  <c r="M72" i="13" s="1"/>
  <c r="C72" i="13"/>
  <c r="A72" i="13" s="1"/>
  <c r="U71" i="13"/>
  <c r="R71" i="13"/>
  <c r="Q71" i="13"/>
  <c r="O71" i="13"/>
  <c r="I71" i="13"/>
  <c r="G71" i="13"/>
  <c r="K71" i="13" s="1"/>
  <c r="S71" i="13" s="1"/>
  <c r="D71" i="13"/>
  <c r="L71" i="13" s="1"/>
  <c r="M71" i="13" s="1"/>
  <c r="C71" i="13"/>
  <c r="A71" i="13" s="1"/>
  <c r="U70" i="13"/>
  <c r="R70" i="13"/>
  <c r="Q70" i="13"/>
  <c r="O70" i="13"/>
  <c r="I70" i="13"/>
  <c r="G70" i="13"/>
  <c r="K70" i="13" s="1"/>
  <c r="D70" i="13"/>
  <c r="L70" i="13" s="1"/>
  <c r="M70" i="13" s="1"/>
  <c r="C70" i="13"/>
  <c r="A70" i="13" s="1"/>
  <c r="U69" i="13"/>
  <c r="R69" i="13"/>
  <c r="Q69" i="13"/>
  <c r="O69" i="13"/>
  <c r="L69" i="13"/>
  <c r="M69" i="13" s="1"/>
  <c r="I69" i="13"/>
  <c r="G69" i="13"/>
  <c r="K69" i="13" s="1"/>
  <c r="D69" i="13"/>
  <c r="C69" i="13"/>
  <c r="A69" i="13" s="1"/>
  <c r="U68" i="13"/>
  <c r="R68" i="13"/>
  <c r="Q68" i="13"/>
  <c r="O68" i="13"/>
  <c r="I68" i="13"/>
  <c r="G68" i="13"/>
  <c r="K68" i="13" s="1"/>
  <c r="D68" i="13"/>
  <c r="L68" i="13" s="1"/>
  <c r="M68" i="13" s="1"/>
  <c r="C68" i="13"/>
  <c r="A68" i="13" s="1"/>
  <c r="U67" i="13"/>
  <c r="R67" i="13"/>
  <c r="Q67" i="13"/>
  <c r="O67" i="13"/>
  <c r="I67" i="13"/>
  <c r="G67" i="13"/>
  <c r="K67" i="13" s="1"/>
  <c r="V67" i="13" s="1"/>
  <c r="D67" i="13"/>
  <c r="L67" i="13" s="1"/>
  <c r="M67" i="13" s="1"/>
  <c r="C67" i="13"/>
  <c r="A67" i="13" s="1"/>
  <c r="U66" i="13"/>
  <c r="R66" i="13"/>
  <c r="Q66" i="13"/>
  <c r="O66" i="13"/>
  <c r="I66" i="13"/>
  <c r="G66" i="13"/>
  <c r="K66" i="13" s="1"/>
  <c r="D66" i="13"/>
  <c r="L66" i="13" s="1"/>
  <c r="M66" i="13" s="1"/>
  <c r="C66" i="13"/>
  <c r="A66" i="13" s="1"/>
  <c r="U65" i="13"/>
  <c r="R65" i="13"/>
  <c r="Q65" i="13"/>
  <c r="O65" i="13"/>
  <c r="I65" i="13"/>
  <c r="G65" i="13"/>
  <c r="K65" i="13" s="1"/>
  <c r="S65" i="13" s="1"/>
  <c r="D65" i="13"/>
  <c r="L65" i="13" s="1"/>
  <c r="M65" i="13" s="1"/>
  <c r="C65" i="13"/>
  <c r="A65" i="13" s="1"/>
  <c r="U64" i="13"/>
  <c r="R64" i="13"/>
  <c r="Q64" i="13"/>
  <c r="O64" i="13"/>
  <c r="I64" i="13"/>
  <c r="G64" i="13"/>
  <c r="K64" i="13" s="1"/>
  <c r="V64" i="13" s="1"/>
  <c r="D64" i="13"/>
  <c r="L64" i="13" s="1"/>
  <c r="M64" i="13" s="1"/>
  <c r="C64" i="13"/>
  <c r="A64" i="13" s="1"/>
  <c r="U63" i="13"/>
  <c r="R63" i="13"/>
  <c r="Q63" i="13"/>
  <c r="O63" i="13"/>
  <c r="I63" i="13"/>
  <c r="G63" i="13"/>
  <c r="K63" i="13" s="1"/>
  <c r="D63" i="13"/>
  <c r="L63" i="13" s="1"/>
  <c r="M63" i="13" s="1"/>
  <c r="C63" i="13"/>
  <c r="A63" i="13" s="1"/>
  <c r="U62" i="13"/>
  <c r="R62" i="13"/>
  <c r="Q62" i="13"/>
  <c r="O62" i="13"/>
  <c r="I62" i="13"/>
  <c r="G62" i="13"/>
  <c r="K62" i="13" s="1"/>
  <c r="D62" i="13"/>
  <c r="L62" i="13" s="1"/>
  <c r="M62" i="13" s="1"/>
  <c r="C62" i="13"/>
  <c r="A62" i="13" s="1"/>
  <c r="U61" i="13"/>
  <c r="R61" i="13"/>
  <c r="Q61" i="13"/>
  <c r="O61" i="13"/>
  <c r="I61" i="13"/>
  <c r="G61" i="13"/>
  <c r="K61" i="13" s="1"/>
  <c r="D61" i="13"/>
  <c r="L61" i="13" s="1"/>
  <c r="M61" i="13" s="1"/>
  <c r="C61" i="13"/>
  <c r="A61" i="13" s="1"/>
  <c r="U60" i="13"/>
  <c r="R60" i="13"/>
  <c r="Q60" i="13"/>
  <c r="O60" i="13"/>
  <c r="I60" i="13"/>
  <c r="G60" i="13"/>
  <c r="K60" i="13" s="1"/>
  <c r="V60" i="13" s="1"/>
  <c r="D60" i="13"/>
  <c r="L60" i="13" s="1"/>
  <c r="M60" i="13" s="1"/>
  <c r="C60" i="13"/>
  <c r="A60" i="13" s="1"/>
  <c r="U59" i="13"/>
  <c r="R59" i="13"/>
  <c r="Q59" i="13"/>
  <c r="O59" i="13"/>
  <c r="I59" i="13"/>
  <c r="G59" i="13"/>
  <c r="K59" i="13" s="1"/>
  <c r="V59" i="13" s="1"/>
  <c r="D59" i="13"/>
  <c r="L59" i="13" s="1"/>
  <c r="M59" i="13" s="1"/>
  <c r="C59" i="13"/>
  <c r="A59" i="13" s="1"/>
  <c r="U58" i="13"/>
  <c r="R58" i="13"/>
  <c r="Q58" i="13"/>
  <c r="O58" i="13"/>
  <c r="I58" i="13"/>
  <c r="G58" i="13"/>
  <c r="K58" i="13" s="1"/>
  <c r="S58" i="13" s="1"/>
  <c r="D58" i="13"/>
  <c r="L58" i="13" s="1"/>
  <c r="M58" i="13" s="1"/>
  <c r="C58" i="13"/>
  <c r="A58" i="13" s="1"/>
  <c r="U57" i="13"/>
  <c r="R57" i="13"/>
  <c r="Q57" i="13"/>
  <c r="O57" i="13"/>
  <c r="I57" i="13"/>
  <c r="G57" i="13"/>
  <c r="K57" i="13" s="1"/>
  <c r="S57" i="13" s="1"/>
  <c r="D57" i="13"/>
  <c r="L57" i="13" s="1"/>
  <c r="M57" i="13" s="1"/>
  <c r="C57" i="13"/>
  <c r="A57" i="13" s="1"/>
  <c r="U56" i="13"/>
  <c r="R56" i="13"/>
  <c r="Q56" i="13"/>
  <c r="O56" i="13"/>
  <c r="I56" i="13"/>
  <c r="G56" i="13"/>
  <c r="K56" i="13" s="1"/>
  <c r="V56" i="13" s="1"/>
  <c r="D56" i="13"/>
  <c r="L56" i="13" s="1"/>
  <c r="M56" i="13" s="1"/>
  <c r="C56" i="13"/>
  <c r="A56" i="13" s="1"/>
  <c r="U55" i="13"/>
  <c r="R55" i="13"/>
  <c r="Q55" i="13"/>
  <c r="O55" i="13"/>
  <c r="I55" i="13"/>
  <c r="G55" i="13"/>
  <c r="K55" i="13" s="1"/>
  <c r="S55" i="13" s="1"/>
  <c r="D55" i="13"/>
  <c r="L55" i="13" s="1"/>
  <c r="M55" i="13" s="1"/>
  <c r="C55" i="13"/>
  <c r="A55" i="13" s="1"/>
  <c r="U54" i="13"/>
  <c r="R54" i="13"/>
  <c r="Q54" i="13"/>
  <c r="O54" i="13"/>
  <c r="I54" i="13"/>
  <c r="G54" i="13"/>
  <c r="K54" i="13" s="1"/>
  <c r="D54" i="13"/>
  <c r="L54" i="13" s="1"/>
  <c r="M54" i="13" s="1"/>
  <c r="C54" i="13"/>
  <c r="A54" i="13"/>
  <c r="U53" i="13"/>
  <c r="R53" i="13"/>
  <c r="Q53" i="13"/>
  <c r="O53" i="13"/>
  <c r="L53" i="13"/>
  <c r="M53" i="13" s="1"/>
  <c r="I53" i="13"/>
  <c r="G53" i="13"/>
  <c r="K53" i="13" s="1"/>
  <c r="D53" i="13"/>
  <c r="C53" i="13"/>
  <c r="A53" i="13" s="1"/>
  <c r="U52" i="13"/>
  <c r="R52" i="13"/>
  <c r="Q52" i="13"/>
  <c r="O52" i="13"/>
  <c r="I52" i="13"/>
  <c r="G52" i="13"/>
  <c r="K52" i="13" s="1"/>
  <c r="S52" i="13" s="1"/>
  <c r="D52" i="13"/>
  <c r="L52" i="13" s="1"/>
  <c r="M52" i="13" s="1"/>
  <c r="C52" i="13"/>
  <c r="A52" i="13" s="1"/>
  <c r="U51" i="13"/>
  <c r="R51" i="13"/>
  <c r="Q51" i="13"/>
  <c r="O51" i="13"/>
  <c r="I51" i="13"/>
  <c r="G51" i="13"/>
  <c r="K51" i="13" s="1"/>
  <c r="V51" i="13" s="1"/>
  <c r="D51" i="13"/>
  <c r="L51" i="13" s="1"/>
  <c r="M51" i="13" s="1"/>
  <c r="C51" i="13"/>
  <c r="A51" i="13" s="1"/>
  <c r="U50" i="13"/>
  <c r="R50" i="13"/>
  <c r="Q50" i="13"/>
  <c r="O50" i="13"/>
  <c r="I50" i="13"/>
  <c r="G50" i="13"/>
  <c r="K50" i="13" s="1"/>
  <c r="D50" i="13"/>
  <c r="L50" i="13" s="1"/>
  <c r="M50" i="13" s="1"/>
  <c r="C50" i="13"/>
  <c r="A50" i="13" s="1"/>
  <c r="U49" i="13"/>
  <c r="R49" i="13"/>
  <c r="Q49" i="13"/>
  <c r="O49" i="13"/>
  <c r="I49" i="13"/>
  <c r="G49" i="13"/>
  <c r="K49" i="13" s="1"/>
  <c r="D49" i="13"/>
  <c r="L49" i="13" s="1"/>
  <c r="M49" i="13" s="1"/>
  <c r="C49" i="13"/>
  <c r="A49" i="13" s="1"/>
  <c r="U48" i="13"/>
  <c r="R48" i="13"/>
  <c r="Q48" i="13"/>
  <c r="O48" i="13"/>
  <c r="M48" i="13"/>
  <c r="I48" i="13"/>
  <c r="G48" i="13"/>
  <c r="K48" i="13" s="1"/>
  <c r="V48" i="13" s="1"/>
  <c r="D48" i="13"/>
  <c r="L48" i="13" s="1"/>
  <c r="C48" i="13"/>
  <c r="A48" i="13" s="1"/>
  <c r="U47" i="13"/>
  <c r="R47" i="13"/>
  <c r="Q47" i="13"/>
  <c r="O47" i="13"/>
  <c r="I47" i="13"/>
  <c r="G47" i="13"/>
  <c r="K47" i="13" s="1"/>
  <c r="V47" i="13" s="1"/>
  <c r="D47" i="13"/>
  <c r="L47" i="13" s="1"/>
  <c r="M47" i="13" s="1"/>
  <c r="C47" i="13"/>
  <c r="A47" i="13" s="1"/>
  <c r="U46" i="13"/>
  <c r="R46" i="13"/>
  <c r="Q46" i="13"/>
  <c r="O46" i="13"/>
  <c r="K46" i="13"/>
  <c r="S46" i="13" s="1"/>
  <c r="I46" i="13"/>
  <c r="G46" i="13"/>
  <c r="D46" i="13"/>
  <c r="L46" i="13" s="1"/>
  <c r="M46" i="13" s="1"/>
  <c r="C46" i="13"/>
  <c r="A46" i="13" s="1"/>
  <c r="U45" i="13"/>
  <c r="R45" i="13"/>
  <c r="Q45" i="13"/>
  <c r="O45" i="13"/>
  <c r="I45" i="13"/>
  <c r="G45" i="13"/>
  <c r="K45" i="13" s="1"/>
  <c r="V45" i="13" s="1"/>
  <c r="D45" i="13"/>
  <c r="L45" i="13" s="1"/>
  <c r="M45" i="13" s="1"/>
  <c r="C45" i="13"/>
  <c r="A45" i="13"/>
  <c r="U44" i="13"/>
  <c r="R44" i="13"/>
  <c r="Q44" i="13"/>
  <c r="O44" i="13"/>
  <c r="I44" i="13"/>
  <c r="G44" i="13"/>
  <c r="K44" i="13" s="1"/>
  <c r="S44" i="13" s="1"/>
  <c r="D44" i="13"/>
  <c r="L44" i="13" s="1"/>
  <c r="M44" i="13" s="1"/>
  <c r="C44" i="13"/>
  <c r="A44" i="13" s="1"/>
  <c r="U43" i="13"/>
  <c r="R43" i="13"/>
  <c r="Q43" i="13"/>
  <c r="O43" i="13"/>
  <c r="I43" i="13"/>
  <c r="G43" i="13"/>
  <c r="K43" i="13" s="1"/>
  <c r="D43" i="13"/>
  <c r="L43" i="13" s="1"/>
  <c r="M43" i="13" s="1"/>
  <c r="C43" i="13"/>
  <c r="A43" i="13" s="1"/>
  <c r="U42" i="13"/>
  <c r="R42" i="13"/>
  <c r="Q42" i="13"/>
  <c r="O42" i="13"/>
  <c r="I42" i="13"/>
  <c r="G42" i="13"/>
  <c r="K42" i="13" s="1"/>
  <c r="D42" i="13"/>
  <c r="L42" i="13" s="1"/>
  <c r="M42" i="13" s="1"/>
  <c r="C42" i="13"/>
  <c r="A42" i="13" s="1"/>
  <c r="U41" i="13"/>
  <c r="R41" i="13"/>
  <c r="Q41" i="13"/>
  <c r="O41" i="13"/>
  <c r="I41" i="13"/>
  <c r="G41" i="13"/>
  <c r="K41" i="13" s="1"/>
  <c r="D41" i="13"/>
  <c r="L41" i="13" s="1"/>
  <c r="M41" i="13" s="1"/>
  <c r="C41" i="13"/>
  <c r="A41" i="13" s="1"/>
  <c r="U40" i="13"/>
  <c r="R40" i="13"/>
  <c r="Q40" i="13"/>
  <c r="O40" i="13"/>
  <c r="I40" i="13"/>
  <c r="G40" i="13"/>
  <c r="K40" i="13" s="1"/>
  <c r="D40" i="13"/>
  <c r="L40" i="13" s="1"/>
  <c r="M40" i="13" s="1"/>
  <c r="C40" i="13"/>
  <c r="A40" i="13" s="1"/>
  <c r="U39" i="13"/>
  <c r="R39" i="13"/>
  <c r="Q39" i="13"/>
  <c r="O39" i="13"/>
  <c r="I39" i="13"/>
  <c r="G39" i="13"/>
  <c r="K39" i="13" s="1"/>
  <c r="V39" i="13" s="1"/>
  <c r="W39" i="13" s="1"/>
  <c r="D39" i="13"/>
  <c r="L39" i="13" s="1"/>
  <c r="M39" i="13" s="1"/>
  <c r="C39" i="13"/>
  <c r="A39" i="13" s="1"/>
  <c r="U38" i="13"/>
  <c r="R38" i="13"/>
  <c r="Q38" i="13"/>
  <c r="O38" i="13"/>
  <c r="I38" i="13"/>
  <c r="G38" i="13"/>
  <c r="K38" i="13" s="1"/>
  <c r="D38" i="13"/>
  <c r="L38" i="13" s="1"/>
  <c r="M38" i="13" s="1"/>
  <c r="C38" i="13"/>
  <c r="A38" i="13" s="1"/>
  <c r="U37" i="13"/>
  <c r="R37" i="13"/>
  <c r="Q37" i="13"/>
  <c r="O37" i="13"/>
  <c r="I37" i="13"/>
  <c r="G37" i="13"/>
  <c r="K37" i="13" s="1"/>
  <c r="S37" i="13" s="1"/>
  <c r="D37" i="13"/>
  <c r="L37" i="13" s="1"/>
  <c r="M37" i="13" s="1"/>
  <c r="C37" i="13"/>
  <c r="A37" i="13" s="1"/>
  <c r="U36" i="13"/>
  <c r="R36" i="13"/>
  <c r="Q36" i="13"/>
  <c r="O36" i="13"/>
  <c r="I36" i="13"/>
  <c r="G36" i="13"/>
  <c r="K36" i="13" s="1"/>
  <c r="D36" i="13"/>
  <c r="L36" i="13" s="1"/>
  <c r="M36" i="13" s="1"/>
  <c r="C36" i="13"/>
  <c r="A36" i="13" s="1"/>
  <c r="U35" i="13"/>
  <c r="R35" i="13"/>
  <c r="Q35" i="13"/>
  <c r="O35" i="13"/>
  <c r="I35" i="13"/>
  <c r="G35" i="13"/>
  <c r="K35" i="13" s="1"/>
  <c r="D35" i="13"/>
  <c r="L35" i="13" s="1"/>
  <c r="M35" i="13" s="1"/>
  <c r="C35" i="13"/>
  <c r="A35" i="13" s="1"/>
  <c r="U34" i="13"/>
  <c r="R34" i="13"/>
  <c r="Q34" i="13"/>
  <c r="O34" i="13"/>
  <c r="L34" i="13"/>
  <c r="M34" i="13" s="1"/>
  <c r="I34" i="13"/>
  <c r="G34" i="13"/>
  <c r="K34" i="13" s="1"/>
  <c r="S34" i="13" s="1"/>
  <c r="D34" i="13"/>
  <c r="C34" i="13"/>
  <c r="A34" i="13" s="1"/>
  <c r="U33" i="13"/>
  <c r="R33" i="13"/>
  <c r="Q33" i="13"/>
  <c r="O33" i="13"/>
  <c r="I33" i="13"/>
  <c r="G33" i="13"/>
  <c r="K33" i="13" s="1"/>
  <c r="D33" i="13"/>
  <c r="L33" i="13" s="1"/>
  <c r="M33" i="13" s="1"/>
  <c r="C33" i="13"/>
  <c r="A33" i="13" s="1"/>
  <c r="U32" i="13"/>
  <c r="R32" i="13"/>
  <c r="Q32" i="13"/>
  <c r="O32" i="13"/>
  <c r="I32" i="13"/>
  <c r="G32" i="13"/>
  <c r="K32" i="13" s="1"/>
  <c r="D32" i="13"/>
  <c r="L32" i="13" s="1"/>
  <c r="M32" i="13" s="1"/>
  <c r="C32" i="13"/>
  <c r="A32" i="13" s="1"/>
  <c r="U31" i="13"/>
  <c r="R31" i="13"/>
  <c r="Q31" i="13"/>
  <c r="O31" i="13"/>
  <c r="I31" i="13"/>
  <c r="G31" i="13"/>
  <c r="K31" i="13" s="1"/>
  <c r="V31" i="13" s="1"/>
  <c r="W31" i="13" s="1"/>
  <c r="D31" i="13"/>
  <c r="L31" i="13" s="1"/>
  <c r="M31" i="13" s="1"/>
  <c r="C31" i="13"/>
  <c r="A31" i="13" s="1"/>
  <c r="U30" i="13"/>
  <c r="R30" i="13"/>
  <c r="Q30" i="13"/>
  <c r="O30" i="13"/>
  <c r="I30" i="13"/>
  <c r="G30" i="13"/>
  <c r="K30" i="13" s="1"/>
  <c r="D30" i="13"/>
  <c r="L30" i="13" s="1"/>
  <c r="M30" i="13" s="1"/>
  <c r="C30" i="13"/>
  <c r="A30" i="13" s="1"/>
  <c r="U29" i="13"/>
  <c r="R29" i="13"/>
  <c r="Q29" i="13"/>
  <c r="O29" i="13"/>
  <c r="I29" i="13"/>
  <c r="G29" i="13"/>
  <c r="K29" i="13" s="1"/>
  <c r="S29" i="13" s="1"/>
  <c r="D29" i="13"/>
  <c r="L29" i="13" s="1"/>
  <c r="M29" i="13" s="1"/>
  <c r="C29" i="13"/>
  <c r="A29" i="13" s="1"/>
  <c r="U28" i="13"/>
  <c r="R28" i="13"/>
  <c r="Q28" i="13"/>
  <c r="O28" i="13"/>
  <c r="I28" i="13"/>
  <c r="G28" i="13"/>
  <c r="K28" i="13" s="1"/>
  <c r="D28" i="13"/>
  <c r="L28" i="13" s="1"/>
  <c r="M28" i="13" s="1"/>
  <c r="C28" i="13"/>
  <c r="A28" i="13" s="1"/>
  <c r="U27" i="13"/>
  <c r="R27" i="13"/>
  <c r="Q27" i="13"/>
  <c r="O27" i="13"/>
  <c r="I27" i="13"/>
  <c r="G27" i="13"/>
  <c r="K27" i="13" s="1"/>
  <c r="D27" i="13"/>
  <c r="L27" i="13" s="1"/>
  <c r="M27" i="13" s="1"/>
  <c r="C27" i="13"/>
  <c r="A27" i="13" s="1"/>
  <c r="U26" i="13"/>
  <c r="R26" i="13"/>
  <c r="Q26" i="13"/>
  <c r="O26" i="13"/>
  <c r="I26" i="13"/>
  <c r="G26" i="13"/>
  <c r="K26" i="13" s="1"/>
  <c r="D26" i="13"/>
  <c r="L26" i="13" s="1"/>
  <c r="M26" i="13" s="1"/>
  <c r="C26" i="13"/>
  <c r="A26" i="13" s="1"/>
  <c r="U25" i="13"/>
  <c r="R25" i="13"/>
  <c r="Q25" i="13"/>
  <c r="O25" i="13"/>
  <c r="I25" i="13"/>
  <c r="G25" i="13"/>
  <c r="K25" i="13" s="1"/>
  <c r="D25" i="13"/>
  <c r="L25" i="13" s="1"/>
  <c r="M25" i="13" s="1"/>
  <c r="C25" i="13"/>
  <c r="A25" i="13" s="1"/>
  <c r="U24" i="13"/>
  <c r="R24" i="13"/>
  <c r="Q24" i="13"/>
  <c r="O24" i="13"/>
  <c r="I24" i="13"/>
  <c r="G24" i="13"/>
  <c r="K24" i="13" s="1"/>
  <c r="D24" i="13"/>
  <c r="L24" i="13" s="1"/>
  <c r="M24" i="13" s="1"/>
  <c r="C24" i="13"/>
  <c r="A24" i="13" s="1"/>
  <c r="U23" i="13"/>
  <c r="R23" i="13"/>
  <c r="Q23" i="13"/>
  <c r="O23" i="13"/>
  <c r="K23" i="13"/>
  <c r="V23" i="13" s="1"/>
  <c r="I23" i="13"/>
  <c r="G23" i="13"/>
  <c r="D23" i="13"/>
  <c r="L23" i="13" s="1"/>
  <c r="M23" i="13" s="1"/>
  <c r="C23" i="13"/>
  <c r="A23" i="13" s="1"/>
  <c r="U22" i="13"/>
  <c r="R22" i="13"/>
  <c r="Q22" i="13"/>
  <c r="O22" i="13"/>
  <c r="I22" i="13"/>
  <c r="G22" i="13"/>
  <c r="K22" i="13" s="1"/>
  <c r="D22" i="13"/>
  <c r="L22" i="13" s="1"/>
  <c r="M22" i="13" s="1"/>
  <c r="C22" i="13"/>
  <c r="A22" i="13" s="1"/>
  <c r="U21" i="13"/>
  <c r="R21" i="13"/>
  <c r="Q21" i="13"/>
  <c r="O21" i="13"/>
  <c r="I21" i="13"/>
  <c r="G21" i="13"/>
  <c r="K21" i="13" s="1"/>
  <c r="S21" i="13" s="1"/>
  <c r="D21" i="13"/>
  <c r="L21" i="13" s="1"/>
  <c r="M21" i="13" s="1"/>
  <c r="C21" i="13"/>
  <c r="A21" i="13" s="1"/>
  <c r="U20" i="13"/>
  <c r="R20" i="13"/>
  <c r="Q20" i="13"/>
  <c r="O20" i="13"/>
  <c r="I20" i="13"/>
  <c r="G20" i="13"/>
  <c r="K20" i="13" s="1"/>
  <c r="D20" i="13"/>
  <c r="L20" i="13" s="1"/>
  <c r="M20" i="13" s="1"/>
  <c r="C20" i="13"/>
  <c r="A20" i="13" s="1"/>
  <c r="U19" i="13"/>
  <c r="R19" i="13"/>
  <c r="Q19" i="13"/>
  <c r="O19" i="13"/>
  <c r="I19" i="13"/>
  <c r="G19" i="13"/>
  <c r="K19" i="13" s="1"/>
  <c r="D19" i="13"/>
  <c r="L19" i="13" s="1"/>
  <c r="M19" i="13" s="1"/>
  <c r="C19" i="13"/>
  <c r="A19" i="13" s="1"/>
  <c r="U18" i="13"/>
  <c r="R18" i="13"/>
  <c r="Q18" i="13"/>
  <c r="O18" i="13"/>
  <c r="I18" i="13"/>
  <c r="G18" i="13"/>
  <c r="K18" i="13" s="1"/>
  <c r="D18" i="13"/>
  <c r="L18" i="13" s="1"/>
  <c r="M18" i="13" s="1"/>
  <c r="C18" i="13"/>
  <c r="A18" i="13" s="1"/>
  <c r="U17" i="13"/>
  <c r="R17" i="13"/>
  <c r="Q17" i="13"/>
  <c r="O17" i="13"/>
  <c r="I17" i="13"/>
  <c r="G17" i="13"/>
  <c r="K17" i="13" s="1"/>
  <c r="D17" i="13"/>
  <c r="L17" i="13" s="1"/>
  <c r="M17" i="13" s="1"/>
  <c r="C17" i="13"/>
  <c r="A17" i="13" s="1"/>
  <c r="U16" i="13"/>
  <c r="R16" i="13"/>
  <c r="Q16" i="13"/>
  <c r="O16" i="13"/>
  <c r="I16" i="13"/>
  <c r="G16" i="13"/>
  <c r="K16" i="13" s="1"/>
  <c r="D16" i="13"/>
  <c r="L16" i="13" s="1"/>
  <c r="M16" i="13" s="1"/>
  <c r="C16" i="13"/>
  <c r="A16" i="13"/>
  <c r="U15" i="13"/>
  <c r="R15" i="13"/>
  <c r="Q15" i="13"/>
  <c r="O15" i="13"/>
  <c r="I15" i="13"/>
  <c r="G15" i="13"/>
  <c r="K15" i="13" s="1"/>
  <c r="V15" i="13" s="1"/>
  <c r="D15" i="13"/>
  <c r="L15" i="13" s="1"/>
  <c r="M15" i="13" s="1"/>
  <c r="C15" i="13"/>
  <c r="A15" i="13" s="1"/>
  <c r="U14" i="13"/>
  <c r="R14" i="13"/>
  <c r="Q14" i="13"/>
  <c r="O14" i="13"/>
  <c r="I14" i="13"/>
  <c r="G14" i="13"/>
  <c r="K14" i="13" s="1"/>
  <c r="D14" i="13"/>
  <c r="L14" i="13" s="1"/>
  <c r="M14" i="13" s="1"/>
  <c r="C14" i="13"/>
  <c r="A14" i="13" s="1"/>
  <c r="U13" i="13"/>
  <c r="R13" i="13"/>
  <c r="Q13" i="13"/>
  <c r="O13" i="13"/>
  <c r="I13" i="13"/>
  <c r="G13" i="13"/>
  <c r="K13" i="13" s="1"/>
  <c r="S13" i="13" s="1"/>
  <c r="D13" i="13"/>
  <c r="L13" i="13" s="1"/>
  <c r="M13" i="13" s="1"/>
  <c r="C13" i="13"/>
  <c r="A13" i="13" s="1"/>
  <c r="U12" i="13"/>
  <c r="R12" i="13"/>
  <c r="Q12" i="13"/>
  <c r="O12" i="13"/>
  <c r="I12" i="13"/>
  <c r="G12" i="13"/>
  <c r="K12" i="13" s="1"/>
  <c r="D12" i="13"/>
  <c r="L12" i="13" s="1"/>
  <c r="M12" i="13" s="1"/>
  <c r="C12" i="13"/>
  <c r="A12" i="13" s="1"/>
  <c r="U11" i="13"/>
  <c r="R11" i="13"/>
  <c r="Q11" i="13"/>
  <c r="O11" i="13"/>
  <c r="I11" i="13"/>
  <c r="G11" i="13"/>
  <c r="K11" i="13" s="1"/>
  <c r="D11" i="13"/>
  <c r="L11" i="13" s="1"/>
  <c r="M11" i="13" s="1"/>
  <c r="C11" i="13"/>
  <c r="A11" i="13" s="1"/>
  <c r="U10" i="13"/>
  <c r="R10" i="13"/>
  <c r="Q10" i="13"/>
  <c r="O10" i="13"/>
  <c r="I10" i="13"/>
  <c r="G10" i="13"/>
  <c r="K10" i="13" s="1"/>
  <c r="S10" i="13" s="1"/>
  <c r="D10" i="13"/>
  <c r="L10" i="13" s="1"/>
  <c r="M10" i="13" s="1"/>
  <c r="C10" i="13"/>
  <c r="A10" i="13" s="1"/>
  <c r="U9" i="13"/>
  <c r="R9" i="13"/>
  <c r="Q9" i="13"/>
  <c r="O9" i="13"/>
  <c r="I9" i="13"/>
  <c r="G9" i="13"/>
  <c r="K9" i="13" s="1"/>
  <c r="D9" i="13"/>
  <c r="L9" i="13" s="1"/>
  <c r="M9" i="13" s="1"/>
  <c r="C9" i="13"/>
  <c r="A9" i="13" s="1"/>
  <c r="U8" i="13"/>
  <c r="R8" i="13"/>
  <c r="Q8" i="13"/>
  <c r="O8" i="13"/>
  <c r="I8" i="13"/>
  <c r="G8" i="13"/>
  <c r="K8" i="13" s="1"/>
  <c r="D8" i="13"/>
  <c r="L8" i="13" s="1"/>
  <c r="M8" i="13" s="1"/>
  <c r="C8" i="13"/>
  <c r="A8" i="13" s="1"/>
  <c r="U7" i="13"/>
  <c r="R7" i="13"/>
  <c r="Q7" i="13"/>
  <c r="O7" i="13"/>
  <c r="I7" i="13"/>
  <c r="G7" i="13"/>
  <c r="K7" i="13" s="1"/>
  <c r="V7" i="13" s="1"/>
  <c r="D7" i="13"/>
  <c r="L7" i="13" s="1"/>
  <c r="M7" i="13" s="1"/>
  <c r="C7" i="13"/>
  <c r="A7" i="13" s="1"/>
  <c r="U6" i="13"/>
  <c r="R6" i="13"/>
  <c r="Q6" i="13"/>
  <c r="O6" i="13"/>
  <c r="I6" i="13"/>
  <c r="G6" i="13"/>
  <c r="K6" i="13" s="1"/>
  <c r="D6" i="13"/>
  <c r="L6" i="13" s="1"/>
  <c r="M6" i="13" s="1"/>
  <c r="C6" i="13"/>
  <c r="A6" i="13" s="1"/>
  <c r="U5" i="13"/>
  <c r="R5" i="13"/>
  <c r="Q5" i="13"/>
  <c r="O5" i="13"/>
  <c r="I5" i="13"/>
  <c r="G5" i="13"/>
  <c r="K5" i="13" s="1"/>
  <c r="S5" i="13" s="1"/>
  <c r="D5" i="13"/>
  <c r="L5" i="13" s="1"/>
  <c r="M5" i="13" s="1"/>
  <c r="C5" i="13"/>
  <c r="A5" i="13" s="1"/>
  <c r="U4" i="13"/>
  <c r="R4" i="13"/>
  <c r="Q4" i="13"/>
  <c r="O4" i="13"/>
  <c r="I4" i="13"/>
  <c r="G4" i="13"/>
  <c r="K4" i="13" s="1"/>
  <c r="D4" i="13"/>
  <c r="L4" i="13" s="1"/>
  <c r="M4" i="13" s="1"/>
  <c r="C4" i="13"/>
  <c r="A4" i="13" s="1"/>
  <c r="U3" i="13"/>
  <c r="R3" i="13"/>
  <c r="Q3" i="13"/>
  <c r="O3" i="13"/>
  <c r="I3" i="13"/>
  <c r="G3" i="13"/>
  <c r="K3" i="13" s="1"/>
  <c r="D3" i="13"/>
  <c r="L3" i="13" s="1"/>
  <c r="M3" i="13" s="1"/>
  <c r="C3" i="13"/>
  <c r="A3" i="13" s="1"/>
  <c r="W204" i="13" l="1"/>
  <c r="W381" i="13"/>
  <c r="W64" i="13"/>
  <c r="W96" i="13"/>
  <c r="T100" i="13"/>
  <c r="T121" i="13"/>
  <c r="T147" i="13"/>
  <c r="W149" i="13"/>
  <c r="S172" i="13"/>
  <c r="T172" i="13" s="1"/>
  <c r="T224" i="13"/>
  <c r="W305" i="13"/>
  <c r="W350" i="13"/>
  <c r="W398" i="13"/>
  <c r="W419" i="13"/>
  <c r="T420" i="13"/>
  <c r="T460" i="13"/>
  <c r="W478" i="13"/>
  <c r="T479" i="13"/>
  <c r="V483" i="13"/>
  <c r="V631" i="13"/>
  <c r="T747" i="13"/>
  <c r="T947" i="13"/>
  <c r="W1142" i="13"/>
  <c r="T13" i="13"/>
  <c r="W263" i="13"/>
  <c r="W387" i="13"/>
  <c r="W557" i="13"/>
  <c r="W829" i="13"/>
  <c r="W869" i="13"/>
  <c r="T931" i="13"/>
  <c r="V1085" i="13"/>
  <c r="W1085" i="13" s="1"/>
  <c r="T1132" i="13"/>
  <c r="T127" i="13"/>
  <c r="T73" i="13"/>
  <c r="T74" i="13"/>
  <c r="W170" i="13"/>
  <c r="W265" i="13"/>
  <c r="S321" i="13"/>
  <c r="S377" i="13"/>
  <c r="T493" i="13"/>
  <c r="W558" i="13"/>
  <c r="T691" i="13"/>
  <c r="T870" i="13"/>
  <c r="W1026" i="13"/>
  <c r="T1027" i="13"/>
  <c r="T1076" i="13"/>
  <c r="T1077" i="13"/>
  <c r="V1108" i="13"/>
  <c r="W1108" i="13" s="1"/>
  <c r="T46" i="13"/>
  <c r="W492" i="13"/>
  <c r="W544" i="13"/>
  <c r="T694" i="13"/>
  <c r="S701" i="13"/>
  <c r="T1028" i="13"/>
  <c r="V1061" i="13"/>
  <c r="T105" i="13"/>
  <c r="W51" i="13"/>
  <c r="W109" i="13"/>
  <c r="W233" i="13"/>
  <c r="S459" i="13"/>
  <c r="T459" i="13" s="1"/>
  <c r="W652" i="13"/>
  <c r="T699" i="13"/>
  <c r="W771" i="13"/>
  <c r="W847" i="13"/>
  <c r="T57" i="13"/>
  <c r="T58" i="13"/>
  <c r="T95" i="13"/>
  <c r="T97" i="13"/>
  <c r="W99" i="13"/>
  <c r="T137" i="13"/>
  <c r="S164" i="13"/>
  <c r="T164" i="13" s="1"/>
  <c r="W223" i="13"/>
  <c r="S241" i="13"/>
  <c r="T370" i="13"/>
  <c r="T437" i="13"/>
  <c r="V826" i="13"/>
  <c r="W826" i="13" s="1"/>
  <c r="S826" i="13"/>
  <c r="S861" i="13"/>
  <c r="V861" i="13"/>
  <c r="V1020" i="13"/>
  <c r="W1020" i="13" s="1"/>
  <c r="S1020" i="13"/>
  <c r="W60" i="13"/>
  <c r="V831" i="13"/>
  <c r="S831" i="13"/>
  <c r="T831" i="13" s="1"/>
  <c r="T185" i="13"/>
  <c r="T237" i="13"/>
  <c r="W257" i="13"/>
  <c r="W271" i="13"/>
  <c r="T321" i="13"/>
  <c r="S518" i="13"/>
  <c r="V518" i="13"/>
  <c r="W518" i="13" s="1"/>
  <c r="W589" i="13"/>
  <c r="W599" i="13"/>
  <c r="V837" i="13"/>
  <c r="S837" i="13"/>
  <c r="T837" i="13" s="1"/>
  <c r="T840" i="13"/>
  <c r="S945" i="13"/>
  <c r="T945" i="13" s="1"/>
  <c r="V945" i="13"/>
  <c r="W945" i="13" s="1"/>
  <c r="T29" i="13"/>
  <c r="T171" i="13"/>
  <c r="T177" i="13"/>
  <c r="T240" i="13"/>
  <c r="W365" i="13"/>
  <c r="W495" i="13"/>
  <c r="V559" i="13"/>
  <c r="S559" i="13"/>
  <c r="T559" i="13" s="1"/>
  <c r="T614" i="13"/>
  <c r="V649" i="13"/>
  <c r="W649" i="13" s="1"/>
  <c r="S649" i="13"/>
  <c r="W746" i="13"/>
  <c r="T10" i="13"/>
  <c r="W45" i="13"/>
  <c r="T161" i="13"/>
  <c r="W178" i="13"/>
  <c r="W289" i="13"/>
  <c r="W327" i="13"/>
  <c r="W343" i="13"/>
  <c r="W496" i="13"/>
  <c r="W681" i="13"/>
  <c r="S684" i="13"/>
  <c r="T684" i="13" s="1"/>
  <c r="V684" i="13"/>
  <c r="W684" i="13" s="1"/>
  <c r="S782" i="13"/>
  <c r="T782" i="13" s="1"/>
  <c r="V782" i="13"/>
  <c r="S690" i="13"/>
  <c r="V690" i="13"/>
  <c r="W690" i="13" s="1"/>
  <c r="T131" i="13"/>
  <c r="T21" i="13"/>
  <c r="T34" i="13"/>
  <c r="S59" i="13"/>
  <c r="T59" i="13" s="1"/>
  <c r="T65" i="13"/>
  <c r="S128" i="13"/>
  <c r="T128" i="13" s="1"/>
  <c r="W133" i="13"/>
  <c r="S140" i="13"/>
  <c r="T153" i="13"/>
  <c r="W154" i="13"/>
  <c r="T187" i="13"/>
  <c r="T203" i="13"/>
  <c r="T356" i="13"/>
  <c r="S373" i="13"/>
  <c r="T700" i="13"/>
  <c r="W1055" i="13"/>
  <c r="W176" i="13"/>
  <c r="W7" i="13"/>
  <c r="V44" i="13"/>
  <c r="W44" i="13" s="1"/>
  <c r="S60" i="13"/>
  <c r="S72" i="13"/>
  <c r="S99" i="13"/>
  <c r="T113" i="13"/>
  <c r="S199" i="13"/>
  <c r="T199" i="13" s="1"/>
  <c r="T213" i="13"/>
  <c r="W214" i="13"/>
  <c r="S249" i="13"/>
  <c r="T249" i="13" s="1"/>
  <c r="T277" i="13"/>
  <c r="T346" i="13"/>
  <c r="S398" i="13"/>
  <c r="S1012" i="13"/>
  <c r="V1012" i="13"/>
  <c r="W1012" i="13" s="1"/>
  <c r="W593" i="13"/>
  <c r="T755" i="13"/>
  <c r="T763" i="13"/>
  <c r="W962" i="13"/>
  <c r="T979" i="13"/>
  <c r="W991" i="13"/>
  <c r="S1017" i="13"/>
  <c r="T1017" i="13" s="1"/>
  <c r="W1039" i="13"/>
  <c r="W1053" i="13"/>
  <c r="V1111" i="13"/>
  <c r="W920" i="13"/>
  <c r="T1022" i="13"/>
  <c r="S1071" i="13"/>
  <c r="T1071" i="13" s="1"/>
  <c r="T1111" i="13"/>
  <c r="W1126" i="13"/>
  <c r="T501" i="13"/>
  <c r="V810" i="13"/>
  <c r="W810" i="13" s="1"/>
  <c r="T814" i="13"/>
  <c r="W907" i="13"/>
  <c r="S930" i="13"/>
  <c r="T930" i="13" s="1"/>
  <c r="T1014" i="13"/>
  <c r="W1031" i="13"/>
  <c r="T1081" i="13"/>
  <c r="T366" i="13"/>
  <c r="W414" i="13"/>
  <c r="W451" i="13"/>
  <c r="W480" i="13"/>
  <c r="T521" i="13"/>
  <c r="V526" i="13"/>
  <c r="V540" i="13"/>
  <c r="W540" i="13" s="1"/>
  <c r="T581" i="13"/>
  <c r="T589" i="13"/>
  <c r="W623" i="13"/>
  <c r="T643" i="13"/>
  <c r="T739" i="13"/>
  <c r="T832" i="13"/>
  <c r="V836" i="13"/>
  <c r="W836" i="13" s="1"/>
  <c r="T971" i="13"/>
  <c r="T986" i="13"/>
  <c r="W987" i="13"/>
  <c r="T720" i="13"/>
  <c r="T806" i="13"/>
  <c r="W821" i="13"/>
  <c r="W928" i="13"/>
  <c r="T953" i="13"/>
  <c r="T337" i="13"/>
  <c r="T397" i="13"/>
  <c r="T491" i="13"/>
  <c r="W538" i="13"/>
  <c r="T548" i="13"/>
  <c r="T702" i="13"/>
  <c r="W763" i="13"/>
  <c r="W775" i="13"/>
  <c r="T960" i="13"/>
  <c r="T1018" i="13"/>
  <c r="T1086" i="13"/>
  <c r="V180" i="13"/>
  <c r="W180" i="13" s="1"/>
  <c r="S180" i="13"/>
  <c r="T180" i="13" s="1"/>
  <c r="S116" i="13"/>
  <c r="T116" i="13" s="1"/>
  <c r="V116" i="13"/>
  <c r="W116" i="13" s="1"/>
  <c r="T72" i="13"/>
  <c r="T140" i="13"/>
  <c r="W181" i="13"/>
  <c r="W194" i="13"/>
  <c r="S688" i="13"/>
  <c r="T688" i="13" s="1"/>
  <c r="V688" i="13"/>
  <c r="W688" i="13" s="1"/>
  <c r="W545" i="13"/>
  <c r="W59" i="13"/>
  <c r="W117" i="13"/>
  <c r="W15" i="13"/>
  <c r="T145" i="13"/>
  <c r="W238" i="13"/>
  <c r="W239" i="13"/>
  <c r="W287" i="13"/>
  <c r="V500" i="13"/>
  <c r="W500" i="13" s="1"/>
  <c r="S500" i="13"/>
  <c r="T500" i="13" s="1"/>
  <c r="V503" i="13"/>
  <c r="W503" i="13" s="1"/>
  <c r="S503" i="13"/>
  <c r="T503" i="13" s="1"/>
  <c r="V680" i="13"/>
  <c r="W680" i="13" s="1"/>
  <c r="S680" i="13"/>
  <c r="T680" i="13" s="1"/>
  <c r="V339" i="13"/>
  <c r="W339" i="13" s="1"/>
  <c r="S339" i="13"/>
  <c r="T339" i="13" s="1"/>
  <c r="T451" i="13"/>
  <c r="W162" i="13"/>
  <c r="V286" i="13"/>
  <c r="W286" i="13" s="1"/>
  <c r="S286" i="13"/>
  <c r="T286" i="13" s="1"/>
  <c r="W335" i="13"/>
  <c r="T55" i="13"/>
  <c r="W138" i="13"/>
  <c r="S405" i="13"/>
  <c r="T405" i="13" s="1"/>
  <c r="V405" i="13"/>
  <c r="W405" i="13" s="1"/>
  <c r="W427" i="13"/>
  <c r="W483" i="13"/>
  <c r="S672" i="13"/>
  <c r="T672" i="13" s="1"/>
  <c r="V672" i="13"/>
  <c r="W672" i="13" s="1"/>
  <c r="V625" i="13"/>
  <c r="W625" i="13" s="1"/>
  <c r="S625" i="13"/>
  <c r="T625" i="13" s="1"/>
  <c r="V76" i="13"/>
  <c r="W76" i="13" s="1"/>
  <c r="S76" i="13"/>
  <c r="T76" i="13" s="1"/>
  <c r="W47" i="13"/>
  <c r="V74" i="13"/>
  <c r="W74" i="13" s="1"/>
  <c r="S84" i="13"/>
  <c r="T84" i="13" s="1"/>
  <c r="V84" i="13"/>
  <c r="W84" i="13" s="1"/>
  <c r="S471" i="13"/>
  <c r="T471" i="13" s="1"/>
  <c r="V471" i="13"/>
  <c r="W471" i="13" s="1"/>
  <c r="V302" i="13"/>
  <c r="W302" i="13" s="1"/>
  <c r="S302" i="13"/>
  <c r="T302" i="13" s="1"/>
  <c r="S656" i="13"/>
  <c r="T656" i="13" s="1"/>
  <c r="V656" i="13"/>
  <c r="W656" i="13" s="1"/>
  <c r="S667" i="13"/>
  <c r="T667" i="13" s="1"/>
  <c r="V667" i="13"/>
  <c r="S566" i="13"/>
  <c r="T566" i="13" s="1"/>
  <c r="V566" i="13"/>
  <c r="W566" i="13" s="1"/>
  <c r="S645" i="13"/>
  <c r="T645" i="13" s="1"/>
  <c r="V645" i="13"/>
  <c r="W645" i="13" s="1"/>
  <c r="S798" i="13"/>
  <c r="T798" i="13" s="1"/>
  <c r="V798" i="13"/>
  <c r="W798" i="13" s="1"/>
  <c r="T90" i="13"/>
  <c r="W128" i="13"/>
  <c r="T139" i="13"/>
  <c r="T163" i="13"/>
  <c r="T195" i="13"/>
  <c r="W199" i="13"/>
  <c r="W231" i="13"/>
  <c r="S320" i="13"/>
  <c r="T320" i="13" s="1"/>
  <c r="V320" i="13"/>
  <c r="W320" i="13" s="1"/>
  <c r="W342" i="13"/>
  <c r="W357" i="13"/>
  <c r="W358" i="13"/>
  <c r="T373" i="13"/>
  <c r="W395" i="13"/>
  <c r="W397" i="13"/>
  <c r="V575" i="13"/>
  <c r="W575" i="13" s="1"/>
  <c r="S575" i="13"/>
  <c r="T575" i="13" s="1"/>
  <c r="V607" i="13"/>
  <c r="W607" i="13" s="1"/>
  <c r="S607" i="13"/>
  <c r="T607" i="13" s="1"/>
  <c r="T75" i="13"/>
  <c r="T221" i="13"/>
  <c r="T396" i="13"/>
  <c r="T398" i="13"/>
  <c r="W403" i="13"/>
  <c r="W526" i="13"/>
  <c r="V729" i="13"/>
  <c r="W729" i="13" s="1"/>
  <c r="S729" i="13"/>
  <c r="T729" i="13" s="1"/>
  <c r="V789" i="13"/>
  <c r="W789" i="13" s="1"/>
  <c r="S789" i="13"/>
  <c r="T789" i="13" s="1"/>
  <c r="T37" i="13"/>
  <c r="W56" i="13"/>
  <c r="W67" i="13"/>
  <c r="W72" i="13"/>
  <c r="W92" i="13"/>
  <c r="T129" i="13"/>
  <c r="W209" i="13"/>
  <c r="W241" i="13"/>
  <c r="W247" i="13"/>
  <c r="T248" i="13"/>
  <c r="W279" i="13"/>
  <c r="T381" i="13"/>
  <c r="T576" i="13"/>
  <c r="T60" i="13"/>
  <c r="T44" i="13"/>
  <c r="T123" i="13"/>
  <c r="W164" i="13"/>
  <c r="W48" i="13"/>
  <c r="T79" i="13"/>
  <c r="T107" i="13"/>
  <c r="W125" i="13"/>
  <c r="W141" i="13"/>
  <c r="T155" i="13"/>
  <c r="W165" i="13"/>
  <c r="T169" i="13"/>
  <c r="T179" i="13"/>
  <c r="W222" i="13"/>
  <c r="W313" i="13"/>
  <c r="W373" i="13"/>
  <c r="T377" i="13"/>
  <c r="T412" i="13"/>
  <c r="W422" i="13"/>
  <c r="S475" i="13"/>
  <c r="T475" i="13" s="1"/>
  <c r="V475" i="13"/>
  <c r="W475" i="13" s="1"/>
  <c r="T52" i="13"/>
  <c r="W91" i="13"/>
  <c r="W140" i="13"/>
  <c r="W172" i="13"/>
  <c r="W225" i="13"/>
  <c r="T5" i="13"/>
  <c r="W23" i="13"/>
  <c r="W80" i="13"/>
  <c r="W88" i="13"/>
  <c r="T103" i="13"/>
  <c r="W108" i="13"/>
  <c r="W112" i="13"/>
  <c r="W146" i="13"/>
  <c r="W197" i="13"/>
  <c r="W201" i="13"/>
  <c r="T272" i="13"/>
  <c r="W317" i="13"/>
  <c r="S413" i="13"/>
  <c r="T413" i="13" s="1"/>
  <c r="V413" i="13"/>
  <c r="W413" i="13" s="1"/>
  <c r="V487" i="13"/>
  <c r="W487" i="13" s="1"/>
  <c r="S487" i="13"/>
  <c r="T487" i="13" s="1"/>
  <c r="S558" i="13"/>
  <c r="T558" i="13" s="1"/>
  <c r="S600" i="13"/>
  <c r="T600" i="13" s="1"/>
  <c r="V600" i="13"/>
  <c r="W600" i="13" s="1"/>
  <c r="V601" i="13"/>
  <c r="W601" i="13" s="1"/>
  <c r="S601" i="13"/>
  <c r="V752" i="13"/>
  <c r="W752" i="13" s="1"/>
  <c r="S752" i="13"/>
  <c r="T752" i="13" s="1"/>
  <c r="W778" i="13"/>
  <c r="S1129" i="13"/>
  <c r="T1129" i="13" s="1"/>
  <c r="V1129" i="13"/>
  <c r="W1129" i="13" s="1"/>
  <c r="W217" i="13"/>
  <c r="W249" i="13"/>
  <c r="W297" i="13"/>
  <c r="W303" i="13"/>
  <c r="W321" i="13"/>
  <c r="T372" i="13"/>
  <c r="S374" i="13"/>
  <c r="T374" i="13" s="1"/>
  <c r="W377" i="13"/>
  <c r="W382" i="13"/>
  <c r="T428" i="13"/>
  <c r="T468" i="13"/>
  <c r="W476" i="13"/>
  <c r="T477" i="13"/>
  <c r="S590" i="13"/>
  <c r="T590" i="13" s="1"/>
  <c r="W620" i="13"/>
  <c r="T649" i="13"/>
  <c r="W664" i="13"/>
  <c r="W701" i="13"/>
  <c r="S705" i="13"/>
  <c r="T705" i="13" s="1"/>
  <c r="W782" i="13"/>
  <c r="W1015" i="13"/>
  <c r="T229" i="13"/>
  <c r="T232" i="13"/>
  <c r="W255" i="13"/>
  <c r="T269" i="13"/>
  <c r="T354" i="13"/>
  <c r="T364" i="13"/>
  <c r="W374" i="13"/>
  <c r="W411" i="13"/>
  <c r="W435" i="13"/>
  <c r="T436" i="13"/>
  <c r="V437" i="13"/>
  <c r="W437" i="13" s="1"/>
  <c r="T489" i="13"/>
  <c r="T505" i="13"/>
  <c r="W631" i="13"/>
  <c r="T638" i="13"/>
  <c r="T646" i="13"/>
  <c r="W647" i="13"/>
  <c r="V700" i="13"/>
  <c r="W700" i="13" s="1"/>
  <c r="T765" i="13"/>
  <c r="S797" i="13"/>
  <c r="T797" i="13" s="1"/>
  <c r="V814" i="13"/>
  <c r="W814" i="13" s="1"/>
  <c r="S921" i="13"/>
  <c r="T921" i="13" s="1"/>
  <c r="V921" i="13"/>
  <c r="W921" i="13" s="1"/>
  <c r="V443" i="13"/>
  <c r="W443" i="13" s="1"/>
  <c r="S443" i="13"/>
  <c r="T443" i="13" s="1"/>
  <c r="T452" i="13"/>
  <c r="T518" i="13"/>
  <c r="T540" i="13"/>
  <c r="W590" i="13"/>
  <c r="S629" i="13"/>
  <c r="T629" i="13" s="1"/>
  <c r="V629" i="13"/>
  <c r="W629" i="13" s="1"/>
  <c r="T690" i="13"/>
  <c r="W705" i="13"/>
  <c r="V805" i="13"/>
  <c r="W805" i="13" s="1"/>
  <c r="S805" i="13"/>
  <c r="T805" i="13" s="1"/>
  <c r="V870" i="13"/>
  <c r="W870" i="13" s="1"/>
  <c r="S906" i="13"/>
  <c r="T906" i="13" s="1"/>
  <c r="V906" i="13"/>
  <c r="W906" i="13" s="1"/>
  <c r="T285" i="13"/>
  <c r="W319" i="13"/>
  <c r="T328" i="13"/>
  <c r="W351" i="13"/>
  <c r="W390" i="13"/>
  <c r="T404" i="13"/>
  <c r="T445" i="13"/>
  <c r="W459" i="13"/>
  <c r="W490" i="13"/>
  <c r="S549" i="13"/>
  <c r="T549" i="13" s="1"/>
  <c r="V549" i="13"/>
  <c r="W549" i="13" s="1"/>
  <c r="T631" i="13"/>
  <c r="T701" i="13"/>
  <c r="S796" i="13"/>
  <c r="T796" i="13" s="1"/>
  <c r="V796" i="13"/>
  <c r="W796" i="13" s="1"/>
  <c r="W797" i="13"/>
  <c r="T810" i="13"/>
  <c r="V1045" i="13"/>
  <c r="W1045" i="13" s="1"/>
  <c r="S1045" i="13"/>
  <c r="T1045" i="13" s="1"/>
  <c r="S1131" i="13"/>
  <c r="T1131" i="13" s="1"/>
  <c r="V1131" i="13"/>
  <c r="W1131" i="13" s="1"/>
  <c r="T826" i="13"/>
  <c r="T844" i="13"/>
  <c r="W887" i="13"/>
  <c r="T939" i="13"/>
  <c r="T955" i="13"/>
  <c r="T1020" i="13"/>
  <c r="T1065" i="13"/>
  <c r="W1071" i="13"/>
  <c r="T1101" i="13"/>
  <c r="W541" i="13"/>
  <c r="W542" i="13"/>
  <c r="T556" i="13"/>
  <c r="V556" i="13"/>
  <c r="W556" i="13" s="1"/>
  <c r="T573" i="13"/>
  <c r="W585" i="13"/>
  <c r="T621" i="13"/>
  <c r="W639" i="13"/>
  <c r="W644" i="13"/>
  <c r="T696" i="13"/>
  <c r="V698" i="13"/>
  <c r="W698" i="13" s="1"/>
  <c r="W749" i="13"/>
  <c r="T753" i="13"/>
  <c r="T754" i="13"/>
  <c r="W755" i="13"/>
  <c r="S771" i="13"/>
  <c r="T771" i="13" s="1"/>
  <c r="W815" i="13"/>
  <c r="W861" i="13"/>
  <c r="W865" i="13"/>
  <c r="T880" i="13"/>
  <c r="T888" i="13"/>
  <c r="S996" i="13"/>
  <c r="T996" i="13" s="1"/>
  <c r="V996" i="13"/>
  <c r="W996" i="13" s="1"/>
  <c r="T1012" i="13"/>
  <c r="T1024" i="13"/>
  <c r="W1061" i="13"/>
  <c r="W472" i="13"/>
  <c r="T499" i="13"/>
  <c r="T526" i="13"/>
  <c r="T534" i="13"/>
  <c r="W543" i="13"/>
  <c r="W658" i="13"/>
  <c r="T664" i="13"/>
  <c r="W683" i="13"/>
  <c r="V762" i="13"/>
  <c r="W762" i="13" s="1"/>
  <c r="W765" i="13"/>
  <c r="W837" i="13"/>
  <c r="W989" i="13"/>
  <c r="T1073" i="13"/>
  <c r="T513" i="13"/>
  <c r="T565" i="13"/>
  <c r="W567" i="13"/>
  <c r="T582" i="13"/>
  <c r="T605" i="13"/>
  <c r="W609" i="13"/>
  <c r="T622" i="13"/>
  <c r="W628" i="13"/>
  <c r="W632" i="13"/>
  <c r="W674" i="13"/>
  <c r="T698" i="13"/>
  <c r="W725" i="13"/>
  <c r="T744" i="13"/>
  <c r="T762" i="13"/>
  <c r="W825" i="13"/>
  <c r="S846" i="13"/>
  <c r="T846" i="13" s="1"/>
  <c r="V846" i="13"/>
  <c r="W846" i="13" s="1"/>
  <c r="V852" i="13"/>
  <c r="W852" i="13" s="1"/>
  <c r="T860" i="13"/>
  <c r="T968" i="13"/>
  <c r="W997" i="13"/>
  <c r="T1016" i="13"/>
  <c r="V1104" i="13"/>
  <c r="W1104" i="13" s="1"/>
  <c r="S1104" i="13"/>
  <c r="T1104" i="13" s="1"/>
  <c r="T1156" i="13"/>
  <c r="W1134" i="13"/>
  <c r="T1140" i="13"/>
  <c r="T1151" i="13"/>
  <c r="T712" i="13"/>
  <c r="T728" i="13"/>
  <c r="W732" i="13"/>
  <c r="W757" i="13"/>
  <c r="W794" i="13"/>
  <c r="W822" i="13"/>
  <c r="W845" i="13"/>
  <c r="W849" i="13"/>
  <c r="W853" i="13"/>
  <c r="T861" i="13"/>
  <c r="T923" i="13"/>
  <c r="W949" i="13"/>
  <c r="T998" i="13"/>
  <c r="W1017" i="13"/>
  <c r="W1037" i="13"/>
  <c r="T1061" i="13"/>
  <c r="T1108" i="13"/>
  <c r="T892" i="13"/>
  <c r="W930" i="13"/>
  <c r="T976" i="13"/>
  <c r="W990" i="13"/>
  <c r="T994" i="13"/>
  <c r="W995" i="13"/>
  <c r="T1085" i="13"/>
  <c r="W1007" i="13"/>
  <c r="W1025" i="13"/>
  <c r="W1047" i="13"/>
  <c r="T1062" i="13"/>
  <c r="T1089" i="13"/>
  <c r="T1124" i="13"/>
  <c r="T1137" i="13"/>
  <c r="V26" i="13"/>
  <c r="W26" i="13" s="1"/>
  <c r="S26" i="13"/>
  <c r="T26" i="13" s="1"/>
  <c r="V18" i="13"/>
  <c r="W18" i="13" s="1"/>
  <c r="S18" i="13"/>
  <c r="T18" i="13" s="1"/>
  <c r="V318" i="13"/>
  <c r="W318" i="13" s="1"/>
  <c r="S318" i="13"/>
  <c r="T318" i="13" s="1"/>
  <c r="V325" i="13"/>
  <c r="W325" i="13" s="1"/>
  <c r="S325" i="13"/>
  <c r="T325" i="13" s="1"/>
  <c r="S211" i="13"/>
  <c r="T211" i="13" s="1"/>
  <c r="V211" i="13"/>
  <c r="V10" i="13"/>
  <c r="W10" i="13" s="1"/>
  <c r="V270" i="13"/>
  <c r="W270" i="13" s="1"/>
  <c r="S270" i="13"/>
  <c r="T270" i="13" s="1"/>
  <c r="V34" i="13"/>
  <c r="W34" i="13" s="1"/>
  <c r="S82" i="13"/>
  <c r="T82" i="13" s="1"/>
  <c r="V82" i="13"/>
  <c r="W82" i="13" s="1"/>
  <c r="S98" i="13"/>
  <c r="T98" i="13" s="1"/>
  <c r="V98" i="13"/>
  <c r="W98" i="13" s="1"/>
  <c r="V124" i="13"/>
  <c r="W124" i="13" s="1"/>
  <c r="S124" i="13"/>
  <c r="T124" i="13" s="1"/>
  <c r="V262" i="13"/>
  <c r="W262" i="13" s="1"/>
  <c r="S262" i="13"/>
  <c r="T262" i="13" s="1"/>
  <c r="S280" i="13"/>
  <c r="T280" i="13" s="1"/>
  <c r="V280" i="13"/>
  <c r="W280" i="13" s="1"/>
  <c r="V326" i="13"/>
  <c r="W326" i="13" s="1"/>
  <c r="S326" i="13"/>
  <c r="T326" i="13" s="1"/>
  <c r="V188" i="13"/>
  <c r="W188" i="13" s="1"/>
  <c r="S188" i="13"/>
  <c r="T188" i="13" s="1"/>
  <c r="S63" i="13"/>
  <c r="V63" i="13"/>
  <c r="W63" i="13" s="1"/>
  <c r="V192" i="13"/>
  <c r="W192" i="13" s="1"/>
  <c r="S192" i="13"/>
  <c r="T192" i="13" s="1"/>
  <c r="V205" i="13"/>
  <c r="W205" i="13" s="1"/>
  <c r="S205" i="13"/>
  <c r="T205" i="13" s="1"/>
  <c r="V310" i="13"/>
  <c r="W310" i="13" s="1"/>
  <c r="S310" i="13"/>
  <c r="T310" i="13" s="1"/>
  <c r="V168" i="13"/>
  <c r="W168" i="13" s="1"/>
  <c r="S168" i="13"/>
  <c r="T168" i="13" s="1"/>
  <c r="S66" i="13"/>
  <c r="T66" i="13" s="1"/>
  <c r="V66" i="13"/>
  <c r="W66" i="13" s="1"/>
  <c r="S132" i="13"/>
  <c r="T132" i="13" s="1"/>
  <c r="V132" i="13"/>
  <c r="W132" i="13" s="1"/>
  <c r="V148" i="13"/>
  <c r="W148" i="13" s="1"/>
  <c r="S148" i="13"/>
  <c r="T148" i="13" s="1"/>
  <c r="S156" i="13"/>
  <c r="T156" i="13" s="1"/>
  <c r="V156" i="13"/>
  <c r="W156" i="13" s="1"/>
  <c r="V213" i="13"/>
  <c r="W213" i="13" s="1"/>
  <c r="S83" i="13"/>
  <c r="T83" i="13" s="1"/>
  <c r="V83" i="13"/>
  <c r="W83" i="13" s="1"/>
  <c r="S4" i="13"/>
  <c r="T4" i="13" s="1"/>
  <c r="V4" i="13"/>
  <c r="W4" i="13" s="1"/>
  <c r="S20" i="13"/>
  <c r="T20" i="13" s="1"/>
  <c r="V20" i="13"/>
  <c r="W20" i="13" s="1"/>
  <c r="S12" i="13"/>
  <c r="T12" i="13" s="1"/>
  <c r="V12" i="13"/>
  <c r="W12" i="13" s="1"/>
  <c r="S43" i="13"/>
  <c r="T43" i="13" s="1"/>
  <c r="V43" i="13"/>
  <c r="W43" i="13" s="1"/>
  <c r="S108" i="13"/>
  <c r="T108" i="13" s="1"/>
  <c r="V184" i="13"/>
  <c r="W184" i="13" s="1"/>
  <c r="S184" i="13"/>
  <c r="T184" i="13" s="1"/>
  <c r="V196" i="13"/>
  <c r="W196" i="13" s="1"/>
  <c r="S196" i="13"/>
  <c r="T196" i="13" s="1"/>
  <c r="V246" i="13"/>
  <c r="W246" i="13" s="1"/>
  <c r="S246" i="13"/>
  <c r="T246" i="13" s="1"/>
  <c r="V248" i="13"/>
  <c r="W248" i="13" s="1"/>
  <c r="S28" i="13"/>
  <c r="T28" i="13" s="1"/>
  <c r="V28" i="13"/>
  <c r="W28" i="13" s="1"/>
  <c r="S87" i="13"/>
  <c r="T87" i="13" s="1"/>
  <c r="V87" i="13"/>
  <c r="W87" i="13" s="1"/>
  <c r="S264" i="13"/>
  <c r="T264" i="13" s="1"/>
  <c r="V264" i="13"/>
  <c r="W264" i="13" s="1"/>
  <c r="S36" i="13"/>
  <c r="T36" i="13" s="1"/>
  <c r="V36" i="13"/>
  <c r="W36" i="13" s="1"/>
  <c r="V68" i="13"/>
  <c r="W68" i="13" s="1"/>
  <c r="S68" i="13"/>
  <c r="T68" i="13" s="1"/>
  <c r="S92" i="13"/>
  <c r="T92" i="13" s="1"/>
  <c r="V100" i="13"/>
  <c r="W100" i="13" s="1"/>
  <c r="S47" i="13"/>
  <c r="T47" i="13" s="1"/>
  <c r="V103" i="13"/>
  <c r="W103" i="13" s="1"/>
  <c r="S176" i="13"/>
  <c r="T176" i="13" s="1"/>
  <c r="V254" i="13"/>
  <c r="W254" i="13" s="1"/>
  <c r="S254" i="13"/>
  <c r="T254" i="13" s="1"/>
  <c r="V281" i="13"/>
  <c r="W281" i="13" s="1"/>
  <c r="S281" i="13"/>
  <c r="T281" i="13" s="1"/>
  <c r="S345" i="13"/>
  <c r="T345" i="13" s="1"/>
  <c r="V345" i="13"/>
  <c r="W345" i="13" s="1"/>
  <c r="S510" i="13"/>
  <c r="T510" i="13" s="1"/>
  <c r="V510" i="13"/>
  <c r="W510" i="13" s="1"/>
  <c r="V52" i="13"/>
  <c r="W52" i="13" s="1"/>
  <c r="S209" i="13"/>
  <c r="T209" i="13" s="1"/>
  <c r="S238" i="13"/>
  <c r="T238" i="13" s="1"/>
  <c r="S245" i="13"/>
  <c r="T245" i="13" s="1"/>
  <c r="V245" i="13"/>
  <c r="W245" i="13" s="1"/>
  <c r="V253" i="13"/>
  <c r="W253" i="13" s="1"/>
  <c r="S317" i="13"/>
  <c r="T317" i="13" s="1"/>
  <c r="V421" i="13"/>
  <c r="W421" i="13" s="1"/>
  <c r="S421" i="13"/>
  <c r="T421" i="13" s="1"/>
  <c r="V55" i="13"/>
  <c r="W55" i="13" s="1"/>
  <c r="V75" i="13"/>
  <c r="W75" i="13" s="1"/>
  <c r="S88" i="13"/>
  <c r="T88" i="13" s="1"/>
  <c r="S120" i="13"/>
  <c r="T120" i="13" s="1"/>
  <c r="V294" i="13"/>
  <c r="W294" i="13" s="1"/>
  <c r="S294" i="13"/>
  <c r="T294" i="13" s="1"/>
  <c r="V347" i="13"/>
  <c r="W347" i="13" s="1"/>
  <c r="S347" i="13"/>
  <c r="T347" i="13" s="1"/>
  <c r="S64" i="13"/>
  <c r="T64" i="13" s="1"/>
  <c r="S214" i="13"/>
  <c r="T214" i="13" s="1"/>
  <c r="S222" i="13"/>
  <c r="T222" i="13" s="1"/>
  <c r="V230" i="13"/>
  <c r="W230" i="13" s="1"/>
  <c r="S230" i="13"/>
  <c r="T230" i="13" s="1"/>
  <c r="V278" i="13"/>
  <c r="W278" i="13" s="1"/>
  <c r="S278" i="13"/>
  <c r="T278" i="13" s="1"/>
  <c r="V399" i="13"/>
  <c r="W399" i="13" s="1"/>
  <c r="S399" i="13"/>
  <c r="T399" i="13" s="1"/>
  <c r="S584" i="13"/>
  <c r="T584" i="13" s="1"/>
  <c r="V584" i="13"/>
  <c r="W584" i="13" s="1"/>
  <c r="S265" i="13"/>
  <c r="T265" i="13" s="1"/>
  <c r="V375" i="13"/>
  <c r="W375" i="13" s="1"/>
  <c r="S375" i="13"/>
  <c r="T375" i="13" s="1"/>
  <c r="S380" i="13"/>
  <c r="T380" i="13" s="1"/>
  <c r="V380" i="13"/>
  <c r="W380" i="13" s="1"/>
  <c r="V467" i="13"/>
  <c r="W467" i="13" s="1"/>
  <c r="S467" i="13"/>
  <c r="T467" i="13" s="1"/>
  <c r="V502" i="13"/>
  <c r="W502" i="13" s="1"/>
  <c r="S502" i="13"/>
  <c r="T502" i="13" s="1"/>
  <c r="V514" i="13"/>
  <c r="W514" i="13" s="1"/>
  <c r="S514" i="13"/>
  <c r="T514" i="13" s="1"/>
  <c r="V406" i="13"/>
  <c r="W406" i="13" s="1"/>
  <c r="S406" i="13"/>
  <c r="T406" i="13" s="1"/>
  <c r="V430" i="13"/>
  <c r="W430" i="13" s="1"/>
  <c r="S430" i="13"/>
  <c r="T430" i="13" s="1"/>
  <c r="V630" i="13"/>
  <c r="W630" i="13" s="1"/>
  <c r="S630" i="13"/>
  <c r="T630" i="13" s="1"/>
  <c r="V748" i="13"/>
  <c r="W748" i="13" s="1"/>
  <c r="S748" i="13"/>
  <c r="T748" i="13" s="1"/>
  <c r="V338" i="13"/>
  <c r="W338" i="13" s="1"/>
  <c r="V383" i="13"/>
  <c r="W383" i="13" s="1"/>
  <c r="S383" i="13"/>
  <c r="T383" i="13" s="1"/>
  <c r="S511" i="13"/>
  <c r="T511" i="13" s="1"/>
  <c r="V511" i="13"/>
  <c r="W511" i="13" s="1"/>
  <c r="V606" i="13"/>
  <c r="W606" i="13" s="1"/>
  <c r="S606" i="13"/>
  <c r="T606" i="13" s="1"/>
  <c r="V346" i="13"/>
  <c r="W346" i="13" s="1"/>
  <c r="V591" i="13"/>
  <c r="W591" i="13" s="1"/>
  <c r="S591" i="13"/>
  <c r="T591" i="13" s="1"/>
  <c r="V648" i="13"/>
  <c r="W648" i="13" s="1"/>
  <c r="S648" i="13"/>
  <c r="T648" i="13" s="1"/>
  <c r="V389" i="13"/>
  <c r="W389" i="13" s="1"/>
  <c r="S389" i="13"/>
  <c r="T389" i="13" s="1"/>
  <c r="V477" i="13"/>
  <c r="W477" i="13" s="1"/>
  <c r="V494" i="13"/>
  <c r="W494" i="13" s="1"/>
  <c r="S494" i="13"/>
  <c r="T494" i="13" s="1"/>
  <c r="V522" i="13"/>
  <c r="W522" i="13" s="1"/>
  <c r="S522" i="13"/>
  <c r="T522" i="13" s="1"/>
  <c r="S574" i="13"/>
  <c r="T574" i="13" s="1"/>
  <c r="V574" i="13"/>
  <c r="W574" i="13" s="1"/>
  <c r="S585" i="13"/>
  <c r="T585" i="13" s="1"/>
  <c r="S692" i="13"/>
  <c r="T692" i="13" s="1"/>
  <c r="V692" i="13"/>
  <c r="W692" i="13" s="1"/>
  <c r="S429" i="13"/>
  <c r="T429" i="13" s="1"/>
  <c r="V429" i="13"/>
  <c r="W429" i="13" s="1"/>
  <c r="V445" i="13"/>
  <c r="W445" i="13" s="1"/>
  <c r="V453" i="13"/>
  <c r="W453" i="13" s="1"/>
  <c r="S453" i="13"/>
  <c r="T453" i="13" s="1"/>
  <c r="V468" i="13"/>
  <c r="W468" i="13" s="1"/>
  <c r="V469" i="13"/>
  <c r="W469" i="13" s="1"/>
  <c r="S469" i="13"/>
  <c r="T469" i="13" s="1"/>
  <c r="V506" i="13"/>
  <c r="W506" i="13" s="1"/>
  <c r="S506" i="13"/>
  <c r="T506" i="13" s="1"/>
  <c r="V512" i="13"/>
  <c r="W512" i="13" s="1"/>
  <c r="S512" i="13"/>
  <c r="T512" i="13" s="1"/>
  <c r="S542" i="13"/>
  <c r="T542" i="13" s="1"/>
  <c r="V583" i="13"/>
  <c r="W583" i="13" s="1"/>
  <c r="S583" i="13"/>
  <c r="T583" i="13" s="1"/>
  <c r="V622" i="13"/>
  <c r="W622" i="13" s="1"/>
  <c r="S704" i="13"/>
  <c r="T704" i="13" s="1"/>
  <c r="V704" i="13"/>
  <c r="W704" i="13" s="1"/>
  <c r="V708" i="13"/>
  <c r="W708" i="13" s="1"/>
  <c r="S708" i="13"/>
  <c r="T708" i="13" s="1"/>
  <c r="S770" i="13"/>
  <c r="T770" i="13" s="1"/>
  <c r="V770" i="13"/>
  <c r="W770" i="13" s="1"/>
  <c r="V520" i="13"/>
  <c r="W520" i="13" s="1"/>
  <c r="S520" i="13"/>
  <c r="T520" i="13" s="1"/>
  <c r="V528" i="13"/>
  <c r="W528" i="13" s="1"/>
  <c r="S528" i="13"/>
  <c r="T528" i="13" s="1"/>
  <c r="V550" i="13"/>
  <c r="W550" i="13" s="1"/>
  <c r="S550" i="13"/>
  <c r="T550" i="13" s="1"/>
  <c r="S653" i="13"/>
  <c r="T653" i="13" s="1"/>
  <c r="V653" i="13"/>
  <c r="W653" i="13" s="1"/>
  <c r="V697" i="13"/>
  <c r="W697" i="13" s="1"/>
  <c r="S697" i="13"/>
  <c r="T697" i="13" s="1"/>
  <c r="V716" i="13"/>
  <c r="W716" i="13" s="1"/>
  <c r="S716" i="13"/>
  <c r="T716" i="13" s="1"/>
  <c r="V737" i="13"/>
  <c r="W737" i="13" s="1"/>
  <c r="S737" i="13"/>
  <c r="T737" i="13" s="1"/>
  <c r="V521" i="13"/>
  <c r="W521" i="13" s="1"/>
  <c r="S529" i="13"/>
  <c r="T529" i="13" s="1"/>
  <c r="V529" i="13"/>
  <c r="W529" i="13" s="1"/>
  <c r="S568" i="13"/>
  <c r="T568" i="13" s="1"/>
  <c r="V568" i="13"/>
  <c r="W568" i="13" s="1"/>
  <c r="V598" i="13"/>
  <c r="W598" i="13" s="1"/>
  <c r="V636" i="13"/>
  <c r="W636" i="13" s="1"/>
  <c r="S636" i="13"/>
  <c r="T636" i="13" s="1"/>
  <c r="V693" i="13"/>
  <c r="W693" i="13" s="1"/>
  <c r="S693" i="13"/>
  <c r="T693" i="13" s="1"/>
  <c r="V724" i="13"/>
  <c r="W724" i="13" s="1"/>
  <c r="S724" i="13"/>
  <c r="T724" i="13" s="1"/>
  <c r="V739" i="13"/>
  <c r="W739" i="13" s="1"/>
  <c r="V461" i="13"/>
  <c r="W461" i="13" s="1"/>
  <c r="S461" i="13"/>
  <c r="T461" i="13" s="1"/>
  <c r="S530" i="13"/>
  <c r="T530" i="13" s="1"/>
  <c r="V534" i="13"/>
  <c r="W534" i="13" s="1"/>
  <c r="S659" i="13"/>
  <c r="T659" i="13" s="1"/>
  <c r="V659" i="13"/>
  <c r="W659" i="13" s="1"/>
  <c r="V713" i="13"/>
  <c r="W713" i="13" s="1"/>
  <c r="S713" i="13"/>
  <c r="T713" i="13" s="1"/>
  <c r="V717" i="13"/>
  <c r="W717" i="13" s="1"/>
  <c r="S717" i="13"/>
  <c r="T717" i="13" s="1"/>
  <c r="V741" i="13"/>
  <c r="W741" i="13" s="1"/>
  <c r="S741" i="13"/>
  <c r="T741" i="13" s="1"/>
  <c r="S637" i="13"/>
  <c r="T637" i="13" s="1"/>
  <c r="V637" i="13"/>
  <c r="W637" i="13" s="1"/>
  <c r="V640" i="13"/>
  <c r="W640" i="13" s="1"/>
  <c r="S640" i="13"/>
  <c r="T640" i="13" s="1"/>
  <c r="V366" i="13"/>
  <c r="W366" i="13" s="1"/>
  <c r="V536" i="13"/>
  <c r="W536" i="13" s="1"/>
  <c r="S536" i="13"/>
  <c r="T536" i="13" s="1"/>
  <c r="V565" i="13"/>
  <c r="W565" i="13" s="1"/>
  <c r="S567" i="13"/>
  <c r="T567" i="13" s="1"/>
  <c r="S599" i="13"/>
  <c r="T599" i="13" s="1"/>
  <c r="S677" i="13"/>
  <c r="T677" i="13" s="1"/>
  <c r="V677" i="13"/>
  <c r="W677" i="13" s="1"/>
  <c r="S733" i="13"/>
  <c r="T733" i="13" s="1"/>
  <c r="V764" i="13"/>
  <c r="W764" i="13" s="1"/>
  <c r="S764" i="13"/>
  <c r="T764" i="13" s="1"/>
  <c r="V486" i="13"/>
  <c r="W486" i="13" s="1"/>
  <c r="S486" i="13"/>
  <c r="T486" i="13" s="1"/>
  <c r="S504" i="13"/>
  <c r="T504" i="13" s="1"/>
  <c r="S537" i="13"/>
  <c r="T537" i="13" s="1"/>
  <c r="V537" i="13"/>
  <c r="W537" i="13" s="1"/>
  <c r="V576" i="13"/>
  <c r="W576" i="13" s="1"/>
  <c r="V638" i="13"/>
  <c r="W638" i="13" s="1"/>
  <c r="V657" i="13"/>
  <c r="W657" i="13" s="1"/>
  <c r="S657" i="13"/>
  <c r="T657" i="13" s="1"/>
  <c r="S661" i="13"/>
  <c r="T661" i="13" s="1"/>
  <c r="V661" i="13"/>
  <c r="W661" i="13" s="1"/>
  <c r="V582" i="13"/>
  <c r="W582" i="13" s="1"/>
  <c r="V668" i="13"/>
  <c r="W668" i="13" s="1"/>
  <c r="S668" i="13"/>
  <c r="T668" i="13" s="1"/>
  <c r="S715" i="13"/>
  <c r="T715" i="13" s="1"/>
  <c r="V715" i="13"/>
  <c r="W715" i="13" s="1"/>
  <c r="V756" i="13"/>
  <c r="W756" i="13" s="1"/>
  <c r="S756" i="13"/>
  <c r="T756" i="13" s="1"/>
  <c r="V830" i="13"/>
  <c r="W830" i="13" s="1"/>
  <c r="S830" i="13"/>
  <c r="T830" i="13" s="1"/>
  <c r="V901" i="13"/>
  <c r="S901" i="13"/>
  <c r="T901" i="13" s="1"/>
  <c r="V689" i="13"/>
  <c r="S689" i="13"/>
  <c r="T689" i="13" s="1"/>
  <c r="S788" i="13"/>
  <c r="T788" i="13" s="1"/>
  <c r="V788" i="13"/>
  <c r="W788" i="13" s="1"/>
  <c r="S495" i="13"/>
  <c r="T495" i="13" s="1"/>
  <c r="V665" i="13"/>
  <c r="W665" i="13" s="1"/>
  <c r="S665" i="13"/>
  <c r="T665" i="13" s="1"/>
  <c r="S669" i="13"/>
  <c r="T669" i="13" s="1"/>
  <c r="V669" i="13"/>
  <c r="W669" i="13" s="1"/>
  <c r="S736" i="13"/>
  <c r="T736" i="13" s="1"/>
  <c r="V736" i="13"/>
  <c r="W736" i="13" s="1"/>
  <c r="S773" i="13"/>
  <c r="T773" i="13" s="1"/>
  <c r="V773" i="13"/>
  <c r="W773" i="13" s="1"/>
  <c r="S876" i="13"/>
  <c r="T876" i="13" s="1"/>
  <c r="V876" i="13"/>
  <c r="W876" i="13" s="1"/>
  <c r="V479" i="13"/>
  <c r="W479" i="13" s="1"/>
  <c r="V696" i="13"/>
  <c r="W696" i="13" s="1"/>
  <c r="V709" i="13"/>
  <c r="W709" i="13" s="1"/>
  <c r="S709" i="13"/>
  <c r="T709" i="13" s="1"/>
  <c r="V745" i="13"/>
  <c r="W745" i="13" s="1"/>
  <c r="S745" i="13"/>
  <c r="T745" i="13" s="1"/>
  <c r="S937" i="13"/>
  <c r="T937" i="13" s="1"/>
  <c r="V937" i="13"/>
  <c r="W937" i="13" s="1"/>
  <c r="S593" i="13"/>
  <c r="T593" i="13" s="1"/>
  <c r="V673" i="13"/>
  <c r="W673" i="13" s="1"/>
  <c r="S673" i="13"/>
  <c r="T673" i="13" s="1"/>
  <c r="V721" i="13"/>
  <c r="W721" i="13" s="1"/>
  <c r="S721" i="13"/>
  <c r="T721" i="13" s="1"/>
  <c r="V839" i="13"/>
  <c r="W839" i="13" s="1"/>
  <c r="S839" i="13"/>
  <c r="T839" i="13" s="1"/>
  <c r="S725" i="13"/>
  <c r="T725" i="13" s="1"/>
  <c r="S780" i="13"/>
  <c r="T780" i="13" s="1"/>
  <c r="V780" i="13"/>
  <c r="W780" i="13" s="1"/>
  <c r="V781" i="13"/>
  <c r="W781" i="13" s="1"/>
  <c r="S781" i="13"/>
  <c r="T781" i="13" s="1"/>
  <c r="S790" i="13"/>
  <c r="T790" i="13" s="1"/>
  <c r="V790" i="13"/>
  <c r="W790" i="13" s="1"/>
  <c r="V922" i="13"/>
  <c r="W922" i="13" s="1"/>
  <c r="S922" i="13"/>
  <c r="T922" i="13" s="1"/>
  <c r="V1070" i="13"/>
  <c r="W1070" i="13" s="1"/>
  <c r="S1070" i="13"/>
  <c r="T1070" i="13" s="1"/>
  <c r="V877" i="13"/>
  <c r="W877" i="13" s="1"/>
  <c r="S877" i="13"/>
  <c r="T877" i="13" s="1"/>
  <c r="V923" i="13"/>
  <c r="W923" i="13" s="1"/>
  <c r="V1038" i="13"/>
  <c r="W1038" i="13" s="1"/>
  <c r="S1038" i="13"/>
  <c r="T1038" i="13" s="1"/>
  <c r="V1074" i="13"/>
  <c r="W1074" i="13" s="1"/>
  <c r="S1074" i="13"/>
  <c r="T1074" i="13" s="1"/>
  <c r="S1095" i="13"/>
  <c r="T1095" i="13" s="1"/>
  <c r="V1095" i="13"/>
  <c r="W1095" i="13" s="1"/>
  <c r="V838" i="13"/>
  <c r="W838" i="13" s="1"/>
  <c r="S838" i="13"/>
  <c r="T838" i="13" s="1"/>
  <c r="V891" i="13"/>
  <c r="W891" i="13" s="1"/>
  <c r="S891" i="13"/>
  <c r="T891" i="13" s="1"/>
  <c r="V948" i="13"/>
  <c r="W948" i="13" s="1"/>
  <c r="S948" i="13"/>
  <c r="T948" i="13" s="1"/>
  <c r="V1054" i="13"/>
  <c r="W1054" i="13" s="1"/>
  <c r="S1054" i="13"/>
  <c r="T1054" i="13" s="1"/>
  <c r="S807" i="13"/>
  <c r="T807" i="13" s="1"/>
  <c r="V883" i="13"/>
  <c r="W883" i="13" s="1"/>
  <c r="S883" i="13"/>
  <c r="T883" i="13" s="1"/>
  <c r="S913" i="13"/>
  <c r="T913" i="13" s="1"/>
  <c r="V913" i="13"/>
  <c r="W913" i="13" s="1"/>
  <c r="S1030" i="13"/>
  <c r="T1030" i="13" s="1"/>
  <c r="V1030" i="13"/>
  <c r="W1030" i="13" s="1"/>
  <c r="S772" i="13"/>
  <c r="T772" i="13" s="1"/>
  <c r="V772" i="13"/>
  <c r="W772" i="13" s="1"/>
  <c r="S804" i="13"/>
  <c r="T804" i="13" s="1"/>
  <c r="V804" i="13"/>
  <c r="W804" i="13" s="1"/>
  <c r="V862" i="13"/>
  <c r="W862" i="13" s="1"/>
  <c r="S862" i="13"/>
  <c r="T862" i="13" s="1"/>
  <c r="V873" i="13"/>
  <c r="W873" i="13" s="1"/>
  <c r="S873" i="13"/>
  <c r="T873" i="13" s="1"/>
  <c r="V899" i="13"/>
  <c r="W899" i="13" s="1"/>
  <c r="S899" i="13"/>
  <c r="T899" i="13" s="1"/>
  <c r="V900" i="13"/>
  <c r="W900" i="13" s="1"/>
  <c r="S900" i="13"/>
  <c r="T900" i="13" s="1"/>
  <c r="V799" i="13"/>
  <c r="W799" i="13" s="1"/>
  <c r="S799" i="13"/>
  <c r="T799" i="13" s="1"/>
  <c r="V823" i="13"/>
  <c r="W823" i="13" s="1"/>
  <c r="S823" i="13"/>
  <c r="T823" i="13" s="1"/>
  <c r="V854" i="13"/>
  <c r="W854" i="13" s="1"/>
  <c r="S854" i="13"/>
  <c r="T854" i="13" s="1"/>
  <c r="V924" i="13"/>
  <c r="W924" i="13" s="1"/>
  <c r="S924" i="13"/>
  <c r="T924" i="13" s="1"/>
  <c r="V974" i="13"/>
  <c r="W974" i="13" s="1"/>
  <c r="S974" i="13"/>
  <c r="T974" i="13" s="1"/>
  <c r="V1078" i="13"/>
  <c r="W1078" i="13" s="1"/>
  <c r="S1078" i="13"/>
  <c r="T1078" i="13" s="1"/>
  <c r="S1123" i="13"/>
  <c r="T1123" i="13" s="1"/>
  <c r="V1123" i="13"/>
  <c r="W1123" i="13" s="1"/>
  <c r="V832" i="13"/>
  <c r="W832" i="13" s="1"/>
  <c r="V893" i="13"/>
  <c r="S893" i="13"/>
  <c r="T893" i="13" s="1"/>
  <c r="S915" i="13"/>
  <c r="T915" i="13" s="1"/>
  <c r="V915" i="13"/>
  <c r="W915" i="13" s="1"/>
  <c r="V844" i="13"/>
  <c r="W844" i="13" s="1"/>
  <c r="S847" i="13"/>
  <c r="T847" i="13" s="1"/>
  <c r="S929" i="13"/>
  <c r="T929" i="13" s="1"/>
  <c r="V929" i="13"/>
  <c r="W929" i="13" s="1"/>
  <c r="V806" i="13"/>
  <c r="W806" i="13" s="1"/>
  <c r="W841" i="13"/>
  <c r="S1004" i="13"/>
  <c r="T1004" i="13" s="1"/>
  <c r="V1004" i="13"/>
  <c r="W1004" i="13" s="1"/>
  <c r="V1013" i="13"/>
  <c r="W1013" i="13" s="1"/>
  <c r="S1013" i="13"/>
  <c r="T1013" i="13" s="1"/>
  <c r="V1162" i="13"/>
  <c r="W1162" i="13" s="1"/>
  <c r="S1162" i="13"/>
  <c r="T1162" i="13" s="1"/>
  <c r="V914" i="13"/>
  <c r="W914" i="13" s="1"/>
  <c r="V940" i="13"/>
  <c r="W940" i="13" s="1"/>
  <c r="S940" i="13"/>
  <c r="T940" i="13" s="1"/>
  <c r="V1094" i="13"/>
  <c r="W1094" i="13" s="1"/>
  <c r="S1094" i="13"/>
  <c r="T1094" i="13" s="1"/>
  <c r="S819" i="13"/>
  <c r="T819" i="13" s="1"/>
  <c r="T836" i="13"/>
  <c r="S890" i="13"/>
  <c r="T890" i="13" s="1"/>
  <c r="V890" i="13"/>
  <c r="W890" i="13" s="1"/>
  <c r="V892" i="13"/>
  <c r="W892" i="13" s="1"/>
  <c r="V994" i="13"/>
  <c r="W994" i="13" s="1"/>
  <c r="V1068" i="13"/>
  <c r="W1068" i="13" s="1"/>
  <c r="V1101" i="13"/>
  <c r="W1101" i="13" s="1"/>
  <c r="V931" i="13"/>
  <c r="W931" i="13" s="1"/>
  <c r="V982" i="13"/>
  <c r="W982" i="13" s="1"/>
  <c r="S982" i="13"/>
  <c r="T982" i="13" s="1"/>
  <c r="V1005" i="13"/>
  <c r="W1005" i="13" s="1"/>
  <c r="S1005" i="13"/>
  <c r="T1005" i="13" s="1"/>
  <c r="V1011" i="13"/>
  <c r="W1011" i="13" s="1"/>
  <c r="W1090" i="13"/>
  <c r="V956" i="13"/>
  <c r="W956" i="13" s="1"/>
  <c r="S956" i="13"/>
  <c r="T956" i="13" s="1"/>
  <c r="V966" i="13"/>
  <c r="W966" i="13" s="1"/>
  <c r="S966" i="13"/>
  <c r="T966" i="13" s="1"/>
  <c r="V988" i="13"/>
  <c r="W988" i="13" s="1"/>
  <c r="S988" i="13"/>
  <c r="T988" i="13" s="1"/>
  <c r="V1102" i="13"/>
  <c r="W1102" i="13" s="1"/>
  <c r="S1102" i="13"/>
  <c r="T1102" i="13" s="1"/>
  <c r="S1121" i="13"/>
  <c r="T1121" i="13" s="1"/>
  <c r="V1121" i="13"/>
  <c r="W1121" i="13" s="1"/>
  <c r="T1002" i="13"/>
  <c r="V1046" i="13"/>
  <c r="S1046" i="13"/>
  <c r="T1046" i="13" s="1"/>
  <c r="V1077" i="13"/>
  <c r="W1077" i="13" s="1"/>
  <c r="V1093" i="13"/>
  <c r="W1093" i="13" s="1"/>
  <c r="V1137" i="13"/>
  <c r="W1137" i="13" s="1"/>
  <c r="S1147" i="13"/>
  <c r="T1147" i="13" s="1"/>
  <c r="V1147" i="13"/>
  <c r="W1147" i="13" s="1"/>
  <c r="V1063" i="13"/>
  <c r="W1063" i="13" s="1"/>
  <c r="S1063" i="13"/>
  <c r="T1063" i="13" s="1"/>
  <c r="S1109" i="13"/>
  <c r="T1109" i="13" s="1"/>
  <c r="S1100" i="13"/>
  <c r="T1100" i="13" s="1"/>
  <c r="V1100" i="13"/>
  <c r="W1100" i="13" s="1"/>
  <c r="V1024" i="13"/>
  <c r="W1024" i="13" s="1"/>
  <c r="S1069" i="13"/>
  <c r="T1069" i="13" s="1"/>
  <c r="V1069" i="13"/>
  <c r="W1069" i="13" s="1"/>
  <c r="V1016" i="13"/>
  <c r="W1016" i="13" s="1"/>
  <c r="V1060" i="13"/>
  <c r="W1060" i="13" s="1"/>
  <c r="S1117" i="13"/>
  <c r="T1117" i="13" s="1"/>
  <c r="S1119" i="13"/>
  <c r="T1119" i="13" s="1"/>
  <c r="V1119" i="13"/>
  <c r="W1119" i="13" s="1"/>
  <c r="S1127" i="13"/>
  <c r="T1127" i="13" s="1"/>
  <c r="V1127" i="13"/>
  <c r="W1127" i="13" s="1"/>
  <c r="V1157" i="13"/>
  <c r="W1157" i="13" s="1"/>
  <c r="S1157" i="13"/>
  <c r="T1157" i="13" s="1"/>
  <c r="V1163" i="13"/>
  <c r="W1163" i="13" s="1"/>
  <c r="S1163" i="13"/>
  <c r="T1163" i="13" s="1"/>
  <c r="V1139" i="13"/>
  <c r="W1139" i="13" s="1"/>
  <c r="S1139" i="13"/>
  <c r="T1139" i="13" s="1"/>
  <c r="V1144" i="13"/>
  <c r="W1144" i="13" s="1"/>
  <c r="S1144" i="13"/>
  <c r="T1144" i="13" s="1"/>
  <c r="V1120" i="13"/>
  <c r="W1120" i="13" s="1"/>
  <c r="S1120" i="13"/>
  <c r="T1120" i="13" s="1"/>
  <c r="V1128" i="13"/>
  <c r="W1128" i="13" s="1"/>
  <c r="S1128" i="13"/>
  <c r="T1128" i="13" s="1"/>
  <c r="V1136" i="13"/>
  <c r="W1136" i="13" s="1"/>
  <c r="S1136" i="13"/>
  <c r="T1136" i="13" s="1"/>
  <c r="S1154" i="13"/>
  <c r="T1154" i="13" s="1"/>
  <c r="V1154" i="13"/>
  <c r="W1154" i="13" s="1"/>
  <c r="V1150" i="13"/>
  <c r="W1150" i="13" s="1"/>
  <c r="S1150" i="13"/>
  <c r="T1150" i="13" s="1"/>
  <c r="V1160" i="13"/>
  <c r="W1160" i="13" s="1"/>
  <c r="S1160" i="13"/>
  <c r="T1160" i="13" s="1"/>
  <c r="V1141" i="13"/>
  <c r="W1141" i="13" s="1"/>
  <c r="S1141" i="13"/>
  <c r="T1141" i="13" s="1"/>
  <c r="S1146" i="13"/>
  <c r="T1146" i="13" s="1"/>
  <c r="V1146" i="13"/>
  <c r="W1146" i="13" s="1"/>
  <c r="S1145" i="13"/>
  <c r="T1145" i="13" s="1"/>
  <c r="V1145" i="13"/>
  <c r="W1145" i="13" s="1"/>
  <c r="S1122" i="13"/>
  <c r="T1122" i="13" s="1"/>
  <c r="V1122" i="13"/>
  <c r="W1122" i="13" s="1"/>
  <c r="S1130" i="13"/>
  <c r="T1130" i="13" s="1"/>
  <c r="V1130" i="13"/>
  <c r="W1130" i="13" s="1"/>
  <c r="V1138" i="13"/>
  <c r="W1138" i="13" s="1"/>
  <c r="S1138" i="13"/>
  <c r="T1138" i="13" s="1"/>
  <c r="S1143" i="13"/>
  <c r="T1143" i="13" s="1"/>
  <c r="V1143" i="13"/>
  <c r="W1143" i="13" s="1"/>
  <c r="V1155" i="13"/>
  <c r="W1155" i="13" s="1"/>
  <c r="S1155" i="13"/>
  <c r="T1155" i="13" s="1"/>
  <c r="S1135" i="13"/>
  <c r="T1135" i="13" s="1"/>
  <c r="V1135" i="13"/>
  <c r="W1135" i="13" s="1"/>
  <c r="V1149" i="13"/>
  <c r="W1149" i="13" s="1"/>
  <c r="S1149" i="13"/>
  <c r="T1149" i="13" s="1"/>
  <c r="V1152" i="13"/>
  <c r="W1152" i="13" s="1"/>
  <c r="S1152" i="13"/>
  <c r="T1152" i="13" s="1"/>
  <c r="V1158" i="13"/>
  <c r="W1158" i="13" s="1"/>
  <c r="S1158" i="13"/>
  <c r="T1158" i="13" s="1"/>
  <c r="V1125" i="13"/>
  <c r="W1125" i="13" s="1"/>
  <c r="S1125" i="13"/>
  <c r="T1125" i="13" s="1"/>
  <c r="V1133" i="13"/>
  <c r="W1133" i="13" s="1"/>
  <c r="S1133" i="13"/>
  <c r="T1133" i="13" s="1"/>
  <c r="S1153" i="13"/>
  <c r="T1153" i="13" s="1"/>
  <c r="V1153" i="13"/>
  <c r="W1153" i="13" s="1"/>
  <c r="S1161" i="13"/>
  <c r="T1161" i="13" s="1"/>
  <c r="V1161" i="13"/>
  <c r="W1161" i="13" s="1"/>
  <c r="V1124" i="13"/>
  <c r="W1124" i="13" s="1"/>
  <c r="V1132" i="13"/>
  <c r="W1132" i="13" s="1"/>
  <c r="V1140" i="13"/>
  <c r="W1140" i="13" s="1"/>
  <c r="V1148" i="13"/>
  <c r="W1148" i="13" s="1"/>
  <c r="V1156" i="13"/>
  <c r="W1156" i="13" s="1"/>
  <c r="V1151" i="13"/>
  <c r="W1151" i="13" s="1"/>
  <c r="V1159" i="13"/>
  <c r="W1159" i="13" s="1"/>
  <c r="S1126" i="13"/>
  <c r="T1126" i="13" s="1"/>
  <c r="S1134" i="13"/>
  <c r="T1134" i="13" s="1"/>
  <c r="S1142" i="13"/>
  <c r="T1142" i="13" s="1"/>
  <c r="V1023" i="13"/>
  <c r="W1023" i="13" s="1"/>
  <c r="S1023" i="13"/>
  <c r="T1023" i="13" s="1"/>
  <c r="S1006" i="13"/>
  <c r="T1006" i="13" s="1"/>
  <c r="V1006" i="13"/>
  <c r="W1006" i="13" s="1"/>
  <c r="S1019" i="13"/>
  <c r="T1019" i="13" s="1"/>
  <c r="V1019" i="13"/>
  <c r="W1019" i="13" s="1"/>
  <c r="V1029" i="13"/>
  <c r="W1029" i="13" s="1"/>
  <c r="S1029" i="13"/>
  <c r="T1029" i="13" s="1"/>
  <c r="S985" i="13"/>
  <c r="T985" i="13" s="1"/>
  <c r="V985" i="13"/>
  <c r="W985" i="13" s="1"/>
  <c r="V984" i="13"/>
  <c r="W984" i="13" s="1"/>
  <c r="S984" i="13"/>
  <c r="T984" i="13" s="1"/>
  <c r="V999" i="13"/>
  <c r="W999" i="13" s="1"/>
  <c r="S999" i="13"/>
  <c r="T999" i="13" s="1"/>
  <c r="V1021" i="13"/>
  <c r="W1021" i="13" s="1"/>
  <c r="S1021" i="13"/>
  <c r="T1021" i="13" s="1"/>
  <c r="S1033" i="13"/>
  <c r="T1033" i="13" s="1"/>
  <c r="V1033" i="13"/>
  <c r="W1033" i="13" s="1"/>
  <c r="S1052" i="13"/>
  <c r="T1052" i="13" s="1"/>
  <c r="V1052" i="13"/>
  <c r="W1052" i="13" s="1"/>
  <c r="V1087" i="13"/>
  <c r="W1087" i="13" s="1"/>
  <c r="S1087" i="13"/>
  <c r="T1087" i="13" s="1"/>
  <c r="S1084" i="13"/>
  <c r="T1084" i="13" s="1"/>
  <c r="V1084" i="13"/>
  <c r="W1084" i="13" s="1"/>
  <c r="S1092" i="13"/>
  <c r="T1092" i="13" s="1"/>
  <c r="V1092" i="13"/>
  <c r="W1092" i="13" s="1"/>
  <c r="S993" i="13"/>
  <c r="T993" i="13" s="1"/>
  <c r="V993" i="13"/>
  <c r="W993" i="13" s="1"/>
  <c r="S1015" i="13"/>
  <c r="T1015" i="13" s="1"/>
  <c r="V1027" i="13"/>
  <c r="W1027" i="13" s="1"/>
  <c r="W1046" i="13"/>
  <c r="V1082" i="13"/>
  <c r="W1082" i="13" s="1"/>
  <c r="S1082" i="13"/>
  <c r="T1082" i="13" s="1"/>
  <c r="V992" i="13"/>
  <c r="W992" i="13" s="1"/>
  <c r="S992" i="13"/>
  <c r="T992" i="13" s="1"/>
  <c r="V1050" i="13"/>
  <c r="W1050" i="13" s="1"/>
  <c r="S1050" i="13"/>
  <c r="T1050" i="13" s="1"/>
  <c r="S1057" i="13"/>
  <c r="T1057" i="13" s="1"/>
  <c r="V1057" i="13"/>
  <c r="W1057" i="13" s="1"/>
  <c r="V1072" i="13"/>
  <c r="W1072" i="13" s="1"/>
  <c r="S1072" i="13"/>
  <c r="T1072" i="13" s="1"/>
  <c r="S1075" i="13"/>
  <c r="T1075" i="13" s="1"/>
  <c r="V1075" i="13"/>
  <c r="W1075" i="13" s="1"/>
  <c r="V1112" i="13"/>
  <c r="W1112" i="13" s="1"/>
  <c r="S1112" i="13"/>
  <c r="T1112" i="13" s="1"/>
  <c r="V1003" i="13"/>
  <c r="W1003" i="13" s="1"/>
  <c r="V1010" i="13"/>
  <c r="W1010" i="13" s="1"/>
  <c r="S1010" i="13"/>
  <c r="T1010" i="13" s="1"/>
  <c r="S987" i="13"/>
  <c r="T987" i="13" s="1"/>
  <c r="V1002" i="13"/>
  <c r="W1002" i="13" s="1"/>
  <c r="S995" i="13"/>
  <c r="T995" i="13" s="1"/>
  <c r="V1000" i="13"/>
  <c r="W1000" i="13" s="1"/>
  <c r="S1000" i="13"/>
  <c r="T1000" i="13" s="1"/>
  <c r="V986" i="13"/>
  <c r="W986" i="13" s="1"/>
  <c r="S989" i="13"/>
  <c r="T989" i="13" s="1"/>
  <c r="S990" i="13"/>
  <c r="T990" i="13" s="1"/>
  <c r="S991" i="13"/>
  <c r="T991" i="13" s="1"/>
  <c r="V1008" i="13"/>
  <c r="W1008" i="13" s="1"/>
  <c r="S1008" i="13"/>
  <c r="T1008" i="13" s="1"/>
  <c r="S1037" i="13"/>
  <c r="T1037" i="13" s="1"/>
  <c r="S1044" i="13"/>
  <c r="T1044" i="13" s="1"/>
  <c r="V1044" i="13"/>
  <c r="W1044" i="13" s="1"/>
  <c r="V1058" i="13"/>
  <c r="W1058" i="13" s="1"/>
  <c r="S1058" i="13"/>
  <c r="T1058" i="13" s="1"/>
  <c r="V1089" i="13"/>
  <c r="W1089" i="13" s="1"/>
  <c r="S1036" i="13"/>
  <c r="T1036" i="13" s="1"/>
  <c r="V1036" i="13"/>
  <c r="W1036" i="13" s="1"/>
  <c r="V1034" i="13"/>
  <c r="W1034" i="13" s="1"/>
  <c r="S1034" i="13"/>
  <c r="T1034" i="13" s="1"/>
  <c r="S1041" i="13"/>
  <c r="T1041" i="13" s="1"/>
  <c r="V1041" i="13"/>
  <c r="W1041" i="13" s="1"/>
  <c r="V1042" i="13"/>
  <c r="W1042" i="13" s="1"/>
  <c r="S1042" i="13"/>
  <c r="T1042" i="13" s="1"/>
  <c r="S1049" i="13"/>
  <c r="T1049" i="13" s="1"/>
  <c r="V1049" i="13"/>
  <c r="W1049" i="13" s="1"/>
  <c r="S997" i="13"/>
  <c r="T997" i="13" s="1"/>
  <c r="V998" i="13"/>
  <c r="W998" i="13" s="1"/>
  <c r="S1001" i="13"/>
  <c r="T1001" i="13" s="1"/>
  <c r="V1001" i="13"/>
  <c r="W1001" i="13" s="1"/>
  <c r="S1007" i="13"/>
  <c r="T1007" i="13" s="1"/>
  <c r="S1009" i="13"/>
  <c r="T1009" i="13" s="1"/>
  <c r="V1009" i="13"/>
  <c r="W1009" i="13" s="1"/>
  <c r="V1022" i="13"/>
  <c r="W1022" i="13" s="1"/>
  <c r="V1014" i="13"/>
  <c r="W1014" i="13" s="1"/>
  <c r="S1053" i="13"/>
  <c r="T1053" i="13" s="1"/>
  <c r="V1062" i="13"/>
  <c r="W1062" i="13" s="1"/>
  <c r="V1105" i="13"/>
  <c r="W1105" i="13" s="1"/>
  <c r="S1105" i="13"/>
  <c r="T1105" i="13" s="1"/>
  <c r="V1018" i="13"/>
  <c r="W1018" i="13" s="1"/>
  <c r="V1028" i="13"/>
  <c r="W1028" i="13" s="1"/>
  <c r="S1031" i="13"/>
  <c r="T1031" i="13" s="1"/>
  <c r="V1032" i="13"/>
  <c r="W1032" i="13" s="1"/>
  <c r="S1032" i="13"/>
  <c r="T1032" i="13" s="1"/>
  <c r="S1035" i="13"/>
  <c r="T1035" i="13" s="1"/>
  <c r="V1035" i="13"/>
  <c r="W1035" i="13" s="1"/>
  <c r="S1039" i="13"/>
  <c r="T1039" i="13" s="1"/>
  <c r="V1040" i="13"/>
  <c r="W1040" i="13" s="1"/>
  <c r="S1040" i="13"/>
  <c r="T1040" i="13" s="1"/>
  <c r="S1043" i="13"/>
  <c r="T1043" i="13" s="1"/>
  <c r="V1043" i="13"/>
  <c r="W1043" i="13" s="1"/>
  <c r="S1047" i="13"/>
  <c r="T1047" i="13" s="1"/>
  <c r="V1048" i="13"/>
  <c r="W1048" i="13" s="1"/>
  <c r="S1048" i="13"/>
  <c r="T1048" i="13" s="1"/>
  <c r="S1051" i="13"/>
  <c r="T1051" i="13" s="1"/>
  <c r="V1051" i="13"/>
  <c r="W1051" i="13" s="1"/>
  <c r="S1055" i="13"/>
  <c r="T1055" i="13" s="1"/>
  <c r="V1056" i="13"/>
  <c r="W1056" i="13" s="1"/>
  <c r="S1056" i="13"/>
  <c r="T1056" i="13" s="1"/>
  <c r="S1059" i="13"/>
  <c r="T1059" i="13" s="1"/>
  <c r="V1059" i="13"/>
  <c r="W1059" i="13" s="1"/>
  <c r="T1068" i="13"/>
  <c r="V1073" i="13"/>
  <c r="W1073" i="13" s="1"/>
  <c r="V1086" i="13"/>
  <c r="W1086" i="13" s="1"/>
  <c r="V1096" i="13"/>
  <c r="W1096" i="13" s="1"/>
  <c r="S1096" i="13"/>
  <c r="T1096" i="13" s="1"/>
  <c r="V1097" i="13"/>
  <c r="W1097" i="13" s="1"/>
  <c r="S1103" i="13"/>
  <c r="T1103" i="13" s="1"/>
  <c r="V1103" i="13"/>
  <c r="W1103" i="13" s="1"/>
  <c r="S1106" i="13"/>
  <c r="T1106" i="13" s="1"/>
  <c r="V1106" i="13"/>
  <c r="W1106" i="13" s="1"/>
  <c r="W1111" i="13"/>
  <c r="T1097" i="13"/>
  <c r="V1107" i="13"/>
  <c r="W1107" i="13" s="1"/>
  <c r="S1107" i="13"/>
  <c r="T1107" i="13" s="1"/>
  <c r="V1080" i="13"/>
  <c r="W1080" i="13" s="1"/>
  <c r="S1080" i="13"/>
  <c r="T1080" i="13" s="1"/>
  <c r="S1083" i="13"/>
  <c r="T1083" i="13" s="1"/>
  <c r="V1083" i="13"/>
  <c r="W1083" i="13" s="1"/>
  <c r="S1025" i="13"/>
  <c r="T1025" i="13" s="1"/>
  <c r="S1026" i="13"/>
  <c r="T1026" i="13" s="1"/>
  <c r="S1079" i="13"/>
  <c r="T1079" i="13" s="1"/>
  <c r="V1064" i="13"/>
  <c r="W1064" i="13" s="1"/>
  <c r="S1064" i="13"/>
  <c r="T1064" i="13" s="1"/>
  <c r="S1066" i="13"/>
  <c r="T1066" i="13" s="1"/>
  <c r="S1067" i="13"/>
  <c r="T1067" i="13" s="1"/>
  <c r="V1067" i="13"/>
  <c r="W1067" i="13" s="1"/>
  <c r="V1081" i="13"/>
  <c r="W1081" i="13" s="1"/>
  <c r="V1099" i="13"/>
  <c r="W1099" i="13" s="1"/>
  <c r="S1099" i="13"/>
  <c r="T1099" i="13" s="1"/>
  <c r="V1076" i="13"/>
  <c r="W1076" i="13" s="1"/>
  <c r="V1088" i="13"/>
  <c r="W1088" i="13" s="1"/>
  <c r="S1088" i="13"/>
  <c r="T1088" i="13" s="1"/>
  <c r="S1090" i="13"/>
  <c r="T1090" i="13" s="1"/>
  <c r="S1091" i="13"/>
  <c r="T1091" i="13" s="1"/>
  <c r="V1091" i="13"/>
  <c r="W1091" i="13" s="1"/>
  <c r="S1116" i="13"/>
  <c r="T1116" i="13" s="1"/>
  <c r="V1116" i="13"/>
  <c r="W1116" i="13" s="1"/>
  <c r="T1060" i="13"/>
  <c r="V1065" i="13"/>
  <c r="W1065" i="13" s="1"/>
  <c r="V1118" i="13"/>
  <c r="W1118" i="13" s="1"/>
  <c r="S1118" i="13"/>
  <c r="T1118" i="13" s="1"/>
  <c r="V1113" i="13"/>
  <c r="W1113" i="13" s="1"/>
  <c r="S1113" i="13"/>
  <c r="T1113" i="13" s="1"/>
  <c r="S1098" i="13"/>
  <c r="T1098" i="13" s="1"/>
  <c r="V1098" i="13"/>
  <c r="W1098" i="13" s="1"/>
  <c r="V1110" i="13"/>
  <c r="W1110" i="13" s="1"/>
  <c r="S1110" i="13"/>
  <c r="T1110" i="13" s="1"/>
  <c r="S1114" i="13"/>
  <c r="T1114" i="13" s="1"/>
  <c r="V1114" i="13"/>
  <c r="W1114" i="13" s="1"/>
  <c r="V1115" i="13"/>
  <c r="W1115" i="13" s="1"/>
  <c r="S1115" i="13"/>
  <c r="T1115" i="13" s="1"/>
  <c r="V967" i="13"/>
  <c r="W967" i="13" s="1"/>
  <c r="S967" i="13"/>
  <c r="T967" i="13" s="1"/>
  <c r="V972" i="13"/>
  <c r="W972" i="13" s="1"/>
  <c r="S972" i="13"/>
  <c r="T972" i="13" s="1"/>
  <c r="V983" i="13"/>
  <c r="W983" i="13" s="1"/>
  <c r="S983" i="13"/>
  <c r="T983" i="13" s="1"/>
  <c r="V970" i="13"/>
  <c r="W970" i="13" s="1"/>
  <c r="S970" i="13"/>
  <c r="T970" i="13" s="1"/>
  <c r="V959" i="13"/>
  <c r="W959" i="13" s="1"/>
  <c r="S959" i="13"/>
  <c r="T959" i="13" s="1"/>
  <c r="V969" i="13"/>
  <c r="W969" i="13" s="1"/>
  <c r="S969" i="13"/>
  <c r="T969" i="13" s="1"/>
  <c r="V961" i="13"/>
  <c r="W961" i="13" s="1"/>
  <c r="S961" i="13"/>
  <c r="T961" i="13" s="1"/>
  <c r="V964" i="13"/>
  <c r="W964" i="13" s="1"/>
  <c r="S964" i="13"/>
  <c r="T964" i="13" s="1"/>
  <c r="S973" i="13"/>
  <c r="T973" i="13" s="1"/>
  <c r="V973" i="13"/>
  <c r="W973" i="13" s="1"/>
  <c r="V978" i="13"/>
  <c r="W978" i="13" s="1"/>
  <c r="S978" i="13"/>
  <c r="T978" i="13" s="1"/>
  <c r="V980" i="13"/>
  <c r="W980" i="13" s="1"/>
  <c r="S980" i="13"/>
  <c r="T980" i="13" s="1"/>
  <c r="V975" i="13"/>
  <c r="W975" i="13" s="1"/>
  <c r="S975" i="13"/>
  <c r="T975" i="13" s="1"/>
  <c r="V958" i="13"/>
  <c r="W958" i="13" s="1"/>
  <c r="S958" i="13"/>
  <c r="T958" i="13" s="1"/>
  <c r="S965" i="13"/>
  <c r="T965" i="13" s="1"/>
  <c r="V965" i="13"/>
  <c r="W965" i="13" s="1"/>
  <c r="V977" i="13"/>
  <c r="W977" i="13" s="1"/>
  <c r="S977" i="13"/>
  <c r="T977" i="13" s="1"/>
  <c r="S981" i="13"/>
  <c r="T981" i="13" s="1"/>
  <c r="V981" i="13"/>
  <c r="W981" i="13" s="1"/>
  <c r="V960" i="13"/>
  <c r="W960" i="13" s="1"/>
  <c r="V968" i="13"/>
  <c r="W968" i="13" s="1"/>
  <c r="V976" i="13"/>
  <c r="W976" i="13" s="1"/>
  <c r="V963" i="13"/>
  <c r="W963" i="13" s="1"/>
  <c r="V971" i="13"/>
  <c r="W971" i="13" s="1"/>
  <c r="V979" i="13"/>
  <c r="W979" i="13" s="1"/>
  <c r="S962" i="13"/>
  <c r="T962" i="13" s="1"/>
  <c r="S8" i="13"/>
  <c r="T8" i="13" s="1"/>
  <c r="V8" i="13"/>
  <c r="W8" i="13" s="1"/>
  <c r="S50" i="13"/>
  <c r="T50" i="13" s="1"/>
  <c r="V50" i="13"/>
  <c r="W50" i="13" s="1"/>
  <c r="S16" i="13"/>
  <c r="T16" i="13" s="1"/>
  <c r="V16" i="13"/>
  <c r="W16" i="13" s="1"/>
  <c r="V9" i="13"/>
  <c r="W9" i="13" s="1"/>
  <c r="S9" i="13"/>
  <c r="T9" i="13" s="1"/>
  <c r="V17" i="13"/>
  <c r="W17" i="13" s="1"/>
  <c r="S17" i="13"/>
  <c r="T17" i="13" s="1"/>
  <c r="V25" i="13"/>
  <c r="W25" i="13" s="1"/>
  <c r="S25" i="13"/>
  <c r="T25" i="13" s="1"/>
  <c r="V33" i="13"/>
  <c r="W33" i="13" s="1"/>
  <c r="S33" i="13"/>
  <c r="T33" i="13" s="1"/>
  <c r="S41" i="13"/>
  <c r="T41" i="13" s="1"/>
  <c r="V41" i="13"/>
  <c r="W41" i="13" s="1"/>
  <c r="S102" i="13"/>
  <c r="T102" i="13" s="1"/>
  <c r="V102" i="13"/>
  <c r="W102" i="13" s="1"/>
  <c r="S19" i="13"/>
  <c r="T19" i="13" s="1"/>
  <c r="V19" i="13"/>
  <c r="W19" i="13" s="1"/>
  <c r="V35" i="13"/>
  <c r="W35" i="13" s="1"/>
  <c r="S35" i="13"/>
  <c r="T35" i="13" s="1"/>
  <c r="S42" i="13"/>
  <c r="T42" i="13" s="1"/>
  <c r="V42" i="13"/>
  <c r="W42" i="13" s="1"/>
  <c r="S54" i="13"/>
  <c r="T54" i="13" s="1"/>
  <c r="V54" i="13"/>
  <c r="W54" i="13" s="1"/>
  <c r="V3" i="13"/>
  <c r="W3" i="13" s="1"/>
  <c r="S3" i="13"/>
  <c r="T3" i="13" s="1"/>
  <c r="V11" i="13"/>
  <c r="W11" i="13" s="1"/>
  <c r="S11" i="13"/>
  <c r="T11" i="13" s="1"/>
  <c r="S27" i="13"/>
  <c r="T27" i="13" s="1"/>
  <c r="V27" i="13"/>
  <c r="W27" i="13" s="1"/>
  <c r="V6" i="13"/>
  <c r="W6" i="13" s="1"/>
  <c r="S6" i="13"/>
  <c r="T6" i="13" s="1"/>
  <c r="V14" i="13"/>
  <c r="W14" i="13" s="1"/>
  <c r="S14" i="13"/>
  <c r="T14" i="13" s="1"/>
  <c r="V22" i="13"/>
  <c r="W22" i="13" s="1"/>
  <c r="S22" i="13"/>
  <c r="T22" i="13" s="1"/>
  <c r="V30" i="13"/>
  <c r="W30" i="13" s="1"/>
  <c r="S30" i="13"/>
  <c r="T30" i="13" s="1"/>
  <c r="V38" i="13"/>
  <c r="W38" i="13" s="1"/>
  <c r="S38" i="13"/>
  <c r="T38" i="13" s="1"/>
  <c r="S24" i="13"/>
  <c r="T24" i="13" s="1"/>
  <c r="V24" i="13"/>
  <c r="W24" i="13" s="1"/>
  <c r="S32" i="13"/>
  <c r="T32" i="13" s="1"/>
  <c r="V32" i="13"/>
  <c r="W32" i="13" s="1"/>
  <c r="S40" i="13"/>
  <c r="T40" i="13" s="1"/>
  <c r="V40" i="13"/>
  <c r="W40" i="13" s="1"/>
  <c r="S94" i="13"/>
  <c r="T94" i="13" s="1"/>
  <c r="V94" i="13"/>
  <c r="W94" i="13" s="1"/>
  <c r="S304" i="13"/>
  <c r="T304" i="13" s="1"/>
  <c r="V304" i="13"/>
  <c r="W304" i="13" s="1"/>
  <c r="V13" i="13"/>
  <c r="W13" i="13" s="1"/>
  <c r="V21" i="13"/>
  <c r="W21" i="13" s="1"/>
  <c r="V29" i="13"/>
  <c r="W29" i="13" s="1"/>
  <c r="V37" i="13"/>
  <c r="W37" i="13" s="1"/>
  <c r="S49" i="13"/>
  <c r="T49" i="13" s="1"/>
  <c r="V49" i="13"/>
  <c r="W49" i="13" s="1"/>
  <c r="V61" i="13"/>
  <c r="W61" i="13" s="1"/>
  <c r="S61" i="13"/>
  <c r="T61" i="13" s="1"/>
  <c r="T71" i="13"/>
  <c r="V79" i="13"/>
  <c r="W79" i="13" s="1"/>
  <c r="T99" i="13"/>
  <c r="S150" i="13"/>
  <c r="T150" i="13" s="1"/>
  <c r="V150" i="13"/>
  <c r="W150" i="13" s="1"/>
  <c r="V155" i="13"/>
  <c r="W155" i="13" s="1"/>
  <c r="V159" i="13"/>
  <c r="W159" i="13" s="1"/>
  <c r="S159" i="13"/>
  <c r="T159" i="13" s="1"/>
  <c r="S296" i="13"/>
  <c r="T296" i="13" s="1"/>
  <c r="V296" i="13"/>
  <c r="W296" i="13" s="1"/>
  <c r="S352" i="13"/>
  <c r="T352" i="13" s="1"/>
  <c r="V352" i="13"/>
  <c r="W352" i="13" s="1"/>
  <c r="V438" i="13"/>
  <c r="W438" i="13" s="1"/>
  <c r="S438" i="13"/>
  <c r="T438" i="13" s="1"/>
  <c r="S439" i="13"/>
  <c r="T439" i="13" s="1"/>
  <c r="V439" i="13"/>
  <c r="W439" i="13" s="1"/>
  <c r="V114" i="13"/>
  <c r="W114" i="13" s="1"/>
  <c r="S114" i="13"/>
  <c r="T114" i="13" s="1"/>
  <c r="V152" i="13"/>
  <c r="W152" i="13" s="1"/>
  <c r="S152" i="13"/>
  <c r="T152" i="13" s="1"/>
  <c r="V171" i="13"/>
  <c r="W171" i="13" s="1"/>
  <c r="V179" i="13"/>
  <c r="W179" i="13" s="1"/>
  <c r="V195" i="13"/>
  <c r="W195" i="13" s="1"/>
  <c r="V290" i="13"/>
  <c r="W290" i="13" s="1"/>
  <c r="S290" i="13"/>
  <c r="T290" i="13" s="1"/>
  <c r="V53" i="13"/>
  <c r="W53" i="13" s="1"/>
  <c r="S53" i="13"/>
  <c r="T53" i="13" s="1"/>
  <c r="T63" i="13"/>
  <c r="V71" i="13"/>
  <c r="W71" i="13" s="1"/>
  <c r="S91" i="13"/>
  <c r="T91" i="13" s="1"/>
  <c r="T111" i="13"/>
  <c r="V111" i="13"/>
  <c r="W111" i="13" s="1"/>
  <c r="T115" i="13"/>
  <c r="V115" i="13"/>
  <c r="W115" i="13" s="1"/>
  <c r="S118" i="13"/>
  <c r="T118" i="13" s="1"/>
  <c r="V118" i="13"/>
  <c r="W118" i="13" s="1"/>
  <c r="V122" i="13"/>
  <c r="W122" i="13" s="1"/>
  <c r="S122" i="13"/>
  <c r="T122" i="13" s="1"/>
  <c r="V144" i="13"/>
  <c r="W144" i="13" s="1"/>
  <c r="S144" i="13"/>
  <c r="T144" i="13" s="1"/>
  <c r="V210" i="13"/>
  <c r="W210" i="13" s="1"/>
  <c r="S210" i="13"/>
  <c r="T210" i="13" s="1"/>
  <c r="V215" i="13"/>
  <c r="W215" i="13" s="1"/>
  <c r="S215" i="13"/>
  <c r="T215" i="13" s="1"/>
  <c r="S288" i="13"/>
  <c r="T288" i="13" s="1"/>
  <c r="V288" i="13"/>
  <c r="W288" i="13" s="1"/>
  <c r="V329" i="13"/>
  <c r="W329" i="13" s="1"/>
  <c r="S329" i="13"/>
  <c r="T329" i="13" s="1"/>
  <c r="V69" i="13"/>
  <c r="W69" i="13" s="1"/>
  <c r="S69" i="13"/>
  <c r="T69" i="13" s="1"/>
  <c r="S208" i="13"/>
  <c r="T208" i="13" s="1"/>
  <c r="V208" i="13"/>
  <c r="W208" i="13" s="1"/>
  <c r="S142" i="13"/>
  <c r="T142" i="13" s="1"/>
  <c r="V142" i="13"/>
  <c r="W142" i="13" s="1"/>
  <c r="V147" i="13"/>
  <c r="W147" i="13" s="1"/>
  <c r="V151" i="13"/>
  <c r="W151" i="13" s="1"/>
  <c r="S151" i="13"/>
  <c r="T151" i="13" s="1"/>
  <c r="S261" i="13"/>
  <c r="T261" i="13" s="1"/>
  <c r="V261" i="13"/>
  <c r="W261" i="13" s="1"/>
  <c r="V107" i="13"/>
  <c r="W107" i="13" s="1"/>
  <c r="S110" i="13"/>
  <c r="T110" i="13" s="1"/>
  <c r="V110" i="13"/>
  <c r="W110" i="13" s="1"/>
  <c r="V187" i="13"/>
  <c r="W187" i="13" s="1"/>
  <c r="V273" i="13"/>
  <c r="W273" i="13" s="1"/>
  <c r="S273" i="13"/>
  <c r="T273" i="13" s="1"/>
  <c r="V355" i="13"/>
  <c r="W355" i="13" s="1"/>
  <c r="S355" i="13"/>
  <c r="T355" i="13" s="1"/>
  <c r="V5" i="13"/>
  <c r="W5" i="13" s="1"/>
  <c r="S7" i="13"/>
  <c r="T7" i="13" s="1"/>
  <c r="S15" i="13"/>
  <c r="T15" i="13" s="1"/>
  <c r="S23" i="13"/>
  <c r="T23" i="13" s="1"/>
  <c r="S31" i="13"/>
  <c r="T31" i="13" s="1"/>
  <c r="S39" i="13"/>
  <c r="T39" i="13" s="1"/>
  <c r="S56" i="13"/>
  <c r="T56" i="13" s="1"/>
  <c r="V58" i="13"/>
  <c r="W58" i="13" s="1"/>
  <c r="V101" i="13"/>
  <c r="W101" i="13" s="1"/>
  <c r="S101" i="13"/>
  <c r="T101" i="13" s="1"/>
  <c r="S104" i="13"/>
  <c r="T104" i="13" s="1"/>
  <c r="T119" i="13"/>
  <c r="V119" i="13"/>
  <c r="W119" i="13" s="1"/>
  <c r="V123" i="13"/>
  <c r="W123" i="13" s="1"/>
  <c r="S126" i="13"/>
  <c r="T126" i="13" s="1"/>
  <c r="V126" i="13"/>
  <c r="W126" i="13" s="1"/>
  <c r="V130" i="13"/>
  <c r="W130" i="13" s="1"/>
  <c r="S130" i="13"/>
  <c r="T130" i="13" s="1"/>
  <c r="V136" i="13"/>
  <c r="W136" i="13" s="1"/>
  <c r="S136" i="13"/>
  <c r="T136" i="13" s="1"/>
  <c r="S200" i="13"/>
  <c r="T200" i="13" s="1"/>
  <c r="V200" i="13"/>
  <c r="W200" i="13" s="1"/>
  <c r="V276" i="13"/>
  <c r="W276" i="13" s="1"/>
  <c r="S276" i="13"/>
  <c r="T276" i="13" s="1"/>
  <c r="S309" i="13"/>
  <c r="T309" i="13" s="1"/>
  <c r="V309" i="13"/>
  <c r="W309" i="13" s="1"/>
  <c r="S62" i="13"/>
  <c r="T62" i="13" s="1"/>
  <c r="V62" i="13"/>
  <c r="W62" i="13" s="1"/>
  <c r="S45" i="13"/>
  <c r="T45" i="13" s="1"/>
  <c r="S48" i="13"/>
  <c r="T48" i="13" s="1"/>
  <c r="S51" i="13"/>
  <c r="T51" i="13" s="1"/>
  <c r="S67" i="13"/>
  <c r="T67" i="13" s="1"/>
  <c r="S86" i="13"/>
  <c r="T86" i="13" s="1"/>
  <c r="V86" i="13"/>
  <c r="W86" i="13" s="1"/>
  <c r="V93" i="13"/>
  <c r="W93" i="13" s="1"/>
  <c r="S93" i="13"/>
  <c r="T93" i="13" s="1"/>
  <c r="S96" i="13"/>
  <c r="T96" i="13" s="1"/>
  <c r="S134" i="13"/>
  <c r="T134" i="13" s="1"/>
  <c r="V134" i="13"/>
  <c r="W134" i="13" s="1"/>
  <c r="V139" i="13"/>
  <c r="W139" i="13" s="1"/>
  <c r="V143" i="13"/>
  <c r="W143" i="13" s="1"/>
  <c r="S143" i="13"/>
  <c r="T143" i="13" s="1"/>
  <c r="S166" i="13"/>
  <c r="T166" i="13" s="1"/>
  <c r="V166" i="13"/>
  <c r="W166" i="13" s="1"/>
  <c r="S174" i="13"/>
  <c r="T174" i="13" s="1"/>
  <c r="V174" i="13"/>
  <c r="W174" i="13" s="1"/>
  <c r="S182" i="13"/>
  <c r="T182" i="13" s="1"/>
  <c r="V182" i="13"/>
  <c r="W182" i="13" s="1"/>
  <c r="S190" i="13"/>
  <c r="T190" i="13" s="1"/>
  <c r="V190" i="13"/>
  <c r="W190" i="13" s="1"/>
  <c r="S198" i="13"/>
  <c r="T198" i="13" s="1"/>
  <c r="V198" i="13"/>
  <c r="W198" i="13" s="1"/>
  <c r="V258" i="13"/>
  <c r="W258" i="13" s="1"/>
  <c r="S258" i="13"/>
  <c r="T258" i="13" s="1"/>
  <c r="S301" i="13"/>
  <c r="T301" i="13" s="1"/>
  <c r="V301" i="13"/>
  <c r="W301" i="13" s="1"/>
  <c r="V314" i="13"/>
  <c r="W314" i="13" s="1"/>
  <c r="S314" i="13"/>
  <c r="T314" i="13" s="1"/>
  <c r="V46" i="13"/>
  <c r="W46" i="13" s="1"/>
  <c r="V85" i="13"/>
  <c r="W85" i="13" s="1"/>
  <c r="S85" i="13"/>
  <c r="T85" i="13" s="1"/>
  <c r="V90" i="13"/>
  <c r="W90" i="13" s="1"/>
  <c r="V106" i="13"/>
  <c r="W106" i="13" s="1"/>
  <c r="S106" i="13"/>
  <c r="T106" i="13" s="1"/>
  <c r="V127" i="13"/>
  <c r="W127" i="13" s="1"/>
  <c r="V131" i="13"/>
  <c r="W131" i="13" s="1"/>
  <c r="V160" i="13"/>
  <c r="W160" i="13" s="1"/>
  <c r="S160" i="13"/>
  <c r="T160" i="13" s="1"/>
  <c r="S293" i="13"/>
  <c r="T293" i="13" s="1"/>
  <c r="V293" i="13"/>
  <c r="W293" i="13" s="1"/>
  <c r="V306" i="13"/>
  <c r="W306" i="13" s="1"/>
  <c r="S306" i="13"/>
  <c r="T306" i="13" s="1"/>
  <c r="S332" i="13"/>
  <c r="T332" i="13" s="1"/>
  <c r="V332" i="13"/>
  <c r="W332" i="13" s="1"/>
  <c r="S78" i="13"/>
  <c r="T78" i="13" s="1"/>
  <c r="V78" i="13"/>
  <c r="W78" i="13" s="1"/>
  <c r="S70" i="13"/>
  <c r="T70" i="13" s="1"/>
  <c r="V70" i="13"/>
  <c r="W70" i="13" s="1"/>
  <c r="V77" i="13"/>
  <c r="W77" i="13" s="1"/>
  <c r="S77" i="13"/>
  <c r="T77" i="13" s="1"/>
  <c r="S80" i="13"/>
  <c r="T80" i="13" s="1"/>
  <c r="V95" i="13"/>
  <c r="W95" i="13" s="1"/>
  <c r="S112" i="13"/>
  <c r="T112" i="13" s="1"/>
  <c r="V135" i="13"/>
  <c r="W135" i="13" s="1"/>
  <c r="S135" i="13"/>
  <c r="T135" i="13" s="1"/>
  <c r="S158" i="13"/>
  <c r="T158" i="13" s="1"/>
  <c r="V158" i="13"/>
  <c r="W158" i="13" s="1"/>
  <c r="V163" i="13"/>
  <c r="W163" i="13" s="1"/>
  <c r="V167" i="13"/>
  <c r="W167" i="13" s="1"/>
  <c r="S167" i="13"/>
  <c r="T167" i="13" s="1"/>
  <c r="V175" i="13"/>
  <c r="W175" i="13" s="1"/>
  <c r="S175" i="13"/>
  <c r="T175" i="13" s="1"/>
  <c r="V183" i="13"/>
  <c r="W183" i="13" s="1"/>
  <c r="S183" i="13"/>
  <c r="T183" i="13" s="1"/>
  <c r="V191" i="13"/>
  <c r="W191" i="13" s="1"/>
  <c r="S191" i="13"/>
  <c r="T191" i="13" s="1"/>
  <c r="T204" i="13"/>
  <c r="V298" i="13"/>
  <c r="W298" i="13" s="1"/>
  <c r="S298" i="13"/>
  <c r="T298" i="13" s="1"/>
  <c r="S312" i="13"/>
  <c r="T312" i="13" s="1"/>
  <c r="V312" i="13"/>
  <c r="W312" i="13" s="1"/>
  <c r="W211" i="13"/>
  <c r="V220" i="13"/>
  <c r="W220" i="13" s="1"/>
  <c r="S220" i="13"/>
  <c r="T220" i="13" s="1"/>
  <c r="V228" i="13"/>
  <c r="W228" i="13" s="1"/>
  <c r="S228" i="13"/>
  <c r="T228" i="13" s="1"/>
  <c r="V236" i="13"/>
  <c r="W236" i="13" s="1"/>
  <c r="S236" i="13"/>
  <c r="T236" i="13" s="1"/>
  <c r="S259" i="13"/>
  <c r="T259" i="13" s="1"/>
  <c r="V259" i="13"/>
  <c r="W259" i="13" s="1"/>
  <c r="S291" i="13"/>
  <c r="T291" i="13" s="1"/>
  <c r="V291" i="13"/>
  <c r="W291" i="13" s="1"/>
  <c r="S299" i="13"/>
  <c r="T299" i="13" s="1"/>
  <c r="V299" i="13"/>
  <c r="W299" i="13" s="1"/>
  <c r="S307" i="13"/>
  <c r="T307" i="13" s="1"/>
  <c r="V307" i="13"/>
  <c r="W307" i="13" s="1"/>
  <c r="S315" i="13"/>
  <c r="T315" i="13" s="1"/>
  <c r="V315" i="13"/>
  <c r="W315" i="13" s="1"/>
  <c r="S368" i="13"/>
  <c r="T368" i="13" s="1"/>
  <c r="V368" i="13"/>
  <c r="W368" i="13" s="1"/>
  <c r="V371" i="13"/>
  <c r="W371" i="13" s="1"/>
  <c r="S371" i="13"/>
  <c r="T371" i="13" s="1"/>
  <c r="V385" i="13"/>
  <c r="W385" i="13" s="1"/>
  <c r="S385" i="13"/>
  <c r="T385" i="13" s="1"/>
  <c r="V392" i="13"/>
  <c r="W392" i="13" s="1"/>
  <c r="S392" i="13"/>
  <c r="T392" i="13" s="1"/>
  <c r="S410" i="13"/>
  <c r="T410" i="13" s="1"/>
  <c r="V410" i="13"/>
  <c r="W410" i="13" s="1"/>
  <c r="V424" i="13"/>
  <c r="W424" i="13" s="1"/>
  <c r="S424" i="13"/>
  <c r="T424" i="13" s="1"/>
  <c r="V456" i="13"/>
  <c r="W456" i="13" s="1"/>
  <c r="S456" i="13"/>
  <c r="T456" i="13" s="1"/>
  <c r="V57" i="13"/>
  <c r="W57" i="13" s="1"/>
  <c r="V65" i="13"/>
  <c r="W65" i="13" s="1"/>
  <c r="V73" i="13"/>
  <c r="W73" i="13" s="1"/>
  <c r="V81" i="13"/>
  <c r="W81" i="13" s="1"/>
  <c r="V89" i="13"/>
  <c r="W89" i="13" s="1"/>
  <c r="V97" i="13"/>
  <c r="W97" i="13" s="1"/>
  <c r="V105" i="13"/>
  <c r="W105" i="13" s="1"/>
  <c r="V113" i="13"/>
  <c r="W113" i="13" s="1"/>
  <c r="V121" i="13"/>
  <c r="W121" i="13" s="1"/>
  <c r="V129" i="13"/>
  <c r="W129" i="13" s="1"/>
  <c r="V137" i="13"/>
  <c r="W137" i="13" s="1"/>
  <c r="S138" i="13"/>
  <c r="T138" i="13" s="1"/>
  <c r="V145" i="13"/>
  <c r="W145" i="13" s="1"/>
  <c r="S146" i="13"/>
  <c r="T146" i="13" s="1"/>
  <c r="V153" i="13"/>
  <c r="W153" i="13" s="1"/>
  <c r="S154" i="13"/>
  <c r="T154" i="13" s="1"/>
  <c r="V161" i="13"/>
  <c r="W161" i="13" s="1"/>
  <c r="S162" i="13"/>
  <c r="T162" i="13" s="1"/>
  <c r="V169" i="13"/>
  <c r="W169" i="13" s="1"/>
  <c r="S170" i="13"/>
  <c r="T170" i="13" s="1"/>
  <c r="V177" i="13"/>
  <c r="W177" i="13" s="1"/>
  <c r="S178" i="13"/>
  <c r="T178" i="13" s="1"/>
  <c r="V185" i="13"/>
  <c r="W185" i="13" s="1"/>
  <c r="S186" i="13"/>
  <c r="T186" i="13" s="1"/>
  <c r="V193" i="13"/>
  <c r="W193" i="13" s="1"/>
  <c r="S194" i="13"/>
  <c r="T194" i="13" s="1"/>
  <c r="S201" i="13"/>
  <c r="T201" i="13" s="1"/>
  <c r="V202" i="13"/>
  <c r="W202" i="13" s="1"/>
  <c r="S202" i="13"/>
  <c r="T202" i="13" s="1"/>
  <c r="V240" i="13"/>
  <c r="W240" i="13" s="1"/>
  <c r="V250" i="13"/>
  <c r="W250" i="13" s="1"/>
  <c r="S250" i="13"/>
  <c r="T250" i="13" s="1"/>
  <c r="S257" i="13"/>
  <c r="T257" i="13" s="1"/>
  <c r="V268" i="13"/>
  <c r="W268" i="13" s="1"/>
  <c r="S268" i="13"/>
  <c r="T268" i="13" s="1"/>
  <c r="V282" i="13"/>
  <c r="W282" i="13" s="1"/>
  <c r="S282" i="13"/>
  <c r="T282" i="13" s="1"/>
  <c r="V285" i="13"/>
  <c r="W285" i="13" s="1"/>
  <c r="S289" i="13"/>
  <c r="T289" i="13" s="1"/>
  <c r="S297" i="13"/>
  <c r="T297" i="13" s="1"/>
  <c r="S305" i="13"/>
  <c r="T305" i="13" s="1"/>
  <c r="S313" i="13"/>
  <c r="T313" i="13" s="1"/>
  <c r="V322" i="13"/>
  <c r="W322" i="13" s="1"/>
  <c r="S322" i="13"/>
  <c r="T322" i="13" s="1"/>
  <c r="V328" i="13"/>
  <c r="W328" i="13" s="1"/>
  <c r="V341" i="13"/>
  <c r="W341" i="13" s="1"/>
  <c r="S341" i="13"/>
  <c r="T341" i="13" s="1"/>
  <c r="S348" i="13"/>
  <c r="T348" i="13" s="1"/>
  <c r="V348" i="13"/>
  <c r="W348" i="13" s="1"/>
  <c r="V361" i="13"/>
  <c r="W361" i="13" s="1"/>
  <c r="S361" i="13"/>
  <c r="T361" i="13" s="1"/>
  <c r="S390" i="13"/>
  <c r="T390" i="13" s="1"/>
  <c r="V401" i="13"/>
  <c r="W401" i="13" s="1"/>
  <c r="S401" i="13"/>
  <c r="T401" i="13" s="1"/>
  <c r="S109" i="13"/>
  <c r="T109" i="13" s="1"/>
  <c r="S117" i="13"/>
  <c r="T117" i="13" s="1"/>
  <c r="S125" i="13"/>
  <c r="T125" i="13" s="1"/>
  <c r="S133" i="13"/>
  <c r="T133" i="13" s="1"/>
  <c r="S141" i="13"/>
  <c r="T141" i="13" s="1"/>
  <c r="S149" i="13"/>
  <c r="T149" i="13" s="1"/>
  <c r="S157" i="13"/>
  <c r="T157" i="13" s="1"/>
  <c r="S165" i="13"/>
  <c r="T165" i="13" s="1"/>
  <c r="S173" i="13"/>
  <c r="T173" i="13" s="1"/>
  <c r="S181" i="13"/>
  <c r="T181" i="13" s="1"/>
  <c r="S189" i="13"/>
  <c r="T189" i="13" s="1"/>
  <c r="S197" i="13"/>
  <c r="T197" i="13" s="1"/>
  <c r="S206" i="13"/>
  <c r="T206" i="13" s="1"/>
  <c r="V216" i="13"/>
  <c r="W216" i="13" s="1"/>
  <c r="V224" i="13"/>
  <c r="W224" i="13" s="1"/>
  <c r="V232" i="13"/>
  <c r="W232" i="13" s="1"/>
  <c r="V242" i="13"/>
  <c r="W242" i="13" s="1"/>
  <c r="S242" i="13"/>
  <c r="T242" i="13" s="1"/>
  <c r="S251" i="13"/>
  <c r="T251" i="13" s="1"/>
  <c r="V251" i="13"/>
  <c r="W251" i="13" s="1"/>
  <c r="V272" i="13"/>
  <c r="W272" i="13" s="1"/>
  <c r="S283" i="13"/>
  <c r="T283" i="13" s="1"/>
  <c r="V283" i="13"/>
  <c r="W283" i="13" s="1"/>
  <c r="S323" i="13"/>
  <c r="T323" i="13" s="1"/>
  <c r="V323" i="13"/>
  <c r="W323" i="13" s="1"/>
  <c r="V337" i="13"/>
  <c r="W337" i="13" s="1"/>
  <c r="V367" i="13"/>
  <c r="W367" i="13" s="1"/>
  <c r="S367" i="13"/>
  <c r="T367" i="13" s="1"/>
  <c r="V408" i="13"/>
  <c r="W408" i="13" s="1"/>
  <c r="S408" i="13"/>
  <c r="T408" i="13" s="1"/>
  <c r="V432" i="13"/>
  <c r="W432" i="13" s="1"/>
  <c r="S432" i="13"/>
  <c r="T432" i="13" s="1"/>
  <c r="V203" i="13"/>
  <c r="W203" i="13" s="1"/>
  <c r="S243" i="13"/>
  <c r="T243" i="13" s="1"/>
  <c r="V243" i="13"/>
  <c r="W243" i="13" s="1"/>
  <c r="V260" i="13"/>
  <c r="W260" i="13" s="1"/>
  <c r="S260" i="13"/>
  <c r="T260" i="13" s="1"/>
  <c r="V274" i="13"/>
  <c r="W274" i="13" s="1"/>
  <c r="S274" i="13"/>
  <c r="T274" i="13" s="1"/>
  <c r="V292" i="13"/>
  <c r="W292" i="13" s="1"/>
  <c r="S292" i="13"/>
  <c r="T292" i="13" s="1"/>
  <c r="V300" i="13"/>
  <c r="W300" i="13" s="1"/>
  <c r="S300" i="13"/>
  <c r="T300" i="13" s="1"/>
  <c r="V308" i="13"/>
  <c r="W308" i="13" s="1"/>
  <c r="S308" i="13"/>
  <c r="T308" i="13" s="1"/>
  <c r="V316" i="13"/>
  <c r="W316" i="13" s="1"/>
  <c r="S316" i="13"/>
  <c r="T316" i="13" s="1"/>
  <c r="V330" i="13"/>
  <c r="W330" i="13" s="1"/>
  <c r="S330" i="13"/>
  <c r="T330" i="13" s="1"/>
  <c r="S344" i="13"/>
  <c r="T344" i="13" s="1"/>
  <c r="V344" i="13"/>
  <c r="W344" i="13" s="1"/>
  <c r="S360" i="13"/>
  <c r="T360" i="13" s="1"/>
  <c r="V360" i="13"/>
  <c r="W360" i="13" s="1"/>
  <c r="V363" i="13"/>
  <c r="W363" i="13" s="1"/>
  <c r="S363" i="13"/>
  <c r="T363" i="13" s="1"/>
  <c r="S376" i="13"/>
  <c r="T376" i="13" s="1"/>
  <c r="V376" i="13"/>
  <c r="W376" i="13" s="1"/>
  <c r="V384" i="13"/>
  <c r="W384" i="13" s="1"/>
  <c r="S384" i="13"/>
  <c r="T384" i="13" s="1"/>
  <c r="V428" i="13"/>
  <c r="W428" i="13" s="1"/>
  <c r="V482" i="13"/>
  <c r="W482" i="13" s="1"/>
  <c r="S482" i="13"/>
  <c r="T482" i="13" s="1"/>
  <c r="V218" i="13"/>
  <c r="W218" i="13" s="1"/>
  <c r="S218" i="13"/>
  <c r="T218" i="13" s="1"/>
  <c r="V226" i="13"/>
  <c r="W226" i="13" s="1"/>
  <c r="S226" i="13"/>
  <c r="T226" i="13" s="1"/>
  <c r="V234" i="13"/>
  <c r="W234" i="13" s="1"/>
  <c r="S234" i="13"/>
  <c r="T234" i="13" s="1"/>
  <c r="T241" i="13"/>
  <c r="S275" i="13"/>
  <c r="T275" i="13" s="1"/>
  <c r="V275" i="13"/>
  <c r="W275" i="13" s="1"/>
  <c r="V277" i="13"/>
  <c r="W277" i="13" s="1"/>
  <c r="V284" i="13"/>
  <c r="W284" i="13" s="1"/>
  <c r="S284" i="13"/>
  <c r="T284" i="13" s="1"/>
  <c r="S331" i="13"/>
  <c r="T331" i="13" s="1"/>
  <c r="V331" i="13"/>
  <c r="W331" i="13" s="1"/>
  <c r="V333" i="13"/>
  <c r="W333" i="13" s="1"/>
  <c r="S333" i="13"/>
  <c r="T333" i="13" s="1"/>
  <c r="S340" i="13"/>
  <c r="T340" i="13" s="1"/>
  <c r="V340" i="13"/>
  <c r="W340" i="13" s="1"/>
  <c r="V396" i="13"/>
  <c r="W396" i="13" s="1"/>
  <c r="V400" i="13"/>
  <c r="W400" i="13" s="1"/>
  <c r="S400" i="13"/>
  <c r="T400" i="13" s="1"/>
  <c r="S414" i="13"/>
  <c r="T414" i="13" s="1"/>
  <c r="W206" i="13"/>
  <c r="V207" i="13"/>
  <c r="W207" i="13" s="1"/>
  <c r="S207" i="13"/>
  <c r="T207" i="13" s="1"/>
  <c r="T212" i="13"/>
  <c r="V212" i="13"/>
  <c r="W212" i="13" s="1"/>
  <c r="S219" i="13"/>
  <c r="T219" i="13" s="1"/>
  <c r="V219" i="13"/>
  <c r="W219" i="13" s="1"/>
  <c r="V221" i="13"/>
  <c r="W221" i="13" s="1"/>
  <c r="S227" i="13"/>
  <c r="T227" i="13" s="1"/>
  <c r="V227" i="13"/>
  <c r="W227" i="13" s="1"/>
  <c r="V229" i="13"/>
  <c r="W229" i="13" s="1"/>
  <c r="S235" i="13"/>
  <c r="T235" i="13" s="1"/>
  <c r="V235" i="13"/>
  <c r="W235" i="13" s="1"/>
  <c r="V237" i="13"/>
  <c r="W237" i="13" s="1"/>
  <c r="V252" i="13"/>
  <c r="W252" i="13" s="1"/>
  <c r="S252" i="13"/>
  <c r="T252" i="13" s="1"/>
  <c r="V266" i="13"/>
  <c r="W266" i="13" s="1"/>
  <c r="S266" i="13"/>
  <c r="T266" i="13" s="1"/>
  <c r="V324" i="13"/>
  <c r="W324" i="13" s="1"/>
  <c r="S324" i="13"/>
  <c r="T324" i="13" s="1"/>
  <c r="V353" i="13"/>
  <c r="W353" i="13" s="1"/>
  <c r="S353" i="13"/>
  <c r="T353" i="13" s="1"/>
  <c r="V359" i="13"/>
  <c r="W359" i="13" s="1"/>
  <c r="S359" i="13"/>
  <c r="T359" i="13" s="1"/>
  <c r="S378" i="13"/>
  <c r="T378" i="13" s="1"/>
  <c r="V378" i="13"/>
  <c r="W378" i="13" s="1"/>
  <c r="V425" i="13"/>
  <c r="W425" i="13" s="1"/>
  <c r="S425" i="13"/>
  <c r="T425" i="13" s="1"/>
  <c r="S217" i="13"/>
  <c r="T217" i="13" s="1"/>
  <c r="S225" i="13"/>
  <c r="T225" i="13" s="1"/>
  <c r="S233" i="13"/>
  <c r="T233" i="13" s="1"/>
  <c r="V244" i="13"/>
  <c r="W244" i="13" s="1"/>
  <c r="S244" i="13"/>
  <c r="T244" i="13" s="1"/>
  <c r="V256" i="13"/>
  <c r="W256" i="13" s="1"/>
  <c r="S267" i="13"/>
  <c r="T267" i="13" s="1"/>
  <c r="V267" i="13"/>
  <c r="W267" i="13" s="1"/>
  <c r="V269" i="13"/>
  <c r="W269" i="13" s="1"/>
  <c r="S336" i="13"/>
  <c r="T336" i="13" s="1"/>
  <c r="V336" i="13"/>
  <c r="W336" i="13" s="1"/>
  <c r="V349" i="13"/>
  <c r="W349" i="13" s="1"/>
  <c r="S349" i="13"/>
  <c r="T349" i="13" s="1"/>
  <c r="V369" i="13"/>
  <c r="W369" i="13" s="1"/>
  <c r="S369" i="13"/>
  <c r="T369" i="13" s="1"/>
  <c r="S423" i="13"/>
  <c r="T423" i="13" s="1"/>
  <c r="V423" i="13"/>
  <c r="W423" i="13" s="1"/>
  <c r="V462" i="13"/>
  <c r="W462" i="13" s="1"/>
  <c r="S462" i="13"/>
  <c r="T462" i="13" s="1"/>
  <c r="S463" i="13"/>
  <c r="T463" i="13" s="1"/>
  <c r="V463" i="13"/>
  <c r="W463" i="13" s="1"/>
  <c r="S334" i="13"/>
  <c r="T334" i="13" s="1"/>
  <c r="S342" i="13"/>
  <c r="T342" i="13" s="1"/>
  <c r="S350" i="13"/>
  <c r="T350" i="13" s="1"/>
  <c r="V379" i="13"/>
  <c r="W379" i="13" s="1"/>
  <c r="S379" i="13"/>
  <c r="T379" i="13" s="1"/>
  <c r="S394" i="13"/>
  <c r="T394" i="13" s="1"/>
  <c r="V394" i="13"/>
  <c r="W394" i="13" s="1"/>
  <c r="S415" i="13"/>
  <c r="T415" i="13" s="1"/>
  <c r="V415" i="13"/>
  <c r="W415" i="13" s="1"/>
  <c r="V417" i="13"/>
  <c r="W417" i="13" s="1"/>
  <c r="S417" i="13"/>
  <c r="T417" i="13" s="1"/>
  <c r="V440" i="13"/>
  <c r="W440" i="13" s="1"/>
  <c r="S440" i="13"/>
  <c r="T440" i="13" s="1"/>
  <c r="V449" i="13"/>
  <c r="W449" i="13" s="1"/>
  <c r="S449" i="13"/>
  <c r="T449" i="13" s="1"/>
  <c r="V452" i="13"/>
  <c r="W452" i="13" s="1"/>
  <c r="S458" i="13"/>
  <c r="T458" i="13" s="1"/>
  <c r="V458" i="13"/>
  <c r="W458" i="13" s="1"/>
  <c r="V464" i="13"/>
  <c r="W464" i="13" s="1"/>
  <c r="S464" i="13"/>
  <c r="T464" i="13" s="1"/>
  <c r="S497" i="13"/>
  <c r="T497" i="13" s="1"/>
  <c r="V497" i="13"/>
  <c r="W497" i="13" s="1"/>
  <c r="V505" i="13"/>
  <c r="W505" i="13" s="1"/>
  <c r="S592" i="13"/>
  <c r="T592" i="13" s="1"/>
  <c r="V592" i="13"/>
  <c r="W592" i="13" s="1"/>
  <c r="S223" i="13"/>
  <c r="T223" i="13" s="1"/>
  <c r="S231" i="13"/>
  <c r="T231" i="13" s="1"/>
  <c r="S239" i="13"/>
  <c r="T239" i="13" s="1"/>
  <c r="S247" i="13"/>
  <c r="T247" i="13" s="1"/>
  <c r="S255" i="13"/>
  <c r="T255" i="13" s="1"/>
  <c r="S263" i="13"/>
  <c r="T263" i="13" s="1"/>
  <c r="S271" i="13"/>
  <c r="T271" i="13" s="1"/>
  <c r="S279" i="13"/>
  <c r="T279" i="13" s="1"/>
  <c r="S287" i="13"/>
  <c r="T287" i="13" s="1"/>
  <c r="S295" i="13"/>
  <c r="T295" i="13" s="1"/>
  <c r="S303" i="13"/>
  <c r="T303" i="13" s="1"/>
  <c r="S311" i="13"/>
  <c r="T311" i="13" s="1"/>
  <c r="S319" i="13"/>
  <c r="T319" i="13" s="1"/>
  <c r="S327" i="13"/>
  <c r="T327" i="13" s="1"/>
  <c r="W391" i="13"/>
  <c r="W407" i="13"/>
  <c r="V420" i="13"/>
  <c r="W420" i="13" s="1"/>
  <c r="S434" i="13"/>
  <c r="T434" i="13" s="1"/>
  <c r="V434" i="13"/>
  <c r="W434" i="13" s="1"/>
  <c r="V446" i="13"/>
  <c r="W446" i="13" s="1"/>
  <c r="S446" i="13"/>
  <c r="T446" i="13" s="1"/>
  <c r="S447" i="13"/>
  <c r="T447" i="13" s="1"/>
  <c r="V447" i="13"/>
  <c r="W447" i="13" s="1"/>
  <c r="S481" i="13"/>
  <c r="T481" i="13" s="1"/>
  <c r="V481" i="13"/>
  <c r="W481" i="13" s="1"/>
  <c r="S539" i="13"/>
  <c r="T539" i="13" s="1"/>
  <c r="V539" i="13"/>
  <c r="W539" i="13" s="1"/>
  <c r="S335" i="13"/>
  <c r="T335" i="13" s="1"/>
  <c r="S343" i="13"/>
  <c r="T343" i="13" s="1"/>
  <c r="S351" i="13"/>
  <c r="T351" i="13" s="1"/>
  <c r="S358" i="13"/>
  <c r="T358" i="13" s="1"/>
  <c r="S382" i="13"/>
  <c r="T382" i="13" s="1"/>
  <c r="V409" i="13"/>
  <c r="W409" i="13" s="1"/>
  <c r="S409" i="13"/>
  <c r="T409" i="13" s="1"/>
  <c r="V436" i="13"/>
  <c r="W436" i="13" s="1"/>
  <c r="S442" i="13"/>
  <c r="T442" i="13" s="1"/>
  <c r="V442" i="13"/>
  <c r="W442" i="13" s="1"/>
  <c r="S357" i="13"/>
  <c r="T357" i="13" s="1"/>
  <c r="S365" i="13"/>
  <c r="T365" i="13" s="1"/>
  <c r="V388" i="13"/>
  <c r="W388" i="13" s="1"/>
  <c r="V404" i="13"/>
  <c r="W404" i="13" s="1"/>
  <c r="V412" i="13"/>
  <c r="W412" i="13" s="1"/>
  <c r="S426" i="13"/>
  <c r="T426" i="13" s="1"/>
  <c r="V426" i="13"/>
  <c r="W426" i="13" s="1"/>
  <c r="V448" i="13"/>
  <c r="W448" i="13" s="1"/>
  <c r="S448" i="13"/>
  <c r="T448" i="13" s="1"/>
  <c r="V457" i="13"/>
  <c r="W457" i="13" s="1"/>
  <c r="S457" i="13"/>
  <c r="T457" i="13" s="1"/>
  <c r="V460" i="13"/>
  <c r="W460" i="13" s="1"/>
  <c r="S466" i="13"/>
  <c r="T466" i="13" s="1"/>
  <c r="V466" i="13"/>
  <c r="W466" i="13" s="1"/>
  <c r="V470" i="13"/>
  <c r="W470" i="13" s="1"/>
  <c r="S470" i="13"/>
  <c r="T470" i="13" s="1"/>
  <c r="V474" i="13"/>
  <c r="W474" i="13" s="1"/>
  <c r="S474" i="13"/>
  <c r="T474" i="13" s="1"/>
  <c r="T483" i="13"/>
  <c r="V354" i="13"/>
  <c r="W354" i="13" s="1"/>
  <c r="V356" i="13"/>
  <c r="W356" i="13" s="1"/>
  <c r="V362" i="13"/>
  <c r="W362" i="13" s="1"/>
  <c r="V364" i="13"/>
  <c r="W364" i="13" s="1"/>
  <c r="V370" i="13"/>
  <c r="W370" i="13" s="1"/>
  <c r="V372" i="13"/>
  <c r="W372" i="13" s="1"/>
  <c r="S386" i="13"/>
  <c r="T386" i="13" s="1"/>
  <c r="V386" i="13"/>
  <c r="W386" i="13" s="1"/>
  <c r="S402" i="13"/>
  <c r="T402" i="13" s="1"/>
  <c r="V402" i="13"/>
  <c r="W402" i="13" s="1"/>
  <c r="S422" i="13"/>
  <c r="T422" i="13" s="1"/>
  <c r="S431" i="13"/>
  <c r="T431" i="13" s="1"/>
  <c r="V431" i="13"/>
  <c r="W431" i="13" s="1"/>
  <c r="V433" i="13"/>
  <c r="W433" i="13" s="1"/>
  <c r="S433" i="13"/>
  <c r="T433" i="13" s="1"/>
  <c r="V454" i="13"/>
  <c r="W454" i="13" s="1"/>
  <c r="S454" i="13"/>
  <c r="T454" i="13" s="1"/>
  <c r="S455" i="13"/>
  <c r="T455" i="13" s="1"/>
  <c r="V455" i="13"/>
  <c r="W455" i="13" s="1"/>
  <c r="S391" i="13"/>
  <c r="T391" i="13" s="1"/>
  <c r="V393" i="13"/>
  <c r="W393" i="13" s="1"/>
  <c r="S393" i="13"/>
  <c r="T393" i="13" s="1"/>
  <c r="S407" i="13"/>
  <c r="T407" i="13" s="1"/>
  <c r="V416" i="13"/>
  <c r="W416" i="13" s="1"/>
  <c r="S416" i="13"/>
  <c r="T416" i="13" s="1"/>
  <c r="S418" i="13"/>
  <c r="T418" i="13" s="1"/>
  <c r="V418" i="13"/>
  <c r="W418" i="13" s="1"/>
  <c r="V441" i="13"/>
  <c r="W441" i="13" s="1"/>
  <c r="S441" i="13"/>
  <c r="T441" i="13" s="1"/>
  <c r="V444" i="13"/>
  <c r="W444" i="13" s="1"/>
  <c r="S450" i="13"/>
  <c r="T450" i="13" s="1"/>
  <c r="V450" i="13"/>
  <c r="W450" i="13" s="1"/>
  <c r="S473" i="13"/>
  <c r="T473" i="13" s="1"/>
  <c r="V473" i="13"/>
  <c r="W473" i="13" s="1"/>
  <c r="V498" i="13"/>
  <c r="W498" i="13" s="1"/>
  <c r="S498" i="13"/>
  <c r="T498" i="13" s="1"/>
  <c r="S509" i="13"/>
  <c r="T509" i="13" s="1"/>
  <c r="V509" i="13"/>
  <c r="W509" i="13" s="1"/>
  <c r="S535" i="13"/>
  <c r="T535" i="13" s="1"/>
  <c r="V535" i="13"/>
  <c r="W535" i="13" s="1"/>
  <c r="V551" i="13"/>
  <c r="W551" i="13" s="1"/>
  <c r="S551" i="13"/>
  <c r="T551" i="13" s="1"/>
  <c r="V561" i="13"/>
  <c r="W561" i="13" s="1"/>
  <c r="S561" i="13"/>
  <c r="T561" i="13" s="1"/>
  <c r="V569" i="13"/>
  <c r="W569" i="13" s="1"/>
  <c r="S569" i="13"/>
  <c r="T569" i="13" s="1"/>
  <c r="S387" i="13"/>
  <c r="T387" i="13" s="1"/>
  <c r="S395" i="13"/>
  <c r="T395" i="13" s="1"/>
  <c r="S403" i="13"/>
  <c r="T403" i="13" s="1"/>
  <c r="S411" i="13"/>
  <c r="T411" i="13" s="1"/>
  <c r="S419" i="13"/>
  <c r="T419" i="13" s="1"/>
  <c r="S427" i="13"/>
  <c r="T427" i="13" s="1"/>
  <c r="S435" i="13"/>
  <c r="T435" i="13" s="1"/>
  <c r="V513" i="13"/>
  <c r="W513" i="13" s="1"/>
  <c r="S524" i="13"/>
  <c r="T524" i="13" s="1"/>
  <c r="V524" i="13"/>
  <c r="W524" i="13" s="1"/>
  <c r="V554" i="13"/>
  <c r="W554" i="13" s="1"/>
  <c r="S554" i="13"/>
  <c r="T554" i="13" s="1"/>
  <c r="V577" i="13"/>
  <c r="W577" i="13" s="1"/>
  <c r="S577" i="13"/>
  <c r="T577" i="13" s="1"/>
  <c r="S476" i="13"/>
  <c r="T476" i="13" s="1"/>
  <c r="S484" i="13"/>
  <c r="T484" i="13" s="1"/>
  <c r="S488" i="13"/>
  <c r="T488" i="13" s="1"/>
  <c r="S490" i="13"/>
  <c r="T490" i="13" s="1"/>
  <c r="S492" i="13"/>
  <c r="T492" i="13" s="1"/>
  <c r="S496" i="13"/>
  <c r="T496" i="13" s="1"/>
  <c r="V523" i="13"/>
  <c r="W523" i="13" s="1"/>
  <c r="S523" i="13"/>
  <c r="T523" i="13" s="1"/>
  <c r="V525" i="13"/>
  <c r="W525" i="13" s="1"/>
  <c r="S525" i="13"/>
  <c r="T525" i="13" s="1"/>
  <c r="S587" i="13"/>
  <c r="T587" i="13" s="1"/>
  <c r="V587" i="13"/>
  <c r="W587" i="13" s="1"/>
  <c r="S465" i="13"/>
  <c r="T465" i="13" s="1"/>
  <c r="V485" i="13"/>
  <c r="W485" i="13" s="1"/>
  <c r="V491" i="13"/>
  <c r="W491" i="13" s="1"/>
  <c r="V493" i="13"/>
  <c r="W493" i="13" s="1"/>
  <c r="V499" i="13"/>
  <c r="W499" i="13" s="1"/>
  <c r="V501" i="13"/>
  <c r="W501" i="13" s="1"/>
  <c r="S516" i="13"/>
  <c r="T516" i="13" s="1"/>
  <c r="V516" i="13"/>
  <c r="W516" i="13" s="1"/>
  <c r="S519" i="13"/>
  <c r="T519" i="13" s="1"/>
  <c r="V519" i="13"/>
  <c r="W519" i="13" s="1"/>
  <c r="S608" i="13"/>
  <c r="T608" i="13" s="1"/>
  <c r="V608" i="13"/>
  <c r="W608" i="13" s="1"/>
  <c r="V641" i="13"/>
  <c r="W641" i="13" s="1"/>
  <c r="S641" i="13"/>
  <c r="T641" i="13" s="1"/>
  <c r="S478" i="13"/>
  <c r="T478" i="13" s="1"/>
  <c r="V489" i="13"/>
  <c r="W489" i="13" s="1"/>
  <c r="V507" i="13"/>
  <c r="W507" i="13" s="1"/>
  <c r="S507" i="13"/>
  <c r="T507" i="13" s="1"/>
  <c r="S508" i="13"/>
  <c r="T508" i="13" s="1"/>
  <c r="V508" i="13"/>
  <c r="W508" i="13" s="1"/>
  <c r="V515" i="13"/>
  <c r="W515" i="13" s="1"/>
  <c r="S515" i="13"/>
  <c r="T515" i="13" s="1"/>
  <c r="S532" i="13"/>
  <c r="T532" i="13" s="1"/>
  <c r="V532" i="13"/>
  <c r="W532" i="13" s="1"/>
  <c r="V553" i="13"/>
  <c r="W553" i="13" s="1"/>
  <c r="S553" i="13"/>
  <c r="T553" i="13" s="1"/>
  <c r="S597" i="13"/>
  <c r="T597" i="13" s="1"/>
  <c r="V597" i="13"/>
  <c r="W597" i="13" s="1"/>
  <c r="W504" i="13"/>
  <c r="V531" i="13"/>
  <c r="W531" i="13" s="1"/>
  <c r="S531" i="13"/>
  <c r="T531" i="13" s="1"/>
  <c r="V533" i="13"/>
  <c r="W533" i="13" s="1"/>
  <c r="S533" i="13"/>
  <c r="T533" i="13" s="1"/>
  <c r="S560" i="13"/>
  <c r="T560" i="13" s="1"/>
  <c r="V560" i="13"/>
  <c r="W560" i="13" s="1"/>
  <c r="S472" i="13"/>
  <c r="T472" i="13" s="1"/>
  <c r="S480" i="13"/>
  <c r="T480" i="13" s="1"/>
  <c r="V517" i="13"/>
  <c r="W517" i="13" s="1"/>
  <c r="S517" i="13"/>
  <c r="T517" i="13" s="1"/>
  <c r="S527" i="13"/>
  <c r="T527" i="13" s="1"/>
  <c r="V527" i="13"/>
  <c r="W527" i="13" s="1"/>
  <c r="V552" i="13"/>
  <c r="W552" i="13" s="1"/>
  <c r="S552" i="13"/>
  <c r="T552" i="13" s="1"/>
  <c r="S555" i="13"/>
  <c r="T555" i="13" s="1"/>
  <c r="V555" i="13"/>
  <c r="W555" i="13" s="1"/>
  <c r="V580" i="13"/>
  <c r="W580" i="13" s="1"/>
  <c r="S580" i="13"/>
  <c r="T580" i="13" s="1"/>
  <c r="S616" i="13"/>
  <c r="T616" i="13" s="1"/>
  <c r="V616" i="13"/>
  <c r="W616" i="13" s="1"/>
  <c r="W559" i="13"/>
  <c r="V594" i="13"/>
  <c r="W594" i="13" s="1"/>
  <c r="S594" i="13"/>
  <c r="T594" i="13" s="1"/>
  <c r="V614" i="13"/>
  <c r="W614" i="13" s="1"/>
  <c r="S617" i="13"/>
  <c r="T617" i="13" s="1"/>
  <c r="S618" i="13"/>
  <c r="T618" i="13" s="1"/>
  <c r="V618" i="13"/>
  <c r="W618" i="13" s="1"/>
  <c r="S675" i="13"/>
  <c r="T675" i="13" s="1"/>
  <c r="V675" i="13"/>
  <c r="W675" i="13" s="1"/>
  <c r="S541" i="13"/>
  <c r="T541" i="13" s="1"/>
  <c r="V564" i="13"/>
  <c r="W564" i="13" s="1"/>
  <c r="S564" i="13"/>
  <c r="T564" i="13" s="1"/>
  <c r="V588" i="13"/>
  <c r="W588" i="13" s="1"/>
  <c r="S588" i="13"/>
  <c r="T588" i="13" s="1"/>
  <c r="S595" i="13"/>
  <c r="T595" i="13" s="1"/>
  <c r="V595" i="13"/>
  <c r="W595" i="13" s="1"/>
  <c r="V611" i="13"/>
  <c r="W611" i="13" s="1"/>
  <c r="S611" i="13"/>
  <c r="T611" i="13" s="1"/>
  <c r="S624" i="13"/>
  <c r="T624" i="13" s="1"/>
  <c r="V624" i="13"/>
  <c r="W624" i="13" s="1"/>
  <c r="S635" i="13"/>
  <c r="T635" i="13" s="1"/>
  <c r="V635" i="13"/>
  <c r="W635" i="13" s="1"/>
  <c r="V570" i="13"/>
  <c r="W570" i="13" s="1"/>
  <c r="S570" i="13"/>
  <c r="T570" i="13" s="1"/>
  <c r="V573" i="13"/>
  <c r="W573" i="13" s="1"/>
  <c r="V602" i="13"/>
  <c r="W602" i="13" s="1"/>
  <c r="S602" i="13"/>
  <c r="T602" i="13" s="1"/>
  <c r="V605" i="13"/>
  <c r="W605" i="13" s="1"/>
  <c r="S626" i="13"/>
  <c r="T626" i="13" s="1"/>
  <c r="V626" i="13"/>
  <c r="W626" i="13" s="1"/>
  <c r="V633" i="13"/>
  <c r="W633" i="13" s="1"/>
  <c r="S633" i="13"/>
  <c r="T633" i="13" s="1"/>
  <c r="T644" i="13"/>
  <c r="S543" i="13"/>
  <c r="T543" i="13" s="1"/>
  <c r="S544" i="13"/>
  <c r="T544" i="13" s="1"/>
  <c r="S545" i="13"/>
  <c r="T545" i="13" s="1"/>
  <c r="S557" i="13"/>
  <c r="T557" i="13" s="1"/>
  <c r="V562" i="13"/>
  <c r="W562" i="13" s="1"/>
  <c r="S562" i="13"/>
  <c r="T562" i="13" s="1"/>
  <c r="S571" i="13"/>
  <c r="T571" i="13" s="1"/>
  <c r="V571" i="13"/>
  <c r="W571" i="13" s="1"/>
  <c r="V596" i="13"/>
  <c r="W596" i="13" s="1"/>
  <c r="S596" i="13"/>
  <c r="T596" i="13" s="1"/>
  <c r="T601" i="13"/>
  <c r="S603" i="13"/>
  <c r="T603" i="13" s="1"/>
  <c r="V603" i="13"/>
  <c r="W603" i="13" s="1"/>
  <c r="V619" i="13"/>
  <c r="W619" i="13" s="1"/>
  <c r="S619" i="13"/>
  <c r="T619" i="13" s="1"/>
  <c r="S651" i="13"/>
  <c r="T651" i="13" s="1"/>
  <c r="V651" i="13"/>
  <c r="W651" i="13" s="1"/>
  <c r="V660" i="13"/>
  <c r="W660" i="13" s="1"/>
  <c r="S660" i="13"/>
  <c r="T660" i="13" s="1"/>
  <c r="V548" i="13"/>
  <c r="W548" i="13" s="1"/>
  <c r="V578" i="13"/>
  <c r="W578" i="13" s="1"/>
  <c r="S578" i="13"/>
  <c r="T578" i="13" s="1"/>
  <c r="V581" i="13"/>
  <c r="W581" i="13" s="1"/>
  <c r="V634" i="13"/>
  <c r="W634" i="13" s="1"/>
  <c r="S634" i="13"/>
  <c r="T634" i="13" s="1"/>
  <c r="V642" i="13"/>
  <c r="W642" i="13" s="1"/>
  <c r="S642" i="13"/>
  <c r="T642" i="13" s="1"/>
  <c r="S563" i="13"/>
  <c r="T563" i="13" s="1"/>
  <c r="V563" i="13"/>
  <c r="W563" i="13" s="1"/>
  <c r="V572" i="13"/>
  <c r="W572" i="13" s="1"/>
  <c r="S572" i="13"/>
  <c r="T572" i="13" s="1"/>
  <c r="S579" i="13"/>
  <c r="T579" i="13" s="1"/>
  <c r="V579" i="13"/>
  <c r="W579" i="13" s="1"/>
  <c r="V604" i="13"/>
  <c r="W604" i="13" s="1"/>
  <c r="S604" i="13"/>
  <c r="T604" i="13" s="1"/>
  <c r="V627" i="13"/>
  <c r="W627" i="13" s="1"/>
  <c r="S627" i="13"/>
  <c r="T627" i="13" s="1"/>
  <c r="S647" i="13"/>
  <c r="T647" i="13" s="1"/>
  <c r="S538" i="13"/>
  <c r="T538" i="13" s="1"/>
  <c r="V546" i="13"/>
  <c r="W546" i="13" s="1"/>
  <c r="S546" i="13"/>
  <c r="T546" i="13" s="1"/>
  <c r="S547" i="13"/>
  <c r="T547" i="13" s="1"/>
  <c r="V547" i="13"/>
  <c r="W547" i="13" s="1"/>
  <c r="V586" i="13"/>
  <c r="W586" i="13" s="1"/>
  <c r="S586" i="13"/>
  <c r="T586" i="13" s="1"/>
  <c r="S610" i="13"/>
  <c r="T610" i="13" s="1"/>
  <c r="V610" i="13"/>
  <c r="W610" i="13" s="1"/>
  <c r="V655" i="13"/>
  <c r="W655" i="13" s="1"/>
  <c r="S655" i="13"/>
  <c r="T655" i="13" s="1"/>
  <c r="V727" i="13"/>
  <c r="W727" i="13" s="1"/>
  <c r="S727" i="13"/>
  <c r="T727" i="13" s="1"/>
  <c r="S670" i="13"/>
  <c r="T670" i="13" s="1"/>
  <c r="V670" i="13"/>
  <c r="W670" i="13" s="1"/>
  <c r="S676" i="13"/>
  <c r="T676" i="13" s="1"/>
  <c r="S681" i="13"/>
  <c r="T681" i="13" s="1"/>
  <c r="V686" i="13"/>
  <c r="W686" i="13" s="1"/>
  <c r="V691" i="13"/>
  <c r="W691" i="13" s="1"/>
  <c r="V695" i="13"/>
  <c r="W695" i="13" s="1"/>
  <c r="S695" i="13"/>
  <c r="T695" i="13" s="1"/>
  <c r="V699" i="13"/>
  <c r="W699" i="13" s="1"/>
  <c r="V703" i="13"/>
  <c r="W703" i="13" s="1"/>
  <c r="S703" i="13"/>
  <c r="T703" i="13" s="1"/>
  <c r="V735" i="13"/>
  <c r="W735" i="13" s="1"/>
  <c r="S735" i="13"/>
  <c r="T735" i="13" s="1"/>
  <c r="S757" i="13"/>
  <c r="T757" i="13" s="1"/>
  <c r="V760" i="13"/>
  <c r="W760" i="13" s="1"/>
  <c r="S760" i="13"/>
  <c r="T760" i="13" s="1"/>
  <c r="S612" i="13"/>
  <c r="T612" i="13" s="1"/>
  <c r="S620" i="13"/>
  <c r="T620" i="13" s="1"/>
  <c r="S628" i="13"/>
  <c r="T628" i="13" s="1"/>
  <c r="S652" i="13"/>
  <c r="T652" i="13" s="1"/>
  <c r="V663" i="13"/>
  <c r="W663" i="13" s="1"/>
  <c r="S663" i="13"/>
  <c r="T663" i="13" s="1"/>
  <c r="S678" i="13"/>
  <c r="T678" i="13" s="1"/>
  <c r="V678" i="13"/>
  <c r="W678" i="13" s="1"/>
  <c r="V687" i="13"/>
  <c r="W687" i="13" s="1"/>
  <c r="S687" i="13"/>
  <c r="T687" i="13" s="1"/>
  <c r="S707" i="13"/>
  <c r="T707" i="13" s="1"/>
  <c r="V707" i="13"/>
  <c r="W707" i="13" s="1"/>
  <c r="V722" i="13"/>
  <c r="W722" i="13" s="1"/>
  <c r="S722" i="13"/>
  <c r="T722" i="13" s="1"/>
  <c r="S723" i="13"/>
  <c r="T723" i="13" s="1"/>
  <c r="V723" i="13"/>
  <c r="W723" i="13" s="1"/>
  <c r="V650" i="13"/>
  <c r="W650" i="13" s="1"/>
  <c r="S650" i="13"/>
  <c r="T650" i="13" s="1"/>
  <c r="V694" i="13"/>
  <c r="W694" i="13" s="1"/>
  <c r="V702" i="13"/>
  <c r="W702" i="13" s="1"/>
  <c r="S785" i="13"/>
  <c r="T785" i="13" s="1"/>
  <c r="V785" i="13"/>
  <c r="W785" i="13" s="1"/>
  <c r="V792" i="13"/>
  <c r="W792" i="13" s="1"/>
  <c r="S792" i="13"/>
  <c r="T792" i="13" s="1"/>
  <c r="S801" i="13"/>
  <c r="T801" i="13" s="1"/>
  <c r="V801" i="13"/>
  <c r="W801" i="13" s="1"/>
  <c r="S632" i="13"/>
  <c r="T632" i="13" s="1"/>
  <c r="S639" i="13"/>
  <c r="T639" i="13" s="1"/>
  <c r="V643" i="13"/>
  <c r="W643" i="13" s="1"/>
  <c r="V646" i="13"/>
  <c r="W646" i="13" s="1"/>
  <c r="V671" i="13"/>
  <c r="W671" i="13" s="1"/>
  <c r="S671" i="13"/>
  <c r="T671" i="13" s="1"/>
  <c r="T682" i="13"/>
  <c r="V685" i="13"/>
  <c r="W685" i="13" s="1"/>
  <c r="S685" i="13"/>
  <c r="T685" i="13" s="1"/>
  <c r="S615" i="13"/>
  <c r="T615" i="13" s="1"/>
  <c r="S623" i="13"/>
  <c r="T623" i="13" s="1"/>
  <c r="S654" i="13"/>
  <c r="T654" i="13" s="1"/>
  <c r="V654" i="13"/>
  <c r="W654" i="13" s="1"/>
  <c r="W667" i="13"/>
  <c r="V679" i="13"/>
  <c r="W679" i="13" s="1"/>
  <c r="S679" i="13"/>
  <c r="T679" i="13" s="1"/>
  <c r="V613" i="13"/>
  <c r="W613" i="13" s="1"/>
  <c r="V621" i="13"/>
  <c r="W621" i="13" s="1"/>
  <c r="V730" i="13"/>
  <c r="W730" i="13" s="1"/>
  <c r="S730" i="13"/>
  <c r="T730" i="13" s="1"/>
  <c r="S731" i="13"/>
  <c r="T731" i="13" s="1"/>
  <c r="V731" i="13"/>
  <c r="W731" i="13" s="1"/>
  <c r="V767" i="13"/>
  <c r="W767" i="13" s="1"/>
  <c r="S767" i="13"/>
  <c r="T767" i="13" s="1"/>
  <c r="S769" i="13"/>
  <c r="T769" i="13" s="1"/>
  <c r="V769" i="13"/>
  <c r="W769" i="13" s="1"/>
  <c r="S609" i="13"/>
  <c r="T609" i="13" s="1"/>
  <c r="S662" i="13"/>
  <c r="T662" i="13" s="1"/>
  <c r="V662" i="13"/>
  <c r="W662" i="13" s="1"/>
  <c r="W689" i="13"/>
  <c r="V711" i="13"/>
  <c r="W711" i="13" s="1"/>
  <c r="S711" i="13"/>
  <c r="T711" i="13" s="1"/>
  <c r="V738" i="13"/>
  <c r="W738" i="13" s="1"/>
  <c r="S738" i="13"/>
  <c r="T738" i="13" s="1"/>
  <c r="V743" i="13"/>
  <c r="W743" i="13" s="1"/>
  <c r="S743" i="13"/>
  <c r="T743" i="13" s="1"/>
  <c r="V747" i="13"/>
  <c r="W747" i="13" s="1"/>
  <c r="V776" i="13"/>
  <c r="W776" i="13" s="1"/>
  <c r="S776" i="13"/>
  <c r="T776" i="13" s="1"/>
  <c r="V881" i="13"/>
  <c r="W881" i="13" s="1"/>
  <c r="S881" i="13"/>
  <c r="T881" i="13" s="1"/>
  <c r="S658" i="13"/>
  <c r="T658" i="13" s="1"/>
  <c r="S666" i="13"/>
  <c r="T666" i="13" s="1"/>
  <c r="S674" i="13"/>
  <c r="T674" i="13" s="1"/>
  <c r="S683" i="13"/>
  <c r="T683" i="13" s="1"/>
  <c r="S718" i="13"/>
  <c r="T718" i="13" s="1"/>
  <c r="V718" i="13"/>
  <c r="W718" i="13" s="1"/>
  <c r="V720" i="13"/>
  <c r="W720" i="13" s="1"/>
  <c r="S732" i="13"/>
  <c r="T732" i="13" s="1"/>
  <c r="V812" i="13"/>
  <c r="W812" i="13" s="1"/>
  <c r="S812" i="13"/>
  <c r="T812" i="13" s="1"/>
  <c r="V857" i="13"/>
  <c r="W857" i="13" s="1"/>
  <c r="S857" i="13"/>
  <c r="T857" i="13" s="1"/>
  <c r="V682" i="13"/>
  <c r="W682" i="13" s="1"/>
  <c r="S726" i="13"/>
  <c r="T726" i="13" s="1"/>
  <c r="V726" i="13"/>
  <c r="W726" i="13" s="1"/>
  <c r="S740" i="13"/>
  <c r="T740" i="13" s="1"/>
  <c r="V750" i="13"/>
  <c r="W750" i="13" s="1"/>
  <c r="S750" i="13"/>
  <c r="T750" i="13" s="1"/>
  <c r="V759" i="13"/>
  <c r="W759" i="13" s="1"/>
  <c r="S759" i="13"/>
  <c r="T759" i="13" s="1"/>
  <c r="S761" i="13"/>
  <c r="T761" i="13" s="1"/>
  <c r="V761" i="13"/>
  <c r="W761" i="13" s="1"/>
  <c r="V766" i="13"/>
  <c r="W766" i="13" s="1"/>
  <c r="S766" i="13"/>
  <c r="T766" i="13" s="1"/>
  <c r="S793" i="13"/>
  <c r="T793" i="13" s="1"/>
  <c r="V793" i="13"/>
  <c r="W793" i="13" s="1"/>
  <c r="S818" i="13"/>
  <c r="T818" i="13" s="1"/>
  <c r="V818" i="13"/>
  <c r="W818" i="13" s="1"/>
  <c r="S710" i="13"/>
  <c r="T710" i="13" s="1"/>
  <c r="V710" i="13"/>
  <c r="W710" i="13" s="1"/>
  <c r="V714" i="13"/>
  <c r="W714" i="13" s="1"/>
  <c r="S714" i="13"/>
  <c r="T714" i="13" s="1"/>
  <c r="S734" i="13"/>
  <c r="T734" i="13" s="1"/>
  <c r="V734" i="13"/>
  <c r="W734" i="13" s="1"/>
  <c r="V768" i="13"/>
  <c r="W768" i="13" s="1"/>
  <c r="S768" i="13"/>
  <c r="T768" i="13" s="1"/>
  <c r="S777" i="13"/>
  <c r="T777" i="13" s="1"/>
  <c r="V777" i="13"/>
  <c r="W777" i="13" s="1"/>
  <c r="V784" i="13"/>
  <c r="W784" i="13" s="1"/>
  <c r="S784" i="13"/>
  <c r="T784" i="13" s="1"/>
  <c r="V712" i="13"/>
  <c r="W712" i="13" s="1"/>
  <c r="S742" i="13"/>
  <c r="T742" i="13" s="1"/>
  <c r="V742" i="13"/>
  <c r="W742" i="13" s="1"/>
  <c r="V744" i="13"/>
  <c r="W744" i="13" s="1"/>
  <c r="S751" i="13"/>
  <c r="T751" i="13" s="1"/>
  <c r="V751" i="13"/>
  <c r="W751" i="13" s="1"/>
  <c r="V754" i="13"/>
  <c r="W754" i="13" s="1"/>
  <c r="V800" i="13"/>
  <c r="W800" i="13" s="1"/>
  <c r="S800" i="13"/>
  <c r="T800" i="13" s="1"/>
  <c r="S824" i="13"/>
  <c r="T824" i="13" s="1"/>
  <c r="V824" i="13"/>
  <c r="W824" i="13" s="1"/>
  <c r="V706" i="13"/>
  <c r="W706" i="13" s="1"/>
  <c r="S706" i="13"/>
  <c r="T706" i="13" s="1"/>
  <c r="V719" i="13"/>
  <c r="W719" i="13" s="1"/>
  <c r="S719" i="13"/>
  <c r="T719" i="13" s="1"/>
  <c r="V758" i="13"/>
  <c r="W758" i="13" s="1"/>
  <c r="S758" i="13"/>
  <c r="T758" i="13" s="1"/>
  <c r="V813" i="13"/>
  <c r="W813" i="13" s="1"/>
  <c r="S813" i="13"/>
  <c r="T813" i="13" s="1"/>
  <c r="V833" i="13"/>
  <c r="W833" i="13" s="1"/>
  <c r="S833" i="13"/>
  <c r="T833" i="13" s="1"/>
  <c r="V919" i="13"/>
  <c r="W919" i="13" s="1"/>
  <c r="S919" i="13"/>
  <c r="T919" i="13" s="1"/>
  <c r="V957" i="13"/>
  <c r="W957" i="13" s="1"/>
  <c r="S957" i="13"/>
  <c r="T957" i="13" s="1"/>
  <c r="S811" i="13"/>
  <c r="T811" i="13" s="1"/>
  <c r="V817" i="13"/>
  <c r="W817" i="13" s="1"/>
  <c r="S817" i="13"/>
  <c r="T817" i="13" s="1"/>
  <c r="S822" i="13"/>
  <c r="T822" i="13" s="1"/>
  <c r="S851" i="13"/>
  <c r="T851" i="13" s="1"/>
  <c r="V851" i="13"/>
  <c r="W851" i="13" s="1"/>
  <c r="S872" i="13"/>
  <c r="T872" i="13" s="1"/>
  <c r="V872" i="13"/>
  <c r="W872" i="13" s="1"/>
  <c r="S886" i="13"/>
  <c r="T886" i="13" s="1"/>
  <c r="V886" i="13"/>
  <c r="W886" i="13" s="1"/>
  <c r="S746" i="13"/>
  <c r="T746" i="13" s="1"/>
  <c r="S749" i="13"/>
  <c r="T749" i="13" s="1"/>
  <c r="S778" i="13"/>
  <c r="T778" i="13" s="1"/>
  <c r="V779" i="13"/>
  <c r="W779" i="13" s="1"/>
  <c r="S779" i="13"/>
  <c r="T779" i="13" s="1"/>
  <c r="W783" i="13"/>
  <c r="S786" i="13"/>
  <c r="T786" i="13" s="1"/>
  <c r="V787" i="13"/>
  <c r="W787" i="13" s="1"/>
  <c r="S787" i="13"/>
  <c r="T787" i="13" s="1"/>
  <c r="W791" i="13"/>
  <c r="S794" i="13"/>
  <c r="T794" i="13" s="1"/>
  <c r="V795" i="13"/>
  <c r="W795" i="13" s="1"/>
  <c r="S795" i="13"/>
  <c r="T795" i="13" s="1"/>
  <c r="S802" i="13"/>
  <c r="T802" i="13" s="1"/>
  <c r="V803" i="13"/>
  <c r="W803" i="13" s="1"/>
  <c r="S803" i="13"/>
  <c r="T803" i="13" s="1"/>
  <c r="W807" i="13"/>
  <c r="W819" i="13"/>
  <c r="S825" i="13"/>
  <c r="T825" i="13" s="1"/>
  <c r="S849" i="13"/>
  <c r="T849" i="13" s="1"/>
  <c r="S856" i="13"/>
  <c r="T856" i="13" s="1"/>
  <c r="V856" i="13"/>
  <c r="W856" i="13" s="1"/>
  <c r="V863" i="13"/>
  <c r="W863" i="13" s="1"/>
  <c r="S863" i="13"/>
  <c r="T863" i="13" s="1"/>
  <c r="S869" i="13"/>
  <c r="T869" i="13" s="1"/>
  <c r="V809" i="13"/>
  <c r="W809" i="13" s="1"/>
  <c r="S809" i="13"/>
  <c r="T809" i="13" s="1"/>
  <c r="S816" i="13"/>
  <c r="T816" i="13" s="1"/>
  <c r="V816" i="13"/>
  <c r="W816" i="13" s="1"/>
  <c r="S821" i="13"/>
  <c r="T821" i="13" s="1"/>
  <c r="S829" i="13"/>
  <c r="T829" i="13" s="1"/>
  <c r="V840" i="13"/>
  <c r="W840" i="13" s="1"/>
  <c r="V858" i="13"/>
  <c r="W858" i="13" s="1"/>
  <c r="S858" i="13"/>
  <c r="T858" i="13" s="1"/>
  <c r="S864" i="13"/>
  <c r="T864" i="13" s="1"/>
  <c r="V864" i="13"/>
  <c r="W864" i="13" s="1"/>
  <c r="V884" i="13"/>
  <c r="W884" i="13" s="1"/>
  <c r="S884" i="13"/>
  <c r="T884" i="13" s="1"/>
  <c r="V885" i="13"/>
  <c r="W885" i="13" s="1"/>
  <c r="S885" i="13"/>
  <c r="T885" i="13" s="1"/>
  <c r="V753" i="13"/>
  <c r="W753" i="13" s="1"/>
  <c r="S774" i="13"/>
  <c r="T774" i="13" s="1"/>
  <c r="S815" i="13"/>
  <c r="T815" i="13" s="1"/>
  <c r="V879" i="13"/>
  <c r="W879" i="13" s="1"/>
  <c r="S879" i="13"/>
  <c r="T879" i="13" s="1"/>
  <c r="S775" i="13"/>
  <c r="T775" i="13" s="1"/>
  <c r="S808" i="13"/>
  <c r="T808" i="13" s="1"/>
  <c r="V808" i="13"/>
  <c r="W808" i="13" s="1"/>
  <c r="W811" i="13"/>
  <c r="S867" i="13"/>
  <c r="T867" i="13" s="1"/>
  <c r="V867" i="13"/>
  <c r="W867" i="13" s="1"/>
  <c r="V875" i="13"/>
  <c r="W875" i="13" s="1"/>
  <c r="S875" i="13"/>
  <c r="T875" i="13" s="1"/>
  <c r="S783" i="13"/>
  <c r="T783" i="13" s="1"/>
  <c r="S791" i="13"/>
  <c r="T791" i="13" s="1"/>
  <c r="S820" i="13"/>
  <c r="T820" i="13" s="1"/>
  <c r="V820" i="13"/>
  <c r="W820" i="13" s="1"/>
  <c r="S828" i="13"/>
  <c r="T828" i="13" s="1"/>
  <c r="V828" i="13"/>
  <c r="W828" i="13" s="1"/>
  <c r="S843" i="13"/>
  <c r="T843" i="13" s="1"/>
  <c r="V843" i="13"/>
  <c r="W843" i="13" s="1"/>
  <c r="S848" i="13"/>
  <c r="T848" i="13" s="1"/>
  <c r="V848" i="13"/>
  <c r="W848" i="13" s="1"/>
  <c r="S865" i="13"/>
  <c r="T865" i="13" s="1"/>
  <c r="V895" i="13"/>
  <c r="W895" i="13" s="1"/>
  <c r="S895" i="13"/>
  <c r="T895" i="13" s="1"/>
  <c r="S845" i="13"/>
  <c r="T845" i="13" s="1"/>
  <c r="S859" i="13"/>
  <c r="T859" i="13" s="1"/>
  <c r="V859" i="13"/>
  <c r="W859" i="13" s="1"/>
  <c r="V889" i="13"/>
  <c r="W889" i="13" s="1"/>
  <c r="S889" i="13"/>
  <c r="T889" i="13" s="1"/>
  <c r="S902" i="13"/>
  <c r="T902" i="13" s="1"/>
  <c r="V902" i="13"/>
  <c r="W902" i="13" s="1"/>
  <c r="V904" i="13"/>
  <c r="W904" i="13" s="1"/>
  <c r="S904" i="13"/>
  <c r="T904" i="13" s="1"/>
  <c r="S853" i="13"/>
  <c r="T853" i="13" s="1"/>
  <c r="S855" i="13"/>
  <c r="T855" i="13" s="1"/>
  <c r="T868" i="13"/>
  <c r="V868" i="13"/>
  <c r="W868" i="13" s="1"/>
  <c r="S874" i="13"/>
  <c r="T874" i="13" s="1"/>
  <c r="V874" i="13"/>
  <c r="W874" i="13" s="1"/>
  <c r="V925" i="13"/>
  <c r="W925" i="13" s="1"/>
  <c r="S925" i="13"/>
  <c r="T925" i="13" s="1"/>
  <c r="S926" i="13"/>
  <c r="T926" i="13" s="1"/>
  <c r="V926" i="13"/>
  <c r="W926" i="13" s="1"/>
  <c r="V932" i="13"/>
  <c r="W932" i="13" s="1"/>
  <c r="S932" i="13"/>
  <c r="T932" i="13" s="1"/>
  <c r="W831" i="13"/>
  <c r="V871" i="13"/>
  <c r="W871" i="13" s="1"/>
  <c r="S871" i="13"/>
  <c r="T871" i="13" s="1"/>
  <c r="S882" i="13"/>
  <c r="T882" i="13" s="1"/>
  <c r="V882" i="13"/>
  <c r="W882" i="13" s="1"/>
  <c r="S887" i="13"/>
  <c r="T887" i="13" s="1"/>
  <c r="S894" i="13"/>
  <c r="T894" i="13" s="1"/>
  <c r="V894" i="13"/>
  <c r="W894" i="13" s="1"/>
  <c r="S903" i="13"/>
  <c r="T903" i="13" s="1"/>
  <c r="V910" i="13"/>
  <c r="W910" i="13" s="1"/>
  <c r="S910" i="13"/>
  <c r="T910" i="13" s="1"/>
  <c r="S827" i="13"/>
  <c r="T827" i="13" s="1"/>
  <c r="V827" i="13"/>
  <c r="W827" i="13" s="1"/>
  <c r="V834" i="13"/>
  <c r="W834" i="13" s="1"/>
  <c r="S834" i="13"/>
  <c r="T834" i="13" s="1"/>
  <c r="V897" i="13"/>
  <c r="W897" i="13" s="1"/>
  <c r="S897" i="13"/>
  <c r="T897" i="13" s="1"/>
  <c r="V916" i="13"/>
  <c r="W916" i="13" s="1"/>
  <c r="S916" i="13"/>
  <c r="T916" i="13" s="1"/>
  <c r="V842" i="13"/>
  <c r="W842" i="13" s="1"/>
  <c r="S842" i="13"/>
  <c r="T842" i="13" s="1"/>
  <c r="S878" i="13"/>
  <c r="T878" i="13" s="1"/>
  <c r="V878" i="13"/>
  <c r="W878" i="13" s="1"/>
  <c r="S909" i="13"/>
  <c r="T909" i="13" s="1"/>
  <c r="V909" i="13"/>
  <c r="W909" i="13" s="1"/>
  <c r="S835" i="13"/>
  <c r="T835" i="13" s="1"/>
  <c r="V835" i="13"/>
  <c r="W835" i="13" s="1"/>
  <c r="S841" i="13"/>
  <c r="T841" i="13" s="1"/>
  <c r="V850" i="13"/>
  <c r="W850" i="13" s="1"/>
  <c r="S850" i="13"/>
  <c r="T850" i="13" s="1"/>
  <c r="W855" i="13"/>
  <c r="V860" i="13"/>
  <c r="W860" i="13" s="1"/>
  <c r="V866" i="13"/>
  <c r="W866" i="13" s="1"/>
  <c r="S866" i="13"/>
  <c r="T866" i="13" s="1"/>
  <c r="S898" i="13"/>
  <c r="T898" i="13" s="1"/>
  <c r="V898" i="13"/>
  <c r="W898" i="13" s="1"/>
  <c r="V917" i="13"/>
  <c r="W917" i="13" s="1"/>
  <c r="S917" i="13"/>
  <c r="T917" i="13" s="1"/>
  <c r="V943" i="13"/>
  <c r="W943" i="13" s="1"/>
  <c r="S943" i="13"/>
  <c r="T943" i="13" s="1"/>
  <c r="V946" i="13"/>
  <c r="W946" i="13" s="1"/>
  <c r="S946" i="13"/>
  <c r="T946" i="13" s="1"/>
  <c r="V905" i="13"/>
  <c r="W905" i="13" s="1"/>
  <c r="S905" i="13"/>
  <c r="T905" i="13" s="1"/>
  <c r="V936" i="13"/>
  <c r="W936" i="13" s="1"/>
  <c r="S936" i="13"/>
  <c r="T936" i="13" s="1"/>
  <c r="V939" i="13"/>
  <c r="W939" i="13" s="1"/>
  <c r="S950" i="13"/>
  <c r="T950" i="13" s="1"/>
  <c r="V950" i="13"/>
  <c r="W950" i="13" s="1"/>
  <c r="V954" i="13"/>
  <c r="W954" i="13" s="1"/>
  <c r="S954" i="13"/>
  <c r="T954" i="13" s="1"/>
  <c r="W908" i="13"/>
  <c r="V951" i="13"/>
  <c r="W951" i="13" s="1"/>
  <c r="S951" i="13"/>
  <c r="T951" i="13" s="1"/>
  <c r="V911" i="13"/>
  <c r="W911" i="13" s="1"/>
  <c r="S911" i="13"/>
  <c r="T911" i="13" s="1"/>
  <c r="V927" i="13"/>
  <c r="W927" i="13" s="1"/>
  <c r="S927" i="13"/>
  <c r="T927" i="13" s="1"/>
  <c r="V933" i="13"/>
  <c r="W933" i="13" s="1"/>
  <c r="S933" i="13"/>
  <c r="T933" i="13" s="1"/>
  <c r="S934" i="13"/>
  <c r="T934" i="13" s="1"/>
  <c r="V934" i="13"/>
  <c r="W934" i="13" s="1"/>
  <c r="V944" i="13"/>
  <c r="W944" i="13" s="1"/>
  <c r="S944" i="13"/>
  <c r="T944" i="13" s="1"/>
  <c r="V947" i="13"/>
  <c r="W947" i="13" s="1"/>
  <c r="S918" i="13"/>
  <c r="T918" i="13" s="1"/>
  <c r="V918" i="13"/>
  <c r="W918" i="13" s="1"/>
  <c r="V880" i="13"/>
  <c r="W880" i="13" s="1"/>
  <c r="V888" i="13"/>
  <c r="W888" i="13" s="1"/>
  <c r="W893" i="13"/>
  <c r="V935" i="13"/>
  <c r="W935" i="13" s="1"/>
  <c r="S935" i="13"/>
  <c r="T935" i="13" s="1"/>
  <c r="V938" i="13"/>
  <c r="W938" i="13" s="1"/>
  <c r="S938" i="13"/>
  <c r="T938" i="13" s="1"/>
  <c r="V955" i="13"/>
  <c r="W955" i="13" s="1"/>
  <c r="V896" i="13"/>
  <c r="W896" i="13" s="1"/>
  <c r="S896" i="13"/>
  <c r="T896" i="13" s="1"/>
  <c r="W901" i="13"/>
  <c r="S908" i="13"/>
  <c r="T908" i="13" s="1"/>
  <c r="S942" i="13"/>
  <c r="T942" i="13" s="1"/>
  <c r="V942" i="13"/>
  <c r="W942" i="13" s="1"/>
  <c r="V952" i="13"/>
  <c r="W952" i="13" s="1"/>
  <c r="S952" i="13"/>
  <c r="T952" i="13" s="1"/>
  <c r="V953" i="13"/>
  <c r="W953" i="13" s="1"/>
  <c r="S941" i="13"/>
  <c r="T941" i="13" s="1"/>
  <c r="S949" i="13"/>
  <c r="T949" i="13" s="1"/>
  <c r="S912" i="13"/>
  <c r="T912" i="13" s="1"/>
  <c r="S920" i="13"/>
  <c r="T920" i="13" s="1"/>
  <c r="S928" i="13"/>
  <c r="T928" i="13" s="1"/>
  <c r="J4" i="6" l="1"/>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2" i="6"/>
  <c r="J113" i="6"/>
  <c r="J114" i="6"/>
  <c r="J115" i="6"/>
  <c r="J116" i="6"/>
  <c r="J117" i="6"/>
  <c r="J118" i="6"/>
  <c r="J119" i="6"/>
  <c r="J120" i="6"/>
  <c r="J121" i="6"/>
  <c r="J122" i="6"/>
  <c r="J123" i="6"/>
  <c r="J124" i="6"/>
  <c r="J125" i="6"/>
  <c r="J127" i="6"/>
  <c r="J128" i="6"/>
  <c r="J129" i="6"/>
  <c r="J130" i="6"/>
  <c r="J131" i="6"/>
  <c r="J132" i="6"/>
  <c r="J133" i="6"/>
  <c r="J134" i="6"/>
  <c r="J135" i="6"/>
  <c r="J142" i="6"/>
  <c r="J143" i="6"/>
  <c r="J144" i="6"/>
  <c r="J145" i="6"/>
  <c r="J146" i="6"/>
  <c r="J147" i="6"/>
  <c r="J148" i="6"/>
  <c r="J149" i="6"/>
  <c r="J150" i="6"/>
  <c r="J151" i="6"/>
  <c r="J152" i="6"/>
  <c r="J153" i="6"/>
  <c r="J154" i="6"/>
  <c r="J155" i="6"/>
  <c r="J156" i="6"/>
  <c r="J157"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7"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50" i="6"/>
  <c r="J252" i="6"/>
  <c r="J253" i="6"/>
  <c r="J254" i="6"/>
  <c r="J255" i="6"/>
  <c r="J256" i="6"/>
  <c r="J261" i="6"/>
  <c r="J262" i="6"/>
  <c r="J263" i="6"/>
  <c r="J264" i="6"/>
  <c r="J265" i="6"/>
  <c r="J266" i="6"/>
  <c r="J267" i="6"/>
  <c r="J268" i="6"/>
  <c r="J269" i="6"/>
  <c r="J270" i="6"/>
  <c r="J27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409" i="6"/>
  <c r="J417" i="6"/>
  <c r="J418" i="6"/>
  <c r="J419" i="6"/>
  <c r="J420" i="6"/>
  <c r="J421" i="6"/>
  <c r="J422" i="6"/>
  <c r="J423" i="6"/>
  <c r="J424" i="6"/>
  <c r="J425" i="6"/>
  <c r="J426" i="6"/>
  <c r="J427" i="6"/>
  <c r="J428" i="6"/>
  <c r="J429" i="6"/>
  <c r="J430" i="6"/>
  <c r="J431" i="6"/>
  <c r="J432" i="6"/>
  <c r="J433" i="6"/>
  <c r="J434" i="6"/>
  <c r="J435" i="6"/>
  <c r="J436" i="6"/>
  <c r="J437" i="6"/>
  <c r="J438" i="6"/>
  <c r="J439" i="6"/>
  <c r="J442" i="6"/>
  <c r="J444" i="6"/>
  <c r="J445" i="6"/>
  <c r="J447" i="6"/>
  <c r="J448" i="6"/>
  <c r="J449" i="6"/>
  <c r="J450" i="6"/>
  <c r="J451" i="6"/>
  <c r="J452" i="6"/>
  <c r="J453" i="6"/>
  <c r="J454" i="6"/>
  <c r="J455" i="6"/>
  <c r="J456" i="6"/>
  <c r="J457"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9" i="6"/>
  <c r="J540" i="6"/>
  <c r="J541" i="6"/>
  <c r="J542" i="6"/>
  <c r="J547" i="6"/>
  <c r="J548" i="6"/>
  <c r="J551" i="6"/>
  <c r="J552" i="6"/>
  <c r="J553" i="6"/>
  <c r="J554" i="6"/>
  <c r="J555" i="6"/>
  <c r="J556" i="6"/>
  <c r="J557" i="6"/>
  <c r="J558" i="6"/>
  <c r="J559" i="6"/>
  <c r="J560" i="6"/>
  <c r="J561" i="6"/>
  <c r="J562" i="6"/>
  <c r="J563" i="6"/>
  <c r="J564" i="6"/>
  <c r="J566" i="6"/>
  <c r="J567"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59" i="6"/>
  <c r="J660" i="6"/>
  <c r="J661" i="6"/>
  <c r="J662" i="6"/>
  <c r="J663" i="6"/>
  <c r="J664" i="6"/>
  <c r="J665" i="6"/>
  <c r="J666" i="6"/>
  <c r="J667" i="6"/>
  <c r="J668" i="6"/>
  <c r="J669" i="6"/>
  <c r="J670" i="6"/>
  <c r="J671" i="6"/>
  <c r="J672" i="6"/>
  <c r="J673" i="6"/>
  <c r="J674" i="6"/>
  <c r="J675" i="6"/>
  <c r="J676" i="6"/>
  <c r="J677" i="6"/>
  <c r="J678" i="6"/>
  <c r="J679"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7" i="6"/>
  <c r="J748" i="6"/>
  <c r="J749" i="6"/>
  <c r="J750" i="6"/>
  <c r="J751" i="6"/>
  <c r="J752" i="6"/>
  <c r="J753" i="6"/>
  <c r="J754" i="6"/>
  <c r="J755" i="6"/>
  <c r="J756" i="6"/>
  <c r="J757" i="6"/>
  <c r="J758" i="6"/>
  <c r="J759" i="6"/>
  <c r="J760"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3" i="6"/>
  <c r="J804" i="6"/>
  <c r="J805" i="6"/>
  <c r="J806" i="6"/>
  <c r="J807" i="6"/>
  <c r="J808"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9" i="6"/>
  <c r="J860" i="6"/>
  <c r="J862" i="6"/>
  <c r="J863" i="6"/>
  <c r="J864"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7"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3" i="6"/>
  <c r="J1874" i="6"/>
  <c r="J1875" i="6"/>
  <c r="J1876" i="6"/>
  <c r="J1877" i="6"/>
  <c r="J1878" i="6"/>
  <c r="J1879" i="6"/>
  <c r="J1880" i="6"/>
  <c r="J1881" i="6"/>
  <c r="J1882" i="6"/>
  <c r="J1883" i="6"/>
  <c r="J1884" i="6"/>
  <c r="J1885" i="6"/>
  <c r="J1886" i="6"/>
  <c r="J1887" i="6"/>
  <c r="J1888" i="6"/>
  <c r="J1889" i="6"/>
  <c r="J1890"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6" i="6"/>
  <c r="J1937" i="6"/>
  <c r="J1939" i="6"/>
  <c r="J1940" i="6"/>
  <c r="J1941" i="6"/>
  <c r="J1942" i="6"/>
  <c r="J1943" i="6"/>
  <c r="J1944" i="6"/>
  <c r="J1945" i="6"/>
  <c r="J1946"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H82" i="6"/>
  <c r="H203" i="6"/>
  <c r="H1014" i="6"/>
  <c r="H1273" i="6"/>
  <c r="G4" i="6"/>
  <c r="K4" i="6" s="1"/>
  <c r="G5" i="6"/>
  <c r="K5" i="6" s="1"/>
  <c r="G6" i="6"/>
  <c r="K6" i="6" s="1"/>
  <c r="G7" i="6"/>
  <c r="K7" i="6" s="1"/>
  <c r="G8" i="6"/>
  <c r="K8" i="6" s="1"/>
  <c r="G9" i="6"/>
  <c r="K9" i="6" s="1"/>
  <c r="G10" i="6"/>
  <c r="K10" i="6" s="1"/>
  <c r="G11" i="6"/>
  <c r="K11" i="6" s="1"/>
  <c r="G12" i="6"/>
  <c r="K12" i="6" s="1"/>
  <c r="G13" i="6"/>
  <c r="K13" i="6" s="1"/>
  <c r="G14" i="6"/>
  <c r="K14" i="6" s="1"/>
  <c r="G15" i="6"/>
  <c r="K15" i="6" s="1"/>
  <c r="G16" i="6"/>
  <c r="K16" i="6" s="1"/>
  <c r="G17" i="6"/>
  <c r="K17" i="6" s="1"/>
  <c r="G18" i="6"/>
  <c r="K18" i="6" s="1"/>
  <c r="G19" i="6"/>
  <c r="K19" i="6" s="1"/>
  <c r="G20" i="6"/>
  <c r="K20" i="6" s="1"/>
  <c r="G21" i="6"/>
  <c r="K21" i="6" s="1"/>
  <c r="G22" i="6"/>
  <c r="K22" i="6" s="1"/>
  <c r="G23" i="6"/>
  <c r="K23" i="6" s="1"/>
  <c r="G24" i="6"/>
  <c r="K24" i="6" s="1"/>
  <c r="G25" i="6"/>
  <c r="K25" i="6" s="1"/>
  <c r="G26" i="6"/>
  <c r="K26" i="6" s="1"/>
  <c r="G27" i="6"/>
  <c r="K27" i="6" s="1"/>
  <c r="G28" i="6"/>
  <c r="K28" i="6" s="1"/>
  <c r="G29" i="6"/>
  <c r="K29" i="6" s="1"/>
  <c r="G30" i="6"/>
  <c r="K30" i="6" s="1"/>
  <c r="G31" i="6"/>
  <c r="K31" i="6" s="1"/>
  <c r="G32" i="6"/>
  <c r="K32" i="6" s="1"/>
  <c r="G33" i="6"/>
  <c r="K33" i="6" s="1"/>
  <c r="G34" i="6"/>
  <c r="K34" i="6" s="1"/>
  <c r="G35" i="6"/>
  <c r="K35" i="6" s="1"/>
  <c r="G36" i="6"/>
  <c r="K36" i="6" s="1"/>
  <c r="G37" i="6"/>
  <c r="K37" i="6" s="1"/>
  <c r="G38" i="6"/>
  <c r="K38" i="6" s="1"/>
  <c r="G39" i="6"/>
  <c r="K39" i="6" s="1"/>
  <c r="G40" i="6"/>
  <c r="K40" i="6" s="1"/>
  <c r="G41" i="6"/>
  <c r="K41" i="6" s="1"/>
  <c r="G42" i="6"/>
  <c r="K42" i="6" s="1"/>
  <c r="G43" i="6"/>
  <c r="K43" i="6" s="1"/>
  <c r="G44" i="6"/>
  <c r="K44" i="6" s="1"/>
  <c r="G45" i="6"/>
  <c r="K45" i="6" s="1"/>
  <c r="G46" i="6"/>
  <c r="K46" i="6" s="1"/>
  <c r="G47" i="6"/>
  <c r="K47" i="6" s="1"/>
  <c r="G48" i="6"/>
  <c r="K48" i="6" s="1"/>
  <c r="G49" i="6"/>
  <c r="K49" i="6" s="1"/>
  <c r="G50" i="6"/>
  <c r="K50" i="6" s="1"/>
  <c r="G51" i="6"/>
  <c r="K51" i="6" s="1"/>
  <c r="G52" i="6"/>
  <c r="K52" i="6" s="1"/>
  <c r="G53" i="6"/>
  <c r="K53" i="6" s="1"/>
  <c r="G54" i="6"/>
  <c r="K54" i="6" s="1"/>
  <c r="G55" i="6"/>
  <c r="K55" i="6" s="1"/>
  <c r="G56" i="6"/>
  <c r="K56" i="6" s="1"/>
  <c r="G57" i="6"/>
  <c r="K57" i="6" s="1"/>
  <c r="G58" i="6"/>
  <c r="K58" i="6" s="1"/>
  <c r="G59" i="6"/>
  <c r="K59" i="6" s="1"/>
  <c r="G60" i="6"/>
  <c r="K60" i="6" s="1"/>
  <c r="G61" i="6"/>
  <c r="K61" i="6" s="1"/>
  <c r="G62" i="6"/>
  <c r="K62" i="6" s="1"/>
  <c r="G63" i="6"/>
  <c r="K63" i="6" s="1"/>
  <c r="G64" i="6"/>
  <c r="K64" i="6" s="1"/>
  <c r="G65" i="6"/>
  <c r="K65" i="6" s="1"/>
  <c r="G66" i="6"/>
  <c r="K66" i="6" s="1"/>
  <c r="G67" i="6"/>
  <c r="K67" i="6" s="1"/>
  <c r="G68" i="6"/>
  <c r="K68" i="6" s="1"/>
  <c r="G69" i="6"/>
  <c r="K69" i="6" s="1"/>
  <c r="G70" i="6"/>
  <c r="K70" i="6" s="1"/>
  <c r="G71" i="6"/>
  <c r="K71" i="6" s="1"/>
  <c r="G72" i="6"/>
  <c r="K72" i="6" s="1"/>
  <c r="G73" i="6"/>
  <c r="K73" i="6" s="1"/>
  <c r="G74" i="6"/>
  <c r="K74" i="6" s="1"/>
  <c r="G75" i="6"/>
  <c r="K75" i="6" s="1"/>
  <c r="G76" i="6"/>
  <c r="K76" i="6" s="1"/>
  <c r="G77" i="6"/>
  <c r="K77" i="6" s="1"/>
  <c r="G78" i="6"/>
  <c r="K78" i="6" s="1"/>
  <c r="G79" i="6"/>
  <c r="K79" i="6" s="1"/>
  <c r="G80" i="6"/>
  <c r="K80" i="6" s="1"/>
  <c r="G81" i="6"/>
  <c r="K81" i="6" s="1"/>
  <c r="G82" i="6"/>
  <c r="K82" i="6" s="1"/>
  <c r="G83" i="6"/>
  <c r="K83" i="6" s="1"/>
  <c r="G84" i="6"/>
  <c r="K84" i="6" s="1"/>
  <c r="G85" i="6"/>
  <c r="K85" i="6" s="1"/>
  <c r="G86" i="6"/>
  <c r="K86" i="6" s="1"/>
  <c r="G87" i="6"/>
  <c r="K87" i="6" s="1"/>
  <c r="G88" i="6"/>
  <c r="K88" i="6" s="1"/>
  <c r="G89" i="6"/>
  <c r="K89" i="6" s="1"/>
  <c r="G90" i="6"/>
  <c r="K90" i="6" s="1"/>
  <c r="G91" i="6"/>
  <c r="K91" i="6" s="1"/>
  <c r="G92" i="6"/>
  <c r="K92" i="6" s="1"/>
  <c r="G93" i="6"/>
  <c r="K93" i="6" s="1"/>
  <c r="G94" i="6"/>
  <c r="K94" i="6" s="1"/>
  <c r="G95" i="6"/>
  <c r="K95" i="6" s="1"/>
  <c r="G96" i="6"/>
  <c r="K96" i="6" s="1"/>
  <c r="G97" i="6"/>
  <c r="K97" i="6" s="1"/>
  <c r="G98" i="6"/>
  <c r="K98" i="6" s="1"/>
  <c r="G99" i="6"/>
  <c r="K99" i="6" s="1"/>
  <c r="G100" i="6"/>
  <c r="K100" i="6" s="1"/>
  <c r="G101" i="6"/>
  <c r="K101" i="6" s="1"/>
  <c r="G102" i="6"/>
  <c r="K102" i="6" s="1"/>
  <c r="G103" i="6"/>
  <c r="K103" i="6" s="1"/>
  <c r="G104" i="6"/>
  <c r="K104" i="6" s="1"/>
  <c r="G105" i="6"/>
  <c r="K105" i="6" s="1"/>
  <c r="G106" i="6"/>
  <c r="K106" i="6" s="1"/>
  <c r="G107" i="6"/>
  <c r="K107" i="6" s="1"/>
  <c r="G108" i="6"/>
  <c r="K108" i="6" s="1"/>
  <c r="G109" i="6"/>
  <c r="K109" i="6" s="1"/>
  <c r="G110" i="6"/>
  <c r="K110" i="6" s="1"/>
  <c r="G111" i="6"/>
  <c r="K111" i="6" s="1"/>
  <c r="G112" i="6"/>
  <c r="K112" i="6" s="1"/>
  <c r="G113" i="6"/>
  <c r="K113" i="6" s="1"/>
  <c r="G114" i="6"/>
  <c r="K114" i="6" s="1"/>
  <c r="G115" i="6"/>
  <c r="K115" i="6" s="1"/>
  <c r="G116" i="6"/>
  <c r="K116" i="6" s="1"/>
  <c r="G117" i="6"/>
  <c r="K117" i="6" s="1"/>
  <c r="G118" i="6"/>
  <c r="K118" i="6" s="1"/>
  <c r="G119" i="6"/>
  <c r="K119" i="6" s="1"/>
  <c r="G120" i="6"/>
  <c r="K120" i="6" s="1"/>
  <c r="G121" i="6"/>
  <c r="K121" i="6" s="1"/>
  <c r="G122" i="6"/>
  <c r="K122" i="6" s="1"/>
  <c r="G123" i="6"/>
  <c r="K123" i="6" s="1"/>
  <c r="G124" i="6"/>
  <c r="K124" i="6" s="1"/>
  <c r="G125" i="6"/>
  <c r="K125" i="6" s="1"/>
  <c r="G126" i="6"/>
  <c r="K126" i="6" s="1"/>
  <c r="G127" i="6"/>
  <c r="K127" i="6" s="1"/>
  <c r="G128" i="6"/>
  <c r="K128" i="6" s="1"/>
  <c r="G129" i="6"/>
  <c r="K129" i="6" s="1"/>
  <c r="G130" i="6"/>
  <c r="K130" i="6" s="1"/>
  <c r="G131" i="6"/>
  <c r="K131" i="6" s="1"/>
  <c r="G132" i="6"/>
  <c r="K132" i="6" s="1"/>
  <c r="G133" i="6"/>
  <c r="K133" i="6" s="1"/>
  <c r="G134" i="6"/>
  <c r="K134" i="6" s="1"/>
  <c r="G135" i="6"/>
  <c r="K135" i="6" s="1"/>
  <c r="G136" i="6"/>
  <c r="K136" i="6" s="1"/>
  <c r="G137" i="6"/>
  <c r="K137" i="6" s="1"/>
  <c r="G138" i="6"/>
  <c r="K138" i="6" s="1"/>
  <c r="G139" i="6"/>
  <c r="K139" i="6" s="1"/>
  <c r="G140" i="6"/>
  <c r="K140" i="6" s="1"/>
  <c r="G141" i="6"/>
  <c r="K141" i="6" s="1"/>
  <c r="G142" i="6"/>
  <c r="K142" i="6" s="1"/>
  <c r="G143" i="6"/>
  <c r="K143" i="6" s="1"/>
  <c r="G144" i="6"/>
  <c r="K144" i="6" s="1"/>
  <c r="G145" i="6"/>
  <c r="K145" i="6" s="1"/>
  <c r="G146" i="6"/>
  <c r="K146" i="6" s="1"/>
  <c r="G147" i="6"/>
  <c r="K147" i="6" s="1"/>
  <c r="G148" i="6"/>
  <c r="K148" i="6" s="1"/>
  <c r="G149" i="6"/>
  <c r="K149" i="6" s="1"/>
  <c r="G150" i="6"/>
  <c r="K150" i="6" s="1"/>
  <c r="G151" i="6"/>
  <c r="K151" i="6" s="1"/>
  <c r="G152" i="6"/>
  <c r="K152" i="6" s="1"/>
  <c r="G153" i="6"/>
  <c r="K153" i="6" s="1"/>
  <c r="G154" i="6"/>
  <c r="K154" i="6" s="1"/>
  <c r="G155" i="6"/>
  <c r="K155" i="6" s="1"/>
  <c r="G156" i="6"/>
  <c r="K156" i="6" s="1"/>
  <c r="G157" i="6"/>
  <c r="K157" i="6" s="1"/>
  <c r="G158" i="6"/>
  <c r="K158" i="6" s="1"/>
  <c r="G159" i="6"/>
  <c r="K159" i="6" s="1"/>
  <c r="G160" i="6"/>
  <c r="K160" i="6" s="1"/>
  <c r="G162" i="6"/>
  <c r="K162" i="6" s="1"/>
  <c r="G163" i="6"/>
  <c r="K163" i="6" s="1"/>
  <c r="G164" i="6"/>
  <c r="K164" i="6" s="1"/>
  <c r="G165" i="6"/>
  <c r="K165" i="6" s="1"/>
  <c r="G166" i="6"/>
  <c r="K166" i="6" s="1"/>
  <c r="G167" i="6"/>
  <c r="K167" i="6" s="1"/>
  <c r="G168" i="6"/>
  <c r="K168" i="6" s="1"/>
  <c r="G169" i="6"/>
  <c r="K169" i="6" s="1"/>
  <c r="G170" i="6"/>
  <c r="K170" i="6" s="1"/>
  <c r="G171" i="6"/>
  <c r="K171" i="6" s="1"/>
  <c r="G172" i="6"/>
  <c r="K172" i="6" s="1"/>
  <c r="G173" i="6"/>
  <c r="K173" i="6" s="1"/>
  <c r="G174" i="6"/>
  <c r="K174" i="6" s="1"/>
  <c r="G175" i="6"/>
  <c r="K175" i="6" s="1"/>
  <c r="G176" i="6"/>
  <c r="K176" i="6" s="1"/>
  <c r="G177" i="6"/>
  <c r="K177" i="6" s="1"/>
  <c r="G178" i="6"/>
  <c r="K178" i="6" s="1"/>
  <c r="G179" i="6"/>
  <c r="K179" i="6" s="1"/>
  <c r="G180" i="6"/>
  <c r="K180" i="6" s="1"/>
  <c r="G181" i="6"/>
  <c r="K181" i="6" s="1"/>
  <c r="G182" i="6"/>
  <c r="K182" i="6" s="1"/>
  <c r="G183" i="6"/>
  <c r="K183" i="6" s="1"/>
  <c r="G184" i="6"/>
  <c r="K184" i="6" s="1"/>
  <c r="G185" i="6"/>
  <c r="K185" i="6" s="1"/>
  <c r="G186" i="6"/>
  <c r="K186" i="6" s="1"/>
  <c r="G187" i="6"/>
  <c r="K187" i="6" s="1"/>
  <c r="G188" i="6"/>
  <c r="K188" i="6" s="1"/>
  <c r="G189" i="6"/>
  <c r="K189" i="6" s="1"/>
  <c r="G190" i="6"/>
  <c r="K190" i="6" s="1"/>
  <c r="G191" i="6"/>
  <c r="K191" i="6" s="1"/>
  <c r="G192" i="6"/>
  <c r="K192" i="6" s="1"/>
  <c r="G193" i="6"/>
  <c r="K193" i="6" s="1"/>
  <c r="G194" i="6"/>
  <c r="K194" i="6" s="1"/>
  <c r="G195" i="6"/>
  <c r="K195" i="6" s="1"/>
  <c r="G196" i="6"/>
  <c r="K196" i="6" s="1"/>
  <c r="G197" i="6"/>
  <c r="K197" i="6" s="1"/>
  <c r="G198" i="6"/>
  <c r="K198" i="6" s="1"/>
  <c r="G199" i="6"/>
  <c r="K199" i="6" s="1"/>
  <c r="G200" i="6"/>
  <c r="K200" i="6" s="1"/>
  <c r="G201" i="6"/>
  <c r="K201" i="6" s="1"/>
  <c r="G202" i="6"/>
  <c r="K202" i="6" s="1"/>
  <c r="G203" i="6"/>
  <c r="K203" i="6" s="1"/>
  <c r="G204" i="6"/>
  <c r="K204" i="6" s="1"/>
  <c r="G205" i="6"/>
  <c r="K205" i="6" s="1"/>
  <c r="G206" i="6"/>
  <c r="K206" i="6" s="1"/>
  <c r="G207" i="6"/>
  <c r="K207" i="6" s="1"/>
  <c r="G208" i="6"/>
  <c r="K208" i="6" s="1"/>
  <c r="G209" i="6"/>
  <c r="K209" i="6" s="1"/>
  <c r="G210" i="6"/>
  <c r="K210" i="6" s="1"/>
  <c r="G211" i="6"/>
  <c r="K211" i="6" s="1"/>
  <c r="G212" i="6"/>
  <c r="K212" i="6" s="1"/>
  <c r="G213" i="6"/>
  <c r="K213" i="6" s="1"/>
  <c r="G214" i="6"/>
  <c r="K214" i="6" s="1"/>
  <c r="G215" i="6"/>
  <c r="K215" i="6" s="1"/>
  <c r="G216" i="6"/>
  <c r="K216" i="6" s="1"/>
  <c r="G217" i="6"/>
  <c r="K217" i="6" s="1"/>
  <c r="G218" i="6"/>
  <c r="K218" i="6" s="1"/>
  <c r="G219" i="6"/>
  <c r="K219" i="6" s="1"/>
  <c r="G220" i="6"/>
  <c r="K220" i="6" s="1"/>
  <c r="G221" i="6"/>
  <c r="K221" i="6" s="1"/>
  <c r="G222" i="6"/>
  <c r="K222" i="6" s="1"/>
  <c r="G223" i="6"/>
  <c r="K223" i="6" s="1"/>
  <c r="G224" i="6"/>
  <c r="K224" i="6" s="1"/>
  <c r="G225" i="6"/>
  <c r="K225" i="6" s="1"/>
  <c r="G226" i="6"/>
  <c r="K226" i="6" s="1"/>
  <c r="G227" i="6"/>
  <c r="K227" i="6" s="1"/>
  <c r="G228" i="6"/>
  <c r="K228" i="6" s="1"/>
  <c r="G229" i="6"/>
  <c r="K229" i="6" s="1"/>
  <c r="G230" i="6"/>
  <c r="K230" i="6" s="1"/>
  <c r="G231" i="6"/>
  <c r="K231" i="6" s="1"/>
  <c r="G232" i="6"/>
  <c r="K232" i="6" s="1"/>
  <c r="G233" i="6"/>
  <c r="K233" i="6" s="1"/>
  <c r="G234" i="6"/>
  <c r="K234" i="6" s="1"/>
  <c r="G235" i="6"/>
  <c r="K235" i="6" s="1"/>
  <c r="G236" i="6"/>
  <c r="K236" i="6" s="1"/>
  <c r="G237" i="6"/>
  <c r="K237" i="6" s="1"/>
  <c r="G238" i="6"/>
  <c r="K238" i="6" s="1"/>
  <c r="G239" i="6"/>
  <c r="K239" i="6" s="1"/>
  <c r="G240" i="6"/>
  <c r="K240" i="6" s="1"/>
  <c r="G241" i="6"/>
  <c r="K241" i="6" s="1"/>
  <c r="G242" i="6"/>
  <c r="K242" i="6" s="1"/>
  <c r="G243" i="6"/>
  <c r="K243" i="6" s="1"/>
  <c r="G244" i="6"/>
  <c r="K244" i="6" s="1"/>
  <c r="G245" i="6"/>
  <c r="K245" i="6" s="1"/>
  <c r="G246" i="6"/>
  <c r="K246" i="6" s="1"/>
  <c r="G247" i="6"/>
  <c r="K247" i="6" s="1"/>
  <c r="G248" i="6"/>
  <c r="K248" i="6" s="1"/>
  <c r="G249" i="6"/>
  <c r="K249" i="6" s="1"/>
  <c r="G250" i="6"/>
  <c r="K250" i="6" s="1"/>
  <c r="G251" i="6"/>
  <c r="K251" i="6" s="1"/>
  <c r="G252" i="6"/>
  <c r="K252" i="6" s="1"/>
  <c r="G253" i="6"/>
  <c r="K253" i="6" s="1"/>
  <c r="G254" i="6"/>
  <c r="K254" i="6" s="1"/>
  <c r="G255" i="6"/>
  <c r="K255" i="6" s="1"/>
  <c r="G256" i="6"/>
  <c r="K256" i="6" s="1"/>
  <c r="G257" i="6"/>
  <c r="K257" i="6" s="1"/>
  <c r="G258" i="6"/>
  <c r="K258" i="6" s="1"/>
  <c r="G259" i="6"/>
  <c r="K259" i="6" s="1"/>
  <c r="G260" i="6"/>
  <c r="K260" i="6" s="1"/>
  <c r="G261" i="6"/>
  <c r="K261" i="6" s="1"/>
  <c r="G262" i="6"/>
  <c r="K262" i="6" s="1"/>
  <c r="G263" i="6"/>
  <c r="K263" i="6" s="1"/>
  <c r="G264" i="6"/>
  <c r="K264" i="6" s="1"/>
  <c r="G265" i="6"/>
  <c r="K265" i="6" s="1"/>
  <c r="G266" i="6"/>
  <c r="K266" i="6" s="1"/>
  <c r="G267" i="6"/>
  <c r="K267" i="6" s="1"/>
  <c r="G268" i="6"/>
  <c r="K268" i="6" s="1"/>
  <c r="G269" i="6"/>
  <c r="K269" i="6" s="1"/>
  <c r="G270" i="6"/>
  <c r="K270" i="6" s="1"/>
  <c r="G271" i="6"/>
  <c r="K271" i="6" s="1"/>
  <c r="G272" i="6"/>
  <c r="K272" i="6" s="1"/>
  <c r="G273" i="6"/>
  <c r="K273" i="6" s="1"/>
  <c r="G274" i="6"/>
  <c r="K274" i="6" s="1"/>
  <c r="G275" i="6"/>
  <c r="K275" i="6" s="1"/>
  <c r="G276" i="6"/>
  <c r="K276" i="6" s="1"/>
  <c r="G277" i="6"/>
  <c r="K277" i="6" s="1"/>
  <c r="G278" i="6"/>
  <c r="K278" i="6" s="1"/>
  <c r="G279" i="6"/>
  <c r="K279" i="6" s="1"/>
  <c r="G280" i="6"/>
  <c r="K280" i="6" s="1"/>
  <c r="G281" i="6"/>
  <c r="K281" i="6" s="1"/>
  <c r="G282" i="6"/>
  <c r="K282" i="6" s="1"/>
  <c r="G283" i="6"/>
  <c r="K283" i="6" s="1"/>
  <c r="G284" i="6"/>
  <c r="K284" i="6" s="1"/>
  <c r="G285" i="6"/>
  <c r="K285" i="6" s="1"/>
  <c r="G286" i="6"/>
  <c r="K286" i="6" s="1"/>
  <c r="G287" i="6"/>
  <c r="K287" i="6" s="1"/>
  <c r="G288" i="6"/>
  <c r="K288" i="6" s="1"/>
  <c r="G289" i="6"/>
  <c r="K289" i="6" s="1"/>
  <c r="G290" i="6"/>
  <c r="K290" i="6" s="1"/>
  <c r="G291" i="6"/>
  <c r="K291" i="6" s="1"/>
  <c r="G292" i="6"/>
  <c r="K292" i="6" s="1"/>
  <c r="G293" i="6"/>
  <c r="K293" i="6" s="1"/>
  <c r="G294" i="6"/>
  <c r="K294" i="6" s="1"/>
  <c r="G295" i="6"/>
  <c r="K295" i="6" s="1"/>
  <c r="G296" i="6"/>
  <c r="K296" i="6" s="1"/>
  <c r="G297" i="6"/>
  <c r="K297" i="6" s="1"/>
  <c r="G298" i="6"/>
  <c r="K298" i="6" s="1"/>
  <c r="G299" i="6"/>
  <c r="K299" i="6" s="1"/>
  <c r="G300" i="6"/>
  <c r="K300" i="6" s="1"/>
  <c r="G301" i="6"/>
  <c r="K301" i="6" s="1"/>
  <c r="G302" i="6"/>
  <c r="K302" i="6" s="1"/>
  <c r="G303" i="6"/>
  <c r="K303" i="6" s="1"/>
  <c r="G304" i="6"/>
  <c r="K304" i="6" s="1"/>
  <c r="G305" i="6"/>
  <c r="K305" i="6" s="1"/>
  <c r="G306" i="6"/>
  <c r="K306" i="6" s="1"/>
  <c r="G307" i="6"/>
  <c r="K307" i="6" s="1"/>
  <c r="G308" i="6"/>
  <c r="K308" i="6" s="1"/>
  <c r="G309" i="6"/>
  <c r="K309" i="6" s="1"/>
  <c r="G310" i="6"/>
  <c r="K310" i="6" s="1"/>
  <c r="G311" i="6"/>
  <c r="K311" i="6" s="1"/>
  <c r="G312" i="6"/>
  <c r="K312" i="6" s="1"/>
  <c r="G313" i="6"/>
  <c r="K313" i="6" s="1"/>
  <c r="G314" i="6"/>
  <c r="K314" i="6" s="1"/>
  <c r="G315" i="6"/>
  <c r="K315" i="6" s="1"/>
  <c r="G316" i="6"/>
  <c r="K316" i="6" s="1"/>
  <c r="G317" i="6"/>
  <c r="K317" i="6" s="1"/>
  <c r="G318" i="6"/>
  <c r="K318" i="6" s="1"/>
  <c r="G319" i="6"/>
  <c r="K319" i="6" s="1"/>
  <c r="G320" i="6"/>
  <c r="K320" i="6" s="1"/>
  <c r="G321" i="6"/>
  <c r="K321" i="6" s="1"/>
  <c r="G322" i="6"/>
  <c r="K322" i="6" s="1"/>
  <c r="G323" i="6"/>
  <c r="K323" i="6" s="1"/>
  <c r="G324" i="6"/>
  <c r="K324" i="6" s="1"/>
  <c r="G325" i="6"/>
  <c r="K325" i="6" s="1"/>
  <c r="G326" i="6"/>
  <c r="K326" i="6" s="1"/>
  <c r="G327" i="6"/>
  <c r="K327" i="6" s="1"/>
  <c r="G328" i="6"/>
  <c r="K328" i="6" s="1"/>
  <c r="G329" i="6"/>
  <c r="K329" i="6" s="1"/>
  <c r="G330" i="6"/>
  <c r="K330" i="6" s="1"/>
  <c r="G331" i="6"/>
  <c r="K331" i="6" s="1"/>
  <c r="G332" i="6"/>
  <c r="K332" i="6" s="1"/>
  <c r="G333" i="6"/>
  <c r="K333" i="6" s="1"/>
  <c r="G334" i="6"/>
  <c r="K334" i="6" s="1"/>
  <c r="G335" i="6"/>
  <c r="K335" i="6" s="1"/>
  <c r="G336" i="6"/>
  <c r="K336" i="6" s="1"/>
  <c r="G337" i="6"/>
  <c r="K337" i="6" s="1"/>
  <c r="G338" i="6"/>
  <c r="K338" i="6" s="1"/>
  <c r="G339" i="6"/>
  <c r="K339" i="6" s="1"/>
  <c r="G340" i="6"/>
  <c r="K340" i="6" s="1"/>
  <c r="G341" i="6"/>
  <c r="K341" i="6" s="1"/>
  <c r="G342" i="6"/>
  <c r="K342" i="6" s="1"/>
  <c r="G343" i="6"/>
  <c r="K343" i="6" s="1"/>
  <c r="G344" i="6"/>
  <c r="K344" i="6" s="1"/>
  <c r="G345" i="6"/>
  <c r="K345" i="6" s="1"/>
  <c r="G346" i="6"/>
  <c r="K346" i="6" s="1"/>
  <c r="G347" i="6"/>
  <c r="K347" i="6" s="1"/>
  <c r="G348" i="6"/>
  <c r="K348" i="6" s="1"/>
  <c r="G349" i="6"/>
  <c r="K349" i="6" s="1"/>
  <c r="G350" i="6"/>
  <c r="K350" i="6" s="1"/>
  <c r="G351" i="6"/>
  <c r="K351" i="6" s="1"/>
  <c r="G352" i="6"/>
  <c r="K352" i="6" s="1"/>
  <c r="G353" i="6"/>
  <c r="K353" i="6" s="1"/>
  <c r="G354" i="6"/>
  <c r="K354" i="6" s="1"/>
  <c r="G355" i="6"/>
  <c r="K355" i="6" s="1"/>
  <c r="G356" i="6"/>
  <c r="K356" i="6" s="1"/>
  <c r="G357" i="6"/>
  <c r="K357" i="6" s="1"/>
  <c r="G358" i="6"/>
  <c r="K358" i="6" s="1"/>
  <c r="G359" i="6"/>
  <c r="K359" i="6" s="1"/>
  <c r="G360" i="6"/>
  <c r="K360" i="6" s="1"/>
  <c r="G361" i="6"/>
  <c r="K361" i="6" s="1"/>
  <c r="G362" i="6"/>
  <c r="K362" i="6" s="1"/>
  <c r="G363" i="6"/>
  <c r="K363" i="6" s="1"/>
  <c r="G364" i="6"/>
  <c r="K364" i="6" s="1"/>
  <c r="G365" i="6"/>
  <c r="K365" i="6" s="1"/>
  <c r="G366" i="6"/>
  <c r="K366" i="6" s="1"/>
  <c r="G367" i="6"/>
  <c r="K367" i="6" s="1"/>
  <c r="G368" i="6"/>
  <c r="K368" i="6" s="1"/>
  <c r="G369" i="6"/>
  <c r="K369" i="6" s="1"/>
  <c r="G370" i="6"/>
  <c r="K370" i="6" s="1"/>
  <c r="G371" i="6"/>
  <c r="K371" i="6" s="1"/>
  <c r="G372" i="6"/>
  <c r="K372" i="6" s="1"/>
  <c r="G373" i="6"/>
  <c r="K373" i="6" s="1"/>
  <c r="G374" i="6"/>
  <c r="K374" i="6" s="1"/>
  <c r="G375" i="6"/>
  <c r="K375" i="6" s="1"/>
  <c r="G376" i="6"/>
  <c r="K376" i="6" s="1"/>
  <c r="G377" i="6"/>
  <c r="K377" i="6" s="1"/>
  <c r="G378" i="6"/>
  <c r="K378" i="6" s="1"/>
  <c r="G379" i="6"/>
  <c r="K379" i="6" s="1"/>
  <c r="G380" i="6"/>
  <c r="K380" i="6" s="1"/>
  <c r="G381" i="6"/>
  <c r="K381" i="6" s="1"/>
  <c r="G382" i="6"/>
  <c r="K382" i="6" s="1"/>
  <c r="G383" i="6"/>
  <c r="K383" i="6" s="1"/>
  <c r="G384" i="6"/>
  <c r="K384" i="6" s="1"/>
  <c r="G385" i="6"/>
  <c r="K385" i="6" s="1"/>
  <c r="G386" i="6"/>
  <c r="K386" i="6" s="1"/>
  <c r="G387" i="6"/>
  <c r="K387" i="6" s="1"/>
  <c r="G388" i="6"/>
  <c r="K388" i="6" s="1"/>
  <c r="G389" i="6"/>
  <c r="K389" i="6" s="1"/>
  <c r="G390" i="6"/>
  <c r="K390" i="6" s="1"/>
  <c r="G391" i="6"/>
  <c r="K391" i="6" s="1"/>
  <c r="G392" i="6"/>
  <c r="K392" i="6" s="1"/>
  <c r="G393" i="6"/>
  <c r="K393" i="6" s="1"/>
  <c r="G394" i="6"/>
  <c r="K394" i="6" s="1"/>
  <c r="G395" i="6"/>
  <c r="K395" i="6" s="1"/>
  <c r="G396" i="6"/>
  <c r="K396" i="6" s="1"/>
  <c r="G397" i="6"/>
  <c r="K397" i="6" s="1"/>
  <c r="G398" i="6"/>
  <c r="K398" i="6" s="1"/>
  <c r="G399" i="6"/>
  <c r="K399" i="6" s="1"/>
  <c r="G400" i="6"/>
  <c r="K400" i="6" s="1"/>
  <c r="G401" i="6"/>
  <c r="K401" i="6" s="1"/>
  <c r="G402" i="6"/>
  <c r="K402" i="6" s="1"/>
  <c r="G403" i="6"/>
  <c r="K403" i="6" s="1"/>
  <c r="G404" i="6"/>
  <c r="K404" i="6" s="1"/>
  <c r="G405" i="6"/>
  <c r="K405" i="6" s="1"/>
  <c r="G406" i="6"/>
  <c r="K406" i="6" s="1"/>
  <c r="G407" i="6"/>
  <c r="K407" i="6" s="1"/>
  <c r="G408" i="6"/>
  <c r="K408" i="6" s="1"/>
  <c r="G409" i="6"/>
  <c r="K409" i="6" s="1"/>
  <c r="G410" i="6"/>
  <c r="K410" i="6" s="1"/>
  <c r="G411" i="6"/>
  <c r="K411" i="6" s="1"/>
  <c r="G412" i="6"/>
  <c r="K412" i="6" s="1"/>
  <c r="G413" i="6"/>
  <c r="K413" i="6" s="1"/>
  <c r="G414" i="6"/>
  <c r="K414" i="6" s="1"/>
  <c r="G415" i="6"/>
  <c r="K415" i="6" s="1"/>
  <c r="G416" i="6"/>
  <c r="K416" i="6" s="1"/>
  <c r="G417" i="6"/>
  <c r="K417" i="6" s="1"/>
  <c r="G418" i="6"/>
  <c r="K418" i="6" s="1"/>
  <c r="G419" i="6"/>
  <c r="K419" i="6" s="1"/>
  <c r="G420" i="6"/>
  <c r="K420" i="6" s="1"/>
  <c r="G421" i="6"/>
  <c r="K421" i="6" s="1"/>
  <c r="G422" i="6"/>
  <c r="K422" i="6" s="1"/>
  <c r="G423" i="6"/>
  <c r="K423" i="6" s="1"/>
  <c r="G424" i="6"/>
  <c r="K424" i="6" s="1"/>
  <c r="G425" i="6"/>
  <c r="K425" i="6" s="1"/>
  <c r="G426" i="6"/>
  <c r="K426" i="6" s="1"/>
  <c r="G427" i="6"/>
  <c r="K427" i="6" s="1"/>
  <c r="G428" i="6"/>
  <c r="K428" i="6" s="1"/>
  <c r="G429" i="6"/>
  <c r="K429" i="6" s="1"/>
  <c r="G430" i="6"/>
  <c r="K430" i="6" s="1"/>
  <c r="G431" i="6"/>
  <c r="K431" i="6" s="1"/>
  <c r="G432" i="6"/>
  <c r="K432" i="6" s="1"/>
  <c r="G433" i="6"/>
  <c r="K433" i="6" s="1"/>
  <c r="G434" i="6"/>
  <c r="K434" i="6" s="1"/>
  <c r="G435" i="6"/>
  <c r="K435" i="6" s="1"/>
  <c r="G436" i="6"/>
  <c r="K436" i="6" s="1"/>
  <c r="G437" i="6"/>
  <c r="K437" i="6" s="1"/>
  <c r="G438" i="6"/>
  <c r="K438" i="6" s="1"/>
  <c r="G439" i="6"/>
  <c r="K439" i="6" s="1"/>
  <c r="G440" i="6"/>
  <c r="K440" i="6" s="1"/>
  <c r="G441" i="6"/>
  <c r="K441" i="6" s="1"/>
  <c r="G442" i="6"/>
  <c r="K442" i="6" s="1"/>
  <c r="G443" i="6"/>
  <c r="K443" i="6" s="1"/>
  <c r="G444" i="6"/>
  <c r="K444" i="6" s="1"/>
  <c r="G445" i="6"/>
  <c r="K445" i="6" s="1"/>
  <c r="G446" i="6"/>
  <c r="K446" i="6" s="1"/>
  <c r="G447" i="6"/>
  <c r="K447" i="6" s="1"/>
  <c r="G448" i="6"/>
  <c r="K448" i="6" s="1"/>
  <c r="G449" i="6"/>
  <c r="K449" i="6" s="1"/>
  <c r="G450" i="6"/>
  <c r="K450" i="6" s="1"/>
  <c r="G451" i="6"/>
  <c r="K451" i="6" s="1"/>
  <c r="G452" i="6"/>
  <c r="K452" i="6" s="1"/>
  <c r="G453" i="6"/>
  <c r="K453" i="6" s="1"/>
  <c r="G454" i="6"/>
  <c r="K454" i="6" s="1"/>
  <c r="G455" i="6"/>
  <c r="K455" i="6" s="1"/>
  <c r="G456" i="6"/>
  <c r="K456" i="6" s="1"/>
  <c r="G457" i="6"/>
  <c r="K457" i="6" s="1"/>
  <c r="G458" i="6"/>
  <c r="K458" i="6" s="1"/>
  <c r="G459" i="6"/>
  <c r="K459" i="6" s="1"/>
  <c r="G460" i="6"/>
  <c r="K460" i="6" s="1"/>
  <c r="G461" i="6"/>
  <c r="K461" i="6" s="1"/>
  <c r="G462" i="6"/>
  <c r="K462" i="6" s="1"/>
  <c r="G463" i="6"/>
  <c r="K463" i="6" s="1"/>
  <c r="G464" i="6"/>
  <c r="K464" i="6" s="1"/>
  <c r="G465" i="6"/>
  <c r="K465" i="6" s="1"/>
  <c r="G466" i="6"/>
  <c r="K466" i="6" s="1"/>
  <c r="G467" i="6"/>
  <c r="K467" i="6" s="1"/>
  <c r="G468" i="6"/>
  <c r="K468" i="6" s="1"/>
  <c r="G469" i="6"/>
  <c r="K469" i="6" s="1"/>
  <c r="G470" i="6"/>
  <c r="K470" i="6" s="1"/>
  <c r="G471" i="6"/>
  <c r="K471" i="6" s="1"/>
  <c r="G472" i="6"/>
  <c r="K472" i="6" s="1"/>
  <c r="G473" i="6"/>
  <c r="K473" i="6" s="1"/>
  <c r="G474" i="6"/>
  <c r="K474" i="6" s="1"/>
  <c r="G475" i="6"/>
  <c r="K475" i="6" s="1"/>
  <c r="G476" i="6"/>
  <c r="K476" i="6" s="1"/>
  <c r="G477" i="6"/>
  <c r="K477" i="6" s="1"/>
  <c r="G478" i="6"/>
  <c r="K478" i="6" s="1"/>
  <c r="G479" i="6"/>
  <c r="K479" i="6" s="1"/>
  <c r="G480" i="6"/>
  <c r="K480" i="6" s="1"/>
  <c r="G481" i="6"/>
  <c r="K481" i="6" s="1"/>
  <c r="G482" i="6"/>
  <c r="K482" i="6" s="1"/>
  <c r="G483" i="6"/>
  <c r="K483" i="6" s="1"/>
  <c r="G484" i="6"/>
  <c r="K484" i="6" s="1"/>
  <c r="G485" i="6"/>
  <c r="K485" i="6" s="1"/>
  <c r="G486" i="6"/>
  <c r="K486" i="6" s="1"/>
  <c r="G487" i="6"/>
  <c r="K487" i="6" s="1"/>
  <c r="G488" i="6"/>
  <c r="K488" i="6" s="1"/>
  <c r="G489" i="6"/>
  <c r="K489" i="6" s="1"/>
  <c r="G490" i="6"/>
  <c r="K490" i="6" s="1"/>
  <c r="G491" i="6"/>
  <c r="K491" i="6" s="1"/>
  <c r="G492" i="6"/>
  <c r="K492" i="6" s="1"/>
  <c r="G493" i="6"/>
  <c r="K493" i="6" s="1"/>
  <c r="G494" i="6"/>
  <c r="K494" i="6" s="1"/>
  <c r="G495" i="6"/>
  <c r="K495" i="6" s="1"/>
  <c r="G496" i="6"/>
  <c r="K496" i="6" s="1"/>
  <c r="G497" i="6"/>
  <c r="K497" i="6" s="1"/>
  <c r="G498" i="6"/>
  <c r="K498" i="6" s="1"/>
  <c r="G499" i="6"/>
  <c r="K499" i="6" s="1"/>
  <c r="G500" i="6"/>
  <c r="K500" i="6" s="1"/>
  <c r="G501" i="6"/>
  <c r="K501" i="6" s="1"/>
  <c r="G502" i="6"/>
  <c r="K502" i="6" s="1"/>
  <c r="G503" i="6"/>
  <c r="K503" i="6" s="1"/>
  <c r="G504" i="6"/>
  <c r="K504" i="6" s="1"/>
  <c r="G505" i="6"/>
  <c r="K505" i="6" s="1"/>
  <c r="G506" i="6"/>
  <c r="K506" i="6" s="1"/>
  <c r="G507" i="6"/>
  <c r="K507" i="6" s="1"/>
  <c r="G508" i="6"/>
  <c r="K508" i="6" s="1"/>
  <c r="G509" i="6"/>
  <c r="K509" i="6" s="1"/>
  <c r="G510" i="6"/>
  <c r="K510" i="6" s="1"/>
  <c r="G511" i="6"/>
  <c r="K511" i="6" s="1"/>
  <c r="G512" i="6"/>
  <c r="K512" i="6" s="1"/>
  <c r="G513" i="6"/>
  <c r="K513" i="6" s="1"/>
  <c r="G514" i="6"/>
  <c r="K514" i="6" s="1"/>
  <c r="G515" i="6"/>
  <c r="K515" i="6" s="1"/>
  <c r="G516" i="6"/>
  <c r="K516" i="6" s="1"/>
  <c r="G517" i="6"/>
  <c r="K517" i="6" s="1"/>
  <c r="G518" i="6"/>
  <c r="K518" i="6" s="1"/>
  <c r="G519" i="6"/>
  <c r="K519" i="6" s="1"/>
  <c r="G520" i="6"/>
  <c r="K520" i="6" s="1"/>
  <c r="G521" i="6"/>
  <c r="K521" i="6" s="1"/>
  <c r="G522" i="6"/>
  <c r="K522" i="6" s="1"/>
  <c r="G523" i="6"/>
  <c r="K523" i="6" s="1"/>
  <c r="G524" i="6"/>
  <c r="K524" i="6" s="1"/>
  <c r="G525" i="6"/>
  <c r="K525" i="6" s="1"/>
  <c r="G526" i="6"/>
  <c r="K526" i="6" s="1"/>
  <c r="G527" i="6"/>
  <c r="K527" i="6" s="1"/>
  <c r="G528" i="6"/>
  <c r="K528" i="6" s="1"/>
  <c r="G529" i="6"/>
  <c r="K529" i="6" s="1"/>
  <c r="G530" i="6"/>
  <c r="K530" i="6" s="1"/>
  <c r="G531" i="6"/>
  <c r="K531" i="6" s="1"/>
  <c r="G532" i="6"/>
  <c r="K532" i="6" s="1"/>
  <c r="G533" i="6"/>
  <c r="K533" i="6" s="1"/>
  <c r="G534" i="6"/>
  <c r="K534" i="6" s="1"/>
  <c r="G535" i="6"/>
  <c r="K535" i="6" s="1"/>
  <c r="G536" i="6"/>
  <c r="K536" i="6" s="1"/>
  <c r="G537" i="6"/>
  <c r="K537" i="6" s="1"/>
  <c r="G538" i="6"/>
  <c r="K538" i="6" s="1"/>
  <c r="G539" i="6"/>
  <c r="K539" i="6" s="1"/>
  <c r="G540" i="6"/>
  <c r="K540" i="6" s="1"/>
  <c r="G541" i="6"/>
  <c r="K541" i="6" s="1"/>
  <c r="G542" i="6"/>
  <c r="K542" i="6" s="1"/>
  <c r="G543" i="6"/>
  <c r="K543" i="6" s="1"/>
  <c r="G544" i="6"/>
  <c r="K544" i="6" s="1"/>
  <c r="G545" i="6"/>
  <c r="K545" i="6" s="1"/>
  <c r="G546" i="6"/>
  <c r="K546" i="6" s="1"/>
  <c r="G547" i="6"/>
  <c r="K547" i="6" s="1"/>
  <c r="G548" i="6"/>
  <c r="K548" i="6" s="1"/>
  <c r="G549" i="6"/>
  <c r="K549" i="6" s="1"/>
  <c r="G550" i="6"/>
  <c r="K550" i="6" s="1"/>
  <c r="G551" i="6"/>
  <c r="K551" i="6" s="1"/>
  <c r="G552" i="6"/>
  <c r="K552" i="6" s="1"/>
  <c r="G553" i="6"/>
  <c r="K553" i="6" s="1"/>
  <c r="G554" i="6"/>
  <c r="K554" i="6" s="1"/>
  <c r="G555" i="6"/>
  <c r="K555" i="6" s="1"/>
  <c r="G556" i="6"/>
  <c r="K556" i="6" s="1"/>
  <c r="G557" i="6"/>
  <c r="K557" i="6" s="1"/>
  <c r="G558" i="6"/>
  <c r="K558" i="6" s="1"/>
  <c r="G559" i="6"/>
  <c r="K559" i="6" s="1"/>
  <c r="G560" i="6"/>
  <c r="K560" i="6" s="1"/>
  <c r="G561" i="6"/>
  <c r="K561" i="6" s="1"/>
  <c r="G562" i="6"/>
  <c r="K562" i="6" s="1"/>
  <c r="G563" i="6"/>
  <c r="K563" i="6" s="1"/>
  <c r="G564" i="6"/>
  <c r="K564" i="6" s="1"/>
  <c r="G565" i="6"/>
  <c r="K565" i="6" s="1"/>
  <c r="G566" i="6"/>
  <c r="K566" i="6" s="1"/>
  <c r="G567" i="6"/>
  <c r="K567" i="6" s="1"/>
  <c r="G568" i="6"/>
  <c r="K568" i="6" s="1"/>
  <c r="G569" i="6"/>
  <c r="K569" i="6" s="1"/>
  <c r="G570" i="6"/>
  <c r="K570" i="6" s="1"/>
  <c r="G571" i="6"/>
  <c r="K571" i="6" s="1"/>
  <c r="G572" i="6"/>
  <c r="K572" i="6" s="1"/>
  <c r="G573" i="6"/>
  <c r="K573" i="6" s="1"/>
  <c r="G574" i="6"/>
  <c r="K574" i="6" s="1"/>
  <c r="G575" i="6"/>
  <c r="K575" i="6" s="1"/>
  <c r="G576" i="6"/>
  <c r="K576" i="6" s="1"/>
  <c r="G577" i="6"/>
  <c r="K577" i="6" s="1"/>
  <c r="G578" i="6"/>
  <c r="K578" i="6" s="1"/>
  <c r="G579" i="6"/>
  <c r="K579" i="6" s="1"/>
  <c r="G580" i="6"/>
  <c r="K580" i="6" s="1"/>
  <c r="G581" i="6"/>
  <c r="K581" i="6" s="1"/>
  <c r="G582" i="6"/>
  <c r="K582" i="6" s="1"/>
  <c r="G583" i="6"/>
  <c r="K583" i="6" s="1"/>
  <c r="G584" i="6"/>
  <c r="K584" i="6" s="1"/>
  <c r="G585" i="6"/>
  <c r="K585" i="6" s="1"/>
  <c r="G586" i="6"/>
  <c r="K586" i="6" s="1"/>
  <c r="G587" i="6"/>
  <c r="K587" i="6" s="1"/>
  <c r="G588" i="6"/>
  <c r="K588" i="6" s="1"/>
  <c r="G589" i="6"/>
  <c r="K589" i="6" s="1"/>
  <c r="G590" i="6"/>
  <c r="K590" i="6" s="1"/>
  <c r="G591" i="6"/>
  <c r="K591" i="6" s="1"/>
  <c r="G592" i="6"/>
  <c r="K592" i="6" s="1"/>
  <c r="G593" i="6"/>
  <c r="K593" i="6" s="1"/>
  <c r="G594" i="6"/>
  <c r="K594" i="6" s="1"/>
  <c r="G595" i="6"/>
  <c r="K595" i="6" s="1"/>
  <c r="G596" i="6"/>
  <c r="K596" i="6" s="1"/>
  <c r="G597" i="6"/>
  <c r="K597" i="6" s="1"/>
  <c r="G598" i="6"/>
  <c r="K598" i="6" s="1"/>
  <c r="G599" i="6"/>
  <c r="K599" i="6" s="1"/>
  <c r="G600" i="6"/>
  <c r="K600" i="6" s="1"/>
  <c r="G601" i="6"/>
  <c r="K601" i="6" s="1"/>
  <c r="G602" i="6"/>
  <c r="K602" i="6" s="1"/>
  <c r="G603" i="6"/>
  <c r="K603" i="6" s="1"/>
  <c r="G604" i="6"/>
  <c r="K604" i="6" s="1"/>
  <c r="G605" i="6"/>
  <c r="K605" i="6" s="1"/>
  <c r="G606" i="6"/>
  <c r="K606" i="6" s="1"/>
  <c r="G607" i="6"/>
  <c r="K607" i="6" s="1"/>
  <c r="G608" i="6"/>
  <c r="K608" i="6" s="1"/>
  <c r="G609" i="6"/>
  <c r="K609" i="6" s="1"/>
  <c r="G610" i="6"/>
  <c r="K610" i="6" s="1"/>
  <c r="G611" i="6"/>
  <c r="K611" i="6" s="1"/>
  <c r="G612" i="6"/>
  <c r="K612" i="6" s="1"/>
  <c r="G613" i="6"/>
  <c r="K613" i="6" s="1"/>
  <c r="G614" i="6"/>
  <c r="K614" i="6" s="1"/>
  <c r="G615" i="6"/>
  <c r="K615" i="6" s="1"/>
  <c r="G616" i="6"/>
  <c r="K616" i="6" s="1"/>
  <c r="G617" i="6"/>
  <c r="K617" i="6" s="1"/>
  <c r="G618" i="6"/>
  <c r="K618" i="6" s="1"/>
  <c r="G619" i="6"/>
  <c r="K619" i="6" s="1"/>
  <c r="G620" i="6"/>
  <c r="K620" i="6" s="1"/>
  <c r="G621" i="6"/>
  <c r="K621" i="6" s="1"/>
  <c r="G622" i="6"/>
  <c r="K622" i="6" s="1"/>
  <c r="G623" i="6"/>
  <c r="K623" i="6" s="1"/>
  <c r="G624" i="6"/>
  <c r="K624" i="6" s="1"/>
  <c r="G625" i="6"/>
  <c r="K625" i="6" s="1"/>
  <c r="G626" i="6"/>
  <c r="K626" i="6" s="1"/>
  <c r="G627" i="6"/>
  <c r="K627" i="6" s="1"/>
  <c r="G628" i="6"/>
  <c r="K628" i="6" s="1"/>
  <c r="G629" i="6"/>
  <c r="K629" i="6" s="1"/>
  <c r="G630" i="6"/>
  <c r="K630" i="6" s="1"/>
  <c r="G631" i="6"/>
  <c r="K631" i="6" s="1"/>
  <c r="G632" i="6"/>
  <c r="K632" i="6" s="1"/>
  <c r="G633" i="6"/>
  <c r="K633" i="6" s="1"/>
  <c r="G634" i="6"/>
  <c r="K634" i="6" s="1"/>
  <c r="G635" i="6"/>
  <c r="K635" i="6" s="1"/>
  <c r="G636" i="6"/>
  <c r="K636" i="6" s="1"/>
  <c r="G637" i="6"/>
  <c r="K637" i="6" s="1"/>
  <c r="G638" i="6"/>
  <c r="K638" i="6" s="1"/>
  <c r="G639" i="6"/>
  <c r="K639" i="6" s="1"/>
  <c r="G640" i="6"/>
  <c r="K640" i="6" s="1"/>
  <c r="G641" i="6"/>
  <c r="K641" i="6" s="1"/>
  <c r="G642" i="6"/>
  <c r="K642" i="6" s="1"/>
  <c r="G643" i="6"/>
  <c r="K643" i="6" s="1"/>
  <c r="G644" i="6"/>
  <c r="K644" i="6" s="1"/>
  <c r="G645" i="6"/>
  <c r="K645" i="6" s="1"/>
  <c r="G646" i="6"/>
  <c r="K646" i="6" s="1"/>
  <c r="G647" i="6"/>
  <c r="K647" i="6" s="1"/>
  <c r="G648" i="6"/>
  <c r="K648" i="6" s="1"/>
  <c r="G649" i="6"/>
  <c r="K649" i="6" s="1"/>
  <c r="G650" i="6"/>
  <c r="K650" i="6" s="1"/>
  <c r="G651" i="6"/>
  <c r="K651" i="6" s="1"/>
  <c r="G652" i="6"/>
  <c r="K652" i="6" s="1"/>
  <c r="G653" i="6"/>
  <c r="K653" i="6" s="1"/>
  <c r="G654" i="6"/>
  <c r="K654" i="6" s="1"/>
  <c r="G655" i="6"/>
  <c r="K655" i="6" s="1"/>
  <c r="G656" i="6"/>
  <c r="K656" i="6" s="1"/>
  <c r="G657" i="6"/>
  <c r="K657" i="6" s="1"/>
  <c r="G658" i="6"/>
  <c r="K658" i="6" s="1"/>
  <c r="G659" i="6"/>
  <c r="K659" i="6" s="1"/>
  <c r="G660" i="6"/>
  <c r="K660" i="6" s="1"/>
  <c r="G661" i="6"/>
  <c r="K661" i="6" s="1"/>
  <c r="G662" i="6"/>
  <c r="K662" i="6" s="1"/>
  <c r="G663" i="6"/>
  <c r="K663" i="6" s="1"/>
  <c r="G664" i="6"/>
  <c r="K664" i="6" s="1"/>
  <c r="G665" i="6"/>
  <c r="K665" i="6" s="1"/>
  <c r="G666" i="6"/>
  <c r="K666" i="6" s="1"/>
  <c r="G667" i="6"/>
  <c r="K667" i="6" s="1"/>
  <c r="G668" i="6"/>
  <c r="K668" i="6" s="1"/>
  <c r="G669" i="6"/>
  <c r="K669" i="6" s="1"/>
  <c r="G670" i="6"/>
  <c r="K670" i="6" s="1"/>
  <c r="G671" i="6"/>
  <c r="K671" i="6" s="1"/>
  <c r="G672" i="6"/>
  <c r="K672" i="6" s="1"/>
  <c r="G673" i="6"/>
  <c r="K673" i="6" s="1"/>
  <c r="G674" i="6"/>
  <c r="K674" i="6" s="1"/>
  <c r="G675" i="6"/>
  <c r="K675" i="6" s="1"/>
  <c r="G676" i="6"/>
  <c r="K676" i="6" s="1"/>
  <c r="G677" i="6"/>
  <c r="K677" i="6" s="1"/>
  <c r="G678" i="6"/>
  <c r="K678" i="6" s="1"/>
  <c r="G679" i="6"/>
  <c r="K679" i="6" s="1"/>
  <c r="G680" i="6"/>
  <c r="K680" i="6" s="1"/>
  <c r="G681" i="6"/>
  <c r="K681" i="6" s="1"/>
  <c r="G682" i="6"/>
  <c r="K682" i="6" s="1"/>
  <c r="G683" i="6"/>
  <c r="K683" i="6" s="1"/>
  <c r="G684" i="6"/>
  <c r="K684" i="6" s="1"/>
  <c r="G685" i="6"/>
  <c r="K685" i="6" s="1"/>
  <c r="G686" i="6"/>
  <c r="K686" i="6" s="1"/>
  <c r="G687" i="6"/>
  <c r="K687" i="6" s="1"/>
  <c r="G688" i="6"/>
  <c r="K688" i="6" s="1"/>
  <c r="G689" i="6"/>
  <c r="K689" i="6" s="1"/>
  <c r="G690" i="6"/>
  <c r="K690" i="6" s="1"/>
  <c r="G691" i="6"/>
  <c r="K691" i="6" s="1"/>
  <c r="G692" i="6"/>
  <c r="K692" i="6" s="1"/>
  <c r="G693" i="6"/>
  <c r="K693" i="6" s="1"/>
  <c r="G694" i="6"/>
  <c r="K694" i="6" s="1"/>
  <c r="G695" i="6"/>
  <c r="K695" i="6" s="1"/>
  <c r="G696" i="6"/>
  <c r="K696" i="6" s="1"/>
  <c r="G697" i="6"/>
  <c r="K697" i="6" s="1"/>
  <c r="G698" i="6"/>
  <c r="K698" i="6" s="1"/>
  <c r="G699" i="6"/>
  <c r="K699" i="6" s="1"/>
  <c r="G700" i="6"/>
  <c r="K700" i="6" s="1"/>
  <c r="G701" i="6"/>
  <c r="K701" i="6" s="1"/>
  <c r="G702" i="6"/>
  <c r="K702" i="6" s="1"/>
  <c r="G703" i="6"/>
  <c r="K703" i="6" s="1"/>
  <c r="G704" i="6"/>
  <c r="K704" i="6" s="1"/>
  <c r="G705" i="6"/>
  <c r="K705" i="6" s="1"/>
  <c r="G706" i="6"/>
  <c r="K706" i="6" s="1"/>
  <c r="G707" i="6"/>
  <c r="K707" i="6" s="1"/>
  <c r="G708" i="6"/>
  <c r="K708" i="6" s="1"/>
  <c r="G709" i="6"/>
  <c r="K709" i="6" s="1"/>
  <c r="G710" i="6"/>
  <c r="K710" i="6" s="1"/>
  <c r="G711" i="6"/>
  <c r="K711" i="6" s="1"/>
  <c r="G712" i="6"/>
  <c r="K712" i="6" s="1"/>
  <c r="G713" i="6"/>
  <c r="K713" i="6" s="1"/>
  <c r="G714" i="6"/>
  <c r="K714" i="6" s="1"/>
  <c r="G715" i="6"/>
  <c r="K715" i="6" s="1"/>
  <c r="G716" i="6"/>
  <c r="K716" i="6" s="1"/>
  <c r="G717" i="6"/>
  <c r="K717" i="6" s="1"/>
  <c r="G718" i="6"/>
  <c r="K718" i="6" s="1"/>
  <c r="G719" i="6"/>
  <c r="K719" i="6" s="1"/>
  <c r="G720" i="6"/>
  <c r="K720" i="6" s="1"/>
  <c r="G721" i="6"/>
  <c r="K721" i="6" s="1"/>
  <c r="G722" i="6"/>
  <c r="K722" i="6" s="1"/>
  <c r="G723" i="6"/>
  <c r="K723" i="6" s="1"/>
  <c r="G724" i="6"/>
  <c r="K724" i="6" s="1"/>
  <c r="G725" i="6"/>
  <c r="K725" i="6" s="1"/>
  <c r="G726" i="6"/>
  <c r="K726" i="6" s="1"/>
  <c r="G727" i="6"/>
  <c r="K727" i="6" s="1"/>
  <c r="G728" i="6"/>
  <c r="K728" i="6" s="1"/>
  <c r="G729" i="6"/>
  <c r="K729" i="6" s="1"/>
  <c r="G730" i="6"/>
  <c r="K730" i="6" s="1"/>
  <c r="G731" i="6"/>
  <c r="K731" i="6" s="1"/>
  <c r="G732" i="6"/>
  <c r="K732" i="6" s="1"/>
  <c r="G733" i="6"/>
  <c r="K733" i="6" s="1"/>
  <c r="G734" i="6"/>
  <c r="K734" i="6" s="1"/>
  <c r="G735" i="6"/>
  <c r="K735" i="6" s="1"/>
  <c r="G736" i="6"/>
  <c r="K736" i="6" s="1"/>
  <c r="G737" i="6"/>
  <c r="K737" i="6" s="1"/>
  <c r="G738" i="6"/>
  <c r="K738" i="6" s="1"/>
  <c r="G739" i="6"/>
  <c r="K739" i="6" s="1"/>
  <c r="G740" i="6"/>
  <c r="K740" i="6" s="1"/>
  <c r="G741" i="6"/>
  <c r="K741" i="6" s="1"/>
  <c r="G742" i="6"/>
  <c r="K742" i="6" s="1"/>
  <c r="G743" i="6"/>
  <c r="K743" i="6" s="1"/>
  <c r="G744" i="6"/>
  <c r="K744" i="6" s="1"/>
  <c r="G745" i="6"/>
  <c r="K745" i="6" s="1"/>
  <c r="G746" i="6"/>
  <c r="K746" i="6" s="1"/>
  <c r="G747" i="6"/>
  <c r="K747" i="6" s="1"/>
  <c r="G748" i="6"/>
  <c r="K748" i="6" s="1"/>
  <c r="G749" i="6"/>
  <c r="K749" i="6" s="1"/>
  <c r="G750" i="6"/>
  <c r="K750" i="6" s="1"/>
  <c r="G751" i="6"/>
  <c r="K751" i="6" s="1"/>
  <c r="G752" i="6"/>
  <c r="K752" i="6" s="1"/>
  <c r="G753" i="6"/>
  <c r="K753" i="6" s="1"/>
  <c r="G754" i="6"/>
  <c r="K754" i="6" s="1"/>
  <c r="G755" i="6"/>
  <c r="K755" i="6" s="1"/>
  <c r="G756" i="6"/>
  <c r="K756" i="6" s="1"/>
  <c r="G757" i="6"/>
  <c r="K757" i="6" s="1"/>
  <c r="G758" i="6"/>
  <c r="K758" i="6" s="1"/>
  <c r="G759" i="6"/>
  <c r="K759" i="6" s="1"/>
  <c r="G760" i="6"/>
  <c r="K760" i="6" s="1"/>
  <c r="K761" i="6"/>
  <c r="G762" i="6"/>
  <c r="K762" i="6" s="1"/>
  <c r="G763" i="6"/>
  <c r="K763" i="6" s="1"/>
  <c r="G764" i="6"/>
  <c r="K764" i="6" s="1"/>
  <c r="G765" i="6"/>
  <c r="K765" i="6" s="1"/>
  <c r="G766" i="6"/>
  <c r="K766" i="6" s="1"/>
  <c r="G767" i="6"/>
  <c r="K767" i="6" s="1"/>
  <c r="G768" i="6"/>
  <c r="K768" i="6" s="1"/>
  <c r="G769" i="6"/>
  <c r="K769" i="6" s="1"/>
  <c r="G770" i="6"/>
  <c r="K770" i="6" s="1"/>
  <c r="G771" i="6"/>
  <c r="K771" i="6" s="1"/>
  <c r="G772" i="6"/>
  <c r="K772" i="6" s="1"/>
  <c r="G773" i="6"/>
  <c r="K773" i="6" s="1"/>
  <c r="G774" i="6"/>
  <c r="K774" i="6" s="1"/>
  <c r="G775" i="6"/>
  <c r="K775" i="6" s="1"/>
  <c r="G776" i="6"/>
  <c r="K776" i="6" s="1"/>
  <c r="G777" i="6"/>
  <c r="K777" i="6" s="1"/>
  <c r="G778" i="6"/>
  <c r="K778" i="6" s="1"/>
  <c r="G779" i="6"/>
  <c r="K779" i="6" s="1"/>
  <c r="G780" i="6"/>
  <c r="K780" i="6" s="1"/>
  <c r="G781" i="6"/>
  <c r="K781" i="6" s="1"/>
  <c r="G782" i="6"/>
  <c r="K782" i="6" s="1"/>
  <c r="G783" i="6"/>
  <c r="K783" i="6" s="1"/>
  <c r="G784" i="6"/>
  <c r="K784" i="6" s="1"/>
  <c r="G785" i="6"/>
  <c r="K785" i="6" s="1"/>
  <c r="G786" i="6"/>
  <c r="K786" i="6" s="1"/>
  <c r="G787" i="6"/>
  <c r="K787" i="6" s="1"/>
  <c r="G788" i="6"/>
  <c r="K788" i="6" s="1"/>
  <c r="G789" i="6"/>
  <c r="K789" i="6" s="1"/>
  <c r="G790" i="6"/>
  <c r="K790" i="6" s="1"/>
  <c r="G791" i="6"/>
  <c r="K791" i="6" s="1"/>
  <c r="G792" i="6"/>
  <c r="K792" i="6" s="1"/>
  <c r="G793" i="6"/>
  <c r="K793" i="6" s="1"/>
  <c r="G794" i="6"/>
  <c r="K794" i="6" s="1"/>
  <c r="G795" i="6"/>
  <c r="K795" i="6" s="1"/>
  <c r="G796" i="6"/>
  <c r="K796" i="6" s="1"/>
  <c r="G797" i="6"/>
  <c r="K797" i="6" s="1"/>
  <c r="G798" i="6"/>
  <c r="K798" i="6" s="1"/>
  <c r="G799" i="6"/>
  <c r="K799" i="6" s="1"/>
  <c r="G800" i="6"/>
  <c r="K800" i="6" s="1"/>
  <c r="G801" i="6"/>
  <c r="K801" i="6" s="1"/>
  <c r="G803" i="6"/>
  <c r="K803" i="6" s="1"/>
  <c r="G804" i="6"/>
  <c r="K804" i="6" s="1"/>
  <c r="G805" i="6"/>
  <c r="K805" i="6" s="1"/>
  <c r="G806" i="6"/>
  <c r="K806" i="6" s="1"/>
  <c r="G807" i="6"/>
  <c r="K807" i="6" s="1"/>
  <c r="G808" i="6"/>
  <c r="K808" i="6" s="1"/>
  <c r="G809" i="6"/>
  <c r="K809" i="6" s="1"/>
  <c r="G810" i="6"/>
  <c r="K810" i="6" s="1"/>
  <c r="G811" i="6"/>
  <c r="K811" i="6" s="1"/>
  <c r="G812" i="6"/>
  <c r="K812" i="6" s="1"/>
  <c r="G813" i="6"/>
  <c r="K813" i="6" s="1"/>
  <c r="G814" i="6"/>
  <c r="K814" i="6" s="1"/>
  <c r="G815" i="6"/>
  <c r="K815" i="6" s="1"/>
  <c r="G816" i="6"/>
  <c r="K816" i="6" s="1"/>
  <c r="G817" i="6"/>
  <c r="K817" i="6" s="1"/>
  <c r="G818" i="6"/>
  <c r="K818" i="6" s="1"/>
  <c r="G819" i="6"/>
  <c r="K819" i="6" s="1"/>
  <c r="G820" i="6"/>
  <c r="K820" i="6" s="1"/>
  <c r="G821" i="6"/>
  <c r="K821" i="6" s="1"/>
  <c r="G822" i="6"/>
  <c r="K822" i="6" s="1"/>
  <c r="G823" i="6"/>
  <c r="K823" i="6" s="1"/>
  <c r="G824" i="6"/>
  <c r="K824" i="6" s="1"/>
  <c r="G825" i="6"/>
  <c r="K825" i="6" s="1"/>
  <c r="G826" i="6"/>
  <c r="K826" i="6" s="1"/>
  <c r="G827" i="6"/>
  <c r="K827" i="6" s="1"/>
  <c r="G828" i="6"/>
  <c r="K828" i="6" s="1"/>
  <c r="G829" i="6"/>
  <c r="K829" i="6" s="1"/>
  <c r="G830" i="6"/>
  <c r="K830" i="6" s="1"/>
  <c r="G831" i="6"/>
  <c r="K831" i="6" s="1"/>
  <c r="G832" i="6"/>
  <c r="K832" i="6" s="1"/>
  <c r="G833" i="6"/>
  <c r="K833" i="6" s="1"/>
  <c r="G834" i="6"/>
  <c r="K834" i="6" s="1"/>
  <c r="G835" i="6"/>
  <c r="K835" i="6" s="1"/>
  <c r="G836" i="6"/>
  <c r="K836" i="6" s="1"/>
  <c r="G837" i="6"/>
  <c r="K837" i="6" s="1"/>
  <c r="G838" i="6"/>
  <c r="K838" i="6" s="1"/>
  <c r="G839" i="6"/>
  <c r="K839" i="6" s="1"/>
  <c r="G840" i="6"/>
  <c r="K840" i="6" s="1"/>
  <c r="G841" i="6"/>
  <c r="K841" i="6" s="1"/>
  <c r="G842" i="6"/>
  <c r="K842" i="6" s="1"/>
  <c r="G843" i="6"/>
  <c r="K843" i="6" s="1"/>
  <c r="G844" i="6"/>
  <c r="K844" i="6" s="1"/>
  <c r="G845" i="6"/>
  <c r="K845" i="6" s="1"/>
  <c r="G846" i="6"/>
  <c r="K846" i="6" s="1"/>
  <c r="G847" i="6"/>
  <c r="K847" i="6" s="1"/>
  <c r="G848" i="6"/>
  <c r="K848" i="6" s="1"/>
  <c r="G849" i="6"/>
  <c r="K849" i="6" s="1"/>
  <c r="G850" i="6"/>
  <c r="K850" i="6" s="1"/>
  <c r="G851" i="6"/>
  <c r="K851" i="6" s="1"/>
  <c r="G852" i="6"/>
  <c r="K852" i="6" s="1"/>
  <c r="G853" i="6"/>
  <c r="K853" i="6" s="1"/>
  <c r="G854" i="6"/>
  <c r="K854" i="6" s="1"/>
  <c r="G855" i="6"/>
  <c r="K855" i="6" s="1"/>
  <c r="G856" i="6"/>
  <c r="K856" i="6" s="1"/>
  <c r="G857" i="6"/>
  <c r="K857" i="6" s="1"/>
  <c r="G858" i="6"/>
  <c r="K858" i="6" s="1"/>
  <c r="G859" i="6"/>
  <c r="K859" i="6" s="1"/>
  <c r="G860" i="6"/>
  <c r="K860" i="6" s="1"/>
  <c r="K861" i="6"/>
  <c r="G862" i="6"/>
  <c r="K862" i="6" s="1"/>
  <c r="G863" i="6"/>
  <c r="K863" i="6" s="1"/>
  <c r="G864" i="6"/>
  <c r="K864" i="6" s="1"/>
  <c r="G865" i="6"/>
  <c r="K865" i="6" s="1"/>
  <c r="G866" i="6"/>
  <c r="K866" i="6" s="1"/>
  <c r="G867" i="6"/>
  <c r="K867" i="6" s="1"/>
  <c r="G868" i="6"/>
  <c r="K868" i="6" s="1"/>
  <c r="G869" i="6"/>
  <c r="K869" i="6" s="1"/>
  <c r="G870" i="6"/>
  <c r="K870" i="6" s="1"/>
  <c r="G871" i="6"/>
  <c r="K871" i="6" s="1"/>
  <c r="G872" i="6"/>
  <c r="K872" i="6" s="1"/>
  <c r="G873" i="6"/>
  <c r="K873" i="6" s="1"/>
  <c r="G874" i="6"/>
  <c r="K874" i="6" s="1"/>
  <c r="G875" i="6"/>
  <c r="K875" i="6" s="1"/>
  <c r="G876" i="6"/>
  <c r="K876" i="6" s="1"/>
  <c r="G877" i="6"/>
  <c r="K877" i="6" s="1"/>
  <c r="G878" i="6"/>
  <c r="K878" i="6" s="1"/>
  <c r="G879" i="6"/>
  <c r="K879" i="6" s="1"/>
  <c r="G880" i="6"/>
  <c r="K880" i="6" s="1"/>
  <c r="G881" i="6"/>
  <c r="K881" i="6" s="1"/>
  <c r="G882" i="6"/>
  <c r="K882" i="6" s="1"/>
  <c r="G883" i="6"/>
  <c r="K883" i="6" s="1"/>
  <c r="G884" i="6"/>
  <c r="K884" i="6" s="1"/>
  <c r="G885" i="6"/>
  <c r="K885" i="6" s="1"/>
  <c r="G886" i="6"/>
  <c r="K886" i="6" s="1"/>
  <c r="G887" i="6"/>
  <c r="K887" i="6" s="1"/>
  <c r="G888" i="6"/>
  <c r="K888" i="6" s="1"/>
  <c r="G889" i="6"/>
  <c r="K889" i="6" s="1"/>
  <c r="G890" i="6"/>
  <c r="K890" i="6" s="1"/>
  <c r="G891" i="6"/>
  <c r="K891" i="6" s="1"/>
  <c r="G892" i="6"/>
  <c r="K892" i="6" s="1"/>
  <c r="G893" i="6"/>
  <c r="K893" i="6" s="1"/>
  <c r="G894" i="6"/>
  <c r="K894" i="6" s="1"/>
  <c r="G895" i="6"/>
  <c r="K895" i="6" s="1"/>
  <c r="G896" i="6"/>
  <c r="K896" i="6" s="1"/>
  <c r="G897" i="6"/>
  <c r="K897" i="6" s="1"/>
  <c r="G898" i="6"/>
  <c r="K898" i="6" s="1"/>
  <c r="G899" i="6"/>
  <c r="K899" i="6" s="1"/>
  <c r="G900" i="6"/>
  <c r="K900" i="6" s="1"/>
  <c r="G901" i="6"/>
  <c r="K901" i="6" s="1"/>
  <c r="G902" i="6"/>
  <c r="K902" i="6" s="1"/>
  <c r="G903" i="6"/>
  <c r="K903" i="6" s="1"/>
  <c r="G904" i="6"/>
  <c r="K904" i="6" s="1"/>
  <c r="G905" i="6"/>
  <c r="K905" i="6" s="1"/>
  <c r="G906" i="6"/>
  <c r="K906" i="6" s="1"/>
  <c r="G907" i="6"/>
  <c r="K907" i="6" s="1"/>
  <c r="G908" i="6"/>
  <c r="K908" i="6" s="1"/>
  <c r="G909" i="6"/>
  <c r="K909" i="6" s="1"/>
  <c r="G910" i="6"/>
  <c r="K910" i="6" s="1"/>
  <c r="G911" i="6"/>
  <c r="K911" i="6" s="1"/>
  <c r="G912" i="6"/>
  <c r="K912" i="6" s="1"/>
  <c r="G913" i="6"/>
  <c r="K913" i="6" s="1"/>
  <c r="G914" i="6"/>
  <c r="K914" i="6" s="1"/>
  <c r="G915" i="6"/>
  <c r="K915" i="6" s="1"/>
  <c r="G916" i="6"/>
  <c r="K916" i="6" s="1"/>
  <c r="G917" i="6"/>
  <c r="K917" i="6" s="1"/>
  <c r="G918" i="6"/>
  <c r="K918" i="6" s="1"/>
  <c r="G919" i="6"/>
  <c r="K919" i="6" s="1"/>
  <c r="G920" i="6"/>
  <c r="K920" i="6" s="1"/>
  <c r="G921" i="6"/>
  <c r="K921" i="6" s="1"/>
  <c r="G922" i="6"/>
  <c r="K922" i="6" s="1"/>
  <c r="G923" i="6"/>
  <c r="K923" i="6" s="1"/>
  <c r="G924" i="6"/>
  <c r="K924" i="6" s="1"/>
  <c r="G925" i="6"/>
  <c r="K925" i="6" s="1"/>
  <c r="G926" i="6"/>
  <c r="K926" i="6" s="1"/>
  <c r="G927" i="6"/>
  <c r="K927" i="6" s="1"/>
  <c r="G928" i="6"/>
  <c r="K928" i="6" s="1"/>
  <c r="G929" i="6"/>
  <c r="K929" i="6" s="1"/>
  <c r="G930" i="6"/>
  <c r="K930" i="6" s="1"/>
  <c r="G931" i="6"/>
  <c r="K931" i="6" s="1"/>
  <c r="G932" i="6"/>
  <c r="K932" i="6" s="1"/>
  <c r="G933" i="6"/>
  <c r="K933" i="6" s="1"/>
  <c r="G934" i="6"/>
  <c r="K934" i="6" s="1"/>
  <c r="G935" i="6"/>
  <c r="K935" i="6" s="1"/>
  <c r="G936" i="6"/>
  <c r="K936" i="6" s="1"/>
  <c r="G937" i="6"/>
  <c r="K937" i="6" s="1"/>
  <c r="G938" i="6"/>
  <c r="K938" i="6" s="1"/>
  <c r="G939" i="6"/>
  <c r="K939" i="6" s="1"/>
  <c r="G940" i="6"/>
  <c r="K940" i="6" s="1"/>
  <c r="G941" i="6"/>
  <c r="K941" i="6" s="1"/>
  <c r="G942" i="6"/>
  <c r="K942" i="6" s="1"/>
  <c r="G943" i="6"/>
  <c r="K943" i="6" s="1"/>
  <c r="G944" i="6"/>
  <c r="K944" i="6" s="1"/>
  <c r="G945" i="6"/>
  <c r="K945" i="6" s="1"/>
  <c r="G946" i="6"/>
  <c r="K946" i="6" s="1"/>
  <c r="G947" i="6"/>
  <c r="K947" i="6" s="1"/>
  <c r="G948" i="6"/>
  <c r="K948" i="6" s="1"/>
  <c r="G949" i="6"/>
  <c r="K949" i="6" s="1"/>
  <c r="G950" i="6"/>
  <c r="K950" i="6" s="1"/>
  <c r="G951" i="6"/>
  <c r="K951" i="6" s="1"/>
  <c r="G952" i="6"/>
  <c r="K952" i="6" s="1"/>
  <c r="G953" i="6"/>
  <c r="K953" i="6" s="1"/>
  <c r="G954" i="6"/>
  <c r="K954" i="6" s="1"/>
  <c r="G955" i="6"/>
  <c r="K955" i="6" s="1"/>
  <c r="G956" i="6"/>
  <c r="K956" i="6" s="1"/>
  <c r="G957" i="6"/>
  <c r="K957" i="6" s="1"/>
  <c r="G958" i="6"/>
  <c r="K958" i="6" s="1"/>
  <c r="G959" i="6"/>
  <c r="K959" i="6" s="1"/>
  <c r="G960" i="6"/>
  <c r="K960" i="6" s="1"/>
  <c r="G961" i="6"/>
  <c r="K961" i="6" s="1"/>
  <c r="G962" i="6"/>
  <c r="K962" i="6" s="1"/>
  <c r="G963" i="6"/>
  <c r="K963" i="6" s="1"/>
  <c r="G964" i="6"/>
  <c r="K964" i="6" s="1"/>
  <c r="G965" i="6"/>
  <c r="K965" i="6" s="1"/>
  <c r="G966" i="6"/>
  <c r="K966" i="6" s="1"/>
  <c r="G967" i="6"/>
  <c r="K967" i="6" s="1"/>
  <c r="G968" i="6"/>
  <c r="K968" i="6" s="1"/>
  <c r="G969" i="6"/>
  <c r="K969" i="6" s="1"/>
  <c r="G970" i="6"/>
  <c r="K970" i="6" s="1"/>
  <c r="G971" i="6"/>
  <c r="K971" i="6" s="1"/>
  <c r="G972" i="6"/>
  <c r="K972" i="6" s="1"/>
  <c r="G973" i="6"/>
  <c r="K973" i="6" s="1"/>
  <c r="G974" i="6"/>
  <c r="K974" i="6" s="1"/>
  <c r="G975" i="6"/>
  <c r="K975" i="6" s="1"/>
  <c r="G976" i="6"/>
  <c r="K976" i="6" s="1"/>
  <c r="G977" i="6"/>
  <c r="K977" i="6" s="1"/>
  <c r="G978" i="6"/>
  <c r="K978" i="6" s="1"/>
  <c r="G979" i="6"/>
  <c r="K979" i="6" s="1"/>
  <c r="G980" i="6"/>
  <c r="K980" i="6" s="1"/>
  <c r="G981" i="6"/>
  <c r="K981" i="6" s="1"/>
  <c r="G982" i="6"/>
  <c r="K982" i="6" s="1"/>
  <c r="G983" i="6"/>
  <c r="K983" i="6" s="1"/>
  <c r="G984" i="6"/>
  <c r="K984" i="6" s="1"/>
  <c r="G985" i="6"/>
  <c r="K985" i="6" s="1"/>
  <c r="G986" i="6"/>
  <c r="K986" i="6" s="1"/>
  <c r="G987" i="6"/>
  <c r="K987" i="6" s="1"/>
  <c r="G988" i="6"/>
  <c r="K988" i="6" s="1"/>
  <c r="G989" i="6"/>
  <c r="K989" i="6" s="1"/>
  <c r="G990" i="6"/>
  <c r="K990" i="6" s="1"/>
  <c r="G991" i="6"/>
  <c r="K991" i="6" s="1"/>
  <c r="G992" i="6"/>
  <c r="K992" i="6" s="1"/>
  <c r="G993" i="6"/>
  <c r="K993" i="6" s="1"/>
  <c r="G994" i="6"/>
  <c r="K994" i="6" s="1"/>
  <c r="G995" i="6"/>
  <c r="K995" i="6" s="1"/>
  <c r="G996" i="6"/>
  <c r="K996" i="6" s="1"/>
  <c r="G997" i="6"/>
  <c r="K997" i="6" s="1"/>
  <c r="G998" i="6"/>
  <c r="K998" i="6" s="1"/>
  <c r="G999" i="6"/>
  <c r="K999" i="6" s="1"/>
  <c r="G1000" i="6"/>
  <c r="K1000" i="6" s="1"/>
  <c r="G1001" i="6"/>
  <c r="K1001" i="6" s="1"/>
  <c r="G1002" i="6"/>
  <c r="K1002" i="6" s="1"/>
  <c r="G1003" i="6"/>
  <c r="K1003" i="6" s="1"/>
  <c r="G1004" i="6"/>
  <c r="K1004" i="6" s="1"/>
  <c r="G1005" i="6"/>
  <c r="K1005" i="6" s="1"/>
  <c r="G1006" i="6"/>
  <c r="K1006" i="6" s="1"/>
  <c r="G1007" i="6"/>
  <c r="K1007" i="6" s="1"/>
  <c r="G1008" i="6"/>
  <c r="K1008" i="6" s="1"/>
  <c r="G1009" i="6"/>
  <c r="K1009" i="6" s="1"/>
  <c r="G1010" i="6"/>
  <c r="K1010" i="6" s="1"/>
  <c r="G1011" i="6"/>
  <c r="K1011" i="6" s="1"/>
  <c r="G1012" i="6"/>
  <c r="K1012" i="6" s="1"/>
  <c r="G1013" i="6"/>
  <c r="K1013" i="6" s="1"/>
  <c r="G1014" i="6"/>
  <c r="K1014" i="6" s="1"/>
  <c r="G1015" i="6"/>
  <c r="K1015" i="6" s="1"/>
  <c r="G1016" i="6"/>
  <c r="K1016" i="6" s="1"/>
  <c r="G1017" i="6"/>
  <c r="K1017" i="6" s="1"/>
  <c r="G1018" i="6"/>
  <c r="K1018" i="6" s="1"/>
  <c r="G1019" i="6"/>
  <c r="K1019" i="6" s="1"/>
  <c r="G1020" i="6"/>
  <c r="K1020" i="6" s="1"/>
  <c r="G1021" i="6"/>
  <c r="K1021" i="6" s="1"/>
  <c r="G1022" i="6"/>
  <c r="K1022" i="6" s="1"/>
  <c r="G1023" i="6"/>
  <c r="K1023" i="6" s="1"/>
  <c r="G1024" i="6"/>
  <c r="K1024" i="6" s="1"/>
  <c r="G1025" i="6"/>
  <c r="K1025" i="6" s="1"/>
  <c r="G1026" i="6"/>
  <c r="K1026" i="6" s="1"/>
  <c r="G1027" i="6"/>
  <c r="K1027" i="6" s="1"/>
  <c r="G1028" i="6"/>
  <c r="K1028" i="6" s="1"/>
  <c r="G1029" i="6"/>
  <c r="K1029" i="6" s="1"/>
  <c r="G1030" i="6"/>
  <c r="K1030" i="6" s="1"/>
  <c r="G1031" i="6"/>
  <c r="K1031" i="6" s="1"/>
  <c r="G1032" i="6"/>
  <c r="K1032" i="6" s="1"/>
  <c r="G1033" i="6"/>
  <c r="K1033" i="6" s="1"/>
  <c r="G1034" i="6"/>
  <c r="K1034" i="6" s="1"/>
  <c r="G1035" i="6"/>
  <c r="K1035" i="6" s="1"/>
  <c r="G1036" i="6"/>
  <c r="K1036" i="6" s="1"/>
  <c r="G1037" i="6"/>
  <c r="K1037" i="6" s="1"/>
  <c r="G1038" i="6"/>
  <c r="K1038" i="6" s="1"/>
  <c r="G1039" i="6"/>
  <c r="K1039" i="6" s="1"/>
  <c r="G1040" i="6"/>
  <c r="K1040" i="6" s="1"/>
  <c r="G1041" i="6"/>
  <c r="K1041" i="6" s="1"/>
  <c r="G1042" i="6"/>
  <c r="K1042" i="6" s="1"/>
  <c r="G1043" i="6"/>
  <c r="K1043" i="6" s="1"/>
  <c r="G1044" i="6"/>
  <c r="K1044" i="6" s="1"/>
  <c r="G1045" i="6"/>
  <c r="K1045" i="6" s="1"/>
  <c r="G1046" i="6"/>
  <c r="K1046" i="6" s="1"/>
  <c r="G1047" i="6"/>
  <c r="K1047" i="6" s="1"/>
  <c r="G1048" i="6"/>
  <c r="K1048" i="6" s="1"/>
  <c r="G1049" i="6"/>
  <c r="K1049" i="6" s="1"/>
  <c r="G1050" i="6"/>
  <c r="K1050" i="6" s="1"/>
  <c r="G1051" i="6"/>
  <c r="K1051" i="6" s="1"/>
  <c r="G1052" i="6"/>
  <c r="K1052" i="6" s="1"/>
  <c r="G1053" i="6"/>
  <c r="K1053" i="6" s="1"/>
  <c r="G1054" i="6"/>
  <c r="K1054" i="6" s="1"/>
  <c r="G1055" i="6"/>
  <c r="K1055" i="6" s="1"/>
  <c r="G1056" i="6"/>
  <c r="K1056" i="6" s="1"/>
  <c r="G1057" i="6"/>
  <c r="K1057" i="6" s="1"/>
  <c r="G1058" i="6"/>
  <c r="K1058" i="6" s="1"/>
  <c r="G1059" i="6"/>
  <c r="K1059" i="6" s="1"/>
  <c r="G1060" i="6"/>
  <c r="K1060" i="6" s="1"/>
  <c r="G1061" i="6"/>
  <c r="K1061" i="6" s="1"/>
  <c r="G1062" i="6"/>
  <c r="K1062" i="6" s="1"/>
  <c r="G1063" i="6"/>
  <c r="K1063" i="6" s="1"/>
  <c r="G1064" i="6"/>
  <c r="K1064" i="6" s="1"/>
  <c r="G1065" i="6"/>
  <c r="K1065" i="6" s="1"/>
  <c r="G1066" i="6"/>
  <c r="K1066" i="6" s="1"/>
  <c r="G1067" i="6"/>
  <c r="K1067" i="6" s="1"/>
  <c r="G1068" i="6"/>
  <c r="K1068" i="6" s="1"/>
  <c r="G1069" i="6"/>
  <c r="K1069" i="6" s="1"/>
  <c r="G1070" i="6"/>
  <c r="K1070" i="6" s="1"/>
  <c r="G1071" i="6"/>
  <c r="K1071" i="6" s="1"/>
  <c r="G1072" i="6"/>
  <c r="K1072" i="6" s="1"/>
  <c r="G1073" i="6"/>
  <c r="K1073" i="6" s="1"/>
  <c r="G1074" i="6"/>
  <c r="K1074" i="6" s="1"/>
  <c r="G1075" i="6"/>
  <c r="K1075" i="6" s="1"/>
  <c r="G1076" i="6"/>
  <c r="K1076" i="6" s="1"/>
  <c r="G1077" i="6"/>
  <c r="K1077" i="6" s="1"/>
  <c r="G1078" i="6"/>
  <c r="K1078" i="6" s="1"/>
  <c r="G1079" i="6"/>
  <c r="K1079" i="6" s="1"/>
  <c r="G1080" i="6"/>
  <c r="K1080" i="6" s="1"/>
  <c r="G1081" i="6"/>
  <c r="K1081" i="6" s="1"/>
  <c r="G1082" i="6"/>
  <c r="K1082" i="6" s="1"/>
  <c r="G1083" i="6"/>
  <c r="K1083" i="6" s="1"/>
  <c r="G1084" i="6"/>
  <c r="K1084" i="6" s="1"/>
  <c r="G1085" i="6"/>
  <c r="K1085" i="6" s="1"/>
  <c r="G1086" i="6"/>
  <c r="K1086" i="6" s="1"/>
  <c r="G1087" i="6"/>
  <c r="K1087" i="6" s="1"/>
  <c r="G1088" i="6"/>
  <c r="K1088" i="6" s="1"/>
  <c r="G1089" i="6"/>
  <c r="K1089" i="6" s="1"/>
  <c r="G1090" i="6"/>
  <c r="K1090" i="6" s="1"/>
  <c r="G1091" i="6"/>
  <c r="K1091" i="6" s="1"/>
  <c r="G1092" i="6"/>
  <c r="K1092" i="6" s="1"/>
  <c r="G1093" i="6"/>
  <c r="K1093" i="6" s="1"/>
  <c r="G1094" i="6"/>
  <c r="K1094" i="6" s="1"/>
  <c r="G1095" i="6"/>
  <c r="K1095" i="6" s="1"/>
  <c r="G1096" i="6"/>
  <c r="K1096" i="6" s="1"/>
  <c r="G1097" i="6"/>
  <c r="K1097" i="6" s="1"/>
  <c r="G1098" i="6"/>
  <c r="K1098" i="6" s="1"/>
  <c r="G1099" i="6"/>
  <c r="K1099" i="6" s="1"/>
  <c r="G1100" i="6"/>
  <c r="K1100" i="6" s="1"/>
  <c r="G1101" i="6"/>
  <c r="K1101" i="6" s="1"/>
  <c r="G1102" i="6"/>
  <c r="K1102" i="6" s="1"/>
  <c r="G1103" i="6"/>
  <c r="K1103" i="6" s="1"/>
  <c r="G1104" i="6"/>
  <c r="K1104" i="6" s="1"/>
  <c r="G1105" i="6"/>
  <c r="K1105" i="6" s="1"/>
  <c r="G1106" i="6"/>
  <c r="K1106" i="6" s="1"/>
  <c r="G1107" i="6"/>
  <c r="K1107" i="6" s="1"/>
  <c r="G1108" i="6"/>
  <c r="K1108" i="6" s="1"/>
  <c r="G1109" i="6"/>
  <c r="K1109" i="6" s="1"/>
  <c r="G1110" i="6"/>
  <c r="K1110" i="6" s="1"/>
  <c r="G1111" i="6"/>
  <c r="K1111" i="6" s="1"/>
  <c r="G1112" i="6"/>
  <c r="K1112" i="6" s="1"/>
  <c r="G1113" i="6"/>
  <c r="K1113" i="6" s="1"/>
  <c r="G1114" i="6"/>
  <c r="K1114" i="6" s="1"/>
  <c r="G1115" i="6"/>
  <c r="K1115" i="6" s="1"/>
  <c r="G1116" i="6"/>
  <c r="K1116" i="6" s="1"/>
  <c r="G1117" i="6"/>
  <c r="K1117" i="6" s="1"/>
  <c r="G1118" i="6"/>
  <c r="K1118" i="6" s="1"/>
  <c r="G1119" i="6"/>
  <c r="K1119" i="6" s="1"/>
  <c r="G1120" i="6"/>
  <c r="K1120" i="6" s="1"/>
  <c r="G1121" i="6"/>
  <c r="K1121" i="6" s="1"/>
  <c r="G1122" i="6"/>
  <c r="K1122" i="6" s="1"/>
  <c r="G1123" i="6"/>
  <c r="K1123" i="6" s="1"/>
  <c r="G1124" i="6"/>
  <c r="K1124" i="6" s="1"/>
  <c r="G1125" i="6"/>
  <c r="K1125" i="6" s="1"/>
  <c r="G1126" i="6"/>
  <c r="K1126" i="6" s="1"/>
  <c r="G1127" i="6"/>
  <c r="K1127" i="6" s="1"/>
  <c r="G1128" i="6"/>
  <c r="K1128" i="6" s="1"/>
  <c r="G1129" i="6"/>
  <c r="K1129" i="6" s="1"/>
  <c r="G1130" i="6"/>
  <c r="K1130" i="6" s="1"/>
  <c r="G1131" i="6"/>
  <c r="K1131" i="6" s="1"/>
  <c r="G1132" i="6"/>
  <c r="K1132" i="6" s="1"/>
  <c r="G1133" i="6"/>
  <c r="K1133" i="6" s="1"/>
  <c r="G1134" i="6"/>
  <c r="K1134" i="6" s="1"/>
  <c r="G1135" i="6"/>
  <c r="K1135" i="6" s="1"/>
  <c r="G1136" i="6"/>
  <c r="K1136" i="6" s="1"/>
  <c r="G1137" i="6"/>
  <c r="K1137" i="6" s="1"/>
  <c r="G1138" i="6"/>
  <c r="K1138" i="6" s="1"/>
  <c r="G1139" i="6"/>
  <c r="K1139" i="6" s="1"/>
  <c r="G1140" i="6"/>
  <c r="K1140" i="6" s="1"/>
  <c r="G1141" i="6"/>
  <c r="K1141" i="6" s="1"/>
  <c r="G1142" i="6"/>
  <c r="K1142" i="6" s="1"/>
  <c r="G1143" i="6"/>
  <c r="K1143" i="6" s="1"/>
  <c r="G1144" i="6"/>
  <c r="K1144" i="6" s="1"/>
  <c r="G1145" i="6"/>
  <c r="K1145" i="6" s="1"/>
  <c r="G1146" i="6"/>
  <c r="K1146" i="6" s="1"/>
  <c r="G1147" i="6"/>
  <c r="K1147" i="6" s="1"/>
  <c r="G1148" i="6"/>
  <c r="K1148" i="6" s="1"/>
  <c r="G1149" i="6"/>
  <c r="K1149" i="6" s="1"/>
  <c r="G1150" i="6"/>
  <c r="K1150" i="6" s="1"/>
  <c r="G1151" i="6"/>
  <c r="K1151" i="6" s="1"/>
  <c r="G1152" i="6"/>
  <c r="K1152" i="6" s="1"/>
  <c r="G1153" i="6"/>
  <c r="K1153" i="6" s="1"/>
  <c r="G1154" i="6"/>
  <c r="K1154" i="6" s="1"/>
  <c r="G1155" i="6"/>
  <c r="K1155" i="6" s="1"/>
  <c r="G1156" i="6"/>
  <c r="K1156" i="6" s="1"/>
  <c r="G1157" i="6"/>
  <c r="K1157" i="6" s="1"/>
  <c r="G1158" i="6"/>
  <c r="K1158" i="6" s="1"/>
  <c r="G1159" i="6"/>
  <c r="K1159" i="6" s="1"/>
  <c r="G1160" i="6"/>
  <c r="K1160" i="6" s="1"/>
  <c r="G1161" i="6"/>
  <c r="K1161" i="6" s="1"/>
  <c r="G1162" i="6"/>
  <c r="K1162" i="6" s="1"/>
  <c r="G1163" i="6"/>
  <c r="K1163" i="6" s="1"/>
  <c r="G1164" i="6"/>
  <c r="K1164" i="6" s="1"/>
  <c r="G1165" i="6"/>
  <c r="K1165" i="6" s="1"/>
  <c r="G1166" i="6"/>
  <c r="K1166" i="6" s="1"/>
  <c r="G1167" i="6"/>
  <c r="K1167" i="6" s="1"/>
  <c r="G1168" i="6"/>
  <c r="K1168" i="6" s="1"/>
  <c r="G1169" i="6"/>
  <c r="K1169" i="6" s="1"/>
  <c r="G1170" i="6"/>
  <c r="K1170" i="6" s="1"/>
  <c r="G1171" i="6"/>
  <c r="K1171" i="6" s="1"/>
  <c r="G1172" i="6"/>
  <c r="K1172" i="6" s="1"/>
  <c r="G1173" i="6"/>
  <c r="K1173" i="6" s="1"/>
  <c r="G1174" i="6"/>
  <c r="K1174" i="6" s="1"/>
  <c r="G1175" i="6"/>
  <c r="K1175" i="6" s="1"/>
  <c r="G1176" i="6"/>
  <c r="K1176" i="6" s="1"/>
  <c r="G1177" i="6"/>
  <c r="K1177" i="6" s="1"/>
  <c r="G1178" i="6"/>
  <c r="K1178" i="6" s="1"/>
  <c r="G1179" i="6"/>
  <c r="K1179" i="6" s="1"/>
  <c r="G1180" i="6"/>
  <c r="K1180" i="6" s="1"/>
  <c r="G1181" i="6"/>
  <c r="K1181" i="6" s="1"/>
  <c r="G1182" i="6"/>
  <c r="K1182" i="6" s="1"/>
  <c r="G1183" i="6"/>
  <c r="K1183" i="6" s="1"/>
  <c r="G1184" i="6"/>
  <c r="K1184" i="6" s="1"/>
  <c r="K1185" i="6"/>
  <c r="G1186" i="6"/>
  <c r="K1186" i="6" s="1"/>
  <c r="G1187" i="6"/>
  <c r="K1187" i="6" s="1"/>
  <c r="G1188" i="6"/>
  <c r="K1188" i="6" s="1"/>
  <c r="G1189" i="6"/>
  <c r="K1189" i="6" s="1"/>
  <c r="G1190" i="6"/>
  <c r="K1190" i="6" s="1"/>
  <c r="G1191" i="6"/>
  <c r="K1191" i="6" s="1"/>
  <c r="G1192" i="6"/>
  <c r="K1192" i="6" s="1"/>
  <c r="G1193" i="6"/>
  <c r="K1193" i="6" s="1"/>
  <c r="G1194" i="6"/>
  <c r="K1194" i="6" s="1"/>
  <c r="G1195" i="6"/>
  <c r="K1195" i="6" s="1"/>
  <c r="G1196" i="6"/>
  <c r="K1196" i="6" s="1"/>
  <c r="G1197" i="6"/>
  <c r="K1197" i="6" s="1"/>
  <c r="G1198" i="6"/>
  <c r="K1198" i="6" s="1"/>
  <c r="G1199" i="6"/>
  <c r="K1199" i="6" s="1"/>
  <c r="G1200" i="6"/>
  <c r="K1200" i="6" s="1"/>
  <c r="G1201" i="6"/>
  <c r="K1201" i="6" s="1"/>
  <c r="G1202" i="6"/>
  <c r="K1202" i="6" s="1"/>
  <c r="G1203" i="6"/>
  <c r="K1203" i="6" s="1"/>
  <c r="G1204" i="6"/>
  <c r="K1204" i="6" s="1"/>
  <c r="G1205" i="6"/>
  <c r="K1205" i="6" s="1"/>
  <c r="G1206" i="6"/>
  <c r="K1206" i="6" s="1"/>
  <c r="G1207" i="6"/>
  <c r="K1207" i="6" s="1"/>
  <c r="G1208" i="6"/>
  <c r="K1208" i="6" s="1"/>
  <c r="G1209" i="6"/>
  <c r="K1209" i="6" s="1"/>
  <c r="G1210" i="6"/>
  <c r="K1210" i="6" s="1"/>
  <c r="G1211" i="6"/>
  <c r="K1211" i="6" s="1"/>
  <c r="G1212" i="6"/>
  <c r="K1212" i="6" s="1"/>
  <c r="G1213" i="6"/>
  <c r="K1213" i="6" s="1"/>
  <c r="G1214" i="6"/>
  <c r="K1214" i="6" s="1"/>
  <c r="G1215" i="6"/>
  <c r="K1215" i="6" s="1"/>
  <c r="G1216" i="6"/>
  <c r="K1216" i="6" s="1"/>
  <c r="G1217" i="6"/>
  <c r="K1217" i="6" s="1"/>
  <c r="G1218" i="6"/>
  <c r="K1218" i="6" s="1"/>
  <c r="G1219" i="6"/>
  <c r="K1219" i="6" s="1"/>
  <c r="G1220" i="6"/>
  <c r="K1220" i="6" s="1"/>
  <c r="G1221" i="6"/>
  <c r="K1221" i="6" s="1"/>
  <c r="G1222" i="6"/>
  <c r="K1222" i="6" s="1"/>
  <c r="G1223" i="6"/>
  <c r="K1223" i="6" s="1"/>
  <c r="G1224" i="6"/>
  <c r="K1224" i="6" s="1"/>
  <c r="G1225" i="6"/>
  <c r="K1225" i="6" s="1"/>
  <c r="G1226" i="6"/>
  <c r="K1226" i="6" s="1"/>
  <c r="G1227" i="6"/>
  <c r="K1227" i="6" s="1"/>
  <c r="G1228" i="6"/>
  <c r="K1228" i="6" s="1"/>
  <c r="G1229" i="6"/>
  <c r="K1229" i="6" s="1"/>
  <c r="G1231" i="6"/>
  <c r="K1231" i="6" s="1"/>
  <c r="G1232" i="6"/>
  <c r="K1232" i="6" s="1"/>
  <c r="G1233" i="6"/>
  <c r="K1233" i="6" s="1"/>
  <c r="G1234" i="6"/>
  <c r="K1234" i="6" s="1"/>
  <c r="G1235" i="6"/>
  <c r="K1235" i="6" s="1"/>
  <c r="G1236" i="6"/>
  <c r="K1236" i="6" s="1"/>
  <c r="G1237" i="6"/>
  <c r="K1237" i="6" s="1"/>
  <c r="G1238" i="6"/>
  <c r="K1238" i="6" s="1"/>
  <c r="G1239" i="6"/>
  <c r="K1239" i="6" s="1"/>
  <c r="G1240" i="6"/>
  <c r="K1240" i="6" s="1"/>
  <c r="G1241" i="6"/>
  <c r="K1241" i="6" s="1"/>
  <c r="G1242" i="6"/>
  <c r="K1242" i="6" s="1"/>
  <c r="G1243" i="6"/>
  <c r="K1243" i="6" s="1"/>
  <c r="G1244" i="6"/>
  <c r="K1244" i="6" s="1"/>
  <c r="G1245" i="6"/>
  <c r="K1245" i="6" s="1"/>
  <c r="G1246" i="6"/>
  <c r="K1246" i="6" s="1"/>
  <c r="G1247" i="6"/>
  <c r="K1247" i="6" s="1"/>
  <c r="G1248" i="6"/>
  <c r="K1248" i="6" s="1"/>
  <c r="G1249" i="6"/>
  <c r="K1249" i="6" s="1"/>
  <c r="G1250" i="6"/>
  <c r="K1250" i="6" s="1"/>
  <c r="G1251" i="6"/>
  <c r="K1251" i="6" s="1"/>
  <c r="G1252" i="6"/>
  <c r="K1252" i="6" s="1"/>
  <c r="G1253" i="6"/>
  <c r="K1253" i="6" s="1"/>
  <c r="G1254" i="6"/>
  <c r="K1254" i="6" s="1"/>
  <c r="G1255" i="6"/>
  <c r="K1255" i="6" s="1"/>
  <c r="G1256" i="6"/>
  <c r="K1256" i="6" s="1"/>
  <c r="G1257" i="6"/>
  <c r="K1257" i="6" s="1"/>
  <c r="G1258" i="6"/>
  <c r="K1258" i="6" s="1"/>
  <c r="G1259" i="6"/>
  <c r="K1259" i="6" s="1"/>
  <c r="G1260" i="6"/>
  <c r="K1260" i="6" s="1"/>
  <c r="G1261" i="6"/>
  <c r="K1261" i="6" s="1"/>
  <c r="G1262" i="6"/>
  <c r="K1262" i="6" s="1"/>
  <c r="G1263" i="6"/>
  <c r="K1263" i="6" s="1"/>
  <c r="G1264" i="6"/>
  <c r="K1264" i="6" s="1"/>
  <c r="G1265" i="6"/>
  <c r="K1265" i="6" s="1"/>
  <c r="G1266" i="6"/>
  <c r="K1266" i="6" s="1"/>
  <c r="G1267" i="6"/>
  <c r="K1267" i="6" s="1"/>
  <c r="G1268" i="6"/>
  <c r="K1268" i="6" s="1"/>
  <c r="G1269" i="6"/>
  <c r="K1269" i="6" s="1"/>
  <c r="G1270" i="6"/>
  <c r="K1270" i="6" s="1"/>
  <c r="G1271" i="6"/>
  <c r="K1271" i="6" s="1"/>
  <c r="G1272" i="6"/>
  <c r="K1272" i="6" s="1"/>
  <c r="G1273" i="6"/>
  <c r="K1273" i="6" s="1"/>
  <c r="G1274" i="6"/>
  <c r="K1274" i="6" s="1"/>
  <c r="G1275" i="6"/>
  <c r="K1275" i="6" s="1"/>
  <c r="G1276" i="6"/>
  <c r="K1276" i="6" s="1"/>
  <c r="G1277" i="6"/>
  <c r="K1277" i="6" s="1"/>
  <c r="G1278" i="6"/>
  <c r="K1278" i="6" s="1"/>
  <c r="G1279" i="6"/>
  <c r="K1279" i="6" s="1"/>
  <c r="G1280" i="6"/>
  <c r="K1280" i="6" s="1"/>
  <c r="G1281" i="6"/>
  <c r="K1281" i="6" s="1"/>
  <c r="G1282" i="6"/>
  <c r="K1282" i="6" s="1"/>
  <c r="G1283" i="6"/>
  <c r="K1283" i="6" s="1"/>
  <c r="G1284" i="6"/>
  <c r="K1284" i="6" s="1"/>
  <c r="G1285" i="6"/>
  <c r="K1285" i="6" s="1"/>
  <c r="G1286" i="6"/>
  <c r="K1286" i="6" s="1"/>
  <c r="G1287" i="6"/>
  <c r="K1287" i="6" s="1"/>
  <c r="G1288" i="6"/>
  <c r="K1288" i="6" s="1"/>
  <c r="G1289" i="6"/>
  <c r="K1289" i="6" s="1"/>
  <c r="G1290" i="6"/>
  <c r="K1290" i="6" s="1"/>
  <c r="G1291" i="6"/>
  <c r="K1291" i="6" s="1"/>
  <c r="G1292" i="6"/>
  <c r="K1292" i="6" s="1"/>
  <c r="G1293" i="6"/>
  <c r="K1293" i="6" s="1"/>
  <c r="G1294" i="6"/>
  <c r="K1294" i="6" s="1"/>
  <c r="G1295" i="6"/>
  <c r="K1295" i="6" s="1"/>
  <c r="G1296" i="6"/>
  <c r="K1296" i="6" s="1"/>
  <c r="G1297" i="6"/>
  <c r="K1297" i="6" s="1"/>
  <c r="G1298" i="6"/>
  <c r="K1298" i="6" s="1"/>
  <c r="G1299" i="6"/>
  <c r="K1299" i="6" s="1"/>
  <c r="G1300" i="6"/>
  <c r="K1300" i="6" s="1"/>
  <c r="G1301" i="6"/>
  <c r="K1301" i="6" s="1"/>
  <c r="G1302" i="6"/>
  <c r="K1302" i="6" s="1"/>
  <c r="G1303" i="6"/>
  <c r="K1303" i="6" s="1"/>
  <c r="G1304" i="6"/>
  <c r="K1304" i="6" s="1"/>
  <c r="G1305" i="6"/>
  <c r="K1305" i="6" s="1"/>
  <c r="G1306" i="6"/>
  <c r="K1306" i="6" s="1"/>
  <c r="G1307" i="6"/>
  <c r="K1307" i="6" s="1"/>
  <c r="G1308" i="6"/>
  <c r="K1308" i="6" s="1"/>
  <c r="G1309" i="6"/>
  <c r="K1309" i="6" s="1"/>
  <c r="G1310" i="6"/>
  <c r="K1310" i="6" s="1"/>
  <c r="G1311" i="6"/>
  <c r="K1311" i="6" s="1"/>
  <c r="G1312" i="6"/>
  <c r="K1312" i="6" s="1"/>
  <c r="G1313" i="6"/>
  <c r="K1313" i="6" s="1"/>
  <c r="G1314" i="6"/>
  <c r="K1314" i="6" s="1"/>
  <c r="G1315" i="6"/>
  <c r="K1315" i="6" s="1"/>
  <c r="G1316" i="6"/>
  <c r="K1316" i="6" s="1"/>
  <c r="G1317" i="6"/>
  <c r="K1317" i="6" s="1"/>
  <c r="G1318" i="6"/>
  <c r="K1318" i="6" s="1"/>
  <c r="G1319" i="6"/>
  <c r="K1319" i="6" s="1"/>
  <c r="G1320" i="6"/>
  <c r="K1320" i="6" s="1"/>
  <c r="G1321" i="6"/>
  <c r="K1321" i="6" s="1"/>
  <c r="G1322" i="6"/>
  <c r="K1322" i="6" s="1"/>
  <c r="G1323" i="6"/>
  <c r="K1323" i="6" s="1"/>
  <c r="G1324" i="6"/>
  <c r="K1324" i="6" s="1"/>
  <c r="G1325" i="6"/>
  <c r="K1325" i="6" s="1"/>
  <c r="G1326" i="6"/>
  <c r="K1326" i="6" s="1"/>
  <c r="G1327" i="6"/>
  <c r="K1327" i="6" s="1"/>
  <c r="G1328" i="6"/>
  <c r="K1328" i="6" s="1"/>
  <c r="G1329" i="6"/>
  <c r="K1329" i="6" s="1"/>
  <c r="G1330" i="6"/>
  <c r="K1330" i="6" s="1"/>
  <c r="G1331" i="6"/>
  <c r="K1331" i="6" s="1"/>
  <c r="G1332" i="6"/>
  <c r="K1332" i="6" s="1"/>
  <c r="G1333" i="6"/>
  <c r="K1333" i="6" s="1"/>
  <c r="G1334" i="6"/>
  <c r="K1334" i="6" s="1"/>
  <c r="G1335" i="6"/>
  <c r="K1335" i="6" s="1"/>
  <c r="G1336" i="6"/>
  <c r="K1336" i="6" s="1"/>
  <c r="G1337" i="6"/>
  <c r="K1337" i="6" s="1"/>
  <c r="G1338" i="6"/>
  <c r="K1338" i="6" s="1"/>
  <c r="G1339" i="6"/>
  <c r="K1339" i="6" s="1"/>
  <c r="G1340" i="6"/>
  <c r="K1340" i="6" s="1"/>
  <c r="G1341" i="6"/>
  <c r="K1341" i="6" s="1"/>
  <c r="G1342" i="6"/>
  <c r="K1342" i="6" s="1"/>
  <c r="G1343" i="6"/>
  <c r="K1343" i="6" s="1"/>
  <c r="G1344" i="6"/>
  <c r="K1344" i="6" s="1"/>
  <c r="G1345" i="6"/>
  <c r="K1345" i="6" s="1"/>
  <c r="G1346" i="6"/>
  <c r="K1346" i="6" s="1"/>
  <c r="G1347" i="6"/>
  <c r="K1347" i="6" s="1"/>
  <c r="G1348" i="6"/>
  <c r="K1348" i="6" s="1"/>
  <c r="G1349" i="6"/>
  <c r="K1349" i="6" s="1"/>
  <c r="G1350" i="6"/>
  <c r="K1350" i="6" s="1"/>
  <c r="G1351" i="6"/>
  <c r="K1351" i="6" s="1"/>
  <c r="G1352" i="6"/>
  <c r="K1352" i="6" s="1"/>
  <c r="G1353" i="6"/>
  <c r="K1353" i="6" s="1"/>
  <c r="G1354" i="6"/>
  <c r="K1354" i="6" s="1"/>
  <c r="G1355" i="6"/>
  <c r="K1355" i="6" s="1"/>
  <c r="G1356" i="6"/>
  <c r="K1356" i="6" s="1"/>
  <c r="G1357" i="6"/>
  <c r="K1357" i="6" s="1"/>
  <c r="G1358" i="6"/>
  <c r="K1358" i="6" s="1"/>
  <c r="G1359" i="6"/>
  <c r="K1359" i="6" s="1"/>
  <c r="G1360" i="6"/>
  <c r="K1360" i="6" s="1"/>
  <c r="G1361" i="6"/>
  <c r="K1361" i="6" s="1"/>
  <c r="G1362" i="6"/>
  <c r="K1362" i="6" s="1"/>
  <c r="G1363" i="6"/>
  <c r="K1363" i="6" s="1"/>
  <c r="G1364" i="6"/>
  <c r="K1364" i="6" s="1"/>
  <c r="G1365" i="6"/>
  <c r="K1365" i="6" s="1"/>
  <c r="G1366" i="6"/>
  <c r="K1366" i="6" s="1"/>
  <c r="G1367" i="6"/>
  <c r="K1367" i="6" s="1"/>
  <c r="G1368" i="6"/>
  <c r="K1368" i="6" s="1"/>
  <c r="G1369" i="6"/>
  <c r="K1369" i="6" s="1"/>
  <c r="G1370" i="6"/>
  <c r="K1370" i="6" s="1"/>
  <c r="G1371" i="6"/>
  <c r="K1371" i="6" s="1"/>
  <c r="G1372" i="6"/>
  <c r="K1372" i="6" s="1"/>
  <c r="G1373" i="6"/>
  <c r="K1373" i="6" s="1"/>
  <c r="G1374" i="6"/>
  <c r="K1374" i="6" s="1"/>
  <c r="G1375" i="6"/>
  <c r="K1375" i="6" s="1"/>
  <c r="G1376" i="6"/>
  <c r="K1376" i="6" s="1"/>
  <c r="G1377" i="6"/>
  <c r="K1377" i="6" s="1"/>
  <c r="G1378" i="6"/>
  <c r="K1378" i="6" s="1"/>
  <c r="G1379" i="6"/>
  <c r="K1379" i="6" s="1"/>
  <c r="G1380" i="6"/>
  <c r="K1380" i="6" s="1"/>
  <c r="G1381" i="6"/>
  <c r="K1381" i="6" s="1"/>
  <c r="G1382" i="6"/>
  <c r="K1382" i="6" s="1"/>
  <c r="G1383" i="6"/>
  <c r="K1383" i="6" s="1"/>
  <c r="G1384" i="6"/>
  <c r="K1384" i="6" s="1"/>
  <c r="G1385" i="6"/>
  <c r="K1385" i="6" s="1"/>
  <c r="G1386" i="6"/>
  <c r="K1386" i="6" s="1"/>
  <c r="G1387" i="6"/>
  <c r="K1387" i="6" s="1"/>
  <c r="G1388" i="6"/>
  <c r="K1388" i="6" s="1"/>
  <c r="G1389" i="6"/>
  <c r="K1389" i="6" s="1"/>
  <c r="G1390" i="6"/>
  <c r="K1390" i="6" s="1"/>
  <c r="G1391" i="6"/>
  <c r="K1391" i="6" s="1"/>
  <c r="G1392" i="6"/>
  <c r="K1392" i="6" s="1"/>
  <c r="G1393" i="6"/>
  <c r="K1393" i="6" s="1"/>
  <c r="G1394" i="6"/>
  <c r="K1394" i="6" s="1"/>
  <c r="G1395" i="6"/>
  <c r="K1395" i="6" s="1"/>
  <c r="G1396" i="6"/>
  <c r="K1396" i="6" s="1"/>
  <c r="G1397" i="6"/>
  <c r="K1397" i="6" s="1"/>
  <c r="G1398" i="6"/>
  <c r="K1398" i="6" s="1"/>
  <c r="G1399" i="6"/>
  <c r="K1399" i="6" s="1"/>
  <c r="G1400" i="6"/>
  <c r="K1400" i="6" s="1"/>
  <c r="G1401" i="6"/>
  <c r="K1401" i="6" s="1"/>
  <c r="G1402" i="6"/>
  <c r="K1402" i="6" s="1"/>
  <c r="G1403" i="6"/>
  <c r="K1403" i="6" s="1"/>
  <c r="G1404" i="6"/>
  <c r="K1404" i="6" s="1"/>
  <c r="G1405" i="6"/>
  <c r="K1405" i="6" s="1"/>
  <c r="G1406" i="6"/>
  <c r="K1406" i="6" s="1"/>
  <c r="G1407" i="6"/>
  <c r="K1407" i="6" s="1"/>
  <c r="G1408" i="6"/>
  <c r="K1408" i="6" s="1"/>
  <c r="G1409" i="6"/>
  <c r="K1409" i="6" s="1"/>
  <c r="G1410" i="6"/>
  <c r="K1410" i="6" s="1"/>
  <c r="G1411" i="6"/>
  <c r="K1411" i="6" s="1"/>
  <c r="G1412" i="6"/>
  <c r="K1412" i="6" s="1"/>
  <c r="G1413" i="6"/>
  <c r="K1413" i="6" s="1"/>
  <c r="G1414" i="6"/>
  <c r="K1414" i="6" s="1"/>
  <c r="G1415" i="6"/>
  <c r="K1415" i="6" s="1"/>
  <c r="G1416" i="6"/>
  <c r="K1416" i="6" s="1"/>
  <c r="G1417" i="6"/>
  <c r="K1417" i="6" s="1"/>
  <c r="G1418" i="6"/>
  <c r="K1418" i="6" s="1"/>
  <c r="G1419" i="6"/>
  <c r="K1419" i="6" s="1"/>
  <c r="G1420" i="6"/>
  <c r="K1420" i="6" s="1"/>
  <c r="G1421" i="6"/>
  <c r="K1421" i="6" s="1"/>
  <c r="G1422" i="6"/>
  <c r="K1422" i="6" s="1"/>
  <c r="G1423" i="6"/>
  <c r="K1423" i="6" s="1"/>
  <c r="G1424" i="6"/>
  <c r="K1424" i="6" s="1"/>
  <c r="G1425" i="6"/>
  <c r="K1425" i="6" s="1"/>
  <c r="G1426" i="6"/>
  <c r="K1426" i="6" s="1"/>
  <c r="G1427" i="6"/>
  <c r="K1427" i="6" s="1"/>
  <c r="G1428" i="6"/>
  <c r="K1428" i="6" s="1"/>
  <c r="G1429" i="6"/>
  <c r="K1429" i="6" s="1"/>
  <c r="G1430" i="6"/>
  <c r="K1430" i="6" s="1"/>
  <c r="G1431" i="6"/>
  <c r="K1431" i="6" s="1"/>
  <c r="G1432" i="6"/>
  <c r="K1432" i="6" s="1"/>
  <c r="G1433" i="6"/>
  <c r="K1433" i="6" s="1"/>
  <c r="G1434" i="6"/>
  <c r="K1434" i="6" s="1"/>
  <c r="G1435" i="6"/>
  <c r="K1435" i="6" s="1"/>
  <c r="G1436" i="6"/>
  <c r="K1436" i="6" s="1"/>
  <c r="G1437" i="6"/>
  <c r="K1437" i="6" s="1"/>
  <c r="G1438" i="6"/>
  <c r="K1438" i="6" s="1"/>
  <c r="G1439" i="6"/>
  <c r="K1439" i="6" s="1"/>
  <c r="G1440" i="6"/>
  <c r="K1440" i="6" s="1"/>
  <c r="G1441" i="6"/>
  <c r="K1441" i="6" s="1"/>
  <c r="G1442" i="6"/>
  <c r="K1442" i="6" s="1"/>
  <c r="G1443" i="6"/>
  <c r="K1443" i="6" s="1"/>
  <c r="G1444" i="6"/>
  <c r="K1444" i="6" s="1"/>
  <c r="G1445" i="6"/>
  <c r="K1445" i="6" s="1"/>
  <c r="G1446" i="6"/>
  <c r="K1446" i="6" s="1"/>
  <c r="G1447" i="6"/>
  <c r="K1447" i="6" s="1"/>
  <c r="G1448" i="6"/>
  <c r="K1448" i="6" s="1"/>
  <c r="G1449" i="6"/>
  <c r="K1449" i="6" s="1"/>
  <c r="G1450" i="6"/>
  <c r="K1450" i="6" s="1"/>
  <c r="G1451" i="6"/>
  <c r="K1451" i="6" s="1"/>
  <c r="G1452" i="6"/>
  <c r="K1452" i="6" s="1"/>
  <c r="G1453" i="6"/>
  <c r="K1453" i="6" s="1"/>
  <c r="G1454" i="6"/>
  <c r="K1454" i="6" s="1"/>
  <c r="G1455" i="6"/>
  <c r="K1455" i="6" s="1"/>
  <c r="G1456" i="6"/>
  <c r="K1456" i="6" s="1"/>
  <c r="G1457" i="6"/>
  <c r="K1457" i="6" s="1"/>
  <c r="G1458" i="6"/>
  <c r="K1458" i="6" s="1"/>
  <c r="G1459" i="6"/>
  <c r="K1459" i="6" s="1"/>
  <c r="G1460" i="6"/>
  <c r="K1460" i="6" s="1"/>
  <c r="G1461" i="6"/>
  <c r="K1461" i="6" s="1"/>
  <c r="G1462" i="6"/>
  <c r="K1462" i="6" s="1"/>
  <c r="G1463" i="6"/>
  <c r="K1463" i="6" s="1"/>
  <c r="G1464" i="6"/>
  <c r="K1464" i="6" s="1"/>
  <c r="G1465" i="6"/>
  <c r="K1465" i="6" s="1"/>
  <c r="G1466" i="6"/>
  <c r="K1466" i="6" s="1"/>
  <c r="G1467" i="6"/>
  <c r="K1467" i="6" s="1"/>
  <c r="G1468" i="6"/>
  <c r="K1468" i="6" s="1"/>
  <c r="G1469" i="6"/>
  <c r="K1469" i="6" s="1"/>
  <c r="G1470" i="6"/>
  <c r="K1470" i="6" s="1"/>
  <c r="G1471" i="6"/>
  <c r="K1471" i="6" s="1"/>
  <c r="G1472" i="6"/>
  <c r="K1472" i="6" s="1"/>
  <c r="G1473" i="6"/>
  <c r="K1473" i="6" s="1"/>
  <c r="G1474" i="6"/>
  <c r="K1474" i="6" s="1"/>
  <c r="G1475" i="6"/>
  <c r="K1475" i="6" s="1"/>
  <c r="G1476" i="6"/>
  <c r="K1476" i="6" s="1"/>
  <c r="G1477" i="6"/>
  <c r="K1477" i="6" s="1"/>
  <c r="G1478" i="6"/>
  <c r="K1478" i="6" s="1"/>
  <c r="G1479" i="6"/>
  <c r="K1479" i="6" s="1"/>
  <c r="G1480" i="6"/>
  <c r="K1480" i="6" s="1"/>
  <c r="G1481" i="6"/>
  <c r="K1481" i="6" s="1"/>
  <c r="G1482" i="6"/>
  <c r="K1482" i="6" s="1"/>
  <c r="G1483" i="6"/>
  <c r="K1483" i="6" s="1"/>
  <c r="G1484" i="6"/>
  <c r="K1484" i="6" s="1"/>
  <c r="G1485" i="6"/>
  <c r="K1485" i="6" s="1"/>
  <c r="G1486" i="6"/>
  <c r="K1486" i="6" s="1"/>
  <c r="G1487" i="6"/>
  <c r="K1487" i="6" s="1"/>
  <c r="G1488" i="6"/>
  <c r="K1488" i="6" s="1"/>
  <c r="G1489" i="6"/>
  <c r="K1489" i="6" s="1"/>
  <c r="G1490" i="6"/>
  <c r="K1490" i="6" s="1"/>
  <c r="G1491" i="6"/>
  <c r="K1491" i="6" s="1"/>
  <c r="G1492" i="6"/>
  <c r="K1492" i="6" s="1"/>
  <c r="G1493" i="6"/>
  <c r="K1493" i="6" s="1"/>
  <c r="G1494" i="6"/>
  <c r="K1494" i="6" s="1"/>
  <c r="G1495" i="6"/>
  <c r="K1495" i="6" s="1"/>
  <c r="G1496" i="6"/>
  <c r="K1496" i="6" s="1"/>
  <c r="G1497" i="6"/>
  <c r="K1497" i="6" s="1"/>
  <c r="G1498" i="6"/>
  <c r="K1498" i="6" s="1"/>
  <c r="G1499" i="6"/>
  <c r="K1499" i="6" s="1"/>
  <c r="G1500" i="6"/>
  <c r="K1500" i="6" s="1"/>
  <c r="G1501" i="6"/>
  <c r="K1501" i="6" s="1"/>
  <c r="G1502" i="6"/>
  <c r="K1502" i="6" s="1"/>
  <c r="G1503" i="6"/>
  <c r="K1503" i="6" s="1"/>
  <c r="G1504" i="6"/>
  <c r="K1504" i="6" s="1"/>
  <c r="G1505" i="6"/>
  <c r="K1505" i="6" s="1"/>
  <c r="G1506" i="6"/>
  <c r="K1506" i="6" s="1"/>
  <c r="G1507" i="6"/>
  <c r="K1507" i="6" s="1"/>
  <c r="G1508" i="6"/>
  <c r="K1508" i="6" s="1"/>
  <c r="G1509" i="6"/>
  <c r="K1509" i="6" s="1"/>
  <c r="G1510" i="6"/>
  <c r="K1510" i="6" s="1"/>
  <c r="G1511" i="6"/>
  <c r="K1511" i="6" s="1"/>
  <c r="G1512" i="6"/>
  <c r="K1512" i="6" s="1"/>
  <c r="G1513" i="6"/>
  <c r="K1513" i="6" s="1"/>
  <c r="G1514" i="6"/>
  <c r="K1514" i="6" s="1"/>
  <c r="G1515" i="6"/>
  <c r="K1515" i="6" s="1"/>
  <c r="G1516" i="6"/>
  <c r="K1516" i="6" s="1"/>
  <c r="G1517" i="6"/>
  <c r="K1517" i="6" s="1"/>
  <c r="G1518" i="6"/>
  <c r="K1518" i="6" s="1"/>
  <c r="G1519" i="6"/>
  <c r="K1519" i="6" s="1"/>
  <c r="G1520" i="6"/>
  <c r="K1520" i="6" s="1"/>
  <c r="G1521" i="6"/>
  <c r="K1521" i="6" s="1"/>
  <c r="G1522" i="6"/>
  <c r="K1522" i="6" s="1"/>
  <c r="G1523" i="6"/>
  <c r="K1523" i="6" s="1"/>
  <c r="G1524" i="6"/>
  <c r="K1524" i="6" s="1"/>
  <c r="G1525" i="6"/>
  <c r="K1525" i="6" s="1"/>
  <c r="G1526" i="6"/>
  <c r="K1526" i="6" s="1"/>
  <c r="G1527" i="6"/>
  <c r="K1527" i="6" s="1"/>
  <c r="G1528" i="6"/>
  <c r="K1528" i="6" s="1"/>
  <c r="G1529" i="6"/>
  <c r="K1529" i="6" s="1"/>
  <c r="G1530" i="6"/>
  <c r="K1530" i="6" s="1"/>
  <c r="G1531" i="6"/>
  <c r="K1531" i="6" s="1"/>
  <c r="G1532" i="6"/>
  <c r="K1532" i="6" s="1"/>
  <c r="G1533" i="6"/>
  <c r="K1533" i="6" s="1"/>
  <c r="G1534" i="6"/>
  <c r="K1534" i="6" s="1"/>
  <c r="G1535" i="6"/>
  <c r="K1535" i="6" s="1"/>
  <c r="G1536" i="6"/>
  <c r="K1536" i="6" s="1"/>
  <c r="G1537" i="6"/>
  <c r="K1537" i="6" s="1"/>
  <c r="G1538" i="6"/>
  <c r="K1538" i="6" s="1"/>
  <c r="G1539" i="6"/>
  <c r="K1539" i="6" s="1"/>
  <c r="G1540" i="6"/>
  <c r="K1540" i="6" s="1"/>
  <c r="G1541" i="6"/>
  <c r="K1541" i="6" s="1"/>
  <c r="G1542" i="6"/>
  <c r="K1542" i="6" s="1"/>
  <c r="G1543" i="6"/>
  <c r="K1543" i="6" s="1"/>
  <c r="G1544" i="6"/>
  <c r="K1544" i="6" s="1"/>
  <c r="G1545" i="6"/>
  <c r="K1545" i="6" s="1"/>
  <c r="G1546" i="6"/>
  <c r="K1546" i="6" s="1"/>
  <c r="G1547" i="6"/>
  <c r="K1547" i="6" s="1"/>
  <c r="G1548" i="6"/>
  <c r="K1548" i="6" s="1"/>
  <c r="G1549" i="6"/>
  <c r="K1549" i="6" s="1"/>
  <c r="G1550" i="6"/>
  <c r="K1550" i="6" s="1"/>
  <c r="G1551" i="6"/>
  <c r="K1551" i="6" s="1"/>
  <c r="G1552" i="6"/>
  <c r="K1552" i="6" s="1"/>
  <c r="G1553" i="6"/>
  <c r="K1553" i="6" s="1"/>
  <c r="G1554" i="6"/>
  <c r="K1554" i="6" s="1"/>
  <c r="G1555" i="6"/>
  <c r="K1555" i="6" s="1"/>
  <c r="G1556" i="6"/>
  <c r="K1556" i="6" s="1"/>
  <c r="G1557" i="6"/>
  <c r="K1557" i="6" s="1"/>
  <c r="G1558" i="6"/>
  <c r="K1558" i="6" s="1"/>
  <c r="G1559" i="6"/>
  <c r="K1559" i="6" s="1"/>
  <c r="G1560" i="6"/>
  <c r="K1560" i="6" s="1"/>
  <c r="G1561" i="6"/>
  <c r="K1561" i="6" s="1"/>
  <c r="G1562" i="6"/>
  <c r="K1562" i="6" s="1"/>
  <c r="G1563" i="6"/>
  <c r="K1563" i="6" s="1"/>
  <c r="G1564" i="6"/>
  <c r="K1564" i="6" s="1"/>
  <c r="G1565" i="6"/>
  <c r="K1565" i="6" s="1"/>
  <c r="G1566" i="6"/>
  <c r="K1566" i="6" s="1"/>
  <c r="G1567" i="6"/>
  <c r="K1567" i="6" s="1"/>
  <c r="G1568" i="6"/>
  <c r="K1568" i="6" s="1"/>
  <c r="G1569" i="6"/>
  <c r="K1569" i="6" s="1"/>
  <c r="G1570" i="6"/>
  <c r="K1570" i="6" s="1"/>
  <c r="G1571" i="6"/>
  <c r="K1571" i="6" s="1"/>
  <c r="G1572" i="6"/>
  <c r="K1572" i="6" s="1"/>
  <c r="G1573" i="6"/>
  <c r="K1573" i="6" s="1"/>
  <c r="G1574" i="6"/>
  <c r="K1574" i="6" s="1"/>
  <c r="G1575" i="6"/>
  <c r="K1575" i="6" s="1"/>
  <c r="G1576" i="6"/>
  <c r="K1576" i="6" s="1"/>
  <c r="G1577" i="6"/>
  <c r="K1577" i="6" s="1"/>
  <c r="G1578" i="6"/>
  <c r="K1578" i="6" s="1"/>
  <c r="G1579" i="6"/>
  <c r="K1579" i="6" s="1"/>
  <c r="G1580" i="6"/>
  <c r="K1580" i="6" s="1"/>
  <c r="G1581" i="6"/>
  <c r="K1581" i="6" s="1"/>
  <c r="G1582" i="6"/>
  <c r="K1582" i="6" s="1"/>
  <c r="G1583" i="6"/>
  <c r="K1583" i="6" s="1"/>
  <c r="G1584" i="6"/>
  <c r="K1584" i="6" s="1"/>
  <c r="G1585" i="6"/>
  <c r="K1585" i="6" s="1"/>
  <c r="G1586" i="6"/>
  <c r="K1586" i="6" s="1"/>
  <c r="G1587" i="6"/>
  <c r="K1587" i="6" s="1"/>
  <c r="G1588" i="6"/>
  <c r="K1588" i="6" s="1"/>
  <c r="G1589" i="6"/>
  <c r="K1589" i="6" s="1"/>
  <c r="G1590" i="6"/>
  <c r="K1590" i="6" s="1"/>
  <c r="G1591" i="6"/>
  <c r="K1591" i="6" s="1"/>
  <c r="G1592" i="6"/>
  <c r="K1592" i="6" s="1"/>
  <c r="G1593" i="6"/>
  <c r="K1593" i="6" s="1"/>
  <c r="G1594" i="6"/>
  <c r="K1594" i="6" s="1"/>
  <c r="G1595" i="6"/>
  <c r="K1595" i="6" s="1"/>
  <c r="G1596" i="6"/>
  <c r="K1596" i="6" s="1"/>
  <c r="G1597" i="6"/>
  <c r="K1597" i="6" s="1"/>
  <c r="G1598" i="6"/>
  <c r="K1598" i="6" s="1"/>
  <c r="G1599" i="6"/>
  <c r="K1599" i="6" s="1"/>
  <c r="G1600" i="6"/>
  <c r="K1600" i="6" s="1"/>
  <c r="G1601" i="6"/>
  <c r="K1601" i="6" s="1"/>
  <c r="G1602" i="6"/>
  <c r="K1602" i="6" s="1"/>
  <c r="G1603" i="6"/>
  <c r="K1603" i="6" s="1"/>
  <c r="G1604" i="6"/>
  <c r="K1604" i="6" s="1"/>
  <c r="G1605" i="6"/>
  <c r="K1605" i="6" s="1"/>
  <c r="G1606" i="6"/>
  <c r="K1606" i="6" s="1"/>
  <c r="G1607" i="6"/>
  <c r="K1607" i="6" s="1"/>
  <c r="G1608" i="6"/>
  <c r="K1608" i="6" s="1"/>
  <c r="G1609" i="6"/>
  <c r="K1609" i="6" s="1"/>
  <c r="G1610" i="6"/>
  <c r="K1610" i="6" s="1"/>
  <c r="G1611" i="6"/>
  <c r="K1611" i="6" s="1"/>
  <c r="G1612" i="6"/>
  <c r="K1612" i="6" s="1"/>
  <c r="G1613" i="6"/>
  <c r="K1613" i="6" s="1"/>
  <c r="G1614" i="6"/>
  <c r="K1614" i="6" s="1"/>
  <c r="G1615" i="6"/>
  <c r="K1615" i="6" s="1"/>
  <c r="G1616" i="6"/>
  <c r="K1616" i="6" s="1"/>
  <c r="G1617" i="6"/>
  <c r="K1617" i="6" s="1"/>
  <c r="G1618" i="6"/>
  <c r="K1618" i="6" s="1"/>
  <c r="G1619" i="6"/>
  <c r="K1619" i="6" s="1"/>
  <c r="G1620" i="6"/>
  <c r="K1620" i="6" s="1"/>
  <c r="G1621" i="6"/>
  <c r="K1621" i="6" s="1"/>
  <c r="G1622" i="6"/>
  <c r="K1622" i="6" s="1"/>
  <c r="G1623" i="6"/>
  <c r="K1623" i="6" s="1"/>
  <c r="G1624" i="6"/>
  <c r="K1624" i="6" s="1"/>
  <c r="G1625" i="6"/>
  <c r="K1625" i="6" s="1"/>
  <c r="G1626" i="6"/>
  <c r="K1626" i="6" s="1"/>
  <c r="G1627" i="6"/>
  <c r="K1627" i="6" s="1"/>
  <c r="G1628" i="6"/>
  <c r="K1628" i="6" s="1"/>
  <c r="G1629" i="6"/>
  <c r="K1629" i="6" s="1"/>
  <c r="G1630" i="6"/>
  <c r="K1630" i="6" s="1"/>
  <c r="G1631" i="6"/>
  <c r="K1631" i="6" s="1"/>
  <c r="G1632" i="6"/>
  <c r="K1632" i="6" s="1"/>
  <c r="G1633" i="6"/>
  <c r="K1633" i="6" s="1"/>
  <c r="G1634" i="6"/>
  <c r="K1634" i="6" s="1"/>
  <c r="G1635" i="6"/>
  <c r="K1635" i="6" s="1"/>
  <c r="G1636" i="6"/>
  <c r="K1636" i="6" s="1"/>
  <c r="G1637" i="6"/>
  <c r="K1637" i="6" s="1"/>
  <c r="G1638" i="6"/>
  <c r="K1638" i="6" s="1"/>
  <c r="G1639" i="6"/>
  <c r="K1639" i="6" s="1"/>
  <c r="G1640" i="6"/>
  <c r="K1640" i="6" s="1"/>
  <c r="G1641" i="6"/>
  <c r="K1641" i="6" s="1"/>
  <c r="G1642" i="6"/>
  <c r="K1642" i="6" s="1"/>
  <c r="G1643" i="6"/>
  <c r="K1643" i="6" s="1"/>
  <c r="G1644" i="6"/>
  <c r="K1644" i="6" s="1"/>
  <c r="G1645" i="6"/>
  <c r="K1645" i="6" s="1"/>
  <c r="G1646" i="6"/>
  <c r="K1646" i="6" s="1"/>
  <c r="G1647" i="6"/>
  <c r="K1647" i="6" s="1"/>
  <c r="G1648" i="6"/>
  <c r="K1648" i="6" s="1"/>
  <c r="G1649" i="6"/>
  <c r="K1649" i="6" s="1"/>
  <c r="G1650" i="6"/>
  <c r="K1650" i="6" s="1"/>
  <c r="G1651" i="6"/>
  <c r="K1651" i="6" s="1"/>
  <c r="G1652" i="6"/>
  <c r="K1652" i="6" s="1"/>
  <c r="G1653" i="6"/>
  <c r="K1653" i="6" s="1"/>
  <c r="G1654" i="6"/>
  <c r="K1654" i="6" s="1"/>
  <c r="G1655" i="6"/>
  <c r="K1655" i="6" s="1"/>
  <c r="G1656" i="6"/>
  <c r="K1656" i="6" s="1"/>
  <c r="G1657" i="6"/>
  <c r="K1657" i="6" s="1"/>
  <c r="G1658" i="6"/>
  <c r="K1658" i="6" s="1"/>
  <c r="G1659" i="6"/>
  <c r="K1659" i="6" s="1"/>
  <c r="G1660" i="6"/>
  <c r="K1660" i="6" s="1"/>
  <c r="G1661" i="6"/>
  <c r="K1661" i="6" s="1"/>
  <c r="G1662" i="6"/>
  <c r="K1662" i="6" s="1"/>
  <c r="G1663" i="6"/>
  <c r="K1663" i="6" s="1"/>
  <c r="G1664" i="6"/>
  <c r="K1664" i="6" s="1"/>
  <c r="G1665" i="6"/>
  <c r="K1665" i="6" s="1"/>
  <c r="G1666" i="6"/>
  <c r="K1666" i="6" s="1"/>
  <c r="G1667" i="6"/>
  <c r="K1667" i="6" s="1"/>
  <c r="G1668" i="6"/>
  <c r="K1668" i="6" s="1"/>
  <c r="G1669" i="6"/>
  <c r="K1669" i="6" s="1"/>
  <c r="G1670" i="6"/>
  <c r="K1670" i="6" s="1"/>
  <c r="G1671" i="6"/>
  <c r="K1671" i="6" s="1"/>
  <c r="G1672" i="6"/>
  <c r="K1672" i="6" s="1"/>
  <c r="G1673" i="6"/>
  <c r="K1673" i="6" s="1"/>
  <c r="G1674" i="6"/>
  <c r="K1674" i="6" s="1"/>
  <c r="G1675" i="6"/>
  <c r="K1675" i="6" s="1"/>
  <c r="G1676" i="6"/>
  <c r="K1676" i="6" s="1"/>
  <c r="G1677" i="6"/>
  <c r="K1677" i="6" s="1"/>
  <c r="G1678" i="6"/>
  <c r="K1678" i="6" s="1"/>
  <c r="G1679" i="6"/>
  <c r="K1679" i="6" s="1"/>
  <c r="G1680" i="6"/>
  <c r="K1680" i="6" s="1"/>
  <c r="G1681" i="6"/>
  <c r="K1681" i="6" s="1"/>
  <c r="G1682" i="6"/>
  <c r="K1682" i="6" s="1"/>
  <c r="G1683" i="6"/>
  <c r="K1683" i="6" s="1"/>
  <c r="G1684" i="6"/>
  <c r="K1684" i="6" s="1"/>
  <c r="G1685" i="6"/>
  <c r="K1685" i="6" s="1"/>
  <c r="G1686" i="6"/>
  <c r="K1686" i="6" s="1"/>
  <c r="G1687" i="6"/>
  <c r="K1687" i="6" s="1"/>
  <c r="G1688" i="6"/>
  <c r="K1688" i="6" s="1"/>
  <c r="G1689" i="6"/>
  <c r="K1689" i="6" s="1"/>
  <c r="G1690" i="6"/>
  <c r="K1690" i="6" s="1"/>
  <c r="G1691" i="6"/>
  <c r="K1691" i="6" s="1"/>
  <c r="G1692" i="6"/>
  <c r="K1692" i="6" s="1"/>
  <c r="G1693" i="6"/>
  <c r="K1693" i="6" s="1"/>
  <c r="G1694" i="6"/>
  <c r="K1694" i="6" s="1"/>
  <c r="G1695" i="6"/>
  <c r="K1695" i="6" s="1"/>
  <c r="G1696" i="6"/>
  <c r="K1696" i="6" s="1"/>
  <c r="G1697" i="6"/>
  <c r="K1697" i="6" s="1"/>
  <c r="G1698" i="6"/>
  <c r="K1698" i="6" s="1"/>
  <c r="G1699" i="6"/>
  <c r="K1699" i="6" s="1"/>
  <c r="G1700" i="6"/>
  <c r="K1700" i="6" s="1"/>
  <c r="G1701" i="6"/>
  <c r="K1701" i="6" s="1"/>
  <c r="G1702" i="6"/>
  <c r="K1702" i="6" s="1"/>
  <c r="G1703" i="6"/>
  <c r="K1703" i="6" s="1"/>
  <c r="G1704" i="6"/>
  <c r="K1704" i="6" s="1"/>
  <c r="G1705" i="6"/>
  <c r="K1705" i="6" s="1"/>
  <c r="G1706" i="6"/>
  <c r="K1706" i="6" s="1"/>
  <c r="G1707" i="6"/>
  <c r="K1707" i="6" s="1"/>
  <c r="G1708" i="6"/>
  <c r="K1708" i="6" s="1"/>
  <c r="G1709" i="6"/>
  <c r="K1709" i="6" s="1"/>
  <c r="G1710" i="6"/>
  <c r="K1710" i="6" s="1"/>
  <c r="G1711" i="6"/>
  <c r="K1711" i="6" s="1"/>
  <c r="G1712" i="6"/>
  <c r="K1712" i="6" s="1"/>
  <c r="G1713" i="6"/>
  <c r="K1713" i="6" s="1"/>
  <c r="G1714" i="6"/>
  <c r="K1714" i="6" s="1"/>
  <c r="G1715" i="6"/>
  <c r="K1715" i="6" s="1"/>
  <c r="G1716" i="6"/>
  <c r="K1716" i="6" s="1"/>
  <c r="G1717" i="6"/>
  <c r="K1717" i="6" s="1"/>
  <c r="G1718" i="6"/>
  <c r="K1718" i="6" s="1"/>
  <c r="G1719" i="6"/>
  <c r="K1719" i="6" s="1"/>
  <c r="G1720" i="6"/>
  <c r="K1720" i="6" s="1"/>
  <c r="G1721" i="6"/>
  <c r="K1721" i="6" s="1"/>
  <c r="G1722" i="6"/>
  <c r="K1722" i="6" s="1"/>
  <c r="G1723" i="6"/>
  <c r="K1723" i="6" s="1"/>
  <c r="G1724" i="6"/>
  <c r="K1724" i="6" s="1"/>
  <c r="G1725" i="6"/>
  <c r="K1725" i="6" s="1"/>
  <c r="G1726" i="6"/>
  <c r="K1726" i="6" s="1"/>
  <c r="G1727" i="6"/>
  <c r="K1727" i="6" s="1"/>
  <c r="G1728" i="6"/>
  <c r="K1728" i="6" s="1"/>
  <c r="G1729" i="6"/>
  <c r="K1729" i="6" s="1"/>
  <c r="G1730" i="6"/>
  <c r="K1730" i="6" s="1"/>
  <c r="G1731" i="6"/>
  <c r="K1731" i="6" s="1"/>
  <c r="G1732" i="6"/>
  <c r="K1732" i="6" s="1"/>
  <c r="G1733" i="6"/>
  <c r="K1733" i="6" s="1"/>
  <c r="G1734" i="6"/>
  <c r="K1734" i="6" s="1"/>
  <c r="G1735" i="6"/>
  <c r="K1735" i="6" s="1"/>
  <c r="G1736" i="6"/>
  <c r="K1736" i="6" s="1"/>
  <c r="G1737" i="6"/>
  <c r="K1737" i="6" s="1"/>
  <c r="G1738" i="6"/>
  <c r="K1738" i="6" s="1"/>
  <c r="G1739" i="6"/>
  <c r="K1739" i="6" s="1"/>
  <c r="G1740" i="6"/>
  <c r="K1740" i="6" s="1"/>
  <c r="G1741" i="6"/>
  <c r="K1741" i="6" s="1"/>
  <c r="G1742" i="6"/>
  <c r="K1742" i="6" s="1"/>
  <c r="G1743" i="6"/>
  <c r="K1743" i="6" s="1"/>
  <c r="G1744" i="6"/>
  <c r="K1744" i="6" s="1"/>
  <c r="G1745" i="6"/>
  <c r="K1745" i="6" s="1"/>
  <c r="G1746" i="6"/>
  <c r="K1746" i="6" s="1"/>
  <c r="G1747" i="6"/>
  <c r="K1747" i="6" s="1"/>
  <c r="G1748" i="6"/>
  <c r="K1748" i="6" s="1"/>
  <c r="G1749" i="6"/>
  <c r="K1749" i="6" s="1"/>
  <c r="G1750" i="6"/>
  <c r="K1750" i="6" s="1"/>
  <c r="G1751" i="6"/>
  <c r="K1751" i="6" s="1"/>
  <c r="G1752" i="6"/>
  <c r="K1752" i="6" s="1"/>
  <c r="G1753" i="6"/>
  <c r="K1753" i="6" s="1"/>
  <c r="G1754" i="6"/>
  <c r="K1754" i="6" s="1"/>
  <c r="G1755" i="6"/>
  <c r="K1755" i="6" s="1"/>
  <c r="G1756" i="6"/>
  <c r="K1756" i="6" s="1"/>
  <c r="G1757" i="6"/>
  <c r="K1757" i="6" s="1"/>
  <c r="G1758" i="6"/>
  <c r="K1758" i="6" s="1"/>
  <c r="G1759" i="6"/>
  <c r="K1759" i="6" s="1"/>
  <c r="G1760" i="6"/>
  <c r="K1760" i="6" s="1"/>
  <c r="G1761" i="6"/>
  <c r="K1761" i="6" s="1"/>
  <c r="G1762" i="6"/>
  <c r="K1762" i="6" s="1"/>
  <c r="G1763" i="6"/>
  <c r="K1763" i="6" s="1"/>
  <c r="G1764" i="6"/>
  <c r="K1764" i="6" s="1"/>
  <c r="G1765" i="6"/>
  <c r="K1765" i="6" s="1"/>
  <c r="G1766" i="6"/>
  <c r="K1766" i="6" s="1"/>
  <c r="G1767" i="6"/>
  <c r="K1767" i="6" s="1"/>
  <c r="G1768" i="6"/>
  <c r="K1768" i="6" s="1"/>
  <c r="G1769" i="6"/>
  <c r="K1769" i="6" s="1"/>
  <c r="G1770" i="6"/>
  <c r="K1770" i="6" s="1"/>
  <c r="G1771" i="6"/>
  <c r="K1771" i="6" s="1"/>
  <c r="G1772" i="6"/>
  <c r="K1772" i="6" s="1"/>
  <c r="G1773" i="6"/>
  <c r="K1773" i="6" s="1"/>
  <c r="G1774" i="6"/>
  <c r="K1774" i="6" s="1"/>
  <c r="G1775" i="6"/>
  <c r="K1775" i="6" s="1"/>
  <c r="G1776" i="6"/>
  <c r="K1776" i="6" s="1"/>
  <c r="G1777" i="6"/>
  <c r="K1777" i="6" s="1"/>
  <c r="G1778" i="6"/>
  <c r="K1778" i="6" s="1"/>
  <c r="G1779" i="6"/>
  <c r="K1779" i="6" s="1"/>
  <c r="G1780" i="6"/>
  <c r="K1780" i="6" s="1"/>
  <c r="G1781" i="6"/>
  <c r="K1781" i="6" s="1"/>
  <c r="G1782" i="6"/>
  <c r="K1782" i="6" s="1"/>
  <c r="G1783" i="6"/>
  <c r="K1783" i="6" s="1"/>
  <c r="G1784" i="6"/>
  <c r="K1784" i="6" s="1"/>
  <c r="G1785" i="6"/>
  <c r="K1785" i="6" s="1"/>
  <c r="G1786" i="6"/>
  <c r="K1786" i="6" s="1"/>
  <c r="G1787" i="6"/>
  <c r="K1787" i="6" s="1"/>
  <c r="G1788" i="6"/>
  <c r="K1788" i="6" s="1"/>
  <c r="G1789" i="6"/>
  <c r="K1789" i="6" s="1"/>
  <c r="G1790" i="6"/>
  <c r="K1790" i="6" s="1"/>
  <c r="G1791" i="6"/>
  <c r="K1791" i="6" s="1"/>
  <c r="G1792" i="6"/>
  <c r="K1792" i="6" s="1"/>
  <c r="G1793" i="6"/>
  <c r="K1793" i="6" s="1"/>
  <c r="G1794" i="6"/>
  <c r="K1794" i="6" s="1"/>
  <c r="G1795" i="6"/>
  <c r="K1795" i="6" s="1"/>
  <c r="G1796" i="6"/>
  <c r="K1796" i="6" s="1"/>
  <c r="G1797" i="6"/>
  <c r="K1797" i="6" s="1"/>
  <c r="G1798" i="6"/>
  <c r="K1798" i="6" s="1"/>
  <c r="G1799" i="6"/>
  <c r="K1799" i="6" s="1"/>
  <c r="G1800" i="6"/>
  <c r="K1800" i="6" s="1"/>
  <c r="G1801" i="6"/>
  <c r="K1801" i="6" s="1"/>
  <c r="G1802" i="6"/>
  <c r="K1802" i="6" s="1"/>
  <c r="G1803" i="6"/>
  <c r="K1803" i="6" s="1"/>
  <c r="G1804" i="6"/>
  <c r="K1804" i="6" s="1"/>
  <c r="G1805" i="6"/>
  <c r="K1805" i="6" s="1"/>
  <c r="G1806" i="6"/>
  <c r="K1806" i="6" s="1"/>
  <c r="G1807" i="6"/>
  <c r="K1807" i="6" s="1"/>
  <c r="G1808" i="6"/>
  <c r="K1808" i="6" s="1"/>
  <c r="G1809" i="6"/>
  <c r="K1809" i="6" s="1"/>
  <c r="G1810" i="6"/>
  <c r="K1810" i="6" s="1"/>
  <c r="G1811" i="6"/>
  <c r="K1811" i="6" s="1"/>
  <c r="G1812" i="6"/>
  <c r="K1812" i="6" s="1"/>
  <c r="G1813" i="6"/>
  <c r="K1813" i="6" s="1"/>
  <c r="G1814" i="6"/>
  <c r="K1814" i="6" s="1"/>
  <c r="G1815" i="6"/>
  <c r="K1815" i="6" s="1"/>
  <c r="G1816" i="6"/>
  <c r="K1816" i="6" s="1"/>
  <c r="G1817" i="6"/>
  <c r="K1817" i="6" s="1"/>
  <c r="G1818" i="6"/>
  <c r="K1818" i="6" s="1"/>
  <c r="G1819" i="6"/>
  <c r="K1819" i="6" s="1"/>
  <c r="G1820" i="6"/>
  <c r="K1820" i="6" s="1"/>
  <c r="G1821" i="6"/>
  <c r="K1821" i="6" s="1"/>
  <c r="G1822" i="6"/>
  <c r="K1822" i="6" s="1"/>
  <c r="G1823" i="6"/>
  <c r="K1823" i="6" s="1"/>
  <c r="G1824" i="6"/>
  <c r="K1824" i="6" s="1"/>
  <c r="G1825" i="6"/>
  <c r="K1825" i="6" s="1"/>
  <c r="G1826" i="6"/>
  <c r="K1826" i="6" s="1"/>
  <c r="G1827" i="6"/>
  <c r="K1827" i="6" s="1"/>
  <c r="G1828" i="6"/>
  <c r="K1828" i="6" s="1"/>
  <c r="G1829" i="6"/>
  <c r="K1829" i="6" s="1"/>
  <c r="G1830" i="6"/>
  <c r="K1830" i="6" s="1"/>
  <c r="G1831" i="6"/>
  <c r="K1831" i="6" s="1"/>
  <c r="G1832" i="6"/>
  <c r="K1832" i="6" s="1"/>
  <c r="G1833" i="6"/>
  <c r="K1833" i="6" s="1"/>
  <c r="G1834" i="6"/>
  <c r="K1834" i="6" s="1"/>
  <c r="G1835" i="6"/>
  <c r="K1835" i="6" s="1"/>
  <c r="G1836" i="6"/>
  <c r="K1836" i="6" s="1"/>
  <c r="G1837" i="6"/>
  <c r="K1837" i="6" s="1"/>
  <c r="G1838" i="6"/>
  <c r="K1838" i="6" s="1"/>
  <c r="G1839" i="6"/>
  <c r="K1839" i="6" s="1"/>
  <c r="G1840" i="6"/>
  <c r="K1840" i="6" s="1"/>
  <c r="G1841" i="6"/>
  <c r="K1841" i="6" s="1"/>
  <c r="G1842" i="6"/>
  <c r="K1842" i="6" s="1"/>
  <c r="G1843" i="6"/>
  <c r="K1843" i="6" s="1"/>
  <c r="G1844" i="6"/>
  <c r="K1844" i="6" s="1"/>
  <c r="G1845" i="6"/>
  <c r="K1845" i="6" s="1"/>
  <c r="G1846" i="6"/>
  <c r="K1846" i="6" s="1"/>
  <c r="G1847" i="6"/>
  <c r="K1847" i="6" s="1"/>
  <c r="G1848" i="6"/>
  <c r="K1848" i="6" s="1"/>
  <c r="G1849" i="6"/>
  <c r="K1849" i="6" s="1"/>
  <c r="G1850" i="6"/>
  <c r="K1850" i="6" s="1"/>
  <c r="G1851" i="6"/>
  <c r="K1851" i="6" s="1"/>
  <c r="G1852" i="6"/>
  <c r="K1852" i="6" s="1"/>
  <c r="G1853" i="6"/>
  <c r="K1853" i="6" s="1"/>
  <c r="G1854" i="6"/>
  <c r="K1854" i="6" s="1"/>
  <c r="G1855" i="6"/>
  <c r="K1855" i="6" s="1"/>
  <c r="G1856" i="6"/>
  <c r="K1856" i="6" s="1"/>
  <c r="G1857" i="6"/>
  <c r="K1857" i="6" s="1"/>
  <c r="G1858" i="6"/>
  <c r="K1858" i="6" s="1"/>
  <c r="G1859" i="6"/>
  <c r="K1859" i="6" s="1"/>
  <c r="G1860" i="6"/>
  <c r="K1860" i="6" s="1"/>
  <c r="G1861" i="6"/>
  <c r="K1861" i="6" s="1"/>
  <c r="G1862" i="6"/>
  <c r="K1862" i="6" s="1"/>
  <c r="G1863" i="6"/>
  <c r="K1863" i="6" s="1"/>
  <c r="G1864" i="6"/>
  <c r="K1864" i="6" s="1"/>
  <c r="G1865" i="6"/>
  <c r="K1865" i="6" s="1"/>
  <c r="G1866" i="6"/>
  <c r="K1866" i="6" s="1"/>
  <c r="G1867" i="6"/>
  <c r="K1867" i="6" s="1"/>
  <c r="G1868" i="6"/>
  <c r="K1868" i="6" s="1"/>
  <c r="G1869" i="6"/>
  <c r="K1869" i="6" s="1"/>
  <c r="G1870" i="6"/>
  <c r="K1870" i="6" s="1"/>
  <c r="G1871" i="6"/>
  <c r="K1871" i="6" s="1"/>
  <c r="G1872" i="6"/>
  <c r="K1872" i="6" s="1"/>
  <c r="G1873" i="6"/>
  <c r="K1873" i="6" s="1"/>
  <c r="G1874" i="6"/>
  <c r="K1874" i="6" s="1"/>
  <c r="G1875" i="6"/>
  <c r="K1875" i="6" s="1"/>
  <c r="G1876" i="6"/>
  <c r="K1876" i="6" s="1"/>
  <c r="G1877" i="6"/>
  <c r="K1877" i="6" s="1"/>
  <c r="G1878" i="6"/>
  <c r="K1878" i="6" s="1"/>
  <c r="G1879" i="6"/>
  <c r="K1879" i="6" s="1"/>
  <c r="G1880" i="6"/>
  <c r="K1880" i="6" s="1"/>
  <c r="G1881" i="6"/>
  <c r="K1881" i="6" s="1"/>
  <c r="G1882" i="6"/>
  <c r="K1882" i="6" s="1"/>
  <c r="G1883" i="6"/>
  <c r="K1883" i="6" s="1"/>
  <c r="G1884" i="6"/>
  <c r="K1884" i="6" s="1"/>
  <c r="G1885" i="6"/>
  <c r="K1885" i="6" s="1"/>
  <c r="G1886" i="6"/>
  <c r="K1886" i="6" s="1"/>
  <c r="G1887" i="6"/>
  <c r="K1887" i="6" s="1"/>
  <c r="G1888" i="6"/>
  <c r="K1888" i="6" s="1"/>
  <c r="G1889" i="6"/>
  <c r="K1889" i="6" s="1"/>
  <c r="G1890" i="6"/>
  <c r="K1890" i="6" s="1"/>
  <c r="G1891" i="6"/>
  <c r="K1891" i="6" s="1"/>
  <c r="G1892" i="6"/>
  <c r="K1892" i="6" s="1"/>
  <c r="G1893" i="6"/>
  <c r="K1893" i="6" s="1"/>
  <c r="G1894" i="6"/>
  <c r="K1894" i="6" s="1"/>
  <c r="G1895" i="6"/>
  <c r="K1895" i="6" s="1"/>
  <c r="G1896" i="6"/>
  <c r="K1896" i="6" s="1"/>
  <c r="G1897" i="6"/>
  <c r="K1897" i="6" s="1"/>
  <c r="G1898" i="6"/>
  <c r="K1898" i="6" s="1"/>
  <c r="G1899" i="6"/>
  <c r="K1899" i="6" s="1"/>
  <c r="G1900" i="6"/>
  <c r="K1900" i="6" s="1"/>
  <c r="G1901" i="6"/>
  <c r="K1901" i="6" s="1"/>
  <c r="G1902" i="6"/>
  <c r="K1902" i="6" s="1"/>
  <c r="G1903" i="6"/>
  <c r="K1903" i="6" s="1"/>
  <c r="G1904" i="6"/>
  <c r="K1904" i="6" s="1"/>
  <c r="G1905" i="6"/>
  <c r="K1905" i="6" s="1"/>
  <c r="G1906" i="6"/>
  <c r="K1906" i="6" s="1"/>
  <c r="G1907" i="6"/>
  <c r="K1907" i="6" s="1"/>
  <c r="G1908" i="6"/>
  <c r="K1908" i="6" s="1"/>
  <c r="G1909" i="6"/>
  <c r="K1909" i="6" s="1"/>
  <c r="G1910" i="6"/>
  <c r="K1910" i="6" s="1"/>
  <c r="G1911" i="6"/>
  <c r="K1911" i="6" s="1"/>
  <c r="G1912" i="6"/>
  <c r="K1912" i="6" s="1"/>
  <c r="G1913" i="6"/>
  <c r="K1913" i="6" s="1"/>
  <c r="G1914" i="6"/>
  <c r="K1914" i="6" s="1"/>
  <c r="G1915" i="6"/>
  <c r="K1915" i="6" s="1"/>
  <c r="G1916" i="6"/>
  <c r="K1916" i="6" s="1"/>
  <c r="G1917" i="6"/>
  <c r="K1917" i="6" s="1"/>
  <c r="G1918" i="6"/>
  <c r="K1918" i="6" s="1"/>
  <c r="G1919" i="6"/>
  <c r="K1919" i="6" s="1"/>
  <c r="G1920" i="6"/>
  <c r="K1920" i="6" s="1"/>
  <c r="G1921" i="6"/>
  <c r="K1921" i="6" s="1"/>
  <c r="G1922" i="6"/>
  <c r="K1922" i="6" s="1"/>
  <c r="G1923" i="6"/>
  <c r="K1923" i="6" s="1"/>
  <c r="G1924" i="6"/>
  <c r="K1924" i="6" s="1"/>
  <c r="G1925" i="6"/>
  <c r="K1925" i="6" s="1"/>
  <c r="G1926" i="6"/>
  <c r="K1926" i="6" s="1"/>
  <c r="G1927" i="6"/>
  <c r="K1927" i="6" s="1"/>
  <c r="G1928" i="6"/>
  <c r="K1928" i="6" s="1"/>
  <c r="G1929" i="6"/>
  <c r="K1929" i="6" s="1"/>
  <c r="G1930" i="6"/>
  <c r="K1930" i="6" s="1"/>
  <c r="G1931" i="6"/>
  <c r="K1931" i="6" s="1"/>
  <c r="G1932" i="6"/>
  <c r="K1932" i="6" s="1"/>
  <c r="G1933" i="6"/>
  <c r="K1933" i="6" s="1"/>
  <c r="G1934" i="6"/>
  <c r="K1934" i="6" s="1"/>
  <c r="G1935" i="6"/>
  <c r="K1935" i="6" s="1"/>
  <c r="G1936" i="6"/>
  <c r="K1936" i="6" s="1"/>
  <c r="G1937" i="6"/>
  <c r="K1937" i="6" s="1"/>
  <c r="G1938" i="6"/>
  <c r="K1938" i="6" s="1"/>
  <c r="G1939" i="6"/>
  <c r="K1939" i="6" s="1"/>
  <c r="G1940" i="6"/>
  <c r="K1940" i="6" s="1"/>
  <c r="G1941" i="6"/>
  <c r="K1941" i="6" s="1"/>
  <c r="G1942" i="6"/>
  <c r="K1942" i="6" s="1"/>
  <c r="G1943" i="6"/>
  <c r="K1943" i="6" s="1"/>
  <c r="G1944" i="6"/>
  <c r="K1944" i="6" s="1"/>
  <c r="G1945" i="6"/>
  <c r="K1945" i="6" s="1"/>
  <c r="G1946" i="6"/>
  <c r="K1946" i="6" s="1"/>
  <c r="E4" i="10" l="1"/>
  <c r="E5" i="10"/>
  <c r="E6" i="10"/>
  <c r="E8" i="10"/>
  <c r="E10" i="10"/>
  <c r="E11" i="10"/>
  <c r="E12" i="10"/>
  <c r="E13" i="10"/>
  <c r="E14" i="10"/>
  <c r="E15" i="10"/>
  <c r="E16" i="10"/>
  <c r="E17" i="10"/>
  <c r="E18" i="10"/>
  <c r="E19" i="10"/>
  <c r="E20" i="10"/>
  <c r="E21"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4" i="10"/>
  <c r="E65" i="10"/>
  <c r="E66" i="10"/>
  <c r="E67" i="10"/>
  <c r="E68" i="10"/>
  <c r="E69" i="10"/>
  <c r="E70" i="10"/>
  <c r="E71" i="10"/>
  <c r="E72" i="10"/>
  <c r="E73" i="10"/>
  <c r="E74" i="10"/>
  <c r="E75" i="10"/>
  <c r="E76" i="10"/>
  <c r="E77" i="10"/>
  <c r="E78" i="10"/>
  <c r="E79" i="10"/>
  <c r="E92" i="10"/>
  <c r="E94" i="10"/>
  <c r="E95" i="10"/>
  <c r="E96" i="10"/>
  <c r="E98" i="10"/>
  <c r="E101" i="10"/>
  <c r="E102" i="10"/>
  <c r="E105" i="10"/>
  <c r="E106" i="10"/>
  <c r="E111" i="10"/>
  <c r="E112" i="10"/>
  <c r="E139" i="10"/>
  <c r="E140" i="10"/>
  <c r="E143" i="10"/>
  <c r="E145" i="10"/>
  <c r="E146" i="10"/>
  <c r="E148" i="10"/>
  <c r="E149" i="10"/>
  <c r="E150" i="10"/>
  <c r="E151" i="10"/>
  <c r="E153" i="10"/>
  <c r="E154" i="10"/>
  <c r="E155" i="10"/>
  <c r="E156" i="10"/>
  <c r="E157" i="10"/>
  <c r="E158" i="10"/>
  <c r="E159" i="10"/>
  <c r="E160" i="10"/>
  <c r="E161" i="10"/>
  <c r="E162" i="10"/>
  <c r="E163" i="10"/>
  <c r="E164" i="10"/>
  <c r="E167" i="10"/>
  <c r="E168" i="10"/>
  <c r="E169" i="10"/>
  <c r="E170" i="10"/>
  <c r="E171" i="10"/>
  <c r="E172" i="10"/>
  <c r="E180" i="10"/>
  <c r="E185" i="10"/>
  <c r="E208" i="10"/>
  <c r="E216" i="10"/>
  <c r="E228" i="10"/>
  <c r="E229" i="10"/>
  <c r="E239" i="10"/>
  <c r="E240" i="10"/>
  <c r="E241" i="10"/>
  <c r="E243" i="10"/>
  <c r="E244" i="10"/>
  <c r="E245" i="10"/>
  <c r="E246" i="10"/>
  <c r="E247" i="10"/>
  <c r="E248" i="10"/>
  <c r="E249" i="10"/>
  <c r="E250" i="10"/>
  <c r="E253" i="10"/>
  <c r="E254" i="10"/>
  <c r="E264" i="10"/>
  <c r="E267" i="10"/>
  <c r="E270" i="10"/>
  <c r="E271" i="10"/>
  <c r="E273" i="10"/>
  <c r="E274" i="10"/>
  <c r="E278" i="10"/>
  <c r="E279" i="10"/>
  <c r="E280" i="10"/>
  <c r="E281" i="10"/>
  <c r="E283" i="10"/>
  <c r="E284" i="10"/>
  <c r="E291" i="10"/>
  <c r="E293" i="10"/>
  <c r="E294" i="10"/>
  <c r="E295" i="10"/>
  <c r="E296" i="10"/>
  <c r="E297" i="10"/>
  <c r="E298" i="10"/>
  <c r="E300" i="10"/>
  <c r="E302" i="10"/>
  <c r="E309" i="10"/>
  <c r="E311" i="10"/>
  <c r="E3" i="10"/>
  <c r="C4" i="6"/>
  <c r="A4" i="6" s="1"/>
  <c r="C5" i="6"/>
  <c r="A5" i="6" s="1"/>
  <c r="C6" i="6"/>
  <c r="A6" i="6" s="1"/>
  <c r="C7" i="6"/>
  <c r="A7" i="6" s="1"/>
  <c r="C8" i="6"/>
  <c r="A8" i="6" s="1"/>
  <c r="C9" i="6"/>
  <c r="A9" i="6" s="1"/>
  <c r="C10" i="6"/>
  <c r="C11" i="6"/>
  <c r="C12" i="6"/>
  <c r="A12" i="6" s="1"/>
  <c r="C13" i="6"/>
  <c r="C14" i="6"/>
  <c r="C15" i="6"/>
  <c r="C16" i="6"/>
  <c r="C17" i="6"/>
  <c r="C18" i="6"/>
  <c r="C19" i="6"/>
  <c r="A19" i="6" s="1"/>
  <c r="C20" i="6"/>
  <c r="C21" i="6"/>
  <c r="C22" i="6"/>
  <c r="C23" i="6"/>
  <c r="C24" i="6"/>
  <c r="C25" i="6"/>
  <c r="A25" i="6" s="1"/>
  <c r="C26" i="6"/>
  <c r="A26" i="6" s="1"/>
  <c r="C27" i="6"/>
  <c r="A27" i="6" s="1"/>
  <c r="C28" i="6"/>
  <c r="A28" i="6" s="1"/>
  <c r="C29" i="6"/>
  <c r="A29" i="6" s="1"/>
  <c r="C30" i="6"/>
  <c r="A30" i="6" s="1"/>
  <c r="C31" i="6"/>
  <c r="A31" i="6" s="1"/>
  <c r="C32" i="6"/>
  <c r="A32" i="6" s="1"/>
  <c r="C33" i="6"/>
  <c r="A33" i="6" s="1"/>
  <c r="C34" i="6"/>
  <c r="A34" i="6" s="1"/>
  <c r="C35" i="6"/>
  <c r="A35" i="6" s="1"/>
  <c r="C36" i="6"/>
  <c r="A36" i="6" s="1"/>
  <c r="C37" i="6"/>
  <c r="A37" i="6" s="1"/>
  <c r="C38" i="6"/>
  <c r="A38" i="6" s="1"/>
  <c r="C39" i="6"/>
  <c r="A39" i="6" s="1"/>
  <c r="C40" i="6"/>
  <c r="A40" i="6" s="1"/>
  <c r="C41" i="6"/>
  <c r="A41" i="6" s="1"/>
  <c r="C42" i="6"/>
  <c r="A42" i="6" s="1"/>
  <c r="C43" i="6"/>
  <c r="A43" i="6" s="1"/>
  <c r="C44" i="6"/>
  <c r="C45" i="6"/>
  <c r="C46" i="6"/>
  <c r="C47" i="6"/>
  <c r="C48" i="6"/>
  <c r="A48" i="6" s="1"/>
  <c r="C49" i="6"/>
  <c r="C50" i="6"/>
  <c r="C51" i="6"/>
  <c r="C52" i="6"/>
  <c r="A52" i="6" s="1"/>
  <c r="C53" i="6"/>
  <c r="A53" i="6" s="1"/>
  <c r="C54" i="6"/>
  <c r="C55" i="6"/>
  <c r="C56" i="6"/>
  <c r="A56" i="6" s="1"/>
  <c r="C57" i="6"/>
  <c r="C58" i="6"/>
  <c r="C59" i="6"/>
  <c r="C60" i="6"/>
  <c r="C61" i="6"/>
  <c r="C62" i="6"/>
  <c r="A62" i="6" s="1"/>
  <c r="C63" i="6"/>
  <c r="A63" i="6" s="1"/>
  <c r="C64" i="6"/>
  <c r="C65" i="6"/>
  <c r="A65" i="6" s="1"/>
  <c r="C66" i="6"/>
  <c r="A66" i="6" s="1"/>
  <c r="C67" i="6"/>
  <c r="A67" i="6" s="1"/>
  <c r="C68" i="6"/>
  <c r="A68" i="6" s="1"/>
  <c r="C69" i="6"/>
  <c r="A69" i="6" s="1"/>
  <c r="C70" i="6"/>
  <c r="A70" i="6" s="1"/>
  <c r="C71" i="6"/>
  <c r="A71" i="6" s="1"/>
  <c r="C72" i="6"/>
  <c r="A72" i="6" s="1"/>
  <c r="C73" i="6"/>
  <c r="A73" i="6" s="1"/>
  <c r="C74" i="6"/>
  <c r="A74" i="6" s="1"/>
  <c r="C75" i="6"/>
  <c r="A75" i="6" s="1"/>
  <c r="C76" i="6"/>
  <c r="A76" i="6" s="1"/>
  <c r="C77" i="6"/>
  <c r="A77" i="6" s="1"/>
  <c r="C78" i="6"/>
  <c r="A78" i="6" s="1"/>
  <c r="C79" i="6"/>
  <c r="A79" i="6" s="1"/>
  <c r="C80" i="6"/>
  <c r="A80" i="6" s="1"/>
  <c r="C81" i="6"/>
  <c r="C82" i="6"/>
  <c r="C83" i="6"/>
  <c r="C84" i="6"/>
  <c r="C85" i="6"/>
  <c r="A85" i="6" s="1"/>
  <c r="C86" i="6"/>
  <c r="C87" i="6"/>
  <c r="C88" i="6"/>
  <c r="A88" i="6" s="1"/>
  <c r="C89" i="6"/>
  <c r="C90" i="6"/>
  <c r="C91" i="6"/>
  <c r="C92" i="6"/>
  <c r="A92" i="6" s="1"/>
  <c r="C93" i="6"/>
  <c r="C94" i="6"/>
  <c r="C95" i="6"/>
  <c r="A95" i="6" s="1"/>
  <c r="C96" i="6"/>
  <c r="C97" i="6"/>
  <c r="C98" i="6"/>
  <c r="C99" i="6"/>
  <c r="C100" i="6"/>
  <c r="A100" i="6" s="1"/>
  <c r="C101" i="6"/>
  <c r="C102" i="6"/>
  <c r="C103" i="6"/>
  <c r="C104" i="6"/>
  <c r="C105" i="6"/>
  <c r="A105" i="6" s="1"/>
  <c r="C106" i="6"/>
  <c r="C107" i="6"/>
  <c r="C108" i="6"/>
  <c r="C109" i="6"/>
  <c r="C110" i="6"/>
  <c r="C111" i="6"/>
  <c r="C112" i="6"/>
  <c r="C113" i="6"/>
  <c r="A113" i="6" s="1"/>
  <c r="C114" i="6"/>
  <c r="C115" i="6"/>
  <c r="C116" i="6"/>
  <c r="C117" i="6"/>
  <c r="C118" i="6"/>
  <c r="C119" i="6"/>
  <c r="C120" i="6"/>
  <c r="C121" i="6"/>
  <c r="A121" i="6" s="1"/>
  <c r="C122" i="6"/>
  <c r="C123" i="6"/>
  <c r="C124" i="6"/>
  <c r="C125" i="6"/>
  <c r="C126" i="6"/>
  <c r="C127" i="6"/>
  <c r="C128" i="6"/>
  <c r="A128" i="6" s="1"/>
  <c r="C129" i="6"/>
  <c r="C130" i="6"/>
  <c r="C131" i="6"/>
  <c r="C132" i="6"/>
  <c r="C133" i="6"/>
  <c r="C134" i="6"/>
  <c r="C135" i="6"/>
  <c r="A135" i="6" s="1"/>
  <c r="C136" i="6"/>
  <c r="C137" i="6"/>
  <c r="C138" i="6"/>
  <c r="C139" i="6"/>
  <c r="C140" i="6"/>
  <c r="C141" i="6"/>
  <c r="A141" i="6" s="1"/>
  <c r="C142" i="6"/>
  <c r="A142" i="6" s="1"/>
  <c r="C143" i="6"/>
  <c r="C144" i="6"/>
  <c r="C145" i="6"/>
  <c r="C146" i="6"/>
  <c r="C147" i="6"/>
  <c r="C148" i="6"/>
  <c r="A148" i="6" s="1"/>
  <c r="C149" i="6"/>
  <c r="A149" i="6" s="1"/>
  <c r="C150" i="6"/>
  <c r="C151" i="6"/>
  <c r="C152" i="6"/>
  <c r="C153" i="6"/>
  <c r="C154" i="6"/>
  <c r="A154" i="6" s="1"/>
  <c r="C155" i="6"/>
  <c r="A155" i="6" s="1"/>
  <c r="C156" i="6"/>
  <c r="A156" i="6" s="1"/>
  <c r="C157" i="6"/>
  <c r="A157" i="6" s="1"/>
  <c r="C158" i="6"/>
  <c r="A158" i="6" s="1"/>
  <c r="C159" i="6"/>
  <c r="A159" i="6" s="1"/>
  <c r="C160" i="6"/>
  <c r="A160" i="6" s="1"/>
  <c r="C161" i="6"/>
  <c r="A161" i="6" s="1"/>
  <c r="C162" i="6"/>
  <c r="A162" i="6" s="1"/>
  <c r="C163" i="6"/>
  <c r="A163" i="6" s="1"/>
  <c r="C164" i="6"/>
  <c r="A164" i="6" s="1"/>
  <c r="C165" i="6"/>
  <c r="A165" i="6" s="1"/>
  <c r="C166" i="6"/>
  <c r="A166" i="6" s="1"/>
  <c r="C167" i="6"/>
  <c r="A167" i="6" s="1"/>
  <c r="C168" i="6"/>
  <c r="A168" i="6" s="1"/>
  <c r="C169" i="6"/>
  <c r="A169" i="6" s="1"/>
  <c r="C170" i="6"/>
  <c r="A170" i="6" s="1"/>
  <c r="C171" i="6"/>
  <c r="A171" i="6" s="1"/>
  <c r="C172" i="6"/>
  <c r="A172" i="6" s="1"/>
  <c r="C173" i="6"/>
  <c r="A173" i="6" s="1"/>
  <c r="C174" i="6"/>
  <c r="A174" i="6" s="1"/>
  <c r="C175" i="6"/>
  <c r="A175" i="6" s="1"/>
  <c r="C176" i="6"/>
  <c r="A176" i="6" s="1"/>
  <c r="C177" i="6"/>
  <c r="A177" i="6" s="1"/>
  <c r="C178" i="6"/>
  <c r="A178" i="6" s="1"/>
  <c r="C179" i="6"/>
  <c r="A179" i="6" s="1"/>
  <c r="C180" i="6"/>
  <c r="C181" i="6"/>
  <c r="C182" i="6"/>
  <c r="C183" i="6"/>
  <c r="C184" i="6"/>
  <c r="A184" i="6" s="1"/>
  <c r="C185" i="6"/>
  <c r="C186" i="6"/>
  <c r="C187" i="6"/>
  <c r="A187" i="6" s="1"/>
  <c r="C188" i="6"/>
  <c r="C189" i="6"/>
  <c r="C190" i="6"/>
  <c r="C191" i="6"/>
  <c r="C192" i="6"/>
  <c r="A192" i="6" s="1"/>
  <c r="C193" i="6"/>
  <c r="C194" i="6"/>
  <c r="A194" i="6" s="1"/>
  <c r="C195" i="6"/>
  <c r="C196" i="6"/>
  <c r="C197" i="6"/>
  <c r="C198" i="6"/>
  <c r="C199" i="6"/>
  <c r="A199" i="6" s="1"/>
  <c r="C200" i="6"/>
  <c r="C201" i="6"/>
  <c r="C202" i="6"/>
  <c r="A202" i="6" s="1"/>
  <c r="C203" i="6"/>
  <c r="C204" i="6"/>
  <c r="C205" i="6"/>
  <c r="C206" i="6"/>
  <c r="C207" i="6"/>
  <c r="A207" i="6" s="1"/>
  <c r="C208" i="6"/>
  <c r="C209" i="6"/>
  <c r="C210" i="6"/>
  <c r="C211" i="6"/>
  <c r="A211" i="6" s="1"/>
  <c r="C212" i="6"/>
  <c r="A212" i="6" s="1"/>
  <c r="C213" i="6"/>
  <c r="C214" i="6"/>
  <c r="C215" i="6"/>
  <c r="C216" i="6"/>
  <c r="C217" i="6"/>
  <c r="C218" i="6"/>
  <c r="A218" i="6" s="1"/>
  <c r="C219" i="6"/>
  <c r="C220" i="6"/>
  <c r="C221" i="6"/>
  <c r="A221" i="6" s="1"/>
  <c r="C222" i="6"/>
  <c r="C223" i="6"/>
  <c r="C224" i="6"/>
  <c r="C225" i="6"/>
  <c r="A225" i="6" s="1"/>
  <c r="C226" i="6"/>
  <c r="A226" i="6" s="1"/>
  <c r="C227" i="6"/>
  <c r="C228" i="6"/>
  <c r="C229" i="6"/>
  <c r="C230" i="6"/>
  <c r="C231" i="6"/>
  <c r="C232" i="6"/>
  <c r="C233" i="6"/>
  <c r="C234" i="6"/>
  <c r="A234" i="6" s="1"/>
  <c r="C235" i="6"/>
  <c r="A235" i="6" s="1"/>
  <c r="C236" i="6"/>
  <c r="A236" i="6" s="1"/>
  <c r="C237" i="6"/>
  <c r="A237" i="6" s="1"/>
  <c r="C238" i="6"/>
  <c r="A238" i="6" s="1"/>
  <c r="C239" i="6"/>
  <c r="A239" i="6" s="1"/>
  <c r="C240" i="6"/>
  <c r="A240" i="6" s="1"/>
  <c r="C241" i="6"/>
  <c r="A241" i="6" s="1"/>
  <c r="C242" i="6"/>
  <c r="A242" i="6" s="1"/>
  <c r="C243" i="6"/>
  <c r="A243" i="6" s="1"/>
  <c r="C244" i="6"/>
  <c r="A244" i="6" s="1"/>
  <c r="C245" i="6"/>
  <c r="A245" i="6" s="1"/>
  <c r="C246" i="6"/>
  <c r="A246" i="6" s="1"/>
  <c r="C247" i="6"/>
  <c r="A247" i="6" s="1"/>
  <c r="C248" i="6"/>
  <c r="A248" i="6" s="1"/>
  <c r="C249" i="6"/>
  <c r="A249" i="6" s="1"/>
  <c r="C250" i="6"/>
  <c r="A250" i="6" s="1"/>
  <c r="C251" i="6"/>
  <c r="A251" i="6" s="1"/>
  <c r="C252" i="6"/>
  <c r="A252" i="6" s="1"/>
  <c r="C253" i="6"/>
  <c r="A253" i="6" s="1"/>
  <c r="C254" i="6"/>
  <c r="A254" i="6" s="1"/>
  <c r="C255" i="6"/>
  <c r="A255" i="6" s="1"/>
  <c r="C256" i="6"/>
  <c r="A256" i="6" s="1"/>
  <c r="C257" i="6"/>
  <c r="A257" i="6" s="1"/>
  <c r="C258" i="6"/>
  <c r="A258" i="6" s="1"/>
  <c r="C259" i="6"/>
  <c r="C260" i="6"/>
  <c r="C261" i="6"/>
  <c r="A261" i="6" s="1"/>
  <c r="C262" i="6"/>
  <c r="C263" i="6"/>
  <c r="C264" i="6"/>
  <c r="A264" i="6" s="1"/>
  <c r="C265" i="6"/>
  <c r="C266" i="6"/>
  <c r="C267" i="6"/>
  <c r="C268" i="6"/>
  <c r="A268" i="6" s="1"/>
  <c r="C269" i="6"/>
  <c r="A269" i="6" s="1"/>
  <c r="C270" i="6"/>
  <c r="C271" i="6"/>
  <c r="C272" i="6"/>
  <c r="A272" i="6" s="1"/>
  <c r="C273" i="6"/>
  <c r="C274" i="6"/>
  <c r="C275" i="6"/>
  <c r="C276" i="6"/>
  <c r="A276" i="6" s="1"/>
  <c r="C277" i="6"/>
  <c r="A277" i="6" s="1"/>
  <c r="C278" i="6"/>
  <c r="C279" i="6"/>
  <c r="C280" i="6"/>
  <c r="C281" i="6"/>
  <c r="C282" i="6"/>
  <c r="C283" i="6"/>
  <c r="C284" i="6"/>
  <c r="C285" i="6"/>
  <c r="A285" i="6" s="1"/>
  <c r="C286" i="6"/>
  <c r="C287" i="6"/>
  <c r="C288" i="6"/>
  <c r="C289" i="6"/>
  <c r="C290" i="6"/>
  <c r="C291" i="6"/>
  <c r="C292" i="6"/>
  <c r="A292" i="6" s="1"/>
  <c r="C293" i="6"/>
  <c r="C294" i="6"/>
  <c r="C295" i="6"/>
  <c r="C296" i="6"/>
  <c r="C297" i="6"/>
  <c r="C298" i="6"/>
  <c r="C299" i="6"/>
  <c r="A299" i="6" s="1"/>
  <c r="C300" i="6"/>
  <c r="C301" i="6"/>
  <c r="C302" i="6"/>
  <c r="A302" i="6" s="1"/>
  <c r="C303" i="6"/>
  <c r="C304" i="6"/>
  <c r="C305" i="6"/>
  <c r="C306" i="6"/>
  <c r="C307" i="6"/>
  <c r="C308" i="6"/>
  <c r="A308" i="6" s="1"/>
  <c r="C309" i="6"/>
  <c r="C310" i="6"/>
  <c r="A310" i="6" s="1"/>
  <c r="C311" i="6"/>
  <c r="C312" i="6"/>
  <c r="C313" i="6"/>
  <c r="C314" i="6"/>
  <c r="C315" i="6"/>
  <c r="A315" i="6" s="1"/>
  <c r="C316" i="6"/>
  <c r="C317" i="6"/>
  <c r="A317" i="6" s="1"/>
  <c r="C318" i="6"/>
  <c r="C319" i="6"/>
  <c r="C320" i="6"/>
  <c r="C321" i="6"/>
  <c r="C322" i="6"/>
  <c r="C323" i="6"/>
  <c r="A323" i="6" s="1"/>
  <c r="C324" i="6"/>
  <c r="C325" i="6"/>
  <c r="C326" i="6"/>
  <c r="C327" i="6"/>
  <c r="C328" i="6"/>
  <c r="C329" i="6"/>
  <c r="C330" i="6"/>
  <c r="A330" i="6" s="1"/>
  <c r="C331" i="6"/>
  <c r="C332" i="6"/>
  <c r="A332" i="6" s="1"/>
  <c r="C333" i="6"/>
  <c r="C334" i="6"/>
  <c r="C335" i="6"/>
  <c r="C336" i="6"/>
  <c r="C337" i="6"/>
  <c r="C338" i="6"/>
  <c r="A338" i="6" s="1"/>
  <c r="C339" i="6"/>
  <c r="C340" i="6"/>
  <c r="C341" i="6"/>
  <c r="C342" i="6"/>
  <c r="C343" i="6"/>
  <c r="C344" i="6"/>
  <c r="A344" i="6" s="1"/>
  <c r="C345" i="6"/>
  <c r="C346" i="6"/>
  <c r="A346" i="6" s="1"/>
  <c r="C347" i="6"/>
  <c r="C348" i="6"/>
  <c r="C349" i="6"/>
  <c r="C350" i="6"/>
  <c r="C351" i="6"/>
  <c r="C352" i="6"/>
  <c r="A352" i="6" s="1"/>
  <c r="C353" i="6"/>
  <c r="A353" i="6" s="1"/>
  <c r="C354" i="6"/>
  <c r="A354" i="6" s="1"/>
  <c r="C355" i="6"/>
  <c r="C356" i="6"/>
  <c r="C357" i="6"/>
  <c r="C358" i="6"/>
  <c r="C359" i="6"/>
  <c r="A359" i="6" s="1"/>
  <c r="C360" i="6"/>
  <c r="A360" i="6" s="1"/>
  <c r="C361" i="6"/>
  <c r="A361" i="6" s="1"/>
  <c r="C362" i="6"/>
  <c r="A362" i="6" s="1"/>
  <c r="C363" i="6"/>
  <c r="A363" i="6" s="1"/>
  <c r="C364" i="6"/>
  <c r="A364" i="6" s="1"/>
  <c r="C365" i="6"/>
  <c r="A365" i="6" s="1"/>
  <c r="C366" i="6"/>
  <c r="A366" i="6" s="1"/>
  <c r="C367" i="6"/>
  <c r="A367" i="6" s="1"/>
  <c r="C368" i="6"/>
  <c r="A368" i="6" s="1"/>
  <c r="C369" i="6"/>
  <c r="A369" i="6" s="1"/>
  <c r="C370" i="6"/>
  <c r="A370" i="6" s="1"/>
  <c r="C371" i="6"/>
  <c r="A371" i="6" s="1"/>
  <c r="C372" i="6"/>
  <c r="A372" i="6" s="1"/>
  <c r="C373" i="6"/>
  <c r="A373" i="6" s="1"/>
  <c r="C374" i="6"/>
  <c r="A374" i="6" s="1"/>
  <c r="C375" i="6"/>
  <c r="A375" i="6" s="1"/>
  <c r="C376" i="6"/>
  <c r="A376" i="6" s="1"/>
  <c r="C377" i="6"/>
  <c r="A377" i="6" s="1"/>
  <c r="C378" i="6"/>
  <c r="A378" i="6" s="1"/>
  <c r="C379" i="6"/>
  <c r="A379" i="6" s="1"/>
  <c r="C380" i="6"/>
  <c r="A380" i="6" s="1"/>
  <c r="C381" i="6"/>
  <c r="A381" i="6" s="1"/>
  <c r="C382" i="6"/>
  <c r="A382" i="6" s="1"/>
  <c r="C383" i="6"/>
  <c r="A383" i="6" s="1"/>
  <c r="C384" i="6"/>
  <c r="A384" i="6" s="1"/>
  <c r="C385" i="6"/>
  <c r="A385" i="6" s="1"/>
  <c r="C386" i="6"/>
  <c r="A386" i="6" s="1"/>
  <c r="C387" i="6"/>
  <c r="A387" i="6" s="1"/>
  <c r="C388" i="6"/>
  <c r="A388" i="6" s="1"/>
  <c r="C389" i="6"/>
  <c r="A389" i="6" s="1"/>
  <c r="C390" i="6"/>
  <c r="A390" i="6" s="1"/>
  <c r="C391" i="6"/>
  <c r="A391" i="6" s="1"/>
  <c r="C392" i="6"/>
  <c r="A392" i="6" s="1"/>
  <c r="C393" i="6"/>
  <c r="A393" i="6" s="1"/>
  <c r="C394" i="6"/>
  <c r="A394" i="6" s="1"/>
  <c r="C395" i="6"/>
  <c r="A395" i="6" s="1"/>
  <c r="C396" i="6"/>
  <c r="A396" i="6" s="1"/>
  <c r="C397" i="6"/>
  <c r="A397" i="6" s="1"/>
  <c r="C398" i="6"/>
  <c r="A398" i="6" s="1"/>
  <c r="C399" i="6"/>
  <c r="A399" i="6" s="1"/>
  <c r="C400" i="6"/>
  <c r="A400" i="6" s="1"/>
  <c r="C401" i="6"/>
  <c r="A401" i="6" s="1"/>
  <c r="C402" i="6"/>
  <c r="A402" i="6" s="1"/>
  <c r="C403" i="6"/>
  <c r="A403" i="6" s="1"/>
  <c r="C404" i="6"/>
  <c r="A404" i="6" s="1"/>
  <c r="C405" i="6"/>
  <c r="A405" i="6" s="1"/>
  <c r="C406" i="6"/>
  <c r="A406" i="6" s="1"/>
  <c r="C407" i="6"/>
  <c r="A407" i="6" s="1"/>
  <c r="C408" i="6"/>
  <c r="A408" i="6" s="1"/>
  <c r="C409" i="6"/>
  <c r="A409" i="6" s="1"/>
  <c r="C410" i="6"/>
  <c r="A410" i="6" s="1"/>
  <c r="C411" i="6"/>
  <c r="A411" i="6" s="1"/>
  <c r="C412" i="6"/>
  <c r="A412" i="6" s="1"/>
  <c r="C413" i="6"/>
  <c r="A413" i="6" s="1"/>
  <c r="C414" i="6"/>
  <c r="A414" i="6" s="1"/>
  <c r="C415" i="6"/>
  <c r="A415" i="6" s="1"/>
  <c r="C416" i="6"/>
  <c r="A416" i="6" s="1"/>
  <c r="C417" i="6"/>
  <c r="A417" i="6" s="1"/>
  <c r="C418" i="6"/>
  <c r="A418" i="6" s="1"/>
  <c r="C419" i="6"/>
  <c r="A419" i="6" s="1"/>
  <c r="C420" i="6"/>
  <c r="A420" i="6" s="1"/>
  <c r="C421" i="6"/>
  <c r="A421" i="6" s="1"/>
  <c r="C422" i="6"/>
  <c r="A422" i="6" s="1"/>
  <c r="C423" i="6"/>
  <c r="A423" i="6" s="1"/>
  <c r="C424" i="6"/>
  <c r="A424" i="6" s="1"/>
  <c r="C425" i="6"/>
  <c r="A425" i="6" s="1"/>
  <c r="C426" i="6"/>
  <c r="A426" i="6" s="1"/>
  <c r="C427" i="6"/>
  <c r="A427" i="6" s="1"/>
  <c r="C428" i="6"/>
  <c r="A428" i="6" s="1"/>
  <c r="C429" i="6"/>
  <c r="A429" i="6" s="1"/>
  <c r="C430" i="6"/>
  <c r="A430" i="6" s="1"/>
  <c r="C431" i="6"/>
  <c r="A431" i="6" s="1"/>
  <c r="C432" i="6"/>
  <c r="A432" i="6" s="1"/>
  <c r="C433" i="6"/>
  <c r="A433" i="6" s="1"/>
  <c r="C434" i="6"/>
  <c r="A434" i="6" s="1"/>
  <c r="C435" i="6"/>
  <c r="A435" i="6" s="1"/>
  <c r="C436" i="6"/>
  <c r="A436" i="6" s="1"/>
  <c r="C437" i="6"/>
  <c r="A437" i="6" s="1"/>
  <c r="C438" i="6"/>
  <c r="A438" i="6" s="1"/>
  <c r="C439" i="6"/>
  <c r="A439" i="6" s="1"/>
  <c r="C440" i="6"/>
  <c r="C441" i="6"/>
  <c r="C442" i="6"/>
  <c r="C443" i="6"/>
  <c r="A443" i="6" s="1"/>
  <c r="C444" i="6"/>
  <c r="A444" i="6" s="1"/>
  <c r="C445" i="6"/>
  <c r="C446" i="6"/>
  <c r="C447" i="6"/>
  <c r="A447" i="6" s="1"/>
  <c r="C448" i="6"/>
  <c r="C449" i="6"/>
  <c r="C450" i="6"/>
  <c r="C451" i="6"/>
  <c r="A451" i="6" s="1"/>
  <c r="C452" i="6"/>
  <c r="A452" i="6" s="1"/>
  <c r="C453" i="6"/>
  <c r="C454" i="6"/>
  <c r="C455" i="6"/>
  <c r="A455" i="6" s="1"/>
  <c r="C456" i="6"/>
  <c r="C457" i="6"/>
  <c r="C458" i="6"/>
  <c r="C459" i="6"/>
  <c r="A459" i="6" s="1"/>
  <c r="C460" i="6"/>
  <c r="A460" i="6" s="1"/>
  <c r="C461" i="6"/>
  <c r="C462" i="6"/>
  <c r="C463" i="6"/>
  <c r="A463" i="6" s="1"/>
  <c r="C464" i="6"/>
  <c r="C465" i="6"/>
  <c r="C466" i="6"/>
  <c r="A466" i="6" s="1"/>
  <c r="C467" i="6"/>
  <c r="A467" i="6" s="1"/>
  <c r="C468" i="6"/>
  <c r="C469" i="6"/>
  <c r="C470" i="6"/>
  <c r="A470" i="6" s="1"/>
  <c r="C471" i="6"/>
  <c r="C472" i="6"/>
  <c r="C473" i="6"/>
  <c r="A473" i="6" s="1"/>
  <c r="C474" i="6"/>
  <c r="A474" i="6" s="1"/>
  <c r="C475" i="6"/>
  <c r="C476" i="6"/>
  <c r="C477" i="6"/>
  <c r="A477" i="6" s="1"/>
  <c r="C478" i="6"/>
  <c r="C479" i="6"/>
  <c r="C480" i="6"/>
  <c r="A480" i="6" s="1"/>
  <c r="C481" i="6"/>
  <c r="A481" i="6" s="1"/>
  <c r="C482" i="6"/>
  <c r="C483" i="6"/>
  <c r="C484" i="6"/>
  <c r="A484" i="6" s="1"/>
  <c r="C485" i="6"/>
  <c r="C486" i="6"/>
  <c r="C487" i="6"/>
  <c r="C488" i="6"/>
  <c r="A488" i="6" s="1"/>
  <c r="C489" i="6"/>
  <c r="A489" i="6" s="1"/>
  <c r="C490" i="6"/>
  <c r="C491" i="6"/>
  <c r="C492" i="6"/>
  <c r="A492" i="6" s="1"/>
  <c r="C493" i="6"/>
  <c r="C494" i="6"/>
  <c r="C495" i="6"/>
  <c r="C496" i="6"/>
  <c r="C497" i="6"/>
  <c r="A497" i="6" s="1"/>
  <c r="C498" i="6"/>
  <c r="C499" i="6"/>
  <c r="C500" i="6"/>
  <c r="C501" i="6"/>
  <c r="C502" i="6"/>
  <c r="C503" i="6"/>
  <c r="C504" i="6"/>
  <c r="C505" i="6"/>
  <c r="A505" i="6" s="1"/>
  <c r="C506" i="6"/>
  <c r="C507" i="6"/>
  <c r="C508" i="6"/>
  <c r="C509" i="6"/>
  <c r="C510" i="6"/>
  <c r="C511" i="6"/>
  <c r="C512" i="6"/>
  <c r="A512" i="6" s="1"/>
  <c r="C513" i="6"/>
  <c r="C514" i="6"/>
  <c r="C515" i="6"/>
  <c r="C516" i="6"/>
  <c r="C517" i="6"/>
  <c r="C518" i="6"/>
  <c r="C519" i="6"/>
  <c r="C520" i="6"/>
  <c r="C521" i="6"/>
  <c r="C522" i="6"/>
  <c r="A522" i="6" s="1"/>
  <c r="C523" i="6"/>
  <c r="A523" i="6" s="1"/>
  <c r="C524" i="6"/>
  <c r="C525" i="6"/>
  <c r="C526" i="6"/>
  <c r="C527" i="6"/>
  <c r="C528" i="6"/>
  <c r="C529" i="6"/>
  <c r="C530" i="6"/>
  <c r="A530" i="6" s="1"/>
  <c r="C531" i="6"/>
  <c r="A531" i="6" s="1"/>
  <c r="C532" i="6"/>
  <c r="C533" i="6"/>
  <c r="C534" i="6"/>
  <c r="C535" i="6"/>
  <c r="C536" i="6"/>
  <c r="C537" i="6"/>
  <c r="A537" i="6" s="1"/>
  <c r="C538" i="6"/>
  <c r="A538" i="6" s="1"/>
  <c r="C539" i="6"/>
  <c r="C540" i="6"/>
  <c r="C541" i="6"/>
  <c r="C542" i="6"/>
  <c r="C543" i="6"/>
  <c r="A543" i="6" s="1"/>
  <c r="C544" i="6"/>
  <c r="A544" i="6" s="1"/>
  <c r="C545" i="6"/>
  <c r="A545" i="6" s="1"/>
  <c r="C546" i="6"/>
  <c r="A546" i="6" s="1"/>
  <c r="C547" i="6"/>
  <c r="A547" i="6" s="1"/>
  <c r="C548" i="6"/>
  <c r="A548" i="6" s="1"/>
  <c r="C549" i="6"/>
  <c r="A549" i="6" s="1"/>
  <c r="C550" i="6"/>
  <c r="A550" i="6" s="1"/>
  <c r="C551" i="6"/>
  <c r="A551" i="6" s="1"/>
  <c r="C552" i="6"/>
  <c r="A552" i="6" s="1"/>
  <c r="C553" i="6"/>
  <c r="A553" i="6" s="1"/>
  <c r="C554" i="6"/>
  <c r="A554" i="6" s="1"/>
  <c r="C555" i="6"/>
  <c r="A555" i="6" s="1"/>
  <c r="C556" i="6"/>
  <c r="A556" i="6" s="1"/>
  <c r="C557" i="6"/>
  <c r="A557" i="6" s="1"/>
  <c r="C558" i="6"/>
  <c r="A558" i="6" s="1"/>
  <c r="C559" i="6"/>
  <c r="A559" i="6" s="1"/>
  <c r="C560" i="6"/>
  <c r="A560" i="6" s="1"/>
  <c r="C561" i="6"/>
  <c r="A561" i="6" s="1"/>
  <c r="C562" i="6"/>
  <c r="A562" i="6" s="1"/>
  <c r="C563" i="6"/>
  <c r="A563" i="6" s="1"/>
  <c r="C564" i="6"/>
  <c r="A564" i="6" s="1"/>
  <c r="C565" i="6"/>
  <c r="A565" i="6" s="1"/>
  <c r="C566" i="6"/>
  <c r="A566" i="6" s="1"/>
  <c r="C567" i="6"/>
  <c r="A567" i="6" s="1"/>
  <c r="C568" i="6"/>
  <c r="A568" i="6" s="1"/>
  <c r="C569" i="6"/>
  <c r="A569" i="6" s="1"/>
  <c r="C570" i="6"/>
  <c r="A570" i="6" s="1"/>
  <c r="C571" i="6"/>
  <c r="A571" i="6" s="1"/>
  <c r="C572" i="6"/>
  <c r="A572" i="6" s="1"/>
  <c r="C573" i="6"/>
  <c r="A573" i="6" s="1"/>
  <c r="C574" i="6"/>
  <c r="A574" i="6" s="1"/>
  <c r="C575" i="6"/>
  <c r="C576" i="6"/>
  <c r="A576" i="6" s="1"/>
  <c r="C577" i="6"/>
  <c r="C578" i="6"/>
  <c r="A578" i="6" s="1"/>
  <c r="C579" i="6"/>
  <c r="C580" i="6"/>
  <c r="A580" i="6" s="1"/>
  <c r="C581" i="6"/>
  <c r="C582" i="6"/>
  <c r="C583" i="6"/>
  <c r="A583" i="6" s="1"/>
  <c r="C584" i="6"/>
  <c r="C585" i="6"/>
  <c r="C586" i="6"/>
  <c r="C587" i="6"/>
  <c r="C588" i="6"/>
  <c r="A588" i="6" s="1"/>
  <c r="C589" i="6"/>
  <c r="C590" i="6"/>
  <c r="C591" i="6"/>
  <c r="A591" i="6" s="1"/>
  <c r="C592" i="6"/>
  <c r="C593" i="6"/>
  <c r="C594" i="6"/>
  <c r="C595" i="6"/>
  <c r="C596" i="6"/>
  <c r="C597" i="6"/>
  <c r="A597" i="6" s="1"/>
  <c r="C598" i="6"/>
  <c r="C599" i="6"/>
  <c r="A599" i="6" s="1"/>
  <c r="C600" i="6"/>
  <c r="C601" i="6"/>
  <c r="C602" i="6"/>
  <c r="C603" i="6"/>
  <c r="C604" i="6"/>
  <c r="C605" i="6"/>
  <c r="A605" i="6" s="1"/>
  <c r="C606" i="6"/>
  <c r="C607" i="6"/>
  <c r="C608" i="6"/>
  <c r="C609" i="6"/>
  <c r="C610" i="6"/>
  <c r="C611" i="6"/>
  <c r="C612" i="6"/>
  <c r="C613" i="6"/>
  <c r="A613" i="6" s="1"/>
  <c r="C614" i="6"/>
  <c r="A614" i="6" s="1"/>
  <c r="C615" i="6"/>
  <c r="C616" i="6"/>
  <c r="C617" i="6"/>
  <c r="A617" i="6" s="1"/>
  <c r="C618" i="6"/>
  <c r="A618" i="6" s="1"/>
  <c r="C619" i="6"/>
  <c r="A619" i="6" s="1"/>
  <c r="C620" i="6"/>
  <c r="A620" i="6" s="1"/>
  <c r="C621" i="6"/>
  <c r="A621" i="6" s="1"/>
  <c r="C622" i="6"/>
  <c r="A622" i="6" s="1"/>
  <c r="C623" i="6"/>
  <c r="A623" i="6" s="1"/>
  <c r="C624" i="6"/>
  <c r="A624" i="6" s="1"/>
  <c r="C625" i="6"/>
  <c r="A625" i="6" s="1"/>
  <c r="C626" i="6"/>
  <c r="A626" i="6" s="1"/>
  <c r="C627" i="6"/>
  <c r="C628" i="6"/>
  <c r="C629" i="6"/>
  <c r="C630" i="6"/>
  <c r="A630" i="6" s="1"/>
  <c r="C631" i="6"/>
  <c r="C632" i="6"/>
  <c r="C633" i="6"/>
  <c r="C634" i="6"/>
  <c r="A634" i="6" s="1"/>
  <c r="C635" i="6"/>
  <c r="A635" i="6" s="1"/>
  <c r="C636" i="6"/>
  <c r="C637" i="6"/>
  <c r="C638" i="6"/>
  <c r="C639" i="6"/>
  <c r="C640" i="6"/>
  <c r="C641" i="6"/>
  <c r="C642" i="6"/>
  <c r="C643" i="6"/>
  <c r="A643" i="6" s="1"/>
  <c r="C644" i="6"/>
  <c r="A644" i="6" s="1"/>
  <c r="C645" i="6"/>
  <c r="C646" i="6"/>
  <c r="A646" i="6" s="1"/>
  <c r="C647" i="6"/>
  <c r="C648" i="6"/>
  <c r="C649" i="6"/>
  <c r="C650" i="6"/>
  <c r="C651" i="6"/>
  <c r="C652" i="6"/>
  <c r="A652" i="6" s="1"/>
  <c r="C653" i="6"/>
  <c r="C654" i="6"/>
  <c r="A654" i="6" s="1"/>
  <c r="C655" i="6"/>
  <c r="C656" i="6"/>
  <c r="C657" i="6"/>
  <c r="C658" i="6"/>
  <c r="C659" i="6"/>
  <c r="A659" i="6" s="1"/>
  <c r="C660" i="6"/>
  <c r="C661" i="6"/>
  <c r="C662" i="6"/>
  <c r="C663" i="6"/>
  <c r="C664" i="6"/>
  <c r="C665" i="6"/>
  <c r="A665" i="6" s="1"/>
  <c r="C666" i="6"/>
  <c r="C667" i="6"/>
  <c r="A667" i="6" s="1"/>
  <c r="C668" i="6"/>
  <c r="C669" i="6"/>
  <c r="C670" i="6"/>
  <c r="C671" i="6"/>
  <c r="C672" i="6"/>
  <c r="A672" i="6" s="1"/>
  <c r="C673" i="6"/>
  <c r="A673" i="6" s="1"/>
  <c r="C674" i="6"/>
  <c r="A674" i="6" s="1"/>
  <c r="C675" i="6"/>
  <c r="A675" i="6" s="1"/>
  <c r="C676" i="6"/>
  <c r="A676" i="6" s="1"/>
  <c r="C677" i="6"/>
  <c r="A677" i="6" s="1"/>
  <c r="C678" i="6"/>
  <c r="A678" i="6" s="1"/>
  <c r="C679" i="6"/>
  <c r="A679" i="6" s="1"/>
  <c r="C680" i="6"/>
  <c r="A680" i="6" s="1"/>
  <c r="C681" i="6"/>
  <c r="A681" i="6" s="1"/>
  <c r="C682" i="6"/>
  <c r="A682" i="6" s="1"/>
  <c r="C683" i="6"/>
  <c r="A683" i="6" s="1"/>
  <c r="C684" i="6"/>
  <c r="A684" i="6" s="1"/>
  <c r="C685" i="6"/>
  <c r="A685" i="6" s="1"/>
  <c r="C686" i="6"/>
  <c r="A686" i="6" s="1"/>
  <c r="C687" i="6"/>
  <c r="A687" i="6" s="1"/>
  <c r="C688" i="6"/>
  <c r="A688" i="6" s="1"/>
  <c r="C689" i="6"/>
  <c r="A689" i="6" s="1"/>
  <c r="C690" i="6"/>
  <c r="A690" i="6" s="1"/>
  <c r="C691" i="6"/>
  <c r="A691" i="6" s="1"/>
  <c r="C692" i="6"/>
  <c r="A692" i="6" s="1"/>
  <c r="C693" i="6"/>
  <c r="A693" i="6" s="1"/>
  <c r="C694" i="6"/>
  <c r="A694" i="6" s="1"/>
  <c r="C695" i="6"/>
  <c r="A695" i="6" s="1"/>
  <c r="C696" i="6"/>
  <c r="A696" i="6" s="1"/>
  <c r="C697" i="6"/>
  <c r="A697" i="6" s="1"/>
  <c r="C698" i="6"/>
  <c r="A698" i="6" s="1"/>
  <c r="C699" i="6"/>
  <c r="A699" i="6" s="1"/>
  <c r="C700" i="6"/>
  <c r="A700" i="6" s="1"/>
  <c r="C701" i="6"/>
  <c r="A701" i="6" s="1"/>
  <c r="C702" i="6"/>
  <c r="A702" i="6" s="1"/>
  <c r="C703" i="6"/>
  <c r="A703" i="6" s="1"/>
  <c r="C704" i="6"/>
  <c r="A704" i="6" s="1"/>
  <c r="C705" i="6"/>
  <c r="A705" i="6" s="1"/>
  <c r="C706" i="6"/>
  <c r="A706" i="6" s="1"/>
  <c r="C707" i="6"/>
  <c r="A707" i="6" s="1"/>
  <c r="C708" i="6"/>
  <c r="A708" i="6" s="1"/>
  <c r="C709" i="6"/>
  <c r="A709" i="6" s="1"/>
  <c r="C710" i="6"/>
  <c r="A710" i="6" s="1"/>
  <c r="C711" i="6"/>
  <c r="A711" i="6" s="1"/>
  <c r="C712" i="6"/>
  <c r="A712" i="6" s="1"/>
  <c r="C713" i="6"/>
  <c r="A713" i="6" s="1"/>
  <c r="C714" i="6"/>
  <c r="A714" i="6" s="1"/>
  <c r="C715" i="6"/>
  <c r="A715" i="6" s="1"/>
  <c r="C716" i="6"/>
  <c r="A716" i="6" s="1"/>
  <c r="C717" i="6"/>
  <c r="A717" i="6" s="1"/>
  <c r="C718" i="6"/>
  <c r="A718" i="6" s="1"/>
  <c r="C719" i="6"/>
  <c r="A719" i="6" s="1"/>
  <c r="C720" i="6"/>
  <c r="A720" i="6" s="1"/>
  <c r="C721" i="6"/>
  <c r="A721" i="6" s="1"/>
  <c r="C722" i="6"/>
  <c r="A722" i="6" s="1"/>
  <c r="C723" i="6"/>
  <c r="A723" i="6" s="1"/>
  <c r="C724" i="6"/>
  <c r="A724" i="6" s="1"/>
  <c r="C725" i="6"/>
  <c r="A725" i="6" s="1"/>
  <c r="C726" i="6"/>
  <c r="A726" i="6" s="1"/>
  <c r="C727" i="6"/>
  <c r="A727" i="6" s="1"/>
  <c r="C728" i="6"/>
  <c r="A728" i="6" s="1"/>
  <c r="C729" i="6"/>
  <c r="A729" i="6" s="1"/>
  <c r="C730" i="6"/>
  <c r="A730" i="6" s="1"/>
  <c r="C731" i="6"/>
  <c r="A731" i="6" s="1"/>
  <c r="C732" i="6"/>
  <c r="A732" i="6" s="1"/>
  <c r="C733" i="6"/>
  <c r="A733" i="6" s="1"/>
  <c r="C734" i="6"/>
  <c r="C735" i="6"/>
  <c r="A735" i="6" s="1"/>
  <c r="C736" i="6"/>
  <c r="C737" i="6"/>
  <c r="C738" i="6"/>
  <c r="A738" i="6" s="1"/>
  <c r="C739" i="6"/>
  <c r="C740" i="6"/>
  <c r="C741" i="6"/>
  <c r="C742" i="6"/>
  <c r="C743" i="6"/>
  <c r="A743" i="6" s="1"/>
  <c r="C744" i="6"/>
  <c r="C745" i="6"/>
  <c r="C746" i="6"/>
  <c r="A746" i="6" s="1"/>
  <c r="C747" i="6"/>
  <c r="C748" i="6"/>
  <c r="C749" i="6"/>
  <c r="C750" i="6"/>
  <c r="C751" i="6"/>
  <c r="A751" i="6" s="1"/>
  <c r="C752" i="6"/>
  <c r="C753" i="6"/>
  <c r="C754" i="6"/>
  <c r="C755" i="6"/>
  <c r="C756" i="6"/>
  <c r="C757" i="6"/>
  <c r="C758" i="6"/>
  <c r="A758" i="6" s="1"/>
  <c r="C759" i="6"/>
  <c r="C760" i="6"/>
  <c r="A760" i="6" s="1"/>
  <c r="C761" i="6"/>
  <c r="C762" i="6"/>
  <c r="C763" i="6"/>
  <c r="C764" i="6"/>
  <c r="A764" i="6" s="1"/>
  <c r="C765" i="6"/>
  <c r="C766" i="6"/>
  <c r="C767" i="6"/>
  <c r="A767" i="6" s="1"/>
  <c r="C768" i="6"/>
  <c r="C769" i="6"/>
  <c r="C770" i="6"/>
  <c r="A770" i="6" s="1"/>
  <c r="C771" i="6"/>
  <c r="A771" i="6" s="1"/>
  <c r="C772" i="6"/>
  <c r="A772" i="6" s="1"/>
  <c r="C773" i="6"/>
  <c r="A773" i="6" s="1"/>
  <c r="C774" i="6"/>
  <c r="A774" i="6" s="1"/>
  <c r="C775" i="6"/>
  <c r="A775" i="6" s="1"/>
  <c r="C776" i="6"/>
  <c r="A776" i="6" s="1"/>
  <c r="C777" i="6"/>
  <c r="A777" i="6" s="1"/>
  <c r="C778" i="6"/>
  <c r="A778" i="6" s="1"/>
  <c r="C779" i="6"/>
  <c r="A779" i="6" s="1"/>
  <c r="C780" i="6"/>
  <c r="A780" i="6" s="1"/>
  <c r="C781" i="6"/>
  <c r="A781" i="6" s="1"/>
  <c r="C782" i="6"/>
  <c r="A782" i="6" s="1"/>
  <c r="C783" i="6"/>
  <c r="A783" i="6" s="1"/>
  <c r="C784" i="6"/>
  <c r="A784" i="6" s="1"/>
  <c r="C785" i="6"/>
  <c r="A785" i="6" s="1"/>
  <c r="C786" i="6"/>
  <c r="A786" i="6" s="1"/>
  <c r="C787" i="6"/>
  <c r="A787" i="6" s="1"/>
  <c r="C788" i="6"/>
  <c r="A788" i="6" s="1"/>
  <c r="C789" i="6"/>
  <c r="A789" i="6" s="1"/>
  <c r="C790" i="6"/>
  <c r="A790" i="6" s="1"/>
  <c r="C791" i="6"/>
  <c r="A791" i="6" s="1"/>
  <c r="C792" i="6"/>
  <c r="A792" i="6" s="1"/>
  <c r="C793" i="6"/>
  <c r="A793" i="6" s="1"/>
  <c r="C794" i="6"/>
  <c r="A794" i="6" s="1"/>
  <c r="C795" i="6"/>
  <c r="A795" i="6" s="1"/>
  <c r="C796" i="6"/>
  <c r="A796" i="6" s="1"/>
  <c r="C797" i="6"/>
  <c r="A797" i="6" s="1"/>
  <c r="C798" i="6"/>
  <c r="A798" i="6" s="1"/>
  <c r="C799" i="6"/>
  <c r="A799" i="6" s="1"/>
  <c r="C800" i="6"/>
  <c r="A800" i="6" s="1"/>
  <c r="C801" i="6"/>
  <c r="A801" i="6" s="1"/>
  <c r="C803" i="6"/>
  <c r="A803" i="6" s="1"/>
  <c r="C804" i="6"/>
  <c r="A804" i="6" s="1"/>
  <c r="C805" i="6"/>
  <c r="A805" i="6" s="1"/>
  <c r="C806" i="6"/>
  <c r="A806" i="6" s="1"/>
  <c r="C807" i="6"/>
  <c r="A807" i="6" s="1"/>
  <c r="C808" i="6"/>
  <c r="A808" i="6" s="1"/>
  <c r="C809" i="6"/>
  <c r="A809" i="6" s="1"/>
  <c r="C810" i="6"/>
  <c r="A810" i="6" s="1"/>
  <c r="C811" i="6"/>
  <c r="A811" i="6" s="1"/>
  <c r="C812" i="6"/>
  <c r="A812" i="6" s="1"/>
  <c r="C813" i="6"/>
  <c r="A813" i="6" s="1"/>
  <c r="C814" i="6"/>
  <c r="A814" i="6" s="1"/>
  <c r="C815" i="6"/>
  <c r="A815" i="6" s="1"/>
  <c r="C816" i="6"/>
  <c r="A816" i="6" s="1"/>
  <c r="C817" i="6"/>
  <c r="A817" i="6" s="1"/>
  <c r="C818" i="6"/>
  <c r="A818" i="6" s="1"/>
  <c r="C819" i="6"/>
  <c r="A819" i="6" s="1"/>
  <c r="C820" i="6"/>
  <c r="A820" i="6" s="1"/>
  <c r="C821" i="6"/>
  <c r="A821" i="6" s="1"/>
  <c r="C822" i="6"/>
  <c r="A822" i="6" s="1"/>
  <c r="C823" i="6"/>
  <c r="A823" i="6" s="1"/>
  <c r="C824" i="6"/>
  <c r="A824" i="6" s="1"/>
  <c r="C825" i="6"/>
  <c r="A825" i="6" s="1"/>
  <c r="C826" i="6"/>
  <c r="A826" i="6" s="1"/>
  <c r="C827" i="6"/>
  <c r="A827" i="6" s="1"/>
  <c r="C828" i="6"/>
  <c r="A828" i="6" s="1"/>
  <c r="C829" i="6"/>
  <c r="A829" i="6" s="1"/>
  <c r="C830" i="6"/>
  <c r="A830" i="6" s="1"/>
  <c r="C831" i="6"/>
  <c r="A831" i="6" s="1"/>
  <c r="C832" i="6"/>
  <c r="A832" i="6" s="1"/>
  <c r="C833" i="6"/>
  <c r="A833" i="6" s="1"/>
  <c r="C834" i="6"/>
  <c r="A834" i="6" s="1"/>
  <c r="C835" i="6"/>
  <c r="A835" i="6" s="1"/>
  <c r="C836" i="6"/>
  <c r="A836" i="6" s="1"/>
  <c r="C837" i="6"/>
  <c r="A837" i="6" s="1"/>
  <c r="C838" i="6"/>
  <c r="A838" i="6" s="1"/>
  <c r="C839" i="6"/>
  <c r="A839" i="6" s="1"/>
  <c r="C840" i="6"/>
  <c r="A840" i="6" s="1"/>
  <c r="C841" i="6"/>
  <c r="A841" i="6" s="1"/>
  <c r="C842" i="6"/>
  <c r="A842" i="6" s="1"/>
  <c r="C843" i="6"/>
  <c r="A843" i="6" s="1"/>
  <c r="C844" i="6"/>
  <c r="A844" i="6" s="1"/>
  <c r="C845" i="6"/>
  <c r="A845" i="6" s="1"/>
  <c r="C846" i="6"/>
  <c r="A846" i="6" s="1"/>
  <c r="C847" i="6"/>
  <c r="A847" i="6" s="1"/>
  <c r="C848" i="6"/>
  <c r="A848" i="6" s="1"/>
  <c r="C849" i="6"/>
  <c r="A849" i="6" s="1"/>
  <c r="C850" i="6"/>
  <c r="A850" i="6" s="1"/>
  <c r="C851" i="6"/>
  <c r="A851" i="6" s="1"/>
  <c r="C852" i="6"/>
  <c r="A852" i="6" s="1"/>
  <c r="C853" i="6"/>
  <c r="A853" i="6" s="1"/>
  <c r="C854" i="6"/>
  <c r="A854" i="6" s="1"/>
  <c r="C855" i="6"/>
  <c r="A855" i="6" s="1"/>
  <c r="C856" i="6"/>
  <c r="A856" i="6" s="1"/>
  <c r="C857" i="6"/>
  <c r="A857" i="6" s="1"/>
  <c r="C858" i="6"/>
  <c r="A858" i="6" s="1"/>
  <c r="C859" i="6"/>
  <c r="A859" i="6" s="1"/>
  <c r="C860" i="6"/>
  <c r="A860" i="6" s="1"/>
  <c r="C861" i="6"/>
  <c r="A861" i="6" s="1"/>
  <c r="C862" i="6"/>
  <c r="A862" i="6" s="1"/>
  <c r="C863" i="6"/>
  <c r="A863" i="6" s="1"/>
  <c r="C864" i="6"/>
  <c r="A864" i="6" s="1"/>
  <c r="C865" i="6"/>
  <c r="A865" i="6" s="1"/>
  <c r="C866" i="6"/>
  <c r="A866" i="6" s="1"/>
  <c r="C867" i="6"/>
  <c r="A867" i="6" s="1"/>
  <c r="C868" i="6"/>
  <c r="A868" i="6" s="1"/>
  <c r="C869" i="6"/>
  <c r="A869" i="6" s="1"/>
  <c r="C870" i="6"/>
  <c r="A870" i="6" s="1"/>
  <c r="C871" i="6"/>
  <c r="A871" i="6" s="1"/>
  <c r="C872" i="6"/>
  <c r="A872" i="6" s="1"/>
  <c r="C873" i="6"/>
  <c r="A873" i="6" s="1"/>
  <c r="C874" i="6"/>
  <c r="A874" i="6" s="1"/>
  <c r="C875" i="6"/>
  <c r="A875" i="6" s="1"/>
  <c r="C876" i="6"/>
  <c r="A876" i="6" s="1"/>
  <c r="C877" i="6"/>
  <c r="A877" i="6" s="1"/>
  <c r="C878" i="6"/>
  <c r="A878" i="6" s="1"/>
  <c r="C879" i="6"/>
  <c r="A879" i="6" s="1"/>
  <c r="C880" i="6"/>
  <c r="A880" i="6" s="1"/>
  <c r="C881" i="6"/>
  <c r="A881" i="6" s="1"/>
  <c r="C882" i="6"/>
  <c r="A882" i="6" s="1"/>
  <c r="C883" i="6"/>
  <c r="A883" i="6" s="1"/>
  <c r="C884" i="6"/>
  <c r="A884" i="6" s="1"/>
  <c r="C885" i="6"/>
  <c r="A885" i="6" s="1"/>
  <c r="C886" i="6"/>
  <c r="A886" i="6" s="1"/>
  <c r="C887" i="6"/>
  <c r="A887" i="6" s="1"/>
  <c r="C888" i="6"/>
  <c r="A888" i="6" s="1"/>
  <c r="C889" i="6"/>
  <c r="A889" i="6" s="1"/>
  <c r="C890" i="6"/>
  <c r="A890" i="6" s="1"/>
  <c r="C891" i="6"/>
  <c r="A891" i="6" s="1"/>
  <c r="C892" i="6"/>
  <c r="A892" i="6" s="1"/>
  <c r="C893" i="6"/>
  <c r="A893" i="6" s="1"/>
  <c r="C894" i="6"/>
  <c r="A894" i="6" s="1"/>
  <c r="C895" i="6"/>
  <c r="A895" i="6" s="1"/>
  <c r="C896" i="6"/>
  <c r="A896" i="6" s="1"/>
  <c r="C897" i="6"/>
  <c r="A897" i="6" s="1"/>
  <c r="C898" i="6"/>
  <c r="A898" i="6" s="1"/>
  <c r="C899" i="6"/>
  <c r="A899" i="6" s="1"/>
  <c r="C900" i="6"/>
  <c r="A900" i="6" s="1"/>
  <c r="C901" i="6"/>
  <c r="A901" i="6" s="1"/>
  <c r="C902" i="6"/>
  <c r="A902" i="6" s="1"/>
  <c r="C903" i="6"/>
  <c r="A903" i="6" s="1"/>
  <c r="C904" i="6"/>
  <c r="A904" i="6" s="1"/>
  <c r="C905" i="6"/>
  <c r="A905" i="6" s="1"/>
  <c r="C906" i="6"/>
  <c r="A906" i="6" s="1"/>
  <c r="C907" i="6"/>
  <c r="A907" i="6" s="1"/>
  <c r="C908" i="6"/>
  <c r="A908" i="6" s="1"/>
  <c r="C909" i="6"/>
  <c r="A909" i="6" s="1"/>
  <c r="C910" i="6"/>
  <c r="A910" i="6" s="1"/>
  <c r="C911" i="6"/>
  <c r="A911" i="6" s="1"/>
  <c r="C912" i="6"/>
  <c r="A912" i="6" s="1"/>
  <c r="C913" i="6"/>
  <c r="A913" i="6" s="1"/>
  <c r="C914" i="6"/>
  <c r="A914" i="6" s="1"/>
  <c r="C915" i="6"/>
  <c r="A915" i="6" s="1"/>
  <c r="C916" i="6"/>
  <c r="A916" i="6" s="1"/>
  <c r="C917" i="6"/>
  <c r="A917" i="6" s="1"/>
  <c r="C918" i="6"/>
  <c r="A918" i="6" s="1"/>
  <c r="C919" i="6"/>
  <c r="A919" i="6" s="1"/>
  <c r="C920" i="6"/>
  <c r="A920" i="6" s="1"/>
  <c r="C921" i="6"/>
  <c r="A921" i="6" s="1"/>
  <c r="C922" i="6"/>
  <c r="A922" i="6" s="1"/>
  <c r="C923" i="6"/>
  <c r="A923" i="6" s="1"/>
  <c r="C924" i="6"/>
  <c r="A924" i="6" s="1"/>
  <c r="C925" i="6"/>
  <c r="A925" i="6" s="1"/>
  <c r="C926" i="6"/>
  <c r="A926" i="6" s="1"/>
  <c r="C927" i="6"/>
  <c r="A927" i="6" s="1"/>
  <c r="C928" i="6"/>
  <c r="A928" i="6" s="1"/>
  <c r="C929" i="6"/>
  <c r="A929" i="6" s="1"/>
  <c r="C930" i="6"/>
  <c r="A930" i="6" s="1"/>
  <c r="C931" i="6"/>
  <c r="A931" i="6" s="1"/>
  <c r="C932" i="6"/>
  <c r="A932" i="6" s="1"/>
  <c r="C933" i="6"/>
  <c r="A933" i="6" s="1"/>
  <c r="C934" i="6"/>
  <c r="A934" i="6" s="1"/>
  <c r="C935" i="6"/>
  <c r="A935" i="6" s="1"/>
  <c r="C936" i="6"/>
  <c r="A936" i="6" s="1"/>
  <c r="C937" i="6"/>
  <c r="A937" i="6" s="1"/>
  <c r="C938" i="6"/>
  <c r="A938" i="6" s="1"/>
  <c r="C939" i="6"/>
  <c r="A939" i="6" s="1"/>
  <c r="C940" i="6"/>
  <c r="A940" i="6" s="1"/>
  <c r="C941" i="6"/>
  <c r="A941" i="6" s="1"/>
  <c r="C942" i="6"/>
  <c r="A942" i="6" s="1"/>
  <c r="C943" i="6"/>
  <c r="A943" i="6" s="1"/>
  <c r="C944" i="6"/>
  <c r="A944" i="6" s="1"/>
  <c r="C945" i="6"/>
  <c r="A945" i="6" s="1"/>
  <c r="C946" i="6"/>
  <c r="A946" i="6" s="1"/>
  <c r="C947" i="6"/>
  <c r="A947" i="6" s="1"/>
  <c r="C948" i="6"/>
  <c r="A948" i="6" s="1"/>
  <c r="C949" i="6"/>
  <c r="A949" i="6" s="1"/>
  <c r="C950" i="6"/>
  <c r="A950" i="6" s="1"/>
  <c r="C951" i="6"/>
  <c r="A951" i="6" s="1"/>
  <c r="C952" i="6"/>
  <c r="A952" i="6" s="1"/>
  <c r="C953" i="6"/>
  <c r="A953" i="6" s="1"/>
  <c r="C954" i="6"/>
  <c r="A954" i="6" s="1"/>
  <c r="C955" i="6"/>
  <c r="A955" i="6" s="1"/>
  <c r="C956" i="6"/>
  <c r="A956" i="6" s="1"/>
  <c r="C957" i="6"/>
  <c r="A957" i="6" s="1"/>
  <c r="C958" i="6"/>
  <c r="A958" i="6" s="1"/>
  <c r="C959" i="6"/>
  <c r="A959" i="6" s="1"/>
  <c r="C960" i="6"/>
  <c r="A960" i="6" s="1"/>
  <c r="C961" i="6"/>
  <c r="A961" i="6" s="1"/>
  <c r="C962" i="6"/>
  <c r="A962" i="6" s="1"/>
  <c r="C963" i="6"/>
  <c r="A963" i="6" s="1"/>
  <c r="C964" i="6"/>
  <c r="A964" i="6" s="1"/>
  <c r="C965" i="6"/>
  <c r="A965" i="6" s="1"/>
  <c r="C966" i="6"/>
  <c r="A966" i="6" s="1"/>
  <c r="C967" i="6"/>
  <c r="A967" i="6" s="1"/>
  <c r="C968" i="6"/>
  <c r="A968" i="6" s="1"/>
  <c r="C969" i="6"/>
  <c r="A969" i="6" s="1"/>
  <c r="C970" i="6"/>
  <c r="A970" i="6" s="1"/>
  <c r="C971" i="6"/>
  <c r="A971" i="6" s="1"/>
  <c r="C972" i="6"/>
  <c r="A972" i="6" s="1"/>
  <c r="C973" i="6"/>
  <c r="A973" i="6" s="1"/>
  <c r="C974" i="6"/>
  <c r="A974" i="6" s="1"/>
  <c r="C975" i="6"/>
  <c r="A975" i="6" s="1"/>
  <c r="C976" i="6"/>
  <c r="A976" i="6" s="1"/>
  <c r="C977" i="6"/>
  <c r="A977" i="6" s="1"/>
  <c r="C978" i="6"/>
  <c r="A978" i="6" s="1"/>
  <c r="C979" i="6"/>
  <c r="A979" i="6" s="1"/>
  <c r="C980" i="6"/>
  <c r="A980" i="6" s="1"/>
  <c r="C981" i="6"/>
  <c r="A981" i="6" s="1"/>
  <c r="C982" i="6"/>
  <c r="A982" i="6" s="1"/>
  <c r="C983" i="6"/>
  <c r="A983" i="6" s="1"/>
  <c r="C984" i="6"/>
  <c r="A984" i="6" s="1"/>
  <c r="C985" i="6"/>
  <c r="A985" i="6" s="1"/>
  <c r="C986" i="6"/>
  <c r="A986" i="6" s="1"/>
  <c r="C987" i="6"/>
  <c r="A987" i="6" s="1"/>
  <c r="C988" i="6"/>
  <c r="A988" i="6" s="1"/>
  <c r="C989" i="6"/>
  <c r="A989" i="6" s="1"/>
  <c r="C990" i="6"/>
  <c r="A990" i="6" s="1"/>
  <c r="C991" i="6"/>
  <c r="A991" i="6" s="1"/>
  <c r="C992" i="6"/>
  <c r="A992" i="6" s="1"/>
  <c r="C993" i="6"/>
  <c r="A993" i="6" s="1"/>
  <c r="C994" i="6"/>
  <c r="A994" i="6" s="1"/>
  <c r="C995" i="6"/>
  <c r="A995" i="6" s="1"/>
  <c r="C996" i="6"/>
  <c r="A996" i="6" s="1"/>
  <c r="C997" i="6"/>
  <c r="A997" i="6" s="1"/>
  <c r="C998" i="6"/>
  <c r="A998" i="6" s="1"/>
  <c r="C999" i="6"/>
  <c r="A999" i="6" s="1"/>
  <c r="C1000" i="6"/>
  <c r="A1000" i="6" s="1"/>
  <c r="C1001" i="6"/>
  <c r="A1001" i="6" s="1"/>
  <c r="C1002" i="6"/>
  <c r="A1002" i="6" s="1"/>
  <c r="C1003" i="6"/>
  <c r="A1003" i="6" s="1"/>
  <c r="C1004" i="6"/>
  <c r="A1004" i="6" s="1"/>
  <c r="C1005" i="6"/>
  <c r="A1005" i="6" s="1"/>
  <c r="C1006" i="6"/>
  <c r="A1006" i="6" s="1"/>
  <c r="C1007" i="6"/>
  <c r="A1007" i="6" s="1"/>
  <c r="C1008" i="6"/>
  <c r="A1008" i="6" s="1"/>
  <c r="C1009" i="6"/>
  <c r="A1009" i="6" s="1"/>
  <c r="C1010" i="6"/>
  <c r="A1010" i="6" s="1"/>
  <c r="C1011" i="6"/>
  <c r="A1011" i="6" s="1"/>
  <c r="C1012" i="6"/>
  <c r="A1012" i="6" s="1"/>
  <c r="C1013" i="6"/>
  <c r="A1013" i="6" s="1"/>
  <c r="C1014" i="6"/>
  <c r="A1014" i="6" s="1"/>
  <c r="C1015" i="6"/>
  <c r="A1015" i="6" s="1"/>
  <c r="C1016" i="6"/>
  <c r="A1016" i="6" s="1"/>
  <c r="C1017" i="6"/>
  <c r="A1017" i="6" s="1"/>
  <c r="C1018" i="6"/>
  <c r="A1018" i="6" s="1"/>
  <c r="C1019" i="6"/>
  <c r="A1019" i="6" s="1"/>
  <c r="C1020" i="6"/>
  <c r="A1020" i="6" s="1"/>
  <c r="C1021" i="6"/>
  <c r="A1021" i="6" s="1"/>
  <c r="C1022" i="6"/>
  <c r="A1022" i="6" s="1"/>
  <c r="C1023" i="6"/>
  <c r="A1023" i="6" s="1"/>
  <c r="C1024" i="6"/>
  <c r="A1024" i="6" s="1"/>
  <c r="C1025" i="6"/>
  <c r="A1025" i="6" s="1"/>
  <c r="C1026" i="6"/>
  <c r="A1026" i="6" s="1"/>
  <c r="C1027" i="6"/>
  <c r="A1027" i="6" s="1"/>
  <c r="C1028" i="6"/>
  <c r="A1028" i="6" s="1"/>
  <c r="C1029" i="6"/>
  <c r="A1029" i="6" s="1"/>
  <c r="C1030" i="6"/>
  <c r="A1030" i="6" s="1"/>
  <c r="C1031" i="6"/>
  <c r="A1031" i="6" s="1"/>
  <c r="C1032" i="6"/>
  <c r="A1032" i="6" s="1"/>
  <c r="C1033" i="6"/>
  <c r="A1033" i="6" s="1"/>
  <c r="C1034" i="6"/>
  <c r="A1034" i="6" s="1"/>
  <c r="C1035" i="6"/>
  <c r="A1035" i="6" s="1"/>
  <c r="C1036" i="6"/>
  <c r="A1036" i="6" s="1"/>
  <c r="C1037" i="6"/>
  <c r="A1037" i="6" s="1"/>
  <c r="C1038" i="6"/>
  <c r="A1038" i="6" s="1"/>
  <c r="C1039" i="6"/>
  <c r="A1039" i="6" s="1"/>
  <c r="C1040" i="6"/>
  <c r="A1040" i="6" s="1"/>
  <c r="C1041" i="6"/>
  <c r="A1041" i="6" s="1"/>
  <c r="C1042" i="6"/>
  <c r="A1042" i="6" s="1"/>
  <c r="C1043" i="6"/>
  <c r="A1043" i="6" s="1"/>
  <c r="C1044" i="6"/>
  <c r="A1044" i="6" s="1"/>
  <c r="C1045" i="6"/>
  <c r="A1045" i="6" s="1"/>
  <c r="C1046" i="6"/>
  <c r="A1046" i="6" s="1"/>
  <c r="C1047" i="6"/>
  <c r="A1047" i="6" s="1"/>
  <c r="C1048" i="6"/>
  <c r="A1048" i="6" s="1"/>
  <c r="C1049" i="6"/>
  <c r="A1049" i="6" s="1"/>
  <c r="C1050" i="6"/>
  <c r="A1050" i="6" s="1"/>
  <c r="C1051" i="6"/>
  <c r="A1051" i="6" s="1"/>
  <c r="C1052" i="6"/>
  <c r="A1052" i="6" s="1"/>
  <c r="C1053" i="6"/>
  <c r="A1053" i="6" s="1"/>
  <c r="C1054" i="6"/>
  <c r="A1054" i="6" s="1"/>
  <c r="C1055" i="6"/>
  <c r="A1055" i="6" s="1"/>
  <c r="C1056" i="6"/>
  <c r="A1056" i="6" s="1"/>
  <c r="C1057" i="6"/>
  <c r="A1057" i="6" s="1"/>
  <c r="C1058" i="6"/>
  <c r="A1058" i="6" s="1"/>
  <c r="C1059" i="6"/>
  <c r="A1059" i="6" s="1"/>
  <c r="C1060" i="6"/>
  <c r="A1060" i="6" s="1"/>
  <c r="C1061" i="6"/>
  <c r="A1061" i="6" s="1"/>
  <c r="C1062" i="6"/>
  <c r="A1062" i="6" s="1"/>
  <c r="C1063" i="6"/>
  <c r="A1063" i="6" s="1"/>
  <c r="C1064" i="6"/>
  <c r="A1064" i="6" s="1"/>
  <c r="C1065" i="6"/>
  <c r="A1065" i="6" s="1"/>
  <c r="C1066" i="6"/>
  <c r="A1066" i="6" s="1"/>
  <c r="C1067" i="6"/>
  <c r="A1067" i="6" s="1"/>
  <c r="C1068" i="6"/>
  <c r="A1068" i="6" s="1"/>
  <c r="C1069" i="6"/>
  <c r="A1069" i="6" s="1"/>
  <c r="C1070" i="6"/>
  <c r="A1070" i="6" s="1"/>
  <c r="C1071" i="6"/>
  <c r="A1071" i="6" s="1"/>
  <c r="C1072" i="6"/>
  <c r="A1072" i="6" s="1"/>
  <c r="C1073" i="6"/>
  <c r="A1073" i="6" s="1"/>
  <c r="C1074" i="6"/>
  <c r="A1074" i="6" s="1"/>
  <c r="C1075" i="6"/>
  <c r="A1075" i="6" s="1"/>
  <c r="C1076" i="6"/>
  <c r="A1076" i="6" s="1"/>
  <c r="C1077" i="6"/>
  <c r="A1077" i="6" s="1"/>
  <c r="C1078" i="6"/>
  <c r="A1078" i="6" s="1"/>
  <c r="C1079" i="6"/>
  <c r="A1079" i="6" s="1"/>
  <c r="C1080" i="6"/>
  <c r="A1080" i="6" s="1"/>
  <c r="C1081" i="6"/>
  <c r="A1081" i="6" s="1"/>
  <c r="C1082" i="6"/>
  <c r="A1082" i="6" s="1"/>
  <c r="C1083" i="6"/>
  <c r="A1083" i="6" s="1"/>
  <c r="C1084" i="6"/>
  <c r="A1084" i="6" s="1"/>
  <c r="C1085" i="6"/>
  <c r="A1085" i="6" s="1"/>
  <c r="C1086" i="6"/>
  <c r="A1086" i="6" s="1"/>
  <c r="C1087" i="6"/>
  <c r="A1087" i="6" s="1"/>
  <c r="C1088" i="6"/>
  <c r="A1088" i="6" s="1"/>
  <c r="C1089" i="6"/>
  <c r="A1089" i="6" s="1"/>
  <c r="C1090" i="6"/>
  <c r="A1090" i="6" s="1"/>
  <c r="C1091" i="6"/>
  <c r="A1091" i="6" s="1"/>
  <c r="C1092" i="6"/>
  <c r="A1092" i="6" s="1"/>
  <c r="C1093" i="6"/>
  <c r="A1093" i="6" s="1"/>
  <c r="C1094" i="6"/>
  <c r="A1094" i="6" s="1"/>
  <c r="C1095" i="6"/>
  <c r="A1095" i="6" s="1"/>
  <c r="C1096" i="6"/>
  <c r="A1096" i="6" s="1"/>
  <c r="C1097" i="6"/>
  <c r="A1097" i="6" s="1"/>
  <c r="C1098" i="6"/>
  <c r="A1098" i="6" s="1"/>
  <c r="C1099" i="6"/>
  <c r="A1099" i="6" s="1"/>
  <c r="C1100" i="6"/>
  <c r="A1100" i="6" s="1"/>
  <c r="C1101" i="6"/>
  <c r="A1101" i="6" s="1"/>
  <c r="C1102" i="6"/>
  <c r="A1102" i="6" s="1"/>
  <c r="C1103" i="6"/>
  <c r="A1103" i="6" s="1"/>
  <c r="C1104" i="6"/>
  <c r="A1104" i="6" s="1"/>
  <c r="C1105" i="6"/>
  <c r="A1105" i="6" s="1"/>
  <c r="C1106" i="6"/>
  <c r="A1106" i="6" s="1"/>
  <c r="C1107" i="6"/>
  <c r="A1107" i="6" s="1"/>
  <c r="C1108" i="6"/>
  <c r="A1108" i="6" s="1"/>
  <c r="C1109" i="6"/>
  <c r="A1109" i="6" s="1"/>
  <c r="C1110" i="6"/>
  <c r="A1110" i="6" s="1"/>
  <c r="C1111" i="6"/>
  <c r="A1111" i="6" s="1"/>
  <c r="C1112" i="6"/>
  <c r="A1112" i="6" s="1"/>
  <c r="C1113" i="6"/>
  <c r="A1113" i="6" s="1"/>
  <c r="C1114" i="6"/>
  <c r="A1114" i="6" s="1"/>
  <c r="C1115" i="6"/>
  <c r="A1115" i="6" s="1"/>
  <c r="C1116" i="6"/>
  <c r="A1116" i="6" s="1"/>
  <c r="C1117" i="6"/>
  <c r="A1117" i="6" s="1"/>
  <c r="C1118" i="6"/>
  <c r="A1118" i="6" s="1"/>
  <c r="C1119" i="6"/>
  <c r="A1119" i="6" s="1"/>
  <c r="C1120" i="6"/>
  <c r="A1120" i="6" s="1"/>
  <c r="C1121" i="6"/>
  <c r="A1121" i="6" s="1"/>
  <c r="C1122" i="6"/>
  <c r="A1122" i="6" s="1"/>
  <c r="C1123" i="6"/>
  <c r="A1123" i="6" s="1"/>
  <c r="C1124" i="6"/>
  <c r="A1124" i="6" s="1"/>
  <c r="C1125" i="6"/>
  <c r="A1125" i="6" s="1"/>
  <c r="C1126" i="6"/>
  <c r="A1126" i="6" s="1"/>
  <c r="C1127" i="6"/>
  <c r="A1127" i="6" s="1"/>
  <c r="C1128" i="6"/>
  <c r="A1128" i="6" s="1"/>
  <c r="C1129" i="6"/>
  <c r="A1129" i="6" s="1"/>
  <c r="C1130" i="6"/>
  <c r="A1130" i="6" s="1"/>
  <c r="C1131" i="6"/>
  <c r="A1131" i="6" s="1"/>
  <c r="C1132" i="6"/>
  <c r="A1132" i="6" s="1"/>
  <c r="C1133" i="6"/>
  <c r="A1133" i="6" s="1"/>
  <c r="C1134" i="6"/>
  <c r="A1134" i="6" s="1"/>
  <c r="C1135" i="6"/>
  <c r="A1135" i="6" s="1"/>
  <c r="C1136" i="6"/>
  <c r="A1136" i="6" s="1"/>
  <c r="C1137" i="6"/>
  <c r="A1137" i="6" s="1"/>
  <c r="C1138" i="6"/>
  <c r="A1138" i="6" s="1"/>
  <c r="C1139" i="6"/>
  <c r="A1139" i="6" s="1"/>
  <c r="C1140" i="6"/>
  <c r="A1140" i="6" s="1"/>
  <c r="C1141" i="6"/>
  <c r="A1141" i="6" s="1"/>
  <c r="C1142" i="6"/>
  <c r="A1142" i="6" s="1"/>
  <c r="C1143" i="6"/>
  <c r="A1143" i="6" s="1"/>
  <c r="C1144" i="6"/>
  <c r="A1144" i="6" s="1"/>
  <c r="C1145" i="6"/>
  <c r="A1145" i="6" s="1"/>
  <c r="C1146" i="6"/>
  <c r="A1146" i="6" s="1"/>
  <c r="C1147" i="6"/>
  <c r="A1147" i="6" s="1"/>
  <c r="C1148" i="6"/>
  <c r="A1148" i="6" s="1"/>
  <c r="C1149" i="6"/>
  <c r="A1149" i="6" s="1"/>
  <c r="C1150" i="6"/>
  <c r="A1150" i="6" s="1"/>
  <c r="C1151" i="6"/>
  <c r="A1151" i="6" s="1"/>
  <c r="C1152" i="6"/>
  <c r="C1153" i="6"/>
  <c r="C1154" i="6"/>
  <c r="A1154" i="6" s="1"/>
  <c r="C1155" i="6"/>
  <c r="C1156" i="6"/>
  <c r="C1157" i="6"/>
  <c r="C1158" i="6"/>
  <c r="C1159" i="6"/>
  <c r="A1159" i="6" s="1"/>
  <c r="C1160" i="6"/>
  <c r="C1161" i="6"/>
  <c r="C1162" i="6"/>
  <c r="A1162" i="6" s="1"/>
  <c r="C1163" i="6"/>
  <c r="C1164" i="6"/>
  <c r="C1165" i="6"/>
  <c r="C1166" i="6"/>
  <c r="C1167" i="6"/>
  <c r="A1167" i="6" s="1"/>
  <c r="C1168" i="6"/>
  <c r="C1169" i="6"/>
  <c r="C1170" i="6"/>
  <c r="A1170" i="6" s="1"/>
  <c r="C1171" i="6"/>
  <c r="C1172" i="6"/>
  <c r="C1173" i="6"/>
  <c r="C1174" i="6"/>
  <c r="C1175" i="6"/>
  <c r="A1175" i="6" s="1"/>
  <c r="C1176" i="6"/>
  <c r="C1177" i="6"/>
  <c r="C1178" i="6"/>
  <c r="A1178" i="6" s="1"/>
  <c r="C1179" i="6"/>
  <c r="C1180" i="6"/>
  <c r="C1181" i="6"/>
  <c r="C1182" i="6"/>
  <c r="A1182" i="6" s="1"/>
  <c r="C1183" i="6"/>
  <c r="C1184" i="6"/>
  <c r="C1185" i="6"/>
  <c r="C1186" i="6"/>
  <c r="A1186" i="6" s="1"/>
  <c r="C1187" i="6"/>
  <c r="A1187" i="6" s="1"/>
  <c r="C1188" i="6"/>
  <c r="A1188" i="6" s="1"/>
  <c r="C1189" i="6"/>
  <c r="C1190" i="6"/>
  <c r="C1191" i="6"/>
  <c r="C1192" i="6"/>
  <c r="C1193" i="6"/>
  <c r="A1193" i="6" s="1"/>
  <c r="C1194" i="6"/>
  <c r="C1195" i="6"/>
  <c r="C1196" i="6"/>
  <c r="C1197" i="6"/>
  <c r="C1198" i="6"/>
  <c r="C1199" i="6"/>
  <c r="C1200" i="6"/>
  <c r="A1200" i="6" s="1"/>
  <c r="C1201" i="6"/>
  <c r="C1202" i="6"/>
  <c r="A1202" i="6" s="1"/>
  <c r="C1203" i="6"/>
  <c r="A1203" i="6" s="1"/>
  <c r="C1204" i="6"/>
  <c r="C1205" i="6"/>
  <c r="C1206" i="6"/>
  <c r="C1207" i="6"/>
  <c r="C1208" i="6"/>
  <c r="A1208" i="6" s="1"/>
  <c r="C1209" i="6"/>
  <c r="A1209" i="6" s="1"/>
  <c r="C1210" i="6"/>
  <c r="C1211" i="6"/>
  <c r="C1212" i="6"/>
  <c r="C1213" i="6"/>
  <c r="A1213" i="6" s="1"/>
  <c r="C1214" i="6"/>
  <c r="A1214" i="6" s="1"/>
  <c r="C1215" i="6"/>
  <c r="C1216" i="6"/>
  <c r="C1217" i="6"/>
  <c r="C1218" i="6"/>
  <c r="C1219" i="6"/>
  <c r="C1220" i="6"/>
  <c r="C1221" i="6"/>
  <c r="A1221" i="6" s="1"/>
  <c r="C1222" i="6"/>
  <c r="A1222" i="6" s="1"/>
  <c r="C1223" i="6"/>
  <c r="C1224" i="6"/>
  <c r="C1225" i="6"/>
  <c r="C1226" i="6"/>
  <c r="A1226" i="6" s="1"/>
  <c r="C1227" i="6"/>
  <c r="A1227" i="6" s="1"/>
  <c r="C1228" i="6"/>
  <c r="A1228" i="6" s="1"/>
  <c r="C1229" i="6"/>
  <c r="A1229" i="6" s="1"/>
  <c r="C1231" i="6"/>
  <c r="A1231" i="6" s="1"/>
  <c r="C1232" i="6"/>
  <c r="A1232" i="6" s="1"/>
  <c r="C1233" i="6"/>
  <c r="A1233" i="6" s="1"/>
  <c r="C1234" i="6"/>
  <c r="A1234" i="6" s="1"/>
  <c r="C1235" i="6"/>
  <c r="A1235" i="6" s="1"/>
  <c r="C1236" i="6"/>
  <c r="A1236" i="6" s="1"/>
  <c r="C1237" i="6"/>
  <c r="C1238" i="6"/>
  <c r="A1238" i="6" s="1"/>
  <c r="C1239" i="6"/>
  <c r="A1239" i="6" s="1"/>
  <c r="C1240" i="6"/>
  <c r="A1240" i="6" s="1"/>
  <c r="C1241" i="6"/>
  <c r="A1241" i="6" s="1"/>
  <c r="C1242" i="6"/>
  <c r="A1242" i="6" s="1"/>
  <c r="C1243" i="6"/>
  <c r="A1243" i="6" s="1"/>
  <c r="C1244" i="6"/>
  <c r="A1244" i="6" s="1"/>
  <c r="C1245" i="6"/>
  <c r="A1245" i="6" s="1"/>
  <c r="C1246" i="6"/>
  <c r="A1246" i="6" s="1"/>
  <c r="C1247" i="6"/>
  <c r="A1247" i="6" s="1"/>
  <c r="C1248" i="6"/>
  <c r="A1248" i="6" s="1"/>
  <c r="C1249" i="6"/>
  <c r="A1249" i="6" s="1"/>
  <c r="C1250" i="6"/>
  <c r="A1250" i="6" s="1"/>
  <c r="C1251" i="6"/>
  <c r="A1251" i="6" s="1"/>
  <c r="C1252" i="6"/>
  <c r="A1252" i="6" s="1"/>
  <c r="C1253" i="6"/>
  <c r="A1253" i="6" s="1"/>
  <c r="C1254" i="6"/>
  <c r="A1254" i="6" s="1"/>
  <c r="C1255" i="6"/>
  <c r="A1255" i="6" s="1"/>
  <c r="C1256" i="6"/>
  <c r="A1256" i="6" s="1"/>
  <c r="C1257" i="6"/>
  <c r="A1257" i="6" s="1"/>
  <c r="C1258" i="6"/>
  <c r="A1258" i="6" s="1"/>
  <c r="C1259" i="6"/>
  <c r="A1259" i="6" s="1"/>
  <c r="C1260" i="6"/>
  <c r="A1260" i="6" s="1"/>
  <c r="C1261" i="6"/>
  <c r="A1261" i="6" s="1"/>
  <c r="C1262" i="6"/>
  <c r="A1262" i="6" s="1"/>
  <c r="C1263" i="6"/>
  <c r="A1263" i="6" s="1"/>
  <c r="C1264" i="6"/>
  <c r="A1264" i="6" s="1"/>
  <c r="C1265" i="6"/>
  <c r="A1265" i="6" s="1"/>
  <c r="C1266" i="6"/>
  <c r="A1266" i="6" s="1"/>
  <c r="C1267" i="6"/>
  <c r="A1267" i="6" s="1"/>
  <c r="C1268" i="6"/>
  <c r="A1268" i="6" s="1"/>
  <c r="C1269" i="6"/>
  <c r="A1269" i="6" s="1"/>
  <c r="C1270" i="6"/>
  <c r="A1270" i="6" s="1"/>
  <c r="C1271" i="6"/>
  <c r="A1271" i="6" s="1"/>
  <c r="C1272" i="6"/>
  <c r="A1272" i="6" s="1"/>
  <c r="C1273" i="6"/>
  <c r="A1273" i="6" s="1"/>
  <c r="C1274" i="6"/>
  <c r="C1275" i="6"/>
  <c r="C1276" i="6"/>
  <c r="C1277" i="6"/>
  <c r="A1277" i="6" s="1"/>
  <c r="C1278" i="6"/>
  <c r="C1279" i="6"/>
  <c r="C1280" i="6"/>
  <c r="A1280" i="6" s="1"/>
  <c r="C1281" i="6"/>
  <c r="A1281" i="6" s="1"/>
  <c r="C1282" i="6"/>
  <c r="A1282" i="6" s="1"/>
  <c r="C1283" i="6"/>
  <c r="A1283" i="6" s="1"/>
  <c r="C1284" i="6"/>
  <c r="A1284" i="6" s="1"/>
  <c r="C1285" i="6"/>
  <c r="A1285" i="6" s="1"/>
  <c r="C1286" i="6"/>
  <c r="A1286" i="6" s="1"/>
  <c r="C1287" i="6"/>
  <c r="A1287" i="6" s="1"/>
  <c r="C1288" i="6"/>
  <c r="A1288" i="6" s="1"/>
  <c r="C1289" i="6"/>
  <c r="A1289" i="6" s="1"/>
  <c r="C1290" i="6"/>
  <c r="A1290" i="6" s="1"/>
  <c r="C1291" i="6"/>
  <c r="A1291" i="6" s="1"/>
  <c r="C1292" i="6"/>
  <c r="A1292" i="6" s="1"/>
  <c r="C1293" i="6"/>
  <c r="A1293" i="6" s="1"/>
  <c r="C1294" i="6"/>
  <c r="C1295" i="6"/>
  <c r="C1296" i="6"/>
  <c r="C1297" i="6"/>
  <c r="A1297" i="6" s="1"/>
  <c r="C1298" i="6"/>
  <c r="A1298" i="6" s="1"/>
  <c r="C1299" i="6"/>
  <c r="C1300" i="6"/>
  <c r="C1301" i="6"/>
  <c r="C1302" i="6"/>
  <c r="C1303" i="6"/>
  <c r="C1304" i="6"/>
  <c r="A1304" i="6" s="1"/>
  <c r="C1305" i="6"/>
  <c r="A1305" i="6" s="1"/>
  <c r="C1306" i="6"/>
  <c r="C1307" i="6"/>
  <c r="C1308" i="6"/>
  <c r="A1308" i="6" s="1"/>
  <c r="C1309" i="6"/>
  <c r="C1310" i="6"/>
  <c r="C1311" i="6"/>
  <c r="C1312" i="6"/>
  <c r="A1312" i="6" s="1"/>
  <c r="C1313" i="6"/>
  <c r="A1313" i="6" s="1"/>
  <c r="C1314" i="6"/>
  <c r="C1315" i="6"/>
  <c r="C1316" i="6"/>
  <c r="A1316" i="6" s="1"/>
  <c r="C1317" i="6"/>
  <c r="C1318" i="6"/>
  <c r="C1319" i="6"/>
  <c r="A1319" i="6" s="1"/>
  <c r="C1320" i="6"/>
  <c r="C1321" i="6"/>
  <c r="C1322" i="6"/>
  <c r="A1322" i="6" s="1"/>
  <c r="C1323" i="6"/>
  <c r="C1324" i="6"/>
  <c r="C1325" i="6"/>
  <c r="C1326" i="6"/>
  <c r="A1326" i="6" s="1"/>
  <c r="C1327" i="6"/>
  <c r="A1327" i="6" s="1"/>
  <c r="C1328" i="6"/>
  <c r="C1329" i="6"/>
  <c r="C1330" i="6"/>
  <c r="A1330" i="6" s="1"/>
  <c r="C1331" i="6"/>
  <c r="C1332" i="6"/>
  <c r="C1333" i="6"/>
  <c r="C1334" i="6"/>
  <c r="C1335" i="6"/>
  <c r="A1335" i="6" s="1"/>
  <c r="C1336" i="6"/>
  <c r="C1337" i="6"/>
  <c r="C1338" i="6"/>
  <c r="C1339" i="6"/>
  <c r="C1340" i="6"/>
  <c r="C1341" i="6"/>
  <c r="C1342" i="6"/>
  <c r="A1342" i="6" s="1"/>
  <c r="C1343" i="6"/>
  <c r="C1344" i="6"/>
  <c r="C1345" i="6"/>
  <c r="C1346" i="6"/>
  <c r="C1347" i="6"/>
  <c r="C1348" i="6"/>
  <c r="C1349" i="6"/>
  <c r="C1350" i="6"/>
  <c r="A1350" i="6" s="1"/>
  <c r="C1351" i="6"/>
  <c r="C1352" i="6"/>
  <c r="C1353" i="6"/>
  <c r="C1354" i="6"/>
  <c r="C1355" i="6"/>
  <c r="C1356" i="6"/>
  <c r="C1357" i="6"/>
  <c r="A1357" i="6" s="1"/>
  <c r="C1358" i="6"/>
  <c r="C1359" i="6"/>
  <c r="C1360" i="6"/>
  <c r="C1361" i="6"/>
  <c r="C1362" i="6"/>
  <c r="C1363" i="6"/>
  <c r="C1364" i="6"/>
  <c r="C1365" i="6"/>
  <c r="A1365" i="6" s="1"/>
  <c r="C1366" i="6"/>
  <c r="C1367" i="6"/>
  <c r="A1367" i="6" s="1"/>
  <c r="C1368" i="6"/>
  <c r="C1369" i="6"/>
  <c r="C1370" i="6"/>
  <c r="C1371" i="6"/>
  <c r="C1372" i="6"/>
  <c r="C1373" i="6"/>
  <c r="A1373" i="6" s="1"/>
  <c r="C1374" i="6"/>
  <c r="A1374" i="6" s="1"/>
  <c r="C1375" i="6"/>
  <c r="A1375" i="6" s="1"/>
  <c r="C1376" i="6"/>
  <c r="A1376" i="6" s="1"/>
  <c r="C1377" i="6"/>
  <c r="A1377" i="6" s="1"/>
  <c r="C1378" i="6"/>
  <c r="A1378" i="6" s="1"/>
  <c r="C1379" i="6"/>
  <c r="A1379" i="6" s="1"/>
  <c r="C1380" i="6"/>
  <c r="A1380" i="6" s="1"/>
  <c r="C1381" i="6"/>
  <c r="A1381" i="6" s="1"/>
  <c r="C1382" i="6"/>
  <c r="A1382" i="6" s="1"/>
  <c r="C1383" i="6"/>
  <c r="A1383" i="6" s="1"/>
  <c r="C1384" i="6"/>
  <c r="A1384" i="6" s="1"/>
  <c r="C1385" i="6"/>
  <c r="A1385" i="6" s="1"/>
  <c r="C1386" i="6"/>
  <c r="A1386" i="6" s="1"/>
  <c r="C1387" i="6"/>
  <c r="A1387" i="6" s="1"/>
  <c r="C1388" i="6"/>
  <c r="A1388" i="6" s="1"/>
  <c r="C1389" i="6"/>
  <c r="A1389" i="6" s="1"/>
  <c r="C1390" i="6"/>
  <c r="A1390" i="6" s="1"/>
  <c r="C1391" i="6"/>
  <c r="A1391" i="6" s="1"/>
  <c r="C1392" i="6"/>
  <c r="A1392" i="6" s="1"/>
  <c r="C1393" i="6"/>
  <c r="A1393" i="6" s="1"/>
  <c r="C1394" i="6"/>
  <c r="A1394" i="6" s="1"/>
  <c r="C1395" i="6"/>
  <c r="A1395" i="6" s="1"/>
  <c r="C1396" i="6"/>
  <c r="A1396" i="6" s="1"/>
  <c r="C1397" i="6"/>
  <c r="A1397" i="6" s="1"/>
  <c r="C1398" i="6"/>
  <c r="A1398" i="6" s="1"/>
  <c r="C1399" i="6"/>
  <c r="A1399" i="6" s="1"/>
  <c r="C1400" i="6"/>
  <c r="A1400" i="6" s="1"/>
  <c r="C1401" i="6"/>
  <c r="A1401" i="6" s="1"/>
  <c r="C1402" i="6"/>
  <c r="A1402" i="6" s="1"/>
  <c r="C1403" i="6"/>
  <c r="A1403" i="6" s="1"/>
  <c r="C1404" i="6"/>
  <c r="A1404" i="6" s="1"/>
  <c r="C1405" i="6"/>
  <c r="A1405" i="6" s="1"/>
  <c r="C1406" i="6"/>
  <c r="A1406" i="6" s="1"/>
  <c r="C1407" i="6"/>
  <c r="A1407" i="6" s="1"/>
  <c r="C1408" i="6"/>
  <c r="A1408" i="6" s="1"/>
  <c r="C1409" i="6"/>
  <c r="A1409" i="6" s="1"/>
  <c r="C1410" i="6"/>
  <c r="A1410" i="6" s="1"/>
  <c r="C1411" i="6"/>
  <c r="A1411" i="6" s="1"/>
  <c r="C1412" i="6"/>
  <c r="A1412" i="6" s="1"/>
  <c r="C1413" i="6"/>
  <c r="A1413" i="6" s="1"/>
  <c r="C1414" i="6"/>
  <c r="A1414" i="6" s="1"/>
  <c r="C1415" i="6"/>
  <c r="A1415" i="6" s="1"/>
  <c r="C1416" i="6"/>
  <c r="A1416" i="6" s="1"/>
  <c r="C1417" i="6"/>
  <c r="A1417" i="6" s="1"/>
  <c r="C1418" i="6"/>
  <c r="A1418" i="6" s="1"/>
  <c r="C1419" i="6"/>
  <c r="A1419" i="6" s="1"/>
  <c r="C1420" i="6"/>
  <c r="A1420" i="6" s="1"/>
  <c r="C1421" i="6"/>
  <c r="A1421" i="6" s="1"/>
  <c r="C1422" i="6"/>
  <c r="A1422" i="6" s="1"/>
  <c r="C1423" i="6"/>
  <c r="A1423" i="6" s="1"/>
  <c r="C1424" i="6"/>
  <c r="A1424" i="6" s="1"/>
  <c r="C1425" i="6"/>
  <c r="A1425" i="6" s="1"/>
  <c r="C1426" i="6"/>
  <c r="A1426" i="6" s="1"/>
  <c r="C1427" i="6"/>
  <c r="A1427" i="6" s="1"/>
  <c r="C1428" i="6"/>
  <c r="A1428" i="6" s="1"/>
  <c r="C1429" i="6"/>
  <c r="A1429" i="6" s="1"/>
  <c r="C1430" i="6"/>
  <c r="A1430" i="6" s="1"/>
  <c r="C1431" i="6"/>
  <c r="A1431" i="6" s="1"/>
  <c r="C1432" i="6"/>
  <c r="A1432" i="6" s="1"/>
  <c r="C1433" i="6"/>
  <c r="A1433" i="6" s="1"/>
  <c r="C1434" i="6"/>
  <c r="C1435" i="6"/>
  <c r="C1436" i="6"/>
  <c r="A1436" i="6" s="1"/>
  <c r="C1437" i="6"/>
  <c r="C1438" i="6"/>
  <c r="C1439" i="6"/>
  <c r="A1439" i="6" s="1"/>
  <c r="C1440" i="6"/>
  <c r="C1441" i="6"/>
  <c r="C1442" i="6"/>
  <c r="C1443" i="6"/>
  <c r="C1444" i="6"/>
  <c r="C1445" i="6"/>
  <c r="C1446" i="6"/>
  <c r="A1446" i="6" s="1"/>
  <c r="C1447" i="6"/>
  <c r="A1447" i="6" s="1"/>
  <c r="C1448" i="6"/>
  <c r="C1449" i="6"/>
  <c r="C1450" i="6"/>
  <c r="A1450" i="6" s="1"/>
  <c r="C1451" i="6"/>
  <c r="C1452" i="6"/>
  <c r="C1453" i="6"/>
  <c r="A1453" i="6" s="1"/>
  <c r="C1454" i="6"/>
  <c r="A1454" i="6" s="1"/>
  <c r="C1455" i="6"/>
  <c r="C1456" i="6"/>
  <c r="C1457" i="6"/>
  <c r="A1457" i="6" s="1"/>
  <c r="C1458" i="6"/>
  <c r="C1459" i="6"/>
  <c r="C1460" i="6"/>
  <c r="C1461" i="6"/>
  <c r="C1462" i="6"/>
  <c r="C1463" i="6"/>
  <c r="C1464" i="6"/>
  <c r="C1465" i="6"/>
  <c r="A1465" i="6" s="1"/>
  <c r="C1466" i="6"/>
  <c r="C1467" i="6"/>
  <c r="C1468" i="6"/>
  <c r="A1468" i="6" s="1"/>
  <c r="C1469" i="6"/>
  <c r="C1470" i="6"/>
  <c r="C1471" i="6"/>
  <c r="C1472" i="6"/>
  <c r="A1472" i="6" s="1"/>
  <c r="C1473" i="6"/>
  <c r="C1474" i="6"/>
  <c r="A1474" i="6" s="1"/>
  <c r="C1475" i="6"/>
  <c r="C1476" i="6"/>
  <c r="C1477" i="6"/>
  <c r="C1478" i="6"/>
  <c r="A1478" i="6" s="1"/>
  <c r="C1479" i="6"/>
  <c r="C1480" i="6"/>
  <c r="C1481" i="6"/>
  <c r="A1481" i="6" s="1"/>
  <c r="C1482" i="6"/>
  <c r="C1483" i="6"/>
  <c r="C1484" i="6"/>
  <c r="C1485" i="6"/>
  <c r="A1485" i="6" s="1"/>
  <c r="C1486" i="6"/>
  <c r="C1487" i="6"/>
  <c r="C1488" i="6"/>
  <c r="A1488" i="6" s="1"/>
  <c r="C1489" i="6"/>
  <c r="C1490" i="6"/>
  <c r="C1491" i="6"/>
  <c r="A1491" i="6" s="1"/>
  <c r="C1492" i="6"/>
  <c r="A1492" i="6" s="1"/>
  <c r="C1493" i="6"/>
  <c r="C1494" i="6"/>
  <c r="C1495" i="6"/>
  <c r="A1495" i="6" s="1"/>
  <c r="C1496" i="6"/>
  <c r="C1497" i="6"/>
  <c r="A1497" i="6" s="1"/>
  <c r="C1498" i="6"/>
  <c r="C1499" i="6"/>
  <c r="C1500" i="6"/>
  <c r="C1501" i="6"/>
  <c r="A1501" i="6" s="1"/>
  <c r="C1502" i="6"/>
  <c r="A1502" i="6" s="1"/>
  <c r="C1503" i="6"/>
  <c r="C1504" i="6"/>
  <c r="A1504" i="6" s="1"/>
  <c r="C1505" i="6"/>
  <c r="C1506" i="6"/>
  <c r="C1507" i="6"/>
  <c r="C1508" i="6"/>
  <c r="A1508" i="6" s="1"/>
  <c r="C1509" i="6"/>
  <c r="C1510" i="6"/>
  <c r="C1511" i="6"/>
  <c r="C1512" i="6"/>
  <c r="C1513" i="6"/>
  <c r="C1514" i="6"/>
  <c r="C1515" i="6"/>
  <c r="A1515" i="6" s="1"/>
  <c r="C1516" i="6"/>
  <c r="A1516" i="6" s="1"/>
  <c r="C1517" i="6"/>
  <c r="C1518" i="6"/>
  <c r="A1518" i="6" s="1"/>
  <c r="C1519" i="6"/>
  <c r="C1520" i="6"/>
  <c r="C1521" i="6"/>
  <c r="C1522" i="6"/>
  <c r="C1523" i="6"/>
  <c r="C1524" i="6"/>
  <c r="A1524" i="6" s="1"/>
  <c r="C1525" i="6"/>
  <c r="C1526" i="6"/>
  <c r="C1527" i="6"/>
  <c r="C1528" i="6"/>
  <c r="C1529" i="6"/>
  <c r="A1529" i="6" s="1"/>
  <c r="C1530" i="6"/>
  <c r="C1531" i="6"/>
  <c r="A1531" i="6" s="1"/>
  <c r="C1532" i="6"/>
  <c r="C1533" i="6"/>
  <c r="C1534" i="6"/>
  <c r="C1535" i="6"/>
  <c r="C1536" i="6"/>
  <c r="A1536" i="6" s="1"/>
  <c r="C1537" i="6"/>
  <c r="C1538" i="6"/>
  <c r="C1539" i="6"/>
  <c r="C1540" i="6"/>
  <c r="C1541" i="6"/>
  <c r="C1542" i="6"/>
  <c r="A1542" i="6" s="1"/>
  <c r="C1543" i="6"/>
  <c r="A1543" i="6" s="1"/>
  <c r="C1544" i="6"/>
  <c r="A1544" i="6" s="1"/>
  <c r="C1545" i="6"/>
  <c r="A1545" i="6" s="1"/>
  <c r="C1546" i="6"/>
  <c r="A1546" i="6" s="1"/>
  <c r="C1547" i="6"/>
  <c r="A1547" i="6" s="1"/>
  <c r="C1548" i="6"/>
  <c r="A1548" i="6" s="1"/>
  <c r="C1549" i="6"/>
  <c r="A1549" i="6" s="1"/>
  <c r="C1550" i="6"/>
  <c r="A1550" i="6" s="1"/>
  <c r="C1551" i="6"/>
  <c r="A1551" i="6" s="1"/>
  <c r="C1552" i="6"/>
  <c r="A1552" i="6" s="1"/>
  <c r="C1553" i="6"/>
  <c r="A1553" i="6" s="1"/>
  <c r="C1554" i="6"/>
  <c r="A1554" i="6" s="1"/>
  <c r="C1555" i="6"/>
  <c r="A1555" i="6" s="1"/>
  <c r="C1556" i="6"/>
  <c r="A1556" i="6" s="1"/>
  <c r="C1557" i="6"/>
  <c r="A1557" i="6" s="1"/>
  <c r="C1558" i="6"/>
  <c r="A1558" i="6" s="1"/>
  <c r="C1559" i="6"/>
  <c r="A1559" i="6" s="1"/>
  <c r="C1560" i="6"/>
  <c r="A1560" i="6" s="1"/>
  <c r="C1561" i="6"/>
  <c r="A1561" i="6" s="1"/>
  <c r="C1562" i="6"/>
  <c r="A1562" i="6" s="1"/>
  <c r="C1563" i="6"/>
  <c r="A1563" i="6" s="1"/>
  <c r="C1564" i="6"/>
  <c r="A1564" i="6" s="1"/>
  <c r="C1565" i="6"/>
  <c r="C1566" i="6"/>
  <c r="A1566" i="6" s="1"/>
  <c r="C1567" i="6"/>
  <c r="A1567" i="6" s="1"/>
  <c r="C1568" i="6"/>
  <c r="A1568" i="6" s="1"/>
  <c r="C1569" i="6"/>
  <c r="A1569" i="6" s="1"/>
  <c r="C1570" i="6"/>
  <c r="A1570" i="6" s="1"/>
  <c r="C1571" i="6"/>
  <c r="A1571" i="6" s="1"/>
  <c r="C1572" i="6"/>
  <c r="A1572" i="6" s="1"/>
  <c r="C1573" i="6"/>
  <c r="A1573" i="6" s="1"/>
  <c r="C1574" i="6"/>
  <c r="A1574" i="6" s="1"/>
  <c r="C1575" i="6"/>
  <c r="A1575" i="6" s="1"/>
  <c r="C1576" i="6"/>
  <c r="A1576" i="6" s="1"/>
  <c r="C1577" i="6"/>
  <c r="A1577" i="6" s="1"/>
  <c r="C1578" i="6"/>
  <c r="A1578" i="6" s="1"/>
  <c r="C1579" i="6"/>
  <c r="A1579" i="6" s="1"/>
  <c r="C1580" i="6"/>
  <c r="A1580" i="6" s="1"/>
  <c r="C1581" i="6"/>
  <c r="A1581" i="6" s="1"/>
  <c r="C1582" i="6"/>
  <c r="A1582" i="6" s="1"/>
  <c r="C1583" i="6"/>
  <c r="A1583" i="6" s="1"/>
  <c r="C1584" i="6"/>
  <c r="A1584" i="6" s="1"/>
  <c r="C1585" i="6"/>
  <c r="A1585" i="6" s="1"/>
  <c r="C1586" i="6"/>
  <c r="A1586" i="6" s="1"/>
  <c r="C1587" i="6"/>
  <c r="A1587" i="6" s="1"/>
  <c r="C1588" i="6"/>
  <c r="A1588" i="6" s="1"/>
  <c r="C1589" i="6"/>
  <c r="A1589" i="6" s="1"/>
  <c r="C1590" i="6"/>
  <c r="A1590" i="6" s="1"/>
  <c r="C1591" i="6"/>
  <c r="A1591" i="6" s="1"/>
  <c r="C1592" i="6"/>
  <c r="A1592" i="6" s="1"/>
  <c r="C1593" i="6"/>
  <c r="A1593" i="6" s="1"/>
  <c r="C1594" i="6"/>
  <c r="A1594" i="6" s="1"/>
  <c r="C1595" i="6"/>
  <c r="A1595" i="6" s="1"/>
  <c r="C1596" i="6"/>
  <c r="A1596" i="6" s="1"/>
  <c r="C1597" i="6"/>
  <c r="A1597" i="6" s="1"/>
  <c r="C1598" i="6"/>
  <c r="A1598" i="6" s="1"/>
  <c r="C1599" i="6"/>
  <c r="A1599" i="6" s="1"/>
  <c r="C1600" i="6"/>
  <c r="A1600" i="6" s="1"/>
  <c r="C1601" i="6"/>
  <c r="A1601" i="6" s="1"/>
  <c r="C1602" i="6"/>
  <c r="A1602" i="6" s="1"/>
  <c r="C1603" i="6"/>
  <c r="A1603" i="6" s="1"/>
  <c r="C1604" i="6"/>
  <c r="A1604" i="6" s="1"/>
  <c r="C1605" i="6"/>
  <c r="A1605" i="6" s="1"/>
  <c r="C1606" i="6"/>
  <c r="A1606" i="6" s="1"/>
  <c r="C1607" i="6"/>
  <c r="A1607" i="6" s="1"/>
  <c r="C1608" i="6"/>
  <c r="A1608" i="6" s="1"/>
  <c r="C1609" i="6"/>
  <c r="A1609" i="6" s="1"/>
  <c r="C1610" i="6"/>
  <c r="A1610" i="6" s="1"/>
  <c r="C1611" i="6"/>
  <c r="A1611" i="6" s="1"/>
  <c r="C1612" i="6"/>
  <c r="A1612" i="6" s="1"/>
  <c r="C1613" i="6"/>
  <c r="A1613" i="6" s="1"/>
  <c r="C1614" i="6"/>
  <c r="A1614" i="6" s="1"/>
  <c r="C1615" i="6"/>
  <c r="A1615" i="6" s="1"/>
  <c r="C1616" i="6"/>
  <c r="A1616" i="6" s="1"/>
  <c r="C1617" i="6"/>
  <c r="A1617" i="6" s="1"/>
  <c r="C1618" i="6"/>
  <c r="A1618" i="6" s="1"/>
  <c r="C1619" i="6"/>
  <c r="A1619" i="6" s="1"/>
  <c r="C1620" i="6"/>
  <c r="A1620" i="6" s="1"/>
  <c r="C1621" i="6"/>
  <c r="A1621" i="6" s="1"/>
  <c r="C1622" i="6"/>
  <c r="A1622" i="6" s="1"/>
  <c r="C1623" i="6"/>
  <c r="A1623" i="6" s="1"/>
  <c r="C1624" i="6"/>
  <c r="C1625" i="6"/>
  <c r="A1625" i="6" s="1"/>
  <c r="C1626" i="6"/>
  <c r="A1626" i="6" s="1"/>
  <c r="C1627" i="6"/>
  <c r="A1627" i="6" s="1"/>
  <c r="C1628" i="6"/>
  <c r="A1628" i="6" s="1"/>
  <c r="C1629" i="6"/>
  <c r="A1629" i="6" s="1"/>
  <c r="C1630" i="6"/>
  <c r="A1630" i="6" s="1"/>
  <c r="C1631" i="6"/>
  <c r="A1631" i="6" s="1"/>
  <c r="C1632" i="6"/>
  <c r="A1632" i="6" s="1"/>
  <c r="C1633" i="6"/>
  <c r="A1633" i="6" s="1"/>
  <c r="C1634" i="6"/>
  <c r="A1634" i="6" s="1"/>
  <c r="C1635" i="6"/>
  <c r="A1635" i="6" s="1"/>
  <c r="C1636" i="6"/>
  <c r="A1636" i="6" s="1"/>
  <c r="C1637" i="6"/>
  <c r="A1637" i="6" s="1"/>
  <c r="C1638" i="6"/>
  <c r="A1638" i="6" s="1"/>
  <c r="C1639" i="6"/>
  <c r="A1639" i="6" s="1"/>
  <c r="C1640" i="6"/>
  <c r="A1640" i="6" s="1"/>
  <c r="C1641" i="6"/>
  <c r="C1642" i="6"/>
  <c r="C1643" i="6"/>
  <c r="A1643" i="6" s="1"/>
  <c r="C1644" i="6"/>
  <c r="C1645" i="6"/>
  <c r="C1646" i="6"/>
  <c r="C1647" i="6"/>
  <c r="A1647" i="6" s="1"/>
  <c r="C1648" i="6"/>
  <c r="C1649" i="6"/>
  <c r="C1650" i="6"/>
  <c r="A1650" i="6" s="1"/>
  <c r="C1651" i="6"/>
  <c r="A1651" i="6" s="1"/>
  <c r="C1652" i="6"/>
  <c r="C1653" i="6"/>
  <c r="C1654" i="6"/>
  <c r="A1654" i="6" s="1"/>
  <c r="C1655" i="6"/>
  <c r="C1656" i="6"/>
  <c r="C1657" i="6"/>
  <c r="A1657" i="6" s="1"/>
  <c r="C1658" i="6"/>
  <c r="A1658" i="6" s="1"/>
  <c r="C1659" i="6"/>
  <c r="C1660" i="6"/>
  <c r="C1661" i="6"/>
  <c r="C1662" i="6"/>
  <c r="C1663" i="6"/>
  <c r="C1664" i="6"/>
  <c r="C1665" i="6"/>
  <c r="A1665" i="6" s="1"/>
  <c r="C1666" i="6"/>
  <c r="C1667" i="6"/>
  <c r="C1668" i="6"/>
  <c r="C1669" i="6"/>
  <c r="C1670" i="6"/>
  <c r="C1671" i="6"/>
  <c r="C1672" i="6"/>
  <c r="A1672" i="6" s="1"/>
  <c r="C1673" i="6"/>
  <c r="C1674" i="6"/>
  <c r="A1674" i="6" s="1"/>
  <c r="C1675" i="6"/>
  <c r="A1675" i="6" s="1"/>
  <c r="C1676" i="6"/>
  <c r="A1676" i="6" s="1"/>
  <c r="C1677" i="6"/>
  <c r="A1677" i="6" s="1"/>
  <c r="C1678" i="6"/>
  <c r="A1678" i="6" s="1"/>
  <c r="C1679" i="6"/>
  <c r="A1679" i="6" s="1"/>
  <c r="C1680" i="6"/>
  <c r="A1680" i="6" s="1"/>
  <c r="C1681" i="6"/>
  <c r="A1681" i="6" s="1"/>
  <c r="C1682" i="6"/>
  <c r="A1682" i="6" s="1"/>
  <c r="C1683" i="6"/>
  <c r="A1683" i="6" s="1"/>
  <c r="C1684" i="6"/>
  <c r="A1684" i="6" s="1"/>
  <c r="C1685" i="6"/>
  <c r="A1685" i="6" s="1"/>
  <c r="C1686" i="6"/>
  <c r="A1686" i="6" s="1"/>
  <c r="C1687" i="6"/>
  <c r="A1687" i="6" s="1"/>
  <c r="C1688" i="6"/>
  <c r="A1688" i="6" s="1"/>
  <c r="C1689" i="6"/>
  <c r="A1689" i="6" s="1"/>
  <c r="C1690" i="6"/>
  <c r="A1690" i="6" s="1"/>
  <c r="C1691" i="6"/>
  <c r="A1691" i="6" s="1"/>
  <c r="C1692" i="6"/>
  <c r="A1692" i="6" s="1"/>
  <c r="C1693" i="6"/>
  <c r="A1693" i="6" s="1"/>
  <c r="C1694" i="6"/>
  <c r="A1694" i="6" s="1"/>
  <c r="C1695" i="6"/>
  <c r="A1695" i="6" s="1"/>
  <c r="C1696" i="6"/>
  <c r="A1696" i="6" s="1"/>
  <c r="C1697" i="6"/>
  <c r="A1697" i="6" s="1"/>
  <c r="C1698" i="6"/>
  <c r="A1698" i="6" s="1"/>
  <c r="C1699" i="6"/>
  <c r="A1699" i="6" s="1"/>
  <c r="C1700" i="6"/>
  <c r="A1700" i="6" s="1"/>
  <c r="C1701" i="6"/>
  <c r="A1701" i="6" s="1"/>
  <c r="C1702" i="6"/>
  <c r="A1702" i="6" s="1"/>
  <c r="C1703" i="6"/>
  <c r="A1703" i="6" s="1"/>
  <c r="C1704" i="6"/>
  <c r="A1704" i="6" s="1"/>
  <c r="C1705" i="6"/>
  <c r="A1705" i="6" s="1"/>
  <c r="C1706" i="6"/>
  <c r="A1706" i="6" s="1"/>
  <c r="C1707" i="6"/>
  <c r="A1707" i="6" s="1"/>
  <c r="C1708" i="6"/>
  <c r="A1708" i="6" s="1"/>
  <c r="C1709" i="6"/>
  <c r="A1709" i="6" s="1"/>
  <c r="C1710" i="6"/>
  <c r="A1710" i="6" s="1"/>
  <c r="C1711" i="6"/>
  <c r="A1711" i="6" s="1"/>
  <c r="C1712" i="6"/>
  <c r="A1712" i="6" s="1"/>
  <c r="C1713" i="6"/>
  <c r="A1713" i="6" s="1"/>
  <c r="C1714" i="6"/>
  <c r="A1714" i="6" s="1"/>
  <c r="C1715" i="6"/>
  <c r="A1715" i="6" s="1"/>
  <c r="C1716" i="6"/>
  <c r="A1716" i="6" s="1"/>
  <c r="C1717" i="6"/>
  <c r="A1717" i="6" s="1"/>
  <c r="C1718" i="6"/>
  <c r="A1718" i="6" s="1"/>
  <c r="C1719" i="6"/>
  <c r="A1719" i="6" s="1"/>
  <c r="C1720" i="6"/>
  <c r="A1720" i="6" s="1"/>
  <c r="C1721" i="6"/>
  <c r="A1721" i="6" s="1"/>
  <c r="C1722" i="6"/>
  <c r="A1722" i="6" s="1"/>
  <c r="C1723" i="6"/>
  <c r="A1723" i="6" s="1"/>
  <c r="C1724" i="6"/>
  <c r="A1724" i="6" s="1"/>
  <c r="C1725" i="6"/>
  <c r="A1725" i="6" s="1"/>
  <c r="C1726" i="6"/>
  <c r="A1726" i="6" s="1"/>
  <c r="C1727" i="6"/>
  <c r="A1727" i="6" s="1"/>
  <c r="C1728" i="6"/>
  <c r="C1729" i="6"/>
  <c r="A1729" i="6" s="1"/>
  <c r="C1730" i="6"/>
  <c r="C1731" i="6"/>
  <c r="A1731" i="6" s="1"/>
  <c r="C1732" i="6"/>
  <c r="C1733" i="6"/>
  <c r="C1734" i="6"/>
  <c r="A1734" i="6" s="1"/>
  <c r="C1735" i="6"/>
  <c r="A1735" i="6" s="1"/>
  <c r="C1736" i="6"/>
  <c r="A1736" i="6" s="1"/>
  <c r="C1737" i="6"/>
  <c r="A1737" i="6" s="1"/>
  <c r="C1738" i="6"/>
  <c r="A1738" i="6" s="1"/>
  <c r="C1739" i="6"/>
  <c r="A1739" i="6" s="1"/>
  <c r="C1740" i="6"/>
  <c r="A1740" i="6" s="1"/>
  <c r="C1741" i="6"/>
  <c r="A1741" i="6" s="1"/>
  <c r="C1742" i="6"/>
  <c r="A1742" i="6" s="1"/>
  <c r="C1743" i="6"/>
  <c r="A1743" i="6" s="1"/>
  <c r="C1744" i="6"/>
  <c r="A1744" i="6" s="1"/>
  <c r="C1745" i="6"/>
  <c r="A1745" i="6" s="1"/>
  <c r="C1746" i="6"/>
  <c r="A1746" i="6" s="1"/>
  <c r="C1747" i="6"/>
  <c r="A1747" i="6" s="1"/>
  <c r="C1748" i="6"/>
  <c r="A1748" i="6" s="1"/>
  <c r="C1749" i="6"/>
  <c r="A1749" i="6" s="1"/>
  <c r="C1750" i="6"/>
  <c r="A1750" i="6" s="1"/>
  <c r="C1751" i="6"/>
  <c r="A1751" i="6" s="1"/>
  <c r="C1752" i="6"/>
  <c r="A1752" i="6" s="1"/>
  <c r="C1753" i="6"/>
  <c r="C1754" i="6"/>
  <c r="C1755" i="6"/>
  <c r="C1756" i="6"/>
  <c r="C1757" i="6"/>
  <c r="C1758" i="6"/>
  <c r="C1759" i="6"/>
  <c r="A1759" i="6" s="1"/>
  <c r="C1760" i="6"/>
  <c r="A1760" i="6" s="1"/>
  <c r="C1761" i="6"/>
  <c r="C1762" i="6"/>
  <c r="C1763" i="6"/>
  <c r="C1764" i="6"/>
  <c r="C1765" i="6"/>
  <c r="C1766" i="6"/>
  <c r="C1767" i="6"/>
  <c r="A1767" i="6" s="1"/>
  <c r="C1768" i="6"/>
  <c r="A1768" i="6" s="1"/>
  <c r="C1769" i="6"/>
  <c r="C1770" i="6"/>
  <c r="C1771" i="6"/>
  <c r="C1772" i="6"/>
  <c r="C1773" i="6"/>
  <c r="C1774" i="6"/>
  <c r="C1775" i="6"/>
  <c r="A1775" i="6" s="1"/>
  <c r="C1776" i="6"/>
  <c r="A1776" i="6" s="1"/>
  <c r="C1777" i="6"/>
  <c r="C1778" i="6"/>
  <c r="C1779" i="6"/>
  <c r="A1779" i="6" s="1"/>
  <c r="C1780" i="6"/>
  <c r="A1780" i="6" s="1"/>
  <c r="C1781" i="6"/>
  <c r="A1781" i="6" s="1"/>
  <c r="C1782" i="6"/>
  <c r="A1782" i="6" s="1"/>
  <c r="C1783" i="6"/>
  <c r="A1783" i="6" s="1"/>
  <c r="C1784" i="6"/>
  <c r="A1784" i="6" s="1"/>
  <c r="C1785" i="6"/>
  <c r="A1785" i="6" s="1"/>
  <c r="C1786" i="6"/>
  <c r="A1786" i="6" s="1"/>
  <c r="C1787" i="6"/>
  <c r="A1787" i="6" s="1"/>
  <c r="C1788" i="6"/>
  <c r="A1788" i="6" s="1"/>
  <c r="C1789" i="6"/>
  <c r="A1789" i="6" s="1"/>
  <c r="C1790" i="6"/>
  <c r="A1790" i="6" s="1"/>
  <c r="C1791" i="6"/>
  <c r="A1791" i="6" s="1"/>
  <c r="C1792" i="6"/>
  <c r="A1792" i="6" s="1"/>
  <c r="C1793" i="6"/>
  <c r="A1793" i="6" s="1"/>
  <c r="C1794" i="6"/>
  <c r="A1794" i="6" s="1"/>
  <c r="C1795" i="6"/>
  <c r="A1795" i="6" s="1"/>
  <c r="C1796" i="6"/>
  <c r="A1796" i="6" s="1"/>
  <c r="C1797" i="6"/>
  <c r="A1797" i="6" s="1"/>
  <c r="C1798" i="6"/>
  <c r="A1798" i="6" s="1"/>
  <c r="C1799" i="6"/>
  <c r="A1799" i="6" s="1"/>
  <c r="C1800" i="6"/>
  <c r="A1800" i="6" s="1"/>
  <c r="C1801" i="6"/>
  <c r="A1801" i="6" s="1"/>
  <c r="C1802" i="6"/>
  <c r="A1802" i="6" s="1"/>
  <c r="C1803" i="6"/>
  <c r="A1803" i="6" s="1"/>
  <c r="C1804" i="6"/>
  <c r="A1804" i="6" s="1"/>
  <c r="C1805" i="6"/>
  <c r="A1805" i="6" s="1"/>
  <c r="C1806" i="6"/>
  <c r="A1806" i="6" s="1"/>
  <c r="C1807" i="6"/>
  <c r="A1807" i="6" s="1"/>
  <c r="C1808" i="6"/>
  <c r="A1808" i="6" s="1"/>
  <c r="C1809" i="6"/>
  <c r="A1809" i="6" s="1"/>
  <c r="C1810" i="6"/>
  <c r="A1810" i="6" s="1"/>
  <c r="C1811" i="6"/>
  <c r="A1811" i="6" s="1"/>
  <c r="C1812" i="6"/>
  <c r="A1812" i="6" s="1"/>
  <c r="C1813" i="6"/>
  <c r="A1813" i="6" s="1"/>
  <c r="C1814" i="6"/>
  <c r="A1814" i="6" s="1"/>
  <c r="C1815" i="6"/>
  <c r="A1815" i="6" s="1"/>
  <c r="C1816" i="6"/>
  <c r="A1816" i="6" s="1"/>
  <c r="C1817" i="6"/>
  <c r="A1817" i="6" s="1"/>
  <c r="C1818" i="6"/>
  <c r="A1818" i="6" s="1"/>
  <c r="C1819" i="6"/>
  <c r="A1819" i="6" s="1"/>
  <c r="C1820" i="6"/>
  <c r="A1820" i="6" s="1"/>
  <c r="C1821" i="6"/>
  <c r="A1821" i="6" s="1"/>
  <c r="C1822" i="6"/>
  <c r="A1822" i="6" s="1"/>
  <c r="C1823" i="6"/>
  <c r="A1823" i="6" s="1"/>
  <c r="C1824" i="6"/>
  <c r="A1824" i="6" s="1"/>
  <c r="C1825" i="6"/>
  <c r="A1825" i="6" s="1"/>
  <c r="C1826" i="6"/>
  <c r="A1826" i="6" s="1"/>
  <c r="C1827" i="6"/>
  <c r="A1827" i="6" s="1"/>
  <c r="C1828" i="6"/>
  <c r="A1828" i="6" s="1"/>
  <c r="C1829" i="6"/>
  <c r="A1829" i="6" s="1"/>
  <c r="C1830" i="6"/>
  <c r="A1830" i="6" s="1"/>
  <c r="C1831" i="6"/>
  <c r="A1831" i="6" s="1"/>
  <c r="C1832" i="6"/>
  <c r="A1832" i="6" s="1"/>
  <c r="C1833" i="6"/>
  <c r="A1833" i="6" s="1"/>
  <c r="C1834" i="6"/>
  <c r="A1834" i="6" s="1"/>
  <c r="C1835" i="6"/>
  <c r="A1835" i="6" s="1"/>
  <c r="C1836" i="6"/>
  <c r="A1836" i="6" s="1"/>
  <c r="C1837" i="6"/>
  <c r="A1837" i="6" s="1"/>
  <c r="C1838" i="6"/>
  <c r="A1838" i="6" s="1"/>
  <c r="C1839" i="6"/>
  <c r="A1839" i="6" s="1"/>
  <c r="C1840" i="6"/>
  <c r="A1840" i="6" s="1"/>
  <c r="C1841" i="6"/>
  <c r="A1841" i="6" s="1"/>
  <c r="C1842" i="6"/>
  <c r="A1842" i="6" s="1"/>
  <c r="C1843" i="6"/>
  <c r="A1843" i="6" s="1"/>
  <c r="C1844" i="6"/>
  <c r="A1844" i="6" s="1"/>
  <c r="C1845" i="6"/>
  <c r="A1845" i="6" s="1"/>
  <c r="C1846" i="6"/>
  <c r="A1846" i="6" s="1"/>
  <c r="C1847" i="6"/>
  <c r="A1847" i="6" s="1"/>
  <c r="C1848" i="6"/>
  <c r="A1848" i="6" s="1"/>
  <c r="C1849" i="6"/>
  <c r="A1849" i="6" s="1"/>
  <c r="C1850" i="6"/>
  <c r="A1850" i="6" s="1"/>
  <c r="C1851" i="6"/>
  <c r="A1851" i="6" s="1"/>
  <c r="C1852" i="6"/>
  <c r="A1852" i="6" s="1"/>
  <c r="C1853" i="6"/>
  <c r="A1853" i="6" s="1"/>
  <c r="C1854" i="6"/>
  <c r="A1854" i="6" s="1"/>
  <c r="C1855" i="6"/>
  <c r="A1855" i="6" s="1"/>
  <c r="C1856" i="6"/>
  <c r="A1856" i="6" s="1"/>
  <c r="C1857" i="6"/>
  <c r="A1857" i="6" s="1"/>
  <c r="C1858" i="6"/>
  <c r="A1858" i="6" s="1"/>
  <c r="C1859" i="6"/>
  <c r="A1859" i="6" s="1"/>
  <c r="C1860" i="6"/>
  <c r="A1860" i="6" s="1"/>
  <c r="C1861" i="6"/>
  <c r="A1861" i="6" s="1"/>
  <c r="C1862" i="6"/>
  <c r="A1862" i="6" s="1"/>
  <c r="C1863" i="6"/>
  <c r="A1863" i="6" s="1"/>
  <c r="C1864" i="6"/>
  <c r="A1864" i="6" s="1"/>
  <c r="C1865" i="6"/>
  <c r="A1865" i="6" s="1"/>
  <c r="C1866" i="6"/>
  <c r="A1866" i="6" s="1"/>
  <c r="C1867" i="6"/>
  <c r="A1867" i="6" s="1"/>
  <c r="C1868" i="6"/>
  <c r="A1868" i="6" s="1"/>
  <c r="C1869" i="6"/>
  <c r="A1869" i="6" s="1"/>
  <c r="C1870" i="6"/>
  <c r="A1870" i="6" s="1"/>
  <c r="C1871" i="6"/>
  <c r="A1871" i="6" s="1"/>
  <c r="C1872" i="6"/>
  <c r="A1872" i="6" s="1"/>
  <c r="C1873" i="6"/>
  <c r="A1873" i="6" s="1"/>
  <c r="C1874" i="6"/>
  <c r="A1874" i="6" s="1"/>
  <c r="C1875" i="6"/>
  <c r="A1875" i="6" s="1"/>
  <c r="C1876" i="6"/>
  <c r="A1876" i="6" s="1"/>
  <c r="C1877" i="6"/>
  <c r="A1877" i="6" s="1"/>
  <c r="C1878" i="6"/>
  <c r="A1878" i="6" s="1"/>
  <c r="C1879" i="6"/>
  <c r="A1879" i="6" s="1"/>
  <c r="C1880" i="6"/>
  <c r="A1880" i="6" s="1"/>
  <c r="C1881" i="6"/>
  <c r="A1881" i="6" s="1"/>
  <c r="C1882" i="6"/>
  <c r="A1882" i="6" s="1"/>
  <c r="C1883" i="6"/>
  <c r="A1883" i="6" s="1"/>
  <c r="C1884" i="6"/>
  <c r="A1884" i="6" s="1"/>
  <c r="C1885" i="6"/>
  <c r="A1885" i="6" s="1"/>
  <c r="C1886" i="6"/>
  <c r="A1886" i="6" s="1"/>
  <c r="C1887" i="6"/>
  <c r="A1887" i="6" s="1"/>
  <c r="C1888" i="6"/>
  <c r="A1888" i="6" s="1"/>
  <c r="C1889" i="6"/>
  <c r="A1889" i="6" s="1"/>
  <c r="C1890" i="6"/>
  <c r="A1890" i="6" s="1"/>
  <c r="C1891" i="6"/>
  <c r="A1891" i="6" s="1"/>
  <c r="C1892" i="6"/>
  <c r="A1892" i="6" s="1"/>
  <c r="C1893" i="6"/>
  <c r="A1893" i="6" s="1"/>
  <c r="C1894" i="6"/>
  <c r="A1894" i="6" s="1"/>
  <c r="C1895" i="6"/>
  <c r="A1895" i="6" s="1"/>
  <c r="C1896" i="6"/>
  <c r="A1896" i="6" s="1"/>
  <c r="C1897" i="6"/>
  <c r="A1897" i="6" s="1"/>
  <c r="C1898" i="6"/>
  <c r="A1898" i="6" s="1"/>
  <c r="C1899" i="6"/>
  <c r="A1899" i="6" s="1"/>
  <c r="C1900" i="6"/>
  <c r="A1900" i="6" s="1"/>
  <c r="C1901" i="6"/>
  <c r="A1901" i="6" s="1"/>
  <c r="C1902" i="6"/>
  <c r="A1902" i="6" s="1"/>
  <c r="C1903" i="6"/>
  <c r="A1903" i="6" s="1"/>
  <c r="C1904" i="6"/>
  <c r="A1904" i="6" s="1"/>
  <c r="C1905" i="6"/>
  <c r="A1905" i="6" s="1"/>
  <c r="C1906" i="6"/>
  <c r="A1906" i="6" s="1"/>
  <c r="C1907" i="6"/>
  <c r="A1907" i="6" s="1"/>
  <c r="C1908" i="6"/>
  <c r="A1908" i="6" s="1"/>
  <c r="C1909" i="6"/>
  <c r="A1909" i="6" s="1"/>
  <c r="C1910" i="6"/>
  <c r="A1910" i="6" s="1"/>
  <c r="C1911" i="6"/>
  <c r="A1911" i="6" s="1"/>
  <c r="C1912" i="6"/>
  <c r="A1912" i="6" s="1"/>
  <c r="C1913" i="6"/>
  <c r="A1913" i="6" s="1"/>
  <c r="C1914" i="6"/>
  <c r="A1914" i="6" s="1"/>
  <c r="C1915" i="6"/>
  <c r="A1915" i="6" s="1"/>
  <c r="C1916" i="6"/>
  <c r="A1916" i="6" s="1"/>
  <c r="C1917" i="6"/>
  <c r="A1917" i="6" s="1"/>
  <c r="C1918" i="6"/>
  <c r="A1918" i="6" s="1"/>
  <c r="C1919" i="6"/>
  <c r="A1919" i="6" s="1"/>
  <c r="C1920" i="6"/>
  <c r="A1920" i="6" s="1"/>
  <c r="C1921" i="6"/>
  <c r="A1921" i="6" s="1"/>
  <c r="C1922" i="6"/>
  <c r="A1922" i="6" s="1"/>
  <c r="C1923" i="6"/>
  <c r="A1923" i="6" s="1"/>
  <c r="C1924" i="6"/>
  <c r="A1924" i="6" s="1"/>
  <c r="C1925" i="6"/>
  <c r="A1925" i="6" s="1"/>
  <c r="C1926" i="6"/>
  <c r="A1926" i="6" s="1"/>
  <c r="C1927" i="6"/>
  <c r="A1927" i="6" s="1"/>
  <c r="C1928" i="6"/>
  <c r="A1928" i="6" s="1"/>
  <c r="C1929" i="6"/>
  <c r="A1929" i="6" s="1"/>
  <c r="C1930" i="6"/>
  <c r="A1930" i="6" s="1"/>
  <c r="C1931" i="6"/>
  <c r="A1931" i="6" s="1"/>
  <c r="C1932" i="6"/>
  <c r="A1932" i="6" s="1"/>
  <c r="C1933" i="6"/>
  <c r="A1933" i="6" s="1"/>
  <c r="C1934" i="6"/>
  <c r="A1934" i="6" s="1"/>
  <c r="C1935" i="6"/>
  <c r="A1935" i="6" s="1"/>
  <c r="C1936" i="6"/>
  <c r="A1936" i="6" s="1"/>
  <c r="C1937" i="6"/>
  <c r="A1937" i="6" s="1"/>
  <c r="C1938" i="6"/>
  <c r="A1938" i="6" s="1"/>
  <c r="C1939" i="6"/>
  <c r="A1939" i="6" s="1"/>
  <c r="C1940" i="6"/>
  <c r="A1940" i="6" s="1"/>
  <c r="C1941" i="6"/>
  <c r="A1941" i="6" s="1"/>
  <c r="C1942" i="6"/>
  <c r="A1942" i="6" s="1"/>
  <c r="C1943" i="6"/>
  <c r="A1943" i="6" s="1"/>
  <c r="C1944" i="6"/>
  <c r="A1944" i="6" s="1"/>
  <c r="C1945" i="6"/>
  <c r="A1945" i="6" s="1"/>
  <c r="C1946" i="6"/>
  <c r="A1946" i="6" s="1"/>
  <c r="Q3754" i="9"/>
  <c r="J3754" i="9"/>
  <c r="K3754" i="9" s="1"/>
  <c r="H3754" i="9"/>
  <c r="G3754" i="9"/>
  <c r="D3754" i="9"/>
  <c r="A3754" i="9"/>
  <c r="L3754" i="9" s="1"/>
  <c r="Q3753" i="9"/>
  <c r="J3753" i="9"/>
  <c r="K3753" i="9" s="1"/>
  <c r="H3753" i="9"/>
  <c r="G3753" i="9"/>
  <c r="D3753" i="9"/>
  <c r="A3753" i="9"/>
  <c r="L3753" i="9" s="1"/>
  <c r="J3752" i="9"/>
  <c r="K3752" i="9" s="1"/>
  <c r="H3752" i="9"/>
  <c r="G3752" i="9"/>
  <c r="D3752" i="9"/>
  <c r="A3752" i="9"/>
  <c r="L3752" i="9" s="1"/>
  <c r="Q3751" i="9"/>
  <c r="J3751" i="9"/>
  <c r="K3751" i="9" s="1"/>
  <c r="H3751" i="9"/>
  <c r="G3751" i="9"/>
  <c r="D3751" i="9"/>
  <c r="A3751" i="9"/>
  <c r="L3751" i="9" s="1"/>
  <c r="Q3750" i="9"/>
  <c r="J3750" i="9"/>
  <c r="K3750" i="9" s="1"/>
  <c r="H3750" i="9"/>
  <c r="G3750" i="9"/>
  <c r="D3750" i="9"/>
  <c r="A3750" i="9"/>
  <c r="L3750" i="9" s="1"/>
  <c r="L3749" i="9"/>
  <c r="K3749" i="9"/>
  <c r="J3749" i="9"/>
  <c r="H3749" i="9"/>
  <c r="G3749" i="9"/>
  <c r="D3749" i="9"/>
  <c r="A3749" i="9"/>
  <c r="J3748" i="9"/>
  <c r="K3748" i="9" s="1"/>
  <c r="H3748" i="9"/>
  <c r="G3748" i="9"/>
  <c r="D3748" i="9"/>
  <c r="A3748" i="9"/>
  <c r="L3748" i="9" s="1"/>
  <c r="J3747" i="9"/>
  <c r="K3747" i="9" s="1"/>
  <c r="H3747" i="9"/>
  <c r="G3747" i="9"/>
  <c r="D3747" i="9"/>
  <c r="A3747" i="9"/>
  <c r="L3747" i="9" s="1"/>
  <c r="L3746" i="9"/>
  <c r="J3746" i="9"/>
  <c r="K3746" i="9" s="1"/>
  <c r="H3746" i="9"/>
  <c r="G3746" i="9"/>
  <c r="D3746" i="9"/>
  <c r="A3746" i="9"/>
  <c r="L3745" i="9"/>
  <c r="K3745" i="9"/>
  <c r="J3745" i="9"/>
  <c r="H3745" i="9"/>
  <c r="G3745" i="9"/>
  <c r="D3745" i="9"/>
  <c r="A3745" i="9"/>
  <c r="J3744" i="9"/>
  <c r="K3744" i="9" s="1"/>
  <c r="H3744" i="9"/>
  <c r="G3744" i="9"/>
  <c r="D3744" i="9"/>
  <c r="A3744" i="9"/>
  <c r="L3744" i="9" s="1"/>
  <c r="Q3743" i="9"/>
  <c r="J3743" i="9"/>
  <c r="K3743" i="9" s="1"/>
  <c r="H3743" i="9"/>
  <c r="G3743" i="9"/>
  <c r="D3743" i="9"/>
  <c r="A3743" i="9"/>
  <c r="L3743" i="9" s="1"/>
  <c r="Q3742" i="9"/>
  <c r="J3742" i="9"/>
  <c r="K3742" i="9" s="1"/>
  <c r="H3742" i="9"/>
  <c r="G3742" i="9"/>
  <c r="D3742" i="9"/>
  <c r="A3742" i="9"/>
  <c r="L3742" i="9" s="1"/>
  <c r="J3741" i="9"/>
  <c r="K3741" i="9" s="1"/>
  <c r="H3741" i="9"/>
  <c r="F1118" i="13" s="1"/>
  <c r="G3741" i="9"/>
  <c r="E1118" i="13" s="1"/>
  <c r="D3741" i="9"/>
  <c r="A3741" i="9"/>
  <c r="L3741" i="9" s="1"/>
  <c r="H1118" i="13" s="1"/>
  <c r="Q3740" i="9"/>
  <c r="J3740" i="9"/>
  <c r="K3740" i="9" s="1"/>
  <c r="H3740" i="9"/>
  <c r="G3740" i="9"/>
  <c r="D3740" i="9"/>
  <c r="A3740" i="9"/>
  <c r="L3740" i="9" s="1"/>
  <c r="Q3739" i="9"/>
  <c r="J3739" i="9"/>
  <c r="K3739" i="9" s="1"/>
  <c r="H3739" i="9"/>
  <c r="G3739" i="9"/>
  <c r="D3739" i="9"/>
  <c r="A3739" i="9"/>
  <c r="L3739" i="9" s="1"/>
  <c r="Q3738" i="9"/>
  <c r="J3738" i="9"/>
  <c r="K3738" i="9" s="1"/>
  <c r="H3738" i="9"/>
  <c r="G3738" i="9"/>
  <c r="D3738" i="9"/>
  <c r="A3738" i="9"/>
  <c r="L3738" i="9" s="1"/>
  <c r="Q3737" i="9"/>
  <c r="J3737" i="9"/>
  <c r="K3737" i="9" s="1"/>
  <c r="H3737" i="9"/>
  <c r="G3737" i="9"/>
  <c r="D3737" i="9"/>
  <c r="A3737" i="9"/>
  <c r="L3737" i="9" s="1"/>
  <c r="Q3736" i="9"/>
  <c r="J3736" i="9"/>
  <c r="K3736" i="9" s="1"/>
  <c r="H3736" i="9"/>
  <c r="G3736" i="9"/>
  <c r="D3736" i="9"/>
  <c r="A3736" i="9"/>
  <c r="L3736" i="9" s="1"/>
  <c r="Q3735" i="9"/>
  <c r="J3735" i="9"/>
  <c r="K3735" i="9" s="1"/>
  <c r="H3735" i="9"/>
  <c r="G3735" i="9"/>
  <c r="D3735" i="9"/>
  <c r="A3735" i="9"/>
  <c r="L3735" i="9" s="1"/>
  <c r="Q3734" i="9"/>
  <c r="J3734" i="9"/>
  <c r="K3734" i="9" s="1"/>
  <c r="H3734" i="9"/>
  <c r="G3734" i="9"/>
  <c r="D3734" i="9"/>
  <c r="A3734" i="9"/>
  <c r="L3734" i="9" s="1"/>
  <c r="Q3733" i="9"/>
  <c r="J3733" i="9"/>
  <c r="K3733" i="9" s="1"/>
  <c r="H3733" i="9"/>
  <c r="G3733" i="9"/>
  <c r="D3733" i="9"/>
  <c r="A3733" i="9"/>
  <c r="L3733" i="9" s="1"/>
  <c r="J3732" i="9"/>
  <c r="K3732" i="9" s="1"/>
  <c r="H3732" i="9"/>
  <c r="F1163" i="13" s="1"/>
  <c r="G3732" i="9"/>
  <c r="E1163" i="13" s="1"/>
  <c r="D3732" i="9"/>
  <c r="A3732" i="9"/>
  <c r="L3732" i="9" s="1"/>
  <c r="H1163" i="13" s="1"/>
  <c r="Q3731" i="9"/>
  <c r="J3731" i="9"/>
  <c r="K3731" i="9" s="1"/>
  <c r="H3731" i="9"/>
  <c r="G3731" i="9"/>
  <c r="D3731" i="9"/>
  <c r="A3731" i="9"/>
  <c r="L3731" i="9" s="1"/>
  <c r="Q3730" i="9"/>
  <c r="J3730" i="9"/>
  <c r="K3730" i="9" s="1"/>
  <c r="H3730" i="9"/>
  <c r="G3730" i="9"/>
  <c r="D3730" i="9"/>
  <c r="A3730" i="9"/>
  <c r="L3730" i="9" s="1"/>
  <c r="Q3729" i="9"/>
  <c r="K3729" i="9"/>
  <c r="J3729" i="9"/>
  <c r="H3729" i="9"/>
  <c r="G3729" i="9"/>
  <c r="D3729" i="9"/>
  <c r="A3729" i="9"/>
  <c r="L3729" i="9" s="1"/>
  <c r="L3728" i="9"/>
  <c r="H970" i="13" s="1"/>
  <c r="J3728" i="9"/>
  <c r="K3728" i="9" s="1"/>
  <c r="H3728" i="9"/>
  <c r="F970" i="13" s="1"/>
  <c r="G3728" i="9"/>
  <c r="E970" i="13" s="1"/>
  <c r="D3728" i="9"/>
  <c r="A3728" i="9"/>
  <c r="Q3727" i="9"/>
  <c r="L3727" i="9"/>
  <c r="H1946" i="6" s="1"/>
  <c r="J3727" i="9"/>
  <c r="K3727" i="9" s="1"/>
  <c r="H3727" i="9"/>
  <c r="G3727" i="9"/>
  <c r="D3727" i="9"/>
  <c r="A3727" i="9"/>
  <c r="Q3726" i="9"/>
  <c r="L3726" i="9"/>
  <c r="H1945" i="6" s="1"/>
  <c r="J3726" i="9"/>
  <c r="K3726" i="9" s="1"/>
  <c r="H3726" i="9"/>
  <c r="G3726" i="9"/>
  <c r="D3726" i="9"/>
  <c r="A3726" i="9"/>
  <c r="Q3725" i="9"/>
  <c r="L3725" i="9"/>
  <c r="H1944" i="6" s="1"/>
  <c r="J3725" i="9"/>
  <c r="K3725" i="9" s="1"/>
  <c r="H3725" i="9"/>
  <c r="G3725" i="9"/>
  <c r="D3725" i="9"/>
  <c r="A3725" i="9"/>
  <c r="Q3724" i="9"/>
  <c r="L3724" i="9"/>
  <c r="H1943" i="6" s="1"/>
  <c r="J3724" i="9"/>
  <c r="K3724" i="9" s="1"/>
  <c r="H3724" i="9"/>
  <c r="G3724" i="9"/>
  <c r="D3724" i="9"/>
  <c r="A3724" i="9"/>
  <c r="J3723" i="9"/>
  <c r="K3723" i="9" s="1"/>
  <c r="H3723" i="9"/>
  <c r="G3723" i="9"/>
  <c r="D3723" i="9"/>
  <c r="A3723" i="9"/>
  <c r="L3723" i="9" s="1"/>
  <c r="Q3722" i="9"/>
  <c r="J3722" i="9"/>
  <c r="K3722" i="9" s="1"/>
  <c r="H3722" i="9"/>
  <c r="G3722" i="9"/>
  <c r="D3722" i="9"/>
  <c r="A3722" i="9"/>
  <c r="L3722" i="9" s="1"/>
  <c r="H1942" i="6" s="1"/>
  <c r="J3721" i="9"/>
  <c r="K3721" i="9" s="1"/>
  <c r="H3721" i="9"/>
  <c r="F1121" i="13" s="1"/>
  <c r="G3721" i="9"/>
  <c r="E1121" i="13" s="1"/>
  <c r="D3721" i="9"/>
  <c r="A3721" i="9"/>
  <c r="L3721" i="9" s="1"/>
  <c r="H1121" i="13" s="1"/>
  <c r="Q3720" i="9"/>
  <c r="J3720" i="9"/>
  <c r="K3720" i="9" s="1"/>
  <c r="H3720" i="9"/>
  <c r="G3720" i="9"/>
  <c r="D3720" i="9"/>
  <c r="A3720" i="9"/>
  <c r="L3720" i="9" s="1"/>
  <c r="H1941" i="6" s="1"/>
  <c r="Q3719" i="9"/>
  <c r="J3719" i="9"/>
  <c r="K3719" i="9" s="1"/>
  <c r="H3719" i="9"/>
  <c r="G3719" i="9"/>
  <c r="D3719" i="9"/>
  <c r="A3719" i="9"/>
  <c r="L3719" i="9" s="1"/>
  <c r="H1940" i="6" s="1"/>
  <c r="L3718" i="9"/>
  <c r="H957" i="13" s="1"/>
  <c r="J3718" i="9"/>
  <c r="K3718" i="9" s="1"/>
  <c r="H3718" i="9"/>
  <c r="F957" i="13" s="1"/>
  <c r="G3718" i="9"/>
  <c r="E957" i="13" s="1"/>
  <c r="D3718" i="9"/>
  <c r="A3718" i="9"/>
  <c r="Q3717" i="9"/>
  <c r="L3717" i="9"/>
  <c r="H1939" i="6" s="1"/>
  <c r="J3717" i="9"/>
  <c r="K3717" i="9" s="1"/>
  <c r="H3717" i="9"/>
  <c r="G3717" i="9"/>
  <c r="D3717" i="9"/>
  <c r="A3717" i="9"/>
  <c r="L3716" i="9"/>
  <c r="H1938" i="6" s="1"/>
  <c r="J3716" i="9"/>
  <c r="K3716" i="9" s="1"/>
  <c r="H3716" i="9"/>
  <c r="G3716" i="9"/>
  <c r="D3716" i="9"/>
  <c r="A3716" i="9"/>
  <c r="J3715" i="9"/>
  <c r="K3715" i="9" s="1"/>
  <c r="G3715" i="9"/>
  <c r="E1162" i="13" s="1"/>
  <c r="D3715" i="9"/>
  <c r="A3715" i="9"/>
  <c r="L3715" i="9" s="1"/>
  <c r="H1162" i="13" s="1"/>
  <c r="Q3714" i="9"/>
  <c r="K3714" i="9"/>
  <c r="J3714" i="9"/>
  <c r="H3714" i="9"/>
  <c r="G3714" i="9"/>
  <c r="D3714" i="9"/>
  <c r="A3714" i="9"/>
  <c r="L3714" i="9" s="1"/>
  <c r="H1937" i="6" s="1"/>
  <c r="L3713" i="9"/>
  <c r="H956" i="13" s="1"/>
  <c r="J3713" i="9"/>
  <c r="K3713" i="9" s="1"/>
  <c r="H3713" i="9"/>
  <c r="F956" i="13" s="1"/>
  <c r="G3713" i="9"/>
  <c r="E956" i="13" s="1"/>
  <c r="D3713" i="9"/>
  <c r="A3713" i="9"/>
  <c r="L3712" i="9"/>
  <c r="H955" i="13" s="1"/>
  <c r="J3712" i="9"/>
  <c r="K3712" i="9" s="1"/>
  <c r="H3712" i="9"/>
  <c r="F955" i="13" s="1"/>
  <c r="G3712" i="9"/>
  <c r="E955" i="13" s="1"/>
  <c r="D3712" i="9"/>
  <c r="A3712" i="9"/>
  <c r="J3711" i="9"/>
  <c r="K3711" i="9" s="1"/>
  <c r="H3711" i="9"/>
  <c r="F954" i="13" s="1"/>
  <c r="G3711" i="9"/>
  <c r="E954" i="13" s="1"/>
  <c r="D3711" i="9"/>
  <c r="A3711" i="9"/>
  <c r="L3711" i="9" s="1"/>
  <c r="H954" i="13" s="1"/>
  <c r="Q3710" i="9"/>
  <c r="K3710" i="9"/>
  <c r="J3710" i="9"/>
  <c r="H3710" i="9"/>
  <c r="G3710" i="9"/>
  <c r="D3710" i="9"/>
  <c r="A3710" i="9"/>
  <c r="L3710" i="9" s="1"/>
  <c r="H1936" i="6" s="1"/>
  <c r="J3709" i="9"/>
  <c r="K3709" i="9" s="1"/>
  <c r="H3709" i="9"/>
  <c r="G3709" i="9"/>
  <c r="D3709" i="9"/>
  <c r="A3709" i="9"/>
  <c r="L3709" i="9" s="1"/>
  <c r="H1935" i="6" s="1"/>
  <c r="L3708" i="9"/>
  <c r="H969" i="13" s="1"/>
  <c r="J3708" i="9"/>
  <c r="K3708" i="9" s="1"/>
  <c r="H3708" i="9"/>
  <c r="F969" i="13" s="1"/>
  <c r="G3708" i="9"/>
  <c r="E969" i="13" s="1"/>
  <c r="D3708" i="9"/>
  <c r="A3708" i="9"/>
  <c r="L3707" i="9"/>
  <c r="H968" i="13" s="1"/>
  <c r="J3707" i="9"/>
  <c r="K3707" i="9" s="1"/>
  <c r="H3707" i="9"/>
  <c r="F968" i="13" s="1"/>
  <c r="G3707" i="9"/>
  <c r="E968" i="13" s="1"/>
  <c r="D3707" i="9"/>
  <c r="A3707" i="9"/>
  <c r="Q3706" i="9"/>
  <c r="L3706" i="9"/>
  <c r="H1934" i="6" s="1"/>
  <c r="J3706" i="9"/>
  <c r="K3706" i="9" s="1"/>
  <c r="H3706" i="9"/>
  <c r="G3706" i="9"/>
  <c r="D3706" i="9"/>
  <c r="A3706" i="9"/>
  <c r="Q3705" i="9"/>
  <c r="L3705" i="9"/>
  <c r="H1933" i="6" s="1"/>
  <c r="J3705" i="9"/>
  <c r="K3705" i="9" s="1"/>
  <c r="H3705" i="9"/>
  <c r="G3705" i="9"/>
  <c r="D3705" i="9"/>
  <c r="A3705" i="9"/>
  <c r="Q3704" i="9"/>
  <c r="L3704" i="9"/>
  <c r="J3704" i="9"/>
  <c r="K3704" i="9" s="1"/>
  <c r="H3704" i="9"/>
  <c r="G3704" i="9"/>
  <c r="D3704" i="9"/>
  <c r="A3704" i="9"/>
  <c r="L3703" i="9"/>
  <c r="J3703" i="9"/>
  <c r="K3703" i="9" s="1"/>
  <c r="H3703" i="9"/>
  <c r="G3703" i="9"/>
  <c r="D3703" i="9"/>
  <c r="A3703" i="9"/>
  <c r="Q3702" i="9"/>
  <c r="L3702" i="9"/>
  <c r="H1932" i="6" s="1"/>
  <c r="J3702" i="9"/>
  <c r="K3702" i="9" s="1"/>
  <c r="H3702" i="9"/>
  <c r="G3702" i="9"/>
  <c r="D3702" i="9"/>
  <c r="A3702" i="9"/>
  <c r="Q3701" i="9"/>
  <c r="L3701" i="9"/>
  <c r="J3701" i="9"/>
  <c r="K3701" i="9" s="1"/>
  <c r="H3701" i="9"/>
  <c r="G3701" i="9"/>
  <c r="D3701" i="9"/>
  <c r="A3701" i="9"/>
  <c r="Q3700" i="9"/>
  <c r="L3700" i="9"/>
  <c r="J3700" i="9"/>
  <c r="K3700" i="9" s="1"/>
  <c r="H3700" i="9"/>
  <c r="G3700" i="9"/>
  <c r="D3700" i="9"/>
  <c r="A3700" i="9"/>
  <c r="Q3699" i="9"/>
  <c r="L3699" i="9"/>
  <c r="H1931" i="6" s="1"/>
  <c r="J3699" i="9"/>
  <c r="K3699" i="9" s="1"/>
  <c r="H3699" i="9"/>
  <c r="G3699" i="9"/>
  <c r="D3699" i="9"/>
  <c r="A3699" i="9"/>
  <c r="Q3698" i="9"/>
  <c r="L3698" i="9"/>
  <c r="H1930" i="6" s="1"/>
  <c r="J3698" i="9"/>
  <c r="K3698" i="9" s="1"/>
  <c r="H3698" i="9"/>
  <c r="G3698" i="9"/>
  <c r="D3698" i="9"/>
  <c r="A3698" i="9"/>
  <c r="Q3697" i="9"/>
  <c r="L3697" i="9"/>
  <c r="J3697" i="9"/>
  <c r="K3697" i="9" s="1"/>
  <c r="H3697" i="9"/>
  <c r="G3697" i="9"/>
  <c r="D3697" i="9"/>
  <c r="A3697" i="9"/>
  <c r="Q3696" i="9"/>
  <c r="L3696" i="9"/>
  <c r="J3696" i="9"/>
  <c r="K3696" i="9" s="1"/>
  <c r="H3696" i="9"/>
  <c r="G3696" i="9"/>
  <c r="D3696" i="9"/>
  <c r="A3696" i="9"/>
  <c r="Q3695" i="9"/>
  <c r="L3695" i="9"/>
  <c r="J3695" i="9"/>
  <c r="K3695" i="9" s="1"/>
  <c r="H3695" i="9"/>
  <c r="G3695" i="9"/>
  <c r="D3695" i="9"/>
  <c r="A3695" i="9"/>
  <c r="Q3694" i="9"/>
  <c r="L3694" i="9"/>
  <c r="H1929" i="6" s="1"/>
  <c r="J3694" i="9"/>
  <c r="K3694" i="9" s="1"/>
  <c r="H3694" i="9"/>
  <c r="G3694" i="9"/>
  <c r="D3694" i="9"/>
  <c r="A3694" i="9"/>
  <c r="Q3693" i="9"/>
  <c r="L3693" i="9"/>
  <c r="J3693" i="9"/>
  <c r="K3693" i="9" s="1"/>
  <c r="H3693" i="9"/>
  <c r="G3693" i="9"/>
  <c r="D3693" i="9"/>
  <c r="A3693" i="9"/>
  <c r="Q3692" i="9"/>
  <c r="L3692" i="9"/>
  <c r="J3692" i="9"/>
  <c r="K3692" i="9" s="1"/>
  <c r="H3692" i="9"/>
  <c r="G3692" i="9"/>
  <c r="D3692" i="9"/>
  <c r="A3692" i="9"/>
  <c r="Q3691" i="9"/>
  <c r="L3691" i="9"/>
  <c r="H1928" i="6" s="1"/>
  <c r="J3691" i="9"/>
  <c r="K3691" i="9" s="1"/>
  <c r="H3691" i="9"/>
  <c r="G3691" i="9"/>
  <c r="D3691" i="9"/>
  <c r="A3691" i="9"/>
  <c r="Q3690" i="9"/>
  <c r="L3690" i="9"/>
  <c r="H1927" i="6" s="1"/>
  <c r="J3690" i="9"/>
  <c r="K3690" i="9" s="1"/>
  <c r="H3690" i="9"/>
  <c r="G3690" i="9"/>
  <c r="D3690" i="9"/>
  <c r="A3690" i="9"/>
  <c r="Q3689" i="9"/>
  <c r="L3689" i="9"/>
  <c r="H1926" i="6" s="1"/>
  <c r="J3689" i="9"/>
  <c r="K3689" i="9" s="1"/>
  <c r="H3689" i="9"/>
  <c r="G3689" i="9"/>
  <c r="D3689" i="9"/>
  <c r="A3689" i="9"/>
  <c r="J3688" i="9"/>
  <c r="K3688" i="9" s="1"/>
  <c r="H3688" i="9"/>
  <c r="F1117" i="13" s="1"/>
  <c r="G3688" i="9"/>
  <c r="E1117" i="13" s="1"/>
  <c r="D3688" i="9"/>
  <c r="A3688" i="9"/>
  <c r="L3688" i="9" s="1"/>
  <c r="H1117" i="13" s="1"/>
  <c r="Q3687" i="9"/>
  <c r="J3687" i="9"/>
  <c r="K3687" i="9" s="1"/>
  <c r="H3687" i="9"/>
  <c r="G3687" i="9"/>
  <c r="D3687" i="9"/>
  <c r="A3687" i="9"/>
  <c r="L3687" i="9" s="1"/>
  <c r="H1925" i="6" s="1"/>
  <c r="Q3686" i="9"/>
  <c r="J3686" i="9"/>
  <c r="K3686" i="9" s="1"/>
  <c r="H3686" i="9"/>
  <c r="G3686" i="9"/>
  <c r="D3686" i="9"/>
  <c r="A3686" i="9"/>
  <c r="L3686" i="9" s="1"/>
  <c r="H1924" i="6" s="1"/>
  <c r="Q3685" i="9"/>
  <c r="K3685" i="9"/>
  <c r="J3685" i="9"/>
  <c r="H3685" i="9"/>
  <c r="G3685" i="9"/>
  <c r="D3685" i="9"/>
  <c r="A3685" i="9"/>
  <c r="L3685" i="9" s="1"/>
  <c r="H1923" i="6" s="1"/>
  <c r="Q3684" i="9"/>
  <c r="J3684" i="9"/>
  <c r="K3684" i="9" s="1"/>
  <c r="H3684" i="9"/>
  <c r="G3684" i="9"/>
  <c r="D3684" i="9"/>
  <c r="A3684" i="9"/>
  <c r="L3684" i="9" s="1"/>
  <c r="H1922" i="6" s="1"/>
  <c r="Q3683" i="9"/>
  <c r="J3683" i="9"/>
  <c r="K3683" i="9" s="1"/>
  <c r="H3683" i="9"/>
  <c r="G3683" i="9"/>
  <c r="D3683" i="9"/>
  <c r="A3683" i="9"/>
  <c r="L3683" i="9" s="1"/>
  <c r="H1921" i="6" s="1"/>
  <c r="Q3682" i="9"/>
  <c r="J3682" i="9"/>
  <c r="K3682" i="9" s="1"/>
  <c r="H3682" i="9"/>
  <c r="G3682" i="9"/>
  <c r="D3682" i="9"/>
  <c r="A3682" i="9"/>
  <c r="L3682" i="9" s="1"/>
  <c r="H1920" i="6" s="1"/>
  <c r="Q3681" i="9"/>
  <c r="K3681" i="9"/>
  <c r="J3681" i="9"/>
  <c r="H3681" i="9"/>
  <c r="G3681" i="9"/>
  <c r="D3681" i="9"/>
  <c r="A3681" i="9"/>
  <c r="L3681" i="9" s="1"/>
  <c r="H1919" i="6" s="1"/>
  <c r="Q3680" i="9"/>
  <c r="K3680" i="9"/>
  <c r="J3680" i="9"/>
  <c r="H3680" i="9"/>
  <c r="G3680" i="9"/>
  <c r="D3680" i="9"/>
  <c r="A3680" i="9"/>
  <c r="L3680" i="9" s="1"/>
  <c r="H1918" i="6" s="1"/>
  <c r="Q3679" i="9"/>
  <c r="J3679" i="9"/>
  <c r="K3679" i="9" s="1"/>
  <c r="H3679" i="9"/>
  <c r="G3679" i="9"/>
  <c r="D3679" i="9"/>
  <c r="A3679" i="9"/>
  <c r="L3679" i="9" s="1"/>
  <c r="H1917" i="6" s="1"/>
  <c r="J3678" i="9"/>
  <c r="K3678" i="9" s="1"/>
  <c r="H3678" i="9"/>
  <c r="F1116" i="13" s="1"/>
  <c r="G3678" i="9"/>
  <c r="E1116" i="13" s="1"/>
  <c r="D3678" i="9"/>
  <c r="A3678" i="9"/>
  <c r="L3678" i="9" s="1"/>
  <c r="H1116" i="13" s="1"/>
  <c r="Q3677" i="9"/>
  <c r="J3677" i="9"/>
  <c r="K3677" i="9" s="1"/>
  <c r="H3677" i="9"/>
  <c r="G3677" i="9"/>
  <c r="D3677" i="9"/>
  <c r="A3677" i="9"/>
  <c r="L3677" i="9" s="1"/>
  <c r="Q3676" i="9"/>
  <c r="J3676" i="9"/>
  <c r="K3676" i="9" s="1"/>
  <c r="H3676" i="9"/>
  <c r="G3676" i="9"/>
  <c r="D3676" i="9"/>
  <c r="A3676" i="9"/>
  <c r="L3676" i="9" s="1"/>
  <c r="H1916" i="6" s="1"/>
  <c r="Q3675" i="9"/>
  <c r="J3675" i="9"/>
  <c r="K3675" i="9" s="1"/>
  <c r="H3675" i="9"/>
  <c r="G3675" i="9"/>
  <c r="D3675" i="9"/>
  <c r="A3675" i="9"/>
  <c r="L3675" i="9" s="1"/>
  <c r="H1915" i="6" s="1"/>
  <c r="L3674" i="9"/>
  <c r="K3674" i="9"/>
  <c r="J3674" i="9"/>
  <c r="H3674" i="9"/>
  <c r="G3674" i="9"/>
  <c r="D3674" i="9"/>
  <c r="A3674" i="9"/>
  <c r="Q3673" i="9"/>
  <c r="L3673" i="9"/>
  <c r="H1914" i="6" s="1"/>
  <c r="K3673" i="9"/>
  <c r="J3673" i="9"/>
  <c r="H3673" i="9"/>
  <c r="G3673" i="9"/>
  <c r="D3673" i="9"/>
  <c r="A3673" i="9"/>
  <c r="Q3672" i="9"/>
  <c r="L3672" i="9"/>
  <c r="H1913" i="6" s="1"/>
  <c r="K3672" i="9"/>
  <c r="J3672" i="9"/>
  <c r="H3672" i="9"/>
  <c r="G3672" i="9"/>
  <c r="D3672" i="9"/>
  <c r="A3672" i="9"/>
  <c r="Q3671" i="9"/>
  <c r="L3671" i="9"/>
  <c r="H1912" i="6" s="1"/>
  <c r="K3671" i="9"/>
  <c r="J3671" i="9"/>
  <c r="H3671" i="9"/>
  <c r="G3671" i="9"/>
  <c r="D3671" i="9"/>
  <c r="A3671" i="9"/>
  <c r="Q3670" i="9"/>
  <c r="L3670" i="9"/>
  <c r="H1911" i="6" s="1"/>
  <c r="K3670" i="9"/>
  <c r="J3670" i="9"/>
  <c r="H3670" i="9"/>
  <c r="G3670" i="9"/>
  <c r="D3670" i="9"/>
  <c r="A3670" i="9"/>
  <c r="Q3669" i="9"/>
  <c r="L3669" i="9"/>
  <c r="H1910" i="6" s="1"/>
  <c r="K3669" i="9"/>
  <c r="J3669" i="9"/>
  <c r="H3669" i="9"/>
  <c r="G3669" i="9"/>
  <c r="D3669" i="9"/>
  <c r="A3669" i="9"/>
  <c r="Q3668" i="9"/>
  <c r="L3668" i="9"/>
  <c r="H1909" i="6" s="1"/>
  <c r="K3668" i="9"/>
  <c r="J3668" i="9"/>
  <c r="H3668" i="9"/>
  <c r="G3668" i="9"/>
  <c r="D3668" i="9"/>
  <c r="A3668" i="9"/>
  <c r="Q3667" i="9"/>
  <c r="L3667" i="9"/>
  <c r="H1908" i="6" s="1"/>
  <c r="K3667" i="9"/>
  <c r="J3667" i="9"/>
  <c r="H3667" i="9"/>
  <c r="G3667" i="9"/>
  <c r="D3667" i="9"/>
  <c r="A3667" i="9"/>
  <c r="Q3666" i="9"/>
  <c r="L3666" i="9"/>
  <c r="H1907" i="6" s="1"/>
  <c r="K3666" i="9"/>
  <c r="J3666" i="9"/>
  <c r="H3666" i="9"/>
  <c r="G3666" i="9"/>
  <c r="D3666" i="9"/>
  <c r="A3666" i="9"/>
  <c r="Q3665" i="9"/>
  <c r="L3665" i="9"/>
  <c r="H1906" i="6" s="1"/>
  <c r="K3665" i="9"/>
  <c r="J3665" i="9"/>
  <c r="H3665" i="9"/>
  <c r="G3665" i="9"/>
  <c r="D3665" i="9"/>
  <c r="A3665" i="9"/>
  <c r="J3664" i="9"/>
  <c r="K3664" i="9" s="1"/>
  <c r="H3664" i="9"/>
  <c r="G3664" i="9"/>
  <c r="D3664" i="9"/>
  <c r="A3664" i="9"/>
  <c r="L3664" i="9" s="1"/>
  <c r="L3663" i="9"/>
  <c r="J3663" i="9"/>
  <c r="K3663" i="9" s="1"/>
  <c r="H3663" i="9"/>
  <c r="G3663" i="9"/>
  <c r="D3663" i="9"/>
  <c r="A3663" i="9"/>
  <c r="L3662" i="9"/>
  <c r="K3662" i="9"/>
  <c r="J3662" i="9"/>
  <c r="H3662" i="9"/>
  <c r="G3662" i="9"/>
  <c r="D3662" i="9"/>
  <c r="A3662" i="9"/>
  <c r="L3661" i="9"/>
  <c r="J3661" i="9"/>
  <c r="K3661" i="9" s="1"/>
  <c r="H3661" i="9"/>
  <c r="G3661" i="9"/>
  <c r="D3661" i="9"/>
  <c r="A3661" i="9"/>
  <c r="Q3660" i="9"/>
  <c r="L3660" i="9"/>
  <c r="H1905" i="6" s="1"/>
  <c r="J3660" i="9"/>
  <c r="K3660" i="9" s="1"/>
  <c r="H3660" i="9"/>
  <c r="G3660" i="9"/>
  <c r="D3660" i="9"/>
  <c r="A3660" i="9"/>
  <c r="Q3659" i="9"/>
  <c r="L3659" i="9"/>
  <c r="H1904" i="6" s="1"/>
  <c r="J3659" i="9"/>
  <c r="K3659" i="9" s="1"/>
  <c r="H3659" i="9"/>
  <c r="G3659" i="9"/>
  <c r="D3659" i="9"/>
  <c r="A3659" i="9"/>
  <c r="Q3658" i="9"/>
  <c r="L3658" i="9"/>
  <c r="H1903" i="6" s="1"/>
  <c r="J3658" i="9"/>
  <c r="K3658" i="9" s="1"/>
  <c r="H3658" i="9"/>
  <c r="G3658" i="9"/>
  <c r="D3658" i="9"/>
  <c r="A3658" i="9"/>
  <c r="Q3657" i="9"/>
  <c r="L3657" i="9"/>
  <c r="H1902" i="6" s="1"/>
  <c r="J3657" i="9"/>
  <c r="K3657" i="9" s="1"/>
  <c r="H3657" i="9"/>
  <c r="G3657" i="9"/>
  <c r="D3657" i="9"/>
  <c r="A3657" i="9"/>
  <c r="Q3656" i="9"/>
  <c r="L3656" i="9"/>
  <c r="H1901" i="6" s="1"/>
  <c r="J3656" i="9"/>
  <c r="K3656" i="9" s="1"/>
  <c r="H3656" i="9"/>
  <c r="G3656" i="9"/>
  <c r="D3656" i="9"/>
  <c r="A3656" i="9"/>
  <c r="L3655" i="9"/>
  <c r="H953" i="13" s="1"/>
  <c r="J3655" i="9"/>
  <c r="K3655" i="9" s="1"/>
  <c r="H3655" i="9"/>
  <c r="F953" i="13" s="1"/>
  <c r="G3655" i="9"/>
  <c r="E953" i="13" s="1"/>
  <c r="D3655" i="9"/>
  <c r="A3655" i="9"/>
  <c r="J3654" i="9"/>
  <c r="K3654" i="9" s="1"/>
  <c r="H3654" i="9"/>
  <c r="F952" i="13" s="1"/>
  <c r="G3654" i="9"/>
  <c r="E952" i="13" s="1"/>
  <c r="D3654" i="9"/>
  <c r="A3654" i="9"/>
  <c r="L3654" i="9" s="1"/>
  <c r="H952" i="13" s="1"/>
  <c r="J3653" i="9"/>
  <c r="K3653" i="9" s="1"/>
  <c r="H3653" i="9"/>
  <c r="F1161" i="13" s="1"/>
  <c r="G3653" i="9"/>
  <c r="E1161" i="13" s="1"/>
  <c r="D3653" i="9"/>
  <c r="A3653" i="9"/>
  <c r="L3653" i="9" s="1"/>
  <c r="H1161" i="13" s="1"/>
  <c r="L3652" i="9"/>
  <c r="H951" i="13" s="1"/>
  <c r="J3652" i="9"/>
  <c r="K3652" i="9" s="1"/>
  <c r="H3652" i="9"/>
  <c r="F951" i="13" s="1"/>
  <c r="G3652" i="9"/>
  <c r="E951" i="13" s="1"/>
  <c r="D3652" i="9"/>
  <c r="A3652" i="9"/>
  <c r="J3651" i="9"/>
  <c r="K3651" i="9" s="1"/>
  <c r="H3651" i="9"/>
  <c r="F1120" i="13" s="1"/>
  <c r="G3651" i="9"/>
  <c r="E1120" i="13" s="1"/>
  <c r="D3651" i="9"/>
  <c r="A3651" i="9"/>
  <c r="L3651" i="9" s="1"/>
  <c r="H1120" i="13" s="1"/>
  <c r="Q3650" i="9"/>
  <c r="K3650" i="9"/>
  <c r="J3650" i="9"/>
  <c r="H3650" i="9"/>
  <c r="G3650" i="9"/>
  <c r="D3650" i="9"/>
  <c r="A3650" i="9"/>
  <c r="L3650" i="9" s="1"/>
  <c r="H1900" i="6" s="1"/>
  <c r="Q3649" i="9"/>
  <c r="J3649" i="9"/>
  <c r="K3649" i="9" s="1"/>
  <c r="H3649" i="9"/>
  <c r="G3649" i="9"/>
  <c r="D3649" i="9"/>
  <c r="A3649" i="9"/>
  <c r="L3649" i="9" s="1"/>
  <c r="Q3648" i="9"/>
  <c r="K3648" i="9"/>
  <c r="J3648" i="9"/>
  <c r="H3648" i="9"/>
  <c r="G3648" i="9"/>
  <c r="D3648" i="9"/>
  <c r="A3648" i="9"/>
  <c r="L3648" i="9" s="1"/>
  <c r="Q3647" i="9"/>
  <c r="J3647" i="9"/>
  <c r="K3647" i="9" s="1"/>
  <c r="H3647" i="9"/>
  <c r="G3647" i="9"/>
  <c r="D3647" i="9"/>
  <c r="A3647" i="9"/>
  <c r="L3647" i="9" s="1"/>
  <c r="L3646" i="9"/>
  <c r="H950" i="13" s="1"/>
  <c r="J3646" i="9"/>
  <c r="K3646" i="9" s="1"/>
  <c r="H3646" i="9"/>
  <c r="F950" i="13" s="1"/>
  <c r="G3646" i="9"/>
  <c r="E950" i="13" s="1"/>
  <c r="D3646" i="9"/>
  <c r="A3646" i="9"/>
  <c r="L3645" i="9"/>
  <c r="J3645" i="9"/>
  <c r="K3645" i="9" s="1"/>
  <c r="H3645" i="9"/>
  <c r="G3645" i="9"/>
  <c r="D3645" i="9"/>
  <c r="A3645" i="9"/>
  <c r="L3644" i="9"/>
  <c r="H949" i="13" s="1"/>
  <c r="J3644" i="9"/>
  <c r="K3644" i="9" s="1"/>
  <c r="H3644" i="9"/>
  <c r="F949" i="13" s="1"/>
  <c r="G3644" i="9"/>
  <c r="E949" i="13" s="1"/>
  <c r="D3644" i="9"/>
  <c r="A3644" i="9"/>
  <c r="L3643" i="9"/>
  <c r="H948" i="13" s="1"/>
  <c r="J3643" i="9"/>
  <c r="K3643" i="9" s="1"/>
  <c r="H3643" i="9"/>
  <c r="F948" i="13" s="1"/>
  <c r="G3643" i="9"/>
  <c r="E948" i="13" s="1"/>
  <c r="D3643" i="9"/>
  <c r="A3643" i="9"/>
  <c r="Q3642" i="9"/>
  <c r="L3642" i="9"/>
  <c r="J3642" i="9"/>
  <c r="K3642" i="9" s="1"/>
  <c r="H3642" i="9"/>
  <c r="G3642" i="9"/>
  <c r="D3642" i="9"/>
  <c r="A3642" i="9"/>
  <c r="K3641" i="9"/>
  <c r="J3641" i="9"/>
  <c r="H3641" i="9"/>
  <c r="F1115" i="13" s="1"/>
  <c r="G3641" i="9"/>
  <c r="E1115" i="13" s="1"/>
  <c r="D3641" i="9"/>
  <c r="A3641" i="9"/>
  <c r="L3641" i="9" s="1"/>
  <c r="H1115" i="13" s="1"/>
  <c r="Q3640" i="9"/>
  <c r="J3640" i="9"/>
  <c r="K3640" i="9" s="1"/>
  <c r="H3640" i="9"/>
  <c r="G3640" i="9"/>
  <c r="D3640" i="9"/>
  <c r="A3640" i="9"/>
  <c r="L3640" i="9" s="1"/>
  <c r="Q3639" i="9"/>
  <c r="J3639" i="9"/>
  <c r="K3639" i="9" s="1"/>
  <c r="H3639" i="9"/>
  <c r="G3639" i="9"/>
  <c r="D3639" i="9"/>
  <c r="A3639" i="9"/>
  <c r="L3639" i="9" s="1"/>
  <c r="H1899" i="6" s="1"/>
  <c r="Q3638" i="9"/>
  <c r="J3638" i="9"/>
  <c r="K3638" i="9" s="1"/>
  <c r="H3638" i="9"/>
  <c r="G3638" i="9"/>
  <c r="D3638" i="9"/>
  <c r="A3638" i="9"/>
  <c r="L3638" i="9" s="1"/>
  <c r="H1898" i="6" s="1"/>
  <c r="Q3637" i="9"/>
  <c r="J3637" i="9"/>
  <c r="K3637" i="9" s="1"/>
  <c r="H3637" i="9"/>
  <c r="G3637" i="9"/>
  <c r="D3637" i="9"/>
  <c r="A3637" i="9"/>
  <c r="L3637" i="9" s="1"/>
  <c r="H1897" i="6" s="1"/>
  <c r="Q3636" i="9"/>
  <c r="J3636" i="9"/>
  <c r="K3636" i="9" s="1"/>
  <c r="H3636" i="9"/>
  <c r="G3636" i="9"/>
  <c r="D3636" i="9"/>
  <c r="A3636" i="9"/>
  <c r="L3636" i="9" s="1"/>
  <c r="H1896" i="6" s="1"/>
  <c r="Q3635" i="9"/>
  <c r="K3635" i="9"/>
  <c r="J3635" i="9"/>
  <c r="H3635" i="9"/>
  <c r="G3635" i="9"/>
  <c r="D3635" i="9"/>
  <c r="A3635" i="9"/>
  <c r="L3635" i="9" s="1"/>
  <c r="H1895" i="6" s="1"/>
  <c r="J3634" i="9"/>
  <c r="K3634" i="9" s="1"/>
  <c r="H3634" i="9"/>
  <c r="F947" i="13" s="1"/>
  <c r="G3634" i="9"/>
  <c r="E947" i="13" s="1"/>
  <c r="D3634" i="9"/>
  <c r="A3634" i="9"/>
  <c r="L3634" i="9" s="1"/>
  <c r="H947" i="13" s="1"/>
  <c r="Q3633" i="9"/>
  <c r="J3633" i="9"/>
  <c r="K3633" i="9" s="1"/>
  <c r="H3633" i="9"/>
  <c r="G3633" i="9"/>
  <c r="D3633" i="9"/>
  <c r="A3633" i="9"/>
  <c r="L3633" i="9" s="1"/>
  <c r="Q3632" i="9"/>
  <c r="J3632" i="9"/>
  <c r="K3632" i="9" s="1"/>
  <c r="H3632" i="9"/>
  <c r="G3632" i="9"/>
  <c r="D3632" i="9"/>
  <c r="A3632" i="9"/>
  <c r="L3632" i="9" s="1"/>
  <c r="Q3631" i="9"/>
  <c r="J3631" i="9"/>
  <c r="K3631" i="9" s="1"/>
  <c r="H3631" i="9"/>
  <c r="G3631" i="9"/>
  <c r="D3631" i="9"/>
  <c r="A3631" i="9"/>
  <c r="L3631" i="9" s="1"/>
  <c r="L3630" i="9"/>
  <c r="H946" i="13" s="1"/>
  <c r="J3630" i="9"/>
  <c r="K3630" i="9" s="1"/>
  <c r="H3630" i="9"/>
  <c r="F946" i="13" s="1"/>
  <c r="G3630" i="9"/>
  <c r="E946" i="13" s="1"/>
  <c r="D3630" i="9"/>
  <c r="A3630" i="9"/>
  <c r="J3629" i="9"/>
  <c r="K3629" i="9" s="1"/>
  <c r="H3629" i="9"/>
  <c r="F945" i="13" s="1"/>
  <c r="G3629" i="9"/>
  <c r="E945" i="13" s="1"/>
  <c r="D3629" i="9"/>
  <c r="A3629" i="9"/>
  <c r="L3629" i="9" s="1"/>
  <c r="H945" i="13" s="1"/>
  <c r="Q3628" i="9"/>
  <c r="J3628" i="9"/>
  <c r="K3628" i="9" s="1"/>
  <c r="H3628" i="9"/>
  <c r="G3628" i="9"/>
  <c r="D3628" i="9"/>
  <c r="A3628" i="9"/>
  <c r="L3628" i="9" s="1"/>
  <c r="J3627" i="9"/>
  <c r="K3627" i="9" s="1"/>
  <c r="H3627" i="9"/>
  <c r="F1114" i="13" s="1"/>
  <c r="G3627" i="9"/>
  <c r="E1114" i="13" s="1"/>
  <c r="D3627" i="9"/>
  <c r="A3627" i="9"/>
  <c r="L3627" i="9" s="1"/>
  <c r="H1114" i="13" s="1"/>
  <c r="Q3626" i="9"/>
  <c r="J3626" i="9"/>
  <c r="K3626" i="9" s="1"/>
  <c r="H3626" i="9"/>
  <c r="G3626" i="9"/>
  <c r="D3626" i="9"/>
  <c r="A3626" i="9"/>
  <c r="L3626" i="9" s="1"/>
  <c r="Q3625" i="9"/>
  <c r="J3625" i="9"/>
  <c r="K3625" i="9" s="1"/>
  <c r="H3625" i="9"/>
  <c r="G3625" i="9"/>
  <c r="D3625" i="9"/>
  <c r="A3625" i="9"/>
  <c r="L3625" i="9" s="1"/>
  <c r="Q3624" i="9"/>
  <c r="J3624" i="9"/>
  <c r="K3624" i="9" s="1"/>
  <c r="H3624" i="9"/>
  <c r="G3624" i="9"/>
  <c r="D3624" i="9"/>
  <c r="A3624" i="9"/>
  <c r="L3624" i="9" s="1"/>
  <c r="Q3623" i="9"/>
  <c r="J3623" i="9"/>
  <c r="K3623" i="9" s="1"/>
  <c r="H3623" i="9"/>
  <c r="G3623" i="9"/>
  <c r="D3623" i="9"/>
  <c r="A3623" i="9"/>
  <c r="L3623" i="9" s="1"/>
  <c r="L3622" i="9"/>
  <c r="H944" i="13" s="1"/>
  <c r="K3622" i="9"/>
  <c r="J3622" i="9"/>
  <c r="H3622" i="9"/>
  <c r="F944" i="13" s="1"/>
  <c r="G3622" i="9"/>
  <c r="E944" i="13" s="1"/>
  <c r="D3622" i="9"/>
  <c r="A3622" i="9"/>
  <c r="Q3621" i="9"/>
  <c r="L3621" i="9"/>
  <c r="K3621" i="9"/>
  <c r="J3621" i="9"/>
  <c r="H3621" i="9"/>
  <c r="G3621" i="9"/>
  <c r="D3621" i="9"/>
  <c r="A3621" i="9"/>
  <c r="L3620" i="9"/>
  <c r="H943" i="13" s="1"/>
  <c r="J3620" i="9"/>
  <c r="K3620" i="9" s="1"/>
  <c r="H3620" i="9"/>
  <c r="F943" i="13" s="1"/>
  <c r="G3620" i="9"/>
  <c r="E943" i="13" s="1"/>
  <c r="D3620" i="9"/>
  <c r="A3620" i="9"/>
  <c r="L3619" i="9"/>
  <c r="H942" i="13" s="1"/>
  <c r="J3619" i="9"/>
  <c r="K3619" i="9" s="1"/>
  <c r="H3619" i="9"/>
  <c r="F942" i="13" s="1"/>
  <c r="G3619" i="9"/>
  <c r="E942" i="13" s="1"/>
  <c r="D3619" i="9"/>
  <c r="A3619" i="9"/>
  <c r="Q3618" i="9"/>
  <c r="L3618" i="9"/>
  <c r="J3618" i="9"/>
  <c r="K3618" i="9" s="1"/>
  <c r="H3618" i="9"/>
  <c r="G3618" i="9"/>
  <c r="D3618" i="9"/>
  <c r="A3618" i="9"/>
  <c r="Q3617" i="9"/>
  <c r="L3617" i="9"/>
  <c r="J3617" i="9"/>
  <c r="K3617" i="9" s="1"/>
  <c r="H3617" i="9"/>
  <c r="G3617" i="9"/>
  <c r="D3617" i="9"/>
  <c r="A3617" i="9"/>
  <c r="Q3616" i="9"/>
  <c r="L3616" i="9"/>
  <c r="J3616" i="9"/>
  <c r="K3616" i="9" s="1"/>
  <c r="H3616" i="9"/>
  <c r="G3616" i="9"/>
  <c r="D3616" i="9"/>
  <c r="A3616" i="9"/>
  <c r="Q3615" i="9"/>
  <c r="L3615" i="9"/>
  <c r="J3615" i="9"/>
  <c r="K3615" i="9" s="1"/>
  <c r="H3615" i="9"/>
  <c r="G3615" i="9"/>
  <c r="D3615" i="9"/>
  <c r="A3615" i="9"/>
  <c r="J3614" i="9"/>
  <c r="K3614" i="9" s="1"/>
  <c r="H3614" i="9"/>
  <c r="F941" i="13" s="1"/>
  <c r="G3614" i="9"/>
  <c r="E941" i="13" s="1"/>
  <c r="D3614" i="9"/>
  <c r="A3614" i="9"/>
  <c r="L3614" i="9" s="1"/>
  <c r="H941" i="13" s="1"/>
  <c r="Q3613" i="9"/>
  <c r="J3613" i="9"/>
  <c r="K3613" i="9" s="1"/>
  <c r="H3613" i="9"/>
  <c r="G3613" i="9"/>
  <c r="D3613" i="9"/>
  <c r="A3613" i="9"/>
  <c r="L3613" i="9" s="1"/>
  <c r="J3612" i="9"/>
  <c r="K3612" i="9" s="1"/>
  <c r="H3612" i="9"/>
  <c r="F940" i="13" s="1"/>
  <c r="G3612" i="9"/>
  <c r="E940" i="13" s="1"/>
  <c r="D3612" i="9"/>
  <c r="A3612" i="9"/>
  <c r="L3612" i="9" s="1"/>
  <c r="H940" i="13" s="1"/>
  <c r="L3611" i="9"/>
  <c r="J3611" i="9"/>
  <c r="K3611" i="9" s="1"/>
  <c r="H3611" i="9"/>
  <c r="G3611" i="9"/>
  <c r="D3611" i="9"/>
  <c r="A3611" i="9"/>
  <c r="Q3610" i="9"/>
  <c r="L3610" i="9"/>
  <c r="J3610" i="9"/>
  <c r="K3610" i="9" s="1"/>
  <c r="H3610" i="9"/>
  <c r="G3610" i="9"/>
  <c r="D3610" i="9"/>
  <c r="A3610" i="9"/>
  <c r="J3609" i="9"/>
  <c r="K3609" i="9" s="1"/>
  <c r="H3609" i="9"/>
  <c r="F1113" i="13" s="1"/>
  <c r="G3609" i="9"/>
  <c r="E1113" i="13" s="1"/>
  <c r="D3609" i="9"/>
  <c r="A3609" i="9"/>
  <c r="L3609" i="9" s="1"/>
  <c r="H1113" i="13" s="1"/>
  <c r="Q3608" i="9"/>
  <c r="K3608" i="9"/>
  <c r="J3608" i="9"/>
  <c r="H3608" i="9"/>
  <c r="G3608" i="9"/>
  <c r="D3608" i="9"/>
  <c r="A3608" i="9"/>
  <c r="L3608" i="9" s="1"/>
  <c r="H1894" i="6" s="1"/>
  <c r="Q3607" i="9"/>
  <c r="J3607" i="9"/>
  <c r="K3607" i="9" s="1"/>
  <c r="H3607" i="9"/>
  <c r="G3607" i="9"/>
  <c r="D3607" i="9"/>
  <c r="A3607" i="9"/>
  <c r="L3607" i="9" s="1"/>
  <c r="H1893" i="6" s="1"/>
  <c r="Q3606" i="9"/>
  <c r="J3606" i="9"/>
  <c r="K3606" i="9" s="1"/>
  <c r="H3606" i="9"/>
  <c r="G3606" i="9"/>
  <c r="D3606" i="9"/>
  <c r="A3606" i="9"/>
  <c r="L3606" i="9" s="1"/>
  <c r="H1892" i="6" s="1"/>
  <c r="J3605" i="9"/>
  <c r="K3605" i="9" s="1"/>
  <c r="H3605" i="9"/>
  <c r="G3605" i="9"/>
  <c r="D3605" i="9"/>
  <c r="A3605" i="9"/>
  <c r="L3605" i="9" s="1"/>
  <c r="H1891" i="6" s="1"/>
  <c r="Q3604" i="9"/>
  <c r="J3604" i="9"/>
  <c r="K3604" i="9" s="1"/>
  <c r="H3604" i="9"/>
  <c r="G3604" i="9"/>
  <c r="D3604" i="9"/>
  <c r="A3604" i="9"/>
  <c r="L3604" i="9" s="1"/>
  <c r="H1890" i="6" s="1"/>
  <c r="Q3603" i="9"/>
  <c r="J3603" i="9"/>
  <c r="K3603" i="9" s="1"/>
  <c r="H3603" i="9"/>
  <c r="G3603" i="9"/>
  <c r="D3603" i="9"/>
  <c r="A3603" i="9"/>
  <c r="L3603" i="9" s="1"/>
  <c r="Q3602" i="9"/>
  <c r="J3602" i="9"/>
  <c r="K3602" i="9" s="1"/>
  <c r="H3602" i="9"/>
  <c r="G3602" i="9"/>
  <c r="D3602" i="9"/>
  <c r="A3602" i="9"/>
  <c r="L3602" i="9" s="1"/>
  <c r="Q3601" i="9"/>
  <c r="J3601" i="9"/>
  <c r="K3601" i="9" s="1"/>
  <c r="H3601" i="9"/>
  <c r="G3601" i="9"/>
  <c r="D3601" i="9"/>
  <c r="A3601" i="9"/>
  <c r="L3601" i="9" s="1"/>
  <c r="H1889" i="6" s="1"/>
  <c r="Q3600" i="9"/>
  <c r="J3600" i="9"/>
  <c r="K3600" i="9" s="1"/>
  <c r="H3600" i="9"/>
  <c r="G3600" i="9"/>
  <c r="D3600" i="9"/>
  <c r="A3600" i="9"/>
  <c r="L3600" i="9" s="1"/>
  <c r="H1888" i="6" s="1"/>
  <c r="Q3599" i="9"/>
  <c r="J3599" i="9"/>
  <c r="K3599" i="9" s="1"/>
  <c r="H3599" i="9"/>
  <c r="G3599" i="9"/>
  <c r="D3599" i="9"/>
  <c r="A3599" i="9"/>
  <c r="L3599" i="9" s="1"/>
  <c r="H1887" i="6" s="1"/>
  <c r="Q3598" i="9"/>
  <c r="J3598" i="9"/>
  <c r="K3598" i="9" s="1"/>
  <c r="H3598" i="9"/>
  <c r="G3598" i="9"/>
  <c r="D3598" i="9"/>
  <c r="A3598" i="9"/>
  <c r="L3598" i="9" s="1"/>
  <c r="H1886" i="6" s="1"/>
  <c r="Q3597" i="9"/>
  <c r="J3597" i="9"/>
  <c r="K3597" i="9" s="1"/>
  <c r="H3597" i="9"/>
  <c r="G3597" i="9"/>
  <c r="D3597" i="9"/>
  <c r="A3597" i="9"/>
  <c r="L3597" i="9" s="1"/>
  <c r="Q3596" i="9"/>
  <c r="J3596" i="9"/>
  <c r="K3596" i="9" s="1"/>
  <c r="H3596" i="9"/>
  <c r="G3596" i="9"/>
  <c r="D3596" i="9"/>
  <c r="A3596" i="9"/>
  <c r="L3596" i="9" s="1"/>
  <c r="H1885" i="6" s="1"/>
  <c r="Q3595" i="9"/>
  <c r="J3595" i="9"/>
  <c r="K3595" i="9" s="1"/>
  <c r="H3595" i="9"/>
  <c r="G3595" i="9"/>
  <c r="D3595" i="9"/>
  <c r="A3595" i="9"/>
  <c r="L3595" i="9" s="1"/>
  <c r="H1884" i="6" s="1"/>
  <c r="J3594" i="9"/>
  <c r="K3594" i="9" s="1"/>
  <c r="H3594" i="9"/>
  <c r="F1112" i="13" s="1"/>
  <c r="G3594" i="9"/>
  <c r="E1112" i="13" s="1"/>
  <c r="D3594" i="9"/>
  <c r="A3594" i="9"/>
  <c r="L3594" i="9" s="1"/>
  <c r="H1112" i="13" s="1"/>
  <c r="Q3593" i="9"/>
  <c r="J3593" i="9"/>
  <c r="K3593" i="9" s="1"/>
  <c r="H3593" i="9"/>
  <c r="G3593" i="9"/>
  <c r="D3593" i="9"/>
  <c r="A3593" i="9"/>
  <c r="L3593" i="9" s="1"/>
  <c r="H1883" i="6" s="1"/>
  <c r="Q3592" i="9"/>
  <c r="J3592" i="9"/>
  <c r="K3592" i="9" s="1"/>
  <c r="H3592" i="9"/>
  <c r="G3592" i="9"/>
  <c r="D3592" i="9"/>
  <c r="A3592" i="9"/>
  <c r="L3592" i="9" s="1"/>
  <c r="H1882" i="6" s="1"/>
  <c r="Q3591" i="9"/>
  <c r="K3591" i="9"/>
  <c r="J3591" i="9"/>
  <c r="H3591" i="9"/>
  <c r="G3591" i="9"/>
  <c r="D3591" i="9"/>
  <c r="A3591" i="9"/>
  <c r="L3591" i="9" s="1"/>
  <c r="Q3590" i="9"/>
  <c r="J3590" i="9"/>
  <c r="K3590" i="9" s="1"/>
  <c r="H3590" i="9"/>
  <c r="G3590" i="9"/>
  <c r="D3590" i="9"/>
  <c r="A3590" i="9"/>
  <c r="L3590" i="9" s="1"/>
  <c r="H1881" i="6" s="1"/>
  <c r="Q3589" i="9"/>
  <c r="J3589" i="9"/>
  <c r="K3589" i="9" s="1"/>
  <c r="H3589" i="9"/>
  <c r="G3589" i="9"/>
  <c r="D3589" i="9"/>
  <c r="A3589" i="9"/>
  <c r="L3589" i="9" s="1"/>
  <c r="H1880" i="6" s="1"/>
  <c r="Q3588" i="9"/>
  <c r="J3588" i="9"/>
  <c r="K3588" i="9" s="1"/>
  <c r="H3588" i="9"/>
  <c r="G3588" i="9"/>
  <c r="D3588" i="9"/>
  <c r="A3588" i="9"/>
  <c r="L3588" i="9" s="1"/>
  <c r="H1879" i="6" s="1"/>
  <c r="Q3587" i="9"/>
  <c r="J3587" i="9"/>
  <c r="K3587" i="9" s="1"/>
  <c r="H3587" i="9"/>
  <c r="G3587" i="9"/>
  <c r="D3587" i="9"/>
  <c r="A3587" i="9"/>
  <c r="L3587" i="9" s="1"/>
  <c r="H1878" i="6" s="1"/>
  <c r="Q3586" i="9"/>
  <c r="J3586" i="9"/>
  <c r="K3586" i="9" s="1"/>
  <c r="H3586" i="9"/>
  <c r="G3586" i="9"/>
  <c r="D3586" i="9"/>
  <c r="A3586" i="9"/>
  <c r="L3586" i="9" s="1"/>
  <c r="H1877" i="6" s="1"/>
  <c r="Q3585" i="9"/>
  <c r="J3585" i="9"/>
  <c r="K3585" i="9" s="1"/>
  <c r="H3585" i="9"/>
  <c r="G3585" i="9"/>
  <c r="D3585" i="9"/>
  <c r="A3585" i="9"/>
  <c r="L3585" i="9" s="1"/>
  <c r="Q3584" i="9"/>
  <c r="K3584" i="9"/>
  <c r="J3584" i="9"/>
  <c r="H3584" i="9"/>
  <c r="G3584" i="9"/>
  <c r="D3584" i="9"/>
  <c r="A3584" i="9"/>
  <c r="L3584" i="9" s="1"/>
  <c r="H1876" i="6" s="1"/>
  <c r="Q3583" i="9"/>
  <c r="J3583" i="9"/>
  <c r="K3583" i="9" s="1"/>
  <c r="H3583" i="9"/>
  <c r="G3583" i="9"/>
  <c r="D3583" i="9"/>
  <c r="A3583" i="9"/>
  <c r="L3583" i="9" s="1"/>
  <c r="H1875" i="6" s="1"/>
  <c r="Q3582" i="9"/>
  <c r="J3582" i="9"/>
  <c r="K3582" i="9" s="1"/>
  <c r="H3582" i="9"/>
  <c r="G3582" i="9"/>
  <c r="D3582" i="9"/>
  <c r="A3582" i="9"/>
  <c r="L3582" i="9" s="1"/>
  <c r="Q3581" i="9"/>
  <c r="J3581" i="9"/>
  <c r="K3581" i="9" s="1"/>
  <c r="H3581" i="9"/>
  <c r="G3581" i="9"/>
  <c r="D3581" i="9"/>
  <c r="A3581" i="9"/>
  <c r="L3581" i="9" s="1"/>
  <c r="H1874" i="6" s="1"/>
  <c r="L3580" i="9"/>
  <c r="K3580" i="9"/>
  <c r="J3580" i="9"/>
  <c r="H3580" i="9"/>
  <c r="G3580" i="9"/>
  <c r="D3580" i="9"/>
  <c r="A3580" i="9"/>
  <c r="J3579" i="9"/>
  <c r="K3579" i="9" s="1"/>
  <c r="H3579" i="9"/>
  <c r="G3579" i="9"/>
  <c r="D3579" i="9"/>
  <c r="A3579" i="9"/>
  <c r="L3579" i="9" s="1"/>
  <c r="H1873" i="6" s="1"/>
  <c r="J3578" i="9"/>
  <c r="K3578" i="9" s="1"/>
  <c r="H3578" i="9"/>
  <c r="G3578" i="9"/>
  <c r="D3578" i="9"/>
  <c r="A3578" i="9"/>
  <c r="L3578" i="9" s="1"/>
  <c r="H1872" i="6" s="1"/>
  <c r="Q3577" i="9"/>
  <c r="J3577" i="9"/>
  <c r="K3577" i="9" s="1"/>
  <c r="H3577" i="9"/>
  <c r="G3577" i="9"/>
  <c r="D3577" i="9"/>
  <c r="A3577" i="9"/>
  <c r="L3577" i="9" s="1"/>
  <c r="H1871" i="6" s="1"/>
  <c r="L3576" i="9"/>
  <c r="J3576" i="9"/>
  <c r="K3576" i="9" s="1"/>
  <c r="H3576" i="9"/>
  <c r="G3576" i="9"/>
  <c r="D3576" i="9"/>
  <c r="A3576" i="9"/>
  <c r="L3575" i="9"/>
  <c r="H1870" i="6" s="1"/>
  <c r="J3575" i="9"/>
  <c r="K3575" i="9" s="1"/>
  <c r="H3575" i="9"/>
  <c r="G3575" i="9"/>
  <c r="D3575" i="9"/>
  <c r="A3575" i="9"/>
  <c r="J3574" i="9"/>
  <c r="K3574" i="9" s="1"/>
  <c r="H3574" i="9"/>
  <c r="G3574" i="9"/>
  <c r="D3574" i="9"/>
  <c r="A3574" i="9"/>
  <c r="L3574" i="9" s="1"/>
  <c r="Q3573" i="9"/>
  <c r="J3573" i="9"/>
  <c r="K3573" i="9" s="1"/>
  <c r="H3573" i="9"/>
  <c r="G3573" i="9"/>
  <c r="D3573" i="9"/>
  <c r="A3573" i="9"/>
  <c r="L3573" i="9" s="1"/>
  <c r="H1869" i="6" s="1"/>
  <c r="Q3572" i="9"/>
  <c r="J3572" i="9"/>
  <c r="K3572" i="9" s="1"/>
  <c r="H3572" i="9"/>
  <c r="G3572" i="9"/>
  <c r="D3572" i="9"/>
  <c r="A3572" i="9"/>
  <c r="L3572" i="9" s="1"/>
  <c r="Q3571" i="9"/>
  <c r="J3571" i="9"/>
  <c r="K3571" i="9" s="1"/>
  <c r="H3571" i="9"/>
  <c r="G3571" i="9"/>
  <c r="D3571" i="9"/>
  <c r="A3571" i="9"/>
  <c r="L3571" i="9" s="1"/>
  <c r="J3570" i="9"/>
  <c r="K3570" i="9" s="1"/>
  <c r="H3570" i="9"/>
  <c r="F939" i="13" s="1"/>
  <c r="G3570" i="9"/>
  <c r="E939" i="13" s="1"/>
  <c r="D3570" i="9"/>
  <c r="A3570" i="9"/>
  <c r="L3570" i="9" s="1"/>
  <c r="H939" i="13" s="1"/>
  <c r="L3569" i="9"/>
  <c r="J3569" i="9"/>
  <c r="K3569" i="9" s="1"/>
  <c r="H3569" i="9"/>
  <c r="G3569" i="9"/>
  <c r="D3569" i="9"/>
  <c r="A3569" i="9"/>
  <c r="Q3568" i="9"/>
  <c r="L3568" i="9"/>
  <c r="J3568" i="9"/>
  <c r="K3568" i="9" s="1"/>
  <c r="H3568" i="9"/>
  <c r="G3568" i="9"/>
  <c r="D3568" i="9"/>
  <c r="A3568" i="9"/>
  <c r="Q3567" i="9"/>
  <c r="L3567" i="9"/>
  <c r="H1868" i="6" s="1"/>
  <c r="J3567" i="9"/>
  <c r="K3567" i="9" s="1"/>
  <c r="H3567" i="9"/>
  <c r="G3567" i="9"/>
  <c r="D3567" i="9"/>
  <c r="A3567" i="9"/>
  <c r="Q3566" i="9"/>
  <c r="L3566" i="9"/>
  <c r="H1867" i="6" s="1"/>
  <c r="J3566" i="9"/>
  <c r="K3566" i="9" s="1"/>
  <c r="H3566" i="9"/>
  <c r="G3566" i="9"/>
  <c r="D3566" i="9"/>
  <c r="A3566" i="9"/>
  <c r="Q3565" i="9"/>
  <c r="L3565" i="9"/>
  <c r="H1866" i="6" s="1"/>
  <c r="J3565" i="9"/>
  <c r="K3565" i="9" s="1"/>
  <c r="H3565" i="9"/>
  <c r="G3565" i="9"/>
  <c r="D3565" i="9"/>
  <c r="A3565" i="9"/>
  <c r="Q3564" i="9"/>
  <c r="L3564" i="9"/>
  <c r="H1865" i="6" s="1"/>
  <c r="J3564" i="9"/>
  <c r="K3564" i="9" s="1"/>
  <c r="H3564" i="9"/>
  <c r="G3564" i="9"/>
  <c r="D3564" i="9"/>
  <c r="A3564" i="9"/>
  <c r="Q3563" i="9"/>
  <c r="L3563" i="9"/>
  <c r="J3563" i="9"/>
  <c r="K3563" i="9" s="1"/>
  <c r="H3563" i="9"/>
  <c r="G3563" i="9"/>
  <c r="D3563" i="9"/>
  <c r="A3563" i="9"/>
  <c r="Q3562" i="9"/>
  <c r="L3562" i="9"/>
  <c r="H1864" i="6" s="1"/>
  <c r="J3562" i="9"/>
  <c r="K3562" i="9" s="1"/>
  <c r="H3562" i="9"/>
  <c r="G3562" i="9"/>
  <c r="D3562" i="9"/>
  <c r="A3562" i="9"/>
  <c r="Q3561" i="9"/>
  <c r="L3561" i="9"/>
  <c r="H1863" i="6" s="1"/>
  <c r="J3561" i="9"/>
  <c r="K3561" i="9" s="1"/>
  <c r="H3561" i="9"/>
  <c r="G3561" i="9"/>
  <c r="D3561" i="9"/>
  <c r="A3561" i="9"/>
  <c r="Q3560" i="9"/>
  <c r="L3560" i="9"/>
  <c r="H1862" i="6" s="1"/>
  <c r="J3560" i="9"/>
  <c r="K3560" i="9" s="1"/>
  <c r="H3560" i="9"/>
  <c r="G3560" i="9"/>
  <c r="D3560" i="9"/>
  <c r="A3560" i="9"/>
  <c r="Q3559" i="9"/>
  <c r="L3559" i="9"/>
  <c r="J3559" i="9"/>
  <c r="K3559" i="9" s="1"/>
  <c r="H3559" i="9"/>
  <c r="G3559" i="9"/>
  <c r="D3559" i="9"/>
  <c r="A3559" i="9"/>
  <c r="Q3558" i="9"/>
  <c r="L3558" i="9"/>
  <c r="J3558" i="9"/>
  <c r="K3558" i="9" s="1"/>
  <c r="H3558" i="9"/>
  <c r="G3558" i="9"/>
  <c r="D3558" i="9"/>
  <c r="A3558" i="9"/>
  <c r="Q3557" i="9"/>
  <c r="L3557" i="9"/>
  <c r="H1861" i="6" s="1"/>
  <c r="J3557" i="9"/>
  <c r="K3557" i="9" s="1"/>
  <c r="H3557" i="9"/>
  <c r="G3557" i="9"/>
  <c r="D3557" i="9"/>
  <c r="A3557" i="9"/>
  <c r="Q3556" i="9"/>
  <c r="L3556" i="9"/>
  <c r="H1860" i="6" s="1"/>
  <c r="J3556" i="9"/>
  <c r="K3556" i="9" s="1"/>
  <c r="H3556" i="9"/>
  <c r="G3556" i="9"/>
  <c r="D3556" i="9"/>
  <c r="A3556" i="9"/>
  <c r="Q3555" i="9"/>
  <c r="L3555" i="9"/>
  <c r="H1859" i="6" s="1"/>
  <c r="J3555" i="9"/>
  <c r="K3555" i="9" s="1"/>
  <c r="H3555" i="9"/>
  <c r="G3555" i="9"/>
  <c r="D3555" i="9"/>
  <c r="A3555" i="9"/>
  <c r="Q3554" i="9"/>
  <c r="L3554" i="9"/>
  <c r="H1858" i="6" s="1"/>
  <c r="J3554" i="9"/>
  <c r="K3554" i="9" s="1"/>
  <c r="H3554" i="9"/>
  <c r="G3554" i="9"/>
  <c r="D3554" i="9"/>
  <c r="A3554" i="9"/>
  <c r="Q3553" i="9"/>
  <c r="L3553" i="9"/>
  <c r="J3553" i="9"/>
  <c r="K3553" i="9" s="1"/>
  <c r="H3553" i="9"/>
  <c r="G3553" i="9"/>
  <c r="D3553" i="9"/>
  <c r="A3553" i="9"/>
  <c r="Q3552" i="9"/>
  <c r="L3552" i="9"/>
  <c r="H1857" i="6" s="1"/>
  <c r="J3552" i="9"/>
  <c r="K3552" i="9" s="1"/>
  <c r="H3552" i="9"/>
  <c r="G3552" i="9"/>
  <c r="D3552" i="9"/>
  <c r="A3552" i="9"/>
  <c r="Q3551" i="9"/>
  <c r="L3551" i="9"/>
  <c r="H1856" i="6" s="1"/>
  <c r="J3551" i="9"/>
  <c r="K3551" i="9" s="1"/>
  <c r="H3551" i="9"/>
  <c r="G3551" i="9"/>
  <c r="D3551" i="9"/>
  <c r="A3551" i="9"/>
  <c r="Q3550" i="9"/>
  <c r="L3550" i="9"/>
  <c r="H1855" i="6" s="1"/>
  <c r="J3550" i="9"/>
  <c r="K3550" i="9" s="1"/>
  <c r="H3550" i="9"/>
  <c r="G3550" i="9"/>
  <c r="D3550" i="9"/>
  <c r="A3550" i="9"/>
  <c r="Q3549" i="9"/>
  <c r="L3549" i="9"/>
  <c r="H1854" i="6" s="1"/>
  <c r="J3549" i="9"/>
  <c r="K3549" i="9" s="1"/>
  <c r="H3549" i="9"/>
  <c r="G3549" i="9"/>
  <c r="D3549" i="9"/>
  <c r="A3549" i="9"/>
  <c r="Q3548" i="9"/>
  <c r="L3548" i="9"/>
  <c r="H1853" i="6" s="1"/>
  <c r="J3548" i="9"/>
  <c r="K3548" i="9" s="1"/>
  <c r="H3548" i="9"/>
  <c r="G3548" i="9"/>
  <c r="D3548" i="9"/>
  <c r="A3548" i="9"/>
  <c r="Q3547" i="9"/>
  <c r="L3547" i="9"/>
  <c r="H1852" i="6" s="1"/>
  <c r="J3547" i="9"/>
  <c r="K3547" i="9" s="1"/>
  <c r="H3547" i="9"/>
  <c r="G3547" i="9"/>
  <c r="D3547" i="9"/>
  <c r="A3547" i="9"/>
  <c r="Q3546" i="9"/>
  <c r="L3546" i="9"/>
  <c r="H1851" i="6" s="1"/>
  <c r="J3546" i="9"/>
  <c r="K3546" i="9" s="1"/>
  <c r="H3546" i="9"/>
  <c r="G3546" i="9"/>
  <c r="D3546" i="9"/>
  <c r="A3546" i="9"/>
  <c r="Q3545" i="9"/>
  <c r="L3545" i="9"/>
  <c r="H1850" i="6" s="1"/>
  <c r="J3545" i="9"/>
  <c r="K3545" i="9" s="1"/>
  <c r="H3545" i="9"/>
  <c r="G3545" i="9"/>
  <c r="D3545" i="9"/>
  <c r="A3545" i="9"/>
  <c r="Q3544" i="9"/>
  <c r="L3544" i="9"/>
  <c r="H1849" i="6" s="1"/>
  <c r="J3544" i="9"/>
  <c r="K3544" i="9" s="1"/>
  <c r="H3544" i="9"/>
  <c r="G3544" i="9"/>
  <c r="D3544" i="9"/>
  <c r="A3544" i="9"/>
  <c r="Q3543" i="9"/>
  <c r="L3543" i="9"/>
  <c r="H1848" i="6" s="1"/>
  <c r="J3543" i="9"/>
  <c r="K3543" i="9" s="1"/>
  <c r="H3543" i="9"/>
  <c r="G3543" i="9"/>
  <c r="D3543" i="9"/>
  <c r="A3543" i="9"/>
  <c r="Q3542" i="9"/>
  <c r="L3542" i="9"/>
  <c r="H1847" i="6" s="1"/>
  <c r="J3542" i="9"/>
  <c r="K3542" i="9" s="1"/>
  <c r="H3542" i="9"/>
  <c r="G3542" i="9"/>
  <c r="D3542" i="9"/>
  <c r="A3542" i="9"/>
  <c r="Q3541" i="9"/>
  <c r="L3541" i="9"/>
  <c r="H1846" i="6" s="1"/>
  <c r="J3541" i="9"/>
  <c r="K3541" i="9" s="1"/>
  <c r="H3541" i="9"/>
  <c r="G3541" i="9"/>
  <c r="D3541" i="9"/>
  <c r="A3541" i="9"/>
  <c r="Q3540" i="9"/>
  <c r="L3540" i="9"/>
  <c r="H1845" i="6" s="1"/>
  <c r="J3540" i="9"/>
  <c r="K3540" i="9" s="1"/>
  <c r="H3540" i="9"/>
  <c r="G3540" i="9"/>
  <c r="D3540" i="9"/>
  <c r="A3540" i="9"/>
  <c r="Q3539" i="9"/>
  <c r="L3539" i="9"/>
  <c r="H1844" i="6" s="1"/>
  <c r="J3539" i="9"/>
  <c r="K3539" i="9" s="1"/>
  <c r="H3539" i="9"/>
  <c r="G3539" i="9"/>
  <c r="D3539" i="9"/>
  <c r="A3539" i="9"/>
  <c r="Q3538" i="9"/>
  <c r="L3538" i="9"/>
  <c r="H1843" i="6" s="1"/>
  <c r="J3538" i="9"/>
  <c r="K3538" i="9" s="1"/>
  <c r="H3538" i="9"/>
  <c r="G3538" i="9"/>
  <c r="D3538" i="9"/>
  <c r="A3538" i="9"/>
  <c r="Q3537" i="9"/>
  <c r="L3537" i="9"/>
  <c r="H1842" i="6" s="1"/>
  <c r="J3537" i="9"/>
  <c r="K3537" i="9" s="1"/>
  <c r="H3537" i="9"/>
  <c r="G3537" i="9"/>
  <c r="D3537" i="9"/>
  <c r="A3537" i="9"/>
  <c r="Q3536" i="9"/>
  <c r="L3536" i="9"/>
  <c r="H1841" i="6" s="1"/>
  <c r="J3536" i="9"/>
  <c r="K3536" i="9" s="1"/>
  <c r="H3536" i="9"/>
  <c r="G3536" i="9"/>
  <c r="D3536" i="9"/>
  <c r="A3536" i="9"/>
  <c r="Q3535" i="9"/>
  <c r="L3535" i="9"/>
  <c r="J3535" i="9"/>
  <c r="K3535" i="9" s="1"/>
  <c r="H3535" i="9"/>
  <c r="G3535" i="9"/>
  <c r="D3535" i="9"/>
  <c r="A3535" i="9"/>
  <c r="L3534" i="9"/>
  <c r="H983" i="13" s="1"/>
  <c r="J3534" i="9"/>
  <c r="K3534" i="9" s="1"/>
  <c r="H3534" i="9"/>
  <c r="F983" i="13" s="1"/>
  <c r="G3534" i="9"/>
  <c r="E983" i="13" s="1"/>
  <c r="D3534" i="9"/>
  <c r="A3534" i="9"/>
  <c r="J3533" i="9"/>
  <c r="K3533" i="9" s="1"/>
  <c r="H3533" i="9"/>
  <c r="F982" i="13" s="1"/>
  <c r="G3533" i="9"/>
  <c r="E982" i="13" s="1"/>
  <c r="D3533" i="9"/>
  <c r="A3533" i="9"/>
  <c r="L3533" i="9" s="1"/>
  <c r="H982" i="13" s="1"/>
  <c r="Q3532" i="9"/>
  <c r="J3532" i="9"/>
  <c r="K3532" i="9" s="1"/>
  <c r="H3532" i="9"/>
  <c r="G3532" i="9"/>
  <c r="D3532" i="9"/>
  <c r="A3532" i="9"/>
  <c r="L3532" i="9" s="1"/>
  <c r="Q3531" i="9"/>
  <c r="J3531" i="9"/>
  <c r="K3531" i="9" s="1"/>
  <c r="H3531" i="9"/>
  <c r="G3531" i="9"/>
  <c r="D3531" i="9"/>
  <c r="A3531" i="9"/>
  <c r="L3531" i="9" s="1"/>
  <c r="J3530" i="9"/>
  <c r="K3530" i="9" s="1"/>
  <c r="H3530" i="9"/>
  <c r="F967" i="13" s="1"/>
  <c r="G3530" i="9"/>
  <c r="E967" i="13" s="1"/>
  <c r="D3530" i="9"/>
  <c r="A3530" i="9"/>
  <c r="L3530" i="9" s="1"/>
  <c r="H967" i="13" s="1"/>
  <c r="J3529" i="9"/>
  <c r="K3529" i="9" s="1"/>
  <c r="H3529" i="9"/>
  <c r="G3529" i="9"/>
  <c r="D3529" i="9"/>
  <c r="A3529" i="9"/>
  <c r="L3529" i="9" s="1"/>
  <c r="L3528" i="9"/>
  <c r="H966" i="13" s="1"/>
  <c r="J3528" i="9"/>
  <c r="K3528" i="9" s="1"/>
  <c r="H3528" i="9"/>
  <c r="F966" i="13" s="1"/>
  <c r="G3528" i="9"/>
  <c r="E966" i="13" s="1"/>
  <c r="D3528" i="9"/>
  <c r="A3528" i="9"/>
  <c r="L3527" i="9"/>
  <c r="H965" i="13" s="1"/>
  <c r="J3527" i="9"/>
  <c r="K3527" i="9" s="1"/>
  <c r="H3527" i="9"/>
  <c r="F965" i="13" s="1"/>
  <c r="G3527" i="9"/>
  <c r="E965" i="13" s="1"/>
  <c r="D3527" i="9"/>
  <c r="A3527" i="9"/>
  <c r="J3526" i="9"/>
  <c r="K3526" i="9" s="1"/>
  <c r="H3526" i="9"/>
  <c r="F1111" i="13" s="1"/>
  <c r="G3526" i="9"/>
  <c r="E1111" i="13" s="1"/>
  <c r="D3526" i="9"/>
  <c r="A3526" i="9"/>
  <c r="L3526" i="9" s="1"/>
  <c r="H1111" i="13" s="1"/>
  <c r="Q3525" i="9"/>
  <c r="J3525" i="9"/>
  <c r="K3525" i="9" s="1"/>
  <c r="H3525" i="9"/>
  <c r="G3525" i="9"/>
  <c r="D3525" i="9"/>
  <c r="A3525" i="9"/>
  <c r="L3525" i="9" s="1"/>
  <c r="H1840" i="6" s="1"/>
  <c r="Q3524" i="9"/>
  <c r="J3524" i="9"/>
  <c r="K3524" i="9" s="1"/>
  <c r="H3524" i="9"/>
  <c r="G3524" i="9"/>
  <c r="D3524" i="9"/>
  <c r="A3524" i="9"/>
  <c r="L3524" i="9" s="1"/>
  <c r="H1839" i="6" s="1"/>
  <c r="Q3523" i="9"/>
  <c r="J3523" i="9"/>
  <c r="K3523" i="9" s="1"/>
  <c r="H3523" i="9"/>
  <c r="G3523" i="9"/>
  <c r="D3523" i="9"/>
  <c r="A3523" i="9"/>
  <c r="L3523" i="9" s="1"/>
  <c r="H1838" i="6" s="1"/>
  <c r="Q3522" i="9"/>
  <c r="J3522" i="9"/>
  <c r="K3522" i="9" s="1"/>
  <c r="H3522" i="9"/>
  <c r="G3522" i="9"/>
  <c r="D3522" i="9"/>
  <c r="A3522" i="9"/>
  <c r="L3522" i="9" s="1"/>
  <c r="H1837" i="6" s="1"/>
  <c r="Q3521" i="9"/>
  <c r="J3521" i="9"/>
  <c r="K3521" i="9" s="1"/>
  <c r="H3521" i="9"/>
  <c r="G3521" i="9"/>
  <c r="D3521" i="9"/>
  <c r="A3521" i="9"/>
  <c r="L3521" i="9" s="1"/>
  <c r="H1836" i="6" s="1"/>
  <c r="Q3520" i="9"/>
  <c r="J3520" i="9"/>
  <c r="K3520" i="9" s="1"/>
  <c r="H3520" i="9"/>
  <c r="G3520" i="9"/>
  <c r="D3520" i="9"/>
  <c r="A3520" i="9"/>
  <c r="L3520" i="9" s="1"/>
  <c r="H1835" i="6" s="1"/>
  <c r="Q3519" i="9"/>
  <c r="J3519" i="9"/>
  <c r="K3519" i="9" s="1"/>
  <c r="H3519" i="9"/>
  <c r="G3519" i="9"/>
  <c r="D3519" i="9"/>
  <c r="A3519" i="9"/>
  <c r="L3519" i="9" s="1"/>
  <c r="H1834" i="6" s="1"/>
  <c r="Q3518" i="9"/>
  <c r="J3518" i="9"/>
  <c r="K3518" i="9" s="1"/>
  <c r="H3518" i="9"/>
  <c r="G3518" i="9"/>
  <c r="D3518" i="9"/>
  <c r="A3518" i="9"/>
  <c r="L3518" i="9" s="1"/>
  <c r="H1833" i="6" s="1"/>
  <c r="Q3517" i="9"/>
  <c r="J3517" i="9"/>
  <c r="K3517" i="9" s="1"/>
  <c r="H3517" i="9"/>
  <c r="G3517" i="9"/>
  <c r="D3517" i="9"/>
  <c r="A3517" i="9"/>
  <c r="L3517" i="9" s="1"/>
  <c r="H1832" i="6" s="1"/>
  <c r="L3516" i="9"/>
  <c r="H1110" i="13" s="1"/>
  <c r="J3516" i="9"/>
  <c r="K3516" i="9" s="1"/>
  <c r="H3516" i="9"/>
  <c r="F1110" i="13" s="1"/>
  <c r="G3516" i="9"/>
  <c r="E1110" i="13" s="1"/>
  <c r="D3516" i="9"/>
  <c r="A3516" i="9"/>
  <c r="Q3515" i="9"/>
  <c r="J3515" i="9"/>
  <c r="K3515" i="9" s="1"/>
  <c r="H3515" i="9"/>
  <c r="G3515" i="9"/>
  <c r="D3515" i="9"/>
  <c r="A3515" i="9"/>
  <c r="L3515" i="9" s="1"/>
  <c r="H1831" i="6" s="1"/>
  <c r="Q3514" i="9"/>
  <c r="L3514" i="9"/>
  <c r="H1830" i="6" s="1"/>
  <c r="J3514" i="9"/>
  <c r="K3514" i="9" s="1"/>
  <c r="H3514" i="9"/>
  <c r="G3514" i="9"/>
  <c r="D3514" i="9"/>
  <c r="A3514" i="9"/>
  <c r="Q3513" i="9"/>
  <c r="J3513" i="9"/>
  <c r="K3513" i="9" s="1"/>
  <c r="H3513" i="9"/>
  <c r="G3513" i="9"/>
  <c r="D3513" i="9"/>
  <c r="A3513" i="9"/>
  <c r="L3513" i="9" s="1"/>
  <c r="H1829" i="6" s="1"/>
  <c r="Q3512" i="9"/>
  <c r="J3512" i="9"/>
  <c r="K3512" i="9" s="1"/>
  <c r="H3512" i="9"/>
  <c r="G3512" i="9"/>
  <c r="D3512" i="9"/>
  <c r="A3512" i="9"/>
  <c r="L3512" i="9" s="1"/>
  <c r="H1828" i="6" s="1"/>
  <c r="Q3511" i="9"/>
  <c r="L3511" i="9"/>
  <c r="H1827" i="6" s="1"/>
  <c r="J3511" i="9"/>
  <c r="K3511" i="9" s="1"/>
  <c r="H3511" i="9"/>
  <c r="G3511" i="9"/>
  <c r="D3511" i="9"/>
  <c r="A3511" i="9"/>
  <c r="Q3510" i="9"/>
  <c r="J3510" i="9"/>
  <c r="K3510" i="9" s="1"/>
  <c r="H3510" i="9"/>
  <c r="G3510" i="9"/>
  <c r="D3510" i="9"/>
  <c r="A3510" i="9"/>
  <c r="L3510" i="9" s="1"/>
  <c r="H1826" i="6" s="1"/>
  <c r="L3509" i="9"/>
  <c r="H1109" i="13" s="1"/>
  <c r="K3509" i="9"/>
  <c r="J3509" i="9"/>
  <c r="H3509" i="9"/>
  <c r="F1109" i="13" s="1"/>
  <c r="G3509" i="9"/>
  <c r="E1109" i="13" s="1"/>
  <c r="D3509" i="9"/>
  <c r="A3509" i="9"/>
  <c r="Q3508" i="9"/>
  <c r="L3508" i="9"/>
  <c r="H1825" i="6" s="1"/>
  <c r="K3508" i="9"/>
  <c r="J3508" i="9"/>
  <c r="H3508" i="9"/>
  <c r="G3508" i="9"/>
  <c r="D3508" i="9"/>
  <c r="A3508" i="9"/>
  <c r="Q3507" i="9"/>
  <c r="L3507" i="9"/>
  <c r="H1824" i="6" s="1"/>
  <c r="K3507" i="9"/>
  <c r="J3507" i="9"/>
  <c r="H3507" i="9"/>
  <c r="G3507" i="9"/>
  <c r="D3507" i="9"/>
  <c r="A3507" i="9"/>
  <c r="Q3506" i="9"/>
  <c r="L3506" i="9"/>
  <c r="H1823" i="6" s="1"/>
  <c r="K3506" i="9"/>
  <c r="J3506" i="9"/>
  <c r="H3506" i="9"/>
  <c r="G3506" i="9"/>
  <c r="D3506" i="9"/>
  <c r="A3506" i="9"/>
  <c r="Q3505" i="9"/>
  <c r="L3505" i="9"/>
  <c r="H1822" i="6" s="1"/>
  <c r="K3505" i="9"/>
  <c r="J3505" i="9"/>
  <c r="H3505" i="9"/>
  <c r="G3505" i="9"/>
  <c r="D3505" i="9"/>
  <c r="A3505" i="9"/>
  <c r="Q3504" i="9"/>
  <c r="L3504" i="9"/>
  <c r="H1821" i="6" s="1"/>
  <c r="K3504" i="9"/>
  <c r="J3504" i="9"/>
  <c r="H3504" i="9"/>
  <c r="G3504" i="9"/>
  <c r="D3504" i="9"/>
  <c r="A3504" i="9"/>
  <c r="Q3503" i="9"/>
  <c r="L3503" i="9"/>
  <c r="H1820" i="6" s="1"/>
  <c r="K3503" i="9"/>
  <c r="J3503" i="9"/>
  <c r="H3503" i="9"/>
  <c r="G3503" i="9"/>
  <c r="D3503" i="9"/>
  <c r="A3503" i="9"/>
  <c r="Q3502" i="9"/>
  <c r="L3502" i="9"/>
  <c r="H1819" i="6" s="1"/>
  <c r="K3502" i="9"/>
  <c r="J3502" i="9"/>
  <c r="H3502" i="9"/>
  <c r="G3502" i="9"/>
  <c r="D3502" i="9"/>
  <c r="A3502" i="9"/>
  <c r="Q3501" i="9"/>
  <c r="L3501" i="9"/>
  <c r="H1818" i="6" s="1"/>
  <c r="K3501" i="9"/>
  <c r="J3501" i="9"/>
  <c r="H3501" i="9"/>
  <c r="G3501" i="9"/>
  <c r="D3501" i="9"/>
  <c r="A3501" i="9"/>
  <c r="Q3500" i="9"/>
  <c r="L3500" i="9"/>
  <c r="H1817" i="6" s="1"/>
  <c r="K3500" i="9"/>
  <c r="J3500" i="9"/>
  <c r="H3500" i="9"/>
  <c r="G3500" i="9"/>
  <c r="D3500" i="9"/>
  <c r="A3500" i="9"/>
  <c r="Q3499" i="9"/>
  <c r="L3499" i="9"/>
  <c r="K3499" i="9"/>
  <c r="J3499" i="9"/>
  <c r="H3499" i="9"/>
  <c r="G3499" i="9"/>
  <c r="D3499" i="9"/>
  <c r="A3499" i="9"/>
  <c r="Q3498" i="9"/>
  <c r="L3498" i="9"/>
  <c r="H1816" i="6" s="1"/>
  <c r="K3498" i="9"/>
  <c r="J3498" i="9"/>
  <c r="H3498" i="9"/>
  <c r="G3498" i="9"/>
  <c r="D3498" i="9"/>
  <c r="A3498" i="9"/>
  <c r="Q3497" i="9"/>
  <c r="L3497" i="9"/>
  <c r="H1815" i="6" s="1"/>
  <c r="K3497" i="9"/>
  <c r="J3497" i="9"/>
  <c r="H3497" i="9"/>
  <c r="G3497" i="9"/>
  <c r="D3497" i="9"/>
  <c r="A3497" i="9"/>
  <c r="Q3496" i="9"/>
  <c r="L3496" i="9"/>
  <c r="H1814" i="6" s="1"/>
  <c r="K3496" i="9"/>
  <c r="J3496" i="9"/>
  <c r="H3496" i="9"/>
  <c r="G3496" i="9"/>
  <c r="D3496" i="9"/>
  <c r="A3496" i="9"/>
  <c r="Q3495" i="9"/>
  <c r="L3495" i="9"/>
  <c r="H1813" i="6" s="1"/>
  <c r="K3495" i="9"/>
  <c r="J3495" i="9"/>
  <c r="H3495" i="9"/>
  <c r="G3495" i="9"/>
  <c r="D3495" i="9"/>
  <c r="A3495" i="9"/>
  <c r="Q3494" i="9"/>
  <c r="L3494" i="9"/>
  <c r="H1812" i="6" s="1"/>
  <c r="K3494" i="9"/>
  <c r="J3494" i="9"/>
  <c r="H3494" i="9"/>
  <c r="G3494" i="9"/>
  <c r="D3494" i="9"/>
  <c r="A3494" i="9"/>
  <c r="L3493" i="9"/>
  <c r="H1108" i="13" s="1"/>
  <c r="J3493" i="9"/>
  <c r="K3493" i="9" s="1"/>
  <c r="H3493" i="9"/>
  <c r="F1108" i="13" s="1"/>
  <c r="G3493" i="9"/>
  <c r="E1108" i="13" s="1"/>
  <c r="D3493" i="9"/>
  <c r="A3493" i="9"/>
  <c r="Q3492" i="9"/>
  <c r="L3492" i="9"/>
  <c r="H1811" i="6" s="1"/>
  <c r="J3492" i="9"/>
  <c r="K3492" i="9" s="1"/>
  <c r="H3492" i="9"/>
  <c r="G3492" i="9"/>
  <c r="D3492" i="9"/>
  <c r="A3492" i="9"/>
  <c r="Q3491" i="9"/>
  <c r="L3491" i="9"/>
  <c r="H1810" i="6" s="1"/>
  <c r="J3491" i="9"/>
  <c r="K3491" i="9" s="1"/>
  <c r="H3491" i="9"/>
  <c r="G3491" i="9"/>
  <c r="D3491" i="9"/>
  <c r="A3491" i="9"/>
  <c r="Q3490" i="9"/>
  <c r="L3490" i="9"/>
  <c r="H1809" i="6" s="1"/>
  <c r="J3490" i="9"/>
  <c r="K3490" i="9" s="1"/>
  <c r="H3490" i="9"/>
  <c r="G3490" i="9"/>
  <c r="D3490" i="9"/>
  <c r="A3490" i="9"/>
  <c r="Q3489" i="9"/>
  <c r="L3489" i="9"/>
  <c r="H1808" i="6" s="1"/>
  <c r="J3489" i="9"/>
  <c r="K3489" i="9" s="1"/>
  <c r="H3489" i="9"/>
  <c r="G3489" i="9"/>
  <c r="D3489" i="9"/>
  <c r="A3489" i="9"/>
  <c r="Q3488" i="9"/>
  <c r="L3488" i="9"/>
  <c r="H1807" i="6" s="1"/>
  <c r="J3488" i="9"/>
  <c r="K3488" i="9" s="1"/>
  <c r="H3488" i="9"/>
  <c r="G3488" i="9"/>
  <c r="D3488" i="9"/>
  <c r="A3488" i="9"/>
  <c r="Q3487" i="9"/>
  <c r="L3487" i="9"/>
  <c r="H1806" i="6" s="1"/>
  <c r="J3487" i="9"/>
  <c r="K3487" i="9" s="1"/>
  <c r="H3487" i="9"/>
  <c r="G3487" i="9"/>
  <c r="D3487" i="9"/>
  <c r="A3487" i="9"/>
  <c r="Q3486" i="9"/>
  <c r="L3486" i="9"/>
  <c r="H1805" i="6" s="1"/>
  <c r="J3486" i="9"/>
  <c r="K3486" i="9" s="1"/>
  <c r="H3486" i="9"/>
  <c r="G3486" i="9"/>
  <c r="D3486" i="9"/>
  <c r="A3486" i="9"/>
  <c r="Q3485" i="9"/>
  <c r="L3485" i="9"/>
  <c r="H1804" i="6" s="1"/>
  <c r="J3485" i="9"/>
  <c r="K3485" i="9" s="1"/>
  <c r="H3485" i="9"/>
  <c r="G3485" i="9"/>
  <c r="D3485" i="9"/>
  <c r="A3485" i="9"/>
  <c r="Q3484" i="9"/>
  <c r="L3484" i="9"/>
  <c r="J3484" i="9"/>
  <c r="K3484" i="9" s="1"/>
  <c r="H3484" i="9"/>
  <c r="G3484" i="9"/>
  <c r="D3484" i="9"/>
  <c r="A3484" i="9"/>
  <c r="Q3483" i="9"/>
  <c r="L3483" i="9"/>
  <c r="H1803" i="6" s="1"/>
  <c r="J3483" i="9"/>
  <c r="K3483" i="9" s="1"/>
  <c r="H3483" i="9"/>
  <c r="G3483" i="9"/>
  <c r="D3483" i="9"/>
  <c r="A3483" i="9"/>
  <c r="Q3482" i="9"/>
  <c r="L3482" i="9"/>
  <c r="H1802" i="6" s="1"/>
  <c r="J3482" i="9"/>
  <c r="K3482" i="9" s="1"/>
  <c r="H3482" i="9"/>
  <c r="G3482" i="9"/>
  <c r="D3482" i="9"/>
  <c r="A3482" i="9"/>
  <c r="Q3481" i="9"/>
  <c r="L3481" i="9"/>
  <c r="J3481" i="9"/>
  <c r="K3481" i="9" s="1"/>
  <c r="H3481" i="9"/>
  <c r="G3481" i="9"/>
  <c r="D3481" i="9"/>
  <c r="A3481" i="9"/>
  <c r="Q3480" i="9"/>
  <c r="L3480" i="9"/>
  <c r="H1801" i="6" s="1"/>
  <c r="J3480" i="9"/>
  <c r="K3480" i="9" s="1"/>
  <c r="H3480" i="9"/>
  <c r="G3480" i="9"/>
  <c r="D3480" i="9"/>
  <c r="A3480" i="9"/>
  <c r="Q3479" i="9"/>
  <c r="L3479" i="9"/>
  <c r="H1800" i="6" s="1"/>
  <c r="J3479" i="9"/>
  <c r="K3479" i="9" s="1"/>
  <c r="H3479" i="9"/>
  <c r="G3479" i="9"/>
  <c r="D3479" i="9"/>
  <c r="A3479" i="9"/>
  <c r="Q3478" i="9"/>
  <c r="L3478" i="9"/>
  <c r="H1799" i="6" s="1"/>
  <c r="J3478" i="9"/>
  <c r="K3478" i="9" s="1"/>
  <c r="H3478" i="9"/>
  <c r="G3478" i="9"/>
  <c r="D3478" i="9"/>
  <c r="A3478" i="9"/>
  <c r="Q3477" i="9"/>
  <c r="L3477" i="9"/>
  <c r="H1798" i="6" s="1"/>
  <c r="J3477" i="9"/>
  <c r="K3477" i="9" s="1"/>
  <c r="H3477" i="9"/>
  <c r="G3477" i="9"/>
  <c r="D3477" i="9"/>
  <c r="A3477" i="9"/>
  <c r="Q3476" i="9"/>
  <c r="L3476" i="9"/>
  <c r="H1797" i="6" s="1"/>
  <c r="J3476" i="9"/>
  <c r="K3476" i="9" s="1"/>
  <c r="H3476" i="9"/>
  <c r="G3476" i="9"/>
  <c r="D3476" i="9"/>
  <c r="A3476" i="9"/>
  <c r="Q3475" i="9"/>
  <c r="L3475" i="9"/>
  <c r="H1796" i="6" s="1"/>
  <c r="J3475" i="9"/>
  <c r="K3475" i="9" s="1"/>
  <c r="H3475" i="9"/>
  <c r="G3475" i="9"/>
  <c r="D3475" i="9"/>
  <c r="A3475" i="9"/>
  <c r="Q3474" i="9"/>
  <c r="L3474" i="9"/>
  <c r="H1795" i="6" s="1"/>
  <c r="J3474" i="9"/>
  <c r="K3474" i="9" s="1"/>
  <c r="H3474" i="9"/>
  <c r="G3474" i="9"/>
  <c r="D3474" i="9"/>
  <c r="A3474" i="9"/>
  <c r="Q3473" i="9"/>
  <c r="L3473" i="9"/>
  <c r="H1794" i="6" s="1"/>
  <c r="J3473" i="9"/>
  <c r="K3473" i="9" s="1"/>
  <c r="H3473" i="9"/>
  <c r="G3473" i="9"/>
  <c r="D3473" i="9"/>
  <c r="A3473" i="9"/>
  <c r="Q3472" i="9"/>
  <c r="L3472" i="9"/>
  <c r="H1793" i="6" s="1"/>
  <c r="J3472" i="9"/>
  <c r="K3472" i="9" s="1"/>
  <c r="H3472" i="9"/>
  <c r="G3472" i="9"/>
  <c r="D3472" i="9"/>
  <c r="A3472" i="9"/>
  <c r="Q3471" i="9"/>
  <c r="L3471" i="9"/>
  <c r="H1792" i="6" s="1"/>
  <c r="J3471" i="9"/>
  <c r="K3471" i="9" s="1"/>
  <c r="H3471" i="9"/>
  <c r="G3471" i="9"/>
  <c r="D3471" i="9"/>
  <c r="A3471" i="9"/>
  <c r="Q3470" i="9"/>
  <c r="L3470" i="9"/>
  <c r="H1791" i="6" s="1"/>
  <c r="J3470" i="9"/>
  <c r="K3470" i="9" s="1"/>
  <c r="H3470" i="9"/>
  <c r="G3470" i="9"/>
  <c r="D3470" i="9"/>
  <c r="A3470" i="9"/>
  <c r="Q3469" i="9"/>
  <c r="L3469" i="9"/>
  <c r="H1790" i="6" s="1"/>
  <c r="J3469" i="9"/>
  <c r="K3469" i="9" s="1"/>
  <c r="H3469" i="9"/>
  <c r="G3469" i="9"/>
  <c r="D3469" i="9"/>
  <c r="A3469" i="9"/>
  <c r="Q3468" i="9"/>
  <c r="L3468" i="9"/>
  <c r="J3468" i="9"/>
  <c r="K3468" i="9" s="1"/>
  <c r="H3468" i="9"/>
  <c r="G3468" i="9"/>
  <c r="D3468" i="9"/>
  <c r="A3468" i="9"/>
  <c r="Q3467" i="9"/>
  <c r="L3467" i="9"/>
  <c r="J3467" i="9"/>
  <c r="K3467" i="9" s="1"/>
  <c r="H3467" i="9"/>
  <c r="G3467" i="9"/>
  <c r="D3467" i="9"/>
  <c r="A3467" i="9"/>
  <c r="Q3466" i="9"/>
  <c r="L3466" i="9"/>
  <c r="J3466" i="9"/>
  <c r="K3466" i="9" s="1"/>
  <c r="H3466" i="9"/>
  <c r="G3466" i="9"/>
  <c r="D3466" i="9"/>
  <c r="A3466" i="9"/>
  <c r="Q3465" i="9"/>
  <c r="L3465" i="9"/>
  <c r="H1789" i="6" s="1"/>
  <c r="J3465" i="9"/>
  <c r="K3465" i="9" s="1"/>
  <c r="H3465" i="9"/>
  <c r="G3465" i="9"/>
  <c r="D3465" i="9"/>
  <c r="A3465" i="9"/>
  <c r="Q3464" i="9"/>
  <c r="L3464" i="9"/>
  <c r="H1788" i="6" s="1"/>
  <c r="J3464" i="9"/>
  <c r="K3464" i="9" s="1"/>
  <c r="H3464" i="9"/>
  <c r="G3464" i="9"/>
  <c r="D3464" i="9"/>
  <c r="A3464" i="9"/>
  <c r="Q3463" i="9"/>
  <c r="L3463" i="9"/>
  <c r="H1787" i="6" s="1"/>
  <c r="J3463" i="9"/>
  <c r="K3463" i="9" s="1"/>
  <c r="H3463" i="9"/>
  <c r="G3463" i="9"/>
  <c r="D3463" i="9"/>
  <c r="A3463" i="9"/>
  <c r="Q3462" i="9"/>
  <c r="L3462" i="9"/>
  <c r="H1786" i="6" s="1"/>
  <c r="J3462" i="9"/>
  <c r="K3462" i="9" s="1"/>
  <c r="H3462" i="9"/>
  <c r="G3462" i="9"/>
  <c r="D3462" i="9"/>
  <c r="A3462" i="9"/>
  <c r="Q3461" i="9"/>
  <c r="L3461" i="9"/>
  <c r="H1785" i="6" s="1"/>
  <c r="J3461" i="9"/>
  <c r="K3461" i="9" s="1"/>
  <c r="H3461" i="9"/>
  <c r="G3461" i="9"/>
  <c r="D3461" i="9"/>
  <c r="A3461" i="9"/>
  <c r="Q3460" i="9"/>
  <c r="L3460" i="9"/>
  <c r="H1784" i="6" s="1"/>
  <c r="J3460" i="9"/>
  <c r="K3460" i="9" s="1"/>
  <c r="H3460" i="9"/>
  <c r="G3460" i="9"/>
  <c r="D3460" i="9"/>
  <c r="A3460" i="9"/>
  <c r="Q3459" i="9"/>
  <c r="L3459" i="9"/>
  <c r="H1783" i="6" s="1"/>
  <c r="J3459" i="9"/>
  <c r="K3459" i="9" s="1"/>
  <c r="H3459" i="9"/>
  <c r="G3459" i="9"/>
  <c r="D3459" i="9"/>
  <c r="A3459" i="9"/>
  <c r="Q3458" i="9"/>
  <c r="L3458" i="9"/>
  <c r="H1782" i="6" s="1"/>
  <c r="J3458" i="9"/>
  <c r="K3458" i="9" s="1"/>
  <c r="H3458" i="9"/>
  <c r="G3458" i="9"/>
  <c r="D3458" i="9"/>
  <c r="A3458" i="9"/>
  <c r="J3457" i="9"/>
  <c r="K3457" i="9" s="1"/>
  <c r="H3457" i="9"/>
  <c r="F1160" i="13" s="1"/>
  <c r="G3457" i="9"/>
  <c r="E1160" i="13" s="1"/>
  <c r="D3457" i="9"/>
  <c r="A3457" i="9"/>
  <c r="L3457" i="9" s="1"/>
  <c r="H1160" i="13" s="1"/>
  <c r="Q3456" i="9"/>
  <c r="J3456" i="9"/>
  <c r="K3456" i="9" s="1"/>
  <c r="H3456" i="9"/>
  <c r="G3456" i="9"/>
  <c r="D3456" i="9"/>
  <c r="A3456" i="9"/>
  <c r="L3456" i="9" s="1"/>
  <c r="H1781" i="6" s="1"/>
  <c r="Q3455" i="9"/>
  <c r="J3455" i="9"/>
  <c r="K3455" i="9" s="1"/>
  <c r="H3455" i="9"/>
  <c r="G3455" i="9"/>
  <c r="D3455" i="9"/>
  <c r="A3455" i="9"/>
  <c r="L3455" i="9" s="1"/>
  <c r="H1780" i="6" s="1"/>
  <c r="Q3454" i="9"/>
  <c r="J3454" i="9"/>
  <c r="K3454" i="9" s="1"/>
  <c r="H3454" i="9"/>
  <c r="G3454" i="9"/>
  <c r="D3454" i="9"/>
  <c r="A3454" i="9"/>
  <c r="L3454" i="9" s="1"/>
  <c r="H1779" i="6" s="1"/>
  <c r="Q3453" i="9"/>
  <c r="J3453" i="9"/>
  <c r="K3453" i="9" s="1"/>
  <c r="H3453" i="9"/>
  <c r="G3453" i="9"/>
  <c r="D3453" i="9"/>
  <c r="A3453" i="9"/>
  <c r="L3453" i="9" s="1"/>
  <c r="H1778" i="6" s="1"/>
  <c r="L3452" i="9"/>
  <c r="H1107" i="13" s="1"/>
  <c r="J3452" i="9"/>
  <c r="K3452" i="9" s="1"/>
  <c r="H3452" i="9"/>
  <c r="F1107" i="13" s="1"/>
  <c r="G3452" i="9"/>
  <c r="E1107" i="13" s="1"/>
  <c r="D3452" i="9"/>
  <c r="A3452" i="9"/>
  <c r="Q3451" i="9"/>
  <c r="J3451" i="9"/>
  <c r="K3451" i="9" s="1"/>
  <c r="H3451" i="9"/>
  <c r="G3451" i="9"/>
  <c r="D3451" i="9"/>
  <c r="A3451" i="9"/>
  <c r="L3451" i="9" s="1"/>
  <c r="H1777" i="6" s="1"/>
  <c r="Q3450" i="9"/>
  <c r="J3450" i="9"/>
  <c r="K3450" i="9" s="1"/>
  <c r="H3450" i="9"/>
  <c r="G3450" i="9"/>
  <c r="D3450" i="9"/>
  <c r="A3450" i="9"/>
  <c r="L3450" i="9" s="1"/>
  <c r="H1776" i="6" s="1"/>
  <c r="Q3449" i="9"/>
  <c r="J3449" i="9"/>
  <c r="K3449" i="9" s="1"/>
  <c r="H3449" i="9"/>
  <c r="G3449" i="9"/>
  <c r="D3449" i="9"/>
  <c r="A3449" i="9"/>
  <c r="L3449" i="9" s="1"/>
  <c r="H1775" i="6" s="1"/>
  <c r="Q3448" i="9"/>
  <c r="J3448" i="9"/>
  <c r="K3448" i="9" s="1"/>
  <c r="H3448" i="9"/>
  <c r="G3448" i="9"/>
  <c r="D3448" i="9"/>
  <c r="A3448" i="9"/>
  <c r="L3448" i="9" s="1"/>
  <c r="H1774" i="6" s="1"/>
  <c r="Q3447" i="9"/>
  <c r="L3447" i="9"/>
  <c r="H1773" i="6" s="1"/>
  <c r="J3447" i="9"/>
  <c r="K3447" i="9" s="1"/>
  <c r="H3447" i="9"/>
  <c r="G3447" i="9"/>
  <c r="D3447" i="9"/>
  <c r="A3447" i="9"/>
  <c r="Q3446" i="9"/>
  <c r="J3446" i="9"/>
  <c r="K3446" i="9" s="1"/>
  <c r="H3446" i="9"/>
  <c r="G3446" i="9"/>
  <c r="D3446" i="9"/>
  <c r="A3446" i="9"/>
  <c r="L3446" i="9" s="1"/>
  <c r="H1772" i="6" s="1"/>
  <c r="Q3445" i="9"/>
  <c r="L3445" i="9"/>
  <c r="H1771" i="6" s="1"/>
  <c r="J3445" i="9"/>
  <c r="K3445" i="9" s="1"/>
  <c r="H3445" i="9"/>
  <c r="G3445" i="9"/>
  <c r="D3445" i="9"/>
  <c r="A3445" i="9"/>
  <c r="Q3444" i="9"/>
  <c r="L3444" i="9"/>
  <c r="H1770" i="6" s="1"/>
  <c r="J3444" i="9"/>
  <c r="K3444" i="9" s="1"/>
  <c r="H3444" i="9"/>
  <c r="G3444" i="9"/>
  <c r="D3444" i="9"/>
  <c r="A3444" i="9"/>
  <c r="Q3443" i="9"/>
  <c r="J3443" i="9"/>
  <c r="K3443" i="9" s="1"/>
  <c r="H3443" i="9"/>
  <c r="G3443" i="9"/>
  <c r="D3443" i="9"/>
  <c r="A3443" i="9"/>
  <c r="L3443" i="9" s="1"/>
  <c r="H1769" i="6" s="1"/>
  <c r="Q3442" i="9"/>
  <c r="J3442" i="9"/>
  <c r="K3442" i="9" s="1"/>
  <c r="H3442" i="9"/>
  <c r="G3442" i="9"/>
  <c r="D3442" i="9"/>
  <c r="A3442" i="9"/>
  <c r="L3442" i="9" s="1"/>
  <c r="Q3441" i="9"/>
  <c r="J3441" i="9"/>
  <c r="K3441" i="9" s="1"/>
  <c r="H3441" i="9"/>
  <c r="G3441" i="9"/>
  <c r="D3441" i="9"/>
  <c r="A3441" i="9"/>
  <c r="L3441" i="9" s="1"/>
  <c r="H1768" i="6" s="1"/>
  <c r="Q3440" i="9"/>
  <c r="L3440" i="9"/>
  <c r="H1767" i="6" s="1"/>
  <c r="J3440" i="9"/>
  <c r="K3440" i="9" s="1"/>
  <c r="H3440" i="9"/>
  <c r="G3440" i="9"/>
  <c r="D3440" i="9"/>
  <c r="A3440" i="9"/>
  <c r="Q3439" i="9"/>
  <c r="J3439" i="9"/>
  <c r="K3439" i="9" s="1"/>
  <c r="H3439" i="9"/>
  <c r="G3439" i="9"/>
  <c r="D3439" i="9"/>
  <c r="A3439" i="9"/>
  <c r="L3439" i="9" s="1"/>
  <c r="H1766" i="6" s="1"/>
  <c r="Q3438" i="9"/>
  <c r="L3438" i="9"/>
  <c r="H1765" i="6" s="1"/>
  <c r="J3438" i="9"/>
  <c r="K3438" i="9" s="1"/>
  <c r="H3438" i="9"/>
  <c r="G3438" i="9"/>
  <c r="D3438" i="9"/>
  <c r="A3438" i="9"/>
  <c r="Q3437" i="9"/>
  <c r="J3437" i="9"/>
  <c r="K3437" i="9" s="1"/>
  <c r="H3437" i="9"/>
  <c r="G3437" i="9"/>
  <c r="D3437" i="9"/>
  <c r="A3437" i="9"/>
  <c r="L3437" i="9" s="1"/>
  <c r="H1764" i="6" s="1"/>
  <c r="Q3436" i="9"/>
  <c r="L3436" i="9"/>
  <c r="H1763" i="6" s="1"/>
  <c r="J3436" i="9"/>
  <c r="K3436" i="9" s="1"/>
  <c r="H3436" i="9"/>
  <c r="G3436" i="9"/>
  <c r="D3436" i="9"/>
  <c r="A3436" i="9"/>
  <c r="Q3435" i="9"/>
  <c r="J3435" i="9"/>
  <c r="K3435" i="9" s="1"/>
  <c r="H3435" i="9"/>
  <c r="G3435" i="9"/>
  <c r="D3435" i="9"/>
  <c r="A3435" i="9"/>
  <c r="L3435" i="9" s="1"/>
  <c r="H1762" i="6" s="1"/>
  <c r="Q3434" i="9"/>
  <c r="L3434" i="9"/>
  <c r="J3434" i="9"/>
  <c r="K3434" i="9" s="1"/>
  <c r="H3434" i="9"/>
  <c r="G3434" i="9"/>
  <c r="D3434" i="9"/>
  <c r="A3434" i="9"/>
  <c r="Q3433" i="9"/>
  <c r="J3433" i="9"/>
  <c r="K3433" i="9" s="1"/>
  <c r="H3433" i="9"/>
  <c r="G3433" i="9"/>
  <c r="D3433" i="9"/>
  <c r="A3433" i="9"/>
  <c r="L3433" i="9" s="1"/>
  <c r="H1761" i="6" s="1"/>
  <c r="Q3432" i="9"/>
  <c r="J3432" i="9"/>
  <c r="K3432" i="9" s="1"/>
  <c r="H3432" i="9"/>
  <c r="G3432" i="9"/>
  <c r="D3432" i="9"/>
  <c r="A3432" i="9"/>
  <c r="L3432" i="9" s="1"/>
  <c r="H1760" i="6" s="1"/>
  <c r="Q3431" i="9"/>
  <c r="L3431" i="9"/>
  <c r="H1759" i="6" s="1"/>
  <c r="J3431" i="9"/>
  <c r="K3431" i="9" s="1"/>
  <c r="H3431" i="9"/>
  <c r="G3431" i="9"/>
  <c r="D3431" i="9"/>
  <c r="A3431" i="9"/>
  <c r="Q3430" i="9"/>
  <c r="J3430" i="9"/>
  <c r="K3430" i="9" s="1"/>
  <c r="H3430" i="9"/>
  <c r="G3430" i="9"/>
  <c r="D3430" i="9"/>
  <c r="A3430" i="9"/>
  <c r="L3430" i="9" s="1"/>
  <c r="H1758" i="6" s="1"/>
  <c r="Q3429" i="9"/>
  <c r="J3429" i="9"/>
  <c r="K3429" i="9" s="1"/>
  <c r="H3429" i="9"/>
  <c r="G3429" i="9"/>
  <c r="D3429" i="9"/>
  <c r="A3429" i="9"/>
  <c r="L3429" i="9" s="1"/>
  <c r="H1757" i="6" s="1"/>
  <c r="Q3428" i="9"/>
  <c r="L3428" i="9"/>
  <c r="H1756" i="6" s="1"/>
  <c r="J3428" i="9"/>
  <c r="K3428" i="9" s="1"/>
  <c r="H3428" i="9"/>
  <c r="G3428" i="9"/>
  <c r="D3428" i="9"/>
  <c r="A3428" i="9"/>
  <c r="Q3427" i="9"/>
  <c r="L3427" i="9"/>
  <c r="H1755" i="6" s="1"/>
  <c r="J3427" i="9"/>
  <c r="K3427" i="9" s="1"/>
  <c r="H3427" i="9"/>
  <c r="G3427" i="9"/>
  <c r="D3427" i="9"/>
  <c r="A3427" i="9"/>
  <c r="Q3426" i="9"/>
  <c r="J3426" i="9"/>
  <c r="K3426" i="9" s="1"/>
  <c r="H3426" i="9"/>
  <c r="G3426" i="9"/>
  <c r="D3426" i="9"/>
  <c r="A3426" i="9"/>
  <c r="L3426" i="9" s="1"/>
  <c r="H1754" i="6" s="1"/>
  <c r="Q3425" i="9"/>
  <c r="J3425" i="9"/>
  <c r="K3425" i="9" s="1"/>
  <c r="H3425" i="9"/>
  <c r="G3425" i="9"/>
  <c r="D3425" i="9"/>
  <c r="A3425" i="9"/>
  <c r="L3425" i="9" s="1"/>
  <c r="H1753" i="6" s="1"/>
  <c r="Q3424" i="9"/>
  <c r="L3424" i="9"/>
  <c r="H1752" i="6" s="1"/>
  <c r="J3424" i="9"/>
  <c r="K3424" i="9" s="1"/>
  <c r="H3424" i="9"/>
  <c r="G3424" i="9"/>
  <c r="D3424" i="9"/>
  <c r="A3424" i="9"/>
  <c r="Q3423" i="9"/>
  <c r="J3423" i="9"/>
  <c r="K3423" i="9" s="1"/>
  <c r="H3423" i="9"/>
  <c r="G3423" i="9"/>
  <c r="D3423" i="9"/>
  <c r="A3423" i="9"/>
  <c r="L3423" i="9" s="1"/>
  <c r="H1751" i="6" s="1"/>
  <c r="Q3422" i="9"/>
  <c r="J3422" i="9"/>
  <c r="K3422" i="9" s="1"/>
  <c r="H3422" i="9"/>
  <c r="G3422" i="9"/>
  <c r="D3422" i="9"/>
  <c r="A3422" i="9"/>
  <c r="L3422" i="9" s="1"/>
  <c r="H1750" i="6" s="1"/>
  <c r="Q3421" i="9"/>
  <c r="J3421" i="9"/>
  <c r="K3421" i="9" s="1"/>
  <c r="H3421" i="9"/>
  <c r="G3421" i="9"/>
  <c r="D3421" i="9"/>
  <c r="A3421" i="9"/>
  <c r="L3421" i="9" s="1"/>
  <c r="H1749" i="6" s="1"/>
  <c r="Q3420" i="9"/>
  <c r="J3420" i="9"/>
  <c r="K3420" i="9" s="1"/>
  <c r="H3420" i="9"/>
  <c r="G3420" i="9"/>
  <c r="D3420" i="9"/>
  <c r="A3420" i="9"/>
  <c r="L3420" i="9" s="1"/>
  <c r="H1748" i="6" s="1"/>
  <c r="Q3419" i="9"/>
  <c r="J3419" i="9"/>
  <c r="K3419" i="9" s="1"/>
  <c r="H3419" i="9"/>
  <c r="G3419" i="9"/>
  <c r="D3419" i="9"/>
  <c r="A3419" i="9"/>
  <c r="L3419" i="9" s="1"/>
  <c r="H1747" i="6" s="1"/>
  <c r="Q3418" i="9"/>
  <c r="J3418" i="9"/>
  <c r="K3418" i="9" s="1"/>
  <c r="H3418" i="9"/>
  <c r="G3418" i="9"/>
  <c r="D3418" i="9"/>
  <c r="A3418" i="9"/>
  <c r="L3418" i="9" s="1"/>
  <c r="H1746" i="6" s="1"/>
  <c r="Q3417" i="9"/>
  <c r="J3417" i="9"/>
  <c r="K3417" i="9" s="1"/>
  <c r="H3417" i="9"/>
  <c r="G3417" i="9"/>
  <c r="D3417" i="9"/>
  <c r="A3417" i="9"/>
  <c r="L3417" i="9" s="1"/>
  <c r="Q3416" i="9"/>
  <c r="J3416" i="9"/>
  <c r="K3416" i="9" s="1"/>
  <c r="H3416" i="9"/>
  <c r="G3416" i="9"/>
  <c r="D3416" i="9"/>
  <c r="A3416" i="9"/>
  <c r="L3416" i="9" s="1"/>
  <c r="H1745" i="6" s="1"/>
  <c r="Q3415" i="9"/>
  <c r="J3415" i="9"/>
  <c r="K3415" i="9" s="1"/>
  <c r="H3415" i="9"/>
  <c r="G3415" i="9"/>
  <c r="D3415" i="9"/>
  <c r="A3415" i="9"/>
  <c r="L3415" i="9" s="1"/>
  <c r="H1744" i="6" s="1"/>
  <c r="Q3414" i="9"/>
  <c r="J3414" i="9"/>
  <c r="K3414" i="9" s="1"/>
  <c r="H3414" i="9"/>
  <c r="G3414" i="9"/>
  <c r="D3414" i="9"/>
  <c r="A3414" i="9"/>
  <c r="L3414" i="9" s="1"/>
  <c r="Q3413" i="9"/>
  <c r="J3413" i="9"/>
  <c r="K3413" i="9" s="1"/>
  <c r="H3413" i="9"/>
  <c r="G3413" i="9"/>
  <c r="D3413" i="9"/>
  <c r="A3413" i="9"/>
  <c r="L3413" i="9" s="1"/>
  <c r="H1743" i="6" s="1"/>
  <c r="Q3412" i="9"/>
  <c r="J3412" i="9"/>
  <c r="K3412" i="9" s="1"/>
  <c r="H3412" i="9"/>
  <c r="G3412" i="9"/>
  <c r="D3412" i="9"/>
  <c r="A3412" i="9"/>
  <c r="L3412" i="9" s="1"/>
  <c r="H1742" i="6" s="1"/>
  <c r="Q3411" i="9"/>
  <c r="J3411" i="9"/>
  <c r="K3411" i="9" s="1"/>
  <c r="H3411" i="9"/>
  <c r="G3411" i="9"/>
  <c r="D3411" i="9"/>
  <c r="A3411" i="9"/>
  <c r="L3411" i="9" s="1"/>
  <c r="H1741" i="6" s="1"/>
  <c r="Q3410" i="9"/>
  <c r="J3410" i="9"/>
  <c r="K3410" i="9" s="1"/>
  <c r="H3410" i="9"/>
  <c r="G3410" i="9"/>
  <c r="D3410" i="9"/>
  <c r="A3410" i="9"/>
  <c r="L3410" i="9" s="1"/>
  <c r="H1740" i="6" s="1"/>
  <c r="J3409" i="9"/>
  <c r="K3409" i="9" s="1"/>
  <c r="H3409" i="9"/>
  <c r="F1106" i="13" s="1"/>
  <c r="G3409" i="9"/>
  <c r="E1106" i="13" s="1"/>
  <c r="D3409" i="9"/>
  <c r="A3409" i="9"/>
  <c r="L3409" i="9" s="1"/>
  <c r="H1106" i="13" s="1"/>
  <c r="Q3408" i="9"/>
  <c r="J3408" i="9"/>
  <c r="K3408" i="9" s="1"/>
  <c r="H3408" i="9"/>
  <c r="G3408" i="9"/>
  <c r="D3408" i="9"/>
  <c r="A3408" i="9"/>
  <c r="L3408" i="9" s="1"/>
  <c r="H1739" i="6" s="1"/>
  <c r="L3407" i="9"/>
  <c r="H1105" i="13" s="1"/>
  <c r="J3407" i="9"/>
  <c r="K3407" i="9" s="1"/>
  <c r="H3407" i="9"/>
  <c r="F1105" i="13" s="1"/>
  <c r="G3407" i="9"/>
  <c r="E1105" i="13" s="1"/>
  <c r="D3407" i="9"/>
  <c r="A3407" i="9"/>
  <c r="Q3406" i="9"/>
  <c r="L3406" i="9"/>
  <c r="J3406" i="9"/>
  <c r="K3406" i="9" s="1"/>
  <c r="H3406" i="9"/>
  <c r="G3406" i="9"/>
  <c r="D3406" i="9"/>
  <c r="A3406" i="9"/>
  <c r="Q3405" i="9"/>
  <c r="L3405" i="9"/>
  <c r="H1738" i="6" s="1"/>
  <c r="J3405" i="9"/>
  <c r="K3405" i="9" s="1"/>
  <c r="H3405" i="9"/>
  <c r="G3405" i="9"/>
  <c r="D3405" i="9"/>
  <c r="A3405" i="9"/>
  <c r="Q3404" i="9"/>
  <c r="L3404" i="9"/>
  <c r="H1737" i="6" s="1"/>
  <c r="J3404" i="9"/>
  <c r="K3404" i="9" s="1"/>
  <c r="H3404" i="9"/>
  <c r="G3404" i="9"/>
  <c r="D3404" i="9"/>
  <c r="A3404" i="9"/>
  <c r="Q3403" i="9"/>
  <c r="L3403" i="9"/>
  <c r="H1736" i="6" s="1"/>
  <c r="J3403" i="9"/>
  <c r="K3403" i="9" s="1"/>
  <c r="H3403" i="9"/>
  <c r="G3403" i="9"/>
  <c r="D3403" i="9"/>
  <c r="A3403" i="9"/>
  <c r="Q3402" i="9"/>
  <c r="L3402" i="9"/>
  <c r="J3402" i="9"/>
  <c r="K3402" i="9" s="1"/>
  <c r="H3402" i="9"/>
  <c r="G3402" i="9"/>
  <c r="D3402" i="9"/>
  <c r="A3402" i="9"/>
  <c r="Q3401" i="9"/>
  <c r="L3401" i="9"/>
  <c r="H1735" i="6" s="1"/>
  <c r="J3401" i="9"/>
  <c r="K3401" i="9" s="1"/>
  <c r="H3401" i="9"/>
  <c r="G3401" i="9"/>
  <c r="D3401" i="9"/>
  <c r="A3401" i="9"/>
  <c r="Q3400" i="9"/>
  <c r="L3400" i="9"/>
  <c r="H1734" i="6" s="1"/>
  <c r="J3400" i="9"/>
  <c r="K3400" i="9" s="1"/>
  <c r="H3400" i="9"/>
  <c r="G3400" i="9"/>
  <c r="D3400" i="9"/>
  <c r="A3400" i="9"/>
  <c r="Q3399" i="9"/>
  <c r="L3399" i="9"/>
  <c r="H1733" i="6" s="1"/>
  <c r="J3399" i="9"/>
  <c r="K3399" i="9" s="1"/>
  <c r="H3399" i="9"/>
  <c r="G3399" i="9"/>
  <c r="D3399" i="9"/>
  <c r="A3399" i="9"/>
  <c r="J3398" i="9"/>
  <c r="K3398" i="9" s="1"/>
  <c r="H3398" i="9"/>
  <c r="F1104" i="13" s="1"/>
  <c r="G3398" i="9"/>
  <c r="E1104" i="13" s="1"/>
  <c r="D3398" i="9"/>
  <c r="A3398" i="9"/>
  <c r="L3398" i="9" s="1"/>
  <c r="H1104" i="13" s="1"/>
  <c r="Q3397" i="9"/>
  <c r="J3397" i="9"/>
  <c r="K3397" i="9" s="1"/>
  <c r="H3397" i="9"/>
  <c r="G3397" i="9"/>
  <c r="D3397" i="9"/>
  <c r="A3397" i="9"/>
  <c r="L3397" i="9" s="1"/>
  <c r="H1732" i="6" s="1"/>
  <c r="Q3396" i="9"/>
  <c r="J3396" i="9"/>
  <c r="K3396" i="9" s="1"/>
  <c r="H3396" i="9"/>
  <c r="G3396" i="9"/>
  <c r="D3396" i="9"/>
  <c r="A3396" i="9"/>
  <c r="L3396" i="9" s="1"/>
  <c r="Q3395" i="9"/>
  <c r="J3395" i="9"/>
  <c r="K3395" i="9" s="1"/>
  <c r="H3395" i="9"/>
  <c r="G3395" i="9"/>
  <c r="D3395" i="9"/>
  <c r="A3395" i="9"/>
  <c r="L3395" i="9" s="1"/>
  <c r="Q3394" i="9"/>
  <c r="K3394" i="9"/>
  <c r="J3394" i="9"/>
  <c r="H3394" i="9"/>
  <c r="G3394" i="9"/>
  <c r="D3394" i="9"/>
  <c r="A3394" i="9"/>
  <c r="L3394" i="9" s="1"/>
  <c r="H1731" i="6" s="1"/>
  <c r="Q3393" i="9"/>
  <c r="J3393" i="9"/>
  <c r="K3393" i="9" s="1"/>
  <c r="H3393" i="9"/>
  <c r="G3393" i="9"/>
  <c r="D3393" i="9"/>
  <c r="A3393" i="9"/>
  <c r="L3393" i="9" s="1"/>
  <c r="H1730" i="6" s="1"/>
  <c r="Q3392" i="9"/>
  <c r="J3392" i="9"/>
  <c r="K3392" i="9" s="1"/>
  <c r="H3392" i="9"/>
  <c r="G3392" i="9"/>
  <c r="D3392" i="9"/>
  <c r="A3392" i="9"/>
  <c r="L3392" i="9" s="1"/>
  <c r="H1729" i="6" s="1"/>
  <c r="Q3391" i="9"/>
  <c r="J3391" i="9"/>
  <c r="K3391" i="9" s="1"/>
  <c r="H3391" i="9"/>
  <c r="G3391" i="9"/>
  <c r="D3391" i="9"/>
  <c r="A3391" i="9"/>
  <c r="L3391" i="9" s="1"/>
  <c r="H1728" i="6" s="1"/>
  <c r="Q3390" i="9"/>
  <c r="J3390" i="9"/>
  <c r="K3390" i="9" s="1"/>
  <c r="H3390" i="9"/>
  <c r="G3390" i="9"/>
  <c r="D3390" i="9"/>
  <c r="A3390" i="9"/>
  <c r="L3390" i="9" s="1"/>
  <c r="H1727" i="6" s="1"/>
  <c r="Q3389" i="9"/>
  <c r="K3389" i="9"/>
  <c r="J3389" i="9"/>
  <c r="H3389" i="9"/>
  <c r="G3389" i="9"/>
  <c r="D3389" i="9"/>
  <c r="A3389" i="9"/>
  <c r="L3389" i="9" s="1"/>
  <c r="H1726" i="6" s="1"/>
  <c r="L3388" i="9"/>
  <c r="H1103" i="13" s="1"/>
  <c r="J3388" i="9"/>
  <c r="K3388" i="9" s="1"/>
  <c r="H3388" i="9"/>
  <c r="F1103" i="13" s="1"/>
  <c r="G3388" i="9"/>
  <c r="E1103" i="13" s="1"/>
  <c r="D3388" i="9"/>
  <c r="A3388" i="9"/>
  <c r="Q3387" i="9"/>
  <c r="L3387" i="9"/>
  <c r="H1725" i="6" s="1"/>
  <c r="J3387" i="9"/>
  <c r="K3387" i="9" s="1"/>
  <c r="H3387" i="9"/>
  <c r="G3387" i="9"/>
  <c r="D3387" i="9"/>
  <c r="A3387" i="9"/>
  <c r="Q3386" i="9"/>
  <c r="L3386" i="9"/>
  <c r="H1724" i="6" s="1"/>
  <c r="J3386" i="9"/>
  <c r="K3386" i="9" s="1"/>
  <c r="H3386" i="9"/>
  <c r="G3386" i="9"/>
  <c r="D3386" i="9"/>
  <c r="A3386" i="9"/>
  <c r="Q3385" i="9"/>
  <c r="L3385" i="9"/>
  <c r="H1723" i="6" s="1"/>
  <c r="J3385" i="9"/>
  <c r="K3385" i="9" s="1"/>
  <c r="H3385" i="9"/>
  <c r="G3385" i="9"/>
  <c r="D3385" i="9"/>
  <c r="A3385" i="9"/>
  <c r="Q3384" i="9"/>
  <c r="L3384" i="9"/>
  <c r="H1722" i="6" s="1"/>
  <c r="J3384" i="9"/>
  <c r="K3384" i="9" s="1"/>
  <c r="H3384" i="9"/>
  <c r="G3384" i="9"/>
  <c r="D3384" i="9"/>
  <c r="A3384" i="9"/>
  <c r="J3383" i="9"/>
  <c r="K3383" i="9" s="1"/>
  <c r="H3383" i="9"/>
  <c r="G3383" i="9"/>
  <c r="D3383" i="9"/>
  <c r="A3383" i="9"/>
  <c r="L3383" i="9" s="1"/>
  <c r="H1721" i="6" s="1"/>
  <c r="Q3382" i="9"/>
  <c r="L3382" i="9"/>
  <c r="H1720" i="6" s="1"/>
  <c r="J3382" i="9"/>
  <c r="K3382" i="9" s="1"/>
  <c r="H3382" i="9"/>
  <c r="G3382" i="9"/>
  <c r="D3382" i="9"/>
  <c r="A3382" i="9"/>
  <c r="Q3381" i="9"/>
  <c r="L3381" i="9"/>
  <c r="H1719" i="6" s="1"/>
  <c r="J3381" i="9"/>
  <c r="K3381" i="9" s="1"/>
  <c r="H3381" i="9"/>
  <c r="G3381" i="9"/>
  <c r="D3381" i="9"/>
  <c r="A3381" i="9"/>
  <c r="Q3380" i="9"/>
  <c r="L3380" i="9"/>
  <c r="H1718" i="6" s="1"/>
  <c r="J3380" i="9"/>
  <c r="K3380" i="9" s="1"/>
  <c r="H3380" i="9"/>
  <c r="G3380" i="9"/>
  <c r="D3380" i="9"/>
  <c r="A3380" i="9"/>
  <c r="Q3379" i="9"/>
  <c r="J3379" i="9"/>
  <c r="K3379" i="9" s="1"/>
  <c r="H3379" i="9"/>
  <c r="G3379" i="9"/>
  <c r="D3379" i="9"/>
  <c r="A3379" i="9"/>
  <c r="L3379" i="9" s="1"/>
  <c r="H1717" i="6" s="1"/>
  <c r="Q3378" i="9"/>
  <c r="J3378" i="9"/>
  <c r="K3378" i="9" s="1"/>
  <c r="H3378" i="9"/>
  <c r="G3378" i="9"/>
  <c r="D3378" i="9"/>
  <c r="A3378" i="9"/>
  <c r="L3378" i="9" s="1"/>
  <c r="H1716" i="6" s="1"/>
  <c r="Q3377" i="9"/>
  <c r="J3377" i="9"/>
  <c r="K3377" i="9" s="1"/>
  <c r="H3377" i="9"/>
  <c r="G3377" i="9"/>
  <c r="D3377" i="9"/>
  <c r="A3377" i="9"/>
  <c r="L3377" i="9" s="1"/>
  <c r="H1715" i="6" s="1"/>
  <c r="Q3376" i="9"/>
  <c r="J3376" i="9"/>
  <c r="K3376" i="9" s="1"/>
  <c r="H3376" i="9"/>
  <c r="G3376" i="9"/>
  <c r="D3376" i="9"/>
  <c r="A3376" i="9"/>
  <c r="L3376" i="9" s="1"/>
  <c r="H1714" i="6" s="1"/>
  <c r="Q3375" i="9"/>
  <c r="J3375" i="9"/>
  <c r="K3375" i="9" s="1"/>
  <c r="H3375" i="9"/>
  <c r="G3375" i="9"/>
  <c r="D3375" i="9"/>
  <c r="A3375" i="9"/>
  <c r="L3375" i="9" s="1"/>
  <c r="H1713" i="6" s="1"/>
  <c r="Q3374" i="9"/>
  <c r="L3374" i="9"/>
  <c r="H1712" i="6" s="1"/>
  <c r="J3374" i="9"/>
  <c r="K3374" i="9" s="1"/>
  <c r="H3374" i="9"/>
  <c r="G3374" i="9"/>
  <c r="D3374" i="9"/>
  <c r="A3374" i="9"/>
  <c r="Q3373" i="9"/>
  <c r="L3373" i="9"/>
  <c r="J3373" i="9"/>
  <c r="K3373" i="9" s="1"/>
  <c r="H3373" i="9"/>
  <c r="G3373" i="9"/>
  <c r="D3373" i="9"/>
  <c r="A3373" i="9"/>
  <c r="Q3372" i="9"/>
  <c r="L3372" i="9"/>
  <c r="H1711" i="6" s="1"/>
  <c r="J3372" i="9"/>
  <c r="K3372" i="9" s="1"/>
  <c r="H3372" i="9"/>
  <c r="G3372" i="9"/>
  <c r="D3372" i="9"/>
  <c r="A3372" i="9"/>
  <c r="Q3371" i="9"/>
  <c r="J3371" i="9"/>
  <c r="K3371" i="9" s="1"/>
  <c r="H3371" i="9"/>
  <c r="G3371" i="9"/>
  <c r="D3371" i="9"/>
  <c r="A3371" i="9"/>
  <c r="L3371" i="9" s="1"/>
  <c r="H1710" i="6" s="1"/>
  <c r="J3370" i="9"/>
  <c r="K3370" i="9" s="1"/>
  <c r="H3370" i="9"/>
  <c r="F1102" i="13" s="1"/>
  <c r="G3370" i="9"/>
  <c r="E1102" i="13" s="1"/>
  <c r="D3370" i="9"/>
  <c r="A3370" i="9"/>
  <c r="L3370" i="9" s="1"/>
  <c r="H1102" i="13" s="1"/>
  <c r="Q3369" i="9"/>
  <c r="J3369" i="9"/>
  <c r="K3369" i="9" s="1"/>
  <c r="H3369" i="9"/>
  <c r="G3369" i="9"/>
  <c r="D3369" i="9"/>
  <c r="A3369" i="9"/>
  <c r="L3369" i="9" s="1"/>
  <c r="Q3368" i="9"/>
  <c r="J3368" i="9"/>
  <c r="K3368" i="9" s="1"/>
  <c r="H3368" i="9"/>
  <c r="G3368" i="9"/>
  <c r="D3368" i="9"/>
  <c r="A3368" i="9"/>
  <c r="L3368" i="9" s="1"/>
  <c r="H1709" i="6" s="1"/>
  <c r="Q3367" i="9"/>
  <c r="J3367" i="9"/>
  <c r="K3367" i="9" s="1"/>
  <c r="H3367" i="9"/>
  <c r="G3367" i="9"/>
  <c r="D3367" i="9"/>
  <c r="A3367" i="9"/>
  <c r="L3367" i="9" s="1"/>
  <c r="H1708" i="6" s="1"/>
  <c r="Q3366" i="9"/>
  <c r="J3366" i="9"/>
  <c r="K3366" i="9" s="1"/>
  <c r="H3366" i="9"/>
  <c r="G3366" i="9"/>
  <c r="D3366" i="9"/>
  <c r="A3366" i="9"/>
  <c r="L3366" i="9" s="1"/>
  <c r="H1707" i="6" s="1"/>
  <c r="Q3365" i="9"/>
  <c r="J3365" i="9"/>
  <c r="K3365" i="9" s="1"/>
  <c r="H3365" i="9"/>
  <c r="G3365" i="9"/>
  <c r="D3365" i="9"/>
  <c r="A3365" i="9"/>
  <c r="L3365" i="9" s="1"/>
  <c r="H1706" i="6" s="1"/>
  <c r="Q3364" i="9"/>
  <c r="J3364" i="9"/>
  <c r="K3364" i="9" s="1"/>
  <c r="H3364" i="9"/>
  <c r="G3364" i="9"/>
  <c r="D3364" i="9"/>
  <c r="A3364" i="9"/>
  <c r="L3364" i="9" s="1"/>
  <c r="H1705" i="6" s="1"/>
  <c r="J3363" i="9"/>
  <c r="K3363" i="9" s="1"/>
  <c r="H3363" i="9"/>
  <c r="F1101" i="13" s="1"/>
  <c r="G3363" i="9"/>
  <c r="E1101" i="13" s="1"/>
  <c r="D3363" i="9"/>
  <c r="A3363" i="9"/>
  <c r="L3363" i="9" s="1"/>
  <c r="H1101" i="13" s="1"/>
  <c r="Q3362" i="9"/>
  <c r="L3362" i="9"/>
  <c r="J3362" i="9"/>
  <c r="K3362" i="9" s="1"/>
  <c r="H3362" i="9"/>
  <c r="G3362" i="9"/>
  <c r="D3362" i="9"/>
  <c r="A3362" i="9"/>
  <c r="Q3361" i="9"/>
  <c r="J3361" i="9"/>
  <c r="K3361" i="9" s="1"/>
  <c r="H3361" i="9"/>
  <c r="G3361" i="9"/>
  <c r="D3361" i="9"/>
  <c r="A3361" i="9"/>
  <c r="L3361" i="9" s="1"/>
  <c r="H1704" i="6" s="1"/>
  <c r="Q3360" i="9"/>
  <c r="J3360" i="9"/>
  <c r="K3360" i="9" s="1"/>
  <c r="H3360" i="9"/>
  <c r="G3360" i="9"/>
  <c r="D3360" i="9"/>
  <c r="A3360" i="9"/>
  <c r="L3360" i="9" s="1"/>
  <c r="H1703" i="6" s="1"/>
  <c r="Q3359" i="9"/>
  <c r="J3359" i="9"/>
  <c r="K3359" i="9" s="1"/>
  <c r="H3359" i="9"/>
  <c r="G3359" i="9"/>
  <c r="D3359" i="9"/>
  <c r="A3359" i="9"/>
  <c r="L3359" i="9" s="1"/>
  <c r="H1702" i="6" s="1"/>
  <c r="Q3358" i="9"/>
  <c r="L3358" i="9"/>
  <c r="H1701" i="6" s="1"/>
  <c r="J3358" i="9"/>
  <c r="K3358" i="9" s="1"/>
  <c r="H3358" i="9"/>
  <c r="G3358" i="9"/>
  <c r="D3358" i="9"/>
  <c r="A3358" i="9"/>
  <c r="Q3357" i="9"/>
  <c r="J3357" i="9"/>
  <c r="K3357" i="9" s="1"/>
  <c r="H3357" i="9"/>
  <c r="G3357" i="9"/>
  <c r="D3357" i="9"/>
  <c r="A3357" i="9"/>
  <c r="L3357" i="9" s="1"/>
  <c r="H1700" i="6" s="1"/>
  <c r="Q3356" i="9"/>
  <c r="L3356" i="9"/>
  <c r="H1699" i="6" s="1"/>
  <c r="J3356" i="9"/>
  <c r="K3356" i="9" s="1"/>
  <c r="H3356" i="9"/>
  <c r="G3356" i="9"/>
  <c r="D3356" i="9"/>
  <c r="A3356" i="9"/>
  <c r="L3355" i="9"/>
  <c r="H1100" i="13" s="1"/>
  <c r="J3355" i="9"/>
  <c r="K3355" i="9" s="1"/>
  <c r="H3355" i="9"/>
  <c r="F1100" i="13" s="1"/>
  <c r="G3355" i="9"/>
  <c r="E1100" i="13" s="1"/>
  <c r="D3355" i="9"/>
  <c r="A3355" i="9"/>
  <c r="Q3354" i="9"/>
  <c r="L3354" i="9"/>
  <c r="J3354" i="9"/>
  <c r="K3354" i="9" s="1"/>
  <c r="H3354" i="9"/>
  <c r="G3354" i="9"/>
  <c r="D3354" i="9"/>
  <c r="A3354" i="9"/>
  <c r="Q3353" i="9"/>
  <c r="L3353" i="9"/>
  <c r="H1698" i="6" s="1"/>
  <c r="J3353" i="9"/>
  <c r="K3353" i="9" s="1"/>
  <c r="H3353" i="9"/>
  <c r="G3353" i="9"/>
  <c r="D3353" i="9"/>
  <c r="A3353" i="9"/>
  <c r="Q3352" i="9"/>
  <c r="L3352" i="9"/>
  <c r="H1697" i="6" s="1"/>
  <c r="J3352" i="9"/>
  <c r="K3352" i="9" s="1"/>
  <c r="H3352" i="9"/>
  <c r="G3352" i="9"/>
  <c r="D3352" i="9"/>
  <c r="A3352" i="9"/>
  <c r="Q3351" i="9"/>
  <c r="L3351" i="9"/>
  <c r="H1696" i="6" s="1"/>
  <c r="J3351" i="9"/>
  <c r="K3351" i="9" s="1"/>
  <c r="H3351" i="9"/>
  <c r="G3351" i="9"/>
  <c r="D3351" i="9"/>
  <c r="A3351" i="9"/>
  <c r="Q3350" i="9"/>
  <c r="L3350" i="9"/>
  <c r="H1695" i="6" s="1"/>
  <c r="J3350" i="9"/>
  <c r="K3350" i="9" s="1"/>
  <c r="H3350" i="9"/>
  <c r="G3350" i="9"/>
  <c r="D3350" i="9"/>
  <c r="A3350" i="9"/>
  <c r="Q3349" i="9"/>
  <c r="L3349" i="9"/>
  <c r="H1694" i="6" s="1"/>
  <c r="J3349" i="9"/>
  <c r="K3349" i="9" s="1"/>
  <c r="H3349" i="9"/>
  <c r="G3349" i="9"/>
  <c r="D3349" i="9"/>
  <c r="A3349" i="9"/>
  <c r="Q3348" i="9"/>
  <c r="L3348" i="9"/>
  <c r="H1693" i="6" s="1"/>
  <c r="J3348" i="9"/>
  <c r="K3348" i="9" s="1"/>
  <c r="H3348" i="9"/>
  <c r="G3348" i="9"/>
  <c r="D3348" i="9"/>
  <c r="A3348" i="9"/>
  <c r="Q3347" i="9"/>
  <c r="L3347" i="9"/>
  <c r="H1692" i="6" s="1"/>
  <c r="J3347" i="9"/>
  <c r="K3347" i="9" s="1"/>
  <c r="H3347" i="9"/>
  <c r="G3347" i="9"/>
  <c r="D3347" i="9"/>
  <c r="A3347" i="9"/>
  <c r="J3346" i="9"/>
  <c r="K3346" i="9" s="1"/>
  <c r="H3346" i="9"/>
  <c r="F1099" i="13" s="1"/>
  <c r="G3346" i="9"/>
  <c r="E1099" i="13" s="1"/>
  <c r="D3346" i="9"/>
  <c r="A3346" i="9"/>
  <c r="L3346" i="9" s="1"/>
  <c r="H1099" i="13" s="1"/>
  <c r="Q3345" i="9"/>
  <c r="J3345" i="9"/>
  <c r="K3345" i="9" s="1"/>
  <c r="H3345" i="9"/>
  <c r="G3345" i="9"/>
  <c r="D3345" i="9"/>
  <c r="A3345" i="9"/>
  <c r="L3345" i="9" s="1"/>
  <c r="Q3344" i="9"/>
  <c r="J3344" i="9"/>
  <c r="K3344" i="9" s="1"/>
  <c r="H3344" i="9"/>
  <c r="G3344" i="9"/>
  <c r="D3344" i="9"/>
  <c r="A3344" i="9"/>
  <c r="L3344" i="9" s="1"/>
  <c r="H1691" i="6" s="1"/>
  <c r="Q3343" i="9"/>
  <c r="J3343" i="9"/>
  <c r="K3343" i="9" s="1"/>
  <c r="H3343" i="9"/>
  <c r="G3343" i="9"/>
  <c r="D3343" i="9"/>
  <c r="A3343" i="9"/>
  <c r="L3343" i="9" s="1"/>
  <c r="H1690" i="6" s="1"/>
  <c r="Q3342" i="9"/>
  <c r="J3342" i="9"/>
  <c r="K3342" i="9" s="1"/>
  <c r="H3342" i="9"/>
  <c r="G3342" i="9"/>
  <c r="D3342" i="9"/>
  <c r="A3342" i="9"/>
  <c r="L3342" i="9" s="1"/>
  <c r="H1689" i="6" s="1"/>
  <c r="Q3341" i="9"/>
  <c r="J3341" i="9"/>
  <c r="K3341" i="9" s="1"/>
  <c r="H3341" i="9"/>
  <c r="G3341" i="9"/>
  <c r="D3341" i="9"/>
  <c r="A3341" i="9"/>
  <c r="L3341" i="9" s="1"/>
  <c r="H1688" i="6" s="1"/>
  <c r="Q3340" i="9"/>
  <c r="J3340" i="9"/>
  <c r="K3340" i="9" s="1"/>
  <c r="H3340" i="9"/>
  <c r="G3340" i="9"/>
  <c r="D3340" i="9"/>
  <c r="A3340" i="9"/>
  <c r="L3340" i="9" s="1"/>
  <c r="H1687" i="6" s="1"/>
  <c r="J3339" i="9"/>
  <c r="K3339" i="9" s="1"/>
  <c r="H3339" i="9"/>
  <c r="F1098" i="13" s="1"/>
  <c r="G3339" i="9"/>
  <c r="E1098" i="13" s="1"/>
  <c r="D3339" i="9"/>
  <c r="A3339" i="9"/>
  <c r="L3339" i="9" s="1"/>
  <c r="H1098" i="13" s="1"/>
  <c r="Q3338" i="9"/>
  <c r="J3338" i="9"/>
  <c r="K3338" i="9" s="1"/>
  <c r="H3338" i="9"/>
  <c r="G3338" i="9"/>
  <c r="D3338" i="9"/>
  <c r="A3338" i="9"/>
  <c r="L3338" i="9" s="1"/>
  <c r="Q3337" i="9"/>
  <c r="J3337" i="9"/>
  <c r="K3337" i="9" s="1"/>
  <c r="H3337" i="9"/>
  <c r="G3337" i="9"/>
  <c r="D3337" i="9"/>
  <c r="A3337" i="9"/>
  <c r="L3337" i="9" s="1"/>
  <c r="H1686" i="6" s="1"/>
  <c r="Q3336" i="9"/>
  <c r="J3336" i="9"/>
  <c r="K3336" i="9" s="1"/>
  <c r="H3336" i="9"/>
  <c r="G3336" i="9"/>
  <c r="D3336" i="9"/>
  <c r="A3336" i="9"/>
  <c r="L3336" i="9" s="1"/>
  <c r="H1685" i="6" s="1"/>
  <c r="Q3335" i="9"/>
  <c r="J3335" i="9"/>
  <c r="K3335" i="9" s="1"/>
  <c r="H3335" i="9"/>
  <c r="G3335" i="9"/>
  <c r="D3335" i="9"/>
  <c r="A3335" i="9"/>
  <c r="L3335" i="9" s="1"/>
  <c r="H1684" i="6" s="1"/>
  <c r="Q3334" i="9"/>
  <c r="J3334" i="9"/>
  <c r="K3334" i="9" s="1"/>
  <c r="H3334" i="9"/>
  <c r="G3334" i="9"/>
  <c r="D3334" i="9"/>
  <c r="A3334" i="9"/>
  <c r="L3334" i="9" s="1"/>
  <c r="H1683" i="6" s="1"/>
  <c r="Q3333" i="9"/>
  <c r="J3333" i="9"/>
  <c r="K3333" i="9" s="1"/>
  <c r="H3333" i="9"/>
  <c r="G3333" i="9"/>
  <c r="D3333" i="9"/>
  <c r="A3333" i="9"/>
  <c r="L3333" i="9" s="1"/>
  <c r="H1682" i="6" s="1"/>
  <c r="L3332" i="9"/>
  <c r="H1097" i="13" s="1"/>
  <c r="J3332" i="9"/>
  <c r="K3332" i="9" s="1"/>
  <c r="H3332" i="9"/>
  <c r="F1097" i="13" s="1"/>
  <c r="G3332" i="9"/>
  <c r="E1097" i="13" s="1"/>
  <c r="D3332" i="9"/>
  <c r="A3332" i="9"/>
  <c r="Q3331" i="9"/>
  <c r="L3331" i="9"/>
  <c r="J3331" i="9"/>
  <c r="K3331" i="9" s="1"/>
  <c r="H3331" i="9"/>
  <c r="G3331" i="9"/>
  <c r="D3331" i="9"/>
  <c r="A3331" i="9"/>
  <c r="Q3330" i="9"/>
  <c r="L3330" i="9"/>
  <c r="H1681" i="6" s="1"/>
  <c r="J3330" i="9"/>
  <c r="K3330" i="9" s="1"/>
  <c r="H3330" i="9"/>
  <c r="G3330" i="9"/>
  <c r="D3330" i="9"/>
  <c r="A3330" i="9"/>
  <c r="Q3329" i="9"/>
  <c r="L3329" i="9"/>
  <c r="H1680" i="6" s="1"/>
  <c r="J3329" i="9"/>
  <c r="K3329" i="9" s="1"/>
  <c r="H3329" i="9"/>
  <c r="G3329" i="9"/>
  <c r="D3329" i="9"/>
  <c r="A3329" i="9"/>
  <c r="Q3328" i="9"/>
  <c r="L3328" i="9"/>
  <c r="H1679" i="6" s="1"/>
  <c r="J3328" i="9"/>
  <c r="K3328" i="9" s="1"/>
  <c r="H3328" i="9"/>
  <c r="G3328" i="9"/>
  <c r="D3328" i="9"/>
  <c r="A3328" i="9"/>
  <c r="Q3327" i="9"/>
  <c r="L3327" i="9"/>
  <c r="H1678" i="6" s="1"/>
  <c r="J3327" i="9"/>
  <c r="K3327" i="9" s="1"/>
  <c r="H3327" i="9"/>
  <c r="G3327" i="9"/>
  <c r="D3327" i="9"/>
  <c r="A3327" i="9"/>
  <c r="Q3326" i="9"/>
  <c r="L3326" i="9"/>
  <c r="H1677" i="6" s="1"/>
  <c r="J3326" i="9"/>
  <c r="K3326" i="9" s="1"/>
  <c r="H3326" i="9"/>
  <c r="G3326" i="9"/>
  <c r="D3326" i="9"/>
  <c r="A3326" i="9"/>
  <c r="Q3325" i="9"/>
  <c r="L3325" i="9"/>
  <c r="H1676" i="6" s="1"/>
  <c r="J3325" i="9"/>
  <c r="K3325" i="9" s="1"/>
  <c r="H3325" i="9"/>
  <c r="G3325" i="9"/>
  <c r="D3325" i="9"/>
  <c r="A3325" i="9"/>
  <c r="Q3324" i="9"/>
  <c r="L3324" i="9"/>
  <c r="H1675" i="6" s="1"/>
  <c r="J3324" i="9"/>
  <c r="K3324" i="9" s="1"/>
  <c r="H3324" i="9"/>
  <c r="G3324" i="9"/>
  <c r="D3324" i="9"/>
  <c r="A3324" i="9"/>
  <c r="L3323" i="9"/>
  <c r="H1096" i="13" s="1"/>
  <c r="J3323" i="9"/>
  <c r="K3323" i="9" s="1"/>
  <c r="H3323" i="9"/>
  <c r="F1096" i="13" s="1"/>
  <c r="G3323" i="9"/>
  <c r="E1096" i="13" s="1"/>
  <c r="D3323" i="9"/>
  <c r="A3323" i="9"/>
  <c r="Q3322" i="9"/>
  <c r="L3322" i="9"/>
  <c r="J3322" i="9"/>
  <c r="K3322" i="9" s="1"/>
  <c r="H3322" i="9"/>
  <c r="G3322" i="9"/>
  <c r="D3322" i="9"/>
  <c r="A3322" i="9"/>
  <c r="Q3321" i="9"/>
  <c r="L3321" i="9"/>
  <c r="H1674" i="6" s="1"/>
  <c r="J3321" i="9"/>
  <c r="K3321" i="9" s="1"/>
  <c r="H3321" i="9"/>
  <c r="G3321" i="9"/>
  <c r="D3321" i="9"/>
  <c r="A3321" i="9"/>
  <c r="Q3320" i="9"/>
  <c r="L3320" i="9"/>
  <c r="H1673" i="6" s="1"/>
  <c r="J3320" i="9"/>
  <c r="K3320" i="9" s="1"/>
  <c r="H3320" i="9"/>
  <c r="G3320" i="9"/>
  <c r="D3320" i="9"/>
  <c r="A3320" i="9"/>
  <c r="Q3319" i="9"/>
  <c r="L3319" i="9"/>
  <c r="H1672" i="6" s="1"/>
  <c r="J3319" i="9"/>
  <c r="K3319" i="9" s="1"/>
  <c r="H3319" i="9"/>
  <c r="G3319" i="9"/>
  <c r="D3319" i="9"/>
  <c r="A3319" i="9"/>
  <c r="Q3318" i="9"/>
  <c r="L3318" i="9"/>
  <c r="H1671" i="6" s="1"/>
  <c r="J3318" i="9"/>
  <c r="K3318" i="9" s="1"/>
  <c r="H3318" i="9"/>
  <c r="G3318" i="9"/>
  <c r="D3318" i="9"/>
  <c r="A3318" i="9"/>
  <c r="Q3317" i="9"/>
  <c r="L3317" i="9"/>
  <c r="H1670" i="6" s="1"/>
  <c r="J3317" i="9"/>
  <c r="K3317" i="9" s="1"/>
  <c r="H3317" i="9"/>
  <c r="G3317" i="9"/>
  <c r="D3317" i="9"/>
  <c r="A3317" i="9"/>
  <c r="Q3316" i="9"/>
  <c r="L3316" i="9"/>
  <c r="H1669" i="6" s="1"/>
  <c r="J3316" i="9"/>
  <c r="K3316" i="9" s="1"/>
  <c r="H3316" i="9"/>
  <c r="G3316" i="9"/>
  <c r="D3316" i="9"/>
  <c r="A3316" i="9"/>
  <c r="L3315" i="9"/>
  <c r="H1095" i="13" s="1"/>
  <c r="K3315" i="9"/>
  <c r="J3315" i="9"/>
  <c r="H3315" i="9"/>
  <c r="F1095" i="13" s="1"/>
  <c r="G3315" i="9"/>
  <c r="E1095" i="13" s="1"/>
  <c r="D3315" i="9"/>
  <c r="A3315" i="9"/>
  <c r="Q3314" i="9"/>
  <c r="L3314" i="9"/>
  <c r="K3314" i="9"/>
  <c r="J3314" i="9"/>
  <c r="H3314" i="9"/>
  <c r="G3314" i="9"/>
  <c r="D3314" i="9"/>
  <c r="A3314" i="9"/>
  <c r="Q3313" i="9"/>
  <c r="L3313" i="9"/>
  <c r="H1668" i="6" s="1"/>
  <c r="K3313" i="9"/>
  <c r="J3313" i="9"/>
  <c r="H3313" i="9"/>
  <c r="G3313" i="9"/>
  <c r="D3313" i="9"/>
  <c r="A3313" i="9"/>
  <c r="Q3312" i="9"/>
  <c r="L3312" i="9"/>
  <c r="H1667" i="6" s="1"/>
  <c r="K3312" i="9"/>
  <c r="J3312" i="9"/>
  <c r="H3312" i="9"/>
  <c r="G3312" i="9"/>
  <c r="D3312" i="9"/>
  <c r="A3312" i="9"/>
  <c r="Q3311" i="9"/>
  <c r="L3311" i="9"/>
  <c r="H1666" i="6" s="1"/>
  <c r="K3311" i="9"/>
  <c r="J3311" i="9"/>
  <c r="H3311" i="9"/>
  <c r="G3311" i="9"/>
  <c r="D3311" i="9"/>
  <c r="A3311" i="9"/>
  <c r="Q3310" i="9"/>
  <c r="L3310" i="9"/>
  <c r="H1665" i="6" s="1"/>
  <c r="K3310" i="9"/>
  <c r="J3310" i="9"/>
  <c r="H3310" i="9"/>
  <c r="G3310" i="9"/>
  <c r="D3310" i="9"/>
  <c r="A3310" i="9"/>
  <c r="Q3309" i="9"/>
  <c r="L3309" i="9"/>
  <c r="H1664" i="6" s="1"/>
  <c r="K3309" i="9"/>
  <c r="J3309" i="9"/>
  <c r="H3309" i="9"/>
  <c r="G3309" i="9"/>
  <c r="D3309" i="9"/>
  <c r="A3309" i="9"/>
  <c r="Q3308" i="9"/>
  <c r="L3308" i="9"/>
  <c r="H1663" i="6" s="1"/>
  <c r="K3308" i="9"/>
  <c r="J3308" i="9"/>
  <c r="H3308" i="9"/>
  <c r="G3308" i="9"/>
  <c r="D3308" i="9"/>
  <c r="A3308" i="9"/>
  <c r="Q3307" i="9"/>
  <c r="L3307" i="9"/>
  <c r="H1662" i="6" s="1"/>
  <c r="K3307" i="9"/>
  <c r="J3307" i="9"/>
  <c r="H3307" i="9"/>
  <c r="G3307" i="9"/>
  <c r="D3307" i="9"/>
  <c r="A3307" i="9"/>
  <c r="J3306" i="9"/>
  <c r="K3306" i="9" s="1"/>
  <c r="H3306" i="9"/>
  <c r="F1094" i="13" s="1"/>
  <c r="G3306" i="9"/>
  <c r="E1094" i="13" s="1"/>
  <c r="D3306" i="9"/>
  <c r="A3306" i="9"/>
  <c r="L3306" i="9" s="1"/>
  <c r="H1094" i="13" s="1"/>
  <c r="Q3305" i="9"/>
  <c r="J3305" i="9"/>
  <c r="K3305" i="9" s="1"/>
  <c r="H3305" i="9"/>
  <c r="G3305" i="9"/>
  <c r="D3305" i="9"/>
  <c r="A3305" i="9"/>
  <c r="L3305" i="9" s="1"/>
  <c r="Q3304" i="9"/>
  <c r="J3304" i="9"/>
  <c r="K3304" i="9" s="1"/>
  <c r="H3304" i="9"/>
  <c r="G3304" i="9"/>
  <c r="D3304" i="9"/>
  <c r="A3304" i="9"/>
  <c r="L3304" i="9" s="1"/>
  <c r="H1661" i="6" s="1"/>
  <c r="Q3303" i="9"/>
  <c r="J3303" i="9"/>
  <c r="K3303" i="9" s="1"/>
  <c r="H3303" i="9"/>
  <c r="G3303" i="9"/>
  <c r="D3303" i="9"/>
  <c r="A3303" i="9"/>
  <c r="L3303" i="9" s="1"/>
  <c r="H1660" i="6" s="1"/>
  <c r="Q3302" i="9"/>
  <c r="J3302" i="9"/>
  <c r="K3302" i="9" s="1"/>
  <c r="H3302" i="9"/>
  <c r="G3302" i="9"/>
  <c r="D3302" i="9"/>
  <c r="A3302" i="9"/>
  <c r="L3302" i="9" s="1"/>
  <c r="H1659" i="6" s="1"/>
  <c r="Q3301" i="9"/>
  <c r="J3301" i="9"/>
  <c r="K3301" i="9" s="1"/>
  <c r="H3301" i="9"/>
  <c r="G3301" i="9"/>
  <c r="D3301" i="9"/>
  <c r="A3301" i="9"/>
  <c r="L3301" i="9" s="1"/>
  <c r="H1658" i="6" s="1"/>
  <c r="Q3300" i="9"/>
  <c r="J3300" i="9"/>
  <c r="K3300" i="9" s="1"/>
  <c r="H3300" i="9"/>
  <c r="G3300" i="9"/>
  <c r="D3300" i="9"/>
  <c r="A3300" i="9"/>
  <c r="L3300" i="9" s="1"/>
  <c r="H1657" i="6" s="1"/>
  <c r="L3299" i="9"/>
  <c r="H1093" i="13" s="1"/>
  <c r="J3299" i="9"/>
  <c r="K3299" i="9" s="1"/>
  <c r="H3299" i="9"/>
  <c r="F1093" i="13" s="1"/>
  <c r="G3299" i="9"/>
  <c r="E1093" i="13" s="1"/>
  <c r="D3299" i="9"/>
  <c r="A3299" i="9"/>
  <c r="Q3298" i="9"/>
  <c r="J3298" i="9"/>
  <c r="K3298" i="9" s="1"/>
  <c r="H3298" i="9"/>
  <c r="G3298" i="9"/>
  <c r="D3298" i="9"/>
  <c r="A3298" i="9"/>
  <c r="L3298" i="9" s="1"/>
  <c r="Q3297" i="9"/>
  <c r="L3297" i="9"/>
  <c r="H1656" i="6" s="1"/>
  <c r="J3297" i="9"/>
  <c r="K3297" i="9" s="1"/>
  <c r="H3297" i="9"/>
  <c r="G3297" i="9"/>
  <c r="D3297" i="9"/>
  <c r="A3297" i="9"/>
  <c r="Q3296" i="9"/>
  <c r="J3296" i="9"/>
  <c r="K3296" i="9" s="1"/>
  <c r="H3296" i="9"/>
  <c r="G3296" i="9"/>
  <c r="D3296" i="9"/>
  <c r="A3296" i="9"/>
  <c r="L3296" i="9" s="1"/>
  <c r="H1655" i="6" s="1"/>
  <c r="Q3295" i="9"/>
  <c r="J3295" i="9"/>
  <c r="K3295" i="9" s="1"/>
  <c r="H3295" i="9"/>
  <c r="G3295" i="9"/>
  <c r="D3295" i="9"/>
  <c r="A3295" i="9"/>
  <c r="L3295" i="9" s="1"/>
  <c r="H1654" i="6" s="1"/>
  <c r="Q3294" i="9"/>
  <c r="J3294" i="9"/>
  <c r="K3294" i="9" s="1"/>
  <c r="H3294" i="9"/>
  <c r="G3294" i="9"/>
  <c r="D3294" i="9"/>
  <c r="A3294" i="9"/>
  <c r="L3294" i="9" s="1"/>
  <c r="H1653" i="6" s="1"/>
  <c r="Q3293" i="9"/>
  <c r="L3293" i="9"/>
  <c r="H1652" i="6" s="1"/>
  <c r="J3293" i="9"/>
  <c r="K3293" i="9" s="1"/>
  <c r="H3293" i="9"/>
  <c r="G3293" i="9"/>
  <c r="D3293" i="9"/>
  <c r="A3293" i="9"/>
  <c r="Q3292" i="9"/>
  <c r="J3292" i="9"/>
  <c r="K3292" i="9" s="1"/>
  <c r="H3292" i="9"/>
  <c r="G3292" i="9"/>
  <c r="D3292" i="9"/>
  <c r="A3292" i="9"/>
  <c r="L3292" i="9" s="1"/>
  <c r="H1651" i="6" s="1"/>
  <c r="Q3291" i="9"/>
  <c r="L3291" i="9"/>
  <c r="H1650" i="6" s="1"/>
  <c r="J3291" i="9"/>
  <c r="K3291" i="9" s="1"/>
  <c r="H3291" i="9"/>
  <c r="G3291" i="9"/>
  <c r="D3291" i="9"/>
  <c r="A3291" i="9"/>
  <c r="Q3290" i="9"/>
  <c r="J3290" i="9"/>
  <c r="K3290" i="9" s="1"/>
  <c r="H3290" i="9"/>
  <c r="G3290" i="9"/>
  <c r="D3290" i="9"/>
  <c r="A3290" i="9"/>
  <c r="L3290" i="9" s="1"/>
  <c r="H1649" i="6" s="1"/>
  <c r="Q3289" i="9"/>
  <c r="L3289" i="9"/>
  <c r="H1648" i="6" s="1"/>
  <c r="J3289" i="9"/>
  <c r="K3289" i="9" s="1"/>
  <c r="H3289" i="9"/>
  <c r="G3289" i="9"/>
  <c r="D3289" i="9"/>
  <c r="A3289" i="9"/>
  <c r="J3288" i="9"/>
  <c r="K3288" i="9" s="1"/>
  <c r="H3288" i="9"/>
  <c r="F1159" i="13" s="1"/>
  <c r="G3288" i="9"/>
  <c r="E1159" i="13" s="1"/>
  <c r="D3288" i="9"/>
  <c r="A3288" i="9"/>
  <c r="L3288" i="9" s="1"/>
  <c r="H1159" i="13" s="1"/>
  <c r="Q3287" i="9"/>
  <c r="J3287" i="9"/>
  <c r="K3287" i="9" s="1"/>
  <c r="H3287" i="9"/>
  <c r="G3287" i="9"/>
  <c r="D3287" i="9"/>
  <c r="A3287" i="9"/>
  <c r="L3287" i="9" s="1"/>
  <c r="H1647" i="6" s="1"/>
  <c r="Q3286" i="9"/>
  <c r="K3286" i="9"/>
  <c r="J3286" i="9"/>
  <c r="H3286" i="9"/>
  <c r="G3286" i="9"/>
  <c r="D3286" i="9"/>
  <c r="A3286" i="9"/>
  <c r="L3286" i="9" s="1"/>
  <c r="H1646" i="6" s="1"/>
  <c r="Q3285" i="9"/>
  <c r="J3285" i="9"/>
  <c r="K3285" i="9" s="1"/>
  <c r="H3285" i="9"/>
  <c r="G3285" i="9"/>
  <c r="D3285" i="9"/>
  <c r="A3285" i="9"/>
  <c r="L3285" i="9" s="1"/>
  <c r="H1645" i="6" s="1"/>
  <c r="L3284" i="9"/>
  <c r="H1092" i="13" s="1"/>
  <c r="J3284" i="9"/>
  <c r="K3284" i="9" s="1"/>
  <c r="H3284" i="9"/>
  <c r="F1092" i="13" s="1"/>
  <c r="G3284" i="9"/>
  <c r="E1092" i="13" s="1"/>
  <c r="D3284" i="9"/>
  <c r="A3284" i="9"/>
  <c r="Q3283" i="9"/>
  <c r="L3283" i="9"/>
  <c r="J3283" i="9"/>
  <c r="K3283" i="9" s="1"/>
  <c r="H3283" i="9"/>
  <c r="G3283" i="9"/>
  <c r="D3283" i="9"/>
  <c r="A3283" i="9"/>
  <c r="Q3282" i="9"/>
  <c r="L3282" i="9"/>
  <c r="H1644" i="6" s="1"/>
  <c r="J3282" i="9"/>
  <c r="K3282" i="9" s="1"/>
  <c r="H3282" i="9"/>
  <c r="G3282" i="9"/>
  <c r="D3282" i="9"/>
  <c r="A3282" i="9"/>
  <c r="Q3281" i="9"/>
  <c r="L3281" i="9"/>
  <c r="H1643" i="6" s="1"/>
  <c r="J3281" i="9"/>
  <c r="K3281" i="9" s="1"/>
  <c r="H3281" i="9"/>
  <c r="G3281" i="9"/>
  <c r="D3281" i="9"/>
  <c r="A3281" i="9"/>
  <c r="Q3280" i="9"/>
  <c r="L3280" i="9"/>
  <c r="H1642" i="6" s="1"/>
  <c r="J3280" i="9"/>
  <c r="K3280" i="9" s="1"/>
  <c r="H3280" i="9"/>
  <c r="G3280" i="9"/>
  <c r="D3280" i="9"/>
  <c r="A3280" i="9"/>
  <c r="Q3279" i="9"/>
  <c r="L3279" i="9"/>
  <c r="H1641" i="6" s="1"/>
  <c r="J3279" i="9"/>
  <c r="K3279" i="9" s="1"/>
  <c r="H3279" i="9"/>
  <c r="G3279" i="9"/>
  <c r="D3279" i="9"/>
  <c r="A3279" i="9"/>
  <c r="Q3278" i="9"/>
  <c r="L3278" i="9"/>
  <c r="H1640" i="6" s="1"/>
  <c r="J3278" i="9"/>
  <c r="K3278" i="9" s="1"/>
  <c r="H3278" i="9"/>
  <c r="G3278" i="9"/>
  <c r="D3278" i="9"/>
  <c r="A3278" i="9"/>
  <c r="Q3277" i="9"/>
  <c r="L3277" i="9"/>
  <c r="H1639" i="6" s="1"/>
  <c r="J3277" i="9"/>
  <c r="K3277" i="9" s="1"/>
  <c r="H3277" i="9"/>
  <c r="G3277" i="9"/>
  <c r="D3277" i="9"/>
  <c r="A3277" i="9"/>
  <c r="Q3276" i="9"/>
  <c r="L3276" i="9"/>
  <c r="H1638" i="6" s="1"/>
  <c r="J3276" i="9"/>
  <c r="K3276" i="9" s="1"/>
  <c r="H3276" i="9"/>
  <c r="G3276" i="9"/>
  <c r="D3276" i="9"/>
  <c r="A3276" i="9"/>
  <c r="Q3275" i="9"/>
  <c r="L3275" i="9"/>
  <c r="H1637" i="6" s="1"/>
  <c r="J3275" i="9"/>
  <c r="K3275" i="9" s="1"/>
  <c r="H3275" i="9"/>
  <c r="G3275" i="9"/>
  <c r="D3275" i="9"/>
  <c r="A3275" i="9"/>
  <c r="Q3274" i="9"/>
  <c r="L3274" i="9"/>
  <c r="H1636" i="6" s="1"/>
  <c r="J3274" i="9"/>
  <c r="K3274" i="9" s="1"/>
  <c r="H3274" i="9"/>
  <c r="G3274" i="9"/>
  <c r="D3274" i="9"/>
  <c r="A3274" i="9"/>
  <c r="Q3273" i="9"/>
  <c r="L3273" i="9"/>
  <c r="J3273" i="9"/>
  <c r="K3273" i="9" s="1"/>
  <c r="H3273" i="9"/>
  <c r="G3273" i="9"/>
  <c r="D3273" i="9"/>
  <c r="A3273" i="9"/>
  <c r="Q3272" i="9"/>
  <c r="L3272" i="9"/>
  <c r="H1635" i="6" s="1"/>
  <c r="J3272" i="9"/>
  <c r="K3272" i="9" s="1"/>
  <c r="H3272" i="9"/>
  <c r="G3272" i="9"/>
  <c r="D3272" i="9"/>
  <c r="A3272" i="9"/>
  <c r="Q3271" i="9"/>
  <c r="L3271" i="9"/>
  <c r="H1634" i="6" s="1"/>
  <c r="J3271" i="9"/>
  <c r="K3271" i="9" s="1"/>
  <c r="H3271" i="9"/>
  <c r="G3271" i="9"/>
  <c r="D3271" i="9"/>
  <c r="A3271" i="9"/>
  <c r="Q3270" i="9"/>
  <c r="L3270" i="9"/>
  <c r="H1633" i="6" s="1"/>
  <c r="J3270" i="9"/>
  <c r="K3270" i="9" s="1"/>
  <c r="H3270" i="9"/>
  <c r="G3270" i="9"/>
  <c r="D3270" i="9"/>
  <c r="A3270" i="9"/>
  <c r="Q3269" i="9"/>
  <c r="L3269" i="9"/>
  <c r="H1632" i="6" s="1"/>
  <c r="J3269" i="9"/>
  <c r="K3269" i="9" s="1"/>
  <c r="H3269" i="9"/>
  <c r="G3269" i="9"/>
  <c r="D3269" i="9"/>
  <c r="A3269" i="9"/>
  <c r="Q3268" i="9"/>
  <c r="L3268" i="9"/>
  <c r="H1631" i="6" s="1"/>
  <c r="J3268" i="9"/>
  <c r="K3268" i="9" s="1"/>
  <c r="H3268" i="9"/>
  <c r="G3268" i="9"/>
  <c r="D3268" i="9"/>
  <c r="A3268" i="9"/>
  <c r="Q3267" i="9"/>
  <c r="L3267" i="9"/>
  <c r="H1630" i="6" s="1"/>
  <c r="J3267" i="9"/>
  <c r="K3267" i="9" s="1"/>
  <c r="H3267" i="9"/>
  <c r="G3267" i="9"/>
  <c r="D3267" i="9"/>
  <c r="A3267" i="9"/>
  <c r="Q3266" i="9"/>
  <c r="L3266" i="9"/>
  <c r="H1629" i="6" s="1"/>
  <c r="J3266" i="9"/>
  <c r="K3266" i="9" s="1"/>
  <c r="H3266" i="9"/>
  <c r="G3266" i="9"/>
  <c r="D3266" i="9"/>
  <c r="A3266" i="9"/>
  <c r="Q3265" i="9"/>
  <c r="L3265" i="9"/>
  <c r="H1628" i="6" s="1"/>
  <c r="J3265" i="9"/>
  <c r="K3265" i="9" s="1"/>
  <c r="H3265" i="9"/>
  <c r="G3265" i="9"/>
  <c r="D3265" i="9"/>
  <c r="A3265" i="9"/>
  <c r="Q3264" i="9"/>
  <c r="L3264" i="9"/>
  <c r="H1627" i="6" s="1"/>
  <c r="J3264" i="9"/>
  <c r="K3264" i="9" s="1"/>
  <c r="H3264" i="9"/>
  <c r="G3264" i="9"/>
  <c r="D3264" i="9"/>
  <c r="A3264" i="9"/>
  <c r="Q3263" i="9"/>
  <c r="L3263" i="9"/>
  <c r="H1626" i="6" s="1"/>
  <c r="J3263" i="9"/>
  <c r="K3263" i="9" s="1"/>
  <c r="H3263" i="9"/>
  <c r="G3263" i="9"/>
  <c r="D3263" i="9"/>
  <c r="A3263" i="9"/>
  <c r="Q3262" i="9"/>
  <c r="L3262" i="9"/>
  <c r="H1625" i="6" s="1"/>
  <c r="J3262" i="9"/>
  <c r="K3262" i="9" s="1"/>
  <c r="H3262" i="9"/>
  <c r="G3262" i="9"/>
  <c r="D3262" i="9"/>
  <c r="A3262" i="9"/>
  <c r="Q3261" i="9"/>
  <c r="L3261" i="9"/>
  <c r="H1624" i="6" s="1"/>
  <c r="J3261" i="9"/>
  <c r="K3261" i="9" s="1"/>
  <c r="H3261" i="9"/>
  <c r="G3261" i="9"/>
  <c r="D3261" i="9"/>
  <c r="A3261" i="9"/>
  <c r="Q3260" i="9"/>
  <c r="L3260" i="9"/>
  <c r="H1623" i="6" s="1"/>
  <c r="J3260" i="9"/>
  <c r="K3260" i="9" s="1"/>
  <c r="H3260" i="9"/>
  <c r="G3260" i="9"/>
  <c r="D3260" i="9"/>
  <c r="A3260" i="9"/>
  <c r="Q3259" i="9"/>
  <c r="L3259" i="9"/>
  <c r="H1622" i="6" s="1"/>
  <c r="J3259" i="9"/>
  <c r="K3259" i="9" s="1"/>
  <c r="H3259" i="9"/>
  <c r="G3259" i="9"/>
  <c r="D3259" i="9"/>
  <c r="A3259" i="9"/>
  <c r="Q3258" i="9"/>
  <c r="L3258" i="9"/>
  <c r="H1621" i="6" s="1"/>
  <c r="J3258" i="9"/>
  <c r="K3258" i="9" s="1"/>
  <c r="H3258" i="9"/>
  <c r="G3258" i="9"/>
  <c r="D3258" i="9"/>
  <c r="A3258" i="9"/>
  <c r="Q3257" i="9"/>
  <c r="L3257" i="9"/>
  <c r="H1620" i="6" s="1"/>
  <c r="J3257" i="9"/>
  <c r="K3257" i="9" s="1"/>
  <c r="H3257" i="9"/>
  <c r="G3257" i="9"/>
  <c r="D3257" i="9"/>
  <c r="A3257" i="9"/>
  <c r="Q3256" i="9"/>
  <c r="L3256" i="9"/>
  <c r="H1619" i="6" s="1"/>
  <c r="J3256" i="9"/>
  <c r="K3256" i="9" s="1"/>
  <c r="H3256" i="9"/>
  <c r="G3256" i="9"/>
  <c r="D3256" i="9"/>
  <c r="A3256" i="9"/>
  <c r="Q3255" i="9"/>
  <c r="L3255" i="9"/>
  <c r="H1618" i="6" s="1"/>
  <c r="J3255" i="9"/>
  <c r="K3255" i="9" s="1"/>
  <c r="H3255" i="9"/>
  <c r="G3255" i="9"/>
  <c r="D3255" i="9"/>
  <c r="A3255" i="9"/>
  <c r="Q3254" i="9"/>
  <c r="L3254" i="9"/>
  <c r="H1617" i="6" s="1"/>
  <c r="J3254" i="9"/>
  <c r="K3254" i="9" s="1"/>
  <c r="H3254" i="9"/>
  <c r="G3254" i="9"/>
  <c r="D3254" i="9"/>
  <c r="A3254" i="9"/>
  <c r="Q3253" i="9"/>
  <c r="L3253" i="9"/>
  <c r="H1616" i="6" s="1"/>
  <c r="J3253" i="9"/>
  <c r="K3253" i="9" s="1"/>
  <c r="H3253" i="9"/>
  <c r="G3253" i="9"/>
  <c r="D3253" i="9"/>
  <c r="A3253" i="9"/>
  <c r="Q3252" i="9"/>
  <c r="L3252" i="9"/>
  <c r="H1615" i="6" s="1"/>
  <c r="J3252" i="9"/>
  <c r="K3252" i="9" s="1"/>
  <c r="H3252" i="9"/>
  <c r="G3252" i="9"/>
  <c r="D3252" i="9"/>
  <c r="A3252" i="9"/>
  <c r="Q3251" i="9"/>
  <c r="L3251" i="9"/>
  <c r="H1614" i="6" s="1"/>
  <c r="J3251" i="9"/>
  <c r="K3251" i="9" s="1"/>
  <c r="H3251" i="9"/>
  <c r="G3251" i="9"/>
  <c r="D3251" i="9"/>
  <c r="A3251" i="9"/>
  <c r="Q3250" i="9"/>
  <c r="L3250" i="9"/>
  <c r="H1613" i="6" s="1"/>
  <c r="J3250" i="9"/>
  <c r="K3250" i="9" s="1"/>
  <c r="H3250" i="9"/>
  <c r="G3250" i="9"/>
  <c r="D3250" i="9"/>
  <c r="A3250" i="9"/>
  <c r="L3249" i="9"/>
  <c r="J3249" i="9"/>
  <c r="K3249" i="9" s="1"/>
  <c r="G3249" i="9"/>
  <c r="D3249" i="9"/>
  <c r="A3249" i="9"/>
  <c r="Q3248" i="9"/>
  <c r="L3248" i="9"/>
  <c r="H1612" i="6" s="1"/>
  <c r="K3248" i="9"/>
  <c r="J3248" i="9"/>
  <c r="H3248" i="9"/>
  <c r="G3248" i="9"/>
  <c r="D3248" i="9"/>
  <c r="A3248" i="9"/>
  <c r="Q3247" i="9"/>
  <c r="L3247" i="9"/>
  <c r="H1611" i="6" s="1"/>
  <c r="K3247" i="9"/>
  <c r="J3247" i="9"/>
  <c r="H3247" i="9"/>
  <c r="G3247" i="9"/>
  <c r="D3247" i="9"/>
  <c r="A3247" i="9"/>
  <c r="Q3246" i="9"/>
  <c r="L3246" i="9"/>
  <c r="K3246" i="9"/>
  <c r="J3246" i="9"/>
  <c r="H3246" i="9"/>
  <c r="G3246" i="9"/>
  <c r="D3246" i="9"/>
  <c r="A3246" i="9"/>
  <c r="Q3245" i="9"/>
  <c r="L3245" i="9"/>
  <c r="H1610" i="6" s="1"/>
  <c r="K3245" i="9"/>
  <c r="J3245" i="9"/>
  <c r="H3245" i="9"/>
  <c r="G3245" i="9"/>
  <c r="D3245" i="9"/>
  <c r="A3245" i="9"/>
  <c r="Q3244" i="9"/>
  <c r="L3244" i="9"/>
  <c r="H1609" i="6" s="1"/>
  <c r="K3244" i="9"/>
  <c r="J3244" i="9"/>
  <c r="H3244" i="9"/>
  <c r="G3244" i="9"/>
  <c r="D3244" i="9"/>
  <c r="A3244" i="9"/>
  <c r="Q3243" i="9"/>
  <c r="L3243" i="9"/>
  <c r="H1608" i="6" s="1"/>
  <c r="K3243" i="9"/>
  <c r="J3243" i="9"/>
  <c r="H3243" i="9"/>
  <c r="G3243" i="9"/>
  <c r="D3243" i="9"/>
  <c r="A3243" i="9"/>
  <c r="Q3242" i="9"/>
  <c r="L3242" i="9"/>
  <c r="H1607" i="6" s="1"/>
  <c r="K3242" i="9"/>
  <c r="J3242" i="9"/>
  <c r="H3242" i="9"/>
  <c r="G3242" i="9"/>
  <c r="D3242" i="9"/>
  <c r="A3242" i="9"/>
  <c r="Q3241" i="9"/>
  <c r="L3241" i="9"/>
  <c r="H1606" i="6" s="1"/>
  <c r="K3241" i="9"/>
  <c r="J3241" i="9"/>
  <c r="H3241" i="9"/>
  <c r="G3241" i="9"/>
  <c r="D3241" i="9"/>
  <c r="A3241" i="9"/>
  <c r="L3240" i="9"/>
  <c r="H1605" i="6" s="1"/>
  <c r="J3240" i="9"/>
  <c r="K3240" i="9" s="1"/>
  <c r="H3240" i="9"/>
  <c r="G3240" i="9"/>
  <c r="D3240" i="9"/>
  <c r="A3240" i="9"/>
  <c r="Q3239" i="9"/>
  <c r="L3239" i="9"/>
  <c r="H1604" i="6" s="1"/>
  <c r="J3239" i="9"/>
  <c r="K3239" i="9" s="1"/>
  <c r="H3239" i="9"/>
  <c r="G3239" i="9"/>
  <c r="D3239" i="9"/>
  <c r="A3239" i="9"/>
  <c r="Q3238" i="9"/>
  <c r="L3238" i="9"/>
  <c r="H1603" i="6" s="1"/>
  <c r="J3238" i="9"/>
  <c r="K3238" i="9" s="1"/>
  <c r="H3238" i="9"/>
  <c r="G3238" i="9"/>
  <c r="D3238" i="9"/>
  <c r="A3238" i="9"/>
  <c r="Q3237" i="9"/>
  <c r="L3237" i="9"/>
  <c r="H1602" i="6" s="1"/>
  <c r="J3237" i="9"/>
  <c r="K3237" i="9" s="1"/>
  <c r="H3237" i="9"/>
  <c r="G3237" i="9"/>
  <c r="D3237" i="9"/>
  <c r="A3237" i="9"/>
  <c r="Q3236" i="9"/>
  <c r="L3236" i="9"/>
  <c r="H1601" i="6" s="1"/>
  <c r="J3236" i="9"/>
  <c r="K3236" i="9" s="1"/>
  <c r="H3236" i="9"/>
  <c r="G3236" i="9"/>
  <c r="D3236" i="9"/>
  <c r="A3236" i="9"/>
  <c r="Q3235" i="9"/>
  <c r="L3235" i="9"/>
  <c r="H1600" i="6" s="1"/>
  <c r="J3235" i="9"/>
  <c r="K3235" i="9" s="1"/>
  <c r="H3235" i="9"/>
  <c r="G3235" i="9"/>
  <c r="D3235" i="9"/>
  <c r="A3235" i="9"/>
  <c r="Q3234" i="9"/>
  <c r="L3234" i="9"/>
  <c r="H1599" i="6" s="1"/>
  <c r="J3234" i="9"/>
  <c r="K3234" i="9" s="1"/>
  <c r="H3234" i="9"/>
  <c r="G3234" i="9"/>
  <c r="D3234" i="9"/>
  <c r="A3234" i="9"/>
  <c r="Q3233" i="9"/>
  <c r="L3233" i="9"/>
  <c r="H1598" i="6" s="1"/>
  <c r="J3233" i="9"/>
  <c r="K3233" i="9" s="1"/>
  <c r="H3233" i="9"/>
  <c r="G3233" i="9"/>
  <c r="D3233" i="9"/>
  <c r="A3233" i="9"/>
  <c r="Q3232" i="9"/>
  <c r="L3232" i="9"/>
  <c r="H1597" i="6" s="1"/>
  <c r="J3232" i="9"/>
  <c r="K3232" i="9" s="1"/>
  <c r="H3232" i="9"/>
  <c r="G3232" i="9"/>
  <c r="D3232" i="9"/>
  <c r="A3232" i="9"/>
  <c r="Q3231" i="9"/>
  <c r="L3231" i="9"/>
  <c r="H1596" i="6" s="1"/>
  <c r="J3231" i="9"/>
  <c r="K3231" i="9" s="1"/>
  <c r="H3231" i="9"/>
  <c r="G3231" i="9"/>
  <c r="D3231" i="9"/>
  <c r="A3231" i="9"/>
  <c r="J3230" i="9"/>
  <c r="K3230" i="9" s="1"/>
  <c r="H3230" i="9"/>
  <c r="F1091" i="13" s="1"/>
  <c r="G3230" i="9"/>
  <c r="E1091" i="13" s="1"/>
  <c r="D3230" i="9"/>
  <c r="A3230" i="9"/>
  <c r="L3230" i="9" s="1"/>
  <c r="H1091" i="13" s="1"/>
  <c r="Q3229" i="9"/>
  <c r="J3229" i="9"/>
  <c r="K3229" i="9" s="1"/>
  <c r="H3229" i="9"/>
  <c r="G3229" i="9"/>
  <c r="D3229" i="9"/>
  <c r="A3229" i="9"/>
  <c r="L3229" i="9" s="1"/>
  <c r="Q3228" i="9"/>
  <c r="K3228" i="9"/>
  <c r="J3228" i="9"/>
  <c r="H3228" i="9"/>
  <c r="G3228" i="9"/>
  <c r="D3228" i="9"/>
  <c r="A3228" i="9"/>
  <c r="L3228" i="9" s="1"/>
  <c r="H1595" i="6" s="1"/>
  <c r="Q3227" i="9"/>
  <c r="J3227" i="9"/>
  <c r="K3227" i="9" s="1"/>
  <c r="H3227" i="9"/>
  <c r="G3227" i="9"/>
  <c r="D3227" i="9"/>
  <c r="A3227" i="9"/>
  <c r="L3227" i="9" s="1"/>
  <c r="H1594" i="6" s="1"/>
  <c r="Q3226" i="9"/>
  <c r="J3226" i="9"/>
  <c r="K3226" i="9" s="1"/>
  <c r="H3226" i="9"/>
  <c r="G3226" i="9"/>
  <c r="D3226" i="9"/>
  <c r="A3226" i="9"/>
  <c r="L3226" i="9" s="1"/>
  <c r="H1593" i="6" s="1"/>
  <c r="Q3225" i="9"/>
  <c r="J3225" i="9"/>
  <c r="K3225" i="9" s="1"/>
  <c r="H3225" i="9"/>
  <c r="G3225" i="9"/>
  <c r="D3225" i="9"/>
  <c r="A3225" i="9"/>
  <c r="L3225" i="9" s="1"/>
  <c r="H1592" i="6" s="1"/>
  <c r="Q3224" i="9"/>
  <c r="J3224" i="9"/>
  <c r="K3224" i="9" s="1"/>
  <c r="H3224" i="9"/>
  <c r="G3224" i="9"/>
  <c r="D3224" i="9"/>
  <c r="A3224" i="9"/>
  <c r="L3224" i="9" s="1"/>
  <c r="H1591" i="6" s="1"/>
  <c r="Q3223" i="9"/>
  <c r="K3223" i="9"/>
  <c r="J3223" i="9"/>
  <c r="H3223" i="9"/>
  <c r="G3223" i="9"/>
  <c r="D3223" i="9"/>
  <c r="A3223" i="9"/>
  <c r="L3223" i="9" s="1"/>
  <c r="H1590" i="6" s="1"/>
  <c r="Q3222" i="9"/>
  <c r="J3222" i="9"/>
  <c r="K3222" i="9" s="1"/>
  <c r="H3222" i="9"/>
  <c r="G3222" i="9"/>
  <c r="D3222" i="9"/>
  <c r="A3222" i="9"/>
  <c r="L3222" i="9" s="1"/>
  <c r="H1589" i="6" s="1"/>
  <c r="J3221" i="9"/>
  <c r="K3221" i="9" s="1"/>
  <c r="H3221" i="9"/>
  <c r="F1090" i="13" s="1"/>
  <c r="G3221" i="9"/>
  <c r="E1090" i="13" s="1"/>
  <c r="D3221" i="9"/>
  <c r="A3221" i="9"/>
  <c r="L3221" i="9" s="1"/>
  <c r="H1090" i="13" s="1"/>
  <c r="Q3220" i="9"/>
  <c r="J3220" i="9"/>
  <c r="K3220" i="9" s="1"/>
  <c r="H3220" i="9"/>
  <c r="G3220" i="9"/>
  <c r="D3220" i="9"/>
  <c r="A3220" i="9"/>
  <c r="L3220" i="9" s="1"/>
  <c r="H1588" i="6" s="1"/>
  <c r="Q3219" i="9"/>
  <c r="J3219" i="9"/>
  <c r="K3219" i="9" s="1"/>
  <c r="H3219" i="9"/>
  <c r="G3219" i="9"/>
  <c r="D3219" i="9"/>
  <c r="A3219" i="9"/>
  <c r="L3219" i="9" s="1"/>
  <c r="H1587" i="6" s="1"/>
  <c r="Q3218" i="9"/>
  <c r="J3218" i="9"/>
  <c r="K3218" i="9" s="1"/>
  <c r="H3218" i="9"/>
  <c r="G3218" i="9"/>
  <c r="D3218" i="9"/>
  <c r="A3218" i="9"/>
  <c r="L3218" i="9" s="1"/>
  <c r="H1586" i="6" s="1"/>
  <c r="Q3217" i="9"/>
  <c r="J3217" i="9"/>
  <c r="K3217" i="9" s="1"/>
  <c r="H3217" i="9"/>
  <c r="G3217" i="9"/>
  <c r="D3217" i="9"/>
  <c r="A3217" i="9"/>
  <c r="L3217" i="9" s="1"/>
  <c r="H1585" i="6" s="1"/>
  <c r="L3216" i="9"/>
  <c r="H1089" i="13" s="1"/>
  <c r="J3216" i="9"/>
  <c r="K3216" i="9" s="1"/>
  <c r="H3216" i="9"/>
  <c r="F1089" i="13" s="1"/>
  <c r="G3216" i="9"/>
  <c r="E1089" i="13" s="1"/>
  <c r="D3216" i="9"/>
  <c r="A3216" i="9"/>
  <c r="Q3215" i="9"/>
  <c r="L3215" i="9"/>
  <c r="J3215" i="9"/>
  <c r="K3215" i="9" s="1"/>
  <c r="H3215" i="9"/>
  <c r="G3215" i="9"/>
  <c r="D3215" i="9"/>
  <c r="A3215" i="9"/>
  <c r="Q3214" i="9"/>
  <c r="J3214" i="9"/>
  <c r="K3214" i="9" s="1"/>
  <c r="H3214" i="9"/>
  <c r="G3214" i="9"/>
  <c r="D3214" i="9"/>
  <c r="A3214" i="9"/>
  <c r="L3214" i="9" s="1"/>
  <c r="H1584" i="6" s="1"/>
  <c r="Q3213" i="9"/>
  <c r="J3213" i="9"/>
  <c r="K3213" i="9" s="1"/>
  <c r="H3213" i="9"/>
  <c r="G3213" i="9"/>
  <c r="D3213" i="9"/>
  <c r="A3213" i="9"/>
  <c r="L3213" i="9" s="1"/>
  <c r="H1583" i="6" s="1"/>
  <c r="Q3212" i="9"/>
  <c r="J3212" i="9"/>
  <c r="K3212" i="9" s="1"/>
  <c r="H3212" i="9"/>
  <c r="G3212" i="9"/>
  <c r="D3212" i="9"/>
  <c r="A3212" i="9"/>
  <c r="L3212" i="9" s="1"/>
  <c r="H1582" i="6" s="1"/>
  <c r="Q3211" i="9"/>
  <c r="J3211" i="9"/>
  <c r="K3211" i="9" s="1"/>
  <c r="H3211" i="9"/>
  <c r="G3211" i="9"/>
  <c r="D3211" i="9"/>
  <c r="A3211" i="9"/>
  <c r="L3211" i="9" s="1"/>
  <c r="H1581" i="6" s="1"/>
  <c r="Q3210" i="9"/>
  <c r="L3210" i="9"/>
  <c r="H1580" i="6" s="1"/>
  <c r="J3210" i="9"/>
  <c r="K3210" i="9" s="1"/>
  <c r="H3210" i="9"/>
  <c r="G3210" i="9"/>
  <c r="D3210" i="9"/>
  <c r="A3210" i="9"/>
  <c r="J3209" i="9"/>
  <c r="K3209" i="9" s="1"/>
  <c r="H3209" i="9"/>
  <c r="F1088" i="13" s="1"/>
  <c r="G3209" i="9"/>
  <c r="E1088" i="13" s="1"/>
  <c r="D3209" i="9"/>
  <c r="A3209" i="9"/>
  <c r="L3209" i="9" s="1"/>
  <c r="H1088" i="13" s="1"/>
  <c r="Q3208" i="9"/>
  <c r="J3208" i="9"/>
  <c r="K3208" i="9" s="1"/>
  <c r="H3208" i="9"/>
  <c r="G3208" i="9"/>
  <c r="D3208" i="9"/>
  <c r="A3208" i="9"/>
  <c r="L3208" i="9" s="1"/>
  <c r="H1579" i="6" s="1"/>
  <c r="Q3207" i="9"/>
  <c r="J3207" i="9"/>
  <c r="K3207" i="9" s="1"/>
  <c r="H3207" i="9"/>
  <c r="G3207" i="9"/>
  <c r="D3207" i="9"/>
  <c r="A3207" i="9"/>
  <c r="L3207" i="9" s="1"/>
  <c r="H1578" i="6" s="1"/>
  <c r="Q3206" i="9"/>
  <c r="K3206" i="9"/>
  <c r="J3206" i="9"/>
  <c r="H3206" i="9"/>
  <c r="G3206" i="9"/>
  <c r="D3206" i="9"/>
  <c r="A3206" i="9"/>
  <c r="L3206" i="9" s="1"/>
  <c r="H1577" i="6" s="1"/>
  <c r="Q3205" i="9"/>
  <c r="J3205" i="9"/>
  <c r="K3205" i="9" s="1"/>
  <c r="H3205" i="9"/>
  <c r="G3205" i="9"/>
  <c r="D3205" i="9"/>
  <c r="A3205" i="9"/>
  <c r="L3205" i="9" s="1"/>
  <c r="H1576" i="6" s="1"/>
  <c r="Q3204" i="9"/>
  <c r="K3204" i="9"/>
  <c r="J3204" i="9"/>
  <c r="H3204" i="9"/>
  <c r="G3204" i="9"/>
  <c r="D3204" i="9"/>
  <c r="A3204" i="9"/>
  <c r="L3204" i="9" s="1"/>
  <c r="H1575" i="6" s="1"/>
  <c r="Q3203" i="9"/>
  <c r="J3203" i="9"/>
  <c r="K3203" i="9" s="1"/>
  <c r="H3203" i="9"/>
  <c r="G3203" i="9"/>
  <c r="D3203" i="9"/>
  <c r="A3203" i="9"/>
  <c r="L3203" i="9" s="1"/>
  <c r="H1574" i="6" s="1"/>
  <c r="Q3202" i="9"/>
  <c r="J3202" i="9"/>
  <c r="K3202" i="9" s="1"/>
  <c r="H3202" i="9"/>
  <c r="G3202" i="9"/>
  <c r="D3202" i="9"/>
  <c r="A3202" i="9"/>
  <c r="L3202" i="9" s="1"/>
  <c r="H1573" i="6" s="1"/>
  <c r="Q3201" i="9"/>
  <c r="J3201" i="9"/>
  <c r="K3201" i="9" s="1"/>
  <c r="H3201" i="9"/>
  <c r="G3201" i="9"/>
  <c r="D3201" i="9"/>
  <c r="A3201" i="9"/>
  <c r="L3201" i="9" s="1"/>
  <c r="H1572" i="6" s="1"/>
  <c r="Q3200" i="9"/>
  <c r="J3200" i="9"/>
  <c r="K3200" i="9" s="1"/>
  <c r="H3200" i="9"/>
  <c r="G3200" i="9"/>
  <c r="D3200" i="9"/>
  <c r="A3200" i="9"/>
  <c r="L3200" i="9" s="1"/>
  <c r="H1571" i="6" s="1"/>
  <c r="Q3199" i="9"/>
  <c r="J3199" i="9"/>
  <c r="K3199" i="9" s="1"/>
  <c r="H3199" i="9"/>
  <c r="G3199" i="9"/>
  <c r="D3199" i="9"/>
  <c r="A3199" i="9"/>
  <c r="L3199" i="9" s="1"/>
  <c r="H1570" i="6" s="1"/>
  <c r="Q3198" i="9"/>
  <c r="J3198" i="9"/>
  <c r="K3198" i="9" s="1"/>
  <c r="H3198" i="9"/>
  <c r="G3198" i="9"/>
  <c r="D3198" i="9"/>
  <c r="A3198" i="9"/>
  <c r="L3198" i="9" s="1"/>
  <c r="H1569" i="6" s="1"/>
  <c r="Q3197" i="9"/>
  <c r="J3197" i="9"/>
  <c r="K3197" i="9" s="1"/>
  <c r="H3197" i="9"/>
  <c r="G3197" i="9"/>
  <c r="D3197" i="9"/>
  <c r="A3197" i="9"/>
  <c r="L3197" i="9" s="1"/>
  <c r="H1568" i="6" s="1"/>
  <c r="Q3196" i="9"/>
  <c r="J3196" i="9"/>
  <c r="K3196" i="9" s="1"/>
  <c r="H3196" i="9"/>
  <c r="G3196" i="9"/>
  <c r="D3196" i="9"/>
  <c r="A3196" i="9"/>
  <c r="L3196" i="9" s="1"/>
  <c r="H1567" i="6" s="1"/>
  <c r="Q3195" i="9"/>
  <c r="J3195" i="9"/>
  <c r="K3195" i="9" s="1"/>
  <c r="H3195" i="9"/>
  <c r="G3195" i="9"/>
  <c r="D3195" i="9"/>
  <c r="A3195" i="9"/>
  <c r="L3195" i="9" s="1"/>
  <c r="H1566" i="6" s="1"/>
  <c r="K3194" i="9"/>
  <c r="J3194" i="9"/>
  <c r="H3194" i="9"/>
  <c r="F1087" i="13" s="1"/>
  <c r="G3194" i="9"/>
  <c r="E1087" i="13" s="1"/>
  <c r="D3194" i="9"/>
  <c r="A3194" i="9"/>
  <c r="L3194" i="9" s="1"/>
  <c r="H1087" i="13" s="1"/>
  <c r="Q3193" i="9"/>
  <c r="J3193" i="9"/>
  <c r="K3193" i="9" s="1"/>
  <c r="H3193" i="9"/>
  <c r="G3193" i="9"/>
  <c r="D3193" i="9"/>
  <c r="A3193" i="9"/>
  <c r="L3193" i="9" s="1"/>
  <c r="Q3192" i="9"/>
  <c r="J3192" i="9"/>
  <c r="K3192" i="9" s="1"/>
  <c r="H3192" i="9"/>
  <c r="G3192" i="9"/>
  <c r="D3192" i="9"/>
  <c r="A3192" i="9"/>
  <c r="L3192" i="9" s="1"/>
  <c r="H1565" i="6" s="1"/>
  <c r="Q3191" i="9"/>
  <c r="J3191" i="9"/>
  <c r="K3191" i="9" s="1"/>
  <c r="H3191" i="9"/>
  <c r="G3191" i="9"/>
  <c r="D3191" i="9"/>
  <c r="A3191" i="9"/>
  <c r="L3191" i="9" s="1"/>
  <c r="H1564" i="6" s="1"/>
  <c r="Q3190" i="9"/>
  <c r="K3190" i="9"/>
  <c r="J3190" i="9"/>
  <c r="H3190" i="9"/>
  <c r="G3190" i="9"/>
  <c r="D3190" i="9"/>
  <c r="A3190" i="9"/>
  <c r="L3190" i="9" s="1"/>
  <c r="H1563" i="6" s="1"/>
  <c r="Q3189" i="9"/>
  <c r="J3189" i="9"/>
  <c r="K3189" i="9" s="1"/>
  <c r="H3189" i="9"/>
  <c r="G3189" i="9"/>
  <c r="D3189" i="9"/>
  <c r="A3189" i="9"/>
  <c r="L3189" i="9" s="1"/>
  <c r="H1562" i="6" s="1"/>
  <c r="L3188" i="9"/>
  <c r="H1086" i="13" s="1"/>
  <c r="J3188" i="9"/>
  <c r="K3188" i="9" s="1"/>
  <c r="H3188" i="9"/>
  <c r="F1086" i="13" s="1"/>
  <c r="G3188" i="9"/>
  <c r="E1086" i="13" s="1"/>
  <c r="D3188" i="9"/>
  <c r="A3188" i="9"/>
  <c r="Q3187" i="9"/>
  <c r="L3187" i="9"/>
  <c r="J3187" i="9"/>
  <c r="K3187" i="9" s="1"/>
  <c r="H3187" i="9"/>
  <c r="G3187" i="9"/>
  <c r="D3187" i="9"/>
  <c r="A3187" i="9"/>
  <c r="Q3186" i="9"/>
  <c r="L3186" i="9"/>
  <c r="H1561" i="6" s="1"/>
  <c r="J3186" i="9"/>
  <c r="K3186" i="9" s="1"/>
  <c r="H3186" i="9"/>
  <c r="G3186" i="9"/>
  <c r="D3186" i="9"/>
  <c r="A3186" i="9"/>
  <c r="Q3185" i="9"/>
  <c r="L3185" i="9"/>
  <c r="H1560" i="6" s="1"/>
  <c r="J3185" i="9"/>
  <c r="K3185" i="9" s="1"/>
  <c r="H3185" i="9"/>
  <c r="G3185" i="9"/>
  <c r="D3185" i="9"/>
  <c r="A3185" i="9"/>
  <c r="Q3184" i="9"/>
  <c r="L3184" i="9"/>
  <c r="H1559" i="6" s="1"/>
  <c r="J3184" i="9"/>
  <c r="K3184" i="9" s="1"/>
  <c r="H3184" i="9"/>
  <c r="G3184" i="9"/>
  <c r="D3184" i="9"/>
  <c r="A3184" i="9"/>
  <c r="Q3183" i="9"/>
  <c r="L3183" i="9"/>
  <c r="H1558" i="6" s="1"/>
  <c r="J3183" i="9"/>
  <c r="K3183" i="9" s="1"/>
  <c r="H3183" i="9"/>
  <c r="G3183" i="9"/>
  <c r="D3183" i="9"/>
  <c r="A3183" i="9"/>
  <c r="Q3182" i="9"/>
  <c r="L3182" i="9"/>
  <c r="H1557" i="6" s="1"/>
  <c r="J3182" i="9"/>
  <c r="K3182" i="9" s="1"/>
  <c r="H3182" i="9"/>
  <c r="G3182" i="9"/>
  <c r="D3182" i="9"/>
  <c r="A3182" i="9"/>
  <c r="Q3181" i="9"/>
  <c r="L3181" i="9"/>
  <c r="H1556" i="6" s="1"/>
  <c r="J3181" i="9"/>
  <c r="K3181" i="9" s="1"/>
  <c r="H3181" i="9"/>
  <c r="G3181" i="9"/>
  <c r="D3181" i="9"/>
  <c r="A3181" i="9"/>
  <c r="Q3180" i="9"/>
  <c r="L3180" i="9"/>
  <c r="H1555" i="6" s="1"/>
  <c r="J3180" i="9"/>
  <c r="K3180" i="9" s="1"/>
  <c r="H3180" i="9"/>
  <c r="G3180" i="9"/>
  <c r="D3180" i="9"/>
  <c r="A3180" i="9"/>
  <c r="J3179" i="9"/>
  <c r="K3179" i="9" s="1"/>
  <c r="H3179" i="9"/>
  <c r="F1085" i="13" s="1"/>
  <c r="G3179" i="9"/>
  <c r="E1085" i="13" s="1"/>
  <c r="D3179" i="9"/>
  <c r="A3179" i="9"/>
  <c r="L3179" i="9" s="1"/>
  <c r="H1085" i="13" s="1"/>
  <c r="Q3178" i="9"/>
  <c r="J3178" i="9"/>
  <c r="K3178" i="9" s="1"/>
  <c r="H3178" i="9"/>
  <c r="G3178" i="9"/>
  <c r="D3178" i="9"/>
  <c r="A3178" i="9"/>
  <c r="L3178" i="9" s="1"/>
  <c r="Q3177" i="9"/>
  <c r="J3177" i="9"/>
  <c r="K3177" i="9" s="1"/>
  <c r="H3177" i="9"/>
  <c r="G3177" i="9"/>
  <c r="D3177" i="9"/>
  <c r="A3177" i="9"/>
  <c r="L3177" i="9" s="1"/>
  <c r="H1554" i="6" s="1"/>
  <c r="Q3176" i="9"/>
  <c r="J3176" i="9"/>
  <c r="K3176" i="9" s="1"/>
  <c r="H3176" i="9"/>
  <c r="G3176" i="9"/>
  <c r="D3176" i="9"/>
  <c r="A3176" i="9"/>
  <c r="L3176" i="9" s="1"/>
  <c r="H1553" i="6" s="1"/>
  <c r="Q3175" i="9"/>
  <c r="J3175" i="9"/>
  <c r="K3175" i="9" s="1"/>
  <c r="H3175" i="9"/>
  <c r="G3175" i="9"/>
  <c r="D3175" i="9"/>
  <c r="A3175" i="9"/>
  <c r="L3175" i="9" s="1"/>
  <c r="H1552" i="6" s="1"/>
  <c r="Q3174" i="9"/>
  <c r="J3174" i="9"/>
  <c r="K3174" i="9" s="1"/>
  <c r="H3174" i="9"/>
  <c r="G3174" i="9"/>
  <c r="D3174" i="9"/>
  <c r="A3174" i="9"/>
  <c r="L3174" i="9" s="1"/>
  <c r="H1551" i="6" s="1"/>
  <c r="Q3173" i="9"/>
  <c r="J3173" i="9"/>
  <c r="K3173" i="9" s="1"/>
  <c r="H3173" i="9"/>
  <c r="G3173" i="9"/>
  <c r="D3173" i="9"/>
  <c r="A3173" i="9"/>
  <c r="L3173" i="9" s="1"/>
  <c r="H1550" i="6" s="1"/>
  <c r="Q3172" i="9"/>
  <c r="J3172" i="9"/>
  <c r="K3172" i="9" s="1"/>
  <c r="H3172" i="9"/>
  <c r="G3172" i="9"/>
  <c r="D3172" i="9"/>
  <c r="A3172" i="9"/>
  <c r="L3172" i="9" s="1"/>
  <c r="H1549" i="6" s="1"/>
  <c r="Q3171" i="9"/>
  <c r="J3171" i="9"/>
  <c r="K3171" i="9" s="1"/>
  <c r="H3171" i="9"/>
  <c r="G3171" i="9"/>
  <c r="D3171" i="9"/>
  <c r="A3171" i="9"/>
  <c r="L3171" i="9" s="1"/>
  <c r="H1548" i="6" s="1"/>
  <c r="L3170" i="9"/>
  <c r="H1084" i="13" s="1"/>
  <c r="J3170" i="9"/>
  <c r="K3170" i="9" s="1"/>
  <c r="H3170" i="9"/>
  <c r="F1084" i="13" s="1"/>
  <c r="G3170" i="9"/>
  <c r="E1084" i="13" s="1"/>
  <c r="D3170" i="9"/>
  <c r="A3170" i="9"/>
  <c r="Q3169" i="9"/>
  <c r="L3169" i="9"/>
  <c r="J3169" i="9"/>
  <c r="K3169" i="9" s="1"/>
  <c r="H3169" i="9"/>
  <c r="G3169" i="9"/>
  <c r="D3169" i="9"/>
  <c r="A3169" i="9"/>
  <c r="Q3168" i="9"/>
  <c r="L3168" i="9"/>
  <c r="H1547" i="6" s="1"/>
  <c r="J3168" i="9"/>
  <c r="K3168" i="9" s="1"/>
  <c r="H3168" i="9"/>
  <c r="G3168" i="9"/>
  <c r="D3168" i="9"/>
  <c r="A3168" i="9"/>
  <c r="Q3167" i="9"/>
  <c r="L3167" i="9"/>
  <c r="H1546" i="6" s="1"/>
  <c r="J3167" i="9"/>
  <c r="K3167" i="9" s="1"/>
  <c r="H3167" i="9"/>
  <c r="G3167" i="9"/>
  <c r="D3167" i="9"/>
  <c r="A3167" i="9"/>
  <c r="Q3166" i="9"/>
  <c r="L3166" i="9"/>
  <c r="H1545" i="6" s="1"/>
  <c r="J3166" i="9"/>
  <c r="K3166" i="9" s="1"/>
  <c r="H3166" i="9"/>
  <c r="G3166" i="9"/>
  <c r="D3166" i="9"/>
  <c r="A3166" i="9"/>
  <c r="Q3165" i="9"/>
  <c r="L3165" i="9"/>
  <c r="H1544" i="6" s="1"/>
  <c r="J3165" i="9"/>
  <c r="K3165" i="9" s="1"/>
  <c r="H3165" i="9"/>
  <c r="G3165" i="9"/>
  <c r="D3165" i="9"/>
  <c r="A3165" i="9"/>
  <c r="L3164" i="9"/>
  <c r="H1083" i="13" s="1"/>
  <c r="J3164" i="9"/>
  <c r="K3164" i="9" s="1"/>
  <c r="H3164" i="9"/>
  <c r="F1083" i="13" s="1"/>
  <c r="G3164" i="9"/>
  <c r="E1083" i="13" s="1"/>
  <c r="D3164" i="9"/>
  <c r="A3164" i="9"/>
  <c r="Q3163" i="9"/>
  <c r="L3163" i="9"/>
  <c r="J3163" i="9"/>
  <c r="K3163" i="9" s="1"/>
  <c r="H3163" i="9"/>
  <c r="G3163" i="9"/>
  <c r="D3163" i="9"/>
  <c r="A3163" i="9"/>
  <c r="Q3162" i="9"/>
  <c r="L3162" i="9"/>
  <c r="H1543" i="6" s="1"/>
  <c r="J3162" i="9"/>
  <c r="K3162" i="9" s="1"/>
  <c r="H3162" i="9"/>
  <c r="G3162" i="9"/>
  <c r="D3162" i="9"/>
  <c r="A3162" i="9"/>
  <c r="Q3161" i="9"/>
  <c r="L3161" i="9"/>
  <c r="H1542" i="6" s="1"/>
  <c r="J3161" i="9"/>
  <c r="K3161" i="9" s="1"/>
  <c r="H3161" i="9"/>
  <c r="G3161" i="9"/>
  <c r="D3161" i="9"/>
  <c r="A3161" i="9"/>
  <c r="Q3160" i="9"/>
  <c r="L3160" i="9"/>
  <c r="H1541" i="6" s="1"/>
  <c r="J3160" i="9"/>
  <c r="K3160" i="9" s="1"/>
  <c r="H3160" i="9"/>
  <c r="G3160" i="9"/>
  <c r="D3160" i="9"/>
  <c r="A3160" i="9"/>
  <c r="Q3159" i="9"/>
  <c r="L3159" i="9"/>
  <c r="H1540" i="6" s="1"/>
  <c r="J3159" i="9"/>
  <c r="K3159" i="9" s="1"/>
  <c r="H3159" i="9"/>
  <c r="G3159" i="9"/>
  <c r="D3159" i="9"/>
  <c r="A3159" i="9"/>
  <c r="Q3158" i="9"/>
  <c r="L3158" i="9"/>
  <c r="H1539" i="6" s="1"/>
  <c r="J3158" i="9"/>
  <c r="K3158" i="9" s="1"/>
  <c r="H3158" i="9"/>
  <c r="G3158" i="9"/>
  <c r="D3158" i="9"/>
  <c r="A3158" i="9"/>
  <c r="Q3157" i="9"/>
  <c r="L3157" i="9"/>
  <c r="H1538" i="6" s="1"/>
  <c r="J3157" i="9"/>
  <c r="K3157" i="9" s="1"/>
  <c r="H3157" i="9"/>
  <c r="G3157" i="9"/>
  <c r="D3157" i="9"/>
  <c r="A3157" i="9"/>
  <c r="J3156" i="9"/>
  <c r="K3156" i="9" s="1"/>
  <c r="H3156" i="9"/>
  <c r="F1082" i="13" s="1"/>
  <c r="G3156" i="9"/>
  <c r="E1082" i="13" s="1"/>
  <c r="D3156" i="9"/>
  <c r="A3156" i="9"/>
  <c r="L3156" i="9" s="1"/>
  <c r="H1082" i="13" s="1"/>
  <c r="Q3155" i="9"/>
  <c r="J3155" i="9"/>
  <c r="K3155" i="9" s="1"/>
  <c r="H3155" i="9"/>
  <c r="G3155" i="9"/>
  <c r="D3155" i="9"/>
  <c r="A3155" i="9"/>
  <c r="L3155" i="9" s="1"/>
  <c r="H1537" i="6" s="1"/>
  <c r="Q3154" i="9"/>
  <c r="J3154" i="9"/>
  <c r="K3154" i="9" s="1"/>
  <c r="H3154" i="9"/>
  <c r="G3154" i="9"/>
  <c r="D3154" i="9"/>
  <c r="A3154" i="9"/>
  <c r="L3154" i="9" s="1"/>
  <c r="Q3153" i="9"/>
  <c r="J3153" i="9"/>
  <c r="K3153" i="9" s="1"/>
  <c r="H3153" i="9"/>
  <c r="G3153" i="9"/>
  <c r="D3153" i="9"/>
  <c r="A3153" i="9"/>
  <c r="L3153" i="9" s="1"/>
  <c r="H1536" i="6" s="1"/>
  <c r="Q3152" i="9"/>
  <c r="J3152" i="9"/>
  <c r="K3152" i="9" s="1"/>
  <c r="H3152" i="9"/>
  <c r="G3152" i="9"/>
  <c r="D3152" i="9"/>
  <c r="A3152" i="9"/>
  <c r="L3152" i="9" s="1"/>
  <c r="H1535" i="6" s="1"/>
  <c r="Q3151" i="9"/>
  <c r="J3151" i="9"/>
  <c r="K3151" i="9" s="1"/>
  <c r="H3151" i="9"/>
  <c r="G3151" i="9"/>
  <c r="D3151" i="9"/>
  <c r="A3151" i="9"/>
  <c r="L3151" i="9" s="1"/>
  <c r="H1534" i="6" s="1"/>
  <c r="Q3150" i="9"/>
  <c r="J3150" i="9"/>
  <c r="K3150" i="9" s="1"/>
  <c r="H3150" i="9"/>
  <c r="G3150" i="9"/>
  <c r="D3150" i="9"/>
  <c r="A3150" i="9"/>
  <c r="L3150" i="9" s="1"/>
  <c r="H1533" i="6" s="1"/>
  <c r="L3149" i="9"/>
  <c r="H1081" i="13" s="1"/>
  <c r="J3149" i="9"/>
  <c r="K3149" i="9" s="1"/>
  <c r="H3149" i="9"/>
  <c r="F1081" i="13" s="1"/>
  <c r="G3149" i="9"/>
  <c r="E1081" i="13" s="1"/>
  <c r="D3149" i="9"/>
  <c r="A3149" i="9"/>
  <c r="Q3148" i="9"/>
  <c r="J3148" i="9"/>
  <c r="K3148" i="9" s="1"/>
  <c r="H3148" i="9"/>
  <c r="G3148" i="9"/>
  <c r="D3148" i="9"/>
  <c r="A3148" i="9"/>
  <c r="L3148" i="9" s="1"/>
  <c r="Q3147" i="9"/>
  <c r="L3147" i="9"/>
  <c r="H1532" i="6" s="1"/>
  <c r="J3147" i="9"/>
  <c r="K3147" i="9" s="1"/>
  <c r="H3147" i="9"/>
  <c r="G3147" i="9"/>
  <c r="D3147" i="9"/>
  <c r="A3147" i="9"/>
  <c r="Q3146" i="9"/>
  <c r="L3146" i="9"/>
  <c r="H1531" i="6" s="1"/>
  <c r="J3146" i="9"/>
  <c r="K3146" i="9" s="1"/>
  <c r="H3146" i="9"/>
  <c r="G3146" i="9"/>
  <c r="D3146" i="9"/>
  <c r="A3146" i="9"/>
  <c r="Q3145" i="9"/>
  <c r="J3145" i="9"/>
  <c r="K3145" i="9" s="1"/>
  <c r="H3145" i="9"/>
  <c r="G3145" i="9"/>
  <c r="D3145" i="9"/>
  <c r="A3145" i="9"/>
  <c r="L3145" i="9" s="1"/>
  <c r="H1530" i="6" s="1"/>
  <c r="Q3144" i="9"/>
  <c r="J3144" i="9"/>
  <c r="K3144" i="9" s="1"/>
  <c r="H3144" i="9"/>
  <c r="G3144" i="9"/>
  <c r="D3144" i="9"/>
  <c r="A3144" i="9"/>
  <c r="L3144" i="9" s="1"/>
  <c r="H1529" i="6" s="1"/>
  <c r="L3143" i="9"/>
  <c r="H1080" i="13" s="1"/>
  <c r="J3143" i="9"/>
  <c r="K3143" i="9" s="1"/>
  <c r="H3143" i="9"/>
  <c r="F1080" i="13" s="1"/>
  <c r="G3143" i="9"/>
  <c r="E1080" i="13" s="1"/>
  <c r="D3143" i="9"/>
  <c r="A3143" i="9"/>
  <c r="Q3142" i="9"/>
  <c r="L3142" i="9"/>
  <c r="J3142" i="9"/>
  <c r="K3142" i="9" s="1"/>
  <c r="H3142" i="9"/>
  <c r="G3142" i="9"/>
  <c r="D3142" i="9"/>
  <c r="A3142" i="9"/>
  <c r="Q3141" i="9"/>
  <c r="L3141" i="9"/>
  <c r="H1528" i="6" s="1"/>
  <c r="J3141" i="9"/>
  <c r="K3141" i="9" s="1"/>
  <c r="H3141" i="9"/>
  <c r="G3141" i="9"/>
  <c r="D3141" i="9"/>
  <c r="A3141" i="9"/>
  <c r="Q3140" i="9"/>
  <c r="L3140" i="9"/>
  <c r="H1527" i="6" s="1"/>
  <c r="J3140" i="9"/>
  <c r="K3140" i="9" s="1"/>
  <c r="H3140" i="9"/>
  <c r="G3140" i="9"/>
  <c r="D3140" i="9"/>
  <c r="A3140" i="9"/>
  <c r="Q3139" i="9"/>
  <c r="L3139" i="9"/>
  <c r="H1526" i="6" s="1"/>
  <c r="J3139" i="9"/>
  <c r="K3139" i="9" s="1"/>
  <c r="H3139" i="9"/>
  <c r="G3139" i="9"/>
  <c r="D3139" i="9"/>
  <c r="A3139" i="9"/>
  <c r="Q3138" i="9"/>
  <c r="L3138" i="9"/>
  <c r="H1525" i="6" s="1"/>
  <c r="J3138" i="9"/>
  <c r="K3138" i="9" s="1"/>
  <c r="H3138" i="9"/>
  <c r="G3138" i="9"/>
  <c r="D3138" i="9"/>
  <c r="A3138" i="9"/>
  <c r="Q3137" i="9"/>
  <c r="L3137" i="9"/>
  <c r="H1524" i="6" s="1"/>
  <c r="J3137" i="9"/>
  <c r="K3137" i="9" s="1"/>
  <c r="H3137" i="9"/>
  <c r="G3137" i="9"/>
  <c r="D3137" i="9"/>
  <c r="A3137" i="9"/>
  <c r="Q3136" i="9"/>
  <c r="L3136" i="9"/>
  <c r="H1523" i="6" s="1"/>
  <c r="J3136" i="9"/>
  <c r="K3136" i="9" s="1"/>
  <c r="H3136" i="9"/>
  <c r="G3136" i="9"/>
  <c r="D3136" i="9"/>
  <c r="A3136" i="9"/>
  <c r="L3135" i="9"/>
  <c r="H1079" i="13" s="1"/>
  <c r="J3135" i="9"/>
  <c r="K3135" i="9" s="1"/>
  <c r="H3135" i="9"/>
  <c r="F1079" i="13" s="1"/>
  <c r="G3135" i="9"/>
  <c r="E1079" i="13" s="1"/>
  <c r="D3135" i="9"/>
  <c r="A3135" i="9"/>
  <c r="Q3134" i="9"/>
  <c r="L3134" i="9"/>
  <c r="J3134" i="9"/>
  <c r="K3134" i="9" s="1"/>
  <c r="H3134" i="9"/>
  <c r="G3134" i="9"/>
  <c r="D3134" i="9"/>
  <c r="A3134" i="9"/>
  <c r="Q3133" i="9"/>
  <c r="L3133" i="9"/>
  <c r="H1522" i="6" s="1"/>
  <c r="J3133" i="9"/>
  <c r="K3133" i="9" s="1"/>
  <c r="H3133" i="9"/>
  <c r="G3133" i="9"/>
  <c r="D3133" i="9"/>
  <c r="A3133" i="9"/>
  <c r="Q3132" i="9"/>
  <c r="L3132" i="9"/>
  <c r="H1521" i="6" s="1"/>
  <c r="J3132" i="9"/>
  <c r="K3132" i="9" s="1"/>
  <c r="H3132" i="9"/>
  <c r="G3132" i="9"/>
  <c r="D3132" i="9"/>
  <c r="A3132" i="9"/>
  <c r="Q3131" i="9"/>
  <c r="L3131" i="9"/>
  <c r="H1520" i="6" s="1"/>
  <c r="J3131" i="9"/>
  <c r="K3131" i="9" s="1"/>
  <c r="H3131" i="9"/>
  <c r="G3131" i="9"/>
  <c r="D3131" i="9"/>
  <c r="A3131" i="9"/>
  <c r="L3130" i="9"/>
  <c r="H1078" i="13" s="1"/>
  <c r="J3130" i="9"/>
  <c r="K3130" i="9" s="1"/>
  <c r="H3130" i="9"/>
  <c r="F1078" i="13" s="1"/>
  <c r="G3130" i="9"/>
  <c r="E1078" i="13" s="1"/>
  <c r="D3130" i="9"/>
  <c r="A3130" i="9"/>
  <c r="Q3129" i="9"/>
  <c r="L3129" i="9"/>
  <c r="J3129" i="9"/>
  <c r="K3129" i="9" s="1"/>
  <c r="H3129" i="9"/>
  <c r="G3129" i="9"/>
  <c r="D3129" i="9"/>
  <c r="A3129" i="9"/>
  <c r="Q3128" i="9"/>
  <c r="L3128" i="9"/>
  <c r="H1519" i="6" s="1"/>
  <c r="J3128" i="9"/>
  <c r="K3128" i="9" s="1"/>
  <c r="H3128" i="9"/>
  <c r="G3128" i="9"/>
  <c r="D3128" i="9"/>
  <c r="A3128" i="9"/>
  <c r="Q3127" i="9"/>
  <c r="L3127" i="9"/>
  <c r="H1518" i="6" s="1"/>
  <c r="J3127" i="9"/>
  <c r="K3127" i="9" s="1"/>
  <c r="H3127" i="9"/>
  <c r="G3127" i="9"/>
  <c r="D3127" i="9"/>
  <c r="A3127" i="9"/>
  <c r="Q3126" i="9"/>
  <c r="L3126" i="9"/>
  <c r="H1517" i="6" s="1"/>
  <c r="J3126" i="9"/>
  <c r="K3126" i="9" s="1"/>
  <c r="H3126" i="9"/>
  <c r="G3126" i="9"/>
  <c r="D3126" i="9"/>
  <c r="A3126" i="9"/>
  <c r="Q3125" i="9"/>
  <c r="L3125" i="9"/>
  <c r="H1516" i="6" s="1"/>
  <c r="J3125" i="9"/>
  <c r="K3125" i="9" s="1"/>
  <c r="H3125" i="9"/>
  <c r="G3125" i="9"/>
  <c r="D3125" i="9"/>
  <c r="A3125" i="9"/>
  <c r="Q3124" i="9"/>
  <c r="L3124" i="9"/>
  <c r="H1515" i="6" s="1"/>
  <c r="J3124" i="9"/>
  <c r="K3124" i="9" s="1"/>
  <c r="H3124" i="9"/>
  <c r="G3124" i="9"/>
  <c r="D3124" i="9"/>
  <c r="A3124" i="9"/>
  <c r="Q3123" i="9"/>
  <c r="L3123" i="9"/>
  <c r="H1514" i="6" s="1"/>
  <c r="J3123" i="9"/>
  <c r="K3123" i="9" s="1"/>
  <c r="H3123" i="9"/>
  <c r="G3123" i="9"/>
  <c r="D3123" i="9"/>
  <c r="A3123" i="9"/>
  <c r="Q3122" i="9"/>
  <c r="L3122" i="9"/>
  <c r="H1513" i="6" s="1"/>
  <c r="J3122" i="9"/>
  <c r="K3122" i="9" s="1"/>
  <c r="H3122" i="9"/>
  <c r="G3122" i="9"/>
  <c r="D3122" i="9"/>
  <c r="A3122" i="9"/>
  <c r="L3121" i="9"/>
  <c r="H1077" i="13" s="1"/>
  <c r="J3121" i="9"/>
  <c r="K3121" i="9" s="1"/>
  <c r="H3121" i="9"/>
  <c r="F1077" i="13" s="1"/>
  <c r="G3121" i="9"/>
  <c r="E1077" i="13" s="1"/>
  <c r="D3121" i="9"/>
  <c r="A3121" i="9"/>
  <c r="Q3120" i="9"/>
  <c r="J3120" i="9"/>
  <c r="K3120" i="9" s="1"/>
  <c r="H3120" i="9"/>
  <c r="G3120" i="9"/>
  <c r="D3120" i="9"/>
  <c r="A3120" i="9"/>
  <c r="L3120" i="9" s="1"/>
  <c r="Q3119" i="9"/>
  <c r="L3119" i="9"/>
  <c r="H1512" i="6" s="1"/>
  <c r="J3119" i="9"/>
  <c r="K3119" i="9" s="1"/>
  <c r="H3119" i="9"/>
  <c r="G3119" i="9"/>
  <c r="D3119" i="9"/>
  <c r="A3119" i="9"/>
  <c r="L3118" i="9"/>
  <c r="H1511" i="6" s="1"/>
  <c r="J3118" i="9"/>
  <c r="K3118" i="9" s="1"/>
  <c r="H3118" i="9"/>
  <c r="G3118" i="9"/>
  <c r="D3118" i="9"/>
  <c r="A3118" i="9"/>
  <c r="Q3117" i="9"/>
  <c r="L3117" i="9"/>
  <c r="H1510" i="6" s="1"/>
  <c r="J3117" i="9"/>
  <c r="K3117" i="9" s="1"/>
  <c r="H3117" i="9"/>
  <c r="G3117" i="9"/>
  <c r="D3117" i="9"/>
  <c r="A3117" i="9"/>
  <c r="Q3116" i="9"/>
  <c r="L3116" i="9"/>
  <c r="H1509" i="6" s="1"/>
  <c r="J3116" i="9"/>
  <c r="K3116" i="9" s="1"/>
  <c r="H3116" i="9"/>
  <c r="G3116" i="9"/>
  <c r="D3116" i="9"/>
  <c r="A3116" i="9"/>
  <c r="L3115" i="9"/>
  <c r="H1076" i="13" s="1"/>
  <c r="J3115" i="9"/>
  <c r="K3115" i="9" s="1"/>
  <c r="H3115" i="9"/>
  <c r="F1076" i="13" s="1"/>
  <c r="G3115" i="9"/>
  <c r="E1076" i="13" s="1"/>
  <c r="D3115" i="9"/>
  <c r="A3115" i="9"/>
  <c r="Q3114" i="9"/>
  <c r="L3114" i="9"/>
  <c r="J3114" i="9"/>
  <c r="K3114" i="9" s="1"/>
  <c r="H3114" i="9"/>
  <c r="G3114" i="9"/>
  <c r="D3114" i="9"/>
  <c r="A3114" i="9"/>
  <c r="Q3113" i="9"/>
  <c r="L3113" i="9"/>
  <c r="H1508" i="6" s="1"/>
  <c r="J3113" i="9"/>
  <c r="K3113" i="9" s="1"/>
  <c r="H3113" i="9"/>
  <c r="G3113" i="9"/>
  <c r="D3113" i="9"/>
  <c r="A3113" i="9"/>
  <c r="Q3112" i="9"/>
  <c r="L3112" i="9"/>
  <c r="H1507" i="6" s="1"/>
  <c r="J3112" i="9"/>
  <c r="K3112" i="9" s="1"/>
  <c r="H3112" i="9"/>
  <c r="G3112" i="9"/>
  <c r="D3112" i="9"/>
  <c r="A3112" i="9"/>
  <c r="Q3111" i="9"/>
  <c r="L3111" i="9"/>
  <c r="H1506" i="6" s="1"/>
  <c r="J3111" i="9"/>
  <c r="K3111" i="9" s="1"/>
  <c r="H3111" i="9"/>
  <c r="G3111" i="9"/>
  <c r="D3111" i="9"/>
  <c r="A3111" i="9"/>
  <c r="Q3110" i="9"/>
  <c r="L3110" i="9"/>
  <c r="H1505" i="6" s="1"/>
  <c r="J3110" i="9"/>
  <c r="K3110" i="9" s="1"/>
  <c r="H3110" i="9"/>
  <c r="G3110" i="9"/>
  <c r="D3110" i="9"/>
  <c r="A3110" i="9"/>
  <c r="Q3109" i="9"/>
  <c r="L3109" i="9"/>
  <c r="H1504" i="6" s="1"/>
  <c r="J3109" i="9"/>
  <c r="K3109" i="9" s="1"/>
  <c r="H3109" i="9"/>
  <c r="G3109" i="9"/>
  <c r="D3109" i="9"/>
  <c r="A3109" i="9"/>
  <c r="J3108" i="9"/>
  <c r="K3108" i="9" s="1"/>
  <c r="H3108" i="9"/>
  <c r="F1075" i="13" s="1"/>
  <c r="G3108" i="9"/>
  <c r="E1075" i="13" s="1"/>
  <c r="D3108" i="9"/>
  <c r="A3108" i="9"/>
  <c r="L3108" i="9" s="1"/>
  <c r="H1075" i="13" s="1"/>
  <c r="Q3107" i="9"/>
  <c r="J3107" i="9"/>
  <c r="K3107" i="9" s="1"/>
  <c r="H3107" i="9"/>
  <c r="G3107" i="9"/>
  <c r="D3107" i="9"/>
  <c r="A3107" i="9"/>
  <c r="L3107" i="9" s="1"/>
  <c r="H1503" i="6" s="1"/>
  <c r="Q3106" i="9"/>
  <c r="J3106" i="9"/>
  <c r="K3106" i="9" s="1"/>
  <c r="H3106" i="9"/>
  <c r="G3106" i="9"/>
  <c r="D3106" i="9"/>
  <c r="A3106" i="9"/>
  <c r="L3106" i="9" s="1"/>
  <c r="H1502" i="6" s="1"/>
  <c r="Q3105" i="9"/>
  <c r="J3105" i="9"/>
  <c r="K3105" i="9" s="1"/>
  <c r="H3105" i="9"/>
  <c r="G3105" i="9"/>
  <c r="D3105" i="9"/>
  <c r="A3105" i="9"/>
  <c r="L3105" i="9" s="1"/>
  <c r="Q3104" i="9"/>
  <c r="J3104" i="9"/>
  <c r="K3104" i="9" s="1"/>
  <c r="H3104" i="9"/>
  <c r="G3104" i="9"/>
  <c r="D3104" i="9"/>
  <c r="A3104" i="9"/>
  <c r="L3104" i="9" s="1"/>
  <c r="H1501" i="6" s="1"/>
  <c r="Q3103" i="9"/>
  <c r="J3103" i="9"/>
  <c r="K3103" i="9" s="1"/>
  <c r="H3103" i="9"/>
  <c r="G3103" i="9"/>
  <c r="D3103" i="9"/>
  <c r="A3103" i="9"/>
  <c r="L3103" i="9" s="1"/>
  <c r="H1500" i="6" s="1"/>
  <c r="Q3102" i="9"/>
  <c r="J3102" i="9"/>
  <c r="K3102" i="9" s="1"/>
  <c r="H3102" i="9"/>
  <c r="G3102" i="9"/>
  <c r="D3102" i="9"/>
  <c r="A3102" i="9"/>
  <c r="L3102" i="9" s="1"/>
  <c r="H1499" i="6" s="1"/>
  <c r="Q3101" i="9"/>
  <c r="J3101" i="9"/>
  <c r="K3101" i="9" s="1"/>
  <c r="H3101" i="9"/>
  <c r="G3101" i="9"/>
  <c r="D3101" i="9"/>
  <c r="A3101" i="9"/>
  <c r="L3101" i="9" s="1"/>
  <c r="H1498" i="6" s="1"/>
  <c r="Q3100" i="9"/>
  <c r="J3100" i="9"/>
  <c r="K3100" i="9" s="1"/>
  <c r="H3100" i="9"/>
  <c r="G3100" i="9"/>
  <c r="D3100" i="9"/>
  <c r="A3100" i="9"/>
  <c r="L3100" i="9" s="1"/>
  <c r="H1497" i="6" s="1"/>
  <c r="Q3099" i="9"/>
  <c r="J3099" i="9"/>
  <c r="K3099" i="9" s="1"/>
  <c r="H3099" i="9"/>
  <c r="G3099" i="9"/>
  <c r="D3099" i="9"/>
  <c r="A3099" i="9"/>
  <c r="L3099" i="9" s="1"/>
  <c r="H1496" i="6" s="1"/>
  <c r="L3098" i="9"/>
  <c r="H1074" i="13" s="1"/>
  <c r="J3098" i="9"/>
  <c r="K3098" i="9" s="1"/>
  <c r="H3098" i="9"/>
  <c r="F1074" i="13" s="1"/>
  <c r="G3098" i="9"/>
  <c r="E1074" i="13" s="1"/>
  <c r="D3098" i="9"/>
  <c r="A3098" i="9"/>
  <c r="Q3097" i="9"/>
  <c r="J3097" i="9"/>
  <c r="K3097" i="9" s="1"/>
  <c r="H3097" i="9"/>
  <c r="G3097" i="9"/>
  <c r="D3097" i="9"/>
  <c r="A3097" i="9"/>
  <c r="L3097" i="9" s="1"/>
  <c r="Q3096" i="9"/>
  <c r="L3096" i="9"/>
  <c r="J3096" i="9"/>
  <c r="K3096" i="9" s="1"/>
  <c r="H3096" i="9"/>
  <c r="G3096" i="9"/>
  <c r="D3096" i="9"/>
  <c r="A3096" i="9"/>
  <c r="Q3095" i="9"/>
  <c r="L3095" i="9"/>
  <c r="J3095" i="9"/>
  <c r="K3095" i="9" s="1"/>
  <c r="H3095" i="9"/>
  <c r="G3095" i="9"/>
  <c r="D3095" i="9"/>
  <c r="A3095" i="9"/>
  <c r="Q3094" i="9"/>
  <c r="J3094" i="9"/>
  <c r="K3094" i="9" s="1"/>
  <c r="H3094" i="9"/>
  <c r="G3094" i="9"/>
  <c r="D3094" i="9"/>
  <c r="A3094" i="9"/>
  <c r="L3094" i="9" s="1"/>
  <c r="Q3093" i="9"/>
  <c r="J3093" i="9"/>
  <c r="K3093" i="9" s="1"/>
  <c r="H3093" i="9"/>
  <c r="G3093" i="9"/>
  <c r="D3093" i="9"/>
  <c r="A3093" i="9"/>
  <c r="L3093" i="9" s="1"/>
  <c r="Q3092" i="9"/>
  <c r="J3092" i="9"/>
  <c r="K3092" i="9" s="1"/>
  <c r="H3092" i="9"/>
  <c r="G3092" i="9"/>
  <c r="D3092" i="9"/>
  <c r="A3092" i="9"/>
  <c r="L3092" i="9" s="1"/>
  <c r="L3091" i="9"/>
  <c r="H1073" i="13" s="1"/>
  <c r="J3091" i="9"/>
  <c r="K3091" i="9" s="1"/>
  <c r="H3091" i="9"/>
  <c r="F1073" i="13" s="1"/>
  <c r="G3091" i="9"/>
  <c r="E1073" i="13" s="1"/>
  <c r="D3091" i="9"/>
  <c r="A3091" i="9"/>
  <c r="Q3090" i="9"/>
  <c r="L3090" i="9"/>
  <c r="J3090" i="9"/>
  <c r="K3090" i="9" s="1"/>
  <c r="H3090" i="9"/>
  <c r="G3090" i="9"/>
  <c r="D3090" i="9"/>
  <c r="A3090" i="9"/>
  <c r="Q3089" i="9"/>
  <c r="L3089" i="9"/>
  <c r="H1495" i="6" s="1"/>
  <c r="J3089" i="9"/>
  <c r="K3089" i="9" s="1"/>
  <c r="H3089" i="9"/>
  <c r="G3089" i="9"/>
  <c r="D3089" i="9"/>
  <c r="A3089" i="9"/>
  <c r="Q3088" i="9"/>
  <c r="L3088" i="9"/>
  <c r="H1494" i="6" s="1"/>
  <c r="J3088" i="9"/>
  <c r="K3088" i="9" s="1"/>
  <c r="H3088" i="9"/>
  <c r="G3088" i="9"/>
  <c r="D3088" i="9"/>
  <c r="A3088" i="9"/>
  <c r="Q3087" i="9"/>
  <c r="L3087" i="9"/>
  <c r="H1493" i="6" s="1"/>
  <c r="J3087" i="9"/>
  <c r="K3087" i="9" s="1"/>
  <c r="H3087" i="9"/>
  <c r="G3087" i="9"/>
  <c r="D3087" i="9"/>
  <c r="A3087" i="9"/>
  <c r="Q3086" i="9"/>
  <c r="L3086" i="9"/>
  <c r="H1492" i="6" s="1"/>
  <c r="J3086" i="9"/>
  <c r="K3086" i="9" s="1"/>
  <c r="H3086" i="9"/>
  <c r="G3086" i="9"/>
  <c r="D3086" i="9"/>
  <c r="A3086" i="9"/>
  <c r="Q3085" i="9"/>
  <c r="L3085" i="9"/>
  <c r="H1491" i="6" s="1"/>
  <c r="J3085" i="9"/>
  <c r="K3085" i="9" s="1"/>
  <c r="H3085" i="9"/>
  <c r="G3085" i="9"/>
  <c r="D3085" i="9"/>
  <c r="A3085" i="9"/>
  <c r="L3084" i="9"/>
  <c r="H1072" i="13" s="1"/>
  <c r="J3084" i="9"/>
  <c r="K3084" i="9" s="1"/>
  <c r="H3084" i="9"/>
  <c r="F1072" i="13" s="1"/>
  <c r="G3084" i="9"/>
  <c r="E1072" i="13" s="1"/>
  <c r="D3084" i="9"/>
  <c r="A3084" i="9"/>
  <c r="Q3083" i="9"/>
  <c r="L3083" i="9"/>
  <c r="J3083" i="9"/>
  <c r="K3083" i="9" s="1"/>
  <c r="H3083" i="9"/>
  <c r="G3083" i="9"/>
  <c r="D3083" i="9"/>
  <c r="A3083" i="9"/>
  <c r="Q3082" i="9"/>
  <c r="L3082" i="9"/>
  <c r="H1490" i="6" s="1"/>
  <c r="J3082" i="9"/>
  <c r="K3082" i="9" s="1"/>
  <c r="H3082" i="9"/>
  <c r="G3082" i="9"/>
  <c r="D3082" i="9"/>
  <c r="A3082" i="9"/>
  <c r="Q3081" i="9"/>
  <c r="L3081" i="9"/>
  <c r="H1489" i="6" s="1"/>
  <c r="J3081" i="9"/>
  <c r="K3081" i="9" s="1"/>
  <c r="H3081" i="9"/>
  <c r="G3081" i="9"/>
  <c r="D3081" i="9"/>
  <c r="A3081" i="9"/>
  <c r="Q3080" i="9"/>
  <c r="L3080" i="9"/>
  <c r="H1488" i="6" s="1"/>
  <c r="J3080" i="9"/>
  <c r="K3080" i="9" s="1"/>
  <c r="H3080" i="9"/>
  <c r="G3080" i="9"/>
  <c r="D3080" i="9"/>
  <c r="A3080" i="9"/>
  <c r="Q3079" i="9"/>
  <c r="L3079" i="9"/>
  <c r="H1487" i="6" s="1"/>
  <c r="J3079" i="9"/>
  <c r="K3079" i="9" s="1"/>
  <c r="H3079" i="9"/>
  <c r="G3079" i="9"/>
  <c r="D3079" i="9"/>
  <c r="A3079" i="9"/>
  <c r="Q3078" i="9"/>
  <c r="L3078" i="9"/>
  <c r="H1486" i="6" s="1"/>
  <c r="J3078" i="9"/>
  <c r="K3078" i="9" s="1"/>
  <c r="H3078" i="9"/>
  <c r="G3078" i="9"/>
  <c r="D3078" i="9"/>
  <c r="A3078" i="9"/>
  <c r="J3077" i="9"/>
  <c r="K3077" i="9" s="1"/>
  <c r="H3077" i="9"/>
  <c r="F1071" i="13" s="1"/>
  <c r="G3077" i="9"/>
  <c r="E1071" i="13" s="1"/>
  <c r="D3077" i="9"/>
  <c r="A3077" i="9"/>
  <c r="L3077" i="9" s="1"/>
  <c r="H1071" i="13" s="1"/>
  <c r="Q3076" i="9"/>
  <c r="J3076" i="9"/>
  <c r="K3076" i="9" s="1"/>
  <c r="H3076" i="9"/>
  <c r="G3076" i="9"/>
  <c r="D3076" i="9"/>
  <c r="A3076" i="9"/>
  <c r="L3076" i="9" s="1"/>
  <c r="H1485" i="6" s="1"/>
  <c r="Q3075" i="9"/>
  <c r="J3075" i="9"/>
  <c r="K3075" i="9" s="1"/>
  <c r="H3075" i="9"/>
  <c r="G3075" i="9"/>
  <c r="D3075" i="9"/>
  <c r="A3075" i="9"/>
  <c r="L3075" i="9" s="1"/>
  <c r="H1484" i="6" s="1"/>
  <c r="Q3074" i="9"/>
  <c r="J3074" i="9"/>
  <c r="K3074" i="9" s="1"/>
  <c r="H3074" i="9"/>
  <c r="G3074" i="9"/>
  <c r="D3074" i="9"/>
  <c r="A3074" i="9"/>
  <c r="L3074" i="9" s="1"/>
  <c r="H1483" i="6" s="1"/>
  <c r="Q3073" i="9"/>
  <c r="J3073" i="9"/>
  <c r="K3073" i="9" s="1"/>
  <c r="H3073" i="9"/>
  <c r="G3073" i="9"/>
  <c r="D3073" i="9"/>
  <c r="A3073" i="9"/>
  <c r="L3073" i="9" s="1"/>
  <c r="H1482" i="6" s="1"/>
  <c r="Q3072" i="9"/>
  <c r="L3072" i="9"/>
  <c r="H1481" i="6" s="1"/>
  <c r="J3072" i="9"/>
  <c r="K3072" i="9" s="1"/>
  <c r="H3072" i="9"/>
  <c r="G3072" i="9"/>
  <c r="D3072" i="9"/>
  <c r="A3072" i="9"/>
  <c r="Q3071" i="9"/>
  <c r="L3071" i="9"/>
  <c r="H1480" i="6" s="1"/>
  <c r="J3071" i="9"/>
  <c r="K3071" i="9" s="1"/>
  <c r="H3071" i="9"/>
  <c r="G3071" i="9"/>
  <c r="D3071" i="9"/>
  <c r="A3071" i="9"/>
  <c r="Q3070" i="9"/>
  <c r="L3070" i="9"/>
  <c r="H1479" i="6" s="1"/>
  <c r="J3070" i="9"/>
  <c r="K3070" i="9" s="1"/>
  <c r="H3070" i="9"/>
  <c r="G3070" i="9"/>
  <c r="D3070" i="9"/>
  <c r="A3070" i="9"/>
  <c r="L3069" i="9"/>
  <c r="H1070" i="13" s="1"/>
  <c r="J3069" i="9"/>
  <c r="K3069" i="9" s="1"/>
  <c r="H3069" i="9"/>
  <c r="F1070" i="13" s="1"/>
  <c r="G3069" i="9"/>
  <c r="E1070" i="13" s="1"/>
  <c r="D3069" i="9"/>
  <c r="A3069" i="9"/>
  <c r="Q3068" i="9"/>
  <c r="L3068" i="9"/>
  <c r="H1478" i="6" s="1"/>
  <c r="J3068" i="9"/>
  <c r="K3068" i="9" s="1"/>
  <c r="H3068" i="9"/>
  <c r="G3068" i="9"/>
  <c r="D3068" i="9"/>
  <c r="A3068" i="9"/>
  <c r="Q3067" i="9"/>
  <c r="L3067" i="9"/>
  <c r="H1477" i="6" s="1"/>
  <c r="J3067" i="9"/>
  <c r="K3067" i="9" s="1"/>
  <c r="H3067" i="9"/>
  <c r="G3067" i="9"/>
  <c r="D3067" i="9"/>
  <c r="A3067" i="9"/>
  <c r="Q3066" i="9"/>
  <c r="L3066" i="9"/>
  <c r="H1476" i="6" s="1"/>
  <c r="J3066" i="9"/>
  <c r="K3066" i="9" s="1"/>
  <c r="H3066" i="9"/>
  <c r="G3066" i="9"/>
  <c r="D3066" i="9"/>
  <c r="A3066" i="9"/>
  <c r="Q3065" i="9"/>
  <c r="L3065" i="9"/>
  <c r="H1475" i="6" s="1"/>
  <c r="J3065" i="9"/>
  <c r="K3065" i="9" s="1"/>
  <c r="H3065" i="9"/>
  <c r="G3065" i="9"/>
  <c r="D3065" i="9"/>
  <c r="A3065" i="9"/>
  <c r="Q3064" i="9"/>
  <c r="L3064" i="9"/>
  <c r="H1474" i="6" s="1"/>
  <c r="J3064" i="9"/>
  <c r="K3064" i="9" s="1"/>
  <c r="H3064" i="9"/>
  <c r="G3064" i="9"/>
  <c r="D3064" i="9"/>
  <c r="A3064" i="9"/>
  <c r="Q3063" i="9"/>
  <c r="L3063" i="9"/>
  <c r="H1473" i="6" s="1"/>
  <c r="J3063" i="9"/>
  <c r="K3063" i="9" s="1"/>
  <c r="H3063" i="9"/>
  <c r="G3063" i="9"/>
  <c r="D3063" i="9"/>
  <c r="A3063" i="9"/>
  <c r="L3062" i="9"/>
  <c r="H1069" i="13" s="1"/>
  <c r="J3062" i="9"/>
  <c r="K3062" i="9" s="1"/>
  <c r="H3062" i="9"/>
  <c r="F1069" i="13" s="1"/>
  <c r="G3062" i="9"/>
  <c r="E1069" i="13" s="1"/>
  <c r="D3062" i="9"/>
  <c r="A3062" i="9"/>
  <c r="J3061" i="9"/>
  <c r="K3061" i="9" s="1"/>
  <c r="H3061" i="9"/>
  <c r="F1068" i="13" s="1"/>
  <c r="G3061" i="9"/>
  <c r="E1068" i="13" s="1"/>
  <c r="D3061" i="9"/>
  <c r="A3061" i="9"/>
  <c r="L3061" i="9" s="1"/>
  <c r="H1068" i="13" s="1"/>
  <c r="Q3060" i="9"/>
  <c r="J3060" i="9"/>
  <c r="K3060" i="9" s="1"/>
  <c r="H3060" i="9"/>
  <c r="G3060" i="9"/>
  <c r="D3060" i="9"/>
  <c r="A3060" i="9"/>
  <c r="L3060" i="9" s="1"/>
  <c r="H1472" i="6" s="1"/>
  <c r="Q3059" i="9"/>
  <c r="J3059" i="9"/>
  <c r="K3059" i="9" s="1"/>
  <c r="H3059" i="9"/>
  <c r="G3059" i="9"/>
  <c r="D3059" i="9"/>
  <c r="A3059" i="9"/>
  <c r="L3059" i="9" s="1"/>
  <c r="H1471" i="6" s="1"/>
  <c r="Q3058" i="9"/>
  <c r="J3058" i="9"/>
  <c r="K3058" i="9" s="1"/>
  <c r="H3058" i="9"/>
  <c r="G3058" i="9"/>
  <c r="D3058" i="9"/>
  <c r="A3058" i="9"/>
  <c r="L3058" i="9" s="1"/>
  <c r="H1470" i="6" s="1"/>
  <c r="Q3057" i="9"/>
  <c r="J3057" i="9"/>
  <c r="K3057" i="9" s="1"/>
  <c r="H3057" i="9"/>
  <c r="G3057" i="9"/>
  <c r="D3057" i="9"/>
  <c r="A3057" i="9"/>
  <c r="L3057" i="9" s="1"/>
  <c r="H1469" i="6" s="1"/>
  <c r="Q3056" i="9"/>
  <c r="J3056" i="9"/>
  <c r="K3056" i="9" s="1"/>
  <c r="H3056" i="9"/>
  <c r="G3056" i="9"/>
  <c r="D3056" i="9"/>
  <c r="A3056" i="9"/>
  <c r="L3056" i="9" s="1"/>
  <c r="H1468" i="6" s="1"/>
  <c r="Q3055" i="9"/>
  <c r="J3055" i="9"/>
  <c r="K3055" i="9" s="1"/>
  <c r="H3055" i="9"/>
  <c r="G3055" i="9"/>
  <c r="D3055" i="9"/>
  <c r="A3055" i="9"/>
  <c r="L3055" i="9" s="1"/>
  <c r="H1467" i="6" s="1"/>
  <c r="Q3054" i="9"/>
  <c r="K3054" i="9"/>
  <c r="J3054" i="9"/>
  <c r="H3054" i="9"/>
  <c r="G3054" i="9"/>
  <c r="D3054" i="9"/>
  <c r="A3054" i="9"/>
  <c r="L3054" i="9" s="1"/>
  <c r="H1466" i="6" s="1"/>
  <c r="J3053" i="9"/>
  <c r="K3053" i="9" s="1"/>
  <c r="H3053" i="9"/>
  <c r="F1067" i="13" s="1"/>
  <c r="G3053" i="9"/>
  <c r="E1067" i="13" s="1"/>
  <c r="D3053" i="9"/>
  <c r="A3053" i="9"/>
  <c r="L3053" i="9" s="1"/>
  <c r="H1067" i="13" s="1"/>
  <c r="Q3052" i="9"/>
  <c r="J3052" i="9"/>
  <c r="K3052" i="9" s="1"/>
  <c r="H3052" i="9"/>
  <c r="G3052" i="9"/>
  <c r="D3052" i="9"/>
  <c r="A3052" i="9"/>
  <c r="L3052" i="9" s="1"/>
  <c r="H1465" i="6" s="1"/>
  <c r="Q3051" i="9"/>
  <c r="J3051" i="9"/>
  <c r="K3051" i="9" s="1"/>
  <c r="H3051" i="9"/>
  <c r="G3051" i="9"/>
  <c r="D3051" i="9"/>
  <c r="A3051" i="9"/>
  <c r="L3051" i="9" s="1"/>
  <c r="H1464" i="6" s="1"/>
  <c r="Q3050" i="9"/>
  <c r="J3050" i="9"/>
  <c r="K3050" i="9" s="1"/>
  <c r="H3050" i="9"/>
  <c r="G3050" i="9"/>
  <c r="D3050" i="9"/>
  <c r="A3050" i="9"/>
  <c r="L3050" i="9" s="1"/>
  <c r="H1463" i="6" s="1"/>
  <c r="Q3049" i="9"/>
  <c r="J3049" i="9"/>
  <c r="K3049" i="9" s="1"/>
  <c r="H3049" i="9"/>
  <c r="G3049" i="9"/>
  <c r="D3049" i="9"/>
  <c r="A3049" i="9"/>
  <c r="L3049" i="9" s="1"/>
  <c r="H1462" i="6" s="1"/>
  <c r="Q3048" i="9"/>
  <c r="J3048" i="9"/>
  <c r="K3048" i="9" s="1"/>
  <c r="H3048" i="9"/>
  <c r="G3048" i="9"/>
  <c r="D3048" i="9"/>
  <c r="A3048" i="9"/>
  <c r="L3048" i="9" s="1"/>
  <c r="H1461" i="6" s="1"/>
  <c r="Q3047" i="9"/>
  <c r="J3047" i="9"/>
  <c r="K3047" i="9" s="1"/>
  <c r="H3047" i="9"/>
  <c r="G3047" i="9"/>
  <c r="D3047" i="9"/>
  <c r="A3047" i="9"/>
  <c r="L3047" i="9" s="1"/>
  <c r="H1460" i="6" s="1"/>
  <c r="Q3046" i="9"/>
  <c r="J3046" i="9"/>
  <c r="K3046" i="9" s="1"/>
  <c r="H3046" i="9"/>
  <c r="G3046" i="9"/>
  <c r="D3046" i="9"/>
  <c r="A3046" i="9"/>
  <c r="L3046" i="9" s="1"/>
  <c r="H1459" i="6" s="1"/>
  <c r="J3045" i="9"/>
  <c r="K3045" i="9" s="1"/>
  <c r="H3045" i="9"/>
  <c r="F1066" i="13" s="1"/>
  <c r="G3045" i="9"/>
  <c r="E1066" i="13" s="1"/>
  <c r="D3045" i="9"/>
  <c r="A3045" i="9"/>
  <c r="L3045" i="9" s="1"/>
  <c r="H1066" i="13" s="1"/>
  <c r="Q3044" i="9"/>
  <c r="L3044" i="9"/>
  <c r="J3044" i="9"/>
  <c r="K3044" i="9" s="1"/>
  <c r="H3044" i="9"/>
  <c r="G3044" i="9"/>
  <c r="D3044" i="9"/>
  <c r="A3044" i="9"/>
  <c r="Q3043" i="9"/>
  <c r="J3043" i="9"/>
  <c r="K3043" i="9" s="1"/>
  <c r="H3043" i="9"/>
  <c r="G3043" i="9"/>
  <c r="D3043" i="9"/>
  <c r="A3043" i="9"/>
  <c r="L3043" i="9" s="1"/>
  <c r="Q3042" i="9"/>
  <c r="L3042" i="9"/>
  <c r="J3042" i="9"/>
  <c r="K3042" i="9" s="1"/>
  <c r="H3042" i="9"/>
  <c r="G3042" i="9"/>
  <c r="D3042" i="9"/>
  <c r="A3042" i="9"/>
  <c r="Q3041" i="9"/>
  <c r="L3041" i="9"/>
  <c r="J3041" i="9"/>
  <c r="K3041" i="9" s="1"/>
  <c r="H3041" i="9"/>
  <c r="G3041" i="9"/>
  <c r="D3041" i="9"/>
  <c r="A3041" i="9"/>
  <c r="Q3040" i="9"/>
  <c r="L3040" i="9"/>
  <c r="J3040" i="9"/>
  <c r="K3040" i="9" s="1"/>
  <c r="H3040" i="9"/>
  <c r="G3040" i="9"/>
  <c r="D3040" i="9"/>
  <c r="A3040" i="9"/>
  <c r="J3039" i="9"/>
  <c r="K3039" i="9" s="1"/>
  <c r="H3039" i="9"/>
  <c r="F1065" i="13" s="1"/>
  <c r="G3039" i="9"/>
  <c r="E1065" i="13" s="1"/>
  <c r="D3039" i="9"/>
  <c r="A3039" i="9"/>
  <c r="L3039" i="9" s="1"/>
  <c r="H1065" i="13" s="1"/>
  <c r="Q3038" i="9"/>
  <c r="J3038" i="9"/>
  <c r="K3038" i="9" s="1"/>
  <c r="H3038" i="9"/>
  <c r="G3038" i="9"/>
  <c r="D3038" i="9"/>
  <c r="A3038" i="9"/>
  <c r="L3038" i="9" s="1"/>
  <c r="Q3037" i="9"/>
  <c r="J3037" i="9"/>
  <c r="K3037" i="9" s="1"/>
  <c r="H3037" i="9"/>
  <c r="G3037" i="9"/>
  <c r="D3037" i="9"/>
  <c r="A3037" i="9"/>
  <c r="L3037" i="9" s="1"/>
  <c r="Q3036" i="9"/>
  <c r="J3036" i="9"/>
  <c r="K3036" i="9" s="1"/>
  <c r="H3036" i="9"/>
  <c r="G3036" i="9"/>
  <c r="D3036" i="9"/>
  <c r="A3036" i="9"/>
  <c r="L3036" i="9" s="1"/>
  <c r="Q3035" i="9"/>
  <c r="J3035" i="9"/>
  <c r="K3035" i="9" s="1"/>
  <c r="H3035" i="9"/>
  <c r="G3035" i="9"/>
  <c r="D3035" i="9"/>
  <c r="A3035" i="9"/>
  <c r="L3035" i="9" s="1"/>
  <c r="L3034" i="9"/>
  <c r="H1064" i="13" s="1"/>
  <c r="J3034" i="9"/>
  <c r="K3034" i="9" s="1"/>
  <c r="H3034" i="9"/>
  <c r="F1064" i="13" s="1"/>
  <c r="G3034" i="9"/>
  <c r="E1064" i="13" s="1"/>
  <c r="D3034" i="9"/>
  <c r="A3034" i="9"/>
  <c r="Q3033" i="9"/>
  <c r="L3033" i="9"/>
  <c r="H1458" i="6" s="1"/>
  <c r="J3033" i="9"/>
  <c r="K3033" i="9" s="1"/>
  <c r="H3033" i="9"/>
  <c r="G3033" i="9"/>
  <c r="D3033" i="9"/>
  <c r="A3033" i="9"/>
  <c r="Q3032" i="9"/>
  <c r="L3032" i="9"/>
  <c r="H1457" i="6" s="1"/>
  <c r="J3032" i="9"/>
  <c r="K3032" i="9" s="1"/>
  <c r="H3032" i="9"/>
  <c r="G3032" i="9"/>
  <c r="D3032" i="9"/>
  <c r="A3032" i="9"/>
  <c r="Q3031" i="9"/>
  <c r="L3031" i="9"/>
  <c r="H1456" i="6" s="1"/>
  <c r="J3031" i="9"/>
  <c r="K3031" i="9" s="1"/>
  <c r="H3031" i="9"/>
  <c r="G3031" i="9"/>
  <c r="D3031" i="9"/>
  <c r="A3031" i="9"/>
  <c r="Q3030" i="9"/>
  <c r="L3030" i="9"/>
  <c r="H1455" i="6" s="1"/>
  <c r="J3030" i="9"/>
  <c r="K3030" i="9" s="1"/>
  <c r="H3030" i="9"/>
  <c r="G3030" i="9"/>
  <c r="D3030" i="9"/>
  <c r="A3030" i="9"/>
  <c r="Q3029" i="9"/>
  <c r="L3029" i="9"/>
  <c r="H1454" i="6" s="1"/>
  <c r="J3029" i="9"/>
  <c r="K3029" i="9" s="1"/>
  <c r="H3029" i="9"/>
  <c r="G3029" i="9"/>
  <c r="D3029" i="9"/>
  <c r="A3029" i="9"/>
  <c r="Q3028" i="9"/>
  <c r="L3028" i="9"/>
  <c r="H1453" i="6" s="1"/>
  <c r="J3028" i="9"/>
  <c r="K3028" i="9" s="1"/>
  <c r="H3028" i="9"/>
  <c r="G3028" i="9"/>
  <c r="D3028" i="9"/>
  <c r="A3028" i="9"/>
  <c r="Q3027" i="9"/>
  <c r="L3027" i="9"/>
  <c r="H1452" i="6" s="1"/>
  <c r="J3027" i="9"/>
  <c r="K3027" i="9" s="1"/>
  <c r="H3027" i="9"/>
  <c r="G3027" i="9"/>
  <c r="D3027" i="9"/>
  <c r="A3027" i="9"/>
  <c r="L3026" i="9"/>
  <c r="H1063" i="13" s="1"/>
  <c r="J3026" i="9"/>
  <c r="K3026" i="9" s="1"/>
  <c r="H3026" i="9"/>
  <c r="F1063" i="13" s="1"/>
  <c r="G3026" i="9"/>
  <c r="E1063" i="13" s="1"/>
  <c r="D3026" i="9"/>
  <c r="A3026" i="9"/>
  <c r="Q3025" i="9"/>
  <c r="L3025" i="9"/>
  <c r="H1451" i="6" s="1"/>
  <c r="J3025" i="9"/>
  <c r="K3025" i="9" s="1"/>
  <c r="H3025" i="9"/>
  <c r="G3025" i="9"/>
  <c r="D3025" i="9"/>
  <c r="A3025" i="9"/>
  <c r="Q3024" i="9"/>
  <c r="L3024" i="9"/>
  <c r="H1450" i="6" s="1"/>
  <c r="J3024" i="9"/>
  <c r="K3024" i="9" s="1"/>
  <c r="H3024" i="9"/>
  <c r="G3024" i="9"/>
  <c r="D3024" i="9"/>
  <c r="A3024" i="9"/>
  <c r="Q3023" i="9"/>
  <c r="L3023" i="9"/>
  <c r="H1449" i="6" s="1"/>
  <c r="J3023" i="9"/>
  <c r="K3023" i="9" s="1"/>
  <c r="H3023" i="9"/>
  <c r="G3023" i="9"/>
  <c r="D3023" i="9"/>
  <c r="A3023" i="9"/>
  <c r="Q3022" i="9"/>
  <c r="L3022" i="9"/>
  <c r="H1448" i="6" s="1"/>
  <c r="J3022" i="9"/>
  <c r="K3022" i="9" s="1"/>
  <c r="H3022" i="9"/>
  <c r="G3022" i="9"/>
  <c r="D3022" i="9"/>
  <c r="A3022" i="9"/>
  <c r="Q3021" i="9"/>
  <c r="L3021" i="9"/>
  <c r="H1447" i="6" s="1"/>
  <c r="J3021" i="9"/>
  <c r="K3021" i="9" s="1"/>
  <c r="H3021" i="9"/>
  <c r="G3021" i="9"/>
  <c r="D3021" i="9"/>
  <c r="A3021" i="9"/>
  <c r="Q3020" i="9"/>
  <c r="L3020" i="9"/>
  <c r="H1446" i="6" s="1"/>
  <c r="J3020" i="9"/>
  <c r="K3020" i="9" s="1"/>
  <c r="H3020" i="9"/>
  <c r="G3020" i="9"/>
  <c r="D3020" i="9"/>
  <c r="A3020" i="9"/>
  <c r="Q3019" i="9"/>
  <c r="L3019" i="9"/>
  <c r="H1445" i="6" s="1"/>
  <c r="J3019" i="9"/>
  <c r="K3019" i="9" s="1"/>
  <c r="H3019" i="9"/>
  <c r="G3019" i="9"/>
  <c r="D3019" i="9"/>
  <c r="A3019" i="9"/>
  <c r="L3018" i="9"/>
  <c r="H1062" i="13" s="1"/>
  <c r="J3018" i="9"/>
  <c r="K3018" i="9" s="1"/>
  <c r="H3018" i="9"/>
  <c r="F1062" i="13" s="1"/>
  <c r="G3018" i="9"/>
  <c r="E1062" i="13" s="1"/>
  <c r="D3018" i="9"/>
  <c r="A3018" i="9"/>
  <c r="Q3017" i="9"/>
  <c r="L3017" i="9"/>
  <c r="H1444" i="6" s="1"/>
  <c r="J3017" i="9"/>
  <c r="K3017" i="9" s="1"/>
  <c r="H3017" i="9"/>
  <c r="G3017" i="9"/>
  <c r="D3017" i="9"/>
  <c r="A3017" i="9"/>
  <c r="L3016" i="9"/>
  <c r="H1061" i="13" s="1"/>
  <c r="J3016" i="9"/>
  <c r="K3016" i="9" s="1"/>
  <c r="H3016" i="9"/>
  <c r="F1061" i="13" s="1"/>
  <c r="G3016" i="9"/>
  <c r="E1061" i="13" s="1"/>
  <c r="D3016" i="9"/>
  <c r="A3016" i="9"/>
  <c r="Q3015" i="9"/>
  <c r="L3015" i="9"/>
  <c r="H1443" i="6" s="1"/>
  <c r="J3015" i="9"/>
  <c r="K3015" i="9" s="1"/>
  <c r="H3015" i="9"/>
  <c r="G3015" i="9"/>
  <c r="D3015" i="9"/>
  <c r="A3015" i="9"/>
  <c r="Q3014" i="9"/>
  <c r="L3014" i="9"/>
  <c r="J3014" i="9"/>
  <c r="K3014" i="9" s="1"/>
  <c r="H3014" i="9"/>
  <c r="G3014" i="9"/>
  <c r="D3014" i="9"/>
  <c r="A3014" i="9"/>
  <c r="Q3013" i="9"/>
  <c r="L3013" i="9"/>
  <c r="J3013" i="9"/>
  <c r="K3013" i="9" s="1"/>
  <c r="H3013" i="9"/>
  <c r="G3013" i="9"/>
  <c r="D3013" i="9"/>
  <c r="A3013" i="9"/>
  <c r="Q3012" i="9"/>
  <c r="L3012" i="9"/>
  <c r="H1442" i="6" s="1"/>
  <c r="J3012" i="9"/>
  <c r="K3012" i="9" s="1"/>
  <c r="H3012" i="9"/>
  <c r="G3012" i="9"/>
  <c r="D3012" i="9"/>
  <c r="A3012" i="9"/>
  <c r="Q3011" i="9"/>
  <c r="L3011" i="9"/>
  <c r="H1441" i="6" s="1"/>
  <c r="J3011" i="9"/>
  <c r="K3011" i="9" s="1"/>
  <c r="H3011" i="9"/>
  <c r="G3011" i="9"/>
  <c r="D3011" i="9"/>
  <c r="A3011" i="9"/>
  <c r="Q3010" i="9"/>
  <c r="L3010" i="9"/>
  <c r="H1440" i="6" s="1"/>
  <c r="J3010" i="9"/>
  <c r="K3010" i="9" s="1"/>
  <c r="H3010" i="9"/>
  <c r="G3010" i="9"/>
  <c r="D3010" i="9"/>
  <c r="A3010" i="9"/>
  <c r="Q3009" i="9"/>
  <c r="L3009" i="9"/>
  <c r="H1439" i="6" s="1"/>
  <c r="J3009" i="9"/>
  <c r="K3009" i="9" s="1"/>
  <c r="H3009" i="9"/>
  <c r="G3009" i="9"/>
  <c r="D3009" i="9"/>
  <c r="A3009" i="9"/>
  <c r="Q3008" i="9"/>
  <c r="L3008" i="9"/>
  <c r="J3008" i="9"/>
  <c r="K3008" i="9" s="1"/>
  <c r="H3008" i="9"/>
  <c r="G3008" i="9"/>
  <c r="D3008" i="9"/>
  <c r="A3008" i="9"/>
  <c r="Q3007" i="9"/>
  <c r="L3007" i="9"/>
  <c r="H1438" i="6" s="1"/>
  <c r="J3007" i="9"/>
  <c r="K3007" i="9" s="1"/>
  <c r="H3007" i="9"/>
  <c r="G3007" i="9"/>
  <c r="D3007" i="9"/>
  <c r="A3007" i="9"/>
  <c r="Q3006" i="9"/>
  <c r="L3006" i="9"/>
  <c r="H1437" i="6" s="1"/>
  <c r="J3006" i="9"/>
  <c r="K3006" i="9" s="1"/>
  <c r="H3006" i="9"/>
  <c r="G3006" i="9"/>
  <c r="D3006" i="9"/>
  <c r="A3006" i="9"/>
  <c r="Q3005" i="9"/>
  <c r="L3005" i="9"/>
  <c r="J3005" i="9"/>
  <c r="K3005" i="9" s="1"/>
  <c r="H3005" i="9"/>
  <c r="G3005" i="9"/>
  <c r="D3005" i="9"/>
  <c r="A3005" i="9"/>
  <c r="Q3004" i="9"/>
  <c r="L3004" i="9"/>
  <c r="H1436" i="6" s="1"/>
  <c r="J3004" i="9"/>
  <c r="K3004" i="9" s="1"/>
  <c r="H3004" i="9"/>
  <c r="G3004" i="9"/>
  <c r="D3004" i="9"/>
  <c r="A3004" i="9"/>
  <c r="Q3003" i="9"/>
  <c r="L3003" i="9"/>
  <c r="H1435" i="6" s="1"/>
  <c r="J3003" i="9"/>
  <c r="K3003" i="9" s="1"/>
  <c r="H3003" i="9"/>
  <c r="G3003" i="9"/>
  <c r="D3003" i="9"/>
  <c r="A3003" i="9"/>
  <c r="Q3002" i="9"/>
  <c r="L3002" i="9"/>
  <c r="H1434" i="6" s="1"/>
  <c r="J3002" i="9"/>
  <c r="K3002" i="9" s="1"/>
  <c r="H3002" i="9"/>
  <c r="G3002" i="9"/>
  <c r="D3002" i="9"/>
  <c r="A3002" i="9"/>
  <c r="Q3001" i="9"/>
  <c r="L3001" i="9"/>
  <c r="H1433" i="6" s="1"/>
  <c r="J3001" i="9"/>
  <c r="K3001" i="9" s="1"/>
  <c r="H3001" i="9"/>
  <c r="G3001" i="9"/>
  <c r="D3001" i="9"/>
  <c r="A3001" i="9"/>
  <c r="Q3000" i="9"/>
  <c r="L3000" i="9"/>
  <c r="H1432" i="6" s="1"/>
  <c r="J3000" i="9"/>
  <c r="K3000" i="9" s="1"/>
  <c r="H3000" i="9"/>
  <c r="G3000" i="9"/>
  <c r="D3000" i="9"/>
  <c r="A3000" i="9"/>
  <c r="Q2999" i="9"/>
  <c r="L2999" i="9"/>
  <c r="H1431" i="6" s="1"/>
  <c r="J2999" i="9"/>
  <c r="K2999" i="9" s="1"/>
  <c r="H2999" i="9"/>
  <c r="G2999" i="9"/>
  <c r="D2999" i="9"/>
  <c r="A2999" i="9"/>
  <c r="L2998" i="9"/>
  <c r="J2998" i="9"/>
  <c r="K2998" i="9" s="1"/>
  <c r="H2998" i="9"/>
  <c r="G2998" i="9"/>
  <c r="D2998" i="9"/>
  <c r="A2998" i="9"/>
  <c r="Q2997" i="9"/>
  <c r="L2997" i="9"/>
  <c r="H1430" i="6" s="1"/>
  <c r="J2997" i="9"/>
  <c r="K2997" i="9" s="1"/>
  <c r="H2997" i="9"/>
  <c r="G2997" i="9"/>
  <c r="D2997" i="9"/>
  <c r="A2997" i="9"/>
  <c r="Q2996" i="9"/>
  <c r="L2996" i="9"/>
  <c r="H1429" i="6" s="1"/>
  <c r="J2996" i="9"/>
  <c r="K2996" i="9" s="1"/>
  <c r="H2996" i="9"/>
  <c r="G2996" i="9"/>
  <c r="D2996" i="9"/>
  <c r="A2996" i="9"/>
  <c r="J2995" i="9"/>
  <c r="K2995" i="9" s="1"/>
  <c r="H2995" i="9"/>
  <c r="F1119" i="13" s="1"/>
  <c r="G2995" i="9"/>
  <c r="E1119" i="13" s="1"/>
  <c r="D2995" i="9"/>
  <c r="A2995" i="9"/>
  <c r="L2995" i="9" s="1"/>
  <c r="H1119" i="13" s="1"/>
  <c r="Q2994" i="9"/>
  <c r="J2994" i="9"/>
  <c r="K2994" i="9" s="1"/>
  <c r="H2994" i="9"/>
  <c r="G2994" i="9"/>
  <c r="D2994" i="9"/>
  <c r="A2994" i="9"/>
  <c r="L2994" i="9" s="1"/>
  <c r="H1428" i="6" s="1"/>
  <c r="Q2993" i="9"/>
  <c r="J2993" i="9"/>
  <c r="K2993" i="9" s="1"/>
  <c r="H2993" i="9"/>
  <c r="G2993" i="9"/>
  <c r="D2993" i="9"/>
  <c r="A2993" i="9"/>
  <c r="L2993" i="9" s="1"/>
  <c r="H1427" i="6" s="1"/>
  <c r="Q2992" i="9"/>
  <c r="J2992" i="9"/>
  <c r="K2992" i="9" s="1"/>
  <c r="H2992" i="9"/>
  <c r="G2992" i="9"/>
  <c r="D2992" i="9"/>
  <c r="A2992" i="9"/>
  <c r="L2992" i="9" s="1"/>
  <c r="H1426" i="6" s="1"/>
  <c r="Q2991" i="9"/>
  <c r="J2991" i="9"/>
  <c r="K2991" i="9" s="1"/>
  <c r="H2991" i="9"/>
  <c r="G2991" i="9"/>
  <c r="D2991" i="9"/>
  <c r="A2991" i="9"/>
  <c r="L2991" i="9" s="1"/>
  <c r="H1425" i="6" s="1"/>
  <c r="Q2990" i="9"/>
  <c r="J2990" i="9"/>
  <c r="K2990" i="9" s="1"/>
  <c r="H2990" i="9"/>
  <c r="G2990" i="9"/>
  <c r="D2990" i="9"/>
  <c r="A2990" i="9"/>
  <c r="L2990" i="9" s="1"/>
  <c r="H1424" i="6" s="1"/>
  <c r="Q2989" i="9"/>
  <c r="J2989" i="9"/>
  <c r="K2989" i="9" s="1"/>
  <c r="H2989" i="9"/>
  <c r="G2989" i="9"/>
  <c r="D2989" i="9"/>
  <c r="A2989" i="9"/>
  <c r="L2989" i="9" s="1"/>
  <c r="H1423" i="6" s="1"/>
  <c r="Q2988" i="9"/>
  <c r="J2988" i="9"/>
  <c r="K2988" i="9" s="1"/>
  <c r="H2988" i="9"/>
  <c r="G2988" i="9"/>
  <c r="D2988" i="9"/>
  <c r="A2988" i="9"/>
  <c r="L2988" i="9" s="1"/>
  <c r="H1422" i="6" s="1"/>
  <c r="J2987" i="9"/>
  <c r="K2987" i="9" s="1"/>
  <c r="H2987" i="9"/>
  <c r="F1060" i="13" s="1"/>
  <c r="G2987" i="9"/>
  <c r="E1060" i="13" s="1"/>
  <c r="D2987" i="9"/>
  <c r="A2987" i="9"/>
  <c r="L2987" i="9" s="1"/>
  <c r="H1060" i="13" s="1"/>
  <c r="L2986" i="9"/>
  <c r="H1059" i="13" s="1"/>
  <c r="J2986" i="9"/>
  <c r="K2986" i="9" s="1"/>
  <c r="H2986" i="9"/>
  <c r="F1059" i="13" s="1"/>
  <c r="G2986" i="9"/>
  <c r="E1059" i="13" s="1"/>
  <c r="D2986" i="9"/>
  <c r="A2986" i="9"/>
  <c r="Q2985" i="9"/>
  <c r="L2985" i="9"/>
  <c r="J2985" i="9"/>
  <c r="K2985" i="9" s="1"/>
  <c r="H2985" i="9"/>
  <c r="G2985" i="9"/>
  <c r="D2985" i="9"/>
  <c r="A2985" i="9"/>
  <c r="Q2984" i="9"/>
  <c r="L2984" i="9"/>
  <c r="H1421" i="6" s="1"/>
  <c r="J2984" i="9"/>
  <c r="K2984" i="9" s="1"/>
  <c r="H2984" i="9"/>
  <c r="G2984" i="9"/>
  <c r="D2984" i="9"/>
  <c r="A2984" i="9"/>
  <c r="Q2983" i="9"/>
  <c r="L2983" i="9"/>
  <c r="H1420" i="6" s="1"/>
  <c r="J2983" i="9"/>
  <c r="K2983" i="9" s="1"/>
  <c r="H2983" i="9"/>
  <c r="G2983" i="9"/>
  <c r="D2983" i="9"/>
  <c r="A2983" i="9"/>
  <c r="Q2982" i="9"/>
  <c r="L2982" i="9"/>
  <c r="H1419" i="6" s="1"/>
  <c r="J2982" i="9"/>
  <c r="K2982" i="9" s="1"/>
  <c r="H2982" i="9"/>
  <c r="G2982" i="9"/>
  <c r="D2982" i="9"/>
  <c r="A2982" i="9"/>
  <c r="Q2981" i="9"/>
  <c r="L2981" i="9"/>
  <c r="H1418" i="6" s="1"/>
  <c r="J2981" i="9"/>
  <c r="K2981" i="9" s="1"/>
  <c r="H2981" i="9"/>
  <c r="G2981" i="9"/>
  <c r="D2981" i="9"/>
  <c r="A2981" i="9"/>
  <c r="Q2980" i="9"/>
  <c r="L2980" i="9"/>
  <c r="H1417" i="6" s="1"/>
  <c r="J2980" i="9"/>
  <c r="K2980" i="9" s="1"/>
  <c r="H2980" i="9"/>
  <c r="G2980" i="9"/>
  <c r="D2980" i="9"/>
  <c r="A2980" i="9"/>
  <c r="Q2979" i="9"/>
  <c r="L2979" i="9"/>
  <c r="H1416" i="6" s="1"/>
  <c r="J2979" i="9"/>
  <c r="K2979" i="9" s="1"/>
  <c r="H2979" i="9"/>
  <c r="G2979" i="9"/>
  <c r="D2979" i="9"/>
  <c r="A2979" i="9"/>
  <c r="J2978" i="9"/>
  <c r="K2978" i="9" s="1"/>
  <c r="H2978" i="9"/>
  <c r="F1058" i="13" s="1"/>
  <c r="G2978" i="9"/>
  <c r="E1058" i="13" s="1"/>
  <c r="D2978" i="9"/>
  <c r="A2978" i="9"/>
  <c r="L2978" i="9" s="1"/>
  <c r="H1058" i="13" s="1"/>
  <c r="L2977" i="9"/>
  <c r="H1057" i="13" s="1"/>
  <c r="J2977" i="9"/>
  <c r="K2977" i="9" s="1"/>
  <c r="H2977" i="9"/>
  <c r="F1057" i="13" s="1"/>
  <c r="G2977" i="9"/>
  <c r="E1057" i="13" s="1"/>
  <c r="D2977" i="9"/>
  <c r="A2977" i="9"/>
  <c r="Q2976" i="9"/>
  <c r="L2976" i="9"/>
  <c r="J2976" i="9"/>
  <c r="K2976" i="9" s="1"/>
  <c r="H2976" i="9"/>
  <c r="G2976" i="9"/>
  <c r="D2976" i="9"/>
  <c r="A2976" i="9"/>
  <c r="Q2975" i="9"/>
  <c r="L2975" i="9"/>
  <c r="H1415" i="6" s="1"/>
  <c r="J2975" i="9"/>
  <c r="K2975" i="9" s="1"/>
  <c r="H2975" i="9"/>
  <c r="G2975" i="9"/>
  <c r="D2975" i="9"/>
  <c r="A2975" i="9"/>
  <c r="Q2974" i="9"/>
  <c r="L2974" i="9"/>
  <c r="H1414" i="6" s="1"/>
  <c r="J2974" i="9"/>
  <c r="K2974" i="9" s="1"/>
  <c r="H2974" i="9"/>
  <c r="G2974" i="9"/>
  <c r="D2974" i="9"/>
  <c r="A2974" i="9"/>
  <c r="L2973" i="9"/>
  <c r="H1413" i="6" s="1"/>
  <c r="J2973" i="9"/>
  <c r="K2973" i="9" s="1"/>
  <c r="H2973" i="9"/>
  <c r="G2973" i="9"/>
  <c r="D2973" i="9"/>
  <c r="A2973" i="9"/>
  <c r="Q2972" i="9"/>
  <c r="L2972" i="9"/>
  <c r="H1412" i="6" s="1"/>
  <c r="J2972" i="9"/>
  <c r="K2972" i="9" s="1"/>
  <c r="H2972" i="9"/>
  <c r="G2972" i="9"/>
  <c r="D2972" i="9"/>
  <c r="A2972" i="9"/>
  <c r="Q2971" i="9"/>
  <c r="L2971" i="9"/>
  <c r="H1411" i="6" s="1"/>
  <c r="J2971" i="9"/>
  <c r="K2971" i="9" s="1"/>
  <c r="H2971" i="9"/>
  <c r="G2971" i="9"/>
  <c r="D2971" i="9"/>
  <c r="A2971" i="9"/>
  <c r="Q2970" i="9"/>
  <c r="L2970" i="9"/>
  <c r="H1410" i="6" s="1"/>
  <c r="J2970" i="9"/>
  <c r="K2970" i="9" s="1"/>
  <c r="H2970" i="9"/>
  <c r="G2970" i="9"/>
  <c r="D2970" i="9"/>
  <c r="A2970" i="9"/>
  <c r="Q2969" i="9"/>
  <c r="L2969" i="9"/>
  <c r="H1409" i="6" s="1"/>
  <c r="J2969" i="9"/>
  <c r="K2969" i="9" s="1"/>
  <c r="H2969" i="9"/>
  <c r="G2969" i="9"/>
  <c r="D2969" i="9"/>
  <c r="A2969" i="9"/>
  <c r="L2968" i="9"/>
  <c r="H1408" i="6" s="1"/>
  <c r="J2968" i="9"/>
  <c r="K2968" i="9" s="1"/>
  <c r="H2968" i="9"/>
  <c r="G2968" i="9"/>
  <c r="D2968" i="9"/>
  <c r="A2968" i="9"/>
  <c r="Q2967" i="9"/>
  <c r="L2967" i="9"/>
  <c r="J2967" i="9"/>
  <c r="K2967" i="9" s="1"/>
  <c r="H2967" i="9"/>
  <c r="G2967" i="9"/>
  <c r="D2967" i="9"/>
  <c r="A2967" i="9"/>
  <c r="Q2966" i="9"/>
  <c r="L2966" i="9"/>
  <c r="H1407" i="6" s="1"/>
  <c r="J2966" i="9"/>
  <c r="K2966" i="9" s="1"/>
  <c r="H2966" i="9"/>
  <c r="G2966" i="9"/>
  <c r="D2966" i="9"/>
  <c r="A2966" i="9"/>
  <c r="J2965" i="9"/>
  <c r="K2965" i="9" s="1"/>
  <c r="H2965" i="9"/>
  <c r="G2965" i="9"/>
  <c r="D2965" i="9"/>
  <c r="A2965" i="9"/>
  <c r="L2965" i="9" s="1"/>
  <c r="H1406" i="6" s="1"/>
  <c r="J2964" i="9"/>
  <c r="K2964" i="9" s="1"/>
  <c r="H2964" i="9"/>
  <c r="G2964" i="9"/>
  <c r="D2964" i="9"/>
  <c r="A2964" i="9"/>
  <c r="L2964" i="9" s="1"/>
  <c r="H1405" i="6" s="1"/>
  <c r="L2963" i="9"/>
  <c r="H1404" i="6" s="1"/>
  <c r="J2963" i="9"/>
  <c r="K2963" i="9" s="1"/>
  <c r="H2963" i="9"/>
  <c r="G2963" i="9"/>
  <c r="D2963" i="9"/>
  <c r="A2963" i="9"/>
  <c r="Q2962" i="9"/>
  <c r="L2962" i="9"/>
  <c r="J2962" i="9"/>
  <c r="K2962" i="9" s="1"/>
  <c r="H2962" i="9"/>
  <c r="G2962" i="9"/>
  <c r="D2962" i="9"/>
  <c r="A2962" i="9"/>
  <c r="J2961" i="9"/>
  <c r="K2961" i="9" s="1"/>
  <c r="H2961" i="9"/>
  <c r="F1056" i="13" s="1"/>
  <c r="G2961" i="9"/>
  <c r="E1056" i="13" s="1"/>
  <c r="D2961" i="9"/>
  <c r="A2961" i="9"/>
  <c r="L2961" i="9" s="1"/>
  <c r="H1056" i="13" s="1"/>
  <c r="Q2960" i="9"/>
  <c r="J2960" i="9"/>
  <c r="K2960" i="9" s="1"/>
  <c r="H2960" i="9"/>
  <c r="G2960" i="9"/>
  <c r="D2960" i="9"/>
  <c r="A2960" i="9"/>
  <c r="L2960" i="9" s="1"/>
  <c r="H1403" i="6" s="1"/>
  <c r="Q2959" i="9"/>
  <c r="J2959" i="9"/>
  <c r="K2959" i="9" s="1"/>
  <c r="H2959" i="9"/>
  <c r="G2959" i="9"/>
  <c r="D2959" i="9"/>
  <c r="A2959" i="9"/>
  <c r="L2959" i="9" s="1"/>
  <c r="H1402" i="6" s="1"/>
  <c r="Q2958" i="9"/>
  <c r="J2958" i="9"/>
  <c r="K2958" i="9" s="1"/>
  <c r="H2958" i="9"/>
  <c r="G2958" i="9"/>
  <c r="D2958" i="9"/>
  <c r="A2958" i="9"/>
  <c r="L2958" i="9" s="1"/>
  <c r="H1401" i="6" s="1"/>
  <c r="Q2957" i="9"/>
  <c r="J2957" i="9"/>
  <c r="K2957" i="9" s="1"/>
  <c r="H2957" i="9"/>
  <c r="G2957" i="9"/>
  <c r="D2957" i="9"/>
  <c r="A2957" i="9"/>
  <c r="L2957" i="9" s="1"/>
  <c r="H1400" i="6" s="1"/>
  <c r="L2956" i="9"/>
  <c r="H1055" i="13" s="1"/>
  <c r="J2956" i="9"/>
  <c r="K2956" i="9" s="1"/>
  <c r="H2956" i="9"/>
  <c r="F1055" i="13" s="1"/>
  <c r="G2956" i="9"/>
  <c r="E1055" i="13" s="1"/>
  <c r="D2956" i="9"/>
  <c r="A2956" i="9"/>
  <c r="Q2955" i="9"/>
  <c r="L2955" i="9"/>
  <c r="H1399" i="6" s="1"/>
  <c r="J2955" i="9"/>
  <c r="K2955" i="9" s="1"/>
  <c r="H2955" i="9"/>
  <c r="G2955" i="9"/>
  <c r="D2955" i="9"/>
  <c r="A2955" i="9"/>
  <c r="Q2954" i="9"/>
  <c r="L2954" i="9"/>
  <c r="H1398" i="6" s="1"/>
  <c r="J2954" i="9"/>
  <c r="K2954" i="9" s="1"/>
  <c r="H2954" i="9"/>
  <c r="G2954" i="9"/>
  <c r="D2954" i="9"/>
  <c r="A2954" i="9"/>
  <c r="Q2953" i="9"/>
  <c r="L2953" i="9"/>
  <c r="J2953" i="9"/>
  <c r="K2953" i="9" s="1"/>
  <c r="H2953" i="9"/>
  <c r="G2953" i="9"/>
  <c r="D2953" i="9"/>
  <c r="A2953" i="9"/>
  <c r="Q2952" i="9"/>
  <c r="L2952" i="9"/>
  <c r="H1397" i="6" s="1"/>
  <c r="J2952" i="9"/>
  <c r="K2952" i="9" s="1"/>
  <c r="H2952" i="9"/>
  <c r="G2952" i="9"/>
  <c r="D2952" i="9"/>
  <c r="A2952" i="9"/>
  <c r="Q2951" i="9"/>
  <c r="L2951" i="9"/>
  <c r="H1396" i="6" s="1"/>
  <c r="J2951" i="9"/>
  <c r="K2951" i="9" s="1"/>
  <c r="H2951" i="9"/>
  <c r="G2951" i="9"/>
  <c r="D2951" i="9"/>
  <c r="A2951" i="9"/>
  <c r="Q2950" i="9"/>
  <c r="L2950" i="9"/>
  <c r="H1395" i="6" s="1"/>
  <c r="J2950" i="9"/>
  <c r="K2950" i="9" s="1"/>
  <c r="H2950" i="9"/>
  <c r="G2950" i="9"/>
  <c r="D2950" i="9"/>
  <c r="A2950" i="9"/>
  <c r="Q2949" i="9"/>
  <c r="L2949" i="9"/>
  <c r="H1394" i="6" s="1"/>
  <c r="J2949" i="9"/>
  <c r="K2949" i="9" s="1"/>
  <c r="H2949" i="9"/>
  <c r="G2949" i="9"/>
  <c r="D2949" i="9"/>
  <c r="A2949" i="9"/>
  <c r="Q2948" i="9"/>
  <c r="L2948" i="9"/>
  <c r="H1393" i="6" s="1"/>
  <c r="J2948" i="9"/>
  <c r="K2948" i="9" s="1"/>
  <c r="H2948" i="9"/>
  <c r="G2948" i="9"/>
  <c r="D2948" i="9"/>
  <c r="A2948" i="9"/>
  <c r="Q2947" i="9"/>
  <c r="L2947" i="9"/>
  <c r="H1392" i="6" s="1"/>
  <c r="J2947" i="9"/>
  <c r="K2947" i="9" s="1"/>
  <c r="H2947" i="9"/>
  <c r="G2947" i="9"/>
  <c r="D2947" i="9"/>
  <c r="A2947" i="9"/>
  <c r="L2946" i="9"/>
  <c r="H1054" i="13" s="1"/>
  <c r="J2946" i="9"/>
  <c r="K2946" i="9" s="1"/>
  <c r="H2946" i="9"/>
  <c r="F1054" i="13" s="1"/>
  <c r="G2946" i="9"/>
  <c r="E1054" i="13" s="1"/>
  <c r="D2946" i="9"/>
  <c r="A2946" i="9"/>
  <c r="Q2945" i="9"/>
  <c r="L2945" i="9"/>
  <c r="J2945" i="9"/>
  <c r="K2945" i="9" s="1"/>
  <c r="H2945" i="9"/>
  <c r="G2945" i="9"/>
  <c r="D2945" i="9"/>
  <c r="A2945" i="9"/>
  <c r="Q2944" i="9"/>
  <c r="L2944" i="9"/>
  <c r="J2944" i="9"/>
  <c r="K2944" i="9" s="1"/>
  <c r="H2944" i="9"/>
  <c r="G2944" i="9"/>
  <c r="D2944" i="9"/>
  <c r="A2944" i="9"/>
  <c r="Q2943" i="9"/>
  <c r="L2943" i="9"/>
  <c r="H1391" i="6" s="1"/>
  <c r="J2943" i="9"/>
  <c r="K2943" i="9" s="1"/>
  <c r="H2943" i="9"/>
  <c r="G2943" i="9"/>
  <c r="D2943" i="9"/>
  <c r="A2943" i="9"/>
  <c r="Q2942" i="9"/>
  <c r="L2942" i="9"/>
  <c r="H1390" i="6" s="1"/>
  <c r="J2942" i="9"/>
  <c r="K2942" i="9" s="1"/>
  <c r="H2942" i="9"/>
  <c r="G2942" i="9"/>
  <c r="D2942" i="9"/>
  <c r="A2942" i="9"/>
  <c r="Q2941" i="9"/>
  <c r="L2941" i="9"/>
  <c r="H1389" i="6" s="1"/>
  <c r="J2941" i="9"/>
  <c r="K2941" i="9" s="1"/>
  <c r="H2941" i="9"/>
  <c r="G2941" i="9"/>
  <c r="D2941" i="9"/>
  <c r="A2941" i="9"/>
  <c r="Q2940" i="9"/>
  <c r="L2940" i="9"/>
  <c r="H1388" i="6" s="1"/>
  <c r="J2940" i="9"/>
  <c r="K2940" i="9" s="1"/>
  <c r="H2940" i="9"/>
  <c r="G2940" i="9"/>
  <c r="D2940" i="9"/>
  <c r="A2940" i="9"/>
  <c r="Q2939" i="9"/>
  <c r="L2939" i="9"/>
  <c r="H1387" i="6" s="1"/>
  <c r="J2939" i="9"/>
  <c r="K2939" i="9" s="1"/>
  <c r="H2939" i="9"/>
  <c r="G2939" i="9"/>
  <c r="D2939" i="9"/>
  <c r="A2939" i="9"/>
  <c r="Q2938" i="9"/>
  <c r="L2938" i="9"/>
  <c r="H1386" i="6" s="1"/>
  <c r="J2938" i="9"/>
  <c r="K2938" i="9" s="1"/>
  <c r="H2938" i="9"/>
  <c r="G2938" i="9"/>
  <c r="D2938" i="9"/>
  <c r="A2938" i="9"/>
  <c r="J2937" i="9"/>
  <c r="K2937" i="9" s="1"/>
  <c r="H2937" i="9"/>
  <c r="F1053" i="13" s="1"/>
  <c r="G2937" i="9"/>
  <c r="E1053" i="13" s="1"/>
  <c r="D2937" i="9"/>
  <c r="A2937" i="9"/>
  <c r="L2937" i="9" s="1"/>
  <c r="H1053" i="13" s="1"/>
  <c r="Q2936" i="9"/>
  <c r="J2936" i="9"/>
  <c r="K2936" i="9" s="1"/>
  <c r="H2936" i="9"/>
  <c r="G2936" i="9"/>
  <c r="D2936" i="9"/>
  <c r="A2936" i="9"/>
  <c r="L2936" i="9" s="1"/>
  <c r="H1385" i="6" s="1"/>
  <c r="Q2935" i="9"/>
  <c r="J2935" i="9"/>
  <c r="K2935" i="9" s="1"/>
  <c r="H2935" i="9"/>
  <c r="G2935" i="9"/>
  <c r="D2935" i="9"/>
  <c r="A2935" i="9"/>
  <c r="L2935" i="9" s="1"/>
  <c r="H1384" i="6" s="1"/>
  <c r="Q2934" i="9"/>
  <c r="J2934" i="9"/>
  <c r="K2934" i="9" s="1"/>
  <c r="H2934" i="9"/>
  <c r="G2934" i="9"/>
  <c r="D2934" i="9"/>
  <c r="A2934" i="9"/>
  <c r="L2934" i="9" s="1"/>
  <c r="H1383" i="6" s="1"/>
  <c r="Q2933" i="9"/>
  <c r="J2933" i="9"/>
  <c r="K2933" i="9" s="1"/>
  <c r="H2933" i="9"/>
  <c r="G2933" i="9"/>
  <c r="D2933" i="9"/>
  <c r="A2933" i="9"/>
  <c r="L2933" i="9" s="1"/>
  <c r="H1382" i="6" s="1"/>
  <c r="Q2932" i="9"/>
  <c r="J2932" i="9"/>
  <c r="K2932" i="9" s="1"/>
  <c r="H2932" i="9"/>
  <c r="G2932" i="9"/>
  <c r="D2932" i="9"/>
  <c r="A2932" i="9"/>
  <c r="L2932" i="9" s="1"/>
  <c r="H1381" i="6" s="1"/>
  <c r="Q2931" i="9"/>
  <c r="J2931" i="9"/>
  <c r="K2931" i="9" s="1"/>
  <c r="H2931" i="9"/>
  <c r="G2931" i="9"/>
  <c r="D2931" i="9"/>
  <c r="A2931" i="9"/>
  <c r="L2931" i="9" s="1"/>
  <c r="H1380" i="6" s="1"/>
  <c r="Q2930" i="9"/>
  <c r="J2930" i="9"/>
  <c r="K2930" i="9" s="1"/>
  <c r="H2930" i="9"/>
  <c r="G2930" i="9"/>
  <c r="D2930" i="9"/>
  <c r="A2930" i="9"/>
  <c r="L2930" i="9" s="1"/>
  <c r="H1379" i="6" s="1"/>
  <c r="Q2929" i="9"/>
  <c r="L2929" i="9"/>
  <c r="H1378" i="6" s="1"/>
  <c r="J2929" i="9"/>
  <c r="K2929" i="9" s="1"/>
  <c r="H2929" i="9"/>
  <c r="G2929" i="9"/>
  <c r="D2929" i="9"/>
  <c r="A2929" i="9"/>
  <c r="Q2928" i="9"/>
  <c r="L2928" i="9"/>
  <c r="H1377" i="6" s="1"/>
  <c r="J2928" i="9"/>
  <c r="K2928" i="9" s="1"/>
  <c r="H2928" i="9"/>
  <c r="G2928" i="9"/>
  <c r="D2928" i="9"/>
  <c r="A2928" i="9"/>
  <c r="L2927" i="9"/>
  <c r="H1052" i="13" s="1"/>
  <c r="J2927" i="9"/>
  <c r="K2927" i="9" s="1"/>
  <c r="H2927" i="9"/>
  <c r="F1052" i="13" s="1"/>
  <c r="G2927" i="9"/>
  <c r="E1052" i="13" s="1"/>
  <c r="D2927" i="9"/>
  <c r="A2927" i="9"/>
  <c r="Q2926" i="9"/>
  <c r="L2926" i="9"/>
  <c r="H1376" i="6" s="1"/>
  <c r="J2926" i="9"/>
  <c r="K2926" i="9" s="1"/>
  <c r="H2926" i="9"/>
  <c r="G2926" i="9"/>
  <c r="D2926" i="9"/>
  <c r="A2926" i="9"/>
  <c r="Q2925" i="9"/>
  <c r="L2925" i="9"/>
  <c r="H1375" i="6" s="1"/>
  <c r="J2925" i="9"/>
  <c r="K2925" i="9" s="1"/>
  <c r="H2925" i="9"/>
  <c r="G2925" i="9"/>
  <c r="D2925" i="9"/>
  <c r="A2925" i="9"/>
  <c r="Q2924" i="9"/>
  <c r="L2924" i="9"/>
  <c r="H1374" i="6" s="1"/>
  <c r="J2924" i="9"/>
  <c r="K2924" i="9" s="1"/>
  <c r="H2924" i="9"/>
  <c r="G2924" i="9"/>
  <c r="D2924" i="9"/>
  <c r="A2924" i="9"/>
  <c r="Q2923" i="9"/>
  <c r="L2923" i="9"/>
  <c r="H1373" i="6" s="1"/>
  <c r="J2923" i="9"/>
  <c r="K2923" i="9" s="1"/>
  <c r="H2923" i="9"/>
  <c r="G2923" i="9"/>
  <c r="D2923" i="9"/>
  <c r="A2923" i="9"/>
  <c r="Q2922" i="9"/>
  <c r="L2922" i="9"/>
  <c r="H1372" i="6" s="1"/>
  <c r="J2922" i="9"/>
  <c r="K2922" i="9" s="1"/>
  <c r="H2922" i="9"/>
  <c r="G2922" i="9"/>
  <c r="D2922" i="9"/>
  <c r="A2922" i="9"/>
  <c r="Q2921" i="9"/>
  <c r="L2921" i="9"/>
  <c r="H1371" i="6" s="1"/>
  <c r="J2921" i="9"/>
  <c r="K2921" i="9" s="1"/>
  <c r="H2921" i="9"/>
  <c r="G2921" i="9"/>
  <c r="D2921" i="9"/>
  <c r="A2921" i="9"/>
  <c r="Q2920" i="9"/>
  <c r="L2920" i="9"/>
  <c r="H1370" i="6" s="1"/>
  <c r="J2920" i="9"/>
  <c r="K2920" i="9" s="1"/>
  <c r="H2920" i="9"/>
  <c r="G2920" i="9"/>
  <c r="D2920" i="9"/>
  <c r="A2920" i="9"/>
  <c r="Q2919" i="9"/>
  <c r="L2919" i="9"/>
  <c r="H1369" i="6" s="1"/>
  <c r="J2919" i="9"/>
  <c r="K2919" i="9" s="1"/>
  <c r="H2919" i="9"/>
  <c r="G2919" i="9"/>
  <c r="D2919" i="9"/>
  <c r="A2919" i="9"/>
  <c r="Q2918" i="9"/>
  <c r="L2918" i="9"/>
  <c r="H1368" i="6" s="1"/>
  <c r="J2918" i="9"/>
  <c r="K2918" i="9" s="1"/>
  <c r="H2918" i="9"/>
  <c r="G2918" i="9"/>
  <c r="D2918" i="9"/>
  <c r="A2918" i="9"/>
  <c r="L2917" i="9"/>
  <c r="H1051" i="13" s="1"/>
  <c r="J2917" i="9"/>
  <c r="K2917" i="9" s="1"/>
  <c r="H2917" i="9"/>
  <c r="F1051" i="13" s="1"/>
  <c r="G2917" i="9"/>
  <c r="E1051" i="13" s="1"/>
  <c r="D2917" i="9"/>
  <c r="A2917" i="9"/>
  <c r="Q2916" i="9"/>
  <c r="L2916" i="9"/>
  <c r="H1367" i="6" s="1"/>
  <c r="J2916" i="9"/>
  <c r="K2916" i="9" s="1"/>
  <c r="H2916" i="9"/>
  <c r="G2916" i="9"/>
  <c r="D2916" i="9"/>
  <c r="A2916" i="9"/>
  <c r="Q2915" i="9"/>
  <c r="L2915" i="9"/>
  <c r="J2915" i="9"/>
  <c r="K2915" i="9" s="1"/>
  <c r="H2915" i="9"/>
  <c r="G2915" i="9"/>
  <c r="D2915" i="9"/>
  <c r="A2915" i="9"/>
  <c r="Q2914" i="9"/>
  <c r="L2914" i="9"/>
  <c r="H1366" i="6" s="1"/>
  <c r="J2914" i="9"/>
  <c r="K2914" i="9" s="1"/>
  <c r="H2914" i="9"/>
  <c r="G2914" i="9"/>
  <c r="D2914" i="9"/>
  <c r="A2914" i="9"/>
  <c r="Q2913" i="9"/>
  <c r="L2913" i="9"/>
  <c r="H1365" i="6" s="1"/>
  <c r="J2913" i="9"/>
  <c r="K2913" i="9" s="1"/>
  <c r="H2913" i="9"/>
  <c r="G2913" i="9"/>
  <c r="D2913" i="9"/>
  <c r="A2913" i="9"/>
  <c r="Q2912" i="9"/>
  <c r="L2912" i="9"/>
  <c r="H1364" i="6" s="1"/>
  <c r="J2912" i="9"/>
  <c r="K2912" i="9" s="1"/>
  <c r="H2912" i="9"/>
  <c r="G2912" i="9"/>
  <c r="D2912" i="9"/>
  <c r="A2912" i="9"/>
  <c r="Q2911" i="9"/>
  <c r="L2911" i="9"/>
  <c r="H1363" i="6" s="1"/>
  <c r="J2911" i="9"/>
  <c r="K2911" i="9" s="1"/>
  <c r="H2911" i="9"/>
  <c r="G2911" i="9"/>
  <c r="D2911" i="9"/>
  <c r="A2911" i="9"/>
  <c r="Q2910" i="9"/>
  <c r="L2910" i="9"/>
  <c r="H1362" i="6" s="1"/>
  <c r="J2910" i="9"/>
  <c r="K2910" i="9" s="1"/>
  <c r="H2910" i="9"/>
  <c r="G2910" i="9"/>
  <c r="D2910" i="9"/>
  <c r="A2910" i="9"/>
  <c r="Q2909" i="9"/>
  <c r="L2909" i="9"/>
  <c r="H1361" i="6" s="1"/>
  <c r="J2909" i="9"/>
  <c r="K2909" i="9" s="1"/>
  <c r="H2909" i="9"/>
  <c r="G2909" i="9"/>
  <c r="D2909" i="9"/>
  <c r="A2909" i="9"/>
  <c r="Q2908" i="9"/>
  <c r="L2908" i="9"/>
  <c r="H1360" i="6" s="1"/>
  <c r="J2908" i="9"/>
  <c r="K2908" i="9" s="1"/>
  <c r="H2908" i="9"/>
  <c r="G2908" i="9"/>
  <c r="D2908" i="9"/>
  <c r="A2908" i="9"/>
  <c r="J2907" i="9"/>
  <c r="K2907" i="9" s="1"/>
  <c r="H2907" i="9"/>
  <c r="F1050" i="13" s="1"/>
  <c r="G2907" i="9"/>
  <c r="E1050" i="13" s="1"/>
  <c r="D2907" i="9"/>
  <c r="A2907" i="9"/>
  <c r="L2907" i="9" s="1"/>
  <c r="H1050" i="13" s="1"/>
  <c r="Q2906" i="9"/>
  <c r="J2906" i="9"/>
  <c r="K2906" i="9" s="1"/>
  <c r="H2906" i="9"/>
  <c r="G2906" i="9"/>
  <c r="D2906" i="9"/>
  <c r="A2906" i="9"/>
  <c r="L2906" i="9" s="1"/>
  <c r="H1359" i="6" s="1"/>
  <c r="Q2905" i="9"/>
  <c r="J2905" i="9"/>
  <c r="K2905" i="9" s="1"/>
  <c r="H2905" i="9"/>
  <c r="G2905" i="9"/>
  <c r="D2905" i="9"/>
  <c r="A2905" i="9"/>
  <c r="L2905" i="9" s="1"/>
  <c r="Q2904" i="9"/>
  <c r="J2904" i="9"/>
  <c r="K2904" i="9" s="1"/>
  <c r="H2904" i="9"/>
  <c r="G2904" i="9"/>
  <c r="D2904" i="9"/>
  <c r="A2904" i="9"/>
  <c r="L2904" i="9" s="1"/>
  <c r="H1358" i="6" s="1"/>
  <c r="Q2903" i="9"/>
  <c r="J2903" i="9"/>
  <c r="K2903" i="9" s="1"/>
  <c r="H2903" i="9"/>
  <c r="G2903" i="9"/>
  <c r="D2903" i="9"/>
  <c r="A2903" i="9"/>
  <c r="L2903" i="9" s="1"/>
  <c r="H1357" i="6" s="1"/>
  <c r="Q2902" i="9"/>
  <c r="J2902" i="9"/>
  <c r="K2902" i="9" s="1"/>
  <c r="H2902" i="9"/>
  <c r="G2902" i="9"/>
  <c r="D2902" i="9"/>
  <c r="A2902" i="9"/>
  <c r="L2902" i="9" s="1"/>
  <c r="H1356" i="6" s="1"/>
  <c r="Q2901" i="9"/>
  <c r="J2901" i="9"/>
  <c r="K2901" i="9" s="1"/>
  <c r="H2901" i="9"/>
  <c r="G2901" i="9"/>
  <c r="D2901" i="9"/>
  <c r="A2901" i="9"/>
  <c r="L2901" i="9" s="1"/>
  <c r="H1355" i="6" s="1"/>
  <c r="Q2900" i="9"/>
  <c r="J2900" i="9"/>
  <c r="K2900" i="9" s="1"/>
  <c r="H2900" i="9"/>
  <c r="G2900" i="9"/>
  <c r="D2900" i="9"/>
  <c r="A2900" i="9"/>
  <c r="L2900" i="9" s="1"/>
  <c r="H1354" i="6" s="1"/>
  <c r="J2899" i="9"/>
  <c r="K2899" i="9" s="1"/>
  <c r="H2899" i="9"/>
  <c r="F1049" i="13" s="1"/>
  <c r="G2899" i="9"/>
  <c r="E1049" i="13" s="1"/>
  <c r="D2899" i="9"/>
  <c r="A2899" i="9"/>
  <c r="L2899" i="9" s="1"/>
  <c r="H1049" i="13" s="1"/>
  <c r="Q2898" i="9"/>
  <c r="J2898" i="9"/>
  <c r="K2898" i="9" s="1"/>
  <c r="H2898" i="9"/>
  <c r="G2898" i="9"/>
  <c r="D2898" i="9"/>
  <c r="A2898" i="9"/>
  <c r="L2898" i="9" s="1"/>
  <c r="Q2897" i="9"/>
  <c r="J2897" i="9"/>
  <c r="K2897" i="9" s="1"/>
  <c r="H2897" i="9"/>
  <c r="G2897" i="9"/>
  <c r="D2897" i="9"/>
  <c r="A2897" i="9"/>
  <c r="L2897" i="9" s="1"/>
  <c r="H1353" i="6" s="1"/>
  <c r="Q2896" i="9"/>
  <c r="L2896" i="9"/>
  <c r="J2896" i="9"/>
  <c r="K2896" i="9" s="1"/>
  <c r="H2896" i="9"/>
  <c r="G2896" i="9"/>
  <c r="D2896" i="9"/>
  <c r="A2896" i="9"/>
  <c r="Q2895" i="9"/>
  <c r="L2895" i="9"/>
  <c r="H1352" i="6" s="1"/>
  <c r="J2895" i="9"/>
  <c r="K2895" i="9" s="1"/>
  <c r="H2895" i="9"/>
  <c r="G2895" i="9"/>
  <c r="D2895" i="9"/>
  <c r="A2895" i="9"/>
  <c r="Q2894" i="9"/>
  <c r="L2894" i="9"/>
  <c r="H1351" i="6" s="1"/>
  <c r="J2894" i="9"/>
  <c r="K2894" i="9" s="1"/>
  <c r="H2894" i="9"/>
  <c r="G2894" i="9"/>
  <c r="D2894" i="9"/>
  <c r="A2894" i="9"/>
  <c r="Q2893" i="9"/>
  <c r="L2893" i="9"/>
  <c r="H1350" i="6" s="1"/>
  <c r="J2893" i="9"/>
  <c r="K2893" i="9" s="1"/>
  <c r="H2893" i="9"/>
  <c r="G2893" i="9"/>
  <c r="D2893" i="9"/>
  <c r="A2893" i="9"/>
  <c r="Q2892" i="9"/>
  <c r="J2892" i="9"/>
  <c r="K2892" i="9" s="1"/>
  <c r="H2892" i="9"/>
  <c r="G2892" i="9"/>
  <c r="D2892" i="9"/>
  <c r="A2892" i="9"/>
  <c r="L2892" i="9" s="1"/>
  <c r="H1349" i="6" s="1"/>
  <c r="J2891" i="9"/>
  <c r="K2891" i="9" s="1"/>
  <c r="H2891" i="9"/>
  <c r="G2891" i="9"/>
  <c r="D2891" i="9"/>
  <c r="A2891" i="9"/>
  <c r="L2891" i="9" s="1"/>
  <c r="H1348" i="6" s="1"/>
  <c r="J2890" i="9"/>
  <c r="K2890" i="9" s="1"/>
  <c r="H2890" i="9"/>
  <c r="G2890" i="9"/>
  <c r="D2890" i="9"/>
  <c r="A2890" i="9"/>
  <c r="L2890" i="9" s="1"/>
  <c r="H1347" i="6" s="1"/>
  <c r="Q2889" i="9"/>
  <c r="J2889" i="9"/>
  <c r="K2889" i="9" s="1"/>
  <c r="H2889" i="9"/>
  <c r="G2889" i="9"/>
  <c r="D2889" i="9"/>
  <c r="A2889" i="9"/>
  <c r="L2889" i="9" s="1"/>
  <c r="H1346" i="6" s="1"/>
  <c r="Q2888" i="9"/>
  <c r="J2888" i="9"/>
  <c r="K2888" i="9" s="1"/>
  <c r="H2888" i="9"/>
  <c r="G2888" i="9"/>
  <c r="D2888" i="9"/>
  <c r="A2888" i="9"/>
  <c r="L2888" i="9" s="1"/>
  <c r="H1345" i="6" s="1"/>
  <c r="Q2887" i="9"/>
  <c r="J2887" i="9"/>
  <c r="K2887" i="9" s="1"/>
  <c r="H2887" i="9"/>
  <c r="G2887" i="9"/>
  <c r="D2887" i="9"/>
  <c r="A2887" i="9"/>
  <c r="L2887" i="9" s="1"/>
  <c r="H1344" i="6" s="1"/>
  <c r="Q2886" i="9"/>
  <c r="J2886" i="9"/>
  <c r="K2886" i="9" s="1"/>
  <c r="H2886" i="9"/>
  <c r="G2886" i="9"/>
  <c r="D2886" i="9"/>
  <c r="A2886" i="9"/>
  <c r="L2886" i="9" s="1"/>
  <c r="H1343" i="6" s="1"/>
  <c r="Q2885" i="9"/>
  <c r="J2885" i="9"/>
  <c r="K2885" i="9" s="1"/>
  <c r="H2885" i="9"/>
  <c r="G2885" i="9"/>
  <c r="D2885" i="9"/>
  <c r="A2885" i="9"/>
  <c r="L2885" i="9" s="1"/>
  <c r="H1342" i="6" s="1"/>
  <c r="Q2884" i="9"/>
  <c r="J2884" i="9"/>
  <c r="K2884" i="9" s="1"/>
  <c r="H2884" i="9"/>
  <c r="G2884" i="9"/>
  <c r="D2884" i="9"/>
  <c r="A2884" i="9"/>
  <c r="L2884" i="9" s="1"/>
  <c r="H1341" i="6" s="1"/>
  <c r="J2883" i="9"/>
  <c r="K2883" i="9" s="1"/>
  <c r="H2883" i="9"/>
  <c r="F1048" i="13" s="1"/>
  <c r="G2883" i="9"/>
  <c r="E1048" i="13" s="1"/>
  <c r="D2883" i="9"/>
  <c r="A2883" i="9"/>
  <c r="L2883" i="9" s="1"/>
  <c r="H1048" i="13" s="1"/>
  <c r="Q2882" i="9"/>
  <c r="J2882" i="9"/>
  <c r="K2882" i="9" s="1"/>
  <c r="H2882" i="9"/>
  <c r="G2882" i="9"/>
  <c r="D2882" i="9"/>
  <c r="A2882" i="9"/>
  <c r="L2882" i="9" s="1"/>
  <c r="H1340" i="6" s="1"/>
  <c r="Q2881" i="9"/>
  <c r="J2881" i="9"/>
  <c r="K2881" i="9" s="1"/>
  <c r="H2881" i="9"/>
  <c r="G2881" i="9"/>
  <c r="D2881" i="9"/>
  <c r="A2881" i="9"/>
  <c r="L2881" i="9" s="1"/>
  <c r="H1339" i="6" s="1"/>
  <c r="Q2880" i="9"/>
  <c r="J2880" i="9"/>
  <c r="K2880" i="9" s="1"/>
  <c r="H2880" i="9"/>
  <c r="G2880" i="9"/>
  <c r="D2880" i="9"/>
  <c r="A2880" i="9"/>
  <c r="L2880" i="9" s="1"/>
  <c r="H1338" i="6" s="1"/>
  <c r="Q2879" i="9"/>
  <c r="J2879" i="9"/>
  <c r="K2879" i="9" s="1"/>
  <c r="H2879" i="9"/>
  <c r="G2879" i="9"/>
  <c r="D2879" i="9"/>
  <c r="A2879" i="9"/>
  <c r="L2879" i="9" s="1"/>
  <c r="H1337" i="6" s="1"/>
  <c r="Q2878" i="9"/>
  <c r="J2878" i="9"/>
  <c r="K2878" i="9" s="1"/>
  <c r="H2878" i="9"/>
  <c r="G2878" i="9"/>
  <c r="D2878" i="9"/>
  <c r="A2878" i="9"/>
  <c r="L2878" i="9" s="1"/>
  <c r="H1336" i="6" s="1"/>
  <c r="Q2877" i="9"/>
  <c r="J2877" i="9"/>
  <c r="K2877" i="9" s="1"/>
  <c r="H2877" i="9"/>
  <c r="G2877" i="9"/>
  <c r="D2877" i="9"/>
  <c r="A2877" i="9"/>
  <c r="L2877" i="9" s="1"/>
  <c r="H1335" i="6" s="1"/>
  <c r="Q2876" i="9"/>
  <c r="J2876" i="9"/>
  <c r="K2876" i="9" s="1"/>
  <c r="H2876" i="9"/>
  <c r="G2876" i="9"/>
  <c r="D2876" i="9"/>
  <c r="A2876" i="9"/>
  <c r="L2876" i="9" s="1"/>
  <c r="H1334" i="6" s="1"/>
  <c r="Q2875" i="9"/>
  <c r="J2875" i="9"/>
  <c r="K2875" i="9" s="1"/>
  <c r="H2875" i="9"/>
  <c r="G2875" i="9"/>
  <c r="D2875" i="9"/>
  <c r="A2875" i="9"/>
  <c r="L2875" i="9" s="1"/>
  <c r="H1333" i="6" s="1"/>
  <c r="Q2874" i="9"/>
  <c r="J2874" i="9"/>
  <c r="K2874" i="9" s="1"/>
  <c r="H2874" i="9"/>
  <c r="G2874" i="9"/>
  <c r="D2874" i="9"/>
  <c r="A2874" i="9"/>
  <c r="L2874" i="9" s="1"/>
  <c r="H1332" i="6" s="1"/>
  <c r="Q2873" i="9"/>
  <c r="J2873" i="9"/>
  <c r="K2873" i="9" s="1"/>
  <c r="H2873" i="9"/>
  <c r="G2873" i="9"/>
  <c r="D2873" i="9"/>
  <c r="A2873" i="9"/>
  <c r="L2873" i="9" s="1"/>
  <c r="H1331" i="6" s="1"/>
  <c r="Q2872" i="9"/>
  <c r="K2872" i="9"/>
  <c r="J2872" i="9"/>
  <c r="H2872" i="9"/>
  <c r="G2872" i="9"/>
  <c r="D2872" i="9"/>
  <c r="A2872" i="9"/>
  <c r="L2872" i="9" s="1"/>
  <c r="H1330" i="6" s="1"/>
  <c r="Q2871" i="9"/>
  <c r="J2871" i="9"/>
  <c r="K2871" i="9" s="1"/>
  <c r="H2871" i="9"/>
  <c r="G2871" i="9"/>
  <c r="D2871" i="9"/>
  <c r="A2871" i="9"/>
  <c r="L2871" i="9" s="1"/>
  <c r="H1329" i="6" s="1"/>
  <c r="Q2870" i="9"/>
  <c r="K2870" i="9"/>
  <c r="J2870" i="9"/>
  <c r="H2870" i="9"/>
  <c r="G2870" i="9"/>
  <c r="D2870" i="9"/>
  <c r="A2870" i="9"/>
  <c r="L2870" i="9" s="1"/>
  <c r="H1328" i="6" s="1"/>
  <c r="Q2869" i="9"/>
  <c r="J2869" i="9"/>
  <c r="K2869" i="9" s="1"/>
  <c r="H2869" i="9"/>
  <c r="G2869" i="9"/>
  <c r="D2869" i="9"/>
  <c r="A2869" i="9"/>
  <c r="L2869" i="9" s="1"/>
  <c r="H1327" i="6" s="1"/>
  <c r="Q2868" i="9"/>
  <c r="J2868" i="9"/>
  <c r="K2868" i="9" s="1"/>
  <c r="H2868" i="9"/>
  <c r="G2868" i="9"/>
  <c r="D2868" i="9"/>
  <c r="A2868" i="9"/>
  <c r="L2868" i="9" s="1"/>
  <c r="H1326" i="6" s="1"/>
  <c r="Q2867" i="9"/>
  <c r="J2867" i="9"/>
  <c r="K2867" i="9" s="1"/>
  <c r="H2867" i="9"/>
  <c r="G2867" i="9"/>
  <c r="D2867" i="9"/>
  <c r="A2867" i="9"/>
  <c r="L2867" i="9" s="1"/>
  <c r="H1325" i="6" s="1"/>
  <c r="Q2866" i="9"/>
  <c r="J2866" i="9"/>
  <c r="K2866" i="9" s="1"/>
  <c r="H2866" i="9"/>
  <c r="G2866" i="9"/>
  <c r="D2866" i="9"/>
  <c r="A2866" i="9"/>
  <c r="L2866" i="9" s="1"/>
  <c r="H1324" i="6" s="1"/>
  <c r="Q2865" i="9"/>
  <c r="J2865" i="9"/>
  <c r="K2865" i="9" s="1"/>
  <c r="H2865" i="9"/>
  <c r="G2865" i="9"/>
  <c r="D2865" i="9"/>
  <c r="A2865" i="9"/>
  <c r="L2865" i="9" s="1"/>
  <c r="H1323" i="6" s="1"/>
  <c r="Q2864" i="9"/>
  <c r="J2864" i="9"/>
  <c r="K2864" i="9" s="1"/>
  <c r="H2864" i="9"/>
  <c r="G2864" i="9"/>
  <c r="D2864" i="9"/>
  <c r="A2864" i="9"/>
  <c r="L2864" i="9" s="1"/>
  <c r="H1322" i="6" s="1"/>
  <c r="Q2863" i="9"/>
  <c r="J2863" i="9"/>
  <c r="K2863" i="9" s="1"/>
  <c r="H2863" i="9"/>
  <c r="G2863" i="9"/>
  <c r="D2863" i="9"/>
  <c r="A2863" i="9"/>
  <c r="L2863" i="9" s="1"/>
  <c r="H1321" i="6" s="1"/>
  <c r="Q2862" i="9"/>
  <c r="J2862" i="9"/>
  <c r="K2862" i="9" s="1"/>
  <c r="H2862" i="9"/>
  <c r="G2862" i="9"/>
  <c r="D2862" i="9"/>
  <c r="A2862" i="9"/>
  <c r="L2862" i="9" s="1"/>
  <c r="H1320" i="6" s="1"/>
  <c r="L2861" i="9"/>
  <c r="H1047" i="13" s="1"/>
  <c r="J2861" i="9"/>
  <c r="K2861" i="9" s="1"/>
  <c r="H2861" i="9"/>
  <c r="F1047" i="13" s="1"/>
  <c r="G2861" i="9"/>
  <c r="E1047" i="13" s="1"/>
  <c r="D2861" i="9"/>
  <c r="A2861" i="9"/>
  <c r="Q2860" i="9"/>
  <c r="L2860" i="9"/>
  <c r="H1319" i="6" s="1"/>
  <c r="J2860" i="9"/>
  <c r="K2860" i="9" s="1"/>
  <c r="H2860" i="9"/>
  <c r="G2860" i="9"/>
  <c r="D2860" i="9"/>
  <c r="A2860" i="9"/>
  <c r="Q2859" i="9"/>
  <c r="L2859" i="9"/>
  <c r="H1318" i="6" s="1"/>
  <c r="J2859" i="9"/>
  <c r="K2859" i="9" s="1"/>
  <c r="H2859" i="9"/>
  <c r="G2859" i="9"/>
  <c r="D2859" i="9"/>
  <c r="A2859" i="9"/>
  <c r="L2858" i="9"/>
  <c r="H1158" i="13" s="1"/>
  <c r="J2858" i="9"/>
  <c r="K2858" i="9" s="1"/>
  <c r="H2858" i="9"/>
  <c r="F1158" i="13" s="1"/>
  <c r="G2858" i="9"/>
  <c r="E1158" i="13" s="1"/>
  <c r="D2858" i="9"/>
  <c r="A2858" i="9"/>
  <c r="Q2857" i="9"/>
  <c r="L2857" i="9"/>
  <c r="H1317" i="6" s="1"/>
  <c r="J2857" i="9"/>
  <c r="K2857" i="9" s="1"/>
  <c r="H2857" i="9"/>
  <c r="G2857" i="9"/>
  <c r="D2857" i="9"/>
  <c r="A2857" i="9"/>
  <c r="J2856" i="9"/>
  <c r="K2856" i="9" s="1"/>
  <c r="H2856" i="9"/>
  <c r="G2856" i="9"/>
  <c r="D2856" i="9"/>
  <c r="A2856" i="9"/>
  <c r="L2856" i="9" s="1"/>
  <c r="Q2855" i="9"/>
  <c r="J2855" i="9"/>
  <c r="K2855" i="9" s="1"/>
  <c r="H2855" i="9"/>
  <c r="G2855" i="9"/>
  <c r="D2855" i="9"/>
  <c r="A2855" i="9"/>
  <c r="L2855" i="9" s="1"/>
  <c r="H1316" i="6" s="1"/>
  <c r="Q2854" i="9"/>
  <c r="J2854" i="9"/>
  <c r="K2854" i="9" s="1"/>
  <c r="H2854" i="9"/>
  <c r="G2854" i="9"/>
  <c r="D2854" i="9"/>
  <c r="A2854" i="9"/>
  <c r="L2854" i="9" s="1"/>
  <c r="H1315" i="6" s="1"/>
  <c r="Q2853" i="9"/>
  <c r="J2853" i="9"/>
  <c r="K2853" i="9" s="1"/>
  <c r="H2853" i="9"/>
  <c r="G2853" i="9"/>
  <c r="D2853" i="9"/>
  <c r="A2853" i="9"/>
  <c r="L2853" i="9" s="1"/>
  <c r="H1314" i="6" s="1"/>
  <c r="Q2852" i="9"/>
  <c r="J2852" i="9"/>
  <c r="K2852" i="9" s="1"/>
  <c r="H2852" i="9"/>
  <c r="G2852" i="9"/>
  <c r="D2852" i="9"/>
  <c r="A2852" i="9"/>
  <c r="L2852" i="9" s="1"/>
  <c r="H1313" i="6" s="1"/>
  <c r="Q2851" i="9"/>
  <c r="J2851" i="9"/>
  <c r="K2851" i="9" s="1"/>
  <c r="H2851" i="9"/>
  <c r="G2851" i="9"/>
  <c r="D2851" i="9"/>
  <c r="A2851" i="9"/>
  <c r="L2851" i="9" s="1"/>
  <c r="H1312" i="6" s="1"/>
  <c r="Q2850" i="9"/>
  <c r="J2850" i="9"/>
  <c r="K2850" i="9" s="1"/>
  <c r="H2850" i="9"/>
  <c r="G2850" i="9"/>
  <c r="D2850" i="9"/>
  <c r="A2850" i="9"/>
  <c r="L2850" i="9" s="1"/>
  <c r="H1311" i="6" s="1"/>
  <c r="J2849" i="9"/>
  <c r="K2849" i="9" s="1"/>
  <c r="H2849" i="9"/>
  <c r="G2849" i="9"/>
  <c r="D2849" i="9"/>
  <c r="A2849" i="9"/>
  <c r="L2849" i="9" s="1"/>
  <c r="H1310" i="6" s="1"/>
  <c r="J2848" i="9"/>
  <c r="K2848" i="9" s="1"/>
  <c r="H2848" i="9"/>
  <c r="G2848" i="9"/>
  <c r="D2848" i="9"/>
  <c r="A2848" i="9"/>
  <c r="L2848" i="9" s="1"/>
  <c r="H1309" i="6" s="1"/>
  <c r="Q2847" i="9"/>
  <c r="J2847" i="9"/>
  <c r="K2847" i="9" s="1"/>
  <c r="H2847" i="9"/>
  <c r="G2847" i="9"/>
  <c r="D2847" i="9"/>
  <c r="A2847" i="9"/>
  <c r="L2847" i="9" s="1"/>
  <c r="H1308" i="6" s="1"/>
  <c r="Q2846" i="9"/>
  <c r="J2846" i="9"/>
  <c r="K2846" i="9" s="1"/>
  <c r="H2846" i="9"/>
  <c r="G2846" i="9"/>
  <c r="D2846" i="9"/>
  <c r="A2846" i="9"/>
  <c r="L2846" i="9" s="1"/>
  <c r="Q2845" i="9"/>
  <c r="L2845" i="9"/>
  <c r="H1307" i="6" s="1"/>
  <c r="J2845" i="9"/>
  <c r="K2845" i="9" s="1"/>
  <c r="H2845" i="9"/>
  <c r="G2845" i="9"/>
  <c r="D2845" i="9"/>
  <c r="A2845" i="9"/>
  <c r="Q2844" i="9"/>
  <c r="L2844" i="9"/>
  <c r="H1306" i="6" s="1"/>
  <c r="J2844" i="9"/>
  <c r="K2844" i="9" s="1"/>
  <c r="H2844" i="9"/>
  <c r="G2844" i="9"/>
  <c r="D2844" i="9"/>
  <c r="A2844" i="9"/>
  <c r="Q2843" i="9"/>
  <c r="L2843" i="9"/>
  <c r="H1305" i="6" s="1"/>
  <c r="J2843" i="9"/>
  <c r="K2843" i="9" s="1"/>
  <c r="H2843" i="9"/>
  <c r="G2843" i="9"/>
  <c r="D2843" i="9"/>
  <c r="A2843" i="9"/>
  <c r="Q2842" i="9"/>
  <c r="J2842" i="9"/>
  <c r="K2842" i="9" s="1"/>
  <c r="H2842" i="9"/>
  <c r="G2842" i="9"/>
  <c r="D2842" i="9"/>
  <c r="A2842" i="9"/>
  <c r="L2842" i="9" s="1"/>
  <c r="H1304" i="6" s="1"/>
  <c r="Q2841" i="9"/>
  <c r="J2841" i="9"/>
  <c r="K2841" i="9" s="1"/>
  <c r="H2841" i="9"/>
  <c r="G2841" i="9"/>
  <c r="D2841" i="9"/>
  <c r="A2841" i="9"/>
  <c r="L2841" i="9" s="1"/>
  <c r="H1303" i="6" s="1"/>
  <c r="Q2840" i="9"/>
  <c r="J2840" i="9"/>
  <c r="K2840" i="9" s="1"/>
  <c r="H2840" i="9"/>
  <c r="G2840" i="9"/>
  <c r="D2840" i="9"/>
  <c r="A2840" i="9"/>
  <c r="L2840" i="9" s="1"/>
  <c r="H1302" i="6" s="1"/>
  <c r="Q2839" i="9"/>
  <c r="J2839" i="9"/>
  <c r="K2839" i="9" s="1"/>
  <c r="H2839" i="9"/>
  <c r="G2839" i="9"/>
  <c r="D2839" i="9"/>
  <c r="A2839" i="9"/>
  <c r="L2839" i="9" s="1"/>
  <c r="H1301" i="6" s="1"/>
  <c r="Q2838" i="9"/>
  <c r="L2838" i="9"/>
  <c r="H1300" i="6" s="1"/>
  <c r="J2838" i="9"/>
  <c r="K2838" i="9" s="1"/>
  <c r="H2838" i="9"/>
  <c r="G2838" i="9"/>
  <c r="D2838" i="9"/>
  <c r="A2838" i="9"/>
  <c r="Q2837" i="9"/>
  <c r="L2837" i="9"/>
  <c r="H1299" i="6" s="1"/>
  <c r="J2837" i="9"/>
  <c r="K2837" i="9" s="1"/>
  <c r="H2837" i="9"/>
  <c r="G2837" i="9"/>
  <c r="D2837" i="9"/>
  <c r="A2837" i="9"/>
  <c r="L2836" i="9"/>
  <c r="H1046" i="13" s="1"/>
  <c r="J2836" i="9"/>
  <c r="K2836" i="9" s="1"/>
  <c r="H2836" i="9"/>
  <c r="F1046" i="13" s="1"/>
  <c r="G2836" i="9"/>
  <c r="E1046" i="13" s="1"/>
  <c r="D2836" i="9"/>
  <c r="A2836" i="9"/>
  <c r="Q2835" i="9"/>
  <c r="L2835" i="9"/>
  <c r="H1298" i="6" s="1"/>
  <c r="J2835" i="9"/>
  <c r="K2835" i="9" s="1"/>
  <c r="H2835" i="9"/>
  <c r="G2835" i="9"/>
  <c r="D2835" i="9"/>
  <c r="A2835" i="9"/>
  <c r="Q2834" i="9"/>
  <c r="L2834" i="9"/>
  <c r="H1297" i="6" s="1"/>
  <c r="J2834" i="9"/>
  <c r="K2834" i="9" s="1"/>
  <c r="H2834" i="9"/>
  <c r="G2834" i="9"/>
  <c r="D2834" i="9"/>
  <c r="A2834" i="9"/>
  <c r="Q2833" i="9"/>
  <c r="L2833" i="9"/>
  <c r="H1296" i="6" s="1"/>
  <c r="J2833" i="9"/>
  <c r="K2833" i="9" s="1"/>
  <c r="H2833" i="9"/>
  <c r="G2833" i="9"/>
  <c r="D2833" i="9"/>
  <c r="A2833" i="9"/>
  <c r="Q2832" i="9"/>
  <c r="L2832" i="9"/>
  <c r="H1295" i="6" s="1"/>
  <c r="J2832" i="9"/>
  <c r="K2832" i="9" s="1"/>
  <c r="H2832" i="9"/>
  <c r="G2832" i="9"/>
  <c r="D2832" i="9"/>
  <c r="A2832" i="9"/>
  <c r="J2831" i="9"/>
  <c r="K2831" i="9" s="1"/>
  <c r="H2831" i="9"/>
  <c r="G2831" i="9"/>
  <c r="D2831" i="9"/>
  <c r="A2831" i="9"/>
  <c r="L2831" i="9" s="1"/>
  <c r="Q2830" i="9"/>
  <c r="J2830" i="9"/>
  <c r="K2830" i="9" s="1"/>
  <c r="H2830" i="9"/>
  <c r="G2830" i="9"/>
  <c r="D2830" i="9"/>
  <c r="A2830" i="9"/>
  <c r="L2830" i="9" s="1"/>
  <c r="H1294" i="6" s="1"/>
  <c r="Q2829" i="9"/>
  <c r="J2829" i="9"/>
  <c r="K2829" i="9" s="1"/>
  <c r="H2829" i="9"/>
  <c r="G2829" i="9"/>
  <c r="D2829" i="9"/>
  <c r="A2829" i="9"/>
  <c r="L2829" i="9" s="1"/>
  <c r="H1293" i="6" s="1"/>
  <c r="Q2828" i="9"/>
  <c r="J2828" i="9"/>
  <c r="K2828" i="9" s="1"/>
  <c r="H2828" i="9"/>
  <c r="G2828" i="9"/>
  <c r="D2828" i="9"/>
  <c r="A2828" i="9"/>
  <c r="L2828" i="9" s="1"/>
  <c r="H1292" i="6" s="1"/>
  <c r="Q2827" i="9"/>
  <c r="J2827" i="9"/>
  <c r="K2827" i="9" s="1"/>
  <c r="H2827" i="9"/>
  <c r="G2827" i="9"/>
  <c r="D2827" i="9"/>
  <c r="A2827" i="9"/>
  <c r="L2827" i="9" s="1"/>
  <c r="H1291" i="6" s="1"/>
  <c r="Q2826" i="9"/>
  <c r="J2826" i="9"/>
  <c r="K2826" i="9" s="1"/>
  <c r="H2826" i="9"/>
  <c r="G2826" i="9"/>
  <c r="D2826" i="9"/>
  <c r="A2826" i="9"/>
  <c r="L2826" i="9" s="1"/>
  <c r="H1290" i="6" s="1"/>
  <c r="Q2825" i="9"/>
  <c r="J2825" i="9"/>
  <c r="K2825" i="9" s="1"/>
  <c r="H2825" i="9"/>
  <c r="G2825" i="9"/>
  <c r="D2825" i="9"/>
  <c r="A2825" i="9"/>
  <c r="L2825" i="9" s="1"/>
  <c r="H1289" i="6" s="1"/>
  <c r="Q2824" i="9"/>
  <c r="J2824" i="9"/>
  <c r="K2824" i="9" s="1"/>
  <c r="H2824" i="9"/>
  <c r="G2824" i="9"/>
  <c r="D2824" i="9"/>
  <c r="A2824" i="9"/>
  <c r="L2824" i="9" s="1"/>
  <c r="H1288" i="6" s="1"/>
  <c r="Q2823" i="9"/>
  <c r="J2823" i="9"/>
  <c r="K2823" i="9" s="1"/>
  <c r="H2823" i="9"/>
  <c r="G2823" i="9"/>
  <c r="D2823" i="9"/>
  <c r="A2823" i="9"/>
  <c r="L2823" i="9" s="1"/>
  <c r="Q2822" i="9"/>
  <c r="J2822" i="9"/>
  <c r="K2822" i="9" s="1"/>
  <c r="H2822" i="9"/>
  <c r="G2822" i="9"/>
  <c r="D2822" i="9"/>
  <c r="A2822" i="9"/>
  <c r="L2822" i="9" s="1"/>
  <c r="H1287" i="6" s="1"/>
  <c r="Q2821" i="9"/>
  <c r="J2821" i="9"/>
  <c r="K2821" i="9" s="1"/>
  <c r="H2821" i="9"/>
  <c r="G2821" i="9"/>
  <c r="D2821" i="9"/>
  <c r="A2821" i="9"/>
  <c r="L2821" i="9" s="1"/>
  <c r="H1286" i="6" s="1"/>
  <c r="Q2820" i="9"/>
  <c r="J2820" i="9"/>
  <c r="K2820" i="9" s="1"/>
  <c r="H2820" i="9"/>
  <c r="G2820" i="9"/>
  <c r="D2820" i="9"/>
  <c r="A2820" i="9"/>
  <c r="L2820" i="9" s="1"/>
  <c r="H1285" i="6" s="1"/>
  <c r="Q2819" i="9"/>
  <c r="J2819" i="9"/>
  <c r="K2819" i="9" s="1"/>
  <c r="H2819" i="9"/>
  <c r="G2819" i="9"/>
  <c r="D2819" i="9"/>
  <c r="A2819" i="9"/>
  <c r="L2819" i="9" s="1"/>
  <c r="H1284" i="6" s="1"/>
  <c r="Q2818" i="9"/>
  <c r="J2818" i="9"/>
  <c r="K2818" i="9" s="1"/>
  <c r="H2818" i="9"/>
  <c r="G2818" i="9"/>
  <c r="D2818" i="9"/>
  <c r="A2818" i="9"/>
  <c r="L2818" i="9" s="1"/>
  <c r="H1283" i="6" s="1"/>
  <c r="Q2817" i="9"/>
  <c r="J2817" i="9"/>
  <c r="K2817" i="9" s="1"/>
  <c r="H2817" i="9"/>
  <c r="G2817" i="9"/>
  <c r="D2817" i="9"/>
  <c r="A2817" i="9"/>
  <c r="L2817" i="9" s="1"/>
  <c r="Q2816" i="9"/>
  <c r="J2816" i="9"/>
  <c r="K2816" i="9" s="1"/>
  <c r="H2816" i="9"/>
  <c r="G2816" i="9"/>
  <c r="D2816" i="9"/>
  <c r="A2816" i="9"/>
  <c r="L2816" i="9" s="1"/>
  <c r="H1282" i="6" s="1"/>
  <c r="Q2815" i="9"/>
  <c r="J2815" i="9"/>
  <c r="K2815" i="9" s="1"/>
  <c r="H2815" i="9"/>
  <c r="G2815" i="9"/>
  <c r="D2815" i="9"/>
  <c r="A2815" i="9"/>
  <c r="L2815" i="9" s="1"/>
  <c r="H1281" i="6" s="1"/>
  <c r="Q2814" i="9"/>
  <c r="J2814" i="9"/>
  <c r="K2814" i="9" s="1"/>
  <c r="H2814" i="9"/>
  <c r="G2814" i="9"/>
  <c r="D2814" i="9"/>
  <c r="A2814" i="9"/>
  <c r="L2814" i="9" s="1"/>
  <c r="H1280" i="6" s="1"/>
  <c r="Q2813" i="9"/>
  <c r="J2813" i="9"/>
  <c r="K2813" i="9" s="1"/>
  <c r="H2813" i="9"/>
  <c r="G2813" i="9"/>
  <c r="D2813" i="9"/>
  <c r="A2813" i="9"/>
  <c r="L2813" i="9" s="1"/>
  <c r="H1279" i="6" s="1"/>
  <c r="Q2812" i="9"/>
  <c r="J2812" i="9"/>
  <c r="K2812" i="9" s="1"/>
  <c r="H2812" i="9"/>
  <c r="G2812" i="9"/>
  <c r="D2812" i="9"/>
  <c r="A2812" i="9"/>
  <c r="L2812" i="9" s="1"/>
  <c r="H1278" i="6" s="1"/>
  <c r="Q2811" i="9"/>
  <c r="J2811" i="9"/>
  <c r="K2811" i="9" s="1"/>
  <c r="H2811" i="9"/>
  <c r="G2811" i="9"/>
  <c r="D2811" i="9"/>
  <c r="A2811" i="9"/>
  <c r="L2811" i="9" s="1"/>
  <c r="H1277" i="6" s="1"/>
  <c r="Q2810" i="9"/>
  <c r="J2810" i="9"/>
  <c r="K2810" i="9" s="1"/>
  <c r="H2810" i="9"/>
  <c r="G2810" i="9"/>
  <c r="D2810" i="9"/>
  <c r="A2810" i="9"/>
  <c r="L2810" i="9" s="1"/>
  <c r="H1276" i="6" s="1"/>
  <c r="Q2809" i="9"/>
  <c r="J2809" i="9"/>
  <c r="K2809" i="9" s="1"/>
  <c r="H2809" i="9"/>
  <c r="G2809" i="9"/>
  <c r="D2809" i="9"/>
  <c r="A2809" i="9"/>
  <c r="L2809" i="9" s="1"/>
  <c r="H1275" i="6" s="1"/>
  <c r="Q2808" i="9"/>
  <c r="J2808" i="9"/>
  <c r="K2808" i="9" s="1"/>
  <c r="H2808" i="9"/>
  <c r="G2808" i="9"/>
  <c r="D2808" i="9"/>
  <c r="A2808" i="9"/>
  <c r="L2808" i="9" s="1"/>
  <c r="H1274" i="6" s="1"/>
  <c r="Q2807" i="9"/>
  <c r="J2807" i="9"/>
  <c r="K2807" i="9" s="1"/>
  <c r="H2807" i="9"/>
  <c r="G2807" i="9"/>
  <c r="D2807" i="9"/>
  <c r="A2807" i="9"/>
  <c r="Q2806" i="9"/>
  <c r="J2806" i="9"/>
  <c r="K2806" i="9" s="1"/>
  <c r="H2806" i="9"/>
  <c r="G2806" i="9"/>
  <c r="D2806" i="9"/>
  <c r="A2806" i="9"/>
  <c r="L2806" i="9" s="1"/>
  <c r="H1272" i="6" s="1"/>
  <c r="Q2805" i="9"/>
  <c r="J2805" i="9"/>
  <c r="K2805" i="9" s="1"/>
  <c r="H2805" i="9"/>
  <c r="G2805" i="9"/>
  <c r="D2805" i="9"/>
  <c r="A2805" i="9"/>
  <c r="L2805" i="9" s="1"/>
  <c r="H1271" i="6" s="1"/>
  <c r="Q2804" i="9"/>
  <c r="L2804" i="9"/>
  <c r="H1270" i="6" s="1"/>
  <c r="J2804" i="9"/>
  <c r="K2804" i="9" s="1"/>
  <c r="H2804" i="9"/>
  <c r="G2804" i="9"/>
  <c r="D2804" i="9"/>
  <c r="A2804" i="9"/>
  <c r="Q2803" i="9"/>
  <c r="L2803" i="9"/>
  <c r="H1269" i="6" s="1"/>
  <c r="J2803" i="9"/>
  <c r="K2803" i="9" s="1"/>
  <c r="H2803" i="9"/>
  <c r="G2803" i="9"/>
  <c r="D2803" i="9"/>
  <c r="A2803" i="9"/>
  <c r="Q2802" i="9"/>
  <c r="L2802" i="9"/>
  <c r="H1268" i="6" s="1"/>
  <c r="J2802" i="9"/>
  <c r="K2802" i="9" s="1"/>
  <c r="H2802" i="9"/>
  <c r="G2802" i="9"/>
  <c r="D2802" i="9"/>
  <c r="A2802" i="9"/>
  <c r="Q2801" i="9"/>
  <c r="L2801" i="9"/>
  <c r="H1267" i="6" s="1"/>
  <c r="J2801" i="9"/>
  <c r="K2801" i="9" s="1"/>
  <c r="H2801" i="9"/>
  <c r="G2801" i="9"/>
  <c r="D2801" i="9"/>
  <c r="A2801" i="9"/>
  <c r="Q2800" i="9"/>
  <c r="J2800" i="9"/>
  <c r="K2800" i="9" s="1"/>
  <c r="H2800" i="9"/>
  <c r="G2800" i="9"/>
  <c r="D2800" i="9"/>
  <c r="A2800" i="9"/>
  <c r="L2800" i="9" s="1"/>
  <c r="H1266" i="6" s="1"/>
  <c r="Q2799" i="9"/>
  <c r="J2799" i="9"/>
  <c r="K2799" i="9" s="1"/>
  <c r="H2799" i="9"/>
  <c r="G2799" i="9"/>
  <c r="D2799" i="9"/>
  <c r="A2799" i="9"/>
  <c r="L2799" i="9" s="1"/>
  <c r="H1265" i="6" s="1"/>
  <c r="Q2798" i="9"/>
  <c r="J2798" i="9"/>
  <c r="K2798" i="9" s="1"/>
  <c r="H2798" i="9"/>
  <c r="G2798" i="9"/>
  <c r="D2798" i="9"/>
  <c r="A2798" i="9"/>
  <c r="L2798" i="9" s="1"/>
  <c r="H1264" i="6" s="1"/>
  <c r="Q2797" i="9"/>
  <c r="J2797" i="9"/>
  <c r="K2797" i="9" s="1"/>
  <c r="H2797" i="9"/>
  <c r="G2797" i="9"/>
  <c r="D2797" i="9"/>
  <c r="A2797" i="9"/>
  <c r="L2797" i="9" s="1"/>
  <c r="H1263" i="6" s="1"/>
  <c r="Q2796" i="9"/>
  <c r="L2796" i="9"/>
  <c r="H1262" i="6" s="1"/>
  <c r="J2796" i="9"/>
  <c r="K2796" i="9" s="1"/>
  <c r="H2796" i="9"/>
  <c r="G2796" i="9"/>
  <c r="D2796" i="9"/>
  <c r="A2796" i="9"/>
  <c r="Q2795" i="9"/>
  <c r="L2795" i="9"/>
  <c r="H1261" i="6" s="1"/>
  <c r="J2795" i="9"/>
  <c r="K2795" i="9" s="1"/>
  <c r="H2795" i="9"/>
  <c r="G2795" i="9"/>
  <c r="D2795" i="9"/>
  <c r="A2795" i="9"/>
  <c r="Q2794" i="9"/>
  <c r="L2794" i="9"/>
  <c r="H1260" i="6" s="1"/>
  <c r="J2794" i="9"/>
  <c r="K2794" i="9" s="1"/>
  <c r="H2794" i="9"/>
  <c r="G2794" i="9"/>
  <c r="D2794" i="9"/>
  <c r="A2794" i="9"/>
  <c r="Q2793" i="9"/>
  <c r="L2793" i="9"/>
  <c r="H1259" i="6" s="1"/>
  <c r="J2793" i="9"/>
  <c r="K2793" i="9" s="1"/>
  <c r="H2793" i="9"/>
  <c r="G2793" i="9"/>
  <c r="D2793" i="9"/>
  <c r="A2793" i="9"/>
  <c r="Q2792" i="9"/>
  <c r="J2792" i="9"/>
  <c r="K2792" i="9" s="1"/>
  <c r="H2792" i="9"/>
  <c r="G2792" i="9"/>
  <c r="D2792" i="9"/>
  <c r="A2792" i="9"/>
  <c r="L2792" i="9" s="1"/>
  <c r="H1258" i="6" s="1"/>
  <c r="Q2791" i="9"/>
  <c r="J2791" i="9"/>
  <c r="K2791" i="9" s="1"/>
  <c r="H2791" i="9"/>
  <c r="G2791" i="9"/>
  <c r="D2791" i="9"/>
  <c r="A2791" i="9"/>
  <c r="L2791" i="9" s="1"/>
  <c r="Q2790" i="9"/>
  <c r="J2790" i="9"/>
  <c r="K2790" i="9" s="1"/>
  <c r="H2790" i="9"/>
  <c r="G2790" i="9"/>
  <c r="D2790" i="9"/>
  <c r="A2790" i="9"/>
  <c r="L2790" i="9" s="1"/>
  <c r="H1257" i="6" s="1"/>
  <c r="Q2789" i="9"/>
  <c r="J2789" i="9"/>
  <c r="K2789" i="9" s="1"/>
  <c r="H2789" i="9"/>
  <c r="G2789" i="9"/>
  <c r="D2789" i="9"/>
  <c r="A2789" i="9"/>
  <c r="L2789" i="9" s="1"/>
  <c r="H1256" i="6" s="1"/>
  <c r="Q2788" i="9"/>
  <c r="L2788" i="9"/>
  <c r="H1255" i="6" s="1"/>
  <c r="J2788" i="9"/>
  <c r="K2788" i="9" s="1"/>
  <c r="H2788" i="9"/>
  <c r="G2788" i="9"/>
  <c r="D2788" i="9"/>
  <c r="A2788" i="9"/>
  <c r="Q2787" i="9"/>
  <c r="L2787" i="9"/>
  <c r="H1254" i="6" s="1"/>
  <c r="J2787" i="9"/>
  <c r="K2787" i="9" s="1"/>
  <c r="H2787" i="9"/>
  <c r="G2787" i="9"/>
  <c r="D2787" i="9"/>
  <c r="A2787" i="9"/>
  <c r="Q2786" i="9"/>
  <c r="L2786" i="9"/>
  <c r="H1253" i="6" s="1"/>
  <c r="J2786" i="9"/>
  <c r="K2786" i="9" s="1"/>
  <c r="H2786" i="9"/>
  <c r="G2786" i="9"/>
  <c r="D2786" i="9"/>
  <c r="A2786" i="9"/>
  <c r="Q2785" i="9"/>
  <c r="L2785" i="9"/>
  <c r="H1252" i="6" s="1"/>
  <c r="J2785" i="9"/>
  <c r="K2785" i="9" s="1"/>
  <c r="H2785" i="9"/>
  <c r="G2785" i="9"/>
  <c r="D2785" i="9"/>
  <c r="A2785" i="9"/>
  <c r="Q2784" i="9"/>
  <c r="J2784" i="9"/>
  <c r="K2784" i="9" s="1"/>
  <c r="H2784" i="9"/>
  <c r="G2784" i="9"/>
  <c r="D2784" i="9"/>
  <c r="A2784" i="9"/>
  <c r="L2784" i="9" s="1"/>
  <c r="H1251" i="6" s="1"/>
  <c r="Q2783" i="9"/>
  <c r="J2783" i="9"/>
  <c r="K2783" i="9" s="1"/>
  <c r="H2783" i="9"/>
  <c r="G2783" i="9"/>
  <c r="D2783" i="9"/>
  <c r="A2783" i="9"/>
  <c r="L2783" i="9" s="1"/>
  <c r="H1250" i="6" s="1"/>
  <c r="Q2782" i="9"/>
  <c r="J2782" i="9"/>
  <c r="K2782" i="9" s="1"/>
  <c r="H2782" i="9"/>
  <c r="G2782" i="9"/>
  <c r="D2782" i="9"/>
  <c r="A2782" i="9"/>
  <c r="L2782" i="9" s="1"/>
  <c r="H1249" i="6" s="1"/>
  <c r="Q2781" i="9"/>
  <c r="J2781" i="9"/>
  <c r="K2781" i="9" s="1"/>
  <c r="H2781" i="9"/>
  <c r="G2781" i="9"/>
  <c r="D2781" i="9"/>
  <c r="A2781" i="9"/>
  <c r="L2781" i="9" s="1"/>
  <c r="H1248" i="6" s="1"/>
  <c r="Q2780" i="9"/>
  <c r="L2780" i="9"/>
  <c r="H1247" i="6" s="1"/>
  <c r="J2780" i="9"/>
  <c r="K2780" i="9" s="1"/>
  <c r="H2780" i="9"/>
  <c r="G2780" i="9"/>
  <c r="D2780" i="9"/>
  <c r="A2780" i="9"/>
  <c r="Q2779" i="9"/>
  <c r="L2779" i="9"/>
  <c r="H1246" i="6" s="1"/>
  <c r="J2779" i="9"/>
  <c r="K2779" i="9" s="1"/>
  <c r="H2779" i="9"/>
  <c r="G2779" i="9"/>
  <c r="D2779" i="9"/>
  <c r="A2779" i="9"/>
  <c r="Q2778" i="9"/>
  <c r="L2778" i="9"/>
  <c r="H1245" i="6" s="1"/>
  <c r="J2778" i="9"/>
  <c r="K2778" i="9" s="1"/>
  <c r="H2778" i="9"/>
  <c r="G2778" i="9"/>
  <c r="D2778" i="9"/>
  <c r="A2778" i="9"/>
  <c r="Q2777" i="9"/>
  <c r="L2777" i="9"/>
  <c r="J2777" i="9"/>
  <c r="K2777" i="9" s="1"/>
  <c r="H2777" i="9"/>
  <c r="G2777" i="9"/>
  <c r="D2777" i="9"/>
  <c r="A2777" i="9"/>
  <c r="Q2776" i="9"/>
  <c r="J2776" i="9"/>
  <c r="K2776" i="9" s="1"/>
  <c r="H2776" i="9"/>
  <c r="G2776" i="9"/>
  <c r="D2776" i="9"/>
  <c r="A2776" i="9"/>
  <c r="L2776" i="9" s="1"/>
  <c r="H1244" i="6" s="1"/>
  <c r="Q2775" i="9"/>
  <c r="J2775" i="9"/>
  <c r="K2775" i="9" s="1"/>
  <c r="H2775" i="9"/>
  <c r="G2775" i="9"/>
  <c r="D2775" i="9"/>
  <c r="A2775" i="9"/>
  <c r="L2775" i="9" s="1"/>
  <c r="H1243" i="6" s="1"/>
  <c r="Q2774" i="9"/>
  <c r="J2774" i="9"/>
  <c r="K2774" i="9" s="1"/>
  <c r="H2774" i="9"/>
  <c r="G2774" i="9"/>
  <c r="D2774" i="9"/>
  <c r="A2774" i="9"/>
  <c r="L2774" i="9" s="1"/>
  <c r="H1242" i="6" s="1"/>
  <c r="Q2773" i="9"/>
  <c r="J2773" i="9"/>
  <c r="K2773" i="9" s="1"/>
  <c r="H2773" i="9"/>
  <c r="G2773" i="9"/>
  <c r="D2773" i="9"/>
  <c r="A2773" i="9"/>
  <c r="L2773" i="9" s="1"/>
  <c r="H1241" i="6" s="1"/>
  <c r="Q2772" i="9"/>
  <c r="L2772" i="9"/>
  <c r="H1240" i="6" s="1"/>
  <c r="J2772" i="9"/>
  <c r="K2772" i="9" s="1"/>
  <c r="H2772" i="9"/>
  <c r="G2772" i="9"/>
  <c r="D2772" i="9"/>
  <c r="A2772" i="9"/>
  <c r="Q2771" i="9"/>
  <c r="L2771" i="9"/>
  <c r="H1239" i="6" s="1"/>
  <c r="J2771" i="9"/>
  <c r="K2771" i="9" s="1"/>
  <c r="H2771" i="9"/>
  <c r="G2771" i="9"/>
  <c r="D2771" i="9"/>
  <c r="A2771" i="9"/>
  <c r="Q2770" i="9"/>
  <c r="L2770" i="9"/>
  <c r="H1238" i="6" s="1"/>
  <c r="J2770" i="9"/>
  <c r="K2770" i="9" s="1"/>
  <c r="H2770" i="9"/>
  <c r="G2770" i="9"/>
  <c r="D2770" i="9"/>
  <c r="A2770" i="9"/>
  <c r="Q2769" i="9"/>
  <c r="L2769" i="9"/>
  <c r="H1237" i="6" s="1"/>
  <c r="J2769" i="9"/>
  <c r="K2769" i="9" s="1"/>
  <c r="H2769" i="9"/>
  <c r="G2769" i="9"/>
  <c r="D2769" i="9"/>
  <c r="A2769" i="9"/>
  <c r="Q2768" i="9"/>
  <c r="J2768" i="9"/>
  <c r="K2768" i="9" s="1"/>
  <c r="H2768" i="9"/>
  <c r="G2768" i="9"/>
  <c r="D2768" i="9"/>
  <c r="A2768" i="9"/>
  <c r="L2768" i="9" s="1"/>
  <c r="H1236" i="6" s="1"/>
  <c r="Q2767" i="9"/>
  <c r="J2767" i="9"/>
  <c r="K2767" i="9" s="1"/>
  <c r="H2767" i="9"/>
  <c r="G2767" i="9"/>
  <c r="D2767" i="9"/>
  <c r="A2767" i="9"/>
  <c r="L2767" i="9" s="1"/>
  <c r="H1235" i="6" s="1"/>
  <c r="Q2766" i="9"/>
  <c r="J2766" i="9"/>
  <c r="K2766" i="9" s="1"/>
  <c r="H2766" i="9"/>
  <c r="G2766" i="9"/>
  <c r="D2766" i="9"/>
  <c r="A2766" i="9"/>
  <c r="L2766" i="9" s="1"/>
  <c r="H1234" i="6" s="1"/>
  <c r="Q2765" i="9"/>
  <c r="J2765" i="9"/>
  <c r="K2765" i="9" s="1"/>
  <c r="H2765" i="9"/>
  <c r="G2765" i="9"/>
  <c r="D2765" i="9"/>
  <c r="A2765" i="9"/>
  <c r="L2765" i="9" s="1"/>
  <c r="H1233" i="6" s="1"/>
  <c r="Q2764" i="9"/>
  <c r="J2764" i="9"/>
  <c r="K2764" i="9" s="1"/>
  <c r="H2764" i="9"/>
  <c r="G2764" i="9"/>
  <c r="D2764" i="9"/>
  <c r="A2764" i="9"/>
  <c r="L2764" i="9" s="1"/>
  <c r="Q2763" i="9"/>
  <c r="J2763" i="9"/>
  <c r="K2763" i="9" s="1"/>
  <c r="H2763" i="9"/>
  <c r="G2763" i="9"/>
  <c r="D2763" i="9"/>
  <c r="A2763" i="9"/>
  <c r="L2763" i="9" s="1"/>
  <c r="Q2762" i="9"/>
  <c r="J2762" i="9"/>
  <c r="K2762" i="9" s="1"/>
  <c r="H2762" i="9"/>
  <c r="G2762" i="9"/>
  <c r="D2762" i="9"/>
  <c r="A2762" i="9"/>
  <c r="L2762" i="9" s="1"/>
  <c r="Q2761" i="9"/>
  <c r="J2761" i="9"/>
  <c r="K2761" i="9" s="1"/>
  <c r="H2761" i="9"/>
  <c r="G2761" i="9"/>
  <c r="D2761" i="9"/>
  <c r="A2761" i="9"/>
  <c r="L2761" i="9" s="1"/>
  <c r="Q2760" i="9"/>
  <c r="K2760" i="9"/>
  <c r="J2760" i="9"/>
  <c r="H2760" i="9"/>
  <c r="G2760" i="9"/>
  <c r="D2760" i="9"/>
  <c r="A2760" i="9"/>
  <c r="L2760" i="9" s="1"/>
  <c r="Q2759" i="9"/>
  <c r="J2759" i="9"/>
  <c r="K2759" i="9" s="1"/>
  <c r="H2759" i="9"/>
  <c r="G2759" i="9"/>
  <c r="D2759" i="9"/>
  <c r="A2759" i="9"/>
  <c r="L2759" i="9" s="1"/>
  <c r="Q2758" i="9"/>
  <c r="J2758" i="9"/>
  <c r="K2758" i="9" s="1"/>
  <c r="H2758" i="9"/>
  <c r="G2758" i="9"/>
  <c r="D2758" i="9"/>
  <c r="A2758" i="9"/>
  <c r="L2758" i="9" s="1"/>
  <c r="Q2757" i="9"/>
  <c r="K2757" i="9"/>
  <c r="J2757" i="9"/>
  <c r="H2757" i="9"/>
  <c r="G2757" i="9"/>
  <c r="D2757" i="9"/>
  <c r="A2757" i="9"/>
  <c r="L2757" i="9" s="1"/>
  <c r="H1232" i="6" s="1"/>
  <c r="Q2756" i="9"/>
  <c r="J2756" i="9"/>
  <c r="K2756" i="9" s="1"/>
  <c r="H2756" i="9"/>
  <c r="G2756" i="9"/>
  <c r="D2756" i="9"/>
  <c r="A2756" i="9"/>
  <c r="L2756" i="9" s="1"/>
  <c r="H1231" i="6" s="1"/>
  <c r="Q2755" i="9"/>
  <c r="K2755" i="9"/>
  <c r="J2755" i="9"/>
  <c r="H2755" i="9"/>
  <c r="G2755" i="9"/>
  <c r="D2755" i="9"/>
  <c r="A2755" i="9"/>
  <c r="L2755" i="9" s="1"/>
  <c r="Q2754" i="9"/>
  <c r="J2754" i="9"/>
  <c r="K2754" i="9" s="1"/>
  <c r="H2754" i="9"/>
  <c r="G2754" i="9"/>
  <c r="D2754" i="9"/>
  <c r="A2754" i="9"/>
  <c r="L2754" i="9" s="1"/>
  <c r="L2753" i="9"/>
  <c r="H1045" i="13" s="1"/>
  <c r="J2753" i="9"/>
  <c r="K2753" i="9" s="1"/>
  <c r="H2753" i="9"/>
  <c r="F1045" i="13" s="1"/>
  <c r="G2753" i="9"/>
  <c r="E1045" i="13" s="1"/>
  <c r="D2753" i="9"/>
  <c r="A2753" i="9"/>
  <c r="Q2752" i="9"/>
  <c r="L2752" i="9"/>
  <c r="H1229" i="6" s="1"/>
  <c r="J2752" i="9"/>
  <c r="K2752" i="9" s="1"/>
  <c r="H2752" i="9"/>
  <c r="G2752" i="9"/>
  <c r="D2752" i="9"/>
  <c r="A2752" i="9"/>
  <c r="Q2751" i="9"/>
  <c r="L2751" i="9"/>
  <c r="H1228" i="6" s="1"/>
  <c r="J2751" i="9"/>
  <c r="K2751" i="9" s="1"/>
  <c r="H2751" i="9"/>
  <c r="G2751" i="9"/>
  <c r="D2751" i="9"/>
  <c r="A2751" i="9"/>
  <c r="Q2750" i="9"/>
  <c r="L2750" i="9"/>
  <c r="H1227" i="6" s="1"/>
  <c r="J2750" i="9"/>
  <c r="K2750" i="9" s="1"/>
  <c r="H2750" i="9"/>
  <c r="G2750" i="9"/>
  <c r="D2750" i="9"/>
  <c r="A2750" i="9"/>
  <c r="L2749" i="9"/>
  <c r="H1044" i="13" s="1"/>
  <c r="J2749" i="9"/>
  <c r="K2749" i="9" s="1"/>
  <c r="H2749" i="9"/>
  <c r="F1044" i="13" s="1"/>
  <c r="G2749" i="9"/>
  <c r="E1044" i="13" s="1"/>
  <c r="D2749" i="9"/>
  <c r="A2749" i="9"/>
  <c r="Q2748" i="9"/>
  <c r="L2748" i="9"/>
  <c r="H1226" i="6" s="1"/>
  <c r="J2748" i="9"/>
  <c r="K2748" i="9" s="1"/>
  <c r="H2748" i="9"/>
  <c r="G2748" i="9"/>
  <c r="D2748" i="9"/>
  <c r="A2748" i="9"/>
  <c r="L2747" i="9"/>
  <c r="H1157" i="13" s="1"/>
  <c r="J2747" i="9"/>
  <c r="K2747" i="9" s="1"/>
  <c r="H2747" i="9"/>
  <c r="F1157" i="13" s="1"/>
  <c r="G2747" i="9"/>
  <c r="E1157" i="13" s="1"/>
  <c r="D2747" i="9"/>
  <c r="A2747" i="9"/>
  <c r="Q2746" i="9"/>
  <c r="L2746" i="9"/>
  <c r="J2746" i="9"/>
  <c r="K2746" i="9" s="1"/>
  <c r="H2746" i="9"/>
  <c r="G2746" i="9"/>
  <c r="D2746" i="9"/>
  <c r="A2746" i="9"/>
  <c r="Q2745" i="9"/>
  <c r="L2745" i="9"/>
  <c r="H1225" i="6" s="1"/>
  <c r="J2745" i="9"/>
  <c r="K2745" i="9" s="1"/>
  <c r="H2745" i="9"/>
  <c r="G2745" i="9"/>
  <c r="D2745" i="9"/>
  <c r="A2745" i="9"/>
  <c r="Q2744" i="9"/>
  <c r="L2744" i="9"/>
  <c r="J2744" i="9"/>
  <c r="K2744" i="9" s="1"/>
  <c r="H2744" i="9"/>
  <c r="G2744" i="9"/>
  <c r="D2744" i="9"/>
  <c r="A2744" i="9"/>
  <c r="Q2743" i="9"/>
  <c r="L2743" i="9"/>
  <c r="H1224" i="6" s="1"/>
  <c r="J2743" i="9"/>
  <c r="K2743" i="9" s="1"/>
  <c r="H2743" i="9"/>
  <c r="G2743" i="9"/>
  <c r="D2743" i="9"/>
  <c r="A2743" i="9"/>
  <c r="Q2742" i="9"/>
  <c r="L2742" i="9"/>
  <c r="H1223" i="6" s="1"/>
  <c r="J2742" i="9"/>
  <c r="K2742" i="9" s="1"/>
  <c r="H2742" i="9"/>
  <c r="G2742" i="9"/>
  <c r="D2742" i="9"/>
  <c r="A2742" i="9"/>
  <c r="Q2741" i="9"/>
  <c r="L2741" i="9"/>
  <c r="H1222" i="6" s="1"/>
  <c r="J2741" i="9"/>
  <c r="K2741" i="9" s="1"/>
  <c r="H2741" i="9"/>
  <c r="G2741" i="9"/>
  <c r="D2741" i="9"/>
  <c r="A2741" i="9"/>
  <c r="Q2740" i="9"/>
  <c r="L2740" i="9"/>
  <c r="H1221" i="6" s="1"/>
  <c r="J2740" i="9"/>
  <c r="K2740" i="9" s="1"/>
  <c r="H2740" i="9"/>
  <c r="G2740" i="9"/>
  <c r="D2740" i="9"/>
  <c r="A2740" i="9"/>
  <c r="Q2739" i="9"/>
  <c r="L2739" i="9"/>
  <c r="H1220" i="6" s="1"/>
  <c r="J2739" i="9"/>
  <c r="K2739" i="9" s="1"/>
  <c r="H2739" i="9"/>
  <c r="G2739" i="9"/>
  <c r="D2739" i="9"/>
  <c r="A2739" i="9"/>
  <c r="Q2738" i="9"/>
  <c r="L2738" i="9"/>
  <c r="H1219" i="6" s="1"/>
  <c r="J2738" i="9"/>
  <c r="K2738" i="9" s="1"/>
  <c r="H2738" i="9"/>
  <c r="G2738" i="9"/>
  <c r="D2738" i="9"/>
  <c r="A2738" i="9"/>
  <c r="Q2737" i="9"/>
  <c r="L2737" i="9"/>
  <c r="H1218" i="6" s="1"/>
  <c r="J2737" i="9"/>
  <c r="K2737" i="9" s="1"/>
  <c r="H2737" i="9"/>
  <c r="G2737" i="9"/>
  <c r="D2737" i="9"/>
  <c r="A2737" i="9"/>
  <c r="Q2736" i="9"/>
  <c r="L2736" i="9"/>
  <c r="H1217" i="6" s="1"/>
  <c r="J2736" i="9"/>
  <c r="K2736" i="9" s="1"/>
  <c r="H2736" i="9"/>
  <c r="G2736" i="9"/>
  <c r="D2736" i="9"/>
  <c r="A2736" i="9"/>
  <c r="Q2735" i="9"/>
  <c r="L2735" i="9"/>
  <c r="H1216" i="6" s="1"/>
  <c r="J2735" i="9"/>
  <c r="K2735" i="9" s="1"/>
  <c r="H2735" i="9"/>
  <c r="G2735" i="9"/>
  <c r="D2735" i="9"/>
  <c r="A2735" i="9"/>
  <c r="Q2734" i="9"/>
  <c r="L2734" i="9"/>
  <c r="H1215" i="6" s="1"/>
  <c r="J2734" i="9"/>
  <c r="K2734" i="9" s="1"/>
  <c r="H2734" i="9"/>
  <c r="G2734" i="9"/>
  <c r="D2734" i="9"/>
  <c r="A2734" i="9"/>
  <c r="Q2733" i="9"/>
  <c r="L2733" i="9"/>
  <c r="H1214" i="6" s="1"/>
  <c r="J2733" i="9"/>
  <c r="K2733" i="9" s="1"/>
  <c r="H2733" i="9"/>
  <c r="G2733" i="9"/>
  <c r="D2733" i="9"/>
  <c r="A2733" i="9"/>
  <c r="Q2732" i="9"/>
  <c r="L2732" i="9"/>
  <c r="H1213" i="6" s="1"/>
  <c r="J2732" i="9"/>
  <c r="K2732" i="9" s="1"/>
  <c r="H2732" i="9"/>
  <c r="G2732" i="9"/>
  <c r="D2732" i="9"/>
  <c r="A2732" i="9"/>
  <c r="J2731" i="9"/>
  <c r="K2731" i="9" s="1"/>
  <c r="G2731" i="9"/>
  <c r="E1156" i="13" s="1"/>
  <c r="D2731" i="9"/>
  <c r="A2731" i="9"/>
  <c r="J2730" i="9"/>
  <c r="K2730" i="9" s="1"/>
  <c r="G2730" i="9"/>
  <c r="E1155" i="13" s="1"/>
  <c r="D2730" i="9"/>
  <c r="A2730" i="9"/>
  <c r="Q2729" i="9"/>
  <c r="L2729" i="9"/>
  <c r="H1212" i="6" s="1"/>
  <c r="J2729" i="9"/>
  <c r="K2729" i="9" s="1"/>
  <c r="H2729" i="9"/>
  <c r="G2729" i="9"/>
  <c r="D2729" i="9"/>
  <c r="A2729" i="9"/>
  <c r="L2728" i="9"/>
  <c r="H1154" i="13" s="1"/>
  <c r="J2728" i="9"/>
  <c r="K2728" i="9" s="1"/>
  <c r="H2728" i="9"/>
  <c r="F1154" i="13" s="1"/>
  <c r="G2728" i="9"/>
  <c r="E1154" i="13" s="1"/>
  <c r="D2728" i="9"/>
  <c r="A2728" i="9"/>
  <c r="Q2727" i="9"/>
  <c r="L2727" i="9"/>
  <c r="H1211" i="6" s="1"/>
  <c r="J2727" i="9"/>
  <c r="K2727" i="9" s="1"/>
  <c r="H2727" i="9"/>
  <c r="G2727" i="9"/>
  <c r="D2727" i="9"/>
  <c r="A2727" i="9"/>
  <c r="Q2726" i="9"/>
  <c r="L2726" i="9"/>
  <c r="J2726" i="9"/>
  <c r="K2726" i="9" s="1"/>
  <c r="H2726" i="9"/>
  <c r="G2726" i="9"/>
  <c r="D2726" i="9"/>
  <c r="A2726" i="9"/>
  <c r="Q2725" i="9"/>
  <c r="L2725" i="9"/>
  <c r="H1210" i="6" s="1"/>
  <c r="J2725" i="9"/>
  <c r="K2725" i="9" s="1"/>
  <c r="H2725" i="9"/>
  <c r="G2725" i="9"/>
  <c r="D2725" i="9"/>
  <c r="A2725" i="9"/>
  <c r="Q2724" i="9"/>
  <c r="L2724" i="9"/>
  <c r="H1209" i="6" s="1"/>
  <c r="J2724" i="9"/>
  <c r="K2724" i="9" s="1"/>
  <c r="H2724" i="9"/>
  <c r="G2724" i="9"/>
  <c r="D2724" i="9"/>
  <c r="A2724" i="9"/>
  <c r="Q2723" i="9"/>
  <c r="L2723" i="9"/>
  <c r="H1208" i="6" s="1"/>
  <c r="J2723" i="9"/>
  <c r="K2723" i="9" s="1"/>
  <c r="H2723" i="9"/>
  <c r="G2723" i="9"/>
  <c r="D2723" i="9"/>
  <c r="A2723" i="9"/>
  <c r="Q2722" i="9"/>
  <c r="L2722" i="9"/>
  <c r="H1207" i="6" s="1"/>
  <c r="J2722" i="9"/>
  <c r="K2722" i="9" s="1"/>
  <c r="H2722" i="9"/>
  <c r="G2722" i="9"/>
  <c r="D2722" i="9"/>
  <c r="A2722" i="9"/>
  <c r="Q2721" i="9"/>
  <c r="L2721" i="9"/>
  <c r="H1206" i="6" s="1"/>
  <c r="J2721" i="9"/>
  <c r="K2721" i="9" s="1"/>
  <c r="H2721" i="9"/>
  <c r="G2721" i="9"/>
  <c r="D2721" i="9"/>
  <c r="A2721" i="9"/>
  <c r="Q2720" i="9"/>
  <c r="L2720" i="9"/>
  <c r="H1205" i="6" s="1"/>
  <c r="J2720" i="9"/>
  <c r="K2720" i="9" s="1"/>
  <c r="H2720" i="9"/>
  <c r="G2720" i="9"/>
  <c r="D2720" i="9"/>
  <c r="A2720" i="9"/>
  <c r="Q2719" i="9"/>
  <c r="L2719" i="9"/>
  <c r="H1204" i="6" s="1"/>
  <c r="J2719" i="9"/>
  <c r="K2719" i="9" s="1"/>
  <c r="H2719" i="9"/>
  <c r="G2719" i="9"/>
  <c r="D2719" i="9"/>
  <c r="A2719" i="9"/>
  <c r="J2718" i="9"/>
  <c r="K2718" i="9" s="1"/>
  <c r="H2718" i="9"/>
  <c r="F1043" i="13" s="1"/>
  <c r="G2718" i="9"/>
  <c r="E1043" i="13" s="1"/>
  <c r="D2718" i="9"/>
  <c r="A2718" i="9"/>
  <c r="L2718" i="9" s="1"/>
  <c r="H1043" i="13" s="1"/>
  <c r="Q2717" i="9"/>
  <c r="J2717" i="9"/>
  <c r="K2717" i="9" s="1"/>
  <c r="H2717" i="9"/>
  <c r="G2717" i="9"/>
  <c r="D2717" i="9"/>
  <c r="A2717" i="9"/>
  <c r="L2717" i="9" s="1"/>
  <c r="H1203" i="6" s="1"/>
  <c r="Q2716" i="9"/>
  <c r="J2716" i="9"/>
  <c r="K2716" i="9" s="1"/>
  <c r="H2716" i="9"/>
  <c r="G2716" i="9"/>
  <c r="D2716" i="9"/>
  <c r="A2716" i="9"/>
  <c r="L2716" i="9" s="1"/>
  <c r="H1202" i="6" s="1"/>
  <c r="Q2715" i="9"/>
  <c r="J2715" i="9"/>
  <c r="K2715" i="9" s="1"/>
  <c r="H2715" i="9"/>
  <c r="G2715" i="9"/>
  <c r="D2715" i="9"/>
  <c r="A2715" i="9"/>
  <c r="L2715" i="9" s="1"/>
  <c r="J2714" i="9"/>
  <c r="K2714" i="9" s="1"/>
  <c r="H2714" i="9"/>
  <c r="G2714" i="9"/>
  <c r="D2714" i="9"/>
  <c r="A2714" i="9"/>
  <c r="L2714" i="9" s="1"/>
  <c r="L2713" i="9"/>
  <c r="H1153" i="13" s="1"/>
  <c r="J2713" i="9"/>
  <c r="K2713" i="9" s="1"/>
  <c r="G2713" i="9"/>
  <c r="E1153" i="13" s="1"/>
  <c r="D2713" i="9"/>
  <c r="A2713" i="9"/>
  <c r="Q2712" i="9"/>
  <c r="L2712" i="9"/>
  <c r="H1201" i="6" s="1"/>
  <c r="J2712" i="9"/>
  <c r="K2712" i="9" s="1"/>
  <c r="H2712" i="9"/>
  <c r="G2712" i="9"/>
  <c r="D2712" i="9"/>
  <c r="A2712" i="9"/>
  <c r="Q2711" i="9"/>
  <c r="L2711" i="9"/>
  <c r="H1200" i="6" s="1"/>
  <c r="J2711" i="9"/>
  <c r="K2711" i="9" s="1"/>
  <c r="H2711" i="9"/>
  <c r="G2711" i="9"/>
  <c r="D2711" i="9"/>
  <c r="A2711" i="9"/>
  <c r="Q2710" i="9"/>
  <c r="L2710" i="9"/>
  <c r="H1199" i="6" s="1"/>
  <c r="J2710" i="9"/>
  <c r="K2710" i="9" s="1"/>
  <c r="H2710" i="9"/>
  <c r="G2710" i="9"/>
  <c r="D2710" i="9"/>
  <c r="A2710" i="9"/>
  <c r="L2709" i="9"/>
  <c r="J2709" i="9"/>
  <c r="K2709" i="9" s="1"/>
  <c r="H2709" i="9"/>
  <c r="G2709" i="9"/>
  <c r="D2709" i="9"/>
  <c r="A2709" i="9"/>
  <c r="Q2708" i="9"/>
  <c r="L2708" i="9"/>
  <c r="H1198" i="6" s="1"/>
  <c r="J2708" i="9"/>
  <c r="K2708" i="9" s="1"/>
  <c r="H2708" i="9"/>
  <c r="G2708" i="9"/>
  <c r="D2708" i="9"/>
  <c r="A2708" i="9"/>
  <c r="Q2707" i="9"/>
  <c r="L2707" i="9"/>
  <c r="H1197" i="6" s="1"/>
  <c r="J2707" i="9"/>
  <c r="K2707" i="9" s="1"/>
  <c r="H2707" i="9"/>
  <c r="G2707" i="9"/>
  <c r="D2707" i="9"/>
  <c r="A2707" i="9"/>
  <c r="Q2706" i="9"/>
  <c r="L2706" i="9"/>
  <c r="H1196" i="6" s="1"/>
  <c r="J2706" i="9"/>
  <c r="K2706" i="9" s="1"/>
  <c r="H2706" i="9"/>
  <c r="G2706" i="9"/>
  <c r="D2706" i="9"/>
  <c r="A2706" i="9"/>
  <c r="Q2705" i="9"/>
  <c r="L2705" i="9"/>
  <c r="H1195" i="6" s="1"/>
  <c r="J2705" i="9"/>
  <c r="K2705" i="9" s="1"/>
  <c r="H2705" i="9"/>
  <c r="G2705" i="9"/>
  <c r="D2705" i="9"/>
  <c r="A2705" i="9"/>
  <c r="L2704" i="9"/>
  <c r="H1152" i="13" s="1"/>
  <c r="K2704" i="9"/>
  <c r="J2704" i="9"/>
  <c r="H2704" i="9"/>
  <c r="F1152" i="13" s="1"/>
  <c r="G2704" i="9"/>
  <c r="E1152" i="13" s="1"/>
  <c r="D2704" i="9"/>
  <c r="A2704" i="9"/>
  <c r="Q2703" i="9"/>
  <c r="L2703" i="9"/>
  <c r="H1194" i="6" s="1"/>
  <c r="K2703" i="9"/>
  <c r="J2703" i="9"/>
  <c r="H2703" i="9"/>
  <c r="G2703" i="9"/>
  <c r="D2703" i="9"/>
  <c r="A2703" i="9"/>
  <c r="Q2702" i="9"/>
  <c r="L2702" i="9"/>
  <c r="H1193" i="6" s="1"/>
  <c r="K2702" i="9"/>
  <c r="J2702" i="9"/>
  <c r="H2702" i="9"/>
  <c r="G2702" i="9"/>
  <c r="D2702" i="9"/>
  <c r="A2702" i="9"/>
  <c r="Q2701" i="9"/>
  <c r="L2701" i="9"/>
  <c r="H1192" i="6" s="1"/>
  <c r="K2701" i="9"/>
  <c r="J2701" i="9"/>
  <c r="H2701" i="9"/>
  <c r="G2701" i="9"/>
  <c r="D2701" i="9"/>
  <c r="A2701" i="9"/>
  <c r="Q2700" i="9"/>
  <c r="L2700" i="9"/>
  <c r="H1191" i="6" s="1"/>
  <c r="K2700" i="9"/>
  <c r="J2700" i="9"/>
  <c r="H2700" i="9"/>
  <c r="G2700" i="9"/>
  <c r="D2700" i="9"/>
  <c r="A2700" i="9"/>
  <c r="Q2699" i="9"/>
  <c r="L2699" i="9"/>
  <c r="H1190" i="6" s="1"/>
  <c r="K2699" i="9"/>
  <c r="J2699" i="9"/>
  <c r="H2699" i="9"/>
  <c r="G2699" i="9"/>
  <c r="D2699" i="9"/>
  <c r="A2699" i="9"/>
  <c r="Q2698" i="9"/>
  <c r="L2698" i="9"/>
  <c r="H1189" i="6" s="1"/>
  <c r="K2698" i="9"/>
  <c r="J2698" i="9"/>
  <c r="H2698" i="9"/>
  <c r="G2698" i="9"/>
  <c r="D2698" i="9"/>
  <c r="A2698" i="9"/>
  <c r="J2697" i="9"/>
  <c r="K2697" i="9" s="1"/>
  <c r="H2697" i="9"/>
  <c r="F1151" i="13" s="1"/>
  <c r="G2697" i="9"/>
  <c r="E1151" i="13" s="1"/>
  <c r="D2697" i="9"/>
  <c r="A2697" i="9"/>
  <c r="L2697" i="9" s="1"/>
  <c r="H1151" i="13" s="1"/>
  <c r="L2696" i="9"/>
  <c r="H1150" i="13" s="1"/>
  <c r="J2696" i="9"/>
  <c r="K2696" i="9" s="1"/>
  <c r="H2696" i="9"/>
  <c r="F1150" i="13" s="1"/>
  <c r="G2696" i="9"/>
  <c r="E1150" i="13" s="1"/>
  <c r="D2696" i="9"/>
  <c r="A2696" i="9"/>
  <c r="J2695" i="9"/>
  <c r="K2695" i="9" s="1"/>
  <c r="H2695" i="9"/>
  <c r="F1149" i="13" s="1"/>
  <c r="G2695" i="9"/>
  <c r="E1149" i="13" s="1"/>
  <c r="D2695" i="9"/>
  <c r="A2695" i="9"/>
  <c r="L2695" i="9" s="1"/>
  <c r="H1149" i="13" s="1"/>
  <c r="J2694" i="9"/>
  <c r="K2694" i="9" s="1"/>
  <c r="H2694" i="9"/>
  <c r="F1148" i="13" s="1"/>
  <c r="G2694" i="9"/>
  <c r="E1148" i="13" s="1"/>
  <c r="D2694" i="9"/>
  <c r="A2694" i="9"/>
  <c r="L2694" i="9" s="1"/>
  <c r="H1148" i="13" s="1"/>
  <c r="L2693" i="9"/>
  <c r="H1147" i="13" s="1"/>
  <c r="J2693" i="9"/>
  <c r="K2693" i="9" s="1"/>
  <c r="H2693" i="9"/>
  <c r="F1147" i="13" s="1"/>
  <c r="G2693" i="9"/>
  <c r="E1147" i="13" s="1"/>
  <c r="D2693" i="9"/>
  <c r="A2693" i="9"/>
  <c r="L2692" i="9"/>
  <c r="H1146" i="13" s="1"/>
  <c r="J2692" i="9"/>
  <c r="K2692" i="9" s="1"/>
  <c r="G2692" i="9"/>
  <c r="E1146" i="13" s="1"/>
  <c r="D2692" i="9"/>
  <c r="A2692" i="9"/>
  <c r="Q2691" i="9"/>
  <c r="J2691" i="9"/>
  <c r="K2691" i="9" s="1"/>
  <c r="H2691" i="9"/>
  <c r="G2691" i="9"/>
  <c r="D2691" i="9"/>
  <c r="A2691" i="9"/>
  <c r="L2691" i="9" s="1"/>
  <c r="H1188" i="6" s="1"/>
  <c r="Q2690" i="9"/>
  <c r="J2690" i="9"/>
  <c r="K2690" i="9" s="1"/>
  <c r="H2690" i="9"/>
  <c r="G2690" i="9"/>
  <c r="D2690" i="9"/>
  <c r="A2690" i="9"/>
  <c r="L2690" i="9" s="1"/>
  <c r="H1187" i="6" s="1"/>
  <c r="Q2689" i="9"/>
  <c r="J2689" i="9"/>
  <c r="K2689" i="9" s="1"/>
  <c r="H2689" i="9"/>
  <c r="G2689" i="9"/>
  <c r="D2689" i="9"/>
  <c r="A2689" i="9"/>
  <c r="L2689" i="9" s="1"/>
  <c r="Q2688" i="9"/>
  <c r="J2688" i="9"/>
  <c r="K2688" i="9" s="1"/>
  <c r="H2688" i="9"/>
  <c r="G2688" i="9"/>
  <c r="D2688" i="9"/>
  <c r="A2688" i="9"/>
  <c r="L2688" i="9" s="1"/>
  <c r="H1186" i="6" s="1"/>
  <c r="Q2687" i="9"/>
  <c r="J2687" i="9"/>
  <c r="K2687" i="9" s="1"/>
  <c r="H2687" i="9"/>
  <c r="G2687" i="9"/>
  <c r="D2687" i="9"/>
  <c r="A2687" i="9"/>
  <c r="L2687" i="9" s="1"/>
  <c r="H1184" i="6" s="1"/>
  <c r="J2686" i="9"/>
  <c r="K2686" i="9" s="1"/>
  <c r="G2686" i="9"/>
  <c r="E1145" i="13" s="1"/>
  <c r="D2686" i="9"/>
  <c r="A2686" i="9"/>
  <c r="L2686" i="9" s="1"/>
  <c r="H1145" i="13" s="1"/>
  <c r="J2685" i="9"/>
  <c r="K2685" i="9" s="1"/>
  <c r="G2685" i="9"/>
  <c r="E1144" i="13" s="1"/>
  <c r="D2685" i="9"/>
  <c r="A2685" i="9"/>
  <c r="L2685" i="9" s="1"/>
  <c r="H1144" i="13" s="1"/>
  <c r="J2684" i="9"/>
  <c r="K2684" i="9" s="1"/>
  <c r="G2684" i="9"/>
  <c r="E1143" i="13" s="1"/>
  <c r="D2684" i="9"/>
  <c r="A2684" i="9"/>
  <c r="L2684" i="9" s="1"/>
  <c r="H1143" i="13" s="1"/>
  <c r="J2683" i="9"/>
  <c r="K2683" i="9" s="1"/>
  <c r="G2683" i="9"/>
  <c r="E1142" i="13" s="1"/>
  <c r="D2683" i="9"/>
  <c r="A2683" i="9"/>
  <c r="L2683" i="9" s="1"/>
  <c r="H1142" i="13" s="1"/>
  <c r="Q2682" i="9"/>
  <c r="J2682" i="9"/>
  <c r="K2682" i="9" s="1"/>
  <c r="H2682" i="9"/>
  <c r="G2682" i="9"/>
  <c r="D2682" i="9"/>
  <c r="A2682" i="9"/>
  <c r="L2682" i="9" s="1"/>
  <c r="H1183" i="6" s="1"/>
  <c r="Q2681" i="9"/>
  <c r="J2681" i="9"/>
  <c r="K2681" i="9" s="1"/>
  <c r="H2681" i="9"/>
  <c r="G2681" i="9"/>
  <c r="D2681" i="9"/>
  <c r="A2681" i="9"/>
  <c r="L2681" i="9" s="1"/>
  <c r="H1182" i="6" s="1"/>
  <c r="Q2680" i="9"/>
  <c r="J2680" i="9"/>
  <c r="K2680" i="9" s="1"/>
  <c r="H2680" i="9"/>
  <c r="G2680" i="9"/>
  <c r="D2680" i="9"/>
  <c r="A2680" i="9"/>
  <c r="L2680" i="9" s="1"/>
  <c r="H1181" i="6" s="1"/>
  <c r="J2679" i="9"/>
  <c r="K2679" i="9" s="1"/>
  <c r="G2679" i="9"/>
  <c r="E1141" i="13" s="1"/>
  <c r="D2679" i="9"/>
  <c r="A2679" i="9"/>
  <c r="L2679" i="9" s="1"/>
  <c r="H1141" i="13" s="1"/>
  <c r="L2678" i="9"/>
  <c r="J2678" i="9"/>
  <c r="K2678" i="9" s="1"/>
  <c r="G2678" i="9"/>
  <c r="D2678" i="9"/>
  <c r="A2678" i="9"/>
  <c r="Q2677" i="9"/>
  <c r="L2677" i="9"/>
  <c r="H1180" i="6" s="1"/>
  <c r="J2677" i="9"/>
  <c r="K2677" i="9" s="1"/>
  <c r="G2677" i="9"/>
  <c r="D2677" i="9"/>
  <c r="A2677" i="9"/>
  <c r="Q2676" i="9"/>
  <c r="K2676" i="9"/>
  <c r="J2676" i="9"/>
  <c r="H2676" i="9"/>
  <c r="G2676" i="9"/>
  <c r="D2676" i="9"/>
  <c r="A2676" i="9"/>
  <c r="L2676" i="9" s="1"/>
  <c r="H1179" i="6" s="1"/>
  <c r="Q2675" i="9"/>
  <c r="J2675" i="9"/>
  <c r="K2675" i="9" s="1"/>
  <c r="H2675" i="9"/>
  <c r="G2675" i="9"/>
  <c r="D2675" i="9"/>
  <c r="A2675" i="9"/>
  <c r="L2675" i="9" s="1"/>
  <c r="H1178" i="6" s="1"/>
  <c r="Q2674" i="9"/>
  <c r="J2674" i="9"/>
  <c r="K2674" i="9" s="1"/>
  <c r="H2674" i="9"/>
  <c r="G2674" i="9"/>
  <c r="D2674" i="9"/>
  <c r="A2674" i="9"/>
  <c r="L2674" i="9" s="1"/>
  <c r="H1177" i="6" s="1"/>
  <c r="Q2673" i="9"/>
  <c r="J2673" i="9"/>
  <c r="K2673" i="9" s="1"/>
  <c r="H2673" i="9"/>
  <c r="G2673" i="9"/>
  <c r="D2673" i="9"/>
  <c r="A2673" i="9"/>
  <c r="L2673" i="9" s="1"/>
  <c r="H1176" i="6" s="1"/>
  <c r="Q2672" i="9"/>
  <c r="J2672" i="9"/>
  <c r="K2672" i="9" s="1"/>
  <c r="H2672" i="9"/>
  <c r="G2672" i="9"/>
  <c r="D2672" i="9"/>
  <c r="A2672" i="9"/>
  <c r="L2672" i="9" s="1"/>
  <c r="H1175" i="6" s="1"/>
  <c r="Q2671" i="9"/>
  <c r="K2671" i="9"/>
  <c r="J2671" i="9"/>
  <c r="H2671" i="9"/>
  <c r="G2671" i="9"/>
  <c r="D2671" i="9"/>
  <c r="A2671" i="9"/>
  <c r="L2671" i="9" s="1"/>
  <c r="H1174" i="6" s="1"/>
  <c r="Q2670" i="9"/>
  <c r="J2670" i="9"/>
  <c r="K2670" i="9" s="1"/>
  <c r="H2670" i="9"/>
  <c r="G2670" i="9"/>
  <c r="D2670" i="9"/>
  <c r="A2670" i="9"/>
  <c r="L2670" i="9" s="1"/>
  <c r="H1173" i="6" s="1"/>
  <c r="Q2669" i="9"/>
  <c r="J2669" i="9"/>
  <c r="K2669" i="9" s="1"/>
  <c r="H2669" i="9"/>
  <c r="G2669" i="9"/>
  <c r="D2669" i="9"/>
  <c r="A2669" i="9"/>
  <c r="L2669" i="9" s="1"/>
  <c r="H1172" i="6" s="1"/>
  <c r="Q2668" i="9"/>
  <c r="J2668" i="9"/>
  <c r="K2668" i="9" s="1"/>
  <c r="H2668" i="9"/>
  <c r="G2668" i="9"/>
  <c r="D2668" i="9"/>
  <c r="A2668" i="9"/>
  <c r="L2668" i="9" s="1"/>
  <c r="Q2667" i="9"/>
  <c r="J2667" i="9"/>
  <c r="K2667" i="9" s="1"/>
  <c r="H2667" i="9"/>
  <c r="G2667" i="9"/>
  <c r="D2667" i="9"/>
  <c r="A2667" i="9"/>
  <c r="L2667" i="9" s="1"/>
  <c r="H1171" i="6" s="1"/>
  <c r="Q2666" i="9"/>
  <c r="J2666" i="9"/>
  <c r="K2666" i="9" s="1"/>
  <c r="H2666" i="9"/>
  <c r="G2666" i="9"/>
  <c r="D2666" i="9"/>
  <c r="A2666" i="9"/>
  <c r="L2666" i="9" s="1"/>
  <c r="H1170" i="6" s="1"/>
  <c r="Q2665" i="9"/>
  <c r="J2665" i="9"/>
  <c r="K2665" i="9" s="1"/>
  <c r="H2665" i="9"/>
  <c r="G2665" i="9"/>
  <c r="D2665" i="9"/>
  <c r="A2665" i="9"/>
  <c r="L2665" i="9" s="1"/>
  <c r="H1169" i="6" s="1"/>
  <c r="Q2664" i="9"/>
  <c r="J2664" i="9"/>
  <c r="K2664" i="9" s="1"/>
  <c r="H2664" i="9"/>
  <c r="G2664" i="9"/>
  <c r="D2664" i="9"/>
  <c r="A2664" i="9"/>
  <c r="L2664" i="9" s="1"/>
  <c r="Q2663" i="9"/>
  <c r="J2663" i="9"/>
  <c r="K2663" i="9" s="1"/>
  <c r="H2663" i="9"/>
  <c r="G2663" i="9"/>
  <c r="D2663" i="9"/>
  <c r="A2663" i="9"/>
  <c r="L2663" i="9" s="1"/>
  <c r="H1168" i="6" s="1"/>
  <c r="Q2662" i="9"/>
  <c r="J2662" i="9"/>
  <c r="K2662" i="9" s="1"/>
  <c r="H2662" i="9"/>
  <c r="G2662" i="9"/>
  <c r="D2662" i="9"/>
  <c r="A2662" i="9"/>
  <c r="L2662" i="9" s="1"/>
  <c r="H1167" i="6" s="1"/>
  <c r="Q2661" i="9"/>
  <c r="J2661" i="9"/>
  <c r="K2661" i="9" s="1"/>
  <c r="H2661" i="9"/>
  <c r="G2661" i="9"/>
  <c r="D2661" i="9"/>
  <c r="A2661" i="9"/>
  <c r="L2661" i="9" s="1"/>
  <c r="H1166" i="6" s="1"/>
  <c r="Q2660" i="9"/>
  <c r="J2660" i="9"/>
  <c r="K2660" i="9" s="1"/>
  <c r="H2660" i="9"/>
  <c r="G2660" i="9"/>
  <c r="D2660" i="9"/>
  <c r="A2660" i="9"/>
  <c r="L2660" i="9" s="1"/>
  <c r="H1165" i="6" s="1"/>
  <c r="Q2659" i="9"/>
  <c r="K2659" i="9"/>
  <c r="J2659" i="9"/>
  <c r="H2659" i="9"/>
  <c r="G2659" i="9"/>
  <c r="D2659" i="9"/>
  <c r="A2659" i="9"/>
  <c r="L2659" i="9" s="1"/>
  <c r="Q2658" i="9"/>
  <c r="J2658" i="9"/>
  <c r="K2658" i="9" s="1"/>
  <c r="H2658" i="9"/>
  <c r="G2658" i="9"/>
  <c r="D2658" i="9"/>
  <c r="A2658" i="9"/>
  <c r="L2658" i="9" s="1"/>
  <c r="H1164" i="6" s="1"/>
  <c r="Q2657" i="9"/>
  <c r="J2657" i="9"/>
  <c r="K2657" i="9" s="1"/>
  <c r="H2657" i="9"/>
  <c r="G2657" i="9"/>
  <c r="D2657" i="9"/>
  <c r="A2657" i="9"/>
  <c r="L2657" i="9" s="1"/>
  <c r="H1163" i="6" s="1"/>
  <c r="Q2656" i="9"/>
  <c r="J2656" i="9"/>
  <c r="K2656" i="9" s="1"/>
  <c r="H2656" i="9"/>
  <c r="G2656" i="9"/>
  <c r="D2656" i="9"/>
  <c r="A2656" i="9"/>
  <c r="L2656" i="9" s="1"/>
  <c r="H1162" i="6" s="1"/>
  <c r="Q2655" i="9"/>
  <c r="J2655" i="9"/>
  <c r="K2655" i="9" s="1"/>
  <c r="H2655" i="9"/>
  <c r="G2655" i="9"/>
  <c r="D2655" i="9"/>
  <c r="A2655" i="9"/>
  <c r="L2655" i="9" s="1"/>
  <c r="H1161" i="6" s="1"/>
  <c r="Q2654" i="9"/>
  <c r="K2654" i="9"/>
  <c r="J2654" i="9"/>
  <c r="H2654" i="9"/>
  <c r="G2654" i="9"/>
  <c r="D2654" i="9"/>
  <c r="A2654" i="9"/>
  <c r="L2654" i="9" s="1"/>
  <c r="H1160" i="6" s="1"/>
  <c r="Q2653" i="9"/>
  <c r="J2653" i="9"/>
  <c r="K2653" i="9" s="1"/>
  <c r="H2653" i="9"/>
  <c r="G2653" i="9"/>
  <c r="D2653" i="9"/>
  <c r="A2653" i="9"/>
  <c r="L2653" i="9" s="1"/>
  <c r="L2652" i="9"/>
  <c r="J2652" i="9"/>
  <c r="K2652" i="9" s="1"/>
  <c r="H2652" i="9"/>
  <c r="G2652" i="9"/>
  <c r="D2652" i="9"/>
  <c r="A2652" i="9"/>
  <c r="Q2651" i="9"/>
  <c r="L2651" i="9"/>
  <c r="H1159" i="6" s="1"/>
  <c r="J2651" i="9"/>
  <c r="K2651" i="9" s="1"/>
  <c r="H2651" i="9"/>
  <c r="G2651" i="9"/>
  <c r="D2651" i="9"/>
  <c r="A2651" i="9"/>
  <c r="Q2650" i="9"/>
  <c r="L2650" i="9"/>
  <c r="H1158" i="6" s="1"/>
  <c r="J2650" i="9"/>
  <c r="K2650" i="9" s="1"/>
  <c r="H2650" i="9"/>
  <c r="G2650" i="9"/>
  <c r="D2650" i="9"/>
  <c r="A2650" i="9"/>
  <c r="Q2649" i="9"/>
  <c r="L2649" i="9"/>
  <c r="H1157" i="6" s="1"/>
  <c r="J2649" i="9"/>
  <c r="K2649" i="9" s="1"/>
  <c r="H2649" i="9"/>
  <c r="G2649" i="9"/>
  <c r="D2649" i="9"/>
  <c r="A2649" i="9"/>
  <c r="Q2648" i="9"/>
  <c r="L2648" i="9"/>
  <c r="H1156" i="6" s="1"/>
  <c r="J2648" i="9"/>
  <c r="K2648" i="9" s="1"/>
  <c r="H2648" i="9"/>
  <c r="G2648" i="9"/>
  <c r="D2648" i="9"/>
  <c r="A2648" i="9"/>
  <c r="Q2647" i="9"/>
  <c r="L2647" i="9"/>
  <c r="H1155" i="6" s="1"/>
  <c r="J2647" i="9"/>
  <c r="K2647" i="9" s="1"/>
  <c r="H2647" i="9"/>
  <c r="G2647" i="9"/>
  <c r="D2647" i="9"/>
  <c r="A2647" i="9"/>
  <c r="Q2646" i="9"/>
  <c r="L2646" i="9"/>
  <c r="H1154" i="6" s="1"/>
  <c r="J2646" i="9"/>
  <c r="K2646" i="9" s="1"/>
  <c r="H2646" i="9"/>
  <c r="G2646" i="9"/>
  <c r="D2646" i="9"/>
  <c r="A2646" i="9"/>
  <c r="Q2645" i="9"/>
  <c r="L2645" i="9"/>
  <c r="H1153" i="6" s="1"/>
  <c r="J2645" i="9"/>
  <c r="K2645" i="9" s="1"/>
  <c r="H2645" i="9"/>
  <c r="G2645" i="9"/>
  <c r="D2645" i="9"/>
  <c r="A2645" i="9"/>
  <c r="Q2644" i="9"/>
  <c r="L2644" i="9"/>
  <c r="J2644" i="9"/>
  <c r="K2644" i="9" s="1"/>
  <c r="H2644" i="9"/>
  <c r="G2644" i="9"/>
  <c r="D2644" i="9"/>
  <c r="A2644" i="9"/>
  <c r="Q2643" i="9"/>
  <c r="L2643" i="9"/>
  <c r="H1152" i="6" s="1"/>
  <c r="J2643" i="9"/>
  <c r="K2643" i="9" s="1"/>
  <c r="H2643" i="9"/>
  <c r="G2643" i="9"/>
  <c r="D2643" i="9"/>
  <c r="A2643" i="9"/>
  <c r="Q2642" i="9"/>
  <c r="L2642" i="9"/>
  <c r="H1151" i="6" s="1"/>
  <c r="J2642" i="9"/>
  <c r="K2642" i="9" s="1"/>
  <c r="H2642" i="9"/>
  <c r="G2642" i="9"/>
  <c r="D2642" i="9"/>
  <c r="A2642" i="9"/>
  <c r="Q2641" i="9"/>
  <c r="L2641" i="9"/>
  <c r="H1150" i="6" s="1"/>
  <c r="J2641" i="9"/>
  <c r="K2641" i="9" s="1"/>
  <c r="H2641" i="9"/>
  <c r="G2641" i="9"/>
  <c r="D2641" i="9"/>
  <c r="A2641" i="9"/>
  <c r="Q2640" i="9"/>
  <c r="L2640" i="9"/>
  <c r="J2640" i="9"/>
  <c r="K2640" i="9" s="1"/>
  <c r="H2640" i="9"/>
  <c r="G2640" i="9"/>
  <c r="D2640" i="9"/>
  <c r="A2640" i="9"/>
  <c r="Q2639" i="9"/>
  <c r="L2639" i="9"/>
  <c r="H1149" i="6" s="1"/>
  <c r="J2639" i="9"/>
  <c r="K2639" i="9" s="1"/>
  <c r="H2639" i="9"/>
  <c r="G2639" i="9"/>
  <c r="D2639" i="9"/>
  <c r="A2639" i="9"/>
  <c r="Q2638" i="9"/>
  <c r="L2638" i="9"/>
  <c r="H1148" i="6" s="1"/>
  <c r="J2638" i="9"/>
  <c r="K2638" i="9" s="1"/>
  <c r="H2638" i="9"/>
  <c r="G2638" i="9"/>
  <c r="D2638" i="9"/>
  <c r="A2638" i="9"/>
  <c r="Q2637" i="9"/>
  <c r="L2637" i="9"/>
  <c r="H1147" i="6" s="1"/>
  <c r="J2637" i="9"/>
  <c r="K2637" i="9" s="1"/>
  <c r="H2637" i="9"/>
  <c r="G2637" i="9"/>
  <c r="D2637" i="9"/>
  <c r="A2637" i="9"/>
  <c r="Q2636" i="9"/>
  <c r="L2636" i="9"/>
  <c r="H1146" i="6" s="1"/>
  <c r="J2636" i="9"/>
  <c r="K2636" i="9" s="1"/>
  <c r="H2636" i="9"/>
  <c r="G2636" i="9"/>
  <c r="D2636" i="9"/>
  <c r="A2636" i="9"/>
  <c r="Q2635" i="9"/>
  <c r="L2635" i="9"/>
  <c r="H1145" i="6" s="1"/>
  <c r="J2635" i="9"/>
  <c r="K2635" i="9" s="1"/>
  <c r="H2635" i="9"/>
  <c r="G2635" i="9"/>
  <c r="D2635" i="9"/>
  <c r="A2635" i="9"/>
  <c r="Q2634" i="9"/>
  <c r="L2634" i="9"/>
  <c r="H1144" i="6" s="1"/>
  <c r="J2634" i="9"/>
  <c r="K2634" i="9" s="1"/>
  <c r="H2634" i="9"/>
  <c r="G2634" i="9"/>
  <c r="D2634" i="9"/>
  <c r="A2634" i="9"/>
  <c r="Q2633" i="9"/>
  <c r="L2633" i="9"/>
  <c r="H1143" i="6" s="1"/>
  <c r="J2633" i="9"/>
  <c r="K2633" i="9" s="1"/>
  <c r="H2633" i="9"/>
  <c r="G2633" i="9"/>
  <c r="D2633" i="9"/>
  <c r="A2633" i="9"/>
  <c r="Q2632" i="9"/>
  <c r="L2632" i="9"/>
  <c r="H1142" i="6" s="1"/>
  <c r="J2632" i="9"/>
  <c r="K2632" i="9" s="1"/>
  <c r="H2632" i="9"/>
  <c r="G2632" i="9"/>
  <c r="D2632" i="9"/>
  <c r="A2632" i="9"/>
  <c r="Q2631" i="9"/>
  <c r="L2631" i="9"/>
  <c r="H1141" i="6" s="1"/>
  <c r="J2631" i="9"/>
  <c r="K2631" i="9" s="1"/>
  <c r="H2631" i="9"/>
  <c r="G2631" i="9"/>
  <c r="D2631" i="9"/>
  <c r="A2631" i="9"/>
  <c r="Q2630" i="9"/>
  <c r="L2630" i="9"/>
  <c r="H1140" i="6" s="1"/>
  <c r="J2630" i="9"/>
  <c r="K2630" i="9" s="1"/>
  <c r="H2630" i="9"/>
  <c r="G2630" i="9"/>
  <c r="D2630" i="9"/>
  <c r="A2630" i="9"/>
  <c r="Q2629" i="9"/>
  <c r="L2629" i="9"/>
  <c r="H1139" i="6" s="1"/>
  <c r="J2629" i="9"/>
  <c r="K2629" i="9" s="1"/>
  <c r="H2629" i="9"/>
  <c r="G2629" i="9"/>
  <c r="D2629" i="9"/>
  <c r="A2629" i="9"/>
  <c r="Q2628" i="9"/>
  <c r="L2628" i="9"/>
  <c r="H1138" i="6" s="1"/>
  <c r="J2628" i="9"/>
  <c r="K2628" i="9" s="1"/>
  <c r="H2628" i="9"/>
  <c r="G2628" i="9"/>
  <c r="D2628" i="9"/>
  <c r="A2628" i="9"/>
  <c r="Q2627" i="9"/>
  <c r="L2627" i="9"/>
  <c r="H1137" i="6" s="1"/>
  <c r="J2627" i="9"/>
  <c r="K2627" i="9" s="1"/>
  <c r="H2627" i="9"/>
  <c r="G2627" i="9"/>
  <c r="D2627" i="9"/>
  <c r="A2627" i="9"/>
  <c r="Q2626" i="9"/>
  <c r="L2626" i="9"/>
  <c r="H1136" i="6" s="1"/>
  <c r="J2626" i="9"/>
  <c r="K2626" i="9" s="1"/>
  <c r="G2626" i="9"/>
  <c r="D2626" i="9"/>
  <c r="A2626" i="9"/>
  <c r="Q2625" i="9"/>
  <c r="L2625" i="9"/>
  <c r="H1135" i="6" s="1"/>
  <c r="J2625" i="9"/>
  <c r="K2625" i="9" s="1"/>
  <c r="H2625" i="9"/>
  <c r="G2625" i="9"/>
  <c r="D2625" i="9"/>
  <c r="A2625" i="9"/>
  <c r="Q2624" i="9"/>
  <c r="L2624" i="9"/>
  <c r="H1134" i="6" s="1"/>
  <c r="J2624" i="9"/>
  <c r="K2624" i="9" s="1"/>
  <c r="H2624" i="9"/>
  <c r="G2624" i="9"/>
  <c r="D2624" i="9"/>
  <c r="A2624" i="9"/>
  <c r="Q2623" i="9"/>
  <c r="L2623" i="9"/>
  <c r="H1133" i="6" s="1"/>
  <c r="J2623" i="9"/>
  <c r="K2623" i="9" s="1"/>
  <c r="H2623" i="9"/>
  <c r="G2623" i="9"/>
  <c r="D2623" i="9"/>
  <c r="A2623" i="9"/>
  <c r="Q2622" i="9"/>
  <c r="L2622" i="9"/>
  <c r="H1132" i="6" s="1"/>
  <c r="J2622" i="9"/>
  <c r="K2622" i="9" s="1"/>
  <c r="H2622" i="9"/>
  <c r="G2622" i="9"/>
  <c r="D2622" i="9"/>
  <c r="A2622" i="9"/>
  <c r="Q2621" i="9"/>
  <c r="L2621" i="9"/>
  <c r="H1131" i="6" s="1"/>
  <c r="J2621" i="9"/>
  <c r="K2621" i="9" s="1"/>
  <c r="H2621" i="9"/>
  <c r="G2621" i="9"/>
  <c r="D2621" i="9"/>
  <c r="A2621" i="9"/>
  <c r="Q2620" i="9"/>
  <c r="L2620" i="9"/>
  <c r="H1130" i="6" s="1"/>
  <c r="J2620" i="9"/>
  <c r="K2620" i="9" s="1"/>
  <c r="H2620" i="9"/>
  <c r="G2620" i="9"/>
  <c r="D2620" i="9"/>
  <c r="A2620" i="9"/>
  <c r="Q2619" i="9"/>
  <c r="L2619" i="9"/>
  <c r="H1129" i="6" s="1"/>
  <c r="J2619" i="9"/>
  <c r="K2619" i="9" s="1"/>
  <c r="H2619" i="9"/>
  <c r="G2619" i="9"/>
  <c r="D2619" i="9"/>
  <c r="A2619" i="9"/>
  <c r="J2618" i="9"/>
  <c r="K2618" i="9" s="1"/>
  <c r="H2618" i="9"/>
  <c r="F1042" i="13" s="1"/>
  <c r="G2618" i="9"/>
  <c r="E1042" i="13" s="1"/>
  <c r="D2618" i="9"/>
  <c r="A2618" i="9"/>
  <c r="L2618" i="9" s="1"/>
  <c r="H1042" i="13" s="1"/>
  <c r="Q2617" i="9"/>
  <c r="J2617" i="9"/>
  <c r="K2617" i="9" s="1"/>
  <c r="H2617" i="9"/>
  <c r="G2617" i="9"/>
  <c r="D2617" i="9"/>
  <c r="A2617" i="9"/>
  <c r="L2617" i="9" s="1"/>
  <c r="H1128" i="6" s="1"/>
  <c r="Q2616" i="9"/>
  <c r="J2616" i="9"/>
  <c r="K2616" i="9" s="1"/>
  <c r="H2616" i="9"/>
  <c r="G2616" i="9"/>
  <c r="D2616" i="9"/>
  <c r="A2616" i="9"/>
  <c r="L2616" i="9" s="1"/>
  <c r="H1127" i="6" s="1"/>
  <c r="L2615" i="9"/>
  <c r="J2615" i="9"/>
  <c r="K2615" i="9" s="1"/>
  <c r="H2615" i="9"/>
  <c r="G2615" i="9"/>
  <c r="D2615" i="9"/>
  <c r="A2615" i="9"/>
  <c r="Q2614" i="9"/>
  <c r="L2614" i="9"/>
  <c r="H1126" i="6" s="1"/>
  <c r="J2614" i="9"/>
  <c r="K2614" i="9" s="1"/>
  <c r="H2614" i="9"/>
  <c r="G2614" i="9"/>
  <c r="D2614" i="9"/>
  <c r="A2614" i="9"/>
  <c r="Q2613" i="9"/>
  <c r="L2613" i="9"/>
  <c r="H1125" i="6" s="1"/>
  <c r="J2613" i="9"/>
  <c r="K2613" i="9" s="1"/>
  <c r="H2613" i="9"/>
  <c r="G2613" i="9"/>
  <c r="D2613" i="9"/>
  <c r="A2613" i="9"/>
  <c r="Q2612" i="9"/>
  <c r="L2612" i="9"/>
  <c r="H1124" i="6" s="1"/>
  <c r="J2612" i="9"/>
  <c r="K2612" i="9" s="1"/>
  <c r="H2612" i="9"/>
  <c r="G2612" i="9"/>
  <c r="D2612" i="9"/>
  <c r="A2612" i="9"/>
  <c r="Q2611" i="9"/>
  <c r="L2611" i="9"/>
  <c r="H1123" i="6" s="1"/>
  <c r="J2611" i="9"/>
  <c r="K2611" i="9" s="1"/>
  <c r="H2611" i="9"/>
  <c r="G2611" i="9"/>
  <c r="D2611" i="9"/>
  <c r="A2611" i="9"/>
  <c r="L2610" i="9"/>
  <c r="H1041" i="13" s="1"/>
  <c r="J2610" i="9"/>
  <c r="K2610" i="9" s="1"/>
  <c r="H2610" i="9"/>
  <c r="F1041" i="13" s="1"/>
  <c r="G2610" i="9"/>
  <c r="E1041" i="13" s="1"/>
  <c r="D2610" i="9"/>
  <c r="A2610" i="9"/>
  <c r="Q2609" i="9"/>
  <c r="L2609" i="9"/>
  <c r="H1122" i="6" s="1"/>
  <c r="J2609" i="9"/>
  <c r="K2609" i="9" s="1"/>
  <c r="H2609" i="9"/>
  <c r="G2609" i="9"/>
  <c r="D2609" i="9"/>
  <c r="A2609" i="9"/>
  <c r="Q2608" i="9"/>
  <c r="L2608" i="9"/>
  <c r="H1121" i="6" s="1"/>
  <c r="J2608" i="9"/>
  <c r="K2608" i="9" s="1"/>
  <c r="H2608" i="9"/>
  <c r="G2608" i="9"/>
  <c r="D2608" i="9"/>
  <c r="A2608" i="9"/>
  <c r="Q2607" i="9"/>
  <c r="L2607" i="9"/>
  <c r="H1120" i="6" s="1"/>
  <c r="J2607" i="9"/>
  <c r="K2607" i="9" s="1"/>
  <c r="H2607" i="9"/>
  <c r="G2607" i="9"/>
  <c r="D2607" i="9"/>
  <c r="A2607" i="9"/>
  <c r="Q2606" i="9"/>
  <c r="L2606" i="9"/>
  <c r="H1119" i="6" s="1"/>
  <c r="J2606" i="9"/>
  <c r="K2606" i="9" s="1"/>
  <c r="H2606" i="9"/>
  <c r="G2606" i="9"/>
  <c r="D2606" i="9"/>
  <c r="A2606" i="9"/>
  <c r="Q2605" i="9"/>
  <c r="L2605" i="9"/>
  <c r="H1118" i="6" s="1"/>
  <c r="J2605" i="9"/>
  <c r="K2605" i="9" s="1"/>
  <c r="H2605" i="9"/>
  <c r="G2605" i="9"/>
  <c r="D2605" i="9"/>
  <c r="A2605" i="9"/>
  <c r="Q2604" i="9"/>
  <c r="L2604" i="9"/>
  <c r="H1117" i="6" s="1"/>
  <c r="J2604" i="9"/>
  <c r="K2604" i="9" s="1"/>
  <c r="H2604" i="9"/>
  <c r="G2604" i="9"/>
  <c r="D2604" i="9"/>
  <c r="A2604" i="9"/>
  <c r="Q2603" i="9"/>
  <c r="L2603" i="9"/>
  <c r="H1116" i="6" s="1"/>
  <c r="J2603" i="9"/>
  <c r="K2603" i="9" s="1"/>
  <c r="H2603" i="9"/>
  <c r="G2603" i="9"/>
  <c r="D2603" i="9"/>
  <c r="A2603" i="9"/>
  <c r="Q2602" i="9"/>
  <c r="L2602" i="9"/>
  <c r="H1115" i="6" s="1"/>
  <c r="J2602" i="9"/>
  <c r="K2602" i="9" s="1"/>
  <c r="H2602" i="9"/>
  <c r="G2602" i="9"/>
  <c r="D2602" i="9"/>
  <c r="A2602" i="9"/>
  <c r="Q2601" i="9"/>
  <c r="L2601" i="9"/>
  <c r="H1114" i="6" s="1"/>
  <c r="J2601" i="9"/>
  <c r="K2601" i="9" s="1"/>
  <c r="H2601" i="9"/>
  <c r="G2601" i="9"/>
  <c r="D2601" i="9"/>
  <c r="A2601" i="9"/>
  <c r="J2600" i="9"/>
  <c r="K2600" i="9" s="1"/>
  <c r="H2600" i="9"/>
  <c r="G2600" i="9"/>
  <c r="D2600" i="9"/>
  <c r="A2600" i="9"/>
  <c r="L2600" i="9" s="1"/>
  <c r="H1113" i="6" s="1"/>
  <c r="Q2599" i="9"/>
  <c r="J2599" i="9"/>
  <c r="K2599" i="9" s="1"/>
  <c r="H2599" i="9"/>
  <c r="G2599" i="9"/>
  <c r="D2599" i="9"/>
  <c r="A2599" i="9"/>
  <c r="L2599" i="9" s="1"/>
  <c r="H1112" i="6" s="1"/>
  <c r="Q2598" i="9"/>
  <c r="J2598" i="9"/>
  <c r="K2598" i="9" s="1"/>
  <c r="H2598" i="9"/>
  <c r="G2598" i="9"/>
  <c r="D2598" i="9"/>
  <c r="A2598" i="9"/>
  <c r="L2598" i="9" s="1"/>
  <c r="H1111" i="6" s="1"/>
  <c r="Q2597" i="9"/>
  <c r="K2597" i="9"/>
  <c r="J2597" i="9"/>
  <c r="H2597" i="9"/>
  <c r="G2597" i="9"/>
  <c r="D2597" i="9"/>
  <c r="A2597" i="9"/>
  <c r="L2597" i="9" s="1"/>
  <c r="H1110" i="6" s="1"/>
  <c r="Q2596" i="9"/>
  <c r="J2596" i="9"/>
  <c r="K2596" i="9" s="1"/>
  <c r="H2596" i="9"/>
  <c r="G2596" i="9"/>
  <c r="D2596" i="9"/>
  <c r="A2596" i="9"/>
  <c r="L2596" i="9" s="1"/>
  <c r="H1109" i="6" s="1"/>
  <c r="Q2595" i="9"/>
  <c r="J2595" i="9"/>
  <c r="K2595" i="9" s="1"/>
  <c r="H2595" i="9"/>
  <c r="G2595" i="9"/>
  <c r="D2595" i="9"/>
  <c r="A2595" i="9"/>
  <c r="L2595" i="9" s="1"/>
  <c r="H1108" i="6" s="1"/>
  <c r="Q2594" i="9"/>
  <c r="J2594" i="9"/>
  <c r="K2594" i="9" s="1"/>
  <c r="H2594" i="9"/>
  <c r="G2594" i="9"/>
  <c r="D2594" i="9"/>
  <c r="A2594" i="9"/>
  <c r="L2594" i="9" s="1"/>
  <c r="H1107" i="6" s="1"/>
  <c r="Q2593" i="9"/>
  <c r="J2593" i="9"/>
  <c r="K2593" i="9" s="1"/>
  <c r="H2593" i="9"/>
  <c r="G2593" i="9"/>
  <c r="D2593" i="9"/>
  <c r="A2593" i="9"/>
  <c r="L2593" i="9" s="1"/>
  <c r="H1106" i="6" s="1"/>
  <c r="Q2592" i="9"/>
  <c r="J2592" i="9"/>
  <c r="K2592" i="9" s="1"/>
  <c r="H2592" i="9"/>
  <c r="G2592" i="9"/>
  <c r="D2592" i="9"/>
  <c r="A2592" i="9"/>
  <c r="L2592" i="9" s="1"/>
  <c r="H1105" i="6" s="1"/>
  <c r="Q2591" i="9"/>
  <c r="J2591" i="9"/>
  <c r="K2591" i="9" s="1"/>
  <c r="H2591" i="9"/>
  <c r="G2591" i="9"/>
  <c r="D2591" i="9"/>
  <c r="A2591" i="9"/>
  <c r="L2591" i="9" s="1"/>
  <c r="H1104" i="6" s="1"/>
  <c r="Q2590" i="9"/>
  <c r="J2590" i="9"/>
  <c r="K2590" i="9" s="1"/>
  <c r="H2590" i="9"/>
  <c r="G2590" i="9"/>
  <c r="D2590" i="9"/>
  <c r="A2590" i="9"/>
  <c r="L2590" i="9" s="1"/>
  <c r="H1103" i="6" s="1"/>
  <c r="Q2589" i="9"/>
  <c r="J2589" i="9"/>
  <c r="K2589" i="9" s="1"/>
  <c r="H2589" i="9"/>
  <c r="G2589" i="9"/>
  <c r="D2589" i="9"/>
  <c r="A2589" i="9"/>
  <c r="L2589" i="9" s="1"/>
  <c r="H1102" i="6" s="1"/>
  <c r="Q2588" i="9"/>
  <c r="J2588" i="9"/>
  <c r="K2588" i="9" s="1"/>
  <c r="H2588" i="9"/>
  <c r="G2588" i="9"/>
  <c r="D2588" i="9"/>
  <c r="A2588" i="9"/>
  <c r="L2588" i="9" s="1"/>
  <c r="H1101" i="6" s="1"/>
  <c r="Q2587" i="9"/>
  <c r="J2587" i="9"/>
  <c r="K2587" i="9" s="1"/>
  <c r="H2587" i="9"/>
  <c r="G2587" i="9"/>
  <c r="D2587" i="9"/>
  <c r="A2587" i="9"/>
  <c r="L2587" i="9" s="1"/>
  <c r="H1100" i="6" s="1"/>
  <c r="Q2586" i="9"/>
  <c r="J2586" i="9"/>
  <c r="K2586" i="9" s="1"/>
  <c r="H2586" i="9"/>
  <c r="G2586" i="9"/>
  <c r="D2586" i="9"/>
  <c r="A2586" i="9"/>
  <c r="L2586" i="9" s="1"/>
  <c r="Q2585" i="9"/>
  <c r="J2585" i="9"/>
  <c r="K2585" i="9" s="1"/>
  <c r="H2585" i="9"/>
  <c r="G2585" i="9"/>
  <c r="D2585" i="9"/>
  <c r="A2585" i="9"/>
  <c r="L2585" i="9" s="1"/>
  <c r="H1099" i="6" s="1"/>
  <c r="Q2584" i="9"/>
  <c r="J2584" i="9"/>
  <c r="K2584" i="9" s="1"/>
  <c r="H2584" i="9"/>
  <c r="G2584" i="9"/>
  <c r="D2584" i="9"/>
  <c r="A2584" i="9"/>
  <c r="L2584" i="9" s="1"/>
  <c r="H1098" i="6" s="1"/>
  <c r="Q2583" i="9"/>
  <c r="J2583" i="9"/>
  <c r="K2583" i="9" s="1"/>
  <c r="H2583" i="9"/>
  <c r="G2583" i="9"/>
  <c r="D2583" i="9"/>
  <c r="A2583" i="9"/>
  <c r="L2583" i="9" s="1"/>
  <c r="H1097" i="6" s="1"/>
  <c r="Q2582" i="9"/>
  <c r="J2582" i="9"/>
  <c r="K2582" i="9" s="1"/>
  <c r="H2582" i="9"/>
  <c r="G2582" i="9"/>
  <c r="D2582" i="9"/>
  <c r="A2582" i="9"/>
  <c r="L2582" i="9" s="1"/>
  <c r="H1096" i="6" s="1"/>
  <c r="Q2581" i="9"/>
  <c r="J2581" i="9"/>
  <c r="K2581" i="9" s="1"/>
  <c r="H2581" i="9"/>
  <c r="G2581" i="9"/>
  <c r="D2581" i="9"/>
  <c r="A2581" i="9"/>
  <c r="L2581" i="9" s="1"/>
  <c r="H1095" i="6" s="1"/>
  <c r="Q2580" i="9"/>
  <c r="J2580" i="9"/>
  <c r="K2580" i="9" s="1"/>
  <c r="H2580" i="9"/>
  <c r="G2580" i="9"/>
  <c r="D2580" i="9"/>
  <c r="A2580" i="9"/>
  <c r="L2580" i="9" s="1"/>
  <c r="H1094" i="6" s="1"/>
  <c r="Q2579" i="9"/>
  <c r="J2579" i="9"/>
  <c r="K2579" i="9" s="1"/>
  <c r="H2579" i="9"/>
  <c r="G2579" i="9"/>
  <c r="D2579" i="9"/>
  <c r="A2579" i="9"/>
  <c r="L2579" i="9" s="1"/>
  <c r="H1093" i="6" s="1"/>
  <c r="Q2578" i="9"/>
  <c r="J2578" i="9"/>
  <c r="K2578" i="9" s="1"/>
  <c r="H2578" i="9"/>
  <c r="G2578" i="9"/>
  <c r="D2578" i="9"/>
  <c r="A2578" i="9"/>
  <c r="L2578" i="9" s="1"/>
  <c r="H1092" i="6" s="1"/>
  <c r="Q2577" i="9"/>
  <c r="J2577" i="9"/>
  <c r="K2577" i="9" s="1"/>
  <c r="H2577" i="9"/>
  <c r="G2577" i="9"/>
  <c r="D2577" i="9"/>
  <c r="A2577" i="9"/>
  <c r="L2577" i="9" s="1"/>
  <c r="H1091" i="6" s="1"/>
  <c r="Q2576" i="9"/>
  <c r="J2576" i="9"/>
  <c r="K2576" i="9" s="1"/>
  <c r="H2576" i="9"/>
  <c r="G2576" i="9"/>
  <c r="D2576" i="9"/>
  <c r="A2576" i="9"/>
  <c r="L2576" i="9" s="1"/>
  <c r="H1090" i="6" s="1"/>
  <c r="Q2575" i="9"/>
  <c r="J2575" i="9"/>
  <c r="K2575" i="9" s="1"/>
  <c r="H2575" i="9"/>
  <c r="G2575" i="9"/>
  <c r="D2575" i="9"/>
  <c r="A2575" i="9"/>
  <c r="L2575" i="9" s="1"/>
  <c r="H1089" i="6" s="1"/>
  <c r="Q2574" i="9"/>
  <c r="J2574" i="9"/>
  <c r="K2574" i="9" s="1"/>
  <c r="H2574" i="9"/>
  <c r="G2574" i="9"/>
  <c r="D2574" i="9"/>
  <c r="A2574" i="9"/>
  <c r="L2574" i="9" s="1"/>
  <c r="H1088" i="6" s="1"/>
  <c r="L2573" i="9"/>
  <c r="H1140" i="13" s="1"/>
  <c r="J2573" i="9"/>
  <c r="K2573" i="9" s="1"/>
  <c r="H2573" i="9"/>
  <c r="F1140" i="13" s="1"/>
  <c r="G2573" i="9"/>
  <c r="E1140" i="13" s="1"/>
  <c r="D2573" i="9"/>
  <c r="A2573" i="9"/>
  <c r="J2572" i="9"/>
  <c r="K2572" i="9" s="1"/>
  <c r="H2572" i="9"/>
  <c r="G2572" i="9"/>
  <c r="D2572" i="9"/>
  <c r="A2572" i="9"/>
  <c r="L2572" i="9" s="1"/>
  <c r="H1087" i="6" s="1"/>
  <c r="Q2571" i="9"/>
  <c r="K2571" i="9"/>
  <c r="J2571" i="9"/>
  <c r="H2571" i="9"/>
  <c r="G2571" i="9"/>
  <c r="D2571" i="9"/>
  <c r="A2571" i="9"/>
  <c r="L2571" i="9" s="1"/>
  <c r="H1086" i="6" s="1"/>
  <c r="Q2570" i="9"/>
  <c r="J2570" i="9"/>
  <c r="K2570" i="9" s="1"/>
  <c r="H2570" i="9"/>
  <c r="G2570" i="9"/>
  <c r="D2570" i="9"/>
  <c r="A2570" i="9"/>
  <c r="L2570" i="9" s="1"/>
  <c r="H1085" i="6" s="1"/>
  <c r="Q2569" i="9"/>
  <c r="K2569" i="9"/>
  <c r="J2569" i="9"/>
  <c r="H2569" i="9"/>
  <c r="G2569" i="9"/>
  <c r="D2569" i="9"/>
  <c r="A2569" i="9"/>
  <c r="L2569" i="9" s="1"/>
  <c r="H1084" i="6" s="1"/>
  <c r="Q2568" i="9"/>
  <c r="J2568" i="9"/>
  <c r="K2568" i="9" s="1"/>
  <c r="H2568" i="9"/>
  <c r="G2568" i="9"/>
  <c r="D2568" i="9"/>
  <c r="A2568" i="9"/>
  <c r="L2568" i="9" s="1"/>
  <c r="H1083" i="6" s="1"/>
  <c r="Q2567" i="9"/>
  <c r="J2567" i="9"/>
  <c r="K2567" i="9" s="1"/>
  <c r="H2567" i="9"/>
  <c r="G2567" i="9"/>
  <c r="D2567" i="9"/>
  <c r="A2567" i="9"/>
  <c r="L2567" i="9" s="1"/>
  <c r="H1082" i="6" s="1"/>
  <c r="Q2566" i="9"/>
  <c r="J2566" i="9"/>
  <c r="K2566" i="9" s="1"/>
  <c r="H2566" i="9"/>
  <c r="G2566" i="9"/>
  <c r="D2566" i="9"/>
  <c r="A2566" i="9"/>
  <c r="L2566" i="9" s="1"/>
  <c r="H1081" i="6" s="1"/>
  <c r="Q2565" i="9"/>
  <c r="J2565" i="9"/>
  <c r="K2565" i="9" s="1"/>
  <c r="H2565" i="9"/>
  <c r="G2565" i="9"/>
  <c r="D2565" i="9"/>
  <c r="A2565" i="9"/>
  <c r="L2565" i="9" s="1"/>
  <c r="H1080" i="6" s="1"/>
  <c r="Q2564" i="9"/>
  <c r="K2564" i="9"/>
  <c r="J2564" i="9"/>
  <c r="H2564" i="9"/>
  <c r="G2564" i="9"/>
  <c r="D2564" i="9"/>
  <c r="A2564" i="9"/>
  <c r="L2564" i="9" s="1"/>
  <c r="H1079" i="6" s="1"/>
  <c r="Q2563" i="9"/>
  <c r="J2563" i="9"/>
  <c r="K2563" i="9" s="1"/>
  <c r="H2563" i="9"/>
  <c r="G2563" i="9"/>
  <c r="D2563" i="9"/>
  <c r="A2563" i="9"/>
  <c r="L2563" i="9" s="1"/>
  <c r="H1078" i="6" s="1"/>
  <c r="J2562" i="9"/>
  <c r="K2562" i="9" s="1"/>
  <c r="H2562" i="9"/>
  <c r="F1040" i="13" s="1"/>
  <c r="G2562" i="9"/>
  <c r="E1040" i="13" s="1"/>
  <c r="D2562" i="9"/>
  <c r="A2562" i="9"/>
  <c r="L2562" i="9" s="1"/>
  <c r="H1040" i="13" s="1"/>
  <c r="Q2561" i="9"/>
  <c r="L2561" i="9"/>
  <c r="H1077" i="6" s="1"/>
  <c r="J2561" i="9"/>
  <c r="K2561" i="9" s="1"/>
  <c r="H2561" i="9"/>
  <c r="G2561" i="9"/>
  <c r="D2561" i="9"/>
  <c r="A2561" i="9"/>
  <c r="Q2560" i="9"/>
  <c r="L2560" i="9"/>
  <c r="J2560" i="9"/>
  <c r="K2560" i="9" s="1"/>
  <c r="H2560" i="9"/>
  <c r="G2560" i="9"/>
  <c r="D2560" i="9"/>
  <c r="A2560" i="9"/>
  <c r="Q2559" i="9"/>
  <c r="L2559" i="9"/>
  <c r="H1076" i="6" s="1"/>
  <c r="J2559" i="9"/>
  <c r="K2559" i="9" s="1"/>
  <c r="H2559" i="9"/>
  <c r="G2559" i="9"/>
  <c r="D2559" i="9"/>
  <c r="A2559" i="9"/>
  <c r="Q2558" i="9"/>
  <c r="J2558" i="9"/>
  <c r="K2558" i="9" s="1"/>
  <c r="H2558" i="9"/>
  <c r="G2558" i="9"/>
  <c r="D2558" i="9"/>
  <c r="A2558" i="9"/>
  <c r="L2558" i="9" s="1"/>
  <c r="H1075" i="6" s="1"/>
  <c r="Q2557" i="9"/>
  <c r="J2557" i="9"/>
  <c r="K2557" i="9" s="1"/>
  <c r="H2557" i="9"/>
  <c r="G2557" i="9"/>
  <c r="D2557" i="9"/>
  <c r="A2557" i="9"/>
  <c r="L2557" i="9" s="1"/>
  <c r="H1074" i="6" s="1"/>
  <c r="Q2556" i="9"/>
  <c r="L2556" i="9"/>
  <c r="J2556" i="9"/>
  <c r="K2556" i="9" s="1"/>
  <c r="H2556" i="9"/>
  <c r="G2556" i="9"/>
  <c r="D2556" i="9"/>
  <c r="A2556" i="9"/>
  <c r="Q2555" i="9"/>
  <c r="L2555" i="9"/>
  <c r="H1073" i="6" s="1"/>
  <c r="J2555" i="9"/>
  <c r="K2555" i="9" s="1"/>
  <c r="H2555" i="9"/>
  <c r="G2555" i="9"/>
  <c r="D2555" i="9"/>
  <c r="A2555" i="9"/>
  <c r="Q2554" i="9"/>
  <c r="J2554" i="9"/>
  <c r="K2554" i="9" s="1"/>
  <c r="H2554" i="9"/>
  <c r="G2554" i="9"/>
  <c r="D2554" i="9"/>
  <c r="A2554" i="9"/>
  <c r="L2554" i="9" s="1"/>
  <c r="H1072" i="6" s="1"/>
  <c r="L2553" i="9"/>
  <c r="H1039" i="13" s="1"/>
  <c r="K2553" i="9"/>
  <c r="J2553" i="9"/>
  <c r="H2553" i="9"/>
  <c r="F1039" i="13" s="1"/>
  <c r="G2553" i="9"/>
  <c r="E1039" i="13" s="1"/>
  <c r="D2553" i="9"/>
  <c r="A2553" i="9"/>
  <c r="Q2552" i="9"/>
  <c r="L2552" i="9"/>
  <c r="H1071" i="6" s="1"/>
  <c r="K2552" i="9"/>
  <c r="J2552" i="9"/>
  <c r="H2552" i="9"/>
  <c r="G2552" i="9"/>
  <c r="D2552" i="9"/>
  <c r="A2552" i="9"/>
  <c r="Q2551" i="9"/>
  <c r="L2551" i="9"/>
  <c r="H1070" i="6" s="1"/>
  <c r="K2551" i="9"/>
  <c r="J2551" i="9"/>
  <c r="H2551" i="9"/>
  <c r="G2551" i="9"/>
  <c r="D2551" i="9"/>
  <c r="A2551" i="9"/>
  <c r="Q2550" i="9"/>
  <c r="L2550" i="9"/>
  <c r="H1069" i="6" s="1"/>
  <c r="K2550" i="9"/>
  <c r="J2550" i="9"/>
  <c r="H2550" i="9"/>
  <c r="G2550" i="9"/>
  <c r="D2550" i="9"/>
  <c r="A2550" i="9"/>
  <c r="Q2549" i="9"/>
  <c r="L2549" i="9"/>
  <c r="H1068" i="6" s="1"/>
  <c r="K2549" i="9"/>
  <c r="J2549" i="9"/>
  <c r="H2549" i="9"/>
  <c r="G2549" i="9"/>
  <c r="D2549" i="9"/>
  <c r="A2549" i="9"/>
  <c r="Q2548" i="9"/>
  <c r="L2548" i="9"/>
  <c r="H1067" i="6" s="1"/>
  <c r="K2548" i="9"/>
  <c r="J2548" i="9"/>
  <c r="H2548" i="9"/>
  <c r="G2548" i="9"/>
  <c r="D2548" i="9"/>
  <c r="A2548" i="9"/>
  <c r="L2547" i="9"/>
  <c r="H1066" i="6" s="1"/>
  <c r="J2547" i="9"/>
  <c r="K2547" i="9" s="1"/>
  <c r="H2547" i="9"/>
  <c r="G2547" i="9"/>
  <c r="D2547" i="9"/>
  <c r="A2547" i="9"/>
  <c r="Q2546" i="9"/>
  <c r="L2546" i="9"/>
  <c r="H1065" i="6" s="1"/>
  <c r="J2546" i="9"/>
  <c r="K2546" i="9" s="1"/>
  <c r="H2546" i="9"/>
  <c r="G2546" i="9"/>
  <c r="D2546" i="9"/>
  <c r="A2546" i="9"/>
  <c r="Q2545" i="9"/>
  <c r="L2545" i="9"/>
  <c r="H1064" i="6" s="1"/>
  <c r="J2545" i="9"/>
  <c r="K2545" i="9" s="1"/>
  <c r="H2545" i="9"/>
  <c r="G2545" i="9"/>
  <c r="D2545" i="9"/>
  <c r="A2545" i="9"/>
  <c r="Q2544" i="9"/>
  <c r="L2544" i="9"/>
  <c r="H1063" i="6" s="1"/>
  <c r="J2544" i="9"/>
  <c r="K2544" i="9" s="1"/>
  <c r="H2544" i="9"/>
  <c r="G2544" i="9"/>
  <c r="D2544" i="9"/>
  <c r="A2544" i="9"/>
  <c r="Q2543" i="9"/>
  <c r="L2543" i="9"/>
  <c r="H1062" i="6" s="1"/>
  <c r="J2543" i="9"/>
  <c r="K2543" i="9" s="1"/>
  <c r="H2543" i="9"/>
  <c r="G2543" i="9"/>
  <c r="D2543" i="9"/>
  <c r="A2543" i="9"/>
  <c r="Q2542" i="9"/>
  <c r="L2542" i="9"/>
  <c r="H1061" i="6" s="1"/>
  <c r="J2542" i="9"/>
  <c r="K2542" i="9" s="1"/>
  <c r="H2542" i="9"/>
  <c r="G2542" i="9"/>
  <c r="D2542" i="9"/>
  <c r="A2542" i="9"/>
  <c r="Q2541" i="9"/>
  <c r="L2541" i="9"/>
  <c r="H1060" i="6" s="1"/>
  <c r="J2541" i="9"/>
  <c r="K2541" i="9" s="1"/>
  <c r="H2541" i="9"/>
  <c r="G2541" i="9"/>
  <c r="D2541" i="9"/>
  <c r="A2541" i="9"/>
  <c r="Q2540" i="9"/>
  <c r="L2540" i="9"/>
  <c r="H1059" i="6" s="1"/>
  <c r="J2540" i="9"/>
  <c r="K2540" i="9" s="1"/>
  <c r="H2540" i="9"/>
  <c r="G2540" i="9"/>
  <c r="D2540" i="9"/>
  <c r="A2540" i="9"/>
  <c r="L2539" i="9"/>
  <c r="H1038" i="13" s="1"/>
  <c r="J2539" i="9"/>
  <c r="K2539" i="9" s="1"/>
  <c r="H2539" i="9"/>
  <c r="F1038" i="13" s="1"/>
  <c r="G2539" i="9"/>
  <c r="E1038" i="13" s="1"/>
  <c r="D2539" i="9"/>
  <c r="A2539" i="9"/>
  <c r="Q2538" i="9"/>
  <c r="L2538" i="9"/>
  <c r="H1058" i="6" s="1"/>
  <c r="J2538" i="9"/>
  <c r="K2538" i="9" s="1"/>
  <c r="H2538" i="9"/>
  <c r="G2538" i="9"/>
  <c r="D2538" i="9"/>
  <c r="A2538" i="9"/>
  <c r="Q2537" i="9"/>
  <c r="L2537" i="9"/>
  <c r="H1057" i="6" s="1"/>
  <c r="J2537" i="9"/>
  <c r="K2537" i="9" s="1"/>
  <c r="H2537" i="9"/>
  <c r="G2537" i="9"/>
  <c r="D2537" i="9"/>
  <c r="A2537" i="9"/>
  <c r="Q2536" i="9"/>
  <c r="L2536" i="9"/>
  <c r="H1056" i="6" s="1"/>
  <c r="J2536" i="9"/>
  <c r="K2536" i="9" s="1"/>
  <c r="H2536" i="9"/>
  <c r="G2536" i="9"/>
  <c r="D2536" i="9"/>
  <c r="A2536" i="9"/>
  <c r="Q2535" i="9"/>
  <c r="L2535" i="9"/>
  <c r="H1055" i="6" s="1"/>
  <c r="J2535" i="9"/>
  <c r="K2535" i="9" s="1"/>
  <c r="H2535" i="9"/>
  <c r="G2535" i="9"/>
  <c r="D2535" i="9"/>
  <c r="A2535" i="9"/>
  <c r="Q2534" i="9"/>
  <c r="L2534" i="9"/>
  <c r="H1054" i="6" s="1"/>
  <c r="J2534" i="9"/>
  <c r="K2534" i="9" s="1"/>
  <c r="H2534" i="9"/>
  <c r="G2534" i="9"/>
  <c r="D2534" i="9"/>
  <c r="A2534" i="9"/>
  <c r="Q2533" i="9"/>
  <c r="L2533" i="9"/>
  <c r="H1053" i="6" s="1"/>
  <c r="J2533" i="9"/>
  <c r="K2533" i="9" s="1"/>
  <c r="H2533" i="9"/>
  <c r="G2533" i="9"/>
  <c r="D2533" i="9"/>
  <c r="A2533" i="9"/>
  <c r="J2532" i="9"/>
  <c r="K2532" i="9" s="1"/>
  <c r="H2532" i="9"/>
  <c r="F1037" i="13" s="1"/>
  <c r="G2532" i="9"/>
  <c r="E1037" i="13" s="1"/>
  <c r="D2532" i="9"/>
  <c r="A2532" i="9"/>
  <c r="L2532" i="9" s="1"/>
  <c r="H1037" i="13" s="1"/>
  <c r="Q2531" i="9"/>
  <c r="J2531" i="9"/>
  <c r="K2531" i="9" s="1"/>
  <c r="H2531" i="9"/>
  <c r="G2531" i="9"/>
  <c r="D2531" i="9"/>
  <c r="A2531" i="9"/>
  <c r="L2531" i="9" s="1"/>
  <c r="H1052" i="6" s="1"/>
  <c r="Q2530" i="9"/>
  <c r="J2530" i="9"/>
  <c r="K2530" i="9" s="1"/>
  <c r="H2530" i="9"/>
  <c r="G2530" i="9"/>
  <c r="D2530" i="9"/>
  <c r="A2530" i="9"/>
  <c r="L2530" i="9" s="1"/>
  <c r="H1051" i="6" s="1"/>
  <c r="Q2529" i="9"/>
  <c r="J2529" i="9"/>
  <c r="K2529" i="9" s="1"/>
  <c r="H2529" i="9"/>
  <c r="G2529" i="9"/>
  <c r="D2529" i="9"/>
  <c r="A2529" i="9"/>
  <c r="L2529" i="9" s="1"/>
  <c r="H1050" i="6" s="1"/>
  <c r="Q2528" i="9"/>
  <c r="J2528" i="9"/>
  <c r="K2528" i="9" s="1"/>
  <c r="H2528" i="9"/>
  <c r="G2528" i="9"/>
  <c r="D2528" i="9"/>
  <c r="A2528" i="9"/>
  <c r="L2528" i="9" s="1"/>
  <c r="H1049" i="6" s="1"/>
  <c r="Q2527" i="9"/>
  <c r="J2527" i="9"/>
  <c r="K2527" i="9" s="1"/>
  <c r="H2527" i="9"/>
  <c r="G2527" i="9"/>
  <c r="D2527" i="9"/>
  <c r="A2527" i="9"/>
  <c r="L2527" i="9" s="1"/>
  <c r="J2526" i="9"/>
  <c r="K2526" i="9" s="1"/>
  <c r="H2526" i="9"/>
  <c r="F1036" i="13" s="1"/>
  <c r="G2526" i="9"/>
  <c r="E1036" i="13" s="1"/>
  <c r="D2526" i="9"/>
  <c r="A2526" i="9"/>
  <c r="L2526" i="9" s="1"/>
  <c r="H1036" i="13" s="1"/>
  <c r="Q2525" i="9"/>
  <c r="J2525" i="9"/>
  <c r="K2525" i="9" s="1"/>
  <c r="H2525" i="9"/>
  <c r="G2525" i="9"/>
  <c r="D2525" i="9"/>
  <c r="A2525" i="9"/>
  <c r="L2525" i="9" s="1"/>
  <c r="H1048" i="6" s="1"/>
  <c r="Q2524" i="9"/>
  <c r="J2524" i="9"/>
  <c r="K2524" i="9" s="1"/>
  <c r="H2524" i="9"/>
  <c r="G2524" i="9"/>
  <c r="D2524" i="9"/>
  <c r="A2524" i="9"/>
  <c r="L2524" i="9" s="1"/>
  <c r="H1047" i="6" s="1"/>
  <c r="Q2523" i="9"/>
  <c r="J2523" i="9"/>
  <c r="K2523" i="9" s="1"/>
  <c r="H2523" i="9"/>
  <c r="G2523" i="9"/>
  <c r="D2523" i="9"/>
  <c r="A2523" i="9"/>
  <c r="L2523" i="9" s="1"/>
  <c r="H1046" i="6" s="1"/>
  <c r="Q2522" i="9"/>
  <c r="J2522" i="9"/>
  <c r="K2522" i="9" s="1"/>
  <c r="H2522" i="9"/>
  <c r="G2522" i="9"/>
  <c r="D2522" i="9"/>
  <c r="A2522" i="9"/>
  <c r="L2522" i="9" s="1"/>
  <c r="H1045" i="6" s="1"/>
  <c r="Q2521" i="9"/>
  <c r="J2521" i="9"/>
  <c r="K2521" i="9" s="1"/>
  <c r="H2521" i="9"/>
  <c r="G2521" i="9"/>
  <c r="D2521" i="9"/>
  <c r="A2521" i="9"/>
  <c r="L2521" i="9" s="1"/>
  <c r="H1044" i="6" s="1"/>
  <c r="Q2520" i="9"/>
  <c r="J2520" i="9"/>
  <c r="K2520" i="9" s="1"/>
  <c r="H2520" i="9"/>
  <c r="G2520" i="9"/>
  <c r="D2520" i="9"/>
  <c r="A2520" i="9"/>
  <c r="L2520" i="9" s="1"/>
  <c r="H1043" i="6" s="1"/>
  <c r="Q2519" i="9"/>
  <c r="K2519" i="9"/>
  <c r="J2519" i="9"/>
  <c r="H2519" i="9"/>
  <c r="G2519" i="9"/>
  <c r="D2519" i="9"/>
  <c r="A2519" i="9"/>
  <c r="L2519" i="9" s="1"/>
  <c r="H1042" i="6" s="1"/>
  <c r="Q2518" i="9"/>
  <c r="J2518" i="9"/>
  <c r="K2518" i="9" s="1"/>
  <c r="H2518" i="9"/>
  <c r="G2518" i="9"/>
  <c r="D2518" i="9"/>
  <c r="A2518" i="9"/>
  <c r="L2518" i="9" s="1"/>
  <c r="H1041" i="6" s="1"/>
  <c r="Q2517" i="9"/>
  <c r="J2517" i="9"/>
  <c r="K2517" i="9" s="1"/>
  <c r="H2517" i="9"/>
  <c r="G2517" i="9"/>
  <c r="D2517" i="9"/>
  <c r="A2517" i="9"/>
  <c r="L2517" i="9" s="1"/>
  <c r="H1040" i="6" s="1"/>
  <c r="Q2516" i="9"/>
  <c r="J2516" i="9"/>
  <c r="K2516" i="9" s="1"/>
  <c r="H2516" i="9"/>
  <c r="G2516" i="9"/>
  <c r="D2516" i="9"/>
  <c r="A2516" i="9"/>
  <c r="L2516" i="9" s="1"/>
  <c r="H1039" i="6" s="1"/>
  <c r="Q2515" i="9"/>
  <c r="J2515" i="9"/>
  <c r="K2515" i="9" s="1"/>
  <c r="H2515" i="9"/>
  <c r="G2515" i="9"/>
  <c r="D2515" i="9"/>
  <c r="A2515" i="9"/>
  <c r="L2515" i="9" s="1"/>
  <c r="H1038" i="6" s="1"/>
  <c r="Q2514" i="9"/>
  <c r="J2514" i="9"/>
  <c r="K2514" i="9" s="1"/>
  <c r="H2514" i="9"/>
  <c r="G2514" i="9"/>
  <c r="D2514" i="9"/>
  <c r="A2514" i="9"/>
  <c r="L2514" i="9" s="1"/>
  <c r="H1037" i="6" s="1"/>
  <c r="Q2513" i="9"/>
  <c r="J2513" i="9"/>
  <c r="K2513" i="9" s="1"/>
  <c r="H2513" i="9"/>
  <c r="G2513" i="9"/>
  <c r="D2513" i="9"/>
  <c r="A2513" i="9"/>
  <c r="L2513" i="9" s="1"/>
  <c r="H1036" i="6" s="1"/>
  <c r="Q2512" i="9"/>
  <c r="J2512" i="9"/>
  <c r="K2512" i="9" s="1"/>
  <c r="H2512" i="9"/>
  <c r="G2512" i="9"/>
  <c r="D2512" i="9"/>
  <c r="A2512" i="9"/>
  <c r="L2512" i="9" s="1"/>
  <c r="H1035" i="6" s="1"/>
  <c r="Q2511" i="9"/>
  <c r="J2511" i="9"/>
  <c r="K2511" i="9" s="1"/>
  <c r="H2511" i="9"/>
  <c r="G2511" i="9"/>
  <c r="D2511" i="9"/>
  <c r="A2511" i="9"/>
  <c r="L2511" i="9" s="1"/>
  <c r="H1034" i="6" s="1"/>
  <c r="Q2510" i="9"/>
  <c r="J2510" i="9"/>
  <c r="K2510" i="9" s="1"/>
  <c r="H2510" i="9"/>
  <c r="G2510" i="9"/>
  <c r="D2510" i="9"/>
  <c r="A2510" i="9"/>
  <c r="L2510" i="9" s="1"/>
  <c r="H1033" i="6" s="1"/>
  <c r="Q2509" i="9"/>
  <c r="J2509" i="9"/>
  <c r="K2509" i="9" s="1"/>
  <c r="H2509" i="9"/>
  <c r="G2509" i="9"/>
  <c r="D2509" i="9"/>
  <c r="A2509" i="9"/>
  <c r="L2509" i="9" s="1"/>
  <c r="H1032" i="6" s="1"/>
  <c r="Q2508" i="9"/>
  <c r="J2508" i="9"/>
  <c r="K2508" i="9" s="1"/>
  <c r="H2508" i="9"/>
  <c r="G2508" i="9"/>
  <c r="D2508" i="9"/>
  <c r="A2508" i="9"/>
  <c r="L2508" i="9" s="1"/>
  <c r="H1031" i="6" s="1"/>
  <c r="Q2507" i="9"/>
  <c r="J2507" i="9"/>
  <c r="K2507" i="9" s="1"/>
  <c r="H2507" i="9"/>
  <c r="G2507" i="9"/>
  <c r="D2507" i="9"/>
  <c r="A2507" i="9"/>
  <c r="L2507" i="9" s="1"/>
  <c r="H1030" i="6" s="1"/>
  <c r="Q2506" i="9"/>
  <c r="J2506" i="9"/>
  <c r="K2506" i="9" s="1"/>
  <c r="H2506" i="9"/>
  <c r="G2506" i="9"/>
  <c r="D2506" i="9"/>
  <c r="A2506" i="9"/>
  <c r="L2506" i="9" s="1"/>
  <c r="H1029" i="6" s="1"/>
  <c r="Q2505" i="9"/>
  <c r="J2505" i="9"/>
  <c r="K2505" i="9" s="1"/>
  <c r="H2505" i="9"/>
  <c r="G2505" i="9"/>
  <c r="D2505" i="9"/>
  <c r="A2505" i="9"/>
  <c r="L2505" i="9" s="1"/>
  <c r="H1028" i="6" s="1"/>
  <c r="Q2504" i="9"/>
  <c r="J2504" i="9"/>
  <c r="K2504" i="9" s="1"/>
  <c r="H2504" i="9"/>
  <c r="G2504" i="9"/>
  <c r="D2504" i="9"/>
  <c r="A2504" i="9"/>
  <c r="L2504" i="9" s="1"/>
  <c r="H1027" i="6" s="1"/>
  <c r="Q2503" i="9"/>
  <c r="J2503" i="9"/>
  <c r="K2503" i="9" s="1"/>
  <c r="H2503" i="9"/>
  <c r="G2503" i="9"/>
  <c r="D2503" i="9"/>
  <c r="A2503" i="9"/>
  <c r="L2503" i="9" s="1"/>
  <c r="H1026" i="6" s="1"/>
  <c r="Q2502" i="9"/>
  <c r="J2502" i="9"/>
  <c r="K2502" i="9" s="1"/>
  <c r="H2502" i="9"/>
  <c r="G2502" i="9"/>
  <c r="D2502" i="9"/>
  <c r="A2502" i="9"/>
  <c r="L2502" i="9" s="1"/>
  <c r="H1025" i="6" s="1"/>
  <c r="Q2501" i="9"/>
  <c r="J2501" i="9"/>
  <c r="K2501" i="9" s="1"/>
  <c r="H2501" i="9"/>
  <c r="G2501" i="9"/>
  <c r="D2501" i="9"/>
  <c r="A2501" i="9"/>
  <c r="L2501" i="9" s="1"/>
  <c r="H1024" i="6" s="1"/>
  <c r="Q2500" i="9"/>
  <c r="J2500" i="9"/>
  <c r="K2500" i="9" s="1"/>
  <c r="H2500" i="9"/>
  <c r="G2500" i="9"/>
  <c r="D2500" i="9"/>
  <c r="A2500" i="9"/>
  <c r="L2500" i="9" s="1"/>
  <c r="H1023" i="6" s="1"/>
  <c r="Q2499" i="9"/>
  <c r="J2499" i="9"/>
  <c r="K2499" i="9" s="1"/>
  <c r="H2499" i="9"/>
  <c r="G2499" i="9"/>
  <c r="D2499" i="9"/>
  <c r="A2499" i="9"/>
  <c r="L2499" i="9" s="1"/>
  <c r="H1022" i="6" s="1"/>
  <c r="Q2498" i="9"/>
  <c r="J2498" i="9"/>
  <c r="K2498" i="9" s="1"/>
  <c r="H2498" i="9"/>
  <c r="G2498" i="9"/>
  <c r="D2498" i="9"/>
  <c r="A2498" i="9"/>
  <c r="L2498" i="9" s="1"/>
  <c r="H1021" i="6" s="1"/>
  <c r="Q2497" i="9"/>
  <c r="J2497" i="9"/>
  <c r="K2497" i="9" s="1"/>
  <c r="H2497" i="9"/>
  <c r="G2497" i="9"/>
  <c r="D2497" i="9"/>
  <c r="A2497" i="9"/>
  <c r="L2497" i="9" s="1"/>
  <c r="H1020" i="6" s="1"/>
  <c r="Q2496" i="9"/>
  <c r="J2496" i="9"/>
  <c r="K2496" i="9" s="1"/>
  <c r="H2496" i="9"/>
  <c r="G2496" i="9"/>
  <c r="D2496" i="9"/>
  <c r="A2496" i="9"/>
  <c r="L2496" i="9" s="1"/>
  <c r="H1019" i="6" s="1"/>
  <c r="Q2495" i="9"/>
  <c r="J2495" i="9"/>
  <c r="K2495" i="9" s="1"/>
  <c r="H2495" i="9"/>
  <c r="G2495" i="9"/>
  <c r="D2495" i="9"/>
  <c r="A2495" i="9"/>
  <c r="L2495" i="9" s="1"/>
  <c r="H1018" i="6" s="1"/>
  <c r="Q2494" i="9"/>
  <c r="J2494" i="9"/>
  <c r="K2494" i="9" s="1"/>
  <c r="H2494" i="9"/>
  <c r="G2494" i="9"/>
  <c r="D2494" i="9"/>
  <c r="A2494" i="9"/>
  <c r="L2494" i="9" s="1"/>
  <c r="H1017" i="6" s="1"/>
  <c r="J2493" i="9"/>
  <c r="K2493" i="9" s="1"/>
  <c r="H2493" i="9"/>
  <c r="F1035" i="13" s="1"/>
  <c r="G2493" i="9"/>
  <c r="E1035" i="13" s="1"/>
  <c r="D2493" i="9"/>
  <c r="A2493" i="9"/>
  <c r="L2493" i="9" s="1"/>
  <c r="H1035" i="13" s="1"/>
  <c r="Q2492" i="9"/>
  <c r="J2492" i="9"/>
  <c r="K2492" i="9" s="1"/>
  <c r="H2492" i="9"/>
  <c r="G2492" i="9"/>
  <c r="D2492" i="9"/>
  <c r="A2492" i="9"/>
  <c r="L2492" i="9" s="1"/>
  <c r="H1016" i="6" s="1"/>
  <c r="Q2491" i="9"/>
  <c r="J2491" i="9"/>
  <c r="K2491" i="9" s="1"/>
  <c r="H2491" i="9"/>
  <c r="G2491" i="9"/>
  <c r="D2491" i="9"/>
  <c r="A2491" i="9"/>
  <c r="L2491" i="9" s="1"/>
  <c r="H1015" i="6" s="1"/>
  <c r="Q2490" i="9"/>
  <c r="J2490" i="9"/>
  <c r="K2490" i="9" s="1"/>
  <c r="H2490" i="9"/>
  <c r="G2490" i="9"/>
  <c r="D2490" i="9"/>
  <c r="A2490" i="9"/>
  <c r="Q2489" i="9"/>
  <c r="J2489" i="9"/>
  <c r="K2489" i="9" s="1"/>
  <c r="H2489" i="9"/>
  <c r="G2489" i="9"/>
  <c r="D2489" i="9"/>
  <c r="A2489" i="9"/>
  <c r="L2489" i="9" s="1"/>
  <c r="H1013" i="6" s="1"/>
  <c r="Q2488" i="9"/>
  <c r="K2488" i="9"/>
  <c r="J2488" i="9"/>
  <c r="H2488" i="9"/>
  <c r="G2488" i="9"/>
  <c r="D2488" i="9"/>
  <c r="A2488" i="9"/>
  <c r="L2488" i="9" s="1"/>
  <c r="H1012" i="6" s="1"/>
  <c r="Q2487" i="9"/>
  <c r="J2487" i="9"/>
  <c r="K2487" i="9" s="1"/>
  <c r="H2487" i="9"/>
  <c r="G2487" i="9"/>
  <c r="D2487" i="9"/>
  <c r="A2487" i="9"/>
  <c r="L2487" i="9" s="1"/>
  <c r="H1011" i="6" s="1"/>
  <c r="Q2486" i="9"/>
  <c r="J2486" i="9"/>
  <c r="K2486" i="9" s="1"/>
  <c r="H2486" i="9"/>
  <c r="G2486" i="9"/>
  <c r="D2486" i="9"/>
  <c r="A2486" i="9"/>
  <c r="L2486" i="9" s="1"/>
  <c r="H1010" i="6" s="1"/>
  <c r="Q2485" i="9"/>
  <c r="J2485" i="9"/>
  <c r="K2485" i="9" s="1"/>
  <c r="H2485" i="9"/>
  <c r="G2485" i="9"/>
  <c r="D2485" i="9"/>
  <c r="A2485" i="9"/>
  <c r="L2485" i="9" s="1"/>
  <c r="H1009" i="6" s="1"/>
  <c r="Q2484" i="9"/>
  <c r="J2484" i="9"/>
  <c r="K2484" i="9" s="1"/>
  <c r="H2484" i="9"/>
  <c r="G2484" i="9"/>
  <c r="D2484" i="9"/>
  <c r="A2484" i="9"/>
  <c r="L2484" i="9" s="1"/>
  <c r="H1008" i="6" s="1"/>
  <c r="Q2483" i="9"/>
  <c r="K2483" i="9"/>
  <c r="J2483" i="9"/>
  <c r="H2483" i="9"/>
  <c r="G2483" i="9"/>
  <c r="D2483" i="9"/>
  <c r="A2483" i="9"/>
  <c r="L2483" i="9" s="1"/>
  <c r="H1007" i="6" s="1"/>
  <c r="Q2482" i="9"/>
  <c r="J2482" i="9"/>
  <c r="K2482" i="9" s="1"/>
  <c r="H2482" i="9"/>
  <c r="G2482" i="9"/>
  <c r="D2482" i="9"/>
  <c r="A2482" i="9"/>
  <c r="L2482" i="9" s="1"/>
  <c r="H1006" i="6" s="1"/>
  <c r="Q2481" i="9"/>
  <c r="J2481" i="9"/>
  <c r="K2481" i="9" s="1"/>
  <c r="H2481" i="9"/>
  <c r="G2481" i="9"/>
  <c r="D2481" i="9"/>
  <c r="A2481" i="9"/>
  <c r="L2481" i="9" s="1"/>
  <c r="H1005" i="6" s="1"/>
  <c r="Q2480" i="9"/>
  <c r="J2480" i="9"/>
  <c r="K2480" i="9" s="1"/>
  <c r="H2480" i="9"/>
  <c r="G2480" i="9"/>
  <c r="D2480" i="9"/>
  <c r="A2480" i="9"/>
  <c r="L2480" i="9" s="1"/>
  <c r="H1004" i="6" s="1"/>
  <c r="Q2479" i="9"/>
  <c r="K2479" i="9"/>
  <c r="J2479" i="9"/>
  <c r="H2479" i="9"/>
  <c r="G2479" i="9"/>
  <c r="D2479" i="9"/>
  <c r="A2479" i="9"/>
  <c r="L2479" i="9" s="1"/>
  <c r="H1003" i="6" s="1"/>
  <c r="Q2478" i="9"/>
  <c r="J2478" i="9"/>
  <c r="K2478" i="9" s="1"/>
  <c r="H2478" i="9"/>
  <c r="G2478" i="9"/>
  <c r="D2478" i="9"/>
  <c r="A2478" i="9"/>
  <c r="L2478" i="9" s="1"/>
  <c r="Q2477" i="9"/>
  <c r="J2477" i="9"/>
  <c r="K2477" i="9" s="1"/>
  <c r="H2477" i="9"/>
  <c r="G2477" i="9"/>
  <c r="D2477" i="9"/>
  <c r="A2477" i="9"/>
  <c r="L2477" i="9" s="1"/>
  <c r="H1002" i="6" s="1"/>
  <c r="Q2476" i="9"/>
  <c r="J2476" i="9"/>
  <c r="K2476" i="9" s="1"/>
  <c r="H2476" i="9"/>
  <c r="G2476" i="9"/>
  <c r="D2476" i="9"/>
  <c r="A2476" i="9"/>
  <c r="L2476" i="9" s="1"/>
  <c r="Q2475" i="9"/>
  <c r="J2475" i="9"/>
  <c r="K2475" i="9" s="1"/>
  <c r="H2475" i="9"/>
  <c r="G2475" i="9"/>
  <c r="D2475" i="9"/>
  <c r="A2475" i="9"/>
  <c r="L2475" i="9" s="1"/>
  <c r="H1001" i="6" s="1"/>
  <c r="Q2474" i="9"/>
  <c r="K2474" i="9"/>
  <c r="J2474" i="9"/>
  <c r="H2474" i="9"/>
  <c r="G2474" i="9"/>
  <c r="D2474" i="9"/>
  <c r="A2474" i="9"/>
  <c r="L2474" i="9" s="1"/>
  <c r="H1000" i="6" s="1"/>
  <c r="Q2473" i="9"/>
  <c r="J2473" i="9"/>
  <c r="K2473" i="9" s="1"/>
  <c r="H2473" i="9"/>
  <c r="G2473" i="9"/>
  <c r="D2473" i="9"/>
  <c r="A2473" i="9"/>
  <c r="L2473" i="9" s="1"/>
  <c r="H999" i="6" s="1"/>
  <c r="Q2472" i="9"/>
  <c r="J2472" i="9"/>
  <c r="K2472" i="9" s="1"/>
  <c r="H2472" i="9"/>
  <c r="G2472" i="9"/>
  <c r="D2472" i="9"/>
  <c r="A2472" i="9"/>
  <c r="L2472" i="9" s="1"/>
  <c r="H998" i="6" s="1"/>
  <c r="Q2471" i="9"/>
  <c r="J2471" i="9"/>
  <c r="K2471" i="9" s="1"/>
  <c r="H2471" i="9"/>
  <c r="G2471" i="9"/>
  <c r="D2471" i="9"/>
  <c r="A2471" i="9"/>
  <c r="L2471" i="9" s="1"/>
  <c r="H997" i="6" s="1"/>
  <c r="Q2470" i="9"/>
  <c r="J2470" i="9"/>
  <c r="K2470" i="9" s="1"/>
  <c r="H2470" i="9"/>
  <c r="G2470" i="9"/>
  <c r="D2470" i="9"/>
  <c r="A2470" i="9"/>
  <c r="L2470" i="9" s="1"/>
  <c r="H996" i="6" s="1"/>
  <c r="Q2469" i="9"/>
  <c r="J2469" i="9"/>
  <c r="K2469" i="9" s="1"/>
  <c r="H2469" i="9"/>
  <c r="G2469" i="9"/>
  <c r="D2469" i="9"/>
  <c r="A2469" i="9"/>
  <c r="L2469" i="9" s="1"/>
  <c r="H995" i="6" s="1"/>
  <c r="Q2468" i="9"/>
  <c r="J2468" i="9"/>
  <c r="K2468" i="9" s="1"/>
  <c r="H2468" i="9"/>
  <c r="G2468" i="9"/>
  <c r="D2468" i="9"/>
  <c r="A2468" i="9"/>
  <c r="L2468" i="9" s="1"/>
  <c r="H994" i="6" s="1"/>
  <c r="Q2467" i="9"/>
  <c r="K2467" i="9"/>
  <c r="J2467" i="9"/>
  <c r="H2467" i="9"/>
  <c r="G2467" i="9"/>
  <c r="D2467" i="9"/>
  <c r="A2467" i="9"/>
  <c r="L2467" i="9" s="1"/>
  <c r="H993" i="6" s="1"/>
  <c r="Q2466" i="9"/>
  <c r="J2466" i="9"/>
  <c r="K2466" i="9" s="1"/>
  <c r="H2466" i="9"/>
  <c r="G2466" i="9"/>
  <c r="D2466" i="9"/>
  <c r="A2466" i="9"/>
  <c r="L2466" i="9" s="1"/>
  <c r="H992" i="6" s="1"/>
  <c r="Q2465" i="9"/>
  <c r="J2465" i="9"/>
  <c r="K2465" i="9" s="1"/>
  <c r="H2465" i="9"/>
  <c r="G2465" i="9"/>
  <c r="D2465" i="9"/>
  <c r="A2465" i="9"/>
  <c r="L2465" i="9" s="1"/>
  <c r="H991" i="6" s="1"/>
  <c r="Q2464" i="9"/>
  <c r="K2464" i="9"/>
  <c r="J2464" i="9"/>
  <c r="H2464" i="9"/>
  <c r="G2464" i="9"/>
  <c r="D2464" i="9"/>
  <c r="A2464" i="9"/>
  <c r="L2464" i="9" s="1"/>
  <c r="H990" i="6" s="1"/>
  <c r="Q2463" i="9"/>
  <c r="J2463" i="9"/>
  <c r="K2463" i="9" s="1"/>
  <c r="H2463" i="9"/>
  <c r="G2463" i="9"/>
  <c r="D2463" i="9"/>
  <c r="A2463" i="9"/>
  <c r="L2463" i="9" s="1"/>
  <c r="H989" i="6" s="1"/>
  <c r="Q2462" i="9"/>
  <c r="J2462" i="9"/>
  <c r="K2462" i="9" s="1"/>
  <c r="H2462" i="9"/>
  <c r="G2462" i="9"/>
  <c r="D2462" i="9"/>
  <c r="A2462" i="9"/>
  <c r="L2462" i="9" s="1"/>
  <c r="Q2461" i="9"/>
  <c r="J2461" i="9"/>
  <c r="K2461" i="9" s="1"/>
  <c r="H2461" i="9"/>
  <c r="G2461" i="9"/>
  <c r="D2461" i="9"/>
  <c r="A2461" i="9"/>
  <c r="L2461" i="9" s="1"/>
  <c r="H988" i="6" s="1"/>
  <c r="Q2460" i="9"/>
  <c r="J2460" i="9"/>
  <c r="K2460" i="9" s="1"/>
  <c r="H2460" i="9"/>
  <c r="G2460" i="9"/>
  <c r="D2460" i="9"/>
  <c r="A2460" i="9"/>
  <c r="L2460" i="9" s="1"/>
  <c r="H987" i="6" s="1"/>
  <c r="Q2459" i="9"/>
  <c r="J2459" i="9"/>
  <c r="K2459" i="9" s="1"/>
  <c r="H2459" i="9"/>
  <c r="G2459" i="9"/>
  <c r="D2459" i="9"/>
  <c r="A2459" i="9"/>
  <c r="L2459" i="9" s="1"/>
  <c r="H986" i="6" s="1"/>
  <c r="Q2458" i="9"/>
  <c r="J2458" i="9"/>
  <c r="K2458" i="9" s="1"/>
  <c r="H2458" i="9"/>
  <c r="G2458" i="9"/>
  <c r="D2458" i="9"/>
  <c r="A2458" i="9"/>
  <c r="L2458" i="9" s="1"/>
  <c r="H985" i="6" s="1"/>
  <c r="Q2457" i="9"/>
  <c r="J2457" i="9"/>
  <c r="K2457" i="9" s="1"/>
  <c r="H2457" i="9"/>
  <c r="G2457" i="9"/>
  <c r="D2457" i="9"/>
  <c r="A2457" i="9"/>
  <c r="L2457" i="9" s="1"/>
  <c r="H984" i="6" s="1"/>
  <c r="Q2456" i="9"/>
  <c r="J2456" i="9"/>
  <c r="K2456" i="9" s="1"/>
  <c r="H2456" i="9"/>
  <c r="G2456" i="9"/>
  <c r="D2456" i="9"/>
  <c r="A2456" i="9"/>
  <c r="L2456" i="9" s="1"/>
  <c r="H983" i="6" s="1"/>
  <c r="Q2455" i="9"/>
  <c r="J2455" i="9"/>
  <c r="K2455" i="9" s="1"/>
  <c r="H2455" i="9"/>
  <c r="G2455" i="9"/>
  <c r="D2455" i="9"/>
  <c r="A2455" i="9"/>
  <c r="L2455" i="9" s="1"/>
  <c r="H982" i="6" s="1"/>
  <c r="Q2454" i="9"/>
  <c r="J2454" i="9"/>
  <c r="K2454" i="9" s="1"/>
  <c r="H2454" i="9"/>
  <c r="G2454" i="9"/>
  <c r="D2454" i="9"/>
  <c r="A2454" i="9"/>
  <c r="L2454" i="9" s="1"/>
  <c r="H981" i="6" s="1"/>
  <c r="Q2453" i="9"/>
  <c r="J2453" i="9"/>
  <c r="K2453" i="9" s="1"/>
  <c r="H2453" i="9"/>
  <c r="G2453" i="9"/>
  <c r="D2453" i="9"/>
  <c r="A2453" i="9"/>
  <c r="L2453" i="9" s="1"/>
  <c r="H980" i="6" s="1"/>
  <c r="L2452" i="9"/>
  <c r="H964" i="13" s="1"/>
  <c r="J2452" i="9"/>
  <c r="K2452" i="9" s="1"/>
  <c r="H2452" i="9"/>
  <c r="F964" i="13" s="1"/>
  <c r="G2452" i="9"/>
  <c r="E964" i="13" s="1"/>
  <c r="D2452" i="9"/>
  <c r="A2452" i="9"/>
  <c r="Q2451" i="9"/>
  <c r="L2451" i="9"/>
  <c r="J2451" i="9"/>
  <c r="K2451" i="9" s="1"/>
  <c r="H2451" i="9"/>
  <c r="G2451" i="9"/>
  <c r="D2451" i="9"/>
  <c r="A2451" i="9"/>
  <c r="J2450" i="9"/>
  <c r="K2450" i="9" s="1"/>
  <c r="H2450" i="9"/>
  <c r="F963" i="13" s="1"/>
  <c r="G2450" i="9"/>
  <c r="E963" i="13" s="1"/>
  <c r="D2450" i="9"/>
  <c r="A2450" i="9"/>
  <c r="L2450" i="9" s="1"/>
  <c r="H963" i="13" s="1"/>
  <c r="J2449" i="9"/>
  <c r="K2449" i="9" s="1"/>
  <c r="H2449" i="9"/>
  <c r="F962" i="13" s="1"/>
  <c r="G2449" i="9"/>
  <c r="E962" i="13" s="1"/>
  <c r="D2449" i="9"/>
  <c r="A2449" i="9"/>
  <c r="L2449" i="9" s="1"/>
  <c r="H962" i="13" s="1"/>
  <c r="L2448" i="9"/>
  <c r="H961" i="13" s="1"/>
  <c r="K2448" i="9"/>
  <c r="J2448" i="9"/>
  <c r="H2448" i="9"/>
  <c r="F961" i="13" s="1"/>
  <c r="G2448" i="9"/>
  <c r="E961" i="13" s="1"/>
  <c r="D2448" i="9"/>
  <c r="A2448" i="9"/>
  <c r="Q2447" i="9"/>
  <c r="L2447" i="9"/>
  <c r="K2447" i="9"/>
  <c r="J2447" i="9"/>
  <c r="H2447" i="9"/>
  <c r="G2447" i="9"/>
  <c r="D2447" i="9"/>
  <c r="A2447" i="9"/>
  <c r="L2446" i="9"/>
  <c r="H938" i="13" s="1"/>
  <c r="J2446" i="9"/>
  <c r="K2446" i="9" s="1"/>
  <c r="H2446" i="9"/>
  <c r="F938" i="13" s="1"/>
  <c r="G2446" i="9"/>
  <c r="E938" i="13" s="1"/>
  <c r="D2446" i="9"/>
  <c r="A2446" i="9"/>
  <c r="L2445" i="9"/>
  <c r="H960" i="13" s="1"/>
  <c r="J2445" i="9"/>
  <c r="K2445" i="9" s="1"/>
  <c r="H2445" i="9"/>
  <c r="F960" i="13" s="1"/>
  <c r="G2445" i="9"/>
  <c r="E960" i="13" s="1"/>
  <c r="D2445" i="9"/>
  <c r="A2445" i="9"/>
  <c r="J2444" i="9"/>
  <c r="K2444" i="9" s="1"/>
  <c r="H2444" i="9"/>
  <c r="F959" i="13" s="1"/>
  <c r="G2444" i="9"/>
  <c r="E959" i="13" s="1"/>
  <c r="D2444" i="9"/>
  <c r="A2444" i="9"/>
  <c r="L2444" i="9" s="1"/>
  <c r="H959" i="13" s="1"/>
  <c r="K2443" i="9"/>
  <c r="J2443" i="9"/>
  <c r="H2443" i="9"/>
  <c r="G2443" i="9"/>
  <c r="D2443" i="9"/>
  <c r="A2443" i="9"/>
  <c r="L2443" i="9" s="1"/>
  <c r="L2442" i="9"/>
  <c r="H958" i="13" s="1"/>
  <c r="J2442" i="9"/>
  <c r="K2442" i="9" s="1"/>
  <c r="H2442" i="9"/>
  <c r="F958" i="13" s="1"/>
  <c r="G2442" i="9"/>
  <c r="E958" i="13" s="1"/>
  <c r="D2442" i="9"/>
  <c r="A2442" i="9"/>
  <c r="Q2441" i="9"/>
  <c r="L2441" i="9"/>
  <c r="J2441" i="9"/>
  <c r="K2441" i="9" s="1"/>
  <c r="H2441" i="9"/>
  <c r="G2441" i="9"/>
  <c r="D2441" i="9"/>
  <c r="A2441" i="9"/>
  <c r="K2440" i="9"/>
  <c r="J2440" i="9"/>
  <c r="H2440" i="9"/>
  <c r="F1034" i="13" s="1"/>
  <c r="G2440" i="9"/>
  <c r="E1034" i="13" s="1"/>
  <c r="D2440" i="9"/>
  <c r="A2440" i="9"/>
  <c r="L2440" i="9" s="1"/>
  <c r="H1034" i="13" s="1"/>
  <c r="Q2439" i="9"/>
  <c r="J2439" i="9"/>
  <c r="K2439" i="9" s="1"/>
  <c r="H2439" i="9"/>
  <c r="G2439" i="9"/>
  <c r="D2439" i="9"/>
  <c r="A2439" i="9"/>
  <c r="L2439" i="9" s="1"/>
  <c r="Q2438" i="9"/>
  <c r="J2438" i="9"/>
  <c r="K2438" i="9" s="1"/>
  <c r="H2438" i="9"/>
  <c r="G2438" i="9"/>
  <c r="D2438" i="9"/>
  <c r="A2438" i="9"/>
  <c r="L2438" i="9" s="1"/>
  <c r="H979" i="6" s="1"/>
  <c r="Q2437" i="9"/>
  <c r="J2437" i="9"/>
  <c r="K2437" i="9" s="1"/>
  <c r="H2437" i="9"/>
  <c r="G2437" i="9"/>
  <c r="D2437" i="9"/>
  <c r="A2437" i="9"/>
  <c r="L2437" i="9" s="1"/>
  <c r="H978" i="6" s="1"/>
  <c r="Q2436" i="9"/>
  <c r="J2436" i="9"/>
  <c r="K2436" i="9" s="1"/>
  <c r="H2436" i="9"/>
  <c r="G2436" i="9"/>
  <c r="D2436" i="9"/>
  <c r="A2436" i="9"/>
  <c r="L2436" i="9" s="1"/>
  <c r="H977" i="6" s="1"/>
  <c r="Q2435" i="9"/>
  <c r="K2435" i="9"/>
  <c r="J2435" i="9"/>
  <c r="H2435" i="9"/>
  <c r="G2435" i="9"/>
  <c r="D2435" i="9"/>
  <c r="A2435" i="9"/>
  <c r="L2435" i="9" s="1"/>
  <c r="H976" i="6" s="1"/>
  <c r="J2434" i="9"/>
  <c r="K2434" i="9" s="1"/>
  <c r="H2434" i="9"/>
  <c r="G2434" i="9"/>
  <c r="D2434" i="9"/>
  <c r="A2434" i="9"/>
  <c r="L2434" i="9" s="1"/>
  <c r="L2433" i="9"/>
  <c r="H1033" i="13" s="1"/>
  <c r="J2433" i="9"/>
  <c r="K2433" i="9" s="1"/>
  <c r="H2433" i="9"/>
  <c r="F1033" i="13" s="1"/>
  <c r="G2433" i="9"/>
  <c r="E1033" i="13" s="1"/>
  <c r="D2433" i="9"/>
  <c r="A2433" i="9"/>
  <c r="Q2432" i="9"/>
  <c r="L2432" i="9"/>
  <c r="H975" i="6" s="1"/>
  <c r="J2432" i="9"/>
  <c r="K2432" i="9" s="1"/>
  <c r="H2432" i="9"/>
  <c r="G2432" i="9"/>
  <c r="D2432" i="9"/>
  <c r="A2432" i="9"/>
  <c r="Q2431" i="9"/>
  <c r="L2431" i="9"/>
  <c r="H974" i="6" s="1"/>
  <c r="J2431" i="9"/>
  <c r="K2431" i="9" s="1"/>
  <c r="H2431" i="9"/>
  <c r="G2431" i="9"/>
  <c r="D2431" i="9"/>
  <c r="A2431" i="9"/>
  <c r="Q2430" i="9"/>
  <c r="L2430" i="9"/>
  <c r="H973" i="6" s="1"/>
  <c r="J2430" i="9"/>
  <c r="K2430" i="9" s="1"/>
  <c r="H2430" i="9"/>
  <c r="G2430" i="9"/>
  <c r="D2430" i="9"/>
  <c r="A2430" i="9"/>
  <c r="Q2429" i="9"/>
  <c r="L2429" i="9"/>
  <c r="H972" i="6" s="1"/>
  <c r="J2429" i="9"/>
  <c r="K2429" i="9" s="1"/>
  <c r="H2429" i="9"/>
  <c r="G2429" i="9"/>
  <c r="D2429" i="9"/>
  <c r="A2429" i="9"/>
  <c r="Q2428" i="9"/>
  <c r="L2428" i="9"/>
  <c r="H971" i="6" s="1"/>
  <c r="J2428" i="9"/>
  <c r="K2428" i="9" s="1"/>
  <c r="H2428" i="9"/>
  <c r="G2428" i="9"/>
  <c r="D2428" i="9"/>
  <c r="A2428" i="9"/>
  <c r="L2427" i="9"/>
  <c r="H1139" i="13" s="1"/>
  <c r="J2427" i="9"/>
  <c r="K2427" i="9" s="1"/>
  <c r="H2427" i="9"/>
  <c r="F1139" i="13" s="1"/>
  <c r="G2427" i="9"/>
  <c r="E1139" i="13" s="1"/>
  <c r="D2427" i="9"/>
  <c r="A2427" i="9"/>
  <c r="Q2426" i="9"/>
  <c r="L2426" i="9"/>
  <c r="H970" i="6" s="1"/>
  <c r="J2426" i="9"/>
  <c r="K2426" i="9" s="1"/>
  <c r="H2426" i="9"/>
  <c r="G2426" i="9"/>
  <c r="D2426" i="9"/>
  <c r="A2426" i="9"/>
  <c r="Q2425" i="9"/>
  <c r="L2425" i="9"/>
  <c r="H969" i="6" s="1"/>
  <c r="J2425" i="9"/>
  <c r="K2425" i="9" s="1"/>
  <c r="H2425" i="9"/>
  <c r="G2425" i="9"/>
  <c r="D2425" i="9"/>
  <c r="A2425" i="9"/>
  <c r="Q2424" i="9"/>
  <c r="L2424" i="9"/>
  <c r="H968" i="6" s="1"/>
  <c r="J2424" i="9"/>
  <c r="K2424" i="9" s="1"/>
  <c r="H2424" i="9"/>
  <c r="G2424" i="9"/>
  <c r="D2424" i="9"/>
  <c r="A2424" i="9"/>
  <c r="Q2423" i="9"/>
  <c r="L2423" i="9"/>
  <c r="H967" i="6" s="1"/>
  <c r="J2423" i="9"/>
  <c r="K2423" i="9" s="1"/>
  <c r="H2423" i="9"/>
  <c r="G2423" i="9"/>
  <c r="D2423" i="9"/>
  <c r="A2423" i="9"/>
  <c r="Q2422" i="9"/>
  <c r="L2422" i="9"/>
  <c r="H966" i="6" s="1"/>
  <c r="J2422" i="9"/>
  <c r="K2422" i="9" s="1"/>
  <c r="H2422" i="9"/>
  <c r="G2422" i="9"/>
  <c r="D2422" i="9"/>
  <c r="A2422" i="9"/>
  <c r="Q2421" i="9"/>
  <c r="L2421" i="9"/>
  <c r="H965" i="6" s="1"/>
  <c r="J2421" i="9"/>
  <c r="K2421" i="9" s="1"/>
  <c r="H2421" i="9"/>
  <c r="G2421" i="9"/>
  <c r="D2421" i="9"/>
  <c r="A2421" i="9"/>
  <c r="Q2420" i="9"/>
  <c r="L2420" i="9"/>
  <c r="H964" i="6" s="1"/>
  <c r="J2420" i="9"/>
  <c r="K2420" i="9" s="1"/>
  <c r="H2420" i="9"/>
  <c r="G2420" i="9"/>
  <c r="D2420" i="9"/>
  <c r="A2420" i="9"/>
  <c r="Q2419" i="9"/>
  <c r="L2419" i="9"/>
  <c r="H963" i="6" s="1"/>
  <c r="J2419" i="9"/>
  <c r="K2419" i="9" s="1"/>
  <c r="H2419" i="9"/>
  <c r="G2419" i="9"/>
  <c r="D2419" i="9"/>
  <c r="A2419" i="9"/>
  <c r="Q2418" i="9"/>
  <c r="L2418" i="9"/>
  <c r="H962" i="6" s="1"/>
  <c r="J2418" i="9"/>
  <c r="K2418" i="9" s="1"/>
  <c r="H2418" i="9"/>
  <c r="G2418" i="9"/>
  <c r="D2418" i="9"/>
  <c r="A2418" i="9"/>
  <c r="Q2417" i="9"/>
  <c r="L2417" i="9"/>
  <c r="H961" i="6" s="1"/>
  <c r="J2417" i="9"/>
  <c r="K2417" i="9" s="1"/>
  <c r="H2417" i="9"/>
  <c r="G2417" i="9"/>
  <c r="D2417" i="9"/>
  <c r="A2417" i="9"/>
  <c r="Q2416" i="9"/>
  <c r="L2416" i="9"/>
  <c r="H960" i="6" s="1"/>
  <c r="J2416" i="9"/>
  <c r="K2416" i="9" s="1"/>
  <c r="H2416" i="9"/>
  <c r="G2416" i="9"/>
  <c r="D2416" i="9"/>
  <c r="A2416" i="9"/>
  <c r="Q2415" i="9"/>
  <c r="L2415" i="9"/>
  <c r="H959" i="6" s="1"/>
  <c r="J2415" i="9"/>
  <c r="K2415" i="9" s="1"/>
  <c r="H2415" i="9"/>
  <c r="G2415" i="9"/>
  <c r="D2415" i="9"/>
  <c r="A2415" i="9"/>
  <c r="Q2414" i="9"/>
  <c r="L2414" i="9"/>
  <c r="H958" i="6" s="1"/>
  <c r="J2414" i="9"/>
  <c r="K2414" i="9" s="1"/>
  <c r="H2414" i="9"/>
  <c r="G2414" i="9"/>
  <c r="D2414" i="9"/>
  <c r="A2414" i="9"/>
  <c r="Q2413" i="9"/>
  <c r="L2413" i="9"/>
  <c r="H957" i="6" s="1"/>
  <c r="J2413" i="9"/>
  <c r="K2413" i="9" s="1"/>
  <c r="H2413" i="9"/>
  <c r="G2413" i="9"/>
  <c r="D2413" i="9"/>
  <c r="A2413" i="9"/>
  <c r="Q2412" i="9"/>
  <c r="L2412" i="9"/>
  <c r="H956" i="6" s="1"/>
  <c r="J2412" i="9"/>
  <c r="K2412" i="9" s="1"/>
  <c r="H2412" i="9"/>
  <c r="G2412" i="9"/>
  <c r="D2412" i="9"/>
  <c r="A2412" i="9"/>
  <c r="Q2411" i="9"/>
  <c r="L2411" i="9"/>
  <c r="H955" i="6" s="1"/>
  <c r="J2411" i="9"/>
  <c r="K2411" i="9" s="1"/>
  <c r="H2411" i="9"/>
  <c r="G2411" i="9"/>
  <c r="D2411" i="9"/>
  <c r="A2411" i="9"/>
  <c r="Q2410" i="9"/>
  <c r="L2410" i="9"/>
  <c r="H954" i="6" s="1"/>
  <c r="J2410" i="9"/>
  <c r="K2410" i="9" s="1"/>
  <c r="H2410" i="9"/>
  <c r="G2410" i="9"/>
  <c r="D2410" i="9"/>
  <c r="A2410" i="9"/>
  <c r="Q2409" i="9"/>
  <c r="L2409" i="9"/>
  <c r="H953" i="6" s="1"/>
  <c r="J2409" i="9"/>
  <c r="K2409" i="9" s="1"/>
  <c r="H2409" i="9"/>
  <c r="G2409" i="9"/>
  <c r="D2409" i="9"/>
  <c r="A2409" i="9"/>
  <c r="L2408" i="9"/>
  <c r="H1032" i="13" s="1"/>
  <c r="J2408" i="9"/>
  <c r="K2408" i="9" s="1"/>
  <c r="H2408" i="9"/>
  <c r="F1032" i="13" s="1"/>
  <c r="G2408" i="9"/>
  <c r="E1032" i="13" s="1"/>
  <c r="D2408" i="9"/>
  <c r="A2408" i="9"/>
  <c r="Q2407" i="9"/>
  <c r="L2407" i="9"/>
  <c r="H952" i="6" s="1"/>
  <c r="J2407" i="9"/>
  <c r="K2407" i="9" s="1"/>
  <c r="H2407" i="9"/>
  <c r="G2407" i="9"/>
  <c r="D2407" i="9"/>
  <c r="A2407" i="9"/>
  <c r="Q2406" i="9"/>
  <c r="L2406" i="9"/>
  <c r="H951" i="6" s="1"/>
  <c r="J2406" i="9"/>
  <c r="K2406" i="9" s="1"/>
  <c r="H2406" i="9"/>
  <c r="G2406" i="9"/>
  <c r="D2406" i="9"/>
  <c r="A2406" i="9"/>
  <c r="Q2405" i="9"/>
  <c r="L2405" i="9"/>
  <c r="H950" i="6" s="1"/>
  <c r="J2405" i="9"/>
  <c r="K2405" i="9" s="1"/>
  <c r="H2405" i="9"/>
  <c r="G2405" i="9"/>
  <c r="D2405" i="9"/>
  <c r="A2405" i="9"/>
  <c r="Q2404" i="9"/>
  <c r="L2404" i="9"/>
  <c r="H949" i="6" s="1"/>
  <c r="J2404" i="9"/>
  <c r="K2404" i="9" s="1"/>
  <c r="H2404" i="9"/>
  <c r="G2404" i="9"/>
  <c r="D2404" i="9"/>
  <c r="A2404" i="9"/>
  <c r="Q2403" i="9"/>
  <c r="L2403" i="9"/>
  <c r="H948" i="6" s="1"/>
  <c r="J2403" i="9"/>
  <c r="K2403" i="9" s="1"/>
  <c r="H2403" i="9"/>
  <c r="G2403" i="9"/>
  <c r="D2403" i="9"/>
  <c r="A2403" i="9"/>
  <c r="Q2402" i="9"/>
  <c r="L2402" i="9"/>
  <c r="H947" i="6" s="1"/>
  <c r="J2402" i="9"/>
  <c r="K2402" i="9" s="1"/>
  <c r="H2402" i="9"/>
  <c r="G2402" i="9"/>
  <c r="D2402" i="9"/>
  <c r="A2402" i="9"/>
  <c r="Q2401" i="9"/>
  <c r="L2401" i="9"/>
  <c r="H946" i="6" s="1"/>
  <c r="J2401" i="9"/>
  <c r="K2401" i="9" s="1"/>
  <c r="H2401" i="9"/>
  <c r="G2401" i="9"/>
  <c r="D2401" i="9"/>
  <c r="A2401" i="9"/>
  <c r="Q2400" i="9"/>
  <c r="L2400" i="9"/>
  <c r="H945" i="6" s="1"/>
  <c r="J2400" i="9"/>
  <c r="K2400" i="9" s="1"/>
  <c r="H2400" i="9"/>
  <c r="G2400" i="9"/>
  <c r="D2400" i="9"/>
  <c r="A2400" i="9"/>
  <c r="Q2399" i="9"/>
  <c r="L2399" i="9"/>
  <c r="H944" i="6" s="1"/>
  <c r="J2399" i="9"/>
  <c r="K2399" i="9" s="1"/>
  <c r="H2399" i="9"/>
  <c r="G2399" i="9"/>
  <c r="D2399" i="9"/>
  <c r="A2399" i="9"/>
  <c r="Q2398" i="9"/>
  <c r="L2398" i="9"/>
  <c r="H943" i="6" s="1"/>
  <c r="J2398" i="9"/>
  <c r="K2398" i="9" s="1"/>
  <c r="H2398" i="9"/>
  <c r="G2398" i="9"/>
  <c r="D2398" i="9"/>
  <c r="A2398" i="9"/>
  <c r="J2397" i="9"/>
  <c r="K2397" i="9" s="1"/>
  <c r="H2397" i="9"/>
  <c r="G2397" i="9"/>
  <c r="D2397" i="9"/>
  <c r="A2397" i="9"/>
  <c r="L2397" i="9" s="1"/>
  <c r="Q2396" i="9"/>
  <c r="J2396" i="9"/>
  <c r="K2396" i="9" s="1"/>
  <c r="H2396" i="9"/>
  <c r="G2396" i="9"/>
  <c r="D2396" i="9"/>
  <c r="A2396" i="9"/>
  <c r="L2396" i="9" s="1"/>
  <c r="H942" i="6" s="1"/>
  <c r="Q2395" i="9"/>
  <c r="J2395" i="9"/>
  <c r="K2395" i="9" s="1"/>
  <c r="H2395" i="9"/>
  <c r="G2395" i="9"/>
  <c r="D2395" i="9"/>
  <c r="A2395" i="9"/>
  <c r="L2395" i="9" s="1"/>
  <c r="H941" i="6" s="1"/>
  <c r="Q2394" i="9"/>
  <c r="J2394" i="9"/>
  <c r="K2394" i="9" s="1"/>
  <c r="H2394" i="9"/>
  <c r="G2394" i="9"/>
  <c r="D2394" i="9"/>
  <c r="A2394" i="9"/>
  <c r="L2394" i="9" s="1"/>
  <c r="H940" i="6" s="1"/>
  <c r="Q2393" i="9"/>
  <c r="J2393" i="9"/>
  <c r="K2393" i="9" s="1"/>
  <c r="H2393" i="9"/>
  <c r="G2393" i="9"/>
  <c r="D2393" i="9"/>
  <c r="A2393" i="9"/>
  <c r="L2393" i="9" s="1"/>
  <c r="H939" i="6" s="1"/>
  <c r="Q2392" i="9"/>
  <c r="J2392" i="9"/>
  <c r="K2392" i="9" s="1"/>
  <c r="H2392" i="9"/>
  <c r="G2392" i="9"/>
  <c r="D2392" i="9"/>
  <c r="A2392" i="9"/>
  <c r="L2392" i="9" s="1"/>
  <c r="H938" i="6" s="1"/>
  <c r="Q2391" i="9"/>
  <c r="J2391" i="9"/>
  <c r="K2391" i="9" s="1"/>
  <c r="H2391" i="9"/>
  <c r="G2391" i="9"/>
  <c r="D2391" i="9"/>
  <c r="A2391" i="9"/>
  <c r="L2391" i="9" s="1"/>
  <c r="H937" i="6" s="1"/>
  <c r="Q2390" i="9"/>
  <c r="J2390" i="9"/>
  <c r="K2390" i="9" s="1"/>
  <c r="H2390" i="9"/>
  <c r="G2390" i="9"/>
  <c r="D2390" i="9"/>
  <c r="A2390" i="9"/>
  <c r="L2390" i="9" s="1"/>
  <c r="H936" i="6" s="1"/>
  <c r="Q2389" i="9"/>
  <c r="J2389" i="9"/>
  <c r="K2389" i="9" s="1"/>
  <c r="H2389" i="9"/>
  <c r="G2389" i="9"/>
  <c r="D2389" i="9"/>
  <c r="A2389" i="9"/>
  <c r="L2389" i="9" s="1"/>
  <c r="H935" i="6" s="1"/>
  <c r="Q2388" i="9"/>
  <c r="J2388" i="9"/>
  <c r="K2388" i="9" s="1"/>
  <c r="H2388" i="9"/>
  <c r="G2388" i="9"/>
  <c r="D2388" i="9"/>
  <c r="A2388" i="9"/>
  <c r="L2388" i="9" s="1"/>
  <c r="H934" i="6" s="1"/>
  <c r="Q2387" i="9"/>
  <c r="J2387" i="9"/>
  <c r="K2387" i="9" s="1"/>
  <c r="H2387" i="9"/>
  <c r="G2387" i="9"/>
  <c r="D2387" i="9"/>
  <c r="A2387" i="9"/>
  <c r="L2387" i="9" s="1"/>
  <c r="H933" i="6" s="1"/>
  <c r="Q2386" i="9"/>
  <c r="J2386" i="9"/>
  <c r="K2386" i="9" s="1"/>
  <c r="H2386" i="9"/>
  <c r="G2386" i="9"/>
  <c r="D2386" i="9"/>
  <c r="A2386" i="9"/>
  <c r="L2386" i="9" s="1"/>
  <c r="H932" i="6" s="1"/>
  <c r="Q2385" i="9"/>
  <c r="J2385" i="9"/>
  <c r="K2385" i="9" s="1"/>
  <c r="H2385" i="9"/>
  <c r="G2385" i="9"/>
  <c r="D2385" i="9"/>
  <c r="A2385" i="9"/>
  <c r="L2385" i="9" s="1"/>
  <c r="H931" i="6" s="1"/>
  <c r="Q2384" i="9"/>
  <c r="J2384" i="9"/>
  <c r="K2384" i="9" s="1"/>
  <c r="H2384" i="9"/>
  <c r="G2384" i="9"/>
  <c r="D2384" i="9"/>
  <c r="A2384" i="9"/>
  <c r="L2384" i="9" s="1"/>
  <c r="H930" i="6" s="1"/>
  <c r="Q2383" i="9"/>
  <c r="J2383" i="9"/>
  <c r="K2383" i="9" s="1"/>
  <c r="H2383" i="9"/>
  <c r="G2383" i="9"/>
  <c r="D2383" i="9"/>
  <c r="A2383" i="9"/>
  <c r="L2383" i="9" s="1"/>
  <c r="H929" i="6" s="1"/>
  <c r="Q2382" i="9"/>
  <c r="J2382" i="9"/>
  <c r="K2382" i="9" s="1"/>
  <c r="H2382" i="9"/>
  <c r="G2382" i="9"/>
  <c r="D2382" i="9"/>
  <c r="A2382" i="9"/>
  <c r="L2382" i="9" s="1"/>
  <c r="H928" i="6" s="1"/>
  <c r="J2381" i="9"/>
  <c r="K2381" i="9" s="1"/>
  <c r="H2381" i="9"/>
  <c r="F1031" i="13" s="1"/>
  <c r="G2381" i="9"/>
  <c r="E1031" i="13" s="1"/>
  <c r="D2381" i="9"/>
  <c r="A2381" i="9"/>
  <c r="L2381" i="9" s="1"/>
  <c r="H1031" i="13" s="1"/>
  <c r="Q2380" i="9"/>
  <c r="J2380" i="9"/>
  <c r="K2380" i="9" s="1"/>
  <c r="H2380" i="9"/>
  <c r="G2380" i="9"/>
  <c r="D2380" i="9"/>
  <c r="A2380" i="9"/>
  <c r="L2380" i="9" s="1"/>
  <c r="Q2379" i="9"/>
  <c r="J2379" i="9"/>
  <c r="K2379" i="9" s="1"/>
  <c r="H2379" i="9"/>
  <c r="G2379" i="9"/>
  <c r="D2379" i="9"/>
  <c r="A2379" i="9"/>
  <c r="L2379" i="9" s="1"/>
  <c r="Q2378" i="9"/>
  <c r="J2378" i="9"/>
  <c r="K2378" i="9" s="1"/>
  <c r="H2378" i="9"/>
  <c r="G2378" i="9"/>
  <c r="D2378" i="9"/>
  <c r="A2378" i="9"/>
  <c r="L2378" i="9" s="1"/>
  <c r="L2377" i="9"/>
  <c r="H1030" i="13" s="1"/>
  <c r="J2377" i="9"/>
  <c r="K2377" i="9" s="1"/>
  <c r="H2377" i="9"/>
  <c r="F1030" i="13" s="1"/>
  <c r="G2377" i="9"/>
  <c r="E1030" i="13" s="1"/>
  <c r="D2377" i="9"/>
  <c r="A2377" i="9"/>
  <c r="Q2376" i="9"/>
  <c r="L2376" i="9"/>
  <c r="H927" i="6" s="1"/>
  <c r="J2376" i="9"/>
  <c r="K2376" i="9" s="1"/>
  <c r="H2376" i="9"/>
  <c r="G2376" i="9"/>
  <c r="D2376" i="9"/>
  <c r="A2376" i="9"/>
  <c r="Q2375" i="9"/>
  <c r="L2375" i="9"/>
  <c r="H926" i="6" s="1"/>
  <c r="J2375" i="9"/>
  <c r="K2375" i="9" s="1"/>
  <c r="H2375" i="9"/>
  <c r="G2375" i="9"/>
  <c r="D2375" i="9"/>
  <c r="A2375" i="9"/>
  <c r="J2374" i="9"/>
  <c r="K2374" i="9" s="1"/>
  <c r="H2374" i="9"/>
  <c r="F981" i="13" s="1"/>
  <c r="G2374" i="9"/>
  <c r="E981" i="13" s="1"/>
  <c r="D2374" i="9"/>
  <c r="A2374" i="9"/>
  <c r="L2374" i="9" s="1"/>
  <c r="H981" i="13" s="1"/>
  <c r="J2373" i="9"/>
  <c r="K2373" i="9" s="1"/>
  <c r="H2373" i="9"/>
  <c r="F980" i="13" s="1"/>
  <c r="G2373" i="9"/>
  <c r="E980" i="13" s="1"/>
  <c r="D2373" i="9"/>
  <c r="A2373" i="9"/>
  <c r="L2373" i="9" s="1"/>
  <c r="H980" i="13" s="1"/>
  <c r="Q2372" i="9"/>
  <c r="J2372" i="9"/>
  <c r="K2372" i="9" s="1"/>
  <c r="H2372" i="9"/>
  <c r="G2372" i="9"/>
  <c r="D2372" i="9"/>
  <c r="A2372" i="9"/>
  <c r="L2372" i="9" s="1"/>
  <c r="H925" i="6" s="1"/>
  <c r="L2371" i="9"/>
  <c r="H979" i="13" s="1"/>
  <c r="J2371" i="9"/>
  <c r="K2371" i="9" s="1"/>
  <c r="H2371" i="9"/>
  <c r="F979" i="13" s="1"/>
  <c r="G2371" i="9"/>
  <c r="E979" i="13" s="1"/>
  <c r="D2371" i="9"/>
  <c r="A2371" i="9"/>
  <c r="L2370" i="9"/>
  <c r="H978" i="13" s="1"/>
  <c r="K2370" i="9"/>
  <c r="J2370" i="9"/>
  <c r="H2370" i="9"/>
  <c r="F978" i="13" s="1"/>
  <c r="G2370" i="9"/>
  <c r="E978" i="13" s="1"/>
  <c r="D2370" i="9"/>
  <c r="A2370" i="9"/>
  <c r="Q2369" i="9"/>
  <c r="L2369" i="9"/>
  <c r="H924" i="6" s="1"/>
  <c r="K2369" i="9"/>
  <c r="J2369" i="9"/>
  <c r="H2369" i="9"/>
  <c r="G2369" i="9"/>
  <c r="D2369" i="9"/>
  <c r="A2369" i="9"/>
  <c r="L2368" i="9"/>
  <c r="H977" i="13" s="1"/>
  <c r="J2368" i="9"/>
  <c r="K2368" i="9" s="1"/>
  <c r="H2368" i="9"/>
  <c r="F977" i="13" s="1"/>
  <c r="G2368" i="9"/>
  <c r="E977" i="13" s="1"/>
  <c r="D2368" i="9"/>
  <c r="A2368" i="9"/>
  <c r="J2367" i="9"/>
  <c r="K2367" i="9" s="1"/>
  <c r="H2367" i="9"/>
  <c r="F976" i="13" s="1"/>
  <c r="G2367" i="9"/>
  <c r="E976" i="13" s="1"/>
  <c r="D2367" i="9"/>
  <c r="A2367" i="9"/>
  <c r="L2367" i="9" s="1"/>
  <c r="H976" i="13" s="1"/>
  <c r="Q2366" i="9"/>
  <c r="J2366" i="9"/>
  <c r="K2366" i="9" s="1"/>
  <c r="H2366" i="9"/>
  <c r="G2366" i="9"/>
  <c r="D2366" i="9"/>
  <c r="A2366" i="9"/>
  <c r="L2366" i="9" s="1"/>
  <c r="H923" i="6" s="1"/>
  <c r="Q2365" i="9"/>
  <c r="J2365" i="9"/>
  <c r="K2365" i="9" s="1"/>
  <c r="H2365" i="9"/>
  <c r="G2365" i="9"/>
  <c r="D2365" i="9"/>
  <c r="A2365" i="9"/>
  <c r="L2365" i="9" s="1"/>
  <c r="H922" i="6" s="1"/>
  <c r="J2364" i="9"/>
  <c r="K2364" i="9" s="1"/>
  <c r="H2364" i="9"/>
  <c r="F1138" i="13" s="1"/>
  <c r="G2364" i="9"/>
  <c r="E1138" i="13" s="1"/>
  <c r="D2364" i="9"/>
  <c r="A2364" i="9"/>
  <c r="L2364" i="9" s="1"/>
  <c r="H1138" i="13" s="1"/>
  <c r="Q2363" i="9"/>
  <c r="J2363" i="9"/>
  <c r="K2363" i="9" s="1"/>
  <c r="H2363" i="9"/>
  <c r="G2363" i="9"/>
  <c r="D2363" i="9"/>
  <c r="A2363" i="9"/>
  <c r="L2363" i="9" s="1"/>
  <c r="H921" i="6" s="1"/>
  <c r="Q2362" i="9"/>
  <c r="J2362" i="9"/>
  <c r="K2362" i="9" s="1"/>
  <c r="H2362" i="9"/>
  <c r="G2362" i="9"/>
  <c r="D2362" i="9"/>
  <c r="A2362" i="9"/>
  <c r="L2362" i="9" s="1"/>
  <c r="H920" i="6" s="1"/>
  <c r="Q2361" i="9"/>
  <c r="J2361" i="9"/>
  <c r="K2361" i="9" s="1"/>
  <c r="H2361" i="9"/>
  <c r="G2361" i="9"/>
  <c r="D2361" i="9"/>
  <c r="A2361" i="9"/>
  <c r="L2361" i="9" s="1"/>
  <c r="H919" i="6" s="1"/>
  <c r="Q2360" i="9"/>
  <c r="J2360" i="9"/>
  <c r="K2360" i="9" s="1"/>
  <c r="H2360" i="9"/>
  <c r="G2360" i="9"/>
  <c r="D2360" i="9"/>
  <c r="A2360" i="9"/>
  <c r="L2360" i="9" s="1"/>
  <c r="H918" i="6" s="1"/>
  <c r="L2359" i="9"/>
  <c r="H975" i="13" s="1"/>
  <c r="J2359" i="9"/>
  <c r="K2359" i="9" s="1"/>
  <c r="H2359" i="9"/>
  <c r="F975" i="13" s="1"/>
  <c r="G2359" i="9"/>
  <c r="E975" i="13" s="1"/>
  <c r="D2359" i="9"/>
  <c r="A2359" i="9"/>
  <c r="Q2358" i="9"/>
  <c r="J2358" i="9"/>
  <c r="K2358" i="9" s="1"/>
  <c r="H2358" i="9"/>
  <c r="G2358" i="9"/>
  <c r="D2358" i="9"/>
  <c r="A2358" i="9"/>
  <c r="L2358" i="9" s="1"/>
  <c r="H917" i="6" s="1"/>
  <c r="J2357" i="9"/>
  <c r="K2357" i="9" s="1"/>
  <c r="H2357" i="9"/>
  <c r="F974" i="13" s="1"/>
  <c r="G2357" i="9"/>
  <c r="E974" i="13" s="1"/>
  <c r="D2357" i="9"/>
  <c r="A2357" i="9"/>
  <c r="L2357" i="9" s="1"/>
  <c r="H974" i="13" s="1"/>
  <c r="L2356" i="9"/>
  <c r="H973" i="13" s="1"/>
  <c r="J2356" i="9"/>
  <c r="K2356" i="9" s="1"/>
  <c r="H2356" i="9"/>
  <c r="F973" i="13" s="1"/>
  <c r="G2356" i="9"/>
  <c r="E973" i="13" s="1"/>
  <c r="D2356" i="9"/>
  <c r="A2356" i="9"/>
  <c r="Q2355" i="9"/>
  <c r="L2355" i="9"/>
  <c r="H916" i="6" s="1"/>
  <c r="J2355" i="9"/>
  <c r="K2355" i="9" s="1"/>
  <c r="H2355" i="9"/>
  <c r="G2355" i="9"/>
  <c r="D2355" i="9"/>
  <c r="A2355" i="9"/>
  <c r="Q2354" i="9"/>
  <c r="J2354" i="9"/>
  <c r="K2354" i="9" s="1"/>
  <c r="H2354" i="9"/>
  <c r="G2354" i="9"/>
  <c r="D2354" i="9"/>
  <c r="A2354" i="9"/>
  <c r="L2354" i="9" s="1"/>
  <c r="H915" i="6" s="1"/>
  <c r="Q2353" i="9"/>
  <c r="L2353" i="9"/>
  <c r="H914" i="6" s="1"/>
  <c r="J2353" i="9"/>
  <c r="K2353" i="9" s="1"/>
  <c r="H2353" i="9"/>
  <c r="G2353" i="9"/>
  <c r="D2353" i="9"/>
  <c r="A2353" i="9"/>
  <c r="Q2352" i="9"/>
  <c r="J2352" i="9"/>
  <c r="K2352" i="9" s="1"/>
  <c r="H2352" i="9"/>
  <c r="G2352" i="9"/>
  <c r="D2352" i="9"/>
  <c r="A2352" i="9"/>
  <c r="L2352" i="9" s="1"/>
  <c r="H913" i="6" s="1"/>
  <c r="Q2351" i="9"/>
  <c r="J2351" i="9"/>
  <c r="K2351" i="9" s="1"/>
  <c r="H2351" i="9"/>
  <c r="G2351" i="9"/>
  <c r="D2351" i="9"/>
  <c r="A2351" i="9"/>
  <c r="L2351" i="9" s="1"/>
  <c r="Q2350" i="9"/>
  <c r="J2350" i="9"/>
  <c r="K2350" i="9" s="1"/>
  <c r="H2350" i="9"/>
  <c r="G2350" i="9"/>
  <c r="D2350" i="9"/>
  <c r="A2350" i="9"/>
  <c r="L2350" i="9" s="1"/>
  <c r="Q2349" i="9"/>
  <c r="L2349" i="9"/>
  <c r="J2349" i="9"/>
  <c r="K2349" i="9" s="1"/>
  <c r="H2349" i="9"/>
  <c r="G2349" i="9"/>
  <c r="D2349" i="9"/>
  <c r="A2349" i="9"/>
  <c r="Q2348" i="9"/>
  <c r="L2348" i="9"/>
  <c r="H912" i="6" s="1"/>
  <c r="J2348" i="9"/>
  <c r="K2348" i="9" s="1"/>
  <c r="H2348" i="9"/>
  <c r="G2348" i="9"/>
  <c r="D2348" i="9"/>
  <c r="A2348" i="9"/>
  <c r="Q2347" i="9"/>
  <c r="L2347" i="9"/>
  <c r="J2347" i="9"/>
  <c r="K2347" i="9" s="1"/>
  <c r="H2347" i="9"/>
  <c r="G2347" i="9"/>
  <c r="D2347" i="9"/>
  <c r="A2347" i="9"/>
  <c r="Q2346" i="9"/>
  <c r="J2346" i="9"/>
  <c r="K2346" i="9" s="1"/>
  <c r="H2346" i="9"/>
  <c r="G2346" i="9"/>
  <c r="D2346" i="9"/>
  <c r="A2346" i="9"/>
  <c r="L2346" i="9" s="1"/>
  <c r="Q2345" i="9"/>
  <c r="L2345" i="9"/>
  <c r="H911" i="6" s="1"/>
  <c r="J2345" i="9"/>
  <c r="K2345" i="9" s="1"/>
  <c r="H2345" i="9"/>
  <c r="G2345" i="9"/>
  <c r="D2345" i="9"/>
  <c r="A2345" i="9"/>
  <c r="Q2344" i="9"/>
  <c r="J2344" i="9"/>
  <c r="K2344" i="9" s="1"/>
  <c r="H2344" i="9"/>
  <c r="G2344" i="9"/>
  <c r="D2344" i="9"/>
  <c r="A2344" i="9"/>
  <c r="L2344" i="9" s="1"/>
  <c r="H910" i="6" s="1"/>
  <c r="Q2343" i="9"/>
  <c r="J2343" i="9"/>
  <c r="K2343" i="9" s="1"/>
  <c r="H2343" i="9"/>
  <c r="G2343" i="9"/>
  <c r="D2343" i="9"/>
  <c r="A2343" i="9"/>
  <c r="L2343" i="9" s="1"/>
  <c r="Q2342" i="9"/>
  <c r="J2342" i="9"/>
  <c r="K2342" i="9" s="1"/>
  <c r="H2342" i="9"/>
  <c r="G2342" i="9"/>
  <c r="D2342" i="9"/>
  <c r="A2342" i="9"/>
  <c r="L2342" i="9" s="1"/>
  <c r="Q2341" i="9"/>
  <c r="L2341" i="9"/>
  <c r="J2341" i="9"/>
  <c r="K2341" i="9" s="1"/>
  <c r="H2341" i="9"/>
  <c r="G2341" i="9"/>
  <c r="D2341" i="9"/>
  <c r="A2341" i="9"/>
  <c r="Q2340" i="9"/>
  <c r="L2340" i="9"/>
  <c r="J2340" i="9"/>
  <c r="K2340" i="9" s="1"/>
  <c r="H2340" i="9"/>
  <c r="G2340" i="9"/>
  <c r="D2340" i="9"/>
  <c r="A2340" i="9"/>
  <c r="Q2339" i="9"/>
  <c r="L2339" i="9"/>
  <c r="H909" i="6" s="1"/>
  <c r="J2339" i="9"/>
  <c r="K2339" i="9" s="1"/>
  <c r="H2339" i="9"/>
  <c r="G2339" i="9"/>
  <c r="D2339" i="9"/>
  <c r="A2339" i="9"/>
  <c r="Q2338" i="9"/>
  <c r="J2338" i="9"/>
  <c r="K2338" i="9" s="1"/>
  <c r="H2338" i="9"/>
  <c r="G2338" i="9"/>
  <c r="D2338" i="9"/>
  <c r="A2338" i="9"/>
  <c r="L2338" i="9" s="1"/>
  <c r="Q2337" i="9"/>
  <c r="L2337" i="9"/>
  <c r="J2337" i="9"/>
  <c r="K2337" i="9" s="1"/>
  <c r="H2337" i="9"/>
  <c r="G2337" i="9"/>
  <c r="D2337" i="9"/>
  <c r="A2337" i="9"/>
  <c r="Q2336" i="9"/>
  <c r="J2336" i="9"/>
  <c r="K2336" i="9" s="1"/>
  <c r="H2336" i="9"/>
  <c r="G2336" i="9"/>
  <c r="D2336" i="9"/>
  <c r="A2336" i="9"/>
  <c r="L2336" i="9" s="1"/>
  <c r="Q2335" i="9"/>
  <c r="J2335" i="9"/>
  <c r="K2335" i="9" s="1"/>
  <c r="H2335" i="9"/>
  <c r="G2335" i="9"/>
  <c r="D2335" i="9"/>
  <c r="A2335" i="9"/>
  <c r="L2335" i="9" s="1"/>
  <c r="L2334" i="9"/>
  <c r="J2334" i="9"/>
  <c r="K2334" i="9" s="1"/>
  <c r="H2334" i="9"/>
  <c r="G2334" i="9"/>
  <c r="D2334" i="9"/>
  <c r="A2334" i="9"/>
  <c r="Q2333" i="9"/>
  <c r="L2333" i="9"/>
  <c r="J2333" i="9"/>
  <c r="K2333" i="9" s="1"/>
  <c r="H2333" i="9"/>
  <c r="G2333" i="9"/>
  <c r="D2333" i="9"/>
  <c r="A2333" i="9"/>
  <c r="Q2332" i="9"/>
  <c r="L2332" i="9"/>
  <c r="H908" i="6" s="1"/>
  <c r="J2332" i="9"/>
  <c r="K2332" i="9" s="1"/>
  <c r="H2332" i="9"/>
  <c r="G2332" i="9"/>
  <c r="D2332" i="9"/>
  <c r="A2332" i="9"/>
  <c r="Q2331" i="9"/>
  <c r="L2331" i="9"/>
  <c r="J2331" i="9"/>
  <c r="K2331" i="9" s="1"/>
  <c r="H2331" i="9"/>
  <c r="G2331" i="9"/>
  <c r="D2331" i="9"/>
  <c r="A2331" i="9"/>
  <c r="Q2330" i="9"/>
  <c r="L2330" i="9"/>
  <c r="J2330" i="9"/>
  <c r="K2330" i="9" s="1"/>
  <c r="H2330" i="9"/>
  <c r="G2330" i="9"/>
  <c r="D2330" i="9"/>
  <c r="A2330" i="9"/>
  <c r="L2329" i="9"/>
  <c r="H937" i="13" s="1"/>
  <c r="J2329" i="9"/>
  <c r="K2329" i="9" s="1"/>
  <c r="H2329" i="9"/>
  <c r="F937" i="13" s="1"/>
  <c r="G2329" i="9"/>
  <c r="E937" i="13" s="1"/>
  <c r="D2329" i="9"/>
  <c r="A2329" i="9"/>
  <c r="Q2328" i="9"/>
  <c r="L2328" i="9"/>
  <c r="J2328" i="9"/>
  <c r="K2328" i="9" s="1"/>
  <c r="H2328" i="9"/>
  <c r="G2328" i="9"/>
  <c r="D2328" i="9"/>
  <c r="A2328" i="9"/>
  <c r="J2327" i="9"/>
  <c r="K2327" i="9" s="1"/>
  <c r="H2327" i="9"/>
  <c r="G2327" i="9"/>
  <c r="D2327" i="9"/>
  <c r="A2327" i="9"/>
  <c r="L2327" i="9" s="1"/>
  <c r="Q2326" i="9"/>
  <c r="J2326" i="9"/>
  <c r="K2326" i="9" s="1"/>
  <c r="H2326" i="9"/>
  <c r="G2326" i="9"/>
  <c r="D2326" i="9"/>
  <c r="A2326" i="9"/>
  <c r="L2326" i="9" s="1"/>
  <c r="Q2325" i="9"/>
  <c r="J2325" i="9"/>
  <c r="K2325" i="9" s="1"/>
  <c r="H2325" i="9"/>
  <c r="G2325" i="9"/>
  <c r="D2325" i="9"/>
  <c r="A2325" i="9"/>
  <c r="L2325" i="9" s="1"/>
  <c r="H907" i="6" s="1"/>
  <c r="J2324" i="9"/>
  <c r="K2324" i="9" s="1"/>
  <c r="H2324" i="9"/>
  <c r="F1029" i="13" s="1"/>
  <c r="G2324" i="9"/>
  <c r="E1029" i="13" s="1"/>
  <c r="D2324" i="9"/>
  <c r="A2324" i="9"/>
  <c r="L2324" i="9" s="1"/>
  <c r="H1029" i="13" s="1"/>
  <c r="Q2323" i="9"/>
  <c r="J2323" i="9"/>
  <c r="K2323" i="9" s="1"/>
  <c r="H2323" i="9"/>
  <c r="G2323" i="9"/>
  <c r="D2323" i="9"/>
  <c r="A2323" i="9"/>
  <c r="L2323" i="9" s="1"/>
  <c r="H906" i="6" s="1"/>
  <c r="L2322" i="9"/>
  <c r="H905" i="6" s="1"/>
  <c r="J2322" i="9"/>
  <c r="K2322" i="9" s="1"/>
  <c r="H2322" i="9"/>
  <c r="G2322" i="9"/>
  <c r="D2322" i="9"/>
  <c r="A2322" i="9"/>
  <c r="Q2321" i="9"/>
  <c r="L2321" i="9"/>
  <c r="H904" i="6" s="1"/>
  <c r="J2321" i="9"/>
  <c r="K2321" i="9" s="1"/>
  <c r="H2321" i="9"/>
  <c r="G2321" i="9"/>
  <c r="D2321" i="9"/>
  <c r="A2321" i="9"/>
  <c r="Q2320" i="9"/>
  <c r="L2320" i="9"/>
  <c r="H903" i="6" s="1"/>
  <c r="J2320" i="9"/>
  <c r="K2320" i="9" s="1"/>
  <c r="H2320" i="9"/>
  <c r="G2320" i="9"/>
  <c r="D2320" i="9"/>
  <c r="A2320" i="9"/>
  <c r="Q2319" i="9"/>
  <c r="L2319" i="9"/>
  <c r="H902" i="6" s="1"/>
  <c r="J2319" i="9"/>
  <c r="K2319" i="9" s="1"/>
  <c r="H2319" i="9"/>
  <c r="G2319" i="9"/>
  <c r="D2319" i="9"/>
  <c r="A2319" i="9"/>
  <c r="Q2318" i="9"/>
  <c r="L2318" i="9"/>
  <c r="H901" i="6" s="1"/>
  <c r="J2318" i="9"/>
  <c r="K2318" i="9" s="1"/>
  <c r="H2318" i="9"/>
  <c r="G2318" i="9"/>
  <c r="D2318" i="9"/>
  <c r="A2318" i="9"/>
  <c r="Q2317" i="9"/>
  <c r="L2317" i="9"/>
  <c r="H900" i="6" s="1"/>
  <c r="J2317" i="9"/>
  <c r="K2317" i="9" s="1"/>
  <c r="H2317" i="9"/>
  <c r="G2317" i="9"/>
  <c r="D2317" i="9"/>
  <c r="A2317" i="9"/>
  <c r="L2316" i="9"/>
  <c r="H1137" i="13" s="1"/>
  <c r="J2316" i="9"/>
  <c r="K2316" i="9" s="1"/>
  <c r="H2316" i="9"/>
  <c r="F1137" i="13" s="1"/>
  <c r="G2316" i="9"/>
  <c r="E1137" i="13" s="1"/>
  <c r="D2316" i="9"/>
  <c r="A2316" i="9"/>
  <c r="Q2315" i="9"/>
  <c r="J2315" i="9"/>
  <c r="K2315" i="9" s="1"/>
  <c r="H2315" i="9"/>
  <c r="G2315" i="9"/>
  <c r="D2315" i="9"/>
  <c r="A2315" i="9"/>
  <c r="L2315" i="9" s="1"/>
  <c r="H899" i="6" s="1"/>
  <c r="Q2314" i="9"/>
  <c r="L2314" i="9"/>
  <c r="H898" i="6" s="1"/>
  <c r="J2314" i="9"/>
  <c r="K2314" i="9" s="1"/>
  <c r="H2314" i="9"/>
  <c r="G2314" i="9"/>
  <c r="D2314" i="9"/>
  <c r="A2314" i="9"/>
  <c r="Q2313" i="9"/>
  <c r="J2313" i="9"/>
  <c r="K2313" i="9" s="1"/>
  <c r="H2313" i="9"/>
  <c r="G2313" i="9"/>
  <c r="D2313" i="9"/>
  <c r="A2313" i="9"/>
  <c r="L2313" i="9" s="1"/>
  <c r="H897" i="6" s="1"/>
  <c r="Q2312" i="9"/>
  <c r="J2312" i="9"/>
  <c r="K2312" i="9" s="1"/>
  <c r="H2312" i="9"/>
  <c r="G2312" i="9"/>
  <c r="D2312" i="9"/>
  <c r="A2312" i="9"/>
  <c r="L2312" i="9" s="1"/>
  <c r="H896" i="6" s="1"/>
  <c r="Q2311" i="9"/>
  <c r="J2311" i="9"/>
  <c r="K2311" i="9" s="1"/>
  <c r="H2311" i="9"/>
  <c r="G2311" i="9"/>
  <c r="D2311" i="9"/>
  <c r="A2311" i="9"/>
  <c r="L2311" i="9" s="1"/>
  <c r="H895" i="6" s="1"/>
  <c r="Q2310" i="9"/>
  <c r="L2310" i="9"/>
  <c r="H894" i="6" s="1"/>
  <c r="J2310" i="9"/>
  <c r="K2310" i="9" s="1"/>
  <c r="H2310" i="9"/>
  <c r="G2310" i="9"/>
  <c r="D2310" i="9"/>
  <c r="A2310" i="9"/>
  <c r="Q2309" i="9"/>
  <c r="L2309" i="9"/>
  <c r="H893" i="6" s="1"/>
  <c r="J2309" i="9"/>
  <c r="K2309" i="9" s="1"/>
  <c r="H2309" i="9"/>
  <c r="G2309" i="9"/>
  <c r="D2309" i="9"/>
  <c r="A2309" i="9"/>
  <c r="Q2308" i="9"/>
  <c r="L2308" i="9"/>
  <c r="H892" i="6" s="1"/>
  <c r="J2308" i="9"/>
  <c r="K2308" i="9" s="1"/>
  <c r="H2308" i="9"/>
  <c r="G2308" i="9"/>
  <c r="D2308" i="9"/>
  <c r="A2308" i="9"/>
  <c r="Q2307" i="9"/>
  <c r="J2307" i="9"/>
  <c r="K2307" i="9" s="1"/>
  <c r="H2307" i="9"/>
  <c r="G2307" i="9"/>
  <c r="D2307" i="9"/>
  <c r="A2307" i="9"/>
  <c r="L2307" i="9" s="1"/>
  <c r="H891" i="6" s="1"/>
  <c r="Q2306" i="9"/>
  <c r="L2306" i="9"/>
  <c r="H890" i="6" s="1"/>
  <c r="J2306" i="9"/>
  <c r="K2306" i="9" s="1"/>
  <c r="H2306" i="9"/>
  <c r="G2306" i="9"/>
  <c r="D2306" i="9"/>
  <c r="A2306" i="9"/>
  <c r="Q2305" i="9"/>
  <c r="J2305" i="9"/>
  <c r="K2305" i="9" s="1"/>
  <c r="H2305" i="9"/>
  <c r="G2305" i="9"/>
  <c r="D2305" i="9"/>
  <c r="A2305" i="9"/>
  <c r="L2305" i="9" s="1"/>
  <c r="H889" i="6" s="1"/>
  <c r="Q2304" i="9"/>
  <c r="J2304" i="9"/>
  <c r="K2304" i="9" s="1"/>
  <c r="H2304" i="9"/>
  <c r="G2304" i="9"/>
  <c r="D2304" i="9"/>
  <c r="A2304" i="9"/>
  <c r="L2304" i="9" s="1"/>
  <c r="H888" i="6" s="1"/>
  <c r="Q2303" i="9"/>
  <c r="J2303" i="9"/>
  <c r="K2303" i="9" s="1"/>
  <c r="H2303" i="9"/>
  <c r="G2303" i="9"/>
  <c r="D2303" i="9"/>
  <c r="A2303" i="9"/>
  <c r="L2303" i="9" s="1"/>
  <c r="H887" i="6" s="1"/>
  <c r="Q2302" i="9"/>
  <c r="L2302" i="9"/>
  <c r="H886" i="6" s="1"/>
  <c r="J2302" i="9"/>
  <c r="K2302" i="9" s="1"/>
  <c r="H2302" i="9"/>
  <c r="G2302" i="9"/>
  <c r="D2302" i="9"/>
  <c r="A2302" i="9"/>
  <c r="Q2301" i="9"/>
  <c r="L2301" i="9"/>
  <c r="H885" i="6" s="1"/>
  <c r="J2301" i="9"/>
  <c r="K2301" i="9" s="1"/>
  <c r="H2301" i="9"/>
  <c r="G2301" i="9"/>
  <c r="D2301" i="9"/>
  <c r="A2301" i="9"/>
  <c r="Q2300" i="9"/>
  <c r="L2300" i="9"/>
  <c r="H884" i="6" s="1"/>
  <c r="J2300" i="9"/>
  <c r="K2300" i="9" s="1"/>
  <c r="H2300" i="9"/>
  <c r="G2300" i="9"/>
  <c r="D2300" i="9"/>
  <c r="A2300" i="9"/>
  <c r="Q2299" i="9"/>
  <c r="J2299" i="9"/>
  <c r="K2299" i="9" s="1"/>
  <c r="H2299" i="9"/>
  <c r="G2299" i="9"/>
  <c r="D2299" i="9"/>
  <c r="A2299" i="9"/>
  <c r="L2299" i="9" s="1"/>
  <c r="H883" i="6" s="1"/>
  <c r="Q2298" i="9"/>
  <c r="L2298" i="9"/>
  <c r="H882" i="6" s="1"/>
  <c r="J2298" i="9"/>
  <c r="K2298" i="9" s="1"/>
  <c r="H2298" i="9"/>
  <c r="G2298" i="9"/>
  <c r="D2298" i="9"/>
  <c r="A2298" i="9"/>
  <c r="Q2297" i="9"/>
  <c r="J2297" i="9"/>
  <c r="K2297" i="9" s="1"/>
  <c r="H2297" i="9"/>
  <c r="G2297" i="9"/>
  <c r="D2297" i="9"/>
  <c r="A2297" i="9"/>
  <c r="L2297" i="9" s="1"/>
  <c r="H881" i="6" s="1"/>
  <c r="Q2296" i="9"/>
  <c r="J2296" i="9"/>
  <c r="K2296" i="9" s="1"/>
  <c r="H2296" i="9"/>
  <c r="G2296" i="9"/>
  <c r="D2296" i="9"/>
  <c r="A2296" i="9"/>
  <c r="L2296" i="9" s="1"/>
  <c r="H880" i="6" s="1"/>
  <c r="Q2295" i="9"/>
  <c r="J2295" i="9"/>
  <c r="K2295" i="9" s="1"/>
  <c r="H2295" i="9"/>
  <c r="G2295" i="9"/>
  <c r="D2295" i="9"/>
  <c r="A2295" i="9"/>
  <c r="L2295" i="9" s="1"/>
  <c r="H879" i="6" s="1"/>
  <c r="Q2294" i="9"/>
  <c r="L2294" i="9"/>
  <c r="H878" i="6" s="1"/>
  <c r="J2294" i="9"/>
  <c r="K2294" i="9" s="1"/>
  <c r="H2294" i="9"/>
  <c r="G2294" i="9"/>
  <c r="D2294" i="9"/>
  <c r="A2294" i="9"/>
  <c r="Q2293" i="9"/>
  <c r="L2293" i="9"/>
  <c r="H877" i="6" s="1"/>
  <c r="J2293" i="9"/>
  <c r="K2293" i="9" s="1"/>
  <c r="H2293" i="9"/>
  <c r="G2293" i="9"/>
  <c r="D2293" i="9"/>
  <c r="A2293" i="9"/>
  <c r="Q2292" i="9"/>
  <c r="L2292" i="9"/>
  <c r="H876" i="6" s="1"/>
  <c r="J2292" i="9"/>
  <c r="K2292" i="9" s="1"/>
  <c r="H2292" i="9"/>
  <c r="G2292" i="9"/>
  <c r="D2292" i="9"/>
  <c r="A2292" i="9"/>
  <c r="Q2291" i="9"/>
  <c r="J2291" i="9"/>
  <c r="K2291" i="9" s="1"/>
  <c r="H2291" i="9"/>
  <c r="G2291" i="9"/>
  <c r="D2291" i="9"/>
  <c r="A2291" i="9"/>
  <c r="L2291" i="9" s="1"/>
  <c r="H875" i="6" s="1"/>
  <c r="Q2290" i="9"/>
  <c r="L2290" i="9"/>
  <c r="H874" i="6" s="1"/>
  <c r="J2290" i="9"/>
  <c r="K2290" i="9" s="1"/>
  <c r="H2290" i="9"/>
  <c r="G2290" i="9"/>
  <c r="D2290" i="9"/>
  <c r="A2290" i="9"/>
  <c r="Q2289" i="9"/>
  <c r="L2289" i="9"/>
  <c r="H873" i="6" s="1"/>
  <c r="K2289" i="9"/>
  <c r="J2289" i="9"/>
  <c r="H2289" i="9"/>
  <c r="G2289" i="9"/>
  <c r="D2289" i="9"/>
  <c r="A2289" i="9"/>
  <c r="Q2288" i="9"/>
  <c r="L2288" i="9"/>
  <c r="H872" i="6" s="1"/>
  <c r="K2288" i="9"/>
  <c r="J2288" i="9"/>
  <c r="H2288" i="9"/>
  <c r="G2288" i="9"/>
  <c r="D2288" i="9"/>
  <c r="A2288" i="9"/>
  <c r="Q2287" i="9"/>
  <c r="L2287" i="9"/>
  <c r="H871" i="6" s="1"/>
  <c r="K2287" i="9"/>
  <c r="J2287" i="9"/>
  <c r="H2287" i="9"/>
  <c r="G2287" i="9"/>
  <c r="D2287" i="9"/>
  <c r="A2287" i="9"/>
  <c r="Q2286" i="9"/>
  <c r="L2286" i="9"/>
  <c r="H870" i="6" s="1"/>
  <c r="K2286" i="9"/>
  <c r="J2286" i="9"/>
  <c r="H2286" i="9"/>
  <c r="G2286" i="9"/>
  <c r="D2286" i="9"/>
  <c r="A2286" i="9"/>
  <c r="Q2285" i="9"/>
  <c r="L2285" i="9"/>
  <c r="H869" i="6" s="1"/>
  <c r="K2285" i="9"/>
  <c r="J2285" i="9"/>
  <c r="H2285" i="9"/>
  <c r="G2285" i="9"/>
  <c r="D2285" i="9"/>
  <c r="A2285" i="9"/>
  <c r="J2284" i="9"/>
  <c r="K2284" i="9" s="1"/>
  <c r="H2284" i="9"/>
  <c r="F936" i="13" s="1"/>
  <c r="G2284" i="9"/>
  <c r="E936" i="13" s="1"/>
  <c r="D2284" i="9"/>
  <c r="A2284" i="9"/>
  <c r="L2284" i="9" s="1"/>
  <c r="H936" i="13" s="1"/>
  <c r="J2283" i="9"/>
  <c r="K2283" i="9" s="1"/>
  <c r="H2283" i="9"/>
  <c r="F935" i="13" s="1"/>
  <c r="G2283" i="9"/>
  <c r="E935" i="13" s="1"/>
  <c r="D2283" i="9"/>
  <c r="A2283" i="9"/>
  <c r="L2283" i="9" s="1"/>
  <c r="H935" i="13" s="1"/>
  <c r="K2282" i="9"/>
  <c r="J2282" i="9"/>
  <c r="H2282" i="9"/>
  <c r="F934" i="13" s="1"/>
  <c r="G2282" i="9"/>
  <c r="E934" i="13" s="1"/>
  <c r="D2282" i="9"/>
  <c r="A2282" i="9"/>
  <c r="L2282" i="9" s="1"/>
  <c r="H934" i="13" s="1"/>
  <c r="L2281" i="9"/>
  <c r="H933" i="13" s="1"/>
  <c r="J2281" i="9"/>
  <c r="K2281" i="9" s="1"/>
  <c r="H2281" i="9"/>
  <c r="F933" i="13" s="1"/>
  <c r="G2281" i="9"/>
  <c r="E933" i="13" s="1"/>
  <c r="D2281" i="9"/>
  <c r="A2281" i="9"/>
  <c r="L2280" i="9"/>
  <c r="H932" i="13" s="1"/>
  <c r="J2280" i="9"/>
  <c r="K2280" i="9" s="1"/>
  <c r="H2280" i="9"/>
  <c r="F932" i="13" s="1"/>
  <c r="G2280" i="9"/>
  <c r="E932" i="13" s="1"/>
  <c r="D2280" i="9"/>
  <c r="A2280" i="9"/>
  <c r="J2279" i="9"/>
  <c r="K2279" i="9" s="1"/>
  <c r="H2279" i="9"/>
  <c r="F931" i="13" s="1"/>
  <c r="G2279" i="9"/>
  <c r="E931" i="13" s="1"/>
  <c r="D2279" i="9"/>
  <c r="A2279" i="9"/>
  <c r="L2279" i="9" s="1"/>
  <c r="H931" i="13" s="1"/>
  <c r="L2278" i="9"/>
  <c r="H930" i="13" s="1"/>
  <c r="J2278" i="9"/>
  <c r="K2278" i="9" s="1"/>
  <c r="H2278" i="9"/>
  <c r="F930" i="13" s="1"/>
  <c r="G2278" i="9"/>
  <c r="E930" i="13" s="1"/>
  <c r="D2278" i="9"/>
  <c r="A2278" i="9"/>
  <c r="L2277" i="9"/>
  <c r="K2277" i="9"/>
  <c r="J2277" i="9"/>
  <c r="H2277" i="9"/>
  <c r="G2277" i="9"/>
  <c r="D2277" i="9"/>
  <c r="A2277" i="9"/>
  <c r="J2276" i="9"/>
  <c r="K2276" i="9" s="1"/>
  <c r="H2276" i="9"/>
  <c r="G2276" i="9"/>
  <c r="D2276" i="9"/>
  <c r="A2276" i="9"/>
  <c r="L2276" i="9" s="1"/>
  <c r="J2275" i="9"/>
  <c r="K2275" i="9" s="1"/>
  <c r="H2275" i="9"/>
  <c r="F929" i="13" s="1"/>
  <c r="G2275" i="9"/>
  <c r="E929" i="13" s="1"/>
  <c r="D2275" i="9"/>
  <c r="A2275" i="9"/>
  <c r="L2275" i="9" s="1"/>
  <c r="H929" i="13" s="1"/>
  <c r="K2274" i="9"/>
  <c r="J2274" i="9"/>
  <c r="H2274" i="9"/>
  <c r="F928" i="13" s="1"/>
  <c r="G2274" i="9"/>
  <c r="E928" i="13" s="1"/>
  <c r="D2274" i="9"/>
  <c r="A2274" i="9"/>
  <c r="L2274" i="9" s="1"/>
  <c r="H928" i="13" s="1"/>
  <c r="L2273" i="9"/>
  <c r="H927" i="13" s="1"/>
  <c r="J2273" i="9"/>
  <c r="K2273" i="9" s="1"/>
  <c r="H2273" i="9"/>
  <c r="F927" i="13" s="1"/>
  <c r="G2273" i="9"/>
  <c r="E927" i="13" s="1"/>
  <c r="D2273" i="9"/>
  <c r="A2273" i="9"/>
  <c r="L2272" i="9"/>
  <c r="J2272" i="9"/>
  <c r="K2272" i="9" s="1"/>
  <c r="H2272" i="9"/>
  <c r="G2272" i="9"/>
  <c r="D2272" i="9"/>
  <c r="A2272" i="9"/>
  <c r="J2271" i="9"/>
  <c r="K2271" i="9" s="1"/>
  <c r="H2271" i="9"/>
  <c r="G2271" i="9"/>
  <c r="D2271" i="9"/>
  <c r="A2271" i="9"/>
  <c r="L2271" i="9" s="1"/>
  <c r="L2270" i="9"/>
  <c r="H926" i="13" s="1"/>
  <c r="J2270" i="9"/>
  <c r="K2270" i="9" s="1"/>
  <c r="H2270" i="9"/>
  <c r="F926" i="13" s="1"/>
  <c r="G2270" i="9"/>
  <c r="E926" i="13" s="1"/>
  <c r="D2270" i="9"/>
  <c r="A2270" i="9"/>
  <c r="L2269" i="9"/>
  <c r="H925" i="13" s="1"/>
  <c r="J2269" i="9"/>
  <c r="K2269" i="9" s="1"/>
  <c r="H2269" i="9"/>
  <c r="F925" i="13" s="1"/>
  <c r="G2269" i="9"/>
  <c r="E925" i="13" s="1"/>
  <c r="D2269" i="9"/>
  <c r="A2269" i="9"/>
  <c r="J2268" i="9"/>
  <c r="K2268" i="9" s="1"/>
  <c r="H2268" i="9"/>
  <c r="F924" i="13" s="1"/>
  <c r="G2268" i="9"/>
  <c r="E924" i="13" s="1"/>
  <c r="D2268" i="9"/>
  <c r="A2268" i="9"/>
  <c r="L2268" i="9" s="1"/>
  <c r="H924" i="13" s="1"/>
  <c r="J2267" i="9"/>
  <c r="K2267" i="9" s="1"/>
  <c r="H2267" i="9"/>
  <c r="F923" i="13" s="1"/>
  <c r="G2267" i="9"/>
  <c r="E923" i="13" s="1"/>
  <c r="D2267" i="9"/>
  <c r="A2267" i="9"/>
  <c r="L2267" i="9" s="1"/>
  <c r="H923" i="13" s="1"/>
  <c r="J2266" i="9"/>
  <c r="K2266" i="9" s="1"/>
  <c r="H2266" i="9"/>
  <c r="F922" i="13" s="1"/>
  <c r="G2266" i="9"/>
  <c r="E922" i="13" s="1"/>
  <c r="D2266" i="9"/>
  <c r="A2266" i="9"/>
  <c r="L2266" i="9" s="1"/>
  <c r="H922" i="13" s="1"/>
  <c r="L2265" i="9"/>
  <c r="H921" i="13" s="1"/>
  <c r="J2265" i="9"/>
  <c r="K2265" i="9" s="1"/>
  <c r="H2265" i="9"/>
  <c r="F921" i="13" s="1"/>
  <c r="G2265" i="9"/>
  <c r="E921" i="13" s="1"/>
  <c r="D2265" i="9"/>
  <c r="A2265" i="9"/>
  <c r="L2264" i="9"/>
  <c r="H920" i="13" s="1"/>
  <c r="J2264" i="9"/>
  <c r="K2264" i="9" s="1"/>
  <c r="H2264" i="9"/>
  <c r="F920" i="13" s="1"/>
  <c r="G2264" i="9"/>
  <c r="E920" i="13" s="1"/>
  <c r="D2264" i="9"/>
  <c r="A2264" i="9"/>
  <c r="J2263" i="9"/>
  <c r="K2263" i="9" s="1"/>
  <c r="H2263" i="9"/>
  <c r="F919" i="13" s="1"/>
  <c r="G2263" i="9"/>
  <c r="E919" i="13" s="1"/>
  <c r="D2263" i="9"/>
  <c r="A2263" i="9"/>
  <c r="L2263" i="9" s="1"/>
  <c r="H919" i="13" s="1"/>
  <c r="L2262" i="9"/>
  <c r="H918" i="13" s="1"/>
  <c r="J2262" i="9"/>
  <c r="K2262" i="9" s="1"/>
  <c r="H2262" i="9"/>
  <c r="F918" i="13" s="1"/>
  <c r="G2262" i="9"/>
  <c r="E918" i="13" s="1"/>
  <c r="D2262" i="9"/>
  <c r="A2262" i="9"/>
  <c r="L2261" i="9"/>
  <c r="H917" i="13" s="1"/>
  <c r="J2261" i="9"/>
  <c r="K2261" i="9" s="1"/>
  <c r="H2261" i="9"/>
  <c r="F917" i="13" s="1"/>
  <c r="G2261" i="9"/>
  <c r="E917" i="13" s="1"/>
  <c r="D2261" i="9"/>
  <c r="A2261" i="9"/>
  <c r="Q2260" i="9"/>
  <c r="L2260" i="9"/>
  <c r="J2260" i="9"/>
  <c r="K2260" i="9" s="1"/>
  <c r="H2260" i="9"/>
  <c r="G2260" i="9"/>
  <c r="D2260" i="9"/>
  <c r="A2260" i="9"/>
  <c r="Q2259" i="9"/>
  <c r="L2259" i="9"/>
  <c r="J2259" i="9"/>
  <c r="K2259" i="9" s="1"/>
  <c r="H2259" i="9"/>
  <c r="G2259" i="9"/>
  <c r="D2259" i="9"/>
  <c r="A2259" i="9"/>
  <c r="J2258" i="9"/>
  <c r="K2258" i="9" s="1"/>
  <c r="H2258" i="9"/>
  <c r="F916" i="13" s="1"/>
  <c r="G2258" i="9"/>
  <c r="E916" i="13" s="1"/>
  <c r="D2258" i="9"/>
  <c r="A2258" i="9"/>
  <c r="L2258" i="9" s="1"/>
  <c r="H916" i="13" s="1"/>
  <c r="J2257" i="9"/>
  <c r="K2257" i="9" s="1"/>
  <c r="H2257" i="9"/>
  <c r="F915" i="13" s="1"/>
  <c r="G2257" i="9"/>
  <c r="E915" i="13" s="1"/>
  <c r="D2257" i="9"/>
  <c r="A2257" i="9"/>
  <c r="L2257" i="9" s="1"/>
  <c r="H915" i="13" s="1"/>
  <c r="J2256" i="9"/>
  <c r="K2256" i="9" s="1"/>
  <c r="H2256" i="9"/>
  <c r="G2256" i="9"/>
  <c r="D2256" i="9"/>
  <c r="A2256" i="9"/>
  <c r="L2256" i="9" s="1"/>
  <c r="L2255" i="9"/>
  <c r="H914" i="13" s="1"/>
  <c r="J2255" i="9"/>
  <c r="K2255" i="9" s="1"/>
  <c r="H2255" i="9"/>
  <c r="F914" i="13" s="1"/>
  <c r="G2255" i="9"/>
  <c r="E914" i="13" s="1"/>
  <c r="D2255" i="9"/>
  <c r="A2255" i="9"/>
  <c r="L2254" i="9"/>
  <c r="H913" i="13" s="1"/>
  <c r="J2254" i="9"/>
  <c r="K2254" i="9" s="1"/>
  <c r="H2254" i="9"/>
  <c r="F913" i="13" s="1"/>
  <c r="G2254" i="9"/>
  <c r="E913" i="13" s="1"/>
  <c r="D2254" i="9"/>
  <c r="A2254" i="9"/>
  <c r="J2253" i="9"/>
  <c r="K2253" i="9" s="1"/>
  <c r="H2253" i="9"/>
  <c r="F912" i="13" s="1"/>
  <c r="G2253" i="9"/>
  <c r="E912" i="13" s="1"/>
  <c r="D2253" i="9"/>
  <c r="A2253" i="9"/>
  <c r="L2253" i="9" s="1"/>
  <c r="H912" i="13" s="1"/>
  <c r="L2252" i="9"/>
  <c r="H911" i="13" s="1"/>
  <c r="J2252" i="9"/>
  <c r="K2252" i="9" s="1"/>
  <c r="H2252" i="9"/>
  <c r="F911" i="13" s="1"/>
  <c r="G2252" i="9"/>
  <c r="E911" i="13" s="1"/>
  <c r="D2252" i="9"/>
  <c r="A2252" i="9"/>
  <c r="L2251" i="9"/>
  <c r="H910" i="13" s="1"/>
  <c r="J2251" i="9"/>
  <c r="K2251" i="9" s="1"/>
  <c r="H2251" i="9"/>
  <c r="F910" i="13" s="1"/>
  <c r="G2251" i="9"/>
  <c r="E910" i="13" s="1"/>
  <c r="D2251" i="9"/>
  <c r="A2251" i="9"/>
  <c r="J2250" i="9"/>
  <c r="K2250" i="9" s="1"/>
  <c r="H2250" i="9"/>
  <c r="G2250" i="9"/>
  <c r="D2250" i="9"/>
  <c r="A2250" i="9"/>
  <c r="L2250" i="9" s="1"/>
  <c r="J2249" i="9"/>
  <c r="K2249" i="9" s="1"/>
  <c r="H2249" i="9"/>
  <c r="F909" i="13" s="1"/>
  <c r="G2249" i="9"/>
  <c r="E909" i="13" s="1"/>
  <c r="D2249" i="9"/>
  <c r="A2249" i="9"/>
  <c r="L2249" i="9" s="1"/>
  <c r="H909" i="13" s="1"/>
  <c r="J2248" i="9"/>
  <c r="K2248" i="9" s="1"/>
  <c r="H2248" i="9"/>
  <c r="F908" i="13" s="1"/>
  <c r="G2248" i="9"/>
  <c r="E908" i="13" s="1"/>
  <c r="D2248" i="9"/>
  <c r="A2248" i="9"/>
  <c r="L2248" i="9" s="1"/>
  <c r="H908" i="13" s="1"/>
  <c r="L2247" i="9"/>
  <c r="J2247" i="9"/>
  <c r="K2247" i="9" s="1"/>
  <c r="H2247" i="9"/>
  <c r="G2247" i="9"/>
  <c r="D2247" i="9"/>
  <c r="A2247" i="9"/>
  <c r="L2246" i="9"/>
  <c r="J2246" i="9"/>
  <c r="K2246" i="9" s="1"/>
  <c r="H2246" i="9"/>
  <c r="G2246" i="9"/>
  <c r="D2246" i="9"/>
  <c r="A2246" i="9"/>
  <c r="J2245" i="9"/>
  <c r="K2245" i="9" s="1"/>
  <c r="H2245" i="9"/>
  <c r="F906" i="13" s="1"/>
  <c r="G2245" i="9"/>
  <c r="E906" i="13" s="1"/>
  <c r="D2245" i="9"/>
  <c r="A2245" i="9"/>
  <c r="L2245" i="9" s="1"/>
  <c r="H906" i="13" s="1"/>
  <c r="L2244" i="9"/>
  <c r="H905" i="13" s="1"/>
  <c r="J2244" i="9"/>
  <c r="K2244" i="9" s="1"/>
  <c r="H2244" i="9"/>
  <c r="F905" i="13" s="1"/>
  <c r="G2244" i="9"/>
  <c r="E905" i="13" s="1"/>
  <c r="D2244" i="9"/>
  <c r="A2244" i="9"/>
  <c r="L2243" i="9"/>
  <c r="H904" i="13" s="1"/>
  <c r="J2243" i="9"/>
  <c r="K2243" i="9" s="1"/>
  <c r="H2243" i="9"/>
  <c r="F904" i="13" s="1"/>
  <c r="G2243" i="9"/>
  <c r="E904" i="13" s="1"/>
  <c r="D2243" i="9"/>
  <c r="A2243" i="9"/>
  <c r="J2242" i="9"/>
  <c r="K2242" i="9" s="1"/>
  <c r="H2242" i="9"/>
  <c r="F903" i="13" s="1"/>
  <c r="G2242" i="9"/>
  <c r="E903" i="13" s="1"/>
  <c r="D2242" i="9"/>
  <c r="A2242" i="9"/>
  <c r="L2242" i="9" s="1"/>
  <c r="H903" i="13" s="1"/>
  <c r="J2241" i="9"/>
  <c r="K2241" i="9" s="1"/>
  <c r="H2241" i="9"/>
  <c r="F902" i="13" s="1"/>
  <c r="G2241" i="9"/>
  <c r="E902" i="13" s="1"/>
  <c r="D2241" i="9"/>
  <c r="A2241" i="9"/>
  <c r="L2241" i="9" s="1"/>
  <c r="H902" i="13" s="1"/>
  <c r="J2240" i="9"/>
  <c r="K2240" i="9" s="1"/>
  <c r="H2240" i="9"/>
  <c r="F901" i="13" s="1"/>
  <c r="G2240" i="9"/>
  <c r="E901" i="13" s="1"/>
  <c r="D2240" i="9"/>
  <c r="A2240" i="9"/>
  <c r="L2240" i="9" s="1"/>
  <c r="H901" i="13" s="1"/>
  <c r="L2239" i="9"/>
  <c r="H900" i="13" s="1"/>
  <c r="J2239" i="9"/>
  <c r="K2239" i="9" s="1"/>
  <c r="H2239" i="9"/>
  <c r="F900" i="13" s="1"/>
  <c r="G2239" i="9"/>
  <c r="E900" i="13" s="1"/>
  <c r="D2239" i="9"/>
  <c r="A2239" i="9"/>
  <c r="L2238" i="9"/>
  <c r="H899" i="13" s="1"/>
  <c r="J2238" i="9"/>
  <c r="K2238" i="9" s="1"/>
  <c r="H2238" i="9"/>
  <c r="F899" i="13" s="1"/>
  <c r="G2238" i="9"/>
  <c r="E899" i="13" s="1"/>
  <c r="D2238" i="9"/>
  <c r="A2238" i="9"/>
  <c r="J2237" i="9"/>
  <c r="K2237" i="9" s="1"/>
  <c r="H2237" i="9"/>
  <c r="F898" i="13" s="1"/>
  <c r="G2237" i="9"/>
  <c r="E898" i="13" s="1"/>
  <c r="D2237" i="9"/>
  <c r="A2237" i="9"/>
  <c r="L2237" i="9" s="1"/>
  <c r="H898" i="13" s="1"/>
  <c r="L2236" i="9"/>
  <c r="H897" i="13" s="1"/>
  <c r="J2236" i="9"/>
  <c r="K2236" i="9" s="1"/>
  <c r="H2236" i="9"/>
  <c r="F897" i="13" s="1"/>
  <c r="G2236" i="9"/>
  <c r="E897" i="13" s="1"/>
  <c r="D2236" i="9"/>
  <c r="A2236" i="9"/>
  <c r="Q2235" i="9"/>
  <c r="L2235" i="9"/>
  <c r="J2235" i="9"/>
  <c r="K2235" i="9" s="1"/>
  <c r="H2235" i="9"/>
  <c r="G2235" i="9"/>
  <c r="D2235" i="9"/>
  <c r="A2235" i="9"/>
  <c r="L2234" i="9"/>
  <c r="H896" i="13" s="1"/>
  <c r="J2234" i="9"/>
  <c r="K2234" i="9" s="1"/>
  <c r="H2234" i="9"/>
  <c r="F896" i="13" s="1"/>
  <c r="G2234" i="9"/>
  <c r="E896" i="13" s="1"/>
  <c r="D2234" i="9"/>
  <c r="A2234" i="9"/>
  <c r="J2233" i="9"/>
  <c r="K2233" i="9" s="1"/>
  <c r="H2233" i="9"/>
  <c r="F895" i="13" s="1"/>
  <c r="G2233" i="9"/>
  <c r="E895" i="13" s="1"/>
  <c r="D2233" i="9"/>
  <c r="A2233" i="9"/>
  <c r="L2233" i="9" s="1"/>
  <c r="H895" i="13" s="1"/>
  <c r="J2232" i="9"/>
  <c r="K2232" i="9" s="1"/>
  <c r="H2232" i="9"/>
  <c r="F894" i="13" s="1"/>
  <c r="G2232" i="9"/>
  <c r="E894" i="13" s="1"/>
  <c r="D2232" i="9"/>
  <c r="A2232" i="9"/>
  <c r="L2232" i="9" s="1"/>
  <c r="H894" i="13" s="1"/>
  <c r="J2231" i="9"/>
  <c r="K2231" i="9" s="1"/>
  <c r="H2231" i="9"/>
  <c r="F893" i="13" s="1"/>
  <c r="G2231" i="9"/>
  <c r="E893" i="13" s="1"/>
  <c r="D2231" i="9"/>
  <c r="A2231" i="9"/>
  <c r="L2231" i="9" s="1"/>
  <c r="H893" i="13" s="1"/>
  <c r="L2230" i="9"/>
  <c r="H892" i="13" s="1"/>
  <c r="J2230" i="9"/>
  <c r="K2230" i="9" s="1"/>
  <c r="H2230" i="9"/>
  <c r="F892" i="13" s="1"/>
  <c r="G2230" i="9"/>
  <c r="E892" i="13" s="1"/>
  <c r="D2230" i="9"/>
  <c r="A2230" i="9"/>
  <c r="L2229" i="9"/>
  <c r="H891" i="13" s="1"/>
  <c r="J2229" i="9"/>
  <c r="K2229" i="9" s="1"/>
  <c r="H2229" i="9"/>
  <c r="F891" i="13" s="1"/>
  <c r="G2229" i="9"/>
  <c r="E891" i="13" s="1"/>
  <c r="D2229" i="9"/>
  <c r="A2229" i="9"/>
  <c r="J2228" i="9"/>
  <c r="K2228" i="9" s="1"/>
  <c r="H2228" i="9"/>
  <c r="F890" i="13" s="1"/>
  <c r="G2228" i="9"/>
  <c r="E890" i="13" s="1"/>
  <c r="D2228" i="9"/>
  <c r="A2228" i="9"/>
  <c r="L2228" i="9" s="1"/>
  <c r="H890" i="13" s="1"/>
  <c r="L2227" i="9"/>
  <c r="H889" i="13" s="1"/>
  <c r="J2227" i="9"/>
  <c r="K2227" i="9" s="1"/>
  <c r="H2227" i="9"/>
  <c r="F889" i="13" s="1"/>
  <c r="G2227" i="9"/>
  <c r="E889" i="13" s="1"/>
  <c r="D2227" i="9"/>
  <c r="A2227" i="9"/>
  <c r="L2226" i="9"/>
  <c r="J2226" i="9"/>
  <c r="K2226" i="9" s="1"/>
  <c r="H2226" i="9"/>
  <c r="G2226" i="9"/>
  <c r="D2226" i="9"/>
  <c r="A2226" i="9"/>
  <c r="J2225" i="9"/>
  <c r="K2225" i="9" s="1"/>
  <c r="H2225" i="9"/>
  <c r="G2225" i="9"/>
  <c r="D2225" i="9"/>
  <c r="A2225" i="9"/>
  <c r="L2225" i="9" s="1"/>
  <c r="J2224" i="9"/>
  <c r="K2224" i="9" s="1"/>
  <c r="H2224" i="9"/>
  <c r="F888" i="13" s="1"/>
  <c r="G2224" i="9"/>
  <c r="E888" i="13" s="1"/>
  <c r="D2224" i="9"/>
  <c r="A2224" i="9"/>
  <c r="L2224" i="9" s="1"/>
  <c r="H888" i="13" s="1"/>
  <c r="J2223" i="9"/>
  <c r="K2223" i="9" s="1"/>
  <c r="H2223" i="9"/>
  <c r="F887" i="13" s="1"/>
  <c r="G2223" i="9"/>
  <c r="E887" i="13" s="1"/>
  <c r="D2223" i="9"/>
  <c r="A2223" i="9"/>
  <c r="L2223" i="9" s="1"/>
  <c r="H887" i="13" s="1"/>
  <c r="L2222" i="9"/>
  <c r="H886" i="13" s="1"/>
  <c r="J2222" i="9"/>
  <c r="K2222" i="9" s="1"/>
  <c r="H2222" i="9"/>
  <c r="F886" i="13" s="1"/>
  <c r="G2222" i="9"/>
  <c r="E886" i="13" s="1"/>
  <c r="D2222" i="9"/>
  <c r="A2222" i="9"/>
  <c r="L2221" i="9"/>
  <c r="K2221" i="9"/>
  <c r="J2221" i="9"/>
  <c r="H2221" i="9"/>
  <c r="G2221" i="9"/>
  <c r="D2221" i="9"/>
  <c r="A2221" i="9"/>
  <c r="J2220" i="9"/>
  <c r="K2220" i="9" s="1"/>
  <c r="H2220" i="9"/>
  <c r="F885" i="13" s="1"/>
  <c r="G2220" i="9"/>
  <c r="E885" i="13" s="1"/>
  <c r="D2220" i="9"/>
  <c r="A2220" i="9"/>
  <c r="L2220" i="9" s="1"/>
  <c r="H885" i="13" s="1"/>
  <c r="L2219" i="9"/>
  <c r="J2219" i="9"/>
  <c r="K2219" i="9" s="1"/>
  <c r="H2219" i="9"/>
  <c r="G2219" i="9"/>
  <c r="D2219" i="9"/>
  <c r="A2219" i="9"/>
  <c r="L2218" i="9"/>
  <c r="H884" i="13" s="1"/>
  <c r="J2218" i="9"/>
  <c r="K2218" i="9" s="1"/>
  <c r="H2218" i="9"/>
  <c r="F884" i="13" s="1"/>
  <c r="G2218" i="9"/>
  <c r="E884" i="13" s="1"/>
  <c r="D2218" i="9"/>
  <c r="A2218" i="9"/>
  <c r="J2217" i="9"/>
  <c r="K2217" i="9" s="1"/>
  <c r="H2217" i="9"/>
  <c r="F883" i="13" s="1"/>
  <c r="G2217" i="9"/>
  <c r="E883" i="13" s="1"/>
  <c r="D2217" i="9"/>
  <c r="A2217" i="9"/>
  <c r="L2217" i="9" s="1"/>
  <c r="H883" i="13" s="1"/>
  <c r="J2216" i="9"/>
  <c r="K2216" i="9" s="1"/>
  <c r="H2216" i="9"/>
  <c r="F882" i="13" s="1"/>
  <c r="G2216" i="9"/>
  <c r="E882" i="13" s="1"/>
  <c r="D2216" i="9"/>
  <c r="A2216" i="9"/>
  <c r="L2216" i="9" s="1"/>
  <c r="H882" i="13" s="1"/>
  <c r="J2215" i="9"/>
  <c r="K2215" i="9" s="1"/>
  <c r="H2215" i="9"/>
  <c r="F881" i="13" s="1"/>
  <c r="G2215" i="9"/>
  <c r="E881" i="13" s="1"/>
  <c r="D2215" i="9"/>
  <c r="A2215" i="9"/>
  <c r="L2215" i="9" s="1"/>
  <c r="H881" i="13" s="1"/>
  <c r="L2214" i="9"/>
  <c r="H880" i="13" s="1"/>
  <c r="J2214" i="9"/>
  <c r="K2214" i="9" s="1"/>
  <c r="H2214" i="9"/>
  <c r="F880" i="13" s="1"/>
  <c r="G2214" i="9"/>
  <c r="E880" i="13" s="1"/>
  <c r="D2214" i="9"/>
  <c r="A2214" i="9"/>
  <c r="L2213" i="9"/>
  <c r="H879" i="13" s="1"/>
  <c r="J2213" i="9"/>
  <c r="K2213" i="9" s="1"/>
  <c r="H2213" i="9"/>
  <c r="F879" i="13" s="1"/>
  <c r="G2213" i="9"/>
  <c r="E879" i="13" s="1"/>
  <c r="D2213" i="9"/>
  <c r="A2213" i="9"/>
  <c r="J2212" i="9"/>
  <c r="K2212" i="9" s="1"/>
  <c r="H2212" i="9"/>
  <c r="F878" i="13" s="1"/>
  <c r="G2212" i="9"/>
  <c r="E878" i="13" s="1"/>
  <c r="D2212" i="9"/>
  <c r="A2212" i="9"/>
  <c r="L2212" i="9" s="1"/>
  <c r="H878" i="13" s="1"/>
  <c r="L2211" i="9"/>
  <c r="H877" i="13" s="1"/>
  <c r="J2211" i="9"/>
  <c r="K2211" i="9" s="1"/>
  <c r="H2211" i="9"/>
  <c r="F877" i="13" s="1"/>
  <c r="G2211" i="9"/>
  <c r="E877" i="13" s="1"/>
  <c r="D2211" i="9"/>
  <c r="A2211" i="9"/>
  <c r="L2210" i="9"/>
  <c r="H876" i="13" s="1"/>
  <c r="J2210" i="9"/>
  <c r="K2210" i="9" s="1"/>
  <c r="H2210" i="9"/>
  <c r="F876" i="13" s="1"/>
  <c r="G2210" i="9"/>
  <c r="E876" i="13" s="1"/>
  <c r="D2210" i="9"/>
  <c r="A2210" i="9"/>
  <c r="J2209" i="9"/>
  <c r="K2209" i="9" s="1"/>
  <c r="H2209" i="9"/>
  <c r="F875" i="13" s="1"/>
  <c r="G2209" i="9"/>
  <c r="E875" i="13" s="1"/>
  <c r="D2209" i="9"/>
  <c r="A2209" i="9"/>
  <c r="L2209" i="9" s="1"/>
  <c r="H875" i="13" s="1"/>
  <c r="Q2208" i="9"/>
  <c r="J2208" i="9"/>
  <c r="K2208" i="9" s="1"/>
  <c r="H2208" i="9"/>
  <c r="G2208" i="9"/>
  <c r="D2208" i="9"/>
  <c r="A2208" i="9"/>
  <c r="L2208" i="9" s="1"/>
  <c r="J2207" i="9"/>
  <c r="K2207" i="9" s="1"/>
  <c r="H2207" i="9"/>
  <c r="F874" i="13" s="1"/>
  <c r="G2207" i="9"/>
  <c r="E874" i="13" s="1"/>
  <c r="D2207" i="9"/>
  <c r="A2207" i="9"/>
  <c r="L2207" i="9" s="1"/>
  <c r="H874" i="13" s="1"/>
  <c r="K2206" i="9"/>
  <c r="J2206" i="9"/>
  <c r="H2206" i="9"/>
  <c r="F873" i="13" s="1"/>
  <c r="G2206" i="9"/>
  <c r="E873" i="13" s="1"/>
  <c r="D2206" i="9"/>
  <c r="A2206" i="9"/>
  <c r="L2206" i="9" s="1"/>
  <c r="H873" i="13" s="1"/>
  <c r="L2205" i="9"/>
  <c r="H872" i="13" s="1"/>
  <c r="J2205" i="9"/>
  <c r="K2205" i="9" s="1"/>
  <c r="H2205" i="9"/>
  <c r="F872" i="13" s="1"/>
  <c r="G2205" i="9"/>
  <c r="E872" i="13" s="1"/>
  <c r="D2205" i="9"/>
  <c r="A2205" i="9"/>
  <c r="L2204" i="9"/>
  <c r="H871" i="13" s="1"/>
  <c r="J2204" i="9"/>
  <c r="K2204" i="9" s="1"/>
  <c r="H2204" i="9"/>
  <c r="F871" i="13" s="1"/>
  <c r="G2204" i="9"/>
  <c r="E871" i="13" s="1"/>
  <c r="D2204" i="9"/>
  <c r="A2204" i="9"/>
  <c r="J2203" i="9"/>
  <c r="K2203" i="9" s="1"/>
  <c r="H2203" i="9"/>
  <c r="F870" i="13" s="1"/>
  <c r="G2203" i="9"/>
  <c r="E870" i="13" s="1"/>
  <c r="D2203" i="9"/>
  <c r="A2203" i="9"/>
  <c r="L2203" i="9" s="1"/>
  <c r="H870" i="13" s="1"/>
  <c r="L2202" i="9"/>
  <c r="J2202" i="9"/>
  <c r="K2202" i="9" s="1"/>
  <c r="H2202" i="9"/>
  <c r="G2202" i="9"/>
  <c r="D2202" i="9"/>
  <c r="A2202" i="9"/>
  <c r="L2201" i="9"/>
  <c r="J2201" i="9"/>
  <c r="K2201" i="9" s="1"/>
  <c r="H2201" i="9"/>
  <c r="G2201" i="9"/>
  <c r="D2201" i="9"/>
  <c r="A2201" i="9"/>
  <c r="J2200" i="9"/>
  <c r="K2200" i="9" s="1"/>
  <c r="H2200" i="9"/>
  <c r="F869" i="13" s="1"/>
  <c r="G2200" i="9"/>
  <c r="E869" i="13" s="1"/>
  <c r="D2200" i="9"/>
  <c r="A2200" i="9"/>
  <c r="L2200" i="9" s="1"/>
  <c r="H869" i="13" s="1"/>
  <c r="J2199" i="9"/>
  <c r="K2199" i="9" s="1"/>
  <c r="H2199" i="9"/>
  <c r="F868" i="13" s="1"/>
  <c r="G2199" i="9"/>
  <c r="E868" i="13" s="1"/>
  <c r="D2199" i="9"/>
  <c r="A2199" i="9"/>
  <c r="L2199" i="9" s="1"/>
  <c r="H868" i="13" s="1"/>
  <c r="J2198" i="9"/>
  <c r="K2198" i="9" s="1"/>
  <c r="H2198" i="9"/>
  <c r="G2198" i="9"/>
  <c r="D2198" i="9"/>
  <c r="A2198" i="9"/>
  <c r="L2198" i="9" s="1"/>
  <c r="L2197" i="9"/>
  <c r="J2197" i="9"/>
  <c r="K2197" i="9" s="1"/>
  <c r="H2197" i="9"/>
  <c r="G2197" i="9"/>
  <c r="D2197" i="9"/>
  <c r="A2197" i="9"/>
  <c r="L2196" i="9"/>
  <c r="J2196" i="9"/>
  <c r="K2196" i="9" s="1"/>
  <c r="H2196" i="9"/>
  <c r="G2196" i="9"/>
  <c r="D2196" i="9"/>
  <c r="A2196" i="9"/>
  <c r="J2195" i="9"/>
  <c r="K2195" i="9" s="1"/>
  <c r="H2195" i="9"/>
  <c r="F867" i="13" s="1"/>
  <c r="G2195" i="9"/>
  <c r="E867" i="13" s="1"/>
  <c r="D2195" i="9"/>
  <c r="A2195" i="9"/>
  <c r="L2195" i="9" s="1"/>
  <c r="H867" i="13" s="1"/>
  <c r="L2194" i="9"/>
  <c r="H866" i="13" s="1"/>
  <c r="J2194" i="9"/>
  <c r="K2194" i="9" s="1"/>
  <c r="H2194" i="9"/>
  <c r="F866" i="13" s="1"/>
  <c r="G2194" i="9"/>
  <c r="E866" i="13" s="1"/>
  <c r="D2194" i="9"/>
  <c r="A2194" i="9"/>
  <c r="L2193" i="9"/>
  <c r="H865" i="13" s="1"/>
  <c r="J2193" i="9"/>
  <c r="K2193" i="9" s="1"/>
  <c r="H2193" i="9"/>
  <c r="F865" i="13" s="1"/>
  <c r="G2193" i="9"/>
  <c r="E865" i="13" s="1"/>
  <c r="D2193" i="9"/>
  <c r="A2193" i="9"/>
  <c r="J2192" i="9"/>
  <c r="K2192" i="9" s="1"/>
  <c r="H2192" i="9"/>
  <c r="F864" i="13" s="1"/>
  <c r="G2192" i="9"/>
  <c r="E864" i="13" s="1"/>
  <c r="D2192" i="9"/>
  <c r="A2192" i="9"/>
  <c r="L2192" i="9" s="1"/>
  <c r="H864" i="13" s="1"/>
  <c r="J2191" i="9"/>
  <c r="K2191" i="9" s="1"/>
  <c r="H2191" i="9"/>
  <c r="F863" i="13" s="1"/>
  <c r="G2191" i="9"/>
  <c r="E863" i="13" s="1"/>
  <c r="D2191" i="9"/>
  <c r="A2191" i="9"/>
  <c r="L2191" i="9" s="1"/>
  <c r="H863" i="13" s="1"/>
  <c r="J2190" i="9"/>
  <c r="K2190" i="9" s="1"/>
  <c r="H2190" i="9"/>
  <c r="F862" i="13" s="1"/>
  <c r="G2190" i="9"/>
  <c r="E862" i="13" s="1"/>
  <c r="D2190" i="9"/>
  <c r="A2190" i="9"/>
  <c r="L2190" i="9" s="1"/>
  <c r="H862" i="13" s="1"/>
  <c r="L2189" i="9"/>
  <c r="H861" i="13" s="1"/>
  <c r="K2189" i="9"/>
  <c r="J2189" i="9"/>
  <c r="H2189" i="9"/>
  <c r="F861" i="13" s="1"/>
  <c r="G2189" i="9"/>
  <c r="E861" i="13" s="1"/>
  <c r="D2189" i="9"/>
  <c r="A2189" i="9"/>
  <c r="L2188" i="9"/>
  <c r="H860" i="13" s="1"/>
  <c r="J2188" i="9"/>
  <c r="K2188" i="9" s="1"/>
  <c r="H2188" i="9"/>
  <c r="F860" i="13" s="1"/>
  <c r="G2188" i="9"/>
  <c r="E860" i="13" s="1"/>
  <c r="D2188" i="9"/>
  <c r="A2188" i="9"/>
  <c r="J2187" i="9"/>
  <c r="K2187" i="9" s="1"/>
  <c r="H2187" i="9"/>
  <c r="F859" i="13" s="1"/>
  <c r="G2187" i="9"/>
  <c r="E859" i="13" s="1"/>
  <c r="D2187" i="9"/>
  <c r="A2187" i="9"/>
  <c r="L2187" i="9" s="1"/>
  <c r="H859" i="13" s="1"/>
  <c r="L2186" i="9"/>
  <c r="H858" i="13" s="1"/>
  <c r="J2186" i="9"/>
  <c r="K2186" i="9" s="1"/>
  <c r="H2186" i="9"/>
  <c r="F858" i="13" s="1"/>
  <c r="G2186" i="9"/>
  <c r="E858" i="13" s="1"/>
  <c r="D2186" i="9"/>
  <c r="A2186" i="9"/>
  <c r="Q2185" i="9"/>
  <c r="L2185" i="9"/>
  <c r="J2185" i="9"/>
  <c r="K2185" i="9" s="1"/>
  <c r="H2185" i="9"/>
  <c r="G2185" i="9"/>
  <c r="D2185" i="9"/>
  <c r="A2185" i="9"/>
  <c r="Q2184" i="9"/>
  <c r="L2184" i="9"/>
  <c r="J2184" i="9"/>
  <c r="K2184" i="9" s="1"/>
  <c r="H2184" i="9"/>
  <c r="G2184" i="9"/>
  <c r="D2184" i="9"/>
  <c r="A2184" i="9"/>
  <c r="L2183" i="9"/>
  <c r="H857" i="13" s="1"/>
  <c r="J2183" i="9"/>
  <c r="K2183" i="9" s="1"/>
  <c r="H2183" i="9"/>
  <c r="F857" i="13" s="1"/>
  <c r="G2183" i="9"/>
  <c r="E857" i="13" s="1"/>
  <c r="D2183" i="9"/>
  <c r="A2183" i="9"/>
  <c r="J2182" i="9"/>
  <c r="K2182" i="9" s="1"/>
  <c r="H2182" i="9"/>
  <c r="F856" i="13" s="1"/>
  <c r="G2182" i="9"/>
  <c r="E856" i="13" s="1"/>
  <c r="D2182" i="9"/>
  <c r="A2182" i="9"/>
  <c r="L2182" i="9" s="1"/>
  <c r="H856" i="13" s="1"/>
  <c r="J2181" i="9"/>
  <c r="K2181" i="9" s="1"/>
  <c r="H2181" i="9"/>
  <c r="F855" i="13" s="1"/>
  <c r="G2181" i="9"/>
  <c r="E855" i="13" s="1"/>
  <c r="D2181" i="9"/>
  <c r="A2181" i="9"/>
  <c r="L2181" i="9" s="1"/>
  <c r="H855" i="13" s="1"/>
  <c r="Q2180" i="9"/>
  <c r="J2180" i="9"/>
  <c r="K2180" i="9" s="1"/>
  <c r="H2180" i="9"/>
  <c r="G2180" i="9"/>
  <c r="D2180" i="9"/>
  <c r="A2180" i="9"/>
  <c r="L2180" i="9" s="1"/>
  <c r="J2179" i="9"/>
  <c r="K2179" i="9" s="1"/>
  <c r="H2179" i="9"/>
  <c r="F854" i="13" s="1"/>
  <c r="G2179" i="9"/>
  <c r="E854" i="13" s="1"/>
  <c r="D2179" i="9"/>
  <c r="A2179" i="9"/>
  <c r="L2179" i="9" s="1"/>
  <c r="H854" i="13" s="1"/>
  <c r="L2178" i="9"/>
  <c r="H853" i="13" s="1"/>
  <c r="J2178" i="9"/>
  <c r="K2178" i="9" s="1"/>
  <c r="H2178" i="9"/>
  <c r="F853" i="13" s="1"/>
  <c r="G2178" i="9"/>
  <c r="E853" i="13" s="1"/>
  <c r="D2178" i="9"/>
  <c r="A2178" i="9"/>
  <c r="L2177" i="9"/>
  <c r="H852" i="13" s="1"/>
  <c r="J2177" i="9"/>
  <c r="K2177" i="9" s="1"/>
  <c r="H2177" i="9"/>
  <c r="F852" i="13" s="1"/>
  <c r="G2177" i="9"/>
  <c r="E852" i="13" s="1"/>
  <c r="D2177" i="9"/>
  <c r="A2177" i="9"/>
  <c r="J2176" i="9"/>
  <c r="K2176" i="9" s="1"/>
  <c r="H2176" i="9"/>
  <c r="F851" i="13" s="1"/>
  <c r="G2176" i="9"/>
  <c r="E851" i="13" s="1"/>
  <c r="D2176" i="9"/>
  <c r="A2176" i="9"/>
  <c r="L2176" i="9" s="1"/>
  <c r="H851" i="13" s="1"/>
  <c r="L2175" i="9"/>
  <c r="J2175" i="9"/>
  <c r="K2175" i="9" s="1"/>
  <c r="H2175" i="9"/>
  <c r="G2175" i="9"/>
  <c r="D2175" i="9"/>
  <c r="A2175" i="9"/>
  <c r="L2174" i="9"/>
  <c r="H850" i="13" s="1"/>
  <c r="J2174" i="9"/>
  <c r="K2174" i="9" s="1"/>
  <c r="H2174" i="9"/>
  <c r="F850" i="13" s="1"/>
  <c r="G2174" i="9"/>
  <c r="E850" i="13" s="1"/>
  <c r="D2174" i="9"/>
  <c r="A2174" i="9"/>
  <c r="J2173" i="9"/>
  <c r="K2173" i="9" s="1"/>
  <c r="H2173" i="9"/>
  <c r="F849" i="13" s="1"/>
  <c r="G2173" i="9"/>
  <c r="E849" i="13" s="1"/>
  <c r="D2173" i="9"/>
  <c r="A2173" i="9"/>
  <c r="L2173" i="9" s="1"/>
  <c r="H849" i="13" s="1"/>
  <c r="J2172" i="9"/>
  <c r="K2172" i="9" s="1"/>
  <c r="H2172" i="9"/>
  <c r="F848" i="13" s="1"/>
  <c r="G2172" i="9"/>
  <c r="E848" i="13" s="1"/>
  <c r="D2172" i="9"/>
  <c r="A2172" i="9"/>
  <c r="L2172" i="9" s="1"/>
  <c r="H848" i="13" s="1"/>
  <c r="J2171" i="9"/>
  <c r="K2171" i="9" s="1"/>
  <c r="H2171" i="9"/>
  <c r="G2171" i="9"/>
  <c r="D2171" i="9"/>
  <c r="A2171" i="9"/>
  <c r="L2171" i="9" s="1"/>
  <c r="L2170" i="9"/>
  <c r="H847" i="13" s="1"/>
  <c r="J2170" i="9"/>
  <c r="K2170" i="9" s="1"/>
  <c r="H2170" i="9"/>
  <c r="F847" i="13" s="1"/>
  <c r="G2170" i="9"/>
  <c r="E847" i="13" s="1"/>
  <c r="D2170" i="9"/>
  <c r="A2170" i="9"/>
  <c r="L2169" i="9"/>
  <c r="H846" i="13" s="1"/>
  <c r="J2169" i="9"/>
  <c r="K2169" i="9" s="1"/>
  <c r="H2169" i="9"/>
  <c r="F846" i="13" s="1"/>
  <c r="G2169" i="9"/>
  <c r="E846" i="13" s="1"/>
  <c r="D2169" i="9"/>
  <c r="A2169" i="9"/>
  <c r="J2168" i="9"/>
  <c r="K2168" i="9" s="1"/>
  <c r="H2168" i="9"/>
  <c r="G2168" i="9"/>
  <c r="D2168" i="9"/>
  <c r="A2168" i="9"/>
  <c r="L2168" i="9" s="1"/>
  <c r="L2167" i="9"/>
  <c r="J2167" i="9"/>
  <c r="K2167" i="9" s="1"/>
  <c r="H2167" i="9"/>
  <c r="G2167" i="9"/>
  <c r="D2167" i="9"/>
  <c r="A2167" i="9"/>
  <c r="L2166" i="9"/>
  <c r="J2166" i="9"/>
  <c r="K2166" i="9" s="1"/>
  <c r="H2166" i="9"/>
  <c r="G2166" i="9"/>
  <c r="D2166" i="9"/>
  <c r="A2166" i="9"/>
  <c r="J2165" i="9"/>
  <c r="K2165" i="9" s="1"/>
  <c r="H2165" i="9"/>
  <c r="F845" i="13" s="1"/>
  <c r="G2165" i="9"/>
  <c r="E845" i="13" s="1"/>
  <c r="D2165" i="9"/>
  <c r="A2165" i="9"/>
  <c r="L2165" i="9" s="1"/>
  <c r="H845" i="13" s="1"/>
  <c r="J2164" i="9"/>
  <c r="K2164" i="9" s="1"/>
  <c r="H2164" i="9"/>
  <c r="F844" i="13" s="1"/>
  <c r="G2164" i="9"/>
  <c r="E844" i="13" s="1"/>
  <c r="D2164" i="9"/>
  <c r="A2164" i="9"/>
  <c r="L2164" i="9" s="1"/>
  <c r="H844" i="13" s="1"/>
  <c r="J2163" i="9"/>
  <c r="K2163" i="9" s="1"/>
  <c r="H2163" i="9"/>
  <c r="F843" i="13" s="1"/>
  <c r="G2163" i="9"/>
  <c r="E843" i="13" s="1"/>
  <c r="D2163" i="9"/>
  <c r="A2163" i="9"/>
  <c r="L2163" i="9" s="1"/>
  <c r="H843" i="13" s="1"/>
  <c r="L2162" i="9"/>
  <c r="H842" i="13" s="1"/>
  <c r="J2162" i="9"/>
  <c r="K2162" i="9" s="1"/>
  <c r="H2162" i="9"/>
  <c r="F842" i="13" s="1"/>
  <c r="G2162" i="9"/>
  <c r="E842" i="13" s="1"/>
  <c r="D2162" i="9"/>
  <c r="A2162" i="9"/>
  <c r="L2161" i="9"/>
  <c r="H841" i="13" s="1"/>
  <c r="J2161" i="9"/>
  <c r="K2161" i="9" s="1"/>
  <c r="H2161" i="9"/>
  <c r="F841" i="13" s="1"/>
  <c r="G2161" i="9"/>
  <c r="E841" i="13" s="1"/>
  <c r="D2161" i="9"/>
  <c r="A2161" i="9"/>
  <c r="J2160" i="9"/>
  <c r="K2160" i="9" s="1"/>
  <c r="H2160" i="9"/>
  <c r="F840" i="13" s="1"/>
  <c r="G2160" i="9"/>
  <c r="E840" i="13" s="1"/>
  <c r="D2160" i="9"/>
  <c r="A2160" i="9"/>
  <c r="L2160" i="9" s="1"/>
  <c r="H840" i="13" s="1"/>
  <c r="L2159" i="9"/>
  <c r="H839" i="13" s="1"/>
  <c r="J2159" i="9"/>
  <c r="K2159" i="9" s="1"/>
  <c r="H2159" i="9"/>
  <c r="F839" i="13" s="1"/>
  <c r="G2159" i="9"/>
  <c r="E839" i="13" s="1"/>
  <c r="D2159" i="9"/>
  <c r="A2159" i="9"/>
  <c r="L2158" i="9"/>
  <c r="H838" i="13" s="1"/>
  <c r="J2158" i="9"/>
  <c r="K2158" i="9" s="1"/>
  <c r="H2158" i="9"/>
  <c r="F838" i="13" s="1"/>
  <c r="G2158" i="9"/>
  <c r="E838" i="13" s="1"/>
  <c r="D2158" i="9"/>
  <c r="A2158" i="9"/>
  <c r="J2157" i="9"/>
  <c r="K2157" i="9" s="1"/>
  <c r="H2157" i="9"/>
  <c r="F837" i="13" s="1"/>
  <c r="G2157" i="9"/>
  <c r="E837" i="13" s="1"/>
  <c r="D2157" i="9"/>
  <c r="A2157" i="9"/>
  <c r="L2157" i="9" s="1"/>
  <c r="H837" i="13" s="1"/>
  <c r="J2156" i="9"/>
  <c r="K2156" i="9" s="1"/>
  <c r="H2156" i="9"/>
  <c r="F836" i="13" s="1"/>
  <c r="G2156" i="9"/>
  <c r="E836" i="13" s="1"/>
  <c r="D2156" i="9"/>
  <c r="A2156" i="9"/>
  <c r="L2156" i="9" s="1"/>
  <c r="H836" i="13" s="1"/>
  <c r="J2155" i="9"/>
  <c r="K2155" i="9" s="1"/>
  <c r="H2155" i="9"/>
  <c r="F835" i="13" s="1"/>
  <c r="G2155" i="9"/>
  <c r="E835" i="13" s="1"/>
  <c r="D2155" i="9"/>
  <c r="A2155" i="9"/>
  <c r="L2155" i="9" s="1"/>
  <c r="H835" i="13" s="1"/>
  <c r="Q2154" i="9"/>
  <c r="J2154" i="9"/>
  <c r="K2154" i="9" s="1"/>
  <c r="H2154" i="9"/>
  <c r="G2154" i="9"/>
  <c r="D2154" i="9"/>
  <c r="A2154" i="9"/>
  <c r="L2154" i="9" s="1"/>
  <c r="L2153" i="9"/>
  <c r="H834" i="13" s="1"/>
  <c r="K2153" i="9"/>
  <c r="J2153" i="9"/>
  <c r="H2153" i="9"/>
  <c r="F834" i="13" s="1"/>
  <c r="G2153" i="9"/>
  <c r="E834" i="13" s="1"/>
  <c r="D2153" i="9"/>
  <c r="A2153" i="9"/>
  <c r="L2152" i="9"/>
  <c r="J2152" i="9"/>
  <c r="K2152" i="9" s="1"/>
  <c r="H2152" i="9"/>
  <c r="G2152" i="9"/>
  <c r="D2152" i="9"/>
  <c r="A2152" i="9"/>
  <c r="J2151" i="9"/>
  <c r="K2151" i="9" s="1"/>
  <c r="H2151" i="9"/>
  <c r="G2151" i="9"/>
  <c r="D2151" i="9"/>
  <c r="A2151" i="9"/>
  <c r="L2151" i="9" s="1"/>
  <c r="L2150" i="9"/>
  <c r="H833" i="13" s="1"/>
  <c r="J2150" i="9"/>
  <c r="K2150" i="9" s="1"/>
  <c r="H2150" i="9"/>
  <c r="F833" i="13" s="1"/>
  <c r="G2150" i="9"/>
  <c r="E833" i="13" s="1"/>
  <c r="D2150" i="9"/>
  <c r="A2150" i="9"/>
  <c r="L2149" i="9"/>
  <c r="H832" i="13" s="1"/>
  <c r="J2149" i="9"/>
  <c r="K2149" i="9" s="1"/>
  <c r="H2149" i="9"/>
  <c r="F832" i="13" s="1"/>
  <c r="G2149" i="9"/>
  <c r="E832" i="13" s="1"/>
  <c r="D2149" i="9"/>
  <c r="A2149" i="9"/>
  <c r="J2148" i="9"/>
  <c r="K2148" i="9" s="1"/>
  <c r="H2148" i="9"/>
  <c r="F831" i="13" s="1"/>
  <c r="G2148" i="9"/>
  <c r="E831" i="13" s="1"/>
  <c r="D2148" i="9"/>
  <c r="A2148" i="9"/>
  <c r="L2148" i="9" s="1"/>
  <c r="H831" i="13" s="1"/>
  <c r="J2147" i="9"/>
  <c r="K2147" i="9" s="1"/>
  <c r="H2147" i="9"/>
  <c r="F830" i="13" s="1"/>
  <c r="G2147" i="9"/>
  <c r="E830" i="13" s="1"/>
  <c r="D2147" i="9"/>
  <c r="A2147" i="9"/>
  <c r="L2147" i="9" s="1"/>
  <c r="H830" i="13" s="1"/>
  <c r="J2146" i="9"/>
  <c r="K2146" i="9" s="1"/>
  <c r="H2146" i="9"/>
  <c r="F829" i="13" s="1"/>
  <c r="G2146" i="9"/>
  <c r="E829" i="13" s="1"/>
  <c r="D2146" i="9"/>
  <c r="A2146" i="9"/>
  <c r="L2146" i="9" s="1"/>
  <c r="H829" i="13" s="1"/>
  <c r="L2145" i="9"/>
  <c r="H828" i="13" s="1"/>
  <c r="J2145" i="9"/>
  <c r="K2145" i="9" s="1"/>
  <c r="H2145" i="9"/>
  <c r="F828" i="13" s="1"/>
  <c r="G2145" i="9"/>
  <c r="E828" i="13" s="1"/>
  <c r="D2145" i="9"/>
  <c r="A2145" i="9"/>
  <c r="L2144" i="9"/>
  <c r="J2144" i="9"/>
  <c r="K2144" i="9" s="1"/>
  <c r="H2144" i="9"/>
  <c r="G2144" i="9"/>
  <c r="D2144" i="9"/>
  <c r="A2144" i="9"/>
  <c r="J2143" i="9"/>
  <c r="K2143" i="9" s="1"/>
  <c r="H2143" i="9"/>
  <c r="G2143" i="9"/>
  <c r="D2143" i="9"/>
  <c r="A2143" i="9"/>
  <c r="L2143" i="9" s="1"/>
  <c r="L2142" i="9"/>
  <c r="H827" i="13" s="1"/>
  <c r="J2142" i="9"/>
  <c r="K2142" i="9" s="1"/>
  <c r="H2142" i="9"/>
  <c r="F827" i="13" s="1"/>
  <c r="G2142" i="9"/>
  <c r="E827" i="13" s="1"/>
  <c r="D2142" i="9"/>
  <c r="A2142" i="9"/>
  <c r="L2141" i="9"/>
  <c r="H826" i="13" s="1"/>
  <c r="J2141" i="9"/>
  <c r="K2141" i="9" s="1"/>
  <c r="H2141" i="9"/>
  <c r="F826" i="13" s="1"/>
  <c r="G2141" i="9"/>
  <c r="E826" i="13" s="1"/>
  <c r="D2141" i="9"/>
  <c r="A2141" i="9"/>
  <c r="J2140" i="9"/>
  <c r="K2140" i="9" s="1"/>
  <c r="H2140" i="9"/>
  <c r="G2140" i="9"/>
  <c r="D2140" i="9"/>
  <c r="A2140" i="9"/>
  <c r="L2140" i="9" s="1"/>
  <c r="J2139" i="9"/>
  <c r="K2139" i="9" s="1"/>
  <c r="H2139" i="9"/>
  <c r="G2139" i="9"/>
  <c r="D2139" i="9"/>
  <c r="A2139" i="9"/>
  <c r="L2139" i="9" s="1"/>
  <c r="J2138" i="9"/>
  <c r="K2138" i="9" s="1"/>
  <c r="H2138" i="9"/>
  <c r="F825" i="13" s="1"/>
  <c r="G2138" i="9"/>
  <c r="E825" i="13" s="1"/>
  <c r="D2138" i="9"/>
  <c r="A2138" i="9"/>
  <c r="L2138" i="9" s="1"/>
  <c r="H825" i="13" s="1"/>
  <c r="L2137" i="9"/>
  <c r="H824" i="13" s="1"/>
  <c r="J2137" i="9"/>
  <c r="K2137" i="9" s="1"/>
  <c r="H2137" i="9"/>
  <c r="F824" i="13" s="1"/>
  <c r="G2137" i="9"/>
  <c r="E824" i="13" s="1"/>
  <c r="D2137" i="9"/>
  <c r="A2137" i="9"/>
  <c r="L2136" i="9"/>
  <c r="H823" i="13" s="1"/>
  <c r="J2136" i="9"/>
  <c r="K2136" i="9" s="1"/>
  <c r="H2136" i="9"/>
  <c r="F823" i="13" s="1"/>
  <c r="G2136" i="9"/>
  <c r="E823" i="13" s="1"/>
  <c r="D2136" i="9"/>
  <c r="A2136" i="9"/>
  <c r="J2135" i="9"/>
  <c r="K2135" i="9" s="1"/>
  <c r="H2135" i="9"/>
  <c r="F822" i="13" s="1"/>
  <c r="G2135" i="9"/>
  <c r="E822" i="13" s="1"/>
  <c r="D2135" i="9"/>
  <c r="A2135" i="9"/>
  <c r="L2135" i="9" s="1"/>
  <c r="H822" i="13" s="1"/>
  <c r="L2134" i="9"/>
  <c r="H821" i="13" s="1"/>
  <c r="J2134" i="9"/>
  <c r="K2134" i="9" s="1"/>
  <c r="H2134" i="9"/>
  <c r="F821" i="13" s="1"/>
  <c r="G2134" i="9"/>
  <c r="E821" i="13" s="1"/>
  <c r="D2134" i="9"/>
  <c r="A2134" i="9"/>
  <c r="L2133" i="9"/>
  <c r="H820" i="13" s="1"/>
  <c r="J2133" i="9"/>
  <c r="K2133" i="9" s="1"/>
  <c r="H2133" i="9"/>
  <c r="F820" i="13" s="1"/>
  <c r="G2133" i="9"/>
  <c r="E820" i="13" s="1"/>
  <c r="D2133" i="9"/>
  <c r="A2133" i="9"/>
  <c r="J2132" i="9"/>
  <c r="K2132" i="9" s="1"/>
  <c r="H2132" i="9"/>
  <c r="F819" i="13" s="1"/>
  <c r="G2132" i="9"/>
  <c r="E819" i="13" s="1"/>
  <c r="D2132" i="9"/>
  <c r="A2132" i="9"/>
  <c r="L2132" i="9" s="1"/>
  <c r="H819" i="13" s="1"/>
  <c r="J2131" i="9"/>
  <c r="K2131" i="9" s="1"/>
  <c r="H2131" i="9"/>
  <c r="F818" i="13" s="1"/>
  <c r="G2131" i="9"/>
  <c r="E818" i="13" s="1"/>
  <c r="D2131" i="9"/>
  <c r="A2131" i="9"/>
  <c r="L2131" i="9" s="1"/>
  <c r="H818" i="13" s="1"/>
  <c r="J2130" i="9"/>
  <c r="K2130" i="9" s="1"/>
  <c r="H2130" i="9"/>
  <c r="F817" i="13" s="1"/>
  <c r="G2130" i="9"/>
  <c r="E817" i="13" s="1"/>
  <c r="D2130" i="9"/>
  <c r="A2130" i="9"/>
  <c r="L2130" i="9" s="1"/>
  <c r="H817" i="13" s="1"/>
  <c r="L2129" i="9"/>
  <c r="H816" i="13" s="1"/>
  <c r="J2129" i="9"/>
  <c r="K2129" i="9" s="1"/>
  <c r="H2129" i="9"/>
  <c r="F816" i="13" s="1"/>
  <c r="G2129" i="9"/>
  <c r="E816" i="13" s="1"/>
  <c r="D2129" i="9"/>
  <c r="A2129" i="9"/>
  <c r="Q2128" i="9"/>
  <c r="L2128" i="9"/>
  <c r="J2128" i="9"/>
  <c r="K2128" i="9" s="1"/>
  <c r="H2128" i="9"/>
  <c r="G2128" i="9"/>
  <c r="D2128" i="9"/>
  <c r="A2128" i="9"/>
  <c r="L2127" i="9"/>
  <c r="H815" i="13" s="1"/>
  <c r="J2127" i="9"/>
  <c r="K2127" i="9" s="1"/>
  <c r="H2127" i="9"/>
  <c r="F815" i="13" s="1"/>
  <c r="G2127" i="9"/>
  <c r="E815" i="13" s="1"/>
  <c r="D2127" i="9"/>
  <c r="A2127" i="9"/>
  <c r="J2126" i="9"/>
  <c r="K2126" i="9" s="1"/>
  <c r="H2126" i="9"/>
  <c r="G2126" i="9"/>
  <c r="D2126" i="9"/>
  <c r="A2126" i="9"/>
  <c r="L2126" i="9" s="1"/>
  <c r="L2125" i="9"/>
  <c r="H814" i="13" s="1"/>
  <c r="J2125" i="9"/>
  <c r="K2125" i="9" s="1"/>
  <c r="H2125" i="9"/>
  <c r="F814" i="13" s="1"/>
  <c r="G2125" i="9"/>
  <c r="E814" i="13" s="1"/>
  <c r="D2125" i="9"/>
  <c r="A2125" i="9"/>
  <c r="L2124" i="9"/>
  <c r="H813" i="13" s="1"/>
  <c r="J2124" i="9"/>
  <c r="K2124" i="9" s="1"/>
  <c r="H2124" i="9"/>
  <c r="F813" i="13" s="1"/>
  <c r="G2124" i="9"/>
  <c r="E813" i="13" s="1"/>
  <c r="D2124" i="9"/>
  <c r="A2124" i="9"/>
  <c r="J2123" i="9"/>
  <c r="K2123" i="9" s="1"/>
  <c r="H2123" i="9"/>
  <c r="F812" i="13" s="1"/>
  <c r="G2123" i="9"/>
  <c r="E812" i="13" s="1"/>
  <c r="D2123" i="9"/>
  <c r="A2123" i="9"/>
  <c r="L2123" i="9" s="1"/>
  <c r="H812" i="13" s="1"/>
  <c r="J2122" i="9"/>
  <c r="K2122" i="9" s="1"/>
  <c r="H2122" i="9"/>
  <c r="F811" i="13" s="1"/>
  <c r="G2122" i="9"/>
  <c r="E811" i="13" s="1"/>
  <c r="D2122" i="9"/>
  <c r="A2122" i="9"/>
  <c r="L2122" i="9" s="1"/>
  <c r="H811" i="13" s="1"/>
  <c r="J2121" i="9"/>
  <c r="K2121" i="9" s="1"/>
  <c r="H2121" i="9"/>
  <c r="F810" i="13" s="1"/>
  <c r="G2121" i="9"/>
  <c r="E810" i="13" s="1"/>
  <c r="D2121" i="9"/>
  <c r="A2121" i="9"/>
  <c r="L2121" i="9" s="1"/>
  <c r="H810" i="13" s="1"/>
  <c r="L2120" i="9"/>
  <c r="H809" i="13" s="1"/>
  <c r="J2120" i="9"/>
  <c r="K2120" i="9" s="1"/>
  <c r="H2120" i="9"/>
  <c r="F809" i="13" s="1"/>
  <c r="G2120" i="9"/>
  <c r="E809" i="13" s="1"/>
  <c r="D2120" i="9"/>
  <c r="A2120" i="9"/>
  <c r="L2119" i="9"/>
  <c r="H808" i="13" s="1"/>
  <c r="J2119" i="9"/>
  <c r="K2119" i="9" s="1"/>
  <c r="H2119" i="9"/>
  <c r="F808" i="13" s="1"/>
  <c r="G2119" i="9"/>
  <c r="E808" i="13" s="1"/>
  <c r="D2119" i="9"/>
  <c r="A2119" i="9"/>
  <c r="J2118" i="9"/>
  <c r="K2118" i="9" s="1"/>
  <c r="H2118" i="9"/>
  <c r="F807" i="13" s="1"/>
  <c r="G2118" i="9"/>
  <c r="E807" i="13" s="1"/>
  <c r="D2118" i="9"/>
  <c r="A2118" i="9"/>
  <c r="L2118" i="9" s="1"/>
  <c r="H807" i="13" s="1"/>
  <c r="L2117" i="9"/>
  <c r="H806" i="13" s="1"/>
  <c r="J2117" i="9"/>
  <c r="K2117" i="9" s="1"/>
  <c r="H2117" i="9"/>
  <c r="F806" i="13" s="1"/>
  <c r="G2117" i="9"/>
  <c r="E806" i="13" s="1"/>
  <c r="D2117" i="9"/>
  <c r="A2117" i="9"/>
  <c r="L2116" i="9"/>
  <c r="H805" i="13" s="1"/>
  <c r="J2116" i="9"/>
  <c r="K2116" i="9" s="1"/>
  <c r="H2116" i="9"/>
  <c r="F805" i="13" s="1"/>
  <c r="G2116" i="9"/>
  <c r="E805" i="13" s="1"/>
  <c r="D2116" i="9"/>
  <c r="A2116" i="9"/>
  <c r="J2115" i="9"/>
  <c r="K2115" i="9" s="1"/>
  <c r="H2115" i="9"/>
  <c r="G2115" i="9"/>
  <c r="D2115" i="9"/>
  <c r="A2115" i="9"/>
  <c r="L2115" i="9" s="1"/>
  <c r="J2114" i="9"/>
  <c r="K2114" i="9" s="1"/>
  <c r="H2114" i="9"/>
  <c r="G2114" i="9"/>
  <c r="D2114" i="9"/>
  <c r="A2114" i="9"/>
  <c r="L2114" i="9" s="1"/>
  <c r="J2113" i="9"/>
  <c r="K2113" i="9" s="1"/>
  <c r="H2113" i="9"/>
  <c r="F804" i="13" s="1"/>
  <c r="G2113" i="9"/>
  <c r="E804" i="13" s="1"/>
  <c r="D2113" i="9"/>
  <c r="A2113" i="9"/>
  <c r="L2113" i="9" s="1"/>
  <c r="H804" i="13" s="1"/>
  <c r="L2112" i="9"/>
  <c r="H803" i="13" s="1"/>
  <c r="K2112" i="9"/>
  <c r="J2112" i="9"/>
  <c r="H2112" i="9"/>
  <c r="F803" i="13" s="1"/>
  <c r="G2112" i="9"/>
  <c r="E803" i="13" s="1"/>
  <c r="D2112" i="9"/>
  <c r="A2112" i="9"/>
  <c r="L2111" i="9"/>
  <c r="H802" i="13" s="1"/>
  <c r="J2111" i="9"/>
  <c r="K2111" i="9" s="1"/>
  <c r="H2111" i="9"/>
  <c r="F802" i="13" s="1"/>
  <c r="G2111" i="9"/>
  <c r="E802" i="13" s="1"/>
  <c r="D2111" i="9"/>
  <c r="A2111" i="9"/>
  <c r="J2110" i="9"/>
  <c r="K2110" i="9" s="1"/>
  <c r="H2110" i="9"/>
  <c r="G2110" i="9"/>
  <c r="D2110" i="9"/>
  <c r="A2110" i="9"/>
  <c r="L2110" i="9" s="1"/>
  <c r="L2109" i="9"/>
  <c r="J2109" i="9"/>
  <c r="K2109" i="9" s="1"/>
  <c r="H2109" i="9"/>
  <c r="G2109" i="9"/>
  <c r="D2109" i="9"/>
  <c r="A2109" i="9"/>
  <c r="L2108" i="9"/>
  <c r="H801" i="13" s="1"/>
  <c r="J2108" i="9"/>
  <c r="K2108" i="9" s="1"/>
  <c r="H2108" i="9"/>
  <c r="F801" i="13" s="1"/>
  <c r="G2108" i="9"/>
  <c r="E801" i="13" s="1"/>
  <c r="D2108" i="9"/>
  <c r="A2108" i="9"/>
  <c r="J2107" i="9"/>
  <c r="K2107" i="9" s="1"/>
  <c r="H2107" i="9"/>
  <c r="F800" i="13" s="1"/>
  <c r="G2107" i="9"/>
  <c r="E800" i="13" s="1"/>
  <c r="D2107" i="9"/>
  <c r="A2107" i="9"/>
  <c r="L2107" i="9" s="1"/>
  <c r="H800" i="13" s="1"/>
  <c r="J2106" i="9"/>
  <c r="K2106" i="9" s="1"/>
  <c r="H2106" i="9"/>
  <c r="F799" i="13" s="1"/>
  <c r="G2106" i="9"/>
  <c r="E799" i="13" s="1"/>
  <c r="D2106" i="9"/>
  <c r="A2106" i="9"/>
  <c r="L2106" i="9" s="1"/>
  <c r="H799" i="13" s="1"/>
  <c r="J2105" i="9"/>
  <c r="K2105" i="9" s="1"/>
  <c r="H2105" i="9"/>
  <c r="F798" i="13" s="1"/>
  <c r="G2105" i="9"/>
  <c r="E798" i="13" s="1"/>
  <c r="D2105" i="9"/>
  <c r="A2105" i="9"/>
  <c r="L2105" i="9" s="1"/>
  <c r="H798" i="13" s="1"/>
  <c r="L2104" i="9"/>
  <c r="H797" i="13" s="1"/>
  <c r="J2104" i="9"/>
  <c r="K2104" i="9" s="1"/>
  <c r="H2104" i="9"/>
  <c r="F797" i="13" s="1"/>
  <c r="G2104" i="9"/>
  <c r="E797" i="13" s="1"/>
  <c r="D2104" i="9"/>
  <c r="A2104" i="9"/>
  <c r="L2103" i="9"/>
  <c r="H796" i="13" s="1"/>
  <c r="J2103" i="9"/>
  <c r="K2103" i="9" s="1"/>
  <c r="H2103" i="9"/>
  <c r="F796" i="13" s="1"/>
  <c r="G2103" i="9"/>
  <c r="E796" i="13" s="1"/>
  <c r="D2103" i="9"/>
  <c r="A2103" i="9"/>
  <c r="K2102" i="9"/>
  <c r="J2102" i="9"/>
  <c r="H2102" i="9"/>
  <c r="F795" i="13" s="1"/>
  <c r="G2102" i="9"/>
  <c r="E795" i="13" s="1"/>
  <c r="D2102" i="9"/>
  <c r="A2102" i="9"/>
  <c r="L2102" i="9" s="1"/>
  <c r="H795" i="13" s="1"/>
  <c r="L2101" i="9"/>
  <c r="H794" i="13" s="1"/>
  <c r="J2101" i="9"/>
  <c r="K2101" i="9" s="1"/>
  <c r="H2101" i="9"/>
  <c r="F794" i="13" s="1"/>
  <c r="G2101" i="9"/>
  <c r="E794" i="13" s="1"/>
  <c r="D2101" i="9"/>
  <c r="A2101" i="9"/>
  <c r="L2100" i="9"/>
  <c r="H793" i="13" s="1"/>
  <c r="K2100" i="9"/>
  <c r="J2100" i="9"/>
  <c r="H2100" i="9"/>
  <c r="F793" i="13" s="1"/>
  <c r="G2100" i="9"/>
  <c r="E793" i="13" s="1"/>
  <c r="D2100" i="9"/>
  <c r="A2100" i="9"/>
  <c r="J2099" i="9"/>
  <c r="K2099" i="9" s="1"/>
  <c r="H2099" i="9"/>
  <c r="F792" i="13" s="1"/>
  <c r="G2099" i="9"/>
  <c r="E792" i="13" s="1"/>
  <c r="D2099" i="9"/>
  <c r="A2099" i="9"/>
  <c r="L2099" i="9" s="1"/>
  <c r="H792" i="13" s="1"/>
  <c r="J2098" i="9"/>
  <c r="K2098" i="9" s="1"/>
  <c r="H2098" i="9"/>
  <c r="F791" i="13" s="1"/>
  <c r="G2098" i="9"/>
  <c r="E791" i="13" s="1"/>
  <c r="D2098" i="9"/>
  <c r="A2098" i="9"/>
  <c r="L2098" i="9" s="1"/>
  <c r="H791" i="13" s="1"/>
  <c r="Q2097" i="9"/>
  <c r="J2097" i="9"/>
  <c r="K2097" i="9" s="1"/>
  <c r="H2097" i="9"/>
  <c r="G2097" i="9"/>
  <c r="D2097" i="9"/>
  <c r="A2097" i="9"/>
  <c r="L2097" i="9" s="1"/>
  <c r="L2096" i="9"/>
  <c r="H790" i="13" s="1"/>
  <c r="J2096" i="9"/>
  <c r="K2096" i="9" s="1"/>
  <c r="H2096" i="9"/>
  <c r="F790" i="13" s="1"/>
  <c r="G2096" i="9"/>
  <c r="E790" i="13" s="1"/>
  <c r="D2096" i="9"/>
  <c r="A2096" i="9"/>
  <c r="L2095" i="9"/>
  <c r="H789" i="13" s="1"/>
  <c r="J2095" i="9"/>
  <c r="K2095" i="9" s="1"/>
  <c r="H2095" i="9"/>
  <c r="F789" i="13" s="1"/>
  <c r="G2095" i="9"/>
  <c r="E789" i="13" s="1"/>
  <c r="D2095" i="9"/>
  <c r="A2095" i="9"/>
  <c r="L2094" i="9"/>
  <c r="H788" i="13" s="1"/>
  <c r="J2094" i="9"/>
  <c r="K2094" i="9" s="1"/>
  <c r="H2094" i="9"/>
  <c r="F788" i="13" s="1"/>
  <c r="G2094" i="9"/>
  <c r="E788" i="13" s="1"/>
  <c r="D2094" i="9"/>
  <c r="A2094" i="9"/>
  <c r="J2093" i="9"/>
  <c r="K2093" i="9" s="1"/>
  <c r="H2093" i="9"/>
  <c r="G2093" i="9"/>
  <c r="D2093" i="9"/>
  <c r="A2093" i="9"/>
  <c r="L2093" i="9" s="1"/>
  <c r="L2092" i="9"/>
  <c r="H787" i="13" s="1"/>
  <c r="J2092" i="9"/>
  <c r="K2092" i="9" s="1"/>
  <c r="H2092" i="9"/>
  <c r="F787" i="13" s="1"/>
  <c r="G2092" i="9"/>
  <c r="E787" i="13" s="1"/>
  <c r="D2092" i="9"/>
  <c r="A2092" i="9"/>
  <c r="L2091" i="9"/>
  <c r="H786" i="13" s="1"/>
  <c r="J2091" i="9"/>
  <c r="K2091" i="9" s="1"/>
  <c r="H2091" i="9"/>
  <c r="F786" i="13" s="1"/>
  <c r="G2091" i="9"/>
  <c r="E786" i="13" s="1"/>
  <c r="D2091" i="9"/>
  <c r="A2091" i="9"/>
  <c r="J2090" i="9"/>
  <c r="K2090" i="9" s="1"/>
  <c r="H2090" i="9"/>
  <c r="G2090" i="9"/>
  <c r="D2090" i="9"/>
  <c r="A2090" i="9"/>
  <c r="L2090" i="9" s="1"/>
  <c r="J2089" i="9"/>
  <c r="K2089" i="9" s="1"/>
  <c r="H2089" i="9"/>
  <c r="F785" i="13" s="1"/>
  <c r="G2089" i="9"/>
  <c r="E785" i="13" s="1"/>
  <c r="D2089" i="9"/>
  <c r="A2089" i="9"/>
  <c r="L2089" i="9" s="1"/>
  <c r="H785" i="13" s="1"/>
  <c r="J2088" i="9"/>
  <c r="K2088" i="9" s="1"/>
  <c r="H2088" i="9"/>
  <c r="F784" i="13" s="1"/>
  <c r="G2088" i="9"/>
  <c r="E784" i="13" s="1"/>
  <c r="D2088" i="9"/>
  <c r="A2088" i="9"/>
  <c r="L2088" i="9" s="1"/>
  <c r="H784" i="13" s="1"/>
  <c r="L2087" i="9"/>
  <c r="H783" i="13" s="1"/>
  <c r="J2087" i="9"/>
  <c r="K2087" i="9" s="1"/>
  <c r="H2087" i="9"/>
  <c r="F783" i="13" s="1"/>
  <c r="G2087" i="9"/>
  <c r="E783" i="13" s="1"/>
  <c r="D2087" i="9"/>
  <c r="A2087" i="9"/>
  <c r="L2086" i="9"/>
  <c r="K2086" i="9"/>
  <c r="J2086" i="9"/>
  <c r="H2086" i="9"/>
  <c r="G2086" i="9"/>
  <c r="D2086" i="9"/>
  <c r="A2086" i="9"/>
  <c r="J2085" i="9"/>
  <c r="K2085" i="9" s="1"/>
  <c r="H2085" i="9"/>
  <c r="F782" i="13" s="1"/>
  <c r="G2085" i="9"/>
  <c r="E782" i="13" s="1"/>
  <c r="D2085" i="9"/>
  <c r="A2085" i="9"/>
  <c r="L2085" i="9" s="1"/>
  <c r="H782" i="13" s="1"/>
  <c r="L2084" i="9"/>
  <c r="J2084" i="9"/>
  <c r="K2084" i="9" s="1"/>
  <c r="H2084" i="9"/>
  <c r="G2084" i="9"/>
  <c r="D2084" i="9"/>
  <c r="A2084" i="9"/>
  <c r="L2083" i="9"/>
  <c r="H781" i="13" s="1"/>
  <c r="J2083" i="9"/>
  <c r="K2083" i="9" s="1"/>
  <c r="H2083" i="9"/>
  <c r="F781" i="13" s="1"/>
  <c r="G2083" i="9"/>
  <c r="E781" i="13" s="1"/>
  <c r="D2083" i="9"/>
  <c r="A2083" i="9"/>
  <c r="J2082" i="9"/>
  <c r="K2082" i="9" s="1"/>
  <c r="H2082" i="9"/>
  <c r="F780" i="13" s="1"/>
  <c r="G2082" i="9"/>
  <c r="E780" i="13" s="1"/>
  <c r="D2082" i="9"/>
  <c r="A2082" i="9"/>
  <c r="L2082" i="9" s="1"/>
  <c r="H780" i="13" s="1"/>
  <c r="J2081" i="9"/>
  <c r="K2081" i="9" s="1"/>
  <c r="H2081" i="9"/>
  <c r="F779" i="13" s="1"/>
  <c r="G2081" i="9"/>
  <c r="E779" i="13" s="1"/>
  <c r="D2081" i="9"/>
  <c r="A2081" i="9"/>
  <c r="L2081" i="9" s="1"/>
  <c r="H779" i="13" s="1"/>
  <c r="L2080" i="9"/>
  <c r="H778" i="13" s="1"/>
  <c r="J2080" i="9"/>
  <c r="K2080" i="9" s="1"/>
  <c r="H2080" i="9"/>
  <c r="F778" i="13" s="1"/>
  <c r="G2080" i="9"/>
  <c r="E778" i="13" s="1"/>
  <c r="D2080" i="9"/>
  <c r="A2080" i="9"/>
  <c r="L2079" i="9"/>
  <c r="J2079" i="9"/>
  <c r="K2079" i="9" s="1"/>
  <c r="H2079" i="9"/>
  <c r="G2079" i="9"/>
  <c r="D2079" i="9"/>
  <c r="A2079" i="9"/>
  <c r="L2078" i="9"/>
  <c r="H777" i="13" s="1"/>
  <c r="J2078" i="9"/>
  <c r="K2078" i="9" s="1"/>
  <c r="H2078" i="9"/>
  <c r="F777" i="13" s="1"/>
  <c r="G2078" i="9"/>
  <c r="E777" i="13" s="1"/>
  <c r="D2078" i="9"/>
  <c r="A2078" i="9"/>
  <c r="J2077" i="9"/>
  <c r="K2077" i="9" s="1"/>
  <c r="H2077" i="9"/>
  <c r="F776" i="13" s="1"/>
  <c r="G2077" i="9"/>
  <c r="E776" i="13" s="1"/>
  <c r="D2077" i="9"/>
  <c r="A2077" i="9"/>
  <c r="L2077" i="9" s="1"/>
  <c r="H776" i="13" s="1"/>
  <c r="L2076" i="9"/>
  <c r="H775" i="13" s="1"/>
  <c r="J2076" i="9"/>
  <c r="K2076" i="9" s="1"/>
  <c r="H2076" i="9"/>
  <c r="F775" i="13" s="1"/>
  <c r="G2076" i="9"/>
  <c r="E775" i="13" s="1"/>
  <c r="D2076" i="9"/>
  <c r="A2076" i="9"/>
  <c r="L2075" i="9"/>
  <c r="H774" i="13" s="1"/>
  <c r="J2075" i="9"/>
  <c r="K2075" i="9" s="1"/>
  <c r="H2075" i="9"/>
  <c r="F774" i="13" s="1"/>
  <c r="G2075" i="9"/>
  <c r="E774" i="13" s="1"/>
  <c r="D2075" i="9"/>
  <c r="A2075" i="9"/>
  <c r="J2074" i="9"/>
  <c r="K2074" i="9" s="1"/>
  <c r="H2074" i="9"/>
  <c r="F773" i="13" s="1"/>
  <c r="G2074" i="9"/>
  <c r="E773" i="13" s="1"/>
  <c r="D2074" i="9"/>
  <c r="A2074" i="9"/>
  <c r="L2074" i="9" s="1"/>
  <c r="H773" i="13" s="1"/>
  <c r="J2073" i="9"/>
  <c r="K2073" i="9" s="1"/>
  <c r="H2073" i="9"/>
  <c r="F772" i="13" s="1"/>
  <c r="G2073" i="9"/>
  <c r="E772" i="13" s="1"/>
  <c r="D2073" i="9"/>
  <c r="A2073" i="9"/>
  <c r="L2073" i="9" s="1"/>
  <c r="H772" i="13" s="1"/>
  <c r="J2072" i="9"/>
  <c r="K2072" i="9" s="1"/>
  <c r="H2072" i="9"/>
  <c r="F771" i="13" s="1"/>
  <c r="G2072" i="9"/>
  <c r="E771" i="13" s="1"/>
  <c r="D2072" i="9"/>
  <c r="A2072" i="9"/>
  <c r="L2072" i="9" s="1"/>
  <c r="H771" i="13" s="1"/>
  <c r="Q2071" i="9"/>
  <c r="J2071" i="9"/>
  <c r="K2071" i="9" s="1"/>
  <c r="H2071" i="9"/>
  <c r="G2071" i="9"/>
  <c r="D2071" i="9"/>
  <c r="A2071" i="9"/>
  <c r="L2071" i="9" s="1"/>
  <c r="Q2070" i="9"/>
  <c r="K2070" i="9"/>
  <c r="J2070" i="9"/>
  <c r="H2070" i="9"/>
  <c r="G2070" i="9"/>
  <c r="D2070" i="9"/>
  <c r="A2070" i="9"/>
  <c r="L2070" i="9" s="1"/>
  <c r="L2069" i="9"/>
  <c r="H770" i="13" s="1"/>
  <c r="J2069" i="9"/>
  <c r="K2069" i="9" s="1"/>
  <c r="H2069" i="9"/>
  <c r="F770" i="13" s="1"/>
  <c r="G2069" i="9"/>
  <c r="E770" i="13" s="1"/>
  <c r="D2069" i="9"/>
  <c r="A2069" i="9"/>
  <c r="L2068" i="9"/>
  <c r="H769" i="13" s="1"/>
  <c r="J2068" i="9"/>
  <c r="K2068" i="9" s="1"/>
  <c r="H2068" i="9"/>
  <c r="F769" i="13" s="1"/>
  <c r="G2068" i="9"/>
  <c r="E769" i="13" s="1"/>
  <c r="D2068" i="9"/>
  <c r="A2068" i="9"/>
  <c r="J2067" i="9"/>
  <c r="K2067" i="9" s="1"/>
  <c r="H2067" i="9"/>
  <c r="F768" i="13" s="1"/>
  <c r="G2067" i="9"/>
  <c r="E768" i="13" s="1"/>
  <c r="D2067" i="9"/>
  <c r="A2067" i="9"/>
  <c r="L2067" i="9" s="1"/>
  <c r="H768" i="13" s="1"/>
  <c r="L2066" i="9"/>
  <c r="H767" i="13" s="1"/>
  <c r="J2066" i="9"/>
  <c r="K2066" i="9" s="1"/>
  <c r="H2066" i="9"/>
  <c r="F767" i="13" s="1"/>
  <c r="G2066" i="9"/>
  <c r="E767" i="13" s="1"/>
  <c r="D2066" i="9"/>
  <c r="A2066" i="9"/>
  <c r="L2065" i="9"/>
  <c r="H766" i="13" s="1"/>
  <c r="J2065" i="9"/>
  <c r="K2065" i="9" s="1"/>
  <c r="H2065" i="9"/>
  <c r="F766" i="13" s="1"/>
  <c r="G2065" i="9"/>
  <c r="E766" i="13" s="1"/>
  <c r="D2065" i="9"/>
  <c r="A2065" i="9"/>
  <c r="J2064" i="9"/>
  <c r="K2064" i="9" s="1"/>
  <c r="H2064" i="9"/>
  <c r="F765" i="13" s="1"/>
  <c r="G2064" i="9"/>
  <c r="E765" i="13" s="1"/>
  <c r="D2064" i="9"/>
  <c r="A2064" i="9"/>
  <c r="L2064" i="9" s="1"/>
  <c r="H765" i="13" s="1"/>
  <c r="J2063" i="9"/>
  <c r="K2063" i="9" s="1"/>
  <c r="H2063" i="9"/>
  <c r="F764" i="13" s="1"/>
  <c r="G2063" i="9"/>
  <c r="E764" i="13" s="1"/>
  <c r="D2063" i="9"/>
  <c r="A2063" i="9"/>
  <c r="L2063" i="9" s="1"/>
  <c r="H764" i="13" s="1"/>
  <c r="L2062" i="9"/>
  <c r="J2062" i="9"/>
  <c r="K2062" i="9" s="1"/>
  <c r="H2062" i="9"/>
  <c r="G2062" i="9"/>
  <c r="D2062" i="9"/>
  <c r="A2062" i="9"/>
  <c r="L2061" i="9"/>
  <c r="H763" i="13" s="1"/>
  <c r="J2061" i="9"/>
  <c r="K2061" i="9" s="1"/>
  <c r="H2061" i="9"/>
  <c r="F763" i="13" s="1"/>
  <c r="G2061" i="9"/>
  <c r="E763" i="13" s="1"/>
  <c r="D2061" i="9"/>
  <c r="A2061" i="9"/>
  <c r="L2060" i="9"/>
  <c r="H762" i="13" s="1"/>
  <c r="J2060" i="9"/>
  <c r="K2060" i="9" s="1"/>
  <c r="H2060" i="9"/>
  <c r="F762" i="13" s="1"/>
  <c r="G2060" i="9"/>
  <c r="E762" i="13" s="1"/>
  <c r="D2060" i="9"/>
  <c r="A2060" i="9"/>
  <c r="J2059" i="9"/>
  <c r="K2059" i="9" s="1"/>
  <c r="H2059" i="9"/>
  <c r="F761" i="13" s="1"/>
  <c r="G2059" i="9"/>
  <c r="E761" i="13" s="1"/>
  <c r="D2059" i="9"/>
  <c r="A2059" i="9"/>
  <c r="L2059" i="9" s="1"/>
  <c r="H761" i="13" s="1"/>
  <c r="L2058" i="9"/>
  <c r="J2058" i="9"/>
  <c r="K2058" i="9" s="1"/>
  <c r="H2058" i="9"/>
  <c r="G2058" i="9"/>
  <c r="D2058" i="9"/>
  <c r="A2058" i="9"/>
  <c r="L2057" i="9"/>
  <c r="H760" i="13" s="1"/>
  <c r="J2057" i="9"/>
  <c r="K2057" i="9" s="1"/>
  <c r="H2057" i="9"/>
  <c r="F760" i="13" s="1"/>
  <c r="G2057" i="9"/>
  <c r="E760" i="13" s="1"/>
  <c r="D2057" i="9"/>
  <c r="A2057" i="9"/>
  <c r="J2056" i="9"/>
  <c r="K2056" i="9" s="1"/>
  <c r="H2056" i="9"/>
  <c r="F759" i="13" s="1"/>
  <c r="G2056" i="9"/>
  <c r="E759" i="13" s="1"/>
  <c r="D2056" i="9"/>
  <c r="A2056" i="9"/>
  <c r="L2056" i="9" s="1"/>
  <c r="H759" i="13" s="1"/>
  <c r="J2055" i="9"/>
  <c r="K2055" i="9" s="1"/>
  <c r="H2055" i="9"/>
  <c r="F758" i="13" s="1"/>
  <c r="G2055" i="9"/>
  <c r="E758" i="13" s="1"/>
  <c r="D2055" i="9"/>
  <c r="A2055" i="9"/>
  <c r="L2055" i="9" s="1"/>
  <c r="H758" i="13" s="1"/>
  <c r="J2054" i="9"/>
  <c r="K2054" i="9" s="1"/>
  <c r="H2054" i="9"/>
  <c r="G2054" i="9"/>
  <c r="D2054" i="9"/>
  <c r="A2054" i="9"/>
  <c r="L2054" i="9" s="1"/>
  <c r="L2053" i="9"/>
  <c r="J2053" i="9"/>
  <c r="K2053" i="9" s="1"/>
  <c r="H2053" i="9"/>
  <c r="G2053" i="9"/>
  <c r="D2053" i="9"/>
  <c r="A2053" i="9"/>
  <c r="L2052" i="9"/>
  <c r="H757" i="13" s="1"/>
  <c r="J2052" i="9"/>
  <c r="K2052" i="9" s="1"/>
  <c r="H2052" i="9"/>
  <c r="F757" i="13" s="1"/>
  <c r="G2052" i="9"/>
  <c r="E757" i="13" s="1"/>
  <c r="D2052" i="9"/>
  <c r="A2052" i="9"/>
  <c r="J2051" i="9"/>
  <c r="K2051" i="9" s="1"/>
  <c r="H2051" i="9"/>
  <c r="F756" i="13" s="1"/>
  <c r="G2051" i="9"/>
  <c r="E756" i="13" s="1"/>
  <c r="D2051" i="9"/>
  <c r="A2051" i="9"/>
  <c r="L2051" i="9" s="1"/>
  <c r="H756" i="13" s="1"/>
  <c r="L2050" i="9"/>
  <c r="H755" i="13" s="1"/>
  <c r="J2050" i="9"/>
  <c r="K2050" i="9" s="1"/>
  <c r="H2050" i="9"/>
  <c r="F755" i="13" s="1"/>
  <c r="G2050" i="9"/>
  <c r="E755" i="13" s="1"/>
  <c r="D2050" i="9"/>
  <c r="A2050" i="9"/>
  <c r="L2049" i="9"/>
  <c r="H754" i="13" s="1"/>
  <c r="J2049" i="9"/>
  <c r="K2049" i="9" s="1"/>
  <c r="H2049" i="9"/>
  <c r="F754" i="13" s="1"/>
  <c r="G2049" i="9"/>
  <c r="E754" i="13" s="1"/>
  <c r="D2049" i="9"/>
  <c r="A2049" i="9"/>
  <c r="J2048" i="9"/>
  <c r="K2048" i="9" s="1"/>
  <c r="H2048" i="9"/>
  <c r="F753" i="13" s="1"/>
  <c r="G2048" i="9"/>
  <c r="E753" i="13" s="1"/>
  <c r="D2048" i="9"/>
  <c r="A2048" i="9"/>
  <c r="L2048" i="9" s="1"/>
  <c r="H753" i="13" s="1"/>
  <c r="J2047" i="9"/>
  <c r="K2047" i="9" s="1"/>
  <c r="H2047" i="9"/>
  <c r="F752" i="13" s="1"/>
  <c r="G2047" i="9"/>
  <c r="E752" i="13" s="1"/>
  <c r="D2047" i="9"/>
  <c r="A2047" i="9"/>
  <c r="L2047" i="9" s="1"/>
  <c r="H752" i="13" s="1"/>
  <c r="L2046" i="9"/>
  <c r="H751" i="13" s="1"/>
  <c r="J2046" i="9"/>
  <c r="K2046" i="9" s="1"/>
  <c r="H2046" i="9"/>
  <c r="F751" i="13" s="1"/>
  <c r="G2046" i="9"/>
  <c r="E751" i="13" s="1"/>
  <c r="D2046" i="9"/>
  <c r="A2046" i="9"/>
  <c r="L2045" i="9"/>
  <c r="H750" i="13" s="1"/>
  <c r="J2045" i="9"/>
  <c r="K2045" i="9" s="1"/>
  <c r="H2045" i="9"/>
  <c r="F750" i="13" s="1"/>
  <c r="G2045" i="9"/>
  <c r="E750" i="13" s="1"/>
  <c r="D2045" i="9"/>
  <c r="A2045" i="9"/>
  <c r="J2044" i="9"/>
  <c r="K2044" i="9" s="1"/>
  <c r="H2044" i="9"/>
  <c r="F749" i="13" s="1"/>
  <c r="G2044" i="9"/>
  <c r="E749" i="13" s="1"/>
  <c r="D2044" i="9"/>
  <c r="A2044" i="9"/>
  <c r="L2044" i="9" s="1"/>
  <c r="H749" i="13" s="1"/>
  <c r="K2043" i="9"/>
  <c r="J2043" i="9"/>
  <c r="H2043" i="9"/>
  <c r="F748" i="13" s="1"/>
  <c r="G2043" i="9"/>
  <c r="E748" i="13" s="1"/>
  <c r="D2043" i="9"/>
  <c r="A2043" i="9"/>
  <c r="L2043" i="9" s="1"/>
  <c r="H748" i="13" s="1"/>
  <c r="L2042" i="9"/>
  <c r="J2042" i="9"/>
  <c r="K2042" i="9" s="1"/>
  <c r="H2042" i="9"/>
  <c r="G2042" i="9"/>
  <c r="D2042" i="9"/>
  <c r="A2042" i="9"/>
  <c r="Q2041" i="9"/>
  <c r="L2041" i="9"/>
  <c r="J2041" i="9"/>
  <c r="K2041" i="9" s="1"/>
  <c r="H2041" i="9"/>
  <c r="G2041" i="9"/>
  <c r="D2041" i="9"/>
  <c r="A2041" i="9"/>
  <c r="Q2040" i="9"/>
  <c r="L2040" i="9"/>
  <c r="J2040" i="9"/>
  <c r="K2040" i="9" s="1"/>
  <c r="H2040" i="9"/>
  <c r="G2040" i="9"/>
  <c r="D2040" i="9"/>
  <c r="A2040" i="9"/>
  <c r="L2039" i="9"/>
  <c r="H747" i="13" s="1"/>
  <c r="J2039" i="9"/>
  <c r="K2039" i="9" s="1"/>
  <c r="H2039" i="9"/>
  <c r="F747" i="13" s="1"/>
  <c r="G2039" i="9"/>
  <c r="E747" i="13" s="1"/>
  <c r="D2039" i="9"/>
  <c r="A2039" i="9"/>
  <c r="K2038" i="9"/>
  <c r="J2038" i="9"/>
  <c r="H2038" i="9"/>
  <c r="F746" i="13" s="1"/>
  <c r="G2038" i="9"/>
  <c r="E746" i="13" s="1"/>
  <c r="D2038" i="9"/>
  <c r="A2038" i="9"/>
  <c r="L2038" i="9" s="1"/>
  <c r="H746" i="13" s="1"/>
  <c r="J2037" i="9"/>
  <c r="K2037" i="9" s="1"/>
  <c r="H2037" i="9"/>
  <c r="F745" i="13" s="1"/>
  <c r="G2037" i="9"/>
  <c r="E745" i="13" s="1"/>
  <c r="D2037" i="9"/>
  <c r="A2037" i="9"/>
  <c r="L2037" i="9" s="1"/>
  <c r="H745" i="13" s="1"/>
  <c r="J2036" i="9"/>
  <c r="K2036" i="9" s="1"/>
  <c r="H2036" i="9"/>
  <c r="F744" i="13" s="1"/>
  <c r="G2036" i="9"/>
  <c r="E744" i="13" s="1"/>
  <c r="D2036" i="9"/>
  <c r="A2036" i="9"/>
  <c r="L2036" i="9" s="1"/>
  <c r="H744" i="13" s="1"/>
  <c r="L2035" i="9"/>
  <c r="J2035" i="9"/>
  <c r="K2035" i="9" s="1"/>
  <c r="H2035" i="9"/>
  <c r="G2035" i="9"/>
  <c r="D2035" i="9"/>
  <c r="A2035" i="9"/>
  <c r="J2034" i="9"/>
  <c r="K2034" i="9" s="1"/>
  <c r="H2034" i="9"/>
  <c r="F743" i="13" s="1"/>
  <c r="G2034" i="9"/>
  <c r="E743" i="13" s="1"/>
  <c r="D2034" i="9"/>
  <c r="A2034" i="9"/>
  <c r="L2034" i="9" s="1"/>
  <c r="H743" i="13" s="1"/>
  <c r="J2033" i="9"/>
  <c r="K2033" i="9" s="1"/>
  <c r="H2033" i="9"/>
  <c r="F742" i="13" s="1"/>
  <c r="G2033" i="9"/>
  <c r="E742" i="13" s="1"/>
  <c r="D2033" i="9"/>
  <c r="A2033" i="9"/>
  <c r="L2033" i="9" s="1"/>
  <c r="H742" i="13" s="1"/>
  <c r="L2032" i="9"/>
  <c r="H741" i="13" s="1"/>
  <c r="J2032" i="9"/>
  <c r="K2032" i="9" s="1"/>
  <c r="H2032" i="9"/>
  <c r="F741" i="13" s="1"/>
  <c r="G2032" i="9"/>
  <c r="E741" i="13" s="1"/>
  <c r="D2032" i="9"/>
  <c r="A2032" i="9"/>
  <c r="L2031" i="9"/>
  <c r="H740" i="13" s="1"/>
  <c r="J2031" i="9"/>
  <c r="K2031" i="9" s="1"/>
  <c r="H2031" i="9"/>
  <c r="F740" i="13" s="1"/>
  <c r="G2031" i="9"/>
  <c r="E740" i="13" s="1"/>
  <c r="D2031" i="9"/>
  <c r="A2031" i="9"/>
  <c r="J2030" i="9"/>
  <c r="K2030" i="9" s="1"/>
  <c r="H2030" i="9"/>
  <c r="F739" i="13" s="1"/>
  <c r="G2030" i="9"/>
  <c r="E739" i="13" s="1"/>
  <c r="D2030" i="9"/>
  <c r="A2030" i="9"/>
  <c r="L2030" i="9" s="1"/>
  <c r="H739" i="13" s="1"/>
  <c r="J2029" i="9"/>
  <c r="K2029" i="9" s="1"/>
  <c r="H2029" i="9"/>
  <c r="G2029" i="9"/>
  <c r="D2029" i="9"/>
  <c r="A2029" i="9"/>
  <c r="L2029" i="9" s="1"/>
  <c r="L2028" i="9"/>
  <c r="H738" i="13" s="1"/>
  <c r="J2028" i="9"/>
  <c r="K2028" i="9" s="1"/>
  <c r="H2028" i="9"/>
  <c r="F738" i="13" s="1"/>
  <c r="G2028" i="9"/>
  <c r="E738" i="13" s="1"/>
  <c r="D2028" i="9"/>
  <c r="A2028" i="9"/>
  <c r="L2027" i="9"/>
  <c r="H737" i="13" s="1"/>
  <c r="J2027" i="9"/>
  <c r="K2027" i="9" s="1"/>
  <c r="H2027" i="9"/>
  <c r="F737" i="13" s="1"/>
  <c r="G2027" i="9"/>
  <c r="E737" i="13" s="1"/>
  <c r="D2027" i="9"/>
  <c r="A2027" i="9"/>
  <c r="J2026" i="9"/>
  <c r="K2026" i="9" s="1"/>
  <c r="H2026" i="9"/>
  <c r="F736" i="13" s="1"/>
  <c r="G2026" i="9"/>
  <c r="E736" i="13" s="1"/>
  <c r="D2026" i="9"/>
  <c r="A2026" i="9"/>
  <c r="L2026" i="9" s="1"/>
  <c r="H736" i="13" s="1"/>
  <c r="J2025" i="9"/>
  <c r="K2025" i="9" s="1"/>
  <c r="H2025" i="9"/>
  <c r="G2025" i="9"/>
  <c r="D2025" i="9"/>
  <c r="A2025" i="9"/>
  <c r="L2025" i="9" s="1"/>
  <c r="L2024" i="9"/>
  <c r="J2024" i="9"/>
  <c r="K2024" i="9" s="1"/>
  <c r="H2024" i="9"/>
  <c r="G2024" i="9"/>
  <c r="D2024" i="9"/>
  <c r="A2024" i="9"/>
  <c r="L2023" i="9"/>
  <c r="H735" i="13" s="1"/>
  <c r="J2023" i="9"/>
  <c r="K2023" i="9" s="1"/>
  <c r="H2023" i="9"/>
  <c r="F735" i="13" s="1"/>
  <c r="G2023" i="9"/>
  <c r="E735" i="13" s="1"/>
  <c r="D2023" i="9"/>
  <c r="A2023" i="9"/>
  <c r="J2022" i="9"/>
  <c r="K2022" i="9" s="1"/>
  <c r="H2022" i="9"/>
  <c r="F734" i="13" s="1"/>
  <c r="G2022" i="9"/>
  <c r="E734" i="13" s="1"/>
  <c r="D2022" i="9"/>
  <c r="A2022" i="9"/>
  <c r="L2022" i="9" s="1"/>
  <c r="H734" i="13" s="1"/>
  <c r="J2021" i="9"/>
  <c r="K2021" i="9" s="1"/>
  <c r="H2021" i="9"/>
  <c r="F733" i="13" s="1"/>
  <c r="G2021" i="9"/>
  <c r="E733" i="13" s="1"/>
  <c r="D2021" i="9"/>
  <c r="A2021" i="9"/>
  <c r="L2021" i="9" s="1"/>
  <c r="H733" i="13" s="1"/>
  <c r="J2020" i="9"/>
  <c r="K2020" i="9" s="1"/>
  <c r="H2020" i="9"/>
  <c r="F732" i="13" s="1"/>
  <c r="G2020" i="9"/>
  <c r="E732" i="13" s="1"/>
  <c r="D2020" i="9"/>
  <c r="A2020" i="9"/>
  <c r="L2020" i="9" s="1"/>
  <c r="H732" i="13" s="1"/>
  <c r="L2019" i="9"/>
  <c r="H731" i="13" s="1"/>
  <c r="J2019" i="9"/>
  <c r="K2019" i="9" s="1"/>
  <c r="H2019" i="9"/>
  <c r="F731" i="13" s="1"/>
  <c r="G2019" i="9"/>
  <c r="E731" i="13" s="1"/>
  <c r="D2019" i="9"/>
  <c r="A2019" i="9"/>
  <c r="L2018" i="9"/>
  <c r="H730" i="13" s="1"/>
  <c r="J2018" i="9"/>
  <c r="K2018" i="9" s="1"/>
  <c r="H2018" i="9"/>
  <c r="F730" i="13" s="1"/>
  <c r="G2018" i="9"/>
  <c r="E730" i="13" s="1"/>
  <c r="D2018" i="9"/>
  <c r="A2018" i="9"/>
  <c r="J2017" i="9"/>
  <c r="K2017" i="9" s="1"/>
  <c r="H2017" i="9"/>
  <c r="F729" i="13" s="1"/>
  <c r="G2017" i="9"/>
  <c r="E729" i="13" s="1"/>
  <c r="D2017" i="9"/>
  <c r="A2017" i="9"/>
  <c r="L2017" i="9" s="1"/>
  <c r="H729" i="13" s="1"/>
  <c r="L2016" i="9"/>
  <c r="H728" i="13" s="1"/>
  <c r="J2016" i="9"/>
  <c r="K2016" i="9" s="1"/>
  <c r="H2016" i="9"/>
  <c r="F728" i="13" s="1"/>
  <c r="G2016" i="9"/>
  <c r="E728" i="13" s="1"/>
  <c r="D2016" i="9"/>
  <c r="A2016" i="9"/>
  <c r="L2015" i="9"/>
  <c r="H727" i="13" s="1"/>
  <c r="J2015" i="9"/>
  <c r="K2015" i="9" s="1"/>
  <c r="H2015" i="9"/>
  <c r="F727" i="13" s="1"/>
  <c r="G2015" i="9"/>
  <c r="E727" i="13" s="1"/>
  <c r="D2015" i="9"/>
  <c r="A2015" i="9"/>
  <c r="J2014" i="9"/>
  <c r="K2014" i="9" s="1"/>
  <c r="H2014" i="9"/>
  <c r="F726" i="13" s="1"/>
  <c r="G2014" i="9"/>
  <c r="E726" i="13" s="1"/>
  <c r="D2014" i="9"/>
  <c r="A2014" i="9"/>
  <c r="L2014" i="9" s="1"/>
  <c r="H726" i="13" s="1"/>
  <c r="Q2013" i="9"/>
  <c r="J2013" i="9"/>
  <c r="K2013" i="9" s="1"/>
  <c r="H2013" i="9"/>
  <c r="G2013" i="9"/>
  <c r="D2013" i="9"/>
  <c r="A2013" i="9"/>
  <c r="L2013" i="9" s="1"/>
  <c r="J2012" i="9"/>
  <c r="K2012" i="9" s="1"/>
  <c r="H2012" i="9"/>
  <c r="F725" i="13" s="1"/>
  <c r="G2012" i="9"/>
  <c r="E725" i="13" s="1"/>
  <c r="D2012" i="9"/>
  <c r="A2012" i="9"/>
  <c r="L2012" i="9" s="1"/>
  <c r="H725" i="13" s="1"/>
  <c r="K2011" i="9"/>
  <c r="J2011" i="9"/>
  <c r="H2011" i="9"/>
  <c r="F724" i="13" s="1"/>
  <c r="G2011" i="9"/>
  <c r="E724" i="13" s="1"/>
  <c r="D2011" i="9"/>
  <c r="A2011" i="9"/>
  <c r="L2011" i="9" s="1"/>
  <c r="H724" i="13" s="1"/>
  <c r="L2010" i="9"/>
  <c r="J2010" i="9"/>
  <c r="K2010" i="9" s="1"/>
  <c r="H2010" i="9"/>
  <c r="G2010" i="9"/>
  <c r="D2010" i="9"/>
  <c r="A2010" i="9"/>
  <c r="J2009" i="9"/>
  <c r="K2009" i="9" s="1"/>
  <c r="H2009" i="9"/>
  <c r="G2009" i="9"/>
  <c r="D2009" i="9"/>
  <c r="A2009" i="9"/>
  <c r="L2009" i="9" s="1"/>
  <c r="J2008" i="9"/>
  <c r="K2008" i="9" s="1"/>
  <c r="H2008" i="9"/>
  <c r="F723" i="13" s="1"/>
  <c r="G2008" i="9"/>
  <c r="E723" i="13" s="1"/>
  <c r="D2008" i="9"/>
  <c r="A2008" i="9"/>
  <c r="L2008" i="9" s="1"/>
  <c r="H723" i="13" s="1"/>
  <c r="L2007" i="9"/>
  <c r="H722" i="13" s="1"/>
  <c r="J2007" i="9"/>
  <c r="K2007" i="9" s="1"/>
  <c r="H2007" i="9"/>
  <c r="F722" i="13" s="1"/>
  <c r="G2007" i="9"/>
  <c r="E722" i="13" s="1"/>
  <c r="D2007" i="9"/>
  <c r="A2007" i="9"/>
  <c r="L2006" i="9"/>
  <c r="J2006" i="9"/>
  <c r="K2006" i="9" s="1"/>
  <c r="H2006" i="9"/>
  <c r="G2006" i="9"/>
  <c r="D2006" i="9"/>
  <c r="A2006" i="9"/>
  <c r="J2005" i="9"/>
  <c r="K2005" i="9" s="1"/>
  <c r="H2005" i="9"/>
  <c r="G2005" i="9"/>
  <c r="D2005" i="9"/>
  <c r="A2005" i="9"/>
  <c r="L2005" i="9" s="1"/>
  <c r="J2004" i="9"/>
  <c r="K2004" i="9" s="1"/>
  <c r="H2004" i="9"/>
  <c r="F721" i="13" s="1"/>
  <c r="G2004" i="9"/>
  <c r="E721" i="13" s="1"/>
  <c r="D2004" i="9"/>
  <c r="A2004" i="9"/>
  <c r="L2004" i="9" s="1"/>
  <c r="H721" i="13" s="1"/>
  <c r="L2003" i="9"/>
  <c r="H720" i="13" s="1"/>
  <c r="J2003" i="9"/>
  <c r="K2003" i="9" s="1"/>
  <c r="H2003" i="9"/>
  <c r="F720" i="13" s="1"/>
  <c r="G2003" i="9"/>
  <c r="E720" i="13" s="1"/>
  <c r="D2003" i="9"/>
  <c r="A2003" i="9"/>
  <c r="L2002" i="9"/>
  <c r="H719" i="13" s="1"/>
  <c r="J2002" i="9"/>
  <c r="K2002" i="9" s="1"/>
  <c r="H2002" i="9"/>
  <c r="F719" i="13" s="1"/>
  <c r="G2002" i="9"/>
  <c r="E719" i="13" s="1"/>
  <c r="D2002" i="9"/>
  <c r="A2002" i="9"/>
  <c r="J2001" i="9"/>
  <c r="K2001" i="9" s="1"/>
  <c r="H2001" i="9"/>
  <c r="G2001" i="9"/>
  <c r="D2001" i="9"/>
  <c r="A2001" i="9"/>
  <c r="L2001" i="9" s="1"/>
  <c r="J2000" i="9"/>
  <c r="K2000" i="9" s="1"/>
  <c r="H2000" i="9"/>
  <c r="G2000" i="9"/>
  <c r="D2000" i="9"/>
  <c r="A2000" i="9"/>
  <c r="L2000" i="9" s="1"/>
  <c r="L1999" i="9"/>
  <c r="H718" i="13" s="1"/>
  <c r="J1999" i="9"/>
  <c r="K1999" i="9" s="1"/>
  <c r="H1999" i="9"/>
  <c r="F718" i="13" s="1"/>
  <c r="G1999" i="9"/>
  <c r="E718" i="13" s="1"/>
  <c r="D1999" i="9"/>
  <c r="A1999" i="9"/>
  <c r="L1998" i="9"/>
  <c r="H717" i="13" s="1"/>
  <c r="J1998" i="9"/>
  <c r="K1998" i="9" s="1"/>
  <c r="H1998" i="9"/>
  <c r="F717" i="13" s="1"/>
  <c r="G1998" i="9"/>
  <c r="E717" i="13" s="1"/>
  <c r="D1998" i="9"/>
  <c r="A1998" i="9"/>
  <c r="J1997" i="9"/>
  <c r="K1997" i="9" s="1"/>
  <c r="H1997" i="9"/>
  <c r="F716" i="13" s="1"/>
  <c r="G1997" i="9"/>
  <c r="E716" i="13" s="1"/>
  <c r="D1997" i="9"/>
  <c r="A1997" i="9"/>
  <c r="L1997" i="9" s="1"/>
  <c r="H716" i="13" s="1"/>
  <c r="L1996" i="9"/>
  <c r="H715" i="13" s="1"/>
  <c r="J1996" i="9"/>
  <c r="K1996" i="9" s="1"/>
  <c r="H1996" i="9"/>
  <c r="F715" i="13" s="1"/>
  <c r="G1996" i="9"/>
  <c r="E715" i="13" s="1"/>
  <c r="D1996" i="9"/>
  <c r="A1996" i="9"/>
  <c r="L1995" i="9"/>
  <c r="H714" i="13" s="1"/>
  <c r="J1995" i="9"/>
  <c r="K1995" i="9" s="1"/>
  <c r="H1995" i="9"/>
  <c r="F714" i="13" s="1"/>
  <c r="G1995" i="9"/>
  <c r="E714" i="13" s="1"/>
  <c r="D1995" i="9"/>
  <c r="A1995" i="9"/>
  <c r="L1994" i="9"/>
  <c r="H713" i="13" s="1"/>
  <c r="K1994" i="9"/>
  <c r="J1994" i="9"/>
  <c r="H1994" i="9"/>
  <c r="F713" i="13" s="1"/>
  <c r="G1994" i="9"/>
  <c r="E713" i="13" s="1"/>
  <c r="D1994" i="9"/>
  <c r="A1994" i="9"/>
  <c r="J1993" i="9"/>
  <c r="K1993" i="9" s="1"/>
  <c r="H1993" i="9"/>
  <c r="F712" i="13" s="1"/>
  <c r="G1993" i="9"/>
  <c r="E712" i="13" s="1"/>
  <c r="D1993" i="9"/>
  <c r="A1993" i="9"/>
  <c r="L1993" i="9" s="1"/>
  <c r="H712" i="13" s="1"/>
  <c r="J1992" i="9"/>
  <c r="K1992" i="9" s="1"/>
  <c r="H1992" i="9"/>
  <c r="F711" i="13" s="1"/>
  <c r="G1992" i="9"/>
  <c r="E711" i="13" s="1"/>
  <c r="D1992" i="9"/>
  <c r="A1992" i="9"/>
  <c r="L1992" i="9" s="1"/>
  <c r="H711" i="13" s="1"/>
  <c r="L1991" i="9"/>
  <c r="H710" i="13" s="1"/>
  <c r="J1991" i="9"/>
  <c r="K1991" i="9" s="1"/>
  <c r="H1991" i="9"/>
  <c r="F710" i="13" s="1"/>
  <c r="G1991" i="9"/>
  <c r="E710" i="13" s="1"/>
  <c r="D1991" i="9"/>
  <c r="A1991" i="9"/>
  <c r="J1990" i="9"/>
  <c r="K1990" i="9" s="1"/>
  <c r="H1990" i="9"/>
  <c r="F709" i="13" s="1"/>
  <c r="G1990" i="9"/>
  <c r="E709" i="13" s="1"/>
  <c r="D1990" i="9"/>
  <c r="A1990" i="9"/>
  <c r="L1990" i="9" s="1"/>
  <c r="H709" i="13" s="1"/>
  <c r="J1989" i="9"/>
  <c r="K1989" i="9" s="1"/>
  <c r="H1989" i="9"/>
  <c r="F708" i="13" s="1"/>
  <c r="G1989" i="9"/>
  <c r="E708" i="13" s="1"/>
  <c r="D1989" i="9"/>
  <c r="A1989" i="9"/>
  <c r="L1989" i="9" s="1"/>
  <c r="H708" i="13" s="1"/>
  <c r="Q1988" i="9"/>
  <c r="J1988" i="9"/>
  <c r="K1988" i="9" s="1"/>
  <c r="H1988" i="9"/>
  <c r="G1988" i="9"/>
  <c r="D1988" i="9"/>
  <c r="A1988" i="9"/>
  <c r="L1988" i="9" s="1"/>
  <c r="L1987" i="9"/>
  <c r="J1987" i="9"/>
  <c r="K1987" i="9" s="1"/>
  <c r="H1987" i="9"/>
  <c r="G1987" i="9"/>
  <c r="D1987" i="9"/>
  <c r="A1987" i="9"/>
  <c r="L1986" i="9"/>
  <c r="H707" i="13" s="1"/>
  <c r="J1986" i="9"/>
  <c r="K1986" i="9" s="1"/>
  <c r="H1986" i="9"/>
  <c r="F707" i="13" s="1"/>
  <c r="G1986" i="9"/>
  <c r="E707" i="13" s="1"/>
  <c r="D1986" i="9"/>
  <c r="A1986" i="9"/>
  <c r="L1985" i="9"/>
  <c r="J1985" i="9"/>
  <c r="K1985" i="9" s="1"/>
  <c r="H1985" i="9"/>
  <c r="G1985" i="9"/>
  <c r="D1985" i="9"/>
  <c r="A1985" i="9"/>
  <c r="K1984" i="9"/>
  <c r="J1984" i="9"/>
  <c r="H1984" i="9"/>
  <c r="F706" i="13" s="1"/>
  <c r="G1984" i="9"/>
  <c r="E706" i="13" s="1"/>
  <c r="D1984" i="9"/>
  <c r="A1984" i="9"/>
  <c r="L1984" i="9" s="1"/>
  <c r="H706" i="13" s="1"/>
  <c r="J1983" i="9"/>
  <c r="K1983" i="9" s="1"/>
  <c r="H1983" i="9"/>
  <c r="G1983" i="9"/>
  <c r="D1983" i="9"/>
  <c r="A1983" i="9"/>
  <c r="L1983" i="9" s="1"/>
  <c r="L1982" i="9"/>
  <c r="H705" i="13" s="1"/>
  <c r="J1982" i="9"/>
  <c r="K1982" i="9" s="1"/>
  <c r="H1982" i="9"/>
  <c r="F705" i="13" s="1"/>
  <c r="G1982" i="9"/>
  <c r="E705" i="13" s="1"/>
  <c r="D1982" i="9"/>
  <c r="A1982" i="9"/>
  <c r="L1981" i="9"/>
  <c r="H704" i="13" s="1"/>
  <c r="J1981" i="9"/>
  <c r="K1981" i="9" s="1"/>
  <c r="H1981" i="9"/>
  <c r="F704" i="13" s="1"/>
  <c r="G1981" i="9"/>
  <c r="E704" i="13" s="1"/>
  <c r="D1981" i="9"/>
  <c r="A1981" i="9"/>
  <c r="J1980" i="9"/>
  <c r="K1980" i="9" s="1"/>
  <c r="H1980" i="9"/>
  <c r="F703" i="13" s="1"/>
  <c r="G1980" i="9"/>
  <c r="E703" i="13" s="1"/>
  <c r="D1980" i="9"/>
  <c r="A1980" i="9"/>
  <c r="L1980" i="9" s="1"/>
  <c r="H703" i="13" s="1"/>
  <c r="J1979" i="9"/>
  <c r="K1979" i="9" s="1"/>
  <c r="H1979" i="9"/>
  <c r="G1979" i="9"/>
  <c r="D1979" i="9"/>
  <c r="A1979" i="9"/>
  <c r="L1979" i="9" s="1"/>
  <c r="L1978" i="9"/>
  <c r="J1978" i="9"/>
  <c r="K1978" i="9" s="1"/>
  <c r="H1978" i="9"/>
  <c r="G1978" i="9"/>
  <c r="D1978" i="9"/>
  <c r="A1978" i="9"/>
  <c r="J1977" i="9"/>
  <c r="K1977" i="9" s="1"/>
  <c r="H1977" i="9"/>
  <c r="F702" i="13" s="1"/>
  <c r="G1977" i="9"/>
  <c r="E702" i="13" s="1"/>
  <c r="D1977" i="9"/>
  <c r="A1977" i="9"/>
  <c r="L1977" i="9" s="1"/>
  <c r="H702" i="13" s="1"/>
  <c r="J1976" i="9"/>
  <c r="K1976" i="9" s="1"/>
  <c r="H1976" i="9"/>
  <c r="F701" i="13" s="1"/>
  <c r="G1976" i="9"/>
  <c r="E701" i="13" s="1"/>
  <c r="D1976" i="9"/>
  <c r="A1976" i="9"/>
  <c r="L1976" i="9" s="1"/>
  <c r="H701" i="13" s="1"/>
  <c r="L1975" i="9"/>
  <c r="H700" i="13" s="1"/>
  <c r="J1975" i="9"/>
  <c r="K1975" i="9" s="1"/>
  <c r="H1975" i="9"/>
  <c r="F700" i="13" s="1"/>
  <c r="G1975" i="9"/>
  <c r="E700" i="13" s="1"/>
  <c r="D1975" i="9"/>
  <c r="A1975" i="9"/>
  <c r="L1974" i="9"/>
  <c r="K1974" i="9"/>
  <c r="J1974" i="9"/>
  <c r="H1974" i="9"/>
  <c r="G1974" i="9"/>
  <c r="D1974" i="9"/>
  <c r="A1974" i="9"/>
  <c r="L1973" i="9"/>
  <c r="H699" i="13" s="1"/>
  <c r="J1973" i="9"/>
  <c r="K1973" i="9" s="1"/>
  <c r="H1973" i="9"/>
  <c r="F699" i="13" s="1"/>
  <c r="G1973" i="9"/>
  <c r="E699" i="13" s="1"/>
  <c r="D1973" i="9"/>
  <c r="A1973" i="9"/>
  <c r="J1972" i="9"/>
  <c r="K1972" i="9" s="1"/>
  <c r="H1972" i="9"/>
  <c r="G1972" i="9"/>
  <c r="D1972" i="9"/>
  <c r="A1972" i="9"/>
  <c r="L1972" i="9" s="1"/>
  <c r="J1971" i="9"/>
  <c r="K1971" i="9" s="1"/>
  <c r="H1971" i="9"/>
  <c r="F698" i="13" s="1"/>
  <c r="G1971" i="9"/>
  <c r="E698" i="13" s="1"/>
  <c r="D1971" i="9"/>
  <c r="A1971" i="9"/>
  <c r="L1971" i="9" s="1"/>
  <c r="H698" i="13" s="1"/>
  <c r="L1970" i="9"/>
  <c r="H697" i="13" s="1"/>
  <c r="J1970" i="9"/>
  <c r="K1970" i="9" s="1"/>
  <c r="H1970" i="9"/>
  <c r="F697" i="13" s="1"/>
  <c r="G1970" i="9"/>
  <c r="E697" i="13" s="1"/>
  <c r="D1970" i="9"/>
  <c r="A1970" i="9"/>
  <c r="J1969" i="9"/>
  <c r="K1969" i="9" s="1"/>
  <c r="H1969" i="9"/>
  <c r="F696" i="13" s="1"/>
  <c r="G1969" i="9"/>
  <c r="E696" i="13" s="1"/>
  <c r="D1969" i="9"/>
  <c r="A1969" i="9"/>
  <c r="L1969" i="9" s="1"/>
  <c r="H696" i="13" s="1"/>
  <c r="J1968" i="9"/>
  <c r="K1968" i="9" s="1"/>
  <c r="H1968" i="9"/>
  <c r="F695" i="13" s="1"/>
  <c r="G1968" i="9"/>
  <c r="E695" i="13" s="1"/>
  <c r="D1968" i="9"/>
  <c r="A1968" i="9"/>
  <c r="L1968" i="9" s="1"/>
  <c r="H695" i="13" s="1"/>
  <c r="L1967" i="9"/>
  <c r="H694" i="13" s="1"/>
  <c r="J1967" i="9"/>
  <c r="K1967" i="9" s="1"/>
  <c r="H1967" i="9"/>
  <c r="F694" i="13" s="1"/>
  <c r="G1967" i="9"/>
  <c r="E694" i="13" s="1"/>
  <c r="D1967" i="9"/>
  <c r="A1967" i="9"/>
  <c r="L1966" i="9"/>
  <c r="H693" i="13" s="1"/>
  <c r="K1966" i="9"/>
  <c r="J1966" i="9"/>
  <c r="H1966" i="9"/>
  <c r="F693" i="13" s="1"/>
  <c r="G1966" i="9"/>
  <c r="E693" i="13" s="1"/>
  <c r="D1966" i="9"/>
  <c r="A1966" i="9"/>
  <c r="L1965" i="9"/>
  <c r="H692" i="13" s="1"/>
  <c r="J1965" i="9"/>
  <c r="K1965" i="9" s="1"/>
  <c r="H1965" i="9"/>
  <c r="F692" i="13" s="1"/>
  <c r="G1965" i="9"/>
  <c r="E692" i="13" s="1"/>
  <c r="D1965" i="9"/>
  <c r="A1965" i="9"/>
  <c r="J1964" i="9"/>
  <c r="K1964" i="9" s="1"/>
  <c r="H1964" i="9"/>
  <c r="F691" i="13" s="1"/>
  <c r="G1964" i="9"/>
  <c r="E691" i="13" s="1"/>
  <c r="D1964" i="9"/>
  <c r="A1964" i="9"/>
  <c r="L1964" i="9" s="1"/>
  <c r="H691" i="13" s="1"/>
  <c r="J1963" i="9"/>
  <c r="K1963" i="9" s="1"/>
  <c r="H1963" i="9"/>
  <c r="F690" i="13" s="1"/>
  <c r="G1963" i="9"/>
  <c r="E690" i="13" s="1"/>
  <c r="D1963" i="9"/>
  <c r="A1963" i="9"/>
  <c r="L1963" i="9" s="1"/>
  <c r="H690" i="13" s="1"/>
  <c r="L1962" i="9"/>
  <c r="H689" i="13" s="1"/>
  <c r="J1962" i="9"/>
  <c r="K1962" i="9" s="1"/>
  <c r="H1962" i="9"/>
  <c r="F689" i="13" s="1"/>
  <c r="G1962" i="9"/>
  <c r="E689" i="13" s="1"/>
  <c r="D1962" i="9"/>
  <c r="A1962" i="9"/>
  <c r="Q1961" i="9"/>
  <c r="L1961" i="9"/>
  <c r="J1961" i="9"/>
  <c r="K1961" i="9" s="1"/>
  <c r="H1961" i="9"/>
  <c r="G1961" i="9"/>
  <c r="D1961" i="9"/>
  <c r="A1961" i="9"/>
  <c r="Q1960" i="9"/>
  <c r="L1960" i="9"/>
  <c r="J1960" i="9"/>
  <c r="K1960" i="9" s="1"/>
  <c r="H1960" i="9"/>
  <c r="G1960" i="9"/>
  <c r="D1960" i="9"/>
  <c r="A1960" i="9"/>
  <c r="K1959" i="9"/>
  <c r="J1959" i="9"/>
  <c r="H1959" i="9"/>
  <c r="F688" i="13" s="1"/>
  <c r="G1959" i="9"/>
  <c r="E688" i="13" s="1"/>
  <c r="D1959" i="9"/>
  <c r="A1959" i="9"/>
  <c r="L1959" i="9" s="1"/>
  <c r="H688" i="13" s="1"/>
  <c r="J1958" i="9"/>
  <c r="K1958" i="9" s="1"/>
  <c r="H1958" i="9"/>
  <c r="G1958" i="9"/>
  <c r="D1958" i="9"/>
  <c r="A1958" i="9"/>
  <c r="L1958" i="9" s="1"/>
  <c r="L1957" i="9"/>
  <c r="H687" i="13" s="1"/>
  <c r="J1957" i="9"/>
  <c r="K1957" i="9" s="1"/>
  <c r="H1957" i="9"/>
  <c r="F687" i="13" s="1"/>
  <c r="G1957" i="9"/>
  <c r="E687" i="13" s="1"/>
  <c r="D1957" i="9"/>
  <c r="A1957" i="9"/>
  <c r="Q1956" i="9"/>
  <c r="L1956" i="9"/>
  <c r="J1956" i="9"/>
  <c r="K1956" i="9" s="1"/>
  <c r="H1956" i="9"/>
  <c r="G1956" i="9"/>
  <c r="D1956" i="9"/>
  <c r="A1956" i="9"/>
  <c r="L1955" i="9"/>
  <c r="H686" i="13" s="1"/>
  <c r="J1955" i="9"/>
  <c r="K1955" i="9" s="1"/>
  <c r="H1955" i="9"/>
  <c r="F686" i="13" s="1"/>
  <c r="G1955" i="9"/>
  <c r="E686" i="13" s="1"/>
  <c r="D1955" i="9"/>
  <c r="A1955" i="9"/>
  <c r="L1954" i="9"/>
  <c r="H685" i="13" s="1"/>
  <c r="J1954" i="9"/>
  <c r="K1954" i="9" s="1"/>
  <c r="H1954" i="9"/>
  <c r="F685" i="13" s="1"/>
  <c r="G1954" i="9"/>
  <c r="E685" i="13" s="1"/>
  <c r="D1954" i="9"/>
  <c r="A1954" i="9"/>
  <c r="J1953" i="9"/>
  <c r="K1953" i="9" s="1"/>
  <c r="H1953" i="9"/>
  <c r="F684" i="13" s="1"/>
  <c r="G1953" i="9"/>
  <c r="E684" i="13" s="1"/>
  <c r="D1953" i="9"/>
  <c r="A1953" i="9"/>
  <c r="L1953" i="9" s="1"/>
  <c r="H684" i="13" s="1"/>
  <c r="J1952" i="9"/>
  <c r="K1952" i="9" s="1"/>
  <c r="H1952" i="9"/>
  <c r="F683" i="13" s="1"/>
  <c r="G1952" i="9"/>
  <c r="E683" i="13" s="1"/>
  <c r="D1952" i="9"/>
  <c r="A1952" i="9"/>
  <c r="L1952" i="9" s="1"/>
  <c r="H683" i="13" s="1"/>
  <c r="L1951" i="9"/>
  <c r="H682" i="13" s="1"/>
  <c r="J1951" i="9"/>
  <c r="K1951" i="9" s="1"/>
  <c r="H1951" i="9"/>
  <c r="F682" i="13" s="1"/>
  <c r="G1951" i="9"/>
  <c r="E682" i="13" s="1"/>
  <c r="D1951" i="9"/>
  <c r="A1951" i="9"/>
  <c r="J1950" i="9"/>
  <c r="K1950" i="9" s="1"/>
  <c r="H1950" i="9"/>
  <c r="F681" i="13" s="1"/>
  <c r="G1950" i="9"/>
  <c r="E681" i="13" s="1"/>
  <c r="D1950" i="9"/>
  <c r="A1950" i="9"/>
  <c r="L1950" i="9" s="1"/>
  <c r="H681" i="13" s="1"/>
  <c r="J1949" i="9"/>
  <c r="K1949" i="9" s="1"/>
  <c r="H1949" i="9"/>
  <c r="G1949" i="9"/>
  <c r="D1949" i="9"/>
  <c r="A1949" i="9"/>
  <c r="L1949" i="9" s="1"/>
  <c r="L1948" i="9"/>
  <c r="J1948" i="9"/>
  <c r="K1948" i="9" s="1"/>
  <c r="H1948" i="9"/>
  <c r="G1948" i="9"/>
  <c r="D1948" i="9"/>
  <c r="A1948" i="9"/>
  <c r="L1947" i="9"/>
  <c r="H680" i="13" s="1"/>
  <c r="J1947" i="9"/>
  <c r="K1947" i="9" s="1"/>
  <c r="H1947" i="9"/>
  <c r="F680" i="13" s="1"/>
  <c r="G1947" i="9"/>
  <c r="E680" i="13" s="1"/>
  <c r="D1947" i="9"/>
  <c r="A1947" i="9"/>
  <c r="L1946" i="9"/>
  <c r="H679" i="13" s="1"/>
  <c r="J1946" i="9"/>
  <c r="K1946" i="9" s="1"/>
  <c r="H1946" i="9"/>
  <c r="F679" i="13" s="1"/>
  <c r="G1946" i="9"/>
  <c r="E679" i="13" s="1"/>
  <c r="D1946" i="9"/>
  <c r="A1946" i="9"/>
  <c r="J1945" i="9"/>
  <c r="K1945" i="9" s="1"/>
  <c r="H1945" i="9"/>
  <c r="F678" i="13" s="1"/>
  <c r="G1945" i="9"/>
  <c r="E678" i="13" s="1"/>
  <c r="D1945" i="9"/>
  <c r="A1945" i="9"/>
  <c r="L1945" i="9" s="1"/>
  <c r="H678" i="13" s="1"/>
  <c r="J1944" i="9"/>
  <c r="K1944" i="9" s="1"/>
  <c r="H1944" i="9"/>
  <c r="G1944" i="9"/>
  <c r="D1944" i="9"/>
  <c r="A1944" i="9"/>
  <c r="L1944" i="9" s="1"/>
  <c r="L1943" i="9"/>
  <c r="J1943" i="9"/>
  <c r="K1943" i="9" s="1"/>
  <c r="H1943" i="9"/>
  <c r="G1943" i="9"/>
  <c r="D1943" i="9"/>
  <c r="A1943" i="9"/>
  <c r="J1942" i="9"/>
  <c r="K1942" i="9" s="1"/>
  <c r="H1942" i="9"/>
  <c r="F677" i="13" s="1"/>
  <c r="G1942" i="9"/>
  <c r="E677" i="13" s="1"/>
  <c r="D1942" i="9"/>
  <c r="A1942" i="9"/>
  <c r="L1942" i="9" s="1"/>
  <c r="H677" i="13" s="1"/>
  <c r="J1941" i="9"/>
  <c r="K1941" i="9" s="1"/>
  <c r="H1941" i="9"/>
  <c r="F676" i="13" s="1"/>
  <c r="G1941" i="9"/>
  <c r="E676" i="13" s="1"/>
  <c r="D1941" i="9"/>
  <c r="A1941" i="9"/>
  <c r="L1941" i="9" s="1"/>
  <c r="H676" i="13" s="1"/>
  <c r="L1940" i="9"/>
  <c r="H675" i="13" s="1"/>
  <c r="J1940" i="9"/>
  <c r="K1940" i="9" s="1"/>
  <c r="H1940" i="9"/>
  <c r="F675" i="13" s="1"/>
  <c r="G1940" i="9"/>
  <c r="E675" i="13" s="1"/>
  <c r="D1940" i="9"/>
  <c r="A1940" i="9"/>
  <c r="L1939" i="9"/>
  <c r="H674" i="13" s="1"/>
  <c r="J1939" i="9"/>
  <c r="K1939" i="9" s="1"/>
  <c r="H1939" i="9"/>
  <c r="F674" i="13" s="1"/>
  <c r="G1939" i="9"/>
  <c r="E674" i="13" s="1"/>
  <c r="D1939" i="9"/>
  <c r="A1939" i="9"/>
  <c r="L1938" i="9"/>
  <c r="H673" i="13" s="1"/>
  <c r="J1938" i="9"/>
  <c r="K1938" i="9" s="1"/>
  <c r="H1938" i="9"/>
  <c r="F673" i="13" s="1"/>
  <c r="G1938" i="9"/>
  <c r="E673" i="13" s="1"/>
  <c r="D1938" i="9"/>
  <c r="A1938" i="9"/>
  <c r="J1937" i="9"/>
  <c r="K1937" i="9" s="1"/>
  <c r="H1937" i="9"/>
  <c r="F672" i="13" s="1"/>
  <c r="G1937" i="9"/>
  <c r="E672" i="13" s="1"/>
  <c r="D1937" i="9"/>
  <c r="A1937" i="9"/>
  <c r="L1937" i="9" s="1"/>
  <c r="H672" i="13" s="1"/>
  <c r="K1936" i="9"/>
  <c r="J1936" i="9"/>
  <c r="H1936" i="9"/>
  <c r="F671" i="13" s="1"/>
  <c r="G1936" i="9"/>
  <c r="E671" i="13" s="1"/>
  <c r="D1936" i="9"/>
  <c r="A1936" i="9"/>
  <c r="L1936" i="9" s="1"/>
  <c r="H671" i="13" s="1"/>
  <c r="L1935" i="9"/>
  <c r="H670" i="13" s="1"/>
  <c r="J1935" i="9"/>
  <c r="K1935" i="9" s="1"/>
  <c r="H1935" i="9"/>
  <c r="F670" i="13" s="1"/>
  <c r="G1935" i="9"/>
  <c r="E670" i="13" s="1"/>
  <c r="D1935" i="9"/>
  <c r="A1935" i="9"/>
  <c r="J1934" i="9"/>
  <c r="K1934" i="9" s="1"/>
  <c r="H1934" i="9"/>
  <c r="F669" i="13" s="1"/>
  <c r="G1934" i="9"/>
  <c r="E669" i="13" s="1"/>
  <c r="D1934" i="9"/>
  <c r="A1934" i="9"/>
  <c r="L1934" i="9" s="1"/>
  <c r="H669" i="13" s="1"/>
  <c r="J1933" i="9"/>
  <c r="K1933" i="9" s="1"/>
  <c r="H1933" i="9"/>
  <c r="F668" i="13" s="1"/>
  <c r="G1933" i="9"/>
  <c r="E668" i="13" s="1"/>
  <c r="D1933" i="9"/>
  <c r="A1933" i="9"/>
  <c r="L1933" i="9" s="1"/>
  <c r="H668" i="13" s="1"/>
  <c r="L1932" i="9"/>
  <c r="H667" i="13" s="1"/>
  <c r="J1932" i="9"/>
  <c r="K1932" i="9" s="1"/>
  <c r="H1932" i="9"/>
  <c r="F667" i="13" s="1"/>
  <c r="G1932" i="9"/>
  <c r="E667" i="13" s="1"/>
  <c r="D1932" i="9"/>
  <c r="A1932" i="9"/>
  <c r="Q1931" i="9"/>
  <c r="L1931" i="9"/>
  <c r="J1931" i="9"/>
  <c r="K1931" i="9" s="1"/>
  <c r="H1931" i="9"/>
  <c r="G1931" i="9"/>
  <c r="D1931" i="9"/>
  <c r="A1931" i="9"/>
  <c r="L1930" i="9"/>
  <c r="H666" i="13" s="1"/>
  <c r="J1930" i="9"/>
  <c r="K1930" i="9" s="1"/>
  <c r="H1930" i="9"/>
  <c r="F666" i="13" s="1"/>
  <c r="G1930" i="9"/>
  <c r="E666" i="13" s="1"/>
  <c r="D1930" i="9"/>
  <c r="A1930" i="9"/>
  <c r="L1929" i="9"/>
  <c r="H665" i="13" s="1"/>
  <c r="J1929" i="9"/>
  <c r="K1929" i="9" s="1"/>
  <c r="H1929" i="9"/>
  <c r="F665" i="13" s="1"/>
  <c r="G1929" i="9"/>
  <c r="E665" i="13" s="1"/>
  <c r="D1929" i="9"/>
  <c r="A1929" i="9"/>
  <c r="J1928" i="9"/>
  <c r="K1928" i="9" s="1"/>
  <c r="H1928" i="9"/>
  <c r="F664" i="13" s="1"/>
  <c r="G1928" i="9"/>
  <c r="E664" i="13" s="1"/>
  <c r="D1928" i="9"/>
  <c r="A1928" i="9"/>
  <c r="L1928" i="9" s="1"/>
  <c r="H664" i="13" s="1"/>
  <c r="J1927" i="9"/>
  <c r="K1927" i="9" s="1"/>
  <c r="H1927" i="9"/>
  <c r="F663" i="13" s="1"/>
  <c r="G1927" i="9"/>
  <c r="E663" i="13" s="1"/>
  <c r="D1927" i="9"/>
  <c r="A1927" i="9"/>
  <c r="L1927" i="9" s="1"/>
  <c r="H663" i="13" s="1"/>
  <c r="L1926" i="9"/>
  <c r="H662" i="13" s="1"/>
  <c r="J1926" i="9"/>
  <c r="K1926" i="9" s="1"/>
  <c r="H1926" i="9"/>
  <c r="F662" i="13" s="1"/>
  <c r="G1926" i="9"/>
  <c r="E662" i="13" s="1"/>
  <c r="D1926" i="9"/>
  <c r="A1926" i="9"/>
  <c r="J1925" i="9"/>
  <c r="K1925" i="9" s="1"/>
  <c r="H1925" i="9"/>
  <c r="F661" i="13" s="1"/>
  <c r="G1925" i="9"/>
  <c r="E661" i="13" s="1"/>
  <c r="D1925" i="9"/>
  <c r="A1925" i="9"/>
  <c r="L1925" i="9" s="1"/>
  <c r="H661" i="13" s="1"/>
  <c r="J1924" i="9"/>
  <c r="K1924" i="9" s="1"/>
  <c r="H1924" i="9"/>
  <c r="F660" i="13" s="1"/>
  <c r="G1924" i="9"/>
  <c r="E660" i="13" s="1"/>
  <c r="D1924" i="9"/>
  <c r="A1924" i="9"/>
  <c r="L1924" i="9" s="1"/>
  <c r="H660" i="13" s="1"/>
  <c r="L1923" i="9"/>
  <c r="H659" i="13" s="1"/>
  <c r="J1923" i="9"/>
  <c r="K1923" i="9" s="1"/>
  <c r="H1923" i="9"/>
  <c r="F659" i="13" s="1"/>
  <c r="G1923" i="9"/>
  <c r="E659" i="13" s="1"/>
  <c r="D1923" i="9"/>
  <c r="A1923" i="9"/>
  <c r="L1922" i="9"/>
  <c r="H658" i="13" s="1"/>
  <c r="J1922" i="9"/>
  <c r="K1922" i="9" s="1"/>
  <c r="H1922" i="9"/>
  <c r="F658" i="13" s="1"/>
  <c r="G1922" i="9"/>
  <c r="E658" i="13" s="1"/>
  <c r="D1922" i="9"/>
  <c r="A1922" i="9"/>
  <c r="L1921" i="9"/>
  <c r="H657" i="13" s="1"/>
  <c r="J1921" i="9"/>
  <c r="K1921" i="9" s="1"/>
  <c r="H1921" i="9"/>
  <c r="F657" i="13" s="1"/>
  <c r="G1921" i="9"/>
  <c r="E657" i="13" s="1"/>
  <c r="D1921" i="9"/>
  <c r="A1921" i="9"/>
  <c r="J1920" i="9"/>
  <c r="K1920" i="9" s="1"/>
  <c r="H1920" i="9"/>
  <c r="F656" i="13" s="1"/>
  <c r="G1920" i="9"/>
  <c r="E656" i="13" s="1"/>
  <c r="D1920" i="9"/>
  <c r="A1920" i="9"/>
  <c r="L1920" i="9" s="1"/>
  <c r="H656" i="13" s="1"/>
  <c r="K1919" i="9"/>
  <c r="J1919" i="9"/>
  <c r="H1919" i="9"/>
  <c r="F655" i="13" s="1"/>
  <c r="G1919" i="9"/>
  <c r="E655" i="13" s="1"/>
  <c r="D1919" i="9"/>
  <c r="A1919" i="9"/>
  <c r="L1919" i="9" s="1"/>
  <c r="H655" i="13" s="1"/>
  <c r="L1918" i="9"/>
  <c r="H654" i="13" s="1"/>
  <c r="J1918" i="9"/>
  <c r="K1918" i="9" s="1"/>
  <c r="H1918" i="9"/>
  <c r="F654" i="13" s="1"/>
  <c r="G1918" i="9"/>
  <c r="E654" i="13" s="1"/>
  <c r="D1918" i="9"/>
  <c r="A1918" i="9"/>
  <c r="J1917" i="9"/>
  <c r="K1917" i="9" s="1"/>
  <c r="H1917" i="9"/>
  <c r="G1917" i="9"/>
  <c r="D1917" i="9"/>
  <c r="A1917" i="9"/>
  <c r="L1917" i="9" s="1"/>
  <c r="J1916" i="9"/>
  <c r="K1916" i="9" s="1"/>
  <c r="H1916" i="9"/>
  <c r="G1916" i="9"/>
  <c r="D1916" i="9"/>
  <c r="A1916" i="9"/>
  <c r="L1916" i="9" s="1"/>
  <c r="L1915" i="9"/>
  <c r="J1915" i="9"/>
  <c r="K1915" i="9" s="1"/>
  <c r="H1915" i="9"/>
  <c r="G1915" i="9"/>
  <c r="D1915" i="9"/>
  <c r="A1915" i="9"/>
  <c r="L1914" i="9"/>
  <c r="H653" i="13" s="1"/>
  <c r="J1914" i="9"/>
  <c r="K1914" i="9" s="1"/>
  <c r="H1914" i="9"/>
  <c r="F653" i="13" s="1"/>
  <c r="G1914" i="9"/>
  <c r="E653" i="13" s="1"/>
  <c r="D1914" i="9"/>
  <c r="A1914" i="9"/>
  <c r="L1913" i="9"/>
  <c r="H652" i="13" s="1"/>
  <c r="J1913" i="9"/>
  <c r="K1913" i="9" s="1"/>
  <c r="H1913" i="9"/>
  <c r="F652" i="13" s="1"/>
  <c r="G1913" i="9"/>
  <c r="E652" i="13" s="1"/>
  <c r="D1913" i="9"/>
  <c r="A1913" i="9"/>
  <c r="J1912" i="9"/>
  <c r="K1912" i="9" s="1"/>
  <c r="H1912" i="9"/>
  <c r="F651" i="13" s="1"/>
  <c r="G1912" i="9"/>
  <c r="E651" i="13" s="1"/>
  <c r="D1912" i="9"/>
  <c r="A1912" i="9"/>
  <c r="L1912" i="9" s="1"/>
  <c r="H651" i="13" s="1"/>
  <c r="J1911" i="9"/>
  <c r="K1911" i="9" s="1"/>
  <c r="H1911" i="9"/>
  <c r="F650" i="13" s="1"/>
  <c r="G1911" i="9"/>
  <c r="E650" i="13" s="1"/>
  <c r="D1911" i="9"/>
  <c r="A1911" i="9"/>
  <c r="L1911" i="9" s="1"/>
  <c r="H650" i="13" s="1"/>
  <c r="L1910" i="9"/>
  <c r="H649" i="13" s="1"/>
  <c r="J1910" i="9"/>
  <c r="K1910" i="9" s="1"/>
  <c r="H1910" i="9"/>
  <c r="F649" i="13" s="1"/>
  <c r="G1910" i="9"/>
  <c r="E649" i="13" s="1"/>
  <c r="D1910" i="9"/>
  <c r="A1910" i="9"/>
  <c r="J1909" i="9"/>
  <c r="K1909" i="9" s="1"/>
  <c r="H1909" i="9"/>
  <c r="F648" i="13" s="1"/>
  <c r="G1909" i="9"/>
  <c r="E648" i="13" s="1"/>
  <c r="D1909" i="9"/>
  <c r="A1909" i="9"/>
  <c r="L1909" i="9" s="1"/>
  <c r="H648" i="13" s="1"/>
  <c r="J1908" i="9"/>
  <c r="K1908" i="9" s="1"/>
  <c r="H1908" i="9"/>
  <c r="F647" i="13" s="1"/>
  <c r="G1908" i="9"/>
  <c r="E647" i="13" s="1"/>
  <c r="D1908" i="9"/>
  <c r="A1908" i="9"/>
  <c r="L1908" i="9" s="1"/>
  <c r="H647" i="13" s="1"/>
  <c r="L1907" i="9"/>
  <c r="H646" i="13" s="1"/>
  <c r="J1907" i="9"/>
  <c r="K1907" i="9" s="1"/>
  <c r="H1907" i="9"/>
  <c r="F646" i="13" s="1"/>
  <c r="G1907" i="9"/>
  <c r="E646" i="13" s="1"/>
  <c r="D1907" i="9"/>
  <c r="A1907" i="9"/>
  <c r="L1906" i="9"/>
  <c r="H645" i="13" s="1"/>
  <c r="J1906" i="9"/>
  <c r="K1906" i="9" s="1"/>
  <c r="H1906" i="9"/>
  <c r="F645" i="13" s="1"/>
  <c r="G1906" i="9"/>
  <c r="E645" i="13" s="1"/>
  <c r="D1906" i="9"/>
  <c r="A1906" i="9"/>
  <c r="L1905" i="9"/>
  <c r="H644" i="13" s="1"/>
  <c r="J1905" i="9"/>
  <c r="K1905" i="9" s="1"/>
  <c r="H1905" i="9"/>
  <c r="F644" i="13" s="1"/>
  <c r="G1905" i="9"/>
  <c r="E644" i="13" s="1"/>
  <c r="D1905" i="9"/>
  <c r="A1905" i="9"/>
  <c r="J1904" i="9"/>
  <c r="K1904" i="9" s="1"/>
  <c r="H1904" i="9"/>
  <c r="F643" i="13" s="1"/>
  <c r="G1904" i="9"/>
  <c r="E643" i="13" s="1"/>
  <c r="D1904" i="9"/>
  <c r="A1904" i="9"/>
  <c r="L1904" i="9" s="1"/>
  <c r="H643" i="13" s="1"/>
  <c r="Q1903" i="9"/>
  <c r="J1903" i="9"/>
  <c r="K1903" i="9" s="1"/>
  <c r="H1903" i="9"/>
  <c r="G1903" i="9"/>
  <c r="D1903" i="9"/>
  <c r="A1903" i="9"/>
  <c r="L1903" i="9" s="1"/>
  <c r="J1902" i="9"/>
  <c r="K1902" i="9" s="1"/>
  <c r="H1902" i="9"/>
  <c r="F642" i="13" s="1"/>
  <c r="G1902" i="9"/>
  <c r="E642" i="13" s="1"/>
  <c r="D1902" i="9"/>
  <c r="A1902" i="9"/>
  <c r="L1902" i="9" s="1"/>
  <c r="H642" i="13" s="1"/>
  <c r="L1901" i="9"/>
  <c r="H641" i="13" s="1"/>
  <c r="J1901" i="9"/>
  <c r="K1901" i="9" s="1"/>
  <c r="H1901" i="9"/>
  <c r="F641" i="13" s="1"/>
  <c r="G1901" i="9"/>
  <c r="E641" i="13" s="1"/>
  <c r="D1901" i="9"/>
  <c r="A1901" i="9"/>
  <c r="J1900" i="9"/>
  <c r="K1900" i="9" s="1"/>
  <c r="H1900" i="9"/>
  <c r="G1900" i="9"/>
  <c r="D1900" i="9"/>
  <c r="A1900" i="9"/>
  <c r="L1900" i="9" s="1"/>
  <c r="J1899" i="9"/>
  <c r="K1899" i="9" s="1"/>
  <c r="H1899" i="9"/>
  <c r="G1899" i="9"/>
  <c r="D1899" i="9"/>
  <c r="A1899" i="9"/>
  <c r="L1899" i="9" s="1"/>
  <c r="L1898" i="9"/>
  <c r="H640" i="13" s="1"/>
  <c r="J1898" i="9"/>
  <c r="K1898" i="9" s="1"/>
  <c r="H1898" i="9"/>
  <c r="F640" i="13" s="1"/>
  <c r="G1898" i="9"/>
  <c r="E640" i="13" s="1"/>
  <c r="D1898" i="9"/>
  <c r="A1898" i="9"/>
  <c r="L1897" i="9"/>
  <c r="H639" i="13" s="1"/>
  <c r="J1897" i="9"/>
  <c r="K1897" i="9" s="1"/>
  <c r="H1897" i="9"/>
  <c r="F639" i="13" s="1"/>
  <c r="G1897" i="9"/>
  <c r="E639" i="13" s="1"/>
  <c r="D1897" i="9"/>
  <c r="A1897" i="9"/>
  <c r="L1896" i="9"/>
  <c r="H638" i="13" s="1"/>
  <c r="J1896" i="9"/>
  <c r="K1896" i="9" s="1"/>
  <c r="H1896" i="9"/>
  <c r="F638" i="13" s="1"/>
  <c r="G1896" i="9"/>
  <c r="E638" i="13" s="1"/>
  <c r="D1896" i="9"/>
  <c r="A1896" i="9"/>
  <c r="J1895" i="9"/>
  <c r="K1895" i="9" s="1"/>
  <c r="H1895" i="9"/>
  <c r="F637" i="13" s="1"/>
  <c r="G1895" i="9"/>
  <c r="E637" i="13" s="1"/>
  <c r="D1895" i="9"/>
  <c r="A1895" i="9"/>
  <c r="L1895" i="9" s="1"/>
  <c r="H637" i="13" s="1"/>
  <c r="K1894" i="9"/>
  <c r="J1894" i="9"/>
  <c r="H1894" i="9"/>
  <c r="G1894" i="9"/>
  <c r="D1894" i="9"/>
  <c r="A1894" i="9"/>
  <c r="L1894" i="9" s="1"/>
  <c r="L1893" i="9"/>
  <c r="J1893" i="9"/>
  <c r="K1893" i="9" s="1"/>
  <c r="H1893" i="9"/>
  <c r="G1893" i="9"/>
  <c r="D1893" i="9"/>
  <c r="A1893" i="9"/>
  <c r="J1892" i="9"/>
  <c r="K1892" i="9" s="1"/>
  <c r="H1892" i="9"/>
  <c r="F636" i="13" s="1"/>
  <c r="G1892" i="9"/>
  <c r="E636" i="13" s="1"/>
  <c r="D1892" i="9"/>
  <c r="A1892" i="9"/>
  <c r="L1892" i="9" s="1"/>
  <c r="H636" i="13" s="1"/>
  <c r="J1891" i="9"/>
  <c r="K1891" i="9" s="1"/>
  <c r="H1891" i="9"/>
  <c r="F635" i="13" s="1"/>
  <c r="G1891" i="9"/>
  <c r="E635" i="13" s="1"/>
  <c r="D1891" i="9"/>
  <c r="A1891" i="9"/>
  <c r="L1891" i="9" s="1"/>
  <c r="H635" i="13" s="1"/>
  <c r="L1890" i="9"/>
  <c r="J1890" i="9"/>
  <c r="K1890" i="9" s="1"/>
  <c r="H1890" i="9"/>
  <c r="G1890" i="9"/>
  <c r="D1890" i="9"/>
  <c r="A1890" i="9"/>
  <c r="L1889" i="9"/>
  <c r="H634" i="13" s="1"/>
  <c r="J1889" i="9"/>
  <c r="K1889" i="9" s="1"/>
  <c r="H1889" i="9"/>
  <c r="F634" i="13" s="1"/>
  <c r="G1889" i="9"/>
  <c r="E634" i="13" s="1"/>
  <c r="D1889" i="9"/>
  <c r="A1889" i="9"/>
  <c r="L1888" i="9"/>
  <c r="J1888" i="9"/>
  <c r="K1888" i="9" s="1"/>
  <c r="H1888" i="9"/>
  <c r="G1888" i="9"/>
  <c r="D1888" i="9"/>
  <c r="A1888" i="9"/>
  <c r="J1887" i="9"/>
  <c r="K1887" i="9" s="1"/>
  <c r="H1887" i="9"/>
  <c r="F633" i="13" s="1"/>
  <c r="G1887" i="9"/>
  <c r="E633" i="13" s="1"/>
  <c r="D1887" i="9"/>
  <c r="A1887" i="9"/>
  <c r="L1887" i="9" s="1"/>
  <c r="H633" i="13" s="1"/>
  <c r="J1886" i="9"/>
  <c r="K1886" i="9" s="1"/>
  <c r="H1886" i="9"/>
  <c r="G1886" i="9"/>
  <c r="D1886" i="9"/>
  <c r="A1886" i="9"/>
  <c r="L1886" i="9" s="1"/>
  <c r="L1885" i="9"/>
  <c r="H632" i="13" s="1"/>
  <c r="J1885" i="9"/>
  <c r="K1885" i="9" s="1"/>
  <c r="H1885" i="9"/>
  <c r="F632" i="13" s="1"/>
  <c r="G1885" i="9"/>
  <c r="E632" i="13" s="1"/>
  <c r="D1885" i="9"/>
  <c r="A1885" i="9"/>
  <c r="J1884" i="9"/>
  <c r="K1884" i="9" s="1"/>
  <c r="H1884" i="9"/>
  <c r="F631" i="13" s="1"/>
  <c r="G1884" i="9"/>
  <c r="E631" i="13" s="1"/>
  <c r="D1884" i="9"/>
  <c r="A1884" i="9"/>
  <c r="L1884" i="9" s="1"/>
  <c r="H631" i="13" s="1"/>
  <c r="J1883" i="9"/>
  <c r="K1883" i="9" s="1"/>
  <c r="H1883" i="9"/>
  <c r="F630" i="13" s="1"/>
  <c r="G1883" i="9"/>
  <c r="E630" i="13" s="1"/>
  <c r="D1883" i="9"/>
  <c r="A1883" i="9"/>
  <c r="L1883" i="9" s="1"/>
  <c r="H630" i="13" s="1"/>
  <c r="L1882" i="9"/>
  <c r="H629" i="13" s="1"/>
  <c r="J1882" i="9"/>
  <c r="K1882" i="9" s="1"/>
  <c r="H1882" i="9"/>
  <c r="F629" i="13" s="1"/>
  <c r="G1882" i="9"/>
  <c r="E629" i="13" s="1"/>
  <c r="D1882" i="9"/>
  <c r="A1882" i="9"/>
  <c r="L1881" i="9"/>
  <c r="H628" i="13" s="1"/>
  <c r="J1881" i="9"/>
  <c r="K1881" i="9" s="1"/>
  <c r="H1881" i="9"/>
  <c r="F628" i="13" s="1"/>
  <c r="G1881" i="9"/>
  <c r="E628" i="13" s="1"/>
  <c r="D1881" i="9"/>
  <c r="A1881" i="9"/>
  <c r="L1880" i="9"/>
  <c r="H627" i="13" s="1"/>
  <c r="J1880" i="9"/>
  <c r="K1880" i="9" s="1"/>
  <c r="H1880" i="9"/>
  <c r="F627" i="13" s="1"/>
  <c r="G1880" i="9"/>
  <c r="E627" i="13" s="1"/>
  <c r="D1880" i="9"/>
  <c r="A1880" i="9"/>
  <c r="J1879" i="9"/>
  <c r="K1879" i="9" s="1"/>
  <c r="H1879" i="9"/>
  <c r="F626" i="13" s="1"/>
  <c r="G1879" i="9"/>
  <c r="E626" i="13" s="1"/>
  <c r="D1879" i="9"/>
  <c r="A1879" i="9"/>
  <c r="L1879" i="9" s="1"/>
  <c r="H626" i="13" s="1"/>
  <c r="J1878" i="9"/>
  <c r="K1878" i="9" s="1"/>
  <c r="H1878" i="9"/>
  <c r="F625" i="13" s="1"/>
  <c r="G1878" i="9"/>
  <c r="E625" i="13" s="1"/>
  <c r="D1878" i="9"/>
  <c r="A1878" i="9"/>
  <c r="L1878" i="9" s="1"/>
  <c r="H625" i="13" s="1"/>
  <c r="L1877" i="9"/>
  <c r="H624" i="13" s="1"/>
  <c r="J1877" i="9"/>
  <c r="K1877" i="9" s="1"/>
  <c r="H1877" i="9"/>
  <c r="F624" i="13" s="1"/>
  <c r="G1877" i="9"/>
  <c r="E624" i="13" s="1"/>
  <c r="D1877" i="9"/>
  <c r="A1877" i="9"/>
  <c r="K1876" i="9"/>
  <c r="J1876" i="9"/>
  <c r="H1876" i="9"/>
  <c r="F623" i="13" s="1"/>
  <c r="G1876" i="9"/>
  <c r="E623" i="13" s="1"/>
  <c r="D1876" i="9"/>
  <c r="A1876" i="9"/>
  <c r="L1876" i="9" s="1"/>
  <c r="H623" i="13" s="1"/>
  <c r="Q1875" i="9"/>
  <c r="J1875" i="9"/>
  <c r="K1875" i="9" s="1"/>
  <c r="H1875" i="9"/>
  <c r="G1875" i="9"/>
  <c r="D1875" i="9"/>
  <c r="A1875" i="9"/>
  <c r="L1875" i="9" s="1"/>
  <c r="Q1874" i="9"/>
  <c r="J1874" i="9"/>
  <c r="K1874" i="9" s="1"/>
  <c r="H1874" i="9"/>
  <c r="G1874" i="9"/>
  <c r="D1874" i="9"/>
  <c r="A1874" i="9"/>
  <c r="L1874" i="9" s="1"/>
  <c r="J1873" i="9"/>
  <c r="K1873" i="9" s="1"/>
  <c r="H1873" i="9"/>
  <c r="F622" i="13" s="1"/>
  <c r="G1873" i="9"/>
  <c r="E622" i="13" s="1"/>
  <c r="D1873" i="9"/>
  <c r="A1873" i="9"/>
  <c r="L1873" i="9" s="1"/>
  <c r="H622" i="13" s="1"/>
  <c r="L1872" i="9"/>
  <c r="H621" i="13" s="1"/>
  <c r="J1872" i="9"/>
  <c r="K1872" i="9" s="1"/>
  <c r="H1872" i="9"/>
  <c r="F621" i="13" s="1"/>
  <c r="G1872" i="9"/>
  <c r="E621" i="13" s="1"/>
  <c r="D1872" i="9"/>
  <c r="A1872" i="9"/>
  <c r="L1871" i="9"/>
  <c r="H620" i="13" s="1"/>
  <c r="J1871" i="9"/>
  <c r="K1871" i="9" s="1"/>
  <c r="H1871" i="9"/>
  <c r="F620" i="13" s="1"/>
  <c r="G1871" i="9"/>
  <c r="E620" i="13" s="1"/>
  <c r="D1871" i="9"/>
  <c r="A1871" i="9"/>
  <c r="L1870" i="9"/>
  <c r="H619" i="13" s="1"/>
  <c r="J1870" i="9"/>
  <c r="K1870" i="9" s="1"/>
  <c r="H1870" i="9"/>
  <c r="F619" i="13" s="1"/>
  <c r="G1870" i="9"/>
  <c r="E619" i="13" s="1"/>
  <c r="D1870" i="9"/>
  <c r="A1870" i="9"/>
  <c r="J1869" i="9"/>
  <c r="K1869" i="9" s="1"/>
  <c r="H1869" i="9"/>
  <c r="F618" i="13" s="1"/>
  <c r="G1869" i="9"/>
  <c r="E618" i="13" s="1"/>
  <c r="D1869" i="9"/>
  <c r="A1869" i="9"/>
  <c r="L1869" i="9" s="1"/>
  <c r="H618" i="13" s="1"/>
  <c r="J1868" i="9"/>
  <c r="K1868" i="9" s="1"/>
  <c r="H1868" i="9"/>
  <c r="F617" i="13" s="1"/>
  <c r="G1868" i="9"/>
  <c r="E617" i="13" s="1"/>
  <c r="D1868" i="9"/>
  <c r="A1868" i="9"/>
  <c r="L1868" i="9" s="1"/>
  <c r="H617" i="13" s="1"/>
  <c r="L1867" i="9"/>
  <c r="H616" i="13" s="1"/>
  <c r="J1867" i="9"/>
  <c r="K1867" i="9" s="1"/>
  <c r="H1867" i="9"/>
  <c r="F616" i="13" s="1"/>
  <c r="G1867" i="9"/>
  <c r="E616" i="13" s="1"/>
  <c r="D1867" i="9"/>
  <c r="A1867" i="9"/>
  <c r="J1866" i="9"/>
  <c r="K1866" i="9" s="1"/>
  <c r="H1866" i="9"/>
  <c r="F615" i="13" s="1"/>
  <c r="G1866" i="9"/>
  <c r="E615" i="13" s="1"/>
  <c r="D1866" i="9"/>
  <c r="A1866" i="9"/>
  <c r="L1866" i="9" s="1"/>
  <c r="H615" i="13" s="1"/>
  <c r="J1865" i="9"/>
  <c r="K1865" i="9" s="1"/>
  <c r="H1865" i="9"/>
  <c r="F614" i="13" s="1"/>
  <c r="G1865" i="9"/>
  <c r="E614" i="13" s="1"/>
  <c r="D1865" i="9"/>
  <c r="A1865" i="9"/>
  <c r="L1865" i="9" s="1"/>
  <c r="H614" i="13" s="1"/>
  <c r="L1864" i="9"/>
  <c r="H613" i="13" s="1"/>
  <c r="J1864" i="9"/>
  <c r="K1864" i="9" s="1"/>
  <c r="H1864" i="9"/>
  <c r="F613" i="13" s="1"/>
  <c r="G1864" i="9"/>
  <c r="E613" i="13" s="1"/>
  <c r="D1864" i="9"/>
  <c r="A1864" i="9"/>
  <c r="L1863" i="9"/>
  <c r="K1863" i="9"/>
  <c r="J1863" i="9"/>
  <c r="H1863" i="9"/>
  <c r="G1863" i="9"/>
  <c r="D1863" i="9"/>
  <c r="A1863" i="9"/>
  <c r="L1862" i="9"/>
  <c r="J1862" i="9"/>
  <c r="K1862" i="9" s="1"/>
  <c r="H1862" i="9"/>
  <c r="G1862" i="9"/>
  <c r="D1862" i="9"/>
  <c r="A1862" i="9"/>
  <c r="J1861" i="9"/>
  <c r="K1861" i="9" s="1"/>
  <c r="H1861" i="9"/>
  <c r="G1861" i="9"/>
  <c r="D1861" i="9"/>
  <c r="A1861" i="9"/>
  <c r="L1861" i="9" s="1"/>
  <c r="J1860" i="9"/>
  <c r="K1860" i="9" s="1"/>
  <c r="H1860" i="9"/>
  <c r="F612" i="13" s="1"/>
  <c r="G1860" i="9"/>
  <c r="E612" i="13" s="1"/>
  <c r="D1860" i="9"/>
  <c r="A1860" i="9"/>
  <c r="L1860" i="9" s="1"/>
  <c r="H612" i="13" s="1"/>
  <c r="L1859" i="9"/>
  <c r="H611" i="13" s="1"/>
  <c r="J1859" i="9"/>
  <c r="K1859" i="9" s="1"/>
  <c r="H1859" i="9"/>
  <c r="F611" i="13" s="1"/>
  <c r="G1859" i="9"/>
  <c r="E611" i="13" s="1"/>
  <c r="D1859" i="9"/>
  <c r="A1859" i="9"/>
  <c r="J1858" i="9"/>
  <c r="K1858" i="9" s="1"/>
  <c r="H1858" i="9"/>
  <c r="G1858" i="9"/>
  <c r="D1858" i="9"/>
  <c r="A1858" i="9"/>
  <c r="L1858" i="9" s="1"/>
  <c r="J1857" i="9"/>
  <c r="K1857" i="9" s="1"/>
  <c r="H1857" i="9"/>
  <c r="G1857" i="9"/>
  <c r="D1857" i="9"/>
  <c r="A1857" i="9"/>
  <c r="L1857" i="9" s="1"/>
  <c r="L1856" i="9"/>
  <c r="H610" i="13" s="1"/>
  <c r="J1856" i="9"/>
  <c r="K1856" i="9" s="1"/>
  <c r="H1856" i="9"/>
  <c r="F610" i="13" s="1"/>
  <c r="G1856" i="9"/>
  <c r="E610" i="13" s="1"/>
  <c r="D1856" i="9"/>
  <c r="A1856" i="9"/>
  <c r="L1855" i="9"/>
  <c r="H609" i="13" s="1"/>
  <c r="J1855" i="9"/>
  <c r="K1855" i="9" s="1"/>
  <c r="H1855" i="9"/>
  <c r="F609" i="13" s="1"/>
  <c r="G1855" i="9"/>
  <c r="E609" i="13" s="1"/>
  <c r="D1855" i="9"/>
  <c r="A1855" i="9"/>
  <c r="L1854" i="9"/>
  <c r="H608" i="13" s="1"/>
  <c r="J1854" i="9"/>
  <c r="K1854" i="9" s="1"/>
  <c r="H1854" i="9"/>
  <c r="F608" i="13" s="1"/>
  <c r="G1854" i="9"/>
  <c r="E608" i="13" s="1"/>
  <c r="D1854" i="9"/>
  <c r="A1854" i="9"/>
  <c r="J1853" i="9"/>
  <c r="K1853" i="9" s="1"/>
  <c r="H1853" i="9"/>
  <c r="F607" i="13" s="1"/>
  <c r="G1853" i="9"/>
  <c r="E607" i="13" s="1"/>
  <c r="D1853" i="9"/>
  <c r="A1853" i="9"/>
  <c r="L1853" i="9" s="1"/>
  <c r="H607" i="13" s="1"/>
  <c r="J1852" i="9"/>
  <c r="K1852" i="9" s="1"/>
  <c r="H1852" i="9"/>
  <c r="F606" i="13" s="1"/>
  <c r="G1852" i="9"/>
  <c r="E606" i="13" s="1"/>
  <c r="D1852" i="9"/>
  <c r="A1852" i="9"/>
  <c r="L1852" i="9" s="1"/>
  <c r="H606" i="13" s="1"/>
  <c r="L1851" i="9"/>
  <c r="J1851" i="9"/>
  <c r="K1851" i="9" s="1"/>
  <c r="H1851" i="9"/>
  <c r="G1851" i="9"/>
  <c r="D1851" i="9"/>
  <c r="A1851" i="9"/>
  <c r="J1850" i="9"/>
  <c r="K1850" i="9" s="1"/>
  <c r="H1850" i="9"/>
  <c r="F605" i="13" s="1"/>
  <c r="G1850" i="9"/>
  <c r="E605" i="13" s="1"/>
  <c r="D1850" i="9"/>
  <c r="A1850" i="9"/>
  <c r="L1850" i="9" s="1"/>
  <c r="H605" i="13" s="1"/>
  <c r="J1849" i="9"/>
  <c r="K1849" i="9" s="1"/>
  <c r="H1849" i="9"/>
  <c r="F604" i="13" s="1"/>
  <c r="G1849" i="9"/>
  <c r="E604" i="13" s="1"/>
  <c r="D1849" i="9"/>
  <c r="A1849" i="9"/>
  <c r="L1849" i="9" s="1"/>
  <c r="H604" i="13" s="1"/>
  <c r="L1848" i="9"/>
  <c r="H603" i="13" s="1"/>
  <c r="J1848" i="9"/>
  <c r="K1848" i="9" s="1"/>
  <c r="H1848" i="9"/>
  <c r="F603" i="13" s="1"/>
  <c r="G1848" i="9"/>
  <c r="E603" i="13" s="1"/>
  <c r="D1848" i="9"/>
  <c r="A1848" i="9"/>
  <c r="L1847" i="9"/>
  <c r="H602" i="13" s="1"/>
  <c r="K1847" i="9"/>
  <c r="J1847" i="9"/>
  <c r="H1847" i="9"/>
  <c r="F602" i="13" s="1"/>
  <c r="G1847" i="9"/>
  <c r="E602" i="13" s="1"/>
  <c r="D1847" i="9"/>
  <c r="A1847" i="9"/>
  <c r="Q1846" i="9"/>
  <c r="L1846" i="9"/>
  <c r="K1846" i="9"/>
  <c r="J1846" i="9"/>
  <c r="H1846" i="9"/>
  <c r="G1846" i="9"/>
  <c r="D1846" i="9"/>
  <c r="A1846" i="9"/>
  <c r="L1845" i="9"/>
  <c r="H601" i="13" s="1"/>
  <c r="J1845" i="9"/>
  <c r="K1845" i="9" s="1"/>
  <c r="H1845" i="9"/>
  <c r="F601" i="13" s="1"/>
  <c r="G1845" i="9"/>
  <c r="E601" i="13" s="1"/>
  <c r="D1845" i="9"/>
  <c r="A1845" i="9"/>
  <c r="J1844" i="9"/>
  <c r="K1844" i="9" s="1"/>
  <c r="H1844" i="9"/>
  <c r="F600" i="13" s="1"/>
  <c r="G1844" i="9"/>
  <c r="E600" i="13" s="1"/>
  <c r="D1844" i="9"/>
  <c r="A1844" i="9"/>
  <c r="L1844" i="9" s="1"/>
  <c r="H600" i="13" s="1"/>
  <c r="J1843" i="9"/>
  <c r="K1843" i="9" s="1"/>
  <c r="H1843" i="9"/>
  <c r="F599" i="13" s="1"/>
  <c r="G1843" i="9"/>
  <c r="E599" i="13" s="1"/>
  <c r="D1843" i="9"/>
  <c r="A1843" i="9"/>
  <c r="L1843" i="9" s="1"/>
  <c r="H599" i="13" s="1"/>
  <c r="L1842" i="9"/>
  <c r="H598" i="13" s="1"/>
  <c r="J1842" i="9"/>
  <c r="K1842" i="9" s="1"/>
  <c r="H1842" i="9"/>
  <c r="F598" i="13" s="1"/>
  <c r="G1842" i="9"/>
  <c r="E598" i="13" s="1"/>
  <c r="D1842" i="9"/>
  <c r="A1842" i="9"/>
  <c r="J1841" i="9"/>
  <c r="K1841" i="9" s="1"/>
  <c r="H1841" i="9"/>
  <c r="F597" i="13" s="1"/>
  <c r="G1841" i="9"/>
  <c r="E597" i="13" s="1"/>
  <c r="D1841" i="9"/>
  <c r="A1841" i="9"/>
  <c r="L1841" i="9" s="1"/>
  <c r="H597" i="13" s="1"/>
  <c r="J1840" i="9"/>
  <c r="K1840" i="9" s="1"/>
  <c r="H1840" i="9"/>
  <c r="F596" i="13" s="1"/>
  <c r="G1840" i="9"/>
  <c r="E596" i="13" s="1"/>
  <c r="D1840" i="9"/>
  <c r="A1840" i="9"/>
  <c r="L1840" i="9" s="1"/>
  <c r="H596" i="13" s="1"/>
  <c r="L1839" i="9"/>
  <c r="H595" i="13" s="1"/>
  <c r="J1839" i="9"/>
  <c r="K1839" i="9" s="1"/>
  <c r="H1839" i="9"/>
  <c r="F595" i="13" s="1"/>
  <c r="G1839" i="9"/>
  <c r="E595" i="13" s="1"/>
  <c r="D1839" i="9"/>
  <c r="A1839" i="9"/>
  <c r="L1838" i="9"/>
  <c r="J1838" i="9"/>
  <c r="K1838" i="9" s="1"/>
  <c r="H1838" i="9"/>
  <c r="G1838" i="9"/>
  <c r="D1838" i="9"/>
  <c r="A1838" i="9"/>
  <c r="L1837" i="9"/>
  <c r="H594" i="13" s="1"/>
  <c r="J1837" i="9"/>
  <c r="K1837" i="9" s="1"/>
  <c r="H1837" i="9"/>
  <c r="F594" i="13" s="1"/>
  <c r="G1837" i="9"/>
  <c r="E594" i="13" s="1"/>
  <c r="D1837" i="9"/>
  <c r="A1837" i="9"/>
  <c r="J1836" i="9"/>
  <c r="K1836" i="9" s="1"/>
  <c r="H1836" i="9"/>
  <c r="F593" i="13" s="1"/>
  <c r="G1836" i="9"/>
  <c r="E593" i="13" s="1"/>
  <c r="D1836" i="9"/>
  <c r="A1836" i="9"/>
  <c r="L1836" i="9" s="1"/>
  <c r="H593" i="13" s="1"/>
  <c r="J1835" i="9"/>
  <c r="K1835" i="9" s="1"/>
  <c r="H1835" i="9"/>
  <c r="F592" i="13" s="1"/>
  <c r="G1835" i="9"/>
  <c r="E592" i="13" s="1"/>
  <c r="D1835" i="9"/>
  <c r="A1835" i="9"/>
  <c r="L1835" i="9" s="1"/>
  <c r="H592" i="13" s="1"/>
  <c r="L1834" i="9"/>
  <c r="J1834" i="9"/>
  <c r="K1834" i="9" s="1"/>
  <c r="H1834" i="9"/>
  <c r="G1834" i="9"/>
  <c r="D1834" i="9"/>
  <c r="A1834" i="9"/>
  <c r="J1833" i="9"/>
  <c r="K1833" i="9" s="1"/>
  <c r="H1833" i="9"/>
  <c r="F591" i="13" s="1"/>
  <c r="G1833" i="9"/>
  <c r="E591" i="13" s="1"/>
  <c r="D1833" i="9"/>
  <c r="A1833" i="9"/>
  <c r="L1833" i="9" s="1"/>
  <c r="H591" i="13" s="1"/>
  <c r="J1832" i="9"/>
  <c r="K1832" i="9" s="1"/>
  <c r="H1832" i="9"/>
  <c r="G1832" i="9"/>
  <c r="D1832" i="9"/>
  <c r="A1832" i="9"/>
  <c r="L1832" i="9" s="1"/>
  <c r="L1831" i="9"/>
  <c r="H590" i="13" s="1"/>
  <c r="J1831" i="9"/>
  <c r="K1831" i="9" s="1"/>
  <c r="H1831" i="9"/>
  <c r="F590" i="13" s="1"/>
  <c r="G1831" i="9"/>
  <c r="E590" i="13" s="1"/>
  <c r="D1831" i="9"/>
  <c r="A1831" i="9"/>
  <c r="L1830" i="9"/>
  <c r="H589" i="13" s="1"/>
  <c r="J1830" i="9"/>
  <c r="K1830" i="9" s="1"/>
  <c r="H1830" i="9"/>
  <c r="F589" i="13" s="1"/>
  <c r="G1830" i="9"/>
  <c r="E589" i="13" s="1"/>
  <c r="D1830" i="9"/>
  <c r="A1830" i="9"/>
  <c r="L1829" i="9"/>
  <c r="H588" i="13" s="1"/>
  <c r="J1829" i="9"/>
  <c r="K1829" i="9" s="1"/>
  <c r="H1829" i="9"/>
  <c r="F588" i="13" s="1"/>
  <c r="G1829" i="9"/>
  <c r="E588" i="13" s="1"/>
  <c r="D1829" i="9"/>
  <c r="A1829" i="9"/>
  <c r="J1828" i="9"/>
  <c r="K1828" i="9" s="1"/>
  <c r="H1828" i="9"/>
  <c r="F587" i="13" s="1"/>
  <c r="G1828" i="9"/>
  <c r="E587" i="13" s="1"/>
  <c r="D1828" i="9"/>
  <c r="A1828" i="9"/>
  <c r="L1828" i="9" s="1"/>
  <c r="H587" i="13" s="1"/>
  <c r="J1827" i="9"/>
  <c r="K1827" i="9" s="1"/>
  <c r="H1827" i="9"/>
  <c r="F586" i="13" s="1"/>
  <c r="G1827" i="9"/>
  <c r="E586" i="13" s="1"/>
  <c r="D1827" i="9"/>
  <c r="A1827" i="9"/>
  <c r="L1827" i="9" s="1"/>
  <c r="H586" i="13" s="1"/>
  <c r="L1826" i="9"/>
  <c r="J1826" i="9"/>
  <c r="K1826" i="9" s="1"/>
  <c r="H1826" i="9"/>
  <c r="G1826" i="9"/>
  <c r="D1826" i="9"/>
  <c r="A1826" i="9"/>
  <c r="J1825" i="9"/>
  <c r="K1825" i="9" s="1"/>
  <c r="H1825" i="9"/>
  <c r="F585" i="13" s="1"/>
  <c r="G1825" i="9"/>
  <c r="E585" i="13" s="1"/>
  <c r="D1825" i="9"/>
  <c r="A1825" i="9"/>
  <c r="L1825" i="9" s="1"/>
  <c r="H585" i="13" s="1"/>
  <c r="J1824" i="9"/>
  <c r="K1824" i="9" s="1"/>
  <c r="H1824" i="9"/>
  <c r="F584" i="13" s="1"/>
  <c r="G1824" i="9"/>
  <c r="E584" i="13" s="1"/>
  <c r="D1824" i="9"/>
  <c r="A1824" i="9"/>
  <c r="L1824" i="9" s="1"/>
  <c r="H584" i="13" s="1"/>
  <c r="L1823" i="9"/>
  <c r="H583" i="13" s="1"/>
  <c r="J1823" i="9"/>
  <c r="K1823" i="9" s="1"/>
  <c r="H1823" i="9"/>
  <c r="F583" i="13" s="1"/>
  <c r="G1823" i="9"/>
  <c r="E583" i="13" s="1"/>
  <c r="D1823" i="9"/>
  <c r="A1823" i="9"/>
  <c r="L1822" i="9"/>
  <c r="H582" i="13" s="1"/>
  <c r="K1822" i="9"/>
  <c r="J1822" i="9"/>
  <c r="H1822" i="9"/>
  <c r="F582" i="13" s="1"/>
  <c r="G1822" i="9"/>
  <c r="E582" i="13" s="1"/>
  <c r="D1822" i="9"/>
  <c r="A1822" i="9"/>
  <c r="Q1821" i="9"/>
  <c r="L1821" i="9"/>
  <c r="K1821" i="9"/>
  <c r="J1821" i="9"/>
  <c r="H1821" i="9"/>
  <c r="G1821" i="9"/>
  <c r="D1821" i="9"/>
  <c r="A1821" i="9"/>
  <c r="Q1820" i="9"/>
  <c r="L1820" i="9"/>
  <c r="K1820" i="9"/>
  <c r="J1820" i="9"/>
  <c r="H1820" i="9"/>
  <c r="G1820" i="9"/>
  <c r="D1820" i="9"/>
  <c r="A1820" i="9"/>
  <c r="L1819" i="9"/>
  <c r="H581" i="13" s="1"/>
  <c r="J1819" i="9"/>
  <c r="K1819" i="9" s="1"/>
  <c r="H1819" i="9"/>
  <c r="F581" i="13" s="1"/>
  <c r="G1819" i="9"/>
  <c r="E581" i="13" s="1"/>
  <c r="D1819" i="9"/>
  <c r="A1819" i="9"/>
  <c r="J1818" i="9"/>
  <c r="K1818" i="9" s="1"/>
  <c r="H1818" i="9"/>
  <c r="F580" i="13" s="1"/>
  <c r="G1818" i="9"/>
  <c r="E580" i="13" s="1"/>
  <c r="D1818" i="9"/>
  <c r="A1818" i="9"/>
  <c r="L1818" i="9" s="1"/>
  <c r="H580" i="13" s="1"/>
  <c r="J1817" i="9"/>
  <c r="K1817" i="9" s="1"/>
  <c r="H1817" i="9"/>
  <c r="F579" i="13" s="1"/>
  <c r="G1817" i="9"/>
  <c r="E579" i="13" s="1"/>
  <c r="D1817" i="9"/>
  <c r="A1817" i="9"/>
  <c r="L1817" i="9" s="1"/>
  <c r="H579" i="13" s="1"/>
  <c r="L1816" i="9"/>
  <c r="H578" i="13" s="1"/>
  <c r="J1816" i="9"/>
  <c r="K1816" i="9" s="1"/>
  <c r="H1816" i="9"/>
  <c r="F578" i="13" s="1"/>
  <c r="G1816" i="9"/>
  <c r="E578" i="13" s="1"/>
  <c r="D1816" i="9"/>
  <c r="A1816" i="9"/>
  <c r="J1815" i="9"/>
  <c r="K1815" i="9" s="1"/>
  <c r="H1815" i="9"/>
  <c r="F577" i="13" s="1"/>
  <c r="G1815" i="9"/>
  <c r="E577" i="13" s="1"/>
  <c r="D1815" i="9"/>
  <c r="A1815" i="9"/>
  <c r="L1815" i="9" s="1"/>
  <c r="H577" i="13" s="1"/>
  <c r="J1814" i="9"/>
  <c r="K1814" i="9" s="1"/>
  <c r="H1814" i="9"/>
  <c r="F576" i="13" s="1"/>
  <c r="G1814" i="9"/>
  <c r="E576" i="13" s="1"/>
  <c r="D1814" i="9"/>
  <c r="A1814" i="9"/>
  <c r="L1814" i="9" s="1"/>
  <c r="H576" i="13" s="1"/>
  <c r="L1813" i="9"/>
  <c r="H575" i="13" s="1"/>
  <c r="J1813" i="9"/>
  <c r="K1813" i="9" s="1"/>
  <c r="H1813" i="9"/>
  <c r="F575" i="13" s="1"/>
  <c r="G1813" i="9"/>
  <c r="E575" i="13" s="1"/>
  <c r="D1813" i="9"/>
  <c r="A1813" i="9"/>
  <c r="L1812" i="9"/>
  <c r="H574" i="13" s="1"/>
  <c r="J1812" i="9"/>
  <c r="K1812" i="9" s="1"/>
  <c r="H1812" i="9"/>
  <c r="F574" i="13" s="1"/>
  <c r="G1812" i="9"/>
  <c r="E574" i="13" s="1"/>
  <c r="D1812" i="9"/>
  <c r="A1812" i="9"/>
  <c r="L1811" i="9"/>
  <c r="H573" i="13" s="1"/>
  <c r="J1811" i="9"/>
  <c r="K1811" i="9" s="1"/>
  <c r="H1811" i="9"/>
  <c r="F573" i="13" s="1"/>
  <c r="G1811" i="9"/>
  <c r="E573" i="13" s="1"/>
  <c r="D1811" i="9"/>
  <c r="A1811" i="9"/>
  <c r="J1810" i="9"/>
  <c r="K1810" i="9" s="1"/>
  <c r="H1810" i="9"/>
  <c r="F572" i="13" s="1"/>
  <c r="G1810" i="9"/>
  <c r="E572" i="13" s="1"/>
  <c r="D1810" i="9"/>
  <c r="A1810" i="9"/>
  <c r="L1810" i="9" s="1"/>
  <c r="H572" i="13" s="1"/>
  <c r="J1809" i="9"/>
  <c r="K1809" i="9" s="1"/>
  <c r="H1809" i="9"/>
  <c r="F571" i="13" s="1"/>
  <c r="G1809" i="9"/>
  <c r="E571" i="13" s="1"/>
  <c r="D1809" i="9"/>
  <c r="A1809" i="9"/>
  <c r="L1809" i="9" s="1"/>
  <c r="H571" i="13" s="1"/>
  <c r="L1808" i="9"/>
  <c r="J1808" i="9"/>
  <c r="K1808" i="9" s="1"/>
  <c r="H1808" i="9"/>
  <c r="G1808" i="9"/>
  <c r="D1808" i="9"/>
  <c r="A1808" i="9"/>
  <c r="J1807" i="9"/>
  <c r="K1807" i="9" s="1"/>
  <c r="H1807" i="9"/>
  <c r="F570" i="13" s="1"/>
  <c r="G1807" i="9"/>
  <c r="E570" i="13" s="1"/>
  <c r="D1807" i="9"/>
  <c r="A1807" i="9"/>
  <c r="L1807" i="9" s="1"/>
  <c r="H570" i="13" s="1"/>
  <c r="J1806" i="9"/>
  <c r="K1806" i="9" s="1"/>
  <c r="H1806" i="9"/>
  <c r="F569" i="13" s="1"/>
  <c r="G1806" i="9"/>
  <c r="E569" i="13" s="1"/>
  <c r="D1806" i="9"/>
  <c r="A1806" i="9"/>
  <c r="L1806" i="9" s="1"/>
  <c r="H569" i="13" s="1"/>
  <c r="L1805" i="9"/>
  <c r="J1805" i="9"/>
  <c r="K1805" i="9" s="1"/>
  <c r="H1805" i="9"/>
  <c r="G1805" i="9"/>
  <c r="D1805" i="9"/>
  <c r="A1805" i="9"/>
  <c r="L1804" i="9"/>
  <c r="J1804" i="9"/>
  <c r="K1804" i="9" s="1"/>
  <c r="H1804" i="9"/>
  <c r="G1804" i="9"/>
  <c r="D1804" i="9"/>
  <c r="A1804" i="9"/>
  <c r="L1803" i="9"/>
  <c r="J1803" i="9"/>
  <c r="K1803" i="9" s="1"/>
  <c r="H1803" i="9"/>
  <c r="G1803" i="9"/>
  <c r="D1803" i="9"/>
  <c r="A1803" i="9"/>
  <c r="J1802" i="9"/>
  <c r="K1802" i="9" s="1"/>
  <c r="H1802" i="9"/>
  <c r="F568" i="13" s="1"/>
  <c r="G1802" i="9"/>
  <c r="E568" i="13" s="1"/>
  <c r="D1802" i="9"/>
  <c r="A1802" i="9"/>
  <c r="L1802" i="9" s="1"/>
  <c r="H568" i="13" s="1"/>
  <c r="J1801" i="9"/>
  <c r="K1801" i="9" s="1"/>
  <c r="H1801" i="9"/>
  <c r="F567" i="13" s="1"/>
  <c r="G1801" i="9"/>
  <c r="E567" i="13" s="1"/>
  <c r="D1801" i="9"/>
  <c r="A1801" i="9"/>
  <c r="L1801" i="9" s="1"/>
  <c r="H567" i="13" s="1"/>
  <c r="L1800" i="9"/>
  <c r="H566" i="13" s="1"/>
  <c r="J1800" i="9"/>
  <c r="K1800" i="9" s="1"/>
  <c r="H1800" i="9"/>
  <c r="F566" i="13" s="1"/>
  <c r="G1800" i="9"/>
  <c r="E566" i="13" s="1"/>
  <c r="D1800" i="9"/>
  <c r="A1800" i="9"/>
  <c r="J1799" i="9"/>
  <c r="K1799" i="9" s="1"/>
  <c r="H1799" i="9"/>
  <c r="F565" i="13" s="1"/>
  <c r="G1799" i="9"/>
  <c r="E565" i="13" s="1"/>
  <c r="D1799" i="9"/>
  <c r="A1799" i="9"/>
  <c r="L1799" i="9" s="1"/>
  <c r="H565" i="13" s="1"/>
  <c r="J1798" i="9"/>
  <c r="K1798" i="9" s="1"/>
  <c r="H1798" i="9"/>
  <c r="F564" i="13" s="1"/>
  <c r="G1798" i="9"/>
  <c r="E564" i="13" s="1"/>
  <c r="D1798" i="9"/>
  <c r="A1798" i="9"/>
  <c r="L1798" i="9" s="1"/>
  <c r="H564" i="13" s="1"/>
  <c r="L1797" i="9"/>
  <c r="H563" i="13" s="1"/>
  <c r="J1797" i="9"/>
  <c r="K1797" i="9" s="1"/>
  <c r="H1797" i="9"/>
  <c r="F563" i="13" s="1"/>
  <c r="G1797" i="9"/>
  <c r="E563" i="13" s="1"/>
  <c r="D1797" i="9"/>
  <c r="A1797" i="9"/>
  <c r="L1796" i="9"/>
  <c r="H562" i="13" s="1"/>
  <c r="K1796" i="9"/>
  <c r="J1796" i="9"/>
  <c r="H1796" i="9"/>
  <c r="F562" i="13" s="1"/>
  <c r="G1796" i="9"/>
  <c r="E562" i="13" s="1"/>
  <c r="D1796" i="9"/>
  <c r="A1796" i="9"/>
  <c r="L1795" i="9"/>
  <c r="H561" i="13" s="1"/>
  <c r="J1795" i="9"/>
  <c r="K1795" i="9" s="1"/>
  <c r="H1795" i="9"/>
  <c r="F561" i="13" s="1"/>
  <c r="G1795" i="9"/>
  <c r="E561" i="13" s="1"/>
  <c r="D1795" i="9"/>
  <c r="A1795" i="9"/>
  <c r="J1794" i="9"/>
  <c r="K1794" i="9" s="1"/>
  <c r="H1794" i="9"/>
  <c r="F560" i="13" s="1"/>
  <c r="G1794" i="9"/>
  <c r="E560" i="13" s="1"/>
  <c r="D1794" i="9"/>
  <c r="A1794" i="9"/>
  <c r="L1794" i="9" s="1"/>
  <c r="H560" i="13" s="1"/>
  <c r="J1793" i="9"/>
  <c r="K1793" i="9" s="1"/>
  <c r="H1793" i="9"/>
  <c r="F559" i="13" s="1"/>
  <c r="G1793" i="9"/>
  <c r="E559" i="13" s="1"/>
  <c r="D1793" i="9"/>
  <c r="A1793" i="9"/>
  <c r="L1793" i="9" s="1"/>
  <c r="H559" i="13" s="1"/>
  <c r="L1792" i="9"/>
  <c r="H558" i="13" s="1"/>
  <c r="J1792" i="9"/>
  <c r="K1792" i="9" s="1"/>
  <c r="H1792" i="9"/>
  <c r="F558" i="13" s="1"/>
  <c r="G1792" i="9"/>
  <c r="E558" i="13" s="1"/>
  <c r="D1792" i="9"/>
  <c r="A1792" i="9"/>
  <c r="Q1791" i="9"/>
  <c r="L1791" i="9"/>
  <c r="J1791" i="9"/>
  <c r="K1791" i="9" s="1"/>
  <c r="H1791" i="9"/>
  <c r="G1791" i="9"/>
  <c r="D1791" i="9"/>
  <c r="A1791" i="9"/>
  <c r="J1790" i="9"/>
  <c r="K1790" i="9" s="1"/>
  <c r="H1790" i="9"/>
  <c r="F557" i="13" s="1"/>
  <c r="G1790" i="9"/>
  <c r="E557" i="13" s="1"/>
  <c r="D1790" i="9"/>
  <c r="A1790" i="9"/>
  <c r="L1790" i="9" s="1"/>
  <c r="H557" i="13" s="1"/>
  <c r="J1789" i="9"/>
  <c r="K1789" i="9" s="1"/>
  <c r="H1789" i="9"/>
  <c r="F556" i="13" s="1"/>
  <c r="G1789" i="9"/>
  <c r="E556" i="13" s="1"/>
  <c r="D1789" i="9"/>
  <c r="A1789" i="9"/>
  <c r="L1789" i="9" s="1"/>
  <c r="H556" i="13" s="1"/>
  <c r="L1788" i="9"/>
  <c r="J1788" i="9"/>
  <c r="K1788" i="9" s="1"/>
  <c r="H1788" i="9"/>
  <c r="G1788" i="9"/>
  <c r="D1788" i="9"/>
  <c r="A1788" i="9"/>
  <c r="L1787" i="9"/>
  <c r="H555" i="13" s="1"/>
  <c r="J1787" i="9"/>
  <c r="K1787" i="9" s="1"/>
  <c r="H1787" i="9"/>
  <c r="F555" i="13" s="1"/>
  <c r="G1787" i="9"/>
  <c r="E555" i="13" s="1"/>
  <c r="D1787" i="9"/>
  <c r="A1787" i="9"/>
  <c r="L1786" i="9"/>
  <c r="H554" i="13" s="1"/>
  <c r="J1786" i="9"/>
  <c r="K1786" i="9" s="1"/>
  <c r="H1786" i="9"/>
  <c r="F554" i="13" s="1"/>
  <c r="G1786" i="9"/>
  <c r="E554" i="13" s="1"/>
  <c r="D1786" i="9"/>
  <c r="A1786" i="9"/>
  <c r="J1785" i="9"/>
  <c r="K1785" i="9" s="1"/>
  <c r="H1785" i="9"/>
  <c r="F553" i="13" s="1"/>
  <c r="G1785" i="9"/>
  <c r="E553" i="13" s="1"/>
  <c r="D1785" i="9"/>
  <c r="A1785" i="9"/>
  <c r="L1785" i="9" s="1"/>
  <c r="H553" i="13" s="1"/>
  <c r="J1784" i="9"/>
  <c r="K1784" i="9" s="1"/>
  <c r="H1784" i="9"/>
  <c r="F552" i="13" s="1"/>
  <c r="G1784" i="9"/>
  <c r="E552" i="13" s="1"/>
  <c r="D1784" i="9"/>
  <c r="A1784" i="9"/>
  <c r="L1784" i="9" s="1"/>
  <c r="H552" i="13" s="1"/>
  <c r="L1783" i="9"/>
  <c r="J1783" i="9"/>
  <c r="K1783" i="9" s="1"/>
  <c r="H1783" i="9"/>
  <c r="G1783" i="9"/>
  <c r="D1783" i="9"/>
  <c r="A1783" i="9"/>
  <c r="J1782" i="9"/>
  <c r="K1782" i="9" s="1"/>
  <c r="H1782" i="9"/>
  <c r="G1782" i="9"/>
  <c r="D1782" i="9"/>
  <c r="A1782" i="9"/>
  <c r="L1782" i="9" s="1"/>
  <c r="J1781" i="9"/>
  <c r="K1781" i="9" s="1"/>
  <c r="H1781" i="9"/>
  <c r="F551" i="13" s="1"/>
  <c r="G1781" i="9"/>
  <c r="E551" i="13" s="1"/>
  <c r="D1781" i="9"/>
  <c r="A1781" i="9"/>
  <c r="L1781" i="9" s="1"/>
  <c r="H551" i="13" s="1"/>
  <c r="L1780" i="9"/>
  <c r="H550" i="13" s="1"/>
  <c r="J1780" i="9"/>
  <c r="K1780" i="9" s="1"/>
  <c r="H1780" i="9"/>
  <c r="F550" i="13" s="1"/>
  <c r="G1780" i="9"/>
  <c r="E550" i="13" s="1"/>
  <c r="D1780" i="9"/>
  <c r="A1780" i="9"/>
  <c r="L1779" i="9"/>
  <c r="J1779" i="9"/>
  <c r="K1779" i="9" s="1"/>
  <c r="H1779" i="9"/>
  <c r="G1779" i="9"/>
  <c r="D1779" i="9"/>
  <c r="A1779" i="9"/>
  <c r="L1778" i="9"/>
  <c r="J1778" i="9"/>
  <c r="K1778" i="9" s="1"/>
  <c r="H1778" i="9"/>
  <c r="G1778" i="9"/>
  <c r="D1778" i="9"/>
  <c r="A1778" i="9"/>
  <c r="J1777" i="9"/>
  <c r="K1777" i="9" s="1"/>
  <c r="H1777" i="9"/>
  <c r="F549" i="13" s="1"/>
  <c r="G1777" i="9"/>
  <c r="E549" i="13" s="1"/>
  <c r="D1777" i="9"/>
  <c r="A1777" i="9"/>
  <c r="L1777" i="9" s="1"/>
  <c r="H549" i="13" s="1"/>
  <c r="J1776" i="9"/>
  <c r="K1776" i="9" s="1"/>
  <c r="H1776" i="9"/>
  <c r="F548" i="13" s="1"/>
  <c r="G1776" i="9"/>
  <c r="E548" i="13" s="1"/>
  <c r="D1776" i="9"/>
  <c r="A1776" i="9"/>
  <c r="L1776" i="9" s="1"/>
  <c r="H548" i="13" s="1"/>
  <c r="L1775" i="9"/>
  <c r="H547" i="13" s="1"/>
  <c r="J1775" i="9"/>
  <c r="K1775" i="9" s="1"/>
  <c r="H1775" i="9"/>
  <c r="F547" i="13" s="1"/>
  <c r="G1775" i="9"/>
  <c r="E547" i="13" s="1"/>
  <c r="D1775" i="9"/>
  <c r="A1775" i="9"/>
  <c r="J1774" i="9"/>
  <c r="K1774" i="9" s="1"/>
  <c r="H1774" i="9"/>
  <c r="F546" i="13" s="1"/>
  <c r="G1774" i="9"/>
  <c r="E546" i="13" s="1"/>
  <c r="D1774" i="9"/>
  <c r="A1774" i="9"/>
  <c r="L1774" i="9" s="1"/>
  <c r="H546" i="13" s="1"/>
  <c r="J1773" i="9"/>
  <c r="K1773" i="9" s="1"/>
  <c r="H1773" i="9"/>
  <c r="F545" i="13" s="1"/>
  <c r="G1773" i="9"/>
  <c r="E545" i="13" s="1"/>
  <c r="D1773" i="9"/>
  <c r="A1773" i="9"/>
  <c r="L1773" i="9" s="1"/>
  <c r="H545" i="13" s="1"/>
  <c r="L1772" i="9"/>
  <c r="H544" i="13" s="1"/>
  <c r="J1772" i="9"/>
  <c r="K1772" i="9" s="1"/>
  <c r="H1772" i="9"/>
  <c r="F544" i="13" s="1"/>
  <c r="G1772" i="9"/>
  <c r="E544" i="13" s="1"/>
  <c r="D1772" i="9"/>
  <c r="A1772" i="9"/>
  <c r="L1771" i="9"/>
  <c r="H543" i="13" s="1"/>
  <c r="J1771" i="9"/>
  <c r="K1771" i="9" s="1"/>
  <c r="H1771" i="9"/>
  <c r="F543" i="13" s="1"/>
  <c r="G1771" i="9"/>
  <c r="E543" i="13" s="1"/>
  <c r="D1771" i="9"/>
  <c r="A1771" i="9"/>
  <c r="L1770" i="9"/>
  <c r="H542" i="13" s="1"/>
  <c r="J1770" i="9"/>
  <c r="K1770" i="9" s="1"/>
  <c r="H1770" i="9"/>
  <c r="F542" i="13" s="1"/>
  <c r="G1770" i="9"/>
  <c r="E542" i="13" s="1"/>
  <c r="D1770" i="9"/>
  <c r="A1770" i="9"/>
  <c r="J1769" i="9"/>
  <c r="K1769" i="9" s="1"/>
  <c r="H1769" i="9"/>
  <c r="F541" i="13" s="1"/>
  <c r="G1769" i="9"/>
  <c r="E541" i="13" s="1"/>
  <c r="D1769" i="9"/>
  <c r="A1769" i="9"/>
  <c r="L1769" i="9" s="1"/>
  <c r="H541" i="13" s="1"/>
  <c r="J1768" i="9"/>
  <c r="K1768" i="9" s="1"/>
  <c r="H1768" i="9"/>
  <c r="F540" i="13" s="1"/>
  <c r="G1768" i="9"/>
  <c r="E540" i="13" s="1"/>
  <c r="D1768" i="9"/>
  <c r="A1768" i="9"/>
  <c r="L1768" i="9" s="1"/>
  <c r="H540" i="13" s="1"/>
  <c r="Q1767" i="9"/>
  <c r="J1767" i="9"/>
  <c r="K1767" i="9" s="1"/>
  <c r="H1767" i="9"/>
  <c r="G1767" i="9"/>
  <c r="D1767" i="9"/>
  <c r="A1767" i="9"/>
  <c r="L1767" i="9" s="1"/>
  <c r="L1766" i="9"/>
  <c r="J1766" i="9"/>
  <c r="K1766" i="9" s="1"/>
  <c r="H1766" i="9"/>
  <c r="G1766" i="9"/>
  <c r="D1766" i="9"/>
  <c r="A1766" i="9"/>
  <c r="J1765" i="9"/>
  <c r="K1765" i="9" s="1"/>
  <c r="H1765" i="9"/>
  <c r="F539" i="13" s="1"/>
  <c r="G1765" i="9"/>
  <c r="E539" i="13" s="1"/>
  <c r="D1765" i="9"/>
  <c r="A1765" i="9"/>
  <c r="L1765" i="9" s="1"/>
  <c r="H539" i="13" s="1"/>
  <c r="J1764" i="9"/>
  <c r="K1764" i="9" s="1"/>
  <c r="H1764" i="9"/>
  <c r="F538" i="13" s="1"/>
  <c r="G1764" i="9"/>
  <c r="E538" i="13" s="1"/>
  <c r="D1764" i="9"/>
  <c r="A1764" i="9"/>
  <c r="L1764" i="9" s="1"/>
  <c r="H538" i="13" s="1"/>
  <c r="L1763" i="9"/>
  <c r="H537" i="13" s="1"/>
  <c r="J1763" i="9"/>
  <c r="K1763" i="9" s="1"/>
  <c r="H1763" i="9"/>
  <c r="F537" i="13" s="1"/>
  <c r="G1763" i="9"/>
  <c r="E537" i="13" s="1"/>
  <c r="D1763" i="9"/>
  <c r="A1763" i="9"/>
  <c r="L1762" i="9"/>
  <c r="H536" i="13" s="1"/>
  <c r="J1762" i="9"/>
  <c r="K1762" i="9" s="1"/>
  <c r="H1762" i="9"/>
  <c r="F536" i="13" s="1"/>
  <c r="G1762" i="9"/>
  <c r="E536" i="13" s="1"/>
  <c r="D1762" i="9"/>
  <c r="A1762" i="9"/>
  <c r="L1761" i="9"/>
  <c r="J1761" i="9"/>
  <c r="K1761" i="9" s="1"/>
  <c r="H1761" i="9"/>
  <c r="G1761" i="9"/>
  <c r="D1761" i="9"/>
  <c r="A1761" i="9"/>
  <c r="J1760" i="9"/>
  <c r="K1760" i="9" s="1"/>
  <c r="H1760" i="9"/>
  <c r="G1760" i="9"/>
  <c r="D1760" i="9"/>
  <c r="A1760" i="9"/>
  <c r="L1760" i="9" s="1"/>
  <c r="J1759" i="9"/>
  <c r="K1759" i="9" s="1"/>
  <c r="H1759" i="9"/>
  <c r="F535" i="13" s="1"/>
  <c r="G1759" i="9"/>
  <c r="E535" i="13" s="1"/>
  <c r="D1759" i="9"/>
  <c r="A1759" i="9"/>
  <c r="L1759" i="9" s="1"/>
  <c r="H535" i="13" s="1"/>
  <c r="L1758" i="9"/>
  <c r="H534" i="13" s="1"/>
  <c r="J1758" i="9"/>
  <c r="K1758" i="9" s="1"/>
  <c r="H1758" i="9"/>
  <c r="F534" i="13" s="1"/>
  <c r="G1758" i="9"/>
  <c r="E534" i="13" s="1"/>
  <c r="D1758" i="9"/>
  <c r="A1758" i="9"/>
  <c r="K1757" i="9"/>
  <c r="J1757" i="9"/>
  <c r="H1757" i="9"/>
  <c r="F533" i="13" s="1"/>
  <c r="G1757" i="9"/>
  <c r="E533" i="13" s="1"/>
  <c r="D1757" i="9"/>
  <c r="A1757" i="9"/>
  <c r="L1757" i="9" s="1"/>
  <c r="H533" i="13" s="1"/>
  <c r="J1756" i="9"/>
  <c r="K1756" i="9" s="1"/>
  <c r="H1756" i="9"/>
  <c r="F532" i="13" s="1"/>
  <c r="G1756" i="9"/>
  <c r="E532" i="13" s="1"/>
  <c r="D1756" i="9"/>
  <c r="A1756" i="9"/>
  <c r="L1756" i="9" s="1"/>
  <c r="H532" i="13" s="1"/>
  <c r="L1755" i="9"/>
  <c r="J1755" i="9"/>
  <c r="K1755" i="9" s="1"/>
  <c r="H1755" i="9"/>
  <c r="G1755" i="9"/>
  <c r="D1755" i="9"/>
  <c r="A1755" i="9"/>
  <c r="L1754" i="9"/>
  <c r="J1754" i="9"/>
  <c r="K1754" i="9" s="1"/>
  <c r="H1754" i="9"/>
  <c r="G1754" i="9"/>
  <c r="D1754" i="9"/>
  <c r="A1754" i="9"/>
  <c r="L1753" i="9"/>
  <c r="H531" i="13" s="1"/>
  <c r="J1753" i="9"/>
  <c r="K1753" i="9" s="1"/>
  <c r="H1753" i="9"/>
  <c r="F531" i="13" s="1"/>
  <c r="G1753" i="9"/>
  <c r="E531" i="13" s="1"/>
  <c r="D1753" i="9"/>
  <c r="A1753" i="9"/>
  <c r="J1752" i="9"/>
  <c r="K1752" i="9" s="1"/>
  <c r="H1752" i="9"/>
  <c r="F530" i="13" s="1"/>
  <c r="G1752" i="9"/>
  <c r="E530" i="13" s="1"/>
  <c r="D1752" i="9"/>
  <c r="A1752" i="9"/>
  <c r="L1752" i="9" s="1"/>
  <c r="H530" i="13" s="1"/>
  <c r="J1751" i="9"/>
  <c r="K1751" i="9" s="1"/>
  <c r="H1751" i="9"/>
  <c r="F529" i="13" s="1"/>
  <c r="G1751" i="9"/>
  <c r="E529" i="13" s="1"/>
  <c r="D1751" i="9"/>
  <c r="A1751" i="9"/>
  <c r="L1751" i="9" s="1"/>
  <c r="H529" i="13" s="1"/>
  <c r="L1750" i="9"/>
  <c r="H528" i="13" s="1"/>
  <c r="K1750" i="9"/>
  <c r="J1750" i="9"/>
  <c r="H1750" i="9"/>
  <c r="F528" i="13" s="1"/>
  <c r="G1750" i="9"/>
  <c r="E528" i="13" s="1"/>
  <c r="D1750" i="9"/>
  <c r="A1750" i="9"/>
  <c r="J1749" i="9"/>
  <c r="K1749" i="9" s="1"/>
  <c r="H1749" i="9"/>
  <c r="F527" i="13" s="1"/>
  <c r="G1749" i="9"/>
  <c r="E527" i="13" s="1"/>
  <c r="D1749" i="9"/>
  <c r="A1749" i="9"/>
  <c r="L1749" i="9" s="1"/>
  <c r="H527" i="13" s="1"/>
  <c r="J1748" i="9"/>
  <c r="K1748" i="9" s="1"/>
  <c r="H1748" i="9"/>
  <c r="F526" i="13" s="1"/>
  <c r="G1748" i="9"/>
  <c r="E526" i="13" s="1"/>
  <c r="D1748" i="9"/>
  <c r="A1748" i="9"/>
  <c r="L1748" i="9" s="1"/>
  <c r="H526" i="13" s="1"/>
  <c r="L1747" i="9"/>
  <c r="H525" i="13" s="1"/>
  <c r="J1747" i="9"/>
  <c r="K1747" i="9" s="1"/>
  <c r="H1747" i="9"/>
  <c r="F525" i="13" s="1"/>
  <c r="G1747" i="9"/>
  <c r="E525" i="13" s="1"/>
  <c r="D1747" i="9"/>
  <c r="A1747" i="9"/>
  <c r="L1746" i="9"/>
  <c r="H524" i="13" s="1"/>
  <c r="K1746" i="9"/>
  <c r="J1746" i="9"/>
  <c r="H1746" i="9"/>
  <c r="F524" i="13" s="1"/>
  <c r="G1746" i="9"/>
  <c r="E524" i="13" s="1"/>
  <c r="D1746" i="9"/>
  <c r="A1746" i="9"/>
  <c r="L1745" i="9"/>
  <c r="H523" i="13" s="1"/>
  <c r="J1745" i="9"/>
  <c r="K1745" i="9" s="1"/>
  <c r="H1745" i="9"/>
  <c r="F523" i="13" s="1"/>
  <c r="G1745" i="9"/>
  <c r="E523" i="13" s="1"/>
  <c r="D1745" i="9"/>
  <c r="A1745" i="9"/>
  <c r="J1744" i="9"/>
  <c r="K1744" i="9" s="1"/>
  <c r="H1744" i="9"/>
  <c r="F522" i="13" s="1"/>
  <c r="G1744" i="9"/>
  <c r="E522" i="13" s="1"/>
  <c r="D1744" i="9"/>
  <c r="A1744" i="9"/>
  <c r="L1744" i="9" s="1"/>
  <c r="H522" i="13" s="1"/>
  <c r="J1743" i="9"/>
  <c r="K1743" i="9" s="1"/>
  <c r="H1743" i="9"/>
  <c r="F521" i="13" s="1"/>
  <c r="G1743" i="9"/>
  <c r="E521" i="13" s="1"/>
  <c r="D1743" i="9"/>
  <c r="A1743" i="9"/>
  <c r="L1743" i="9" s="1"/>
  <c r="H521" i="13" s="1"/>
  <c r="Q1742" i="9"/>
  <c r="J1742" i="9"/>
  <c r="K1742" i="9" s="1"/>
  <c r="H1742" i="9"/>
  <c r="G1742" i="9"/>
  <c r="D1742" i="9"/>
  <c r="A1742" i="9"/>
  <c r="L1742" i="9" s="1"/>
  <c r="L1741" i="9"/>
  <c r="H520" i="13" s="1"/>
  <c r="J1741" i="9"/>
  <c r="K1741" i="9" s="1"/>
  <c r="H1741" i="9"/>
  <c r="F520" i="13" s="1"/>
  <c r="G1741" i="9"/>
  <c r="E520" i="13" s="1"/>
  <c r="D1741" i="9"/>
  <c r="A1741" i="9"/>
  <c r="Q1740" i="9"/>
  <c r="L1740" i="9"/>
  <c r="J1740" i="9"/>
  <c r="K1740" i="9" s="1"/>
  <c r="H1740" i="9"/>
  <c r="G1740" i="9"/>
  <c r="D1740" i="9"/>
  <c r="A1740" i="9"/>
  <c r="J1739" i="9"/>
  <c r="K1739" i="9" s="1"/>
  <c r="H1739" i="9"/>
  <c r="G1739" i="9"/>
  <c r="D1739" i="9"/>
  <c r="A1739" i="9"/>
  <c r="L1739" i="9" s="1"/>
  <c r="J1738" i="9"/>
  <c r="K1738" i="9" s="1"/>
  <c r="H1738" i="9"/>
  <c r="F519" i="13" s="1"/>
  <c r="G1738" i="9"/>
  <c r="E519" i="13" s="1"/>
  <c r="D1738" i="9"/>
  <c r="A1738" i="9"/>
  <c r="L1738" i="9" s="1"/>
  <c r="H519" i="13" s="1"/>
  <c r="L1737" i="9"/>
  <c r="H518" i="13" s="1"/>
  <c r="J1737" i="9"/>
  <c r="K1737" i="9" s="1"/>
  <c r="H1737" i="9"/>
  <c r="F518" i="13" s="1"/>
  <c r="G1737" i="9"/>
  <c r="E518" i="13" s="1"/>
  <c r="D1737" i="9"/>
  <c r="A1737" i="9"/>
  <c r="L1736" i="9"/>
  <c r="J1736" i="9"/>
  <c r="K1736" i="9" s="1"/>
  <c r="H1736" i="9"/>
  <c r="G1736" i="9"/>
  <c r="D1736" i="9"/>
  <c r="A1736" i="9"/>
  <c r="L1735" i="9"/>
  <c r="J1735" i="9"/>
  <c r="K1735" i="9" s="1"/>
  <c r="H1735" i="9"/>
  <c r="G1735" i="9"/>
  <c r="D1735" i="9"/>
  <c r="A1735" i="9"/>
  <c r="J1734" i="9"/>
  <c r="K1734" i="9" s="1"/>
  <c r="H1734" i="9"/>
  <c r="F517" i="13" s="1"/>
  <c r="G1734" i="9"/>
  <c r="E517" i="13" s="1"/>
  <c r="D1734" i="9"/>
  <c r="A1734" i="9"/>
  <c r="L1734" i="9" s="1"/>
  <c r="H517" i="13" s="1"/>
  <c r="J1733" i="9"/>
  <c r="K1733" i="9" s="1"/>
  <c r="H1733" i="9"/>
  <c r="F516" i="13" s="1"/>
  <c r="G1733" i="9"/>
  <c r="E516" i="13" s="1"/>
  <c r="D1733" i="9"/>
  <c r="A1733" i="9"/>
  <c r="L1733" i="9" s="1"/>
  <c r="H516" i="13" s="1"/>
  <c r="L1732" i="9"/>
  <c r="J1732" i="9"/>
  <c r="K1732" i="9" s="1"/>
  <c r="H1732" i="9"/>
  <c r="G1732" i="9"/>
  <c r="D1732" i="9"/>
  <c r="A1732" i="9"/>
  <c r="J1731" i="9"/>
  <c r="K1731" i="9" s="1"/>
  <c r="H1731" i="9"/>
  <c r="G1731" i="9"/>
  <c r="D1731" i="9"/>
  <c r="A1731" i="9"/>
  <c r="L1731" i="9" s="1"/>
  <c r="J1730" i="9"/>
  <c r="K1730" i="9" s="1"/>
  <c r="H1730" i="9"/>
  <c r="F515" i="13" s="1"/>
  <c r="G1730" i="9"/>
  <c r="E515" i="13" s="1"/>
  <c r="D1730" i="9"/>
  <c r="A1730" i="9"/>
  <c r="L1730" i="9" s="1"/>
  <c r="H515" i="13" s="1"/>
  <c r="L1729" i="9"/>
  <c r="H514" i="13" s="1"/>
  <c r="J1729" i="9"/>
  <c r="K1729" i="9" s="1"/>
  <c r="H1729" i="9"/>
  <c r="F514" i="13" s="1"/>
  <c r="G1729" i="9"/>
  <c r="E514" i="13" s="1"/>
  <c r="D1729" i="9"/>
  <c r="A1729" i="9"/>
  <c r="L1728" i="9"/>
  <c r="K1728" i="9"/>
  <c r="J1728" i="9"/>
  <c r="H1728" i="9"/>
  <c r="G1728" i="9"/>
  <c r="D1728" i="9"/>
  <c r="A1728" i="9"/>
  <c r="L1727" i="9"/>
  <c r="H513" i="13" s="1"/>
  <c r="J1727" i="9"/>
  <c r="K1727" i="9" s="1"/>
  <c r="H1727" i="9"/>
  <c r="F513" i="13" s="1"/>
  <c r="G1727" i="9"/>
  <c r="E513" i="13" s="1"/>
  <c r="D1727" i="9"/>
  <c r="A1727" i="9"/>
  <c r="J1726" i="9"/>
  <c r="K1726" i="9" s="1"/>
  <c r="H1726" i="9"/>
  <c r="G1726" i="9"/>
  <c r="D1726" i="9"/>
  <c r="A1726" i="9"/>
  <c r="L1726" i="9" s="1"/>
  <c r="J1725" i="9"/>
  <c r="K1725" i="9" s="1"/>
  <c r="H1725" i="9"/>
  <c r="F512" i="13" s="1"/>
  <c r="G1725" i="9"/>
  <c r="E512" i="13" s="1"/>
  <c r="D1725" i="9"/>
  <c r="A1725" i="9"/>
  <c r="L1725" i="9" s="1"/>
  <c r="H512" i="13" s="1"/>
  <c r="L1724" i="9"/>
  <c r="H511" i="13" s="1"/>
  <c r="J1724" i="9"/>
  <c r="K1724" i="9" s="1"/>
  <c r="H1724" i="9"/>
  <c r="F511" i="13" s="1"/>
  <c r="G1724" i="9"/>
  <c r="E511" i="13" s="1"/>
  <c r="D1724" i="9"/>
  <c r="A1724" i="9"/>
  <c r="J1723" i="9"/>
  <c r="K1723" i="9" s="1"/>
  <c r="H1723" i="9"/>
  <c r="F510" i="13" s="1"/>
  <c r="G1723" i="9"/>
  <c r="E510" i="13" s="1"/>
  <c r="D1723" i="9"/>
  <c r="A1723" i="9"/>
  <c r="L1723" i="9" s="1"/>
  <c r="H510" i="13" s="1"/>
  <c r="J1722" i="9"/>
  <c r="K1722" i="9" s="1"/>
  <c r="H1722" i="9"/>
  <c r="F509" i="13" s="1"/>
  <c r="G1722" i="9"/>
  <c r="E509" i="13" s="1"/>
  <c r="D1722" i="9"/>
  <c r="A1722" i="9"/>
  <c r="L1722" i="9" s="1"/>
  <c r="H509" i="13" s="1"/>
  <c r="L1721" i="9"/>
  <c r="H508" i="13" s="1"/>
  <c r="J1721" i="9"/>
  <c r="K1721" i="9" s="1"/>
  <c r="H1721" i="9"/>
  <c r="F508" i="13" s="1"/>
  <c r="G1721" i="9"/>
  <c r="E508" i="13" s="1"/>
  <c r="D1721" i="9"/>
  <c r="A1721" i="9"/>
  <c r="L1720" i="9"/>
  <c r="H507" i="13" s="1"/>
  <c r="J1720" i="9"/>
  <c r="K1720" i="9" s="1"/>
  <c r="H1720" i="9"/>
  <c r="F507" i="13" s="1"/>
  <c r="G1720" i="9"/>
  <c r="E507" i="13" s="1"/>
  <c r="D1720" i="9"/>
  <c r="A1720" i="9"/>
  <c r="L1719" i="9"/>
  <c r="H506" i="13" s="1"/>
  <c r="J1719" i="9"/>
  <c r="K1719" i="9" s="1"/>
  <c r="H1719" i="9"/>
  <c r="F506" i="13" s="1"/>
  <c r="G1719" i="9"/>
  <c r="E506" i="13" s="1"/>
  <c r="D1719" i="9"/>
  <c r="A1719" i="9"/>
  <c r="J1718" i="9"/>
  <c r="K1718" i="9" s="1"/>
  <c r="H1718" i="9"/>
  <c r="F505" i="13" s="1"/>
  <c r="G1718" i="9"/>
  <c r="E505" i="13" s="1"/>
  <c r="D1718" i="9"/>
  <c r="A1718" i="9"/>
  <c r="L1718" i="9" s="1"/>
  <c r="H505" i="13" s="1"/>
  <c r="J1717" i="9"/>
  <c r="K1717" i="9" s="1"/>
  <c r="H1717" i="9"/>
  <c r="F504" i="13" s="1"/>
  <c r="G1717" i="9"/>
  <c r="E504" i="13" s="1"/>
  <c r="D1717" i="9"/>
  <c r="A1717" i="9"/>
  <c r="L1717" i="9" s="1"/>
  <c r="H504" i="13" s="1"/>
  <c r="L1716" i="9"/>
  <c r="H503" i="13" s="1"/>
  <c r="J1716" i="9"/>
  <c r="K1716" i="9" s="1"/>
  <c r="H1716" i="9"/>
  <c r="F503" i="13" s="1"/>
  <c r="G1716" i="9"/>
  <c r="E503" i="13" s="1"/>
  <c r="D1716" i="9"/>
  <c r="A1716" i="9"/>
  <c r="J1715" i="9"/>
  <c r="K1715" i="9" s="1"/>
  <c r="H1715" i="9"/>
  <c r="F502" i="13" s="1"/>
  <c r="G1715" i="9"/>
  <c r="E502" i="13" s="1"/>
  <c r="D1715" i="9"/>
  <c r="A1715" i="9"/>
  <c r="L1715" i="9" s="1"/>
  <c r="H502" i="13" s="1"/>
  <c r="Q1714" i="9"/>
  <c r="J1714" i="9"/>
  <c r="K1714" i="9" s="1"/>
  <c r="H1714" i="9"/>
  <c r="G1714" i="9"/>
  <c r="D1714" i="9"/>
  <c r="A1714" i="9"/>
  <c r="L1714" i="9" s="1"/>
  <c r="J1713" i="9"/>
  <c r="K1713" i="9" s="1"/>
  <c r="H1713" i="9"/>
  <c r="F501" i="13" s="1"/>
  <c r="G1713" i="9"/>
  <c r="E501" i="13" s="1"/>
  <c r="D1713" i="9"/>
  <c r="A1713" i="9"/>
  <c r="L1713" i="9" s="1"/>
  <c r="H501" i="13" s="1"/>
  <c r="L1712" i="9"/>
  <c r="H500" i="13" s="1"/>
  <c r="K1712" i="9"/>
  <c r="J1712" i="9"/>
  <c r="H1712" i="9"/>
  <c r="F500" i="13" s="1"/>
  <c r="G1712" i="9"/>
  <c r="E500" i="13" s="1"/>
  <c r="D1712" i="9"/>
  <c r="A1712" i="9"/>
  <c r="L1711" i="9"/>
  <c r="H499" i="13" s="1"/>
  <c r="J1711" i="9"/>
  <c r="K1711" i="9" s="1"/>
  <c r="H1711" i="9"/>
  <c r="F499" i="13" s="1"/>
  <c r="G1711" i="9"/>
  <c r="E499" i="13" s="1"/>
  <c r="D1711" i="9"/>
  <c r="A1711" i="9"/>
  <c r="L1710" i="9"/>
  <c r="H498" i="13" s="1"/>
  <c r="J1710" i="9"/>
  <c r="K1710" i="9" s="1"/>
  <c r="H1710" i="9"/>
  <c r="F498" i="13" s="1"/>
  <c r="G1710" i="9"/>
  <c r="E498" i="13" s="1"/>
  <c r="D1710" i="9"/>
  <c r="A1710" i="9"/>
  <c r="J1709" i="9"/>
  <c r="K1709" i="9" s="1"/>
  <c r="H1709" i="9"/>
  <c r="F497" i="13" s="1"/>
  <c r="G1709" i="9"/>
  <c r="E497" i="13" s="1"/>
  <c r="D1709" i="9"/>
  <c r="A1709" i="9"/>
  <c r="L1709" i="9" s="1"/>
  <c r="H497" i="13" s="1"/>
  <c r="J1708" i="9"/>
  <c r="K1708" i="9" s="1"/>
  <c r="H1708" i="9"/>
  <c r="F496" i="13" s="1"/>
  <c r="G1708" i="9"/>
  <c r="E496" i="13" s="1"/>
  <c r="D1708" i="9"/>
  <c r="A1708" i="9"/>
  <c r="L1708" i="9" s="1"/>
  <c r="H496" i="13" s="1"/>
  <c r="L1707" i="9"/>
  <c r="H495" i="13" s="1"/>
  <c r="J1707" i="9"/>
  <c r="K1707" i="9" s="1"/>
  <c r="H1707" i="9"/>
  <c r="F495" i="13" s="1"/>
  <c r="G1707" i="9"/>
  <c r="E495" i="13" s="1"/>
  <c r="D1707" i="9"/>
  <c r="A1707" i="9"/>
  <c r="J1706" i="9"/>
  <c r="K1706" i="9" s="1"/>
  <c r="H1706" i="9"/>
  <c r="G1706" i="9"/>
  <c r="D1706" i="9"/>
  <c r="A1706" i="9"/>
  <c r="L1706" i="9" s="1"/>
  <c r="J1705" i="9"/>
  <c r="K1705" i="9" s="1"/>
  <c r="H1705" i="9"/>
  <c r="G1705" i="9"/>
  <c r="D1705" i="9"/>
  <c r="A1705" i="9"/>
  <c r="L1705" i="9" s="1"/>
  <c r="L1704" i="9"/>
  <c r="H494" i="13" s="1"/>
  <c r="J1704" i="9"/>
  <c r="K1704" i="9" s="1"/>
  <c r="H1704" i="9"/>
  <c r="F494" i="13" s="1"/>
  <c r="G1704" i="9"/>
  <c r="E494" i="13" s="1"/>
  <c r="D1704" i="9"/>
  <c r="A1704" i="9"/>
  <c r="L1703" i="9"/>
  <c r="H493" i="13" s="1"/>
  <c r="J1703" i="9"/>
  <c r="K1703" i="9" s="1"/>
  <c r="H1703" i="9"/>
  <c r="F493" i="13" s="1"/>
  <c r="G1703" i="9"/>
  <c r="E493" i="13" s="1"/>
  <c r="D1703" i="9"/>
  <c r="A1703" i="9"/>
  <c r="L1702" i="9"/>
  <c r="H492" i="13" s="1"/>
  <c r="J1702" i="9"/>
  <c r="K1702" i="9" s="1"/>
  <c r="H1702" i="9"/>
  <c r="F492" i="13" s="1"/>
  <c r="G1702" i="9"/>
  <c r="E492" i="13" s="1"/>
  <c r="D1702" i="9"/>
  <c r="A1702" i="9"/>
  <c r="J1701" i="9"/>
  <c r="K1701" i="9" s="1"/>
  <c r="H1701" i="9"/>
  <c r="G1701" i="9"/>
  <c r="D1701" i="9"/>
  <c r="A1701" i="9"/>
  <c r="L1701" i="9" s="1"/>
  <c r="J1700" i="9"/>
  <c r="K1700" i="9" s="1"/>
  <c r="H1700" i="9"/>
  <c r="G1700" i="9"/>
  <c r="D1700" i="9"/>
  <c r="A1700" i="9"/>
  <c r="L1700" i="9" s="1"/>
  <c r="L1699" i="9"/>
  <c r="H491" i="13" s="1"/>
  <c r="J1699" i="9"/>
  <c r="K1699" i="9" s="1"/>
  <c r="H1699" i="9"/>
  <c r="F491" i="13" s="1"/>
  <c r="G1699" i="9"/>
  <c r="E491" i="13" s="1"/>
  <c r="D1699" i="9"/>
  <c r="A1699" i="9"/>
  <c r="K1698" i="9"/>
  <c r="J1698" i="9"/>
  <c r="H1698" i="9"/>
  <c r="F490" i="13" s="1"/>
  <c r="G1698" i="9"/>
  <c r="E490" i="13" s="1"/>
  <c r="D1698" i="9"/>
  <c r="A1698" i="9"/>
  <c r="L1698" i="9" s="1"/>
  <c r="H490" i="13" s="1"/>
  <c r="J1697" i="9"/>
  <c r="K1697" i="9" s="1"/>
  <c r="H1697" i="9"/>
  <c r="F489" i="13" s="1"/>
  <c r="G1697" i="9"/>
  <c r="E489" i="13" s="1"/>
  <c r="D1697" i="9"/>
  <c r="A1697" i="9"/>
  <c r="L1697" i="9" s="1"/>
  <c r="H489" i="13" s="1"/>
  <c r="L1696" i="9"/>
  <c r="H488" i="13" s="1"/>
  <c r="J1696" i="9"/>
  <c r="K1696" i="9" s="1"/>
  <c r="H1696" i="9"/>
  <c r="F488" i="13" s="1"/>
  <c r="G1696" i="9"/>
  <c r="E488" i="13" s="1"/>
  <c r="D1696" i="9"/>
  <c r="A1696" i="9"/>
  <c r="L1695" i="9"/>
  <c r="H487" i="13" s="1"/>
  <c r="K1695" i="9"/>
  <c r="J1695" i="9"/>
  <c r="H1695" i="9"/>
  <c r="F487" i="13" s="1"/>
  <c r="G1695" i="9"/>
  <c r="E487" i="13" s="1"/>
  <c r="D1695" i="9"/>
  <c r="A1695" i="9"/>
  <c r="L1694" i="9"/>
  <c r="H486" i="13" s="1"/>
  <c r="J1694" i="9"/>
  <c r="K1694" i="9" s="1"/>
  <c r="H1694" i="9"/>
  <c r="F486" i="13" s="1"/>
  <c r="G1694" i="9"/>
  <c r="E486" i="13" s="1"/>
  <c r="D1694" i="9"/>
  <c r="A1694" i="9"/>
  <c r="J1693" i="9"/>
  <c r="K1693" i="9" s="1"/>
  <c r="H1693" i="9"/>
  <c r="F485" i="13" s="1"/>
  <c r="G1693" i="9"/>
  <c r="E485" i="13" s="1"/>
  <c r="D1693" i="9"/>
  <c r="A1693" i="9"/>
  <c r="L1693" i="9" s="1"/>
  <c r="H485" i="13" s="1"/>
  <c r="J1692" i="9"/>
  <c r="K1692" i="9" s="1"/>
  <c r="H1692" i="9"/>
  <c r="F484" i="13" s="1"/>
  <c r="G1692" i="9"/>
  <c r="E484" i="13" s="1"/>
  <c r="D1692" i="9"/>
  <c r="A1692" i="9"/>
  <c r="L1692" i="9" s="1"/>
  <c r="H484" i="13" s="1"/>
  <c r="L1691" i="9"/>
  <c r="H483" i="13" s="1"/>
  <c r="J1691" i="9"/>
  <c r="K1691" i="9" s="1"/>
  <c r="H1691" i="9"/>
  <c r="F483" i="13" s="1"/>
  <c r="G1691" i="9"/>
  <c r="E483" i="13" s="1"/>
  <c r="D1691" i="9"/>
  <c r="A1691" i="9"/>
  <c r="J1690" i="9"/>
  <c r="K1690" i="9" s="1"/>
  <c r="H1690" i="9"/>
  <c r="F482" i="13" s="1"/>
  <c r="G1690" i="9"/>
  <c r="E482" i="13" s="1"/>
  <c r="D1690" i="9"/>
  <c r="A1690" i="9"/>
  <c r="L1690" i="9" s="1"/>
  <c r="H482" i="13" s="1"/>
  <c r="J1689" i="9"/>
  <c r="K1689" i="9" s="1"/>
  <c r="H1689" i="9"/>
  <c r="F481" i="13" s="1"/>
  <c r="G1689" i="9"/>
  <c r="E481" i="13" s="1"/>
  <c r="D1689" i="9"/>
  <c r="A1689" i="9"/>
  <c r="L1689" i="9" s="1"/>
  <c r="H481" i="13" s="1"/>
  <c r="Q1688" i="9"/>
  <c r="J1688" i="9"/>
  <c r="K1688" i="9" s="1"/>
  <c r="H1688" i="9"/>
  <c r="G1688" i="9"/>
  <c r="D1688" i="9"/>
  <c r="A1688" i="9"/>
  <c r="L1688" i="9" s="1"/>
  <c r="Q1687" i="9"/>
  <c r="J1687" i="9"/>
  <c r="K1687" i="9" s="1"/>
  <c r="H1687" i="9"/>
  <c r="G1687" i="9"/>
  <c r="D1687" i="9"/>
  <c r="A1687" i="9"/>
  <c r="L1687" i="9" s="1"/>
  <c r="L1686" i="9"/>
  <c r="J1686" i="9"/>
  <c r="K1686" i="9" s="1"/>
  <c r="H1686" i="9"/>
  <c r="G1686" i="9"/>
  <c r="D1686" i="9"/>
  <c r="A1686" i="9"/>
  <c r="L1685" i="9"/>
  <c r="J1685" i="9"/>
  <c r="K1685" i="9" s="1"/>
  <c r="H1685" i="9"/>
  <c r="G1685" i="9"/>
  <c r="D1685" i="9"/>
  <c r="A1685" i="9"/>
  <c r="L1684" i="9"/>
  <c r="H480" i="13" s="1"/>
  <c r="J1684" i="9"/>
  <c r="K1684" i="9" s="1"/>
  <c r="H1684" i="9"/>
  <c r="F480" i="13" s="1"/>
  <c r="G1684" i="9"/>
  <c r="E480" i="13" s="1"/>
  <c r="D1684" i="9"/>
  <c r="A1684" i="9"/>
  <c r="J1683" i="9"/>
  <c r="K1683" i="9" s="1"/>
  <c r="H1683" i="9"/>
  <c r="F479" i="13" s="1"/>
  <c r="G1683" i="9"/>
  <c r="E479" i="13" s="1"/>
  <c r="D1683" i="9"/>
  <c r="A1683" i="9"/>
  <c r="L1683" i="9" s="1"/>
  <c r="H479" i="13" s="1"/>
  <c r="J1682" i="9"/>
  <c r="K1682" i="9" s="1"/>
  <c r="H1682" i="9"/>
  <c r="F478" i="13" s="1"/>
  <c r="G1682" i="9"/>
  <c r="E478" i="13" s="1"/>
  <c r="D1682" i="9"/>
  <c r="A1682" i="9"/>
  <c r="L1682" i="9" s="1"/>
  <c r="H478" i="13" s="1"/>
  <c r="L1681" i="9"/>
  <c r="J1681" i="9"/>
  <c r="K1681" i="9" s="1"/>
  <c r="H1681" i="9"/>
  <c r="G1681" i="9"/>
  <c r="D1681" i="9"/>
  <c r="A1681" i="9"/>
  <c r="J1680" i="9"/>
  <c r="K1680" i="9" s="1"/>
  <c r="H1680" i="9"/>
  <c r="G1680" i="9"/>
  <c r="D1680" i="9"/>
  <c r="A1680" i="9"/>
  <c r="L1680" i="9" s="1"/>
  <c r="J1679" i="9"/>
  <c r="K1679" i="9" s="1"/>
  <c r="H1679" i="9"/>
  <c r="F477" i="13" s="1"/>
  <c r="G1679" i="9"/>
  <c r="E477" i="13" s="1"/>
  <c r="D1679" i="9"/>
  <c r="A1679" i="9"/>
  <c r="L1679" i="9" s="1"/>
  <c r="H477" i="13" s="1"/>
  <c r="L1678" i="9"/>
  <c r="H476" i="13" s="1"/>
  <c r="J1678" i="9"/>
  <c r="K1678" i="9" s="1"/>
  <c r="H1678" i="9"/>
  <c r="F476" i="13" s="1"/>
  <c r="G1678" i="9"/>
  <c r="E476" i="13" s="1"/>
  <c r="D1678" i="9"/>
  <c r="A1678" i="9"/>
  <c r="L1677" i="9"/>
  <c r="H475" i="13" s="1"/>
  <c r="J1677" i="9"/>
  <c r="K1677" i="9" s="1"/>
  <c r="H1677" i="9"/>
  <c r="F475" i="13" s="1"/>
  <c r="G1677" i="9"/>
  <c r="E475" i="13" s="1"/>
  <c r="D1677" i="9"/>
  <c r="A1677" i="9"/>
  <c r="L1676" i="9"/>
  <c r="J1676" i="9"/>
  <c r="K1676" i="9" s="1"/>
  <c r="H1676" i="9"/>
  <c r="G1676" i="9"/>
  <c r="D1676" i="9"/>
  <c r="A1676" i="9"/>
  <c r="J1675" i="9"/>
  <c r="K1675" i="9" s="1"/>
  <c r="H1675" i="9"/>
  <c r="G1675" i="9"/>
  <c r="D1675" i="9"/>
  <c r="A1675" i="9"/>
  <c r="L1675" i="9" s="1"/>
  <c r="J1674" i="9"/>
  <c r="K1674" i="9" s="1"/>
  <c r="H1674" i="9"/>
  <c r="F474" i="13" s="1"/>
  <c r="G1674" i="9"/>
  <c r="E474" i="13" s="1"/>
  <c r="D1674" i="9"/>
  <c r="A1674" i="9"/>
  <c r="L1674" i="9" s="1"/>
  <c r="H474" i="13" s="1"/>
  <c r="L1673" i="9"/>
  <c r="H473" i="13" s="1"/>
  <c r="J1673" i="9"/>
  <c r="K1673" i="9" s="1"/>
  <c r="H1673" i="9"/>
  <c r="F473" i="13" s="1"/>
  <c r="G1673" i="9"/>
  <c r="E473" i="13" s="1"/>
  <c r="D1673" i="9"/>
  <c r="A1673" i="9"/>
  <c r="J1672" i="9"/>
  <c r="K1672" i="9" s="1"/>
  <c r="H1672" i="9"/>
  <c r="F472" i="13" s="1"/>
  <c r="G1672" i="9"/>
  <c r="E472" i="13" s="1"/>
  <c r="D1672" i="9"/>
  <c r="A1672" i="9"/>
  <c r="L1672" i="9" s="1"/>
  <c r="H472" i="13" s="1"/>
  <c r="J1671" i="9"/>
  <c r="K1671" i="9" s="1"/>
  <c r="H1671" i="9"/>
  <c r="F471" i="13" s="1"/>
  <c r="G1671" i="9"/>
  <c r="E471" i="13" s="1"/>
  <c r="D1671" i="9"/>
  <c r="A1671" i="9"/>
  <c r="L1671" i="9" s="1"/>
  <c r="H471" i="13" s="1"/>
  <c r="L1670" i="9"/>
  <c r="H470" i="13" s="1"/>
  <c r="J1670" i="9"/>
  <c r="K1670" i="9" s="1"/>
  <c r="H1670" i="9"/>
  <c r="F470" i="13" s="1"/>
  <c r="G1670" i="9"/>
  <c r="E470" i="13" s="1"/>
  <c r="D1670" i="9"/>
  <c r="A1670" i="9"/>
  <c r="L1669" i="9"/>
  <c r="H469" i="13" s="1"/>
  <c r="K1669" i="9"/>
  <c r="J1669" i="9"/>
  <c r="H1669" i="9"/>
  <c r="F469" i="13" s="1"/>
  <c r="G1669" i="9"/>
  <c r="E469" i="13" s="1"/>
  <c r="D1669" i="9"/>
  <c r="A1669" i="9"/>
  <c r="L1668" i="9"/>
  <c r="H468" i="13" s="1"/>
  <c r="J1668" i="9"/>
  <c r="K1668" i="9" s="1"/>
  <c r="H1668" i="9"/>
  <c r="F468" i="13" s="1"/>
  <c r="G1668" i="9"/>
  <c r="E468" i="13" s="1"/>
  <c r="D1668" i="9"/>
  <c r="A1668" i="9"/>
  <c r="J1667" i="9"/>
  <c r="K1667" i="9" s="1"/>
  <c r="H1667" i="9"/>
  <c r="F467" i="13" s="1"/>
  <c r="G1667" i="9"/>
  <c r="E467" i="13" s="1"/>
  <c r="D1667" i="9"/>
  <c r="A1667" i="9"/>
  <c r="L1667" i="9" s="1"/>
  <c r="H467" i="13" s="1"/>
  <c r="J1666" i="9"/>
  <c r="K1666" i="9" s="1"/>
  <c r="H1666" i="9"/>
  <c r="F466" i="13" s="1"/>
  <c r="G1666" i="9"/>
  <c r="E466" i="13" s="1"/>
  <c r="D1666" i="9"/>
  <c r="A1666" i="9"/>
  <c r="L1666" i="9" s="1"/>
  <c r="H466" i="13" s="1"/>
  <c r="L1665" i="9"/>
  <c r="H465" i="13" s="1"/>
  <c r="K1665" i="9"/>
  <c r="J1665" i="9"/>
  <c r="H1665" i="9"/>
  <c r="F465" i="13" s="1"/>
  <c r="G1665" i="9"/>
  <c r="E465" i="13" s="1"/>
  <c r="D1665" i="9"/>
  <c r="A1665" i="9"/>
  <c r="Q1664" i="9"/>
  <c r="L1664" i="9"/>
  <c r="K1664" i="9"/>
  <c r="J1664" i="9"/>
  <c r="H1664" i="9"/>
  <c r="G1664" i="9"/>
  <c r="D1664" i="9"/>
  <c r="A1664" i="9"/>
  <c r="Q1663" i="9"/>
  <c r="L1663" i="9"/>
  <c r="K1663" i="9"/>
  <c r="J1663" i="9"/>
  <c r="H1663" i="9"/>
  <c r="G1663" i="9"/>
  <c r="D1663" i="9"/>
  <c r="A1663" i="9"/>
  <c r="Q1662" i="9"/>
  <c r="L1662" i="9"/>
  <c r="K1662" i="9"/>
  <c r="J1662" i="9"/>
  <c r="H1662" i="9"/>
  <c r="G1662" i="9"/>
  <c r="D1662" i="9"/>
  <c r="A1662" i="9"/>
  <c r="Q1661" i="9"/>
  <c r="L1661" i="9"/>
  <c r="K1661" i="9"/>
  <c r="J1661" i="9"/>
  <c r="H1661" i="9"/>
  <c r="G1661" i="9"/>
  <c r="D1661" i="9"/>
  <c r="A1661" i="9"/>
  <c r="J1660" i="9"/>
  <c r="K1660" i="9" s="1"/>
  <c r="H1660" i="9"/>
  <c r="F464" i="13" s="1"/>
  <c r="G1660" i="9"/>
  <c r="E464" i="13" s="1"/>
  <c r="D1660" i="9"/>
  <c r="A1660" i="9"/>
  <c r="L1660" i="9" s="1"/>
  <c r="H464" i="13" s="1"/>
  <c r="Q1659" i="9"/>
  <c r="J1659" i="9"/>
  <c r="K1659" i="9" s="1"/>
  <c r="H1659" i="9"/>
  <c r="G1659" i="9"/>
  <c r="D1659" i="9"/>
  <c r="A1659" i="9"/>
  <c r="L1659" i="9" s="1"/>
  <c r="J1658" i="9"/>
  <c r="K1658" i="9" s="1"/>
  <c r="H1658" i="9"/>
  <c r="G1658" i="9"/>
  <c r="D1658" i="9"/>
  <c r="A1658" i="9"/>
  <c r="L1658" i="9" s="1"/>
  <c r="L1657" i="9"/>
  <c r="J1657" i="9"/>
  <c r="K1657" i="9" s="1"/>
  <c r="H1657" i="9"/>
  <c r="G1657" i="9"/>
  <c r="D1657" i="9"/>
  <c r="A1657" i="9"/>
  <c r="L1656" i="9"/>
  <c r="H463" i="13" s="1"/>
  <c r="J1656" i="9"/>
  <c r="K1656" i="9" s="1"/>
  <c r="H1656" i="9"/>
  <c r="F463" i="13" s="1"/>
  <c r="G1656" i="9"/>
  <c r="E463" i="13" s="1"/>
  <c r="D1656" i="9"/>
  <c r="A1656" i="9"/>
  <c r="L1655" i="9"/>
  <c r="K1655" i="9"/>
  <c r="J1655" i="9"/>
  <c r="H1655" i="9"/>
  <c r="G1655" i="9"/>
  <c r="D1655" i="9"/>
  <c r="A1655" i="9"/>
  <c r="J1654" i="9"/>
  <c r="K1654" i="9" s="1"/>
  <c r="H1654" i="9"/>
  <c r="G1654" i="9"/>
  <c r="D1654" i="9"/>
  <c r="A1654" i="9"/>
  <c r="L1654" i="9" s="1"/>
  <c r="J1653" i="9"/>
  <c r="K1653" i="9" s="1"/>
  <c r="H1653" i="9"/>
  <c r="G1653" i="9"/>
  <c r="D1653" i="9"/>
  <c r="A1653" i="9"/>
  <c r="L1653" i="9" s="1"/>
  <c r="L1652" i="9"/>
  <c r="J1652" i="9"/>
  <c r="K1652" i="9" s="1"/>
  <c r="H1652" i="9"/>
  <c r="G1652" i="9"/>
  <c r="D1652" i="9"/>
  <c r="A1652" i="9"/>
  <c r="J1651" i="9"/>
  <c r="K1651" i="9" s="1"/>
  <c r="H1651" i="9"/>
  <c r="F462" i="13" s="1"/>
  <c r="G1651" i="9"/>
  <c r="E462" i="13" s="1"/>
  <c r="D1651" i="9"/>
  <c r="A1651" i="9"/>
  <c r="L1651" i="9" s="1"/>
  <c r="H462" i="13" s="1"/>
  <c r="Q1650" i="9"/>
  <c r="J1650" i="9"/>
  <c r="K1650" i="9" s="1"/>
  <c r="H1650" i="9"/>
  <c r="G1650" i="9"/>
  <c r="D1650" i="9"/>
  <c r="A1650" i="9"/>
  <c r="L1650" i="9" s="1"/>
  <c r="Q1649" i="9"/>
  <c r="K1649" i="9"/>
  <c r="J1649" i="9"/>
  <c r="H1649" i="9"/>
  <c r="G1649" i="9"/>
  <c r="D1649" i="9"/>
  <c r="A1649" i="9"/>
  <c r="L1649" i="9" s="1"/>
  <c r="J1648" i="9"/>
  <c r="K1648" i="9" s="1"/>
  <c r="H1648" i="9"/>
  <c r="F461" i="13" s="1"/>
  <c r="G1648" i="9"/>
  <c r="E461" i="13" s="1"/>
  <c r="D1648" i="9"/>
  <c r="A1648" i="9"/>
  <c r="L1648" i="9" s="1"/>
  <c r="H461" i="13" s="1"/>
  <c r="L1647" i="9"/>
  <c r="H460" i="13" s="1"/>
  <c r="J1647" i="9"/>
  <c r="K1647" i="9" s="1"/>
  <c r="H1647" i="9"/>
  <c r="F460" i="13" s="1"/>
  <c r="G1647" i="9"/>
  <c r="E460" i="13" s="1"/>
  <c r="D1647" i="9"/>
  <c r="A1647" i="9"/>
  <c r="L1646" i="9"/>
  <c r="H459" i="13" s="1"/>
  <c r="J1646" i="9"/>
  <c r="K1646" i="9" s="1"/>
  <c r="H1646" i="9"/>
  <c r="F459" i="13" s="1"/>
  <c r="G1646" i="9"/>
  <c r="E459" i="13" s="1"/>
  <c r="D1646" i="9"/>
  <c r="A1646" i="9"/>
  <c r="L1645" i="9"/>
  <c r="H458" i="13" s="1"/>
  <c r="J1645" i="9"/>
  <c r="K1645" i="9" s="1"/>
  <c r="H1645" i="9"/>
  <c r="F458" i="13" s="1"/>
  <c r="G1645" i="9"/>
  <c r="E458" i="13" s="1"/>
  <c r="D1645" i="9"/>
  <c r="A1645" i="9"/>
  <c r="J1644" i="9"/>
  <c r="K1644" i="9" s="1"/>
  <c r="H1644" i="9"/>
  <c r="F457" i="13" s="1"/>
  <c r="G1644" i="9"/>
  <c r="E457" i="13" s="1"/>
  <c r="D1644" i="9"/>
  <c r="A1644" i="9"/>
  <c r="L1644" i="9" s="1"/>
  <c r="H457" i="13" s="1"/>
  <c r="J1643" i="9"/>
  <c r="K1643" i="9" s="1"/>
  <c r="H1643" i="9"/>
  <c r="G1643" i="9"/>
  <c r="D1643" i="9"/>
  <c r="A1643" i="9"/>
  <c r="L1643" i="9" s="1"/>
  <c r="L1642" i="9"/>
  <c r="H456" i="13" s="1"/>
  <c r="J1642" i="9"/>
  <c r="K1642" i="9" s="1"/>
  <c r="H1642" i="9"/>
  <c r="F456" i="13" s="1"/>
  <c r="G1642" i="9"/>
  <c r="E456" i="13" s="1"/>
  <c r="D1642" i="9"/>
  <c r="A1642" i="9"/>
  <c r="J1641" i="9"/>
  <c r="K1641" i="9" s="1"/>
  <c r="H1641" i="9"/>
  <c r="G1641" i="9"/>
  <c r="D1641" i="9"/>
  <c r="A1641" i="9"/>
  <c r="L1641" i="9" s="1"/>
  <c r="J1640" i="9"/>
  <c r="K1640" i="9" s="1"/>
  <c r="H1640" i="9"/>
  <c r="G1640" i="9"/>
  <c r="D1640" i="9"/>
  <c r="A1640" i="9"/>
  <c r="L1640" i="9" s="1"/>
  <c r="L1639" i="9"/>
  <c r="H455" i="13" s="1"/>
  <c r="J1639" i="9"/>
  <c r="K1639" i="9" s="1"/>
  <c r="H1639" i="9"/>
  <c r="F455" i="13" s="1"/>
  <c r="G1639" i="9"/>
  <c r="E455" i="13" s="1"/>
  <c r="D1639" i="9"/>
  <c r="A1639" i="9"/>
  <c r="L1638" i="9"/>
  <c r="H454" i="13" s="1"/>
  <c r="J1638" i="9"/>
  <c r="K1638" i="9" s="1"/>
  <c r="H1638" i="9"/>
  <c r="F454" i="13" s="1"/>
  <c r="G1638" i="9"/>
  <c r="E454" i="13" s="1"/>
  <c r="D1638" i="9"/>
  <c r="A1638" i="9"/>
  <c r="L1637" i="9"/>
  <c r="J1637" i="9"/>
  <c r="K1637" i="9" s="1"/>
  <c r="H1637" i="9"/>
  <c r="G1637" i="9"/>
  <c r="D1637" i="9"/>
  <c r="A1637" i="9"/>
  <c r="J1636" i="9"/>
  <c r="K1636" i="9" s="1"/>
  <c r="H1636" i="9"/>
  <c r="G1636" i="9"/>
  <c r="D1636" i="9"/>
  <c r="A1636" i="9"/>
  <c r="L1636" i="9" s="1"/>
  <c r="J1635" i="9"/>
  <c r="K1635" i="9" s="1"/>
  <c r="H1635" i="9"/>
  <c r="G1635" i="9"/>
  <c r="D1635" i="9"/>
  <c r="A1635" i="9"/>
  <c r="L1635" i="9" s="1"/>
  <c r="L1634" i="9"/>
  <c r="H453" i="13" s="1"/>
  <c r="J1634" i="9"/>
  <c r="K1634" i="9" s="1"/>
  <c r="H1634" i="9"/>
  <c r="F453" i="13" s="1"/>
  <c r="G1634" i="9"/>
  <c r="E453" i="13" s="1"/>
  <c r="D1634" i="9"/>
  <c r="A1634" i="9"/>
  <c r="J1633" i="9"/>
  <c r="K1633" i="9" s="1"/>
  <c r="H1633" i="9"/>
  <c r="F452" i="13" s="1"/>
  <c r="G1633" i="9"/>
  <c r="E452" i="13" s="1"/>
  <c r="D1633" i="9"/>
  <c r="A1633" i="9"/>
  <c r="L1633" i="9" s="1"/>
  <c r="H452" i="13" s="1"/>
  <c r="J1632" i="9"/>
  <c r="K1632" i="9" s="1"/>
  <c r="H1632" i="9"/>
  <c r="G1632" i="9"/>
  <c r="D1632" i="9"/>
  <c r="A1632" i="9"/>
  <c r="L1632" i="9" s="1"/>
  <c r="L1631" i="9"/>
  <c r="H451" i="13" s="1"/>
  <c r="J1631" i="9"/>
  <c r="K1631" i="9" s="1"/>
  <c r="H1631" i="9"/>
  <c r="F451" i="13" s="1"/>
  <c r="G1631" i="9"/>
  <c r="E451" i="13" s="1"/>
  <c r="D1631" i="9"/>
  <c r="A1631" i="9"/>
  <c r="L1630" i="9"/>
  <c r="H450" i="13" s="1"/>
  <c r="K1630" i="9"/>
  <c r="J1630" i="9"/>
  <c r="H1630" i="9"/>
  <c r="F450" i="13" s="1"/>
  <c r="G1630" i="9"/>
  <c r="E450" i="13" s="1"/>
  <c r="D1630" i="9"/>
  <c r="A1630" i="9"/>
  <c r="L1629" i="9"/>
  <c r="H449" i="13" s="1"/>
  <c r="J1629" i="9"/>
  <c r="K1629" i="9" s="1"/>
  <c r="H1629" i="9"/>
  <c r="F449" i="13" s="1"/>
  <c r="G1629" i="9"/>
  <c r="E449" i="13" s="1"/>
  <c r="D1629" i="9"/>
  <c r="A1629" i="9"/>
  <c r="J1628" i="9"/>
  <c r="K1628" i="9" s="1"/>
  <c r="H1628" i="9"/>
  <c r="F448" i="13" s="1"/>
  <c r="G1628" i="9"/>
  <c r="E448" i="13" s="1"/>
  <c r="D1628" i="9"/>
  <c r="A1628" i="9"/>
  <c r="L1628" i="9" s="1"/>
  <c r="H448" i="13" s="1"/>
  <c r="Q1627" i="9"/>
  <c r="J1627" i="9"/>
  <c r="K1627" i="9" s="1"/>
  <c r="H1627" i="9"/>
  <c r="G1627" i="9"/>
  <c r="D1627" i="9"/>
  <c r="A1627" i="9"/>
  <c r="L1627" i="9" s="1"/>
  <c r="J1626" i="9"/>
  <c r="K1626" i="9" s="1"/>
  <c r="H1626" i="9"/>
  <c r="F1028" i="13" s="1"/>
  <c r="G1626" i="9"/>
  <c r="E1028" i="13" s="1"/>
  <c r="D1626" i="9"/>
  <c r="A1626" i="9"/>
  <c r="L1626" i="9" s="1"/>
  <c r="H1028" i="13" s="1"/>
  <c r="Q1625" i="9"/>
  <c r="J1625" i="9"/>
  <c r="K1625" i="9" s="1"/>
  <c r="H1625" i="9"/>
  <c r="G1625" i="9"/>
  <c r="D1625" i="9"/>
  <c r="A1625" i="9"/>
  <c r="L1625" i="9" s="1"/>
  <c r="H868" i="6" s="1"/>
  <c r="Q1624" i="9"/>
  <c r="J1624" i="9"/>
  <c r="K1624" i="9" s="1"/>
  <c r="H1624" i="9"/>
  <c r="G1624" i="9"/>
  <c r="D1624" i="9"/>
  <c r="A1624" i="9"/>
  <c r="L1624" i="9" s="1"/>
  <c r="H867" i="6" s="1"/>
  <c r="L1623" i="9"/>
  <c r="H866" i="6" s="1"/>
  <c r="J1623" i="9"/>
  <c r="K1623" i="9" s="1"/>
  <c r="H1623" i="9"/>
  <c r="G1623" i="9"/>
  <c r="D1623" i="9"/>
  <c r="A1623" i="9"/>
  <c r="J1622" i="9"/>
  <c r="K1622" i="9" s="1"/>
  <c r="H1622" i="9"/>
  <c r="G1622" i="9"/>
  <c r="D1622" i="9"/>
  <c r="A1622" i="9"/>
  <c r="L1622" i="9" s="1"/>
  <c r="H865" i="6" s="1"/>
  <c r="Q1621" i="9"/>
  <c r="J1621" i="9"/>
  <c r="K1621" i="9" s="1"/>
  <c r="H1621" i="9"/>
  <c r="G1621" i="9"/>
  <c r="D1621" i="9"/>
  <c r="A1621" i="9"/>
  <c r="L1621" i="9" s="1"/>
  <c r="H864" i="6" s="1"/>
  <c r="Q1620" i="9"/>
  <c r="J1620" i="9"/>
  <c r="K1620" i="9" s="1"/>
  <c r="H1620" i="9"/>
  <c r="G1620" i="9"/>
  <c r="D1620" i="9"/>
  <c r="A1620" i="9"/>
  <c r="L1620" i="9" s="1"/>
  <c r="H863" i="6" s="1"/>
  <c r="Q1619" i="9"/>
  <c r="J1619" i="9"/>
  <c r="K1619" i="9" s="1"/>
  <c r="H1619" i="9"/>
  <c r="G1619" i="9"/>
  <c r="D1619" i="9"/>
  <c r="A1619" i="9"/>
  <c r="L1619" i="9" s="1"/>
  <c r="H862" i="6" s="1"/>
  <c r="J1618" i="9"/>
  <c r="K1618" i="9" s="1"/>
  <c r="H1618" i="9"/>
  <c r="F1027" i="13" s="1"/>
  <c r="G1618" i="9"/>
  <c r="E1027" i="13" s="1"/>
  <c r="D1618" i="9"/>
  <c r="A1618" i="9"/>
  <c r="L1618" i="9" s="1"/>
  <c r="H1027" i="13" s="1"/>
  <c r="Q1617" i="9"/>
  <c r="J1617" i="9"/>
  <c r="K1617" i="9" s="1"/>
  <c r="H1617" i="9"/>
  <c r="G1617" i="9"/>
  <c r="D1617" i="9"/>
  <c r="A1617" i="9"/>
  <c r="L1617" i="9" s="1"/>
  <c r="H860" i="6" s="1"/>
  <c r="L1616" i="9"/>
  <c r="H859" i="6" s="1"/>
  <c r="J1616" i="9"/>
  <c r="K1616" i="9" s="1"/>
  <c r="H1616" i="9"/>
  <c r="G1616" i="9"/>
  <c r="D1616" i="9"/>
  <c r="A1616" i="9"/>
  <c r="L1615" i="9"/>
  <c r="J1615" i="9"/>
  <c r="K1615" i="9" s="1"/>
  <c r="H1615" i="9"/>
  <c r="G1615" i="9"/>
  <c r="D1615" i="9"/>
  <c r="A1615" i="9"/>
  <c r="L1614" i="9"/>
  <c r="H858" i="6" s="1"/>
  <c r="J1614" i="9"/>
  <c r="K1614" i="9" s="1"/>
  <c r="H1614" i="9"/>
  <c r="G1614" i="9"/>
  <c r="D1614" i="9"/>
  <c r="A1614" i="9"/>
  <c r="Q1613" i="9"/>
  <c r="L1613" i="9"/>
  <c r="H857" i="6" s="1"/>
  <c r="J1613" i="9"/>
  <c r="K1613" i="9" s="1"/>
  <c r="H1613" i="9"/>
  <c r="G1613" i="9"/>
  <c r="D1613" i="9"/>
  <c r="A1613" i="9"/>
  <c r="Q1612" i="9"/>
  <c r="L1612" i="9"/>
  <c r="H856" i="6" s="1"/>
  <c r="J1612" i="9"/>
  <c r="K1612" i="9" s="1"/>
  <c r="H1612" i="9"/>
  <c r="G1612" i="9"/>
  <c r="D1612" i="9"/>
  <c r="A1612" i="9"/>
  <c r="Q1611" i="9"/>
  <c r="L1611" i="9"/>
  <c r="H855" i="6" s="1"/>
  <c r="J1611" i="9"/>
  <c r="K1611" i="9" s="1"/>
  <c r="H1611" i="9"/>
  <c r="G1611" i="9"/>
  <c r="D1611" i="9"/>
  <c r="A1611" i="9"/>
  <c r="Q1610" i="9"/>
  <c r="L1610" i="9"/>
  <c r="H854" i="6" s="1"/>
  <c r="J1610" i="9"/>
  <c r="K1610" i="9" s="1"/>
  <c r="H1610" i="9"/>
  <c r="G1610" i="9"/>
  <c r="D1610" i="9"/>
  <c r="A1610" i="9"/>
  <c r="Q1609" i="9"/>
  <c r="L1609" i="9"/>
  <c r="H853" i="6" s="1"/>
  <c r="J1609" i="9"/>
  <c r="K1609" i="9" s="1"/>
  <c r="H1609" i="9"/>
  <c r="G1609" i="9"/>
  <c r="D1609" i="9"/>
  <c r="A1609" i="9"/>
  <c r="Q1608" i="9"/>
  <c r="L1608" i="9"/>
  <c r="H852" i="6" s="1"/>
  <c r="J1608" i="9"/>
  <c r="K1608" i="9" s="1"/>
  <c r="H1608" i="9"/>
  <c r="G1608" i="9"/>
  <c r="D1608" i="9"/>
  <c r="A1608" i="9"/>
  <c r="Q1607" i="9"/>
  <c r="L1607" i="9"/>
  <c r="H851" i="6" s="1"/>
  <c r="J1607" i="9"/>
  <c r="K1607" i="9" s="1"/>
  <c r="H1607" i="9"/>
  <c r="G1607" i="9"/>
  <c r="D1607" i="9"/>
  <c r="A1607" i="9"/>
  <c r="Q1606" i="9"/>
  <c r="L1606" i="9"/>
  <c r="H850" i="6" s="1"/>
  <c r="J1606" i="9"/>
  <c r="K1606" i="9" s="1"/>
  <c r="H1606" i="9"/>
  <c r="G1606" i="9"/>
  <c r="D1606" i="9"/>
  <c r="A1606" i="9"/>
  <c r="Q1605" i="9"/>
  <c r="L1605" i="9"/>
  <c r="H849" i="6" s="1"/>
  <c r="J1605" i="9"/>
  <c r="K1605" i="9" s="1"/>
  <c r="H1605" i="9"/>
  <c r="G1605" i="9"/>
  <c r="D1605" i="9"/>
  <c r="A1605" i="9"/>
  <c r="Q1604" i="9"/>
  <c r="L1604" i="9"/>
  <c r="H848" i="6" s="1"/>
  <c r="J1604" i="9"/>
  <c r="K1604" i="9" s="1"/>
  <c r="H1604" i="9"/>
  <c r="G1604" i="9"/>
  <c r="D1604" i="9"/>
  <c r="A1604" i="9"/>
  <c r="Q1603" i="9"/>
  <c r="L1603" i="9"/>
  <c r="H847" i="6" s="1"/>
  <c r="J1603" i="9"/>
  <c r="K1603" i="9" s="1"/>
  <c r="H1603" i="9"/>
  <c r="G1603" i="9"/>
  <c r="D1603" i="9"/>
  <c r="A1603" i="9"/>
  <c r="Q1602" i="9"/>
  <c r="L1602" i="9"/>
  <c r="H846" i="6" s="1"/>
  <c r="J1602" i="9"/>
  <c r="K1602" i="9" s="1"/>
  <c r="H1602" i="9"/>
  <c r="G1602" i="9"/>
  <c r="D1602" i="9"/>
  <c r="A1602" i="9"/>
  <c r="Q1601" i="9"/>
  <c r="L1601" i="9"/>
  <c r="H845" i="6" s="1"/>
  <c r="J1601" i="9"/>
  <c r="K1601" i="9" s="1"/>
  <c r="H1601" i="9"/>
  <c r="G1601" i="9"/>
  <c r="D1601" i="9"/>
  <c r="A1601" i="9"/>
  <c r="Q1600" i="9"/>
  <c r="L1600" i="9"/>
  <c r="H844" i="6" s="1"/>
  <c r="J1600" i="9"/>
  <c r="K1600" i="9" s="1"/>
  <c r="H1600" i="9"/>
  <c r="G1600" i="9"/>
  <c r="D1600" i="9"/>
  <c r="A1600" i="9"/>
  <c r="Q1599" i="9"/>
  <c r="L1599" i="9"/>
  <c r="H843" i="6" s="1"/>
  <c r="J1599" i="9"/>
  <c r="K1599" i="9" s="1"/>
  <c r="H1599" i="9"/>
  <c r="G1599" i="9"/>
  <c r="D1599" i="9"/>
  <c r="A1599" i="9"/>
  <c r="Q1598" i="9"/>
  <c r="L1598" i="9"/>
  <c r="H842" i="6" s="1"/>
  <c r="J1598" i="9"/>
  <c r="K1598" i="9" s="1"/>
  <c r="H1598" i="9"/>
  <c r="G1598" i="9"/>
  <c r="D1598" i="9"/>
  <c r="A1598" i="9"/>
  <c r="Q1597" i="9"/>
  <c r="L1597" i="9"/>
  <c r="H841" i="6" s="1"/>
  <c r="J1597" i="9"/>
  <c r="K1597" i="9" s="1"/>
  <c r="H1597" i="9"/>
  <c r="G1597" i="9"/>
  <c r="D1597" i="9"/>
  <c r="A1597" i="9"/>
  <c r="Q1596" i="9"/>
  <c r="L1596" i="9"/>
  <c r="H840" i="6" s="1"/>
  <c r="J1596" i="9"/>
  <c r="K1596" i="9" s="1"/>
  <c r="H1596" i="9"/>
  <c r="G1596" i="9"/>
  <c r="D1596" i="9"/>
  <c r="A1596" i="9"/>
  <c r="J1595" i="9"/>
  <c r="K1595" i="9" s="1"/>
  <c r="H1595" i="9"/>
  <c r="F447" i="13" s="1"/>
  <c r="G1595" i="9"/>
  <c r="E447" i="13" s="1"/>
  <c r="D1595" i="9"/>
  <c r="A1595" i="9"/>
  <c r="L1595" i="9" s="1"/>
  <c r="H447" i="13" s="1"/>
  <c r="J1594" i="9"/>
  <c r="K1594" i="9" s="1"/>
  <c r="H1594" i="9"/>
  <c r="F446" i="13" s="1"/>
  <c r="G1594" i="9"/>
  <c r="E446" i="13" s="1"/>
  <c r="D1594" i="9"/>
  <c r="A1594" i="9"/>
  <c r="L1594" i="9" s="1"/>
  <c r="H446" i="13" s="1"/>
  <c r="L1593" i="9"/>
  <c r="H445" i="13" s="1"/>
  <c r="J1593" i="9"/>
  <c r="K1593" i="9" s="1"/>
  <c r="H1593" i="9"/>
  <c r="F445" i="13" s="1"/>
  <c r="G1593" i="9"/>
  <c r="E445" i="13" s="1"/>
  <c r="D1593" i="9"/>
  <c r="A1593" i="9"/>
  <c r="J1592" i="9"/>
  <c r="K1592" i="9" s="1"/>
  <c r="H1592" i="9"/>
  <c r="F444" i="13" s="1"/>
  <c r="G1592" i="9"/>
  <c r="E444" i="13" s="1"/>
  <c r="D1592" i="9"/>
  <c r="A1592" i="9"/>
  <c r="L1592" i="9" s="1"/>
  <c r="H444" i="13" s="1"/>
  <c r="J1591" i="9"/>
  <c r="K1591" i="9" s="1"/>
  <c r="H1591" i="9"/>
  <c r="G1591" i="9"/>
  <c r="D1591" i="9"/>
  <c r="A1591" i="9"/>
  <c r="L1591" i="9" s="1"/>
  <c r="L1590" i="9"/>
  <c r="H443" i="13" s="1"/>
  <c r="J1590" i="9"/>
  <c r="K1590" i="9" s="1"/>
  <c r="H1590" i="9"/>
  <c r="F443" i="13" s="1"/>
  <c r="G1590" i="9"/>
  <c r="E443" i="13" s="1"/>
  <c r="D1590" i="9"/>
  <c r="A1590" i="9"/>
  <c r="L1589" i="9"/>
  <c r="J1589" i="9"/>
  <c r="K1589" i="9" s="1"/>
  <c r="H1589" i="9"/>
  <c r="G1589" i="9"/>
  <c r="D1589" i="9"/>
  <c r="A1589" i="9"/>
  <c r="L1588" i="9"/>
  <c r="J1588" i="9"/>
  <c r="K1588" i="9" s="1"/>
  <c r="H1588" i="9"/>
  <c r="G1588" i="9"/>
  <c r="D1588" i="9"/>
  <c r="A1588" i="9"/>
  <c r="J1587" i="9"/>
  <c r="K1587" i="9" s="1"/>
  <c r="H1587" i="9"/>
  <c r="F442" i="13" s="1"/>
  <c r="G1587" i="9"/>
  <c r="E442" i="13" s="1"/>
  <c r="D1587" i="9"/>
  <c r="A1587" i="9"/>
  <c r="L1587" i="9" s="1"/>
  <c r="H442" i="13" s="1"/>
  <c r="J1586" i="9"/>
  <c r="K1586" i="9" s="1"/>
  <c r="H1586" i="9"/>
  <c r="G1586" i="9"/>
  <c r="D1586" i="9"/>
  <c r="A1586" i="9"/>
  <c r="L1586" i="9" s="1"/>
  <c r="L1585" i="9"/>
  <c r="H441" i="13" s="1"/>
  <c r="J1585" i="9"/>
  <c r="K1585" i="9" s="1"/>
  <c r="H1585" i="9"/>
  <c r="F441" i="13" s="1"/>
  <c r="G1585" i="9"/>
  <c r="E441" i="13" s="1"/>
  <c r="D1585" i="9"/>
  <c r="A1585" i="9"/>
  <c r="J1584" i="9"/>
  <c r="K1584" i="9" s="1"/>
  <c r="H1584" i="9"/>
  <c r="G1584" i="9"/>
  <c r="D1584" i="9"/>
  <c r="A1584" i="9"/>
  <c r="L1584" i="9" s="1"/>
  <c r="J1583" i="9"/>
  <c r="K1583" i="9" s="1"/>
  <c r="H1583" i="9"/>
  <c r="G1583" i="9"/>
  <c r="D1583" i="9"/>
  <c r="A1583" i="9"/>
  <c r="L1583" i="9" s="1"/>
  <c r="L1582" i="9"/>
  <c r="J1582" i="9"/>
  <c r="K1582" i="9" s="1"/>
  <c r="H1582" i="9"/>
  <c r="G1582" i="9"/>
  <c r="D1582" i="9"/>
  <c r="A1582" i="9"/>
  <c r="L1581" i="9"/>
  <c r="H440" i="13" s="1"/>
  <c r="J1581" i="9"/>
  <c r="K1581" i="9" s="1"/>
  <c r="H1581" i="9"/>
  <c r="F440" i="13" s="1"/>
  <c r="G1581" i="9"/>
  <c r="E440" i="13" s="1"/>
  <c r="D1581" i="9"/>
  <c r="A1581" i="9"/>
  <c r="L1580" i="9"/>
  <c r="H439" i="13" s="1"/>
  <c r="J1580" i="9"/>
  <c r="K1580" i="9" s="1"/>
  <c r="H1580" i="9"/>
  <c r="F439" i="13" s="1"/>
  <c r="G1580" i="9"/>
  <c r="E439" i="13" s="1"/>
  <c r="D1580" i="9"/>
  <c r="A1580" i="9"/>
  <c r="J1579" i="9"/>
  <c r="K1579" i="9" s="1"/>
  <c r="H1579" i="9"/>
  <c r="F438" i="13" s="1"/>
  <c r="G1579" i="9"/>
  <c r="E438" i="13" s="1"/>
  <c r="D1579" i="9"/>
  <c r="A1579" i="9"/>
  <c r="L1579" i="9" s="1"/>
  <c r="H438" i="13" s="1"/>
  <c r="J1578" i="9"/>
  <c r="K1578" i="9" s="1"/>
  <c r="H1578" i="9"/>
  <c r="F437" i="13" s="1"/>
  <c r="G1578" i="9"/>
  <c r="E437" i="13" s="1"/>
  <c r="D1578" i="9"/>
  <c r="A1578" i="9"/>
  <c r="L1578" i="9" s="1"/>
  <c r="H437" i="13" s="1"/>
  <c r="L1577" i="9"/>
  <c r="H436" i="13" s="1"/>
  <c r="J1577" i="9"/>
  <c r="K1577" i="9" s="1"/>
  <c r="H1577" i="9"/>
  <c r="F436" i="13" s="1"/>
  <c r="G1577" i="9"/>
  <c r="E436" i="13" s="1"/>
  <c r="D1577" i="9"/>
  <c r="A1577" i="9"/>
  <c r="J1576" i="9"/>
  <c r="K1576" i="9" s="1"/>
  <c r="H1576" i="9"/>
  <c r="F435" i="13" s="1"/>
  <c r="G1576" i="9"/>
  <c r="E435" i="13" s="1"/>
  <c r="D1576" i="9"/>
  <c r="A1576" i="9"/>
  <c r="L1576" i="9" s="1"/>
  <c r="H435" i="13" s="1"/>
  <c r="J1575" i="9"/>
  <c r="K1575" i="9" s="1"/>
  <c r="H1575" i="9"/>
  <c r="F434" i="13" s="1"/>
  <c r="G1575" i="9"/>
  <c r="E434" i="13" s="1"/>
  <c r="D1575" i="9"/>
  <c r="A1575" i="9"/>
  <c r="L1575" i="9" s="1"/>
  <c r="H434" i="13" s="1"/>
  <c r="L1574" i="9"/>
  <c r="H433" i="13" s="1"/>
  <c r="J1574" i="9"/>
  <c r="K1574" i="9" s="1"/>
  <c r="H1574" i="9"/>
  <c r="F433" i="13" s="1"/>
  <c r="G1574" i="9"/>
  <c r="E433" i="13" s="1"/>
  <c r="D1574" i="9"/>
  <c r="A1574" i="9"/>
  <c r="Q1573" i="9"/>
  <c r="L1573" i="9"/>
  <c r="J1573" i="9"/>
  <c r="K1573" i="9" s="1"/>
  <c r="H1573" i="9"/>
  <c r="G1573" i="9"/>
  <c r="D1573" i="9"/>
  <c r="A1573" i="9"/>
  <c r="Q1572" i="9"/>
  <c r="L1572" i="9"/>
  <c r="J1572" i="9"/>
  <c r="K1572" i="9" s="1"/>
  <c r="H1572" i="9"/>
  <c r="G1572" i="9"/>
  <c r="D1572" i="9"/>
  <c r="A1572" i="9"/>
  <c r="L1571" i="9"/>
  <c r="H432" i="13" s="1"/>
  <c r="J1571" i="9"/>
  <c r="K1571" i="9" s="1"/>
  <c r="H1571" i="9"/>
  <c r="F432" i="13" s="1"/>
  <c r="G1571" i="9"/>
  <c r="E432" i="13" s="1"/>
  <c r="D1571" i="9"/>
  <c r="A1571" i="9"/>
  <c r="L1570" i="9"/>
  <c r="J1570" i="9"/>
  <c r="K1570" i="9" s="1"/>
  <c r="H1570" i="9"/>
  <c r="G1570" i="9"/>
  <c r="D1570" i="9"/>
  <c r="A1570" i="9"/>
  <c r="J1569" i="9"/>
  <c r="K1569" i="9" s="1"/>
  <c r="H1569" i="9"/>
  <c r="F431" i="13" s="1"/>
  <c r="G1569" i="9"/>
  <c r="E431" i="13" s="1"/>
  <c r="D1569" i="9"/>
  <c r="A1569" i="9"/>
  <c r="L1569" i="9" s="1"/>
  <c r="H431" i="13" s="1"/>
  <c r="J1568" i="9"/>
  <c r="K1568" i="9" s="1"/>
  <c r="H1568" i="9"/>
  <c r="F430" i="13" s="1"/>
  <c r="G1568" i="9"/>
  <c r="E430" i="13" s="1"/>
  <c r="D1568" i="9"/>
  <c r="A1568" i="9"/>
  <c r="L1568" i="9" s="1"/>
  <c r="H430" i="13" s="1"/>
  <c r="Q1567" i="9"/>
  <c r="J1567" i="9"/>
  <c r="K1567" i="9" s="1"/>
  <c r="H1567" i="9"/>
  <c r="G1567" i="9"/>
  <c r="D1567" i="9"/>
  <c r="A1567" i="9"/>
  <c r="L1567" i="9" s="1"/>
  <c r="L1566" i="9"/>
  <c r="H429" i="13" s="1"/>
  <c r="J1566" i="9"/>
  <c r="K1566" i="9" s="1"/>
  <c r="H1566" i="9"/>
  <c r="F429" i="13" s="1"/>
  <c r="G1566" i="9"/>
  <c r="E429" i="13" s="1"/>
  <c r="D1566" i="9"/>
  <c r="A1566" i="9"/>
  <c r="J1565" i="9"/>
  <c r="K1565" i="9" s="1"/>
  <c r="H1565" i="9"/>
  <c r="F428" i="13" s="1"/>
  <c r="G1565" i="9"/>
  <c r="E428" i="13" s="1"/>
  <c r="D1565" i="9"/>
  <c r="A1565" i="9"/>
  <c r="L1565" i="9" s="1"/>
  <c r="H428" i="13" s="1"/>
  <c r="J1564" i="9"/>
  <c r="K1564" i="9" s="1"/>
  <c r="H1564" i="9"/>
  <c r="F427" i="13" s="1"/>
  <c r="G1564" i="9"/>
  <c r="E427" i="13" s="1"/>
  <c r="D1564" i="9"/>
  <c r="A1564" i="9"/>
  <c r="L1564" i="9" s="1"/>
  <c r="H427" i="13" s="1"/>
  <c r="L1563" i="9"/>
  <c r="J1563" i="9"/>
  <c r="K1563" i="9" s="1"/>
  <c r="H1563" i="9"/>
  <c r="G1563" i="9"/>
  <c r="D1563" i="9"/>
  <c r="A1563" i="9"/>
  <c r="L1562" i="9"/>
  <c r="H426" i="13" s="1"/>
  <c r="J1562" i="9"/>
  <c r="K1562" i="9" s="1"/>
  <c r="H1562" i="9"/>
  <c r="F426" i="13" s="1"/>
  <c r="G1562" i="9"/>
  <c r="E426" i="13" s="1"/>
  <c r="D1562" i="9"/>
  <c r="A1562" i="9"/>
  <c r="L1561" i="9"/>
  <c r="H425" i="13" s="1"/>
  <c r="J1561" i="9"/>
  <c r="K1561" i="9" s="1"/>
  <c r="H1561" i="9"/>
  <c r="F425" i="13" s="1"/>
  <c r="G1561" i="9"/>
  <c r="E425" i="13" s="1"/>
  <c r="D1561" i="9"/>
  <c r="A1561" i="9"/>
  <c r="J1560" i="9"/>
  <c r="K1560" i="9" s="1"/>
  <c r="H1560" i="9"/>
  <c r="G1560" i="9"/>
  <c r="D1560" i="9"/>
  <c r="A1560" i="9"/>
  <c r="L1560" i="9" s="1"/>
  <c r="J1559" i="9"/>
  <c r="K1559" i="9" s="1"/>
  <c r="H1559" i="9"/>
  <c r="G1559" i="9"/>
  <c r="D1559" i="9"/>
  <c r="A1559" i="9"/>
  <c r="L1559" i="9" s="1"/>
  <c r="L1558" i="9"/>
  <c r="H424" i="13" s="1"/>
  <c r="J1558" i="9"/>
  <c r="K1558" i="9" s="1"/>
  <c r="H1558" i="9"/>
  <c r="F424" i="13" s="1"/>
  <c r="G1558" i="9"/>
  <c r="E424" i="13" s="1"/>
  <c r="D1558" i="9"/>
  <c r="A1558" i="9"/>
  <c r="K1557" i="9"/>
  <c r="J1557" i="9"/>
  <c r="H1557" i="9"/>
  <c r="F423" i="13" s="1"/>
  <c r="G1557" i="9"/>
  <c r="E423" i="13" s="1"/>
  <c r="D1557" i="9"/>
  <c r="A1557" i="9"/>
  <c r="L1557" i="9" s="1"/>
  <c r="H423" i="13" s="1"/>
  <c r="J1556" i="9"/>
  <c r="K1556" i="9" s="1"/>
  <c r="H1556" i="9"/>
  <c r="F422" i="13" s="1"/>
  <c r="G1556" i="9"/>
  <c r="E422" i="13" s="1"/>
  <c r="D1556" i="9"/>
  <c r="A1556" i="9"/>
  <c r="L1556" i="9" s="1"/>
  <c r="H422" i="13" s="1"/>
  <c r="L1555" i="9"/>
  <c r="H421" i="13" s="1"/>
  <c r="J1555" i="9"/>
  <c r="K1555" i="9" s="1"/>
  <c r="H1555" i="9"/>
  <c r="F421" i="13" s="1"/>
  <c r="G1555" i="9"/>
  <c r="E421" i="13" s="1"/>
  <c r="D1555" i="9"/>
  <c r="A1555" i="9"/>
  <c r="L1554" i="9"/>
  <c r="H420" i="13" s="1"/>
  <c r="K1554" i="9"/>
  <c r="J1554" i="9"/>
  <c r="H1554" i="9"/>
  <c r="F420" i="13" s="1"/>
  <c r="G1554" i="9"/>
  <c r="E420" i="13" s="1"/>
  <c r="D1554" i="9"/>
  <c r="A1554" i="9"/>
  <c r="L1553" i="9"/>
  <c r="H419" i="13" s="1"/>
  <c r="J1553" i="9"/>
  <c r="K1553" i="9" s="1"/>
  <c r="H1553" i="9"/>
  <c r="F419" i="13" s="1"/>
  <c r="G1553" i="9"/>
  <c r="E419" i="13" s="1"/>
  <c r="D1553" i="9"/>
  <c r="A1553" i="9"/>
  <c r="J1552" i="9"/>
  <c r="K1552" i="9" s="1"/>
  <c r="H1552" i="9"/>
  <c r="F418" i="13" s="1"/>
  <c r="G1552" i="9"/>
  <c r="E418" i="13" s="1"/>
  <c r="D1552" i="9"/>
  <c r="A1552" i="9"/>
  <c r="L1552" i="9" s="1"/>
  <c r="H418" i="13" s="1"/>
  <c r="J1551" i="9"/>
  <c r="K1551" i="9" s="1"/>
  <c r="H1551" i="9"/>
  <c r="F417" i="13" s="1"/>
  <c r="G1551" i="9"/>
  <c r="E417" i="13" s="1"/>
  <c r="D1551" i="9"/>
  <c r="A1551" i="9"/>
  <c r="L1551" i="9" s="1"/>
  <c r="H417" i="13" s="1"/>
  <c r="L1550" i="9"/>
  <c r="H416" i="13" s="1"/>
  <c r="J1550" i="9"/>
  <c r="K1550" i="9" s="1"/>
  <c r="H1550" i="9"/>
  <c r="F416" i="13" s="1"/>
  <c r="G1550" i="9"/>
  <c r="E416" i="13" s="1"/>
  <c r="D1550" i="9"/>
  <c r="A1550" i="9"/>
  <c r="K1549" i="9"/>
  <c r="J1549" i="9"/>
  <c r="H1549" i="9"/>
  <c r="G1549" i="9"/>
  <c r="D1549" i="9"/>
  <c r="A1549" i="9"/>
  <c r="L1549" i="9" s="1"/>
  <c r="J1548" i="9"/>
  <c r="K1548" i="9" s="1"/>
  <c r="H1548" i="9"/>
  <c r="G1548" i="9"/>
  <c r="D1548" i="9"/>
  <c r="A1548" i="9"/>
  <c r="L1548" i="9" s="1"/>
  <c r="L1547" i="9"/>
  <c r="H415" i="13" s="1"/>
  <c r="J1547" i="9"/>
  <c r="K1547" i="9" s="1"/>
  <c r="H1547" i="9"/>
  <c r="F415" i="13" s="1"/>
  <c r="G1547" i="9"/>
  <c r="E415" i="13" s="1"/>
  <c r="D1547" i="9"/>
  <c r="A1547" i="9"/>
  <c r="L1546" i="9"/>
  <c r="K1546" i="9"/>
  <c r="J1546" i="9"/>
  <c r="H1546" i="9"/>
  <c r="G1546" i="9"/>
  <c r="D1546" i="9"/>
  <c r="A1546" i="9"/>
  <c r="L1545" i="9"/>
  <c r="H414" i="13" s="1"/>
  <c r="J1545" i="9"/>
  <c r="K1545" i="9" s="1"/>
  <c r="H1545" i="9"/>
  <c r="F414" i="13" s="1"/>
  <c r="G1545" i="9"/>
  <c r="E414" i="13" s="1"/>
  <c r="D1545" i="9"/>
  <c r="A1545" i="9"/>
  <c r="J1544" i="9"/>
  <c r="K1544" i="9" s="1"/>
  <c r="H1544" i="9"/>
  <c r="F413" i="13" s="1"/>
  <c r="G1544" i="9"/>
  <c r="E413" i="13" s="1"/>
  <c r="D1544" i="9"/>
  <c r="A1544" i="9"/>
  <c r="L1544" i="9" s="1"/>
  <c r="H413" i="13" s="1"/>
  <c r="J1543" i="9"/>
  <c r="K1543" i="9" s="1"/>
  <c r="H1543" i="9"/>
  <c r="F412" i="13" s="1"/>
  <c r="G1543" i="9"/>
  <c r="E412" i="13" s="1"/>
  <c r="D1543" i="9"/>
  <c r="A1543" i="9"/>
  <c r="L1543" i="9" s="1"/>
  <c r="H412" i="13" s="1"/>
  <c r="L1542" i="9"/>
  <c r="H411" i="13" s="1"/>
  <c r="K1542" i="9"/>
  <c r="J1542" i="9"/>
  <c r="H1542" i="9"/>
  <c r="F411" i="13" s="1"/>
  <c r="G1542" i="9"/>
  <c r="E411" i="13" s="1"/>
  <c r="D1542" i="9"/>
  <c r="A1542" i="9"/>
  <c r="J1541" i="9"/>
  <c r="K1541" i="9" s="1"/>
  <c r="H1541" i="9"/>
  <c r="F410" i="13" s="1"/>
  <c r="G1541" i="9"/>
  <c r="E410" i="13" s="1"/>
  <c r="D1541" i="9"/>
  <c r="A1541" i="9"/>
  <c r="L1541" i="9" s="1"/>
  <c r="H410" i="13" s="1"/>
  <c r="J1540" i="9"/>
  <c r="K1540" i="9" s="1"/>
  <c r="H1540" i="9"/>
  <c r="F409" i="13" s="1"/>
  <c r="G1540" i="9"/>
  <c r="E409" i="13" s="1"/>
  <c r="D1540" i="9"/>
  <c r="A1540" i="9"/>
  <c r="L1540" i="9" s="1"/>
  <c r="H409" i="13" s="1"/>
  <c r="L1539" i="9"/>
  <c r="H408" i="13" s="1"/>
  <c r="J1539" i="9"/>
  <c r="K1539" i="9" s="1"/>
  <c r="H1539" i="9"/>
  <c r="F408" i="13" s="1"/>
  <c r="G1539" i="9"/>
  <c r="E408" i="13" s="1"/>
  <c r="D1539" i="9"/>
  <c r="A1539" i="9"/>
  <c r="L1538" i="9"/>
  <c r="H407" i="13" s="1"/>
  <c r="K1538" i="9"/>
  <c r="J1538" i="9"/>
  <c r="H1538" i="9"/>
  <c r="F407" i="13" s="1"/>
  <c r="G1538" i="9"/>
  <c r="E407" i="13" s="1"/>
  <c r="D1538" i="9"/>
  <c r="A1538" i="9"/>
  <c r="L1537" i="9"/>
  <c r="H406" i="13" s="1"/>
  <c r="J1537" i="9"/>
  <c r="K1537" i="9" s="1"/>
  <c r="H1537" i="9"/>
  <c r="F406" i="13" s="1"/>
  <c r="G1537" i="9"/>
  <c r="E406" i="13" s="1"/>
  <c r="D1537" i="9"/>
  <c r="A1537" i="9"/>
  <c r="J1536" i="9"/>
  <c r="K1536" i="9" s="1"/>
  <c r="H1536" i="9"/>
  <c r="F405" i="13" s="1"/>
  <c r="G1536" i="9"/>
  <c r="E405" i="13" s="1"/>
  <c r="D1536" i="9"/>
  <c r="A1536" i="9"/>
  <c r="L1536" i="9" s="1"/>
  <c r="H405" i="13" s="1"/>
  <c r="J1535" i="9"/>
  <c r="K1535" i="9" s="1"/>
  <c r="H1535" i="9"/>
  <c r="F404" i="13" s="1"/>
  <c r="G1535" i="9"/>
  <c r="E404" i="13" s="1"/>
  <c r="D1535" i="9"/>
  <c r="A1535" i="9"/>
  <c r="L1535" i="9" s="1"/>
  <c r="H404" i="13" s="1"/>
  <c r="L1534" i="9"/>
  <c r="H403" i="13" s="1"/>
  <c r="J1534" i="9"/>
  <c r="K1534" i="9" s="1"/>
  <c r="H1534" i="9"/>
  <c r="F403" i="13" s="1"/>
  <c r="G1534" i="9"/>
  <c r="E403" i="13" s="1"/>
  <c r="D1534" i="9"/>
  <c r="A1534" i="9"/>
  <c r="J1533" i="9"/>
  <c r="K1533" i="9" s="1"/>
  <c r="H1533" i="9"/>
  <c r="F402" i="13" s="1"/>
  <c r="G1533" i="9"/>
  <c r="E402" i="13" s="1"/>
  <c r="D1533" i="9"/>
  <c r="A1533" i="9"/>
  <c r="L1533" i="9" s="1"/>
  <c r="H402" i="13" s="1"/>
  <c r="Q1532" i="9"/>
  <c r="J1532" i="9"/>
  <c r="K1532" i="9" s="1"/>
  <c r="H1532" i="9"/>
  <c r="G1532" i="9"/>
  <c r="D1532" i="9"/>
  <c r="A1532" i="9"/>
  <c r="L1532" i="9" s="1"/>
  <c r="Q1531" i="9"/>
  <c r="J1531" i="9"/>
  <c r="K1531" i="9" s="1"/>
  <c r="H1531" i="9"/>
  <c r="G1531" i="9"/>
  <c r="D1531" i="9"/>
  <c r="A1531" i="9"/>
  <c r="L1531" i="9" s="1"/>
  <c r="J1530" i="9"/>
  <c r="K1530" i="9" s="1"/>
  <c r="H1530" i="9"/>
  <c r="F401" i="13" s="1"/>
  <c r="G1530" i="9"/>
  <c r="E401" i="13" s="1"/>
  <c r="D1530" i="9"/>
  <c r="A1530" i="9"/>
  <c r="L1530" i="9" s="1"/>
  <c r="H401" i="13" s="1"/>
  <c r="L1529" i="9"/>
  <c r="H400" i="13" s="1"/>
  <c r="J1529" i="9"/>
  <c r="K1529" i="9" s="1"/>
  <c r="H1529" i="9"/>
  <c r="F400" i="13" s="1"/>
  <c r="G1529" i="9"/>
  <c r="E400" i="13" s="1"/>
  <c r="D1529" i="9"/>
  <c r="A1529" i="9"/>
  <c r="L1528" i="9"/>
  <c r="H399" i="13" s="1"/>
  <c r="J1528" i="9"/>
  <c r="K1528" i="9" s="1"/>
  <c r="H1528" i="9"/>
  <c r="F399" i="13" s="1"/>
  <c r="G1528" i="9"/>
  <c r="E399" i="13" s="1"/>
  <c r="D1528" i="9"/>
  <c r="A1528" i="9"/>
  <c r="L1527" i="9"/>
  <c r="H398" i="13" s="1"/>
  <c r="J1527" i="9"/>
  <c r="K1527" i="9" s="1"/>
  <c r="H1527" i="9"/>
  <c r="F398" i="13" s="1"/>
  <c r="G1527" i="9"/>
  <c r="E398" i="13" s="1"/>
  <c r="D1527" i="9"/>
  <c r="A1527" i="9"/>
  <c r="J1526" i="9"/>
  <c r="K1526" i="9" s="1"/>
  <c r="H1526" i="9"/>
  <c r="F397" i="13" s="1"/>
  <c r="G1526" i="9"/>
  <c r="E397" i="13" s="1"/>
  <c r="D1526" i="9"/>
  <c r="A1526" i="9"/>
  <c r="L1526" i="9" s="1"/>
  <c r="H397" i="13" s="1"/>
  <c r="J1525" i="9"/>
  <c r="K1525" i="9" s="1"/>
  <c r="H1525" i="9"/>
  <c r="F396" i="13" s="1"/>
  <c r="G1525" i="9"/>
  <c r="E396" i="13" s="1"/>
  <c r="D1525" i="9"/>
  <c r="A1525" i="9"/>
  <c r="L1525" i="9" s="1"/>
  <c r="H396" i="13" s="1"/>
  <c r="L1524" i="9"/>
  <c r="H395" i="13" s="1"/>
  <c r="J1524" i="9"/>
  <c r="K1524" i="9" s="1"/>
  <c r="H1524" i="9"/>
  <c r="F395" i="13" s="1"/>
  <c r="G1524" i="9"/>
  <c r="E395" i="13" s="1"/>
  <c r="D1524" i="9"/>
  <c r="A1524" i="9"/>
  <c r="Q1523" i="9"/>
  <c r="L1523" i="9"/>
  <c r="J1523" i="9"/>
  <c r="K1523" i="9" s="1"/>
  <c r="H1523" i="9"/>
  <c r="G1523" i="9"/>
  <c r="D1523" i="9"/>
  <c r="A1523" i="9"/>
  <c r="J1522" i="9"/>
  <c r="K1522" i="9" s="1"/>
  <c r="H1522" i="9"/>
  <c r="G1522" i="9"/>
  <c r="D1522" i="9"/>
  <c r="A1522" i="9"/>
  <c r="L1522" i="9" s="1"/>
  <c r="J1521" i="9"/>
  <c r="K1521" i="9" s="1"/>
  <c r="H1521" i="9"/>
  <c r="F394" i="13" s="1"/>
  <c r="G1521" i="9"/>
  <c r="E394" i="13" s="1"/>
  <c r="D1521" i="9"/>
  <c r="A1521" i="9"/>
  <c r="L1521" i="9" s="1"/>
  <c r="H394" i="13" s="1"/>
  <c r="L1520" i="9"/>
  <c r="H393" i="13" s="1"/>
  <c r="J1520" i="9"/>
  <c r="K1520" i="9" s="1"/>
  <c r="H1520" i="9"/>
  <c r="F393" i="13" s="1"/>
  <c r="G1520" i="9"/>
  <c r="E393" i="13" s="1"/>
  <c r="D1520" i="9"/>
  <c r="A1520" i="9"/>
  <c r="L1519" i="9"/>
  <c r="H392" i="13" s="1"/>
  <c r="J1519" i="9"/>
  <c r="K1519" i="9" s="1"/>
  <c r="H1519" i="9"/>
  <c r="F392" i="13" s="1"/>
  <c r="G1519" i="9"/>
  <c r="E392" i="13" s="1"/>
  <c r="D1519" i="9"/>
  <c r="A1519" i="9"/>
  <c r="L1518" i="9"/>
  <c r="H391" i="13" s="1"/>
  <c r="J1518" i="9"/>
  <c r="K1518" i="9" s="1"/>
  <c r="H1518" i="9"/>
  <c r="F391" i="13" s="1"/>
  <c r="G1518" i="9"/>
  <c r="E391" i="13" s="1"/>
  <c r="D1518" i="9"/>
  <c r="A1518" i="9"/>
  <c r="J1517" i="9"/>
  <c r="K1517" i="9" s="1"/>
  <c r="H1517" i="9"/>
  <c r="F390" i="13" s="1"/>
  <c r="G1517" i="9"/>
  <c r="E390" i="13" s="1"/>
  <c r="D1517" i="9"/>
  <c r="A1517" i="9"/>
  <c r="L1517" i="9" s="1"/>
  <c r="H390" i="13" s="1"/>
  <c r="J1516" i="9"/>
  <c r="K1516" i="9" s="1"/>
  <c r="H1516" i="9"/>
  <c r="G1516" i="9"/>
  <c r="D1516" i="9"/>
  <c r="A1516" i="9"/>
  <c r="L1516" i="9" s="1"/>
  <c r="L1515" i="9"/>
  <c r="J1515" i="9"/>
  <c r="K1515" i="9" s="1"/>
  <c r="H1515" i="9"/>
  <c r="G1515" i="9"/>
  <c r="D1515" i="9"/>
  <c r="A1515" i="9"/>
  <c r="J1514" i="9"/>
  <c r="K1514" i="9" s="1"/>
  <c r="H1514" i="9"/>
  <c r="F389" i="13" s="1"/>
  <c r="G1514" i="9"/>
  <c r="E389" i="13" s="1"/>
  <c r="D1514" i="9"/>
  <c r="A1514" i="9"/>
  <c r="L1514" i="9" s="1"/>
  <c r="H389" i="13" s="1"/>
  <c r="J1513" i="9"/>
  <c r="K1513" i="9" s="1"/>
  <c r="H1513" i="9"/>
  <c r="F388" i="13" s="1"/>
  <c r="G1513" i="9"/>
  <c r="E388" i="13" s="1"/>
  <c r="D1513" i="9"/>
  <c r="A1513" i="9"/>
  <c r="L1513" i="9" s="1"/>
  <c r="H388" i="13" s="1"/>
  <c r="L1512" i="9"/>
  <c r="H387" i="13" s="1"/>
  <c r="J1512" i="9"/>
  <c r="K1512" i="9" s="1"/>
  <c r="H1512" i="9"/>
  <c r="F387" i="13" s="1"/>
  <c r="G1512" i="9"/>
  <c r="E387" i="13" s="1"/>
  <c r="D1512" i="9"/>
  <c r="A1512" i="9"/>
  <c r="L1511" i="9"/>
  <c r="H386" i="13" s="1"/>
  <c r="J1511" i="9"/>
  <c r="K1511" i="9" s="1"/>
  <c r="H1511" i="9"/>
  <c r="F386" i="13" s="1"/>
  <c r="G1511" i="9"/>
  <c r="E386" i="13" s="1"/>
  <c r="D1511" i="9"/>
  <c r="A1511" i="9"/>
  <c r="L1510" i="9"/>
  <c r="J1510" i="9"/>
  <c r="K1510" i="9" s="1"/>
  <c r="H1510" i="9"/>
  <c r="G1510" i="9"/>
  <c r="D1510" i="9"/>
  <c r="A1510" i="9"/>
  <c r="J1509" i="9"/>
  <c r="K1509" i="9" s="1"/>
  <c r="H1509" i="9"/>
  <c r="F385" i="13" s="1"/>
  <c r="G1509" i="9"/>
  <c r="E385" i="13" s="1"/>
  <c r="D1509" i="9"/>
  <c r="A1509" i="9"/>
  <c r="L1509" i="9" s="1"/>
  <c r="H385" i="13" s="1"/>
  <c r="J1508" i="9"/>
  <c r="K1508" i="9" s="1"/>
  <c r="H1508" i="9"/>
  <c r="F384" i="13" s="1"/>
  <c r="G1508" i="9"/>
  <c r="E384" i="13" s="1"/>
  <c r="D1508" i="9"/>
  <c r="A1508" i="9"/>
  <c r="L1508" i="9" s="1"/>
  <c r="H384" i="13" s="1"/>
  <c r="L1507" i="9"/>
  <c r="H383" i="13" s="1"/>
  <c r="J1507" i="9"/>
  <c r="K1507" i="9" s="1"/>
  <c r="H1507" i="9"/>
  <c r="F383" i="13" s="1"/>
  <c r="G1507" i="9"/>
  <c r="E383" i="13" s="1"/>
  <c r="D1507" i="9"/>
  <c r="A1507" i="9"/>
  <c r="K1506" i="9"/>
  <c r="J1506" i="9"/>
  <c r="H1506" i="9"/>
  <c r="F382" i="13" s="1"/>
  <c r="G1506" i="9"/>
  <c r="E382" i="13" s="1"/>
  <c r="D1506" i="9"/>
  <c r="A1506" i="9"/>
  <c r="L1506" i="9" s="1"/>
  <c r="H382" i="13" s="1"/>
  <c r="J1505" i="9"/>
  <c r="K1505" i="9" s="1"/>
  <c r="H1505" i="9"/>
  <c r="F381" i="13" s="1"/>
  <c r="G1505" i="9"/>
  <c r="E381" i="13" s="1"/>
  <c r="D1505" i="9"/>
  <c r="A1505" i="9"/>
  <c r="L1505" i="9" s="1"/>
  <c r="H381" i="13" s="1"/>
  <c r="L1504" i="9"/>
  <c r="H380" i="13" s="1"/>
  <c r="J1504" i="9"/>
  <c r="K1504" i="9" s="1"/>
  <c r="H1504" i="9"/>
  <c r="F380" i="13" s="1"/>
  <c r="G1504" i="9"/>
  <c r="E380" i="13" s="1"/>
  <c r="D1504" i="9"/>
  <c r="A1504" i="9"/>
  <c r="L1503" i="9"/>
  <c r="K1503" i="9"/>
  <c r="J1503" i="9"/>
  <c r="H1503" i="9"/>
  <c r="G1503" i="9"/>
  <c r="D1503" i="9"/>
  <c r="A1503" i="9"/>
  <c r="L1502" i="9"/>
  <c r="H379" i="13" s="1"/>
  <c r="J1502" i="9"/>
  <c r="K1502" i="9" s="1"/>
  <c r="H1502" i="9"/>
  <c r="F379" i="13" s="1"/>
  <c r="G1502" i="9"/>
  <c r="E379" i="13" s="1"/>
  <c r="D1502" i="9"/>
  <c r="A1502" i="9"/>
  <c r="J1501" i="9"/>
  <c r="K1501" i="9" s="1"/>
  <c r="H1501" i="9"/>
  <c r="F378" i="13" s="1"/>
  <c r="G1501" i="9"/>
  <c r="E378" i="13" s="1"/>
  <c r="D1501" i="9"/>
  <c r="A1501" i="9"/>
  <c r="L1501" i="9" s="1"/>
  <c r="H378" i="13" s="1"/>
  <c r="J1500" i="9"/>
  <c r="K1500" i="9" s="1"/>
  <c r="H1500" i="9"/>
  <c r="F377" i="13" s="1"/>
  <c r="G1500" i="9"/>
  <c r="E377" i="13" s="1"/>
  <c r="D1500" i="9"/>
  <c r="A1500" i="9"/>
  <c r="L1500" i="9" s="1"/>
  <c r="H377" i="13" s="1"/>
  <c r="L1499" i="9"/>
  <c r="H376" i="13" s="1"/>
  <c r="J1499" i="9"/>
  <c r="K1499" i="9" s="1"/>
  <c r="H1499" i="9"/>
  <c r="F376" i="13" s="1"/>
  <c r="G1499" i="9"/>
  <c r="E376" i="13" s="1"/>
  <c r="D1499" i="9"/>
  <c r="A1499" i="9"/>
  <c r="J1498" i="9"/>
  <c r="K1498" i="9" s="1"/>
  <c r="H1498" i="9"/>
  <c r="F375" i="13" s="1"/>
  <c r="G1498" i="9"/>
  <c r="E375" i="13" s="1"/>
  <c r="D1498" i="9"/>
  <c r="A1498" i="9"/>
  <c r="L1498" i="9" s="1"/>
  <c r="H375" i="13" s="1"/>
  <c r="Q1497" i="9"/>
  <c r="J1497" i="9"/>
  <c r="K1497" i="9" s="1"/>
  <c r="H1497" i="9"/>
  <c r="G1497" i="9"/>
  <c r="D1497" i="9"/>
  <c r="A1497" i="9"/>
  <c r="L1497" i="9" s="1"/>
  <c r="Q1496" i="9"/>
  <c r="J1496" i="9"/>
  <c r="K1496" i="9" s="1"/>
  <c r="H1496" i="9"/>
  <c r="G1496" i="9"/>
  <c r="D1496" i="9"/>
  <c r="A1496" i="9"/>
  <c r="L1495" i="9"/>
  <c r="H374" i="13" s="1"/>
  <c r="K1495" i="9"/>
  <c r="J1495" i="9"/>
  <c r="H1495" i="9"/>
  <c r="F374" i="13" s="1"/>
  <c r="G1495" i="9"/>
  <c r="E374" i="13" s="1"/>
  <c r="D1495" i="9"/>
  <c r="A1495" i="9"/>
  <c r="L1494" i="9"/>
  <c r="H373" i="13" s="1"/>
  <c r="J1494" i="9"/>
  <c r="K1494" i="9" s="1"/>
  <c r="H1494" i="9"/>
  <c r="F373" i="13" s="1"/>
  <c r="G1494" i="9"/>
  <c r="E373" i="13" s="1"/>
  <c r="D1494" i="9"/>
  <c r="A1494" i="9"/>
  <c r="L1493" i="9"/>
  <c r="H372" i="13" s="1"/>
  <c r="J1493" i="9"/>
  <c r="K1493" i="9" s="1"/>
  <c r="H1493" i="9"/>
  <c r="F372" i="13" s="1"/>
  <c r="G1493" i="9"/>
  <c r="E372" i="13" s="1"/>
  <c r="D1493" i="9"/>
  <c r="A1493" i="9"/>
  <c r="J1492" i="9"/>
  <c r="K1492" i="9" s="1"/>
  <c r="H1492" i="9"/>
  <c r="F371" i="13" s="1"/>
  <c r="G1492" i="9"/>
  <c r="E371" i="13" s="1"/>
  <c r="D1492" i="9"/>
  <c r="A1492" i="9"/>
  <c r="L1492" i="9" s="1"/>
  <c r="H371" i="13" s="1"/>
  <c r="J1491" i="9"/>
  <c r="K1491" i="9" s="1"/>
  <c r="H1491" i="9"/>
  <c r="F370" i="13" s="1"/>
  <c r="G1491" i="9"/>
  <c r="E370" i="13" s="1"/>
  <c r="D1491" i="9"/>
  <c r="A1491" i="9"/>
  <c r="L1491" i="9" s="1"/>
  <c r="H370" i="13" s="1"/>
  <c r="L1490" i="9"/>
  <c r="J1490" i="9"/>
  <c r="K1490" i="9" s="1"/>
  <c r="H1490" i="9"/>
  <c r="G1490" i="9"/>
  <c r="D1490" i="9"/>
  <c r="A1490" i="9"/>
  <c r="J1489" i="9"/>
  <c r="K1489" i="9" s="1"/>
  <c r="H1489" i="9"/>
  <c r="F369" i="13" s="1"/>
  <c r="G1489" i="9"/>
  <c r="E369" i="13" s="1"/>
  <c r="D1489" i="9"/>
  <c r="A1489" i="9"/>
  <c r="L1489" i="9" s="1"/>
  <c r="H369" i="13" s="1"/>
  <c r="J1488" i="9"/>
  <c r="K1488" i="9" s="1"/>
  <c r="H1488" i="9"/>
  <c r="G1488" i="9"/>
  <c r="D1488" i="9"/>
  <c r="A1488" i="9"/>
  <c r="L1488" i="9" s="1"/>
  <c r="L1487" i="9"/>
  <c r="H368" i="13" s="1"/>
  <c r="J1487" i="9"/>
  <c r="K1487" i="9" s="1"/>
  <c r="H1487" i="9"/>
  <c r="F368" i="13" s="1"/>
  <c r="G1487" i="9"/>
  <c r="E368" i="13" s="1"/>
  <c r="D1487" i="9"/>
  <c r="A1487" i="9"/>
  <c r="L1486" i="9"/>
  <c r="J1486" i="9"/>
  <c r="K1486" i="9" s="1"/>
  <c r="H1486" i="9"/>
  <c r="G1486" i="9"/>
  <c r="D1486" i="9"/>
  <c r="A1486" i="9"/>
  <c r="L1485" i="9"/>
  <c r="H367" i="13" s="1"/>
  <c r="J1485" i="9"/>
  <c r="K1485" i="9" s="1"/>
  <c r="H1485" i="9"/>
  <c r="F367" i="13" s="1"/>
  <c r="G1485" i="9"/>
  <c r="E367" i="13" s="1"/>
  <c r="D1485" i="9"/>
  <c r="A1485" i="9"/>
  <c r="J1484" i="9"/>
  <c r="K1484" i="9" s="1"/>
  <c r="H1484" i="9"/>
  <c r="G1484" i="9"/>
  <c r="D1484" i="9"/>
  <c r="A1484" i="9"/>
  <c r="L1484" i="9" s="1"/>
  <c r="J1483" i="9"/>
  <c r="K1483" i="9" s="1"/>
  <c r="H1483" i="9"/>
  <c r="G1483" i="9"/>
  <c r="D1483" i="9"/>
  <c r="A1483" i="9"/>
  <c r="L1483" i="9" s="1"/>
  <c r="L1482" i="9"/>
  <c r="H366" i="13" s="1"/>
  <c r="K1482" i="9"/>
  <c r="J1482" i="9"/>
  <c r="H1482" i="9"/>
  <c r="F366" i="13" s="1"/>
  <c r="G1482" i="9"/>
  <c r="E366" i="13" s="1"/>
  <c r="D1482" i="9"/>
  <c r="A1482" i="9"/>
  <c r="J1481" i="9"/>
  <c r="K1481" i="9" s="1"/>
  <c r="H1481" i="9"/>
  <c r="F365" i="13" s="1"/>
  <c r="G1481" i="9"/>
  <c r="E365" i="13" s="1"/>
  <c r="D1481" i="9"/>
  <c r="A1481" i="9"/>
  <c r="L1481" i="9" s="1"/>
  <c r="H365" i="13" s="1"/>
  <c r="J1480" i="9"/>
  <c r="K1480" i="9" s="1"/>
  <c r="H1480" i="9"/>
  <c r="F364" i="13" s="1"/>
  <c r="G1480" i="9"/>
  <c r="E364" i="13" s="1"/>
  <c r="D1480" i="9"/>
  <c r="A1480" i="9"/>
  <c r="L1480" i="9" s="1"/>
  <c r="H364" i="13" s="1"/>
  <c r="L1479" i="9"/>
  <c r="H363" i="13" s="1"/>
  <c r="J1479" i="9"/>
  <c r="K1479" i="9" s="1"/>
  <c r="H1479" i="9"/>
  <c r="F363" i="13" s="1"/>
  <c r="G1479" i="9"/>
  <c r="E363" i="13" s="1"/>
  <c r="D1479" i="9"/>
  <c r="A1479" i="9"/>
  <c r="L1478" i="9"/>
  <c r="H362" i="13" s="1"/>
  <c r="K1478" i="9"/>
  <c r="J1478" i="9"/>
  <c r="H1478" i="9"/>
  <c r="F362" i="13" s="1"/>
  <c r="G1478" i="9"/>
  <c r="E362" i="13" s="1"/>
  <c r="D1478" i="9"/>
  <c r="A1478" i="9"/>
  <c r="L1477" i="9"/>
  <c r="H361" i="13" s="1"/>
  <c r="J1477" i="9"/>
  <c r="K1477" i="9" s="1"/>
  <c r="H1477" i="9"/>
  <c r="F361" i="13" s="1"/>
  <c r="G1477" i="9"/>
  <c r="E361" i="13" s="1"/>
  <c r="D1477" i="9"/>
  <c r="A1477" i="9"/>
  <c r="J1476" i="9"/>
  <c r="K1476" i="9" s="1"/>
  <c r="H1476" i="9"/>
  <c r="G1476" i="9"/>
  <c r="D1476" i="9"/>
  <c r="A1476" i="9"/>
  <c r="L1476" i="9" s="1"/>
  <c r="J1475" i="9"/>
  <c r="K1475" i="9" s="1"/>
  <c r="H1475" i="9"/>
  <c r="F360" i="13" s="1"/>
  <c r="G1475" i="9"/>
  <c r="E360" i="13" s="1"/>
  <c r="D1475" i="9"/>
  <c r="A1475" i="9"/>
  <c r="L1475" i="9" s="1"/>
  <c r="H360" i="13" s="1"/>
  <c r="L1474" i="9"/>
  <c r="H359" i="13" s="1"/>
  <c r="K1474" i="9"/>
  <c r="J1474" i="9"/>
  <c r="H1474" i="9"/>
  <c r="F359" i="13" s="1"/>
  <c r="G1474" i="9"/>
  <c r="E359" i="13" s="1"/>
  <c r="D1474" i="9"/>
  <c r="A1474" i="9"/>
  <c r="J1473" i="9"/>
  <c r="K1473" i="9" s="1"/>
  <c r="H1473" i="9"/>
  <c r="F358" i="13" s="1"/>
  <c r="G1473" i="9"/>
  <c r="E358" i="13" s="1"/>
  <c r="D1473" i="9"/>
  <c r="A1473" i="9"/>
  <c r="L1473" i="9" s="1"/>
  <c r="H358" i="13" s="1"/>
  <c r="J1472" i="9"/>
  <c r="K1472" i="9" s="1"/>
  <c r="H1472" i="9"/>
  <c r="F357" i="13" s="1"/>
  <c r="G1472" i="9"/>
  <c r="E357" i="13" s="1"/>
  <c r="D1472" i="9"/>
  <c r="A1472" i="9"/>
  <c r="L1472" i="9" s="1"/>
  <c r="H357" i="13" s="1"/>
  <c r="Q1471" i="9"/>
  <c r="J1471" i="9"/>
  <c r="K1471" i="9" s="1"/>
  <c r="H1471" i="9"/>
  <c r="G1471" i="9"/>
  <c r="D1471" i="9"/>
  <c r="A1471" i="9"/>
  <c r="L1471" i="9" s="1"/>
  <c r="L1470" i="9"/>
  <c r="H1026" i="13" s="1"/>
  <c r="J1470" i="9"/>
  <c r="K1470" i="9" s="1"/>
  <c r="H1470" i="9"/>
  <c r="F1026" i="13" s="1"/>
  <c r="G1470" i="9"/>
  <c r="E1026" i="13" s="1"/>
  <c r="D1470" i="9"/>
  <c r="A1470" i="9"/>
  <c r="Q1469" i="9"/>
  <c r="L1469" i="9"/>
  <c r="H839" i="6" s="1"/>
  <c r="J1469" i="9"/>
  <c r="K1469" i="9" s="1"/>
  <c r="H1469" i="9"/>
  <c r="G1469" i="9"/>
  <c r="D1469" i="9"/>
  <c r="A1469" i="9"/>
  <c r="Q1468" i="9"/>
  <c r="L1468" i="9"/>
  <c r="H838" i="6" s="1"/>
  <c r="J1468" i="9"/>
  <c r="K1468" i="9" s="1"/>
  <c r="H1468" i="9"/>
  <c r="G1468" i="9"/>
  <c r="D1468" i="9"/>
  <c r="A1468" i="9"/>
  <c r="Q1467" i="9"/>
  <c r="L1467" i="9"/>
  <c r="H837" i="6" s="1"/>
  <c r="J1467" i="9"/>
  <c r="K1467" i="9" s="1"/>
  <c r="H1467" i="9"/>
  <c r="G1467" i="9"/>
  <c r="D1467" i="9"/>
  <c r="A1467" i="9"/>
  <c r="Q1466" i="9"/>
  <c r="L1466" i="9"/>
  <c r="H836" i="6" s="1"/>
  <c r="J1466" i="9"/>
  <c r="K1466" i="9" s="1"/>
  <c r="H1466" i="9"/>
  <c r="G1466" i="9"/>
  <c r="D1466" i="9"/>
  <c r="A1466" i="9"/>
  <c r="Q1465" i="9"/>
  <c r="L1465" i="9"/>
  <c r="H835" i="6" s="1"/>
  <c r="J1465" i="9"/>
  <c r="K1465" i="9" s="1"/>
  <c r="H1465" i="9"/>
  <c r="G1465" i="9"/>
  <c r="D1465" i="9"/>
  <c r="A1465" i="9"/>
  <c r="Q1464" i="9"/>
  <c r="L1464" i="9"/>
  <c r="H834" i="6" s="1"/>
  <c r="J1464" i="9"/>
  <c r="K1464" i="9" s="1"/>
  <c r="H1464" i="9"/>
  <c r="G1464" i="9"/>
  <c r="D1464" i="9"/>
  <c r="A1464" i="9"/>
  <c r="Q1463" i="9"/>
  <c r="L1463" i="9"/>
  <c r="J1463" i="9"/>
  <c r="K1463" i="9" s="1"/>
  <c r="H1463" i="9"/>
  <c r="G1463" i="9"/>
  <c r="D1463" i="9"/>
  <c r="A1463" i="9"/>
  <c r="Q1462" i="9"/>
  <c r="L1462" i="9"/>
  <c r="H833" i="6" s="1"/>
  <c r="J1462" i="9"/>
  <c r="K1462" i="9" s="1"/>
  <c r="H1462" i="9"/>
  <c r="G1462" i="9"/>
  <c r="D1462" i="9"/>
  <c r="A1462" i="9"/>
  <c r="Q1461" i="9"/>
  <c r="L1461" i="9"/>
  <c r="H832" i="6" s="1"/>
  <c r="J1461" i="9"/>
  <c r="K1461" i="9" s="1"/>
  <c r="H1461" i="9"/>
  <c r="G1461" i="9"/>
  <c r="D1461" i="9"/>
  <c r="A1461" i="9"/>
  <c r="Q1460" i="9"/>
  <c r="L1460" i="9"/>
  <c r="H831" i="6" s="1"/>
  <c r="J1460" i="9"/>
  <c r="K1460" i="9" s="1"/>
  <c r="H1460" i="9"/>
  <c r="G1460" i="9"/>
  <c r="D1460" i="9"/>
  <c r="A1460" i="9"/>
  <c r="Q1459" i="9"/>
  <c r="L1459" i="9"/>
  <c r="H830" i="6" s="1"/>
  <c r="J1459" i="9"/>
  <c r="K1459" i="9" s="1"/>
  <c r="H1459" i="9"/>
  <c r="G1459" i="9"/>
  <c r="D1459" i="9"/>
  <c r="A1459" i="9"/>
  <c r="Q1458" i="9"/>
  <c r="L1458" i="9"/>
  <c r="H829" i="6" s="1"/>
  <c r="J1458" i="9"/>
  <c r="K1458" i="9" s="1"/>
  <c r="H1458" i="9"/>
  <c r="G1458" i="9"/>
  <c r="D1458" i="9"/>
  <c r="A1458" i="9"/>
  <c r="Q1457" i="9"/>
  <c r="L1457" i="9"/>
  <c r="H828" i="6" s="1"/>
  <c r="J1457" i="9"/>
  <c r="K1457" i="9" s="1"/>
  <c r="H1457" i="9"/>
  <c r="G1457" i="9"/>
  <c r="D1457" i="9"/>
  <c r="A1457" i="9"/>
  <c r="Q1456" i="9"/>
  <c r="L1456" i="9"/>
  <c r="H827" i="6" s="1"/>
  <c r="J1456" i="9"/>
  <c r="K1456" i="9" s="1"/>
  <c r="H1456" i="9"/>
  <c r="G1456" i="9"/>
  <c r="D1456" i="9"/>
  <c r="A1456" i="9"/>
  <c r="Q1455" i="9"/>
  <c r="L1455" i="9"/>
  <c r="H826" i="6" s="1"/>
  <c r="J1455" i="9"/>
  <c r="K1455" i="9" s="1"/>
  <c r="H1455" i="9"/>
  <c r="G1455" i="9"/>
  <c r="D1455" i="9"/>
  <c r="A1455" i="9"/>
  <c r="Q1454" i="9"/>
  <c r="L1454" i="9"/>
  <c r="H825" i="6" s="1"/>
  <c r="J1454" i="9"/>
  <c r="K1454" i="9" s="1"/>
  <c r="H1454" i="9"/>
  <c r="G1454" i="9"/>
  <c r="D1454" i="9"/>
  <c r="A1454" i="9"/>
  <c r="Q1453" i="9"/>
  <c r="L1453" i="9"/>
  <c r="J1453" i="9"/>
  <c r="K1453" i="9" s="1"/>
  <c r="H1453" i="9"/>
  <c r="G1453" i="9"/>
  <c r="D1453" i="9"/>
  <c r="A1453" i="9"/>
  <c r="Q1452" i="9"/>
  <c r="L1452" i="9"/>
  <c r="H824" i="6" s="1"/>
  <c r="J1452" i="9"/>
  <c r="K1452" i="9" s="1"/>
  <c r="H1452" i="9"/>
  <c r="G1452" i="9"/>
  <c r="D1452" i="9"/>
  <c r="A1452" i="9"/>
  <c r="Q1451" i="9"/>
  <c r="L1451" i="9"/>
  <c r="J1451" i="9"/>
  <c r="K1451" i="9" s="1"/>
  <c r="H1451" i="9"/>
  <c r="G1451" i="9"/>
  <c r="D1451" i="9"/>
  <c r="A1451" i="9"/>
  <c r="L1450" i="9"/>
  <c r="H356" i="13" s="1"/>
  <c r="J1450" i="9"/>
  <c r="K1450" i="9" s="1"/>
  <c r="H1450" i="9"/>
  <c r="F356" i="13" s="1"/>
  <c r="G1450" i="9"/>
  <c r="E356" i="13" s="1"/>
  <c r="D1450" i="9"/>
  <c r="A1450" i="9"/>
  <c r="J1449" i="9"/>
  <c r="K1449" i="9" s="1"/>
  <c r="H1449" i="9"/>
  <c r="F355" i="13" s="1"/>
  <c r="G1449" i="9"/>
  <c r="E355" i="13" s="1"/>
  <c r="D1449" i="9"/>
  <c r="A1449" i="9"/>
  <c r="L1449" i="9" s="1"/>
  <c r="H355" i="13" s="1"/>
  <c r="J1448" i="9"/>
  <c r="K1448" i="9" s="1"/>
  <c r="H1448" i="9"/>
  <c r="F354" i="13" s="1"/>
  <c r="G1448" i="9"/>
  <c r="E354" i="13" s="1"/>
  <c r="D1448" i="9"/>
  <c r="A1448" i="9"/>
  <c r="L1448" i="9" s="1"/>
  <c r="H354" i="13" s="1"/>
  <c r="L1447" i="9"/>
  <c r="H353" i="13" s="1"/>
  <c r="J1447" i="9"/>
  <c r="K1447" i="9" s="1"/>
  <c r="H1447" i="9"/>
  <c r="F353" i="13" s="1"/>
  <c r="G1447" i="9"/>
  <c r="E353" i="13" s="1"/>
  <c r="D1447" i="9"/>
  <c r="A1447" i="9"/>
  <c r="L1446" i="9"/>
  <c r="H352" i="13" s="1"/>
  <c r="J1446" i="9"/>
  <c r="K1446" i="9" s="1"/>
  <c r="H1446" i="9"/>
  <c r="F352" i="13" s="1"/>
  <c r="G1446" i="9"/>
  <c r="E352" i="13" s="1"/>
  <c r="D1446" i="9"/>
  <c r="A1446" i="9"/>
  <c r="Q1445" i="9"/>
  <c r="L1445" i="9"/>
  <c r="J1445" i="9"/>
  <c r="K1445" i="9" s="1"/>
  <c r="H1445" i="9"/>
  <c r="G1445" i="9"/>
  <c r="D1445" i="9"/>
  <c r="A1445" i="9"/>
  <c r="J1444" i="9"/>
  <c r="K1444" i="9" s="1"/>
  <c r="H1444" i="9"/>
  <c r="F351" i="13" s="1"/>
  <c r="G1444" i="9"/>
  <c r="E351" i="13" s="1"/>
  <c r="D1444" i="9"/>
  <c r="A1444" i="9"/>
  <c r="L1444" i="9" s="1"/>
  <c r="H351" i="13" s="1"/>
  <c r="J1443" i="9"/>
  <c r="K1443" i="9" s="1"/>
  <c r="H1443" i="9"/>
  <c r="F350" i="13" s="1"/>
  <c r="G1443" i="9"/>
  <c r="E350" i="13" s="1"/>
  <c r="D1443" i="9"/>
  <c r="A1443" i="9"/>
  <c r="L1443" i="9" s="1"/>
  <c r="H350" i="13" s="1"/>
  <c r="L1442" i="9"/>
  <c r="H349" i="13" s="1"/>
  <c r="J1442" i="9"/>
  <c r="K1442" i="9" s="1"/>
  <c r="H1442" i="9"/>
  <c r="F349" i="13" s="1"/>
  <c r="G1442" i="9"/>
  <c r="E349" i="13" s="1"/>
  <c r="D1442" i="9"/>
  <c r="A1442" i="9"/>
  <c r="L1441" i="9"/>
  <c r="H348" i="13" s="1"/>
  <c r="J1441" i="9"/>
  <c r="K1441" i="9" s="1"/>
  <c r="H1441" i="9"/>
  <c r="F348" i="13" s="1"/>
  <c r="G1441" i="9"/>
  <c r="E348" i="13" s="1"/>
  <c r="D1441" i="9"/>
  <c r="A1441" i="9"/>
  <c r="J1440" i="9"/>
  <c r="K1440" i="9" s="1"/>
  <c r="H1440" i="9"/>
  <c r="F347" i="13" s="1"/>
  <c r="G1440" i="9"/>
  <c r="E347" i="13" s="1"/>
  <c r="D1440" i="9"/>
  <c r="A1440" i="9"/>
  <c r="L1440" i="9" s="1"/>
  <c r="H347" i="13" s="1"/>
  <c r="J1439" i="9"/>
  <c r="K1439" i="9" s="1"/>
  <c r="H1439" i="9"/>
  <c r="F346" i="13" s="1"/>
  <c r="G1439" i="9"/>
  <c r="E346" i="13" s="1"/>
  <c r="D1439" i="9"/>
  <c r="A1439" i="9"/>
  <c r="L1439" i="9" s="1"/>
  <c r="H346" i="13" s="1"/>
  <c r="L1438" i="9"/>
  <c r="J1438" i="9"/>
  <c r="K1438" i="9" s="1"/>
  <c r="H1438" i="9"/>
  <c r="G1438" i="9"/>
  <c r="D1438" i="9"/>
  <c r="A1438" i="9"/>
  <c r="L1437" i="9"/>
  <c r="H345" i="13" s="1"/>
  <c r="J1437" i="9"/>
  <c r="K1437" i="9" s="1"/>
  <c r="H1437" i="9"/>
  <c r="F345" i="13" s="1"/>
  <c r="G1437" i="9"/>
  <c r="E345" i="13" s="1"/>
  <c r="D1437" i="9"/>
  <c r="A1437" i="9"/>
  <c r="K1436" i="9"/>
  <c r="J1436" i="9"/>
  <c r="H1436" i="9"/>
  <c r="F344" i="13" s="1"/>
  <c r="G1436" i="9"/>
  <c r="E344" i="13" s="1"/>
  <c r="D1436" i="9"/>
  <c r="A1436" i="9"/>
  <c r="L1436" i="9" s="1"/>
  <c r="H344" i="13" s="1"/>
  <c r="J1435" i="9"/>
  <c r="K1435" i="9" s="1"/>
  <c r="H1435" i="9"/>
  <c r="G1435" i="9"/>
  <c r="D1435" i="9"/>
  <c r="A1435" i="9"/>
  <c r="L1435" i="9" s="1"/>
  <c r="L1434" i="9"/>
  <c r="J1434" i="9"/>
  <c r="K1434" i="9" s="1"/>
  <c r="H1434" i="9"/>
  <c r="G1434" i="9"/>
  <c r="D1434" i="9"/>
  <c r="A1434" i="9"/>
  <c r="L1433" i="9"/>
  <c r="H343" i="13" s="1"/>
  <c r="K1433" i="9"/>
  <c r="J1433" i="9"/>
  <c r="H1433" i="9"/>
  <c r="F343" i="13" s="1"/>
  <c r="G1433" i="9"/>
  <c r="E343" i="13" s="1"/>
  <c r="D1433" i="9"/>
  <c r="A1433" i="9"/>
  <c r="J1432" i="9"/>
  <c r="K1432" i="9" s="1"/>
  <c r="H1432" i="9"/>
  <c r="G1432" i="9"/>
  <c r="D1432" i="9"/>
  <c r="A1432" i="9"/>
  <c r="L1432" i="9" s="1"/>
  <c r="J1431" i="9"/>
  <c r="K1431" i="9" s="1"/>
  <c r="H1431" i="9"/>
  <c r="G1431" i="9"/>
  <c r="D1431" i="9"/>
  <c r="A1431" i="9"/>
  <c r="L1431" i="9" s="1"/>
  <c r="L1430" i="9"/>
  <c r="H342" i="13" s="1"/>
  <c r="J1430" i="9"/>
  <c r="K1430" i="9" s="1"/>
  <c r="H1430" i="9"/>
  <c r="F342" i="13" s="1"/>
  <c r="G1430" i="9"/>
  <c r="E342" i="13" s="1"/>
  <c r="D1430" i="9"/>
  <c r="A1430" i="9"/>
  <c r="L1429" i="9"/>
  <c r="H341" i="13" s="1"/>
  <c r="J1429" i="9"/>
  <c r="K1429" i="9" s="1"/>
  <c r="H1429" i="9"/>
  <c r="F341" i="13" s="1"/>
  <c r="G1429" i="9"/>
  <c r="E341" i="13" s="1"/>
  <c r="D1429" i="9"/>
  <c r="A1429" i="9"/>
  <c r="J1428" i="9"/>
  <c r="K1428" i="9" s="1"/>
  <c r="H1428" i="9"/>
  <c r="F340" i="13" s="1"/>
  <c r="G1428" i="9"/>
  <c r="E340" i="13" s="1"/>
  <c r="D1428" i="9"/>
  <c r="A1428" i="9"/>
  <c r="L1428" i="9" s="1"/>
  <c r="H340" i="13" s="1"/>
  <c r="J1427" i="9"/>
  <c r="K1427" i="9" s="1"/>
  <c r="H1427" i="9"/>
  <c r="F339" i="13" s="1"/>
  <c r="G1427" i="9"/>
  <c r="E339" i="13" s="1"/>
  <c r="D1427" i="9"/>
  <c r="A1427" i="9"/>
  <c r="L1427" i="9" s="1"/>
  <c r="H339" i="13" s="1"/>
  <c r="L1426" i="9"/>
  <c r="H338" i="13" s="1"/>
  <c r="J1426" i="9"/>
  <c r="K1426" i="9" s="1"/>
  <c r="H1426" i="9"/>
  <c r="F338" i="13" s="1"/>
  <c r="G1426" i="9"/>
  <c r="E338" i="13" s="1"/>
  <c r="D1426" i="9"/>
  <c r="A1426" i="9"/>
  <c r="L1425" i="9"/>
  <c r="H337" i="13" s="1"/>
  <c r="J1425" i="9"/>
  <c r="K1425" i="9" s="1"/>
  <c r="H1425" i="9"/>
  <c r="F337" i="13" s="1"/>
  <c r="G1425" i="9"/>
  <c r="E337" i="13" s="1"/>
  <c r="D1425" i="9"/>
  <c r="A1425" i="9"/>
  <c r="J1424" i="9"/>
  <c r="K1424" i="9" s="1"/>
  <c r="H1424" i="9"/>
  <c r="G1424" i="9"/>
  <c r="D1424" i="9"/>
  <c r="A1424" i="9"/>
  <c r="L1424" i="9" s="1"/>
  <c r="J1423" i="9"/>
  <c r="K1423" i="9" s="1"/>
  <c r="H1423" i="9"/>
  <c r="F336" i="13" s="1"/>
  <c r="G1423" i="9"/>
  <c r="E336" i="13" s="1"/>
  <c r="D1423" i="9"/>
  <c r="A1423" i="9"/>
  <c r="L1423" i="9" s="1"/>
  <c r="H336" i="13" s="1"/>
  <c r="L1422" i="9"/>
  <c r="H335" i="13" s="1"/>
  <c r="J1422" i="9"/>
  <c r="K1422" i="9" s="1"/>
  <c r="H1422" i="9"/>
  <c r="F335" i="13" s="1"/>
  <c r="G1422" i="9"/>
  <c r="E335" i="13" s="1"/>
  <c r="D1422" i="9"/>
  <c r="A1422" i="9"/>
  <c r="J1421" i="9"/>
  <c r="K1421" i="9" s="1"/>
  <c r="H1421" i="9"/>
  <c r="F334" i="13" s="1"/>
  <c r="G1421" i="9"/>
  <c r="E334" i="13" s="1"/>
  <c r="D1421" i="9"/>
  <c r="A1421" i="9"/>
  <c r="L1421" i="9" s="1"/>
  <c r="H334" i="13" s="1"/>
  <c r="J1420" i="9"/>
  <c r="K1420" i="9" s="1"/>
  <c r="H1420" i="9"/>
  <c r="F333" i="13" s="1"/>
  <c r="G1420" i="9"/>
  <c r="E333" i="13" s="1"/>
  <c r="D1420" i="9"/>
  <c r="A1420" i="9"/>
  <c r="L1420" i="9" s="1"/>
  <c r="H333" i="13" s="1"/>
  <c r="Q1419" i="9"/>
  <c r="K1419" i="9"/>
  <c r="J1419" i="9"/>
  <c r="H1419" i="9"/>
  <c r="G1419" i="9"/>
  <c r="D1419" i="9"/>
  <c r="A1419" i="9"/>
  <c r="L1419" i="9" s="1"/>
  <c r="Q1418" i="9"/>
  <c r="J1418" i="9"/>
  <c r="K1418" i="9" s="1"/>
  <c r="H1418" i="9"/>
  <c r="G1418" i="9"/>
  <c r="D1418" i="9"/>
  <c r="A1418" i="9"/>
  <c r="L1418" i="9" s="1"/>
  <c r="L1417" i="9"/>
  <c r="H332" i="13" s="1"/>
  <c r="J1417" i="9"/>
  <c r="K1417" i="9" s="1"/>
  <c r="H1417" i="9"/>
  <c r="F332" i="13" s="1"/>
  <c r="G1417" i="9"/>
  <c r="E332" i="13" s="1"/>
  <c r="D1417" i="9"/>
  <c r="A1417" i="9"/>
  <c r="L1416" i="9"/>
  <c r="H331" i="13" s="1"/>
  <c r="J1416" i="9"/>
  <c r="K1416" i="9" s="1"/>
  <c r="H1416" i="9"/>
  <c r="F331" i="13" s="1"/>
  <c r="G1416" i="9"/>
  <c r="E331" i="13" s="1"/>
  <c r="D1416" i="9"/>
  <c r="A1416" i="9"/>
  <c r="L1415" i="9"/>
  <c r="H330" i="13" s="1"/>
  <c r="J1415" i="9"/>
  <c r="K1415" i="9" s="1"/>
  <c r="H1415" i="9"/>
  <c r="F330" i="13" s="1"/>
  <c r="G1415" i="9"/>
  <c r="E330" i="13" s="1"/>
  <c r="D1415" i="9"/>
  <c r="A1415" i="9"/>
  <c r="J1414" i="9"/>
  <c r="K1414" i="9" s="1"/>
  <c r="H1414" i="9"/>
  <c r="F329" i="13" s="1"/>
  <c r="G1414" i="9"/>
  <c r="E329" i="13" s="1"/>
  <c r="D1414" i="9"/>
  <c r="A1414" i="9"/>
  <c r="L1414" i="9" s="1"/>
  <c r="H329" i="13" s="1"/>
  <c r="J1413" i="9"/>
  <c r="K1413" i="9" s="1"/>
  <c r="H1413" i="9"/>
  <c r="F328" i="13" s="1"/>
  <c r="G1413" i="9"/>
  <c r="E328" i="13" s="1"/>
  <c r="D1413" i="9"/>
  <c r="A1413" i="9"/>
  <c r="L1413" i="9" s="1"/>
  <c r="H328" i="13" s="1"/>
  <c r="L1412" i="9"/>
  <c r="H327" i="13" s="1"/>
  <c r="J1412" i="9"/>
  <c r="K1412" i="9" s="1"/>
  <c r="H1412" i="9"/>
  <c r="F327" i="13" s="1"/>
  <c r="G1412" i="9"/>
  <c r="E327" i="13" s="1"/>
  <c r="D1412" i="9"/>
  <c r="A1412" i="9"/>
  <c r="J1411" i="9"/>
  <c r="K1411" i="9" s="1"/>
  <c r="H1411" i="9"/>
  <c r="G1411" i="9"/>
  <c r="D1411" i="9"/>
  <c r="A1411" i="9"/>
  <c r="L1411" i="9" s="1"/>
  <c r="J1410" i="9"/>
  <c r="K1410" i="9" s="1"/>
  <c r="H1410" i="9"/>
  <c r="G1410" i="9"/>
  <c r="D1410" i="9"/>
  <c r="A1410" i="9"/>
  <c r="L1410" i="9" s="1"/>
  <c r="L1409" i="9"/>
  <c r="H326" i="13" s="1"/>
  <c r="J1409" i="9"/>
  <c r="K1409" i="9" s="1"/>
  <c r="H1409" i="9"/>
  <c r="F326" i="13" s="1"/>
  <c r="G1409" i="9"/>
  <c r="E326" i="13" s="1"/>
  <c r="D1409" i="9"/>
  <c r="A1409" i="9"/>
  <c r="L1408" i="9"/>
  <c r="H325" i="13" s="1"/>
  <c r="J1408" i="9"/>
  <c r="K1408" i="9" s="1"/>
  <c r="H1408" i="9"/>
  <c r="F325" i="13" s="1"/>
  <c r="G1408" i="9"/>
  <c r="E325" i="13" s="1"/>
  <c r="D1408" i="9"/>
  <c r="A1408" i="9"/>
  <c r="L1407" i="9"/>
  <c r="H324" i="13" s="1"/>
  <c r="J1407" i="9"/>
  <c r="K1407" i="9" s="1"/>
  <c r="H1407" i="9"/>
  <c r="F324" i="13" s="1"/>
  <c r="G1407" i="9"/>
  <c r="E324" i="13" s="1"/>
  <c r="D1407" i="9"/>
  <c r="A1407" i="9"/>
  <c r="J1406" i="9"/>
  <c r="K1406" i="9" s="1"/>
  <c r="H1406" i="9"/>
  <c r="G1406" i="9"/>
  <c r="D1406" i="9"/>
  <c r="A1406" i="9"/>
  <c r="L1406" i="9" s="1"/>
  <c r="J1405" i="9"/>
  <c r="K1405" i="9" s="1"/>
  <c r="H1405" i="9"/>
  <c r="G1405" i="9"/>
  <c r="D1405" i="9"/>
  <c r="A1405" i="9"/>
  <c r="L1405" i="9" s="1"/>
  <c r="L1404" i="9"/>
  <c r="H323" i="13" s="1"/>
  <c r="J1404" i="9"/>
  <c r="K1404" i="9" s="1"/>
  <c r="H1404" i="9"/>
  <c r="F323" i="13" s="1"/>
  <c r="G1404" i="9"/>
  <c r="E323" i="13" s="1"/>
  <c r="D1404" i="9"/>
  <c r="A1404" i="9"/>
  <c r="L1403" i="9"/>
  <c r="H322" i="13" s="1"/>
  <c r="K1403" i="9"/>
  <c r="J1403" i="9"/>
  <c r="H1403" i="9"/>
  <c r="F322" i="13" s="1"/>
  <c r="G1403" i="9"/>
  <c r="E322" i="13" s="1"/>
  <c r="D1403" i="9"/>
  <c r="A1403" i="9"/>
  <c r="J1402" i="9"/>
  <c r="K1402" i="9" s="1"/>
  <c r="H1402" i="9"/>
  <c r="F321" i="13" s="1"/>
  <c r="G1402" i="9"/>
  <c r="E321" i="13" s="1"/>
  <c r="D1402" i="9"/>
  <c r="A1402" i="9"/>
  <c r="L1402" i="9" s="1"/>
  <c r="H321" i="13" s="1"/>
  <c r="J1401" i="9"/>
  <c r="K1401" i="9" s="1"/>
  <c r="H1401" i="9"/>
  <c r="G1401" i="9"/>
  <c r="D1401" i="9"/>
  <c r="A1401" i="9"/>
  <c r="L1401" i="9" s="1"/>
  <c r="L1400" i="9"/>
  <c r="H320" i="13" s="1"/>
  <c r="J1400" i="9"/>
  <c r="K1400" i="9" s="1"/>
  <c r="H1400" i="9"/>
  <c r="F320" i="13" s="1"/>
  <c r="G1400" i="9"/>
  <c r="E320" i="13" s="1"/>
  <c r="D1400" i="9"/>
  <c r="A1400" i="9"/>
  <c r="L1399" i="9"/>
  <c r="H319" i="13" s="1"/>
  <c r="J1399" i="9"/>
  <c r="K1399" i="9" s="1"/>
  <c r="H1399" i="9"/>
  <c r="F319" i="13" s="1"/>
  <c r="G1399" i="9"/>
  <c r="E319" i="13" s="1"/>
  <c r="D1399" i="9"/>
  <c r="A1399" i="9"/>
  <c r="J1398" i="9"/>
  <c r="K1398" i="9" s="1"/>
  <c r="H1398" i="9"/>
  <c r="F318" i="13" s="1"/>
  <c r="G1398" i="9"/>
  <c r="E318" i="13" s="1"/>
  <c r="D1398" i="9"/>
  <c r="A1398" i="9"/>
  <c r="L1398" i="9" s="1"/>
  <c r="H318" i="13" s="1"/>
  <c r="Q1397" i="9"/>
  <c r="J1397" i="9"/>
  <c r="K1397" i="9" s="1"/>
  <c r="H1397" i="9"/>
  <c r="G1397" i="9"/>
  <c r="D1397" i="9"/>
  <c r="A1397" i="9"/>
  <c r="L1397" i="9" s="1"/>
  <c r="J1396" i="9"/>
  <c r="K1396" i="9" s="1"/>
  <c r="H1396" i="9"/>
  <c r="F1025" i="13" s="1"/>
  <c r="G1396" i="9"/>
  <c r="E1025" i="13" s="1"/>
  <c r="D1396" i="9"/>
  <c r="A1396" i="9"/>
  <c r="L1396" i="9" s="1"/>
  <c r="H1025" i="13" s="1"/>
  <c r="Q1395" i="9"/>
  <c r="J1395" i="9"/>
  <c r="K1395" i="9" s="1"/>
  <c r="H1395" i="9"/>
  <c r="G1395" i="9"/>
  <c r="D1395" i="9"/>
  <c r="A1395" i="9"/>
  <c r="L1395" i="9" s="1"/>
  <c r="H823" i="6" s="1"/>
  <c r="Q1394" i="9"/>
  <c r="J1394" i="9"/>
  <c r="K1394" i="9" s="1"/>
  <c r="H1394" i="9"/>
  <c r="G1394" i="9"/>
  <c r="D1394" i="9"/>
  <c r="A1394" i="9"/>
  <c r="L1394" i="9" s="1"/>
  <c r="H822" i="6" s="1"/>
  <c r="Q1393" i="9"/>
  <c r="J1393" i="9"/>
  <c r="K1393" i="9" s="1"/>
  <c r="H1393" i="9"/>
  <c r="G1393" i="9"/>
  <c r="D1393" i="9"/>
  <c r="A1393" i="9"/>
  <c r="L1393" i="9" s="1"/>
  <c r="H821" i="6" s="1"/>
  <c r="Q1392" i="9"/>
  <c r="J1392" i="9"/>
  <c r="K1392" i="9" s="1"/>
  <c r="H1392" i="9"/>
  <c r="G1392" i="9"/>
  <c r="D1392" i="9"/>
  <c r="A1392" i="9"/>
  <c r="L1392" i="9" s="1"/>
  <c r="H820" i="6" s="1"/>
  <c r="Q1391" i="9"/>
  <c r="J1391" i="9"/>
  <c r="K1391" i="9" s="1"/>
  <c r="H1391" i="9"/>
  <c r="G1391" i="9"/>
  <c r="D1391" i="9"/>
  <c r="A1391" i="9"/>
  <c r="L1391" i="9" s="1"/>
  <c r="H819" i="6" s="1"/>
  <c r="Q1390" i="9"/>
  <c r="J1390" i="9"/>
  <c r="K1390" i="9" s="1"/>
  <c r="H1390" i="9"/>
  <c r="G1390" i="9"/>
  <c r="D1390" i="9"/>
  <c r="A1390" i="9"/>
  <c r="L1390" i="9" s="1"/>
  <c r="H818" i="6" s="1"/>
  <c r="Q1389" i="9"/>
  <c r="J1389" i="9"/>
  <c r="K1389" i="9" s="1"/>
  <c r="H1389" i="9"/>
  <c r="G1389" i="9"/>
  <c r="D1389" i="9"/>
  <c r="A1389" i="9"/>
  <c r="L1389" i="9" s="1"/>
  <c r="H817" i="6" s="1"/>
  <c r="Q1388" i="9"/>
  <c r="J1388" i="9"/>
  <c r="K1388" i="9" s="1"/>
  <c r="H1388" i="9"/>
  <c r="G1388" i="9"/>
  <c r="D1388" i="9"/>
  <c r="A1388" i="9"/>
  <c r="L1388" i="9" s="1"/>
  <c r="H816" i="6" s="1"/>
  <c r="Q1387" i="9"/>
  <c r="J1387" i="9"/>
  <c r="K1387" i="9" s="1"/>
  <c r="H1387" i="9"/>
  <c r="G1387" i="9"/>
  <c r="D1387" i="9"/>
  <c r="A1387" i="9"/>
  <c r="L1387" i="9" s="1"/>
  <c r="H815" i="6" s="1"/>
  <c r="J1386" i="9"/>
  <c r="K1386" i="9" s="1"/>
  <c r="H1386" i="9"/>
  <c r="F1024" i="13" s="1"/>
  <c r="G1386" i="9"/>
  <c r="E1024" i="13" s="1"/>
  <c r="D1386" i="9"/>
  <c r="A1386" i="9"/>
  <c r="L1386" i="9" s="1"/>
  <c r="H1024" i="13" s="1"/>
  <c r="Q1385" i="9"/>
  <c r="J1385" i="9"/>
  <c r="K1385" i="9" s="1"/>
  <c r="H1385" i="9"/>
  <c r="G1385" i="9"/>
  <c r="D1385" i="9"/>
  <c r="A1385" i="9"/>
  <c r="L1385" i="9" s="1"/>
  <c r="H814" i="6" s="1"/>
  <c r="Q1384" i="9"/>
  <c r="J1384" i="9"/>
  <c r="K1384" i="9" s="1"/>
  <c r="H1384" i="9"/>
  <c r="G1384" i="9"/>
  <c r="D1384" i="9"/>
  <c r="A1384" i="9"/>
  <c r="L1384" i="9" s="1"/>
  <c r="Q1383" i="9"/>
  <c r="L1383" i="9"/>
  <c r="H813" i="6" s="1"/>
  <c r="J1383" i="9"/>
  <c r="K1383" i="9" s="1"/>
  <c r="H1383" i="9"/>
  <c r="G1383" i="9"/>
  <c r="D1383" i="9"/>
  <c r="A1383" i="9"/>
  <c r="Q1382" i="9"/>
  <c r="L1382" i="9"/>
  <c r="H812" i="6" s="1"/>
  <c r="J1382" i="9"/>
  <c r="K1382" i="9" s="1"/>
  <c r="H1382" i="9"/>
  <c r="G1382" i="9"/>
  <c r="D1382" i="9"/>
  <c r="A1382" i="9"/>
  <c r="Q1381" i="9"/>
  <c r="L1381" i="9"/>
  <c r="H811" i="6" s="1"/>
  <c r="J1381" i="9"/>
  <c r="K1381" i="9" s="1"/>
  <c r="H1381" i="9"/>
  <c r="G1381" i="9"/>
  <c r="D1381" i="9"/>
  <c r="A1381" i="9"/>
  <c r="Q1380" i="9"/>
  <c r="L1380" i="9"/>
  <c r="H810" i="6" s="1"/>
  <c r="J1380" i="9"/>
  <c r="K1380" i="9" s="1"/>
  <c r="H1380" i="9"/>
  <c r="G1380" i="9"/>
  <c r="D1380" i="9"/>
  <c r="A1380" i="9"/>
  <c r="L1379" i="9"/>
  <c r="H809" i="6" s="1"/>
  <c r="J1379" i="9"/>
  <c r="K1379" i="9" s="1"/>
  <c r="H1379" i="9"/>
  <c r="G1379" i="9"/>
  <c r="D1379" i="9"/>
  <c r="A1379" i="9"/>
  <c r="Q1378" i="9"/>
  <c r="L1378" i="9"/>
  <c r="H808" i="6" s="1"/>
  <c r="J1378" i="9"/>
  <c r="K1378" i="9" s="1"/>
  <c r="H1378" i="9"/>
  <c r="G1378" i="9"/>
  <c r="D1378" i="9"/>
  <c r="A1378" i="9"/>
  <c r="Q1377" i="9"/>
  <c r="L1377" i="9"/>
  <c r="J1377" i="9"/>
  <c r="K1377" i="9" s="1"/>
  <c r="H1377" i="9"/>
  <c r="G1377" i="9"/>
  <c r="D1377" i="9"/>
  <c r="A1377" i="9"/>
  <c r="Q1376" i="9"/>
  <c r="L1376" i="9"/>
  <c r="H807" i="6" s="1"/>
  <c r="J1376" i="9"/>
  <c r="K1376" i="9" s="1"/>
  <c r="H1376" i="9"/>
  <c r="G1376" i="9"/>
  <c r="D1376" i="9"/>
  <c r="A1376" i="9"/>
  <c r="Q1375" i="9"/>
  <c r="L1375" i="9"/>
  <c r="H806" i="6" s="1"/>
  <c r="J1375" i="9"/>
  <c r="K1375" i="9" s="1"/>
  <c r="H1375" i="9"/>
  <c r="G1375" i="9"/>
  <c r="D1375" i="9"/>
  <c r="A1375" i="9"/>
  <c r="Q1374" i="9"/>
  <c r="L1374" i="9"/>
  <c r="H805" i="6" s="1"/>
  <c r="J1374" i="9"/>
  <c r="K1374" i="9" s="1"/>
  <c r="H1374" i="9"/>
  <c r="G1374" i="9"/>
  <c r="D1374" i="9"/>
  <c r="A1374" i="9"/>
  <c r="J1373" i="9"/>
  <c r="K1373" i="9" s="1"/>
  <c r="H1373" i="9"/>
  <c r="F317" i="13" s="1"/>
  <c r="G1373" i="9"/>
  <c r="E317" i="13" s="1"/>
  <c r="D1373" i="9"/>
  <c r="A1373" i="9"/>
  <c r="L1373" i="9" s="1"/>
  <c r="H317" i="13" s="1"/>
  <c r="Q1372" i="9"/>
  <c r="J1372" i="9"/>
  <c r="K1372" i="9" s="1"/>
  <c r="H1372" i="9"/>
  <c r="G1372" i="9"/>
  <c r="D1372" i="9"/>
  <c r="A1372" i="9"/>
  <c r="L1372" i="9" s="1"/>
  <c r="J1371" i="9"/>
  <c r="K1371" i="9" s="1"/>
  <c r="H1371" i="9"/>
  <c r="F316" i="13" s="1"/>
  <c r="G1371" i="9"/>
  <c r="E316" i="13" s="1"/>
  <c r="D1371" i="9"/>
  <c r="A1371" i="9"/>
  <c r="L1371" i="9" s="1"/>
  <c r="H316" i="13" s="1"/>
  <c r="L1370" i="9"/>
  <c r="J1370" i="9"/>
  <c r="K1370" i="9" s="1"/>
  <c r="H1370" i="9"/>
  <c r="G1370" i="9"/>
  <c r="D1370" i="9"/>
  <c r="A1370" i="9"/>
  <c r="L1369" i="9"/>
  <c r="H315" i="13" s="1"/>
  <c r="J1369" i="9"/>
  <c r="K1369" i="9" s="1"/>
  <c r="H1369" i="9"/>
  <c r="F315" i="13" s="1"/>
  <c r="G1369" i="9"/>
  <c r="E315" i="13" s="1"/>
  <c r="D1369" i="9"/>
  <c r="A1369" i="9"/>
  <c r="J1368" i="9"/>
  <c r="K1368" i="9" s="1"/>
  <c r="H1368" i="9"/>
  <c r="G1368" i="9"/>
  <c r="D1368" i="9"/>
  <c r="A1368" i="9"/>
  <c r="L1368" i="9" s="1"/>
  <c r="J1367" i="9"/>
  <c r="K1367" i="9" s="1"/>
  <c r="H1367" i="9"/>
  <c r="F314" i="13" s="1"/>
  <c r="G1367" i="9"/>
  <c r="E314" i="13" s="1"/>
  <c r="D1367" i="9"/>
  <c r="A1367" i="9"/>
  <c r="L1367" i="9" s="1"/>
  <c r="H314" i="13" s="1"/>
  <c r="Q1366" i="9"/>
  <c r="J1366" i="9"/>
  <c r="K1366" i="9" s="1"/>
  <c r="H1366" i="9"/>
  <c r="G1366" i="9"/>
  <c r="D1366" i="9"/>
  <c r="A1366" i="9"/>
  <c r="L1366" i="9" s="1"/>
  <c r="J1365" i="9"/>
  <c r="K1365" i="9" s="1"/>
  <c r="H1365" i="9"/>
  <c r="G1365" i="9"/>
  <c r="D1365" i="9"/>
  <c r="A1365" i="9"/>
  <c r="L1365" i="9" s="1"/>
  <c r="L1364" i="9"/>
  <c r="H313" i="13" s="1"/>
  <c r="K1364" i="9"/>
  <c r="J1364" i="9"/>
  <c r="H1364" i="9"/>
  <c r="F313" i="13" s="1"/>
  <c r="G1364" i="9"/>
  <c r="E313" i="13" s="1"/>
  <c r="D1364" i="9"/>
  <c r="A1364" i="9"/>
  <c r="L1363" i="9"/>
  <c r="J1363" i="9"/>
  <c r="K1363" i="9" s="1"/>
  <c r="H1363" i="9"/>
  <c r="G1363" i="9"/>
  <c r="D1363" i="9"/>
  <c r="A1363" i="9"/>
  <c r="J1362" i="9"/>
  <c r="K1362" i="9" s="1"/>
  <c r="H1362" i="9"/>
  <c r="F312" i="13" s="1"/>
  <c r="G1362" i="9"/>
  <c r="E312" i="13" s="1"/>
  <c r="D1362" i="9"/>
  <c r="A1362" i="9"/>
  <c r="L1362" i="9" s="1"/>
  <c r="H312" i="13" s="1"/>
  <c r="L1361" i="9"/>
  <c r="H311" i="13" s="1"/>
  <c r="J1361" i="9"/>
  <c r="K1361" i="9" s="1"/>
  <c r="H1361" i="9"/>
  <c r="F311" i="13" s="1"/>
  <c r="G1361" i="9"/>
  <c r="E311" i="13" s="1"/>
  <c r="D1361" i="9"/>
  <c r="A1361" i="9"/>
  <c r="L1360" i="9"/>
  <c r="J1360" i="9"/>
  <c r="K1360" i="9" s="1"/>
  <c r="H1360" i="9"/>
  <c r="G1360" i="9"/>
  <c r="D1360" i="9"/>
  <c r="A1360" i="9"/>
  <c r="L1359" i="9"/>
  <c r="J1359" i="9"/>
  <c r="K1359" i="9" s="1"/>
  <c r="H1359" i="9"/>
  <c r="G1359" i="9"/>
  <c r="D1359" i="9"/>
  <c r="A1359" i="9"/>
  <c r="J1358" i="9"/>
  <c r="K1358" i="9" s="1"/>
  <c r="H1358" i="9"/>
  <c r="G1358" i="9"/>
  <c r="D1358" i="9"/>
  <c r="A1358" i="9"/>
  <c r="L1358" i="9" s="1"/>
  <c r="L1357" i="9"/>
  <c r="H310" i="13" s="1"/>
  <c r="J1357" i="9"/>
  <c r="K1357" i="9" s="1"/>
  <c r="H1357" i="9"/>
  <c r="F310" i="13" s="1"/>
  <c r="G1357" i="9"/>
  <c r="E310" i="13" s="1"/>
  <c r="D1357" i="9"/>
  <c r="A1357" i="9"/>
  <c r="J1356" i="9"/>
  <c r="K1356" i="9" s="1"/>
  <c r="H1356" i="9"/>
  <c r="F309" i="13" s="1"/>
  <c r="G1356" i="9"/>
  <c r="E309" i="13" s="1"/>
  <c r="D1356" i="9"/>
  <c r="A1356" i="9"/>
  <c r="L1356" i="9" s="1"/>
  <c r="H309" i="13" s="1"/>
  <c r="L1355" i="9"/>
  <c r="H308" i="13" s="1"/>
  <c r="J1355" i="9"/>
  <c r="K1355" i="9" s="1"/>
  <c r="H1355" i="9"/>
  <c r="F308" i="13" s="1"/>
  <c r="G1355" i="9"/>
  <c r="E308" i="13" s="1"/>
  <c r="D1355" i="9"/>
  <c r="A1355" i="9"/>
  <c r="L1354" i="9"/>
  <c r="H307" i="13" s="1"/>
  <c r="J1354" i="9"/>
  <c r="K1354" i="9" s="1"/>
  <c r="H1354" i="9"/>
  <c r="F307" i="13" s="1"/>
  <c r="G1354" i="9"/>
  <c r="E307" i="13" s="1"/>
  <c r="D1354" i="9"/>
  <c r="A1354" i="9"/>
  <c r="L1353" i="9"/>
  <c r="J1353" i="9"/>
  <c r="K1353" i="9" s="1"/>
  <c r="H1353" i="9"/>
  <c r="G1353" i="9"/>
  <c r="D1353" i="9"/>
  <c r="A1353" i="9"/>
  <c r="L1352" i="9"/>
  <c r="H306" i="13" s="1"/>
  <c r="J1352" i="9"/>
  <c r="K1352" i="9" s="1"/>
  <c r="H1352" i="9"/>
  <c r="F306" i="13" s="1"/>
  <c r="G1352" i="9"/>
  <c r="E306" i="13" s="1"/>
  <c r="D1352" i="9"/>
  <c r="A1352" i="9"/>
  <c r="J1351" i="9"/>
  <c r="K1351" i="9" s="1"/>
  <c r="H1351" i="9"/>
  <c r="G1351" i="9"/>
  <c r="D1351" i="9"/>
  <c r="A1351" i="9"/>
  <c r="L1351" i="9" s="1"/>
  <c r="J1350" i="9"/>
  <c r="K1350" i="9" s="1"/>
  <c r="H1350" i="9"/>
  <c r="F305" i="13" s="1"/>
  <c r="G1350" i="9"/>
  <c r="E305" i="13" s="1"/>
  <c r="D1350" i="9"/>
  <c r="A1350" i="9"/>
  <c r="L1350" i="9" s="1"/>
  <c r="H305" i="13" s="1"/>
  <c r="L1349" i="9"/>
  <c r="J1349" i="9"/>
  <c r="K1349" i="9" s="1"/>
  <c r="H1349" i="9"/>
  <c r="G1349" i="9"/>
  <c r="D1349" i="9"/>
  <c r="A1349" i="9"/>
  <c r="L1348" i="9"/>
  <c r="H304" i="13" s="1"/>
  <c r="J1348" i="9"/>
  <c r="K1348" i="9" s="1"/>
  <c r="H1348" i="9"/>
  <c r="F304" i="13" s="1"/>
  <c r="G1348" i="9"/>
  <c r="E304" i="13" s="1"/>
  <c r="D1348" i="9"/>
  <c r="A1348" i="9"/>
  <c r="L1347" i="9"/>
  <c r="H303" i="13" s="1"/>
  <c r="J1347" i="9"/>
  <c r="K1347" i="9" s="1"/>
  <c r="H1347" i="9"/>
  <c r="F303" i="13" s="1"/>
  <c r="G1347" i="9"/>
  <c r="E303" i="13" s="1"/>
  <c r="D1347" i="9"/>
  <c r="A1347" i="9"/>
  <c r="J1346" i="9"/>
  <c r="K1346" i="9" s="1"/>
  <c r="H1346" i="9"/>
  <c r="F302" i="13" s="1"/>
  <c r="G1346" i="9"/>
  <c r="E302" i="13" s="1"/>
  <c r="D1346" i="9"/>
  <c r="A1346" i="9"/>
  <c r="L1346" i="9" s="1"/>
  <c r="H302" i="13" s="1"/>
  <c r="J1345" i="9"/>
  <c r="K1345" i="9" s="1"/>
  <c r="H1345" i="9"/>
  <c r="F301" i="13" s="1"/>
  <c r="G1345" i="9"/>
  <c r="E301" i="13" s="1"/>
  <c r="D1345" i="9"/>
  <c r="A1345" i="9"/>
  <c r="L1345" i="9" s="1"/>
  <c r="H301" i="13" s="1"/>
  <c r="L1344" i="9"/>
  <c r="H300" i="13" s="1"/>
  <c r="J1344" i="9"/>
  <c r="K1344" i="9" s="1"/>
  <c r="H1344" i="9"/>
  <c r="F300" i="13" s="1"/>
  <c r="G1344" i="9"/>
  <c r="E300" i="13" s="1"/>
  <c r="D1344" i="9"/>
  <c r="A1344" i="9"/>
  <c r="L1343" i="9"/>
  <c r="H299" i="13" s="1"/>
  <c r="J1343" i="9"/>
  <c r="K1343" i="9" s="1"/>
  <c r="H1343" i="9"/>
  <c r="F299" i="13" s="1"/>
  <c r="G1343" i="9"/>
  <c r="E299" i="13" s="1"/>
  <c r="D1343" i="9"/>
  <c r="A1343" i="9"/>
  <c r="J1342" i="9"/>
  <c r="K1342" i="9" s="1"/>
  <c r="H1342" i="9"/>
  <c r="F298" i="13" s="1"/>
  <c r="G1342" i="9"/>
  <c r="E298" i="13" s="1"/>
  <c r="D1342" i="9"/>
  <c r="A1342" i="9"/>
  <c r="L1342" i="9" s="1"/>
  <c r="H298" i="13" s="1"/>
  <c r="L1341" i="9"/>
  <c r="H297" i="13" s="1"/>
  <c r="J1341" i="9"/>
  <c r="K1341" i="9" s="1"/>
  <c r="H1341" i="9"/>
  <c r="F297" i="13" s="1"/>
  <c r="G1341" i="9"/>
  <c r="E297" i="13" s="1"/>
  <c r="D1341" i="9"/>
  <c r="A1341" i="9"/>
  <c r="J1340" i="9"/>
  <c r="K1340" i="9" s="1"/>
  <c r="H1340" i="9"/>
  <c r="G1340" i="9"/>
  <c r="D1340" i="9"/>
  <c r="A1340" i="9"/>
  <c r="L1340" i="9" s="1"/>
  <c r="J1339" i="9"/>
  <c r="K1339" i="9" s="1"/>
  <c r="H1339" i="9"/>
  <c r="F296" i="13" s="1"/>
  <c r="G1339" i="9"/>
  <c r="E296" i="13" s="1"/>
  <c r="D1339" i="9"/>
  <c r="A1339" i="9"/>
  <c r="L1339" i="9" s="1"/>
  <c r="H296" i="13" s="1"/>
  <c r="L1338" i="9"/>
  <c r="H295" i="13" s="1"/>
  <c r="J1338" i="9"/>
  <c r="K1338" i="9" s="1"/>
  <c r="H1338" i="9"/>
  <c r="F295" i="13" s="1"/>
  <c r="G1338" i="9"/>
  <c r="E295" i="13" s="1"/>
  <c r="D1338" i="9"/>
  <c r="A1338" i="9"/>
  <c r="L1337" i="9"/>
  <c r="H294" i="13" s="1"/>
  <c r="J1337" i="9"/>
  <c r="K1337" i="9" s="1"/>
  <c r="H1337" i="9"/>
  <c r="F294" i="13" s="1"/>
  <c r="G1337" i="9"/>
  <c r="E294" i="13" s="1"/>
  <c r="D1337" i="9"/>
  <c r="A1337" i="9"/>
  <c r="L1336" i="9"/>
  <c r="H293" i="13" s="1"/>
  <c r="J1336" i="9"/>
  <c r="K1336" i="9" s="1"/>
  <c r="H1336" i="9"/>
  <c r="F293" i="13" s="1"/>
  <c r="G1336" i="9"/>
  <c r="E293" i="13" s="1"/>
  <c r="D1336" i="9"/>
  <c r="A1336" i="9"/>
  <c r="Q1335" i="9"/>
  <c r="L1335" i="9"/>
  <c r="J1335" i="9"/>
  <c r="K1335" i="9" s="1"/>
  <c r="H1335" i="9"/>
  <c r="G1335" i="9"/>
  <c r="D1335" i="9"/>
  <c r="A1335" i="9"/>
  <c r="Q1334" i="9"/>
  <c r="L1334" i="9"/>
  <c r="J1334" i="9"/>
  <c r="K1334" i="9" s="1"/>
  <c r="H1334" i="9"/>
  <c r="G1334" i="9"/>
  <c r="D1334" i="9"/>
  <c r="A1334" i="9"/>
  <c r="L1333" i="9"/>
  <c r="J1333" i="9"/>
  <c r="K1333" i="9" s="1"/>
  <c r="H1333" i="9"/>
  <c r="G1333" i="9"/>
  <c r="D1333" i="9"/>
  <c r="A1333" i="9"/>
  <c r="J1332" i="9"/>
  <c r="K1332" i="9" s="1"/>
  <c r="H1332" i="9"/>
  <c r="G1332" i="9"/>
  <c r="D1332" i="9"/>
  <c r="A1332" i="9"/>
  <c r="L1332" i="9" s="1"/>
  <c r="J1331" i="9"/>
  <c r="K1331" i="9" s="1"/>
  <c r="H1331" i="9"/>
  <c r="G1331" i="9"/>
  <c r="D1331" i="9"/>
  <c r="A1331" i="9"/>
  <c r="L1331" i="9" s="1"/>
  <c r="L1330" i="9"/>
  <c r="J1330" i="9"/>
  <c r="K1330" i="9" s="1"/>
  <c r="H1330" i="9"/>
  <c r="G1330" i="9"/>
  <c r="D1330" i="9"/>
  <c r="A1330" i="9"/>
  <c r="L1329" i="9"/>
  <c r="J1329" i="9"/>
  <c r="K1329" i="9" s="1"/>
  <c r="H1329" i="9"/>
  <c r="G1329" i="9"/>
  <c r="D1329" i="9"/>
  <c r="A1329" i="9"/>
  <c r="J1328" i="9"/>
  <c r="K1328" i="9" s="1"/>
  <c r="H1328" i="9"/>
  <c r="G1328" i="9"/>
  <c r="D1328" i="9"/>
  <c r="A1328" i="9"/>
  <c r="L1328" i="9" s="1"/>
  <c r="L1327" i="9"/>
  <c r="H292" i="13" s="1"/>
  <c r="J1327" i="9"/>
  <c r="K1327" i="9" s="1"/>
  <c r="H1327" i="9"/>
  <c r="F292" i="13" s="1"/>
  <c r="G1327" i="9"/>
  <c r="E292" i="13" s="1"/>
  <c r="D1327" i="9"/>
  <c r="A1327" i="9"/>
  <c r="L1326" i="9"/>
  <c r="H291" i="13" s="1"/>
  <c r="J1326" i="9"/>
  <c r="K1326" i="9" s="1"/>
  <c r="H1326" i="9"/>
  <c r="F291" i="13" s="1"/>
  <c r="G1326" i="9"/>
  <c r="E291" i="13" s="1"/>
  <c r="D1326" i="9"/>
  <c r="A1326" i="9"/>
  <c r="L1325" i="9"/>
  <c r="H290" i="13" s="1"/>
  <c r="J1325" i="9"/>
  <c r="K1325" i="9" s="1"/>
  <c r="H1325" i="9"/>
  <c r="F290" i="13" s="1"/>
  <c r="G1325" i="9"/>
  <c r="E290" i="13" s="1"/>
  <c r="D1325" i="9"/>
  <c r="A1325" i="9"/>
  <c r="Q1324" i="9"/>
  <c r="L1324" i="9"/>
  <c r="J1324" i="9"/>
  <c r="K1324" i="9" s="1"/>
  <c r="H1324" i="9"/>
  <c r="G1324" i="9"/>
  <c r="D1324" i="9"/>
  <c r="A1324" i="9"/>
  <c r="J1323" i="9"/>
  <c r="K1323" i="9" s="1"/>
  <c r="H1323" i="9"/>
  <c r="F1023" i="13" s="1"/>
  <c r="G1323" i="9"/>
  <c r="E1023" i="13" s="1"/>
  <c r="D1323" i="9"/>
  <c r="A1323" i="9"/>
  <c r="L1323" i="9" s="1"/>
  <c r="H1023" i="13" s="1"/>
  <c r="Q1322" i="9"/>
  <c r="J1322" i="9"/>
  <c r="K1322" i="9" s="1"/>
  <c r="H1322" i="9"/>
  <c r="G1322" i="9"/>
  <c r="D1322" i="9"/>
  <c r="A1322" i="9"/>
  <c r="L1322" i="9" s="1"/>
  <c r="H804" i="6" s="1"/>
  <c r="J1321" i="9"/>
  <c r="K1321" i="9" s="1"/>
  <c r="H1321" i="9"/>
  <c r="G1321" i="9"/>
  <c r="D1321" i="9"/>
  <c r="A1321" i="9"/>
  <c r="L1321" i="9" s="1"/>
  <c r="L1320" i="9"/>
  <c r="H289" i="13" s="1"/>
  <c r="J1320" i="9"/>
  <c r="K1320" i="9" s="1"/>
  <c r="H1320" i="9"/>
  <c r="F289" i="13" s="1"/>
  <c r="G1320" i="9"/>
  <c r="E289" i="13" s="1"/>
  <c r="D1320" i="9"/>
  <c r="A1320" i="9"/>
  <c r="L1319" i="9"/>
  <c r="J1319" i="9"/>
  <c r="K1319" i="9" s="1"/>
  <c r="H1319" i="9"/>
  <c r="G1319" i="9"/>
  <c r="D1319" i="9"/>
  <c r="A1319" i="9"/>
  <c r="J1318" i="9"/>
  <c r="K1318" i="9" s="1"/>
  <c r="H1318" i="9"/>
  <c r="G1318" i="9"/>
  <c r="D1318" i="9"/>
  <c r="A1318" i="9"/>
  <c r="L1318" i="9" s="1"/>
  <c r="L1317" i="9"/>
  <c r="J1317" i="9"/>
  <c r="K1317" i="9" s="1"/>
  <c r="H1317" i="9"/>
  <c r="G1317" i="9"/>
  <c r="D1317" i="9"/>
  <c r="A1317" i="9"/>
  <c r="L1316" i="9"/>
  <c r="J1316" i="9"/>
  <c r="K1316" i="9" s="1"/>
  <c r="H1316" i="9"/>
  <c r="G1316" i="9"/>
  <c r="D1316" i="9"/>
  <c r="A1316" i="9"/>
  <c r="L1315" i="9"/>
  <c r="J1315" i="9"/>
  <c r="K1315" i="9" s="1"/>
  <c r="H1315" i="9"/>
  <c r="G1315" i="9"/>
  <c r="D1315" i="9"/>
  <c r="A1315" i="9"/>
  <c r="J1314" i="9"/>
  <c r="K1314" i="9" s="1"/>
  <c r="H1314" i="9"/>
  <c r="G1314" i="9"/>
  <c r="D1314" i="9"/>
  <c r="A1314" i="9"/>
  <c r="L1314" i="9" s="1"/>
  <c r="J1313" i="9"/>
  <c r="K1313" i="9" s="1"/>
  <c r="H1313" i="9"/>
  <c r="G1313" i="9"/>
  <c r="D1313" i="9"/>
  <c r="A1313" i="9"/>
  <c r="L1313" i="9" s="1"/>
  <c r="L1312" i="9"/>
  <c r="J1312" i="9"/>
  <c r="K1312" i="9" s="1"/>
  <c r="H1312" i="9"/>
  <c r="G1312" i="9"/>
  <c r="D1312" i="9"/>
  <c r="A1312" i="9"/>
  <c r="L1311" i="9"/>
  <c r="J1311" i="9"/>
  <c r="K1311" i="9" s="1"/>
  <c r="H1311" i="9"/>
  <c r="G1311" i="9"/>
  <c r="D1311" i="9"/>
  <c r="A1311" i="9"/>
  <c r="J1310" i="9"/>
  <c r="K1310" i="9" s="1"/>
  <c r="H1310" i="9"/>
  <c r="F288" i="13" s="1"/>
  <c r="G1310" i="9"/>
  <c r="E288" i="13" s="1"/>
  <c r="D1310" i="9"/>
  <c r="A1310" i="9"/>
  <c r="L1310" i="9" s="1"/>
  <c r="H288" i="13" s="1"/>
  <c r="L1309" i="9"/>
  <c r="H287" i="13" s="1"/>
  <c r="J1309" i="9"/>
  <c r="K1309" i="9" s="1"/>
  <c r="H1309" i="9"/>
  <c r="F287" i="13" s="1"/>
  <c r="G1309" i="9"/>
  <c r="E287" i="13" s="1"/>
  <c r="D1309" i="9"/>
  <c r="A1309" i="9"/>
  <c r="L1308" i="9"/>
  <c r="H286" i="13" s="1"/>
  <c r="K1308" i="9"/>
  <c r="J1308" i="9"/>
  <c r="H1308" i="9"/>
  <c r="F286" i="13" s="1"/>
  <c r="G1308" i="9"/>
  <c r="E286" i="13" s="1"/>
  <c r="D1308" i="9"/>
  <c r="A1308" i="9"/>
  <c r="Q1307" i="9"/>
  <c r="L1307" i="9"/>
  <c r="K1307" i="9"/>
  <c r="J1307" i="9"/>
  <c r="H1307" i="9"/>
  <c r="G1307" i="9"/>
  <c r="D1307" i="9"/>
  <c r="A1307" i="9"/>
  <c r="L1306" i="9"/>
  <c r="H1022" i="13" s="1"/>
  <c r="J1306" i="9"/>
  <c r="K1306" i="9" s="1"/>
  <c r="H1306" i="9"/>
  <c r="F1022" i="13" s="1"/>
  <c r="G1306" i="9"/>
  <c r="E1022" i="13" s="1"/>
  <c r="D1306" i="9"/>
  <c r="A1306" i="9"/>
  <c r="Q1305" i="9"/>
  <c r="L1305" i="9"/>
  <c r="H803" i="6" s="1"/>
  <c r="J1305" i="9"/>
  <c r="K1305" i="9" s="1"/>
  <c r="H1305" i="9"/>
  <c r="G1305" i="9"/>
  <c r="D1305" i="9"/>
  <c r="A1305" i="9"/>
  <c r="Q1304" i="9"/>
  <c r="L1304" i="9"/>
  <c r="J1304" i="9"/>
  <c r="K1304" i="9" s="1"/>
  <c r="H1304" i="9"/>
  <c r="G1304" i="9"/>
  <c r="D1304" i="9"/>
  <c r="A1304" i="9"/>
  <c r="Q1303" i="9"/>
  <c r="L1303" i="9"/>
  <c r="H801" i="6" s="1"/>
  <c r="J1303" i="9"/>
  <c r="K1303" i="9" s="1"/>
  <c r="H1303" i="9"/>
  <c r="G1303" i="9"/>
  <c r="D1303" i="9"/>
  <c r="A1303" i="9"/>
  <c r="Q1302" i="9"/>
  <c r="L1302" i="9"/>
  <c r="H800" i="6" s="1"/>
  <c r="J1302" i="9"/>
  <c r="K1302" i="9" s="1"/>
  <c r="H1302" i="9"/>
  <c r="G1302" i="9"/>
  <c r="D1302" i="9"/>
  <c r="A1302" i="9"/>
  <c r="K1301" i="9"/>
  <c r="J1301" i="9"/>
  <c r="H1301" i="9"/>
  <c r="F1021" i="13" s="1"/>
  <c r="G1301" i="9"/>
  <c r="E1021" i="13" s="1"/>
  <c r="D1301" i="9"/>
  <c r="A1301" i="9"/>
  <c r="L1301" i="9" s="1"/>
  <c r="H1021" i="13" s="1"/>
  <c r="Q1300" i="9"/>
  <c r="J1300" i="9"/>
  <c r="K1300" i="9" s="1"/>
  <c r="H1300" i="9"/>
  <c r="G1300" i="9"/>
  <c r="D1300" i="9"/>
  <c r="A1300" i="9"/>
  <c r="L1300" i="9" s="1"/>
  <c r="H799" i="6" s="1"/>
  <c r="Q1299" i="9"/>
  <c r="J1299" i="9"/>
  <c r="K1299" i="9" s="1"/>
  <c r="H1299" i="9"/>
  <c r="G1299" i="9"/>
  <c r="D1299" i="9"/>
  <c r="A1299" i="9"/>
  <c r="L1299" i="9" s="1"/>
  <c r="H798" i="6" s="1"/>
  <c r="Q1298" i="9"/>
  <c r="J1298" i="9"/>
  <c r="K1298" i="9" s="1"/>
  <c r="H1298" i="9"/>
  <c r="G1298" i="9"/>
  <c r="D1298" i="9"/>
  <c r="A1298" i="9"/>
  <c r="L1298" i="9" s="1"/>
  <c r="H797" i="6" s="1"/>
  <c r="Q1297" i="9"/>
  <c r="J1297" i="9"/>
  <c r="K1297" i="9" s="1"/>
  <c r="H1297" i="9"/>
  <c r="G1297" i="9"/>
  <c r="D1297" i="9"/>
  <c r="A1297" i="9"/>
  <c r="L1297" i="9" s="1"/>
  <c r="H796" i="6" s="1"/>
  <c r="Q1296" i="9"/>
  <c r="J1296" i="9"/>
  <c r="K1296" i="9" s="1"/>
  <c r="H1296" i="9"/>
  <c r="G1296" i="9"/>
  <c r="D1296" i="9"/>
  <c r="A1296" i="9"/>
  <c r="L1296" i="9" s="1"/>
  <c r="H795" i="6" s="1"/>
  <c r="Q1295" i="9"/>
  <c r="J1295" i="9"/>
  <c r="K1295" i="9" s="1"/>
  <c r="H1295" i="9"/>
  <c r="G1295" i="9"/>
  <c r="D1295" i="9"/>
  <c r="A1295" i="9"/>
  <c r="L1295" i="9" s="1"/>
  <c r="H794" i="6" s="1"/>
  <c r="Q1294" i="9"/>
  <c r="J1294" i="9"/>
  <c r="K1294" i="9" s="1"/>
  <c r="H1294" i="9"/>
  <c r="G1294" i="9"/>
  <c r="D1294" i="9"/>
  <c r="A1294" i="9"/>
  <c r="L1294" i="9" s="1"/>
  <c r="H793" i="6" s="1"/>
  <c r="Q1293" i="9"/>
  <c r="J1293" i="9"/>
  <c r="K1293" i="9" s="1"/>
  <c r="H1293" i="9"/>
  <c r="G1293" i="9"/>
  <c r="D1293" i="9"/>
  <c r="A1293" i="9"/>
  <c r="L1293" i="9" s="1"/>
  <c r="H792" i="6" s="1"/>
  <c r="Q1292" i="9"/>
  <c r="J1292" i="9"/>
  <c r="K1292" i="9" s="1"/>
  <c r="H1292" i="9"/>
  <c r="G1292" i="9"/>
  <c r="D1292" i="9"/>
  <c r="A1292" i="9"/>
  <c r="L1292" i="9" s="1"/>
  <c r="H791" i="6" s="1"/>
  <c r="Q1291" i="9"/>
  <c r="J1291" i="9"/>
  <c r="K1291" i="9" s="1"/>
  <c r="H1291" i="9"/>
  <c r="G1291" i="9"/>
  <c r="D1291" i="9"/>
  <c r="A1291" i="9"/>
  <c r="L1291" i="9" s="1"/>
  <c r="H790" i="6" s="1"/>
  <c r="J1290" i="9"/>
  <c r="K1290" i="9" s="1"/>
  <c r="H1290" i="9"/>
  <c r="F1020" i="13" s="1"/>
  <c r="G1290" i="9"/>
  <c r="E1020" i="13" s="1"/>
  <c r="D1290" i="9"/>
  <c r="A1290" i="9"/>
  <c r="L1290" i="9" s="1"/>
  <c r="H1020" i="13" s="1"/>
  <c r="Q1289" i="9"/>
  <c r="J1289" i="9"/>
  <c r="K1289" i="9" s="1"/>
  <c r="H1289" i="9"/>
  <c r="G1289" i="9"/>
  <c r="D1289" i="9"/>
  <c r="A1289" i="9"/>
  <c r="L1289" i="9" s="1"/>
  <c r="H789" i="6" s="1"/>
  <c r="Q1288" i="9"/>
  <c r="J1288" i="9"/>
  <c r="K1288" i="9" s="1"/>
  <c r="H1288" i="9"/>
  <c r="G1288" i="9"/>
  <c r="D1288" i="9"/>
  <c r="A1288" i="9"/>
  <c r="L1288" i="9" s="1"/>
  <c r="H788" i="6" s="1"/>
  <c r="Q1287" i="9"/>
  <c r="J1287" i="9"/>
  <c r="K1287" i="9" s="1"/>
  <c r="H1287" i="9"/>
  <c r="G1287" i="9"/>
  <c r="D1287" i="9"/>
  <c r="A1287" i="9"/>
  <c r="L1287" i="9" s="1"/>
  <c r="H787" i="6" s="1"/>
  <c r="Q1286" i="9"/>
  <c r="J1286" i="9"/>
  <c r="K1286" i="9" s="1"/>
  <c r="H1286" i="9"/>
  <c r="G1286" i="9"/>
  <c r="D1286" i="9"/>
  <c r="A1286" i="9"/>
  <c r="L1286" i="9" s="1"/>
  <c r="H786" i="6" s="1"/>
  <c r="Q1285" i="9"/>
  <c r="J1285" i="9"/>
  <c r="K1285" i="9" s="1"/>
  <c r="H1285" i="9"/>
  <c r="G1285" i="9"/>
  <c r="D1285" i="9"/>
  <c r="A1285" i="9"/>
  <c r="L1285" i="9" s="1"/>
  <c r="H785" i="6" s="1"/>
  <c r="Q1284" i="9"/>
  <c r="J1284" i="9"/>
  <c r="K1284" i="9" s="1"/>
  <c r="H1284" i="9"/>
  <c r="G1284" i="9"/>
  <c r="D1284" i="9"/>
  <c r="A1284" i="9"/>
  <c r="L1284" i="9" s="1"/>
  <c r="H784" i="6" s="1"/>
  <c r="Q1283" i="9"/>
  <c r="J1283" i="9"/>
  <c r="K1283" i="9" s="1"/>
  <c r="H1283" i="9"/>
  <c r="G1283" i="9"/>
  <c r="D1283" i="9"/>
  <c r="A1283" i="9"/>
  <c r="L1283" i="9" s="1"/>
  <c r="H783" i="6" s="1"/>
  <c r="L1282" i="9"/>
  <c r="H285" i="13" s="1"/>
  <c r="J1282" i="9"/>
  <c r="K1282" i="9" s="1"/>
  <c r="H1282" i="9"/>
  <c r="F285" i="13" s="1"/>
  <c r="G1282" i="9"/>
  <c r="E285" i="13" s="1"/>
  <c r="D1282" i="9"/>
  <c r="A1282" i="9"/>
  <c r="K1281" i="9"/>
  <c r="J1281" i="9"/>
  <c r="H1281" i="9"/>
  <c r="F284" i="13" s="1"/>
  <c r="G1281" i="9"/>
  <c r="E284" i="13" s="1"/>
  <c r="D1281" i="9"/>
  <c r="A1281" i="9"/>
  <c r="L1281" i="9" s="1"/>
  <c r="H284" i="13" s="1"/>
  <c r="L1280" i="9"/>
  <c r="H283" i="13" s="1"/>
  <c r="J1280" i="9"/>
  <c r="K1280" i="9" s="1"/>
  <c r="H1280" i="9"/>
  <c r="F283" i="13" s="1"/>
  <c r="G1280" i="9"/>
  <c r="E283" i="13" s="1"/>
  <c r="D1280" i="9"/>
  <c r="A1280" i="9"/>
  <c r="L1279" i="9"/>
  <c r="H282" i="13" s="1"/>
  <c r="J1279" i="9"/>
  <c r="K1279" i="9" s="1"/>
  <c r="H1279" i="9"/>
  <c r="F282" i="13" s="1"/>
  <c r="G1279" i="9"/>
  <c r="E282" i="13" s="1"/>
  <c r="D1279" i="9"/>
  <c r="A1279" i="9"/>
  <c r="L1278" i="9"/>
  <c r="H281" i="13" s="1"/>
  <c r="K1278" i="9"/>
  <c r="J1278" i="9"/>
  <c r="H1278" i="9"/>
  <c r="F281" i="13" s="1"/>
  <c r="G1278" i="9"/>
  <c r="E281" i="13" s="1"/>
  <c r="D1278" i="9"/>
  <c r="A1278" i="9"/>
  <c r="L1277" i="9"/>
  <c r="H280" i="13" s="1"/>
  <c r="J1277" i="9"/>
  <c r="K1277" i="9" s="1"/>
  <c r="H1277" i="9"/>
  <c r="F280" i="13" s="1"/>
  <c r="G1277" i="9"/>
  <c r="E280" i="13" s="1"/>
  <c r="D1277" i="9"/>
  <c r="A1277" i="9"/>
  <c r="Q1276" i="9"/>
  <c r="L1276" i="9"/>
  <c r="J1276" i="9"/>
  <c r="K1276" i="9" s="1"/>
  <c r="H1276" i="9"/>
  <c r="G1276" i="9"/>
  <c r="D1276" i="9"/>
  <c r="A1276" i="9"/>
  <c r="J1275" i="9"/>
  <c r="K1275" i="9" s="1"/>
  <c r="H1275" i="9"/>
  <c r="F279" i="13" s="1"/>
  <c r="G1275" i="9"/>
  <c r="E279" i="13" s="1"/>
  <c r="D1275" i="9"/>
  <c r="A1275" i="9"/>
  <c r="L1275" i="9" s="1"/>
  <c r="H279" i="13" s="1"/>
  <c r="J1274" i="9"/>
  <c r="K1274" i="9" s="1"/>
  <c r="H1274" i="9"/>
  <c r="G1274" i="9"/>
  <c r="D1274" i="9"/>
  <c r="A1274" i="9"/>
  <c r="L1274" i="9" s="1"/>
  <c r="L1273" i="9"/>
  <c r="J1273" i="9"/>
  <c r="K1273" i="9" s="1"/>
  <c r="H1273" i="9"/>
  <c r="G1273" i="9"/>
  <c r="D1273" i="9"/>
  <c r="A1273" i="9"/>
  <c r="J1272" i="9"/>
  <c r="K1272" i="9" s="1"/>
  <c r="H1272" i="9"/>
  <c r="G1272" i="9"/>
  <c r="D1272" i="9"/>
  <c r="A1272" i="9"/>
  <c r="L1272" i="9" s="1"/>
  <c r="L1271" i="9"/>
  <c r="H278" i="13" s="1"/>
  <c r="J1271" i="9"/>
  <c r="K1271" i="9" s="1"/>
  <c r="H1271" i="9"/>
  <c r="F278" i="13" s="1"/>
  <c r="G1271" i="9"/>
  <c r="E278" i="13" s="1"/>
  <c r="D1271" i="9"/>
  <c r="A1271" i="9"/>
  <c r="L1270" i="9"/>
  <c r="H277" i="13" s="1"/>
  <c r="J1270" i="9"/>
  <c r="K1270" i="9" s="1"/>
  <c r="H1270" i="9"/>
  <c r="F277" i="13" s="1"/>
  <c r="G1270" i="9"/>
  <c r="E277" i="13" s="1"/>
  <c r="D1270" i="9"/>
  <c r="A1270" i="9"/>
  <c r="L1269" i="9"/>
  <c r="H276" i="13" s="1"/>
  <c r="J1269" i="9"/>
  <c r="K1269" i="9" s="1"/>
  <c r="H1269" i="9"/>
  <c r="F276" i="13" s="1"/>
  <c r="G1269" i="9"/>
  <c r="E276" i="13" s="1"/>
  <c r="D1269" i="9"/>
  <c r="A1269" i="9"/>
  <c r="L1268" i="9"/>
  <c r="H275" i="13" s="1"/>
  <c r="J1268" i="9"/>
  <c r="K1268" i="9" s="1"/>
  <c r="H1268" i="9"/>
  <c r="F275" i="13" s="1"/>
  <c r="G1268" i="9"/>
  <c r="E275" i="13" s="1"/>
  <c r="D1268" i="9"/>
  <c r="A1268" i="9"/>
  <c r="J1267" i="9"/>
  <c r="K1267" i="9" s="1"/>
  <c r="H1267" i="9"/>
  <c r="F274" i="13" s="1"/>
  <c r="G1267" i="9"/>
  <c r="E274" i="13" s="1"/>
  <c r="D1267" i="9"/>
  <c r="A1267" i="9"/>
  <c r="L1267" i="9" s="1"/>
  <c r="H274" i="13" s="1"/>
  <c r="J1266" i="9"/>
  <c r="K1266" i="9" s="1"/>
  <c r="H1266" i="9"/>
  <c r="F273" i="13" s="1"/>
  <c r="G1266" i="9"/>
  <c r="E273" i="13" s="1"/>
  <c r="D1266" i="9"/>
  <c r="A1266" i="9"/>
  <c r="L1266" i="9" s="1"/>
  <c r="H273" i="13" s="1"/>
  <c r="L1265" i="9"/>
  <c r="J1265" i="9"/>
  <c r="K1265" i="9" s="1"/>
  <c r="H1265" i="9"/>
  <c r="G1265" i="9"/>
  <c r="D1265" i="9"/>
  <c r="A1265" i="9"/>
  <c r="J1264" i="9"/>
  <c r="K1264" i="9" s="1"/>
  <c r="H1264" i="9"/>
  <c r="F272" i="13" s="1"/>
  <c r="G1264" i="9"/>
  <c r="E272" i="13" s="1"/>
  <c r="D1264" i="9"/>
  <c r="A1264" i="9"/>
  <c r="L1264" i="9" s="1"/>
  <c r="H272" i="13" s="1"/>
  <c r="L1263" i="9"/>
  <c r="J1263" i="9"/>
  <c r="K1263" i="9" s="1"/>
  <c r="H1263" i="9"/>
  <c r="G1263" i="9"/>
  <c r="D1263" i="9"/>
  <c r="A1263" i="9"/>
  <c r="L1262" i="9"/>
  <c r="H271" i="13" s="1"/>
  <c r="J1262" i="9"/>
  <c r="K1262" i="9" s="1"/>
  <c r="H1262" i="9"/>
  <c r="F271" i="13" s="1"/>
  <c r="G1262" i="9"/>
  <c r="E271" i="13" s="1"/>
  <c r="D1262" i="9"/>
  <c r="A1262" i="9"/>
  <c r="L1261" i="9"/>
  <c r="H270" i="13" s="1"/>
  <c r="K1261" i="9"/>
  <c r="J1261" i="9"/>
  <c r="H1261" i="9"/>
  <c r="F270" i="13" s="1"/>
  <c r="G1261" i="9"/>
  <c r="E270" i="13" s="1"/>
  <c r="D1261" i="9"/>
  <c r="A1261" i="9"/>
  <c r="L1260" i="9"/>
  <c r="H269" i="13" s="1"/>
  <c r="J1260" i="9"/>
  <c r="K1260" i="9" s="1"/>
  <c r="H1260" i="9"/>
  <c r="F269" i="13" s="1"/>
  <c r="G1260" i="9"/>
  <c r="E269" i="13" s="1"/>
  <c r="D1260" i="9"/>
  <c r="A1260" i="9"/>
  <c r="J1259" i="9"/>
  <c r="K1259" i="9" s="1"/>
  <c r="H1259" i="9"/>
  <c r="F268" i="13" s="1"/>
  <c r="G1259" i="9"/>
  <c r="E268" i="13" s="1"/>
  <c r="D1259" i="9"/>
  <c r="A1259" i="9"/>
  <c r="L1259" i="9" s="1"/>
  <c r="H268" i="13" s="1"/>
  <c r="J1258" i="9"/>
  <c r="K1258" i="9" s="1"/>
  <c r="H1258" i="9"/>
  <c r="F267" i="13" s="1"/>
  <c r="G1258" i="9"/>
  <c r="E267" i="13" s="1"/>
  <c r="D1258" i="9"/>
  <c r="A1258" i="9"/>
  <c r="L1258" i="9" s="1"/>
  <c r="H267" i="13" s="1"/>
  <c r="L1257" i="9"/>
  <c r="H266" i="13" s="1"/>
  <c r="J1257" i="9"/>
  <c r="K1257" i="9" s="1"/>
  <c r="H1257" i="9"/>
  <c r="F266" i="13" s="1"/>
  <c r="G1257" i="9"/>
  <c r="E266" i="13" s="1"/>
  <c r="D1257" i="9"/>
  <c r="A1257" i="9"/>
  <c r="J1256" i="9"/>
  <c r="K1256" i="9" s="1"/>
  <c r="H1256" i="9"/>
  <c r="F265" i="13" s="1"/>
  <c r="G1256" i="9"/>
  <c r="E265" i="13" s="1"/>
  <c r="D1256" i="9"/>
  <c r="A1256" i="9"/>
  <c r="L1256" i="9" s="1"/>
  <c r="H265" i="13" s="1"/>
  <c r="L1255" i="9"/>
  <c r="H264" i="13" s="1"/>
  <c r="J1255" i="9"/>
  <c r="K1255" i="9" s="1"/>
  <c r="H1255" i="9"/>
  <c r="F264" i="13" s="1"/>
  <c r="G1255" i="9"/>
  <c r="E264" i="13" s="1"/>
  <c r="D1255" i="9"/>
  <c r="A1255" i="9"/>
  <c r="Q1254" i="9"/>
  <c r="L1254" i="9"/>
  <c r="J1254" i="9"/>
  <c r="K1254" i="9" s="1"/>
  <c r="H1254" i="9"/>
  <c r="G1254" i="9"/>
  <c r="D1254" i="9"/>
  <c r="A1254" i="9"/>
  <c r="L1253" i="9"/>
  <c r="H1019" i="13" s="1"/>
  <c r="J1253" i="9"/>
  <c r="K1253" i="9" s="1"/>
  <c r="H1253" i="9"/>
  <c r="F1019" i="13" s="1"/>
  <c r="G1253" i="9"/>
  <c r="E1019" i="13" s="1"/>
  <c r="D1253" i="9"/>
  <c r="A1253" i="9"/>
  <c r="Q1252" i="9"/>
  <c r="L1252" i="9"/>
  <c r="H782" i="6" s="1"/>
  <c r="J1252" i="9"/>
  <c r="K1252" i="9" s="1"/>
  <c r="H1252" i="9"/>
  <c r="G1252" i="9"/>
  <c r="D1252" i="9"/>
  <c r="A1252" i="9"/>
  <c r="Q1251" i="9"/>
  <c r="L1251" i="9"/>
  <c r="H781" i="6" s="1"/>
  <c r="J1251" i="9"/>
  <c r="K1251" i="9" s="1"/>
  <c r="H1251" i="9"/>
  <c r="G1251" i="9"/>
  <c r="D1251" i="9"/>
  <c r="A1251" i="9"/>
  <c r="Q1250" i="9"/>
  <c r="L1250" i="9"/>
  <c r="J1250" i="9"/>
  <c r="K1250" i="9" s="1"/>
  <c r="H1250" i="9"/>
  <c r="G1250" i="9"/>
  <c r="D1250" i="9"/>
  <c r="A1250" i="9"/>
  <c r="Q1249" i="9"/>
  <c r="L1249" i="9"/>
  <c r="H780" i="6" s="1"/>
  <c r="J1249" i="9"/>
  <c r="K1249" i="9" s="1"/>
  <c r="H1249" i="9"/>
  <c r="G1249" i="9"/>
  <c r="D1249" i="9"/>
  <c r="A1249" i="9"/>
  <c r="Q1248" i="9"/>
  <c r="L1248" i="9"/>
  <c r="H779" i="6" s="1"/>
  <c r="J1248" i="9"/>
  <c r="K1248" i="9" s="1"/>
  <c r="H1248" i="9"/>
  <c r="G1248" i="9"/>
  <c r="D1248" i="9"/>
  <c r="A1248" i="9"/>
  <c r="Q1247" i="9"/>
  <c r="L1247" i="9"/>
  <c r="H778" i="6" s="1"/>
  <c r="J1247" i="9"/>
  <c r="K1247" i="9" s="1"/>
  <c r="H1247" i="9"/>
  <c r="G1247" i="9"/>
  <c r="D1247" i="9"/>
  <c r="A1247" i="9"/>
  <c r="Q1246" i="9"/>
  <c r="L1246" i="9"/>
  <c r="H777" i="6" s="1"/>
  <c r="J1246" i="9"/>
  <c r="K1246" i="9" s="1"/>
  <c r="H1246" i="9"/>
  <c r="G1246" i="9"/>
  <c r="D1246" i="9"/>
  <c r="A1246" i="9"/>
  <c r="Q1245" i="9"/>
  <c r="L1245" i="9"/>
  <c r="H776" i="6" s="1"/>
  <c r="J1245" i="9"/>
  <c r="K1245" i="9" s="1"/>
  <c r="H1245" i="9"/>
  <c r="G1245" i="9"/>
  <c r="D1245" i="9"/>
  <c r="A1245" i="9"/>
  <c r="Q1244" i="9"/>
  <c r="L1244" i="9"/>
  <c r="H775" i="6" s="1"/>
  <c r="J1244" i="9"/>
  <c r="K1244" i="9" s="1"/>
  <c r="H1244" i="9"/>
  <c r="G1244" i="9"/>
  <c r="D1244" i="9"/>
  <c r="A1244" i="9"/>
  <c r="Q1243" i="9"/>
  <c r="L1243" i="9"/>
  <c r="H774" i="6" s="1"/>
  <c r="J1243" i="9"/>
  <c r="K1243" i="9" s="1"/>
  <c r="H1243" i="9"/>
  <c r="G1243" i="9"/>
  <c r="D1243" i="9"/>
  <c r="A1243" i="9"/>
  <c r="Q1242" i="9"/>
  <c r="L1242" i="9"/>
  <c r="H773" i="6" s="1"/>
  <c r="J1242" i="9"/>
  <c r="K1242" i="9" s="1"/>
  <c r="H1242" i="9"/>
  <c r="G1242" i="9"/>
  <c r="D1242" i="9"/>
  <c r="A1242" i="9"/>
  <c r="Q1241" i="9"/>
  <c r="L1241" i="9"/>
  <c r="H772" i="6" s="1"/>
  <c r="J1241" i="9"/>
  <c r="K1241" i="9" s="1"/>
  <c r="H1241" i="9"/>
  <c r="G1241" i="9"/>
  <c r="D1241" i="9"/>
  <c r="A1241" i="9"/>
  <c r="Q1240" i="9"/>
  <c r="L1240" i="9"/>
  <c r="H771" i="6" s="1"/>
  <c r="J1240" i="9"/>
  <c r="K1240" i="9" s="1"/>
  <c r="H1240" i="9"/>
  <c r="G1240" i="9"/>
  <c r="D1240" i="9"/>
  <c r="A1240" i="9"/>
  <c r="Q1239" i="9"/>
  <c r="L1239" i="9"/>
  <c r="H770" i="6" s="1"/>
  <c r="J1239" i="9"/>
  <c r="K1239" i="9" s="1"/>
  <c r="H1239" i="9"/>
  <c r="G1239" i="9"/>
  <c r="D1239" i="9"/>
  <c r="A1239" i="9"/>
  <c r="L1238" i="9"/>
  <c r="H263" i="13" s="1"/>
  <c r="J1238" i="9"/>
  <c r="K1238" i="9" s="1"/>
  <c r="H1238" i="9"/>
  <c r="F263" i="13" s="1"/>
  <c r="G1238" i="9"/>
  <c r="E263" i="13" s="1"/>
  <c r="D1238" i="9"/>
  <c r="A1238" i="9"/>
  <c r="J1237" i="9"/>
  <c r="K1237" i="9" s="1"/>
  <c r="H1237" i="9"/>
  <c r="F262" i="13" s="1"/>
  <c r="G1237" i="9"/>
  <c r="E262" i="13" s="1"/>
  <c r="D1237" i="9"/>
  <c r="A1237" i="9"/>
  <c r="L1237" i="9" s="1"/>
  <c r="H262" i="13" s="1"/>
  <c r="J1236" i="9"/>
  <c r="K1236" i="9" s="1"/>
  <c r="H1236" i="9"/>
  <c r="F261" i="13" s="1"/>
  <c r="G1236" i="9"/>
  <c r="E261" i="13" s="1"/>
  <c r="D1236" i="9"/>
  <c r="A1236" i="9"/>
  <c r="L1236" i="9" s="1"/>
  <c r="H261" i="13" s="1"/>
  <c r="J1235" i="9"/>
  <c r="K1235" i="9" s="1"/>
  <c r="H1235" i="9"/>
  <c r="F260" i="13" s="1"/>
  <c r="G1235" i="9"/>
  <c r="E260" i="13" s="1"/>
  <c r="D1235" i="9"/>
  <c r="A1235" i="9"/>
  <c r="L1235" i="9" s="1"/>
  <c r="H260" i="13" s="1"/>
  <c r="L1234" i="9"/>
  <c r="H259" i="13" s="1"/>
  <c r="J1234" i="9"/>
  <c r="K1234" i="9" s="1"/>
  <c r="H1234" i="9"/>
  <c r="F259" i="13" s="1"/>
  <c r="G1234" i="9"/>
  <c r="E259" i="13" s="1"/>
  <c r="D1234" i="9"/>
  <c r="A1234" i="9"/>
  <c r="Q1233" i="9"/>
  <c r="L1233" i="9"/>
  <c r="J1233" i="9"/>
  <c r="K1233" i="9" s="1"/>
  <c r="H1233" i="9"/>
  <c r="G1233" i="9"/>
  <c r="D1233" i="9"/>
  <c r="A1233" i="9"/>
  <c r="J1232" i="9"/>
  <c r="K1232" i="9" s="1"/>
  <c r="H1232" i="9"/>
  <c r="F258" i="13" s="1"/>
  <c r="G1232" i="9"/>
  <c r="E258" i="13" s="1"/>
  <c r="D1232" i="9"/>
  <c r="A1232" i="9"/>
  <c r="L1232" i="9" s="1"/>
  <c r="H258" i="13" s="1"/>
  <c r="J1231" i="9"/>
  <c r="K1231" i="9" s="1"/>
  <c r="H1231" i="9"/>
  <c r="F257" i="13" s="1"/>
  <c r="G1231" i="9"/>
  <c r="E257" i="13" s="1"/>
  <c r="D1231" i="9"/>
  <c r="A1231" i="9"/>
  <c r="L1231" i="9" s="1"/>
  <c r="H257" i="13" s="1"/>
  <c r="L1230" i="9"/>
  <c r="H256" i="13" s="1"/>
  <c r="J1230" i="9"/>
  <c r="K1230" i="9" s="1"/>
  <c r="H1230" i="9"/>
  <c r="F256" i="13" s="1"/>
  <c r="G1230" i="9"/>
  <c r="E256" i="13" s="1"/>
  <c r="D1230" i="9"/>
  <c r="A1230" i="9"/>
  <c r="L1229" i="9"/>
  <c r="H255" i="13" s="1"/>
  <c r="K1229" i="9"/>
  <c r="J1229" i="9"/>
  <c r="H1229" i="9"/>
  <c r="F255" i="13" s="1"/>
  <c r="G1229" i="9"/>
  <c r="E255" i="13" s="1"/>
  <c r="D1229" i="9"/>
  <c r="A1229" i="9"/>
  <c r="J1228" i="9"/>
  <c r="K1228" i="9" s="1"/>
  <c r="H1228" i="9"/>
  <c r="F254" i="13" s="1"/>
  <c r="G1228" i="9"/>
  <c r="E254" i="13" s="1"/>
  <c r="D1228" i="9"/>
  <c r="A1228" i="9"/>
  <c r="L1228" i="9" s="1"/>
  <c r="H254" i="13" s="1"/>
  <c r="J1227" i="9"/>
  <c r="K1227" i="9" s="1"/>
  <c r="H1227" i="9"/>
  <c r="F253" i="13" s="1"/>
  <c r="G1227" i="9"/>
  <c r="E253" i="13" s="1"/>
  <c r="D1227" i="9"/>
  <c r="A1227" i="9"/>
  <c r="L1227" i="9" s="1"/>
  <c r="H253" i="13" s="1"/>
  <c r="J1226" i="9"/>
  <c r="K1226" i="9" s="1"/>
  <c r="H1226" i="9"/>
  <c r="G1226" i="9"/>
  <c r="D1226" i="9"/>
  <c r="A1226" i="9"/>
  <c r="L1226" i="9" s="1"/>
  <c r="L1225" i="9"/>
  <c r="H252" i="13" s="1"/>
  <c r="J1225" i="9"/>
  <c r="K1225" i="9" s="1"/>
  <c r="H1225" i="9"/>
  <c r="F252" i="13" s="1"/>
  <c r="G1225" i="9"/>
  <c r="E252" i="13" s="1"/>
  <c r="D1225" i="9"/>
  <c r="A1225" i="9"/>
  <c r="J1224" i="9"/>
  <c r="K1224" i="9" s="1"/>
  <c r="H1224" i="9"/>
  <c r="F251" i="13" s="1"/>
  <c r="G1224" i="9"/>
  <c r="E251" i="13" s="1"/>
  <c r="D1224" i="9"/>
  <c r="A1224" i="9"/>
  <c r="L1224" i="9" s="1"/>
  <c r="H251" i="13" s="1"/>
  <c r="J1223" i="9"/>
  <c r="K1223" i="9" s="1"/>
  <c r="H1223" i="9"/>
  <c r="F250" i="13" s="1"/>
  <c r="G1223" i="9"/>
  <c r="E250" i="13" s="1"/>
  <c r="D1223" i="9"/>
  <c r="A1223" i="9"/>
  <c r="L1223" i="9" s="1"/>
  <c r="H250" i="13" s="1"/>
  <c r="L1222" i="9"/>
  <c r="H249" i="13" s="1"/>
  <c r="J1222" i="9"/>
  <c r="K1222" i="9" s="1"/>
  <c r="H1222" i="9"/>
  <c r="F249" i="13" s="1"/>
  <c r="G1222" i="9"/>
  <c r="E249" i="13" s="1"/>
  <c r="D1222" i="9"/>
  <c r="A1222" i="9"/>
  <c r="L1221" i="9"/>
  <c r="H248" i="13" s="1"/>
  <c r="J1221" i="9"/>
  <c r="K1221" i="9" s="1"/>
  <c r="H1221" i="9"/>
  <c r="F248" i="13" s="1"/>
  <c r="G1221" i="9"/>
  <c r="E248" i="13" s="1"/>
  <c r="D1221" i="9"/>
  <c r="A1221" i="9"/>
  <c r="J1220" i="9"/>
  <c r="K1220" i="9" s="1"/>
  <c r="H1220" i="9"/>
  <c r="G1220" i="9"/>
  <c r="D1220" i="9"/>
  <c r="A1220" i="9"/>
  <c r="L1220" i="9" s="1"/>
  <c r="J1219" i="9"/>
  <c r="K1219" i="9" s="1"/>
  <c r="H1219" i="9"/>
  <c r="G1219" i="9"/>
  <c r="D1219" i="9"/>
  <c r="A1219" i="9"/>
  <c r="L1219" i="9" s="1"/>
  <c r="J1218" i="9"/>
  <c r="K1218" i="9" s="1"/>
  <c r="H1218" i="9"/>
  <c r="F247" i="13" s="1"/>
  <c r="G1218" i="9"/>
  <c r="E247" i="13" s="1"/>
  <c r="D1218" i="9"/>
  <c r="A1218" i="9"/>
  <c r="L1218" i="9" s="1"/>
  <c r="H247" i="13" s="1"/>
  <c r="L1217" i="9"/>
  <c r="H246" i="13" s="1"/>
  <c r="J1217" i="9"/>
  <c r="K1217" i="9" s="1"/>
  <c r="H1217" i="9"/>
  <c r="F246" i="13" s="1"/>
  <c r="G1217" i="9"/>
  <c r="E246" i="13" s="1"/>
  <c r="D1217" i="9"/>
  <c r="A1217" i="9"/>
  <c r="J1216" i="9"/>
  <c r="K1216" i="9" s="1"/>
  <c r="H1216" i="9"/>
  <c r="F245" i="13" s="1"/>
  <c r="G1216" i="9"/>
  <c r="E245" i="13" s="1"/>
  <c r="D1216" i="9"/>
  <c r="A1216" i="9"/>
  <c r="L1216" i="9" s="1"/>
  <c r="H245" i="13" s="1"/>
  <c r="J1215" i="9"/>
  <c r="K1215" i="9" s="1"/>
  <c r="H1215" i="9"/>
  <c r="F244" i="13" s="1"/>
  <c r="G1215" i="9"/>
  <c r="E244" i="13" s="1"/>
  <c r="D1215" i="9"/>
  <c r="A1215" i="9"/>
  <c r="L1215" i="9" s="1"/>
  <c r="H244" i="13" s="1"/>
  <c r="L1214" i="9"/>
  <c r="H243" i="13" s="1"/>
  <c r="J1214" i="9"/>
  <c r="K1214" i="9" s="1"/>
  <c r="H1214" i="9"/>
  <c r="F243" i="13" s="1"/>
  <c r="G1214" i="9"/>
  <c r="E243" i="13" s="1"/>
  <c r="D1214" i="9"/>
  <c r="A1214" i="9"/>
  <c r="L1213" i="9"/>
  <c r="H242" i="13" s="1"/>
  <c r="J1213" i="9"/>
  <c r="K1213" i="9" s="1"/>
  <c r="H1213" i="9"/>
  <c r="F242" i="13" s="1"/>
  <c r="G1213" i="9"/>
  <c r="E242" i="13" s="1"/>
  <c r="D1213" i="9"/>
  <c r="A1213" i="9"/>
  <c r="J1212" i="9"/>
  <c r="K1212" i="9" s="1"/>
  <c r="H1212" i="9"/>
  <c r="F241" i="13" s="1"/>
  <c r="G1212" i="9"/>
  <c r="E241" i="13" s="1"/>
  <c r="D1212" i="9"/>
  <c r="A1212" i="9"/>
  <c r="L1212" i="9" s="1"/>
  <c r="H241" i="13" s="1"/>
  <c r="J1211" i="9"/>
  <c r="K1211" i="9" s="1"/>
  <c r="H1211" i="9"/>
  <c r="F240" i="13" s="1"/>
  <c r="G1211" i="9"/>
  <c r="E240" i="13" s="1"/>
  <c r="D1211" i="9"/>
  <c r="A1211" i="9"/>
  <c r="L1211" i="9" s="1"/>
  <c r="H240" i="13" s="1"/>
  <c r="J1210" i="9"/>
  <c r="K1210" i="9" s="1"/>
  <c r="H1210" i="9"/>
  <c r="F239" i="13" s="1"/>
  <c r="G1210" i="9"/>
  <c r="E239" i="13" s="1"/>
  <c r="D1210" i="9"/>
  <c r="A1210" i="9"/>
  <c r="L1210" i="9" s="1"/>
  <c r="H239" i="13" s="1"/>
  <c r="L1209" i="9"/>
  <c r="H238" i="13" s="1"/>
  <c r="J1209" i="9"/>
  <c r="K1209" i="9" s="1"/>
  <c r="H1209" i="9"/>
  <c r="F238" i="13" s="1"/>
  <c r="G1209" i="9"/>
  <c r="E238" i="13" s="1"/>
  <c r="D1209" i="9"/>
  <c r="A1209" i="9"/>
  <c r="Q1208" i="9"/>
  <c r="L1208" i="9"/>
  <c r="J1208" i="9"/>
  <c r="K1208" i="9" s="1"/>
  <c r="H1208" i="9"/>
  <c r="G1208" i="9"/>
  <c r="D1208" i="9"/>
  <c r="A1208" i="9"/>
  <c r="J1207" i="9"/>
  <c r="K1207" i="9" s="1"/>
  <c r="H1207" i="9"/>
  <c r="F237" i="13" s="1"/>
  <c r="G1207" i="9"/>
  <c r="E237" i="13" s="1"/>
  <c r="D1207" i="9"/>
  <c r="A1207" i="9"/>
  <c r="L1207" i="9" s="1"/>
  <c r="H237" i="13" s="1"/>
  <c r="J1206" i="9"/>
  <c r="K1206" i="9" s="1"/>
  <c r="H1206" i="9"/>
  <c r="F236" i="13" s="1"/>
  <c r="G1206" i="9"/>
  <c r="E236" i="13" s="1"/>
  <c r="D1206" i="9"/>
  <c r="A1206" i="9"/>
  <c r="L1206" i="9" s="1"/>
  <c r="H236" i="13" s="1"/>
  <c r="L1205" i="9"/>
  <c r="H235" i="13" s="1"/>
  <c r="J1205" i="9"/>
  <c r="K1205" i="9" s="1"/>
  <c r="H1205" i="9"/>
  <c r="F235" i="13" s="1"/>
  <c r="G1205" i="9"/>
  <c r="E235" i="13" s="1"/>
  <c r="D1205" i="9"/>
  <c r="A1205" i="9"/>
  <c r="L1204" i="9"/>
  <c r="H234" i="13" s="1"/>
  <c r="J1204" i="9"/>
  <c r="K1204" i="9" s="1"/>
  <c r="H1204" i="9"/>
  <c r="F234" i="13" s="1"/>
  <c r="G1204" i="9"/>
  <c r="E234" i="13" s="1"/>
  <c r="D1204" i="9"/>
  <c r="A1204" i="9"/>
  <c r="J1203" i="9"/>
  <c r="K1203" i="9" s="1"/>
  <c r="H1203" i="9"/>
  <c r="F233" i="13" s="1"/>
  <c r="G1203" i="9"/>
  <c r="E233" i="13" s="1"/>
  <c r="D1203" i="9"/>
  <c r="A1203" i="9"/>
  <c r="L1203" i="9" s="1"/>
  <c r="H233" i="13" s="1"/>
  <c r="J1202" i="9"/>
  <c r="K1202" i="9" s="1"/>
  <c r="H1202" i="9"/>
  <c r="F232" i="13" s="1"/>
  <c r="G1202" i="9"/>
  <c r="E232" i="13" s="1"/>
  <c r="D1202" i="9"/>
  <c r="A1202" i="9"/>
  <c r="L1202" i="9" s="1"/>
  <c r="H232" i="13" s="1"/>
  <c r="J1201" i="9"/>
  <c r="K1201" i="9" s="1"/>
  <c r="H1201" i="9"/>
  <c r="F231" i="13" s="1"/>
  <c r="G1201" i="9"/>
  <c r="E231" i="13" s="1"/>
  <c r="D1201" i="9"/>
  <c r="A1201" i="9"/>
  <c r="L1201" i="9" s="1"/>
  <c r="H231" i="13" s="1"/>
  <c r="L1200" i="9"/>
  <c r="H230" i="13" s="1"/>
  <c r="J1200" i="9"/>
  <c r="K1200" i="9" s="1"/>
  <c r="H1200" i="9"/>
  <c r="F230" i="13" s="1"/>
  <c r="G1200" i="9"/>
  <c r="E230" i="13" s="1"/>
  <c r="D1200" i="9"/>
  <c r="A1200" i="9"/>
  <c r="J1199" i="9"/>
  <c r="K1199" i="9" s="1"/>
  <c r="H1199" i="9"/>
  <c r="F229" i="13" s="1"/>
  <c r="G1199" i="9"/>
  <c r="E229" i="13" s="1"/>
  <c r="D1199" i="9"/>
  <c r="A1199" i="9"/>
  <c r="L1199" i="9" s="1"/>
  <c r="H229" i="13" s="1"/>
  <c r="J1198" i="9"/>
  <c r="K1198" i="9" s="1"/>
  <c r="H1198" i="9"/>
  <c r="F228" i="13" s="1"/>
  <c r="G1198" i="9"/>
  <c r="E228" i="13" s="1"/>
  <c r="D1198" i="9"/>
  <c r="A1198" i="9"/>
  <c r="L1198" i="9" s="1"/>
  <c r="H228" i="13" s="1"/>
  <c r="L1197" i="9"/>
  <c r="H227" i="13" s="1"/>
  <c r="J1197" i="9"/>
  <c r="K1197" i="9" s="1"/>
  <c r="H1197" i="9"/>
  <c r="F227" i="13" s="1"/>
  <c r="G1197" i="9"/>
  <c r="E227" i="13" s="1"/>
  <c r="D1197" i="9"/>
  <c r="A1197" i="9"/>
  <c r="L1196" i="9"/>
  <c r="H226" i="13" s="1"/>
  <c r="J1196" i="9"/>
  <c r="K1196" i="9" s="1"/>
  <c r="H1196" i="9"/>
  <c r="F226" i="13" s="1"/>
  <c r="G1196" i="9"/>
  <c r="E226" i="13" s="1"/>
  <c r="D1196" i="9"/>
  <c r="A1196" i="9"/>
  <c r="J1195" i="9"/>
  <c r="K1195" i="9" s="1"/>
  <c r="H1195" i="9"/>
  <c r="G1195" i="9"/>
  <c r="D1195" i="9"/>
  <c r="A1195" i="9"/>
  <c r="L1195" i="9" s="1"/>
  <c r="J1194" i="9"/>
  <c r="K1194" i="9" s="1"/>
  <c r="H1194" i="9"/>
  <c r="F225" i="13" s="1"/>
  <c r="G1194" i="9"/>
  <c r="E225" i="13" s="1"/>
  <c r="D1194" i="9"/>
  <c r="A1194" i="9"/>
  <c r="L1194" i="9" s="1"/>
  <c r="H225" i="13" s="1"/>
  <c r="J1193" i="9"/>
  <c r="K1193" i="9" s="1"/>
  <c r="H1193" i="9"/>
  <c r="G1193" i="9"/>
  <c r="D1193" i="9"/>
  <c r="A1193" i="9"/>
  <c r="L1193" i="9" s="1"/>
  <c r="L1192" i="9"/>
  <c r="H224" i="13" s="1"/>
  <c r="J1192" i="9"/>
  <c r="K1192" i="9" s="1"/>
  <c r="H1192" i="9"/>
  <c r="F224" i="13" s="1"/>
  <c r="G1192" i="9"/>
  <c r="E224" i="13" s="1"/>
  <c r="D1192" i="9"/>
  <c r="A1192" i="9"/>
  <c r="J1191" i="9"/>
  <c r="K1191" i="9" s="1"/>
  <c r="H1191" i="9"/>
  <c r="G1191" i="9"/>
  <c r="D1191" i="9"/>
  <c r="A1191" i="9"/>
  <c r="L1191" i="9" s="1"/>
  <c r="J1190" i="9"/>
  <c r="K1190" i="9" s="1"/>
  <c r="H1190" i="9"/>
  <c r="F223" i="13" s="1"/>
  <c r="G1190" i="9"/>
  <c r="E223" i="13" s="1"/>
  <c r="D1190" i="9"/>
  <c r="A1190" i="9"/>
  <c r="L1190" i="9" s="1"/>
  <c r="H223" i="13" s="1"/>
  <c r="L1189" i="9"/>
  <c r="H222" i="13" s="1"/>
  <c r="J1189" i="9"/>
  <c r="K1189" i="9" s="1"/>
  <c r="H1189" i="9"/>
  <c r="F222" i="13" s="1"/>
  <c r="G1189" i="9"/>
  <c r="E222" i="13" s="1"/>
  <c r="D1189" i="9"/>
  <c r="A1189" i="9"/>
  <c r="L1188" i="9"/>
  <c r="H221" i="13" s="1"/>
  <c r="J1188" i="9"/>
  <c r="K1188" i="9" s="1"/>
  <c r="H1188" i="9"/>
  <c r="F221" i="13" s="1"/>
  <c r="G1188" i="9"/>
  <c r="E221" i="13" s="1"/>
  <c r="D1188" i="9"/>
  <c r="A1188" i="9"/>
  <c r="J1187" i="9"/>
  <c r="K1187" i="9" s="1"/>
  <c r="H1187" i="9"/>
  <c r="G1187" i="9"/>
  <c r="D1187" i="9"/>
  <c r="A1187" i="9"/>
  <c r="L1187" i="9" s="1"/>
  <c r="J1186" i="9"/>
  <c r="K1186" i="9" s="1"/>
  <c r="H1186" i="9"/>
  <c r="F220" i="13" s="1"/>
  <c r="G1186" i="9"/>
  <c r="E220" i="13" s="1"/>
  <c r="D1186" i="9"/>
  <c r="A1186" i="9"/>
  <c r="L1186" i="9" s="1"/>
  <c r="H220" i="13" s="1"/>
  <c r="J1185" i="9"/>
  <c r="K1185" i="9" s="1"/>
  <c r="H1185" i="9"/>
  <c r="F219" i="13" s="1"/>
  <c r="G1185" i="9"/>
  <c r="E219" i="13" s="1"/>
  <c r="D1185" i="9"/>
  <c r="A1185" i="9"/>
  <c r="L1185" i="9" s="1"/>
  <c r="H219" i="13" s="1"/>
  <c r="L1184" i="9"/>
  <c r="H218" i="13" s="1"/>
  <c r="J1184" i="9"/>
  <c r="K1184" i="9" s="1"/>
  <c r="H1184" i="9"/>
  <c r="F218" i="13" s="1"/>
  <c r="G1184" i="9"/>
  <c r="E218" i="13" s="1"/>
  <c r="D1184" i="9"/>
  <c r="A1184" i="9"/>
  <c r="J1183" i="9"/>
  <c r="K1183" i="9" s="1"/>
  <c r="H1183" i="9"/>
  <c r="F217" i="13" s="1"/>
  <c r="G1183" i="9"/>
  <c r="E217" i="13" s="1"/>
  <c r="D1183" i="9"/>
  <c r="A1183" i="9"/>
  <c r="L1183" i="9" s="1"/>
  <c r="H217" i="13" s="1"/>
  <c r="J1182" i="9"/>
  <c r="K1182" i="9" s="1"/>
  <c r="H1182" i="9"/>
  <c r="F216" i="13" s="1"/>
  <c r="G1182" i="9"/>
  <c r="E216" i="13" s="1"/>
  <c r="D1182" i="9"/>
  <c r="A1182" i="9"/>
  <c r="L1182" i="9" s="1"/>
  <c r="H216" i="13" s="1"/>
  <c r="L1181" i="9"/>
  <c r="H215" i="13" s="1"/>
  <c r="J1181" i="9"/>
  <c r="K1181" i="9" s="1"/>
  <c r="H1181" i="9"/>
  <c r="F215" i="13" s="1"/>
  <c r="G1181" i="9"/>
  <c r="E215" i="13" s="1"/>
  <c r="D1181" i="9"/>
  <c r="A1181" i="9"/>
  <c r="L1180" i="9"/>
  <c r="H214" i="13" s="1"/>
  <c r="J1180" i="9"/>
  <c r="K1180" i="9" s="1"/>
  <c r="H1180" i="9"/>
  <c r="F214" i="13" s="1"/>
  <c r="G1180" i="9"/>
  <c r="E214" i="13" s="1"/>
  <c r="D1180" i="9"/>
  <c r="A1180" i="9"/>
  <c r="J1179" i="9"/>
  <c r="K1179" i="9" s="1"/>
  <c r="H1179" i="9"/>
  <c r="F213" i="13" s="1"/>
  <c r="G1179" i="9"/>
  <c r="E213" i="13" s="1"/>
  <c r="D1179" i="9"/>
  <c r="A1179" i="9"/>
  <c r="L1179" i="9" s="1"/>
  <c r="H213" i="13" s="1"/>
  <c r="J1178" i="9"/>
  <c r="K1178" i="9" s="1"/>
  <c r="H1178" i="9"/>
  <c r="F212" i="13" s="1"/>
  <c r="G1178" i="9"/>
  <c r="E212" i="13" s="1"/>
  <c r="D1178" i="9"/>
  <c r="A1178" i="9"/>
  <c r="L1178" i="9" s="1"/>
  <c r="H212" i="13" s="1"/>
  <c r="J1177" i="9"/>
  <c r="K1177" i="9" s="1"/>
  <c r="H1177" i="9"/>
  <c r="F211" i="13" s="1"/>
  <c r="G1177" i="9"/>
  <c r="E211" i="13" s="1"/>
  <c r="D1177" i="9"/>
  <c r="A1177" i="9"/>
  <c r="L1177" i="9" s="1"/>
  <c r="H211" i="13" s="1"/>
  <c r="L1176" i="9"/>
  <c r="H210" i="13" s="1"/>
  <c r="J1176" i="9"/>
  <c r="K1176" i="9" s="1"/>
  <c r="H1176" i="9"/>
  <c r="F210" i="13" s="1"/>
  <c r="G1176" i="9"/>
  <c r="E210" i="13" s="1"/>
  <c r="D1176" i="9"/>
  <c r="A1176" i="9"/>
  <c r="J1175" i="9"/>
  <c r="K1175" i="9" s="1"/>
  <c r="H1175" i="9"/>
  <c r="F209" i="13" s="1"/>
  <c r="G1175" i="9"/>
  <c r="E209" i="13" s="1"/>
  <c r="D1175" i="9"/>
  <c r="A1175" i="9"/>
  <c r="L1175" i="9" s="1"/>
  <c r="H209" i="13" s="1"/>
  <c r="Q1174" i="9"/>
  <c r="J1174" i="9"/>
  <c r="K1174" i="9" s="1"/>
  <c r="H1174" i="9"/>
  <c r="G1174" i="9"/>
  <c r="D1174" i="9"/>
  <c r="A1174" i="9"/>
  <c r="L1174" i="9" s="1"/>
  <c r="Q1173" i="9"/>
  <c r="J1173" i="9"/>
  <c r="K1173" i="9" s="1"/>
  <c r="H1173" i="9"/>
  <c r="G1173" i="9"/>
  <c r="D1173" i="9"/>
  <c r="A1173" i="9"/>
  <c r="L1173" i="9" s="1"/>
  <c r="J1172" i="9"/>
  <c r="K1172" i="9" s="1"/>
  <c r="H1172" i="9"/>
  <c r="F208" i="13" s="1"/>
  <c r="G1172" i="9"/>
  <c r="E208" i="13" s="1"/>
  <c r="D1172" i="9"/>
  <c r="A1172" i="9"/>
  <c r="L1172" i="9" s="1"/>
  <c r="H208" i="13" s="1"/>
  <c r="L1171" i="9"/>
  <c r="H207" i="13" s="1"/>
  <c r="J1171" i="9"/>
  <c r="K1171" i="9" s="1"/>
  <c r="H1171" i="9"/>
  <c r="F207" i="13" s="1"/>
  <c r="G1171" i="9"/>
  <c r="E207" i="13" s="1"/>
  <c r="D1171" i="9"/>
  <c r="A1171" i="9"/>
  <c r="L1170" i="9"/>
  <c r="H206" i="13" s="1"/>
  <c r="K1170" i="9"/>
  <c r="J1170" i="9"/>
  <c r="H1170" i="9"/>
  <c r="F206" i="13" s="1"/>
  <c r="G1170" i="9"/>
  <c r="E206" i="13" s="1"/>
  <c r="D1170" i="9"/>
  <c r="A1170" i="9"/>
  <c r="J1169" i="9"/>
  <c r="K1169" i="9" s="1"/>
  <c r="H1169" i="9"/>
  <c r="F205" i="13" s="1"/>
  <c r="G1169" i="9"/>
  <c r="E205" i="13" s="1"/>
  <c r="D1169" i="9"/>
  <c r="A1169" i="9"/>
  <c r="L1169" i="9" s="1"/>
  <c r="H205" i="13" s="1"/>
  <c r="J1168" i="9"/>
  <c r="K1168" i="9" s="1"/>
  <c r="H1168" i="9"/>
  <c r="F204" i="13" s="1"/>
  <c r="G1168" i="9"/>
  <c r="E204" i="13" s="1"/>
  <c r="D1168" i="9"/>
  <c r="A1168" i="9"/>
  <c r="L1168" i="9" s="1"/>
  <c r="H204" i="13" s="1"/>
  <c r="J1167" i="9"/>
  <c r="K1167" i="9" s="1"/>
  <c r="H1167" i="9"/>
  <c r="G1167" i="9"/>
  <c r="D1167" i="9"/>
  <c r="A1167" i="9"/>
  <c r="L1167" i="9" s="1"/>
  <c r="L1166" i="9"/>
  <c r="H203" i="13" s="1"/>
  <c r="J1166" i="9"/>
  <c r="K1166" i="9" s="1"/>
  <c r="H1166" i="9"/>
  <c r="F203" i="13" s="1"/>
  <c r="G1166" i="9"/>
  <c r="E203" i="13" s="1"/>
  <c r="D1166" i="9"/>
  <c r="A1166" i="9"/>
  <c r="K1165" i="9"/>
  <c r="J1165" i="9"/>
  <c r="H1165" i="9"/>
  <c r="F202" i="13" s="1"/>
  <c r="G1165" i="9"/>
  <c r="E202" i="13" s="1"/>
  <c r="D1165" i="9"/>
  <c r="A1165" i="9"/>
  <c r="L1165" i="9" s="1"/>
  <c r="H202" i="13" s="1"/>
  <c r="J1164" i="9"/>
  <c r="K1164" i="9" s="1"/>
  <c r="H1164" i="9"/>
  <c r="F201" i="13" s="1"/>
  <c r="G1164" i="9"/>
  <c r="E201" i="13" s="1"/>
  <c r="D1164" i="9"/>
  <c r="A1164" i="9"/>
  <c r="L1164" i="9" s="1"/>
  <c r="H201" i="13" s="1"/>
  <c r="L1163" i="9"/>
  <c r="H200" i="13" s="1"/>
  <c r="J1163" i="9"/>
  <c r="K1163" i="9" s="1"/>
  <c r="H1163" i="9"/>
  <c r="F200" i="13" s="1"/>
  <c r="G1163" i="9"/>
  <c r="E200" i="13" s="1"/>
  <c r="D1163" i="9"/>
  <c r="A1163" i="9"/>
  <c r="L1162" i="9"/>
  <c r="J1162" i="9"/>
  <c r="K1162" i="9" s="1"/>
  <c r="H1162" i="9"/>
  <c r="G1162" i="9"/>
  <c r="D1162" i="9"/>
  <c r="A1162" i="9"/>
  <c r="J1161" i="9"/>
  <c r="K1161" i="9" s="1"/>
  <c r="H1161" i="9"/>
  <c r="F199" i="13" s="1"/>
  <c r="G1161" i="9"/>
  <c r="E199" i="13" s="1"/>
  <c r="D1161" i="9"/>
  <c r="A1161" i="9"/>
  <c r="L1161" i="9" s="1"/>
  <c r="H199" i="13" s="1"/>
  <c r="J1160" i="9"/>
  <c r="K1160" i="9" s="1"/>
  <c r="H1160" i="9"/>
  <c r="G1160" i="9"/>
  <c r="D1160" i="9"/>
  <c r="A1160" i="9"/>
  <c r="L1160" i="9" s="1"/>
  <c r="J1159" i="9"/>
  <c r="K1159" i="9" s="1"/>
  <c r="H1159" i="9"/>
  <c r="F198" i="13" s="1"/>
  <c r="G1159" i="9"/>
  <c r="E198" i="13" s="1"/>
  <c r="D1159" i="9"/>
  <c r="A1159" i="9"/>
  <c r="L1159" i="9" s="1"/>
  <c r="H198" i="13" s="1"/>
  <c r="L1158" i="9"/>
  <c r="J1158" i="9"/>
  <c r="K1158" i="9" s="1"/>
  <c r="H1158" i="9"/>
  <c r="G1158" i="9"/>
  <c r="D1158" i="9"/>
  <c r="A1158" i="9"/>
  <c r="J1157" i="9"/>
  <c r="K1157" i="9" s="1"/>
  <c r="H1157" i="9"/>
  <c r="F197" i="13" s="1"/>
  <c r="G1157" i="9"/>
  <c r="E197" i="13" s="1"/>
  <c r="D1157" i="9"/>
  <c r="A1157" i="9"/>
  <c r="L1157" i="9" s="1"/>
  <c r="H197" i="13" s="1"/>
  <c r="J1156" i="9"/>
  <c r="K1156" i="9" s="1"/>
  <c r="H1156" i="9"/>
  <c r="G1156" i="9"/>
  <c r="D1156" i="9"/>
  <c r="A1156" i="9"/>
  <c r="L1156" i="9" s="1"/>
  <c r="L1155" i="9"/>
  <c r="H196" i="13" s="1"/>
  <c r="J1155" i="9"/>
  <c r="K1155" i="9" s="1"/>
  <c r="H1155" i="9"/>
  <c r="F196" i="13" s="1"/>
  <c r="G1155" i="9"/>
  <c r="E196" i="13" s="1"/>
  <c r="D1155" i="9"/>
  <c r="A1155" i="9"/>
  <c r="L1154" i="9"/>
  <c r="H195" i="13" s="1"/>
  <c r="J1154" i="9"/>
  <c r="K1154" i="9" s="1"/>
  <c r="H1154" i="9"/>
  <c r="F195" i="13" s="1"/>
  <c r="G1154" i="9"/>
  <c r="E195" i="13" s="1"/>
  <c r="D1154" i="9"/>
  <c r="A1154" i="9"/>
  <c r="J1153" i="9"/>
  <c r="K1153" i="9" s="1"/>
  <c r="H1153" i="9"/>
  <c r="F194" i="13" s="1"/>
  <c r="G1153" i="9"/>
  <c r="E194" i="13" s="1"/>
  <c r="D1153" i="9"/>
  <c r="A1153" i="9"/>
  <c r="L1153" i="9" s="1"/>
  <c r="H194" i="13" s="1"/>
  <c r="J1152" i="9"/>
  <c r="K1152" i="9" s="1"/>
  <c r="H1152" i="9"/>
  <c r="F193" i="13" s="1"/>
  <c r="G1152" i="9"/>
  <c r="E193" i="13" s="1"/>
  <c r="D1152" i="9"/>
  <c r="A1152" i="9"/>
  <c r="L1152" i="9" s="1"/>
  <c r="H193" i="13" s="1"/>
  <c r="J1151" i="9"/>
  <c r="K1151" i="9" s="1"/>
  <c r="H1151" i="9"/>
  <c r="F192" i="13" s="1"/>
  <c r="G1151" i="9"/>
  <c r="E192" i="13" s="1"/>
  <c r="D1151" i="9"/>
  <c r="A1151" i="9"/>
  <c r="L1151" i="9" s="1"/>
  <c r="H192" i="13" s="1"/>
  <c r="L1150" i="9"/>
  <c r="H191" i="13" s="1"/>
  <c r="J1150" i="9"/>
  <c r="K1150" i="9" s="1"/>
  <c r="H1150" i="9"/>
  <c r="F191" i="13" s="1"/>
  <c r="G1150" i="9"/>
  <c r="E191" i="13" s="1"/>
  <c r="D1150" i="9"/>
  <c r="A1150" i="9"/>
  <c r="J1149" i="9"/>
  <c r="K1149" i="9" s="1"/>
  <c r="H1149" i="9"/>
  <c r="G1149" i="9"/>
  <c r="D1149" i="9"/>
  <c r="A1149" i="9"/>
  <c r="L1149" i="9" s="1"/>
  <c r="J1148" i="9"/>
  <c r="K1148" i="9" s="1"/>
  <c r="H1148" i="9"/>
  <c r="F190" i="13" s="1"/>
  <c r="G1148" i="9"/>
  <c r="E190" i="13" s="1"/>
  <c r="D1148" i="9"/>
  <c r="A1148" i="9"/>
  <c r="L1148" i="9" s="1"/>
  <c r="H190" i="13" s="1"/>
  <c r="L1147" i="9"/>
  <c r="H189" i="13" s="1"/>
  <c r="J1147" i="9"/>
  <c r="K1147" i="9" s="1"/>
  <c r="H1147" i="9"/>
  <c r="F189" i="13" s="1"/>
  <c r="G1147" i="9"/>
  <c r="E189" i="13" s="1"/>
  <c r="D1147" i="9"/>
  <c r="A1147" i="9"/>
  <c r="L1146" i="9"/>
  <c r="H188" i="13" s="1"/>
  <c r="J1146" i="9"/>
  <c r="K1146" i="9" s="1"/>
  <c r="H1146" i="9"/>
  <c r="F188" i="13" s="1"/>
  <c r="G1146" i="9"/>
  <c r="E188" i="13" s="1"/>
  <c r="D1146" i="9"/>
  <c r="A1146" i="9"/>
  <c r="Q1145" i="9"/>
  <c r="L1145" i="9"/>
  <c r="J1145" i="9"/>
  <c r="K1145" i="9" s="1"/>
  <c r="H1145" i="9"/>
  <c r="G1145" i="9"/>
  <c r="D1145" i="9"/>
  <c r="A1145" i="9"/>
  <c r="L1144" i="9"/>
  <c r="H187" i="13" s="1"/>
  <c r="J1144" i="9"/>
  <c r="K1144" i="9" s="1"/>
  <c r="H1144" i="9"/>
  <c r="F187" i="13" s="1"/>
  <c r="G1144" i="9"/>
  <c r="E187" i="13" s="1"/>
  <c r="D1144" i="9"/>
  <c r="A1144" i="9"/>
  <c r="Q1143" i="9"/>
  <c r="L1143" i="9"/>
  <c r="J1143" i="9"/>
  <c r="K1143" i="9" s="1"/>
  <c r="H1143" i="9"/>
  <c r="G1143" i="9"/>
  <c r="D1143" i="9"/>
  <c r="A1143" i="9"/>
  <c r="Q1142" i="9"/>
  <c r="L1142" i="9"/>
  <c r="J1142" i="9"/>
  <c r="K1142" i="9" s="1"/>
  <c r="H1142" i="9"/>
  <c r="G1142" i="9"/>
  <c r="D1142" i="9"/>
  <c r="A1142" i="9"/>
  <c r="J1141" i="9"/>
  <c r="K1141" i="9" s="1"/>
  <c r="H1141" i="9"/>
  <c r="F186" i="13" s="1"/>
  <c r="G1141" i="9"/>
  <c r="E186" i="13" s="1"/>
  <c r="D1141" i="9"/>
  <c r="A1141" i="9"/>
  <c r="L1141" i="9" s="1"/>
  <c r="H186" i="13" s="1"/>
  <c r="J1140" i="9"/>
  <c r="K1140" i="9" s="1"/>
  <c r="H1140" i="9"/>
  <c r="F185" i="13" s="1"/>
  <c r="G1140" i="9"/>
  <c r="E185" i="13" s="1"/>
  <c r="D1140" i="9"/>
  <c r="A1140" i="9"/>
  <c r="L1140" i="9" s="1"/>
  <c r="H185" i="13" s="1"/>
  <c r="L1139" i="9"/>
  <c r="H184" i="13" s="1"/>
  <c r="J1139" i="9"/>
  <c r="K1139" i="9" s="1"/>
  <c r="H1139" i="9"/>
  <c r="F184" i="13" s="1"/>
  <c r="G1139" i="9"/>
  <c r="E184" i="13" s="1"/>
  <c r="D1139" i="9"/>
  <c r="A1139" i="9"/>
  <c r="J1138" i="9"/>
  <c r="K1138" i="9" s="1"/>
  <c r="H1138" i="9"/>
  <c r="F183" i="13" s="1"/>
  <c r="G1138" i="9"/>
  <c r="E183" i="13" s="1"/>
  <c r="D1138" i="9"/>
  <c r="A1138" i="9"/>
  <c r="L1138" i="9" s="1"/>
  <c r="H183" i="13" s="1"/>
  <c r="J1137" i="9"/>
  <c r="K1137" i="9" s="1"/>
  <c r="H1137" i="9"/>
  <c r="F182" i="13" s="1"/>
  <c r="G1137" i="9"/>
  <c r="E182" i="13" s="1"/>
  <c r="D1137" i="9"/>
  <c r="A1137" i="9"/>
  <c r="L1137" i="9" s="1"/>
  <c r="H182" i="13" s="1"/>
  <c r="L1136" i="9"/>
  <c r="H181" i="13" s="1"/>
  <c r="J1136" i="9"/>
  <c r="K1136" i="9" s="1"/>
  <c r="H1136" i="9"/>
  <c r="F181" i="13" s="1"/>
  <c r="G1136" i="9"/>
  <c r="E181" i="13" s="1"/>
  <c r="D1136" i="9"/>
  <c r="A1136" i="9"/>
  <c r="L1135" i="9"/>
  <c r="H180" i="13" s="1"/>
  <c r="J1135" i="9"/>
  <c r="K1135" i="9" s="1"/>
  <c r="H1135" i="9"/>
  <c r="F180" i="13" s="1"/>
  <c r="G1135" i="9"/>
  <c r="E180" i="13" s="1"/>
  <c r="D1135" i="9"/>
  <c r="A1135" i="9"/>
  <c r="L1134" i="9"/>
  <c r="H179" i="13" s="1"/>
  <c r="J1134" i="9"/>
  <c r="K1134" i="9" s="1"/>
  <c r="H1134" i="9"/>
  <c r="F179" i="13" s="1"/>
  <c r="G1134" i="9"/>
  <c r="E179" i="13" s="1"/>
  <c r="D1134" i="9"/>
  <c r="A1134" i="9"/>
  <c r="J1133" i="9"/>
  <c r="K1133" i="9" s="1"/>
  <c r="H1133" i="9"/>
  <c r="G1133" i="9"/>
  <c r="D1133" i="9"/>
  <c r="A1133" i="9"/>
  <c r="L1133" i="9" s="1"/>
  <c r="J1132" i="9"/>
  <c r="K1132" i="9" s="1"/>
  <c r="H1132" i="9"/>
  <c r="F178" i="13" s="1"/>
  <c r="G1132" i="9"/>
  <c r="E178" i="13" s="1"/>
  <c r="D1132" i="9"/>
  <c r="A1132" i="9"/>
  <c r="L1132" i="9" s="1"/>
  <c r="H178" i="13" s="1"/>
  <c r="L1131" i="9"/>
  <c r="J1131" i="9"/>
  <c r="K1131" i="9" s="1"/>
  <c r="H1131" i="9"/>
  <c r="G1131" i="9"/>
  <c r="D1131" i="9"/>
  <c r="A1131" i="9"/>
  <c r="J1130" i="9"/>
  <c r="K1130" i="9" s="1"/>
  <c r="H1130" i="9"/>
  <c r="F177" i="13" s="1"/>
  <c r="G1130" i="9"/>
  <c r="E177" i="13" s="1"/>
  <c r="D1130" i="9"/>
  <c r="A1130" i="9"/>
  <c r="L1130" i="9" s="1"/>
  <c r="H177" i="13" s="1"/>
  <c r="J1129" i="9"/>
  <c r="K1129" i="9" s="1"/>
  <c r="H1129" i="9"/>
  <c r="F176" i="13" s="1"/>
  <c r="G1129" i="9"/>
  <c r="E176" i="13" s="1"/>
  <c r="D1129" i="9"/>
  <c r="A1129" i="9"/>
  <c r="L1129" i="9" s="1"/>
  <c r="H176" i="13" s="1"/>
  <c r="L1128" i="9"/>
  <c r="H175" i="13" s="1"/>
  <c r="J1128" i="9"/>
  <c r="K1128" i="9" s="1"/>
  <c r="H1128" i="9"/>
  <c r="F175" i="13" s="1"/>
  <c r="G1128" i="9"/>
  <c r="E175" i="13" s="1"/>
  <c r="D1128" i="9"/>
  <c r="A1128" i="9"/>
  <c r="L1127" i="9"/>
  <c r="H174" i="13" s="1"/>
  <c r="J1127" i="9"/>
  <c r="K1127" i="9" s="1"/>
  <c r="H1127" i="9"/>
  <c r="F174" i="13" s="1"/>
  <c r="G1127" i="9"/>
  <c r="E174" i="13" s="1"/>
  <c r="D1127" i="9"/>
  <c r="A1127" i="9"/>
  <c r="L1126" i="9"/>
  <c r="H173" i="13" s="1"/>
  <c r="J1126" i="9"/>
  <c r="K1126" i="9" s="1"/>
  <c r="H1126" i="9"/>
  <c r="F173" i="13" s="1"/>
  <c r="G1126" i="9"/>
  <c r="E173" i="13" s="1"/>
  <c r="D1126" i="9"/>
  <c r="A1126" i="9"/>
  <c r="J1125" i="9"/>
  <c r="K1125" i="9" s="1"/>
  <c r="H1125" i="9"/>
  <c r="F172" i="13" s="1"/>
  <c r="G1125" i="9"/>
  <c r="E172" i="13" s="1"/>
  <c r="D1125" i="9"/>
  <c r="A1125" i="9"/>
  <c r="L1125" i="9" s="1"/>
  <c r="H172" i="13" s="1"/>
  <c r="J1124" i="9"/>
  <c r="K1124" i="9" s="1"/>
  <c r="H1124" i="9"/>
  <c r="G1124" i="9"/>
  <c r="D1124" i="9"/>
  <c r="A1124" i="9"/>
  <c r="L1124" i="9" s="1"/>
  <c r="L1123" i="9"/>
  <c r="H171" i="13" s="1"/>
  <c r="J1123" i="9"/>
  <c r="K1123" i="9" s="1"/>
  <c r="H1123" i="9"/>
  <c r="F171" i="13" s="1"/>
  <c r="G1123" i="9"/>
  <c r="E171" i="13" s="1"/>
  <c r="D1123" i="9"/>
  <c r="A1123" i="9"/>
  <c r="K1122" i="9"/>
  <c r="J1122" i="9"/>
  <c r="H1122" i="9"/>
  <c r="F170" i="13" s="1"/>
  <c r="G1122" i="9"/>
  <c r="E170" i="13" s="1"/>
  <c r="D1122" i="9"/>
  <c r="A1122" i="9"/>
  <c r="L1122" i="9" s="1"/>
  <c r="H170" i="13" s="1"/>
  <c r="J1121" i="9"/>
  <c r="K1121" i="9" s="1"/>
  <c r="H1121" i="9"/>
  <c r="F169" i="13" s="1"/>
  <c r="G1121" i="9"/>
  <c r="E169" i="13" s="1"/>
  <c r="D1121" i="9"/>
  <c r="A1121" i="9"/>
  <c r="L1121" i="9" s="1"/>
  <c r="H169" i="13" s="1"/>
  <c r="L1120" i="9"/>
  <c r="H168" i="13" s="1"/>
  <c r="J1120" i="9"/>
  <c r="K1120" i="9" s="1"/>
  <c r="H1120" i="9"/>
  <c r="F168" i="13" s="1"/>
  <c r="G1120" i="9"/>
  <c r="E168" i="13" s="1"/>
  <c r="D1120" i="9"/>
  <c r="A1120" i="9"/>
  <c r="L1119" i="9"/>
  <c r="H167" i="13" s="1"/>
  <c r="J1119" i="9"/>
  <c r="K1119" i="9" s="1"/>
  <c r="H1119" i="9"/>
  <c r="F167" i="13" s="1"/>
  <c r="G1119" i="9"/>
  <c r="E167" i="13" s="1"/>
  <c r="D1119" i="9"/>
  <c r="A1119" i="9"/>
  <c r="L1118" i="9"/>
  <c r="H166" i="13" s="1"/>
  <c r="J1118" i="9"/>
  <c r="K1118" i="9" s="1"/>
  <c r="H1118" i="9"/>
  <c r="F166" i="13" s="1"/>
  <c r="G1118" i="9"/>
  <c r="E166" i="13" s="1"/>
  <c r="D1118" i="9"/>
  <c r="A1118" i="9"/>
  <c r="J1117" i="9"/>
  <c r="K1117" i="9" s="1"/>
  <c r="H1117" i="9"/>
  <c r="F165" i="13" s="1"/>
  <c r="G1117" i="9"/>
  <c r="E165" i="13" s="1"/>
  <c r="D1117" i="9"/>
  <c r="A1117" i="9"/>
  <c r="L1117" i="9" s="1"/>
  <c r="H165" i="13" s="1"/>
  <c r="J1116" i="9"/>
  <c r="K1116" i="9" s="1"/>
  <c r="H1116" i="9"/>
  <c r="F164" i="13" s="1"/>
  <c r="G1116" i="9"/>
  <c r="E164" i="13" s="1"/>
  <c r="D1116" i="9"/>
  <c r="A1116" i="9"/>
  <c r="L1116" i="9" s="1"/>
  <c r="H164" i="13" s="1"/>
  <c r="L1115" i="9"/>
  <c r="H163" i="13" s="1"/>
  <c r="K1115" i="9"/>
  <c r="J1115" i="9"/>
  <c r="H1115" i="9"/>
  <c r="F163" i="13" s="1"/>
  <c r="G1115" i="9"/>
  <c r="E163" i="13" s="1"/>
  <c r="D1115" i="9"/>
  <c r="A1115" i="9"/>
  <c r="Q1114" i="9"/>
  <c r="L1114" i="9"/>
  <c r="K1114" i="9"/>
  <c r="J1114" i="9"/>
  <c r="H1114" i="9"/>
  <c r="G1114" i="9"/>
  <c r="D1114" i="9"/>
  <c r="A1114" i="9"/>
  <c r="Q1113" i="9"/>
  <c r="L1113" i="9"/>
  <c r="K1113" i="9"/>
  <c r="J1113" i="9"/>
  <c r="H1113" i="9"/>
  <c r="G1113" i="9"/>
  <c r="D1113" i="9"/>
  <c r="A1113" i="9"/>
  <c r="J1112" i="9"/>
  <c r="K1112" i="9" s="1"/>
  <c r="H1112" i="9"/>
  <c r="F162" i="13" s="1"/>
  <c r="G1112" i="9"/>
  <c r="E162" i="13" s="1"/>
  <c r="D1112" i="9"/>
  <c r="A1112" i="9"/>
  <c r="L1112" i="9" s="1"/>
  <c r="H162" i="13" s="1"/>
  <c r="J1111" i="9"/>
  <c r="K1111" i="9" s="1"/>
  <c r="H1111" i="9"/>
  <c r="F161" i="13" s="1"/>
  <c r="G1111" i="9"/>
  <c r="E161" i="13" s="1"/>
  <c r="D1111" i="9"/>
  <c r="A1111" i="9"/>
  <c r="L1111" i="9" s="1"/>
  <c r="H161" i="13" s="1"/>
  <c r="L1110" i="9"/>
  <c r="J1110" i="9"/>
  <c r="K1110" i="9" s="1"/>
  <c r="H1110" i="9"/>
  <c r="G1110" i="9"/>
  <c r="D1110" i="9"/>
  <c r="A1110" i="9"/>
  <c r="L1109" i="9"/>
  <c r="H160" i="13" s="1"/>
  <c r="J1109" i="9"/>
  <c r="K1109" i="9" s="1"/>
  <c r="H1109" i="9"/>
  <c r="F160" i="13" s="1"/>
  <c r="G1109" i="9"/>
  <c r="E160" i="13" s="1"/>
  <c r="D1109" i="9"/>
  <c r="A1109" i="9"/>
  <c r="L1108" i="9"/>
  <c r="H159" i="13" s="1"/>
  <c r="J1108" i="9"/>
  <c r="K1108" i="9" s="1"/>
  <c r="H1108" i="9"/>
  <c r="F159" i="13" s="1"/>
  <c r="G1108" i="9"/>
  <c r="E159" i="13" s="1"/>
  <c r="D1108" i="9"/>
  <c r="A1108" i="9"/>
  <c r="J1107" i="9"/>
  <c r="K1107" i="9" s="1"/>
  <c r="H1107" i="9"/>
  <c r="F158" i="13" s="1"/>
  <c r="G1107" i="9"/>
  <c r="E158" i="13" s="1"/>
  <c r="D1107" i="9"/>
  <c r="A1107" i="9"/>
  <c r="L1107" i="9" s="1"/>
  <c r="H158" i="13" s="1"/>
  <c r="Q1106" i="9"/>
  <c r="J1106" i="9"/>
  <c r="K1106" i="9" s="1"/>
  <c r="H1106" i="9"/>
  <c r="G1106" i="9"/>
  <c r="D1106" i="9"/>
  <c r="A1106" i="9"/>
  <c r="L1106" i="9" s="1"/>
  <c r="J1105" i="9"/>
  <c r="K1105" i="9" s="1"/>
  <c r="H1105" i="9"/>
  <c r="F157" i="13" s="1"/>
  <c r="G1105" i="9"/>
  <c r="E157" i="13" s="1"/>
  <c r="D1105" i="9"/>
  <c r="A1105" i="9"/>
  <c r="L1105" i="9" s="1"/>
  <c r="H157" i="13" s="1"/>
  <c r="L1104" i="9"/>
  <c r="H156" i="13" s="1"/>
  <c r="J1104" i="9"/>
  <c r="K1104" i="9" s="1"/>
  <c r="H1104" i="9"/>
  <c r="F156" i="13" s="1"/>
  <c r="G1104" i="9"/>
  <c r="E156" i="13" s="1"/>
  <c r="D1104" i="9"/>
  <c r="A1104" i="9"/>
  <c r="J1103" i="9"/>
  <c r="K1103" i="9" s="1"/>
  <c r="H1103" i="9"/>
  <c r="F155" i="13" s="1"/>
  <c r="G1103" i="9"/>
  <c r="E155" i="13" s="1"/>
  <c r="D1103" i="9"/>
  <c r="A1103" i="9"/>
  <c r="L1103" i="9" s="1"/>
  <c r="H155" i="13" s="1"/>
  <c r="J1102" i="9"/>
  <c r="K1102" i="9" s="1"/>
  <c r="H1102" i="9"/>
  <c r="F154" i="13" s="1"/>
  <c r="G1102" i="9"/>
  <c r="E154" i="13" s="1"/>
  <c r="D1102" i="9"/>
  <c r="A1102" i="9"/>
  <c r="L1102" i="9" s="1"/>
  <c r="H154" i="13" s="1"/>
  <c r="L1101" i="9"/>
  <c r="H153" i="13" s="1"/>
  <c r="J1101" i="9"/>
  <c r="K1101" i="9" s="1"/>
  <c r="H1101" i="9"/>
  <c r="F153" i="13" s="1"/>
  <c r="G1101" i="9"/>
  <c r="E153" i="13" s="1"/>
  <c r="D1101" i="9"/>
  <c r="A1101" i="9"/>
  <c r="L1100" i="9"/>
  <c r="J1100" i="9"/>
  <c r="K1100" i="9" s="1"/>
  <c r="H1100" i="9"/>
  <c r="G1100" i="9"/>
  <c r="D1100" i="9"/>
  <c r="A1100" i="9"/>
  <c r="L1099" i="9"/>
  <c r="H152" i="13" s="1"/>
  <c r="J1099" i="9"/>
  <c r="K1099" i="9" s="1"/>
  <c r="H1099" i="9"/>
  <c r="F152" i="13" s="1"/>
  <c r="G1099" i="9"/>
  <c r="E152" i="13" s="1"/>
  <c r="D1099" i="9"/>
  <c r="A1099" i="9"/>
  <c r="J1098" i="9"/>
  <c r="K1098" i="9" s="1"/>
  <c r="H1098" i="9"/>
  <c r="F151" i="13" s="1"/>
  <c r="G1098" i="9"/>
  <c r="E151" i="13" s="1"/>
  <c r="D1098" i="9"/>
  <c r="A1098" i="9"/>
  <c r="L1098" i="9" s="1"/>
  <c r="H151" i="13" s="1"/>
  <c r="J1097" i="9"/>
  <c r="K1097" i="9" s="1"/>
  <c r="H1097" i="9"/>
  <c r="F150" i="13" s="1"/>
  <c r="G1097" i="9"/>
  <c r="E150" i="13" s="1"/>
  <c r="D1097" i="9"/>
  <c r="A1097" i="9"/>
  <c r="L1097" i="9" s="1"/>
  <c r="H150" i="13" s="1"/>
  <c r="L1096" i="9"/>
  <c r="H149" i="13" s="1"/>
  <c r="K1096" i="9"/>
  <c r="J1096" i="9"/>
  <c r="H1096" i="9"/>
  <c r="F149" i="13" s="1"/>
  <c r="G1096" i="9"/>
  <c r="E149" i="13" s="1"/>
  <c r="D1096" i="9"/>
  <c r="A1096" i="9"/>
  <c r="J1095" i="9"/>
  <c r="K1095" i="9" s="1"/>
  <c r="H1095" i="9"/>
  <c r="F148" i="13" s="1"/>
  <c r="G1095" i="9"/>
  <c r="E148" i="13" s="1"/>
  <c r="D1095" i="9"/>
  <c r="A1095" i="9"/>
  <c r="L1095" i="9" s="1"/>
  <c r="H148" i="13" s="1"/>
  <c r="J1094" i="9"/>
  <c r="K1094" i="9" s="1"/>
  <c r="H1094" i="9"/>
  <c r="F147" i="13" s="1"/>
  <c r="G1094" i="9"/>
  <c r="E147" i="13" s="1"/>
  <c r="D1094" i="9"/>
  <c r="A1094" i="9"/>
  <c r="L1094" i="9" s="1"/>
  <c r="H147" i="13" s="1"/>
  <c r="L1093" i="9"/>
  <c r="J1093" i="9"/>
  <c r="K1093" i="9" s="1"/>
  <c r="H1093" i="9"/>
  <c r="G1093" i="9"/>
  <c r="D1093" i="9"/>
  <c r="A1093" i="9"/>
  <c r="L1092" i="9"/>
  <c r="H146" i="13" s="1"/>
  <c r="J1092" i="9"/>
  <c r="K1092" i="9" s="1"/>
  <c r="H1092" i="9"/>
  <c r="F146" i="13" s="1"/>
  <c r="G1092" i="9"/>
  <c r="E146" i="13" s="1"/>
  <c r="D1092" i="9"/>
  <c r="A1092" i="9"/>
  <c r="L1091" i="9"/>
  <c r="H145" i="13" s="1"/>
  <c r="J1091" i="9"/>
  <c r="K1091" i="9" s="1"/>
  <c r="H1091" i="9"/>
  <c r="F145" i="13" s="1"/>
  <c r="G1091" i="9"/>
  <c r="E145" i="13" s="1"/>
  <c r="D1091" i="9"/>
  <c r="A1091" i="9"/>
  <c r="J1090" i="9"/>
  <c r="K1090" i="9" s="1"/>
  <c r="H1090" i="9"/>
  <c r="F144" i="13" s="1"/>
  <c r="G1090" i="9"/>
  <c r="E144" i="13" s="1"/>
  <c r="D1090" i="9"/>
  <c r="A1090" i="9"/>
  <c r="L1090" i="9" s="1"/>
  <c r="H144" i="13" s="1"/>
  <c r="J1089" i="9"/>
  <c r="K1089" i="9" s="1"/>
  <c r="H1089" i="9"/>
  <c r="F143" i="13" s="1"/>
  <c r="G1089" i="9"/>
  <c r="E143" i="13" s="1"/>
  <c r="D1089" i="9"/>
  <c r="A1089" i="9"/>
  <c r="L1089" i="9" s="1"/>
  <c r="H143" i="13" s="1"/>
  <c r="L1088" i="9"/>
  <c r="H142" i="13" s="1"/>
  <c r="J1088" i="9"/>
  <c r="K1088" i="9" s="1"/>
  <c r="H1088" i="9"/>
  <c r="F142" i="13" s="1"/>
  <c r="G1088" i="9"/>
  <c r="E142" i="13" s="1"/>
  <c r="D1088" i="9"/>
  <c r="A1088" i="9"/>
  <c r="K1087" i="9"/>
  <c r="J1087" i="9"/>
  <c r="H1087" i="9"/>
  <c r="F141" i="13" s="1"/>
  <c r="G1087" i="9"/>
  <c r="E141" i="13" s="1"/>
  <c r="D1087" i="9"/>
  <c r="A1087" i="9"/>
  <c r="L1087" i="9" s="1"/>
  <c r="H141" i="13" s="1"/>
  <c r="J1086" i="9"/>
  <c r="K1086" i="9" s="1"/>
  <c r="H1086" i="9"/>
  <c r="F140" i="13" s="1"/>
  <c r="G1086" i="9"/>
  <c r="E140" i="13" s="1"/>
  <c r="D1086" i="9"/>
  <c r="A1086" i="9"/>
  <c r="L1086" i="9" s="1"/>
  <c r="H140" i="13" s="1"/>
  <c r="L1085" i="9"/>
  <c r="H139" i="13" s="1"/>
  <c r="J1085" i="9"/>
  <c r="K1085" i="9" s="1"/>
  <c r="H1085" i="9"/>
  <c r="F139" i="13" s="1"/>
  <c r="G1085" i="9"/>
  <c r="E139" i="13" s="1"/>
  <c r="D1085" i="9"/>
  <c r="A1085" i="9"/>
  <c r="L1084" i="9"/>
  <c r="H138" i="13" s="1"/>
  <c r="J1084" i="9"/>
  <c r="K1084" i="9" s="1"/>
  <c r="H1084" i="9"/>
  <c r="F138" i="13" s="1"/>
  <c r="G1084" i="9"/>
  <c r="E138" i="13" s="1"/>
  <c r="D1084" i="9"/>
  <c r="A1084" i="9"/>
  <c r="L1083" i="9"/>
  <c r="H137" i="13" s="1"/>
  <c r="J1083" i="9"/>
  <c r="K1083" i="9" s="1"/>
  <c r="H1083" i="9"/>
  <c r="F137" i="13" s="1"/>
  <c r="G1083" i="9"/>
  <c r="E137" i="13" s="1"/>
  <c r="D1083" i="9"/>
  <c r="A1083" i="9"/>
  <c r="J1082" i="9"/>
  <c r="K1082" i="9" s="1"/>
  <c r="H1082" i="9"/>
  <c r="F136" i="13" s="1"/>
  <c r="G1082" i="9"/>
  <c r="E136" i="13" s="1"/>
  <c r="D1082" i="9"/>
  <c r="A1082" i="9"/>
  <c r="L1082" i="9" s="1"/>
  <c r="H136" i="13" s="1"/>
  <c r="J1081" i="9"/>
  <c r="K1081" i="9" s="1"/>
  <c r="H1081" i="9"/>
  <c r="F135" i="13" s="1"/>
  <c r="G1081" i="9"/>
  <c r="E135" i="13" s="1"/>
  <c r="D1081" i="9"/>
  <c r="A1081" i="9"/>
  <c r="L1081" i="9" s="1"/>
  <c r="H135" i="13" s="1"/>
  <c r="L1080" i="9"/>
  <c r="H134" i="13" s="1"/>
  <c r="J1080" i="9"/>
  <c r="K1080" i="9" s="1"/>
  <c r="H1080" i="9"/>
  <c r="F134" i="13" s="1"/>
  <c r="G1080" i="9"/>
  <c r="E134" i="13" s="1"/>
  <c r="D1080" i="9"/>
  <c r="A1080" i="9"/>
  <c r="K1079" i="9"/>
  <c r="J1079" i="9"/>
  <c r="H1079" i="9"/>
  <c r="F133" i="13" s="1"/>
  <c r="G1079" i="9"/>
  <c r="E133" i="13" s="1"/>
  <c r="D1079" i="9"/>
  <c r="A1079" i="9"/>
  <c r="L1079" i="9" s="1"/>
  <c r="H133" i="13" s="1"/>
  <c r="Q1078" i="9"/>
  <c r="J1078" i="9"/>
  <c r="K1078" i="9" s="1"/>
  <c r="H1078" i="9"/>
  <c r="G1078" i="9"/>
  <c r="D1078" i="9"/>
  <c r="A1078" i="9"/>
  <c r="L1078" i="9" s="1"/>
  <c r="J1077" i="9"/>
  <c r="K1077" i="9" s="1"/>
  <c r="H1077" i="9"/>
  <c r="G1077" i="9"/>
  <c r="D1077" i="9"/>
  <c r="A1077" i="9"/>
  <c r="L1077" i="9" s="1"/>
  <c r="Q1076" i="9"/>
  <c r="J1076" i="9"/>
  <c r="K1076" i="9" s="1"/>
  <c r="H1076" i="9"/>
  <c r="G1076" i="9"/>
  <c r="D1076" i="9"/>
  <c r="A1076" i="9"/>
  <c r="L1076" i="9" s="1"/>
  <c r="L1075" i="9"/>
  <c r="H132" i="13" s="1"/>
  <c r="J1075" i="9"/>
  <c r="K1075" i="9" s="1"/>
  <c r="H1075" i="9"/>
  <c r="F132" i="13" s="1"/>
  <c r="G1075" i="9"/>
  <c r="E132" i="13" s="1"/>
  <c r="D1075" i="9"/>
  <c r="A1075" i="9"/>
  <c r="L1074" i="9"/>
  <c r="H131" i="13" s="1"/>
  <c r="J1074" i="9"/>
  <c r="K1074" i="9" s="1"/>
  <c r="H1074" i="9"/>
  <c r="F131" i="13" s="1"/>
  <c r="G1074" i="9"/>
  <c r="E131" i="13" s="1"/>
  <c r="D1074" i="9"/>
  <c r="A1074" i="9"/>
  <c r="L1073" i="9"/>
  <c r="H130" i="13" s="1"/>
  <c r="J1073" i="9"/>
  <c r="K1073" i="9" s="1"/>
  <c r="H1073" i="9"/>
  <c r="F130" i="13" s="1"/>
  <c r="G1073" i="9"/>
  <c r="E130" i="13" s="1"/>
  <c r="D1073" i="9"/>
  <c r="A1073" i="9"/>
  <c r="J1072" i="9"/>
  <c r="K1072" i="9" s="1"/>
  <c r="H1072" i="9"/>
  <c r="F129" i="13" s="1"/>
  <c r="G1072" i="9"/>
  <c r="E129" i="13" s="1"/>
  <c r="D1072" i="9"/>
  <c r="A1072" i="9"/>
  <c r="L1072" i="9" s="1"/>
  <c r="H129" i="13" s="1"/>
  <c r="J1071" i="9"/>
  <c r="K1071" i="9" s="1"/>
  <c r="H1071" i="9"/>
  <c r="F128" i="13" s="1"/>
  <c r="G1071" i="9"/>
  <c r="E128" i="13" s="1"/>
  <c r="D1071" i="9"/>
  <c r="A1071" i="9"/>
  <c r="L1071" i="9" s="1"/>
  <c r="H128" i="13" s="1"/>
  <c r="L1070" i="9"/>
  <c r="H127" i="13" s="1"/>
  <c r="J1070" i="9"/>
  <c r="K1070" i="9" s="1"/>
  <c r="H1070" i="9"/>
  <c r="F127" i="13" s="1"/>
  <c r="G1070" i="9"/>
  <c r="E127" i="13" s="1"/>
  <c r="D1070" i="9"/>
  <c r="A1070" i="9"/>
  <c r="J1069" i="9"/>
  <c r="K1069" i="9" s="1"/>
  <c r="H1069" i="9"/>
  <c r="F126" i="13" s="1"/>
  <c r="G1069" i="9"/>
  <c r="E126" i="13" s="1"/>
  <c r="D1069" i="9"/>
  <c r="A1069" i="9"/>
  <c r="L1069" i="9" s="1"/>
  <c r="H126" i="13" s="1"/>
  <c r="J1068" i="9"/>
  <c r="K1068" i="9" s="1"/>
  <c r="H1068" i="9"/>
  <c r="F125" i="13" s="1"/>
  <c r="G1068" i="9"/>
  <c r="E125" i="13" s="1"/>
  <c r="D1068" i="9"/>
  <c r="A1068" i="9"/>
  <c r="L1068" i="9" s="1"/>
  <c r="H125" i="13" s="1"/>
  <c r="L1067" i="9"/>
  <c r="H124" i="13" s="1"/>
  <c r="J1067" i="9"/>
  <c r="K1067" i="9" s="1"/>
  <c r="H1067" i="9"/>
  <c r="F124" i="13" s="1"/>
  <c r="G1067" i="9"/>
  <c r="E124" i="13" s="1"/>
  <c r="D1067" i="9"/>
  <c r="A1067" i="9"/>
  <c r="L1066" i="9"/>
  <c r="H123" i="13" s="1"/>
  <c r="J1066" i="9"/>
  <c r="K1066" i="9" s="1"/>
  <c r="H1066" i="9"/>
  <c r="F123" i="13" s="1"/>
  <c r="G1066" i="9"/>
  <c r="E123" i="13" s="1"/>
  <c r="D1066" i="9"/>
  <c r="A1066" i="9"/>
  <c r="L1065" i="9"/>
  <c r="H122" i="13" s="1"/>
  <c r="J1065" i="9"/>
  <c r="K1065" i="9" s="1"/>
  <c r="H1065" i="9"/>
  <c r="F122" i="13" s="1"/>
  <c r="G1065" i="9"/>
  <c r="E122" i="13" s="1"/>
  <c r="D1065" i="9"/>
  <c r="A1065" i="9"/>
  <c r="J1064" i="9"/>
  <c r="K1064" i="9" s="1"/>
  <c r="H1064" i="9"/>
  <c r="F121" i="13" s="1"/>
  <c r="G1064" i="9"/>
  <c r="E121" i="13" s="1"/>
  <c r="D1064" i="9"/>
  <c r="A1064" i="9"/>
  <c r="L1064" i="9" s="1"/>
  <c r="H121" i="13" s="1"/>
  <c r="J1063" i="9"/>
  <c r="K1063" i="9" s="1"/>
  <c r="H1063" i="9"/>
  <c r="F120" i="13" s="1"/>
  <c r="G1063" i="9"/>
  <c r="E120" i="13" s="1"/>
  <c r="D1063" i="9"/>
  <c r="A1063" i="9"/>
  <c r="L1063" i="9" s="1"/>
  <c r="H120" i="13" s="1"/>
  <c r="L1062" i="9"/>
  <c r="H119" i="13" s="1"/>
  <c r="J1062" i="9"/>
  <c r="K1062" i="9" s="1"/>
  <c r="H1062" i="9"/>
  <c r="F119" i="13" s="1"/>
  <c r="G1062" i="9"/>
  <c r="E119" i="13" s="1"/>
  <c r="D1062" i="9"/>
  <c r="A1062" i="9"/>
  <c r="J1061" i="9"/>
  <c r="K1061" i="9" s="1"/>
  <c r="H1061" i="9"/>
  <c r="G1061" i="9"/>
  <c r="D1061" i="9"/>
  <c r="A1061" i="9"/>
  <c r="L1061" i="9" s="1"/>
  <c r="J1060" i="9"/>
  <c r="K1060" i="9" s="1"/>
  <c r="H1060" i="9"/>
  <c r="F118" i="13" s="1"/>
  <c r="G1060" i="9"/>
  <c r="E118" i="13" s="1"/>
  <c r="D1060" i="9"/>
  <c r="A1060" i="9"/>
  <c r="L1060" i="9" s="1"/>
  <c r="H118" i="13" s="1"/>
  <c r="L1059" i="9"/>
  <c r="J1059" i="9"/>
  <c r="K1059" i="9" s="1"/>
  <c r="H1059" i="9"/>
  <c r="G1059" i="9"/>
  <c r="D1059" i="9"/>
  <c r="A1059" i="9"/>
  <c r="L1058" i="9"/>
  <c r="J1058" i="9"/>
  <c r="K1058" i="9" s="1"/>
  <c r="H1058" i="9"/>
  <c r="G1058" i="9"/>
  <c r="D1058" i="9"/>
  <c r="A1058" i="9"/>
  <c r="L1057" i="9"/>
  <c r="H117" i="13" s="1"/>
  <c r="J1057" i="9"/>
  <c r="K1057" i="9" s="1"/>
  <c r="H1057" i="9"/>
  <c r="F117" i="13" s="1"/>
  <c r="G1057" i="9"/>
  <c r="E117" i="13" s="1"/>
  <c r="D1057" i="9"/>
  <c r="A1057" i="9"/>
  <c r="J1056" i="9"/>
  <c r="K1056" i="9" s="1"/>
  <c r="H1056" i="9"/>
  <c r="F116" i="13" s="1"/>
  <c r="G1056" i="9"/>
  <c r="E116" i="13" s="1"/>
  <c r="D1056" i="9"/>
  <c r="A1056" i="9"/>
  <c r="L1056" i="9" s="1"/>
  <c r="H116" i="13" s="1"/>
  <c r="J1055" i="9"/>
  <c r="K1055" i="9" s="1"/>
  <c r="H1055" i="9"/>
  <c r="F115" i="13" s="1"/>
  <c r="G1055" i="9"/>
  <c r="E115" i="13" s="1"/>
  <c r="D1055" i="9"/>
  <c r="A1055" i="9"/>
  <c r="L1055" i="9" s="1"/>
  <c r="H115" i="13" s="1"/>
  <c r="L1054" i="9"/>
  <c r="H114" i="13" s="1"/>
  <c r="J1054" i="9"/>
  <c r="K1054" i="9" s="1"/>
  <c r="H1054" i="9"/>
  <c r="F114" i="13" s="1"/>
  <c r="G1054" i="9"/>
  <c r="E114" i="13" s="1"/>
  <c r="D1054" i="9"/>
  <c r="A1054" i="9"/>
  <c r="J1053" i="9"/>
  <c r="K1053" i="9" s="1"/>
  <c r="H1053" i="9"/>
  <c r="G1053" i="9"/>
  <c r="D1053" i="9"/>
  <c r="A1053" i="9"/>
  <c r="L1053" i="9" s="1"/>
  <c r="J1052" i="9"/>
  <c r="K1052" i="9" s="1"/>
  <c r="H1052" i="9"/>
  <c r="G1052" i="9"/>
  <c r="D1052" i="9"/>
  <c r="A1052" i="9"/>
  <c r="L1052" i="9" s="1"/>
  <c r="L1051" i="9"/>
  <c r="H113" i="13" s="1"/>
  <c r="J1051" i="9"/>
  <c r="K1051" i="9" s="1"/>
  <c r="H1051" i="9"/>
  <c r="F113" i="13" s="1"/>
  <c r="G1051" i="9"/>
  <c r="E113" i="13" s="1"/>
  <c r="D1051" i="9"/>
  <c r="A1051" i="9"/>
  <c r="L1050" i="9"/>
  <c r="H112" i="13" s="1"/>
  <c r="J1050" i="9"/>
  <c r="K1050" i="9" s="1"/>
  <c r="H1050" i="9"/>
  <c r="F112" i="13" s="1"/>
  <c r="G1050" i="9"/>
  <c r="E112" i="13" s="1"/>
  <c r="D1050" i="9"/>
  <c r="A1050" i="9"/>
  <c r="L1049" i="9"/>
  <c r="H111" i="13" s="1"/>
  <c r="J1049" i="9"/>
  <c r="K1049" i="9" s="1"/>
  <c r="H1049" i="9"/>
  <c r="F111" i="13" s="1"/>
  <c r="G1049" i="9"/>
  <c r="E111" i="13" s="1"/>
  <c r="D1049" i="9"/>
  <c r="A1049" i="9"/>
  <c r="J1048" i="9"/>
  <c r="K1048" i="9" s="1"/>
  <c r="H1048" i="9"/>
  <c r="F110" i="13" s="1"/>
  <c r="G1048" i="9"/>
  <c r="E110" i="13" s="1"/>
  <c r="D1048" i="9"/>
  <c r="A1048" i="9"/>
  <c r="L1048" i="9" s="1"/>
  <c r="H110" i="13" s="1"/>
  <c r="J1047" i="9"/>
  <c r="K1047" i="9" s="1"/>
  <c r="H1047" i="9"/>
  <c r="F109" i="13" s="1"/>
  <c r="G1047" i="9"/>
  <c r="E109" i="13" s="1"/>
  <c r="D1047" i="9"/>
  <c r="A1047" i="9"/>
  <c r="L1047" i="9" s="1"/>
  <c r="H109" i="13" s="1"/>
  <c r="L1046" i="9"/>
  <c r="H108" i="13" s="1"/>
  <c r="K1046" i="9"/>
  <c r="J1046" i="9"/>
  <c r="H1046" i="9"/>
  <c r="F108" i="13" s="1"/>
  <c r="G1046" i="9"/>
  <c r="E108" i="13" s="1"/>
  <c r="D1046" i="9"/>
  <c r="A1046" i="9"/>
  <c r="J1045" i="9"/>
  <c r="K1045" i="9" s="1"/>
  <c r="H1045" i="9"/>
  <c r="F107" i="13" s="1"/>
  <c r="G1045" i="9"/>
  <c r="E107" i="13" s="1"/>
  <c r="D1045" i="9"/>
  <c r="A1045" i="9"/>
  <c r="L1045" i="9" s="1"/>
  <c r="H107" i="13" s="1"/>
  <c r="J1044" i="9"/>
  <c r="K1044" i="9" s="1"/>
  <c r="H1044" i="9"/>
  <c r="F106" i="13" s="1"/>
  <c r="G1044" i="9"/>
  <c r="E106" i="13" s="1"/>
  <c r="D1044" i="9"/>
  <c r="A1044" i="9"/>
  <c r="L1044" i="9" s="1"/>
  <c r="H106" i="13" s="1"/>
  <c r="L1043" i="9"/>
  <c r="H105" i="13" s="1"/>
  <c r="J1043" i="9"/>
  <c r="K1043" i="9" s="1"/>
  <c r="H1043" i="9"/>
  <c r="F105" i="13" s="1"/>
  <c r="G1043" i="9"/>
  <c r="E105" i="13" s="1"/>
  <c r="D1043" i="9"/>
  <c r="A1043" i="9"/>
  <c r="L1042" i="9"/>
  <c r="H104" i="13" s="1"/>
  <c r="K1042" i="9"/>
  <c r="J1042" i="9"/>
  <c r="H1042" i="9"/>
  <c r="F104" i="13" s="1"/>
  <c r="G1042" i="9"/>
  <c r="E104" i="13" s="1"/>
  <c r="D1042" i="9"/>
  <c r="A1042" i="9"/>
  <c r="L1041" i="9"/>
  <c r="H103" i="13" s="1"/>
  <c r="J1041" i="9"/>
  <c r="K1041" i="9" s="1"/>
  <c r="H1041" i="9"/>
  <c r="F103" i="13" s="1"/>
  <c r="G1041" i="9"/>
  <c r="E103" i="13" s="1"/>
  <c r="D1041" i="9"/>
  <c r="A1041" i="9"/>
  <c r="J1040" i="9"/>
  <c r="K1040" i="9" s="1"/>
  <c r="H1040" i="9"/>
  <c r="G1040" i="9"/>
  <c r="D1040" i="9"/>
  <c r="A1040" i="9"/>
  <c r="L1040" i="9" s="1"/>
  <c r="J1039" i="9"/>
  <c r="K1039" i="9" s="1"/>
  <c r="H1039" i="9"/>
  <c r="F102" i="13" s="1"/>
  <c r="G1039" i="9"/>
  <c r="E102" i="13" s="1"/>
  <c r="D1039" i="9"/>
  <c r="A1039" i="9"/>
  <c r="L1039" i="9" s="1"/>
  <c r="H102" i="13" s="1"/>
  <c r="L1038" i="9"/>
  <c r="H101" i="13" s="1"/>
  <c r="J1038" i="9"/>
  <c r="K1038" i="9" s="1"/>
  <c r="H1038" i="9"/>
  <c r="F101" i="13" s="1"/>
  <c r="G1038" i="9"/>
  <c r="E101" i="13" s="1"/>
  <c r="D1038" i="9"/>
  <c r="A1038" i="9"/>
  <c r="J1037" i="9"/>
  <c r="K1037" i="9" s="1"/>
  <c r="H1037" i="9"/>
  <c r="F100" i="13" s="1"/>
  <c r="G1037" i="9"/>
  <c r="E100" i="13" s="1"/>
  <c r="D1037" i="9"/>
  <c r="A1037" i="9"/>
  <c r="L1037" i="9" s="1"/>
  <c r="H100" i="13" s="1"/>
  <c r="J1036" i="9"/>
  <c r="K1036" i="9" s="1"/>
  <c r="H1036" i="9"/>
  <c r="F99" i="13" s="1"/>
  <c r="G1036" i="9"/>
  <c r="E99" i="13" s="1"/>
  <c r="D1036" i="9"/>
  <c r="A1036" i="9"/>
  <c r="L1036" i="9" s="1"/>
  <c r="H99" i="13" s="1"/>
  <c r="Q1035" i="9"/>
  <c r="J1035" i="9"/>
  <c r="K1035" i="9" s="1"/>
  <c r="H1035" i="9"/>
  <c r="G1035" i="9"/>
  <c r="D1035" i="9"/>
  <c r="A1035" i="9"/>
  <c r="L1035" i="9" s="1"/>
  <c r="Q1034" i="9"/>
  <c r="J1034" i="9"/>
  <c r="K1034" i="9" s="1"/>
  <c r="H1034" i="9"/>
  <c r="G1034" i="9"/>
  <c r="D1034" i="9"/>
  <c r="A1034" i="9"/>
  <c r="L1034" i="9" s="1"/>
  <c r="Q1033" i="9"/>
  <c r="J1033" i="9"/>
  <c r="K1033" i="9" s="1"/>
  <c r="H1033" i="9"/>
  <c r="G1033" i="9"/>
  <c r="D1033" i="9"/>
  <c r="A1033" i="9"/>
  <c r="L1033" i="9" s="1"/>
  <c r="L1032" i="9"/>
  <c r="H98" i="13" s="1"/>
  <c r="J1032" i="9"/>
  <c r="K1032" i="9" s="1"/>
  <c r="H1032" i="9"/>
  <c r="F98" i="13" s="1"/>
  <c r="G1032" i="9"/>
  <c r="E98" i="13" s="1"/>
  <c r="D1032" i="9"/>
  <c r="A1032" i="9"/>
  <c r="L1031" i="9"/>
  <c r="H97" i="13" s="1"/>
  <c r="K1031" i="9"/>
  <c r="J1031" i="9"/>
  <c r="H1031" i="9"/>
  <c r="F97" i="13" s="1"/>
  <c r="G1031" i="9"/>
  <c r="E97" i="13" s="1"/>
  <c r="D1031" i="9"/>
  <c r="A1031" i="9"/>
  <c r="L1030" i="9"/>
  <c r="H96" i="13" s="1"/>
  <c r="J1030" i="9"/>
  <c r="K1030" i="9" s="1"/>
  <c r="H1030" i="9"/>
  <c r="F96" i="13" s="1"/>
  <c r="G1030" i="9"/>
  <c r="E96" i="13" s="1"/>
  <c r="D1030" i="9"/>
  <c r="A1030" i="9"/>
  <c r="J1029" i="9"/>
  <c r="K1029" i="9" s="1"/>
  <c r="H1029" i="9"/>
  <c r="F95" i="13" s="1"/>
  <c r="G1029" i="9"/>
  <c r="E95" i="13" s="1"/>
  <c r="D1029" i="9"/>
  <c r="A1029" i="9"/>
  <c r="L1029" i="9" s="1"/>
  <c r="H95" i="13" s="1"/>
  <c r="J1028" i="9"/>
  <c r="K1028" i="9" s="1"/>
  <c r="H1028" i="9"/>
  <c r="F94" i="13" s="1"/>
  <c r="G1028" i="9"/>
  <c r="E94" i="13" s="1"/>
  <c r="D1028" i="9"/>
  <c r="A1028" i="9"/>
  <c r="L1028" i="9" s="1"/>
  <c r="H94" i="13" s="1"/>
  <c r="L1027" i="9"/>
  <c r="J1027" i="9"/>
  <c r="K1027" i="9" s="1"/>
  <c r="H1027" i="9"/>
  <c r="G1027" i="9"/>
  <c r="D1027" i="9"/>
  <c r="A1027" i="9"/>
  <c r="J1026" i="9"/>
  <c r="K1026" i="9" s="1"/>
  <c r="H1026" i="9"/>
  <c r="F93" i="13" s="1"/>
  <c r="G1026" i="9"/>
  <c r="E93" i="13" s="1"/>
  <c r="D1026" i="9"/>
  <c r="A1026" i="9"/>
  <c r="L1026" i="9" s="1"/>
  <c r="H93" i="13" s="1"/>
  <c r="J1025" i="9"/>
  <c r="K1025" i="9" s="1"/>
  <c r="H1025" i="9"/>
  <c r="F92" i="13" s="1"/>
  <c r="G1025" i="9"/>
  <c r="E92" i="13" s="1"/>
  <c r="D1025" i="9"/>
  <c r="A1025" i="9"/>
  <c r="L1025" i="9" s="1"/>
  <c r="H92" i="13" s="1"/>
  <c r="L1024" i="9"/>
  <c r="H91" i="13" s="1"/>
  <c r="J1024" i="9"/>
  <c r="K1024" i="9" s="1"/>
  <c r="H1024" i="9"/>
  <c r="F91" i="13" s="1"/>
  <c r="G1024" i="9"/>
  <c r="E91" i="13" s="1"/>
  <c r="D1024" i="9"/>
  <c r="A1024" i="9"/>
  <c r="L1023" i="9"/>
  <c r="J1023" i="9"/>
  <c r="K1023" i="9" s="1"/>
  <c r="H1023" i="9"/>
  <c r="G1023" i="9"/>
  <c r="D1023" i="9"/>
  <c r="A1023" i="9"/>
  <c r="L1022" i="9"/>
  <c r="H90" i="13" s="1"/>
  <c r="J1022" i="9"/>
  <c r="K1022" i="9" s="1"/>
  <c r="H1022" i="9"/>
  <c r="F90" i="13" s="1"/>
  <c r="G1022" i="9"/>
  <c r="E90" i="13" s="1"/>
  <c r="D1022" i="9"/>
  <c r="A1022" i="9"/>
  <c r="J1021" i="9"/>
  <c r="K1021" i="9" s="1"/>
  <c r="H1021" i="9"/>
  <c r="G1021" i="9"/>
  <c r="D1021" i="9"/>
  <c r="A1021" i="9"/>
  <c r="L1021" i="9" s="1"/>
  <c r="J1020" i="9"/>
  <c r="K1020" i="9" s="1"/>
  <c r="H1020" i="9"/>
  <c r="F89" i="13" s="1"/>
  <c r="G1020" i="9"/>
  <c r="E89" i="13" s="1"/>
  <c r="D1020" i="9"/>
  <c r="A1020" i="9"/>
  <c r="L1020" i="9" s="1"/>
  <c r="H89" i="13" s="1"/>
  <c r="L1019" i="9"/>
  <c r="H88" i="13" s="1"/>
  <c r="J1019" i="9"/>
  <c r="K1019" i="9" s="1"/>
  <c r="H1019" i="9"/>
  <c r="F88" i="13" s="1"/>
  <c r="G1019" i="9"/>
  <c r="E88" i="13" s="1"/>
  <c r="D1019" i="9"/>
  <c r="A1019" i="9"/>
  <c r="J1018" i="9"/>
  <c r="K1018" i="9" s="1"/>
  <c r="H1018" i="9"/>
  <c r="F87" i="13" s="1"/>
  <c r="G1018" i="9"/>
  <c r="E87" i="13" s="1"/>
  <c r="D1018" i="9"/>
  <c r="A1018" i="9"/>
  <c r="L1018" i="9" s="1"/>
  <c r="H87" i="13" s="1"/>
  <c r="J1017" i="9"/>
  <c r="K1017" i="9" s="1"/>
  <c r="H1017" i="9"/>
  <c r="F86" i="13" s="1"/>
  <c r="G1017" i="9"/>
  <c r="E86" i="13" s="1"/>
  <c r="D1017" i="9"/>
  <c r="A1017" i="9"/>
  <c r="L1017" i="9" s="1"/>
  <c r="H86" i="13" s="1"/>
  <c r="L1016" i="9"/>
  <c r="J1016" i="9"/>
  <c r="K1016" i="9" s="1"/>
  <c r="H1016" i="9"/>
  <c r="G1016" i="9"/>
  <c r="D1016" i="9"/>
  <c r="A1016" i="9"/>
  <c r="L1015" i="9"/>
  <c r="J1015" i="9"/>
  <c r="K1015" i="9" s="1"/>
  <c r="H1015" i="9"/>
  <c r="G1015" i="9"/>
  <c r="D1015" i="9"/>
  <c r="A1015" i="9"/>
  <c r="L1014" i="9"/>
  <c r="H85" i="13" s="1"/>
  <c r="J1014" i="9"/>
  <c r="K1014" i="9" s="1"/>
  <c r="H1014" i="9"/>
  <c r="F85" i="13" s="1"/>
  <c r="G1014" i="9"/>
  <c r="E85" i="13" s="1"/>
  <c r="D1014" i="9"/>
  <c r="A1014" i="9"/>
  <c r="J1013" i="9"/>
  <c r="K1013" i="9" s="1"/>
  <c r="H1013" i="9"/>
  <c r="F84" i="13" s="1"/>
  <c r="G1013" i="9"/>
  <c r="E84" i="13" s="1"/>
  <c r="D1013" i="9"/>
  <c r="A1013" i="9"/>
  <c r="L1013" i="9" s="1"/>
  <c r="H84" i="13" s="1"/>
  <c r="J1012" i="9"/>
  <c r="K1012" i="9" s="1"/>
  <c r="H1012" i="9"/>
  <c r="F83" i="13" s="1"/>
  <c r="G1012" i="9"/>
  <c r="E83" i="13" s="1"/>
  <c r="D1012" i="9"/>
  <c r="A1012" i="9"/>
  <c r="L1012" i="9" s="1"/>
  <c r="H83" i="13" s="1"/>
  <c r="L1011" i="9"/>
  <c r="H82" i="13" s="1"/>
  <c r="J1011" i="9"/>
  <c r="K1011" i="9" s="1"/>
  <c r="H1011" i="9"/>
  <c r="F82" i="13" s="1"/>
  <c r="G1011" i="9"/>
  <c r="E82" i="13" s="1"/>
  <c r="D1011" i="9"/>
  <c r="A1011" i="9"/>
  <c r="J1010" i="9"/>
  <c r="K1010" i="9" s="1"/>
  <c r="H1010" i="9"/>
  <c r="F81" i="13" s="1"/>
  <c r="G1010" i="9"/>
  <c r="E81" i="13" s="1"/>
  <c r="D1010" i="9"/>
  <c r="A1010" i="9"/>
  <c r="L1010" i="9" s="1"/>
  <c r="H81" i="13" s="1"/>
  <c r="J1009" i="9"/>
  <c r="K1009" i="9" s="1"/>
  <c r="H1009" i="9"/>
  <c r="F80" i="13" s="1"/>
  <c r="G1009" i="9"/>
  <c r="E80" i="13" s="1"/>
  <c r="D1009" i="9"/>
  <c r="A1009" i="9"/>
  <c r="L1009" i="9" s="1"/>
  <c r="H80" i="13" s="1"/>
  <c r="L1008" i="9"/>
  <c r="J1008" i="9"/>
  <c r="K1008" i="9" s="1"/>
  <c r="H1008" i="9"/>
  <c r="G1008" i="9"/>
  <c r="D1008" i="9"/>
  <c r="A1008" i="9"/>
  <c r="L1007" i="9"/>
  <c r="H79" i="13" s="1"/>
  <c r="J1007" i="9"/>
  <c r="K1007" i="9" s="1"/>
  <c r="H1007" i="9"/>
  <c r="F79" i="13" s="1"/>
  <c r="G1007" i="9"/>
  <c r="E79" i="13" s="1"/>
  <c r="D1007" i="9"/>
  <c r="A1007" i="9"/>
  <c r="L1006" i="9"/>
  <c r="H78" i="13" s="1"/>
  <c r="J1006" i="9"/>
  <c r="K1006" i="9" s="1"/>
  <c r="H1006" i="9"/>
  <c r="F78" i="13" s="1"/>
  <c r="G1006" i="9"/>
  <c r="E78" i="13" s="1"/>
  <c r="D1006" i="9"/>
  <c r="A1006" i="9"/>
  <c r="J1005" i="9"/>
  <c r="K1005" i="9" s="1"/>
  <c r="H1005" i="9"/>
  <c r="F77" i="13" s="1"/>
  <c r="G1005" i="9"/>
  <c r="E77" i="13" s="1"/>
  <c r="D1005" i="9"/>
  <c r="A1005" i="9"/>
  <c r="L1005" i="9" s="1"/>
  <c r="H77" i="13" s="1"/>
  <c r="J1004" i="9"/>
  <c r="K1004" i="9" s="1"/>
  <c r="H1004" i="9"/>
  <c r="F76" i="13" s="1"/>
  <c r="G1004" i="9"/>
  <c r="E76" i="13" s="1"/>
  <c r="D1004" i="9"/>
  <c r="A1004" i="9"/>
  <c r="L1004" i="9" s="1"/>
  <c r="H76" i="13" s="1"/>
  <c r="Q1003" i="9"/>
  <c r="J1003" i="9"/>
  <c r="K1003" i="9" s="1"/>
  <c r="H1003" i="9"/>
  <c r="G1003" i="9"/>
  <c r="D1003" i="9"/>
  <c r="A1003" i="9"/>
  <c r="L1003" i="9" s="1"/>
  <c r="L1002" i="9"/>
  <c r="H75" i="13" s="1"/>
  <c r="J1002" i="9"/>
  <c r="K1002" i="9" s="1"/>
  <c r="H1002" i="9"/>
  <c r="F75" i="13" s="1"/>
  <c r="G1002" i="9"/>
  <c r="E75" i="13" s="1"/>
  <c r="D1002" i="9"/>
  <c r="A1002" i="9"/>
  <c r="J1001" i="9"/>
  <c r="K1001" i="9" s="1"/>
  <c r="H1001" i="9"/>
  <c r="G1001" i="9"/>
  <c r="D1001" i="9"/>
  <c r="A1001" i="9"/>
  <c r="L1001" i="9" s="1"/>
  <c r="J1000" i="9"/>
  <c r="K1000" i="9" s="1"/>
  <c r="H1000" i="9"/>
  <c r="G1000" i="9"/>
  <c r="D1000" i="9"/>
  <c r="A1000" i="9"/>
  <c r="L1000" i="9" s="1"/>
  <c r="L999" i="9"/>
  <c r="J999" i="9"/>
  <c r="K999" i="9" s="1"/>
  <c r="H999" i="9"/>
  <c r="G999" i="9"/>
  <c r="D999" i="9"/>
  <c r="A999" i="9"/>
  <c r="L998" i="9"/>
  <c r="H74" i="13" s="1"/>
  <c r="J998" i="9"/>
  <c r="K998" i="9" s="1"/>
  <c r="H998" i="9"/>
  <c r="F74" i="13" s="1"/>
  <c r="G998" i="9"/>
  <c r="E74" i="13" s="1"/>
  <c r="D998" i="9"/>
  <c r="A998" i="9"/>
  <c r="L997" i="9"/>
  <c r="H73" i="13" s="1"/>
  <c r="J997" i="9"/>
  <c r="K997" i="9" s="1"/>
  <c r="H997" i="9"/>
  <c r="F73" i="13" s="1"/>
  <c r="G997" i="9"/>
  <c r="E73" i="13" s="1"/>
  <c r="D997" i="9"/>
  <c r="A997" i="9"/>
  <c r="J996" i="9"/>
  <c r="K996" i="9" s="1"/>
  <c r="H996" i="9"/>
  <c r="G996" i="9"/>
  <c r="D996" i="9"/>
  <c r="A996" i="9"/>
  <c r="L996" i="9" s="1"/>
  <c r="J995" i="9"/>
  <c r="K995" i="9" s="1"/>
  <c r="H995" i="9"/>
  <c r="G995" i="9"/>
  <c r="D995" i="9"/>
  <c r="A995" i="9"/>
  <c r="L995" i="9" s="1"/>
  <c r="L994" i="9"/>
  <c r="J994" i="9"/>
  <c r="K994" i="9" s="1"/>
  <c r="H994" i="9"/>
  <c r="G994" i="9"/>
  <c r="D994" i="9"/>
  <c r="A994" i="9"/>
  <c r="J993" i="9"/>
  <c r="K993" i="9" s="1"/>
  <c r="H993" i="9"/>
  <c r="F72" i="13" s="1"/>
  <c r="G993" i="9"/>
  <c r="E72" i="13" s="1"/>
  <c r="D993" i="9"/>
  <c r="A993" i="9"/>
  <c r="L993" i="9" s="1"/>
  <c r="H72" i="13" s="1"/>
  <c r="J992" i="9"/>
  <c r="K992" i="9" s="1"/>
  <c r="H992" i="9"/>
  <c r="G992" i="9"/>
  <c r="D992" i="9"/>
  <c r="A992" i="9"/>
  <c r="L992" i="9" s="1"/>
  <c r="Q991" i="9"/>
  <c r="J991" i="9"/>
  <c r="K991" i="9" s="1"/>
  <c r="H991" i="9"/>
  <c r="G991" i="9"/>
  <c r="D991" i="9"/>
  <c r="A991" i="9"/>
  <c r="L991" i="9" s="1"/>
  <c r="L990" i="9"/>
  <c r="H71" i="13" s="1"/>
  <c r="J990" i="9"/>
  <c r="K990" i="9" s="1"/>
  <c r="H990" i="9"/>
  <c r="F71" i="13" s="1"/>
  <c r="G990" i="9"/>
  <c r="E71" i="13" s="1"/>
  <c r="D990" i="9"/>
  <c r="A990" i="9"/>
  <c r="L989" i="9"/>
  <c r="H70" i="13" s="1"/>
  <c r="J989" i="9"/>
  <c r="K989" i="9" s="1"/>
  <c r="H989" i="9"/>
  <c r="F70" i="13" s="1"/>
  <c r="G989" i="9"/>
  <c r="E70" i="13" s="1"/>
  <c r="D989" i="9"/>
  <c r="A989" i="9"/>
  <c r="L988" i="9"/>
  <c r="H69" i="13" s="1"/>
  <c r="J988" i="9"/>
  <c r="K988" i="9" s="1"/>
  <c r="H988" i="9"/>
  <c r="F69" i="13" s="1"/>
  <c r="G988" i="9"/>
  <c r="E69" i="13" s="1"/>
  <c r="D988" i="9"/>
  <c r="A988" i="9"/>
  <c r="J987" i="9"/>
  <c r="K987" i="9" s="1"/>
  <c r="H987" i="9"/>
  <c r="F68" i="13" s="1"/>
  <c r="G987" i="9"/>
  <c r="E68" i="13" s="1"/>
  <c r="D987" i="9"/>
  <c r="A987" i="9"/>
  <c r="L987" i="9" s="1"/>
  <c r="H68" i="13" s="1"/>
  <c r="J986" i="9"/>
  <c r="K986" i="9" s="1"/>
  <c r="H986" i="9"/>
  <c r="F67" i="13" s="1"/>
  <c r="G986" i="9"/>
  <c r="E67" i="13" s="1"/>
  <c r="D986" i="9"/>
  <c r="A986" i="9"/>
  <c r="L986" i="9" s="1"/>
  <c r="H67" i="13" s="1"/>
  <c r="L985" i="9"/>
  <c r="H66" i="13" s="1"/>
  <c r="J985" i="9"/>
  <c r="K985" i="9" s="1"/>
  <c r="H985" i="9"/>
  <c r="F66" i="13" s="1"/>
  <c r="G985" i="9"/>
  <c r="E66" i="13" s="1"/>
  <c r="D985" i="9"/>
  <c r="A985" i="9"/>
  <c r="J984" i="9"/>
  <c r="K984" i="9" s="1"/>
  <c r="H984" i="9"/>
  <c r="F65" i="13" s="1"/>
  <c r="G984" i="9"/>
  <c r="E65" i="13" s="1"/>
  <c r="D984" i="9"/>
  <c r="A984" i="9"/>
  <c r="L984" i="9" s="1"/>
  <c r="H65" i="13" s="1"/>
  <c r="J983" i="9"/>
  <c r="K983" i="9" s="1"/>
  <c r="H983" i="9"/>
  <c r="G983" i="9"/>
  <c r="D983" i="9"/>
  <c r="A983" i="9"/>
  <c r="L983" i="9" s="1"/>
  <c r="L982" i="9"/>
  <c r="J982" i="9"/>
  <c r="K982" i="9" s="1"/>
  <c r="H982" i="9"/>
  <c r="G982" i="9"/>
  <c r="D982" i="9"/>
  <c r="A982" i="9"/>
  <c r="L981" i="9"/>
  <c r="H64" i="13" s="1"/>
  <c r="J981" i="9"/>
  <c r="K981" i="9" s="1"/>
  <c r="H981" i="9"/>
  <c r="F64" i="13" s="1"/>
  <c r="G981" i="9"/>
  <c r="E64" i="13" s="1"/>
  <c r="D981" i="9"/>
  <c r="A981" i="9"/>
  <c r="L980" i="9"/>
  <c r="H63" i="13" s="1"/>
  <c r="J980" i="9"/>
  <c r="K980" i="9" s="1"/>
  <c r="H980" i="9"/>
  <c r="F63" i="13" s="1"/>
  <c r="G980" i="9"/>
  <c r="E63" i="13" s="1"/>
  <c r="D980" i="9"/>
  <c r="A980" i="9"/>
  <c r="J979" i="9"/>
  <c r="K979" i="9" s="1"/>
  <c r="H979" i="9"/>
  <c r="G979" i="9"/>
  <c r="D979" i="9"/>
  <c r="A979" i="9"/>
  <c r="L979" i="9" s="1"/>
  <c r="J978" i="9"/>
  <c r="K978" i="9" s="1"/>
  <c r="H978" i="9"/>
  <c r="G978" i="9"/>
  <c r="D978" i="9"/>
  <c r="A978" i="9"/>
  <c r="L978" i="9" s="1"/>
  <c r="L977" i="9"/>
  <c r="J977" i="9"/>
  <c r="K977" i="9" s="1"/>
  <c r="H977" i="9"/>
  <c r="G977" i="9"/>
  <c r="D977" i="9"/>
  <c r="A977" i="9"/>
  <c r="J976" i="9"/>
  <c r="K976" i="9" s="1"/>
  <c r="H976" i="9"/>
  <c r="G976" i="9"/>
  <c r="D976" i="9"/>
  <c r="A976" i="9"/>
  <c r="L976" i="9" s="1"/>
  <c r="J975" i="9"/>
  <c r="K975" i="9" s="1"/>
  <c r="H975" i="9"/>
  <c r="G975" i="9"/>
  <c r="D975" i="9"/>
  <c r="A975" i="9"/>
  <c r="L975" i="9" s="1"/>
  <c r="L974" i="9"/>
  <c r="J974" i="9"/>
  <c r="K974" i="9" s="1"/>
  <c r="H974" i="9"/>
  <c r="G974" i="9"/>
  <c r="D974" i="9"/>
  <c r="A974" i="9"/>
  <c r="L973" i="9"/>
  <c r="J973" i="9"/>
  <c r="K973" i="9" s="1"/>
  <c r="H973" i="9"/>
  <c r="G973" i="9"/>
  <c r="D973" i="9"/>
  <c r="A973" i="9"/>
  <c r="L972" i="9"/>
  <c r="H62" i="13" s="1"/>
  <c r="J972" i="9"/>
  <c r="K972" i="9" s="1"/>
  <c r="H972" i="9"/>
  <c r="F62" i="13" s="1"/>
  <c r="G972" i="9"/>
  <c r="E62" i="13" s="1"/>
  <c r="D972" i="9"/>
  <c r="A972" i="9"/>
  <c r="J971" i="9"/>
  <c r="K971" i="9" s="1"/>
  <c r="H971" i="9"/>
  <c r="G971" i="9"/>
  <c r="D971" i="9"/>
  <c r="A971" i="9"/>
  <c r="L971" i="9" s="1"/>
  <c r="J970" i="9"/>
  <c r="K970" i="9" s="1"/>
  <c r="H970" i="9"/>
  <c r="F61" i="13" s="1"/>
  <c r="G970" i="9"/>
  <c r="E61" i="13" s="1"/>
  <c r="D970" i="9"/>
  <c r="A970" i="9"/>
  <c r="L970" i="9" s="1"/>
  <c r="H61" i="13" s="1"/>
  <c r="L969" i="9"/>
  <c r="J969" i="9"/>
  <c r="K969" i="9" s="1"/>
  <c r="H969" i="9"/>
  <c r="G969" i="9"/>
  <c r="D969" i="9"/>
  <c r="A969" i="9"/>
  <c r="J968" i="9"/>
  <c r="K968" i="9" s="1"/>
  <c r="H968" i="9"/>
  <c r="G968" i="9"/>
  <c r="D968" i="9"/>
  <c r="A968" i="9"/>
  <c r="L968" i="9" s="1"/>
  <c r="J967" i="9"/>
  <c r="K967" i="9" s="1"/>
  <c r="H967" i="9"/>
  <c r="F60" i="13" s="1"/>
  <c r="G967" i="9"/>
  <c r="E60" i="13" s="1"/>
  <c r="D967" i="9"/>
  <c r="A967" i="9"/>
  <c r="L967" i="9" s="1"/>
  <c r="H60" i="13" s="1"/>
  <c r="L966" i="9"/>
  <c r="J966" i="9"/>
  <c r="K966" i="9" s="1"/>
  <c r="H966" i="9"/>
  <c r="G966" i="9"/>
  <c r="D966" i="9"/>
  <c r="A966" i="9"/>
  <c r="L965" i="9"/>
  <c r="K965" i="9"/>
  <c r="J965" i="9"/>
  <c r="H965" i="9"/>
  <c r="G965" i="9"/>
  <c r="D965" i="9"/>
  <c r="A965" i="9"/>
  <c r="L964" i="9"/>
  <c r="J964" i="9"/>
  <c r="K964" i="9" s="1"/>
  <c r="H964" i="9"/>
  <c r="G964" i="9"/>
  <c r="D964" i="9"/>
  <c r="A964" i="9"/>
  <c r="J963" i="9"/>
  <c r="K963" i="9" s="1"/>
  <c r="H963" i="9"/>
  <c r="G963" i="9"/>
  <c r="D963" i="9"/>
  <c r="A963" i="9"/>
  <c r="L963" i="9" s="1"/>
  <c r="J962" i="9"/>
  <c r="K962" i="9" s="1"/>
  <c r="H962" i="9"/>
  <c r="F59" i="13" s="1"/>
  <c r="G962" i="9"/>
  <c r="E59" i="13" s="1"/>
  <c r="D962" i="9"/>
  <c r="A962" i="9"/>
  <c r="L962" i="9" s="1"/>
  <c r="H59" i="13" s="1"/>
  <c r="L961" i="9"/>
  <c r="J961" i="9"/>
  <c r="K961" i="9" s="1"/>
  <c r="H961" i="9"/>
  <c r="G961" i="9"/>
  <c r="D961" i="9"/>
  <c r="A961" i="9"/>
  <c r="J960" i="9"/>
  <c r="K960" i="9" s="1"/>
  <c r="H960" i="9"/>
  <c r="F58" i="13" s="1"/>
  <c r="G960" i="9"/>
  <c r="E58" i="13" s="1"/>
  <c r="D960" i="9"/>
  <c r="A960" i="9"/>
  <c r="L960" i="9" s="1"/>
  <c r="H58" i="13" s="1"/>
  <c r="J959" i="9"/>
  <c r="K959" i="9" s="1"/>
  <c r="H959" i="9"/>
  <c r="F57" i="13" s="1"/>
  <c r="G959" i="9"/>
  <c r="E57" i="13" s="1"/>
  <c r="D959" i="9"/>
  <c r="A959" i="9"/>
  <c r="L959" i="9" s="1"/>
  <c r="H57" i="13" s="1"/>
  <c r="L958" i="9"/>
  <c r="H56" i="13" s="1"/>
  <c r="J958" i="9"/>
  <c r="K958" i="9" s="1"/>
  <c r="H958" i="9"/>
  <c r="F56" i="13" s="1"/>
  <c r="G958" i="9"/>
  <c r="E56" i="13" s="1"/>
  <c r="D958" i="9"/>
  <c r="A958" i="9"/>
  <c r="L957" i="9"/>
  <c r="H55" i="13" s="1"/>
  <c r="J957" i="9"/>
  <c r="K957" i="9" s="1"/>
  <c r="H957" i="9"/>
  <c r="F55" i="13" s="1"/>
  <c r="G957" i="9"/>
  <c r="E55" i="13" s="1"/>
  <c r="D957" i="9"/>
  <c r="A957" i="9"/>
  <c r="L956" i="9"/>
  <c r="H54" i="13" s="1"/>
  <c r="J956" i="9"/>
  <c r="K956" i="9" s="1"/>
  <c r="H956" i="9"/>
  <c r="F54" i="13" s="1"/>
  <c r="G956" i="9"/>
  <c r="E54" i="13" s="1"/>
  <c r="D956" i="9"/>
  <c r="A956" i="9"/>
  <c r="J955" i="9"/>
  <c r="K955" i="9" s="1"/>
  <c r="H955" i="9"/>
  <c r="G955" i="9"/>
  <c r="D955" i="9"/>
  <c r="A955" i="9"/>
  <c r="L955" i="9" s="1"/>
  <c r="J954" i="9"/>
  <c r="K954" i="9" s="1"/>
  <c r="H954" i="9"/>
  <c r="F53" i="13" s="1"/>
  <c r="G954" i="9"/>
  <c r="E53" i="13" s="1"/>
  <c r="D954" i="9"/>
  <c r="A954" i="9"/>
  <c r="L954" i="9" s="1"/>
  <c r="H53" i="13" s="1"/>
  <c r="L953" i="9"/>
  <c r="H52" i="13" s="1"/>
  <c r="J953" i="9"/>
  <c r="K953" i="9" s="1"/>
  <c r="H953" i="9"/>
  <c r="F52" i="13" s="1"/>
  <c r="G953" i="9"/>
  <c r="E52" i="13" s="1"/>
  <c r="D953" i="9"/>
  <c r="A953" i="9"/>
  <c r="J952" i="9"/>
  <c r="K952" i="9" s="1"/>
  <c r="H952" i="9"/>
  <c r="F51" i="13" s="1"/>
  <c r="G952" i="9"/>
  <c r="E51" i="13" s="1"/>
  <c r="D952" i="9"/>
  <c r="A952" i="9"/>
  <c r="L952" i="9" s="1"/>
  <c r="H51" i="13" s="1"/>
  <c r="J951" i="9"/>
  <c r="K951" i="9" s="1"/>
  <c r="H951" i="9"/>
  <c r="F50" i="13" s="1"/>
  <c r="G951" i="9"/>
  <c r="E50" i="13" s="1"/>
  <c r="D951" i="9"/>
  <c r="A951" i="9"/>
  <c r="L951" i="9" s="1"/>
  <c r="H50" i="13" s="1"/>
  <c r="Q950" i="9"/>
  <c r="J950" i="9"/>
  <c r="K950" i="9" s="1"/>
  <c r="H950" i="9"/>
  <c r="G950" i="9"/>
  <c r="D950" i="9"/>
  <c r="A950" i="9"/>
  <c r="L950" i="9" s="1"/>
  <c r="L949" i="9"/>
  <c r="H49" i="13" s="1"/>
  <c r="J949" i="9"/>
  <c r="K949" i="9" s="1"/>
  <c r="H949" i="9"/>
  <c r="F49" i="13" s="1"/>
  <c r="G949" i="9"/>
  <c r="E49" i="13" s="1"/>
  <c r="D949" i="9"/>
  <c r="A949" i="9"/>
  <c r="L948" i="9"/>
  <c r="H48" i="13" s="1"/>
  <c r="J948" i="9"/>
  <c r="K948" i="9" s="1"/>
  <c r="H948" i="9"/>
  <c r="F48" i="13" s="1"/>
  <c r="G948" i="9"/>
  <c r="E48" i="13" s="1"/>
  <c r="D948" i="9"/>
  <c r="A948" i="9"/>
  <c r="L947" i="9"/>
  <c r="H47" i="13" s="1"/>
  <c r="J947" i="9"/>
  <c r="K947" i="9" s="1"/>
  <c r="H947" i="9"/>
  <c r="F47" i="13" s="1"/>
  <c r="G947" i="9"/>
  <c r="E47" i="13" s="1"/>
  <c r="D947" i="9"/>
  <c r="A947" i="9"/>
  <c r="J946" i="9"/>
  <c r="K946" i="9" s="1"/>
  <c r="H946" i="9"/>
  <c r="F46" i="13" s="1"/>
  <c r="G946" i="9"/>
  <c r="E46" i="13" s="1"/>
  <c r="D946" i="9"/>
  <c r="A946" i="9"/>
  <c r="L946" i="9" s="1"/>
  <c r="H46" i="13" s="1"/>
  <c r="J945" i="9"/>
  <c r="K945" i="9" s="1"/>
  <c r="H945" i="9"/>
  <c r="F45" i="13" s="1"/>
  <c r="G945" i="9"/>
  <c r="E45" i="13" s="1"/>
  <c r="D945" i="9"/>
  <c r="A945" i="9"/>
  <c r="L945" i="9" s="1"/>
  <c r="H45" i="13" s="1"/>
  <c r="Q944" i="9"/>
  <c r="J944" i="9"/>
  <c r="K944" i="9" s="1"/>
  <c r="H944" i="9"/>
  <c r="G944" i="9"/>
  <c r="D944" i="9"/>
  <c r="A944" i="9"/>
  <c r="L944" i="9" s="1"/>
  <c r="L943" i="9"/>
  <c r="H44" i="13" s="1"/>
  <c r="J943" i="9"/>
  <c r="K943" i="9" s="1"/>
  <c r="H943" i="9"/>
  <c r="F44" i="13" s="1"/>
  <c r="G943" i="9"/>
  <c r="E44" i="13" s="1"/>
  <c r="D943" i="9"/>
  <c r="A943" i="9"/>
  <c r="J942" i="9"/>
  <c r="K942" i="9" s="1"/>
  <c r="H942" i="9"/>
  <c r="F43" i="13" s="1"/>
  <c r="G942" i="9"/>
  <c r="E43" i="13" s="1"/>
  <c r="D942" i="9"/>
  <c r="A942" i="9"/>
  <c r="L942" i="9" s="1"/>
  <c r="H43" i="13" s="1"/>
  <c r="J941" i="9"/>
  <c r="K941" i="9" s="1"/>
  <c r="H941" i="9"/>
  <c r="F42" i="13" s="1"/>
  <c r="G941" i="9"/>
  <c r="E42" i="13" s="1"/>
  <c r="D941" i="9"/>
  <c r="A941" i="9"/>
  <c r="L941" i="9" s="1"/>
  <c r="H42" i="13" s="1"/>
  <c r="L940" i="9"/>
  <c r="J940" i="9"/>
  <c r="K940" i="9" s="1"/>
  <c r="H940" i="9"/>
  <c r="G940" i="9"/>
  <c r="D940" i="9"/>
  <c r="A940" i="9"/>
  <c r="L939" i="9"/>
  <c r="K939" i="9"/>
  <c r="J939" i="9"/>
  <c r="H939" i="9"/>
  <c r="G939" i="9"/>
  <c r="D939" i="9"/>
  <c r="A939" i="9"/>
  <c r="L938" i="9"/>
  <c r="H41" i="13" s="1"/>
  <c r="J938" i="9"/>
  <c r="K938" i="9" s="1"/>
  <c r="H938" i="9"/>
  <c r="F41" i="13" s="1"/>
  <c r="G938" i="9"/>
  <c r="E41" i="13" s="1"/>
  <c r="D938" i="9"/>
  <c r="A938" i="9"/>
  <c r="J937" i="9"/>
  <c r="K937" i="9" s="1"/>
  <c r="H937" i="9"/>
  <c r="F40" i="13" s="1"/>
  <c r="G937" i="9"/>
  <c r="E40" i="13" s="1"/>
  <c r="D937" i="9"/>
  <c r="A937" i="9"/>
  <c r="L937" i="9" s="1"/>
  <c r="H40" i="13" s="1"/>
  <c r="J936" i="9"/>
  <c r="K936" i="9" s="1"/>
  <c r="H936" i="9"/>
  <c r="G936" i="9"/>
  <c r="D936" i="9"/>
  <c r="A936" i="9"/>
  <c r="L936" i="9" s="1"/>
  <c r="L935" i="9"/>
  <c r="J935" i="9"/>
  <c r="K935" i="9" s="1"/>
  <c r="H935" i="9"/>
  <c r="G935" i="9"/>
  <c r="D935" i="9"/>
  <c r="A935" i="9"/>
  <c r="J934" i="9"/>
  <c r="K934" i="9" s="1"/>
  <c r="H934" i="9"/>
  <c r="G934" i="9"/>
  <c r="D934" i="9"/>
  <c r="A934" i="9"/>
  <c r="L934" i="9" s="1"/>
  <c r="J933" i="9"/>
  <c r="K933" i="9" s="1"/>
  <c r="H933" i="9"/>
  <c r="G933" i="9"/>
  <c r="D933" i="9"/>
  <c r="A933" i="9"/>
  <c r="L933" i="9" s="1"/>
  <c r="L932" i="9"/>
  <c r="J932" i="9"/>
  <c r="K932" i="9" s="1"/>
  <c r="H932" i="9"/>
  <c r="G932" i="9"/>
  <c r="D932" i="9"/>
  <c r="A932" i="9"/>
  <c r="L931" i="9"/>
  <c r="H39" i="13" s="1"/>
  <c r="J931" i="9"/>
  <c r="K931" i="9" s="1"/>
  <c r="H931" i="9"/>
  <c r="F39" i="13" s="1"/>
  <c r="G931" i="9"/>
  <c r="E39" i="13" s="1"/>
  <c r="D931" i="9"/>
  <c r="A931" i="9"/>
  <c r="L930" i="9"/>
  <c r="H38" i="13" s="1"/>
  <c r="J930" i="9"/>
  <c r="K930" i="9" s="1"/>
  <c r="H930" i="9"/>
  <c r="F38" i="13" s="1"/>
  <c r="G930" i="9"/>
  <c r="E38" i="13" s="1"/>
  <c r="D930" i="9"/>
  <c r="A930" i="9"/>
  <c r="J929" i="9"/>
  <c r="K929" i="9" s="1"/>
  <c r="H929" i="9"/>
  <c r="F37" i="13" s="1"/>
  <c r="G929" i="9"/>
  <c r="E37" i="13" s="1"/>
  <c r="D929" i="9"/>
  <c r="A929" i="9"/>
  <c r="L929" i="9" s="1"/>
  <c r="H37" i="13" s="1"/>
  <c r="J928" i="9"/>
  <c r="K928" i="9" s="1"/>
  <c r="H928" i="9"/>
  <c r="G928" i="9"/>
  <c r="D928" i="9"/>
  <c r="A928" i="9"/>
  <c r="L928" i="9" s="1"/>
  <c r="L927" i="9"/>
  <c r="H36" i="13" s="1"/>
  <c r="J927" i="9"/>
  <c r="K927" i="9" s="1"/>
  <c r="H927" i="9"/>
  <c r="F36" i="13" s="1"/>
  <c r="G927" i="9"/>
  <c r="E36" i="13" s="1"/>
  <c r="D927" i="9"/>
  <c r="A927" i="9"/>
  <c r="J926" i="9"/>
  <c r="K926" i="9" s="1"/>
  <c r="H926" i="9"/>
  <c r="G926" i="9"/>
  <c r="D926" i="9"/>
  <c r="A926" i="9"/>
  <c r="L926" i="9" s="1"/>
  <c r="J925" i="9"/>
  <c r="K925" i="9" s="1"/>
  <c r="H925" i="9"/>
  <c r="F35" i="13" s="1"/>
  <c r="G925" i="9"/>
  <c r="E35" i="13" s="1"/>
  <c r="D925" i="9"/>
  <c r="A925" i="9"/>
  <c r="L925" i="9" s="1"/>
  <c r="H35" i="13" s="1"/>
  <c r="L924" i="9"/>
  <c r="H34" i="13" s="1"/>
  <c r="J924" i="9"/>
  <c r="K924" i="9" s="1"/>
  <c r="H924" i="9"/>
  <c r="F34" i="13" s="1"/>
  <c r="G924" i="9"/>
  <c r="E34" i="13" s="1"/>
  <c r="D924" i="9"/>
  <c r="A924" i="9"/>
  <c r="L923" i="9"/>
  <c r="J923" i="9"/>
  <c r="K923" i="9" s="1"/>
  <c r="H923" i="9"/>
  <c r="G923" i="9"/>
  <c r="D923" i="9"/>
  <c r="A923" i="9"/>
  <c r="L922" i="9"/>
  <c r="J922" i="9"/>
  <c r="K922" i="9" s="1"/>
  <c r="H922" i="9"/>
  <c r="G922" i="9"/>
  <c r="D922" i="9"/>
  <c r="A922" i="9"/>
  <c r="J921" i="9"/>
  <c r="K921" i="9" s="1"/>
  <c r="H921" i="9"/>
  <c r="F33" i="13" s="1"/>
  <c r="G921" i="9"/>
  <c r="E33" i="13" s="1"/>
  <c r="D921" i="9"/>
  <c r="A921" i="9"/>
  <c r="L921" i="9" s="1"/>
  <c r="H33" i="13" s="1"/>
  <c r="J920" i="9"/>
  <c r="K920" i="9" s="1"/>
  <c r="H920" i="9"/>
  <c r="G920" i="9"/>
  <c r="D920" i="9"/>
  <c r="A920" i="9"/>
  <c r="L920" i="9" s="1"/>
  <c r="L919" i="9"/>
  <c r="H32" i="13" s="1"/>
  <c r="J919" i="9"/>
  <c r="K919" i="9" s="1"/>
  <c r="H919" i="9"/>
  <c r="F32" i="13" s="1"/>
  <c r="G919" i="9"/>
  <c r="E32" i="13" s="1"/>
  <c r="D919" i="9"/>
  <c r="A919" i="9"/>
  <c r="J918" i="9"/>
  <c r="K918" i="9" s="1"/>
  <c r="H918" i="9"/>
  <c r="F31" i="13" s="1"/>
  <c r="G918" i="9"/>
  <c r="E31" i="13" s="1"/>
  <c r="D918" i="9"/>
  <c r="A918" i="9"/>
  <c r="L918" i="9" s="1"/>
  <c r="H31" i="13" s="1"/>
  <c r="J917" i="9"/>
  <c r="K917" i="9" s="1"/>
  <c r="H917" i="9"/>
  <c r="F30" i="13" s="1"/>
  <c r="G917" i="9"/>
  <c r="E30" i="13" s="1"/>
  <c r="D917" i="9"/>
  <c r="A917" i="9"/>
  <c r="L917" i="9" s="1"/>
  <c r="H30" i="13" s="1"/>
  <c r="L916" i="9"/>
  <c r="H29" i="13" s="1"/>
  <c r="J916" i="9"/>
  <c r="K916" i="9" s="1"/>
  <c r="H916" i="9"/>
  <c r="F29" i="13" s="1"/>
  <c r="G916" i="9"/>
  <c r="E29" i="13" s="1"/>
  <c r="D916" i="9"/>
  <c r="A916" i="9"/>
  <c r="L915" i="9"/>
  <c r="H28" i="13" s="1"/>
  <c r="J915" i="9"/>
  <c r="K915" i="9" s="1"/>
  <c r="H915" i="9"/>
  <c r="F28" i="13" s="1"/>
  <c r="G915" i="9"/>
  <c r="E28" i="13" s="1"/>
  <c r="D915" i="9"/>
  <c r="A915" i="9"/>
  <c r="L914" i="9"/>
  <c r="J914" i="9"/>
  <c r="K914" i="9" s="1"/>
  <c r="H914" i="9"/>
  <c r="G914" i="9"/>
  <c r="D914" i="9"/>
  <c r="A914" i="9"/>
  <c r="J913" i="9"/>
  <c r="K913" i="9" s="1"/>
  <c r="H913" i="9"/>
  <c r="F27" i="13" s="1"/>
  <c r="G913" i="9"/>
  <c r="E27" i="13" s="1"/>
  <c r="D913" i="9"/>
  <c r="A913" i="9"/>
  <c r="L913" i="9" s="1"/>
  <c r="H27" i="13" s="1"/>
  <c r="J912" i="9"/>
  <c r="K912" i="9" s="1"/>
  <c r="H912" i="9"/>
  <c r="F26" i="13" s="1"/>
  <c r="G912" i="9"/>
  <c r="E26" i="13" s="1"/>
  <c r="D912" i="9"/>
  <c r="A912" i="9"/>
  <c r="L912" i="9" s="1"/>
  <c r="H26" i="13" s="1"/>
  <c r="L911" i="9"/>
  <c r="H25" i="13" s="1"/>
  <c r="J911" i="9"/>
  <c r="K911" i="9" s="1"/>
  <c r="H911" i="9"/>
  <c r="F25" i="13" s="1"/>
  <c r="G911" i="9"/>
  <c r="E25" i="13" s="1"/>
  <c r="D911" i="9"/>
  <c r="A911" i="9"/>
  <c r="J910" i="9"/>
  <c r="K910" i="9" s="1"/>
  <c r="H910" i="9"/>
  <c r="F24" i="13" s="1"/>
  <c r="G910" i="9"/>
  <c r="E24" i="13" s="1"/>
  <c r="D910" i="9"/>
  <c r="A910" i="9"/>
  <c r="L910" i="9" s="1"/>
  <c r="H24" i="13" s="1"/>
  <c r="J909" i="9"/>
  <c r="K909" i="9" s="1"/>
  <c r="H909" i="9"/>
  <c r="G909" i="9"/>
  <c r="D909" i="9"/>
  <c r="A909" i="9"/>
  <c r="L909" i="9" s="1"/>
  <c r="Q908" i="9"/>
  <c r="J908" i="9"/>
  <c r="K908" i="9" s="1"/>
  <c r="H908" i="9"/>
  <c r="G908" i="9"/>
  <c r="D908" i="9"/>
  <c r="A908" i="9"/>
  <c r="L908" i="9" s="1"/>
  <c r="L907" i="9"/>
  <c r="H23" i="13" s="1"/>
  <c r="J907" i="9"/>
  <c r="K907" i="9" s="1"/>
  <c r="H907" i="9"/>
  <c r="F23" i="13" s="1"/>
  <c r="G907" i="9"/>
  <c r="E23" i="13" s="1"/>
  <c r="D907" i="9"/>
  <c r="A907" i="9"/>
  <c r="L906" i="9"/>
  <c r="H22" i="13" s="1"/>
  <c r="J906" i="9"/>
  <c r="K906" i="9" s="1"/>
  <c r="H906" i="9"/>
  <c r="F22" i="13" s="1"/>
  <c r="G906" i="9"/>
  <c r="E22" i="13" s="1"/>
  <c r="D906" i="9"/>
  <c r="A906" i="9"/>
  <c r="L905" i="9"/>
  <c r="H21" i="13" s="1"/>
  <c r="J905" i="9"/>
  <c r="K905" i="9" s="1"/>
  <c r="H905" i="9"/>
  <c r="F21" i="13" s="1"/>
  <c r="G905" i="9"/>
  <c r="E21" i="13" s="1"/>
  <c r="D905" i="9"/>
  <c r="A905" i="9"/>
  <c r="J904" i="9"/>
  <c r="K904" i="9" s="1"/>
  <c r="H904" i="9"/>
  <c r="F20" i="13" s="1"/>
  <c r="G904" i="9"/>
  <c r="E20" i="13" s="1"/>
  <c r="D904" i="9"/>
  <c r="A904" i="9"/>
  <c r="L904" i="9" s="1"/>
  <c r="H20" i="13" s="1"/>
  <c r="J903" i="9"/>
  <c r="K903" i="9" s="1"/>
  <c r="H903" i="9"/>
  <c r="F19" i="13" s="1"/>
  <c r="G903" i="9"/>
  <c r="E19" i="13" s="1"/>
  <c r="D903" i="9"/>
  <c r="A903" i="9"/>
  <c r="L903" i="9" s="1"/>
  <c r="H19" i="13" s="1"/>
  <c r="L902" i="9"/>
  <c r="H18" i="13" s="1"/>
  <c r="J902" i="9"/>
  <c r="K902" i="9" s="1"/>
  <c r="H902" i="9"/>
  <c r="F18" i="13" s="1"/>
  <c r="G902" i="9"/>
  <c r="E18" i="13" s="1"/>
  <c r="D902" i="9"/>
  <c r="A902" i="9"/>
  <c r="J901" i="9"/>
  <c r="K901" i="9" s="1"/>
  <c r="H901" i="9"/>
  <c r="F17" i="13" s="1"/>
  <c r="G901" i="9"/>
  <c r="E17" i="13" s="1"/>
  <c r="D901" i="9"/>
  <c r="A901" i="9"/>
  <c r="L901" i="9" s="1"/>
  <c r="H17" i="13" s="1"/>
  <c r="J900" i="9"/>
  <c r="K900" i="9" s="1"/>
  <c r="H900" i="9"/>
  <c r="G900" i="9"/>
  <c r="D900" i="9"/>
  <c r="A900" i="9"/>
  <c r="L900" i="9" s="1"/>
  <c r="Q899" i="9"/>
  <c r="J899" i="9"/>
  <c r="K899" i="9" s="1"/>
  <c r="H899" i="9"/>
  <c r="G899" i="9"/>
  <c r="D899" i="9"/>
  <c r="A899" i="9"/>
  <c r="L899" i="9" s="1"/>
  <c r="L898" i="9"/>
  <c r="J898" i="9"/>
  <c r="K898" i="9" s="1"/>
  <c r="H898" i="9"/>
  <c r="G898" i="9"/>
  <c r="D898" i="9"/>
  <c r="A898" i="9"/>
  <c r="L897" i="9"/>
  <c r="H16" i="13" s="1"/>
  <c r="J897" i="9"/>
  <c r="K897" i="9" s="1"/>
  <c r="H897" i="9"/>
  <c r="F16" i="13" s="1"/>
  <c r="G897" i="9"/>
  <c r="E16" i="13" s="1"/>
  <c r="D897" i="9"/>
  <c r="A897" i="9"/>
  <c r="L896" i="9"/>
  <c r="J896" i="9"/>
  <c r="K896" i="9" s="1"/>
  <c r="H896" i="9"/>
  <c r="G896" i="9"/>
  <c r="D896" i="9"/>
  <c r="A896" i="9"/>
  <c r="J895" i="9"/>
  <c r="K895" i="9" s="1"/>
  <c r="H895" i="9"/>
  <c r="G895" i="9"/>
  <c r="D895" i="9"/>
  <c r="A895" i="9"/>
  <c r="L895" i="9" s="1"/>
  <c r="J894" i="9"/>
  <c r="K894" i="9" s="1"/>
  <c r="H894" i="9"/>
  <c r="G894" i="9"/>
  <c r="D894" i="9"/>
  <c r="A894" i="9"/>
  <c r="L894" i="9" s="1"/>
  <c r="L893" i="9"/>
  <c r="J893" i="9"/>
  <c r="K893" i="9" s="1"/>
  <c r="H893" i="9"/>
  <c r="G893" i="9"/>
  <c r="D893" i="9"/>
  <c r="A893" i="9"/>
  <c r="J892" i="9"/>
  <c r="K892" i="9" s="1"/>
  <c r="H892" i="9"/>
  <c r="F15" i="13" s="1"/>
  <c r="G892" i="9"/>
  <c r="E15" i="13" s="1"/>
  <c r="D892" i="9"/>
  <c r="A892" i="9"/>
  <c r="L892" i="9" s="1"/>
  <c r="H15" i="13" s="1"/>
  <c r="J891" i="9"/>
  <c r="K891" i="9" s="1"/>
  <c r="H891" i="9"/>
  <c r="G891" i="9"/>
  <c r="D891" i="9"/>
  <c r="A891" i="9"/>
  <c r="L891" i="9" s="1"/>
  <c r="L890" i="9"/>
  <c r="H14" i="13" s="1"/>
  <c r="J890" i="9"/>
  <c r="K890" i="9" s="1"/>
  <c r="H890" i="9"/>
  <c r="F14" i="13" s="1"/>
  <c r="G890" i="9"/>
  <c r="E14" i="13" s="1"/>
  <c r="D890" i="9"/>
  <c r="A890" i="9"/>
  <c r="L889" i="9"/>
  <c r="J889" i="9"/>
  <c r="K889" i="9" s="1"/>
  <c r="H889" i="9"/>
  <c r="G889" i="9"/>
  <c r="D889" i="9"/>
  <c r="A889" i="9"/>
  <c r="L888" i="9"/>
  <c r="H13" i="13" s="1"/>
  <c r="J888" i="9"/>
  <c r="K888" i="9" s="1"/>
  <c r="H888" i="9"/>
  <c r="F13" i="13" s="1"/>
  <c r="G888" i="9"/>
  <c r="E13" i="13" s="1"/>
  <c r="D888" i="9"/>
  <c r="A888" i="9"/>
  <c r="J887" i="9"/>
  <c r="K887" i="9" s="1"/>
  <c r="H887" i="9"/>
  <c r="G887" i="9"/>
  <c r="D887" i="9"/>
  <c r="A887" i="9"/>
  <c r="L887" i="9" s="1"/>
  <c r="L886" i="9"/>
  <c r="J886" i="9"/>
  <c r="K886" i="9" s="1"/>
  <c r="H886" i="9"/>
  <c r="G886" i="9"/>
  <c r="D886" i="9"/>
  <c r="A886" i="9"/>
  <c r="L885" i="9"/>
  <c r="H12" i="13" s="1"/>
  <c r="J885" i="9"/>
  <c r="K885" i="9" s="1"/>
  <c r="H885" i="9"/>
  <c r="F12" i="13" s="1"/>
  <c r="G885" i="9"/>
  <c r="E12" i="13" s="1"/>
  <c r="D885" i="9"/>
  <c r="A885" i="9"/>
  <c r="J884" i="9"/>
  <c r="K884" i="9" s="1"/>
  <c r="H884" i="9"/>
  <c r="G884" i="9"/>
  <c r="D884" i="9"/>
  <c r="A884" i="9"/>
  <c r="L884" i="9" s="1"/>
  <c r="J883" i="9"/>
  <c r="K883" i="9" s="1"/>
  <c r="H883" i="9"/>
  <c r="F11" i="13" s="1"/>
  <c r="G883" i="9"/>
  <c r="E11" i="13" s="1"/>
  <c r="D883" i="9"/>
  <c r="A883" i="9"/>
  <c r="L883" i="9" s="1"/>
  <c r="H11" i="13" s="1"/>
  <c r="L882" i="9"/>
  <c r="J882" i="9"/>
  <c r="K882" i="9" s="1"/>
  <c r="H882" i="9"/>
  <c r="G882" i="9"/>
  <c r="D882" i="9"/>
  <c r="A882" i="9"/>
  <c r="L881" i="9"/>
  <c r="H10" i="13" s="1"/>
  <c r="J881" i="9"/>
  <c r="K881" i="9" s="1"/>
  <c r="H881" i="9"/>
  <c r="F10" i="13" s="1"/>
  <c r="G881" i="9"/>
  <c r="E10" i="13" s="1"/>
  <c r="D881" i="9"/>
  <c r="A881" i="9"/>
  <c r="L880" i="9"/>
  <c r="H9" i="13" s="1"/>
  <c r="J880" i="9"/>
  <c r="K880" i="9" s="1"/>
  <c r="H880" i="9"/>
  <c r="F9" i="13" s="1"/>
  <c r="G880" i="9"/>
  <c r="E9" i="13" s="1"/>
  <c r="D880" i="9"/>
  <c r="A880" i="9"/>
  <c r="J879" i="9"/>
  <c r="K879" i="9" s="1"/>
  <c r="H879" i="9"/>
  <c r="G879" i="9"/>
  <c r="D879" i="9"/>
  <c r="A879" i="9"/>
  <c r="L879" i="9" s="1"/>
  <c r="L878" i="9"/>
  <c r="H8" i="13" s="1"/>
  <c r="J878" i="9"/>
  <c r="K878" i="9" s="1"/>
  <c r="H878" i="9"/>
  <c r="F8" i="13" s="1"/>
  <c r="G878" i="9"/>
  <c r="E8" i="13" s="1"/>
  <c r="D878" i="9"/>
  <c r="A878" i="9"/>
  <c r="L877" i="9"/>
  <c r="H7" i="13" s="1"/>
  <c r="J877" i="9"/>
  <c r="K877" i="9" s="1"/>
  <c r="H877" i="9"/>
  <c r="F7" i="13" s="1"/>
  <c r="G877" i="9"/>
  <c r="E7" i="13" s="1"/>
  <c r="D877" i="9"/>
  <c r="A877" i="9"/>
  <c r="J876" i="9"/>
  <c r="K876" i="9" s="1"/>
  <c r="H876" i="9"/>
  <c r="F6" i="13" s="1"/>
  <c r="G876" i="9"/>
  <c r="E6" i="13" s="1"/>
  <c r="D876" i="9"/>
  <c r="A876" i="9"/>
  <c r="L876" i="9" s="1"/>
  <c r="H6" i="13" s="1"/>
  <c r="J875" i="9"/>
  <c r="K875" i="9" s="1"/>
  <c r="H875" i="9"/>
  <c r="F5" i="13" s="1"/>
  <c r="G875" i="9"/>
  <c r="E5" i="13" s="1"/>
  <c r="D875" i="9"/>
  <c r="A875" i="9"/>
  <c r="L875" i="9" s="1"/>
  <c r="H5" i="13" s="1"/>
  <c r="Q874" i="9"/>
  <c r="J874" i="9"/>
  <c r="K874" i="9" s="1"/>
  <c r="H874" i="9"/>
  <c r="G874" i="9"/>
  <c r="D874" i="9"/>
  <c r="A874" i="9"/>
  <c r="L874" i="9" s="1"/>
  <c r="L873" i="9"/>
  <c r="H1018" i="13" s="1"/>
  <c r="J873" i="9"/>
  <c r="K873" i="9" s="1"/>
  <c r="H873" i="9"/>
  <c r="F1018" i="13" s="1"/>
  <c r="G873" i="9"/>
  <c r="E1018" i="13" s="1"/>
  <c r="D873" i="9"/>
  <c r="A873" i="9"/>
  <c r="Q872" i="9"/>
  <c r="L872" i="9"/>
  <c r="H769" i="6" s="1"/>
  <c r="J872" i="9"/>
  <c r="K872" i="9" s="1"/>
  <c r="H872" i="9"/>
  <c r="G872" i="9"/>
  <c r="D872" i="9"/>
  <c r="A872" i="9"/>
  <c r="Q871" i="9"/>
  <c r="L871" i="9"/>
  <c r="H768" i="6" s="1"/>
  <c r="J871" i="9"/>
  <c r="K871" i="9" s="1"/>
  <c r="H871" i="9"/>
  <c r="G871" i="9"/>
  <c r="D871" i="9"/>
  <c r="A871" i="9"/>
  <c r="Q870" i="9"/>
  <c r="L870" i="9"/>
  <c r="H767" i="6" s="1"/>
  <c r="J870" i="9"/>
  <c r="K870" i="9" s="1"/>
  <c r="H870" i="9"/>
  <c r="G870" i="9"/>
  <c r="D870" i="9"/>
  <c r="A870" i="9"/>
  <c r="Q869" i="9"/>
  <c r="L869" i="9"/>
  <c r="H766" i="6" s="1"/>
  <c r="J869" i="9"/>
  <c r="K869" i="9" s="1"/>
  <c r="H869" i="9"/>
  <c r="G869" i="9"/>
  <c r="D869" i="9"/>
  <c r="A869" i="9"/>
  <c r="Q868" i="9"/>
  <c r="L868" i="9"/>
  <c r="J868" i="9"/>
  <c r="K868" i="9" s="1"/>
  <c r="H868" i="9"/>
  <c r="G868" i="9"/>
  <c r="D868" i="9"/>
  <c r="A868" i="9"/>
  <c r="Q867" i="9"/>
  <c r="L867" i="9"/>
  <c r="H765" i="6" s="1"/>
  <c r="J867" i="9"/>
  <c r="K867" i="9" s="1"/>
  <c r="H867" i="9"/>
  <c r="G867" i="9"/>
  <c r="D867" i="9"/>
  <c r="A867" i="9"/>
  <c r="Q866" i="9"/>
  <c r="L866" i="9"/>
  <c r="H764" i="6" s="1"/>
  <c r="J866" i="9"/>
  <c r="K866" i="9" s="1"/>
  <c r="H866" i="9"/>
  <c r="G866" i="9"/>
  <c r="D866" i="9"/>
  <c r="A866" i="9"/>
  <c r="Q865" i="9"/>
  <c r="L865" i="9"/>
  <c r="H763" i="6" s="1"/>
  <c r="J865" i="9"/>
  <c r="K865" i="9" s="1"/>
  <c r="H865" i="9"/>
  <c r="G865" i="9"/>
  <c r="D865" i="9"/>
  <c r="A865" i="9"/>
  <c r="L864" i="9"/>
  <c r="H1017" i="13" s="1"/>
  <c r="J864" i="9"/>
  <c r="K864" i="9" s="1"/>
  <c r="H864" i="9"/>
  <c r="F1017" i="13" s="1"/>
  <c r="G864" i="9"/>
  <c r="E1017" i="13" s="1"/>
  <c r="D864" i="9"/>
  <c r="A864" i="9"/>
  <c r="Q863" i="9"/>
  <c r="L863" i="9"/>
  <c r="H762" i="6" s="1"/>
  <c r="J863" i="9"/>
  <c r="K863" i="9" s="1"/>
  <c r="H863" i="9"/>
  <c r="G863" i="9"/>
  <c r="D863" i="9"/>
  <c r="A863" i="9"/>
  <c r="J862" i="9"/>
  <c r="K862" i="9" s="1"/>
  <c r="H862" i="9"/>
  <c r="G862" i="9"/>
  <c r="D862" i="9"/>
  <c r="A862" i="9"/>
  <c r="L862" i="9" s="1"/>
  <c r="H760" i="6" s="1"/>
  <c r="Q861" i="9"/>
  <c r="J861" i="9"/>
  <c r="K861" i="9" s="1"/>
  <c r="H861" i="9"/>
  <c r="G861" i="9"/>
  <c r="D861" i="9"/>
  <c r="A861" i="9"/>
  <c r="L861" i="9" s="1"/>
  <c r="H759" i="6" s="1"/>
  <c r="J860" i="9"/>
  <c r="K860" i="9" s="1"/>
  <c r="H860" i="9"/>
  <c r="F1136" i="13" s="1"/>
  <c r="G860" i="9"/>
  <c r="E1136" i="13" s="1"/>
  <c r="D860" i="9"/>
  <c r="A860" i="9"/>
  <c r="L860" i="9" s="1"/>
  <c r="H1136" i="13" s="1"/>
  <c r="Q859" i="9"/>
  <c r="J859" i="9"/>
  <c r="K859" i="9" s="1"/>
  <c r="H859" i="9"/>
  <c r="G859" i="9"/>
  <c r="D859" i="9"/>
  <c r="A859" i="9"/>
  <c r="L859" i="9" s="1"/>
  <c r="H758" i="6" s="1"/>
  <c r="Q858" i="9"/>
  <c r="J858" i="9"/>
  <c r="K858" i="9" s="1"/>
  <c r="H858" i="9"/>
  <c r="G858" i="9"/>
  <c r="D858" i="9"/>
  <c r="A858" i="9"/>
  <c r="L858" i="9" s="1"/>
  <c r="H757" i="6" s="1"/>
  <c r="Q857" i="9"/>
  <c r="J857" i="9"/>
  <c r="K857" i="9" s="1"/>
  <c r="H857" i="9"/>
  <c r="G857" i="9"/>
  <c r="D857" i="9"/>
  <c r="A857" i="9"/>
  <c r="L857" i="9" s="1"/>
  <c r="H756" i="6" s="1"/>
  <c r="Q856" i="9"/>
  <c r="J856" i="9"/>
  <c r="K856" i="9" s="1"/>
  <c r="H856" i="9"/>
  <c r="G856" i="9"/>
  <c r="D856" i="9"/>
  <c r="A856" i="9"/>
  <c r="L856" i="9" s="1"/>
  <c r="H755" i="6" s="1"/>
  <c r="Q855" i="9"/>
  <c r="J855" i="9"/>
  <c r="K855" i="9" s="1"/>
  <c r="H855" i="9"/>
  <c r="G855" i="9"/>
  <c r="D855" i="9"/>
  <c r="A855" i="9"/>
  <c r="L855" i="9" s="1"/>
  <c r="H754" i="6" s="1"/>
  <c r="L854" i="9"/>
  <c r="H1016" i="13" s="1"/>
  <c r="J854" i="9"/>
  <c r="K854" i="9" s="1"/>
  <c r="H854" i="9"/>
  <c r="F1016" i="13" s="1"/>
  <c r="G854" i="9"/>
  <c r="E1016" i="13" s="1"/>
  <c r="D854" i="9"/>
  <c r="A854" i="9"/>
  <c r="Q853" i="9"/>
  <c r="L853" i="9"/>
  <c r="H753" i="6" s="1"/>
  <c r="J853" i="9"/>
  <c r="K853" i="9" s="1"/>
  <c r="H853" i="9"/>
  <c r="G853" i="9"/>
  <c r="D853" i="9"/>
  <c r="A853" i="9"/>
  <c r="Q852" i="9"/>
  <c r="L852" i="9"/>
  <c r="H752" i="6" s="1"/>
  <c r="J852" i="9"/>
  <c r="K852" i="9" s="1"/>
  <c r="H852" i="9"/>
  <c r="G852" i="9"/>
  <c r="D852" i="9"/>
  <c r="A852" i="9"/>
  <c r="L851" i="9"/>
  <c r="H751" i="6" s="1"/>
  <c r="J851" i="9"/>
  <c r="K851" i="9" s="1"/>
  <c r="H851" i="9"/>
  <c r="G851" i="9"/>
  <c r="D851" i="9"/>
  <c r="A851" i="9"/>
  <c r="Q850" i="9"/>
  <c r="L850" i="9"/>
  <c r="H750" i="6" s="1"/>
  <c r="J850" i="9"/>
  <c r="K850" i="9" s="1"/>
  <c r="H850" i="9"/>
  <c r="G850" i="9"/>
  <c r="D850" i="9"/>
  <c r="A850" i="9"/>
  <c r="J849" i="9"/>
  <c r="K849" i="9" s="1"/>
  <c r="H849" i="9"/>
  <c r="G849" i="9"/>
  <c r="D849" i="9"/>
  <c r="A849" i="9"/>
  <c r="L849" i="9" s="1"/>
  <c r="H749" i="6" s="1"/>
  <c r="Q848" i="9"/>
  <c r="J848" i="9"/>
  <c r="K848" i="9" s="1"/>
  <c r="H848" i="9"/>
  <c r="G848" i="9"/>
  <c r="D848" i="9"/>
  <c r="A848" i="9"/>
  <c r="L848" i="9" s="1"/>
  <c r="H748" i="6" s="1"/>
  <c r="Q847" i="9"/>
  <c r="J847" i="9"/>
  <c r="K847" i="9" s="1"/>
  <c r="H847" i="9"/>
  <c r="G847" i="9"/>
  <c r="D847" i="9"/>
  <c r="A847" i="9"/>
  <c r="L847" i="9" s="1"/>
  <c r="H747" i="6" s="1"/>
  <c r="Q846" i="9"/>
  <c r="J846" i="9"/>
  <c r="K846" i="9" s="1"/>
  <c r="H846" i="9"/>
  <c r="G846" i="9"/>
  <c r="D846" i="9"/>
  <c r="A846" i="9"/>
  <c r="L846" i="9" s="1"/>
  <c r="Q845" i="9"/>
  <c r="J845" i="9"/>
  <c r="K845" i="9" s="1"/>
  <c r="H845" i="9"/>
  <c r="G845" i="9"/>
  <c r="D845" i="9"/>
  <c r="A845" i="9"/>
  <c r="L845" i="9" s="1"/>
  <c r="H746" i="6" s="1"/>
  <c r="Q844" i="9"/>
  <c r="J844" i="9"/>
  <c r="K844" i="9" s="1"/>
  <c r="H844" i="9"/>
  <c r="G844" i="9"/>
  <c r="D844" i="9"/>
  <c r="A844" i="9"/>
  <c r="L844" i="9" s="1"/>
  <c r="H745" i="6" s="1"/>
  <c r="Q843" i="9"/>
  <c r="J843" i="9"/>
  <c r="K843" i="9" s="1"/>
  <c r="H843" i="9"/>
  <c r="G843" i="9"/>
  <c r="D843" i="9"/>
  <c r="A843" i="9"/>
  <c r="L843" i="9" s="1"/>
  <c r="H744" i="6" s="1"/>
  <c r="Q842" i="9"/>
  <c r="J842" i="9"/>
  <c r="K842" i="9" s="1"/>
  <c r="H842" i="9"/>
  <c r="G842" i="9"/>
  <c r="D842" i="9"/>
  <c r="A842" i="9"/>
  <c r="L842" i="9" s="1"/>
  <c r="H743" i="6" s="1"/>
  <c r="Q841" i="9"/>
  <c r="J841" i="9"/>
  <c r="K841" i="9" s="1"/>
  <c r="H841" i="9"/>
  <c r="G841" i="9"/>
  <c r="D841" i="9"/>
  <c r="A841" i="9"/>
  <c r="L841" i="9" s="1"/>
  <c r="H742" i="6" s="1"/>
  <c r="Q840" i="9"/>
  <c r="J840" i="9"/>
  <c r="K840" i="9" s="1"/>
  <c r="H840" i="9"/>
  <c r="G840" i="9"/>
  <c r="D840" i="9"/>
  <c r="A840" i="9"/>
  <c r="L840" i="9" s="1"/>
  <c r="H741" i="6" s="1"/>
  <c r="Q839" i="9"/>
  <c r="J839" i="9"/>
  <c r="K839" i="9" s="1"/>
  <c r="H839" i="9"/>
  <c r="G839" i="9"/>
  <c r="D839" i="9"/>
  <c r="A839" i="9"/>
  <c r="L839" i="9" s="1"/>
  <c r="H740" i="6" s="1"/>
  <c r="Q838" i="9"/>
  <c r="J838" i="9"/>
  <c r="K838" i="9" s="1"/>
  <c r="H838" i="9"/>
  <c r="G838" i="9"/>
  <c r="D838" i="9"/>
  <c r="A838" i="9"/>
  <c r="L838" i="9" s="1"/>
  <c r="H739" i="6" s="1"/>
  <c r="Q837" i="9"/>
  <c r="J837" i="9"/>
  <c r="K837" i="9" s="1"/>
  <c r="H837" i="9"/>
  <c r="G837" i="9"/>
  <c r="D837" i="9"/>
  <c r="A837" i="9"/>
  <c r="L837" i="9" s="1"/>
  <c r="H738" i="6" s="1"/>
  <c r="Q836" i="9"/>
  <c r="J836" i="9"/>
  <c r="K836" i="9" s="1"/>
  <c r="H836" i="9"/>
  <c r="G836" i="9"/>
  <c r="D836" i="9"/>
  <c r="A836" i="9"/>
  <c r="L836" i="9" s="1"/>
  <c r="H737" i="6" s="1"/>
  <c r="Q835" i="9"/>
  <c r="J835" i="9"/>
  <c r="K835" i="9" s="1"/>
  <c r="H835" i="9"/>
  <c r="G835" i="9"/>
  <c r="D835" i="9"/>
  <c r="A835" i="9"/>
  <c r="L835" i="9" s="1"/>
  <c r="H736" i="6" s="1"/>
  <c r="Q834" i="9"/>
  <c r="J834" i="9"/>
  <c r="K834" i="9" s="1"/>
  <c r="H834" i="9"/>
  <c r="G834" i="9"/>
  <c r="D834" i="9"/>
  <c r="A834" i="9"/>
  <c r="L834" i="9" s="1"/>
  <c r="H735" i="6" s="1"/>
  <c r="Q833" i="9"/>
  <c r="J833" i="9"/>
  <c r="K833" i="9" s="1"/>
  <c r="H833" i="9"/>
  <c r="G833" i="9"/>
  <c r="D833" i="9"/>
  <c r="A833" i="9"/>
  <c r="L833" i="9" s="1"/>
  <c r="H734" i="6" s="1"/>
  <c r="Q832" i="9"/>
  <c r="J832" i="9"/>
  <c r="K832" i="9" s="1"/>
  <c r="H832" i="9"/>
  <c r="G832" i="9"/>
  <c r="D832" i="9"/>
  <c r="A832" i="9"/>
  <c r="L832" i="9" s="1"/>
  <c r="H733" i="6" s="1"/>
  <c r="Q831" i="9"/>
  <c r="J831" i="9"/>
  <c r="K831" i="9" s="1"/>
  <c r="H831" i="9"/>
  <c r="G831" i="9"/>
  <c r="D831" i="9"/>
  <c r="A831" i="9"/>
  <c r="L831" i="9" s="1"/>
  <c r="H732" i="6" s="1"/>
  <c r="J830" i="9"/>
  <c r="K830" i="9" s="1"/>
  <c r="H830" i="9"/>
  <c r="F1015" i="13" s="1"/>
  <c r="G830" i="9"/>
  <c r="E1015" i="13" s="1"/>
  <c r="D830" i="9"/>
  <c r="A830" i="9"/>
  <c r="L830" i="9" s="1"/>
  <c r="H1015" i="13" s="1"/>
  <c r="Q829" i="9"/>
  <c r="J829" i="9"/>
  <c r="K829" i="9" s="1"/>
  <c r="H829" i="9"/>
  <c r="G829" i="9"/>
  <c r="D829" i="9"/>
  <c r="A829" i="9"/>
  <c r="L829" i="9" s="1"/>
  <c r="H731" i="6" s="1"/>
  <c r="L828" i="9"/>
  <c r="H730" i="6" s="1"/>
  <c r="J828" i="9"/>
  <c r="K828" i="9" s="1"/>
  <c r="H828" i="9"/>
  <c r="G828" i="9"/>
  <c r="D828" i="9"/>
  <c r="A828" i="9"/>
  <c r="Q827" i="9"/>
  <c r="L827" i="9"/>
  <c r="H729" i="6" s="1"/>
  <c r="J827" i="9"/>
  <c r="K827" i="9" s="1"/>
  <c r="H827" i="9"/>
  <c r="G827" i="9"/>
  <c r="D827" i="9"/>
  <c r="A827" i="9"/>
  <c r="Q826" i="9"/>
  <c r="L826" i="9"/>
  <c r="J826" i="9"/>
  <c r="K826" i="9" s="1"/>
  <c r="H826" i="9"/>
  <c r="G826" i="9"/>
  <c r="D826" i="9"/>
  <c r="A826" i="9"/>
  <c r="Q825" i="9"/>
  <c r="L825" i="9"/>
  <c r="J825" i="9"/>
  <c r="K825" i="9" s="1"/>
  <c r="H825" i="9"/>
  <c r="G825" i="9"/>
  <c r="D825" i="9"/>
  <c r="A825" i="9"/>
  <c r="Q824" i="9"/>
  <c r="L824" i="9"/>
  <c r="H728" i="6" s="1"/>
  <c r="J824" i="9"/>
  <c r="K824" i="9" s="1"/>
  <c r="H824" i="9"/>
  <c r="G824" i="9"/>
  <c r="D824" i="9"/>
  <c r="A824" i="9"/>
  <c r="Q823" i="9"/>
  <c r="L823" i="9"/>
  <c r="H727" i="6" s="1"/>
  <c r="J823" i="9"/>
  <c r="K823" i="9" s="1"/>
  <c r="H823" i="9"/>
  <c r="G823" i="9"/>
  <c r="D823" i="9"/>
  <c r="A823" i="9"/>
  <c r="Q822" i="9"/>
  <c r="L822" i="9"/>
  <c r="H726" i="6" s="1"/>
  <c r="J822" i="9"/>
  <c r="K822" i="9" s="1"/>
  <c r="H822" i="9"/>
  <c r="G822" i="9"/>
  <c r="D822" i="9"/>
  <c r="A822" i="9"/>
  <c r="Q821" i="9"/>
  <c r="L821" i="9"/>
  <c r="H725" i="6" s="1"/>
  <c r="J821" i="9"/>
  <c r="K821" i="9" s="1"/>
  <c r="H821" i="9"/>
  <c r="G821" i="9"/>
  <c r="D821" i="9"/>
  <c r="A821" i="9"/>
  <c r="Q820" i="9"/>
  <c r="L820" i="9"/>
  <c r="H724" i="6" s="1"/>
  <c r="J820" i="9"/>
  <c r="K820" i="9" s="1"/>
  <c r="H820" i="9"/>
  <c r="G820" i="9"/>
  <c r="D820" i="9"/>
  <c r="A820" i="9"/>
  <c r="Q819" i="9"/>
  <c r="L819" i="9"/>
  <c r="H723" i="6" s="1"/>
  <c r="J819" i="9"/>
  <c r="K819" i="9" s="1"/>
  <c r="H819" i="9"/>
  <c r="G819" i="9"/>
  <c r="D819" i="9"/>
  <c r="A819" i="9"/>
  <c r="Q818" i="9"/>
  <c r="L818" i="9"/>
  <c r="H722" i="6" s="1"/>
  <c r="J818" i="9"/>
  <c r="K818" i="9" s="1"/>
  <c r="H818" i="9"/>
  <c r="G818" i="9"/>
  <c r="D818" i="9"/>
  <c r="A818" i="9"/>
  <c r="Q817" i="9"/>
  <c r="L817" i="9"/>
  <c r="H721" i="6" s="1"/>
  <c r="J817" i="9"/>
  <c r="K817" i="9" s="1"/>
  <c r="H817" i="9"/>
  <c r="G817" i="9"/>
  <c r="D817" i="9"/>
  <c r="A817" i="9"/>
  <c r="Q816" i="9"/>
  <c r="L816" i="9"/>
  <c r="H720" i="6" s="1"/>
  <c r="J816" i="9"/>
  <c r="K816" i="9" s="1"/>
  <c r="H816" i="9"/>
  <c r="G816" i="9"/>
  <c r="D816" i="9"/>
  <c r="A816" i="9"/>
  <c r="Q815" i="9"/>
  <c r="L815" i="9"/>
  <c r="H719" i="6" s="1"/>
  <c r="J815" i="9"/>
  <c r="K815" i="9" s="1"/>
  <c r="H815" i="9"/>
  <c r="G815" i="9"/>
  <c r="D815" i="9"/>
  <c r="A815" i="9"/>
  <c r="L814" i="9"/>
  <c r="H972" i="13" s="1"/>
  <c r="J814" i="9"/>
  <c r="K814" i="9" s="1"/>
  <c r="H814" i="9"/>
  <c r="F972" i="13" s="1"/>
  <c r="G814" i="9"/>
  <c r="E972" i="13" s="1"/>
  <c r="D814" i="9"/>
  <c r="A814" i="9"/>
  <c r="J813" i="9"/>
  <c r="K813" i="9" s="1"/>
  <c r="H813" i="9"/>
  <c r="F971" i="13" s="1"/>
  <c r="G813" i="9"/>
  <c r="E971" i="13" s="1"/>
  <c r="D813" i="9"/>
  <c r="A813" i="9"/>
  <c r="L813" i="9" s="1"/>
  <c r="H971" i="13" s="1"/>
  <c r="Q812" i="9"/>
  <c r="J812" i="9"/>
  <c r="K812" i="9" s="1"/>
  <c r="H812" i="9"/>
  <c r="G812" i="9"/>
  <c r="D812" i="9"/>
  <c r="A812" i="9"/>
  <c r="L812" i="9" s="1"/>
  <c r="H718" i="6" s="1"/>
  <c r="Q811" i="9"/>
  <c r="J811" i="9"/>
  <c r="K811" i="9" s="1"/>
  <c r="H811" i="9"/>
  <c r="G811" i="9"/>
  <c r="D811" i="9"/>
  <c r="A811" i="9"/>
  <c r="L811" i="9" s="1"/>
  <c r="H717" i="6" s="1"/>
  <c r="Q810" i="9"/>
  <c r="J810" i="9"/>
  <c r="K810" i="9" s="1"/>
  <c r="H810" i="9"/>
  <c r="G810" i="9"/>
  <c r="D810" i="9"/>
  <c r="A810" i="9"/>
  <c r="L810" i="9" s="1"/>
  <c r="H716" i="6" s="1"/>
  <c r="Q809" i="9"/>
  <c r="J809" i="9"/>
  <c r="K809" i="9" s="1"/>
  <c r="H809" i="9"/>
  <c r="G809" i="9"/>
  <c r="D809" i="9"/>
  <c r="A809" i="9"/>
  <c r="L809" i="9" s="1"/>
  <c r="H715" i="6" s="1"/>
  <c r="Q808" i="9"/>
  <c r="J808" i="9"/>
  <c r="K808" i="9" s="1"/>
  <c r="H808" i="9"/>
  <c r="G808" i="9"/>
  <c r="D808" i="9"/>
  <c r="A808" i="9"/>
  <c r="L808" i="9" s="1"/>
  <c r="H714" i="6" s="1"/>
  <c r="Q807" i="9"/>
  <c r="J807" i="9"/>
  <c r="K807" i="9" s="1"/>
  <c r="H807" i="9"/>
  <c r="G807" i="9"/>
  <c r="D807" i="9"/>
  <c r="A807" i="9"/>
  <c r="L807" i="9" s="1"/>
  <c r="Q806" i="9"/>
  <c r="J806" i="9"/>
  <c r="K806" i="9" s="1"/>
  <c r="H806" i="9"/>
  <c r="G806" i="9"/>
  <c r="D806" i="9"/>
  <c r="A806" i="9"/>
  <c r="L806" i="9" s="1"/>
  <c r="H713" i="6" s="1"/>
  <c r="Q805" i="9"/>
  <c r="J805" i="9"/>
  <c r="K805" i="9" s="1"/>
  <c r="H805" i="9"/>
  <c r="G805" i="9"/>
  <c r="D805" i="9"/>
  <c r="A805" i="9"/>
  <c r="L805" i="9" s="1"/>
  <c r="H712" i="6" s="1"/>
  <c r="Q804" i="9"/>
  <c r="J804" i="9"/>
  <c r="K804" i="9" s="1"/>
  <c r="H804" i="9"/>
  <c r="G804" i="9"/>
  <c r="D804" i="9"/>
  <c r="A804" i="9"/>
  <c r="L804" i="9" s="1"/>
  <c r="H711" i="6" s="1"/>
  <c r="Q803" i="9"/>
  <c r="J803" i="9"/>
  <c r="K803" i="9" s="1"/>
  <c r="H803" i="9"/>
  <c r="G803" i="9"/>
  <c r="D803" i="9"/>
  <c r="A803" i="9"/>
  <c r="L803" i="9" s="1"/>
  <c r="H710" i="6" s="1"/>
  <c r="Q802" i="9"/>
  <c r="J802" i="9"/>
  <c r="K802" i="9" s="1"/>
  <c r="H802" i="9"/>
  <c r="G802" i="9"/>
  <c r="D802" i="9"/>
  <c r="A802" i="9"/>
  <c r="L802" i="9" s="1"/>
  <c r="H709" i="6" s="1"/>
  <c r="Q801" i="9"/>
  <c r="J801" i="9"/>
  <c r="K801" i="9" s="1"/>
  <c r="H801" i="9"/>
  <c r="G801" i="9"/>
  <c r="D801" i="9"/>
  <c r="A801" i="9"/>
  <c r="L801" i="9" s="1"/>
  <c r="H708" i="6" s="1"/>
  <c r="Q800" i="9"/>
  <c r="J800" i="9"/>
  <c r="K800" i="9" s="1"/>
  <c r="H800" i="9"/>
  <c r="G800" i="9"/>
  <c r="D800" i="9"/>
  <c r="A800" i="9"/>
  <c r="L800" i="9" s="1"/>
  <c r="H707" i="6" s="1"/>
  <c r="Q799" i="9"/>
  <c r="J799" i="9"/>
  <c r="K799" i="9" s="1"/>
  <c r="H799" i="9"/>
  <c r="G799" i="9"/>
  <c r="D799" i="9"/>
  <c r="A799" i="9"/>
  <c r="L799" i="9" s="1"/>
  <c r="H706" i="6" s="1"/>
  <c r="Q798" i="9"/>
  <c r="J798" i="9"/>
  <c r="K798" i="9" s="1"/>
  <c r="H798" i="9"/>
  <c r="G798" i="9"/>
  <c r="D798" i="9"/>
  <c r="A798" i="9"/>
  <c r="L798" i="9" s="1"/>
  <c r="H705" i="6" s="1"/>
  <c r="Q797" i="9"/>
  <c r="J797" i="9"/>
  <c r="K797" i="9" s="1"/>
  <c r="H797" i="9"/>
  <c r="G797" i="9"/>
  <c r="D797" i="9"/>
  <c r="A797" i="9"/>
  <c r="L797" i="9" s="1"/>
  <c r="H704" i="6" s="1"/>
  <c r="Q796" i="9"/>
  <c r="J796" i="9"/>
  <c r="K796" i="9" s="1"/>
  <c r="H796" i="9"/>
  <c r="G796" i="9"/>
  <c r="D796" i="9"/>
  <c r="A796" i="9"/>
  <c r="L796" i="9" s="1"/>
  <c r="H703" i="6" s="1"/>
  <c r="Q795" i="9"/>
  <c r="J795" i="9"/>
  <c r="K795" i="9" s="1"/>
  <c r="H795" i="9"/>
  <c r="G795" i="9"/>
  <c r="D795" i="9"/>
  <c r="A795" i="9"/>
  <c r="L795" i="9" s="1"/>
  <c r="H702" i="6" s="1"/>
  <c r="Q794" i="9"/>
  <c r="J794" i="9"/>
  <c r="K794" i="9" s="1"/>
  <c r="H794" i="9"/>
  <c r="G794" i="9"/>
  <c r="D794" i="9"/>
  <c r="A794" i="9"/>
  <c r="L794" i="9" s="1"/>
  <c r="H701" i="6" s="1"/>
  <c r="Q793" i="9"/>
  <c r="J793" i="9"/>
  <c r="K793" i="9" s="1"/>
  <c r="H793" i="9"/>
  <c r="G793" i="9"/>
  <c r="D793" i="9"/>
  <c r="A793" i="9"/>
  <c r="L793" i="9" s="1"/>
  <c r="H700" i="6" s="1"/>
  <c r="Q792" i="9"/>
  <c r="J792" i="9"/>
  <c r="K792" i="9" s="1"/>
  <c r="H792" i="9"/>
  <c r="G792" i="9"/>
  <c r="D792" i="9"/>
  <c r="A792" i="9"/>
  <c r="L792" i="9" s="1"/>
  <c r="H699" i="6" s="1"/>
  <c r="Q791" i="9"/>
  <c r="J791" i="9"/>
  <c r="K791" i="9" s="1"/>
  <c r="H791" i="9"/>
  <c r="G791" i="9"/>
  <c r="D791" i="9"/>
  <c r="A791" i="9"/>
  <c r="L791" i="9" s="1"/>
  <c r="H698" i="6" s="1"/>
  <c r="Q790" i="9"/>
  <c r="J790" i="9"/>
  <c r="K790" i="9" s="1"/>
  <c r="H790" i="9"/>
  <c r="G790" i="9"/>
  <c r="D790" i="9"/>
  <c r="A790" i="9"/>
  <c r="L790" i="9" s="1"/>
  <c r="H697" i="6" s="1"/>
  <c r="Q789" i="9"/>
  <c r="J789" i="9"/>
  <c r="K789" i="9" s="1"/>
  <c r="H789" i="9"/>
  <c r="G789" i="9"/>
  <c r="D789" i="9"/>
  <c r="A789" i="9"/>
  <c r="L789" i="9" s="1"/>
  <c r="H696" i="6" s="1"/>
  <c r="Q788" i="9"/>
  <c r="J788" i="9"/>
  <c r="K788" i="9" s="1"/>
  <c r="H788" i="9"/>
  <c r="G788" i="9"/>
  <c r="D788" i="9"/>
  <c r="A788" i="9"/>
  <c r="L788" i="9" s="1"/>
  <c r="H695" i="6" s="1"/>
  <c r="Q787" i="9"/>
  <c r="J787" i="9"/>
  <c r="K787" i="9" s="1"/>
  <c r="H787" i="9"/>
  <c r="G787" i="9"/>
  <c r="D787" i="9"/>
  <c r="A787" i="9"/>
  <c r="L787" i="9" s="1"/>
  <c r="H694" i="6" s="1"/>
  <c r="Q786" i="9"/>
  <c r="J786" i="9"/>
  <c r="K786" i="9" s="1"/>
  <c r="H786" i="9"/>
  <c r="G786" i="9"/>
  <c r="D786" i="9"/>
  <c r="A786" i="9"/>
  <c r="L786" i="9" s="1"/>
  <c r="H693" i="6" s="1"/>
  <c r="Q785" i="9"/>
  <c r="J785" i="9"/>
  <c r="K785" i="9" s="1"/>
  <c r="H785" i="9"/>
  <c r="G785" i="9"/>
  <c r="D785" i="9"/>
  <c r="A785" i="9"/>
  <c r="L785" i="9" s="1"/>
  <c r="H692" i="6" s="1"/>
  <c r="Q784" i="9"/>
  <c r="J784" i="9"/>
  <c r="K784" i="9" s="1"/>
  <c r="H784" i="9"/>
  <c r="G784" i="9"/>
  <c r="D784" i="9"/>
  <c r="A784" i="9"/>
  <c r="L784" i="9" s="1"/>
  <c r="Q783" i="9"/>
  <c r="J783" i="9"/>
  <c r="K783" i="9" s="1"/>
  <c r="H783" i="9"/>
  <c r="G783" i="9"/>
  <c r="D783" i="9"/>
  <c r="A783" i="9"/>
  <c r="L783" i="9" s="1"/>
  <c r="H691" i="6" s="1"/>
  <c r="Q782" i="9"/>
  <c r="J782" i="9"/>
  <c r="K782" i="9" s="1"/>
  <c r="H782" i="9"/>
  <c r="G782" i="9"/>
  <c r="D782" i="9"/>
  <c r="A782" i="9"/>
  <c r="L782" i="9" s="1"/>
  <c r="H690" i="6" s="1"/>
  <c r="Q781" i="9"/>
  <c r="J781" i="9"/>
  <c r="K781" i="9" s="1"/>
  <c r="H781" i="9"/>
  <c r="G781" i="9"/>
  <c r="D781" i="9"/>
  <c r="A781" i="9"/>
  <c r="L781" i="9" s="1"/>
  <c r="H689" i="6" s="1"/>
  <c r="Q780" i="9"/>
  <c r="J780" i="9"/>
  <c r="K780" i="9" s="1"/>
  <c r="H780" i="9"/>
  <c r="G780" i="9"/>
  <c r="D780" i="9"/>
  <c r="A780" i="9"/>
  <c r="L780" i="9" s="1"/>
  <c r="H688" i="6" s="1"/>
  <c r="Q779" i="9"/>
  <c r="K779" i="9"/>
  <c r="J779" i="9"/>
  <c r="H779" i="9"/>
  <c r="G779" i="9"/>
  <c r="D779" i="9"/>
  <c r="A779" i="9"/>
  <c r="L779" i="9" s="1"/>
  <c r="H687" i="6" s="1"/>
  <c r="Q778" i="9"/>
  <c r="J778" i="9"/>
  <c r="K778" i="9" s="1"/>
  <c r="H778" i="9"/>
  <c r="G778" i="9"/>
  <c r="D778" i="9"/>
  <c r="A778" i="9"/>
  <c r="L778" i="9" s="1"/>
  <c r="H686" i="6" s="1"/>
  <c r="Q777" i="9"/>
  <c r="J777" i="9"/>
  <c r="K777" i="9" s="1"/>
  <c r="H777" i="9"/>
  <c r="G777" i="9"/>
  <c r="D777" i="9"/>
  <c r="A777" i="9"/>
  <c r="L777" i="9" s="1"/>
  <c r="H685" i="6" s="1"/>
  <c r="Q776" i="9"/>
  <c r="J776" i="9"/>
  <c r="K776" i="9" s="1"/>
  <c r="H776" i="9"/>
  <c r="G776" i="9"/>
  <c r="D776" i="9"/>
  <c r="A776" i="9"/>
  <c r="L776" i="9" s="1"/>
  <c r="H684" i="6" s="1"/>
  <c r="Q775" i="9"/>
  <c r="J775" i="9"/>
  <c r="K775" i="9" s="1"/>
  <c r="H775" i="9"/>
  <c r="G775" i="9"/>
  <c r="D775" i="9"/>
  <c r="A775" i="9"/>
  <c r="L775" i="9" s="1"/>
  <c r="H683" i="6" s="1"/>
  <c r="Q774" i="9"/>
  <c r="J774" i="9"/>
  <c r="K774" i="9" s="1"/>
  <c r="H774" i="9"/>
  <c r="G774" i="9"/>
  <c r="D774" i="9"/>
  <c r="A774" i="9"/>
  <c r="L774" i="9" s="1"/>
  <c r="H682" i="6" s="1"/>
  <c r="Q773" i="9"/>
  <c r="J773" i="9"/>
  <c r="K773" i="9" s="1"/>
  <c r="H773" i="9"/>
  <c r="G773" i="9"/>
  <c r="D773" i="9"/>
  <c r="A773" i="9"/>
  <c r="L773" i="9" s="1"/>
  <c r="H681" i="6" s="1"/>
  <c r="Q772" i="9"/>
  <c r="J772" i="9"/>
  <c r="K772" i="9" s="1"/>
  <c r="H772" i="9"/>
  <c r="G772" i="9"/>
  <c r="D772" i="9"/>
  <c r="A772" i="9"/>
  <c r="L772" i="9" s="1"/>
  <c r="H680" i="6" s="1"/>
  <c r="Q771" i="9"/>
  <c r="J771" i="9"/>
  <c r="K771" i="9" s="1"/>
  <c r="H771" i="9"/>
  <c r="G771" i="9"/>
  <c r="D771" i="9"/>
  <c r="A771" i="9"/>
  <c r="L771" i="9" s="1"/>
  <c r="H679" i="6" s="1"/>
  <c r="Q770" i="9"/>
  <c r="J770" i="9"/>
  <c r="K770" i="9" s="1"/>
  <c r="H770" i="9"/>
  <c r="G770" i="9"/>
  <c r="D770" i="9"/>
  <c r="A770" i="9"/>
  <c r="L770" i="9" s="1"/>
  <c r="H678" i="6" s="1"/>
  <c r="Q769" i="9"/>
  <c r="J769" i="9"/>
  <c r="K769" i="9" s="1"/>
  <c r="H769" i="9"/>
  <c r="G769" i="9"/>
  <c r="D769" i="9"/>
  <c r="A769" i="9"/>
  <c r="L769" i="9" s="1"/>
  <c r="H677" i="6" s="1"/>
  <c r="Q768" i="9"/>
  <c r="J768" i="9"/>
  <c r="K768" i="9" s="1"/>
  <c r="H768" i="9"/>
  <c r="G768" i="9"/>
  <c r="D768" i="9"/>
  <c r="A768" i="9"/>
  <c r="L768" i="9" s="1"/>
  <c r="H676" i="6" s="1"/>
  <c r="Q767" i="9"/>
  <c r="J767" i="9"/>
  <c r="K767" i="9" s="1"/>
  <c r="H767" i="9"/>
  <c r="G767" i="9"/>
  <c r="D767" i="9"/>
  <c r="A767" i="9"/>
  <c r="L767" i="9" s="1"/>
  <c r="H675" i="6" s="1"/>
  <c r="Q766" i="9"/>
  <c r="J766" i="9"/>
  <c r="K766" i="9" s="1"/>
  <c r="H766" i="9"/>
  <c r="G766" i="9"/>
  <c r="D766" i="9"/>
  <c r="A766" i="9"/>
  <c r="L766" i="9" s="1"/>
  <c r="H674" i="6" s="1"/>
  <c r="Q765" i="9"/>
  <c r="J765" i="9"/>
  <c r="K765" i="9" s="1"/>
  <c r="H765" i="9"/>
  <c r="G765" i="9"/>
  <c r="D765" i="9"/>
  <c r="A765" i="9"/>
  <c r="L765" i="9" s="1"/>
  <c r="H673" i="6" s="1"/>
  <c r="Q764" i="9"/>
  <c r="J764" i="9"/>
  <c r="K764" i="9" s="1"/>
  <c r="H764" i="9"/>
  <c r="G764" i="9"/>
  <c r="D764" i="9"/>
  <c r="A764" i="9"/>
  <c r="L764" i="9" s="1"/>
  <c r="H672" i="6" s="1"/>
  <c r="J763" i="9"/>
  <c r="K763" i="9" s="1"/>
  <c r="H763" i="9"/>
  <c r="F1014" i="13" s="1"/>
  <c r="G763" i="9"/>
  <c r="E1014" i="13" s="1"/>
  <c r="D763" i="9"/>
  <c r="A763" i="9"/>
  <c r="L763" i="9" s="1"/>
  <c r="H1014" i="13" s="1"/>
  <c r="Q762" i="9"/>
  <c r="J762" i="9"/>
  <c r="K762" i="9" s="1"/>
  <c r="H762" i="9"/>
  <c r="G762" i="9"/>
  <c r="D762" i="9"/>
  <c r="A762" i="9"/>
  <c r="L762" i="9" s="1"/>
  <c r="H671" i="6" s="1"/>
  <c r="Q761" i="9"/>
  <c r="J761" i="9"/>
  <c r="K761" i="9" s="1"/>
  <c r="H761" i="9"/>
  <c r="G761" i="9"/>
  <c r="D761" i="9"/>
  <c r="A761" i="9"/>
  <c r="L761" i="9" s="1"/>
  <c r="H670" i="6" s="1"/>
  <c r="Q760" i="9"/>
  <c r="J760" i="9"/>
  <c r="K760" i="9" s="1"/>
  <c r="H760" i="9"/>
  <c r="G760" i="9"/>
  <c r="D760" i="9"/>
  <c r="A760" i="9"/>
  <c r="L760" i="9" s="1"/>
  <c r="H669" i="6" s="1"/>
  <c r="Q759" i="9"/>
  <c r="J759" i="9"/>
  <c r="K759" i="9" s="1"/>
  <c r="H759" i="9"/>
  <c r="G759" i="9"/>
  <c r="D759" i="9"/>
  <c r="A759" i="9"/>
  <c r="L759" i="9" s="1"/>
  <c r="H668" i="6" s="1"/>
  <c r="Q758" i="9"/>
  <c r="L758" i="9"/>
  <c r="H667" i="6" s="1"/>
  <c r="J758" i="9"/>
  <c r="K758" i="9" s="1"/>
  <c r="H758" i="9"/>
  <c r="G758" i="9"/>
  <c r="D758" i="9"/>
  <c r="A758" i="9"/>
  <c r="Q757" i="9"/>
  <c r="L757" i="9"/>
  <c r="H666" i="6" s="1"/>
  <c r="J757" i="9"/>
  <c r="K757" i="9" s="1"/>
  <c r="H757" i="9"/>
  <c r="G757" i="9"/>
  <c r="D757" i="9"/>
  <c r="A757" i="9"/>
  <c r="Q756" i="9"/>
  <c r="J756" i="9"/>
  <c r="K756" i="9" s="1"/>
  <c r="H756" i="9"/>
  <c r="G756" i="9"/>
  <c r="D756" i="9"/>
  <c r="A756" i="9"/>
  <c r="L756" i="9" s="1"/>
  <c r="H665" i="6" s="1"/>
  <c r="Q755" i="9"/>
  <c r="J755" i="9"/>
  <c r="K755" i="9" s="1"/>
  <c r="H755" i="9"/>
  <c r="G755" i="9"/>
  <c r="D755" i="9"/>
  <c r="A755" i="9"/>
  <c r="L755" i="9" s="1"/>
  <c r="H664" i="6" s="1"/>
  <c r="Q754" i="9"/>
  <c r="J754" i="9"/>
  <c r="K754" i="9" s="1"/>
  <c r="H754" i="9"/>
  <c r="G754" i="9"/>
  <c r="D754" i="9"/>
  <c r="A754" i="9"/>
  <c r="L754" i="9" s="1"/>
  <c r="H663" i="6" s="1"/>
  <c r="Q753" i="9"/>
  <c r="J753" i="9"/>
  <c r="K753" i="9" s="1"/>
  <c r="H753" i="9"/>
  <c r="G753" i="9"/>
  <c r="D753" i="9"/>
  <c r="A753" i="9"/>
  <c r="L753" i="9" s="1"/>
  <c r="H662" i="6" s="1"/>
  <c r="L752" i="9"/>
  <c r="H1135" i="13" s="1"/>
  <c r="J752" i="9"/>
  <c r="K752" i="9" s="1"/>
  <c r="H752" i="9"/>
  <c r="F1135" i="13" s="1"/>
  <c r="G752" i="9"/>
  <c r="E1135" i="13" s="1"/>
  <c r="D752" i="9"/>
  <c r="A752" i="9"/>
  <c r="Q751" i="9"/>
  <c r="L751" i="9"/>
  <c r="H661" i="6" s="1"/>
  <c r="J751" i="9"/>
  <c r="K751" i="9" s="1"/>
  <c r="H751" i="9"/>
  <c r="G751" i="9"/>
  <c r="D751" i="9"/>
  <c r="A751" i="9"/>
  <c r="L750" i="9"/>
  <c r="H4" i="13" s="1"/>
  <c r="J750" i="9"/>
  <c r="K750" i="9" s="1"/>
  <c r="H750" i="9"/>
  <c r="F4" i="13" s="1"/>
  <c r="G750" i="9"/>
  <c r="E4" i="13" s="1"/>
  <c r="D750" i="9"/>
  <c r="A750" i="9"/>
  <c r="Q749" i="9"/>
  <c r="L749" i="9"/>
  <c r="H660" i="6" s="1"/>
  <c r="J749" i="9"/>
  <c r="K749" i="9" s="1"/>
  <c r="H749" i="9"/>
  <c r="G749" i="9"/>
  <c r="D749" i="9"/>
  <c r="A749" i="9"/>
  <c r="Q748" i="9"/>
  <c r="L748" i="9"/>
  <c r="H659" i="6" s="1"/>
  <c r="J748" i="9"/>
  <c r="K748" i="9" s="1"/>
  <c r="H748" i="9"/>
  <c r="G748" i="9"/>
  <c r="D748" i="9"/>
  <c r="A748" i="9"/>
  <c r="L747" i="9"/>
  <c r="H1134" i="13" s="1"/>
  <c r="J747" i="9"/>
  <c r="K747" i="9" s="1"/>
  <c r="H747" i="9"/>
  <c r="F1134" i="13" s="1"/>
  <c r="G747" i="9"/>
  <c r="E1134" i="13" s="1"/>
  <c r="D747" i="9"/>
  <c r="A747" i="9"/>
  <c r="J746" i="9"/>
  <c r="K746" i="9" s="1"/>
  <c r="H746" i="9"/>
  <c r="G746" i="9"/>
  <c r="D746" i="9"/>
  <c r="A746" i="9"/>
  <c r="L746" i="9" s="1"/>
  <c r="H658" i="6" s="1"/>
  <c r="L745" i="9"/>
  <c r="H657" i="6" s="1"/>
  <c r="J745" i="9"/>
  <c r="K745" i="9" s="1"/>
  <c r="H745" i="9"/>
  <c r="G745" i="9"/>
  <c r="D745" i="9"/>
  <c r="A745" i="9"/>
  <c r="J744" i="9"/>
  <c r="K744" i="9" s="1"/>
  <c r="H744" i="9"/>
  <c r="G744" i="9"/>
  <c r="D744" i="9"/>
  <c r="A744" i="9"/>
  <c r="L744" i="9" s="1"/>
  <c r="H656" i="6" s="1"/>
  <c r="J743" i="9"/>
  <c r="K743" i="9" s="1"/>
  <c r="H743" i="9"/>
  <c r="G743" i="9"/>
  <c r="D743" i="9"/>
  <c r="A743" i="9"/>
  <c r="L743" i="9" s="1"/>
  <c r="H655" i="6" s="1"/>
  <c r="L742" i="9"/>
  <c r="H654" i="6" s="1"/>
  <c r="J742" i="9"/>
  <c r="K742" i="9" s="1"/>
  <c r="H742" i="9"/>
  <c r="G742" i="9"/>
  <c r="D742" i="9"/>
  <c r="A742" i="9"/>
  <c r="L741" i="9"/>
  <c r="H653" i="6" s="1"/>
  <c r="K741" i="9"/>
  <c r="J741" i="9"/>
  <c r="H741" i="9"/>
  <c r="G741" i="9"/>
  <c r="D741" i="9"/>
  <c r="A741" i="9"/>
  <c r="J740" i="9"/>
  <c r="K740" i="9" s="1"/>
  <c r="H740" i="9"/>
  <c r="G740" i="9"/>
  <c r="D740" i="9"/>
  <c r="A740" i="9"/>
  <c r="L740" i="9" s="1"/>
  <c r="H652" i="6" s="1"/>
  <c r="J739" i="9"/>
  <c r="K739" i="9" s="1"/>
  <c r="H739" i="9"/>
  <c r="G739" i="9"/>
  <c r="D739" i="9"/>
  <c r="A739" i="9"/>
  <c r="L739" i="9" s="1"/>
  <c r="H651" i="6" s="1"/>
  <c r="J738" i="9"/>
  <c r="K738" i="9" s="1"/>
  <c r="H738" i="9"/>
  <c r="G738" i="9"/>
  <c r="D738" i="9"/>
  <c r="A738" i="9"/>
  <c r="L738" i="9" s="1"/>
  <c r="H650" i="6" s="1"/>
  <c r="L737" i="9"/>
  <c r="H649" i="6" s="1"/>
  <c r="J737" i="9"/>
  <c r="K737" i="9" s="1"/>
  <c r="H737" i="9"/>
  <c r="G737" i="9"/>
  <c r="D737" i="9"/>
  <c r="A737" i="9"/>
  <c r="L736" i="9"/>
  <c r="H648" i="6" s="1"/>
  <c r="J736" i="9"/>
  <c r="K736" i="9" s="1"/>
  <c r="H736" i="9"/>
  <c r="G736" i="9"/>
  <c r="D736" i="9"/>
  <c r="A736" i="9"/>
  <c r="J735" i="9"/>
  <c r="K735" i="9" s="1"/>
  <c r="H735" i="9"/>
  <c r="G735" i="9"/>
  <c r="D735" i="9"/>
  <c r="A735" i="9"/>
  <c r="L735" i="9" s="1"/>
  <c r="H647" i="6" s="1"/>
  <c r="Q734" i="9"/>
  <c r="J734" i="9"/>
  <c r="K734" i="9" s="1"/>
  <c r="H734" i="9"/>
  <c r="G734" i="9"/>
  <c r="D734" i="9"/>
  <c r="A734" i="9"/>
  <c r="L734" i="9" s="1"/>
  <c r="H646" i="6" s="1"/>
  <c r="Q733" i="9"/>
  <c r="J733" i="9"/>
  <c r="K733" i="9" s="1"/>
  <c r="H733" i="9"/>
  <c r="G733" i="9"/>
  <c r="D733" i="9"/>
  <c r="A733" i="9"/>
  <c r="L733" i="9" s="1"/>
  <c r="Q732" i="9"/>
  <c r="J732" i="9"/>
  <c r="K732" i="9" s="1"/>
  <c r="H732" i="9"/>
  <c r="G732" i="9"/>
  <c r="D732" i="9"/>
  <c r="A732" i="9"/>
  <c r="L732" i="9" s="1"/>
  <c r="H645" i="6" s="1"/>
  <c r="Q731" i="9"/>
  <c r="J731" i="9"/>
  <c r="K731" i="9" s="1"/>
  <c r="H731" i="9"/>
  <c r="G731" i="9"/>
  <c r="D731" i="9"/>
  <c r="A731" i="9"/>
  <c r="L731" i="9" s="1"/>
  <c r="H644" i="6" s="1"/>
  <c r="Q730" i="9"/>
  <c r="J730" i="9"/>
  <c r="K730" i="9" s="1"/>
  <c r="H730" i="9"/>
  <c r="G730" i="9"/>
  <c r="D730" i="9"/>
  <c r="A730" i="9"/>
  <c r="L730" i="9" s="1"/>
  <c r="H643" i="6" s="1"/>
  <c r="Q729" i="9"/>
  <c r="J729" i="9"/>
  <c r="K729" i="9" s="1"/>
  <c r="H729" i="9"/>
  <c r="G729" i="9"/>
  <c r="D729" i="9"/>
  <c r="A729" i="9"/>
  <c r="L729" i="9" s="1"/>
  <c r="H642" i="6" s="1"/>
  <c r="Q728" i="9"/>
  <c r="J728" i="9"/>
  <c r="K728" i="9" s="1"/>
  <c r="H728" i="9"/>
  <c r="G728" i="9"/>
  <c r="D728" i="9"/>
  <c r="A728" i="9"/>
  <c r="L728" i="9" s="1"/>
  <c r="H641" i="6" s="1"/>
  <c r="Q727" i="9"/>
  <c r="J727" i="9"/>
  <c r="K727" i="9" s="1"/>
  <c r="H727" i="9"/>
  <c r="G727" i="9"/>
  <c r="D727" i="9"/>
  <c r="A727" i="9"/>
  <c r="L727" i="9" s="1"/>
  <c r="H640" i="6" s="1"/>
  <c r="Q726" i="9"/>
  <c r="J726" i="9"/>
  <c r="K726" i="9" s="1"/>
  <c r="H726" i="9"/>
  <c r="G726" i="9"/>
  <c r="D726" i="9"/>
  <c r="A726" i="9"/>
  <c r="L726" i="9" s="1"/>
  <c r="Q725" i="9"/>
  <c r="J725" i="9"/>
  <c r="K725" i="9" s="1"/>
  <c r="H725" i="9"/>
  <c r="G725" i="9"/>
  <c r="D725" i="9"/>
  <c r="A725" i="9"/>
  <c r="L725" i="9" s="1"/>
  <c r="H639" i="6" s="1"/>
  <c r="Q724" i="9"/>
  <c r="J724" i="9"/>
  <c r="K724" i="9" s="1"/>
  <c r="H724" i="9"/>
  <c r="G724" i="9"/>
  <c r="D724" i="9"/>
  <c r="A724" i="9"/>
  <c r="L724" i="9" s="1"/>
  <c r="H638" i="6" s="1"/>
  <c r="Q723" i="9"/>
  <c r="J723" i="9"/>
  <c r="K723" i="9" s="1"/>
  <c r="H723" i="9"/>
  <c r="G723" i="9"/>
  <c r="D723" i="9"/>
  <c r="A723" i="9"/>
  <c r="L723" i="9" s="1"/>
  <c r="H637" i="6" s="1"/>
  <c r="Q722" i="9"/>
  <c r="J722" i="9"/>
  <c r="K722" i="9" s="1"/>
  <c r="H722" i="9"/>
  <c r="G722" i="9"/>
  <c r="D722" i="9"/>
  <c r="A722" i="9"/>
  <c r="L722" i="9" s="1"/>
  <c r="H636" i="6" s="1"/>
  <c r="Q721" i="9"/>
  <c r="J721" i="9"/>
  <c r="K721" i="9" s="1"/>
  <c r="H721" i="9"/>
  <c r="G721" i="9"/>
  <c r="D721" i="9"/>
  <c r="A721" i="9"/>
  <c r="L721" i="9" s="1"/>
  <c r="H635" i="6" s="1"/>
  <c r="Q720" i="9"/>
  <c r="J720" i="9"/>
  <c r="K720" i="9" s="1"/>
  <c r="H720" i="9"/>
  <c r="G720" i="9"/>
  <c r="D720" i="9"/>
  <c r="A720" i="9"/>
  <c r="L720" i="9" s="1"/>
  <c r="H634" i="6" s="1"/>
  <c r="Q719" i="9"/>
  <c r="J719" i="9"/>
  <c r="K719" i="9" s="1"/>
  <c r="H719" i="9"/>
  <c r="G719" i="9"/>
  <c r="D719" i="9"/>
  <c r="A719" i="9"/>
  <c r="L719" i="9" s="1"/>
  <c r="H633" i="6" s="1"/>
  <c r="Q718" i="9"/>
  <c r="J718" i="9"/>
  <c r="K718" i="9" s="1"/>
  <c r="H718" i="9"/>
  <c r="G718" i="9"/>
  <c r="D718" i="9"/>
  <c r="A718" i="9"/>
  <c r="L718" i="9" s="1"/>
  <c r="H632" i="6" s="1"/>
  <c r="Q717" i="9"/>
  <c r="J717" i="9"/>
  <c r="K717" i="9" s="1"/>
  <c r="H717" i="9"/>
  <c r="G717" i="9"/>
  <c r="D717" i="9"/>
  <c r="A717" i="9"/>
  <c r="L717" i="9" s="1"/>
  <c r="H631" i="6" s="1"/>
  <c r="Q716" i="9"/>
  <c r="J716" i="9"/>
  <c r="K716" i="9" s="1"/>
  <c r="H716" i="9"/>
  <c r="G716" i="9"/>
  <c r="D716" i="9"/>
  <c r="A716" i="9"/>
  <c r="L716" i="9" s="1"/>
  <c r="H630" i="6" s="1"/>
  <c r="Q715" i="9"/>
  <c r="J715" i="9"/>
  <c r="K715" i="9" s="1"/>
  <c r="H715" i="9"/>
  <c r="G715" i="9"/>
  <c r="D715" i="9"/>
  <c r="A715" i="9"/>
  <c r="L715" i="9" s="1"/>
  <c r="H629" i="6" s="1"/>
  <c r="Q714" i="9"/>
  <c r="K714" i="9"/>
  <c r="J714" i="9"/>
  <c r="H714" i="9"/>
  <c r="G714" i="9"/>
  <c r="D714" i="9"/>
  <c r="A714" i="9"/>
  <c r="L714" i="9" s="1"/>
  <c r="H628" i="6" s="1"/>
  <c r="Q713" i="9"/>
  <c r="J713" i="9"/>
  <c r="K713" i="9" s="1"/>
  <c r="H713" i="9"/>
  <c r="G713" i="9"/>
  <c r="D713" i="9"/>
  <c r="A713" i="9"/>
  <c r="L713" i="9" s="1"/>
  <c r="H627" i="6" s="1"/>
  <c r="Q712" i="9"/>
  <c r="J712" i="9"/>
  <c r="K712" i="9" s="1"/>
  <c r="H712" i="9"/>
  <c r="G712" i="9"/>
  <c r="D712" i="9"/>
  <c r="A712" i="9"/>
  <c r="L712" i="9" s="1"/>
  <c r="H626" i="6" s="1"/>
  <c r="Q711" i="9"/>
  <c r="J711" i="9"/>
  <c r="K711" i="9" s="1"/>
  <c r="H711" i="9"/>
  <c r="G711" i="9"/>
  <c r="D711" i="9"/>
  <c r="A711" i="9"/>
  <c r="L711" i="9" s="1"/>
  <c r="H625" i="6" s="1"/>
  <c r="Q710" i="9"/>
  <c r="J710" i="9"/>
  <c r="K710" i="9" s="1"/>
  <c r="H710" i="9"/>
  <c r="G710" i="9"/>
  <c r="D710" i="9"/>
  <c r="A710" i="9"/>
  <c r="L710" i="9" s="1"/>
  <c r="H624" i="6" s="1"/>
  <c r="Q709" i="9"/>
  <c r="J709" i="9"/>
  <c r="K709" i="9" s="1"/>
  <c r="H709" i="9"/>
  <c r="G709" i="9"/>
  <c r="D709" i="9"/>
  <c r="A709" i="9"/>
  <c r="L709" i="9" s="1"/>
  <c r="H623" i="6" s="1"/>
  <c r="Q708" i="9"/>
  <c r="J708" i="9"/>
  <c r="K708" i="9" s="1"/>
  <c r="H708" i="9"/>
  <c r="G708" i="9"/>
  <c r="D708" i="9"/>
  <c r="A708" i="9"/>
  <c r="L708" i="9" s="1"/>
  <c r="H622" i="6" s="1"/>
  <c r="Q707" i="9"/>
  <c r="J707" i="9"/>
  <c r="K707" i="9" s="1"/>
  <c r="H707" i="9"/>
  <c r="G707" i="9"/>
  <c r="D707" i="9"/>
  <c r="A707" i="9"/>
  <c r="L707" i="9" s="1"/>
  <c r="H621" i="6" s="1"/>
  <c r="Q706" i="9"/>
  <c r="J706" i="9"/>
  <c r="K706" i="9" s="1"/>
  <c r="H706" i="9"/>
  <c r="G706" i="9"/>
  <c r="D706" i="9"/>
  <c r="A706" i="9"/>
  <c r="L706" i="9" s="1"/>
  <c r="H620" i="6" s="1"/>
  <c r="Q705" i="9"/>
  <c r="J705" i="9"/>
  <c r="K705" i="9" s="1"/>
  <c r="H705" i="9"/>
  <c r="G705" i="9"/>
  <c r="D705" i="9"/>
  <c r="A705" i="9"/>
  <c r="L705" i="9" s="1"/>
  <c r="H619" i="6" s="1"/>
  <c r="Q704" i="9"/>
  <c r="J704" i="9"/>
  <c r="K704" i="9" s="1"/>
  <c r="H704" i="9"/>
  <c r="G704" i="9"/>
  <c r="D704" i="9"/>
  <c r="A704" i="9"/>
  <c r="L704" i="9" s="1"/>
  <c r="Q703" i="9"/>
  <c r="J703" i="9"/>
  <c r="K703" i="9" s="1"/>
  <c r="H703" i="9"/>
  <c r="G703" i="9"/>
  <c r="D703" i="9"/>
  <c r="A703" i="9"/>
  <c r="L703" i="9" s="1"/>
  <c r="H618" i="6" s="1"/>
  <c r="Q702" i="9"/>
  <c r="K702" i="9"/>
  <c r="J702" i="9"/>
  <c r="H702" i="9"/>
  <c r="G702" i="9"/>
  <c r="D702" i="9"/>
  <c r="A702" i="9"/>
  <c r="L702" i="9" s="1"/>
  <c r="H617" i="6" s="1"/>
  <c r="Q701" i="9"/>
  <c r="J701" i="9"/>
  <c r="K701" i="9" s="1"/>
  <c r="H701" i="9"/>
  <c r="G701" i="9"/>
  <c r="D701" i="9"/>
  <c r="A701" i="9"/>
  <c r="L701" i="9" s="1"/>
  <c r="H616" i="6" s="1"/>
  <c r="Q700" i="9"/>
  <c r="J700" i="9"/>
  <c r="K700" i="9" s="1"/>
  <c r="H700" i="9"/>
  <c r="G700" i="9"/>
  <c r="D700" i="9"/>
  <c r="A700" i="9"/>
  <c r="L700" i="9" s="1"/>
  <c r="H615" i="6" s="1"/>
  <c r="Q699" i="9"/>
  <c r="J699" i="9"/>
  <c r="K699" i="9" s="1"/>
  <c r="H699" i="9"/>
  <c r="G699" i="9"/>
  <c r="D699" i="9"/>
  <c r="A699" i="9"/>
  <c r="L699" i="9" s="1"/>
  <c r="H614" i="6" s="1"/>
  <c r="Q698" i="9"/>
  <c r="J698" i="9"/>
  <c r="K698" i="9" s="1"/>
  <c r="H698" i="9"/>
  <c r="G698" i="9"/>
  <c r="D698" i="9"/>
  <c r="A698" i="9"/>
  <c r="L698" i="9" s="1"/>
  <c r="H613" i="6" s="1"/>
  <c r="Q697" i="9"/>
  <c r="K697" i="9"/>
  <c r="J697" i="9"/>
  <c r="H697" i="9"/>
  <c r="G697" i="9"/>
  <c r="D697" i="9"/>
  <c r="A697" i="9"/>
  <c r="L697" i="9" s="1"/>
  <c r="H612" i="6" s="1"/>
  <c r="Q696" i="9"/>
  <c r="J696" i="9"/>
  <c r="K696" i="9" s="1"/>
  <c r="H696" i="9"/>
  <c r="G696" i="9"/>
  <c r="D696" i="9"/>
  <c r="A696" i="9"/>
  <c r="L696" i="9" s="1"/>
  <c r="H611" i="6" s="1"/>
  <c r="Q695" i="9"/>
  <c r="J695" i="9"/>
  <c r="K695" i="9" s="1"/>
  <c r="H695" i="9"/>
  <c r="G695" i="9"/>
  <c r="D695" i="9"/>
  <c r="A695" i="9"/>
  <c r="L695" i="9" s="1"/>
  <c r="L694" i="9"/>
  <c r="H610" i="6" s="1"/>
  <c r="J694" i="9"/>
  <c r="K694" i="9" s="1"/>
  <c r="H694" i="9"/>
  <c r="G694" i="9"/>
  <c r="D694" i="9"/>
  <c r="A694" i="9"/>
  <c r="Q693" i="9"/>
  <c r="L693" i="9"/>
  <c r="H609" i="6" s="1"/>
  <c r="J693" i="9"/>
  <c r="K693" i="9" s="1"/>
  <c r="H693" i="9"/>
  <c r="G693" i="9"/>
  <c r="D693" i="9"/>
  <c r="A693" i="9"/>
  <c r="Q692" i="9"/>
  <c r="L692" i="9"/>
  <c r="H608" i="6" s="1"/>
  <c r="J692" i="9"/>
  <c r="K692" i="9" s="1"/>
  <c r="H692" i="9"/>
  <c r="G692" i="9"/>
  <c r="D692" i="9"/>
  <c r="A692" i="9"/>
  <c r="Q691" i="9"/>
  <c r="L691" i="9"/>
  <c r="H607" i="6" s="1"/>
  <c r="J691" i="9"/>
  <c r="K691" i="9" s="1"/>
  <c r="H691" i="9"/>
  <c r="G691" i="9"/>
  <c r="D691" i="9"/>
  <c r="A691" i="9"/>
  <c r="L690" i="9"/>
  <c r="H1013" i="13" s="1"/>
  <c r="J690" i="9"/>
  <c r="K690" i="9" s="1"/>
  <c r="H690" i="9"/>
  <c r="F1013" i="13" s="1"/>
  <c r="G690" i="9"/>
  <c r="E1013" i="13" s="1"/>
  <c r="D690" i="9"/>
  <c r="A690" i="9"/>
  <c r="Q689" i="9"/>
  <c r="L689" i="9"/>
  <c r="H606" i="6" s="1"/>
  <c r="J689" i="9"/>
  <c r="K689" i="9" s="1"/>
  <c r="H689" i="9"/>
  <c r="G689" i="9"/>
  <c r="D689" i="9"/>
  <c r="A689" i="9"/>
  <c r="Q688" i="9"/>
  <c r="L688" i="9"/>
  <c r="H605" i="6" s="1"/>
  <c r="J688" i="9"/>
  <c r="K688" i="9" s="1"/>
  <c r="H688" i="9"/>
  <c r="G688" i="9"/>
  <c r="D688" i="9"/>
  <c r="A688" i="9"/>
  <c r="Q687" i="9"/>
  <c r="L687" i="9"/>
  <c r="H604" i="6" s="1"/>
  <c r="J687" i="9"/>
  <c r="K687" i="9" s="1"/>
  <c r="H687" i="9"/>
  <c r="G687" i="9"/>
  <c r="D687" i="9"/>
  <c r="A687" i="9"/>
  <c r="Q686" i="9"/>
  <c r="L686" i="9"/>
  <c r="H603" i="6" s="1"/>
  <c r="J686" i="9"/>
  <c r="K686" i="9" s="1"/>
  <c r="H686" i="9"/>
  <c r="G686" i="9"/>
  <c r="D686" i="9"/>
  <c r="A686" i="9"/>
  <c r="Q685" i="9"/>
  <c r="L685" i="9"/>
  <c r="H602" i="6" s="1"/>
  <c r="J685" i="9"/>
  <c r="K685" i="9" s="1"/>
  <c r="H685" i="9"/>
  <c r="G685" i="9"/>
  <c r="D685" i="9"/>
  <c r="A685" i="9"/>
  <c r="Q684" i="9"/>
  <c r="L684" i="9"/>
  <c r="H601" i="6" s="1"/>
  <c r="J684" i="9"/>
  <c r="K684" i="9" s="1"/>
  <c r="H684" i="9"/>
  <c r="G684" i="9"/>
  <c r="D684" i="9"/>
  <c r="A684" i="9"/>
  <c r="Q683" i="9"/>
  <c r="L683" i="9"/>
  <c r="H600" i="6" s="1"/>
  <c r="J683" i="9"/>
  <c r="K683" i="9" s="1"/>
  <c r="H683" i="9"/>
  <c r="G683" i="9"/>
  <c r="D683" i="9"/>
  <c r="A683" i="9"/>
  <c r="Q682" i="9"/>
  <c r="L682" i="9"/>
  <c r="H599" i="6" s="1"/>
  <c r="J682" i="9"/>
  <c r="K682" i="9" s="1"/>
  <c r="H682" i="9"/>
  <c r="G682" i="9"/>
  <c r="D682" i="9"/>
  <c r="A682" i="9"/>
  <c r="Q681" i="9"/>
  <c r="L681" i="9"/>
  <c r="H598" i="6" s="1"/>
  <c r="J681" i="9"/>
  <c r="K681" i="9" s="1"/>
  <c r="H681" i="9"/>
  <c r="G681" i="9"/>
  <c r="D681" i="9"/>
  <c r="A681" i="9"/>
  <c r="Q680" i="9"/>
  <c r="L680" i="9"/>
  <c r="H597" i="6" s="1"/>
  <c r="J680" i="9"/>
  <c r="K680" i="9" s="1"/>
  <c r="H680" i="9"/>
  <c r="G680" i="9"/>
  <c r="D680" i="9"/>
  <c r="A680" i="9"/>
  <c r="Q679" i="9"/>
  <c r="L679" i="9"/>
  <c r="H596" i="6" s="1"/>
  <c r="J679" i="9"/>
  <c r="K679" i="9" s="1"/>
  <c r="H679" i="9"/>
  <c r="G679" i="9"/>
  <c r="D679" i="9"/>
  <c r="A679" i="9"/>
  <c r="Q678" i="9"/>
  <c r="L678" i="9"/>
  <c r="H595" i="6" s="1"/>
  <c r="J678" i="9"/>
  <c r="K678" i="9" s="1"/>
  <c r="H678" i="9"/>
  <c r="G678" i="9"/>
  <c r="D678" i="9"/>
  <c r="A678" i="9"/>
  <c r="Q677" i="9"/>
  <c r="L677" i="9"/>
  <c r="J677" i="9"/>
  <c r="K677" i="9" s="1"/>
  <c r="H677" i="9"/>
  <c r="G677" i="9"/>
  <c r="D677" i="9"/>
  <c r="A677" i="9"/>
  <c r="Q676" i="9"/>
  <c r="L676" i="9"/>
  <c r="H594" i="6" s="1"/>
  <c r="J676" i="9"/>
  <c r="K676" i="9" s="1"/>
  <c r="H676" i="9"/>
  <c r="G676" i="9"/>
  <c r="D676" i="9"/>
  <c r="A676" i="9"/>
  <c r="Q675" i="9"/>
  <c r="L675" i="9"/>
  <c r="H593" i="6" s="1"/>
  <c r="J675" i="9"/>
  <c r="K675" i="9" s="1"/>
  <c r="H675" i="9"/>
  <c r="G675" i="9"/>
  <c r="D675" i="9"/>
  <c r="A675" i="9"/>
  <c r="Q674" i="9"/>
  <c r="L674" i="9"/>
  <c r="H592" i="6" s="1"/>
  <c r="J674" i="9"/>
  <c r="K674" i="9" s="1"/>
  <c r="H674" i="9"/>
  <c r="G674" i="9"/>
  <c r="D674" i="9"/>
  <c r="A674" i="9"/>
  <c r="Q673" i="9"/>
  <c r="L673" i="9"/>
  <c r="H591" i="6" s="1"/>
  <c r="J673" i="9"/>
  <c r="K673" i="9" s="1"/>
  <c r="H673" i="9"/>
  <c r="G673" i="9"/>
  <c r="D673" i="9"/>
  <c r="A673" i="9"/>
  <c r="Q672" i="9"/>
  <c r="L672" i="9"/>
  <c r="H590" i="6" s="1"/>
  <c r="J672" i="9"/>
  <c r="K672" i="9" s="1"/>
  <c r="H672" i="9"/>
  <c r="G672" i="9"/>
  <c r="D672" i="9"/>
  <c r="A672" i="9"/>
  <c r="Q671" i="9"/>
  <c r="L671" i="9"/>
  <c r="H589" i="6" s="1"/>
  <c r="J671" i="9"/>
  <c r="K671" i="9" s="1"/>
  <c r="H671" i="9"/>
  <c r="G671" i="9"/>
  <c r="D671" i="9"/>
  <c r="A671" i="9"/>
  <c r="Q670" i="9"/>
  <c r="L670" i="9"/>
  <c r="H588" i="6" s="1"/>
  <c r="J670" i="9"/>
  <c r="K670" i="9" s="1"/>
  <c r="H670" i="9"/>
  <c r="G670" i="9"/>
  <c r="D670" i="9"/>
  <c r="A670" i="9"/>
  <c r="Q669" i="9"/>
  <c r="L669" i="9"/>
  <c r="H587" i="6" s="1"/>
  <c r="J669" i="9"/>
  <c r="K669" i="9" s="1"/>
  <c r="H669" i="9"/>
  <c r="G669" i="9"/>
  <c r="D669" i="9"/>
  <c r="A669" i="9"/>
  <c r="Q668" i="9"/>
  <c r="L668" i="9"/>
  <c r="H586" i="6" s="1"/>
  <c r="J668" i="9"/>
  <c r="K668" i="9" s="1"/>
  <c r="H668" i="9"/>
  <c r="G668" i="9"/>
  <c r="D668" i="9"/>
  <c r="A668" i="9"/>
  <c r="Q667" i="9"/>
  <c r="L667" i="9"/>
  <c r="H585" i="6" s="1"/>
  <c r="J667" i="9"/>
  <c r="K667" i="9" s="1"/>
  <c r="H667" i="9"/>
  <c r="G667" i="9"/>
  <c r="D667" i="9"/>
  <c r="A667" i="9"/>
  <c r="Q666" i="9"/>
  <c r="L666" i="9"/>
  <c r="H584" i="6" s="1"/>
  <c r="J666" i="9"/>
  <c r="K666" i="9" s="1"/>
  <c r="H666" i="9"/>
  <c r="G666" i="9"/>
  <c r="D666" i="9"/>
  <c r="A666" i="9"/>
  <c r="Q665" i="9"/>
  <c r="L665" i="9"/>
  <c r="H583" i="6" s="1"/>
  <c r="J665" i="9"/>
  <c r="K665" i="9" s="1"/>
  <c r="H665" i="9"/>
  <c r="G665" i="9"/>
  <c r="D665" i="9"/>
  <c r="A665" i="9"/>
  <c r="Q664" i="9"/>
  <c r="L664" i="9"/>
  <c r="H582" i="6" s="1"/>
  <c r="J664" i="9"/>
  <c r="K664" i="9" s="1"/>
  <c r="H664" i="9"/>
  <c r="G664" i="9"/>
  <c r="D664" i="9"/>
  <c r="A664" i="9"/>
  <c r="Q663" i="9"/>
  <c r="L663" i="9"/>
  <c r="H581" i="6" s="1"/>
  <c r="J663" i="9"/>
  <c r="K663" i="9" s="1"/>
  <c r="H663" i="9"/>
  <c r="G663" i="9"/>
  <c r="D663" i="9"/>
  <c r="A663" i="9"/>
  <c r="Q662" i="9"/>
  <c r="L662" i="9"/>
  <c r="H580" i="6" s="1"/>
  <c r="J662" i="9"/>
  <c r="K662" i="9" s="1"/>
  <c r="H662" i="9"/>
  <c r="G662" i="9"/>
  <c r="D662" i="9"/>
  <c r="A662" i="9"/>
  <c r="Q661" i="9"/>
  <c r="L661" i="9"/>
  <c r="H579" i="6" s="1"/>
  <c r="J661" i="9"/>
  <c r="K661" i="9" s="1"/>
  <c r="H661" i="9"/>
  <c r="G661" i="9"/>
  <c r="D661" i="9"/>
  <c r="A661" i="9"/>
  <c r="Q660" i="9"/>
  <c r="L660" i="9"/>
  <c r="H578" i="6" s="1"/>
  <c r="J660" i="9"/>
  <c r="K660" i="9" s="1"/>
  <c r="H660" i="9"/>
  <c r="G660" i="9"/>
  <c r="D660" i="9"/>
  <c r="A660" i="9"/>
  <c r="Q659" i="9"/>
  <c r="L659" i="9"/>
  <c r="H577" i="6" s="1"/>
  <c r="J659" i="9"/>
  <c r="K659" i="9" s="1"/>
  <c r="H659" i="9"/>
  <c r="G659" i="9"/>
  <c r="D659" i="9"/>
  <c r="A659" i="9"/>
  <c r="L658" i="9"/>
  <c r="H1012" i="13" s="1"/>
  <c r="J658" i="9"/>
  <c r="K658" i="9" s="1"/>
  <c r="H658" i="9"/>
  <c r="F1012" i="13" s="1"/>
  <c r="G658" i="9"/>
  <c r="E1012" i="13" s="1"/>
  <c r="D658" i="9"/>
  <c r="A658" i="9"/>
  <c r="Q657" i="9"/>
  <c r="L657" i="9"/>
  <c r="H576" i="6" s="1"/>
  <c r="J657" i="9"/>
  <c r="K657" i="9" s="1"/>
  <c r="H657" i="9"/>
  <c r="G657" i="9"/>
  <c r="D657" i="9"/>
  <c r="A657" i="9"/>
  <c r="Q656" i="9"/>
  <c r="L656" i="9"/>
  <c r="H575" i="6" s="1"/>
  <c r="J656" i="9"/>
  <c r="K656" i="9" s="1"/>
  <c r="H656" i="9"/>
  <c r="G656" i="9"/>
  <c r="D656" i="9"/>
  <c r="A656" i="9"/>
  <c r="Q655" i="9"/>
  <c r="L655" i="9"/>
  <c r="H574" i="6" s="1"/>
  <c r="J655" i="9"/>
  <c r="K655" i="9" s="1"/>
  <c r="H655" i="9"/>
  <c r="G655" i="9"/>
  <c r="D655" i="9"/>
  <c r="A655" i="9"/>
  <c r="Q654" i="9"/>
  <c r="L654" i="9"/>
  <c r="H573" i="6" s="1"/>
  <c r="J654" i="9"/>
  <c r="K654" i="9" s="1"/>
  <c r="H654" i="9"/>
  <c r="G654" i="9"/>
  <c r="D654" i="9"/>
  <c r="A654" i="9"/>
  <c r="Q653" i="9"/>
  <c r="L653" i="9"/>
  <c r="H572" i="6" s="1"/>
  <c r="J653" i="9"/>
  <c r="K653" i="9" s="1"/>
  <c r="H653" i="9"/>
  <c r="G653" i="9"/>
  <c r="D653" i="9"/>
  <c r="A653" i="9"/>
  <c r="Q652" i="9"/>
  <c r="L652" i="9"/>
  <c r="H571" i="6" s="1"/>
  <c r="J652" i="9"/>
  <c r="K652" i="9" s="1"/>
  <c r="H652" i="9"/>
  <c r="G652" i="9"/>
  <c r="D652" i="9"/>
  <c r="A652" i="9"/>
  <c r="Q651" i="9"/>
  <c r="L651" i="9"/>
  <c r="H570" i="6" s="1"/>
  <c r="J651" i="9"/>
  <c r="K651" i="9" s="1"/>
  <c r="H651" i="9"/>
  <c r="G651" i="9"/>
  <c r="D651" i="9"/>
  <c r="A651" i="9"/>
  <c r="Q650" i="9"/>
  <c r="L650" i="9"/>
  <c r="H569" i="6" s="1"/>
  <c r="J650" i="9"/>
  <c r="K650" i="9" s="1"/>
  <c r="H650" i="9"/>
  <c r="G650" i="9"/>
  <c r="D650" i="9"/>
  <c r="A650" i="9"/>
  <c r="L649" i="9"/>
  <c r="H568" i="6" s="1"/>
  <c r="J649" i="9"/>
  <c r="K649" i="9" s="1"/>
  <c r="H649" i="9"/>
  <c r="G649" i="9"/>
  <c r="D649" i="9"/>
  <c r="A649" i="9"/>
  <c r="Q648" i="9"/>
  <c r="L648" i="9"/>
  <c r="H567" i="6" s="1"/>
  <c r="J648" i="9"/>
  <c r="K648" i="9" s="1"/>
  <c r="H648" i="9"/>
  <c r="G648" i="9"/>
  <c r="D648" i="9"/>
  <c r="A648" i="9"/>
  <c r="Q647" i="9"/>
  <c r="L647" i="9"/>
  <c r="H566" i="6" s="1"/>
  <c r="J647" i="9"/>
  <c r="K647" i="9" s="1"/>
  <c r="H647" i="9"/>
  <c r="G647" i="9"/>
  <c r="D647" i="9"/>
  <c r="A647" i="9"/>
  <c r="Q646" i="9"/>
  <c r="L646" i="9"/>
  <c r="J646" i="9"/>
  <c r="K646" i="9" s="1"/>
  <c r="H646" i="9"/>
  <c r="G646" i="9"/>
  <c r="D646" i="9"/>
  <c r="A646" i="9"/>
  <c r="J645" i="9"/>
  <c r="K645" i="9" s="1"/>
  <c r="H645" i="9"/>
  <c r="G645" i="9"/>
  <c r="D645" i="9"/>
  <c r="A645" i="9"/>
  <c r="L645" i="9" s="1"/>
  <c r="H565" i="6" s="1"/>
  <c r="Q644" i="9"/>
  <c r="J644" i="9"/>
  <c r="K644" i="9" s="1"/>
  <c r="H644" i="9"/>
  <c r="G644" i="9"/>
  <c r="D644" i="9"/>
  <c r="A644" i="9"/>
  <c r="L644" i="9" s="1"/>
  <c r="H564" i="6" s="1"/>
  <c r="Q643" i="9"/>
  <c r="J643" i="9"/>
  <c r="K643" i="9" s="1"/>
  <c r="H643" i="9"/>
  <c r="G643" i="9"/>
  <c r="D643" i="9"/>
  <c r="A643" i="9"/>
  <c r="L643" i="9" s="1"/>
  <c r="H563" i="6" s="1"/>
  <c r="Q642" i="9"/>
  <c r="J642" i="9"/>
  <c r="K642" i="9" s="1"/>
  <c r="H642" i="9"/>
  <c r="G642" i="9"/>
  <c r="D642" i="9"/>
  <c r="A642" i="9"/>
  <c r="L642" i="9" s="1"/>
  <c r="H562" i="6" s="1"/>
  <c r="Q641" i="9"/>
  <c r="J641" i="9"/>
  <c r="K641" i="9" s="1"/>
  <c r="H641" i="9"/>
  <c r="G641" i="9"/>
  <c r="D641" i="9"/>
  <c r="A641" i="9"/>
  <c r="L641" i="9" s="1"/>
  <c r="H561" i="6" s="1"/>
  <c r="Q640" i="9"/>
  <c r="J640" i="9"/>
  <c r="K640" i="9" s="1"/>
  <c r="H640" i="9"/>
  <c r="G640" i="9"/>
  <c r="D640" i="9"/>
  <c r="A640" i="9"/>
  <c r="L640" i="9" s="1"/>
  <c r="H560" i="6" s="1"/>
  <c r="Q639" i="9"/>
  <c r="J639" i="9"/>
  <c r="K639" i="9" s="1"/>
  <c r="H639" i="9"/>
  <c r="G639" i="9"/>
  <c r="D639" i="9"/>
  <c r="A639" i="9"/>
  <c r="L639" i="9" s="1"/>
  <c r="H559" i="6" s="1"/>
  <c r="Q638" i="9"/>
  <c r="J638" i="9"/>
  <c r="K638" i="9" s="1"/>
  <c r="H638" i="9"/>
  <c r="G638" i="9"/>
  <c r="D638" i="9"/>
  <c r="A638" i="9"/>
  <c r="L638" i="9" s="1"/>
  <c r="H558" i="6" s="1"/>
  <c r="Q637" i="9"/>
  <c r="J637" i="9"/>
  <c r="K637" i="9" s="1"/>
  <c r="H637" i="9"/>
  <c r="G637" i="9"/>
  <c r="D637" i="9"/>
  <c r="A637" i="9"/>
  <c r="L637" i="9" s="1"/>
  <c r="H557" i="6" s="1"/>
  <c r="Q636" i="9"/>
  <c r="J636" i="9"/>
  <c r="K636" i="9" s="1"/>
  <c r="H636" i="9"/>
  <c r="G636" i="9"/>
  <c r="D636" i="9"/>
  <c r="A636" i="9"/>
  <c r="L636" i="9" s="1"/>
  <c r="H556" i="6" s="1"/>
  <c r="L635" i="9"/>
  <c r="H1011" i="13" s="1"/>
  <c r="J635" i="9"/>
  <c r="K635" i="9" s="1"/>
  <c r="H635" i="9"/>
  <c r="F1011" i="13" s="1"/>
  <c r="G635" i="9"/>
  <c r="E1011" i="13" s="1"/>
  <c r="D635" i="9"/>
  <c r="A635" i="9"/>
  <c r="Q634" i="9"/>
  <c r="L634" i="9"/>
  <c r="H555" i="6" s="1"/>
  <c r="J634" i="9"/>
  <c r="K634" i="9" s="1"/>
  <c r="H634" i="9"/>
  <c r="G634" i="9"/>
  <c r="D634" i="9"/>
  <c r="A634" i="9"/>
  <c r="Q633" i="9"/>
  <c r="L633" i="9"/>
  <c r="H554" i="6" s="1"/>
  <c r="J633" i="9"/>
  <c r="K633" i="9" s="1"/>
  <c r="H633" i="9"/>
  <c r="G633" i="9"/>
  <c r="D633" i="9"/>
  <c r="A633" i="9"/>
  <c r="Q632" i="9"/>
  <c r="L632" i="9"/>
  <c r="H553" i="6" s="1"/>
  <c r="J632" i="9"/>
  <c r="K632" i="9" s="1"/>
  <c r="H632" i="9"/>
  <c r="G632" i="9"/>
  <c r="D632" i="9"/>
  <c r="A632" i="9"/>
  <c r="Q631" i="9"/>
  <c r="L631" i="9"/>
  <c r="H552" i="6" s="1"/>
  <c r="J631" i="9"/>
  <c r="K631" i="9" s="1"/>
  <c r="H631" i="9"/>
  <c r="G631" i="9"/>
  <c r="D631" i="9"/>
  <c r="A631" i="9"/>
  <c r="Q630" i="9"/>
  <c r="L630" i="9"/>
  <c r="H551" i="6" s="1"/>
  <c r="J630" i="9"/>
  <c r="K630" i="9" s="1"/>
  <c r="H630" i="9"/>
  <c r="G630" i="9"/>
  <c r="D630" i="9"/>
  <c r="A630" i="9"/>
  <c r="J629" i="9"/>
  <c r="K629" i="9" s="1"/>
  <c r="H629" i="9"/>
  <c r="G629" i="9"/>
  <c r="D629" i="9"/>
  <c r="A629" i="9"/>
  <c r="L629" i="9" s="1"/>
  <c r="H550" i="6" s="1"/>
  <c r="J628" i="9"/>
  <c r="K628" i="9" s="1"/>
  <c r="H628" i="9"/>
  <c r="G628" i="9"/>
  <c r="D628" i="9"/>
  <c r="A628" i="9"/>
  <c r="L628" i="9" s="1"/>
  <c r="H549" i="6" s="1"/>
  <c r="Q627" i="9"/>
  <c r="J627" i="9"/>
  <c r="K627" i="9" s="1"/>
  <c r="H627" i="9"/>
  <c r="G627" i="9"/>
  <c r="D627" i="9"/>
  <c r="A627" i="9"/>
  <c r="L627" i="9" s="1"/>
  <c r="H548" i="6" s="1"/>
  <c r="Q626" i="9"/>
  <c r="J626" i="9"/>
  <c r="K626" i="9" s="1"/>
  <c r="H626" i="9"/>
  <c r="G626" i="9"/>
  <c r="D626" i="9"/>
  <c r="A626" i="9"/>
  <c r="L626" i="9" s="1"/>
  <c r="H547" i="6" s="1"/>
  <c r="L625" i="9"/>
  <c r="H546" i="6" s="1"/>
  <c r="J625" i="9"/>
  <c r="K625" i="9" s="1"/>
  <c r="H625" i="9"/>
  <c r="G625" i="9"/>
  <c r="D625" i="9"/>
  <c r="A625" i="9"/>
  <c r="L624" i="9"/>
  <c r="H545" i="6" s="1"/>
  <c r="J624" i="9"/>
  <c r="K624" i="9" s="1"/>
  <c r="H624" i="9"/>
  <c r="G624" i="9"/>
  <c r="D624" i="9"/>
  <c r="A624" i="9"/>
  <c r="L623" i="9"/>
  <c r="H544" i="6" s="1"/>
  <c r="J623" i="9"/>
  <c r="K623" i="9" s="1"/>
  <c r="H623" i="9"/>
  <c r="G623" i="9"/>
  <c r="D623" i="9"/>
  <c r="A623" i="9"/>
  <c r="L622" i="9"/>
  <c r="H1133" i="13" s="1"/>
  <c r="J622" i="9"/>
  <c r="K622" i="9" s="1"/>
  <c r="G622" i="9"/>
  <c r="E1133" i="13" s="1"/>
  <c r="D622" i="9"/>
  <c r="A622" i="9"/>
  <c r="L621" i="9"/>
  <c r="H543" i="6" s="1"/>
  <c r="J621" i="9"/>
  <c r="K621" i="9" s="1"/>
  <c r="H621" i="9"/>
  <c r="G621" i="9"/>
  <c r="D621" i="9"/>
  <c r="A621" i="9"/>
  <c r="Q620" i="9"/>
  <c r="L620" i="9"/>
  <c r="H542" i="6" s="1"/>
  <c r="J620" i="9"/>
  <c r="K620" i="9" s="1"/>
  <c r="H620" i="9"/>
  <c r="G620" i="9"/>
  <c r="D620" i="9"/>
  <c r="A620" i="9"/>
  <c r="Q619" i="9"/>
  <c r="L619" i="9"/>
  <c r="H541" i="6" s="1"/>
  <c r="J619" i="9"/>
  <c r="K619" i="9" s="1"/>
  <c r="H619" i="9"/>
  <c r="G619" i="9"/>
  <c r="D619" i="9"/>
  <c r="A619" i="9"/>
  <c r="J618" i="9"/>
  <c r="K618" i="9" s="1"/>
  <c r="H618" i="9"/>
  <c r="G618" i="9"/>
  <c r="D618" i="9"/>
  <c r="A618" i="9"/>
  <c r="L618" i="9" s="1"/>
  <c r="Q617" i="9"/>
  <c r="J617" i="9"/>
  <c r="K617" i="9" s="1"/>
  <c r="H617" i="9"/>
  <c r="G617" i="9"/>
  <c r="D617" i="9"/>
  <c r="A617" i="9"/>
  <c r="L617" i="9" s="1"/>
  <c r="H540" i="6" s="1"/>
  <c r="Q616" i="9"/>
  <c r="K616" i="9"/>
  <c r="J616" i="9"/>
  <c r="H616" i="9"/>
  <c r="G616" i="9"/>
  <c r="D616" i="9"/>
  <c r="A616" i="9"/>
  <c r="L616" i="9" s="1"/>
  <c r="H539" i="6" s="1"/>
  <c r="J615" i="9"/>
  <c r="K615" i="9" s="1"/>
  <c r="H615" i="9"/>
  <c r="G615" i="9"/>
  <c r="D615" i="9"/>
  <c r="A615" i="9"/>
  <c r="L615" i="9" s="1"/>
  <c r="H538" i="6" s="1"/>
  <c r="L614" i="9"/>
  <c r="H537" i="6" s="1"/>
  <c r="J614" i="9"/>
  <c r="K614" i="9" s="1"/>
  <c r="H614" i="9"/>
  <c r="G614" i="9"/>
  <c r="D614" i="9"/>
  <c r="A614" i="9"/>
  <c r="L613" i="9"/>
  <c r="H536" i="6" s="1"/>
  <c r="J613" i="9"/>
  <c r="K613" i="9" s="1"/>
  <c r="H613" i="9"/>
  <c r="G613" i="9"/>
  <c r="D613" i="9"/>
  <c r="A613" i="9"/>
  <c r="Q612" i="9"/>
  <c r="L612" i="9"/>
  <c r="H535" i="6" s="1"/>
  <c r="J612" i="9"/>
  <c r="K612" i="9" s="1"/>
  <c r="H612" i="9"/>
  <c r="G612" i="9"/>
  <c r="D612" i="9"/>
  <c r="A612" i="9"/>
  <c r="L611" i="9"/>
  <c r="H1010" i="13" s="1"/>
  <c r="J611" i="9"/>
  <c r="K611" i="9" s="1"/>
  <c r="H611" i="9"/>
  <c r="F1010" i="13" s="1"/>
  <c r="G611" i="9"/>
  <c r="E1010" i="13" s="1"/>
  <c r="D611" i="9"/>
  <c r="A611" i="9"/>
  <c r="Q610" i="9"/>
  <c r="L610" i="9"/>
  <c r="H534" i="6" s="1"/>
  <c r="J610" i="9"/>
  <c r="K610" i="9" s="1"/>
  <c r="H610" i="9"/>
  <c r="G610" i="9"/>
  <c r="D610" i="9"/>
  <c r="A610" i="9"/>
  <c r="Q609" i="9"/>
  <c r="L609" i="9"/>
  <c r="H533" i="6" s="1"/>
  <c r="J609" i="9"/>
  <c r="K609" i="9" s="1"/>
  <c r="H609" i="9"/>
  <c r="G609" i="9"/>
  <c r="D609" i="9"/>
  <c r="A609" i="9"/>
  <c r="Q608" i="9"/>
  <c r="L608" i="9"/>
  <c r="J608" i="9"/>
  <c r="K608" i="9" s="1"/>
  <c r="H608" i="9"/>
  <c r="G608" i="9"/>
  <c r="D608" i="9"/>
  <c r="A608" i="9"/>
  <c r="Q607" i="9"/>
  <c r="L607" i="9"/>
  <c r="H532" i="6" s="1"/>
  <c r="J607" i="9"/>
  <c r="K607" i="9" s="1"/>
  <c r="H607" i="9"/>
  <c r="G607" i="9"/>
  <c r="D607" i="9"/>
  <c r="A607" i="9"/>
  <c r="Q606" i="9"/>
  <c r="L606" i="9"/>
  <c r="H531" i="6" s="1"/>
  <c r="J606" i="9"/>
  <c r="K606" i="9" s="1"/>
  <c r="H606" i="9"/>
  <c r="G606" i="9"/>
  <c r="D606" i="9"/>
  <c r="A606" i="9"/>
  <c r="Q605" i="9"/>
  <c r="L605" i="9"/>
  <c r="H530" i="6" s="1"/>
  <c r="J605" i="9"/>
  <c r="K605" i="9" s="1"/>
  <c r="H605" i="9"/>
  <c r="G605" i="9"/>
  <c r="D605" i="9"/>
  <c r="A605" i="9"/>
  <c r="Q604" i="9"/>
  <c r="L604" i="9"/>
  <c r="H529" i="6" s="1"/>
  <c r="J604" i="9"/>
  <c r="K604" i="9" s="1"/>
  <c r="H604" i="9"/>
  <c r="G604" i="9"/>
  <c r="D604" i="9"/>
  <c r="A604" i="9"/>
  <c r="Q603" i="9"/>
  <c r="L603" i="9"/>
  <c r="H528" i="6" s="1"/>
  <c r="J603" i="9"/>
  <c r="K603" i="9" s="1"/>
  <c r="H603" i="9"/>
  <c r="G603" i="9"/>
  <c r="D603" i="9"/>
  <c r="A603" i="9"/>
  <c r="Q602" i="9"/>
  <c r="L602" i="9"/>
  <c r="H527" i="6" s="1"/>
  <c r="J602" i="9"/>
  <c r="K602" i="9" s="1"/>
  <c r="H602" i="9"/>
  <c r="G602" i="9"/>
  <c r="D602" i="9"/>
  <c r="A602" i="9"/>
  <c r="Q601" i="9"/>
  <c r="L601" i="9"/>
  <c r="H526" i="6" s="1"/>
  <c r="J601" i="9"/>
  <c r="K601" i="9" s="1"/>
  <c r="H601" i="9"/>
  <c r="G601" i="9"/>
  <c r="D601" i="9"/>
  <c r="A601" i="9"/>
  <c r="L600" i="9"/>
  <c r="J600" i="9"/>
  <c r="K600" i="9" s="1"/>
  <c r="H600" i="9"/>
  <c r="G600" i="9"/>
  <c r="D600" i="9"/>
  <c r="A600" i="9"/>
  <c r="Q599" i="9"/>
  <c r="L599" i="9"/>
  <c r="H525" i="6" s="1"/>
  <c r="J599" i="9"/>
  <c r="K599" i="9" s="1"/>
  <c r="H599" i="9"/>
  <c r="G599" i="9"/>
  <c r="D599" i="9"/>
  <c r="A599" i="9"/>
  <c r="Q598" i="9"/>
  <c r="L598" i="9"/>
  <c r="H524" i="6" s="1"/>
  <c r="J598" i="9"/>
  <c r="K598" i="9" s="1"/>
  <c r="H598" i="9"/>
  <c r="G598" i="9"/>
  <c r="D598" i="9"/>
  <c r="A598" i="9"/>
  <c r="Q597" i="9"/>
  <c r="L597" i="9"/>
  <c r="H523" i="6" s="1"/>
  <c r="J597" i="9"/>
  <c r="K597" i="9" s="1"/>
  <c r="H597" i="9"/>
  <c r="G597" i="9"/>
  <c r="D597" i="9"/>
  <c r="A597" i="9"/>
  <c r="Q596" i="9"/>
  <c r="L596" i="9"/>
  <c r="H522" i="6" s="1"/>
  <c r="J596" i="9"/>
  <c r="K596" i="9" s="1"/>
  <c r="H596" i="9"/>
  <c r="G596" i="9"/>
  <c r="D596" i="9"/>
  <c r="A596" i="9"/>
  <c r="Q595" i="9"/>
  <c r="L595" i="9"/>
  <c r="H521" i="6" s="1"/>
  <c r="J595" i="9"/>
  <c r="K595" i="9" s="1"/>
  <c r="H595" i="9"/>
  <c r="G595" i="9"/>
  <c r="D595" i="9"/>
  <c r="A595" i="9"/>
  <c r="Q594" i="9"/>
  <c r="L594" i="9"/>
  <c r="H520" i="6" s="1"/>
  <c r="J594" i="9"/>
  <c r="K594" i="9" s="1"/>
  <c r="H594" i="9"/>
  <c r="G594" i="9"/>
  <c r="D594" i="9"/>
  <c r="A594" i="9"/>
  <c r="Q593" i="9"/>
  <c r="L593" i="9"/>
  <c r="H519" i="6" s="1"/>
  <c r="J593" i="9"/>
  <c r="K593" i="9" s="1"/>
  <c r="H593" i="9"/>
  <c r="G593" i="9"/>
  <c r="D593" i="9"/>
  <c r="A593" i="9"/>
  <c r="Q592" i="9"/>
  <c r="L592" i="9"/>
  <c r="H518" i="6" s="1"/>
  <c r="J592" i="9"/>
  <c r="K592" i="9" s="1"/>
  <c r="H592" i="9"/>
  <c r="G592" i="9"/>
  <c r="D592" i="9"/>
  <c r="A592" i="9"/>
  <c r="Q591" i="9"/>
  <c r="L591" i="9"/>
  <c r="H517" i="6" s="1"/>
  <c r="J591" i="9"/>
  <c r="K591" i="9" s="1"/>
  <c r="H591" i="9"/>
  <c r="G591" i="9"/>
  <c r="D591" i="9"/>
  <c r="A591" i="9"/>
  <c r="Q590" i="9"/>
  <c r="L590" i="9"/>
  <c r="H516" i="6" s="1"/>
  <c r="J590" i="9"/>
  <c r="K590" i="9" s="1"/>
  <c r="H590" i="9"/>
  <c r="G590" i="9"/>
  <c r="D590" i="9"/>
  <c r="A590" i="9"/>
  <c r="Q589" i="9"/>
  <c r="L589" i="9"/>
  <c r="H515" i="6" s="1"/>
  <c r="J589" i="9"/>
  <c r="K589" i="9" s="1"/>
  <c r="H589" i="9"/>
  <c r="G589" i="9"/>
  <c r="D589" i="9"/>
  <c r="A589" i="9"/>
  <c r="Q588" i="9"/>
  <c r="L588" i="9"/>
  <c r="H514" i="6" s="1"/>
  <c r="J588" i="9"/>
  <c r="K588" i="9" s="1"/>
  <c r="H588" i="9"/>
  <c r="G588" i="9"/>
  <c r="D588" i="9"/>
  <c r="A588" i="9"/>
  <c r="Q587" i="9"/>
  <c r="L587" i="9"/>
  <c r="H513" i="6" s="1"/>
  <c r="J587" i="9"/>
  <c r="K587" i="9" s="1"/>
  <c r="H587" i="9"/>
  <c r="G587" i="9"/>
  <c r="D587" i="9"/>
  <c r="A587" i="9"/>
  <c r="Q586" i="9"/>
  <c r="L586" i="9"/>
  <c r="H512" i="6" s="1"/>
  <c r="J586" i="9"/>
  <c r="K586" i="9" s="1"/>
  <c r="H586" i="9"/>
  <c r="G586" i="9"/>
  <c r="D586" i="9"/>
  <c r="A586" i="9"/>
  <c r="J585" i="9"/>
  <c r="K585" i="9" s="1"/>
  <c r="H585" i="9"/>
  <c r="F1009" i="13" s="1"/>
  <c r="G585" i="9"/>
  <c r="E1009" i="13" s="1"/>
  <c r="D585" i="9"/>
  <c r="A585" i="9"/>
  <c r="L585" i="9" s="1"/>
  <c r="H1009" i="13" s="1"/>
  <c r="Q584" i="9"/>
  <c r="J584" i="9"/>
  <c r="K584" i="9" s="1"/>
  <c r="H584" i="9"/>
  <c r="G584" i="9"/>
  <c r="D584" i="9"/>
  <c r="A584" i="9"/>
  <c r="L584" i="9" s="1"/>
  <c r="H511" i="6" s="1"/>
  <c r="Q583" i="9"/>
  <c r="J583" i="9"/>
  <c r="K583" i="9" s="1"/>
  <c r="H583" i="9"/>
  <c r="G583" i="9"/>
  <c r="D583" i="9"/>
  <c r="A583" i="9"/>
  <c r="L583" i="9" s="1"/>
  <c r="H510" i="6" s="1"/>
  <c r="Q582" i="9"/>
  <c r="J582" i="9"/>
  <c r="K582" i="9" s="1"/>
  <c r="H582" i="9"/>
  <c r="G582" i="9"/>
  <c r="D582" i="9"/>
  <c r="A582" i="9"/>
  <c r="L582" i="9" s="1"/>
  <c r="H509" i="6" s="1"/>
  <c r="Q581" i="9"/>
  <c r="J581" i="9"/>
  <c r="K581" i="9" s="1"/>
  <c r="H581" i="9"/>
  <c r="G581" i="9"/>
  <c r="D581" i="9"/>
  <c r="A581" i="9"/>
  <c r="L581" i="9" s="1"/>
  <c r="H508" i="6" s="1"/>
  <c r="Q580" i="9"/>
  <c r="J580" i="9"/>
  <c r="K580" i="9" s="1"/>
  <c r="H580" i="9"/>
  <c r="G580" i="9"/>
  <c r="D580" i="9"/>
  <c r="A580" i="9"/>
  <c r="L580" i="9" s="1"/>
  <c r="Q579" i="9"/>
  <c r="J579" i="9"/>
  <c r="K579" i="9" s="1"/>
  <c r="H579" i="9"/>
  <c r="G579" i="9"/>
  <c r="D579" i="9"/>
  <c r="A579" i="9"/>
  <c r="L579" i="9" s="1"/>
  <c r="Q578" i="9"/>
  <c r="J578" i="9"/>
  <c r="K578" i="9" s="1"/>
  <c r="H578" i="9"/>
  <c r="G578" i="9"/>
  <c r="D578" i="9"/>
  <c r="A578" i="9"/>
  <c r="L578" i="9" s="1"/>
  <c r="Q577" i="9"/>
  <c r="J577" i="9"/>
  <c r="K577" i="9" s="1"/>
  <c r="H577" i="9"/>
  <c r="G577" i="9"/>
  <c r="D577" i="9"/>
  <c r="A577" i="9"/>
  <c r="L577" i="9" s="1"/>
  <c r="H507" i="6" s="1"/>
  <c r="Q576" i="9"/>
  <c r="J576" i="9"/>
  <c r="K576" i="9" s="1"/>
  <c r="H576" i="9"/>
  <c r="G576" i="9"/>
  <c r="D576" i="9"/>
  <c r="A576" i="9"/>
  <c r="L576" i="9" s="1"/>
  <c r="H506" i="6" s="1"/>
  <c r="Q575" i="9"/>
  <c r="J575" i="9"/>
  <c r="K575" i="9" s="1"/>
  <c r="H575" i="9"/>
  <c r="G575" i="9"/>
  <c r="D575" i="9"/>
  <c r="A575" i="9"/>
  <c r="L575" i="9" s="1"/>
  <c r="H505" i="6" s="1"/>
  <c r="Q574" i="9"/>
  <c r="J574" i="9"/>
  <c r="K574" i="9" s="1"/>
  <c r="H574" i="9"/>
  <c r="G574" i="9"/>
  <c r="D574" i="9"/>
  <c r="A574" i="9"/>
  <c r="L574" i="9" s="1"/>
  <c r="H504" i="6" s="1"/>
  <c r="Q573" i="9"/>
  <c r="J573" i="9"/>
  <c r="K573" i="9" s="1"/>
  <c r="H573" i="9"/>
  <c r="G573" i="9"/>
  <c r="D573" i="9"/>
  <c r="A573" i="9"/>
  <c r="L573" i="9" s="1"/>
  <c r="H503" i="6" s="1"/>
  <c r="Q572" i="9"/>
  <c r="J572" i="9"/>
  <c r="K572" i="9" s="1"/>
  <c r="H572" i="9"/>
  <c r="G572" i="9"/>
  <c r="D572" i="9"/>
  <c r="A572" i="9"/>
  <c r="L572" i="9" s="1"/>
  <c r="H502" i="6" s="1"/>
  <c r="Q571" i="9"/>
  <c r="J571" i="9"/>
  <c r="K571" i="9" s="1"/>
  <c r="H571" i="9"/>
  <c r="G571" i="9"/>
  <c r="D571" i="9"/>
  <c r="A571" i="9"/>
  <c r="L571" i="9" s="1"/>
  <c r="H501" i="6" s="1"/>
  <c r="Q570" i="9"/>
  <c r="J570" i="9"/>
  <c r="K570" i="9" s="1"/>
  <c r="H570" i="9"/>
  <c r="G570" i="9"/>
  <c r="D570" i="9"/>
  <c r="A570" i="9"/>
  <c r="L570" i="9" s="1"/>
  <c r="H500" i="6" s="1"/>
  <c r="Q569" i="9"/>
  <c r="J569" i="9"/>
  <c r="K569" i="9" s="1"/>
  <c r="H569" i="9"/>
  <c r="G569" i="9"/>
  <c r="D569" i="9"/>
  <c r="A569" i="9"/>
  <c r="L569" i="9" s="1"/>
  <c r="H499" i="6" s="1"/>
  <c r="Q568" i="9"/>
  <c r="J568" i="9"/>
  <c r="K568" i="9" s="1"/>
  <c r="H568" i="9"/>
  <c r="G568" i="9"/>
  <c r="D568" i="9"/>
  <c r="A568" i="9"/>
  <c r="L568" i="9" s="1"/>
  <c r="H498" i="6" s="1"/>
  <c r="Q567" i="9"/>
  <c r="J567" i="9"/>
  <c r="K567" i="9" s="1"/>
  <c r="H567" i="9"/>
  <c r="G567" i="9"/>
  <c r="D567" i="9"/>
  <c r="A567" i="9"/>
  <c r="L567" i="9" s="1"/>
  <c r="H497" i="6" s="1"/>
  <c r="Q566" i="9"/>
  <c r="J566" i="9"/>
  <c r="K566" i="9" s="1"/>
  <c r="H566" i="9"/>
  <c r="G566" i="9"/>
  <c r="D566" i="9"/>
  <c r="A566" i="9"/>
  <c r="L566" i="9" s="1"/>
  <c r="H496" i="6" s="1"/>
  <c r="Q565" i="9"/>
  <c r="J565" i="9"/>
  <c r="K565" i="9" s="1"/>
  <c r="H565" i="9"/>
  <c r="G565" i="9"/>
  <c r="D565" i="9"/>
  <c r="A565" i="9"/>
  <c r="L565" i="9" s="1"/>
  <c r="H495" i="6" s="1"/>
  <c r="Q564" i="9"/>
  <c r="J564" i="9"/>
  <c r="K564" i="9" s="1"/>
  <c r="H564" i="9"/>
  <c r="G564" i="9"/>
  <c r="D564" i="9"/>
  <c r="A564" i="9"/>
  <c r="L564" i="9" s="1"/>
  <c r="H494" i="6" s="1"/>
  <c r="Q563" i="9"/>
  <c r="J563" i="9"/>
  <c r="K563" i="9" s="1"/>
  <c r="H563" i="9"/>
  <c r="G563" i="9"/>
  <c r="D563" i="9"/>
  <c r="A563" i="9"/>
  <c r="L563" i="9" s="1"/>
  <c r="H493" i="6" s="1"/>
  <c r="Q562" i="9"/>
  <c r="J562" i="9"/>
  <c r="K562" i="9" s="1"/>
  <c r="H562" i="9"/>
  <c r="G562" i="9"/>
  <c r="D562" i="9"/>
  <c r="A562" i="9"/>
  <c r="L562" i="9" s="1"/>
  <c r="H492" i="6" s="1"/>
  <c r="Q561" i="9"/>
  <c r="J561" i="9"/>
  <c r="K561" i="9" s="1"/>
  <c r="H561" i="9"/>
  <c r="G561" i="9"/>
  <c r="D561" i="9"/>
  <c r="A561" i="9"/>
  <c r="L561" i="9" s="1"/>
  <c r="H491" i="6" s="1"/>
  <c r="Q560" i="9"/>
  <c r="J560" i="9"/>
  <c r="K560" i="9" s="1"/>
  <c r="H560" i="9"/>
  <c r="G560" i="9"/>
  <c r="D560" i="9"/>
  <c r="A560" i="9"/>
  <c r="L560" i="9" s="1"/>
  <c r="H490" i="6" s="1"/>
  <c r="Q559" i="9"/>
  <c r="J559" i="9"/>
  <c r="K559" i="9" s="1"/>
  <c r="H559" i="9"/>
  <c r="G559" i="9"/>
  <c r="D559" i="9"/>
  <c r="A559" i="9"/>
  <c r="L559" i="9" s="1"/>
  <c r="H489" i="6" s="1"/>
  <c r="Q558" i="9"/>
  <c r="J558" i="9"/>
  <c r="K558" i="9" s="1"/>
  <c r="H558" i="9"/>
  <c r="G558" i="9"/>
  <c r="D558" i="9"/>
  <c r="A558" i="9"/>
  <c r="L558" i="9" s="1"/>
  <c r="H488" i="6" s="1"/>
  <c r="Q557" i="9"/>
  <c r="J557" i="9"/>
  <c r="K557" i="9" s="1"/>
  <c r="H557" i="9"/>
  <c r="G557" i="9"/>
  <c r="D557" i="9"/>
  <c r="A557" i="9"/>
  <c r="L557" i="9" s="1"/>
  <c r="H487" i="6" s="1"/>
  <c r="Q556" i="9"/>
  <c r="J556" i="9"/>
  <c r="K556" i="9" s="1"/>
  <c r="H556" i="9"/>
  <c r="G556" i="9"/>
  <c r="D556" i="9"/>
  <c r="A556" i="9"/>
  <c r="L556" i="9" s="1"/>
  <c r="H486" i="6" s="1"/>
  <c r="L555" i="9"/>
  <c r="H485" i="6" s="1"/>
  <c r="J555" i="9"/>
  <c r="K555" i="9" s="1"/>
  <c r="H555" i="9"/>
  <c r="G555" i="9"/>
  <c r="D555" i="9"/>
  <c r="A555" i="9"/>
  <c r="Q554" i="9"/>
  <c r="L554" i="9"/>
  <c r="H484" i="6" s="1"/>
  <c r="J554" i="9"/>
  <c r="K554" i="9" s="1"/>
  <c r="H554" i="9"/>
  <c r="G554" i="9"/>
  <c r="D554" i="9"/>
  <c r="A554" i="9"/>
  <c r="Q553" i="9"/>
  <c r="L553" i="9"/>
  <c r="H483" i="6" s="1"/>
  <c r="J553" i="9"/>
  <c r="K553" i="9" s="1"/>
  <c r="H553" i="9"/>
  <c r="G553" i="9"/>
  <c r="D553" i="9"/>
  <c r="A553" i="9"/>
  <c r="Q552" i="9"/>
  <c r="L552" i="9"/>
  <c r="H482" i="6" s="1"/>
  <c r="J552" i="9"/>
  <c r="K552" i="9" s="1"/>
  <c r="H552" i="9"/>
  <c r="G552" i="9"/>
  <c r="D552" i="9"/>
  <c r="A552" i="9"/>
  <c r="Q551" i="9"/>
  <c r="L551" i="9"/>
  <c r="H481" i="6" s="1"/>
  <c r="J551" i="9"/>
  <c r="K551" i="9" s="1"/>
  <c r="H551" i="9"/>
  <c r="G551" i="9"/>
  <c r="D551" i="9"/>
  <c r="A551" i="9"/>
  <c r="Q550" i="9"/>
  <c r="J550" i="9"/>
  <c r="K550" i="9" s="1"/>
  <c r="G550" i="9"/>
  <c r="D550" i="9"/>
  <c r="A550" i="9"/>
  <c r="L550" i="9" s="1"/>
  <c r="H480" i="6" s="1"/>
  <c r="Q549" i="9"/>
  <c r="J549" i="9"/>
  <c r="K549" i="9" s="1"/>
  <c r="H549" i="9"/>
  <c r="G549" i="9"/>
  <c r="D549" i="9"/>
  <c r="A549" i="9"/>
  <c r="L549" i="9" s="1"/>
  <c r="H479" i="6" s="1"/>
  <c r="Q548" i="9"/>
  <c r="J548" i="9"/>
  <c r="K548" i="9" s="1"/>
  <c r="H548" i="9"/>
  <c r="G548" i="9"/>
  <c r="D548" i="9"/>
  <c r="A548" i="9"/>
  <c r="L548" i="9" s="1"/>
  <c r="H478" i="6" s="1"/>
  <c r="J547" i="9"/>
  <c r="K547" i="9" s="1"/>
  <c r="H547" i="9"/>
  <c r="G547" i="9"/>
  <c r="D547" i="9"/>
  <c r="A547" i="9"/>
  <c r="L547" i="9" s="1"/>
  <c r="Q546" i="9"/>
  <c r="J546" i="9"/>
  <c r="K546" i="9" s="1"/>
  <c r="H546" i="9"/>
  <c r="G546" i="9"/>
  <c r="D546" i="9"/>
  <c r="A546" i="9"/>
  <c r="L546" i="9" s="1"/>
  <c r="H477" i="6" s="1"/>
  <c r="Q545" i="9"/>
  <c r="J545" i="9"/>
  <c r="K545" i="9" s="1"/>
  <c r="H545" i="9"/>
  <c r="G545" i="9"/>
  <c r="D545" i="9"/>
  <c r="A545" i="9"/>
  <c r="L545" i="9" s="1"/>
  <c r="H476" i="6" s="1"/>
  <c r="Q544" i="9"/>
  <c r="J544" i="9"/>
  <c r="K544" i="9" s="1"/>
  <c r="H544" i="9"/>
  <c r="G544" i="9"/>
  <c r="D544" i="9"/>
  <c r="A544" i="9"/>
  <c r="L544" i="9" s="1"/>
  <c r="H475" i="6" s="1"/>
  <c r="Q543" i="9"/>
  <c r="J543" i="9"/>
  <c r="K543" i="9" s="1"/>
  <c r="H543" i="9"/>
  <c r="G543" i="9"/>
  <c r="D543" i="9"/>
  <c r="A543" i="9"/>
  <c r="L543" i="9" s="1"/>
  <c r="H474" i="6" s="1"/>
  <c r="Q542" i="9"/>
  <c r="J542" i="9"/>
  <c r="K542" i="9" s="1"/>
  <c r="H542" i="9"/>
  <c r="G542" i="9"/>
  <c r="D542" i="9"/>
  <c r="A542" i="9"/>
  <c r="L542" i="9" s="1"/>
  <c r="H473" i="6" s="1"/>
  <c r="L541" i="9"/>
  <c r="H1132" i="13" s="1"/>
  <c r="J541" i="9"/>
  <c r="K541" i="9" s="1"/>
  <c r="H541" i="9"/>
  <c r="F1132" i="13" s="1"/>
  <c r="G541" i="9"/>
  <c r="E1132" i="13" s="1"/>
  <c r="D541" i="9"/>
  <c r="A541" i="9"/>
  <c r="Q540" i="9"/>
  <c r="L540" i="9"/>
  <c r="H472" i="6" s="1"/>
  <c r="J540" i="9"/>
  <c r="K540" i="9" s="1"/>
  <c r="H540" i="9"/>
  <c r="G540" i="9"/>
  <c r="D540" i="9"/>
  <c r="A540" i="9"/>
  <c r="Q539" i="9"/>
  <c r="L539" i="9"/>
  <c r="H471" i="6" s="1"/>
  <c r="J539" i="9"/>
  <c r="K539" i="9" s="1"/>
  <c r="H539" i="9"/>
  <c r="G539" i="9"/>
  <c r="D539" i="9"/>
  <c r="A539" i="9"/>
  <c r="Q538" i="9"/>
  <c r="L538" i="9"/>
  <c r="H470" i="6" s="1"/>
  <c r="J538" i="9"/>
  <c r="K538" i="9" s="1"/>
  <c r="H538" i="9"/>
  <c r="G538" i="9"/>
  <c r="D538" i="9"/>
  <c r="A538" i="9"/>
  <c r="Q537" i="9"/>
  <c r="L537" i="9"/>
  <c r="H469" i="6" s="1"/>
  <c r="J537" i="9"/>
  <c r="K537" i="9" s="1"/>
  <c r="H537" i="9"/>
  <c r="G537" i="9"/>
  <c r="D537" i="9"/>
  <c r="A537" i="9"/>
  <c r="Q536" i="9"/>
  <c r="L536" i="9"/>
  <c r="H468" i="6" s="1"/>
  <c r="J536" i="9"/>
  <c r="K536" i="9" s="1"/>
  <c r="H536" i="9"/>
  <c r="G536" i="9"/>
  <c r="D536" i="9"/>
  <c r="A536" i="9"/>
  <c r="Q535" i="9"/>
  <c r="L535" i="9"/>
  <c r="H467" i="6" s="1"/>
  <c r="J535" i="9"/>
  <c r="K535" i="9" s="1"/>
  <c r="H535" i="9"/>
  <c r="G535" i="9"/>
  <c r="D535" i="9"/>
  <c r="A535" i="9"/>
  <c r="Q534" i="9"/>
  <c r="L534" i="9"/>
  <c r="H466" i="6" s="1"/>
  <c r="J534" i="9"/>
  <c r="K534" i="9" s="1"/>
  <c r="H534" i="9"/>
  <c r="G534" i="9"/>
  <c r="D534" i="9"/>
  <c r="A534" i="9"/>
  <c r="L533" i="9"/>
  <c r="H1008" i="13" s="1"/>
  <c r="J533" i="9"/>
  <c r="K533" i="9" s="1"/>
  <c r="H533" i="9"/>
  <c r="F1008" i="13" s="1"/>
  <c r="G533" i="9"/>
  <c r="E1008" i="13" s="1"/>
  <c r="D533" i="9"/>
  <c r="A533" i="9"/>
  <c r="Q532" i="9"/>
  <c r="L532" i="9"/>
  <c r="H465" i="6" s="1"/>
  <c r="J532" i="9"/>
  <c r="K532" i="9" s="1"/>
  <c r="H532" i="9"/>
  <c r="G532" i="9"/>
  <c r="D532" i="9"/>
  <c r="A532" i="9"/>
  <c r="Q531" i="9"/>
  <c r="L531" i="9"/>
  <c r="H464" i="6" s="1"/>
  <c r="J531" i="9"/>
  <c r="K531" i="9" s="1"/>
  <c r="H531" i="9"/>
  <c r="G531" i="9"/>
  <c r="D531" i="9"/>
  <c r="A531" i="9"/>
  <c r="Q530" i="9"/>
  <c r="L530" i="9"/>
  <c r="H463" i="6" s="1"/>
  <c r="J530" i="9"/>
  <c r="K530" i="9" s="1"/>
  <c r="H530" i="9"/>
  <c r="G530" i="9"/>
  <c r="D530" i="9"/>
  <c r="A530" i="9"/>
  <c r="Q529" i="9"/>
  <c r="L529" i="9"/>
  <c r="J529" i="9"/>
  <c r="K529" i="9" s="1"/>
  <c r="H529" i="9"/>
  <c r="G529" i="9"/>
  <c r="D529" i="9"/>
  <c r="A529" i="9"/>
  <c r="Q528" i="9"/>
  <c r="L528" i="9"/>
  <c r="H462" i="6" s="1"/>
  <c r="J528" i="9"/>
  <c r="K528" i="9" s="1"/>
  <c r="H528" i="9"/>
  <c r="G528" i="9"/>
  <c r="D528" i="9"/>
  <c r="A528" i="9"/>
  <c r="Q527" i="9"/>
  <c r="L527" i="9"/>
  <c r="H461" i="6" s="1"/>
  <c r="J527" i="9"/>
  <c r="K527" i="9" s="1"/>
  <c r="H527" i="9"/>
  <c r="G527" i="9"/>
  <c r="D527" i="9"/>
  <c r="A527" i="9"/>
  <c r="Q526" i="9"/>
  <c r="L526" i="9"/>
  <c r="J526" i="9"/>
  <c r="K526" i="9" s="1"/>
  <c r="H526" i="9"/>
  <c r="G526" i="9"/>
  <c r="D526" i="9"/>
  <c r="A526" i="9"/>
  <c r="Q525" i="9"/>
  <c r="L525" i="9"/>
  <c r="H460" i="6" s="1"/>
  <c r="J525" i="9"/>
  <c r="K525" i="9" s="1"/>
  <c r="H525" i="9"/>
  <c r="G525" i="9"/>
  <c r="D525" i="9"/>
  <c r="A525" i="9"/>
  <c r="Q524" i="9"/>
  <c r="L524" i="9"/>
  <c r="H459" i="6" s="1"/>
  <c r="J524" i="9"/>
  <c r="K524" i="9" s="1"/>
  <c r="H524" i="9"/>
  <c r="G524" i="9"/>
  <c r="D524" i="9"/>
  <c r="A524" i="9"/>
  <c r="L523" i="9"/>
  <c r="H458" i="6" s="1"/>
  <c r="J523" i="9"/>
  <c r="K523" i="9" s="1"/>
  <c r="H523" i="9"/>
  <c r="G523" i="9"/>
  <c r="D523" i="9"/>
  <c r="A523" i="9"/>
  <c r="Q522" i="9"/>
  <c r="L522" i="9"/>
  <c r="H457" i="6" s="1"/>
  <c r="J522" i="9"/>
  <c r="K522" i="9" s="1"/>
  <c r="H522" i="9"/>
  <c r="G522" i="9"/>
  <c r="D522" i="9"/>
  <c r="A522" i="9"/>
  <c r="Q521" i="9"/>
  <c r="L521" i="9"/>
  <c r="H456" i="6" s="1"/>
  <c r="J521" i="9"/>
  <c r="K521" i="9" s="1"/>
  <c r="H521" i="9"/>
  <c r="G521" i="9"/>
  <c r="D521" i="9"/>
  <c r="A521" i="9"/>
  <c r="Q520" i="9"/>
  <c r="L520" i="9"/>
  <c r="H455" i="6" s="1"/>
  <c r="J520" i="9"/>
  <c r="K520" i="9" s="1"/>
  <c r="H520" i="9"/>
  <c r="G520" i="9"/>
  <c r="D520" i="9"/>
  <c r="A520" i="9"/>
  <c r="Q519" i="9"/>
  <c r="L519" i="9"/>
  <c r="H454" i="6" s="1"/>
  <c r="J519" i="9"/>
  <c r="K519" i="9" s="1"/>
  <c r="G519" i="9"/>
  <c r="D519" i="9"/>
  <c r="A519" i="9"/>
  <c r="Q518" i="9"/>
  <c r="J518" i="9"/>
  <c r="K518" i="9" s="1"/>
  <c r="H518" i="9"/>
  <c r="G518" i="9"/>
  <c r="D518" i="9"/>
  <c r="A518" i="9"/>
  <c r="L518" i="9" s="1"/>
  <c r="H453" i="6" s="1"/>
  <c r="Q517" i="9"/>
  <c r="J517" i="9"/>
  <c r="K517" i="9" s="1"/>
  <c r="H517" i="9"/>
  <c r="G517" i="9"/>
  <c r="D517" i="9"/>
  <c r="A517" i="9"/>
  <c r="L517" i="9" s="1"/>
  <c r="H452" i="6" s="1"/>
  <c r="Q516" i="9"/>
  <c r="J516" i="9"/>
  <c r="K516" i="9" s="1"/>
  <c r="G516" i="9"/>
  <c r="D516" i="9"/>
  <c r="A516" i="9"/>
  <c r="L516" i="9" s="1"/>
  <c r="H451" i="6" s="1"/>
  <c r="Q515" i="9"/>
  <c r="J515" i="9"/>
  <c r="K515" i="9" s="1"/>
  <c r="H515" i="9"/>
  <c r="G515" i="9"/>
  <c r="D515" i="9"/>
  <c r="A515" i="9"/>
  <c r="L515" i="9" s="1"/>
  <c r="H450" i="6" s="1"/>
  <c r="Q514" i="9"/>
  <c r="J514" i="9"/>
  <c r="K514" i="9" s="1"/>
  <c r="H514" i="9"/>
  <c r="G514" i="9"/>
  <c r="D514" i="9"/>
  <c r="A514" i="9"/>
  <c r="L514" i="9" s="1"/>
  <c r="H449" i="6" s="1"/>
  <c r="Q513" i="9"/>
  <c r="J513" i="9"/>
  <c r="K513" i="9" s="1"/>
  <c r="H513" i="9"/>
  <c r="G513" i="9"/>
  <c r="D513" i="9"/>
  <c r="A513" i="9"/>
  <c r="L513" i="9" s="1"/>
  <c r="H448" i="6" s="1"/>
  <c r="L512" i="9"/>
  <c r="J512" i="9"/>
  <c r="K512" i="9" s="1"/>
  <c r="H512" i="9"/>
  <c r="G512" i="9"/>
  <c r="D512" i="9"/>
  <c r="A512" i="9"/>
  <c r="Q511" i="9"/>
  <c r="L511" i="9"/>
  <c r="H447" i="6" s="1"/>
  <c r="J511" i="9"/>
  <c r="K511" i="9" s="1"/>
  <c r="H511" i="9"/>
  <c r="G511" i="9"/>
  <c r="D511" i="9"/>
  <c r="A511" i="9"/>
  <c r="J510" i="9"/>
  <c r="K510" i="9" s="1"/>
  <c r="H510" i="9"/>
  <c r="G510" i="9"/>
  <c r="D510" i="9"/>
  <c r="A510" i="9"/>
  <c r="L510" i="9" s="1"/>
  <c r="H446" i="6" s="1"/>
  <c r="Q509" i="9"/>
  <c r="J509" i="9"/>
  <c r="K509" i="9" s="1"/>
  <c r="H509" i="9"/>
  <c r="G509" i="9"/>
  <c r="D509" i="9"/>
  <c r="A509" i="9"/>
  <c r="L509" i="9" s="1"/>
  <c r="H445" i="6" s="1"/>
  <c r="Q508" i="9"/>
  <c r="J508" i="9"/>
  <c r="K508" i="9" s="1"/>
  <c r="H508" i="9"/>
  <c r="G508" i="9"/>
  <c r="D508" i="9"/>
  <c r="A508" i="9"/>
  <c r="L508" i="9" s="1"/>
  <c r="H444" i="6" s="1"/>
  <c r="J507" i="9"/>
  <c r="K507" i="9" s="1"/>
  <c r="H507" i="9"/>
  <c r="G507" i="9"/>
  <c r="D507" i="9"/>
  <c r="A507" i="9"/>
  <c r="L507" i="9" s="1"/>
  <c r="H443" i="6" s="1"/>
  <c r="Q506" i="9"/>
  <c r="J506" i="9"/>
  <c r="K506" i="9" s="1"/>
  <c r="H506" i="9"/>
  <c r="G506" i="9"/>
  <c r="D506" i="9"/>
  <c r="A506" i="9"/>
  <c r="L506" i="9" s="1"/>
  <c r="H442" i="6" s="1"/>
  <c r="L505" i="9"/>
  <c r="H441" i="6" s="1"/>
  <c r="J505" i="9"/>
  <c r="K505" i="9" s="1"/>
  <c r="H505" i="9"/>
  <c r="G505" i="9"/>
  <c r="D505" i="9"/>
  <c r="A505" i="9"/>
  <c r="L504" i="9"/>
  <c r="H440" i="6" s="1"/>
  <c r="J504" i="9"/>
  <c r="K504" i="9" s="1"/>
  <c r="H504" i="9"/>
  <c r="G504" i="9"/>
  <c r="D504" i="9"/>
  <c r="A504" i="9"/>
  <c r="Q503" i="9"/>
  <c r="L503" i="9"/>
  <c r="J503" i="9"/>
  <c r="K503" i="9" s="1"/>
  <c r="H503" i="9"/>
  <c r="G503" i="9"/>
  <c r="D503" i="9"/>
  <c r="A503" i="9"/>
  <c r="Q502" i="9"/>
  <c r="L502" i="9"/>
  <c r="H439" i="6" s="1"/>
  <c r="J502" i="9"/>
  <c r="K502" i="9" s="1"/>
  <c r="H502" i="9"/>
  <c r="G502" i="9"/>
  <c r="D502" i="9"/>
  <c r="A502" i="9"/>
  <c r="Q501" i="9"/>
  <c r="L501" i="9"/>
  <c r="H438" i="6" s="1"/>
  <c r="J501" i="9"/>
  <c r="K501" i="9" s="1"/>
  <c r="H501" i="9"/>
  <c r="G501" i="9"/>
  <c r="D501" i="9"/>
  <c r="A501" i="9"/>
  <c r="Q500" i="9"/>
  <c r="L500" i="9"/>
  <c r="H437" i="6" s="1"/>
  <c r="J500" i="9"/>
  <c r="K500" i="9" s="1"/>
  <c r="H500" i="9"/>
  <c r="G500" i="9"/>
  <c r="D500" i="9"/>
  <c r="A500" i="9"/>
  <c r="J499" i="9"/>
  <c r="K499" i="9" s="1"/>
  <c r="G499" i="9"/>
  <c r="E1131" i="13" s="1"/>
  <c r="D499" i="9"/>
  <c r="A499" i="9"/>
  <c r="Q498" i="9"/>
  <c r="J498" i="9"/>
  <c r="K498" i="9" s="1"/>
  <c r="H498" i="9"/>
  <c r="G498" i="9"/>
  <c r="D498" i="9"/>
  <c r="A498" i="9"/>
  <c r="L498" i="9" s="1"/>
  <c r="Q497" i="9"/>
  <c r="J497" i="9"/>
  <c r="K497" i="9" s="1"/>
  <c r="H497" i="9"/>
  <c r="G497" i="9"/>
  <c r="D497" i="9"/>
  <c r="A497" i="9"/>
  <c r="L497" i="9" s="1"/>
  <c r="H436" i="6" s="1"/>
  <c r="Q496" i="9"/>
  <c r="J496" i="9"/>
  <c r="K496" i="9" s="1"/>
  <c r="H496" i="9"/>
  <c r="G496" i="9"/>
  <c r="D496" i="9"/>
  <c r="A496" i="9"/>
  <c r="L496" i="9" s="1"/>
  <c r="H435" i="6" s="1"/>
  <c r="Q495" i="9"/>
  <c r="J495" i="9"/>
  <c r="K495" i="9" s="1"/>
  <c r="H495" i="9"/>
  <c r="G495" i="9"/>
  <c r="D495" i="9"/>
  <c r="A495" i="9"/>
  <c r="L495" i="9" s="1"/>
  <c r="H434" i="6" s="1"/>
  <c r="Q494" i="9"/>
  <c r="J494" i="9"/>
  <c r="K494" i="9" s="1"/>
  <c r="H494" i="9"/>
  <c r="G494" i="9"/>
  <c r="D494" i="9"/>
  <c r="A494" i="9"/>
  <c r="L494" i="9" s="1"/>
  <c r="H433" i="6" s="1"/>
  <c r="Q493" i="9"/>
  <c r="J493" i="9"/>
  <c r="K493" i="9" s="1"/>
  <c r="H493" i="9"/>
  <c r="G493" i="9"/>
  <c r="D493" i="9"/>
  <c r="A493" i="9"/>
  <c r="L493" i="9" s="1"/>
  <c r="H432" i="6" s="1"/>
  <c r="Q492" i="9"/>
  <c r="J492" i="9"/>
  <c r="K492" i="9" s="1"/>
  <c r="H492" i="9"/>
  <c r="G492" i="9"/>
  <c r="D492" i="9"/>
  <c r="A492" i="9"/>
  <c r="L492" i="9" s="1"/>
  <c r="Q491" i="9"/>
  <c r="J491" i="9"/>
  <c r="K491" i="9" s="1"/>
  <c r="H491" i="9"/>
  <c r="G491" i="9"/>
  <c r="D491" i="9"/>
  <c r="A491" i="9"/>
  <c r="L491" i="9" s="1"/>
  <c r="H431" i="6" s="1"/>
  <c r="Q490" i="9"/>
  <c r="J490" i="9"/>
  <c r="K490" i="9" s="1"/>
  <c r="H490" i="9"/>
  <c r="G490" i="9"/>
  <c r="D490" i="9"/>
  <c r="A490" i="9"/>
  <c r="L490" i="9" s="1"/>
  <c r="H430" i="6" s="1"/>
  <c r="Q489" i="9"/>
  <c r="J489" i="9"/>
  <c r="K489" i="9" s="1"/>
  <c r="H489" i="9"/>
  <c r="G489" i="9"/>
  <c r="D489" i="9"/>
  <c r="A489" i="9"/>
  <c r="L489" i="9" s="1"/>
  <c r="H429" i="6" s="1"/>
  <c r="Q488" i="9"/>
  <c r="J488" i="9"/>
  <c r="K488" i="9" s="1"/>
  <c r="H488" i="9"/>
  <c r="G488" i="9"/>
  <c r="D488" i="9"/>
  <c r="A488" i="9"/>
  <c r="L488" i="9" s="1"/>
  <c r="H428" i="6" s="1"/>
  <c r="Q487" i="9"/>
  <c r="J487" i="9"/>
  <c r="K487" i="9" s="1"/>
  <c r="H487" i="9"/>
  <c r="G487" i="9"/>
  <c r="D487" i="9"/>
  <c r="A487" i="9"/>
  <c r="L487" i="9" s="1"/>
  <c r="H427" i="6" s="1"/>
  <c r="Q486" i="9"/>
  <c r="J486" i="9"/>
  <c r="K486" i="9" s="1"/>
  <c r="H486" i="9"/>
  <c r="G486" i="9"/>
  <c r="D486" i="9"/>
  <c r="A486" i="9"/>
  <c r="L486" i="9" s="1"/>
  <c r="H426" i="6" s="1"/>
  <c r="Q485" i="9"/>
  <c r="J485" i="9"/>
  <c r="K485" i="9" s="1"/>
  <c r="H485" i="9"/>
  <c r="G485" i="9"/>
  <c r="D485" i="9"/>
  <c r="A485" i="9"/>
  <c r="L485" i="9" s="1"/>
  <c r="H425" i="6" s="1"/>
  <c r="Q484" i="9"/>
  <c r="J484" i="9"/>
  <c r="K484" i="9" s="1"/>
  <c r="H484" i="9"/>
  <c r="G484" i="9"/>
  <c r="D484" i="9"/>
  <c r="A484" i="9"/>
  <c r="L484" i="9" s="1"/>
  <c r="H424" i="6" s="1"/>
  <c r="Q483" i="9"/>
  <c r="J483" i="9"/>
  <c r="K483" i="9" s="1"/>
  <c r="H483" i="9"/>
  <c r="G483" i="9"/>
  <c r="D483" i="9"/>
  <c r="A483" i="9"/>
  <c r="L483" i="9" s="1"/>
  <c r="H423" i="6" s="1"/>
  <c r="Q482" i="9"/>
  <c r="J482" i="9"/>
  <c r="K482" i="9" s="1"/>
  <c r="H482" i="9"/>
  <c r="G482" i="9"/>
  <c r="D482" i="9"/>
  <c r="A482" i="9"/>
  <c r="L482" i="9" s="1"/>
  <c r="H422" i="6" s="1"/>
  <c r="Q481" i="9"/>
  <c r="J481" i="9"/>
  <c r="K481" i="9" s="1"/>
  <c r="H481" i="9"/>
  <c r="G481" i="9"/>
  <c r="D481" i="9"/>
  <c r="A481" i="9"/>
  <c r="L481" i="9" s="1"/>
  <c r="H421" i="6" s="1"/>
  <c r="Q480" i="9"/>
  <c r="J480" i="9"/>
  <c r="K480" i="9" s="1"/>
  <c r="H480" i="9"/>
  <c r="G480" i="9"/>
  <c r="D480" i="9"/>
  <c r="A480" i="9"/>
  <c r="L480" i="9" s="1"/>
  <c r="H420" i="6" s="1"/>
  <c r="Q479" i="9"/>
  <c r="J479" i="9"/>
  <c r="K479" i="9" s="1"/>
  <c r="H479" i="9"/>
  <c r="G479" i="9"/>
  <c r="D479" i="9"/>
  <c r="A479" i="9"/>
  <c r="L479" i="9" s="1"/>
  <c r="H419" i="6" s="1"/>
  <c r="Q478" i="9"/>
  <c r="J478" i="9"/>
  <c r="K478" i="9" s="1"/>
  <c r="H478" i="9"/>
  <c r="G478" i="9"/>
  <c r="D478" i="9"/>
  <c r="A478" i="9"/>
  <c r="L478" i="9" s="1"/>
  <c r="H418" i="6" s="1"/>
  <c r="Q477" i="9"/>
  <c r="J477" i="9"/>
  <c r="K477" i="9" s="1"/>
  <c r="H477" i="9"/>
  <c r="G477" i="9"/>
  <c r="D477" i="9"/>
  <c r="A477" i="9"/>
  <c r="L477" i="9" s="1"/>
  <c r="Q476" i="9"/>
  <c r="J476" i="9"/>
  <c r="K476" i="9" s="1"/>
  <c r="H476" i="9"/>
  <c r="G476" i="9"/>
  <c r="D476" i="9"/>
  <c r="A476" i="9"/>
  <c r="L476" i="9" s="1"/>
  <c r="Q475" i="9"/>
  <c r="J475" i="9"/>
  <c r="K475" i="9" s="1"/>
  <c r="H475" i="9"/>
  <c r="G475" i="9"/>
  <c r="D475" i="9"/>
  <c r="A475" i="9"/>
  <c r="L475" i="9" s="1"/>
  <c r="H417" i="6" s="1"/>
  <c r="L474" i="9"/>
  <c r="H416" i="6" s="1"/>
  <c r="J474" i="9"/>
  <c r="K474" i="9" s="1"/>
  <c r="H474" i="9"/>
  <c r="G474" i="9"/>
  <c r="D474" i="9"/>
  <c r="A474" i="9"/>
  <c r="J473" i="9"/>
  <c r="K473" i="9" s="1"/>
  <c r="H473" i="9"/>
  <c r="G473" i="9"/>
  <c r="D473" i="9"/>
  <c r="A473" i="9"/>
  <c r="L473" i="9" s="1"/>
  <c r="H415" i="6" s="1"/>
  <c r="J472" i="9"/>
  <c r="K472" i="9" s="1"/>
  <c r="H472" i="9"/>
  <c r="G472" i="9"/>
  <c r="D472" i="9"/>
  <c r="A472" i="9"/>
  <c r="L472" i="9" s="1"/>
  <c r="H414" i="6" s="1"/>
  <c r="L471" i="9"/>
  <c r="H413" i="6" s="1"/>
  <c r="J471" i="9"/>
  <c r="K471" i="9" s="1"/>
  <c r="H471" i="9"/>
  <c r="G471" i="9"/>
  <c r="D471" i="9"/>
  <c r="A471" i="9"/>
  <c r="L470" i="9"/>
  <c r="H412" i="6" s="1"/>
  <c r="J470" i="9"/>
  <c r="K470" i="9" s="1"/>
  <c r="H470" i="9"/>
  <c r="G470" i="9"/>
  <c r="D470" i="9"/>
  <c r="A470" i="9"/>
  <c r="L469" i="9"/>
  <c r="H411" i="6" s="1"/>
  <c r="J469" i="9"/>
  <c r="K469" i="9" s="1"/>
  <c r="H469" i="9"/>
  <c r="G469" i="9"/>
  <c r="D469" i="9"/>
  <c r="A469" i="9"/>
  <c r="J468" i="9"/>
  <c r="K468" i="9" s="1"/>
  <c r="H468" i="9"/>
  <c r="G468" i="9"/>
  <c r="D468" i="9"/>
  <c r="A468" i="9"/>
  <c r="L468" i="9" s="1"/>
  <c r="H410" i="6" s="1"/>
  <c r="J467" i="9"/>
  <c r="K467" i="9" s="1"/>
  <c r="H467" i="9"/>
  <c r="G467" i="9"/>
  <c r="D467" i="9"/>
  <c r="A467" i="9"/>
  <c r="L467" i="9" s="1"/>
  <c r="H409" i="6" s="1"/>
  <c r="L466" i="9"/>
  <c r="H408" i="6" s="1"/>
  <c r="J466" i="9"/>
  <c r="K466" i="9" s="1"/>
  <c r="H466" i="9"/>
  <c r="G466" i="9"/>
  <c r="D466" i="9"/>
  <c r="A466" i="9"/>
  <c r="J465" i="9"/>
  <c r="K465" i="9" s="1"/>
  <c r="H465" i="9"/>
  <c r="G465" i="9"/>
  <c r="D465" i="9"/>
  <c r="A465" i="9"/>
  <c r="L465" i="9" s="1"/>
  <c r="H407" i="6" s="1"/>
  <c r="J464" i="9"/>
  <c r="K464" i="9" s="1"/>
  <c r="H464" i="9"/>
  <c r="G464" i="9"/>
  <c r="D464" i="9"/>
  <c r="A464" i="9"/>
  <c r="L464" i="9" s="1"/>
  <c r="H406" i="6" s="1"/>
  <c r="L463" i="9"/>
  <c r="H405" i="6" s="1"/>
  <c r="J463" i="9"/>
  <c r="K463" i="9" s="1"/>
  <c r="H463" i="9"/>
  <c r="G463" i="9"/>
  <c r="D463" i="9"/>
  <c r="A463" i="9"/>
  <c r="L462" i="9"/>
  <c r="H404" i="6" s="1"/>
  <c r="J462" i="9"/>
  <c r="K462" i="9" s="1"/>
  <c r="H462" i="9"/>
  <c r="G462" i="9"/>
  <c r="D462" i="9"/>
  <c r="A462" i="9"/>
  <c r="L461" i="9"/>
  <c r="H403" i="6" s="1"/>
  <c r="J461" i="9"/>
  <c r="K461" i="9" s="1"/>
  <c r="H461" i="9"/>
  <c r="G461" i="9"/>
  <c r="D461" i="9"/>
  <c r="A461" i="9"/>
  <c r="J460" i="9"/>
  <c r="K460" i="9" s="1"/>
  <c r="H460" i="9"/>
  <c r="G460" i="9"/>
  <c r="D460" i="9"/>
  <c r="A460" i="9"/>
  <c r="L460" i="9" s="1"/>
  <c r="H402" i="6" s="1"/>
  <c r="J459" i="9"/>
  <c r="K459" i="9" s="1"/>
  <c r="H459" i="9"/>
  <c r="G459" i="9"/>
  <c r="D459" i="9"/>
  <c r="A459" i="9"/>
  <c r="L459" i="9" s="1"/>
  <c r="H401" i="6" s="1"/>
  <c r="L458" i="9"/>
  <c r="H400" i="6" s="1"/>
  <c r="J458" i="9"/>
  <c r="K458" i="9" s="1"/>
  <c r="H458" i="9"/>
  <c r="G458" i="9"/>
  <c r="D458" i="9"/>
  <c r="A458" i="9"/>
  <c r="J457" i="9"/>
  <c r="K457" i="9" s="1"/>
  <c r="H457" i="9"/>
  <c r="G457" i="9"/>
  <c r="D457" i="9"/>
  <c r="A457" i="9"/>
  <c r="L457" i="9" s="1"/>
  <c r="H399" i="6" s="1"/>
  <c r="J456" i="9"/>
  <c r="K456" i="9" s="1"/>
  <c r="H456" i="9"/>
  <c r="G456" i="9"/>
  <c r="D456" i="9"/>
  <c r="A456" i="9"/>
  <c r="L456" i="9" s="1"/>
  <c r="H398" i="6" s="1"/>
  <c r="L455" i="9"/>
  <c r="H397" i="6" s="1"/>
  <c r="J455" i="9"/>
  <c r="K455" i="9" s="1"/>
  <c r="H455" i="9"/>
  <c r="G455" i="9"/>
  <c r="D455" i="9"/>
  <c r="A455" i="9"/>
  <c r="L454" i="9"/>
  <c r="H396" i="6" s="1"/>
  <c r="J454" i="9"/>
  <c r="K454" i="9" s="1"/>
  <c r="H454" i="9"/>
  <c r="G454" i="9"/>
  <c r="D454" i="9"/>
  <c r="A454" i="9"/>
  <c r="Q453" i="9"/>
  <c r="L453" i="9"/>
  <c r="H395" i="6" s="1"/>
  <c r="J453" i="9"/>
  <c r="K453" i="9" s="1"/>
  <c r="H453" i="9"/>
  <c r="G453" i="9"/>
  <c r="D453" i="9"/>
  <c r="A453" i="9"/>
  <c r="L452" i="9"/>
  <c r="H1007" i="13" s="1"/>
  <c r="J452" i="9"/>
  <c r="K452" i="9" s="1"/>
  <c r="H452" i="9"/>
  <c r="F1007" i="13" s="1"/>
  <c r="G452" i="9"/>
  <c r="E1007" i="13" s="1"/>
  <c r="D452" i="9"/>
  <c r="A452" i="9"/>
  <c r="Q451" i="9"/>
  <c r="L451" i="9"/>
  <c r="H394" i="6" s="1"/>
  <c r="J451" i="9"/>
  <c r="K451" i="9" s="1"/>
  <c r="H451" i="9"/>
  <c r="G451" i="9"/>
  <c r="D451" i="9"/>
  <c r="A451" i="9"/>
  <c r="Q450" i="9"/>
  <c r="L450" i="9"/>
  <c r="H393" i="6" s="1"/>
  <c r="J450" i="9"/>
  <c r="K450" i="9" s="1"/>
  <c r="H450" i="9"/>
  <c r="G450" i="9"/>
  <c r="D450" i="9"/>
  <c r="A450" i="9"/>
  <c r="Q449" i="9"/>
  <c r="L449" i="9"/>
  <c r="J449" i="9"/>
  <c r="K449" i="9" s="1"/>
  <c r="H449" i="9"/>
  <c r="G449" i="9"/>
  <c r="D449" i="9"/>
  <c r="A449" i="9"/>
  <c r="Q448" i="9"/>
  <c r="L448" i="9"/>
  <c r="H392" i="6" s="1"/>
  <c r="J448" i="9"/>
  <c r="K448" i="9" s="1"/>
  <c r="H448" i="9"/>
  <c r="G448" i="9"/>
  <c r="D448" i="9"/>
  <c r="A448" i="9"/>
  <c r="Q447" i="9"/>
  <c r="L447" i="9"/>
  <c r="H391" i="6" s="1"/>
  <c r="J447" i="9"/>
  <c r="K447" i="9" s="1"/>
  <c r="H447" i="9"/>
  <c r="G447" i="9"/>
  <c r="D447" i="9"/>
  <c r="A447" i="9"/>
  <c r="Q446" i="9"/>
  <c r="L446" i="9"/>
  <c r="H390" i="6" s="1"/>
  <c r="J446" i="9"/>
  <c r="K446" i="9" s="1"/>
  <c r="H446" i="9"/>
  <c r="G446" i="9"/>
  <c r="D446" i="9"/>
  <c r="A446" i="9"/>
  <c r="Q445" i="9"/>
  <c r="L445" i="9"/>
  <c r="H389" i="6" s="1"/>
  <c r="J445" i="9"/>
  <c r="K445" i="9" s="1"/>
  <c r="H445" i="9"/>
  <c r="G445" i="9"/>
  <c r="D445" i="9"/>
  <c r="A445" i="9"/>
  <c r="Q444" i="9"/>
  <c r="L444" i="9"/>
  <c r="H388" i="6" s="1"/>
  <c r="J444" i="9"/>
  <c r="K444" i="9" s="1"/>
  <c r="H444" i="9"/>
  <c r="G444" i="9"/>
  <c r="D444" i="9"/>
  <c r="A444" i="9"/>
  <c r="J443" i="9"/>
  <c r="K443" i="9" s="1"/>
  <c r="H443" i="9"/>
  <c r="F1006" i="13" s="1"/>
  <c r="G443" i="9"/>
  <c r="E1006" i="13" s="1"/>
  <c r="D443" i="9"/>
  <c r="A443" i="9"/>
  <c r="L443" i="9" s="1"/>
  <c r="H1006" i="13" s="1"/>
  <c r="Q442" i="9"/>
  <c r="J442" i="9"/>
  <c r="K442" i="9" s="1"/>
  <c r="H442" i="9"/>
  <c r="G442" i="9"/>
  <c r="D442" i="9"/>
  <c r="A442" i="9"/>
  <c r="L442" i="9" s="1"/>
  <c r="H387" i="6" s="1"/>
  <c r="Q441" i="9"/>
  <c r="J441" i="9"/>
  <c r="K441" i="9" s="1"/>
  <c r="H441" i="9"/>
  <c r="G441" i="9"/>
  <c r="D441" i="9"/>
  <c r="A441" i="9"/>
  <c r="L441" i="9" s="1"/>
  <c r="H386" i="6" s="1"/>
  <c r="Q440" i="9"/>
  <c r="J440" i="9"/>
  <c r="K440" i="9" s="1"/>
  <c r="H440" i="9"/>
  <c r="G440" i="9"/>
  <c r="D440" i="9"/>
  <c r="A440" i="9"/>
  <c r="L440" i="9" s="1"/>
  <c r="Q439" i="9"/>
  <c r="J439" i="9"/>
  <c r="K439" i="9" s="1"/>
  <c r="H439" i="9"/>
  <c r="G439" i="9"/>
  <c r="D439" i="9"/>
  <c r="A439" i="9"/>
  <c r="L439" i="9" s="1"/>
  <c r="H385" i="6" s="1"/>
  <c r="Q438" i="9"/>
  <c r="J438" i="9"/>
  <c r="K438" i="9" s="1"/>
  <c r="H438" i="9"/>
  <c r="G438" i="9"/>
  <c r="D438" i="9"/>
  <c r="A438" i="9"/>
  <c r="L438" i="9" s="1"/>
  <c r="H384" i="6" s="1"/>
  <c r="Q437" i="9"/>
  <c r="J437" i="9"/>
  <c r="K437" i="9" s="1"/>
  <c r="H437" i="9"/>
  <c r="G437" i="9"/>
  <c r="D437" i="9"/>
  <c r="A437" i="9"/>
  <c r="L437" i="9" s="1"/>
  <c r="H383" i="6" s="1"/>
  <c r="Q436" i="9"/>
  <c r="J436" i="9"/>
  <c r="K436" i="9" s="1"/>
  <c r="H436" i="9"/>
  <c r="G436" i="9"/>
  <c r="D436" i="9"/>
  <c r="A436" i="9"/>
  <c r="L436" i="9" s="1"/>
  <c r="H382" i="6" s="1"/>
  <c r="Q435" i="9"/>
  <c r="J435" i="9"/>
  <c r="K435" i="9" s="1"/>
  <c r="H435" i="9"/>
  <c r="G435" i="9"/>
  <c r="D435" i="9"/>
  <c r="A435" i="9"/>
  <c r="L435" i="9" s="1"/>
  <c r="H381" i="6" s="1"/>
  <c r="Q434" i="9"/>
  <c r="J434" i="9"/>
  <c r="K434" i="9" s="1"/>
  <c r="H434" i="9"/>
  <c r="G434" i="9"/>
  <c r="D434" i="9"/>
  <c r="A434" i="9"/>
  <c r="L434" i="9" s="1"/>
  <c r="H380" i="6" s="1"/>
  <c r="Q433" i="9"/>
  <c r="J433" i="9"/>
  <c r="K433" i="9" s="1"/>
  <c r="H433" i="9"/>
  <c r="G433" i="9"/>
  <c r="D433" i="9"/>
  <c r="A433" i="9"/>
  <c r="L433" i="9" s="1"/>
  <c r="H379" i="6" s="1"/>
  <c r="Q432" i="9"/>
  <c r="J432" i="9"/>
  <c r="K432" i="9" s="1"/>
  <c r="H432" i="9"/>
  <c r="G432" i="9"/>
  <c r="D432" i="9"/>
  <c r="A432" i="9"/>
  <c r="L432" i="9" s="1"/>
  <c r="H378" i="6" s="1"/>
  <c r="Q431" i="9"/>
  <c r="J431" i="9"/>
  <c r="K431" i="9" s="1"/>
  <c r="H431" i="9"/>
  <c r="G431" i="9"/>
  <c r="D431" i="9"/>
  <c r="A431" i="9"/>
  <c r="L431" i="9" s="1"/>
  <c r="H377" i="6" s="1"/>
  <c r="Q430" i="9"/>
  <c r="J430" i="9"/>
  <c r="K430" i="9" s="1"/>
  <c r="H430" i="9"/>
  <c r="G430" i="9"/>
  <c r="D430" i="9"/>
  <c r="A430" i="9"/>
  <c r="L430" i="9" s="1"/>
  <c r="H376" i="6" s="1"/>
  <c r="Q429" i="9"/>
  <c r="J429" i="9"/>
  <c r="K429" i="9" s="1"/>
  <c r="H429" i="9"/>
  <c r="G429" i="9"/>
  <c r="D429" i="9"/>
  <c r="A429" i="9"/>
  <c r="L429" i="9" s="1"/>
  <c r="H375" i="6" s="1"/>
  <c r="Q428" i="9"/>
  <c r="J428" i="9"/>
  <c r="K428" i="9" s="1"/>
  <c r="H428" i="9"/>
  <c r="G428" i="9"/>
  <c r="D428" i="9"/>
  <c r="A428" i="9"/>
  <c r="L428" i="9" s="1"/>
  <c r="H374" i="6" s="1"/>
  <c r="Q427" i="9"/>
  <c r="J427" i="9"/>
  <c r="K427" i="9" s="1"/>
  <c r="H427" i="9"/>
  <c r="G427" i="9"/>
  <c r="D427" i="9"/>
  <c r="A427" i="9"/>
  <c r="L427" i="9" s="1"/>
  <c r="H373" i="6" s="1"/>
  <c r="Q426" i="9"/>
  <c r="J426" i="9"/>
  <c r="K426" i="9" s="1"/>
  <c r="H426" i="9"/>
  <c r="G426" i="9"/>
  <c r="D426" i="9"/>
  <c r="A426" i="9"/>
  <c r="L426" i="9" s="1"/>
  <c r="H372" i="6" s="1"/>
  <c r="J425" i="9"/>
  <c r="K425" i="9" s="1"/>
  <c r="H425" i="9"/>
  <c r="G425" i="9"/>
  <c r="D425" i="9"/>
  <c r="A425" i="9"/>
  <c r="L425" i="9" s="1"/>
  <c r="H371" i="6" s="1"/>
  <c r="Q424" i="9"/>
  <c r="J424" i="9"/>
  <c r="K424" i="9" s="1"/>
  <c r="H424" i="9"/>
  <c r="G424" i="9"/>
  <c r="D424" i="9"/>
  <c r="A424" i="9"/>
  <c r="L424" i="9" s="1"/>
  <c r="H370" i="6" s="1"/>
  <c r="Q423" i="9"/>
  <c r="J423" i="9"/>
  <c r="K423" i="9" s="1"/>
  <c r="H423" i="9"/>
  <c r="G423" i="9"/>
  <c r="D423" i="9"/>
  <c r="A423" i="9"/>
  <c r="L423" i="9" s="1"/>
  <c r="H369" i="6" s="1"/>
  <c r="Q422" i="9"/>
  <c r="J422" i="9"/>
  <c r="K422" i="9" s="1"/>
  <c r="H422" i="9"/>
  <c r="G422" i="9"/>
  <c r="D422" i="9"/>
  <c r="A422" i="9"/>
  <c r="L422" i="9" s="1"/>
  <c r="H368" i="6" s="1"/>
  <c r="Q421" i="9"/>
  <c r="J421" i="9"/>
  <c r="K421" i="9" s="1"/>
  <c r="H421" i="9"/>
  <c r="G421" i="9"/>
  <c r="D421" i="9"/>
  <c r="A421" i="9"/>
  <c r="L421" i="9" s="1"/>
  <c r="H367" i="6" s="1"/>
  <c r="Q420" i="9"/>
  <c r="J420" i="9"/>
  <c r="K420" i="9" s="1"/>
  <c r="H420" i="9"/>
  <c r="G420" i="9"/>
  <c r="D420" i="9"/>
  <c r="A420" i="9"/>
  <c r="L420" i="9" s="1"/>
  <c r="H366" i="6" s="1"/>
  <c r="Q419" i="9"/>
  <c r="J419" i="9"/>
  <c r="K419" i="9" s="1"/>
  <c r="H419" i="9"/>
  <c r="G419" i="9"/>
  <c r="D419" i="9"/>
  <c r="A419" i="9"/>
  <c r="L419" i="9" s="1"/>
  <c r="H365" i="6" s="1"/>
  <c r="Q418" i="9"/>
  <c r="J418" i="9"/>
  <c r="K418" i="9" s="1"/>
  <c r="H418" i="9"/>
  <c r="G418" i="9"/>
  <c r="D418" i="9"/>
  <c r="A418" i="9"/>
  <c r="L418" i="9" s="1"/>
  <c r="H364" i="6" s="1"/>
  <c r="Q417" i="9"/>
  <c r="J417" i="9"/>
  <c r="K417" i="9" s="1"/>
  <c r="H417" i="9"/>
  <c r="G417" i="9"/>
  <c r="D417" i="9"/>
  <c r="A417" i="9"/>
  <c r="L417" i="9" s="1"/>
  <c r="H363" i="6" s="1"/>
  <c r="Q416" i="9"/>
  <c r="J416" i="9"/>
  <c r="K416" i="9" s="1"/>
  <c r="H416" i="9"/>
  <c r="G416" i="9"/>
  <c r="D416" i="9"/>
  <c r="A416" i="9"/>
  <c r="L416" i="9" s="1"/>
  <c r="H362" i="6" s="1"/>
  <c r="Q415" i="9"/>
  <c r="J415" i="9"/>
  <c r="K415" i="9" s="1"/>
  <c r="H415" i="9"/>
  <c r="G415" i="9"/>
  <c r="D415" i="9"/>
  <c r="A415" i="9"/>
  <c r="L415" i="9" s="1"/>
  <c r="H361" i="6" s="1"/>
  <c r="Q414" i="9"/>
  <c r="J414" i="9"/>
  <c r="K414" i="9" s="1"/>
  <c r="H414" i="9"/>
  <c r="G414" i="9"/>
  <c r="D414" i="9"/>
  <c r="A414" i="9"/>
  <c r="L414" i="9" s="1"/>
  <c r="H360" i="6" s="1"/>
  <c r="Q413" i="9"/>
  <c r="J413" i="9"/>
  <c r="K413" i="9" s="1"/>
  <c r="H413" i="9"/>
  <c r="G413" i="9"/>
  <c r="D413" i="9"/>
  <c r="A413" i="9"/>
  <c r="L413" i="9" s="1"/>
  <c r="H359" i="6" s="1"/>
  <c r="Q412" i="9"/>
  <c r="J412" i="9"/>
  <c r="K412" i="9" s="1"/>
  <c r="H412" i="9"/>
  <c r="G412" i="9"/>
  <c r="D412" i="9"/>
  <c r="A412" i="9"/>
  <c r="L412" i="9" s="1"/>
  <c r="H358" i="6" s="1"/>
  <c r="Q411" i="9"/>
  <c r="J411" i="9"/>
  <c r="K411" i="9" s="1"/>
  <c r="H411" i="9"/>
  <c r="G411" i="9"/>
  <c r="D411" i="9"/>
  <c r="A411" i="9"/>
  <c r="L411" i="9" s="1"/>
  <c r="H357" i="6" s="1"/>
  <c r="Q410" i="9"/>
  <c r="J410" i="9"/>
  <c r="K410" i="9" s="1"/>
  <c r="H410" i="9"/>
  <c r="G410" i="9"/>
  <c r="D410" i="9"/>
  <c r="A410" i="9"/>
  <c r="L410" i="9" s="1"/>
  <c r="H356" i="6" s="1"/>
  <c r="Q409" i="9"/>
  <c r="J409" i="9"/>
  <c r="K409" i="9" s="1"/>
  <c r="H409" i="9"/>
  <c r="G409" i="9"/>
  <c r="D409" i="9"/>
  <c r="A409" i="9"/>
  <c r="L409" i="9" s="1"/>
  <c r="H355" i="6" s="1"/>
  <c r="Q408" i="9"/>
  <c r="J408" i="9"/>
  <c r="K408" i="9" s="1"/>
  <c r="H408" i="9"/>
  <c r="G408" i="9"/>
  <c r="D408" i="9"/>
  <c r="A408" i="9"/>
  <c r="L408" i="9" s="1"/>
  <c r="H354" i="6" s="1"/>
  <c r="Q407" i="9"/>
  <c r="J407" i="9"/>
  <c r="K407" i="9" s="1"/>
  <c r="H407" i="9"/>
  <c r="G407" i="9"/>
  <c r="D407" i="9"/>
  <c r="A407" i="9"/>
  <c r="L407" i="9" s="1"/>
  <c r="H353" i="6" s="1"/>
  <c r="Q406" i="9"/>
  <c r="J406" i="9"/>
  <c r="K406" i="9" s="1"/>
  <c r="H406" i="9"/>
  <c r="G406" i="9"/>
  <c r="D406" i="9"/>
  <c r="A406" i="9"/>
  <c r="L406" i="9" s="1"/>
  <c r="H352" i="6" s="1"/>
  <c r="Q405" i="9"/>
  <c r="J405" i="9"/>
  <c r="K405" i="9" s="1"/>
  <c r="H405" i="9"/>
  <c r="G405" i="9"/>
  <c r="D405" i="9"/>
  <c r="A405" i="9"/>
  <c r="L405" i="9" s="1"/>
  <c r="H351" i="6" s="1"/>
  <c r="Q404" i="9"/>
  <c r="J404" i="9"/>
  <c r="K404" i="9" s="1"/>
  <c r="G404" i="9"/>
  <c r="D404" i="9"/>
  <c r="A404" i="9"/>
  <c r="L404" i="9" s="1"/>
  <c r="H350" i="6" s="1"/>
  <c r="Q403" i="9"/>
  <c r="L403" i="9"/>
  <c r="H349" i="6" s="1"/>
  <c r="J403" i="9"/>
  <c r="K403" i="9" s="1"/>
  <c r="H403" i="9"/>
  <c r="G403" i="9"/>
  <c r="D403" i="9"/>
  <c r="A403" i="9"/>
  <c r="Q402" i="9"/>
  <c r="L402" i="9"/>
  <c r="H348" i="6" s="1"/>
  <c r="J402" i="9"/>
  <c r="K402" i="9" s="1"/>
  <c r="H402" i="9"/>
  <c r="G402" i="9"/>
  <c r="D402" i="9"/>
  <c r="A402" i="9"/>
  <c r="Q401" i="9"/>
  <c r="L401" i="9"/>
  <c r="H347" i="6" s="1"/>
  <c r="J401" i="9"/>
  <c r="K401" i="9" s="1"/>
  <c r="H401" i="9"/>
  <c r="G401" i="9"/>
  <c r="D401" i="9"/>
  <c r="A401" i="9"/>
  <c r="Q400" i="9"/>
  <c r="L400" i="9"/>
  <c r="H346" i="6" s="1"/>
  <c r="J400" i="9"/>
  <c r="K400" i="9" s="1"/>
  <c r="H400" i="9"/>
  <c r="G400" i="9"/>
  <c r="D400" i="9"/>
  <c r="A400" i="9"/>
  <c r="Q399" i="9"/>
  <c r="L399" i="9"/>
  <c r="H345" i="6" s="1"/>
  <c r="J399" i="9"/>
  <c r="K399" i="9" s="1"/>
  <c r="H399" i="9"/>
  <c r="G399" i="9"/>
  <c r="D399" i="9"/>
  <c r="A399" i="9"/>
  <c r="Q398" i="9"/>
  <c r="L398" i="9"/>
  <c r="H344" i="6" s="1"/>
  <c r="J398" i="9"/>
  <c r="K398" i="9" s="1"/>
  <c r="H398" i="9"/>
  <c r="G398" i="9"/>
  <c r="D398" i="9"/>
  <c r="A398" i="9"/>
  <c r="Q397" i="9"/>
  <c r="L397" i="9"/>
  <c r="H343" i="6" s="1"/>
  <c r="J397" i="9"/>
  <c r="K397" i="9" s="1"/>
  <c r="H397" i="9"/>
  <c r="G397" i="9"/>
  <c r="D397" i="9"/>
  <c r="A397" i="9"/>
  <c r="Q396" i="9"/>
  <c r="L396" i="9"/>
  <c r="H342" i="6" s="1"/>
  <c r="J396" i="9"/>
  <c r="K396" i="9" s="1"/>
  <c r="H396" i="9"/>
  <c r="G396" i="9"/>
  <c r="D396" i="9"/>
  <c r="A396" i="9"/>
  <c r="Q395" i="9"/>
  <c r="L395" i="9"/>
  <c r="H341" i="6" s="1"/>
  <c r="J395" i="9"/>
  <c r="K395" i="9" s="1"/>
  <c r="H395" i="9"/>
  <c r="G395" i="9"/>
  <c r="D395" i="9"/>
  <c r="A395" i="9"/>
  <c r="Q394" i="9"/>
  <c r="L394" i="9"/>
  <c r="H340" i="6" s="1"/>
  <c r="J394" i="9"/>
  <c r="K394" i="9" s="1"/>
  <c r="H394" i="9"/>
  <c r="G394" i="9"/>
  <c r="D394" i="9"/>
  <c r="A394" i="9"/>
  <c r="Q393" i="9"/>
  <c r="L393" i="9"/>
  <c r="H339" i="6" s="1"/>
  <c r="J393" i="9"/>
  <c r="K393" i="9" s="1"/>
  <c r="H393" i="9"/>
  <c r="G393" i="9"/>
  <c r="D393" i="9"/>
  <c r="A393" i="9"/>
  <c r="Q392" i="9"/>
  <c r="L392" i="9"/>
  <c r="H338" i="6" s="1"/>
  <c r="J392" i="9"/>
  <c r="K392" i="9" s="1"/>
  <c r="H392" i="9"/>
  <c r="G392" i="9"/>
  <c r="D392" i="9"/>
  <c r="A392" i="9"/>
  <c r="Q391" i="9"/>
  <c r="L391" i="9"/>
  <c r="H337" i="6" s="1"/>
  <c r="J391" i="9"/>
  <c r="K391" i="9" s="1"/>
  <c r="H391" i="9"/>
  <c r="G391" i="9"/>
  <c r="D391" i="9"/>
  <c r="A391" i="9"/>
  <c r="K390" i="9"/>
  <c r="J390" i="9"/>
  <c r="H390" i="9"/>
  <c r="F3" i="13" s="1"/>
  <c r="G390" i="9"/>
  <c r="E3" i="13" s="1"/>
  <c r="D390" i="9"/>
  <c r="A390" i="9"/>
  <c r="L390" i="9" s="1"/>
  <c r="H3" i="13" s="1"/>
  <c r="Q389" i="9"/>
  <c r="J389" i="9"/>
  <c r="K389" i="9" s="1"/>
  <c r="H389" i="9"/>
  <c r="G389" i="9"/>
  <c r="D389" i="9"/>
  <c r="A389" i="9"/>
  <c r="L389" i="9" s="1"/>
  <c r="H336" i="6" s="1"/>
  <c r="Q388" i="9"/>
  <c r="J388" i="9"/>
  <c r="K388" i="9" s="1"/>
  <c r="H388" i="9"/>
  <c r="G388" i="9"/>
  <c r="D388" i="9"/>
  <c r="A388" i="9"/>
  <c r="L388" i="9" s="1"/>
  <c r="H335" i="6" s="1"/>
  <c r="J387" i="9"/>
  <c r="K387" i="9" s="1"/>
  <c r="H387" i="9"/>
  <c r="F1005" i="13" s="1"/>
  <c r="G387" i="9"/>
  <c r="E1005" i="13" s="1"/>
  <c r="D387" i="9"/>
  <c r="A387" i="9"/>
  <c r="L387" i="9" s="1"/>
  <c r="H1005" i="13" s="1"/>
  <c r="Q386" i="9"/>
  <c r="J386" i="9"/>
  <c r="K386" i="9" s="1"/>
  <c r="H386" i="9"/>
  <c r="G386" i="9"/>
  <c r="D386" i="9"/>
  <c r="A386" i="9"/>
  <c r="L386" i="9" s="1"/>
  <c r="H334" i="6" s="1"/>
  <c r="Q385" i="9"/>
  <c r="J385" i="9"/>
  <c r="K385" i="9" s="1"/>
  <c r="H385" i="9"/>
  <c r="G385" i="9"/>
  <c r="D385" i="9"/>
  <c r="A385" i="9"/>
  <c r="L385" i="9" s="1"/>
  <c r="H333" i="6" s="1"/>
  <c r="Q384" i="9"/>
  <c r="J384" i="9"/>
  <c r="K384" i="9" s="1"/>
  <c r="H384" i="9"/>
  <c r="G384" i="9"/>
  <c r="D384" i="9"/>
  <c r="A384" i="9"/>
  <c r="L384" i="9" s="1"/>
  <c r="H332" i="6" s="1"/>
  <c r="Q383" i="9"/>
  <c r="J383" i="9"/>
  <c r="K383" i="9" s="1"/>
  <c r="H383" i="9"/>
  <c r="G383" i="9"/>
  <c r="D383" i="9"/>
  <c r="A383" i="9"/>
  <c r="L383" i="9" s="1"/>
  <c r="H331" i="6" s="1"/>
  <c r="Q382" i="9"/>
  <c r="J382" i="9"/>
  <c r="K382" i="9" s="1"/>
  <c r="H382" i="9"/>
  <c r="G382" i="9"/>
  <c r="D382" i="9"/>
  <c r="A382" i="9"/>
  <c r="L382" i="9" s="1"/>
  <c r="H330" i="6" s="1"/>
  <c r="Q381" i="9"/>
  <c r="J381" i="9"/>
  <c r="K381" i="9" s="1"/>
  <c r="H381" i="9"/>
  <c r="G381" i="9"/>
  <c r="D381" i="9"/>
  <c r="A381" i="9"/>
  <c r="L381" i="9" s="1"/>
  <c r="H329" i="6" s="1"/>
  <c r="Q380" i="9"/>
  <c r="J380" i="9"/>
  <c r="K380" i="9" s="1"/>
  <c r="H380" i="9"/>
  <c r="G380" i="9"/>
  <c r="D380" i="9"/>
  <c r="A380" i="9"/>
  <c r="L380" i="9" s="1"/>
  <c r="H328" i="6" s="1"/>
  <c r="Q379" i="9"/>
  <c r="J379" i="9"/>
  <c r="K379" i="9" s="1"/>
  <c r="H379" i="9"/>
  <c r="G379" i="9"/>
  <c r="D379" i="9"/>
  <c r="A379" i="9"/>
  <c r="L379" i="9" s="1"/>
  <c r="H327" i="6" s="1"/>
  <c r="Q378" i="9"/>
  <c r="J378" i="9"/>
  <c r="K378" i="9" s="1"/>
  <c r="H378" i="9"/>
  <c r="G378" i="9"/>
  <c r="D378" i="9"/>
  <c r="A378" i="9"/>
  <c r="L378" i="9" s="1"/>
  <c r="H326" i="6" s="1"/>
  <c r="Q377" i="9"/>
  <c r="J377" i="9"/>
  <c r="K377" i="9" s="1"/>
  <c r="H377" i="9"/>
  <c r="G377" i="9"/>
  <c r="D377" i="9"/>
  <c r="A377" i="9"/>
  <c r="L377" i="9" s="1"/>
  <c r="H325" i="6" s="1"/>
  <c r="L376" i="9"/>
  <c r="H1130" i="13" s="1"/>
  <c r="J376" i="9"/>
  <c r="K376" i="9" s="1"/>
  <c r="H376" i="9"/>
  <c r="F1130" i="13" s="1"/>
  <c r="G376" i="9"/>
  <c r="E1130" i="13" s="1"/>
  <c r="D376" i="9"/>
  <c r="A376" i="9"/>
  <c r="Q375" i="9"/>
  <c r="L375" i="9"/>
  <c r="H324" i="6" s="1"/>
  <c r="J375" i="9"/>
  <c r="K375" i="9" s="1"/>
  <c r="H375" i="9"/>
  <c r="G375" i="9"/>
  <c r="D375" i="9"/>
  <c r="A375" i="9"/>
  <c r="Q374" i="9"/>
  <c r="L374" i="9"/>
  <c r="H323" i="6" s="1"/>
  <c r="J374" i="9"/>
  <c r="K374" i="9" s="1"/>
  <c r="H374" i="9"/>
  <c r="G374" i="9"/>
  <c r="D374" i="9"/>
  <c r="A374" i="9"/>
  <c r="Q373" i="9"/>
  <c r="L373" i="9"/>
  <c r="H322" i="6" s="1"/>
  <c r="J373" i="9"/>
  <c r="K373" i="9" s="1"/>
  <c r="H373" i="9"/>
  <c r="G373" i="9"/>
  <c r="D373" i="9"/>
  <c r="A373" i="9"/>
  <c r="Q372" i="9"/>
  <c r="L372" i="9"/>
  <c r="H321" i="6" s="1"/>
  <c r="J372" i="9"/>
  <c r="K372" i="9" s="1"/>
  <c r="H372" i="9"/>
  <c r="G372" i="9"/>
  <c r="D372" i="9"/>
  <c r="A372" i="9"/>
  <c r="Q371" i="9"/>
  <c r="L371" i="9"/>
  <c r="H320" i="6" s="1"/>
  <c r="J371" i="9"/>
  <c r="K371" i="9" s="1"/>
  <c r="H371" i="9"/>
  <c r="G371" i="9"/>
  <c r="D371" i="9"/>
  <c r="A371" i="9"/>
  <c r="Q370" i="9"/>
  <c r="L370" i="9"/>
  <c r="H319" i="6" s="1"/>
  <c r="J370" i="9"/>
  <c r="K370" i="9" s="1"/>
  <c r="H370" i="9"/>
  <c r="G370" i="9"/>
  <c r="D370" i="9"/>
  <c r="A370" i="9"/>
  <c r="Q369" i="9"/>
  <c r="L369" i="9"/>
  <c r="H318" i="6" s="1"/>
  <c r="J369" i="9"/>
  <c r="K369" i="9" s="1"/>
  <c r="H369" i="9"/>
  <c r="G369" i="9"/>
  <c r="D369" i="9"/>
  <c r="A369" i="9"/>
  <c r="Q368" i="9"/>
  <c r="L368" i="9"/>
  <c r="H317" i="6" s="1"/>
  <c r="J368" i="9"/>
  <c r="K368" i="9" s="1"/>
  <c r="H368" i="9"/>
  <c r="G368" i="9"/>
  <c r="D368" i="9"/>
  <c r="A368" i="9"/>
  <c r="Q367" i="9"/>
  <c r="L367" i="9"/>
  <c r="H316" i="6" s="1"/>
  <c r="J367" i="9"/>
  <c r="K367" i="9" s="1"/>
  <c r="H367" i="9"/>
  <c r="G367" i="9"/>
  <c r="D367" i="9"/>
  <c r="A367" i="9"/>
  <c r="L366" i="9"/>
  <c r="J366" i="9"/>
  <c r="K366" i="9" s="1"/>
  <c r="H366" i="9"/>
  <c r="G366" i="9"/>
  <c r="D366" i="9"/>
  <c r="A366" i="9"/>
  <c r="Q365" i="9"/>
  <c r="L365" i="9"/>
  <c r="H315" i="6" s="1"/>
  <c r="J365" i="9"/>
  <c r="K365" i="9" s="1"/>
  <c r="H365" i="9"/>
  <c r="G365" i="9"/>
  <c r="D365" i="9"/>
  <c r="A365" i="9"/>
  <c r="Q364" i="9"/>
  <c r="L364" i="9"/>
  <c r="J364" i="9"/>
  <c r="K364" i="9" s="1"/>
  <c r="H364" i="9"/>
  <c r="G364" i="9"/>
  <c r="D364" i="9"/>
  <c r="A364" i="9"/>
  <c r="L363" i="9"/>
  <c r="H314" i="6" s="1"/>
  <c r="J363" i="9"/>
  <c r="K363" i="9" s="1"/>
  <c r="H363" i="9"/>
  <c r="G363" i="9"/>
  <c r="D363" i="9"/>
  <c r="A363" i="9"/>
  <c r="J362" i="9"/>
  <c r="K362" i="9" s="1"/>
  <c r="H362" i="9"/>
  <c r="G362" i="9"/>
  <c r="D362" i="9"/>
  <c r="A362" i="9"/>
  <c r="L362" i="9" s="1"/>
  <c r="H313" i="6" s="1"/>
  <c r="J361" i="9"/>
  <c r="K361" i="9" s="1"/>
  <c r="H361" i="9"/>
  <c r="G361" i="9"/>
  <c r="D361" i="9"/>
  <c r="A361" i="9"/>
  <c r="L361" i="9" s="1"/>
  <c r="H312" i="6" s="1"/>
  <c r="Q360" i="9"/>
  <c r="J360" i="9"/>
  <c r="K360" i="9" s="1"/>
  <c r="H360" i="9"/>
  <c r="G360" i="9"/>
  <c r="D360" i="9"/>
  <c r="A360" i="9"/>
  <c r="L360" i="9" s="1"/>
  <c r="H311" i="6" s="1"/>
  <c r="Q359" i="9"/>
  <c r="J359" i="9"/>
  <c r="K359" i="9" s="1"/>
  <c r="H359" i="9"/>
  <c r="G359" i="9"/>
  <c r="D359" i="9"/>
  <c r="A359" i="9"/>
  <c r="L359" i="9" s="1"/>
  <c r="H310" i="6" s="1"/>
  <c r="Q358" i="9"/>
  <c r="J358" i="9"/>
  <c r="K358" i="9" s="1"/>
  <c r="H358" i="9"/>
  <c r="G358" i="9"/>
  <c r="D358" i="9"/>
  <c r="A358" i="9"/>
  <c r="L358" i="9" s="1"/>
  <c r="H309" i="6" s="1"/>
  <c r="Q357" i="9"/>
  <c r="J357" i="9"/>
  <c r="K357" i="9" s="1"/>
  <c r="H357" i="9"/>
  <c r="G357" i="9"/>
  <c r="D357" i="9"/>
  <c r="A357" i="9"/>
  <c r="L357" i="9" s="1"/>
  <c r="H308" i="6" s="1"/>
  <c r="Q356" i="9"/>
  <c r="J356" i="9"/>
  <c r="K356" i="9" s="1"/>
  <c r="H356" i="9"/>
  <c r="G356" i="9"/>
  <c r="D356" i="9"/>
  <c r="A356" i="9"/>
  <c r="L356" i="9" s="1"/>
  <c r="H307" i="6" s="1"/>
  <c r="Q355" i="9"/>
  <c r="J355" i="9"/>
  <c r="K355" i="9" s="1"/>
  <c r="H355" i="9"/>
  <c r="G355" i="9"/>
  <c r="D355" i="9"/>
  <c r="A355" i="9"/>
  <c r="L355" i="9" s="1"/>
  <c r="H306" i="6" s="1"/>
  <c r="Q354" i="9"/>
  <c r="J354" i="9"/>
  <c r="K354" i="9" s="1"/>
  <c r="H354" i="9"/>
  <c r="G354" i="9"/>
  <c r="D354" i="9"/>
  <c r="A354" i="9"/>
  <c r="L354" i="9" s="1"/>
  <c r="H305" i="6" s="1"/>
  <c r="Q353" i="9"/>
  <c r="J353" i="9"/>
  <c r="K353" i="9" s="1"/>
  <c r="H353" i="9"/>
  <c r="G353" i="9"/>
  <c r="D353" i="9"/>
  <c r="A353" i="9"/>
  <c r="L353" i="9" s="1"/>
  <c r="Q352" i="9"/>
  <c r="J352" i="9"/>
  <c r="K352" i="9" s="1"/>
  <c r="H352" i="9"/>
  <c r="G352" i="9"/>
  <c r="D352" i="9"/>
  <c r="A352" i="9"/>
  <c r="L352" i="9" s="1"/>
  <c r="H304" i="6" s="1"/>
  <c r="Q351" i="9"/>
  <c r="J351" i="9"/>
  <c r="K351" i="9" s="1"/>
  <c r="H351" i="9"/>
  <c r="G351" i="9"/>
  <c r="D351" i="9"/>
  <c r="A351" i="9"/>
  <c r="L351" i="9" s="1"/>
  <c r="H303" i="6" s="1"/>
  <c r="Q350" i="9"/>
  <c r="J350" i="9"/>
  <c r="K350" i="9" s="1"/>
  <c r="H350" i="9"/>
  <c r="G350" i="9"/>
  <c r="D350" i="9"/>
  <c r="A350" i="9"/>
  <c r="L350" i="9" s="1"/>
  <c r="H302" i="6" s="1"/>
  <c r="Q349" i="9"/>
  <c r="J349" i="9"/>
  <c r="K349" i="9" s="1"/>
  <c r="H349" i="9"/>
  <c r="G349" i="9"/>
  <c r="D349" i="9"/>
  <c r="A349" i="9"/>
  <c r="L349" i="9" s="1"/>
  <c r="H301" i="6" s="1"/>
  <c r="Q348" i="9"/>
  <c r="J348" i="9"/>
  <c r="K348" i="9" s="1"/>
  <c r="H348" i="9"/>
  <c r="G348" i="9"/>
  <c r="D348" i="9"/>
  <c r="A348" i="9"/>
  <c r="L348" i="9" s="1"/>
  <c r="H300" i="6" s="1"/>
  <c r="Q347" i="9"/>
  <c r="J347" i="9"/>
  <c r="K347" i="9" s="1"/>
  <c r="H347" i="9"/>
  <c r="G347" i="9"/>
  <c r="D347" i="9"/>
  <c r="A347" i="9"/>
  <c r="L347" i="9" s="1"/>
  <c r="H299" i="6" s="1"/>
  <c r="Q346" i="9"/>
  <c r="J346" i="9"/>
  <c r="K346" i="9" s="1"/>
  <c r="H346" i="9"/>
  <c r="G346" i="9"/>
  <c r="D346" i="9"/>
  <c r="A346" i="9"/>
  <c r="L346" i="9" s="1"/>
  <c r="H298" i="6" s="1"/>
  <c r="Q345" i="9"/>
  <c r="J345" i="9"/>
  <c r="K345" i="9" s="1"/>
  <c r="H345" i="9"/>
  <c r="G345" i="9"/>
  <c r="D345" i="9"/>
  <c r="A345" i="9"/>
  <c r="L345" i="9" s="1"/>
  <c r="H297" i="6" s="1"/>
  <c r="Q344" i="9"/>
  <c r="J344" i="9"/>
  <c r="K344" i="9" s="1"/>
  <c r="H344" i="9"/>
  <c r="G344" i="9"/>
  <c r="D344" i="9"/>
  <c r="A344" i="9"/>
  <c r="L344" i="9" s="1"/>
  <c r="H296" i="6" s="1"/>
  <c r="K343" i="9"/>
  <c r="J343" i="9"/>
  <c r="G343" i="9"/>
  <c r="E1129" i="13" s="1"/>
  <c r="D343" i="9"/>
  <c r="A343" i="9"/>
  <c r="Q342" i="9"/>
  <c r="J342" i="9"/>
  <c r="K342" i="9" s="1"/>
  <c r="H342" i="9"/>
  <c r="G342" i="9"/>
  <c r="D342" i="9"/>
  <c r="A342" i="9"/>
  <c r="L342" i="9" s="1"/>
  <c r="H295" i="6" s="1"/>
  <c r="Q341" i="9"/>
  <c r="J341" i="9"/>
  <c r="K341" i="9" s="1"/>
  <c r="H341" i="9"/>
  <c r="G341" i="9"/>
  <c r="D341" i="9"/>
  <c r="A341" i="9"/>
  <c r="L341" i="9" s="1"/>
  <c r="H294" i="6" s="1"/>
  <c r="Q340" i="9"/>
  <c r="J340" i="9"/>
  <c r="K340" i="9" s="1"/>
  <c r="H340" i="9"/>
  <c r="G340" i="9"/>
  <c r="D340" i="9"/>
  <c r="A340" i="9"/>
  <c r="L340" i="9" s="1"/>
  <c r="H293" i="6" s="1"/>
  <c r="Q339" i="9"/>
  <c r="J339" i="9"/>
  <c r="K339" i="9" s="1"/>
  <c r="H339" i="9"/>
  <c r="G339" i="9"/>
  <c r="D339" i="9"/>
  <c r="A339" i="9"/>
  <c r="L339" i="9" s="1"/>
  <c r="H292" i="6" s="1"/>
  <c r="Q338" i="9"/>
  <c r="J338" i="9"/>
  <c r="K338" i="9" s="1"/>
  <c r="H338" i="9"/>
  <c r="G338" i="9"/>
  <c r="D338" i="9"/>
  <c r="A338" i="9"/>
  <c r="L338" i="9" s="1"/>
  <c r="Q337" i="9"/>
  <c r="J337" i="9"/>
  <c r="K337" i="9" s="1"/>
  <c r="H337" i="9"/>
  <c r="G337" i="9"/>
  <c r="D337" i="9"/>
  <c r="A337" i="9"/>
  <c r="L337" i="9" s="1"/>
  <c r="H291" i="6" s="1"/>
  <c r="Q336" i="9"/>
  <c r="J336" i="9"/>
  <c r="K336" i="9" s="1"/>
  <c r="H336" i="9"/>
  <c r="G336" i="9"/>
  <c r="D336" i="9"/>
  <c r="A336" i="9"/>
  <c r="L336" i="9" s="1"/>
  <c r="H290" i="6" s="1"/>
  <c r="Q335" i="9"/>
  <c r="J335" i="9"/>
  <c r="K335" i="9" s="1"/>
  <c r="H335" i="9"/>
  <c r="G335" i="9"/>
  <c r="D335" i="9"/>
  <c r="A335" i="9"/>
  <c r="L335" i="9" s="1"/>
  <c r="H289" i="6" s="1"/>
  <c r="Q334" i="9"/>
  <c r="J334" i="9"/>
  <c r="K334" i="9" s="1"/>
  <c r="H334" i="9"/>
  <c r="G334" i="9"/>
  <c r="D334" i="9"/>
  <c r="A334" i="9"/>
  <c r="L334" i="9" s="1"/>
  <c r="H288" i="6" s="1"/>
  <c r="Q333" i="9"/>
  <c r="J333" i="9"/>
  <c r="K333" i="9" s="1"/>
  <c r="H333" i="9"/>
  <c r="G333" i="9"/>
  <c r="D333" i="9"/>
  <c r="A333" i="9"/>
  <c r="L333" i="9" s="1"/>
  <c r="H287" i="6" s="1"/>
  <c r="L332" i="9"/>
  <c r="H1004" i="13" s="1"/>
  <c r="J332" i="9"/>
  <c r="K332" i="9" s="1"/>
  <c r="H332" i="9"/>
  <c r="F1004" i="13" s="1"/>
  <c r="G332" i="9"/>
  <c r="E1004" i="13" s="1"/>
  <c r="D332" i="9"/>
  <c r="A332" i="9"/>
  <c r="Q331" i="9"/>
  <c r="L331" i="9"/>
  <c r="H286" i="6" s="1"/>
  <c r="J331" i="9"/>
  <c r="K331" i="9" s="1"/>
  <c r="H331" i="9"/>
  <c r="G331" i="9"/>
  <c r="D331" i="9"/>
  <c r="A331" i="9"/>
  <c r="Q330" i="9"/>
  <c r="L330" i="9"/>
  <c r="H285" i="6" s="1"/>
  <c r="J330" i="9"/>
  <c r="K330" i="9" s="1"/>
  <c r="H330" i="9"/>
  <c r="G330" i="9"/>
  <c r="D330" i="9"/>
  <c r="A330" i="9"/>
  <c r="Q329" i="9"/>
  <c r="L329" i="9"/>
  <c r="H284" i="6" s="1"/>
  <c r="J329" i="9"/>
  <c r="K329" i="9" s="1"/>
  <c r="H329" i="9"/>
  <c r="G329" i="9"/>
  <c r="D329" i="9"/>
  <c r="A329" i="9"/>
  <c r="Q328" i="9"/>
  <c r="L328" i="9"/>
  <c r="H283" i="6" s="1"/>
  <c r="J328" i="9"/>
  <c r="K328" i="9" s="1"/>
  <c r="H328" i="9"/>
  <c r="G328" i="9"/>
  <c r="D328" i="9"/>
  <c r="A328" i="9"/>
  <c r="Q327" i="9"/>
  <c r="L327" i="9"/>
  <c r="H282" i="6" s="1"/>
  <c r="J327" i="9"/>
  <c r="K327" i="9" s="1"/>
  <c r="H327" i="9"/>
  <c r="G327" i="9"/>
  <c r="D327" i="9"/>
  <c r="A327" i="9"/>
  <c r="L326" i="9"/>
  <c r="H281" i="6" s="1"/>
  <c r="J326" i="9"/>
  <c r="K326" i="9" s="1"/>
  <c r="H326" i="9"/>
  <c r="G326" i="9"/>
  <c r="D326" i="9"/>
  <c r="A326" i="9"/>
  <c r="J325" i="9"/>
  <c r="K325" i="9" s="1"/>
  <c r="H325" i="9"/>
  <c r="G325" i="9"/>
  <c r="D325" i="9"/>
  <c r="A325" i="9"/>
  <c r="L325" i="9" s="1"/>
  <c r="H280" i="6" s="1"/>
  <c r="J324" i="9"/>
  <c r="K324" i="9" s="1"/>
  <c r="H324" i="9"/>
  <c r="G324" i="9"/>
  <c r="D324" i="9"/>
  <c r="A324" i="9"/>
  <c r="L324" i="9" s="1"/>
  <c r="H279" i="6" s="1"/>
  <c r="L323" i="9"/>
  <c r="H278" i="6" s="1"/>
  <c r="J323" i="9"/>
  <c r="K323" i="9" s="1"/>
  <c r="H323" i="9"/>
  <c r="G323" i="9"/>
  <c r="D323" i="9"/>
  <c r="A323" i="9"/>
  <c r="L322" i="9"/>
  <c r="H277" i="6" s="1"/>
  <c r="J322" i="9"/>
  <c r="K322" i="9" s="1"/>
  <c r="H322" i="9"/>
  <c r="G322" i="9"/>
  <c r="D322" i="9"/>
  <c r="A322" i="9"/>
  <c r="J321" i="9"/>
  <c r="K321" i="9" s="1"/>
  <c r="H321" i="9"/>
  <c r="G321" i="9"/>
  <c r="D321" i="9"/>
  <c r="A321" i="9"/>
  <c r="L321" i="9" s="1"/>
  <c r="H276" i="6" s="1"/>
  <c r="J320" i="9"/>
  <c r="K320" i="9" s="1"/>
  <c r="H320" i="9"/>
  <c r="G320" i="9"/>
  <c r="D320" i="9"/>
  <c r="A320" i="9"/>
  <c r="L320" i="9" s="1"/>
  <c r="H275" i="6" s="1"/>
  <c r="J319" i="9"/>
  <c r="K319" i="9" s="1"/>
  <c r="H319" i="9"/>
  <c r="G319" i="9"/>
  <c r="D319" i="9"/>
  <c r="A319" i="9"/>
  <c r="L319" i="9" s="1"/>
  <c r="H274" i="6" s="1"/>
  <c r="L318" i="9"/>
  <c r="H273" i="6" s="1"/>
  <c r="K318" i="9"/>
  <c r="J318" i="9"/>
  <c r="H318" i="9"/>
  <c r="G318" i="9"/>
  <c r="D318" i="9"/>
  <c r="A318" i="9"/>
  <c r="L317" i="9"/>
  <c r="H272" i="6" s="1"/>
  <c r="J317" i="9"/>
  <c r="K317" i="9" s="1"/>
  <c r="H317" i="9"/>
  <c r="G317" i="9"/>
  <c r="D317" i="9"/>
  <c r="A317" i="9"/>
  <c r="J316" i="9"/>
  <c r="K316" i="9" s="1"/>
  <c r="H316" i="9"/>
  <c r="G316" i="9"/>
  <c r="D316" i="9"/>
  <c r="A316" i="9"/>
  <c r="L316" i="9" s="1"/>
  <c r="H271" i="6" s="1"/>
  <c r="Q315" i="9"/>
  <c r="J315" i="9"/>
  <c r="K315" i="9" s="1"/>
  <c r="H315" i="9"/>
  <c r="G315" i="9"/>
  <c r="D315" i="9"/>
  <c r="A315" i="9"/>
  <c r="L315" i="9" s="1"/>
  <c r="H270" i="6" s="1"/>
  <c r="Q314" i="9"/>
  <c r="J314" i="9"/>
  <c r="K314" i="9" s="1"/>
  <c r="H314" i="9"/>
  <c r="G314" i="9"/>
  <c r="D314" i="9"/>
  <c r="A314" i="9"/>
  <c r="L314" i="9" s="1"/>
  <c r="H269" i="6" s="1"/>
  <c r="Q313" i="9"/>
  <c r="J313" i="9"/>
  <c r="K313" i="9" s="1"/>
  <c r="H313" i="9"/>
  <c r="G313" i="9"/>
  <c r="D313" i="9"/>
  <c r="A313" i="9"/>
  <c r="L313" i="9" s="1"/>
  <c r="H268" i="6" s="1"/>
  <c r="Q312" i="9"/>
  <c r="J312" i="9"/>
  <c r="K312" i="9" s="1"/>
  <c r="H312" i="9"/>
  <c r="G312" i="9"/>
  <c r="D312" i="9"/>
  <c r="A312" i="9"/>
  <c r="L312" i="9" s="1"/>
  <c r="H267" i="6" s="1"/>
  <c r="Q311" i="9"/>
  <c r="J311" i="9"/>
  <c r="K311" i="9" s="1"/>
  <c r="H311" i="9"/>
  <c r="G311" i="9"/>
  <c r="D311" i="9"/>
  <c r="A311" i="9"/>
  <c r="L311" i="9" s="1"/>
  <c r="H266" i="6" s="1"/>
  <c r="Q310" i="9"/>
  <c r="J310" i="9"/>
  <c r="K310" i="9" s="1"/>
  <c r="H310" i="9"/>
  <c r="G310" i="9"/>
  <c r="D310" i="9"/>
  <c r="A310" i="9"/>
  <c r="L310" i="9" s="1"/>
  <c r="H265" i="6" s="1"/>
  <c r="Q309" i="9"/>
  <c r="J309" i="9"/>
  <c r="K309" i="9" s="1"/>
  <c r="H309" i="9"/>
  <c r="G309" i="9"/>
  <c r="D309" i="9"/>
  <c r="A309" i="9"/>
  <c r="L309" i="9" s="1"/>
  <c r="H264" i="6" s="1"/>
  <c r="L308" i="9"/>
  <c r="H1003" i="13" s="1"/>
  <c r="J308" i="9"/>
  <c r="K308" i="9" s="1"/>
  <c r="H308" i="9"/>
  <c r="F1003" i="13" s="1"/>
  <c r="G308" i="9"/>
  <c r="E1003" i="13" s="1"/>
  <c r="D308" i="9"/>
  <c r="A308" i="9"/>
  <c r="Q307" i="9"/>
  <c r="L307" i="9"/>
  <c r="H263" i="6" s="1"/>
  <c r="J307" i="9"/>
  <c r="K307" i="9" s="1"/>
  <c r="H307" i="9"/>
  <c r="G307" i="9"/>
  <c r="D307" i="9"/>
  <c r="A307" i="9"/>
  <c r="Q306" i="9"/>
  <c r="L306" i="9"/>
  <c r="H262" i="6" s="1"/>
  <c r="J306" i="9"/>
  <c r="K306" i="9" s="1"/>
  <c r="H306" i="9"/>
  <c r="G306" i="9"/>
  <c r="D306" i="9"/>
  <c r="A306" i="9"/>
  <c r="J305" i="9"/>
  <c r="K305" i="9" s="1"/>
  <c r="H305" i="9"/>
  <c r="G305" i="9"/>
  <c r="D305" i="9"/>
  <c r="A305" i="9"/>
  <c r="L305" i="9" s="1"/>
  <c r="Q304" i="9"/>
  <c r="J304" i="9"/>
  <c r="K304" i="9" s="1"/>
  <c r="H304" i="9"/>
  <c r="G304" i="9"/>
  <c r="D304" i="9"/>
  <c r="A304" i="9"/>
  <c r="L304" i="9" s="1"/>
  <c r="H261" i="6" s="1"/>
  <c r="K303" i="9"/>
  <c r="J303" i="9"/>
  <c r="H303" i="9"/>
  <c r="G303" i="9"/>
  <c r="D303" i="9"/>
  <c r="A303" i="9"/>
  <c r="L303" i="9" s="1"/>
  <c r="H260" i="6" s="1"/>
  <c r="L302" i="9"/>
  <c r="H259" i="6" s="1"/>
  <c r="J302" i="9"/>
  <c r="K302" i="9" s="1"/>
  <c r="H302" i="9"/>
  <c r="G302" i="9"/>
  <c r="D302" i="9"/>
  <c r="A302" i="9"/>
  <c r="J301" i="9"/>
  <c r="K301" i="9" s="1"/>
  <c r="H301" i="9"/>
  <c r="G301" i="9"/>
  <c r="D301" i="9"/>
  <c r="A301" i="9"/>
  <c r="L301" i="9" s="1"/>
  <c r="H258" i="6" s="1"/>
  <c r="L300" i="9"/>
  <c r="H257" i="6" s="1"/>
  <c r="J300" i="9"/>
  <c r="K300" i="9" s="1"/>
  <c r="H300" i="9"/>
  <c r="G300" i="9"/>
  <c r="D300" i="9"/>
  <c r="A300" i="9"/>
  <c r="Q299" i="9"/>
  <c r="L299" i="9"/>
  <c r="H256" i="6" s="1"/>
  <c r="J299" i="9"/>
  <c r="K299" i="9" s="1"/>
  <c r="H299" i="9"/>
  <c r="G299" i="9"/>
  <c r="D299" i="9"/>
  <c r="A299" i="9"/>
  <c r="Q298" i="9"/>
  <c r="L298" i="9"/>
  <c r="H255" i="6" s="1"/>
  <c r="J298" i="9"/>
  <c r="K298" i="9" s="1"/>
  <c r="H298" i="9"/>
  <c r="G298" i="9"/>
  <c r="D298" i="9"/>
  <c r="A298" i="9"/>
  <c r="Q297" i="9"/>
  <c r="L297" i="9"/>
  <c r="H254" i="6" s="1"/>
  <c r="J297" i="9"/>
  <c r="K297" i="9" s="1"/>
  <c r="H297" i="9"/>
  <c r="G297" i="9"/>
  <c r="D297" i="9"/>
  <c r="A297" i="9"/>
  <c r="J296" i="9"/>
  <c r="K296" i="9" s="1"/>
  <c r="G296" i="9"/>
  <c r="E1128" i="13" s="1"/>
  <c r="D296" i="9"/>
  <c r="A296" i="9"/>
  <c r="L296" i="9" s="1"/>
  <c r="H1128" i="13" s="1"/>
  <c r="Q295" i="9"/>
  <c r="J295" i="9"/>
  <c r="K295" i="9" s="1"/>
  <c r="H295" i="9"/>
  <c r="G295" i="9"/>
  <c r="D295" i="9"/>
  <c r="A295" i="9"/>
  <c r="L295" i="9" s="1"/>
  <c r="H253" i="6" s="1"/>
  <c r="Q294" i="9"/>
  <c r="J294" i="9"/>
  <c r="K294" i="9" s="1"/>
  <c r="H294" i="9"/>
  <c r="G294" i="9"/>
  <c r="D294" i="9"/>
  <c r="A294" i="9"/>
  <c r="L294" i="9" s="1"/>
  <c r="H252" i="6" s="1"/>
  <c r="L293" i="9"/>
  <c r="H251" i="6" s="1"/>
  <c r="J293" i="9"/>
  <c r="K293" i="9" s="1"/>
  <c r="H293" i="9"/>
  <c r="G293" i="9"/>
  <c r="D293" i="9"/>
  <c r="A293" i="9"/>
  <c r="Q292" i="9"/>
  <c r="L292" i="9"/>
  <c r="H250" i="6" s="1"/>
  <c r="J292" i="9"/>
  <c r="K292" i="9" s="1"/>
  <c r="H292" i="9"/>
  <c r="G292" i="9"/>
  <c r="D292" i="9"/>
  <c r="A292" i="9"/>
  <c r="J291" i="9"/>
  <c r="K291" i="9" s="1"/>
  <c r="H291" i="9"/>
  <c r="G291" i="9"/>
  <c r="D291" i="9"/>
  <c r="A291" i="9"/>
  <c r="L291" i="9" s="1"/>
  <c r="H249" i="6" s="1"/>
  <c r="J290" i="9"/>
  <c r="K290" i="9" s="1"/>
  <c r="H290" i="9"/>
  <c r="G290" i="9"/>
  <c r="D290" i="9"/>
  <c r="A290" i="9"/>
  <c r="L290" i="9" s="1"/>
  <c r="H248" i="6" s="1"/>
  <c r="J289" i="9"/>
  <c r="K289" i="9" s="1"/>
  <c r="H289" i="9"/>
  <c r="G289" i="9"/>
  <c r="D289" i="9"/>
  <c r="A289" i="9"/>
  <c r="L289" i="9" s="1"/>
  <c r="H247" i="6" s="1"/>
  <c r="L288" i="9"/>
  <c r="J288" i="9"/>
  <c r="K288" i="9" s="1"/>
  <c r="H288" i="9"/>
  <c r="G288" i="9"/>
  <c r="D288" i="9"/>
  <c r="A288" i="9"/>
  <c r="L287" i="9"/>
  <c r="H246" i="6" s="1"/>
  <c r="K287" i="9"/>
  <c r="J287" i="9"/>
  <c r="H287" i="9"/>
  <c r="G287" i="9"/>
  <c r="D287" i="9"/>
  <c r="A287" i="9"/>
  <c r="Q286" i="9"/>
  <c r="L286" i="9"/>
  <c r="H245" i="6" s="1"/>
  <c r="K286" i="9"/>
  <c r="J286" i="9"/>
  <c r="H286" i="9"/>
  <c r="G286" i="9"/>
  <c r="D286" i="9"/>
  <c r="A286" i="9"/>
  <c r="J285" i="9"/>
  <c r="K285" i="9" s="1"/>
  <c r="H285" i="9"/>
  <c r="G285" i="9"/>
  <c r="D285" i="9"/>
  <c r="A285" i="9"/>
  <c r="Q284" i="9"/>
  <c r="J284" i="9"/>
  <c r="K284" i="9" s="1"/>
  <c r="H284" i="9"/>
  <c r="G284" i="9"/>
  <c r="D284" i="9"/>
  <c r="A284" i="9"/>
  <c r="L284" i="9" s="1"/>
  <c r="H244" i="6" s="1"/>
  <c r="Q283" i="9"/>
  <c r="J283" i="9"/>
  <c r="K283" i="9" s="1"/>
  <c r="H283" i="9"/>
  <c r="G283" i="9"/>
  <c r="D283" i="9"/>
  <c r="A283" i="9"/>
  <c r="L283" i="9" s="1"/>
  <c r="H243" i="6" s="1"/>
  <c r="Q282" i="9"/>
  <c r="J282" i="9"/>
  <c r="K282" i="9" s="1"/>
  <c r="H282" i="9"/>
  <c r="G282" i="9"/>
  <c r="D282" i="9"/>
  <c r="A282" i="9"/>
  <c r="L282" i="9" s="1"/>
  <c r="H242" i="6" s="1"/>
  <c r="Q281" i="9"/>
  <c r="J281" i="9"/>
  <c r="K281" i="9" s="1"/>
  <c r="H281" i="9"/>
  <c r="G281" i="9"/>
  <c r="D281" i="9"/>
  <c r="A281" i="9"/>
  <c r="L281" i="9" s="1"/>
  <c r="H241" i="6" s="1"/>
  <c r="Q280" i="9"/>
  <c r="J280" i="9"/>
  <c r="K280" i="9" s="1"/>
  <c r="H280" i="9"/>
  <c r="G280" i="9"/>
  <c r="D280" i="9"/>
  <c r="A280" i="9"/>
  <c r="L280" i="9" s="1"/>
  <c r="H240" i="6" s="1"/>
  <c r="Q279" i="9"/>
  <c r="J279" i="9"/>
  <c r="K279" i="9" s="1"/>
  <c r="H279" i="9"/>
  <c r="G279" i="9"/>
  <c r="D279" i="9"/>
  <c r="A279" i="9"/>
  <c r="L279" i="9" s="1"/>
  <c r="H239" i="6" s="1"/>
  <c r="L278" i="9"/>
  <c r="H1002" i="13" s="1"/>
  <c r="J278" i="9"/>
  <c r="K278" i="9" s="1"/>
  <c r="H278" i="9"/>
  <c r="F1002" i="13" s="1"/>
  <c r="G278" i="9"/>
  <c r="E1002" i="13" s="1"/>
  <c r="D278" i="9"/>
  <c r="A278" i="9"/>
  <c r="Q277" i="9"/>
  <c r="L277" i="9"/>
  <c r="H238" i="6" s="1"/>
  <c r="J277" i="9"/>
  <c r="K277" i="9" s="1"/>
  <c r="H277" i="9"/>
  <c r="G277" i="9"/>
  <c r="D277" i="9"/>
  <c r="A277" i="9"/>
  <c r="Q276" i="9"/>
  <c r="J276" i="9"/>
  <c r="K276" i="9" s="1"/>
  <c r="H276" i="9"/>
  <c r="G276" i="9"/>
  <c r="D276" i="9"/>
  <c r="A276" i="9"/>
  <c r="L276" i="9" s="1"/>
  <c r="H237" i="6" s="1"/>
  <c r="Q275" i="9"/>
  <c r="J275" i="9"/>
  <c r="K275" i="9" s="1"/>
  <c r="H275" i="9"/>
  <c r="G275" i="9"/>
  <c r="D275" i="9"/>
  <c r="A275" i="9"/>
  <c r="L275" i="9" s="1"/>
  <c r="H236" i="6" s="1"/>
  <c r="Q274" i="9"/>
  <c r="J274" i="9"/>
  <c r="K274" i="9" s="1"/>
  <c r="H274" i="9"/>
  <c r="G274" i="9"/>
  <c r="D274" i="9"/>
  <c r="A274" i="9"/>
  <c r="L274" i="9" s="1"/>
  <c r="H235" i="6" s="1"/>
  <c r="Q273" i="9"/>
  <c r="J273" i="9"/>
  <c r="K273" i="9" s="1"/>
  <c r="H273" i="9"/>
  <c r="G273" i="9"/>
  <c r="D273" i="9"/>
  <c r="A273" i="9"/>
  <c r="L273" i="9" s="1"/>
  <c r="H234" i="6" s="1"/>
  <c r="Q272" i="9"/>
  <c r="J272" i="9"/>
  <c r="K272" i="9" s="1"/>
  <c r="H272" i="9"/>
  <c r="G272" i="9"/>
  <c r="D272" i="9"/>
  <c r="A272" i="9"/>
  <c r="L272" i="9" s="1"/>
  <c r="H233" i="6" s="1"/>
  <c r="Q271" i="9"/>
  <c r="J271" i="9"/>
  <c r="K271" i="9" s="1"/>
  <c r="H271" i="9"/>
  <c r="G271" i="9"/>
  <c r="D271" i="9"/>
  <c r="A271" i="9"/>
  <c r="L271" i="9" s="1"/>
  <c r="H232" i="6" s="1"/>
  <c r="J270" i="9"/>
  <c r="K270" i="9" s="1"/>
  <c r="H270" i="9"/>
  <c r="F1001" i="13" s="1"/>
  <c r="G270" i="9"/>
  <c r="E1001" i="13" s="1"/>
  <c r="D270" i="9"/>
  <c r="A270" i="9"/>
  <c r="L270" i="9" s="1"/>
  <c r="H1001" i="13" s="1"/>
  <c r="Q269" i="9"/>
  <c r="J269" i="9"/>
  <c r="K269" i="9" s="1"/>
  <c r="H269" i="9"/>
  <c r="G269" i="9"/>
  <c r="D269" i="9"/>
  <c r="A269" i="9"/>
  <c r="L269" i="9" s="1"/>
  <c r="H231" i="6" s="1"/>
  <c r="Q268" i="9"/>
  <c r="J268" i="9"/>
  <c r="K268" i="9" s="1"/>
  <c r="H268" i="9"/>
  <c r="G268" i="9"/>
  <c r="D268" i="9"/>
  <c r="A268" i="9"/>
  <c r="L268" i="9" s="1"/>
  <c r="H230" i="6" s="1"/>
  <c r="Q267" i="9"/>
  <c r="J267" i="9"/>
  <c r="K267" i="9" s="1"/>
  <c r="H267" i="9"/>
  <c r="G267" i="9"/>
  <c r="D267" i="9"/>
  <c r="A267" i="9"/>
  <c r="L267" i="9" s="1"/>
  <c r="H229" i="6" s="1"/>
  <c r="Q266" i="9"/>
  <c r="J266" i="9"/>
  <c r="K266" i="9" s="1"/>
  <c r="H266" i="9"/>
  <c r="G266" i="9"/>
  <c r="D266" i="9"/>
  <c r="A266" i="9"/>
  <c r="L266" i="9" s="1"/>
  <c r="H228" i="6" s="1"/>
  <c r="Q265" i="9"/>
  <c r="J265" i="9"/>
  <c r="K265" i="9" s="1"/>
  <c r="H265" i="9"/>
  <c r="G265" i="9"/>
  <c r="D265" i="9"/>
  <c r="A265" i="9"/>
  <c r="L265" i="9" s="1"/>
  <c r="H227" i="6" s="1"/>
  <c r="Q264" i="9"/>
  <c r="J264" i="9"/>
  <c r="K264" i="9" s="1"/>
  <c r="H264" i="9"/>
  <c r="G264" i="9"/>
  <c r="D264" i="9"/>
  <c r="A264" i="9"/>
  <c r="L264" i="9" s="1"/>
  <c r="H226" i="6" s="1"/>
  <c r="Q263" i="9"/>
  <c r="J263" i="9"/>
  <c r="K263" i="9" s="1"/>
  <c r="H263" i="9"/>
  <c r="G263" i="9"/>
  <c r="D263" i="9"/>
  <c r="A263" i="9"/>
  <c r="L263" i="9" s="1"/>
  <c r="H225" i="6" s="1"/>
  <c r="Q262" i="9"/>
  <c r="J262" i="9"/>
  <c r="K262" i="9" s="1"/>
  <c r="H262" i="9"/>
  <c r="G262" i="9"/>
  <c r="D262" i="9"/>
  <c r="A262" i="9"/>
  <c r="L262" i="9" s="1"/>
  <c r="H224" i="6" s="1"/>
  <c r="Q261" i="9"/>
  <c r="J261" i="9"/>
  <c r="K261" i="9" s="1"/>
  <c r="H261" i="9"/>
  <c r="G261" i="9"/>
  <c r="D261" i="9"/>
  <c r="A261" i="9"/>
  <c r="L261" i="9" s="1"/>
  <c r="H223" i="6" s="1"/>
  <c r="Q260" i="9"/>
  <c r="J260" i="9"/>
  <c r="K260" i="9" s="1"/>
  <c r="H260" i="9"/>
  <c r="G260" i="9"/>
  <c r="D260" i="9"/>
  <c r="A260" i="9"/>
  <c r="L260" i="9" s="1"/>
  <c r="H222" i="6" s="1"/>
  <c r="J259" i="9"/>
  <c r="K259" i="9" s="1"/>
  <c r="H259" i="9"/>
  <c r="G259" i="9"/>
  <c r="D259" i="9"/>
  <c r="A259" i="9"/>
  <c r="L259" i="9" s="1"/>
  <c r="H221" i="6" s="1"/>
  <c r="Q258" i="9"/>
  <c r="J258" i="9"/>
  <c r="K258" i="9" s="1"/>
  <c r="H258" i="9"/>
  <c r="G258" i="9"/>
  <c r="D258" i="9"/>
  <c r="A258" i="9"/>
  <c r="L258" i="9" s="1"/>
  <c r="H220" i="6" s="1"/>
  <c r="Q257" i="9"/>
  <c r="J257" i="9"/>
  <c r="K257" i="9" s="1"/>
  <c r="H257" i="9"/>
  <c r="G257" i="9"/>
  <c r="D257" i="9"/>
  <c r="A257" i="9"/>
  <c r="L257" i="9" s="1"/>
  <c r="H219" i="6" s="1"/>
  <c r="Q256" i="9"/>
  <c r="J256" i="9"/>
  <c r="K256" i="9" s="1"/>
  <c r="H256" i="9"/>
  <c r="G256" i="9"/>
  <c r="D256" i="9"/>
  <c r="A256" i="9"/>
  <c r="L256" i="9" s="1"/>
  <c r="H218" i="6" s="1"/>
  <c r="L255" i="9"/>
  <c r="H1000" i="13" s="1"/>
  <c r="J255" i="9"/>
  <c r="K255" i="9" s="1"/>
  <c r="H255" i="9"/>
  <c r="F1000" i="13" s="1"/>
  <c r="G255" i="9"/>
  <c r="E1000" i="13" s="1"/>
  <c r="D255" i="9"/>
  <c r="A255" i="9"/>
  <c r="Q254" i="9"/>
  <c r="L254" i="9"/>
  <c r="H217" i="6" s="1"/>
  <c r="J254" i="9"/>
  <c r="K254" i="9" s="1"/>
  <c r="H254" i="9"/>
  <c r="G254" i="9"/>
  <c r="D254" i="9"/>
  <c r="A254" i="9"/>
  <c r="Q253" i="9"/>
  <c r="L253" i="9"/>
  <c r="H216" i="6" s="1"/>
  <c r="J253" i="9"/>
  <c r="K253" i="9" s="1"/>
  <c r="H253" i="9"/>
  <c r="G253" i="9"/>
  <c r="D253" i="9"/>
  <c r="A253" i="9"/>
  <c r="Q252" i="9"/>
  <c r="L252" i="9"/>
  <c r="H215" i="6" s="1"/>
  <c r="J252" i="9"/>
  <c r="K252" i="9" s="1"/>
  <c r="H252" i="9"/>
  <c r="G252" i="9"/>
  <c r="D252" i="9"/>
  <c r="A252" i="9"/>
  <c r="L251" i="9"/>
  <c r="H999" i="13" s="1"/>
  <c r="J251" i="9"/>
  <c r="K251" i="9" s="1"/>
  <c r="H251" i="9"/>
  <c r="F999" i="13" s="1"/>
  <c r="G251" i="9"/>
  <c r="E999" i="13" s="1"/>
  <c r="D251" i="9"/>
  <c r="A251" i="9"/>
  <c r="Q250" i="9"/>
  <c r="L250" i="9"/>
  <c r="H214" i="6" s="1"/>
  <c r="J250" i="9"/>
  <c r="K250" i="9" s="1"/>
  <c r="H250" i="9"/>
  <c r="G250" i="9"/>
  <c r="D250" i="9"/>
  <c r="A250" i="9"/>
  <c r="Q249" i="9"/>
  <c r="L249" i="9"/>
  <c r="H213" i="6" s="1"/>
  <c r="J249" i="9"/>
  <c r="K249" i="9" s="1"/>
  <c r="H249" i="9"/>
  <c r="G249" i="9"/>
  <c r="D249" i="9"/>
  <c r="A249" i="9"/>
  <c r="Q248" i="9"/>
  <c r="L248" i="9"/>
  <c r="H212" i="6" s="1"/>
  <c r="J248" i="9"/>
  <c r="K248" i="9" s="1"/>
  <c r="H248" i="9"/>
  <c r="G248" i="9"/>
  <c r="D248" i="9"/>
  <c r="A248" i="9"/>
  <c r="Q247" i="9"/>
  <c r="L247" i="9"/>
  <c r="H211" i="6" s="1"/>
  <c r="J247" i="9"/>
  <c r="K247" i="9" s="1"/>
  <c r="H247" i="9"/>
  <c r="G247" i="9"/>
  <c r="D247" i="9"/>
  <c r="A247" i="9"/>
  <c r="Q246" i="9"/>
  <c r="L246" i="9"/>
  <c r="H210" i="6" s="1"/>
  <c r="J246" i="9"/>
  <c r="K246" i="9" s="1"/>
  <c r="H246" i="9"/>
  <c r="G246" i="9"/>
  <c r="D246" i="9"/>
  <c r="A246" i="9"/>
  <c r="L245" i="9"/>
  <c r="H209" i="6" s="1"/>
  <c r="J245" i="9"/>
  <c r="K245" i="9" s="1"/>
  <c r="H245" i="9"/>
  <c r="G245" i="9"/>
  <c r="D245" i="9"/>
  <c r="A245" i="9"/>
  <c r="L244" i="9"/>
  <c r="H208" i="6" s="1"/>
  <c r="J244" i="9"/>
  <c r="K244" i="9" s="1"/>
  <c r="H244" i="9"/>
  <c r="G244" i="9"/>
  <c r="D244" i="9"/>
  <c r="A244" i="9"/>
  <c r="Q243" i="9"/>
  <c r="L243" i="9"/>
  <c r="H207" i="6" s="1"/>
  <c r="J243" i="9"/>
  <c r="K243" i="9" s="1"/>
  <c r="H243" i="9"/>
  <c r="G243" i="9"/>
  <c r="D243" i="9"/>
  <c r="A243" i="9"/>
  <c r="J242" i="9"/>
  <c r="K242" i="9" s="1"/>
  <c r="H242" i="9"/>
  <c r="G242" i="9"/>
  <c r="D242" i="9"/>
  <c r="A242" i="9"/>
  <c r="L242" i="9" s="1"/>
  <c r="H206" i="6" s="1"/>
  <c r="Q241" i="9"/>
  <c r="J241" i="9"/>
  <c r="K241" i="9" s="1"/>
  <c r="H241" i="9"/>
  <c r="G241" i="9"/>
  <c r="D241" i="9"/>
  <c r="A241" i="9"/>
  <c r="L241" i="9" s="1"/>
  <c r="H205" i="6" s="1"/>
  <c r="Q240" i="9"/>
  <c r="J240" i="9"/>
  <c r="K240" i="9" s="1"/>
  <c r="H240" i="9"/>
  <c r="G240" i="9"/>
  <c r="D240" i="9"/>
  <c r="A240" i="9"/>
  <c r="L240" i="9" s="1"/>
  <c r="H204" i="6" s="1"/>
  <c r="Q239" i="9"/>
  <c r="J239" i="9"/>
  <c r="K239" i="9" s="1"/>
  <c r="H239" i="9"/>
  <c r="G239" i="9"/>
  <c r="D239" i="9"/>
  <c r="A239" i="9"/>
  <c r="Q238" i="9"/>
  <c r="J238" i="9"/>
  <c r="K238" i="9" s="1"/>
  <c r="H238" i="9"/>
  <c r="G238" i="9"/>
  <c r="D238" i="9"/>
  <c r="A238" i="9"/>
  <c r="L238" i="9" s="1"/>
  <c r="H202" i="6" s="1"/>
  <c r="Q237" i="9"/>
  <c r="J237" i="9"/>
  <c r="K237" i="9" s="1"/>
  <c r="H237" i="9"/>
  <c r="G237" i="9"/>
  <c r="D237" i="9"/>
  <c r="A237" i="9"/>
  <c r="L237" i="9" s="1"/>
  <c r="H201" i="6" s="1"/>
  <c r="Q236" i="9"/>
  <c r="J236" i="9"/>
  <c r="K236" i="9" s="1"/>
  <c r="H236" i="9"/>
  <c r="G236" i="9"/>
  <c r="D236" i="9"/>
  <c r="A236" i="9"/>
  <c r="L236" i="9" s="1"/>
  <c r="H200" i="6" s="1"/>
  <c r="Q235" i="9"/>
  <c r="J235" i="9"/>
  <c r="K235" i="9" s="1"/>
  <c r="H235" i="9"/>
  <c r="G235" i="9"/>
  <c r="D235" i="9"/>
  <c r="A235" i="9"/>
  <c r="L235" i="9" s="1"/>
  <c r="H199" i="6" s="1"/>
  <c r="Q234" i="9"/>
  <c r="J234" i="9"/>
  <c r="K234" i="9" s="1"/>
  <c r="H234" i="9"/>
  <c r="G234" i="9"/>
  <c r="D234" i="9"/>
  <c r="A234" i="9"/>
  <c r="L234" i="9" s="1"/>
  <c r="H198" i="6" s="1"/>
  <c r="Q233" i="9"/>
  <c r="J233" i="9"/>
  <c r="K233" i="9" s="1"/>
  <c r="H233" i="9"/>
  <c r="G233" i="9"/>
  <c r="D233" i="9"/>
  <c r="A233" i="9"/>
  <c r="L233" i="9" s="1"/>
  <c r="H197" i="6" s="1"/>
  <c r="Q232" i="9"/>
  <c r="J232" i="9"/>
  <c r="K232" i="9" s="1"/>
  <c r="H232" i="9"/>
  <c r="G232" i="9"/>
  <c r="D232" i="9"/>
  <c r="A232" i="9"/>
  <c r="L232" i="9" s="1"/>
  <c r="H196" i="6" s="1"/>
  <c r="Q231" i="9"/>
  <c r="J231" i="9"/>
  <c r="K231" i="9" s="1"/>
  <c r="H231" i="9"/>
  <c r="G231" i="9"/>
  <c r="D231" i="9"/>
  <c r="A231" i="9"/>
  <c r="L231" i="9" s="1"/>
  <c r="H195" i="6" s="1"/>
  <c r="Q230" i="9"/>
  <c r="J230" i="9"/>
  <c r="K230" i="9" s="1"/>
  <c r="H230" i="9"/>
  <c r="G230" i="9"/>
  <c r="D230" i="9"/>
  <c r="A230" i="9"/>
  <c r="L230" i="9" s="1"/>
  <c r="H194" i="6" s="1"/>
  <c r="Q229" i="9"/>
  <c r="J229" i="9"/>
  <c r="K229" i="9" s="1"/>
  <c r="H229" i="9"/>
  <c r="G229" i="9"/>
  <c r="D229" i="9"/>
  <c r="A229" i="9"/>
  <c r="L229" i="9" s="1"/>
  <c r="H193" i="6" s="1"/>
  <c r="J228" i="9"/>
  <c r="K228" i="9" s="1"/>
  <c r="H228" i="9"/>
  <c r="F998" i="13" s="1"/>
  <c r="G228" i="9"/>
  <c r="E998" i="13" s="1"/>
  <c r="D228" i="9"/>
  <c r="A228" i="9"/>
  <c r="L228" i="9" s="1"/>
  <c r="H998" i="13" s="1"/>
  <c r="Q227" i="9"/>
  <c r="J227" i="9"/>
  <c r="K227" i="9" s="1"/>
  <c r="H227" i="9"/>
  <c r="G227" i="9"/>
  <c r="D227" i="9"/>
  <c r="A227" i="9"/>
  <c r="L227" i="9" s="1"/>
  <c r="H192" i="6" s="1"/>
  <c r="Q226" i="9"/>
  <c r="J226" i="9"/>
  <c r="K226" i="9" s="1"/>
  <c r="H226" i="9"/>
  <c r="G226" i="9"/>
  <c r="D226" i="9"/>
  <c r="A226" i="9"/>
  <c r="L226" i="9" s="1"/>
  <c r="H191" i="6" s="1"/>
  <c r="Q225" i="9"/>
  <c r="J225" i="9"/>
  <c r="K225" i="9" s="1"/>
  <c r="H225" i="9"/>
  <c r="G225" i="9"/>
  <c r="D225" i="9"/>
  <c r="A225" i="9"/>
  <c r="L225" i="9" s="1"/>
  <c r="H190" i="6" s="1"/>
  <c r="Q224" i="9"/>
  <c r="J224" i="9"/>
  <c r="K224" i="9" s="1"/>
  <c r="H224" i="9"/>
  <c r="G224" i="9"/>
  <c r="D224" i="9"/>
  <c r="A224" i="9"/>
  <c r="L224" i="9" s="1"/>
  <c r="H189" i="6" s="1"/>
  <c r="Q223" i="9"/>
  <c r="J223" i="9"/>
  <c r="K223" i="9" s="1"/>
  <c r="H223" i="9"/>
  <c r="G223" i="9"/>
  <c r="D223" i="9"/>
  <c r="A223" i="9"/>
  <c r="L223" i="9" s="1"/>
  <c r="H188" i="6" s="1"/>
  <c r="Q222" i="9"/>
  <c r="J222" i="9"/>
  <c r="K222" i="9" s="1"/>
  <c r="H222" i="9"/>
  <c r="G222" i="9"/>
  <c r="D222" i="9"/>
  <c r="A222" i="9"/>
  <c r="L222" i="9" s="1"/>
  <c r="H187" i="6" s="1"/>
  <c r="Q221" i="9"/>
  <c r="J221" i="9"/>
  <c r="K221" i="9" s="1"/>
  <c r="H221" i="9"/>
  <c r="G221" i="9"/>
  <c r="D221" i="9"/>
  <c r="A221" i="9"/>
  <c r="L221" i="9" s="1"/>
  <c r="H186" i="6" s="1"/>
  <c r="Q220" i="9"/>
  <c r="J220" i="9"/>
  <c r="K220" i="9" s="1"/>
  <c r="H220" i="9"/>
  <c r="G220" i="9"/>
  <c r="D220" i="9"/>
  <c r="A220" i="9"/>
  <c r="L220" i="9" s="1"/>
  <c r="H185" i="6" s="1"/>
  <c r="Q219" i="9"/>
  <c r="J219" i="9"/>
  <c r="K219" i="9" s="1"/>
  <c r="H219" i="9"/>
  <c r="G219" i="9"/>
  <c r="D219" i="9"/>
  <c r="A219" i="9"/>
  <c r="L219" i="9" s="1"/>
  <c r="H184" i="6" s="1"/>
  <c r="Q218" i="9"/>
  <c r="J218" i="9"/>
  <c r="K218" i="9" s="1"/>
  <c r="H218" i="9"/>
  <c r="G218" i="9"/>
  <c r="D218" i="9"/>
  <c r="A218" i="9"/>
  <c r="L218" i="9" s="1"/>
  <c r="H183" i="6" s="1"/>
  <c r="Q217" i="9"/>
  <c r="J217" i="9"/>
  <c r="K217" i="9" s="1"/>
  <c r="H217" i="9"/>
  <c r="G217" i="9"/>
  <c r="D217" i="9"/>
  <c r="A217" i="9"/>
  <c r="L217" i="9" s="1"/>
  <c r="H182" i="6" s="1"/>
  <c r="Q216" i="9"/>
  <c r="J216" i="9"/>
  <c r="K216" i="9" s="1"/>
  <c r="H216" i="9"/>
  <c r="G216" i="9"/>
  <c r="D216" i="9"/>
  <c r="A216" i="9"/>
  <c r="L216" i="9" s="1"/>
  <c r="H181" i="6" s="1"/>
  <c r="J215" i="9"/>
  <c r="K215" i="9" s="1"/>
  <c r="H215" i="9"/>
  <c r="G215" i="9"/>
  <c r="D215" i="9"/>
  <c r="A215" i="9"/>
  <c r="L215" i="9" s="1"/>
  <c r="H180" i="6" s="1"/>
  <c r="Q214" i="9"/>
  <c r="J214" i="9"/>
  <c r="K214" i="9" s="1"/>
  <c r="H214" i="9"/>
  <c r="G214" i="9"/>
  <c r="D214" i="9"/>
  <c r="A214" i="9"/>
  <c r="L214" i="9" s="1"/>
  <c r="Q213" i="9"/>
  <c r="J213" i="9"/>
  <c r="K213" i="9" s="1"/>
  <c r="H213" i="9"/>
  <c r="G213" i="9"/>
  <c r="D213" i="9"/>
  <c r="A213" i="9"/>
  <c r="L213" i="9" s="1"/>
  <c r="H179" i="6" s="1"/>
  <c r="Q212" i="9"/>
  <c r="J212" i="9"/>
  <c r="K212" i="9" s="1"/>
  <c r="G212" i="9"/>
  <c r="D212" i="9"/>
  <c r="A212" i="9"/>
  <c r="L212" i="9" s="1"/>
  <c r="H178" i="6" s="1"/>
  <c r="Q211" i="9"/>
  <c r="L211" i="9"/>
  <c r="H177" i="6" s="1"/>
  <c r="J211" i="9"/>
  <c r="K211" i="9" s="1"/>
  <c r="H211" i="9"/>
  <c r="G211" i="9"/>
  <c r="D211" i="9"/>
  <c r="A211" i="9"/>
  <c r="Q210" i="9"/>
  <c r="L210" i="9"/>
  <c r="H176" i="6" s="1"/>
  <c r="J210" i="9"/>
  <c r="K210" i="9" s="1"/>
  <c r="H210" i="9"/>
  <c r="G210" i="9"/>
  <c r="D210" i="9"/>
  <c r="A210" i="9"/>
  <c r="Q209" i="9"/>
  <c r="L209" i="9"/>
  <c r="H175" i="6" s="1"/>
  <c r="J209" i="9"/>
  <c r="K209" i="9" s="1"/>
  <c r="H209" i="9"/>
  <c r="G209" i="9"/>
  <c r="D209" i="9"/>
  <c r="A209" i="9"/>
  <c r="L208" i="9"/>
  <c r="H174" i="6" s="1"/>
  <c r="J208" i="9"/>
  <c r="K208" i="9" s="1"/>
  <c r="H208" i="9"/>
  <c r="G208" i="9"/>
  <c r="D208" i="9"/>
  <c r="A208" i="9"/>
  <c r="Q207" i="9"/>
  <c r="L207" i="9"/>
  <c r="H173" i="6" s="1"/>
  <c r="J207" i="9"/>
  <c r="K207" i="9" s="1"/>
  <c r="H207" i="9"/>
  <c r="G207" i="9"/>
  <c r="D207" i="9"/>
  <c r="A207" i="9"/>
  <c r="Q206" i="9"/>
  <c r="L206" i="9"/>
  <c r="H172" i="6" s="1"/>
  <c r="J206" i="9"/>
  <c r="K206" i="9" s="1"/>
  <c r="H206" i="9"/>
  <c r="G206" i="9"/>
  <c r="D206" i="9"/>
  <c r="A206" i="9"/>
  <c r="Q205" i="9"/>
  <c r="L205" i="9"/>
  <c r="H171" i="6" s="1"/>
  <c r="J205" i="9"/>
  <c r="K205" i="9" s="1"/>
  <c r="H205" i="9"/>
  <c r="G205" i="9"/>
  <c r="D205" i="9"/>
  <c r="A205" i="9"/>
  <c r="Q204" i="9"/>
  <c r="L204" i="9"/>
  <c r="H170" i="6" s="1"/>
  <c r="J204" i="9"/>
  <c r="K204" i="9" s="1"/>
  <c r="H204" i="9"/>
  <c r="G204" i="9"/>
  <c r="D204" i="9"/>
  <c r="A204" i="9"/>
  <c r="Q203" i="9"/>
  <c r="L203" i="9"/>
  <c r="H169" i="6" s="1"/>
  <c r="J203" i="9"/>
  <c r="K203" i="9" s="1"/>
  <c r="H203" i="9"/>
  <c r="G203" i="9"/>
  <c r="D203" i="9"/>
  <c r="A203" i="9"/>
  <c r="Q202" i="9"/>
  <c r="L202" i="9"/>
  <c r="H168" i="6" s="1"/>
  <c r="J202" i="9"/>
  <c r="K202" i="9" s="1"/>
  <c r="H202" i="9"/>
  <c r="G202" i="9"/>
  <c r="D202" i="9"/>
  <c r="A202" i="9"/>
  <c r="Q201" i="9"/>
  <c r="L201" i="9"/>
  <c r="J201" i="9"/>
  <c r="K201" i="9" s="1"/>
  <c r="H201" i="9"/>
  <c r="G201" i="9"/>
  <c r="D201" i="9"/>
  <c r="A201" i="9"/>
  <c r="Q200" i="9"/>
  <c r="L200" i="9"/>
  <c r="H167" i="6" s="1"/>
  <c r="J200" i="9"/>
  <c r="K200" i="9" s="1"/>
  <c r="H200" i="9"/>
  <c r="G200" i="9"/>
  <c r="D200" i="9"/>
  <c r="A200" i="9"/>
  <c r="Q199" i="9"/>
  <c r="L199" i="9"/>
  <c r="H166" i="6" s="1"/>
  <c r="J199" i="9"/>
  <c r="K199" i="9" s="1"/>
  <c r="H199" i="9"/>
  <c r="G199" i="9"/>
  <c r="D199" i="9"/>
  <c r="A199" i="9"/>
  <c r="Q198" i="9"/>
  <c r="L198" i="9"/>
  <c r="H165" i="6" s="1"/>
  <c r="J198" i="9"/>
  <c r="K198" i="9" s="1"/>
  <c r="H198" i="9"/>
  <c r="G198" i="9"/>
  <c r="D198" i="9"/>
  <c r="A198" i="9"/>
  <c r="L197" i="9"/>
  <c r="H164" i="6" s="1"/>
  <c r="J197" i="9"/>
  <c r="K197" i="9" s="1"/>
  <c r="H197" i="9"/>
  <c r="G197" i="9"/>
  <c r="D197" i="9"/>
  <c r="A197" i="9"/>
  <c r="Q196" i="9"/>
  <c r="L196" i="9"/>
  <c r="H163" i="6" s="1"/>
  <c r="J196" i="9"/>
  <c r="K196" i="9" s="1"/>
  <c r="H196" i="9"/>
  <c r="G196" i="9"/>
  <c r="D196" i="9"/>
  <c r="A196" i="9"/>
  <c r="L195" i="9"/>
  <c r="H1127" i="13" s="1"/>
  <c r="J195" i="9"/>
  <c r="K195" i="9" s="1"/>
  <c r="H195" i="9"/>
  <c r="F1127" i="13" s="1"/>
  <c r="G195" i="9"/>
  <c r="E1127" i="13" s="1"/>
  <c r="D195" i="9"/>
  <c r="A195" i="9"/>
  <c r="J194" i="9"/>
  <c r="K194" i="9" s="1"/>
  <c r="H194" i="9"/>
  <c r="G194" i="9"/>
  <c r="D194" i="9"/>
  <c r="A194" i="9"/>
  <c r="L194" i="9" s="1"/>
  <c r="H162" i="6" s="1"/>
  <c r="J193" i="9"/>
  <c r="K193" i="9" s="1"/>
  <c r="H193" i="9"/>
  <c r="F1126" i="13" s="1"/>
  <c r="G193" i="9"/>
  <c r="E1126" i="13" s="1"/>
  <c r="D193" i="9"/>
  <c r="A193" i="9"/>
  <c r="L193" i="9" s="1"/>
  <c r="H1126" i="13" s="1"/>
  <c r="Q192" i="9"/>
  <c r="J192" i="9"/>
  <c r="K192" i="9" s="1"/>
  <c r="H192" i="9"/>
  <c r="G192" i="9"/>
  <c r="D192" i="9"/>
  <c r="A192" i="9"/>
  <c r="L192" i="9" s="1"/>
  <c r="J191" i="9"/>
  <c r="K191" i="9" s="1"/>
  <c r="H191" i="9"/>
  <c r="G191" i="9"/>
  <c r="D191" i="9"/>
  <c r="A191" i="9"/>
  <c r="L191" i="9" s="1"/>
  <c r="H160" i="6" s="1"/>
  <c r="J190" i="9"/>
  <c r="K190" i="9" s="1"/>
  <c r="H190" i="9"/>
  <c r="G190" i="9"/>
  <c r="D190" i="9"/>
  <c r="A190" i="9"/>
  <c r="L190" i="9" s="1"/>
  <c r="H159" i="6" s="1"/>
  <c r="L189" i="9"/>
  <c r="H158" i="6" s="1"/>
  <c r="J189" i="9"/>
  <c r="K189" i="9" s="1"/>
  <c r="H189" i="9"/>
  <c r="G189" i="9"/>
  <c r="D189" i="9"/>
  <c r="A189" i="9"/>
  <c r="Q188" i="9"/>
  <c r="L188" i="9"/>
  <c r="H157" i="6" s="1"/>
  <c r="J188" i="9"/>
  <c r="K188" i="9" s="1"/>
  <c r="H188" i="9"/>
  <c r="G188" i="9"/>
  <c r="D188" i="9"/>
  <c r="A188" i="9"/>
  <c r="Q187" i="9"/>
  <c r="L187" i="9"/>
  <c r="H156" i="6" s="1"/>
  <c r="J187" i="9"/>
  <c r="K187" i="9" s="1"/>
  <c r="H187" i="9"/>
  <c r="G187" i="9"/>
  <c r="D187" i="9"/>
  <c r="A187" i="9"/>
  <c r="Q186" i="9"/>
  <c r="L186" i="9"/>
  <c r="H155" i="6" s="1"/>
  <c r="J186" i="9"/>
  <c r="K186" i="9" s="1"/>
  <c r="H186" i="9"/>
  <c r="G186" i="9"/>
  <c r="D186" i="9"/>
  <c r="A186" i="9"/>
  <c r="L185" i="9"/>
  <c r="H997" i="13" s="1"/>
  <c r="J185" i="9"/>
  <c r="K185" i="9" s="1"/>
  <c r="H185" i="9"/>
  <c r="F997" i="13" s="1"/>
  <c r="G185" i="9"/>
  <c r="E997" i="13" s="1"/>
  <c r="D185" i="9"/>
  <c r="A185" i="9"/>
  <c r="Q184" i="9"/>
  <c r="L184" i="9"/>
  <c r="H154" i="6" s="1"/>
  <c r="J184" i="9"/>
  <c r="K184" i="9" s="1"/>
  <c r="H184" i="9"/>
  <c r="G184" i="9"/>
  <c r="D184" i="9"/>
  <c r="A184" i="9"/>
  <c r="Q183" i="9"/>
  <c r="L183" i="9"/>
  <c r="H153" i="6" s="1"/>
  <c r="J183" i="9"/>
  <c r="K183" i="9" s="1"/>
  <c r="H183" i="9"/>
  <c r="G183" i="9"/>
  <c r="D183" i="9"/>
  <c r="A183" i="9"/>
  <c r="Q182" i="9"/>
  <c r="L182" i="9"/>
  <c r="H152" i="6" s="1"/>
  <c r="J182" i="9"/>
  <c r="K182" i="9" s="1"/>
  <c r="H182" i="9"/>
  <c r="G182" i="9"/>
  <c r="D182" i="9"/>
  <c r="A182" i="9"/>
  <c r="L181" i="9"/>
  <c r="H996" i="13" s="1"/>
  <c r="J181" i="9"/>
  <c r="K181" i="9" s="1"/>
  <c r="H181" i="9"/>
  <c r="F996" i="13" s="1"/>
  <c r="G181" i="9"/>
  <c r="E996" i="13" s="1"/>
  <c r="D181" i="9"/>
  <c r="A181" i="9"/>
  <c r="Q180" i="9"/>
  <c r="L180" i="9"/>
  <c r="H151" i="6" s="1"/>
  <c r="J180" i="9"/>
  <c r="K180" i="9" s="1"/>
  <c r="H180" i="9"/>
  <c r="G180" i="9"/>
  <c r="D180" i="9"/>
  <c r="A180" i="9"/>
  <c r="Q179" i="9"/>
  <c r="L179" i="9"/>
  <c r="H150" i="6" s="1"/>
  <c r="J179" i="9"/>
  <c r="K179" i="9" s="1"/>
  <c r="H179" i="9"/>
  <c r="G179" i="9"/>
  <c r="D179" i="9"/>
  <c r="A179" i="9"/>
  <c r="Q178" i="9"/>
  <c r="L178" i="9"/>
  <c r="H149" i="6" s="1"/>
  <c r="J178" i="9"/>
  <c r="K178" i="9" s="1"/>
  <c r="H178" i="9"/>
  <c r="G178" i="9"/>
  <c r="D178" i="9"/>
  <c r="A178" i="9"/>
  <c r="Q177" i="9"/>
  <c r="L177" i="9"/>
  <c r="H148" i="6" s="1"/>
  <c r="J177" i="9"/>
  <c r="K177" i="9" s="1"/>
  <c r="H177" i="9"/>
  <c r="G177" i="9"/>
  <c r="D177" i="9"/>
  <c r="A177" i="9"/>
  <c r="Q176" i="9"/>
  <c r="L176" i="9"/>
  <c r="J176" i="9"/>
  <c r="K176" i="9" s="1"/>
  <c r="H176" i="9"/>
  <c r="G176" i="9"/>
  <c r="D176" i="9"/>
  <c r="A176" i="9"/>
  <c r="Q175" i="9"/>
  <c r="L175" i="9"/>
  <c r="H147" i="6" s="1"/>
  <c r="J175" i="9"/>
  <c r="K175" i="9" s="1"/>
  <c r="H175" i="9"/>
  <c r="G175" i="9"/>
  <c r="D175" i="9"/>
  <c r="A175" i="9"/>
  <c r="Q174" i="9"/>
  <c r="L174" i="9"/>
  <c r="H146" i="6" s="1"/>
  <c r="J174" i="9"/>
  <c r="K174" i="9" s="1"/>
  <c r="H174" i="9"/>
  <c r="G174" i="9"/>
  <c r="D174" i="9"/>
  <c r="A174" i="9"/>
  <c r="Q173" i="9"/>
  <c r="L173" i="9"/>
  <c r="H145" i="6" s="1"/>
  <c r="J173" i="9"/>
  <c r="K173" i="9" s="1"/>
  <c r="H173" i="9"/>
  <c r="G173" i="9"/>
  <c r="D173" i="9"/>
  <c r="A173" i="9"/>
  <c r="Q172" i="9"/>
  <c r="L172" i="9"/>
  <c r="H144" i="6" s="1"/>
  <c r="J172" i="9"/>
  <c r="K172" i="9" s="1"/>
  <c r="H172" i="9"/>
  <c r="G172" i="9"/>
  <c r="D172" i="9"/>
  <c r="A172" i="9"/>
  <c r="Q171" i="9"/>
  <c r="L171" i="9"/>
  <c r="H143" i="6" s="1"/>
  <c r="J171" i="9"/>
  <c r="K171" i="9" s="1"/>
  <c r="H171" i="9"/>
  <c r="G171" i="9"/>
  <c r="D171" i="9"/>
  <c r="A171" i="9"/>
  <c r="L170" i="9"/>
  <c r="H995" i="13" s="1"/>
  <c r="J170" i="9"/>
  <c r="K170" i="9" s="1"/>
  <c r="H170" i="9"/>
  <c r="F995" i="13" s="1"/>
  <c r="G170" i="9"/>
  <c r="E995" i="13" s="1"/>
  <c r="D170" i="9"/>
  <c r="A170" i="9"/>
  <c r="Q169" i="9"/>
  <c r="L169" i="9"/>
  <c r="H142" i="6" s="1"/>
  <c r="J169" i="9"/>
  <c r="K169" i="9" s="1"/>
  <c r="H169" i="9"/>
  <c r="G169" i="9"/>
  <c r="D169" i="9"/>
  <c r="A169" i="9"/>
  <c r="J168" i="9"/>
  <c r="K168" i="9" s="1"/>
  <c r="H168" i="9"/>
  <c r="G168" i="9"/>
  <c r="D168" i="9"/>
  <c r="A168" i="9"/>
  <c r="L168" i="9" s="1"/>
  <c r="H141" i="6" s="1"/>
  <c r="J167" i="9"/>
  <c r="K167" i="9" s="1"/>
  <c r="H167" i="9"/>
  <c r="G167" i="9"/>
  <c r="D167" i="9"/>
  <c r="A167" i="9"/>
  <c r="L167" i="9" s="1"/>
  <c r="H140" i="6" s="1"/>
  <c r="J166" i="9"/>
  <c r="K166" i="9" s="1"/>
  <c r="H166" i="9"/>
  <c r="G166" i="9"/>
  <c r="D166" i="9"/>
  <c r="A166" i="9"/>
  <c r="L166" i="9" s="1"/>
  <c r="J165" i="9"/>
  <c r="K165" i="9" s="1"/>
  <c r="H165" i="9"/>
  <c r="G165" i="9"/>
  <c r="D165" i="9"/>
  <c r="A165" i="9"/>
  <c r="L165" i="9" s="1"/>
  <c r="H139" i="6" s="1"/>
  <c r="L164" i="9"/>
  <c r="H138" i="6" s="1"/>
  <c r="J164" i="9"/>
  <c r="K164" i="9" s="1"/>
  <c r="H164" i="9"/>
  <c r="G164" i="9"/>
  <c r="D164" i="9"/>
  <c r="A164" i="9"/>
  <c r="L163" i="9"/>
  <c r="H137" i="6" s="1"/>
  <c r="K163" i="9"/>
  <c r="J163" i="9"/>
  <c r="H163" i="9"/>
  <c r="G163" i="9"/>
  <c r="D163" i="9"/>
  <c r="A163" i="9"/>
  <c r="L162" i="9"/>
  <c r="H1125" i="13" s="1"/>
  <c r="J162" i="9"/>
  <c r="K162" i="9" s="1"/>
  <c r="H162" i="9"/>
  <c r="F1125" i="13" s="1"/>
  <c r="G162" i="9"/>
  <c r="E1125" i="13" s="1"/>
  <c r="D162" i="9"/>
  <c r="A162" i="9"/>
  <c r="L161" i="9"/>
  <c r="H1124" i="13" s="1"/>
  <c r="J161" i="9"/>
  <c r="K161" i="9" s="1"/>
  <c r="H161" i="9"/>
  <c r="F1124" i="13" s="1"/>
  <c r="G161" i="9"/>
  <c r="E1124" i="13" s="1"/>
  <c r="D161" i="9"/>
  <c r="A161" i="9"/>
  <c r="J160" i="9"/>
  <c r="K160" i="9" s="1"/>
  <c r="H160" i="9"/>
  <c r="G160" i="9"/>
  <c r="D160" i="9"/>
  <c r="A160" i="9"/>
  <c r="L160" i="9" s="1"/>
  <c r="H136" i="6" s="1"/>
  <c r="Q159" i="9"/>
  <c r="J159" i="9"/>
  <c r="K159" i="9" s="1"/>
  <c r="H159" i="9"/>
  <c r="G159" i="9"/>
  <c r="D159" i="9"/>
  <c r="A159" i="9"/>
  <c r="L159" i="9" s="1"/>
  <c r="H135" i="6" s="1"/>
  <c r="Q158" i="9"/>
  <c r="J158" i="9"/>
  <c r="K158" i="9" s="1"/>
  <c r="H158" i="9"/>
  <c r="G158" i="9"/>
  <c r="D158" i="9"/>
  <c r="A158" i="9"/>
  <c r="L158" i="9" s="1"/>
  <c r="H134" i="6" s="1"/>
  <c r="Q157" i="9"/>
  <c r="J157" i="9"/>
  <c r="K157" i="9" s="1"/>
  <c r="H157" i="9"/>
  <c r="G157" i="9"/>
  <c r="D157" i="9"/>
  <c r="A157" i="9"/>
  <c r="L157" i="9" s="1"/>
  <c r="H133" i="6" s="1"/>
  <c r="Q156" i="9"/>
  <c r="J156" i="9"/>
  <c r="K156" i="9" s="1"/>
  <c r="H156" i="9"/>
  <c r="G156" i="9"/>
  <c r="D156" i="9"/>
  <c r="A156" i="9"/>
  <c r="L156" i="9" s="1"/>
  <c r="H132" i="6" s="1"/>
  <c r="J155" i="9"/>
  <c r="K155" i="9" s="1"/>
  <c r="H155" i="9"/>
  <c r="F1123" i="13" s="1"/>
  <c r="G155" i="9"/>
  <c r="E1123" i="13" s="1"/>
  <c r="D155" i="9"/>
  <c r="A155" i="9"/>
  <c r="L155" i="9" s="1"/>
  <c r="H1123" i="13" s="1"/>
  <c r="Q154" i="9"/>
  <c r="J154" i="9"/>
  <c r="K154" i="9" s="1"/>
  <c r="H154" i="9"/>
  <c r="G154" i="9"/>
  <c r="D154" i="9"/>
  <c r="A154" i="9"/>
  <c r="L154" i="9" s="1"/>
  <c r="H131" i="6" s="1"/>
  <c r="Q153" i="9"/>
  <c r="J153" i="9"/>
  <c r="K153" i="9" s="1"/>
  <c r="H153" i="9"/>
  <c r="G153" i="9"/>
  <c r="D153" i="9"/>
  <c r="A153" i="9"/>
  <c r="L153" i="9" s="1"/>
  <c r="H130" i="6" s="1"/>
  <c r="J152" i="9"/>
  <c r="K152" i="9" s="1"/>
  <c r="H152" i="9"/>
  <c r="F994" i="13" s="1"/>
  <c r="G152" i="9"/>
  <c r="E994" i="13" s="1"/>
  <c r="D152" i="9"/>
  <c r="A152" i="9"/>
  <c r="L152" i="9" s="1"/>
  <c r="H994" i="13" s="1"/>
  <c r="Q151" i="9"/>
  <c r="J151" i="9"/>
  <c r="K151" i="9" s="1"/>
  <c r="H151" i="9"/>
  <c r="G151" i="9"/>
  <c r="D151" i="9"/>
  <c r="A151" i="9"/>
  <c r="L151" i="9" s="1"/>
  <c r="H129" i="6" s="1"/>
  <c r="Q150" i="9"/>
  <c r="J150" i="9"/>
  <c r="K150" i="9" s="1"/>
  <c r="H150" i="9"/>
  <c r="G150" i="9"/>
  <c r="D150" i="9"/>
  <c r="A150" i="9"/>
  <c r="L150" i="9" s="1"/>
  <c r="H128" i="6" s="1"/>
  <c r="Q149" i="9"/>
  <c r="J149" i="9"/>
  <c r="K149" i="9" s="1"/>
  <c r="H149" i="9"/>
  <c r="G149" i="9"/>
  <c r="D149" i="9"/>
  <c r="A149" i="9"/>
  <c r="L149" i="9" s="1"/>
  <c r="H127" i="6" s="1"/>
  <c r="J148" i="9"/>
  <c r="K148" i="9" s="1"/>
  <c r="H148" i="9"/>
  <c r="G148" i="9"/>
  <c r="D148" i="9"/>
  <c r="A148" i="9"/>
  <c r="L148" i="9" s="1"/>
  <c r="H126" i="6" s="1"/>
  <c r="Q147" i="9"/>
  <c r="J147" i="9"/>
  <c r="K147" i="9" s="1"/>
  <c r="H147" i="9"/>
  <c r="G147" i="9"/>
  <c r="D147" i="9"/>
  <c r="A147" i="9"/>
  <c r="L147" i="9" s="1"/>
  <c r="Q146" i="9"/>
  <c r="J146" i="9"/>
  <c r="K146" i="9" s="1"/>
  <c r="H146" i="9"/>
  <c r="G146" i="9"/>
  <c r="D146" i="9"/>
  <c r="A146" i="9"/>
  <c r="L146" i="9" s="1"/>
  <c r="H125" i="6" s="1"/>
  <c r="Q145" i="9"/>
  <c r="J145" i="9"/>
  <c r="K145" i="9" s="1"/>
  <c r="H145" i="9"/>
  <c r="G145" i="9"/>
  <c r="D145" i="9"/>
  <c r="A145" i="9"/>
  <c r="L145" i="9" s="1"/>
  <c r="H124" i="6" s="1"/>
  <c r="Q144" i="9"/>
  <c r="J144" i="9"/>
  <c r="K144" i="9" s="1"/>
  <c r="H144" i="9"/>
  <c r="G144" i="9"/>
  <c r="D144" i="9"/>
  <c r="A144" i="9"/>
  <c r="L144" i="9" s="1"/>
  <c r="H123" i="6" s="1"/>
  <c r="L143" i="9"/>
  <c r="H993" i="13" s="1"/>
  <c r="J143" i="9"/>
  <c r="K143" i="9" s="1"/>
  <c r="H143" i="9"/>
  <c r="F993" i="13" s="1"/>
  <c r="G143" i="9"/>
  <c r="E993" i="13" s="1"/>
  <c r="D143" i="9"/>
  <c r="A143" i="9"/>
  <c r="Q142" i="9"/>
  <c r="L142" i="9"/>
  <c r="H122" i="6" s="1"/>
  <c r="J142" i="9"/>
  <c r="K142" i="9" s="1"/>
  <c r="H142" i="9"/>
  <c r="G142" i="9"/>
  <c r="D142" i="9"/>
  <c r="A142" i="9"/>
  <c r="Q141" i="9"/>
  <c r="L141" i="9"/>
  <c r="H121" i="6" s="1"/>
  <c r="J141" i="9"/>
  <c r="K141" i="9" s="1"/>
  <c r="H141" i="9"/>
  <c r="G141" i="9"/>
  <c r="D141" i="9"/>
  <c r="A141" i="9"/>
  <c r="Q140" i="9"/>
  <c r="L140" i="9"/>
  <c r="H120" i="6" s="1"/>
  <c r="J140" i="9"/>
  <c r="K140" i="9" s="1"/>
  <c r="H140" i="9"/>
  <c r="G140" i="9"/>
  <c r="D140" i="9"/>
  <c r="A140" i="9"/>
  <c r="Q139" i="9"/>
  <c r="L139" i="9"/>
  <c r="H119" i="6" s="1"/>
  <c r="J139" i="9"/>
  <c r="K139" i="9" s="1"/>
  <c r="H139" i="9"/>
  <c r="G139" i="9"/>
  <c r="D139" i="9"/>
  <c r="A139" i="9"/>
  <c r="Q138" i="9"/>
  <c r="L138" i="9"/>
  <c r="H118" i="6" s="1"/>
  <c r="J138" i="9"/>
  <c r="K138" i="9" s="1"/>
  <c r="H138" i="9"/>
  <c r="G138" i="9"/>
  <c r="D138" i="9"/>
  <c r="A138" i="9"/>
  <c r="Q137" i="9"/>
  <c r="L137" i="9"/>
  <c r="H117" i="6" s="1"/>
  <c r="J137" i="9"/>
  <c r="K137" i="9" s="1"/>
  <c r="H137" i="9"/>
  <c r="G137" i="9"/>
  <c r="D137" i="9"/>
  <c r="A137" i="9"/>
  <c r="Q136" i="9"/>
  <c r="L136" i="9"/>
  <c r="H116" i="6" s="1"/>
  <c r="J136" i="9"/>
  <c r="K136" i="9" s="1"/>
  <c r="H136" i="9"/>
  <c r="G136" i="9"/>
  <c r="D136" i="9"/>
  <c r="A136" i="9"/>
  <c r="Q135" i="9"/>
  <c r="L135" i="9"/>
  <c r="H115" i="6" s="1"/>
  <c r="J135" i="9"/>
  <c r="K135" i="9" s="1"/>
  <c r="H135" i="9"/>
  <c r="G135" i="9"/>
  <c r="D135" i="9"/>
  <c r="A135" i="9"/>
  <c r="Q134" i="9"/>
  <c r="L134" i="9"/>
  <c r="H114" i="6" s="1"/>
  <c r="J134" i="9"/>
  <c r="K134" i="9" s="1"/>
  <c r="H134" i="9"/>
  <c r="G134" i="9"/>
  <c r="D134" i="9"/>
  <c r="A134" i="9"/>
  <c r="Q133" i="9"/>
  <c r="L133" i="9"/>
  <c r="H113" i="6" s="1"/>
  <c r="J133" i="9"/>
  <c r="K133" i="9" s="1"/>
  <c r="H133" i="9"/>
  <c r="G133" i="9"/>
  <c r="D133" i="9"/>
  <c r="A133" i="9"/>
  <c r="L132" i="9"/>
  <c r="J132" i="9"/>
  <c r="K132" i="9" s="1"/>
  <c r="H132" i="9"/>
  <c r="G132" i="9"/>
  <c r="D132" i="9"/>
  <c r="A132" i="9"/>
  <c r="Q131" i="9"/>
  <c r="L131" i="9"/>
  <c r="H112" i="6" s="1"/>
  <c r="J131" i="9"/>
  <c r="K131" i="9" s="1"/>
  <c r="H131" i="9"/>
  <c r="G131" i="9"/>
  <c r="D131" i="9"/>
  <c r="A131" i="9"/>
  <c r="L130" i="9"/>
  <c r="H111" i="6" s="1"/>
  <c r="J130" i="9"/>
  <c r="K130" i="9" s="1"/>
  <c r="H130" i="9"/>
  <c r="G130" i="9"/>
  <c r="D130" i="9"/>
  <c r="A130" i="9"/>
  <c r="Q129" i="9"/>
  <c r="L129" i="9"/>
  <c r="H110" i="6" s="1"/>
  <c r="J129" i="9"/>
  <c r="K129" i="9" s="1"/>
  <c r="H129" i="9"/>
  <c r="G129" i="9"/>
  <c r="D129" i="9"/>
  <c r="A129" i="9"/>
  <c r="Q128" i="9"/>
  <c r="L128" i="9"/>
  <c r="H109" i="6" s="1"/>
  <c r="J128" i="9"/>
  <c r="K128" i="9" s="1"/>
  <c r="H128" i="9"/>
  <c r="G128" i="9"/>
  <c r="D128" i="9"/>
  <c r="A128" i="9"/>
  <c r="Q127" i="9"/>
  <c r="L127" i="9"/>
  <c r="H108" i="6" s="1"/>
  <c r="J127" i="9"/>
  <c r="K127" i="9" s="1"/>
  <c r="H127" i="9"/>
  <c r="G127" i="9"/>
  <c r="D127" i="9"/>
  <c r="A127" i="9"/>
  <c r="Q126" i="9"/>
  <c r="L126" i="9"/>
  <c r="H107" i="6" s="1"/>
  <c r="J126" i="9"/>
  <c r="K126" i="9" s="1"/>
  <c r="H126" i="9"/>
  <c r="G126" i="9"/>
  <c r="D126" i="9"/>
  <c r="A126" i="9"/>
  <c r="Q125" i="9"/>
  <c r="L125" i="9"/>
  <c r="H106" i="6" s="1"/>
  <c r="J125" i="9"/>
  <c r="K125" i="9" s="1"/>
  <c r="H125" i="9"/>
  <c r="G125" i="9"/>
  <c r="D125" i="9"/>
  <c r="A125" i="9"/>
  <c r="Q124" i="9"/>
  <c r="L124" i="9"/>
  <c r="H105" i="6" s="1"/>
  <c r="J124" i="9"/>
  <c r="K124" i="9" s="1"/>
  <c r="H124" i="9"/>
  <c r="G124" i="9"/>
  <c r="D124" i="9"/>
  <c r="A124" i="9"/>
  <c r="Q123" i="9"/>
  <c r="L123" i="9"/>
  <c r="H104" i="6" s="1"/>
  <c r="J123" i="9"/>
  <c r="K123" i="9" s="1"/>
  <c r="H123" i="9"/>
  <c r="G123" i="9"/>
  <c r="D123" i="9"/>
  <c r="A123" i="9"/>
  <c r="Q122" i="9"/>
  <c r="L122" i="9"/>
  <c r="H103" i="6" s="1"/>
  <c r="J122" i="9"/>
  <c r="K122" i="9" s="1"/>
  <c r="H122" i="9"/>
  <c r="G122" i="9"/>
  <c r="D122" i="9"/>
  <c r="A122" i="9"/>
  <c r="Q121" i="9"/>
  <c r="L121" i="9"/>
  <c r="H102" i="6" s="1"/>
  <c r="J121" i="9"/>
  <c r="K121" i="9" s="1"/>
  <c r="H121" i="9"/>
  <c r="G121" i="9"/>
  <c r="D121" i="9"/>
  <c r="A121" i="9"/>
  <c r="Q120" i="9"/>
  <c r="L120" i="9"/>
  <c r="H101" i="6" s="1"/>
  <c r="J120" i="9"/>
  <c r="K120" i="9" s="1"/>
  <c r="H120" i="9"/>
  <c r="G120" i="9"/>
  <c r="D120" i="9"/>
  <c r="A120" i="9"/>
  <c r="Q119" i="9"/>
  <c r="L119" i="9"/>
  <c r="H100" i="6" s="1"/>
  <c r="J119" i="9"/>
  <c r="K119" i="9" s="1"/>
  <c r="H119" i="9"/>
  <c r="G119" i="9"/>
  <c r="D119" i="9"/>
  <c r="A119" i="9"/>
  <c r="Q118" i="9"/>
  <c r="L118" i="9"/>
  <c r="H99" i="6" s="1"/>
  <c r="J118" i="9"/>
  <c r="K118" i="9" s="1"/>
  <c r="H118" i="9"/>
  <c r="G118" i="9"/>
  <c r="D118" i="9"/>
  <c r="A118" i="9"/>
  <c r="Q117" i="9"/>
  <c r="L117" i="9"/>
  <c r="H98" i="6" s="1"/>
  <c r="J117" i="9"/>
  <c r="K117" i="9" s="1"/>
  <c r="H117" i="9"/>
  <c r="G117" i="9"/>
  <c r="D117" i="9"/>
  <c r="A117" i="9"/>
  <c r="Q116" i="9"/>
  <c r="L116" i="9"/>
  <c r="H97" i="6" s="1"/>
  <c r="J116" i="9"/>
  <c r="K116" i="9" s="1"/>
  <c r="H116" i="9"/>
  <c r="G116" i="9"/>
  <c r="D116" i="9"/>
  <c r="A116" i="9"/>
  <c r="Q115" i="9"/>
  <c r="L115" i="9"/>
  <c r="H96" i="6" s="1"/>
  <c r="J115" i="9"/>
  <c r="K115" i="9" s="1"/>
  <c r="H115" i="9"/>
  <c r="G115" i="9"/>
  <c r="D115" i="9"/>
  <c r="A115" i="9"/>
  <c r="Q114" i="9"/>
  <c r="L114" i="9"/>
  <c r="H95" i="6" s="1"/>
  <c r="J114" i="9"/>
  <c r="K114" i="9" s="1"/>
  <c r="H114" i="9"/>
  <c r="G114" i="9"/>
  <c r="D114" i="9"/>
  <c r="A114" i="9"/>
  <c r="Q113" i="9"/>
  <c r="L113" i="9"/>
  <c r="H94" i="6" s="1"/>
  <c r="J113" i="9"/>
  <c r="K113" i="9" s="1"/>
  <c r="H113" i="9"/>
  <c r="G113" i="9"/>
  <c r="D113" i="9"/>
  <c r="A113" i="9"/>
  <c r="Q112" i="9"/>
  <c r="L112" i="9"/>
  <c r="H93" i="6" s="1"/>
  <c r="J112" i="9"/>
  <c r="K112" i="9" s="1"/>
  <c r="H112" i="9"/>
  <c r="G112" i="9"/>
  <c r="D112" i="9"/>
  <c r="A112" i="9"/>
  <c r="Q111" i="9"/>
  <c r="L111" i="9"/>
  <c r="H92" i="6" s="1"/>
  <c r="J111" i="9"/>
  <c r="K111" i="9" s="1"/>
  <c r="H111" i="9"/>
  <c r="G111" i="9"/>
  <c r="D111" i="9"/>
  <c r="A111" i="9"/>
  <c r="L110" i="9"/>
  <c r="J110" i="9"/>
  <c r="K110" i="9" s="1"/>
  <c r="H110" i="9"/>
  <c r="G110" i="9"/>
  <c r="D110" i="9"/>
  <c r="A110" i="9"/>
  <c r="Q109" i="9"/>
  <c r="L109" i="9"/>
  <c r="H91" i="6" s="1"/>
  <c r="J109" i="9"/>
  <c r="K109" i="9" s="1"/>
  <c r="H109" i="9"/>
  <c r="G109" i="9"/>
  <c r="D109" i="9"/>
  <c r="A109" i="9"/>
  <c r="Q108" i="9"/>
  <c r="L108" i="9"/>
  <c r="H90" i="6" s="1"/>
  <c r="J108" i="9"/>
  <c r="K108" i="9" s="1"/>
  <c r="H108" i="9"/>
  <c r="G108" i="9"/>
  <c r="D108" i="9"/>
  <c r="A108" i="9"/>
  <c r="J107" i="9"/>
  <c r="K107" i="9" s="1"/>
  <c r="H107" i="9"/>
  <c r="F992" i="13" s="1"/>
  <c r="G107" i="9"/>
  <c r="E992" i="13" s="1"/>
  <c r="D107" i="9"/>
  <c r="A107" i="9"/>
  <c r="L107" i="9" s="1"/>
  <c r="H992" i="13" s="1"/>
  <c r="Q106" i="9"/>
  <c r="J106" i="9"/>
  <c r="K106" i="9" s="1"/>
  <c r="H106" i="9"/>
  <c r="G106" i="9"/>
  <c r="D106" i="9"/>
  <c r="A106" i="9"/>
  <c r="L106" i="9" s="1"/>
  <c r="H89" i="6" s="1"/>
  <c r="Q105" i="9"/>
  <c r="J105" i="9"/>
  <c r="K105" i="9" s="1"/>
  <c r="H105" i="9"/>
  <c r="G105" i="9"/>
  <c r="D105" i="9"/>
  <c r="A105" i="9"/>
  <c r="L105" i="9" s="1"/>
  <c r="H88" i="6" s="1"/>
  <c r="Q104" i="9"/>
  <c r="J104" i="9"/>
  <c r="K104" i="9" s="1"/>
  <c r="H104" i="9"/>
  <c r="G104" i="9"/>
  <c r="D104" i="9"/>
  <c r="A104" i="9"/>
  <c r="L104" i="9" s="1"/>
  <c r="H87" i="6" s="1"/>
  <c r="Q103" i="9"/>
  <c r="J103" i="9"/>
  <c r="K103" i="9" s="1"/>
  <c r="H103" i="9"/>
  <c r="G103" i="9"/>
  <c r="D103" i="9"/>
  <c r="A103" i="9"/>
  <c r="L103" i="9" s="1"/>
  <c r="H86" i="6" s="1"/>
  <c r="J102" i="9"/>
  <c r="K102" i="9" s="1"/>
  <c r="H102" i="9"/>
  <c r="G102" i="9"/>
  <c r="D102" i="9"/>
  <c r="A102" i="9"/>
  <c r="L102" i="9" s="1"/>
  <c r="H85" i="6" s="1"/>
  <c r="Q101" i="9"/>
  <c r="J101" i="9"/>
  <c r="K101" i="9" s="1"/>
  <c r="H101" i="9"/>
  <c r="G101" i="9"/>
  <c r="D101" i="9"/>
  <c r="A101" i="9"/>
  <c r="L101" i="9" s="1"/>
  <c r="H84" i="6" s="1"/>
  <c r="Q100" i="9"/>
  <c r="J100" i="9"/>
  <c r="K100" i="9" s="1"/>
  <c r="H100" i="9"/>
  <c r="G100" i="9"/>
  <c r="D100" i="9"/>
  <c r="A100" i="9"/>
  <c r="L100" i="9" s="1"/>
  <c r="H83" i="6" s="1"/>
  <c r="Q99" i="9"/>
  <c r="J99" i="9"/>
  <c r="K99" i="9" s="1"/>
  <c r="H99" i="9"/>
  <c r="G99" i="9"/>
  <c r="D99" i="9"/>
  <c r="A99" i="9"/>
  <c r="Q98" i="9"/>
  <c r="J98" i="9"/>
  <c r="K98" i="9" s="1"/>
  <c r="H98" i="9"/>
  <c r="G98" i="9"/>
  <c r="D98" i="9"/>
  <c r="A98" i="9"/>
  <c r="L98" i="9" s="1"/>
  <c r="H81" i="6" s="1"/>
  <c r="Q97" i="9"/>
  <c r="J97" i="9"/>
  <c r="K97" i="9" s="1"/>
  <c r="H97" i="9"/>
  <c r="G97" i="9"/>
  <c r="D97" i="9"/>
  <c r="A97" i="9"/>
  <c r="L97" i="9" s="1"/>
  <c r="H80" i="6" s="1"/>
  <c r="Q96" i="9"/>
  <c r="J96" i="9"/>
  <c r="K96" i="9" s="1"/>
  <c r="H96" i="9"/>
  <c r="G96" i="9"/>
  <c r="D96" i="9"/>
  <c r="A96" i="9"/>
  <c r="L96" i="9" s="1"/>
  <c r="H79" i="6" s="1"/>
  <c r="Q95" i="9"/>
  <c r="J95" i="9"/>
  <c r="K95" i="9" s="1"/>
  <c r="H95" i="9"/>
  <c r="G95" i="9"/>
  <c r="D95" i="9"/>
  <c r="A95" i="9"/>
  <c r="L95" i="9" s="1"/>
  <c r="H78" i="6" s="1"/>
  <c r="Q94" i="9"/>
  <c r="J94" i="9"/>
  <c r="K94" i="9" s="1"/>
  <c r="H94" i="9"/>
  <c r="G94" i="9"/>
  <c r="D94" i="9"/>
  <c r="A94" i="9"/>
  <c r="L94" i="9" s="1"/>
  <c r="H77" i="6" s="1"/>
  <c r="Q93" i="9"/>
  <c r="J93" i="9"/>
  <c r="K93" i="9" s="1"/>
  <c r="H93" i="9"/>
  <c r="G93" i="9"/>
  <c r="D93" i="9"/>
  <c r="A93" i="9"/>
  <c r="L93" i="9" s="1"/>
  <c r="H76" i="6" s="1"/>
  <c r="Q92" i="9"/>
  <c r="J92" i="9"/>
  <c r="K92" i="9" s="1"/>
  <c r="H92" i="9"/>
  <c r="G92" i="9"/>
  <c r="D92" i="9"/>
  <c r="A92" i="9"/>
  <c r="L92" i="9" s="1"/>
  <c r="H75" i="6" s="1"/>
  <c r="Q91" i="9"/>
  <c r="J91" i="9"/>
  <c r="K91" i="9" s="1"/>
  <c r="H91" i="9"/>
  <c r="G91" i="9"/>
  <c r="D91" i="9"/>
  <c r="A91" i="9"/>
  <c r="L91" i="9" s="1"/>
  <c r="H74" i="6" s="1"/>
  <c r="Q90" i="9"/>
  <c r="J90" i="9"/>
  <c r="K90" i="9" s="1"/>
  <c r="H90" i="9"/>
  <c r="G90" i="9"/>
  <c r="D90" i="9"/>
  <c r="A90" i="9"/>
  <c r="L90" i="9" s="1"/>
  <c r="H73" i="6" s="1"/>
  <c r="Q89" i="9"/>
  <c r="J89" i="9"/>
  <c r="K89" i="9" s="1"/>
  <c r="H89" i="9"/>
  <c r="G89" i="9"/>
  <c r="D89" i="9"/>
  <c r="A89" i="9"/>
  <c r="L89" i="9" s="1"/>
  <c r="H72" i="6" s="1"/>
  <c r="Q88" i="9"/>
  <c r="J88" i="9"/>
  <c r="K88" i="9" s="1"/>
  <c r="H88" i="9"/>
  <c r="G88" i="9"/>
  <c r="D88" i="9"/>
  <c r="A88" i="9"/>
  <c r="L88" i="9" s="1"/>
  <c r="H71" i="6" s="1"/>
  <c r="J87" i="9"/>
  <c r="K87" i="9" s="1"/>
  <c r="H87" i="9"/>
  <c r="G87" i="9"/>
  <c r="D87" i="9"/>
  <c r="A87" i="9"/>
  <c r="L87" i="9" s="1"/>
  <c r="Q86" i="9"/>
  <c r="J86" i="9"/>
  <c r="K86" i="9" s="1"/>
  <c r="H86" i="9"/>
  <c r="G86" i="9"/>
  <c r="D86" i="9"/>
  <c r="A86" i="9"/>
  <c r="L86" i="9" s="1"/>
  <c r="H70" i="6" s="1"/>
  <c r="L85" i="9"/>
  <c r="H1122" i="13" s="1"/>
  <c r="J85" i="9"/>
  <c r="K85" i="9" s="1"/>
  <c r="H85" i="9"/>
  <c r="F1122" i="13" s="1"/>
  <c r="G85" i="9"/>
  <c r="E1122" i="13" s="1"/>
  <c r="D85" i="9"/>
  <c r="A85" i="9"/>
  <c r="Q84" i="9"/>
  <c r="L84" i="9"/>
  <c r="J84" i="9"/>
  <c r="K84" i="9" s="1"/>
  <c r="H84" i="9"/>
  <c r="G84" i="9"/>
  <c r="D84" i="9"/>
  <c r="A84" i="9"/>
  <c r="Q83" i="9"/>
  <c r="L83" i="9"/>
  <c r="H69" i="6" s="1"/>
  <c r="J83" i="9"/>
  <c r="K83" i="9" s="1"/>
  <c r="H83" i="9"/>
  <c r="G83" i="9"/>
  <c r="D83" i="9"/>
  <c r="A83" i="9"/>
  <c r="L82" i="9"/>
  <c r="H991" i="13" s="1"/>
  <c r="J82" i="9"/>
  <c r="K82" i="9" s="1"/>
  <c r="H82" i="9"/>
  <c r="F991" i="13" s="1"/>
  <c r="G82" i="9"/>
  <c r="E991" i="13" s="1"/>
  <c r="D82" i="9"/>
  <c r="A82" i="9"/>
  <c r="Q81" i="9"/>
  <c r="L81" i="9"/>
  <c r="H68" i="6" s="1"/>
  <c r="J81" i="9"/>
  <c r="K81" i="9" s="1"/>
  <c r="H81" i="9"/>
  <c r="G81" i="9"/>
  <c r="D81" i="9"/>
  <c r="A81" i="9"/>
  <c r="Q80" i="9"/>
  <c r="L80" i="9"/>
  <c r="H67" i="6" s="1"/>
  <c r="J80" i="9"/>
  <c r="K80" i="9" s="1"/>
  <c r="H80" i="9"/>
  <c r="G80" i="9"/>
  <c r="D80" i="9"/>
  <c r="A80" i="9"/>
  <c r="Q79" i="9"/>
  <c r="L79" i="9"/>
  <c r="J79" i="9"/>
  <c r="K79" i="9" s="1"/>
  <c r="H79" i="9"/>
  <c r="G79" i="9"/>
  <c r="D79" i="9"/>
  <c r="A79" i="9"/>
  <c r="Q78" i="9"/>
  <c r="L78" i="9"/>
  <c r="H66" i="6" s="1"/>
  <c r="J78" i="9"/>
  <c r="K78" i="9" s="1"/>
  <c r="H78" i="9"/>
  <c r="G78" i="9"/>
  <c r="D78" i="9"/>
  <c r="A78" i="9"/>
  <c r="Q77" i="9"/>
  <c r="L77" i="9"/>
  <c r="H65" i="6" s="1"/>
  <c r="J77" i="9"/>
  <c r="K77" i="9" s="1"/>
  <c r="H77" i="9"/>
  <c r="G77" i="9"/>
  <c r="D77" i="9"/>
  <c r="A77" i="9"/>
  <c r="Q76" i="9"/>
  <c r="L76" i="9"/>
  <c r="H64" i="6" s="1"/>
  <c r="J76" i="9"/>
  <c r="K76" i="9" s="1"/>
  <c r="H76" i="9"/>
  <c r="G76" i="9"/>
  <c r="D76" i="9"/>
  <c r="A76" i="9"/>
  <c r="Q75" i="9"/>
  <c r="L75" i="9"/>
  <c r="H63" i="6" s="1"/>
  <c r="J75" i="9"/>
  <c r="K75" i="9" s="1"/>
  <c r="H75" i="9"/>
  <c r="G75" i="9"/>
  <c r="D75" i="9"/>
  <c r="A75" i="9"/>
  <c r="Q74" i="9"/>
  <c r="L74" i="9"/>
  <c r="H62" i="6" s="1"/>
  <c r="J74" i="9"/>
  <c r="K74" i="9" s="1"/>
  <c r="H74" i="9"/>
  <c r="G74" i="9"/>
  <c r="D74" i="9"/>
  <c r="A74" i="9"/>
  <c r="Q73" i="9"/>
  <c r="L73" i="9"/>
  <c r="H61" i="6" s="1"/>
  <c r="J73" i="9"/>
  <c r="K73" i="9" s="1"/>
  <c r="H73" i="9"/>
  <c r="G73" i="9"/>
  <c r="D73" i="9"/>
  <c r="A73" i="9"/>
  <c r="Q72" i="9"/>
  <c r="L72" i="9"/>
  <c r="H60" i="6" s="1"/>
  <c r="J72" i="9"/>
  <c r="K72" i="9" s="1"/>
  <c r="H72" i="9"/>
  <c r="G72" i="9"/>
  <c r="D72" i="9"/>
  <c r="A72" i="9"/>
  <c r="Q71" i="9"/>
  <c r="L71" i="9"/>
  <c r="H59" i="6" s="1"/>
  <c r="J71" i="9"/>
  <c r="K71" i="9" s="1"/>
  <c r="H71" i="9"/>
  <c r="G71" i="9"/>
  <c r="D71" i="9"/>
  <c r="A71" i="9"/>
  <c r="L70" i="9"/>
  <c r="H990" i="13" s="1"/>
  <c r="J70" i="9"/>
  <c r="K70" i="9" s="1"/>
  <c r="H70" i="9"/>
  <c r="F990" i="13" s="1"/>
  <c r="G70" i="9"/>
  <c r="E990" i="13" s="1"/>
  <c r="D70" i="9"/>
  <c r="A70" i="9"/>
  <c r="Q69" i="9"/>
  <c r="L69" i="9"/>
  <c r="H58" i="6" s="1"/>
  <c r="J69" i="9"/>
  <c r="K69" i="9" s="1"/>
  <c r="H69" i="9"/>
  <c r="G69" i="9"/>
  <c r="D69" i="9"/>
  <c r="A69" i="9"/>
  <c r="Q68" i="9"/>
  <c r="L68" i="9"/>
  <c r="H57" i="6" s="1"/>
  <c r="J68" i="9"/>
  <c r="K68" i="9" s="1"/>
  <c r="H68" i="9"/>
  <c r="G68" i="9"/>
  <c r="D68" i="9"/>
  <c r="A68" i="9"/>
  <c r="Q67" i="9"/>
  <c r="L67" i="9"/>
  <c r="H56" i="6" s="1"/>
  <c r="J67" i="9"/>
  <c r="K67" i="9" s="1"/>
  <c r="H67" i="9"/>
  <c r="G67" i="9"/>
  <c r="D67" i="9"/>
  <c r="A67" i="9"/>
  <c r="Q66" i="9"/>
  <c r="L66" i="9"/>
  <c r="H55" i="6" s="1"/>
  <c r="J66" i="9"/>
  <c r="K66" i="9" s="1"/>
  <c r="H66" i="9"/>
  <c r="G66" i="9"/>
  <c r="D66" i="9"/>
  <c r="A66" i="9"/>
  <c r="Q65" i="9"/>
  <c r="L65" i="9"/>
  <c r="H54" i="6" s="1"/>
  <c r="J65" i="9"/>
  <c r="K65" i="9" s="1"/>
  <c r="H65" i="9"/>
  <c r="G65" i="9"/>
  <c r="D65" i="9"/>
  <c r="A65" i="9"/>
  <c r="Q64" i="9"/>
  <c r="L64" i="9"/>
  <c r="H53" i="6" s="1"/>
  <c r="J64" i="9"/>
  <c r="K64" i="9" s="1"/>
  <c r="H64" i="9"/>
  <c r="G64" i="9"/>
  <c r="D64" i="9"/>
  <c r="A64" i="9"/>
  <c r="Q63" i="9"/>
  <c r="L63" i="9"/>
  <c r="H52" i="6" s="1"/>
  <c r="J63" i="9"/>
  <c r="K63" i="9" s="1"/>
  <c r="H63" i="9"/>
  <c r="G63" i="9"/>
  <c r="D63" i="9"/>
  <c r="A63" i="9"/>
  <c r="Q62" i="9"/>
  <c r="L62" i="9"/>
  <c r="H51" i="6" s="1"/>
  <c r="J62" i="9"/>
  <c r="K62" i="9" s="1"/>
  <c r="H62" i="9"/>
  <c r="G62" i="9"/>
  <c r="D62" i="9"/>
  <c r="A62" i="9"/>
  <c r="Q61" i="9"/>
  <c r="L61" i="9"/>
  <c r="H50" i="6" s="1"/>
  <c r="J61" i="9"/>
  <c r="K61" i="9" s="1"/>
  <c r="H61" i="9"/>
  <c r="G61" i="9"/>
  <c r="D61" i="9"/>
  <c r="A61" i="9"/>
  <c r="Q60" i="9"/>
  <c r="L60" i="9"/>
  <c r="H49" i="6" s="1"/>
  <c r="J60" i="9"/>
  <c r="K60" i="9" s="1"/>
  <c r="H60" i="9"/>
  <c r="G60" i="9"/>
  <c r="D60" i="9"/>
  <c r="A60" i="9"/>
  <c r="Q59" i="9"/>
  <c r="L59" i="9"/>
  <c r="H48" i="6" s="1"/>
  <c r="J59" i="9"/>
  <c r="K59" i="9" s="1"/>
  <c r="H59" i="9"/>
  <c r="G59" i="9"/>
  <c r="D59" i="9"/>
  <c r="A59" i="9"/>
  <c r="Q58" i="9"/>
  <c r="L58" i="9"/>
  <c r="H47" i="6" s="1"/>
  <c r="J58" i="9"/>
  <c r="K58" i="9" s="1"/>
  <c r="H58" i="9"/>
  <c r="G58" i="9"/>
  <c r="D58" i="9"/>
  <c r="A58" i="9"/>
  <c r="Q57" i="9"/>
  <c r="L57" i="9"/>
  <c r="H46" i="6" s="1"/>
  <c r="J57" i="9"/>
  <c r="K57" i="9" s="1"/>
  <c r="H57" i="9"/>
  <c r="G57" i="9"/>
  <c r="D57" i="9"/>
  <c r="A57" i="9"/>
  <c r="Q56" i="9"/>
  <c r="L56" i="9"/>
  <c r="H45" i="6" s="1"/>
  <c r="J56" i="9"/>
  <c r="K56" i="9" s="1"/>
  <c r="H56" i="9"/>
  <c r="G56" i="9"/>
  <c r="D56" i="9"/>
  <c r="A56" i="9"/>
  <c r="Q55" i="9"/>
  <c r="L55" i="9"/>
  <c r="H44" i="6" s="1"/>
  <c r="J55" i="9"/>
  <c r="K55" i="9" s="1"/>
  <c r="H55" i="9"/>
  <c r="G55" i="9"/>
  <c r="D55" i="9"/>
  <c r="A55" i="9"/>
  <c r="Q54" i="9"/>
  <c r="L54" i="9"/>
  <c r="J54" i="9"/>
  <c r="K54" i="9" s="1"/>
  <c r="H54" i="9"/>
  <c r="G54" i="9"/>
  <c r="D54" i="9"/>
  <c r="A54" i="9"/>
  <c r="Q53" i="9"/>
  <c r="L53" i="9"/>
  <c r="H43" i="6" s="1"/>
  <c r="J53" i="9"/>
  <c r="K53" i="9" s="1"/>
  <c r="H53" i="9"/>
  <c r="G53" i="9"/>
  <c r="D53" i="9"/>
  <c r="A53" i="9"/>
  <c r="Q52" i="9"/>
  <c r="L52" i="9"/>
  <c r="J52" i="9"/>
  <c r="K52" i="9" s="1"/>
  <c r="H52" i="9"/>
  <c r="G52" i="9"/>
  <c r="D52" i="9"/>
  <c r="A52" i="9"/>
  <c r="Q51" i="9"/>
  <c r="L51" i="9"/>
  <c r="H42" i="6" s="1"/>
  <c r="J51" i="9"/>
  <c r="K51" i="9" s="1"/>
  <c r="H51" i="9"/>
  <c r="G51" i="9"/>
  <c r="D51" i="9"/>
  <c r="A51" i="9"/>
  <c r="Q50" i="9"/>
  <c r="L50" i="9"/>
  <c r="H41" i="6" s="1"/>
  <c r="J50" i="9"/>
  <c r="K50" i="9" s="1"/>
  <c r="H50" i="9"/>
  <c r="G50" i="9"/>
  <c r="D50" i="9"/>
  <c r="A50" i="9"/>
  <c r="Q49" i="9"/>
  <c r="L49" i="9"/>
  <c r="H40" i="6" s="1"/>
  <c r="J49" i="9"/>
  <c r="K49" i="9" s="1"/>
  <c r="H49" i="9"/>
  <c r="G49" i="9"/>
  <c r="D49" i="9"/>
  <c r="A49" i="9"/>
  <c r="Q48" i="9"/>
  <c r="L48" i="9"/>
  <c r="H39" i="6" s="1"/>
  <c r="J48" i="9"/>
  <c r="K48" i="9" s="1"/>
  <c r="H48" i="9"/>
  <c r="G48" i="9"/>
  <c r="D48" i="9"/>
  <c r="A48" i="9"/>
  <c r="Q47" i="9"/>
  <c r="L47" i="9"/>
  <c r="H38" i="6" s="1"/>
  <c r="J47" i="9"/>
  <c r="K47" i="9" s="1"/>
  <c r="H47" i="9"/>
  <c r="G47" i="9"/>
  <c r="D47" i="9"/>
  <c r="A47" i="9"/>
  <c r="L46" i="9"/>
  <c r="H989" i="13" s="1"/>
  <c r="J46" i="9"/>
  <c r="K46" i="9" s="1"/>
  <c r="H46" i="9"/>
  <c r="F989" i="13" s="1"/>
  <c r="G46" i="9"/>
  <c r="E989" i="13" s="1"/>
  <c r="D46" i="9"/>
  <c r="A46" i="9"/>
  <c r="Q45" i="9"/>
  <c r="L45" i="9"/>
  <c r="H37" i="6" s="1"/>
  <c r="J45" i="9"/>
  <c r="K45" i="9" s="1"/>
  <c r="H45" i="9"/>
  <c r="G45" i="9"/>
  <c r="D45" i="9"/>
  <c r="A45" i="9"/>
  <c r="Q44" i="9"/>
  <c r="L44" i="9"/>
  <c r="H36" i="6" s="1"/>
  <c r="J44" i="9"/>
  <c r="K44" i="9" s="1"/>
  <c r="H44" i="9"/>
  <c r="G44" i="9"/>
  <c r="D44" i="9"/>
  <c r="A44" i="9"/>
  <c r="Q43" i="9"/>
  <c r="L43" i="9"/>
  <c r="J43" i="9"/>
  <c r="K43" i="9" s="1"/>
  <c r="H43" i="9"/>
  <c r="G43" i="9"/>
  <c r="D43" i="9"/>
  <c r="A43" i="9"/>
  <c r="Q42" i="9"/>
  <c r="L42" i="9"/>
  <c r="H35" i="6" s="1"/>
  <c r="J42" i="9"/>
  <c r="K42" i="9" s="1"/>
  <c r="H42" i="9"/>
  <c r="G42" i="9"/>
  <c r="D42" i="9"/>
  <c r="A42" i="9"/>
  <c r="Q41" i="9"/>
  <c r="L41" i="9"/>
  <c r="H34" i="6" s="1"/>
  <c r="J41" i="9"/>
  <c r="K41" i="9" s="1"/>
  <c r="H41" i="9"/>
  <c r="G41" i="9"/>
  <c r="D41" i="9"/>
  <c r="A41" i="9"/>
  <c r="Q40" i="9"/>
  <c r="L40" i="9"/>
  <c r="H33" i="6" s="1"/>
  <c r="J40" i="9"/>
  <c r="K40" i="9" s="1"/>
  <c r="H40" i="9"/>
  <c r="G40" i="9"/>
  <c r="D40" i="9"/>
  <c r="A40" i="9"/>
  <c r="Q39" i="9"/>
  <c r="L39" i="9"/>
  <c r="H32" i="6" s="1"/>
  <c r="J39" i="9"/>
  <c r="K39" i="9" s="1"/>
  <c r="H39" i="9"/>
  <c r="G39" i="9"/>
  <c r="D39" i="9"/>
  <c r="A39" i="9"/>
  <c r="Q38" i="9"/>
  <c r="L38" i="9"/>
  <c r="H31" i="6" s="1"/>
  <c r="J38" i="9"/>
  <c r="K38" i="9" s="1"/>
  <c r="H38" i="9"/>
  <c r="G38" i="9"/>
  <c r="D38" i="9"/>
  <c r="A38" i="9"/>
  <c r="Q37" i="9"/>
  <c r="L37" i="9"/>
  <c r="H30" i="6" s="1"/>
  <c r="J37" i="9"/>
  <c r="K37" i="9" s="1"/>
  <c r="H37" i="9"/>
  <c r="G37" i="9"/>
  <c r="D37" i="9"/>
  <c r="A37" i="9"/>
  <c r="Q36" i="9"/>
  <c r="L36" i="9"/>
  <c r="H29" i="6" s="1"/>
  <c r="J36" i="9"/>
  <c r="K36" i="9" s="1"/>
  <c r="H36" i="9"/>
  <c r="G36" i="9"/>
  <c r="D36" i="9"/>
  <c r="A36" i="9"/>
  <c r="Q35" i="9"/>
  <c r="L35" i="9"/>
  <c r="J35" i="9"/>
  <c r="K35" i="9" s="1"/>
  <c r="H35" i="9"/>
  <c r="G35" i="9"/>
  <c r="D35" i="9"/>
  <c r="A35" i="9"/>
  <c r="Q34" i="9"/>
  <c r="L34" i="9"/>
  <c r="H28" i="6" s="1"/>
  <c r="J34" i="9"/>
  <c r="K34" i="9" s="1"/>
  <c r="H34" i="9"/>
  <c r="G34" i="9"/>
  <c r="D34" i="9"/>
  <c r="A34" i="9"/>
  <c r="Q33" i="9"/>
  <c r="L33" i="9"/>
  <c r="H27" i="6" s="1"/>
  <c r="J33" i="9"/>
  <c r="K33" i="9" s="1"/>
  <c r="H33" i="9"/>
  <c r="G33" i="9"/>
  <c r="D33" i="9"/>
  <c r="A33" i="9"/>
  <c r="Q32" i="9"/>
  <c r="L32" i="9"/>
  <c r="H26" i="6" s="1"/>
  <c r="J32" i="9"/>
  <c r="K32" i="9" s="1"/>
  <c r="H32" i="9"/>
  <c r="G32" i="9"/>
  <c r="D32" i="9"/>
  <c r="A32" i="9"/>
  <c r="J31" i="9"/>
  <c r="K31" i="9" s="1"/>
  <c r="H31" i="9"/>
  <c r="F988" i="13" s="1"/>
  <c r="G31" i="9"/>
  <c r="E988" i="13" s="1"/>
  <c r="D31" i="9"/>
  <c r="A31" i="9"/>
  <c r="L31" i="9" s="1"/>
  <c r="H988" i="13" s="1"/>
  <c r="Q30" i="9"/>
  <c r="J30" i="9"/>
  <c r="K30" i="9" s="1"/>
  <c r="H30" i="9"/>
  <c r="G30" i="9"/>
  <c r="D30" i="9"/>
  <c r="A30" i="9"/>
  <c r="L30" i="9" s="1"/>
  <c r="H25" i="6" s="1"/>
  <c r="Q29" i="9"/>
  <c r="J29" i="9"/>
  <c r="K29" i="9" s="1"/>
  <c r="H29" i="9"/>
  <c r="G29" i="9"/>
  <c r="D29" i="9"/>
  <c r="A29" i="9"/>
  <c r="L29" i="9" s="1"/>
  <c r="H24" i="6" s="1"/>
  <c r="Q28" i="9"/>
  <c r="J28" i="9"/>
  <c r="K28" i="9" s="1"/>
  <c r="H28" i="9"/>
  <c r="G28" i="9"/>
  <c r="D28" i="9"/>
  <c r="A28" i="9"/>
  <c r="L28" i="9" s="1"/>
  <c r="H23" i="6" s="1"/>
  <c r="J27" i="9"/>
  <c r="K27" i="9" s="1"/>
  <c r="H27" i="9"/>
  <c r="F987" i="13" s="1"/>
  <c r="G27" i="9"/>
  <c r="E987" i="13" s="1"/>
  <c r="D27" i="9"/>
  <c r="A27" i="9"/>
  <c r="L27" i="9" s="1"/>
  <c r="H987" i="13" s="1"/>
  <c r="Q26" i="9"/>
  <c r="J26" i="9"/>
  <c r="K26" i="9" s="1"/>
  <c r="H26" i="9"/>
  <c r="G26" i="9"/>
  <c r="D26" i="9"/>
  <c r="A26" i="9"/>
  <c r="L26" i="9" s="1"/>
  <c r="H22" i="6" s="1"/>
  <c r="Q25" i="9"/>
  <c r="J25" i="9"/>
  <c r="K25" i="9" s="1"/>
  <c r="H25" i="9"/>
  <c r="G25" i="9"/>
  <c r="D25" i="9"/>
  <c r="A25" i="9"/>
  <c r="L25" i="9" s="1"/>
  <c r="H21" i="6" s="1"/>
  <c r="Q24" i="9"/>
  <c r="J24" i="9"/>
  <c r="K24" i="9" s="1"/>
  <c r="H24" i="9"/>
  <c r="G24" i="9"/>
  <c r="D24" i="9"/>
  <c r="A24" i="9"/>
  <c r="L24" i="9" s="1"/>
  <c r="H20" i="6" s="1"/>
  <c r="Q23" i="9"/>
  <c r="J23" i="9"/>
  <c r="K23" i="9" s="1"/>
  <c r="H23" i="9"/>
  <c r="G23" i="9"/>
  <c r="D23" i="9"/>
  <c r="A23" i="9"/>
  <c r="L23" i="9" s="1"/>
  <c r="H19" i="6" s="1"/>
  <c r="Q22" i="9"/>
  <c r="J22" i="9"/>
  <c r="K22" i="9" s="1"/>
  <c r="H22" i="9"/>
  <c r="G22" i="9"/>
  <c r="D22" i="9"/>
  <c r="A22" i="9"/>
  <c r="L22" i="9" s="1"/>
  <c r="H18" i="6" s="1"/>
  <c r="Q21" i="9"/>
  <c r="J21" i="9"/>
  <c r="K21" i="9" s="1"/>
  <c r="H21" i="9"/>
  <c r="G21" i="9"/>
  <c r="D21" i="9"/>
  <c r="A21" i="9"/>
  <c r="L21" i="9" s="1"/>
  <c r="H17" i="6" s="1"/>
  <c r="J20" i="9"/>
  <c r="K20" i="9" s="1"/>
  <c r="H20" i="9"/>
  <c r="F986" i="13" s="1"/>
  <c r="G20" i="9"/>
  <c r="E986" i="13" s="1"/>
  <c r="D20" i="9"/>
  <c r="A20" i="9"/>
  <c r="L20" i="9" s="1"/>
  <c r="H986" i="13" s="1"/>
  <c r="Q19" i="9"/>
  <c r="J19" i="9"/>
  <c r="K19" i="9" s="1"/>
  <c r="H19" i="9"/>
  <c r="G19" i="9"/>
  <c r="D19" i="9"/>
  <c r="A19" i="9"/>
  <c r="L19" i="9" s="1"/>
  <c r="Q18" i="9"/>
  <c r="J18" i="9"/>
  <c r="K18" i="9" s="1"/>
  <c r="H18" i="9"/>
  <c r="G18" i="9"/>
  <c r="D18" i="9"/>
  <c r="A18" i="9"/>
  <c r="L18" i="9" s="1"/>
  <c r="H16" i="6" s="1"/>
  <c r="Q17" i="9"/>
  <c r="J17" i="9"/>
  <c r="K17" i="9" s="1"/>
  <c r="H17" i="9"/>
  <c r="G17" i="9"/>
  <c r="D17" i="9"/>
  <c r="A17" i="9"/>
  <c r="L17" i="9" s="1"/>
  <c r="H15" i="6" s="1"/>
  <c r="Q16" i="9"/>
  <c r="J16" i="9"/>
  <c r="K16" i="9" s="1"/>
  <c r="H16" i="9"/>
  <c r="G16" i="9"/>
  <c r="D16" i="9"/>
  <c r="A16" i="9"/>
  <c r="L16" i="9" s="1"/>
  <c r="H14" i="6" s="1"/>
  <c r="Q15" i="9"/>
  <c r="J15" i="9"/>
  <c r="K15" i="9" s="1"/>
  <c r="H15" i="9"/>
  <c r="G15" i="9"/>
  <c r="D15" i="9"/>
  <c r="A15" i="9"/>
  <c r="L15" i="9" s="1"/>
  <c r="H13" i="6" s="1"/>
  <c r="Q14" i="9"/>
  <c r="J14" i="9"/>
  <c r="K14" i="9" s="1"/>
  <c r="H14" i="9"/>
  <c r="G14" i="9"/>
  <c r="D14" i="9"/>
  <c r="A14" i="9"/>
  <c r="L14" i="9" s="1"/>
  <c r="H12" i="6" s="1"/>
  <c r="Q13" i="9"/>
  <c r="J13" i="9"/>
  <c r="K13" i="9" s="1"/>
  <c r="H13" i="9"/>
  <c r="G13" i="9"/>
  <c r="D13" i="9"/>
  <c r="A13" i="9"/>
  <c r="L13" i="9" s="1"/>
  <c r="Q12" i="9"/>
  <c r="J12" i="9"/>
  <c r="K12" i="9" s="1"/>
  <c r="H12" i="9"/>
  <c r="G12" i="9"/>
  <c r="D12" i="9"/>
  <c r="A12" i="9"/>
  <c r="L12" i="9" s="1"/>
  <c r="H11" i="6" s="1"/>
  <c r="Q11" i="9"/>
  <c r="J11" i="9"/>
  <c r="K11" i="9" s="1"/>
  <c r="H11" i="9"/>
  <c r="G11" i="9"/>
  <c r="D11" i="9"/>
  <c r="A11" i="9"/>
  <c r="L11" i="9" s="1"/>
  <c r="H10" i="6" s="1"/>
  <c r="Q10" i="9"/>
  <c r="J10" i="9"/>
  <c r="K10" i="9" s="1"/>
  <c r="H10" i="9"/>
  <c r="G10" i="9"/>
  <c r="D10" i="9"/>
  <c r="A10" i="9"/>
  <c r="L10" i="9" s="1"/>
  <c r="H9" i="6" s="1"/>
  <c r="J9" i="9"/>
  <c r="K9" i="9" s="1"/>
  <c r="H9" i="9"/>
  <c r="F985" i="13" s="1"/>
  <c r="G9" i="9"/>
  <c r="E985" i="13" s="1"/>
  <c r="D9" i="9"/>
  <c r="A9" i="9"/>
  <c r="L9" i="9" s="1"/>
  <c r="H985" i="13" s="1"/>
  <c r="Q8" i="9"/>
  <c r="J8" i="9"/>
  <c r="K8" i="9" s="1"/>
  <c r="H8" i="9"/>
  <c r="G8" i="9"/>
  <c r="D8" i="9"/>
  <c r="A8" i="9"/>
  <c r="L8" i="9" s="1"/>
  <c r="H8" i="6" s="1"/>
  <c r="L7" i="9"/>
  <c r="H7" i="6" s="1"/>
  <c r="K7" i="9"/>
  <c r="J7" i="9"/>
  <c r="H7" i="9"/>
  <c r="G7" i="9"/>
  <c r="D7" i="9"/>
  <c r="A7" i="9"/>
  <c r="Q6" i="9"/>
  <c r="L6" i="9"/>
  <c r="H6" i="6" s="1"/>
  <c r="K6" i="9"/>
  <c r="J6" i="9"/>
  <c r="H6" i="9"/>
  <c r="G6" i="9"/>
  <c r="D6" i="9"/>
  <c r="A6" i="9"/>
  <c r="L5" i="9"/>
  <c r="H984" i="13" s="1"/>
  <c r="J5" i="9"/>
  <c r="K5" i="9" s="1"/>
  <c r="H5" i="9"/>
  <c r="F984" i="13" s="1"/>
  <c r="G5" i="9"/>
  <c r="E984" i="13" s="1"/>
  <c r="D5" i="9"/>
  <c r="A5" i="9"/>
  <c r="Q4" i="9"/>
  <c r="L4" i="9"/>
  <c r="H5" i="6" s="1"/>
  <c r="J4" i="9"/>
  <c r="K4" i="9" s="1"/>
  <c r="H4" i="9"/>
  <c r="G4" i="9"/>
  <c r="D4" i="9"/>
  <c r="A4" i="9"/>
  <c r="Q3" i="9"/>
  <c r="L3" i="9"/>
  <c r="H4" i="6" s="1"/>
  <c r="J3" i="9"/>
  <c r="K3" i="9" s="1"/>
  <c r="H3" i="9"/>
  <c r="G3" i="9"/>
  <c r="D3" i="9"/>
  <c r="A3" i="9"/>
  <c r="Q2" i="9"/>
  <c r="L2" i="9"/>
  <c r="J2" i="9"/>
  <c r="K2" i="9" s="1"/>
  <c r="H2" i="9"/>
  <c r="G2" i="9"/>
  <c r="D2" i="9"/>
  <c r="A2" i="9"/>
  <c r="A1434" i="6" l="1"/>
  <c r="A1275" i="6"/>
  <c r="A1184" i="6"/>
  <c r="A1173" i="6"/>
  <c r="A1165" i="6"/>
  <c r="A1157" i="6"/>
  <c r="A756" i="6"/>
  <c r="A749" i="6"/>
  <c r="A741" i="6"/>
  <c r="A628" i="6"/>
  <c r="A263" i="6"/>
  <c r="A205" i="6"/>
  <c r="A197" i="6"/>
  <c r="A190" i="6"/>
  <c r="A182" i="6"/>
  <c r="A98" i="6"/>
  <c r="A90" i="6"/>
  <c r="A83" i="6"/>
  <c r="A46" i="6"/>
  <c r="A10" i="6"/>
  <c r="A1441" i="6"/>
  <c r="A1274" i="6"/>
  <c r="A1180" i="6"/>
  <c r="A1172" i="6"/>
  <c r="A1164" i="6"/>
  <c r="A1156" i="6"/>
  <c r="A769" i="6"/>
  <c r="A762" i="6"/>
  <c r="A755" i="6"/>
  <c r="A748" i="6"/>
  <c r="A740" i="6"/>
  <c r="A627" i="6"/>
  <c r="A262" i="6"/>
  <c r="A204" i="6"/>
  <c r="A196" i="6"/>
  <c r="A189" i="6"/>
  <c r="A181" i="6"/>
  <c r="A97" i="6"/>
  <c r="A82" i="6"/>
  <c r="A45" i="6"/>
  <c r="A1644" i="6"/>
  <c r="A1440" i="6"/>
  <c r="A1179" i="6"/>
  <c r="A1171" i="6"/>
  <c r="A1163" i="6"/>
  <c r="A1155" i="6"/>
  <c r="A768" i="6"/>
  <c r="A761" i="6"/>
  <c r="A754" i="6"/>
  <c r="A747" i="6"/>
  <c r="A739" i="6"/>
  <c r="A579" i="6"/>
  <c r="A203" i="6"/>
  <c r="A195" i="6"/>
  <c r="A188" i="6"/>
  <c r="A180" i="6"/>
  <c r="A96" i="6"/>
  <c r="A89" i="6"/>
  <c r="A81" i="6"/>
  <c r="A44" i="6"/>
  <c r="A1642" i="6"/>
  <c r="A1438" i="6"/>
  <c r="A1279" i="6"/>
  <c r="A1177" i="6"/>
  <c r="A1169" i="6"/>
  <c r="A1161" i="6"/>
  <c r="A1153" i="6"/>
  <c r="A766" i="6"/>
  <c r="A759" i="6"/>
  <c r="A753" i="6"/>
  <c r="A745" i="6"/>
  <c r="A737" i="6"/>
  <c r="A577" i="6"/>
  <c r="A441" i="6"/>
  <c r="A260" i="6"/>
  <c r="A201" i="6"/>
  <c r="A193" i="6"/>
  <c r="A186" i="6"/>
  <c r="A94" i="6"/>
  <c r="A87" i="6"/>
  <c r="A1641" i="6"/>
  <c r="A1437" i="6"/>
  <c r="A1278" i="6"/>
  <c r="A1183" i="6"/>
  <c r="A1176" i="6"/>
  <c r="A1168" i="6"/>
  <c r="A1160" i="6"/>
  <c r="A1152" i="6"/>
  <c r="A765" i="6"/>
  <c r="A752" i="6"/>
  <c r="A744" i="6"/>
  <c r="A736" i="6"/>
  <c r="A440" i="6"/>
  <c r="A259" i="6"/>
  <c r="A200" i="6"/>
  <c r="A185" i="6"/>
  <c r="A93" i="6"/>
  <c r="A86" i="6"/>
  <c r="A49" i="6"/>
  <c r="A1435" i="6"/>
  <c r="A1276" i="6"/>
  <c r="A1185" i="6"/>
  <c r="A1181" i="6"/>
  <c r="A1174" i="6"/>
  <c r="A1166" i="6"/>
  <c r="A1158" i="6"/>
  <c r="A763" i="6"/>
  <c r="A757" i="6"/>
  <c r="A750" i="6"/>
  <c r="A742" i="6"/>
  <c r="A734" i="6"/>
  <c r="A629" i="6"/>
  <c r="A575" i="6"/>
  <c r="A206" i="6"/>
  <c r="A198" i="6"/>
  <c r="A191" i="6"/>
  <c r="A183" i="6"/>
  <c r="A91" i="6"/>
  <c r="A84" i="6"/>
  <c r="A47" i="6"/>
  <c r="A11" i="6"/>
  <c r="A1668" i="6"/>
  <c r="A1338" i="6"/>
  <c r="A1353" i="6"/>
  <c r="A1661" i="6"/>
  <c r="A1345" i="6"/>
  <c r="A1195" i="6"/>
  <c r="A1671" i="6"/>
  <c r="A1356" i="6"/>
  <c r="A1334" i="6"/>
  <c r="A1199" i="6"/>
  <c r="A587" i="6"/>
  <c r="A298" i="6"/>
  <c r="A120" i="6"/>
  <c r="A1670" i="6"/>
  <c r="A1663" i="6"/>
  <c r="A1649" i="6"/>
  <c r="A1513" i="6"/>
  <c r="A1507" i="6"/>
  <c r="A1500" i="6"/>
  <c r="A1484" i="6"/>
  <c r="A1477" i="6"/>
  <c r="A1471" i="6"/>
  <c r="A1464" i="6"/>
  <c r="A1452" i="6"/>
  <c r="A1445" i="6"/>
  <c r="A1355" i="6"/>
  <c r="A1348" i="6"/>
  <c r="A1333" i="6"/>
  <c r="A1325" i="6"/>
  <c r="A1318" i="6"/>
  <c r="A1311" i="6"/>
  <c r="A1303" i="6"/>
  <c r="A1296" i="6"/>
  <c r="A1198" i="6"/>
  <c r="A1191" i="6"/>
  <c r="A641" i="6"/>
  <c r="A633" i="6"/>
  <c r="A586" i="6"/>
  <c r="A511" i="6"/>
  <c r="A503" i="6"/>
  <c r="A495" i="6"/>
  <c r="A487" i="6"/>
  <c r="A479" i="6"/>
  <c r="A458" i="6"/>
  <c r="A450" i="6"/>
  <c r="A442" i="6"/>
  <c r="A297" i="6"/>
  <c r="A290" i="6"/>
  <c r="A283" i="6"/>
  <c r="A275" i="6"/>
  <c r="A267" i="6"/>
  <c r="A224" i="6"/>
  <c r="A217" i="6"/>
  <c r="A210" i="6"/>
  <c r="A126" i="6"/>
  <c r="A119" i="6"/>
  <c r="A111" i="6"/>
  <c r="A103" i="6"/>
  <c r="A51" i="6"/>
  <c r="A15" i="6"/>
  <c r="A1514" i="6"/>
  <c r="A1349" i="6"/>
  <c r="A642" i="6"/>
  <c r="A504" i="6"/>
  <c r="A291" i="6"/>
  <c r="A127" i="6"/>
  <c r="A104" i="6"/>
  <c r="A16" i="6"/>
  <c r="A1669" i="6"/>
  <c r="A1662" i="6"/>
  <c r="A1656" i="6"/>
  <c r="A1648" i="6"/>
  <c r="A1506" i="6"/>
  <c r="A1499" i="6"/>
  <c r="A1490" i="6"/>
  <c r="A1483" i="6"/>
  <c r="A1476" i="6"/>
  <c r="A1470" i="6"/>
  <c r="A1463" i="6"/>
  <c r="A1354" i="6"/>
  <c r="A1347" i="6"/>
  <c r="A1340" i="6"/>
  <c r="A1332" i="6"/>
  <c r="A1324" i="6"/>
  <c r="A1310" i="6"/>
  <c r="A1302" i="6"/>
  <c r="A1295" i="6"/>
  <c r="A1197" i="6"/>
  <c r="A1190" i="6"/>
  <c r="A640" i="6"/>
  <c r="A632" i="6"/>
  <c r="A585" i="6"/>
  <c r="A517" i="6"/>
  <c r="A510" i="6"/>
  <c r="A502" i="6"/>
  <c r="A494" i="6"/>
  <c r="A486" i="6"/>
  <c r="A478" i="6"/>
  <c r="A472" i="6"/>
  <c r="A465" i="6"/>
  <c r="A457" i="6"/>
  <c r="A449" i="6"/>
  <c r="A296" i="6"/>
  <c r="A289" i="6"/>
  <c r="A282" i="6"/>
  <c r="A274" i="6"/>
  <c r="A266" i="6"/>
  <c r="A231" i="6"/>
  <c r="A223" i="6"/>
  <c r="A216" i="6"/>
  <c r="A209" i="6"/>
  <c r="A125" i="6"/>
  <c r="A118" i="6"/>
  <c r="A110" i="6"/>
  <c r="A102" i="6"/>
  <c r="A50" i="6"/>
  <c r="A14" i="6"/>
  <c r="A1664" i="6"/>
  <c r="A1341" i="6"/>
  <c r="A1192" i="6"/>
  <c r="A496" i="6"/>
  <c r="A284" i="6"/>
  <c r="A112" i="6"/>
  <c r="A1655" i="6"/>
  <c r="A1512" i="6"/>
  <c r="A1505" i="6"/>
  <c r="A1498" i="6"/>
  <c r="A1489" i="6"/>
  <c r="A1482" i="6"/>
  <c r="A1475" i="6"/>
  <c r="A1469" i="6"/>
  <c r="A1462" i="6"/>
  <c r="A1458" i="6"/>
  <c r="A1451" i="6"/>
  <c r="A1444" i="6"/>
  <c r="A1360" i="6"/>
  <c r="A1346" i="6"/>
  <c r="A1339" i="6"/>
  <c r="A1331" i="6"/>
  <c r="A1323" i="6"/>
  <c r="A1317" i="6"/>
  <c r="A1309" i="6"/>
  <c r="A1301" i="6"/>
  <c r="A1294" i="6"/>
  <c r="A1196" i="6"/>
  <c r="A1189" i="6"/>
  <c r="A639" i="6"/>
  <c r="A631" i="6"/>
  <c r="A584" i="6"/>
  <c r="A516" i="6"/>
  <c r="A509" i="6"/>
  <c r="A501" i="6"/>
  <c r="A493" i="6"/>
  <c r="A485" i="6"/>
  <c r="A471" i="6"/>
  <c r="A464" i="6"/>
  <c r="A456" i="6"/>
  <c r="A448" i="6"/>
  <c r="A288" i="6"/>
  <c r="A281" i="6"/>
  <c r="A273" i="6"/>
  <c r="A265" i="6"/>
  <c r="A230" i="6"/>
  <c r="A222" i="6"/>
  <c r="A215" i="6"/>
  <c r="A208" i="6"/>
  <c r="A131" i="6"/>
  <c r="A124" i="6"/>
  <c r="A117" i="6"/>
  <c r="A109" i="6"/>
  <c r="A101" i="6"/>
  <c r="A13" i="6"/>
  <c r="A1667" i="6"/>
  <c r="A1660" i="6"/>
  <c r="A1653" i="6"/>
  <c r="A1646" i="6"/>
  <c r="A1510" i="6"/>
  <c r="A1496" i="6"/>
  <c r="A1494" i="6"/>
  <c r="A1487" i="6"/>
  <c r="A1480" i="6"/>
  <c r="A1473" i="6"/>
  <c r="A1467" i="6"/>
  <c r="A1460" i="6"/>
  <c r="A1456" i="6"/>
  <c r="A1449" i="6"/>
  <c r="A1443" i="6"/>
  <c r="A1359" i="6"/>
  <c r="A1352" i="6"/>
  <c r="A1344" i="6"/>
  <c r="A1337" i="6"/>
  <c r="A1329" i="6"/>
  <c r="A1321" i="6"/>
  <c r="A1315" i="6"/>
  <c r="A1307" i="6"/>
  <c r="A1299" i="6"/>
  <c r="A637" i="6"/>
  <c r="A582" i="6"/>
  <c r="A514" i="6"/>
  <c r="A507" i="6"/>
  <c r="A499" i="6"/>
  <c r="A491" i="6"/>
  <c r="A483" i="6"/>
  <c r="A476" i="6"/>
  <c r="A469" i="6"/>
  <c r="A462" i="6"/>
  <c r="A454" i="6"/>
  <c r="A446" i="6"/>
  <c r="A301" i="6"/>
  <c r="A294" i="6"/>
  <c r="A279" i="6"/>
  <c r="A271" i="6"/>
  <c r="A228" i="6"/>
  <c r="A220" i="6"/>
  <c r="A214" i="6"/>
  <c r="A115" i="6"/>
  <c r="A107" i="6"/>
  <c r="A99" i="6"/>
  <c r="A55" i="6"/>
  <c r="A18" i="6"/>
  <c r="A638" i="6"/>
  <c r="A515" i="6"/>
  <c r="A508" i="6"/>
  <c r="A500" i="6"/>
  <c r="A295" i="6"/>
  <c r="A287" i="6"/>
  <c r="A280" i="6"/>
  <c r="A229" i="6"/>
  <c r="A130" i="6"/>
  <c r="A123" i="6"/>
  <c r="A116" i="6"/>
  <c r="A108" i="6"/>
  <c r="A1673" i="6"/>
  <c r="A1666" i="6"/>
  <c r="A1659" i="6"/>
  <c r="A1652" i="6"/>
  <c r="A1645" i="6"/>
  <c r="A1509" i="6"/>
  <c r="A1503" i="6"/>
  <c r="A1493" i="6"/>
  <c r="A1486" i="6"/>
  <c r="A1479" i="6"/>
  <c r="A1466" i="6"/>
  <c r="A1459" i="6"/>
  <c r="A1455" i="6"/>
  <c r="A1448" i="6"/>
  <c r="A1442" i="6"/>
  <c r="A1358" i="6"/>
  <c r="A1351" i="6"/>
  <c r="A1343" i="6"/>
  <c r="A1336" i="6"/>
  <c r="A1328" i="6"/>
  <c r="A1320" i="6"/>
  <c r="A1314" i="6"/>
  <c r="A1306" i="6"/>
  <c r="A1201" i="6"/>
  <c r="A1194" i="6"/>
  <c r="A636" i="6"/>
  <c r="A589" i="6"/>
  <c r="A581" i="6"/>
  <c r="A513" i="6"/>
  <c r="A506" i="6"/>
  <c r="A498" i="6"/>
  <c r="A490" i="6"/>
  <c r="A482" i="6"/>
  <c r="A475" i="6"/>
  <c r="A468" i="6"/>
  <c r="A461" i="6"/>
  <c r="A453" i="6"/>
  <c r="A445" i="6"/>
  <c r="A300" i="6"/>
  <c r="A293" i="6"/>
  <c r="A286" i="6"/>
  <c r="A278" i="6"/>
  <c r="A270" i="6"/>
  <c r="A227" i="6"/>
  <c r="A219" i="6"/>
  <c r="A213" i="6"/>
  <c r="A129" i="6"/>
  <c r="A122" i="6"/>
  <c r="A114" i="6"/>
  <c r="A106" i="6"/>
  <c r="A54" i="6"/>
  <c r="A17" i="6"/>
  <c r="A1461" i="6"/>
  <c r="A1300" i="6"/>
  <c r="A1624" i="6"/>
  <c r="A1565" i="6"/>
  <c r="A1237" i="6"/>
  <c r="A1511" i="6"/>
  <c r="A1730" i="6"/>
  <c r="A1537" i="6"/>
  <c r="A1530" i="6"/>
  <c r="A1523" i="6"/>
  <c r="A1517" i="6"/>
  <c r="A1366" i="6"/>
  <c r="A666" i="6"/>
  <c r="A660" i="6"/>
  <c r="A653" i="6"/>
  <c r="A645" i="6"/>
  <c r="A606" i="6"/>
  <c r="A598" i="6"/>
  <c r="A590" i="6"/>
  <c r="A345" i="6"/>
  <c r="A337" i="6"/>
  <c r="A331" i="6"/>
  <c r="A324" i="6"/>
  <c r="A316" i="6"/>
  <c r="A309" i="6"/>
  <c r="A136" i="6"/>
  <c r="A612" i="6"/>
  <c r="A147" i="6"/>
  <c r="A1773" i="6"/>
  <c r="A1765" i="6"/>
  <c r="A1757" i="6"/>
  <c r="A1728" i="6"/>
  <c r="A1535" i="6"/>
  <c r="A1522" i="6"/>
  <c r="A1371" i="6"/>
  <c r="A1364" i="6"/>
  <c r="A1219" i="6"/>
  <c r="A1206" i="6"/>
  <c r="A664" i="6"/>
  <c r="A651" i="6"/>
  <c r="A611" i="6"/>
  <c r="A604" i="6"/>
  <c r="A596" i="6"/>
  <c r="A535" i="6"/>
  <c r="A528" i="6"/>
  <c r="A520" i="6"/>
  <c r="A351" i="6"/>
  <c r="A343" i="6"/>
  <c r="A336" i="6"/>
  <c r="A329" i="6"/>
  <c r="A322" i="6"/>
  <c r="A307" i="6"/>
  <c r="A233" i="6"/>
  <c r="A153" i="6"/>
  <c r="A146" i="6"/>
  <c r="A134" i="6"/>
  <c r="A60" i="6"/>
  <c r="A23" i="6"/>
  <c r="A1758" i="6"/>
  <c r="A24" i="6"/>
  <c r="A1772" i="6"/>
  <c r="A1764" i="6"/>
  <c r="A1756" i="6"/>
  <c r="A1541" i="6"/>
  <c r="A1534" i="6"/>
  <c r="A1528" i="6"/>
  <c r="A1521" i="6"/>
  <c r="A1370" i="6"/>
  <c r="A1363" i="6"/>
  <c r="A1218" i="6"/>
  <c r="A1212" i="6"/>
  <c r="A1205" i="6"/>
  <c r="A671" i="6"/>
  <c r="A663" i="6"/>
  <c r="A658" i="6"/>
  <c r="A650" i="6"/>
  <c r="A610" i="6"/>
  <c r="A603" i="6"/>
  <c r="A595" i="6"/>
  <c r="A542" i="6"/>
  <c r="A527" i="6"/>
  <c r="A519" i="6"/>
  <c r="A358" i="6"/>
  <c r="A350" i="6"/>
  <c r="A342" i="6"/>
  <c r="A335" i="6"/>
  <c r="A328" i="6"/>
  <c r="A321" i="6"/>
  <c r="A314" i="6"/>
  <c r="A306" i="6"/>
  <c r="A232" i="6"/>
  <c r="A152" i="6"/>
  <c r="A145" i="6"/>
  <c r="A139" i="6"/>
  <c r="A133" i="6"/>
  <c r="A59" i="6"/>
  <c r="A1774" i="6"/>
  <c r="A1372" i="6"/>
  <c r="A536" i="6"/>
  <c r="A1778" i="6"/>
  <c r="A1771" i="6"/>
  <c r="A1763" i="6"/>
  <c r="A1755" i="6"/>
  <c r="A1733" i="6"/>
  <c r="A1540" i="6"/>
  <c r="A1533" i="6"/>
  <c r="A1527" i="6"/>
  <c r="A1520" i="6"/>
  <c r="A1369" i="6"/>
  <c r="A1362" i="6"/>
  <c r="A1225" i="6"/>
  <c r="A1217" i="6"/>
  <c r="A1204" i="6"/>
  <c r="A670" i="6"/>
  <c r="A662" i="6"/>
  <c r="A657" i="6"/>
  <c r="A649" i="6"/>
  <c r="A609" i="6"/>
  <c r="A602" i="6"/>
  <c r="A594" i="6"/>
  <c r="A541" i="6"/>
  <c r="A534" i="6"/>
  <c r="A526" i="6"/>
  <c r="A518" i="6"/>
  <c r="A357" i="6"/>
  <c r="A349" i="6"/>
  <c r="A341" i="6"/>
  <c r="A327" i="6"/>
  <c r="A320" i="6"/>
  <c r="A313" i="6"/>
  <c r="A305" i="6"/>
  <c r="A144" i="6"/>
  <c r="A138" i="6"/>
  <c r="A132" i="6"/>
  <c r="A22" i="6"/>
  <c r="A1766" i="6"/>
  <c r="A1220" i="6"/>
  <c r="A521" i="6"/>
  <c r="A140" i="6"/>
  <c r="A61" i="6"/>
  <c r="A1770" i="6"/>
  <c r="A1762" i="6"/>
  <c r="A1754" i="6"/>
  <c r="A1539" i="6"/>
  <c r="A1526" i="6"/>
  <c r="A1368" i="6"/>
  <c r="A1361" i="6"/>
  <c r="A1224" i="6"/>
  <c r="A1216" i="6"/>
  <c r="A1211" i="6"/>
  <c r="A669" i="6"/>
  <c r="A656" i="6"/>
  <c r="A648" i="6"/>
  <c r="A616" i="6"/>
  <c r="A608" i="6"/>
  <c r="A601" i="6"/>
  <c r="A593" i="6"/>
  <c r="A540" i="6"/>
  <c r="A533" i="6"/>
  <c r="A525" i="6"/>
  <c r="A356" i="6"/>
  <c r="A348" i="6"/>
  <c r="A340" i="6"/>
  <c r="A334" i="6"/>
  <c r="A326" i="6"/>
  <c r="A319" i="6"/>
  <c r="A312" i="6"/>
  <c r="A304" i="6"/>
  <c r="A151" i="6"/>
  <c r="A143" i="6"/>
  <c r="A137" i="6"/>
  <c r="A58" i="6"/>
  <c r="A21" i="6"/>
  <c r="A1207" i="6"/>
  <c r="A529" i="6"/>
  <c r="A1777" i="6"/>
  <c r="A1769" i="6"/>
  <c r="A1761" i="6"/>
  <c r="A1753" i="6"/>
  <c r="A1732" i="6"/>
  <c r="A1538" i="6"/>
  <c r="A1532" i="6"/>
  <c r="A1525" i="6"/>
  <c r="A1519" i="6"/>
  <c r="A1223" i="6"/>
  <c r="A1215" i="6"/>
  <c r="A1210" i="6"/>
  <c r="A668" i="6"/>
  <c r="A661" i="6"/>
  <c r="A655" i="6"/>
  <c r="A647" i="6"/>
  <c r="A615" i="6"/>
  <c r="A607" i="6"/>
  <c r="A600" i="6"/>
  <c r="A592" i="6"/>
  <c r="A539" i="6"/>
  <c r="A532" i="6"/>
  <c r="A524" i="6"/>
  <c r="A355" i="6"/>
  <c r="A347" i="6"/>
  <c r="A339" i="6"/>
  <c r="A333" i="6"/>
  <c r="A325" i="6"/>
  <c r="A318" i="6"/>
  <c r="A311" i="6"/>
  <c r="A303" i="6"/>
  <c r="A150" i="6"/>
  <c r="A64" i="6"/>
  <c r="A57" i="6"/>
  <c r="A20" i="6"/>
  <c r="U254" i="6" l="1"/>
  <c r="U405" i="6"/>
  <c r="U413" i="6"/>
  <c r="U557" i="6"/>
  <c r="R564" i="6"/>
  <c r="R772" i="6"/>
  <c r="R773" i="6"/>
  <c r="U781" i="6"/>
  <c r="U809" i="6"/>
  <c r="U815" i="6"/>
  <c r="R834" i="6"/>
  <c r="U844" i="6"/>
  <c r="R852" i="6"/>
  <c r="R853" i="6"/>
  <c r="R860" i="6"/>
  <c r="R861" i="6"/>
  <c r="R867" i="6"/>
  <c r="R868" i="6"/>
  <c r="R869" i="6"/>
  <c r="R876" i="6"/>
  <c r="R877" i="6"/>
  <c r="R885" i="6"/>
  <c r="R893" i="6"/>
  <c r="R900" i="6"/>
  <c r="R907" i="6"/>
  <c r="R909" i="6"/>
  <c r="R910" i="6"/>
  <c r="R920" i="6"/>
  <c r="R921" i="6"/>
  <c r="R955" i="6"/>
  <c r="R976" i="6"/>
  <c r="R981" i="6"/>
  <c r="R1004" i="6"/>
  <c r="R1050" i="6"/>
  <c r="R1370" i="6"/>
  <c r="O4" i="6"/>
  <c r="Q4" i="6"/>
  <c r="O5" i="6"/>
  <c r="Q5" i="6"/>
  <c r="O6" i="6"/>
  <c r="Q6" i="6"/>
  <c r="O7" i="6"/>
  <c r="Q7" i="6"/>
  <c r="O8" i="6"/>
  <c r="Q8" i="6"/>
  <c r="O9" i="6"/>
  <c r="Q9" i="6"/>
  <c r="O10" i="6"/>
  <c r="Q10" i="6"/>
  <c r="O11" i="6"/>
  <c r="Q11" i="6"/>
  <c r="O12" i="6"/>
  <c r="Q12" i="6"/>
  <c r="O13" i="6"/>
  <c r="Q13" i="6"/>
  <c r="O14" i="6"/>
  <c r="Q14" i="6"/>
  <c r="O15" i="6"/>
  <c r="Q15" i="6"/>
  <c r="O16" i="6"/>
  <c r="Q16" i="6"/>
  <c r="O17" i="6"/>
  <c r="Q17" i="6"/>
  <c r="O18" i="6"/>
  <c r="Q18" i="6"/>
  <c r="O19" i="6"/>
  <c r="Q19" i="6"/>
  <c r="O20" i="6"/>
  <c r="Q20" i="6"/>
  <c r="O21" i="6"/>
  <c r="Q21" i="6"/>
  <c r="O22" i="6"/>
  <c r="Q22" i="6"/>
  <c r="O23" i="6"/>
  <c r="Q23" i="6"/>
  <c r="O24" i="6"/>
  <c r="Q24" i="6"/>
  <c r="O25" i="6"/>
  <c r="Q25" i="6"/>
  <c r="O26" i="6"/>
  <c r="Q26" i="6"/>
  <c r="O27" i="6"/>
  <c r="Q27" i="6"/>
  <c r="O28" i="6"/>
  <c r="Q28" i="6"/>
  <c r="O29" i="6"/>
  <c r="Q29" i="6"/>
  <c r="O30" i="6"/>
  <c r="Q30" i="6"/>
  <c r="O31" i="6"/>
  <c r="Q31" i="6"/>
  <c r="O32" i="6"/>
  <c r="Q32" i="6"/>
  <c r="O33" i="6"/>
  <c r="Q33" i="6"/>
  <c r="O34" i="6"/>
  <c r="Q34" i="6"/>
  <c r="O35" i="6"/>
  <c r="Q35" i="6"/>
  <c r="O36" i="6"/>
  <c r="Q36" i="6"/>
  <c r="O37" i="6"/>
  <c r="Q37" i="6"/>
  <c r="O38" i="6"/>
  <c r="Q38" i="6"/>
  <c r="O39" i="6"/>
  <c r="Q39" i="6"/>
  <c r="O40" i="6"/>
  <c r="Q40" i="6"/>
  <c r="O41" i="6"/>
  <c r="Q41" i="6"/>
  <c r="O42" i="6"/>
  <c r="Q42" i="6"/>
  <c r="O43" i="6"/>
  <c r="Q43" i="6"/>
  <c r="O44" i="6"/>
  <c r="Q44" i="6"/>
  <c r="O45" i="6"/>
  <c r="Q45" i="6"/>
  <c r="O46" i="6"/>
  <c r="Q46" i="6"/>
  <c r="O47" i="6"/>
  <c r="Q47" i="6"/>
  <c r="O48" i="6"/>
  <c r="Q48" i="6"/>
  <c r="O49" i="6"/>
  <c r="Q49" i="6"/>
  <c r="O50" i="6"/>
  <c r="Q50" i="6"/>
  <c r="O51" i="6"/>
  <c r="Q51" i="6"/>
  <c r="O52" i="6"/>
  <c r="Q52" i="6"/>
  <c r="O53" i="6"/>
  <c r="Q53" i="6"/>
  <c r="O54" i="6"/>
  <c r="Q54" i="6"/>
  <c r="O55" i="6"/>
  <c r="Q55" i="6"/>
  <c r="O56" i="6"/>
  <c r="Q56" i="6"/>
  <c r="O57" i="6"/>
  <c r="Q57" i="6"/>
  <c r="O58" i="6"/>
  <c r="Q58" i="6"/>
  <c r="O59" i="6"/>
  <c r="Q59" i="6"/>
  <c r="O60" i="6"/>
  <c r="Q60" i="6"/>
  <c r="O61" i="6"/>
  <c r="Q61" i="6"/>
  <c r="O62" i="6"/>
  <c r="Q62" i="6"/>
  <c r="O63" i="6"/>
  <c r="Q63" i="6"/>
  <c r="O64" i="6"/>
  <c r="Q64" i="6"/>
  <c r="O65" i="6"/>
  <c r="Q65" i="6"/>
  <c r="O66" i="6"/>
  <c r="Q66" i="6"/>
  <c r="O67" i="6"/>
  <c r="Q67" i="6"/>
  <c r="O68" i="6"/>
  <c r="Q68" i="6"/>
  <c r="O69" i="6"/>
  <c r="Q69" i="6"/>
  <c r="O70" i="6"/>
  <c r="Q70" i="6"/>
  <c r="O71" i="6"/>
  <c r="Q71" i="6"/>
  <c r="O72" i="6"/>
  <c r="Q72" i="6"/>
  <c r="O73" i="6"/>
  <c r="Q73" i="6"/>
  <c r="O74" i="6"/>
  <c r="Q74" i="6"/>
  <c r="O75" i="6"/>
  <c r="Q75" i="6"/>
  <c r="O76" i="6"/>
  <c r="Q76" i="6"/>
  <c r="O77" i="6"/>
  <c r="Q77" i="6"/>
  <c r="O78" i="6"/>
  <c r="Q78" i="6"/>
  <c r="O79" i="6"/>
  <c r="Q79" i="6"/>
  <c r="O80" i="6"/>
  <c r="Q80" i="6"/>
  <c r="O81" i="6"/>
  <c r="Q81" i="6"/>
  <c r="O82" i="6"/>
  <c r="Q82" i="6"/>
  <c r="O83" i="6"/>
  <c r="Q83" i="6"/>
  <c r="O84" i="6"/>
  <c r="Q84" i="6"/>
  <c r="O85" i="6"/>
  <c r="Q85" i="6"/>
  <c r="O86" i="6"/>
  <c r="Q86" i="6"/>
  <c r="O87" i="6"/>
  <c r="Q87" i="6"/>
  <c r="O88" i="6"/>
  <c r="Q88" i="6"/>
  <c r="O89" i="6"/>
  <c r="Q89" i="6"/>
  <c r="O90" i="6"/>
  <c r="Q90" i="6"/>
  <c r="O91" i="6"/>
  <c r="Q91" i="6"/>
  <c r="O92" i="6"/>
  <c r="Q92" i="6"/>
  <c r="O93" i="6"/>
  <c r="Q93" i="6"/>
  <c r="O94" i="6"/>
  <c r="Q94" i="6"/>
  <c r="O95" i="6"/>
  <c r="Q95" i="6"/>
  <c r="O96" i="6"/>
  <c r="Q96" i="6"/>
  <c r="O97" i="6"/>
  <c r="Q97" i="6"/>
  <c r="O98" i="6"/>
  <c r="Q98" i="6"/>
  <c r="O99" i="6"/>
  <c r="Q99" i="6"/>
  <c r="O100" i="6"/>
  <c r="Q100" i="6"/>
  <c r="O101" i="6"/>
  <c r="Q101" i="6"/>
  <c r="O102" i="6"/>
  <c r="Q102" i="6"/>
  <c r="O103" i="6"/>
  <c r="Q103" i="6"/>
  <c r="O104" i="6"/>
  <c r="Q104" i="6"/>
  <c r="O105" i="6"/>
  <c r="Q105" i="6"/>
  <c r="O106" i="6"/>
  <c r="Q106" i="6"/>
  <c r="O107" i="6"/>
  <c r="Q107" i="6"/>
  <c r="O108" i="6"/>
  <c r="Q108" i="6"/>
  <c r="O109" i="6"/>
  <c r="Q109" i="6"/>
  <c r="O110" i="6"/>
  <c r="Q110" i="6"/>
  <c r="O111" i="6"/>
  <c r="Q111" i="6"/>
  <c r="O112" i="6"/>
  <c r="Q112" i="6"/>
  <c r="O113" i="6"/>
  <c r="Q113" i="6"/>
  <c r="O114" i="6"/>
  <c r="Q114" i="6"/>
  <c r="O115" i="6"/>
  <c r="Q115" i="6"/>
  <c r="O116" i="6"/>
  <c r="Q116" i="6"/>
  <c r="O117" i="6"/>
  <c r="Q117" i="6"/>
  <c r="O118" i="6"/>
  <c r="Q118" i="6"/>
  <c r="O119" i="6"/>
  <c r="Q119" i="6"/>
  <c r="O120" i="6"/>
  <c r="Q120" i="6"/>
  <c r="O121" i="6"/>
  <c r="Q121" i="6"/>
  <c r="O122" i="6"/>
  <c r="Q122" i="6"/>
  <c r="O123" i="6"/>
  <c r="Q123" i="6"/>
  <c r="O124" i="6"/>
  <c r="Q124" i="6"/>
  <c r="O125" i="6"/>
  <c r="Q125" i="6"/>
  <c r="O126" i="6"/>
  <c r="Q126" i="6"/>
  <c r="O127" i="6"/>
  <c r="Q127" i="6"/>
  <c r="O128" i="6"/>
  <c r="Q128" i="6"/>
  <c r="O129" i="6"/>
  <c r="Q129" i="6"/>
  <c r="O130" i="6"/>
  <c r="Q130" i="6"/>
  <c r="O131" i="6"/>
  <c r="Q131" i="6"/>
  <c r="O132" i="6"/>
  <c r="Q132" i="6"/>
  <c r="O133" i="6"/>
  <c r="Q133" i="6"/>
  <c r="O134" i="6"/>
  <c r="Q134" i="6"/>
  <c r="O135" i="6"/>
  <c r="Q135" i="6"/>
  <c r="O136" i="6"/>
  <c r="Q136" i="6"/>
  <c r="O137" i="6"/>
  <c r="Q137" i="6"/>
  <c r="O138" i="6"/>
  <c r="Q138" i="6"/>
  <c r="O139" i="6"/>
  <c r="Q139" i="6"/>
  <c r="O140" i="6"/>
  <c r="Q140" i="6"/>
  <c r="R140" i="6"/>
  <c r="U140" i="6"/>
  <c r="O141" i="6"/>
  <c r="Q141" i="6"/>
  <c r="R141" i="6"/>
  <c r="U141" i="6"/>
  <c r="O142" i="6"/>
  <c r="Q142" i="6"/>
  <c r="R142" i="6"/>
  <c r="U142" i="6"/>
  <c r="O143" i="6"/>
  <c r="Q143" i="6"/>
  <c r="O144" i="6"/>
  <c r="Q144" i="6"/>
  <c r="R144" i="6"/>
  <c r="U144" i="6"/>
  <c r="O145" i="6"/>
  <c r="Q145" i="6"/>
  <c r="O146" i="6"/>
  <c r="Q146" i="6"/>
  <c r="O147" i="6"/>
  <c r="Q147" i="6"/>
  <c r="O148" i="6"/>
  <c r="Q148" i="6"/>
  <c r="O149" i="6"/>
  <c r="Q149" i="6"/>
  <c r="O150" i="6"/>
  <c r="Q150" i="6"/>
  <c r="O151" i="6"/>
  <c r="Q151" i="6"/>
  <c r="O152" i="6"/>
  <c r="Q152" i="6"/>
  <c r="O153" i="6"/>
  <c r="Q153" i="6"/>
  <c r="O154" i="6"/>
  <c r="Q154" i="6"/>
  <c r="O155" i="6"/>
  <c r="Q155" i="6"/>
  <c r="O156" i="6"/>
  <c r="Q156" i="6"/>
  <c r="O157" i="6"/>
  <c r="Q157" i="6"/>
  <c r="O158" i="6"/>
  <c r="Q158" i="6"/>
  <c r="O159" i="6"/>
  <c r="Q159" i="6"/>
  <c r="O160" i="6"/>
  <c r="Q160" i="6"/>
  <c r="O161" i="6"/>
  <c r="Q161" i="6"/>
  <c r="R161" i="6"/>
  <c r="U161" i="6"/>
  <c r="O162" i="6"/>
  <c r="Q162" i="6"/>
  <c r="O163" i="6"/>
  <c r="Q163" i="6"/>
  <c r="R163" i="6"/>
  <c r="U163" i="6"/>
  <c r="O164" i="6"/>
  <c r="Q164" i="6"/>
  <c r="O165" i="6"/>
  <c r="Q165" i="6"/>
  <c r="O166" i="6"/>
  <c r="Q166" i="6"/>
  <c r="O167" i="6"/>
  <c r="Q167" i="6"/>
  <c r="O168" i="6"/>
  <c r="Q168" i="6"/>
  <c r="O169" i="6"/>
  <c r="Q169" i="6"/>
  <c r="O170" i="6"/>
  <c r="Q170" i="6"/>
  <c r="O171" i="6"/>
  <c r="Q171" i="6"/>
  <c r="O172" i="6"/>
  <c r="Q172" i="6"/>
  <c r="O173" i="6"/>
  <c r="Q173" i="6"/>
  <c r="O174" i="6"/>
  <c r="Q174" i="6"/>
  <c r="O175" i="6"/>
  <c r="Q175" i="6"/>
  <c r="O176" i="6"/>
  <c r="Q176" i="6"/>
  <c r="O177" i="6"/>
  <c r="Q177" i="6"/>
  <c r="O178" i="6"/>
  <c r="Q178" i="6"/>
  <c r="O179" i="6"/>
  <c r="Q179" i="6"/>
  <c r="O180" i="6"/>
  <c r="Q180" i="6"/>
  <c r="O181" i="6"/>
  <c r="Q181" i="6"/>
  <c r="O182" i="6"/>
  <c r="Q182" i="6"/>
  <c r="O183" i="6"/>
  <c r="Q183" i="6"/>
  <c r="O184" i="6"/>
  <c r="Q184" i="6"/>
  <c r="O185" i="6"/>
  <c r="Q185" i="6"/>
  <c r="O186" i="6"/>
  <c r="Q186" i="6"/>
  <c r="O187" i="6"/>
  <c r="Q187" i="6"/>
  <c r="O188" i="6"/>
  <c r="Q188" i="6"/>
  <c r="O189" i="6"/>
  <c r="Q189" i="6"/>
  <c r="O190" i="6"/>
  <c r="Q190" i="6"/>
  <c r="O191" i="6"/>
  <c r="Q191" i="6"/>
  <c r="O192" i="6"/>
  <c r="Q192" i="6"/>
  <c r="O193" i="6"/>
  <c r="Q193" i="6"/>
  <c r="O194" i="6"/>
  <c r="Q194" i="6"/>
  <c r="O195" i="6"/>
  <c r="Q195" i="6"/>
  <c r="O196" i="6"/>
  <c r="Q196" i="6"/>
  <c r="O197" i="6"/>
  <c r="Q197" i="6"/>
  <c r="O198" i="6"/>
  <c r="Q198" i="6"/>
  <c r="O199" i="6"/>
  <c r="Q199" i="6"/>
  <c r="O200" i="6"/>
  <c r="Q200" i="6"/>
  <c r="O201" i="6"/>
  <c r="Q201" i="6"/>
  <c r="O202" i="6"/>
  <c r="Q202" i="6"/>
  <c r="O203" i="6"/>
  <c r="Q203" i="6"/>
  <c r="O204" i="6"/>
  <c r="Q204" i="6"/>
  <c r="O205" i="6"/>
  <c r="Q205" i="6"/>
  <c r="O206" i="6"/>
  <c r="Q206" i="6"/>
  <c r="O207" i="6"/>
  <c r="Q207" i="6"/>
  <c r="O208" i="6"/>
  <c r="Q208" i="6"/>
  <c r="O209" i="6"/>
  <c r="Q209" i="6"/>
  <c r="O210" i="6"/>
  <c r="Q210" i="6"/>
  <c r="O211" i="6"/>
  <c r="Q211" i="6"/>
  <c r="O212" i="6"/>
  <c r="Q212" i="6"/>
  <c r="O213" i="6"/>
  <c r="Q213" i="6"/>
  <c r="O214" i="6"/>
  <c r="Q214" i="6"/>
  <c r="R214" i="6"/>
  <c r="U214" i="6"/>
  <c r="O215" i="6"/>
  <c r="Q215" i="6"/>
  <c r="O216" i="6"/>
  <c r="Q216" i="6"/>
  <c r="O217" i="6"/>
  <c r="Q217" i="6"/>
  <c r="O218" i="6"/>
  <c r="Q218" i="6"/>
  <c r="O219" i="6"/>
  <c r="Q219" i="6"/>
  <c r="O220" i="6"/>
  <c r="Q220" i="6"/>
  <c r="O221" i="6"/>
  <c r="Q221" i="6"/>
  <c r="O222" i="6"/>
  <c r="Q222" i="6"/>
  <c r="O223" i="6"/>
  <c r="Q223" i="6"/>
  <c r="O224" i="6"/>
  <c r="Q224" i="6"/>
  <c r="O225" i="6"/>
  <c r="Q225" i="6"/>
  <c r="O226" i="6"/>
  <c r="Q226" i="6"/>
  <c r="O227" i="6"/>
  <c r="Q227" i="6"/>
  <c r="O228" i="6"/>
  <c r="Q228" i="6"/>
  <c r="O229" i="6"/>
  <c r="Q229" i="6"/>
  <c r="O230" i="6"/>
  <c r="Q230" i="6"/>
  <c r="O231" i="6"/>
  <c r="Q231" i="6"/>
  <c r="O232" i="6"/>
  <c r="Q232" i="6"/>
  <c r="O233" i="6"/>
  <c r="Q233" i="6"/>
  <c r="O234" i="6"/>
  <c r="Q234" i="6"/>
  <c r="O235" i="6"/>
  <c r="Q235" i="6"/>
  <c r="O236" i="6"/>
  <c r="Q236" i="6"/>
  <c r="O237" i="6"/>
  <c r="Q237" i="6"/>
  <c r="O238" i="6"/>
  <c r="Q238" i="6"/>
  <c r="O239" i="6"/>
  <c r="Q239" i="6"/>
  <c r="O240" i="6"/>
  <c r="Q240" i="6"/>
  <c r="O241" i="6"/>
  <c r="Q241" i="6"/>
  <c r="O242" i="6"/>
  <c r="Q242" i="6"/>
  <c r="R242" i="6"/>
  <c r="U242" i="6"/>
  <c r="O243" i="6"/>
  <c r="Q243" i="6"/>
  <c r="O244" i="6"/>
  <c r="Q244" i="6"/>
  <c r="O245" i="6"/>
  <c r="Q245" i="6"/>
  <c r="O246" i="6"/>
  <c r="Q246" i="6"/>
  <c r="O247" i="6"/>
  <c r="Q247" i="6"/>
  <c r="O248" i="6"/>
  <c r="Q248" i="6"/>
  <c r="O249" i="6"/>
  <c r="Q249" i="6"/>
  <c r="O250" i="6"/>
  <c r="Q250" i="6"/>
  <c r="O251" i="6"/>
  <c r="Q251" i="6"/>
  <c r="R251" i="6"/>
  <c r="U251" i="6"/>
  <c r="O252" i="6"/>
  <c r="Q252" i="6"/>
  <c r="O253" i="6"/>
  <c r="Q253" i="6"/>
  <c r="O254" i="6"/>
  <c r="Q254" i="6"/>
  <c r="R254" i="6"/>
  <c r="O255" i="6"/>
  <c r="Q255" i="6"/>
  <c r="O256" i="6"/>
  <c r="Q256" i="6"/>
  <c r="R256" i="6"/>
  <c r="U256" i="6"/>
  <c r="O257" i="6"/>
  <c r="Q257" i="6"/>
  <c r="O258" i="6"/>
  <c r="Q258" i="6"/>
  <c r="O259" i="6"/>
  <c r="Q259" i="6"/>
  <c r="R259" i="6"/>
  <c r="U259" i="6"/>
  <c r="O260" i="6"/>
  <c r="Q260" i="6"/>
  <c r="O261" i="6"/>
  <c r="Q261" i="6"/>
  <c r="O262" i="6"/>
  <c r="Q262" i="6"/>
  <c r="O263" i="6"/>
  <c r="Q263" i="6"/>
  <c r="O264" i="6"/>
  <c r="Q264" i="6"/>
  <c r="O265" i="6"/>
  <c r="Q265" i="6"/>
  <c r="O266" i="6"/>
  <c r="Q266" i="6"/>
  <c r="O267" i="6"/>
  <c r="Q267" i="6"/>
  <c r="O268" i="6"/>
  <c r="Q268" i="6"/>
  <c r="O269" i="6"/>
  <c r="Q269" i="6"/>
  <c r="O270" i="6"/>
  <c r="Q270" i="6"/>
  <c r="O271" i="6"/>
  <c r="Q271" i="6"/>
  <c r="O272" i="6"/>
  <c r="Q272" i="6"/>
  <c r="O273" i="6"/>
  <c r="Q273" i="6"/>
  <c r="O274" i="6"/>
  <c r="Q274" i="6"/>
  <c r="O275" i="6"/>
  <c r="Q275" i="6"/>
  <c r="O276" i="6"/>
  <c r="Q276" i="6"/>
  <c r="O277" i="6"/>
  <c r="Q277" i="6"/>
  <c r="O278" i="6"/>
  <c r="Q278" i="6"/>
  <c r="O279" i="6"/>
  <c r="Q279" i="6"/>
  <c r="O280" i="6"/>
  <c r="Q280" i="6"/>
  <c r="O281" i="6"/>
  <c r="Q281" i="6"/>
  <c r="O282" i="6"/>
  <c r="Q282" i="6"/>
  <c r="R282" i="6"/>
  <c r="U282" i="6"/>
  <c r="O283" i="6"/>
  <c r="Q283" i="6"/>
  <c r="O284" i="6"/>
  <c r="Q284" i="6"/>
  <c r="O285" i="6"/>
  <c r="Q285" i="6"/>
  <c r="O286" i="6"/>
  <c r="Q286" i="6"/>
  <c r="O287" i="6"/>
  <c r="Q287" i="6"/>
  <c r="O288" i="6"/>
  <c r="Q288" i="6"/>
  <c r="O289" i="6"/>
  <c r="Q289" i="6"/>
  <c r="O290" i="6"/>
  <c r="Q290" i="6"/>
  <c r="O291" i="6"/>
  <c r="Q291" i="6"/>
  <c r="O292" i="6"/>
  <c r="Q292" i="6"/>
  <c r="O293" i="6"/>
  <c r="Q293" i="6"/>
  <c r="O294" i="6"/>
  <c r="Q294" i="6"/>
  <c r="O295" i="6"/>
  <c r="Q295" i="6"/>
  <c r="O296" i="6"/>
  <c r="Q296" i="6"/>
  <c r="O297" i="6"/>
  <c r="Q297" i="6"/>
  <c r="O298" i="6"/>
  <c r="Q298" i="6"/>
  <c r="O299" i="6"/>
  <c r="Q299" i="6"/>
  <c r="O300" i="6"/>
  <c r="Q300" i="6"/>
  <c r="O301" i="6"/>
  <c r="Q301" i="6"/>
  <c r="O302" i="6"/>
  <c r="Q302" i="6"/>
  <c r="O303" i="6"/>
  <c r="Q303" i="6"/>
  <c r="O304" i="6"/>
  <c r="Q304" i="6"/>
  <c r="O305" i="6"/>
  <c r="Q305" i="6"/>
  <c r="O306" i="6"/>
  <c r="Q306" i="6"/>
  <c r="O307" i="6"/>
  <c r="Q307" i="6"/>
  <c r="O308" i="6"/>
  <c r="Q308" i="6"/>
  <c r="O309" i="6"/>
  <c r="Q309" i="6"/>
  <c r="O310" i="6"/>
  <c r="Q310" i="6"/>
  <c r="O311" i="6"/>
  <c r="Q311" i="6"/>
  <c r="O312" i="6"/>
  <c r="Q312" i="6"/>
  <c r="O313" i="6"/>
  <c r="Q313" i="6"/>
  <c r="O314" i="6"/>
  <c r="Q314" i="6"/>
  <c r="O315" i="6"/>
  <c r="Q315" i="6"/>
  <c r="O316" i="6"/>
  <c r="Q316" i="6"/>
  <c r="O317" i="6"/>
  <c r="Q317" i="6"/>
  <c r="O318" i="6"/>
  <c r="Q318" i="6"/>
  <c r="O319" i="6"/>
  <c r="Q319" i="6"/>
  <c r="O320" i="6"/>
  <c r="Q320" i="6"/>
  <c r="O321" i="6"/>
  <c r="Q321" i="6"/>
  <c r="O322" i="6"/>
  <c r="Q322" i="6"/>
  <c r="O323" i="6"/>
  <c r="Q323" i="6"/>
  <c r="O324" i="6"/>
  <c r="Q324" i="6"/>
  <c r="O325" i="6"/>
  <c r="Q325" i="6"/>
  <c r="O326" i="6"/>
  <c r="Q326" i="6"/>
  <c r="O327" i="6"/>
  <c r="Q327" i="6"/>
  <c r="O328" i="6"/>
  <c r="Q328" i="6"/>
  <c r="O329" i="6"/>
  <c r="Q329" i="6"/>
  <c r="O330" i="6"/>
  <c r="Q330" i="6"/>
  <c r="O331" i="6"/>
  <c r="Q331" i="6"/>
  <c r="O332" i="6"/>
  <c r="Q332" i="6"/>
  <c r="O333" i="6"/>
  <c r="Q333" i="6"/>
  <c r="R333" i="6"/>
  <c r="U333" i="6"/>
  <c r="O334" i="6"/>
  <c r="Q334" i="6"/>
  <c r="O335" i="6"/>
  <c r="Q335" i="6"/>
  <c r="O336" i="6"/>
  <c r="Q336" i="6"/>
  <c r="O337" i="6"/>
  <c r="Q337" i="6"/>
  <c r="O338" i="6"/>
  <c r="Q338" i="6"/>
  <c r="O339" i="6"/>
  <c r="Q339" i="6"/>
  <c r="O340" i="6"/>
  <c r="Q340" i="6"/>
  <c r="O341" i="6"/>
  <c r="Q341" i="6"/>
  <c r="O342" i="6"/>
  <c r="Q342" i="6"/>
  <c r="O343" i="6"/>
  <c r="Q343" i="6"/>
  <c r="O344" i="6"/>
  <c r="Q344" i="6"/>
  <c r="O345" i="6"/>
  <c r="Q345" i="6"/>
  <c r="O346" i="6"/>
  <c r="Q346" i="6"/>
  <c r="O347" i="6"/>
  <c r="Q347" i="6"/>
  <c r="O348" i="6"/>
  <c r="Q348" i="6"/>
  <c r="O349" i="6"/>
  <c r="Q349" i="6"/>
  <c r="O350" i="6"/>
  <c r="Q350" i="6"/>
  <c r="O351" i="6"/>
  <c r="Q351" i="6"/>
  <c r="O352" i="6"/>
  <c r="Q352" i="6"/>
  <c r="O353" i="6"/>
  <c r="Q353" i="6"/>
  <c r="O354" i="6"/>
  <c r="Q354" i="6"/>
  <c r="O355" i="6"/>
  <c r="Q355" i="6"/>
  <c r="O356" i="6"/>
  <c r="Q356" i="6"/>
  <c r="O357" i="6"/>
  <c r="Q357" i="6"/>
  <c r="O358" i="6"/>
  <c r="Q358" i="6"/>
  <c r="O359" i="6"/>
  <c r="Q359" i="6"/>
  <c r="O360" i="6"/>
  <c r="Q360" i="6"/>
  <c r="O361" i="6"/>
  <c r="Q361" i="6"/>
  <c r="O362" i="6"/>
  <c r="Q362" i="6"/>
  <c r="O363" i="6"/>
  <c r="Q363" i="6"/>
  <c r="O364" i="6"/>
  <c r="Q364" i="6"/>
  <c r="O365" i="6"/>
  <c r="Q365" i="6"/>
  <c r="O366" i="6"/>
  <c r="Q366" i="6"/>
  <c r="O367" i="6"/>
  <c r="Q367" i="6"/>
  <c r="O368" i="6"/>
  <c r="Q368" i="6"/>
  <c r="O369" i="6"/>
  <c r="Q369" i="6"/>
  <c r="O370" i="6"/>
  <c r="Q370" i="6"/>
  <c r="O371" i="6"/>
  <c r="Q371" i="6"/>
  <c r="O372" i="6"/>
  <c r="Q372" i="6"/>
  <c r="O373" i="6"/>
  <c r="Q373" i="6"/>
  <c r="O374" i="6"/>
  <c r="Q374" i="6"/>
  <c r="O375" i="6"/>
  <c r="Q375" i="6"/>
  <c r="O376" i="6"/>
  <c r="Q376" i="6"/>
  <c r="O377" i="6"/>
  <c r="Q377" i="6"/>
  <c r="O378" i="6"/>
  <c r="Q378" i="6"/>
  <c r="O379" i="6"/>
  <c r="Q379" i="6"/>
  <c r="O380" i="6"/>
  <c r="Q380" i="6"/>
  <c r="O381" i="6"/>
  <c r="Q381" i="6"/>
  <c r="O382" i="6"/>
  <c r="Q382" i="6"/>
  <c r="O383" i="6"/>
  <c r="Q383" i="6"/>
  <c r="O384" i="6"/>
  <c r="Q384" i="6"/>
  <c r="O385" i="6"/>
  <c r="Q385" i="6"/>
  <c r="O386" i="6"/>
  <c r="Q386" i="6"/>
  <c r="O387" i="6"/>
  <c r="Q387" i="6"/>
  <c r="O388" i="6"/>
  <c r="Q388" i="6"/>
  <c r="O389" i="6"/>
  <c r="Q389" i="6"/>
  <c r="O390" i="6"/>
  <c r="Q390" i="6"/>
  <c r="O391" i="6"/>
  <c r="Q391" i="6"/>
  <c r="O392" i="6"/>
  <c r="Q392" i="6"/>
  <c r="O393" i="6"/>
  <c r="Q393" i="6"/>
  <c r="O394" i="6"/>
  <c r="Q394" i="6"/>
  <c r="O395" i="6"/>
  <c r="Q395" i="6"/>
  <c r="O396" i="6"/>
  <c r="Q396" i="6"/>
  <c r="R396" i="6"/>
  <c r="U396" i="6"/>
  <c r="O397" i="6"/>
  <c r="Q397" i="6"/>
  <c r="O398" i="6"/>
  <c r="Q398" i="6"/>
  <c r="O399" i="6"/>
  <c r="Q399" i="6"/>
  <c r="O400" i="6"/>
  <c r="Q400" i="6"/>
  <c r="O401" i="6"/>
  <c r="Q401" i="6"/>
  <c r="O402" i="6"/>
  <c r="Q402" i="6"/>
  <c r="O403" i="6"/>
  <c r="Q403" i="6"/>
  <c r="O404" i="6"/>
  <c r="Q404" i="6"/>
  <c r="O405" i="6"/>
  <c r="Q405" i="6"/>
  <c r="O406" i="6"/>
  <c r="Q406" i="6"/>
  <c r="O407" i="6"/>
  <c r="Q407" i="6"/>
  <c r="R407" i="6"/>
  <c r="U407" i="6"/>
  <c r="O408" i="6"/>
  <c r="Q408" i="6"/>
  <c r="R408" i="6"/>
  <c r="U408" i="6"/>
  <c r="O409" i="6"/>
  <c r="Q409" i="6"/>
  <c r="R409" i="6"/>
  <c r="U409" i="6"/>
  <c r="O410" i="6"/>
  <c r="Q410" i="6"/>
  <c r="R410" i="6"/>
  <c r="U410" i="6"/>
  <c r="O411" i="6"/>
  <c r="Q411" i="6"/>
  <c r="R411" i="6"/>
  <c r="U411" i="6"/>
  <c r="O412" i="6"/>
  <c r="Q412" i="6"/>
  <c r="R412" i="6"/>
  <c r="U412" i="6"/>
  <c r="O413" i="6"/>
  <c r="Q413" i="6"/>
  <c r="O414" i="6"/>
  <c r="Q414" i="6"/>
  <c r="R414" i="6"/>
  <c r="U414" i="6"/>
  <c r="O415" i="6"/>
  <c r="Q415" i="6"/>
  <c r="R415" i="6"/>
  <c r="U415" i="6"/>
  <c r="O416" i="6"/>
  <c r="Q416" i="6"/>
  <c r="R416" i="6"/>
  <c r="U416" i="6"/>
  <c r="O417" i="6"/>
  <c r="Q417" i="6"/>
  <c r="O418" i="6"/>
  <c r="Q418" i="6"/>
  <c r="O419" i="6"/>
  <c r="Q419" i="6"/>
  <c r="O420" i="6"/>
  <c r="Q420" i="6"/>
  <c r="O421" i="6"/>
  <c r="Q421" i="6"/>
  <c r="O422" i="6"/>
  <c r="Q422" i="6"/>
  <c r="O423" i="6"/>
  <c r="Q423" i="6"/>
  <c r="O424" i="6"/>
  <c r="Q424" i="6"/>
  <c r="O425" i="6"/>
  <c r="Q425" i="6"/>
  <c r="O426" i="6"/>
  <c r="Q426" i="6"/>
  <c r="O427" i="6"/>
  <c r="Q427" i="6"/>
  <c r="O428" i="6"/>
  <c r="Q428" i="6"/>
  <c r="O429" i="6"/>
  <c r="Q429" i="6"/>
  <c r="O430" i="6"/>
  <c r="Q430" i="6"/>
  <c r="O431" i="6"/>
  <c r="Q431" i="6"/>
  <c r="O432" i="6"/>
  <c r="Q432" i="6"/>
  <c r="O433" i="6"/>
  <c r="Q433" i="6"/>
  <c r="O434" i="6"/>
  <c r="Q434" i="6"/>
  <c r="O435" i="6"/>
  <c r="Q435" i="6"/>
  <c r="O436" i="6"/>
  <c r="Q436" i="6"/>
  <c r="O437" i="6"/>
  <c r="Q437" i="6"/>
  <c r="O438" i="6"/>
  <c r="Q438" i="6"/>
  <c r="O439" i="6"/>
  <c r="Q439" i="6"/>
  <c r="O440" i="6"/>
  <c r="Q440" i="6"/>
  <c r="O441" i="6"/>
  <c r="Q441" i="6"/>
  <c r="O442" i="6"/>
  <c r="Q442" i="6"/>
  <c r="O443" i="6"/>
  <c r="Q443" i="6"/>
  <c r="O444" i="6"/>
  <c r="Q444" i="6"/>
  <c r="O445" i="6"/>
  <c r="Q445" i="6"/>
  <c r="O446" i="6"/>
  <c r="Q446" i="6"/>
  <c r="O447" i="6"/>
  <c r="Q447" i="6"/>
  <c r="O448" i="6"/>
  <c r="Q448" i="6"/>
  <c r="O449" i="6"/>
  <c r="Q449" i="6"/>
  <c r="O450" i="6"/>
  <c r="Q450" i="6"/>
  <c r="O451" i="6"/>
  <c r="Q451" i="6"/>
  <c r="O452" i="6"/>
  <c r="Q452" i="6"/>
  <c r="O453" i="6"/>
  <c r="Q453" i="6"/>
  <c r="O454" i="6"/>
  <c r="Q454" i="6"/>
  <c r="O455" i="6"/>
  <c r="Q455" i="6"/>
  <c r="O456" i="6"/>
  <c r="Q456" i="6"/>
  <c r="O457" i="6"/>
  <c r="Q457" i="6"/>
  <c r="O458" i="6"/>
  <c r="Q458" i="6"/>
  <c r="O459" i="6"/>
  <c r="Q459" i="6"/>
  <c r="O460" i="6"/>
  <c r="Q460" i="6"/>
  <c r="O461" i="6"/>
  <c r="Q461" i="6"/>
  <c r="O462" i="6"/>
  <c r="Q462" i="6"/>
  <c r="O463" i="6"/>
  <c r="Q463" i="6"/>
  <c r="O464" i="6"/>
  <c r="Q464" i="6"/>
  <c r="O465" i="6"/>
  <c r="Q465" i="6"/>
  <c r="O466" i="6"/>
  <c r="Q466" i="6"/>
  <c r="O467" i="6"/>
  <c r="Q467" i="6"/>
  <c r="O468" i="6"/>
  <c r="Q468" i="6"/>
  <c r="O469" i="6"/>
  <c r="Q469" i="6"/>
  <c r="O470" i="6"/>
  <c r="Q470" i="6"/>
  <c r="O471" i="6"/>
  <c r="Q471" i="6"/>
  <c r="O472" i="6"/>
  <c r="Q472" i="6"/>
  <c r="O473" i="6"/>
  <c r="Q473" i="6"/>
  <c r="O474" i="6"/>
  <c r="Q474" i="6"/>
  <c r="O475" i="6"/>
  <c r="Q475" i="6"/>
  <c r="O476" i="6"/>
  <c r="Q476" i="6"/>
  <c r="O477" i="6"/>
  <c r="Q477" i="6"/>
  <c r="O478" i="6"/>
  <c r="Q478" i="6"/>
  <c r="O479" i="6"/>
  <c r="Q479" i="6"/>
  <c r="O480" i="6"/>
  <c r="Q480" i="6"/>
  <c r="O481" i="6"/>
  <c r="Q481" i="6"/>
  <c r="O482" i="6"/>
  <c r="Q482" i="6"/>
  <c r="O483" i="6"/>
  <c r="Q483" i="6"/>
  <c r="O484" i="6"/>
  <c r="Q484" i="6"/>
  <c r="O485" i="6"/>
  <c r="Q485" i="6"/>
  <c r="O486" i="6"/>
  <c r="Q486" i="6"/>
  <c r="O487" i="6"/>
  <c r="Q487" i="6"/>
  <c r="O488" i="6"/>
  <c r="Q488" i="6"/>
  <c r="O489" i="6"/>
  <c r="Q489" i="6"/>
  <c r="O490" i="6"/>
  <c r="Q490" i="6"/>
  <c r="O491" i="6"/>
  <c r="Q491" i="6"/>
  <c r="O492" i="6"/>
  <c r="Q492" i="6"/>
  <c r="O493" i="6"/>
  <c r="Q493" i="6"/>
  <c r="O494" i="6"/>
  <c r="Q494" i="6"/>
  <c r="O495" i="6"/>
  <c r="Q495" i="6"/>
  <c r="O496" i="6"/>
  <c r="Q496" i="6"/>
  <c r="O497" i="6"/>
  <c r="Q497" i="6"/>
  <c r="O498" i="6"/>
  <c r="Q498" i="6"/>
  <c r="O499" i="6"/>
  <c r="Q499" i="6"/>
  <c r="O500" i="6"/>
  <c r="Q500" i="6"/>
  <c r="O501" i="6"/>
  <c r="Q501" i="6"/>
  <c r="O502" i="6"/>
  <c r="Q502" i="6"/>
  <c r="O503" i="6"/>
  <c r="Q503" i="6"/>
  <c r="O504" i="6"/>
  <c r="Q504" i="6"/>
  <c r="O505" i="6"/>
  <c r="Q505" i="6"/>
  <c r="O506" i="6"/>
  <c r="Q506" i="6"/>
  <c r="O507" i="6"/>
  <c r="Q507" i="6"/>
  <c r="O508" i="6"/>
  <c r="Q508" i="6"/>
  <c r="O509" i="6"/>
  <c r="Q509" i="6"/>
  <c r="O510" i="6"/>
  <c r="Q510" i="6"/>
  <c r="O511" i="6"/>
  <c r="Q511" i="6"/>
  <c r="O512" i="6"/>
  <c r="Q512" i="6"/>
  <c r="O513" i="6"/>
  <c r="Q513" i="6"/>
  <c r="O514" i="6"/>
  <c r="Q514" i="6"/>
  <c r="O515" i="6"/>
  <c r="Q515" i="6"/>
  <c r="O516" i="6"/>
  <c r="Q516" i="6"/>
  <c r="O517" i="6"/>
  <c r="Q517" i="6"/>
  <c r="O518" i="6"/>
  <c r="Q518" i="6"/>
  <c r="O519" i="6"/>
  <c r="Q519" i="6"/>
  <c r="O520" i="6"/>
  <c r="Q520" i="6"/>
  <c r="O521" i="6"/>
  <c r="Q521" i="6"/>
  <c r="O522" i="6"/>
  <c r="Q522" i="6"/>
  <c r="O523" i="6"/>
  <c r="Q523" i="6"/>
  <c r="O524" i="6"/>
  <c r="Q524" i="6"/>
  <c r="O525" i="6"/>
  <c r="Q525" i="6"/>
  <c r="O526" i="6"/>
  <c r="Q526" i="6"/>
  <c r="O527" i="6"/>
  <c r="Q527" i="6"/>
  <c r="O528" i="6"/>
  <c r="Q528" i="6"/>
  <c r="O529" i="6"/>
  <c r="Q529" i="6"/>
  <c r="O530" i="6"/>
  <c r="Q530" i="6"/>
  <c r="O531" i="6"/>
  <c r="Q531" i="6"/>
  <c r="O532" i="6"/>
  <c r="Q532" i="6"/>
  <c r="O533" i="6"/>
  <c r="Q533" i="6"/>
  <c r="O534" i="6"/>
  <c r="Q534" i="6"/>
  <c r="O535" i="6"/>
  <c r="Q535" i="6"/>
  <c r="O536" i="6"/>
  <c r="Q536" i="6"/>
  <c r="O537" i="6"/>
  <c r="Q537" i="6"/>
  <c r="O538" i="6"/>
  <c r="Q538" i="6"/>
  <c r="O539" i="6"/>
  <c r="Q539" i="6"/>
  <c r="O540" i="6"/>
  <c r="Q540" i="6"/>
  <c r="O541" i="6"/>
  <c r="Q541" i="6"/>
  <c r="O542" i="6"/>
  <c r="Q542" i="6"/>
  <c r="O543" i="6"/>
  <c r="Q543" i="6"/>
  <c r="O544" i="6"/>
  <c r="Q544" i="6"/>
  <c r="O545" i="6"/>
  <c r="Q545" i="6"/>
  <c r="O546" i="6"/>
  <c r="Q546" i="6"/>
  <c r="O547" i="6"/>
  <c r="Q547" i="6"/>
  <c r="O548" i="6"/>
  <c r="Q548" i="6"/>
  <c r="O549" i="6"/>
  <c r="Q549" i="6"/>
  <c r="O550" i="6"/>
  <c r="Q550" i="6"/>
  <c r="O551" i="6"/>
  <c r="Q551" i="6"/>
  <c r="O552" i="6"/>
  <c r="Q552" i="6"/>
  <c r="O553" i="6"/>
  <c r="Q553" i="6"/>
  <c r="O554" i="6"/>
  <c r="Q554" i="6"/>
  <c r="O555" i="6"/>
  <c r="Q555" i="6"/>
  <c r="R555" i="6"/>
  <c r="U555" i="6"/>
  <c r="O556" i="6"/>
  <c r="Q556" i="6"/>
  <c r="O557" i="6"/>
  <c r="Q557" i="6"/>
  <c r="O558" i="6"/>
  <c r="Q558" i="6"/>
  <c r="R558" i="6"/>
  <c r="U558" i="6"/>
  <c r="O559" i="6"/>
  <c r="Q559" i="6"/>
  <c r="O560" i="6"/>
  <c r="Q560" i="6"/>
  <c r="O561" i="6"/>
  <c r="Q561" i="6"/>
  <c r="O562" i="6"/>
  <c r="Q562" i="6"/>
  <c r="O563" i="6"/>
  <c r="Q563" i="6"/>
  <c r="O564" i="6"/>
  <c r="Q564" i="6"/>
  <c r="U564" i="6"/>
  <c r="O565" i="6"/>
  <c r="Q565" i="6"/>
  <c r="O566" i="6"/>
  <c r="Q566" i="6"/>
  <c r="O567" i="6"/>
  <c r="Q567" i="6"/>
  <c r="O568" i="6"/>
  <c r="Q568" i="6"/>
  <c r="O569" i="6"/>
  <c r="Q569" i="6"/>
  <c r="O570" i="6"/>
  <c r="Q570" i="6"/>
  <c r="O571" i="6"/>
  <c r="Q571" i="6"/>
  <c r="O572" i="6"/>
  <c r="Q572" i="6"/>
  <c r="O573" i="6"/>
  <c r="Q573" i="6"/>
  <c r="O574" i="6"/>
  <c r="Q574" i="6"/>
  <c r="O575" i="6"/>
  <c r="Q575" i="6"/>
  <c r="O576" i="6"/>
  <c r="Q576" i="6"/>
  <c r="O577" i="6"/>
  <c r="Q577" i="6"/>
  <c r="O578" i="6"/>
  <c r="Q578" i="6"/>
  <c r="O579" i="6"/>
  <c r="Q579" i="6"/>
  <c r="O580" i="6"/>
  <c r="Q580" i="6"/>
  <c r="O581" i="6"/>
  <c r="Q581" i="6"/>
  <c r="O582" i="6"/>
  <c r="Q582" i="6"/>
  <c r="O583" i="6"/>
  <c r="Q583" i="6"/>
  <c r="O584" i="6"/>
  <c r="Q584" i="6"/>
  <c r="O585" i="6"/>
  <c r="Q585" i="6"/>
  <c r="O586" i="6"/>
  <c r="Q586" i="6"/>
  <c r="O587" i="6"/>
  <c r="Q587" i="6"/>
  <c r="O588" i="6"/>
  <c r="Q588" i="6"/>
  <c r="O589" i="6"/>
  <c r="Q589" i="6"/>
  <c r="O590" i="6"/>
  <c r="Q590" i="6"/>
  <c r="O591" i="6"/>
  <c r="Q591" i="6"/>
  <c r="O592" i="6"/>
  <c r="Q592" i="6"/>
  <c r="O593" i="6"/>
  <c r="Q593" i="6"/>
  <c r="O594" i="6"/>
  <c r="Q594" i="6"/>
  <c r="O595" i="6"/>
  <c r="Q595" i="6"/>
  <c r="O596" i="6"/>
  <c r="Q596" i="6"/>
  <c r="O597" i="6"/>
  <c r="Q597" i="6"/>
  <c r="O598" i="6"/>
  <c r="Q598" i="6"/>
  <c r="O599" i="6"/>
  <c r="Q599" i="6"/>
  <c r="O600" i="6"/>
  <c r="Q600" i="6"/>
  <c r="O601" i="6"/>
  <c r="Q601" i="6"/>
  <c r="O602" i="6"/>
  <c r="Q602" i="6"/>
  <c r="O603" i="6"/>
  <c r="Q603" i="6"/>
  <c r="O604" i="6"/>
  <c r="Q604" i="6"/>
  <c r="O605" i="6"/>
  <c r="Q605" i="6"/>
  <c r="O606" i="6"/>
  <c r="Q606" i="6"/>
  <c r="O607" i="6"/>
  <c r="Q607" i="6"/>
  <c r="O608" i="6"/>
  <c r="Q608" i="6"/>
  <c r="O609" i="6"/>
  <c r="Q609" i="6"/>
  <c r="O610" i="6"/>
  <c r="Q610" i="6"/>
  <c r="O611" i="6"/>
  <c r="Q611" i="6"/>
  <c r="O612" i="6"/>
  <c r="Q612" i="6"/>
  <c r="O613" i="6"/>
  <c r="Q613" i="6"/>
  <c r="O614" i="6"/>
  <c r="Q614" i="6"/>
  <c r="O615" i="6"/>
  <c r="Q615" i="6"/>
  <c r="O616" i="6"/>
  <c r="Q616" i="6"/>
  <c r="O617" i="6"/>
  <c r="Q617" i="6"/>
  <c r="O618" i="6"/>
  <c r="Q618" i="6"/>
  <c r="O619" i="6"/>
  <c r="Q619" i="6"/>
  <c r="O620" i="6"/>
  <c r="Q620" i="6"/>
  <c r="O621" i="6"/>
  <c r="Q621" i="6"/>
  <c r="O622" i="6"/>
  <c r="Q622" i="6"/>
  <c r="O623" i="6"/>
  <c r="Q623" i="6"/>
  <c r="O624" i="6"/>
  <c r="Q624" i="6"/>
  <c r="O625" i="6"/>
  <c r="Q625" i="6"/>
  <c r="O626" i="6"/>
  <c r="Q626" i="6"/>
  <c r="O627" i="6"/>
  <c r="Q627" i="6"/>
  <c r="O628" i="6"/>
  <c r="Q628" i="6"/>
  <c r="O629" i="6"/>
  <c r="Q629" i="6"/>
  <c r="O630" i="6"/>
  <c r="Q630" i="6"/>
  <c r="O631" i="6"/>
  <c r="Q631" i="6"/>
  <c r="O632" i="6"/>
  <c r="Q632" i="6"/>
  <c r="O633" i="6"/>
  <c r="Q633" i="6"/>
  <c r="O634" i="6"/>
  <c r="Q634" i="6"/>
  <c r="O635" i="6"/>
  <c r="Q635" i="6"/>
  <c r="O636" i="6"/>
  <c r="Q636" i="6"/>
  <c r="O637" i="6"/>
  <c r="Q637" i="6"/>
  <c r="O638" i="6"/>
  <c r="Q638" i="6"/>
  <c r="O639" i="6"/>
  <c r="Q639" i="6"/>
  <c r="O640" i="6"/>
  <c r="Q640" i="6"/>
  <c r="O641" i="6"/>
  <c r="Q641" i="6"/>
  <c r="O642" i="6"/>
  <c r="Q642" i="6"/>
  <c r="O643" i="6"/>
  <c r="Q643" i="6"/>
  <c r="O644" i="6"/>
  <c r="Q644" i="6"/>
  <c r="O645" i="6"/>
  <c r="Q645" i="6"/>
  <c r="O646" i="6"/>
  <c r="Q646" i="6"/>
  <c r="O647" i="6"/>
  <c r="Q647" i="6"/>
  <c r="O648" i="6"/>
  <c r="Q648" i="6"/>
  <c r="O649" i="6"/>
  <c r="Q649" i="6"/>
  <c r="O650" i="6"/>
  <c r="Q650" i="6"/>
  <c r="O651" i="6"/>
  <c r="Q651" i="6"/>
  <c r="O652" i="6"/>
  <c r="Q652" i="6"/>
  <c r="O653" i="6"/>
  <c r="Q653" i="6"/>
  <c r="O654" i="6"/>
  <c r="Q654" i="6"/>
  <c r="O655" i="6"/>
  <c r="Q655" i="6"/>
  <c r="O656" i="6"/>
  <c r="Q656" i="6"/>
  <c r="O657" i="6"/>
  <c r="Q657" i="6"/>
  <c r="O658" i="6"/>
  <c r="Q658" i="6"/>
  <c r="O659" i="6"/>
  <c r="Q659" i="6"/>
  <c r="O660" i="6"/>
  <c r="Q660" i="6"/>
  <c r="O661" i="6"/>
  <c r="Q661" i="6"/>
  <c r="O662" i="6"/>
  <c r="Q662" i="6"/>
  <c r="O663" i="6"/>
  <c r="Q663" i="6"/>
  <c r="O664" i="6"/>
  <c r="Q664" i="6"/>
  <c r="O665" i="6"/>
  <c r="Q665" i="6"/>
  <c r="O666" i="6"/>
  <c r="Q666" i="6"/>
  <c r="O667" i="6"/>
  <c r="Q667" i="6"/>
  <c r="R667" i="6"/>
  <c r="U667" i="6"/>
  <c r="O668" i="6"/>
  <c r="Q668" i="6"/>
  <c r="O669" i="6"/>
  <c r="Q669" i="6"/>
  <c r="R669" i="6"/>
  <c r="U669" i="6"/>
  <c r="O670" i="6"/>
  <c r="Q670" i="6"/>
  <c r="O671" i="6"/>
  <c r="Q671" i="6"/>
  <c r="O672" i="6"/>
  <c r="Q672" i="6"/>
  <c r="O673" i="6"/>
  <c r="Q673" i="6"/>
  <c r="O674" i="6"/>
  <c r="Q674" i="6"/>
  <c r="O675" i="6"/>
  <c r="Q675" i="6"/>
  <c r="O676" i="6"/>
  <c r="Q676" i="6"/>
  <c r="O677" i="6"/>
  <c r="Q677" i="6"/>
  <c r="R677" i="6"/>
  <c r="U677" i="6"/>
  <c r="O678" i="6"/>
  <c r="Q678" i="6"/>
  <c r="O679" i="6"/>
  <c r="Q679" i="6"/>
  <c r="O680" i="6"/>
  <c r="Q680" i="6"/>
  <c r="O681" i="6"/>
  <c r="Q681" i="6"/>
  <c r="O682" i="6"/>
  <c r="Q682" i="6"/>
  <c r="O683" i="6"/>
  <c r="Q683" i="6"/>
  <c r="O684" i="6"/>
  <c r="Q684" i="6"/>
  <c r="O685" i="6"/>
  <c r="Q685" i="6"/>
  <c r="O686" i="6"/>
  <c r="Q686" i="6"/>
  <c r="O687" i="6"/>
  <c r="Q687" i="6"/>
  <c r="O688" i="6"/>
  <c r="Q688" i="6"/>
  <c r="O689" i="6"/>
  <c r="Q689" i="6"/>
  <c r="O690" i="6"/>
  <c r="Q690" i="6"/>
  <c r="O691" i="6"/>
  <c r="Q691" i="6"/>
  <c r="O692" i="6"/>
  <c r="Q692" i="6"/>
  <c r="O693" i="6"/>
  <c r="Q693" i="6"/>
  <c r="O694" i="6"/>
  <c r="Q694" i="6"/>
  <c r="O695" i="6"/>
  <c r="Q695" i="6"/>
  <c r="O696" i="6"/>
  <c r="Q696" i="6"/>
  <c r="O697" i="6"/>
  <c r="Q697" i="6"/>
  <c r="O698" i="6"/>
  <c r="Q698" i="6"/>
  <c r="O699" i="6"/>
  <c r="Q699" i="6"/>
  <c r="O700" i="6"/>
  <c r="Q700" i="6"/>
  <c r="O701" i="6"/>
  <c r="Q701" i="6"/>
  <c r="O702" i="6"/>
  <c r="Q702" i="6"/>
  <c r="O703" i="6"/>
  <c r="Q703" i="6"/>
  <c r="O704" i="6"/>
  <c r="Q704" i="6"/>
  <c r="O705" i="6"/>
  <c r="Q705" i="6"/>
  <c r="O706" i="6"/>
  <c r="Q706" i="6"/>
  <c r="O707" i="6"/>
  <c r="Q707" i="6"/>
  <c r="O708" i="6"/>
  <c r="Q708" i="6"/>
  <c r="O709" i="6"/>
  <c r="Q709" i="6"/>
  <c r="O710" i="6"/>
  <c r="Q710" i="6"/>
  <c r="O711" i="6"/>
  <c r="Q711" i="6"/>
  <c r="O712" i="6"/>
  <c r="Q712" i="6"/>
  <c r="O713" i="6"/>
  <c r="Q713" i="6"/>
  <c r="O714" i="6"/>
  <c r="Q714" i="6"/>
  <c r="O715" i="6"/>
  <c r="Q715" i="6"/>
  <c r="O716" i="6"/>
  <c r="Q716" i="6"/>
  <c r="O717" i="6"/>
  <c r="Q717" i="6"/>
  <c r="O718" i="6"/>
  <c r="Q718" i="6"/>
  <c r="O719" i="6"/>
  <c r="Q719" i="6"/>
  <c r="O720" i="6"/>
  <c r="Q720" i="6"/>
  <c r="O721" i="6"/>
  <c r="Q721" i="6"/>
  <c r="O722" i="6"/>
  <c r="Q722" i="6"/>
  <c r="O723" i="6"/>
  <c r="Q723" i="6"/>
  <c r="O724" i="6"/>
  <c r="Q724" i="6"/>
  <c r="O725" i="6"/>
  <c r="Q725" i="6"/>
  <c r="O726" i="6"/>
  <c r="Q726" i="6"/>
  <c r="O727" i="6"/>
  <c r="Q727" i="6"/>
  <c r="O728" i="6"/>
  <c r="Q728" i="6"/>
  <c r="O729" i="6"/>
  <c r="Q729" i="6"/>
  <c r="O730" i="6"/>
  <c r="Q730" i="6"/>
  <c r="O731" i="6"/>
  <c r="Q731" i="6"/>
  <c r="O732" i="6"/>
  <c r="Q732" i="6"/>
  <c r="O733" i="6"/>
  <c r="Q733" i="6"/>
  <c r="O734" i="6"/>
  <c r="Q734" i="6"/>
  <c r="O735" i="6"/>
  <c r="Q735" i="6"/>
  <c r="O736" i="6"/>
  <c r="Q736" i="6"/>
  <c r="O737" i="6"/>
  <c r="Q737" i="6"/>
  <c r="O738" i="6"/>
  <c r="Q738" i="6"/>
  <c r="O739" i="6"/>
  <c r="Q739" i="6"/>
  <c r="O740" i="6"/>
  <c r="Q740" i="6"/>
  <c r="O741" i="6"/>
  <c r="Q741" i="6"/>
  <c r="O742" i="6"/>
  <c r="Q742" i="6"/>
  <c r="O743" i="6"/>
  <c r="Q743" i="6"/>
  <c r="O744" i="6"/>
  <c r="Q744" i="6"/>
  <c r="O745" i="6"/>
  <c r="Q745" i="6"/>
  <c r="O746" i="6"/>
  <c r="Q746" i="6"/>
  <c r="O747" i="6"/>
  <c r="Q747" i="6"/>
  <c r="O748" i="6"/>
  <c r="Q748" i="6"/>
  <c r="O749" i="6"/>
  <c r="Q749" i="6"/>
  <c r="O750" i="6"/>
  <c r="Q750" i="6"/>
  <c r="O751" i="6"/>
  <c r="Q751" i="6"/>
  <c r="O752" i="6"/>
  <c r="Q752" i="6"/>
  <c r="O753" i="6"/>
  <c r="Q753" i="6"/>
  <c r="O754" i="6"/>
  <c r="Q754" i="6"/>
  <c r="O755" i="6"/>
  <c r="Q755" i="6"/>
  <c r="O756" i="6"/>
  <c r="Q756" i="6"/>
  <c r="O757" i="6"/>
  <c r="Q757" i="6"/>
  <c r="O758" i="6"/>
  <c r="Q758" i="6"/>
  <c r="O759" i="6"/>
  <c r="Q759" i="6"/>
  <c r="O760" i="6"/>
  <c r="Q760" i="6"/>
  <c r="O761" i="6"/>
  <c r="Q761" i="6"/>
  <c r="O762" i="6"/>
  <c r="Q762" i="6"/>
  <c r="O763" i="6"/>
  <c r="Q763" i="6"/>
  <c r="O764" i="6"/>
  <c r="Q764" i="6"/>
  <c r="O765" i="6"/>
  <c r="Q765" i="6"/>
  <c r="O766" i="6"/>
  <c r="Q766" i="6"/>
  <c r="O767" i="6"/>
  <c r="Q767" i="6"/>
  <c r="O768" i="6"/>
  <c r="Q768" i="6"/>
  <c r="O769" i="6"/>
  <c r="Q769" i="6"/>
  <c r="O770" i="6"/>
  <c r="Q770" i="6"/>
  <c r="R770" i="6"/>
  <c r="U770" i="6"/>
  <c r="O771" i="6"/>
  <c r="Q771" i="6"/>
  <c r="R771" i="6"/>
  <c r="U771" i="6"/>
  <c r="O772" i="6"/>
  <c r="Q772" i="6"/>
  <c r="U772" i="6"/>
  <c r="O773" i="6"/>
  <c r="Q773" i="6"/>
  <c r="O774" i="6"/>
  <c r="Q774" i="6"/>
  <c r="R774" i="6"/>
  <c r="U774" i="6"/>
  <c r="O775" i="6"/>
  <c r="Q775" i="6"/>
  <c r="R775" i="6"/>
  <c r="U775" i="6"/>
  <c r="O776" i="6"/>
  <c r="Q776" i="6"/>
  <c r="R776" i="6"/>
  <c r="U776" i="6"/>
  <c r="O777" i="6"/>
  <c r="Q777" i="6"/>
  <c r="R777" i="6"/>
  <c r="U777" i="6"/>
  <c r="O778" i="6"/>
  <c r="Q778" i="6"/>
  <c r="R778" i="6"/>
  <c r="U778" i="6"/>
  <c r="O779" i="6"/>
  <c r="Q779" i="6"/>
  <c r="O780" i="6"/>
  <c r="Q780" i="6"/>
  <c r="O781" i="6"/>
  <c r="Q781" i="6"/>
  <c r="O782" i="6"/>
  <c r="Q782" i="6"/>
  <c r="R782" i="6"/>
  <c r="U782" i="6"/>
  <c r="O783" i="6"/>
  <c r="Q783" i="6"/>
  <c r="O784" i="6"/>
  <c r="Q784" i="6"/>
  <c r="O785" i="6"/>
  <c r="Q785" i="6"/>
  <c r="O786" i="6"/>
  <c r="Q786" i="6"/>
  <c r="O787" i="6"/>
  <c r="Q787" i="6"/>
  <c r="O788" i="6"/>
  <c r="Q788" i="6"/>
  <c r="O789" i="6"/>
  <c r="Q789" i="6"/>
  <c r="O790" i="6"/>
  <c r="Q790" i="6"/>
  <c r="O791" i="6"/>
  <c r="Q791" i="6"/>
  <c r="O792" i="6"/>
  <c r="Q792" i="6"/>
  <c r="O793" i="6"/>
  <c r="Q793" i="6"/>
  <c r="O794" i="6"/>
  <c r="Q794" i="6"/>
  <c r="O795" i="6"/>
  <c r="Q795" i="6"/>
  <c r="O796" i="6"/>
  <c r="Q796" i="6"/>
  <c r="R796" i="6"/>
  <c r="U796" i="6"/>
  <c r="O797" i="6"/>
  <c r="Q797" i="6"/>
  <c r="R797" i="6"/>
  <c r="U797" i="6"/>
  <c r="O798" i="6"/>
  <c r="Q798" i="6"/>
  <c r="R798" i="6"/>
  <c r="U798" i="6"/>
  <c r="O799" i="6"/>
  <c r="Q799" i="6"/>
  <c r="R799" i="6"/>
  <c r="U799" i="6"/>
  <c r="O800" i="6"/>
  <c r="Q800" i="6"/>
  <c r="R800" i="6"/>
  <c r="U800" i="6"/>
  <c r="O801" i="6"/>
  <c r="Q801" i="6"/>
  <c r="O803" i="6"/>
  <c r="Q803" i="6"/>
  <c r="R803" i="6"/>
  <c r="U803" i="6"/>
  <c r="O804" i="6"/>
  <c r="Q804" i="6"/>
  <c r="R804" i="6"/>
  <c r="U804" i="6"/>
  <c r="O805" i="6"/>
  <c r="Q805" i="6"/>
  <c r="R805" i="6"/>
  <c r="U805" i="6"/>
  <c r="O806" i="6"/>
  <c r="Q806" i="6"/>
  <c r="R806" i="6"/>
  <c r="U806" i="6"/>
  <c r="O807" i="6"/>
  <c r="Q807" i="6"/>
  <c r="R807" i="6"/>
  <c r="U807" i="6"/>
  <c r="O808" i="6"/>
  <c r="Q808" i="6"/>
  <c r="O809" i="6"/>
  <c r="Q809" i="6"/>
  <c r="O810" i="6"/>
  <c r="Q810" i="6"/>
  <c r="O811" i="6"/>
  <c r="Q811" i="6"/>
  <c r="R811" i="6"/>
  <c r="U811" i="6"/>
  <c r="O812" i="6"/>
  <c r="Q812" i="6"/>
  <c r="O813" i="6"/>
  <c r="Q813" i="6"/>
  <c r="R813" i="6"/>
  <c r="U813" i="6"/>
  <c r="O814" i="6"/>
  <c r="Q814" i="6"/>
  <c r="R814" i="6"/>
  <c r="U814" i="6"/>
  <c r="O815" i="6"/>
  <c r="Q815" i="6"/>
  <c r="R815" i="6"/>
  <c r="O816" i="6"/>
  <c r="Q816" i="6"/>
  <c r="O817" i="6"/>
  <c r="Q817" i="6"/>
  <c r="O818" i="6"/>
  <c r="Q818" i="6"/>
  <c r="O819" i="6"/>
  <c r="Q819" i="6"/>
  <c r="R819" i="6"/>
  <c r="U819" i="6"/>
  <c r="O820" i="6"/>
  <c r="Q820" i="6"/>
  <c r="R820" i="6"/>
  <c r="U820" i="6"/>
  <c r="O821" i="6"/>
  <c r="Q821" i="6"/>
  <c r="O822" i="6"/>
  <c r="Q822" i="6"/>
  <c r="O823" i="6"/>
  <c r="Q823" i="6"/>
  <c r="O824" i="6"/>
  <c r="Q824" i="6"/>
  <c r="O825" i="6"/>
  <c r="Q825" i="6"/>
  <c r="O826" i="6"/>
  <c r="Q826" i="6"/>
  <c r="O827" i="6"/>
  <c r="Q827" i="6"/>
  <c r="O828" i="6"/>
  <c r="Q828" i="6"/>
  <c r="O829" i="6"/>
  <c r="Q829" i="6"/>
  <c r="R829" i="6"/>
  <c r="U829" i="6"/>
  <c r="O830" i="6"/>
  <c r="Q830" i="6"/>
  <c r="O831" i="6"/>
  <c r="Q831" i="6"/>
  <c r="R831" i="6"/>
  <c r="U831" i="6"/>
  <c r="O832" i="6"/>
  <c r="Q832" i="6"/>
  <c r="R832" i="6"/>
  <c r="U832" i="6"/>
  <c r="O833" i="6"/>
  <c r="Q833" i="6"/>
  <c r="R833" i="6"/>
  <c r="U833" i="6"/>
  <c r="O834" i="6"/>
  <c r="Q834" i="6"/>
  <c r="O835" i="6"/>
  <c r="Q835" i="6"/>
  <c r="R835" i="6"/>
  <c r="U835" i="6"/>
  <c r="O836" i="6"/>
  <c r="Q836" i="6"/>
  <c r="R836" i="6"/>
  <c r="U836" i="6"/>
  <c r="O837" i="6"/>
  <c r="Q837" i="6"/>
  <c r="R837" i="6"/>
  <c r="U837" i="6"/>
  <c r="O838" i="6"/>
  <c r="Q838" i="6"/>
  <c r="R838" i="6"/>
  <c r="U838" i="6"/>
  <c r="O839" i="6"/>
  <c r="Q839" i="6"/>
  <c r="R839" i="6"/>
  <c r="U839" i="6"/>
  <c r="O840" i="6"/>
  <c r="Q840" i="6"/>
  <c r="O841" i="6"/>
  <c r="Q841" i="6"/>
  <c r="O842" i="6"/>
  <c r="Q842" i="6"/>
  <c r="R842" i="6"/>
  <c r="U842" i="6"/>
  <c r="O843" i="6"/>
  <c r="Q843" i="6"/>
  <c r="O844" i="6"/>
  <c r="Q844" i="6"/>
  <c r="O845" i="6"/>
  <c r="Q845" i="6"/>
  <c r="O846" i="6"/>
  <c r="Q846" i="6"/>
  <c r="R846" i="6"/>
  <c r="U846" i="6"/>
  <c r="O847" i="6"/>
  <c r="Q847" i="6"/>
  <c r="R847" i="6"/>
  <c r="U847" i="6"/>
  <c r="O848" i="6"/>
  <c r="Q848" i="6"/>
  <c r="R848" i="6"/>
  <c r="U848" i="6"/>
  <c r="O849" i="6"/>
  <c r="Q849" i="6"/>
  <c r="R849" i="6"/>
  <c r="U849" i="6"/>
  <c r="O850" i="6"/>
  <c r="Q850" i="6"/>
  <c r="R850" i="6"/>
  <c r="U850" i="6"/>
  <c r="O851" i="6"/>
  <c r="Q851" i="6"/>
  <c r="R851" i="6"/>
  <c r="U851" i="6"/>
  <c r="O852" i="6"/>
  <c r="Q852" i="6"/>
  <c r="O853" i="6"/>
  <c r="Q853" i="6"/>
  <c r="O854" i="6"/>
  <c r="Q854" i="6"/>
  <c r="R854" i="6"/>
  <c r="U854" i="6"/>
  <c r="O855" i="6"/>
  <c r="Q855" i="6"/>
  <c r="R855" i="6"/>
  <c r="U855" i="6"/>
  <c r="O856" i="6"/>
  <c r="Q856" i="6"/>
  <c r="R856" i="6"/>
  <c r="U856" i="6"/>
  <c r="O857" i="6"/>
  <c r="Q857" i="6"/>
  <c r="R857" i="6"/>
  <c r="U857" i="6"/>
  <c r="O858" i="6"/>
  <c r="Q858" i="6"/>
  <c r="R858" i="6"/>
  <c r="U858" i="6"/>
  <c r="O859" i="6"/>
  <c r="Q859" i="6"/>
  <c r="R859" i="6"/>
  <c r="U859" i="6"/>
  <c r="O860" i="6"/>
  <c r="Q860" i="6"/>
  <c r="U860" i="6"/>
  <c r="O861" i="6"/>
  <c r="Q861" i="6"/>
  <c r="O862" i="6"/>
  <c r="Q862" i="6"/>
  <c r="R862" i="6"/>
  <c r="U862" i="6"/>
  <c r="O863" i="6"/>
  <c r="Q863" i="6"/>
  <c r="R863" i="6"/>
  <c r="U863" i="6"/>
  <c r="O864" i="6"/>
  <c r="Q864" i="6"/>
  <c r="R864" i="6"/>
  <c r="U864" i="6"/>
  <c r="O865" i="6"/>
  <c r="Q865" i="6"/>
  <c r="O866" i="6"/>
  <c r="Q866" i="6"/>
  <c r="O867" i="6"/>
  <c r="Q867" i="6"/>
  <c r="O868" i="6"/>
  <c r="Q868" i="6"/>
  <c r="O869" i="6"/>
  <c r="Q869" i="6"/>
  <c r="O870" i="6"/>
  <c r="Q870" i="6"/>
  <c r="R870" i="6"/>
  <c r="U870" i="6"/>
  <c r="O871" i="6"/>
  <c r="Q871" i="6"/>
  <c r="R871" i="6"/>
  <c r="U871" i="6"/>
  <c r="O872" i="6"/>
  <c r="Q872" i="6"/>
  <c r="R872" i="6"/>
  <c r="U872" i="6"/>
  <c r="O873" i="6"/>
  <c r="Q873" i="6"/>
  <c r="R873" i="6"/>
  <c r="U873" i="6"/>
  <c r="O874" i="6"/>
  <c r="Q874" i="6"/>
  <c r="R874" i="6"/>
  <c r="U874" i="6"/>
  <c r="O875" i="6"/>
  <c r="Q875" i="6"/>
  <c r="R875" i="6"/>
  <c r="U875" i="6"/>
  <c r="O876" i="6"/>
  <c r="Q876" i="6"/>
  <c r="O877" i="6"/>
  <c r="Q877" i="6"/>
  <c r="O878" i="6"/>
  <c r="Q878" i="6"/>
  <c r="O879" i="6"/>
  <c r="Q879" i="6"/>
  <c r="R879" i="6"/>
  <c r="U879" i="6"/>
  <c r="O880" i="6"/>
  <c r="Q880" i="6"/>
  <c r="R880" i="6"/>
  <c r="U880" i="6"/>
  <c r="O881" i="6"/>
  <c r="Q881" i="6"/>
  <c r="R881" i="6"/>
  <c r="U881" i="6"/>
  <c r="O882" i="6"/>
  <c r="Q882" i="6"/>
  <c r="O883" i="6"/>
  <c r="Q883" i="6"/>
  <c r="R883" i="6"/>
  <c r="U883" i="6"/>
  <c r="O884" i="6"/>
  <c r="Q884" i="6"/>
  <c r="R884" i="6"/>
  <c r="U884" i="6"/>
  <c r="O885" i="6"/>
  <c r="Q885" i="6"/>
  <c r="O886" i="6"/>
  <c r="Q886" i="6"/>
  <c r="R886" i="6"/>
  <c r="U886" i="6"/>
  <c r="O887" i="6"/>
  <c r="Q887" i="6"/>
  <c r="R887" i="6"/>
  <c r="U887" i="6"/>
  <c r="O888" i="6"/>
  <c r="Q888" i="6"/>
  <c r="R888" i="6"/>
  <c r="U888" i="6"/>
  <c r="O889" i="6"/>
  <c r="Q889" i="6"/>
  <c r="R889" i="6"/>
  <c r="U889" i="6"/>
  <c r="O890" i="6"/>
  <c r="Q890" i="6"/>
  <c r="R890" i="6"/>
  <c r="U890" i="6"/>
  <c r="O891" i="6"/>
  <c r="Q891" i="6"/>
  <c r="R891" i="6"/>
  <c r="U891" i="6"/>
  <c r="O892" i="6"/>
  <c r="Q892" i="6"/>
  <c r="R892" i="6"/>
  <c r="U892" i="6"/>
  <c r="O893" i="6"/>
  <c r="Q893" i="6"/>
  <c r="O894" i="6"/>
  <c r="Q894" i="6"/>
  <c r="R894" i="6"/>
  <c r="U894" i="6"/>
  <c r="O895" i="6"/>
  <c r="Q895" i="6"/>
  <c r="R895" i="6"/>
  <c r="U895" i="6"/>
  <c r="O896" i="6"/>
  <c r="Q896" i="6"/>
  <c r="R896" i="6"/>
  <c r="U896" i="6"/>
  <c r="O897" i="6"/>
  <c r="Q897" i="6"/>
  <c r="R897" i="6"/>
  <c r="U897" i="6"/>
  <c r="O898" i="6"/>
  <c r="Q898" i="6"/>
  <c r="R898" i="6"/>
  <c r="U898" i="6"/>
  <c r="O899" i="6"/>
  <c r="Q899" i="6"/>
  <c r="R899" i="6"/>
  <c r="U899" i="6"/>
  <c r="O900" i="6"/>
  <c r="Q900" i="6"/>
  <c r="O901" i="6"/>
  <c r="Q901" i="6"/>
  <c r="R901" i="6"/>
  <c r="U901" i="6"/>
  <c r="O902" i="6"/>
  <c r="Q902" i="6"/>
  <c r="R902" i="6"/>
  <c r="U902" i="6"/>
  <c r="O903" i="6"/>
  <c r="Q903" i="6"/>
  <c r="O904" i="6"/>
  <c r="Q904" i="6"/>
  <c r="R904" i="6"/>
  <c r="U904" i="6"/>
  <c r="O905" i="6"/>
  <c r="Q905" i="6"/>
  <c r="R905" i="6"/>
  <c r="U905" i="6"/>
  <c r="O906" i="6"/>
  <c r="Q906" i="6"/>
  <c r="O907" i="6"/>
  <c r="Q907" i="6"/>
  <c r="O908" i="6"/>
  <c r="Q908" i="6"/>
  <c r="R908" i="6"/>
  <c r="U908" i="6"/>
  <c r="O909" i="6"/>
  <c r="Q909" i="6"/>
  <c r="O910" i="6"/>
  <c r="Q910" i="6"/>
  <c r="O911" i="6"/>
  <c r="Q911" i="6"/>
  <c r="R911" i="6"/>
  <c r="U911" i="6"/>
  <c r="O912" i="6"/>
  <c r="Q912" i="6"/>
  <c r="R912" i="6"/>
  <c r="U912" i="6"/>
  <c r="O913" i="6"/>
  <c r="Q913" i="6"/>
  <c r="R913" i="6"/>
  <c r="U913" i="6"/>
  <c r="O914" i="6"/>
  <c r="Q914" i="6"/>
  <c r="R914" i="6"/>
  <c r="U914" i="6"/>
  <c r="O915" i="6"/>
  <c r="Q915" i="6"/>
  <c r="O916" i="6"/>
  <c r="Q916" i="6"/>
  <c r="O917" i="6"/>
  <c r="Q917" i="6"/>
  <c r="R917" i="6"/>
  <c r="U917" i="6"/>
  <c r="O918" i="6"/>
  <c r="Q918" i="6"/>
  <c r="R918" i="6"/>
  <c r="U918" i="6"/>
  <c r="O919" i="6"/>
  <c r="Q919" i="6"/>
  <c r="O920" i="6"/>
  <c r="Q920" i="6"/>
  <c r="O921" i="6"/>
  <c r="Q921" i="6"/>
  <c r="O922" i="6"/>
  <c r="Q922" i="6"/>
  <c r="R922" i="6"/>
  <c r="U922" i="6"/>
  <c r="O923" i="6"/>
  <c r="Q923" i="6"/>
  <c r="R923" i="6"/>
  <c r="U923" i="6"/>
  <c r="O924" i="6"/>
  <c r="Q924" i="6"/>
  <c r="R924" i="6"/>
  <c r="U924" i="6"/>
  <c r="O925" i="6"/>
  <c r="Q925" i="6"/>
  <c r="R925" i="6"/>
  <c r="U925" i="6"/>
  <c r="O926" i="6"/>
  <c r="Q926" i="6"/>
  <c r="O927" i="6"/>
  <c r="Q927" i="6"/>
  <c r="O928" i="6"/>
  <c r="Q928" i="6"/>
  <c r="O929" i="6"/>
  <c r="Q929" i="6"/>
  <c r="O930" i="6"/>
  <c r="Q930" i="6"/>
  <c r="O931" i="6"/>
  <c r="Q931" i="6"/>
  <c r="O932" i="6"/>
  <c r="Q932" i="6"/>
  <c r="O933" i="6"/>
  <c r="Q933" i="6"/>
  <c r="O934" i="6"/>
  <c r="Q934" i="6"/>
  <c r="O935" i="6"/>
  <c r="Q935" i="6"/>
  <c r="O936" i="6"/>
  <c r="Q936" i="6"/>
  <c r="O937" i="6"/>
  <c r="Q937" i="6"/>
  <c r="O938" i="6"/>
  <c r="Q938" i="6"/>
  <c r="O939" i="6"/>
  <c r="Q939" i="6"/>
  <c r="O940" i="6"/>
  <c r="Q940" i="6"/>
  <c r="O941" i="6"/>
  <c r="Q941" i="6"/>
  <c r="O942" i="6"/>
  <c r="Q942" i="6"/>
  <c r="O943" i="6"/>
  <c r="Q943" i="6"/>
  <c r="O944" i="6"/>
  <c r="Q944" i="6"/>
  <c r="O945" i="6"/>
  <c r="Q945" i="6"/>
  <c r="O946" i="6"/>
  <c r="Q946" i="6"/>
  <c r="O947" i="6"/>
  <c r="Q947" i="6"/>
  <c r="O948" i="6"/>
  <c r="Q948" i="6"/>
  <c r="O949" i="6"/>
  <c r="Q949" i="6"/>
  <c r="O950" i="6"/>
  <c r="Q950" i="6"/>
  <c r="R950" i="6"/>
  <c r="U950" i="6"/>
  <c r="O951" i="6"/>
  <c r="Q951" i="6"/>
  <c r="O952" i="6"/>
  <c r="Q952" i="6"/>
  <c r="O953" i="6"/>
  <c r="Q953" i="6"/>
  <c r="O954" i="6"/>
  <c r="Q954" i="6"/>
  <c r="O955" i="6"/>
  <c r="Q955" i="6"/>
  <c r="O956" i="6"/>
  <c r="Q956" i="6"/>
  <c r="O957" i="6"/>
  <c r="Q957" i="6"/>
  <c r="O958" i="6"/>
  <c r="Q958" i="6"/>
  <c r="R958" i="6"/>
  <c r="U958" i="6"/>
  <c r="O959" i="6"/>
  <c r="Q959" i="6"/>
  <c r="O960" i="6"/>
  <c r="Q960" i="6"/>
  <c r="R960" i="6"/>
  <c r="U960" i="6"/>
  <c r="O961" i="6"/>
  <c r="Q961" i="6"/>
  <c r="O962" i="6"/>
  <c r="Q962" i="6"/>
  <c r="O963" i="6"/>
  <c r="Q963" i="6"/>
  <c r="O964" i="6"/>
  <c r="Q964" i="6"/>
  <c r="O965" i="6"/>
  <c r="Q965" i="6"/>
  <c r="O966" i="6"/>
  <c r="Q966" i="6"/>
  <c r="O967" i="6"/>
  <c r="Q967" i="6"/>
  <c r="O968" i="6"/>
  <c r="Q968" i="6"/>
  <c r="O969" i="6"/>
  <c r="Q969" i="6"/>
  <c r="O970" i="6"/>
  <c r="Q970" i="6"/>
  <c r="O971" i="6"/>
  <c r="Q971" i="6"/>
  <c r="O972" i="6"/>
  <c r="Q972" i="6"/>
  <c r="O973" i="6"/>
  <c r="Q973" i="6"/>
  <c r="O974" i="6"/>
  <c r="Q974" i="6"/>
  <c r="O975" i="6"/>
  <c r="Q975" i="6"/>
  <c r="O976" i="6"/>
  <c r="Q976" i="6"/>
  <c r="O977" i="6"/>
  <c r="Q977" i="6"/>
  <c r="O978" i="6"/>
  <c r="Q978" i="6"/>
  <c r="O979" i="6"/>
  <c r="Q979" i="6"/>
  <c r="R979" i="6"/>
  <c r="U979" i="6"/>
  <c r="O980" i="6"/>
  <c r="Q980" i="6"/>
  <c r="O981" i="6"/>
  <c r="Q981" i="6"/>
  <c r="O982" i="6"/>
  <c r="Q982" i="6"/>
  <c r="R982" i="6"/>
  <c r="U982" i="6"/>
  <c r="O983" i="6"/>
  <c r="Q983" i="6"/>
  <c r="O984" i="6"/>
  <c r="Q984" i="6"/>
  <c r="O985" i="6"/>
  <c r="Q985" i="6"/>
  <c r="R985" i="6"/>
  <c r="U985" i="6"/>
  <c r="O986" i="6"/>
  <c r="Q986" i="6"/>
  <c r="O987" i="6"/>
  <c r="Q987" i="6"/>
  <c r="O988" i="6"/>
  <c r="Q988" i="6"/>
  <c r="R988" i="6"/>
  <c r="U988" i="6"/>
  <c r="O989" i="6"/>
  <c r="Q989" i="6"/>
  <c r="O990" i="6"/>
  <c r="Q990" i="6"/>
  <c r="O991" i="6"/>
  <c r="Q991" i="6"/>
  <c r="O992" i="6"/>
  <c r="Q992" i="6"/>
  <c r="O993" i="6"/>
  <c r="Q993" i="6"/>
  <c r="O994" i="6"/>
  <c r="Q994" i="6"/>
  <c r="O995" i="6"/>
  <c r="Q995" i="6"/>
  <c r="O996" i="6"/>
  <c r="Q996" i="6"/>
  <c r="O997" i="6"/>
  <c r="Q997" i="6"/>
  <c r="O998" i="6"/>
  <c r="Q998" i="6"/>
  <c r="O999" i="6"/>
  <c r="Q999" i="6"/>
  <c r="O1000" i="6"/>
  <c r="Q1000" i="6"/>
  <c r="O1001" i="6"/>
  <c r="Q1001" i="6"/>
  <c r="O1002" i="6"/>
  <c r="Q1002" i="6"/>
  <c r="O1003" i="6"/>
  <c r="Q1003" i="6"/>
  <c r="O1004" i="6"/>
  <c r="Q1004" i="6"/>
  <c r="O1005" i="6"/>
  <c r="Q1005" i="6"/>
  <c r="O1006" i="6"/>
  <c r="Q1006" i="6"/>
  <c r="O1007" i="6"/>
  <c r="Q1007" i="6"/>
  <c r="O1008" i="6"/>
  <c r="Q1008" i="6"/>
  <c r="O1009" i="6"/>
  <c r="Q1009" i="6"/>
  <c r="O1010" i="6"/>
  <c r="Q1010" i="6"/>
  <c r="O1011" i="6"/>
  <c r="Q1011" i="6"/>
  <c r="O1012" i="6"/>
  <c r="Q1012" i="6"/>
  <c r="O1013" i="6"/>
  <c r="Q1013" i="6"/>
  <c r="O1014" i="6"/>
  <c r="Q1014" i="6"/>
  <c r="O1015" i="6"/>
  <c r="Q1015" i="6"/>
  <c r="O1016" i="6"/>
  <c r="Q1016" i="6"/>
  <c r="O1017" i="6"/>
  <c r="Q1017" i="6"/>
  <c r="O1018" i="6"/>
  <c r="Q1018" i="6"/>
  <c r="O1019" i="6"/>
  <c r="Q1019" i="6"/>
  <c r="O1020" i="6"/>
  <c r="Q1020" i="6"/>
  <c r="O1021" i="6"/>
  <c r="Q1021" i="6"/>
  <c r="O1022" i="6"/>
  <c r="Q1022" i="6"/>
  <c r="O1023" i="6"/>
  <c r="Q1023" i="6"/>
  <c r="O1024" i="6"/>
  <c r="Q1024" i="6"/>
  <c r="O1025" i="6"/>
  <c r="Q1025" i="6"/>
  <c r="O1026" i="6"/>
  <c r="Q1026" i="6"/>
  <c r="O1027" i="6"/>
  <c r="Q1027" i="6"/>
  <c r="O1028" i="6"/>
  <c r="Q1028" i="6"/>
  <c r="O1029" i="6"/>
  <c r="Q1029" i="6"/>
  <c r="O1030" i="6"/>
  <c r="Q1030" i="6"/>
  <c r="O1031" i="6"/>
  <c r="Q1031" i="6"/>
  <c r="O1032" i="6"/>
  <c r="Q1032" i="6"/>
  <c r="O1033" i="6"/>
  <c r="Q1033" i="6"/>
  <c r="O1034" i="6"/>
  <c r="Q1034" i="6"/>
  <c r="O1035" i="6"/>
  <c r="Q1035" i="6"/>
  <c r="O1036" i="6"/>
  <c r="Q1036" i="6"/>
  <c r="O1037" i="6"/>
  <c r="Q1037" i="6"/>
  <c r="O1038" i="6"/>
  <c r="Q1038" i="6"/>
  <c r="O1039" i="6"/>
  <c r="Q1039" i="6"/>
  <c r="O1040" i="6"/>
  <c r="Q1040" i="6"/>
  <c r="O1041" i="6"/>
  <c r="Q1041" i="6"/>
  <c r="O1042" i="6"/>
  <c r="Q1042" i="6"/>
  <c r="O1043" i="6"/>
  <c r="Q1043" i="6"/>
  <c r="O1044" i="6"/>
  <c r="Q1044" i="6"/>
  <c r="O1045" i="6"/>
  <c r="Q1045" i="6"/>
  <c r="O1046" i="6"/>
  <c r="Q1046" i="6"/>
  <c r="R1046" i="6"/>
  <c r="U1046" i="6"/>
  <c r="O1047" i="6"/>
  <c r="Q1047" i="6"/>
  <c r="O1048" i="6"/>
  <c r="Q1048" i="6"/>
  <c r="O1049" i="6"/>
  <c r="Q1049" i="6"/>
  <c r="O1050" i="6"/>
  <c r="Q1050" i="6"/>
  <c r="O1051" i="6"/>
  <c r="Q1051" i="6"/>
  <c r="O1052" i="6"/>
  <c r="Q1052" i="6"/>
  <c r="O1053" i="6"/>
  <c r="Q1053" i="6"/>
  <c r="O1054" i="6"/>
  <c r="Q1054" i="6"/>
  <c r="O1055" i="6"/>
  <c r="Q1055" i="6"/>
  <c r="O1056" i="6"/>
  <c r="Q1056" i="6"/>
  <c r="O1057" i="6"/>
  <c r="Q1057" i="6"/>
  <c r="O1058" i="6"/>
  <c r="Q1058" i="6"/>
  <c r="O1059" i="6"/>
  <c r="Q1059" i="6"/>
  <c r="O1060" i="6"/>
  <c r="Q1060" i="6"/>
  <c r="O1061" i="6"/>
  <c r="Q1061" i="6"/>
  <c r="O1062" i="6"/>
  <c r="Q1062" i="6"/>
  <c r="O1063" i="6"/>
  <c r="Q1063" i="6"/>
  <c r="O1064" i="6"/>
  <c r="Q1064" i="6"/>
  <c r="O1065" i="6"/>
  <c r="Q1065" i="6"/>
  <c r="O1066" i="6"/>
  <c r="Q1066" i="6"/>
  <c r="O1067" i="6"/>
  <c r="Q1067" i="6"/>
  <c r="O1068" i="6"/>
  <c r="Q1068" i="6"/>
  <c r="O1069" i="6"/>
  <c r="Q1069" i="6"/>
  <c r="O1070" i="6"/>
  <c r="Q1070" i="6"/>
  <c r="O1071" i="6"/>
  <c r="Q1071" i="6"/>
  <c r="O1072" i="6"/>
  <c r="Q1072" i="6"/>
  <c r="O1073" i="6"/>
  <c r="Q1073" i="6"/>
  <c r="O1074" i="6"/>
  <c r="Q1074" i="6"/>
  <c r="O1075" i="6"/>
  <c r="Q1075" i="6"/>
  <c r="O1076" i="6"/>
  <c r="Q1076" i="6"/>
  <c r="O1077" i="6"/>
  <c r="Q1077" i="6"/>
  <c r="O1078" i="6"/>
  <c r="Q1078" i="6"/>
  <c r="O1079" i="6"/>
  <c r="Q1079" i="6"/>
  <c r="O1080" i="6"/>
  <c r="Q1080" i="6"/>
  <c r="O1081" i="6"/>
  <c r="Q1081" i="6"/>
  <c r="O1082" i="6"/>
  <c r="Q1082" i="6"/>
  <c r="O1083" i="6"/>
  <c r="Q1083" i="6"/>
  <c r="O1084" i="6"/>
  <c r="Q1084" i="6"/>
  <c r="O1085" i="6"/>
  <c r="Q1085" i="6"/>
  <c r="O1086" i="6"/>
  <c r="Q1086" i="6"/>
  <c r="O1087" i="6"/>
  <c r="Q1087" i="6"/>
  <c r="O1088" i="6"/>
  <c r="Q1088" i="6"/>
  <c r="O1089" i="6"/>
  <c r="Q1089" i="6"/>
  <c r="O1090" i="6"/>
  <c r="Q1090" i="6"/>
  <c r="O1091" i="6"/>
  <c r="Q1091" i="6"/>
  <c r="O1092" i="6"/>
  <c r="Q1092" i="6"/>
  <c r="O1093" i="6"/>
  <c r="Q1093" i="6"/>
  <c r="O1094" i="6"/>
  <c r="Q1094" i="6"/>
  <c r="O1095" i="6"/>
  <c r="Q1095" i="6"/>
  <c r="O1096" i="6"/>
  <c r="Q1096" i="6"/>
  <c r="O1097" i="6"/>
  <c r="Q1097" i="6"/>
  <c r="O1098" i="6"/>
  <c r="Q1098" i="6"/>
  <c r="O1099" i="6"/>
  <c r="Q1099" i="6"/>
  <c r="O1100" i="6"/>
  <c r="Q1100" i="6"/>
  <c r="O1101" i="6"/>
  <c r="Q1101" i="6"/>
  <c r="O1102" i="6"/>
  <c r="Q1102" i="6"/>
  <c r="O1103" i="6"/>
  <c r="Q1103" i="6"/>
  <c r="O1104" i="6"/>
  <c r="Q1104" i="6"/>
  <c r="O1105" i="6"/>
  <c r="Q1105" i="6"/>
  <c r="O1106" i="6"/>
  <c r="Q1106" i="6"/>
  <c r="O1107" i="6"/>
  <c r="Q1107" i="6"/>
  <c r="O1108" i="6"/>
  <c r="Q1108" i="6"/>
  <c r="O1109" i="6"/>
  <c r="Q1109" i="6"/>
  <c r="O1110" i="6"/>
  <c r="Q1110" i="6"/>
  <c r="O1111" i="6"/>
  <c r="Q1111" i="6"/>
  <c r="O1112" i="6"/>
  <c r="Q1112" i="6"/>
  <c r="O1113" i="6"/>
  <c r="Q1113" i="6"/>
  <c r="O1114" i="6"/>
  <c r="Q1114" i="6"/>
  <c r="O1115" i="6"/>
  <c r="Q1115" i="6"/>
  <c r="O1116" i="6"/>
  <c r="Q1116" i="6"/>
  <c r="O1117" i="6"/>
  <c r="Q1117" i="6"/>
  <c r="O1118" i="6"/>
  <c r="Q1118" i="6"/>
  <c r="O1119" i="6"/>
  <c r="Q1119" i="6"/>
  <c r="O1120" i="6"/>
  <c r="Q1120" i="6"/>
  <c r="O1121" i="6"/>
  <c r="Q1121" i="6"/>
  <c r="O1122" i="6"/>
  <c r="Q1122" i="6"/>
  <c r="O1123" i="6"/>
  <c r="Q1123" i="6"/>
  <c r="O1124" i="6"/>
  <c r="Q1124" i="6"/>
  <c r="O1125" i="6"/>
  <c r="Q1125" i="6"/>
  <c r="O1126" i="6"/>
  <c r="Q1126" i="6"/>
  <c r="O1127" i="6"/>
  <c r="Q1127" i="6"/>
  <c r="O1128" i="6"/>
  <c r="Q1128" i="6"/>
  <c r="O1129" i="6"/>
  <c r="Q1129" i="6"/>
  <c r="O1130" i="6"/>
  <c r="Q1130" i="6"/>
  <c r="O1131" i="6"/>
  <c r="Q1131" i="6"/>
  <c r="O1132" i="6"/>
  <c r="Q1132" i="6"/>
  <c r="O1133" i="6"/>
  <c r="Q1133" i="6"/>
  <c r="O1134" i="6"/>
  <c r="Q1134" i="6"/>
  <c r="O1135" i="6"/>
  <c r="Q1135" i="6"/>
  <c r="O1136" i="6"/>
  <c r="Q1136" i="6"/>
  <c r="O1137" i="6"/>
  <c r="Q1137" i="6"/>
  <c r="O1138" i="6"/>
  <c r="Q1138" i="6"/>
  <c r="O1139" i="6"/>
  <c r="Q1139" i="6"/>
  <c r="O1140" i="6"/>
  <c r="Q1140" i="6"/>
  <c r="O1141" i="6"/>
  <c r="Q1141" i="6"/>
  <c r="O1142" i="6"/>
  <c r="Q1142" i="6"/>
  <c r="O1143" i="6"/>
  <c r="Q1143" i="6"/>
  <c r="O1144" i="6"/>
  <c r="Q1144" i="6"/>
  <c r="O1145" i="6"/>
  <c r="Q1145" i="6"/>
  <c r="O1146" i="6"/>
  <c r="Q1146" i="6"/>
  <c r="O1147" i="6"/>
  <c r="Q1147" i="6"/>
  <c r="O1148" i="6"/>
  <c r="Q1148" i="6"/>
  <c r="O1149" i="6"/>
  <c r="Q1149" i="6"/>
  <c r="O1150" i="6"/>
  <c r="Q1150" i="6"/>
  <c r="O1151" i="6"/>
  <c r="Q1151" i="6"/>
  <c r="R1151" i="6"/>
  <c r="U1151" i="6"/>
  <c r="O1152" i="6"/>
  <c r="Q1152" i="6"/>
  <c r="R1152" i="6"/>
  <c r="U1152" i="6"/>
  <c r="O1153" i="6"/>
  <c r="Q1153" i="6"/>
  <c r="O1154" i="6"/>
  <c r="Q1154" i="6"/>
  <c r="O1155" i="6"/>
  <c r="Q1155" i="6"/>
  <c r="O1156" i="6"/>
  <c r="Q1156" i="6"/>
  <c r="O1157" i="6"/>
  <c r="Q1157" i="6"/>
  <c r="O1158" i="6"/>
  <c r="Q1158" i="6"/>
  <c r="O1159" i="6"/>
  <c r="Q1159" i="6"/>
  <c r="O1160" i="6"/>
  <c r="Q1160" i="6"/>
  <c r="O1161" i="6"/>
  <c r="Q1161" i="6"/>
  <c r="O1162" i="6"/>
  <c r="Q1162" i="6"/>
  <c r="O1163" i="6"/>
  <c r="Q1163" i="6"/>
  <c r="O1164" i="6"/>
  <c r="Q1164" i="6"/>
  <c r="O1165" i="6"/>
  <c r="Q1165" i="6"/>
  <c r="O1166" i="6"/>
  <c r="Q1166" i="6"/>
  <c r="O1167" i="6"/>
  <c r="Q1167" i="6"/>
  <c r="O1168" i="6"/>
  <c r="Q1168" i="6"/>
  <c r="O1169" i="6"/>
  <c r="Q1169" i="6"/>
  <c r="O1170" i="6"/>
  <c r="Q1170" i="6"/>
  <c r="O1171" i="6"/>
  <c r="Q1171" i="6"/>
  <c r="O1172" i="6"/>
  <c r="Q1172" i="6"/>
  <c r="O1173" i="6"/>
  <c r="Q1173" i="6"/>
  <c r="O1174" i="6"/>
  <c r="Q1174" i="6"/>
  <c r="O1175" i="6"/>
  <c r="Q1175" i="6"/>
  <c r="O1176" i="6"/>
  <c r="Q1176" i="6"/>
  <c r="O1177" i="6"/>
  <c r="Q1177" i="6"/>
  <c r="O1178" i="6"/>
  <c r="Q1178" i="6"/>
  <c r="O1179" i="6"/>
  <c r="Q1179" i="6"/>
  <c r="O1180" i="6"/>
  <c r="Q1180" i="6"/>
  <c r="O1181" i="6"/>
  <c r="Q1181" i="6"/>
  <c r="O1182" i="6"/>
  <c r="Q1182" i="6"/>
  <c r="O1183" i="6"/>
  <c r="Q1183" i="6"/>
  <c r="O1184" i="6"/>
  <c r="Q1184" i="6"/>
  <c r="O1185" i="6"/>
  <c r="Q1185" i="6"/>
  <c r="O1186" i="6"/>
  <c r="Q1186" i="6"/>
  <c r="O1187" i="6"/>
  <c r="Q1187" i="6"/>
  <c r="O1188" i="6"/>
  <c r="Q1188" i="6"/>
  <c r="O1189" i="6"/>
  <c r="Q1189" i="6"/>
  <c r="O1190" i="6"/>
  <c r="Q1190" i="6"/>
  <c r="O1191" i="6"/>
  <c r="Q1191" i="6"/>
  <c r="O1192" i="6"/>
  <c r="Q1192" i="6"/>
  <c r="O1193" i="6"/>
  <c r="Q1193" i="6"/>
  <c r="O1194" i="6"/>
  <c r="Q1194" i="6"/>
  <c r="O1195" i="6"/>
  <c r="Q1195" i="6"/>
  <c r="O1196" i="6"/>
  <c r="Q1196" i="6"/>
  <c r="O1197" i="6"/>
  <c r="Q1197" i="6"/>
  <c r="O1198" i="6"/>
  <c r="Q1198" i="6"/>
  <c r="O1199" i="6"/>
  <c r="Q1199" i="6"/>
  <c r="O1200" i="6"/>
  <c r="Q1200" i="6"/>
  <c r="O1201" i="6"/>
  <c r="Q1201" i="6"/>
  <c r="O1202" i="6"/>
  <c r="Q1202" i="6"/>
  <c r="O1203" i="6"/>
  <c r="Q1203" i="6"/>
  <c r="O1204" i="6"/>
  <c r="Q1204" i="6"/>
  <c r="O1205" i="6"/>
  <c r="Q1205" i="6"/>
  <c r="O1206" i="6"/>
  <c r="Q1206" i="6"/>
  <c r="O1207" i="6"/>
  <c r="Q1207" i="6"/>
  <c r="O1208" i="6"/>
  <c r="Q1208" i="6"/>
  <c r="O1209" i="6"/>
  <c r="Q1209" i="6"/>
  <c r="O1210" i="6"/>
  <c r="Q1210" i="6"/>
  <c r="O1211" i="6"/>
  <c r="Q1211" i="6"/>
  <c r="O1212" i="6"/>
  <c r="Q1212" i="6"/>
  <c r="O1213" i="6"/>
  <c r="Q1213" i="6"/>
  <c r="O1214" i="6"/>
  <c r="Q1214" i="6"/>
  <c r="O1215" i="6"/>
  <c r="Q1215" i="6"/>
  <c r="O1216" i="6"/>
  <c r="Q1216" i="6"/>
  <c r="O1217" i="6"/>
  <c r="Q1217" i="6"/>
  <c r="O1218" i="6"/>
  <c r="Q1218" i="6"/>
  <c r="O1219" i="6"/>
  <c r="Q1219" i="6"/>
  <c r="O1220" i="6"/>
  <c r="Q1220" i="6"/>
  <c r="O1221" i="6"/>
  <c r="Q1221" i="6"/>
  <c r="O1222" i="6"/>
  <c r="Q1222" i="6"/>
  <c r="O1223" i="6"/>
  <c r="Q1223" i="6"/>
  <c r="O1224" i="6"/>
  <c r="Q1224" i="6"/>
  <c r="O1225" i="6"/>
  <c r="Q1225" i="6"/>
  <c r="O1226" i="6"/>
  <c r="Q1226" i="6"/>
  <c r="O1227" i="6"/>
  <c r="Q1227" i="6"/>
  <c r="O1228" i="6"/>
  <c r="Q1228" i="6"/>
  <c r="O1229" i="6"/>
  <c r="Q1229" i="6"/>
  <c r="O1231" i="6"/>
  <c r="Q1231" i="6"/>
  <c r="O1232" i="6"/>
  <c r="Q1232" i="6"/>
  <c r="O1233" i="6"/>
  <c r="Q1233" i="6"/>
  <c r="O1234" i="6"/>
  <c r="Q1234" i="6"/>
  <c r="O1235" i="6"/>
  <c r="Q1235" i="6"/>
  <c r="O1236" i="6"/>
  <c r="Q1236" i="6"/>
  <c r="O1237" i="6"/>
  <c r="Q1237" i="6"/>
  <c r="O1238" i="6"/>
  <c r="Q1238" i="6"/>
  <c r="R1238" i="6"/>
  <c r="U1238" i="6"/>
  <c r="O1239" i="6"/>
  <c r="Q1239" i="6"/>
  <c r="R1239" i="6"/>
  <c r="U1239" i="6"/>
  <c r="O1240" i="6"/>
  <c r="Q1240" i="6"/>
  <c r="O1241" i="6"/>
  <c r="Q1241" i="6"/>
  <c r="O1242" i="6"/>
  <c r="Q1242" i="6"/>
  <c r="O1243" i="6"/>
  <c r="Q1243" i="6"/>
  <c r="O1244" i="6"/>
  <c r="Q1244" i="6"/>
  <c r="O1245" i="6"/>
  <c r="Q1245" i="6"/>
  <c r="O1246" i="6"/>
  <c r="Q1246" i="6"/>
  <c r="O1247" i="6"/>
  <c r="Q1247" i="6"/>
  <c r="O1248" i="6"/>
  <c r="Q1248" i="6"/>
  <c r="O1249" i="6"/>
  <c r="Q1249" i="6"/>
  <c r="O1250" i="6"/>
  <c r="Q1250" i="6"/>
  <c r="O1251" i="6"/>
  <c r="Q1251" i="6"/>
  <c r="O1252" i="6"/>
  <c r="Q1252" i="6"/>
  <c r="O1253" i="6"/>
  <c r="Q1253" i="6"/>
  <c r="O1254" i="6"/>
  <c r="Q1254" i="6"/>
  <c r="O1255" i="6"/>
  <c r="Q1255" i="6"/>
  <c r="O1256" i="6"/>
  <c r="Q1256" i="6"/>
  <c r="O1257" i="6"/>
  <c r="Q1257" i="6"/>
  <c r="O1258" i="6"/>
  <c r="Q1258" i="6"/>
  <c r="O1259" i="6"/>
  <c r="Q1259" i="6"/>
  <c r="O1260" i="6"/>
  <c r="Q1260" i="6"/>
  <c r="O1261" i="6"/>
  <c r="Q1261" i="6"/>
  <c r="O1262" i="6"/>
  <c r="Q1262" i="6"/>
  <c r="O1263" i="6"/>
  <c r="Q1263" i="6"/>
  <c r="O1264" i="6"/>
  <c r="Q1264" i="6"/>
  <c r="O1265" i="6"/>
  <c r="Q1265" i="6"/>
  <c r="O1266" i="6"/>
  <c r="Q1266" i="6"/>
  <c r="O1267" i="6"/>
  <c r="Q1267" i="6"/>
  <c r="O1268" i="6"/>
  <c r="Q1268" i="6"/>
  <c r="O1269" i="6"/>
  <c r="Q1269" i="6"/>
  <c r="O1270" i="6"/>
  <c r="Q1270" i="6"/>
  <c r="O1271" i="6"/>
  <c r="Q1271" i="6"/>
  <c r="O1272" i="6"/>
  <c r="Q1272" i="6"/>
  <c r="O1273" i="6"/>
  <c r="Q1273" i="6"/>
  <c r="O1274" i="6"/>
  <c r="Q1274" i="6"/>
  <c r="O1275" i="6"/>
  <c r="Q1275" i="6"/>
  <c r="O1276" i="6"/>
  <c r="Q1276" i="6"/>
  <c r="O1277" i="6"/>
  <c r="Q1277" i="6"/>
  <c r="O1278" i="6"/>
  <c r="Q1278" i="6"/>
  <c r="O1279" i="6"/>
  <c r="Q1279" i="6"/>
  <c r="O1280" i="6"/>
  <c r="Q1280" i="6"/>
  <c r="O1281" i="6"/>
  <c r="Q1281" i="6"/>
  <c r="O1282" i="6"/>
  <c r="Q1282" i="6"/>
  <c r="O1283" i="6"/>
  <c r="Q1283" i="6"/>
  <c r="O1284" i="6"/>
  <c r="Q1284" i="6"/>
  <c r="O1285" i="6"/>
  <c r="Q1285" i="6"/>
  <c r="O1286" i="6"/>
  <c r="Q1286" i="6"/>
  <c r="O1287" i="6"/>
  <c r="Q1287" i="6"/>
  <c r="O1288" i="6"/>
  <c r="Q1288" i="6"/>
  <c r="O1289" i="6"/>
  <c r="Q1289" i="6"/>
  <c r="O1290" i="6"/>
  <c r="Q1290" i="6"/>
  <c r="O1291" i="6"/>
  <c r="Q1291" i="6"/>
  <c r="O1292" i="6"/>
  <c r="Q1292" i="6"/>
  <c r="O1293" i="6"/>
  <c r="Q1293" i="6"/>
  <c r="O1294" i="6"/>
  <c r="Q1294" i="6"/>
  <c r="O1295" i="6"/>
  <c r="Q1295" i="6"/>
  <c r="O1296" i="6"/>
  <c r="Q1296" i="6"/>
  <c r="O1297" i="6"/>
  <c r="Q1297" i="6"/>
  <c r="O1298" i="6"/>
  <c r="Q1298" i="6"/>
  <c r="O1299" i="6"/>
  <c r="Q1299" i="6"/>
  <c r="O1300" i="6"/>
  <c r="Q1300" i="6"/>
  <c r="O1301" i="6"/>
  <c r="Q1301" i="6"/>
  <c r="O1302" i="6"/>
  <c r="Q1302" i="6"/>
  <c r="O1303" i="6"/>
  <c r="Q1303" i="6"/>
  <c r="O1304" i="6"/>
  <c r="Q1304" i="6"/>
  <c r="O1305" i="6"/>
  <c r="Q1305" i="6"/>
  <c r="O1306" i="6"/>
  <c r="Q1306" i="6"/>
  <c r="O1307" i="6"/>
  <c r="Q1307" i="6"/>
  <c r="O1308" i="6"/>
  <c r="Q1308" i="6"/>
  <c r="O1309" i="6"/>
  <c r="Q1309" i="6"/>
  <c r="O1310" i="6"/>
  <c r="Q1310" i="6"/>
  <c r="O1311" i="6"/>
  <c r="Q1311" i="6"/>
  <c r="O1312" i="6"/>
  <c r="Q1312" i="6"/>
  <c r="O1313" i="6"/>
  <c r="Q1313" i="6"/>
  <c r="O1314" i="6"/>
  <c r="Q1314" i="6"/>
  <c r="O1315" i="6"/>
  <c r="Q1315" i="6"/>
  <c r="O1316" i="6"/>
  <c r="Q1316" i="6"/>
  <c r="O1317" i="6"/>
  <c r="Q1317" i="6"/>
  <c r="O1318" i="6"/>
  <c r="Q1318" i="6"/>
  <c r="O1319" i="6"/>
  <c r="Q1319" i="6"/>
  <c r="O1320" i="6"/>
  <c r="Q1320" i="6"/>
  <c r="O1321" i="6"/>
  <c r="Q1321" i="6"/>
  <c r="O1322" i="6"/>
  <c r="Q1322" i="6"/>
  <c r="O1323" i="6"/>
  <c r="Q1323" i="6"/>
  <c r="O1324" i="6"/>
  <c r="Q1324" i="6"/>
  <c r="O1325" i="6"/>
  <c r="Q1325" i="6"/>
  <c r="O1326" i="6"/>
  <c r="Q1326" i="6"/>
  <c r="O1327" i="6"/>
  <c r="Q1327" i="6"/>
  <c r="O1328" i="6"/>
  <c r="Q1328" i="6"/>
  <c r="O1329" i="6"/>
  <c r="Q1329" i="6"/>
  <c r="O1330" i="6"/>
  <c r="Q1330" i="6"/>
  <c r="O1331" i="6"/>
  <c r="Q1331" i="6"/>
  <c r="O1332" i="6"/>
  <c r="Q1332" i="6"/>
  <c r="O1333" i="6"/>
  <c r="Q1333" i="6"/>
  <c r="O1334" i="6"/>
  <c r="Q1334" i="6"/>
  <c r="O1335" i="6"/>
  <c r="Q1335" i="6"/>
  <c r="O1336" i="6"/>
  <c r="Q1336" i="6"/>
  <c r="O1337" i="6"/>
  <c r="Q1337" i="6"/>
  <c r="O1338" i="6"/>
  <c r="Q1338" i="6"/>
  <c r="O1339" i="6"/>
  <c r="Q1339" i="6"/>
  <c r="O1340" i="6"/>
  <c r="Q1340" i="6"/>
  <c r="O1341" i="6"/>
  <c r="Q1341" i="6"/>
  <c r="O1342" i="6"/>
  <c r="Q1342" i="6"/>
  <c r="O1343" i="6"/>
  <c r="Q1343" i="6"/>
  <c r="O1344" i="6"/>
  <c r="Q1344" i="6"/>
  <c r="O1345" i="6"/>
  <c r="Q1345" i="6"/>
  <c r="O1346" i="6"/>
  <c r="Q1346" i="6"/>
  <c r="O1347" i="6"/>
  <c r="Q1347" i="6"/>
  <c r="O1348" i="6"/>
  <c r="Q1348" i="6"/>
  <c r="O1349" i="6"/>
  <c r="Q1349" i="6"/>
  <c r="O1350" i="6"/>
  <c r="Q1350" i="6"/>
  <c r="O1351" i="6"/>
  <c r="Q1351" i="6"/>
  <c r="O1352" i="6"/>
  <c r="Q1352" i="6"/>
  <c r="O1353" i="6"/>
  <c r="Q1353" i="6"/>
  <c r="O1354" i="6"/>
  <c r="Q1354" i="6"/>
  <c r="O1355" i="6"/>
  <c r="Q1355" i="6"/>
  <c r="O1356" i="6"/>
  <c r="Q1356" i="6"/>
  <c r="O1357" i="6"/>
  <c r="Q1357" i="6"/>
  <c r="O1358" i="6"/>
  <c r="Q1358" i="6"/>
  <c r="O1359" i="6"/>
  <c r="Q1359" i="6"/>
  <c r="O1360" i="6"/>
  <c r="Q1360" i="6"/>
  <c r="O1361" i="6"/>
  <c r="Q1361" i="6"/>
  <c r="O1362" i="6"/>
  <c r="Q1362" i="6"/>
  <c r="O1363" i="6"/>
  <c r="Q1363" i="6"/>
  <c r="O1364" i="6"/>
  <c r="Q1364" i="6"/>
  <c r="O1365" i="6"/>
  <c r="Q1365" i="6"/>
  <c r="O1366" i="6"/>
  <c r="Q1366" i="6"/>
  <c r="O1367" i="6"/>
  <c r="Q1367" i="6"/>
  <c r="O1368" i="6"/>
  <c r="Q1368" i="6"/>
  <c r="O1369" i="6"/>
  <c r="Q1369" i="6"/>
  <c r="O1370" i="6"/>
  <c r="Q1370" i="6"/>
  <c r="O1371" i="6"/>
  <c r="Q1371" i="6"/>
  <c r="O1372" i="6"/>
  <c r="Q1372" i="6"/>
  <c r="O1373" i="6"/>
  <c r="Q1373" i="6"/>
  <c r="O1374" i="6"/>
  <c r="Q1374" i="6"/>
  <c r="O1375" i="6"/>
  <c r="Q1375" i="6"/>
  <c r="O1376" i="6"/>
  <c r="Q1376" i="6"/>
  <c r="O1377" i="6"/>
  <c r="Q1377" i="6"/>
  <c r="O1378" i="6"/>
  <c r="Q1378" i="6"/>
  <c r="O1379" i="6"/>
  <c r="Q1379" i="6"/>
  <c r="O1380" i="6"/>
  <c r="Q1380" i="6"/>
  <c r="O1381" i="6"/>
  <c r="Q1381" i="6"/>
  <c r="O1382" i="6"/>
  <c r="Q1382" i="6"/>
  <c r="O1383" i="6"/>
  <c r="Q1383" i="6"/>
  <c r="O1384" i="6"/>
  <c r="Q1384" i="6"/>
  <c r="O1385" i="6"/>
  <c r="Q1385" i="6"/>
  <c r="O1386" i="6"/>
  <c r="Q1386" i="6"/>
  <c r="O1387" i="6"/>
  <c r="Q1387" i="6"/>
  <c r="O1388" i="6"/>
  <c r="Q1388" i="6"/>
  <c r="O1389" i="6"/>
  <c r="Q1389" i="6"/>
  <c r="O1390" i="6"/>
  <c r="Q1390" i="6"/>
  <c r="O1391" i="6"/>
  <c r="Q1391" i="6"/>
  <c r="O1392" i="6"/>
  <c r="Q1392" i="6"/>
  <c r="O1393" i="6"/>
  <c r="Q1393" i="6"/>
  <c r="O1394" i="6"/>
  <c r="Q1394" i="6"/>
  <c r="O1395" i="6"/>
  <c r="Q1395" i="6"/>
  <c r="O1396" i="6"/>
  <c r="Q1396" i="6"/>
  <c r="O1397" i="6"/>
  <c r="Q1397" i="6"/>
  <c r="O1398" i="6"/>
  <c r="Q1398" i="6"/>
  <c r="O1399" i="6"/>
  <c r="Q1399" i="6"/>
  <c r="O1400" i="6"/>
  <c r="Q1400" i="6"/>
  <c r="O1401" i="6"/>
  <c r="Q1401" i="6"/>
  <c r="O1402" i="6"/>
  <c r="Q1402" i="6"/>
  <c r="O1403" i="6"/>
  <c r="Q1403" i="6"/>
  <c r="O1404" i="6"/>
  <c r="Q1404" i="6"/>
  <c r="O1405" i="6"/>
  <c r="Q1405" i="6"/>
  <c r="R1405" i="6"/>
  <c r="U1405" i="6"/>
  <c r="O1406" i="6"/>
  <c r="Q1406" i="6"/>
  <c r="O1407" i="6"/>
  <c r="Q1407" i="6"/>
  <c r="O1408" i="6"/>
  <c r="Q1408" i="6"/>
  <c r="O1409" i="6"/>
  <c r="Q1409" i="6"/>
  <c r="O1410" i="6"/>
  <c r="Q1410" i="6"/>
  <c r="O1411" i="6"/>
  <c r="Q1411" i="6"/>
  <c r="O1412" i="6"/>
  <c r="Q1412" i="6"/>
  <c r="O1413" i="6"/>
  <c r="Q1413" i="6"/>
  <c r="O1414" i="6"/>
  <c r="Q1414" i="6"/>
  <c r="O1415" i="6"/>
  <c r="Q1415" i="6"/>
  <c r="O1416" i="6"/>
  <c r="Q1416" i="6"/>
  <c r="O1417" i="6"/>
  <c r="Q1417" i="6"/>
  <c r="O1418" i="6"/>
  <c r="Q1418" i="6"/>
  <c r="O1419" i="6"/>
  <c r="Q1419" i="6"/>
  <c r="O1420" i="6"/>
  <c r="Q1420" i="6"/>
  <c r="O1421" i="6"/>
  <c r="Q1421" i="6"/>
  <c r="O1422" i="6"/>
  <c r="Q1422" i="6"/>
  <c r="O1423" i="6"/>
  <c r="Q1423" i="6"/>
  <c r="O1424" i="6"/>
  <c r="Q1424" i="6"/>
  <c r="O1425" i="6"/>
  <c r="Q1425" i="6"/>
  <c r="O1426" i="6"/>
  <c r="Q1426" i="6"/>
  <c r="O1427" i="6"/>
  <c r="Q1427" i="6"/>
  <c r="O1428" i="6"/>
  <c r="Q1428" i="6"/>
  <c r="O1429" i="6"/>
  <c r="Q1429" i="6"/>
  <c r="O1430" i="6"/>
  <c r="Q1430" i="6"/>
  <c r="O1431" i="6"/>
  <c r="Q1431" i="6"/>
  <c r="O1432" i="6"/>
  <c r="Q1432" i="6"/>
  <c r="O1433" i="6"/>
  <c r="Q1433" i="6"/>
  <c r="O1434" i="6"/>
  <c r="Q1434" i="6"/>
  <c r="O1435" i="6"/>
  <c r="Q1435" i="6"/>
  <c r="O1436" i="6"/>
  <c r="Q1436" i="6"/>
  <c r="O1437" i="6"/>
  <c r="Q1437" i="6"/>
  <c r="O1438" i="6"/>
  <c r="Q1438" i="6"/>
  <c r="O1439" i="6"/>
  <c r="Q1439" i="6"/>
  <c r="O1440" i="6"/>
  <c r="Q1440" i="6"/>
  <c r="O1441" i="6"/>
  <c r="Q1441" i="6"/>
  <c r="O1442" i="6"/>
  <c r="Q1442" i="6"/>
  <c r="O1443" i="6"/>
  <c r="Q1443" i="6"/>
  <c r="O1444" i="6"/>
  <c r="Q1444" i="6"/>
  <c r="O1445" i="6"/>
  <c r="Q1445" i="6"/>
  <c r="O1446" i="6"/>
  <c r="Q1446" i="6"/>
  <c r="O1447" i="6"/>
  <c r="Q1447" i="6"/>
  <c r="O1448" i="6"/>
  <c r="Q1448" i="6"/>
  <c r="O1449" i="6"/>
  <c r="Q1449" i="6"/>
  <c r="O1450" i="6"/>
  <c r="Q1450" i="6"/>
  <c r="O1451" i="6"/>
  <c r="Q1451" i="6"/>
  <c r="O1452" i="6"/>
  <c r="Q1452" i="6"/>
  <c r="O1453" i="6"/>
  <c r="Q1453" i="6"/>
  <c r="O1454" i="6"/>
  <c r="Q1454" i="6"/>
  <c r="O1455" i="6"/>
  <c r="Q1455" i="6"/>
  <c r="O1456" i="6"/>
  <c r="Q1456" i="6"/>
  <c r="O1457" i="6"/>
  <c r="Q1457" i="6"/>
  <c r="O1458" i="6"/>
  <c r="Q1458" i="6"/>
  <c r="O1459" i="6"/>
  <c r="Q1459" i="6"/>
  <c r="O1460" i="6"/>
  <c r="Q1460" i="6"/>
  <c r="O1461" i="6"/>
  <c r="Q1461" i="6"/>
  <c r="O1462" i="6"/>
  <c r="Q1462" i="6"/>
  <c r="O1463" i="6"/>
  <c r="Q1463" i="6"/>
  <c r="O1464" i="6"/>
  <c r="Q1464" i="6"/>
  <c r="O1465" i="6"/>
  <c r="Q1465" i="6"/>
  <c r="O1466" i="6"/>
  <c r="Q1466" i="6"/>
  <c r="O1467" i="6"/>
  <c r="Q1467" i="6"/>
  <c r="O1468" i="6"/>
  <c r="Q1468" i="6"/>
  <c r="O1469" i="6"/>
  <c r="Q1469" i="6"/>
  <c r="O1470" i="6"/>
  <c r="Q1470" i="6"/>
  <c r="O1471" i="6"/>
  <c r="Q1471" i="6"/>
  <c r="O1472" i="6"/>
  <c r="Q1472" i="6"/>
  <c r="O1473" i="6"/>
  <c r="Q1473" i="6"/>
  <c r="O1474" i="6"/>
  <c r="Q1474" i="6"/>
  <c r="O1475" i="6"/>
  <c r="Q1475" i="6"/>
  <c r="O1476" i="6"/>
  <c r="Q1476" i="6"/>
  <c r="O1477" i="6"/>
  <c r="Q1477" i="6"/>
  <c r="O1478" i="6"/>
  <c r="Q1478" i="6"/>
  <c r="O1479" i="6"/>
  <c r="Q1479" i="6"/>
  <c r="O1480" i="6"/>
  <c r="Q1480" i="6"/>
  <c r="O1481" i="6"/>
  <c r="Q1481" i="6"/>
  <c r="O1482" i="6"/>
  <c r="Q1482" i="6"/>
  <c r="O1483" i="6"/>
  <c r="Q1483" i="6"/>
  <c r="O1484" i="6"/>
  <c r="Q1484" i="6"/>
  <c r="O1485" i="6"/>
  <c r="Q1485" i="6"/>
  <c r="O1486" i="6"/>
  <c r="Q1486" i="6"/>
  <c r="O1487" i="6"/>
  <c r="Q1487" i="6"/>
  <c r="O1488" i="6"/>
  <c r="Q1488" i="6"/>
  <c r="O1489" i="6"/>
  <c r="Q1489" i="6"/>
  <c r="O1490" i="6"/>
  <c r="Q1490" i="6"/>
  <c r="O1491" i="6"/>
  <c r="Q1491" i="6"/>
  <c r="O1492" i="6"/>
  <c r="Q1492" i="6"/>
  <c r="O1493" i="6"/>
  <c r="Q1493" i="6"/>
  <c r="O1494" i="6"/>
  <c r="Q1494" i="6"/>
  <c r="O1495" i="6"/>
  <c r="Q1495" i="6"/>
  <c r="O1496" i="6"/>
  <c r="Q1496" i="6"/>
  <c r="O1497" i="6"/>
  <c r="Q1497" i="6"/>
  <c r="O1498" i="6"/>
  <c r="Q1498" i="6"/>
  <c r="O1499" i="6"/>
  <c r="Q1499" i="6"/>
  <c r="O1500" i="6"/>
  <c r="Q1500" i="6"/>
  <c r="O1501" i="6"/>
  <c r="Q1501" i="6"/>
  <c r="O1502" i="6"/>
  <c r="Q1502" i="6"/>
  <c r="O1503" i="6"/>
  <c r="Q1503" i="6"/>
  <c r="O1504" i="6"/>
  <c r="Q1504" i="6"/>
  <c r="O1505" i="6"/>
  <c r="Q1505" i="6"/>
  <c r="O1506" i="6"/>
  <c r="Q1506" i="6"/>
  <c r="O1507" i="6"/>
  <c r="Q1507" i="6"/>
  <c r="O1508" i="6"/>
  <c r="Q1508" i="6"/>
  <c r="O1509" i="6"/>
  <c r="Q1509" i="6"/>
  <c r="O1510" i="6"/>
  <c r="Q1510" i="6"/>
  <c r="O1511" i="6"/>
  <c r="Q1511" i="6"/>
  <c r="O1512" i="6"/>
  <c r="Q1512" i="6"/>
  <c r="O1513" i="6"/>
  <c r="Q1513" i="6"/>
  <c r="O1514" i="6"/>
  <c r="Q1514" i="6"/>
  <c r="O1515" i="6"/>
  <c r="Q1515" i="6"/>
  <c r="O1516" i="6"/>
  <c r="Q1516" i="6"/>
  <c r="O1517" i="6"/>
  <c r="Q1517" i="6"/>
  <c r="O1518" i="6"/>
  <c r="Q1518" i="6"/>
  <c r="O1519" i="6"/>
  <c r="Q1519" i="6"/>
  <c r="O1520" i="6"/>
  <c r="Q1520" i="6"/>
  <c r="O1521" i="6"/>
  <c r="Q1521" i="6"/>
  <c r="O1522" i="6"/>
  <c r="Q1522" i="6"/>
  <c r="O1523" i="6"/>
  <c r="Q1523" i="6"/>
  <c r="O1524" i="6"/>
  <c r="Q1524" i="6"/>
  <c r="O1525" i="6"/>
  <c r="Q1525" i="6"/>
  <c r="O1526" i="6"/>
  <c r="Q1526" i="6"/>
  <c r="O1527" i="6"/>
  <c r="Q1527" i="6"/>
  <c r="O1528" i="6"/>
  <c r="Q1528" i="6"/>
  <c r="O1529" i="6"/>
  <c r="Q1529" i="6"/>
  <c r="O1530" i="6"/>
  <c r="Q1530" i="6"/>
  <c r="O1531" i="6"/>
  <c r="Q1531" i="6"/>
  <c r="O1532" i="6"/>
  <c r="Q1532" i="6"/>
  <c r="O1533" i="6"/>
  <c r="Q1533" i="6"/>
  <c r="O1534" i="6"/>
  <c r="Q1534" i="6"/>
  <c r="O1535" i="6"/>
  <c r="Q1535" i="6"/>
  <c r="O1536" i="6"/>
  <c r="Q1536" i="6"/>
  <c r="O1537" i="6"/>
  <c r="Q1537" i="6"/>
  <c r="O1538" i="6"/>
  <c r="Q1538" i="6"/>
  <c r="O1539" i="6"/>
  <c r="Q1539" i="6"/>
  <c r="O1540" i="6"/>
  <c r="Q1540" i="6"/>
  <c r="O1541" i="6"/>
  <c r="Q1541" i="6"/>
  <c r="O1542" i="6"/>
  <c r="Q1542" i="6"/>
  <c r="O1543" i="6"/>
  <c r="Q1543" i="6"/>
  <c r="O1544" i="6"/>
  <c r="Q1544" i="6"/>
  <c r="O1545" i="6"/>
  <c r="Q1545" i="6"/>
  <c r="O1546" i="6"/>
  <c r="Q1546" i="6"/>
  <c r="O1547" i="6"/>
  <c r="Q1547" i="6"/>
  <c r="R1547" i="6"/>
  <c r="U1547" i="6"/>
  <c r="O1548" i="6"/>
  <c r="Q1548" i="6"/>
  <c r="O1549" i="6"/>
  <c r="Q1549" i="6"/>
  <c r="O1550" i="6"/>
  <c r="Q1550" i="6"/>
  <c r="O1551" i="6"/>
  <c r="Q1551" i="6"/>
  <c r="O1552" i="6"/>
  <c r="Q1552" i="6"/>
  <c r="O1553" i="6"/>
  <c r="Q1553" i="6"/>
  <c r="O1554" i="6"/>
  <c r="Q1554" i="6"/>
  <c r="O1555" i="6"/>
  <c r="Q1555" i="6"/>
  <c r="O1556" i="6"/>
  <c r="Q1556" i="6"/>
  <c r="O1557" i="6"/>
  <c r="Q1557" i="6"/>
  <c r="O1558" i="6"/>
  <c r="Q1558" i="6"/>
  <c r="O1559" i="6"/>
  <c r="Q1559" i="6"/>
  <c r="O1560" i="6"/>
  <c r="Q1560" i="6"/>
  <c r="R1560" i="6"/>
  <c r="U1560" i="6"/>
  <c r="O1561" i="6"/>
  <c r="Q1561" i="6"/>
  <c r="O1562" i="6"/>
  <c r="Q1562" i="6"/>
  <c r="O1563" i="6"/>
  <c r="Q1563" i="6"/>
  <c r="O1564" i="6"/>
  <c r="Q1564" i="6"/>
  <c r="O1565" i="6"/>
  <c r="Q1565" i="6"/>
  <c r="O1566" i="6"/>
  <c r="Q1566" i="6"/>
  <c r="O1567" i="6"/>
  <c r="Q1567" i="6"/>
  <c r="O1568" i="6"/>
  <c r="Q1568" i="6"/>
  <c r="O1569" i="6"/>
  <c r="Q1569" i="6"/>
  <c r="O1570" i="6"/>
  <c r="Q1570" i="6"/>
  <c r="O1571" i="6"/>
  <c r="Q1571" i="6"/>
  <c r="O1572" i="6"/>
  <c r="Q1572" i="6"/>
  <c r="O1573" i="6"/>
  <c r="Q1573" i="6"/>
  <c r="O1574" i="6"/>
  <c r="Q1574" i="6"/>
  <c r="O1575" i="6"/>
  <c r="Q1575" i="6"/>
  <c r="O1576" i="6"/>
  <c r="Q1576" i="6"/>
  <c r="O1577" i="6"/>
  <c r="Q1577" i="6"/>
  <c r="O1578" i="6"/>
  <c r="Q1578" i="6"/>
  <c r="O1579" i="6"/>
  <c r="Q1579" i="6"/>
  <c r="O1580" i="6"/>
  <c r="Q1580" i="6"/>
  <c r="O1581" i="6"/>
  <c r="Q1581" i="6"/>
  <c r="O1582" i="6"/>
  <c r="Q1582" i="6"/>
  <c r="O1583" i="6"/>
  <c r="Q1583" i="6"/>
  <c r="O1584" i="6"/>
  <c r="Q1584" i="6"/>
  <c r="O1585" i="6"/>
  <c r="Q1585" i="6"/>
  <c r="O1586" i="6"/>
  <c r="Q1586" i="6"/>
  <c r="O1587" i="6"/>
  <c r="Q1587" i="6"/>
  <c r="O1588" i="6"/>
  <c r="Q1588" i="6"/>
  <c r="O1589" i="6"/>
  <c r="Q1589" i="6"/>
  <c r="O1590" i="6"/>
  <c r="Q1590" i="6"/>
  <c r="O1591" i="6"/>
  <c r="Q1591" i="6"/>
  <c r="O1592" i="6"/>
  <c r="Q1592" i="6"/>
  <c r="O1593" i="6"/>
  <c r="Q1593" i="6"/>
  <c r="O1594" i="6"/>
  <c r="Q1594" i="6"/>
  <c r="O1595" i="6"/>
  <c r="Q1595" i="6"/>
  <c r="O1596" i="6"/>
  <c r="Q1596" i="6"/>
  <c r="O1597" i="6"/>
  <c r="Q1597" i="6"/>
  <c r="O1598" i="6"/>
  <c r="Q1598" i="6"/>
  <c r="O1599" i="6"/>
  <c r="Q1599" i="6"/>
  <c r="O1600" i="6"/>
  <c r="Q1600" i="6"/>
  <c r="O1601" i="6"/>
  <c r="Q1601" i="6"/>
  <c r="O1602" i="6"/>
  <c r="Q1602" i="6"/>
  <c r="O1603" i="6"/>
  <c r="Q1603" i="6"/>
  <c r="O1604" i="6"/>
  <c r="Q1604" i="6"/>
  <c r="O1605" i="6"/>
  <c r="Q1605" i="6"/>
  <c r="O1606" i="6"/>
  <c r="Q1606" i="6"/>
  <c r="O1607" i="6"/>
  <c r="Q1607" i="6"/>
  <c r="O1608" i="6"/>
  <c r="Q1608" i="6"/>
  <c r="O1609" i="6"/>
  <c r="Q1609" i="6"/>
  <c r="O1610" i="6"/>
  <c r="Q1610" i="6"/>
  <c r="O1611" i="6"/>
  <c r="Q1611" i="6"/>
  <c r="O1612" i="6"/>
  <c r="Q1612" i="6"/>
  <c r="O1613" i="6"/>
  <c r="Q1613" i="6"/>
  <c r="O1614" i="6"/>
  <c r="Q1614" i="6"/>
  <c r="O1615" i="6"/>
  <c r="Q1615" i="6"/>
  <c r="O1616" i="6"/>
  <c r="Q1616" i="6"/>
  <c r="O1617" i="6"/>
  <c r="Q1617" i="6"/>
  <c r="O1618" i="6"/>
  <c r="Q1618" i="6"/>
  <c r="O1619" i="6"/>
  <c r="Q1619" i="6"/>
  <c r="O1620" i="6"/>
  <c r="Q1620" i="6"/>
  <c r="O1621" i="6"/>
  <c r="Q1621" i="6"/>
  <c r="O1622" i="6"/>
  <c r="Q1622" i="6"/>
  <c r="O1623" i="6"/>
  <c r="Q1623" i="6"/>
  <c r="O1624" i="6"/>
  <c r="Q1624" i="6"/>
  <c r="O1625" i="6"/>
  <c r="Q1625" i="6"/>
  <c r="O1626" i="6"/>
  <c r="Q1626" i="6"/>
  <c r="O1627" i="6"/>
  <c r="Q1627" i="6"/>
  <c r="O1628" i="6"/>
  <c r="Q1628" i="6"/>
  <c r="O1629" i="6"/>
  <c r="Q1629" i="6"/>
  <c r="O1630" i="6"/>
  <c r="Q1630" i="6"/>
  <c r="O1631" i="6"/>
  <c r="Q1631" i="6"/>
  <c r="O1632" i="6"/>
  <c r="Q1632" i="6"/>
  <c r="R1632" i="6"/>
  <c r="U1632" i="6"/>
  <c r="O1633" i="6"/>
  <c r="Q1633" i="6"/>
  <c r="O1634" i="6"/>
  <c r="Q1634" i="6"/>
  <c r="O1635" i="6"/>
  <c r="Q1635" i="6"/>
  <c r="O1636" i="6"/>
  <c r="Q1636" i="6"/>
  <c r="O1637" i="6"/>
  <c r="Q1637" i="6"/>
  <c r="O1638" i="6"/>
  <c r="Q1638" i="6"/>
  <c r="O1639" i="6"/>
  <c r="Q1639" i="6"/>
  <c r="O1640" i="6"/>
  <c r="Q1640" i="6"/>
  <c r="O1641" i="6"/>
  <c r="Q1641" i="6"/>
  <c r="O1642" i="6"/>
  <c r="Q1642" i="6"/>
  <c r="O1643" i="6"/>
  <c r="Q1643" i="6"/>
  <c r="O1644" i="6"/>
  <c r="Q1644" i="6"/>
  <c r="O1645" i="6"/>
  <c r="Q1645" i="6"/>
  <c r="O1646" i="6"/>
  <c r="Q1646" i="6"/>
  <c r="O1647" i="6"/>
  <c r="Q1647" i="6"/>
  <c r="O1648" i="6"/>
  <c r="Q1648" i="6"/>
  <c r="O1649" i="6"/>
  <c r="Q1649" i="6"/>
  <c r="O1650" i="6"/>
  <c r="Q1650" i="6"/>
  <c r="O1651" i="6"/>
  <c r="Q1651" i="6"/>
  <c r="O1652" i="6"/>
  <c r="Q1652" i="6"/>
  <c r="O1653" i="6"/>
  <c r="Q1653" i="6"/>
  <c r="O1654" i="6"/>
  <c r="Q1654" i="6"/>
  <c r="O1655" i="6"/>
  <c r="Q1655" i="6"/>
  <c r="O1656" i="6"/>
  <c r="Q1656" i="6"/>
  <c r="O1657" i="6"/>
  <c r="Q1657" i="6"/>
  <c r="O1658" i="6"/>
  <c r="Q1658" i="6"/>
  <c r="O1659" i="6"/>
  <c r="Q1659" i="6"/>
  <c r="O1660" i="6"/>
  <c r="Q1660" i="6"/>
  <c r="O1661" i="6"/>
  <c r="Q1661" i="6"/>
  <c r="R1661" i="6"/>
  <c r="U1661" i="6"/>
  <c r="O1662" i="6"/>
  <c r="Q1662" i="6"/>
  <c r="O1663" i="6"/>
  <c r="Q1663" i="6"/>
  <c r="O1664" i="6"/>
  <c r="Q1664" i="6"/>
  <c r="O1665" i="6"/>
  <c r="Q1665" i="6"/>
  <c r="O1666" i="6"/>
  <c r="Q1666" i="6"/>
  <c r="O1667" i="6"/>
  <c r="Q1667" i="6"/>
  <c r="O1668" i="6"/>
  <c r="Q1668" i="6"/>
  <c r="O1669" i="6"/>
  <c r="Q1669" i="6"/>
  <c r="O1670" i="6"/>
  <c r="Q1670" i="6"/>
  <c r="O1671" i="6"/>
  <c r="Q1671" i="6"/>
  <c r="O1672" i="6"/>
  <c r="Q1672" i="6"/>
  <c r="O1673" i="6"/>
  <c r="Q1673" i="6"/>
  <c r="O1674" i="6"/>
  <c r="Q1674" i="6"/>
  <c r="O1675" i="6"/>
  <c r="Q1675" i="6"/>
  <c r="O1676" i="6"/>
  <c r="Q1676" i="6"/>
  <c r="O1677" i="6"/>
  <c r="Q1677" i="6"/>
  <c r="O1678" i="6"/>
  <c r="Q1678" i="6"/>
  <c r="O1679" i="6"/>
  <c r="Q1679" i="6"/>
  <c r="O1680" i="6"/>
  <c r="Q1680" i="6"/>
  <c r="O1681" i="6"/>
  <c r="Q1681" i="6"/>
  <c r="O1682" i="6"/>
  <c r="Q1682" i="6"/>
  <c r="O1683" i="6"/>
  <c r="Q1683" i="6"/>
  <c r="O1684" i="6"/>
  <c r="Q1684" i="6"/>
  <c r="O1685" i="6"/>
  <c r="Q1685" i="6"/>
  <c r="O1686" i="6"/>
  <c r="Q1686" i="6"/>
  <c r="O1687" i="6"/>
  <c r="Q1687" i="6"/>
  <c r="O1688" i="6"/>
  <c r="Q1688" i="6"/>
  <c r="O1689" i="6"/>
  <c r="Q1689" i="6"/>
  <c r="O1690" i="6"/>
  <c r="Q1690" i="6"/>
  <c r="O1691" i="6"/>
  <c r="Q1691" i="6"/>
  <c r="O1692" i="6"/>
  <c r="Q1692" i="6"/>
  <c r="O1693" i="6"/>
  <c r="Q1693" i="6"/>
  <c r="O1694" i="6"/>
  <c r="Q1694" i="6"/>
  <c r="O1695" i="6"/>
  <c r="Q1695" i="6"/>
  <c r="O1696" i="6"/>
  <c r="Q1696" i="6"/>
  <c r="O1697" i="6"/>
  <c r="Q1697" i="6"/>
  <c r="O1698" i="6"/>
  <c r="Q1698" i="6"/>
  <c r="O1699" i="6"/>
  <c r="Q1699" i="6"/>
  <c r="O1700" i="6"/>
  <c r="Q1700" i="6"/>
  <c r="O1701" i="6"/>
  <c r="Q1701" i="6"/>
  <c r="O1702" i="6"/>
  <c r="Q1702" i="6"/>
  <c r="O1703" i="6"/>
  <c r="Q1703" i="6"/>
  <c r="O1704" i="6"/>
  <c r="Q1704" i="6"/>
  <c r="O1705" i="6"/>
  <c r="Q1705" i="6"/>
  <c r="O1706" i="6"/>
  <c r="Q1706" i="6"/>
  <c r="O1707" i="6"/>
  <c r="Q1707" i="6"/>
  <c r="O1708" i="6"/>
  <c r="Q1708" i="6"/>
  <c r="O1709" i="6"/>
  <c r="Q1709" i="6"/>
  <c r="O1710" i="6"/>
  <c r="Q1710" i="6"/>
  <c r="O1711" i="6"/>
  <c r="Q1711" i="6"/>
  <c r="O1712" i="6"/>
  <c r="Q1712" i="6"/>
  <c r="O1713" i="6"/>
  <c r="Q1713" i="6"/>
  <c r="O1714" i="6"/>
  <c r="Q1714" i="6"/>
  <c r="O1715" i="6"/>
  <c r="Q1715" i="6"/>
  <c r="O1716" i="6"/>
  <c r="Q1716" i="6"/>
  <c r="O1717" i="6"/>
  <c r="Q1717" i="6"/>
  <c r="O1718" i="6"/>
  <c r="Q1718" i="6"/>
  <c r="O1719" i="6"/>
  <c r="Q1719" i="6"/>
  <c r="O1720" i="6"/>
  <c r="Q1720" i="6"/>
  <c r="O1721" i="6"/>
  <c r="Q1721" i="6"/>
  <c r="O1722" i="6"/>
  <c r="Q1722" i="6"/>
  <c r="O1723" i="6"/>
  <c r="Q1723" i="6"/>
  <c r="O1724" i="6"/>
  <c r="Q1724" i="6"/>
  <c r="R1724" i="6"/>
  <c r="U1724" i="6"/>
  <c r="O1725" i="6"/>
  <c r="Q1725" i="6"/>
  <c r="O1726" i="6"/>
  <c r="Q1726" i="6"/>
  <c r="O1727" i="6"/>
  <c r="Q1727" i="6"/>
  <c r="O1728" i="6"/>
  <c r="Q1728" i="6"/>
  <c r="O1729" i="6"/>
  <c r="Q1729" i="6"/>
  <c r="O1730" i="6"/>
  <c r="Q1730" i="6"/>
  <c r="R1730" i="6"/>
  <c r="U1730" i="6"/>
  <c r="O1731" i="6"/>
  <c r="Q1731" i="6"/>
  <c r="O1732" i="6"/>
  <c r="Q1732" i="6"/>
  <c r="O1733" i="6"/>
  <c r="Q1733" i="6"/>
  <c r="O1734" i="6"/>
  <c r="Q1734" i="6"/>
  <c r="O1735" i="6"/>
  <c r="Q1735" i="6"/>
  <c r="O1736" i="6"/>
  <c r="Q1736" i="6"/>
  <c r="O1737" i="6"/>
  <c r="Q1737" i="6"/>
  <c r="O1738" i="6"/>
  <c r="Q1738" i="6"/>
  <c r="O1739" i="6"/>
  <c r="Q1739" i="6"/>
  <c r="O1740" i="6"/>
  <c r="Q1740" i="6"/>
  <c r="O1741" i="6"/>
  <c r="Q1741" i="6"/>
  <c r="O1742" i="6"/>
  <c r="Q1742" i="6"/>
  <c r="O1743" i="6"/>
  <c r="Q1743" i="6"/>
  <c r="O1744" i="6"/>
  <c r="Q1744" i="6"/>
  <c r="O1745" i="6"/>
  <c r="Q1745" i="6"/>
  <c r="O1746" i="6"/>
  <c r="Q1746" i="6"/>
  <c r="O1747" i="6"/>
  <c r="Q1747" i="6"/>
  <c r="O1748" i="6"/>
  <c r="Q1748" i="6"/>
  <c r="O1749" i="6"/>
  <c r="Q1749" i="6"/>
  <c r="O1750" i="6"/>
  <c r="Q1750" i="6"/>
  <c r="O1751" i="6"/>
  <c r="Q1751" i="6"/>
  <c r="O1752" i="6"/>
  <c r="Q1752" i="6"/>
  <c r="O1753" i="6"/>
  <c r="Q1753" i="6"/>
  <c r="O1754" i="6"/>
  <c r="Q1754" i="6"/>
  <c r="O1755" i="6"/>
  <c r="Q1755" i="6"/>
  <c r="O1756" i="6"/>
  <c r="Q1756" i="6"/>
  <c r="O1757" i="6"/>
  <c r="Q1757" i="6"/>
  <c r="O1758" i="6"/>
  <c r="Q1758" i="6"/>
  <c r="O1759" i="6"/>
  <c r="Q1759" i="6"/>
  <c r="O1760" i="6"/>
  <c r="Q1760" i="6"/>
  <c r="O1761" i="6"/>
  <c r="Q1761" i="6"/>
  <c r="O1762" i="6"/>
  <c r="Q1762" i="6"/>
  <c r="O1763" i="6"/>
  <c r="Q1763" i="6"/>
  <c r="O1764" i="6"/>
  <c r="Q1764" i="6"/>
  <c r="O1765" i="6"/>
  <c r="Q1765" i="6"/>
  <c r="O1766" i="6"/>
  <c r="Q1766" i="6"/>
  <c r="O1767" i="6"/>
  <c r="Q1767" i="6"/>
  <c r="O1768" i="6"/>
  <c r="Q1768" i="6"/>
  <c r="O1769" i="6"/>
  <c r="Q1769" i="6"/>
  <c r="O1770" i="6"/>
  <c r="Q1770" i="6"/>
  <c r="O1771" i="6"/>
  <c r="Q1771" i="6"/>
  <c r="O1772" i="6"/>
  <c r="Q1772" i="6"/>
  <c r="O1773" i="6"/>
  <c r="Q1773" i="6"/>
  <c r="O1774" i="6"/>
  <c r="Q1774" i="6"/>
  <c r="O1775" i="6"/>
  <c r="Q1775" i="6"/>
  <c r="O1776" i="6"/>
  <c r="Q1776" i="6"/>
  <c r="O1777" i="6"/>
  <c r="Q1777" i="6"/>
  <c r="O1778" i="6"/>
  <c r="Q1778" i="6"/>
  <c r="O1779" i="6"/>
  <c r="Q1779" i="6"/>
  <c r="O1780" i="6"/>
  <c r="Q1780" i="6"/>
  <c r="O1781" i="6"/>
  <c r="Q1781" i="6"/>
  <c r="O1782" i="6"/>
  <c r="Q1782" i="6"/>
  <c r="O1783" i="6"/>
  <c r="Q1783" i="6"/>
  <c r="O1784" i="6"/>
  <c r="Q1784" i="6"/>
  <c r="O1785" i="6"/>
  <c r="Q1785" i="6"/>
  <c r="O1786" i="6"/>
  <c r="Q1786" i="6"/>
  <c r="O1787" i="6"/>
  <c r="Q1787" i="6"/>
  <c r="O1788" i="6"/>
  <c r="Q1788" i="6"/>
  <c r="O1789" i="6"/>
  <c r="Q1789" i="6"/>
  <c r="O1790" i="6"/>
  <c r="Q1790" i="6"/>
  <c r="O1791" i="6"/>
  <c r="Q1791" i="6"/>
  <c r="O1792" i="6"/>
  <c r="Q1792" i="6"/>
  <c r="O1793" i="6"/>
  <c r="Q1793" i="6"/>
  <c r="O1794" i="6"/>
  <c r="Q1794" i="6"/>
  <c r="O1795" i="6"/>
  <c r="Q1795" i="6"/>
  <c r="O1796" i="6"/>
  <c r="Q1796" i="6"/>
  <c r="O1797" i="6"/>
  <c r="Q1797" i="6"/>
  <c r="O1798" i="6"/>
  <c r="Q1798" i="6"/>
  <c r="O1799" i="6"/>
  <c r="Q1799" i="6"/>
  <c r="O1800" i="6"/>
  <c r="Q1800" i="6"/>
  <c r="O1801" i="6"/>
  <c r="Q1801" i="6"/>
  <c r="O1802" i="6"/>
  <c r="Q1802" i="6"/>
  <c r="O1803" i="6"/>
  <c r="Q1803" i="6"/>
  <c r="O1804" i="6"/>
  <c r="Q1804" i="6"/>
  <c r="O1805" i="6"/>
  <c r="Q1805" i="6"/>
  <c r="O1806" i="6"/>
  <c r="Q1806" i="6"/>
  <c r="O1807" i="6"/>
  <c r="Q1807" i="6"/>
  <c r="O1808" i="6"/>
  <c r="Q1808" i="6"/>
  <c r="O1809" i="6"/>
  <c r="Q1809" i="6"/>
  <c r="O1810" i="6"/>
  <c r="Q1810" i="6"/>
  <c r="O1811" i="6"/>
  <c r="Q1811" i="6"/>
  <c r="O1812" i="6"/>
  <c r="Q1812" i="6"/>
  <c r="O1813" i="6"/>
  <c r="Q1813" i="6"/>
  <c r="O1814" i="6"/>
  <c r="Q1814" i="6"/>
  <c r="O1815" i="6"/>
  <c r="Q1815" i="6"/>
  <c r="O1816" i="6"/>
  <c r="Q1816" i="6"/>
  <c r="O1817" i="6"/>
  <c r="Q1817" i="6"/>
  <c r="O1818" i="6"/>
  <c r="Q1818" i="6"/>
  <c r="O1819" i="6"/>
  <c r="Q1819" i="6"/>
  <c r="O1820" i="6"/>
  <c r="Q1820" i="6"/>
  <c r="O1821" i="6"/>
  <c r="Q1821" i="6"/>
  <c r="O1822" i="6"/>
  <c r="Q1822" i="6"/>
  <c r="O1823" i="6"/>
  <c r="Q1823" i="6"/>
  <c r="O1824" i="6"/>
  <c r="Q1824" i="6"/>
  <c r="O1825" i="6"/>
  <c r="Q1825" i="6"/>
  <c r="O1826" i="6"/>
  <c r="Q1826" i="6"/>
  <c r="O1827" i="6"/>
  <c r="Q1827" i="6"/>
  <c r="O1828" i="6"/>
  <c r="Q1828" i="6"/>
  <c r="O1829" i="6"/>
  <c r="Q1829" i="6"/>
  <c r="O1830" i="6"/>
  <c r="Q1830" i="6"/>
  <c r="O1831" i="6"/>
  <c r="Q1831" i="6"/>
  <c r="O1832" i="6"/>
  <c r="Q1832" i="6"/>
  <c r="O1833" i="6"/>
  <c r="Q1833" i="6"/>
  <c r="O1834" i="6"/>
  <c r="Q1834" i="6"/>
  <c r="O1835" i="6"/>
  <c r="Q1835" i="6"/>
  <c r="O1836" i="6"/>
  <c r="Q1836" i="6"/>
  <c r="O1837" i="6"/>
  <c r="Q1837" i="6"/>
  <c r="O1838" i="6"/>
  <c r="Q1838" i="6"/>
  <c r="O1839" i="6"/>
  <c r="Q1839" i="6"/>
  <c r="O1840" i="6"/>
  <c r="Q1840" i="6"/>
  <c r="O1841" i="6"/>
  <c r="Q1841" i="6"/>
  <c r="O1842" i="6"/>
  <c r="Q1842" i="6"/>
  <c r="O1843" i="6"/>
  <c r="Q1843" i="6"/>
  <c r="O1844" i="6"/>
  <c r="Q1844" i="6"/>
  <c r="O1845" i="6"/>
  <c r="Q1845" i="6"/>
  <c r="O1846" i="6"/>
  <c r="Q1846" i="6"/>
  <c r="O1847" i="6"/>
  <c r="Q1847" i="6"/>
  <c r="O1848" i="6"/>
  <c r="Q1848" i="6"/>
  <c r="O1849" i="6"/>
  <c r="Q1849" i="6"/>
  <c r="O1850" i="6"/>
  <c r="Q1850" i="6"/>
  <c r="R1850" i="6"/>
  <c r="U1850" i="6"/>
  <c r="O1851" i="6"/>
  <c r="Q1851" i="6"/>
  <c r="O1852" i="6"/>
  <c r="Q1852" i="6"/>
  <c r="O1853" i="6"/>
  <c r="Q1853" i="6"/>
  <c r="O1854" i="6"/>
  <c r="Q1854" i="6"/>
  <c r="O1855" i="6"/>
  <c r="Q1855" i="6"/>
  <c r="O1856" i="6"/>
  <c r="Q1856" i="6"/>
  <c r="O1857" i="6"/>
  <c r="Q1857" i="6"/>
  <c r="O1858" i="6"/>
  <c r="Q1858" i="6"/>
  <c r="O1859" i="6"/>
  <c r="Q1859" i="6"/>
  <c r="O1860" i="6"/>
  <c r="Q1860" i="6"/>
  <c r="O1861" i="6"/>
  <c r="Q1861" i="6"/>
  <c r="O1862" i="6"/>
  <c r="Q1862" i="6"/>
  <c r="O1863" i="6"/>
  <c r="Q1863" i="6"/>
  <c r="O1864" i="6"/>
  <c r="Q1864" i="6"/>
  <c r="O1865" i="6"/>
  <c r="Q1865" i="6"/>
  <c r="O1866" i="6"/>
  <c r="Q1866" i="6"/>
  <c r="O1867" i="6"/>
  <c r="Q1867" i="6"/>
  <c r="O1868" i="6"/>
  <c r="Q1868" i="6"/>
  <c r="O1869" i="6"/>
  <c r="Q1869" i="6"/>
  <c r="O1870" i="6"/>
  <c r="Q1870" i="6"/>
  <c r="O1871" i="6"/>
  <c r="Q1871" i="6"/>
  <c r="O1872" i="6"/>
  <c r="Q1872" i="6"/>
  <c r="O1873" i="6"/>
  <c r="Q1873" i="6"/>
  <c r="O1874" i="6"/>
  <c r="Q1874" i="6"/>
  <c r="O1875" i="6"/>
  <c r="Q1875" i="6"/>
  <c r="O1876" i="6"/>
  <c r="Q1876" i="6"/>
  <c r="O1877" i="6"/>
  <c r="Q1877" i="6"/>
  <c r="O1878" i="6"/>
  <c r="Q1878" i="6"/>
  <c r="O1879" i="6"/>
  <c r="Q1879" i="6"/>
  <c r="O1880" i="6"/>
  <c r="Q1880" i="6"/>
  <c r="O1881" i="6"/>
  <c r="Q1881" i="6"/>
  <c r="O1882" i="6"/>
  <c r="Q1882" i="6"/>
  <c r="O1883" i="6"/>
  <c r="Q1883" i="6"/>
  <c r="O1884" i="6"/>
  <c r="Q1884" i="6"/>
  <c r="O1885" i="6"/>
  <c r="Q1885" i="6"/>
  <c r="O1886" i="6"/>
  <c r="Q1886" i="6"/>
  <c r="O1887" i="6"/>
  <c r="Q1887" i="6"/>
  <c r="O1888" i="6"/>
  <c r="Q1888" i="6"/>
  <c r="O1889" i="6"/>
  <c r="Q1889" i="6"/>
  <c r="O1890" i="6"/>
  <c r="Q1890" i="6"/>
  <c r="O1891" i="6"/>
  <c r="Q1891" i="6"/>
  <c r="O1892" i="6"/>
  <c r="Q1892" i="6"/>
  <c r="O1893" i="6"/>
  <c r="Q1893" i="6"/>
  <c r="O1894" i="6"/>
  <c r="Q1894" i="6"/>
  <c r="O1895" i="6"/>
  <c r="Q1895" i="6"/>
  <c r="O1896" i="6"/>
  <c r="Q1896" i="6"/>
  <c r="O1897" i="6"/>
  <c r="Q1897" i="6"/>
  <c r="O1898" i="6"/>
  <c r="Q1898" i="6"/>
  <c r="O1899" i="6"/>
  <c r="Q1899" i="6"/>
  <c r="O1900" i="6"/>
  <c r="Q1900" i="6"/>
  <c r="O1901" i="6"/>
  <c r="Q1901" i="6"/>
  <c r="O1902" i="6"/>
  <c r="Q1902" i="6"/>
  <c r="O1903" i="6"/>
  <c r="Q1903" i="6"/>
  <c r="O1904" i="6"/>
  <c r="Q1904" i="6"/>
  <c r="O1905" i="6"/>
  <c r="Q1905" i="6"/>
  <c r="O1906" i="6"/>
  <c r="Q1906" i="6"/>
  <c r="O1907" i="6"/>
  <c r="Q1907" i="6"/>
  <c r="O1908" i="6"/>
  <c r="Q1908" i="6"/>
  <c r="O1909" i="6"/>
  <c r="Q1909" i="6"/>
  <c r="O1910" i="6"/>
  <c r="Q1910" i="6"/>
  <c r="O1911" i="6"/>
  <c r="Q1911" i="6"/>
  <c r="O1912" i="6"/>
  <c r="Q1912" i="6"/>
  <c r="O1913" i="6"/>
  <c r="Q1913" i="6"/>
  <c r="O1914" i="6"/>
  <c r="Q1914" i="6"/>
  <c r="O1915" i="6"/>
  <c r="Q1915" i="6"/>
  <c r="O1916" i="6"/>
  <c r="Q1916" i="6"/>
  <c r="O1917" i="6"/>
  <c r="Q1917" i="6"/>
  <c r="O1918" i="6"/>
  <c r="Q1918" i="6"/>
  <c r="O1919" i="6"/>
  <c r="Q1919" i="6"/>
  <c r="O1920" i="6"/>
  <c r="Q1920" i="6"/>
  <c r="O1921" i="6"/>
  <c r="Q1921" i="6"/>
  <c r="O1922" i="6"/>
  <c r="Q1922" i="6"/>
  <c r="O1923" i="6"/>
  <c r="Q1923" i="6"/>
  <c r="O1924" i="6"/>
  <c r="Q1924" i="6"/>
  <c r="O1925" i="6"/>
  <c r="Q1925" i="6"/>
  <c r="O1926" i="6"/>
  <c r="Q1926" i="6"/>
  <c r="O1927" i="6"/>
  <c r="Q1927" i="6"/>
  <c r="O1928" i="6"/>
  <c r="Q1928" i="6"/>
  <c r="O1929" i="6"/>
  <c r="Q1929" i="6"/>
  <c r="O1930" i="6"/>
  <c r="Q1930" i="6"/>
  <c r="O1931" i="6"/>
  <c r="Q1931" i="6"/>
  <c r="O1932" i="6"/>
  <c r="Q1932" i="6"/>
  <c r="O1933" i="6"/>
  <c r="Q1933" i="6"/>
  <c r="O1934" i="6"/>
  <c r="Q1934" i="6"/>
  <c r="O1935" i="6"/>
  <c r="Q1935" i="6"/>
  <c r="O1936" i="6"/>
  <c r="Q1936" i="6"/>
  <c r="O1937" i="6"/>
  <c r="Q1937" i="6"/>
  <c r="O1938" i="6"/>
  <c r="Q1938" i="6"/>
  <c r="O1939" i="6"/>
  <c r="Q1939" i="6"/>
  <c r="O1940" i="6"/>
  <c r="Q1940" i="6"/>
  <c r="O1941" i="6"/>
  <c r="Q1941" i="6"/>
  <c r="O1942" i="6"/>
  <c r="Q1942" i="6"/>
  <c r="O1943" i="6"/>
  <c r="Q1943" i="6"/>
  <c r="O1944" i="6"/>
  <c r="Q1944" i="6"/>
  <c r="O1945" i="6"/>
  <c r="Q1945" i="6"/>
  <c r="O1946" i="6"/>
  <c r="Q1946" i="6"/>
  <c r="Q3" i="6"/>
  <c r="O3" i="6"/>
  <c r="R808" i="6" l="1"/>
  <c r="U808" i="6"/>
  <c r="R801" i="6"/>
  <c r="U801" i="6"/>
  <c r="R780" i="6"/>
  <c r="U780" i="6"/>
  <c r="U1370" i="6"/>
  <c r="U955" i="6"/>
  <c r="U921" i="6"/>
  <c r="U909" i="6"/>
  <c r="U877" i="6"/>
  <c r="U869" i="6"/>
  <c r="U867" i="6"/>
  <c r="U834" i="6"/>
  <c r="R781" i="6"/>
  <c r="R557" i="6"/>
  <c r="U1050" i="6"/>
  <c r="U981" i="6"/>
  <c r="U976" i="6"/>
  <c r="U900" i="6"/>
  <c r="U893" i="6"/>
  <c r="U885" i="6"/>
  <c r="U853" i="6"/>
  <c r="R844" i="6"/>
  <c r="R809" i="6"/>
  <c r="U269" i="6"/>
  <c r="R269" i="6"/>
  <c r="R816" i="6"/>
  <c r="U816" i="6"/>
  <c r="U1004" i="6"/>
  <c r="U920" i="6"/>
  <c r="U910" i="6"/>
  <c r="U907" i="6"/>
  <c r="U876" i="6"/>
  <c r="U868" i="6"/>
  <c r="U861" i="6"/>
  <c r="U773" i="6"/>
  <c r="R405" i="6"/>
  <c r="U852" i="6"/>
  <c r="R413" i="6"/>
  <c r="U1679" i="6"/>
  <c r="R1679" i="6"/>
  <c r="R968" i="6"/>
  <c r="U968" i="6"/>
  <c r="R1710" i="6"/>
  <c r="U1710" i="6"/>
  <c r="R1480" i="6"/>
  <c r="U1480" i="6"/>
  <c r="R1563" i="6"/>
  <c r="U1563" i="6"/>
  <c r="R1367" i="6"/>
  <c r="U1367" i="6"/>
  <c r="R1352" i="6"/>
  <c r="U1352" i="6"/>
  <c r="R1605" i="6"/>
  <c r="U1605" i="6"/>
  <c r="U1508" i="6"/>
  <c r="R1508" i="6"/>
  <c r="U1315" i="6"/>
  <c r="R1315" i="6"/>
  <c r="R1071" i="6"/>
  <c r="U1071" i="6"/>
  <c r="U1626" i="6"/>
  <c r="R1626" i="6"/>
  <c r="U1613" i="6"/>
  <c r="R1613" i="6"/>
  <c r="R961" i="6"/>
  <c r="U961" i="6"/>
  <c r="U1083" i="6"/>
  <c r="R1083" i="6"/>
  <c r="U1007" i="6"/>
  <c r="R1007" i="6"/>
  <c r="U1140" i="6"/>
  <c r="R1140" i="6"/>
  <c r="R1003" i="6"/>
  <c r="U1003" i="6"/>
  <c r="U940" i="6"/>
  <c r="R940" i="6"/>
  <c r="U947" i="6"/>
  <c r="R947" i="6"/>
  <c r="R1147" i="6"/>
  <c r="U1147" i="6"/>
  <c r="U1080" i="6"/>
  <c r="R1080" i="6"/>
  <c r="U946" i="6"/>
  <c r="R946" i="6"/>
  <c r="U980" i="6"/>
  <c r="R980" i="6"/>
  <c r="R926" i="6"/>
  <c r="U926" i="6"/>
  <c r="U1214" i="6"/>
  <c r="R1214" i="6"/>
  <c r="R963" i="6"/>
  <c r="U963" i="6"/>
  <c r="U263" i="6"/>
  <c r="R263" i="6"/>
  <c r="R970" i="6"/>
  <c r="U970" i="6"/>
  <c r="U787" i="6"/>
  <c r="R787" i="6"/>
  <c r="R302" i="6"/>
  <c r="U302" i="6"/>
  <c r="R278" i="6"/>
  <c r="U278" i="6"/>
  <c r="R754" i="6"/>
  <c r="U754" i="6"/>
  <c r="R473" i="6"/>
  <c r="U473" i="6"/>
  <c r="R319" i="6"/>
  <c r="U319" i="6"/>
  <c r="U24" i="6"/>
  <c r="R24" i="6"/>
  <c r="R292" i="6"/>
  <c r="U292" i="6"/>
  <c r="U629" i="6"/>
  <c r="R629" i="6"/>
  <c r="R419" i="6"/>
  <c r="U419" i="6"/>
  <c r="R462" i="6"/>
  <c r="U462" i="6"/>
  <c r="U77" i="6"/>
  <c r="R77" i="6"/>
  <c r="R281" i="6"/>
  <c r="U281" i="6"/>
  <c r="U119" i="6"/>
  <c r="R119" i="6"/>
  <c r="R1737" i="6"/>
  <c r="U1737" i="6"/>
  <c r="R1718" i="6"/>
  <c r="U1718" i="6"/>
  <c r="R1880" i="6"/>
  <c r="U1880" i="6"/>
  <c r="R1581" i="6"/>
  <c r="U1581" i="6"/>
  <c r="R1759" i="6"/>
  <c r="U1759" i="6"/>
  <c r="R1784" i="6"/>
  <c r="U1784" i="6"/>
  <c r="R1355" i="6"/>
  <c r="U1355" i="6"/>
  <c r="U1693" i="6"/>
  <c r="R1693" i="6"/>
  <c r="U1086" i="6"/>
  <c r="R1086" i="6"/>
  <c r="R1706" i="6"/>
  <c r="U1706" i="6"/>
  <c r="R1402" i="6"/>
  <c r="U1402" i="6"/>
  <c r="U998" i="6"/>
  <c r="R998" i="6"/>
  <c r="R1188" i="6"/>
  <c r="U1188" i="6"/>
  <c r="R1356" i="6"/>
  <c r="U1356" i="6"/>
  <c r="U1085" i="6"/>
  <c r="R1085" i="6"/>
  <c r="U249" i="6"/>
  <c r="R249" i="6"/>
  <c r="R845" i="6"/>
  <c r="U845" i="6"/>
  <c r="R990" i="6"/>
  <c r="U990" i="6"/>
  <c r="R942" i="6"/>
  <c r="U942" i="6"/>
  <c r="U1005" i="6"/>
  <c r="R1005" i="6"/>
  <c r="U792" i="6"/>
  <c r="R792" i="6"/>
  <c r="U995" i="6"/>
  <c r="R995" i="6"/>
  <c r="R932" i="6"/>
  <c r="U932" i="6"/>
  <c r="R810" i="6"/>
  <c r="U810" i="6"/>
  <c r="R939" i="6"/>
  <c r="U939" i="6"/>
  <c r="R165" i="6"/>
  <c r="U165" i="6"/>
  <c r="R1001" i="6"/>
  <c r="U1001" i="6"/>
  <c r="U938" i="6"/>
  <c r="R938" i="6"/>
  <c r="U345" i="6"/>
  <c r="R345" i="6"/>
  <c r="R1155" i="6"/>
  <c r="U1155" i="6"/>
  <c r="R962" i="6"/>
  <c r="U962" i="6"/>
  <c r="R779" i="6"/>
  <c r="U779" i="6"/>
  <c r="R262" i="6"/>
  <c r="U262" i="6"/>
  <c r="U566" i="6"/>
  <c r="R566" i="6"/>
  <c r="R422" i="6"/>
  <c r="U422" i="6"/>
  <c r="U683" i="6"/>
  <c r="R683" i="6"/>
  <c r="U285" i="6"/>
  <c r="R285" i="6"/>
  <c r="U169" i="6"/>
  <c r="R169" i="6"/>
  <c r="U212" i="6"/>
  <c r="R212" i="6"/>
  <c r="U569" i="6"/>
  <c r="R569" i="6"/>
  <c r="U495" i="6"/>
  <c r="R495" i="6"/>
  <c r="U425" i="6"/>
  <c r="R425" i="6"/>
  <c r="R1667" i="6"/>
  <c r="U1667" i="6"/>
  <c r="U1741" i="6"/>
  <c r="R1741" i="6"/>
  <c r="R1539" i="6"/>
  <c r="U1539" i="6"/>
  <c r="U1765" i="6"/>
  <c r="R1765" i="6"/>
  <c r="R1807" i="6"/>
  <c r="U1807" i="6"/>
  <c r="R1673" i="6"/>
  <c r="U1673" i="6"/>
  <c r="U1582" i="6"/>
  <c r="R1582" i="6"/>
  <c r="U1531" i="6"/>
  <c r="R1531" i="6"/>
  <c r="U1471" i="6"/>
  <c r="R1471" i="6"/>
  <c r="U1070" i="6"/>
  <c r="R1070" i="6"/>
  <c r="R668" i="6"/>
  <c r="U668" i="6"/>
  <c r="R1353" i="6"/>
  <c r="U1353" i="6"/>
  <c r="U1077" i="6"/>
  <c r="R1077" i="6"/>
  <c r="U993" i="6"/>
  <c r="R993" i="6"/>
  <c r="R930" i="6"/>
  <c r="U930" i="6"/>
  <c r="U971" i="6"/>
  <c r="R971" i="6"/>
  <c r="U789" i="6"/>
  <c r="R789" i="6"/>
  <c r="R18" i="6"/>
  <c r="U18" i="6"/>
  <c r="R1008" i="6"/>
  <c r="U1008" i="6"/>
  <c r="U944" i="6"/>
  <c r="R944" i="6"/>
  <c r="R952" i="6"/>
  <c r="U952" i="6"/>
  <c r="R482" i="6"/>
  <c r="U482" i="6"/>
  <c r="R739" i="6"/>
  <c r="U739" i="6"/>
  <c r="R674" i="6"/>
  <c r="U674" i="6"/>
  <c r="U457" i="6"/>
  <c r="R457" i="6"/>
  <c r="U146" i="6"/>
  <c r="R146" i="6"/>
  <c r="R342" i="6"/>
  <c r="U342" i="6"/>
  <c r="R128" i="6"/>
  <c r="U128" i="6"/>
  <c r="R560" i="6"/>
  <c r="U560" i="6"/>
  <c r="R417" i="6"/>
  <c r="U417" i="6"/>
  <c r="R252" i="6"/>
  <c r="U252" i="6"/>
  <c r="R1919" i="6"/>
  <c r="U1919" i="6"/>
  <c r="U1500" i="6"/>
  <c r="R1500" i="6"/>
  <c r="U1621" i="6"/>
  <c r="R1621" i="6"/>
  <c r="R933" i="6"/>
  <c r="U933" i="6"/>
  <c r="U1798" i="6"/>
  <c r="R1798" i="6"/>
  <c r="R785" i="6"/>
  <c r="U785" i="6"/>
  <c r="R1462" i="6"/>
  <c r="U1462" i="6"/>
  <c r="U828" i="6"/>
  <c r="R828" i="6"/>
  <c r="U949" i="6"/>
  <c r="R949" i="6"/>
  <c r="U1282" i="6"/>
  <c r="R1282" i="6"/>
  <c r="R1107" i="6"/>
  <c r="U1107" i="6"/>
  <c r="U975" i="6"/>
  <c r="R975" i="6"/>
  <c r="R693" i="6"/>
  <c r="U693" i="6"/>
  <c r="R983" i="6"/>
  <c r="U983" i="6"/>
  <c r="R927" i="6"/>
  <c r="U927" i="6"/>
  <c r="R964" i="6"/>
  <c r="U964" i="6"/>
  <c r="U576" i="6"/>
  <c r="R576" i="6"/>
  <c r="R279" i="6"/>
  <c r="U279" i="6"/>
  <c r="R999" i="6"/>
  <c r="U999" i="6"/>
  <c r="U149" i="6"/>
  <c r="R149" i="6"/>
  <c r="U943" i="6"/>
  <c r="R943" i="6"/>
  <c r="R320" i="6"/>
  <c r="U320" i="6"/>
  <c r="R164" i="6"/>
  <c r="U164" i="6"/>
  <c r="R563" i="6"/>
  <c r="U563" i="6"/>
  <c r="U489" i="6"/>
  <c r="R489" i="6"/>
  <c r="R681" i="6"/>
  <c r="U681" i="6"/>
  <c r="R221" i="6"/>
  <c r="U221" i="6"/>
  <c r="U283" i="6"/>
  <c r="R283" i="6"/>
  <c r="R324" i="6"/>
  <c r="U324" i="6"/>
  <c r="R167" i="6"/>
  <c r="U167" i="6"/>
  <c r="R1400" i="6"/>
  <c r="U1400" i="6"/>
  <c r="U1647" i="6"/>
  <c r="R1647" i="6"/>
  <c r="R1917" i="6"/>
  <c r="U1917" i="6"/>
  <c r="R1778" i="6"/>
  <c r="U1778" i="6"/>
  <c r="U1603" i="6"/>
  <c r="R1603" i="6"/>
  <c r="R1857" i="6"/>
  <c r="U1857" i="6"/>
  <c r="U1574" i="6"/>
  <c r="R1574" i="6"/>
  <c r="R1476" i="6"/>
  <c r="U1476" i="6"/>
  <c r="R1279" i="6"/>
  <c r="U1279" i="6"/>
  <c r="R812" i="6"/>
  <c r="U812" i="6"/>
  <c r="U1002" i="6"/>
  <c r="R1002" i="6"/>
  <c r="R984" i="6"/>
  <c r="U984" i="6"/>
  <c r="R1514" i="6"/>
  <c r="U1514" i="6"/>
  <c r="R830" i="6"/>
  <c r="U830" i="6"/>
  <c r="R1150" i="6"/>
  <c r="U1150" i="6"/>
  <c r="U994" i="6"/>
  <c r="R994" i="6"/>
  <c r="R882" i="6"/>
  <c r="U882" i="6"/>
  <c r="R1274" i="6"/>
  <c r="U1274" i="6"/>
  <c r="R1039" i="6"/>
  <c r="U1039" i="6"/>
  <c r="U1091" i="6"/>
  <c r="R1091" i="6"/>
  <c r="U941" i="6"/>
  <c r="R941" i="6"/>
  <c r="U974" i="6"/>
  <c r="R974" i="6"/>
  <c r="U791" i="6"/>
  <c r="R791" i="6"/>
  <c r="R27" i="6"/>
  <c r="U27" i="6"/>
  <c r="U1210" i="6"/>
  <c r="R1210" i="6"/>
  <c r="R1156" i="6"/>
  <c r="U1156" i="6"/>
  <c r="R953" i="6"/>
  <c r="U953" i="6"/>
  <c r="U824" i="6"/>
  <c r="R824" i="6"/>
  <c r="U991" i="6"/>
  <c r="R991" i="6"/>
  <c r="R928" i="6"/>
  <c r="U928" i="6"/>
  <c r="U424" i="6"/>
  <c r="R424" i="6"/>
  <c r="U818" i="6"/>
  <c r="R818" i="6"/>
  <c r="R459" i="6"/>
  <c r="U459" i="6"/>
  <c r="R532" i="6"/>
  <c r="U532" i="6"/>
  <c r="U286" i="6"/>
  <c r="R286" i="6"/>
  <c r="R672" i="6"/>
  <c r="U672" i="6"/>
  <c r="U213" i="6"/>
  <c r="R213" i="6"/>
  <c r="U143" i="6"/>
  <c r="R143" i="6"/>
  <c r="U570" i="6"/>
  <c r="R570" i="6"/>
  <c r="U426" i="6"/>
  <c r="R426" i="6"/>
  <c r="R264" i="6"/>
  <c r="U264" i="6"/>
  <c r="R158" i="6"/>
  <c r="U158" i="6"/>
  <c r="U1687" i="6"/>
  <c r="R1687" i="6"/>
  <c r="R1789" i="6"/>
  <c r="U1789" i="6"/>
  <c r="U969" i="6"/>
  <c r="R969" i="6"/>
  <c r="R1640" i="6"/>
  <c r="U1640" i="6"/>
  <c r="R1909" i="6"/>
  <c r="U1909" i="6"/>
  <c r="R1871" i="6"/>
  <c r="U1871" i="6"/>
  <c r="R1654" i="6"/>
  <c r="U1654" i="6"/>
  <c r="U1470" i="6"/>
  <c r="R1470" i="6"/>
  <c r="R1153" i="6"/>
  <c r="U1153" i="6"/>
  <c r="U996" i="6"/>
  <c r="R996" i="6"/>
  <c r="R1371" i="6"/>
  <c r="U1371" i="6"/>
  <c r="U670" i="6"/>
  <c r="R670" i="6"/>
  <c r="R967" i="6"/>
  <c r="U967" i="6"/>
  <c r="R784" i="6"/>
  <c r="U784" i="6"/>
  <c r="U585" i="6"/>
  <c r="R585" i="6"/>
  <c r="U973" i="6"/>
  <c r="R973" i="6"/>
  <c r="U790" i="6"/>
  <c r="R790" i="6"/>
  <c r="U321" i="6"/>
  <c r="R321" i="6"/>
  <c r="R972" i="6"/>
  <c r="U972" i="6"/>
  <c r="U1079" i="6"/>
  <c r="R1079" i="6"/>
  <c r="U945" i="6"/>
  <c r="R945" i="6"/>
  <c r="U916" i="6"/>
  <c r="R916" i="6"/>
  <c r="R678" i="6"/>
  <c r="U678" i="6"/>
  <c r="U75" i="6"/>
  <c r="R75" i="6"/>
  <c r="U423" i="6"/>
  <c r="R423" i="6"/>
  <c r="R740" i="6"/>
  <c r="U740" i="6"/>
  <c r="U675" i="6"/>
  <c r="R675" i="6"/>
  <c r="U147" i="6"/>
  <c r="R147" i="6"/>
  <c r="U72" i="6"/>
  <c r="R72" i="6"/>
  <c r="R589" i="6"/>
  <c r="U589" i="6"/>
  <c r="R62" i="6"/>
  <c r="U62" i="6"/>
  <c r="R418" i="6"/>
  <c r="U418" i="6"/>
  <c r="R253" i="6"/>
  <c r="U253" i="6"/>
  <c r="U1866" i="6"/>
  <c r="R1866" i="6"/>
  <c r="R934" i="6"/>
  <c r="U934" i="6"/>
  <c r="U1573" i="6"/>
  <c r="R1573" i="6"/>
  <c r="U786" i="6"/>
  <c r="R786" i="6"/>
  <c r="R1891" i="6"/>
  <c r="U1891" i="6"/>
  <c r="U1375" i="6"/>
  <c r="R1375" i="6"/>
  <c r="R1555" i="6"/>
  <c r="U1555" i="6"/>
  <c r="R1562" i="6"/>
  <c r="U1562" i="6"/>
  <c r="U1134" i="6"/>
  <c r="R1134" i="6"/>
  <c r="U997" i="6"/>
  <c r="R997" i="6"/>
  <c r="R1362" i="6"/>
  <c r="U1362" i="6"/>
  <c r="R951" i="6"/>
  <c r="U951" i="6"/>
  <c r="R1386" i="6"/>
  <c r="U1386" i="6"/>
  <c r="R1006" i="6"/>
  <c r="U1006" i="6"/>
  <c r="R793" i="6"/>
  <c r="U793" i="6"/>
  <c r="R1159" i="6"/>
  <c r="U1159" i="6"/>
  <c r="R957" i="6"/>
  <c r="U957" i="6"/>
  <c r="U827" i="6"/>
  <c r="R827" i="6"/>
  <c r="U235" i="6"/>
  <c r="R235" i="6"/>
  <c r="R966" i="6"/>
  <c r="U966" i="6"/>
  <c r="R783" i="6"/>
  <c r="U783" i="6"/>
  <c r="R965" i="6"/>
  <c r="U965" i="6"/>
  <c r="R280" i="6"/>
  <c r="U280" i="6"/>
  <c r="U1072" i="6"/>
  <c r="R1072" i="6"/>
  <c r="R1000" i="6"/>
  <c r="U1000" i="6"/>
  <c r="R937" i="6"/>
  <c r="U937" i="6"/>
  <c r="U978" i="6"/>
  <c r="R978" i="6"/>
  <c r="R915" i="6"/>
  <c r="U915" i="6"/>
  <c r="U676" i="6"/>
  <c r="R676" i="6"/>
  <c r="U565" i="6"/>
  <c r="R565" i="6"/>
  <c r="R421" i="6"/>
  <c r="U421" i="6"/>
  <c r="R40" i="6"/>
  <c r="U40" i="6"/>
  <c r="R464" i="6"/>
  <c r="U464" i="6"/>
  <c r="R284" i="6"/>
  <c r="U284" i="6"/>
  <c r="U544" i="6"/>
  <c r="R544" i="6"/>
  <c r="U168" i="6"/>
  <c r="R168" i="6"/>
  <c r="R94" i="6"/>
  <c r="U94" i="6"/>
  <c r="U671" i="6"/>
  <c r="R671" i="6"/>
  <c r="U451" i="6"/>
  <c r="R451" i="6"/>
  <c r="R1750" i="6"/>
  <c r="U1750" i="6"/>
  <c r="R1478" i="6"/>
  <c r="U1478" i="6"/>
  <c r="U1384" i="6"/>
  <c r="R1384" i="6"/>
  <c r="U817" i="6"/>
  <c r="R817" i="6"/>
  <c r="R135" i="6"/>
  <c r="U135" i="6"/>
  <c r="R1450" i="6"/>
  <c r="U1450" i="6"/>
  <c r="R1118" i="6"/>
  <c r="U1118" i="6"/>
  <c r="R959" i="6"/>
  <c r="U959" i="6"/>
  <c r="U556" i="6"/>
  <c r="R556" i="6"/>
  <c r="R1354" i="6"/>
  <c r="U1354" i="6"/>
  <c r="U903" i="6"/>
  <c r="R903" i="6"/>
  <c r="U989" i="6"/>
  <c r="R989" i="6"/>
  <c r="R1204" i="6"/>
  <c r="U1204" i="6"/>
  <c r="R1149" i="6"/>
  <c r="U1149" i="6"/>
  <c r="U1082" i="6"/>
  <c r="R1082" i="6"/>
  <c r="U948" i="6"/>
  <c r="R948" i="6"/>
  <c r="U826" i="6"/>
  <c r="R826" i="6"/>
  <c r="R1157" i="6"/>
  <c r="U1157" i="6"/>
  <c r="R1088" i="6"/>
  <c r="U1088" i="6"/>
  <c r="R954" i="6"/>
  <c r="U954" i="6"/>
  <c r="U825" i="6"/>
  <c r="R825" i="6"/>
  <c r="R992" i="6"/>
  <c r="U992" i="6"/>
  <c r="R929" i="6"/>
  <c r="U929" i="6"/>
  <c r="U117" i="6"/>
  <c r="R117" i="6"/>
  <c r="U788" i="6"/>
  <c r="R788" i="6"/>
  <c r="R795" i="6"/>
  <c r="U795" i="6"/>
  <c r="R97" i="6"/>
  <c r="U97" i="6"/>
  <c r="R673" i="6"/>
  <c r="U673" i="6"/>
  <c r="R598" i="6"/>
  <c r="U598" i="6"/>
  <c r="U456" i="6"/>
  <c r="R456" i="6"/>
  <c r="U145" i="6"/>
  <c r="R145" i="6"/>
  <c r="U427" i="6"/>
  <c r="R427" i="6"/>
  <c r="U199" i="6"/>
  <c r="R199" i="6"/>
  <c r="V354" i="6" l="1"/>
  <c r="S216" i="6"/>
  <c r="V1867" i="6"/>
  <c r="V384" i="6"/>
  <c r="S1285" i="6"/>
  <c r="S713" i="6"/>
  <c r="V631" i="6"/>
  <c r="V344" i="6"/>
  <c r="V592" i="6"/>
  <c r="V538" i="6"/>
  <c r="V1854" i="6"/>
  <c r="S1520" i="6"/>
  <c r="V1939" i="6"/>
  <c r="S352" i="6"/>
  <c r="V1770" i="6"/>
  <c r="S1232" i="6"/>
  <c r="V1258" i="6"/>
  <c r="V1543" i="6"/>
  <c r="V749" i="6"/>
  <c r="S1326" i="6"/>
  <c r="V1797" i="6"/>
  <c r="S470" i="6"/>
  <c r="V1162" i="6"/>
  <c r="S266" i="6"/>
  <c r="V1701" i="6"/>
  <c r="V469" i="6"/>
  <c r="S1375" i="6"/>
  <c r="T1375" i="6" s="1"/>
  <c r="S633" i="6"/>
  <c r="V294" i="6"/>
  <c r="V1178" i="6"/>
  <c r="V1858" i="6"/>
  <c r="V233" i="6"/>
  <c r="S62" i="6"/>
  <c r="T62" i="6" s="1"/>
  <c r="S1653" i="6"/>
  <c r="S374" i="6"/>
  <c r="S97" i="6"/>
  <c r="T97" i="6" s="1"/>
  <c r="S1159" i="6"/>
  <c r="T1159" i="6" s="1"/>
  <c r="S1642" i="6"/>
  <c r="V1795" i="6"/>
  <c r="V224" i="6"/>
  <c r="V937" i="6"/>
  <c r="W937" i="6" s="1"/>
  <c r="S212" i="6"/>
  <c r="T212" i="6" s="1"/>
  <c r="V969" i="6"/>
  <c r="W969" i="6" s="1"/>
  <c r="S739" i="6"/>
  <c r="T739" i="6" s="1"/>
  <c r="V496" i="6"/>
  <c r="V1502" i="6"/>
  <c r="S1637" i="6"/>
  <c r="S1381" i="6"/>
  <c r="S566" i="6"/>
  <c r="T566" i="6" s="1"/>
  <c r="S963" i="6"/>
  <c r="T963" i="6" s="1"/>
  <c r="V1811" i="6"/>
  <c r="V102" i="6"/>
  <c r="S1135" i="6"/>
  <c r="S1657" i="6"/>
  <c r="S499" i="6"/>
  <c r="S1758" i="6"/>
  <c r="S149" i="6"/>
  <c r="T149" i="6" s="1"/>
  <c r="V153" i="6"/>
  <c r="V1564" i="6"/>
  <c r="S1784" i="6"/>
  <c r="T1784" i="6" s="1"/>
  <c r="S602" i="6"/>
  <c r="V312" i="6"/>
  <c r="S68" i="6"/>
  <c r="V1942" i="6"/>
  <c r="V45" i="6"/>
  <c r="S721" i="6"/>
  <c r="V1542" i="6"/>
  <c r="V1062" i="6"/>
  <c r="V1571" i="6"/>
  <c r="V1732" i="6"/>
  <c r="V1404" i="6"/>
  <c r="S322" i="6"/>
  <c r="V208" i="6"/>
  <c r="S1660" i="6"/>
  <c r="V1604" i="6"/>
  <c r="S882" i="6"/>
  <c r="T882" i="6" s="1"/>
  <c r="S1597" i="6"/>
  <c r="S76" i="6"/>
  <c r="S481" i="6"/>
  <c r="S786" i="6"/>
  <c r="T786" i="6" s="1"/>
  <c r="V490" i="6"/>
  <c r="V1066" i="6"/>
  <c r="S762" i="6"/>
  <c r="S966" i="6"/>
  <c r="T966" i="6" s="1"/>
  <c r="S678" i="6"/>
  <c r="T678" i="6" s="1"/>
  <c r="S1033" i="6"/>
  <c r="S567" i="6"/>
  <c r="V1423" i="6"/>
  <c r="S60" i="6"/>
  <c r="S203" i="6"/>
  <c r="V632" i="6"/>
  <c r="S1090" i="6"/>
  <c r="V582" i="6"/>
  <c r="S307" i="6"/>
  <c r="V360" i="6"/>
  <c r="S1718" i="6"/>
  <c r="T1718" i="6" s="1"/>
  <c r="S178" i="6"/>
  <c r="S1861" i="6"/>
  <c r="V1058" i="6"/>
  <c r="V1481" i="6"/>
  <c r="S549" i="6"/>
  <c r="V767" i="6"/>
  <c r="V1774" i="6"/>
  <c r="V1018" i="6"/>
  <c r="S686" i="6"/>
  <c r="V1916" i="6"/>
  <c r="S1872" i="6"/>
  <c r="S1488" i="6"/>
  <c r="S954" i="6"/>
  <c r="T954" i="6" s="1"/>
  <c r="V951" i="6"/>
  <c r="W951" i="6" s="1"/>
  <c r="S1324" i="6"/>
  <c r="S30" i="6"/>
  <c r="S1693" i="6"/>
  <c r="T1693" i="6" s="1"/>
  <c r="S120" i="6"/>
  <c r="V452" i="6"/>
  <c r="S569" i="6"/>
  <c r="T569" i="6" s="1"/>
  <c r="S84" i="6"/>
  <c r="V18" i="6"/>
  <c r="W18" i="6" s="1"/>
  <c r="V421" i="6"/>
  <c r="W421" i="6" s="1"/>
  <c r="V1792" i="6"/>
  <c r="S1336" i="6"/>
  <c r="S1553" i="6"/>
  <c r="V426" i="6"/>
  <c r="W426" i="6" s="1"/>
  <c r="V1097" i="6"/>
  <c r="S1814" i="6"/>
  <c r="S135" i="6"/>
  <c r="T135" i="6" s="1"/>
  <c r="S1892" i="6"/>
  <c r="V679" i="6"/>
  <c r="V304" i="6"/>
  <c r="V707" i="6"/>
  <c r="V627" i="6"/>
  <c r="S1072" i="6"/>
  <c r="T1072" i="6" s="1"/>
  <c r="S1894" i="6"/>
  <c r="S1281" i="6"/>
  <c r="V653" i="6"/>
  <c r="V207" i="6"/>
  <c r="S688" i="6"/>
  <c r="V628" i="6"/>
  <c r="V485" i="6"/>
  <c r="V613" i="6"/>
  <c r="V1327" i="6"/>
  <c r="S732" i="6"/>
  <c r="V645" i="6"/>
  <c r="S599" i="6"/>
  <c r="V1401" i="6"/>
  <c r="S787" i="6"/>
  <c r="T787" i="6" s="1"/>
  <c r="V987" i="6"/>
  <c r="V746" i="6"/>
  <c r="S1077" i="6"/>
  <c r="T1077" i="6" s="1"/>
  <c r="V325" i="6"/>
  <c r="S103" i="6"/>
  <c r="S521" i="6"/>
  <c r="S674" i="6"/>
  <c r="T674" i="6" s="1"/>
  <c r="V1739" i="6"/>
  <c r="S1860" i="6"/>
  <c r="V1716" i="6"/>
  <c r="S113" i="6"/>
  <c r="V172" i="6"/>
  <c r="V24" i="6"/>
  <c r="W24" i="6" s="1"/>
  <c r="S365" i="6"/>
  <c r="S600" i="6"/>
  <c r="S1856" i="6"/>
  <c r="V156" i="6"/>
  <c r="S1451" i="6"/>
  <c r="V754" i="6"/>
  <c r="W754" i="6" s="1"/>
  <c r="V1709" i="6"/>
  <c r="S388" i="6"/>
  <c r="V1346" i="6"/>
  <c r="V1880" i="6"/>
  <c r="W1880" i="6" s="1"/>
  <c r="V1486" i="6"/>
  <c r="V1291" i="6"/>
  <c r="S1603" i="6"/>
  <c r="T1603" i="6" s="1"/>
  <c r="S608" i="6"/>
  <c r="V453" i="6"/>
  <c r="S177" i="6"/>
  <c r="V1432" i="6"/>
  <c r="S435" i="6"/>
  <c r="S454" i="6"/>
  <c r="V970" i="6"/>
  <c r="W970" i="6" s="1"/>
  <c r="S1756" i="6"/>
  <c r="V1458" i="6"/>
  <c r="V1088" i="6"/>
  <c r="W1088" i="6" s="1"/>
  <c r="S1681" i="6"/>
  <c r="S712" i="6"/>
  <c r="V943" i="6"/>
  <c r="W943" i="6" s="1"/>
  <c r="V1763" i="6"/>
  <c r="S1836" i="6"/>
  <c r="V1116" i="6"/>
  <c r="V1032" i="6"/>
  <c r="V1586" i="6"/>
  <c r="S26" i="6"/>
  <c r="S1260" i="6"/>
  <c r="S1805" i="6"/>
  <c r="V519" i="6"/>
  <c r="V1064" i="6"/>
  <c r="S428" i="6"/>
  <c r="V1687" i="6"/>
  <c r="W1687" i="6" s="1"/>
  <c r="S1133" i="6"/>
  <c r="V529" i="6"/>
  <c r="V1044" i="6"/>
  <c r="V37" i="6"/>
  <c r="S51" i="6"/>
  <c r="V550" i="6"/>
  <c r="S1511" i="6"/>
  <c r="S152" i="6"/>
  <c r="S559" i="6"/>
  <c r="V1831" i="6"/>
  <c r="S1305" i="6"/>
  <c r="V687" i="6"/>
  <c r="S694" i="6"/>
  <c r="S1694" i="6"/>
  <c r="V1023" i="6"/>
  <c r="S1222" i="6"/>
  <c r="S1537" i="6"/>
  <c r="S267" i="6"/>
  <c r="V1271" i="6"/>
  <c r="S264" i="6"/>
  <c r="T264" i="6" s="1"/>
  <c r="V1555" i="6"/>
  <c r="W1555" i="6" s="1"/>
  <c r="S1309" i="6"/>
  <c r="S1206" i="6"/>
  <c r="S727" i="6"/>
  <c r="S1396" i="6"/>
  <c r="S1427" i="6"/>
  <c r="V733" i="6"/>
  <c r="S1900" i="6"/>
  <c r="V1418" i="6"/>
  <c r="V1645" i="6"/>
  <c r="V731" i="6"/>
  <c r="V505" i="6"/>
  <c r="V1754" i="6"/>
  <c r="V1410" i="6"/>
  <c r="S419" i="6"/>
  <c r="T419" i="6" s="1"/>
  <c r="V978" i="6"/>
  <c r="W978" i="6" s="1"/>
  <c r="S1386" i="6"/>
  <c r="T1386" i="6" s="1"/>
  <c r="S533" i="6"/>
  <c r="V1099" i="6"/>
  <c r="V1799" i="6"/>
  <c r="S1846" i="6"/>
  <c r="V1394" i="6"/>
  <c r="V467" i="6"/>
  <c r="V72" i="6"/>
  <c r="W72" i="6" s="1"/>
  <c r="S176" i="6"/>
  <c r="S497" i="6"/>
  <c r="V100" i="6"/>
  <c r="S747" i="6"/>
  <c r="S1087" i="6"/>
  <c r="S1610" i="6"/>
  <c r="S36" i="6"/>
  <c r="S160" i="6"/>
  <c r="V1819" i="6"/>
  <c r="S22" i="6"/>
  <c r="S620" i="6"/>
  <c r="S1596" i="6"/>
  <c r="S1807" i="6"/>
  <c r="T1807" i="6" s="1"/>
  <c r="V1757" i="6"/>
  <c r="V143" i="6"/>
  <c r="W143" i="6" s="1"/>
  <c r="V1668" i="6"/>
  <c r="S1825" i="6"/>
  <c r="V1911" i="6"/>
  <c r="V1376" i="6"/>
  <c r="S1254" i="6"/>
  <c r="V962" i="6"/>
  <c r="W962" i="6" s="1"/>
  <c r="S1417" i="6"/>
  <c r="V666" i="6"/>
  <c r="S563" i="6"/>
  <c r="T563" i="6" s="1"/>
  <c r="S1761" i="6"/>
  <c r="V1302" i="6"/>
  <c r="S1391" i="6"/>
  <c r="S1517" i="6"/>
  <c r="V1233" i="6"/>
  <c r="S357" i="6"/>
  <c r="S58" i="6"/>
  <c r="S1853" i="6"/>
  <c r="V1358" i="6"/>
  <c r="S318" i="6"/>
  <c r="V134" i="6"/>
  <c r="S634" i="6"/>
  <c r="V108" i="6"/>
  <c r="S1695" i="6"/>
  <c r="S448" i="6"/>
  <c r="S1921" i="6"/>
  <c r="V1274" i="6"/>
  <c r="W1274" i="6" s="1"/>
  <c r="S1147" i="6"/>
  <c r="T1147" i="6" s="1"/>
  <c r="V719" i="6"/>
  <c r="S1705" i="6"/>
  <c r="V284" i="6"/>
  <c r="W284" i="6" s="1"/>
  <c r="V1851" i="6"/>
  <c r="S1008" i="6"/>
  <c r="T1008" i="6" s="1"/>
  <c r="S1223" i="6"/>
  <c r="S1545" i="6"/>
  <c r="S1063" i="6"/>
  <c r="S995" i="6"/>
  <c r="T995" i="6" s="1"/>
  <c r="S1676" i="6"/>
  <c r="V604" i="6"/>
  <c r="V751" i="6"/>
  <c r="V1208" i="6"/>
  <c r="S936" i="6"/>
  <c r="S1670" i="6"/>
  <c r="S1644" i="6"/>
  <c r="V1725" i="6"/>
  <c r="S606" i="6"/>
  <c r="V377" i="6"/>
  <c r="S992" i="6"/>
  <c r="T992" i="6" s="1"/>
  <c r="V1395" i="6"/>
  <c r="V1294" i="6"/>
  <c r="V622" i="6"/>
  <c r="V1751" i="6"/>
  <c r="V1301" i="6"/>
  <c r="S1385" i="6"/>
  <c r="S85" i="6"/>
  <c r="S1834" i="6"/>
  <c r="V636" i="6"/>
  <c r="S717" i="6"/>
  <c r="S999" i="6"/>
  <c r="T999" i="6" s="1"/>
  <c r="S1377" i="6"/>
  <c r="S42" i="6"/>
  <c r="V228" i="6"/>
  <c r="V785" i="6"/>
  <c r="W785" i="6" s="1"/>
  <c r="S1153" i="6"/>
  <c r="T1153" i="6" s="1"/>
  <c r="S1612" i="6"/>
  <c r="V442" i="6"/>
  <c r="V1789" i="6"/>
  <c r="W1789" i="6" s="1"/>
  <c r="S1512" i="6"/>
  <c r="S735" i="6"/>
  <c r="S983" i="6"/>
  <c r="T983" i="6" s="1"/>
  <c r="S1415" i="6"/>
  <c r="S1566" i="6"/>
  <c r="V1711" i="6"/>
  <c r="S263" i="6"/>
  <c r="T263" i="6" s="1"/>
  <c r="S1320" i="6"/>
  <c r="S1471" i="6"/>
  <c r="T1471" i="6" s="1"/>
  <c r="S1573" i="6"/>
  <c r="T1573" i="6" s="1"/>
  <c r="V1075" i="6"/>
  <c r="S1098" i="6"/>
  <c r="S1755" i="6"/>
  <c r="S1746" i="6"/>
  <c r="S1241" i="6"/>
  <c r="V706" i="6"/>
  <c r="S1765" i="6"/>
  <c r="T1765" i="6" s="1"/>
  <c r="S1772" i="6"/>
  <c r="S750" i="6"/>
  <c r="S1180" i="6"/>
  <c r="V1826" i="6"/>
  <c r="S696" i="6"/>
  <c r="S17" i="6"/>
  <c r="S1112" i="6"/>
  <c r="S391" i="6"/>
  <c r="V826" i="6"/>
  <c r="W826" i="6" s="1"/>
  <c r="S562" i="6"/>
  <c r="S697" i="6"/>
  <c r="V1605" i="6"/>
  <c r="W1605" i="6" s="1"/>
  <c r="V488" i="6"/>
  <c r="V106" i="6"/>
  <c r="V1073" i="6"/>
  <c r="S942" i="6"/>
  <c r="T942" i="6" s="1"/>
  <c r="S331" i="6"/>
  <c r="S1038" i="6"/>
  <c r="S447" i="6"/>
  <c r="V1813" i="6"/>
  <c r="S1753" i="6"/>
  <c r="V1759" i="6"/>
  <c r="W1759" i="6" s="1"/>
  <c r="S44" i="6"/>
  <c r="V1437" i="6"/>
  <c r="V760" i="6"/>
  <c r="V544" i="6"/>
  <c r="W544" i="6" s="1"/>
  <c r="S1635" i="6"/>
  <c r="V1161" i="6"/>
  <c r="S1428" i="6"/>
  <c r="V531" i="6"/>
  <c r="V1688" i="6"/>
  <c r="V1902" i="6"/>
  <c r="V690" i="6"/>
  <c r="S1217" i="6"/>
  <c r="S720" i="6"/>
  <c r="S952" i="6"/>
  <c r="T952" i="6" s="1"/>
  <c r="V164" i="6"/>
  <c r="W164" i="6" s="1"/>
  <c r="V1022" i="6"/>
  <c r="V186" i="6"/>
  <c r="S984" i="6"/>
  <c r="T984" i="6" s="1"/>
  <c r="V676" i="6"/>
  <c r="W676" i="6" s="1"/>
  <c r="V1881" i="6"/>
  <c r="V1319" i="6"/>
  <c r="S1690" i="6"/>
  <c r="V651" i="6"/>
  <c r="S501" i="6"/>
  <c r="V123" i="6"/>
  <c r="S957" i="6"/>
  <c r="T957" i="6" s="1"/>
  <c r="S1592" i="6"/>
  <c r="V630" i="6"/>
  <c r="V1798" i="6"/>
  <c r="W1798" i="6" s="1"/>
  <c r="V1321" i="6"/>
  <c r="V530" i="6"/>
  <c r="S114" i="6"/>
  <c r="S1519" i="6"/>
  <c r="S1707" i="6"/>
  <c r="S1120" i="6"/>
  <c r="S1723" i="6"/>
  <c r="S1413" i="6"/>
  <c r="S828" i="6"/>
  <c r="T828" i="6" s="1"/>
  <c r="V1200" i="6"/>
  <c r="V253" i="6"/>
  <c r="W253" i="6" s="1"/>
  <c r="V1640" i="6"/>
  <c r="W1640" i="6" s="1"/>
  <c r="V763" i="6"/>
  <c r="V1719" i="6"/>
  <c r="S1686" i="6"/>
  <c r="V702" i="6"/>
  <c r="V471" i="6"/>
  <c r="V1295" i="6"/>
  <c r="V285" i="6"/>
  <c r="W285" i="6" s="1"/>
  <c r="S1439" i="6"/>
  <c r="S1317" i="6"/>
  <c r="S118" i="6"/>
  <c r="V1609" i="6"/>
  <c r="S588" i="6"/>
  <c r="V54" i="6"/>
  <c r="V1909" i="6"/>
  <c r="W1909" i="6" s="1"/>
  <c r="V1093" i="6"/>
  <c r="S303" i="6"/>
  <c r="S1492" i="6"/>
  <c r="V1769" i="6"/>
  <c r="S825" i="6"/>
  <c r="T825" i="6" s="1"/>
  <c r="S581" i="6"/>
  <c r="V1356" i="6"/>
  <c r="W1356" i="6" s="1"/>
  <c r="V187" i="6"/>
  <c r="S265" i="6"/>
  <c r="S980" i="6"/>
  <c r="T980" i="6" s="1"/>
  <c r="V1733" i="6"/>
  <c r="V1786" i="6"/>
  <c r="V252" i="6"/>
  <c r="W252" i="6" s="1"/>
  <c r="S1869" i="6"/>
  <c r="V1397" i="6"/>
  <c r="S540" i="6"/>
  <c r="V764" i="6"/>
  <c r="V1195" i="6"/>
  <c r="V222" i="6"/>
  <c r="V1059" i="6"/>
  <c r="S1444" i="6"/>
  <c r="V1081" i="6"/>
  <c r="V296" i="6"/>
  <c r="S752" i="6"/>
  <c r="S1562" i="6"/>
  <c r="T1562" i="6" s="1"/>
  <c r="V543" i="6"/>
  <c r="V283" i="6"/>
  <c r="W283" i="6" s="1"/>
  <c r="V1382" i="6"/>
  <c r="S1113" i="6"/>
  <c r="S607" i="6"/>
  <c r="V171" i="6"/>
  <c r="S1177" i="6"/>
  <c r="S320" i="6"/>
  <c r="T320" i="6" s="1"/>
  <c r="S225" i="6"/>
  <c r="V595" i="6"/>
  <c r="V1091" i="6"/>
  <c r="W1091" i="6" s="1"/>
  <c r="S1245" i="6"/>
  <c r="V451" i="6"/>
  <c r="W451" i="6" s="1"/>
  <c r="V583" i="6"/>
  <c r="V968" i="6"/>
  <c r="W968" i="6" s="1"/>
  <c r="V1318" i="6"/>
  <c r="V1094" i="6"/>
  <c r="V346" i="6"/>
  <c r="S182" i="6"/>
  <c r="S493" i="6"/>
  <c r="V1556" i="6"/>
  <c r="V824" i="6"/>
  <c r="W824" i="6" s="1"/>
  <c r="V1871" i="6"/>
  <c r="W1871" i="6" s="1"/>
  <c r="V94" i="6"/>
  <c r="W94" i="6" s="1"/>
  <c r="S1507" i="6"/>
  <c r="V189" i="6"/>
  <c r="S41" i="6"/>
  <c r="S1105" i="6"/>
  <c r="S1297" i="6"/>
  <c r="S961" i="6"/>
  <c r="T961" i="6" s="1"/>
  <c r="S35" i="6"/>
  <c r="S1727" i="6"/>
  <c r="S1115" i="6"/>
  <c r="V1390" i="6"/>
  <c r="S934" i="6"/>
  <c r="T934" i="6" s="1"/>
  <c r="S132" i="6"/>
  <c r="G3" i="6"/>
  <c r="K3" i="6" s="1"/>
  <c r="V673" i="6"/>
  <c r="W673" i="6" s="1"/>
  <c r="V107" i="6"/>
  <c r="S321" i="6"/>
  <c r="T321" i="6" s="1"/>
  <c r="S179" i="6"/>
  <c r="S996" i="6"/>
  <c r="T996" i="6" s="1"/>
  <c r="S784" i="6"/>
  <c r="T784" i="6" s="1"/>
  <c r="V1619" i="6"/>
  <c r="V1407" i="6"/>
  <c r="S1353" i="6"/>
  <c r="T1353" i="6" s="1"/>
  <c r="V1578" i="6"/>
  <c r="S19" i="6"/>
  <c r="V512" i="6"/>
  <c r="S173" i="6"/>
  <c r="V191" i="6"/>
  <c r="V1011" i="6"/>
  <c r="V1251" i="6"/>
  <c r="S1150" i="6"/>
  <c r="T1150" i="6" s="1"/>
  <c r="S1310" i="6"/>
  <c r="V229" i="6"/>
  <c r="S1539" i="6"/>
  <c r="T1539" i="6" s="1"/>
  <c r="V1776" i="6"/>
  <c r="S482" i="6"/>
  <c r="T482" i="6" s="1"/>
  <c r="S621" i="6"/>
  <c r="S1176" i="6"/>
  <c r="V808" i="6"/>
  <c r="W808" i="6" s="1"/>
  <c r="V313" i="6"/>
  <c r="V1272" i="6"/>
  <c r="S1125" i="6"/>
  <c r="S1362" i="6"/>
  <c r="T1362" i="6" s="1"/>
  <c r="V1764" i="6"/>
  <c r="S584" i="6"/>
  <c r="S1574" i="6"/>
  <c r="T1574" i="6" s="1"/>
  <c r="V417" i="6"/>
  <c r="W417" i="6" s="1"/>
  <c r="V1338" i="6"/>
  <c r="S691" i="6"/>
  <c r="V1460" i="6"/>
  <c r="S349" i="6"/>
  <c r="V1344" i="6"/>
  <c r="S56" i="6"/>
  <c r="S1448" i="6"/>
  <c r="S390" i="6"/>
  <c r="V728" i="6"/>
  <c r="V255" i="6"/>
  <c r="S823" i="6"/>
  <c r="S1496" i="6"/>
  <c r="V927" i="6"/>
  <c r="W927" i="6" s="1"/>
  <c r="S1145" i="6"/>
  <c r="V689" i="6"/>
  <c r="V1014" i="6"/>
  <c r="V93" i="6"/>
  <c r="S585" i="6"/>
  <c r="T585" i="6" s="1"/>
  <c r="R465" i="6"/>
  <c r="U1744" i="6"/>
  <c r="U446" i="6"/>
  <c r="U1449" i="6"/>
  <c r="U1650" i="6"/>
  <c r="U257" i="6"/>
  <c r="U1084" i="6"/>
  <c r="R289" i="6"/>
  <c r="S587" i="6"/>
  <c r="R381" i="6"/>
  <c r="R688" i="6"/>
  <c r="R185" i="6"/>
  <c r="R497" i="6"/>
  <c r="S299" i="6"/>
  <c r="U299" i="6"/>
  <c r="U392" i="6"/>
  <c r="R1222" i="6"/>
  <c r="U226" i="6"/>
  <c r="U362" i="6"/>
  <c r="U1537" i="6"/>
  <c r="U1135" i="6"/>
  <c r="R1617" i="6"/>
  <c r="U1576" i="6"/>
  <c r="R1858" i="6"/>
  <c r="R1635" i="6"/>
  <c r="R1727" i="6"/>
  <c r="U1762" i="6"/>
  <c r="R1836" i="6"/>
  <c r="V292" i="6"/>
  <c r="W292" i="6" s="1"/>
  <c r="V372" i="6"/>
  <c r="S552" i="6"/>
  <c r="V398" i="6"/>
  <c r="S1626" i="6"/>
  <c r="T1626" i="6" s="1"/>
  <c r="V920" i="6"/>
  <c r="W920" i="6" s="1"/>
  <c r="S1363" i="6"/>
  <c r="S933" i="6"/>
  <c r="T933" i="6" s="1"/>
  <c r="S1768" i="6"/>
  <c r="S70" i="6"/>
  <c r="S923" i="6"/>
  <c r="T923" i="6" s="1"/>
  <c r="V972" i="6"/>
  <c r="W972" i="6" s="1"/>
  <c r="U211" i="6"/>
  <c r="R29" i="6"/>
  <c r="R222" i="6"/>
  <c r="U336" i="6"/>
  <c r="U1180" i="6"/>
  <c r="U1096" i="6"/>
  <c r="R584" i="6"/>
  <c r="U1090" i="6"/>
  <c r="R1217" i="6"/>
  <c r="R1117" i="6"/>
  <c r="R1839" i="6"/>
  <c r="U1277" i="6"/>
  <c r="U1644" i="6"/>
  <c r="R1540" i="6"/>
  <c r="U1611" i="6"/>
  <c r="R1769" i="6"/>
  <c r="R1842" i="6"/>
  <c r="R1439" i="6"/>
  <c r="S240" i="6"/>
  <c r="V77" i="6"/>
  <c r="W77" i="6" s="1"/>
  <c r="S310" i="6"/>
  <c r="V274" i="6"/>
  <c r="S407" i="6"/>
  <c r="T407" i="6" s="1"/>
  <c r="S654" i="6"/>
  <c r="V1197" i="6"/>
  <c r="S876" i="6"/>
  <c r="T876" i="6" s="1"/>
  <c r="V1086" i="6"/>
  <c r="W1086" i="6" s="1"/>
  <c r="V1748" i="6"/>
  <c r="V853" i="6"/>
  <c r="W853" i="6" s="1"/>
  <c r="V912" i="6"/>
  <c r="W912" i="6" s="1"/>
  <c r="S1352" i="6"/>
  <c r="T1352" i="6" s="1"/>
  <c r="V863" i="6"/>
  <c r="W863" i="6" s="1"/>
  <c r="S1146" i="6"/>
  <c r="V805" i="6"/>
  <c r="W805" i="6" s="1"/>
  <c r="V1922" i="6"/>
  <c r="S1850" i="6"/>
  <c r="T1850" i="6" s="1"/>
  <c r="U487" i="6"/>
  <c r="R291" i="6"/>
  <c r="R690" i="6"/>
  <c r="U9" i="6"/>
  <c r="U301" i="6"/>
  <c r="U600" i="6"/>
  <c r="U609" i="6"/>
  <c r="U1218" i="6"/>
  <c r="R1265" i="6"/>
  <c r="R1511" i="6"/>
  <c r="U1326" i="6"/>
  <c r="U1571" i="6"/>
  <c r="R1936" i="6"/>
  <c r="R1487" i="6"/>
  <c r="R1808" i="6"/>
  <c r="U1463" i="6"/>
  <c r="U1686" i="6"/>
  <c r="U1875" i="6"/>
  <c r="U1696" i="6"/>
  <c r="R1344" i="6"/>
  <c r="U1526" i="6"/>
  <c r="V1625" i="6"/>
  <c r="R1625" i="6"/>
  <c r="R1938" i="6"/>
  <c r="S1226" i="6"/>
  <c r="S1516" i="6"/>
  <c r="V848" i="6"/>
  <c r="W848" i="6" s="1"/>
  <c r="V925" i="6"/>
  <c r="W925" i="6" s="1"/>
  <c r="V273" i="6"/>
  <c r="V1313" i="6"/>
  <c r="R84" i="6"/>
  <c r="R380" i="6"/>
  <c r="U496" i="6"/>
  <c r="U6" i="6"/>
  <c r="R96" i="6"/>
  <c r="R698" i="6"/>
  <c r="R195" i="6"/>
  <c r="U507" i="6"/>
  <c r="R17" i="6"/>
  <c r="R312" i="6"/>
  <c r="S935" i="6"/>
  <c r="U1064" i="6"/>
  <c r="R642" i="6"/>
  <c r="R58" i="6"/>
  <c r="R1519" i="6"/>
  <c r="U1380" i="6"/>
  <c r="R1334" i="6"/>
  <c r="R1363" i="6"/>
  <c r="R1940" i="6"/>
  <c r="R1816" i="6"/>
  <c r="U1800" i="6"/>
  <c r="R1888" i="6"/>
  <c r="R1751" i="6"/>
  <c r="R1805" i="6"/>
  <c r="V1823" i="6"/>
  <c r="R1823" i="6"/>
  <c r="V822" i="6"/>
  <c r="S844" i="6"/>
  <c r="T844" i="6" s="1"/>
  <c r="V1005" i="6"/>
  <c r="W1005" i="6" s="1"/>
  <c r="S922" i="6"/>
  <c r="T922" i="6" s="1"/>
  <c r="S960" i="6"/>
  <c r="T960" i="6" s="1"/>
  <c r="S1269" i="6"/>
  <c r="V1047" i="6"/>
  <c r="V810" i="6"/>
  <c r="W810" i="6" s="1"/>
  <c r="S1235" i="6"/>
  <c r="V1923" i="6"/>
  <c r="V1944" i="6"/>
  <c r="R477" i="6"/>
  <c r="U579" i="6"/>
  <c r="U78" i="6"/>
  <c r="R374" i="6"/>
  <c r="R178" i="6"/>
  <c r="R293" i="6"/>
  <c r="U591" i="6"/>
  <c r="U385" i="6"/>
  <c r="U692" i="6"/>
  <c r="U1136" i="6"/>
  <c r="U1215" i="6"/>
  <c r="R386" i="6"/>
  <c r="R625" i="6"/>
  <c r="U1591" i="6"/>
  <c r="R1093" i="6"/>
  <c r="R1451" i="6"/>
  <c r="U1055" i="6"/>
  <c r="R1404" i="6"/>
  <c r="U1314" i="6"/>
  <c r="U1473" i="6"/>
  <c r="R1606" i="6"/>
  <c r="R1585" i="6"/>
  <c r="R1865" i="6"/>
  <c r="R1431" i="6"/>
  <c r="U593" i="6"/>
  <c r="U1372" i="6"/>
  <c r="U1853" i="6"/>
  <c r="U1678" i="6"/>
  <c r="R1821" i="6"/>
  <c r="S1490" i="6"/>
  <c r="R36" i="6"/>
  <c r="R331" i="6"/>
  <c r="R627" i="6"/>
  <c r="U441" i="6"/>
  <c r="U728" i="6"/>
  <c r="R230" i="6"/>
  <c r="U537" i="6"/>
  <c r="U47" i="6"/>
  <c r="R638" i="6"/>
  <c r="R247" i="6"/>
  <c r="R1103" i="6"/>
  <c r="R432" i="6"/>
  <c r="V1189" i="6"/>
  <c r="R1189" i="6"/>
  <c r="R1125" i="6"/>
  <c r="R1200" i="6"/>
  <c r="R1475" i="6"/>
  <c r="R99" i="6"/>
  <c r="R250" i="6"/>
  <c r="R1287" i="6"/>
  <c r="U1689" i="6"/>
  <c r="U1290" i="6"/>
  <c r="U1429" i="6"/>
  <c r="U1407" i="6"/>
  <c r="R1748" i="6"/>
  <c r="U1634" i="6"/>
  <c r="R1894" i="6"/>
  <c r="R1551" i="6"/>
  <c r="R1346" i="6"/>
  <c r="S1466" i="6"/>
  <c r="U1246" i="6"/>
  <c r="R1939" i="6"/>
  <c r="U1929" i="6"/>
  <c r="S183" i="6"/>
  <c r="V238" i="6"/>
  <c r="S500" i="6"/>
  <c r="S771" i="6"/>
  <c r="T771" i="6" s="1"/>
  <c r="S815" i="6"/>
  <c r="T815" i="6" s="1"/>
  <c r="V921" i="6"/>
  <c r="W921" i="6" s="1"/>
  <c r="S1140" i="6"/>
  <c r="T1140" i="6" s="1"/>
  <c r="S798" i="6"/>
  <c r="T798" i="6" s="1"/>
  <c r="V387" i="6"/>
  <c r="V1378" i="6"/>
  <c r="U183" i="6"/>
  <c r="R5" i="6"/>
  <c r="R297" i="6"/>
  <c r="R596" i="6"/>
  <c r="U95" i="6"/>
  <c r="R390" i="6"/>
  <c r="U697" i="6"/>
  <c r="R194" i="6"/>
  <c r="R506" i="6"/>
  <c r="R16" i="6"/>
  <c r="U308" i="6"/>
  <c r="R106" i="6"/>
  <c r="U708" i="6"/>
  <c r="R218" i="6"/>
  <c r="R641" i="6"/>
  <c r="U1073" i="6"/>
  <c r="U475" i="6"/>
  <c r="R1068" i="6"/>
  <c r="U1609" i="6"/>
  <c r="R1127" i="6"/>
  <c r="U1182" i="6"/>
  <c r="U1460" i="6"/>
  <c r="U1069" i="6"/>
  <c r="U1672" i="6"/>
  <c r="U1517" i="6"/>
  <c r="R1337" i="6"/>
  <c r="U1815" i="6"/>
  <c r="U1197" i="6"/>
  <c r="R1630" i="6"/>
  <c r="U1607" i="6"/>
  <c r="U1878" i="6"/>
  <c r="U1458" i="6"/>
  <c r="R1269" i="6"/>
  <c r="R1447" i="6"/>
  <c r="R1513" i="6"/>
  <c r="U1803" i="6"/>
  <c r="R1843" i="6"/>
  <c r="U1806" i="6"/>
  <c r="U578" i="6"/>
  <c r="R680" i="6"/>
  <c r="R177" i="6"/>
  <c r="U488" i="6"/>
  <c r="R590" i="6"/>
  <c r="R88" i="6"/>
  <c r="R384" i="6"/>
  <c r="R188" i="6"/>
  <c r="U10" i="6"/>
  <c r="U190" i="6"/>
  <c r="R1021" i="6"/>
  <c r="R1109" i="6"/>
  <c r="U1432" i="6"/>
  <c r="U209" i="6"/>
  <c r="U1284" i="6"/>
  <c r="R1529" i="6"/>
  <c r="R1220" i="6"/>
  <c r="R1486" i="6"/>
  <c r="R1184" i="6"/>
  <c r="R1715" i="6"/>
  <c r="R1329" i="6"/>
  <c r="R1700" i="6"/>
  <c r="R1848" i="6"/>
  <c r="R1601" i="6"/>
  <c r="R1743" i="6"/>
  <c r="U1734" i="6"/>
  <c r="U1820" i="6"/>
  <c r="U1589" i="6"/>
  <c r="R1257" i="6"/>
  <c r="U1898" i="6"/>
  <c r="U1896" i="6"/>
  <c r="U1361" i="6"/>
  <c r="U1043" i="6"/>
  <c r="U1014" i="6"/>
  <c r="R1472" i="6"/>
  <c r="R1114" i="6"/>
  <c r="R1516" i="6"/>
  <c r="R403" i="6"/>
  <c r="R454" i="6"/>
  <c r="U1381" i="6"/>
  <c r="U1505" i="6"/>
  <c r="R314" i="6"/>
  <c r="U1923" i="6"/>
  <c r="U1822" i="6"/>
  <c r="V1744" i="6"/>
  <c r="U1760" i="6"/>
  <c r="U1434" i="6"/>
  <c r="U1414" i="6"/>
  <c r="R248" i="6"/>
  <c r="R244" i="6"/>
  <c r="R275" i="6"/>
  <c r="R1252" i="6"/>
  <c r="U1237" i="6"/>
  <c r="U273" i="6"/>
  <c r="U1121" i="6"/>
  <c r="R661" i="6"/>
  <c r="R1443" i="6"/>
  <c r="S855" i="6"/>
  <c r="T855" i="6" s="1"/>
  <c r="S901" i="6"/>
  <c r="T901" i="6" s="1"/>
  <c r="R113" i="6"/>
  <c r="U261" i="6"/>
  <c r="U651" i="6"/>
  <c r="R159" i="6"/>
  <c r="R470" i="6"/>
  <c r="R752" i="6"/>
  <c r="U265" i="6"/>
  <c r="U571" i="6"/>
  <c r="V366" i="6"/>
  <c r="U366" i="6"/>
  <c r="R171" i="6"/>
  <c r="U481" i="6"/>
  <c r="R763" i="6"/>
  <c r="R337" i="6"/>
  <c r="R1032" i="6"/>
  <c r="U1211" i="6"/>
  <c r="R510" i="6"/>
  <c r="R1312" i="6"/>
  <c r="U1348" i="6"/>
  <c r="R1327" i="6"/>
  <c r="R1921" i="6"/>
  <c r="R1461" i="6"/>
  <c r="R1444" i="6"/>
  <c r="R1776" i="6"/>
  <c r="R1280" i="6"/>
  <c r="U1666" i="6"/>
  <c r="R1794" i="6"/>
  <c r="U1851" i="6"/>
  <c r="R1646" i="6"/>
  <c r="J3" i="6"/>
  <c r="U3" i="6" s="1"/>
  <c r="R1245" i="6"/>
  <c r="U1358" i="6"/>
  <c r="V130" i="6"/>
  <c r="S684" i="6"/>
  <c r="V463" i="6"/>
  <c r="S770" i="6"/>
  <c r="T770" i="6" s="1"/>
  <c r="S1239" i="6"/>
  <c r="T1239" i="6" s="1"/>
  <c r="S843" i="6"/>
  <c r="V1419" i="6"/>
  <c r="V1628" i="6"/>
  <c r="S981" i="6"/>
  <c r="T981" i="6" s="1"/>
  <c r="S797" i="6"/>
  <c r="T797" i="6" s="1"/>
  <c r="V862" i="6"/>
  <c r="W862" i="6" s="1"/>
  <c r="V819" i="6"/>
  <c r="W819" i="6" s="1"/>
  <c r="V1855" i="6"/>
  <c r="S998" i="6"/>
  <c r="T998" i="6" s="1"/>
  <c r="S1552" i="6"/>
  <c r="U4" i="6"/>
  <c r="U296" i="6"/>
  <c r="U595" i="6"/>
  <c r="U389" i="6"/>
  <c r="U696" i="6"/>
  <c r="R505" i="6"/>
  <c r="R15" i="6"/>
  <c r="R307" i="6"/>
  <c r="R606" i="6"/>
  <c r="R105" i="6"/>
  <c r="R707" i="6"/>
  <c r="R207" i="6"/>
  <c r="U634" i="6"/>
  <c r="U1228" i="6"/>
  <c r="U1165" i="6"/>
  <c r="R1061" i="6"/>
  <c r="R1143" i="6"/>
  <c r="R517" i="6"/>
  <c r="U1302" i="6"/>
  <c r="U1544" i="6"/>
  <c r="U1242" i="6"/>
  <c r="R1498" i="6"/>
  <c r="R1648" i="6"/>
  <c r="S1194" i="6"/>
  <c r="U1194" i="6"/>
  <c r="U1379" i="6"/>
  <c r="U1732" i="6"/>
  <c r="U1716" i="6"/>
  <c r="R1586" i="6"/>
  <c r="U1779" i="6"/>
  <c r="R1881" i="6"/>
  <c r="R1628" i="6"/>
  <c r="U1941" i="6"/>
  <c r="V140" i="6"/>
  <c r="W140" i="6" s="1"/>
  <c r="V449" i="6"/>
  <c r="V714" i="6"/>
  <c r="V1896" i="6"/>
  <c r="V1370" i="6"/>
  <c r="W1370" i="6" s="1"/>
  <c r="V958" i="6"/>
  <c r="W958" i="6" s="1"/>
  <c r="S1408" i="6"/>
  <c r="V820" i="6"/>
  <c r="W820" i="6" s="1"/>
  <c r="V917" i="6"/>
  <c r="W917" i="6" s="1"/>
  <c r="S1788" i="6"/>
  <c r="V1034" i="6"/>
  <c r="U150" i="6"/>
  <c r="U461" i="6"/>
  <c r="R357" i="6"/>
  <c r="R653" i="6"/>
  <c r="U267" i="6"/>
  <c r="R709" i="6"/>
  <c r="R1120" i="6"/>
  <c r="U1202" i="6"/>
  <c r="R1034" i="6"/>
  <c r="R1028" i="6"/>
  <c r="R1330" i="6"/>
  <c r="U1575" i="6"/>
  <c r="U1115" i="6"/>
  <c r="U1435" i="6"/>
  <c r="U1015" i="6"/>
  <c r="R1453" i="6"/>
  <c r="U1781" i="6"/>
  <c r="R1847" i="6"/>
  <c r="R1408" i="6"/>
  <c r="U1749" i="6"/>
  <c r="R1271" i="6"/>
  <c r="U1385" i="6"/>
  <c r="R1616" i="6"/>
  <c r="U1735" i="6"/>
  <c r="U1933" i="6"/>
  <c r="U1565" i="6"/>
  <c r="S161" i="6"/>
  <c r="T161" i="6" s="1"/>
  <c r="S402" i="6"/>
  <c r="S833" i="6"/>
  <c r="T833" i="6" s="1"/>
  <c r="S884" i="6"/>
  <c r="T884" i="6" s="1"/>
  <c r="S1528" i="6"/>
  <c r="V276" i="6"/>
  <c r="V1364" i="6"/>
  <c r="V1256" i="6"/>
  <c r="V849" i="6"/>
  <c r="W849" i="6" s="1"/>
  <c r="V1092" i="6"/>
  <c r="V574" i="6"/>
  <c r="U751" i="6"/>
  <c r="R170" i="6"/>
  <c r="U480" i="6"/>
  <c r="U582" i="6"/>
  <c r="U377" i="6"/>
  <c r="U741" i="6"/>
  <c r="U108" i="6"/>
  <c r="U1128" i="6"/>
  <c r="R1044" i="6"/>
  <c r="R1036" i="6"/>
  <c r="U1584" i="6"/>
  <c r="U1030" i="6"/>
  <c r="U1459" i="6"/>
  <c r="U1594" i="6"/>
  <c r="U1421" i="6"/>
  <c r="U1869" i="6"/>
  <c r="U1902" i="6"/>
  <c r="S38" i="6"/>
  <c r="V270" i="6"/>
  <c r="V400" i="6"/>
  <c r="V401" i="6"/>
  <c r="S473" i="6"/>
  <c r="T473" i="6" s="1"/>
  <c r="V667" i="6"/>
  <c r="W667" i="6" s="1"/>
  <c r="V1438" i="6"/>
  <c r="S376" i="6"/>
  <c r="S892" i="6"/>
  <c r="T892" i="6" s="1"/>
  <c r="V1534" i="6"/>
  <c r="V868" i="6"/>
  <c r="W868" i="6" s="1"/>
  <c r="R236" i="6"/>
  <c r="U53" i="6"/>
  <c r="R348" i="6"/>
  <c r="R644" i="6"/>
  <c r="U463" i="6"/>
  <c r="R745" i="6"/>
  <c r="R258" i="6"/>
  <c r="U359" i="6"/>
  <c r="U474" i="6"/>
  <c r="R756" i="6"/>
  <c r="U460" i="6"/>
  <c r="R936" i="6"/>
  <c r="R83" i="6"/>
  <c r="U1116" i="6"/>
  <c r="R1062" i="6"/>
  <c r="U1410" i="6"/>
  <c r="U1660" i="6"/>
  <c r="R1213" i="6"/>
  <c r="R1255" i="6"/>
  <c r="R1504" i="6"/>
  <c r="U1572" i="6"/>
  <c r="R1317" i="6"/>
  <c r="R1525" i="6"/>
  <c r="U1637" i="6"/>
  <c r="R1819" i="6"/>
  <c r="S278" i="6"/>
  <c r="T278" i="6" s="1"/>
  <c r="S314" i="6"/>
  <c r="V940" i="6"/>
  <c r="W940" i="6" s="1"/>
  <c r="S1152" i="6"/>
  <c r="T1152" i="6" s="1"/>
  <c r="U101" i="6"/>
  <c r="U22" i="6"/>
  <c r="U112" i="6"/>
  <c r="R523" i="6"/>
  <c r="U33" i="6"/>
  <c r="R525" i="6"/>
  <c r="R1078" i="6"/>
  <c r="U1172" i="6"/>
  <c r="U718" i="6"/>
  <c r="U1233" i="6"/>
  <c r="U330" i="6"/>
  <c r="R1293" i="6"/>
  <c r="R1534" i="6"/>
  <c r="R1413" i="6"/>
  <c r="U1521" i="6"/>
  <c r="R1817" i="6"/>
  <c r="U1343" i="6"/>
  <c r="R1708" i="6"/>
  <c r="R1932" i="6"/>
  <c r="U1864" i="6"/>
  <c r="V1915" i="6"/>
  <c r="U1915" i="6"/>
  <c r="U1703" i="6"/>
  <c r="V242" i="6"/>
  <c r="W242" i="6" s="1"/>
  <c r="V776" i="6"/>
  <c r="W776" i="6" s="1"/>
  <c r="V889" i="6"/>
  <c r="W889" i="6" s="1"/>
  <c r="U376" i="6"/>
  <c r="U492" i="6"/>
  <c r="U1042" i="6"/>
  <c r="U1424" i="6"/>
  <c r="U1676" i="6"/>
  <c r="U1192" i="6"/>
  <c r="R1615" i="6"/>
  <c r="R1549" i="6"/>
  <c r="V1369" i="6"/>
  <c r="R52" i="6"/>
  <c r="R347" i="6"/>
  <c r="U643" i="6"/>
  <c r="R151" i="6"/>
  <c r="R744" i="6"/>
  <c r="R358" i="6"/>
  <c r="U575" i="6"/>
  <c r="U82" i="6"/>
  <c r="U1490" i="6"/>
  <c r="U394" i="6"/>
  <c r="U1704" i="6"/>
  <c r="U1655" i="6"/>
  <c r="U1931" i="6"/>
  <c r="S129" i="6"/>
  <c r="S245" i="6"/>
  <c r="S1560" i="6"/>
  <c r="T1560" i="6" s="1"/>
  <c r="V811" i="6"/>
  <c r="W811" i="6" s="1"/>
  <c r="V902" i="6"/>
  <c r="W902" i="6" s="1"/>
  <c r="V1570" i="6"/>
  <c r="V1286" i="6"/>
  <c r="R277" i="6"/>
  <c r="U255" i="6"/>
  <c r="U1419" i="6"/>
  <c r="U1108" i="6"/>
  <c r="U401" i="6"/>
  <c r="U1240" i="6"/>
  <c r="R309" i="6"/>
  <c r="U399" i="6"/>
  <c r="R840" i="6"/>
  <c r="U271" i="6"/>
  <c r="R1788" i="6"/>
  <c r="U115" i="6"/>
  <c r="U1261" i="6"/>
  <c r="R60" i="6"/>
  <c r="U472" i="6"/>
  <c r="U658" i="6"/>
  <c r="R865" i="6"/>
  <c r="R323" i="6"/>
  <c r="U1047" i="6"/>
  <c r="U217" i="6"/>
  <c r="U1804" i="6"/>
  <c r="U823" i="6"/>
  <c r="U794" i="6"/>
  <c r="U93" i="6"/>
  <c r="U919" i="6"/>
  <c r="U440" i="6"/>
  <c r="U727" i="6"/>
  <c r="R229" i="6"/>
  <c r="R536" i="6"/>
  <c r="U46" i="6"/>
  <c r="R241" i="6"/>
  <c r="R551" i="6"/>
  <c r="U57" i="6"/>
  <c r="R648" i="6"/>
  <c r="R11" i="6"/>
  <c r="U1102" i="6"/>
  <c r="R431" i="6"/>
  <c r="U1012" i="6"/>
  <c r="U766" i="6"/>
  <c r="R1316" i="6"/>
  <c r="R1081" i="6"/>
  <c r="U1420" i="6"/>
  <c r="R1373" i="6"/>
  <c r="U1428" i="6"/>
  <c r="R1846" i="6"/>
  <c r="R594" i="6"/>
  <c r="R1281" i="6"/>
  <c r="R1911" i="6"/>
  <c r="S502" i="6"/>
  <c r="V27" i="6"/>
  <c r="W27" i="6" s="1"/>
  <c r="V772" i="6"/>
  <c r="W772" i="6" s="1"/>
  <c r="V1465" i="6"/>
  <c r="S73" i="6"/>
  <c r="S818" i="6"/>
  <c r="T818" i="6" s="1"/>
  <c r="V1550" i="6"/>
  <c r="V1844" i="6"/>
  <c r="V881" i="6"/>
  <c r="W881" i="6" s="1"/>
  <c r="V1503" i="6"/>
  <c r="V412" i="6"/>
  <c r="W412" i="6" s="1"/>
  <c r="U68" i="6"/>
  <c r="S363" i="6"/>
  <c r="V580" i="6"/>
  <c r="R580" i="6"/>
  <c r="R79" i="6"/>
  <c r="U179" i="6"/>
  <c r="R490" i="6"/>
  <c r="U155" i="6"/>
  <c r="U1216" i="6"/>
  <c r="R1250" i="6"/>
  <c r="R701" i="6"/>
  <c r="U1705" i="6"/>
  <c r="R1799" i="6"/>
  <c r="U1783" i="6"/>
  <c r="U1677" i="6"/>
  <c r="U1901" i="6"/>
  <c r="U1811" i="6"/>
  <c r="R1867" i="6"/>
  <c r="R1889" i="6"/>
  <c r="R1298" i="6"/>
  <c r="R1592" i="6"/>
  <c r="V197" i="6"/>
  <c r="V192" i="6"/>
  <c r="V311" i="6"/>
  <c r="V874" i="6"/>
  <c r="W874" i="6" s="1"/>
  <c r="V1084" i="6"/>
  <c r="S851" i="6"/>
  <c r="T851" i="6" s="1"/>
  <c r="V1515" i="6"/>
  <c r="V846" i="6"/>
  <c r="W846" i="6" s="1"/>
  <c r="U219" i="6"/>
  <c r="U37" i="6"/>
  <c r="U332" i="6"/>
  <c r="R628" i="6"/>
  <c r="U231" i="6"/>
  <c r="U538" i="6"/>
  <c r="R48" i="6"/>
  <c r="R639" i="6"/>
  <c r="R458" i="6"/>
  <c r="U1185" i="6"/>
  <c r="S1009" i="6"/>
  <c r="U1009" i="6"/>
  <c r="U19" i="6"/>
  <c r="R1098" i="6"/>
  <c r="U1022" i="6"/>
  <c r="U1393" i="6"/>
  <c r="U1227" i="6"/>
  <c r="U1492" i="6"/>
  <c r="R1133" i="6"/>
  <c r="U1452" i="6"/>
  <c r="U732" i="6"/>
  <c r="R1567" i="6"/>
  <c r="U1389" i="6"/>
  <c r="U1291" i="6"/>
  <c r="U1674" i="6"/>
  <c r="U1264" i="6"/>
  <c r="R1499" i="6"/>
  <c r="U1818" i="6"/>
  <c r="R1577" i="6"/>
  <c r="R1904" i="6"/>
  <c r="U1785" i="6"/>
  <c r="U1860" i="6"/>
  <c r="V220" i="6"/>
  <c r="S640" i="6"/>
  <c r="V378" i="6"/>
  <c r="V119" i="6"/>
  <c r="W119" i="6" s="1"/>
  <c r="V528" i="6"/>
  <c r="V254" i="6"/>
  <c r="W254" i="6" s="1"/>
  <c r="V1583" i="6"/>
  <c r="S414" i="6"/>
  <c r="T414" i="6" s="1"/>
  <c r="V864" i="6"/>
  <c r="W864" i="6" s="1"/>
  <c r="S931" i="6"/>
  <c r="V664" i="6"/>
  <c r="V1524" i="6"/>
  <c r="V1822" i="6"/>
  <c r="R228" i="6"/>
  <c r="R45" i="6"/>
  <c r="R340" i="6"/>
  <c r="R636" i="6"/>
  <c r="R455" i="6"/>
  <c r="R737" i="6"/>
  <c r="R550" i="6"/>
  <c r="U56" i="6"/>
  <c r="R351" i="6"/>
  <c r="U647" i="6"/>
  <c r="U748" i="6"/>
  <c r="U1113" i="6"/>
  <c r="U649" i="6"/>
  <c r="U1106" i="6"/>
  <c r="U1652" i="6"/>
  <c r="S1201" i="6"/>
  <c r="U1234" i="6"/>
  <c r="U1169" i="6"/>
  <c r="U1580" i="6"/>
  <c r="U1557" i="6"/>
  <c r="U1845" i="6"/>
  <c r="U1305" i="6"/>
  <c r="U1512" i="6"/>
  <c r="U1669" i="6"/>
  <c r="U1484" i="6"/>
  <c r="U1221" i="6"/>
  <c r="V55" i="6"/>
  <c r="S465" i="6"/>
  <c r="S1483" i="6"/>
  <c r="S1704" i="6"/>
  <c r="V932" i="6"/>
  <c r="W932" i="6" s="1"/>
  <c r="V777" i="6"/>
  <c r="W777" i="6" s="1"/>
  <c r="V1467" i="6"/>
  <c r="S1187" i="6"/>
  <c r="S835" i="6"/>
  <c r="T835" i="6" s="1"/>
  <c r="U28" i="6"/>
  <c r="U619" i="6"/>
  <c r="U529" i="6"/>
  <c r="U444" i="6"/>
  <c r="R731" i="6"/>
  <c r="U540" i="6"/>
  <c r="U181" i="6"/>
  <c r="R1095" i="6"/>
  <c r="R354" i="6"/>
  <c r="R1467" i="6"/>
  <c r="U516" i="6"/>
  <c r="R1568" i="6"/>
  <c r="U100" i="6"/>
  <c r="U1278" i="6"/>
  <c r="U1299" i="6"/>
  <c r="R1275" i="6"/>
  <c r="U1662" i="6"/>
  <c r="U1899" i="6"/>
  <c r="R1756" i="6"/>
  <c r="U1886" i="6"/>
  <c r="U1795" i="6"/>
  <c r="U1515" i="6"/>
  <c r="R486" i="6"/>
  <c r="R767" i="6"/>
  <c r="U86" i="6"/>
  <c r="U382" i="6"/>
  <c r="U498" i="6"/>
  <c r="U300" i="6"/>
  <c r="U98" i="6"/>
  <c r="R393" i="6"/>
  <c r="R700" i="6"/>
  <c r="R1145" i="6"/>
  <c r="R1223" i="6"/>
  <c r="R438" i="6"/>
  <c r="U931" i="6"/>
  <c r="U765" i="6"/>
  <c r="U1599" i="6"/>
  <c r="R1110" i="6"/>
  <c r="R1054" i="6"/>
  <c r="R1325" i="6"/>
  <c r="U1619" i="6"/>
  <c r="U1016" i="6"/>
  <c r="U1445" i="6"/>
  <c r="U1777" i="6"/>
  <c r="U1481" i="6"/>
  <c r="U1837" i="6"/>
  <c r="R1409" i="6"/>
  <c r="R1925" i="6"/>
  <c r="R44" i="6"/>
  <c r="R339" i="6"/>
  <c r="R453" i="6"/>
  <c r="U735" i="6"/>
  <c r="U55" i="6"/>
  <c r="U350" i="6"/>
  <c r="R646" i="6"/>
  <c r="U747" i="6"/>
  <c r="U50" i="6"/>
  <c r="R1112" i="6"/>
  <c r="U1196" i="6"/>
  <c r="R1191" i="6"/>
  <c r="U1483" i="6"/>
  <c r="R1340" i="6"/>
  <c r="U1297" i="6"/>
  <c r="U1538" i="6"/>
  <c r="U1323" i="6"/>
  <c r="U1303" i="6"/>
  <c r="U1682" i="6"/>
  <c r="R1906" i="6"/>
  <c r="U1774" i="6"/>
  <c r="U1418" i="6"/>
  <c r="R1645" i="6"/>
  <c r="U1398" i="6"/>
  <c r="R730" i="6"/>
  <c r="R344" i="6"/>
  <c r="R378" i="6"/>
  <c r="R758" i="6"/>
  <c r="R1550" i="6"/>
  <c r="R1438" i="6"/>
  <c r="R1755" i="6"/>
  <c r="R1833" i="6"/>
  <c r="U1887" i="6"/>
  <c r="R1170" i="6"/>
  <c r="U1433" i="6"/>
  <c r="S405" i="6"/>
  <c r="T405" i="6" s="1"/>
  <c r="V1766" i="6"/>
  <c r="S856" i="6"/>
  <c r="T856" i="6" s="1"/>
  <c r="R520" i="6"/>
  <c r="R452" i="6"/>
  <c r="U240" i="6"/>
  <c r="U977" i="6"/>
  <c r="U545" i="6"/>
  <c r="R268" i="6"/>
  <c r="U1288" i="6"/>
  <c r="R1552" i="6"/>
  <c r="U447" i="6"/>
  <c r="U547" i="6"/>
  <c r="U1600" i="6"/>
  <c r="U138" i="6"/>
  <c r="R1457" i="6"/>
  <c r="R1037" i="6"/>
  <c r="R137" i="6"/>
  <c r="U617" i="6"/>
  <c r="R663" i="6"/>
  <c r="R272" i="6"/>
  <c r="R1406" i="6"/>
  <c r="R1286" i="6"/>
  <c r="R1207" i="6"/>
  <c r="U1922" i="6"/>
  <c r="U238" i="6"/>
  <c r="U404" i="6"/>
  <c r="U511" i="6"/>
  <c r="R21" i="6"/>
  <c r="U316" i="6"/>
  <c r="V611" i="6"/>
  <c r="U611" i="6"/>
  <c r="R111" i="6"/>
  <c r="R713" i="6"/>
  <c r="U522" i="6"/>
  <c r="R32" i="6"/>
  <c r="R327" i="6"/>
  <c r="U123" i="6"/>
  <c r="U437" i="6"/>
  <c r="R724" i="6"/>
  <c r="R303" i="6"/>
  <c r="R1171" i="6"/>
  <c r="U717" i="6"/>
  <c r="R956" i="6"/>
  <c r="U1377" i="6"/>
  <c r="U1627" i="6"/>
  <c r="R1162" i="6"/>
  <c r="U1477" i="6"/>
  <c r="R1437" i="6"/>
  <c r="R1542" i="6"/>
  <c r="U1360" i="6"/>
  <c r="U1263" i="6"/>
  <c r="U1208" i="6"/>
  <c r="R1633" i="6"/>
  <c r="S1893" i="6"/>
  <c r="R1893" i="6"/>
  <c r="R1801" i="6"/>
  <c r="R1368" i="6"/>
  <c r="R1578" i="6"/>
  <c r="R1554" i="6"/>
  <c r="U1702" i="6"/>
  <c r="U1752" i="6"/>
  <c r="U1900" i="6"/>
  <c r="R1907" i="6"/>
  <c r="R1912" i="6"/>
  <c r="S12" i="6"/>
  <c r="S1304" i="6"/>
  <c r="S364" i="6"/>
  <c r="V1024" i="6"/>
  <c r="V1675" i="6"/>
  <c r="V1738" i="6"/>
  <c r="R136" i="6"/>
  <c r="R734" i="6"/>
  <c r="U237" i="6"/>
  <c r="U54" i="6"/>
  <c r="R349" i="6"/>
  <c r="R645" i="6"/>
  <c r="R152" i="6"/>
  <c r="U746" i="6"/>
  <c r="R260" i="6"/>
  <c r="R65" i="6"/>
  <c r="U360" i="6"/>
  <c r="R666" i="6"/>
  <c r="U43" i="6"/>
  <c r="U1111" i="6"/>
  <c r="U467" i="6"/>
  <c r="U1195" i="6"/>
  <c r="U1026" i="6"/>
  <c r="U287" i="6"/>
  <c r="R1020" i="6"/>
  <c r="R173" i="6"/>
  <c r="U1322" i="6"/>
  <c r="R1566" i="6"/>
  <c r="R1040" i="6"/>
  <c r="R1097" i="6"/>
  <c r="R1427" i="6"/>
  <c r="U1383" i="6"/>
  <c r="U1631" i="6"/>
  <c r="R1273" i="6"/>
  <c r="V1440" i="6"/>
  <c r="U1856" i="6"/>
  <c r="R1548" i="6"/>
  <c r="R1394" i="6"/>
  <c r="U1740" i="6"/>
  <c r="R1105" i="6"/>
  <c r="R1814" i="6"/>
  <c r="U1588" i="6"/>
  <c r="R1719" i="6"/>
  <c r="R1771" i="6"/>
  <c r="R1913" i="6"/>
  <c r="R1926" i="6"/>
  <c r="U1658" i="6"/>
  <c r="V214" i="6"/>
  <c r="W214" i="6" s="1"/>
  <c r="V394" i="6"/>
  <c r="S807" i="6"/>
  <c r="T807" i="6" s="1"/>
  <c r="V782" i="6"/>
  <c r="W782" i="6" s="1"/>
  <c r="V1898" i="6"/>
  <c r="S1067" i="6"/>
  <c r="V1730" i="6"/>
  <c r="W1730" i="6" s="1"/>
  <c r="V1780" i="6"/>
  <c r="S985" i="6"/>
  <c r="T985" i="6" s="1"/>
  <c r="V1406" i="6"/>
  <c r="V1080" i="6"/>
  <c r="W1080" i="6" s="1"/>
  <c r="U12" i="6"/>
  <c r="R304" i="6"/>
  <c r="U603" i="6"/>
  <c r="R102" i="6"/>
  <c r="R704" i="6"/>
  <c r="R201" i="6"/>
  <c r="U512" i="6"/>
  <c r="U23" i="6"/>
  <c r="R318" i="6"/>
  <c r="U613" i="6"/>
  <c r="U114" i="6"/>
  <c r="U429" i="6"/>
  <c r="R216" i="6"/>
  <c r="T216" i="6" s="1"/>
  <c r="U524" i="6"/>
  <c r="U107" i="6"/>
  <c r="U1173" i="6"/>
  <c r="R288" i="6"/>
  <c r="U1167" i="6"/>
  <c r="U1076" i="6"/>
  <c r="U1161" i="6"/>
  <c r="R1456" i="6"/>
  <c r="U208" i="6"/>
  <c r="R1310" i="6"/>
  <c r="U1553" i="6"/>
  <c r="R1241" i="6"/>
  <c r="R1507" i="6"/>
  <c r="U1272" i="6"/>
  <c r="R1659" i="6"/>
  <c r="R1232" i="6"/>
  <c r="U1642" i="6"/>
  <c r="U1739" i="6"/>
  <c r="U1366" i="6"/>
  <c r="U1725" i="6"/>
  <c r="U1019" i="6"/>
  <c r="U1597" i="6"/>
  <c r="U1688" i="6"/>
  <c r="R1761" i="6"/>
  <c r="U1796" i="6"/>
  <c r="U1862" i="6"/>
  <c r="V142" i="6"/>
  <c r="W142" i="6" s="1"/>
  <c r="S446" i="6"/>
  <c r="S859" i="6"/>
  <c r="T859" i="6" s="1"/>
  <c r="V1887" i="6"/>
  <c r="S1931" i="6"/>
  <c r="R20" i="6"/>
  <c r="U315" i="6"/>
  <c r="R610" i="6"/>
  <c r="U110" i="6"/>
  <c r="R712" i="6"/>
  <c r="R521" i="6"/>
  <c r="R326" i="6"/>
  <c r="R622" i="6"/>
  <c r="R721" i="6"/>
  <c r="R224" i="6"/>
  <c r="R148" i="6"/>
  <c r="U1243" i="6"/>
  <c r="R346" i="6"/>
  <c r="U1181" i="6"/>
  <c r="R322" i="6"/>
  <c r="R1175" i="6"/>
  <c r="U361" i="6"/>
  <c r="R1561" i="6"/>
  <c r="R1258" i="6"/>
  <c r="R1270" i="6"/>
  <c r="U1285" i="6"/>
  <c r="U1670" i="6"/>
  <c r="R1262" i="6"/>
  <c r="U1651" i="6"/>
  <c r="R1747" i="6"/>
  <c r="U1382" i="6"/>
  <c r="U1089" i="6"/>
  <c r="R1610" i="6"/>
  <c r="R1879" i="6"/>
  <c r="U1709" i="6"/>
  <c r="R1712" i="6"/>
  <c r="R1556" i="6"/>
  <c r="R1657" i="6"/>
  <c r="R1873" i="6"/>
  <c r="S154" i="6"/>
  <c r="V333" i="6"/>
  <c r="W333" i="6" s="1"/>
  <c r="S890" i="6"/>
  <c r="T890" i="6" s="1"/>
  <c r="S866" i="6"/>
  <c r="V1650" i="6"/>
  <c r="S837" i="6"/>
  <c r="T837" i="6" s="1"/>
  <c r="S1527" i="6"/>
  <c r="S1649" i="6"/>
  <c r="V919" i="6"/>
  <c r="U92" i="6"/>
  <c r="U388" i="6"/>
  <c r="R695" i="6"/>
  <c r="V504" i="6"/>
  <c r="U504" i="6"/>
  <c r="R306" i="6"/>
  <c r="R605" i="6"/>
  <c r="U104" i="6"/>
  <c r="U420" i="6"/>
  <c r="R706" i="6"/>
  <c r="R203" i="6"/>
  <c r="R615" i="6"/>
  <c r="U1164" i="6"/>
  <c r="R650" i="6"/>
  <c r="U174" i="6"/>
  <c r="U1527" i="6"/>
  <c r="U1011" i="6"/>
  <c r="U1388" i="6"/>
  <c r="R1587" i="6"/>
  <c r="R1399" i="6"/>
  <c r="U1376" i="6"/>
  <c r="V1731" i="6"/>
  <c r="U1731" i="6"/>
  <c r="R1488" i="6"/>
  <c r="U1331" i="6"/>
  <c r="U1701" i="6"/>
  <c r="U1849" i="6"/>
  <c r="R1903" i="6"/>
  <c r="R1729" i="6"/>
  <c r="R1311" i="6"/>
  <c r="R1930" i="6"/>
  <c r="S223" i="6"/>
  <c r="V1491" i="6"/>
  <c r="V838" i="6"/>
  <c r="W838" i="6" s="1"/>
  <c r="S1457" i="6"/>
  <c r="S854" i="6"/>
  <c r="T854" i="6" s="1"/>
  <c r="V857" i="6"/>
  <c r="W857" i="6" s="1"/>
  <c r="S1493" i="6"/>
  <c r="U356" i="6"/>
  <c r="R652" i="6"/>
  <c r="U471" i="6"/>
  <c r="U753" i="6"/>
  <c r="R266" i="6"/>
  <c r="U572" i="6"/>
  <c r="U367" i="6"/>
  <c r="U172" i="6"/>
  <c r="R764" i="6"/>
  <c r="R494" i="6"/>
  <c r="U1033" i="6"/>
  <c r="U118" i="6"/>
  <c r="R725" i="6"/>
  <c r="R91" i="6"/>
  <c r="R1124" i="6"/>
  <c r="R1417" i="6"/>
  <c r="R1668" i="6"/>
  <c r="U1268" i="6"/>
  <c r="U1056" i="6"/>
  <c r="R1863" i="6"/>
  <c r="R1328" i="6"/>
  <c r="U1699" i="6"/>
  <c r="U1685" i="6"/>
  <c r="R1908" i="6"/>
  <c r="R1711" i="6"/>
  <c r="U1174" i="6"/>
  <c r="R1835" i="6"/>
  <c r="R1910" i="6"/>
  <c r="V138" i="6"/>
  <c r="R109" i="6"/>
  <c r="R711" i="6"/>
  <c r="R30" i="6"/>
  <c r="R325" i="6"/>
  <c r="R621" i="6"/>
  <c r="U122" i="6"/>
  <c r="R720" i="6"/>
  <c r="U223" i="6"/>
  <c r="R41" i="6"/>
  <c r="U632" i="6"/>
  <c r="U567" i="6"/>
  <c r="R1248" i="6"/>
  <c r="R485" i="6"/>
  <c r="R1300" i="6"/>
  <c r="R1543" i="6"/>
  <c r="R1403" i="6"/>
  <c r="R1604" i="6"/>
  <c r="R1746" i="6"/>
  <c r="U1840" i="6"/>
  <c r="U1826" i="6"/>
  <c r="U1717" i="6"/>
  <c r="R1927" i="6"/>
  <c r="U1763" i="6"/>
  <c r="R1720" i="6"/>
  <c r="U1772" i="6"/>
  <c r="S234" i="6"/>
  <c r="R191" i="6"/>
  <c r="R503" i="6"/>
  <c r="R13" i="6"/>
  <c r="R305" i="6"/>
  <c r="U604" i="6"/>
  <c r="R705" i="6"/>
  <c r="R513" i="6"/>
  <c r="U614" i="6"/>
  <c r="R116" i="6"/>
  <c r="R430" i="6"/>
  <c r="R716" i="6"/>
  <c r="R685" i="6"/>
  <c r="U509" i="6"/>
  <c r="R1618" i="6"/>
  <c r="R1190" i="6"/>
  <c r="U1100" i="6"/>
  <c r="R1680" i="6"/>
  <c r="U1530" i="6"/>
  <c r="R1350" i="6"/>
  <c r="R1154" i="6"/>
  <c r="U1620" i="6"/>
  <c r="U1885" i="6"/>
  <c r="R1793" i="6"/>
  <c r="U1890" i="6"/>
  <c r="R1518" i="6"/>
  <c r="U1736" i="6"/>
  <c r="R1884" i="6"/>
  <c r="U755" i="6"/>
  <c r="R1426" i="6"/>
  <c r="U1535" i="6"/>
  <c r="R1491" i="6"/>
  <c r="U577" i="6"/>
  <c r="U553" i="6"/>
  <c r="U586" i="6"/>
  <c r="R1775" i="6"/>
  <c r="U1946" i="6"/>
  <c r="R246" i="6"/>
  <c r="R491" i="6"/>
  <c r="R1247" i="6"/>
  <c r="R821" i="6"/>
  <c r="U1256" i="6"/>
  <c r="D1481" i="6"/>
  <c r="D471" i="6"/>
  <c r="L471" i="6" s="1"/>
  <c r="M471" i="6" s="1"/>
  <c r="R843" i="6"/>
  <c r="D1396" i="6"/>
  <c r="L1396" i="6" s="1"/>
  <c r="M1396" i="6" s="1"/>
  <c r="D421" i="6"/>
  <c r="U1236" i="6"/>
  <c r="U660" i="6"/>
  <c r="R574" i="6"/>
  <c r="R554" i="6"/>
  <c r="R270" i="6"/>
  <c r="U243" i="6"/>
  <c r="U133" i="6"/>
  <c r="R131" i="6"/>
  <c r="R90" i="6"/>
  <c r="U8" i="6"/>
  <c r="D1152" i="6"/>
  <c r="L1152" i="6" s="1"/>
  <c r="M1152" i="6" s="1"/>
  <c r="D177" i="6"/>
  <c r="L177" i="6" s="1"/>
  <c r="M177" i="6" s="1"/>
  <c r="D237" i="6"/>
  <c r="R400" i="6"/>
  <c r="U245" i="6"/>
  <c r="U157" i="6"/>
  <c r="D162" i="6"/>
  <c r="U1614" i="6"/>
  <c r="U657" i="6"/>
  <c r="U402" i="6"/>
  <c r="R369" i="6"/>
  <c r="R227" i="6"/>
  <c r="D1945" i="6"/>
  <c r="D744" i="6"/>
  <c r="U210" i="6"/>
  <c r="U139" i="6"/>
  <c r="D1229" i="6"/>
  <c r="L1229" i="6" s="1"/>
  <c r="M1229" i="6" s="1"/>
  <c r="D736" i="6"/>
  <c r="U1570" i="6"/>
  <c r="U546" i="6"/>
  <c r="U387" i="6"/>
  <c r="U38" i="6"/>
  <c r="U276" i="6"/>
  <c r="D1879" i="6"/>
  <c r="D864" i="6"/>
  <c r="D721" i="6"/>
  <c r="U1464" i="6"/>
  <c r="R1183" i="6"/>
  <c r="R723" i="6"/>
  <c r="U656" i="6"/>
  <c r="R398" i="6"/>
  <c r="R274" i="6"/>
  <c r="U192" i="6"/>
  <c r="U73" i="6"/>
  <c r="E302" i="6"/>
  <c r="D302" i="6"/>
  <c r="F302" i="6"/>
  <c r="D863" i="6"/>
  <c r="E863" i="6"/>
  <c r="F863" i="6"/>
  <c r="D798" i="6"/>
  <c r="E798" i="6"/>
  <c r="F798" i="6"/>
  <c r="D1000" i="6"/>
  <c r="E1000" i="6"/>
  <c r="F1000" i="6"/>
  <c r="D1632" i="6"/>
  <c r="E1632" i="6"/>
  <c r="F1632" i="6"/>
  <c r="D974" i="6"/>
  <c r="E974" i="6"/>
  <c r="F974" i="6"/>
  <c r="D1919" i="6"/>
  <c r="L1919" i="6" s="1"/>
  <c r="M1919" i="6" s="1"/>
  <c r="F1919" i="6"/>
  <c r="E1919" i="6"/>
  <c r="D1402" i="6"/>
  <c r="E1402" i="6"/>
  <c r="F1402" i="6"/>
  <c r="D952" i="6"/>
  <c r="E952" i="6"/>
  <c r="F952" i="6"/>
  <c r="D837" i="6"/>
  <c r="L837" i="6" s="1"/>
  <c r="M837" i="6" s="1"/>
  <c r="E837" i="6"/>
  <c r="F837" i="6"/>
  <c r="D1857" i="6"/>
  <c r="L1857" i="6" s="1"/>
  <c r="M1857" i="6" s="1"/>
  <c r="F1857" i="6"/>
  <c r="E1857" i="6"/>
  <c r="D1367" i="6"/>
  <c r="E1367" i="6"/>
  <c r="F1367" i="6"/>
  <c r="D923" i="6"/>
  <c r="L923" i="6" s="1"/>
  <c r="M923" i="6" s="1"/>
  <c r="E923" i="6"/>
  <c r="F923" i="6"/>
  <c r="D1724" i="6"/>
  <c r="L1724" i="6" s="1"/>
  <c r="M1724" i="6" s="1"/>
  <c r="F1724" i="6"/>
  <c r="E1724" i="6"/>
  <c r="D819" i="6"/>
  <c r="E819" i="6"/>
  <c r="F819" i="6"/>
  <c r="E667" i="6"/>
  <c r="D667" i="6"/>
  <c r="F667" i="6"/>
  <c r="D1798" i="6"/>
  <c r="F1798" i="6"/>
  <c r="E1798" i="6"/>
  <c r="D1082" i="6"/>
  <c r="E1082" i="6"/>
  <c r="F1082" i="6"/>
  <c r="D872" i="6"/>
  <c r="L872" i="6" s="1"/>
  <c r="M872" i="6" s="1"/>
  <c r="E872" i="6"/>
  <c r="F872" i="6"/>
  <c r="D1891" i="6"/>
  <c r="F1891" i="6"/>
  <c r="E1891" i="6"/>
  <c r="D967" i="6"/>
  <c r="E967" i="6"/>
  <c r="F967" i="6"/>
  <c r="D917" i="6"/>
  <c r="E917" i="6"/>
  <c r="F917" i="6"/>
  <c r="D776" i="6"/>
  <c r="E776" i="6"/>
  <c r="F776" i="6"/>
  <c r="E560" i="6"/>
  <c r="D560" i="6"/>
  <c r="F560" i="6"/>
  <c r="E424" i="6"/>
  <c r="D424" i="6"/>
  <c r="F424" i="6"/>
  <c r="D1353" i="6"/>
  <c r="E1353" i="6"/>
  <c r="F1353" i="6"/>
  <c r="D1008" i="6"/>
  <c r="L1008" i="6" s="1"/>
  <c r="M1008" i="6" s="1"/>
  <c r="E1008" i="6"/>
  <c r="F1008" i="6"/>
  <c r="D959" i="6"/>
  <c r="E959" i="6"/>
  <c r="F959" i="6"/>
  <c r="E674" i="6"/>
  <c r="D674" i="6"/>
  <c r="L674" i="6" s="1"/>
  <c r="M674" i="6" s="1"/>
  <c r="F674" i="6"/>
  <c r="D1518" i="6"/>
  <c r="E1518" i="6"/>
  <c r="F1518" i="6"/>
  <c r="D1661" i="6"/>
  <c r="E1661" i="6"/>
  <c r="F1661" i="6"/>
  <c r="D1450" i="6"/>
  <c r="E1450" i="6"/>
  <c r="F1450" i="6"/>
  <c r="D992" i="6"/>
  <c r="E992" i="6"/>
  <c r="F992" i="6"/>
  <c r="D944" i="6"/>
  <c r="E944" i="6"/>
  <c r="F944" i="6"/>
  <c r="D903" i="6"/>
  <c r="E903" i="6"/>
  <c r="F903" i="6"/>
  <c r="D856" i="6"/>
  <c r="E856" i="6"/>
  <c r="F856" i="6"/>
  <c r="D830" i="6"/>
  <c r="E830" i="6"/>
  <c r="F830" i="6"/>
  <c r="D812" i="6"/>
  <c r="E812" i="6"/>
  <c r="F812" i="6"/>
  <c r="D790" i="6"/>
  <c r="L790" i="6" s="1"/>
  <c r="M790" i="6" s="1"/>
  <c r="E790" i="6"/>
  <c r="F790" i="6"/>
  <c r="D1917" i="6"/>
  <c r="E1917" i="6"/>
  <c r="F1917" i="6"/>
  <c r="D1654" i="6"/>
  <c r="L1654" i="6" s="1"/>
  <c r="M1654" i="6" s="1"/>
  <c r="E1654" i="6"/>
  <c r="F1654" i="6"/>
  <c r="D1214" i="6"/>
  <c r="E1214" i="6"/>
  <c r="F1214" i="6"/>
  <c r="D984" i="6"/>
  <c r="E984" i="6"/>
  <c r="F984" i="6"/>
  <c r="D896" i="6"/>
  <c r="L896" i="6" s="1"/>
  <c r="M896" i="6" s="1"/>
  <c r="E896" i="6"/>
  <c r="F896" i="6"/>
  <c r="D848" i="6"/>
  <c r="E848" i="6"/>
  <c r="F848" i="6"/>
  <c r="D783" i="6"/>
  <c r="E783" i="6"/>
  <c r="F783" i="6"/>
  <c r="D1909" i="6"/>
  <c r="L1909" i="6" s="1"/>
  <c r="M1909" i="6" s="1"/>
  <c r="E1909" i="6"/>
  <c r="F1909" i="6"/>
  <c r="D1880" i="6"/>
  <c r="E1880" i="6"/>
  <c r="F1880" i="6"/>
  <c r="D1647" i="6"/>
  <c r="E1647" i="6"/>
  <c r="F1647" i="6"/>
  <c r="D1531" i="6"/>
  <c r="E1531" i="6"/>
  <c r="F1531" i="6"/>
  <c r="D1159" i="6"/>
  <c r="E1159" i="6"/>
  <c r="F1159" i="6"/>
  <c r="D1039" i="6"/>
  <c r="E1039" i="6"/>
  <c r="F1039" i="6"/>
  <c r="D928" i="6"/>
  <c r="E928" i="6"/>
  <c r="F928" i="6"/>
  <c r="D888" i="6"/>
  <c r="L888" i="6" s="1"/>
  <c r="M888" i="6" s="1"/>
  <c r="E888" i="6"/>
  <c r="F888" i="6"/>
  <c r="F1871" i="6"/>
  <c r="D1871" i="6"/>
  <c r="L1871" i="6" s="1"/>
  <c r="M1871" i="6" s="1"/>
  <c r="E1871" i="6"/>
  <c r="D1866" i="6"/>
  <c r="F1866" i="6"/>
  <c r="E1866" i="6"/>
  <c r="D1850" i="6"/>
  <c r="F1850" i="6"/>
  <c r="E1850" i="6"/>
  <c r="D1842" i="6"/>
  <c r="F1842" i="6"/>
  <c r="E1842" i="6"/>
  <c r="D1807" i="6"/>
  <c r="F1807" i="6"/>
  <c r="E1807" i="6"/>
  <c r="D1789" i="6"/>
  <c r="F1789" i="6"/>
  <c r="E1789" i="6"/>
  <c r="D1640" i="6"/>
  <c r="E1640" i="6"/>
  <c r="F1640" i="6"/>
  <c r="D1151" i="6"/>
  <c r="L1151" i="6" s="1"/>
  <c r="M1151" i="6" s="1"/>
  <c r="E1151" i="6"/>
  <c r="F1151" i="6"/>
  <c r="D880" i="6"/>
  <c r="E880" i="6"/>
  <c r="F880" i="6"/>
  <c r="E576" i="6"/>
  <c r="D576" i="6"/>
  <c r="L576" i="6" s="1"/>
  <c r="M576" i="6" s="1"/>
  <c r="F576" i="6"/>
  <c r="D1759" i="6"/>
  <c r="F1759" i="6"/>
  <c r="E1759" i="6"/>
  <c r="D1737" i="6"/>
  <c r="F1737" i="6"/>
  <c r="E1737" i="6"/>
  <c r="D1730" i="6"/>
  <c r="F1730" i="6"/>
  <c r="E1730" i="6"/>
  <c r="D1687" i="6"/>
  <c r="F1687" i="6"/>
  <c r="E1687" i="6"/>
  <c r="D1667" i="6"/>
  <c r="F1667" i="6"/>
  <c r="E1667" i="6"/>
  <c r="D1480" i="6"/>
  <c r="L1480" i="6" s="1"/>
  <c r="M1480" i="6" s="1"/>
  <c r="E1480" i="6"/>
  <c r="F1480" i="6"/>
  <c r="D1352" i="6"/>
  <c r="F1352" i="6"/>
  <c r="E1352" i="6"/>
  <c r="D1315" i="6"/>
  <c r="L1315" i="6" s="1"/>
  <c r="M1315" i="6" s="1"/>
  <c r="E1315" i="6"/>
  <c r="F1315" i="6"/>
  <c r="D1150" i="6"/>
  <c r="E1150" i="6"/>
  <c r="F1150" i="6"/>
  <c r="D1134" i="6"/>
  <c r="L1134" i="6" s="1"/>
  <c r="M1134" i="6" s="1"/>
  <c r="F1134" i="6"/>
  <c r="E1134" i="6"/>
  <c r="D1088" i="6"/>
  <c r="E1088" i="6"/>
  <c r="F1088" i="6"/>
  <c r="D1046" i="6"/>
  <c r="E1046" i="6"/>
  <c r="F1046" i="6"/>
  <c r="D1007" i="6"/>
  <c r="L1007" i="6" s="1"/>
  <c r="M1007" i="6" s="1"/>
  <c r="F1007" i="6"/>
  <c r="E1007" i="6"/>
  <c r="D999" i="6"/>
  <c r="F999" i="6"/>
  <c r="E999" i="6"/>
  <c r="D991" i="6"/>
  <c r="E991" i="6"/>
  <c r="F991" i="6"/>
  <c r="D983" i="6"/>
  <c r="E983" i="6"/>
  <c r="F983" i="6"/>
  <c r="D979" i="6"/>
  <c r="E979" i="6"/>
  <c r="F979" i="6"/>
  <c r="D973" i="6"/>
  <c r="F973" i="6"/>
  <c r="E973" i="6"/>
  <c r="D966" i="6"/>
  <c r="F966" i="6"/>
  <c r="E966" i="6"/>
  <c r="D958" i="6"/>
  <c r="L958" i="6" s="1"/>
  <c r="M958" i="6" s="1"/>
  <c r="F958" i="6"/>
  <c r="E958" i="6"/>
  <c r="D951" i="6"/>
  <c r="F951" i="6"/>
  <c r="E951" i="6"/>
  <c r="D943" i="6"/>
  <c r="L943" i="6" s="1"/>
  <c r="M943" i="6" s="1"/>
  <c r="E943" i="6"/>
  <c r="F943" i="6"/>
  <c r="D922" i="6"/>
  <c r="L922" i="6" s="1"/>
  <c r="M922" i="6" s="1"/>
  <c r="F922" i="6"/>
  <c r="E922" i="6"/>
  <c r="D912" i="6"/>
  <c r="F912" i="6"/>
  <c r="E912" i="6"/>
  <c r="D902" i="6"/>
  <c r="E902" i="6"/>
  <c r="F902" i="6"/>
  <c r="D895" i="6"/>
  <c r="L895" i="6" s="1"/>
  <c r="M895" i="6" s="1"/>
  <c r="E895" i="6"/>
  <c r="F895" i="6"/>
  <c r="D887" i="6"/>
  <c r="E887" i="6"/>
  <c r="F887" i="6"/>
  <c r="D879" i="6"/>
  <c r="E879" i="6"/>
  <c r="F879" i="6"/>
  <c r="D871" i="6"/>
  <c r="L871" i="6" s="1"/>
  <c r="M871" i="6" s="1"/>
  <c r="F871" i="6"/>
  <c r="E871" i="6"/>
  <c r="D862" i="6"/>
  <c r="F862" i="6"/>
  <c r="E862" i="6"/>
  <c r="D855" i="6"/>
  <c r="E855" i="6"/>
  <c r="F855" i="6"/>
  <c r="D847" i="6"/>
  <c r="E847" i="6"/>
  <c r="F847" i="6"/>
  <c r="D836" i="6"/>
  <c r="F836" i="6"/>
  <c r="E836" i="6"/>
  <c r="D829" i="6"/>
  <c r="E829" i="6"/>
  <c r="F829" i="6"/>
  <c r="D818" i="6"/>
  <c r="F818" i="6"/>
  <c r="E818" i="6"/>
  <c r="D811" i="6"/>
  <c r="E811" i="6"/>
  <c r="F811" i="6"/>
  <c r="D797" i="6"/>
  <c r="F797" i="6"/>
  <c r="E797" i="6"/>
  <c r="D775" i="6"/>
  <c r="F775" i="6"/>
  <c r="E775" i="6"/>
  <c r="F681" i="6"/>
  <c r="E681" i="6"/>
  <c r="D681" i="6"/>
  <c r="F673" i="6"/>
  <c r="E673" i="6"/>
  <c r="D673" i="6"/>
  <c r="F629" i="6"/>
  <c r="E629" i="6"/>
  <c r="D629" i="6"/>
  <c r="F598" i="6"/>
  <c r="E598" i="6"/>
  <c r="D598" i="6"/>
  <c r="E544" i="6"/>
  <c r="D544" i="6"/>
  <c r="F544" i="6"/>
  <c r="E462" i="6"/>
  <c r="D462" i="6"/>
  <c r="L462" i="6" s="1"/>
  <c r="M462" i="6" s="1"/>
  <c r="F462" i="6"/>
  <c r="E416" i="6"/>
  <c r="D416" i="6"/>
  <c r="F416" i="6"/>
  <c r="D1510" i="6"/>
  <c r="E1510" i="6"/>
  <c r="F1510" i="6"/>
  <c r="D1316" i="6"/>
  <c r="E1316" i="6"/>
  <c r="F1316" i="6"/>
  <c r="D1750" i="6"/>
  <c r="F1750" i="6"/>
  <c r="E1750" i="6"/>
  <c r="D1693" i="6"/>
  <c r="F1693" i="6"/>
  <c r="E1693" i="6"/>
  <c r="D1673" i="6"/>
  <c r="F1673" i="6"/>
  <c r="E1673" i="6"/>
  <c r="D1645" i="6"/>
  <c r="E1645" i="6"/>
  <c r="F1645" i="6"/>
  <c r="D1563" i="6"/>
  <c r="L1563" i="6" s="1"/>
  <c r="M1563" i="6" s="1"/>
  <c r="E1563" i="6"/>
  <c r="F1563" i="6"/>
  <c r="D1400" i="6"/>
  <c r="E1400" i="6"/>
  <c r="F1400" i="6"/>
  <c r="D1386" i="6"/>
  <c r="E1386" i="6"/>
  <c r="F1386" i="6"/>
  <c r="D1157" i="6"/>
  <c r="L1157" i="6" s="1"/>
  <c r="M1157" i="6" s="1"/>
  <c r="E1157" i="6"/>
  <c r="F1157" i="6"/>
  <c r="D1149" i="6"/>
  <c r="E1149" i="6"/>
  <c r="F1149" i="6"/>
  <c r="D1080" i="6"/>
  <c r="E1080" i="6"/>
  <c r="F1080" i="6"/>
  <c r="D1006" i="6"/>
  <c r="E1006" i="6"/>
  <c r="F1006" i="6"/>
  <c r="D998" i="6"/>
  <c r="E998" i="6"/>
  <c r="F998" i="6"/>
  <c r="D990" i="6"/>
  <c r="E990" i="6"/>
  <c r="F990" i="6"/>
  <c r="D982" i="6"/>
  <c r="E982" i="6"/>
  <c r="F982" i="6"/>
  <c r="D978" i="6"/>
  <c r="L978" i="6" s="1"/>
  <c r="M978" i="6" s="1"/>
  <c r="E978" i="6"/>
  <c r="F978" i="6"/>
  <c r="D972" i="6"/>
  <c r="E972" i="6"/>
  <c r="F972" i="6"/>
  <c r="D965" i="6"/>
  <c r="L965" i="6" s="1"/>
  <c r="M965" i="6" s="1"/>
  <c r="E965" i="6"/>
  <c r="F965" i="6"/>
  <c r="D957" i="6"/>
  <c r="E957" i="6"/>
  <c r="F957" i="6"/>
  <c r="D950" i="6"/>
  <c r="E950" i="6"/>
  <c r="F950" i="6"/>
  <c r="D942" i="6"/>
  <c r="L942" i="6" s="1"/>
  <c r="M942" i="6" s="1"/>
  <c r="E942" i="6"/>
  <c r="F942" i="6"/>
  <c r="D934" i="6"/>
  <c r="E934" i="6"/>
  <c r="F934" i="6"/>
  <c r="D925" i="6"/>
  <c r="L925" i="6" s="1"/>
  <c r="M925" i="6" s="1"/>
  <c r="E925" i="6"/>
  <c r="F925" i="6"/>
  <c r="D911" i="6"/>
  <c r="E911" i="6"/>
  <c r="F911" i="6"/>
  <c r="D901" i="6"/>
  <c r="E901" i="6"/>
  <c r="F901" i="6"/>
  <c r="D894" i="6"/>
  <c r="E894" i="6"/>
  <c r="F894" i="6"/>
  <c r="D886" i="6"/>
  <c r="E886" i="6"/>
  <c r="F886" i="6"/>
  <c r="D870" i="6"/>
  <c r="E870" i="6"/>
  <c r="F870" i="6"/>
  <c r="D854" i="6"/>
  <c r="E854" i="6"/>
  <c r="F854" i="6"/>
  <c r="D846" i="6"/>
  <c r="E846" i="6"/>
  <c r="F846" i="6"/>
  <c r="D835" i="6"/>
  <c r="E835" i="6"/>
  <c r="F835" i="6"/>
  <c r="D828" i="6"/>
  <c r="E828" i="6"/>
  <c r="F828" i="6"/>
  <c r="D817" i="6"/>
  <c r="E817" i="6"/>
  <c r="F817" i="6"/>
  <c r="D810" i="6"/>
  <c r="E810" i="6"/>
  <c r="F810" i="6"/>
  <c r="D804" i="6"/>
  <c r="L804" i="6" s="1"/>
  <c r="M804" i="6" s="1"/>
  <c r="E804" i="6"/>
  <c r="F804" i="6"/>
  <c r="D803" i="6"/>
  <c r="E803" i="6"/>
  <c r="F803" i="6"/>
  <c r="D796" i="6"/>
  <c r="E796" i="6"/>
  <c r="F796" i="6"/>
  <c r="D789" i="6"/>
  <c r="L789" i="6" s="1"/>
  <c r="M789" i="6" s="1"/>
  <c r="E789" i="6"/>
  <c r="F789" i="6"/>
  <c r="D782" i="6"/>
  <c r="E782" i="6"/>
  <c r="F782" i="6"/>
  <c r="D774" i="6"/>
  <c r="L774" i="6" s="1"/>
  <c r="M774" i="6" s="1"/>
  <c r="E774" i="6"/>
  <c r="F774" i="6"/>
  <c r="E672" i="6"/>
  <c r="D672" i="6"/>
  <c r="F672" i="6"/>
  <c r="E589" i="6"/>
  <c r="D589" i="6"/>
  <c r="F589" i="6"/>
  <c r="E566" i="6"/>
  <c r="D566" i="6"/>
  <c r="L566" i="6" s="1"/>
  <c r="M566" i="6" s="1"/>
  <c r="F566" i="6"/>
  <c r="E558" i="6"/>
  <c r="D558" i="6"/>
  <c r="F558" i="6"/>
  <c r="E482" i="6"/>
  <c r="D482" i="6"/>
  <c r="F482" i="6"/>
  <c r="E408" i="6"/>
  <c r="D408" i="6"/>
  <c r="L408" i="6" s="1"/>
  <c r="M408" i="6" s="1"/>
  <c r="F408" i="6"/>
  <c r="E168" i="6"/>
  <c r="D168" i="6"/>
  <c r="F168" i="6"/>
  <c r="D1928" i="6"/>
  <c r="F1928" i="6"/>
  <c r="E1928" i="6"/>
  <c r="D1892" i="6"/>
  <c r="F1892" i="6"/>
  <c r="E1892" i="6"/>
  <c r="D1834" i="6"/>
  <c r="F1834" i="6"/>
  <c r="E1834" i="6"/>
  <c r="D1702" i="6"/>
  <c r="F1702" i="6"/>
  <c r="E1702" i="6"/>
  <c r="D1503" i="6"/>
  <c r="E1503" i="6"/>
  <c r="F1503" i="6"/>
  <c r="D1765" i="6"/>
  <c r="F1765" i="6"/>
  <c r="E1765" i="6"/>
  <c r="D1741" i="6"/>
  <c r="F1741" i="6"/>
  <c r="E1741" i="6"/>
  <c r="D1706" i="6"/>
  <c r="F1706" i="6"/>
  <c r="E1706" i="6"/>
  <c r="D1679" i="6"/>
  <c r="F1679" i="6"/>
  <c r="E1679" i="6"/>
  <c r="D1637" i="6"/>
  <c r="E1637" i="6"/>
  <c r="F1637" i="6"/>
  <c r="D1621" i="6"/>
  <c r="E1621" i="6"/>
  <c r="F1621" i="6"/>
  <c r="D1613" i="6"/>
  <c r="E1613" i="6"/>
  <c r="F1613" i="6"/>
  <c r="D1605" i="6"/>
  <c r="L1605" i="6" s="1"/>
  <c r="M1605" i="6" s="1"/>
  <c r="E1605" i="6"/>
  <c r="F1605" i="6"/>
  <c r="D1562" i="6"/>
  <c r="E1562" i="6"/>
  <c r="F1562" i="6"/>
  <c r="D1555" i="6"/>
  <c r="L1555" i="6" s="1"/>
  <c r="M1555" i="6" s="1"/>
  <c r="E1555" i="6"/>
  <c r="F1555" i="6"/>
  <c r="D1371" i="6"/>
  <c r="E1371" i="6"/>
  <c r="F1371" i="6"/>
  <c r="D1282" i="6"/>
  <c r="L1282" i="6" s="1"/>
  <c r="M1282" i="6" s="1"/>
  <c r="E1282" i="6"/>
  <c r="F1282" i="6"/>
  <c r="D1274" i="6"/>
  <c r="E1274" i="6"/>
  <c r="F1274" i="6"/>
  <c r="D1156" i="6"/>
  <c r="E1156" i="6"/>
  <c r="F1156" i="6"/>
  <c r="D1140" i="6"/>
  <c r="E1140" i="6"/>
  <c r="F1140" i="6"/>
  <c r="D1118" i="6"/>
  <c r="E1118" i="6"/>
  <c r="F1118" i="6"/>
  <c r="D1079" i="6"/>
  <c r="L1079" i="6" s="1"/>
  <c r="M1079" i="6" s="1"/>
  <c r="E1079" i="6"/>
  <c r="F1079" i="6"/>
  <c r="D1072" i="6"/>
  <c r="E1072" i="6"/>
  <c r="F1072" i="6"/>
  <c r="D1005" i="6"/>
  <c r="E1005" i="6"/>
  <c r="F1005" i="6"/>
  <c r="D997" i="6"/>
  <c r="L997" i="6" s="1"/>
  <c r="M997" i="6" s="1"/>
  <c r="E997" i="6"/>
  <c r="F997" i="6"/>
  <c r="D989" i="6"/>
  <c r="E989" i="6"/>
  <c r="F989" i="6"/>
  <c r="D981" i="6"/>
  <c r="E981" i="6"/>
  <c r="F981" i="6"/>
  <c r="D971" i="6"/>
  <c r="E971" i="6"/>
  <c r="F971" i="6"/>
  <c r="D964" i="6"/>
  <c r="E964" i="6"/>
  <c r="F964" i="6"/>
  <c r="D949" i="6"/>
  <c r="E949" i="6"/>
  <c r="F949" i="6"/>
  <c r="D941" i="6"/>
  <c r="E941" i="6"/>
  <c r="F941" i="6"/>
  <c r="D933" i="6"/>
  <c r="E933" i="6"/>
  <c r="F933" i="6"/>
  <c r="D921" i="6"/>
  <c r="E921" i="6"/>
  <c r="F921" i="6"/>
  <c r="D916" i="6"/>
  <c r="E916" i="6"/>
  <c r="F916" i="6"/>
  <c r="D910" i="6"/>
  <c r="E910" i="6"/>
  <c r="F910" i="6"/>
  <c r="D907" i="6"/>
  <c r="E907" i="6"/>
  <c r="F907" i="6"/>
  <c r="D900" i="6"/>
  <c r="E900" i="6"/>
  <c r="F900" i="6"/>
  <c r="D893" i="6"/>
  <c r="E893" i="6"/>
  <c r="F893" i="6"/>
  <c r="D885" i="6"/>
  <c r="E885" i="6"/>
  <c r="F885" i="6"/>
  <c r="D877" i="6"/>
  <c r="E877" i="6"/>
  <c r="F877" i="6"/>
  <c r="D869" i="6"/>
  <c r="L869" i="6" s="1"/>
  <c r="M869" i="6" s="1"/>
  <c r="E869" i="6"/>
  <c r="F869" i="6"/>
  <c r="D868" i="6"/>
  <c r="E868" i="6"/>
  <c r="F868" i="6"/>
  <c r="D861" i="6"/>
  <c r="D853" i="6"/>
  <c r="E853" i="6"/>
  <c r="F853" i="6"/>
  <c r="D845" i="6"/>
  <c r="E845" i="6"/>
  <c r="F845" i="6"/>
  <c r="D834" i="6"/>
  <c r="E834" i="6"/>
  <c r="F834" i="6"/>
  <c r="D827" i="6"/>
  <c r="E827" i="6"/>
  <c r="F827" i="6"/>
  <c r="D816" i="6"/>
  <c r="E816" i="6"/>
  <c r="F816" i="6"/>
  <c r="D809" i="6"/>
  <c r="E809" i="6"/>
  <c r="F809" i="6"/>
  <c r="D795" i="6"/>
  <c r="E795" i="6"/>
  <c r="F795" i="6"/>
  <c r="D788" i="6"/>
  <c r="L788" i="6" s="1"/>
  <c r="M788" i="6" s="1"/>
  <c r="E788" i="6"/>
  <c r="F788" i="6"/>
  <c r="D781" i="6"/>
  <c r="E781" i="6"/>
  <c r="F781" i="6"/>
  <c r="D773" i="6"/>
  <c r="E773" i="6"/>
  <c r="F773" i="6"/>
  <c r="D740" i="6"/>
  <c r="E740" i="6"/>
  <c r="F740" i="6"/>
  <c r="D565" i="6"/>
  <c r="E565" i="6"/>
  <c r="F565" i="6"/>
  <c r="D557" i="6"/>
  <c r="E557" i="6"/>
  <c r="F557" i="6"/>
  <c r="D489" i="6"/>
  <c r="E489" i="6"/>
  <c r="F489" i="6"/>
  <c r="E280" i="6"/>
  <c r="D280" i="6"/>
  <c r="F280" i="6"/>
  <c r="E221" i="6"/>
  <c r="D221" i="6"/>
  <c r="F221" i="6"/>
  <c r="D1921" i="6"/>
  <c r="F1921" i="6"/>
  <c r="E1921" i="6"/>
  <c r="D1827" i="6"/>
  <c r="F1827" i="6"/>
  <c r="E1827" i="6"/>
  <c r="F1761" i="6"/>
  <c r="D1761" i="6"/>
  <c r="E1761" i="6"/>
  <c r="D1694" i="6"/>
  <c r="L1694" i="6" s="1"/>
  <c r="M1694" i="6" s="1"/>
  <c r="F1694" i="6"/>
  <c r="E1694" i="6"/>
  <c r="D1193" i="6"/>
  <c r="E1193" i="6"/>
  <c r="F1193" i="6"/>
  <c r="D1786" i="6"/>
  <c r="F1786" i="6"/>
  <c r="E1786" i="6"/>
  <c r="D1628" i="6"/>
  <c r="L1628" i="6" s="1"/>
  <c r="M1628" i="6" s="1"/>
  <c r="F1628" i="6"/>
  <c r="E1628" i="6"/>
  <c r="D1576" i="6"/>
  <c r="E1576" i="6"/>
  <c r="F1576" i="6"/>
  <c r="D1514" i="6"/>
  <c r="E1514" i="6"/>
  <c r="F1514" i="6"/>
  <c r="D1508" i="6"/>
  <c r="L1508" i="6" s="1"/>
  <c r="M1508" i="6" s="1"/>
  <c r="E1508" i="6"/>
  <c r="F1508" i="6"/>
  <c r="D1478" i="6"/>
  <c r="E1478" i="6"/>
  <c r="F1478" i="6"/>
  <c r="D1405" i="6"/>
  <c r="E1405" i="6"/>
  <c r="F1405" i="6"/>
  <c r="D1370" i="6"/>
  <c r="L1370" i="6" s="1"/>
  <c r="M1370" i="6" s="1"/>
  <c r="E1370" i="6"/>
  <c r="F1370" i="6"/>
  <c r="D1356" i="6"/>
  <c r="E1356" i="6"/>
  <c r="F1356" i="6"/>
  <c r="D1249" i="6"/>
  <c r="E1249" i="6"/>
  <c r="F1249" i="6"/>
  <c r="D1155" i="6"/>
  <c r="E1155" i="6"/>
  <c r="F1155" i="6"/>
  <c r="D1147" i="6"/>
  <c r="L1147" i="6" s="1"/>
  <c r="M1147" i="6" s="1"/>
  <c r="E1147" i="6"/>
  <c r="F1147" i="6"/>
  <c r="D1086" i="6"/>
  <c r="E1086" i="6"/>
  <c r="F1086" i="6"/>
  <c r="D1050" i="6"/>
  <c r="E1050" i="6"/>
  <c r="F1050" i="6"/>
  <c r="D1004" i="6"/>
  <c r="L1004" i="6" s="1"/>
  <c r="M1004" i="6" s="1"/>
  <c r="E1004" i="6"/>
  <c r="F1004" i="6"/>
  <c r="D996" i="6"/>
  <c r="E996" i="6"/>
  <c r="F996" i="6"/>
  <c r="D988" i="6"/>
  <c r="E988" i="6"/>
  <c r="F988" i="6"/>
  <c r="D980" i="6"/>
  <c r="E980" i="6"/>
  <c r="F980" i="6"/>
  <c r="D976" i="6"/>
  <c r="L976" i="6" s="1"/>
  <c r="M976" i="6" s="1"/>
  <c r="E976" i="6"/>
  <c r="F976" i="6"/>
  <c r="D963" i="6"/>
  <c r="E963" i="6"/>
  <c r="F963" i="6"/>
  <c r="D955" i="6"/>
  <c r="L955" i="6" s="1"/>
  <c r="M955" i="6" s="1"/>
  <c r="E955" i="6"/>
  <c r="F955" i="6"/>
  <c r="D948" i="6"/>
  <c r="E948" i="6"/>
  <c r="F948" i="6"/>
  <c r="D940" i="6"/>
  <c r="E940" i="6"/>
  <c r="F940" i="6"/>
  <c r="D932" i="6"/>
  <c r="E932" i="6"/>
  <c r="F932" i="6"/>
  <c r="D920" i="6"/>
  <c r="E920" i="6"/>
  <c r="F920" i="6"/>
  <c r="D915" i="6"/>
  <c r="E915" i="6"/>
  <c r="F915" i="6"/>
  <c r="D909" i="6"/>
  <c r="L909" i="6" s="1"/>
  <c r="M909" i="6" s="1"/>
  <c r="E909" i="6"/>
  <c r="F909" i="6"/>
  <c r="D892" i="6"/>
  <c r="E892" i="6"/>
  <c r="F892" i="6"/>
  <c r="D884" i="6"/>
  <c r="E884" i="6"/>
  <c r="F884" i="6"/>
  <c r="D876" i="6"/>
  <c r="E876" i="6"/>
  <c r="F876" i="6"/>
  <c r="D867" i="6"/>
  <c r="L867" i="6" s="1"/>
  <c r="M867" i="6" s="1"/>
  <c r="E867" i="6"/>
  <c r="F867" i="6"/>
  <c r="D860" i="6"/>
  <c r="L860" i="6" s="1"/>
  <c r="M860" i="6" s="1"/>
  <c r="E860" i="6"/>
  <c r="F860" i="6"/>
  <c r="D852" i="6"/>
  <c r="E852" i="6"/>
  <c r="F852" i="6"/>
  <c r="D844" i="6"/>
  <c r="L844" i="6" s="1"/>
  <c r="M844" i="6" s="1"/>
  <c r="E844" i="6"/>
  <c r="F844" i="6"/>
  <c r="D826" i="6"/>
  <c r="E826" i="6"/>
  <c r="F826" i="6"/>
  <c r="D815" i="6"/>
  <c r="E815" i="6"/>
  <c r="F815" i="6"/>
  <c r="D808" i="6"/>
  <c r="E808" i="6"/>
  <c r="F808" i="6"/>
  <c r="D801" i="6"/>
  <c r="L801" i="6" s="1"/>
  <c r="M801" i="6" s="1"/>
  <c r="E801" i="6"/>
  <c r="F801" i="6"/>
  <c r="D787" i="6"/>
  <c r="E787" i="6"/>
  <c r="F787" i="6"/>
  <c r="D780" i="6"/>
  <c r="L780" i="6" s="1"/>
  <c r="M780" i="6" s="1"/>
  <c r="E780" i="6"/>
  <c r="F780" i="6"/>
  <c r="D772" i="6"/>
  <c r="E772" i="6"/>
  <c r="F772" i="6"/>
  <c r="D754" i="6"/>
  <c r="E754" i="6"/>
  <c r="F754" i="6"/>
  <c r="D739" i="6"/>
  <c r="L739" i="6" s="1"/>
  <c r="M739" i="6" s="1"/>
  <c r="E739" i="6"/>
  <c r="F739" i="6"/>
  <c r="D678" i="6"/>
  <c r="E678" i="6"/>
  <c r="F678" i="6"/>
  <c r="D671" i="6"/>
  <c r="L671" i="6" s="1"/>
  <c r="M671" i="6" s="1"/>
  <c r="E671" i="6"/>
  <c r="F671" i="6"/>
  <c r="D564" i="6"/>
  <c r="E564" i="6"/>
  <c r="F564" i="6"/>
  <c r="D556" i="6"/>
  <c r="E556" i="6"/>
  <c r="F556" i="6"/>
  <c r="D473" i="6"/>
  <c r="E473" i="6"/>
  <c r="F473" i="6"/>
  <c r="D459" i="6"/>
  <c r="L459" i="6" s="1"/>
  <c r="M459" i="6" s="1"/>
  <c r="E459" i="6"/>
  <c r="F459" i="6"/>
  <c r="D451" i="6"/>
  <c r="E451" i="6"/>
  <c r="F451" i="6"/>
  <c r="E40" i="6"/>
  <c r="D40" i="6"/>
  <c r="F40" i="6"/>
  <c r="D1912" i="6"/>
  <c r="F1912" i="6"/>
  <c r="E1912" i="6"/>
  <c r="D1875" i="6"/>
  <c r="F1875" i="6"/>
  <c r="E1875" i="6"/>
  <c r="D1820" i="6"/>
  <c r="F1820" i="6"/>
  <c r="E1820" i="6"/>
  <c r="D1752" i="6"/>
  <c r="L1752" i="6" s="1"/>
  <c r="M1752" i="6" s="1"/>
  <c r="F1752" i="6"/>
  <c r="E1752" i="6"/>
  <c r="D1686" i="6"/>
  <c r="F1686" i="6"/>
  <c r="E1686" i="6"/>
  <c r="D1491" i="6"/>
  <c r="E1491" i="6"/>
  <c r="F1491" i="6"/>
  <c r="D1128" i="6"/>
  <c r="E1128" i="6"/>
  <c r="F1128" i="6"/>
  <c r="D1778" i="6"/>
  <c r="E1778" i="6"/>
  <c r="F1778" i="6"/>
  <c r="D1719" i="6"/>
  <c r="E1719" i="6"/>
  <c r="F1719" i="6"/>
  <c r="D1603" i="6"/>
  <c r="E1603" i="6"/>
  <c r="F1603" i="6"/>
  <c r="E1582" i="6"/>
  <c r="D1582" i="6"/>
  <c r="F1582" i="6"/>
  <c r="D1547" i="6"/>
  <c r="E1547" i="6"/>
  <c r="F1547" i="6"/>
  <c r="E1500" i="6"/>
  <c r="D1500" i="6"/>
  <c r="L1500" i="6" s="1"/>
  <c r="M1500" i="6" s="1"/>
  <c r="F1500" i="6"/>
  <c r="E1471" i="6"/>
  <c r="D1471" i="6"/>
  <c r="F1471" i="6"/>
  <c r="E1384" i="6"/>
  <c r="D1384" i="6"/>
  <c r="F1384" i="6"/>
  <c r="E1362" i="6"/>
  <c r="D1362" i="6"/>
  <c r="F1362" i="6"/>
  <c r="E1355" i="6"/>
  <c r="D1355" i="6"/>
  <c r="F1355" i="6"/>
  <c r="E1204" i="6"/>
  <c r="D1204" i="6"/>
  <c r="F1204" i="6"/>
  <c r="E1085" i="6"/>
  <c r="D1085" i="6"/>
  <c r="F1085" i="6"/>
  <c r="E1071" i="6"/>
  <c r="D1071" i="6"/>
  <c r="F1071" i="6"/>
  <c r="E1003" i="6"/>
  <c r="D1003" i="6"/>
  <c r="L1003" i="6" s="1"/>
  <c r="M1003" i="6" s="1"/>
  <c r="F1003" i="6"/>
  <c r="D995" i="6"/>
  <c r="L995" i="6" s="1"/>
  <c r="M995" i="6" s="1"/>
  <c r="E995" i="6"/>
  <c r="F995" i="6"/>
  <c r="D987" i="6"/>
  <c r="E987" i="6"/>
  <c r="F987" i="6"/>
  <c r="E970" i="6"/>
  <c r="D970" i="6"/>
  <c r="L970" i="6" s="1"/>
  <c r="M970" i="6" s="1"/>
  <c r="F970" i="6"/>
  <c r="E962" i="6"/>
  <c r="D962" i="6"/>
  <c r="F962" i="6"/>
  <c r="E954" i="6"/>
  <c r="D954" i="6"/>
  <c r="L954" i="6" s="1"/>
  <c r="M954" i="6" s="1"/>
  <c r="F954" i="6"/>
  <c r="D947" i="6"/>
  <c r="L947" i="6" s="1"/>
  <c r="M947" i="6" s="1"/>
  <c r="E947" i="6"/>
  <c r="F947" i="6"/>
  <c r="D939" i="6"/>
  <c r="E939" i="6"/>
  <c r="F939" i="6"/>
  <c r="E924" i="6"/>
  <c r="D924" i="6"/>
  <c r="L924" i="6" s="1"/>
  <c r="M924" i="6" s="1"/>
  <c r="F924" i="6"/>
  <c r="E914" i="6"/>
  <c r="D914" i="6"/>
  <c r="F914" i="6"/>
  <c r="E908" i="6"/>
  <c r="D908" i="6"/>
  <c r="F908" i="6"/>
  <c r="D899" i="6"/>
  <c r="L899" i="6" s="1"/>
  <c r="M899" i="6" s="1"/>
  <c r="E899" i="6"/>
  <c r="F899" i="6"/>
  <c r="E891" i="6"/>
  <c r="D891" i="6"/>
  <c r="L891" i="6" s="1"/>
  <c r="M891" i="6" s="1"/>
  <c r="F891" i="6"/>
  <c r="E883" i="6"/>
  <c r="D883" i="6"/>
  <c r="F883" i="6"/>
  <c r="E875" i="6"/>
  <c r="D875" i="6"/>
  <c r="L875" i="6" s="1"/>
  <c r="M875" i="6" s="1"/>
  <c r="F875" i="6"/>
  <c r="D859" i="6"/>
  <c r="L859" i="6" s="1"/>
  <c r="M859" i="6" s="1"/>
  <c r="E859" i="6"/>
  <c r="F859" i="6"/>
  <c r="D851" i="6"/>
  <c r="E851" i="6"/>
  <c r="F851" i="6"/>
  <c r="D833" i="6"/>
  <c r="E833" i="6"/>
  <c r="F833" i="6"/>
  <c r="D825" i="6"/>
  <c r="E825" i="6"/>
  <c r="F825" i="6"/>
  <c r="D807" i="6"/>
  <c r="E807" i="6"/>
  <c r="F807" i="6"/>
  <c r="E800" i="6"/>
  <c r="D800" i="6"/>
  <c r="L800" i="6" s="1"/>
  <c r="M800" i="6" s="1"/>
  <c r="F800" i="6"/>
  <c r="D793" i="6"/>
  <c r="E793" i="6"/>
  <c r="F793" i="6"/>
  <c r="D786" i="6"/>
  <c r="E786" i="6"/>
  <c r="F786" i="6"/>
  <c r="E779" i="6"/>
  <c r="D779" i="6"/>
  <c r="F779" i="6"/>
  <c r="E771" i="6"/>
  <c r="D771" i="6"/>
  <c r="L771" i="6" s="1"/>
  <c r="M771" i="6" s="1"/>
  <c r="F771" i="6"/>
  <c r="E693" i="6"/>
  <c r="D693" i="6"/>
  <c r="F693" i="6"/>
  <c r="E677" i="6"/>
  <c r="D677" i="6"/>
  <c r="L677" i="6" s="1"/>
  <c r="M677" i="6" s="1"/>
  <c r="F677" i="6"/>
  <c r="E670" i="6"/>
  <c r="D670" i="6"/>
  <c r="F670" i="6"/>
  <c r="E563" i="6"/>
  <c r="D563" i="6"/>
  <c r="F563" i="6"/>
  <c r="E495" i="6"/>
  <c r="D495" i="6"/>
  <c r="L495" i="6" s="1"/>
  <c r="M495" i="6" s="1"/>
  <c r="F495" i="6"/>
  <c r="E458" i="6"/>
  <c r="D458" i="6"/>
  <c r="L458" i="6" s="1"/>
  <c r="M458" i="6" s="1"/>
  <c r="F458" i="6"/>
  <c r="E264" i="6"/>
  <c r="D264" i="6"/>
  <c r="F264" i="6"/>
  <c r="E149" i="6"/>
  <c r="D149" i="6"/>
  <c r="F149" i="6"/>
  <c r="D1903" i="6"/>
  <c r="L1903" i="6" s="1"/>
  <c r="M1903" i="6" s="1"/>
  <c r="F1903" i="6"/>
  <c r="E1903" i="6"/>
  <c r="D1812" i="6"/>
  <c r="F1812" i="6"/>
  <c r="E1812" i="6"/>
  <c r="D1743" i="6"/>
  <c r="F1743" i="6"/>
  <c r="E1743" i="6"/>
  <c r="D1678" i="6"/>
  <c r="F1678" i="6"/>
  <c r="E1678" i="6"/>
  <c r="D1540" i="6"/>
  <c r="E1540" i="6"/>
  <c r="F1540" i="6"/>
  <c r="D1485" i="6"/>
  <c r="E1485" i="6"/>
  <c r="F1485" i="6"/>
  <c r="D1784" i="6"/>
  <c r="L1784" i="6" s="1"/>
  <c r="M1784" i="6" s="1"/>
  <c r="E1784" i="6"/>
  <c r="F1784" i="6"/>
  <c r="D1770" i="6"/>
  <c r="E1770" i="6"/>
  <c r="F1770" i="6"/>
  <c r="D1718" i="6"/>
  <c r="E1718" i="6"/>
  <c r="F1718" i="6"/>
  <c r="D1710" i="6"/>
  <c r="E1710" i="6"/>
  <c r="F1710" i="6"/>
  <c r="D1626" i="6"/>
  <c r="E1626" i="6"/>
  <c r="F1626" i="6"/>
  <c r="D1618" i="6"/>
  <c r="L1618" i="6" s="1"/>
  <c r="M1618" i="6" s="1"/>
  <c r="E1618" i="6"/>
  <c r="F1618" i="6"/>
  <c r="D1581" i="6"/>
  <c r="E1581" i="6"/>
  <c r="F1581" i="6"/>
  <c r="D1574" i="6"/>
  <c r="L1574" i="6" s="1"/>
  <c r="M1574" i="6" s="1"/>
  <c r="E1574" i="6"/>
  <c r="F1574" i="6"/>
  <c r="D1566" i="6"/>
  <c r="E1566" i="6"/>
  <c r="F1566" i="6"/>
  <c r="D1560" i="6"/>
  <c r="L1560" i="6" s="1"/>
  <c r="M1560" i="6" s="1"/>
  <c r="E1560" i="6"/>
  <c r="F1560" i="6"/>
  <c r="D1539" i="6"/>
  <c r="E1539" i="6"/>
  <c r="F1539" i="6"/>
  <c r="D1476" i="6"/>
  <c r="L1476" i="6" s="1"/>
  <c r="M1476" i="6" s="1"/>
  <c r="E1476" i="6"/>
  <c r="F1476" i="6"/>
  <c r="D1470" i="6"/>
  <c r="E1470" i="6"/>
  <c r="F1470" i="6"/>
  <c r="D1354" i="6"/>
  <c r="E1354" i="6"/>
  <c r="F1354" i="6"/>
  <c r="D1279" i="6"/>
  <c r="E1279" i="6"/>
  <c r="F1279" i="6"/>
  <c r="D1239" i="6"/>
  <c r="E1239" i="6"/>
  <c r="F1239" i="6"/>
  <c r="D1188" i="6"/>
  <c r="L1188" i="6" s="1"/>
  <c r="M1188" i="6" s="1"/>
  <c r="E1188" i="6"/>
  <c r="F1188" i="6"/>
  <c r="D1153" i="6"/>
  <c r="E1153" i="6"/>
  <c r="F1153" i="6"/>
  <c r="D1107" i="6"/>
  <c r="E1107" i="6"/>
  <c r="F1107" i="6"/>
  <c r="D1091" i="6"/>
  <c r="E1091" i="6"/>
  <c r="F1091" i="6"/>
  <c r="D1077" i="6"/>
  <c r="E1077" i="6"/>
  <c r="F1077" i="6"/>
  <c r="D1070" i="6"/>
  <c r="E1070" i="6"/>
  <c r="F1070" i="6"/>
  <c r="D1055" i="6"/>
  <c r="E1055" i="6"/>
  <c r="F1055" i="6"/>
  <c r="D1002" i="6"/>
  <c r="E1002" i="6"/>
  <c r="F1002" i="6"/>
  <c r="D994" i="6"/>
  <c r="E994" i="6"/>
  <c r="F994" i="6"/>
  <c r="D969" i="6"/>
  <c r="E969" i="6"/>
  <c r="F969" i="6"/>
  <c r="D961" i="6"/>
  <c r="E961" i="6"/>
  <c r="F961" i="6"/>
  <c r="D953" i="6"/>
  <c r="L953" i="6" s="1"/>
  <c r="M953" i="6" s="1"/>
  <c r="E953" i="6"/>
  <c r="F953" i="6"/>
  <c r="D946" i="6"/>
  <c r="E946" i="6"/>
  <c r="F946" i="6"/>
  <c r="D938" i="6"/>
  <c r="E938" i="6"/>
  <c r="F938" i="6"/>
  <c r="D930" i="6"/>
  <c r="E930" i="6"/>
  <c r="F930" i="6"/>
  <c r="D927" i="6"/>
  <c r="L927" i="6" s="1"/>
  <c r="M927" i="6" s="1"/>
  <c r="E927" i="6"/>
  <c r="F927" i="6"/>
  <c r="D918" i="6"/>
  <c r="L918" i="6" s="1"/>
  <c r="M918" i="6" s="1"/>
  <c r="E918" i="6"/>
  <c r="F918" i="6"/>
  <c r="D913" i="6"/>
  <c r="E913" i="6"/>
  <c r="F913" i="6"/>
  <c r="D905" i="6"/>
  <c r="L905" i="6" s="1"/>
  <c r="M905" i="6" s="1"/>
  <c r="E905" i="6"/>
  <c r="F905" i="6"/>
  <c r="D898" i="6"/>
  <c r="E898" i="6"/>
  <c r="F898" i="6"/>
  <c r="D890" i="6"/>
  <c r="E890" i="6"/>
  <c r="F890" i="6"/>
  <c r="D882" i="6"/>
  <c r="L882" i="6" s="1"/>
  <c r="M882" i="6" s="1"/>
  <c r="E882" i="6"/>
  <c r="F882" i="6"/>
  <c r="D874" i="6"/>
  <c r="E874" i="6"/>
  <c r="F874" i="6"/>
  <c r="D858" i="6"/>
  <c r="E858" i="6"/>
  <c r="F858" i="6"/>
  <c r="D850" i="6"/>
  <c r="E850" i="6"/>
  <c r="F850" i="6"/>
  <c r="D842" i="6"/>
  <c r="L842" i="6" s="1"/>
  <c r="M842" i="6" s="1"/>
  <c r="E842" i="6"/>
  <c r="F842" i="6"/>
  <c r="D839" i="6"/>
  <c r="E839" i="6"/>
  <c r="F839" i="6"/>
  <c r="D832" i="6"/>
  <c r="L832" i="6" s="1"/>
  <c r="M832" i="6" s="1"/>
  <c r="E832" i="6"/>
  <c r="F832" i="6"/>
  <c r="D824" i="6"/>
  <c r="E824" i="6"/>
  <c r="F824" i="6"/>
  <c r="D814" i="6"/>
  <c r="E814" i="6"/>
  <c r="F814" i="6"/>
  <c r="D806" i="6"/>
  <c r="L806" i="6" s="1"/>
  <c r="M806" i="6" s="1"/>
  <c r="E806" i="6"/>
  <c r="F806" i="6"/>
  <c r="D792" i="6"/>
  <c r="E792" i="6"/>
  <c r="F792" i="6"/>
  <c r="D785" i="6"/>
  <c r="L785" i="6" s="1"/>
  <c r="M785" i="6" s="1"/>
  <c r="E785" i="6"/>
  <c r="F785" i="6"/>
  <c r="D778" i="6"/>
  <c r="E778" i="6"/>
  <c r="F778" i="6"/>
  <c r="D770" i="6"/>
  <c r="L770" i="6" s="1"/>
  <c r="M770" i="6" s="1"/>
  <c r="E770" i="6"/>
  <c r="F770" i="6"/>
  <c r="E722" i="6"/>
  <c r="D722" i="6"/>
  <c r="F722" i="6"/>
  <c r="E676" i="6"/>
  <c r="D676" i="6"/>
  <c r="F676" i="6"/>
  <c r="E669" i="6"/>
  <c r="D669" i="6"/>
  <c r="F669" i="6"/>
  <c r="E648" i="6"/>
  <c r="D648" i="6"/>
  <c r="L648" i="6" s="1"/>
  <c r="M648" i="6" s="1"/>
  <c r="F648" i="6"/>
  <c r="E585" i="6"/>
  <c r="D585" i="6"/>
  <c r="L585" i="6" s="1"/>
  <c r="M585" i="6" s="1"/>
  <c r="F585" i="6"/>
  <c r="E570" i="6"/>
  <c r="D570" i="6"/>
  <c r="F570" i="6"/>
  <c r="E555" i="6"/>
  <c r="D555" i="6"/>
  <c r="F555" i="6"/>
  <c r="E525" i="6"/>
  <c r="D525" i="6"/>
  <c r="F525" i="6"/>
  <c r="E457" i="6"/>
  <c r="F457" i="6"/>
  <c r="D457" i="6"/>
  <c r="L457" i="6" s="1"/>
  <c r="M457" i="6" s="1"/>
  <c r="E199" i="6"/>
  <c r="D199" i="6"/>
  <c r="F199" i="6"/>
  <c r="E142" i="6"/>
  <c r="D142" i="6"/>
  <c r="L142" i="6" s="1"/>
  <c r="M142" i="6" s="1"/>
  <c r="F142" i="6"/>
  <c r="E1860" i="6"/>
  <c r="D1860" i="6"/>
  <c r="F1860" i="6"/>
  <c r="D1804" i="6"/>
  <c r="F1804" i="6"/>
  <c r="E1804" i="6"/>
  <c r="D1735" i="6"/>
  <c r="F1735" i="6"/>
  <c r="E1735" i="6"/>
  <c r="E1670" i="6"/>
  <c r="D1670" i="6"/>
  <c r="L1670" i="6" s="1"/>
  <c r="M1670" i="6" s="1"/>
  <c r="F1670" i="6"/>
  <c r="D1599" i="6"/>
  <c r="F1599" i="6"/>
  <c r="E1599" i="6"/>
  <c r="D1436" i="6"/>
  <c r="E1436" i="6"/>
  <c r="F1436" i="6"/>
  <c r="E581" i="6"/>
  <c r="D581" i="6"/>
  <c r="L581" i="6" s="1"/>
  <c r="M581" i="6" s="1"/>
  <c r="F581" i="6"/>
  <c r="D1655" i="6"/>
  <c r="E1655" i="6"/>
  <c r="F1655" i="6"/>
  <c r="D1609" i="6"/>
  <c r="L1609" i="6" s="1"/>
  <c r="M1609" i="6" s="1"/>
  <c r="E1609" i="6"/>
  <c r="F1609" i="6"/>
  <c r="D1573" i="6"/>
  <c r="L1573" i="6" s="1"/>
  <c r="M1573" i="6" s="1"/>
  <c r="F1573" i="6"/>
  <c r="E1573" i="6"/>
  <c r="D1462" i="6"/>
  <c r="E1462" i="6"/>
  <c r="F1462" i="6"/>
  <c r="D1375" i="6"/>
  <c r="E1375" i="6"/>
  <c r="F1375" i="6"/>
  <c r="D1238" i="6"/>
  <c r="L1238" i="6" s="1"/>
  <c r="M1238" i="6" s="1"/>
  <c r="E1238" i="6"/>
  <c r="F1238" i="6"/>
  <c r="D1210" i="6"/>
  <c r="E1210" i="6"/>
  <c r="F1210" i="6"/>
  <c r="E1152" i="6"/>
  <c r="F1152" i="6"/>
  <c r="D1083" i="6"/>
  <c r="L1083" i="6" s="1"/>
  <c r="M1083" i="6" s="1"/>
  <c r="E1083" i="6"/>
  <c r="F1083" i="6"/>
  <c r="D1001" i="6"/>
  <c r="E1001" i="6"/>
  <c r="F1001" i="6"/>
  <c r="D993" i="6"/>
  <c r="L993" i="6" s="1"/>
  <c r="M993" i="6" s="1"/>
  <c r="E993" i="6"/>
  <c r="F993" i="6"/>
  <c r="D985" i="6"/>
  <c r="E985" i="6"/>
  <c r="F985" i="6"/>
  <c r="D975" i="6"/>
  <c r="L975" i="6" s="1"/>
  <c r="M975" i="6" s="1"/>
  <c r="E975" i="6"/>
  <c r="F975" i="6"/>
  <c r="D968" i="6"/>
  <c r="E968" i="6"/>
  <c r="F968" i="6"/>
  <c r="D960" i="6"/>
  <c r="L960" i="6" s="1"/>
  <c r="M960" i="6" s="1"/>
  <c r="E960" i="6"/>
  <c r="F960" i="6"/>
  <c r="D945" i="6"/>
  <c r="E945" i="6"/>
  <c r="F945" i="6"/>
  <c r="D937" i="6"/>
  <c r="E937" i="6"/>
  <c r="F937" i="6"/>
  <c r="D929" i="6"/>
  <c r="L929" i="6" s="1"/>
  <c r="M929" i="6" s="1"/>
  <c r="E929" i="6"/>
  <c r="F929" i="6"/>
  <c r="D926" i="6"/>
  <c r="L926" i="6" s="1"/>
  <c r="M926" i="6" s="1"/>
  <c r="E926" i="6"/>
  <c r="F926" i="6"/>
  <c r="D904" i="6"/>
  <c r="L904" i="6" s="1"/>
  <c r="M904" i="6" s="1"/>
  <c r="E904" i="6"/>
  <c r="F904" i="6"/>
  <c r="D897" i="6"/>
  <c r="E897" i="6"/>
  <c r="F897" i="6"/>
  <c r="D889" i="6"/>
  <c r="E889" i="6"/>
  <c r="F889" i="6"/>
  <c r="D881" i="6"/>
  <c r="E881" i="6"/>
  <c r="F881" i="6"/>
  <c r="D873" i="6"/>
  <c r="L873" i="6" s="1"/>
  <c r="M873" i="6" s="1"/>
  <c r="E873" i="6"/>
  <c r="F873" i="6"/>
  <c r="E864" i="6"/>
  <c r="F864" i="6"/>
  <c r="D857" i="6"/>
  <c r="L857" i="6" s="1"/>
  <c r="M857" i="6" s="1"/>
  <c r="E857" i="6"/>
  <c r="F857" i="6"/>
  <c r="D849" i="6"/>
  <c r="E849" i="6"/>
  <c r="F849" i="6"/>
  <c r="D838" i="6"/>
  <c r="E838" i="6"/>
  <c r="F838" i="6"/>
  <c r="D831" i="6"/>
  <c r="E831" i="6"/>
  <c r="F831" i="6"/>
  <c r="D820" i="6"/>
  <c r="E820" i="6"/>
  <c r="F820" i="6"/>
  <c r="D813" i="6"/>
  <c r="E813" i="6"/>
  <c r="F813" i="6"/>
  <c r="D805" i="6"/>
  <c r="E805" i="6"/>
  <c r="F805" i="6"/>
  <c r="D799" i="6"/>
  <c r="E799" i="6"/>
  <c r="F799" i="6"/>
  <c r="D791" i="6"/>
  <c r="E791" i="6"/>
  <c r="F791" i="6"/>
  <c r="D784" i="6"/>
  <c r="E784" i="6"/>
  <c r="F784" i="6"/>
  <c r="D777" i="6"/>
  <c r="E777" i="6"/>
  <c r="F777" i="6"/>
  <c r="E683" i="6"/>
  <c r="D683" i="6"/>
  <c r="F683" i="6"/>
  <c r="E675" i="6"/>
  <c r="D675" i="6"/>
  <c r="L675" i="6" s="1"/>
  <c r="M675" i="6" s="1"/>
  <c r="F675" i="6"/>
  <c r="E668" i="6"/>
  <c r="D668" i="6"/>
  <c r="F668" i="6"/>
  <c r="E569" i="6"/>
  <c r="D569" i="6"/>
  <c r="F569" i="6"/>
  <c r="E532" i="6"/>
  <c r="D532" i="6"/>
  <c r="F532" i="6"/>
  <c r="E464" i="6"/>
  <c r="D464" i="6"/>
  <c r="L464" i="6" s="1"/>
  <c r="M464" i="6" s="1"/>
  <c r="F464" i="6"/>
  <c r="E456" i="6"/>
  <c r="D456" i="6"/>
  <c r="F456" i="6"/>
  <c r="E251" i="6"/>
  <c r="D251" i="6"/>
  <c r="L251" i="6" s="1"/>
  <c r="M251" i="6" s="1"/>
  <c r="F251" i="6"/>
  <c r="E77" i="6"/>
  <c r="D77" i="6"/>
  <c r="F77" i="6"/>
  <c r="D1943" i="6"/>
  <c r="L1943" i="6" s="1"/>
  <c r="M1943" i="6" s="1"/>
  <c r="F1943" i="6"/>
  <c r="E1943" i="6"/>
  <c r="E1897" i="6"/>
  <c r="D1897" i="6"/>
  <c r="F1897" i="6"/>
  <c r="D1851" i="6"/>
  <c r="E1851" i="6"/>
  <c r="F1851" i="6"/>
  <c r="D1795" i="6"/>
  <c r="F1795" i="6"/>
  <c r="E1795" i="6"/>
  <c r="D1727" i="6"/>
  <c r="L1727" i="6" s="1"/>
  <c r="M1727" i="6" s="1"/>
  <c r="F1727" i="6"/>
  <c r="E1727" i="6"/>
  <c r="D1662" i="6"/>
  <c r="E1662" i="6"/>
  <c r="F1662" i="6"/>
  <c r="D1592" i="6"/>
  <c r="E1592" i="6"/>
  <c r="F1592" i="6"/>
  <c r="D1525" i="6"/>
  <c r="E1525" i="6"/>
  <c r="F1525" i="6"/>
  <c r="D1376" i="6"/>
  <c r="L1376" i="6" s="1"/>
  <c r="M1376" i="6" s="1"/>
  <c r="E1376" i="6"/>
  <c r="F1376" i="6"/>
  <c r="E423" i="6"/>
  <c r="D423" i="6"/>
  <c r="L423" i="6" s="1"/>
  <c r="M423" i="6" s="1"/>
  <c r="F423" i="6"/>
  <c r="E415" i="6"/>
  <c r="F415" i="6"/>
  <c r="D415" i="6"/>
  <c r="L415" i="6" s="1"/>
  <c r="M415" i="6" s="1"/>
  <c r="E407" i="6"/>
  <c r="D407" i="6"/>
  <c r="L407" i="6" s="1"/>
  <c r="M407" i="6" s="1"/>
  <c r="F407" i="6"/>
  <c r="E345" i="6"/>
  <c r="D345" i="6"/>
  <c r="F345" i="6"/>
  <c r="E324" i="6"/>
  <c r="D324" i="6"/>
  <c r="F324" i="6"/>
  <c r="E279" i="6"/>
  <c r="D279" i="6"/>
  <c r="L279" i="6" s="1"/>
  <c r="M279" i="6" s="1"/>
  <c r="F279" i="6"/>
  <c r="E242" i="6"/>
  <c r="D242" i="6"/>
  <c r="L242" i="6" s="1"/>
  <c r="M242" i="6" s="1"/>
  <c r="F242" i="6"/>
  <c r="E235" i="6"/>
  <c r="D235" i="6"/>
  <c r="F235" i="6"/>
  <c r="E214" i="6"/>
  <c r="D214" i="6"/>
  <c r="L214" i="6" s="1"/>
  <c r="M214" i="6" s="1"/>
  <c r="F214" i="6"/>
  <c r="E167" i="6"/>
  <c r="D167" i="6"/>
  <c r="F167" i="6"/>
  <c r="D161" i="6"/>
  <c r="E141" i="6"/>
  <c r="D141" i="6"/>
  <c r="F141" i="6"/>
  <c r="E62" i="6"/>
  <c r="D62" i="6"/>
  <c r="F62" i="6"/>
  <c r="E18" i="6"/>
  <c r="D18" i="6"/>
  <c r="L18" i="6" s="1"/>
  <c r="M18" i="6" s="1"/>
  <c r="F18" i="6"/>
  <c r="D1942" i="6"/>
  <c r="L1942" i="6" s="1"/>
  <c r="M1942" i="6" s="1"/>
  <c r="F1942" i="6"/>
  <c r="E1942" i="6"/>
  <c r="D1937" i="6"/>
  <c r="L1937" i="6" s="1"/>
  <c r="M1937" i="6" s="1"/>
  <c r="F1937" i="6"/>
  <c r="E1937" i="6"/>
  <c r="D1934" i="6"/>
  <c r="F1934" i="6"/>
  <c r="E1934" i="6"/>
  <c r="D1927" i="6"/>
  <c r="F1927" i="6"/>
  <c r="E1927" i="6"/>
  <c r="D1920" i="6"/>
  <c r="F1920" i="6"/>
  <c r="E1920" i="6"/>
  <c r="D1911" i="6"/>
  <c r="F1911" i="6"/>
  <c r="E1911" i="6"/>
  <c r="E1902" i="6"/>
  <c r="D1902" i="6"/>
  <c r="F1902" i="6"/>
  <c r="D1896" i="6"/>
  <c r="L1896" i="6" s="1"/>
  <c r="M1896" i="6" s="1"/>
  <c r="E1896" i="6"/>
  <c r="F1896" i="6"/>
  <c r="D1890" i="6"/>
  <c r="F1890" i="6"/>
  <c r="E1890" i="6"/>
  <c r="D1883" i="6"/>
  <c r="F1883" i="6"/>
  <c r="E1883" i="6"/>
  <c r="D1874" i="6"/>
  <c r="F1874" i="6"/>
  <c r="E1874" i="6"/>
  <c r="E1868" i="6"/>
  <c r="D1868" i="6"/>
  <c r="F1868" i="6"/>
  <c r="D1859" i="6"/>
  <c r="E1859" i="6"/>
  <c r="F1859" i="6"/>
  <c r="D1849" i="6"/>
  <c r="L1849" i="6" s="1"/>
  <c r="M1849" i="6" s="1"/>
  <c r="F1849" i="6"/>
  <c r="E1849" i="6"/>
  <c r="D1841" i="6"/>
  <c r="L1841" i="6" s="1"/>
  <c r="M1841" i="6" s="1"/>
  <c r="F1841" i="6"/>
  <c r="E1841" i="6"/>
  <c r="D1833" i="6"/>
  <c r="F1833" i="6"/>
  <c r="E1833" i="6"/>
  <c r="D1826" i="6"/>
  <c r="F1826" i="6"/>
  <c r="E1826" i="6"/>
  <c r="D1819" i="6"/>
  <c r="F1819" i="6"/>
  <c r="E1819" i="6"/>
  <c r="D1803" i="6"/>
  <c r="F1803" i="6"/>
  <c r="E1803" i="6"/>
  <c r="D1794" i="6"/>
  <c r="F1794" i="6"/>
  <c r="E1794" i="6"/>
  <c r="E1785" i="6"/>
  <c r="D1785" i="6"/>
  <c r="L1785" i="6" s="1"/>
  <c r="M1785" i="6" s="1"/>
  <c r="F1785" i="6"/>
  <c r="D1777" i="6"/>
  <c r="F1777" i="6"/>
  <c r="E1777" i="6"/>
  <c r="D1769" i="6"/>
  <c r="F1769" i="6"/>
  <c r="E1769" i="6"/>
  <c r="D1760" i="6"/>
  <c r="F1760" i="6"/>
  <c r="E1760" i="6"/>
  <c r="D1751" i="6"/>
  <c r="F1751" i="6"/>
  <c r="E1751" i="6"/>
  <c r="D1742" i="6"/>
  <c r="F1742" i="6"/>
  <c r="E1742" i="6"/>
  <c r="D1734" i="6"/>
  <c r="F1734" i="6"/>
  <c r="E1734" i="6"/>
  <c r="E1726" i="6"/>
  <c r="D1726" i="6"/>
  <c r="F1726" i="6"/>
  <c r="D1717" i="6"/>
  <c r="F1717" i="6"/>
  <c r="E1717" i="6"/>
  <c r="D1709" i="6"/>
  <c r="F1709" i="6"/>
  <c r="E1709" i="6"/>
  <c r="D1701" i="6"/>
  <c r="F1701" i="6"/>
  <c r="E1701" i="6"/>
  <c r="D1692" i="6"/>
  <c r="F1692" i="6"/>
  <c r="E1692" i="6"/>
  <c r="D1685" i="6"/>
  <c r="F1685" i="6"/>
  <c r="E1685" i="6"/>
  <c r="E1677" i="6"/>
  <c r="D1677" i="6"/>
  <c r="F1677" i="6"/>
  <c r="D1669" i="6"/>
  <c r="E1669" i="6"/>
  <c r="F1669" i="6"/>
  <c r="D1653" i="6"/>
  <c r="L1653" i="6" s="1"/>
  <c r="M1653" i="6" s="1"/>
  <c r="E1653" i="6"/>
  <c r="F1653" i="6"/>
  <c r="D1636" i="6"/>
  <c r="F1636" i="6"/>
  <c r="E1636" i="6"/>
  <c r="E1627" i="6"/>
  <c r="D1627" i="6"/>
  <c r="F1627" i="6"/>
  <c r="D1617" i="6"/>
  <c r="E1617" i="6"/>
  <c r="F1617" i="6"/>
  <c r="D1608" i="6"/>
  <c r="E1608" i="6"/>
  <c r="F1608" i="6"/>
  <c r="D1598" i="6"/>
  <c r="E1598" i="6"/>
  <c r="F1598" i="6"/>
  <c r="D1591" i="6"/>
  <c r="L1591" i="6" s="1"/>
  <c r="M1591" i="6" s="1"/>
  <c r="E1591" i="6"/>
  <c r="F1591" i="6"/>
  <c r="D1584" i="6"/>
  <c r="L1584" i="6" s="1"/>
  <c r="M1584" i="6" s="1"/>
  <c r="E1584" i="6"/>
  <c r="F1584" i="6"/>
  <c r="E1575" i="6"/>
  <c r="D1575" i="6"/>
  <c r="L1575" i="6" s="1"/>
  <c r="M1575" i="6" s="1"/>
  <c r="F1575" i="6"/>
  <c r="D1565" i="6"/>
  <c r="E1565" i="6"/>
  <c r="F1565" i="6"/>
  <c r="E1554" i="6"/>
  <c r="D1554" i="6"/>
  <c r="F1554" i="6"/>
  <c r="D1546" i="6"/>
  <c r="E1546" i="6"/>
  <c r="F1546" i="6"/>
  <c r="D1538" i="6"/>
  <c r="E1538" i="6"/>
  <c r="F1538" i="6"/>
  <c r="D1532" i="6"/>
  <c r="E1532" i="6"/>
  <c r="F1532" i="6"/>
  <c r="D1524" i="6"/>
  <c r="L1524" i="6" s="1"/>
  <c r="M1524" i="6" s="1"/>
  <c r="E1524" i="6"/>
  <c r="F1524" i="6"/>
  <c r="D1517" i="6"/>
  <c r="L1517" i="6" s="1"/>
  <c r="M1517" i="6" s="1"/>
  <c r="F1517" i="6"/>
  <c r="E1517" i="6"/>
  <c r="D1509" i="6"/>
  <c r="E1509" i="6"/>
  <c r="F1509" i="6"/>
  <c r="D1502" i="6"/>
  <c r="E1502" i="6"/>
  <c r="F1502" i="6"/>
  <c r="D1479" i="6"/>
  <c r="E1479" i="6"/>
  <c r="F1479" i="6"/>
  <c r="D1307" i="6"/>
  <c r="F1307" i="6"/>
  <c r="E1307" i="6"/>
  <c r="D1241" i="6"/>
  <c r="L1241" i="6" s="1"/>
  <c r="M1241" i="6" s="1"/>
  <c r="E1241" i="6"/>
  <c r="F1241" i="6"/>
  <c r="D1121" i="6"/>
  <c r="E1121" i="6"/>
  <c r="F1121" i="6"/>
  <c r="E716" i="6"/>
  <c r="D716" i="6"/>
  <c r="F716" i="6"/>
  <c r="E640" i="6"/>
  <c r="D640" i="6"/>
  <c r="F640" i="6"/>
  <c r="D573" i="6"/>
  <c r="E573" i="6"/>
  <c r="F573" i="6"/>
  <c r="E517" i="6"/>
  <c r="D517" i="6"/>
  <c r="F517" i="6"/>
  <c r="E447" i="6"/>
  <c r="D447" i="6"/>
  <c r="L447" i="6" s="1"/>
  <c r="M447" i="6" s="1"/>
  <c r="F447" i="6"/>
  <c r="E422" i="6"/>
  <c r="D422" i="6"/>
  <c r="F422" i="6"/>
  <c r="E414" i="6"/>
  <c r="D414" i="6"/>
  <c r="L414" i="6" s="1"/>
  <c r="M414" i="6" s="1"/>
  <c r="F414" i="6"/>
  <c r="E286" i="6"/>
  <c r="D286" i="6"/>
  <c r="F286" i="6"/>
  <c r="E278" i="6"/>
  <c r="D278" i="6"/>
  <c r="F278" i="6"/>
  <c r="E263" i="6"/>
  <c r="D263" i="6"/>
  <c r="F263" i="6"/>
  <c r="E256" i="6"/>
  <c r="D256" i="6"/>
  <c r="F256" i="6"/>
  <c r="E249" i="6"/>
  <c r="D249" i="6"/>
  <c r="L249" i="6" s="1"/>
  <c r="M249" i="6" s="1"/>
  <c r="F249" i="6"/>
  <c r="E213" i="6"/>
  <c r="D213" i="6"/>
  <c r="F213" i="6"/>
  <c r="E147" i="6"/>
  <c r="D147" i="6"/>
  <c r="L147" i="6" s="1"/>
  <c r="M147" i="6" s="1"/>
  <c r="F147" i="6"/>
  <c r="E140" i="6"/>
  <c r="D140" i="6"/>
  <c r="F140" i="6"/>
  <c r="E135" i="6"/>
  <c r="D135" i="6"/>
  <c r="L135" i="6" s="1"/>
  <c r="M135" i="6" s="1"/>
  <c r="F135" i="6"/>
  <c r="E75" i="6"/>
  <c r="D75" i="6"/>
  <c r="F75" i="6"/>
  <c r="E31" i="6"/>
  <c r="D31" i="6"/>
  <c r="F31" i="6"/>
  <c r="E24" i="6"/>
  <c r="D24" i="6"/>
  <c r="F24" i="6"/>
  <c r="D1933" i="6"/>
  <c r="F1933" i="6"/>
  <c r="E1933" i="6"/>
  <c r="D1926" i="6"/>
  <c r="F1926" i="6"/>
  <c r="E1926" i="6"/>
  <c r="D1918" i="6"/>
  <c r="L1918" i="6" s="1"/>
  <c r="M1918" i="6" s="1"/>
  <c r="F1918" i="6"/>
  <c r="E1918" i="6"/>
  <c r="D1910" i="6"/>
  <c r="E1910" i="6"/>
  <c r="F1910" i="6"/>
  <c r="D1901" i="6"/>
  <c r="E1901" i="6"/>
  <c r="F1901" i="6"/>
  <c r="D1895" i="6"/>
  <c r="F1895" i="6"/>
  <c r="E1895" i="6"/>
  <c r="D1889" i="6"/>
  <c r="F1889" i="6"/>
  <c r="E1889" i="6"/>
  <c r="D1882" i="6"/>
  <c r="F1882" i="6"/>
  <c r="E1882" i="6"/>
  <c r="E1873" i="6"/>
  <c r="D1873" i="6"/>
  <c r="F1873" i="6"/>
  <c r="D1867" i="6"/>
  <c r="E1867" i="6"/>
  <c r="F1867" i="6"/>
  <c r="D1858" i="6"/>
  <c r="L1858" i="6" s="1"/>
  <c r="M1858" i="6" s="1"/>
  <c r="F1858" i="6"/>
  <c r="E1858" i="6"/>
  <c r="D1848" i="6"/>
  <c r="F1848" i="6"/>
  <c r="E1848" i="6"/>
  <c r="D1840" i="6"/>
  <c r="F1840" i="6"/>
  <c r="E1840" i="6"/>
  <c r="D1832" i="6"/>
  <c r="L1832" i="6" s="1"/>
  <c r="M1832" i="6" s="1"/>
  <c r="F1832" i="6"/>
  <c r="E1832" i="6"/>
  <c r="D1818" i="6"/>
  <c r="L1818" i="6" s="1"/>
  <c r="M1818" i="6" s="1"/>
  <c r="F1818" i="6"/>
  <c r="E1818" i="6"/>
  <c r="D1811" i="6"/>
  <c r="F1811" i="6"/>
  <c r="E1811" i="6"/>
  <c r="D1802" i="6"/>
  <c r="F1802" i="6"/>
  <c r="E1802" i="6"/>
  <c r="E1793" i="6"/>
  <c r="D1793" i="6"/>
  <c r="F1793" i="6"/>
  <c r="D1783" i="6"/>
  <c r="F1783" i="6"/>
  <c r="E1783" i="6"/>
  <c r="D1776" i="6"/>
  <c r="F1776" i="6"/>
  <c r="E1776" i="6"/>
  <c r="D1768" i="6"/>
  <c r="L1768" i="6" s="1"/>
  <c r="M1768" i="6" s="1"/>
  <c r="F1768" i="6"/>
  <c r="E1768" i="6"/>
  <c r="D1758" i="6"/>
  <c r="F1758" i="6"/>
  <c r="E1758" i="6"/>
  <c r="D1749" i="6"/>
  <c r="L1749" i="6" s="1"/>
  <c r="M1749" i="6" s="1"/>
  <c r="F1749" i="6"/>
  <c r="E1749" i="6"/>
  <c r="D1740" i="6"/>
  <c r="F1740" i="6"/>
  <c r="E1740" i="6"/>
  <c r="E1733" i="6"/>
  <c r="D1733" i="6"/>
  <c r="F1733" i="6"/>
  <c r="D1716" i="6"/>
  <c r="F1716" i="6"/>
  <c r="E1716" i="6"/>
  <c r="D1708" i="6"/>
  <c r="F1708" i="6"/>
  <c r="E1708" i="6"/>
  <c r="D1700" i="6"/>
  <c r="F1700" i="6"/>
  <c r="E1700" i="6"/>
  <c r="E1684" i="6"/>
  <c r="D1684" i="6"/>
  <c r="F1684" i="6"/>
  <c r="D1676" i="6"/>
  <c r="E1676" i="6"/>
  <c r="F1676" i="6"/>
  <c r="D1660" i="6"/>
  <c r="E1660" i="6"/>
  <c r="F1660" i="6"/>
  <c r="D1652" i="6"/>
  <c r="E1652" i="6"/>
  <c r="F1652" i="6"/>
  <c r="D1644" i="6"/>
  <c r="F1644" i="6"/>
  <c r="E1644" i="6"/>
  <c r="E1635" i="6"/>
  <c r="D1635" i="6"/>
  <c r="F1635" i="6"/>
  <c r="D1625" i="6"/>
  <c r="E1625" i="6"/>
  <c r="F1625" i="6"/>
  <c r="D1616" i="6"/>
  <c r="L1616" i="6" s="1"/>
  <c r="M1616" i="6" s="1"/>
  <c r="E1616" i="6"/>
  <c r="F1616" i="6"/>
  <c r="D1607" i="6"/>
  <c r="F1607" i="6"/>
  <c r="E1607" i="6"/>
  <c r="D1597" i="6"/>
  <c r="E1597" i="6"/>
  <c r="F1597" i="6"/>
  <c r="D1590" i="6"/>
  <c r="E1590" i="6"/>
  <c r="F1590" i="6"/>
  <c r="D1583" i="6"/>
  <c r="E1583" i="6"/>
  <c r="F1583" i="6"/>
  <c r="D1572" i="6"/>
  <c r="L1572" i="6" s="1"/>
  <c r="M1572" i="6" s="1"/>
  <c r="E1572" i="6"/>
  <c r="F1572" i="6"/>
  <c r="D1564" i="6"/>
  <c r="E1564" i="6"/>
  <c r="F1564" i="6"/>
  <c r="D1553" i="6"/>
  <c r="E1553" i="6"/>
  <c r="F1553" i="6"/>
  <c r="D1545" i="6"/>
  <c r="F1545" i="6"/>
  <c r="E1545" i="6"/>
  <c r="D1530" i="6"/>
  <c r="E1530" i="6"/>
  <c r="F1530" i="6"/>
  <c r="D1523" i="6"/>
  <c r="F1523" i="6"/>
  <c r="E1523" i="6"/>
  <c r="D1516" i="6"/>
  <c r="E1516" i="6"/>
  <c r="F1516" i="6"/>
  <c r="D1501" i="6"/>
  <c r="E1501" i="6"/>
  <c r="F1501" i="6"/>
  <c r="D1490" i="6"/>
  <c r="E1490" i="6"/>
  <c r="F1490" i="6"/>
  <c r="D1472" i="6"/>
  <c r="E1472" i="6"/>
  <c r="F1472" i="6"/>
  <c r="D1366" i="6"/>
  <c r="F1366" i="6"/>
  <c r="E1366" i="6"/>
  <c r="D1299" i="6"/>
  <c r="L1299" i="6" s="1"/>
  <c r="M1299" i="6" s="1"/>
  <c r="F1299" i="6"/>
  <c r="E1299" i="6"/>
  <c r="D1112" i="6"/>
  <c r="E1112" i="6"/>
  <c r="F1112" i="6"/>
  <c r="D1048" i="6"/>
  <c r="E1048" i="6"/>
  <c r="F1048" i="6"/>
  <c r="D769" i="6"/>
  <c r="E769" i="6"/>
  <c r="F769" i="6"/>
  <c r="E708" i="6"/>
  <c r="D708" i="6"/>
  <c r="F708" i="6"/>
  <c r="E632" i="6"/>
  <c r="D632" i="6"/>
  <c r="F632" i="6"/>
  <c r="E510" i="6"/>
  <c r="D510" i="6"/>
  <c r="F510" i="6"/>
  <c r="E439" i="6"/>
  <c r="D439" i="6"/>
  <c r="F439" i="6"/>
  <c r="E421" i="6"/>
  <c r="F421" i="6"/>
  <c r="D413" i="6"/>
  <c r="E413" i="6"/>
  <c r="F413" i="6"/>
  <c r="D405" i="6"/>
  <c r="L405" i="6" s="1"/>
  <c r="M405" i="6" s="1"/>
  <c r="E405" i="6"/>
  <c r="F405" i="6"/>
  <c r="D307" i="6"/>
  <c r="E307" i="6"/>
  <c r="F307" i="6"/>
  <c r="D292" i="6"/>
  <c r="E292" i="6"/>
  <c r="F292" i="6"/>
  <c r="D285" i="6"/>
  <c r="L285" i="6" s="1"/>
  <c r="M285" i="6" s="1"/>
  <c r="E285" i="6"/>
  <c r="F285" i="6"/>
  <c r="D269" i="6"/>
  <c r="E269" i="6"/>
  <c r="F269" i="6"/>
  <c r="D262" i="6"/>
  <c r="L262" i="6" s="1"/>
  <c r="M262" i="6" s="1"/>
  <c r="E262" i="6"/>
  <c r="F262" i="6"/>
  <c r="D212" i="6"/>
  <c r="E212" i="6"/>
  <c r="F212" i="6"/>
  <c r="D173" i="6"/>
  <c r="E173" i="6"/>
  <c r="F173" i="6"/>
  <c r="D165" i="6"/>
  <c r="E165" i="6"/>
  <c r="F165" i="6"/>
  <c r="D153" i="6"/>
  <c r="E153" i="6"/>
  <c r="F153" i="6"/>
  <c r="D146" i="6"/>
  <c r="L146" i="6" s="1"/>
  <c r="M146" i="6" s="1"/>
  <c r="E146" i="6"/>
  <c r="F146" i="6"/>
  <c r="D128" i="6"/>
  <c r="E128" i="6"/>
  <c r="F128" i="6"/>
  <c r="D97" i="6"/>
  <c r="E97" i="6"/>
  <c r="F97" i="6"/>
  <c r="E3" i="6"/>
  <c r="D3" i="6"/>
  <c r="L3" i="6" s="1"/>
  <c r="M3" i="6" s="1"/>
  <c r="F3" i="6"/>
  <c r="H3" i="6"/>
  <c r="I3" i="6"/>
  <c r="D1941" i="6"/>
  <c r="L1941" i="6" s="1"/>
  <c r="M1941" i="6" s="1"/>
  <c r="F1941" i="6"/>
  <c r="E1941" i="6"/>
  <c r="D1932" i="6"/>
  <c r="L1932" i="6" s="1"/>
  <c r="M1932" i="6" s="1"/>
  <c r="F1932" i="6"/>
  <c r="E1932" i="6"/>
  <c r="D1908" i="6"/>
  <c r="F1908" i="6"/>
  <c r="E1908" i="6"/>
  <c r="D1888" i="6"/>
  <c r="F1888" i="6"/>
  <c r="E1888" i="6"/>
  <c r="D1881" i="6"/>
  <c r="E1881" i="6"/>
  <c r="F1881" i="6"/>
  <c r="D1872" i="6"/>
  <c r="E1872" i="6"/>
  <c r="F1872" i="6"/>
  <c r="D1865" i="6"/>
  <c r="F1865" i="6"/>
  <c r="E1865" i="6"/>
  <c r="D1856" i="6"/>
  <c r="F1856" i="6"/>
  <c r="E1856" i="6"/>
  <c r="D1847" i="6"/>
  <c r="F1847" i="6"/>
  <c r="E1847" i="6"/>
  <c r="D1839" i="6"/>
  <c r="F1839" i="6"/>
  <c r="E1839" i="6"/>
  <c r="D1825" i="6"/>
  <c r="F1825" i="6"/>
  <c r="E1825" i="6"/>
  <c r="D1817" i="6"/>
  <c r="F1817" i="6"/>
  <c r="E1817" i="6"/>
  <c r="D1810" i="6"/>
  <c r="L1810" i="6" s="1"/>
  <c r="M1810" i="6" s="1"/>
  <c r="F1810" i="6"/>
  <c r="E1810" i="6"/>
  <c r="E1801" i="6"/>
  <c r="D1801" i="6"/>
  <c r="F1801" i="6"/>
  <c r="D1792" i="6"/>
  <c r="L1792" i="6" s="1"/>
  <c r="M1792" i="6" s="1"/>
  <c r="E1792" i="6"/>
  <c r="F1792" i="6"/>
  <c r="D1782" i="6"/>
  <c r="F1782" i="6"/>
  <c r="E1782" i="6"/>
  <c r="D1775" i="6"/>
  <c r="L1775" i="6" s="1"/>
  <c r="M1775" i="6" s="1"/>
  <c r="F1775" i="6"/>
  <c r="E1775" i="6"/>
  <c r="D1767" i="6"/>
  <c r="F1767" i="6"/>
  <c r="E1767" i="6"/>
  <c r="D1757" i="6"/>
  <c r="F1757" i="6"/>
  <c r="E1757" i="6"/>
  <c r="D1748" i="6"/>
  <c r="F1748" i="6"/>
  <c r="E1748" i="6"/>
  <c r="D1725" i="6"/>
  <c r="F1725" i="6"/>
  <c r="E1725" i="6"/>
  <c r="D1715" i="6"/>
  <c r="F1715" i="6"/>
  <c r="E1715" i="6"/>
  <c r="D1707" i="6"/>
  <c r="F1707" i="6"/>
  <c r="E1707" i="6"/>
  <c r="D1699" i="6"/>
  <c r="F1699" i="6"/>
  <c r="E1699" i="6"/>
  <c r="E1691" i="6"/>
  <c r="D1691" i="6"/>
  <c r="F1691" i="6"/>
  <c r="D1683" i="6"/>
  <c r="E1683" i="6"/>
  <c r="F1683" i="6"/>
  <c r="D1675" i="6"/>
  <c r="F1675" i="6"/>
  <c r="E1675" i="6"/>
  <c r="D1668" i="6"/>
  <c r="E1668" i="6"/>
  <c r="F1668" i="6"/>
  <c r="D1659" i="6"/>
  <c r="L1659" i="6" s="1"/>
  <c r="M1659" i="6" s="1"/>
  <c r="E1659" i="6"/>
  <c r="F1659" i="6"/>
  <c r="D1651" i="6"/>
  <c r="E1651" i="6"/>
  <c r="F1651" i="6"/>
  <c r="E1643" i="6"/>
  <c r="D1643" i="6"/>
  <c r="F1643" i="6"/>
  <c r="D1634" i="6"/>
  <c r="E1634" i="6"/>
  <c r="F1634" i="6"/>
  <c r="D1624" i="6"/>
  <c r="E1624" i="6"/>
  <c r="F1624" i="6"/>
  <c r="D1615" i="6"/>
  <c r="E1615" i="6"/>
  <c r="F1615" i="6"/>
  <c r="D1606" i="6"/>
  <c r="E1606" i="6"/>
  <c r="F1606" i="6"/>
  <c r="D1596" i="6"/>
  <c r="E1596" i="6"/>
  <c r="F1596" i="6"/>
  <c r="D1589" i="6"/>
  <c r="E1589" i="6"/>
  <c r="F1589" i="6"/>
  <c r="D1580" i="6"/>
  <c r="E1580" i="6"/>
  <c r="F1580" i="6"/>
  <c r="D1571" i="6"/>
  <c r="L1571" i="6" s="1"/>
  <c r="M1571" i="6" s="1"/>
  <c r="F1571" i="6"/>
  <c r="E1571" i="6"/>
  <c r="E1561" i="6"/>
  <c r="D1561" i="6"/>
  <c r="F1561" i="6"/>
  <c r="D1552" i="6"/>
  <c r="E1552" i="6"/>
  <c r="F1552" i="6"/>
  <c r="D1544" i="6"/>
  <c r="E1544" i="6"/>
  <c r="F1544" i="6"/>
  <c r="D1537" i="6"/>
  <c r="E1537" i="6"/>
  <c r="F1537" i="6"/>
  <c r="D1529" i="6"/>
  <c r="E1529" i="6"/>
  <c r="F1529" i="6"/>
  <c r="D1522" i="6"/>
  <c r="E1522" i="6"/>
  <c r="F1522" i="6"/>
  <c r="D1515" i="6"/>
  <c r="E1515" i="6"/>
  <c r="F1515" i="6"/>
  <c r="E1507" i="6"/>
  <c r="D1507" i="6"/>
  <c r="F1507" i="6"/>
  <c r="D1499" i="6"/>
  <c r="E1499" i="6"/>
  <c r="F1499" i="6"/>
  <c r="D1489" i="6"/>
  <c r="E1489" i="6"/>
  <c r="F1489" i="6"/>
  <c r="D1463" i="6"/>
  <c r="E1463" i="6"/>
  <c r="F1463" i="6"/>
  <c r="D1358" i="6"/>
  <c r="L1358" i="6" s="1"/>
  <c r="M1358" i="6" s="1"/>
  <c r="E1358" i="6"/>
  <c r="F1358" i="6"/>
  <c r="D1292" i="6"/>
  <c r="F1292" i="6"/>
  <c r="E1292" i="6"/>
  <c r="E1229" i="6"/>
  <c r="F1229" i="6"/>
  <c r="D1179" i="6"/>
  <c r="L1179" i="6" s="1"/>
  <c r="M1179" i="6" s="1"/>
  <c r="E1179" i="6"/>
  <c r="F1179" i="6"/>
  <c r="D1103" i="6"/>
  <c r="L1103" i="6" s="1"/>
  <c r="M1103" i="6" s="1"/>
  <c r="E1103" i="6"/>
  <c r="F1103" i="6"/>
  <c r="D1038" i="6"/>
  <c r="E1038" i="6"/>
  <c r="F1038" i="6"/>
  <c r="D762" i="6"/>
  <c r="E762" i="6"/>
  <c r="F762" i="6"/>
  <c r="E700" i="6"/>
  <c r="D700" i="6"/>
  <c r="L700" i="6" s="1"/>
  <c r="M700" i="6" s="1"/>
  <c r="F700" i="6"/>
  <c r="E623" i="6"/>
  <c r="D623" i="6"/>
  <c r="F623" i="6"/>
  <c r="E559" i="6"/>
  <c r="D559" i="6"/>
  <c r="F559" i="6"/>
  <c r="E502" i="6"/>
  <c r="D502" i="6"/>
  <c r="F502" i="6"/>
  <c r="E432" i="6"/>
  <c r="D432" i="6"/>
  <c r="L432" i="6" s="1"/>
  <c r="M432" i="6" s="1"/>
  <c r="F432" i="6"/>
  <c r="D412" i="6"/>
  <c r="E412" i="6"/>
  <c r="F412" i="6"/>
  <c r="D396" i="6"/>
  <c r="L396" i="6" s="1"/>
  <c r="M396" i="6" s="1"/>
  <c r="E396" i="6"/>
  <c r="F396" i="6"/>
  <c r="D382" i="6"/>
  <c r="E382" i="6"/>
  <c r="F382" i="6"/>
  <c r="D374" i="6"/>
  <c r="F374" i="6"/>
  <c r="E374" i="6"/>
  <c r="D366" i="6"/>
  <c r="E366" i="6"/>
  <c r="F366" i="6"/>
  <c r="D358" i="6"/>
  <c r="L358" i="6" s="1"/>
  <c r="M358" i="6" s="1"/>
  <c r="E358" i="6"/>
  <c r="F358" i="6"/>
  <c r="D342" i="6"/>
  <c r="F342" i="6"/>
  <c r="E342" i="6"/>
  <c r="D321" i="6"/>
  <c r="L321" i="6" s="1"/>
  <c r="M321" i="6" s="1"/>
  <c r="E321" i="6"/>
  <c r="F321" i="6"/>
  <c r="D298" i="6"/>
  <c r="E298" i="6"/>
  <c r="F298" i="6"/>
  <c r="D284" i="6"/>
  <c r="F284" i="6"/>
  <c r="E284" i="6"/>
  <c r="D254" i="6"/>
  <c r="F254" i="6"/>
  <c r="E254" i="6"/>
  <c r="D239" i="6"/>
  <c r="L239" i="6" s="1"/>
  <c r="M239" i="6" s="1"/>
  <c r="E239" i="6"/>
  <c r="F239" i="6"/>
  <c r="D164" i="6"/>
  <c r="F164" i="6"/>
  <c r="E164" i="6"/>
  <c r="D145" i="6"/>
  <c r="E145" i="6"/>
  <c r="F145" i="6"/>
  <c r="D96" i="6"/>
  <c r="E96" i="6"/>
  <c r="F96" i="6"/>
  <c r="E1940" i="6"/>
  <c r="D1940" i="6"/>
  <c r="L1940" i="6" s="1"/>
  <c r="M1940" i="6" s="1"/>
  <c r="F1940" i="6"/>
  <c r="E1931" i="6"/>
  <c r="D1931" i="6"/>
  <c r="F1931" i="6"/>
  <c r="E1925" i="6"/>
  <c r="D1925" i="6"/>
  <c r="F1925" i="6"/>
  <c r="D1916" i="6"/>
  <c r="F1916" i="6"/>
  <c r="E1916" i="6"/>
  <c r="D1907" i="6"/>
  <c r="F1907" i="6"/>
  <c r="E1907" i="6"/>
  <c r="D1887" i="6"/>
  <c r="E1887" i="6"/>
  <c r="F1887" i="6"/>
  <c r="F1879" i="6"/>
  <c r="E1879" i="6"/>
  <c r="D1870" i="6"/>
  <c r="F1870" i="6"/>
  <c r="E1870" i="6"/>
  <c r="D1864" i="6"/>
  <c r="L1864" i="6" s="1"/>
  <c r="M1864" i="6" s="1"/>
  <c r="F1864" i="6"/>
  <c r="E1864" i="6"/>
  <c r="D1855" i="6"/>
  <c r="F1855" i="6"/>
  <c r="E1855" i="6"/>
  <c r="D1846" i="6"/>
  <c r="L1846" i="6" s="1"/>
  <c r="M1846" i="6" s="1"/>
  <c r="F1846" i="6"/>
  <c r="E1846" i="6"/>
  <c r="D1838" i="6"/>
  <c r="E1838" i="6"/>
  <c r="F1838" i="6"/>
  <c r="D1831" i="6"/>
  <c r="L1831" i="6" s="1"/>
  <c r="M1831" i="6" s="1"/>
  <c r="E1831" i="6"/>
  <c r="F1831" i="6"/>
  <c r="E1824" i="6"/>
  <c r="D1824" i="6"/>
  <c r="L1824" i="6" s="1"/>
  <c r="M1824" i="6" s="1"/>
  <c r="F1824" i="6"/>
  <c r="E1816" i="6"/>
  <c r="D1816" i="6"/>
  <c r="L1816" i="6" s="1"/>
  <c r="M1816" i="6" s="1"/>
  <c r="F1816" i="6"/>
  <c r="E1809" i="6"/>
  <c r="D1809" i="6"/>
  <c r="F1809" i="6"/>
  <c r="D1800" i="6"/>
  <c r="E1800" i="6"/>
  <c r="F1800" i="6"/>
  <c r="D1791" i="6"/>
  <c r="L1791" i="6" s="1"/>
  <c r="M1791" i="6" s="1"/>
  <c r="F1791" i="6"/>
  <c r="E1791" i="6"/>
  <c r="D1774" i="6"/>
  <c r="F1774" i="6"/>
  <c r="E1774" i="6"/>
  <c r="D1766" i="6"/>
  <c r="L1766" i="6" s="1"/>
  <c r="M1766" i="6" s="1"/>
  <c r="F1766" i="6"/>
  <c r="E1766" i="6"/>
  <c r="D1756" i="6"/>
  <c r="L1756" i="6" s="1"/>
  <c r="M1756" i="6" s="1"/>
  <c r="F1756" i="6"/>
  <c r="E1756" i="6"/>
  <c r="E1747" i="6"/>
  <c r="D1747" i="6"/>
  <c r="L1747" i="6" s="1"/>
  <c r="M1747" i="6" s="1"/>
  <c r="F1747" i="6"/>
  <c r="D1739" i="6"/>
  <c r="E1739" i="6"/>
  <c r="F1739" i="6"/>
  <c r="D1732" i="6"/>
  <c r="F1732" i="6"/>
  <c r="E1732" i="6"/>
  <c r="D1723" i="6"/>
  <c r="L1723" i="6" s="1"/>
  <c r="M1723" i="6" s="1"/>
  <c r="F1723" i="6"/>
  <c r="E1723" i="6"/>
  <c r="D1714" i="6"/>
  <c r="F1714" i="6"/>
  <c r="E1714" i="6"/>
  <c r="D1705" i="6"/>
  <c r="F1705" i="6"/>
  <c r="E1705" i="6"/>
  <c r="E1698" i="6"/>
  <c r="D1698" i="6"/>
  <c r="F1698" i="6"/>
  <c r="D1690" i="6"/>
  <c r="L1690" i="6" s="1"/>
  <c r="M1690" i="6" s="1"/>
  <c r="E1690" i="6"/>
  <c r="F1690" i="6"/>
  <c r="D1682" i="6"/>
  <c r="F1682" i="6"/>
  <c r="E1682" i="6"/>
  <c r="D1666" i="6"/>
  <c r="E1666" i="6"/>
  <c r="F1666" i="6"/>
  <c r="D1658" i="6"/>
  <c r="L1658" i="6" s="1"/>
  <c r="M1658" i="6" s="1"/>
  <c r="E1658" i="6"/>
  <c r="F1658" i="6"/>
  <c r="F1650" i="6"/>
  <c r="D1650" i="6"/>
  <c r="E1650" i="6"/>
  <c r="D1642" i="6"/>
  <c r="E1642" i="6"/>
  <c r="F1642" i="6"/>
  <c r="D1633" i="6"/>
  <c r="L1633" i="6" s="1"/>
  <c r="M1633" i="6" s="1"/>
  <c r="E1633" i="6"/>
  <c r="F1633" i="6"/>
  <c r="D1623" i="6"/>
  <c r="L1623" i="6" s="1"/>
  <c r="M1623" i="6" s="1"/>
  <c r="F1623" i="6"/>
  <c r="E1623" i="6"/>
  <c r="D1614" i="6"/>
  <c r="E1614" i="6"/>
  <c r="F1614" i="6"/>
  <c r="D1604" i="6"/>
  <c r="E1604" i="6"/>
  <c r="F1604" i="6"/>
  <c r="D1588" i="6"/>
  <c r="L1588" i="6" s="1"/>
  <c r="M1588" i="6" s="1"/>
  <c r="E1588" i="6"/>
  <c r="F1588" i="6"/>
  <c r="D1570" i="6"/>
  <c r="E1570" i="6"/>
  <c r="F1570" i="6"/>
  <c r="D1559" i="6"/>
  <c r="L1559" i="6" s="1"/>
  <c r="M1559" i="6" s="1"/>
  <c r="E1559" i="6"/>
  <c r="F1559" i="6"/>
  <c r="D1551" i="6"/>
  <c r="L1551" i="6" s="1"/>
  <c r="M1551" i="6" s="1"/>
  <c r="E1551" i="6"/>
  <c r="F1551" i="6"/>
  <c r="D1536" i="6"/>
  <c r="E1536" i="6"/>
  <c r="F1536" i="6"/>
  <c r="D1521" i="6"/>
  <c r="E1521" i="6"/>
  <c r="F1521" i="6"/>
  <c r="E1513" i="6"/>
  <c r="D1513" i="6"/>
  <c r="L1513" i="6" s="1"/>
  <c r="M1513" i="6" s="1"/>
  <c r="F1513" i="6"/>
  <c r="D1506" i="6"/>
  <c r="E1506" i="6"/>
  <c r="F1506" i="6"/>
  <c r="D1498" i="6"/>
  <c r="L1498" i="6" s="1"/>
  <c r="M1498" i="6" s="1"/>
  <c r="E1498" i="6"/>
  <c r="F1498" i="6"/>
  <c r="D1495" i="6"/>
  <c r="L1495" i="6" s="1"/>
  <c r="M1495" i="6" s="1"/>
  <c r="E1495" i="6"/>
  <c r="F1495" i="6"/>
  <c r="D1488" i="6"/>
  <c r="E1488" i="6"/>
  <c r="F1488" i="6"/>
  <c r="D1409" i="6"/>
  <c r="E1409" i="6"/>
  <c r="F1409" i="6"/>
  <c r="D1345" i="6"/>
  <c r="E1345" i="6"/>
  <c r="F1345" i="6"/>
  <c r="D1284" i="6"/>
  <c r="F1284" i="6"/>
  <c r="E1284" i="6"/>
  <c r="D1222" i="6"/>
  <c r="L1222" i="6" s="1"/>
  <c r="M1222" i="6" s="1"/>
  <c r="E1222" i="6"/>
  <c r="F1222" i="6"/>
  <c r="D1171" i="6"/>
  <c r="L1171" i="6" s="1"/>
  <c r="M1171" i="6" s="1"/>
  <c r="E1171" i="6"/>
  <c r="F1171" i="6"/>
  <c r="D1095" i="6"/>
  <c r="E1095" i="6"/>
  <c r="F1095" i="6"/>
  <c r="D1030" i="6"/>
  <c r="E1030" i="6"/>
  <c r="F1030" i="6"/>
  <c r="D935" i="6"/>
  <c r="E935" i="6"/>
  <c r="F935" i="6"/>
  <c r="D755" i="6"/>
  <c r="E755" i="6"/>
  <c r="F755" i="6"/>
  <c r="E691" i="6"/>
  <c r="D691" i="6"/>
  <c r="F691" i="6"/>
  <c r="E615" i="6"/>
  <c r="D615" i="6"/>
  <c r="L615" i="6" s="1"/>
  <c r="M615" i="6" s="1"/>
  <c r="F615" i="6"/>
  <c r="E493" i="6"/>
  <c r="D493" i="6"/>
  <c r="F493" i="6"/>
  <c r="D350" i="6"/>
  <c r="E350" i="6"/>
  <c r="F350" i="6"/>
  <c r="E205" i="6"/>
  <c r="D205" i="6"/>
  <c r="F205" i="6"/>
  <c r="E130" i="6"/>
  <c r="D130" i="6"/>
  <c r="F130" i="6"/>
  <c r="E63" i="6"/>
  <c r="D63" i="6"/>
  <c r="F63" i="6"/>
  <c r="E427" i="6"/>
  <c r="D427" i="6"/>
  <c r="L427" i="6" s="1"/>
  <c r="M427" i="6" s="1"/>
  <c r="F427" i="6"/>
  <c r="E419" i="6"/>
  <c r="D419" i="6"/>
  <c r="F419" i="6"/>
  <c r="E411" i="6"/>
  <c r="D411" i="6"/>
  <c r="F411" i="6"/>
  <c r="E320" i="6"/>
  <c r="D320" i="6"/>
  <c r="L320" i="6" s="1"/>
  <c r="M320" i="6" s="1"/>
  <c r="F320" i="6"/>
  <c r="E290" i="6"/>
  <c r="D290" i="6"/>
  <c r="L290" i="6" s="1"/>
  <c r="M290" i="6" s="1"/>
  <c r="F290" i="6"/>
  <c r="E283" i="6"/>
  <c r="D283" i="6"/>
  <c r="F283" i="6"/>
  <c r="E224" i="6"/>
  <c r="D224" i="6"/>
  <c r="F224" i="6"/>
  <c r="E163" i="6"/>
  <c r="D163" i="6"/>
  <c r="F163" i="6"/>
  <c r="E158" i="6"/>
  <c r="D158" i="6"/>
  <c r="L158" i="6" s="1"/>
  <c r="M158" i="6" s="1"/>
  <c r="F158" i="6"/>
  <c r="E144" i="6"/>
  <c r="D144" i="6"/>
  <c r="L144" i="6" s="1"/>
  <c r="M144" i="6" s="1"/>
  <c r="F144" i="6"/>
  <c r="E138" i="6"/>
  <c r="D138" i="6"/>
  <c r="F138" i="6"/>
  <c r="E119" i="6"/>
  <c r="D119" i="6"/>
  <c r="F119" i="6"/>
  <c r="E88" i="6"/>
  <c r="D88" i="6"/>
  <c r="F88" i="6"/>
  <c r="E80" i="6"/>
  <c r="D80" i="6"/>
  <c r="F80" i="6"/>
  <c r="E72" i="6"/>
  <c r="D72" i="6"/>
  <c r="L72" i="6" s="1"/>
  <c r="M72" i="6" s="1"/>
  <c r="F72" i="6"/>
  <c r="E15" i="6"/>
  <c r="D15" i="6"/>
  <c r="F15" i="6"/>
  <c r="D1946" i="6"/>
  <c r="E1946" i="6"/>
  <c r="F1946" i="6"/>
  <c r="D1936" i="6"/>
  <c r="E1936" i="6"/>
  <c r="F1936" i="6"/>
  <c r="D1930" i="6"/>
  <c r="E1930" i="6"/>
  <c r="F1930" i="6"/>
  <c r="D1924" i="6"/>
  <c r="E1924" i="6"/>
  <c r="F1924" i="6"/>
  <c r="D1915" i="6"/>
  <c r="L1915" i="6" s="1"/>
  <c r="M1915" i="6" s="1"/>
  <c r="F1915" i="6"/>
  <c r="E1915" i="6"/>
  <c r="D1906" i="6"/>
  <c r="F1906" i="6"/>
  <c r="E1906" i="6"/>
  <c r="D1886" i="6"/>
  <c r="L1886" i="6" s="1"/>
  <c r="M1886" i="6" s="1"/>
  <c r="E1886" i="6"/>
  <c r="F1886" i="6"/>
  <c r="D1878" i="6"/>
  <c r="L1878" i="6" s="1"/>
  <c r="M1878" i="6" s="1"/>
  <c r="F1878" i="6"/>
  <c r="E1878" i="6"/>
  <c r="D1869" i="6"/>
  <c r="F1869" i="6"/>
  <c r="E1869" i="6"/>
  <c r="D1863" i="6"/>
  <c r="F1863" i="6"/>
  <c r="E1863" i="6"/>
  <c r="D1854" i="6"/>
  <c r="F1854" i="6"/>
  <c r="E1854" i="6"/>
  <c r="D1845" i="6"/>
  <c r="F1845" i="6"/>
  <c r="E1845" i="6"/>
  <c r="D1837" i="6"/>
  <c r="E1837" i="6"/>
  <c r="F1837" i="6"/>
  <c r="D1830" i="6"/>
  <c r="L1830" i="6" s="1"/>
  <c r="M1830" i="6" s="1"/>
  <c r="E1830" i="6"/>
  <c r="F1830" i="6"/>
  <c r="D1823" i="6"/>
  <c r="L1823" i="6" s="1"/>
  <c r="M1823" i="6" s="1"/>
  <c r="E1823" i="6"/>
  <c r="F1823" i="6"/>
  <c r="D1815" i="6"/>
  <c r="E1815" i="6"/>
  <c r="F1815" i="6"/>
  <c r="D1808" i="6"/>
  <c r="E1808" i="6"/>
  <c r="F1808" i="6"/>
  <c r="D1799" i="6"/>
  <c r="F1799" i="6"/>
  <c r="E1799" i="6"/>
  <c r="D1790" i="6"/>
  <c r="F1790" i="6"/>
  <c r="E1790" i="6"/>
  <c r="D1781" i="6"/>
  <c r="F1781" i="6"/>
  <c r="E1781" i="6"/>
  <c r="D1773" i="6"/>
  <c r="L1773" i="6" s="1"/>
  <c r="M1773" i="6" s="1"/>
  <c r="F1773" i="6"/>
  <c r="E1773" i="6"/>
  <c r="D1764" i="6"/>
  <c r="L1764" i="6" s="1"/>
  <c r="M1764" i="6" s="1"/>
  <c r="F1764" i="6"/>
  <c r="E1764" i="6"/>
  <c r="E1755" i="6"/>
  <c r="D1755" i="6"/>
  <c r="L1755" i="6" s="1"/>
  <c r="M1755" i="6" s="1"/>
  <c r="F1755" i="6"/>
  <c r="D1746" i="6"/>
  <c r="E1746" i="6"/>
  <c r="F1746" i="6"/>
  <c r="D1731" i="6"/>
  <c r="F1731" i="6"/>
  <c r="E1731" i="6"/>
  <c r="D1722" i="6"/>
  <c r="L1722" i="6" s="1"/>
  <c r="M1722" i="6" s="1"/>
  <c r="F1722" i="6"/>
  <c r="E1722" i="6"/>
  <c r="D1713" i="6"/>
  <c r="F1713" i="6"/>
  <c r="E1713" i="6"/>
  <c r="D1697" i="6"/>
  <c r="L1697" i="6" s="1"/>
  <c r="M1697" i="6" s="1"/>
  <c r="E1697" i="6"/>
  <c r="F1697" i="6"/>
  <c r="D1689" i="6"/>
  <c r="F1689" i="6"/>
  <c r="E1689" i="6"/>
  <c r="D1674" i="6"/>
  <c r="L1674" i="6" s="1"/>
  <c r="M1674" i="6" s="1"/>
  <c r="F1674" i="6"/>
  <c r="E1674" i="6"/>
  <c r="D1665" i="6"/>
  <c r="E1665" i="6"/>
  <c r="F1665" i="6"/>
  <c r="D1657" i="6"/>
  <c r="F1657" i="6"/>
  <c r="E1657" i="6"/>
  <c r="E1649" i="6"/>
  <c r="D1649" i="6"/>
  <c r="F1649" i="6"/>
  <c r="D1641" i="6"/>
  <c r="L1641" i="6" s="1"/>
  <c r="M1641" i="6" s="1"/>
  <c r="E1641" i="6"/>
  <c r="F1641" i="6"/>
  <c r="D1631" i="6"/>
  <c r="L1631" i="6" s="1"/>
  <c r="M1631" i="6" s="1"/>
  <c r="F1631" i="6"/>
  <c r="E1631" i="6"/>
  <c r="D1622" i="6"/>
  <c r="E1622" i="6"/>
  <c r="F1622" i="6"/>
  <c r="D1612" i="6"/>
  <c r="E1612" i="6"/>
  <c r="F1612" i="6"/>
  <c r="D1602" i="6"/>
  <c r="L1602" i="6" s="1"/>
  <c r="M1602" i="6" s="1"/>
  <c r="E1602" i="6"/>
  <c r="F1602" i="6"/>
  <c r="D1595" i="6"/>
  <c r="E1595" i="6"/>
  <c r="F1595" i="6"/>
  <c r="D1587" i="6"/>
  <c r="E1587" i="6"/>
  <c r="F1587" i="6"/>
  <c r="D1579" i="6"/>
  <c r="F1579" i="6"/>
  <c r="E1579" i="6"/>
  <c r="D1569" i="6"/>
  <c r="E1569" i="6"/>
  <c r="F1569" i="6"/>
  <c r="D1558" i="6"/>
  <c r="E1558" i="6"/>
  <c r="F1558" i="6"/>
  <c r="D1550" i="6"/>
  <c r="F1550" i="6"/>
  <c r="E1550" i="6"/>
  <c r="D1543" i="6"/>
  <c r="E1543" i="6"/>
  <c r="F1543" i="6"/>
  <c r="D1535" i="6"/>
  <c r="L1535" i="6" s="1"/>
  <c r="M1535" i="6" s="1"/>
  <c r="E1535" i="6"/>
  <c r="F1535" i="6"/>
  <c r="D1528" i="6"/>
  <c r="E1528" i="6"/>
  <c r="F1528" i="6"/>
  <c r="E1520" i="6"/>
  <c r="D1520" i="6"/>
  <c r="F1520" i="6"/>
  <c r="D1505" i="6"/>
  <c r="E1505" i="6"/>
  <c r="F1505" i="6"/>
  <c r="D1497" i="6"/>
  <c r="E1497" i="6"/>
  <c r="F1497" i="6"/>
  <c r="D1494" i="6"/>
  <c r="L1494" i="6" s="1"/>
  <c r="M1494" i="6" s="1"/>
  <c r="F1494" i="6"/>
  <c r="E1494" i="6"/>
  <c r="D1487" i="6"/>
  <c r="E1487" i="6"/>
  <c r="F1487" i="6"/>
  <c r="D1458" i="6"/>
  <c r="L1458" i="6" s="1"/>
  <c r="M1458" i="6" s="1"/>
  <c r="E1458" i="6"/>
  <c r="F1458" i="6"/>
  <c r="D1338" i="6"/>
  <c r="L1338" i="6" s="1"/>
  <c r="M1338" i="6" s="1"/>
  <c r="E1338" i="6"/>
  <c r="F1338" i="6"/>
  <c r="D1273" i="6"/>
  <c r="E1273" i="6"/>
  <c r="F1273" i="6"/>
  <c r="D1213" i="6"/>
  <c r="E1213" i="6"/>
  <c r="F1213" i="6"/>
  <c r="D1163" i="6"/>
  <c r="L1163" i="6" s="1"/>
  <c r="M1163" i="6" s="1"/>
  <c r="E1163" i="6"/>
  <c r="F1163" i="6"/>
  <c r="D1084" i="6"/>
  <c r="L1084" i="6" s="1"/>
  <c r="M1084" i="6" s="1"/>
  <c r="E1084" i="6"/>
  <c r="F1084" i="6"/>
  <c r="D1022" i="6"/>
  <c r="F1022" i="6"/>
  <c r="E1022" i="6"/>
  <c r="D747" i="6"/>
  <c r="E747" i="6"/>
  <c r="F747" i="6"/>
  <c r="E682" i="6"/>
  <c r="D682" i="6"/>
  <c r="F682" i="6"/>
  <c r="E607" i="6"/>
  <c r="D607" i="6"/>
  <c r="L607" i="6" s="1"/>
  <c r="M607" i="6" s="1"/>
  <c r="F607" i="6"/>
  <c r="D549" i="6"/>
  <c r="L549" i="6" s="1"/>
  <c r="M549" i="6" s="1"/>
  <c r="E549" i="6"/>
  <c r="F549" i="6"/>
  <c r="E484" i="6"/>
  <c r="D484" i="6"/>
  <c r="L484" i="6" s="1"/>
  <c r="M484" i="6" s="1"/>
  <c r="F484" i="6"/>
  <c r="D196" i="6"/>
  <c r="E196" i="6"/>
  <c r="F196" i="6"/>
  <c r="E55" i="6"/>
  <c r="D55" i="6"/>
  <c r="L55" i="6" s="1"/>
  <c r="M55" i="6" s="1"/>
  <c r="F55" i="6"/>
  <c r="E426" i="6"/>
  <c r="D426" i="6"/>
  <c r="F426" i="6"/>
  <c r="E418" i="6"/>
  <c r="D418" i="6"/>
  <c r="L418" i="6" s="1"/>
  <c r="M418" i="6" s="1"/>
  <c r="F418" i="6"/>
  <c r="E410" i="6"/>
  <c r="D410" i="6"/>
  <c r="L410" i="6" s="1"/>
  <c r="M410" i="6" s="1"/>
  <c r="F410" i="6"/>
  <c r="E340" i="6"/>
  <c r="D340" i="6"/>
  <c r="L340" i="6" s="1"/>
  <c r="M340" i="6" s="1"/>
  <c r="F340" i="6"/>
  <c r="E319" i="6"/>
  <c r="D319" i="6"/>
  <c r="F319" i="6"/>
  <c r="E282" i="6"/>
  <c r="D282" i="6"/>
  <c r="L282" i="6" s="1"/>
  <c r="M282" i="6" s="1"/>
  <c r="F282" i="6"/>
  <c r="E253" i="6"/>
  <c r="D253" i="6"/>
  <c r="F253" i="6"/>
  <c r="E143" i="6"/>
  <c r="D143" i="6"/>
  <c r="F143" i="6"/>
  <c r="E94" i="6"/>
  <c r="D94" i="6"/>
  <c r="L94" i="6" s="1"/>
  <c r="M94" i="6" s="1"/>
  <c r="F94" i="6"/>
  <c r="E27" i="6"/>
  <c r="D27" i="6"/>
  <c r="L27" i="6" s="1"/>
  <c r="M27" i="6" s="1"/>
  <c r="F27" i="6"/>
  <c r="E7" i="6"/>
  <c r="D7" i="6"/>
  <c r="L7" i="6" s="1"/>
  <c r="M7" i="6" s="1"/>
  <c r="F7" i="6"/>
  <c r="F1945" i="6"/>
  <c r="E1945" i="6"/>
  <c r="D1939" i="6"/>
  <c r="F1939" i="6"/>
  <c r="E1939" i="6"/>
  <c r="D1935" i="6"/>
  <c r="F1935" i="6"/>
  <c r="E1935" i="6"/>
  <c r="D1923" i="6"/>
  <c r="F1923" i="6"/>
  <c r="E1923" i="6"/>
  <c r="D1914" i="6"/>
  <c r="F1914" i="6"/>
  <c r="E1914" i="6"/>
  <c r="D1905" i="6"/>
  <c r="L1905" i="6" s="1"/>
  <c r="M1905" i="6" s="1"/>
  <c r="F1905" i="6"/>
  <c r="E1905" i="6"/>
  <c r="D1899" i="6"/>
  <c r="F1899" i="6"/>
  <c r="E1899" i="6"/>
  <c r="D1894" i="6"/>
  <c r="E1894" i="6"/>
  <c r="F1894" i="6"/>
  <c r="D1885" i="6"/>
  <c r="L1885" i="6" s="1"/>
  <c r="M1885" i="6" s="1"/>
  <c r="F1885" i="6"/>
  <c r="E1885" i="6"/>
  <c r="D1877" i="6"/>
  <c r="F1877" i="6"/>
  <c r="E1877" i="6"/>
  <c r="D1862" i="6"/>
  <c r="L1862" i="6" s="1"/>
  <c r="M1862" i="6" s="1"/>
  <c r="F1862" i="6"/>
  <c r="E1862" i="6"/>
  <c r="D1853" i="6"/>
  <c r="F1853" i="6"/>
  <c r="E1853" i="6"/>
  <c r="E1844" i="6"/>
  <c r="D1844" i="6"/>
  <c r="L1844" i="6" s="1"/>
  <c r="M1844" i="6" s="1"/>
  <c r="F1844" i="6"/>
  <c r="D1836" i="6"/>
  <c r="F1836" i="6"/>
  <c r="E1836" i="6"/>
  <c r="D1829" i="6"/>
  <c r="L1829" i="6" s="1"/>
  <c r="M1829" i="6" s="1"/>
  <c r="F1829" i="6"/>
  <c r="E1829" i="6"/>
  <c r="F1822" i="6"/>
  <c r="D1822" i="6"/>
  <c r="L1822" i="6" s="1"/>
  <c r="M1822" i="6" s="1"/>
  <c r="E1822" i="6"/>
  <c r="D1814" i="6"/>
  <c r="L1814" i="6" s="1"/>
  <c r="M1814" i="6" s="1"/>
  <c r="F1814" i="6"/>
  <c r="E1814" i="6"/>
  <c r="D1806" i="6"/>
  <c r="L1806" i="6" s="1"/>
  <c r="M1806" i="6" s="1"/>
  <c r="F1806" i="6"/>
  <c r="E1806" i="6"/>
  <c r="D1797" i="6"/>
  <c r="F1797" i="6"/>
  <c r="E1797" i="6"/>
  <c r="D1788" i="6"/>
  <c r="F1788" i="6"/>
  <c r="E1788" i="6"/>
  <c r="D1780" i="6"/>
  <c r="F1780" i="6"/>
  <c r="E1780" i="6"/>
  <c r="D1772" i="6"/>
  <c r="F1772" i="6"/>
  <c r="E1772" i="6"/>
  <c r="E1763" i="6"/>
  <c r="D1763" i="6"/>
  <c r="F1763" i="6"/>
  <c r="D1754" i="6"/>
  <c r="E1754" i="6"/>
  <c r="F1754" i="6"/>
  <c r="D1745" i="6"/>
  <c r="L1745" i="6" s="1"/>
  <c r="M1745" i="6" s="1"/>
  <c r="F1745" i="6"/>
  <c r="E1745" i="6"/>
  <c r="D1738" i="6"/>
  <c r="L1738" i="6" s="1"/>
  <c r="M1738" i="6" s="1"/>
  <c r="F1738" i="6"/>
  <c r="E1738" i="6"/>
  <c r="D1729" i="6"/>
  <c r="F1729" i="6"/>
  <c r="E1729" i="6"/>
  <c r="D1721" i="6"/>
  <c r="F1721" i="6"/>
  <c r="E1721" i="6"/>
  <c r="D1712" i="6"/>
  <c r="L1712" i="6" s="1"/>
  <c r="M1712" i="6" s="1"/>
  <c r="F1712" i="6"/>
  <c r="E1712" i="6"/>
  <c r="D1704" i="6"/>
  <c r="E1704" i="6"/>
  <c r="F1704" i="6"/>
  <c r="D1696" i="6"/>
  <c r="F1696" i="6"/>
  <c r="E1696" i="6"/>
  <c r="D1688" i="6"/>
  <c r="F1688" i="6"/>
  <c r="E1688" i="6"/>
  <c r="D1681" i="6"/>
  <c r="F1681" i="6"/>
  <c r="E1681" i="6"/>
  <c r="D1672" i="6"/>
  <c r="L1672" i="6" s="1"/>
  <c r="M1672" i="6" s="1"/>
  <c r="F1672" i="6"/>
  <c r="E1672" i="6"/>
  <c r="D1664" i="6"/>
  <c r="F1664" i="6"/>
  <c r="E1664" i="6"/>
  <c r="D1648" i="6"/>
  <c r="E1648" i="6"/>
  <c r="F1648" i="6"/>
  <c r="D1639" i="6"/>
  <c r="E1639" i="6"/>
  <c r="F1639" i="6"/>
  <c r="D1630" i="6"/>
  <c r="E1630" i="6"/>
  <c r="F1630" i="6"/>
  <c r="D1620" i="6"/>
  <c r="F1620" i="6"/>
  <c r="E1620" i="6"/>
  <c r="E1611" i="6"/>
  <c r="D1611" i="6"/>
  <c r="F1611" i="6"/>
  <c r="D1601" i="6"/>
  <c r="F1601" i="6"/>
  <c r="E1601" i="6"/>
  <c r="D1594" i="6"/>
  <c r="L1594" i="6" s="1"/>
  <c r="M1594" i="6" s="1"/>
  <c r="E1594" i="6"/>
  <c r="F1594" i="6"/>
  <c r="D1586" i="6"/>
  <c r="E1586" i="6"/>
  <c r="F1586" i="6"/>
  <c r="D1578" i="6"/>
  <c r="L1578" i="6" s="1"/>
  <c r="M1578" i="6" s="1"/>
  <c r="E1578" i="6"/>
  <c r="F1578" i="6"/>
  <c r="D1568" i="6"/>
  <c r="E1568" i="6"/>
  <c r="F1568" i="6"/>
  <c r="D1557" i="6"/>
  <c r="L1557" i="6" s="1"/>
  <c r="M1557" i="6" s="1"/>
  <c r="E1557" i="6"/>
  <c r="F1557" i="6"/>
  <c r="D1549" i="6"/>
  <c r="E1549" i="6"/>
  <c r="F1549" i="6"/>
  <c r="D1542" i="6"/>
  <c r="E1542" i="6"/>
  <c r="F1542" i="6"/>
  <c r="D1534" i="6"/>
  <c r="L1534" i="6" s="1"/>
  <c r="M1534" i="6" s="1"/>
  <c r="E1534" i="6"/>
  <c r="F1534" i="6"/>
  <c r="E1527" i="6"/>
  <c r="D1527" i="6"/>
  <c r="L1527" i="6" s="1"/>
  <c r="M1527" i="6" s="1"/>
  <c r="F1527" i="6"/>
  <c r="D1512" i="6"/>
  <c r="E1512" i="6"/>
  <c r="F1512" i="6"/>
  <c r="D1504" i="6"/>
  <c r="E1504" i="6"/>
  <c r="F1504" i="6"/>
  <c r="D1496" i="6"/>
  <c r="F1496" i="6"/>
  <c r="E1496" i="6"/>
  <c r="D1493" i="6"/>
  <c r="E1493" i="6"/>
  <c r="F1493" i="6"/>
  <c r="D1486" i="6"/>
  <c r="E1486" i="6"/>
  <c r="F1486" i="6"/>
  <c r="D1451" i="6"/>
  <c r="L1451" i="6" s="1"/>
  <c r="M1451" i="6" s="1"/>
  <c r="F1451" i="6"/>
  <c r="E1451" i="6"/>
  <c r="D1392" i="6"/>
  <c r="E1392" i="6"/>
  <c r="F1392" i="6"/>
  <c r="D1330" i="6"/>
  <c r="E1330" i="6"/>
  <c r="F1330" i="6"/>
  <c r="D1265" i="6"/>
  <c r="E1265" i="6"/>
  <c r="F1265" i="6"/>
  <c r="D1207" i="6"/>
  <c r="E1207" i="6"/>
  <c r="F1207" i="6"/>
  <c r="D1145" i="6"/>
  <c r="E1145" i="6"/>
  <c r="F1145" i="6"/>
  <c r="D1015" i="6"/>
  <c r="L1015" i="6" s="1"/>
  <c r="M1015" i="6" s="1"/>
  <c r="F1015" i="6"/>
  <c r="E1015" i="6"/>
  <c r="E843" i="6"/>
  <c r="D843" i="6"/>
  <c r="L843" i="6" s="1"/>
  <c r="M843" i="6" s="1"/>
  <c r="F843" i="6"/>
  <c r="E737" i="6"/>
  <c r="D737" i="6"/>
  <c r="L737" i="6" s="1"/>
  <c r="M737" i="6" s="1"/>
  <c r="F737" i="6"/>
  <c r="E600" i="6"/>
  <c r="D600" i="6"/>
  <c r="L600" i="6" s="1"/>
  <c r="M600" i="6" s="1"/>
  <c r="F600" i="6"/>
  <c r="E541" i="6"/>
  <c r="D541" i="6"/>
  <c r="F541" i="6"/>
  <c r="E476" i="6"/>
  <c r="D476" i="6"/>
  <c r="F476" i="6"/>
  <c r="D397" i="6"/>
  <c r="L397" i="6" s="1"/>
  <c r="M397" i="6" s="1"/>
  <c r="E397" i="6"/>
  <c r="F397" i="6"/>
  <c r="E334" i="6"/>
  <c r="D334" i="6"/>
  <c r="L334" i="6" s="1"/>
  <c r="M334" i="6" s="1"/>
  <c r="F334" i="6"/>
  <c r="D189" i="6"/>
  <c r="L189" i="6" s="1"/>
  <c r="M189" i="6" s="1"/>
  <c r="E189" i="6"/>
  <c r="F189" i="6"/>
  <c r="D113" i="6"/>
  <c r="E113" i="6"/>
  <c r="F113" i="6"/>
  <c r="E47" i="6"/>
  <c r="D47" i="6"/>
  <c r="F47" i="6"/>
  <c r="E425" i="6"/>
  <c r="D425" i="6"/>
  <c r="F425" i="6"/>
  <c r="E417" i="6"/>
  <c r="D417" i="6"/>
  <c r="F417" i="6"/>
  <c r="E409" i="6"/>
  <c r="D409" i="6"/>
  <c r="F409" i="6"/>
  <c r="E333" i="6"/>
  <c r="D333" i="6"/>
  <c r="F333" i="6"/>
  <c r="E281" i="6"/>
  <c r="D281" i="6"/>
  <c r="L281" i="6" s="1"/>
  <c r="M281" i="6" s="1"/>
  <c r="F281" i="6"/>
  <c r="E273" i="6"/>
  <c r="D273" i="6"/>
  <c r="F273" i="6"/>
  <c r="E259" i="6"/>
  <c r="D259" i="6"/>
  <c r="F259" i="6"/>
  <c r="E252" i="6"/>
  <c r="D252" i="6"/>
  <c r="F252" i="6"/>
  <c r="E215" i="6"/>
  <c r="D215" i="6"/>
  <c r="F215" i="6"/>
  <c r="E169" i="6"/>
  <c r="D169" i="6"/>
  <c r="F169" i="6"/>
  <c r="E117" i="6"/>
  <c r="D117" i="6"/>
  <c r="F117" i="6"/>
  <c r="D1944" i="6"/>
  <c r="L1944" i="6" s="1"/>
  <c r="M1944" i="6" s="1"/>
  <c r="F1944" i="6"/>
  <c r="E1944" i="6"/>
  <c r="D1938" i="6"/>
  <c r="F1938" i="6"/>
  <c r="E1938" i="6"/>
  <c r="D1929" i="6"/>
  <c r="F1929" i="6"/>
  <c r="E1929" i="6"/>
  <c r="D1922" i="6"/>
  <c r="L1922" i="6" s="1"/>
  <c r="M1922" i="6" s="1"/>
  <c r="F1922" i="6"/>
  <c r="E1922" i="6"/>
  <c r="D1913" i="6"/>
  <c r="F1913" i="6"/>
  <c r="E1913" i="6"/>
  <c r="D1904" i="6"/>
  <c r="F1904" i="6"/>
  <c r="E1904" i="6"/>
  <c r="D1900" i="6"/>
  <c r="F1900" i="6"/>
  <c r="E1900" i="6"/>
  <c r="D1898" i="6"/>
  <c r="F1898" i="6"/>
  <c r="E1898" i="6"/>
  <c r="D1893" i="6"/>
  <c r="F1893" i="6"/>
  <c r="E1893" i="6"/>
  <c r="D1884" i="6"/>
  <c r="F1884" i="6"/>
  <c r="E1884" i="6"/>
  <c r="D1876" i="6"/>
  <c r="F1876" i="6"/>
  <c r="E1876" i="6"/>
  <c r="D1861" i="6"/>
  <c r="F1861" i="6"/>
  <c r="E1861" i="6"/>
  <c r="E1852" i="6"/>
  <c r="D1852" i="6"/>
  <c r="F1852" i="6"/>
  <c r="D1843" i="6"/>
  <c r="E1843" i="6"/>
  <c r="F1843" i="6"/>
  <c r="D1835" i="6"/>
  <c r="F1835" i="6"/>
  <c r="E1835" i="6"/>
  <c r="D1828" i="6"/>
  <c r="L1828" i="6" s="1"/>
  <c r="M1828" i="6" s="1"/>
  <c r="F1828" i="6"/>
  <c r="E1828" i="6"/>
  <c r="D1821" i="6"/>
  <c r="F1821" i="6"/>
  <c r="E1821" i="6"/>
  <c r="D1813" i="6"/>
  <c r="L1813" i="6" s="1"/>
  <c r="M1813" i="6" s="1"/>
  <c r="F1813" i="6"/>
  <c r="E1813" i="6"/>
  <c r="D1805" i="6"/>
  <c r="F1805" i="6"/>
  <c r="E1805" i="6"/>
  <c r="D1796" i="6"/>
  <c r="F1796" i="6"/>
  <c r="E1796" i="6"/>
  <c r="D1787" i="6"/>
  <c r="L1787" i="6" s="1"/>
  <c r="M1787" i="6" s="1"/>
  <c r="F1787" i="6"/>
  <c r="E1787" i="6"/>
  <c r="D1779" i="6"/>
  <c r="L1779" i="6" s="1"/>
  <c r="M1779" i="6" s="1"/>
  <c r="F1779" i="6"/>
  <c r="E1779" i="6"/>
  <c r="D1771" i="6"/>
  <c r="E1771" i="6"/>
  <c r="F1771" i="6"/>
  <c r="D1762" i="6"/>
  <c r="E1762" i="6"/>
  <c r="F1762" i="6"/>
  <c r="D1753" i="6"/>
  <c r="F1753" i="6"/>
  <c r="E1753" i="6"/>
  <c r="D1744" i="6"/>
  <c r="F1744" i="6"/>
  <c r="E1744" i="6"/>
  <c r="D1736" i="6"/>
  <c r="F1736" i="6"/>
  <c r="E1736" i="6"/>
  <c r="D1728" i="6"/>
  <c r="F1728" i="6"/>
  <c r="E1728" i="6"/>
  <c r="D1720" i="6"/>
  <c r="L1720" i="6" s="1"/>
  <c r="M1720" i="6" s="1"/>
  <c r="F1720" i="6"/>
  <c r="E1720" i="6"/>
  <c r="D1711" i="6"/>
  <c r="E1711" i="6"/>
  <c r="F1711" i="6"/>
  <c r="F1703" i="6"/>
  <c r="D1703" i="6"/>
  <c r="E1703" i="6"/>
  <c r="D1695" i="6"/>
  <c r="L1695" i="6" s="1"/>
  <c r="M1695" i="6" s="1"/>
  <c r="F1695" i="6"/>
  <c r="E1695" i="6"/>
  <c r="D1680" i="6"/>
  <c r="L1680" i="6" s="1"/>
  <c r="M1680" i="6" s="1"/>
  <c r="F1680" i="6"/>
  <c r="E1680" i="6"/>
  <c r="D1671" i="6"/>
  <c r="F1671" i="6"/>
  <c r="E1671" i="6"/>
  <c r="D1663" i="6"/>
  <c r="E1663" i="6"/>
  <c r="F1663" i="6"/>
  <c r="D1656" i="6"/>
  <c r="L1656" i="6" s="1"/>
  <c r="M1656" i="6" s="1"/>
  <c r="E1656" i="6"/>
  <c r="F1656" i="6"/>
  <c r="D1646" i="6"/>
  <c r="L1646" i="6" s="1"/>
  <c r="M1646" i="6" s="1"/>
  <c r="F1646" i="6"/>
  <c r="E1646" i="6"/>
  <c r="D1638" i="6"/>
  <c r="E1638" i="6"/>
  <c r="F1638" i="6"/>
  <c r="D1629" i="6"/>
  <c r="E1629" i="6"/>
  <c r="F1629" i="6"/>
  <c r="E1619" i="6"/>
  <c r="D1619" i="6"/>
  <c r="F1619" i="6"/>
  <c r="D1610" i="6"/>
  <c r="L1610" i="6" s="1"/>
  <c r="M1610" i="6" s="1"/>
  <c r="E1610" i="6"/>
  <c r="F1610" i="6"/>
  <c r="D1600" i="6"/>
  <c r="E1600" i="6"/>
  <c r="F1600" i="6"/>
  <c r="D1593" i="6"/>
  <c r="E1593" i="6"/>
  <c r="F1593" i="6"/>
  <c r="D1585" i="6"/>
  <c r="L1585" i="6" s="1"/>
  <c r="M1585" i="6" s="1"/>
  <c r="E1585" i="6"/>
  <c r="F1585" i="6"/>
  <c r="D1577" i="6"/>
  <c r="L1577" i="6" s="1"/>
  <c r="M1577" i="6" s="1"/>
  <c r="E1577" i="6"/>
  <c r="F1577" i="6"/>
  <c r="E1567" i="6"/>
  <c r="D1567" i="6"/>
  <c r="L1567" i="6" s="1"/>
  <c r="M1567" i="6" s="1"/>
  <c r="F1567" i="6"/>
  <c r="D1556" i="6"/>
  <c r="E1556" i="6"/>
  <c r="F1556" i="6"/>
  <c r="D1548" i="6"/>
  <c r="E1548" i="6"/>
  <c r="F1548" i="6"/>
  <c r="D1541" i="6"/>
  <c r="L1541" i="6" s="1"/>
  <c r="M1541" i="6" s="1"/>
  <c r="E1541" i="6"/>
  <c r="F1541" i="6"/>
  <c r="E1533" i="6"/>
  <c r="D1533" i="6"/>
  <c r="L1533" i="6" s="1"/>
  <c r="M1533" i="6" s="1"/>
  <c r="F1533" i="6"/>
  <c r="D1526" i="6"/>
  <c r="L1526" i="6" s="1"/>
  <c r="M1526" i="6" s="1"/>
  <c r="E1526" i="6"/>
  <c r="F1526" i="6"/>
  <c r="D1519" i="6"/>
  <c r="F1519" i="6"/>
  <c r="E1519" i="6"/>
  <c r="D1511" i="6"/>
  <c r="E1511" i="6"/>
  <c r="F1511" i="6"/>
  <c r="D1492" i="6"/>
  <c r="E1492" i="6"/>
  <c r="F1492" i="6"/>
  <c r="D1383" i="6"/>
  <c r="E1383" i="6"/>
  <c r="F1383" i="6"/>
  <c r="D1322" i="6"/>
  <c r="E1322" i="6"/>
  <c r="F1322" i="6"/>
  <c r="D1257" i="6"/>
  <c r="L1257" i="6" s="1"/>
  <c r="M1257" i="6" s="1"/>
  <c r="E1257" i="6"/>
  <c r="F1257" i="6"/>
  <c r="D1200" i="6"/>
  <c r="E1200" i="6"/>
  <c r="F1200" i="6"/>
  <c r="D1136" i="6"/>
  <c r="L1136" i="6" s="1"/>
  <c r="M1136" i="6" s="1"/>
  <c r="E1136" i="6"/>
  <c r="F1136" i="6"/>
  <c r="D1062" i="6"/>
  <c r="E1062" i="6"/>
  <c r="F1062" i="6"/>
  <c r="D821" i="6"/>
  <c r="L821" i="6" s="1"/>
  <c r="M821" i="6" s="1"/>
  <c r="E821" i="6"/>
  <c r="F821" i="6"/>
  <c r="E730" i="6"/>
  <c r="D730" i="6"/>
  <c r="L730" i="6" s="1"/>
  <c r="M730" i="6" s="1"/>
  <c r="F730" i="6"/>
  <c r="E656" i="6"/>
  <c r="D656" i="6"/>
  <c r="L656" i="6" s="1"/>
  <c r="M656" i="6" s="1"/>
  <c r="F656" i="6"/>
  <c r="E591" i="6"/>
  <c r="D591" i="6"/>
  <c r="F591" i="6"/>
  <c r="E534" i="6"/>
  <c r="D534" i="6"/>
  <c r="L534" i="6" s="1"/>
  <c r="M534" i="6" s="1"/>
  <c r="F534" i="6"/>
  <c r="E468" i="6"/>
  <c r="D468" i="6"/>
  <c r="F468" i="6"/>
  <c r="D389" i="6"/>
  <c r="E389" i="6"/>
  <c r="F389" i="6"/>
  <c r="E325" i="6"/>
  <c r="D325" i="6"/>
  <c r="F325" i="6"/>
  <c r="D248" i="6"/>
  <c r="L248" i="6" s="1"/>
  <c r="M248" i="6" s="1"/>
  <c r="E248" i="6"/>
  <c r="F248" i="6"/>
  <c r="D181" i="6"/>
  <c r="E181" i="6"/>
  <c r="F181" i="6"/>
  <c r="D105" i="6"/>
  <c r="E105" i="6"/>
  <c r="F105" i="6"/>
  <c r="E38" i="6"/>
  <c r="D38" i="6"/>
  <c r="F38" i="6"/>
  <c r="D1469" i="6"/>
  <c r="L1469" i="6" s="1"/>
  <c r="M1469" i="6" s="1"/>
  <c r="F1469" i="6"/>
  <c r="E1469" i="6"/>
  <c r="D1461" i="6"/>
  <c r="E1461" i="6"/>
  <c r="F1461" i="6"/>
  <c r="D1457" i="6"/>
  <c r="E1457" i="6"/>
  <c r="F1457" i="6"/>
  <c r="D1449" i="6"/>
  <c r="L1449" i="6" s="1"/>
  <c r="M1449" i="6" s="1"/>
  <c r="F1449" i="6"/>
  <c r="E1449" i="6"/>
  <c r="D1443" i="6"/>
  <c r="E1443" i="6"/>
  <c r="F1443" i="6"/>
  <c r="D1435" i="6"/>
  <c r="L1435" i="6" s="1"/>
  <c r="M1435" i="6" s="1"/>
  <c r="E1435" i="6"/>
  <c r="F1435" i="6"/>
  <c r="D1428" i="6"/>
  <c r="E1428" i="6"/>
  <c r="F1428" i="6"/>
  <c r="D1408" i="6"/>
  <c r="F1408" i="6"/>
  <c r="E1408" i="6"/>
  <c r="D1399" i="6"/>
  <c r="L1399" i="6" s="1"/>
  <c r="M1399" i="6" s="1"/>
  <c r="E1399" i="6"/>
  <c r="F1399" i="6"/>
  <c r="D1382" i="6"/>
  <c r="E1382" i="6"/>
  <c r="F1382" i="6"/>
  <c r="D1374" i="6"/>
  <c r="L1374" i="6" s="1"/>
  <c r="M1374" i="6" s="1"/>
  <c r="E1374" i="6"/>
  <c r="F1374" i="6"/>
  <c r="D1365" i="6"/>
  <c r="E1365" i="6"/>
  <c r="F1365" i="6"/>
  <c r="D1357" i="6"/>
  <c r="E1357" i="6"/>
  <c r="F1357" i="6"/>
  <c r="D1344" i="6"/>
  <c r="F1344" i="6"/>
  <c r="E1344" i="6"/>
  <c r="D1337" i="6"/>
  <c r="E1337" i="6"/>
  <c r="F1337" i="6"/>
  <c r="D1329" i="6"/>
  <c r="E1329" i="6"/>
  <c r="F1329" i="6"/>
  <c r="D1321" i="6"/>
  <c r="E1321" i="6"/>
  <c r="F1321" i="6"/>
  <c r="D1314" i="6"/>
  <c r="E1314" i="6"/>
  <c r="F1314" i="6"/>
  <c r="D1306" i="6"/>
  <c r="E1306" i="6"/>
  <c r="F1306" i="6"/>
  <c r="D1291" i="6"/>
  <c r="E1291" i="6"/>
  <c r="F1291" i="6"/>
  <c r="D1283" i="6"/>
  <c r="E1283" i="6"/>
  <c r="F1283" i="6"/>
  <c r="D1272" i="6"/>
  <c r="L1272" i="6" s="1"/>
  <c r="M1272" i="6" s="1"/>
  <c r="E1272" i="6"/>
  <c r="F1272" i="6"/>
  <c r="E1264" i="6"/>
  <c r="D1264" i="6"/>
  <c r="F1264" i="6"/>
  <c r="E1256" i="6"/>
  <c r="D1256" i="6"/>
  <c r="F1256" i="6"/>
  <c r="E1248" i="6"/>
  <c r="D1248" i="6"/>
  <c r="L1248" i="6" s="1"/>
  <c r="M1248" i="6" s="1"/>
  <c r="F1248" i="6"/>
  <c r="E1240" i="6"/>
  <c r="D1240" i="6"/>
  <c r="F1240" i="6"/>
  <c r="D1228" i="6"/>
  <c r="L1228" i="6" s="1"/>
  <c r="M1228" i="6" s="1"/>
  <c r="E1228" i="6"/>
  <c r="F1228" i="6"/>
  <c r="D1221" i="6"/>
  <c r="E1221" i="6"/>
  <c r="F1221" i="6"/>
  <c r="D1206" i="6"/>
  <c r="E1206" i="6"/>
  <c r="F1206" i="6"/>
  <c r="D1199" i="6"/>
  <c r="L1199" i="6" s="1"/>
  <c r="M1199" i="6" s="1"/>
  <c r="E1199" i="6"/>
  <c r="F1199" i="6"/>
  <c r="D1192" i="6"/>
  <c r="E1192" i="6"/>
  <c r="F1192" i="6"/>
  <c r="D1178" i="6"/>
  <c r="L1178" i="6" s="1"/>
  <c r="M1178" i="6" s="1"/>
  <c r="E1178" i="6"/>
  <c r="F1178" i="6"/>
  <c r="D1170" i="6"/>
  <c r="E1170" i="6"/>
  <c r="F1170" i="6"/>
  <c r="E1162" i="6"/>
  <c r="D1162" i="6"/>
  <c r="F1162" i="6"/>
  <c r="D1144" i="6"/>
  <c r="L1144" i="6" s="1"/>
  <c r="M1144" i="6" s="1"/>
  <c r="E1144" i="6"/>
  <c r="F1144" i="6"/>
  <c r="D1135" i="6"/>
  <c r="L1135" i="6" s="1"/>
  <c r="M1135" i="6" s="1"/>
  <c r="E1135" i="6"/>
  <c r="F1135" i="6"/>
  <c r="D1127" i="6"/>
  <c r="F1127" i="6"/>
  <c r="E1127" i="6"/>
  <c r="D1120" i="6"/>
  <c r="F1120" i="6"/>
  <c r="E1120" i="6"/>
  <c r="D1111" i="6"/>
  <c r="E1111" i="6"/>
  <c r="F1111" i="6"/>
  <c r="D1102" i="6"/>
  <c r="E1102" i="6"/>
  <c r="F1102" i="6"/>
  <c r="D1094" i="6"/>
  <c r="E1094" i="6"/>
  <c r="F1094" i="6"/>
  <c r="D1081" i="6"/>
  <c r="F1081" i="6"/>
  <c r="E1081" i="6"/>
  <c r="D1069" i="6"/>
  <c r="L1069" i="6" s="1"/>
  <c r="M1069" i="6" s="1"/>
  <c r="E1069" i="6"/>
  <c r="F1069" i="6"/>
  <c r="D1061" i="6"/>
  <c r="E1061" i="6"/>
  <c r="F1061" i="6"/>
  <c r="D1054" i="6"/>
  <c r="E1054" i="6"/>
  <c r="F1054" i="6"/>
  <c r="D1047" i="6"/>
  <c r="E1047" i="6"/>
  <c r="F1047" i="6"/>
  <c r="D1037" i="6"/>
  <c r="E1037" i="6"/>
  <c r="F1037" i="6"/>
  <c r="D1029" i="6"/>
  <c r="E1029" i="6"/>
  <c r="F1029" i="6"/>
  <c r="D1021" i="6"/>
  <c r="E1021" i="6"/>
  <c r="F1021" i="6"/>
  <c r="D1014" i="6"/>
  <c r="L1014" i="6" s="1"/>
  <c r="M1014" i="6" s="1"/>
  <c r="E1014" i="6"/>
  <c r="F1014" i="6"/>
  <c r="D986" i="6"/>
  <c r="E986" i="6"/>
  <c r="F986" i="6"/>
  <c r="E931" i="6"/>
  <c r="D931" i="6"/>
  <c r="F931" i="6"/>
  <c r="E866" i="6"/>
  <c r="D866" i="6"/>
  <c r="L866" i="6" s="1"/>
  <c r="M866" i="6" s="1"/>
  <c r="F866" i="6"/>
  <c r="D841" i="6"/>
  <c r="E841" i="6"/>
  <c r="F841" i="6"/>
  <c r="D794" i="6"/>
  <c r="E794" i="6"/>
  <c r="F794" i="6"/>
  <c r="D768" i="6"/>
  <c r="E768" i="6"/>
  <c r="F768" i="6"/>
  <c r="D761" i="6"/>
  <c r="L761" i="6" s="1"/>
  <c r="M761" i="6" s="1"/>
  <c r="E746" i="6"/>
  <c r="D746" i="6"/>
  <c r="F746" i="6"/>
  <c r="E736" i="6"/>
  <c r="F736" i="6"/>
  <c r="E729" i="6"/>
  <c r="D729" i="6"/>
  <c r="L729" i="6" s="1"/>
  <c r="M729" i="6" s="1"/>
  <c r="F729" i="6"/>
  <c r="E721" i="6"/>
  <c r="F721" i="6"/>
  <c r="E715" i="6"/>
  <c r="D715" i="6"/>
  <c r="F715" i="6"/>
  <c r="E707" i="6"/>
  <c r="D707" i="6"/>
  <c r="L707" i="6" s="1"/>
  <c r="M707" i="6" s="1"/>
  <c r="F707" i="6"/>
  <c r="E699" i="6"/>
  <c r="D699" i="6"/>
  <c r="F699" i="6"/>
  <c r="E690" i="6"/>
  <c r="D690" i="6"/>
  <c r="F690" i="6"/>
  <c r="E680" i="6"/>
  <c r="D680" i="6"/>
  <c r="L680" i="6" s="1"/>
  <c r="M680" i="6" s="1"/>
  <c r="F680" i="6"/>
  <c r="E661" i="6"/>
  <c r="D661" i="6"/>
  <c r="L661" i="6" s="1"/>
  <c r="M661" i="6" s="1"/>
  <c r="F661" i="6"/>
  <c r="E655" i="6"/>
  <c r="D655" i="6"/>
  <c r="F655" i="6"/>
  <c r="E647" i="6"/>
  <c r="D647" i="6"/>
  <c r="F647" i="6"/>
  <c r="E639" i="6"/>
  <c r="D639" i="6"/>
  <c r="F639" i="6"/>
  <c r="E631" i="6"/>
  <c r="D631" i="6"/>
  <c r="F631" i="6"/>
  <c r="E622" i="6"/>
  <c r="D622" i="6"/>
  <c r="F622" i="6"/>
  <c r="E614" i="6"/>
  <c r="D614" i="6"/>
  <c r="F614" i="6"/>
  <c r="E599" i="6"/>
  <c r="D599" i="6"/>
  <c r="F599" i="6"/>
  <c r="E590" i="6"/>
  <c r="D590" i="6"/>
  <c r="F590" i="6"/>
  <c r="D580" i="6"/>
  <c r="E580" i="6"/>
  <c r="F580" i="6"/>
  <c r="D572" i="6"/>
  <c r="E572" i="6"/>
  <c r="F572" i="6"/>
  <c r="E548" i="6"/>
  <c r="D548" i="6"/>
  <c r="F548" i="6"/>
  <c r="E540" i="6"/>
  <c r="D540" i="6"/>
  <c r="F540" i="6"/>
  <c r="E533" i="6"/>
  <c r="D533" i="6"/>
  <c r="L533" i="6" s="1"/>
  <c r="M533" i="6" s="1"/>
  <c r="F533" i="6"/>
  <c r="E524" i="6"/>
  <c r="D524" i="6"/>
  <c r="F524" i="6"/>
  <c r="E516" i="6"/>
  <c r="D516" i="6"/>
  <c r="F516" i="6"/>
  <c r="E509" i="6"/>
  <c r="D509" i="6"/>
  <c r="F509" i="6"/>
  <c r="E501" i="6"/>
  <c r="D501" i="6"/>
  <c r="F501" i="6"/>
  <c r="E492" i="6"/>
  <c r="D492" i="6"/>
  <c r="F492" i="6"/>
  <c r="E483" i="6"/>
  <c r="D483" i="6"/>
  <c r="L483" i="6" s="1"/>
  <c r="M483" i="6" s="1"/>
  <c r="F483" i="6"/>
  <c r="E475" i="6"/>
  <c r="D475" i="6"/>
  <c r="F475" i="6"/>
  <c r="D467" i="6"/>
  <c r="E467" i="6"/>
  <c r="F467" i="6"/>
  <c r="E455" i="6"/>
  <c r="D455" i="6"/>
  <c r="F455" i="6"/>
  <c r="F446" i="6"/>
  <c r="E446" i="6"/>
  <c r="D446" i="6"/>
  <c r="E438" i="6"/>
  <c r="D438" i="6"/>
  <c r="F438" i="6"/>
  <c r="E431" i="6"/>
  <c r="D431" i="6"/>
  <c r="F431" i="6"/>
  <c r="D404" i="6"/>
  <c r="F404" i="6"/>
  <c r="E404" i="6"/>
  <c r="E395" i="6"/>
  <c r="D395" i="6"/>
  <c r="F395" i="6"/>
  <c r="E388" i="6"/>
  <c r="D388" i="6"/>
  <c r="F388" i="6"/>
  <c r="E381" i="6"/>
  <c r="D381" i="6"/>
  <c r="L381" i="6" s="1"/>
  <c r="M381" i="6" s="1"/>
  <c r="F381" i="6"/>
  <c r="E373" i="6"/>
  <c r="D373" i="6"/>
  <c r="F373" i="6"/>
  <c r="E365" i="6"/>
  <c r="D365" i="6"/>
  <c r="F365" i="6"/>
  <c r="E357" i="6"/>
  <c r="D357" i="6"/>
  <c r="F357" i="6"/>
  <c r="E349" i="6"/>
  <c r="D349" i="6"/>
  <c r="F349" i="6"/>
  <c r="E339" i="6"/>
  <c r="D339" i="6"/>
  <c r="F339" i="6"/>
  <c r="E332" i="6"/>
  <c r="D332" i="6"/>
  <c r="L332" i="6" s="1"/>
  <c r="M332" i="6" s="1"/>
  <c r="F332" i="6"/>
  <c r="D314" i="6"/>
  <c r="E314" i="6"/>
  <c r="F314" i="6"/>
  <c r="D306" i="6"/>
  <c r="E306" i="6"/>
  <c r="F306" i="6"/>
  <c r="E297" i="6"/>
  <c r="D297" i="6"/>
  <c r="F297" i="6"/>
  <c r="E289" i="6"/>
  <c r="D289" i="6"/>
  <c r="F289" i="6"/>
  <c r="E272" i="6"/>
  <c r="D272" i="6"/>
  <c r="F272" i="6"/>
  <c r="E261" i="6"/>
  <c r="D261" i="6"/>
  <c r="F261" i="6"/>
  <c r="D247" i="6"/>
  <c r="E247" i="6"/>
  <c r="F247" i="6"/>
  <c r="E231" i="6"/>
  <c r="D231" i="6"/>
  <c r="F231" i="6"/>
  <c r="E223" i="6"/>
  <c r="D223" i="6"/>
  <c r="L223" i="6" s="1"/>
  <c r="M223" i="6" s="1"/>
  <c r="F223" i="6"/>
  <c r="D204" i="6"/>
  <c r="E204" i="6"/>
  <c r="F204" i="6"/>
  <c r="D195" i="6"/>
  <c r="F195" i="6"/>
  <c r="E195" i="6"/>
  <c r="D188" i="6"/>
  <c r="L188" i="6" s="1"/>
  <c r="M188" i="6" s="1"/>
  <c r="E188" i="6"/>
  <c r="F188" i="6"/>
  <c r="D180" i="6"/>
  <c r="E180" i="6"/>
  <c r="F180" i="6"/>
  <c r="D172" i="6"/>
  <c r="L172" i="6" s="1"/>
  <c r="M172" i="6" s="1"/>
  <c r="E172" i="6"/>
  <c r="F172" i="6"/>
  <c r="D160" i="6"/>
  <c r="L160" i="6" s="1"/>
  <c r="M160" i="6" s="1"/>
  <c r="E160" i="6"/>
  <c r="F160" i="6"/>
  <c r="D152" i="6"/>
  <c r="L152" i="6" s="1"/>
  <c r="M152" i="6" s="1"/>
  <c r="E152" i="6"/>
  <c r="F152" i="6"/>
  <c r="E137" i="6"/>
  <c r="D137" i="6"/>
  <c r="L137" i="6" s="1"/>
  <c r="M137" i="6" s="1"/>
  <c r="F137" i="6"/>
  <c r="E122" i="6"/>
  <c r="D122" i="6"/>
  <c r="L122" i="6" s="1"/>
  <c r="M122" i="6" s="1"/>
  <c r="F122" i="6"/>
  <c r="D112" i="6"/>
  <c r="E112" i="6"/>
  <c r="F112" i="6"/>
  <c r="D104" i="6"/>
  <c r="E104" i="6"/>
  <c r="F104" i="6"/>
  <c r="E95" i="6"/>
  <c r="D95" i="6"/>
  <c r="F95" i="6"/>
  <c r="E87" i="6"/>
  <c r="D87" i="6"/>
  <c r="F87" i="6"/>
  <c r="E79" i="6"/>
  <c r="D79" i="6"/>
  <c r="L79" i="6" s="1"/>
  <c r="M79" i="6" s="1"/>
  <c r="F79" i="6"/>
  <c r="E69" i="6"/>
  <c r="D69" i="6"/>
  <c r="F69" i="6"/>
  <c r="E61" i="6"/>
  <c r="D61" i="6"/>
  <c r="F61" i="6"/>
  <c r="E54" i="6"/>
  <c r="D54" i="6"/>
  <c r="L54" i="6" s="1"/>
  <c r="M54" i="6" s="1"/>
  <c r="F54" i="6"/>
  <c r="E46" i="6"/>
  <c r="D46" i="6"/>
  <c r="F46" i="6"/>
  <c r="D30" i="6"/>
  <c r="E30" i="6"/>
  <c r="F30" i="6"/>
  <c r="E22" i="6"/>
  <c r="D22" i="6"/>
  <c r="F22" i="6"/>
  <c r="E14" i="6"/>
  <c r="D14" i="6"/>
  <c r="F14" i="6"/>
  <c r="E6" i="6"/>
  <c r="D6" i="6"/>
  <c r="F6" i="6"/>
  <c r="E1477" i="6"/>
  <c r="D1477" i="6"/>
  <c r="F1477" i="6"/>
  <c r="D1468" i="6"/>
  <c r="E1468" i="6"/>
  <c r="F1468" i="6"/>
  <c r="D1460" i="6"/>
  <c r="E1460" i="6"/>
  <c r="F1460" i="6"/>
  <c r="D1456" i="6"/>
  <c r="L1456" i="6" s="1"/>
  <c r="M1456" i="6" s="1"/>
  <c r="F1456" i="6"/>
  <c r="E1456" i="6"/>
  <c r="D1448" i="6"/>
  <c r="E1448" i="6"/>
  <c r="F1448" i="6"/>
  <c r="D1442" i="6"/>
  <c r="E1442" i="6"/>
  <c r="F1442" i="6"/>
  <c r="D1434" i="6"/>
  <c r="E1434" i="6"/>
  <c r="F1434" i="6"/>
  <c r="D1427" i="6"/>
  <c r="E1427" i="6"/>
  <c r="F1427" i="6"/>
  <c r="D1421" i="6"/>
  <c r="E1421" i="6"/>
  <c r="F1421" i="6"/>
  <c r="D1415" i="6"/>
  <c r="E1415" i="6"/>
  <c r="F1415" i="6"/>
  <c r="D1407" i="6"/>
  <c r="E1407" i="6"/>
  <c r="F1407" i="6"/>
  <c r="D1398" i="6"/>
  <c r="L1398" i="6" s="1"/>
  <c r="M1398" i="6" s="1"/>
  <c r="E1398" i="6"/>
  <c r="F1398" i="6"/>
  <c r="D1391" i="6"/>
  <c r="E1391" i="6"/>
  <c r="F1391" i="6"/>
  <c r="D1381" i="6"/>
  <c r="E1381" i="6"/>
  <c r="F1381" i="6"/>
  <c r="D1373" i="6"/>
  <c r="E1373" i="6"/>
  <c r="F1373" i="6"/>
  <c r="D1364" i="6"/>
  <c r="E1364" i="6"/>
  <c r="F1364" i="6"/>
  <c r="D1351" i="6"/>
  <c r="E1351" i="6"/>
  <c r="F1351" i="6"/>
  <c r="D1343" i="6"/>
  <c r="L1343" i="6" s="1"/>
  <c r="M1343" i="6" s="1"/>
  <c r="E1343" i="6"/>
  <c r="F1343" i="6"/>
  <c r="D1336" i="6"/>
  <c r="E1336" i="6"/>
  <c r="F1336" i="6"/>
  <c r="D1328" i="6"/>
  <c r="E1328" i="6"/>
  <c r="F1328" i="6"/>
  <c r="D1320" i="6"/>
  <c r="E1320" i="6"/>
  <c r="F1320" i="6"/>
  <c r="D1313" i="6"/>
  <c r="L1313" i="6" s="1"/>
  <c r="M1313" i="6" s="1"/>
  <c r="E1313" i="6"/>
  <c r="F1313" i="6"/>
  <c r="D1305" i="6"/>
  <c r="E1305" i="6"/>
  <c r="F1305" i="6"/>
  <c r="D1298" i="6"/>
  <c r="L1298" i="6" s="1"/>
  <c r="M1298" i="6" s="1"/>
  <c r="E1298" i="6"/>
  <c r="F1298" i="6"/>
  <c r="D1290" i="6"/>
  <c r="E1290" i="6"/>
  <c r="F1290" i="6"/>
  <c r="D1281" i="6"/>
  <c r="L1281" i="6" s="1"/>
  <c r="M1281" i="6" s="1"/>
  <c r="E1281" i="6"/>
  <c r="F1281" i="6"/>
  <c r="D1271" i="6"/>
  <c r="E1271" i="6"/>
  <c r="F1271" i="6"/>
  <c r="D1263" i="6"/>
  <c r="E1263" i="6"/>
  <c r="F1263" i="6"/>
  <c r="D1255" i="6"/>
  <c r="L1255" i="6" s="1"/>
  <c r="M1255" i="6" s="1"/>
  <c r="E1255" i="6"/>
  <c r="F1255" i="6"/>
  <c r="D1247" i="6"/>
  <c r="L1247" i="6" s="1"/>
  <c r="M1247" i="6" s="1"/>
  <c r="E1247" i="6"/>
  <c r="F1247" i="6"/>
  <c r="D1237" i="6"/>
  <c r="E1237" i="6"/>
  <c r="F1237" i="6"/>
  <c r="D1227" i="6"/>
  <c r="F1227" i="6"/>
  <c r="E1227" i="6"/>
  <c r="D1220" i="6"/>
  <c r="E1220" i="6"/>
  <c r="F1220" i="6"/>
  <c r="D1205" i="6"/>
  <c r="E1205" i="6"/>
  <c r="F1205" i="6"/>
  <c r="E1198" i="6"/>
  <c r="D1198" i="6"/>
  <c r="L1198" i="6" s="1"/>
  <c r="M1198" i="6" s="1"/>
  <c r="F1198" i="6"/>
  <c r="E1191" i="6"/>
  <c r="D1191" i="6"/>
  <c r="F1191" i="6"/>
  <c r="D1177" i="6"/>
  <c r="E1177" i="6"/>
  <c r="F1177" i="6"/>
  <c r="D1169" i="6"/>
  <c r="E1169" i="6"/>
  <c r="F1169" i="6"/>
  <c r="D1161" i="6"/>
  <c r="E1161" i="6"/>
  <c r="F1161" i="6"/>
  <c r="D1143" i="6"/>
  <c r="E1143" i="6"/>
  <c r="F1143" i="6"/>
  <c r="D1133" i="6"/>
  <c r="L1133" i="6" s="1"/>
  <c r="M1133" i="6" s="1"/>
  <c r="E1133" i="6"/>
  <c r="F1133" i="6"/>
  <c r="D1126" i="6"/>
  <c r="E1126" i="6"/>
  <c r="F1126" i="6"/>
  <c r="D1119" i="6"/>
  <c r="E1119" i="6"/>
  <c r="F1119" i="6"/>
  <c r="D1110" i="6"/>
  <c r="E1110" i="6"/>
  <c r="F1110" i="6"/>
  <c r="D1101" i="6"/>
  <c r="E1101" i="6"/>
  <c r="F1101" i="6"/>
  <c r="D1093" i="6"/>
  <c r="L1093" i="6" s="1"/>
  <c r="M1093" i="6" s="1"/>
  <c r="E1093" i="6"/>
  <c r="F1093" i="6"/>
  <c r="D1078" i="6"/>
  <c r="E1078" i="6"/>
  <c r="F1078" i="6"/>
  <c r="D1068" i="6"/>
  <c r="L1068" i="6" s="1"/>
  <c r="M1068" i="6" s="1"/>
  <c r="E1068" i="6"/>
  <c r="F1068" i="6"/>
  <c r="D1060" i="6"/>
  <c r="E1060" i="6"/>
  <c r="F1060" i="6"/>
  <c r="D1053" i="6"/>
  <c r="L1053" i="6" s="1"/>
  <c r="M1053" i="6" s="1"/>
  <c r="E1053" i="6"/>
  <c r="F1053" i="6"/>
  <c r="D1045" i="6"/>
  <c r="E1045" i="6"/>
  <c r="F1045" i="6"/>
  <c r="D1036" i="6"/>
  <c r="E1036" i="6"/>
  <c r="F1036" i="6"/>
  <c r="D1028" i="6"/>
  <c r="E1028" i="6"/>
  <c r="F1028" i="6"/>
  <c r="D1020" i="6"/>
  <c r="L1020" i="6" s="1"/>
  <c r="M1020" i="6" s="1"/>
  <c r="E1020" i="6"/>
  <c r="F1020" i="6"/>
  <c r="D1013" i="6"/>
  <c r="E1013" i="6"/>
  <c r="F1013" i="6"/>
  <c r="D865" i="6"/>
  <c r="E865" i="6"/>
  <c r="F865" i="6"/>
  <c r="D840" i="6"/>
  <c r="L840" i="6" s="1"/>
  <c r="M840" i="6" s="1"/>
  <c r="E840" i="6"/>
  <c r="F840" i="6"/>
  <c r="E767" i="6"/>
  <c r="D767" i="6"/>
  <c r="F767" i="6"/>
  <c r="E760" i="6"/>
  <c r="D760" i="6"/>
  <c r="L760" i="6" s="1"/>
  <c r="M760" i="6" s="1"/>
  <c r="F760" i="6"/>
  <c r="E753" i="6"/>
  <c r="D753" i="6"/>
  <c r="L753" i="6" s="1"/>
  <c r="M753" i="6" s="1"/>
  <c r="F753" i="6"/>
  <c r="E745" i="6"/>
  <c r="D745" i="6"/>
  <c r="L745" i="6" s="1"/>
  <c r="M745" i="6" s="1"/>
  <c r="F745" i="6"/>
  <c r="E735" i="6"/>
  <c r="D735" i="6"/>
  <c r="F735" i="6"/>
  <c r="E728" i="6"/>
  <c r="D728" i="6"/>
  <c r="L728" i="6" s="1"/>
  <c r="M728" i="6" s="1"/>
  <c r="F728" i="6"/>
  <c r="E720" i="6"/>
  <c r="D720" i="6"/>
  <c r="F720" i="6"/>
  <c r="E714" i="6"/>
  <c r="D714" i="6"/>
  <c r="F714" i="6"/>
  <c r="E706" i="6"/>
  <c r="D706" i="6"/>
  <c r="F706" i="6"/>
  <c r="E698" i="6"/>
  <c r="D698" i="6"/>
  <c r="F698" i="6"/>
  <c r="F689" i="6"/>
  <c r="E689" i="6"/>
  <c r="D689" i="6"/>
  <c r="L689" i="6" s="1"/>
  <c r="M689" i="6" s="1"/>
  <c r="D679" i="6"/>
  <c r="E679" i="6"/>
  <c r="F679" i="6"/>
  <c r="E654" i="6"/>
  <c r="D654" i="6"/>
  <c r="L654" i="6" s="1"/>
  <c r="M654" i="6" s="1"/>
  <c r="F654" i="6"/>
  <c r="E646" i="6"/>
  <c r="D646" i="6"/>
  <c r="F646" i="6"/>
  <c r="E638" i="6"/>
  <c r="D638" i="6"/>
  <c r="L638" i="6" s="1"/>
  <c r="M638" i="6" s="1"/>
  <c r="F638" i="6"/>
  <c r="E630" i="6"/>
  <c r="D630" i="6"/>
  <c r="F630" i="6"/>
  <c r="E621" i="6"/>
  <c r="D621" i="6"/>
  <c r="L621" i="6" s="1"/>
  <c r="M621" i="6" s="1"/>
  <c r="F621" i="6"/>
  <c r="E613" i="6"/>
  <c r="D613" i="6"/>
  <c r="L613" i="6" s="1"/>
  <c r="M613" i="6" s="1"/>
  <c r="F613" i="6"/>
  <c r="E606" i="6"/>
  <c r="D606" i="6"/>
  <c r="L606" i="6" s="1"/>
  <c r="M606" i="6" s="1"/>
  <c r="F606" i="6"/>
  <c r="E597" i="6"/>
  <c r="D597" i="6"/>
  <c r="F597" i="6"/>
  <c r="D588" i="6"/>
  <c r="E588" i="6"/>
  <c r="F588" i="6"/>
  <c r="D579" i="6"/>
  <c r="L579" i="6" s="1"/>
  <c r="M579" i="6" s="1"/>
  <c r="E579" i="6"/>
  <c r="F579" i="6"/>
  <c r="E571" i="6"/>
  <c r="D571" i="6"/>
  <c r="F571" i="6"/>
  <c r="F547" i="6"/>
  <c r="E547" i="6"/>
  <c r="D547" i="6"/>
  <c r="E539" i="6"/>
  <c r="D539" i="6"/>
  <c r="F539" i="6"/>
  <c r="E531" i="6"/>
  <c r="D531" i="6"/>
  <c r="L531" i="6" s="1"/>
  <c r="M531" i="6" s="1"/>
  <c r="F531" i="6"/>
  <c r="E523" i="6"/>
  <c r="D523" i="6"/>
  <c r="F523" i="6"/>
  <c r="E515" i="6"/>
  <c r="D515" i="6"/>
  <c r="F515" i="6"/>
  <c r="E508" i="6"/>
  <c r="D508" i="6"/>
  <c r="F508" i="6"/>
  <c r="E500" i="6"/>
  <c r="D500" i="6"/>
  <c r="L500" i="6" s="1"/>
  <c r="M500" i="6" s="1"/>
  <c r="F500" i="6"/>
  <c r="E491" i="6"/>
  <c r="D491" i="6"/>
  <c r="F491" i="6"/>
  <c r="D481" i="6"/>
  <c r="E481" i="6"/>
  <c r="F481" i="6"/>
  <c r="D474" i="6"/>
  <c r="L474" i="6" s="1"/>
  <c r="M474" i="6" s="1"/>
  <c r="E474" i="6"/>
  <c r="F474" i="6"/>
  <c r="F466" i="6"/>
  <c r="D466" i="6"/>
  <c r="L466" i="6" s="1"/>
  <c r="M466" i="6" s="1"/>
  <c r="E466" i="6"/>
  <c r="E454" i="6"/>
  <c r="D454" i="6"/>
  <c r="F454" i="6"/>
  <c r="E445" i="6"/>
  <c r="D445" i="6"/>
  <c r="F445" i="6"/>
  <c r="E437" i="6"/>
  <c r="D437" i="6"/>
  <c r="F437" i="6"/>
  <c r="E430" i="6"/>
  <c r="D430" i="6"/>
  <c r="L430" i="6" s="1"/>
  <c r="M430" i="6" s="1"/>
  <c r="F430" i="6"/>
  <c r="E403" i="6"/>
  <c r="D403" i="6"/>
  <c r="F403" i="6"/>
  <c r="E380" i="6"/>
  <c r="D380" i="6"/>
  <c r="L380" i="6" s="1"/>
  <c r="M380" i="6" s="1"/>
  <c r="F380" i="6"/>
  <c r="E372" i="6"/>
  <c r="D372" i="6"/>
  <c r="F372" i="6"/>
  <c r="E364" i="6"/>
  <c r="F364" i="6"/>
  <c r="D364" i="6"/>
  <c r="E356" i="6"/>
  <c r="D356" i="6"/>
  <c r="F356" i="6"/>
  <c r="E348" i="6"/>
  <c r="D348" i="6"/>
  <c r="L348" i="6" s="1"/>
  <c r="M348" i="6" s="1"/>
  <c r="F348" i="6"/>
  <c r="E338" i="6"/>
  <c r="D338" i="6"/>
  <c r="F338" i="6"/>
  <c r="E331" i="6"/>
  <c r="D331" i="6"/>
  <c r="L331" i="6" s="1"/>
  <c r="M331" i="6" s="1"/>
  <c r="F331" i="6"/>
  <c r="E323" i="6"/>
  <c r="D323" i="6"/>
  <c r="F323" i="6"/>
  <c r="E313" i="6"/>
  <c r="D313" i="6"/>
  <c r="L313" i="6" s="1"/>
  <c r="M313" i="6" s="1"/>
  <c r="F313" i="6"/>
  <c r="E305" i="6"/>
  <c r="D305" i="6"/>
  <c r="F305" i="6"/>
  <c r="E296" i="6"/>
  <c r="D296" i="6"/>
  <c r="F296" i="6"/>
  <c r="E288" i="6"/>
  <c r="D288" i="6"/>
  <c r="F288" i="6"/>
  <c r="E271" i="6"/>
  <c r="D271" i="6"/>
  <c r="F271" i="6"/>
  <c r="E260" i="6"/>
  <c r="D260" i="6"/>
  <c r="F260" i="6"/>
  <c r="E246" i="6"/>
  <c r="D246" i="6"/>
  <c r="L246" i="6" s="1"/>
  <c r="M246" i="6" s="1"/>
  <c r="F246" i="6"/>
  <c r="E238" i="6"/>
  <c r="D238" i="6"/>
  <c r="L238" i="6" s="1"/>
  <c r="M238" i="6" s="1"/>
  <c r="F238" i="6"/>
  <c r="E230" i="6"/>
  <c r="D230" i="6"/>
  <c r="F230" i="6"/>
  <c r="E222" i="6"/>
  <c r="D222" i="6"/>
  <c r="F222" i="6"/>
  <c r="D211" i="6"/>
  <c r="E211" i="6"/>
  <c r="F211" i="6"/>
  <c r="D203" i="6"/>
  <c r="E203" i="6"/>
  <c r="F203" i="6"/>
  <c r="E194" i="6"/>
  <c r="D194" i="6"/>
  <c r="L194" i="6" s="1"/>
  <c r="M194" i="6" s="1"/>
  <c r="F194" i="6"/>
  <c r="E187" i="6"/>
  <c r="D187" i="6"/>
  <c r="F187" i="6"/>
  <c r="E179" i="6"/>
  <c r="D179" i="6"/>
  <c r="F179" i="6"/>
  <c r="E171" i="6"/>
  <c r="D171" i="6"/>
  <c r="F171" i="6"/>
  <c r="D159" i="6"/>
  <c r="E159" i="6"/>
  <c r="F159" i="6"/>
  <c r="E129" i="6"/>
  <c r="D129" i="6"/>
  <c r="F129" i="6"/>
  <c r="D121" i="6"/>
  <c r="E121" i="6"/>
  <c r="F121" i="6"/>
  <c r="E111" i="6"/>
  <c r="D111" i="6"/>
  <c r="F111" i="6"/>
  <c r="E103" i="6"/>
  <c r="D103" i="6"/>
  <c r="L103" i="6" s="1"/>
  <c r="M103" i="6" s="1"/>
  <c r="F103" i="6"/>
  <c r="E93" i="6"/>
  <c r="D93" i="6"/>
  <c r="L93" i="6" s="1"/>
  <c r="M93" i="6" s="1"/>
  <c r="F93" i="6"/>
  <c r="E86" i="6"/>
  <c r="D86" i="6"/>
  <c r="L86" i="6" s="1"/>
  <c r="M86" i="6" s="1"/>
  <c r="F86" i="6"/>
  <c r="E78" i="6"/>
  <c r="D78" i="6"/>
  <c r="F78" i="6"/>
  <c r="D60" i="6"/>
  <c r="L60" i="6" s="1"/>
  <c r="M60" i="6" s="1"/>
  <c r="E60" i="6"/>
  <c r="F60" i="6"/>
  <c r="D53" i="6"/>
  <c r="E53" i="6"/>
  <c r="F53" i="6"/>
  <c r="D45" i="6"/>
  <c r="L45" i="6" s="1"/>
  <c r="M45" i="6" s="1"/>
  <c r="E45" i="6"/>
  <c r="F45" i="6"/>
  <c r="D37" i="6"/>
  <c r="E37" i="6"/>
  <c r="F37" i="6"/>
  <c r="D29" i="6"/>
  <c r="L29" i="6" s="1"/>
  <c r="M29" i="6" s="1"/>
  <c r="E29" i="6"/>
  <c r="F29" i="6"/>
  <c r="E21" i="6"/>
  <c r="D21" i="6"/>
  <c r="L21" i="6" s="1"/>
  <c r="M21" i="6" s="1"/>
  <c r="F21" i="6"/>
  <c r="E13" i="6"/>
  <c r="D13" i="6"/>
  <c r="F13" i="6"/>
  <c r="E5" i="6"/>
  <c r="D5" i="6"/>
  <c r="F5" i="6"/>
  <c r="D1475" i="6"/>
  <c r="E1475" i="6"/>
  <c r="F1475" i="6"/>
  <c r="D1467" i="6"/>
  <c r="F1467" i="6"/>
  <c r="E1467" i="6"/>
  <c r="D1459" i="6"/>
  <c r="E1459" i="6"/>
  <c r="F1459" i="6"/>
  <c r="D1455" i="6"/>
  <c r="E1455" i="6"/>
  <c r="F1455" i="6"/>
  <c r="D1447" i="6"/>
  <c r="E1447" i="6"/>
  <c r="F1447" i="6"/>
  <c r="D1441" i="6"/>
  <c r="L1441" i="6" s="1"/>
  <c r="M1441" i="6" s="1"/>
  <c r="E1441" i="6"/>
  <c r="F1441" i="6"/>
  <c r="D1433" i="6"/>
  <c r="E1433" i="6"/>
  <c r="F1433" i="6"/>
  <c r="D1426" i="6"/>
  <c r="L1426" i="6" s="1"/>
  <c r="M1426" i="6" s="1"/>
  <c r="E1426" i="6"/>
  <c r="F1426" i="6"/>
  <c r="D1420" i="6"/>
  <c r="E1420" i="6"/>
  <c r="F1420" i="6"/>
  <c r="D1414" i="6"/>
  <c r="L1414" i="6" s="1"/>
  <c r="M1414" i="6" s="1"/>
  <c r="E1414" i="6"/>
  <c r="F1414" i="6"/>
  <c r="D1406" i="6"/>
  <c r="E1406" i="6"/>
  <c r="F1406" i="6"/>
  <c r="D1397" i="6"/>
  <c r="L1397" i="6" s="1"/>
  <c r="M1397" i="6" s="1"/>
  <c r="E1397" i="6"/>
  <c r="F1397" i="6"/>
  <c r="D1390" i="6"/>
  <c r="E1390" i="6"/>
  <c r="F1390" i="6"/>
  <c r="D1380" i="6"/>
  <c r="E1380" i="6"/>
  <c r="F1380" i="6"/>
  <c r="D1372" i="6"/>
  <c r="E1372" i="6"/>
  <c r="F1372" i="6"/>
  <c r="D1363" i="6"/>
  <c r="L1363" i="6" s="1"/>
  <c r="M1363" i="6" s="1"/>
  <c r="E1363" i="6"/>
  <c r="F1363" i="6"/>
  <c r="D1350" i="6"/>
  <c r="E1350" i="6"/>
  <c r="F1350" i="6"/>
  <c r="D1342" i="6"/>
  <c r="L1342" i="6" s="1"/>
  <c r="M1342" i="6" s="1"/>
  <c r="E1342" i="6"/>
  <c r="F1342" i="6"/>
  <c r="D1335" i="6"/>
  <c r="L1335" i="6" s="1"/>
  <c r="M1335" i="6" s="1"/>
  <c r="E1335" i="6"/>
  <c r="F1335" i="6"/>
  <c r="D1327" i="6"/>
  <c r="L1327" i="6" s="1"/>
  <c r="M1327" i="6" s="1"/>
  <c r="E1327" i="6"/>
  <c r="F1327" i="6"/>
  <c r="D1312" i="6"/>
  <c r="L1312" i="6" s="1"/>
  <c r="M1312" i="6" s="1"/>
  <c r="E1312" i="6"/>
  <c r="F1312" i="6"/>
  <c r="D1304" i="6"/>
  <c r="E1304" i="6"/>
  <c r="F1304" i="6"/>
  <c r="D1297" i="6"/>
  <c r="E1297" i="6"/>
  <c r="F1297" i="6"/>
  <c r="D1289" i="6"/>
  <c r="E1289" i="6"/>
  <c r="F1289" i="6"/>
  <c r="D1280" i="6"/>
  <c r="E1280" i="6"/>
  <c r="F1280" i="6"/>
  <c r="D1270" i="6"/>
  <c r="L1270" i="6" s="1"/>
  <c r="M1270" i="6" s="1"/>
  <c r="E1270" i="6"/>
  <c r="F1270" i="6"/>
  <c r="D1262" i="6"/>
  <c r="E1262" i="6"/>
  <c r="F1262" i="6"/>
  <c r="D1254" i="6"/>
  <c r="E1254" i="6"/>
  <c r="F1254" i="6"/>
  <c r="D1246" i="6"/>
  <c r="L1246" i="6" s="1"/>
  <c r="M1246" i="6" s="1"/>
  <c r="E1246" i="6"/>
  <c r="F1246" i="6"/>
  <c r="D1236" i="6"/>
  <c r="F1236" i="6"/>
  <c r="E1236" i="6"/>
  <c r="D1226" i="6"/>
  <c r="E1226" i="6"/>
  <c r="F1226" i="6"/>
  <c r="D1219" i="6"/>
  <c r="L1219" i="6" s="1"/>
  <c r="M1219" i="6" s="1"/>
  <c r="E1219" i="6"/>
  <c r="F1219" i="6"/>
  <c r="D1212" i="6"/>
  <c r="E1212" i="6"/>
  <c r="F1212" i="6"/>
  <c r="D1197" i="6"/>
  <c r="E1197" i="6"/>
  <c r="F1197" i="6"/>
  <c r="D1190" i="6"/>
  <c r="E1190" i="6"/>
  <c r="F1190" i="6"/>
  <c r="D1187" i="6"/>
  <c r="E1187" i="6"/>
  <c r="F1187" i="6"/>
  <c r="D1183" i="6"/>
  <c r="E1183" i="6"/>
  <c r="F1183" i="6"/>
  <c r="D1176" i="6"/>
  <c r="E1176" i="6"/>
  <c r="F1176" i="6"/>
  <c r="D1168" i="6"/>
  <c r="L1168" i="6" s="1"/>
  <c r="M1168" i="6" s="1"/>
  <c r="E1168" i="6"/>
  <c r="F1168" i="6"/>
  <c r="D1160" i="6"/>
  <c r="L1160" i="6" s="1"/>
  <c r="M1160" i="6" s="1"/>
  <c r="E1160" i="6"/>
  <c r="F1160" i="6"/>
  <c r="D1142" i="6"/>
  <c r="F1142" i="6"/>
  <c r="E1142" i="6"/>
  <c r="D1132" i="6"/>
  <c r="E1132" i="6"/>
  <c r="F1132" i="6"/>
  <c r="D1125" i="6"/>
  <c r="L1125" i="6" s="1"/>
  <c r="M1125" i="6" s="1"/>
  <c r="E1125" i="6"/>
  <c r="F1125" i="6"/>
  <c r="D1117" i="6"/>
  <c r="E1117" i="6"/>
  <c r="F1117" i="6"/>
  <c r="D1109" i="6"/>
  <c r="L1109" i="6" s="1"/>
  <c r="M1109" i="6" s="1"/>
  <c r="E1109" i="6"/>
  <c r="F1109" i="6"/>
  <c r="E1100" i="6"/>
  <c r="D1100" i="6"/>
  <c r="L1100" i="6" s="1"/>
  <c r="M1100" i="6" s="1"/>
  <c r="F1100" i="6"/>
  <c r="E1092" i="6"/>
  <c r="D1092" i="6"/>
  <c r="F1092" i="6"/>
  <c r="D1067" i="6"/>
  <c r="L1067" i="6" s="1"/>
  <c r="M1067" i="6" s="1"/>
  <c r="F1067" i="6"/>
  <c r="E1067" i="6"/>
  <c r="D1059" i="6"/>
  <c r="F1059" i="6"/>
  <c r="E1059" i="6"/>
  <c r="D1044" i="6"/>
  <c r="E1044" i="6"/>
  <c r="F1044" i="6"/>
  <c r="D1035" i="6"/>
  <c r="E1035" i="6"/>
  <c r="F1035" i="6"/>
  <c r="D1027" i="6"/>
  <c r="E1027" i="6"/>
  <c r="F1027" i="6"/>
  <c r="D1019" i="6"/>
  <c r="E1019" i="6"/>
  <c r="F1019" i="6"/>
  <c r="D1012" i="6"/>
  <c r="L1012" i="6" s="1"/>
  <c r="M1012" i="6" s="1"/>
  <c r="E1012" i="6"/>
  <c r="F1012" i="6"/>
  <c r="D977" i="6"/>
  <c r="E977" i="6"/>
  <c r="F977" i="6"/>
  <c r="D906" i="6"/>
  <c r="E906" i="6"/>
  <c r="F906" i="6"/>
  <c r="E766" i="6"/>
  <c r="D766" i="6"/>
  <c r="F766" i="6"/>
  <c r="E759" i="6"/>
  <c r="D759" i="6"/>
  <c r="L759" i="6" s="1"/>
  <c r="M759" i="6" s="1"/>
  <c r="F759" i="6"/>
  <c r="E752" i="6"/>
  <c r="D752" i="6"/>
  <c r="F752" i="6"/>
  <c r="E744" i="6"/>
  <c r="F744" i="6"/>
  <c r="F734" i="6"/>
  <c r="E734" i="6"/>
  <c r="D734" i="6"/>
  <c r="F727" i="6"/>
  <c r="E727" i="6"/>
  <c r="D727" i="6"/>
  <c r="E719" i="6"/>
  <c r="F719" i="6"/>
  <c r="D719" i="6"/>
  <c r="L719" i="6" s="1"/>
  <c r="M719" i="6" s="1"/>
  <c r="E713" i="6"/>
  <c r="F713" i="6"/>
  <c r="D713" i="6"/>
  <c r="E705" i="6"/>
  <c r="D705" i="6"/>
  <c r="F705" i="6"/>
  <c r="E697" i="6"/>
  <c r="D697" i="6"/>
  <c r="F697" i="6"/>
  <c r="E688" i="6"/>
  <c r="D688" i="6"/>
  <c r="L688" i="6" s="1"/>
  <c r="M688" i="6" s="1"/>
  <c r="F688" i="6"/>
  <c r="F666" i="6"/>
  <c r="E666" i="6"/>
  <c r="D666" i="6"/>
  <c r="E660" i="6"/>
  <c r="F660" i="6"/>
  <c r="D660" i="6"/>
  <c r="E653" i="6"/>
  <c r="F653" i="6"/>
  <c r="D653" i="6"/>
  <c r="E645" i="6"/>
  <c r="D645" i="6"/>
  <c r="F645" i="6"/>
  <c r="E637" i="6"/>
  <c r="D637" i="6"/>
  <c r="F637" i="6"/>
  <c r="E628" i="6"/>
  <c r="D628" i="6"/>
  <c r="L628" i="6" s="1"/>
  <c r="M628" i="6" s="1"/>
  <c r="F628" i="6"/>
  <c r="E620" i="6"/>
  <c r="D620" i="6"/>
  <c r="F620" i="6"/>
  <c r="E612" i="6"/>
  <c r="D612" i="6"/>
  <c r="L612" i="6" s="1"/>
  <c r="M612" i="6" s="1"/>
  <c r="F612" i="6"/>
  <c r="E605" i="6"/>
  <c r="D605" i="6"/>
  <c r="F605" i="6"/>
  <c r="D596" i="6"/>
  <c r="L596" i="6" s="1"/>
  <c r="M596" i="6" s="1"/>
  <c r="E596" i="6"/>
  <c r="F596" i="6"/>
  <c r="D587" i="6"/>
  <c r="F587" i="6"/>
  <c r="E587" i="6"/>
  <c r="E578" i="6"/>
  <c r="D578" i="6"/>
  <c r="F578" i="6"/>
  <c r="E568" i="6"/>
  <c r="D568" i="6"/>
  <c r="F568" i="6"/>
  <c r="E554" i="6"/>
  <c r="D554" i="6"/>
  <c r="L554" i="6" s="1"/>
  <c r="M554" i="6" s="1"/>
  <c r="F554" i="6"/>
  <c r="E546" i="6"/>
  <c r="D546" i="6"/>
  <c r="F546" i="6"/>
  <c r="E538" i="6"/>
  <c r="D538" i="6"/>
  <c r="L538" i="6" s="1"/>
  <c r="M538" i="6" s="1"/>
  <c r="F538" i="6"/>
  <c r="E530" i="6"/>
  <c r="D530" i="6"/>
  <c r="F530" i="6"/>
  <c r="E522" i="6"/>
  <c r="D522" i="6"/>
  <c r="L522" i="6" s="1"/>
  <c r="M522" i="6" s="1"/>
  <c r="F522" i="6"/>
  <c r="E514" i="6"/>
  <c r="D514" i="6"/>
  <c r="F514" i="6"/>
  <c r="E507" i="6"/>
  <c r="F507" i="6"/>
  <c r="D507" i="6"/>
  <c r="E499" i="6"/>
  <c r="D499" i="6"/>
  <c r="F499" i="6"/>
  <c r="E490" i="6"/>
  <c r="D490" i="6"/>
  <c r="F490" i="6"/>
  <c r="D480" i="6"/>
  <c r="E480" i="6"/>
  <c r="F480" i="6"/>
  <c r="E453" i="6"/>
  <c r="D453" i="6"/>
  <c r="L453" i="6" s="1"/>
  <c r="M453" i="6" s="1"/>
  <c r="F453" i="6"/>
  <c r="D444" i="6"/>
  <c r="L444" i="6" s="1"/>
  <c r="M444" i="6" s="1"/>
  <c r="E444" i="6"/>
  <c r="F444" i="6"/>
  <c r="D429" i="6"/>
  <c r="E429" i="6"/>
  <c r="F429" i="6"/>
  <c r="E402" i="6"/>
  <c r="D402" i="6"/>
  <c r="L402" i="6" s="1"/>
  <c r="M402" i="6" s="1"/>
  <c r="F402" i="6"/>
  <c r="E394" i="6"/>
  <c r="D394" i="6"/>
  <c r="F394" i="6"/>
  <c r="E387" i="6"/>
  <c r="D387" i="6"/>
  <c r="L387" i="6" s="1"/>
  <c r="M387" i="6" s="1"/>
  <c r="F387" i="6"/>
  <c r="E379" i="6"/>
  <c r="D379" i="6"/>
  <c r="F379" i="6"/>
  <c r="E371" i="6"/>
  <c r="D371" i="6"/>
  <c r="F371" i="6"/>
  <c r="E363" i="6"/>
  <c r="D363" i="6"/>
  <c r="F363" i="6"/>
  <c r="E355" i="6"/>
  <c r="D355" i="6"/>
  <c r="L355" i="6" s="1"/>
  <c r="M355" i="6" s="1"/>
  <c r="F355" i="6"/>
  <c r="E347" i="6"/>
  <c r="D347" i="6"/>
  <c r="F347" i="6"/>
  <c r="E337" i="6"/>
  <c r="D337" i="6"/>
  <c r="L337" i="6" s="1"/>
  <c r="M337" i="6" s="1"/>
  <c r="F337" i="6"/>
  <c r="E330" i="6"/>
  <c r="D330" i="6"/>
  <c r="F330" i="6"/>
  <c r="D322" i="6"/>
  <c r="E322" i="6"/>
  <c r="F322" i="6"/>
  <c r="E312" i="6"/>
  <c r="D312" i="6"/>
  <c r="F312" i="6"/>
  <c r="F304" i="6"/>
  <c r="E304" i="6"/>
  <c r="D304" i="6"/>
  <c r="E287" i="6"/>
  <c r="D287" i="6"/>
  <c r="L287" i="6" s="1"/>
  <c r="M287" i="6" s="1"/>
  <c r="F287" i="6"/>
  <c r="E270" i="6"/>
  <c r="D270" i="6"/>
  <c r="F270" i="6"/>
  <c r="E258" i="6"/>
  <c r="D258" i="6"/>
  <c r="F258" i="6"/>
  <c r="E245" i="6"/>
  <c r="D245" i="6"/>
  <c r="F245" i="6"/>
  <c r="E237" i="6"/>
  <c r="F237" i="6"/>
  <c r="E229" i="6"/>
  <c r="D229" i="6"/>
  <c r="L229" i="6" s="1"/>
  <c r="M229" i="6" s="1"/>
  <c r="F229" i="6"/>
  <c r="E220" i="6"/>
  <c r="D220" i="6"/>
  <c r="F220" i="6"/>
  <c r="E210" i="6"/>
  <c r="D210" i="6"/>
  <c r="F210" i="6"/>
  <c r="E202" i="6"/>
  <c r="D202" i="6"/>
  <c r="F202" i="6"/>
  <c r="E193" i="6"/>
  <c r="D193" i="6"/>
  <c r="L193" i="6" s="1"/>
  <c r="M193" i="6" s="1"/>
  <c r="F193" i="6"/>
  <c r="E186" i="6"/>
  <c r="D186" i="6"/>
  <c r="F186" i="6"/>
  <c r="E178" i="6"/>
  <c r="D178" i="6"/>
  <c r="L178" i="6" s="1"/>
  <c r="M178" i="6" s="1"/>
  <c r="F178" i="6"/>
  <c r="E170" i="6"/>
  <c r="D170" i="6"/>
  <c r="L170" i="6" s="1"/>
  <c r="M170" i="6" s="1"/>
  <c r="F170" i="6"/>
  <c r="E157" i="6"/>
  <c r="D157" i="6"/>
  <c r="L157" i="6" s="1"/>
  <c r="M157" i="6" s="1"/>
  <c r="F157" i="6"/>
  <c r="E151" i="6"/>
  <c r="D151" i="6"/>
  <c r="F151" i="6"/>
  <c r="E136" i="6"/>
  <c r="D136" i="6"/>
  <c r="F136" i="6"/>
  <c r="D127" i="6"/>
  <c r="L127" i="6" s="1"/>
  <c r="M127" i="6" s="1"/>
  <c r="E127" i="6"/>
  <c r="F127" i="6"/>
  <c r="D120" i="6"/>
  <c r="E120" i="6"/>
  <c r="F120" i="6"/>
  <c r="E110" i="6"/>
  <c r="D110" i="6"/>
  <c r="F110" i="6"/>
  <c r="E102" i="6"/>
  <c r="D102" i="6"/>
  <c r="F102" i="6"/>
  <c r="E92" i="6"/>
  <c r="D92" i="6"/>
  <c r="L92" i="6" s="1"/>
  <c r="M92" i="6" s="1"/>
  <c r="F92" i="6"/>
  <c r="E85" i="6"/>
  <c r="D85" i="6"/>
  <c r="F85" i="6"/>
  <c r="E76" i="6"/>
  <c r="D76" i="6"/>
  <c r="F76" i="6"/>
  <c r="D68" i="6"/>
  <c r="E68" i="6"/>
  <c r="F68" i="6"/>
  <c r="D59" i="6"/>
  <c r="E59" i="6"/>
  <c r="F59" i="6"/>
  <c r="D52" i="6"/>
  <c r="E52" i="6"/>
  <c r="F52" i="6"/>
  <c r="D44" i="6"/>
  <c r="E44" i="6"/>
  <c r="F44" i="6"/>
  <c r="E36" i="6"/>
  <c r="D36" i="6"/>
  <c r="L36" i="6" s="1"/>
  <c r="M36" i="6" s="1"/>
  <c r="F36" i="6"/>
  <c r="E28" i="6"/>
  <c r="D28" i="6"/>
  <c r="F28" i="6"/>
  <c r="E20" i="6"/>
  <c r="D20" i="6"/>
  <c r="L20" i="6" s="1"/>
  <c r="M20" i="6" s="1"/>
  <c r="F20" i="6"/>
  <c r="E12" i="6"/>
  <c r="D12" i="6"/>
  <c r="F12" i="6"/>
  <c r="E4" i="6"/>
  <c r="D4" i="6"/>
  <c r="F4" i="6"/>
  <c r="E1484" i="6"/>
  <c r="D1484" i="6"/>
  <c r="F1484" i="6"/>
  <c r="D1474" i="6"/>
  <c r="E1474" i="6"/>
  <c r="F1474" i="6"/>
  <c r="D1466" i="6"/>
  <c r="L1466" i="6" s="1"/>
  <c r="M1466" i="6" s="1"/>
  <c r="E1466" i="6"/>
  <c r="F1466" i="6"/>
  <c r="D1454" i="6"/>
  <c r="E1454" i="6"/>
  <c r="F1454" i="6"/>
  <c r="D1446" i="6"/>
  <c r="E1446" i="6"/>
  <c r="F1446" i="6"/>
  <c r="D1440" i="6"/>
  <c r="E1440" i="6"/>
  <c r="F1440" i="6"/>
  <c r="D1432" i="6"/>
  <c r="E1432" i="6"/>
  <c r="F1432" i="6"/>
  <c r="D1425" i="6"/>
  <c r="E1425" i="6"/>
  <c r="F1425" i="6"/>
  <c r="D1419" i="6"/>
  <c r="L1419" i="6" s="1"/>
  <c r="M1419" i="6" s="1"/>
  <c r="E1419" i="6"/>
  <c r="F1419" i="6"/>
  <c r="D1413" i="6"/>
  <c r="L1413" i="6" s="1"/>
  <c r="M1413" i="6" s="1"/>
  <c r="E1413" i="6"/>
  <c r="F1413" i="6"/>
  <c r="E1404" i="6"/>
  <c r="D1404" i="6"/>
  <c r="L1404" i="6" s="1"/>
  <c r="M1404" i="6" s="1"/>
  <c r="F1404" i="6"/>
  <c r="E1396" i="6"/>
  <c r="F1396" i="6"/>
  <c r="D1389" i="6"/>
  <c r="E1389" i="6"/>
  <c r="F1389" i="6"/>
  <c r="D1379" i="6"/>
  <c r="E1379" i="6"/>
  <c r="F1379" i="6"/>
  <c r="D1361" i="6"/>
  <c r="L1361" i="6" s="1"/>
  <c r="M1361" i="6" s="1"/>
  <c r="E1361" i="6"/>
  <c r="F1361" i="6"/>
  <c r="D1349" i="6"/>
  <c r="E1349" i="6"/>
  <c r="F1349" i="6"/>
  <c r="D1341" i="6"/>
  <c r="E1341" i="6"/>
  <c r="F1341" i="6"/>
  <c r="D1334" i="6"/>
  <c r="L1334" i="6" s="1"/>
  <c r="M1334" i="6" s="1"/>
  <c r="E1334" i="6"/>
  <c r="F1334" i="6"/>
  <c r="D1326" i="6"/>
  <c r="E1326" i="6"/>
  <c r="F1326" i="6"/>
  <c r="D1319" i="6"/>
  <c r="L1319" i="6" s="1"/>
  <c r="M1319" i="6" s="1"/>
  <c r="E1319" i="6"/>
  <c r="F1319" i="6"/>
  <c r="E1311" i="6"/>
  <c r="D1311" i="6"/>
  <c r="L1311" i="6" s="1"/>
  <c r="M1311" i="6" s="1"/>
  <c r="F1311" i="6"/>
  <c r="E1303" i="6"/>
  <c r="D1303" i="6"/>
  <c r="F1303" i="6"/>
  <c r="E1296" i="6"/>
  <c r="D1296" i="6"/>
  <c r="L1296" i="6" s="1"/>
  <c r="M1296" i="6" s="1"/>
  <c r="F1296" i="6"/>
  <c r="E1288" i="6"/>
  <c r="D1288" i="6"/>
  <c r="L1288" i="6" s="1"/>
  <c r="M1288" i="6" s="1"/>
  <c r="F1288" i="6"/>
  <c r="D1278" i="6"/>
  <c r="E1278" i="6"/>
  <c r="F1278" i="6"/>
  <c r="D1269" i="6"/>
  <c r="E1269" i="6"/>
  <c r="F1269" i="6"/>
  <c r="D1261" i="6"/>
  <c r="E1261" i="6"/>
  <c r="F1261" i="6"/>
  <c r="D1253" i="6"/>
  <c r="E1253" i="6"/>
  <c r="F1253" i="6"/>
  <c r="D1245" i="6"/>
  <c r="E1245" i="6"/>
  <c r="F1245" i="6"/>
  <c r="D1235" i="6"/>
  <c r="E1235" i="6"/>
  <c r="F1235" i="6"/>
  <c r="D1232" i="6"/>
  <c r="L1232" i="6" s="1"/>
  <c r="M1232" i="6" s="1"/>
  <c r="E1232" i="6"/>
  <c r="F1232" i="6"/>
  <c r="D1218" i="6"/>
  <c r="E1218" i="6"/>
  <c r="F1218" i="6"/>
  <c r="D1203" i="6"/>
  <c r="E1203" i="6"/>
  <c r="F1203" i="6"/>
  <c r="D1196" i="6"/>
  <c r="E1196" i="6"/>
  <c r="F1196" i="6"/>
  <c r="D1189" i="6"/>
  <c r="E1189" i="6"/>
  <c r="F1189" i="6"/>
  <c r="D1186" i="6"/>
  <c r="E1186" i="6"/>
  <c r="F1186" i="6"/>
  <c r="D1182" i="6"/>
  <c r="E1182" i="6"/>
  <c r="F1182" i="6"/>
  <c r="D1175" i="6"/>
  <c r="L1175" i="6" s="1"/>
  <c r="M1175" i="6" s="1"/>
  <c r="E1175" i="6"/>
  <c r="F1175" i="6"/>
  <c r="D1167" i="6"/>
  <c r="E1167" i="6"/>
  <c r="F1167" i="6"/>
  <c r="D1158" i="6"/>
  <c r="E1158" i="6"/>
  <c r="F1158" i="6"/>
  <c r="D1141" i="6"/>
  <c r="E1141" i="6"/>
  <c r="F1141" i="6"/>
  <c r="D1131" i="6"/>
  <c r="E1131" i="6"/>
  <c r="F1131" i="6"/>
  <c r="D1124" i="6"/>
  <c r="E1124" i="6"/>
  <c r="F1124" i="6"/>
  <c r="D1116" i="6"/>
  <c r="E1116" i="6"/>
  <c r="F1116" i="6"/>
  <c r="D1108" i="6"/>
  <c r="E1108" i="6"/>
  <c r="F1108" i="6"/>
  <c r="D1099" i="6"/>
  <c r="L1099" i="6" s="1"/>
  <c r="M1099" i="6" s="1"/>
  <c r="E1099" i="6"/>
  <c r="F1099" i="6"/>
  <c r="D1090" i="6"/>
  <c r="E1090" i="6"/>
  <c r="F1090" i="6"/>
  <c r="D1076" i="6"/>
  <c r="E1076" i="6"/>
  <c r="F1076" i="6"/>
  <c r="D1066" i="6"/>
  <c r="E1066" i="6"/>
  <c r="F1066" i="6"/>
  <c r="D1052" i="6"/>
  <c r="E1052" i="6"/>
  <c r="F1052" i="6"/>
  <c r="D1043" i="6"/>
  <c r="L1043" i="6" s="1"/>
  <c r="M1043" i="6" s="1"/>
  <c r="E1043" i="6"/>
  <c r="F1043" i="6"/>
  <c r="E1034" i="6"/>
  <c r="D1034" i="6"/>
  <c r="F1034" i="6"/>
  <c r="E1026" i="6"/>
  <c r="D1026" i="6"/>
  <c r="L1026" i="6" s="1"/>
  <c r="M1026" i="6" s="1"/>
  <c r="F1026" i="6"/>
  <c r="E1018" i="6"/>
  <c r="D1018" i="6"/>
  <c r="L1018" i="6" s="1"/>
  <c r="M1018" i="6" s="1"/>
  <c r="F1018" i="6"/>
  <c r="E1011" i="6"/>
  <c r="D1011" i="6"/>
  <c r="F1011" i="6"/>
  <c r="E765" i="6"/>
  <c r="D765" i="6"/>
  <c r="F765" i="6"/>
  <c r="E751" i="6"/>
  <c r="D751" i="6"/>
  <c r="L751" i="6" s="1"/>
  <c r="M751" i="6" s="1"/>
  <c r="F751" i="6"/>
  <c r="E743" i="6"/>
  <c r="D743" i="6"/>
  <c r="F743" i="6"/>
  <c r="E733" i="6"/>
  <c r="D733" i="6"/>
  <c r="L733" i="6" s="1"/>
  <c r="M733" i="6" s="1"/>
  <c r="F733" i="6"/>
  <c r="E726" i="6"/>
  <c r="D726" i="6"/>
  <c r="F726" i="6"/>
  <c r="E712" i="6"/>
  <c r="D712" i="6"/>
  <c r="L712" i="6" s="1"/>
  <c r="M712" i="6" s="1"/>
  <c r="F712" i="6"/>
  <c r="E704" i="6"/>
  <c r="D704" i="6"/>
  <c r="F704" i="6"/>
  <c r="E696" i="6"/>
  <c r="D696" i="6"/>
  <c r="F696" i="6"/>
  <c r="D687" i="6"/>
  <c r="E687" i="6"/>
  <c r="F687" i="6"/>
  <c r="E665" i="6"/>
  <c r="D665" i="6"/>
  <c r="F665" i="6"/>
  <c r="E659" i="6"/>
  <c r="D659" i="6"/>
  <c r="F659" i="6"/>
  <c r="E652" i="6"/>
  <c r="D652" i="6"/>
  <c r="F652" i="6"/>
  <c r="E644" i="6"/>
  <c r="D644" i="6"/>
  <c r="L644" i="6" s="1"/>
  <c r="M644" i="6" s="1"/>
  <c r="F644" i="6"/>
  <c r="E636" i="6"/>
  <c r="D636" i="6"/>
  <c r="L636" i="6" s="1"/>
  <c r="M636" i="6" s="1"/>
  <c r="F636" i="6"/>
  <c r="D627" i="6"/>
  <c r="E627" i="6"/>
  <c r="F627" i="6"/>
  <c r="D619" i="6"/>
  <c r="L619" i="6" s="1"/>
  <c r="M619" i="6" s="1"/>
  <c r="E619" i="6"/>
  <c r="F619" i="6"/>
  <c r="D611" i="6"/>
  <c r="E611" i="6"/>
  <c r="F611" i="6"/>
  <c r="D604" i="6"/>
  <c r="E604" i="6"/>
  <c r="F604" i="6"/>
  <c r="D595" i="6"/>
  <c r="E595" i="6"/>
  <c r="F595" i="6"/>
  <c r="E586" i="6"/>
  <c r="D586" i="6"/>
  <c r="F586" i="6"/>
  <c r="E577" i="6"/>
  <c r="D577" i="6"/>
  <c r="F577" i="6"/>
  <c r="E567" i="6"/>
  <c r="D567" i="6"/>
  <c r="F567" i="6"/>
  <c r="E553" i="6"/>
  <c r="D553" i="6"/>
  <c r="L553" i="6" s="1"/>
  <c r="M553" i="6" s="1"/>
  <c r="F553" i="6"/>
  <c r="E545" i="6"/>
  <c r="D545" i="6"/>
  <c r="F545" i="6"/>
  <c r="F537" i="6"/>
  <c r="E537" i="6"/>
  <c r="D537" i="6"/>
  <c r="E529" i="6"/>
  <c r="D529" i="6"/>
  <c r="F529" i="6"/>
  <c r="E521" i="6"/>
  <c r="D521" i="6"/>
  <c r="F521" i="6"/>
  <c r="E513" i="6"/>
  <c r="D513" i="6"/>
  <c r="F513" i="6"/>
  <c r="E506" i="6"/>
  <c r="D506" i="6"/>
  <c r="F506" i="6"/>
  <c r="E498" i="6"/>
  <c r="D498" i="6"/>
  <c r="L498" i="6" s="1"/>
  <c r="M498" i="6" s="1"/>
  <c r="F498" i="6"/>
  <c r="D488" i="6"/>
  <c r="E488" i="6"/>
  <c r="F488" i="6"/>
  <c r="E479" i="6"/>
  <c r="D479" i="6"/>
  <c r="F479" i="6"/>
  <c r="E472" i="6"/>
  <c r="D472" i="6"/>
  <c r="L472" i="6" s="1"/>
  <c r="M472" i="6" s="1"/>
  <c r="F472" i="6"/>
  <c r="E465" i="6"/>
  <c r="D465" i="6"/>
  <c r="F465" i="6"/>
  <c r="D452" i="6"/>
  <c r="E452" i="6"/>
  <c r="F452" i="6"/>
  <c r="D443" i="6"/>
  <c r="E443" i="6"/>
  <c r="F443" i="6"/>
  <c r="D436" i="6"/>
  <c r="F436" i="6"/>
  <c r="E436" i="6"/>
  <c r="D428" i="6"/>
  <c r="L428" i="6" s="1"/>
  <c r="M428" i="6" s="1"/>
  <c r="E428" i="6"/>
  <c r="F428" i="6"/>
  <c r="E401" i="6"/>
  <c r="D401" i="6"/>
  <c r="L401" i="6" s="1"/>
  <c r="M401" i="6" s="1"/>
  <c r="F401" i="6"/>
  <c r="E393" i="6"/>
  <c r="D393" i="6"/>
  <c r="F393" i="6"/>
  <c r="E386" i="6"/>
  <c r="D386" i="6"/>
  <c r="F386" i="6"/>
  <c r="E378" i="6"/>
  <c r="D378" i="6"/>
  <c r="F378" i="6"/>
  <c r="E370" i="6"/>
  <c r="D370" i="6"/>
  <c r="F370" i="6"/>
  <c r="E362" i="6"/>
  <c r="D362" i="6"/>
  <c r="F362" i="6"/>
  <c r="E354" i="6"/>
  <c r="D354" i="6"/>
  <c r="F354" i="6"/>
  <c r="E346" i="6"/>
  <c r="D346" i="6"/>
  <c r="L346" i="6" s="1"/>
  <c r="M346" i="6" s="1"/>
  <c r="F346" i="6"/>
  <c r="D329" i="6"/>
  <c r="L329" i="6" s="1"/>
  <c r="M329" i="6" s="1"/>
  <c r="E329" i="6"/>
  <c r="F329" i="6"/>
  <c r="E318" i="6"/>
  <c r="D318" i="6"/>
  <c r="F318" i="6"/>
  <c r="E311" i="6"/>
  <c r="D311" i="6"/>
  <c r="F311" i="6"/>
  <c r="E303" i="6"/>
  <c r="D303" i="6"/>
  <c r="F303" i="6"/>
  <c r="E295" i="6"/>
  <c r="D295" i="6"/>
  <c r="F295" i="6"/>
  <c r="D277" i="6"/>
  <c r="E277" i="6"/>
  <c r="F277" i="6"/>
  <c r="D268" i="6"/>
  <c r="L268" i="6" s="1"/>
  <c r="M268" i="6" s="1"/>
  <c r="E268" i="6"/>
  <c r="F268" i="6"/>
  <c r="E257" i="6"/>
  <c r="D257" i="6"/>
  <c r="L257" i="6" s="1"/>
  <c r="M257" i="6" s="1"/>
  <c r="F257" i="6"/>
  <c r="E244" i="6"/>
  <c r="D244" i="6"/>
  <c r="F244" i="6"/>
  <c r="E236" i="6"/>
  <c r="D236" i="6"/>
  <c r="F236" i="6"/>
  <c r="E228" i="6"/>
  <c r="D228" i="6"/>
  <c r="F228" i="6"/>
  <c r="E219" i="6"/>
  <c r="D219" i="6"/>
  <c r="F219" i="6"/>
  <c r="E209" i="6"/>
  <c r="D209" i="6"/>
  <c r="F209" i="6"/>
  <c r="E201" i="6"/>
  <c r="D201" i="6"/>
  <c r="F201" i="6"/>
  <c r="E185" i="6"/>
  <c r="D185" i="6"/>
  <c r="F185" i="6"/>
  <c r="E177" i="6"/>
  <c r="F177" i="6"/>
  <c r="E166" i="6"/>
  <c r="D166" i="6"/>
  <c r="F166" i="6"/>
  <c r="E156" i="6"/>
  <c r="D156" i="6"/>
  <c r="F156" i="6"/>
  <c r="E150" i="6"/>
  <c r="D150" i="6"/>
  <c r="L150" i="6" s="1"/>
  <c r="M150" i="6" s="1"/>
  <c r="F150" i="6"/>
  <c r="D134" i="6"/>
  <c r="E134" i="6"/>
  <c r="F134" i="6"/>
  <c r="E126" i="6"/>
  <c r="D126" i="6"/>
  <c r="F126" i="6"/>
  <c r="E118" i="6"/>
  <c r="D118" i="6"/>
  <c r="L118" i="6" s="1"/>
  <c r="M118" i="6" s="1"/>
  <c r="F118" i="6"/>
  <c r="E109" i="6"/>
  <c r="D109" i="6"/>
  <c r="F109" i="6"/>
  <c r="E101" i="6"/>
  <c r="D101" i="6"/>
  <c r="F101" i="6"/>
  <c r="E91" i="6"/>
  <c r="D91" i="6"/>
  <c r="F91" i="6"/>
  <c r="E84" i="6"/>
  <c r="D84" i="6"/>
  <c r="F84" i="6"/>
  <c r="D74" i="6"/>
  <c r="E74" i="6"/>
  <c r="F74" i="6"/>
  <c r="D67" i="6"/>
  <c r="E67" i="6"/>
  <c r="F67" i="6"/>
  <c r="E51" i="6"/>
  <c r="D51" i="6"/>
  <c r="L51" i="6" s="1"/>
  <c r="M51" i="6" s="1"/>
  <c r="F51" i="6"/>
  <c r="E43" i="6"/>
  <c r="D43" i="6"/>
  <c r="F43" i="6"/>
  <c r="E35" i="6"/>
  <c r="D35" i="6"/>
  <c r="L35" i="6" s="1"/>
  <c r="M35" i="6" s="1"/>
  <c r="F35" i="6"/>
  <c r="E26" i="6"/>
  <c r="D26" i="6"/>
  <c r="F26" i="6"/>
  <c r="E19" i="6"/>
  <c r="D19" i="6"/>
  <c r="F19" i="6"/>
  <c r="E11" i="6"/>
  <c r="D11" i="6"/>
  <c r="F11" i="6"/>
  <c r="D1483" i="6"/>
  <c r="E1483" i="6"/>
  <c r="F1483" i="6"/>
  <c r="D1473" i="6"/>
  <c r="F1473" i="6"/>
  <c r="E1473" i="6"/>
  <c r="D1453" i="6"/>
  <c r="E1453" i="6"/>
  <c r="F1453" i="6"/>
  <c r="D1445" i="6"/>
  <c r="L1445" i="6" s="1"/>
  <c r="M1445" i="6" s="1"/>
  <c r="E1445" i="6"/>
  <c r="F1445" i="6"/>
  <c r="E1439" i="6"/>
  <c r="D1439" i="6"/>
  <c r="L1439" i="6" s="1"/>
  <c r="M1439" i="6" s="1"/>
  <c r="F1439" i="6"/>
  <c r="E1431" i="6"/>
  <c r="D1431" i="6"/>
  <c r="L1431" i="6" s="1"/>
  <c r="M1431" i="6" s="1"/>
  <c r="F1431" i="6"/>
  <c r="E1424" i="6"/>
  <c r="D1424" i="6"/>
  <c r="F1424" i="6"/>
  <c r="E1418" i="6"/>
  <c r="D1418" i="6"/>
  <c r="F1418" i="6"/>
  <c r="E1412" i="6"/>
  <c r="D1412" i="6"/>
  <c r="F1412" i="6"/>
  <c r="D1395" i="6"/>
  <c r="E1395" i="6"/>
  <c r="F1395" i="6"/>
  <c r="D1388" i="6"/>
  <c r="L1388" i="6" s="1"/>
  <c r="M1388" i="6" s="1"/>
  <c r="E1388" i="6"/>
  <c r="F1388" i="6"/>
  <c r="D1378" i="6"/>
  <c r="E1378" i="6"/>
  <c r="F1378" i="6"/>
  <c r="E1369" i="6"/>
  <c r="D1369" i="6"/>
  <c r="F1369" i="6"/>
  <c r="D1360" i="6"/>
  <c r="L1360" i="6" s="1"/>
  <c r="M1360" i="6" s="1"/>
  <c r="E1360" i="6"/>
  <c r="F1360" i="6"/>
  <c r="E1348" i="6"/>
  <c r="D1348" i="6"/>
  <c r="F1348" i="6"/>
  <c r="D1333" i="6"/>
  <c r="E1333" i="6"/>
  <c r="F1333" i="6"/>
  <c r="E1325" i="6"/>
  <c r="D1325" i="6"/>
  <c r="F1325" i="6"/>
  <c r="E1318" i="6"/>
  <c r="D1318" i="6"/>
  <c r="F1318" i="6"/>
  <c r="D1310" i="6"/>
  <c r="E1310" i="6"/>
  <c r="F1310" i="6"/>
  <c r="D1302" i="6"/>
  <c r="E1302" i="6"/>
  <c r="F1302" i="6"/>
  <c r="D1295" i="6"/>
  <c r="L1295" i="6" s="1"/>
  <c r="M1295" i="6" s="1"/>
  <c r="E1295" i="6"/>
  <c r="F1295" i="6"/>
  <c r="D1287" i="6"/>
  <c r="E1287" i="6"/>
  <c r="F1287" i="6"/>
  <c r="D1277" i="6"/>
  <c r="L1277" i="6" s="1"/>
  <c r="M1277" i="6" s="1"/>
  <c r="E1277" i="6"/>
  <c r="F1277" i="6"/>
  <c r="D1268" i="6"/>
  <c r="E1268" i="6"/>
  <c r="F1268" i="6"/>
  <c r="D1260" i="6"/>
  <c r="E1260" i="6"/>
  <c r="F1260" i="6"/>
  <c r="D1252" i="6"/>
  <c r="E1252" i="6"/>
  <c r="F1252" i="6"/>
  <c r="D1244" i="6"/>
  <c r="L1244" i="6" s="1"/>
  <c r="M1244" i="6" s="1"/>
  <c r="F1244" i="6"/>
  <c r="E1244" i="6"/>
  <c r="D1234" i="6"/>
  <c r="E1234" i="6"/>
  <c r="F1234" i="6"/>
  <c r="D1231" i="6"/>
  <c r="E1231" i="6"/>
  <c r="F1231" i="6"/>
  <c r="D1225" i="6"/>
  <c r="E1225" i="6"/>
  <c r="F1225" i="6"/>
  <c r="D1217" i="6"/>
  <c r="E1217" i="6"/>
  <c r="F1217" i="6"/>
  <c r="D1211" i="6"/>
  <c r="E1211" i="6"/>
  <c r="F1211" i="6"/>
  <c r="D1202" i="6"/>
  <c r="E1202" i="6"/>
  <c r="F1202" i="6"/>
  <c r="D1195" i="6"/>
  <c r="E1195" i="6"/>
  <c r="F1195" i="6"/>
  <c r="D1185" i="6"/>
  <c r="D1181" i="6"/>
  <c r="L1181" i="6" s="1"/>
  <c r="M1181" i="6" s="1"/>
  <c r="F1181" i="6"/>
  <c r="E1181" i="6"/>
  <c r="D1174" i="6"/>
  <c r="E1174" i="6"/>
  <c r="F1174" i="6"/>
  <c r="D1166" i="6"/>
  <c r="E1166" i="6"/>
  <c r="F1166" i="6"/>
  <c r="E1154" i="6"/>
  <c r="D1154" i="6"/>
  <c r="L1154" i="6" s="1"/>
  <c r="M1154" i="6" s="1"/>
  <c r="F1154" i="6"/>
  <c r="D1139" i="6"/>
  <c r="E1139" i="6"/>
  <c r="F1139" i="6"/>
  <c r="E1130" i="6"/>
  <c r="D1130" i="6"/>
  <c r="L1130" i="6" s="1"/>
  <c r="M1130" i="6" s="1"/>
  <c r="F1130" i="6"/>
  <c r="E1123" i="6"/>
  <c r="D1123" i="6"/>
  <c r="F1123" i="6"/>
  <c r="D1115" i="6"/>
  <c r="E1115" i="6"/>
  <c r="F1115" i="6"/>
  <c r="D1106" i="6"/>
  <c r="L1106" i="6" s="1"/>
  <c r="M1106" i="6" s="1"/>
  <c r="E1106" i="6"/>
  <c r="F1106" i="6"/>
  <c r="D1098" i="6"/>
  <c r="L1098" i="6" s="1"/>
  <c r="M1098" i="6" s="1"/>
  <c r="E1098" i="6"/>
  <c r="F1098" i="6"/>
  <c r="D1089" i="6"/>
  <c r="E1089" i="6"/>
  <c r="F1089" i="6"/>
  <c r="D1075" i="6"/>
  <c r="E1075" i="6"/>
  <c r="F1075" i="6"/>
  <c r="D1065" i="6"/>
  <c r="L1065" i="6" s="1"/>
  <c r="M1065" i="6" s="1"/>
  <c r="E1065" i="6"/>
  <c r="F1065" i="6"/>
  <c r="D1058" i="6"/>
  <c r="L1058" i="6" s="1"/>
  <c r="M1058" i="6" s="1"/>
  <c r="E1058" i="6"/>
  <c r="F1058" i="6"/>
  <c r="D1051" i="6"/>
  <c r="E1051" i="6"/>
  <c r="F1051" i="6"/>
  <c r="E1042" i="6"/>
  <c r="D1042" i="6"/>
  <c r="F1042" i="6"/>
  <c r="D1033" i="6"/>
  <c r="E1033" i="6"/>
  <c r="F1033" i="6"/>
  <c r="D1025" i="6"/>
  <c r="E1025" i="6"/>
  <c r="F1025" i="6"/>
  <c r="D1017" i="6"/>
  <c r="E1017" i="6"/>
  <c r="F1017" i="6"/>
  <c r="D1010" i="6"/>
  <c r="E1010" i="6"/>
  <c r="F1010" i="6"/>
  <c r="D956" i="6"/>
  <c r="E956" i="6"/>
  <c r="F956" i="6"/>
  <c r="E764" i="6"/>
  <c r="D764" i="6"/>
  <c r="L764" i="6" s="1"/>
  <c r="M764" i="6" s="1"/>
  <c r="F764" i="6"/>
  <c r="E758" i="6"/>
  <c r="D758" i="6"/>
  <c r="L758" i="6" s="1"/>
  <c r="M758" i="6" s="1"/>
  <c r="F758" i="6"/>
  <c r="F750" i="6"/>
  <c r="E750" i="6"/>
  <c r="D750" i="6"/>
  <c r="L750" i="6" s="1"/>
  <c r="M750" i="6" s="1"/>
  <c r="F742" i="6"/>
  <c r="E742" i="6"/>
  <c r="D742" i="6"/>
  <c r="L742" i="6" s="1"/>
  <c r="M742" i="6" s="1"/>
  <c r="D732" i="6"/>
  <c r="E732" i="6"/>
  <c r="F732" i="6"/>
  <c r="D725" i="6"/>
  <c r="L725" i="6" s="1"/>
  <c r="M725" i="6" s="1"/>
  <c r="E725" i="6"/>
  <c r="F725" i="6"/>
  <c r="D711" i="6"/>
  <c r="E711" i="6"/>
  <c r="F711" i="6"/>
  <c r="D703" i="6"/>
  <c r="E703" i="6"/>
  <c r="F703" i="6"/>
  <c r="D695" i="6"/>
  <c r="L695" i="6" s="1"/>
  <c r="M695" i="6" s="1"/>
  <c r="E695" i="6"/>
  <c r="F695" i="6"/>
  <c r="D686" i="6"/>
  <c r="E686" i="6"/>
  <c r="F686" i="6"/>
  <c r="D664" i="6"/>
  <c r="E664" i="6"/>
  <c r="F664" i="6"/>
  <c r="D651" i="6"/>
  <c r="L651" i="6" s="1"/>
  <c r="M651" i="6" s="1"/>
  <c r="E651" i="6"/>
  <c r="F651" i="6"/>
  <c r="D643" i="6"/>
  <c r="E643" i="6"/>
  <c r="F643" i="6"/>
  <c r="D635" i="6"/>
  <c r="L635" i="6" s="1"/>
  <c r="M635" i="6" s="1"/>
  <c r="E635" i="6"/>
  <c r="F635" i="6"/>
  <c r="D626" i="6"/>
  <c r="E626" i="6"/>
  <c r="F626" i="6"/>
  <c r="D618" i="6"/>
  <c r="L618" i="6" s="1"/>
  <c r="M618" i="6" s="1"/>
  <c r="F618" i="6"/>
  <c r="E618" i="6"/>
  <c r="D610" i="6"/>
  <c r="E610" i="6"/>
  <c r="F610" i="6"/>
  <c r="D603" i="6"/>
  <c r="E603" i="6"/>
  <c r="F603" i="6"/>
  <c r="E594" i="6"/>
  <c r="D594" i="6"/>
  <c r="L594" i="6" s="1"/>
  <c r="M594" i="6" s="1"/>
  <c r="F594" i="6"/>
  <c r="E584" i="6"/>
  <c r="D584" i="6"/>
  <c r="F584" i="6"/>
  <c r="E552" i="6"/>
  <c r="D552" i="6"/>
  <c r="F552" i="6"/>
  <c r="E536" i="6"/>
  <c r="D536" i="6"/>
  <c r="L536" i="6" s="1"/>
  <c r="M536" i="6" s="1"/>
  <c r="F536" i="6"/>
  <c r="D528" i="6"/>
  <c r="E528" i="6"/>
  <c r="F528" i="6"/>
  <c r="D520" i="6"/>
  <c r="L520" i="6" s="1"/>
  <c r="M520" i="6" s="1"/>
  <c r="E520" i="6"/>
  <c r="F520" i="6"/>
  <c r="D512" i="6"/>
  <c r="E512" i="6"/>
  <c r="F512" i="6"/>
  <c r="D505" i="6"/>
  <c r="E505" i="6"/>
  <c r="F505" i="6"/>
  <c r="D497" i="6"/>
  <c r="E497" i="6"/>
  <c r="F497" i="6"/>
  <c r="E487" i="6"/>
  <c r="D487" i="6"/>
  <c r="F487" i="6"/>
  <c r="E478" i="6"/>
  <c r="D478" i="6"/>
  <c r="F478" i="6"/>
  <c r="E471" i="6"/>
  <c r="F471" i="6"/>
  <c r="E463" i="6"/>
  <c r="D463" i="6"/>
  <c r="F463" i="6"/>
  <c r="E450" i="6"/>
  <c r="D450" i="6"/>
  <c r="L450" i="6" s="1"/>
  <c r="M450" i="6" s="1"/>
  <c r="F450" i="6"/>
  <c r="E442" i="6"/>
  <c r="D442" i="6"/>
  <c r="F442" i="6"/>
  <c r="E435" i="6"/>
  <c r="D435" i="6"/>
  <c r="F435" i="6"/>
  <c r="D420" i="6"/>
  <c r="E420" i="6"/>
  <c r="F420" i="6"/>
  <c r="E400" i="6"/>
  <c r="D400" i="6"/>
  <c r="L400" i="6" s="1"/>
  <c r="M400" i="6" s="1"/>
  <c r="F400" i="6"/>
  <c r="E392" i="6"/>
  <c r="D392" i="6"/>
  <c r="F392" i="6"/>
  <c r="F385" i="6"/>
  <c r="E385" i="6"/>
  <c r="D385" i="6"/>
  <c r="E377" i="6"/>
  <c r="D377" i="6"/>
  <c r="F377" i="6"/>
  <c r="E369" i="6"/>
  <c r="D369" i="6"/>
  <c r="L369" i="6" s="1"/>
  <c r="M369" i="6" s="1"/>
  <c r="F369" i="6"/>
  <c r="E361" i="6"/>
  <c r="D361" i="6"/>
  <c r="F361" i="6"/>
  <c r="F353" i="6"/>
  <c r="E353" i="6"/>
  <c r="D353" i="6"/>
  <c r="E344" i="6"/>
  <c r="D344" i="6"/>
  <c r="F344" i="6"/>
  <c r="D336" i="6"/>
  <c r="E336" i="6"/>
  <c r="F336" i="6"/>
  <c r="D328" i="6"/>
  <c r="L328" i="6" s="1"/>
  <c r="M328" i="6" s="1"/>
  <c r="E328" i="6"/>
  <c r="F328" i="6"/>
  <c r="E317" i="6"/>
  <c r="D317" i="6"/>
  <c r="F317" i="6"/>
  <c r="E310" i="6"/>
  <c r="D310" i="6"/>
  <c r="F310" i="6"/>
  <c r="E301" i="6"/>
  <c r="D301" i="6"/>
  <c r="L301" i="6" s="1"/>
  <c r="M301" i="6" s="1"/>
  <c r="F301" i="6"/>
  <c r="F294" i="6"/>
  <c r="E294" i="6"/>
  <c r="D294" i="6"/>
  <c r="D276" i="6"/>
  <c r="L276" i="6" s="1"/>
  <c r="M276" i="6" s="1"/>
  <c r="E276" i="6"/>
  <c r="F276" i="6"/>
  <c r="E267" i="6"/>
  <c r="D267" i="6"/>
  <c r="L267" i="6" s="1"/>
  <c r="M267" i="6" s="1"/>
  <c r="F267" i="6"/>
  <c r="D255" i="6"/>
  <c r="E255" i="6"/>
  <c r="F255" i="6"/>
  <c r="E243" i="6"/>
  <c r="D243" i="6"/>
  <c r="F243" i="6"/>
  <c r="E234" i="6"/>
  <c r="D234" i="6"/>
  <c r="L234" i="6" s="1"/>
  <c r="M234" i="6" s="1"/>
  <c r="F234" i="6"/>
  <c r="E227" i="6"/>
  <c r="D227" i="6"/>
  <c r="F227" i="6"/>
  <c r="D218" i="6"/>
  <c r="E218" i="6"/>
  <c r="F218" i="6"/>
  <c r="E208" i="6"/>
  <c r="D208" i="6"/>
  <c r="F208" i="6"/>
  <c r="E200" i="6"/>
  <c r="D200" i="6"/>
  <c r="F200" i="6"/>
  <c r="E192" i="6"/>
  <c r="D192" i="6"/>
  <c r="F192" i="6"/>
  <c r="E184" i="6"/>
  <c r="D184" i="6"/>
  <c r="F184" i="6"/>
  <c r="E176" i="6"/>
  <c r="D176" i="6"/>
  <c r="L176" i="6" s="1"/>
  <c r="M176" i="6" s="1"/>
  <c r="F176" i="6"/>
  <c r="E155" i="6"/>
  <c r="D155" i="6"/>
  <c r="F155" i="6"/>
  <c r="F148" i="6"/>
  <c r="E148" i="6"/>
  <c r="D148" i="6"/>
  <c r="D133" i="6"/>
  <c r="L133" i="6" s="1"/>
  <c r="M133" i="6" s="1"/>
  <c r="E133" i="6"/>
  <c r="F133" i="6"/>
  <c r="E125" i="6"/>
  <c r="D125" i="6"/>
  <c r="F125" i="6"/>
  <c r="E116" i="6"/>
  <c r="D116" i="6"/>
  <c r="F116" i="6"/>
  <c r="E108" i="6"/>
  <c r="F108" i="6"/>
  <c r="D108" i="6"/>
  <c r="E100" i="6"/>
  <c r="D100" i="6"/>
  <c r="F100" i="6"/>
  <c r="E90" i="6"/>
  <c r="D90" i="6"/>
  <c r="F90" i="6"/>
  <c r="E83" i="6"/>
  <c r="D83" i="6"/>
  <c r="F83" i="6"/>
  <c r="D73" i="6"/>
  <c r="E73" i="6"/>
  <c r="F73" i="6"/>
  <c r="E66" i="6"/>
  <c r="D66" i="6"/>
  <c r="F66" i="6"/>
  <c r="E58" i="6"/>
  <c r="D58" i="6"/>
  <c r="L58" i="6" s="1"/>
  <c r="M58" i="6" s="1"/>
  <c r="F58" i="6"/>
  <c r="E50" i="6"/>
  <c r="D50" i="6"/>
  <c r="F50" i="6"/>
  <c r="E42" i="6"/>
  <c r="D42" i="6"/>
  <c r="F42" i="6"/>
  <c r="E34" i="6"/>
  <c r="D34" i="6"/>
  <c r="L34" i="6" s="1"/>
  <c r="M34" i="6" s="1"/>
  <c r="F34" i="6"/>
  <c r="E17" i="6"/>
  <c r="D17" i="6"/>
  <c r="F17" i="6"/>
  <c r="E10" i="6"/>
  <c r="D10" i="6"/>
  <c r="L10" i="6" s="1"/>
  <c r="M10" i="6" s="1"/>
  <c r="F10" i="6"/>
  <c r="D1482" i="6"/>
  <c r="E1482" i="6"/>
  <c r="F1482" i="6"/>
  <c r="D1465" i="6"/>
  <c r="E1465" i="6"/>
  <c r="F1465" i="6"/>
  <c r="D1452" i="6"/>
  <c r="E1452" i="6"/>
  <c r="F1452" i="6"/>
  <c r="D1438" i="6"/>
  <c r="E1438" i="6"/>
  <c r="F1438" i="6"/>
  <c r="D1430" i="6"/>
  <c r="L1430" i="6" s="1"/>
  <c r="M1430" i="6" s="1"/>
  <c r="E1430" i="6"/>
  <c r="F1430" i="6"/>
  <c r="D1423" i="6"/>
  <c r="L1423" i="6" s="1"/>
  <c r="M1423" i="6" s="1"/>
  <c r="E1423" i="6"/>
  <c r="F1423" i="6"/>
  <c r="D1417" i="6"/>
  <c r="E1417" i="6"/>
  <c r="F1417" i="6"/>
  <c r="D1411" i="6"/>
  <c r="E1411" i="6"/>
  <c r="F1411" i="6"/>
  <c r="D1403" i="6"/>
  <c r="E1403" i="6"/>
  <c r="F1403" i="6"/>
  <c r="D1394" i="6"/>
  <c r="E1394" i="6"/>
  <c r="F1394" i="6"/>
  <c r="D1387" i="6"/>
  <c r="L1387" i="6" s="1"/>
  <c r="M1387" i="6" s="1"/>
  <c r="E1387" i="6"/>
  <c r="F1387" i="6"/>
  <c r="D1377" i="6"/>
  <c r="E1377" i="6"/>
  <c r="F1377" i="6"/>
  <c r="D1368" i="6"/>
  <c r="L1368" i="6" s="1"/>
  <c r="M1368" i="6" s="1"/>
  <c r="E1368" i="6"/>
  <c r="F1368" i="6"/>
  <c r="D1347" i="6"/>
  <c r="E1347" i="6"/>
  <c r="F1347" i="6"/>
  <c r="D1340" i="6"/>
  <c r="L1340" i="6" s="1"/>
  <c r="M1340" i="6" s="1"/>
  <c r="E1340" i="6"/>
  <c r="F1340" i="6"/>
  <c r="D1332" i="6"/>
  <c r="E1332" i="6"/>
  <c r="F1332" i="6"/>
  <c r="D1324" i="6"/>
  <c r="E1324" i="6"/>
  <c r="F1324" i="6"/>
  <c r="D1309" i="6"/>
  <c r="E1309" i="6"/>
  <c r="F1309" i="6"/>
  <c r="D1301" i="6"/>
  <c r="L1301" i="6" s="1"/>
  <c r="M1301" i="6" s="1"/>
  <c r="E1301" i="6"/>
  <c r="F1301" i="6"/>
  <c r="D1294" i="6"/>
  <c r="E1294" i="6"/>
  <c r="F1294" i="6"/>
  <c r="D1286" i="6"/>
  <c r="E1286" i="6"/>
  <c r="F1286" i="6"/>
  <c r="D1276" i="6"/>
  <c r="L1276" i="6" s="1"/>
  <c r="M1276" i="6" s="1"/>
  <c r="E1276" i="6"/>
  <c r="F1276" i="6"/>
  <c r="D1267" i="6"/>
  <c r="E1267" i="6"/>
  <c r="F1267" i="6"/>
  <c r="D1259" i="6"/>
  <c r="E1259" i="6"/>
  <c r="F1259" i="6"/>
  <c r="D1251" i="6"/>
  <c r="E1251" i="6"/>
  <c r="F1251" i="6"/>
  <c r="D1243" i="6"/>
  <c r="E1243" i="6"/>
  <c r="F1243" i="6"/>
  <c r="D1233" i="6"/>
  <c r="E1233" i="6"/>
  <c r="F1233" i="6"/>
  <c r="D1224" i="6"/>
  <c r="E1224" i="6"/>
  <c r="F1224" i="6"/>
  <c r="D1216" i="6"/>
  <c r="L1216" i="6" s="1"/>
  <c r="M1216" i="6" s="1"/>
  <c r="E1216" i="6"/>
  <c r="F1216" i="6"/>
  <c r="D1209" i="6"/>
  <c r="E1209" i="6"/>
  <c r="F1209" i="6"/>
  <c r="D1184" i="6"/>
  <c r="L1184" i="6" s="1"/>
  <c r="M1184" i="6" s="1"/>
  <c r="E1184" i="6"/>
  <c r="F1184" i="6"/>
  <c r="D1173" i="6"/>
  <c r="E1173" i="6"/>
  <c r="F1173" i="6"/>
  <c r="D1165" i="6"/>
  <c r="L1165" i="6" s="1"/>
  <c r="M1165" i="6" s="1"/>
  <c r="E1165" i="6"/>
  <c r="F1165" i="6"/>
  <c r="D1148" i="6"/>
  <c r="E1148" i="6"/>
  <c r="F1148" i="6"/>
  <c r="E1138" i="6"/>
  <c r="D1138" i="6"/>
  <c r="F1138" i="6"/>
  <c r="D1129" i="6"/>
  <c r="E1129" i="6"/>
  <c r="F1129" i="6"/>
  <c r="D1114" i="6"/>
  <c r="E1114" i="6"/>
  <c r="F1114" i="6"/>
  <c r="D1105" i="6"/>
  <c r="E1105" i="6"/>
  <c r="F1105" i="6"/>
  <c r="D1097" i="6"/>
  <c r="E1097" i="6"/>
  <c r="F1097" i="6"/>
  <c r="D1074" i="6"/>
  <c r="F1074" i="6"/>
  <c r="E1074" i="6"/>
  <c r="D1064" i="6"/>
  <c r="E1064" i="6"/>
  <c r="F1064" i="6"/>
  <c r="D1057" i="6"/>
  <c r="E1057" i="6"/>
  <c r="F1057" i="6"/>
  <c r="D1041" i="6"/>
  <c r="E1041" i="6"/>
  <c r="F1041" i="6"/>
  <c r="D1032" i="6"/>
  <c r="L1032" i="6" s="1"/>
  <c r="M1032" i="6" s="1"/>
  <c r="E1032" i="6"/>
  <c r="F1032" i="6"/>
  <c r="D1024" i="6"/>
  <c r="E1024" i="6"/>
  <c r="F1024" i="6"/>
  <c r="D1009" i="6"/>
  <c r="L1009" i="6" s="1"/>
  <c r="M1009" i="6" s="1"/>
  <c r="E1009" i="6"/>
  <c r="F1009" i="6"/>
  <c r="E919" i="6"/>
  <c r="D919" i="6"/>
  <c r="F919" i="6"/>
  <c r="D823" i="6"/>
  <c r="L823" i="6" s="1"/>
  <c r="M823" i="6" s="1"/>
  <c r="E823" i="6"/>
  <c r="F823" i="6"/>
  <c r="E763" i="6"/>
  <c r="D763" i="6"/>
  <c r="F763" i="6"/>
  <c r="E757" i="6"/>
  <c r="D757" i="6"/>
  <c r="F757" i="6"/>
  <c r="E749" i="6"/>
  <c r="D749" i="6"/>
  <c r="L749" i="6" s="1"/>
  <c r="M749" i="6" s="1"/>
  <c r="F749" i="6"/>
  <c r="E741" i="6"/>
  <c r="D741" i="6"/>
  <c r="F741" i="6"/>
  <c r="D724" i="6"/>
  <c r="E724" i="6"/>
  <c r="F724" i="6"/>
  <c r="D718" i="6"/>
  <c r="L718" i="6" s="1"/>
  <c r="M718" i="6" s="1"/>
  <c r="E718" i="6"/>
  <c r="F718" i="6"/>
  <c r="D710" i="6"/>
  <c r="E710" i="6"/>
  <c r="F710" i="6"/>
  <c r="D702" i="6"/>
  <c r="E702" i="6"/>
  <c r="F702" i="6"/>
  <c r="D694" i="6"/>
  <c r="L694" i="6" s="1"/>
  <c r="M694" i="6" s="1"/>
  <c r="E694" i="6"/>
  <c r="F694" i="6"/>
  <c r="E685" i="6"/>
  <c r="D685" i="6"/>
  <c r="F685" i="6"/>
  <c r="D663" i="6"/>
  <c r="E663" i="6"/>
  <c r="F663" i="6"/>
  <c r="D658" i="6"/>
  <c r="E658" i="6"/>
  <c r="F658" i="6"/>
  <c r="D650" i="6"/>
  <c r="E650" i="6"/>
  <c r="F650" i="6"/>
  <c r="D642" i="6"/>
  <c r="E642" i="6"/>
  <c r="F642" i="6"/>
  <c r="D634" i="6"/>
  <c r="E634" i="6"/>
  <c r="F634" i="6"/>
  <c r="E625" i="6"/>
  <c r="D625" i="6"/>
  <c r="F625" i="6"/>
  <c r="E617" i="6"/>
  <c r="D617" i="6"/>
  <c r="F617" i="6"/>
  <c r="E609" i="6"/>
  <c r="D609" i="6"/>
  <c r="L609" i="6" s="1"/>
  <c r="M609" i="6" s="1"/>
  <c r="F609" i="6"/>
  <c r="E602" i="6"/>
  <c r="D602" i="6"/>
  <c r="F602" i="6"/>
  <c r="E593" i="6"/>
  <c r="D593" i="6"/>
  <c r="F593" i="6"/>
  <c r="E583" i="6"/>
  <c r="D583" i="6"/>
  <c r="F583" i="6"/>
  <c r="E575" i="6"/>
  <c r="D575" i="6"/>
  <c r="F575" i="6"/>
  <c r="E562" i="6"/>
  <c r="D562" i="6"/>
  <c r="F562" i="6"/>
  <c r="E551" i="6"/>
  <c r="D551" i="6"/>
  <c r="L551" i="6" s="1"/>
  <c r="M551" i="6" s="1"/>
  <c r="F551" i="6"/>
  <c r="D543" i="6"/>
  <c r="L543" i="6" s="1"/>
  <c r="M543" i="6" s="1"/>
  <c r="E543" i="6"/>
  <c r="F543" i="6"/>
  <c r="D535" i="6"/>
  <c r="E535" i="6"/>
  <c r="F535" i="6"/>
  <c r="D527" i="6"/>
  <c r="F527" i="6"/>
  <c r="E527" i="6"/>
  <c r="D519" i="6"/>
  <c r="E519" i="6"/>
  <c r="F519" i="6"/>
  <c r="D504" i="6"/>
  <c r="E504" i="6"/>
  <c r="F504" i="6"/>
  <c r="D496" i="6"/>
  <c r="L496" i="6" s="1"/>
  <c r="M496" i="6" s="1"/>
  <c r="F496" i="6"/>
  <c r="E496" i="6"/>
  <c r="E486" i="6"/>
  <c r="D486" i="6"/>
  <c r="L486" i="6" s="1"/>
  <c r="M486" i="6" s="1"/>
  <c r="F486" i="6"/>
  <c r="E470" i="6"/>
  <c r="D470" i="6"/>
  <c r="F470" i="6"/>
  <c r="E461" i="6"/>
  <c r="D461" i="6"/>
  <c r="F461" i="6"/>
  <c r="E449" i="6"/>
  <c r="D449" i="6"/>
  <c r="F449" i="6"/>
  <c r="E441" i="6"/>
  <c r="D441" i="6"/>
  <c r="F441" i="6"/>
  <c r="E434" i="6"/>
  <c r="D434" i="6"/>
  <c r="F434" i="6"/>
  <c r="E399" i="6"/>
  <c r="D399" i="6"/>
  <c r="F399" i="6"/>
  <c r="E391" i="6"/>
  <c r="D391" i="6"/>
  <c r="L391" i="6" s="1"/>
  <c r="M391" i="6" s="1"/>
  <c r="F391" i="6"/>
  <c r="E384" i="6"/>
  <c r="D384" i="6"/>
  <c r="F384" i="6"/>
  <c r="E376" i="6"/>
  <c r="D376" i="6"/>
  <c r="F376" i="6"/>
  <c r="E368" i="6"/>
  <c r="D368" i="6"/>
  <c r="F368" i="6"/>
  <c r="E360" i="6"/>
  <c r="D360" i="6"/>
  <c r="F360" i="6"/>
  <c r="E352" i="6"/>
  <c r="D352" i="6"/>
  <c r="L352" i="6" s="1"/>
  <c r="M352" i="6" s="1"/>
  <c r="F352" i="6"/>
  <c r="D343" i="6"/>
  <c r="L343" i="6" s="1"/>
  <c r="M343" i="6" s="1"/>
  <c r="E343" i="6"/>
  <c r="F343" i="6"/>
  <c r="D335" i="6"/>
  <c r="L335" i="6" s="1"/>
  <c r="M335" i="6" s="1"/>
  <c r="E335" i="6"/>
  <c r="F335" i="6"/>
  <c r="E327" i="6"/>
  <c r="D327" i="6"/>
  <c r="L327" i="6" s="1"/>
  <c r="M327" i="6" s="1"/>
  <c r="F327" i="6"/>
  <c r="E316" i="6"/>
  <c r="D316" i="6"/>
  <c r="F316" i="6"/>
  <c r="E309" i="6"/>
  <c r="D309" i="6"/>
  <c r="F309" i="6"/>
  <c r="E300" i="6"/>
  <c r="D300" i="6"/>
  <c r="L300" i="6" s="1"/>
  <c r="M300" i="6" s="1"/>
  <c r="F300" i="6"/>
  <c r="E293" i="6"/>
  <c r="D293" i="6"/>
  <c r="F293" i="6"/>
  <c r="E275" i="6"/>
  <c r="D275" i="6"/>
  <c r="F275" i="6"/>
  <c r="E266" i="6"/>
  <c r="D266" i="6"/>
  <c r="F266" i="6"/>
  <c r="E241" i="6"/>
  <c r="D241" i="6"/>
  <c r="F241" i="6"/>
  <c r="D233" i="6"/>
  <c r="E233" i="6"/>
  <c r="F233" i="6"/>
  <c r="D226" i="6"/>
  <c r="E226" i="6"/>
  <c r="F226" i="6"/>
  <c r="E217" i="6"/>
  <c r="D217" i="6"/>
  <c r="L217" i="6" s="1"/>
  <c r="M217" i="6" s="1"/>
  <c r="F217" i="6"/>
  <c r="E207" i="6"/>
  <c r="D207" i="6"/>
  <c r="L207" i="6" s="1"/>
  <c r="M207" i="6" s="1"/>
  <c r="F207" i="6"/>
  <c r="E198" i="6"/>
  <c r="D198" i="6"/>
  <c r="F198" i="6"/>
  <c r="E191" i="6"/>
  <c r="D191" i="6"/>
  <c r="F191" i="6"/>
  <c r="E183" i="6"/>
  <c r="D183" i="6"/>
  <c r="F183" i="6"/>
  <c r="E175" i="6"/>
  <c r="F175" i="6"/>
  <c r="D175" i="6"/>
  <c r="E162" i="6"/>
  <c r="F162" i="6"/>
  <c r="E132" i="6"/>
  <c r="D132" i="6"/>
  <c r="F132" i="6"/>
  <c r="E124" i="6"/>
  <c r="D124" i="6"/>
  <c r="L124" i="6" s="1"/>
  <c r="M124" i="6" s="1"/>
  <c r="F124" i="6"/>
  <c r="E115" i="6"/>
  <c r="D115" i="6"/>
  <c r="F115" i="6"/>
  <c r="E107" i="6"/>
  <c r="D107" i="6"/>
  <c r="F107" i="6"/>
  <c r="E99" i="6"/>
  <c r="D99" i="6"/>
  <c r="L99" i="6" s="1"/>
  <c r="M99" i="6" s="1"/>
  <c r="F99" i="6"/>
  <c r="D82" i="6"/>
  <c r="E82" i="6"/>
  <c r="F82" i="6"/>
  <c r="E71" i="6"/>
  <c r="D71" i="6"/>
  <c r="L71" i="6" s="1"/>
  <c r="M71" i="6" s="1"/>
  <c r="F71" i="6"/>
  <c r="E65" i="6"/>
  <c r="D65" i="6"/>
  <c r="F65" i="6"/>
  <c r="E57" i="6"/>
  <c r="D57" i="6"/>
  <c r="F57" i="6"/>
  <c r="E49" i="6"/>
  <c r="D49" i="6"/>
  <c r="F49" i="6"/>
  <c r="E41" i="6"/>
  <c r="D41" i="6"/>
  <c r="F41" i="6"/>
  <c r="E33" i="6"/>
  <c r="D33" i="6"/>
  <c r="F33" i="6"/>
  <c r="E25" i="6"/>
  <c r="D25" i="6"/>
  <c r="F25" i="6"/>
  <c r="D9" i="6"/>
  <c r="E9" i="6"/>
  <c r="F9" i="6"/>
  <c r="E1481" i="6"/>
  <c r="F1481" i="6"/>
  <c r="E1464" i="6"/>
  <c r="D1464" i="6"/>
  <c r="F1464" i="6"/>
  <c r="D1444" i="6"/>
  <c r="E1444" i="6"/>
  <c r="F1444" i="6"/>
  <c r="D1437" i="6"/>
  <c r="E1437" i="6"/>
  <c r="F1437" i="6"/>
  <c r="D1429" i="6"/>
  <c r="L1429" i="6" s="1"/>
  <c r="M1429" i="6" s="1"/>
  <c r="E1429" i="6"/>
  <c r="F1429" i="6"/>
  <c r="D1422" i="6"/>
  <c r="E1422" i="6"/>
  <c r="F1422" i="6"/>
  <c r="D1416" i="6"/>
  <c r="E1416" i="6"/>
  <c r="F1416" i="6"/>
  <c r="D1410" i="6"/>
  <c r="L1410" i="6" s="1"/>
  <c r="M1410" i="6" s="1"/>
  <c r="E1410" i="6"/>
  <c r="F1410" i="6"/>
  <c r="D1401" i="6"/>
  <c r="F1401" i="6"/>
  <c r="E1401" i="6"/>
  <c r="D1393" i="6"/>
  <c r="L1393" i="6" s="1"/>
  <c r="M1393" i="6" s="1"/>
  <c r="E1393" i="6"/>
  <c r="F1393" i="6"/>
  <c r="D1385" i="6"/>
  <c r="L1385" i="6" s="1"/>
  <c r="M1385" i="6" s="1"/>
  <c r="E1385" i="6"/>
  <c r="F1385" i="6"/>
  <c r="D1359" i="6"/>
  <c r="F1359" i="6"/>
  <c r="E1359" i="6"/>
  <c r="D1346" i="6"/>
  <c r="E1346" i="6"/>
  <c r="F1346" i="6"/>
  <c r="D1339" i="6"/>
  <c r="L1339" i="6" s="1"/>
  <c r="M1339" i="6" s="1"/>
  <c r="E1339" i="6"/>
  <c r="F1339" i="6"/>
  <c r="D1331" i="6"/>
  <c r="E1331" i="6"/>
  <c r="F1331" i="6"/>
  <c r="D1323" i="6"/>
  <c r="E1323" i="6"/>
  <c r="F1323" i="6"/>
  <c r="D1317" i="6"/>
  <c r="E1317" i="6"/>
  <c r="F1317" i="6"/>
  <c r="D1308" i="6"/>
  <c r="E1308" i="6"/>
  <c r="F1308" i="6"/>
  <c r="D1300" i="6"/>
  <c r="L1300" i="6" s="1"/>
  <c r="M1300" i="6" s="1"/>
  <c r="E1300" i="6"/>
  <c r="F1300" i="6"/>
  <c r="D1293" i="6"/>
  <c r="E1293" i="6"/>
  <c r="F1293" i="6"/>
  <c r="D1285" i="6"/>
  <c r="E1285" i="6"/>
  <c r="F1285" i="6"/>
  <c r="D1275" i="6"/>
  <c r="L1275" i="6" s="1"/>
  <c r="M1275" i="6" s="1"/>
  <c r="E1275" i="6"/>
  <c r="F1275" i="6"/>
  <c r="D1266" i="6"/>
  <c r="E1266" i="6"/>
  <c r="F1266" i="6"/>
  <c r="D1258" i="6"/>
  <c r="L1258" i="6" s="1"/>
  <c r="M1258" i="6" s="1"/>
  <c r="E1258" i="6"/>
  <c r="F1258" i="6"/>
  <c r="D1250" i="6"/>
  <c r="E1250" i="6"/>
  <c r="F1250" i="6"/>
  <c r="D1242" i="6"/>
  <c r="E1242" i="6"/>
  <c r="F1242" i="6"/>
  <c r="D1223" i="6"/>
  <c r="E1223" i="6"/>
  <c r="F1223" i="6"/>
  <c r="D1215" i="6"/>
  <c r="E1215" i="6"/>
  <c r="F1215" i="6"/>
  <c r="D1208" i="6"/>
  <c r="E1208" i="6"/>
  <c r="F1208" i="6"/>
  <c r="D1201" i="6"/>
  <c r="E1201" i="6"/>
  <c r="F1201" i="6"/>
  <c r="D1194" i="6"/>
  <c r="E1194" i="6"/>
  <c r="F1194" i="6"/>
  <c r="D1180" i="6"/>
  <c r="E1180" i="6"/>
  <c r="F1180" i="6"/>
  <c r="D1172" i="6"/>
  <c r="E1172" i="6"/>
  <c r="F1172" i="6"/>
  <c r="D1164" i="6"/>
  <c r="L1164" i="6" s="1"/>
  <c r="M1164" i="6" s="1"/>
  <c r="E1164" i="6"/>
  <c r="F1164" i="6"/>
  <c r="E1146" i="6"/>
  <c r="D1146" i="6"/>
  <c r="L1146" i="6" s="1"/>
  <c r="M1146" i="6" s="1"/>
  <c r="F1146" i="6"/>
  <c r="D1137" i="6"/>
  <c r="E1137" i="6"/>
  <c r="F1137" i="6"/>
  <c r="D1122" i="6"/>
  <c r="E1122" i="6"/>
  <c r="F1122" i="6"/>
  <c r="D1113" i="6"/>
  <c r="E1113" i="6"/>
  <c r="F1113" i="6"/>
  <c r="D1104" i="6"/>
  <c r="L1104" i="6" s="1"/>
  <c r="M1104" i="6" s="1"/>
  <c r="E1104" i="6"/>
  <c r="F1104" i="6"/>
  <c r="D1096" i="6"/>
  <c r="E1096" i="6"/>
  <c r="F1096" i="6"/>
  <c r="D1087" i="6"/>
  <c r="E1087" i="6"/>
  <c r="F1087" i="6"/>
  <c r="D1073" i="6"/>
  <c r="E1073" i="6"/>
  <c r="F1073" i="6"/>
  <c r="E1063" i="6"/>
  <c r="D1063" i="6"/>
  <c r="F1063" i="6"/>
  <c r="D1056" i="6"/>
  <c r="E1056" i="6"/>
  <c r="F1056" i="6"/>
  <c r="D1049" i="6"/>
  <c r="E1049" i="6"/>
  <c r="F1049" i="6"/>
  <c r="D1040" i="6"/>
  <c r="L1040" i="6" s="1"/>
  <c r="M1040" i="6" s="1"/>
  <c r="E1040" i="6"/>
  <c r="F1040" i="6"/>
  <c r="D1031" i="6"/>
  <c r="E1031" i="6"/>
  <c r="F1031" i="6"/>
  <c r="D1023" i="6"/>
  <c r="E1023" i="6"/>
  <c r="F1023" i="6"/>
  <c r="D1016" i="6"/>
  <c r="L1016" i="6" s="1"/>
  <c r="M1016" i="6" s="1"/>
  <c r="E1016" i="6"/>
  <c r="F1016" i="6"/>
  <c r="D936" i="6"/>
  <c r="E936" i="6"/>
  <c r="F936" i="6"/>
  <c r="D878" i="6"/>
  <c r="E878" i="6"/>
  <c r="F878" i="6"/>
  <c r="E822" i="6"/>
  <c r="D822" i="6"/>
  <c r="F822" i="6"/>
  <c r="E756" i="6"/>
  <c r="D756" i="6"/>
  <c r="L756" i="6" s="1"/>
  <c r="M756" i="6" s="1"/>
  <c r="F756" i="6"/>
  <c r="D748" i="6"/>
  <c r="E748" i="6"/>
  <c r="F748" i="6"/>
  <c r="E738" i="6"/>
  <c r="D738" i="6"/>
  <c r="F738" i="6"/>
  <c r="E731" i="6"/>
  <c r="D731" i="6"/>
  <c r="L731" i="6" s="1"/>
  <c r="M731" i="6" s="1"/>
  <c r="F731" i="6"/>
  <c r="E723" i="6"/>
  <c r="D723" i="6"/>
  <c r="F723" i="6"/>
  <c r="E717" i="6"/>
  <c r="D717" i="6"/>
  <c r="F717" i="6"/>
  <c r="E709" i="6"/>
  <c r="D709" i="6"/>
  <c r="L709" i="6" s="1"/>
  <c r="M709" i="6" s="1"/>
  <c r="F709" i="6"/>
  <c r="E701" i="6"/>
  <c r="D701" i="6"/>
  <c r="F701" i="6"/>
  <c r="E692" i="6"/>
  <c r="D692" i="6"/>
  <c r="L692" i="6" s="1"/>
  <c r="M692" i="6" s="1"/>
  <c r="F692" i="6"/>
  <c r="E684" i="6"/>
  <c r="D684" i="6"/>
  <c r="F684" i="6"/>
  <c r="E662" i="6"/>
  <c r="D662" i="6"/>
  <c r="F662" i="6"/>
  <c r="E657" i="6"/>
  <c r="D657" i="6"/>
  <c r="L657" i="6" s="1"/>
  <c r="M657" i="6" s="1"/>
  <c r="F657" i="6"/>
  <c r="E649" i="6"/>
  <c r="D649" i="6"/>
  <c r="F649" i="6"/>
  <c r="E641" i="6"/>
  <c r="D641" i="6"/>
  <c r="F641" i="6"/>
  <c r="E633" i="6"/>
  <c r="D633" i="6"/>
  <c r="F633" i="6"/>
  <c r="E624" i="6"/>
  <c r="D624" i="6"/>
  <c r="F624" i="6"/>
  <c r="E616" i="6"/>
  <c r="D616" i="6"/>
  <c r="F616" i="6"/>
  <c r="E608" i="6"/>
  <c r="F608" i="6"/>
  <c r="D608" i="6"/>
  <c r="E601" i="6"/>
  <c r="D601" i="6"/>
  <c r="F601" i="6"/>
  <c r="E592" i="6"/>
  <c r="D592" i="6"/>
  <c r="L592" i="6" s="1"/>
  <c r="M592" i="6" s="1"/>
  <c r="F592" i="6"/>
  <c r="E582" i="6"/>
  <c r="D582" i="6"/>
  <c r="F582" i="6"/>
  <c r="E574" i="6"/>
  <c r="D574" i="6"/>
  <c r="F574" i="6"/>
  <c r="E561" i="6"/>
  <c r="D561" i="6"/>
  <c r="F561" i="6"/>
  <c r="D550" i="6"/>
  <c r="E550" i="6"/>
  <c r="F550" i="6"/>
  <c r="D542" i="6"/>
  <c r="E542" i="6"/>
  <c r="F542" i="6"/>
  <c r="E526" i="6"/>
  <c r="D526" i="6"/>
  <c r="F526" i="6"/>
  <c r="E518" i="6"/>
  <c r="D518" i="6"/>
  <c r="F518" i="6"/>
  <c r="E511" i="6"/>
  <c r="D511" i="6"/>
  <c r="F511" i="6"/>
  <c r="E503" i="6"/>
  <c r="D503" i="6"/>
  <c r="F503" i="6"/>
  <c r="E494" i="6"/>
  <c r="D494" i="6"/>
  <c r="F494" i="6"/>
  <c r="E485" i="6"/>
  <c r="D485" i="6"/>
  <c r="F485" i="6"/>
  <c r="E477" i="6"/>
  <c r="D477" i="6"/>
  <c r="F477" i="6"/>
  <c r="E469" i="6"/>
  <c r="D469" i="6"/>
  <c r="F469" i="6"/>
  <c r="D460" i="6"/>
  <c r="E460" i="6"/>
  <c r="F460" i="6"/>
  <c r="E448" i="6"/>
  <c r="D448" i="6"/>
  <c r="L448" i="6" s="1"/>
  <c r="M448" i="6" s="1"/>
  <c r="F448" i="6"/>
  <c r="E440" i="6"/>
  <c r="D440" i="6"/>
  <c r="F440" i="6"/>
  <c r="E433" i="6"/>
  <c r="D433" i="6"/>
  <c r="F433" i="6"/>
  <c r="E406" i="6"/>
  <c r="D406" i="6"/>
  <c r="L406" i="6" s="1"/>
  <c r="M406" i="6" s="1"/>
  <c r="F406" i="6"/>
  <c r="E398" i="6"/>
  <c r="D398" i="6"/>
  <c r="F398" i="6"/>
  <c r="D390" i="6"/>
  <c r="E390" i="6"/>
  <c r="F390" i="6"/>
  <c r="D383" i="6"/>
  <c r="E383" i="6"/>
  <c r="F383" i="6"/>
  <c r="D375" i="6"/>
  <c r="E375" i="6"/>
  <c r="F375" i="6"/>
  <c r="D367" i="6"/>
  <c r="L367" i="6" s="1"/>
  <c r="M367" i="6" s="1"/>
  <c r="E367" i="6"/>
  <c r="F367" i="6"/>
  <c r="D359" i="6"/>
  <c r="E359" i="6"/>
  <c r="F359" i="6"/>
  <c r="D351" i="6"/>
  <c r="E351" i="6"/>
  <c r="F351" i="6"/>
  <c r="E341" i="6"/>
  <c r="D341" i="6"/>
  <c r="L341" i="6" s="1"/>
  <c r="M341" i="6" s="1"/>
  <c r="F341" i="6"/>
  <c r="E326" i="6"/>
  <c r="D326" i="6"/>
  <c r="L326" i="6" s="1"/>
  <c r="M326" i="6" s="1"/>
  <c r="F326" i="6"/>
  <c r="E315" i="6"/>
  <c r="D315" i="6"/>
  <c r="F315" i="6"/>
  <c r="E308" i="6"/>
  <c r="D308" i="6"/>
  <c r="F308" i="6"/>
  <c r="D299" i="6"/>
  <c r="E299" i="6"/>
  <c r="F299" i="6"/>
  <c r="D291" i="6"/>
  <c r="E291" i="6"/>
  <c r="F291" i="6"/>
  <c r="E274" i="6"/>
  <c r="D274" i="6"/>
  <c r="F274" i="6"/>
  <c r="E265" i="6"/>
  <c r="D265" i="6"/>
  <c r="F265" i="6"/>
  <c r="E250" i="6"/>
  <c r="D250" i="6"/>
  <c r="F250" i="6"/>
  <c r="D240" i="6"/>
  <c r="E240" i="6"/>
  <c r="F240" i="6"/>
  <c r="D232" i="6"/>
  <c r="E232" i="6"/>
  <c r="F232" i="6"/>
  <c r="F225" i="6"/>
  <c r="D225" i="6"/>
  <c r="E225" i="6"/>
  <c r="E216" i="6"/>
  <c r="F216" i="6"/>
  <c r="D216" i="6"/>
  <c r="F206" i="6"/>
  <c r="E206" i="6"/>
  <c r="D206" i="6"/>
  <c r="E197" i="6"/>
  <c r="D197" i="6"/>
  <c r="F197" i="6"/>
  <c r="E190" i="6"/>
  <c r="D190" i="6"/>
  <c r="L190" i="6" s="1"/>
  <c r="M190" i="6" s="1"/>
  <c r="F190" i="6"/>
  <c r="E182" i="6"/>
  <c r="D182" i="6"/>
  <c r="F182" i="6"/>
  <c r="E174" i="6"/>
  <c r="D174" i="6"/>
  <c r="F174" i="6"/>
  <c r="E154" i="6"/>
  <c r="D154" i="6"/>
  <c r="F154" i="6"/>
  <c r="D139" i="6"/>
  <c r="L139" i="6" s="1"/>
  <c r="M139" i="6" s="1"/>
  <c r="F139" i="6"/>
  <c r="E139" i="6"/>
  <c r="E131" i="6"/>
  <c r="D131" i="6"/>
  <c r="L131" i="6" s="1"/>
  <c r="M131" i="6" s="1"/>
  <c r="F131" i="6"/>
  <c r="E123" i="6"/>
  <c r="D123" i="6"/>
  <c r="F123" i="6"/>
  <c r="E114" i="6"/>
  <c r="D114" i="6"/>
  <c r="F114" i="6"/>
  <c r="E106" i="6"/>
  <c r="D106" i="6"/>
  <c r="F106" i="6"/>
  <c r="E98" i="6"/>
  <c r="D98" i="6"/>
  <c r="F98" i="6"/>
  <c r="D89" i="6"/>
  <c r="E89" i="6"/>
  <c r="F89" i="6"/>
  <c r="D81" i="6"/>
  <c r="E81" i="6"/>
  <c r="F81" i="6"/>
  <c r="E70" i="6"/>
  <c r="D70" i="6"/>
  <c r="L70" i="6" s="1"/>
  <c r="M70" i="6" s="1"/>
  <c r="F70" i="6"/>
  <c r="E64" i="6"/>
  <c r="D64" i="6"/>
  <c r="L64" i="6" s="1"/>
  <c r="M64" i="6" s="1"/>
  <c r="F64" i="6"/>
  <c r="E56" i="6"/>
  <c r="D56" i="6"/>
  <c r="F56" i="6"/>
  <c r="E48" i="6"/>
  <c r="D48" i="6"/>
  <c r="F48" i="6"/>
  <c r="E39" i="6"/>
  <c r="D39" i="6"/>
  <c r="F39" i="6"/>
  <c r="E32" i="6"/>
  <c r="D32" i="6"/>
  <c r="L32" i="6" s="1"/>
  <c r="M32" i="6" s="1"/>
  <c r="F32" i="6"/>
  <c r="D23" i="6"/>
  <c r="E23" i="6"/>
  <c r="F23" i="6"/>
  <c r="D16" i="6"/>
  <c r="E16" i="6"/>
  <c r="F16" i="6"/>
  <c r="E8" i="6"/>
  <c r="D8" i="6"/>
  <c r="L8" i="6" s="1"/>
  <c r="M8" i="6" s="1"/>
  <c r="F8" i="6"/>
  <c r="C3" i="6"/>
  <c r="A3" i="6" s="1"/>
  <c r="W360" i="6" l="1"/>
  <c r="W1571" i="6"/>
  <c r="W1272" i="6"/>
  <c r="W1084" i="6"/>
  <c r="R1305" i="6"/>
  <c r="R649" i="6"/>
  <c r="U309" i="6"/>
  <c r="R1703" i="6"/>
  <c r="R1731" i="6"/>
  <c r="U621" i="6"/>
  <c r="R1291" i="6"/>
  <c r="R1216" i="6"/>
  <c r="U580" i="6"/>
  <c r="W580" i="6" s="1"/>
  <c r="R68" i="6"/>
  <c r="T68" i="6" s="1"/>
  <c r="U1280" i="6"/>
  <c r="R1614" i="6"/>
  <c r="U1316" i="6"/>
  <c r="R1818" i="6"/>
  <c r="W1650" i="6"/>
  <c r="R1676" i="6"/>
  <c r="T1676" i="6" s="1"/>
  <c r="R219" i="6"/>
  <c r="U1444" i="6"/>
  <c r="R1734" i="6"/>
  <c r="U88" i="6"/>
  <c r="U1746" i="6"/>
  <c r="U173" i="6"/>
  <c r="U550" i="6"/>
  <c r="U1281" i="6"/>
  <c r="R1102" i="6"/>
  <c r="R1796" i="6"/>
  <c r="T1281" i="6"/>
  <c r="U323" i="6"/>
  <c r="U709" i="6"/>
  <c r="U1103" i="6"/>
  <c r="R747" i="6"/>
  <c r="T747" i="6" s="1"/>
  <c r="U177" i="6"/>
  <c r="S1073" i="6"/>
  <c r="U131" i="6"/>
  <c r="U711" i="6"/>
  <c r="R1331" i="6"/>
  <c r="S1789" i="6"/>
  <c r="T1789" i="6" s="1"/>
  <c r="V1758" i="6"/>
  <c r="U615" i="6"/>
  <c r="U288" i="6"/>
  <c r="R1106" i="6"/>
  <c r="R748" i="6"/>
  <c r="R1022" i="6"/>
  <c r="U229" i="6"/>
  <c r="W229" i="6" s="1"/>
  <c r="U151" i="6"/>
  <c r="U470" i="6"/>
  <c r="U106" i="6"/>
  <c r="W106" i="6" s="1"/>
  <c r="U1936" i="6"/>
  <c r="U688" i="6"/>
  <c r="U605" i="6"/>
  <c r="U1566" i="6"/>
  <c r="W1822" i="6"/>
  <c r="U236" i="6"/>
  <c r="R1284" i="6"/>
  <c r="R1173" i="6"/>
  <c r="R1322" i="6"/>
  <c r="U1552" i="6"/>
  <c r="R1433" i="6"/>
  <c r="R1481" i="6"/>
  <c r="R332" i="6"/>
  <c r="U1788" i="6"/>
  <c r="U840" i="6"/>
  <c r="U1910" i="6"/>
  <c r="R1033" i="6"/>
  <c r="T1033" i="6" s="1"/>
  <c r="U1729" i="6"/>
  <c r="U203" i="6"/>
  <c r="R977" i="6"/>
  <c r="R931" i="6"/>
  <c r="T931" i="6" s="1"/>
  <c r="R444" i="6"/>
  <c r="R1261" i="6"/>
  <c r="U52" i="6"/>
  <c r="U1036" i="6"/>
  <c r="R446" i="6"/>
  <c r="T446" i="6" s="1"/>
  <c r="U266" i="6"/>
  <c r="R12" i="6"/>
  <c r="T12" i="6" s="1"/>
  <c r="R43" i="6"/>
  <c r="U645" i="6"/>
  <c r="W645" i="6" s="1"/>
  <c r="R382" i="6"/>
  <c r="R1652" i="6"/>
  <c r="R1674" i="6"/>
  <c r="R179" i="6"/>
  <c r="T179" i="6" s="1"/>
  <c r="R217" i="6"/>
  <c r="U497" i="6"/>
  <c r="R98" i="6"/>
  <c r="R1169" i="6"/>
  <c r="U701" i="6"/>
  <c r="U1932" i="6"/>
  <c r="R1172" i="6"/>
  <c r="R359" i="6"/>
  <c r="R377" i="6"/>
  <c r="R1875" i="6"/>
  <c r="S187" i="6"/>
  <c r="T1457" i="6"/>
  <c r="R1042" i="6"/>
  <c r="R480" i="6"/>
  <c r="U1329" i="6"/>
  <c r="R441" i="6"/>
  <c r="U1816" i="6"/>
  <c r="V240" i="6"/>
  <c r="W240" i="6" s="1"/>
  <c r="U289" i="6"/>
  <c r="R38" i="6"/>
  <c r="T38" i="6" s="1"/>
  <c r="R1772" i="6"/>
  <c r="T1772" i="6" s="1"/>
  <c r="U41" i="6"/>
  <c r="R114" i="6"/>
  <c r="T114" i="6" s="1"/>
  <c r="W1898" i="6"/>
  <c r="R1111" i="6"/>
  <c r="R1263" i="6"/>
  <c r="U339" i="6"/>
  <c r="R1886" i="6"/>
  <c r="U636" i="6"/>
  <c r="W636" i="6" s="1"/>
  <c r="U1549" i="6"/>
  <c r="V1610" i="6"/>
  <c r="S100" i="6"/>
  <c r="U1846" i="6"/>
  <c r="U1044" i="6"/>
  <c r="W1044" i="6" s="1"/>
  <c r="R1473" i="6"/>
  <c r="V1676" i="6"/>
  <c r="W1676" i="6" s="1"/>
  <c r="V1836" i="6"/>
  <c r="V1488" i="6"/>
  <c r="U494" i="6"/>
  <c r="U306" i="6"/>
  <c r="U346" i="6"/>
  <c r="W346" i="6" s="1"/>
  <c r="U1761" i="6"/>
  <c r="U318" i="6"/>
  <c r="R511" i="6"/>
  <c r="U1833" i="6"/>
  <c r="U1568" i="6"/>
  <c r="U1889" i="6"/>
  <c r="R1864" i="6"/>
  <c r="V1528" i="6"/>
  <c r="U1327" i="6"/>
  <c r="W1327" i="6" s="1"/>
  <c r="U1601" i="6"/>
  <c r="R1806" i="6"/>
  <c r="U1431" i="6"/>
  <c r="S1564" i="6"/>
  <c r="T465" i="6"/>
  <c r="U1328" i="6"/>
  <c r="R1527" i="6"/>
  <c r="T1527" i="6" s="1"/>
  <c r="W919" i="6"/>
  <c r="R315" i="6"/>
  <c r="R1597" i="6"/>
  <c r="R54" i="6"/>
  <c r="U1912" i="6"/>
  <c r="R1580" i="6"/>
  <c r="U737" i="6"/>
  <c r="R93" i="6"/>
  <c r="R1128" i="6"/>
  <c r="R582" i="6"/>
  <c r="R95" i="6"/>
  <c r="V1626" i="6"/>
  <c r="W1626" i="6" s="1"/>
  <c r="V1317" i="6"/>
  <c r="V497" i="6"/>
  <c r="R553" i="6"/>
  <c r="R614" i="6"/>
  <c r="U1300" i="6"/>
  <c r="U1311" i="6"/>
  <c r="U1488" i="6"/>
  <c r="U1747" i="6"/>
  <c r="U326" i="6"/>
  <c r="U1232" i="6"/>
  <c r="R429" i="6"/>
  <c r="U1907" i="6"/>
  <c r="R1483" i="6"/>
  <c r="T1483" i="6" s="1"/>
  <c r="R498" i="6"/>
  <c r="R1299" i="6"/>
  <c r="R647" i="6"/>
  <c r="R1389" i="6"/>
  <c r="U628" i="6"/>
  <c r="W628" i="6" s="1"/>
  <c r="U1592" i="6"/>
  <c r="U1799" i="6"/>
  <c r="W1799" i="6" s="1"/>
  <c r="R1428" i="6"/>
  <c r="T1428" i="6" s="1"/>
  <c r="R1240" i="6"/>
  <c r="R643" i="6"/>
  <c r="U1534" i="6"/>
  <c r="W1534" i="6" s="1"/>
  <c r="R22" i="6"/>
  <c r="U1525" i="6"/>
  <c r="R1869" i="6"/>
  <c r="T1869" i="6" s="1"/>
  <c r="R751" i="6"/>
  <c r="U1486" i="6"/>
  <c r="W1486" i="6" s="1"/>
  <c r="U1606" i="6"/>
  <c r="U1635" i="6"/>
  <c r="U465" i="6"/>
  <c r="V995" i="6"/>
  <c r="W995" i="6" s="1"/>
  <c r="V1642" i="6"/>
  <c r="W1642" i="6" s="1"/>
  <c r="S906" i="6"/>
  <c r="V906" i="6"/>
  <c r="U729" i="6"/>
  <c r="R729" i="6"/>
  <c r="U1671" i="6"/>
  <c r="R1671" i="6"/>
  <c r="U654" i="6"/>
  <c r="R654" i="6"/>
  <c r="T654" i="6" s="1"/>
  <c r="R192" i="6"/>
  <c r="R1709" i="6"/>
  <c r="U378" i="6"/>
  <c r="W378" i="6" s="1"/>
  <c r="U1251" i="6"/>
  <c r="W1251" i="6" s="1"/>
  <c r="R1251" i="6"/>
  <c r="U1289" i="6"/>
  <c r="R1289" i="6"/>
  <c r="R500" i="6"/>
  <c r="T500" i="6" s="1"/>
  <c r="U500" i="6"/>
  <c r="R1754" i="6"/>
  <c r="U1754" i="6"/>
  <c r="W1754" i="6" s="1"/>
  <c r="U821" i="6"/>
  <c r="R1736" i="6"/>
  <c r="R632" i="6"/>
  <c r="R1268" i="6"/>
  <c r="U764" i="6"/>
  <c r="W764" i="6" s="1"/>
  <c r="R92" i="6"/>
  <c r="U1241" i="6"/>
  <c r="R1774" i="6"/>
  <c r="R1538" i="6"/>
  <c r="U1112" i="6"/>
  <c r="R735" i="6"/>
  <c r="T735" i="6" s="1"/>
  <c r="U1409" i="6"/>
  <c r="U1145" i="6"/>
  <c r="R86" i="6"/>
  <c r="R1512" i="6"/>
  <c r="T1512" i="6" s="1"/>
  <c r="U351" i="6"/>
  <c r="U228" i="6"/>
  <c r="W228" i="6" s="1"/>
  <c r="V363" i="6"/>
  <c r="U124" i="6"/>
  <c r="R124" i="6"/>
  <c r="U1313" i="6"/>
  <c r="W1313" i="6" s="1"/>
  <c r="R1313" i="6"/>
  <c r="R204" i="6"/>
  <c r="U204" i="6"/>
  <c r="R210" i="6"/>
  <c r="U1247" i="6"/>
  <c r="U1518" i="6"/>
  <c r="U1248" i="6"/>
  <c r="U1835" i="6"/>
  <c r="U1668" i="6"/>
  <c r="W1668" i="6" s="1"/>
  <c r="R1701" i="6"/>
  <c r="U1556" i="6"/>
  <c r="W1556" i="6" s="1"/>
  <c r="R1243" i="6"/>
  <c r="U102" i="6"/>
  <c r="W102" i="6" s="1"/>
  <c r="R479" i="6"/>
  <c r="U479" i="6"/>
  <c r="R74" i="6"/>
  <c r="U74" i="6"/>
  <c r="U89" i="6"/>
  <c r="R89" i="6"/>
  <c r="U758" i="6"/>
  <c r="R50" i="6"/>
  <c r="U1564" i="6"/>
  <c r="R1564" i="6"/>
  <c r="U1559" i="6"/>
  <c r="R1559" i="6"/>
  <c r="U738" i="6"/>
  <c r="R738" i="6"/>
  <c r="R1321" i="6"/>
  <c r="U1321" i="6"/>
  <c r="W1321" i="6" s="1"/>
  <c r="R1148" i="6"/>
  <c r="U1148" i="6"/>
  <c r="R189" i="6"/>
  <c r="U189" i="6"/>
  <c r="W189" i="6" s="1"/>
  <c r="R1342" i="6"/>
  <c r="U1342" i="6"/>
  <c r="R85" i="6"/>
  <c r="T85" i="6" s="1"/>
  <c r="U85" i="6"/>
  <c r="R1553" i="6"/>
  <c r="T1553" i="6" s="1"/>
  <c r="U1457" i="6"/>
  <c r="U1645" i="6"/>
  <c r="W1645" i="6" s="1"/>
  <c r="U1733" i="6"/>
  <c r="W1733" i="6" s="1"/>
  <c r="R1733" i="6"/>
  <c r="U127" i="6"/>
  <c r="R127" i="6"/>
  <c r="U1395" i="6"/>
  <c r="W1395" i="6" s="1"/>
  <c r="R1395" i="6"/>
  <c r="U365" i="6"/>
  <c r="R365" i="6"/>
  <c r="T365" i="6" s="1"/>
  <c r="U1058" i="6"/>
  <c r="W1058" i="6" s="1"/>
  <c r="R1058" i="6"/>
  <c r="S990" i="6"/>
  <c r="T990" i="6" s="1"/>
  <c r="V990" i="6"/>
  <c r="W990" i="6" s="1"/>
  <c r="U270" i="6"/>
  <c r="W270" i="6" s="1"/>
  <c r="U503" i="6"/>
  <c r="R603" i="6"/>
  <c r="U666" i="6"/>
  <c r="W666" i="6" s="1"/>
  <c r="R1887" i="6"/>
  <c r="U393" i="6"/>
  <c r="U354" i="6"/>
  <c r="W354" i="6" s="1"/>
  <c r="R1492" i="6"/>
  <c r="T1492" i="6" s="1"/>
  <c r="R1834" i="6"/>
  <c r="T1834" i="6" s="1"/>
  <c r="U1834" i="6"/>
  <c r="U1338" i="6"/>
  <c r="W1338" i="6" s="1"/>
  <c r="R1338" i="6"/>
  <c r="U1365" i="6"/>
  <c r="R1365" i="6"/>
  <c r="V1885" i="6"/>
  <c r="S1885" i="6"/>
  <c r="R656" i="6"/>
  <c r="U30" i="6"/>
  <c r="R1174" i="6"/>
  <c r="U1262" i="6"/>
  <c r="R208" i="6"/>
  <c r="R1588" i="6"/>
  <c r="U486" i="6"/>
  <c r="U1095" i="6"/>
  <c r="R1185" i="6"/>
  <c r="U1018" i="6"/>
  <c r="W1018" i="6" s="1"/>
  <c r="R1018" i="6"/>
  <c r="R1742" i="6"/>
  <c r="U1742" i="6"/>
  <c r="R1351" i="6"/>
  <c r="U1351" i="6"/>
  <c r="V334" i="6"/>
  <c r="S334" i="6"/>
  <c r="S383" i="6"/>
  <c r="V383" i="6"/>
  <c r="V963" i="6"/>
  <c r="W963" i="6" s="1"/>
  <c r="V212" i="6"/>
  <c r="W212" i="6" s="1"/>
  <c r="S1797" i="6"/>
  <c r="R1420" i="6"/>
  <c r="R57" i="6"/>
  <c r="R658" i="6"/>
  <c r="R82" i="6"/>
  <c r="U1615" i="6"/>
  <c r="R33" i="6"/>
  <c r="R53" i="6"/>
  <c r="R741" i="6"/>
  <c r="R1565" i="6"/>
  <c r="U1646" i="6"/>
  <c r="U337" i="6"/>
  <c r="U1443" i="6"/>
  <c r="R1822" i="6"/>
  <c r="U1109" i="6"/>
  <c r="U1939" i="6"/>
  <c r="W1939" i="6" s="1"/>
  <c r="R1136" i="6"/>
  <c r="U1363" i="6"/>
  <c r="U698" i="6"/>
  <c r="R1218" i="6"/>
  <c r="V750" i="6"/>
  <c r="V1241" i="6"/>
  <c r="S1432" i="6"/>
  <c r="U1133" i="6"/>
  <c r="R19" i="6"/>
  <c r="T19" i="6" s="1"/>
  <c r="U639" i="6"/>
  <c r="R1677" i="6"/>
  <c r="U1293" i="6"/>
  <c r="U745" i="6"/>
  <c r="U1881" i="6"/>
  <c r="W1881" i="6" s="1"/>
  <c r="U275" i="6"/>
  <c r="R1458" i="6"/>
  <c r="R47" i="6"/>
  <c r="U1093" i="6"/>
  <c r="W1093" i="6" s="1"/>
  <c r="U1836" i="6"/>
  <c r="S1382" i="6"/>
  <c r="S1397" i="6"/>
  <c r="S1826" i="6"/>
  <c r="S442" i="6"/>
  <c r="V1386" i="6"/>
  <c r="W1386" i="6" s="1"/>
  <c r="S505" i="6"/>
  <c r="T505" i="6" s="1"/>
  <c r="V1033" i="6"/>
  <c r="W1033" i="6" s="1"/>
  <c r="S490" i="6"/>
  <c r="T490" i="6" s="1"/>
  <c r="U11" i="6"/>
  <c r="R1804" i="6"/>
  <c r="R575" i="6"/>
  <c r="U1062" i="6"/>
  <c r="W1062" i="6" s="1"/>
  <c r="U83" i="6"/>
  <c r="R463" i="6"/>
  <c r="R1594" i="6"/>
  <c r="R1030" i="6"/>
  <c r="U1586" i="6"/>
  <c r="W1586" i="6" s="1"/>
  <c r="R595" i="6"/>
  <c r="W1744" i="6"/>
  <c r="U374" i="6"/>
  <c r="S1944" i="6"/>
  <c r="U312" i="6"/>
  <c r="W312" i="6" s="1"/>
  <c r="U96" i="6"/>
  <c r="R301" i="6"/>
  <c r="V882" i="6"/>
  <c r="W882" i="6" s="1"/>
  <c r="S1811" i="6"/>
  <c r="T314" i="6"/>
  <c r="L272" i="6"/>
  <c r="M272" i="6" s="1"/>
  <c r="L306" i="6"/>
  <c r="M306" i="6" s="1"/>
  <c r="L373" i="6"/>
  <c r="M373" i="6" s="1"/>
  <c r="L395" i="6"/>
  <c r="M395" i="6" s="1"/>
  <c r="L509" i="6"/>
  <c r="M509" i="6" s="1"/>
  <c r="L572" i="6"/>
  <c r="M572" i="6" s="1"/>
  <c r="L639" i="6"/>
  <c r="M639" i="6" s="1"/>
  <c r="L699" i="6"/>
  <c r="M699" i="6" s="1"/>
  <c r="L768" i="6"/>
  <c r="M768" i="6" s="1"/>
  <c r="L931" i="6"/>
  <c r="M931" i="6" s="1"/>
  <c r="L1047" i="6"/>
  <c r="M1047" i="6" s="1"/>
  <c r="L1329" i="6"/>
  <c r="M1329" i="6" s="1"/>
  <c r="L591" i="6"/>
  <c r="M591" i="6" s="1"/>
  <c r="L1062" i="6"/>
  <c r="M1062" i="6" s="1"/>
  <c r="L1728" i="6"/>
  <c r="M1728" i="6" s="1"/>
  <c r="L1843" i="6"/>
  <c r="M1843" i="6" s="1"/>
  <c r="L47" i="6"/>
  <c r="M47" i="6" s="1"/>
  <c r="L1265" i="6"/>
  <c r="M1265" i="6" s="1"/>
  <c r="L1664" i="6"/>
  <c r="M1664" i="6" s="1"/>
  <c r="L1688" i="6"/>
  <c r="M1688" i="6" s="1"/>
  <c r="L747" i="6"/>
  <c r="M747" i="6" s="1"/>
  <c r="L1579" i="6"/>
  <c r="M1579" i="6" s="1"/>
  <c r="L1657" i="6"/>
  <c r="M1657" i="6" s="1"/>
  <c r="L1731" i="6"/>
  <c r="M1731" i="6" s="1"/>
  <c r="L1808" i="6"/>
  <c r="M1808" i="6" s="1"/>
  <c r="L1869" i="6"/>
  <c r="M1869" i="6" s="1"/>
  <c r="L493" i="6"/>
  <c r="M493" i="6" s="1"/>
  <c r="L935" i="6"/>
  <c r="M935" i="6" s="1"/>
  <c r="L1345" i="6"/>
  <c r="M1345" i="6" s="1"/>
  <c r="L1506" i="6"/>
  <c r="M1506" i="6" s="1"/>
  <c r="L1604" i="6"/>
  <c r="M1604" i="6" s="1"/>
  <c r="L1682" i="6"/>
  <c r="M1682" i="6" s="1"/>
  <c r="L1705" i="6"/>
  <c r="M1705" i="6" s="1"/>
  <c r="L1732" i="6"/>
  <c r="M1732" i="6" s="1"/>
  <c r="L1809" i="6"/>
  <c r="M1809" i="6" s="1"/>
  <c r="L1838" i="6"/>
  <c r="M1838" i="6" s="1"/>
  <c r="L1855" i="6"/>
  <c r="M1855" i="6" s="1"/>
  <c r="L145" i="6"/>
  <c r="M145" i="6" s="1"/>
  <c r="L298" i="6"/>
  <c r="M298" i="6" s="1"/>
  <c r="L382" i="6"/>
  <c r="M382" i="6" s="1"/>
  <c r="L762" i="6"/>
  <c r="M762" i="6" s="1"/>
  <c r="L1544" i="6"/>
  <c r="M1544" i="6" s="1"/>
  <c r="L1668" i="6"/>
  <c r="M1668" i="6" s="1"/>
  <c r="L1865" i="6"/>
  <c r="M1865" i="6" s="1"/>
  <c r="L128" i="6"/>
  <c r="M128" i="6" s="1"/>
  <c r="L165" i="6"/>
  <c r="M165" i="6" s="1"/>
  <c r="L292" i="6"/>
  <c r="M292" i="6" s="1"/>
  <c r="L1112" i="6"/>
  <c r="M1112" i="6" s="1"/>
  <c r="L1516" i="6"/>
  <c r="M1516" i="6" s="1"/>
  <c r="L1607" i="6"/>
  <c r="M1607" i="6" s="1"/>
  <c r="L1776" i="6"/>
  <c r="M1776" i="6" s="1"/>
  <c r="L1538" i="6"/>
  <c r="M1538" i="6" s="1"/>
  <c r="L1617" i="6"/>
  <c r="M1617" i="6" s="1"/>
  <c r="L1709" i="6"/>
  <c r="M1709" i="6" s="1"/>
  <c r="L1777" i="6"/>
  <c r="M1777" i="6" s="1"/>
  <c r="L1803" i="6"/>
  <c r="M1803" i="6" s="1"/>
  <c r="L1826" i="6"/>
  <c r="M1826" i="6" s="1"/>
  <c r="L456" i="6"/>
  <c r="M456" i="6" s="1"/>
  <c r="L569" i="6"/>
  <c r="M569" i="6" s="1"/>
  <c r="L683" i="6"/>
  <c r="M683" i="6" s="1"/>
  <c r="L820" i="6"/>
  <c r="M820" i="6" s="1"/>
  <c r="L913" i="6"/>
  <c r="M913" i="6" s="1"/>
  <c r="L1002" i="6"/>
  <c r="M1002" i="6" s="1"/>
  <c r="L1354" i="6"/>
  <c r="M1354" i="6" s="1"/>
  <c r="L883" i="6"/>
  <c r="M883" i="6" s="1"/>
  <c r="L1362" i="6"/>
  <c r="M1362" i="6" s="1"/>
  <c r="L1491" i="6"/>
  <c r="M1491" i="6" s="1"/>
  <c r="L815" i="6"/>
  <c r="M815" i="6" s="1"/>
  <c r="L782" i="6"/>
  <c r="M782" i="6" s="1"/>
  <c r="L1789" i="6"/>
  <c r="M1789" i="6" s="1"/>
  <c r="L1039" i="6"/>
  <c r="M1039" i="6" s="1"/>
  <c r="L1353" i="6"/>
  <c r="M1353" i="6" s="1"/>
  <c r="L237" i="6"/>
  <c r="M237" i="6" s="1"/>
  <c r="U1533" i="6"/>
  <c r="R1533" i="6"/>
  <c r="U715" i="6"/>
  <c r="R715" i="6"/>
  <c r="R635" i="6"/>
  <c r="U635" i="6"/>
  <c r="U1681" i="6"/>
  <c r="R1681" i="6"/>
  <c r="T1681" i="6" s="1"/>
  <c r="U239" i="6"/>
  <c r="R239" i="6"/>
  <c r="U1920" i="6"/>
  <c r="R1920" i="6"/>
  <c r="U428" i="6"/>
  <c r="R428" i="6"/>
  <c r="T428" i="6" s="1"/>
  <c r="U66" i="6"/>
  <c r="R66" i="6"/>
  <c r="R1579" i="6"/>
  <c r="U1579" i="6"/>
  <c r="U1466" i="6"/>
  <c r="R1466" i="6"/>
  <c r="T1466" i="6" s="1"/>
  <c r="U1663" i="6"/>
  <c r="R1663" i="6"/>
  <c r="L485" i="6"/>
  <c r="M485" i="6" s="1"/>
  <c r="L107" i="6"/>
  <c r="M107" i="6" s="1"/>
  <c r="L384" i="6"/>
  <c r="M384" i="6" s="1"/>
  <c r="L353" i="6"/>
  <c r="M353" i="6" s="1"/>
  <c r="L1089" i="6"/>
  <c r="M1089" i="6" s="1"/>
  <c r="L185" i="6"/>
  <c r="M185" i="6" s="1"/>
  <c r="L1326" i="6"/>
  <c r="M1326" i="6" s="1"/>
  <c r="L1036" i="6"/>
  <c r="M1036" i="6" s="1"/>
  <c r="L1060" i="6"/>
  <c r="M1060" i="6" s="1"/>
  <c r="L1119" i="6"/>
  <c r="M1119" i="6" s="1"/>
  <c r="L1373" i="6"/>
  <c r="M1373" i="6" s="1"/>
  <c r="L195" i="6"/>
  <c r="M195" i="6" s="1"/>
  <c r="L206" i="6"/>
  <c r="M206" i="6" s="1"/>
  <c r="L315" i="6"/>
  <c r="M315" i="6" s="1"/>
  <c r="L433" i="6"/>
  <c r="M433" i="6" s="1"/>
  <c r="L526" i="6"/>
  <c r="M526" i="6" s="1"/>
  <c r="L550" i="6"/>
  <c r="M550" i="6" s="1"/>
  <c r="L624" i="6"/>
  <c r="M624" i="6" s="1"/>
  <c r="L936" i="6"/>
  <c r="M936" i="6" s="1"/>
  <c r="L1031" i="6"/>
  <c r="M1031" i="6" s="1"/>
  <c r="L1056" i="6"/>
  <c r="M1056" i="6" s="1"/>
  <c r="L1201" i="6"/>
  <c r="M1201" i="6" s="1"/>
  <c r="L1416" i="6"/>
  <c r="M1416" i="6" s="1"/>
  <c r="L1437" i="6"/>
  <c r="M1437" i="6" s="1"/>
  <c r="L33" i="6"/>
  <c r="M33" i="6" s="1"/>
  <c r="L82" i="6"/>
  <c r="M82" i="6" s="1"/>
  <c r="L233" i="6"/>
  <c r="M233" i="6" s="1"/>
  <c r="L360" i="6"/>
  <c r="M360" i="6" s="1"/>
  <c r="L583" i="6"/>
  <c r="M583" i="6" s="1"/>
  <c r="L634" i="6"/>
  <c r="M634" i="6" s="1"/>
  <c r="L685" i="6"/>
  <c r="M685" i="6" s="1"/>
  <c r="L919" i="6"/>
  <c r="M919" i="6" s="1"/>
  <c r="L1243" i="6"/>
  <c r="M1243" i="6" s="1"/>
  <c r="L1394" i="6"/>
  <c r="M1394" i="6" s="1"/>
  <c r="L1438" i="6"/>
  <c r="M1438" i="6" s="1"/>
  <c r="L83" i="6"/>
  <c r="M83" i="6" s="1"/>
  <c r="L208" i="6"/>
  <c r="M208" i="6" s="1"/>
  <c r="L377" i="6"/>
  <c r="M377" i="6" s="1"/>
  <c r="L487" i="6"/>
  <c r="M487" i="6" s="1"/>
  <c r="L512" i="6"/>
  <c r="M512" i="6" s="1"/>
  <c r="L603" i="6"/>
  <c r="M603" i="6" s="1"/>
  <c r="L626" i="6"/>
  <c r="M626" i="6" s="1"/>
  <c r="L686" i="6"/>
  <c r="M686" i="6" s="1"/>
  <c r="L711" i="6"/>
  <c r="M711" i="6" s="1"/>
  <c r="L732" i="6"/>
  <c r="M732" i="6" s="1"/>
  <c r="L1010" i="6"/>
  <c r="M1010" i="6" s="1"/>
  <c r="L1115" i="6"/>
  <c r="M1115" i="6" s="1"/>
  <c r="L1139" i="6"/>
  <c r="M1139" i="6" s="1"/>
  <c r="L1174" i="6"/>
  <c r="M1174" i="6" s="1"/>
  <c r="L1268" i="6"/>
  <c r="M1268" i="6" s="1"/>
  <c r="L1412" i="6"/>
  <c r="M1412" i="6" s="1"/>
  <c r="L11" i="6"/>
  <c r="M11" i="6" s="1"/>
  <c r="L318" i="6"/>
  <c r="M318" i="6" s="1"/>
  <c r="L370" i="6"/>
  <c r="M370" i="6" s="1"/>
  <c r="L488" i="6"/>
  <c r="M488" i="6" s="1"/>
  <c r="L586" i="6"/>
  <c r="M586" i="6" s="1"/>
  <c r="L611" i="6"/>
  <c r="M611" i="6" s="1"/>
  <c r="L659" i="6"/>
  <c r="M659" i="6" s="1"/>
  <c r="L1011" i="6"/>
  <c r="M1011" i="6" s="1"/>
  <c r="L1066" i="6"/>
  <c r="M1066" i="6" s="1"/>
  <c r="L1189" i="6"/>
  <c r="M1189" i="6" s="1"/>
  <c r="L1269" i="6"/>
  <c r="M1269" i="6" s="1"/>
  <c r="L1484" i="6"/>
  <c r="M1484" i="6" s="1"/>
  <c r="L68" i="6"/>
  <c r="M68" i="6" s="1"/>
  <c r="L202" i="6"/>
  <c r="M202" i="6" s="1"/>
  <c r="L312" i="6"/>
  <c r="M312" i="6" s="1"/>
  <c r="L363" i="6"/>
  <c r="M363" i="6" s="1"/>
  <c r="L530" i="6"/>
  <c r="M530" i="6" s="1"/>
  <c r="L697" i="6"/>
  <c r="M697" i="6" s="1"/>
  <c r="L1132" i="6"/>
  <c r="M1132" i="6" s="1"/>
  <c r="L1187" i="6"/>
  <c r="M1187" i="6" s="1"/>
  <c r="L1226" i="6"/>
  <c r="M1226" i="6" s="1"/>
  <c r="L1297" i="6"/>
  <c r="M1297" i="6" s="1"/>
  <c r="L1447" i="6"/>
  <c r="M1447" i="6" s="1"/>
  <c r="L1459" i="6"/>
  <c r="M1459" i="6" s="1"/>
  <c r="L53" i="6"/>
  <c r="M53" i="6" s="1"/>
  <c r="L78" i="6"/>
  <c r="M78" i="6" s="1"/>
  <c r="L187" i="6"/>
  <c r="M187" i="6" s="1"/>
  <c r="L271" i="6"/>
  <c r="M271" i="6" s="1"/>
  <c r="L356" i="6"/>
  <c r="M356" i="6" s="1"/>
  <c r="L481" i="6"/>
  <c r="M481" i="6" s="1"/>
  <c r="L547" i="6"/>
  <c r="M547" i="6" s="1"/>
  <c r="L698" i="6"/>
  <c r="M698" i="6" s="1"/>
  <c r="L1205" i="6"/>
  <c r="M1205" i="6" s="1"/>
  <c r="L1320" i="6"/>
  <c r="M1320" i="6" s="1"/>
  <c r="L1434" i="6"/>
  <c r="M1434" i="6" s="1"/>
  <c r="L6" i="6"/>
  <c r="M6" i="6" s="1"/>
  <c r="L30" i="6"/>
  <c r="M30" i="6" s="1"/>
  <c r="L349" i="6"/>
  <c r="M349" i="6" s="1"/>
  <c r="L455" i="6"/>
  <c r="M455" i="6" s="1"/>
  <c r="L590" i="6"/>
  <c r="M590" i="6" s="1"/>
  <c r="L614" i="6"/>
  <c r="M614" i="6" s="1"/>
  <c r="L841" i="6"/>
  <c r="M841" i="6" s="1"/>
  <c r="L1021" i="6"/>
  <c r="M1021" i="6" s="1"/>
  <c r="L1120" i="6"/>
  <c r="M1120" i="6" s="1"/>
  <c r="L1256" i="6"/>
  <c r="M1256" i="6" s="1"/>
  <c r="L1306" i="6"/>
  <c r="M1306" i="6" s="1"/>
  <c r="L1443" i="6"/>
  <c r="M1443" i="6" s="1"/>
  <c r="L181" i="6"/>
  <c r="M181" i="6" s="1"/>
  <c r="L389" i="6"/>
  <c r="M389" i="6" s="1"/>
  <c r="L1619" i="6"/>
  <c r="M1619" i="6" s="1"/>
  <c r="L1771" i="6"/>
  <c r="M1771" i="6" s="1"/>
  <c r="L1884" i="6"/>
  <c r="M1884" i="6" s="1"/>
  <c r="L273" i="6"/>
  <c r="M273" i="6" s="1"/>
  <c r="L409" i="6"/>
  <c r="M409" i="6" s="1"/>
  <c r="L541" i="6"/>
  <c r="M541" i="6" s="1"/>
  <c r="L1512" i="6"/>
  <c r="M1512" i="6" s="1"/>
  <c r="L1611" i="6"/>
  <c r="M1611" i="6" s="1"/>
  <c r="L1639" i="6"/>
  <c r="M1639" i="6" s="1"/>
  <c r="L1836" i="6"/>
  <c r="M1836" i="6" s="1"/>
  <c r="L1853" i="6"/>
  <c r="M1853" i="6" s="1"/>
  <c r="L1939" i="6"/>
  <c r="M1939" i="6" s="1"/>
  <c r="L1528" i="6"/>
  <c r="M1528" i="6" s="1"/>
  <c r="L1550" i="6"/>
  <c r="M1550" i="6" s="1"/>
  <c r="L1781" i="6"/>
  <c r="M1781" i="6" s="1"/>
  <c r="L1845" i="6"/>
  <c r="M1845" i="6" s="1"/>
  <c r="L1936" i="6"/>
  <c r="M1936" i="6" s="1"/>
  <c r="L119" i="6"/>
  <c r="M119" i="6" s="1"/>
  <c r="L419" i="6"/>
  <c r="M419" i="6" s="1"/>
  <c r="L130" i="6"/>
  <c r="M130" i="6" s="1"/>
  <c r="L755" i="6"/>
  <c r="M755" i="6" s="1"/>
  <c r="L1916" i="6"/>
  <c r="M1916" i="6" s="1"/>
  <c r="L1522" i="6"/>
  <c r="M1522" i="6" s="1"/>
  <c r="L1561" i="6"/>
  <c r="M1561" i="6" s="1"/>
  <c r="L1615" i="6"/>
  <c r="M1615" i="6" s="1"/>
  <c r="L1707" i="6"/>
  <c r="M1707" i="6" s="1"/>
  <c r="L1801" i="6"/>
  <c r="M1801" i="6" s="1"/>
  <c r="L1553" i="6"/>
  <c r="M1553" i="6" s="1"/>
  <c r="L1583" i="6"/>
  <c r="M1583" i="6" s="1"/>
  <c r="L1700" i="6"/>
  <c r="M1700" i="6" s="1"/>
  <c r="L1793" i="6"/>
  <c r="M1793" i="6" s="1"/>
  <c r="L1882" i="6"/>
  <c r="M1882" i="6" s="1"/>
  <c r="L286" i="6"/>
  <c r="M286" i="6" s="1"/>
  <c r="L640" i="6"/>
  <c r="M640" i="6" s="1"/>
  <c r="L1554" i="6"/>
  <c r="M1554" i="6" s="1"/>
  <c r="L1685" i="6"/>
  <c r="M1685" i="6" s="1"/>
  <c r="L1726" i="6"/>
  <c r="M1726" i="6" s="1"/>
  <c r="L1751" i="6"/>
  <c r="M1751" i="6" s="1"/>
  <c r="L1902" i="6"/>
  <c r="M1902" i="6" s="1"/>
  <c r="L1927" i="6"/>
  <c r="M1927" i="6" s="1"/>
  <c r="L777" i="6"/>
  <c r="M777" i="6" s="1"/>
  <c r="L799" i="6"/>
  <c r="M799" i="6" s="1"/>
  <c r="L1436" i="6"/>
  <c r="M1436" i="6" s="1"/>
  <c r="L525" i="6"/>
  <c r="M525" i="6" s="1"/>
  <c r="L676" i="6"/>
  <c r="M676" i="6" s="1"/>
  <c r="L898" i="6"/>
  <c r="M898" i="6" s="1"/>
  <c r="L1085" i="6"/>
  <c r="M1085" i="6" s="1"/>
  <c r="L1582" i="6"/>
  <c r="M1582" i="6" s="1"/>
  <c r="L1719" i="6"/>
  <c r="M1719" i="6" s="1"/>
  <c r="L915" i="6"/>
  <c r="M915" i="6" s="1"/>
  <c r="L963" i="6"/>
  <c r="M963" i="6" s="1"/>
  <c r="L796" i="6"/>
  <c r="M796" i="6" s="1"/>
  <c r="L1880" i="6"/>
  <c r="M1880" i="6" s="1"/>
  <c r="L1450" i="6"/>
  <c r="M1450" i="6" s="1"/>
  <c r="U491" i="6"/>
  <c r="R1339" i="6"/>
  <c r="U1339" i="6"/>
  <c r="R637" i="6"/>
  <c r="U637" i="6"/>
  <c r="R126" i="6"/>
  <c r="U126" i="6"/>
  <c r="U1745" i="6"/>
  <c r="R1745" i="6"/>
  <c r="U1692" i="6"/>
  <c r="R1692" i="6"/>
  <c r="R298" i="6"/>
  <c r="U298" i="6"/>
  <c r="U1792" i="6"/>
  <c r="W1792" i="6" s="1"/>
  <c r="R1792" i="6"/>
  <c r="R1179" i="6"/>
  <c r="U1179" i="6"/>
  <c r="L56" i="6"/>
  <c r="M56" i="6" s="1"/>
  <c r="L649" i="6"/>
  <c r="M649" i="6" s="1"/>
  <c r="L1087" i="6"/>
  <c r="M1087" i="6" s="1"/>
  <c r="L1417" i="6"/>
  <c r="M1417" i="6" s="1"/>
  <c r="L442" i="6"/>
  <c r="M442" i="6" s="1"/>
  <c r="L84" i="6"/>
  <c r="M84" i="6" s="1"/>
  <c r="L134" i="6"/>
  <c r="M134" i="6" s="1"/>
  <c r="L513" i="6"/>
  <c r="M513" i="6" s="1"/>
  <c r="L111" i="6"/>
  <c r="M111" i="6" s="1"/>
  <c r="L1143" i="6"/>
  <c r="M1143" i="6" s="1"/>
  <c r="L104" i="6"/>
  <c r="M104" i="6" s="1"/>
  <c r="L81" i="6"/>
  <c r="M81" i="6" s="1"/>
  <c r="L123" i="6"/>
  <c r="M123" i="6" s="1"/>
  <c r="L182" i="6"/>
  <c r="M182" i="6" s="1"/>
  <c r="L232" i="6"/>
  <c r="M232" i="6" s="1"/>
  <c r="L390" i="6"/>
  <c r="M390" i="6" s="1"/>
  <c r="L460" i="6"/>
  <c r="M460" i="6" s="1"/>
  <c r="L503" i="6"/>
  <c r="M503" i="6" s="1"/>
  <c r="L574" i="6"/>
  <c r="M574" i="6" s="1"/>
  <c r="L601" i="6"/>
  <c r="M601" i="6" s="1"/>
  <c r="L1331" i="6"/>
  <c r="M1331" i="6" s="1"/>
  <c r="L1359" i="6"/>
  <c r="M1359" i="6" s="1"/>
  <c r="L9" i="6"/>
  <c r="M9" i="6" s="1"/>
  <c r="L175" i="6"/>
  <c r="M175" i="6" s="1"/>
  <c r="L198" i="6"/>
  <c r="M198" i="6" s="1"/>
  <c r="L266" i="6"/>
  <c r="M266" i="6" s="1"/>
  <c r="L449" i="6"/>
  <c r="M449" i="6" s="1"/>
  <c r="L527" i="6"/>
  <c r="M527" i="6" s="1"/>
  <c r="L710" i="6"/>
  <c r="M710" i="6" s="1"/>
  <c r="L757" i="6"/>
  <c r="M757" i="6" s="1"/>
  <c r="L1024" i="6"/>
  <c r="M1024" i="6" s="1"/>
  <c r="L1057" i="6"/>
  <c r="M1057" i="6" s="1"/>
  <c r="L1129" i="6"/>
  <c r="M1129" i="6" s="1"/>
  <c r="L1224" i="6"/>
  <c r="M1224" i="6" s="1"/>
  <c r="L125" i="6"/>
  <c r="M125" i="6" s="1"/>
  <c r="L155" i="6"/>
  <c r="M155" i="6" s="1"/>
  <c r="L184" i="6"/>
  <c r="M184" i="6" s="1"/>
  <c r="L1051" i="6"/>
  <c r="M1051" i="6" s="1"/>
  <c r="L1225" i="6"/>
  <c r="M1225" i="6" s="1"/>
  <c r="L101" i="6"/>
  <c r="M101" i="6" s="1"/>
  <c r="L126" i="6"/>
  <c r="M126" i="6" s="1"/>
  <c r="L156" i="6"/>
  <c r="M156" i="6" s="1"/>
  <c r="L228" i="6"/>
  <c r="M228" i="6" s="1"/>
  <c r="L295" i="6"/>
  <c r="M295" i="6" s="1"/>
  <c r="L436" i="6"/>
  <c r="M436" i="6" s="1"/>
  <c r="L529" i="6"/>
  <c r="M529" i="6" s="1"/>
  <c r="L1034" i="6"/>
  <c r="M1034" i="6" s="1"/>
  <c r="L1141" i="6"/>
  <c r="M1141" i="6" s="1"/>
  <c r="L1245" i="6"/>
  <c r="M1245" i="6" s="1"/>
  <c r="L1446" i="6"/>
  <c r="M1446" i="6" s="1"/>
  <c r="L44" i="6"/>
  <c r="M44" i="6" s="1"/>
  <c r="L85" i="6"/>
  <c r="M85" i="6" s="1"/>
  <c r="L110" i="6"/>
  <c r="M110" i="6" s="1"/>
  <c r="L136" i="6"/>
  <c r="M136" i="6" s="1"/>
  <c r="L245" i="6"/>
  <c r="M245" i="6" s="1"/>
  <c r="L429" i="6"/>
  <c r="M429" i="6" s="1"/>
  <c r="L587" i="6"/>
  <c r="M587" i="6" s="1"/>
  <c r="L637" i="6"/>
  <c r="M637" i="6" s="1"/>
  <c r="L713" i="6"/>
  <c r="M713" i="6" s="1"/>
  <c r="L734" i="6"/>
  <c r="M734" i="6" s="1"/>
  <c r="L1044" i="6"/>
  <c r="M1044" i="6" s="1"/>
  <c r="L129" i="6"/>
  <c r="M129" i="6" s="1"/>
  <c r="L211" i="6"/>
  <c r="M211" i="6" s="1"/>
  <c r="L403" i="6"/>
  <c r="M403" i="6" s="1"/>
  <c r="L445" i="6"/>
  <c r="M445" i="6" s="1"/>
  <c r="L523" i="6"/>
  <c r="M523" i="6" s="1"/>
  <c r="L767" i="6"/>
  <c r="M767" i="6" s="1"/>
  <c r="L1169" i="6"/>
  <c r="M1169" i="6" s="1"/>
  <c r="L1237" i="6"/>
  <c r="M1237" i="6" s="1"/>
  <c r="L1391" i="6"/>
  <c r="M1391" i="6" s="1"/>
  <c r="L1415" i="6"/>
  <c r="M1415" i="6" s="1"/>
  <c r="L46" i="6"/>
  <c r="M46" i="6" s="1"/>
  <c r="L69" i="6"/>
  <c r="M69" i="6" s="1"/>
  <c r="L95" i="6"/>
  <c r="M95" i="6" s="1"/>
  <c r="L297" i="6"/>
  <c r="M297" i="6" s="1"/>
  <c r="L431" i="6"/>
  <c r="M431" i="6" s="1"/>
  <c r="L524" i="6"/>
  <c r="M524" i="6" s="1"/>
  <c r="L548" i="6"/>
  <c r="M548" i="6" s="1"/>
  <c r="L655" i="6"/>
  <c r="M655" i="6" s="1"/>
  <c r="L1061" i="6"/>
  <c r="M1061" i="6" s="1"/>
  <c r="L1094" i="6"/>
  <c r="M1094" i="6" s="1"/>
  <c r="L1192" i="6"/>
  <c r="M1192" i="6" s="1"/>
  <c r="L1283" i="6"/>
  <c r="M1283" i="6" s="1"/>
  <c r="L1344" i="6"/>
  <c r="M1344" i="6" s="1"/>
  <c r="L1511" i="6"/>
  <c r="M1511" i="6" s="1"/>
  <c r="L1593" i="6"/>
  <c r="M1593" i="6" s="1"/>
  <c r="L1671" i="6"/>
  <c r="M1671" i="6" s="1"/>
  <c r="L1744" i="6"/>
  <c r="M1744" i="6" s="1"/>
  <c r="L1796" i="6"/>
  <c r="M1796" i="6" s="1"/>
  <c r="L1821" i="6"/>
  <c r="M1821" i="6" s="1"/>
  <c r="L1861" i="6"/>
  <c r="M1861" i="6" s="1"/>
  <c r="L1900" i="6"/>
  <c r="M1900" i="6" s="1"/>
  <c r="L1938" i="6"/>
  <c r="M1938" i="6" s="1"/>
  <c r="L215" i="6"/>
  <c r="M215" i="6" s="1"/>
  <c r="L1392" i="6"/>
  <c r="M1392" i="6" s="1"/>
  <c r="L1493" i="6"/>
  <c r="M1493" i="6" s="1"/>
  <c r="L1586" i="6"/>
  <c r="M1586" i="6" s="1"/>
  <c r="L1704" i="6"/>
  <c r="M1704" i="6" s="1"/>
  <c r="L1729" i="6"/>
  <c r="M1729" i="6" s="1"/>
  <c r="L1780" i="6"/>
  <c r="M1780" i="6" s="1"/>
  <c r="L1877" i="6"/>
  <c r="M1877" i="6" s="1"/>
  <c r="L1923" i="6"/>
  <c r="M1923" i="6" s="1"/>
  <c r="L682" i="6"/>
  <c r="M682" i="6" s="1"/>
  <c r="L1487" i="6"/>
  <c r="M1487" i="6" s="1"/>
  <c r="L1505" i="6"/>
  <c r="M1505" i="6" s="1"/>
  <c r="L1595" i="6"/>
  <c r="M1595" i="6" s="1"/>
  <c r="L1622" i="6"/>
  <c r="M1622" i="6" s="1"/>
  <c r="L1649" i="6"/>
  <c r="M1649" i="6" s="1"/>
  <c r="L1746" i="6"/>
  <c r="M1746" i="6" s="1"/>
  <c r="L1095" i="6"/>
  <c r="M1095" i="6" s="1"/>
  <c r="L1650" i="6"/>
  <c r="M1650" i="6" s="1"/>
  <c r="L1698" i="6"/>
  <c r="M1698" i="6" s="1"/>
  <c r="L1931" i="6"/>
  <c r="M1931" i="6" s="1"/>
  <c r="L502" i="6"/>
  <c r="M502" i="6" s="1"/>
  <c r="L1292" i="6"/>
  <c r="M1292" i="6" s="1"/>
  <c r="L1463" i="6"/>
  <c r="M1463" i="6" s="1"/>
  <c r="L1499" i="6"/>
  <c r="M1499" i="6" s="1"/>
  <c r="L1589" i="6"/>
  <c r="M1589" i="6" s="1"/>
  <c r="L1683" i="6"/>
  <c r="M1683" i="6" s="1"/>
  <c r="L1748" i="6"/>
  <c r="M1748" i="6" s="1"/>
  <c r="L1825" i="6"/>
  <c r="M1825" i="6" s="1"/>
  <c r="L1881" i="6"/>
  <c r="M1881" i="6" s="1"/>
  <c r="L212" i="6"/>
  <c r="M212" i="6" s="1"/>
  <c r="L510" i="6"/>
  <c r="M510" i="6" s="1"/>
  <c r="L769" i="6"/>
  <c r="M769" i="6" s="1"/>
  <c r="L1530" i="6"/>
  <c r="M1530" i="6" s="1"/>
  <c r="L1652" i="6"/>
  <c r="M1652" i="6" s="1"/>
  <c r="L1676" i="6"/>
  <c r="M1676" i="6" s="1"/>
  <c r="L1740" i="6"/>
  <c r="M1740" i="6" s="1"/>
  <c r="L1840" i="6"/>
  <c r="M1840" i="6" s="1"/>
  <c r="L24" i="6"/>
  <c r="M24" i="6" s="1"/>
  <c r="L256" i="6"/>
  <c r="M256" i="6" s="1"/>
  <c r="L1509" i="6"/>
  <c r="M1509" i="6" s="1"/>
  <c r="L1636" i="6"/>
  <c r="M1636" i="6" s="1"/>
  <c r="L1883" i="6"/>
  <c r="M1883" i="6" s="1"/>
  <c r="L141" i="6"/>
  <c r="M141" i="6" s="1"/>
  <c r="L324" i="6"/>
  <c r="M324" i="6" s="1"/>
  <c r="L1592" i="6"/>
  <c r="M1592" i="6" s="1"/>
  <c r="L1795" i="6"/>
  <c r="M1795" i="6" s="1"/>
  <c r="L849" i="6"/>
  <c r="M849" i="6" s="1"/>
  <c r="L889" i="6"/>
  <c r="M889" i="6" s="1"/>
  <c r="L937" i="6"/>
  <c r="M937" i="6" s="1"/>
  <c r="L858" i="6"/>
  <c r="M858" i="6" s="1"/>
  <c r="L874" i="6"/>
  <c r="M874" i="6" s="1"/>
  <c r="L1471" i="6"/>
  <c r="M1471" i="6" s="1"/>
  <c r="L787" i="6"/>
  <c r="M787" i="6" s="1"/>
  <c r="L940" i="6"/>
  <c r="M940" i="6" s="1"/>
  <c r="L629" i="6"/>
  <c r="M629" i="6" s="1"/>
  <c r="L979" i="6"/>
  <c r="M979" i="6" s="1"/>
  <c r="L1737" i="6"/>
  <c r="M1737" i="6" s="1"/>
  <c r="L1842" i="6"/>
  <c r="M1842" i="6" s="1"/>
  <c r="L302" i="6"/>
  <c r="M302" i="6" s="1"/>
  <c r="U1775" i="6"/>
  <c r="R1874" i="6"/>
  <c r="U1874" i="6"/>
  <c r="R1260" i="6"/>
  <c r="T1260" i="6" s="1"/>
  <c r="U1260" i="6"/>
  <c r="R433" i="6"/>
  <c r="U433" i="6"/>
  <c r="R1017" i="6"/>
  <c r="U1017" i="6"/>
  <c r="S1119" i="6"/>
  <c r="V1119" i="6"/>
  <c r="R352" i="6"/>
  <c r="T352" i="6" s="1"/>
  <c r="U352" i="6"/>
  <c r="U659" i="6"/>
  <c r="R659" i="6"/>
  <c r="U1229" i="6"/>
  <c r="R1229" i="6"/>
  <c r="L684" i="6"/>
  <c r="M684" i="6" s="1"/>
  <c r="L1293" i="6"/>
  <c r="M1293" i="6" s="1"/>
  <c r="L1267" i="6"/>
  <c r="M1267" i="6" s="1"/>
  <c r="L1318" i="6"/>
  <c r="M1318" i="6" s="1"/>
  <c r="L1473" i="6"/>
  <c r="M1473" i="6" s="1"/>
  <c r="L465" i="6"/>
  <c r="M465" i="6" s="1"/>
  <c r="L696" i="6"/>
  <c r="M696" i="6" s="1"/>
  <c r="L743" i="6"/>
  <c r="M743" i="6" s="1"/>
  <c r="L1389" i="6"/>
  <c r="M1389" i="6" s="1"/>
  <c r="L507" i="6"/>
  <c r="M507" i="6" s="1"/>
  <c r="L1350" i="6"/>
  <c r="M1350" i="6" s="1"/>
  <c r="L1380" i="6"/>
  <c r="M1380" i="6" s="1"/>
  <c r="L1406" i="6"/>
  <c r="M1406" i="6" s="1"/>
  <c r="L1013" i="6"/>
  <c r="M1013" i="6" s="1"/>
  <c r="L1271" i="6"/>
  <c r="M1271" i="6" s="1"/>
  <c r="L48" i="6"/>
  <c r="M48" i="6" s="1"/>
  <c r="L98" i="6"/>
  <c r="M98" i="6" s="1"/>
  <c r="L154" i="6"/>
  <c r="M154" i="6" s="1"/>
  <c r="L250" i="6"/>
  <c r="M250" i="6" s="1"/>
  <c r="L291" i="6"/>
  <c r="M291" i="6" s="1"/>
  <c r="L477" i="6"/>
  <c r="M477" i="6" s="1"/>
  <c r="L641" i="6"/>
  <c r="M641" i="6" s="1"/>
  <c r="L662" i="6"/>
  <c r="M662" i="6" s="1"/>
  <c r="L701" i="6"/>
  <c r="M701" i="6" s="1"/>
  <c r="L723" i="6"/>
  <c r="M723" i="6" s="1"/>
  <c r="L822" i="6"/>
  <c r="M822" i="6" s="1"/>
  <c r="L1073" i="6"/>
  <c r="M1073" i="6" s="1"/>
  <c r="L1215" i="6"/>
  <c r="M1215" i="6" s="1"/>
  <c r="L1285" i="6"/>
  <c r="M1285" i="6" s="1"/>
  <c r="L1308" i="6"/>
  <c r="M1308" i="6" s="1"/>
  <c r="L1464" i="6"/>
  <c r="M1464" i="6" s="1"/>
  <c r="L49" i="6"/>
  <c r="M49" i="6" s="1"/>
  <c r="L376" i="6"/>
  <c r="M376" i="6" s="1"/>
  <c r="L399" i="6"/>
  <c r="M399" i="6" s="1"/>
  <c r="L504" i="6"/>
  <c r="M504" i="6" s="1"/>
  <c r="L602" i="6"/>
  <c r="M602" i="6" s="1"/>
  <c r="L625" i="6"/>
  <c r="M625" i="6" s="1"/>
  <c r="L650" i="6"/>
  <c r="M650" i="6" s="1"/>
  <c r="L1105" i="6"/>
  <c r="M1105" i="6" s="1"/>
  <c r="L1259" i="6"/>
  <c r="M1259" i="6" s="1"/>
  <c r="L1286" i="6"/>
  <c r="M1286" i="6" s="1"/>
  <c r="L1309" i="6"/>
  <c r="M1309" i="6" s="1"/>
  <c r="L1332" i="6"/>
  <c r="M1332" i="6" s="1"/>
  <c r="L1411" i="6"/>
  <c r="M1411" i="6" s="1"/>
  <c r="L1452" i="6"/>
  <c r="M1452" i="6" s="1"/>
  <c r="L1465" i="6"/>
  <c r="M1465" i="6" s="1"/>
  <c r="L100" i="6"/>
  <c r="M100" i="6" s="1"/>
  <c r="L227" i="6"/>
  <c r="M227" i="6" s="1"/>
  <c r="L294" i="6"/>
  <c r="M294" i="6" s="1"/>
  <c r="L392" i="6"/>
  <c r="M392" i="6" s="1"/>
  <c r="L435" i="6"/>
  <c r="M435" i="6" s="1"/>
  <c r="L463" i="6"/>
  <c r="M463" i="6" s="1"/>
  <c r="L552" i="6"/>
  <c r="M552" i="6" s="1"/>
  <c r="L1025" i="6"/>
  <c r="M1025" i="6" s="1"/>
  <c r="L1075" i="6"/>
  <c r="M1075" i="6" s="1"/>
  <c r="L1202" i="6"/>
  <c r="M1202" i="6" s="1"/>
  <c r="L1333" i="6"/>
  <c r="M1333" i="6" s="1"/>
  <c r="L1424" i="6"/>
  <c r="M1424" i="6" s="1"/>
  <c r="L1453" i="6"/>
  <c r="M1453" i="6" s="1"/>
  <c r="L26" i="6"/>
  <c r="M26" i="6" s="1"/>
  <c r="L201" i="6"/>
  <c r="M201" i="6" s="1"/>
  <c r="L386" i="6"/>
  <c r="M386" i="6" s="1"/>
  <c r="L479" i="6"/>
  <c r="M479" i="6" s="1"/>
  <c r="L506" i="6"/>
  <c r="M506" i="6" s="1"/>
  <c r="L1090" i="6"/>
  <c r="M1090" i="6" s="1"/>
  <c r="L1116" i="6"/>
  <c r="M1116" i="6" s="1"/>
  <c r="L1203" i="6"/>
  <c r="M1203" i="6" s="1"/>
  <c r="L1341" i="6"/>
  <c r="M1341" i="6" s="1"/>
  <c r="L1379" i="6"/>
  <c r="M1379" i="6" s="1"/>
  <c r="L1425" i="6"/>
  <c r="M1425" i="6" s="1"/>
  <c r="L12" i="6"/>
  <c r="M12" i="6" s="1"/>
  <c r="L220" i="6"/>
  <c r="M220" i="6" s="1"/>
  <c r="L304" i="6"/>
  <c r="M304" i="6" s="1"/>
  <c r="L330" i="6"/>
  <c r="M330" i="6" s="1"/>
  <c r="L379" i="6"/>
  <c r="M379" i="6" s="1"/>
  <c r="L480" i="6"/>
  <c r="M480" i="6" s="1"/>
  <c r="L653" i="6"/>
  <c r="M653" i="6" s="1"/>
  <c r="L906" i="6"/>
  <c r="M906" i="6" s="1"/>
  <c r="L1019" i="6"/>
  <c r="M1019" i="6" s="1"/>
  <c r="L1197" i="6"/>
  <c r="M1197" i="6" s="1"/>
  <c r="L1372" i="6"/>
  <c r="M1372" i="6" s="1"/>
  <c r="L1420" i="6"/>
  <c r="M1420" i="6" s="1"/>
  <c r="L1475" i="6"/>
  <c r="M1475" i="6" s="1"/>
  <c r="L159" i="6"/>
  <c r="M159" i="6" s="1"/>
  <c r="L230" i="6"/>
  <c r="M230" i="6" s="1"/>
  <c r="L296" i="6"/>
  <c r="M296" i="6" s="1"/>
  <c r="L323" i="6"/>
  <c r="M323" i="6" s="1"/>
  <c r="L372" i="6"/>
  <c r="M372" i="6" s="1"/>
  <c r="L630" i="6"/>
  <c r="M630" i="6" s="1"/>
  <c r="L714" i="6"/>
  <c r="M714" i="6" s="1"/>
  <c r="L735" i="6"/>
  <c r="M735" i="6" s="1"/>
  <c r="L1028" i="6"/>
  <c r="M1028" i="6" s="1"/>
  <c r="L1078" i="6"/>
  <c r="M1078" i="6" s="1"/>
  <c r="L1110" i="6"/>
  <c r="M1110" i="6" s="1"/>
  <c r="L1220" i="6"/>
  <c r="M1220" i="6" s="1"/>
  <c r="L1263" i="6"/>
  <c r="M1263" i="6" s="1"/>
  <c r="L1290" i="6"/>
  <c r="M1290" i="6" s="1"/>
  <c r="L1336" i="6"/>
  <c r="M1336" i="6" s="1"/>
  <c r="L1364" i="6"/>
  <c r="M1364" i="6" s="1"/>
  <c r="L1448" i="6"/>
  <c r="M1448" i="6" s="1"/>
  <c r="L1460" i="6"/>
  <c r="M1460" i="6" s="1"/>
  <c r="L22" i="6"/>
  <c r="M22" i="6" s="1"/>
  <c r="L261" i="6"/>
  <c r="M261" i="6" s="1"/>
  <c r="L365" i="6"/>
  <c r="M365" i="6" s="1"/>
  <c r="L388" i="6"/>
  <c r="M388" i="6" s="1"/>
  <c r="L446" i="6"/>
  <c r="M446" i="6" s="1"/>
  <c r="L475" i="6"/>
  <c r="M475" i="6" s="1"/>
  <c r="L501" i="6"/>
  <c r="M501" i="6" s="1"/>
  <c r="L631" i="6"/>
  <c r="M631" i="6" s="1"/>
  <c r="L690" i="6"/>
  <c r="M690" i="6" s="1"/>
  <c r="L715" i="6"/>
  <c r="M715" i="6" s="1"/>
  <c r="L1037" i="6"/>
  <c r="M1037" i="6" s="1"/>
  <c r="L1321" i="6"/>
  <c r="M1321" i="6" s="1"/>
  <c r="L325" i="6"/>
  <c r="M325" i="6" s="1"/>
  <c r="L1200" i="6"/>
  <c r="M1200" i="6" s="1"/>
  <c r="L1383" i="6"/>
  <c r="M1383" i="6" s="1"/>
  <c r="L1492" i="6"/>
  <c r="M1492" i="6" s="1"/>
  <c r="L1556" i="6"/>
  <c r="M1556" i="6" s="1"/>
  <c r="L425" i="6"/>
  <c r="M425" i="6" s="1"/>
  <c r="L1207" i="6"/>
  <c r="M1207" i="6" s="1"/>
  <c r="L1681" i="6"/>
  <c r="M1681" i="6" s="1"/>
  <c r="L1754" i="6"/>
  <c r="M1754" i="6" s="1"/>
  <c r="L1520" i="6"/>
  <c r="M1520" i="6" s="1"/>
  <c r="L1569" i="6"/>
  <c r="M1569" i="6" s="1"/>
  <c r="L1799" i="6"/>
  <c r="M1799" i="6" s="1"/>
  <c r="L1863" i="6"/>
  <c r="M1863" i="6" s="1"/>
  <c r="L283" i="6"/>
  <c r="M283" i="6" s="1"/>
  <c r="L691" i="6"/>
  <c r="M691" i="6" s="1"/>
  <c r="L1284" i="6"/>
  <c r="M1284" i="6" s="1"/>
  <c r="L1521" i="6"/>
  <c r="M1521" i="6" s="1"/>
  <c r="L1570" i="6"/>
  <c r="M1570" i="6" s="1"/>
  <c r="L1870" i="6"/>
  <c r="M1870" i="6" s="1"/>
  <c r="L96" i="6"/>
  <c r="M96" i="6" s="1"/>
  <c r="L284" i="6"/>
  <c r="M284" i="6" s="1"/>
  <c r="L342" i="6"/>
  <c r="M342" i="6" s="1"/>
  <c r="L374" i="6"/>
  <c r="M374" i="6" s="1"/>
  <c r="L412" i="6"/>
  <c r="M412" i="6" s="1"/>
  <c r="L1537" i="6"/>
  <c r="M1537" i="6" s="1"/>
  <c r="L1634" i="6"/>
  <c r="M1634" i="6" s="1"/>
  <c r="L1725" i="6"/>
  <c r="M1725" i="6" s="1"/>
  <c r="L1856" i="6"/>
  <c r="M1856" i="6" s="1"/>
  <c r="L97" i="6"/>
  <c r="M97" i="6" s="1"/>
  <c r="L153" i="6"/>
  <c r="M153" i="6" s="1"/>
  <c r="L1048" i="6"/>
  <c r="M1048" i="6" s="1"/>
  <c r="L1597" i="6"/>
  <c r="M1597" i="6" s="1"/>
  <c r="L1625" i="6"/>
  <c r="M1625" i="6" s="1"/>
  <c r="L1716" i="6"/>
  <c r="M1716" i="6" s="1"/>
  <c r="L1873" i="6"/>
  <c r="M1873" i="6" s="1"/>
  <c r="L1910" i="6"/>
  <c r="M1910" i="6" s="1"/>
  <c r="L1933" i="6"/>
  <c r="M1933" i="6" s="1"/>
  <c r="L1532" i="6"/>
  <c r="M1532" i="6" s="1"/>
  <c r="L1608" i="6"/>
  <c r="M1608" i="6" s="1"/>
  <c r="L1677" i="6"/>
  <c r="M1677" i="6" s="1"/>
  <c r="L1701" i="6"/>
  <c r="M1701" i="6" s="1"/>
  <c r="L1769" i="6"/>
  <c r="M1769" i="6" s="1"/>
  <c r="L1794" i="6"/>
  <c r="M1794" i="6" s="1"/>
  <c r="L1819" i="6"/>
  <c r="M1819" i="6" s="1"/>
  <c r="L1859" i="6"/>
  <c r="M1859" i="6" s="1"/>
  <c r="L1897" i="6"/>
  <c r="M1897" i="6" s="1"/>
  <c r="L532" i="6"/>
  <c r="M532" i="6" s="1"/>
  <c r="L813" i="6"/>
  <c r="M813" i="6" s="1"/>
  <c r="L838" i="6"/>
  <c r="M838" i="6" s="1"/>
  <c r="L1462" i="6"/>
  <c r="M1462" i="6" s="1"/>
  <c r="L1599" i="6"/>
  <c r="M1599" i="6" s="1"/>
  <c r="L1804" i="6"/>
  <c r="M1804" i="6" s="1"/>
  <c r="L570" i="6"/>
  <c r="M570" i="6" s="1"/>
  <c r="L1540" i="6"/>
  <c r="M1540" i="6" s="1"/>
  <c r="L670" i="6"/>
  <c r="M670" i="6" s="1"/>
  <c r="L962" i="6"/>
  <c r="M962" i="6" s="1"/>
  <c r="L876" i="6"/>
  <c r="M876" i="6" s="1"/>
  <c r="L280" i="6"/>
  <c r="M280" i="6" s="1"/>
  <c r="L565" i="6"/>
  <c r="M565" i="6" s="1"/>
  <c r="L1149" i="6"/>
  <c r="M1149" i="6" s="1"/>
  <c r="L1386" i="6"/>
  <c r="M1386" i="6" s="1"/>
  <c r="L1750" i="6"/>
  <c r="M1750" i="6" s="1"/>
  <c r="L879" i="6"/>
  <c r="M879" i="6" s="1"/>
  <c r="L902" i="6"/>
  <c r="M902" i="6" s="1"/>
  <c r="L1667" i="6"/>
  <c r="M1667" i="6" s="1"/>
  <c r="L848" i="6"/>
  <c r="M848" i="6" s="1"/>
  <c r="L798" i="6"/>
  <c r="M798" i="6" s="1"/>
  <c r="L744" i="6"/>
  <c r="M744" i="6" s="1"/>
  <c r="R1943" i="6"/>
  <c r="U1943" i="6"/>
  <c r="R311" i="6"/>
  <c r="U311" i="6"/>
  <c r="W311" i="6" s="1"/>
  <c r="U1773" i="6"/>
  <c r="R1773" i="6"/>
  <c r="R630" i="6"/>
  <c r="U630" i="6"/>
  <c r="W630" i="6" s="1"/>
  <c r="U616" i="6"/>
  <c r="R616" i="6"/>
  <c r="R1482" i="6"/>
  <c r="U1482" i="6"/>
  <c r="U1831" i="6"/>
  <c r="W1831" i="6" s="1"/>
  <c r="R1831" i="6"/>
  <c r="R448" i="6"/>
  <c r="T448" i="6" s="1"/>
  <c r="U448" i="6"/>
  <c r="L1113" i="6"/>
  <c r="M1113" i="6" s="1"/>
  <c r="L1172" i="6"/>
  <c r="M1172" i="6" s="1"/>
  <c r="L57" i="6"/>
  <c r="M57" i="6" s="1"/>
  <c r="L183" i="6"/>
  <c r="M183" i="6" s="1"/>
  <c r="L1033" i="6"/>
  <c r="M1033" i="6" s="1"/>
  <c r="L209" i="6"/>
  <c r="M209" i="6" s="1"/>
  <c r="L1432" i="6"/>
  <c r="M1432" i="6" s="1"/>
  <c r="L1027" i="6"/>
  <c r="M1027" i="6" s="1"/>
  <c r="L23" i="6"/>
  <c r="M23" i="6" s="1"/>
  <c r="L225" i="6"/>
  <c r="M225" i="6" s="1"/>
  <c r="L308" i="6"/>
  <c r="M308" i="6" s="1"/>
  <c r="L518" i="6"/>
  <c r="M518" i="6" s="1"/>
  <c r="L542" i="6"/>
  <c r="M542" i="6" s="1"/>
  <c r="L616" i="6"/>
  <c r="M616" i="6" s="1"/>
  <c r="L748" i="6"/>
  <c r="M748" i="6" s="1"/>
  <c r="L878" i="6"/>
  <c r="M878" i="6" s="1"/>
  <c r="L1023" i="6"/>
  <c r="M1023" i="6" s="1"/>
  <c r="L1049" i="6"/>
  <c r="M1049" i="6" s="1"/>
  <c r="L1194" i="6"/>
  <c r="M1194" i="6" s="1"/>
  <c r="L25" i="6"/>
  <c r="M25" i="6" s="1"/>
  <c r="L226" i="6"/>
  <c r="M226" i="6" s="1"/>
  <c r="L293" i="6"/>
  <c r="M293" i="6" s="1"/>
  <c r="L316" i="6"/>
  <c r="M316" i="6" s="1"/>
  <c r="L470" i="6"/>
  <c r="M470" i="6" s="1"/>
  <c r="L575" i="6"/>
  <c r="M575" i="6" s="1"/>
  <c r="L1074" i="6"/>
  <c r="M1074" i="6" s="1"/>
  <c r="L1148" i="6"/>
  <c r="M1148" i="6" s="1"/>
  <c r="L1233" i="6"/>
  <c r="M1233" i="6" s="1"/>
  <c r="L50" i="6"/>
  <c r="M50" i="6" s="1"/>
  <c r="L148" i="6"/>
  <c r="M148" i="6" s="1"/>
  <c r="L200" i="6"/>
  <c r="M200" i="6" s="1"/>
  <c r="L255" i="6"/>
  <c r="M255" i="6" s="1"/>
  <c r="L317" i="6"/>
  <c r="M317" i="6" s="1"/>
  <c r="L344" i="6"/>
  <c r="M344" i="6" s="1"/>
  <c r="L478" i="6"/>
  <c r="M478" i="6" s="1"/>
  <c r="L505" i="6"/>
  <c r="M505" i="6" s="1"/>
  <c r="L528" i="6"/>
  <c r="M528" i="6" s="1"/>
  <c r="L643" i="6"/>
  <c r="M643" i="6" s="1"/>
  <c r="L664" i="6"/>
  <c r="M664" i="6" s="1"/>
  <c r="L703" i="6"/>
  <c r="M703" i="6" s="1"/>
  <c r="L956" i="6"/>
  <c r="M956" i="6" s="1"/>
  <c r="L1042" i="6"/>
  <c r="M1042" i="6" s="1"/>
  <c r="L1166" i="6"/>
  <c r="M1166" i="6" s="1"/>
  <c r="L1185" i="6"/>
  <c r="M1185" i="6" s="1"/>
  <c r="L1234" i="6"/>
  <c r="M1234" i="6" s="1"/>
  <c r="L1260" i="6"/>
  <c r="M1260" i="6" s="1"/>
  <c r="L1287" i="6"/>
  <c r="M1287" i="6" s="1"/>
  <c r="L1310" i="6"/>
  <c r="M1310" i="6" s="1"/>
  <c r="L1348" i="6"/>
  <c r="M1348" i="6" s="1"/>
  <c r="L74" i="6"/>
  <c r="M74" i="6" s="1"/>
  <c r="L244" i="6"/>
  <c r="M244" i="6" s="1"/>
  <c r="L311" i="6"/>
  <c r="M311" i="6" s="1"/>
  <c r="L362" i="6"/>
  <c r="M362" i="6" s="1"/>
  <c r="L452" i="6"/>
  <c r="M452" i="6" s="1"/>
  <c r="L545" i="6"/>
  <c r="M545" i="6" s="1"/>
  <c r="L577" i="6"/>
  <c r="M577" i="6" s="1"/>
  <c r="L604" i="6"/>
  <c r="M604" i="6" s="1"/>
  <c r="L627" i="6"/>
  <c r="M627" i="6" s="1"/>
  <c r="L652" i="6"/>
  <c r="M652" i="6" s="1"/>
  <c r="L687" i="6"/>
  <c r="M687" i="6" s="1"/>
  <c r="L1167" i="6"/>
  <c r="M1167" i="6" s="1"/>
  <c r="L1186" i="6"/>
  <c r="M1186" i="6" s="1"/>
  <c r="L1261" i="6"/>
  <c r="M1261" i="6" s="1"/>
  <c r="L59" i="6"/>
  <c r="M59" i="6" s="1"/>
  <c r="L270" i="6"/>
  <c r="M270" i="6" s="1"/>
  <c r="L499" i="6"/>
  <c r="M499" i="6" s="1"/>
  <c r="L546" i="6"/>
  <c r="M546" i="6" s="1"/>
  <c r="L578" i="6"/>
  <c r="M578" i="6" s="1"/>
  <c r="L605" i="6"/>
  <c r="M605" i="6" s="1"/>
  <c r="L752" i="6"/>
  <c r="M752" i="6" s="1"/>
  <c r="L1059" i="6"/>
  <c r="M1059" i="6" s="1"/>
  <c r="L1092" i="6"/>
  <c r="M1092" i="6" s="1"/>
  <c r="L1183" i="6"/>
  <c r="M1183" i="6" s="1"/>
  <c r="L1236" i="6"/>
  <c r="M1236" i="6" s="1"/>
  <c r="L1262" i="6"/>
  <c r="M1262" i="6" s="1"/>
  <c r="L1289" i="6"/>
  <c r="M1289" i="6" s="1"/>
  <c r="L13" i="6"/>
  <c r="M13" i="6" s="1"/>
  <c r="L179" i="6"/>
  <c r="M179" i="6" s="1"/>
  <c r="L260" i="6"/>
  <c r="M260" i="6" s="1"/>
  <c r="L571" i="6"/>
  <c r="M571" i="6" s="1"/>
  <c r="L597" i="6"/>
  <c r="M597" i="6" s="1"/>
  <c r="L1427" i="6"/>
  <c r="M1427" i="6" s="1"/>
  <c r="L1477" i="6"/>
  <c r="M1477" i="6" s="1"/>
  <c r="L231" i="6"/>
  <c r="M231" i="6" s="1"/>
  <c r="L339" i="6"/>
  <c r="M339" i="6" s="1"/>
  <c r="L1111" i="6"/>
  <c r="M1111" i="6" s="1"/>
  <c r="L1170" i="6"/>
  <c r="M1170" i="6" s="1"/>
  <c r="L1365" i="6"/>
  <c r="M1365" i="6" s="1"/>
  <c r="L1457" i="6"/>
  <c r="M1457" i="6" s="1"/>
  <c r="L105" i="6"/>
  <c r="M105" i="6" s="1"/>
  <c r="L1638" i="6"/>
  <c r="M1638" i="6" s="1"/>
  <c r="L1762" i="6"/>
  <c r="M1762" i="6" s="1"/>
  <c r="L1852" i="6"/>
  <c r="M1852" i="6" s="1"/>
  <c r="L1876" i="6"/>
  <c r="M1876" i="6" s="1"/>
  <c r="L1913" i="6"/>
  <c r="M1913" i="6" s="1"/>
  <c r="L259" i="6"/>
  <c r="M259" i="6" s="1"/>
  <c r="L333" i="6"/>
  <c r="M333" i="6" s="1"/>
  <c r="L476" i="6"/>
  <c r="M476" i="6" s="1"/>
  <c r="L1504" i="6"/>
  <c r="M1504" i="6" s="1"/>
  <c r="L1549" i="6"/>
  <c r="M1549" i="6" s="1"/>
  <c r="L1630" i="6"/>
  <c r="M1630" i="6" s="1"/>
  <c r="L1797" i="6"/>
  <c r="M1797" i="6" s="1"/>
  <c r="L1899" i="6"/>
  <c r="M1899" i="6" s="1"/>
  <c r="L1935" i="6"/>
  <c r="M1935" i="6" s="1"/>
  <c r="L253" i="6"/>
  <c r="M253" i="6" s="1"/>
  <c r="L1273" i="6"/>
  <c r="M1273" i="6" s="1"/>
  <c r="L1543" i="6"/>
  <c r="M1543" i="6" s="1"/>
  <c r="L1906" i="6"/>
  <c r="M1906" i="6" s="1"/>
  <c r="L1930" i="6"/>
  <c r="M1930" i="6" s="1"/>
  <c r="L1946" i="6"/>
  <c r="M1946" i="6" s="1"/>
  <c r="L15" i="6"/>
  <c r="M15" i="6" s="1"/>
  <c r="L88" i="6"/>
  <c r="M88" i="6" s="1"/>
  <c r="L224" i="6"/>
  <c r="M224" i="6" s="1"/>
  <c r="L411" i="6"/>
  <c r="M411" i="6" s="1"/>
  <c r="L63" i="6"/>
  <c r="M63" i="6" s="1"/>
  <c r="L350" i="6"/>
  <c r="M350" i="6" s="1"/>
  <c r="L1774" i="6"/>
  <c r="M1774" i="6" s="1"/>
  <c r="L1800" i="6"/>
  <c r="M1800" i="6" s="1"/>
  <c r="L1887" i="6"/>
  <c r="M1887" i="6" s="1"/>
  <c r="L1907" i="6"/>
  <c r="M1907" i="6" s="1"/>
  <c r="L623" i="6"/>
  <c r="M623" i="6" s="1"/>
  <c r="L1515" i="6"/>
  <c r="M1515" i="6" s="1"/>
  <c r="L1606" i="6"/>
  <c r="M1606" i="6" s="1"/>
  <c r="L1699" i="6"/>
  <c r="M1699" i="6" s="1"/>
  <c r="L1767" i="6"/>
  <c r="M1767" i="6" s="1"/>
  <c r="L1839" i="6"/>
  <c r="M1839" i="6" s="1"/>
  <c r="L708" i="6"/>
  <c r="M708" i="6" s="1"/>
  <c r="L1490" i="6"/>
  <c r="M1490" i="6" s="1"/>
  <c r="L1545" i="6"/>
  <c r="M1545" i="6" s="1"/>
  <c r="L1733" i="6"/>
  <c r="M1733" i="6" s="1"/>
  <c r="L1811" i="6"/>
  <c r="M1811" i="6" s="1"/>
  <c r="L1848" i="6"/>
  <c r="M1848" i="6" s="1"/>
  <c r="L75" i="6"/>
  <c r="M75" i="6" s="1"/>
  <c r="L278" i="6"/>
  <c r="M278" i="6" s="1"/>
  <c r="L422" i="6"/>
  <c r="M422" i="6" s="1"/>
  <c r="L1121" i="6"/>
  <c r="M1121" i="6" s="1"/>
  <c r="L1307" i="6"/>
  <c r="M1307" i="6" s="1"/>
  <c r="L1627" i="6"/>
  <c r="M1627" i="6" s="1"/>
  <c r="L1742" i="6"/>
  <c r="M1742" i="6" s="1"/>
  <c r="L1920" i="6"/>
  <c r="M1920" i="6" s="1"/>
  <c r="L167" i="6"/>
  <c r="M167" i="6" s="1"/>
  <c r="L791" i="6"/>
  <c r="M791" i="6" s="1"/>
  <c r="L985" i="6"/>
  <c r="M985" i="6" s="1"/>
  <c r="L669" i="6"/>
  <c r="M669" i="6" s="1"/>
  <c r="L1581" i="6"/>
  <c r="M1581" i="6" s="1"/>
  <c r="L1710" i="6"/>
  <c r="M1710" i="6" s="1"/>
  <c r="L914" i="6"/>
  <c r="M914" i="6" s="1"/>
  <c r="L1405" i="6"/>
  <c r="M1405" i="6" s="1"/>
  <c r="L1621" i="6"/>
  <c r="M1621" i="6" s="1"/>
  <c r="L1834" i="6"/>
  <c r="M1834" i="6" s="1"/>
  <c r="L672" i="6"/>
  <c r="M672" i="6" s="1"/>
  <c r="L846" i="6"/>
  <c r="M846" i="6" s="1"/>
  <c r="L901" i="6"/>
  <c r="M901" i="6" s="1"/>
  <c r="L998" i="6"/>
  <c r="M998" i="6" s="1"/>
  <c r="L1645" i="6"/>
  <c r="M1645" i="6" s="1"/>
  <c r="L681" i="6"/>
  <c r="M681" i="6" s="1"/>
  <c r="L983" i="6"/>
  <c r="M983" i="6" s="1"/>
  <c r="R1075" i="6"/>
  <c r="U1075" i="6"/>
  <c r="W1075" i="6" s="1"/>
  <c r="U527" i="6"/>
  <c r="R527" i="6"/>
  <c r="U1942" i="6"/>
  <c r="W1942" i="6" s="1"/>
  <c r="R1942" i="6"/>
  <c r="R1629" i="6"/>
  <c r="U1629" i="6"/>
  <c r="U1768" i="6"/>
  <c r="R1768" i="6"/>
  <c r="T1768" i="6" s="1"/>
  <c r="U1810" i="6"/>
  <c r="R1810" i="6"/>
  <c r="U134" i="6"/>
  <c r="W134" i="6" s="1"/>
  <c r="R134" i="6"/>
  <c r="L106" i="6"/>
  <c r="M106" i="6" s="1"/>
  <c r="L265" i="6"/>
  <c r="M265" i="6" s="1"/>
  <c r="L1223" i="6"/>
  <c r="M1223" i="6" s="1"/>
  <c r="L434" i="6"/>
  <c r="M434" i="6" s="1"/>
  <c r="L1294" i="6"/>
  <c r="M1294" i="6" s="1"/>
  <c r="L1211" i="6"/>
  <c r="M1211" i="6" s="1"/>
  <c r="L393" i="6"/>
  <c r="M393" i="6" s="1"/>
  <c r="L1124" i="6"/>
  <c r="M1124" i="6" s="1"/>
  <c r="L120" i="6"/>
  <c r="M120" i="6" s="1"/>
  <c r="L588" i="6"/>
  <c r="M588" i="6" s="1"/>
  <c r="L720" i="6"/>
  <c r="M720" i="6" s="1"/>
  <c r="L114" i="6"/>
  <c r="M114" i="6" s="1"/>
  <c r="L174" i="6"/>
  <c r="M174" i="6" s="1"/>
  <c r="L197" i="6"/>
  <c r="M197" i="6" s="1"/>
  <c r="L274" i="6"/>
  <c r="M274" i="6" s="1"/>
  <c r="L359" i="6"/>
  <c r="M359" i="6" s="1"/>
  <c r="L383" i="6"/>
  <c r="M383" i="6" s="1"/>
  <c r="L494" i="6"/>
  <c r="M494" i="6" s="1"/>
  <c r="L561" i="6"/>
  <c r="M561" i="6" s="1"/>
  <c r="L1063" i="6"/>
  <c r="M1063" i="6" s="1"/>
  <c r="L1096" i="6"/>
  <c r="M1096" i="6" s="1"/>
  <c r="L1122" i="6"/>
  <c r="M1122" i="6" s="1"/>
  <c r="L1180" i="6"/>
  <c r="M1180" i="6" s="1"/>
  <c r="L1250" i="6"/>
  <c r="M1250" i="6" s="1"/>
  <c r="L1323" i="6"/>
  <c r="M1323" i="6" s="1"/>
  <c r="L1346" i="6"/>
  <c r="M1346" i="6" s="1"/>
  <c r="L65" i="6"/>
  <c r="M65" i="6" s="1"/>
  <c r="L115" i="6"/>
  <c r="M115" i="6" s="1"/>
  <c r="L191" i="6"/>
  <c r="M191" i="6" s="1"/>
  <c r="L241" i="6"/>
  <c r="M241" i="6" s="1"/>
  <c r="L441" i="6"/>
  <c r="M441" i="6" s="1"/>
  <c r="L519" i="6"/>
  <c r="M519" i="6" s="1"/>
  <c r="L663" i="6"/>
  <c r="M663" i="6" s="1"/>
  <c r="L702" i="6"/>
  <c r="M702" i="6" s="1"/>
  <c r="L724" i="6"/>
  <c r="M724" i="6" s="1"/>
  <c r="L1041" i="6"/>
  <c r="M1041" i="6" s="1"/>
  <c r="L1482" i="6"/>
  <c r="M1482" i="6" s="1"/>
  <c r="L73" i="6"/>
  <c r="M73" i="6" s="1"/>
  <c r="L116" i="6"/>
  <c r="M116" i="6" s="1"/>
  <c r="L385" i="6"/>
  <c r="M385" i="6" s="1"/>
  <c r="L584" i="6"/>
  <c r="M584" i="6" s="1"/>
  <c r="L1123" i="6"/>
  <c r="M1123" i="6" s="1"/>
  <c r="L1217" i="6"/>
  <c r="M1217" i="6" s="1"/>
  <c r="L1325" i="6"/>
  <c r="M1325" i="6" s="1"/>
  <c r="L1378" i="6"/>
  <c r="M1378" i="6" s="1"/>
  <c r="L1483" i="6"/>
  <c r="M1483" i="6" s="1"/>
  <c r="L91" i="6"/>
  <c r="M91" i="6" s="1"/>
  <c r="L219" i="6"/>
  <c r="M219" i="6" s="1"/>
  <c r="L521" i="6"/>
  <c r="M521" i="6" s="1"/>
  <c r="L704" i="6"/>
  <c r="M704" i="6" s="1"/>
  <c r="L726" i="6"/>
  <c r="M726" i="6" s="1"/>
  <c r="L1131" i="6"/>
  <c r="M1131" i="6" s="1"/>
  <c r="L1218" i="6"/>
  <c r="M1218" i="6" s="1"/>
  <c r="L1235" i="6"/>
  <c r="M1235" i="6" s="1"/>
  <c r="L1440" i="6"/>
  <c r="M1440" i="6" s="1"/>
  <c r="L1474" i="6"/>
  <c r="M1474" i="6" s="1"/>
  <c r="L76" i="6"/>
  <c r="M76" i="6" s="1"/>
  <c r="L102" i="6"/>
  <c r="M102" i="6" s="1"/>
  <c r="L666" i="6"/>
  <c r="M666" i="6" s="1"/>
  <c r="L727" i="6"/>
  <c r="M727" i="6" s="1"/>
  <c r="L1035" i="6"/>
  <c r="M1035" i="6" s="1"/>
  <c r="L1390" i="6"/>
  <c r="M1390" i="6" s="1"/>
  <c r="L203" i="6"/>
  <c r="M203" i="6" s="1"/>
  <c r="L364" i="6"/>
  <c r="M364" i="6" s="1"/>
  <c r="L437" i="6"/>
  <c r="M437" i="6" s="1"/>
  <c r="L491" i="6"/>
  <c r="M491" i="6" s="1"/>
  <c r="L515" i="6"/>
  <c r="M515" i="6" s="1"/>
  <c r="L539" i="6"/>
  <c r="M539" i="6" s="1"/>
  <c r="L865" i="6"/>
  <c r="M865" i="6" s="1"/>
  <c r="L1045" i="6"/>
  <c r="M1045" i="6" s="1"/>
  <c r="L1126" i="6"/>
  <c r="M1126" i="6" s="1"/>
  <c r="L1161" i="6"/>
  <c r="M1161" i="6" s="1"/>
  <c r="L1191" i="6"/>
  <c r="M1191" i="6" s="1"/>
  <c r="L1381" i="6"/>
  <c r="M1381" i="6" s="1"/>
  <c r="L1407" i="6"/>
  <c r="M1407" i="6" s="1"/>
  <c r="L61" i="6"/>
  <c r="M61" i="6" s="1"/>
  <c r="L87" i="6"/>
  <c r="M87" i="6" s="1"/>
  <c r="L112" i="6"/>
  <c r="M112" i="6" s="1"/>
  <c r="L180" i="6"/>
  <c r="M180" i="6" s="1"/>
  <c r="L204" i="6"/>
  <c r="M204" i="6" s="1"/>
  <c r="L289" i="6"/>
  <c r="M289" i="6" s="1"/>
  <c r="L314" i="6"/>
  <c r="M314" i="6" s="1"/>
  <c r="L516" i="6"/>
  <c r="M516" i="6" s="1"/>
  <c r="L540" i="6"/>
  <c r="M540" i="6" s="1"/>
  <c r="L580" i="6"/>
  <c r="M580" i="6" s="1"/>
  <c r="L647" i="6"/>
  <c r="M647" i="6" s="1"/>
  <c r="L794" i="6"/>
  <c r="M794" i="6" s="1"/>
  <c r="L1054" i="6"/>
  <c r="M1054" i="6" s="1"/>
  <c r="L1081" i="6"/>
  <c r="M1081" i="6" s="1"/>
  <c r="L1206" i="6"/>
  <c r="M1206" i="6" s="1"/>
  <c r="L1337" i="6"/>
  <c r="M1337" i="6" s="1"/>
  <c r="L468" i="6"/>
  <c r="M468" i="6" s="1"/>
  <c r="L1663" i="6"/>
  <c r="M1663" i="6" s="1"/>
  <c r="L1711" i="6"/>
  <c r="M1711" i="6" s="1"/>
  <c r="L1736" i="6"/>
  <c r="M1736" i="6" s="1"/>
  <c r="L1835" i="6"/>
  <c r="M1835" i="6" s="1"/>
  <c r="L1898" i="6"/>
  <c r="M1898" i="6" s="1"/>
  <c r="L117" i="6"/>
  <c r="M117" i="6" s="1"/>
  <c r="L169" i="6"/>
  <c r="M169" i="6" s="1"/>
  <c r="L1330" i="6"/>
  <c r="M1330" i="6" s="1"/>
  <c r="L1486" i="6"/>
  <c r="M1486" i="6" s="1"/>
  <c r="L1601" i="6"/>
  <c r="M1601" i="6" s="1"/>
  <c r="L1696" i="6"/>
  <c r="M1696" i="6" s="1"/>
  <c r="L1721" i="6"/>
  <c r="M1721" i="6" s="1"/>
  <c r="L1772" i="6"/>
  <c r="M1772" i="6" s="1"/>
  <c r="L1894" i="6"/>
  <c r="M1894" i="6" s="1"/>
  <c r="L1914" i="6"/>
  <c r="M1914" i="6" s="1"/>
  <c r="L1497" i="6"/>
  <c r="M1497" i="6" s="1"/>
  <c r="L1587" i="6"/>
  <c r="M1587" i="6" s="1"/>
  <c r="L1612" i="6"/>
  <c r="M1612" i="6" s="1"/>
  <c r="L1665" i="6"/>
  <c r="M1665" i="6" s="1"/>
  <c r="L1689" i="6"/>
  <c r="M1689" i="6" s="1"/>
  <c r="L1713" i="6"/>
  <c r="M1713" i="6" s="1"/>
  <c r="L1815" i="6"/>
  <c r="M1815" i="6" s="1"/>
  <c r="L1030" i="6"/>
  <c r="M1030" i="6" s="1"/>
  <c r="L1409" i="6"/>
  <c r="M1409" i="6" s="1"/>
  <c r="L1536" i="6"/>
  <c r="M1536" i="6" s="1"/>
  <c r="L1614" i="6"/>
  <c r="M1614" i="6" s="1"/>
  <c r="L1714" i="6"/>
  <c r="M1714" i="6" s="1"/>
  <c r="L1739" i="6"/>
  <c r="M1739" i="6" s="1"/>
  <c r="L1925" i="6"/>
  <c r="M1925" i="6" s="1"/>
  <c r="L164" i="6"/>
  <c r="M164" i="6" s="1"/>
  <c r="L1038" i="6"/>
  <c r="M1038" i="6" s="1"/>
  <c r="L1552" i="6"/>
  <c r="M1552" i="6" s="1"/>
  <c r="L1580" i="6"/>
  <c r="M1580" i="6" s="1"/>
  <c r="L1651" i="6"/>
  <c r="M1651" i="6" s="1"/>
  <c r="L1675" i="6"/>
  <c r="M1675" i="6" s="1"/>
  <c r="L1817" i="6"/>
  <c r="M1817" i="6" s="1"/>
  <c r="L1872" i="6"/>
  <c r="M1872" i="6" s="1"/>
  <c r="L1908" i="6"/>
  <c r="M1908" i="6" s="1"/>
  <c r="L173" i="6"/>
  <c r="M173" i="6" s="1"/>
  <c r="L269" i="6"/>
  <c r="M269" i="6" s="1"/>
  <c r="L307" i="6"/>
  <c r="M307" i="6" s="1"/>
  <c r="L413" i="6"/>
  <c r="M413" i="6" s="1"/>
  <c r="L439" i="6"/>
  <c r="M439" i="6" s="1"/>
  <c r="L1366" i="6"/>
  <c r="M1366" i="6" s="1"/>
  <c r="L1523" i="6"/>
  <c r="M1523" i="6" s="1"/>
  <c r="L1644" i="6"/>
  <c r="M1644" i="6" s="1"/>
  <c r="L1758" i="6"/>
  <c r="M1758" i="6" s="1"/>
  <c r="L1783" i="6"/>
  <c r="M1783" i="6" s="1"/>
  <c r="L1895" i="6"/>
  <c r="M1895" i="6" s="1"/>
  <c r="L573" i="6"/>
  <c r="M573" i="6" s="1"/>
  <c r="L1502" i="6"/>
  <c r="M1502" i="6" s="1"/>
  <c r="L1546" i="6"/>
  <c r="M1546" i="6" s="1"/>
  <c r="L1717" i="6"/>
  <c r="M1717" i="6" s="1"/>
  <c r="L1833" i="6"/>
  <c r="M1833" i="6" s="1"/>
  <c r="L1874" i="6"/>
  <c r="M1874" i="6" s="1"/>
  <c r="L62" i="6"/>
  <c r="M62" i="6" s="1"/>
  <c r="L1525" i="6"/>
  <c r="M1525" i="6" s="1"/>
  <c r="L77" i="6"/>
  <c r="M77" i="6" s="1"/>
  <c r="L668" i="6"/>
  <c r="M668" i="6" s="1"/>
  <c r="L881" i="6"/>
  <c r="M881" i="6" s="1"/>
  <c r="L778" i="6"/>
  <c r="M778" i="6" s="1"/>
  <c r="L1743" i="6"/>
  <c r="M1743" i="6" s="1"/>
  <c r="L939" i="6"/>
  <c r="M939" i="6" s="1"/>
  <c r="L1249" i="6"/>
  <c r="M1249" i="6" s="1"/>
  <c r="L740" i="6"/>
  <c r="M740" i="6" s="1"/>
  <c r="L861" i="6"/>
  <c r="M861" i="6" s="1"/>
  <c r="L893" i="6"/>
  <c r="M893" i="6" s="1"/>
  <c r="L933" i="6"/>
  <c r="M933" i="6" s="1"/>
  <c r="L1156" i="6"/>
  <c r="M1156" i="6" s="1"/>
  <c r="L1371" i="6"/>
  <c r="M1371" i="6" s="1"/>
  <c r="L1562" i="6"/>
  <c r="M1562" i="6" s="1"/>
  <c r="L1765" i="6"/>
  <c r="M1765" i="6" s="1"/>
  <c r="L558" i="6"/>
  <c r="M558" i="6" s="1"/>
  <c r="L828" i="6"/>
  <c r="M828" i="6" s="1"/>
  <c r="L870" i="6"/>
  <c r="M870" i="6" s="1"/>
  <c r="L974" i="6"/>
  <c r="M974" i="6" s="1"/>
  <c r="U1766" i="6"/>
  <c r="W1766" i="6" s="1"/>
  <c r="R1766" i="6"/>
  <c r="R160" i="6"/>
  <c r="T160" i="6" s="1"/>
  <c r="U160" i="6"/>
  <c r="U493" i="6"/>
  <c r="R493" i="6"/>
  <c r="T493" i="6" s="1"/>
  <c r="R1244" i="6"/>
  <c r="U1244" i="6"/>
  <c r="U588" i="6"/>
  <c r="R588" i="6"/>
  <c r="T588" i="6" s="1"/>
  <c r="U1041" i="6"/>
  <c r="R1041" i="6"/>
  <c r="R1024" i="6"/>
  <c r="U1024" i="6"/>
  <c r="W1024" i="6" s="1"/>
  <c r="U1119" i="6"/>
  <c r="R1119" i="6"/>
  <c r="R1378" i="6"/>
  <c r="U1378" i="6"/>
  <c r="W1378" i="6" s="1"/>
  <c r="R1332" i="6"/>
  <c r="U1332" i="6"/>
  <c r="V1265" i="6"/>
  <c r="S1265" i="6"/>
  <c r="T1265" i="6" s="1"/>
  <c r="L375" i="6"/>
  <c r="M375" i="6" s="1"/>
  <c r="L658" i="6"/>
  <c r="M658" i="6" s="1"/>
  <c r="L1114" i="6"/>
  <c r="M1114" i="6" s="1"/>
  <c r="L336" i="6"/>
  <c r="M336" i="6" s="1"/>
  <c r="L1395" i="6"/>
  <c r="M1395" i="6" s="1"/>
  <c r="L977" i="6"/>
  <c r="M977" i="6" s="1"/>
  <c r="L1227" i="6"/>
  <c r="M1227" i="6" s="1"/>
  <c r="L1468" i="6"/>
  <c r="M1468" i="6" s="1"/>
  <c r="L39" i="6"/>
  <c r="M39" i="6" s="1"/>
  <c r="L216" i="6"/>
  <c r="M216" i="6" s="1"/>
  <c r="L398" i="6"/>
  <c r="M398" i="6" s="1"/>
  <c r="L440" i="6"/>
  <c r="M440" i="6" s="1"/>
  <c r="L469" i="6"/>
  <c r="M469" i="6" s="1"/>
  <c r="L608" i="6"/>
  <c r="M608" i="6" s="1"/>
  <c r="L633" i="6"/>
  <c r="M633" i="6" s="1"/>
  <c r="L717" i="6"/>
  <c r="M717" i="6" s="1"/>
  <c r="L738" i="6"/>
  <c r="M738" i="6" s="1"/>
  <c r="L1208" i="6"/>
  <c r="M1208" i="6" s="1"/>
  <c r="L1401" i="6"/>
  <c r="M1401" i="6" s="1"/>
  <c r="L1422" i="6"/>
  <c r="M1422" i="6" s="1"/>
  <c r="L1444" i="6"/>
  <c r="M1444" i="6" s="1"/>
  <c r="L41" i="6"/>
  <c r="M41" i="6" s="1"/>
  <c r="L368" i="6"/>
  <c r="M368" i="6" s="1"/>
  <c r="L593" i="6"/>
  <c r="M593" i="6" s="1"/>
  <c r="L617" i="6"/>
  <c r="M617" i="6" s="1"/>
  <c r="L642" i="6"/>
  <c r="M642" i="6" s="1"/>
  <c r="L1097" i="6"/>
  <c r="M1097" i="6" s="1"/>
  <c r="L1138" i="6"/>
  <c r="M1138" i="6" s="1"/>
  <c r="L1251" i="6"/>
  <c r="M1251" i="6" s="1"/>
  <c r="L1324" i="6"/>
  <c r="M1324" i="6" s="1"/>
  <c r="L1347" i="6"/>
  <c r="M1347" i="6" s="1"/>
  <c r="L1377" i="6"/>
  <c r="M1377" i="6" s="1"/>
  <c r="L1403" i="6"/>
  <c r="M1403" i="6" s="1"/>
  <c r="L90" i="6"/>
  <c r="M90" i="6" s="1"/>
  <c r="L243" i="6"/>
  <c r="M243" i="6" s="1"/>
  <c r="L361" i="6"/>
  <c r="M361" i="6" s="1"/>
  <c r="L610" i="6"/>
  <c r="M610" i="6" s="1"/>
  <c r="L1017" i="6"/>
  <c r="M1017" i="6" s="1"/>
  <c r="L1195" i="6"/>
  <c r="M1195" i="6" s="1"/>
  <c r="L1418" i="6"/>
  <c r="M1418" i="6" s="1"/>
  <c r="L19" i="6"/>
  <c r="M19" i="6" s="1"/>
  <c r="L43" i="6"/>
  <c r="M43" i="6" s="1"/>
  <c r="L277" i="6"/>
  <c r="M277" i="6" s="1"/>
  <c r="L378" i="6"/>
  <c r="M378" i="6" s="1"/>
  <c r="L537" i="6"/>
  <c r="M537" i="6" s="1"/>
  <c r="L665" i="6"/>
  <c r="M665" i="6" s="1"/>
  <c r="L1052" i="6"/>
  <c r="M1052" i="6" s="1"/>
  <c r="L1076" i="6"/>
  <c r="M1076" i="6" s="1"/>
  <c r="L1108" i="6"/>
  <c r="M1108" i="6" s="1"/>
  <c r="L1196" i="6"/>
  <c r="M1196" i="6" s="1"/>
  <c r="L1278" i="6"/>
  <c r="M1278" i="6" s="1"/>
  <c r="L1303" i="6"/>
  <c r="M1303" i="6" s="1"/>
  <c r="L4" i="6"/>
  <c r="M4" i="6" s="1"/>
  <c r="L28" i="6"/>
  <c r="M28" i="6" s="1"/>
  <c r="L186" i="6"/>
  <c r="M186" i="6" s="1"/>
  <c r="L210" i="6"/>
  <c r="M210" i="6" s="1"/>
  <c r="L347" i="6"/>
  <c r="M347" i="6" s="1"/>
  <c r="L371" i="6"/>
  <c r="M371" i="6" s="1"/>
  <c r="L394" i="6"/>
  <c r="M394" i="6" s="1"/>
  <c r="L514" i="6"/>
  <c r="M514" i="6" s="1"/>
  <c r="L705" i="6"/>
  <c r="M705" i="6" s="1"/>
  <c r="L1117" i="6"/>
  <c r="M1117" i="6" s="1"/>
  <c r="L1142" i="6"/>
  <c r="M1142" i="6" s="1"/>
  <c r="L1190" i="6"/>
  <c r="M1190" i="6" s="1"/>
  <c r="L1212" i="6"/>
  <c r="M1212" i="6" s="1"/>
  <c r="L1304" i="6"/>
  <c r="M1304" i="6" s="1"/>
  <c r="L1433" i="6"/>
  <c r="M1433" i="6" s="1"/>
  <c r="L1455" i="6"/>
  <c r="M1455" i="6" s="1"/>
  <c r="L1467" i="6"/>
  <c r="M1467" i="6" s="1"/>
  <c r="L37" i="6"/>
  <c r="M37" i="6" s="1"/>
  <c r="L121" i="6"/>
  <c r="M121" i="6" s="1"/>
  <c r="L222" i="6"/>
  <c r="M222" i="6" s="1"/>
  <c r="L288" i="6"/>
  <c r="M288" i="6" s="1"/>
  <c r="L338" i="6"/>
  <c r="M338" i="6" s="1"/>
  <c r="L646" i="6"/>
  <c r="M646" i="6" s="1"/>
  <c r="L706" i="6"/>
  <c r="M706" i="6" s="1"/>
  <c r="L1101" i="6"/>
  <c r="M1101" i="6" s="1"/>
  <c r="L1305" i="6"/>
  <c r="M1305" i="6" s="1"/>
  <c r="L1328" i="6"/>
  <c r="M1328" i="6" s="1"/>
  <c r="L1351" i="6"/>
  <c r="M1351" i="6" s="1"/>
  <c r="L1442" i="6"/>
  <c r="M1442" i="6" s="1"/>
  <c r="L14" i="6"/>
  <c r="M14" i="6" s="1"/>
  <c r="L357" i="6"/>
  <c r="M357" i="6" s="1"/>
  <c r="L404" i="6"/>
  <c r="M404" i="6" s="1"/>
  <c r="L492" i="6"/>
  <c r="M492" i="6" s="1"/>
  <c r="L599" i="6"/>
  <c r="M599" i="6" s="1"/>
  <c r="L622" i="6"/>
  <c r="M622" i="6" s="1"/>
  <c r="L746" i="6"/>
  <c r="M746" i="6" s="1"/>
  <c r="L986" i="6"/>
  <c r="M986" i="6" s="1"/>
  <c r="L1029" i="6"/>
  <c r="M1029" i="6" s="1"/>
  <c r="L1127" i="6"/>
  <c r="M1127" i="6" s="1"/>
  <c r="L1162" i="6"/>
  <c r="M1162" i="6" s="1"/>
  <c r="L1240" i="6"/>
  <c r="M1240" i="6" s="1"/>
  <c r="L1264" i="6"/>
  <c r="M1264" i="6" s="1"/>
  <c r="L1314" i="6"/>
  <c r="M1314" i="6" s="1"/>
  <c r="L1428" i="6"/>
  <c r="M1428" i="6" s="1"/>
  <c r="L38" i="6"/>
  <c r="M38" i="6" s="1"/>
  <c r="L1322" i="6"/>
  <c r="M1322" i="6" s="1"/>
  <c r="L1548" i="6"/>
  <c r="M1548" i="6" s="1"/>
  <c r="L1893" i="6"/>
  <c r="M1893" i="6" s="1"/>
  <c r="L417" i="6"/>
  <c r="M417" i="6" s="1"/>
  <c r="L113" i="6"/>
  <c r="M113" i="6" s="1"/>
  <c r="L1145" i="6"/>
  <c r="M1145" i="6" s="1"/>
  <c r="L1648" i="6"/>
  <c r="M1648" i="6" s="1"/>
  <c r="L426" i="6"/>
  <c r="M426" i="6" s="1"/>
  <c r="L1022" i="6"/>
  <c r="M1022" i="6" s="1"/>
  <c r="L1558" i="6"/>
  <c r="M1558" i="6" s="1"/>
  <c r="L1790" i="6"/>
  <c r="M1790" i="6" s="1"/>
  <c r="L1837" i="6"/>
  <c r="M1837" i="6" s="1"/>
  <c r="L1854" i="6"/>
  <c r="M1854" i="6" s="1"/>
  <c r="L138" i="6"/>
  <c r="M138" i="6" s="1"/>
  <c r="L205" i="6"/>
  <c r="M205" i="6" s="1"/>
  <c r="L1642" i="6"/>
  <c r="M1642" i="6" s="1"/>
  <c r="L1666" i="6"/>
  <c r="M1666" i="6" s="1"/>
  <c r="L254" i="6"/>
  <c r="M254" i="6" s="1"/>
  <c r="L366" i="6"/>
  <c r="M366" i="6" s="1"/>
  <c r="L1507" i="6"/>
  <c r="M1507" i="6" s="1"/>
  <c r="L1529" i="6"/>
  <c r="M1529" i="6" s="1"/>
  <c r="L1624" i="6"/>
  <c r="M1624" i="6" s="1"/>
  <c r="L1691" i="6"/>
  <c r="M1691" i="6" s="1"/>
  <c r="L1715" i="6"/>
  <c r="M1715" i="6" s="1"/>
  <c r="L1847" i="6"/>
  <c r="M1847" i="6" s="1"/>
  <c r="L1888" i="6"/>
  <c r="M1888" i="6" s="1"/>
  <c r="L1501" i="6"/>
  <c r="M1501" i="6" s="1"/>
  <c r="L1564" i="6"/>
  <c r="M1564" i="6" s="1"/>
  <c r="L1590" i="6"/>
  <c r="M1590" i="6" s="1"/>
  <c r="L1684" i="6"/>
  <c r="M1684" i="6" s="1"/>
  <c r="L1708" i="6"/>
  <c r="M1708" i="6" s="1"/>
  <c r="L1889" i="6"/>
  <c r="M1889" i="6" s="1"/>
  <c r="L1901" i="6"/>
  <c r="M1901" i="6" s="1"/>
  <c r="L1926" i="6"/>
  <c r="M1926" i="6" s="1"/>
  <c r="L716" i="6"/>
  <c r="M716" i="6" s="1"/>
  <c r="L1479" i="6"/>
  <c r="M1479" i="6" s="1"/>
  <c r="L1598" i="6"/>
  <c r="M1598" i="6" s="1"/>
  <c r="L1692" i="6"/>
  <c r="M1692" i="6" s="1"/>
  <c r="L1760" i="6"/>
  <c r="M1760" i="6" s="1"/>
  <c r="L1934" i="6"/>
  <c r="M1934" i="6" s="1"/>
  <c r="L805" i="6"/>
  <c r="M805" i="6" s="1"/>
  <c r="L831" i="6"/>
  <c r="M831" i="6" s="1"/>
  <c r="L1210" i="6"/>
  <c r="M1210" i="6" s="1"/>
  <c r="L1375" i="6"/>
  <c r="M1375" i="6" s="1"/>
  <c r="L1655" i="6"/>
  <c r="M1655" i="6" s="1"/>
  <c r="L1735" i="6"/>
  <c r="M1735" i="6" s="1"/>
  <c r="L199" i="6"/>
  <c r="M199" i="6" s="1"/>
  <c r="L555" i="6"/>
  <c r="M555" i="6" s="1"/>
  <c r="L722" i="6"/>
  <c r="M722" i="6" s="1"/>
  <c r="L969" i="6"/>
  <c r="M969" i="6" s="1"/>
  <c r="L1107" i="6"/>
  <c r="M1107" i="6" s="1"/>
  <c r="L1239" i="6"/>
  <c r="M1239" i="6" s="1"/>
  <c r="L1770" i="6"/>
  <c r="M1770" i="6" s="1"/>
  <c r="L754" i="6"/>
  <c r="M754" i="6" s="1"/>
  <c r="L1086" i="6"/>
  <c r="M1086" i="6" s="1"/>
  <c r="L921" i="6"/>
  <c r="M921" i="6" s="1"/>
  <c r="L1679" i="6"/>
  <c r="M1679" i="6" s="1"/>
  <c r="L1928" i="6"/>
  <c r="M1928" i="6" s="1"/>
  <c r="L168" i="6"/>
  <c r="M168" i="6" s="1"/>
  <c r="L911" i="6"/>
  <c r="M911" i="6" s="1"/>
  <c r="L829" i="6"/>
  <c r="M829" i="6" s="1"/>
  <c r="L855" i="6"/>
  <c r="M855" i="6" s="1"/>
  <c r="R1053" i="6"/>
  <c r="U1053" i="6"/>
  <c r="R1396" i="6"/>
  <c r="T1396" i="6" s="1"/>
  <c r="U1396" i="6"/>
  <c r="U1357" i="6"/>
  <c r="R1357" i="6"/>
  <c r="R687" i="6"/>
  <c r="U687" i="6"/>
  <c r="W687" i="6" s="1"/>
  <c r="L299" i="6"/>
  <c r="M299" i="6" s="1"/>
  <c r="L351" i="6"/>
  <c r="M351" i="6" s="1"/>
  <c r="L1242" i="6"/>
  <c r="M1242" i="6" s="1"/>
  <c r="L1266" i="6"/>
  <c r="M1266" i="6" s="1"/>
  <c r="L1317" i="6"/>
  <c r="M1317" i="6" s="1"/>
  <c r="L132" i="6"/>
  <c r="M132" i="6" s="1"/>
  <c r="L765" i="6"/>
  <c r="M765" i="6" s="1"/>
  <c r="L1349" i="6"/>
  <c r="M1349" i="6" s="1"/>
  <c r="L660" i="6"/>
  <c r="M660" i="6" s="1"/>
  <c r="L305" i="6"/>
  <c r="M305" i="6" s="1"/>
  <c r="L508" i="6"/>
  <c r="M508" i="6" s="1"/>
  <c r="L16" i="6"/>
  <c r="M16" i="6" s="1"/>
  <c r="L89" i="6"/>
  <c r="M89" i="6" s="1"/>
  <c r="L240" i="6"/>
  <c r="M240" i="6" s="1"/>
  <c r="L511" i="6"/>
  <c r="M511" i="6" s="1"/>
  <c r="L582" i="6"/>
  <c r="M582" i="6" s="1"/>
  <c r="L1137" i="6"/>
  <c r="M1137" i="6" s="1"/>
  <c r="L275" i="6"/>
  <c r="M275" i="6" s="1"/>
  <c r="L309" i="6"/>
  <c r="M309" i="6" s="1"/>
  <c r="L461" i="6"/>
  <c r="M461" i="6" s="1"/>
  <c r="L535" i="6"/>
  <c r="M535" i="6" s="1"/>
  <c r="L562" i="6"/>
  <c r="M562" i="6" s="1"/>
  <c r="L741" i="6"/>
  <c r="M741" i="6" s="1"/>
  <c r="L763" i="6"/>
  <c r="M763" i="6" s="1"/>
  <c r="L1064" i="6"/>
  <c r="M1064" i="6" s="1"/>
  <c r="L1173" i="6"/>
  <c r="M1173" i="6" s="1"/>
  <c r="L1209" i="6"/>
  <c r="M1209" i="6" s="1"/>
  <c r="L17" i="6"/>
  <c r="M17" i="6" s="1"/>
  <c r="L42" i="6"/>
  <c r="M42" i="6" s="1"/>
  <c r="L66" i="6"/>
  <c r="M66" i="6" s="1"/>
  <c r="L108" i="6"/>
  <c r="M108" i="6" s="1"/>
  <c r="L192" i="6"/>
  <c r="M192" i="6" s="1"/>
  <c r="L218" i="6"/>
  <c r="M218" i="6" s="1"/>
  <c r="L310" i="6"/>
  <c r="M310" i="6" s="1"/>
  <c r="L420" i="6"/>
  <c r="M420" i="6" s="1"/>
  <c r="L497" i="6"/>
  <c r="M497" i="6" s="1"/>
  <c r="L1231" i="6"/>
  <c r="M1231" i="6" s="1"/>
  <c r="L1252" i="6"/>
  <c r="M1252" i="6" s="1"/>
  <c r="L1302" i="6"/>
  <c r="M1302" i="6" s="1"/>
  <c r="L1369" i="6"/>
  <c r="M1369" i="6" s="1"/>
  <c r="L67" i="6"/>
  <c r="M67" i="6" s="1"/>
  <c r="L109" i="6"/>
  <c r="M109" i="6" s="1"/>
  <c r="L166" i="6"/>
  <c r="M166" i="6" s="1"/>
  <c r="L236" i="6"/>
  <c r="M236" i="6" s="1"/>
  <c r="L303" i="6"/>
  <c r="M303" i="6" s="1"/>
  <c r="L354" i="6"/>
  <c r="M354" i="6" s="1"/>
  <c r="L443" i="6"/>
  <c r="M443" i="6" s="1"/>
  <c r="L567" i="6"/>
  <c r="M567" i="6" s="1"/>
  <c r="L595" i="6"/>
  <c r="M595" i="6" s="1"/>
  <c r="L1158" i="6"/>
  <c r="M1158" i="6" s="1"/>
  <c r="L1182" i="6"/>
  <c r="M1182" i="6" s="1"/>
  <c r="L1253" i="6"/>
  <c r="M1253" i="6" s="1"/>
  <c r="L1454" i="6"/>
  <c r="M1454" i="6" s="1"/>
  <c r="L52" i="6"/>
  <c r="M52" i="6" s="1"/>
  <c r="L151" i="6"/>
  <c r="M151" i="6" s="1"/>
  <c r="L258" i="6"/>
  <c r="M258" i="6" s="1"/>
  <c r="L322" i="6"/>
  <c r="M322" i="6" s="1"/>
  <c r="L490" i="6"/>
  <c r="M490" i="6" s="1"/>
  <c r="L568" i="6"/>
  <c r="M568" i="6" s="1"/>
  <c r="L620" i="6"/>
  <c r="M620" i="6" s="1"/>
  <c r="L645" i="6"/>
  <c r="M645" i="6" s="1"/>
  <c r="L766" i="6"/>
  <c r="M766" i="6" s="1"/>
  <c r="L1176" i="6"/>
  <c r="M1176" i="6" s="1"/>
  <c r="L1254" i="6"/>
  <c r="M1254" i="6" s="1"/>
  <c r="L1280" i="6"/>
  <c r="M1280" i="6" s="1"/>
  <c r="L5" i="6"/>
  <c r="M5" i="6" s="1"/>
  <c r="L171" i="6"/>
  <c r="M171" i="6" s="1"/>
  <c r="L454" i="6"/>
  <c r="M454" i="6" s="1"/>
  <c r="L679" i="6"/>
  <c r="M679" i="6" s="1"/>
  <c r="L1177" i="6"/>
  <c r="M1177" i="6" s="1"/>
  <c r="L1421" i="6"/>
  <c r="M1421" i="6" s="1"/>
  <c r="L247" i="6"/>
  <c r="M247" i="6" s="1"/>
  <c r="L438" i="6"/>
  <c r="M438" i="6" s="1"/>
  <c r="L467" i="6"/>
  <c r="M467" i="6" s="1"/>
  <c r="L1102" i="6"/>
  <c r="M1102" i="6" s="1"/>
  <c r="L1221" i="6"/>
  <c r="M1221" i="6" s="1"/>
  <c r="L1291" i="6"/>
  <c r="M1291" i="6" s="1"/>
  <c r="L1357" i="6"/>
  <c r="M1357" i="6" s="1"/>
  <c r="L1382" i="6"/>
  <c r="M1382" i="6" s="1"/>
  <c r="L1408" i="6"/>
  <c r="M1408" i="6" s="1"/>
  <c r="L1461" i="6"/>
  <c r="M1461" i="6" s="1"/>
  <c r="L1519" i="6"/>
  <c r="M1519" i="6" s="1"/>
  <c r="L1600" i="6"/>
  <c r="M1600" i="6" s="1"/>
  <c r="L1629" i="6"/>
  <c r="M1629" i="6" s="1"/>
  <c r="L1703" i="6"/>
  <c r="M1703" i="6" s="1"/>
  <c r="L1753" i="6"/>
  <c r="M1753" i="6" s="1"/>
  <c r="L1805" i="6"/>
  <c r="M1805" i="6" s="1"/>
  <c r="L1904" i="6"/>
  <c r="M1904" i="6" s="1"/>
  <c r="L1929" i="6"/>
  <c r="M1929" i="6" s="1"/>
  <c r="L252" i="6"/>
  <c r="M252" i="6" s="1"/>
  <c r="L1496" i="6"/>
  <c r="M1496" i="6" s="1"/>
  <c r="L1542" i="6"/>
  <c r="M1542" i="6" s="1"/>
  <c r="L1568" i="6"/>
  <c r="M1568" i="6" s="1"/>
  <c r="L1620" i="6"/>
  <c r="M1620" i="6" s="1"/>
  <c r="L1763" i="6"/>
  <c r="M1763" i="6" s="1"/>
  <c r="L1788" i="6"/>
  <c r="M1788" i="6" s="1"/>
  <c r="L143" i="6"/>
  <c r="M143" i="6" s="1"/>
  <c r="L319" i="6"/>
  <c r="M319" i="6" s="1"/>
  <c r="L196" i="6"/>
  <c r="M196" i="6" s="1"/>
  <c r="L1213" i="6"/>
  <c r="M1213" i="6" s="1"/>
  <c r="L1924" i="6"/>
  <c r="M1924" i="6" s="1"/>
  <c r="L80" i="6"/>
  <c r="M80" i="6" s="1"/>
  <c r="L163" i="6"/>
  <c r="M163" i="6" s="1"/>
  <c r="L1488" i="6"/>
  <c r="M1488" i="6" s="1"/>
  <c r="L559" i="6"/>
  <c r="M559" i="6" s="1"/>
  <c r="L1489" i="6"/>
  <c r="M1489" i="6" s="1"/>
  <c r="L1596" i="6"/>
  <c r="M1596" i="6" s="1"/>
  <c r="L1643" i="6"/>
  <c r="M1643" i="6" s="1"/>
  <c r="L1757" i="6"/>
  <c r="M1757" i="6" s="1"/>
  <c r="L1782" i="6"/>
  <c r="M1782" i="6" s="1"/>
  <c r="L632" i="6"/>
  <c r="M632" i="6" s="1"/>
  <c r="L1472" i="6"/>
  <c r="M1472" i="6" s="1"/>
  <c r="L1635" i="6"/>
  <c r="M1635" i="6" s="1"/>
  <c r="L1660" i="6"/>
  <c r="M1660" i="6" s="1"/>
  <c r="L1802" i="6"/>
  <c r="M1802" i="6" s="1"/>
  <c r="L1867" i="6"/>
  <c r="M1867" i="6" s="1"/>
  <c r="L31" i="6"/>
  <c r="M31" i="6" s="1"/>
  <c r="L140" i="6"/>
  <c r="M140" i="6" s="1"/>
  <c r="L213" i="6"/>
  <c r="M213" i="6" s="1"/>
  <c r="L263" i="6"/>
  <c r="M263" i="6" s="1"/>
  <c r="L517" i="6"/>
  <c r="M517" i="6" s="1"/>
  <c r="L1565" i="6"/>
  <c r="M1565" i="6" s="1"/>
  <c r="L1669" i="6"/>
  <c r="M1669" i="6" s="1"/>
  <c r="L1734" i="6"/>
  <c r="M1734" i="6" s="1"/>
  <c r="L1868" i="6"/>
  <c r="M1868" i="6" s="1"/>
  <c r="L1890" i="6"/>
  <c r="M1890" i="6" s="1"/>
  <c r="L1911" i="6"/>
  <c r="M1911" i="6" s="1"/>
  <c r="L161" i="6"/>
  <c r="M161" i="6" s="1"/>
  <c r="L235" i="6"/>
  <c r="M235" i="6" s="1"/>
  <c r="L345" i="6"/>
  <c r="M345" i="6" s="1"/>
  <c r="L1662" i="6"/>
  <c r="M1662" i="6" s="1"/>
  <c r="L1851" i="6"/>
  <c r="M1851" i="6" s="1"/>
  <c r="L784" i="6"/>
  <c r="M784" i="6" s="1"/>
  <c r="L897" i="6"/>
  <c r="M897" i="6" s="1"/>
  <c r="L945" i="6"/>
  <c r="M945" i="6" s="1"/>
  <c r="L968" i="6"/>
  <c r="M968" i="6" s="1"/>
  <c r="L1001" i="6"/>
  <c r="M1001" i="6" s="1"/>
  <c r="L1860" i="6"/>
  <c r="M1860" i="6" s="1"/>
  <c r="L946" i="6"/>
  <c r="M946" i="6" s="1"/>
  <c r="L1070" i="6"/>
  <c r="M1070" i="6" s="1"/>
  <c r="L1539" i="6"/>
  <c r="M1539" i="6" s="1"/>
  <c r="L1912" i="6"/>
  <c r="M1912" i="6" s="1"/>
  <c r="L40" i="6"/>
  <c r="M40" i="6" s="1"/>
  <c r="L473" i="6"/>
  <c r="M473" i="6" s="1"/>
  <c r="L826" i="6"/>
  <c r="M826" i="6" s="1"/>
  <c r="L996" i="6"/>
  <c r="M996" i="6" s="1"/>
  <c r="L907" i="6"/>
  <c r="M907" i="6" s="1"/>
  <c r="L949" i="6"/>
  <c r="M949" i="6" s="1"/>
  <c r="L810" i="6"/>
  <c r="M810" i="6" s="1"/>
  <c r="L1647" i="6"/>
  <c r="M1647" i="6" s="1"/>
  <c r="L560" i="6"/>
  <c r="M560" i="6" s="1"/>
  <c r="L1798" i="6"/>
  <c r="M1798" i="6" s="1"/>
  <c r="L952" i="6"/>
  <c r="M952" i="6" s="1"/>
  <c r="U750" i="6"/>
  <c r="R750" i="6"/>
  <c r="T750" i="6" s="1"/>
  <c r="R1918" i="6"/>
  <c r="U1918" i="6"/>
  <c r="U439" i="6"/>
  <c r="R439" i="6"/>
  <c r="U186" i="6"/>
  <c r="W186" i="6" s="1"/>
  <c r="R186" i="6"/>
  <c r="U1665" i="6"/>
  <c r="R1665" i="6"/>
  <c r="U343" i="6"/>
  <c r="R343" i="6"/>
  <c r="U1318" i="6"/>
  <c r="W1318" i="6" s="1"/>
  <c r="R1318" i="6"/>
  <c r="R1209" i="6"/>
  <c r="U1209" i="6"/>
  <c r="R665" i="6"/>
  <c r="U665" i="6"/>
  <c r="U1029" i="6"/>
  <c r="R1029" i="6"/>
  <c r="R768" i="6"/>
  <c r="U768" i="6"/>
  <c r="L812" i="6"/>
  <c r="M812" i="6" s="1"/>
  <c r="L856" i="6"/>
  <c r="M856" i="6" s="1"/>
  <c r="L903" i="6"/>
  <c r="M903" i="6" s="1"/>
  <c r="L776" i="6"/>
  <c r="M776" i="6" s="1"/>
  <c r="L967" i="6"/>
  <c r="M967" i="6" s="1"/>
  <c r="L721" i="6"/>
  <c r="M721" i="6" s="1"/>
  <c r="L1481" i="6"/>
  <c r="M1481" i="6" s="1"/>
  <c r="R1164" i="6"/>
  <c r="R1285" i="6"/>
  <c r="T1285" i="6" s="1"/>
  <c r="U148" i="6"/>
  <c r="R1600" i="6"/>
  <c r="U344" i="6"/>
  <c r="W344" i="6" s="1"/>
  <c r="R1899" i="6"/>
  <c r="U1708" i="6"/>
  <c r="R330" i="6"/>
  <c r="U1819" i="6"/>
  <c r="W1819" i="6" s="1"/>
  <c r="U936" i="6"/>
  <c r="U1330" i="6"/>
  <c r="R1517" i="6"/>
  <c r="T1517" i="6" s="1"/>
  <c r="R1634" i="6"/>
  <c r="V922" i="6"/>
  <c r="W922" i="6" s="1"/>
  <c r="L850" i="6"/>
  <c r="M850" i="6" s="1"/>
  <c r="L890" i="6"/>
  <c r="M890" i="6" s="1"/>
  <c r="L938" i="6"/>
  <c r="M938" i="6" s="1"/>
  <c r="L961" i="6"/>
  <c r="M961" i="6" s="1"/>
  <c r="L1091" i="6"/>
  <c r="M1091" i="6" s="1"/>
  <c r="L1626" i="6"/>
  <c r="M1626" i="6" s="1"/>
  <c r="L1485" i="6"/>
  <c r="M1485" i="6" s="1"/>
  <c r="L833" i="6"/>
  <c r="M833" i="6" s="1"/>
  <c r="L908" i="6"/>
  <c r="M908" i="6" s="1"/>
  <c r="L1355" i="6"/>
  <c r="M1355" i="6" s="1"/>
  <c r="L1686" i="6"/>
  <c r="M1686" i="6" s="1"/>
  <c r="L1875" i="6"/>
  <c r="M1875" i="6" s="1"/>
  <c r="L221" i="6"/>
  <c r="M221" i="6" s="1"/>
  <c r="L557" i="6"/>
  <c r="M557" i="6" s="1"/>
  <c r="L781" i="6"/>
  <c r="M781" i="6" s="1"/>
  <c r="L834" i="6"/>
  <c r="M834" i="6" s="1"/>
  <c r="L885" i="6"/>
  <c r="M885" i="6" s="1"/>
  <c r="L989" i="6"/>
  <c r="M989" i="6" s="1"/>
  <c r="L1072" i="6"/>
  <c r="M1072" i="6" s="1"/>
  <c r="L1140" i="6"/>
  <c r="M1140" i="6" s="1"/>
  <c r="L1613" i="6"/>
  <c r="M1613" i="6" s="1"/>
  <c r="L1702" i="6"/>
  <c r="M1702" i="6" s="1"/>
  <c r="L894" i="6"/>
  <c r="M894" i="6" s="1"/>
  <c r="L1080" i="6"/>
  <c r="M1080" i="6" s="1"/>
  <c r="L1510" i="6"/>
  <c r="M1510" i="6" s="1"/>
  <c r="L598" i="6"/>
  <c r="M598" i="6" s="1"/>
  <c r="L847" i="6"/>
  <c r="M847" i="6" s="1"/>
  <c r="L912" i="6"/>
  <c r="M912" i="6" s="1"/>
  <c r="L951" i="6"/>
  <c r="M951" i="6" s="1"/>
  <c r="L973" i="6"/>
  <c r="M973" i="6" s="1"/>
  <c r="L1640" i="6"/>
  <c r="M1640" i="6" s="1"/>
  <c r="L1531" i="6"/>
  <c r="M1531" i="6" s="1"/>
  <c r="L1214" i="6"/>
  <c r="M1214" i="6" s="1"/>
  <c r="L424" i="6"/>
  <c r="M424" i="6" s="1"/>
  <c r="L1082" i="6"/>
  <c r="M1082" i="6" s="1"/>
  <c r="L667" i="6"/>
  <c r="M667" i="6" s="1"/>
  <c r="L864" i="6"/>
  <c r="M864" i="6" s="1"/>
  <c r="L736" i="6"/>
  <c r="M736" i="6" s="1"/>
  <c r="L1945" i="6"/>
  <c r="M1945" i="6" s="1"/>
  <c r="R1885" i="6"/>
  <c r="R1717" i="6"/>
  <c r="U1587" i="6"/>
  <c r="R1382" i="6"/>
  <c r="R1739" i="6"/>
  <c r="R1167" i="6"/>
  <c r="U704" i="6"/>
  <c r="W394" i="6"/>
  <c r="R1658" i="6"/>
  <c r="U349" i="6"/>
  <c r="R1702" i="6"/>
  <c r="U1368" i="6"/>
  <c r="R717" i="6"/>
  <c r="T717" i="6" s="1"/>
  <c r="U327" i="6"/>
  <c r="R611" i="6"/>
  <c r="U452" i="6"/>
  <c r="W452" i="6" s="1"/>
  <c r="U1755" i="6"/>
  <c r="U1550" i="6"/>
  <c r="W1550" i="6" s="1"/>
  <c r="U646" i="6"/>
  <c r="U1110" i="6"/>
  <c r="R538" i="6"/>
  <c r="R766" i="6"/>
  <c r="R46" i="6"/>
  <c r="R1419" i="6"/>
  <c r="R1655" i="6"/>
  <c r="U347" i="6"/>
  <c r="R1192" i="6"/>
  <c r="R1424" i="6"/>
  <c r="R492" i="6"/>
  <c r="R1343" i="6"/>
  <c r="U1078" i="6"/>
  <c r="U523" i="6"/>
  <c r="R101" i="6"/>
  <c r="U1255" i="6"/>
  <c r="R460" i="6"/>
  <c r="V473" i="6"/>
  <c r="W473" i="6" s="1"/>
  <c r="R1902" i="6"/>
  <c r="R1735" i="6"/>
  <c r="R1385" i="6"/>
  <c r="T1385" i="6" s="1"/>
  <c r="U1408" i="6"/>
  <c r="R1781" i="6"/>
  <c r="R150" i="6"/>
  <c r="U505" i="6"/>
  <c r="W505" i="6" s="1"/>
  <c r="R1851" i="6"/>
  <c r="R1211" i="6"/>
  <c r="R1760" i="6"/>
  <c r="R1381" i="6"/>
  <c r="T1381" i="6" s="1"/>
  <c r="R1803" i="6"/>
  <c r="U506" i="6"/>
  <c r="R78" i="6"/>
  <c r="R1064" i="6"/>
  <c r="R1526" i="6"/>
  <c r="U1808" i="6"/>
  <c r="U1439" i="6"/>
  <c r="U1842" i="6"/>
  <c r="U1540" i="6"/>
  <c r="U1839" i="6"/>
  <c r="U1117" i="6"/>
  <c r="S1093" i="6"/>
  <c r="T1093" i="6" s="1"/>
  <c r="V1686" i="6"/>
  <c r="W1686" i="6" s="1"/>
  <c r="V1772" i="6"/>
  <c r="W1772" i="6" s="1"/>
  <c r="V1512" i="6"/>
  <c r="W1512" i="6" s="1"/>
  <c r="V999" i="6"/>
  <c r="W999" i="6" s="1"/>
  <c r="V1147" i="6"/>
  <c r="W1147" i="6" s="1"/>
  <c r="V1391" i="6"/>
  <c r="V176" i="6"/>
  <c r="S1645" i="6"/>
  <c r="T1645" i="6" s="1"/>
  <c r="V1553" i="6"/>
  <c r="W1553" i="6" s="1"/>
  <c r="V499" i="6"/>
  <c r="S631" i="6"/>
  <c r="L792" i="6"/>
  <c r="M792" i="6" s="1"/>
  <c r="L824" i="6"/>
  <c r="M824" i="6" s="1"/>
  <c r="L1055" i="6"/>
  <c r="M1055" i="6" s="1"/>
  <c r="L264" i="6"/>
  <c r="M264" i="6" s="1"/>
  <c r="L793" i="6"/>
  <c r="M793" i="6" s="1"/>
  <c r="L851" i="6"/>
  <c r="M851" i="6" s="1"/>
  <c r="L987" i="6"/>
  <c r="M987" i="6" s="1"/>
  <c r="L1071" i="6"/>
  <c r="M1071" i="6" s="1"/>
  <c r="L1128" i="6"/>
  <c r="M1128" i="6" s="1"/>
  <c r="L564" i="6"/>
  <c r="M564" i="6" s="1"/>
  <c r="L808" i="6"/>
  <c r="M808" i="6" s="1"/>
  <c r="L892" i="6"/>
  <c r="M892" i="6" s="1"/>
  <c r="L988" i="6"/>
  <c r="M988" i="6" s="1"/>
  <c r="L1050" i="6"/>
  <c r="M1050" i="6" s="1"/>
  <c r="L1155" i="6"/>
  <c r="M1155" i="6" s="1"/>
  <c r="L1827" i="6"/>
  <c r="M1827" i="6" s="1"/>
  <c r="L816" i="6"/>
  <c r="M816" i="6" s="1"/>
  <c r="L853" i="6"/>
  <c r="M853" i="6" s="1"/>
  <c r="L916" i="6"/>
  <c r="M916" i="6" s="1"/>
  <c r="L971" i="6"/>
  <c r="M971" i="6" s="1"/>
  <c r="L1741" i="6"/>
  <c r="M1741" i="6" s="1"/>
  <c r="L934" i="6"/>
  <c r="M934" i="6" s="1"/>
  <c r="L957" i="6"/>
  <c r="M957" i="6" s="1"/>
  <c r="L990" i="6"/>
  <c r="M990" i="6" s="1"/>
  <c r="L1693" i="6"/>
  <c r="M1693" i="6" s="1"/>
  <c r="L416" i="6"/>
  <c r="M416" i="6" s="1"/>
  <c r="L818" i="6"/>
  <c r="M818" i="6" s="1"/>
  <c r="L999" i="6"/>
  <c r="M999" i="6" s="1"/>
  <c r="L1088" i="6"/>
  <c r="M1088" i="6" s="1"/>
  <c r="L1730" i="6"/>
  <c r="M1730" i="6" s="1"/>
  <c r="L1866" i="6"/>
  <c r="M1866" i="6" s="1"/>
  <c r="L783" i="6"/>
  <c r="M783" i="6" s="1"/>
  <c r="L992" i="6"/>
  <c r="M992" i="6" s="1"/>
  <c r="L1518" i="6"/>
  <c r="M1518" i="6" s="1"/>
  <c r="L863" i="6"/>
  <c r="M863" i="6" s="1"/>
  <c r="L1879" i="6"/>
  <c r="M1879" i="6" s="1"/>
  <c r="R157" i="6"/>
  <c r="R1620" i="6"/>
  <c r="U116" i="6"/>
  <c r="R1763" i="6"/>
  <c r="R223" i="6"/>
  <c r="T223" i="6" s="1"/>
  <c r="R471" i="6"/>
  <c r="U1814" i="6"/>
  <c r="U1548" i="6"/>
  <c r="U1273" i="6"/>
  <c r="U1554" i="6"/>
  <c r="U32" i="6"/>
  <c r="R238" i="6"/>
  <c r="R1682" i="6"/>
  <c r="R350" i="6"/>
  <c r="R1599" i="6"/>
  <c r="U700" i="6"/>
  <c r="R300" i="6"/>
  <c r="U1275" i="6"/>
  <c r="U731" i="6"/>
  <c r="W731" i="6" s="1"/>
  <c r="R1113" i="6"/>
  <c r="T1113" i="6" s="1"/>
  <c r="U1904" i="6"/>
  <c r="U1567" i="6"/>
  <c r="U458" i="6"/>
  <c r="R231" i="6"/>
  <c r="R1783" i="6"/>
  <c r="U1081" i="6"/>
  <c r="W1081" i="6" s="1"/>
  <c r="U536" i="6"/>
  <c r="U865" i="6"/>
  <c r="R1490" i="6"/>
  <c r="T1490" i="6" s="1"/>
  <c r="U744" i="6"/>
  <c r="L994" i="6"/>
  <c r="M994" i="6" s="1"/>
  <c r="L1153" i="6"/>
  <c r="M1153" i="6" s="1"/>
  <c r="L1279" i="6"/>
  <c r="M1279" i="6" s="1"/>
  <c r="L1566" i="6"/>
  <c r="M1566" i="6" s="1"/>
  <c r="L1718" i="6"/>
  <c r="M1718" i="6" s="1"/>
  <c r="L1678" i="6"/>
  <c r="M1678" i="6" s="1"/>
  <c r="L563" i="6"/>
  <c r="M563" i="6" s="1"/>
  <c r="L693" i="6"/>
  <c r="M693" i="6" s="1"/>
  <c r="L1384" i="6"/>
  <c r="M1384" i="6" s="1"/>
  <c r="L1603" i="6"/>
  <c r="M1603" i="6" s="1"/>
  <c r="L772" i="6"/>
  <c r="M772" i="6" s="1"/>
  <c r="L932" i="6"/>
  <c r="M932" i="6" s="1"/>
  <c r="L1576" i="6"/>
  <c r="M1576" i="6" s="1"/>
  <c r="L1786" i="6"/>
  <c r="M1786" i="6" s="1"/>
  <c r="L795" i="6"/>
  <c r="M795" i="6" s="1"/>
  <c r="L900" i="6"/>
  <c r="M900" i="6" s="1"/>
  <c r="L941" i="6"/>
  <c r="M941" i="6" s="1"/>
  <c r="L1274" i="6"/>
  <c r="M1274" i="6" s="1"/>
  <c r="L1637" i="6"/>
  <c r="M1637" i="6" s="1"/>
  <c r="L1892" i="6"/>
  <c r="M1892" i="6" s="1"/>
  <c r="L482" i="6"/>
  <c r="M482" i="6" s="1"/>
  <c r="L589" i="6"/>
  <c r="M589" i="6" s="1"/>
  <c r="L835" i="6"/>
  <c r="M835" i="6" s="1"/>
  <c r="L854" i="6"/>
  <c r="M854" i="6" s="1"/>
  <c r="L1400" i="6"/>
  <c r="M1400" i="6" s="1"/>
  <c r="L673" i="6"/>
  <c r="M673" i="6" s="1"/>
  <c r="L836" i="6"/>
  <c r="M836" i="6" s="1"/>
  <c r="L862" i="6"/>
  <c r="M862" i="6" s="1"/>
  <c r="L1807" i="6"/>
  <c r="M1807" i="6" s="1"/>
  <c r="L917" i="6"/>
  <c r="M917" i="6" s="1"/>
  <c r="L1632" i="6"/>
  <c r="M1632" i="6" s="1"/>
  <c r="L162" i="6"/>
  <c r="M162" i="6" s="1"/>
  <c r="T1310" i="6"/>
  <c r="U644" i="6"/>
  <c r="R1435" i="6"/>
  <c r="U1648" i="6"/>
  <c r="R265" i="6"/>
  <c r="T265" i="6" s="1"/>
  <c r="R1197" i="6"/>
  <c r="R183" i="6"/>
  <c r="T183" i="6" s="1"/>
  <c r="U1865" i="6"/>
  <c r="R1055" i="6"/>
  <c r="R507" i="6"/>
  <c r="R1571" i="6"/>
  <c r="U1265" i="6"/>
  <c r="R609" i="6"/>
  <c r="R1762" i="6"/>
  <c r="R1576" i="6"/>
  <c r="S1902" i="6"/>
  <c r="V1644" i="6"/>
  <c r="W1644" i="6" s="1"/>
  <c r="V1761" i="6"/>
  <c r="S1916" i="6"/>
  <c r="S1732" i="6"/>
  <c r="S749" i="6"/>
  <c r="S1770" i="6"/>
  <c r="L930" i="6"/>
  <c r="M930" i="6" s="1"/>
  <c r="L1077" i="6"/>
  <c r="M1077" i="6" s="1"/>
  <c r="L807" i="6"/>
  <c r="M807" i="6" s="1"/>
  <c r="L825" i="6"/>
  <c r="M825" i="6" s="1"/>
  <c r="L1204" i="6"/>
  <c r="M1204" i="6" s="1"/>
  <c r="L1547" i="6"/>
  <c r="M1547" i="6" s="1"/>
  <c r="L1820" i="6"/>
  <c r="M1820" i="6" s="1"/>
  <c r="L920" i="6"/>
  <c r="M920" i="6" s="1"/>
  <c r="L1356" i="6"/>
  <c r="M1356" i="6" s="1"/>
  <c r="L1478" i="6"/>
  <c r="M1478" i="6" s="1"/>
  <c r="L1514" i="6"/>
  <c r="M1514" i="6" s="1"/>
  <c r="L1761" i="6"/>
  <c r="M1761" i="6" s="1"/>
  <c r="L1921" i="6"/>
  <c r="M1921" i="6" s="1"/>
  <c r="L489" i="6"/>
  <c r="M489" i="6" s="1"/>
  <c r="L773" i="6"/>
  <c r="M773" i="6" s="1"/>
  <c r="L827" i="6"/>
  <c r="M827" i="6" s="1"/>
  <c r="L868" i="6"/>
  <c r="M868" i="6" s="1"/>
  <c r="L877" i="6"/>
  <c r="M877" i="6" s="1"/>
  <c r="L981" i="6"/>
  <c r="M981" i="6" s="1"/>
  <c r="L1005" i="6"/>
  <c r="M1005" i="6" s="1"/>
  <c r="L1118" i="6"/>
  <c r="M1118" i="6" s="1"/>
  <c r="L1503" i="6"/>
  <c r="M1503" i="6" s="1"/>
  <c r="L886" i="6"/>
  <c r="M886" i="6" s="1"/>
  <c r="L1006" i="6"/>
  <c r="M1006" i="6" s="1"/>
  <c r="L1316" i="6"/>
  <c r="M1316" i="6" s="1"/>
  <c r="L797" i="6"/>
  <c r="M797" i="6" s="1"/>
  <c r="L887" i="6"/>
  <c r="M887" i="6" s="1"/>
  <c r="L966" i="6"/>
  <c r="M966" i="6" s="1"/>
  <c r="L1759" i="6"/>
  <c r="M1759" i="6" s="1"/>
  <c r="L880" i="6"/>
  <c r="M880" i="6" s="1"/>
  <c r="L1159" i="6"/>
  <c r="M1159" i="6" s="1"/>
  <c r="L984" i="6"/>
  <c r="M984" i="6" s="1"/>
  <c r="L1917" i="6"/>
  <c r="M1917" i="6" s="1"/>
  <c r="L1661" i="6"/>
  <c r="M1661" i="6" s="1"/>
  <c r="L959" i="6"/>
  <c r="M959" i="6" s="1"/>
  <c r="L819" i="6"/>
  <c r="M819" i="6" s="1"/>
  <c r="L1402" i="6"/>
  <c r="M1402" i="6" s="1"/>
  <c r="R245" i="6"/>
  <c r="T245" i="6" s="1"/>
  <c r="U1426" i="6"/>
  <c r="U1680" i="6"/>
  <c r="U1604" i="6"/>
  <c r="W1604" i="6" s="1"/>
  <c r="U1175" i="6"/>
  <c r="U521" i="6"/>
  <c r="R1303" i="6"/>
  <c r="U1191" i="6"/>
  <c r="R765" i="6"/>
  <c r="U1756" i="6"/>
  <c r="R100" i="6"/>
  <c r="R1669" i="6"/>
  <c r="R1557" i="6"/>
  <c r="U1499" i="6"/>
  <c r="R1901" i="6"/>
  <c r="U79" i="6"/>
  <c r="S27" i="6"/>
  <c r="T27" i="6" s="1"/>
  <c r="U648" i="6"/>
  <c r="R1572" i="6"/>
  <c r="U258" i="6"/>
  <c r="U357" i="6"/>
  <c r="U105" i="6"/>
  <c r="R299" i="6"/>
  <c r="T299" i="6" s="1"/>
  <c r="V35" i="6"/>
  <c r="S171" i="6"/>
  <c r="T171" i="6" s="1"/>
  <c r="S1909" i="6"/>
  <c r="T1909" i="6" s="1"/>
  <c r="S763" i="6"/>
  <c r="T763" i="6" s="1"/>
  <c r="S1161" i="6"/>
  <c r="S1075" i="6"/>
  <c r="V1320" i="6"/>
  <c r="V51" i="6"/>
  <c r="S529" i="6"/>
  <c r="S1604" i="6"/>
  <c r="T1604" i="6" s="1"/>
  <c r="S1062" i="6"/>
  <c r="T1062" i="6" s="1"/>
  <c r="S102" i="6"/>
  <c r="T102" i="6" s="1"/>
  <c r="L814" i="6"/>
  <c r="M814" i="6" s="1"/>
  <c r="L839" i="6"/>
  <c r="M839" i="6" s="1"/>
  <c r="L1470" i="6"/>
  <c r="M1470" i="6" s="1"/>
  <c r="L1812" i="6"/>
  <c r="M1812" i="6" s="1"/>
  <c r="L149" i="6"/>
  <c r="M149" i="6" s="1"/>
  <c r="L779" i="6"/>
  <c r="M779" i="6" s="1"/>
  <c r="L786" i="6"/>
  <c r="M786" i="6" s="1"/>
  <c r="L1778" i="6"/>
  <c r="M1778" i="6" s="1"/>
  <c r="L451" i="6"/>
  <c r="M451" i="6" s="1"/>
  <c r="L556" i="6"/>
  <c r="M556" i="6" s="1"/>
  <c r="L678" i="6"/>
  <c r="M678" i="6" s="1"/>
  <c r="L852" i="6"/>
  <c r="M852" i="6" s="1"/>
  <c r="L884" i="6"/>
  <c r="M884" i="6" s="1"/>
  <c r="L948" i="6"/>
  <c r="M948" i="6" s="1"/>
  <c r="L980" i="6"/>
  <c r="M980" i="6" s="1"/>
  <c r="L1193" i="6"/>
  <c r="M1193" i="6" s="1"/>
  <c r="L809" i="6"/>
  <c r="M809" i="6" s="1"/>
  <c r="L845" i="6"/>
  <c r="M845" i="6" s="1"/>
  <c r="L910" i="6"/>
  <c r="M910" i="6" s="1"/>
  <c r="L964" i="6"/>
  <c r="M964" i="6" s="1"/>
  <c r="L1706" i="6"/>
  <c r="M1706" i="6" s="1"/>
  <c r="L803" i="6"/>
  <c r="M803" i="6" s="1"/>
  <c r="L817" i="6"/>
  <c r="M817" i="6" s="1"/>
  <c r="L950" i="6"/>
  <c r="M950" i="6" s="1"/>
  <c r="L972" i="6"/>
  <c r="M972" i="6" s="1"/>
  <c r="L982" i="6"/>
  <c r="M982" i="6" s="1"/>
  <c r="L1673" i="6"/>
  <c r="M1673" i="6" s="1"/>
  <c r="L544" i="6"/>
  <c r="M544" i="6" s="1"/>
  <c r="L775" i="6"/>
  <c r="M775" i="6" s="1"/>
  <c r="L811" i="6"/>
  <c r="M811" i="6" s="1"/>
  <c r="L991" i="6"/>
  <c r="M991" i="6" s="1"/>
  <c r="L1046" i="6"/>
  <c r="M1046" i="6" s="1"/>
  <c r="L1150" i="6"/>
  <c r="M1150" i="6" s="1"/>
  <c r="L1352" i="6"/>
  <c r="M1352" i="6" s="1"/>
  <c r="L1687" i="6"/>
  <c r="M1687" i="6" s="1"/>
  <c r="L1850" i="6"/>
  <c r="M1850" i="6" s="1"/>
  <c r="L928" i="6"/>
  <c r="M928" i="6" s="1"/>
  <c r="L830" i="6"/>
  <c r="M830" i="6" s="1"/>
  <c r="L944" i="6"/>
  <c r="M944" i="6" s="1"/>
  <c r="L1891" i="6"/>
  <c r="M1891" i="6" s="1"/>
  <c r="L1367" i="6"/>
  <c r="M1367" i="6" s="1"/>
  <c r="L1000" i="6"/>
  <c r="M1000" i="6" s="1"/>
  <c r="R660" i="6"/>
  <c r="L421" i="6"/>
  <c r="M421" i="6" s="1"/>
  <c r="U13" i="6"/>
  <c r="R1011" i="6"/>
  <c r="R1856" i="6"/>
  <c r="T1856" i="6" s="1"/>
  <c r="R1477" i="6"/>
  <c r="U1406" i="6"/>
  <c r="W1406" i="6" s="1"/>
  <c r="U663" i="6"/>
  <c r="S1766" i="6"/>
  <c r="U1170" i="6"/>
  <c r="U730" i="6"/>
  <c r="U1298" i="6"/>
  <c r="U431" i="6"/>
  <c r="R474" i="6"/>
  <c r="U348" i="6"/>
  <c r="U1034" i="6"/>
  <c r="W1034" i="6" s="1"/>
  <c r="R1237" i="6"/>
  <c r="R1460" i="6"/>
  <c r="R1429" i="6"/>
  <c r="V44" i="6"/>
  <c r="V1753" i="6"/>
  <c r="V331" i="6"/>
  <c r="S636" i="6"/>
  <c r="T636" i="6" s="1"/>
  <c r="S1302" i="6"/>
  <c r="V727" i="6"/>
  <c r="W727" i="6" s="1"/>
  <c r="V966" i="6"/>
  <c r="W966" i="6" s="1"/>
  <c r="S312" i="6"/>
  <c r="T312" i="6" s="1"/>
  <c r="S1939" i="6"/>
  <c r="T1939" i="6" s="1"/>
  <c r="S344" i="6"/>
  <c r="T344" i="6" s="1"/>
  <c r="V856" i="6"/>
  <c r="W856" i="6" s="1"/>
  <c r="S1467" i="6"/>
  <c r="T1467" i="6" s="1"/>
  <c r="V1483" i="6"/>
  <c r="W1483" i="6" s="1"/>
  <c r="V1009" i="6"/>
  <c r="W1009" i="6" s="1"/>
  <c r="S868" i="6"/>
  <c r="T868" i="6" s="1"/>
  <c r="S1047" i="6"/>
  <c r="S1748" i="6"/>
  <c r="T1748" i="6" s="1"/>
  <c r="V132" i="6"/>
  <c r="S346" i="6"/>
  <c r="T346" i="6" s="1"/>
  <c r="S1081" i="6"/>
  <c r="T1081" i="6" s="1"/>
  <c r="S253" i="6"/>
  <c r="T253" i="6" s="1"/>
  <c r="S1319" i="6"/>
  <c r="V1217" i="6"/>
  <c r="V1377" i="6"/>
  <c r="W1377" i="6" s="1"/>
  <c r="S354" i="6"/>
  <c r="T354" i="6" s="1"/>
  <c r="S55" i="6"/>
  <c r="S1438" i="6"/>
  <c r="T1438" i="6" s="1"/>
  <c r="S400" i="6"/>
  <c r="T400" i="6" s="1"/>
  <c r="S276" i="6"/>
  <c r="V961" i="6"/>
  <c r="W961" i="6" s="1"/>
  <c r="V607" i="6"/>
  <c r="V980" i="6"/>
  <c r="W980" i="6" s="1"/>
  <c r="V588" i="6"/>
  <c r="V1413" i="6"/>
  <c r="V501" i="6"/>
  <c r="S785" i="6"/>
  <c r="T785" i="6" s="1"/>
  <c r="V620" i="6"/>
  <c r="V267" i="6"/>
  <c r="W267" i="6" s="1"/>
  <c r="V1694" i="6"/>
  <c r="V559" i="6"/>
  <c r="V1260" i="6"/>
  <c r="S970" i="6"/>
  <c r="T970" i="6" s="1"/>
  <c r="S1880" i="6"/>
  <c r="T1880" i="6" s="1"/>
  <c r="S951" i="6"/>
  <c r="T951" i="6" s="1"/>
  <c r="V739" i="6"/>
  <c r="W739" i="6" s="1"/>
  <c r="S1780" i="6"/>
  <c r="S782" i="6"/>
  <c r="T782" i="6" s="1"/>
  <c r="V931" i="6"/>
  <c r="W931" i="6" s="1"/>
  <c r="S119" i="6"/>
  <c r="T119" i="6" s="1"/>
  <c r="S220" i="6"/>
  <c r="S874" i="6"/>
  <c r="T874" i="6" s="1"/>
  <c r="S197" i="6"/>
  <c r="S772" i="6"/>
  <c r="T772" i="6" s="1"/>
  <c r="S1256" i="6"/>
  <c r="S1823" i="6"/>
  <c r="T1823" i="6" s="1"/>
  <c r="S1086" i="6"/>
  <c r="T1086" i="6" s="1"/>
  <c r="V493" i="6"/>
  <c r="V1444" i="6"/>
  <c r="V540" i="6"/>
  <c r="W540" i="6" s="1"/>
  <c r="S1295" i="6"/>
  <c r="S1719" i="6"/>
  <c r="T1719" i="6" s="1"/>
  <c r="V1707" i="6"/>
  <c r="V720" i="6"/>
  <c r="V1755" i="6"/>
  <c r="V1415" i="6"/>
  <c r="V1385" i="6"/>
  <c r="W1385" i="6" s="1"/>
  <c r="S1294" i="6"/>
  <c r="S1088" i="6"/>
  <c r="T1088" i="6" s="1"/>
  <c r="V1872" i="6"/>
  <c r="V60" i="6"/>
  <c r="V234" i="6"/>
  <c r="V1893" i="6"/>
  <c r="V1704" i="6"/>
  <c r="W1704" i="6" s="1"/>
  <c r="S1583" i="6"/>
  <c r="V502" i="6"/>
  <c r="V1152" i="6"/>
  <c r="W1152" i="6" s="1"/>
  <c r="S398" i="6"/>
  <c r="T398" i="6" s="1"/>
  <c r="S1023" i="6"/>
  <c r="V1657" i="6"/>
  <c r="V352" i="6"/>
  <c r="S592" i="6"/>
  <c r="S1731" i="6"/>
  <c r="S1369" i="6"/>
  <c r="S242" i="6"/>
  <c r="T242" i="6" s="1"/>
  <c r="S863" i="6"/>
  <c r="T863" i="6" s="1"/>
  <c r="V1115" i="6"/>
  <c r="W1115" i="6" s="1"/>
  <c r="V1428" i="6"/>
  <c r="W1428" i="6" s="1"/>
  <c r="S488" i="6"/>
  <c r="V1417" i="6"/>
  <c r="V1087" i="6"/>
  <c r="S72" i="6"/>
  <c r="T72" i="6" s="1"/>
  <c r="V533" i="6"/>
  <c r="V1900" i="6"/>
  <c r="W1900" i="6" s="1"/>
  <c r="S1346" i="6"/>
  <c r="T1346" i="6" s="1"/>
  <c r="S452" i="6"/>
  <c r="T452" i="6" s="1"/>
  <c r="S360" i="6"/>
  <c r="S1423" i="6"/>
  <c r="V602" i="6"/>
  <c r="V1784" i="6"/>
  <c r="W1784" i="6" s="1"/>
  <c r="W1826" i="6"/>
  <c r="S846" i="6"/>
  <c r="T846" i="6" s="1"/>
  <c r="V851" i="6"/>
  <c r="W851" i="6" s="1"/>
  <c r="S311" i="6"/>
  <c r="S1465" i="6"/>
  <c r="S1534" i="6"/>
  <c r="T1534" i="6" s="1"/>
  <c r="V38" i="6"/>
  <c r="W38" i="6" s="1"/>
  <c r="V884" i="6"/>
  <c r="W884" i="6" s="1"/>
  <c r="V407" i="6"/>
  <c r="W407" i="6" s="1"/>
  <c r="S1871" i="6"/>
  <c r="T1871" i="6" s="1"/>
  <c r="V1113" i="6"/>
  <c r="W1113" i="6" s="1"/>
  <c r="S543" i="6"/>
  <c r="V265" i="6"/>
  <c r="W265" i="6" s="1"/>
  <c r="S544" i="6"/>
  <c r="T544" i="6" s="1"/>
  <c r="V42" i="6"/>
  <c r="V85" i="6"/>
  <c r="V1008" i="6"/>
  <c r="W1008" i="6" s="1"/>
  <c r="V365" i="6"/>
  <c r="V1336" i="6"/>
  <c r="V1326" i="6"/>
  <c r="W1326" i="6" s="1"/>
  <c r="S1844" i="6"/>
  <c r="S889" i="6"/>
  <c r="T889" i="6" s="1"/>
  <c r="V314" i="6"/>
  <c r="V892" i="6"/>
  <c r="W892" i="6" s="1"/>
  <c r="V182" i="6"/>
  <c r="S583" i="6"/>
  <c r="S1609" i="6"/>
  <c r="V1723" i="6"/>
  <c r="V1098" i="6"/>
  <c r="V936" i="6"/>
  <c r="S1208" i="6"/>
  <c r="V318" i="6"/>
  <c r="S1799" i="6"/>
  <c r="T1799" i="6" s="1"/>
  <c r="S1271" i="6"/>
  <c r="T1271" i="6" s="1"/>
  <c r="V1222" i="6"/>
  <c r="S687" i="6"/>
  <c r="S550" i="6"/>
  <c r="T550" i="6" s="1"/>
  <c r="S1687" i="6"/>
  <c r="T1687" i="6" s="1"/>
  <c r="V686" i="6"/>
  <c r="V567" i="6"/>
  <c r="W567" i="6" s="1"/>
  <c r="V1375" i="6"/>
  <c r="W1375" i="6" s="1"/>
  <c r="U662" i="6"/>
  <c r="R662" i="6"/>
  <c r="U906" i="6"/>
  <c r="R906" i="6"/>
  <c r="R310" i="6"/>
  <c r="T310" i="6" s="1"/>
  <c r="U310" i="6"/>
  <c r="U406" i="6"/>
  <c r="R406" i="6"/>
  <c r="U726" i="6"/>
  <c r="R726" i="6"/>
  <c r="U1528" i="6"/>
  <c r="R1528" i="6"/>
  <c r="T1528" i="6" s="1"/>
  <c r="R501" i="6"/>
  <c r="T501" i="6" s="1"/>
  <c r="U501" i="6"/>
  <c r="R1608" i="6"/>
  <c r="U1608" i="6"/>
  <c r="S553" i="6"/>
  <c r="V553" i="6"/>
  <c r="W553" i="6" s="1"/>
  <c r="S753" i="6"/>
  <c r="V753" i="6"/>
  <c r="W753" i="6" s="1"/>
  <c r="V1293" i="6"/>
  <c r="S1293" i="6"/>
  <c r="T1293" i="6" s="1"/>
  <c r="V1174" i="6"/>
  <c r="W1174" i="6" s="1"/>
  <c r="S1174" i="6"/>
  <c r="S479" i="6"/>
  <c r="V479" i="6"/>
  <c r="U1825" i="6"/>
  <c r="R1825" i="6"/>
  <c r="T1825" i="6" s="1"/>
  <c r="V251" i="6"/>
  <c r="W251" i="6" s="1"/>
  <c r="S251" i="6"/>
  <c r="T251" i="6" s="1"/>
  <c r="U1045" i="6"/>
  <c r="R1045" i="6"/>
  <c r="R206" i="6"/>
  <c r="U206" i="6"/>
  <c r="R129" i="6"/>
  <c r="T129" i="6" s="1"/>
  <c r="U129" i="6"/>
  <c r="R103" i="6"/>
  <c r="T103" i="6" s="1"/>
  <c r="U103" i="6"/>
  <c r="V1124" i="6"/>
  <c r="S1124" i="6"/>
  <c r="T1124" i="6" s="1"/>
  <c r="U1838" i="6"/>
  <c r="R1838" i="6"/>
  <c r="R531" i="6"/>
  <c r="U531" i="6"/>
  <c r="W531" i="6" s="1"/>
  <c r="U1809" i="6"/>
  <c r="R1809" i="6"/>
  <c r="R1341" i="6"/>
  <c r="U1341" i="6"/>
  <c r="R1144" i="6"/>
  <c r="U1144" i="6"/>
  <c r="R70" i="6"/>
  <c r="T70" i="6" s="1"/>
  <c r="U70" i="6"/>
  <c r="U1423" i="6"/>
  <c r="W1423" i="6" s="1"/>
  <c r="R1423" i="6"/>
  <c r="V869" i="6"/>
  <c r="W869" i="6" s="1"/>
  <c r="S869" i="6"/>
  <c r="T869" i="6" s="1"/>
  <c r="V144" i="6"/>
  <c r="W144" i="6" s="1"/>
  <c r="S144" i="6"/>
  <c r="T144" i="6" s="1"/>
  <c r="R1855" i="6"/>
  <c r="U1855" i="6"/>
  <c r="W1855" i="6" s="1"/>
  <c r="R1320" i="6"/>
  <c r="T1320" i="6" s="1"/>
  <c r="U1320" i="6"/>
  <c r="U519" i="6"/>
  <c r="W519" i="6" s="1"/>
  <c r="R519" i="6"/>
  <c r="R1193" i="6"/>
  <c r="U1193" i="6"/>
  <c r="R878" i="6"/>
  <c r="U878" i="6"/>
  <c r="U1163" i="6"/>
  <c r="R1163" i="6"/>
  <c r="U25" i="6"/>
  <c r="R25" i="6"/>
  <c r="S82" i="6"/>
  <c r="V82" i="6"/>
  <c r="W82" i="6" s="1"/>
  <c r="R1177" i="6"/>
  <c r="T1177" i="6" s="1"/>
  <c r="U1177" i="6"/>
  <c r="U31" i="6"/>
  <c r="R31" i="6"/>
  <c r="V1151" i="6"/>
  <c r="W1151" i="6" s="1"/>
  <c r="S1151" i="6"/>
  <c r="T1151" i="6" s="1"/>
  <c r="R1333" i="6"/>
  <c r="U1333" i="6"/>
  <c r="V918" i="6"/>
  <c r="W918" i="6" s="1"/>
  <c r="S918" i="6"/>
  <c r="T918" i="6" s="1"/>
  <c r="R1099" i="6"/>
  <c r="U1099" i="6"/>
  <c r="W1099" i="6" s="1"/>
  <c r="U1844" i="6"/>
  <c r="W1844" i="6" s="1"/>
  <c r="R1844" i="6"/>
  <c r="U1829" i="6"/>
  <c r="R1829" i="6"/>
  <c r="U1859" i="6"/>
  <c r="R1859" i="6"/>
  <c r="U1266" i="6"/>
  <c r="R1266" i="6"/>
  <c r="U1336" i="6"/>
  <c r="R1336" i="6"/>
  <c r="T1336" i="6" s="1"/>
  <c r="R73" i="6"/>
  <c r="T73" i="6" s="1"/>
  <c r="U723" i="6"/>
  <c r="R387" i="6"/>
  <c r="R8" i="6"/>
  <c r="U554" i="6"/>
  <c r="U1491" i="6"/>
  <c r="W1491" i="6" s="1"/>
  <c r="R755" i="6"/>
  <c r="U1793" i="6"/>
  <c r="U1350" i="6"/>
  <c r="U1618" i="6"/>
  <c r="U716" i="6"/>
  <c r="R604" i="6"/>
  <c r="U1927" i="6"/>
  <c r="U485" i="6"/>
  <c r="W485" i="6" s="1"/>
  <c r="U325" i="6"/>
  <c r="W325" i="6" s="1"/>
  <c r="U1425" i="6"/>
  <c r="R1425" i="6"/>
  <c r="R1388" i="6"/>
  <c r="U514" i="6"/>
  <c r="R514" i="6"/>
  <c r="S206" i="6"/>
  <c r="V206" i="6"/>
  <c r="S677" i="6"/>
  <c r="T677" i="6" s="1"/>
  <c r="V677" i="6"/>
  <c r="W677" i="6" s="1"/>
  <c r="R1946" i="6"/>
  <c r="R586" i="6"/>
  <c r="S138" i="6"/>
  <c r="U1711" i="6"/>
  <c r="W1711" i="6" s="1"/>
  <c r="U1908" i="6"/>
  <c r="U91" i="6"/>
  <c r="R172" i="6"/>
  <c r="R753" i="6"/>
  <c r="U652" i="6"/>
  <c r="V256" i="6"/>
  <c r="W256" i="6" s="1"/>
  <c r="S256" i="6"/>
  <c r="T256" i="6" s="1"/>
  <c r="R541" i="6"/>
  <c r="U541" i="6"/>
  <c r="R1638" i="6"/>
  <c r="U1638" i="6"/>
  <c r="R49" i="6"/>
  <c r="U49" i="6"/>
  <c r="U400" i="6"/>
  <c r="W400" i="6" s="1"/>
  <c r="U1884" i="6"/>
  <c r="R1530" i="6"/>
  <c r="U430" i="6"/>
  <c r="U305" i="6"/>
  <c r="U1712" i="6"/>
  <c r="V1747" i="6"/>
  <c r="S1747" i="6"/>
  <c r="T1747" i="6" s="1"/>
  <c r="S1292" i="6"/>
  <c r="V1292" i="6"/>
  <c r="U1440" i="6"/>
  <c r="W1440" i="6" s="1"/>
  <c r="R1440" i="6"/>
  <c r="R686" i="6"/>
  <c r="T686" i="6" s="1"/>
  <c r="U686" i="6"/>
  <c r="R14" i="6"/>
  <c r="U14" i="6"/>
  <c r="R388" i="6"/>
  <c r="T388" i="6" s="1"/>
  <c r="R1670" i="6"/>
  <c r="T1670" i="6" s="1"/>
  <c r="U710" i="6"/>
  <c r="R710" i="6"/>
  <c r="V1403" i="6"/>
  <c r="S1403" i="6"/>
  <c r="T1403" i="6" s="1"/>
  <c r="S282" i="6"/>
  <c r="T282" i="6" s="1"/>
  <c r="V282" i="6"/>
  <c r="W282" i="6" s="1"/>
  <c r="U1506" i="6"/>
  <c r="R1506" i="6"/>
  <c r="U623" i="6"/>
  <c r="R623" i="6"/>
  <c r="U369" i="6"/>
  <c r="U90" i="6"/>
  <c r="U574" i="6"/>
  <c r="W574" i="6" s="1"/>
  <c r="V854" i="6"/>
  <c r="W854" i="6" s="1"/>
  <c r="U1812" i="6"/>
  <c r="R1812" i="6"/>
  <c r="V899" i="6"/>
  <c r="W899" i="6" s="1"/>
  <c r="S899" i="6"/>
  <c r="T899" i="6" s="1"/>
  <c r="U1937" i="6"/>
  <c r="R1937" i="6"/>
  <c r="R1501" i="6"/>
  <c r="U1501" i="6"/>
  <c r="R1524" i="6"/>
  <c r="U1524" i="6"/>
  <c r="W1524" i="6" s="1"/>
  <c r="S1042" i="6"/>
  <c r="V1042" i="6"/>
  <c r="W1042" i="6" s="1"/>
  <c r="S90" i="6"/>
  <c r="T90" i="6" s="1"/>
  <c r="V90" i="6"/>
  <c r="U1653" i="6"/>
  <c r="R1653" i="6"/>
  <c r="T1653" i="6" s="1"/>
  <c r="U1308" i="6"/>
  <c r="R1308" i="6"/>
  <c r="U539" i="6"/>
  <c r="R539" i="6"/>
  <c r="V1589" i="6"/>
  <c r="W1589" i="6" s="1"/>
  <c r="S1589" i="6"/>
  <c r="S1782" i="6"/>
  <c r="V1782" i="6"/>
  <c r="V907" i="6"/>
  <c r="W907" i="6" s="1"/>
  <c r="S907" i="6"/>
  <c r="T907" i="6" s="1"/>
  <c r="S1296" i="6"/>
  <c r="V1296" i="6"/>
  <c r="R233" i="6"/>
  <c r="U233" i="6"/>
  <c r="W233" i="6" s="1"/>
  <c r="U364" i="6"/>
  <c r="R364" i="6"/>
  <c r="T364" i="6" s="1"/>
  <c r="S887" i="6"/>
  <c r="T887" i="6" s="1"/>
  <c r="V887" i="6"/>
  <c r="W887" i="6" s="1"/>
  <c r="U200" i="6"/>
  <c r="R200" i="6"/>
  <c r="V409" i="6"/>
  <c r="W409" i="6" s="1"/>
  <c r="S409" i="6"/>
  <c r="T409" i="6" s="1"/>
  <c r="R1651" i="6"/>
  <c r="R361" i="6"/>
  <c r="U622" i="6"/>
  <c r="W622" i="6" s="1"/>
  <c r="U20" i="6"/>
  <c r="R1631" i="6"/>
  <c r="U1020" i="6"/>
  <c r="R360" i="6"/>
  <c r="R237" i="6"/>
  <c r="U626" i="6"/>
  <c r="R626" i="6"/>
  <c r="U528" i="6"/>
  <c r="W528" i="6" s="1"/>
  <c r="R528" i="6"/>
  <c r="R39" i="6"/>
  <c r="U39" i="6"/>
  <c r="R478" i="6"/>
  <c r="U478" i="6"/>
  <c r="R1383" i="6"/>
  <c r="R287" i="6"/>
  <c r="U65" i="6"/>
  <c r="U734" i="6"/>
  <c r="U1801" i="6"/>
  <c r="U1633" i="6"/>
  <c r="R437" i="6"/>
  <c r="U111" i="6"/>
  <c r="R1922" i="6"/>
  <c r="R138" i="6"/>
  <c r="V405" i="6"/>
  <c r="W405" i="6" s="1"/>
  <c r="U1438" i="6"/>
  <c r="W1438" i="6" s="1"/>
  <c r="R1094" i="6"/>
  <c r="U1094" i="6"/>
  <c r="W1094" i="6" s="1"/>
  <c r="U220" i="6"/>
  <c r="W220" i="6" s="1"/>
  <c r="R220" i="6"/>
  <c r="R1596" i="6"/>
  <c r="T1596" i="6" s="1"/>
  <c r="U1596" i="6"/>
  <c r="S1031" i="6"/>
  <c r="V1031" i="6"/>
  <c r="V1016" i="6"/>
  <c r="W1016" i="6" s="1"/>
  <c r="S1016" i="6"/>
  <c r="R1945" i="6"/>
  <c r="U1945" i="6"/>
  <c r="U1364" i="6"/>
  <c r="W1364" i="6" s="1"/>
  <c r="R1364" i="6"/>
  <c r="U601" i="6"/>
  <c r="R601" i="6"/>
  <c r="V1664" i="6"/>
  <c r="S1664" i="6"/>
  <c r="R175" i="6"/>
  <c r="U175" i="6"/>
  <c r="U1392" i="6"/>
  <c r="R1392" i="6"/>
  <c r="V1608" i="6"/>
  <c r="S1608" i="6"/>
  <c r="U1201" i="6"/>
  <c r="R1201" i="6"/>
  <c r="T1201" i="6" s="1"/>
  <c r="V1698" i="6"/>
  <c r="S1698" i="6"/>
  <c r="S393" i="6"/>
  <c r="T393" i="6" s="1"/>
  <c r="V393" i="6"/>
  <c r="S413" i="6"/>
  <c r="T413" i="6" s="1"/>
  <c r="V413" i="6"/>
  <c r="W413" i="6" s="1"/>
  <c r="S1775" i="6"/>
  <c r="T1775" i="6" s="1"/>
  <c r="V1775" i="6"/>
  <c r="U695" i="6"/>
  <c r="V446" i="6"/>
  <c r="W446" i="6" s="1"/>
  <c r="R1688" i="6"/>
  <c r="R1642" i="6"/>
  <c r="T1642" i="6" s="1"/>
  <c r="U1310" i="6"/>
  <c r="R613" i="6"/>
  <c r="U304" i="6"/>
  <c r="W304" i="6" s="1"/>
  <c r="S1080" i="6"/>
  <c r="T1080" i="6" s="1"/>
  <c r="V985" i="6"/>
  <c r="W985" i="6" s="1"/>
  <c r="V807" i="6"/>
  <c r="W807" i="6" s="1"/>
  <c r="U1719" i="6"/>
  <c r="W1719" i="6" s="1"/>
  <c r="U1394" i="6"/>
  <c r="W1394" i="6" s="1"/>
  <c r="R1208" i="6"/>
  <c r="U1437" i="6"/>
  <c r="W1437" i="6" s="1"/>
  <c r="U956" i="6"/>
  <c r="R123" i="6"/>
  <c r="R240" i="6"/>
  <c r="T240" i="6" s="1"/>
  <c r="U1780" i="6"/>
  <c r="W1780" i="6" s="1"/>
  <c r="R1780" i="6"/>
  <c r="R1412" i="6"/>
  <c r="U1412" i="6"/>
  <c r="U443" i="6"/>
  <c r="R443" i="6"/>
  <c r="U1757" i="6"/>
  <c r="W1757" i="6" s="1"/>
  <c r="R1757" i="6"/>
  <c r="R1415" i="6"/>
  <c r="T1415" i="6" s="1"/>
  <c r="U1415" i="6"/>
  <c r="S1454" i="6"/>
  <c r="V1454" i="6"/>
  <c r="V1426" i="6"/>
  <c r="S1426" i="6"/>
  <c r="T1426" i="6" s="1"/>
  <c r="R542" i="6"/>
  <c r="U542" i="6"/>
  <c r="W1887" i="6"/>
  <c r="S1730" i="6"/>
  <c r="T1730" i="6" s="1"/>
  <c r="U1893" i="6"/>
  <c r="R404" i="6"/>
  <c r="U1037" i="6"/>
  <c r="U197" i="6"/>
  <c r="W197" i="6" s="1"/>
  <c r="R197" i="6"/>
  <c r="U130" i="6"/>
  <c r="W130" i="6" s="1"/>
  <c r="R130" i="6"/>
  <c r="R608" i="6"/>
  <c r="T608" i="6" s="1"/>
  <c r="U608" i="6"/>
  <c r="U1726" i="6"/>
  <c r="R1726" i="6"/>
  <c r="R742" i="6"/>
  <c r="U742" i="6"/>
  <c r="U120" i="6"/>
  <c r="R120" i="6"/>
  <c r="T120" i="6" s="1"/>
  <c r="S842" i="6"/>
  <c r="T842" i="6" s="1"/>
  <c r="V842" i="6"/>
  <c r="W842" i="6" s="1"/>
  <c r="V98" i="6"/>
  <c r="W98" i="6" s="1"/>
  <c r="S98" i="6"/>
  <c r="S1455" i="6"/>
  <c r="V1455" i="6"/>
  <c r="R504" i="6"/>
  <c r="R1010" i="6"/>
  <c r="U1010" i="6"/>
  <c r="U1786" i="6"/>
  <c r="W1786" i="6" s="1"/>
  <c r="R1786" i="6"/>
  <c r="U1101" i="6"/>
  <c r="R1101" i="6"/>
  <c r="U379" i="6"/>
  <c r="R379" i="6"/>
  <c r="S67" i="6"/>
  <c r="V67" i="6"/>
  <c r="V478" i="6"/>
  <c r="S478" i="6"/>
  <c r="V1414" i="6"/>
  <c r="W1414" i="6" s="1"/>
  <c r="S1414" i="6"/>
  <c r="V748" i="6"/>
  <c r="W748" i="6" s="1"/>
  <c r="S748" i="6"/>
  <c r="S1536" i="6"/>
  <c r="V1536" i="6"/>
  <c r="U1583" i="6"/>
  <c r="W1583" i="6" s="1"/>
  <c r="R1583" i="6"/>
  <c r="V129" i="6"/>
  <c r="R1612" i="6"/>
  <c r="T1612" i="6" s="1"/>
  <c r="U1612" i="6"/>
  <c r="U1767" i="6"/>
  <c r="R1767" i="6"/>
  <c r="R1546" i="6"/>
  <c r="U1546" i="6"/>
  <c r="U1226" i="6"/>
  <c r="R1226" i="6"/>
  <c r="T1226" i="6" s="1"/>
  <c r="V883" i="6"/>
  <c r="W883" i="6" s="1"/>
  <c r="S883" i="6"/>
  <c r="T883" i="6" s="1"/>
  <c r="U180" i="6"/>
  <c r="R180" i="6"/>
  <c r="U313" i="6"/>
  <c r="W313" i="6" s="1"/>
  <c r="R313" i="6"/>
  <c r="R703" i="6"/>
  <c r="U703" i="6"/>
  <c r="R1928" i="6"/>
  <c r="U1928" i="6"/>
  <c r="R1390" i="6"/>
  <c r="U1390" i="6"/>
  <c r="W1390" i="6" s="1"/>
  <c r="R1176" i="6"/>
  <c r="T1176" i="6" s="1"/>
  <c r="U1176" i="6"/>
  <c r="R1297" i="6"/>
  <c r="T1297" i="6" s="1"/>
  <c r="R1777" i="6"/>
  <c r="R1016" i="6"/>
  <c r="U1054" i="6"/>
  <c r="U438" i="6"/>
  <c r="R1515" i="6"/>
  <c r="R1278" i="6"/>
  <c r="R516" i="6"/>
  <c r="R181" i="6"/>
  <c r="R529" i="6"/>
  <c r="R619" i="6"/>
  <c r="V835" i="6"/>
  <c r="W835" i="6" s="1"/>
  <c r="V1187" i="6"/>
  <c r="S777" i="6"/>
  <c r="T777" i="6" s="1"/>
  <c r="R1484" i="6"/>
  <c r="V1201" i="6"/>
  <c r="S1524" i="6"/>
  <c r="R1860" i="6"/>
  <c r="T1860" i="6" s="1"/>
  <c r="U1577" i="6"/>
  <c r="R732" i="6"/>
  <c r="T732" i="6" s="1"/>
  <c r="R1227" i="6"/>
  <c r="R1503" i="6"/>
  <c r="U1503" i="6"/>
  <c r="W1503" i="6" s="1"/>
  <c r="U490" i="6"/>
  <c r="W490" i="6" s="1"/>
  <c r="S1550" i="6"/>
  <c r="T1550" i="6" s="1"/>
  <c r="S845" i="6"/>
  <c r="T845" i="6" s="1"/>
  <c r="V845" i="6"/>
  <c r="W845" i="6" s="1"/>
  <c r="R823" i="6"/>
  <c r="T823" i="6" s="1"/>
  <c r="U1369" i="6"/>
  <c r="W1369" i="6" s="1"/>
  <c r="R1369" i="6"/>
  <c r="U1895" i="6"/>
  <c r="R1895" i="6"/>
  <c r="R549" i="6"/>
  <c r="T549" i="6" s="1"/>
  <c r="U549" i="6"/>
  <c r="U1868" i="6"/>
  <c r="R1868" i="6"/>
  <c r="R1430" i="6"/>
  <c r="U1430" i="6"/>
  <c r="U1304" i="6"/>
  <c r="R1304" i="6"/>
  <c r="T1304" i="6" s="1"/>
  <c r="U1160" i="6"/>
  <c r="R1160" i="6"/>
  <c r="U1283" i="6"/>
  <c r="R1283" i="6"/>
  <c r="R1092" i="6"/>
  <c r="U1092" i="6"/>
  <c r="W1092" i="6" s="1"/>
  <c r="R1027" i="6"/>
  <c r="U1027" i="6"/>
  <c r="V657" i="6"/>
  <c r="W657" i="6" s="1"/>
  <c r="S657" i="6"/>
  <c r="U1695" i="6"/>
  <c r="R1695" i="6"/>
  <c r="T1695" i="6" s="1"/>
  <c r="R1854" i="6"/>
  <c r="U1854" i="6"/>
  <c r="W1854" i="6" s="1"/>
  <c r="R162" i="6"/>
  <c r="U162" i="6"/>
  <c r="R1235" i="6"/>
  <c r="T1235" i="6" s="1"/>
  <c r="U1235" i="6"/>
  <c r="U733" i="6"/>
  <c r="W733" i="6" s="1"/>
  <c r="R733" i="6"/>
  <c r="R370" i="6"/>
  <c r="U370" i="6"/>
  <c r="U1595" i="6"/>
  <c r="R1595" i="6"/>
  <c r="V913" i="6"/>
  <c r="W913" i="6" s="1"/>
  <c r="S913" i="6"/>
  <c r="T913" i="6" s="1"/>
  <c r="R1782" i="6"/>
  <c r="U1782" i="6"/>
  <c r="R559" i="6"/>
  <c r="T559" i="6" s="1"/>
  <c r="U559" i="6"/>
  <c r="U1198" i="6"/>
  <c r="R1198" i="6"/>
  <c r="U1728" i="6"/>
  <c r="R1728" i="6"/>
  <c r="R1916" i="6"/>
  <c r="U1916" i="6"/>
  <c r="W1916" i="6" s="1"/>
  <c r="R1131" i="6"/>
  <c r="U1131" i="6"/>
  <c r="R1624" i="6"/>
  <c r="U1624" i="6"/>
  <c r="R1391" i="6"/>
  <c r="T1391" i="6" s="1"/>
  <c r="U1391" i="6"/>
  <c r="S718" i="6"/>
  <c r="V718" i="6"/>
  <c r="W718" i="6" s="1"/>
  <c r="R1758" i="6"/>
  <c r="T1758" i="6" s="1"/>
  <c r="U1758" i="6"/>
  <c r="U329" i="6"/>
  <c r="R329" i="6"/>
  <c r="U1422" i="6"/>
  <c r="R1422" i="6"/>
  <c r="R1196" i="6"/>
  <c r="R55" i="6"/>
  <c r="U453" i="6"/>
  <c r="W453" i="6" s="1"/>
  <c r="U44" i="6"/>
  <c r="R1445" i="6"/>
  <c r="R1619" i="6"/>
  <c r="U767" i="6"/>
  <c r="W767" i="6" s="1"/>
  <c r="U1467" i="6"/>
  <c r="W1467" i="6" s="1"/>
  <c r="R540" i="6"/>
  <c r="T540" i="6" s="1"/>
  <c r="R28" i="6"/>
  <c r="S932" i="6"/>
  <c r="T932" i="6" s="1"/>
  <c r="V465" i="6"/>
  <c r="R1234" i="6"/>
  <c r="U340" i="6"/>
  <c r="S1822" i="6"/>
  <c r="S1515" i="6"/>
  <c r="S192" i="6"/>
  <c r="R1811" i="6"/>
  <c r="U1359" i="6"/>
  <c r="R1359" i="6"/>
  <c r="U592" i="6"/>
  <c r="W592" i="6" s="1"/>
  <c r="R592" i="6"/>
  <c r="S580" i="6"/>
  <c r="T580" i="6" s="1"/>
  <c r="R363" i="6"/>
  <c r="T363" i="6" s="1"/>
  <c r="U363" i="6"/>
  <c r="S412" i="6"/>
  <c r="T412" i="6" s="1"/>
  <c r="U1911" i="6"/>
  <c r="W1911" i="6" s="1"/>
  <c r="R440" i="6"/>
  <c r="U1465" i="6"/>
  <c r="W1465" i="6" s="1"/>
  <c r="R1465" i="6"/>
  <c r="U1675" i="6"/>
  <c r="W1675" i="6" s="1"/>
  <c r="R1675" i="6"/>
  <c r="U449" i="6"/>
  <c r="W449" i="6" s="1"/>
  <c r="R449" i="6"/>
  <c r="R1454" i="6"/>
  <c r="U1454" i="6"/>
  <c r="U476" i="6"/>
  <c r="R476" i="6"/>
  <c r="U1123" i="6"/>
  <c r="R1123" i="6"/>
  <c r="U215" i="6"/>
  <c r="R215" i="6"/>
  <c r="V1052" i="6"/>
  <c r="S1052" i="6"/>
  <c r="W192" i="6"/>
  <c r="U1474" i="6"/>
  <c r="R1474" i="6"/>
  <c r="U1797" i="6"/>
  <c r="W1797" i="6" s="1"/>
  <c r="R1797" i="6"/>
  <c r="U34" i="6"/>
  <c r="R34" i="6"/>
  <c r="S131" i="6"/>
  <c r="T131" i="6" s="1"/>
  <c r="V131" i="6"/>
  <c r="V617" i="6"/>
  <c r="W617" i="6" s="1"/>
  <c r="S617" i="6"/>
  <c r="R1203" i="6"/>
  <c r="U1203" i="6"/>
  <c r="R761" i="6"/>
  <c r="U761" i="6"/>
  <c r="R1468" i="6"/>
  <c r="U1468" i="6"/>
  <c r="R125" i="6"/>
  <c r="U125" i="6"/>
  <c r="R714" i="6"/>
  <c r="U714" i="6"/>
  <c r="W714" i="6" s="1"/>
  <c r="S1638" i="6"/>
  <c r="V1638" i="6"/>
  <c r="S204" i="6"/>
  <c r="V204" i="6"/>
  <c r="U1294" i="6"/>
  <c r="W1294" i="6" s="1"/>
  <c r="R1294" i="6"/>
  <c r="R1590" i="6"/>
  <c r="U1590" i="6"/>
  <c r="R573" i="6"/>
  <c r="U573" i="6"/>
  <c r="U1861" i="6"/>
  <c r="R1861" i="6"/>
  <c r="T1861" i="6" s="1"/>
  <c r="U1205" i="6"/>
  <c r="R1205" i="6"/>
  <c r="R691" i="6"/>
  <c r="T691" i="6" s="1"/>
  <c r="U691" i="6"/>
  <c r="R87" i="6"/>
  <c r="U87" i="6"/>
  <c r="U1223" i="6"/>
  <c r="R1795" i="6"/>
  <c r="R1662" i="6"/>
  <c r="R1221" i="6"/>
  <c r="R1845" i="6"/>
  <c r="U45" i="6"/>
  <c r="W45" i="6" s="1"/>
  <c r="U1098" i="6"/>
  <c r="R1009" i="6"/>
  <c r="T1009" i="6" s="1"/>
  <c r="S1084" i="6"/>
  <c r="R1137" i="6"/>
  <c r="U1137" i="6"/>
  <c r="V73" i="6"/>
  <c r="W73" i="6" s="1"/>
  <c r="U1023" i="6"/>
  <c r="W1023" i="6" s="1"/>
  <c r="R1023" i="6"/>
  <c r="U241" i="6"/>
  <c r="U722" i="6"/>
  <c r="R722" i="6"/>
  <c r="U1841" i="6"/>
  <c r="R1841" i="6"/>
  <c r="U1479" i="6"/>
  <c r="R1479" i="6"/>
  <c r="R526" i="6"/>
  <c r="U526" i="6"/>
  <c r="R1882" i="6"/>
  <c r="U1882" i="6"/>
  <c r="U1063" i="6"/>
  <c r="R1063" i="6"/>
  <c r="T1063" i="6" s="1"/>
  <c r="U59" i="6"/>
  <c r="R59" i="6"/>
  <c r="U1753" i="6"/>
  <c r="R1753" i="6"/>
  <c r="T1753" i="6" s="1"/>
  <c r="U1906" i="6"/>
  <c r="R1323" i="6"/>
  <c r="U1340" i="6"/>
  <c r="U1455" i="6"/>
  <c r="R1455" i="6"/>
  <c r="U1212" i="6"/>
  <c r="R1212" i="6"/>
  <c r="U375" i="6"/>
  <c r="R375" i="6"/>
  <c r="V655" i="6"/>
  <c r="S655" i="6"/>
  <c r="R1622" i="6"/>
  <c r="U1622" i="6"/>
  <c r="U1031" i="6"/>
  <c r="R1031" i="6"/>
  <c r="R1206" i="6"/>
  <c r="T1206" i="6" s="1"/>
  <c r="U1206" i="6"/>
  <c r="V663" i="6"/>
  <c r="S663" i="6"/>
  <c r="T663" i="6" s="1"/>
  <c r="U743" i="6"/>
  <c r="R743" i="6"/>
  <c r="U702" i="6"/>
  <c r="W702" i="6" s="1"/>
  <c r="R702" i="6"/>
  <c r="U534" i="6"/>
  <c r="R534" i="6"/>
  <c r="R1459" i="6"/>
  <c r="R1933" i="6"/>
  <c r="R1732" i="6"/>
  <c r="U1498" i="6"/>
  <c r="R1302" i="6"/>
  <c r="U1143" i="6"/>
  <c r="R1228" i="6"/>
  <c r="U207" i="6"/>
  <c r="W207" i="6" s="1"/>
  <c r="U307" i="6"/>
  <c r="R696" i="6"/>
  <c r="T696" i="6" s="1"/>
  <c r="R4" i="6"/>
  <c r="U171" i="6"/>
  <c r="W171" i="6" s="1"/>
  <c r="R651" i="6"/>
  <c r="U655" i="6"/>
  <c r="R655" i="6"/>
  <c r="U450" i="6"/>
  <c r="R450" i="6"/>
  <c r="U166" i="6"/>
  <c r="R166" i="6"/>
  <c r="U373" i="6"/>
  <c r="R373" i="6"/>
  <c r="U1770" i="6"/>
  <c r="W1770" i="6" s="1"/>
  <c r="R1770" i="6"/>
  <c r="U1713" i="6"/>
  <c r="R1713" i="6"/>
  <c r="R1898" i="6"/>
  <c r="R115" i="6"/>
  <c r="R255" i="6"/>
  <c r="R1915" i="6"/>
  <c r="R1521" i="6"/>
  <c r="R718" i="6"/>
  <c r="U1317" i="6"/>
  <c r="U1213" i="6"/>
  <c r="R1116" i="6"/>
  <c r="S1092" i="6"/>
  <c r="U1461" i="6"/>
  <c r="R1121" i="6"/>
  <c r="U314" i="6"/>
  <c r="R1361" i="6"/>
  <c r="U1335" i="6"/>
  <c r="R1335" i="6"/>
  <c r="U1683" i="6"/>
  <c r="R1683" i="6"/>
  <c r="U769" i="6"/>
  <c r="R769" i="6"/>
  <c r="V974" i="6"/>
  <c r="W974" i="6" s="1"/>
  <c r="S974" i="6"/>
  <c r="T974" i="6" s="1"/>
  <c r="V1594" i="6"/>
  <c r="W1594" i="6" s="1"/>
  <c r="S1594" i="6"/>
  <c r="V1194" i="6"/>
  <c r="W1194" i="6" s="1"/>
  <c r="U372" i="6"/>
  <c r="W372" i="6" s="1"/>
  <c r="R372" i="6"/>
  <c r="V1051" i="6"/>
  <c r="S1051" i="6"/>
  <c r="S1634" i="6"/>
  <c r="V1634" i="6"/>
  <c r="W1634" i="6" s="1"/>
  <c r="R1639" i="6"/>
  <c r="U1639" i="6"/>
  <c r="U1690" i="6"/>
  <c r="R1690" i="6"/>
  <c r="T1690" i="6" s="1"/>
  <c r="R602" i="6"/>
  <c r="T602" i="6" s="1"/>
  <c r="U602" i="6"/>
  <c r="V1590" i="6"/>
  <c r="S1590" i="6"/>
  <c r="V1599" i="6"/>
  <c r="W1599" i="6" s="1"/>
  <c r="S1599" i="6"/>
  <c r="U935" i="6"/>
  <c r="R935" i="6"/>
  <c r="T935" i="6" s="1"/>
  <c r="V1600" i="6"/>
  <c r="W1600" i="6" s="1"/>
  <c r="S1600" i="6"/>
  <c r="S1570" i="6"/>
  <c r="U1504" i="6"/>
  <c r="R1410" i="6"/>
  <c r="U763" i="6"/>
  <c r="W763" i="6" s="1"/>
  <c r="R1876" i="6"/>
  <c r="U1876" i="6"/>
  <c r="R568" i="6"/>
  <c r="U568" i="6"/>
  <c r="S188" i="6"/>
  <c r="T188" i="6" s="1"/>
  <c r="V188" i="6"/>
  <c r="R1254" i="6"/>
  <c r="T1254" i="6" s="1"/>
  <c r="U1254" i="6"/>
  <c r="U445" i="6"/>
  <c r="R445" i="6"/>
  <c r="R121" i="6"/>
  <c r="U121" i="6"/>
  <c r="S1809" i="6"/>
  <c r="V1809" i="6"/>
  <c r="S1633" i="6"/>
  <c r="T1633" i="6" s="1"/>
  <c r="V1633" i="6"/>
  <c r="V579" i="6"/>
  <c r="W579" i="6" s="1"/>
  <c r="S579" i="6"/>
  <c r="S498" i="6"/>
  <c r="V498" i="6"/>
  <c r="W498" i="6" s="1"/>
  <c r="V433" i="6"/>
  <c r="S433" i="6"/>
  <c r="S1691" i="6"/>
  <c r="V1691" i="6"/>
  <c r="S1030" i="6"/>
  <c r="V1030" i="6"/>
  <c r="W1030" i="6" s="1"/>
  <c r="V1453" i="6"/>
  <c r="S1453" i="6"/>
  <c r="T1453" i="6" s="1"/>
  <c r="S213" i="6"/>
  <c r="T213" i="6" s="1"/>
  <c r="V213" i="6"/>
  <c r="W213" i="6" s="1"/>
  <c r="U1447" i="6"/>
  <c r="R1607" i="6"/>
  <c r="U1127" i="6"/>
  <c r="R475" i="6"/>
  <c r="U218" i="6"/>
  <c r="R308" i="6"/>
  <c r="R697" i="6"/>
  <c r="T697" i="6" s="1"/>
  <c r="U297" i="6"/>
  <c r="U1748" i="6"/>
  <c r="W1748" i="6" s="1"/>
  <c r="R1290" i="6"/>
  <c r="U250" i="6"/>
  <c r="U1200" i="6"/>
  <c r="W1200" i="6" s="1"/>
  <c r="U1189" i="6"/>
  <c r="W1189" i="6" s="1"/>
  <c r="R1678" i="6"/>
  <c r="R1372" i="6"/>
  <c r="R692" i="6"/>
  <c r="R591" i="6"/>
  <c r="S1923" i="6"/>
  <c r="U1805" i="6"/>
  <c r="U1888" i="6"/>
  <c r="U1940" i="6"/>
  <c r="U1519" i="6"/>
  <c r="U58" i="6"/>
  <c r="R496" i="6"/>
  <c r="U84" i="6"/>
  <c r="R1696" i="6"/>
  <c r="R1686" i="6"/>
  <c r="T1686" i="6" s="1"/>
  <c r="V1505" i="6"/>
  <c r="W1505" i="6" s="1"/>
  <c r="S1505" i="6"/>
  <c r="V1127" i="6"/>
  <c r="S1127" i="6"/>
  <c r="T1127" i="6" s="1"/>
  <c r="S775" i="6"/>
  <c r="T775" i="6" s="1"/>
  <c r="V775" i="6"/>
  <c r="W775" i="6" s="1"/>
  <c r="U1495" i="6"/>
  <c r="R1495" i="6"/>
  <c r="U1126" i="6"/>
  <c r="R1126" i="6"/>
  <c r="R508" i="6"/>
  <c r="U508" i="6"/>
  <c r="U1522" i="6"/>
  <c r="R1522" i="6"/>
  <c r="S1786" i="6"/>
  <c r="V1168" i="6"/>
  <c r="S1168" i="6"/>
  <c r="S531" i="6"/>
  <c r="S430" i="6"/>
  <c r="T430" i="6" s="1"/>
  <c r="V430" i="6"/>
  <c r="S1532" i="6"/>
  <c r="V1532" i="6"/>
  <c r="R499" i="6"/>
  <c r="T499" i="6" s="1"/>
  <c r="U499" i="6"/>
  <c r="U631" i="6"/>
  <c r="W631" i="6" s="1"/>
  <c r="R631" i="6"/>
  <c r="V1832" i="6"/>
  <c r="S1832" i="6"/>
  <c r="T1363" i="6"/>
  <c r="S956" i="6"/>
  <c r="T956" i="6" s="1"/>
  <c r="V956" i="6"/>
  <c r="V1712" i="6"/>
  <c r="S1712" i="6"/>
  <c r="T1712" i="6" s="1"/>
  <c r="S1849" i="6"/>
  <c r="V1849" i="6"/>
  <c r="W1849" i="6" s="1"/>
  <c r="V1399" i="6"/>
  <c r="S1399" i="6"/>
  <c r="T1399" i="6" s="1"/>
  <c r="V1316" i="6"/>
  <c r="S1316" i="6"/>
  <c r="T1316" i="6" s="1"/>
  <c r="V109" i="6"/>
  <c r="S109" i="6"/>
  <c r="T109" i="6" s="1"/>
  <c r="V556" i="6"/>
  <c r="W556" i="6" s="1"/>
  <c r="S556" i="6"/>
  <c r="T556" i="6" s="1"/>
  <c r="S1636" i="6"/>
  <c r="V1636" i="6"/>
  <c r="S506" i="6"/>
  <c r="T506" i="6" s="1"/>
  <c r="V506" i="6"/>
  <c r="V515" i="6"/>
  <c r="S515" i="6"/>
  <c r="S1425" i="6"/>
  <c r="V1425" i="6"/>
  <c r="V301" i="6"/>
  <c r="W301" i="6" s="1"/>
  <c r="S301" i="6"/>
  <c r="R1923" i="6"/>
  <c r="U403" i="6"/>
  <c r="R1043" i="6"/>
  <c r="U247" i="6"/>
  <c r="U230" i="6"/>
  <c r="U331" i="6"/>
  <c r="V1490" i="6"/>
  <c r="W1490" i="6" s="1"/>
  <c r="U1821" i="6"/>
  <c r="V625" i="6"/>
  <c r="S625" i="6"/>
  <c r="T625" i="6" s="1"/>
  <c r="U1219" i="6"/>
  <c r="R1219" i="6"/>
  <c r="R198" i="6"/>
  <c r="U198" i="6"/>
  <c r="R699" i="6"/>
  <c r="U699" i="6"/>
  <c r="U664" i="6"/>
  <c r="W664" i="6" s="1"/>
  <c r="R664" i="6"/>
  <c r="V948" i="6"/>
  <c r="W948" i="6" s="1"/>
  <c r="S948" i="6"/>
  <c r="T948" i="6" s="1"/>
  <c r="V427" i="6"/>
  <c r="W427" i="6" s="1"/>
  <c r="S427" i="6"/>
  <c r="T427" i="6" s="1"/>
  <c r="V1142" i="6"/>
  <c r="S1142" i="6"/>
  <c r="V61" i="6"/>
  <c r="S61" i="6"/>
  <c r="V66" i="6"/>
  <c r="S66" i="6"/>
  <c r="U690" i="6"/>
  <c r="W690" i="6" s="1"/>
  <c r="U176" i="6"/>
  <c r="R176" i="6"/>
  <c r="T176" i="6" s="1"/>
  <c r="R1636" i="6"/>
  <c r="U1636" i="6"/>
  <c r="U530" i="6"/>
  <c r="W530" i="6" s="1"/>
  <c r="R530" i="6"/>
  <c r="U518" i="6"/>
  <c r="R518" i="6"/>
  <c r="U1141" i="6"/>
  <c r="R1141" i="6"/>
  <c r="V1852" i="6"/>
  <c r="S1852" i="6"/>
  <c r="V1360" i="6"/>
  <c r="W1360" i="6" s="1"/>
  <c r="S1360" i="6"/>
  <c r="V287" i="6"/>
  <c r="W287" i="6" s="1"/>
  <c r="S287" i="6"/>
  <c r="V126" i="6"/>
  <c r="S126" i="6"/>
  <c r="V1696" i="6"/>
  <c r="W1696" i="6" s="1"/>
  <c r="S1696" i="6"/>
  <c r="S323" i="6"/>
  <c r="T323" i="6" s="1"/>
  <c r="V323" i="6"/>
  <c r="S80" i="6"/>
  <c r="V80" i="6"/>
  <c r="R1295" i="6"/>
  <c r="U1295" i="6"/>
  <c r="W1295" i="6" s="1"/>
  <c r="R1065" i="6"/>
  <c r="U1065" i="6"/>
  <c r="S1342" i="6"/>
  <c r="V1342" i="6"/>
  <c r="S69" i="6"/>
  <c r="V69" i="6"/>
  <c r="V1639" i="6"/>
  <c r="S1639" i="6"/>
  <c r="V1680" i="6"/>
  <c r="S1680" i="6"/>
  <c r="T1680" i="6" s="1"/>
  <c r="V1706" i="6"/>
  <c r="W1706" i="6" s="1"/>
  <c r="S1706" i="6"/>
  <c r="T1706" i="6" s="1"/>
  <c r="R719" i="6"/>
  <c r="U719" i="6"/>
  <c r="W719" i="6" s="1"/>
  <c r="U483" i="6"/>
  <c r="R483" i="6"/>
  <c r="R1048" i="6"/>
  <c r="U1048" i="6"/>
  <c r="S793" i="6"/>
  <c r="T793" i="6" s="1"/>
  <c r="V793" i="6"/>
  <c r="W793" i="6" s="1"/>
  <c r="S1884" i="6"/>
  <c r="T1884" i="6" s="1"/>
  <c r="V1884" i="6"/>
  <c r="S450" i="6"/>
  <c r="V450" i="6"/>
  <c r="V368" i="6"/>
  <c r="S368" i="6"/>
  <c r="V286" i="6"/>
  <c r="W286" i="6" s="1"/>
  <c r="S286" i="6"/>
  <c r="T286" i="6" s="1"/>
  <c r="S313" i="6"/>
  <c r="V1105" i="6"/>
  <c r="V1507" i="6"/>
  <c r="S824" i="6"/>
  <c r="T824" i="6" s="1"/>
  <c r="S1094" i="6"/>
  <c r="V1245" i="6"/>
  <c r="V225" i="6"/>
  <c r="S283" i="6"/>
  <c r="T283" i="6" s="1"/>
  <c r="S1195" i="6"/>
  <c r="S54" i="6"/>
  <c r="S702" i="6"/>
  <c r="S1640" i="6"/>
  <c r="T1640" i="6" s="1"/>
  <c r="V828" i="6"/>
  <c r="W828" i="6" s="1"/>
  <c r="S1798" i="6"/>
  <c r="T1798" i="6" s="1"/>
  <c r="V1592" i="6"/>
  <c r="V1690" i="6"/>
  <c r="S1881" i="6"/>
  <c r="T1881" i="6" s="1"/>
  <c r="S676" i="6"/>
  <c r="T676" i="6" s="1"/>
  <c r="S164" i="6"/>
  <c r="T164" i="6" s="1"/>
  <c r="V952" i="6"/>
  <c r="W952" i="6" s="1"/>
  <c r="S106" i="6"/>
  <c r="T106" i="6" s="1"/>
  <c r="V1112" i="6"/>
  <c r="S1060" i="6"/>
  <c r="V1060" i="6"/>
  <c r="V1508" i="6"/>
  <c r="W1508" i="6" s="1"/>
  <c r="S1508" i="6"/>
  <c r="T1508" i="6" s="1"/>
  <c r="V548" i="6"/>
  <c r="S548" i="6"/>
  <c r="V448" i="6"/>
  <c r="S1357" i="6"/>
  <c r="V1357" i="6"/>
  <c r="S650" i="6"/>
  <c r="T650" i="6" s="1"/>
  <c r="V650" i="6"/>
  <c r="S148" i="6"/>
  <c r="T148" i="6" s="1"/>
  <c r="V148" i="6"/>
  <c r="S52" i="6"/>
  <c r="T52" i="6" s="1"/>
  <c r="V52" i="6"/>
  <c r="V1646" i="6"/>
  <c r="S1646" i="6"/>
  <c r="T1646" i="6" s="1"/>
  <c r="V1794" i="6"/>
  <c r="S1794" i="6"/>
  <c r="T1794" i="6" s="1"/>
  <c r="V1345" i="6"/>
  <c r="S1345" i="6"/>
  <c r="V1055" i="6"/>
  <c r="W1055" i="6" s="1"/>
  <c r="S1055" i="6"/>
  <c r="S1565" i="6"/>
  <c r="V1565" i="6"/>
  <c r="W1565" i="6" s="1"/>
  <c r="S1390" i="6"/>
  <c r="S94" i="6"/>
  <c r="T94" i="6" s="1"/>
  <c r="S1556" i="6"/>
  <c r="T1556" i="6" s="1"/>
  <c r="S1318" i="6"/>
  <c r="S1091" i="6"/>
  <c r="T1091" i="6" s="1"/>
  <c r="S1059" i="6"/>
  <c r="S1733" i="6"/>
  <c r="V303" i="6"/>
  <c r="V1439" i="6"/>
  <c r="V1120" i="6"/>
  <c r="V1635" i="6"/>
  <c r="S1437" i="6"/>
  <c r="T1437" i="6" s="1"/>
  <c r="V447" i="6"/>
  <c r="W447" i="6" s="1"/>
  <c r="V942" i="6"/>
  <c r="W942" i="6" s="1"/>
  <c r="S1605" i="6"/>
  <c r="T1605" i="6" s="1"/>
  <c r="V562" i="6"/>
  <c r="V1471" i="6"/>
  <c r="W1471" i="6" s="1"/>
  <c r="V87" i="6"/>
  <c r="S87" i="6"/>
  <c r="V1298" i="6"/>
  <c r="S1298" i="6"/>
  <c r="T1298" i="6" s="1"/>
  <c r="S108" i="6"/>
  <c r="V116" i="6"/>
  <c r="S116" i="6"/>
  <c r="T116" i="6" s="1"/>
  <c r="V202" i="6"/>
  <c r="S202" i="6"/>
  <c r="S1056" i="6"/>
  <c r="V1056" i="6"/>
  <c r="W1056" i="6" s="1"/>
  <c r="V355" i="6"/>
  <c r="S355" i="6"/>
  <c r="V1355" i="6"/>
  <c r="W1355" i="6" s="1"/>
  <c r="S1355" i="6"/>
  <c r="T1355" i="6" s="1"/>
  <c r="S381" i="6"/>
  <c r="T381" i="6" s="1"/>
  <c r="V381" i="6"/>
  <c r="V1299" i="6"/>
  <c r="W1299" i="6" s="1"/>
  <c r="S1299" i="6"/>
  <c r="V1308" i="6"/>
  <c r="S1308" i="6"/>
  <c r="S1627" i="6"/>
  <c r="V1627" i="6"/>
  <c r="W1627" i="6" s="1"/>
  <c r="V1862" i="6"/>
  <c r="W1862" i="6" s="1"/>
  <c r="S1862" i="6"/>
  <c r="S1888" i="6"/>
  <c r="T1888" i="6" s="1"/>
  <c r="V1888" i="6"/>
  <c r="V1352" i="6"/>
  <c r="W1352" i="6" s="1"/>
  <c r="V654" i="6"/>
  <c r="U1217" i="6"/>
  <c r="U584" i="6"/>
  <c r="R1180" i="6"/>
  <c r="T1180" i="6" s="1"/>
  <c r="S920" i="6"/>
  <c r="T920" i="6" s="1"/>
  <c r="U1617" i="6"/>
  <c r="V934" i="6"/>
  <c r="W934" i="6" s="1"/>
  <c r="S968" i="6"/>
  <c r="T968" i="6" s="1"/>
  <c r="V1177" i="6"/>
  <c r="V752" i="6"/>
  <c r="S222" i="6"/>
  <c r="T222" i="6" s="1"/>
  <c r="V825" i="6"/>
  <c r="W825" i="6" s="1"/>
  <c r="V118" i="6"/>
  <c r="W118" i="6" s="1"/>
  <c r="S1321" i="6"/>
  <c r="S630" i="6"/>
  <c r="V957" i="6"/>
  <c r="W957" i="6" s="1"/>
  <c r="S186" i="6"/>
  <c r="S690" i="6"/>
  <c r="T690" i="6" s="1"/>
  <c r="S1688" i="6"/>
  <c r="V1038" i="6"/>
  <c r="V391" i="6"/>
  <c r="V17" i="6"/>
  <c r="S241" i="6"/>
  <c r="T241" i="6" s="1"/>
  <c r="V241" i="6"/>
  <c r="S1274" i="6"/>
  <c r="T1274" i="6" s="1"/>
  <c r="V1807" i="6"/>
  <c r="W1807" i="6" s="1"/>
  <c r="S1904" i="6"/>
  <c r="T1904" i="6" s="1"/>
  <c r="V1904" i="6"/>
  <c r="S1740" i="6"/>
  <c r="V1740" i="6"/>
  <c r="W1740" i="6" s="1"/>
  <c r="V744" i="6"/>
  <c r="S744" i="6"/>
  <c r="T744" i="6" s="1"/>
  <c r="V1629" i="6"/>
  <c r="S1629" i="6"/>
  <c r="V1017" i="6"/>
  <c r="S1017" i="6"/>
  <c r="S423" i="6"/>
  <c r="T423" i="6" s="1"/>
  <c r="V423" i="6"/>
  <c r="W423" i="6" s="1"/>
  <c r="V487" i="6"/>
  <c r="W487" i="6" s="1"/>
  <c r="S487" i="6"/>
  <c r="S1558" i="6"/>
  <c r="V1558" i="6"/>
  <c r="S1737" i="6"/>
  <c r="T1737" i="6" s="1"/>
  <c r="V1737" i="6"/>
  <c r="W1737" i="6" s="1"/>
  <c r="V1422" i="6"/>
  <c r="S1422" i="6"/>
  <c r="V991" i="6"/>
  <c r="W991" i="6" s="1"/>
  <c r="S991" i="6"/>
  <c r="T991" i="6" s="1"/>
  <c r="V827" i="6"/>
  <c r="W827" i="6" s="1"/>
  <c r="S827" i="6"/>
  <c r="T827" i="6" s="1"/>
  <c r="S1459" i="6"/>
  <c r="V1459" i="6"/>
  <c r="W1459" i="6" s="1"/>
  <c r="V923" i="6"/>
  <c r="W923" i="6" s="1"/>
  <c r="S670" i="6"/>
  <c r="T670" i="6" s="1"/>
  <c r="V670" i="6"/>
  <c r="W670" i="6" s="1"/>
  <c r="V486" i="6"/>
  <c r="S486" i="6"/>
  <c r="T486" i="6" s="1"/>
  <c r="S151" i="6"/>
  <c r="T151" i="6" s="1"/>
  <c r="V151" i="6"/>
  <c r="S1934" i="6"/>
  <c r="V1934" i="6"/>
  <c r="V536" i="6"/>
  <c r="S536" i="6"/>
  <c r="T536" i="6" s="1"/>
  <c r="V436" i="6"/>
  <c r="S436" i="6"/>
  <c r="V1927" i="6"/>
  <c r="S1927" i="6"/>
  <c r="T1927" i="6" s="1"/>
  <c r="V1765" i="6"/>
  <c r="W1765" i="6" s="1"/>
  <c r="S1711" i="6"/>
  <c r="T1711" i="6" s="1"/>
  <c r="V1063" i="6"/>
  <c r="V1545" i="6"/>
  <c r="V22" i="6"/>
  <c r="W22" i="6" s="1"/>
  <c r="S731" i="6"/>
  <c r="T731" i="6" s="1"/>
  <c r="V1309" i="6"/>
  <c r="V152" i="6"/>
  <c r="V712" i="6"/>
  <c r="V1603" i="6"/>
  <c r="W1603" i="6" s="1"/>
  <c r="S1291" i="6"/>
  <c r="T1291" i="6" s="1"/>
  <c r="V1860" i="6"/>
  <c r="W1860" i="6" s="1"/>
  <c r="S746" i="6"/>
  <c r="V678" i="6"/>
  <c r="W678" i="6" s="1"/>
  <c r="V481" i="6"/>
  <c r="W481" i="6" s="1"/>
  <c r="V322" i="6"/>
  <c r="S1572" i="6"/>
  <c r="V1572" i="6"/>
  <c r="W1572" i="6" s="1"/>
  <c r="S377" i="6"/>
  <c r="S1725" i="6"/>
  <c r="V1670" i="6"/>
  <c r="W1670" i="6" s="1"/>
  <c r="S751" i="6"/>
  <c r="S1851" i="6"/>
  <c r="S284" i="6"/>
  <c r="T284" i="6" s="1"/>
  <c r="V1921" i="6"/>
  <c r="S134" i="6"/>
  <c r="S1233" i="6"/>
  <c r="S1376" i="6"/>
  <c r="S1668" i="6"/>
  <c r="T1668" i="6" s="1"/>
  <c r="S136" i="6"/>
  <c r="T136" i="6" s="1"/>
  <c r="V136" i="6"/>
  <c r="S1032" i="6"/>
  <c r="T1032" i="6" s="1"/>
  <c r="V103" i="6"/>
  <c r="V1359" i="6"/>
  <c r="S1359" i="6"/>
  <c r="S1018" i="6"/>
  <c r="S1502" i="6"/>
  <c r="V1431" i="6"/>
  <c r="S1431" i="6"/>
  <c r="T1431" i="6" s="1"/>
  <c r="V953" i="6"/>
  <c r="W953" i="6" s="1"/>
  <c r="S953" i="6"/>
  <c r="T953" i="6" s="1"/>
  <c r="V646" i="6"/>
  <c r="S646" i="6"/>
  <c r="T646" i="6" s="1"/>
  <c r="V1652" i="6"/>
  <c r="W1652" i="6" s="1"/>
  <c r="S1652" i="6"/>
  <c r="S1708" i="6"/>
  <c r="T1708" i="6" s="1"/>
  <c r="V1708" i="6"/>
  <c r="S1225" i="6"/>
  <c r="V1225" i="6"/>
  <c r="V1111" i="6"/>
  <c r="W1111" i="6" s="1"/>
  <c r="S1111" i="6"/>
  <c r="V522" i="6"/>
  <c r="W522" i="6" s="1"/>
  <c r="S522" i="6"/>
  <c r="S228" i="6"/>
  <c r="T228" i="6" s="1"/>
  <c r="V1511" i="6"/>
  <c r="V1681" i="6"/>
  <c r="S1458" i="6"/>
  <c r="V608" i="6"/>
  <c r="S1097" i="6"/>
  <c r="T1097" i="6" s="1"/>
  <c r="V1693" i="6"/>
  <c r="W1693" i="6" s="1"/>
  <c r="V95" i="6"/>
  <c r="W95" i="6" s="1"/>
  <c r="S95" i="6"/>
  <c r="T95" i="6" s="1"/>
  <c r="V1597" i="6"/>
  <c r="W1597" i="6" s="1"/>
  <c r="V1660" i="6"/>
  <c r="W1660" i="6" s="1"/>
  <c r="S208" i="6"/>
  <c r="T208" i="6" s="1"/>
  <c r="V456" i="6"/>
  <c r="W456" i="6" s="1"/>
  <c r="S456" i="6"/>
  <c r="T456" i="6" s="1"/>
  <c r="V68" i="6"/>
  <c r="W68" i="6" s="1"/>
  <c r="V566" i="6"/>
  <c r="W566" i="6" s="1"/>
  <c r="V1803" i="6"/>
  <c r="W1803" i="6" s="1"/>
  <c r="S1803" i="6"/>
  <c r="S1808" i="6"/>
  <c r="T1808" i="6" s="1"/>
  <c r="V1808" i="6"/>
  <c r="V429" i="6"/>
  <c r="W429" i="6" s="1"/>
  <c r="S429" i="6"/>
  <c r="V1128" i="6"/>
  <c r="W1128" i="6" s="1"/>
  <c r="S1128" i="6"/>
  <c r="V353" i="6"/>
  <c r="S353" i="6"/>
  <c r="S1819" i="6"/>
  <c r="T1819" i="6" s="1"/>
  <c r="S978" i="6"/>
  <c r="T978" i="6" s="1"/>
  <c r="V1396" i="6"/>
  <c r="V264" i="6"/>
  <c r="W264" i="6" s="1"/>
  <c r="S111" i="6"/>
  <c r="T111" i="6" s="1"/>
  <c r="V111" i="6"/>
  <c r="S1486" i="6"/>
  <c r="T1486" i="6" s="1"/>
  <c r="V298" i="6"/>
  <c r="S298" i="6"/>
  <c r="S172" i="6"/>
  <c r="V1077" i="6"/>
  <c r="W1077" i="6" s="1"/>
  <c r="S1282" i="6"/>
  <c r="T1282" i="6" s="1"/>
  <c r="V1282" i="6"/>
  <c r="W1282" i="6" s="1"/>
  <c r="S1196" i="6"/>
  <c r="V1196" i="6"/>
  <c r="W1196" i="6" s="1"/>
  <c r="V1337" i="6"/>
  <c r="S1337" i="6"/>
  <c r="T1337" i="6" s="1"/>
  <c r="V644" i="6"/>
  <c r="S644" i="6"/>
  <c r="T644" i="6" s="1"/>
  <c r="S1404" i="6"/>
  <c r="T1404" i="6" s="1"/>
  <c r="V1557" i="6"/>
  <c r="W1557" i="6" s="1"/>
  <c r="S1557" i="6"/>
  <c r="S1456" i="6"/>
  <c r="T1456" i="6" s="1"/>
  <c r="V1456" i="6"/>
  <c r="S1563" i="6"/>
  <c r="T1563" i="6" s="1"/>
  <c r="V1563" i="6"/>
  <c r="W1563" i="6" s="1"/>
  <c r="S1750" i="6"/>
  <c r="T1750" i="6" s="1"/>
  <c r="V1750" i="6"/>
  <c r="W1750" i="6" s="1"/>
  <c r="V682" i="6"/>
  <c r="S682" i="6"/>
  <c r="S1149" i="6"/>
  <c r="T1149" i="6" s="1"/>
  <c r="V1149" i="6"/>
  <c r="W1149" i="6" s="1"/>
  <c r="V1637" i="6"/>
  <c r="W1637" i="6" s="1"/>
  <c r="S969" i="6"/>
  <c r="T969" i="6" s="1"/>
  <c r="V266" i="6"/>
  <c r="V1232" i="6"/>
  <c r="V713" i="6"/>
  <c r="V470" i="6"/>
  <c r="V1653" i="6"/>
  <c r="S1701" i="6"/>
  <c r="S496" i="6"/>
  <c r="V1159" i="6"/>
  <c r="W1159" i="6" s="1"/>
  <c r="V1520" i="6"/>
  <c r="R822" i="6"/>
  <c r="U822" i="6"/>
  <c r="W822" i="6" s="1"/>
  <c r="V1288" i="6"/>
  <c r="W1288" i="6" s="1"/>
  <c r="S1288" i="6"/>
  <c r="V659" i="6"/>
  <c r="S659" i="6"/>
  <c r="V909" i="6"/>
  <c r="W909" i="6" s="1"/>
  <c r="S909" i="6"/>
  <c r="T909" i="6" s="1"/>
  <c r="S781" i="6"/>
  <c r="T781" i="6" s="1"/>
  <c r="V781" i="6"/>
  <c r="W781" i="6" s="1"/>
  <c r="V137" i="6"/>
  <c r="S137" i="6"/>
  <c r="T137" i="6" s="1"/>
  <c r="R1649" i="6"/>
  <c r="T1649" i="6" s="1"/>
  <c r="U1649" i="6"/>
  <c r="U1509" i="6"/>
  <c r="R1509" i="6"/>
  <c r="U1049" i="6"/>
  <c r="R1049" i="6"/>
  <c r="U1087" i="6"/>
  <c r="R1087" i="6"/>
  <c r="T1087" i="6" s="1"/>
  <c r="U436" i="6"/>
  <c r="R436" i="6"/>
  <c r="V832" i="6"/>
  <c r="W832" i="6" s="1"/>
  <c r="S832" i="6"/>
  <c r="T832" i="6" s="1"/>
  <c r="V723" i="6"/>
  <c r="S723" i="6"/>
  <c r="T723" i="6" s="1"/>
  <c r="R1602" i="6"/>
  <c r="U1602" i="6"/>
  <c r="U987" i="6"/>
  <c r="W987" i="6" s="1"/>
  <c r="R987" i="6"/>
  <c r="V852" i="6"/>
  <c r="W852" i="6" s="1"/>
  <c r="S852" i="6"/>
  <c r="T852" i="6" s="1"/>
  <c r="V1717" i="6"/>
  <c r="W1717" i="6" s="1"/>
  <c r="S1717" i="6"/>
  <c r="V1045" i="6"/>
  <c r="S1045" i="6"/>
  <c r="V757" i="6"/>
  <c r="S757" i="6"/>
  <c r="S1266" i="6"/>
  <c r="V1266" i="6"/>
  <c r="V834" i="6"/>
  <c r="W834" i="6" s="1"/>
  <c r="S834" i="6"/>
  <c r="T834" i="6" s="1"/>
  <c r="S908" i="6"/>
  <c r="T908" i="6" s="1"/>
  <c r="V908" i="6"/>
  <c r="W908" i="6" s="1"/>
  <c r="S1736" i="6"/>
  <c r="V1736" i="6"/>
  <c r="W1736" i="6" s="1"/>
  <c r="R234" i="6"/>
  <c r="T234" i="6" s="1"/>
  <c r="U234" i="6"/>
  <c r="R1824" i="6"/>
  <c r="U1824" i="6"/>
  <c r="U1813" i="6"/>
  <c r="W1813" i="6" s="1"/>
  <c r="R1813" i="6"/>
  <c r="S1037" i="6"/>
  <c r="T1037" i="6" s="1"/>
  <c r="V1037" i="6"/>
  <c r="S1046" i="6"/>
  <c r="T1046" i="6" s="1"/>
  <c r="V1046" i="6"/>
  <c r="W1046" i="6" s="1"/>
  <c r="V1049" i="6"/>
  <c r="S1049" i="6"/>
  <c r="S1048" i="6"/>
  <c r="V1048" i="6"/>
  <c r="V1632" i="6"/>
  <c r="W1632" i="6" s="1"/>
  <c r="S1632" i="6"/>
  <c r="T1632" i="6" s="1"/>
  <c r="S1838" i="6"/>
  <c r="V1838" i="6"/>
  <c r="V1918" i="6"/>
  <c r="S1918" i="6"/>
  <c r="V1835" i="6"/>
  <c r="S1835" i="6"/>
  <c r="T1835" i="6" s="1"/>
  <c r="U1306" i="6"/>
  <c r="R1306" i="6"/>
  <c r="S514" i="6"/>
  <c r="V514" i="6"/>
  <c r="V804" i="6"/>
  <c r="W804" i="6" s="1"/>
  <c r="S804" i="6"/>
  <c r="T804" i="6" s="1"/>
  <c r="V1449" i="6"/>
  <c r="W1449" i="6" s="1"/>
  <c r="S1449" i="6"/>
  <c r="V406" i="6"/>
  <c r="S406" i="6"/>
  <c r="U1129" i="6"/>
  <c r="R1129" i="6"/>
  <c r="U71" i="6"/>
  <c r="R71" i="6"/>
  <c r="U61" i="6"/>
  <c r="R61" i="6"/>
  <c r="V1050" i="6"/>
  <c r="W1050" i="6" s="1"/>
  <c r="S1050" i="6"/>
  <c r="T1050" i="6" s="1"/>
  <c r="S358" i="6"/>
  <c r="T358" i="6" s="1"/>
  <c r="V358" i="6"/>
  <c r="V871" i="6"/>
  <c r="W871" i="6" s="1"/>
  <c r="S871" i="6"/>
  <c r="T871" i="6" s="1"/>
  <c r="S1874" i="6"/>
  <c r="V1874" i="6"/>
  <c r="S20" i="6"/>
  <c r="T20" i="6" s="1"/>
  <c r="V20" i="6"/>
  <c r="S1236" i="6"/>
  <c r="V1236" i="6"/>
  <c r="W1236" i="6" s="1"/>
  <c r="V949" i="6"/>
  <c r="W949" i="6" s="1"/>
  <c r="S949" i="6"/>
  <c r="T949" i="6" s="1"/>
  <c r="V491" i="6"/>
  <c r="S491" i="6"/>
  <c r="T491" i="6" s="1"/>
  <c r="S243" i="6"/>
  <c r="V243" i="6"/>
  <c r="W243" i="6" s="1"/>
  <c r="V1522" i="6"/>
  <c r="S1522" i="6"/>
  <c r="U552" i="6"/>
  <c r="R552" i="6"/>
  <c r="T552" i="6" s="1"/>
  <c r="U1623" i="6"/>
  <c r="R1623" i="6"/>
  <c r="R154" i="6"/>
  <c r="T154" i="6" s="1"/>
  <c r="U154" i="6"/>
  <c r="U1510" i="6"/>
  <c r="R1510" i="6"/>
  <c r="S894" i="6"/>
  <c r="T894" i="6" s="1"/>
  <c r="V894" i="6"/>
  <c r="W894" i="6" s="1"/>
  <c r="V555" i="6"/>
  <c r="W555" i="6" s="1"/>
  <c r="S555" i="6"/>
  <c r="T555" i="6" s="1"/>
  <c r="V227" i="6"/>
  <c r="S227" i="6"/>
  <c r="T227" i="6" s="1"/>
  <c r="V836" i="6"/>
  <c r="W836" i="6" s="1"/>
  <c r="S836" i="6"/>
  <c r="T836" i="6" s="1"/>
  <c r="S1514" i="6"/>
  <c r="T1514" i="6" s="1"/>
  <c r="V1514" i="6"/>
  <c r="W1514" i="6" s="1"/>
  <c r="V1752" i="6"/>
  <c r="W1752" i="6" s="1"/>
  <c r="S1752" i="6"/>
  <c r="R736" i="6"/>
  <c r="U736" i="6"/>
  <c r="U1493" i="6"/>
  <c r="R1493" i="6"/>
  <c r="T1493" i="6" s="1"/>
  <c r="R1643" i="6"/>
  <c r="U1643" i="6"/>
  <c r="R1469" i="6"/>
  <c r="U1469" i="6"/>
  <c r="R202" i="6"/>
  <c r="U202" i="6"/>
  <c r="V660" i="6"/>
  <c r="W660" i="6" s="1"/>
  <c r="S660" i="6"/>
  <c r="S800" i="6"/>
  <c r="T800" i="6" s="1"/>
  <c r="V800" i="6"/>
  <c r="W800" i="6" s="1"/>
  <c r="V526" i="6"/>
  <c r="S526" i="6"/>
  <c r="V1833" i="6"/>
  <c r="S1833" i="6"/>
  <c r="T1833" i="6" s="1"/>
  <c r="V157" i="6"/>
  <c r="W157" i="6" s="1"/>
  <c r="S157" i="6"/>
  <c r="V1240" i="6"/>
  <c r="W1240" i="6" s="1"/>
  <c r="S1240" i="6"/>
  <c r="V1121" i="6"/>
  <c r="W1121" i="6" s="1"/>
  <c r="S1121" i="6"/>
  <c r="V1181" i="6"/>
  <c r="W1181" i="6" s="1"/>
  <c r="S1181" i="6"/>
  <c r="V1361" i="6"/>
  <c r="W1361" i="6" s="1"/>
  <c r="S1361" i="6"/>
  <c r="V1661" i="6"/>
  <c r="W1661" i="6" s="1"/>
  <c r="S1661" i="6"/>
  <c r="T1661" i="6" s="1"/>
  <c r="V880" i="6"/>
  <c r="W880" i="6" s="1"/>
  <c r="S880" i="6"/>
  <c r="T880" i="6" s="1"/>
  <c r="V1720" i="6"/>
  <c r="S1720" i="6"/>
  <c r="T1720" i="6" s="1"/>
  <c r="V860" i="6"/>
  <c r="W860" i="6" s="1"/>
  <c r="S860" i="6"/>
  <c r="T860" i="6" s="1"/>
  <c r="V711" i="6"/>
  <c r="S711" i="6"/>
  <c r="T711" i="6" s="1"/>
  <c r="V545" i="6"/>
  <c r="W545" i="6" s="1"/>
  <c r="S545" i="6"/>
  <c r="S115" i="6"/>
  <c r="V115" i="6"/>
  <c r="W115" i="6" s="1"/>
  <c r="S1760" i="6"/>
  <c r="V1760" i="6"/>
  <c r="W1760" i="6" s="1"/>
  <c r="S248" i="6"/>
  <c r="T248" i="6" s="1"/>
  <c r="V248" i="6"/>
  <c r="S315" i="6"/>
  <c r="V315" i="6"/>
  <c r="W315" i="6" s="1"/>
  <c r="S139" i="6"/>
  <c r="V139" i="6"/>
  <c r="W139" i="6" s="1"/>
  <c r="S1183" i="6"/>
  <c r="T1183" i="6" s="1"/>
  <c r="V1183" i="6"/>
  <c r="V847" i="6"/>
  <c r="W847" i="6" s="1"/>
  <c r="S847" i="6"/>
  <c r="T847" i="6" s="1"/>
  <c r="S415" i="6"/>
  <c r="T415" i="6" s="1"/>
  <c r="V415" i="6"/>
  <c r="W415" i="6" s="1"/>
  <c r="S547" i="6"/>
  <c r="V547" i="6"/>
  <c r="W547" i="6" s="1"/>
  <c r="S911" i="6"/>
  <c r="T911" i="6" s="1"/>
  <c r="V911" i="6"/>
  <c r="W911" i="6" s="1"/>
  <c r="V1328" i="6"/>
  <c r="S1328" i="6"/>
  <c r="T1328" i="6" s="1"/>
  <c r="U1059" i="6"/>
  <c r="W1059" i="6" s="1"/>
  <c r="R1059" i="6"/>
  <c r="U1231" i="6"/>
  <c r="R1231" i="6"/>
  <c r="V1003" i="6"/>
  <c r="W1003" i="6" s="1"/>
  <c r="S1003" i="6"/>
  <c r="T1003" i="6" s="1"/>
  <c r="V1001" i="6"/>
  <c r="W1001" i="6" s="1"/>
  <c r="S1001" i="6"/>
  <c r="T1001" i="6" s="1"/>
  <c r="S259" i="6"/>
  <c r="T259" i="6" s="1"/>
  <c r="V259" i="6"/>
  <c r="W259" i="6" s="1"/>
  <c r="V564" i="6"/>
  <c r="W564" i="6" s="1"/>
  <c r="S564" i="6"/>
  <c r="T564" i="6" s="1"/>
  <c r="S369" i="6"/>
  <c r="T369" i="6" s="1"/>
  <c r="V369" i="6"/>
  <c r="S888" i="6"/>
  <c r="T888" i="6" s="1"/>
  <c r="V888" i="6"/>
  <c r="W888" i="6" s="1"/>
  <c r="S1793" i="6"/>
  <c r="T1793" i="6" s="1"/>
  <c r="V1793" i="6"/>
  <c r="V1614" i="6"/>
  <c r="W1614" i="6" s="1"/>
  <c r="S1614" i="6"/>
  <c r="V210" i="6"/>
  <c r="W210" i="6" s="1"/>
  <c r="S210" i="6"/>
  <c r="V1908" i="6"/>
  <c r="S1908" i="6"/>
  <c r="T1908" i="6" s="1"/>
  <c r="S914" i="6"/>
  <c r="T914" i="6" s="1"/>
  <c r="V914" i="6"/>
  <c r="W914" i="6" s="1"/>
  <c r="V893" i="6"/>
  <c r="W893" i="6" s="1"/>
  <c r="S893" i="6"/>
  <c r="T893" i="6" s="1"/>
  <c r="S141" i="6"/>
  <c r="T141" i="6" s="1"/>
  <c r="V141" i="6"/>
  <c r="W141" i="6" s="1"/>
  <c r="S878" i="6"/>
  <c r="V878" i="6"/>
  <c r="S839" i="6"/>
  <c r="T839" i="6" s="1"/>
  <c r="V839" i="6"/>
  <c r="W839" i="6" s="1"/>
  <c r="S875" i="6"/>
  <c r="T875" i="6" s="1"/>
  <c r="V875" i="6"/>
  <c r="W875" i="6" s="1"/>
  <c r="V1340" i="6"/>
  <c r="S1340" i="6"/>
  <c r="T1340" i="6" s="1"/>
  <c r="S124" i="6"/>
  <c r="V124" i="6"/>
  <c r="U689" i="6"/>
  <c r="W689" i="6" s="1"/>
  <c r="R689" i="6"/>
  <c r="R290" i="6"/>
  <c r="U290" i="6"/>
  <c r="S133" i="6"/>
  <c r="V133" i="6"/>
  <c r="W133" i="6" s="1"/>
  <c r="V396" i="6"/>
  <c r="W396" i="6" s="1"/>
  <c r="S396" i="6"/>
  <c r="T396" i="6" s="1"/>
  <c r="U1827" i="6"/>
  <c r="R1827" i="6"/>
  <c r="U1684" i="6"/>
  <c r="R1684" i="6"/>
  <c r="U295" i="6"/>
  <c r="R295" i="6"/>
  <c r="V1169" i="6"/>
  <c r="W1169" i="6" s="1"/>
  <c r="S1169" i="6"/>
  <c r="T1169" i="6" s="1"/>
  <c r="S557" i="6"/>
  <c r="T557" i="6" s="1"/>
  <c r="V557" i="6"/>
  <c r="W557" i="6" s="1"/>
  <c r="R759" i="6"/>
  <c r="U759" i="6"/>
  <c r="S1012" i="6"/>
  <c r="V1012" i="6"/>
  <c r="W1012" i="6" s="1"/>
  <c r="U633" i="6"/>
  <c r="R633" i="6"/>
  <c r="T633" i="6" s="1"/>
  <c r="U341" i="6"/>
  <c r="R341" i="6"/>
  <c r="U274" i="6"/>
  <c r="W274" i="6" s="1"/>
  <c r="U1183" i="6"/>
  <c r="R546" i="6"/>
  <c r="U227" i="6"/>
  <c r="R402" i="6"/>
  <c r="T402" i="6" s="1"/>
  <c r="W1731" i="6"/>
  <c r="R420" i="6"/>
  <c r="U1610" i="6"/>
  <c r="U1258" i="6"/>
  <c r="W1258" i="6" s="1"/>
  <c r="U721" i="6"/>
  <c r="R110" i="6"/>
  <c r="R1862" i="6"/>
  <c r="R1725" i="6"/>
  <c r="R1272" i="6"/>
  <c r="R1161" i="6"/>
  <c r="R524" i="6"/>
  <c r="R512" i="6"/>
  <c r="U1913" i="6"/>
  <c r="U1097" i="6"/>
  <c r="W1097" i="6" s="1"/>
  <c r="R1195" i="6"/>
  <c r="R746" i="6"/>
  <c r="R1752" i="6"/>
  <c r="T1893" i="6"/>
  <c r="R1360" i="6"/>
  <c r="R1627" i="6"/>
  <c r="U303" i="6"/>
  <c r="R316" i="6"/>
  <c r="U1286" i="6"/>
  <c r="W1286" i="6" s="1"/>
  <c r="U137" i="6"/>
  <c r="U268" i="6"/>
  <c r="V309" i="6"/>
  <c r="S309" i="6"/>
  <c r="T309" i="6" s="1"/>
  <c r="V796" i="6"/>
  <c r="W796" i="6" s="1"/>
  <c r="S796" i="6"/>
  <c r="T796" i="6" s="1"/>
  <c r="S814" i="6"/>
  <c r="T814" i="6" s="1"/>
  <c r="V814" i="6"/>
  <c r="W814" i="6" s="1"/>
  <c r="R1664" i="6"/>
  <c r="U1664" i="6"/>
  <c r="U182" i="6"/>
  <c r="R182" i="6"/>
  <c r="T182" i="6" s="1"/>
  <c r="R599" i="6"/>
  <c r="T599" i="6" s="1"/>
  <c r="U599" i="6"/>
  <c r="V1464" i="6"/>
  <c r="W1464" i="6" s="1"/>
  <c r="S1464" i="6"/>
  <c r="V873" i="6"/>
  <c r="W873" i="6" s="1"/>
  <c r="S873" i="6"/>
  <c r="T873" i="6" s="1"/>
  <c r="V1315" i="6"/>
  <c r="W1315" i="6" s="1"/>
  <c r="S1315" i="6"/>
  <c r="T1315" i="6" s="1"/>
  <c r="R1324" i="6"/>
  <c r="T1324" i="6" s="1"/>
  <c r="U1324" i="6"/>
  <c r="R1187" i="6"/>
  <c r="T1187" i="6" s="1"/>
  <c r="U1187" i="6"/>
  <c r="U232" i="6"/>
  <c r="R232" i="6"/>
  <c r="R434" i="6"/>
  <c r="U434" i="6"/>
  <c r="U1496" i="6"/>
  <c r="R1496" i="6"/>
  <c r="T1496" i="6" s="1"/>
  <c r="V1623" i="6"/>
  <c r="S1623" i="6"/>
  <c r="R1104" i="6"/>
  <c r="U1104" i="6"/>
  <c r="V438" i="6"/>
  <c r="S438" i="6"/>
  <c r="T438" i="6" s="1"/>
  <c r="V813" i="6"/>
  <c r="W813" i="6" s="1"/>
  <c r="S813" i="6"/>
  <c r="T813" i="6" s="1"/>
  <c r="R243" i="6"/>
  <c r="U1190" i="6"/>
  <c r="U685" i="6"/>
  <c r="U705" i="6"/>
  <c r="R1840" i="6"/>
  <c r="U1543" i="6"/>
  <c r="W1543" i="6" s="1"/>
  <c r="R567" i="6"/>
  <c r="T567" i="6" s="1"/>
  <c r="R122" i="6"/>
  <c r="R1699" i="6"/>
  <c r="R1056" i="6"/>
  <c r="U1124" i="6"/>
  <c r="R118" i="6"/>
  <c r="T118" i="6" s="1"/>
  <c r="R572" i="6"/>
  <c r="S857" i="6"/>
  <c r="T857" i="6" s="1"/>
  <c r="V1457" i="6"/>
  <c r="S838" i="6"/>
  <c r="T838" i="6" s="1"/>
  <c r="S1491" i="6"/>
  <c r="T1491" i="6" s="1"/>
  <c r="V223" i="6"/>
  <c r="W223" i="6" s="1"/>
  <c r="U1930" i="6"/>
  <c r="R1849" i="6"/>
  <c r="U1399" i="6"/>
  <c r="U650" i="6"/>
  <c r="R104" i="6"/>
  <c r="S504" i="6"/>
  <c r="U1657" i="6"/>
  <c r="R1089" i="6"/>
  <c r="U1561" i="6"/>
  <c r="R1181" i="6"/>
  <c r="U610" i="6"/>
  <c r="R1366" i="6"/>
  <c r="U1507" i="6"/>
  <c r="R1076" i="6"/>
  <c r="U216" i="6"/>
  <c r="U201" i="6"/>
  <c r="S214" i="6"/>
  <c r="T214" i="6" s="1"/>
  <c r="U1771" i="6"/>
  <c r="R1740" i="6"/>
  <c r="U1040" i="6"/>
  <c r="R467" i="6"/>
  <c r="U152" i="6"/>
  <c r="U1578" i="6"/>
  <c r="W1578" i="6" s="1"/>
  <c r="U1542" i="6"/>
  <c r="W1542" i="6" s="1"/>
  <c r="R1377" i="6"/>
  <c r="T1377" i="6" s="1"/>
  <c r="U724" i="6"/>
  <c r="U713" i="6"/>
  <c r="S611" i="6"/>
  <c r="U21" i="6"/>
  <c r="U272" i="6"/>
  <c r="R545" i="6"/>
  <c r="U520" i="6"/>
  <c r="S803" i="6"/>
  <c r="T803" i="6" s="1"/>
  <c r="V803" i="6"/>
  <c r="W803" i="6" s="1"/>
  <c r="S829" i="6"/>
  <c r="T829" i="6" s="1"/>
  <c r="V829" i="6"/>
  <c r="W829" i="6" s="1"/>
  <c r="V1895" i="6"/>
  <c r="S1895" i="6"/>
  <c r="V335" i="6"/>
  <c r="S335" i="6"/>
  <c r="V905" i="6"/>
  <c r="W905" i="6" s="1"/>
  <c r="S905" i="6"/>
  <c r="T905" i="6" s="1"/>
  <c r="U1066" i="6"/>
  <c r="W1066" i="6" s="1"/>
  <c r="R1066" i="6"/>
  <c r="V1935" i="6"/>
  <c r="S1935" i="6"/>
  <c r="V1595" i="6"/>
  <c r="S1595" i="6"/>
  <c r="U1523" i="6"/>
  <c r="R1523" i="6"/>
  <c r="R1253" i="6"/>
  <c r="U1253" i="6"/>
  <c r="U1319" i="6"/>
  <c r="W1319" i="6" s="1"/>
  <c r="R1319" i="6"/>
  <c r="R294" i="6"/>
  <c r="U294" i="6"/>
  <c r="W294" i="6" s="1"/>
  <c r="S1393" i="6"/>
  <c r="V1393" i="6"/>
  <c r="W1393" i="6" s="1"/>
  <c r="R1944" i="6"/>
  <c r="U1944" i="6"/>
  <c r="W1944" i="6" s="1"/>
  <c r="W504" i="6"/>
  <c r="V1649" i="6"/>
  <c r="V1527" i="6"/>
  <c r="W1527" i="6" s="1"/>
  <c r="V837" i="6"/>
  <c r="W837" i="6" s="1"/>
  <c r="V890" i="6"/>
  <c r="W890" i="6" s="1"/>
  <c r="S333" i="6"/>
  <c r="T333" i="6" s="1"/>
  <c r="V154" i="6"/>
  <c r="V859" i="6"/>
  <c r="W859" i="6" s="1"/>
  <c r="S142" i="6"/>
  <c r="T142" i="6" s="1"/>
  <c r="V12" i="6"/>
  <c r="W12" i="6" s="1"/>
  <c r="W611" i="6"/>
  <c r="V163" i="6"/>
  <c r="W163" i="6" s="1"/>
  <c r="S163" i="6"/>
  <c r="T163" i="6" s="1"/>
  <c r="S397" i="6"/>
  <c r="V397" i="6"/>
  <c r="U395" i="6"/>
  <c r="R395" i="6"/>
  <c r="V1398" i="6"/>
  <c r="W1398" i="6" s="1"/>
  <c r="S1398" i="6"/>
  <c r="V662" i="6"/>
  <c r="S662" i="6"/>
  <c r="R1870" i="6"/>
  <c r="U1870" i="6"/>
  <c r="R1139" i="6"/>
  <c r="U1139" i="6"/>
  <c r="U1060" i="6"/>
  <c r="R1060" i="6"/>
  <c r="V879" i="6"/>
  <c r="W879" i="6" s="1"/>
  <c r="S879" i="6"/>
  <c r="T879" i="6" s="1"/>
  <c r="V472" i="6"/>
  <c r="W472" i="6" s="1"/>
  <c r="S472" i="6"/>
  <c r="S1275" i="6"/>
  <c r="T1275" i="6" s="1"/>
  <c r="V1275" i="6"/>
  <c r="U1532" i="6"/>
  <c r="R1532" i="6"/>
  <c r="R1446" i="6"/>
  <c r="U1446" i="6"/>
  <c r="R1545" i="6"/>
  <c r="T1545" i="6" s="1"/>
  <c r="U1545" i="6"/>
  <c r="S86" i="6"/>
  <c r="V86" i="6"/>
  <c r="W86" i="6" s="1"/>
  <c r="U1292" i="6"/>
  <c r="R1292" i="6"/>
  <c r="U398" i="6"/>
  <c r="W398" i="6" s="1"/>
  <c r="R1464" i="6"/>
  <c r="R276" i="6"/>
  <c r="R1570" i="6"/>
  <c r="R139" i="6"/>
  <c r="R657" i="6"/>
  <c r="R133" i="6"/>
  <c r="R1236" i="6"/>
  <c r="U843" i="6"/>
  <c r="R1256" i="6"/>
  <c r="U246" i="6"/>
  <c r="R577" i="6"/>
  <c r="R1535" i="6"/>
  <c r="R1890" i="6"/>
  <c r="U1154" i="6"/>
  <c r="R1100" i="6"/>
  <c r="R509" i="6"/>
  <c r="U513" i="6"/>
  <c r="U191" i="6"/>
  <c r="W191" i="6" s="1"/>
  <c r="U1720" i="6"/>
  <c r="R1826" i="6"/>
  <c r="U1403" i="6"/>
  <c r="U720" i="6"/>
  <c r="U109" i="6"/>
  <c r="R1685" i="6"/>
  <c r="U1863" i="6"/>
  <c r="U1417" i="6"/>
  <c r="U725" i="6"/>
  <c r="R367" i="6"/>
  <c r="R356" i="6"/>
  <c r="V1493" i="6"/>
  <c r="U1903" i="6"/>
  <c r="R1376" i="6"/>
  <c r="R174" i="6"/>
  <c r="U706" i="6"/>
  <c r="W706" i="6" s="1"/>
  <c r="U1873" i="6"/>
  <c r="U1879" i="6"/>
  <c r="U1270" i="6"/>
  <c r="U322" i="6"/>
  <c r="U224" i="6"/>
  <c r="W224" i="6" s="1"/>
  <c r="U712" i="6"/>
  <c r="R1019" i="6"/>
  <c r="U1659" i="6"/>
  <c r="U1456" i="6"/>
  <c r="R107" i="6"/>
  <c r="R23" i="6"/>
  <c r="S1406" i="6"/>
  <c r="T1406" i="6" s="1"/>
  <c r="V1067" i="6"/>
  <c r="S1898" i="6"/>
  <c r="S394" i="6"/>
  <c r="U1926" i="6"/>
  <c r="U1105" i="6"/>
  <c r="S1440" i="6"/>
  <c r="U1427" i="6"/>
  <c r="R1026" i="6"/>
  <c r="U260" i="6"/>
  <c r="U136" i="6"/>
  <c r="R1900" i="6"/>
  <c r="T1900" i="6" s="1"/>
  <c r="U1162" i="6"/>
  <c r="W1162" i="6" s="1"/>
  <c r="U1171" i="6"/>
  <c r="R522" i="6"/>
  <c r="U1207" i="6"/>
  <c r="R617" i="6"/>
  <c r="R547" i="6"/>
  <c r="R447" i="6"/>
  <c r="T447" i="6" s="1"/>
  <c r="R1288" i="6"/>
  <c r="V877" i="6"/>
  <c r="W877" i="6" s="1"/>
  <c r="S877" i="6"/>
  <c r="T877" i="6" s="1"/>
  <c r="V867" i="6"/>
  <c r="W867" i="6" s="1"/>
  <c r="S867" i="6"/>
  <c r="T867" i="6" s="1"/>
  <c r="S730" i="6"/>
  <c r="T730" i="6" s="1"/>
  <c r="V730" i="6"/>
  <c r="R1442" i="6"/>
  <c r="U1442" i="6"/>
  <c r="U1697" i="6"/>
  <c r="R1697" i="6"/>
  <c r="S395" i="6"/>
  <c r="V395" i="6"/>
  <c r="V268" i="6"/>
  <c r="S268" i="6"/>
  <c r="T268" i="6" s="1"/>
  <c r="R1166" i="6"/>
  <c r="U1166" i="6"/>
  <c r="S831" i="6"/>
  <c r="T831" i="6" s="1"/>
  <c r="V831" i="6"/>
  <c r="W831" i="6" s="1"/>
  <c r="V408" i="6"/>
  <c r="W408" i="6" s="1"/>
  <c r="S408" i="6"/>
  <c r="T408" i="6" s="1"/>
  <c r="S938" i="6"/>
  <c r="T938" i="6" s="1"/>
  <c r="V938" i="6"/>
  <c r="W938" i="6" s="1"/>
  <c r="R1158" i="6"/>
  <c r="U1158" i="6"/>
  <c r="R1416" i="6"/>
  <c r="U1416" i="6"/>
  <c r="S379" i="6"/>
  <c r="V379" i="6"/>
  <c r="U371" i="6"/>
  <c r="R371" i="6"/>
  <c r="U442" i="6"/>
  <c r="W442" i="6" s="1"/>
  <c r="R442" i="6"/>
  <c r="V976" i="6"/>
  <c r="W976" i="6" s="1"/>
  <c r="S976" i="6"/>
  <c r="T976" i="6" s="1"/>
  <c r="V217" i="6"/>
  <c r="W217" i="6" s="1"/>
  <c r="S217" i="6"/>
  <c r="U1536" i="6"/>
  <c r="R1536" i="6"/>
  <c r="R205" i="6"/>
  <c r="U205" i="6"/>
  <c r="W1570" i="6"/>
  <c r="V399" i="6"/>
  <c r="W399" i="6" s="1"/>
  <c r="S399" i="6"/>
  <c r="S1443" i="6"/>
  <c r="T1443" i="6" s="1"/>
  <c r="V1443" i="6"/>
  <c r="V1501" i="6"/>
  <c r="S1501" i="6"/>
  <c r="U1142" i="6"/>
  <c r="R1142" i="6"/>
  <c r="R468" i="6"/>
  <c r="U468" i="6"/>
  <c r="U153" i="6"/>
  <c r="W153" i="6" s="1"/>
  <c r="R153" i="6"/>
  <c r="R548" i="6"/>
  <c r="U548" i="6"/>
  <c r="V773" i="6"/>
  <c r="W773" i="6" s="1"/>
  <c r="S773" i="6"/>
  <c r="T773" i="6" s="1"/>
  <c r="V778" i="6"/>
  <c r="W778" i="6" s="1"/>
  <c r="S778" i="6"/>
  <c r="T778" i="6" s="1"/>
  <c r="S262" i="6"/>
  <c r="T262" i="6" s="1"/>
  <c r="V262" i="6"/>
  <c r="W262" i="6" s="1"/>
  <c r="R1830" i="6"/>
  <c r="U1830" i="6"/>
  <c r="S1158" i="6"/>
  <c r="V1158" i="6"/>
  <c r="S1424" i="6"/>
  <c r="V1424" i="6"/>
  <c r="W1424" i="6" s="1"/>
  <c r="V1804" i="6"/>
  <c r="W1804" i="6" s="1"/>
  <c r="S1804" i="6"/>
  <c r="S774" i="6"/>
  <c r="T774" i="6" s="1"/>
  <c r="V774" i="6"/>
  <c r="W774" i="6" s="1"/>
  <c r="V910" i="6"/>
  <c r="W910" i="6" s="1"/>
  <c r="S910" i="6"/>
  <c r="T910" i="6" s="1"/>
  <c r="U1401" i="6"/>
  <c r="W1401" i="6" s="1"/>
  <c r="R1401" i="6"/>
  <c r="U51" i="6"/>
  <c r="R51" i="6"/>
  <c r="T51" i="6" s="1"/>
  <c r="R466" i="6"/>
  <c r="U466" i="6"/>
  <c r="S737" i="6"/>
  <c r="T737" i="6" s="1"/>
  <c r="V737" i="6"/>
  <c r="S1674" i="6"/>
  <c r="T1674" i="6" s="1"/>
  <c r="V1674" i="6"/>
  <c r="W1674" i="6" s="1"/>
  <c r="R682" i="6"/>
  <c r="U682" i="6"/>
  <c r="W138" i="6"/>
  <c r="U1935" i="6"/>
  <c r="R1935" i="6"/>
  <c r="R1225" i="6"/>
  <c r="U1225" i="6"/>
  <c r="U1067" i="6"/>
  <c r="R1067" i="6"/>
  <c r="T1067" i="6" s="1"/>
  <c r="U1259" i="6"/>
  <c r="R1259" i="6"/>
  <c r="R1186" i="6"/>
  <c r="U1186" i="6"/>
  <c r="R640" i="6"/>
  <c r="T640" i="6" s="1"/>
  <c r="U640" i="6"/>
  <c r="U334" i="6"/>
  <c r="R334" i="6"/>
  <c r="V1114" i="6"/>
  <c r="S1114" i="6"/>
  <c r="T1114" i="6" s="1"/>
  <c r="U1852" i="6"/>
  <c r="R1852" i="6"/>
  <c r="V722" i="6"/>
  <c r="S722" i="6"/>
  <c r="U1698" i="6"/>
  <c r="R1698" i="6"/>
  <c r="S1943" i="6"/>
  <c r="V1943" i="6"/>
  <c r="R1436" i="6"/>
  <c r="U1436" i="6"/>
  <c r="U535" i="6"/>
  <c r="R535" i="6"/>
  <c r="V1697" i="6"/>
  <c r="S1697" i="6"/>
  <c r="S629" i="6"/>
  <c r="T629" i="6" s="1"/>
  <c r="V629" i="6"/>
  <c r="W629" i="6" s="1"/>
  <c r="S924" i="6"/>
  <c r="T924" i="6" s="1"/>
  <c r="V924" i="6"/>
  <c r="W924" i="6" s="1"/>
  <c r="U397" i="6"/>
  <c r="R397" i="6"/>
  <c r="S919" i="6"/>
  <c r="S1650" i="6"/>
  <c r="V866" i="6"/>
  <c r="V1931" i="6"/>
  <c r="W1931" i="6" s="1"/>
  <c r="S1887" i="6"/>
  <c r="S1738" i="6"/>
  <c r="S1675" i="6"/>
  <c r="S1024" i="6"/>
  <c r="V364" i="6"/>
  <c r="V1304" i="6"/>
  <c r="V885" i="6"/>
  <c r="W885" i="6" s="1"/>
  <c r="S885" i="6"/>
  <c r="T885" i="6" s="1"/>
  <c r="S988" i="6"/>
  <c r="T988" i="6" s="1"/>
  <c r="V988" i="6"/>
  <c r="W988" i="6" s="1"/>
  <c r="V546" i="6"/>
  <c r="W546" i="6" s="1"/>
  <c r="S546" i="6"/>
  <c r="S897" i="6"/>
  <c r="T897" i="6" s="1"/>
  <c r="V897" i="6"/>
  <c r="W897" i="6" s="1"/>
  <c r="S1920" i="6"/>
  <c r="V1920" i="6"/>
  <c r="W1515" i="6"/>
  <c r="S765" i="6"/>
  <c r="V765" i="6"/>
  <c r="W765" i="6" s="1"/>
  <c r="R1494" i="6"/>
  <c r="U1494" i="6"/>
  <c r="U1296" i="6"/>
  <c r="R1296" i="6"/>
  <c r="S870" i="6"/>
  <c r="T870" i="6" s="1"/>
  <c r="V870" i="6"/>
  <c r="W870" i="6" s="1"/>
  <c r="S558" i="6"/>
  <c r="T558" i="6" s="1"/>
  <c r="V558" i="6"/>
  <c r="W558" i="6" s="1"/>
  <c r="S841" i="6"/>
  <c r="V841" i="6"/>
  <c r="U1764" i="6"/>
  <c r="W1764" i="6" s="1"/>
  <c r="R1764" i="6"/>
  <c r="R1558" i="6"/>
  <c r="U1558" i="6"/>
  <c r="U1122" i="6"/>
  <c r="R1122" i="6"/>
  <c r="R63" i="6"/>
  <c r="U63" i="6"/>
  <c r="S1347" i="6"/>
  <c r="V1347" i="6"/>
  <c r="V1824" i="6"/>
  <c r="S1824" i="6"/>
  <c r="R1721" i="6"/>
  <c r="U1721" i="6"/>
  <c r="U986" i="6"/>
  <c r="R986" i="6"/>
  <c r="U328" i="6"/>
  <c r="R328" i="6"/>
  <c r="U317" i="6"/>
  <c r="R317" i="6"/>
  <c r="S1547" i="6"/>
  <c r="T1547" i="6" s="1"/>
  <c r="V1547" i="6"/>
  <c r="W1547" i="6" s="1"/>
  <c r="S886" i="6"/>
  <c r="T886" i="6" s="1"/>
  <c r="V886" i="6"/>
  <c r="W886" i="6" s="1"/>
  <c r="V257" i="6"/>
  <c r="W257" i="6" s="1"/>
  <c r="S257" i="6"/>
  <c r="S895" i="6"/>
  <c r="T895" i="6" s="1"/>
  <c r="V895" i="6"/>
  <c r="W895" i="6" s="1"/>
  <c r="S1405" i="6"/>
  <c r="T1405" i="6" s="1"/>
  <c r="V1405" i="6"/>
  <c r="W1405" i="6" s="1"/>
  <c r="S872" i="6"/>
  <c r="T872" i="6" s="1"/>
  <c r="V872" i="6"/>
  <c r="W872" i="6" s="1"/>
  <c r="S1109" i="6"/>
  <c r="T1109" i="6" s="1"/>
  <c r="V1109" i="6"/>
  <c r="V261" i="6"/>
  <c r="W261" i="6" s="1"/>
  <c r="S261" i="6"/>
  <c r="R1837" i="6"/>
  <c r="U1325" i="6"/>
  <c r="R1012" i="6"/>
  <c r="R562" i="6"/>
  <c r="T562" i="6" s="1"/>
  <c r="U562" i="6"/>
  <c r="V1108" i="6"/>
  <c r="W1108" i="6" s="1"/>
  <c r="S1108" i="6"/>
  <c r="V1198" i="6"/>
  <c r="S1198" i="6"/>
  <c r="V275" i="6"/>
  <c r="S275" i="6"/>
  <c r="T275" i="6" s="1"/>
  <c r="U1598" i="6"/>
  <c r="R1598" i="6"/>
  <c r="U694" i="6"/>
  <c r="R694" i="6"/>
  <c r="T694" i="6" s="1"/>
  <c r="V8" i="6"/>
  <c r="W8" i="6" s="1"/>
  <c r="S8" i="6"/>
  <c r="V656" i="6"/>
  <c r="W656" i="6" s="1"/>
  <c r="S656" i="6"/>
  <c r="U1025" i="6"/>
  <c r="R1025" i="6"/>
  <c r="R64" i="6"/>
  <c r="U64" i="6"/>
  <c r="R543" i="6"/>
  <c r="U543" i="6"/>
  <c r="W543" i="6" s="1"/>
  <c r="S761" i="6"/>
  <c r="V761" i="6"/>
  <c r="U1052" i="6"/>
  <c r="R1052" i="6"/>
  <c r="W55" i="6"/>
  <c r="V1713" i="6"/>
  <c r="S1713" i="6"/>
  <c r="S1549" i="6"/>
  <c r="T1549" i="6" s="1"/>
  <c r="V1549" i="6"/>
  <c r="W1549" i="6" s="1"/>
  <c r="V1724" i="6"/>
  <c r="W1724" i="6" s="1"/>
  <c r="S1724" i="6"/>
  <c r="T1724" i="6" s="1"/>
  <c r="U1497" i="6"/>
  <c r="R1497" i="6"/>
  <c r="U1349" i="6"/>
  <c r="R1349" i="6"/>
  <c r="S1252" i="6"/>
  <c r="T1252" i="6" s="1"/>
  <c r="V1252" i="6"/>
  <c r="V806" i="6"/>
  <c r="W806" i="6" s="1"/>
  <c r="S806" i="6"/>
  <c r="T806" i="6" s="1"/>
  <c r="S1692" i="6"/>
  <c r="V1692" i="6"/>
  <c r="R56" i="6"/>
  <c r="T56" i="6" s="1"/>
  <c r="U455" i="6"/>
  <c r="S664" i="6"/>
  <c r="S864" i="6"/>
  <c r="T864" i="6" s="1"/>
  <c r="V414" i="6"/>
  <c r="W414" i="6" s="1"/>
  <c r="S254" i="6"/>
  <c r="T254" i="6" s="1"/>
  <c r="S528" i="6"/>
  <c r="S378" i="6"/>
  <c r="T378" i="6" s="1"/>
  <c r="V640" i="6"/>
  <c r="R1785" i="6"/>
  <c r="R1264" i="6"/>
  <c r="R1452" i="6"/>
  <c r="R1393" i="6"/>
  <c r="U48" i="6"/>
  <c r="R37" i="6"/>
  <c r="U1867" i="6"/>
  <c r="W1867" i="6" s="1"/>
  <c r="R1705" i="6"/>
  <c r="T1705" i="6" s="1"/>
  <c r="U1250" i="6"/>
  <c r="R155" i="6"/>
  <c r="S1503" i="6"/>
  <c r="S881" i="6"/>
  <c r="T881" i="6" s="1"/>
  <c r="V818" i="6"/>
  <c r="W818" i="6" s="1"/>
  <c r="U594" i="6"/>
  <c r="U1373" i="6"/>
  <c r="U551" i="6"/>
  <c r="R727" i="6"/>
  <c r="T727" i="6" s="1"/>
  <c r="R919" i="6"/>
  <c r="R794" i="6"/>
  <c r="R1047" i="6"/>
  <c r="R472" i="6"/>
  <c r="R271" i="6"/>
  <c r="R399" i="6"/>
  <c r="R1108" i="6"/>
  <c r="V1560" i="6"/>
  <c r="W1560" i="6" s="1"/>
  <c r="V245" i="6"/>
  <c r="W245" i="6" s="1"/>
  <c r="V669" i="6"/>
  <c r="W669" i="6" s="1"/>
  <c r="S669" i="6"/>
  <c r="T669" i="6" s="1"/>
  <c r="V858" i="6"/>
  <c r="W858" i="6" s="1"/>
  <c r="S858" i="6"/>
  <c r="T858" i="6" s="1"/>
  <c r="R1832" i="6"/>
  <c r="U1832" i="6"/>
  <c r="U1520" i="6"/>
  <c r="R1520" i="6"/>
  <c r="T1520" i="6" s="1"/>
  <c r="R757" i="6"/>
  <c r="U757" i="6"/>
  <c r="R80" i="6"/>
  <c r="U80" i="6"/>
  <c r="V1261" i="6"/>
  <c r="W1261" i="6" s="1"/>
  <c r="S1261" i="6"/>
  <c r="V1132" i="6"/>
  <c r="S1132" i="6"/>
  <c r="R1905" i="6"/>
  <c r="U1905" i="6"/>
  <c r="U1502" i="6"/>
  <c r="W1502" i="6" s="1"/>
  <c r="R1502" i="6"/>
  <c r="S1238" i="6"/>
  <c r="T1238" i="6" s="1"/>
  <c r="V1238" i="6"/>
  <c r="W1238" i="6" s="1"/>
  <c r="V1535" i="6"/>
  <c r="W1535" i="6" s="1"/>
  <c r="S1535" i="6"/>
  <c r="S348" i="6"/>
  <c r="T348" i="6" s="1"/>
  <c r="V348" i="6"/>
  <c r="R1398" i="6"/>
  <c r="R1418" i="6"/>
  <c r="U1925" i="6"/>
  <c r="U60" i="6"/>
  <c r="R401" i="6"/>
  <c r="U277" i="6"/>
  <c r="S1286" i="6"/>
  <c r="T1286" i="6" s="1"/>
  <c r="S811" i="6"/>
  <c r="T811" i="6" s="1"/>
  <c r="R1931" i="6"/>
  <c r="T1931" i="6" s="1"/>
  <c r="R1914" i="6"/>
  <c r="U1914" i="6"/>
  <c r="R394" i="6"/>
  <c r="V891" i="6"/>
  <c r="W891" i="6" s="1"/>
  <c r="S891" i="6"/>
  <c r="T891" i="6" s="1"/>
  <c r="V821" i="6"/>
  <c r="S821" i="6"/>
  <c r="T821" i="6" s="1"/>
  <c r="R1691" i="6"/>
  <c r="U1691" i="6"/>
  <c r="U1276" i="6"/>
  <c r="R1276" i="6"/>
  <c r="U1138" i="6"/>
  <c r="R1138" i="6"/>
  <c r="R581" i="6"/>
  <c r="T581" i="6" s="1"/>
  <c r="U581" i="6"/>
  <c r="V1179" i="6"/>
  <c r="S1179" i="6"/>
  <c r="S776" i="6"/>
  <c r="T776" i="6" s="1"/>
  <c r="S1915" i="6"/>
  <c r="S410" i="6"/>
  <c r="T410" i="6" s="1"/>
  <c r="V410" i="6"/>
  <c r="W410" i="6" s="1"/>
  <c r="S272" i="6"/>
  <c r="T272" i="6" s="1"/>
  <c r="V272" i="6"/>
  <c r="V1186" i="6"/>
  <c r="S1186" i="6"/>
  <c r="U1301" i="6"/>
  <c r="W1301" i="6" s="1"/>
  <c r="R1301" i="6"/>
  <c r="R1347" i="6"/>
  <c r="U1347" i="6"/>
  <c r="U1569" i="6"/>
  <c r="R1569" i="6"/>
  <c r="R1593" i="6"/>
  <c r="U1593" i="6"/>
  <c r="U67" i="6"/>
  <c r="R67" i="6"/>
  <c r="U156" i="6"/>
  <c r="W156" i="6" s="1"/>
  <c r="R156" i="6"/>
  <c r="V736" i="6"/>
  <c r="S736" i="6"/>
  <c r="W1915" i="6"/>
  <c r="S950" i="6"/>
  <c r="T950" i="6" s="1"/>
  <c r="V950" i="6"/>
  <c r="W950" i="6" s="1"/>
  <c r="S898" i="6"/>
  <c r="T898" i="6" s="1"/>
  <c r="V898" i="6"/>
  <c r="W898" i="6" s="1"/>
  <c r="R1168" i="6"/>
  <c r="U1168" i="6"/>
  <c r="V1433" i="6"/>
  <c r="W1433" i="6" s="1"/>
  <c r="S1433" i="6"/>
  <c r="S1787" i="6"/>
  <c r="V1787" i="6"/>
  <c r="S902" i="6"/>
  <c r="T902" i="6" s="1"/>
  <c r="R1704" i="6"/>
  <c r="T1704" i="6" s="1"/>
  <c r="R502" i="6"/>
  <c r="T502" i="6" s="1"/>
  <c r="U502" i="6"/>
  <c r="U358" i="6"/>
  <c r="V1004" i="6"/>
  <c r="W1004" i="6" s="1"/>
  <c r="S1004" i="6"/>
  <c r="T1004" i="6" s="1"/>
  <c r="U1934" i="6"/>
  <c r="R1934" i="6"/>
  <c r="R624" i="6"/>
  <c r="U624" i="6"/>
  <c r="U612" i="6"/>
  <c r="R612" i="6"/>
  <c r="S1203" i="6"/>
  <c r="V1203" i="6"/>
  <c r="R1013" i="6"/>
  <c r="U1013" i="6"/>
  <c r="R353" i="6"/>
  <c r="U353" i="6"/>
  <c r="R81" i="6"/>
  <c r="U81" i="6"/>
  <c r="U469" i="6"/>
  <c r="W469" i="6" s="1"/>
  <c r="R469" i="6"/>
  <c r="V1430" i="6"/>
  <c r="S1430" i="6"/>
  <c r="U1641" i="6"/>
  <c r="R1641" i="6"/>
  <c r="R368" i="6"/>
  <c r="U368" i="6"/>
  <c r="U561" i="6"/>
  <c r="R561" i="6"/>
  <c r="V1615" i="6"/>
  <c r="S1615" i="6"/>
  <c r="T1615" i="6" s="1"/>
  <c r="U1309" i="6"/>
  <c r="R1309" i="6"/>
  <c r="T1309" i="6" s="1"/>
  <c r="V1141" i="6"/>
  <c r="S1141" i="6"/>
  <c r="T843" i="6"/>
  <c r="R1924" i="6"/>
  <c r="U1924" i="6"/>
  <c r="U1877" i="6"/>
  <c r="R1877" i="6"/>
  <c r="U1791" i="6"/>
  <c r="R1791" i="6"/>
  <c r="U583" i="6"/>
  <c r="W583" i="6" s="1"/>
  <c r="R583" i="6"/>
  <c r="R760" i="6"/>
  <c r="U760" i="6"/>
  <c r="W760" i="6" s="1"/>
  <c r="S1237" i="6"/>
  <c r="V1237" i="6"/>
  <c r="W1237" i="6" s="1"/>
  <c r="S1710" i="6"/>
  <c r="T1710" i="6" s="1"/>
  <c r="V1710" i="6"/>
  <c r="W1710" i="6" s="1"/>
  <c r="S850" i="6"/>
  <c r="T850" i="6" s="1"/>
  <c r="V850" i="6"/>
  <c r="W850" i="6" s="1"/>
  <c r="S574" i="6"/>
  <c r="T574" i="6" s="1"/>
  <c r="S1364" i="6"/>
  <c r="S416" i="6"/>
  <c r="T416" i="6" s="1"/>
  <c r="V416" i="6"/>
  <c r="W416" i="6" s="1"/>
  <c r="S1790" i="6"/>
  <c r="V1790" i="6"/>
  <c r="V900" i="6"/>
  <c r="W900" i="6" s="1"/>
  <c r="S900" i="6"/>
  <c r="T900" i="6" s="1"/>
  <c r="U1267" i="6"/>
  <c r="R1267" i="6"/>
  <c r="V955" i="6"/>
  <c r="W955" i="6" s="1"/>
  <c r="S955" i="6"/>
  <c r="T955" i="6" s="1"/>
  <c r="R1660" i="6"/>
  <c r="T1660" i="6" s="1"/>
  <c r="U756" i="6"/>
  <c r="V376" i="6"/>
  <c r="W376" i="6" s="1"/>
  <c r="S667" i="6"/>
  <c r="T667" i="6" s="1"/>
  <c r="S401" i="6"/>
  <c r="S270" i="6"/>
  <c r="T270" i="6" s="1"/>
  <c r="V1482" i="6"/>
  <c r="S1482" i="6"/>
  <c r="S661" i="6"/>
  <c r="T661" i="6" s="1"/>
  <c r="V661" i="6"/>
  <c r="V577" i="6"/>
  <c r="W577" i="6" s="1"/>
  <c r="S577" i="6"/>
  <c r="V1781" i="6"/>
  <c r="W1781" i="6" s="1"/>
  <c r="S1781" i="6"/>
  <c r="T1788" i="6"/>
  <c r="V1593" i="6"/>
  <c r="S1593" i="6"/>
  <c r="T1408" i="6"/>
  <c r="R1249" i="6"/>
  <c r="U1249" i="6"/>
  <c r="U1448" i="6"/>
  <c r="R1448" i="6"/>
  <c r="T1448" i="6" s="1"/>
  <c r="U515" i="6"/>
  <c r="R515" i="6"/>
  <c r="R193" i="6"/>
  <c r="U193" i="6"/>
  <c r="S1192" i="6"/>
  <c r="V1192" i="6"/>
  <c r="W1192" i="6" s="1"/>
  <c r="U1051" i="6"/>
  <c r="R1051" i="6"/>
  <c r="S865" i="6"/>
  <c r="T865" i="6" s="1"/>
  <c r="V865" i="6"/>
  <c r="S277" i="6"/>
  <c r="T277" i="6" s="1"/>
  <c r="V277" i="6"/>
  <c r="W387" i="6"/>
  <c r="W1047" i="6"/>
  <c r="R376" i="6"/>
  <c r="T376" i="6" s="1"/>
  <c r="U1817" i="6"/>
  <c r="U1413" i="6"/>
  <c r="R1233" i="6"/>
  <c r="U525" i="6"/>
  <c r="R112" i="6"/>
  <c r="S940" i="6"/>
  <c r="T940" i="6" s="1"/>
  <c r="V278" i="6"/>
  <c r="W278" i="6" s="1"/>
  <c r="R1637" i="6"/>
  <c r="T1637" i="6" s="1"/>
  <c r="W401" i="6"/>
  <c r="R1802" i="6"/>
  <c r="U1802" i="6"/>
  <c r="R1790" i="6"/>
  <c r="U1790" i="6"/>
  <c r="V861" i="6"/>
  <c r="W861" i="6" s="1"/>
  <c r="S861" i="6"/>
  <c r="T861" i="6" s="1"/>
  <c r="S1857" i="6"/>
  <c r="T1857" i="6" s="1"/>
  <c r="V1857" i="6"/>
  <c r="W1857" i="6" s="1"/>
  <c r="S64" i="6"/>
  <c r="V64" i="6"/>
  <c r="S643" i="6"/>
  <c r="V643" i="6"/>
  <c r="W643" i="6" s="1"/>
  <c r="S1242" i="6"/>
  <c r="V1242" i="6"/>
  <c r="W1242" i="6" s="1"/>
  <c r="R355" i="6"/>
  <c r="U355" i="6"/>
  <c r="R841" i="6"/>
  <c r="U841" i="6"/>
  <c r="V404" i="6"/>
  <c r="W404" i="6" s="1"/>
  <c r="S404" i="6"/>
  <c r="V799" i="6"/>
  <c r="W799" i="6" s="1"/>
  <c r="S799" i="6"/>
  <c r="T799" i="6" s="1"/>
  <c r="V977" i="6"/>
  <c r="W977" i="6" s="1"/>
  <c r="S977" i="6"/>
  <c r="V1529" i="6"/>
  <c r="S1529" i="6"/>
  <c r="T1529" i="6" s="1"/>
  <c r="R1397" i="6"/>
  <c r="U1397" i="6"/>
  <c r="W1397" i="6" s="1"/>
  <c r="U1130" i="6"/>
  <c r="R1130" i="6"/>
  <c r="R484" i="6"/>
  <c r="U484" i="6"/>
  <c r="U533" i="6"/>
  <c r="R533" i="6"/>
  <c r="T533" i="6" s="1"/>
  <c r="R684" i="6"/>
  <c r="T684" i="6" s="1"/>
  <c r="U684" i="6"/>
  <c r="U762" i="6"/>
  <c r="R762" i="6"/>
  <c r="T762" i="6" s="1"/>
  <c r="R69" i="6"/>
  <c r="U69" i="6"/>
  <c r="W1256" i="6"/>
  <c r="S1130" i="6"/>
  <c r="V1130" i="6"/>
  <c r="W463" i="6"/>
  <c r="S49" i="6"/>
  <c r="V49" i="6"/>
  <c r="V483" i="6"/>
  <c r="S483" i="6"/>
  <c r="V904" i="6"/>
  <c r="W904" i="6" s="1"/>
  <c r="S904" i="6"/>
  <c r="T904" i="6" s="1"/>
  <c r="S1182" i="6"/>
  <c r="V1182" i="6"/>
  <c r="W1182" i="6" s="1"/>
  <c r="V979" i="6"/>
  <c r="W979" i="6" s="1"/>
  <c r="S979" i="6"/>
  <c r="T979" i="6" s="1"/>
  <c r="V146" i="6"/>
  <c r="W146" i="6" s="1"/>
  <c r="S146" i="6"/>
  <c r="T146" i="6" s="1"/>
  <c r="T1269" i="6"/>
  <c r="S849" i="6"/>
  <c r="T849" i="6" s="1"/>
  <c r="W276" i="6"/>
  <c r="V833" i="6"/>
  <c r="W833" i="6" s="1"/>
  <c r="V402" i="6"/>
  <c r="W402" i="6" s="1"/>
  <c r="V161" i="6"/>
  <c r="W161" i="6" s="1"/>
  <c r="V791" i="6"/>
  <c r="W791" i="6" s="1"/>
  <c r="S791" i="6"/>
  <c r="T791" i="6" s="1"/>
  <c r="S809" i="6"/>
  <c r="T809" i="6" s="1"/>
  <c r="V809" i="6"/>
  <c r="W809" i="6" s="1"/>
  <c r="V554" i="6"/>
  <c r="S554" i="6"/>
  <c r="T554" i="6" s="1"/>
  <c r="R866" i="6"/>
  <c r="T866" i="6" s="1"/>
  <c r="U866" i="6"/>
  <c r="V896" i="6"/>
  <c r="W896" i="6" s="1"/>
  <c r="S896" i="6"/>
  <c r="T896" i="6" s="1"/>
  <c r="V205" i="6"/>
  <c r="S205" i="6"/>
  <c r="U1787" i="6"/>
  <c r="R1787" i="6"/>
  <c r="V1470" i="6"/>
  <c r="W1470" i="6" s="1"/>
  <c r="S1470" i="6"/>
  <c r="T1470" i="6" s="1"/>
  <c r="V1379" i="6"/>
  <c r="W1379" i="6" s="1"/>
  <c r="S1379" i="6"/>
  <c r="S1412" i="6"/>
  <c r="V1412" i="6"/>
  <c r="S982" i="6"/>
  <c r="T982" i="6" s="1"/>
  <c r="V982" i="6"/>
  <c r="W982" i="6" s="1"/>
  <c r="V568" i="6"/>
  <c r="S568" i="6"/>
  <c r="S520" i="6"/>
  <c r="T520" i="6" s="1"/>
  <c r="V520" i="6"/>
  <c r="V1541" i="6"/>
  <c r="S1541" i="6"/>
  <c r="W238" i="6"/>
  <c r="R1345" i="6"/>
  <c r="U1345" i="6"/>
  <c r="U386" i="6"/>
  <c r="U477" i="6"/>
  <c r="R1421" i="6"/>
  <c r="R1584" i="6"/>
  <c r="R108" i="6"/>
  <c r="U170" i="6"/>
  <c r="U1616" i="6"/>
  <c r="R1749" i="6"/>
  <c r="U1847" i="6"/>
  <c r="U1453" i="6"/>
  <c r="R1115" i="6"/>
  <c r="T1115" i="6" s="1"/>
  <c r="R1575" i="6"/>
  <c r="R1202" i="6"/>
  <c r="U1120" i="6"/>
  <c r="U653" i="6"/>
  <c r="W653" i="6" s="1"/>
  <c r="S1034" i="6"/>
  <c r="T1034" i="6" s="1"/>
  <c r="S958" i="6"/>
  <c r="T958" i="6" s="1"/>
  <c r="S1896" i="6"/>
  <c r="S449" i="6"/>
  <c r="R1941" i="6"/>
  <c r="U1628" i="6"/>
  <c r="W1628" i="6" s="1"/>
  <c r="R1779" i="6"/>
  <c r="R1716" i="6"/>
  <c r="R1379" i="6"/>
  <c r="R1194" i="6"/>
  <c r="T1194" i="6" s="1"/>
  <c r="R1544" i="6"/>
  <c r="U517" i="6"/>
  <c r="R1165" i="6"/>
  <c r="R634" i="6"/>
  <c r="T634" i="6" s="1"/>
  <c r="U606" i="6"/>
  <c r="U15" i="6"/>
  <c r="R296" i="6"/>
  <c r="V1552" i="6"/>
  <c r="V998" i="6"/>
  <c r="W998" i="6" s="1"/>
  <c r="S819" i="6"/>
  <c r="T819" i="6" s="1"/>
  <c r="V797" i="6"/>
  <c r="W797" i="6" s="1"/>
  <c r="S1419" i="6"/>
  <c r="S130" i="6"/>
  <c r="U1245" i="6"/>
  <c r="R3" i="6"/>
  <c r="R1666" i="6"/>
  <c r="U1776" i="6"/>
  <c r="W1776" i="6" s="1"/>
  <c r="R1348" i="6"/>
  <c r="U1312" i="6"/>
  <c r="U1032" i="6"/>
  <c r="W1032" i="6" s="1"/>
  <c r="R366" i="6"/>
  <c r="U752" i="6"/>
  <c r="U159" i="6"/>
  <c r="R261" i="6"/>
  <c r="U113" i="6"/>
  <c r="V855" i="6"/>
  <c r="W855" i="6" s="1"/>
  <c r="R273" i="6"/>
  <c r="U1252" i="6"/>
  <c r="U244" i="6"/>
  <c r="R1414" i="6"/>
  <c r="S1744" i="6"/>
  <c r="U454" i="6"/>
  <c r="U1516" i="6"/>
  <c r="U1114" i="6"/>
  <c r="U1472" i="6"/>
  <c r="R1014" i="6"/>
  <c r="R1896" i="6"/>
  <c r="U1257" i="6"/>
  <c r="R1589" i="6"/>
  <c r="R1820" i="6"/>
  <c r="U1848" i="6"/>
  <c r="U1700" i="6"/>
  <c r="U1220" i="6"/>
  <c r="U1529" i="6"/>
  <c r="U1021" i="6"/>
  <c r="R190" i="6"/>
  <c r="U188" i="6"/>
  <c r="U384" i="6"/>
  <c r="W384" i="6" s="1"/>
  <c r="U680" i="6"/>
  <c r="R578" i="6"/>
  <c r="U1269" i="6"/>
  <c r="R1878" i="6"/>
  <c r="U1337" i="6"/>
  <c r="R1672" i="6"/>
  <c r="R1609" i="6"/>
  <c r="U1068" i="6"/>
  <c r="R708" i="6"/>
  <c r="U390" i="6"/>
  <c r="U596" i="6"/>
  <c r="S387" i="6"/>
  <c r="V798" i="6"/>
  <c r="W798" i="6" s="1"/>
  <c r="V815" i="6"/>
  <c r="W815" i="6" s="1"/>
  <c r="V183" i="6"/>
  <c r="W183" i="6" s="1"/>
  <c r="R1929" i="6"/>
  <c r="V1466" i="6"/>
  <c r="U1894" i="6"/>
  <c r="R1689" i="6"/>
  <c r="U1287" i="6"/>
  <c r="U1125" i="6"/>
  <c r="U432" i="6"/>
  <c r="R728" i="6"/>
  <c r="U627" i="6"/>
  <c r="W627" i="6" s="1"/>
  <c r="U625" i="6"/>
  <c r="U178" i="6"/>
  <c r="R579" i="6"/>
  <c r="W1896" i="6"/>
  <c r="T1552" i="6"/>
  <c r="W1419" i="6"/>
  <c r="V1043" i="6"/>
  <c r="W1043" i="6" s="1"/>
  <c r="S1043" i="6"/>
  <c r="U1271" i="6"/>
  <c r="W1271" i="6" s="1"/>
  <c r="R1015" i="6"/>
  <c r="U1028" i="6"/>
  <c r="R267" i="6"/>
  <c r="T267" i="6" s="1"/>
  <c r="R461" i="6"/>
  <c r="V1788" i="6"/>
  <c r="S917" i="6"/>
  <c r="T917" i="6" s="1"/>
  <c r="S820" i="6"/>
  <c r="T820" i="6" s="1"/>
  <c r="V1408" i="6"/>
  <c r="S714" i="6"/>
  <c r="S140" i="6"/>
  <c r="T140" i="6" s="1"/>
  <c r="R1242" i="6"/>
  <c r="U1061" i="6"/>
  <c r="U707" i="6"/>
  <c r="W707" i="6" s="1"/>
  <c r="R389" i="6"/>
  <c r="S1855" i="6"/>
  <c r="S862" i="6"/>
  <c r="T862" i="6" s="1"/>
  <c r="V981" i="6"/>
  <c r="W981" i="6" s="1"/>
  <c r="S1628" i="6"/>
  <c r="T1628" i="6" s="1"/>
  <c r="V843" i="6"/>
  <c r="V1239" i="6"/>
  <c r="W1239" i="6" s="1"/>
  <c r="V770" i="6"/>
  <c r="W770" i="6" s="1"/>
  <c r="S463" i="6"/>
  <c r="V684" i="6"/>
  <c r="R1358" i="6"/>
  <c r="U1794" i="6"/>
  <c r="U1921" i="6"/>
  <c r="U510" i="6"/>
  <c r="R481" i="6"/>
  <c r="T481" i="6" s="1"/>
  <c r="S366" i="6"/>
  <c r="R571" i="6"/>
  <c r="V901" i="6"/>
  <c r="W901" i="6" s="1"/>
  <c r="U661" i="6"/>
  <c r="U248" i="6"/>
  <c r="R1434" i="6"/>
  <c r="R1505" i="6"/>
  <c r="U1743" i="6"/>
  <c r="U1184" i="6"/>
  <c r="R1432" i="6"/>
  <c r="T1432" i="6" s="1"/>
  <c r="R10" i="6"/>
  <c r="R488" i="6"/>
  <c r="U1513" i="6"/>
  <c r="R1815" i="6"/>
  <c r="R1182" i="6"/>
  <c r="U641" i="6"/>
  <c r="U194" i="6"/>
  <c r="V1140" i="6"/>
  <c r="W1140" i="6" s="1"/>
  <c r="V771" i="6"/>
  <c r="W771" i="6" s="1"/>
  <c r="U1551" i="6"/>
  <c r="U1475" i="6"/>
  <c r="R537" i="6"/>
  <c r="U1585" i="6"/>
  <c r="R1314" i="6"/>
  <c r="W1923" i="6"/>
  <c r="V1269" i="6"/>
  <c r="W366" i="6"/>
  <c r="R1656" i="6"/>
  <c r="U1656" i="6"/>
  <c r="U1715" i="6"/>
  <c r="R209" i="6"/>
  <c r="U590" i="6"/>
  <c r="U1843" i="6"/>
  <c r="U1630" i="6"/>
  <c r="R1069" i="6"/>
  <c r="R1073" i="6"/>
  <c r="U16" i="6"/>
  <c r="U5" i="6"/>
  <c r="S1378" i="6"/>
  <c r="S921" i="6"/>
  <c r="T921" i="6" s="1"/>
  <c r="R1246" i="6"/>
  <c r="U1346" i="6"/>
  <c r="W1346" i="6" s="1"/>
  <c r="R1407" i="6"/>
  <c r="U99" i="6"/>
  <c r="S1189" i="6"/>
  <c r="T1189" i="6" s="1"/>
  <c r="U638" i="6"/>
  <c r="U36" i="6"/>
  <c r="U1404" i="6"/>
  <c r="W1404" i="6" s="1"/>
  <c r="U1451" i="6"/>
  <c r="R1591" i="6"/>
  <c r="R1215" i="6"/>
  <c r="R385" i="6"/>
  <c r="U293" i="6"/>
  <c r="V1235" i="6"/>
  <c r="S810" i="6"/>
  <c r="T810" i="6" s="1"/>
  <c r="V960" i="6"/>
  <c r="W960" i="6" s="1"/>
  <c r="V844" i="6"/>
  <c r="W844" i="6" s="1"/>
  <c r="S822" i="6"/>
  <c r="S1370" i="6"/>
  <c r="T1370" i="6" s="1"/>
  <c r="V500" i="6"/>
  <c r="S238" i="6"/>
  <c r="R1853" i="6"/>
  <c r="T1853" i="6" s="1"/>
  <c r="R593" i="6"/>
  <c r="U1074" i="6"/>
  <c r="R1074" i="6"/>
  <c r="S1005" i="6"/>
  <c r="T1005" i="6" s="1"/>
  <c r="V935" i="6"/>
  <c r="S6" i="6"/>
  <c r="V6" i="6"/>
  <c r="W6" i="6" s="1"/>
  <c r="S1343" i="6"/>
  <c r="V1343" i="6"/>
  <c r="W1343" i="6" s="1"/>
  <c r="V1267" i="6"/>
  <c r="S1267" i="6"/>
  <c r="S1510" i="6"/>
  <c r="V1510" i="6"/>
  <c r="U1828" i="6"/>
  <c r="R1828" i="6"/>
  <c r="R1714" i="6"/>
  <c r="U1714" i="6"/>
  <c r="R1199" i="6"/>
  <c r="U1199" i="6"/>
  <c r="S912" i="6"/>
  <c r="T912" i="6" s="1"/>
  <c r="S1521" i="6"/>
  <c r="V1521" i="6"/>
  <c r="W1521" i="6" s="1"/>
  <c r="S1859" i="6"/>
  <c r="V1859" i="6"/>
  <c r="S274" i="6"/>
  <c r="T274" i="6" s="1"/>
  <c r="S77" i="6"/>
  <c r="T77" i="6" s="1"/>
  <c r="U1035" i="6"/>
  <c r="R1035" i="6"/>
  <c r="U1411" i="6"/>
  <c r="R1411" i="6"/>
  <c r="U132" i="6"/>
  <c r="R132" i="6"/>
  <c r="T132" i="6" s="1"/>
  <c r="U620" i="6"/>
  <c r="R620" i="6"/>
  <c r="T620" i="6" s="1"/>
  <c r="V70" i="6"/>
  <c r="V1768" i="6"/>
  <c r="V933" i="6"/>
  <c r="W933" i="6" s="1"/>
  <c r="S1284" i="6"/>
  <c r="V1284" i="6"/>
  <c r="W1284" i="6" s="1"/>
  <c r="S1447" i="6"/>
  <c r="T1447" i="6" s="1"/>
  <c r="V1447" i="6"/>
  <c r="V194" i="6"/>
  <c r="S194" i="6"/>
  <c r="T194" i="6" s="1"/>
  <c r="S1567" i="6"/>
  <c r="T1567" i="6" s="1"/>
  <c r="V1567" i="6"/>
  <c r="V1332" i="6"/>
  <c r="S1332" i="6"/>
  <c r="V1559" i="6"/>
  <c r="S1559" i="6"/>
  <c r="V1546" i="6"/>
  <c r="S1546" i="6"/>
  <c r="V1538" i="6"/>
  <c r="W1538" i="6" s="1"/>
  <c r="S1538" i="6"/>
  <c r="S444" i="6"/>
  <c r="V444" i="6"/>
  <c r="W444" i="6" s="1"/>
  <c r="S741" i="6"/>
  <c r="V741" i="6"/>
  <c r="W741" i="6" s="1"/>
  <c r="V1020" i="6"/>
  <c r="S1020" i="6"/>
  <c r="T1020" i="6" s="1"/>
  <c r="S1411" i="6"/>
  <c r="V1411" i="6"/>
  <c r="S1388" i="6"/>
  <c r="V1388" i="6"/>
  <c r="W1388" i="6" s="1"/>
  <c r="S1400" i="6"/>
  <c r="T1400" i="6" s="1"/>
  <c r="V1400" i="6"/>
  <c r="W1400" i="6" s="1"/>
  <c r="V59" i="6"/>
  <c r="S59" i="6"/>
  <c r="V928" i="6"/>
  <c r="W928" i="6" s="1"/>
  <c r="S928" i="6"/>
  <c r="T928" i="6" s="1"/>
  <c r="S1463" i="6"/>
  <c r="V1463" i="6"/>
  <c r="W1463" i="6" s="1"/>
  <c r="V729" i="6"/>
  <c r="S729" i="6"/>
  <c r="V235" i="6"/>
  <c r="W235" i="6" s="1"/>
  <c r="S235" i="6"/>
  <c r="T235" i="6" s="1"/>
  <c r="V375" i="6"/>
  <c r="S375" i="6"/>
  <c r="S790" i="6"/>
  <c r="T790" i="6" s="1"/>
  <c r="V790" i="6"/>
  <c r="W790" i="6" s="1"/>
  <c r="V1027" i="6"/>
  <c r="S1027" i="6"/>
  <c r="S532" i="6"/>
  <c r="T532" i="6" s="1"/>
  <c r="V532" i="6"/>
  <c r="W532" i="6" s="1"/>
  <c r="V930" i="6"/>
  <c r="W930" i="6" s="1"/>
  <c r="S930" i="6"/>
  <c r="T930" i="6" s="1"/>
  <c r="V347" i="6"/>
  <c r="S347" i="6"/>
  <c r="T347" i="6" s="1"/>
  <c r="R225" i="6"/>
  <c r="T225" i="6" s="1"/>
  <c r="U225" i="6"/>
  <c r="S112" i="6"/>
  <c r="V112" i="6"/>
  <c r="W112" i="6" s="1"/>
  <c r="U1146" i="6"/>
  <c r="R1146" i="6"/>
  <c r="T1146" i="6" s="1"/>
  <c r="R187" i="6"/>
  <c r="U187" i="6"/>
  <c r="W187" i="6" s="1"/>
  <c r="R679" i="6"/>
  <c r="U679" i="6"/>
  <c r="W679" i="6" s="1"/>
  <c r="S459" i="6"/>
  <c r="T459" i="6" s="1"/>
  <c r="V459" i="6"/>
  <c r="W459" i="6" s="1"/>
  <c r="R1485" i="6"/>
  <c r="U1485" i="6"/>
  <c r="R749" i="6"/>
  <c r="U749" i="6"/>
  <c r="W749" i="6" s="1"/>
  <c r="V1363" i="6"/>
  <c r="S422" i="6"/>
  <c r="T422" i="6" s="1"/>
  <c r="V422" i="6"/>
  <c r="W422" i="6" s="1"/>
  <c r="U7" i="6"/>
  <c r="R7" i="6"/>
  <c r="R1541" i="6"/>
  <c r="U1541" i="6"/>
  <c r="S1069" i="6"/>
  <c r="V1069" i="6"/>
  <c r="W1069" i="6" s="1"/>
  <c r="S492" i="6"/>
  <c r="V492" i="6"/>
  <c r="W492" i="6" s="1"/>
  <c r="V624" i="6"/>
  <c r="S624" i="6"/>
  <c r="S215" i="6"/>
  <c r="V215" i="6"/>
  <c r="V443" i="6"/>
  <c r="S443" i="6"/>
  <c r="S700" i="6"/>
  <c r="T700" i="6" s="1"/>
  <c r="V700" i="6"/>
  <c r="S218" i="6"/>
  <c r="T218" i="6" s="1"/>
  <c r="V218" i="6"/>
  <c r="V535" i="6"/>
  <c r="S535" i="6"/>
  <c r="S1812" i="6"/>
  <c r="V1812" i="6"/>
  <c r="V373" i="6"/>
  <c r="S373" i="6"/>
  <c r="S336" i="6"/>
  <c r="V336" i="6"/>
  <c r="W336" i="6" s="1"/>
  <c r="S783" i="6"/>
  <c r="T783" i="6" s="1"/>
  <c r="V783" i="6"/>
  <c r="W783" i="6" s="1"/>
  <c r="V1354" i="6"/>
  <c r="W1354" i="6" s="1"/>
  <c r="S1354" i="6"/>
  <c r="T1354" i="6" s="1"/>
  <c r="S565" i="6"/>
  <c r="T565" i="6" s="1"/>
  <c r="V565" i="6"/>
  <c r="W565" i="6" s="1"/>
  <c r="V4" i="6"/>
  <c r="W4" i="6" s="1"/>
  <c r="S4" i="6"/>
  <c r="V1277" i="6"/>
  <c r="W1277" i="6" s="1"/>
  <c r="S1277" i="6"/>
  <c r="V468" i="6"/>
  <c r="S468" i="6"/>
  <c r="V572" i="6"/>
  <c r="W572" i="6" s="1"/>
  <c r="S572" i="6"/>
  <c r="S1679" i="6"/>
  <c r="T1679" i="6" s="1"/>
  <c r="V1679" i="6"/>
  <c r="W1679" i="6" s="1"/>
  <c r="V1122" i="6"/>
  <c r="S1122" i="6"/>
  <c r="V1146" i="6"/>
  <c r="V83" i="6"/>
  <c r="S83" i="6"/>
  <c r="T83" i="6" s="1"/>
  <c r="S1421" i="6"/>
  <c r="V1421" i="6"/>
  <c r="W1421" i="6" s="1"/>
  <c r="S302" i="6"/>
  <c r="T302" i="6" s="1"/>
  <c r="V302" i="6"/>
  <c r="W302" i="6" s="1"/>
  <c r="U1132" i="6"/>
  <c r="R1132" i="6"/>
  <c r="V1734" i="6"/>
  <c r="W1734" i="6" s="1"/>
  <c r="S1734" i="6"/>
  <c r="V1085" i="6"/>
  <c r="W1085" i="6" s="1"/>
  <c r="S1085" i="6"/>
  <c r="T1085" i="6" s="1"/>
  <c r="S1865" i="6"/>
  <c r="T1865" i="6" s="1"/>
  <c r="V1865" i="6"/>
  <c r="V801" i="6"/>
  <c r="W801" i="6" s="1"/>
  <c r="S801" i="6"/>
  <c r="T801" i="6" s="1"/>
  <c r="S1926" i="6"/>
  <c r="T1926" i="6" s="1"/>
  <c r="V1926" i="6"/>
  <c r="S1246" i="6"/>
  <c r="V1246" i="6"/>
  <c r="W1246" i="6" s="1"/>
  <c r="V269" i="6"/>
  <c r="W269" i="6" s="1"/>
  <c r="S269" i="6"/>
  <c r="T269" i="6" s="1"/>
  <c r="V789" i="6"/>
  <c r="W789" i="6" s="1"/>
  <c r="S789" i="6"/>
  <c r="T789" i="6" s="1"/>
  <c r="V367" i="6"/>
  <c r="W367" i="6" s="1"/>
  <c r="S367" i="6"/>
  <c r="S615" i="6"/>
  <c r="T615" i="6" s="1"/>
  <c r="V615" i="6"/>
  <c r="V1101" i="6"/>
  <c r="S1101" i="6"/>
  <c r="V1523" i="6"/>
  <c r="S1523" i="6"/>
  <c r="V1259" i="6"/>
  <c r="S1259" i="6"/>
  <c r="T1245" i="6"/>
  <c r="S1554" i="6"/>
  <c r="T1554" i="6" s="1"/>
  <c r="V1554" i="6"/>
  <c r="S10" i="6"/>
  <c r="V10" i="6"/>
  <c r="W10" i="6" s="1"/>
  <c r="V989" i="6"/>
  <c r="W989" i="6" s="1"/>
  <c r="S989" i="6"/>
  <c r="T989" i="6" s="1"/>
  <c r="V1785" i="6"/>
  <c r="W1785" i="6" s="1"/>
  <c r="S1785" i="6"/>
  <c r="S596" i="6"/>
  <c r="T596" i="6" s="1"/>
  <c r="V596" i="6"/>
  <c r="V779" i="6"/>
  <c r="W779" i="6" s="1"/>
  <c r="S779" i="6"/>
  <c r="T779" i="6" s="1"/>
  <c r="S709" i="6"/>
  <c r="T709" i="6" s="1"/>
  <c r="V709" i="6"/>
  <c r="W709" i="6" s="1"/>
  <c r="V411" i="6"/>
  <c r="W411" i="6" s="1"/>
  <c r="S411" i="6"/>
  <c r="T411" i="6" s="1"/>
  <c r="S586" i="6"/>
  <c r="V586" i="6"/>
  <c r="W586" i="6" s="1"/>
  <c r="S33" i="6"/>
  <c r="V33" i="6"/>
  <c r="W33" i="6" s="1"/>
  <c r="R1722" i="6"/>
  <c r="U1722" i="6"/>
  <c r="R35" i="6"/>
  <c r="T35" i="6" s="1"/>
  <c r="U35" i="6"/>
  <c r="R607" i="6"/>
  <c r="T607" i="6" s="1"/>
  <c r="U607" i="6"/>
  <c r="U597" i="6"/>
  <c r="R597" i="6"/>
  <c r="T1516" i="6"/>
  <c r="V1850" i="6"/>
  <c r="W1850" i="6" s="1"/>
  <c r="S805" i="6"/>
  <c r="T805" i="6" s="1"/>
  <c r="W1197" i="6"/>
  <c r="V552" i="6"/>
  <c r="U1723" i="6"/>
  <c r="R1723" i="6"/>
  <c r="T1723" i="6" s="1"/>
  <c r="U1224" i="6"/>
  <c r="R1224" i="6"/>
  <c r="U1441" i="6"/>
  <c r="R1441" i="6"/>
  <c r="R42" i="6"/>
  <c r="T42" i="6" s="1"/>
  <c r="U42" i="6"/>
  <c r="U335" i="6"/>
  <c r="R335" i="6"/>
  <c r="S1434" i="6"/>
  <c r="V1434" i="6"/>
  <c r="W1434" i="6" s="1"/>
  <c r="V681" i="6"/>
  <c r="W681" i="6" s="1"/>
  <c r="S681" i="6"/>
  <c r="T681" i="6" s="1"/>
  <c r="V1576" i="6"/>
  <c r="W1576" i="6" s="1"/>
  <c r="S1576" i="6"/>
  <c r="S317" i="6"/>
  <c r="V317" i="6"/>
  <c r="V946" i="6"/>
  <c r="W946" i="6" s="1"/>
  <c r="S946" i="6"/>
  <c r="T946" i="6" s="1"/>
  <c r="V195" i="6"/>
  <c r="S195" i="6"/>
  <c r="T195" i="6" s="1"/>
  <c r="V1144" i="6"/>
  <c r="S1144" i="6"/>
  <c r="S279" i="6"/>
  <c r="T279" i="6" s="1"/>
  <c r="V279" i="6"/>
  <c r="W279" i="6" s="1"/>
  <c r="V1154" i="6"/>
  <c r="S1154" i="6"/>
  <c r="T1154" i="6" s="1"/>
  <c r="V71" i="6"/>
  <c r="S71" i="6"/>
  <c r="V1581" i="6"/>
  <c r="W1581" i="6" s="1"/>
  <c r="S1581" i="6"/>
  <c r="T1581" i="6" s="1"/>
  <c r="V665" i="6"/>
  <c r="S665" i="6"/>
  <c r="S3" i="6"/>
  <c r="V3" i="6"/>
  <c r="W3" i="6" s="1"/>
  <c r="V1139" i="6"/>
  <c r="S1139" i="6"/>
  <c r="S1841" i="6"/>
  <c r="V1841" i="6"/>
  <c r="S510" i="6"/>
  <c r="T510" i="6" s="1"/>
  <c r="V510" i="6"/>
  <c r="V382" i="6"/>
  <c r="W382" i="6" s="1"/>
  <c r="S382" i="6"/>
  <c r="S221" i="6"/>
  <c r="T221" i="6" s="1"/>
  <c r="V221" i="6"/>
  <c r="W221" i="6" s="1"/>
  <c r="S1148" i="6"/>
  <c r="V1148" i="6"/>
  <c r="W1148" i="6" s="1"/>
  <c r="S1068" i="6"/>
  <c r="T1068" i="6" s="1"/>
  <c r="V1068" i="6"/>
  <c r="T1746" i="6"/>
  <c r="S484" i="6"/>
  <c r="V484" i="6"/>
  <c r="S1762" i="6"/>
  <c r="V1762" i="6"/>
  <c r="W1762" i="6" s="1"/>
  <c r="S575" i="6"/>
  <c r="V575" i="6"/>
  <c r="W575" i="6" s="1"/>
  <c r="V1257" i="6"/>
  <c r="S1257" i="6"/>
  <c r="T1257" i="6" s="1"/>
  <c r="R1307" i="6"/>
  <c r="U1307" i="6"/>
  <c r="R1374" i="6"/>
  <c r="U1374" i="6"/>
  <c r="R26" i="6"/>
  <c r="T26" i="6" s="1"/>
  <c r="U26" i="6"/>
  <c r="S853" i="6"/>
  <c r="T853" i="6" s="1"/>
  <c r="V876" i="6"/>
  <c r="W876" i="6" s="1"/>
  <c r="S1197" i="6"/>
  <c r="R1883" i="6"/>
  <c r="U1883" i="6"/>
  <c r="U1489" i="6"/>
  <c r="R1489" i="6"/>
  <c r="R435" i="6"/>
  <c r="T435" i="6" s="1"/>
  <c r="U435" i="6"/>
  <c r="S972" i="6"/>
  <c r="T972" i="6" s="1"/>
  <c r="S1617" i="6"/>
  <c r="T1617" i="6" s="1"/>
  <c r="V1617" i="6"/>
  <c r="V445" i="6"/>
  <c r="S445" i="6"/>
  <c r="V1110" i="6"/>
  <c r="S1110" i="6"/>
  <c r="T1110" i="6" s="1"/>
  <c r="S99" i="6"/>
  <c r="T99" i="6" s="1"/>
  <c r="V99" i="6"/>
  <c r="V1848" i="6"/>
  <c r="S1848" i="6"/>
  <c r="T1848" i="6" s="1"/>
  <c r="V591" i="6"/>
  <c r="W591" i="6" s="1"/>
  <c r="S591" i="6"/>
  <c r="V509" i="6"/>
  <c r="W509" i="6" s="1"/>
  <c r="S509" i="6"/>
  <c r="V1643" i="6"/>
  <c r="S1643" i="6"/>
  <c r="S947" i="6"/>
  <c r="T947" i="6" s="1"/>
  <c r="V947" i="6"/>
  <c r="W947" i="6" s="1"/>
  <c r="V329" i="6"/>
  <c r="S329" i="6"/>
  <c r="S1477" i="6"/>
  <c r="V1477" i="6"/>
  <c r="W1477" i="6" s="1"/>
  <c r="S1485" i="6"/>
  <c r="V1485" i="6"/>
  <c r="V1548" i="6"/>
  <c r="S1548" i="6"/>
  <c r="T1548" i="6" s="1"/>
  <c r="V170" i="6"/>
  <c r="S170" i="6"/>
  <c r="T170" i="6" s="1"/>
  <c r="S340" i="6"/>
  <c r="T340" i="6" s="1"/>
  <c r="V340" i="6"/>
  <c r="S534" i="6"/>
  <c r="V534" i="6"/>
  <c r="S1229" i="6"/>
  <c r="V1229" i="6"/>
  <c r="V1919" i="6"/>
  <c r="W1919" i="6" s="1"/>
  <c r="S1919" i="6"/>
  <c r="T1919" i="6" s="1"/>
  <c r="V29" i="6"/>
  <c r="S29" i="6"/>
  <c r="T29" i="6" s="1"/>
  <c r="S1035" i="6"/>
  <c r="V1035" i="6"/>
  <c r="S840" i="6"/>
  <c r="T840" i="6" s="1"/>
  <c r="V840" i="6"/>
  <c r="V167" i="6"/>
  <c r="W167" i="6" s="1"/>
  <c r="S167" i="6"/>
  <c r="T167" i="6" s="1"/>
  <c r="R1057" i="6"/>
  <c r="U1057" i="6"/>
  <c r="R383" i="6"/>
  <c r="U383" i="6"/>
  <c r="R76" i="6"/>
  <c r="T76" i="6" s="1"/>
  <c r="U76" i="6"/>
  <c r="U1178" i="6"/>
  <c r="W1178" i="6" s="1"/>
  <c r="R1178" i="6"/>
  <c r="R338" i="6"/>
  <c r="U338" i="6"/>
  <c r="R587" i="6"/>
  <c r="T587" i="6" s="1"/>
  <c r="U587" i="6"/>
  <c r="V1118" i="6"/>
  <c r="W1118" i="6" s="1"/>
  <c r="S1118" i="6"/>
  <c r="T1118" i="6" s="1"/>
  <c r="V539" i="6"/>
  <c r="S539" i="6"/>
  <c r="V1820" i="6"/>
  <c r="W1820" i="6" s="1"/>
  <c r="S1820" i="6"/>
  <c r="V88" i="6"/>
  <c r="S88" i="6"/>
  <c r="T88" i="6" s="1"/>
  <c r="V1714" i="6"/>
  <c r="S1714" i="6"/>
  <c r="S1700" i="6"/>
  <c r="T1700" i="6" s="1"/>
  <c r="V1700" i="6"/>
  <c r="V359" i="6"/>
  <c r="W359" i="6" s="1"/>
  <c r="S359" i="6"/>
  <c r="V672" i="6"/>
  <c r="W672" i="6" s="1"/>
  <c r="S672" i="6"/>
  <c r="T672" i="6" s="1"/>
  <c r="S476" i="6"/>
  <c r="V476" i="6"/>
  <c r="V1475" i="6"/>
  <c r="S1475" i="6"/>
  <c r="T1475" i="6" s="1"/>
  <c r="V50" i="6"/>
  <c r="W50" i="6" s="1"/>
  <c r="S50" i="6"/>
  <c r="S511" i="6"/>
  <c r="V511" i="6"/>
  <c r="W511" i="6" s="1"/>
  <c r="S1462" i="6"/>
  <c r="T1462" i="6" s="1"/>
  <c r="V1462" i="6"/>
  <c r="W1462" i="6" s="1"/>
  <c r="V168" i="6"/>
  <c r="W168" i="6" s="1"/>
  <c r="S168" i="6"/>
  <c r="T168" i="6" s="1"/>
  <c r="S155" i="6"/>
  <c r="V155" i="6"/>
  <c r="W155" i="6" s="1"/>
  <c r="V1384" i="6"/>
  <c r="W1384" i="6" s="1"/>
  <c r="S1384" i="6"/>
  <c r="T1384" i="6" s="1"/>
  <c r="V1138" i="6"/>
  <c r="S1138" i="6"/>
  <c r="S1278" i="6"/>
  <c r="V1278" i="6"/>
  <c r="W1278" i="6" s="1"/>
  <c r="V440" i="6"/>
  <c r="W440" i="6" s="1"/>
  <c r="S440" i="6"/>
  <c r="U184" i="6"/>
  <c r="R184" i="6"/>
  <c r="V244" i="6"/>
  <c r="S244" i="6"/>
  <c r="T244" i="6" s="1"/>
  <c r="S1922" i="6"/>
  <c r="S1868" i="6"/>
  <c r="V1868" i="6"/>
  <c r="V310" i="6"/>
  <c r="S372" i="6"/>
  <c r="S292" i="6"/>
  <c r="T292" i="6" s="1"/>
  <c r="S1365" i="6"/>
  <c r="V1365" i="6"/>
  <c r="W1365" i="6" s="1"/>
  <c r="V299" i="6"/>
  <c r="W299" i="6" s="1"/>
  <c r="S1601" i="6"/>
  <c r="T1601" i="6" s="1"/>
  <c r="V1601" i="6"/>
  <c r="V1689" i="6"/>
  <c r="W1689" i="6" s="1"/>
  <c r="S1689" i="6"/>
  <c r="V1290" i="6"/>
  <c r="W1290" i="6" s="1"/>
  <c r="S1290" i="6"/>
  <c r="S726" i="6"/>
  <c r="V726" i="6"/>
  <c r="S460" i="6"/>
  <c r="V460" i="6"/>
  <c r="W460" i="6" s="1"/>
  <c r="V734" i="6"/>
  <c r="S734" i="6"/>
  <c r="T734" i="6" s="1"/>
  <c r="V1910" i="6"/>
  <c r="S1910" i="6"/>
  <c r="T1910" i="6" s="1"/>
  <c r="S1227" i="6"/>
  <c r="V1227" i="6"/>
  <c r="W1227" i="6" s="1"/>
  <c r="S110" i="6"/>
  <c r="V110" i="6"/>
  <c r="W110" i="6" s="1"/>
  <c r="S1243" i="6"/>
  <c r="V1243" i="6"/>
  <c r="W1243" i="6" s="1"/>
  <c r="V337" i="6"/>
  <c r="S337" i="6"/>
  <c r="T337" i="6" s="1"/>
  <c r="S15" i="6"/>
  <c r="T15" i="6" s="1"/>
  <c r="V15" i="6"/>
  <c r="S239" i="6"/>
  <c r="V239" i="6"/>
  <c r="S1123" i="6"/>
  <c r="V1123" i="6"/>
  <c r="S1280" i="6"/>
  <c r="T1280" i="6" s="1"/>
  <c r="V1280" i="6"/>
  <c r="V614" i="6"/>
  <c r="W614" i="6" s="1"/>
  <c r="S614" i="6"/>
  <c r="S1175" i="6"/>
  <c r="T1175" i="6" s="1"/>
  <c r="V1175" i="6"/>
  <c r="V658" i="6"/>
  <c r="W658" i="6" s="1"/>
  <c r="S658" i="6"/>
  <c r="U1892" i="6"/>
  <c r="R1892" i="6"/>
  <c r="T1892" i="6" s="1"/>
  <c r="R1897" i="6"/>
  <c r="U1897" i="6"/>
  <c r="R1694" i="6"/>
  <c r="T1694" i="6" s="1"/>
  <c r="U1694" i="6"/>
  <c r="U1387" i="6"/>
  <c r="R1387" i="6"/>
  <c r="R618" i="6"/>
  <c r="U618" i="6"/>
  <c r="R391" i="6"/>
  <c r="T391" i="6" s="1"/>
  <c r="U391" i="6"/>
  <c r="V507" i="6"/>
  <c r="W507" i="6" s="1"/>
  <c r="S507" i="6"/>
  <c r="V609" i="6"/>
  <c r="W609" i="6" s="1"/>
  <c r="S609" i="6"/>
  <c r="W1922" i="6"/>
  <c r="S1117" i="6"/>
  <c r="T1117" i="6" s="1"/>
  <c r="V1117" i="6"/>
  <c r="R1872" i="6"/>
  <c r="T1872" i="6" s="1"/>
  <c r="U1872" i="6"/>
  <c r="R1707" i="6"/>
  <c r="T1707" i="6" s="1"/>
  <c r="U1707" i="6"/>
  <c r="R1038" i="6"/>
  <c r="T1038" i="6" s="1"/>
  <c r="U1038" i="6"/>
  <c r="U196" i="6"/>
  <c r="R196" i="6"/>
  <c r="U1738" i="6"/>
  <c r="W1738" i="6" s="1"/>
  <c r="R1738" i="6"/>
  <c r="V1445" i="6"/>
  <c r="W1445" i="6" s="1"/>
  <c r="S1445" i="6"/>
  <c r="V246" i="6"/>
  <c r="S246" i="6"/>
  <c r="T246" i="6" s="1"/>
  <c r="V1106" i="6"/>
  <c r="W1106" i="6" s="1"/>
  <c r="S1106" i="6"/>
  <c r="V578" i="6"/>
  <c r="W578" i="6" s="1"/>
  <c r="S578" i="6"/>
  <c r="V1314" i="6"/>
  <c r="W1314" i="6" s="1"/>
  <c r="S1314" i="6"/>
  <c r="S1025" i="6"/>
  <c r="V1025" i="6"/>
  <c r="T584" i="6"/>
  <c r="S1015" i="6"/>
  <c r="V1015" i="6"/>
  <c r="W1015" i="6" s="1"/>
  <c r="V458" i="6"/>
  <c r="S458" i="6"/>
  <c r="T458" i="6" s="1"/>
  <c r="V351" i="6"/>
  <c r="S351" i="6"/>
  <c r="T351" i="6" s="1"/>
  <c r="V291" i="6"/>
  <c r="S291" i="6"/>
  <c r="T291" i="6" s="1"/>
  <c r="S1372" i="6"/>
  <c r="V1372" i="6"/>
  <c r="W1372" i="6" s="1"/>
  <c r="S1478" i="6"/>
  <c r="T1478" i="6" s="1"/>
  <c r="V1478" i="6"/>
  <c r="W1478" i="6" s="1"/>
  <c r="V1914" i="6"/>
  <c r="S1914" i="6"/>
  <c r="S1678" i="6"/>
  <c r="V1678" i="6"/>
  <c r="W1678" i="6" s="1"/>
  <c r="V403" i="6"/>
  <c r="S403" i="6"/>
  <c r="T403" i="6" s="1"/>
  <c r="S1190" i="6"/>
  <c r="T1190" i="6" s="1"/>
  <c r="V1190" i="6"/>
  <c r="S1313" i="6"/>
  <c r="S925" i="6"/>
  <c r="T925" i="6" s="1"/>
  <c r="U1625" i="6"/>
  <c r="W1625" i="6" s="1"/>
  <c r="T1507" i="6"/>
  <c r="S1210" i="6"/>
  <c r="T1210" i="6" s="1"/>
  <c r="V1210" i="6"/>
  <c r="W1210" i="6" s="1"/>
  <c r="S293" i="6"/>
  <c r="T293" i="6" s="1"/>
  <c r="V293" i="6"/>
  <c r="S1829" i="6"/>
  <c r="V1829" i="6"/>
  <c r="S1769" i="6"/>
  <c r="T1769" i="6" s="1"/>
  <c r="V1933" i="6"/>
  <c r="W1933" i="6" s="1"/>
  <c r="S1933" i="6"/>
  <c r="T1413" i="6"/>
  <c r="S619" i="6"/>
  <c r="V619" i="6"/>
  <c r="W619" i="6" s="1"/>
  <c r="V1654" i="6"/>
  <c r="W1654" i="6" s="1"/>
  <c r="S1654" i="6"/>
  <c r="T1654" i="6" s="1"/>
  <c r="S1735" i="6"/>
  <c r="V1735" i="6"/>
  <c r="W1735" i="6" s="1"/>
  <c r="W1902" i="6"/>
  <c r="V1671" i="6"/>
  <c r="S1671" i="6"/>
  <c r="S760" i="6"/>
  <c r="T331" i="6"/>
  <c r="W1073" i="6"/>
  <c r="V1104" i="6"/>
  <c r="S1104" i="6"/>
  <c r="S1497" i="6"/>
  <c r="V1497" i="6"/>
  <c r="V288" i="6"/>
  <c r="W288" i="6" s="1"/>
  <c r="S288" i="6"/>
  <c r="T288" i="6" s="1"/>
  <c r="V1929" i="6"/>
  <c r="W1929" i="6" s="1"/>
  <c r="S1929" i="6"/>
  <c r="S389" i="6"/>
  <c r="V389" i="6"/>
  <c r="W389" i="6" s="1"/>
  <c r="V1350" i="6"/>
  <c r="S1350" i="6"/>
  <c r="T1350" i="6" s="1"/>
  <c r="S1329" i="6"/>
  <c r="T1329" i="6" s="1"/>
  <c r="V1329" i="6"/>
  <c r="S1647" i="6"/>
  <c r="T1647" i="6" s="1"/>
  <c r="V1647" i="6"/>
  <c r="W1647" i="6" s="1"/>
  <c r="V1891" i="6"/>
  <c r="W1891" i="6" s="1"/>
  <c r="S1891" i="6"/>
  <c r="T1891" i="6" s="1"/>
  <c r="V1606" i="6"/>
  <c r="S1606" i="6"/>
  <c r="T1606" i="6" s="1"/>
  <c r="V339" i="6"/>
  <c r="S339" i="6"/>
  <c r="T339" i="6" s="1"/>
  <c r="V300" i="6"/>
  <c r="W300" i="6" s="1"/>
  <c r="S300" i="6"/>
  <c r="S1188" i="6"/>
  <c r="T1188" i="6" s="1"/>
  <c r="V1188" i="6"/>
  <c r="W1188" i="6" s="1"/>
  <c r="S1219" i="6"/>
  <c r="V1219" i="6"/>
  <c r="S573" i="6"/>
  <c r="V573" i="6"/>
  <c r="V231" i="6"/>
  <c r="W231" i="6" s="1"/>
  <c r="S231" i="6"/>
  <c r="S508" i="6"/>
  <c r="V508" i="6"/>
  <c r="V432" i="6"/>
  <c r="S432" i="6"/>
  <c r="T432" i="6" s="1"/>
  <c r="R1380" i="6"/>
  <c r="U195" i="6"/>
  <c r="R6" i="6"/>
  <c r="S273" i="6"/>
  <c r="S848" i="6"/>
  <c r="T848" i="6" s="1"/>
  <c r="V1226" i="6"/>
  <c r="U1487" i="6"/>
  <c r="U1511" i="6"/>
  <c r="R9" i="6"/>
  <c r="R487" i="6"/>
  <c r="R1611" i="6"/>
  <c r="R1277" i="6"/>
  <c r="R1096" i="6"/>
  <c r="U222" i="6"/>
  <c r="W222" i="6" s="1"/>
  <c r="R211" i="6"/>
  <c r="U1858" i="6"/>
  <c r="W1858" i="6" s="1"/>
  <c r="R1135" i="6"/>
  <c r="T1135" i="6" s="1"/>
  <c r="R362" i="6"/>
  <c r="U1222" i="6"/>
  <c r="U381" i="6"/>
  <c r="V587" i="6"/>
  <c r="R1449" i="6"/>
  <c r="R1744" i="6"/>
  <c r="V585" i="6"/>
  <c r="W585" i="6" s="1"/>
  <c r="S93" i="6"/>
  <c r="S1014" i="6"/>
  <c r="S689" i="6"/>
  <c r="V1145" i="6"/>
  <c r="S927" i="6"/>
  <c r="T927" i="6" s="1"/>
  <c r="V1496" i="6"/>
  <c r="V823" i="6"/>
  <c r="W823" i="6" s="1"/>
  <c r="S255" i="6"/>
  <c r="S728" i="6"/>
  <c r="V390" i="6"/>
  <c r="V1448" i="6"/>
  <c r="V56" i="6"/>
  <c r="W56" i="6" s="1"/>
  <c r="S1344" i="6"/>
  <c r="T1344" i="6" s="1"/>
  <c r="V349" i="6"/>
  <c r="S1460" i="6"/>
  <c r="V691" i="6"/>
  <c r="S1338" i="6"/>
  <c r="S417" i="6"/>
  <c r="T417" i="6" s="1"/>
  <c r="V1574" i="6"/>
  <c r="W1574" i="6" s="1"/>
  <c r="V584" i="6"/>
  <c r="S1764" i="6"/>
  <c r="V1362" i="6"/>
  <c r="W1362" i="6" s="1"/>
  <c r="V1125" i="6"/>
  <c r="S808" i="6"/>
  <c r="T808" i="6" s="1"/>
  <c r="V1176" i="6"/>
  <c r="V621" i="6"/>
  <c r="W621" i="6" s="1"/>
  <c r="V482" i="6"/>
  <c r="W482" i="6" s="1"/>
  <c r="S229" i="6"/>
  <c r="T229" i="6" s="1"/>
  <c r="V1310" i="6"/>
  <c r="V1150" i="6"/>
  <c r="W1150" i="6" s="1"/>
  <c r="S1011" i="6"/>
  <c r="S191" i="6"/>
  <c r="T191" i="6" s="1"/>
  <c r="V173" i="6"/>
  <c r="W173" i="6" s="1"/>
  <c r="S512" i="6"/>
  <c r="V19" i="6"/>
  <c r="W19" i="6" s="1"/>
  <c r="S1578" i="6"/>
  <c r="T1578" i="6" s="1"/>
  <c r="V1353" i="6"/>
  <c r="W1353" i="6" s="1"/>
  <c r="S1407" i="6"/>
  <c r="S1619" i="6"/>
  <c r="V784" i="6"/>
  <c r="W784" i="6" s="1"/>
  <c r="V996" i="6"/>
  <c r="W996" i="6" s="1"/>
  <c r="V179" i="6"/>
  <c r="W179" i="6" s="1"/>
  <c r="V321" i="6"/>
  <c r="W321" i="6" s="1"/>
  <c r="S107" i="6"/>
  <c r="S673" i="6"/>
  <c r="T673" i="6" s="1"/>
  <c r="T1105" i="6"/>
  <c r="T752" i="6"/>
  <c r="W54" i="6"/>
  <c r="T1439" i="6"/>
  <c r="V1494" i="6"/>
  <c r="S1494" i="6"/>
  <c r="S1065" i="6"/>
  <c r="V1065" i="6"/>
  <c r="S1272" i="6"/>
  <c r="S1912" i="6"/>
  <c r="T1912" i="6" s="1"/>
  <c r="V1912" i="6"/>
  <c r="S503" i="6"/>
  <c r="T503" i="6" s="1"/>
  <c r="V503" i="6"/>
  <c r="S1306" i="6"/>
  <c r="V1306" i="6"/>
  <c r="T44" i="6"/>
  <c r="S641" i="6"/>
  <c r="T641" i="6" s="1"/>
  <c r="V641" i="6"/>
  <c r="S1876" i="6"/>
  <c r="V1876" i="6"/>
  <c r="S1800" i="6"/>
  <c r="V1800" i="6"/>
  <c r="W1800" i="6" s="1"/>
  <c r="V973" i="6"/>
  <c r="W973" i="6" s="1"/>
  <c r="S973" i="6"/>
  <c r="T973" i="6" s="1"/>
  <c r="V75" i="6"/>
  <c r="W75" i="6" s="1"/>
  <c r="S75" i="6"/>
  <c r="T75" i="6" s="1"/>
  <c r="S200" i="6"/>
  <c r="V200" i="6"/>
  <c r="S461" i="6"/>
  <c r="V461" i="6"/>
  <c r="W461" i="6" s="1"/>
  <c r="S1480" i="6"/>
  <c r="T1480" i="6" s="1"/>
  <c r="V1480" i="6"/>
  <c r="W1480" i="6" s="1"/>
  <c r="S1131" i="6"/>
  <c r="V1131" i="6"/>
  <c r="S1611" i="6"/>
  <c r="V1611" i="6"/>
  <c r="W1611" i="6" s="1"/>
  <c r="S1830" i="6"/>
  <c r="V1830" i="6"/>
  <c r="V561" i="6"/>
  <c r="S561" i="6"/>
  <c r="S101" i="6"/>
  <c r="V101" i="6"/>
  <c r="W101" i="6" s="1"/>
  <c r="S1495" i="6"/>
  <c r="V1495" i="6"/>
  <c r="S1074" i="6"/>
  <c r="V1074" i="6"/>
  <c r="S1506" i="6"/>
  <c r="V1506" i="6"/>
  <c r="S53" i="6"/>
  <c r="T53" i="6" s="1"/>
  <c r="V53" i="6"/>
  <c r="W53" i="6" s="1"/>
  <c r="S14" i="6"/>
  <c r="V14" i="6"/>
  <c r="T1610" i="6"/>
  <c r="W273" i="6"/>
  <c r="W93" i="6"/>
  <c r="W1014" i="6"/>
  <c r="T1145" i="6"/>
  <c r="W255" i="6"/>
  <c r="W728" i="6"/>
  <c r="T390" i="6"/>
  <c r="T349" i="6"/>
  <c r="W1460" i="6"/>
  <c r="T1125" i="6"/>
  <c r="T621" i="6"/>
  <c r="W1011" i="6"/>
  <c r="T173" i="6"/>
  <c r="W512" i="6"/>
  <c r="W1407" i="6"/>
  <c r="W1619" i="6"/>
  <c r="W107" i="6"/>
  <c r="W1195" i="6"/>
  <c r="V1492" i="6"/>
  <c r="W1492" i="6" s="1"/>
  <c r="S471" i="6"/>
  <c r="V1287" i="6"/>
  <c r="S1287" i="6"/>
  <c r="T1287" i="6" s="1"/>
  <c r="T1120" i="6"/>
  <c r="V1519" i="6"/>
  <c r="V525" i="6"/>
  <c r="S525" i="6"/>
  <c r="T525" i="6" s="1"/>
  <c r="S1231" i="6"/>
  <c r="V1231" i="6"/>
  <c r="S123" i="6"/>
  <c r="V145" i="6"/>
  <c r="W145" i="6" s="1"/>
  <c r="S145" i="6"/>
  <c r="T145" i="6" s="1"/>
  <c r="S530" i="6"/>
  <c r="V105" i="6"/>
  <c r="S105" i="6"/>
  <c r="T105" i="6" s="1"/>
  <c r="V984" i="6"/>
  <c r="W984" i="6" s="1"/>
  <c r="S1022" i="6"/>
  <c r="W1688" i="6"/>
  <c r="V39" i="6"/>
  <c r="S39" i="6"/>
  <c r="S175" i="6"/>
  <c r="V175" i="6"/>
  <c r="V697" i="6"/>
  <c r="W697" i="6" s="1"/>
  <c r="V5" i="6"/>
  <c r="S5" i="6"/>
  <c r="T5" i="6" s="1"/>
  <c r="S703" i="6"/>
  <c r="V703" i="6"/>
  <c r="V104" i="6"/>
  <c r="W104" i="6" s="1"/>
  <c r="S104" i="6"/>
  <c r="S7" i="6"/>
  <c r="V7" i="6"/>
  <c r="V1742" i="6"/>
  <c r="W1742" i="6" s="1"/>
  <c r="S1742" i="6"/>
  <c r="V1010" i="6"/>
  <c r="S1010" i="6"/>
  <c r="S1847" i="6"/>
  <c r="T1847" i="6" s="1"/>
  <c r="V1847" i="6"/>
  <c r="V159" i="6"/>
  <c r="S159" i="6"/>
  <c r="T159" i="6" s="1"/>
  <c r="V692" i="6"/>
  <c r="W692" i="6" s="1"/>
  <c r="S692" i="6"/>
  <c r="V1945" i="6"/>
  <c r="S1945" i="6"/>
  <c r="V455" i="6"/>
  <c r="S455" i="6"/>
  <c r="T455" i="6" s="1"/>
  <c r="S117" i="6"/>
  <c r="T117" i="6" s="1"/>
  <c r="V117" i="6"/>
  <c r="W117" i="6" s="1"/>
  <c r="V1946" i="6"/>
  <c r="W1946" i="6" s="1"/>
  <c r="S1946" i="6"/>
  <c r="S794" i="6"/>
  <c r="V794" i="6"/>
  <c r="W794" i="6" s="1"/>
  <c r="V280" i="6"/>
  <c r="W280" i="6" s="1"/>
  <c r="S280" i="6"/>
  <c r="T280" i="6" s="1"/>
  <c r="U1823" i="6"/>
  <c r="W1823" i="6" s="1"/>
  <c r="U1751" i="6"/>
  <c r="W1751" i="6" s="1"/>
  <c r="R1800" i="6"/>
  <c r="U1334" i="6"/>
  <c r="U642" i="6"/>
  <c r="U17" i="6"/>
  <c r="U380" i="6"/>
  <c r="V1516" i="6"/>
  <c r="U1938" i="6"/>
  <c r="S1625" i="6"/>
  <c r="T1625" i="6" s="1"/>
  <c r="U1344" i="6"/>
  <c r="W1344" i="6" s="1"/>
  <c r="R1463" i="6"/>
  <c r="R1326" i="6"/>
  <c r="T1326" i="6" s="1"/>
  <c r="R600" i="6"/>
  <c r="T600" i="6" s="1"/>
  <c r="U291" i="6"/>
  <c r="U1769" i="6"/>
  <c r="W1769" i="6" s="1"/>
  <c r="R1644" i="6"/>
  <c r="T1644" i="6" s="1"/>
  <c r="R1090" i="6"/>
  <c r="T1090" i="6" s="1"/>
  <c r="R336" i="6"/>
  <c r="U29" i="6"/>
  <c r="U1727" i="6"/>
  <c r="R1537" i="6"/>
  <c r="T1537" i="6" s="1"/>
  <c r="R226" i="6"/>
  <c r="R392" i="6"/>
  <c r="U185" i="6"/>
  <c r="R1084" i="6"/>
  <c r="R257" i="6"/>
  <c r="R1650" i="6"/>
  <c r="S1776" i="6"/>
  <c r="T1776" i="6" s="1"/>
  <c r="V1539" i="6"/>
  <c r="W1539" i="6" s="1"/>
  <c r="S1251" i="6"/>
  <c r="V1727" i="6"/>
  <c r="V1297" i="6"/>
  <c r="W1297" i="6" s="1"/>
  <c r="V41" i="6"/>
  <c r="W41" i="6" s="1"/>
  <c r="S189" i="6"/>
  <c r="S451" i="6"/>
  <c r="T451" i="6" s="1"/>
  <c r="S595" i="6"/>
  <c r="V320" i="6"/>
  <c r="W320" i="6" s="1"/>
  <c r="V1562" i="6"/>
  <c r="W1562" i="6" s="1"/>
  <c r="S296" i="6"/>
  <c r="S764" i="6"/>
  <c r="T764" i="6" s="1"/>
  <c r="V1869" i="6"/>
  <c r="W1869" i="6" s="1"/>
  <c r="S252" i="6"/>
  <c r="T252" i="6" s="1"/>
  <c r="S1356" i="6"/>
  <c r="T1356" i="6" s="1"/>
  <c r="V581" i="6"/>
  <c r="S158" i="6"/>
  <c r="T158" i="6" s="1"/>
  <c r="V158" i="6"/>
  <c r="W158" i="6" s="1"/>
  <c r="V1325" i="6"/>
  <c r="S1325" i="6"/>
  <c r="T1325" i="6" s="1"/>
  <c r="V768" i="6"/>
  <c r="S768" i="6"/>
  <c r="S285" i="6"/>
  <c r="T285" i="6" s="1"/>
  <c r="W471" i="6"/>
  <c r="S759" i="6"/>
  <c r="V759" i="6"/>
  <c r="V96" i="6"/>
  <c r="S96" i="6"/>
  <c r="T96" i="6" s="1"/>
  <c r="S1200" i="6"/>
  <c r="T1200" i="6" s="1"/>
  <c r="T1519" i="6"/>
  <c r="V114" i="6"/>
  <c r="W114" i="6" s="1"/>
  <c r="W123" i="6"/>
  <c r="S651" i="6"/>
  <c r="V1575" i="6"/>
  <c r="W1575" i="6" s="1"/>
  <c r="S1575" i="6"/>
  <c r="W1022" i="6"/>
  <c r="S1479" i="6"/>
  <c r="V1479" i="6"/>
  <c r="S1665" i="6"/>
  <c r="V1665" i="6"/>
  <c r="V489" i="6"/>
  <c r="W489" i="6" s="1"/>
  <c r="S489" i="6"/>
  <c r="T489" i="6" s="1"/>
  <c r="T1635" i="6"/>
  <c r="S1759" i="6"/>
  <c r="T1759" i="6" s="1"/>
  <c r="S1813" i="6"/>
  <c r="S16" i="6"/>
  <c r="T16" i="6" s="1"/>
  <c r="V16" i="6"/>
  <c r="S1207" i="6"/>
  <c r="T1207" i="6" s="1"/>
  <c r="V1207" i="6"/>
  <c r="V1897" i="6"/>
  <c r="S1897" i="6"/>
  <c r="V1166" i="6"/>
  <c r="S1166" i="6"/>
  <c r="V180" i="6"/>
  <c r="S180" i="6"/>
  <c r="S826" i="6"/>
  <c r="T826" i="6" s="1"/>
  <c r="S1469" i="6"/>
  <c r="V1469" i="6"/>
  <c r="V1163" i="6"/>
  <c r="S1163" i="6"/>
  <c r="V1334" i="6"/>
  <c r="S1334" i="6"/>
  <c r="T1334" i="6" s="1"/>
  <c r="S1875" i="6"/>
  <c r="V1875" i="6"/>
  <c r="W1875" i="6" s="1"/>
  <c r="S593" i="6"/>
  <c r="V593" i="6"/>
  <c r="W593" i="6" s="1"/>
  <c r="V1883" i="6"/>
  <c r="S1883" i="6"/>
  <c r="S1160" i="6"/>
  <c r="V1160" i="6"/>
  <c r="S1143" i="6"/>
  <c r="T1143" i="6" s="1"/>
  <c r="V1143" i="6"/>
  <c r="V1658" i="6"/>
  <c r="W1658" i="6" s="1"/>
  <c r="S1658" i="6"/>
  <c r="V1683" i="6"/>
  <c r="S1683" i="6"/>
  <c r="T1727" i="6"/>
  <c r="T41" i="6"/>
  <c r="W595" i="6"/>
  <c r="W296" i="6"/>
  <c r="V1525" i="6"/>
  <c r="S1525" i="6"/>
  <c r="T1525" i="6" s="1"/>
  <c r="V638" i="6"/>
  <c r="S638" i="6"/>
  <c r="T638" i="6" s="1"/>
  <c r="W651" i="6"/>
  <c r="S211" i="6"/>
  <c r="V211" i="6"/>
  <c r="W211" i="6" s="1"/>
  <c r="V1095" i="6"/>
  <c r="S1095" i="6"/>
  <c r="T1095" i="6" s="1"/>
  <c r="V1199" i="6"/>
  <c r="S1199" i="6"/>
  <c r="S1540" i="6"/>
  <c r="T1540" i="6" s="1"/>
  <c r="V1540" i="6"/>
  <c r="S518" i="6"/>
  <c r="V518" i="6"/>
  <c r="V185" i="6"/>
  <c r="S185" i="6"/>
  <c r="T185" i="6" s="1"/>
  <c r="V576" i="6"/>
  <c r="W576" i="6" s="1"/>
  <c r="S576" i="6"/>
  <c r="T576" i="6" s="1"/>
  <c r="S724" i="6"/>
  <c r="T724" i="6" s="1"/>
  <c r="V724" i="6"/>
  <c r="V190" i="6"/>
  <c r="W190" i="6" s="1"/>
  <c r="S190" i="6"/>
  <c r="V939" i="6"/>
  <c r="W939" i="6" s="1"/>
  <c r="S939" i="6"/>
  <c r="T939" i="6" s="1"/>
  <c r="S523" i="6"/>
  <c r="T523" i="6" s="1"/>
  <c r="V523" i="6"/>
  <c r="V1928" i="6"/>
  <c r="S1928" i="6"/>
  <c r="V605" i="6"/>
  <c r="S605" i="6"/>
  <c r="T605" i="6" s="1"/>
  <c r="S306" i="6"/>
  <c r="T306" i="6" s="1"/>
  <c r="V306" i="6"/>
  <c r="V305" i="6"/>
  <c r="S305" i="6"/>
  <c r="T305" i="6" s="1"/>
  <c r="S742" i="6"/>
  <c r="V742" i="6"/>
  <c r="V1702" i="6"/>
  <c r="W1702" i="6" s="1"/>
  <c r="S1702" i="6"/>
  <c r="V1903" i="6"/>
  <c r="S1903" i="6"/>
  <c r="T1903" i="6" s="1"/>
  <c r="S1270" i="6"/>
  <c r="T1270" i="6" s="1"/>
  <c r="V1270" i="6"/>
  <c r="V1878" i="6"/>
  <c r="W1878" i="6" s="1"/>
  <c r="S1878" i="6"/>
  <c r="V1620" i="6"/>
  <c r="W1620" i="6" s="1"/>
  <c r="S1620" i="6"/>
  <c r="V437" i="6"/>
  <c r="W437" i="6" s="1"/>
  <c r="S437" i="6"/>
  <c r="S965" i="6"/>
  <c r="T965" i="6" s="1"/>
  <c r="V965" i="6"/>
  <c r="W965" i="6" s="1"/>
  <c r="S290" i="6"/>
  <c r="V290" i="6"/>
  <c r="V1071" i="6"/>
  <c r="W1071" i="6" s="1"/>
  <c r="S1071" i="6"/>
  <c r="T1071" i="6" s="1"/>
  <c r="W1382" i="6"/>
  <c r="T1444" i="6"/>
  <c r="W1885" i="6"/>
  <c r="T303" i="6"/>
  <c r="W1609" i="6"/>
  <c r="T1317" i="6"/>
  <c r="S1070" i="6"/>
  <c r="T1070" i="6" s="1"/>
  <c r="V1070" i="6"/>
  <c r="W1070" i="6" s="1"/>
  <c r="V1348" i="6"/>
  <c r="W1348" i="6" s="1"/>
  <c r="S1348" i="6"/>
  <c r="V1461" i="6"/>
  <c r="S1461" i="6"/>
  <c r="T1461" i="6" s="1"/>
  <c r="V1873" i="6"/>
  <c r="S1873" i="6"/>
  <c r="T1873" i="6" s="1"/>
  <c r="T1217" i="6"/>
  <c r="V232" i="6"/>
  <c r="S232" i="6"/>
  <c r="S945" i="6"/>
  <c r="T945" i="6" s="1"/>
  <c r="V945" i="6"/>
  <c r="W945" i="6" s="1"/>
  <c r="S1021" i="6"/>
  <c r="T1021" i="6" s="1"/>
  <c r="V1021" i="6"/>
  <c r="W488" i="6"/>
  <c r="S328" i="6"/>
  <c r="V328" i="6"/>
  <c r="S652" i="6"/>
  <c r="T652" i="6" s="1"/>
  <c r="V652" i="6"/>
  <c r="S1741" i="6"/>
  <c r="T1741" i="6" s="1"/>
  <c r="V1741" i="6"/>
  <c r="W1741" i="6" s="1"/>
  <c r="S1322" i="6"/>
  <c r="V1322" i="6"/>
  <c r="W1322" i="6" s="1"/>
  <c r="S1442" i="6"/>
  <c r="V1442" i="6"/>
  <c r="S1007" i="6"/>
  <c r="T1007" i="6" s="1"/>
  <c r="V1007" i="6"/>
  <c r="W1007" i="6" s="1"/>
  <c r="V1618" i="6"/>
  <c r="S1618" i="6"/>
  <c r="T1618" i="6" s="1"/>
  <c r="S701" i="6"/>
  <c r="T701" i="6" s="1"/>
  <c r="V701" i="6"/>
  <c r="V237" i="6"/>
  <c r="W237" i="6" s="1"/>
  <c r="S237" i="6"/>
  <c r="V1651" i="6"/>
  <c r="W1651" i="6" s="1"/>
  <c r="S1651" i="6"/>
  <c r="S1156" i="6"/>
  <c r="T1156" i="6" s="1"/>
  <c r="V1156" i="6"/>
  <c r="W1156" i="6" s="1"/>
  <c r="V1262" i="6"/>
  <c r="S1262" i="6"/>
  <c r="T1262" i="6" s="1"/>
  <c r="V1602" i="6"/>
  <c r="S1602" i="6"/>
  <c r="V997" i="6"/>
  <c r="W997" i="6" s="1"/>
  <c r="S997" i="6"/>
  <c r="T997" i="6" s="1"/>
  <c r="V1715" i="6"/>
  <c r="S1715" i="6"/>
  <c r="T1715" i="6" s="1"/>
  <c r="V967" i="6"/>
  <c r="W967" i="6" s="1"/>
  <c r="S967" i="6"/>
  <c r="T967" i="6" s="1"/>
  <c r="V1621" i="6"/>
  <c r="W1621" i="6" s="1"/>
  <c r="S1621" i="6"/>
  <c r="T1621" i="6" s="1"/>
  <c r="V362" i="6"/>
  <c r="W362" i="6" s="1"/>
  <c r="S362" i="6"/>
  <c r="S1006" i="6"/>
  <c r="T1006" i="6" s="1"/>
  <c r="V1006" i="6"/>
  <c r="W1006" i="6" s="1"/>
  <c r="V616" i="6"/>
  <c r="S616" i="6"/>
  <c r="V1367" i="6"/>
  <c r="W1367" i="6" s="1"/>
  <c r="S1367" i="6"/>
  <c r="T1367" i="6" s="1"/>
  <c r="S47" i="6"/>
  <c r="V47" i="6"/>
  <c r="W47" i="6" s="1"/>
  <c r="V78" i="6"/>
  <c r="W78" i="6" s="1"/>
  <c r="S78" i="6"/>
  <c r="V551" i="6"/>
  <c r="S551" i="6"/>
  <c r="T551" i="6" s="1"/>
  <c r="V1685" i="6"/>
  <c r="W1685" i="6" s="1"/>
  <c r="S1685" i="6"/>
  <c r="S32" i="6"/>
  <c r="T32" i="6" s="1"/>
  <c r="V32" i="6"/>
  <c r="S1489" i="6"/>
  <c r="V1489" i="6"/>
  <c r="V1450" i="6"/>
  <c r="W1450" i="6" s="1"/>
  <c r="S1450" i="6"/>
  <c r="T1450" i="6" s="1"/>
  <c r="V198" i="6"/>
  <c r="S198" i="6"/>
  <c r="V1254" i="6"/>
  <c r="V694" i="6"/>
  <c r="S1577" i="6"/>
  <c r="T1577" i="6" s="1"/>
  <c r="V1577" i="6"/>
  <c r="W1725" i="6"/>
  <c r="S1810" i="6"/>
  <c r="V1810" i="6"/>
  <c r="S424" i="6"/>
  <c r="T424" i="6" s="1"/>
  <c r="V424" i="6"/>
  <c r="W424" i="6" s="1"/>
  <c r="S1473" i="6"/>
  <c r="V1473" i="6"/>
  <c r="W1473" i="6" s="1"/>
  <c r="W108" i="6"/>
  <c r="S196" i="6"/>
  <c r="V196" i="6"/>
  <c r="V971" i="6"/>
  <c r="W971" i="6" s="1"/>
  <c r="S971" i="6"/>
  <c r="T971" i="6" s="1"/>
  <c r="V1402" i="6"/>
  <c r="W1402" i="6" s="1"/>
  <c r="S1402" i="6"/>
  <c r="T1402" i="6" s="1"/>
  <c r="T318" i="6"/>
  <c r="S1659" i="6"/>
  <c r="T1659" i="6" s="1"/>
  <c r="V1659" i="6"/>
  <c r="W1233" i="6"/>
  <c r="V1392" i="6"/>
  <c r="S1392" i="6"/>
  <c r="W1302" i="6"/>
  <c r="T1761" i="6"/>
  <c r="S1096" i="6"/>
  <c r="V1096" i="6"/>
  <c r="W1096" i="6" s="1"/>
  <c r="S1476" i="6"/>
  <c r="T1476" i="6" s="1"/>
  <c r="V1476" i="6"/>
  <c r="W1476" i="6" s="1"/>
  <c r="S666" i="6"/>
  <c r="T666" i="6" s="1"/>
  <c r="V13" i="6"/>
  <c r="S13" i="6"/>
  <c r="T13" i="6" s="1"/>
  <c r="S1248" i="6"/>
  <c r="T1248" i="6" s="1"/>
  <c r="V1248" i="6"/>
  <c r="S1054" i="6"/>
  <c r="T1054" i="6" s="1"/>
  <c r="V1054" i="6"/>
  <c r="V58" i="6"/>
  <c r="V1569" i="6"/>
  <c r="S1569" i="6"/>
  <c r="V524" i="6"/>
  <c r="W524" i="6" s="1"/>
  <c r="S524" i="6"/>
  <c r="S63" i="6"/>
  <c r="V63" i="6"/>
  <c r="S1468" i="6"/>
  <c r="V1468" i="6"/>
  <c r="V308" i="6"/>
  <c r="W308" i="6" s="1"/>
  <c r="S308" i="6"/>
  <c r="V1335" i="6"/>
  <c r="S1335" i="6"/>
  <c r="S1779" i="6"/>
  <c r="V1779" i="6"/>
  <c r="W1779" i="6" s="1"/>
  <c r="V589" i="6"/>
  <c r="W589" i="6" s="1"/>
  <c r="S589" i="6"/>
  <c r="T589" i="6" s="1"/>
  <c r="V230" i="6"/>
  <c r="S230" i="6"/>
  <c r="T230" i="6" s="1"/>
  <c r="V1703" i="6"/>
  <c r="W1703" i="6" s="1"/>
  <c r="S1703" i="6"/>
  <c r="S258" i="6"/>
  <c r="T258" i="6" s="1"/>
  <c r="V258" i="6"/>
  <c r="S464" i="6"/>
  <c r="T464" i="6" s="1"/>
  <c r="V464" i="6"/>
  <c r="W464" i="6" s="1"/>
  <c r="V710" i="6"/>
  <c r="S710" i="6"/>
  <c r="S725" i="6"/>
  <c r="T725" i="6" s="1"/>
  <c r="V725" i="6"/>
  <c r="S740" i="6"/>
  <c r="T740" i="6" s="1"/>
  <c r="V740" i="6"/>
  <c r="W740" i="6" s="1"/>
  <c r="S1866" i="6"/>
  <c r="T1866" i="6" s="1"/>
  <c r="V1866" i="6"/>
  <c r="W1866" i="6" s="1"/>
  <c r="V343" i="6"/>
  <c r="S343" i="6"/>
  <c r="S1044" i="6"/>
  <c r="T1044" i="6" s="1"/>
  <c r="T1592" i="6"/>
  <c r="T720" i="6"/>
  <c r="W1161" i="6"/>
  <c r="T1112" i="6"/>
  <c r="T17" i="6"/>
  <c r="T1241" i="6"/>
  <c r="S706" i="6"/>
  <c r="T706" i="6" s="1"/>
  <c r="S1656" i="6"/>
  <c r="V1656" i="6"/>
  <c r="S1102" i="6"/>
  <c r="V1102" i="6"/>
  <c r="W1102" i="6" s="1"/>
  <c r="S1526" i="6"/>
  <c r="V1526" i="6"/>
  <c r="W1526" i="6" s="1"/>
  <c r="V1307" i="6"/>
  <c r="S1307" i="6"/>
  <c r="S1663" i="6"/>
  <c r="V1663" i="6"/>
  <c r="W1663" i="6" s="1"/>
  <c r="V560" i="6"/>
  <c r="W560" i="6" s="1"/>
  <c r="S560" i="6"/>
  <c r="T560" i="6" s="1"/>
  <c r="V1913" i="6"/>
  <c r="S1913" i="6"/>
  <c r="T1913" i="6" s="1"/>
  <c r="S1827" i="6"/>
  <c r="V1827" i="6"/>
  <c r="S34" i="6"/>
  <c r="V34" i="6"/>
  <c r="S1568" i="6"/>
  <c r="T1568" i="6" s="1"/>
  <c r="V1568" i="6"/>
  <c r="S1053" i="6"/>
  <c r="V1053" i="6"/>
  <c r="S1040" i="6"/>
  <c r="T1040" i="6" s="1"/>
  <c r="V1040" i="6"/>
  <c r="S649" i="6"/>
  <c r="T649" i="6" s="1"/>
  <c r="V649" i="6"/>
  <c r="W649" i="6" s="1"/>
  <c r="S1783" i="6"/>
  <c r="V1783" i="6"/>
  <c r="W1783" i="6" s="1"/>
  <c r="S603" i="6"/>
  <c r="T603" i="6" s="1"/>
  <c r="V603" i="6"/>
  <c r="W603" i="6" s="1"/>
  <c r="S1818" i="6"/>
  <c r="T1818" i="6" s="1"/>
  <c r="V1818" i="6"/>
  <c r="W1818" i="6" s="1"/>
  <c r="V1728" i="6"/>
  <c r="S1728" i="6"/>
  <c r="V1695" i="6"/>
  <c r="W1376" i="6"/>
  <c r="V1767" i="6"/>
  <c r="S1767" i="6"/>
  <c r="S1435" i="6"/>
  <c r="V1435" i="6"/>
  <c r="W1435" i="6" s="1"/>
  <c r="S1268" i="6"/>
  <c r="V1268" i="6"/>
  <c r="W1268" i="6" s="1"/>
  <c r="V594" i="6"/>
  <c r="S594" i="6"/>
  <c r="T594" i="6" s="1"/>
  <c r="T1222" i="6"/>
  <c r="S1631" i="6"/>
  <c r="V1631" i="6"/>
  <c r="W1631" i="6" s="1"/>
  <c r="V289" i="6"/>
  <c r="S289" i="6"/>
  <c r="T289" i="6" s="1"/>
  <c r="V1890" i="6"/>
  <c r="W1890" i="6" s="1"/>
  <c r="S1890" i="6"/>
  <c r="W377" i="6"/>
  <c r="T936" i="6"/>
  <c r="V975" i="6"/>
  <c r="W975" i="6" s="1"/>
  <c r="S975" i="6"/>
  <c r="T975" i="6" s="1"/>
  <c r="W1208" i="6"/>
  <c r="S332" i="6"/>
  <c r="V332" i="6"/>
  <c r="W332" i="6" s="1"/>
  <c r="S743" i="6"/>
  <c r="V743" i="6"/>
  <c r="S830" i="6"/>
  <c r="T830" i="6" s="1"/>
  <c r="V830" i="6"/>
  <c r="W830" i="6" s="1"/>
  <c r="V193" i="6"/>
  <c r="S193" i="6"/>
  <c r="V370" i="6"/>
  <c r="S370" i="6"/>
  <c r="V626" i="6"/>
  <c r="S626" i="6"/>
  <c r="V122" i="6"/>
  <c r="W122" i="6" s="1"/>
  <c r="S122" i="6"/>
  <c r="V1089" i="6"/>
  <c r="W1089" i="6" s="1"/>
  <c r="S1089" i="6"/>
  <c r="S1129" i="6"/>
  <c r="V1129" i="6"/>
  <c r="V477" i="6"/>
  <c r="S477" i="6"/>
  <c r="T477" i="6" s="1"/>
  <c r="S31" i="6"/>
  <c r="V31" i="6"/>
  <c r="V1339" i="6"/>
  <c r="S1339" i="6"/>
  <c r="V127" i="6"/>
  <c r="S127" i="6"/>
  <c r="V361" i="6"/>
  <c r="W361" i="6" s="1"/>
  <c r="S361" i="6"/>
  <c r="S219" i="6"/>
  <c r="V219" i="6"/>
  <c r="W219" i="6" s="1"/>
  <c r="V1303" i="6"/>
  <c r="W1303" i="6" s="1"/>
  <c r="S1303" i="6"/>
  <c r="V1039" i="6"/>
  <c r="W1039" i="6" s="1"/>
  <c r="S1039" i="6"/>
  <c r="T1039" i="6" s="1"/>
  <c r="S1029" i="6"/>
  <c r="V1029" i="6"/>
  <c r="S385" i="6"/>
  <c r="V385" i="6"/>
  <c r="W385" i="6" s="1"/>
  <c r="S1778" i="6"/>
  <c r="T1778" i="6" s="1"/>
  <c r="V1778" i="6"/>
  <c r="W1778" i="6" s="1"/>
  <c r="S1757" i="6"/>
  <c r="S338" i="6"/>
  <c r="V338" i="6"/>
  <c r="S597" i="6"/>
  <c r="V597" i="6"/>
  <c r="S733" i="6"/>
  <c r="V513" i="6"/>
  <c r="S513" i="6"/>
  <c r="T513" i="6" s="1"/>
  <c r="V696" i="6"/>
  <c r="W696" i="6" s="1"/>
  <c r="V1180" i="6"/>
  <c r="W1180" i="6" s="1"/>
  <c r="V1746" i="6"/>
  <c r="W1746" i="6" s="1"/>
  <c r="T1098" i="6"/>
  <c r="V1573" i="6"/>
  <c r="W1573" i="6" s="1"/>
  <c r="V263" i="6"/>
  <c r="W263" i="6" s="1"/>
  <c r="V1566" i="6"/>
  <c r="V983" i="6"/>
  <c r="W983" i="6" s="1"/>
  <c r="V735" i="6"/>
  <c r="W735" i="6" s="1"/>
  <c r="V1612" i="6"/>
  <c r="V1153" i="6"/>
  <c r="W1153" i="6" s="1"/>
  <c r="V717" i="6"/>
  <c r="W717" i="6" s="1"/>
  <c r="V1834" i="6"/>
  <c r="S1301" i="6"/>
  <c r="S1751" i="6"/>
  <c r="T1751" i="6" s="1"/>
  <c r="S622" i="6"/>
  <c r="T622" i="6" s="1"/>
  <c r="S1395" i="6"/>
  <c r="V992" i="6"/>
  <c r="W992" i="6" s="1"/>
  <c r="V606" i="6"/>
  <c r="S604" i="6"/>
  <c r="V1223" i="6"/>
  <c r="S199" i="6"/>
  <c r="T199" i="6" s="1"/>
  <c r="V199" i="6"/>
  <c r="W199" i="6" s="1"/>
  <c r="V1705" i="6"/>
  <c r="W1705" i="6" s="1"/>
  <c r="S719" i="6"/>
  <c r="S1499" i="6"/>
  <c r="T1499" i="6" s="1"/>
  <c r="V1499" i="6"/>
  <c r="V634" i="6"/>
  <c r="W634" i="6" s="1"/>
  <c r="S795" i="6"/>
  <c r="T795" i="6" s="1"/>
  <c r="V795" i="6"/>
  <c r="W795" i="6" s="1"/>
  <c r="V812" i="6"/>
  <c r="W812" i="6" s="1"/>
  <c r="S812" i="6"/>
  <c r="T812" i="6" s="1"/>
  <c r="S247" i="6"/>
  <c r="T247" i="6" s="1"/>
  <c r="V247" i="6"/>
  <c r="S1358" i="6"/>
  <c r="V1853" i="6"/>
  <c r="W1853" i="6" s="1"/>
  <c r="V357" i="6"/>
  <c r="S147" i="6"/>
  <c r="T147" i="6" s="1"/>
  <c r="V147" i="6"/>
  <c r="W147" i="6" s="1"/>
  <c r="V1220" i="6"/>
  <c r="S1220" i="6"/>
  <c r="T1220" i="6" s="1"/>
  <c r="V926" i="6"/>
  <c r="W926" i="6" s="1"/>
  <c r="S926" i="6"/>
  <c r="T926" i="6" s="1"/>
  <c r="V1517" i="6"/>
  <c r="W1517" i="6" s="1"/>
  <c r="V1864" i="6"/>
  <c r="W1864" i="6" s="1"/>
  <c r="S1864" i="6"/>
  <c r="T1864" i="6" s="1"/>
  <c r="S1802" i="6"/>
  <c r="V1802" i="6"/>
  <c r="S184" i="6"/>
  <c r="V184" i="6"/>
  <c r="S1911" i="6"/>
  <c r="T1911" i="6" s="1"/>
  <c r="S1264" i="6"/>
  <c r="V1264" i="6"/>
  <c r="W1264" i="6" s="1"/>
  <c r="V319" i="6"/>
  <c r="W319" i="6" s="1"/>
  <c r="S319" i="6"/>
  <c r="T319" i="6" s="1"/>
  <c r="V1331" i="6"/>
  <c r="W1331" i="6" s="1"/>
  <c r="S1331" i="6"/>
  <c r="V1596" i="6"/>
  <c r="V1380" i="6"/>
  <c r="W1380" i="6" s="1"/>
  <c r="S1380" i="6"/>
  <c r="V1212" i="6"/>
  <c r="S1212" i="6"/>
  <c r="V1312" i="6"/>
  <c r="S1312" i="6"/>
  <c r="T1312" i="6" s="1"/>
  <c r="S462" i="6"/>
  <c r="T462" i="6" s="1"/>
  <c r="V462" i="6"/>
  <c r="W462" i="6" s="1"/>
  <c r="S537" i="6"/>
  <c r="V537" i="6"/>
  <c r="W537" i="6" s="1"/>
  <c r="V1134" i="6"/>
  <c r="W1134" i="6" s="1"/>
  <c r="S1134" i="6"/>
  <c r="T1134" i="6" s="1"/>
  <c r="V1773" i="6"/>
  <c r="S1773" i="6"/>
  <c r="T1566" i="6"/>
  <c r="T606" i="6"/>
  <c r="W604" i="6"/>
  <c r="S571" i="6"/>
  <c r="V571" i="6"/>
  <c r="W571" i="6" s="1"/>
  <c r="S704" i="6"/>
  <c r="T704" i="6" s="1"/>
  <c r="V704" i="6"/>
  <c r="T1223" i="6"/>
  <c r="S1937" i="6"/>
  <c r="V1937" i="6"/>
  <c r="V1078" i="6"/>
  <c r="S1078" i="6"/>
  <c r="T1078" i="6" s="1"/>
  <c r="V11" i="6"/>
  <c r="S11" i="6"/>
  <c r="T11" i="6" s="1"/>
  <c r="V1036" i="6"/>
  <c r="S1036" i="6"/>
  <c r="T1036" i="6" s="1"/>
  <c r="W1358" i="6"/>
  <c r="T357" i="6"/>
  <c r="V618" i="6"/>
  <c r="S618" i="6"/>
  <c r="V993" i="6"/>
  <c r="W993" i="6" s="1"/>
  <c r="S993" i="6"/>
  <c r="T993" i="6" s="1"/>
  <c r="V21" i="6"/>
  <c r="S21" i="6"/>
  <c r="T21" i="6" s="1"/>
  <c r="V1171" i="6"/>
  <c r="S1171" i="6"/>
  <c r="T1171" i="6" s="1"/>
  <c r="S1255" i="6"/>
  <c r="T1255" i="6" s="1"/>
  <c r="V1255" i="6"/>
  <c r="V9" i="6"/>
  <c r="W9" i="6" s="1"/>
  <c r="S9" i="6"/>
  <c r="V81" i="6"/>
  <c r="S81" i="6"/>
  <c r="S695" i="6"/>
  <c r="T695" i="6" s="1"/>
  <c r="V695" i="6"/>
  <c r="V705" i="6"/>
  <c r="S705" i="6"/>
  <c r="T705" i="6" s="1"/>
  <c r="S1234" i="6"/>
  <c r="V1234" i="6"/>
  <c r="W1234" i="6" s="1"/>
  <c r="S165" i="6"/>
  <c r="T165" i="6" s="1"/>
  <c r="V165" i="6"/>
  <c r="W165" i="6" s="1"/>
  <c r="S1879" i="6"/>
  <c r="T1879" i="6" s="1"/>
  <c r="V1879" i="6"/>
  <c r="S1170" i="6"/>
  <c r="T1170" i="6" s="1"/>
  <c r="V1170" i="6"/>
  <c r="S517" i="6"/>
  <c r="T517" i="6" s="1"/>
  <c r="V517" i="6"/>
  <c r="S1580" i="6"/>
  <c r="V1580" i="6"/>
  <c r="W1580" i="6" s="1"/>
  <c r="V1416" i="6"/>
  <c r="S1416" i="6"/>
  <c r="S1213" i="6"/>
  <c r="T1213" i="6" s="1"/>
  <c r="V1213" i="6"/>
  <c r="T1755" i="6"/>
  <c r="W751" i="6"/>
  <c r="S125" i="6"/>
  <c r="V125" i="6"/>
  <c r="W1851" i="6"/>
  <c r="V590" i="6"/>
  <c r="S590" i="6"/>
  <c r="T590" i="6" s="1"/>
  <c r="T1921" i="6"/>
  <c r="S89" i="6"/>
  <c r="V89" i="6"/>
  <c r="T58" i="6"/>
  <c r="V915" i="6"/>
  <c r="W915" i="6" s="1"/>
  <c r="S915" i="6"/>
  <c r="T915" i="6" s="1"/>
  <c r="V780" i="6"/>
  <c r="W780" i="6" s="1"/>
  <c r="S780" i="6"/>
  <c r="T780" i="6" s="1"/>
  <c r="S128" i="6"/>
  <c r="T128" i="6" s="1"/>
  <c r="V128" i="6"/>
  <c r="W128" i="6" s="1"/>
  <c r="V563" i="6"/>
  <c r="W563" i="6" s="1"/>
  <c r="T1417" i="6"/>
  <c r="V1825" i="6"/>
  <c r="S962" i="6"/>
  <c r="T962" i="6" s="1"/>
  <c r="S143" i="6"/>
  <c r="T143" i="6" s="1"/>
  <c r="V747" i="6"/>
  <c r="W747" i="6" s="1"/>
  <c r="S1099" i="6"/>
  <c r="S1273" i="6"/>
  <c r="T1273" i="6" s="1"/>
  <c r="V1273" i="6"/>
  <c r="V327" i="6"/>
  <c r="S327" i="6"/>
  <c r="T327" i="6" s="1"/>
  <c r="S1940" i="6"/>
  <c r="T1940" i="6" s="1"/>
  <c r="V1940" i="6"/>
  <c r="S371" i="6"/>
  <c r="V371" i="6"/>
  <c r="S418" i="6"/>
  <c r="T418" i="6" s="1"/>
  <c r="V418" i="6"/>
  <c r="W418" i="6" s="1"/>
  <c r="W550" i="6"/>
  <c r="V1726" i="6"/>
  <c r="S1726" i="6"/>
  <c r="S668" i="6"/>
  <c r="T668" i="6" s="1"/>
  <c r="V668" i="6"/>
  <c r="W668" i="6" s="1"/>
  <c r="S792" i="6"/>
  <c r="T792" i="6" s="1"/>
  <c r="V792" i="6"/>
  <c r="W792" i="6" s="1"/>
  <c r="V1311" i="6"/>
  <c r="S1311" i="6"/>
  <c r="T1311" i="6" s="1"/>
  <c r="V40" i="6"/>
  <c r="W40" i="6" s="1"/>
  <c r="S40" i="6"/>
  <c r="T40" i="6" s="1"/>
  <c r="T497" i="6"/>
  <c r="S474" i="6"/>
  <c r="V474" i="6"/>
  <c r="W474" i="6" s="1"/>
  <c r="S516" i="6"/>
  <c r="V516" i="6"/>
  <c r="W516" i="6" s="1"/>
  <c r="S1019" i="6"/>
  <c r="V1019" i="6"/>
  <c r="W1019" i="6" s="1"/>
  <c r="V1214" i="6"/>
  <c r="W1214" i="6" s="1"/>
  <c r="S1214" i="6"/>
  <c r="T1214" i="6" s="1"/>
  <c r="S675" i="6"/>
  <c r="T675" i="6" s="1"/>
  <c r="V675" i="6"/>
  <c r="W675" i="6" s="1"/>
  <c r="V1815" i="6"/>
  <c r="W1815" i="6" s="1"/>
  <c r="S1815" i="6"/>
  <c r="S46" i="6"/>
  <c r="V46" i="6"/>
  <c r="W46" i="6" s="1"/>
  <c r="V250" i="6"/>
  <c r="S250" i="6"/>
  <c r="T250" i="6" s="1"/>
  <c r="S434" i="6"/>
  <c r="V434" i="6"/>
  <c r="T152" i="6"/>
  <c r="V1387" i="6"/>
  <c r="S1387" i="6"/>
  <c r="S341" i="6"/>
  <c r="V341" i="6"/>
  <c r="V708" i="6"/>
  <c r="W708" i="6" s="1"/>
  <c r="S708" i="6"/>
  <c r="S169" i="6"/>
  <c r="T169" i="6" s="1"/>
  <c r="V169" i="6"/>
  <c r="W169" i="6" s="1"/>
  <c r="S816" i="6"/>
  <c r="T816" i="6" s="1"/>
  <c r="V816" i="6"/>
  <c r="W816" i="6" s="1"/>
  <c r="S1215" i="6"/>
  <c r="V1215" i="6"/>
  <c r="W1215" i="6" s="1"/>
  <c r="T22" i="6"/>
  <c r="V160" i="6"/>
  <c r="W100" i="6"/>
  <c r="S467" i="6"/>
  <c r="V1846" i="6"/>
  <c r="S1410" i="6"/>
  <c r="S1754" i="6"/>
  <c r="S1418" i="6"/>
  <c r="S642" i="6"/>
  <c r="T642" i="6" s="1"/>
  <c r="V642" i="6"/>
  <c r="V1427" i="6"/>
  <c r="S1555" i="6"/>
  <c r="T1555" i="6" s="1"/>
  <c r="S1801" i="6"/>
  <c r="T1801" i="6" s="1"/>
  <c r="V1801" i="6"/>
  <c r="S37" i="6"/>
  <c r="V1684" i="6"/>
  <c r="S1684" i="6"/>
  <c r="V345" i="6"/>
  <c r="W345" i="6" s="1"/>
  <c r="S345" i="6"/>
  <c r="T345" i="6" s="1"/>
  <c r="W1763" i="6"/>
  <c r="V1172" i="6"/>
  <c r="W1172" i="6" s="1"/>
  <c r="S1172" i="6"/>
  <c r="T1172" i="6" s="1"/>
  <c r="W467" i="6"/>
  <c r="T1846" i="6"/>
  <c r="S1587" i="6"/>
  <c r="T1587" i="6" s="1"/>
  <c r="V1587" i="6"/>
  <c r="W1410" i="6"/>
  <c r="V1057" i="6"/>
  <c r="S1057" i="6"/>
  <c r="V1669" i="6"/>
  <c r="W1669" i="6" s="1"/>
  <c r="S1669" i="6"/>
  <c r="S495" i="6"/>
  <c r="T495" i="6" s="1"/>
  <c r="V495" i="6"/>
  <c r="W495" i="6" s="1"/>
  <c r="W1418" i="6"/>
  <c r="T1427" i="6"/>
  <c r="S380" i="6"/>
  <c r="T380" i="6" s="1"/>
  <c r="V380" i="6"/>
  <c r="S1924" i="6"/>
  <c r="V1924" i="6"/>
  <c r="V1845" i="6"/>
  <c r="W1845" i="6" s="1"/>
  <c r="S1845" i="6"/>
  <c r="S1839" i="6"/>
  <c r="T1839" i="6" s="1"/>
  <c r="V1839" i="6"/>
  <c r="V1409" i="6"/>
  <c r="S1409" i="6"/>
  <c r="T1409" i="6" s="1"/>
  <c r="V1193" i="6"/>
  <c r="S1193" i="6"/>
  <c r="S683" i="6"/>
  <c r="T683" i="6" s="1"/>
  <c r="V683" i="6"/>
  <c r="W683" i="6" s="1"/>
  <c r="W37" i="6"/>
  <c r="V1330" i="6"/>
  <c r="S1330" i="6"/>
  <c r="T1330" i="6" s="1"/>
  <c r="S570" i="6"/>
  <c r="T570" i="6" s="1"/>
  <c r="V570" i="6"/>
  <c r="W570" i="6" s="1"/>
  <c r="T454" i="6"/>
  <c r="V1817" i="6"/>
  <c r="S1817" i="6"/>
  <c r="T1817" i="6" s="1"/>
  <c r="V36" i="6"/>
  <c r="S1394" i="6"/>
  <c r="T1394" i="6" s="1"/>
  <c r="V419" i="6"/>
  <c r="W419" i="6" s="1"/>
  <c r="V1791" i="6"/>
  <c r="S1791" i="6"/>
  <c r="S1165" i="6"/>
  <c r="V1165" i="6"/>
  <c r="W1165" i="6" s="1"/>
  <c r="V48" i="6"/>
  <c r="S48" i="6"/>
  <c r="T48" i="6" s="1"/>
  <c r="V1206" i="6"/>
  <c r="V1537" i="6"/>
  <c r="W1537" i="6" s="1"/>
  <c r="V1305" i="6"/>
  <c r="W1305" i="6" s="1"/>
  <c r="S1831" i="6"/>
  <c r="V1745" i="6"/>
  <c r="S1745" i="6"/>
  <c r="V1253" i="6"/>
  <c r="S1253" i="6"/>
  <c r="V1191" i="6"/>
  <c r="S1191" i="6"/>
  <c r="T1191" i="6" s="1"/>
  <c r="S1743" i="6"/>
  <c r="T1743" i="6" s="1"/>
  <c r="V1743" i="6"/>
  <c r="V944" i="6"/>
  <c r="W944" i="6" s="1"/>
  <c r="S944" i="6"/>
  <c r="T944" i="6" s="1"/>
  <c r="V91" i="6"/>
  <c r="S91" i="6"/>
  <c r="T91" i="6" s="1"/>
  <c r="V758" i="6"/>
  <c r="S758" i="6"/>
  <c r="T758" i="6" s="1"/>
  <c r="S28" i="6"/>
  <c r="V28" i="6"/>
  <c r="W28" i="6" s="1"/>
  <c r="T36" i="6"/>
  <c r="V1013" i="6"/>
  <c r="S1013" i="6"/>
  <c r="S1899" i="6"/>
  <c r="V1899" i="6"/>
  <c r="W1899" i="6" s="1"/>
  <c r="S1729" i="6"/>
  <c r="T1729" i="6" s="1"/>
  <c r="V1729" i="6"/>
  <c r="T1305" i="6"/>
  <c r="T1511" i="6"/>
  <c r="S693" i="6"/>
  <c r="T693" i="6" s="1"/>
  <c r="V693" i="6"/>
  <c r="W693" i="6" s="1"/>
  <c r="V1863" i="6"/>
  <c r="S1863" i="6"/>
  <c r="T1863" i="6" s="1"/>
  <c r="T1756" i="6"/>
  <c r="V454" i="6"/>
  <c r="V715" i="6"/>
  <c r="S715" i="6"/>
  <c r="V1561" i="6"/>
  <c r="S1561" i="6"/>
  <c r="T1561" i="6" s="1"/>
  <c r="W1432" i="6"/>
  <c r="W1291" i="6"/>
  <c r="S1870" i="6"/>
  <c r="V1870" i="6"/>
  <c r="S65" i="6"/>
  <c r="T65" i="6" s="1"/>
  <c r="V65" i="6"/>
  <c r="S1771" i="6"/>
  <c r="T1771" i="6" s="1"/>
  <c r="V1771" i="6"/>
  <c r="V916" i="6"/>
  <c r="W916" i="6" s="1"/>
  <c r="S916" i="6"/>
  <c r="T916" i="6" s="1"/>
  <c r="S766" i="6"/>
  <c r="V766" i="6"/>
  <c r="W766" i="6" s="1"/>
  <c r="V209" i="6"/>
  <c r="W209" i="6" s="1"/>
  <c r="S209" i="6"/>
  <c r="S542" i="6"/>
  <c r="V542" i="6"/>
  <c r="S994" i="6"/>
  <c r="T994" i="6" s="1"/>
  <c r="V994" i="6"/>
  <c r="W994" i="6" s="1"/>
  <c r="V297" i="6"/>
  <c r="S297" i="6"/>
  <c r="T297" i="6" s="1"/>
  <c r="S156" i="6"/>
  <c r="S431" i="6"/>
  <c r="T431" i="6" s="1"/>
  <c r="V431" i="6"/>
  <c r="V1452" i="6"/>
  <c r="W1452" i="6" s="1"/>
  <c r="S1452" i="6"/>
  <c r="W529" i="6"/>
  <c r="V428" i="6"/>
  <c r="V1805" i="6"/>
  <c r="V26" i="6"/>
  <c r="T1836" i="6"/>
  <c r="T712" i="6"/>
  <c r="W1458" i="6"/>
  <c r="V435" i="6"/>
  <c r="V177" i="6"/>
  <c r="W177" i="6" s="1"/>
  <c r="S1709" i="6"/>
  <c r="T1709" i="6" s="1"/>
  <c r="S325" i="6"/>
  <c r="T325" i="6" s="1"/>
  <c r="S1401" i="6"/>
  <c r="S1420" i="6"/>
  <c r="V1420" i="6"/>
  <c r="W1420" i="6" s="1"/>
  <c r="S150" i="6"/>
  <c r="V150" i="6"/>
  <c r="W150" i="6" s="1"/>
  <c r="S1002" i="6"/>
  <c r="T1002" i="6" s="1"/>
  <c r="V1002" i="6"/>
  <c r="W1002" i="6" s="1"/>
  <c r="W1481" i="6"/>
  <c r="V699" i="6"/>
  <c r="S699" i="6"/>
  <c r="S1185" i="6"/>
  <c r="V1185" i="6"/>
  <c r="W1185" i="6" s="1"/>
  <c r="V1202" i="6"/>
  <c r="W1202" i="6" s="1"/>
  <c r="S1202" i="6"/>
  <c r="V57" i="6"/>
  <c r="W57" i="6" s="1"/>
  <c r="S57" i="6"/>
  <c r="T1805" i="6"/>
  <c r="S1116" i="6"/>
  <c r="S943" i="6"/>
  <c r="T943" i="6" s="1"/>
  <c r="T177" i="6"/>
  <c r="V388" i="6"/>
  <c r="W388" i="6" s="1"/>
  <c r="W1709" i="6"/>
  <c r="S754" i="6"/>
  <c r="T754" i="6" s="1"/>
  <c r="V1451" i="6"/>
  <c r="S1716" i="6"/>
  <c r="V787" i="6"/>
  <c r="W787" i="6" s="1"/>
  <c r="V671" i="6"/>
  <c r="W671" i="6" s="1"/>
  <c r="S671" i="6"/>
  <c r="T671" i="6" s="1"/>
  <c r="S236" i="6"/>
  <c r="T236" i="6" s="1"/>
  <c r="V236" i="6"/>
  <c r="V1341" i="6"/>
  <c r="S1341" i="6"/>
  <c r="V639" i="6"/>
  <c r="S639" i="6"/>
  <c r="T639" i="6" s="1"/>
  <c r="V1133" i="6"/>
  <c r="S1064" i="6"/>
  <c r="S519" i="6"/>
  <c r="S1586" i="6"/>
  <c r="T1586" i="6" s="1"/>
  <c r="W1116" i="6"/>
  <c r="S1763" i="6"/>
  <c r="V1756" i="6"/>
  <c r="T1451" i="6"/>
  <c r="W1716" i="6"/>
  <c r="S987" i="6"/>
  <c r="S1218" i="6"/>
  <c r="V1218" i="6"/>
  <c r="W1218" i="6" s="1"/>
  <c r="S1076" i="6"/>
  <c r="V1076" i="6"/>
  <c r="W1076" i="6" s="1"/>
  <c r="S738" i="6"/>
  <c r="V738" i="6"/>
  <c r="V330" i="6"/>
  <c r="W330" i="6" s="1"/>
  <c r="S330" i="6"/>
  <c r="T1133" i="6"/>
  <c r="W1064" i="6"/>
  <c r="V680" i="6"/>
  <c r="S680" i="6"/>
  <c r="T680" i="6" s="1"/>
  <c r="V1907" i="6"/>
  <c r="S1907" i="6"/>
  <c r="T1907" i="6" s="1"/>
  <c r="S1598" i="6"/>
  <c r="V1598" i="6"/>
  <c r="S162" i="6"/>
  <c r="V162" i="6"/>
  <c r="S466" i="6"/>
  <c r="V466" i="6"/>
  <c r="V1613" i="6"/>
  <c r="W1613" i="6" s="1"/>
  <c r="S1613" i="6"/>
  <c r="T1613" i="6" s="1"/>
  <c r="S1026" i="6"/>
  <c r="V1026" i="6"/>
  <c r="W1026" i="6" s="1"/>
  <c r="S1699" i="6"/>
  <c r="V1699" i="6"/>
  <c r="W1699" i="6" s="1"/>
  <c r="S1100" i="6"/>
  <c r="V1100" i="6"/>
  <c r="W1100" i="6" s="1"/>
  <c r="S941" i="6"/>
  <c r="T941" i="6" s="1"/>
  <c r="V941" i="6"/>
  <c r="W941" i="6" s="1"/>
  <c r="S1518" i="6"/>
  <c r="T1518" i="6" s="1"/>
  <c r="V1518" i="6"/>
  <c r="V1281" i="6"/>
  <c r="V43" i="6"/>
  <c r="W43" i="6" s="1"/>
  <c r="S43" i="6"/>
  <c r="V425" i="6"/>
  <c r="W425" i="6" s="1"/>
  <c r="S425" i="6"/>
  <c r="T425" i="6" s="1"/>
  <c r="W172" i="6"/>
  <c r="V1323" i="6"/>
  <c r="W1323" i="6" s="1"/>
  <c r="S1323" i="6"/>
  <c r="V1641" i="6"/>
  <c r="S1641" i="6"/>
  <c r="S1300" i="6"/>
  <c r="T1300" i="6" s="1"/>
  <c r="V1300" i="6"/>
  <c r="V1500" i="6"/>
  <c r="W1500" i="6" s="1"/>
  <c r="S1500" i="6"/>
  <c r="T1500" i="6" s="1"/>
  <c r="S1164" i="6"/>
  <c r="V1164" i="6"/>
  <c r="W1164" i="6" s="1"/>
  <c r="V1551" i="6"/>
  <c r="S1551" i="6"/>
  <c r="T1551" i="6" s="1"/>
  <c r="V1216" i="6"/>
  <c r="W1216" i="6" s="1"/>
  <c r="S1216" i="6"/>
  <c r="T1216" i="6" s="1"/>
  <c r="V1882" i="6"/>
  <c r="S1882" i="6"/>
  <c r="S1209" i="6"/>
  <c r="V1209" i="6"/>
  <c r="S23" i="6"/>
  <c r="V23" i="6"/>
  <c r="W23" i="6" s="1"/>
  <c r="V174" i="6"/>
  <c r="W174" i="6" s="1"/>
  <c r="S174" i="6"/>
  <c r="V1244" i="6"/>
  <c r="S1244" i="6"/>
  <c r="S1349" i="6"/>
  <c r="V1349" i="6"/>
  <c r="V1221" i="6"/>
  <c r="W1221" i="6" s="1"/>
  <c r="S1221" i="6"/>
  <c r="V1905" i="6"/>
  <c r="S1905" i="6"/>
  <c r="S1941" i="6"/>
  <c r="V1941" i="6"/>
  <c r="W1941" i="6" s="1"/>
  <c r="S1366" i="6"/>
  <c r="V1366" i="6"/>
  <c r="W1366" i="6" s="1"/>
  <c r="S1436" i="6"/>
  <c r="V1436" i="6"/>
  <c r="S1917" i="6"/>
  <c r="T1917" i="6" s="1"/>
  <c r="V1917" i="6"/>
  <c r="W1917" i="6" s="1"/>
  <c r="S260" i="6"/>
  <c r="T260" i="6" s="1"/>
  <c r="V260" i="6"/>
  <c r="V1843" i="6"/>
  <c r="S1843" i="6"/>
  <c r="T1843" i="6" s="1"/>
  <c r="V1579" i="6"/>
  <c r="S1579" i="6"/>
  <c r="V1446" i="6"/>
  <c r="S1446" i="6"/>
  <c r="V1677" i="6"/>
  <c r="W1677" i="6" s="1"/>
  <c r="S1677" i="6"/>
  <c r="S1373" i="6"/>
  <c r="T1373" i="6" s="1"/>
  <c r="V1373" i="6"/>
  <c r="V599" i="6"/>
  <c r="V1126" i="6"/>
  <c r="S1126" i="6"/>
  <c r="S1796" i="6"/>
  <c r="V1796" i="6"/>
  <c r="W1796" i="6" s="1"/>
  <c r="S1531" i="6"/>
  <c r="T1531" i="6" s="1"/>
  <c r="V1531" i="6"/>
  <c r="W1531" i="6" s="1"/>
  <c r="S1930" i="6"/>
  <c r="T1930" i="6" s="1"/>
  <c r="V1930" i="6"/>
  <c r="V74" i="6"/>
  <c r="S74" i="6"/>
  <c r="T74" i="6" s="1"/>
  <c r="V1806" i="6"/>
  <c r="W1806" i="6" s="1"/>
  <c r="S1806" i="6"/>
  <c r="V1333" i="6"/>
  <c r="S1333" i="6"/>
  <c r="S1211" i="6"/>
  <c r="V1211" i="6"/>
  <c r="W1211" i="6" s="1"/>
  <c r="S1083" i="6"/>
  <c r="T1083" i="6" s="1"/>
  <c r="V1083" i="6"/>
  <c r="W1083" i="6" s="1"/>
  <c r="S645" i="6"/>
  <c r="T645" i="6" s="1"/>
  <c r="S1247" i="6"/>
  <c r="T1247" i="6" s="1"/>
  <c r="V1247" i="6"/>
  <c r="V1721" i="6"/>
  <c r="S1721" i="6"/>
  <c r="S226" i="6"/>
  <c r="V226" i="6"/>
  <c r="W226" i="6" s="1"/>
  <c r="V326" i="6"/>
  <c r="S326" i="6"/>
  <c r="T326" i="6" s="1"/>
  <c r="T1597" i="6"/>
  <c r="S453" i="6"/>
  <c r="T453" i="6" s="1"/>
  <c r="V1856" i="6"/>
  <c r="W1856" i="6" s="1"/>
  <c r="V600" i="6"/>
  <c r="W600" i="6" s="1"/>
  <c r="S24" i="6"/>
  <c r="T24" i="6" s="1"/>
  <c r="V113" i="6"/>
  <c r="S1739" i="6"/>
  <c r="V674" i="6"/>
  <c r="W674" i="6" s="1"/>
  <c r="V521" i="6"/>
  <c r="V647" i="6"/>
  <c r="W647" i="6" s="1"/>
  <c r="S647" i="6"/>
  <c r="T647" i="6" s="1"/>
  <c r="S1585" i="6"/>
  <c r="T1585" i="6" s="1"/>
  <c r="V1585" i="6"/>
  <c r="S1000" i="6"/>
  <c r="T1000" i="6" s="1"/>
  <c r="V1000" i="6"/>
  <c r="W1000" i="6" s="1"/>
  <c r="V1484" i="6"/>
  <c r="W1484" i="6" s="1"/>
  <c r="S1484" i="6"/>
  <c r="S817" i="6"/>
  <c r="T817" i="6" s="1"/>
  <c r="V817" i="6"/>
  <c r="W817" i="6" s="1"/>
  <c r="V1487" i="6"/>
  <c r="S1487" i="6"/>
  <c r="T1487" i="6" s="1"/>
  <c r="S1630" i="6"/>
  <c r="T1630" i="6" s="1"/>
  <c r="V1630" i="6"/>
  <c r="S1591" i="6"/>
  <c r="V1591" i="6"/>
  <c r="W1591" i="6" s="1"/>
  <c r="V1749" i="6"/>
  <c r="W1749" i="6" s="1"/>
  <c r="S1749" i="6"/>
  <c r="V569" i="6"/>
  <c r="W569" i="6" s="1"/>
  <c r="V441" i="6"/>
  <c r="W441" i="6" s="1"/>
  <c r="S441" i="6"/>
  <c r="V356" i="6"/>
  <c r="W356" i="6" s="1"/>
  <c r="S356" i="6"/>
  <c r="V1324" i="6"/>
  <c r="S1263" i="6"/>
  <c r="V1263" i="6"/>
  <c r="W1263" i="6" s="1"/>
  <c r="V954" i="6"/>
  <c r="W954" i="6" s="1"/>
  <c r="S767" i="6"/>
  <c r="T767" i="6" s="1"/>
  <c r="S1481" i="6"/>
  <c r="S1472" i="6"/>
  <c r="T1472" i="6" s="1"/>
  <c r="V1472" i="6"/>
  <c r="S271" i="6"/>
  <c r="V271" i="6"/>
  <c r="W271" i="6" s="1"/>
  <c r="S1429" i="6"/>
  <c r="V1429" i="6"/>
  <c r="W1429" i="6" s="1"/>
  <c r="V203" i="6"/>
  <c r="V480" i="6"/>
  <c r="W480" i="6" s="1"/>
  <c r="S480" i="6"/>
  <c r="S959" i="6"/>
  <c r="T959" i="6" s="1"/>
  <c r="V959" i="6"/>
  <c r="W959" i="6" s="1"/>
  <c r="V1821" i="6"/>
  <c r="S1821" i="6"/>
  <c r="T1821" i="6" s="1"/>
  <c r="S1184" i="6"/>
  <c r="T1184" i="6" s="1"/>
  <c r="V1184" i="6"/>
  <c r="V1938" i="6"/>
  <c r="S1938" i="6"/>
  <c r="T1938" i="6" s="1"/>
  <c r="T113" i="6"/>
  <c r="W1739" i="6"/>
  <c r="T521" i="6"/>
  <c r="W746" i="6"/>
  <c r="S1777" i="6"/>
  <c r="V1777" i="6"/>
  <c r="W1777" i="6" s="1"/>
  <c r="V1932" i="6"/>
  <c r="S1932" i="6"/>
  <c r="T1932" i="6" s="1"/>
  <c r="V1136" i="6"/>
  <c r="W1136" i="6" s="1"/>
  <c r="S1136" i="6"/>
  <c r="V386" i="6"/>
  <c r="S386" i="6"/>
  <c r="T386" i="6" s="1"/>
  <c r="S1828" i="6"/>
  <c r="V1828" i="6"/>
  <c r="S295" i="6"/>
  <c r="V295" i="6"/>
  <c r="V788" i="6"/>
  <c r="W788" i="6" s="1"/>
  <c r="S788" i="6"/>
  <c r="T788" i="6" s="1"/>
  <c r="V1816" i="6"/>
  <c r="S1816" i="6"/>
  <c r="T1816" i="6" s="1"/>
  <c r="V1082" i="6"/>
  <c r="W1082" i="6" s="1"/>
  <c r="S1082" i="6"/>
  <c r="T1082" i="6" s="1"/>
  <c r="S249" i="6"/>
  <c r="T249" i="6" s="1"/>
  <c r="V249" i="6"/>
  <c r="W249" i="6" s="1"/>
  <c r="V1861" i="6"/>
  <c r="S457" i="6"/>
  <c r="T457" i="6" s="1"/>
  <c r="V457" i="6"/>
  <c r="W457" i="6" s="1"/>
  <c r="V986" i="6"/>
  <c r="S986" i="6"/>
  <c r="S745" i="6"/>
  <c r="T745" i="6" s="1"/>
  <c r="V745" i="6"/>
  <c r="T203" i="6"/>
  <c r="S1041" i="6"/>
  <c r="V1041" i="6"/>
  <c r="S1327" i="6"/>
  <c r="T1327" i="6" s="1"/>
  <c r="S281" i="6"/>
  <c r="T281" i="6" s="1"/>
  <c r="V281" i="6"/>
  <c r="W281" i="6" s="1"/>
  <c r="V1925" i="6"/>
  <c r="S1925" i="6"/>
  <c r="T1925" i="6" s="1"/>
  <c r="S1616" i="6"/>
  <c r="T1616" i="6" s="1"/>
  <c r="V1616" i="6"/>
  <c r="S1837" i="6"/>
  <c r="V1837" i="6"/>
  <c r="W1837" i="6" s="1"/>
  <c r="S1389" i="6"/>
  <c r="V1389" i="6"/>
  <c r="W1389" i="6" s="1"/>
  <c r="V1368" i="6"/>
  <c r="S1368" i="6"/>
  <c r="T1368" i="6" s="1"/>
  <c r="S1666" i="6"/>
  <c r="V1666" i="6"/>
  <c r="W1666" i="6" s="1"/>
  <c r="V1383" i="6"/>
  <c r="W1383" i="6" s="1"/>
  <c r="S1383" i="6"/>
  <c r="V1441" i="6"/>
  <c r="S1441" i="6"/>
  <c r="V30" i="6"/>
  <c r="V1544" i="6"/>
  <c r="W1544" i="6" s="1"/>
  <c r="S1544" i="6"/>
  <c r="S439" i="6"/>
  <c r="V439" i="6"/>
  <c r="V1607" i="6"/>
  <c r="W1607" i="6" s="1"/>
  <c r="S1607" i="6"/>
  <c r="V1173" i="6"/>
  <c r="W1173" i="6" s="1"/>
  <c r="S1173" i="6"/>
  <c r="T30" i="6"/>
  <c r="V756" i="6"/>
  <c r="S756" i="6"/>
  <c r="T756" i="6" s="1"/>
  <c r="V494" i="6"/>
  <c r="S494" i="6"/>
  <c r="T494" i="6" s="1"/>
  <c r="S601" i="6"/>
  <c r="V601" i="6"/>
  <c r="V1622" i="6"/>
  <c r="S1622" i="6"/>
  <c r="T1488" i="6"/>
  <c r="S1792" i="6"/>
  <c r="W582" i="6"/>
  <c r="S685" i="6"/>
  <c r="T685" i="6" s="1"/>
  <c r="V685" i="6"/>
  <c r="V1582" i="6"/>
  <c r="W1582" i="6" s="1"/>
  <c r="S1582" i="6"/>
  <c r="T1582" i="6" s="1"/>
  <c r="S1224" i="6"/>
  <c r="V1224" i="6"/>
  <c r="S1840" i="6"/>
  <c r="V1840" i="6"/>
  <c r="W1840" i="6" s="1"/>
  <c r="S485" i="6"/>
  <c r="T485" i="6" s="1"/>
  <c r="V598" i="6"/>
  <c r="W598" i="6" s="1"/>
  <c r="S598" i="6"/>
  <c r="T598" i="6" s="1"/>
  <c r="S79" i="6"/>
  <c r="T79" i="6" s="1"/>
  <c r="V79" i="6"/>
  <c r="V732" i="6"/>
  <c r="W732" i="6" s="1"/>
  <c r="S613" i="6"/>
  <c r="S628" i="6"/>
  <c r="T628" i="6" s="1"/>
  <c r="V688" i="6"/>
  <c r="S207" i="6"/>
  <c r="T207" i="6" s="1"/>
  <c r="S653" i="6"/>
  <c r="T653" i="6" s="1"/>
  <c r="V1894" i="6"/>
  <c r="V1072" i="6"/>
  <c r="W1072" i="6" s="1"/>
  <c r="S627" i="6"/>
  <c r="T627" i="6" s="1"/>
  <c r="S707" i="6"/>
  <c r="T707" i="6" s="1"/>
  <c r="S304" i="6"/>
  <c r="T304" i="6" s="1"/>
  <c r="S679" i="6"/>
  <c r="V1892" i="6"/>
  <c r="V135" i="6"/>
  <c r="W135" i="6" s="1"/>
  <c r="V1814" i="6"/>
  <c r="S426" i="6"/>
  <c r="T426" i="6" s="1"/>
  <c r="S421" i="6"/>
  <c r="T421" i="6" s="1"/>
  <c r="S18" i="6"/>
  <c r="T18" i="6" s="1"/>
  <c r="V84" i="6"/>
  <c r="V120" i="6"/>
  <c r="S1774" i="6"/>
  <c r="V549" i="6"/>
  <c r="S1058" i="6"/>
  <c r="V178" i="6"/>
  <c r="V1718" i="6"/>
  <c r="W1718" i="6" s="1"/>
  <c r="V307" i="6"/>
  <c r="S1066" i="6"/>
  <c r="V1673" i="6"/>
  <c r="W1673" i="6" s="1"/>
  <c r="S1673" i="6"/>
  <c r="T1673" i="6" s="1"/>
  <c r="S1624" i="6"/>
  <c r="V1624" i="6"/>
  <c r="S1498" i="6"/>
  <c r="T1498" i="6" s="1"/>
  <c r="V1498" i="6"/>
  <c r="S316" i="6"/>
  <c r="V316" i="6"/>
  <c r="W316" i="6" s="1"/>
  <c r="V324" i="6"/>
  <c r="W324" i="6" s="1"/>
  <c r="S324" i="6"/>
  <c r="T324" i="6" s="1"/>
  <c r="W613" i="6"/>
  <c r="T688" i="6"/>
  <c r="T1894" i="6"/>
  <c r="T1814" i="6"/>
  <c r="T84" i="6"/>
  <c r="W1774" i="6"/>
  <c r="T178" i="6"/>
  <c r="T307" i="6"/>
  <c r="S420" i="6"/>
  <c r="V420" i="6"/>
  <c r="W420" i="6" s="1"/>
  <c r="V698" i="6"/>
  <c r="S698" i="6"/>
  <c r="T698" i="6" s="1"/>
  <c r="S1079" i="6"/>
  <c r="T1079" i="6" s="1"/>
  <c r="V1079" i="6"/>
  <c r="W1079" i="6" s="1"/>
  <c r="V25" i="6"/>
  <c r="S25" i="6"/>
  <c r="V903" i="6"/>
  <c r="W903" i="6" s="1"/>
  <c r="S903" i="6"/>
  <c r="T903" i="6" s="1"/>
  <c r="V1283" i="6"/>
  <c r="S1283" i="6"/>
  <c r="T60" i="6"/>
  <c r="V1157" i="6"/>
  <c r="W1157" i="6" s="1"/>
  <c r="S1157" i="6"/>
  <c r="T1157" i="6" s="1"/>
  <c r="V1588" i="6"/>
  <c r="W1588" i="6" s="1"/>
  <c r="S1588" i="6"/>
  <c r="V541" i="6"/>
  <c r="S541" i="6"/>
  <c r="V1250" i="6"/>
  <c r="S1250" i="6"/>
  <c r="T1250" i="6" s="1"/>
  <c r="S1542" i="6"/>
  <c r="T1542" i="6" s="1"/>
  <c r="V1155" i="6"/>
  <c r="W1155" i="6" s="1"/>
  <c r="S1155" i="6"/>
  <c r="T1155" i="6" s="1"/>
  <c r="V1279" i="6"/>
  <c r="W1279" i="6" s="1"/>
  <c r="S1279" i="6"/>
  <c r="T1279" i="6" s="1"/>
  <c r="W208" i="6"/>
  <c r="W1732" i="6"/>
  <c r="V1228" i="6"/>
  <c r="W1228" i="6" s="1"/>
  <c r="S1228" i="6"/>
  <c r="V1672" i="6"/>
  <c r="W1672" i="6" s="1"/>
  <c r="S1672" i="6"/>
  <c r="S648" i="6"/>
  <c r="T648" i="6" s="1"/>
  <c r="V648" i="6"/>
  <c r="S475" i="6"/>
  <c r="V475" i="6"/>
  <c r="W475" i="6" s="1"/>
  <c r="S582" i="6"/>
  <c r="V1090" i="6"/>
  <c r="W1090" i="6" s="1"/>
  <c r="S632" i="6"/>
  <c r="V762" i="6"/>
  <c r="V786" i="6"/>
  <c r="W786" i="6" s="1"/>
  <c r="V76" i="6"/>
  <c r="S1571" i="6"/>
  <c r="S201" i="6"/>
  <c r="T201" i="6" s="1"/>
  <c r="V201" i="6"/>
  <c r="S45" i="6"/>
  <c r="T45" i="6" s="1"/>
  <c r="V1648" i="6"/>
  <c r="S1648" i="6"/>
  <c r="T1648" i="6" s="1"/>
  <c r="S1474" i="6"/>
  <c r="V1474" i="6"/>
  <c r="S610" i="6"/>
  <c r="T610" i="6" s="1"/>
  <c r="V610" i="6"/>
  <c r="W632" i="6"/>
  <c r="S1513" i="6"/>
  <c r="T1513" i="6" s="1"/>
  <c r="V1513" i="6"/>
  <c r="S1374" i="6"/>
  <c r="V1374" i="6"/>
  <c r="V769" i="6"/>
  <c r="S769" i="6"/>
  <c r="T322" i="6"/>
  <c r="V350" i="6"/>
  <c r="W350" i="6" s="1"/>
  <c r="S350" i="6"/>
  <c r="T1657" i="6"/>
  <c r="S1205" i="6"/>
  <c r="V1205" i="6"/>
  <c r="V1530" i="6"/>
  <c r="W1530" i="6" s="1"/>
  <c r="S1530" i="6"/>
  <c r="V1371" i="6"/>
  <c r="W1371" i="6" s="1"/>
  <c r="S1371" i="6"/>
  <c r="T1371" i="6" s="1"/>
  <c r="V1682" i="6"/>
  <c r="W1682" i="6" s="1"/>
  <c r="S1682" i="6"/>
  <c r="S1889" i="6"/>
  <c r="T1889" i="6" s="1"/>
  <c r="V1889" i="6"/>
  <c r="V721" i="6"/>
  <c r="S1942" i="6"/>
  <c r="V612" i="6"/>
  <c r="S612" i="6"/>
  <c r="S153" i="6"/>
  <c r="V149" i="6"/>
  <c r="W149" i="6" s="1"/>
  <c r="V1135" i="6"/>
  <c r="W1135" i="6" s="1"/>
  <c r="S166" i="6"/>
  <c r="V166" i="6"/>
  <c r="V637" i="6"/>
  <c r="S637" i="6"/>
  <c r="V1655" i="6"/>
  <c r="W1655" i="6" s="1"/>
  <c r="S1655" i="6"/>
  <c r="T721" i="6"/>
  <c r="V1381" i="6"/>
  <c r="W1381" i="6" s="1"/>
  <c r="S1137" i="6"/>
  <c r="V1137" i="6"/>
  <c r="S755" i="6"/>
  <c r="V755" i="6"/>
  <c r="W755" i="6" s="1"/>
  <c r="S1103" i="6"/>
  <c r="T1103" i="6" s="1"/>
  <c r="V1103" i="6"/>
  <c r="V716" i="6"/>
  <c r="S716" i="6"/>
  <c r="T716" i="6" s="1"/>
  <c r="S1204" i="6"/>
  <c r="T1204" i="6" s="1"/>
  <c r="V1204" i="6"/>
  <c r="W1204" i="6" s="1"/>
  <c r="S1901" i="6"/>
  <c r="V1901" i="6"/>
  <c r="W1901" i="6" s="1"/>
  <c r="W496" i="6"/>
  <c r="V1509" i="6"/>
  <c r="S1509" i="6"/>
  <c r="V964" i="6"/>
  <c r="W964" i="6" s="1"/>
  <c r="S964" i="6"/>
  <c r="T964" i="6" s="1"/>
  <c r="V1061" i="6"/>
  <c r="S1061" i="6"/>
  <c r="T1061" i="6" s="1"/>
  <c r="S342" i="6"/>
  <c r="T342" i="6" s="1"/>
  <c r="V342" i="6"/>
  <c r="W342" i="6" s="1"/>
  <c r="V1249" i="6"/>
  <c r="S1249" i="6"/>
  <c r="S1351" i="6"/>
  <c r="V1351" i="6"/>
  <c r="W1351" i="6" s="1"/>
  <c r="W1564" i="6"/>
  <c r="S121" i="6"/>
  <c r="V121" i="6"/>
  <c r="V527" i="6"/>
  <c r="S527" i="6"/>
  <c r="V1107" i="6"/>
  <c r="W1107" i="6" s="1"/>
  <c r="S1107" i="6"/>
  <c r="T1107" i="6" s="1"/>
  <c r="S224" i="6"/>
  <c r="T224" i="6" s="1"/>
  <c r="V97" i="6"/>
  <c r="W97" i="6" s="1"/>
  <c r="V374" i="6"/>
  <c r="T374" i="6"/>
  <c r="S937" i="6"/>
  <c r="T937" i="6" s="1"/>
  <c r="V1722" i="6"/>
  <c r="S1722" i="6"/>
  <c r="V1936" i="6"/>
  <c r="W1936" i="6" s="1"/>
  <c r="S1936" i="6"/>
  <c r="T1936" i="6" s="1"/>
  <c r="S233" i="6"/>
  <c r="S1289" i="6"/>
  <c r="V1289" i="6"/>
  <c r="V623" i="6"/>
  <c r="S623" i="6"/>
  <c r="S1662" i="6"/>
  <c r="V1662" i="6"/>
  <c r="W1662" i="6" s="1"/>
  <c r="V635" i="6"/>
  <c r="S635" i="6"/>
  <c r="S1028" i="6"/>
  <c r="T1028" i="6" s="1"/>
  <c r="V1028" i="6"/>
  <c r="V1276" i="6"/>
  <c r="S1276" i="6"/>
  <c r="W1701" i="6"/>
  <c r="T266" i="6"/>
  <c r="W1811" i="6"/>
  <c r="S1795" i="6"/>
  <c r="V62" i="6"/>
  <c r="W62" i="6" s="1"/>
  <c r="S1858" i="6"/>
  <c r="T1858" i="6" s="1"/>
  <c r="V929" i="6"/>
  <c r="W929" i="6" s="1"/>
  <c r="S929" i="6"/>
  <c r="T929" i="6" s="1"/>
  <c r="S392" i="6"/>
  <c r="V392" i="6"/>
  <c r="W392" i="6" s="1"/>
  <c r="W1795" i="6"/>
  <c r="S294" i="6"/>
  <c r="V633" i="6"/>
  <c r="S469" i="6"/>
  <c r="S1162" i="6"/>
  <c r="T1162" i="6" s="1"/>
  <c r="S1178" i="6"/>
  <c r="S1842" i="6"/>
  <c r="T1842" i="6" s="1"/>
  <c r="V1842" i="6"/>
  <c r="S1667" i="6"/>
  <c r="T1667" i="6" s="1"/>
  <c r="V1667" i="6"/>
  <c r="W1667" i="6" s="1"/>
  <c r="S1584" i="6"/>
  <c r="V1584" i="6"/>
  <c r="W1584" i="6" s="1"/>
  <c r="V92" i="6"/>
  <c r="W92" i="6" s="1"/>
  <c r="S92" i="6"/>
  <c r="T92" i="6" s="1"/>
  <c r="S1543" i="6"/>
  <c r="T1543" i="6" s="1"/>
  <c r="S1258" i="6"/>
  <c r="T1258" i="6" s="1"/>
  <c r="W538" i="6"/>
  <c r="S181" i="6"/>
  <c r="V181" i="6"/>
  <c r="W181" i="6" s="1"/>
  <c r="T470" i="6"/>
  <c r="T1232" i="6"/>
  <c r="S1533" i="6"/>
  <c r="V1533" i="6"/>
  <c r="S538" i="6"/>
  <c r="S1867" i="6"/>
  <c r="T1867" i="6" s="1"/>
  <c r="V1906" i="6"/>
  <c r="S1906" i="6"/>
  <c r="T1906" i="6" s="1"/>
  <c r="T713" i="6"/>
  <c r="V1285" i="6"/>
  <c r="W1285" i="6" s="1"/>
  <c r="S1886" i="6"/>
  <c r="V1886" i="6"/>
  <c r="W1886" i="6" s="1"/>
  <c r="S1167" i="6"/>
  <c r="V1167" i="6"/>
  <c r="W1167" i="6" s="1"/>
  <c r="S1854" i="6"/>
  <c r="V1877" i="6"/>
  <c r="S1877" i="6"/>
  <c r="S384" i="6"/>
  <c r="T384" i="6" s="1"/>
  <c r="V216" i="6"/>
  <c r="V1504" i="6"/>
  <c r="S1504" i="6"/>
  <c r="T1504" i="6" s="1"/>
  <c r="W127" i="6" l="1"/>
  <c r="W351" i="6"/>
  <c r="T127" i="6"/>
  <c r="T582" i="6"/>
  <c r="W289" i="6"/>
  <c r="T1313" i="6"/>
  <c r="W1443" i="6"/>
  <c r="W1745" i="6"/>
  <c r="T1792" i="6"/>
  <c r="W1229" i="6"/>
  <c r="W126" i="6"/>
  <c r="T1263" i="6"/>
  <c r="W1247" i="6"/>
  <c r="T632" i="6"/>
  <c r="W737" i="6"/>
  <c r="T1481" i="6"/>
  <c r="W738" i="6"/>
  <c r="W1232" i="6"/>
  <c r="T1243" i="6"/>
  <c r="W323" i="6"/>
  <c r="T1703" i="6"/>
  <c r="T1733" i="6"/>
  <c r="T1875" i="6"/>
  <c r="W1912" i="6"/>
  <c r="T1338" i="6"/>
  <c r="T1671" i="6"/>
  <c r="T1774" i="6"/>
  <c r="W266" i="6"/>
  <c r="W1262" i="6"/>
  <c r="W1615" i="6"/>
  <c r="T217" i="6"/>
  <c r="T658" i="6"/>
  <c r="T1185" i="6"/>
  <c r="T1701" i="6"/>
  <c r="W74" i="6"/>
  <c r="W639" i="6"/>
  <c r="T1734" i="6"/>
  <c r="T334" i="6"/>
  <c r="W1635" i="6"/>
  <c r="W85" i="6"/>
  <c r="W1280" i="6"/>
  <c r="T1332" i="6"/>
  <c r="T54" i="6"/>
  <c r="W1874" i="6"/>
  <c r="W13" i="6"/>
  <c r="W1078" i="6"/>
  <c r="W1810" i="6"/>
  <c r="T1244" i="6"/>
  <c r="W1618" i="6"/>
  <c r="T1296" i="6"/>
  <c r="W1932" i="6"/>
  <c r="T1745" i="6"/>
  <c r="W715" i="6"/>
  <c r="T47" i="6"/>
  <c r="W326" i="6"/>
  <c r="T1148" i="6"/>
  <c r="T1284" i="6"/>
  <c r="T1389" i="6"/>
  <c r="T1538" i="6"/>
  <c r="T1111" i="6"/>
  <c r="T210" i="6"/>
  <c r="W654" i="6"/>
  <c r="T101" i="6"/>
  <c r="T1655" i="6"/>
  <c r="W1587" i="6"/>
  <c r="W318" i="6"/>
  <c r="W337" i="6"/>
  <c r="T1218" i="6"/>
  <c r="T1559" i="6"/>
  <c r="W1017" i="6"/>
  <c r="W131" i="6"/>
  <c r="W1775" i="6"/>
  <c r="T1702" i="6"/>
  <c r="T1899" i="6"/>
  <c r="W1409" i="6"/>
  <c r="T1473" i="6"/>
  <c r="W1907" i="6"/>
  <c r="T239" i="6"/>
  <c r="W383" i="6"/>
  <c r="T1018" i="6"/>
  <c r="T480" i="6"/>
  <c r="W1601" i="6"/>
  <c r="T1229" i="6"/>
  <c r="W616" i="6"/>
  <c r="T1735" i="6"/>
  <c r="W239" i="6"/>
  <c r="T616" i="6"/>
  <c r="T1106" i="6"/>
  <c r="T1810" i="6"/>
  <c r="W431" i="6"/>
  <c r="T1760" i="6"/>
  <c r="W1191" i="6"/>
  <c r="W768" i="6"/>
  <c r="T1193" i="6"/>
  <c r="W1244" i="6"/>
  <c r="T1064" i="6"/>
  <c r="T722" i="6"/>
  <c r="W96" i="6"/>
  <c r="W1761" i="6"/>
  <c r="T1289" i="6"/>
  <c r="T1073" i="6"/>
  <c r="T429" i="6"/>
  <c r="W1592" i="6"/>
  <c r="T1211" i="6"/>
  <c r="W1193" i="6"/>
  <c r="T383" i="6"/>
  <c r="W1910" i="6"/>
  <c r="W698" i="6"/>
  <c r="W30" i="6"/>
  <c r="T1677" i="6"/>
  <c r="W688" i="6"/>
  <c r="W637" i="6"/>
  <c r="W1330" i="6"/>
  <c r="W298" i="6"/>
  <c r="T553" i="6"/>
  <c r="W1694" i="6"/>
  <c r="T134" i="6"/>
  <c r="W1053" i="6"/>
  <c r="W1559" i="6"/>
  <c r="T1128" i="6"/>
  <c r="W347" i="6"/>
  <c r="W1816" i="6"/>
  <c r="W1431" i="6"/>
  <c r="W1281" i="6"/>
  <c r="W470" i="6"/>
  <c r="W700" i="6"/>
  <c r="T1351" i="6"/>
  <c r="W236" i="6"/>
  <c r="W1723" i="6"/>
  <c r="W1332" i="6"/>
  <c r="W1610" i="6"/>
  <c r="T189" i="6"/>
  <c r="T614" i="6"/>
  <c r="W1825" i="6"/>
  <c r="T332" i="6"/>
  <c r="T595" i="6"/>
  <c r="T33" i="6"/>
  <c r="W1567" i="6"/>
  <c r="W1836" i="6"/>
  <c r="W695" i="6"/>
  <c r="W1117" i="6"/>
  <c r="W1265" i="6"/>
  <c r="T57" i="6"/>
  <c r="T1526" i="6"/>
  <c r="W1525" i="6"/>
  <c r="W1112" i="6"/>
  <c r="T100" i="6"/>
  <c r="T300" i="6"/>
  <c r="T575" i="6"/>
  <c r="W1648" i="6"/>
  <c r="T219" i="6"/>
  <c r="W309" i="6"/>
  <c r="W1255" i="6"/>
  <c r="T538" i="6"/>
  <c r="T1268" i="6"/>
  <c r="W365" i="6"/>
  <c r="T471" i="6"/>
  <c r="W701" i="6"/>
  <c r="T1433" i="6"/>
  <c r="T1174" i="6"/>
  <c r="W1872" i="6"/>
  <c r="T1419" i="6"/>
  <c r="W523" i="6"/>
  <c r="W1945" i="6"/>
  <c r="W1943" i="6"/>
  <c r="W79" i="6"/>
  <c r="W720" i="6"/>
  <c r="W1163" i="6"/>
  <c r="T1495" i="6"/>
  <c r="W1408" i="6"/>
  <c r="W1629" i="6"/>
  <c r="W554" i="6"/>
  <c r="W65" i="6"/>
  <c r="W1814" i="6"/>
  <c r="W1333" i="6"/>
  <c r="W626" i="6"/>
  <c r="T31" i="6"/>
  <c r="T766" i="6"/>
  <c r="W652" i="6"/>
  <c r="T1658" i="6"/>
  <c r="W352" i="6"/>
  <c r="W1413" i="6"/>
  <c r="T1922" i="6"/>
  <c r="T1766" i="6"/>
  <c r="W1904" i="6"/>
  <c r="W1808" i="6"/>
  <c r="T623" i="6"/>
  <c r="W491" i="6"/>
  <c r="W1482" i="6"/>
  <c r="T743" i="6"/>
  <c r="W39" i="6"/>
  <c r="T1530" i="6"/>
  <c r="T231" i="6"/>
  <c r="T1620" i="6"/>
  <c r="W1087" i="6"/>
  <c r="T631" i="6"/>
  <c r="W116" i="6"/>
  <c r="W1133" i="6"/>
  <c r="T1357" i="6"/>
  <c r="T444" i="6"/>
  <c r="W458" i="6"/>
  <c r="T1365" i="6"/>
  <c r="W307" i="6"/>
  <c r="W1357" i="6"/>
  <c r="W381" i="6"/>
  <c r="T187" i="6"/>
  <c r="T395" i="6"/>
  <c r="T906" i="6"/>
  <c r="W200" i="6"/>
  <c r="W1889" i="6"/>
  <c r="T1882" i="6"/>
  <c r="T1754" i="6"/>
  <c r="W1671" i="6"/>
  <c r="W527" i="6"/>
  <c r="W25" i="6"/>
  <c r="T1580" i="6"/>
  <c r="T78" i="6"/>
  <c r="W1665" i="6"/>
  <c r="W14" i="6"/>
  <c r="T583" i="6"/>
  <c r="T1557" i="6"/>
  <c r="W1444" i="6"/>
  <c r="W1241" i="6"/>
  <c r="T1806" i="6"/>
  <c r="T43" i="6"/>
  <c r="W1839" i="6"/>
  <c r="W51" i="6"/>
  <c r="W493" i="6"/>
  <c r="T1624" i="6"/>
  <c r="W1768" i="6"/>
  <c r="W349" i="6"/>
  <c r="T1027" i="6"/>
  <c r="T1378" i="6"/>
  <c r="W1289" i="6"/>
  <c r="W1518" i="6"/>
  <c r="W503" i="6"/>
  <c r="T1458" i="6"/>
  <c r="W1329" i="6"/>
  <c r="W89" i="6"/>
  <c r="W11" i="6"/>
  <c r="T1331" i="6"/>
  <c r="W1103" i="6"/>
  <c r="W1300" i="6"/>
  <c r="T738" i="6"/>
  <c r="T1885" i="6"/>
  <c r="W1179" i="6"/>
  <c r="W204" i="6"/>
  <c r="W363" i="6"/>
  <c r="T192" i="6"/>
  <c r="T1831" i="6"/>
  <c r="W1109" i="6"/>
  <c r="T1588" i="6"/>
  <c r="T1173" i="6"/>
  <c r="T511" i="6"/>
  <c r="W821" i="6"/>
  <c r="T715" i="6"/>
  <c r="T1102" i="6"/>
  <c r="T1022" i="6"/>
  <c r="T93" i="6"/>
  <c r="T751" i="6"/>
  <c r="W88" i="6"/>
  <c r="T1663" i="6"/>
  <c r="T359" i="6"/>
  <c r="W83" i="6"/>
  <c r="T741" i="6"/>
  <c r="W1788" i="6"/>
  <c r="T1261" i="6"/>
  <c r="W1528" i="6"/>
  <c r="T1474" i="6"/>
  <c r="W1231" i="6"/>
  <c r="T742" i="6"/>
  <c r="W1928" i="6"/>
  <c r="W1680" i="6"/>
  <c r="T330" i="6"/>
  <c r="T601" i="6"/>
  <c r="W1320" i="6"/>
  <c r="T1505" i="6"/>
  <c r="T1412" i="6"/>
  <c r="W1396" i="6"/>
  <c r="T66" i="6"/>
  <c r="W1260" i="6"/>
  <c r="T1382" i="6"/>
  <c r="T301" i="6"/>
  <c r="W750" i="6"/>
  <c r="T1895" i="6"/>
  <c r="W1293" i="6"/>
  <c r="T1607" i="6"/>
  <c r="T487" i="6"/>
  <c r="W1753" i="6"/>
  <c r="T356" i="6"/>
  <c r="T1410" i="6"/>
  <c r="T1442" i="6"/>
  <c r="W769" i="6"/>
  <c r="W1213" i="6"/>
  <c r="W1812" i="6"/>
  <c r="W1873" i="6"/>
  <c r="W1154" i="6"/>
  <c r="T1166" i="6"/>
  <c r="W1756" i="6"/>
  <c r="T204" i="6"/>
  <c r="W180" i="6"/>
  <c r="W1457" i="6"/>
  <c r="W1328" i="6"/>
  <c r="T1509" i="6"/>
  <c r="T466" i="6"/>
  <c r="T539" i="6"/>
  <c r="T1024" i="6"/>
  <c r="T311" i="6"/>
  <c r="W521" i="6"/>
  <c r="T1665" i="6"/>
  <c r="T1179" i="6"/>
  <c r="W711" i="6"/>
  <c r="T1822" i="6"/>
  <c r="T748" i="6"/>
  <c r="T1731" i="6"/>
  <c r="W1209" i="6"/>
  <c r="W1598" i="6"/>
  <c r="W1468" i="6"/>
  <c r="W588" i="6"/>
  <c r="T765" i="6"/>
  <c r="T1219" i="6"/>
  <c r="W1190" i="6"/>
  <c r="T1225" i="6"/>
  <c r="T1302" i="6"/>
  <c r="T295" i="6"/>
  <c r="T341" i="6"/>
  <c r="W1226" i="6"/>
  <c r="W225" i="6"/>
  <c r="T375" i="6"/>
  <c r="T714" i="6"/>
  <c r="T1837" i="6"/>
  <c r="T1345" i="6"/>
  <c r="W247" i="6"/>
  <c r="W71" i="6"/>
  <c r="W373" i="6"/>
  <c r="T573" i="6"/>
  <c r="W625" i="6"/>
  <c r="W1337" i="6"/>
  <c r="T379" i="6"/>
  <c r="W1205" i="6"/>
  <c r="W1223" i="6"/>
  <c r="T1602" i="6"/>
  <c r="T1678" i="6"/>
  <c r="T534" i="6"/>
  <c r="T822" i="6"/>
  <c r="W986" i="6"/>
  <c r="W1802" i="6"/>
  <c r="W1828" i="6"/>
  <c r="W1415" i="6"/>
  <c r="W348" i="6"/>
  <c r="T1503" i="6"/>
  <c r="W1729" i="6"/>
  <c r="W1846" i="6"/>
  <c r="W339" i="6"/>
  <c r="T1283" i="6"/>
  <c r="W486" i="6"/>
  <c r="T1564" i="6"/>
  <c r="W52" i="6"/>
  <c r="W1498" i="6"/>
  <c r="T1058" i="6"/>
  <c r="W1441" i="6"/>
  <c r="W745" i="6"/>
  <c r="W1311" i="6"/>
  <c r="W1145" i="6"/>
  <c r="T656" i="6"/>
  <c r="T1565" i="6"/>
  <c r="T1797" i="6"/>
  <c r="W1248" i="6"/>
  <c r="W840" i="6"/>
  <c r="T463" i="6"/>
  <c r="T1397" i="6"/>
  <c r="T1804" i="6"/>
  <c r="W1833" i="6"/>
  <c r="W500" i="6"/>
  <c r="W124" i="6"/>
  <c r="T1342" i="6"/>
  <c r="W758" i="6"/>
  <c r="T441" i="6"/>
  <c r="W605" i="6"/>
  <c r="T382" i="6"/>
  <c r="T1887" i="6"/>
  <c r="T377" i="6"/>
  <c r="T498" i="6"/>
  <c r="T89" i="6"/>
  <c r="T1614" i="6"/>
  <c r="T1339" i="6"/>
  <c r="W1920" i="6"/>
  <c r="T1579" i="6"/>
  <c r="W1773" i="6"/>
  <c r="T433" i="6"/>
  <c r="W1533" i="6"/>
  <c r="W659" i="6"/>
  <c r="W1692" i="6"/>
  <c r="T635" i="6"/>
  <c r="T1572" i="6"/>
  <c r="W536" i="6"/>
  <c r="W506" i="6"/>
  <c r="W148" i="6"/>
  <c r="T1119" i="6"/>
  <c r="T1669" i="6"/>
  <c r="W31" i="6"/>
  <c r="W1829" i="6"/>
  <c r="T315" i="6"/>
  <c r="T1736" i="6"/>
  <c r="T1299" i="6"/>
  <c r="T1905" i="6"/>
  <c r="W699" i="6"/>
  <c r="W32" i="6"/>
  <c r="T1460" i="6"/>
  <c r="W1110" i="6"/>
  <c r="W162" i="6"/>
  <c r="W704" i="6"/>
  <c r="T1303" i="6"/>
  <c r="T370" i="6"/>
  <c r="W1728" i="6"/>
  <c r="T1343" i="6"/>
  <c r="T294" i="6"/>
  <c r="W1930" i="6"/>
  <c r="T1013" i="6"/>
  <c r="T1868" i="6"/>
  <c r="T350" i="6"/>
  <c r="W1771" i="6"/>
  <c r="W17" i="6"/>
  <c r="T316" i="6"/>
  <c r="W1504" i="6"/>
  <c r="W1925" i="6"/>
  <c r="T1323" i="6"/>
  <c r="T1942" i="6"/>
  <c r="T166" i="6"/>
  <c r="T1571" i="6"/>
  <c r="T1366" i="6"/>
  <c r="T1726" i="6"/>
  <c r="T1318" i="6"/>
  <c r="T1717" i="6"/>
  <c r="T186" i="6"/>
  <c r="T1698" i="6"/>
  <c r="T504" i="6"/>
  <c r="W1340" i="6"/>
  <c r="W1817" i="6"/>
  <c r="W20" i="6"/>
  <c r="T1023" i="6"/>
  <c r="W136" i="6"/>
  <c r="T1862" i="6"/>
  <c r="T1121" i="6"/>
  <c r="W612" i="6"/>
  <c r="W16" i="6"/>
  <c r="W1832" i="6"/>
  <c r="W1391" i="6"/>
  <c r="W477" i="6"/>
  <c r="W594" i="6"/>
  <c r="W1794" i="6"/>
  <c r="W69" i="6"/>
  <c r="T1854" i="6"/>
  <c r="W374" i="6"/>
  <c r="W91" i="6"/>
  <c r="T1767" i="6"/>
  <c r="W1335" i="6"/>
  <c r="T1468" i="6"/>
  <c r="W1392" i="6"/>
  <c r="W1506" i="6"/>
  <c r="T110" i="6"/>
  <c r="T476" i="6"/>
  <c r="W215" i="6"/>
  <c r="T1855" i="6"/>
  <c r="W1249" i="6"/>
  <c r="T755" i="6"/>
  <c r="T1221" i="6"/>
  <c r="W1212" i="6"/>
  <c r="W58" i="6"/>
  <c r="T198" i="6"/>
  <c r="T232" i="6"/>
  <c r="W1160" i="6"/>
  <c r="T619" i="6"/>
  <c r="T1290" i="6"/>
  <c r="T215" i="6"/>
  <c r="W1859" i="6"/>
  <c r="T1915" i="6"/>
  <c r="T1253" i="6"/>
  <c r="T440" i="6"/>
  <c r="W1101" i="6"/>
  <c r="W1168" i="6"/>
  <c r="W67" i="6"/>
  <c r="W549" i="6"/>
  <c r="W599" i="6"/>
  <c r="T1937" i="6"/>
  <c r="W1054" i="6"/>
  <c r="T1479" i="6"/>
  <c r="W1643" i="6"/>
  <c r="W1865" i="6"/>
  <c r="T1051" i="6"/>
  <c r="T1886" i="6"/>
  <c r="W610" i="6"/>
  <c r="T28" i="6"/>
  <c r="T1946" i="6"/>
  <c r="W1131" i="6"/>
  <c r="T1876" i="6"/>
  <c r="T1227" i="6"/>
  <c r="T660" i="6"/>
  <c r="W686" i="6"/>
  <c r="W1903" i="6"/>
  <c r="T1436" i="6"/>
  <c r="T1722" i="6"/>
  <c r="T153" i="6"/>
  <c r="W561" i="6"/>
  <c r="T1877" i="6"/>
  <c r="W1892" i="6"/>
  <c r="W562" i="6"/>
  <c r="W1403" i="6"/>
  <c r="W514" i="6"/>
  <c r="W380" i="6"/>
  <c r="W1095" i="6"/>
  <c r="W64" i="6"/>
  <c r="W1489" i="6"/>
  <c r="W484" i="6"/>
  <c r="W1608" i="6"/>
  <c r="W1488" i="6"/>
  <c r="T434" i="6"/>
  <c r="T1593" i="6"/>
  <c r="W234" i="6"/>
  <c r="T1851" i="6"/>
  <c r="W1726" i="6"/>
  <c r="W1446" i="6"/>
  <c r="W1805" i="6"/>
  <c r="T542" i="6"/>
  <c r="T1684" i="6"/>
  <c r="W724" i="6"/>
  <c r="T37" i="6"/>
  <c r="T530" i="6"/>
  <c r="W534" i="6"/>
  <c r="W843" i="6"/>
  <c r="T1052" i="6"/>
  <c r="T611" i="6"/>
  <c r="T1422" i="6"/>
  <c r="W1217" i="6"/>
  <c r="W450" i="6"/>
  <c r="W1098" i="6"/>
  <c r="W501" i="6"/>
  <c r="T577" i="6"/>
  <c r="T537" i="6"/>
  <c r="W109" i="6"/>
  <c r="W608" i="6"/>
  <c r="T1902" i="6"/>
  <c r="W1426" i="6"/>
  <c r="T728" i="6"/>
  <c r="T202" i="6"/>
  <c r="W602" i="6"/>
  <c r="T479" i="6"/>
  <c r="W1308" i="6"/>
  <c r="W1127" i="6"/>
  <c r="W166" i="6"/>
  <c r="W1622" i="6"/>
  <c r="T23" i="6"/>
  <c r="T1212" i="6"/>
  <c r="W1566" i="6"/>
  <c r="W1683" i="6"/>
  <c r="W1316" i="6"/>
  <c r="W1657" i="6"/>
  <c r="T687" i="6"/>
  <c r="T1533" i="6"/>
  <c r="W635" i="6"/>
  <c r="T1136" i="6"/>
  <c r="W1579" i="6"/>
  <c r="T1420" i="6"/>
  <c r="W1036" i="6"/>
  <c r="W1834" i="6"/>
  <c r="W1270" i="6"/>
  <c r="T50" i="6"/>
  <c r="T579" i="6"/>
  <c r="W151" i="6"/>
  <c r="W203" i="6"/>
  <c r="T1796" i="6"/>
  <c r="W1339" i="6"/>
  <c r="T1742" i="6"/>
  <c r="T1494" i="6"/>
  <c r="W1554" i="6"/>
  <c r="T1812" i="6"/>
  <c r="W729" i="6"/>
  <c r="T1692" i="6"/>
  <c r="T86" i="6"/>
  <c r="W1456" i="6"/>
  <c r="T1652" i="6"/>
  <c r="W1342" i="6"/>
  <c r="W433" i="6"/>
  <c r="W1422" i="6"/>
  <c r="W84" i="6"/>
  <c r="T1126" i="6"/>
  <c r="T361" i="6"/>
  <c r="T1392" i="6"/>
  <c r="T1322" i="6"/>
  <c r="T180" i="6"/>
  <c r="T1506" i="6"/>
  <c r="T1101" i="6"/>
  <c r="T1364" i="6"/>
  <c r="W334" i="6"/>
  <c r="T1826" i="6"/>
  <c r="W1425" i="6"/>
  <c r="W1129" i="6"/>
  <c r="W1254" i="6"/>
  <c r="W1461" i="6"/>
  <c r="T689" i="6"/>
  <c r="W1606" i="6"/>
  <c r="T1713" i="6"/>
  <c r="W395" i="6"/>
  <c r="T124" i="6"/>
  <c r="W1359" i="6"/>
  <c r="T509" i="6"/>
  <c r="T4" i="6"/>
  <c r="T1546" i="6"/>
  <c r="W483" i="6"/>
  <c r="W1835" i="6"/>
  <c r="W494" i="6"/>
  <c r="T237" i="6"/>
  <c r="T1920" i="6"/>
  <c r="T1240" i="6"/>
  <c r="W1317" i="6"/>
  <c r="W1138" i="6"/>
  <c r="T59" i="6"/>
  <c r="T1142" i="6"/>
  <c r="W343" i="6"/>
  <c r="T1813" i="6"/>
  <c r="W1225" i="6"/>
  <c r="T1809" i="6"/>
  <c r="W439" i="6"/>
  <c r="T1666" i="6"/>
  <c r="T1828" i="6"/>
  <c r="T1026" i="6"/>
  <c r="T1452" i="6"/>
  <c r="W513" i="6"/>
  <c r="W1029" i="6"/>
  <c r="T63" i="6"/>
  <c r="W1479" i="6"/>
  <c r="W1495" i="6"/>
  <c r="T1272" i="6"/>
  <c r="T1414" i="6"/>
  <c r="T353" i="6"/>
  <c r="W1755" i="6"/>
  <c r="T209" i="6"/>
  <c r="T591" i="6"/>
  <c r="T527" i="6"/>
  <c r="T226" i="6"/>
  <c r="T1870" i="6"/>
  <c r="T1685" i="6"/>
  <c r="W1516" i="6"/>
  <c r="T317" i="6"/>
  <c r="T662" i="6"/>
  <c r="W878" i="6"/>
  <c r="T1196" i="6"/>
  <c r="T1780" i="6"/>
  <c r="W1882" i="6"/>
  <c r="W762" i="6"/>
  <c r="W1472" i="6"/>
  <c r="T1749" i="6"/>
  <c r="W1273" i="6"/>
  <c r="T571" i="6"/>
  <c r="T296" i="6"/>
  <c r="W525" i="6"/>
  <c r="T406" i="6"/>
  <c r="T1600" i="6"/>
  <c r="T1662" i="6"/>
  <c r="T1066" i="6"/>
  <c r="T1544" i="6"/>
  <c r="W1487" i="6"/>
  <c r="T1773" i="6"/>
  <c r="T1084" i="6"/>
  <c r="W1519" i="6"/>
  <c r="W246" i="6"/>
  <c r="W1144" i="6"/>
  <c r="T468" i="6"/>
  <c r="W176" i="6"/>
  <c r="W1028" i="6"/>
  <c r="T726" i="6"/>
  <c r="T1934" i="6"/>
  <c r="W1758" i="6"/>
  <c r="T98" i="6"/>
  <c r="T516" i="6"/>
  <c r="T1163" i="6"/>
  <c r="T1594" i="6"/>
  <c r="W716" i="6"/>
  <c r="W120" i="6"/>
  <c r="T1076" i="6"/>
  <c r="T524" i="6"/>
  <c r="T518" i="6"/>
  <c r="W340" i="6"/>
  <c r="T665" i="6"/>
  <c r="W42" i="6"/>
  <c r="T404" i="6"/>
  <c r="T1056" i="6"/>
  <c r="T1838" i="6"/>
  <c r="W1137" i="6"/>
  <c r="T519" i="6"/>
  <c r="T1779" i="6"/>
  <c r="T123" i="6"/>
  <c r="T155" i="6"/>
  <c r="W49" i="6"/>
  <c r="T1535" i="6"/>
  <c r="T1634" i="6"/>
  <c r="W680" i="6"/>
  <c r="W1040" i="6"/>
  <c r="W752" i="6"/>
  <c r="W736" i="6"/>
  <c r="W1511" i="6"/>
  <c r="T1795" i="6"/>
  <c r="T25" i="6"/>
  <c r="W1602" i="6"/>
  <c r="T572" i="6"/>
  <c r="W443" i="6"/>
  <c r="W393" i="6"/>
  <c r="W1561" i="6"/>
  <c r="W1170" i="6"/>
  <c r="W357" i="6"/>
  <c r="W310" i="6"/>
  <c r="W329" i="6"/>
  <c r="T1139" i="6"/>
  <c r="T1576" i="6"/>
  <c r="W1198" i="6"/>
  <c r="T1059" i="6"/>
  <c r="T1055" i="6"/>
  <c r="T1295" i="6"/>
  <c r="W1142" i="6"/>
  <c r="W331" i="6"/>
  <c r="W1639" i="6"/>
  <c r="W1681" i="6"/>
  <c r="W113" i="6"/>
  <c r="W1139" i="6"/>
  <c r="W59" i="6"/>
  <c r="W1051" i="6"/>
  <c r="W1721" i="6"/>
  <c r="W1206" i="6"/>
  <c r="W638" i="6"/>
  <c r="T794" i="6"/>
  <c r="W244" i="6"/>
  <c r="T1237" i="6"/>
  <c r="T1584" i="6"/>
  <c r="W121" i="6"/>
  <c r="T1380" i="6"/>
  <c r="T1141" i="6"/>
  <c r="W1708" i="6"/>
  <c r="T1639" i="6"/>
  <c r="W499" i="6"/>
  <c r="T1341" i="6"/>
  <c r="T371" i="6"/>
  <c r="W21" i="6"/>
  <c r="T1348" i="6"/>
  <c r="T543" i="6"/>
  <c r="W1747" i="6"/>
  <c r="W216" i="6"/>
  <c r="W1013" i="6"/>
  <c r="T467" i="6"/>
  <c r="W1656" i="6"/>
  <c r="T512" i="6"/>
  <c r="W1219" i="6"/>
  <c r="W368" i="6"/>
  <c r="W1292" i="6"/>
  <c r="T1319" i="6"/>
  <c r="W744" i="6"/>
  <c r="T1228" i="6"/>
  <c r="T1830" i="6"/>
  <c r="T255" i="6"/>
  <c r="T507" i="6"/>
  <c r="W1523" i="6"/>
  <c r="T515" i="6"/>
  <c r="T368" i="6"/>
  <c r="W1540" i="6"/>
  <c r="T692" i="6"/>
  <c r="W935" i="6"/>
  <c r="W730" i="6"/>
  <c r="T1075" i="6"/>
  <c r="T442" i="6"/>
  <c r="W1646" i="6"/>
  <c r="W479" i="6"/>
  <c r="W497" i="6"/>
  <c r="W646" i="6"/>
  <c r="W44" i="6"/>
  <c r="T749" i="6"/>
  <c r="W60" i="6"/>
  <c r="W682" i="6"/>
  <c r="T1845" i="6"/>
  <c r="T46" i="6"/>
  <c r="T1435" i="6"/>
  <c r="W1548" i="6"/>
  <c r="W1466" i="6"/>
  <c r="T387" i="6"/>
  <c r="T1203" i="6"/>
  <c r="T1424" i="6"/>
  <c r="T1017" i="6"/>
  <c r="T1732" i="6"/>
  <c r="T1233" i="6"/>
  <c r="W1793" i="6"/>
  <c r="W526" i="6"/>
  <c r="W623" i="6"/>
  <c r="W1861" i="6"/>
  <c r="T1928" i="6"/>
  <c r="T1622" i="6"/>
  <c r="T150" i="6"/>
  <c r="T474" i="6"/>
  <c r="T184" i="6"/>
  <c r="W34" i="6"/>
  <c r="T460" i="6"/>
  <c r="T643" i="6"/>
  <c r="T529" i="6"/>
  <c r="T1583" i="6"/>
  <c r="T1208" i="6"/>
  <c r="T592" i="6"/>
  <c r="W1298" i="6"/>
  <c r="W1283" i="6"/>
  <c r="W1624" i="6"/>
  <c r="W1041" i="6"/>
  <c r="T1619" i="6"/>
  <c r="W1374" i="6"/>
  <c r="W1894" i="6"/>
  <c r="T613" i="6"/>
  <c r="T1441" i="6"/>
  <c r="T1763" i="6"/>
  <c r="W542" i="6"/>
  <c r="T1924" i="6"/>
  <c r="T1395" i="6"/>
  <c r="T343" i="6"/>
  <c r="W306" i="6"/>
  <c r="W1176" i="6"/>
  <c r="W1914" i="6"/>
  <c r="W1175" i="6"/>
  <c r="W1868" i="6"/>
  <c r="W1363" i="6"/>
  <c r="W1546" i="6"/>
  <c r="W684" i="6"/>
  <c r="T1030" i="6"/>
  <c r="T1390" i="6"/>
  <c r="W430" i="6"/>
  <c r="W1509" i="6"/>
  <c r="T637" i="6"/>
  <c r="T475" i="6"/>
  <c r="T1333" i="6"/>
  <c r="W1551" i="6"/>
  <c r="W428" i="6"/>
  <c r="T1251" i="6"/>
  <c r="T39" i="6"/>
  <c r="W615" i="6"/>
  <c r="W1552" i="6"/>
  <c r="T977" i="6"/>
  <c r="T1944" i="6"/>
  <c r="T1195" i="6"/>
  <c r="W712" i="6"/>
  <c r="W1177" i="6"/>
  <c r="W1884" i="6"/>
  <c r="T439" i="6"/>
  <c r="W1821" i="6"/>
  <c r="T1739" i="6"/>
  <c r="T1418" i="6"/>
  <c r="T733" i="6"/>
  <c r="T338" i="6"/>
  <c r="T1029" i="6"/>
  <c r="T437" i="6"/>
  <c r="W1897" i="6"/>
  <c r="T1011" i="6"/>
  <c r="T729" i="6"/>
  <c r="T1501" i="6"/>
  <c r="W379" i="6"/>
  <c r="W1493" i="6"/>
  <c r="T172" i="6"/>
  <c r="T630" i="6"/>
  <c r="W559" i="6"/>
  <c r="T1383" i="6"/>
  <c r="W1842" i="6"/>
  <c r="T1901" i="6"/>
  <c r="T1164" i="6"/>
  <c r="T162" i="6"/>
  <c r="T1401" i="6"/>
  <c r="T125" i="6"/>
  <c r="W1568" i="6"/>
  <c r="W390" i="6"/>
  <c r="T273" i="6"/>
  <c r="W665" i="6"/>
  <c r="W275" i="6"/>
  <c r="W1266" i="6"/>
  <c r="T298" i="6"/>
  <c r="T1321" i="6"/>
  <c r="T1803" i="6"/>
  <c r="T1682" i="6"/>
  <c r="T541" i="6"/>
  <c r="W1499" i="6"/>
  <c r="W1612" i="6"/>
  <c r="T193" i="6"/>
  <c r="W258" i="6"/>
  <c r="W35" i="6"/>
  <c r="T488" i="6"/>
  <c r="W520" i="6"/>
  <c r="T1459" i="6"/>
  <c r="W1224" i="6"/>
  <c r="T1099" i="6"/>
  <c r="T104" i="6"/>
  <c r="T1477" i="6"/>
  <c r="T1360" i="6"/>
  <c r="T1811" i="6"/>
  <c r="W633" i="6"/>
  <c r="W710" i="6"/>
  <c r="W518" i="6"/>
  <c r="W1143" i="6"/>
  <c r="W1074" i="6"/>
  <c r="W1341" i="6"/>
  <c r="W1684" i="6"/>
  <c r="T1783" i="6"/>
  <c r="T1569" i="6"/>
  <c r="W1617" i="6"/>
  <c r="T522" i="6"/>
  <c r="T1688" i="6"/>
  <c r="T126" i="6"/>
  <c r="T181" i="6"/>
  <c r="W386" i="6"/>
  <c r="T1429" i="6"/>
  <c r="W1253" i="6"/>
  <c r="T604" i="6"/>
  <c r="T1129" i="6"/>
  <c r="W624" i="6"/>
  <c r="W1045" i="6"/>
  <c r="T1699" i="6"/>
  <c r="W1801" i="6"/>
  <c r="T1631" i="6"/>
  <c r="T1469" i="6"/>
  <c r="T768" i="6"/>
  <c r="W1707" i="6"/>
  <c r="T1714" i="6"/>
  <c r="T483" i="6"/>
  <c r="T1482" i="6"/>
  <c r="T1502" i="6"/>
  <c r="T1943" i="6"/>
  <c r="T1167" i="6"/>
  <c r="T121" i="6"/>
  <c r="W685" i="6"/>
  <c r="T271" i="6"/>
  <c r="W48" i="6"/>
  <c r="W327" i="6"/>
  <c r="T81" i="6"/>
  <c r="W1937" i="6"/>
  <c r="W63" i="6"/>
  <c r="T760" i="6"/>
  <c r="W539" i="6"/>
  <c r="T492" i="6"/>
  <c r="W1921" i="6"/>
  <c r="T1874" i="6"/>
  <c r="W618" i="6"/>
  <c r="W1715" i="6"/>
  <c r="W1199" i="6"/>
  <c r="T1697" i="6"/>
  <c r="T276" i="6"/>
  <c r="T385" i="6"/>
  <c r="W1307" i="6"/>
  <c r="W551" i="6"/>
  <c r="W99" i="6"/>
  <c r="W1623" i="6"/>
  <c r="T115" i="6"/>
  <c r="W721" i="6"/>
  <c r="W201" i="6"/>
  <c r="W435" i="6"/>
  <c r="W297" i="6"/>
  <c r="W196" i="6"/>
  <c r="T1643" i="6"/>
  <c r="W1122" i="6"/>
  <c r="T1249" i="6"/>
  <c r="W1843" i="6"/>
  <c r="T1202" i="6"/>
  <c r="T1387" i="6"/>
  <c r="W1767" i="6"/>
  <c r="W230" i="6"/>
  <c r="W476" i="6"/>
  <c r="W1259" i="6"/>
  <c r="T1716" i="6"/>
  <c r="W1940" i="6"/>
  <c r="W1416" i="6"/>
  <c r="T1651" i="6"/>
  <c r="T1231" i="6"/>
  <c r="T1609" i="6"/>
  <c r="T664" i="6"/>
  <c r="W1522" i="6"/>
  <c r="T197" i="6"/>
  <c r="W743" i="6"/>
  <c r="W1827" i="6"/>
  <c r="W515" i="6"/>
  <c r="T1440" i="6"/>
  <c r="W1712" i="6"/>
  <c r="T1791" i="6"/>
  <c r="T1497" i="6"/>
  <c r="T1123" i="6"/>
  <c r="T1841" i="6"/>
  <c r="W454" i="6"/>
  <c r="T392" i="6"/>
  <c r="W1641" i="6"/>
  <c r="T1890" i="6"/>
  <c r="W1659" i="6"/>
  <c r="T651" i="6"/>
  <c r="T1372" i="6"/>
  <c r="T1515" i="6"/>
  <c r="W1938" i="6"/>
  <c r="W175" i="6"/>
  <c r="T1131" i="6"/>
  <c r="W403" i="6"/>
  <c r="T1689" i="6"/>
  <c r="T1859" i="6"/>
  <c r="W1052" i="6"/>
  <c r="W1275" i="6"/>
  <c r="T514" i="6"/>
  <c r="W1638" i="6"/>
  <c r="W438" i="6"/>
  <c r="T1138" i="6"/>
  <c r="T3" i="6"/>
  <c r="W548" i="6"/>
  <c r="T1638" i="6"/>
  <c r="T1916" i="6"/>
  <c r="W644" i="6"/>
  <c r="T535" i="6"/>
  <c r="T1599" i="6"/>
  <c r="W205" i="6"/>
  <c r="W277" i="6"/>
  <c r="W1186" i="6"/>
  <c r="W61" i="6"/>
  <c r="T531" i="6"/>
  <c r="W87" i="6"/>
  <c r="T1092" i="6"/>
  <c r="W956" i="6"/>
  <c r="T1308" i="6"/>
  <c r="W1927" i="6"/>
  <c r="T1423" i="6"/>
  <c r="W1417" i="6"/>
  <c r="T190" i="6"/>
  <c r="W353" i="6"/>
  <c r="T1558" i="6"/>
  <c r="W1852" i="6"/>
  <c r="T61" i="6"/>
  <c r="T1636" i="6"/>
  <c r="W1824" i="6"/>
  <c r="W1722" i="6"/>
  <c r="W1126" i="6"/>
  <c r="W1743" i="6"/>
  <c r="T1301" i="6"/>
  <c r="W742" i="6"/>
  <c r="T200" i="6"/>
  <c r="W15" i="6"/>
  <c r="T1278" i="6"/>
  <c r="T1197" i="6"/>
  <c r="W317" i="6"/>
  <c r="T1521" i="6"/>
  <c r="W1203" i="6"/>
  <c r="W268" i="6"/>
  <c r="W105" i="6"/>
  <c r="W1876" i="6"/>
  <c r="T1246" i="6"/>
  <c r="T220" i="6"/>
  <c r="W756" i="6"/>
  <c r="T1041" i="6"/>
  <c r="W1630" i="6"/>
  <c r="T1209" i="6"/>
  <c r="T626" i="6"/>
  <c r="T34" i="6"/>
  <c r="W198" i="6"/>
  <c r="T367" i="6"/>
  <c r="T624" i="6"/>
  <c r="T1781" i="6"/>
  <c r="W1296" i="6"/>
  <c r="T1918" i="6"/>
  <c r="T450" i="6"/>
  <c r="W648" i="6"/>
  <c r="W1924" i="6"/>
  <c r="T1335" i="6"/>
  <c r="T1484" i="6"/>
  <c r="W1451" i="6"/>
  <c r="W1577" i="6"/>
  <c r="W305" i="6"/>
  <c r="W1830" i="6"/>
  <c r="W1412" i="6"/>
  <c r="T1192" i="6"/>
  <c r="W1187" i="6"/>
  <c r="T1721" i="6"/>
  <c r="W1373" i="6"/>
  <c r="T597" i="6"/>
  <c r="T1053" i="6"/>
  <c r="T609" i="6"/>
  <c r="W1035" i="6"/>
  <c r="W170" i="6"/>
  <c r="T238" i="6"/>
  <c r="T1043" i="6"/>
  <c r="W1453" i="6"/>
  <c r="W1130" i="6"/>
  <c r="T1430" i="6"/>
  <c r="T1832" i="6"/>
  <c r="W1713" i="6"/>
  <c r="T1824" i="6"/>
  <c r="W1545" i="6"/>
  <c r="T1595" i="6"/>
  <c r="W182" i="6"/>
  <c r="W406" i="6"/>
  <c r="W1695" i="6"/>
  <c r="W1474" i="6"/>
  <c r="W541" i="6"/>
  <c r="W26" i="6"/>
  <c r="W1220" i="6"/>
  <c r="W370" i="6"/>
  <c r="W694" i="6"/>
  <c r="T290" i="6"/>
  <c r="T1010" i="6"/>
  <c r="T7" i="6"/>
  <c r="W1146" i="6"/>
  <c r="T1388" i="6"/>
  <c r="W1664" i="6"/>
  <c r="T1161" i="6"/>
  <c r="W1439" i="6"/>
  <c r="T1524" i="6"/>
  <c r="W1368" i="6"/>
  <c r="W160" i="6"/>
  <c r="W250" i="6"/>
  <c r="W125" i="6"/>
  <c r="T211" i="6"/>
  <c r="T593" i="6"/>
  <c r="T1933" i="6"/>
  <c r="T1122" i="6"/>
  <c r="T1168" i="6"/>
  <c r="T1292" i="6"/>
  <c r="T1623" i="6"/>
  <c r="W1048" i="6"/>
  <c r="T1045" i="6"/>
  <c r="T659" i="6"/>
  <c r="W448" i="6"/>
  <c r="W66" i="6"/>
  <c r="W642" i="6"/>
  <c r="T389" i="6"/>
  <c r="W510" i="6"/>
  <c r="W1267" i="6"/>
  <c r="T1522" i="6"/>
  <c r="T360" i="6"/>
  <c r="W1558" i="6"/>
  <c r="T355" i="6"/>
  <c r="T108" i="6"/>
  <c r="W1507" i="6"/>
  <c r="W1633" i="6"/>
  <c r="W338" i="6"/>
  <c r="T1307" i="6"/>
  <c r="W1883" i="6"/>
  <c r="W7" i="6"/>
  <c r="T1314" i="6"/>
  <c r="W1257" i="6"/>
  <c r="T10" i="6"/>
  <c r="T206" i="6"/>
  <c r="W1697" i="6"/>
  <c r="W1690" i="6"/>
  <c r="W1809" i="6"/>
  <c r="W1879" i="6"/>
  <c r="T1945" i="6"/>
  <c r="T14" i="6"/>
  <c r="T1306" i="6"/>
  <c r="W726" i="6"/>
  <c r="T443" i="6"/>
  <c r="W865" i="6"/>
  <c r="T548" i="6"/>
  <c r="W1105" i="6"/>
  <c r="W478" i="6"/>
  <c r="W1276" i="6"/>
  <c r="T612" i="6"/>
  <c r="T420" i="6"/>
  <c r="T679" i="6"/>
  <c r="T1762" i="6"/>
  <c r="W1841" i="6"/>
  <c r="W375" i="6"/>
  <c r="W1411" i="6"/>
  <c r="T736" i="6"/>
  <c r="T1198" i="6"/>
  <c r="T1570" i="6"/>
  <c r="W369" i="6"/>
  <c r="T1844" i="6"/>
  <c r="W906" i="6"/>
  <c r="T1349" i="6"/>
  <c r="W341" i="6"/>
  <c r="W81" i="6"/>
  <c r="W1123" i="6"/>
  <c r="W218" i="6"/>
  <c r="T205" i="6"/>
  <c r="T1898" i="6"/>
  <c r="T157" i="6"/>
  <c r="T1629" i="6"/>
  <c r="T9" i="6"/>
  <c r="W1325" i="6"/>
  <c r="T703" i="6"/>
  <c r="W432" i="6"/>
  <c r="T1015" i="6"/>
  <c r="T1144" i="6"/>
  <c r="W1926" i="6"/>
  <c r="W1304" i="6"/>
  <c r="W1838" i="6"/>
  <c r="T1770" i="6"/>
  <c r="W465" i="6"/>
  <c r="T1598" i="6"/>
  <c r="W1057" i="6"/>
  <c r="T719" i="6"/>
  <c r="T175" i="6"/>
  <c r="W535" i="6"/>
  <c r="T568" i="6"/>
  <c r="W1877" i="6"/>
  <c r="W1513" i="6"/>
  <c r="T708" i="6"/>
  <c r="W1442" i="6"/>
  <c r="T1683" i="6"/>
  <c r="T329" i="6"/>
  <c r="W468" i="6"/>
  <c r="W364" i="6"/>
  <c r="W1649" i="6"/>
  <c r="T1740" i="6"/>
  <c r="T1359" i="6"/>
  <c r="T82" i="6"/>
  <c r="W295" i="6"/>
  <c r="T1446" i="6"/>
  <c r="T1100" i="6"/>
  <c r="T987" i="6"/>
  <c r="W705" i="6"/>
  <c r="W1312" i="6"/>
  <c r="W1166" i="6"/>
  <c r="T1575" i="6"/>
  <c r="T546" i="6"/>
  <c r="W154" i="6"/>
  <c r="T746" i="6"/>
  <c r="T1042" i="6"/>
  <c r="W663" i="6"/>
  <c r="T1374" i="6"/>
  <c r="W76" i="6"/>
  <c r="W178" i="6"/>
  <c r="T122" i="6"/>
  <c r="T1489" i="6"/>
  <c r="T1199" i="6"/>
  <c r="W1125" i="6"/>
  <c r="W691" i="6"/>
  <c r="T1785" i="6"/>
  <c r="T112" i="6"/>
  <c r="W1269" i="6"/>
  <c r="W640" i="6"/>
  <c r="W761" i="6"/>
  <c r="W1636" i="6"/>
  <c r="W1590" i="6"/>
  <c r="T1536" i="6"/>
  <c r="T1047" i="6"/>
  <c r="W1863" i="6"/>
  <c r="W759" i="6"/>
  <c r="T1065" i="6"/>
  <c r="W1068" i="6"/>
  <c r="T449" i="6"/>
  <c r="T1852" i="6"/>
  <c r="W1536" i="6"/>
  <c r="T1294" i="6"/>
  <c r="T1786" i="6"/>
  <c r="W533" i="6"/>
  <c r="W1870" i="6"/>
  <c r="W1427" i="6"/>
  <c r="W193" i="6"/>
  <c r="W1027" i="6"/>
  <c r="T401" i="6"/>
  <c r="T1158" i="6"/>
  <c r="T1256" i="6"/>
  <c r="W1595" i="6"/>
  <c r="T1849" i="6"/>
  <c r="T1165" i="6"/>
  <c r="W1171" i="6"/>
  <c r="W232" i="6"/>
  <c r="T1014" i="6"/>
  <c r="T373" i="6"/>
  <c r="W568" i="6"/>
  <c r="W355" i="6"/>
  <c r="W1934" i="6"/>
  <c r="W1888" i="6"/>
  <c r="T80" i="6"/>
  <c r="T1425" i="6"/>
  <c r="W1399" i="6"/>
  <c r="T1369" i="6"/>
  <c r="T986" i="6"/>
  <c r="T1591" i="6"/>
  <c r="T1827" i="6"/>
  <c r="T1160" i="6"/>
  <c r="W1497" i="6"/>
  <c r="T1820" i="6"/>
  <c r="W1485" i="6"/>
  <c r="W1848" i="6"/>
  <c r="T1434" i="6"/>
  <c r="T1421" i="6"/>
  <c r="T64" i="6"/>
  <c r="W1593" i="6"/>
  <c r="W722" i="6"/>
  <c r="T1725" i="6"/>
  <c r="W1908" i="6"/>
  <c r="W1520" i="6"/>
  <c r="T1376" i="6"/>
  <c r="T1627" i="6"/>
  <c r="W650" i="6"/>
  <c r="W1893" i="6"/>
  <c r="T1016" i="6"/>
  <c r="T1224" i="6"/>
  <c r="T1641" i="6"/>
  <c r="W466" i="6"/>
  <c r="W1496" i="6"/>
  <c r="T1523" i="6"/>
  <c r="T1130" i="6"/>
  <c r="T1186" i="6"/>
  <c r="W303" i="6"/>
  <c r="T617" i="6"/>
  <c r="T1608" i="6"/>
  <c r="W1913" i="6"/>
  <c r="W581" i="6"/>
  <c r="T1445" i="6"/>
  <c r="T1267" i="6"/>
  <c r="T69" i="6"/>
  <c r="W1691" i="6"/>
  <c r="W314" i="6"/>
  <c r="W1698" i="6"/>
  <c r="W1119" i="6"/>
  <c r="W597" i="6"/>
  <c r="W455" i="6"/>
  <c r="T107" i="6"/>
  <c r="T1259" i="6"/>
  <c r="W194" i="6"/>
  <c r="W1235" i="6"/>
  <c r="T1049" i="6"/>
  <c r="T1691" i="6"/>
  <c r="W1336" i="6"/>
  <c r="T1941" i="6"/>
  <c r="T1057" i="6"/>
  <c r="W371" i="6"/>
  <c r="T618" i="6"/>
  <c r="W1334" i="6"/>
  <c r="W1306" i="6"/>
  <c r="W584" i="6"/>
  <c r="T1025" i="6"/>
  <c r="W1700" i="6"/>
  <c r="W1447" i="6"/>
  <c r="T1510" i="6"/>
  <c r="T1589" i="6"/>
  <c r="T657" i="6"/>
  <c r="W1124" i="6"/>
  <c r="T753" i="6"/>
  <c r="W936" i="6"/>
  <c r="W1061" i="6"/>
  <c r="W590" i="6"/>
  <c r="T362" i="6"/>
  <c r="W328" i="6"/>
  <c r="W290" i="6"/>
  <c r="W185" i="6"/>
  <c r="T1897" i="6"/>
  <c r="T372" i="6"/>
  <c r="W1475" i="6"/>
  <c r="W70" i="6"/>
  <c r="W1158" i="6"/>
  <c r="T878" i="6"/>
  <c r="W1037" i="6"/>
  <c r="T156" i="6"/>
  <c r="T1358" i="6"/>
  <c r="T1096" i="6"/>
  <c r="W1065" i="6"/>
  <c r="W1448" i="6"/>
  <c r="T49" i="6"/>
  <c r="W1501" i="6"/>
  <c r="T1361" i="6"/>
  <c r="T526" i="6"/>
  <c r="W1918" i="6"/>
  <c r="W723" i="6"/>
  <c r="W713" i="6"/>
  <c r="W322" i="6"/>
  <c r="W152" i="6"/>
  <c r="W202" i="6"/>
  <c r="W1120" i="6"/>
  <c r="W1345" i="6"/>
  <c r="W1060" i="6"/>
  <c r="T702" i="6"/>
  <c r="W1245" i="6"/>
  <c r="W80" i="6"/>
  <c r="T287" i="6"/>
  <c r="W1532" i="6"/>
  <c r="W1309" i="6"/>
  <c r="W436" i="6"/>
  <c r="T1094" i="6"/>
  <c r="T1672" i="6"/>
  <c r="W517" i="6"/>
  <c r="W1469" i="6"/>
  <c r="T759" i="6"/>
  <c r="W508" i="6"/>
  <c r="T1929" i="6"/>
  <c r="T445" i="6"/>
  <c r="T1069" i="6"/>
  <c r="T1463" i="6"/>
  <c r="W1430" i="6"/>
  <c r="T1675" i="6"/>
  <c r="W662" i="6"/>
  <c r="T55" i="6"/>
  <c r="W1184" i="6"/>
  <c r="W36" i="6"/>
  <c r="T1802" i="6"/>
  <c r="W606" i="6"/>
  <c r="W1494" i="6"/>
  <c r="W1104" i="6"/>
  <c r="T578" i="6"/>
  <c r="T71" i="6"/>
  <c r="T67" i="6"/>
  <c r="W272" i="6"/>
  <c r="T1532" i="6"/>
  <c r="T1060" i="6"/>
  <c r="T1465" i="6"/>
  <c r="W620" i="6"/>
  <c r="T1664" i="6"/>
  <c r="W132" i="6"/>
  <c r="W502" i="6"/>
  <c r="T1923" i="6"/>
  <c r="T1696" i="6"/>
  <c r="W1222" i="6"/>
  <c r="W607" i="6"/>
  <c r="W1038" i="6"/>
  <c r="T682" i="6"/>
  <c r="W260" i="6"/>
  <c r="W1905" i="6"/>
  <c r="T1234" i="6"/>
  <c r="W184" i="6"/>
  <c r="T561" i="6"/>
  <c r="T508" i="6"/>
  <c r="W573" i="6"/>
  <c r="T1914" i="6"/>
  <c r="W391" i="6"/>
  <c r="T586" i="6"/>
  <c r="T130" i="6"/>
  <c r="W1141" i="6"/>
  <c r="T761" i="6"/>
  <c r="W1063" i="6"/>
  <c r="W241" i="6"/>
  <c r="W1201" i="6"/>
  <c r="W1596" i="6"/>
  <c r="W1569" i="6"/>
  <c r="W1207" i="6"/>
  <c r="T1407" i="6"/>
  <c r="T1764" i="6"/>
  <c r="T1104" i="6"/>
  <c r="T484" i="6"/>
  <c r="W552" i="6"/>
  <c r="T1266" i="6"/>
  <c r="T496" i="6"/>
  <c r="T655" i="6"/>
  <c r="T313" i="6"/>
  <c r="T478" i="6"/>
  <c r="W1455" i="6"/>
  <c r="W111" i="6"/>
  <c r="W103" i="6"/>
  <c r="W206" i="6"/>
  <c r="T769" i="6"/>
  <c r="W1324" i="6"/>
  <c r="T1416" i="6"/>
  <c r="T1089" i="6"/>
  <c r="T308" i="6"/>
  <c r="W1021" i="6"/>
  <c r="T1878" i="6"/>
  <c r="W1727" i="6"/>
  <c r="W1350" i="6"/>
  <c r="W1025" i="6"/>
  <c r="T8" i="6"/>
  <c r="T436" i="6"/>
  <c r="W655" i="6"/>
  <c r="T87" i="6"/>
  <c r="T718" i="6"/>
  <c r="T1455" i="6"/>
  <c r="W90" i="6"/>
  <c r="T1276" i="6"/>
  <c r="T1205" i="6"/>
  <c r="T174" i="6"/>
  <c r="T1116" i="6"/>
  <c r="T1215" i="6"/>
  <c r="T1019" i="6"/>
  <c r="T1757" i="6"/>
  <c r="T1728" i="6"/>
  <c r="W725" i="6"/>
  <c r="T710" i="6"/>
  <c r="T328" i="6"/>
  <c r="W596" i="6"/>
  <c r="W1510" i="6"/>
  <c r="T1048" i="6"/>
  <c r="W1454" i="6"/>
  <c r="W1653" i="6"/>
  <c r="W129" i="6"/>
  <c r="W1616" i="6"/>
  <c r="T1137" i="6"/>
  <c r="W1791" i="6"/>
  <c r="W434" i="6"/>
  <c r="T1264" i="6"/>
  <c r="T1656" i="6"/>
  <c r="W445" i="6"/>
  <c r="T1411" i="6"/>
  <c r="T366" i="6"/>
  <c r="T1454" i="6"/>
  <c r="W1782" i="6"/>
  <c r="W1436" i="6"/>
  <c r="W1906" i="6"/>
  <c r="T1840" i="6"/>
  <c r="T1777" i="6"/>
  <c r="W1349" i="6"/>
  <c r="T699" i="6"/>
  <c r="W1010" i="6"/>
  <c r="W703" i="6"/>
  <c r="W734" i="6"/>
  <c r="W188" i="6"/>
  <c r="T1744" i="6"/>
  <c r="T528" i="6"/>
  <c r="W1895" i="6"/>
  <c r="W1049" i="6"/>
  <c r="W1031" i="6"/>
  <c r="T1782" i="6"/>
  <c r="T469" i="6"/>
  <c r="W601" i="6"/>
  <c r="T1178" i="6"/>
  <c r="T233" i="6"/>
  <c r="W1250" i="6"/>
  <c r="W1585" i="6"/>
  <c r="T1815" i="6"/>
  <c r="W1310" i="6"/>
  <c r="T1829" i="6"/>
  <c r="T1485" i="6"/>
  <c r="W1020" i="6"/>
  <c r="T1590" i="6"/>
  <c r="T1031" i="6"/>
  <c r="T138" i="6"/>
  <c r="W1287" i="6"/>
  <c r="W587" i="6"/>
  <c r="T1035" i="6"/>
  <c r="T1182" i="6"/>
  <c r="T1242" i="6"/>
  <c r="W841" i="6"/>
  <c r="W1067" i="6"/>
  <c r="T1935" i="6"/>
  <c r="W248" i="6"/>
  <c r="T757" i="6"/>
  <c r="W1387" i="6"/>
  <c r="T1883" i="6"/>
  <c r="W159" i="6"/>
  <c r="W641" i="6"/>
  <c r="T6" i="6"/>
  <c r="T1132" i="6"/>
  <c r="T841" i="6"/>
  <c r="T472" i="6"/>
  <c r="W1935" i="6"/>
  <c r="T1012" i="6"/>
  <c r="T133" i="6"/>
  <c r="T1236" i="6"/>
  <c r="W757" i="6"/>
  <c r="T1288" i="6"/>
  <c r="W29" i="6"/>
  <c r="W1787" i="6"/>
  <c r="W1132" i="6"/>
  <c r="W1347" i="6"/>
  <c r="T1738" i="6"/>
  <c r="W866" i="6"/>
  <c r="T1449" i="6"/>
  <c r="T1074" i="6"/>
  <c r="T461" i="6"/>
  <c r="W1714" i="6"/>
  <c r="W195" i="6"/>
  <c r="W661" i="6"/>
  <c r="T1787" i="6"/>
  <c r="T257" i="6"/>
  <c r="T1347" i="6"/>
  <c r="T399" i="6"/>
  <c r="T1464" i="6"/>
  <c r="T547" i="6"/>
  <c r="T139" i="6"/>
  <c r="W1720" i="6"/>
  <c r="T196" i="6"/>
  <c r="W1847" i="6"/>
  <c r="W5" i="6"/>
  <c r="T1800" i="6"/>
  <c r="W293" i="6"/>
  <c r="W1252" i="6"/>
  <c r="T1650" i="6"/>
  <c r="T1393" i="6"/>
  <c r="T335" i="6"/>
  <c r="T545" i="6"/>
  <c r="W358" i="6"/>
  <c r="W137" i="6"/>
  <c r="T1611" i="6"/>
  <c r="T336" i="6"/>
  <c r="T261" i="6"/>
  <c r="T394" i="6"/>
  <c r="T1398" i="6"/>
  <c r="W397" i="6"/>
  <c r="W335" i="6"/>
  <c r="T1896" i="6"/>
  <c r="T1541" i="6"/>
  <c r="T1379" i="6"/>
  <c r="W1790" i="6"/>
  <c r="T1108" i="6"/>
  <c r="T919" i="6"/>
  <c r="T397" i="6"/>
  <c r="W1183" i="6"/>
  <c r="T1181" i="6"/>
  <c r="W227" i="6"/>
  <c r="T243" i="6"/>
  <c r="W291" i="6"/>
  <c r="T1277" i="6"/>
  <c r="W1541" i="6"/>
  <c r="W1529" i="6"/>
  <c r="T1790" i="6"/>
  <c r="W1114" i="6"/>
  <c r="T175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 authorId="0" shapeId="0" xr:uid="{00000000-0006-0000-0100-000001000000}">
      <text>
        <r>
          <rPr>
            <b/>
            <sz val="9"/>
            <color indexed="81"/>
            <rFont val="Tahoma"/>
            <family val="2"/>
          </rPr>
          <t xml:space="preserve">Green highlights were manually added since funds are now inactive in Cardinal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4" authorId="0" shapeId="0" xr:uid="{611CA8F0-CC98-481F-80D3-9E8687BB3712}">
      <text>
        <r>
          <rPr>
            <b/>
            <sz val="9"/>
            <color indexed="81"/>
            <rFont val="Tahoma"/>
            <family val="2"/>
          </rPr>
          <t>Author:</t>
        </r>
        <r>
          <rPr>
            <sz val="9"/>
            <color indexed="81"/>
            <rFont val="Tahoma"/>
            <family val="2"/>
          </rPr>
          <t xml:space="preserve">
151 per Vera at DOA, does not match signatory card
</t>
        </r>
      </text>
    </comment>
    <comment ref="D35" authorId="0" shapeId="0" xr:uid="{8454D808-5553-4B2B-BA07-C1A60F4BFFBA}">
      <text>
        <r>
          <rPr>
            <b/>
            <sz val="9"/>
            <color indexed="81"/>
            <rFont val="Tahoma"/>
            <family val="2"/>
          </rPr>
          <t>Author:</t>
        </r>
        <r>
          <rPr>
            <sz val="9"/>
            <color indexed="81"/>
            <rFont val="Tahoma"/>
            <family val="2"/>
          </rPr>
          <t xml:space="preserve">
151 per Vera at DOA, does not match signatory card
</t>
        </r>
      </text>
    </comment>
    <comment ref="D70" authorId="0" shapeId="0" xr:uid="{DD9CA48F-AA75-48BA-98D1-876CD2EB32F0}">
      <text>
        <r>
          <rPr>
            <b/>
            <sz val="9"/>
            <color indexed="81"/>
            <rFont val="Tahoma"/>
            <family val="2"/>
          </rPr>
          <t>Author:</t>
        </r>
        <r>
          <rPr>
            <sz val="9"/>
            <color indexed="81"/>
            <rFont val="Tahoma"/>
            <family val="2"/>
          </rPr>
          <t xml:space="preserve">
765 stated on signatory card, however DOE completes directive work for this agency
</t>
        </r>
      </text>
    </comment>
    <comment ref="D77" authorId="0" shapeId="0" xr:uid="{07D23423-96FC-4F9F-A3E6-F26B51677774}">
      <text>
        <r>
          <rPr>
            <b/>
            <sz val="9"/>
            <color indexed="81"/>
            <rFont val="Tahoma"/>
            <family val="2"/>
          </rPr>
          <t>Author:</t>
        </r>
        <r>
          <rPr>
            <sz val="9"/>
            <color indexed="81"/>
            <rFont val="Tahoma"/>
            <family val="2"/>
          </rPr>
          <t xml:space="preserve">
151 per Vera at DOA, does not match signatory card
</t>
        </r>
      </text>
    </comment>
    <comment ref="D94" authorId="0" shapeId="0" xr:uid="{CDD95A8E-FF58-4F14-911B-DC214E63A159}">
      <text>
        <r>
          <rPr>
            <b/>
            <sz val="9"/>
            <color indexed="81"/>
            <rFont val="Tahoma"/>
            <family val="2"/>
          </rPr>
          <t>Author:</t>
        </r>
        <r>
          <rPr>
            <sz val="9"/>
            <color indexed="81"/>
            <rFont val="Tahoma"/>
            <family val="2"/>
          </rPr>
          <t xml:space="preserve">
151 per Vera at DOA, does not match signatory card
</t>
        </r>
      </text>
    </comment>
    <comment ref="D113" authorId="0" shapeId="0" xr:uid="{4B8F6967-AEFA-47E2-8C2A-5CEAD0BA5751}">
      <text>
        <r>
          <rPr>
            <b/>
            <sz val="9"/>
            <color indexed="81"/>
            <rFont val="Tahoma"/>
            <family val="2"/>
          </rPr>
          <t>Author:</t>
        </r>
        <r>
          <rPr>
            <sz val="9"/>
            <color indexed="81"/>
            <rFont val="Tahoma"/>
            <family val="2"/>
          </rPr>
          <t xml:space="preserve">
signatory card reflects 701, however 711 reports for 711</t>
        </r>
      </text>
    </comment>
    <comment ref="D134" authorId="0" shapeId="0" xr:uid="{3383DA3B-5647-4F60-8032-602C2C4E8590}">
      <text>
        <r>
          <rPr>
            <b/>
            <sz val="9"/>
            <color indexed="81"/>
            <rFont val="Tahoma"/>
            <family val="2"/>
          </rPr>
          <t>Author:</t>
        </r>
        <r>
          <rPr>
            <sz val="9"/>
            <color indexed="81"/>
            <rFont val="Tahoma"/>
            <family val="2"/>
          </rPr>
          <t xml:space="preserve">
151 per Vera at DOA, does not match signatory card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 authorId="0" shapeId="0" xr:uid="{5EA65A33-23E2-4569-A584-6585E3CDD065}">
      <text>
        <r>
          <rPr>
            <b/>
            <sz val="9"/>
            <color indexed="81"/>
            <rFont val="Tahoma"/>
            <family val="2"/>
          </rPr>
          <t xml:space="preserve">Green highlights were manually added since funds are now inactive in Cardinal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 authorId="0" shapeId="0" xr:uid="{DE7DE2D1-9E1F-49B6-A079-B3091E969A2E}">
      <text>
        <r>
          <rPr>
            <b/>
            <sz val="9"/>
            <color indexed="81"/>
            <rFont val="Tahoma"/>
            <family val="2"/>
          </rPr>
          <t xml:space="preserve">Green highlights were manually added since funds are now inactive in Cardinal
</t>
        </r>
      </text>
    </comment>
  </commentList>
</comments>
</file>

<file path=xl/sharedStrings.xml><?xml version="1.0" encoding="utf-8"?>
<sst xmlns="http://schemas.openxmlformats.org/spreadsheetml/2006/main" count="41360" uniqueCount="9137">
  <si>
    <t>Fund</t>
  </si>
  <si>
    <t>01000</t>
  </si>
  <si>
    <t>A</t>
  </si>
  <si>
    <t>General Fund</t>
  </si>
  <si>
    <t>N</t>
  </si>
  <si>
    <t>02001</t>
  </si>
  <si>
    <t>SUPCT Special Revenue Fund</t>
  </si>
  <si>
    <t>Accounts for sales tax collected from the sale of Virginia Reports and Court of Appeals Reports for use by the Supreme Court.</t>
  </si>
  <si>
    <t>02002</t>
  </si>
  <si>
    <t>VCSC Special Revenue Fund</t>
  </si>
  <si>
    <t>This fund accounts for sales tax collected from the sale of sentencing guidelines training manuals and funds used to fund commission activities.</t>
  </si>
  <si>
    <t>02003</t>
  </si>
  <si>
    <t>DBHDS Special Revenue Fund</t>
  </si>
  <si>
    <t>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t>
  </si>
  <si>
    <t>02004</t>
  </si>
  <si>
    <t>Comm on Civics Education Fund</t>
  </si>
  <si>
    <t>Per Code of VA §30-351 this fund is a special nonreverting fund to be used for the purpose of educating students on the importance of citizen involvement, promoting the study of state and local government and enhancing communication and collaboration among organizations in the Commonwealth that conduct civics education.</t>
  </si>
  <si>
    <t>02005</t>
  </si>
  <si>
    <t>Tax Special Revenue Fund</t>
  </si>
  <si>
    <t>This fund accounts for Local Assessment Training.</t>
  </si>
  <si>
    <t>02010</t>
  </si>
  <si>
    <t>Garnishment/Child Support Fees</t>
  </si>
  <si>
    <t>Accounts for fee charged to do a payroll deduction for court ordered garnishment/child support.  Funds are transferred to the general fund.</t>
  </si>
  <si>
    <t>02011</t>
  </si>
  <si>
    <t>DOA Statewide Accounting Svcs</t>
  </si>
  <si>
    <t>This fund is used for recoveries from the Health Insurance Fund for services rendered and other miscellaneous statewide activities.</t>
  </si>
  <si>
    <t>02012</t>
  </si>
  <si>
    <t>Firearms Transaction Program</t>
  </si>
  <si>
    <t>Accounts for the background investigation fee on prospective gun buyers charged to gun dealers. All licensed dealers collect $2 for every trxn for which a criminal history check is required, except that a fee of $5 is collected for every out-of-state resident. Fee shall be transmitted to VSP by the last day of the month to offset the cost of conducting criminal history record information checks.</t>
  </si>
  <si>
    <t>02013</t>
  </si>
  <si>
    <t>VA Farmland Preservation Fund</t>
  </si>
  <si>
    <t>§ 3.2-201 - Special nonreverting fund consisting of all moneys appropriated to it by the General Assembly and such moneys as may be made available from any other source, public or private for farmland preservation. interest-retaining.   Solely used for the purposes of carrying out the duties of the Office of Farmland Preservation, including developing policies, creating educational programs, etc.</t>
  </si>
  <si>
    <t>02020</t>
  </si>
  <si>
    <t>Local Health Dist - Addtl Rev</t>
  </si>
  <si>
    <t>Accounts for funds received by the health departments from the local governments to support activities as directed by the locality's Board of Supervisors or City Council.  Funds are not matched with state funds. 100% Local Funds disbursed as directed by the Locality's Board of Supervisors or City Council.</t>
  </si>
  <si>
    <t>02021</t>
  </si>
  <si>
    <t>BOA Trust Fund</t>
  </si>
  <si>
    <t>This Trust Account provides a supplemental source of funds to the Board for its use in the study, research, investigation and adjudication of matters involving possible violations of statutes or regulations pertaining to the professional practices of any Certified Public Accountant (CPA) or CPA firm licensed in VA, or for other purposes  the Board determines to be germane and not funded elsewhere.</t>
  </si>
  <si>
    <t>02022</t>
  </si>
  <si>
    <t>Cntrl Rgstry Srch Fees-Non-Fed</t>
  </si>
  <si>
    <t>Accounts for the fee charged to search the central registry for findings of child abuse and/or neglect. Fees collected are used to help with administrative and operating cost within the program.  Any overage helps to subsidize the cost of background checks.</t>
  </si>
  <si>
    <t>02023</t>
  </si>
  <si>
    <t>State Primary Fee Fund</t>
  </si>
  <si>
    <t>This fund accounts for Primary elections filing fees paid by candidates for United States Senators, for representatives in Congress, and for the offices of Governor, Lieutenant Governor, and Attorney General.</t>
  </si>
  <si>
    <t>02024</t>
  </si>
  <si>
    <t>Training &amp; Forms Recovery Fund</t>
  </si>
  <si>
    <t>Accounts for revenues received for the sale of state applications and for training. Funds are used to pay costs of printing and conducting the training.</t>
  </si>
  <si>
    <t>02030</t>
  </si>
  <si>
    <t>Bed And Upholstery Sanitation</t>
  </si>
  <si>
    <t>Accounts for the license and inspection of bedding and upholstered furniture manufactured in Virginia.</t>
  </si>
  <si>
    <t>02031</t>
  </si>
  <si>
    <t>Medicaid Fraud Control Unit</t>
  </si>
  <si>
    <t>The initial Proceeds from the OxyContin lawsuit settlement, but can include additional Medicaid Fraud type settlement proceeds.   Funds are to be used to pay for 25% of the state share of the Medicaid Fraud Control Unit budget until exhausted.</t>
  </si>
  <si>
    <t>02032</t>
  </si>
  <si>
    <t>Tuition Assistance Grant Fund</t>
  </si>
  <si>
    <t>This fund is for the tax payer check off box income for the Tuition Assistance Grant to provide monetary assistance to residents of the Commonwealth who are enrolled in undergraduate or graduate programs in private Virginia colleges.  Funds can only be used for the TAG program.</t>
  </si>
  <si>
    <t>02033</t>
  </si>
  <si>
    <t>Civil War Site Preservation Fd</t>
  </si>
  <si>
    <t>02040</t>
  </si>
  <si>
    <t>Open-Space Preservation Fund</t>
  </si>
  <si>
    <t>This fund is for the VA Outdoors Foundation per 58.1-817. A $1 fee is imposed on every deed in which open-space easements are held by the Virginia Outdoors Foundation. The fee shall be collected as provided in § 58.1-812.</t>
  </si>
  <si>
    <t>02041</t>
  </si>
  <si>
    <t>Local Health District Mtch Rev</t>
  </si>
  <si>
    <t>Code of VA §32.1-30-31,the Local Health Departments operate under cooperative agreement between VDH and local government.  Local health operations are funded, in accordance with the terms of this agreement, with state funds, local match and fees for services.  Accounts for local match under terms of the cooperative agreement.  Unspent funds are returnable to the local government.</t>
  </si>
  <si>
    <t>02042</t>
  </si>
  <si>
    <t>Nurse Scholarship Fund</t>
  </si>
  <si>
    <t>This fund accounts for a $1 portion of nurse licensing fees that are used to fund nursing scholarships.  Scholarships are administered and awarded by the Board of Health.</t>
  </si>
  <si>
    <t>02043</t>
  </si>
  <si>
    <t>Background Search Fees</t>
  </si>
  <si>
    <t>02044</t>
  </si>
  <si>
    <t>State/Local Hospitalization</t>
  </si>
  <si>
    <t>Per Code of VA § 32.1-344-347, fund accounts for payments from localities share for indigent health care per partnership between state/localities. Funds used to make payments to hospitals for medical expenses of indigent people. Program cut during 2009 GA and only funds that are received are refunds of SLH program recipient claims paid in prior years that have been subsequently disallowed.</t>
  </si>
  <si>
    <t>02050</t>
  </si>
  <si>
    <t>Local Health District Srvc Fee</t>
  </si>
  <si>
    <t>Accounts for fees collected from clients for services provided at the local health department (LHD) which are expended proportionately with general funds allocated to LHD.  Per Code of VA §32.1-30-31, LHDs operate under a cooperative agreement between VDH and local government.  Per agreement, Local health operations are funded with state funds, local match and service fees.</t>
  </si>
  <si>
    <t>02051</t>
  </si>
  <si>
    <t>Semiconductor Mem/Logic Wafer</t>
  </si>
  <si>
    <t>Per the code of Virginia, any qualified manufacturer who makes a cumulative investment of specified amounts shall be entitled to receive an annual grant payment.  There a several threshholds of amounts invested and amounts granted.</t>
  </si>
  <si>
    <t>02052</t>
  </si>
  <si>
    <t>Probation &amp; Parole Officers Fd</t>
  </si>
  <si>
    <t>This fund accounts for supplements to the salaries of probation and parole officers provided by cities and counties.  Money must be used to increase state probation and parole officers' salaries with the total amount not to exceed fifty percent of the amount paid by the Commonwealth.</t>
  </si>
  <si>
    <t>02054</t>
  </si>
  <si>
    <t>Cost Recovery Audit Fund</t>
  </si>
  <si>
    <t>Appropriations to this fund are used to hire contractors to audit payments, invoices, contracts, etc.  Payment to the contractors is a percentage of the amount of the error discovered.Code of Virginia 2.2-1822.1</t>
  </si>
  <si>
    <t>02055</t>
  </si>
  <si>
    <t>Electronic Maintenance Fund</t>
  </si>
  <si>
    <t>Accounts for the police radio maintenance fee charged to other state agencies when VSP performs maintenance on these agency's police radios. Support the cost of maintaining the radios.  Formerly part of agy 156 special revenue. Per VSP, this fund is funded with Special Revenue dollars per the 2010 Appropriation Act.</t>
  </si>
  <si>
    <t>02060</t>
  </si>
  <si>
    <t>Statewide Contract Vndr Rebate</t>
  </si>
  <si>
    <t>Relates to eVA.  Revenue is generated from:  1) Recordation of rebates from vendors who are issued statewide contracts  2) Surcharges on items purchased from statewide contracts.  Funds are used to cover the management fund contract.</t>
  </si>
  <si>
    <t>02061</t>
  </si>
  <si>
    <t>Non-Federal 10% Admin Fee Fund</t>
  </si>
  <si>
    <t>Accounts for a 10% admin fee added to other ST agency's police patrol bills.  Per the Governor, these funds are to be used for salary inequity adjustments for sworn state police officers.   Formerly part of agy 156 special revenue. Per VSP, this fund can be used for any purpose with DPB approval.  Additionally, there is no statutory authority for this fund.</t>
  </si>
  <si>
    <t>02062</t>
  </si>
  <si>
    <t>Voluntary Solar Resource Dev</t>
  </si>
  <si>
    <t>Per §67-1302 of Code of VA, this fund will be used to collect voluntary contributions then loaned out to residents, nonprofits or commercial establishments in Virginia for the acquisition, installation or operation of photovoltaic device.  Consists of contributions by customers of electric utilities pursuant to §67-1301, other gifts and grants received by the Dept, and fund loan repayments.</t>
  </si>
  <si>
    <t>02063</t>
  </si>
  <si>
    <t>Anatomical Services-Bodies</t>
  </si>
  <si>
    <t>Accounts for the collecting, processing, storing, and sale of cadavers to be used for teaching in state medical schools.</t>
  </si>
  <si>
    <t>02070</t>
  </si>
  <si>
    <t>Distance Learning Reciprocity</t>
  </si>
  <si>
    <t>Distance Learning Reciprocity Agreements - code of VA section 23-9.14:3</t>
  </si>
  <si>
    <t>02072</t>
  </si>
  <si>
    <t>VA WW I &amp; II Commrtn Commssn</t>
  </si>
  <si>
    <t>2016 Acts of Assembly Chapter 780 Item 1, P.4</t>
  </si>
  <si>
    <t>02080</t>
  </si>
  <si>
    <t>SCC Pub Service Co Fee And Tax</t>
  </si>
  <si>
    <t>Per Code of VA § 58.1-2665, funds may be used only by the Commission and by Dept of Taxation as provided in § 58.1-2664, for making appraisals, assessments and collections against public service companies, for investigating and inspecting the properties or service(s) of such public service companies, and for the supervision and administration of all laws relative to such public service companies.</t>
  </si>
  <si>
    <t>02081</t>
  </si>
  <si>
    <t>Non-Tax Collection Servs Fund</t>
  </si>
  <si>
    <t>This fund accounts for debt collection and cost recovery services through CGI Technologies and Solutions, Inc., pursuant to Statement of Work 6 and 7 of the Enterprise Applications Master Services Agreement.  Moneys resulting from enhanced collections and  cost recoveries shall be held in the VA Technology Infrastructure Fund</t>
  </si>
  <si>
    <t>02083</t>
  </si>
  <si>
    <t>3rd Party Withholding Suspense</t>
  </si>
  <si>
    <t>This fund accounts for court ordered amounts withheld from Child Care provider payments processed via warrant registers and FICA tax withholdings from payments to Child Care Home Providers.</t>
  </si>
  <si>
    <t>02090</t>
  </si>
  <si>
    <t>SCC Ins Fees &amp; Assessments</t>
  </si>
  <si>
    <t>Fund accounts insurance fees collected and used for the regulation, supervision and examination of all entities subject to regulation under this title. Any references in the Code of VA to funds being paid directly into the state treasury and credited to the fund for the maint of the Bureau of Insurance shall hereinafter mean the "Bureau of Insurance Special Fund - State Corporation Commission."</t>
  </si>
  <si>
    <t>02100</t>
  </si>
  <si>
    <t>SCC Banking Fees</t>
  </si>
  <si>
    <t>Accounts for fees and assessments for the examination and supervision of banks, savings institutions etc.</t>
  </si>
  <si>
    <t>02101</t>
  </si>
  <si>
    <t>Acquisition Services Spec Fund</t>
  </si>
  <si>
    <t>Administered by VITA and used to finance procurement and contracting activities and programs unallowable for federal fund reimbursement.</t>
  </si>
  <si>
    <t>02102</t>
  </si>
  <si>
    <t>Local ASAP Deficit Funding</t>
  </si>
  <si>
    <t>DUI fees and charges are used to fund local program deficits.  These funds shall be utilized in the discretion of the Commission on VASAP to offset the costs of state programs and local programs run in conjunction with any county, city or town and costs incurred by the Commission.</t>
  </si>
  <si>
    <t>02103</t>
  </si>
  <si>
    <t>Med-Flight Operations</t>
  </si>
  <si>
    <t>Per the 2004 Acts of Assembly approved 6/25/2004, item 307-F, The Department of Health is required to transfer $1,045,375 to the Department of State Police for aviation (med-flight) operations.</t>
  </si>
  <si>
    <t>02104</t>
  </si>
  <si>
    <t>Nursing Facility Sanctions</t>
  </si>
  <si>
    <t>Accounts for civil money penalties levied against and collected from Medicaid nursing facilities. Funds must be applied to the protection of the health or property of residents of facilities that the State finds noncompliant.</t>
  </si>
  <si>
    <t>02107</t>
  </si>
  <si>
    <t>DLS Special Revenue Fund</t>
  </si>
  <si>
    <t>This fund is for fees collected for publications, such as The Session Summary and The Record.  The receipts are from photocopying services and the funds are not restricted.</t>
  </si>
  <si>
    <t>02108</t>
  </si>
  <si>
    <t>Code Commission Spec Rev Fund</t>
  </si>
  <si>
    <t>This fund accounts for payments from two Code of Virginia vendors who pay a set fee to obtain the updates to the Code of Virginia.  The collections cover the cost of providing the updates and general operations of the agency.  The revenue is from fees for online access to Code of VA website.  The funds are not restricted.</t>
  </si>
  <si>
    <t>02109</t>
  </si>
  <si>
    <t>Legis Automated Systems Fund</t>
  </si>
  <si>
    <t>DLAS special fund for revenue for various fees like subscriptions, publication/printing, creating specialized source data files, etc.</t>
  </si>
  <si>
    <t>02110</t>
  </si>
  <si>
    <t>Private Grant And Contract Rev</t>
  </si>
  <si>
    <t>02111</t>
  </si>
  <si>
    <t>Charge Card Rebate Fund</t>
  </si>
  <si>
    <t>This fund accounts for rebates earned on the Commonwealth's statewide charge card program.  The cost of administration as well as rebates due to political subdivisions are appropriated from this fund.  The remaining revenue reverts to the general fund at year end. Authorized by the Appropriation Act.</t>
  </si>
  <si>
    <t>02113</t>
  </si>
  <si>
    <t>CCV Special Revenue Fund</t>
  </si>
  <si>
    <t>Accounts for revenue collected from courts related to the cost of maintaining the Records Indexing System.</t>
  </si>
  <si>
    <t>02120</t>
  </si>
  <si>
    <t>Motor Vehicle Dealer Board</t>
  </si>
  <si>
    <t>Accounts for fees collected to license motor vehicle dealers and salespersons and various other fees.  Funds are transferred to the Motor Vehicle Dealer Board.</t>
  </si>
  <si>
    <t>02122</t>
  </si>
  <si>
    <t>DPB Special Revenue Fund</t>
  </si>
  <si>
    <t>This fund provides appropriation to DPB to defray staff and operational support costs to the Commonwealth Competition Council.</t>
  </si>
  <si>
    <t>02123</t>
  </si>
  <si>
    <t>DMA Special Revenue Fund</t>
  </si>
  <si>
    <t>Accounts for receipts from rental of military cottages and trailers, and MWR activities.</t>
  </si>
  <si>
    <t>02124</t>
  </si>
  <si>
    <t>Forest Mgmt State Owned Lands</t>
  </si>
  <si>
    <t>Funds are used to defray the cost of the sale and the cost of maintenance of the property from which the timber is removed.</t>
  </si>
  <si>
    <t>02125</t>
  </si>
  <si>
    <t>Aerospace Engn Manf Wrkfc Grnt</t>
  </si>
  <si>
    <t>Aerospace Engine Manufacturer Workforce Training Grant Fund</t>
  </si>
  <si>
    <t>02127</t>
  </si>
  <si>
    <t>VDEM Special Revenue Fund</t>
  </si>
  <si>
    <t>Accounts for funds received for the specific purpose of locality pass-thru.</t>
  </si>
  <si>
    <t>02128</t>
  </si>
  <si>
    <t>VA Veterans Care Cntr Spec Rev</t>
  </si>
  <si>
    <t>Virginia Veteran's Care Center.  The source of the funds is for daily charges based on a rate and is billed to Insurance Companies and Private Payers. Funds are to be used solely for providing services to veterans.</t>
  </si>
  <si>
    <t>02129</t>
  </si>
  <si>
    <t>DHRM Special Revenue Fund</t>
  </si>
  <si>
    <t>This fund is used to account for agency portion of administrative expenses related to running the state and The Local Choice health benefits program that is reimbursed from the Health Insurance Fund, Agency 149.</t>
  </si>
  <si>
    <t>02130</t>
  </si>
  <si>
    <t>Special Emergency Medical Srvc</t>
  </si>
  <si>
    <t>Accounts for a portion of the vehicle registration fees which are collected at DMV.  Funds are transferred to the Dept of Health to provide funding for rescue squad operations.  (25% of funds returned to locality to provide training and equipment--local revenue account)</t>
  </si>
  <si>
    <t>02132</t>
  </si>
  <si>
    <t>SBE Special Revenue Fund</t>
  </si>
  <si>
    <t>02133</t>
  </si>
  <si>
    <t>APA Special Revenue Fund</t>
  </si>
  <si>
    <t>Accounts for revenues from audits of cities, towns, agencies within the Commonwealth that handle state funds that are audited every other year and must pay 50% of the cost of the audit.  The reimbursement is accounted for in this fund and used for audit costs - excluding Circuit Courts and Center for Innovative Technology.</t>
  </si>
  <si>
    <t>02140</t>
  </si>
  <si>
    <t>DCJS Special Revenue Fund</t>
  </si>
  <si>
    <t>This fund accounts for licensing and registration fees and penalties for administration of the fund and recovery of the costs of licensing including background investigation.</t>
  </si>
  <si>
    <t>02141</t>
  </si>
  <si>
    <t>OAG Special Revenue Fund</t>
  </si>
  <si>
    <t>Accounts for special revenue received from legal billings of state agencies and other entities, judge awarded court costs to attorneys, Medicaid Fraud settlements transferred to DMAS, state and non-state grants (excl federal trust grants), and private donations (where authorized). DMAS transfers are not available for agency expenditure.</t>
  </si>
  <si>
    <t>02142</t>
  </si>
  <si>
    <t>Forfeited Bond Fund</t>
  </si>
  <si>
    <t>Revenue is performance bond forfeitures that are the result of nonperformance of reclamation of mined lands.  Disbursements from the Fund shall be used only to supplement bond proceeds in order to pay for the full cost of plugging and restoration in the event of a blanket bond forfeiture.</t>
  </si>
  <si>
    <t>02143</t>
  </si>
  <si>
    <t>DDC Special Revenue Fund</t>
  </si>
  <si>
    <t>02144</t>
  </si>
  <si>
    <t>Contract Collector Fund</t>
  </si>
  <si>
    <t>Accounts for monies collected by collectors and collection agencies appointed by or under contract with the Department of Taxation. Compensation shall be paid out of the Fund on warrant of the Comptroller. The Comptroller shall transfer to the appropriate general, nongeneral, or local fund all monies in excess of monies to be paid to persons under contract no later than June 30 each year.</t>
  </si>
  <si>
    <t>02145</t>
  </si>
  <si>
    <t>Data Lines Fund</t>
  </si>
  <si>
    <t>This fund accounts for non-general funding from DMV for the purpose of maintaining data lines (computer services.)  This fund was formerly part of fund 0200 at agency 156.</t>
  </si>
  <si>
    <t>02146</t>
  </si>
  <si>
    <t>SMV Special Revenue Fund</t>
  </si>
  <si>
    <t>Revenues are credited to this fund to be used for museum operations.</t>
  </si>
  <si>
    <t>02147</t>
  </si>
  <si>
    <t>OSIG Special Revenue Fund</t>
  </si>
  <si>
    <t>02148</t>
  </si>
  <si>
    <t>VCA Special Revenue Fund</t>
  </si>
  <si>
    <t>Accounts for funds that are used to assist the VA Commission for the Arts in promoting the arts in the Commonwealth. This is voluntary contributions for the Virginia Commission for the arts.</t>
  </si>
  <si>
    <t>02149</t>
  </si>
  <si>
    <t>Voluntary Remediation Fund</t>
  </si>
  <si>
    <t>Accounts for registration fees collected from persons conducting voluntary site remediation. Funds are used to defray the actual reasonable costs of the remediation.</t>
  </si>
  <si>
    <t>02150</t>
  </si>
  <si>
    <t>Automtn Of Vital Records Vault</t>
  </si>
  <si>
    <t>Per Code of VA § 32.1-273.1, this fund accounts for a portion ($4) of the fee charged for a certified copy of a vital record (birth, marriage or death certificates) or a search for such records.  The funds are to be used for the purpose of fully automating the system of vital records.</t>
  </si>
  <si>
    <t>02151</t>
  </si>
  <si>
    <t>Radiolgcl Emrgcy Preprdness Fd</t>
  </si>
  <si>
    <t>Code section 44-146.33 establishes the Radiological Emergency Preparedness Fund for use by the Department of Emergency Management.</t>
  </si>
  <si>
    <t>02152</t>
  </si>
  <si>
    <t>TD Special Revenue Fund</t>
  </si>
  <si>
    <t>This fund is used for Administration of the Security of Public Deposits Act and check printing for DSS, VEC and VRS.</t>
  </si>
  <si>
    <t>02153</t>
  </si>
  <si>
    <t>Natural Area Preservation Fund</t>
  </si>
  <si>
    <t>Accounts for general fund appropriations, gifts, and bequests. Funds are used to maintain a state registry of voluntarily protected natural areas.</t>
  </si>
  <si>
    <t>02154</t>
  </si>
  <si>
    <t>DMV Special Revenue Fund</t>
  </si>
  <si>
    <t>This fund is for receipts from donations, gifts, and loans to be used for alcohol safety education.</t>
  </si>
  <si>
    <t>02155</t>
  </si>
  <si>
    <t>TB Special Revenue Fund</t>
  </si>
  <si>
    <t>Per the 2009 Appropriation Act, the Commonwealth's share of cost to accommodate the refinancing of Regional Jail Reimbursement agreements through VPBA will be appropriated from the GF.  There is no statutory authority for the fund.</t>
  </si>
  <si>
    <t>02156</t>
  </si>
  <si>
    <t>VSP Special Revenue Fund</t>
  </si>
  <si>
    <t>This fund is used for revenue received in the current year to cover overtime expenditures from the prior year.</t>
  </si>
  <si>
    <t>02157</t>
  </si>
  <si>
    <t>Beehive Grant Fund</t>
  </si>
  <si>
    <t>This fund was established per § 3.2-4415.  The fund accounts for appropriations by the General Assembly and any gifts, grants, or donations from public or private sources.  Interest earned remains in the fund and does not revert to the general fund.  Grants are issued to individuals that purchase a new hive or purchase materials\supplies to construct a new hive.</t>
  </si>
  <si>
    <t>02159</t>
  </si>
  <si>
    <t>SWAM Owned Business Loan Fund</t>
  </si>
  <si>
    <t>Small,Women-owned, and Minority-owned Business Loan Fund - Code of VA Section 2.2-2311.1</t>
  </si>
  <si>
    <t>02160</t>
  </si>
  <si>
    <t>Locality Budget Redctn 2009-10</t>
  </si>
  <si>
    <t>This fund was set up to account for Locality Budget Reduction monies received by DOA per Chapter 879, Section 3-1.01 AA.</t>
  </si>
  <si>
    <t>02164</t>
  </si>
  <si>
    <t>Land Preservation Fund</t>
  </si>
  <si>
    <t>The Land Preservation Fund accounts for Land Preservation Revenue.  Receipts to this fund include payments received from taxpayers wanting to sell their Land Preservation Credit and distributions from the VA Land Conservation Foundation Board. Funds are used to support monitoring and enforcement of conservation and preservation purposes of the donated land interest.</t>
  </si>
  <si>
    <t>02165</t>
  </si>
  <si>
    <t>DHCD Special Revenue Fund</t>
  </si>
  <si>
    <t>Per code of VA § 36-85.19, fees are levied to cover admin expenses of this chapter by the Board/Dept&amp;#59; per § 36-137, a Levy of up to 2% of building permit fees auth (§ 36-105) to support training programs of the Building Code Academy (§ 36-139). Levy is collected/transmitted quarterly to DHCD. Localities maintaining indv or regional training academies accredited by DHCD retain such levy.</t>
  </si>
  <si>
    <t>02167</t>
  </si>
  <si>
    <t>Aerospace Engine Manufacturing</t>
  </si>
  <si>
    <t>02169</t>
  </si>
  <si>
    <t>Capital Asset Procurement Fund</t>
  </si>
  <si>
    <t>Fund is used to track capital asset expenditures funded through Federal funds and eligible for depreciation expense reimbursements.</t>
  </si>
  <si>
    <t>02170</t>
  </si>
  <si>
    <t>Onsite Sewage Indemnification</t>
  </si>
  <si>
    <t>Accounts for a portion of the fees charged for filing an application for an onsite sewage disposal system. These funds are used to assist any Virginia real property owner holding a valid septic tank permit when such system fails within three years of construction from the negligence of the Dept of Health.</t>
  </si>
  <si>
    <t>02171</t>
  </si>
  <si>
    <t>SCC Special Revenue Fund</t>
  </si>
  <si>
    <t>02173</t>
  </si>
  <si>
    <t>SCC-Clerks Office Registration</t>
  </si>
  <si>
    <t>Accounts for SCC clerk's office registration fee for foreign and domestic corporations. Excess fees are transferred to the general fund each year and reported as revenue of the general fund.  Per Code of VA § 13.1-775.1 D, Excess funds revert to the GF, however, the law clearly states that funds are only to be used for clerk's office operations (those funds not transferred to the GF)</t>
  </si>
  <si>
    <t>02176</t>
  </si>
  <si>
    <t>VA Winegrowers' Productivity</t>
  </si>
  <si>
    <t>Per Code of VA § 3.2-3006, this fund accounts for the Virginia Wine Promotion Fund. Virginia Wine Board may enter into revenue-producing activities to help defray costs of the program in accordance with Section 3.2-3006.  Administrative expenses include projects for research, education &amp; promotion of viticulture &amp; enology.  In addition, § 3.2-3005 introduces the Virginia Wine Promotion Fund.</t>
  </si>
  <si>
    <t>02180</t>
  </si>
  <si>
    <t>Fire Programs Fund</t>
  </si>
  <si>
    <t>Code of VA § 38.2-401. Funds rec'd from assessment of 1% levy on 5 lines of insurance company premiums.  75% of collections are distributed to 324 jurisdictions as Aid to Localities&amp;#59; other distributions are for the Fire Services Grant, the Dry Hydrant Grant, Agency operations, and admin expenses of the SCC incurred in collecting the 1% levy. DFP transfers amounts annually to DOF and to VDEM. This fund will be used for the purpose of providing training and education to firefighters or purchasing products that are designed to reduce the incidence of cancer among firefighters.</t>
  </si>
  <si>
    <t>02181</t>
  </si>
  <si>
    <t>DOLI Special Revenue Fund</t>
  </si>
  <si>
    <t>Accounts for (1) Asbestos/Lead Program (2) Federal Grant Match for voluntary protection and voluntary compliance programs (3) Safety and Health Conference Registration Fees and related expenses, and (4) other miscellaneous operational activity.</t>
  </si>
  <si>
    <t>02182</t>
  </si>
  <si>
    <t>VEC Special Revenue Fund</t>
  </si>
  <si>
    <t>Accounts for interest and penalties collected from employers and claimants under title provisions used for costs and admin charges, including VEC capital projects, and discretionary exp. not to exceed $375k/FY authorized in general appropriations act, which are found by VEC not to be proper/valid charges payable out of any funds from any source in the Unemployment Compensation Administration Fund.</t>
  </si>
  <si>
    <t>02183</t>
  </si>
  <si>
    <t>Permit Fees Fund</t>
  </si>
  <si>
    <t>Accounts for permit fees and license fees relating to the mining, gas, and oil industries.  Fees are used for operations.  Agency only may use funds in divisions that collect the funds and are restricted by the following Code of Virginia sections:  45.1-161.58, 45.1-161.31, 45.1-161.292:22, 45.1-161-292:31, 45.1-181, 46.1-361.7.</t>
  </si>
  <si>
    <t>02187</t>
  </si>
  <si>
    <t>02188</t>
  </si>
  <si>
    <t>Sec HHR Special Revenue Fund</t>
  </si>
  <si>
    <t>Chapter 3, 4-1.04 a.3 - This fund accounts for the salary, benefits, office expenses and consulting efforts relating to a grant from the Freddie Mac Foundation to reduce family homelessness.</t>
  </si>
  <si>
    <t>02189</t>
  </si>
  <si>
    <t>Sec NR Special Revenue Fund</t>
  </si>
  <si>
    <t>Pursuant to 4-2.01a of Chapter 836, 2017 Acts of Assembly and as authorized by Decision Brief from the Governor 10/02/2017. The fund supports the establishment and operation of Virginia’s Environmental Justice Advisory Council (EJAC); relating to a grant from the Energy Foundation. The fund will also account for any other similar moneys the Secretary may receive.</t>
  </si>
  <si>
    <t>02190</t>
  </si>
  <si>
    <t>Inmate Culinary Arts Train Fd</t>
  </si>
  <si>
    <t>Per 2012 VA Acts of Assembly, Chapter 3 , ITEM 388 I, this Inmate Culinary Arts training Program fund is created. Inmates are trained to operate food service activities serving agency staff and the general public. The source of the fund is revenues generated by the program. Any revenues generated by the program shall be used by the agency for the costs of operating the program.</t>
  </si>
  <si>
    <t>02192</t>
  </si>
  <si>
    <t>Onsite Oprtn And Maintenance</t>
  </si>
  <si>
    <t>02194</t>
  </si>
  <si>
    <t>DGS Special Revenue Fund</t>
  </si>
  <si>
    <t>Per Chapter 781 Item 1 C-5.20, $6.5 million in Virginia Public Building Authority bond authority, to repay the Treasury Loan authorized for this purpose in Chapter 847, 2008 Acts of Assembly, to support construction of an educational wing for the Virginia War Memorial and expand the Shrine of Memory to include Virginians killed in action in the War on Terror. No statutory authority for the fund.</t>
  </si>
  <si>
    <t>02195</t>
  </si>
  <si>
    <t>Dejarnette Lease Proceeds Fund</t>
  </si>
  <si>
    <t>This fund receives monies from renting land the Frontier Culture Museum owns.  Money generated can be used for anything the Frontier Culture deems necessary.</t>
  </si>
  <si>
    <t>02197</t>
  </si>
  <si>
    <t>DOE/DAPE Special Revenue Fund</t>
  </si>
  <si>
    <t>Accounts for the collection of tuition payments from public and private schools for the local share of tuition for the Foreign Language Academies and Summer Residential programs.</t>
  </si>
  <si>
    <t>02199</t>
  </si>
  <si>
    <t>DCR Special Revenue Fund</t>
  </si>
  <si>
    <t>This fund accounts for operational activity.</t>
  </si>
  <si>
    <t>02200</t>
  </si>
  <si>
    <t>Concealed Weapons Program</t>
  </si>
  <si>
    <t>2010 Appropriation Act Item 419 and Code of VA 18.2-308 K., the $35 fee shall include any amount assessed by the FBI for providing criminal history record information, and the local law-enforcement agency shall forward the amount assessed by the FBI to VSP with the fingerprints taken from the applicant. VSP may charge a fee not to exceed $5 to cover costs associated with application processing.</t>
  </si>
  <si>
    <t>02201</t>
  </si>
  <si>
    <t>DOE/COO Special Revenue Fund</t>
  </si>
  <si>
    <t>Per Section § 22.1-299.2, Code of VA this "National Teacher Certification Incentive Reward Program Fund" is funded by gifts, donations, grants, bequests and other funds and shall be used to award incentive grants to public school teachers obtaining national certification from the National Board for Professional Teaching Standards (e.g. Teacher certification, CCSSO Leadership, Tech EDU Conference).</t>
  </si>
  <si>
    <t>02202</t>
  </si>
  <si>
    <t>LVA Special Revenue Fund</t>
  </si>
  <si>
    <t>02203</t>
  </si>
  <si>
    <t>WWRC Special Revenue Fund</t>
  </si>
  <si>
    <t>This accounts for reimbursement of services and other operating revenue, the funds are not restricted other than specific grant funds restricted to related budgets.</t>
  </si>
  <si>
    <t>02204</t>
  </si>
  <si>
    <t>Virginia Breeders Fund</t>
  </si>
  <si>
    <t>Per Code of VA § 59.1-392.D, 1 % of revenue from pari-mutuel wagering goes to this fund and is disbursed to breeders of Virginia-bred race winners as authorized by § 59.1-372.</t>
  </si>
  <si>
    <t>02205</t>
  </si>
  <si>
    <t>SCC Administrative Clearing</t>
  </si>
  <si>
    <t>Funds are recovered from other SCC funds in payment of support services rendered.  This fund is used for general administration.</t>
  </si>
  <si>
    <t>02206</t>
  </si>
  <si>
    <t>VCBA Prvt Colleg Financing Fee</t>
  </si>
  <si>
    <t>02207</t>
  </si>
  <si>
    <t>Medicaid Intrgvrnmntl Transfer</t>
  </si>
  <si>
    <t>Accounts for revenues from revenue max activities related to the Medicaid federal grant. Funds represent the agency share of federal grant draws per revenue max agreements. Funds used to pay admin exp for revenue max activities and to supplement state share of Medicaid claims. Beginning in FY 2012, also accounts for assessment fees collected from ICF-MR providers equal to 5.5% of their revenue.</t>
  </si>
  <si>
    <t>02210</t>
  </si>
  <si>
    <t>Asset Forfeiture And Seizure</t>
  </si>
  <si>
    <t>Accounts for sale of forfeited drug assets. 90% of the proceeds are distributed to localities that were involved in the investigation. DCJS keeps 10% as an administrative fee.</t>
  </si>
  <si>
    <t>02211</t>
  </si>
  <si>
    <t>State Police Sales Mtr Vehicle</t>
  </si>
  <si>
    <t>Accounts for the sale of surplus police cars and the purchase of police cars. ITEM 410 of Chapter 872 states all revenue received from the sale of motor vehicles shall be reported separately from that received from the sale of other property of the Department, but doesn't establish a fund or restrict use.</t>
  </si>
  <si>
    <t>02215</t>
  </si>
  <si>
    <t>UMW Special Revenue Fund</t>
  </si>
  <si>
    <t>Mary Washington College Higher Education Activity included on MWC's higher education financial statement template submission.</t>
  </si>
  <si>
    <t>02218</t>
  </si>
  <si>
    <t>VSDB Special Revenue Fund</t>
  </si>
  <si>
    <t>Per Janice Rankin of VSDB, funds are Medicaid revenues, student activity funds (SCA, Clubs, etc), student goodwill funds (outside donations to specific dept (deaf, blind, residential, library, etc).  The student activity funds are raised and spent by students, donations are often given with specific recommendations.</t>
  </si>
  <si>
    <t>02222</t>
  </si>
  <si>
    <t>DPOR Special Revenue Fund</t>
  </si>
  <si>
    <t>Inflows are from license fees from the sale of rights to distribute events by any video, telephonic or other communication method for such live events originating in the Commonwealth. Payments from this fund shall be made to the contractors for their services on behalf of the Commonwealth and any expenses associated with the Boxing and Wrestling Program.</t>
  </si>
  <si>
    <t>02230</t>
  </si>
  <si>
    <t>Motor Vehicle Rental Tax Undst</t>
  </si>
  <si>
    <t>Per §58.1-1736 of the Code of VA and Chapter 3 Item 265 F - This fund accounts for the collection of the motor vehicle rental tax. These funds constitute special funds within the Commonwealth Transportation Fund per §58.1-1741. This fund will have a zero balance at year-end unless there are timing differences.  Remaining revenues in this fund are paid into the treasury.</t>
  </si>
  <si>
    <t>02231</t>
  </si>
  <si>
    <t>Pub Oyster Rocks Replenishment</t>
  </si>
  <si>
    <t>Accounts for oyster replenishment taxes collected by the Commission.  Funds to be used only for administration of the program and for replenishment, planting, and replanting the public oyster rocks, beds, and shoals of the Commonwealth, with seed oysters, oyster shells, or other material which will catch, support, and grow oysters.</t>
  </si>
  <si>
    <t>02233</t>
  </si>
  <si>
    <t>VBBE Special Revenue Fund</t>
  </si>
  <si>
    <t>02235</t>
  </si>
  <si>
    <t>Breast &amp; Cervical Cancer P&amp;T</t>
  </si>
  <si>
    <t>This fund consists of revenues received by the Commonwealth from voluntary contributions of tax refunds for the purpose of Breast Cancer Prevention and Treatment.</t>
  </si>
  <si>
    <t>02238</t>
  </si>
  <si>
    <t>VMFA Special Revenue Fund</t>
  </si>
  <si>
    <t>This fund was established per Code of VA section 23-253.7.  The revenue in this fund is generated from museum activities such as exhibition admissions, publication &amp; video sales, program ticket sales, facilities usage, collection loans, affiliate programs and photography sales but are not restricted.</t>
  </si>
  <si>
    <t>02239</t>
  </si>
  <si>
    <t>FCM Special Revenue Fund</t>
  </si>
  <si>
    <t>Operating fund</t>
  </si>
  <si>
    <t>02240</t>
  </si>
  <si>
    <t>Virginia Disaster Response</t>
  </si>
  <si>
    <t>Accounts for funds received from parties causing an accident involving hazardous materials. Funds are used to alleviate damage, etc.</t>
  </si>
  <si>
    <t>02245</t>
  </si>
  <si>
    <t>SCHEV Special Revenue Fund</t>
  </si>
  <si>
    <t>02250</t>
  </si>
  <si>
    <t>Community Policing Fund</t>
  </si>
  <si>
    <t>Per  Code of VA  § 58.1-344.3, voluntary contributions to this fund are used for grants to local law enforcement agencies.</t>
  </si>
  <si>
    <t>02260</t>
  </si>
  <si>
    <t>Child Restraint Device Pnlties</t>
  </si>
  <si>
    <t>Accounts for the civil penalties collected for violations of the Child Restraint Device Law.  Funds are used to provide restraint devices to applicants who can't afford to purchase them.</t>
  </si>
  <si>
    <t>02261</t>
  </si>
  <si>
    <t>Wash Bldg Reno &amp; Litigation</t>
  </si>
  <si>
    <t>This fund shall account for the treasury loan and associated disbursements as well as recoveries as a result of the litigation.</t>
  </si>
  <si>
    <t>02262</t>
  </si>
  <si>
    <t>DARS Special Revenue Fund</t>
  </si>
  <si>
    <t>Accounts for DBHDS substance abuse funds and payments to DARS for admin services to DSA agencies under the MOU agreement. The sources are funds for Substance Abuse from DBHDS and IATs within the DSAs (DBVI, DDHH, VBPD, etc) to DARS related to Financial Systems or other services. Intent for substance abuse is not legislated nor from an outside donor. Also includes funds related to Aging division.</t>
  </si>
  <si>
    <t>02263</t>
  </si>
  <si>
    <t>VRCBVI Special Revenue Fund</t>
  </si>
  <si>
    <t>This fund accounts for revenue from meals, laundry, the canteen, pool, gym and dorm guests that is unrestricted.</t>
  </si>
  <si>
    <t>02264</t>
  </si>
  <si>
    <t>Waste Kitchen Grease Fund</t>
  </si>
  <si>
    <t>Accounts for registration application fees to transport waste kitchen grease.  Interest earned remains in the fund and does not revert to the general fund.  Funds are used solely for carrying out the purposes of the chapter.</t>
  </si>
  <si>
    <t>02270</t>
  </si>
  <si>
    <t>Sex Offender Registry Fund</t>
  </si>
  <si>
    <t>Per Code of VA § 9.1-900,  accounts for fees for responding to requests for information from the Sex Offender and Crimes Against Minors Registry (Registry).  Item 407G of the Appropriation Act, the Superintendent of State Police shall establish a reasonable fee to contract for the bulk transmission of public information from the Virginia Sex Offender Registry, to be used for admin cost offset.</t>
  </si>
  <si>
    <t>02271</t>
  </si>
  <si>
    <t>Human Resource Service Ctr Fd</t>
  </si>
  <si>
    <t>Per Chapter 781, 2009 VA Acts of Assembly, Item 85, B.1, this fund accounts for the Human Resource Service Center.  Funds received will be deposited to this fund and expenses recorded against it. A service DHRM provides for the smaller agencies.  All of the customers are state agencies.  This fund will be classified as SR-Other until the GA (JLARC) identifies it as internal service.</t>
  </si>
  <si>
    <t>02280</t>
  </si>
  <si>
    <t>State Racing Operations Fund</t>
  </si>
  <si>
    <t>02281</t>
  </si>
  <si>
    <t>Purdue Fred Co Fd Asst Forfeit</t>
  </si>
  <si>
    <t>02282</t>
  </si>
  <si>
    <t>Prcds Of Specific Income Lease</t>
  </si>
  <si>
    <t>Accounts for rental revenue and related expenses from the lease of office space in State Capitol Complex buildings.</t>
  </si>
  <si>
    <t>02290</t>
  </si>
  <si>
    <t>Federal Asset Forfeiture Fund</t>
  </si>
  <si>
    <t>02300</t>
  </si>
  <si>
    <t>Corrections Special Reserve Fd</t>
  </si>
  <si>
    <t>§30-19.1:4  Moneys in the Fund shall be expended solely for capital expenses, including the cost of planning or preplanning studies that may be required to initiate capital outlay projects. Funds are used to provide for the operations of those facilities where offenders are maintained. These funds should offset the increases in the prison population due to longer sentences and/or new legislation.</t>
  </si>
  <si>
    <t>02301</t>
  </si>
  <si>
    <t>VDACS Special Revenue Fund</t>
  </si>
  <si>
    <t>This fund is used to account for a variety of special revenue programs including required assessments, registration fees, inspection fees, testing service fees, as well as programs operated in conjunction with Federal-State Cooperative Agreements established between VDACS and the USDA.</t>
  </si>
  <si>
    <t>02310</t>
  </si>
  <si>
    <t>Court Debts Collection Program</t>
  </si>
  <si>
    <t>Accounts for Taxation's portion of commission fees from outstanding court debts.  Funds are used to support Taxation's court debt collection activities.</t>
  </si>
  <si>
    <t>02312</t>
  </si>
  <si>
    <t>Marine Patrols Fund</t>
  </si>
  <si>
    <t>02313</t>
  </si>
  <si>
    <t>SCC</t>
  </si>
  <si>
    <t>This fund accounts for a transfer of funds from DMV for which the associated funding is transferred and accounted for within this fund. Per State Police:  Chapter 872 Appropriation Act Item 420 E1-1,600,000 from a portion of the additional $0.25 in the motor vehicle registration fee approved by the 2008 General Assembly and deposited in the fund in support of the motor carrier fund DMV 0455.</t>
  </si>
  <si>
    <t>02314</t>
  </si>
  <si>
    <t>Env Health Ed &amp; Training Fund</t>
  </si>
  <si>
    <t>Code section 32.1-248.3 establishes the Environmental Health Education and Training Fund for use by the Department of Health to collect civil penalties</t>
  </si>
  <si>
    <t>02315</t>
  </si>
  <si>
    <t>Commonwealths Attorny Training</t>
  </si>
  <si>
    <t>Code of Virginia Section 2.2-2619.1 establishes the Commonwealth's Attorneys Training Fund. This fund will contain monies transferred from the Abbot Labs fund 0282. The principal will then be transferred to VRS in fund 07553 to be invested. VRS will transfer requested operating funds back to CASC to cover yearly training needs.</t>
  </si>
  <si>
    <t>02320</t>
  </si>
  <si>
    <t>Corr Construction Unit Special</t>
  </si>
  <si>
    <t>This is the Corrections Construction Unit Special Operating Fund, to reflect activities of contracts between the Corrections Construction Unit and (i) institutions within Corrections for work not related to a capital project and (ii) agencies without the Corrections for work performed for those agencies.</t>
  </si>
  <si>
    <t>02321</t>
  </si>
  <si>
    <t>Fish Killing Investigation</t>
  </si>
  <si>
    <t>This fund receives money by cost recovery for those companies that pollute that create fish kills.  This money is used for normal costs of the agency.</t>
  </si>
  <si>
    <t>02322</t>
  </si>
  <si>
    <t>Improve Commercial&amp;Sport Fish</t>
  </si>
  <si>
    <t>Monies in this fund are used for the construction and maintenance of artificial fishing reefs.</t>
  </si>
  <si>
    <t>02331</t>
  </si>
  <si>
    <t>State Asset Forfeiture</t>
  </si>
  <si>
    <t>Proceeds come from DCJS for forfeited drug assets in state cases. Disbursements from this fund are used for VSP equipment. Per Code of VA § 19.2-386.14 part D, all forfeited property, including its proceeds or cash equivalent, received by a participating state or local agency pursuant to that section shall be used to promote law enforcement but shall not be used to supplant existing pgms/funds</t>
  </si>
  <si>
    <t>02340</t>
  </si>
  <si>
    <t>Reforestation Incentives Fund</t>
  </si>
  <si>
    <t>Funds are used to reforest privately owned timberlands by means of incentive payments to landowners.</t>
  </si>
  <si>
    <t>02350</t>
  </si>
  <si>
    <t>SBD Special Revenue Fund</t>
  </si>
  <si>
    <t>02351</t>
  </si>
  <si>
    <t>CVC Program Fund</t>
  </si>
  <si>
    <t>This fund is used to account for the administrative costs of the Combined Virginia Campaign (CVC).  The United Way makes an annual payment to DHRM to cover the administrative costs of the program.</t>
  </si>
  <si>
    <t>02352</t>
  </si>
  <si>
    <t>Forest Products Protect &amp; Dev</t>
  </si>
  <si>
    <t>Accounts for the remainder of the Forest Products Tax not recorded in fund 0234 from loggers, sawmills, etc. These funds are used for the protection and development of the forest resources of the Commonwealth.</t>
  </si>
  <si>
    <t>02353</t>
  </si>
  <si>
    <t>DCSE Matched Incentive Funds</t>
  </si>
  <si>
    <t>Fund is used to track receipt and use of child support enforcement retained collections.  These revenues are received through DCSE Federal Offset fees, interest, reapplication fees, IRS fees, Paternity Blood testing fees, legal fees, annual and process service fees. These funds are appropriated to provide State matching to Federal IV-D.  program activities.</t>
  </si>
  <si>
    <t>02354</t>
  </si>
  <si>
    <t>Legal Aid Services Fund</t>
  </si>
  <si>
    <t>Per Code of VA § 17.1-278, filing fees are accounted for in the Legal Aid Services Fund and are disbursed by the Virginia State Bar by check from the State Treasurer upon a warrant of the Comptroller to nonprofit legal aid programs organized under the auspices of the Virginia State Bar through the Legal Services Corporation of Virginia to assist in defraying the costs of such programs</t>
  </si>
  <si>
    <t>02360</t>
  </si>
  <si>
    <t>Drug Invstgtn Trust Acct - Fed</t>
  </si>
  <si>
    <t>Proceeds come from the Federal Government for forfeited drug assets in federal cases.  State Police can only disburse the funds for drug related law enforcement.  If State Police filed the case on behalf of a task force, State Police will also cut checks to local law enforcement agencies who were involved in the case.  See Federal Code 21USC Section 881.</t>
  </si>
  <si>
    <t>02370</t>
  </si>
  <si>
    <t>DCSE Non Matchd Incentive Fund</t>
  </si>
  <si>
    <t>Fund is used to track receipt and use of child support enforcement incentive receipts from the Federal government.  Funds must be used to carry out IV-D program activities or for other activities approved by the Secretary.</t>
  </si>
  <si>
    <t>02371</t>
  </si>
  <si>
    <t>VA Guaranteed Assistance Fund</t>
  </si>
  <si>
    <t>Funds may be paid to any public institution of higher education on behalf of students who have been awarded financial assistance pursuant to the provisions of § 23-38.53:6. On and after July 1, 1995, any funds remaining in the Fund shall be credited to the account of the State Council of Higher Education.</t>
  </si>
  <si>
    <t>02390</t>
  </si>
  <si>
    <t>DCSE Child Support Enforcement</t>
  </si>
  <si>
    <t>This fund accounts for the portion of collections retained and paid to non-custodial clients.</t>
  </si>
  <si>
    <t>02395</t>
  </si>
  <si>
    <t>Reg &amp; Cnsmr Advocacy Rvlv Trst</t>
  </si>
  <si>
    <t>02402</t>
  </si>
  <si>
    <t>MRC Special Revenue Fund</t>
  </si>
  <si>
    <t>Per Section 4-2.01 of the Appropriation Act, solicitation of nongeneral donations, this fund accounts for donations and non-Federal, private and local grants.  The majority of the grants are used for oyster replenishment.</t>
  </si>
  <si>
    <t>02403</t>
  </si>
  <si>
    <t>DGIF Special Revenue Fund</t>
  </si>
  <si>
    <t>This fund is used for the receipts of sales for Federal Duck Stamps.</t>
  </si>
  <si>
    <t>02405</t>
  </si>
  <si>
    <t>VRC Special Revenue Fund</t>
  </si>
  <si>
    <t>This fund is used for the collection of permit fees from participants in horse racing.</t>
  </si>
  <si>
    <t>02407</t>
  </si>
  <si>
    <t>VPA Special Revenue Fund</t>
  </si>
  <si>
    <t>Activity is included on a component unit financial statement template submission.</t>
  </si>
  <si>
    <t>02409</t>
  </si>
  <si>
    <t>DMME Special Revenue Fund</t>
  </si>
  <si>
    <t>DGMR sales rev. Div. of Energy Sub-Metering Funds to install meters for VCU Data Center. DMLR Water Quality Initiative Act to fund DMME's project oversight to reclaim areas of substance detrimental to watershed quality. Div. of Energy Natural Gas Commissions - natural gas sales on ST Contract E194-206-10 (VA Energy Plan). Service charges for Dominion VA Power electric service provided to agencies.</t>
  </si>
  <si>
    <t>02410</t>
  </si>
  <si>
    <t>Open Space Rec And Conservatn</t>
  </si>
  <si>
    <t>Accounts for voluntary income tax contributions.  Fifty-percent of collections are distributed to local public bodies.</t>
  </si>
  <si>
    <t>02411</t>
  </si>
  <si>
    <t>DOF Special Revenue Fund</t>
  </si>
  <si>
    <t>This fund accounts for fees received from State Forester from landowners, counties, municipalities and state agencies by making available forestry services consisting of specialized or technical forestry equipment and an operator.  Funds are to be used in the further protection and development of the forest resources of this Commonwealth.</t>
  </si>
  <si>
    <t>02413</t>
  </si>
  <si>
    <t>VASAP Special Revenue Fund</t>
  </si>
  <si>
    <t>This fund is funded with special revenue funds per the Approp. Act through defendant entry fees into the program.  Funds are used to pay expenses of the commission.</t>
  </si>
  <si>
    <t>02417</t>
  </si>
  <si>
    <t>Gunston Hall Special Rev Fund</t>
  </si>
  <si>
    <t>Operating fund, Code 23-295 establishes Gunston Hall and its fund uses</t>
  </si>
  <si>
    <t>02420</t>
  </si>
  <si>
    <t>Indigent Health Care</t>
  </si>
  <si>
    <t>Accounts for appropriations from the Commonwealth and contributions from hospitals for charity care.</t>
  </si>
  <si>
    <t>02423</t>
  </si>
  <si>
    <t>DHR Special Revenue Fund</t>
  </si>
  <si>
    <t>Accounts for Tax Credit Application Fees, Archives Research, Cost Share local match and other agency receipts.</t>
  </si>
  <si>
    <t>02425</t>
  </si>
  <si>
    <t>JYF Special Revenue Fund</t>
  </si>
  <si>
    <t>Admission revenue, gifts, grants and misc. revenue of JYF to further an appreciation of contributions of first permanent English-speaking settlers and their American Indian neighbors of VA and the U.S. to the building of our Commonwealth and nation, to commemorate the winning of U.S. independence at Yorktown, and to enhance understanding of the making of U.S. Constitution and Bill of Rights.</t>
  </si>
  <si>
    <t>02430</t>
  </si>
  <si>
    <t>EDA-Title IX Grant</t>
  </si>
  <si>
    <t>This fund was originally funded by the US Economic Development Administration&amp;#59; subsequent receipts are from loan repayments. The Federal funds are used to provide economic development loans to companies and to pay for various legal fees and administrative costs.  Activity is included on the Small Business Financing Authority component unit financial statement template submission.</t>
  </si>
  <si>
    <t>02440</t>
  </si>
  <si>
    <t>DEQ Special Revenue Fund</t>
  </si>
  <si>
    <t>02441</t>
  </si>
  <si>
    <t>Model Jury Instructions</t>
  </si>
  <si>
    <t>Accounts for revenues and expenditures related to the publication and sale of Model Jury Instructions Booklets.</t>
  </si>
  <si>
    <t>02442</t>
  </si>
  <si>
    <t>School Efficiency Review Fund</t>
  </si>
  <si>
    <t>School divisions may request the Department of Planning and Budget to coordinate a school efficiency review that is funded 100% by the local school division.</t>
  </si>
  <si>
    <t>02448</t>
  </si>
  <si>
    <t>VA-Asian Advisory Board Fund</t>
  </si>
  <si>
    <t>Virginia-Asian Advisory Board Fund; Code of Virginia 2.2-2448 to 02451</t>
  </si>
  <si>
    <t>02450</t>
  </si>
  <si>
    <t>Hazardous Waste Mgmt Permit</t>
  </si>
  <si>
    <t>Accounts for hazardous waste treatment, storage, or disposal permit fees. Funds are used to recover the costs of application and permit processing.</t>
  </si>
  <si>
    <t>02451</t>
  </si>
  <si>
    <t>Small Business Investmnt Grant</t>
  </si>
  <si>
    <t>Code of Virginia, §2.2-1616 creates the Small Business Investment Grant Fund. Per the code, an eligible investor that makes a qualified investment in a small business after July 1, 2012 shall be eligible for a grant in the amount of 10 percent of the investment. Chapter 2, Item 120, appropriates $819.8 thousand to the Small Business Investment Grant Fund.</t>
  </si>
  <si>
    <t>02452</t>
  </si>
  <si>
    <t>Tax Amnesty Recovery Fund</t>
  </si>
  <si>
    <t>Tax Amnesty Recovery Fund – established in the 2003 Session, in Chapter 1042, Item 3-1.01.FFF.</t>
  </si>
  <si>
    <t>02454</t>
  </si>
  <si>
    <t>Sec VDA Special Revenue Fund</t>
  </si>
  <si>
    <t>02455</t>
  </si>
  <si>
    <t>Marine Fishing Improvement Fd</t>
  </si>
  <si>
    <t>Revenue is derived from a number of licenses sold to the commercial fishing industry to include  commercial fishermen registration, fees from the sale of seafood landing licenses, fees from multiple types of commercial fishing gear licenses and nonresident fees.  Funds are used for commercial fishery improvement projects and a mandatory catch reporting and licensing system.</t>
  </si>
  <si>
    <t>02460</t>
  </si>
  <si>
    <t>Disaster Recovery Fund</t>
  </si>
  <si>
    <t>Per COV § 44-146.18.1, this fund accounts for General Fund Sum Sufficient Appropriations.  Funds are used when the Governor declares a "state of emergency"; can be used for anything related to the state of emergency.</t>
  </si>
  <si>
    <t>02470</t>
  </si>
  <si>
    <t>Mine Rescue Fund</t>
  </si>
  <si>
    <t>The revenue is derived from quarterly payments by the Virginia Small Mine Operators Rescue, Inc. established to partner with the Commonwealth of Virginia as a result of changes to the Mine Improvement and New Emergency Response Act. These funds are set-aside to fund the Mine Rescue Coordinator Position. No monies in the Mine Rescue Fund shall revert to the General Fund</t>
  </si>
  <si>
    <t>02480</t>
  </si>
  <si>
    <t>Waterworks Tchnical Assistance</t>
  </si>
  <si>
    <t>02490</t>
  </si>
  <si>
    <t>VA Saltwater Recreational Fish</t>
  </si>
  <si>
    <t>Monies come strictly from the sale of various types of Saltwater Recreational Fishing Licenses and  interest stays in the fund. Monies support a wide variety of projects to benefit recreational saltwater fishing in the Commonwealth.</t>
  </si>
  <si>
    <t>02500</t>
  </si>
  <si>
    <t>Employee Dispute Resolution Fd</t>
  </si>
  <si>
    <t>The entire appropriation for Agency 962, Department of Employee Dispute Resolution, will be appropriated to DHRM.  This fund will account for the special funds that were previously appropriated to Agency 962.</t>
  </si>
  <si>
    <t>02504</t>
  </si>
  <si>
    <t>Laboratory Services</t>
  </si>
  <si>
    <t>Funds are transferred in from VDOT and are used to perform tests on fuel.</t>
  </si>
  <si>
    <t>02505</t>
  </si>
  <si>
    <t>DRPT Special Revenue Fund</t>
  </si>
  <si>
    <t>DRPT considers this an escrow account and the funds are from localities that match federal dollars for the purchase of vehicles only. This revenue is collected from localities to assist in purchasing vehicles.  The locality has an ownership interest in the vehicles purchased.</t>
  </si>
  <si>
    <t>02510</t>
  </si>
  <si>
    <t>Voluntary Contribution Admin</t>
  </si>
  <si>
    <t>This fund accounts for all voluntary contributions made on individual income tax returns for taxable years beginning on or after January 1, 2003, for which the Department of Taxation may retain up to five percent of all voluntary contributions made for the taxable year, but not to exceed $50,000 for any taxable year, for its costs in administering voluntary contributions.</t>
  </si>
  <si>
    <t>02515</t>
  </si>
  <si>
    <t>Nurseries Fund</t>
  </si>
  <si>
    <t>Accounts for revenue from the sale of seedlings at nurseries. Funds are used to run the nursery.</t>
  </si>
  <si>
    <t>02520</t>
  </si>
  <si>
    <t>Chesapeake Bay Restoration</t>
  </si>
  <si>
    <t>Special revenue to implement the recommendations of the Chesapeake Bay Restoration Fund Advisory Committee.</t>
  </si>
  <si>
    <t>02530</t>
  </si>
  <si>
    <t>Drug Investigatn Trust Acct-St</t>
  </si>
  <si>
    <t>02540</t>
  </si>
  <si>
    <t>Pro Hac Vice Fund</t>
  </si>
  <si>
    <t>Established per Code of VA §17.1-205 to account for fees charged &amp; collected by clerk of the Supreme Court to be used for the purpose of improving the administration of justice.  Per review of the bills passed listing from the 2007 session, fund created per SB 973 - Pro Hac Vice Fund&amp;#59; out of state attorneys.</t>
  </si>
  <si>
    <t>02550</t>
  </si>
  <si>
    <t>Contract Prisoners Spec Rev Fd</t>
  </si>
  <si>
    <t>Accounts for fees paid by other states and the federal government for DOC housing out-of-state inmates. Funds are used to support the facilities.</t>
  </si>
  <si>
    <t>02560</t>
  </si>
  <si>
    <t>Taxpayer Relief Fund</t>
  </si>
  <si>
    <t>Established per Chapter 17, 2019 Acts of Assembly. Fund is used to record additional revenue due to the Federal tax cuts and job acts legislation. Revenue in the fund is used to effectuate permanent or temporary tax reform measures.</t>
  </si>
  <si>
    <t>02570</t>
  </si>
  <si>
    <t>Overhead &amp; Warranty Acct Fund</t>
  </si>
  <si>
    <t>Accounts for amounts paid by various contractors and vendors for overall administrative overhead on construction contracts. Funds are used to support capital projects within the department.</t>
  </si>
  <si>
    <t>02580</t>
  </si>
  <si>
    <t>Operator Training</t>
  </si>
  <si>
    <t>Accounts for receipts from the sale of Wastewater Treatment Plant Operator Manuals and registration fees for wastewater treatment workshops.  Funds are used to cover the costs of the manuals and for the administration of the training workshops.</t>
  </si>
  <si>
    <t>02590</t>
  </si>
  <si>
    <t>Common Interest Community Mgmt</t>
  </si>
  <si>
    <t>Accounts for fees submitted by unit owners' associations.  Fees are used to promote efficient operation of communities.  At the discretion of the Board to promote the improvement and more efficient operation of common interest communities through research and education.</t>
  </si>
  <si>
    <t>02600</t>
  </si>
  <si>
    <t>State Surplus Proprty Suspense</t>
  </si>
  <si>
    <t>This fund is a holding account for state surplus property funds. Monthly transfers are made to fund 0262, fund 0603, as well as to other agencies.</t>
  </si>
  <si>
    <t>02601</t>
  </si>
  <si>
    <t>VDH Special Revenue Fund</t>
  </si>
  <si>
    <t>Accounts for fees collected in various activities across VDH to include Vital Records, Health Statistics, Child Development Services, Children's Specialty Services, Restaurant Permits, Licensure and Inspection Services, etc. when the enabling legislation did not specifically establish a separate special fund to account for the activities.</t>
  </si>
  <si>
    <t>02602</t>
  </si>
  <si>
    <t>DMAS Special Revenue Fund</t>
  </si>
  <si>
    <t>Temporary holding account for funds received by DMAS that can not be immediately identified.  Funds are re-classified to the correct fund and coding once they have been properly identified.  This is a zero balance fund as transactions recorded are just held temporarily until they can be recorded to the appropriate fund.</t>
  </si>
  <si>
    <t>02610</t>
  </si>
  <si>
    <t>Safety Fund</t>
  </si>
  <si>
    <t>2010 Appropriation Act Item 420 and Code of VA § 46.2-1168, the owner of every motor vehicle, trailer, or semi trailer to be registered in this Commonwealth shall pay DMV $1.50/yr of registration or, in case of trailers and semi trailers, such other fee as provided in § 46.2-694.1 to be paid into the ST treasury and set aside for payment of admin costs of the official MV safety inspection program.</t>
  </si>
  <si>
    <t>02615</t>
  </si>
  <si>
    <t>VA Bus Opp Prog &amp; Public Proc</t>
  </si>
  <si>
    <t>Accounts for the activity of the Va. Business Opportunities Newsletter and the new Public Procurement Forum.</t>
  </si>
  <si>
    <t>02620</t>
  </si>
  <si>
    <t>State Surplus Ppty - Reversion</t>
  </si>
  <si>
    <t>Accounts for the transfer in from fund 0260-State Surplus Property Suspense for transfer to the General Fund.</t>
  </si>
  <si>
    <t>02630</t>
  </si>
  <si>
    <t>St Park Conservation Resources</t>
  </si>
  <si>
    <t>Accounts for gifts, entrance fees, and fees from contractor-operated concessions. Funds used for conservation, etc. of State Parks.</t>
  </si>
  <si>
    <t>02640</t>
  </si>
  <si>
    <t>State Forest Fund</t>
  </si>
  <si>
    <t>Funds are used for improvement or protection of state forests. One fourth of gross proceeds derived from lands are paid to localities annually.</t>
  </si>
  <si>
    <t>02650</t>
  </si>
  <si>
    <t>State Park Acquisition And Dev</t>
  </si>
  <si>
    <t>The State Parks Acquisition &amp; Development Fund (not the Forfeited Asset Sharing Program) consists of the proceeds from the sale of surplus property and shall be used exclusively for the acquisition and development of state parks.</t>
  </si>
  <si>
    <t>02651</t>
  </si>
  <si>
    <t>Forfeited Asset Sharing Prgm</t>
  </si>
  <si>
    <t>Code of Virginia Section 19.2-386, 19.2-386-22, 19.2-386.1-14</t>
  </si>
  <si>
    <t>02660</t>
  </si>
  <si>
    <t>DOH Funds For CCRE</t>
  </si>
  <si>
    <t>This funding comes from a transfer from VDH Fund 910, which is special revenue Class 115.  Also see 2010 Appropriation Act Item 420 and Code of VA 19.2-389 A11 which states that $25,000 shall be provided to the Department of State Police for administration of criminal history record information for local volunteer fire and rescue squad personnel (pursuant to § 19.2-389 4 A 11, Code of Virginia).</t>
  </si>
  <si>
    <t>02661</t>
  </si>
  <si>
    <t>State Park Projects Fund</t>
  </si>
  <si>
    <t>Accounts for donations from individuals for projects at state parks.  Donations are used for a variety of purposes&amp;#59; many donors specify a use for their donation.</t>
  </si>
  <si>
    <t>02670</t>
  </si>
  <si>
    <t>Abusive Drivers Fees</t>
  </si>
  <si>
    <t>This fund holds the fees collected in Fiscal Year 2008.  These funds will then be transferred to the Highway Maintenance and Operating Fund on August 15, 2008.</t>
  </si>
  <si>
    <t>02671</t>
  </si>
  <si>
    <t>Refund Suspense Fund</t>
  </si>
  <si>
    <t>Chapter 780, 2016 VA Acts of Assembly, Item 473.B. establishes the Refund Suspense Fund.</t>
  </si>
  <si>
    <t>02680</t>
  </si>
  <si>
    <t>Comprehensive Permitting Fund</t>
  </si>
  <si>
    <t>Per Code of VA § 2.2-1617, consists of all monies  collected from handling fee established by Dept and other funds that may be appropriated by the GA. Utilized for maint and ops of Business One Stop program - single access point to aid entrepreneurs with the various permit applications for establishing a small business in VA. Also used to record revenues received for the DBE document requests.</t>
  </si>
  <si>
    <t>02685</t>
  </si>
  <si>
    <t>Outstanding Faculty Recog Fund</t>
  </si>
  <si>
    <t>Per Section 4-2.01, Solicitation of Nongeneral Donations, this fund accounts for private donations. The State Council of Higher Education for Virginia annually provides a grant to faculty members selected to be honored under this program from such private funds as may be designated for this purpose. The donations fund the costs of a banquet for outstanding faculty members.</t>
  </si>
  <si>
    <t>02687</t>
  </si>
  <si>
    <t>CommEconomicOppVAAspDivComm</t>
  </si>
  <si>
    <t>Commission on Economic Opportunity for Virginians in Aspiring and Diverse Communities Fund, per Code of Virginia 30-366</t>
  </si>
  <si>
    <t>02690</t>
  </si>
  <si>
    <t>Additional Registration Fee</t>
  </si>
  <si>
    <t>Per Code of Virginia §46.2-1168, in addition to any other fees imposed at time of registration the owner of every motor vehicle, trailer, or semi trailer required to be registered VA shall pay DMV $1.50/year of registration or for trailers/semi trailers, such other fee as provided in § 46.2-694.1, to be paid to state treasury and set aside for admin costs of official motor vehicle safety inspection program as appropriated by GA.</t>
  </si>
  <si>
    <t>02700</t>
  </si>
  <si>
    <t>Parking</t>
  </si>
  <si>
    <t>Parking - Accounts for fees paid for parking vehicles in state parking lots.</t>
  </si>
  <si>
    <t>02701</t>
  </si>
  <si>
    <t>DOC-CO Special Revenue Fund</t>
  </si>
  <si>
    <t>This fund is used for multiple purposes. Examples include the Department's efforts to provide Telemedicine services to cut down on transportation of the inmate population and other miscellaneous operational activity.  Account 103480 is LGIP (DOC Commissary).</t>
  </si>
  <si>
    <t>02702</t>
  </si>
  <si>
    <t>DBVI Special Revenue Fund</t>
  </si>
  <si>
    <t>Accounts for Low Vision Aids &amp; registration fees for vision workshop which is funded by damaged book fees, facilities and building rental, service fees of Vision workshop and use is unrestricted.</t>
  </si>
  <si>
    <t>02703</t>
  </si>
  <si>
    <t>Parking - Lottery</t>
  </si>
  <si>
    <t>Accounts for fees paid for parking vehicles in state parking lots and used for parking facilities as determined by the Governor, for payment of costs for the provision of vehicle parking spaces.</t>
  </si>
  <si>
    <t>02704</t>
  </si>
  <si>
    <t>Parking - VCCS/CO</t>
  </si>
  <si>
    <t>02710</t>
  </si>
  <si>
    <t>Central Garage Pool Vehicles</t>
  </si>
  <si>
    <t>State Central Garage Pool Vehicles - Accounts for fees paid for use of state vehicles.</t>
  </si>
  <si>
    <t>02711</t>
  </si>
  <si>
    <t>DOC/CE Special Revenue Fund</t>
  </si>
  <si>
    <t>Internal Service Fund activity included on the VCE internal service fund financial statement template submission</t>
  </si>
  <si>
    <t>02713</t>
  </si>
  <si>
    <t>State Central Garage Pool VCCS</t>
  </si>
  <si>
    <t>Statewide fund which accounts for fees paid for use of state vehicles.</t>
  </si>
  <si>
    <t>02720</t>
  </si>
  <si>
    <t>Procurement And Distrbtn Srvcs</t>
  </si>
  <si>
    <t>Revolving account for certain expenditures that are paid for by Home Office.  Costs are incurred by the Office of General Services (OGS), invoices are paid, and costs are allocated by the Division Of Finance (DOF).</t>
  </si>
  <si>
    <t>02730</t>
  </si>
  <si>
    <t>Licensing Application Fees</t>
  </si>
  <si>
    <t>02743</t>
  </si>
  <si>
    <t>FCCW Special Revenue Fund</t>
  </si>
  <si>
    <t>To record the deposit of revenue previously categorized as 0200 (i.e., donations, misc revenue).</t>
  </si>
  <si>
    <t>02750</t>
  </si>
  <si>
    <t>Public-Private Educ Act Fund</t>
  </si>
  <si>
    <t>Per the Public-Private Education Facilities and Infrastructure Act of 2002, as Amended, Commonwealth of Virginia, Guidelines and Procedures, Section II, part C,  fees for reviewing unsolicited proposals from private entities are credited to this fund and used for the costs of reviewing the proposal.  Any excess should be refunded to the proposer.</t>
  </si>
  <si>
    <t>02751</t>
  </si>
  <si>
    <t>VDDHH Special Revenue Fund</t>
  </si>
  <si>
    <t>Per Code of VA § 58.1-662, this fund accounts for inflows from the Department of Treasury Communications Sales and Use Tax Trust Fund and recorded as revenue in RSC 01005, to be used to fund the telephone relay service center in accordance with the provisions of Code of VA § 51.5-115.</t>
  </si>
  <si>
    <t>02753</t>
  </si>
  <si>
    <t>Cafeteria Fund</t>
  </si>
  <si>
    <t>This fund is funded from the general fund and accounts for the cost of breakfasts and lunches for state troupers-in-training.  There is no statutory authority for the fund or specified uses.</t>
  </si>
  <si>
    <t>02754</t>
  </si>
  <si>
    <t>Public-Private Ed Act</t>
  </si>
  <si>
    <t>Higher Education activity accounted for on higher education financial statement template submissions.</t>
  </si>
  <si>
    <t>02756</t>
  </si>
  <si>
    <t>DOC-DI Special Revenue Fund</t>
  </si>
  <si>
    <t>This fund accounts for the profits from the operation of commissaries in the state correctional institutions and is used for educational, recreational, pre-release and post-release reentry and transition services, or other purposes beneficial to the inmate population as may be prescribed by the Director.</t>
  </si>
  <si>
    <t>02765</t>
  </si>
  <si>
    <t>Miscellaneous Revenue - DSS</t>
  </si>
  <si>
    <t>Fund 0200 is a general purpose fund used to account for the expenditure of miscellaneous, non-dedicated special revenues in various programs. The source of funds is general fund transfers and private donations.</t>
  </si>
  <si>
    <t>02767</t>
  </si>
  <si>
    <t>DOC-DCC Special Revenue Fund</t>
  </si>
  <si>
    <t>Accounts for the fees collected from probationers, assigned to the diversion centers, room and board for individuals housed in adult residential placement beds, and is used to cover a portion of the cost of housing them.</t>
  </si>
  <si>
    <t>02770</t>
  </si>
  <si>
    <t>Emergency Mgmnt Assist Compact</t>
  </si>
  <si>
    <t>Emergency Management Assistance Compact Fund - Per §44-146.28:1 Emergency Management Assistance Compact enacted in 1995.  Authorizes the Governor to provide Virginia Resources to assist other states with disaster response and recovery efforts.</t>
  </si>
  <si>
    <t>02777</t>
  </si>
  <si>
    <t>DJJ Special Revenue Fund</t>
  </si>
  <si>
    <t>This fund accounts for funds received from any source that are intended for the benefit of children committed to the care of the Department including the child's parents/other persons, the Vet Admin, the Railroad Retirement Act, insurance provisions of Social Security.  Funds are to be used solely for the current maintenance and support of any child committed to the care of the Department.</t>
  </si>
  <si>
    <t>02790</t>
  </si>
  <si>
    <t>Virginia Disaster Relief Fund</t>
  </si>
  <si>
    <t>Accounts for private donations to relief efforts for recent disasters in Virginia.  Funds are collected through the Governor's Disaster Relief Fund Drive which challenged state agencies to raise money for tornado victims. This fund will also be used to track future donations related to disasters.</t>
  </si>
  <si>
    <t>02799</t>
  </si>
  <si>
    <t>DOC Special Revenue Fund</t>
  </si>
  <si>
    <t>This fund accounts for non bond source related capital projects.</t>
  </si>
  <si>
    <t>02800</t>
  </si>
  <si>
    <t>Appropriated IDC Recoveries</t>
  </si>
  <si>
    <t>Per §4-2.03 INDIRECT COSTS of the Appropriation Act, this fund accounts for State agencies' share of indirect cost recoveries. Per the Appropriation Act, State agencies' share of indirect cost recoveries are appropriated to the programs incurring the costs.</t>
  </si>
  <si>
    <t>02810</t>
  </si>
  <si>
    <t>Small Business Jobs Grant Fund</t>
  </si>
  <si>
    <t>Code of VA §2.2-1615 creates the Small Business Jobs Grant Fund (SBJGF). A min of 10% of the amounts appropriated to the VA Jobs Investment Program each year shall be transferred to the SBJGF. The SBJGF will be included in the General Fund for reporting. All monies in the fund are to be used solely for providing grants to small businesses that create at least 5 new FTEs within any 24-mo period.</t>
  </si>
  <si>
    <t>02820</t>
  </si>
  <si>
    <t>Abbott Lab Settlement Fund</t>
  </si>
  <si>
    <t>02821</t>
  </si>
  <si>
    <t>Capitol Square Spec Rev Fund</t>
  </si>
  <si>
    <t>Accounts for gifts and grants the council accepts to perform its duties.</t>
  </si>
  <si>
    <t>02830</t>
  </si>
  <si>
    <t>Fraud Recovery Fund</t>
  </si>
  <si>
    <t>Virginia Fraud Against Taxpayers Act (FATA) § 8.01-216.1 et seq by the Commonwealth as Defined by 8.01-216.2</t>
  </si>
  <si>
    <t>02836</t>
  </si>
  <si>
    <t>Exec Mansion Special Rev Fund</t>
  </si>
  <si>
    <t>Per Code of VA § 2.2-2616, all moneys received by the Citizens' Advisory Council on the Executive Mansion shall be paid into the state treasury and segregated as a special fund to be used by the Council to promote a greater understanding and awareness of the history and significance of the Executive Mansion.</t>
  </si>
  <si>
    <t>02840</t>
  </si>
  <si>
    <t>Recycl Mtrl Sales-Gen/NonHE</t>
  </si>
  <si>
    <t>Accounts for recyclable material sales.</t>
  </si>
  <si>
    <t>02845</t>
  </si>
  <si>
    <t>MLK Special Revenue Fund</t>
  </si>
  <si>
    <t>This fund accounts for the Martin Luther King Center.  Revenues come from donations and General Fund monies.  Expenditures will be used to build the Martin Luther King Center and shall be used solely for the purposes of supporting the Commission's work and as seed money to generate additional funds.</t>
  </si>
  <si>
    <t>02848</t>
  </si>
  <si>
    <t>VIDC Special Revenue Fund</t>
  </si>
  <si>
    <t>This fund accounts for grants from private organizations and is restricted by the grantors.</t>
  </si>
  <si>
    <t>02859</t>
  </si>
  <si>
    <t>VSCW Special Revenue Fund</t>
  </si>
  <si>
    <t>This fund consists of gifts, grants, donations, bequests, or other funds from any source as may be received by the Commission for its work.  Funds shall be used solely for the purpose of enabling the Commission to perform its duties.</t>
  </si>
  <si>
    <t>02860</t>
  </si>
  <si>
    <t>Recycl Mtrl Sales-Nongen/NonHE</t>
  </si>
  <si>
    <t>02861</t>
  </si>
  <si>
    <t>Recycl Matl Sales-VCE</t>
  </si>
  <si>
    <t>02870</t>
  </si>
  <si>
    <t>Surp Suppy/Equip Sale-GF-NonHE</t>
  </si>
  <si>
    <t>Accounts for sale of surplus supplies and equipment purchased with General Funds for Non Higher Ed agencies.</t>
  </si>
  <si>
    <t>02871</t>
  </si>
  <si>
    <t>Surplus Supp &amp; Equip GF-VCE</t>
  </si>
  <si>
    <t>Accounts for sale of surplus supplies and equipment. Code of VA §  2.2-1124-25 describes policies and procedures for the disposal of surplus and recyclable items and does not restrict the funds raised from surplus for specified purposes</t>
  </si>
  <si>
    <t>02877</t>
  </si>
  <si>
    <t>VADC Special Revenue Fund</t>
  </si>
  <si>
    <t>02880</t>
  </si>
  <si>
    <t>Surp Supply/Equip-NonGF-NonHE</t>
  </si>
  <si>
    <t>Accounts for sale of surplus supplies and equipment purchased with Non General Funds for Non Higher Ed agencies.</t>
  </si>
  <si>
    <t>02900</t>
  </si>
  <si>
    <t>Insurance Recovery</t>
  </si>
  <si>
    <t>Accounts for insurance proceeds received when an insured item is damaged.</t>
  </si>
  <si>
    <t>02912</t>
  </si>
  <si>
    <t>DVS Special Revenue Fund</t>
  </si>
  <si>
    <t>This fund is used for agency operations.</t>
  </si>
  <si>
    <t>02920</t>
  </si>
  <si>
    <t>Parking At MSC And 3600</t>
  </si>
  <si>
    <t>Accounts for parking fees for the Seaboard building.</t>
  </si>
  <si>
    <t>02922</t>
  </si>
  <si>
    <t>Sitter-Barfoot Spec Rev</t>
  </si>
  <si>
    <t>The source of the funds is for daily charges based on a rate and is billed to Insurance Companies and Private Payers. Funds are to be used solely for providing services to veterans.</t>
  </si>
  <si>
    <t>02937</t>
  </si>
  <si>
    <t>SVHEC Special Revenue Fund</t>
  </si>
  <si>
    <t>02938</t>
  </si>
  <si>
    <t>NCI Special Revenue Fund</t>
  </si>
  <si>
    <t>02942</t>
  </si>
  <si>
    <t>VMNH Special Revenue Fund</t>
  </si>
  <si>
    <t>Accounts for funds raised by the VMNH Foundation that are used to supplement salaries, grant funds used for exhibits and educational programs, admissions and field trip fees, membership fees, and publication sales. A substantial portion of the funds are restricted as to their use by the VMNH Foundation and other grantors and donors.</t>
  </si>
  <si>
    <t>02948</t>
  </si>
  <si>
    <t>SWHEC Special Revenue Fund</t>
  </si>
  <si>
    <t>Higher Education activity included on SW VA Higher Education Training Center's higher education financial statement template submission</t>
  </si>
  <si>
    <t>02949</t>
  </si>
  <si>
    <t>Cen Cap Outlay Special Revenue</t>
  </si>
  <si>
    <t>This fund is set up to capture the Life to Date information for Agency 949.</t>
  </si>
  <si>
    <t>02957</t>
  </si>
  <si>
    <t>CASC Special Revenue Fund</t>
  </si>
  <si>
    <t>This fund accounts for Commonwealth's Service Attorney's Council training registration fees.    All monies are expended on the training needs.</t>
  </si>
  <si>
    <t>02960</t>
  </si>
  <si>
    <t>DFP Special Revenue Fund</t>
  </si>
  <si>
    <t>Agency bookstore revenue collections and operations expenditures for Fire Training&amp;#59; and State Fire Marshal Office revenue collections and operations expenditures.</t>
  </si>
  <si>
    <t>02970</t>
  </si>
  <si>
    <t>Asbestos Claims Trust Fund</t>
  </si>
  <si>
    <t>Asbestos Claims Trust Fund - Accounts for reimbursements to the general fund and to state agencies for the costs of asbestos removal.</t>
  </si>
  <si>
    <t>02971</t>
  </si>
  <si>
    <t>Higher Education activity included on VCCS's higher education financial statement template submission.</t>
  </si>
  <si>
    <t>02997</t>
  </si>
  <si>
    <t>DAS Special Revenue Fund</t>
  </si>
  <si>
    <t>This fund accounts for Treasury loans.</t>
  </si>
  <si>
    <t>02998</t>
  </si>
  <si>
    <t>Special Rev - Budgetary Only</t>
  </si>
  <si>
    <t>Budgetary Only Fund setup for DPB transactions</t>
  </si>
  <si>
    <t>02999</t>
  </si>
  <si>
    <t>ABC Special Revenue Fund</t>
  </si>
  <si>
    <t>Enterprise activity included on the ABC enterprise fund financial statement template submission.</t>
  </si>
  <si>
    <t>03000</t>
  </si>
  <si>
    <t>Higher Education Operating</t>
  </si>
  <si>
    <t>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t>
  </si>
  <si>
    <t>03010</t>
  </si>
  <si>
    <t>Higher Education Federal</t>
  </si>
  <si>
    <t>Higher Education activity included on higher education financial statement template submissions.</t>
  </si>
  <si>
    <t>03020</t>
  </si>
  <si>
    <t>Foundation/Othr Grants/Cntrcts</t>
  </si>
  <si>
    <t>03030</t>
  </si>
  <si>
    <t>Indirect Cost Recovery</t>
  </si>
  <si>
    <t>03050</t>
  </si>
  <si>
    <t>Unique Military Activities</t>
  </si>
  <si>
    <t>Higher Education activity included on VPI or VMI's higher education financial statement template submissions.</t>
  </si>
  <si>
    <t>03060</t>
  </si>
  <si>
    <t>Auxiliary Enterprise</t>
  </si>
  <si>
    <t>The Higher Education Auxiliary Enterprise fund accounts for the Auxiliary activities at the colleges/universities.  These activities include such things as food service, bookstores, student health servicces and recreation/intramural programs.</t>
  </si>
  <si>
    <t>03070</t>
  </si>
  <si>
    <t>Excess Tuition And Fees</t>
  </si>
  <si>
    <t>03080</t>
  </si>
  <si>
    <t>Work Study</t>
  </si>
  <si>
    <t>03090</t>
  </si>
  <si>
    <t>University Hospitals</t>
  </si>
  <si>
    <t>03100</t>
  </si>
  <si>
    <t>Academic Enhancements</t>
  </si>
  <si>
    <t>03110</t>
  </si>
  <si>
    <t>Eminent Scholars</t>
  </si>
  <si>
    <t>03120</t>
  </si>
  <si>
    <t>Historic Deficiencies</t>
  </si>
  <si>
    <t>Higher Education activity included on VSU's  higher education financial statement template submission.</t>
  </si>
  <si>
    <t>03130</t>
  </si>
  <si>
    <t>Outreach Programs</t>
  </si>
  <si>
    <t>Norfolk State University Higher Education activity included on NSU's higher education financial statement template submission.</t>
  </si>
  <si>
    <t>03150</t>
  </si>
  <si>
    <t>Management Plan</t>
  </si>
  <si>
    <t>Higher Education activity included on VSU's higher education financial statement template submission.</t>
  </si>
  <si>
    <t>03160</t>
  </si>
  <si>
    <t>Excess Indirct Cost Recoveries</t>
  </si>
  <si>
    <t>03170</t>
  </si>
  <si>
    <t>Student Financial Assistance</t>
  </si>
  <si>
    <t>03190</t>
  </si>
  <si>
    <t>Workforce Development Program</t>
  </si>
  <si>
    <t>03220</t>
  </si>
  <si>
    <t>Covered Institution Int Escrow</t>
  </si>
  <si>
    <t>This fund accounts for interest earned on general fund money for funds that are not on CARS.</t>
  </si>
  <si>
    <t>03240</t>
  </si>
  <si>
    <t>Grnt-Trng P Care Med&amp;Dent-ARRA</t>
  </si>
  <si>
    <t>This fund accounts for American Recovery and Reinvestment Act (ARRA) Stimulus Monies.</t>
  </si>
  <si>
    <t>03250</t>
  </si>
  <si>
    <t>E&amp;G Facilities Maint Reserve</t>
  </si>
  <si>
    <t>Higher Education activity included on UVA higher education financial statement template submission.</t>
  </si>
  <si>
    <t>03270</t>
  </si>
  <si>
    <t>Adv Rsrch-Enrgy Finc Asst-ARRA</t>
  </si>
  <si>
    <t>03300</t>
  </si>
  <si>
    <t>Hi Ed Decentralzation Suspense</t>
  </si>
  <si>
    <t>03430</t>
  </si>
  <si>
    <t>Fiscal Stabilization-Edu-ARRA</t>
  </si>
  <si>
    <t>03480</t>
  </si>
  <si>
    <t>State Energy Program - ARRA</t>
  </si>
  <si>
    <t>03500</t>
  </si>
  <si>
    <t>Fishery Resource Grant Fund</t>
  </si>
  <si>
    <t>This fund accounts for transfers of research funding from UVA fund 0350.</t>
  </si>
  <si>
    <t>03510</t>
  </si>
  <si>
    <t>Trans-NSF Rcvry Act Rsrch-ARRA</t>
  </si>
  <si>
    <t>03520</t>
  </si>
  <si>
    <t>Trans-NIH Rcvry Act Rsrch-ARRA</t>
  </si>
  <si>
    <t>03610</t>
  </si>
  <si>
    <t>Americorps - ARRA UVA</t>
  </si>
  <si>
    <t>03640</t>
  </si>
  <si>
    <t>Off Of Sci Fin Assist Pgm-ARRA</t>
  </si>
  <si>
    <t>03670</t>
  </si>
  <si>
    <t>Weatherztion Asst Low-Inc-ARRA</t>
  </si>
  <si>
    <t>This fund accounts Higher Education activity included on VCCS's or VPI's higher education financial statement template submissions related to American Recovery and Reinvestment Act (ARRA) Stimulus Monies.</t>
  </si>
  <si>
    <t>03720</t>
  </si>
  <si>
    <t>St Fiscal Stabl-Innovtion-ARRA</t>
  </si>
  <si>
    <t>03770</t>
  </si>
  <si>
    <t>Enrgy Sec Audit&amp;Isle Mthd-ARRA</t>
  </si>
  <si>
    <t>03780</t>
  </si>
  <si>
    <t>Wrkr Trn Plcemnt-Hi Grwth-ARRA</t>
  </si>
  <si>
    <t>03790</t>
  </si>
  <si>
    <t>Health Info Tech Pro-Hc-ARRA</t>
  </si>
  <si>
    <t>03800</t>
  </si>
  <si>
    <t>St Broadband Data&amp;Dvlpmnt-ARRA</t>
  </si>
  <si>
    <t>03810</t>
  </si>
  <si>
    <t>WIA Adult Activities-St-ARRA</t>
  </si>
  <si>
    <t>03820</t>
  </si>
  <si>
    <t>WIA Yth Formula Grants-St-ARRA</t>
  </si>
  <si>
    <t>03830</t>
  </si>
  <si>
    <t>WIA Dslctd Wrkrs-Frmla St-ARRA</t>
  </si>
  <si>
    <t>03840</t>
  </si>
  <si>
    <t>Recyclable Matl Sales-Gen-HE</t>
  </si>
  <si>
    <t>Higher Education activity included on VCU higher education financial statement template submission.</t>
  </si>
  <si>
    <t>03860</t>
  </si>
  <si>
    <t>Rcycl Matl Sale-Non-Gen/Fed-HE</t>
  </si>
  <si>
    <t>03870</t>
  </si>
  <si>
    <t>Srplus Supp&amp;Equip Sales-Gen-HE</t>
  </si>
  <si>
    <t>Higher Education activity accounted for on higher education financial statement template submissions.  Accounts for sale of surplus supplies and equipment.</t>
  </si>
  <si>
    <t>03880</t>
  </si>
  <si>
    <t>Supp&amp;Equip Sls-Non-Gen/Fed-HE</t>
  </si>
  <si>
    <t>Higher Education activity included on higher education financial statement template submissions.  Accounts for sale of surplus supplies and equipment.</t>
  </si>
  <si>
    <t>03890</t>
  </si>
  <si>
    <t>Proc Sale Of Srplus-Land&amp;Bldgs</t>
  </si>
  <si>
    <t>Proceeds from sale of surplus Land and Buildings</t>
  </si>
  <si>
    <t>03900</t>
  </si>
  <si>
    <t>Insurance Recovery - Higher Ed</t>
  </si>
  <si>
    <t>03930</t>
  </si>
  <si>
    <t>Energy Performance Contracts</t>
  </si>
  <si>
    <t>03940</t>
  </si>
  <si>
    <t>Tchr Qlty Enhncmnt Partnr-ARRA</t>
  </si>
  <si>
    <t>03970</t>
  </si>
  <si>
    <t>Statewide Data Systems - ARRA</t>
  </si>
  <si>
    <t>04000</t>
  </si>
  <si>
    <t>04010</t>
  </si>
  <si>
    <t>Highway Federal</t>
  </si>
  <si>
    <t>Highway Federal - Accounts for Federal Funds for Transportation.</t>
  </si>
  <si>
    <t>04014</t>
  </si>
  <si>
    <t>Federal GARVEE-Prin &amp; Int</t>
  </si>
  <si>
    <t>Fund to record federal reimbursement of GARVEE bonds principal and interest</t>
  </si>
  <si>
    <t>04060</t>
  </si>
  <si>
    <t>Driver Education</t>
  </si>
  <si>
    <t>Accounts for fees charged for a learner's permit.  The fee collected is credited to the Driver Education Fund and "expended as provided by law."  Funds are transferred to the Department of Education and are used to operate driver's education programs in the public schools.</t>
  </si>
  <si>
    <t>04070</t>
  </si>
  <si>
    <t>International Reg Motor Vehc</t>
  </si>
  <si>
    <t>Accounts for taxes and fees collected by the Commonwealth to be distributed to localities or other states.</t>
  </si>
  <si>
    <t>04100</t>
  </si>
  <si>
    <t>Hwy Maintenance &amp; Operating Fd</t>
  </si>
  <si>
    <t>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t>
  </si>
  <si>
    <t>04220</t>
  </si>
  <si>
    <t>Transportatn Partnrshp Opp Fd</t>
  </si>
  <si>
    <t>Transportation Partnership Opportunity Fund - Funds are provided by transfers from 04760 toll facilities and construction fund 04720.  Disbursements from this fund will be mainly in the form of loans to external entities</t>
  </si>
  <si>
    <t>04240</t>
  </si>
  <si>
    <t>Intercity Pass Rail Op&amp;Cap Fd</t>
  </si>
  <si>
    <t>§33.2-1603. This is a special fund within the TTF supporting the cost of operating intercity passenger rail service: acquiring/leasing/improving railways/railroad equip, rolling stock, rights of way, facilities and matching funds for federal grants.  This fund consists of appropriations and allocation of funds for operating and projects in accordance with §33.2-1603. It retains its interest.</t>
  </si>
  <si>
    <t>04260</t>
  </si>
  <si>
    <t>Rail Enhancement Fund</t>
  </si>
  <si>
    <t>Relates to the Rail Enhancement Fund, a nonreverting fund. Consists of dedications set forth in the appropriations act for acquiring/leasing/improving railways or railroad equipment, rolling stock, rights-of-way or facilities, or assisting other appropriate entities to do the same whenever the Board determines that the action is for the common good of the Commonwealth or one of its regions.</t>
  </si>
  <si>
    <t>04290</t>
  </si>
  <si>
    <t>Federal Asset Forfeiture-DMV</t>
  </si>
  <si>
    <t>Per Federal Code 21USC Section 881 and VA Code § 19.2-386.14, proceeds from the forfeiture of assts in drug cases are used for promotion of law enforcement and administration of the Asset Sharing Program.</t>
  </si>
  <si>
    <t>04300</t>
  </si>
  <si>
    <t>State Asset Forfeiture-DMV</t>
  </si>
  <si>
    <t>Per Code of VA § 19.2-386.12, proceeds from the sale of forfeited property are credited to this fund and used for the costs of sale, legal fees and expenses related to acquiring the property.  Remaining amounts are to be used for administrative costs and distributed to the localities that participated in the investigation leading to the forfeiture.</t>
  </si>
  <si>
    <t>04310</t>
  </si>
  <si>
    <t>Concession Payments Account</t>
  </si>
  <si>
    <t>Concession Payments Account - This fund is for the outstanding debt owed by the Pocahontas Parkway.  As part of the sale, these funds were received to transfer the rights to the purchaser, Transurban Inc.  This fund is part of the transportation trust fund.</t>
  </si>
  <si>
    <t>04311</t>
  </si>
  <si>
    <t>Pocahontas Parkway - T895</t>
  </si>
  <si>
    <t>04312</t>
  </si>
  <si>
    <t>Capital Beltway Hotlanes-Rt495</t>
  </si>
  <si>
    <t>04313</t>
  </si>
  <si>
    <t>Shortline Rail Preserv&amp;Develop</t>
  </si>
  <si>
    <t>In accordance with section § 33.2-1602 of the Code of VA, this fund relates to the Shortline Railway Preservation and Development Fund. These funds are used by the Department of Rail and Public Transportation to administer a Shortline Railway Preservation and Development Program.</t>
  </si>
  <si>
    <t>04314</t>
  </si>
  <si>
    <t>I-66 Outside Beltway Concess</t>
  </si>
  <si>
    <t>This fund will be used to record the deposit of a Concession Payment related to the Interstate 66 Outside the Beltway Project.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t>
  </si>
  <si>
    <t>04315</t>
  </si>
  <si>
    <t>04360</t>
  </si>
  <si>
    <t>Powhite Parkway Extension</t>
  </si>
  <si>
    <t>The Powhite Parkway Extension Tolll Road is the VDOT owned and operated roadway section of Route 76 located in Chesterfield County, VA. This fund accounts for the toll revenues and operation expenditures.</t>
  </si>
  <si>
    <t>04361</t>
  </si>
  <si>
    <t>Powhite Parkwy Construction Fd</t>
  </si>
  <si>
    <t>The Powhite Parkway Extension Toll Road is the VDOT owned and operated roadway section of Route 76 located in Chesterfield County, VA. This fund accounts for the Construction and Equipment upgrade to the toll facility.</t>
  </si>
  <si>
    <t>04362</t>
  </si>
  <si>
    <t>Powhite Revenue Fund</t>
  </si>
  <si>
    <t>Powhite Parkway Extension - Revenue Fund accounts for the routine operations of the Powhite Parkway Extension Toll Road.  The Powhite Parkway Extension Toll Road is the VDOT owned and operated roadway section of Route 76 located in Chesterfield County, VA.</t>
  </si>
  <si>
    <t>04363</t>
  </si>
  <si>
    <t>Powhite Maint Replacmnt Fund</t>
  </si>
  <si>
    <t>Powhite Maintenance Replacement Fund for costs associated with extraordinary maintenance activities related to the Powhite Parkway Expressway.</t>
  </si>
  <si>
    <t>04366</t>
  </si>
  <si>
    <t>Chesterfield Note Repaymnt Fd</t>
  </si>
  <si>
    <t>Powhite Parkway Extension Toll Road - Debt interest payment fund to cover cost associated with the repayment of note to Chesterfield Co. as determined by VDOT management. The Powhite Parkway Extension Toll Road is the VDOT owned and operated roadway section of Route 76 located in Chesterfield County, VA.</t>
  </si>
  <si>
    <t>04460</t>
  </si>
  <si>
    <t>I-66 Inside Bltwy Toll Facilty</t>
  </si>
  <si>
    <t>Fund for I-66 Inside the Beltway Toll Facility.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t>
  </si>
  <si>
    <t>04461</t>
  </si>
  <si>
    <t>I-66 ITB Construction</t>
  </si>
  <si>
    <t>Fund for I-66 Inside the Beltway Toll Facility - Construction.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t>
  </si>
  <si>
    <t>04462</t>
  </si>
  <si>
    <t>I-66 ITB Revenue Fund</t>
  </si>
  <si>
    <t>Fund for I-66 Inside the Beltway Toll Facility – Revenue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t>
  </si>
  <si>
    <t>04463</t>
  </si>
  <si>
    <t>I-66 ITB Maint Rep Fund</t>
  </si>
  <si>
    <t>Fund for I-66 Inside the Beltway Toll Facility, Maintenance Replacement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t>
  </si>
  <si>
    <t>04470</t>
  </si>
  <si>
    <t>I-64 Express - Toll Facility</t>
  </si>
  <si>
    <t>Fund for I-64 Express Lanes Toll Facility.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t>
  </si>
  <si>
    <t>04471</t>
  </si>
  <si>
    <t>I-64 Express - Construction</t>
  </si>
  <si>
    <t>Fund for I-64 Express Lanes Toll Facility - Construction.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t>
  </si>
  <si>
    <t>04472</t>
  </si>
  <si>
    <t>I-64 Express - Revenue Fund</t>
  </si>
  <si>
    <t>Fund for I-64 Express Lanes Toll Facility – Revenue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t>
  </si>
  <si>
    <t>04473</t>
  </si>
  <si>
    <t>I-64 Express -  Maint Rep Fund</t>
  </si>
  <si>
    <t>Fund for I-64 Express Lanes Toll Facility, Maintenance Replacement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t>
  </si>
  <si>
    <t>04500</t>
  </si>
  <si>
    <t>Va Trans Infrastructure Bank</t>
  </si>
  <si>
    <t>A special nonreverting, revolving loan fund known as the Virginia Transportation Infrastructure Bank (VTIB).</t>
  </si>
  <si>
    <t>04510</t>
  </si>
  <si>
    <t>Mtrcycl Rdr Sfty Training Pgm</t>
  </si>
  <si>
    <t>Accounts for fees collected for the issuance of motorcycle registration, learners permit, etc. Funds are used to finance the cost of the Motorcycle Rider Safety Training Program.</t>
  </si>
  <si>
    <t>04540</t>
  </si>
  <si>
    <t>Motor Vehicle Special Fund</t>
  </si>
  <si>
    <t>Per Code of VA § 46.2-206, all receipts in DMV that are not already restricted or committed are used for operational activity. Per the code these are special funds within the Commonwealth Transportation Fund.</t>
  </si>
  <si>
    <t>04550</t>
  </si>
  <si>
    <t>Mtr Carrier Prmt/Sngl St Rg Fe</t>
  </si>
  <si>
    <t>Per Code of VA § 46.2-2108.1, accounts for fees that are assessed to commercial trucks.  Funds are used for motor carrier enforcement by DMV and State Police. It does not restrict the use to specific area only to expenses of department.</t>
  </si>
  <si>
    <t>04590</t>
  </si>
  <si>
    <t>Single St Registrn Fee-Othr St</t>
  </si>
  <si>
    <t>04610</t>
  </si>
  <si>
    <t>Aviation Fees and Taxes</t>
  </si>
  <si>
    <t>Per Code of VA  § 5.1-51, 58.1-1509, and 58.1-2217, taxes and fees relating to aviation fuel tax, aircraft sales and use tax, and aviation licensing fees are credited to this account and used for promotion and development of aviation and airports, and administration of aviation law.</t>
  </si>
  <si>
    <t>04660</t>
  </si>
  <si>
    <t>Aviation Educ Facilities Fund</t>
  </si>
  <si>
    <t>Accounts for sale of aviation license plates.  Part of the money from the sale of each license plate is used to support aviation education at Virginia museums. The fees collected are disbursed to the National Air and Space Museum.</t>
  </si>
  <si>
    <t>04700</t>
  </si>
  <si>
    <t>04710</t>
  </si>
  <si>
    <t>Transportation Trust Fund</t>
  </si>
  <si>
    <t>Transportation Trust Fund - Accounts for the accumulation and distribution of Special Revenue according to the Code of Virginia, Section 33.2-1524.  After administrative costs funds are distributed 78.7% to Constr Fund, 4.2% to Ports Fund, 2.4% to Airports Fund, 14.7% to Mass Transit.</t>
  </si>
  <si>
    <t>04711</t>
  </si>
  <si>
    <t>Transportation Trust Fund-VPA</t>
  </si>
  <si>
    <t>04720</t>
  </si>
  <si>
    <t>Highway Construction Fund</t>
  </si>
  <si>
    <t>Highway Construction Fund - Accounts for Revenues and Expenditures for the Acquisition and Construction of Systems of State Highways.  This fund receives 78.7% of the Transportation Trust Fund Special Revenues according to the Code of Virginia Section 33.2-1524.</t>
  </si>
  <si>
    <t>04730</t>
  </si>
  <si>
    <t>Priority Transportation Fund</t>
  </si>
  <si>
    <t>Priority Transportation Fund - Code of Virginia §33.2-1527 A special nonreverting fund that retains interest. This fund provides funding of specified transportation projects throughout the Commonwealth.  Deposits into this fund include (1) additional revenues attributable to the Virginia Fuels Tax Act; (2) Transportation Trust Fund and Highway Maintenance Operating Fund revenues above the amount currently forecast and programmed; (3) beginning 7/1/02, 1/3 of insurance license tax revenues; and (4) any other appropriations.  Distribution of its funds include (1) any projects designated by the CTB; (2) payment to any authority, locality, commission or other entity; and (3) to support, secure, or leverage financing projects approved by the CTB. This fund is part of the TTF.</t>
  </si>
  <si>
    <t>04740</t>
  </si>
  <si>
    <t>Commonwealth Port Fund</t>
  </si>
  <si>
    <t>Commonwealth Port Fund - The Commonwealth Port Fund receives 4.2% of the Transportation Trust Fund Special Revenues according to the Code of Virginia Section 33.2-1526 for Transfer to the Virginia Port Authority.</t>
  </si>
  <si>
    <t>04750</t>
  </si>
  <si>
    <t>Commonwealth Airport Fund</t>
  </si>
  <si>
    <t>Commonwealth Airport Fund - The Commonwealth Airport Fund receives 2.4% of the Transportation Trust Fund Special Revenues according to the Code of Virginia Section 33.2-1526 for Transfer to the Department of Aviation.</t>
  </si>
  <si>
    <t>04760</t>
  </si>
  <si>
    <t>Toll Facilities Revolving Fund</t>
  </si>
  <si>
    <t>Code of VA § 33.2-1529. Toll Facilities Revolving Fund - Funds are used to finance Construction Projects and Debt Service of the Toll Facilities and Other Bond Funds.</t>
  </si>
  <si>
    <t>04766</t>
  </si>
  <si>
    <t>Violation Enforcement Sys</t>
  </si>
  <si>
    <t>Violation Enforcement System - Fund to record activity related to the Centralized Violation Enforcement System, e.g., administrative fees and civil penalties imposed on violators of the Smart Tag and E-ZPass systems.</t>
  </si>
  <si>
    <t>04767</t>
  </si>
  <si>
    <t>State Infrastructure Bank-Fed</t>
  </si>
  <si>
    <t>State Infrastructure Bank-Federal - Fund to record all activity relating to the 80% Federal share of the State Infrastructure Bank.</t>
  </si>
  <si>
    <t>04768</t>
  </si>
  <si>
    <t>State Infrastructure Bank-Stat</t>
  </si>
  <si>
    <t>State Infrastructure Bank-State - Fund to record all activity relating to the 20% State share of the State Infrastructure Bank.</t>
  </si>
  <si>
    <t>04769</t>
  </si>
  <si>
    <t>04770</t>
  </si>
  <si>
    <t>Commonwealth Mass Transit Fund</t>
  </si>
  <si>
    <t>Commonwealth Mass Transit Fund - The Commonwealth Mass Transit Fund receives 14.7% of the Transportation Trust Fund Special Revenues according to the Code of Virginia Section 33.2-1526 for Transfer to the Department of Rail and Public Transportation.</t>
  </si>
  <si>
    <t>04780</t>
  </si>
  <si>
    <t>Commonwealth Transit Cap Fund</t>
  </si>
  <si>
    <t>Part of the Commonwealth Mass Transit Fund.  Receives funds from appropriations and donations, gifts, grants, etc.  Supports capital projects approved by the Commonwealth Transportation Board to establish, improve, or expand public transportation services.  Projects financed by the fund shall receive local, regional or private funding for at least 20% of the nonfederal share of the total cost.</t>
  </si>
  <si>
    <t>04800</t>
  </si>
  <si>
    <t>Commonwealth Space Flight Fd</t>
  </si>
  <si>
    <t>Commonwealth Space Flight Fund – A Special nonreverting fund that is part of the Transportation Trust Fund per Code of Virginia 33.2-1526.</t>
  </si>
  <si>
    <t>04860</t>
  </si>
  <si>
    <t>Recyclable Matl -NonGF-NonHE</t>
  </si>
  <si>
    <t>Recyclable Material Sales-Non-Gen-Non-High Ed - Accounts for recyclable material sales.</t>
  </si>
  <si>
    <t>04880</t>
  </si>
  <si>
    <t>Surp Supply/ Equip-NonGF-NonHE</t>
  </si>
  <si>
    <t>Surplus Supplies &amp; Equip Sales-Non-Gen-Non-High Ed - Accounts for sale of surplus supplies and equipment.</t>
  </si>
  <si>
    <t>05001</t>
  </si>
  <si>
    <t>Enterprise-ABC</t>
  </si>
  <si>
    <t>Enterprise activity included on the ABC's enterprise fund financial statement template submission.</t>
  </si>
  <si>
    <t>05010</t>
  </si>
  <si>
    <t>Consolidated Laboratory Srvcs</t>
  </si>
  <si>
    <t>Enterprise activity included on the Consolidated Lab enterprise fund financial statement template submission.</t>
  </si>
  <si>
    <t>05020</t>
  </si>
  <si>
    <t>Fed Safe Drnkng Wtr Test Prcds</t>
  </si>
  <si>
    <t>05050</t>
  </si>
  <si>
    <t>EVA Procurement Program</t>
  </si>
  <si>
    <t>Enterprise activity included on the EVA enterprise fund financial statement template submission.</t>
  </si>
  <si>
    <t>05100</t>
  </si>
  <si>
    <t>Operating Permits Program</t>
  </si>
  <si>
    <t>Enterprise activity included on the DEQ enterprise fund financial statement template submission.</t>
  </si>
  <si>
    <t>05172</t>
  </si>
  <si>
    <t>Enterprise-VAL</t>
  </si>
  <si>
    <t>Enterprise activity included on the Lottery enterprise fund financial statement template submission.</t>
  </si>
  <si>
    <t>05174</t>
  </si>
  <si>
    <t>This fund is used to account for operating activities of Virginia529.  This activity is accounted for in an enterprise fund for financial reporting purposes.</t>
  </si>
  <si>
    <t>05176</t>
  </si>
  <si>
    <t>05200</t>
  </si>
  <si>
    <t>Health Insurance Fund - Local</t>
  </si>
  <si>
    <t>Accounts for the local Health Insurance Fund program.</t>
  </si>
  <si>
    <t>05220</t>
  </si>
  <si>
    <t>Admin of Local Benefits Servcs</t>
  </si>
  <si>
    <t>05238</t>
  </si>
  <si>
    <t>VMFA Enterprise Fund</t>
  </si>
  <si>
    <t>Receipts from sales in the museum gift shop and food sales from restaurant and catering.</t>
  </si>
  <si>
    <t>05330</t>
  </si>
  <si>
    <t>State Asset Forfeiture-ABC</t>
  </si>
  <si>
    <t>05360</t>
  </si>
  <si>
    <t>Fed Asset Forfeiture-ABC DOJ</t>
  </si>
  <si>
    <t>05370</t>
  </si>
  <si>
    <t>Fed Asset Forfeiture-ABC Treas</t>
  </si>
  <si>
    <t>05400</t>
  </si>
  <si>
    <t>Hlth Ins Fd-Local Hlth Option</t>
  </si>
  <si>
    <t>Health Insurance Fund – Local Health Option - Chapter 512 of the Acts of Assembly of 2016 (§ 2.2-1204) authorized the creation of the new health insurance option for localities, local school divisions, and other political subdivisions.  § 2.2-1204 creates a new fund under the Administration of Health Insurance (149), beginning in FY 2019, for the new local health insurance benefits program.  The fund needs to be created for the claims payments of the new local health insurance option, which will be implemented on July 1, 2018.  Fund 05420 was created in FY 2017 for the Department of Human Resource Management’s (129) costs to administer the new local health insurance benefits program.</t>
  </si>
  <si>
    <t>05420</t>
  </si>
  <si>
    <t>Admin of Local Health Option</t>
  </si>
  <si>
    <t>05880</t>
  </si>
  <si>
    <t>Surplus Supp &amp; Equip Sales-VAL</t>
  </si>
  <si>
    <t>05881</t>
  </si>
  <si>
    <t>Surplus Supp &amp; Equp Sales-ABC</t>
  </si>
  <si>
    <t>05910</t>
  </si>
  <si>
    <t>Manufacture Products</t>
  </si>
  <si>
    <t>Enterprise activity included on the VA Industries for the Blind enterprise fund financial statement template submission.</t>
  </si>
  <si>
    <t>06010</t>
  </si>
  <si>
    <t>Real Estate Services</t>
  </si>
  <si>
    <t>Internal Service Fund activity included on the Property Disposal internal service fund financial statement template submission.</t>
  </si>
  <si>
    <t>06011</t>
  </si>
  <si>
    <t>06020</t>
  </si>
  <si>
    <t>Graphics Communication</t>
  </si>
  <si>
    <t>Internal Service activity included on the DGS's, General Services, internal service fund financial statement template submission.</t>
  </si>
  <si>
    <t>06030</t>
  </si>
  <si>
    <t>State Surplus Property Program</t>
  </si>
  <si>
    <t>06040</t>
  </si>
  <si>
    <t>DGS Maintenance &amp; Repair Proj</t>
  </si>
  <si>
    <t>Internal Service Fund activity included on the Maintenance and Repair internal service fund financial statement template submission.</t>
  </si>
  <si>
    <t>06050</t>
  </si>
  <si>
    <t>Federal Surplus Property Prgm</t>
  </si>
  <si>
    <t>06060</t>
  </si>
  <si>
    <t>DEQ Analytical Testng Services</t>
  </si>
  <si>
    <t>06070</t>
  </si>
  <si>
    <t>Bureau Of Cap Outlay Managemnt</t>
  </si>
  <si>
    <t>06080</t>
  </si>
  <si>
    <t>Payroll Service Bureau Service</t>
  </si>
  <si>
    <t>Per the Appropriation Act, this fund accounts for the recovery of the cost of services provided by the payroll service center.</t>
  </si>
  <si>
    <t>06090</t>
  </si>
  <si>
    <t>Enterprise App - Cardinal</t>
  </si>
  <si>
    <t>An internal service fund derived from charges to agencies for the ongoing costs of the Commonwealth's enterprise applications financial system, Cardinal.</t>
  </si>
  <si>
    <t>06100</t>
  </si>
  <si>
    <t>Fleet Management</t>
  </si>
  <si>
    <t>Internal Service Fund activity included on the Fleet Management internal service fund financial statement template submission.</t>
  </si>
  <si>
    <t>06129</t>
  </si>
  <si>
    <t>Prsnl Mngmt Inf Systm ISF</t>
  </si>
  <si>
    <t>06136</t>
  </si>
  <si>
    <t>VITA Internal Service Fund</t>
  </si>
  <si>
    <t>Used to support VITA's telecommunications services, direct billed services, consulting services, and computer services activities.  This fund is included on a financial statement template.</t>
  </si>
  <si>
    <t>06137</t>
  </si>
  <si>
    <t>VITA Overhead</t>
  </si>
  <si>
    <t>DPB has asked VITA to segregate cash receipts and expenditures related to VITA overhead from VITA direct services. This will be most easily accomplished by having a new fund for the overhead activity. Expenditures are already identified by program code. Once the new fund is established we would work with DPB and DOA to move those appropriations from 06136. We have a methodology for identifying the overhead recovery portion of customer receipts and would process a monthly entry to reclassify the VITA OH recovery portion to the new fund. Ultimately we will work on an automated process for this.</t>
  </si>
  <si>
    <t>06150</t>
  </si>
  <si>
    <t>Enterprise App-Perf Budgeting</t>
  </si>
  <si>
    <t>An internal service fund derived from charges to agencies for the ongoing costs of the Commonwealth's enterprise applications budgeting system, Performance Budgeting.</t>
  </si>
  <si>
    <t>06170</t>
  </si>
  <si>
    <t>IT Security Service Center</t>
  </si>
  <si>
    <t>06194</t>
  </si>
  <si>
    <t>Internal Service-DGS</t>
  </si>
  <si>
    <t>06200</t>
  </si>
  <si>
    <t>Health Insurance Fd-State</t>
  </si>
  <si>
    <t>Fund accounts for related Administrative and Claims expenses established to provide health insurance coverage for eligible employees of State government and is accounted for in DHRM's Internal Service fund financial statement template.</t>
  </si>
  <si>
    <t>06210</t>
  </si>
  <si>
    <t>Health Insurance Fd-State Rstr</t>
  </si>
  <si>
    <t>06220</t>
  </si>
  <si>
    <t>Admin of Health Benefits Serv</t>
  </si>
  <si>
    <t>06350</t>
  </si>
  <si>
    <t>Early Retiree Reinsurance Pgm</t>
  </si>
  <si>
    <t>This fund accounts for funds to be used to minimize the  costs of health insurance premiums for early retirees.  This fund was required because of the Patient Protection Act.</t>
  </si>
  <si>
    <t>07002</t>
  </si>
  <si>
    <t>Trust And Agency-DOE/DAPE</t>
  </si>
  <si>
    <t>This fund is used to account for educational institution telecommunication company rebates (e-rate).</t>
  </si>
  <si>
    <t>07003</t>
  </si>
  <si>
    <t>Trust And Agency-DOE/COO</t>
  </si>
  <si>
    <t>The intent of provisions related to Virtual Virginia Pgm is that program tuition fees are used to support its operation. E-rate program reimbursements may only be for qualifying expenses.2 of 4 funding sources have associated legislation authorizing program (Sec 22.1-212.2 and 22.1-253.13:4), and Ch 781, Item 140 C.24. (2008-2010 Appropr Act) establish the Virtual Virginia Distance Learning Pgm.</t>
  </si>
  <si>
    <t>07004</t>
  </si>
  <si>
    <t>Trust And Agency-DGS</t>
  </si>
  <si>
    <t>This fund accounts for a deposit made in 12/08 involving Office Depot.  The COVA through DGS was awarded $1,844,183 of which $382,878 still remains in this fund in GLA 547.</t>
  </si>
  <si>
    <t>07005</t>
  </si>
  <si>
    <t>Trust And Agency-VCCS</t>
  </si>
  <si>
    <t>07010</t>
  </si>
  <si>
    <t>VEC Federal Fund</t>
  </si>
  <si>
    <t>Administration of Federal programs in accordance with specific program requirements</t>
  </si>
  <si>
    <t>07011</t>
  </si>
  <si>
    <t>State Election Fund - Federal</t>
  </si>
  <si>
    <t>This fund accounts for the receipt and disbursement of federal funds under the provisions of the Help America Vote Act of 2002 (HAVA).</t>
  </si>
  <si>
    <t>07012</t>
  </si>
  <si>
    <t>JAIBG Trust Fund - Federal</t>
  </si>
  <si>
    <t>This fund accounts for Federal funds.</t>
  </si>
  <si>
    <t>07013</t>
  </si>
  <si>
    <t>WIA Federal Fund</t>
  </si>
  <si>
    <t>07020</t>
  </si>
  <si>
    <t>Literary Fund</t>
  </si>
  <si>
    <t>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t>
  </si>
  <si>
    <t>07030</t>
  </si>
  <si>
    <t>Unclaimed Property</t>
  </si>
  <si>
    <t>07033</t>
  </si>
  <si>
    <t>Misc VDOT Trust Fund</t>
  </si>
  <si>
    <t>Trust And Agency - Used to account for money received and held by VDOT in capacity of Trustee, Custodian or Agency for Individuals, Government Entities and Non-Public.</t>
  </si>
  <si>
    <t>07040</t>
  </si>
  <si>
    <t>Edward Byrne Memrl Jag Pgm-Fed</t>
  </si>
  <si>
    <t>Federal Justice Assistant Grant Fund</t>
  </si>
  <si>
    <t>07050</t>
  </si>
  <si>
    <t>Revenue Stabilization Fund</t>
  </si>
  <si>
    <t>This fund is for the stabilization of Commonwealth expected revenues.The Fund shall be available to offset, in part, anticipated shortfalls in revenues when appropriations based on previous forecasts exceed expected revenues in subsequent forecasts. Code of VA § 2.2-1828. No amounts shall be withdrawn from the Fund except pursuant to appropriations made by the GA in accordance with § 2.2-1830.</t>
  </si>
  <si>
    <t>07060</t>
  </si>
  <si>
    <t>Group Life Insurance</t>
  </si>
  <si>
    <t>Accounts for the Commonwealth's Group Life Insurance program.  Activity included in VRS financial statements.</t>
  </si>
  <si>
    <t>07070</t>
  </si>
  <si>
    <t>Motor Vehicle Trnsactn Rcovery</t>
  </si>
  <si>
    <t>This fund accounts for penalties collected from car dealers/car salesmen.  When someone buys a "lemon," they can collect some reimbursement from this fund.  Interest is retained in the fund and can be used for administrative costs.</t>
  </si>
  <si>
    <t>07080</t>
  </si>
  <si>
    <t>Technology Trust Fund</t>
  </si>
  <si>
    <t>This fund accounts for a $5 fee that is assessed when land is recorded.  A small portion of the fee is used for administration, and the remainder is distributed to the circuit courts to aid in automation.</t>
  </si>
  <si>
    <t>07081</t>
  </si>
  <si>
    <t>Contested Pesticide Penalties</t>
  </si>
  <si>
    <t>07082</t>
  </si>
  <si>
    <t>Edvantage Reserve Fund</t>
  </si>
  <si>
    <t>07083</t>
  </si>
  <si>
    <t>Dominion Power Settlement Fund</t>
  </si>
  <si>
    <t>This fund accounts for a court settlement between the EPA and Dominion Resources.  Other states have received similar proceeds.  The money will be passed through to localities to retro-fit school buses.  The project is estimated to be completed in two years.</t>
  </si>
  <si>
    <t>07090</t>
  </si>
  <si>
    <t>VRS Members Contribution Acct</t>
  </si>
  <si>
    <t>Accounts for the Commonwealth's VRS retirement plan member reserve.  Activity included in VRS financial statements.  See Virginia Constitution, Article X, Section 11.</t>
  </si>
  <si>
    <t>07100</t>
  </si>
  <si>
    <t>VRS Retirement Allowance Acct</t>
  </si>
  <si>
    <t>Accounts for the Commonwealth's VRS retirement plan employer reserve.  Activity included in VRS financial statements.  See Virginia Constitution, Article X, Section 11.</t>
  </si>
  <si>
    <t>07101</t>
  </si>
  <si>
    <t>Local Suspense Accel Sales Tax</t>
  </si>
  <si>
    <t>Accounts for accelerated sales taxes collected by the Commonwealth to be distributed to localities.</t>
  </si>
  <si>
    <t>07102</t>
  </si>
  <si>
    <t>Tobacco Loss Assistance Progrm</t>
  </si>
  <si>
    <t>Tobacco farmers submitted claims for lost tobacco quota and Fed Fund amounts were distributed based on percentages established in federal regulations.  This fund accounts for residual balances that are held pending additional claims at the time the TLAP distribution was made in 2000. Reference Federal Gov't / 7CFR Section 1464.201(f)  --  Section 1464.203 for 1999 Crop and Market Loss Assistance.</t>
  </si>
  <si>
    <t>07103</t>
  </si>
  <si>
    <t>VSU WTA Trust Fund</t>
  </si>
  <si>
    <t>07110</t>
  </si>
  <si>
    <t>JLARC Trust and Agency</t>
  </si>
  <si>
    <t>Funds from VRS (07) are provided to JLARC for the Commission's reasonable and necessary expenses related to its retirement oversight duties as prescribed in the Code of Virginia.</t>
  </si>
  <si>
    <t>07111</t>
  </si>
  <si>
    <t>SPORS Members Cont Acct</t>
  </si>
  <si>
    <t>Accounts for the Commonwealth's SPORS retirement plan member reserve.  Activity included in VRS financial statements.  See Virginia Constitution, Article X, Section 11.</t>
  </si>
  <si>
    <t>07112</t>
  </si>
  <si>
    <t>VSU ERIP Trust Fund</t>
  </si>
  <si>
    <t>07113</t>
  </si>
  <si>
    <t>CMSIP Concentration Account</t>
  </si>
  <si>
    <t>07114</t>
  </si>
  <si>
    <t>Worker's Comp Funding Account</t>
  </si>
  <si>
    <t>Internal Service Fund activity included on the Risk Management internal service fund financial statement template submission.  Third party clearing account.</t>
  </si>
  <si>
    <t>07120</t>
  </si>
  <si>
    <t>Mtr Vehc Rntl Tax-VPBA Dbt Svc</t>
  </si>
  <si>
    <t>Per Code of VA § 58.1-2402, 2% fee is collected on rental motor vehicles for VPBA debt service and Per Code of VA  § 58.1-2425, has to be used to pay debt service for VPBA for STARS</t>
  </si>
  <si>
    <t>07121</t>
  </si>
  <si>
    <t>SPORS Retirement Allow Acct</t>
  </si>
  <si>
    <t>Accounts for the Commonwealth's SPORS retirement plan employer reserve.  Activity included in VRS financial statements.  See Virginia Constitution, Article X, Section 11.</t>
  </si>
  <si>
    <t>07128</t>
  </si>
  <si>
    <t>Trust and Agency-VVCC</t>
  </si>
  <si>
    <t>This is to be used to record the residents’ funds that Virginia Veterans Care Center holds as fiduciary.  It is not to be comingled with any other fund.  It is not revenue.  It was not recorded in CARS, so therefore there was no associated fund number in CARS.</t>
  </si>
  <si>
    <t>07129</t>
  </si>
  <si>
    <t>DHRM Trust and Agency Fund</t>
  </si>
  <si>
    <t>Internal Service Fund activity included on the Risk Management internal service fund financial statement template submission.  This fund accounts for the DHRM administrative expenses.  Each year, funds are moved from FD0742 to cover the appropriation approved for FD0700.</t>
  </si>
  <si>
    <t>07130</t>
  </si>
  <si>
    <t>JRS Members Contribution Acct</t>
  </si>
  <si>
    <t>Accounts for the Commonwealth's JRS retirement plan member reserve.  Activity included in VRS financial statements.  See Virginia Constitution, Article X, Section 11.</t>
  </si>
  <si>
    <t>07140</t>
  </si>
  <si>
    <t>JRS Retirement Allowance Acct</t>
  </si>
  <si>
    <t>Accounts for the Commonwealth's JRS retirement plan employer reserve.  Activity included in VRS financial statements.  See Virginia Constitution, Article X, Section 11.</t>
  </si>
  <si>
    <t>07141</t>
  </si>
  <si>
    <t>Trust And Agency-OAG</t>
  </si>
  <si>
    <t>This fund accounts for receipts from court ordered judgments that are deposited and subsequently distributed to the appropriate injured parties.</t>
  </si>
  <si>
    <t>07149</t>
  </si>
  <si>
    <t>AHI Trust and Agency Fund</t>
  </si>
  <si>
    <t>Fund accounts for related Administrative expenses established to provide fringe benefits for eligible State and Local employees.</t>
  </si>
  <si>
    <t>07150</t>
  </si>
  <si>
    <t>Local Fines And Fees In Escrow</t>
  </si>
  <si>
    <t>Per Chapter 806, 3-6.05, this fund is established to capture fines and fees collected by the district courts.  The courts remit amount collected by the fine payer. The Comptroller relies on certification by APA to identify the portion collected representing state funds to be deposited to the Literary Fund. DOA makes required transfers to Literary Fund and returns all remaining funds to localities.</t>
  </si>
  <si>
    <t>07151</t>
  </si>
  <si>
    <t>Visually Hndicappd Endwmnt</t>
  </si>
  <si>
    <t>This fund accounts for donations from private citizens and charities and is used for programs for the blind.  Generally, there are no specific restrictions on donations&amp;#59; however, a few donations may be further restricted.  There are no trust agreements.  This activity is included in the Blind and Vision Impaired financial statement template submission.</t>
  </si>
  <si>
    <t>07152</t>
  </si>
  <si>
    <t>Trust And Agency-TD</t>
  </si>
  <si>
    <t>07153</t>
  </si>
  <si>
    <t>SSBCI Federal Fund</t>
  </si>
  <si>
    <t>This fund accounts for activity in the State Small Business Credit Initiative Federal program.  The SSBCI is administered by the US Treasury to strengthen state programs that support private financing to small businesses and manufacturers.  States receive Federal funding for Capital Access Programs and Other Credit Support Programs</t>
  </si>
  <si>
    <t>07154</t>
  </si>
  <si>
    <t>Trust And Agency-DMV</t>
  </si>
  <si>
    <t>Part of Commonwealth Transportation Special Rev&amp;#59; cash at 6/30 transferred out and reported in Other Special Rev. $500 uninsured motorist fee if driver is uninsured and penalty assessed if caught driving without insurance. Cash balance less DMV's operating is transferred to SCC after YE. SCC pays insurance companies when loss occurs involving an uninsured motorist based on pre-established formula.</t>
  </si>
  <si>
    <t>07155</t>
  </si>
  <si>
    <t>Locality Permit Fund</t>
  </si>
  <si>
    <t>This fund is for fees relating to hauling and overload permits. This new fiduciary fund was set up in order to segregate and account for the monies that are strictly on behalf of the localities.</t>
  </si>
  <si>
    <t>07156</t>
  </si>
  <si>
    <t>Trust And Agency-VSP</t>
  </si>
  <si>
    <t>The fund is used to account for private donations to support the DARE program.  The Drug Abuse Resistance Education is a validated, copyrighted, comprehensive drug and violence prevention education program for K through 12. D.A.R.E. is a cooperative program by the Virginia Department of State Police, the Virginia Department of Education and local law enforcement agencies and school divisions.</t>
  </si>
  <si>
    <t>07158</t>
  </si>
  <si>
    <t>Pooled VRS Trust Assets</t>
  </si>
  <si>
    <t>Fund established to aggregate all VRS trust assets held for VRS programs.</t>
  </si>
  <si>
    <t>07159</t>
  </si>
  <si>
    <t>Pooled VRS Non-Trust Assets</t>
  </si>
  <si>
    <t>Fund established to aggregate all VRS non-trust assets held for VRS programs</t>
  </si>
  <si>
    <t>07160</t>
  </si>
  <si>
    <t>VA Farm Loan Revolving Acct</t>
  </si>
  <si>
    <t>This fund accounts for trust funds that are used to provide loans to individual farmers for rural rehabilitation purposes.</t>
  </si>
  <si>
    <t>07161</t>
  </si>
  <si>
    <t>Trust And Agency-TAX</t>
  </si>
  <si>
    <t>This fund is used to record the 1% of sales tax which is paid to the locality where the sales occurred.</t>
  </si>
  <si>
    <t>07162</t>
  </si>
  <si>
    <t>Trust And Agency-DOATP</t>
  </si>
  <si>
    <t>07171</t>
  </si>
  <si>
    <t>Trust And Agency-SCC</t>
  </si>
  <si>
    <t>Money is collected from various taxes.  All funds are transferred to other state agencies with the exception of two revenue source codes. One is distributed to localities and reported in the Tax Collections Agency Fund.  The other is allocated to insurance cos. based on premium writings in Va.</t>
  </si>
  <si>
    <t>07180</t>
  </si>
  <si>
    <t>VRS Administrative Expense</t>
  </si>
  <si>
    <t>Accounts for the Virginia Retirement System's Administrative Fund.  Activity included in VRS financial statements.  See Virginia Constitution, Article X, Section 11.</t>
  </si>
  <si>
    <t>07182</t>
  </si>
  <si>
    <t>Trust And Agency-VEC</t>
  </si>
  <si>
    <t>Unemployment Compensation Trust Fund, funded by employer contributions for the payment of UI benefits.  THIS FUND RETAINS ITS INTEREST EARNINGS. REPORTED ON ENTERPRISE FUND TEMPLATE</t>
  </si>
  <si>
    <t>07190</t>
  </si>
  <si>
    <t>Cwlth Trans Cap Proj Bd Act-07</t>
  </si>
  <si>
    <t>Commonwealth Transportation Capital Projects Bond Act Of 2007 - Commonwealth Transportation Capital Project Bond Act of 2007- See Enactment 2 of the Capter 896 of HB3202.  Authorizes CTB to issue bonds not to exceed $3 billion for transportation funding with the debt service to be paid from one-third of annual revenues from state tax on insurance businesses.</t>
  </si>
  <si>
    <t>07191</t>
  </si>
  <si>
    <t>Cap Proj Rev Bds Constn</t>
  </si>
  <si>
    <t>Capital Project Revenue Bonds Construction - Accounts for the bond proceeds, investment revenue, and expenditures related to the transportation projects pursuant to Code of VA 33.2-1701 and 33.2-365.</t>
  </si>
  <si>
    <t>07194</t>
  </si>
  <si>
    <t>Cap Proj Rev Bnds P&amp;I</t>
  </si>
  <si>
    <t>07195</t>
  </si>
  <si>
    <t>CPR Revenue Stabilization Fund</t>
  </si>
  <si>
    <t>Revenue Stabilization Fund authorized by CTB by resolution March 16, 2011 to provide additional funding support for repayment of CPR Bonds sold May, 2011.</t>
  </si>
  <si>
    <t>07200</t>
  </si>
  <si>
    <t>Fed Grant Anticpatn Note Fund</t>
  </si>
  <si>
    <t>Commonwealth of Virginia Federal Grant Anticipation Notes Act of 2011.</t>
  </si>
  <si>
    <t>07201</t>
  </si>
  <si>
    <t>GARVEE - Construction Fund</t>
  </si>
  <si>
    <t>07204</t>
  </si>
  <si>
    <t>GARVEE - Interest &amp; Principal</t>
  </si>
  <si>
    <t>07205</t>
  </si>
  <si>
    <t>Deferred Compensation Program</t>
  </si>
  <si>
    <t>07210</t>
  </si>
  <si>
    <t>Flex Reimbursmnt-Dpndnt Care</t>
  </si>
  <si>
    <t>This fund accts for flex spending for dependent care.</t>
  </si>
  <si>
    <t>07211</t>
  </si>
  <si>
    <t>FUBA Benefits Fund</t>
  </si>
  <si>
    <t>Reimbursable payment of Federally funded unemployment insurance benefits</t>
  </si>
  <si>
    <t>07212</t>
  </si>
  <si>
    <t>Trust And Agency-VSU</t>
  </si>
  <si>
    <t>07216</t>
  </si>
  <si>
    <t>Trust And Agency-JMU</t>
  </si>
  <si>
    <t>JMU Higher Education activity included on JMU higher education financial statement template submission.</t>
  </si>
  <si>
    <t>07220</t>
  </si>
  <si>
    <t>Flex Reimbursmnt-Medical Reimb</t>
  </si>
  <si>
    <t>This fund accounts for payroll deduction activities, Flex medical Reimb.</t>
  </si>
  <si>
    <t>07230</t>
  </si>
  <si>
    <t>VRS Retiree Health Ins Credit</t>
  </si>
  <si>
    <t>Accounts for the Commonwealth's Retiree Health Insurance Credit Program.  Activity included in VRS financial statements.</t>
  </si>
  <si>
    <t>07231</t>
  </si>
  <si>
    <t>Flex Reimbursmnt-Admin Fees</t>
  </si>
  <si>
    <t>This fund accounts for Flex medical Reimb. Admin fees. Payroll deduction activities (medical reimbursement, savings bonds, child care, etc.).</t>
  </si>
  <si>
    <t>07240</t>
  </si>
  <si>
    <t>Flex Reimbursement-Forfeiture</t>
  </si>
  <si>
    <t>This fund accounts for flex spending forfeitures, which will be used for covering expenditures or losses.  The expenditures relate to pay employer administrative costs.  The losses are for potential losses related to payments made of medical procedures where employment terminates with the participant before the payment amount is recovered.</t>
  </si>
  <si>
    <t>07245</t>
  </si>
  <si>
    <t>SCHEV Trust and Agency Fund</t>
  </si>
  <si>
    <t>Per VA Administrative Code 8VAC40-31-310.  This fund reimburses tuition and fees due students at schools previously approved under § 22.1-321 of the Code of Virginia when the school ceases to operate.  Claims against a surety bond or other guaranty instrument when a school closes are used to pay claims to students/student loan organizations.  Funds may only be expended to pay bona fide claims.</t>
  </si>
  <si>
    <t>07250</t>
  </si>
  <si>
    <t>VA Sickness &amp; Disability Pgm</t>
  </si>
  <si>
    <t>Accounts for the Commonwealth's Virginia Sickness and Disability Program.  Activity included in VRS financial statements.</t>
  </si>
  <si>
    <t>07251</t>
  </si>
  <si>
    <t>Local Vehicle Registration Pgm</t>
  </si>
  <si>
    <t>DMV collects this on behalf of localities (currently only VA Beach) for locality registration.  A processing fee has been withheld prior to deposit in this fund.  These funds will be distributed to the locality.</t>
  </si>
  <si>
    <t>07252</t>
  </si>
  <si>
    <t>TRA Allowances Fund</t>
  </si>
  <si>
    <t>Payment of Federal Trade Benefits</t>
  </si>
  <si>
    <t>07253</t>
  </si>
  <si>
    <t>Prescription Monitoring</t>
  </si>
  <si>
    <t>Trust Account to fund the operation of the PMP resulting from the Plea Agreement incorporated into the referenced Judgment, Case Number: DVAW107CR000029-001 in a Criminal Case may be utilized by the PMP in accordance with the express terms set forth 3(a) of the Agreement.</t>
  </si>
  <si>
    <t>07254</t>
  </si>
  <si>
    <t>Grants-Pro Agri&amp;Emer Food Asst</t>
  </si>
  <si>
    <t>This fund accounts for Federal funds received the Specialty Crops Competitiveness Act to assist in enhancing competitiveness of U.S. Specialty Crops.</t>
  </si>
  <si>
    <t>07256</t>
  </si>
  <si>
    <t>Non-Drug Asset Forfeiture Fund</t>
  </si>
  <si>
    <t>Non-Drug Seized Asset Forfeiture Fund. These funds must be accounted for separately for transparency and interest earnings.</t>
  </si>
  <si>
    <t>07260</t>
  </si>
  <si>
    <t>VA Indv Dev Acct Plus Trst</t>
  </si>
  <si>
    <t>This program benefits low income individuals to assist with purchasing a house.  Federal monies are deposited into the fund until it is awarded to an individual at which time GLA 547 is credited.</t>
  </si>
  <si>
    <t>07261</t>
  </si>
  <si>
    <t>Abandoned Mined Land Spec Trst</t>
  </si>
  <si>
    <t>Money is derived from federal funds and is used for abatement of acid mine drainage (environmental cleanup).  See Surface Mining Control and Reclamation Act of 1977, Public Law 95-87,91, Stat. 445-532 (Fed DOI).</t>
  </si>
  <si>
    <t>07270</t>
  </si>
  <si>
    <t>CDS Offset Monies-Rstrctrd Agy</t>
  </si>
  <si>
    <t>This fund accounts for monies issued by Restructured Agencies held in a suspense status while research is conducted to determine the party entitled to the funds.</t>
  </si>
  <si>
    <t>07271</t>
  </si>
  <si>
    <t>Commonwealth Health Research</t>
  </si>
  <si>
    <t>Accounts for the assets of the Commonwealth Health Research Fund.  The assets are pooled in the VRS Investment Pool.  Activity is not included in VRS financial statements.</t>
  </si>
  <si>
    <t>07280</t>
  </si>
  <si>
    <t>CDS Offset Monies In Suspense</t>
  </si>
  <si>
    <t>This fund accounts for monies held in a suspense status while research is conducted to determine the party entitled to the funds.</t>
  </si>
  <si>
    <t>07290</t>
  </si>
  <si>
    <t>Cert Of Agri Products Trust</t>
  </si>
  <si>
    <t>Accounts for fee charged for USDA certification of agricultural products. Per USDA, interest is earned on the funds. Used to further agricultural interests of COVA. Per Code of VA  § 3.2-3400 - § 3.2-3402, specifically § 3.2-3400.B and 3.2-4606&amp;#59; Agricultural Marketing Act of 1946, 7 USC 1621 - 1627 &amp; US Grain Standards Act, 7 USC 800.70, both as amended&amp;#59; &amp; various cooperative agreements with USDA.</t>
  </si>
  <si>
    <t>07291</t>
  </si>
  <si>
    <t>VaLORS Members Cont Acct</t>
  </si>
  <si>
    <t>Accounts for the Commonwealth's VaLORS retirement plan member reserve.  Activity included in VRS financial statements.  See Virginia Constitution, Article X, Section 11.</t>
  </si>
  <si>
    <t>07300</t>
  </si>
  <si>
    <t>VaLORS Retirement Allow Acct</t>
  </si>
  <si>
    <t>Accounts for the Commonwealth's VaLORS retirement plan employer reserve.  Activity included in VRS financial statements.  See Virginia Constitution, Article X, Section 11.</t>
  </si>
  <si>
    <t>07301</t>
  </si>
  <si>
    <t>Trust And Agency-VDACS</t>
  </si>
  <si>
    <t>Accounts for sureties provided under the consumer protection code (Professional Fund Raising Counsels and Professional Solicitors, the VA Health Spa Act, and the Extended Service Contracts Act). The surety is held in a custodial capacity for distribution to claimants upon the triggering activity, refunded to the entity after a specified period of time if not triggered.</t>
  </si>
  <si>
    <t>07304</t>
  </si>
  <si>
    <t>Allstate Expr Chk Cash Sttlmnt</t>
  </si>
  <si>
    <t>07305</t>
  </si>
  <si>
    <t>St/Local Law Enfrc Eqp Pro Prg</t>
  </si>
  <si>
    <t>This fund accounts for the 1122 Federal Contract Purchase Program. Section 1122 of the FY 1994 National Defense Authorization Act established the authority for State and local governments to purchase law enforcement equipment through Federal procurement channels, provided that equipment is used for counter-drug activities. The authority for the 1122 Program resides with the Department of Defense.</t>
  </si>
  <si>
    <t>07311</t>
  </si>
  <si>
    <t>State Student Loan Fund</t>
  </si>
  <si>
    <t>07320</t>
  </si>
  <si>
    <t>TICR Endowment</t>
  </si>
  <si>
    <t>This fund was created to receive any proceeds from any sale of all or any portion of the Commission Allocation, and any gifts, grants and contributions that are specifically designated for inclusion in such Endowment. No part of the Endowment, neither corpus nor income, or interest thereon, shall revert to the general fund of the state treasury.</t>
  </si>
  <si>
    <t>07331</t>
  </si>
  <si>
    <t>St Asset Forfeiture Suspense</t>
  </si>
  <si>
    <t>07340</t>
  </si>
  <si>
    <t>Texaco Oil Overcharge Fund</t>
  </si>
  <si>
    <t>Accounts for a court settlement (late 70's/early 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t>
  </si>
  <si>
    <t>07341</t>
  </si>
  <si>
    <t>Texaco Oil Overcharge - JMU</t>
  </si>
  <si>
    <t>07350</t>
  </si>
  <si>
    <t>VA Benefit Restoration Plan</t>
  </si>
  <si>
    <t>Accounts for the Commonwealth's Benefit Restoration Plan.  Activity included in VRS financial statements.  See Virginia Constitution, Article X, Section 11.</t>
  </si>
  <si>
    <t>07360</t>
  </si>
  <si>
    <t>Vol Firefighter/Rescue Sqd Sap</t>
  </si>
  <si>
    <t>Accounts for the assets of the Commonwealth's Volunteer Firefighter and Rescue Squad Worker Service Award Program.  The assets are pooled in the VRS Investment Pool.  Activity is not included in VRS financial statements.</t>
  </si>
  <si>
    <t>07361</t>
  </si>
  <si>
    <t>Oil Overcharge Trust Fund</t>
  </si>
  <si>
    <t>This fund is used to account for a court settlement prompted by price fixing by individual companies that resulted in the state being overcharged. Funds must be used for energy efficiency and energy conservation projects, typically capital projects.  ST agencies, towns, hospitals, schools, etc. can apply for grants from this fund. Fed Regulations dictate what kinds of projects funds can be funded.</t>
  </si>
  <si>
    <t>07370</t>
  </si>
  <si>
    <t>Oil &amp; Gas Surety Bonds</t>
  </si>
  <si>
    <t>07380</t>
  </si>
  <si>
    <t>Exxon Oil Overcharge Fund</t>
  </si>
  <si>
    <t>07390</t>
  </si>
  <si>
    <t>Stripper Well Oil Overchrge Fd</t>
  </si>
  <si>
    <t>Stripper Well Oil Overcharge Fund - This fund is used to account for a court settlement (from the late 1970's, early 1980's)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t>
  </si>
  <si>
    <t>07400</t>
  </si>
  <si>
    <t>Property Insurance Trust Fund</t>
  </si>
  <si>
    <t>Internal Service Fund activity included on the Risk Management internal service fund financial statement template submission.</t>
  </si>
  <si>
    <t>07403</t>
  </si>
  <si>
    <t>Trust And Agency-DGIF</t>
  </si>
  <si>
    <t>Collection of WaterCraft Sales and Use Tax</t>
  </si>
  <si>
    <t>07405</t>
  </si>
  <si>
    <t>VRC Escrow Fund</t>
  </si>
  <si>
    <t>This fund will be used as an escrow account with the sole purpose of segregating certain monies received by the Virginia Racing Commission until it can be determined by the Attorney General whether or not Colonial Downs is entitled to the money. The source of the money is related to a portion of off track pari-mutual wagering fees obtained subsequent to the date that the track turned in their license.</t>
  </si>
  <si>
    <t>07409</t>
  </si>
  <si>
    <t>Trust And Agency-DMME</t>
  </si>
  <si>
    <t>These funds are received by DMME on behalf of entities that have destroyed wetlands and/or streams in conjunction with mining activities as directed by the Army Corp of Engineers (ACOE). and can only be used to replace destroyed wetlands and/or streams.</t>
  </si>
  <si>
    <t>07410</t>
  </si>
  <si>
    <t>Miscellaneous Insurance Trust</t>
  </si>
  <si>
    <t>07411</t>
  </si>
  <si>
    <t>Mathews State Forest Fund</t>
  </si>
  <si>
    <t>The proceeds are to be used strictly for the Mathews State Forest.</t>
  </si>
  <si>
    <t>07420</t>
  </si>
  <si>
    <t>LOD Death &amp; Hlth Benefits Trst</t>
  </si>
  <si>
    <t>07421</t>
  </si>
  <si>
    <t>Worker's Comp Trust Fund</t>
  </si>
  <si>
    <t>Internal Service Fund activity included on the Risk Management internal service fund financial statement template submission.  Premiums are posted to this account and claims and related expenses are paid from this fund.</t>
  </si>
  <si>
    <t>07422</t>
  </si>
  <si>
    <t>Admin of Hlth Bnfts Pymnt-LODA</t>
  </si>
  <si>
    <t>07430</t>
  </si>
  <si>
    <t>Liability Trust Fund</t>
  </si>
  <si>
    <t>07440</t>
  </si>
  <si>
    <t>Automobile Trust Fund</t>
  </si>
  <si>
    <t>07450</t>
  </si>
  <si>
    <t>Additional Automobile Rntl Tax</t>
  </si>
  <si>
    <t>Code Section 58.1-1736 - This fund accounts for appropriations from non-general funds from collection of the motor vehicle rental tax.  The amounts are to be distributed to localities or other states.</t>
  </si>
  <si>
    <t>07451</t>
  </si>
  <si>
    <t>Local Entities Bond Program</t>
  </si>
  <si>
    <t>Enterprise activity included on the Risk Management enterprise fund financial statement template submission.</t>
  </si>
  <si>
    <t>07460</t>
  </si>
  <si>
    <t>Mobile Home Sales Tax</t>
  </si>
  <si>
    <t>Per Code of VA - § 58.1-2425, this fund accounts for taxes and fees collected for dist. To localities or other states.</t>
  </si>
  <si>
    <t>07461</t>
  </si>
  <si>
    <t>Public Officials Insurance</t>
  </si>
  <si>
    <t>07470</t>
  </si>
  <si>
    <t>Law Enforcement Insurance</t>
  </si>
  <si>
    <t>07471</t>
  </si>
  <si>
    <t>COURT PAYMENTS</t>
  </si>
  <si>
    <t>The purpose of this fund is to allow to DMV to collect and account for monies owed to the Courts. All monies collected will be remitted to the Courts through a third party processor, Virginia Interactive.</t>
  </si>
  <si>
    <t>07480</t>
  </si>
  <si>
    <t>Undergrd Petroleum Storage Tnk</t>
  </si>
  <si>
    <t>This fund is used to account for taxes collected by DMV and transferred to DEQ.  Money is used to fund reimbursement claims for remediation of oil and gas spills.</t>
  </si>
  <si>
    <t>07481</t>
  </si>
  <si>
    <t>George Washington Rgnl Commiss</t>
  </si>
  <si>
    <t>This fund accounts for a vanpool insurance program.</t>
  </si>
  <si>
    <t>07490</t>
  </si>
  <si>
    <t>Commuter Rail Trust Fund</t>
  </si>
  <si>
    <t>07500</t>
  </si>
  <si>
    <t>Cash Surety Bonds</t>
  </si>
  <si>
    <t>Accounts for reimbursable deposits from mining companies to ensure performance meets regulatory standards.</t>
  </si>
  <si>
    <t>07510</t>
  </si>
  <si>
    <t>Moto Pool Surety Bonds</t>
  </si>
  <si>
    <t>07520</t>
  </si>
  <si>
    <t>SP Sales&amp;Use Tax Mtr Vehc Repr</t>
  </si>
  <si>
    <t>5% tax on charges for labor or services in the repair of motor vehicles with revenues distributed to the transportation authority.  HB 3202, Chapter 896.</t>
  </si>
  <si>
    <t>07530</t>
  </si>
  <si>
    <t>Coal Surface Mining Reclmation</t>
  </si>
  <si>
    <t>Coal operators that elect to participate in this fund as a performance bond alternative make quarterly payments of reclamation taxes based on mine or facility type. Cap designated by Code of VA. Any new mines or facilities which enter the fund after cap is reached must pay for 4 consecutive quarters before exemption takes effect. Funds used to reclaim necessary lands if company fails to reclaim.</t>
  </si>
  <si>
    <t>07531</t>
  </si>
  <si>
    <t>Hybrid Plan Defined Cont</t>
  </si>
  <si>
    <t>Accounts for activity of the defined contribution component of the Commonwealth's new hybrid retirement plan. This fund includes employee mandatory and voluntary contributions, the related employer contributions, and investment income earned by participants on those contributions.</t>
  </si>
  <si>
    <t>07540</t>
  </si>
  <si>
    <t>Coal Surf Mng Contl&amp;Recl Cvl</t>
  </si>
  <si>
    <t>Accounts for penalties filed against coal mine operators out of regulation compliance. Penalties used for enhancing conservation and recreational opportunities in the coal-producing counties of COVA.  Money is transferred to fund 0963 where 50% is transferred to VA Coalfield Economic Development Authority, and 50% is transferred to Tourism Development Authority. Exp only to collection agencies.</t>
  </si>
  <si>
    <t>07541</t>
  </si>
  <si>
    <t>VA Local Disability Pgm</t>
  </si>
  <si>
    <t>Accounts for the Commonwealth's Virginia Local Disability Program.  Activity included in VRS financial statements.</t>
  </si>
  <si>
    <t>07550</t>
  </si>
  <si>
    <t>Dupont Shenandoah Rvr Hg Mntrg</t>
  </si>
  <si>
    <t>07551</t>
  </si>
  <si>
    <t>Gas &amp; Oil Plugging &amp; Restortn</t>
  </si>
  <si>
    <t>Restricted to Gas&amp;Oil Well plugging and restoration. Each quarter companies operating in VA are assessed a tax on gas&amp;oil plugging. Funds used to reclaim land if company does not reclaim. Funds are returned to operators only in event of fund discontinuance. Any remaining amounts shall be returned to all gas&amp;oil operators with blanket bonds in proportion to each operator's blanket bond permits.</t>
  </si>
  <si>
    <t>07553</t>
  </si>
  <si>
    <t>Contains monies transferred from the Abbot Labs fund 0282, then transferred to VRS in Fund 07553 to be invested.  VRS will transfer requested operating funds back to CASC in fund 02315 to cover the yrly trning needs.</t>
  </si>
  <si>
    <t>07560</t>
  </si>
  <si>
    <t>Lottery Proceeds Fund</t>
  </si>
  <si>
    <t>Consists of amounts deposited from net revenues of any lottery conducted by COVA pursuant to Article X, Section 7-A of the Constitution of VA. For purposes of any approp act enacted by the GA and for the purposes of the Comptroller's prelim and final annual reports required by § 2.2-813, all deposits to and appropriations from the Lottery Proceeds Fund shall be accounted for/considered part of GF.</t>
  </si>
  <si>
    <t>07561</t>
  </si>
  <si>
    <t>Virginia Research Investment F</t>
  </si>
  <si>
    <t>07562</t>
  </si>
  <si>
    <t>VA Research Investment Fund–GF</t>
  </si>
  <si>
    <t>07570</t>
  </si>
  <si>
    <t>Epayable Monies In Suspense</t>
  </si>
  <si>
    <t>Epayables suspense account. Generally, the e-payable fund holds amounts that are due to Bank of America (BOA) for vendor payments that were converted to the SPCC program after initial CARS processing.  In rare instances, a vendor may elect to withdraw from the e-payable program.  If this occurs, the amounts held in suspense will be paid to the vendor instead of BOA.</t>
  </si>
  <si>
    <t>07580</t>
  </si>
  <si>
    <t>Rt 58 Corridor Development Pgm</t>
  </si>
  <si>
    <t>U. S. Route 58 Corridor Development Program - Accounts for Revenues and Expenditures for Construction of Route 58.  Revenues are derived from Bond Sales and Legislative Appropriations.</t>
  </si>
  <si>
    <t>07581</t>
  </si>
  <si>
    <t>Rt 58 - Construction Fund</t>
  </si>
  <si>
    <t>Rt 58 - Construction Fund - Accounts for the bond proceeds, investment revenue, and expenditures related to the actual construction cost of the US Rt. 58 project.</t>
  </si>
  <si>
    <t>07584</t>
  </si>
  <si>
    <t>Rt 58 - Interest &amp; Principal</t>
  </si>
  <si>
    <t>07600</t>
  </si>
  <si>
    <t>No Va Transportation Dist Fd</t>
  </si>
  <si>
    <t>Northern Virginia Transportation District Fund - Accounts for Revenues and Expenditures for Construction of an adequate, Modern, Safe, and Efficient Transportation Network in Northern Virginia.  Revenues are Derived from Bond sales and a Portion of State Recordation taxes.</t>
  </si>
  <si>
    <t>07601</t>
  </si>
  <si>
    <t>NVTD - Construction Fund</t>
  </si>
  <si>
    <t>07604</t>
  </si>
  <si>
    <t>NVTD - Interest &amp; Principal</t>
  </si>
  <si>
    <t>07610</t>
  </si>
  <si>
    <t>Oak Grove Connector-TISAF</t>
  </si>
  <si>
    <t>Transportation Improvement Set-Aside Fund - Accounts for the receipt of interest, recordation taxes, and bond proceeds and the disbursements for construction costs and debt payment relating to the City of Chesapeake Oak Grove Connector Transp. Set-aside project.</t>
  </si>
  <si>
    <t>07611</t>
  </si>
  <si>
    <t>Oak Grove Connector Constr</t>
  </si>
  <si>
    <t>Oak Grove Connector Construction</t>
  </si>
  <si>
    <t>07614</t>
  </si>
  <si>
    <t>Oak Grove Cnntr &amp; Prnpl</t>
  </si>
  <si>
    <t>07620</t>
  </si>
  <si>
    <t>Revenue Reserve Fund</t>
  </si>
  <si>
    <t>Revenue Reserve Fund. Moneys in the Fund shall be used to offset, in whole or in part, certain anticipated shortfalls in revenues when appropriations based on previous forecasts exceed expected revenues in subsequent forecasts as provided in § 2.2-1831.4.</t>
  </si>
  <si>
    <t>07660</t>
  </si>
  <si>
    <t>Equipment Trust Fund</t>
  </si>
  <si>
    <t>07690</t>
  </si>
  <si>
    <t>VA Public School Authority</t>
  </si>
  <si>
    <t>Proprietary Component Unit activity is included on VPSA's Component Unit financial statement template submission.</t>
  </si>
  <si>
    <t>07710</t>
  </si>
  <si>
    <t>Local Govrnmnt Investment Pool</t>
  </si>
  <si>
    <t>This fund accounts for statewide Local Government Investment Pool (LGIP) activity.  LGIP helps local governmental entities maximize their rate of return by commingling their resources for investment purposes.</t>
  </si>
  <si>
    <t>07720</t>
  </si>
  <si>
    <t>Medicaid Concentration Trust</t>
  </si>
  <si>
    <t>07740</t>
  </si>
  <si>
    <t>Miscellaneous Trust Funds</t>
  </si>
  <si>
    <t>07750</t>
  </si>
  <si>
    <t>Route 28 Fund</t>
  </si>
  <si>
    <t>Route 28 Fund - Accounts for Revenues and Expenditures for Improvement to Route 28 in Fairfax and Loudoun Counties.  Revenues are Derived from Bond Sales and a Special Improvements Tax Levied by the Boards of Supervisors of Loudon and Fairfax at the request of HTID.</t>
  </si>
  <si>
    <t>07751</t>
  </si>
  <si>
    <t>Rt 28 - Construction Fund</t>
  </si>
  <si>
    <t>Rt 28 - Construction Fund - Accounts for the bond proceeds, investment revenue, and expenditures related to the actual construction cost of the Rt 28 project.</t>
  </si>
  <si>
    <t>07754</t>
  </si>
  <si>
    <t>Rt 28 - Interest &amp; Principal</t>
  </si>
  <si>
    <t>Rt 28 - Interest &amp; Principal - Accounts for the Accumulation of Resources for, and payment of, General Long-Term Debt Principal and Interest on Bonds of the Rt. 28 Project.</t>
  </si>
  <si>
    <t>07760</t>
  </si>
  <si>
    <t>9-C Higher Education Bonds</t>
  </si>
  <si>
    <t>9-C HIGHER EDUCATION BONDS</t>
  </si>
  <si>
    <t>07770</t>
  </si>
  <si>
    <t>9-D Higher Education Bonds</t>
  </si>
  <si>
    <t>9-D HIGHER EDUCATION BONDS</t>
  </si>
  <si>
    <t>07799</t>
  </si>
  <si>
    <t>DOC Trust and Agency Fund</t>
  </si>
  <si>
    <t>07800</t>
  </si>
  <si>
    <t>VPI Bond Funds</t>
  </si>
  <si>
    <t>Higher Education activity included on VPI's higher education financial statement template submission.</t>
  </si>
  <si>
    <t>07810</t>
  </si>
  <si>
    <t>General Obligation Bond Fund</t>
  </si>
  <si>
    <t>07820</t>
  </si>
  <si>
    <t>Coleman Bridge Fund</t>
  </si>
  <si>
    <t>Coleman Bridge Fund -  Expenditures of Fund net assets  are restricted to finance Coleman Bridge costs including operations and debt service pursuant to the provisions of enabling state legislation, Board resolutions, and master and supplemental agreements of trust.</t>
  </si>
  <si>
    <t>07822</t>
  </si>
  <si>
    <t>Coleman Bridge - Revenue Fund</t>
  </si>
  <si>
    <t>Coleman Bridge - Revenue Fund - Accounts for the routine operations of the Coleman Bridge.  Collection of toll revenues, administrative cost, and transfer to other sub-accounts.</t>
  </si>
  <si>
    <t>07823</t>
  </si>
  <si>
    <t>Colemanbrdge Maint Replace Fnd</t>
  </si>
  <si>
    <t>Coleman Bridge Maintenance Replacement Fund - Toll increase to cover the costs associated with the installation/implementation of the Violation Enforcement System.  The toll rate increase became effective in August 2005 to deposit into the replacement fund by 11/2005.</t>
  </si>
  <si>
    <t>07824</t>
  </si>
  <si>
    <t>Coleman Br - Interest &amp; Prinpl</t>
  </si>
  <si>
    <t>07825</t>
  </si>
  <si>
    <t>07870</t>
  </si>
  <si>
    <t>Virginia Housing Trust Fund</t>
  </si>
  <si>
    <t>Accounts for sums appropriated by the GA, all receipts by the fund from loans made by it to housing sponsors and persons and families of low and moderate income.  All income from the investment of moneys held in the fund and any other sums designated for deposit to the fund from any source public or private, and shall also include federal grants solicited &amp; received for specific purposes of fund.</t>
  </si>
  <si>
    <t>07909</t>
  </si>
  <si>
    <t>Cen Cap Outlay Trust &amp; Agency</t>
  </si>
  <si>
    <t>Item C-43 of Chapter 665 of the Appropriation Act provides Trust and Agency Funding for specific Capital  Outlay expenditures.</t>
  </si>
  <si>
    <t>07922</t>
  </si>
  <si>
    <t>Trust and Agency-SBVCC</t>
  </si>
  <si>
    <t>This is to be used to record the residents’ funds that Sitter &amp; Barfoot Veterans Care Center holds as fiduciary.  It is not to be comingled with any other fund.  It is not revenue.  It was not recorded in CARS, so therefore there was no associated fund number in CARS.</t>
  </si>
  <si>
    <t>07940</t>
  </si>
  <si>
    <t>Fed Hwy Reimbrs Anticpatn Note</t>
  </si>
  <si>
    <t>Va Federal Highway Reimbursement Anticpation Notes - FRANS are not deemed to constitute a debt of the Commonwealth of Virginia or a pledge of the full faith and credit of the Commonwealth, but such obligations shall be payable solely, subject to appropriation by the General Assembly, (1) first from any federal highway reimbursements and any other federal highway assistance received from time to time by the Commonwealth, (2) then from the TTF, and (3) from such other funds as designated by the General Assembly.  Funds used to pay off transportation bonds not considered Commonwealth debt.</t>
  </si>
  <si>
    <t>07941</t>
  </si>
  <si>
    <t>Fed Hwy Reimb Anticip Notes</t>
  </si>
  <si>
    <t>FRAN - Code of Virginia 33.2-1708 relating to funding of priority transportation projects.</t>
  </si>
  <si>
    <t>07944</t>
  </si>
  <si>
    <t>FRAN - Debt Service Fund</t>
  </si>
  <si>
    <t>Va Federal Highway Reimbursement Anticpation Notes - Debt Service Fund</t>
  </si>
  <si>
    <t>07952</t>
  </si>
  <si>
    <t>Unemploy Ins-Euc 08 Stim-ARRA</t>
  </si>
  <si>
    <t>07960</t>
  </si>
  <si>
    <t>Unemploy Ins-Fac Stimulus-ARRA</t>
  </si>
  <si>
    <t>07980</t>
  </si>
  <si>
    <t>Unemploy Ins-Admin Incent-ARRA</t>
  </si>
  <si>
    <t>07995</t>
  </si>
  <si>
    <t>Central Approp Trust &amp; Agency</t>
  </si>
  <si>
    <t>This fund only contains budgetary activity.</t>
  </si>
  <si>
    <t>07997</t>
  </si>
  <si>
    <t>Trust And Agency-DAS</t>
  </si>
  <si>
    <t>Payroll deduction activities (medical reimbursement, savings bonds, child care, etc.)</t>
  </si>
  <si>
    <t>07998</t>
  </si>
  <si>
    <t>TrustAgency - Budgetary Only</t>
  </si>
  <si>
    <t>08050</t>
  </si>
  <si>
    <t>Stormwater Local Assistance</t>
  </si>
  <si>
    <t>This fund is made up of bond proceeds from the Department of Treasury</t>
  </si>
  <si>
    <t>08062</t>
  </si>
  <si>
    <t>08070</t>
  </si>
  <si>
    <t>08071</t>
  </si>
  <si>
    <t>Powhite - Constr Fund</t>
  </si>
  <si>
    <t>08072</t>
  </si>
  <si>
    <t>Powhite - Revenue Fund</t>
  </si>
  <si>
    <t>08075</t>
  </si>
  <si>
    <t>Powhite - Sinking Fund Redempt</t>
  </si>
  <si>
    <t>08076</t>
  </si>
  <si>
    <t>Powhite Prkwy Improvement Fund</t>
  </si>
  <si>
    <t>08110</t>
  </si>
  <si>
    <t>9(B) Debt Service-Const Costs</t>
  </si>
  <si>
    <t>08111</t>
  </si>
  <si>
    <t>9(B) Debt Service-Construction</t>
  </si>
  <si>
    <t>08120</t>
  </si>
  <si>
    <t>9(C) Debt Service-Prin/Int Pay</t>
  </si>
  <si>
    <t>08130</t>
  </si>
  <si>
    <t>9(C) Debt Service-Const Costs</t>
  </si>
  <si>
    <t>08131</t>
  </si>
  <si>
    <t>9(C) Debt Srvc-Const Costs-DGS</t>
  </si>
  <si>
    <t>08140</t>
  </si>
  <si>
    <t>9(D) Debt Service-Prin/Int Pay</t>
  </si>
  <si>
    <t>08150</t>
  </si>
  <si>
    <t>9(D) Rev Bonds-Construction</t>
  </si>
  <si>
    <t>08170</t>
  </si>
  <si>
    <t>VCBA 21St Century</t>
  </si>
  <si>
    <t>08171</t>
  </si>
  <si>
    <t>VCBA 21St Century - Evms</t>
  </si>
  <si>
    <t>This fund accounts for a capital project funded in Chapter 1 (2008). </t>
  </si>
  <si>
    <t>08199</t>
  </si>
  <si>
    <t>Debt Service-DCR</t>
  </si>
  <si>
    <t>Construction - supervised by DAC.  Planning &amp; Recreation Resources manages all things capital.  Strictly capital, controls are left off of these funds and DCR submits the necessary transactional documents to replenish.</t>
  </si>
  <si>
    <t>08200</t>
  </si>
  <si>
    <t>VPBA Projects</t>
  </si>
  <si>
    <t>Blended component unit recorded from Department of Treasury VPBA financial statement template submissions.</t>
  </si>
  <si>
    <t>08201</t>
  </si>
  <si>
    <t>VPBA Projects - NonState</t>
  </si>
  <si>
    <t>08949</t>
  </si>
  <si>
    <t>Cen Cap Outlay Debt Serv Fund</t>
  </si>
  <si>
    <t>08951</t>
  </si>
  <si>
    <t>DPB 9(D) Revenue Bond Fund</t>
  </si>
  <si>
    <t>08994</t>
  </si>
  <si>
    <t>Debt Service-TTF</t>
  </si>
  <si>
    <t>09010</t>
  </si>
  <si>
    <t>Ches Bay Restoration Contribut</t>
  </si>
  <si>
    <t>Per Code of VA § 58.1-344.3 part 33 C 2a, voluntary income tax contribution funds are restricted to be used to help fund Chesapeake Bay and its tributaries restoration activities in accordance with tributary plans developed pursuant to Article 7 (§ 2.2-215 et seq.) of Chapter 2 of Title 2.2.</t>
  </si>
  <si>
    <t>09011</t>
  </si>
  <si>
    <t>Cap Access-Disadvntgd Business</t>
  </si>
  <si>
    <t>Accounts for one-time monies appropriated by the GA to Department of Minority Business Enterprise and administered by VA Small Business Financing Authority. Monies are used to create special reserve funds to cover potential future losses from the loan portfolios for minority-owned businesses of participating banks. Activity included on VSBFA component unit financial statement template submission.</t>
  </si>
  <si>
    <t>09012</t>
  </si>
  <si>
    <t>Armory Control Board Fund</t>
  </si>
  <si>
    <t>Per Code of VA 44-135.1 revenues from renting armories are credited to this fund and any non appropriated funds from such funds shall be used to defray the cost of operating, improving, and maintaining the armory and its facilities.</t>
  </si>
  <si>
    <t>09013</t>
  </si>
  <si>
    <t>Donations-Local Health Depts</t>
  </si>
  <si>
    <t>09014</t>
  </si>
  <si>
    <t>VMFA Private Donations Fund</t>
  </si>
  <si>
    <t>This fund is used to account for money from the Foundation.  These funds have been donated to the Foundation and are used for a variety of purposes (purchase of artwork, addition of new museum wing, etc.).</t>
  </si>
  <si>
    <t>09016</t>
  </si>
  <si>
    <t>State Forests System Fund</t>
  </si>
  <si>
    <t>09017</t>
  </si>
  <si>
    <t>Virginia Pesticide Control Act</t>
  </si>
  <si>
    <t>Revenues are from certification fees for registered technicians, commercial applicators licenses, business licenses, and product registration. Revenues are used to cover (1) Pesticide Certification and (2) Pesticide Enforcement. There is a minor distribution to localities for the Pesticide Container Recycling Program (max of $1,875/year). This program is carried out on a cost reimbursement basis.</t>
  </si>
  <si>
    <t>09018</t>
  </si>
  <si>
    <t>Chspk Bay Restoration VPI</t>
  </si>
  <si>
    <t>Per Code of VA § 58.1-344.3 part C 2a, voluntary income tax contribution funds are restricted to be used to help fund Chesapeake Bay and its tributaries restoration activities in accordance with tributary plans developed pursuant to Article 7 (§ 2.2-215 et seq.) of Chapter 2 of Title 2.2.</t>
  </si>
  <si>
    <t>09019</t>
  </si>
  <si>
    <t>VA Prevntn of Sex Trafficking</t>
  </si>
  <si>
    <t>Virginia Prevention of Sex Trafficking Fund established per Chapter 728, 2019 Acts of Assembly (Code of Virginia 9.1-116.4)</t>
  </si>
  <si>
    <t>09020</t>
  </si>
  <si>
    <t>Trauma Center Fund</t>
  </si>
  <si>
    <t>09021</t>
  </si>
  <si>
    <t>Gov's Motion Picture Oppor Fd</t>
  </si>
  <si>
    <t>This fund is to be used, in the sole discretion of the Governor, to support the film and video industries in Virginia by providing the means for attracting production companies and producers who make their projects in the Commonwealth. The Fund shall consist of any moneys appropriated to it in the general appropriation act or revenue from any other source.</t>
  </si>
  <si>
    <t>09022</t>
  </si>
  <si>
    <t>Motorboat And Water Safety Fnd</t>
  </si>
  <si>
    <t>Accounts for title and registration fees for boat owners, and licensing fees for watercraft dealers, manufacturers, etc. Funds are used to enforce licensure.</t>
  </si>
  <si>
    <t>09023</t>
  </si>
  <si>
    <t>Undrgrnd Utlty Dmg Prevntn Spc</t>
  </si>
  <si>
    <t>Per Code of VA § 56-265.32, composed entirely of funds generated by the enforcement of civil penalties for certain violations and funds shall be used to support public awareness programs</t>
  </si>
  <si>
    <t>09024</t>
  </si>
  <si>
    <t>VA Stormwater Management Fund</t>
  </si>
  <si>
    <t>Monies in the Fund shall be used solely for the purposes of carrying out the Department's (Stormwater Management) responsibilities under this article.</t>
  </si>
  <si>
    <t>09030</t>
  </si>
  <si>
    <t>Crime Victim Compensation</t>
  </si>
  <si>
    <t>Per Code of VA § 19.2-368.18, whenever the costs provided for in §§ 17.1-275.1, 17.1-275.2, 17.1-275.3, 17.1-275.4, 17.1-275.7, 17.1-275.8, or § 17.1-275.9 or subsections B or C of § 16.1-69.48:1 are assessed, a specified portion of the costs shall be paid to the Comptroller to be deposited into the Criminal Injuries Compensation Fund and used for payment of the admin costs/expenses and claims.</t>
  </si>
  <si>
    <t>09031</t>
  </si>
  <si>
    <t>HOV Enforcement Fund</t>
  </si>
  <si>
    <t>Per review of LIS, Code of VA, § 46.2-749.3, this activity relates to the HOV Enforcement fund which records fees paid to the Department of State Police by the Department of Motor Vehicles for special clean fuel license plates which will be used to support HOV enforcement.</t>
  </si>
  <si>
    <t>09033</t>
  </si>
  <si>
    <t>VA Children's Med Sec Ins Plan</t>
  </si>
  <si>
    <t>Accounts for premium differential, employer contributions received by DMAS, grants, donations, and gifts. Funds are used to provide primary and preventive care to certain individuals up to the age of 18 that are members of indigent families.</t>
  </si>
  <si>
    <t>09034</t>
  </si>
  <si>
    <t>Work Program Revenue Fund</t>
  </si>
  <si>
    <t>Accounts for revenues received from articles sold that were made by juveniles in work programs. Funds are used to support the work programs.</t>
  </si>
  <si>
    <t>09035</t>
  </si>
  <si>
    <t>School Rsrc Offr Incntve Grnts</t>
  </si>
  <si>
    <t>Accounts for the funds appropriated for such purpose and from the gifts, donations, grants, bequests, and other funds received on its behalf, to be administrated by the board in consultation with the Board of Education</t>
  </si>
  <si>
    <t>09036</t>
  </si>
  <si>
    <t>Small Renewable Energy Project</t>
  </si>
  <si>
    <t>09040</t>
  </si>
  <si>
    <t>Transportation District-DOA</t>
  </si>
  <si>
    <t>Per §58.1-1724 of the Code of VA, this fund is used to record motor fuel tax collections which are paid to the Northern VA and Potomac Rappahannock Motor Fuel Districts previously recorded in fund 0704.</t>
  </si>
  <si>
    <t>09041</t>
  </si>
  <si>
    <t>Debt Collection Recovery Fund</t>
  </si>
  <si>
    <t>09042</t>
  </si>
  <si>
    <t>Environmental Covenants Fund</t>
  </si>
  <si>
    <t>Per §10.1-1248  of the code of VA, this fund accounts for fees paid by the fee simple owner of the real property subject to the covenant and shall be used for the purpose of funding the costs of administering the fund and for the purposes specified by the code of Virginia.</t>
  </si>
  <si>
    <t>09043</t>
  </si>
  <si>
    <t>Non Game Cash Fund</t>
  </si>
  <si>
    <t>Accounts for voluntary income tax contributions. Funds are used for the conservation and management of endangered species and other non-game wildlife.</t>
  </si>
  <si>
    <t>09044</t>
  </si>
  <si>
    <t>Bicentennial-War of 1812 Fund</t>
  </si>
  <si>
    <t>This fund consists of gifts, grants, donations, bequests, or other funds from any source as may be received by the Commission for its work.  Funds shall be used solely for the purpose of enabling the Commission to perform its duties as described in §30-297</t>
  </si>
  <si>
    <t>09050</t>
  </si>
  <si>
    <t>Court Technology Fund</t>
  </si>
  <si>
    <t>This fund was authorized during the 2006 legislative session.  It is funded by administrative fees charged when civil cases are filed.  The fund is used by Judicial Branch agencies to upgrade their central computer systems.</t>
  </si>
  <si>
    <t>09051</t>
  </si>
  <si>
    <t>GIS Fund</t>
  </si>
  <si>
    <t>Receipts credited to this fund from the VGIN. The fund is used to foster the creative utilization of geographic information and oversee the development of a catalog of GIS data available in the Commonwealth</t>
  </si>
  <si>
    <t>09052</t>
  </si>
  <si>
    <t>Lifetime Huntng&amp;Fishng Endwmnt</t>
  </si>
  <si>
    <t>This fund accounts for proceeds of lifetime hunting and fishing licenses. Funds are used to support wildlife conservation programs.</t>
  </si>
  <si>
    <t>09053</t>
  </si>
  <si>
    <t>VA Donor Registry&amp;Pub Awarenss</t>
  </si>
  <si>
    <t>Per Code of VA - § 32.1-292.2 and § 46.2-342 Accounts for voluntary contributions to the VA Donor Registry &amp; Public Awareness Fund made by DMV applicants conducting transactions. The State Board of Health uses the fund to administer the VA Donor Registry.</t>
  </si>
  <si>
    <t>09054</t>
  </si>
  <si>
    <t>VA St Police-Insurance Fraud</t>
  </si>
  <si>
    <t>Per Code of VA § 38.2-415, funds are generated from assessments of licensed insurers doing business in the Commonwealth and shall be used for accomplishing the powers and duties assigned to the Virginia State Police under Chapter 9 (§ 52-36 et seq.) of Title 52.</t>
  </si>
  <si>
    <t>09055</t>
  </si>
  <si>
    <t>Stormwater Local Assistance GF</t>
  </si>
  <si>
    <t>Established by Chapter 665, 2015 Virginia Acts of Assembly, Item 363.C.1.  Fund 08050 was established under Chapter 806, Item 360.N.1 for bond proceeds portion of the fund.</t>
  </si>
  <si>
    <t>09060</t>
  </si>
  <si>
    <t>Waste Tire Trust Fund</t>
  </si>
  <si>
    <t>Accounts for tire tax imposed on tire retailers. Funds are used to cover the costs of the waste tire plan.</t>
  </si>
  <si>
    <t>09061</t>
  </si>
  <si>
    <t>Invest Performance Grant Subfd</t>
  </si>
  <si>
    <t>This fund allows any eligible manufacturer or research and development service that is not eligible for a major employer grant under §2.2-5102, eligible for an investment performance grant as provided by §2.2-5101 of the code of Virginia.</t>
  </si>
  <si>
    <t>09070</t>
  </si>
  <si>
    <t>VA Envrnmntal Emergncy Respnse</t>
  </si>
  <si>
    <t>Accounts for grants, general funds, and various civil penalties. Funds are used for emergency response to environmental pollution incidents.</t>
  </si>
  <si>
    <t>09080</t>
  </si>
  <si>
    <t>Sludge Management Fund</t>
  </si>
  <si>
    <t>09081</t>
  </si>
  <si>
    <t>Mental Hlth/Retard Subst Abuse</t>
  </si>
  <si>
    <t>This fund is used for the deposit of proceeds related to the sale of land and buildings as the facilities are downsized and eventually closed. The funds are to be used to enhance and ensure for the coming years the quality of care and treatment provided to consumers of public mental health, mental retardation, and substance abuse services.</t>
  </si>
  <si>
    <t>09082</t>
  </si>
  <si>
    <t>Mntl Hlth/Retard/Sub Abu-Grant</t>
  </si>
  <si>
    <t>Code of VA section 37.2-318 establishes the Behavioral Health and Developmental Services Trust Fund. Fund is used for the deposit of proceeds related to the sale of land and buildings as the facilities are downsized and eventually closed. The funds are used to enhance the quality of care and treatment provided to consumers of public mental health, mental retardation, and substance abuse services.</t>
  </si>
  <si>
    <t>09090</t>
  </si>
  <si>
    <t>Insurance Collateral Assessmnt</t>
  </si>
  <si>
    <t>09091</t>
  </si>
  <si>
    <t>Adv Shipbuilding Train Facilit</t>
  </si>
  <si>
    <t>Chapter 3, Item 105 I. and §59.1-284.23 F - Grants shall be paid subject to appropriation by the general assembly and shall not exceed $25 Million, contingent  upon the qualified shipbuilder meeting the requirements.  To date, the total funding is from the General Fund.</t>
  </si>
  <si>
    <t>09092</t>
  </si>
  <si>
    <t>VA Agricultural Vitality Prgrm</t>
  </si>
  <si>
    <t>Per Code of VA § 46.2-749.102, these funds are from the sale of special license plates.  Fund used to support the Virginia Agricultural Vitality Program.</t>
  </si>
  <si>
    <t>09095</t>
  </si>
  <si>
    <t>Air Pollution Permit Program</t>
  </si>
  <si>
    <t>Accounts for permit fees charged to owners of sources of air pollution. Fees are used for administration of fund.</t>
  </si>
  <si>
    <t>09100</t>
  </si>
  <si>
    <t>VA Rescue Squads Assistance</t>
  </si>
  <si>
    <t>09101</t>
  </si>
  <si>
    <t>Commonwealths Devlp Oppor Fd</t>
  </si>
  <si>
    <t>Accounts for appropriations and revenue from any other source, public or private. Funds used to attract economic development prospects.</t>
  </si>
  <si>
    <t>09103</t>
  </si>
  <si>
    <t>Virginia Arts Foundation Fund</t>
  </si>
  <si>
    <t>Activity included on the Virginia Arts Foundation permanent fund financial statement template submission.  Accounts for funds that are used to assist the VA Commission for the Arts in promoting arts in the Commonwealth.  The principal of the fund cannot be spent.</t>
  </si>
  <si>
    <t>09104</t>
  </si>
  <si>
    <t>VA Info Providers Network Fd</t>
  </si>
  <si>
    <t>This fund accounts for revenue for administering the Virginia Interactive contract but is not externally restricted or committed by legislation or Governor</t>
  </si>
  <si>
    <t>09105</t>
  </si>
  <si>
    <t>Uninsured Medical Catastrophe</t>
  </si>
  <si>
    <t>This fund is funded from tax refund contributions and funds are to be used solely for payments of medical treatment of uninsured medical catastrophes.</t>
  </si>
  <si>
    <t>09106</t>
  </si>
  <si>
    <t>Historic Resources Fund</t>
  </si>
  <si>
    <t>Accounts for appropriations, and gifts and bequests. Funds used for the general purpose of education, financing of museum operating and capital expenses, performing research, etc.</t>
  </si>
  <si>
    <t>09107</t>
  </si>
  <si>
    <t>Dam Sfty/Flood Prev&amp;Prot Asst</t>
  </si>
  <si>
    <t>Per § 38.2-401.1 of Code of VA, funds returned by localities in the form of interest and repayment of loan principal and other streams are deposited into this fund and is restricted for use in flood prevention projects/studies, etc.</t>
  </si>
  <si>
    <t>09110</t>
  </si>
  <si>
    <t>VA Waste Mgmt Board Permit Pgm</t>
  </si>
  <si>
    <t>Accounts for fees for sanitary landfill operation permits. The funds are used to recover a portion of the agency's application processing costs.</t>
  </si>
  <si>
    <t>09112</t>
  </si>
  <si>
    <t>VA Migr Waterfowl Cnsrvtn Stmp</t>
  </si>
  <si>
    <t>This fund is for the Virginia Migratory Waterfowl Conservation Stamp.  Funds are used to cover administrative costs, cooperative waterfowl habitat improvement projects, and to protect, preserve, restore, enhance, and develop waterfowl habitat in Virginia.</t>
  </si>
  <si>
    <t>09113</t>
  </si>
  <si>
    <t>Trans Srvcs For Elderly/Dsabld</t>
  </si>
  <si>
    <t>09114</t>
  </si>
  <si>
    <t>Fraud Recovery Special Fund</t>
  </si>
  <si>
    <t>Accounts for overpayments collected or recovered by local departments net of refunds due the federal government. Funds are used solely for the purposes of funding state and local fraud control programs.</t>
  </si>
  <si>
    <t>09117</t>
  </si>
  <si>
    <t>Dedicated Special Revenue-VSB</t>
  </si>
  <si>
    <t>Per Code of VA § 54.1-3935-3938, fees paid by members of Bar are used for admin of Bar. All disbursements from the Fund shall be made by ST Treasurer upon warrants of Comptroller issued upon vouchers signed by an authorized officer of VSB in accordance with rules &amp; regulations promulgated by Supreme Court. Legislative intent to keep fund separate identified in section 4-1.02 D 9b of the Appropr Act.</t>
  </si>
  <si>
    <t>09120</t>
  </si>
  <si>
    <t>VA Domestic Violence Victim</t>
  </si>
  <si>
    <t>DCJS-administered nonreverting fund to support prosecution of  felonies &amp; misdemeanors involving domestic violence, sexual abuse, stalking &amp; family abuse, fund cost of add'l attorneys, law-enforcement authorities or appropriate programs, or assist in protecting &amp; providing victims' services. Portion of sum collected pursuant to § 16.1-69.48:1 shall be deposited into ST treasury as Fund credit.</t>
  </si>
  <si>
    <t>09121</t>
  </si>
  <si>
    <t>Brown v Bd of Educ Scholarship</t>
  </si>
  <si>
    <t>Per Code of VA § 30-231.4, this fund is funded by the taxpayer check off box income for the Brown vs Board of Education program and can be used solely for the purpose of awarding scholarships to eligible students as directed by the Brown v. Board of Education Scholarship Awards Committee.</t>
  </si>
  <si>
    <t>09130</t>
  </si>
  <si>
    <t>MEI Site Planning Grant Fund</t>
  </si>
  <si>
    <t>Major employment and investment project planning grant fund.  Moneys shall be used for the sole purpose of awarding grants on a competitive basis to political subdivisions to assist in the performance of site  and site development work for prospective MEI projects subject to the approval of the governor.</t>
  </si>
  <si>
    <t>09131</t>
  </si>
  <si>
    <t>Feed The Hungry Fund</t>
  </si>
  <si>
    <t>This fund is used for donations to the Hunter's Feed the Hungry Program.  Monies in this fund shall be disbursed quarterly to Hunters For The Hungry to support its programs to feed the hungry and other statewide activities related to this mission.</t>
  </si>
  <si>
    <t>09140</t>
  </si>
  <si>
    <t>Putative Father Registry Fund</t>
  </si>
  <si>
    <t>This fund accounts for funds to be used solely for the purposes of administration of the Putative Father Registry.  The source of funding is a $50 filing fee for petitions for adoption.   Funds are to be used solely for the purposes of administration of the Putative Father Registry.</t>
  </si>
  <si>
    <t>09141</t>
  </si>
  <si>
    <t>Major Eligible Employer Grant</t>
  </si>
  <si>
    <t>Per §2.2-5102  of the Code of VA, and subject to the appropriation by the General Assembly of sufficient moneys to the Major Eligible Employer Grant subfund. Any major eligible employer shall be eligible for a grant under this section of up to $25 million.</t>
  </si>
  <si>
    <t>09142</t>
  </si>
  <si>
    <t>Help Eliminate Auto Theft Fd</t>
  </si>
  <si>
    <t>This fund is the Help Eliminate Auto Theft Fund.  SCC collects a fee from individuals' automobile insurance policies.  SCC transfers these funds to State Police and they are used to support the cost of locating stolen vehicles and deterring future auto thefts.  This fund was formerly fund 0225 at agency 156.</t>
  </si>
  <si>
    <t>09143</t>
  </si>
  <si>
    <t>St Water Ctrl Board Permit Pgm</t>
  </si>
  <si>
    <t>Accounts for fees charged for processing permit applications. Funds used to recover a portion of the application processing costs.</t>
  </si>
  <si>
    <t>09150</t>
  </si>
  <si>
    <t>Cmnwlth Neurotrauma Initiative</t>
  </si>
  <si>
    <t>Commonwealth Neurotrauma Initiative Trust Fund.  Accounts for grants, donations, bequest from public and private sources, and a portion of fees collected by DMV for suspended or revoked licenses. Funds are used to prevent and/or improve treatment of traumatic spinal cord or brain injuries.</t>
  </si>
  <si>
    <t>09151</t>
  </si>
  <si>
    <t>Federal Repayment Reserve Fund</t>
  </si>
  <si>
    <t>09154</t>
  </si>
  <si>
    <t>Dedicated Special Revenue-DMV</t>
  </si>
  <si>
    <t>DMV now issues hunting &amp; fishing licenses, and requested a fund set up identical to agy 403 for recording revenue. Revenue remitted to DGIF via IAT revenue refund. Used for the payment of the salaries, allowances, wages, &amp; expenses incident to carrying out the provisions of hunting, trapping &amp; inland fish laws as provided in Code of VA § 29.1-101 &amp; §§ 29.1-101.01, 29.1-701, 58.1-345 and 58.1-1410.</t>
  </si>
  <si>
    <t>09155</t>
  </si>
  <si>
    <t>Dedicated Special Revenue-TB</t>
  </si>
  <si>
    <t>Fund used to record VPBA debt service paid by Department of Game and Inland Fisheries</t>
  </si>
  <si>
    <t>09156</t>
  </si>
  <si>
    <t>Dedicated Special Revenue-VSP</t>
  </si>
  <si>
    <t>This fund accounts for revenue from vending machine sales.  Funds are used for various purposes.  Additionally, this fund accounts for other dedicated revenues.</t>
  </si>
  <si>
    <t>09159</t>
  </si>
  <si>
    <t>Adv Shpbldg Prdctn Fclty Grnt</t>
  </si>
  <si>
    <t>Advanced Shipbuilding Production Facility Grant Fund established per COVA 59.1-284.29</t>
  </si>
  <si>
    <t>09160</t>
  </si>
  <si>
    <t>Marine Habitat and Waterways</t>
  </si>
  <si>
    <t>Monies into this fund come primarily from various Habitat Management permitting and dredging fees as well as gifts and grants, and sometimes proceeds on the sale of state-owned marine lands.  Interest no longer remains in the fund (2008 General Assembly).  Moneys in the Fund shall be used solely for the purposes of improving marine habitat and waterways.</t>
  </si>
  <si>
    <t>09161</t>
  </si>
  <si>
    <t>Dedicated Special Revenue-TAX</t>
  </si>
  <si>
    <t>This fund is used to collect revenue from taxes on eggs, soybeans, small grain, corn, peanuts, sheep and cotton.  Revenue collections are transferred to the Dept of Agriculture and Consumer Services.</t>
  </si>
  <si>
    <t>09163</t>
  </si>
  <si>
    <t>Insurance Fraud Fund</t>
  </si>
  <si>
    <t>09166</t>
  </si>
  <si>
    <t>VA Military Family Relief Fund</t>
  </si>
  <si>
    <t>This fund is solely for purposes of assisting members of the VA National Guard and VA residents who are members of the reserves of the armed forces of the US who have been called to extend active duty.  Funding comes from G/F donations and gifts.</t>
  </si>
  <si>
    <t>09168</t>
  </si>
  <si>
    <t>VA Rmvl/Rehab Derelict Strctrs</t>
  </si>
  <si>
    <t>Chapter 890, Item 100 M provides for a $3 million transfer from the General Fund for the VA Removal or Rehabilitation of Derelict Structures Fund established by Title 36-153 of the Code of VA.  The fund shall make grants to local governments for acquisition, demolition, removal, rehabilitation or repair of specific derelict structures.</t>
  </si>
  <si>
    <t>09170</t>
  </si>
  <si>
    <t>VA Land Conservation - Restric</t>
  </si>
  <si>
    <t>Acquiring fee simple title or other rights, including the purchase of development rights, to interests or privileges in property for the protection or preservation of ecological, cultural or historical resources, lands for recreational purposes, state forest lands, and lands for threatened or endangered species, fish and wildlife habitat, natural areas, agricultural and forestall lands and open space; and providing grants to state agencies, including the Virginia Outdoors Foundation, and matching grants to other public bodies and holders for the same purpose.</t>
  </si>
  <si>
    <t>09180</t>
  </si>
  <si>
    <t>VA Land Conservation-Unrestric</t>
  </si>
  <si>
    <t>This fund accounts for unrestricted contributions to the Virginia Land Conservation Foundation, including funds appropriated by the General Assembly and unconditional gifts.</t>
  </si>
  <si>
    <t>09190</t>
  </si>
  <si>
    <t>Vehcl Emissions Inspection Pgm</t>
  </si>
  <si>
    <t>Accounts for additional registration fees imposed on the owner of any motor vehicle by DMV. Funds are used to cover the costs of the emissions inspection program.</t>
  </si>
  <si>
    <t>09191</t>
  </si>
  <si>
    <t>Dedicated Special Revenue-VWC</t>
  </si>
  <si>
    <t>Per Code of VA § 65.2-1007, insurance carrier tax per Code of VA § 65.2-1002, is to be used only for costs related to administering the program.</t>
  </si>
  <si>
    <t>09194</t>
  </si>
  <si>
    <t>Dedicated Special Revenue-DGS</t>
  </si>
  <si>
    <t>Per Code of VA § 2.2-1132, Accounts for donations for the state capitol renovations. Code does not establish revenue stream. No donations received to date. Treasury loan  issued with the repayment stream identified as donations and other funds received. As no funds have been received, this was recorded as liability in General Fund for FY 10 as the general fund will ultimately have to repay loan.</t>
  </si>
  <si>
    <t>09199</t>
  </si>
  <si>
    <t>Dedicated Special Revenue-DCR</t>
  </si>
  <si>
    <t>This fund accounts for Chippokes Plantation which was transferred to Agency 199 in FY 2013. Chippokes activity is now recorded on CARS</t>
  </si>
  <si>
    <t>09200</t>
  </si>
  <si>
    <t>Capital Improvement Fund</t>
  </si>
  <si>
    <t>Revenues consist of funds that may be designated by the Board &amp; any gifts, grants &amp; contributions from any person, foundation, or other legal entity. The Board may transfer to Fund an amount equal to 50% or less of the revenue generated annually from the sales &amp; use tax deposited in the Game Protection Fund. Income should be used for the purchase, construction, maint, or repair of capital assets.</t>
  </si>
  <si>
    <t>09201</t>
  </si>
  <si>
    <t>Gvnr Agri&amp;Forestry Ind Dvlpmnt</t>
  </si>
  <si>
    <t>09202</t>
  </si>
  <si>
    <t>Uninsured Employer's Fund</t>
  </si>
  <si>
    <t>09220</t>
  </si>
  <si>
    <t>Special License Plates Fund</t>
  </si>
  <si>
    <t>This fund accounts for monies collected on all specialized license plates for the Commonwealth.  Previously certain funds collected went to specific license plates, now one fund and RSC will collect all the money.  The funds received will then be distributed to the entities who are to receive the funds.</t>
  </si>
  <si>
    <t>09221</t>
  </si>
  <si>
    <t>VA Fish Passage Grnt&amp;Rvlvng Ln</t>
  </si>
  <si>
    <t>Accounts for general fund monies and receipts from loans made by the fund. Funds are used solely for the administration and management of the Fund and the Fish Passage Program.</t>
  </si>
  <si>
    <t>09222</t>
  </si>
  <si>
    <t>DPOR Dedicated Spec Rev Fund</t>
  </si>
  <si>
    <t>All fees must be deposited into a special fund and must be used to pay the expenses of the DPOR Board, regulatory boards and the Department of Professional and Occupational Regulation.  The majority of revenue in this fund is from licenses, fees and permits.</t>
  </si>
  <si>
    <t>09223</t>
  </si>
  <si>
    <t>DHP Dedicated Spec Rev Fund</t>
  </si>
  <si>
    <t>This fund accounts for fees collected to cover board operational expenses.  Such fees shall be held exclusively to cover the expenses of the health regulatory boards, the Health Practitioners' Monitoring Program, and the Department and Board of Health Professions.</t>
  </si>
  <si>
    <t>09224</t>
  </si>
  <si>
    <t>Water Supply Assistance Grant</t>
  </si>
  <si>
    <t>This fund accounts for all funds appropriated as matching funds for monies available through federal Safe Drinking Water Act, all penalties and charges collected under Code of Virginia Sections 32.1-27, 32.1-175.01 and 32.1-176, all other funds from public or private sources directed to the fund. Funds are to make Grants to Localities and owners of waterworks in the provision of drinking water.</t>
  </si>
  <si>
    <t>09225</t>
  </si>
  <si>
    <t>Sm Watersheds Fld Ctrl&amp;Area Dv</t>
  </si>
  <si>
    <t>Accounts for the storage of water for immediate or future use, and to develop and strengthen foundations and appurtenances of structures in feasible flood prevention sites.</t>
  </si>
  <si>
    <t>09226</t>
  </si>
  <si>
    <t>BOA Dedicated Special Rev Fund</t>
  </si>
  <si>
    <t>Per Code of VA § 54.1-4405, this fund is funded by fees and restricted for use for primary agency operations.</t>
  </si>
  <si>
    <t>09227</t>
  </si>
  <si>
    <t>Main Street Station Property</t>
  </si>
  <si>
    <t>This fund accounts for the collection of lease activity of existing tenants from previous owner until lease expired.</t>
  </si>
  <si>
    <t>09228</t>
  </si>
  <si>
    <t>Methamphetamine Cleanup Fund</t>
  </si>
  <si>
    <t>This Methamphetamine Cleanup Fund was established per §18.2-248.04 of the Code of VA.  This fund accounts for monies from fines assessed against a person convicted of manufacture of methamphetamine and must be used for restoration of the site used for criminal manufacture of methamphetamine.</t>
  </si>
  <si>
    <t>09240</t>
  </si>
  <si>
    <t>Bill &amp; Melinda Gates Foundtion</t>
  </si>
  <si>
    <t>09250</t>
  </si>
  <si>
    <t>Litter Control And Recycling</t>
  </si>
  <si>
    <t>09251</t>
  </si>
  <si>
    <t>WIC Food Pgm-Infnt Formula Rbt</t>
  </si>
  <si>
    <t>This fund accounts for federal funds from the food component of the WIC grant (CFDA 10.557) and interest earned on the fund.</t>
  </si>
  <si>
    <t>09253</t>
  </si>
  <si>
    <t>VA Manufctrd Housing Trn Rcvry</t>
  </si>
  <si>
    <t>This fund is used to account for a mobile home manufacturer tax.  Funds are used to honor warranties in the event that the manufacturer goes out of business.  Funds are not returned to the manufacturer.</t>
  </si>
  <si>
    <t>09254</t>
  </si>
  <si>
    <t>Sl/Wtr Cons Dst Dam Mnt/Sm Rpr</t>
  </si>
  <si>
    <t>Accounts for appropriations and other monies from any public or private source. Funds used for the maintenance and repair of dams owned by soil and water conservation districts.</t>
  </si>
  <si>
    <t>09255</t>
  </si>
  <si>
    <t>Home Energy Assistance Fund</t>
  </si>
  <si>
    <t>09256</t>
  </si>
  <si>
    <t>VA 400th Anniversary Fund</t>
  </si>
  <si>
    <t>09260</t>
  </si>
  <si>
    <t>VA Comms Sales And Use Tax</t>
  </si>
  <si>
    <t>Per §58.1-645 of the Code of VA, this fund accounts for revenues collected from the Va communications sales and use tax.  All deposits to and disbursements from the fund shall be accounted for as part of the general fund.  Because the sales and use tax was created as a state tax these amounts must be appropriated.</t>
  </si>
  <si>
    <t>09261</t>
  </si>
  <si>
    <t>Dam Safety Administrative Fund</t>
  </si>
  <si>
    <t>This fund accounts for the administration of the Dam Safety, Flood Prevention and Protection Assistance Fund.</t>
  </si>
  <si>
    <t>09262</t>
  </si>
  <si>
    <t>VA Forest Water Quality Fund</t>
  </si>
  <si>
    <t>09270</t>
  </si>
  <si>
    <t>Agricultural Dealers Fund</t>
  </si>
  <si>
    <t>Per Code of VA § 3.2-4743, this fund accounts for license fees, late fees, and penalties. Funds are used for the enforcement and administration of the fund.</t>
  </si>
  <si>
    <t>09271</t>
  </si>
  <si>
    <t>Preservation Easement Fund</t>
  </si>
  <si>
    <t>Accounts for general fund appropriations and funds received as gifts, endowments, or grants from the US Government. Funds are used for supporting and promoting a broad-based easement program.</t>
  </si>
  <si>
    <t>09272</t>
  </si>
  <si>
    <t>VA Growth &amp; Opportunity Fund</t>
  </si>
  <si>
    <t>Code of Virginia § 2.2-2487. Virginia Growth and Opportunity Fund</t>
  </si>
  <si>
    <t>09280</t>
  </si>
  <si>
    <t>Wireless E-911 Fund</t>
  </si>
  <si>
    <t>09281</t>
  </si>
  <si>
    <t>09282</t>
  </si>
  <si>
    <t>Virginia Seed Law Fund</t>
  </si>
  <si>
    <t>Per Code of VA  § 3.2-4004&amp;#59; disposition of in §3.2-4814, this fund accounts for fees charged to test seeds for farmers and dealers. Funds are used to maintain facilities and personnel to test the seeds.</t>
  </si>
  <si>
    <t>09300</t>
  </si>
  <si>
    <t>VA Crime Victim - Witness Fund</t>
  </si>
  <si>
    <t>Relates to the Virginia Crime Victim-Witness Fund, a special non-reverting fund, administered by the DCJS to support victim and witness services.  A portion of the sum collected shall be deposited into the state treasury to the credit of this Fund. The Fund shall be distributed according to grant procedures adopted pursuant to the Code.</t>
  </si>
  <si>
    <t>09301</t>
  </si>
  <si>
    <t>Dedicatd Special Revenue-VDACS</t>
  </si>
  <si>
    <t>Agricultural Commodity Promotion and Support - Fund accounts for producer levied excise taxes collected to conduct or contract for programs of research, education, &amp; sales promotion for each of the specified commodities. Each industry's Board expenses &amp; other expenses involved in administering the law related to each of the 14 (as of FY13) different commodity boards are accounted for in this fund.</t>
  </si>
  <si>
    <t>09302</t>
  </si>
  <si>
    <t>Sm Business Envnmtl Compliance</t>
  </si>
  <si>
    <t>Accounts for one-time monies appropriated by the GA to DEQ and receipts from loans of the fund.  Funds are administered by the VA Small Business Financing Authority.  Funds are used to make loans to small businesses for the purchase and installation of environmental pollution control equipment.  Activity is included on the VSBFA component unit financial statement template submission.</t>
  </si>
  <si>
    <t>09307</t>
  </si>
  <si>
    <t>Dedicated Special Revenue-VAC</t>
  </si>
  <si>
    <t>Accounts for a percentage of fees and assessments collected from inspection and sale of seed, liming materials, commercial feed, substandard fertilizer, and motor fuel.  Funds are used to provide for programs of agricultural research &amp; education as well as agricultural services.</t>
  </si>
  <si>
    <t>09310</t>
  </si>
  <si>
    <t>Pub Ed Soq/Lcl Re Ppty Tax Rlf</t>
  </si>
  <si>
    <t>Consists of (i) any sales &amp; use tax revenues pursuant to subsection F of § 58.1-638&amp;#59; (ii) any monies appropriated by the GA&amp;#59; and (iii) such other sums as made available from any other pub or priv source.  Amounts credited shall be paid to localities per general appropr act to meet COVA's responsibility for Standards of Quality prescribed pursuant to Article VIII, Section 2 of Constitution of VA.</t>
  </si>
  <si>
    <t>09311</t>
  </si>
  <si>
    <t>VA Technology Infrastructure</t>
  </si>
  <si>
    <t>09312</t>
  </si>
  <si>
    <t>Radioactve Mtls Fclty Licensre</t>
  </si>
  <si>
    <t>Per Code of VA § 32.1-232.1, consists of  funds appropriated for licensure and inspection of radioactive materials facilities, &amp; such gifts, donations, grants, bequests, &amp; other funds as may be received on its behalf. Interest earning. Used solely to support Dept of Health's program for licensure and inspection of radioactive materials facilities per this article and Board of Health regulations.</t>
  </si>
  <si>
    <t>09320</t>
  </si>
  <si>
    <t>Work Cap Advance &amp; Recoveries</t>
  </si>
  <si>
    <t>09321</t>
  </si>
  <si>
    <t>Nursing Scholarship&amp;Loan Repay</t>
  </si>
  <si>
    <t>09322</t>
  </si>
  <si>
    <t>TICR Fund</t>
  </si>
  <si>
    <t>09330</t>
  </si>
  <si>
    <t>Cig Fr Sfty Stndrd/Frftr Protn</t>
  </si>
  <si>
    <t>09331</t>
  </si>
  <si>
    <t>VA Tax Check-Off For Housing</t>
  </si>
  <si>
    <t>This fund accounts for voluntary income tax refund contributions to support housing. Funds are restricted to provide assistance for emergency, transitional, and permanent housing for the homeless&amp;#59; and to provide assistance to housing for the low-income elderly for the physically or mentally disabled.</t>
  </si>
  <si>
    <t>09332</t>
  </si>
  <si>
    <t>Priority Access Stakeholdr Sys</t>
  </si>
  <si>
    <t>This fund accounts for donations from private businesses to support the purchase &amp; implementation of the Priority Access Stakeholder System.</t>
  </si>
  <si>
    <t>09340</t>
  </si>
  <si>
    <t>VA Water Quality Improve Fund</t>
  </si>
  <si>
    <t>Section § 10.1-2128, Accounts for sums appropriated by the General Assembly and for other funds from any public or private source. Funds are used for water quality improvement grants to assist in pollution prevention and reduction.</t>
  </si>
  <si>
    <t>09341</t>
  </si>
  <si>
    <t>Med&amp;Pa Scholarship&amp;Loan Repay</t>
  </si>
  <si>
    <t>09350</t>
  </si>
  <si>
    <t>Intensfied Drug Enfrcmnt Juris</t>
  </si>
  <si>
    <t>Accounts for fees collected by the clerk of the circuit court. Funds are used for drug enforcement.</t>
  </si>
  <si>
    <t>09351</t>
  </si>
  <si>
    <t>WaterQualityImprovementReserve</t>
  </si>
  <si>
    <t>Reserve created within the Virginia Water Quality Improvement Fund, per Chapter 2, Item 362.</t>
  </si>
  <si>
    <t>09352</t>
  </si>
  <si>
    <t>Dedicated Special Revenue-SBD</t>
  </si>
  <si>
    <t>Accounts for monies belonging to the Tobacco Commission and administered by the VSBFA. Funds are used to create special reserve funds to cover potential future losses from the loan portfolios of participating banks.  Activity is included on the Small Business Financing Authority component unit financial statement template submission.</t>
  </si>
  <si>
    <t>09360</t>
  </si>
  <si>
    <t>VA Natural Resources Commitmnt</t>
  </si>
  <si>
    <t>Per review of LIS, Code of VA, § 10.1-2128.1, VA Natural Resources Commitment Fund is subfund of VA Water Quality Improvement Fund created to distribute funds from Agricultural Best Management Practices Cost-Share Program to provide technical assistance for implementing agricultural best management practices &amp; matching grants on certain lands exclusively within &amp; outside Chesapeake Bay watershed .</t>
  </si>
  <si>
    <t>09362</t>
  </si>
  <si>
    <t>Fund accounts for the administrative portion of the Commonwealth Health Research Board Permanent Fund per Code of Virginia 32.1-162.28.D.</t>
  </si>
  <si>
    <t>09366</t>
  </si>
  <si>
    <t>Mitigation Comp Fund Hist Prop</t>
  </si>
  <si>
    <t>09370</t>
  </si>
  <si>
    <t>Special Damages Fund</t>
  </si>
  <si>
    <t>Interfund Transfers per § 3-1.01 S, Comptroller shall transfer an amount estimated at $5,500,000 on or before 6/30/09 to the Special Damages Fund in the Dept. of the Treasury.  (Part 3 Transfer)</t>
  </si>
  <si>
    <t>09390</t>
  </si>
  <si>
    <t>Crime Victim Comp-FOIA Exempt</t>
  </si>
  <si>
    <t>09400</t>
  </si>
  <si>
    <t>VA Jobs Investment Prog Fund</t>
  </si>
  <si>
    <t>Section 2.2-2240.3.E  This Fund shall be used solely for grants to eligible businesses as permitted by the VA Jobs Investment Program. The total amount of funds provided to eligible businesses under the Program for any year, shall not exceed the amount appropriated by the General Assembly to the Fund for such year, plus any carryover from previous years.</t>
  </si>
  <si>
    <t>09401</t>
  </si>
  <si>
    <t>Feed Lime Fertlzr &amp; Animal Rem</t>
  </si>
  <si>
    <t>Accounts for licensing, registration and inspection fees, and assessments and penalties. Funds are used for operation of the fund including inspection, sampling and other expenses.</t>
  </si>
  <si>
    <t>09402</t>
  </si>
  <si>
    <t>MRC Dedicated Special Rev Fund</t>
  </si>
  <si>
    <t>This fund accounts for the refunds of the fuel tax paid for boat and airplane fuel.  The boats and planes are used by the agency for law enforcement/patrol purposes and monies recovered support the agency's Marine Police function.</t>
  </si>
  <si>
    <t>09403</t>
  </si>
  <si>
    <t>Dedicated Special Revenue-DGIF</t>
  </si>
  <si>
    <t>The income and principal of this Game Protection Fund, including any unexpended balance, shall be a separate fund in the state treasury and shall only be used for the payment of the salaries, allowances, wages, and expenses incident to carrying out the provisions of the hunting, trapping and inland fish laws as provided in the Code of Virginia.</t>
  </si>
  <si>
    <t>09404</t>
  </si>
  <si>
    <t>Reg Criminal Justce Acdmy Trng</t>
  </si>
  <si>
    <t>Accounts for certain fees charged by judges or clerks of district courts in criminal or traffic actions. Funds are used to provide financial support for regional criminal justice training academies.</t>
  </si>
  <si>
    <t>09409</t>
  </si>
  <si>
    <t>Dedicated Special Revenue-DMME</t>
  </si>
  <si>
    <t>Funds resulting from settlement agreements with coal companies &amp; collected for specific reclamation purposes as described in the agreement of disturbed area watersheds/streams within the same or nearby  jurisdictional  area(s) of the companies and OxyContin Funds received from the VA OAG from the OxyContin Settlement used to fund programs directed at combating Rx drug abuse of VA's coal miners.</t>
  </si>
  <si>
    <t>09410</t>
  </si>
  <si>
    <t>Veterans Services Fund</t>
  </si>
  <si>
    <t>Per Code of VA § 2.2-2715 and § 2.2-2718, this fund accounts for foundation donations for general assistance to veterans. The Veterans Services Foundation shall administer the Veterans Services Fund (the Fund), provide funding for veterans services and programs in the Commonwealth through the Fund, and raise revenue from all sources including private source fundraising to support the Fund.</t>
  </si>
  <si>
    <t>09420</t>
  </si>
  <si>
    <t>Tobac Indmnfction/Comm Revital</t>
  </si>
  <si>
    <t>09430</t>
  </si>
  <si>
    <t>Virginia Tobacco Settlement</t>
  </si>
  <si>
    <t>09431</t>
  </si>
  <si>
    <t>EDA-Titl IX Gnt-Sequestrd Prtn</t>
  </si>
  <si>
    <t>Per US Dept of Commerce's Economic Development Administration's Revolving Loan Fund Financial Assistance Award Program, (13 C.F.R. § 307.16(c)) - This fund accounts for sequestered funds as a result of holding excess funds for two or more consecutive reporting periods, due to failure to satisfy the applicable capital utilization percentage requirement for two (2) consecutive reporting intervals.</t>
  </si>
  <si>
    <t>09440</t>
  </si>
  <si>
    <t>VA Econ Dev Incentive Grant</t>
  </si>
  <si>
    <t>This fund is used to pay performance grants in accordance with Section 2.2-5102.1 of the Code of Virginia.</t>
  </si>
  <si>
    <t>09450</t>
  </si>
  <si>
    <t>Safe Drnkng Water St Revolving</t>
  </si>
  <si>
    <t>This fund accounts for federal funds received from the Safe Drinking Water State Revolving Loan Fund grant (CFDA 66.468) and interest earned on monies in the fund&amp;#59; also reference Federal Safe Drinking Water Act, Section 1452.</t>
  </si>
  <si>
    <t>09454</t>
  </si>
  <si>
    <t>Master Jet Base Landing Fields</t>
  </si>
  <si>
    <t>This fund reflects activity related to retaining the Master Jet Base and auxiliary landing fields for Navy. This responsibility was transferred to this agency from the Secretary of Finance.</t>
  </si>
  <si>
    <t>09460</t>
  </si>
  <si>
    <t>Military Strateg Respons Recov</t>
  </si>
  <si>
    <t>This fund is used for BRAC monies returned to the state. In the Appropriation Act, Item 96, paragraph j.4, any monies returned must be rededicated toward future purposes.  Proceeds from the lease, disposal or conveyance of any property acquired through BRAC shall only be used for additional property acquisition.</t>
  </si>
  <si>
    <t>09461</t>
  </si>
  <si>
    <t>Biofuels Production Fund</t>
  </si>
  <si>
    <t>The Fund consists of such monies as may be appropriated to it by the General Assembly. Monies in the Fund shall be used solely for the purposes of providing grants to certain producers of biofuels.</t>
  </si>
  <si>
    <t>09470</t>
  </si>
  <si>
    <t>Robert Wood Johnson-Max Enroll</t>
  </si>
  <si>
    <t>Accounts for funds received from the Robert Wood Johnson Foundation private grant- not federal funds.</t>
  </si>
  <si>
    <t>09471</t>
  </si>
  <si>
    <t>Econ &amp; Infrastruc Dev Grant Fd</t>
  </si>
  <si>
    <t>09490</t>
  </si>
  <si>
    <t>Virginia Health Care Fund</t>
  </si>
  <si>
    <t>This fund is used to supplement the general fund for provision of health care services including state match for payment of Medicaid claims.  Revenues are made up of tobacco settlement funds and recoveries of prior year expenditures in the Medicaid program.</t>
  </si>
  <si>
    <t>09500</t>
  </si>
  <si>
    <t>Mnerls Excl Coal Abandon Lands</t>
  </si>
  <si>
    <t>Accounts for funds received from the interest accruing to the Minerals Other Than Coal Surety Bond Fund (Fund 07510). These funds are restricted to the reclamation of abandoned lands disturbed by mineral mining prior to the enactment of laws regulating the industry.</t>
  </si>
  <si>
    <t>09510</t>
  </si>
  <si>
    <t>CW Technology Research Fd 934</t>
  </si>
  <si>
    <t>09511</t>
  </si>
  <si>
    <t>CW Technology Research Fd 274</t>
  </si>
  <si>
    <t>Transfer from Agency 312  Fund 0915 which is General Fund</t>
  </si>
  <si>
    <t>09512</t>
  </si>
  <si>
    <t>Research Commercialization 192</t>
  </si>
  <si>
    <t>The money in this fund was awarded to Agency 192 from Agency 312.  Awards from the Fund shall be approved by The IEIA, pursuant to the guidelines and upon the recommendation of the Research and Technology Investment Advisory Committee.  The only income source to date is a transfer from the General Fund.  §2.2-2233.1, Chapter 890, Item 96 N.</t>
  </si>
  <si>
    <t>09513</t>
  </si>
  <si>
    <t>Research Commercialization 937</t>
  </si>
  <si>
    <t>09520</t>
  </si>
  <si>
    <t>Orphaned Well Fund</t>
  </si>
  <si>
    <t>Per Code of VA § 45.1-361.40, this fund accounts for fees deposited in fund based on the number of wells that are permitted. Funds are used for the plugging and restoration of orphaned wells.  Funds are transferred in from the VEERF fund (09070).</t>
  </si>
  <si>
    <t>09530</t>
  </si>
  <si>
    <t>Accounts for moneys received from fees imposed on certain drug offense convictions. Funds are used to implement and operate the offender substance abuse screening and assessment program.</t>
  </si>
  <si>
    <t>09540</t>
  </si>
  <si>
    <t>Sec of CW Technology Trst Fund</t>
  </si>
  <si>
    <t>This fund accounts for fees charged by the Secretary of the Commonwealth for services rendered in his office to be used to obtain and update office automation and information technology equipment.</t>
  </si>
  <si>
    <t>09550</t>
  </si>
  <si>
    <t>VA Forest Mitigation Acq Fund</t>
  </si>
  <si>
    <t>09570</t>
  </si>
  <si>
    <t>VSBFA-VA Small Business Growth</t>
  </si>
  <si>
    <t>Accounts for monies appropriated by the General Assembly. Funds are used to create special reserve funds to cover potential future losses from the loan portfolios of participating banks.  Activity is included on the Small Business Financing Authority component unit financial statement template submission.</t>
  </si>
  <si>
    <t>09590</t>
  </si>
  <si>
    <t>Long Term Mitigation Fund</t>
  </si>
  <si>
    <t>09600</t>
  </si>
  <si>
    <t>Coal Pool Bond Administration</t>
  </si>
  <si>
    <t>Funds are transferred from the Coal Surface Mining Reclamation Fund (Fund 07530) to this fund each year. This money is used to pay administrative costs of the Reclamation Fund.</t>
  </si>
  <si>
    <t>09601</t>
  </si>
  <si>
    <t>Dedicated Special Revenue-VDH</t>
  </si>
  <si>
    <t>Code of VA § 32.1-276.8 E &amp; § 32.1-122.6. Accounts for fee assessed to health care providers that submit patient level data on inpatients. VDH contracts VA Health Institute (VHI) to make available to consumers the data submitted by health maint orgs. The fees are collected by VHI. VDH remits majority of fees to VHI. Expenses are to cover establish and admin of methodology pursuant to § 32.1-276.7</t>
  </si>
  <si>
    <t>09616</t>
  </si>
  <si>
    <t>DRIVE SMART VA Education Fund</t>
  </si>
  <si>
    <t>09630</t>
  </si>
  <si>
    <t>Conservation &amp; Recreation</t>
  </si>
  <si>
    <t>This fund accounts for money that is transferred from fund 07540 and is then divided between two development authorities--Virginia Coalfield Economic Development Authority and the Tourism Development Authority.</t>
  </si>
  <si>
    <t>09640</t>
  </si>
  <si>
    <t>VA Water Facilities Revolving</t>
  </si>
  <si>
    <t>This fund accounts for federal funds. Funds are used for the construction assistance loan program.</t>
  </si>
  <si>
    <t>09650</t>
  </si>
  <si>
    <t>Central Capital Planning Fund</t>
  </si>
  <si>
    <t>Fund established to pay the pre-planning or detailed planning costs of capital outlay projects that have been approved for pre-planning or detailed planning by the general assembly.</t>
  </si>
  <si>
    <t>09660</t>
  </si>
  <si>
    <t>Intrnet Crimes Against Childrn</t>
  </si>
  <si>
    <t>09670</t>
  </si>
  <si>
    <t>VA Law Foundation Grant Fund</t>
  </si>
  <si>
    <t>Supreme Court of Virginia (111) has been awarded an outside grant award in the amount of $75,000 to create a Judicial Learning Center.  The grant is from the Virginia Law Foundation and acceptance of this grant award has been approved by the Governor's Office.</t>
  </si>
  <si>
    <t>09680</t>
  </si>
  <si>
    <t>Historic Triangle Marketing</t>
  </si>
  <si>
    <t>Historic Triangle Marketing Fund established per Chapter 850, 2018 Acts of Assembly. Moneys in the Fund shall be used solely for the purposes of marketing, advertising, and promoting the Historic Triangle area as an overnight tourism destination, with the intent to attract visitors from a sufficient distance so as to require an overnight stay of at least one night, as set forth in this subsection. Expenditures and disbursements from the Fund shall be made by the State Treasurer on warrants issued by the Comptroller upon written request signed by the Secretary of Finance.</t>
  </si>
  <si>
    <t>09690</t>
  </si>
  <si>
    <t>Collections of HistTriSalesTax</t>
  </si>
  <si>
    <t>Collections of Historic Triangle Sales Tax Fund established per Chapter 850, 2018 Acts of Assembly. Moneys in the Fund shall be distributed to the locality in which the sales or use tax was collected. The revenues received by a locality pursuant to this subsection shall not be used to reduce the amount of other revenues appropriated by such locality to or for use by the Greater Williamsburg Chamber and Tourism Alliance below the amount provided in fiscal year 2018.</t>
  </si>
  <si>
    <t>09700</t>
  </si>
  <si>
    <t>Parking-DGIF</t>
  </si>
  <si>
    <t>Accounts for fees paid for parking vehicles in state parking lots.</t>
  </si>
  <si>
    <t>09710</t>
  </si>
  <si>
    <t>VSPBlackstoneTrainingFacility</t>
  </si>
  <si>
    <t>Chapter 2, 2018 Special Session I, Item 421.B.2. - The State Comptroller shall continue the Virginia State Police Blackstone Training Facility Fund on the books of the Commonwealth. Interest earned on the moneys in the Fund shall remain in the Fund and be credited to it. Any moneys remaining in the Fund, including interest thereon, at the end of the fiscal year shall not revert to the general fund but shall remain in the Fund. The Department of State Police shall utilize the revenue deposited in the Fund to (1) maintain and repair facilities at the Virginia State Police Blackstone Training Facility, and (2) acquire, maintain, repair or replace equipment at the Virginia State Police Blackstone Training Facility.</t>
  </si>
  <si>
    <t>09750</t>
  </si>
  <si>
    <t>Court Fees Suspense Fund</t>
  </si>
  <si>
    <t>Clearing account for court fees collected</t>
  </si>
  <si>
    <t>09765</t>
  </si>
  <si>
    <t>Dedicated Special Revenue-DSS</t>
  </si>
  <si>
    <t>09770</t>
  </si>
  <si>
    <t>Net Crimes Agnst Chldrn Invst</t>
  </si>
  <si>
    <t>09780</t>
  </si>
  <si>
    <t>HealthCareCoverageAssmntFund</t>
  </si>
  <si>
    <t>Health Care Coverage Assessment Fund. All revenues collected or received as a result of imposition of a health care coverage assessment on covered hospitals and any other such moneys, public or private, received for the administration of the health care coverage assessment shall be paid into the state treasury and credited to the Fund. Moneys deposited to the Fund shall be used solely for the nonfederal share of the cost of medical assistance for newly eligible adults, the administrative costs of collecting the assessment and implementing and operating the coverage for newly eligible adults.</t>
  </si>
  <si>
    <t>09790</t>
  </si>
  <si>
    <t>HealthCarePrvdrPymntAssmntFund</t>
  </si>
  <si>
    <t>Health Care Provider Payment Rate Assessment Fund. All revenues collected or received as a result of imposition of a health care payment rate assessment on covered hospitals and any other such moneys, public or private, received for the administration of the health care payment assessment shall be paid into the state treasury and credited to the Fund. Moneys deposited to the Fund shall be used solely for the nonfederal share of the cost of payment rate actions associated with the payment rate assessment as provided in the general appropriation act and the administrative costs of collecting the assessment and of implementing and operating the associated payment rate actions.</t>
  </si>
  <si>
    <t>09799</t>
  </si>
  <si>
    <t>DOC Dedicated Spec Rev Fund</t>
  </si>
  <si>
    <t>Chapter 890, Item C-78.05 establishes the fund to construct a wastewater treatment facility for the Augusta Correctional Center and the Town of Craigsville.</t>
  </si>
  <si>
    <t>09800</t>
  </si>
  <si>
    <t>NVTA Fund - 2013 Session</t>
  </si>
  <si>
    <t>Statewide Fund Detail - Northern Virginia Transportation Authority Fund. Established by Code of Virginia Section 33.2-2509.</t>
  </si>
  <si>
    <t>09810</t>
  </si>
  <si>
    <t>Hampton Rds Fund-2013 Session</t>
  </si>
  <si>
    <t>09820</t>
  </si>
  <si>
    <t>Hampton Rds Fund-2014 Session</t>
  </si>
  <si>
    <t>Statewide Fund Detail - Hampton Roads Transportation Fund.  Code of Virginia Section 33.2-2600.  The Hampton Roads Transportation Accountability Commission (HTAC) replaces the Hampton Roads Transportation Planning Organization (HTRPO). This fund is needed to reflect the change in responsibility.</t>
  </si>
  <si>
    <t>09830</t>
  </si>
  <si>
    <t>WMATA Capital Fund - Restrictd</t>
  </si>
  <si>
    <t>WMATA Capital Fund – Restricted; within the Fund, there shall be established a separate, segregated account into which revenues dedicated to the Fund pursuant to §§ 33.2-2400 and 58.1-1741 shall be deposited (the Restricted Account). Revenues deposited into the Restricted Account shall be available for use by WMATA for capital purposes other than for the payment of, or security for, debt service on bonds or other indebtedness of WMATA.</t>
  </si>
  <si>
    <t>09840</t>
  </si>
  <si>
    <t>WMATA Capital Fund – Non-Restr</t>
  </si>
  <si>
    <t>WMATA Capital Fund – Non-Restricted; within the Fund, there shall be established a separate, segregated account into which revenues dedicated to the Fund pursuant to §§ 33.2-3404, 58.1-802.3, 58.1-1743, and 58.1-2299.20 shall be deposited (the Non-Restricted Account). Revenues deposited into the Non-Restricted Account shall be available for use by WMATA for capital purposes, including for the payment of, or security for, debt service on bonds or other indebtedness of WMATA, or for any other WMATA capital purposes.</t>
  </si>
  <si>
    <t>09850</t>
  </si>
  <si>
    <t>CommuterRailOprtng&amp;CapitalFund</t>
  </si>
  <si>
    <t>Commuter Rail Operating and Capital Fund; shall consist of funds deposited into the Fund pursuant to § 58.1-2299.20 and other funds as may be set forth in a general appropriation act or allocated by the Commonwealth Transportation Board. The Comptroller shall disburse funds in the Fund monthly to transportation districts established pursuant to Chapter 19 (§ 33.2-1900 et seq.) that on July 1, 2018, jointly operate a commuter rail system.</t>
  </si>
  <si>
    <t>09860</t>
  </si>
  <si>
    <t>Recyc Matl Sales-Non-Ge-Non-HE</t>
  </si>
  <si>
    <t>Accounts for sale of recyclable materials.</t>
  </si>
  <si>
    <t>09870</t>
  </si>
  <si>
    <t>I-81 Corridor Improvement Fund</t>
  </si>
  <si>
    <t>Interstate 81 Corridor Improvement Fund established per Chapter 846, 2019 Reconvened Session (Code of Virginia Section 33.2-3601)</t>
  </si>
  <si>
    <t>09880</t>
  </si>
  <si>
    <t>Srpls Sup&amp;Equip Sale-Non-Gen</t>
  </si>
  <si>
    <t>Accounts for sale of surplus supplies and equipment.</t>
  </si>
  <si>
    <t>09900</t>
  </si>
  <si>
    <t>09912</t>
  </si>
  <si>
    <t>Dedicated Special Revenue-DVS</t>
  </si>
  <si>
    <t>09949</t>
  </si>
  <si>
    <t>Cen Cap Outlay Ded Spec Rev</t>
  </si>
  <si>
    <t>Chapter 806 Item C-38.10 - This fund accounts for non-general funds that are appropriated for capital outlay projects.</t>
  </si>
  <si>
    <t>09992</t>
  </si>
  <si>
    <t>Planned Reversions Spec Rev</t>
  </si>
  <si>
    <t>This fund is utilized to revert nongeneral fund appropriation.  This fund has no cash; its purpose is for appropriation only.  The sources of the appropriation are transfers of nongeneral fund appropriation from agencies.</t>
  </si>
  <si>
    <t>09998</t>
  </si>
  <si>
    <t>Ded Spec Rev - Budgetary Only</t>
  </si>
  <si>
    <t>10000</t>
  </si>
  <si>
    <t>Federal Trust</t>
  </si>
  <si>
    <t>10001</t>
  </si>
  <si>
    <t>Federal Trust - Transportation</t>
  </si>
  <si>
    <t>Statewide Fund Detail - Federal Trust</t>
  </si>
  <si>
    <t>10002</t>
  </si>
  <si>
    <t>Federal Trust - VSU</t>
  </si>
  <si>
    <t>This fund is set up to capture the Life to Date information for Agency 212, FD1000</t>
  </si>
  <si>
    <t>10003</t>
  </si>
  <si>
    <t>Federal Trust - ABC</t>
  </si>
  <si>
    <t>10006</t>
  </si>
  <si>
    <t>Federal Trust - VPA</t>
  </si>
  <si>
    <t>10007</t>
  </si>
  <si>
    <t>Federal Trust - VFHY</t>
  </si>
  <si>
    <t>10008</t>
  </si>
  <si>
    <t>Federal Trust - VPISU/CE</t>
  </si>
  <si>
    <t>10010</t>
  </si>
  <si>
    <t>Medical Assistance Pgm - ARRA</t>
  </si>
  <si>
    <t>10040</t>
  </si>
  <si>
    <t>Broadbnd Data&amp;Devel Grnt- ARRA</t>
  </si>
  <si>
    <t>10400</t>
  </si>
  <si>
    <t>10410</t>
  </si>
  <si>
    <t>Grnt St-Cnstrctn Home Fac-ARRA</t>
  </si>
  <si>
    <t>10520</t>
  </si>
  <si>
    <t>Title I - Grants to LEAS- ARRA</t>
  </si>
  <si>
    <t>10600</t>
  </si>
  <si>
    <t>10610</t>
  </si>
  <si>
    <t>DOE School Imprvmnt Grnts-ARRA</t>
  </si>
  <si>
    <t>10880</t>
  </si>
  <si>
    <t>Sur Supp&amp;Equip Sales-Fed</t>
  </si>
  <si>
    <t>10881</t>
  </si>
  <si>
    <t>Surp Supp&amp;Equip Sales-Fed-HE</t>
  </si>
  <si>
    <t>10900</t>
  </si>
  <si>
    <t>10940</t>
  </si>
  <si>
    <t>ARRA Hwy Planning &amp; Constructn</t>
  </si>
  <si>
    <t>10941</t>
  </si>
  <si>
    <t>Hwy Planning &amp; Constr-ARRA DCR</t>
  </si>
  <si>
    <t>10970</t>
  </si>
  <si>
    <t>Title IV-D Chld Suppt Enf-ARRA</t>
  </si>
  <si>
    <t>12010</t>
  </si>
  <si>
    <t>12080</t>
  </si>
  <si>
    <t>Energize VA Revlving Loan-ARRA</t>
  </si>
  <si>
    <t>12400</t>
  </si>
  <si>
    <t>Formula Grants Nonurban - ARRA</t>
  </si>
  <si>
    <t>12490</t>
  </si>
  <si>
    <t>Elec Dlvry &amp; Enrgy Rsrch-ARRA</t>
  </si>
  <si>
    <t>12840</t>
  </si>
  <si>
    <t>High-Speed Rail - ARRA</t>
  </si>
  <si>
    <t>12900</t>
  </si>
  <si>
    <t>12920</t>
  </si>
  <si>
    <t>EECBG REA Loan Loss Rsrve-ARRA</t>
  </si>
  <si>
    <t>13020</t>
  </si>
  <si>
    <t>Build America Bonds Fund</t>
  </si>
  <si>
    <t>Build America Bonds Fund - ARRA - Fund used to capture transactions for Build America Bond Fund - ARRA</t>
  </si>
  <si>
    <t>13021</t>
  </si>
  <si>
    <t>Build America Bd Fd NVTD</t>
  </si>
  <si>
    <t>13022</t>
  </si>
  <si>
    <t>Build America Bd FD CPR</t>
  </si>
  <si>
    <t>13025</t>
  </si>
  <si>
    <t>Build America Bonds Fund-ARRA</t>
  </si>
  <si>
    <t>15000</t>
  </si>
  <si>
    <t>General Fixed Asset Acct Group</t>
  </si>
  <si>
    <t>General Fixed Asset Account Group</t>
  </si>
  <si>
    <t>15001</t>
  </si>
  <si>
    <t>Fixed Assets - VPA</t>
  </si>
  <si>
    <t>This fund accounts for the fixed assets of Virginia Port Authority.</t>
  </si>
  <si>
    <t>15002</t>
  </si>
  <si>
    <t>Fixed Assets - VCE</t>
  </si>
  <si>
    <t>This fund accounts for the fixed assets of Virginia Correctional Enterprises.</t>
  </si>
  <si>
    <t>15003</t>
  </si>
  <si>
    <t>Fixed Assets - TICR</t>
  </si>
  <si>
    <t>This fund accounts for the fixed assets of Tobacco Indemnification and Revitalization Comm.</t>
  </si>
  <si>
    <t>MCI Class</t>
  </si>
  <si>
    <t>GASB 54 FB Class</t>
  </si>
  <si>
    <t>100</t>
  </si>
  <si>
    <t>G</t>
  </si>
  <si>
    <t>Unassigned</t>
  </si>
  <si>
    <t>105</t>
  </si>
  <si>
    <t>U</t>
  </si>
  <si>
    <t>C</t>
  </si>
  <si>
    <t>610</t>
  </si>
  <si>
    <t>10100</t>
  </si>
  <si>
    <t>10200</t>
  </si>
  <si>
    <t>10300</t>
  </si>
  <si>
    <t>10500</t>
  </si>
  <si>
    <t>10700</t>
  </si>
  <si>
    <t>R</t>
  </si>
  <si>
    <t>10800</t>
  </si>
  <si>
    <t>11000</t>
  </si>
  <si>
    <t>11100</t>
  </si>
  <si>
    <t>120</t>
  </si>
  <si>
    <t>11200</t>
  </si>
  <si>
    <t>11300</t>
  </si>
  <si>
    <t>110</t>
  </si>
  <si>
    <t>11400</t>
  </si>
  <si>
    <t>11500</t>
  </si>
  <si>
    <t>11600</t>
  </si>
  <si>
    <t>11700</t>
  </si>
  <si>
    <t>11800</t>
  </si>
  <si>
    <t>11900</t>
  </si>
  <si>
    <t>12100</t>
  </si>
  <si>
    <t>12200</t>
  </si>
  <si>
    <t>12300</t>
  </si>
  <si>
    <t>156</t>
  </si>
  <si>
    <t>12500</t>
  </si>
  <si>
    <t>12700</t>
  </si>
  <si>
    <t>12800</t>
  </si>
  <si>
    <t>442</t>
  </si>
  <si>
    <t>660</t>
  </si>
  <si>
    <t>305</t>
  </si>
  <si>
    <t>352</t>
  </si>
  <si>
    <t>356</t>
  </si>
  <si>
    <t>360</t>
  </si>
  <si>
    <t>429</t>
  </si>
  <si>
    <t>13200</t>
  </si>
  <si>
    <t>13300</t>
  </si>
  <si>
    <t>13600</t>
  </si>
  <si>
    <t>350</t>
  </si>
  <si>
    <t>310</t>
  </si>
  <si>
    <t>S</t>
  </si>
  <si>
    <t>14000</t>
  </si>
  <si>
    <t>125</t>
  </si>
  <si>
    <t>14100</t>
  </si>
  <si>
    <t>14200</t>
  </si>
  <si>
    <t>14300</t>
  </si>
  <si>
    <t>N/A</t>
  </si>
  <si>
    <t>14500</t>
  </si>
  <si>
    <t>14600</t>
  </si>
  <si>
    <t>14700</t>
  </si>
  <si>
    <t>14800</t>
  </si>
  <si>
    <t>560</t>
  </si>
  <si>
    <t>14900</t>
  </si>
  <si>
    <t>15100</t>
  </si>
  <si>
    <t>358</t>
  </si>
  <si>
    <t>357</t>
  </si>
  <si>
    <t>165</t>
  </si>
  <si>
    <t>15200</t>
  </si>
  <si>
    <t>131</t>
  </si>
  <si>
    <t>N/A - Template Activity</t>
  </si>
  <si>
    <t>304</t>
  </si>
  <si>
    <t>435</t>
  </si>
  <si>
    <t>15400</t>
  </si>
  <si>
    <t>115</t>
  </si>
  <si>
    <t>430</t>
  </si>
  <si>
    <t>15500</t>
  </si>
  <si>
    <t>500</t>
  </si>
  <si>
    <t>150</t>
  </si>
  <si>
    <t>15600</t>
  </si>
  <si>
    <t>15700</t>
  </si>
  <si>
    <t>15800</t>
  </si>
  <si>
    <t>400</t>
  </si>
  <si>
    <t>630</t>
  </si>
  <si>
    <t>16000</t>
  </si>
  <si>
    <t>16100</t>
  </si>
  <si>
    <t>650</t>
  </si>
  <si>
    <t>16200</t>
  </si>
  <si>
    <t>431</t>
  </si>
  <si>
    <t>16400</t>
  </si>
  <si>
    <t>16500</t>
  </si>
  <si>
    <t>16600</t>
  </si>
  <si>
    <t>17100</t>
  </si>
  <si>
    <t>17200</t>
  </si>
  <si>
    <t>300</t>
  </si>
  <si>
    <t>17400</t>
  </si>
  <si>
    <t>301</t>
  </si>
  <si>
    <t>18000</t>
  </si>
  <si>
    <t>18100</t>
  </si>
  <si>
    <t>18200</t>
  </si>
  <si>
    <t>302</t>
  </si>
  <si>
    <t>18300</t>
  </si>
  <si>
    <t>18400</t>
  </si>
  <si>
    <t>18500</t>
  </si>
  <si>
    <t>18600</t>
  </si>
  <si>
    <t>18700</t>
  </si>
  <si>
    <t>18800</t>
  </si>
  <si>
    <t>19000</t>
  </si>
  <si>
    <t>19100</t>
  </si>
  <si>
    <t>19200</t>
  </si>
  <si>
    <t>19300</t>
  </si>
  <si>
    <t>19400</t>
  </si>
  <si>
    <t>307</t>
  </si>
  <si>
    <t>308</t>
  </si>
  <si>
    <t>354</t>
  </si>
  <si>
    <t>355</t>
  </si>
  <si>
    <t>353</t>
  </si>
  <si>
    <t>155</t>
  </si>
  <si>
    <t>19700</t>
  </si>
  <si>
    <t>19900</t>
  </si>
  <si>
    <t>20000</t>
  </si>
  <si>
    <t>20100</t>
  </si>
  <si>
    <t>20200</t>
  </si>
  <si>
    <t>20300</t>
  </si>
  <si>
    <t>20400</t>
  </si>
  <si>
    <t>20700</t>
  </si>
  <si>
    <t>20800</t>
  </si>
  <si>
    <t>20900</t>
  </si>
  <si>
    <t>21100</t>
  </si>
  <si>
    <t>21200</t>
  </si>
  <si>
    <t>21300</t>
  </si>
  <si>
    <t>21400</t>
  </si>
  <si>
    <t>21500</t>
  </si>
  <si>
    <t>21600</t>
  </si>
  <si>
    <t>21700</t>
  </si>
  <si>
    <t>21800</t>
  </si>
  <si>
    <t>22100</t>
  </si>
  <si>
    <t>22200</t>
  </si>
  <si>
    <t>22300</t>
  </si>
  <si>
    <t>22600</t>
  </si>
  <si>
    <t>22900</t>
  </si>
  <si>
    <t>23300</t>
  </si>
  <si>
    <t>23400</t>
  </si>
  <si>
    <t>23600</t>
  </si>
  <si>
    <t>23800</t>
  </si>
  <si>
    <t>311</t>
  </si>
  <si>
    <t>23900</t>
  </si>
  <si>
    <t>24100</t>
  </si>
  <si>
    <t>24200</t>
  </si>
  <si>
    <t>24400</t>
  </si>
  <si>
    <t>24500</t>
  </si>
  <si>
    <t>24600</t>
  </si>
  <si>
    <t>24700</t>
  </si>
  <si>
    <t>26000</t>
  </si>
  <si>
    <t>26100</t>
  </si>
  <si>
    <t>26200</t>
  </si>
  <si>
    <t>26300</t>
  </si>
  <si>
    <t>306</t>
  </si>
  <si>
    <t>130</t>
  </si>
  <si>
    <t>26800</t>
  </si>
  <si>
    <t>27000</t>
  </si>
  <si>
    <t>27400</t>
  </si>
  <si>
    <t>27500</t>
  </si>
  <si>
    <t>27600</t>
  </si>
  <si>
    <t>27700</t>
  </si>
  <si>
    <t>27800</t>
  </si>
  <si>
    <t>27900</t>
  </si>
  <si>
    <t>28000</t>
  </si>
  <si>
    <t>28200</t>
  </si>
  <si>
    <t>28300</t>
  </si>
  <si>
    <t>28400</t>
  </si>
  <si>
    <t>28500</t>
  </si>
  <si>
    <t>28600</t>
  </si>
  <si>
    <t>28700</t>
  </si>
  <si>
    <t>28800</t>
  </si>
  <si>
    <t>29000</t>
  </si>
  <si>
    <t>29100</t>
  </si>
  <si>
    <t>29200</t>
  </si>
  <si>
    <t>29300</t>
  </si>
  <si>
    <t>29400</t>
  </si>
  <si>
    <t>29500</t>
  </si>
  <si>
    <t>29600</t>
  </si>
  <si>
    <t>29700</t>
  </si>
  <si>
    <t>29800</t>
  </si>
  <si>
    <t>29900</t>
  </si>
  <si>
    <t>30100</t>
  </si>
  <si>
    <t>30700</t>
  </si>
  <si>
    <t>31000</t>
  </si>
  <si>
    <t>31200</t>
  </si>
  <si>
    <t>32000</t>
  </si>
  <si>
    <t>33000</t>
  </si>
  <si>
    <t>35000</t>
  </si>
  <si>
    <t>36000</t>
  </si>
  <si>
    <t>40000</t>
  </si>
  <si>
    <t>40200</t>
  </si>
  <si>
    <t>40300</t>
  </si>
  <si>
    <t>40500</t>
  </si>
  <si>
    <t>40700</t>
  </si>
  <si>
    <t>550</t>
  </si>
  <si>
    <t>40900</t>
  </si>
  <si>
    <t>41100</t>
  </si>
  <si>
    <t>41300</t>
  </si>
  <si>
    <t>41700</t>
  </si>
  <si>
    <t>42300</t>
  </si>
  <si>
    <t>42500</t>
  </si>
  <si>
    <t>44000</t>
  </si>
  <si>
    <t>309</t>
  </si>
  <si>
    <t>45400</t>
  </si>
  <si>
    <t>50100</t>
  </si>
  <si>
    <t>Hirst-Brault- Revenue Fund</t>
  </si>
  <si>
    <t>50500</t>
  </si>
  <si>
    <t>50600</t>
  </si>
  <si>
    <t>50900</t>
  </si>
  <si>
    <t>53000</t>
  </si>
  <si>
    <t>60100</t>
  </si>
  <si>
    <t>60200</t>
  </si>
  <si>
    <t>60600</t>
  </si>
  <si>
    <t>70100</t>
  </si>
  <si>
    <t>70200</t>
  </si>
  <si>
    <t>70300</t>
  </si>
  <si>
    <t>70400</t>
  </si>
  <si>
    <t>70500</t>
  </si>
  <si>
    <t>70600</t>
  </si>
  <si>
    <t>70700</t>
  </si>
  <si>
    <t>70800</t>
  </si>
  <si>
    <t>70900</t>
  </si>
  <si>
    <t>71100</t>
  </si>
  <si>
    <t>351</t>
  </si>
  <si>
    <t>71600</t>
  </si>
  <si>
    <t>71700</t>
  </si>
  <si>
    <t>71800</t>
  </si>
  <si>
    <t>71900</t>
  </si>
  <si>
    <t>72000</t>
  </si>
  <si>
    <t>72100</t>
  </si>
  <si>
    <t>72300</t>
  </si>
  <si>
    <t>72400</t>
  </si>
  <si>
    <t>72500</t>
  </si>
  <si>
    <t>72600</t>
  </si>
  <si>
    <t>72800</t>
  </si>
  <si>
    <t>72900</t>
  </si>
  <si>
    <t>73000</t>
  </si>
  <si>
    <t>73300</t>
  </si>
  <si>
    <t>73400</t>
  </si>
  <si>
    <t>73500</t>
  </si>
  <si>
    <t>73700</t>
  </si>
  <si>
    <t>73800</t>
  </si>
  <si>
    <t>73900</t>
  </si>
  <si>
    <t>74100</t>
  </si>
  <si>
    <t>74200</t>
  </si>
  <si>
    <t>74300</t>
  </si>
  <si>
    <t>74400</t>
  </si>
  <si>
    <t>74500</t>
  </si>
  <si>
    <t>74700</t>
  </si>
  <si>
    <t>74800</t>
  </si>
  <si>
    <t>74900</t>
  </si>
  <si>
    <t>75100</t>
  </si>
  <si>
    <t>75200</t>
  </si>
  <si>
    <t>75300</t>
  </si>
  <si>
    <t>75400</t>
  </si>
  <si>
    <t>75600</t>
  </si>
  <si>
    <t>75700</t>
  </si>
  <si>
    <t>76000</t>
  </si>
  <si>
    <t>76100</t>
  </si>
  <si>
    <t>76500</t>
  </si>
  <si>
    <t>433</t>
  </si>
  <si>
    <t>76600</t>
  </si>
  <si>
    <t>76700</t>
  </si>
  <si>
    <t>76800</t>
  </si>
  <si>
    <t>76900</t>
  </si>
  <si>
    <t>77000</t>
  </si>
  <si>
    <t>77100</t>
  </si>
  <si>
    <t>77200</t>
  </si>
  <si>
    <t>77300</t>
  </si>
  <si>
    <t>77400</t>
  </si>
  <si>
    <t>77500</t>
  </si>
  <si>
    <t>77600</t>
  </si>
  <si>
    <t>77700</t>
  </si>
  <si>
    <t>77800</t>
  </si>
  <si>
    <t>78500</t>
  </si>
  <si>
    <t>78600</t>
  </si>
  <si>
    <t>79000</t>
  </si>
  <si>
    <t>79200</t>
  </si>
  <si>
    <t>79300</t>
  </si>
  <si>
    <t>79400</t>
  </si>
  <si>
    <t>79500</t>
  </si>
  <si>
    <t>79900</t>
  </si>
  <si>
    <t>82000</t>
  </si>
  <si>
    <t>83400</t>
  </si>
  <si>
    <t>83600</t>
  </si>
  <si>
    <t>83700</t>
  </si>
  <si>
    <t>83900</t>
  </si>
  <si>
    <t>84000</t>
  </si>
  <si>
    <t>84100</t>
  </si>
  <si>
    <t>84200</t>
  </si>
  <si>
    <t>84400</t>
  </si>
  <si>
    <t>84500</t>
  </si>
  <si>
    <t>84700</t>
  </si>
  <si>
    <t>84800</t>
  </si>
  <si>
    <t>85100</t>
  </si>
  <si>
    <t>N/A - CU Activity</t>
  </si>
  <si>
    <t>85200</t>
  </si>
  <si>
    <t>85800</t>
  </si>
  <si>
    <t>85900</t>
  </si>
  <si>
    <t>86000</t>
  </si>
  <si>
    <t>86200</t>
  </si>
  <si>
    <t>86300</t>
  </si>
  <si>
    <t>86400</t>
  </si>
  <si>
    <t>86500</t>
  </si>
  <si>
    <t>86700</t>
  </si>
  <si>
    <t>87000</t>
  </si>
  <si>
    <t>87100</t>
  </si>
  <si>
    <t>87200</t>
  </si>
  <si>
    <t>87400</t>
  </si>
  <si>
    <t>87500</t>
  </si>
  <si>
    <t>87600</t>
  </si>
  <si>
    <t>87700</t>
  </si>
  <si>
    <t>88500</t>
  </si>
  <si>
    <t>91200</t>
  </si>
  <si>
    <t>91300</t>
  </si>
  <si>
    <t>92000</t>
  </si>
  <si>
    <t>92100</t>
  </si>
  <si>
    <t>92200</t>
  </si>
  <si>
    <t>93400</t>
  </si>
  <si>
    <t>93500</t>
  </si>
  <si>
    <t>93600</t>
  </si>
  <si>
    <t>93700</t>
  </si>
  <si>
    <t>93800</t>
  </si>
  <si>
    <t>94100</t>
  </si>
  <si>
    <t>94200</t>
  </si>
  <si>
    <t>94800</t>
  </si>
  <si>
    <t>94900</t>
  </si>
  <si>
    <t>95100</t>
  </si>
  <si>
    <t>95700</t>
  </si>
  <si>
    <t>96000</t>
  </si>
  <si>
    <t>96100</t>
  </si>
  <si>
    <t>97100</t>
  </si>
  <si>
    <t>98700</t>
  </si>
  <si>
    <t>98900</t>
  </si>
  <si>
    <t>99000</t>
  </si>
  <si>
    <t>99200</t>
  </si>
  <si>
    <t>99300</t>
  </si>
  <si>
    <t>99400</t>
  </si>
  <si>
    <t>600</t>
  </si>
  <si>
    <t>99500</t>
  </si>
  <si>
    <t>99600</t>
  </si>
  <si>
    <t>99700</t>
  </si>
  <si>
    <t>99800</t>
  </si>
  <si>
    <t>99900</t>
  </si>
  <si>
    <t>303</t>
  </si>
  <si>
    <t>Business Unit</t>
  </si>
  <si>
    <t>Senate</t>
  </si>
  <si>
    <t>House of Delegates</t>
  </si>
  <si>
    <t>Legis Dep Reversion Clear Acct</t>
  </si>
  <si>
    <t>Magistrate System</t>
  </si>
  <si>
    <t>Jud Dept Reversion Clear Acct</t>
  </si>
  <si>
    <t>VA Commission on Intergov Coop</t>
  </si>
  <si>
    <t>Div of Legislative Services</t>
  </si>
  <si>
    <t>Virginia Code Commission</t>
  </si>
  <si>
    <t>Div Legislative Automated Sys</t>
  </si>
  <si>
    <t>Joint Legis Audit &amp; Review Com</t>
  </si>
  <si>
    <t>Supreme Court</t>
  </si>
  <si>
    <t>Jud Inquiry and Review Comm</t>
  </si>
  <si>
    <t>Circuit Courts</t>
  </si>
  <si>
    <t>General District Courts</t>
  </si>
  <si>
    <t>Juv and Domestic Relations Crt</t>
  </si>
  <si>
    <t>Combined District Courts</t>
  </si>
  <si>
    <t>Virginia State Bar</t>
  </si>
  <si>
    <t>VA Coal and Energy Commission</t>
  </si>
  <si>
    <t>Lieutenant Governor</t>
  </si>
  <si>
    <t>Office of the Governor</t>
  </si>
  <si>
    <t>Dept of Planning and Budget</t>
  </si>
  <si>
    <t>Department of Military Affairs</t>
  </si>
  <si>
    <t>Court of Appeals of Virginia</t>
  </si>
  <si>
    <t>Dept of Emergency Management</t>
  </si>
  <si>
    <t>Dept of Human Resource Mgt</t>
  </si>
  <si>
    <t>Department of Elections</t>
  </si>
  <si>
    <t>Auditor of Public Accounts</t>
  </si>
  <si>
    <t>VA Information Tech Agency</t>
  </si>
  <si>
    <t>Dept of Criminal Justice Svcs</t>
  </si>
  <si>
    <t>Attorney General &amp; Dept of Law</t>
  </si>
  <si>
    <t>VA State Crime Commission</t>
  </si>
  <si>
    <t>Division of Debt Collection</t>
  </si>
  <si>
    <t>Promotion Uniformity of Legis</t>
  </si>
  <si>
    <t>The Science Museum of Virginia</t>
  </si>
  <si>
    <t>Office of State Inspector Gen</t>
  </si>
  <si>
    <t>VA Commission for the Arts</t>
  </si>
  <si>
    <t>Admin of Health Insurance</t>
  </si>
  <si>
    <t>Department of Accounts</t>
  </si>
  <si>
    <t>DOA</t>
  </si>
  <si>
    <t>Department of the Treasury</t>
  </si>
  <si>
    <t>Department of Motor Vehicles</t>
  </si>
  <si>
    <t>Treasury Board</t>
  </si>
  <si>
    <t>Department of State Police</t>
  </si>
  <si>
    <t>Compensation Board</t>
  </si>
  <si>
    <t>Virginia Retirement System</t>
  </si>
  <si>
    <t>VA Criminal Sentencing Comm</t>
  </si>
  <si>
    <t>Department of Taxation</t>
  </si>
  <si>
    <t>Dept of Accounts Transfer Pmts</t>
  </si>
  <si>
    <t>VA Mangment Fellows Prog Admin</t>
  </si>
  <si>
    <t>Dept of Housing &amp; Cmnty Devel</t>
  </si>
  <si>
    <t>Secretary of the Commonwealth</t>
  </si>
  <si>
    <t>State Corporation Commission</t>
  </si>
  <si>
    <t>Virginia Lottery</t>
  </si>
  <si>
    <t>Virginia College Savings Plan</t>
  </si>
  <si>
    <t>Secretary of Administration</t>
  </si>
  <si>
    <t>Dept of Labor and Industry</t>
  </si>
  <si>
    <t>Virginia Employment Commission</t>
  </si>
  <si>
    <t>Secretary of Technology</t>
  </si>
  <si>
    <t>Secretary of Education</t>
  </si>
  <si>
    <t>Secretary of Transportation</t>
  </si>
  <si>
    <t>Sec of Pub Safety&amp;Homeland Sec</t>
  </si>
  <si>
    <t>Sec of Health &amp; Human Resource</t>
  </si>
  <si>
    <t>Secretary of Finance</t>
  </si>
  <si>
    <t>VA Workers' Compensation Comm</t>
  </si>
  <si>
    <t>Sec of Commerce and Trade</t>
  </si>
  <si>
    <t>Sec of Agriculture &amp; Forestry</t>
  </si>
  <si>
    <t>Department of General Services</t>
  </si>
  <si>
    <t>Direct Aid to Public Education</t>
  </si>
  <si>
    <t>Dept Conservation &amp; Recreation</t>
  </si>
  <si>
    <t>Children's Services</t>
  </si>
  <si>
    <t>Dept of Ed Central Operations</t>
  </si>
  <si>
    <t>The Library of Virginia</t>
  </si>
  <si>
    <t>Wilson Workforce &amp; Rehab Ctr</t>
  </si>
  <si>
    <t>College of William and Mary</t>
  </si>
  <si>
    <t>University of Virginia</t>
  </si>
  <si>
    <t>VA Polytech Inst &amp; State Univ</t>
  </si>
  <si>
    <t>University of VA Medical Ctr</t>
  </si>
  <si>
    <t>Virginia Military Institute</t>
  </si>
  <si>
    <t>Virginia State University</t>
  </si>
  <si>
    <t>Norfolk State University</t>
  </si>
  <si>
    <t>Longwood University</t>
  </si>
  <si>
    <t>University of Mary Washington</t>
  </si>
  <si>
    <t>James Madison University</t>
  </si>
  <si>
    <t>Radford University</t>
  </si>
  <si>
    <t>VA School for the Deaf &amp; Blind</t>
  </si>
  <si>
    <t>Old Dominion University</t>
  </si>
  <si>
    <t>Dept of Prof &amp; Occup Reg</t>
  </si>
  <si>
    <t>Dept of Health Professions</t>
  </si>
  <si>
    <t>Board of Accountancy</t>
  </si>
  <si>
    <t>Coop Extension &amp; Agr Experimnt</t>
  </si>
  <si>
    <t>Board of Bar Examiners</t>
  </si>
  <si>
    <t>Coop Extension &amp; Agr Research</t>
  </si>
  <si>
    <t>Virginia Commonwealth Univ</t>
  </si>
  <si>
    <t>Virginia Museum of Fine Arts</t>
  </si>
  <si>
    <t>Frontier Culture Musuem of VA</t>
  </si>
  <si>
    <t>Richard Bland College</t>
  </si>
  <si>
    <t>Christopher Newport University</t>
  </si>
  <si>
    <t>Online VA Network Authority</t>
  </si>
  <si>
    <t>State Council of Higher Educ</t>
  </si>
  <si>
    <t>Univ of VA's College at Wise</t>
  </si>
  <si>
    <t>George Mason University</t>
  </si>
  <si>
    <t>VA Community College System</t>
  </si>
  <si>
    <t>VCCS - Central Office</t>
  </si>
  <si>
    <t>Dept for Aging &amp; Rehab Svcs</t>
  </si>
  <si>
    <t>Rehab Ctr for the Blind</t>
  </si>
  <si>
    <t>VA Institute of Marine Science</t>
  </si>
  <si>
    <t>VCCS - Shared Services Center</t>
  </si>
  <si>
    <t>Eastern VA Medical School</t>
  </si>
  <si>
    <t>New River Community College</t>
  </si>
  <si>
    <t>Southside VA Community College</t>
  </si>
  <si>
    <t>Paul D. Camp Community College</t>
  </si>
  <si>
    <t>Rappahannock Community College</t>
  </si>
  <si>
    <t>Danville Community College</t>
  </si>
  <si>
    <t>Northern VA Community College</t>
  </si>
  <si>
    <t>Piedmont VA Community College</t>
  </si>
  <si>
    <t>J Sargeant Reynolds Cmnty Coll</t>
  </si>
  <si>
    <t>Eastern Shore Community Coll</t>
  </si>
  <si>
    <t>VA Western Community College</t>
  </si>
  <si>
    <t>Wytheville Community College</t>
  </si>
  <si>
    <t>Blue Ridge Community College</t>
  </si>
  <si>
    <t>Central VA Community College</t>
  </si>
  <si>
    <t>Southwest VA Community College</t>
  </si>
  <si>
    <t>Tidewater Community College</t>
  </si>
  <si>
    <t>VA Highlands Community College</t>
  </si>
  <si>
    <t>Germanna Community College</t>
  </si>
  <si>
    <t>Mountain Empire Community Coll</t>
  </si>
  <si>
    <t>Agriculture &amp; Consumer Svcs</t>
  </si>
  <si>
    <t>Agricultural Council</t>
  </si>
  <si>
    <t>VA Econ Develop Partnership</t>
  </si>
  <si>
    <t>Econ Develop Incentive Pymts</t>
  </si>
  <si>
    <t>Virginia Tourism Authority</t>
  </si>
  <si>
    <t>Virginia-Israel Advisory Board</t>
  </si>
  <si>
    <t>Small Bus and Supp Diversity</t>
  </si>
  <si>
    <t>Fort Monroe Authority</t>
  </si>
  <si>
    <t>JY Commemorations</t>
  </si>
  <si>
    <t>Marine Resources Commission</t>
  </si>
  <si>
    <t>Virginia Racing Commission</t>
  </si>
  <si>
    <t>Virginia Port Authority</t>
  </si>
  <si>
    <t>Department of Forestry</t>
  </si>
  <si>
    <t>Comm on VA Alcohol Safety Pgm</t>
  </si>
  <si>
    <t>Gunston Hall</t>
  </si>
  <si>
    <t>Dept of Historic Resources</t>
  </si>
  <si>
    <t>Jamestown-Yorktown Foundation</t>
  </si>
  <si>
    <t>Dept of Environmental Quality</t>
  </si>
  <si>
    <t>Sec Veteran &amp; Defense Affairs</t>
  </si>
  <si>
    <t>VA Dept of Transportation</t>
  </si>
  <si>
    <t>Dept of Rail &amp; Public Trans</t>
  </si>
  <si>
    <t>Commercial Space Flt Authority</t>
  </si>
  <si>
    <t>DMV Transfer Payments</t>
  </si>
  <si>
    <t>Department of Health</t>
  </si>
  <si>
    <t>Dept of Med Assistance Svcs</t>
  </si>
  <si>
    <t>VA Board People w/Disabilities</t>
  </si>
  <si>
    <t>Dept of Corr - Central Admin</t>
  </si>
  <si>
    <t>Dept for Blind/Vision Impaired</t>
  </si>
  <si>
    <t>Central State Hospital</t>
  </si>
  <si>
    <t>Eastern State Hospital</t>
  </si>
  <si>
    <t>Southwestern VA Mntal Hlth</t>
  </si>
  <si>
    <t>Western State Hospital</t>
  </si>
  <si>
    <t>Central VA Training Center</t>
  </si>
  <si>
    <t>Center Children &amp; Adolescents</t>
  </si>
  <si>
    <t>Powhatan Correctional Center</t>
  </si>
  <si>
    <t>VA Correctional Enterprises</t>
  </si>
  <si>
    <t>VA Correctional Ctr for Women</t>
  </si>
  <si>
    <t>Bland Correctional Center</t>
  </si>
  <si>
    <t>James River Correctional Ctr</t>
  </si>
  <si>
    <t>Dept Behavioral Health/Develop</t>
  </si>
  <si>
    <t>State Farm Enterprise Unit</t>
  </si>
  <si>
    <t>Southeastern VA Training Ctr</t>
  </si>
  <si>
    <t>Catawba Hospital</t>
  </si>
  <si>
    <t>Northern VA Training Center</t>
  </si>
  <si>
    <t>Southside VA Training Center</t>
  </si>
  <si>
    <t>Northern VA Mental Health Inst</t>
  </si>
  <si>
    <t>Piedmont Geriatric Hospital</t>
  </si>
  <si>
    <t>Brunswick Correctional Center</t>
  </si>
  <si>
    <t>Sussex I State Prison</t>
  </si>
  <si>
    <t>Sussex II State Prison</t>
  </si>
  <si>
    <t>Wallens Ridge State Prison</t>
  </si>
  <si>
    <t>St. Brides Correctional Center</t>
  </si>
  <si>
    <t>Southwestern VA Training Ctr</t>
  </si>
  <si>
    <t>Southern VA Mental Health Inst</t>
  </si>
  <si>
    <t>Red Onion State Prison</t>
  </si>
  <si>
    <t>Corr - Employee Rel &amp; Train</t>
  </si>
  <si>
    <t>Fluvanna Corr Ctr for Women</t>
  </si>
  <si>
    <t>Mecklenburg Correctional Ctr</t>
  </si>
  <si>
    <t>Nottoway Correctional Center</t>
  </si>
  <si>
    <t>Marion Correctional Center</t>
  </si>
  <si>
    <t>Hiram Davis Medical Center</t>
  </si>
  <si>
    <t>Buckingham Correctional Center</t>
  </si>
  <si>
    <t>Dept for Deaf &amp; Hard-of-Hearng</t>
  </si>
  <si>
    <t>State Farm Complex</t>
  </si>
  <si>
    <t>Deerfield Correctional Center</t>
  </si>
  <si>
    <t>Augusta Correctional Center</t>
  </si>
  <si>
    <t>Dept of Corr - Div of Inst</t>
  </si>
  <si>
    <t>Western Region Corr FieldUnits</t>
  </si>
  <si>
    <t>Central Region Corr FieldUnits</t>
  </si>
  <si>
    <t>Baskerville Correctional Cntr</t>
  </si>
  <si>
    <t>Department of Social Services</t>
  </si>
  <si>
    <t>Virginia Parole Board</t>
  </si>
  <si>
    <t>Div of Community Corrections</t>
  </si>
  <si>
    <t>Keen Mountain Correctional Ctr</t>
  </si>
  <si>
    <t>Greensville Correctional Ctr</t>
  </si>
  <si>
    <t>Dillwyn Correctional Center</t>
  </si>
  <si>
    <t>Indian Creek Correctional Ctr</t>
  </si>
  <si>
    <t>Haynesville Correctional Ctr</t>
  </si>
  <si>
    <t>Coffeewood Correctional Center</t>
  </si>
  <si>
    <t>Lunenburg Correctional Center</t>
  </si>
  <si>
    <t>Pocahontas St Correctional Ctr</t>
  </si>
  <si>
    <t>Green Rock Correctional Center</t>
  </si>
  <si>
    <t>Department of Juvenile Justice</t>
  </si>
  <si>
    <t>Department of Forensic Science</t>
  </si>
  <si>
    <t>River North Correctional Ctr</t>
  </si>
  <si>
    <t>Culpeper Corr Faclty for Women</t>
  </si>
  <si>
    <t>DBHDS Grants to Localities</t>
  </si>
  <si>
    <t>Mental Health Treatment Ctrs</t>
  </si>
  <si>
    <t>Intell Disabilities Train Ctrs</t>
  </si>
  <si>
    <t>VA Center for Behavioral Rehab</t>
  </si>
  <si>
    <t>Dept of Corr - Institutions</t>
  </si>
  <si>
    <t>Department of Corrections</t>
  </si>
  <si>
    <t>Capitol Square Preservation Cn</t>
  </si>
  <si>
    <t>VA Freedom of Info Advisory Cn</t>
  </si>
  <si>
    <t>Citizens' Council Exec Mansion</t>
  </si>
  <si>
    <t>Virginia Disability Commission</t>
  </si>
  <si>
    <t>Virginia Commission on Youth</t>
  </si>
  <si>
    <t>Virginia Housing Commission</t>
  </si>
  <si>
    <t>Department of Aviation</t>
  </si>
  <si>
    <t>Chesapeake Bay Commission</t>
  </si>
  <si>
    <t>Joint Comm on Health Care</t>
  </si>
  <si>
    <t>Dr Martin Luther King Mem Comm</t>
  </si>
  <si>
    <t>Joint Comm on Tech &amp; Science</t>
  </si>
  <si>
    <t>Indigent Defense Commission</t>
  </si>
  <si>
    <t>Tobacco Rgn Revitalizatn Comm</t>
  </si>
  <si>
    <t>VA Foundation for Hlthy Youth</t>
  </si>
  <si>
    <t>Brown v. Board of Ed Committee</t>
  </si>
  <si>
    <t>VA Sesquicentennial Civil War</t>
  </si>
  <si>
    <t>Comm Unemployment Compensation</t>
  </si>
  <si>
    <t>Small Business Commission</t>
  </si>
  <si>
    <t>Comm on Elec Util Regulation</t>
  </si>
  <si>
    <t>Manufacturing Develop Comm</t>
  </si>
  <si>
    <t>Joint Comm on Admin Rules</t>
  </si>
  <si>
    <t>VA Bicentennial of War of 1812</t>
  </si>
  <si>
    <t>Commission on Civics Education</t>
  </si>
  <si>
    <t>Autism Advisory Council</t>
  </si>
  <si>
    <t>WW I &amp; II Commemoration Comm</t>
  </si>
  <si>
    <t>Centennial Women's Right Vote</t>
  </si>
  <si>
    <t>Joint Comm Trans Acctability</t>
  </si>
  <si>
    <t>Conflict Int &amp; Ethics Adv Cncl</t>
  </si>
  <si>
    <t>Vrgnians Aspiring &amp; Divrse Com</t>
  </si>
  <si>
    <t>Inst for Adv Learn &amp; Research</t>
  </si>
  <si>
    <t>Dept of Veterans Services</t>
  </si>
  <si>
    <t>Veterans Services Foundation</t>
  </si>
  <si>
    <t>Opportunity Educational Inst</t>
  </si>
  <si>
    <t>Interstate Org Contributions</t>
  </si>
  <si>
    <t>Sitter &amp; Barfoot Vet Care Ctr</t>
  </si>
  <si>
    <t>Innov &amp; Entrepreneur Invst Ath</t>
  </si>
  <si>
    <t>Roanoke Higher Educ Authority</t>
  </si>
  <si>
    <t>Jefferson Science Assoc LLC</t>
  </si>
  <si>
    <t>Southern VA Higher Educ Center</t>
  </si>
  <si>
    <t>New College Institute</t>
  </si>
  <si>
    <t>VA College Building Authority</t>
  </si>
  <si>
    <t>VA Museum of Natural History</t>
  </si>
  <si>
    <t>Southwest VA Higher Educ Ctr</t>
  </si>
  <si>
    <t>Central Capital Outlay</t>
  </si>
  <si>
    <t>9(D) Revenue Bonds</t>
  </si>
  <si>
    <t>Comm Attys' Services Council</t>
  </si>
  <si>
    <t>Department of Fire Programs</t>
  </si>
  <si>
    <t>Division of Capitol Police</t>
  </si>
  <si>
    <t>State Water Commission</t>
  </si>
  <si>
    <t>98000</t>
  </si>
  <si>
    <t>Council on Virginia's Future</t>
  </si>
  <si>
    <t>Higher Educ Research Institute</t>
  </si>
  <si>
    <t>Appropriation Vetoes</t>
  </si>
  <si>
    <t>Planned Reversions</t>
  </si>
  <si>
    <t>Treas Construction Financing</t>
  </si>
  <si>
    <t>Treasury Trust Funds</t>
  </si>
  <si>
    <t>Central Appropriations</t>
  </si>
  <si>
    <t>Treasury Statewide Activities</t>
  </si>
  <si>
    <t>DOA Statewide Activities</t>
  </si>
  <si>
    <t>City/County Treasurers</t>
  </si>
  <si>
    <t>Alcoholic Beverage Control</t>
  </si>
  <si>
    <t>Governmental</t>
  </si>
  <si>
    <t>Control Business Unit</t>
  </si>
  <si>
    <t>Business Unit/Fund</t>
  </si>
  <si>
    <t xml:space="preserve">Business Unit Name
</t>
  </si>
  <si>
    <t xml:space="preserve">Fund Name
</t>
  </si>
  <si>
    <t>Fund Description</t>
  </si>
  <si>
    <r>
      <t>If the fund's description is blank, please describe the fund’s purpose/use</t>
    </r>
    <r>
      <rPr>
        <sz val="11"/>
        <rFont val="Calibri Light"/>
        <family val="1"/>
        <scheme val="major"/>
      </rPr>
      <t>.</t>
    </r>
  </si>
  <si>
    <t>Has the agency correctly recorded the activity in this fund based on the fund's description?</t>
  </si>
  <si>
    <t>If no, please provide an explanation as to how the activity reported in this fund conflicts with the fund's description.</t>
  </si>
  <si>
    <t>Is a substantial portion of inflow to these funds externally restricted (Constitutionally or third party)?</t>
  </si>
  <si>
    <t>Is the answer that is prepopulated in Step 4 correct?</t>
  </si>
  <si>
    <t>Please provide the external restriction if prompted.  
(Constitutionally or third party)</t>
  </si>
  <si>
    <t>Is a substantial portion of inflow to these funds committed by legislation or the Governor for a specific purpose?</t>
  </si>
  <si>
    <t>Is the answer that is prepopulated in Step 5 correct?</t>
  </si>
  <si>
    <t>Hide these columns that are highlighted in Red for the Web version provided to agencies</t>
  </si>
  <si>
    <t>STEP 1</t>
  </si>
  <si>
    <t>STEP 2</t>
  </si>
  <si>
    <t>STEP 2a</t>
  </si>
  <si>
    <t>STEP 3</t>
  </si>
  <si>
    <t>STEP 3a</t>
  </si>
  <si>
    <t>STEP 4</t>
  </si>
  <si>
    <t>STEP 4a</t>
  </si>
  <si>
    <t>STEP 4b</t>
  </si>
  <si>
    <t>STEP 5</t>
  </si>
  <si>
    <t>STEP 5a</t>
  </si>
  <si>
    <t>STEP 5b</t>
  </si>
  <si>
    <t>1000001000</t>
  </si>
  <si>
    <t>Answer Required</t>
  </si>
  <si>
    <t>1000002700</t>
  </si>
  <si>
    <t>Yes</t>
  </si>
  <si>
    <t>1000015000</t>
  </si>
  <si>
    <t>No</t>
  </si>
  <si>
    <t>1010001000</t>
  </si>
  <si>
    <t>1010002700</t>
  </si>
  <si>
    <t>1010015000</t>
  </si>
  <si>
    <t>1020001000</t>
  </si>
  <si>
    <t>1030001000</t>
  </si>
  <si>
    <t>1030002700</t>
  </si>
  <si>
    <t>1050001000</t>
  </si>
  <si>
    <t>1070001000</t>
  </si>
  <si>
    <t>1070002107</t>
  </si>
  <si>
    <t>1070002520</t>
  </si>
  <si>
    <t>1070002700</t>
  </si>
  <si>
    <t>1070015000</t>
  </si>
  <si>
    <t>1080001000</t>
  </si>
  <si>
    <t>1080002108</t>
  </si>
  <si>
    <t>1090001000</t>
  </si>
  <si>
    <t>1090002109</t>
  </si>
  <si>
    <t>1090002700</t>
  </si>
  <si>
    <t>1090002870</t>
  </si>
  <si>
    <t>1090015000</t>
  </si>
  <si>
    <t>1100001000</t>
  </si>
  <si>
    <t>1100002700</t>
  </si>
  <si>
    <t>1100007110</t>
  </si>
  <si>
    <t>1100015000</t>
  </si>
  <si>
    <t>1110001000</t>
  </si>
  <si>
    <t>1110002001</t>
  </si>
  <si>
    <t>1110002540</t>
  </si>
  <si>
    <t>1110002700</t>
  </si>
  <si>
    <t>1110002800</t>
  </si>
  <si>
    <t>1110009050</t>
  </si>
  <si>
    <t>1110010000</t>
  </si>
  <si>
    <t>1110015000</t>
  </si>
  <si>
    <t>1120001000</t>
  </si>
  <si>
    <t>1120002700</t>
  </si>
  <si>
    <t>1130001000</t>
  </si>
  <si>
    <t>1130002113</t>
  </si>
  <si>
    <t>1130002700</t>
  </si>
  <si>
    <t>1130004100</t>
  </si>
  <si>
    <t>1140001000</t>
  </si>
  <si>
    <t>1140002700</t>
  </si>
  <si>
    <t>1140004100</t>
  </si>
  <si>
    <t>1150001000</t>
  </si>
  <si>
    <t>1150002700</t>
  </si>
  <si>
    <t>1150004100</t>
  </si>
  <si>
    <t>1160001000</t>
  </si>
  <si>
    <t>1160002700</t>
  </si>
  <si>
    <t>1160004100</t>
  </si>
  <si>
    <t>1170001000</t>
  </si>
  <si>
    <t>1170002354</t>
  </si>
  <si>
    <t>1170009117</t>
  </si>
  <si>
    <t>1170009880</t>
  </si>
  <si>
    <t>1170015000</t>
  </si>
  <si>
    <t>1180001000</t>
  </si>
  <si>
    <t>1190001000</t>
  </si>
  <si>
    <t>1190002700</t>
  </si>
  <si>
    <t>1210001000</t>
  </si>
  <si>
    <t>1210002448</t>
  </si>
  <si>
    <t>1210002700</t>
  </si>
  <si>
    <t>1210004720</t>
  </si>
  <si>
    <t>1210015000</t>
  </si>
  <si>
    <t>1220001000</t>
  </si>
  <si>
    <t>1220002442</t>
  </si>
  <si>
    <t>1220002700</t>
  </si>
  <si>
    <t>1230001000</t>
  </si>
  <si>
    <t>1230002123</t>
  </si>
  <si>
    <t>1230002870</t>
  </si>
  <si>
    <t>1230008200</t>
  </si>
  <si>
    <t>1230009012</t>
  </si>
  <si>
    <t>1230009166</t>
  </si>
  <si>
    <t>1230010000</t>
  </si>
  <si>
    <t>1230015000</t>
  </si>
  <si>
    <t>1250001000</t>
  </si>
  <si>
    <t>1250002700</t>
  </si>
  <si>
    <t>1270001000</t>
  </si>
  <si>
    <t>1270002127</t>
  </si>
  <si>
    <t>1270002151</t>
  </si>
  <si>
    <t>1270002180</t>
  </si>
  <si>
    <t>1270002240</t>
  </si>
  <si>
    <t>1270002460</t>
  </si>
  <si>
    <t>1270002700</t>
  </si>
  <si>
    <t>1270002710</t>
  </si>
  <si>
    <t>1270002770</t>
  </si>
  <si>
    <t>1270002790</t>
  </si>
  <si>
    <t>1270002860</t>
  </si>
  <si>
    <t>1270002870</t>
  </si>
  <si>
    <t>1270002880</t>
  </si>
  <si>
    <t>1270002900</t>
  </si>
  <si>
    <t>1270004100</t>
  </si>
  <si>
    <t>1270008200</t>
  </si>
  <si>
    <t>1270009332</t>
  </si>
  <si>
    <t>1270010000</t>
  </si>
  <si>
    <t>1270015000</t>
  </si>
  <si>
    <t>1280001000</t>
  </si>
  <si>
    <t>1280002128</t>
  </si>
  <si>
    <t>1280002880</t>
  </si>
  <si>
    <t>1280007128</t>
  </si>
  <si>
    <t>1280009410</t>
  </si>
  <si>
    <t>1280010000</t>
  </si>
  <si>
    <t>1280015000</t>
  </si>
  <si>
    <t>1290001000</t>
  </si>
  <si>
    <t>1290002024</t>
  </si>
  <si>
    <t>1290002129</t>
  </si>
  <si>
    <t>1290002271</t>
  </si>
  <si>
    <t>1290002351</t>
  </si>
  <si>
    <t>1290002500</t>
  </si>
  <si>
    <t>1290002700</t>
  </si>
  <si>
    <t>1290005220</t>
  </si>
  <si>
    <t>1290005420</t>
  </si>
  <si>
    <t>1290006129</t>
  </si>
  <si>
    <t>1290006220</t>
  </si>
  <si>
    <t>1290007114</t>
  </si>
  <si>
    <t>1290007129</t>
  </si>
  <si>
    <t>1290007421</t>
  </si>
  <si>
    <t>1290007422</t>
  </si>
  <si>
    <t>1290015000</t>
  </si>
  <si>
    <t>1320001000</t>
  </si>
  <si>
    <t>1320002023</t>
  </si>
  <si>
    <t>1320002700</t>
  </si>
  <si>
    <t>1320007011</t>
  </si>
  <si>
    <t>1320010000</t>
  </si>
  <si>
    <t>1320015000</t>
  </si>
  <si>
    <t>1330001000</t>
  </si>
  <si>
    <t>1330002133</t>
  </si>
  <si>
    <t>1330002700</t>
  </si>
  <si>
    <t>1330015000</t>
  </si>
  <si>
    <t>1360001000</t>
  </si>
  <si>
    <t>1360002101</t>
  </si>
  <si>
    <t>1360002700</t>
  </si>
  <si>
    <t>1360006136</t>
  </si>
  <si>
    <t>1360006137</t>
  </si>
  <si>
    <t>1360006170</t>
  </si>
  <si>
    <t>1360009051</t>
  </si>
  <si>
    <t>1360009104</t>
  </si>
  <si>
    <t>1360009281</t>
  </si>
  <si>
    <t>1360009311</t>
  </si>
  <si>
    <t>1360009320</t>
  </si>
  <si>
    <t>1360010040</t>
  </si>
  <si>
    <t>1360010600</t>
  </si>
  <si>
    <t>1400001000</t>
  </si>
  <si>
    <t>1400002140</t>
  </si>
  <si>
    <t>1400002210</t>
  </si>
  <si>
    <t>1400002250</t>
  </si>
  <si>
    <t>1400002700</t>
  </si>
  <si>
    <t>1400002800</t>
  </si>
  <si>
    <t>1400002820</t>
  </si>
  <si>
    <t>1400007012</t>
  </si>
  <si>
    <t>1400007020</t>
  </si>
  <si>
    <t>1400007040</t>
  </si>
  <si>
    <t>1400009035</t>
  </si>
  <si>
    <t>1400009120</t>
  </si>
  <si>
    <t>1400009300</t>
  </si>
  <si>
    <t>1400009350</t>
  </si>
  <si>
    <t>1400009404</t>
  </si>
  <si>
    <t>1400009660</t>
  </si>
  <si>
    <t>1400009750</t>
  </si>
  <si>
    <t>1400009770</t>
  </si>
  <si>
    <t>1400010000</t>
  </si>
  <si>
    <t>1400015000</t>
  </si>
  <si>
    <t>1410001000</t>
  </si>
  <si>
    <t>1410002031</t>
  </si>
  <si>
    <t>1410002141</t>
  </si>
  <si>
    <t>1410002290</t>
  </si>
  <si>
    <t>1410002395</t>
  </si>
  <si>
    <t>1410002700</t>
  </si>
  <si>
    <t>1410002800</t>
  </si>
  <si>
    <t>1410002820</t>
  </si>
  <si>
    <t>1410002870</t>
  </si>
  <si>
    <t>1410007020</t>
  </si>
  <si>
    <t>1410007141</t>
  </si>
  <si>
    <t>1410007304</t>
  </si>
  <si>
    <t>1410009300</t>
  </si>
  <si>
    <t>1410010000</t>
  </si>
  <si>
    <t>1410015000</t>
  </si>
  <si>
    <t>1420001000</t>
  </si>
  <si>
    <t>1420002700</t>
  </si>
  <si>
    <t>1420010000</t>
  </si>
  <si>
    <t>1420015000</t>
  </si>
  <si>
    <t>1430002143</t>
  </si>
  <si>
    <t>1430002700</t>
  </si>
  <si>
    <t>1430002830</t>
  </si>
  <si>
    <t>1430009041</t>
  </si>
  <si>
    <t>1450001000</t>
  </si>
  <si>
    <t>1460001000</t>
  </si>
  <si>
    <t>1460002146</t>
  </si>
  <si>
    <t>1460002870</t>
  </si>
  <si>
    <t>1460002880</t>
  </si>
  <si>
    <t>1460008200</t>
  </si>
  <si>
    <t>1460009650</t>
  </si>
  <si>
    <t>1460010000</t>
  </si>
  <si>
    <t>1460015000</t>
  </si>
  <si>
    <t>1470001000</t>
  </si>
  <si>
    <t>1470002147</t>
  </si>
  <si>
    <t>1470002700</t>
  </si>
  <si>
    <t>1470002870</t>
  </si>
  <si>
    <t>1470004100</t>
  </si>
  <si>
    <t>1470015000</t>
  </si>
  <si>
    <t>1480001000</t>
  </si>
  <si>
    <t>1480002148</t>
  </si>
  <si>
    <t>1480002700</t>
  </si>
  <si>
    <t>1480009103</t>
  </si>
  <si>
    <t>1480010000</t>
  </si>
  <si>
    <t>1490005200</t>
  </si>
  <si>
    <t>1490006200</t>
  </si>
  <si>
    <t>1490006210</t>
  </si>
  <si>
    <t>1490006350</t>
  </si>
  <si>
    <t>1490007149</t>
  </si>
  <si>
    <t>1490007420</t>
  </si>
  <si>
    <t>1510001000</t>
  </si>
  <si>
    <t>1510002011</t>
  </si>
  <si>
    <t>1510002054</t>
  </si>
  <si>
    <t>1510002081</t>
  </si>
  <si>
    <t>1510002111</t>
  </si>
  <si>
    <t>1510002700</t>
  </si>
  <si>
    <t>1510006011</t>
  </si>
  <si>
    <t>1510006080</t>
  </si>
  <si>
    <t>1510006090</t>
  </si>
  <si>
    <t>1510006150</t>
  </si>
  <si>
    <t>1510009151</t>
  </si>
  <si>
    <t>1510009362</t>
  </si>
  <si>
    <t>1510015000</t>
  </si>
  <si>
    <t>1520001000</t>
  </si>
  <si>
    <t>1520002152</t>
  </si>
  <si>
    <t>1520002206</t>
  </si>
  <si>
    <t>1520002700</t>
  </si>
  <si>
    <t>1520002880</t>
  </si>
  <si>
    <t>1520004710</t>
  </si>
  <si>
    <t>1520007020</t>
  </si>
  <si>
    <t>1520007030</t>
  </si>
  <si>
    <t>1520007152</t>
  </si>
  <si>
    <t>1520007400</t>
  </si>
  <si>
    <t>1520007410</t>
  </si>
  <si>
    <t>1520007430</t>
  </si>
  <si>
    <t>1520007440</t>
  </si>
  <si>
    <t>1520007451</t>
  </si>
  <si>
    <t>1520007461</t>
  </si>
  <si>
    <t>1520007470</t>
  </si>
  <si>
    <t>1520007481</t>
  </si>
  <si>
    <t>1520007490</t>
  </si>
  <si>
    <t>1520009090</t>
  </si>
  <si>
    <t>1520009370</t>
  </si>
  <si>
    <t>1520015000</t>
  </si>
  <si>
    <t>1540001000</t>
  </si>
  <si>
    <t>1540002120</t>
  </si>
  <si>
    <t>1540002130</t>
  </si>
  <si>
    <t>1540002154</t>
  </si>
  <si>
    <t>1540002690</t>
  </si>
  <si>
    <t>1540004060</t>
  </si>
  <si>
    <t>1540004070</t>
  </si>
  <si>
    <t>1540004100</t>
  </si>
  <si>
    <t>1540004290</t>
  </si>
  <si>
    <t>1540004300</t>
  </si>
  <si>
    <t>1540004510</t>
  </si>
  <si>
    <t>1540004540</t>
  </si>
  <si>
    <t>1540004550</t>
  </si>
  <si>
    <t>1540004590</t>
  </si>
  <si>
    <t>1540004610</t>
  </si>
  <si>
    <t>1540004700</t>
  </si>
  <si>
    <t>1540004710</t>
  </si>
  <si>
    <t>1540004860</t>
  </si>
  <si>
    <t>1540004880</t>
  </si>
  <si>
    <t>1540007020</t>
  </si>
  <si>
    <t>1540007070</t>
  </si>
  <si>
    <t>1540007120</t>
  </si>
  <si>
    <t>1540007154</t>
  </si>
  <si>
    <t>1540007155</t>
  </si>
  <si>
    <t>1540007251</t>
  </si>
  <si>
    <t>1540007450</t>
  </si>
  <si>
    <t>1540007460</t>
  </si>
  <si>
    <t>1540007480</t>
  </si>
  <si>
    <t>1540009020</t>
  </si>
  <si>
    <t>1540009040</t>
  </si>
  <si>
    <t>1540009053</t>
  </si>
  <si>
    <t>1540009100</t>
  </si>
  <si>
    <t>1540009150</t>
  </si>
  <si>
    <t>1540009154</t>
  </si>
  <si>
    <t>1540009190</t>
  </si>
  <si>
    <t>1540009220</t>
  </si>
  <si>
    <t>1540009256</t>
  </si>
  <si>
    <t>1540010000</t>
  </si>
  <si>
    <t>1540015000</t>
  </si>
  <si>
    <t>1550001000</t>
  </si>
  <si>
    <t>1550002155</t>
  </si>
  <si>
    <t>1550003000</t>
  </si>
  <si>
    <t>1550009155</t>
  </si>
  <si>
    <t>1550010000</t>
  </si>
  <si>
    <t>1550013025</t>
  </si>
  <si>
    <t>1560001000</t>
  </si>
  <si>
    <t>1560002012</t>
  </si>
  <si>
    <t>1560002055</t>
  </si>
  <si>
    <t>1560002061</t>
  </si>
  <si>
    <t>1560002103</t>
  </si>
  <si>
    <t>1560002145</t>
  </si>
  <si>
    <t>1560002156</t>
  </si>
  <si>
    <t>1560002200</t>
  </si>
  <si>
    <t>1560002211</t>
  </si>
  <si>
    <t>1560002270</t>
  </si>
  <si>
    <t>1560002281</t>
  </si>
  <si>
    <t>1560002290</t>
  </si>
  <si>
    <t>1560002313</t>
  </si>
  <si>
    <t>1560002331</t>
  </si>
  <si>
    <t>1560002360</t>
  </si>
  <si>
    <t>1560002460</t>
  </si>
  <si>
    <t>1560002530</t>
  </si>
  <si>
    <t>1560002610</t>
  </si>
  <si>
    <t>1560002660</t>
  </si>
  <si>
    <t>1560002753</t>
  </si>
  <si>
    <t>1560002770</t>
  </si>
  <si>
    <t>1560002800</t>
  </si>
  <si>
    <t>1560002820</t>
  </si>
  <si>
    <t>1560002860</t>
  </si>
  <si>
    <t>1560002870</t>
  </si>
  <si>
    <t>1560002900</t>
  </si>
  <si>
    <t>1560004100</t>
  </si>
  <si>
    <t>1560007156</t>
  </si>
  <si>
    <t>1560007256</t>
  </si>
  <si>
    <t>1560007305</t>
  </si>
  <si>
    <t>1560007331</t>
  </si>
  <si>
    <t>1560008200</t>
  </si>
  <si>
    <t>1560009031</t>
  </si>
  <si>
    <t>1560009142</t>
  </si>
  <si>
    <t>1560009156</t>
  </si>
  <si>
    <t>1560009163</t>
  </si>
  <si>
    <t>1560009228</t>
  </si>
  <si>
    <t>1560009280</t>
  </si>
  <si>
    <t>1560009650</t>
  </si>
  <si>
    <t>1560009660</t>
  </si>
  <si>
    <t>1560010000</t>
  </si>
  <si>
    <t>1560015000</t>
  </si>
  <si>
    <t>1570001000</t>
  </si>
  <si>
    <t>1570002700</t>
  </si>
  <si>
    <t>1570007080</t>
  </si>
  <si>
    <t>1570009163</t>
  </si>
  <si>
    <t>1570009280</t>
  </si>
  <si>
    <t>1570015000</t>
  </si>
  <si>
    <t>1580001000</t>
  </si>
  <si>
    <t>1580007060</t>
  </si>
  <si>
    <t>1580007090</t>
  </si>
  <si>
    <t>1580007100</t>
  </si>
  <si>
    <t>1580007111</t>
  </si>
  <si>
    <t>1580007121</t>
  </si>
  <si>
    <t>1580007130</t>
  </si>
  <si>
    <t>1580007140</t>
  </si>
  <si>
    <t>1580007158</t>
  </si>
  <si>
    <t>1580007159</t>
  </si>
  <si>
    <t>1580007180</t>
  </si>
  <si>
    <t>1580007205</t>
  </si>
  <si>
    <t>1580007230</t>
  </si>
  <si>
    <t>1580007250</t>
  </si>
  <si>
    <t>1580007271</t>
  </si>
  <si>
    <t>1580007291</t>
  </si>
  <si>
    <t>1580007300</t>
  </si>
  <si>
    <t>1580007350</t>
  </si>
  <si>
    <t>1580007360</t>
  </si>
  <si>
    <t>1580007420</t>
  </si>
  <si>
    <t>1580007531</t>
  </si>
  <si>
    <t>1580007541</t>
  </si>
  <si>
    <t>1580007553</t>
  </si>
  <si>
    <t>1600001000</t>
  </si>
  <si>
    <t>1600002002</t>
  </si>
  <si>
    <t>1610001000</t>
  </si>
  <si>
    <t>1610002005</t>
  </si>
  <si>
    <t>1610002080</t>
  </si>
  <si>
    <t>1610002090</t>
  </si>
  <si>
    <t>1610002144</t>
  </si>
  <si>
    <t>1610002164</t>
  </si>
  <si>
    <t>1610002230</t>
  </si>
  <si>
    <t>1610002310</t>
  </si>
  <si>
    <t>1610002340</t>
  </si>
  <si>
    <t>1610002352</t>
  </si>
  <si>
    <t>1610002452</t>
  </si>
  <si>
    <t>1610002510</t>
  </si>
  <si>
    <t>1610002700</t>
  </si>
  <si>
    <t>1610002860</t>
  </si>
  <si>
    <t>1610002870</t>
  </si>
  <si>
    <t>1610002920</t>
  </si>
  <si>
    <t>1610004000</t>
  </si>
  <si>
    <t>1610004260</t>
  </si>
  <si>
    <t>1610004610</t>
  </si>
  <si>
    <t>1610004710</t>
  </si>
  <si>
    <t>1610004720</t>
  </si>
  <si>
    <t>1610007101</t>
  </si>
  <si>
    <t>1610007120</t>
  </si>
  <si>
    <t>1610007161</t>
  </si>
  <si>
    <t>1610007270</t>
  </si>
  <si>
    <t>1610007280</t>
  </si>
  <si>
    <t>1610007450</t>
  </si>
  <si>
    <t>1610009021</t>
  </si>
  <si>
    <t>1610009040</t>
  </si>
  <si>
    <t>1610009060</t>
  </si>
  <si>
    <t>1610009161</t>
  </si>
  <si>
    <t>1610009250</t>
  </si>
  <si>
    <t>1610009260</t>
  </si>
  <si>
    <t>1610009281</t>
  </si>
  <si>
    <t>1610009800</t>
  </si>
  <si>
    <t>1610015000</t>
  </si>
  <si>
    <t>1620001000</t>
  </si>
  <si>
    <t>1620002700</t>
  </si>
  <si>
    <t>1620002790</t>
  </si>
  <si>
    <t>1620007050</t>
  </si>
  <si>
    <t>1620007082</t>
  </si>
  <si>
    <t>1620007150</t>
  </si>
  <si>
    <t>1620007162</t>
  </si>
  <si>
    <t>1620007210</t>
  </si>
  <si>
    <t>1620007220</t>
  </si>
  <si>
    <t>1620007231</t>
  </si>
  <si>
    <t>1620007240</t>
  </si>
  <si>
    <t>1620007420</t>
  </si>
  <si>
    <t>1620007450</t>
  </si>
  <si>
    <t>1620007600</t>
  </si>
  <si>
    <t>1620007610</t>
  </si>
  <si>
    <t>1620009260</t>
  </si>
  <si>
    <t>1620009280</t>
  </si>
  <si>
    <t>1620009362</t>
  </si>
  <si>
    <t>1640001000</t>
  </si>
  <si>
    <t>1640002700</t>
  </si>
  <si>
    <t>1650001000</t>
  </si>
  <si>
    <t>1650002165</t>
  </si>
  <si>
    <t>1650002700</t>
  </si>
  <si>
    <t>1650002800</t>
  </si>
  <si>
    <t>1650007260</t>
  </si>
  <si>
    <t>1650007870</t>
  </si>
  <si>
    <t>1650009168</t>
  </si>
  <si>
    <t>1650009253</t>
  </si>
  <si>
    <t>1650009272</t>
  </si>
  <si>
    <t>1650009331</t>
  </si>
  <si>
    <t>1650009340</t>
  </si>
  <si>
    <t>1650010000</t>
  </si>
  <si>
    <t>1650015000</t>
  </si>
  <si>
    <t>1660001000</t>
  </si>
  <si>
    <t>1660002700</t>
  </si>
  <si>
    <t>1660009540</t>
  </si>
  <si>
    <t>1710001000</t>
  </si>
  <si>
    <t>1710002080</t>
  </si>
  <si>
    <t>1710002090</t>
  </si>
  <si>
    <t>1710002100</t>
  </si>
  <si>
    <t>1710002171</t>
  </si>
  <si>
    <t>1710002173</t>
  </si>
  <si>
    <t>1710002180</t>
  </si>
  <si>
    <t>1710002205</t>
  </si>
  <si>
    <t>1710002700</t>
  </si>
  <si>
    <t>1710002880</t>
  </si>
  <si>
    <t>1710007020</t>
  </si>
  <si>
    <t>1710007171</t>
  </si>
  <si>
    <t>1710009023</t>
  </si>
  <si>
    <t>1710009054</t>
  </si>
  <si>
    <t>1710010000</t>
  </si>
  <si>
    <t>1710012490</t>
  </si>
  <si>
    <t>1710015000</t>
  </si>
  <si>
    <t>1720001000</t>
  </si>
  <si>
    <t>1720002703</t>
  </si>
  <si>
    <t>1720005172</t>
  </si>
  <si>
    <t>1720005880</t>
  </si>
  <si>
    <t>1740001000</t>
  </si>
  <si>
    <t>1740005174</t>
  </si>
  <si>
    <t>1740005176</t>
  </si>
  <si>
    <t>1800001000</t>
  </si>
  <si>
    <t>1800002700</t>
  </si>
  <si>
    <t>1810001000</t>
  </si>
  <si>
    <t>1810002181</t>
  </si>
  <si>
    <t>1810002700</t>
  </si>
  <si>
    <t>1810002800</t>
  </si>
  <si>
    <t>1810010000</t>
  </si>
  <si>
    <t>1810015000</t>
  </si>
  <si>
    <t>1820001000</t>
  </si>
  <si>
    <t>1820002182</t>
  </si>
  <si>
    <t>1820002700</t>
  </si>
  <si>
    <t>1820002870</t>
  </si>
  <si>
    <t>1820007010</t>
  </si>
  <si>
    <t>1820007182</t>
  </si>
  <si>
    <t>1820007211</t>
  </si>
  <si>
    <t>1820007252</t>
  </si>
  <si>
    <t>1820007952</t>
  </si>
  <si>
    <t>1820007960</t>
  </si>
  <si>
    <t>1820007980</t>
  </si>
  <si>
    <t>1820015000</t>
  </si>
  <si>
    <t>1830001000</t>
  </si>
  <si>
    <t>1830002189</t>
  </si>
  <si>
    <t>1830002700</t>
  </si>
  <si>
    <t>1830009010</t>
  </si>
  <si>
    <t>1830010000</t>
  </si>
  <si>
    <t>1840001000</t>
  </si>
  <si>
    <t>1840002700</t>
  </si>
  <si>
    <t>1850001000</t>
  </si>
  <si>
    <t>1850002700</t>
  </si>
  <si>
    <t>1860001000</t>
  </si>
  <si>
    <t>1860002700</t>
  </si>
  <si>
    <t>1860004100</t>
  </si>
  <si>
    <t>1870001000</t>
  </si>
  <si>
    <t>1870002700</t>
  </si>
  <si>
    <t>1870010000</t>
  </si>
  <si>
    <t>1880001000</t>
  </si>
  <si>
    <t>1880002188</t>
  </si>
  <si>
    <t>1880002700</t>
  </si>
  <si>
    <t>1900001000</t>
  </si>
  <si>
    <t>1900002700</t>
  </si>
  <si>
    <t>1900009460</t>
  </si>
  <si>
    <t>1910001000</t>
  </si>
  <si>
    <t>1910009030</t>
  </si>
  <si>
    <t>1910009191</t>
  </si>
  <si>
    <t>1910009202</t>
  </si>
  <si>
    <t>1910009390</t>
  </si>
  <si>
    <t>1910010000</t>
  </si>
  <si>
    <t>1910015000</t>
  </si>
  <si>
    <t>1920001000</t>
  </si>
  <si>
    <t>1920002051</t>
  </si>
  <si>
    <t>1920002125</t>
  </si>
  <si>
    <t>1920002167</t>
  </si>
  <si>
    <t>1920002187</t>
  </si>
  <si>
    <t>1920002700</t>
  </si>
  <si>
    <t>1920009021</t>
  </si>
  <si>
    <t>1920009061</t>
  </si>
  <si>
    <t>1920009091</t>
  </si>
  <si>
    <t>1920009101</t>
  </si>
  <si>
    <t>1920009130</t>
  </si>
  <si>
    <t>1920009141</t>
  </si>
  <si>
    <t>1920009400</t>
  </si>
  <si>
    <t>1920009440</t>
  </si>
  <si>
    <t>1920009512</t>
  </si>
  <si>
    <t>1930001000</t>
  </si>
  <si>
    <t>1930002700</t>
  </si>
  <si>
    <t>1940001000</t>
  </si>
  <si>
    <t>1940002060</t>
  </si>
  <si>
    <t>1940002194</t>
  </si>
  <si>
    <t>1940002261</t>
  </si>
  <si>
    <t>1940002504</t>
  </si>
  <si>
    <t>1940002600</t>
  </si>
  <si>
    <t>1940002615</t>
  </si>
  <si>
    <t>1940002620</t>
  </si>
  <si>
    <t>1940002700</t>
  </si>
  <si>
    <t>1940002750</t>
  </si>
  <si>
    <t>1940002970</t>
  </si>
  <si>
    <t>1940005010</t>
  </si>
  <si>
    <t>1940005020</t>
  </si>
  <si>
    <t>1940005050</t>
  </si>
  <si>
    <t>1940006010</t>
  </si>
  <si>
    <t>1940006020</t>
  </si>
  <si>
    <t>1940006030</t>
  </si>
  <si>
    <t>1940006040</t>
  </si>
  <si>
    <t>1940006050</t>
  </si>
  <si>
    <t>1940006060</t>
  </si>
  <si>
    <t>1940006070</t>
  </si>
  <si>
    <t>1940006100</t>
  </si>
  <si>
    <t>1940006194</t>
  </si>
  <si>
    <t>1940007004</t>
  </si>
  <si>
    <t>1940007390</t>
  </si>
  <si>
    <t>1940008131</t>
  </si>
  <si>
    <t>1940008200</t>
  </si>
  <si>
    <t>1940009194</t>
  </si>
  <si>
    <t>1940009227</t>
  </si>
  <si>
    <t>1940009650</t>
  </si>
  <si>
    <t>1940010000</t>
  </si>
  <si>
    <t>1940012080</t>
  </si>
  <si>
    <t>1940015000</t>
  </si>
  <si>
    <t>1970001000</t>
  </si>
  <si>
    <t>1970002197</t>
  </si>
  <si>
    <t>1970004060</t>
  </si>
  <si>
    <t>1970007002</t>
  </si>
  <si>
    <t>1970007020</t>
  </si>
  <si>
    <t>1970007560</t>
  </si>
  <si>
    <t>1970009310</t>
  </si>
  <si>
    <t>1970010000</t>
  </si>
  <si>
    <t>1970010610</t>
  </si>
  <si>
    <t>1990001000</t>
  </si>
  <si>
    <t>1990002040</t>
  </si>
  <si>
    <t>1990002153</t>
  </si>
  <si>
    <t>1990002164</t>
  </si>
  <si>
    <t>1990002199</t>
  </si>
  <si>
    <t>1990002410</t>
  </si>
  <si>
    <t>1990002460</t>
  </si>
  <si>
    <t>1990002520</t>
  </si>
  <si>
    <t>1990002630</t>
  </si>
  <si>
    <t>1990002650</t>
  </si>
  <si>
    <t>1990002661</t>
  </si>
  <si>
    <t>1990002700</t>
  </si>
  <si>
    <t>1990002750</t>
  </si>
  <si>
    <t>1990002800</t>
  </si>
  <si>
    <t>1990002860</t>
  </si>
  <si>
    <t>1990002870</t>
  </si>
  <si>
    <t>1990002900</t>
  </si>
  <si>
    <t>1990008111</t>
  </si>
  <si>
    <t>1990008200</t>
  </si>
  <si>
    <t>1990009024</t>
  </si>
  <si>
    <t>1990009080</t>
  </si>
  <si>
    <t>1990009107</t>
  </si>
  <si>
    <t>1990009170</t>
  </si>
  <si>
    <t>1990009180</t>
  </si>
  <si>
    <t>1990009199</t>
  </si>
  <si>
    <t>1990009225</t>
  </si>
  <si>
    <t>1990009254</t>
  </si>
  <si>
    <t>1990009261</t>
  </si>
  <si>
    <t>1990009340</t>
  </si>
  <si>
    <t>1990009351</t>
  </si>
  <si>
    <t>1990009360</t>
  </si>
  <si>
    <t>1990009650</t>
  </si>
  <si>
    <t>1990010000</t>
  </si>
  <si>
    <t>1990015000</t>
  </si>
  <si>
    <t>2000001000</t>
  </si>
  <si>
    <t>2000010000</t>
  </si>
  <si>
    <t>2010001000</t>
  </si>
  <si>
    <t>2010002201</t>
  </si>
  <si>
    <t>2010002700</t>
  </si>
  <si>
    <t>2010002800</t>
  </si>
  <si>
    <t>2010002870</t>
  </si>
  <si>
    <t>2010004100</t>
  </si>
  <si>
    <t>2010007003</t>
  </si>
  <si>
    <t>2010010000</t>
  </si>
  <si>
    <t>2010010600</t>
  </si>
  <si>
    <t>2010015000</t>
  </si>
  <si>
    <t>2020001000</t>
  </si>
  <si>
    <t>2020002202</t>
  </si>
  <si>
    <t>2020002700</t>
  </si>
  <si>
    <t>2020002880</t>
  </si>
  <si>
    <t>2020008200</t>
  </si>
  <si>
    <t>2020009240</t>
  </si>
  <si>
    <t>2020010000</t>
  </si>
  <si>
    <t>2020015000</t>
  </si>
  <si>
    <t>2030001000</t>
  </si>
  <si>
    <t>2030002203</t>
  </si>
  <si>
    <t>2030002860</t>
  </si>
  <si>
    <t>2030002900</t>
  </si>
  <si>
    <t>2030008200</t>
  </si>
  <si>
    <t>2030009650</t>
  </si>
  <si>
    <t>2030010000</t>
  </si>
  <si>
    <t>2030015000</t>
  </si>
  <si>
    <t>2040001000</t>
  </si>
  <si>
    <t>2040003000</t>
  </si>
  <si>
    <t>2040003010</t>
  </si>
  <si>
    <t>2040003020</t>
  </si>
  <si>
    <t>2040003030</t>
  </si>
  <si>
    <t>2040003060</t>
  </si>
  <si>
    <t>2040003080</t>
  </si>
  <si>
    <t>2040003160</t>
  </si>
  <si>
    <t>2040003220</t>
  </si>
  <si>
    <t>2040003300</t>
  </si>
  <si>
    <t>2040003870</t>
  </si>
  <si>
    <t>2040008120</t>
  </si>
  <si>
    <t>2040008130</t>
  </si>
  <si>
    <t>2040008140</t>
  </si>
  <si>
    <t>2040008150</t>
  </si>
  <si>
    <t>2040008170</t>
  </si>
  <si>
    <t>2040009510</t>
  </si>
  <si>
    <t>2070001000</t>
  </si>
  <si>
    <t>2070003000</t>
  </si>
  <si>
    <t>2070003010</t>
  </si>
  <si>
    <t>2070003020</t>
  </si>
  <si>
    <t>2070003030</t>
  </si>
  <si>
    <t>2070003060</t>
  </si>
  <si>
    <t>2070003080</t>
  </si>
  <si>
    <t>2070003090</t>
  </si>
  <si>
    <t>2070003170</t>
  </si>
  <si>
    <t>2070003220</t>
  </si>
  <si>
    <t>2070003250</t>
  </si>
  <si>
    <t>2070003300</t>
  </si>
  <si>
    <t>2070003860</t>
  </si>
  <si>
    <t>2070003870</t>
  </si>
  <si>
    <t>2070003880</t>
  </si>
  <si>
    <t>2070008120</t>
  </si>
  <si>
    <t>2070008140</t>
  </si>
  <si>
    <t>2070008150</t>
  </si>
  <si>
    <t>2070008170</t>
  </si>
  <si>
    <t>2070009510</t>
  </si>
  <si>
    <t>2080001000</t>
  </si>
  <si>
    <t>2080003000</t>
  </si>
  <si>
    <t>2080003010</t>
  </si>
  <si>
    <t>2080003020</t>
  </si>
  <si>
    <t>2080003030</t>
  </si>
  <si>
    <t>2080003050</t>
  </si>
  <si>
    <t>2080003060</t>
  </si>
  <si>
    <t>2080003080</t>
  </si>
  <si>
    <t>2080003110</t>
  </si>
  <si>
    <t>2080003220</t>
  </si>
  <si>
    <t>2080003300</t>
  </si>
  <si>
    <t>2080003870</t>
  </si>
  <si>
    <t>2080003880</t>
  </si>
  <si>
    <t>2080008120</t>
  </si>
  <si>
    <t>2080008130</t>
  </si>
  <si>
    <t>2080008140</t>
  </si>
  <si>
    <t>2080008150</t>
  </si>
  <si>
    <t>2080008170</t>
  </si>
  <si>
    <t>2080009018</t>
  </si>
  <si>
    <t>2080009510</t>
  </si>
  <si>
    <t>2090001000</t>
  </si>
  <si>
    <t>2090003090</t>
  </si>
  <si>
    <t>2090003300</t>
  </si>
  <si>
    <t>2090008140</t>
  </si>
  <si>
    <t>2110001000</t>
  </si>
  <si>
    <t>2110003000</t>
  </si>
  <si>
    <t>2110003010</t>
  </si>
  <si>
    <t>2110003020</t>
  </si>
  <si>
    <t>2110003030</t>
  </si>
  <si>
    <t>2110003050</t>
  </si>
  <si>
    <t>2110003060</t>
  </si>
  <si>
    <t>2110003080</t>
  </si>
  <si>
    <t>2110003110</t>
  </si>
  <si>
    <t>2110003160</t>
  </si>
  <si>
    <t>2110003860</t>
  </si>
  <si>
    <t>2110003880</t>
  </si>
  <si>
    <t>2110003900</t>
  </si>
  <si>
    <t>2110008120</t>
  </si>
  <si>
    <t>2110008140</t>
  </si>
  <si>
    <t>2110008150</t>
  </si>
  <si>
    <t>2110008170</t>
  </si>
  <si>
    <t>2110009510</t>
  </si>
  <si>
    <t>2120001000</t>
  </si>
  <si>
    <t>2120003000</t>
  </si>
  <si>
    <t>2120003010</t>
  </si>
  <si>
    <t>2120003020</t>
  </si>
  <si>
    <t>2120003030</t>
  </si>
  <si>
    <t>2120003060</t>
  </si>
  <si>
    <t>2120003070</t>
  </si>
  <si>
    <t>2120003080</t>
  </si>
  <si>
    <t>2120003100</t>
  </si>
  <si>
    <t>2120003110</t>
  </si>
  <si>
    <t>2120003120</t>
  </si>
  <si>
    <t>2120003150</t>
  </si>
  <si>
    <t>2120003160</t>
  </si>
  <si>
    <t>2120003170</t>
  </si>
  <si>
    <t>2120003860</t>
  </si>
  <si>
    <t>2120003870</t>
  </si>
  <si>
    <t>2120003900</t>
  </si>
  <si>
    <t>2120003930</t>
  </si>
  <si>
    <t>2120007103</t>
  </si>
  <si>
    <t>2120007112</t>
  </si>
  <si>
    <t>2120007212</t>
  </si>
  <si>
    <t>2120007311</t>
  </si>
  <si>
    <t>2120007660</t>
  </si>
  <si>
    <t>2120008120</t>
  </si>
  <si>
    <t>2120008130</t>
  </si>
  <si>
    <t>2120008140</t>
  </si>
  <si>
    <t>2120008150</t>
  </si>
  <si>
    <t>2120008170</t>
  </si>
  <si>
    <t>2120009650</t>
  </si>
  <si>
    <t>2130001000</t>
  </si>
  <si>
    <t>2130003000</t>
  </si>
  <si>
    <t>2130003010</t>
  </si>
  <si>
    <t>2130003020</t>
  </si>
  <si>
    <t>2130003030</t>
  </si>
  <si>
    <t>2130003060</t>
  </si>
  <si>
    <t>2130003070</t>
  </si>
  <si>
    <t>2130003080</t>
  </si>
  <si>
    <t>2130003100</t>
  </si>
  <si>
    <t>2130003130</t>
  </si>
  <si>
    <t>2130003170</t>
  </si>
  <si>
    <t>2130003430</t>
  </si>
  <si>
    <t>2130003510</t>
  </si>
  <si>
    <t>2130003870</t>
  </si>
  <si>
    <t>2130003900</t>
  </si>
  <si>
    <t>2130007311</t>
  </si>
  <si>
    <t>2130008110</t>
  </si>
  <si>
    <t>2130008120</t>
  </si>
  <si>
    <t>2130008130</t>
  </si>
  <si>
    <t>2130008150</t>
  </si>
  <si>
    <t>2130008170</t>
  </si>
  <si>
    <t>2130009650</t>
  </si>
  <si>
    <t>2140001000</t>
  </si>
  <si>
    <t>2140003000</t>
  </si>
  <si>
    <t>2140003010</t>
  </si>
  <si>
    <t>2140003020</t>
  </si>
  <si>
    <t>2140003030</t>
  </si>
  <si>
    <t>2140003060</t>
  </si>
  <si>
    <t>2140003080</t>
  </si>
  <si>
    <t>2140003860</t>
  </si>
  <si>
    <t>2140003880</t>
  </si>
  <si>
    <t>2140003900</t>
  </si>
  <si>
    <t>2140008120</t>
  </si>
  <si>
    <t>2140008130</t>
  </si>
  <si>
    <t>2140008140</t>
  </si>
  <si>
    <t>2140008150</t>
  </si>
  <si>
    <t>2140008170</t>
  </si>
  <si>
    <t>2140009650</t>
  </si>
  <si>
    <t>2150001000</t>
  </si>
  <si>
    <t>2150002215</t>
  </si>
  <si>
    <t>2150003000</t>
  </si>
  <si>
    <t>2150003010</t>
  </si>
  <si>
    <t>2150003020</t>
  </si>
  <si>
    <t>2150003060</t>
  </si>
  <si>
    <t>2150003080</t>
  </si>
  <si>
    <t>2150003110</t>
  </si>
  <si>
    <t>2150003300</t>
  </si>
  <si>
    <t>2150003870</t>
  </si>
  <si>
    <t>2150003890</t>
  </si>
  <si>
    <t>2150007660</t>
  </si>
  <si>
    <t>2150008120</t>
  </si>
  <si>
    <t>2150008140</t>
  </si>
  <si>
    <t>2150008150</t>
  </si>
  <si>
    <t>2150008170</t>
  </si>
  <si>
    <t>2160001000</t>
  </si>
  <si>
    <t>2160003000</t>
  </si>
  <si>
    <t>2160003010</t>
  </si>
  <si>
    <t>2160003020</t>
  </si>
  <si>
    <t>2160003030</t>
  </si>
  <si>
    <t>2160003060</t>
  </si>
  <si>
    <t>2160003080</t>
  </si>
  <si>
    <t>2160003110</t>
  </si>
  <si>
    <t>2160003160</t>
  </si>
  <si>
    <t>2160003300</t>
  </si>
  <si>
    <t>2160003870</t>
  </si>
  <si>
    <t>2160003880</t>
  </si>
  <si>
    <t>2160003900</t>
  </si>
  <si>
    <t>2160007216</t>
  </si>
  <si>
    <t>2160007341</t>
  </si>
  <si>
    <t>2160007660</t>
  </si>
  <si>
    <t>2160008120</t>
  </si>
  <si>
    <t>2160008130</t>
  </si>
  <si>
    <t>2160008140</t>
  </si>
  <si>
    <t>2160008150</t>
  </si>
  <si>
    <t>2160008170</t>
  </si>
  <si>
    <t>2160009510</t>
  </si>
  <si>
    <t>2170001000</t>
  </si>
  <si>
    <t>2170003000</t>
  </si>
  <si>
    <t>2170003010</t>
  </si>
  <si>
    <t>2170003020</t>
  </si>
  <si>
    <t>2170003030</t>
  </si>
  <si>
    <t>2170003060</t>
  </si>
  <si>
    <t>2170003080</t>
  </si>
  <si>
    <t>2170003110</t>
  </si>
  <si>
    <t>2170003300</t>
  </si>
  <si>
    <t>2170003860</t>
  </si>
  <si>
    <t>2170003870</t>
  </si>
  <si>
    <t>2170003900</t>
  </si>
  <si>
    <t>2170007311</t>
  </si>
  <si>
    <t>2170008120</t>
  </si>
  <si>
    <t>2170008130</t>
  </si>
  <si>
    <t>2170008140</t>
  </si>
  <si>
    <t>2170008150</t>
  </si>
  <si>
    <t>2170008170</t>
  </si>
  <si>
    <t>2180001000</t>
  </si>
  <si>
    <t>2180002218</t>
  </si>
  <si>
    <t>2180002860</t>
  </si>
  <si>
    <t>2180002870</t>
  </si>
  <si>
    <t>2180002900</t>
  </si>
  <si>
    <t>2180008200</t>
  </si>
  <si>
    <t>2180009650</t>
  </si>
  <si>
    <t>2180010000</t>
  </si>
  <si>
    <t>2180010520</t>
  </si>
  <si>
    <t>2180015000</t>
  </si>
  <si>
    <t>2210001000</t>
  </si>
  <si>
    <t>2210003000</t>
  </si>
  <si>
    <t>2210003010</t>
  </si>
  <si>
    <t>2210003020</t>
  </si>
  <si>
    <t>2210003030</t>
  </si>
  <si>
    <t>2210003060</t>
  </si>
  <si>
    <t>2210003110</t>
  </si>
  <si>
    <t>2210003300</t>
  </si>
  <si>
    <t>2210003930</t>
  </si>
  <si>
    <t>2210008120</t>
  </si>
  <si>
    <t>2210008130</t>
  </si>
  <si>
    <t>2210008140</t>
  </si>
  <si>
    <t>2210008150</t>
  </si>
  <si>
    <t>2210008170</t>
  </si>
  <si>
    <t>2210009510</t>
  </si>
  <si>
    <t>2220001000</t>
  </si>
  <si>
    <t>2220002222</t>
  </si>
  <si>
    <t>2220002590</t>
  </si>
  <si>
    <t>2220002700</t>
  </si>
  <si>
    <t>2220007020</t>
  </si>
  <si>
    <t>2220009222</t>
  </si>
  <si>
    <t>2220010000</t>
  </si>
  <si>
    <t>2220015000</t>
  </si>
  <si>
    <t>2230001000</t>
  </si>
  <si>
    <t>2230002042</t>
  </si>
  <si>
    <t>2230007020</t>
  </si>
  <si>
    <t>2230007253</t>
  </si>
  <si>
    <t>2230009223</t>
  </si>
  <si>
    <t>2230010000</t>
  </si>
  <si>
    <t>2230015000</t>
  </si>
  <si>
    <t>2260002021</t>
  </si>
  <si>
    <t>2260007020</t>
  </si>
  <si>
    <t>2260009226</t>
  </si>
  <si>
    <t>2260015000</t>
  </si>
  <si>
    <t>2290001000</t>
  </si>
  <si>
    <t>2290003000</t>
  </si>
  <si>
    <t>2290003010</t>
  </si>
  <si>
    <t>2290003030</t>
  </si>
  <si>
    <t>2290008170</t>
  </si>
  <si>
    <t>2330002233</t>
  </si>
  <si>
    <t>2330015000</t>
  </si>
  <si>
    <t>2340001000</t>
  </si>
  <si>
    <t>2340003000</t>
  </si>
  <si>
    <t>2340003010</t>
  </si>
  <si>
    <t>2360001000</t>
  </si>
  <si>
    <t>2360003000</t>
  </si>
  <si>
    <t>2360003010</t>
  </si>
  <si>
    <t>2360003020</t>
  </si>
  <si>
    <t>2360003030</t>
  </si>
  <si>
    <t>2360003060</t>
  </si>
  <si>
    <t>2360003080</t>
  </si>
  <si>
    <t>2360003090</t>
  </si>
  <si>
    <t>2360003110</t>
  </si>
  <si>
    <t>2360003170</t>
  </si>
  <si>
    <t>2360003220</t>
  </si>
  <si>
    <t>2360003300</t>
  </si>
  <si>
    <t>2360003840</t>
  </si>
  <si>
    <t>2360008120</t>
  </si>
  <si>
    <t>2360008140</t>
  </si>
  <si>
    <t>2360008170</t>
  </si>
  <si>
    <t>2360009021</t>
  </si>
  <si>
    <t>2360009510</t>
  </si>
  <si>
    <t>2380001000</t>
  </si>
  <si>
    <t>2380002238</t>
  </si>
  <si>
    <t>2380002880</t>
  </si>
  <si>
    <t>2380005238</t>
  </si>
  <si>
    <t>2380008200</t>
  </si>
  <si>
    <t>2380009014</t>
  </si>
  <si>
    <t>2380010000</t>
  </si>
  <si>
    <t>2380015000</t>
  </si>
  <si>
    <t>2390001000</t>
  </si>
  <si>
    <t>2390002195</t>
  </si>
  <si>
    <t>2390002239</t>
  </si>
  <si>
    <t>2390002870</t>
  </si>
  <si>
    <t>2390002880</t>
  </si>
  <si>
    <t>2390002900</t>
  </si>
  <si>
    <t>2390008200</t>
  </si>
  <si>
    <t>2390009650</t>
  </si>
  <si>
    <t>2390015000</t>
  </si>
  <si>
    <t>2410001000</t>
  </si>
  <si>
    <t>2410003000</t>
  </si>
  <si>
    <t>2410003010</t>
  </si>
  <si>
    <t>2410003060</t>
  </si>
  <si>
    <t>2410003080</t>
  </si>
  <si>
    <t>2410003860</t>
  </si>
  <si>
    <t>2410003870</t>
  </si>
  <si>
    <t>2410008130</t>
  </si>
  <si>
    <t>2410008150</t>
  </si>
  <si>
    <t>2410008170</t>
  </si>
  <si>
    <t>2420001000</t>
  </si>
  <si>
    <t>2420003000</t>
  </si>
  <si>
    <t>2420003010</t>
  </si>
  <si>
    <t>2420003020</t>
  </si>
  <si>
    <t>2420003030</t>
  </si>
  <si>
    <t>2420003060</t>
  </si>
  <si>
    <t>2420003070</t>
  </si>
  <si>
    <t>2420003080</t>
  </si>
  <si>
    <t>2420003110</t>
  </si>
  <si>
    <t>2420003510</t>
  </si>
  <si>
    <t>2420003870</t>
  </si>
  <si>
    <t>2420003880</t>
  </si>
  <si>
    <t>2420003900</t>
  </si>
  <si>
    <t>2420008120</t>
  </si>
  <si>
    <t>2420008130</t>
  </si>
  <si>
    <t>2420008140</t>
  </si>
  <si>
    <t>2420008150</t>
  </si>
  <si>
    <t>2420008170</t>
  </si>
  <si>
    <t>2440001000</t>
  </si>
  <si>
    <t>2450001000</t>
  </si>
  <si>
    <t>2450002032</t>
  </si>
  <si>
    <t>2450002070</t>
  </si>
  <si>
    <t>2450002245</t>
  </si>
  <si>
    <t>2450002371</t>
  </si>
  <si>
    <t>2450002685</t>
  </si>
  <si>
    <t>2450002700</t>
  </si>
  <si>
    <t>2450002800</t>
  </si>
  <si>
    <t>2450007245</t>
  </si>
  <si>
    <t>2450009121</t>
  </si>
  <si>
    <t>2450010000</t>
  </si>
  <si>
    <t>2450015000</t>
  </si>
  <si>
    <t>2460001000</t>
  </si>
  <si>
    <t>2460003000</t>
  </si>
  <si>
    <t>2460003010</t>
  </si>
  <si>
    <t>2460003020</t>
  </si>
  <si>
    <t>2460003030</t>
  </si>
  <si>
    <t>2460003060</t>
  </si>
  <si>
    <t>2460003080</t>
  </si>
  <si>
    <t>2460003110</t>
  </si>
  <si>
    <t>2460003170</t>
  </si>
  <si>
    <t>2460003220</t>
  </si>
  <si>
    <t>2460003300</t>
  </si>
  <si>
    <t>2460003880</t>
  </si>
  <si>
    <t>2460008120</t>
  </si>
  <si>
    <t>2460008140</t>
  </si>
  <si>
    <t>2460008170</t>
  </si>
  <si>
    <t>2470001000</t>
  </si>
  <si>
    <t>2470002754</t>
  </si>
  <si>
    <t>2470003000</t>
  </si>
  <si>
    <t>2470003010</t>
  </si>
  <si>
    <t>2470003020</t>
  </si>
  <si>
    <t>2470003030</t>
  </si>
  <si>
    <t>2470003060</t>
  </si>
  <si>
    <t>2470003080</t>
  </si>
  <si>
    <t>2470003110</t>
  </si>
  <si>
    <t>2470003300</t>
  </si>
  <si>
    <t>2470003510</t>
  </si>
  <si>
    <t>2470003720</t>
  </si>
  <si>
    <t>2470003870</t>
  </si>
  <si>
    <t>2470008110</t>
  </si>
  <si>
    <t>2470008120</t>
  </si>
  <si>
    <t>2470008130</t>
  </si>
  <si>
    <t>2470008140</t>
  </si>
  <si>
    <t>2470008150</t>
  </si>
  <si>
    <t>2470008170</t>
  </si>
  <si>
    <t>2470009510</t>
  </si>
  <si>
    <t>2600001000</t>
  </si>
  <si>
    <t>2600002713</t>
  </si>
  <si>
    <t>2600002971</t>
  </si>
  <si>
    <t>2600003000</t>
  </si>
  <si>
    <t>2600003010</t>
  </si>
  <si>
    <t>2600003020</t>
  </si>
  <si>
    <t>2600003030</t>
  </si>
  <si>
    <t>2600003060</t>
  </si>
  <si>
    <t>2600003080</t>
  </si>
  <si>
    <t>2600003170</t>
  </si>
  <si>
    <t>2600003190</t>
  </si>
  <si>
    <t>2600003860</t>
  </si>
  <si>
    <t>2600003870</t>
  </si>
  <si>
    <t>2600003900</t>
  </si>
  <si>
    <t>2600007005</t>
  </si>
  <si>
    <t>2600008110</t>
  </si>
  <si>
    <t>2600008140</t>
  </si>
  <si>
    <t>2600008170</t>
  </si>
  <si>
    <t>2600009650</t>
  </si>
  <si>
    <t>2610001000</t>
  </si>
  <si>
    <t>2610002704</t>
  </si>
  <si>
    <t>2610002971</t>
  </si>
  <si>
    <t>2610003000</t>
  </si>
  <si>
    <t>2610003010</t>
  </si>
  <si>
    <t>2610003020</t>
  </si>
  <si>
    <t>2610003030</t>
  </si>
  <si>
    <t>2610003060</t>
  </si>
  <si>
    <t>2610003860</t>
  </si>
  <si>
    <t>2610003900</t>
  </si>
  <si>
    <t>2610007005</t>
  </si>
  <si>
    <t>2610008110</t>
  </si>
  <si>
    <t>2610008170</t>
  </si>
  <si>
    <t>2620001000</t>
  </si>
  <si>
    <t>2620002262</t>
  </si>
  <si>
    <t>2620002800</t>
  </si>
  <si>
    <t>2620002860</t>
  </si>
  <si>
    <t>2620002870</t>
  </si>
  <si>
    <t>2620002880</t>
  </si>
  <si>
    <t>2620002900</t>
  </si>
  <si>
    <t>2620009113</t>
  </si>
  <si>
    <t>2620009150</t>
  </si>
  <si>
    <t>2620010000</t>
  </si>
  <si>
    <t>2620015000</t>
  </si>
  <si>
    <t>2630001000</t>
  </si>
  <si>
    <t>2630002263</t>
  </si>
  <si>
    <t>2630002800</t>
  </si>
  <si>
    <t>2630007151</t>
  </si>
  <si>
    <t>2630010000</t>
  </si>
  <si>
    <t>2630015000</t>
  </si>
  <si>
    <t>2680001000</t>
  </si>
  <si>
    <t>2680003000</t>
  </si>
  <si>
    <t>2680003010</t>
  </si>
  <si>
    <t>2680003020</t>
  </si>
  <si>
    <t>2680003030</t>
  </si>
  <si>
    <t>2680003110</t>
  </si>
  <si>
    <t>2680003160</t>
  </si>
  <si>
    <t>2680003300</t>
  </si>
  <si>
    <t>2680003500</t>
  </si>
  <si>
    <t>2680003870</t>
  </si>
  <si>
    <t>2680003900</t>
  </si>
  <si>
    <t>2680008170</t>
  </si>
  <si>
    <t>2680009018</t>
  </si>
  <si>
    <t>2680009510</t>
  </si>
  <si>
    <t>2680009650</t>
  </si>
  <si>
    <t>2700003000</t>
  </si>
  <si>
    <t>2740001000</t>
  </si>
  <si>
    <t>2740008171</t>
  </si>
  <si>
    <t>2740009511</t>
  </si>
  <si>
    <t>2750001000</t>
  </si>
  <si>
    <t>2750003000</t>
  </si>
  <si>
    <t>2750003010</t>
  </si>
  <si>
    <t>2750003020</t>
  </si>
  <si>
    <t>2750003030</t>
  </si>
  <si>
    <t>2750003060</t>
  </si>
  <si>
    <t>2750003080</t>
  </si>
  <si>
    <t>2750003170</t>
  </si>
  <si>
    <t>2750003190</t>
  </si>
  <si>
    <t>2750003860</t>
  </si>
  <si>
    <t>2760001000</t>
  </si>
  <si>
    <t>2760002713</t>
  </si>
  <si>
    <t>2760003000</t>
  </si>
  <si>
    <t>2760003010</t>
  </si>
  <si>
    <t>2760003020</t>
  </si>
  <si>
    <t>2760003030</t>
  </si>
  <si>
    <t>2760003060</t>
  </si>
  <si>
    <t>2760003080</t>
  </si>
  <si>
    <t>2760003170</t>
  </si>
  <si>
    <t>2760003190</t>
  </si>
  <si>
    <t>2760003870</t>
  </si>
  <si>
    <t>2760003900</t>
  </si>
  <si>
    <t>2760007005</t>
  </si>
  <si>
    <t>2760008170</t>
  </si>
  <si>
    <t>2770001000</t>
  </si>
  <si>
    <t>2770002713</t>
  </si>
  <si>
    <t>2770003000</t>
  </si>
  <si>
    <t>2770003010</t>
  </si>
  <si>
    <t>2770003020</t>
  </si>
  <si>
    <t>2770003030</t>
  </si>
  <si>
    <t>2770003060</t>
  </si>
  <si>
    <t>2770003080</t>
  </si>
  <si>
    <t>2770003170</t>
  </si>
  <si>
    <t>2770003190</t>
  </si>
  <si>
    <t>2770003870</t>
  </si>
  <si>
    <t>2770008170</t>
  </si>
  <si>
    <t>2780001000</t>
  </si>
  <si>
    <t>2780002713</t>
  </si>
  <si>
    <t>2780003000</t>
  </si>
  <si>
    <t>2780003010</t>
  </si>
  <si>
    <t>2780003020</t>
  </si>
  <si>
    <t>2780003030</t>
  </si>
  <si>
    <t>2780003060</t>
  </si>
  <si>
    <t>2780003080</t>
  </si>
  <si>
    <t>2780003170</t>
  </si>
  <si>
    <t>2780003190</t>
  </si>
  <si>
    <t>2780003860</t>
  </si>
  <si>
    <t>2780003870</t>
  </si>
  <si>
    <t>2790001000</t>
  </si>
  <si>
    <t>2790003000</t>
  </si>
  <si>
    <t>2790003010</t>
  </si>
  <si>
    <t>2790003020</t>
  </si>
  <si>
    <t>2790003030</t>
  </si>
  <si>
    <t>2790003060</t>
  </si>
  <si>
    <t>2790003080</t>
  </si>
  <si>
    <t>2790003170</t>
  </si>
  <si>
    <t>2790003190</t>
  </si>
  <si>
    <t>2790003860</t>
  </si>
  <si>
    <t>2790007005</t>
  </si>
  <si>
    <t>2790008170</t>
  </si>
  <si>
    <t>2800001000</t>
  </si>
  <si>
    <t>2800002713</t>
  </si>
  <si>
    <t>2800003000</t>
  </si>
  <si>
    <t>2800003010</t>
  </si>
  <si>
    <t>2800003020</t>
  </si>
  <si>
    <t>2800003030</t>
  </si>
  <si>
    <t>2800003060</t>
  </si>
  <si>
    <t>2800003080</t>
  </si>
  <si>
    <t>2800003170</t>
  </si>
  <si>
    <t>2800003190</t>
  </si>
  <si>
    <t>2800003790</t>
  </si>
  <si>
    <t>2800003860</t>
  </si>
  <si>
    <t>2800003870</t>
  </si>
  <si>
    <t>2800003900</t>
  </si>
  <si>
    <t>2800007005</t>
  </si>
  <si>
    <t>2800008140</t>
  </si>
  <si>
    <t>2800008170</t>
  </si>
  <si>
    <t>2800009650</t>
  </si>
  <si>
    <t>2820001000</t>
  </si>
  <si>
    <t>2820003000</t>
  </si>
  <si>
    <t>2820003010</t>
  </si>
  <si>
    <t>2820003020</t>
  </si>
  <si>
    <t>2820003030</t>
  </si>
  <si>
    <t>2820003060</t>
  </si>
  <si>
    <t>2820003080</t>
  </si>
  <si>
    <t>2820003170</t>
  </si>
  <si>
    <t>2820003190</t>
  </si>
  <si>
    <t>2820003860</t>
  </si>
  <si>
    <t>2820003870</t>
  </si>
  <si>
    <t>2820007005</t>
  </si>
  <si>
    <t>2830001000</t>
  </si>
  <si>
    <t>2830003000</t>
  </si>
  <si>
    <t>2830003010</t>
  </si>
  <si>
    <t>2830003020</t>
  </si>
  <si>
    <t>2830003030</t>
  </si>
  <si>
    <t>2830003060</t>
  </si>
  <si>
    <t>2830003080</t>
  </si>
  <si>
    <t>2830003170</t>
  </si>
  <si>
    <t>2830003190</t>
  </si>
  <si>
    <t>2830003810</t>
  </si>
  <si>
    <t>2830003820</t>
  </si>
  <si>
    <t>2830003830</t>
  </si>
  <si>
    <t>2830003870</t>
  </si>
  <si>
    <t>2830007005</t>
  </si>
  <si>
    <t>2830008140</t>
  </si>
  <si>
    <t>2830008170</t>
  </si>
  <si>
    <t>2830009650</t>
  </si>
  <si>
    <t>2840001000</t>
  </si>
  <si>
    <t>2840003000</t>
  </si>
  <si>
    <t>2840003010</t>
  </si>
  <si>
    <t>2840003020</t>
  </si>
  <si>
    <t>2840003030</t>
  </si>
  <si>
    <t>2840003060</t>
  </si>
  <si>
    <t>2840003080</t>
  </si>
  <si>
    <t>2840003170</t>
  </si>
  <si>
    <t>2840003190</t>
  </si>
  <si>
    <t>2840003870</t>
  </si>
  <si>
    <t>2840007005</t>
  </si>
  <si>
    <t>2840008170</t>
  </si>
  <si>
    <t>2850001000</t>
  </si>
  <si>
    <t>2850002713</t>
  </si>
  <si>
    <t>2850003000</t>
  </si>
  <si>
    <t>2850003010</t>
  </si>
  <si>
    <t>2850003020</t>
  </si>
  <si>
    <t>2850003030</t>
  </si>
  <si>
    <t>2850003060</t>
  </si>
  <si>
    <t>2850003080</t>
  </si>
  <si>
    <t>2850003170</t>
  </si>
  <si>
    <t>2850003190</t>
  </si>
  <si>
    <t>2850003870</t>
  </si>
  <si>
    <t>2850003900</t>
  </si>
  <si>
    <t>2850007005</t>
  </si>
  <si>
    <t>2850008110</t>
  </si>
  <si>
    <t>2850008170</t>
  </si>
  <si>
    <t>2860001000</t>
  </si>
  <si>
    <t>2860002713</t>
  </si>
  <si>
    <t>2860003000</t>
  </si>
  <si>
    <t>2860003010</t>
  </si>
  <si>
    <t>2860003020</t>
  </si>
  <si>
    <t>2860003030</t>
  </si>
  <si>
    <t>2860003060</t>
  </si>
  <si>
    <t>2860003080</t>
  </si>
  <si>
    <t>2860003170</t>
  </si>
  <si>
    <t>2860003190</t>
  </si>
  <si>
    <t>2860003860</t>
  </si>
  <si>
    <t>2860003870</t>
  </si>
  <si>
    <t>2860003900</t>
  </si>
  <si>
    <t>2860007005</t>
  </si>
  <si>
    <t>2860008140</t>
  </si>
  <si>
    <t>2860008170</t>
  </si>
  <si>
    <t>2860009650</t>
  </si>
  <si>
    <t>2870001000</t>
  </si>
  <si>
    <t>2870003000</t>
  </si>
  <si>
    <t>2870003010</t>
  </si>
  <si>
    <t>2870003020</t>
  </si>
  <si>
    <t>2870003030</t>
  </si>
  <si>
    <t>2870003060</t>
  </si>
  <si>
    <t>2870003080</t>
  </si>
  <si>
    <t>2870003170</t>
  </si>
  <si>
    <t>2870003190</t>
  </si>
  <si>
    <t>2870003480</t>
  </si>
  <si>
    <t>2870003780</t>
  </si>
  <si>
    <t>2880001000</t>
  </si>
  <si>
    <t>2880003000</t>
  </si>
  <si>
    <t>2880003010</t>
  </si>
  <si>
    <t>2880003020</t>
  </si>
  <si>
    <t>2880003030</t>
  </si>
  <si>
    <t>2880003060</t>
  </si>
  <si>
    <t>2880003080</t>
  </si>
  <si>
    <t>2880003170</t>
  </si>
  <si>
    <t>2880003190</t>
  </si>
  <si>
    <t>2880003900</t>
  </si>
  <si>
    <t>2880008170</t>
  </si>
  <si>
    <t>2900001000</t>
  </si>
  <si>
    <t>2900003000</t>
  </si>
  <si>
    <t>2900003010</t>
  </si>
  <si>
    <t>2900003020</t>
  </si>
  <si>
    <t>2900003030</t>
  </si>
  <si>
    <t>2900003060</t>
  </si>
  <si>
    <t>2900003080</t>
  </si>
  <si>
    <t>2900003170</t>
  </si>
  <si>
    <t>2900003190</t>
  </si>
  <si>
    <t>2900003870</t>
  </si>
  <si>
    <t>2900007005</t>
  </si>
  <si>
    <t>2900008140</t>
  </si>
  <si>
    <t>2900008150</t>
  </si>
  <si>
    <t>2900008170</t>
  </si>
  <si>
    <t>2910001000</t>
  </si>
  <si>
    <t>2910003000</t>
  </si>
  <si>
    <t>2910003010</t>
  </si>
  <si>
    <t>2910003020</t>
  </si>
  <si>
    <t>2910003030</t>
  </si>
  <si>
    <t>2910003060</t>
  </si>
  <si>
    <t>2910003080</t>
  </si>
  <si>
    <t>2910003170</t>
  </si>
  <si>
    <t>2910003190</t>
  </si>
  <si>
    <t>2910003860</t>
  </si>
  <si>
    <t>2910003870</t>
  </si>
  <si>
    <t>2910003900</t>
  </si>
  <si>
    <t>2910007005</t>
  </si>
  <si>
    <t>2910008140</t>
  </si>
  <si>
    <t>2910008150</t>
  </si>
  <si>
    <t>2910008170</t>
  </si>
  <si>
    <t>2920001000</t>
  </si>
  <si>
    <t>2920003000</t>
  </si>
  <si>
    <t>2920003010</t>
  </si>
  <si>
    <t>2920003020</t>
  </si>
  <si>
    <t>2920003030</t>
  </si>
  <si>
    <t>2920003060</t>
  </si>
  <si>
    <t>2920003080</t>
  </si>
  <si>
    <t>2920003170</t>
  </si>
  <si>
    <t>2920003190</t>
  </si>
  <si>
    <t>2920003860</t>
  </si>
  <si>
    <t>2920003870</t>
  </si>
  <si>
    <t>2920003900</t>
  </si>
  <si>
    <t>2930001000</t>
  </si>
  <si>
    <t>2930003000</t>
  </si>
  <si>
    <t>2930003010</t>
  </si>
  <si>
    <t>2930003020</t>
  </si>
  <si>
    <t>2930003030</t>
  </si>
  <si>
    <t>2930003060</t>
  </si>
  <si>
    <t>2930003080</t>
  </si>
  <si>
    <t>2930003170</t>
  </si>
  <si>
    <t>2930003190</t>
  </si>
  <si>
    <t>2930003670</t>
  </si>
  <si>
    <t>2930003810</t>
  </si>
  <si>
    <t>2930003820</t>
  </si>
  <si>
    <t>2930003830</t>
  </si>
  <si>
    <t>2930003860</t>
  </si>
  <si>
    <t>2930003870</t>
  </si>
  <si>
    <t>2930007005</t>
  </si>
  <si>
    <t>2930008170</t>
  </si>
  <si>
    <t>2940001000</t>
  </si>
  <si>
    <t>2940003000</t>
  </si>
  <si>
    <t>2940003010</t>
  </si>
  <si>
    <t>2940003020</t>
  </si>
  <si>
    <t>2940003030</t>
  </si>
  <si>
    <t>2940003060</t>
  </si>
  <si>
    <t>2940003080</t>
  </si>
  <si>
    <t>2940003170</t>
  </si>
  <si>
    <t>2940003190</t>
  </si>
  <si>
    <t>2940003860</t>
  </si>
  <si>
    <t>2940003870</t>
  </si>
  <si>
    <t>2940003880</t>
  </si>
  <si>
    <t>2940003900</t>
  </si>
  <si>
    <t>2940010881</t>
  </si>
  <si>
    <t>2950001000</t>
  </si>
  <si>
    <t>2950003000</t>
  </si>
  <si>
    <t>2950003010</t>
  </si>
  <si>
    <t>2950003020</t>
  </si>
  <si>
    <t>2950003030</t>
  </si>
  <si>
    <t>2950003060</t>
  </si>
  <si>
    <t>2950003070</t>
  </si>
  <si>
    <t>2950003080</t>
  </si>
  <si>
    <t>2950003170</t>
  </si>
  <si>
    <t>2950003190</t>
  </si>
  <si>
    <t>2950003860</t>
  </si>
  <si>
    <t>2950003870</t>
  </si>
  <si>
    <t>2950003900</t>
  </si>
  <si>
    <t>2950007005</t>
  </si>
  <si>
    <t>2950008140</t>
  </si>
  <si>
    <t>2950008150</t>
  </si>
  <si>
    <t>2950008170</t>
  </si>
  <si>
    <t>2960001000</t>
  </si>
  <si>
    <t>2960003000</t>
  </si>
  <si>
    <t>2960003010</t>
  </si>
  <si>
    <t>2960003020</t>
  </si>
  <si>
    <t>2960003030</t>
  </si>
  <si>
    <t>2960003060</t>
  </si>
  <si>
    <t>2960003080</t>
  </si>
  <si>
    <t>2960003170</t>
  </si>
  <si>
    <t>2960003190</t>
  </si>
  <si>
    <t>2960003860</t>
  </si>
  <si>
    <t>2960003870</t>
  </si>
  <si>
    <t>2970001000</t>
  </si>
  <si>
    <t>2970003000</t>
  </si>
  <si>
    <t>2970003010</t>
  </si>
  <si>
    <t>2970003020</t>
  </si>
  <si>
    <t>2970003030</t>
  </si>
  <si>
    <t>2970003060</t>
  </si>
  <si>
    <t>2970003080</t>
  </si>
  <si>
    <t>2970003170</t>
  </si>
  <si>
    <t>2970003190</t>
  </si>
  <si>
    <t>2970003860</t>
  </si>
  <si>
    <t>2970003870</t>
  </si>
  <si>
    <t>2970007005</t>
  </si>
  <si>
    <t>2970008140</t>
  </si>
  <si>
    <t>2970008170</t>
  </si>
  <si>
    <t>2980001000</t>
  </si>
  <si>
    <t>2980003000</t>
  </si>
  <si>
    <t>2980003010</t>
  </si>
  <si>
    <t>2980003020</t>
  </si>
  <si>
    <t>2980003030</t>
  </si>
  <si>
    <t>2980003060</t>
  </si>
  <si>
    <t>2980003080</t>
  </si>
  <si>
    <t>2980003170</t>
  </si>
  <si>
    <t>2980003190</t>
  </si>
  <si>
    <t>2980003860</t>
  </si>
  <si>
    <t>2980003870</t>
  </si>
  <si>
    <t>2980007005</t>
  </si>
  <si>
    <t>2980008170</t>
  </si>
  <si>
    <t>2980009650</t>
  </si>
  <si>
    <t>2990001000</t>
  </si>
  <si>
    <t>2990003000</t>
  </si>
  <si>
    <t>2990003010</t>
  </si>
  <si>
    <t>2990003020</t>
  </si>
  <si>
    <t>2990003030</t>
  </si>
  <si>
    <t>2990003060</t>
  </si>
  <si>
    <t>2990003080</t>
  </si>
  <si>
    <t>2990003170</t>
  </si>
  <si>
    <t>2990003190</t>
  </si>
  <si>
    <t>2990003870</t>
  </si>
  <si>
    <t>2990003900</t>
  </si>
  <si>
    <t>2990007005</t>
  </si>
  <si>
    <t>2990008170</t>
  </si>
  <si>
    <t>3010001000</t>
  </si>
  <si>
    <t>3010002013</t>
  </si>
  <si>
    <t>3010002157</t>
  </si>
  <si>
    <t>3010002176</t>
  </si>
  <si>
    <t>3010002264</t>
  </si>
  <si>
    <t>3010002290</t>
  </si>
  <si>
    <t>3010002301</t>
  </si>
  <si>
    <t>3010002331</t>
  </si>
  <si>
    <t>3010002700</t>
  </si>
  <si>
    <t>3010002710</t>
  </si>
  <si>
    <t>3010002800</t>
  </si>
  <si>
    <t>3010002870</t>
  </si>
  <si>
    <t>3010002880</t>
  </si>
  <si>
    <t>3010002900</t>
  </si>
  <si>
    <t>3010007081</t>
  </si>
  <si>
    <t>3010007102</t>
  </si>
  <si>
    <t>3010007160</t>
  </si>
  <si>
    <t>3010007254</t>
  </si>
  <si>
    <t>3010007290</t>
  </si>
  <si>
    <t>3010007301</t>
  </si>
  <si>
    <t>3010008200</t>
  </si>
  <si>
    <t>3010009017</t>
  </si>
  <si>
    <t>3010009092</t>
  </si>
  <si>
    <t>3010009201</t>
  </si>
  <si>
    <t>3010009270</t>
  </si>
  <si>
    <t>3010009282</t>
  </si>
  <si>
    <t>3010009301</t>
  </si>
  <si>
    <t>3010009330</t>
  </si>
  <si>
    <t>3010009401</t>
  </si>
  <si>
    <t>3010010000</t>
  </si>
  <si>
    <t>3010015000</t>
  </si>
  <si>
    <t>3070009307</t>
  </si>
  <si>
    <t>3100001000</t>
  </si>
  <si>
    <t>3120001000</t>
  </si>
  <si>
    <t>3120009021</t>
  </si>
  <si>
    <t>3120009101</t>
  </si>
  <si>
    <t>3120009130</t>
  </si>
  <si>
    <t>3120009512</t>
  </si>
  <si>
    <t>3200001000</t>
  </si>
  <si>
    <t>3300001000</t>
  </si>
  <si>
    <t>3500001000</t>
  </si>
  <si>
    <t>3500002125</t>
  </si>
  <si>
    <t>3500002159</t>
  </si>
  <si>
    <t>3500002350</t>
  </si>
  <si>
    <t>3500002430</t>
  </si>
  <si>
    <t>3500002451</t>
  </si>
  <si>
    <t>3500002680</t>
  </si>
  <si>
    <t>3500002700</t>
  </si>
  <si>
    <t>3500002710</t>
  </si>
  <si>
    <t>3500002810</t>
  </si>
  <si>
    <t>3500004100</t>
  </si>
  <si>
    <t>3500007013</t>
  </si>
  <si>
    <t>3500007153</t>
  </si>
  <si>
    <t>3500009011</t>
  </si>
  <si>
    <t>3500009302</t>
  </si>
  <si>
    <t>3500009352</t>
  </si>
  <si>
    <t>3500009400</t>
  </si>
  <si>
    <t>3500009431</t>
  </si>
  <si>
    <t>3500009570</t>
  </si>
  <si>
    <t>3500015000</t>
  </si>
  <si>
    <t>3600001000</t>
  </si>
  <si>
    <t>3600015000</t>
  </si>
  <si>
    <t>4000001000</t>
  </si>
  <si>
    <t>4020001000</t>
  </si>
  <si>
    <t>4020002231</t>
  </si>
  <si>
    <t>4020002290</t>
  </si>
  <si>
    <t>4020002312</t>
  </si>
  <si>
    <t>4020002322</t>
  </si>
  <si>
    <t>4020002402</t>
  </si>
  <si>
    <t>4020002455</t>
  </si>
  <si>
    <t>4020002490</t>
  </si>
  <si>
    <t>4020002710</t>
  </si>
  <si>
    <t>4020002800</t>
  </si>
  <si>
    <t>4020002840</t>
  </si>
  <si>
    <t>4020002870</t>
  </si>
  <si>
    <t>4020002880</t>
  </si>
  <si>
    <t>4020002900</t>
  </si>
  <si>
    <t>4020004100</t>
  </si>
  <si>
    <t>4020007020</t>
  </si>
  <si>
    <t>4020008200</t>
  </si>
  <si>
    <t>4020009160</t>
  </si>
  <si>
    <t>4020009402</t>
  </si>
  <si>
    <t>4020010000</t>
  </si>
  <si>
    <t>4020015000</t>
  </si>
  <si>
    <t>4030001000</t>
  </si>
  <si>
    <t>4030002164</t>
  </si>
  <si>
    <t>4030002403</t>
  </si>
  <si>
    <t>4030002490</t>
  </si>
  <si>
    <t>4030002640</t>
  </si>
  <si>
    <t>4030002750</t>
  </si>
  <si>
    <t>4030007403</t>
  </si>
  <si>
    <t>4030008200</t>
  </si>
  <si>
    <t>4030009022</t>
  </si>
  <si>
    <t>4030009043</t>
  </si>
  <si>
    <t>4030009052</t>
  </si>
  <si>
    <t>4030009112</t>
  </si>
  <si>
    <t>4030009131</t>
  </si>
  <si>
    <t>4030009200</t>
  </si>
  <si>
    <t>4030009221</t>
  </si>
  <si>
    <t>4030009366</t>
  </si>
  <si>
    <t>4030009403</t>
  </si>
  <si>
    <t>4030009700</t>
  </si>
  <si>
    <t>4030009860</t>
  </si>
  <si>
    <t>4030009880</t>
  </si>
  <si>
    <t>4030009900</t>
  </si>
  <si>
    <t>4030010000</t>
  </si>
  <si>
    <t>4030015000</t>
  </si>
  <si>
    <t>4050002204</t>
  </si>
  <si>
    <t>4050002280</t>
  </si>
  <si>
    <t>4050002405</t>
  </si>
  <si>
    <t>4050007020</t>
  </si>
  <si>
    <t>4050015000</t>
  </si>
  <si>
    <t>4070001000</t>
  </si>
  <si>
    <t>4070002407</t>
  </si>
  <si>
    <t>4070004740</t>
  </si>
  <si>
    <t>4070008150</t>
  </si>
  <si>
    <t>4070008200</t>
  </si>
  <si>
    <t>4070009471</t>
  </si>
  <si>
    <t>4070010006</t>
  </si>
  <si>
    <t>4070015001</t>
  </si>
  <si>
    <t>4090001000</t>
  </si>
  <si>
    <t>4090002062</t>
  </si>
  <si>
    <t>4090002142</t>
  </si>
  <si>
    <t>4090002183</t>
  </si>
  <si>
    <t>4090002409</t>
  </si>
  <si>
    <t>4090002470</t>
  </si>
  <si>
    <t>4090002700</t>
  </si>
  <si>
    <t>4090002800</t>
  </si>
  <si>
    <t>4090002880</t>
  </si>
  <si>
    <t>4090007261</t>
  </si>
  <si>
    <t>4090007340</t>
  </si>
  <si>
    <t>4090007361</t>
  </si>
  <si>
    <t>4090007370</t>
  </si>
  <si>
    <t>4090007380</t>
  </si>
  <si>
    <t>4090007409</t>
  </si>
  <si>
    <t>4090007500</t>
  </si>
  <si>
    <t>4090007510</t>
  </si>
  <si>
    <t>4090007530</t>
  </si>
  <si>
    <t>4090007540</t>
  </si>
  <si>
    <t>4090007551</t>
  </si>
  <si>
    <t>4090008200</t>
  </si>
  <si>
    <t>4090009409</t>
  </si>
  <si>
    <t>4090009461</t>
  </si>
  <si>
    <t>4090009500</t>
  </si>
  <si>
    <t>4090009520</t>
  </si>
  <si>
    <t>4090009600</t>
  </si>
  <si>
    <t>4090009630</t>
  </si>
  <si>
    <t>4090010000</t>
  </si>
  <si>
    <t>4090010880</t>
  </si>
  <si>
    <t>4090012080</t>
  </si>
  <si>
    <t>4090012920</t>
  </si>
  <si>
    <t>4090015000</t>
  </si>
  <si>
    <t>4110001000</t>
  </si>
  <si>
    <t>4110002124</t>
  </si>
  <si>
    <t>4110002164</t>
  </si>
  <si>
    <t>4110002180</t>
  </si>
  <si>
    <t>4110002340</t>
  </si>
  <si>
    <t>4110002411</t>
  </si>
  <si>
    <t>4110002515</t>
  </si>
  <si>
    <t>4110002640</t>
  </si>
  <si>
    <t>4110002651</t>
  </si>
  <si>
    <t>4110002710</t>
  </si>
  <si>
    <t>4110002800</t>
  </si>
  <si>
    <t>4110002860</t>
  </si>
  <si>
    <t>4110002870</t>
  </si>
  <si>
    <t>4110002900</t>
  </si>
  <si>
    <t>4110007411</t>
  </si>
  <si>
    <t>4110008200</t>
  </si>
  <si>
    <t>4110009016</t>
  </si>
  <si>
    <t>4110009262</t>
  </si>
  <si>
    <t>4110009550</t>
  </si>
  <si>
    <t>4110009590</t>
  </si>
  <si>
    <t>4110010000</t>
  </si>
  <si>
    <t>4110015000</t>
  </si>
  <si>
    <t>4130002102</t>
  </si>
  <si>
    <t>4130002413</t>
  </si>
  <si>
    <t>4130002700</t>
  </si>
  <si>
    <t>4130010000</t>
  </si>
  <si>
    <t>4170001000</t>
  </si>
  <si>
    <t>4170002417</t>
  </si>
  <si>
    <t>4170008200</t>
  </si>
  <si>
    <t>4170010000</t>
  </si>
  <si>
    <t>4170015000</t>
  </si>
  <si>
    <t>4230001000</t>
  </si>
  <si>
    <t>4230002033</t>
  </si>
  <si>
    <t>4230002423</t>
  </si>
  <si>
    <t>4230002800</t>
  </si>
  <si>
    <t>4230004100</t>
  </si>
  <si>
    <t>4230009106</t>
  </si>
  <si>
    <t>4230010000</t>
  </si>
  <si>
    <t>4230015000</t>
  </si>
  <si>
    <t>4250001000</t>
  </si>
  <si>
    <t>4250002425</t>
  </si>
  <si>
    <t>4250008200</t>
  </si>
  <si>
    <t>4250010000</t>
  </si>
  <si>
    <t>4250015000</t>
  </si>
  <si>
    <t>4400001000</t>
  </si>
  <si>
    <t>4400002149</t>
  </si>
  <si>
    <t>4400002321</t>
  </si>
  <si>
    <t>4400002440</t>
  </si>
  <si>
    <t>4400002450</t>
  </si>
  <si>
    <t>4400002580</t>
  </si>
  <si>
    <t>4400002800</t>
  </si>
  <si>
    <t>4400002870</t>
  </si>
  <si>
    <t>4400005100</t>
  </si>
  <si>
    <t>4400007083</t>
  </si>
  <si>
    <t>4400007480</t>
  </si>
  <si>
    <t>4400007550</t>
  </si>
  <si>
    <t>4400008050</t>
  </si>
  <si>
    <t>4400008200</t>
  </si>
  <si>
    <t>4400009024</t>
  </si>
  <si>
    <t>4400009036</t>
  </si>
  <si>
    <t>4400009042</t>
  </si>
  <si>
    <t>4400009055</t>
  </si>
  <si>
    <t>4400009060</t>
  </si>
  <si>
    <t>4400009070</t>
  </si>
  <si>
    <t>4400009080</t>
  </si>
  <si>
    <t>4400009110</t>
  </si>
  <si>
    <t>4400009143</t>
  </si>
  <si>
    <t>4400009160</t>
  </si>
  <si>
    <t>4400009190</t>
  </si>
  <si>
    <t>4400009250</t>
  </si>
  <si>
    <t>4400009340</t>
  </si>
  <si>
    <t>4400009351</t>
  </si>
  <si>
    <t>4400009640</t>
  </si>
  <si>
    <t>4400010000</t>
  </si>
  <si>
    <t>4400015000</t>
  </si>
  <si>
    <t>4540001000</t>
  </si>
  <si>
    <t>4540002454</t>
  </si>
  <si>
    <t>4540002700</t>
  </si>
  <si>
    <t>4540009454</t>
  </si>
  <si>
    <t>4540010000</t>
  </si>
  <si>
    <t>4540015000</t>
  </si>
  <si>
    <t>5010001000</t>
  </si>
  <si>
    <t>5010002700</t>
  </si>
  <si>
    <t>5010004000</t>
  </si>
  <si>
    <t>5010004010</t>
  </si>
  <si>
    <t>5010004014</t>
  </si>
  <si>
    <t>5010004100</t>
  </si>
  <si>
    <t>5010004220</t>
  </si>
  <si>
    <t>5010004310</t>
  </si>
  <si>
    <t>5010004311</t>
  </si>
  <si>
    <t>5010004312</t>
  </si>
  <si>
    <t>5010004314</t>
  </si>
  <si>
    <t>5010004360</t>
  </si>
  <si>
    <t>5010004361</t>
  </si>
  <si>
    <t>5010004362</t>
  </si>
  <si>
    <t>5010004363</t>
  </si>
  <si>
    <t>5010004366</t>
  </si>
  <si>
    <t>5010004461</t>
  </si>
  <si>
    <t>5010004462</t>
  </si>
  <si>
    <t>5010004463</t>
  </si>
  <si>
    <t>5010004471</t>
  </si>
  <si>
    <t>5010004472</t>
  </si>
  <si>
    <t>5010004473</t>
  </si>
  <si>
    <t>5010004500</t>
  </si>
  <si>
    <t>5010004710</t>
  </si>
  <si>
    <t>5010004720</t>
  </si>
  <si>
    <t>5010004730</t>
  </si>
  <si>
    <t>5010004760</t>
  </si>
  <si>
    <t>5010004766</t>
  </si>
  <si>
    <t>5010004767</t>
  </si>
  <si>
    <t>5010004768</t>
  </si>
  <si>
    <t>5010004769</t>
  </si>
  <si>
    <t>5010004800</t>
  </si>
  <si>
    <t>5010004860</t>
  </si>
  <si>
    <t>5010004880</t>
  </si>
  <si>
    <t>5010007033</t>
  </si>
  <si>
    <t>5010007191</t>
  </si>
  <si>
    <t>5010007194</t>
  </si>
  <si>
    <t>5010007195</t>
  </si>
  <si>
    <t>5010007201</t>
  </si>
  <si>
    <t>5010007204</t>
  </si>
  <si>
    <t>5010007580</t>
  </si>
  <si>
    <t>5010007581</t>
  </si>
  <si>
    <t>5010007584</t>
  </si>
  <si>
    <t>5010007600</t>
  </si>
  <si>
    <t>5010007601</t>
  </si>
  <si>
    <t>5010007604</t>
  </si>
  <si>
    <t>5010007610</t>
  </si>
  <si>
    <t>5010007614</t>
  </si>
  <si>
    <t>5010007750</t>
  </si>
  <si>
    <t>5010007751</t>
  </si>
  <si>
    <t>5010007754</t>
  </si>
  <si>
    <t>5010007820</t>
  </si>
  <si>
    <t>5010007822</t>
  </si>
  <si>
    <t>5010007823</t>
  </si>
  <si>
    <t>5010007824</t>
  </si>
  <si>
    <t>5010007941</t>
  </si>
  <si>
    <t>5010007944</t>
  </si>
  <si>
    <t>5010008062</t>
  </si>
  <si>
    <t>5010008070</t>
  </si>
  <si>
    <t>5010008071</t>
  </si>
  <si>
    <t>5010008072</t>
  </si>
  <si>
    <t>5010008075</t>
  </si>
  <si>
    <t>5010008076</t>
  </si>
  <si>
    <t>5010009616</t>
  </si>
  <si>
    <t>5010009800</t>
  </si>
  <si>
    <t>5010009810</t>
  </si>
  <si>
    <t>5010009820</t>
  </si>
  <si>
    <t>5010010001</t>
  </si>
  <si>
    <t>5010010940</t>
  </si>
  <si>
    <t>5010013021</t>
  </si>
  <si>
    <t>5010013022</t>
  </si>
  <si>
    <t>5010015000</t>
  </si>
  <si>
    <t>5050001000</t>
  </si>
  <si>
    <t>5050002505</t>
  </si>
  <si>
    <t>5050002700</t>
  </si>
  <si>
    <t>5050004010</t>
  </si>
  <si>
    <t>5050004100</t>
  </si>
  <si>
    <t>5050004240</t>
  </si>
  <si>
    <t>5050004260</t>
  </si>
  <si>
    <t>5050004313</t>
  </si>
  <si>
    <t>5050004710</t>
  </si>
  <si>
    <t>5050004720</t>
  </si>
  <si>
    <t>5050004730</t>
  </si>
  <si>
    <t>5050004770</t>
  </si>
  <si>
    <t>5050004780</t>
  </si>
  <si>
    <t>5050007600</t>
  </si>
  <si>
    <t>5050012400</t>
  </si>
  <si>
    <t>5050012840</t>
  </si>
  <si>
    <t>5050015000</t>
  </si>
  <si>
    <t>5060001000</t>
  </si>
  <si>
    <t>5060002120</t>
  </si>
  <si>
    <t>5060007070</t>
  </si>
  <si>
    <t>5060015000</t>
  </si>
  <si>
    <t>5090004800</t>
  </si>
  <si>
    <t>5300001000</t>
  </si>
  <si>
    <t>5300004540</t>
  </si>
  <si>
    <t>5300007460</t>
  </si>
  <si>
    <t>5300009040</t>
  </si>
  <si>
    <t>5300010000</t>
  </si>
  <si>
    <t>6010001000</t>
  </si>
  <si>
    <t>6010002020</t>
  </si>
  <si>
    <t>6010002030</t>
  </si>
  <si>
    <t>6010002041</t>
  </si>
  <si>
    <t>6010002050</t>
  </si>
  <si>
    <t>6010002063</t>
  </si>
  <si>
    <t>6010002110</t>
  </si>
  <si>
    <t>6010002130</t>
  </si>
  <si>
    <t>6010002150</t>
  </si>
  <si>
    <t>6010002170</t>
  </si>
  <si>
    <t>6010002192</t>
  </si>
  <si>
    <t>6010002260</t>
  </si>
  <si>
    <t>6010002480</t>
  </si>
  <si>
    <t>6010002601</t>
  </si>
  <si>
    <t>6010002700</t>
  </si>
  <si>
    <t>6010002800</t>
  </si>
  <si>
    <t>6010002870</t>
  </si>
  <si>
    <t>6010002880</t>
  </si>
  <si>
    <t>6010009013</t>
  </si>
  <si>
    <t>6010009020</t>
  </si>
  <si>
    <t>6010009100</t>
  </si>
  <si>
    <t>6010009224</t>
  </si>
  <si>
    <t>6010009251</t>
  </si>
  <si>
    <t>6010009312</t>
  </si>
  <si>
    <t>6010009321</t>
  </si>
  <si>
    <t>6010009341</t>
  </si>
  <si>
    <t>6010009450</t>
  </si>
  <si>
    <t>6010009601</t>
  </si>
  <si>
    <t>6010010000</t>
  </si>
  <si>
    <t>6010015000</t>
  </si>
  <si>
    <t>6020001000</t>
  </si>
  <si>
    <t>6020002044</t>
  </si>
  <si>
    <t>6020002104</t>
  </si>
  <si>
    <t>6020002207</t>
  </si>
  <si>
    <t>6020002235</t>
  </si>
  <si>
    <t>6020002420</t>
  </si>
  <si>
    <t>6020002602</t>
  </si>
  <si>
    <t>6020002700</t>
  </si>
  <si>
    <t>6020007113</t>
  </si>
  <si>
    <t>6020007720</t>
  </si>
  <si>
    <t>6020009033</t>
  </si>
  <si>
    <t>6020009105</t>
  </si>
  <si>
    <t>6020009470</t>
  </si>
  <si>
    <t>6020009490</t>
  </si>
  <si>
    <t>6020010000</t>
  </si>
  <si>
    <t>6020010010</t>
  </si>
  <si>
    <t>6020015000</t>
  </si>
  <si>
    <t>6060001000</t>
  </si>
  <si>
    <t>6060002700</t>
  </si>
  <si>
    <t>6060010000</t>
  </si>
  <si>
    <t>7010001000</t>
  </si>
  <si>
    <t>7010002320</t>
  </si>
  <si>
    <t>7010002550</t>
  </si>
  <si>
    <t>7010002570</t>
  </si>
  <si>
    <t>7010002700</t>
  </si>
  <si>
    <t>7010002701</t>
  </si>
  <si>
    <t>7010002710</t>
  </si>
  <si>
    <t>7010002750</t>
  </si>
  <si>
    <t>7010002840</t>
  </si>
  <si>
    <t>7010002870</t>
  </si>
  <si>
    <t>7010002880</t>
  </si>
  <si>
    <t>7010002900</t>
  </si>
  <si>
    <t>7010009530</t>
  </si>
  <si>
    <t>7010010000</t>
  </si>
  <si>
    <t>7010015000</t>
  </si>
  <si>
    <t>7020001000</t>
  </si>
  <si>
    <t>7020002702</t>
  </si>
  <si>
    <t>7020002710</t>
  </si>
  <si>
    <t>7020002800</t>
  </si>
  <si>
    <t>7020002870</t>
  </si>
  <si>
    <t>7020002900</t>
  </si>
  <si>
    <t>7020005910</t>
  </si>
  <si>
    <t>7020007151</t>
  </si>
  <si>
    <t>7020008200</t>
  </si>
  <si>
    <t>7020009650</t>
  </si>
  <si>
    <t>7020010000</t>
  </si>
  <si>
    <t>7020015000</t>
  </si>
  <si>
    <t>7030001000</t>
  </si>
  <si>
    <t>7030002003</t>
  </si>
  <si>
    <t>7030002870</t>
  </si>
  <si>
    <t>7030010000</t>
  </si>
  <si>
    <t>7030015000</t>
  </si>
  <si>
    <t>7040001000</t>
  </si>
  <si>
    <t>7040002003</t>
  </si>
  <si>
    <t>7040002860</t>
  </si>
  <si>
    <t>7040002870</t>
  </si>
  <si>
    <t>7040002900</t>
  </si>
  <si>
    <t>7040010000</t>
  </si>
  <si>
    <t>7040015000</t>
  </si>
  <si>
    <t>7050001000</t>
  </si>
  <si>
    <t>7050002003</t>
  </si>
  <si>
    <t>7050002860</t>
  </si>
  <si>
    <t>7050002870</t>
  </si>
  <si>
    <t>7050010000</t>
  </si>
  <si>
    <t>7050015000</t>
  </si>
  <si>
    <t>7060001000</t>
  </si>
  <si>
    <t>7060002003</t>
  </si>
  <si>
    <t>7060002860</t>
  </si>
  <si>
    <t>7060002870</t>
  </si>
  <si>
    <t>7060015000</t>
  </si>
  <si>
    <t>7070001000</t>
  </si>
  <si>
    <t>7070002003</t>
  </si>
  <si>
    <t>7070002860</t>
  </si>
  <si>
    <t>7070002870</t>
  </si>
  <si>
    <t>7070002880</t>
  </si>
  <si>
    <t>7070002900</t>
  </si>
  <si>
    <t>7070015000</t>
  </si>
  <si>
    <t>7080001000</t>
  </si>
  <si>
    <t>7080002003</t>
  </si>
  <si>
    <t>7080002860</t>
  </si>
  <si>
    <t>7080002870</t>
  </si>
  <si>
    <t>7080010000</t>
  </si>
  <si>
    <t>7080015000</t>
  </si>
  <si>
    <t>7090001000</t>
  </si>
  <si>
    <t>7090002710</t>
  </si>
  <si>
    <t>7090002840</t>
  </si>
  <si>
    <t>7090002870</t>
  </si>
  <si>
    <t>7090015000</t>
  </si>
  <si>
    <t>7110002711</t>
  </si>
  <si>
    <t>7110002861</t>
  </si>
  <si>
    <t>7110002871</t>
  </si>
  <si>
    <t>7110015002</t>
  </si>
  <si>
    <t>7160001000</t>
  </si>
  <si>
    <t>7160002460</t>
  </si>
  <si>
    <t>7160002710</t>
  </si>
  <si>
    <t>7160002840</t>
  </si>
  <si>
    <t>7160010000</t>
  </si>
  <si>
    <t>7160015000</t>
  </si>
  <si>
    <t>7170015000</t>
  </si>
  <si>
    <t>7180001000</t>
  </si>
  <si>
    <t>7180002460</t>
  </si>
  <si>
    <t>7180002710</t>
  </si>
  <si>
    <t>7180002840</t>
  </si>
  <si>
    <t>7180002870</t>
  </si>
  <si>
    <t>7180010000</t>
  </si>
  <si>
    <t>7180015000</t>
  </si>
  <si>
    <t>7190015000</t>
  </si>
  <si>
    <t>7200001000</t>
  </si>
  <si>
    <t>7200002003</t>
  </si>
  <si>
    <t>7200002700</t>
  </si>
  <si>
    <t>7200002750</t>
  </si>
  <si>
    <t>7200002800</t>
  </si>
  <si>
    <t>7200007390</t>
  </si>
  <si>
    <t>7200008200</t>
  </si>
  <si>
    <t>7200009081</t>
  </si>
  <si>
    <t>7200009650</t>
  </si>
  <si>
    <t>7200010000</t>
  </si>
  <si>
    <t>7200015000</t>
  </si>
  <si>
    <t>7210001000</t>
  </si>
  <si>
    <t>7210015000</t>
  </si>
  <si>
    <t>7230001000</t>
  </si>
  <si>
    <t>7230002003</t>
  </si>
  <si>
    <t>7230002870</t>
  </si>
  <si>
    <t>7230010000</t>
  </si>
  <si>
    <t>7230015000</t>
  </si>
  <si>
    <t>7240001000</t>
  </si>
  <si>
    <t>7240002003</t>
  </si>
  <si>
    <t>7240002860</t>
  </si>
  <si>
    <t>7240002880</t>
  </si>
  <si>
    <t>7240015000</t>
  </si>
  <si>
    <t>7250001000</t>
  </si>
  <si>
    <t>7250002003</t>
  </si>
  <si>
    <t>7250002870</t>
  </si>
  <si>
    <t>7250010000</t>
  </si>
  <si>
    <t>7250015000</t>
  </si>
  <si>
    <t>7260002003</t>
  </si>
  <si>
    <t>7260002860</t>
  </si>
  <si>
    <t>7260002870</t>
  </si>
  <si>
    <t>7260002880</t>
  </si>
  <si>
    <t>7260010000</t>
  </si>
  <si>
    <t>7260015000</t>
  </si>
  <si>
    <t>7280001000</t>
  </si>
  <si>
    <t>7280002003</t>
  </si>
  <si>
    <t>7280002870</t>
  </si>
  <si>
    <t>7280015000</t>
  </si>
  <si>
    <t>7290001000</t>
  </si>
  <si>
    <t>7290002003</t>
  </si>
  <si>
    <t>7290002880</t>
  </si>
  <si>
    <t>7290002900</t>
  </si>
  <si>
    <t>7290015000</t>
  </si>
  <si>
    <t>7300015000</t>
  </si>
  <si>
    <t>7330001000</t>
  </si>
  <si>
    <t>7330002460</t>
  </si>
  <si>
    <t>7330002710</t>
  </si>
  <si>
    <t>7330002840</t>
  </si>
  <si>
    <t>7330002870</t>
  </si>
  <si>
    <t>7330010000</t>
  </si>
  <si>
    <t>7330015000</t>
  </si>
  <si>
    <t>7340001000</t>
  </si>
  <si>
    <t>7340002460</t>
  </si>
  <si>
    <t>7340002710</t>
  </si>
  <si>
    <t>7340002840</t>
  </si>
  <si>
    <t>7340002870</t>
  </si>
  <si>
    <t>7340002900</t>
  </si>
  <si>
    <t>7340010000</t>
  </si>
  <si>
    <t>7340015000</t>
  </si>
  <si>
    <t>7350001000</t>
  </si>
  <si>
    <t>7350002710</t>
  </si>
  <si>
    <t>7350002840</t>
  </si>
  <si>
    <t>7350002870</t>
  </si>
  <si>
    <t>7350002900</t>
  </si>
  <si>
    <t>7350015000</t>
  </si>
  <si>
    <t>7370001000</t>
  </si>
  <si>
    <t>7370002460</t>
  </si>
  <si>
    <t>7370002840</t>
  </si>
  <si>
    <t>7370002870</t>
  </si>
  <si>
    <t>7370010000</t>
  </si>
  <si>
    <t>7370015000</t>
  </si>
  <si>
    <t>7380001000</t>
  </si>
  <si>
    <t>7380002003</t>
  </si>
  <si>
    <t>7380002860</t>
  </si>
  <si>
    <t>7380010000</t>
  </si>
  <si>
    <t>7380015000</t>
  </si>
  <si>
    <t>7390001000</t>
  </si>
  <si>
    <t>7390002003</t>
  </si>
  <si>
    <t>7390002860</t>
  </si>
  <si>
    <t>7390002870</t>
  </si>
  <si>
    <t>7390015000</t>
  </si>
  <si>
    <t>7410001000</t>
  </si>
  <si>
    <t>7410002710</t>
  </si>
  <si>
    <t>7410002840</t>
  </si>
  <si>
    <t>7410002870</t>
  </si>
  <si>
    <t>7410002900</t>
  </si>
  <si>
    <t>7410015000</t>
  </si>
  <si>
    <t>7420001000</t>
  </si>
  <si>
    <t>7420002840</t>
  </si>
  <si>
    <t>7420010000</t>
  </si>
  <si>
    <t>7420015000</t>
  </si>
  <si>
    <t>7430001000</t>
  </si>
  <si>
    <t>7430002710</t>
  </si>
  <si>
    <t>7430002743</t>
  </si>
  <si>
    <t>7430002840</t>
  </si>
  <si>
    <t>7430002860</t>
  </si>
  <si>
    <t>7430002870</t>
  </si>
  <si>
    <t>7430002900</t>
  </si>
  <si>
    <t>7430015000</t>
  </si>
  <si>
    <t>7440001000</t>
  </si>
  <si>
    <t>7440002710</t>
  </si>
  <si>
    <t>7440002840</t>
  </si>
  <si>
    <t>7440015000</t>
  </si>
  <si>
    <t>7450001000</t>
  </si>
  <si>
    <t>7450002460</t>
  </si>
  <si>
    <t>7450002710</t>
  </si>
  <si>
    <t>7450002840</t>
  </si>
  <si>
    <t>7450002870</t>
  </si>
  <si>
    <t>7450010000</t>
  </si>
  <si>
    <t>7450015000</t>
  </si>
  <si>
    <t>7470001000</t>
  </si>
  <si>
    <t>7470002710</t>
  </si>
  <si>
    <t>7470002840</t>
  </si>
  <si>
    <t>7470002900</t>
  </si>
  <si>
    <t>7470015000</t>
  </si>
  <si>
    <t>7480001000</t>
  </si>
  <si>
    <t>7480002003</t>
  </si>
  <si>
    <t>7480015000</t>
  </si>
  <si>
    <t>7490001000</t>
  </si>
  <si>
    <t>7490002710</t>
  </si>
  <si>
    <t>7490002840</t>
  </si>
  <si>
    <t>7490002860</t>
  </si>
  <si>
    <t>7490002870</t>
  </si>
  <si>
    <t>7490002900</t>
  </si>
  <si>
    <t>7490015000</t>
  </si>
  <si>
    <t>7510001000</t>
  </si>
  <si>
    <t>7510002751</t>
  </si>
  <si>
    <t>7510010000</t>
  </si>
  <si>
    <t>7510015000</t>
  </si>
  <si>
    <t>7520001000</t>
  </si>
  <si>
    <t>7520002460</t>
  </si>
  <si>
    <t>7520002710</t>
  </si>
  <si>
    <t>7520002840</t>
  </si>
  <si>
    <t>7520002870</t>
  </si>
  <si>
    <t>7520002900</t>
  </si>
  <si>
    <t>7520010000</t>
  </si>
  <si>
    <t>7520015000</t>
  </si>
  <si>
    <t>7530001000</t>
  </si>
  <si>
    <t>7530002460</t>
  </si>
  <si>
    <t>7530002710</t>
  </si>
  <si>
    <t>7530002840</t>
  </si>
  <si>
    <t>7530002870</t>
  </si>
  <si>
    <t>7530002900</t>
  </si>
  <si>
    <t>7530010000</t>
  </si>
  <si>
    <t>7530015000</t>
  </si>
  <si>
    <t>7540001000</t>
  </si>
  <si>
    <t>7540002710</t>
  </si>
  <si>
    <t>7540002840</t>
  </si>
  <si>
    <t>7540002900</t>
  </si>
  <si>
    <t>7540015000</t>
  </si>
  <si>
    <t>7560001000</t>
  </si>
  <si>
    <t>7560002190</t>
  </si>
  <si>
    <t>7560002300</t>
  </si>
  <si>
    <t>7560002460</t>
  </si>
  <si>
    <t>7560002710</t>
  </si>
  <si>
    <t>7560002756</t>
  </si>
  <si>
    <t>7560002840</t>
  </si>
  <si>
    <t>7560002870</t>
  </si>
  <si>
    <t>7560002900</t>
  </si>
  <si>
    <t>7560010000</t>
  </si>
  <si>
    <t>7560015000</t>
  </si>
  <si>
    <t>7570001000</t>
  </si>
  <si>
    <t>7570002710</t>
  </si>
  <si>
    <t>7570002840</t>
  </si>
  <si>
    <t>7570002870</t>
  </si>
  <si>
    <t>7570015000</t>
  </si>
  <si>
    <t>7600001000</t>
  </si>
  <si>
    <t>7600002710</t>
  </si>
  <si>
    <t>7600002840</t>
  </si>
  <si>
    <t>7600002870</t>
  </si>
  <si>
    <t>7600015000</t>
  </si>
  <si>
    <t>7610001000</t>
  </si>
  <si>
    <t>7610002460</t>
  </si>
  <si>
    <t>7610002710</t>
  </si>
  <si>
    <t>7610002840</t>
  </si>
  <si>
    <t>7610002870</t>
  </si>
  <si>
    <t>7610010000</t>
  </si>
  <si>
    <t>7610015000</t>
  </si>
  <si>
    <t>7650001000</t>
  </si>
  <si>
    <t>7650002022</t>
  </si>
  <si>
    <t>7650002043</t>
  </si>
  <si>
    <t>7650002083</t>
  </si>
  <si>
    <t>7650002169</t>
  </si>
  <si>
    <t>7650002353</t>
  </si>
  <si>
    <t>7650002370</t>
  </si>
  <si>
    <t>7650002390</t>
  </si>
  <si>
    <t>7650002700</t>
  </si>
  <si>
    <t>7650002720</t>
  </si>
  <si>
    <t>7650002730</t>
  </si>
  <si>
    <t>7650002765</t>
  </si>
  <si>
    <t>7650002870</t>
  </si>
  <si>
    <t>7650007260</t>
  </si>
  <si>
    <t>7650009114</t>
  </si>
  <si>
    <t>7650009140</t>
  </si>
  <si>
    <t>7650009255</t>
  </si>
  <si>
    <t>7650009660</t>
  </si>
  <si>
    <t>7650009765</t>
  </si>
  <si>
    <t>7650010000</t>
  </si>
  <si>
    <t>7650010970</t>
  </si>
  <si>
    <t>7650015000</t>
  </si>
  <si>
    <t>7660001000</t>
  </si>
  <si>
    <t>7660010000</t>
  </si>
  <si>
    <t>7670001000</t>
  </si>
  <si>
    <t>7670002052</t>
  </si>
  <si>
    <t>7670002460</t>
  </si>
  <si>
    <t>7670002710</t>
  </si>
  <si>
    <t>7670002767</t>
  </si>
  <si>
    <t>7670002840</t>
  </si>
  <si>
    <t>7670002870</t>
  </si>
  <si>
    <t>7670002880</t>
  </si>
  <si>
    <t>7670002900</t>
  </si>
  <si>
    <t>7670009530</t>
  </si>
  <si>
    <t>7670010000</t>
  </si>
  <si>
    <t>7670015000</t>
  </si>
  <si>
    <t>7680001000</t>
  </si>
  <si>
    <t>7680002710</t>
  </si>
  <si>
    <t>7680002840</t>
  </si>
  <si>
    <t>7680002870</t>
  </si>
  <si>
    <t>7680002900</t>
  </si>
  <si>
    <t>7680015000</t>
  </si>
  <si>
    <t>7690001000</t>
  </si>
  <si>
    <t>7690002460</t>
  </si>
  <si>
    <t>7690002710</t>
  </si>
  <si>
    <t>7690002840</t>
  </si>
  <si>
    <t>7690002870</t>
  </si>
  <si>
    <t>7690002900</t>
  </si>
  <si>
    <t>7690010000</t>
  </si>
  <si>
    <t>7690015000</t>
  </si>
  <si>
    <t>7700001000</t>
  </si>
  <si>
    <t>7700002710</t>
  </si>
  <si>
    <t>7700002840</t>
  </si>
  <si>
    <t>7700002860</t>
  </si>
  <si>
    <t>7700002870</t>
  </si>
  <si>
    <t>7700002900</t>
  </si>
  <si>
    <t>7700015000</t>
  </si>
  <si>
    <t>7710001000</t>
  </si>
  <si>
    <t>7710002460</t>
  </si>
  <si>
    <t>7710002710</t>
  </si>
  <si>
    <t>7710002840</t>
  </si>
  <si>
    <t>7710002870</t>
  </si>
  <si>
    <t>7710002900</t>
  </si>
  <si>
    <t>7710010000</t>
  </si>
  <si>
    <t>7710015000</t>
  </si>
  <si>
    <t>7720001000</t>
  </si>
  <si>
    <t>7720002710</t>
  </si>
  <si>
    <t>7720002840</t>
  </si>
  <si>
    <t>7720002900</t>
  </si>
  <si>
    <t>7720015000</t>
  </si>
  <si>
    <t>7730001000</t>
  </si>
  <si>
    <t>7730002710</t>
  </si>
  <si>
    <t>7730002840</t>
  </si>
  <si>
    <t>7730002900</t>
  </si>
  <si>
    <t>7730015000</t>
  </si>
  <si>
    <t>7740001000</t>
  </si>
  <si>
    <t>7740002460</t>
  </si>
  <si>
    <t>7740002710</t>
  </si>
  <si>
    <t>7740002840</t>
  </si>
  <si>
    <t>7740002860</t>
  </si>
  <si>
    <t>7740002870</t>
  </si>
  <si>
    <t>7740010000</t>
  </si>
  <si>
    <t>7740015000</t>
  </si>
  <si>
    <t>7750001000</t>
  </si>
  <si>
    <t>7750002460</t>
  </si>
  <si>
    <t>7750002840</t>
  </si>
  <si>
    <t>7750002870</t>
  </si>
  <si>
    <t>7750002900</t>
  </si>
  <si>
    <t>7750010000</t>
  </si>
  <si>
    <t>7750015000</t>
  </si>
  <si>
    <t>7760001000</t>
  </si>
  <si>
    <t>7760002710</t>
  </si>
  <si>
    <t>7760002840</t>
  </si>
  <si>
    <t>7760002870</t>
  </si>
  <si>
    <t>7760002900</t>
  </si>
  <si>
    <t>7760015000</t>
  </si>
  <si>
    <t>7770001000</t>
  </si>
  <si>
    <t>7770002700</t>
  </si>
  <si>
    <t>7770002777</t>
  </si>
  <si>
    <t>7770002800</t>
  </si>
  <si>
    <t>7770002870</t>
  </si>
  <si>
    <t>7770008200</t>
  </si>
  <si>
    <t>7770009034</t>
  </si>
  <si>
    <t>7770009650</t>
  </si>
  <si>
    <t>7770010000</t>
  </si>
  <si>
    <t>7770015000</t>
  </si>
  <si>
    <t>7780001000</t>
  </si>
  <si>
    <t>7780002820</t>
  </si>
  <si>
    <t>7780002870</t>
  </si>
  <si>
    <t>7780008200</t>
  </si>
  <si>
    <t>7780009650</t>
  </si>
  <si>
    <t>7780010000</t>
  </si>
  <si>
    <t>7780015000</t>
  </si>
  <si>
    <t>7850001000</t>
  </si>
  <si>
    <t>7850002840</t>
  </si>
  <si>
    <t>7850002900</t>
  </si>
  <si>
    <t>7850015000</t>
  </si>
  <si>
    <t>7860001000</t>
  </si>
  <si>
    <t>7860015000</t>
  </si>
  <si>
    <t>7900001000</t>
  </si>
  <si>
    <t>7900002003</t>
  </si>
  <si>
    <t>7900009082</t>
  </si>
  <si>
    <t>7900010000</t>
  </si>
  <si>
    <t>7920001000</t>
  </si>
  <si>
    <t>7920002003</t>
  </si>
  <si>
    <t>7920002860</t>
  </si>
  <si>
    <t>7920002870</t>
  </si>
  <si>
    <t>7920002880</t>
  </si>
  <si>
    <t>7920002900</t>
  </si>
  <si>
    <t>7920010000</t>
  </si>
  <si>
    <t>7930001000</t>
  </si>
  <si>
    <t>7930002003</t>
  </si>
  <si>
    <t>7930002860</t>
  </si>
  <si>
    <t>7930002870</t>
  </si>
  <si>
    <t>7930002880</t>
  </si>
  <si>
    <t>7930002900</t>
  </si>
  <si>
    <t>7930010000</t>
  </si>
  <si>
    <t>7940001000</t>
  </si>
  <si>
    <t>7940002870</t>
  </si>
  <si>
    <t>7940015000</t>
  </si>
  <si>
    <t>7950002300</t>
  </si>
  <si>
    <t>7950002550</t>
  </si>
  <si>
    <t>7950010000</t>
  </si>
  <si>
    <t>7990001000</t>
  </si>
  <si>
    <t>7990002052</t>
  </si>
  <si>
    <t>7990002190</t>
  </si>
  <si>
    <t>7990002300</t>
  </si>
  <si>
    <t>7990002320</t>
  </si>
  <si>
    <t>7990002460</t>
  </si>
  <si>
    <t>7990002550</t>
  </si>
  <si>
    <t>7990002570</t>
  </si>
  <si>
    <t>7990002701</t>
  </si>
  <si>
    <t>7990002799</t>
  </si>
  <si>
    <t>7990002840</t>
  </si>
  <si>
    <t>7990002860</t>
  </si>
  <si>
    <t>7990002870</t>
  </si>
  <si>
    <t>7990002880</t>
  </si>
  <si>
    <t>7990002900</t>
  </si>
  <si>
    <t>7990007390</t>
  </si>
  <si>
    <t>7990007799</t>
  </si>
  <si>
    <t>7990008200</t>
  </si>
  <si>
    <t>7990009340</t>
  </si>
  <si>
    <t>7990009530</t>
  </si>
  <si>
    <t>7990009650</t>
  </si>
  <si>
    <t>7990010000</t>
  </si>
  <si>
    <t>7990012010</t>
  </si>
  <si>
    <t>8200001000</t>
  </si>
  <si>
    <t>8200002700</t>
  </si>
  <si>
    <t>8200002821</t>
  </si>
  <si>
    <t>8340001000</t>
  </si>
  <si>
    <t>8340002700</t>
  </si>
  <si>
    <t>8360002836</t>
  </si>
  <si>
    <t>8360015000</t>
  </si>
  <si>
    <t>8370001000</t>
  </si>
  <si>
    <t>8390001000</t>
  </si>
  <si>
    <t>8390002700</t>
  </si>
  <si>
    <t>8390010000</t>
  </si>
  <si>
    <t>8400001000</t>
  </si>
  <si>
    <t>8410001000</t>
  </si>
  <si>
    <t>8410004610</t>
  </si>
  <si>
    <t>8410004660</t>
  </si>
  <si>
    <t>8410004710</t>
  </si>
  <si>
    <t>8410004750</t>
  </si>
  <si>
    <t>8410010000</t>
  </si>
  <si>
    <t>8410015000</t>
  </si>
  <si>
    <t>8420001000</t>
  </si>
  <si>
    <t>8420002700</t>
  </si>
  <si>
    <t>8440001000</t>
  </si>
  <si>
    <t>8440002700</t>
  </si>
  <si>
    <t>8450001000</t>
  </si>
  <si>
    <t>8450002845</t>
  </si>
  <si>
    <t>8470001000</t>
  </si>
  <si>
    <t>8470002700</t>
  </si>
  <si>
    <t>8480001000</t>
  </si>
  <si>
    <t>8480002700</t>
  </si>
  <si>
    <t>8480002848</t>
  </si>
  <si>
    <t>8480002870</t>
  </si>
  <si>
    <t>8480015000</t>
  </si>
  <si>
    <t>8510009322</t>
  </si>
  <si>
    <t>8510009420</t>
  </si>
  <si>
    <t>8510009880</t>
  </si>
  <si>
    <t>8510015003</t>
  </si>
  <si>
    <t>8520001000</t>
  </si>
  <si>
    <t>8520009430</t>
  </si>
  <si>
    <t>8520010007</t>
  </si>
  <si>
    <t>8580001000</t>
  </si>
  <si>
    <t>8590001000</t>
  </si>
  <si>
    <t>8590002700</t>
  </si>
  <si>
    <t>8590002859</t>
  </si>
  <si>
    <t>8600001000</t>
  </si>
  <si>
    <t>8620001000</t>
  </si>
  <si>
    <t>8630001000</t>
  </si>
  <si>
    <t>8640001000</t>
  </si>
  <si>
    <t>8650001000</t>
  </si>
  <si>
    <t>8670001000</t>
  </si>
  <si>
    <t>8670009044</t>
  </si>
  <si>
    <t>8700002004</t>
  </si>
  <si>
    <t>8710001000</t>
  </si>
  <si>
    <t>8720001000</t>
  </si>
  <si>
    <t>8720002072</t>
  </si>
  <si>
    <t>8720002700</t>
  </si>
  <si>
    <t>8750001000</t>
  </si>
  <si>
    <t>8760001000</t>
  </si>
  <si>
    <t>8760002700</t>
  </si>
  <si>
    <t>8770001000</t>
  </si>
  <si>
    <t>8850001000</t>
  </si>
  <si>
    <t>8850008171</t>
  </si>
  <si>
    <t>9120001000</t>
  </si>
  <si>
    <t>9120002700</t>
  </si>
  <si>
    <t>9120002912</t>
  </si>
  <si>
    <t>9120008200</t>
  </si>
  <si>
    <t>9120009410</t>
  </si>
  <si>
    <t>9120009912</t>
  </si>
  <si>
    <t>9120010000</t>
  </si>
  <si>
    <t>9120015000</t>
  </si>
  <si>
    <t>9130001000</t>
  </si>
  <si>
    <t>9130002700</t>
  </si>
  <si>
    <t>9130009410</t>
  </si>
  <si>
    <t>9200001000</t>
  </si>
  <si>
    <t>9210001000</t>
  </si>
  <si>
    <t>9220001000</t>
  </si>
  <si>
    <t>9220002922</t>
  </si>
  <si>
    <t>9220007922</t>
  </si>
  <si>
    <t>9220009410</t>
  </si>
  <si>
    <t>9220010000</t>
  </si>
  <si>
    <t>9220015000</t>
  </si>
  <si>
    <t>9340001000</t>
  </si>
  <si>
    <t>9340009510</t>
  </si>
  <si>
    <t>9350001000</t>
  </si>
  <si>
    <t>9350008170</t>
  </si>
  <si>
    <t>9360001000</t>
  </si>
  <si>
    <t>9370001000</t>
  </si>
  <si>
    <t>9370002937</t>
  </si>
  <si>
    <t>9370008170</t>
  </si>
  <si>
    <t>9370009513</t>
  </si>
  <si>
    <t>9370015000</t>
  </si>
  <si>
    <t>9380001000</t>
  </si>
  <si>
    <t>9380002938</t>
  </si>
  <si>
    <t>9380008170</t>
  </si>
  <si>
    <t>9410008170</t>
  </si>
  <si>
    <t>9420001000</t>
  </si>
  <si>
    <t>9420002942</t>
  </si>
  <si>
    <t>9420008200</t>
  </si>
  <si>
    <t>9420010000</t>
  </si>
  <si>
    <t>9420015000</t>
  </si>
  <si>
    <t>9480001000</t>
  </si>
  <si>
    <t>9480002948</t>
  </si>
  <si>
    <t>9480003300</t>
  </si>
  <si>
    <t>9480008170</t>
  </si>
  <si>
    <t>9490001000</t>
  </si>
  <si>
    <t>9490003000</t>
  </si>
  <si>
    <t>9490007909</t>
  </si>
  <si>
    <t>9490008170</t>
  </si>
  <si>
    <t>9490008200</t>
  </si>
  <si>
    <t>9490008949</t>
  </si>
  <si>
    <t>9490009650</t>
  </si>
  <si>
    <t>9490009949</t>
  </si>
  <si>
    <t>9490010000</t>
  </si>
  <si>
    <t>9570001000</t>
  </si>
  <si>
    <t>9570002315</t>
  </si>
  <si>
    <t>9570002820</t>
  </si>
  <si>
    <t>9570002957</t>
  </si>
  <si>
    <t>9570010000</t>
  </si>
  <si>
    <t>9600001000</t>
  </si>
  <si>
    <t>9600002180</t>
  </si>
  <si>
    <t>9600002710</t>
  </si>
  <si>
    <t>9600002960</t>
  </si>
  <si>
    <t>9600010000</t>
  </si>
  <si>
    <t>9600015000</t>
  </si>
  <si>
    <t>9610001000</t>
  </si>
  <si>
    <t>9610002700</t>
  </si>
  <si>
    <t>9610002820</t>
  </si>
  <si>
    <t>9610002870</t>
  </si>
  <si>
    <t>9610010000</t>
  </si>
  <si>
    <t>9610015000</t>
  </si>
  <si>
    <t>9710001000</t>
  </si>
  <si>
    <t>9870001000</t>
  </si>
  <si>
    <t>9900001000</t>
  </si>
  <si>
    <t>9920001000</t>
  </si>
  <si>
    <t>9930008200</t>
  </si>
  <si>
    <t>9940007020</t>
  </si>
  <si>
    <t>9940007320</t>
  </si>
  <si>
    <t>9940007690</t>
  </si>
  <si>
    <t>9940007710</t>
  </si>
  <si>
    <t>9940007740</t>
  </si>
  <si>
    <t>9940007760</t>
  </si>
  <si>
    <t>9940007770</t>
  </si>
  <si>
    <t>9940007800</t>
  </si>
  <si>
    <t>9940007810</t>
  </si>
  <si>
    <t>9940007825</t>
  </si>
  <si>
    <t>9940008994</t>
  </si>
  <si>
    <t>9950001000</t>
  </si>
  <si>
    <t>9950003000</t>
  </si>
  <si>
    <t>9950007390</t>
  </si>
  <si>
    <t>9950007995</t>
  </si>
  <si>
    <t>9960001000</t>
  </si>
  <si>
    <t>9960004740</t>
  </si>
  <si>
    <t>9970001000</t>
  </si>
  <si>
    <t>9970002010</t>
  </si>
  <si>
    <t>9970002160</t>
  </si>
  <si>
    <t>9970002670</t>
  </si>
  <si>
    <t>9970002997</t>
  </si>
  <si>
    <t>9970007020</t>
  </si>
  <si>
    <t>9970007570</t>
  </si>
  <si>
    <t>9970007997</t>
  </si>
  <si>
    <t>9970009070</t>
  </si>
  <si>
    <t>9970009530</t>
  </si>
  <si>
    <t>9970009660</t>
  </si>
  <si>
    <t>9970015000</t>
  </si>
  <si>
    <t>9980001000</t>
  </si>
  <si>
    <t>9990001000</t>
  </si>
  <si>
    <t>9990005001</t>
  </si>
  <si>
    <t>9990005330</t>
  </si>
  <si>
    <t>9990005360</t>
  </si>
  <si>
    <t>9990005370</t>
  </si>
  <si>
    <t>9990005881</t>
  </si>
  <si>
    <t>9990007020</t>
  </si>
  <si>
    <t>9990010003</t>
  </si>
  <si>
    <r>
      <t xml:space="preserve">If there is a </t>
    </r>
    <r>
      <rPr>
        <i/>
        <sz val="11"/>
        <rFont val="Calibri Light"/>
        <family val="1"/>
        <scheme val="major"/>
      </rPr>
      <t>Code of Virginia,</t>
    </r>
    <r>
      <rPr>
        <sz val="11"/>
        <rFont val="Calibri Light"/>
        <family val="1"/>
        <scheme val="major"/>
      </rPr>
      <t xml:space="preserve"> Appropriation Act and/or other statutory cite reference listed in the description, is it accurate?
</t>
    </r>
  </si>
  <si>
    <r>
      <t xml:space="preserve">If no, provide revised </t>
    </r>
    <r>
      <rPr>
        <i/>
        <sz val="11"/>
        <rFont val="Calibri Light"/>
        <family val="1"/>
        <scheme val="major"/>
      </rPr>
      <t>Code of VA</t>
    </r>
    <r>
      <rPr>
        <sz val="11"/>
        <rFont val="Calibri Light"/>
        <family val="1"/>
        <scheme val="major"/>
      </rPr>
      <t xml:space="preserve">, Appropriation Act and/or other statutory cite references. </t>
    </r>
    <r>
      <rPr>
        <b/>
        <sz val="11"/>
        <rFont val="Calibri Light"/>
        <family val="1"/>
        <scheme val="major"/>
      </rPr>
      <t>Note</t>
    </r>
    <r>
      <rPr>
        <sz val="11"/>
        <rFont val="Calibri Light"/>
        <family val="1"/>
        <scheme val="major"/>
      </rPr>
      <t xml:space="preserve">: </t>
    </r>
    <r>
      <rPr>
        <b/>
        <sz val="11"/>
        <rFont val="Calibri Light"/>
        <family val="1"/>
        <scheme val="major"/>
      </rPr>
      <t>There is no need to add/provide a citation if one does not already exist in the fund's description.</t>
    </r>
    <r>
      <rPr>
        <sz val="11"/>
        <rFont val="Calibri Light"/>
        <family val="1"/>
        <scheme val="major"/>
      </rPr>
      <t xml:space="preserve">
</t>
    </r>
  </si>
  <si>
    <r>
      <t xml:space="preserve">Please provide the fund's specific purpose that is set out in the </t>
    </r>
    <r>
      <rPr>
        <i/>
        <sz val="11"/>
        <rFont val="Calibri Light"/>
        <family val="1"/>
        <scheme val="major"/>
      </rPr>
      <t>Code of VA</t>
    </r>
    <r>
      <rPr>
        <sz val="11"/>
        <rFont val="Calibri Light"/>
        <family val="1"/>
        <scheme val="major"/>
      </rPr>
      <t xml:space="preserve"> or Appropriation Act if prompted.</t>
    </r>
  </si>
  <si>
    <t>Does the fund retain its interest?</t>
  </si>
  <si>
    <t>Step 6</t>
  </si>
  <si>
    <t>1110009530</t>
  </si>
  <si>
    <t>1110009670</t>
  </si>
  <si>
    <t>1210010000</t>
  </si>
  <si>
    <t>1290007420</t>
  </si>
  <si>
    <t>1320002132</t>
  </si>
  <si>
    <t>1540004240</t>
  </si>
  <si>
    <t>1540004770</t>
  </si>
  <si>
    <t>1540007161</t>
  </si>
  <si>
    <t>1540009800</t>
  </si>
  <si>
    <t>1540009820</t>
  </si>
  <si>
    <t>1540009850</t>
  </si>
  <si>
    <t>1560009710</t>
  </si>
  <si>
    <t>1610009680</t>
  </si>
  <si>
    <t>1610009690</t>
  </si>
  <si>
    <t>1610009830</t>
  </si>
  <si>
    <t>1610009840</t>
  </si>
  <si>
    <t>1620002560</t>
  </si>
  <si>
    <t>1620007620</t>
  </si>
  <si>
    <t>1620009680</t>
  </si>
  <si>
    <t>1620009690</t>
  </si>
  <si>
    <t>1900009680</t>
  </si>
  <si>
    <t>1920009159</t>
  </si>
  <si>
    <t>2450007562</t>
  </si>
  <si>
    <t>2630005910</t>
  </si>
  <si>
    <t>2700001000</t>
  </si>
  <si>
    <t>2790003870</t>
  </si>
  <si>
    <t>2870003870</t>
  </si>
  <si>
    <t>2930002704</t>
  </si>
  <si>
    <t>3300002700</t>
  </si>
  <si>
    <t>4130015000</t>
  </si>
  <si>
    <t>4230009271</t>
  </si>
  <si>
    <t>5010008200</t>
  </si>
  <si>
    <t>5010009830</t>
  </si>
  <si>
    <t>5010009840</t>
  </si>
  <si>
    <t>5050009830</t>
  </si>
  <si>
    <t>5050009840</t>
  </si>
  <si>
    <t>5300009820</t>
  </si>
  <si>
    <t>5300009840</t>
  </si>
  <si>
    <t>5300009850</t>
  </si>
  <si>
    <t>6020009780</t>
  </si>
  <si>
    <t>6020009790</t>
  </si>
  <si>
    <t>7010002860</t>
  </si>
  <si>
    <t>7060010000</t>
  </si>
  <si>
    <t>7390002900</t>
  </si>
  <si>
    <t>7560009530</t>
  </si>
  <si>
    <t>7650002460</t>
  </si>
  <si>
    <t>7650009780</t>
  </si>
  <si>
    <t>8480010000</t>
  </si>
  <si>
    <t>9130009140</t>
  </si>
  <si>
    <t>9490002949</t>
  </si>
  <si>
    <t>9890007562</t>
  </si>
  <si>
    <t>Funding is solely from General Fund Transfer</t>
  </si>
  <si>
    <t>The fund is only used to hold DOA payroll garnishments.  SCC transfers those funds to the appropriate fund when they notice money in the fund.  This fund should always have a zero balance.</t>
  </si>
  <si>
    <t>Establish a separate fund detail for the administrative costs of the new local health insurance option.</t>
  </si>
  <si>
    <t>This fund accounts for line of duty OPEB activity. Chapter 836, Item 269. Per the Appropr Act, "the funds of the Line of Duty Act Fund shall be deemed separate and independent trust funds, shall be segregated and accounted for separately from all other funds of the Commonwealth, and shall be invested and administered solely in the interests of the covered employees and beneficiaries thereof.</t>
  </si>
  <si>
    <t>The House and Senate Budget Conference report Item 428 #2c – Proceeds from the sale of real estate owned by the Commonwealth will be deposited in the Virginia Research Investment Fund, a new fund created by HB 1343. Money in the fund will be invested alongside VRS trust funds. VRS will be reimbursed for related expenses incurred. This is similar to VRS’ investment of other specialized funds, such as the Commonwealth Health Research Fund.</t>
  </si>
  <si>
    <t>This fund is used to accept donations from the Virginia War Memorial Foundation for construction expansion.</t>
  </si>
  <si>
    <t>Build America Bonds Fund - ARRA - Fund used to capture transactions for Build America Bond Fund  related to NVTD debt service.</t>
  </si>
  <si>
    <t>Build America Bonds Fund - ARRA - Fund used to capture transactions for Build America Bond Fund Capital Projects Revenue Bd.</t>
  </si>
  <si>
    <t>Instructions</t>
  </si>
  <si>
    <t>General Information</t>
  </si>
  <si>
    <t>Step 1</t>
  </si>
  <si>
    <t>If the Fund Description is blank, please provide the fund's purpose/use.</t>
  </si>
  <si>
    <t>Step 2</t>
  </si>
  <si>
    <t>Answer Yes or No as to whether your agency has correctly recorded the activity in the applicable fund based on the fund's description.</t>
  </si>
  <si>
    <t>Step 2a</t>
  </si>
  <si>
    <t>If the answer to Step 2 is No, please explain why the activity reported in the applicable fund conflicts with the fund's description.</t>
  </si>
  <si>
    <t>Step 3</t>
  </si>
  <si>
    <t>If there is a Code of Virginia, Appropriation Act, and/or other statutory cite reference included in the fund description answer Yes or No as to whether it is accurate.  If there are no Code of Virginia, Appropriation Act, and/or statutory cites in the fund description then answer N/A.</t>
  </si>
  <si>
    <t>Step 3a</t>
  </si>
  <si>
    <r>
      <t xml:space="preserve">If the answer to Step 3 is No, please provide revised Code of Virginia, Appropriation Act, and/or other statutory cite references. </t>
    </r>
    <r>
      <rPr>
        <b/>
        <sz val="11"/>
        <color rgb="FFFF0000"/>
        <rFont val="Calibri"/>
        <family val="2"/>
      </rPr>
      <t>Please do not provide a citation if one does not already exist in the fund's description.</t>
    </r>
  </si>
  <si>
    <t>Information regarding Steps  4 &amp; 5</t>
  </si>
  <si>
    <r>
      <t xml:space="preserve">The purpose of Steps 4 and 5 is to verify that the GASB 54 classification that DOA currently has for each fund is correct. 
 </t>
    </r>
    <r>
      <rPr>
        <b/>
        <sz val="11"/>
        <color theme="1"/>
        <rFont val="Calibri"/>
        <family val="2"/>
      </rPr>
      <t>Step 4</t>
    </r>
    <r>
      <rPr>
        <sz val="11"/>
        <color theme="1"/>
        <rFont val="Calibri"/>
        <family val="2"/>
      </rPr>
      <t xml:space="preserve"> addresses funds that are </t>
    </r>
    <r>
      <rPr>
        <b/>
        <sz val="11"/>
        <color theme="1"/>
        <rFont val="Calibri"/>
        <family val="2"/>
      </rPr>
      <t>Restricted</t>
    </r>
    <r>
      <rPr>
        <sz val="11"/>
        <color theme="1"/>
        <rFont val="Calibri"/>
        <family val="2"/>
      </rPr>
      <t xml:space="preserve">.  A "Yes" answer in step 4 would indicate that the funds can only be used for specific purpose(s) stipulated the Constitution or a third party, such as a Federal grant. </t>
    </r>
    <r>
      <rPr>
        <b/>
        <sz val="11"/>
        <color theme="1"/>
        <rFont val="Calibri"/>
        <family val="2"/>
      </rPr>
      <t>Typically,</t>
    </r>
    <r>
      <rPr>
        <sz val="11"/>
        <color theme="1"/>
        <rFont val="Calibri"/>
        <family val="2"/>
      </rPr>
      <t xml:space="preserve"> </t>
    </r>
    <r>
      <rPr>
        <b/>
        <sz val="11"/>
        <color theme="1"/>
        <rFont val="Calibri"/>
        <family val="2"/>
      </rPr>
      <t xml:space="preserve">this does not include the Code of Virginia. </t>
    </r>
    <r>
      <rPr>
        <sz val="11"/>
        <color theme="1"/>
        <rFont val="Calibri"/>
        <family val="2"/>
      </rPr>
      <t xml:space="preserve">
 </t>
    </r>
    <r>
      <rPr>
        <b/>
        <sz val="11"/>
        <color theme="1"/>
        <rFont val="Calibri"/>
        <family val="2"/>
      </rPr>
      <t>Step 5</t>
    </r>
    <r>
      <rPr>
        <sz val="11"/>
        <color theme="1"/>
        <rFont val="Calibri"/>
        <family val="2"/>
      </rPr>
      <t xml:space="preserve"> addresses  with funds that are </t>
    </r>
    <r>
      <rPr>
        <b/>
        <sz val="11"/>
        <color theme="1"/>
        <rFont val="Calibri"/>
        <family val="2"/>
      </rPr>
      <t>Committed</t>
    </r>
    <r>
      <rPr>
        <sz val="11"/>
        <color theme="1"/>
        <rFont val="Calibri"/>
        <family val="2"/>
      </rPr>
      <t xml:space="preserve">.  A "Yes" answer to step 5 would indicate the funds are Committed and can only be used for the specific purposes determined by a formal action of the Commonwealth's highest level of decision-making authority, and can only be changed or lifted by the Commonwealth  taking the same formal action that originally imposed the constraint.  </t>
    </r>
    <r>
      <rPr>
        <b/>
        <sz val="11"/>
        <color theme="1"/>
        <rFont val="Calibri"/>
        <family val="2"/>
      </rPr>
      <t xml:space="preserve">Examples of Committed funds would be ones restricted by the Code of VA or Appropriation Act. 
</t>
    </r>
    <r>
      <rPr>
        <sz val="11"/>
        <color theme="1"/>
        <rFont val="Calibri"/>
        <family val="2"/>
      </rPr>
      <t xml:space="preserve"> Please refer to</t>
    </r>
    <r>
      <rPr>
        <b/>
        <u/>
        <sz val="11"/>
        <color theme="1"/>
        <rFont val="Calibri"/>
        <family val="2"/>
      </rPr>
      <t xml:space="preserve"> GASBS No. 54 </t>
    </r>
    <r>
      <rPr>
        <sz val="11"/>
        <color theme="1"/>
        <rFont val="Calibri"/>
        <family val="2"/>
      </rPr>
      <t>for more information.</t>
    </r>
  </si>
  <si>
    <t>Step 4a</t>
  </si>
  <si>
    <t>Answer Yes or No as to whether the prepopulated answer in Step 4 is correct or not.</t>
  </si>
  <si>
    <t>Step 4b</t>
  </si>
  <si>
    <t>If the answer to Steps 4 and 4a are Yes, then state whether the fund has a Constitutional or third party restriction.</t>
  </si>
  <si>
    <t>Step 5</t>
  </si>
  <si>
    <r>
      <t xml:space="preserve">This step is prepopulated with a Yes or No based on whether a substantial portion of inflow to the fund is restricted by the Code of Virginia or has an Appropriation Act restriction.  </t>
    </r>
    <r>
      <rPr>
        <b/>
        <sz val="11"/>
        <color theme="1"/>
        <rFont val="Calibri"/>
        <family val="2"/>
      </rPr>
      <t>By definition, if the fund is restricted by the Code of Virginia or has an Appropriation Act restriction that has been included in the Appropriation Act in the past and continues for the forseeable future, then the GASB 54 fund balance classification is "Committed".</t>
    </r>
  </si>
  <si>
    <t>Step 5a</t>
  </si>
  <si>
    <t>Answer Yes or No as to whether the prepopulated answer in Step 5 is correct or not.</t>
  </si>
  <si>
    <t>Step 5b</t>
  </si>
  <si>
    <t>If the answer to Steps 5 and 5a are Yes, then provide the fund's specific purpose that is set out in the Code of Virginia or Appropriation Act.</t>
  </si>
  <si>
    <t>1400009019</t>
  </si>
  <si>
    <t>1540009870</t>
  </si>
  <si>
    <t>2080007562</t>
  </si>
  <si>
    <t>2840003860</t>
  </si>
  <si>
    <t>2930003900</t>
  </si>
  <si>
    <t>4230002900</t>
  </si>
  <si>
    <t>5010004315</t>
  </si>
  <si>
    <t>5010009870</t>
  </si>
  <si>
    <t>7570002860</t>
  </si>
  <si>
    <t xml:space="preserve">
Answer Yes or No as to whether the individual fund retains its interest.</t>
  </si>
  <si>
    <t>02019</t>
  </si>
  <si>
    <t>COVID-19 Addtnl State Funding</t>
  </si>
  <si>
    <t>General Fund expenditures incurred by agencies who receive ADDITIONAL STATE General Fund funding (typically via Sum Sufficient Appropriation or Deficit Appropriation) specifically for COVID-19 pursuant to the Governor's Executive Order and emergency declaration.</t>
  </si>
  <si>
    <t>This Fund accounts for the collection of penalties assessed by the State Board of Elections for individuals or organizations who have violated Election Law</t>
  </si>
  <si>
    <t>Per Item 63.F of Chapter 854, 2019 Acts of Assembly, the Office of the State Inspector General uses this fund for development, coordination and management of a program to train internal auditors. OSIG shall assist internal auditors of state agencies and institutions in receiving continued professional education as required by professional standards. OSIG shall coordinate its efforts with state institutions of higher education and offer training programs to the internal auditors as well as coordinate any special training programs for the internal auditors.</t>
  </si>
  <si>
    <t>§ 59.1-284.20. Aerospace Engine Manufacturing Performance Grant Program; eligible county.
“B. Any qualified manufacturer that, after July 1, 2008, first begins operations in an eligible county shall be eligible to receive a grant each fiscal year beginning with the Commonwealth's fiscal year starting on July 1, 2013, and ending with the Commonwealth's fiscal year starting on July 1, 2022, unless such time frame is extended in accordance with subsection E. The grants under this section (i) shall be paid, subject to appropriation by the General Assembly, from a fund entitled the Aerospace Engine Manufacturing Performance Grant Fund, which Fund is hereby established on the books of the Comptroller, (ii) shall not exceed $35 million in the aggregate, and (iii) shall be paid to the qualified manufacturer during each fiscal year contingent upon the qualified manufacturer meeting the requirements for the aggregate (a) number of new full-time jobs created and the substantial retention of the same and (b) amount of the capital investment made and substantially retained as set forth in the memorandum of understanding.</t>
  </si>
  <si>
    <t>§ 59.1-284.21. Aerospace Engine Manufacturing Supplier Cluster Bonus Performance Grant Program; eligible county. 
“B. … The grants under this section shall be paid, subject to appropriation by the General Assembly, from a fund entitled the Aerospace Engine Manufacturing Supplier Cluster Grant Fund, which Fund is hereby established on the books of the Comptroller, (b) shall not exceed $5 million in the aggregate, and (c) shall be paid, as provided in this section, to the qualified manufacturer subject to the conditions of this section being met.</t>
  </si>
  <si>
    <t>Per Code of VA § 17.1-275, fees collected for recording and indexing shall be designated for use in preserving the permanent records of the circuit courts. This portion, which is the majority, is identified as project 91112. The remainder is not stipulated for a specific purpose.</t>
  </si>
  <si>
    <t>Authorized by Chapter 854, Item 277.D; this fund is used to track financial transactions relating to VCBA private college financing program.</t>
  </si>
  <si>
    <t>Per §54.1-3924, Code of Virginia, Board of Bar Examiners Fund is for Bar Admission application fees and are used solely to run the agency. This fund has been incorporated into agency operations, and additionally, the General Assembly would have to take specific action to discontinue the fund’s usage.</t>
  </si>
  <si>
    <t>Funded from moneys received by the Virginia Racing Commission as provided in the appropriation act and from licensure for horse racing.  Funds are used for administrative costs associated with licensure and enforcement of horse racing and pari mutuel betting laws.
Code of Virginia § 59.1-370.1</t>
  </si>
  <si>
    <t>Per Chapter 854 §1-107. MARINE RESOURCES COMMISSION (402) C. Monies shall be paid from the Marine Life Regulation Enforcement  into the Marine Patrols Fund, pursuant to  § 28.2-108, Code of Virginia. For this purpose, cash shall be transferred from the Commonwealth Transportation Fund. D. Pursuant to § 58.1-2289 D, Code of Virginia, Monies shall be transferred to Marine Life Regulation Enforcement from the Commonwealth Transportation Fund from unrefunded motor fuel taxes for boats and paid into the Marine Patrols Fund.</t>
  </si>
  <si>
    <t>02355</t>
  </si>
  <si>
    <t>SBSD Special Revenue Fund</t>
  </si>
  <si>
    <t>This fund code will be used to record transactions for the disparity study that Governor Northam directed be completed with the issuance of Executive Order 35.</t>
  </si>
  <si>
    <t>02380</t>
  </si>
  <si>
    <t>AHI Legal Proceeds</t>
  </si>
  <si>
    <t>Legal Proceeds from Animal Health International, Inc. plea agreement for assistance provided by DHP to Federal government during the investigation. Plea agreement contains no legal mandate for the use of funds.</t>
  </si>
  <si>
    <t>Per Code of Virginia Section 58.1-344.3 B.35 - Voluntary contribution for the Secretary of Veterans and Defense Affairs.
All moneys contributed shall be paid to the Office of the Secretary of Veterans and Defense Affairs for related programs and services.</t>
  </si>
  <si>
    <t>Per Code of VA §32.1-171.1B, accounts for fees paid by owners of waterworks.  Funds are used for operator certification training, engineering evaluation, sample collection for laboratory analysis and educational seminars.</t>
  </si>
  <si>
    <t>Per Code of VA § 52-4.3, the Drug Investigation Special Trust Account is funded as may be appropriated by the GA and all interest, dividends and appreciation, including payments from the federal government for the purpose of providing a timely supplemental source of money to VSP for detection, investigation and apprehension of persons in violation of laws pertaining to manufacture, sale or distribution of illegal drugs.</t>
  </si>
  <si>
    <t>Fees collected per Code of VA  § 63.2-1700 are to be used for the development and delivery of training of 
operators and staff of facilities or agencies for adults or children subject to licensure solely by the Department of Social Services. Programs are provided only to the extent funds are available.</t>
  </si>
  <si>
    <t>Commission on Economic Opportunity for Virginians in Aspiring and Diverse Communities - this is the title for fund 02687.  
This fund is a regular Special Fund that does not earn interest.</t>
  </si>
  <si>
    <t>03440</t>
  </si>
  <si>
    <t>EduStabFund-Students-COVID-19</t>
  </si>
  <si>
    <t>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t>
  </si>
  <si>
    <t>03690</t>
  </si>
  <si>
    <t>EduStabFund-Institutn-COVID-19</t>
  </si>
  <si>
    <t>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t>
  </si>
  <si>
    <t>04250</t>
  </si>
  <si>
    <t>Interstate Improvements Fund</t>
  </si>
  <si>
    <t>I-95 Express Lanes</t>
  </si>
  <si>
    <t>This fund will be used to record the deposit of Concession Payments related to the Interstate 95/Fredericksburg Extension and Interstate 395/Northern Extension Projects.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t>
  </si>
  <si>
    <t>05179</t>
  </si>
  <si>
    <t>Tuition Track Portfolio</t>
  </si>
  <si>
    <t>Establish a separate fund detail for the administrative costs of the state and local health insurance programs.  DHRM was using BU 12900 Fund 02129 to pay for the administrative expenses of both the state HIF and TLC after drawing down cash from BU 14900 Fund 06200 (Health Insurance Fund – State) and BU 14900 Fund 05200 (Health Insurance Fund – Local).  Rather than continuing to use Fund 02129, DPB and DHRM established the new fund detail in the same fund group as both health insurance programs. Since the originating funds retained their interest it was decided that the new funds would earn the interest and post to the originating fund.</t>
  </si>
  <si>
    <t>Enterprise App – HCM</t>
  </si>
  <si>
    <t>2019 Acts of Assembly Chapter 854 Item 81 - J.1</t>
  </si>
  <si>
    <t>Establish a separate fund detail for the administrative costs of the state and local health insurance programs.  DHRM was using BU 12900 Fund 02129 to pay for the administrative expenses of both the state HIF and TLC after drawing down cash from BU 14900 Fund 06200 (Health Insurance Fund – State) and BU 14900 Fund 05200 (Health Insurance Fund – Local).  Rather than continuing to use Fund 02129, DPB and DHRM established the new fund detail in the same fund group as both health insurance programs.Since the originating funds retained their interest it was decided that the new funds would earn the interest and post to the originating fund.</t>
  </si>
  <si>
    <t>07006</t>
  </si>
  <si>
    <t>FedPndmcUnemployComp–COVID-19</t>
  </si>
  <si>
    <t>Federal Pandemic Unemployment Compensation. Fund accounts for Federal supplemental funding of $600, per the CARE act of 2020. 
This Fund accounts for COVID-19 Federal Funding.</t>
  </si>
  <si>
    <t>07007</t>
  </si>
  <si>
    <t>PndmcEmrgUnemployComp-COVID-19</t>
  </si>
  <si>
    <t>Pandemic Emergency Unemployment Compensation. Fund accounts for Federally funded Emergency Unemployment Compensation per the CARE act of 2020. 
This Fund accounts for COVID-19 Federal Funding.</t>
  </si>
  <si>
    <t>07008</t>
  </si>
  <si>
    <t>PandemicUnemployAsst-COVID-19</t>
  </si>
  <si>
    <t>Pandemic Unemployment Assistance. These funds are to serve as UI benefit payments to unemployed Virginians who would not otherwise qualify for UI under current Virginia law as detailed in the CARE act 2020.
This Fund accounts for COVID-19 Federal Funding.</t>
  </si>
  <si>
    <t>07009</t>
  </si>
  <si>
    <t>Fed Fund-1st week - COVID-19</t>
  </si>
  <si>
    <t>Temporary Full Federal Funding of the First Week of Compensable Regular Unemployment for States with No Waiting Week-COVID-19. CFDA 17.225; Unemployment Insurance. Provides Federal funding to waive the 1 week waiting period to receive unemployment benefits, as related to COVID-19.
This Fund accounts for COVID-19 Federal Funding.</t>
  </si>
  <si>
    <t>This fund accounts for unclaimed property, including unclaimed property of other states.</t>
  </si>
  <si>
    <t>07383</t>
  </si>
  <si>
    <t>CllctnAddtlLocalSTHalifaxCnty</t>
  </si>
  <si>
    <t>Establish a separate fund detail for the administrative costs of LODA Health Insurance benefits.  DHRM will be responsible for the LODA health insurance benefits effective July 1, 2017 per Chapter 667, 2016 Acts of Assembly.  DHRM needed a new fund set up for the LODA health insurance benefits.  Since DOA Transfer Payments is using fund detail 07420, DHRM can continue to use the same fund detail.  Similar to the other health insurance programs, we established a fund detail for the program’s administrative expenses using the same fund group.Since the originating funds retained their interest it was decided that the new funds would earn the interest and post to the originating fund.</t>
  </si>
  <si>
    <t>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t>
  </si>
  <si>
    <t>Per Code of VA §32.1-34.1, accounts for grants, bequests or donations from private persons  to support projects under the auspices of the Virginia Health Care Foundation or other preventive or primary health care projects and interest earned on monies in the fund.</t>
  </si>
  <si>
    <t>Per Code of VA §10.1-1119.1, funds are used to for the production of forest literature and maps as well as to support agency operations.</t>
  </si>
  <si>
    <t>Per Code of VA §18.2-270.01, this fund accounts for fees that are used for grants to trauma centers for treating victims of automobile accidents.</t>
  </si>
  <si>
    <t>09028</t>
  </si>
  <si>
    <t>Attorney Wellness Fund</t>
  </si>
  <si>
    <t>Established per Item 38.P Chapter 854, 2019 Acts of Assembly. Moneys in the Fund shall be allocated at the direction of the Supreme Court of Virginia solely for the purposes of wellness initiatives for attorneys, judges, and law students, to prevent substance abuse and behavioral health disorders. The revenue raised in support of the Fund shall not be used to supplant current funding to the judicial branch. Expenditures and disbursements from the Fund shall be made by the State Treasurer on warrants issued by the Comptroller upon written request of the Executive Secretary of the Supreme Court of Virginia.</t>
  </si>
  <si>
    <t>09045</t>
  </si>
  <si>
    <t>SemiconductorManufacturingGrnt</t>
  </si>
  <si>
    <t>Semiconductor Manufacturing Grant Fund established per Code of Virginia § 59.1-284.32 B; Moneys in the Fund shall be used solely for the purpose to pay grant installments.</t>
  </si>
  <si>
    <t>Per Code of VA §32.1-111.12, this fund accounts for monies appropriated by the General Assembly for the purpose of providing financial assistance to rescue squads and other emergency medical services organizations in the Commonwealth, providing training for emergency medical service personnel and purchasing equipment needed by such rescue squads and organizations.  In addition, this fund also includes any interest earned.</t>
  </si>
  <si>
    <t>Per Code of VA §38.2-415, this fund accounts for insurance premium fees that are collected by SCC from individual insurance policies.  This fee is used to deter insurance fraud through insurance fraud investigation officers, and through insurance fraud deterrent programs.  This fund was formerly fund 0250 at agency 156.</t>
  </si>
  <si>
    <t>Provides workers' compensation benefits awarded against any uninsured employers or insolvent self-insured employers under provision of the Workers' Compensation Act.</t>
  </si>
  <si>
    <t>09210</t>
  </si>
  <si>
    <t>VA Waterway Maintenance Fund</t>
  </si>
  <si>
    <t>Established per Code of Virginia § 62.1-132.3:3. Moneys in the Fund shall be used solely for the purpose of awarding grants to applicants to the Virginia Waterway Maintenance Grant Program pursuant to § 62.1-132.3:4</t>
  </si>
  <si>
    <t>Per Code of VA §10.1-1181.7, funds are to be used for education, research, and monitoring to prevent erosion and sedimentation.</t>
  </si>
  <si>
    <t>Full Title: Mitigation Compensation Fund for Historic Properties
Pursuant to MOU between Dominion Energy and the Commonwealth dated April 24, 2017 and executed on May 2, 2017, in connection with the construction and operation of the proposed Surry-Skiffes Creek-Whealton 500 kV transmission line, and attached, there is to be established a Mitigation Compensation Fund for Historic Properties, to be managed by DGIF in a segregated, uniquely identifiable account and invested in accordance with cash management procedures of the Virginia Treasurer and Va. Code § 2.2-1806 and disbursed by DGIF for projects within the Jamestown Island-Hog Island-Captain John Smith Trail Historic District and related areas.</t>
  </si>
  <si>
    <t>Pays crime victim compensation claims directly to crime victims.  Identity of crime victims is confidential and not subject to release under FOIA.</t>
  </si>
  <si>
    <t>09480</t>
  </si>
  <si>
    <t>Tech Talent Investment Fund</t>
  </si>
  <si>
    <t>Established per § 23.1-1240. Moneys in the Fund shall be used to support the efforts of qualified institutions to increase by fiscal year 2039 the number of new eligible degrees and to improve the readiness of graduates to be employed in technology-related fields and fields that align with traded-sector growth opportunities identified by the Virginia Economic Development Partnership. Funds from the Fund may be used to support admissions and advising programs designed to convey labor market information to students to guide decisions to enroll in eligible degree programs and academic programs and to fund facility construction, renovation, and enhancement and equipment purchases related to the initiative to increase the number of eligible degrees awarded.</t>
  </si>
  <si>
    <t>Per Chapter 806, 2013 Acts of Assembly, Item 102.K, funds shall be used solely for (1) long term management and stewardship of any mitigation plan and (2) acquisition of additional state forest lands or conservation easements.</t>
  </si>
  <si>
    <t>Per Chapter 806, 2013 Acts of Assembly, Item 102.K, sub-fund of Fund 09550-Funds shall be used solely for the long term management and stewardship of any mitigation plan administered by the DOF.</t>
  </si>
  <si>
    <t>HOUSE BILL NO. 2015, Chapter 6 of Title 33.2 a section numbered 33.2-616 requires the establishment of this special non-reverting fund to account for donations collected in conjunction with Auto-replenishment of EZPass VA customer accounts. 
This Fund will be used to account for money received and held by VDOT in the capacity of custodian/trustee for the Drive Smart Virginia nonprofit organization, and is believed to be Fund Type Trust and Agency (07) in accordance with CAPP Topic No.60104, Topic Fund.</t>
  </si>
  <si>
    <t>09910</t>
  </si>
  <si>
    <t>Fraud&amp;AbuseWhistleBlowrRwrdFnd</t>
  </si>
  <si>
    <t>Fraud and Abuse Whistle Blower Reward Fund; established per Code of Virginia § 2.2-3014. All moneys recovered by the State Inspector General as the result of whistle blower activity and alerts originating with the Office of the State Inspector General shall be deposited in the Fund. Moneys in the Fund shall be used solely to (i) provide monetary rewards to persons who have disclosed information of wrongdoing or abuse under this chapter and the disclosure results in a recovery of at least $5,000 or (ii) support the administration of the Fund, defray Fund advertising costs, or subsidize the operation of the Fraud, Waste and Abuse Hotline (previously known as the State Employee Fraud, Waste and Abuse Hotline).</t>
  </si>
  <si>
    <t>10020</t>
  </si>
  <si>
    <t>PblcHlthCrisisRspns - COVID-19</t>
  </si>
  <si>
    <t>CFDA 93.354; Public Health Emergency Response: Cooperative Agreement for Emergency Response: Public Health Crisis Response. Provides resources to prevent, prepare for, and respond to COVID-19. This funding is intended for state, local, territorial, and tribal health departments to carry out surveillance, epidemiology, laboratory capacity, infection control, mitigation, communications, and other preparedness and response activities.</t>
  </si>
  <si>
    <t>10030</t>
  </si>
  <si>
    <t>ChldCr&amp;DvlpmntBlckGrt-COVID-19</t>
  </si>
  <si>
    <t>CFDA 93.575; Child Care and Development Block Grant. Provides resources to prevent, prepare for, and respond to COVID-19. These funds can be used for allowable obligations incurred prior to enactment of the CARES act.</t>
  </si>
  <si>
    <t>10050</t>
  </si>
  <si>
    <t>NutritionSrvcsTtleIII-COVID-19</t>
  </si>
  <si>
    <t>Nutrition Services Title III-COVID-19. CFDA 93.045; Special Programs for the Aging, Title III, Part C, Nutrition Services. Award is for programs under the Families First Coronavirus Response Act (FFCRA) – Older Americans Act Title III (OAAT). Provides Federal funding, for costs related to COVID-19, to support nutrition services including nutritious meals, nutrition education and other appropriate nutrition services for older adults in order to maintain health, independence and quality of life. Meals and nutrition services are to be served in a congregate setting or delivered to the home, if the older adult is homebound.</t>
  </si>
  <si>
    <t>10060</t>
  </si>
  <si>
    <t>PromoArtsPtnrshpAgmnt-COVID-19</t>
  </si>
  <si>
    <t>CFDA 45.025 - Promotion of the Arts Partnership Agreements. Partnership Agreement has been amended with funds from the Coronavirus Aid, Relief, and Economic Security Act, or CARES Act. To support salaries, administration costs, and related subgranting to the nonprofit arts sector in response to the COVID-19 pandemic.</t>
  </si>
  <si>
    <t>CARESActPrvdrReliefFd-COVID-19</t>
  </si>
  <si>
    <t>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t>
  </si>
  <si>
    <t>10110</t>
  </si>
  <si>
    <t>CARESActRlfFd–General-COVID-19</t>
  </si>
  <si>
    <t>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t>
  </si>
  <si>
    <t>10120</t>
  </si>
  <si>
    <t>CoronavrsEmrSpplFdPrg-COVID-19</t>
  </si>
  <si>
    <t>Coronavirus Emergency Supplemental Funding Program - COVID-19. CFDA 16.034; Coronavirus Emergency Supplemental Funding Program. Provides Federal funding to support needs related to coronavirus, including overtime for state, local, and tribal officers; personal protective equipment and supplies; and medical needs and other supplies for inmates in state, local, and tribal prisons, jails, and detention centers.
This Fund retains interest earned per Notice of Award from Federal DOJ.</t>
  </si>
  <si>
    <t>10130</t>
  </si>
  <si>
    <t>NatlBioterHospPrepPgm-COVID-19</t>
  </si>
  <si>
    <t>CFDA 93.889 - National Bioterrorism Hospital Preparedness Program - This award is revised to add an Administrative Supplement in support of COVID-19 Funding.</t>
  </si>
  <si>
    <t>10140</t>
  </si>
  <si>
    <t>RyanWhtHIV/AIDSPrgPtB-COVID-19</t>
  </si>
  <si>
    <t>CFDA 93.917 – HIV Care Formula Grants - Ryan White HIV/AIDS Program Part B COVID19 Response - This funding should be used for preventing, preparing for, and responding to COVID19, as needs evolve for clients of Ryan White HIV/AIDS Program (RWHAP) recipients.</t>
  </si>
  <si>
    <t>10150</t>
  </si>
  <si>
    <t>ChldNtrtnPrgGrntsToSt-COVID-19</t>
  </si>
  <si>
    <t>Child Nutrition Program CARES Grants to States. CFDA 10.555; National School Lunch Program. Provides Federal funding to assist States, through cash grants and food donations, in providing a nutritious nonprofit lunch service for school children and to encourage the domestic consumption of nutritious agricultural commodities as related to COVID-19.</t>
  </si>
  <si>
    <t>10160</t>
  </si>
  <si>
    <t>StateHospImprvmntPrg-COVID-19</t>
  </si>
  <si>
    <t>Coronavirus State Hospital Improvement Program. CFDA 93.301; Small Rural Hospital Improvement Grant Program. Provides Federal funding to support small rural hospitals in their quality improvement efforts and with adapting to changing payment systems through investments in hardware, software, and related training as related to COVID-19.</t>
  </si>
  <si>
    <t>10170</t>
  </si>
  <si>
    <t>Epi&amp;LabCpctyInfctsDis-COVID-19</t>
  </si>
  <si>
    <t>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t>
  </si>
  <si>
    <t>10180</t>
  </si>
  <si>
    <t>2020HAVACARESActGrant-COVID-19</t>
  </si>
  <si>
    <t>2020 HAVA CARES Act Grant COVID-19. CFDA 90.404; HAVA Election Security Grants. Provides Federal funding to improve the administration of elections for Federal office, including to enhance election technology and make election security improvements as related to COVID-19.</t>
  </si>
  <si>
    <t>10190</t>
  </si>
  <si>
    <t>EmrFoodAsstPrg(TEFAP)-COVID-19</t>
  </si>
  <si>
    <t>Emergency Food Assistance Program – COVID-19. CFDA 10.568; Emergency Food Assistance Program (Administrative Costs). Provides Federal funding for costs, as related to COVID-19, to help supplement the diets of low-income persons by making funds available to States for storage and distribution costs incurred by State agencies and local organizations, such as soup kitchens, food banks, and food pantries, including faith-based organizations, in providing food assistance to needy persons.</t>
  </si>
  <si>
    <t>SupportiveSrvT3BofOAA-COVID-19</t>
  </si>
  <si>
    <t>Supportive Services under Title III-B of the Older Americans Act-COVID-19. CFDA 93.044; Special Programs for the Aging, Title III, Part B, Grants for Supportive Services and Senior Centers. Provides Federal funding, for costs related to COVID-19, to encourage State Agencies on Aging and Area Agencies on Aging to concentrate resources to develop and implement comprehensive and coordinated community-based systems of service for older individuals via Statewide planning, and area planning and provision of supportive services, including multipurpose senior centers, and providing transportation services, in-home services, and other support services, this program insures that elders receive the services they need to remain independent.</t>
  </si>
  <si>
    <t>10210</t>
  </si>
  <si>
    <t>FmlyCrgvSupPrgT3E-OAA-COVID-19</t>
  </si>
  <si>
    <t>Family Caregiver Support Program under Title III-E of the Older Americans Act-COVID-19. CFDA 93.052; National Family Caregiver Support, Title III, Part E. Provides Federal funding, for costs related to COVID-19, To assist States, Territories in providing multifaceted systems of support services for: (1) Family caregivers; and (2) older relative caregivers. Services to be provided include: information to caregivers about available services; assistance to caregivers in gaining access to the services; individual counseling, and caregiver training to caregivers to assist the caregivers in making decisions and solving problems relating to their caregiving roles; respite care to enable caregivers to be temporarily relieved from their caregiving responsibilities; and supplemental services, on a limited basis, to complement the care provided by caregivers.</t>
  </si>
  <si>
    <t>10220</t>
  </si>
  <si>
    <t>Ombudsman Prog T7-OAA-COVID-19</t>
  </si>
  <si>
    <t>Ombudsman Program under Title VII of the Older Americans Act-COVID-19. CFDA 93.042; Special Programs for the Aging, Title VII, Chapter 2, Long Term Care Ombudsman Services for Older Individuals. Provides Federal funding, for costs related to COVID-19, to investigate and resolve complaints made by or on behalf of residents of nursing homes or other long-term care facilities. Ombudsmen also promote policies and practices needed to improve the quality of care and life in long-term care facilities and educate both consumers and providers about residents' rights and good care practices.</t>
  </si>
  <si>
    <t>10230</t>
  </si>
  <si>
    <t>Aging-T4/2DscrtnryPrj-COVID-19</t>
  </si>
  <si>
    <t>Aging-Title IV, and Title II Discretionary Projects – COVID-19. CFDA 93.048; Special Programs for the Aging, Title IV, and Title II, Discretionary Projects. Provides Federal funding, for costs related to COVID-19, To support the development and testing of innovative programs, services and systems of support that respond to the needs of the nation’s growing elderly population and those individuals in need of long term services and supports (LTSS), to improve knowledge of the problems and needs of the elderly, to help ensure adequately trained personnel in the field of aging, and to demonstrate better ways of improving the quality of life for the elderly, their caregivers and people with disabilities.</t>
  </si>
  <si>
    <t>10240</t>
  </si>
  <si>
    <t>ESF-Elem&amp;SSEmerRlf Fd-COVID-19</t>
  </si>
  <si>
    <t>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t>
  </si>
  <si>
    <t>10250</t>
  </si>
  <si>
    <t>Comm Serv Block Grant-COVID-19</t>
  </si>
  <si>
    <t>Community Service Block Grant – COVID-19. CFDA 93.569; Community Services Block Grant. Provides Federal funding, as related to COVID-19, to assist state and local communities working through a network of community action agencies and other neighborhood-based organizations, for the reduction of poverty, the revitalization of low-income communities, and the empowerment of low-income families and individuals in rural and urban areas to become fully self-sufficient.</t>
  </si>
  <si>
    <t>10260</t>
  </si>
  <si>
    <t>CARESAct-Rur AreaForm-COVID-19</t>
  </si>
  <si>
    <t>CARES Act – Rural Area Formula Grant – COVID-19. CFDA 20.509; Formula Grants for Rural Areas and Tribal Transit Program. Provide Federal funding, as related to COVID-19, to enable rural transit agencies throughout Virginia to address critical transit agency needs and to continue to provide transit service to the public during the COVID-19 pandemic.</t>
  </si>
  <si>
    <t>420</t>
  </si>
  <si>
    <t>313</t>
  </si>
  <si>
    <t>V</t>
  </si>
  <si>
    <t xml:space="preserve">U </t>
  </si>
  <si>
    <t>444</t>
  </si>
  <si>
    <t>In-State Undergrad Tuition Mod</t>
  </si>
  <si>
    <t>1110009028</t>
  </si>
  <si>
    <t>1230009650</t>
  </si>
  <si>
    <t>1270002019</t>
  </si>
  <si>
    <t>1410002900</t>
  </si>
  <si>
    <t>1470009910</t>
  </si>
  <si>
    <t>1540009680</t>
  </si>
  <si>
    <t>1540009690</t>
  </si>
  <si>
    <t>1610007383</t>
  </si>
  <si>
    <t>1650002019</t>
  </si>
  <si>
    <t>1740005179</t>
  </si>
  <si>
    <t>1920009045</t>
  </si>
  <si>
    <t>2210007562</t>
  </si>
  <si>
    <t>2230002380</t>
  </si>
  <si>
    <t>2360007562</t>
  </si>
  <si>
    <t>2410009650</t>
  </si>
  <si>
    <t>2460009650</t>
  </si>
  <si>
    <t>2470007562</t>
  </si>
  <si>
    <t>4070009210</t>
  </si>
  <si>
    <t>5010004250</t>
  </si>
  <si>
    <t>5050004315</t>
  </si>
  <si>
    <t>6010010020</t>
  </si>
  <si>
    <t>7110002900</t>
  </si>
  <si>
    <t>7940002900</t>
  </si>
  <si>
    <t>8410004880</t>
  </si>
  <si>
    <t>8450015000</t>
  </si>
  <si>
    <t>9950009480</t>
  </si>
  <si>
    <t>02009</t>
  </si>
  <si>
    <t>Truck Manufacturing Grant Fund</t>
  </si>
  <si>
    <t>Truck Manufacturing Grant Fund established per § 59.1-284.33. Grants from the fund are contingent on a qualified company meeting the requirements set forth in this chapter and the memorandum of understanding for the number of new full-time jobs created and maintained and the amount of capital investment made related to the construction or renovation of a facility.</t>
  </si>
  <si>
    <t>02017</t>
  </si>
  <si>
    <t>Low-inc Enrgy Effcncy Prgm Fd</t>
  </si>
  <si>
    <t>Low-income Energy Efficiency Program Fund - § 10.1-1330.C.2 - Fifty percent of the revenue deposited into the RGGI fund (02018) shall be credited to an account administered by DHCD to support low-income energy efficiency programs, including programs for eligible housing developments. DHCD shall review and approve funding proposals for such energy efficiency programs, and DMME shall provide technical assistance upon request. Any sums remaining within the account administered by DHCD, including interest thereon, at the end of each fiscal year shall not revert to the general fund but shall remain in such account to support low-income energy efficiency programs.</t>
  </si>
  <si>
    <t>02018</t>
  </si>
  <si>
    <t>Regnl Greenhouse Gas Initiatve</t>
  </si>
  <si>
    <t>Regional Greenhouse Gas Initiative Fund - § 10.1-1330. C. To the extent permitted by Article X, Section 7 of the Constitution of Virginia, the state treasury shall (i) hold the proceeds recovered from the allowance auction in an interest-bearing account with all interest directed to the account to carry out the purposes of this article</t>
  </si>
  <si>
    <t>02025</t>
  </si>
  <si>
    <t>VSP Rev from Services Provided</t>
  </si>
  <si>
    <t>Established pursuant Item 426.J of Chapter 1289, 2020 Acts of Assembly. Fund accounts to expenditures related to law enforcement activity that is performed by the Department of State Police for other entities and is billed and is recorded as revenue, which may not be received until the following state fiscal year.</t>
  </si>
  <si>
    <t>02064</t>
  </si>
  <si>
    <t>Pharmaceutical Mnfctrng GrntFd</t>
  </si>
  <si>
    <t>Pharmaceutical Manufacturing Grant Fund established per § 59.1-284.36. Moneys in the Fund shall be used to pay grants pursuant to the Code of Virginia.</t>
  </si>
  <si>
    <t>02073</t>
  </si>
  <si>
    <t>Advanced Production Grant Fund</t>
  </si>
  <si>
    <t>Advanced Production Grant Fund established per § 59.1-284.34. Moneys in the Fund shall be used for the purpose to pay grants pursuant to the Code of Virginia.</t>
  </si>
  <si>
    <t>02085</t>
  </si>
  <si>
    <t>GovNewAirlineSrvcIncentiveFund</t>
  </si>
  <si>
    <t>Governor's New Airline Service Incentive Fund established per § 2.2-2320.1. Moneys in the Fund shall be used, in the sole discretion of the Governor, for grants to airlines serving local, regional, national, and international airports in Virginia as provided in subsection B. Revenues in the Fund shall be used to support the development of additional commercial air services in the Commonwealth, provided that such service advances the goals established in the commercial air service plan most recently adopted pursuant to § 5.1-2.2:2.</t>
  </si>
  <si>
    <t>02099</t>
  </si>
  <si>
    <t>Virginia State Parks Fund</t>
  </si>
  <si>
    <t>Established per Chapter 70, 2019 Uncodified Acts. Monies in this Fund consist of fees for ‘VIRGINIA STATE PARKS’ license plates owed to the Department of Conservation and Recreation.</t>
  </si>
  <si>
    <t>Per Code of VA §32.1-34.1, accounts for funds received from private organizations through grants and contracts. Funds are expended in support of grant/contract activities as outlined in the grant/contract agreement.</t>
  </si>
  <si>
    <t>02121</t>
  </si>
  <si>
    <t>GOV Special Revenue Fund</t>
  </si>
  <si>
    <t>Monies in Fund account for ‘Governor's Opportunity and Inclusion Fellowship Program Grant’ received by the agency.</t>
  </si>
  <si>
    <t>Per Code of VA § 2.2-518, this accounts for all revenues generated, less any cost of recovery, from receivables collected on behalf of state agencies, pursuant to §§ 2.2-4805 and 2.2-4806. The Division shall transfer the remaining funds to the appropriate state agencies on a periodic basis or such other period of time approved by the Division.</t>
  </si>
  <si>
    <t>Per Code of VA §32.1-164.8, accounts for fees collected and used solely for the purposes of supporting the operation and maintenance of onsite systems, including but not limited to (i) training operators and (ii) supporting the reporting system required.</t>
  </si>
  <si>
    <t>02220</t>
  </si>
  <si>
    <t>DOJ Equitable Sharing</t>
  </si>
  <si>
    <t>Consolidates Funds 02281 ‘Purdue Fred Co Fd Asst Forfeit’ and 02290 ‘Federal Asset Forfeiture Fund’ as required by the U.S. Department of Justice.</t>
  </si>
  <si>
    <t>Per Section 881, Federal Code 21 USC, proceeds come from the Federal Government for VSP's share of the Purdue Frederick Co. Plea agreement.  VSP will use the funds for training, equipment and vehicles.  Funds to be used based on US Dept of Justice guidelines.</t>
  </si>
  <si>
    <t>Per  Code of VA § 19.2-386.14 part D and Section 881, Federal Code 21 USC,  the activity in this fund relates to proceeds received from the forfeiture of assets in drug cases which is used for promotion of law enforcement and administration of the Asset Sharing Program but shall not be used to supplant existing programs or funds.</t>
  </si>
  <si>
    <t>Per Section 881, Federal Code 21 USC, and emails from Attorney General's office and a letter from the Executive Office for Asset Forfeiture of the US Treasury, this fund was approved for asset forfeiture transfers of federal funds.</t>
  </si>
  <si>
    <t>03280</t>
  </si>
  <si>
    <t>Coronavirus Emergency Supplemental Funding Program - COVID-19. CFDA 16.034; Coronavirus Emergency Supplemental Funding Program. Provides Federal funding to support needs related to coronavirus, including overtime for state, local, and tribal officers; personal protective equipment and supplies; and medical needs and other supplies for inmates in state, local, and tribal prisons, jails, and detention centers.
This Fund retains interest earned per Notice of Award from Federal DOJ.
HE equivalent of Fund 10120</t>
  </si>
  <si>
    <t>03290</t>
  </si>
  <si>
    <t>CFDA 93.575; Child Care and Development Block Grant. Provides resources to prevent, prepare for, and respond to COVID-19. These funds can be used for allowable obligations incurred prior to enactment of the CARES act.
HE equivalent of Fund 10030.</t>
  </si>
  <si>
    <t>03350</t>
  </si>
  <si>
    <t>PoisonCtrSppt&amp;Enhcmnt-COVID-19</t>
  </si>
  <si>
    <t>CFDA 93.253; Poison Center Support and Enhancement Grant. Provides resources, as related to COVID-19, (1) to support PCCs' efforts to prevent, and provide treatment recommendations, for poisonings and toxic exposures; (2) to comply with operational requirements needed to sustain accreditation; and/or (3) improve and enhance communications and response capability and capacity.</t>
  </si>
  <si>
    <t>03360</t>
  </si>
  <si>
    <t>PromoHumanityTeaching-COVID-19</t>
  </si>
  <si>
    <t>CFDA 45.162; Promotion of the Humanities Teaching and Learning Resources and Curriculum Development. Provides resources, as related to COVID-19, for Higher Education Institutions to strengthen humanities teaching and learning through Humanities Initiatives. Humanities Connections Planning and Implementation Grants seek to expand the role of the humanities in undergraduate education at two- and four-year institutions by supporting innovative curricular approaches that foster productive partnerships among humanities faculty and their counterparts in the social and natural sciences and in pre-service or professional programs, in order to encourage and develop new integrative learning opportunities for students.</t>
  </si>
  <si>
    <t>03370</t>
  </si>
  <si>
    <t>HistBlackCollgs&amp;Univ-COVID-19</t>
  </si>
  <si>
    <t>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Historically Black Colleges and Universities (HBCUs), under the CARES Act.</t>
  </si>
  <si>
    <t>03380</t>
  </si>
  <si>
    <t>Minority Serving Inst-COVID-19</t>
  </si>
  <si>
    <t>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other Minority Serving Institutions (MSIs), under the CARES Act.</t>
  </si>
  <si>
    <t>03390</t>
  </si>
  <si>
    <t>Strngthning Inst Prgm-COVID-19</t>
  </si>
  <si>
    <t>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t>
  </si>
  <si>
    <t>03400</t>
  </si>
  <si>
    <t>ImprvmntPostscndryEdu-COVID-19</t>
  </si>
  <si>
    <t>CFDA 84.425 Education Stabilization Fund; Provides Federal funding for Higher Education Institutions to prevent, prepare for, and respond to the coronavirus (COVID-19) disease pandemic as part of the Coronavirus Aid, Relief, and Economic Security (CARES) Act. 
This Fund accounts for additional funds provided to institutions through the Fund for the Improvement of Postsecondary Education (FIPSE), under the CARES Act.</t>
  </si>
  <si>
    <t>03410</t>
  </si>
  <si>
    <t>GEER Fund - COVID-19</t>
  </si>
  <si>
    <t>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t>
  </si>
  <si>
    <t>03420</t>
  </si>
  <si>
    <t>Caresactrlffd-General-Covid-19</t>
  </si>
  <si>
    <t>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t>
  </si>
  <si>
    <t>Commonwealth Transportation Fd</t>
  </si>
  <si>
    <t>Established per § 33.2-1524. Accounts for the accumulation and distribution of Special Revenue according to the Code of Virginia, Section 33.2-1524.  The Code Section governs the distribution of funds to the Highway Maintenance and Operating Fund and the Transportation Trust Fund.  Enactment Clause 11 of Chapters 1230 and 1275 allow for flexibility in distribution of the funds deposited in the Commonwealth Transportation Fund.</t>
  </si>
  <si>
    <t>04030</t>
  </si>
  <si>
    <t>VPRA Temporary Fund</t>
  </si>
  <si>
    <t>Fund established to be used temporarily until the Virginia Passenger Rail Authority (VPRA) is set up and able to establish their own financial system and bank account. Fund should be zero prior to Fiscal Year End.</t>
  </si>
  <si>
    <t>04230</t>
  </si>
  <si>
    <t>Special Structure Fund</t>
  </si>
  <si>
    <t>Established per § 33.2-1532. Moneys in the Fund shall be used solely for the purposes of funding § 33.2-374 ‘Special Structures Program’.</t>
  </si>
  <si>
    <t>EZ Pass</t>
  </si>
  <si>
    <t>EZ Pass - Fund to record all activity for EZ Pass operations in Toll Facilities Revolving Fund.</t>
  </si>
  <si>
    <t>04810</t>
  </si>
  <si>
    <t>Commonwealth Rail Fund</t>
  </si>
  <si>
    <t>Established per §33.2-1526.4. The amounts dedicated to the Fund pursuant to § 33.2-1524.1 shall be deposited monthly into the Fund. Thereafter, 93 percent shall be distributed to the Virginia Passenger Rail Authority as soon as practicable for use in accordance with the provisions of Article 6 (§ 33.2-287 et seq.) of Chapter 2. The remaining seven percent shall remain in the Fund for the Department of Rail and Public Transportation for planning purposes and for grants for rail projects not administered by the Virginia Passenger Rail Authority. The Department of Rail and Public Transportation may use up to $4 million for the purposes of the Shortline Railway Preservation and Development Fund pursuant to § 33.2-1602.</t>
  </si>
  <si>
    <t>VA529 Agency Operating</t>
  </si>
  <si>
    <t>Prepaid529</t>
  </si>
  <si>
    <t>07014</t>
  </si>
  <si>
    <t>CARESActEmployerReimb-COVID-19</t>
  </si>
  <si>
    <t>CARES Act Employer Reimbursement. CFDA 17.225; Unemployment Insurance. Federal funding to be used "exclusively to reimburse governmental entities and other organizations described in Section 3309(a)(2) of the Federal Unemployment Tax Act (FUTA) (26 U.S.C. § 3309(a)(2)) for amounts paid" as described in UIPL 18-20. Different from the other Pandemic funding from the Feds which are used to pay UI benefits, this will be used to refund the reimbursable employers for up to 50% of their contributions made.</t>
  </si>
  <si>
    <t>07017</t>
  </si>
  <si>
    <t>AsstIndHsehlds-OthrNd-COVID-19</t>
  </si>
  <si>
    <t>CFDA 97.050; Presidential Declared Disaster Assistance to Individuals and Households - Other Needs. The monies in this Fund are provided by the Federal Emergency Management Agency (FEMA) to support disaster recovery, specific to COVID-19, by providing financial assistance to disaster survivors who, as a direct result of a major disaster or emergency, have necessary expenses and serious needs that are unmet through insurance or other means.</t>
  </si>
  <si>
    <t>07018</t>
  </si>
  <si>
    <t>MixedErnrsUnemplyComp-COVID-19</t>
  </si>
  <si>
    <t>CFDA 17.225; Unemployment Insurance. Mixed Earners Unemployment Compensation (MEUC) COVID-19. On December 27, 2020, the President signed into law the Consolidated Appropriations Act, 2021, including Division N, Title II, Subtitle A (Continued Assistance Act). Section 261 of the Continued Assistance Act authorizes the Mixed Earners Unemployment Compensation (MEUC) program for states that elect to participate. MEUC provides $100 each week, in addition to Federal Pandemic Unemployment Compensation (FPUC), to certain individuals with $5,000 or more in self-employment income in the previous tax year who are receiving unemployment benefits from a program other than Pandemic Unemployment Assistance (PUA). MEUC is payable beginning with weeks of unemployment no earlier than week ending January 2, 2021 (January 3, 2021 for states with a Sunday week ending date) through the week of unemployment ending on or before March 14, 2021.</t>
  </si>
  <si>
    <t>07041</t>
  </si>
  <si>
    <t>SMR-Camp Pendleton Lease</t>
  </si>
  <si>
    <t>Monies to be provided through a long-term lease agreement with the City of VA Beach as consideration for use of state-owned parcels currently leased to the City for use as parking for the VA Aquarium and Marine Science Center and overflow Rudee Inlet boat ramp parking. Such funds shall be used for construction of a new secure access control point, including all desirable or required supporting facilities, to the Camp Pendleton State Military Reservation located in the City of Virginia Beach.</t>
  </si>
  <si>
    <t>07104</t>
  </si>
  <si>
    <t>VEC - Admin Grants - COVID-19</t>
  </si>
  <si>
    <t>Administration of Grants related to COVID-19. Established to capture the financial activity related to funds provided by the federal government for administrative grants to be used to assist in the COVID-19 crisis.  Specifically administrative funding to be used for processing claims for programs established in the CARES act, the executive order dated august 2020, and the continuing care act, as they relate to COVIDS-19</t>
  </si>
  <si>
    <t>Capital Project Revenue Bonds Prin &amp; Interest - Per Code of VA   §33.2-1701, accounts for the accumulation of resources for and payment of General Long-Term Debt Principal and Interest of such projects.</t>
  </si>
  <si>
    <t>GARVEE Notes Construction - Per Code of VA §33.2- 1511 and 1512, accounts for the bond proceeds, investment revenue, and expenditures related to transportation projects.</t>
  </si>
  <si>
    <t>GARVEE Notes Prin &amp; Interest - - Per Code of VA §33.2- 1511 and 1512, accounts for the accumulation of resources for and payment of General Long-Term Debt Principal and Interest of projects</t>
  </si>
  <si>
    <t>Per Code of VA §19.2-386.12 &amp; 14 Part D, this fund accounts for seized assets being held prior to jurisdiction.</t>
  </si>
  <si>
    <t>Rt 58 - Interest &amp; Principal - Per Code of VA §33.2- 2300, accounts for the accumulation of resources for, and payment of, General Long-Term Debt Principal and Interest on Bonds of the US Rt. 58 Project.</t>
  </si>
  <si>
    <t>NVTD - Construction Fund - Per Code of VA §33.2-2400, accounts for the bond proceeds, investment revenue, and expenditures related to the actual construction cost of the NVTD projects.</t>
  </si>
  <si>
    <t>NVTD - Interest &amp; Principal - Per Code of VA §33.2-2400, accounts for the accumulation of resources for, and payment of, General Long-Term Debt Principal and Interest on Bonds Northern Virginia Transportation District.</t>
  </si>
  <si>
    <t>Per Code of VA §58.1-816.1, the purpose of the fund is to account for debt service resources for Oak Grove Connector Principal and Interest payments.</t>
  </si>
  <si>
    <t>Higher Education activity included on higher education financial statement template submission.</t>
  </si>
  <si>
    <t>09025</t>
  </si>
  <si>
    <t>Health Insurance Exchange Fund</t>
  </si>
  <si>
    <t>Pursuant to § 38.2-6510. Health Insurance Exchange Fund; assessment of Chapters 916 and 917, the Fund is established to support the Health Exchange operations through (i) special fund revenues generated by assessment fees on health carriers offering plans through the Exchange, (ii) funds described in subsection H, or (iii) such funds as the General Assembly may from time to time appropriate. Moneys in the Fund shall be used solely for the purposes of supporting the Exchange through initial start-up costs associated with establishment of the Exchange, Exchange operations, outreach, and enrollment, a Navigator program, and other means of supporting the Exchange.</t>
  </si>
  <si>
    <t>09026</t>
  </si>
  <si>
    <t>OystrLsng,Cnsrvtn&amp;RepletnPrgFd</t>
  </si>
  <si>
    <t>Per Code of Virginia § 28.2-627.1. – Oyster Leasing, Conservation, and Repletion Programs Fund- establish a non-reverting fund for all oyster planting ground application fees, oyster planting ground transfer fees, oyster planting ground lease renewal fees, and oyster ground rents collected.   Interest earned on the fund will remain in the fund. Moneys in the fund shall be used solely for the purposes of administering the oyster ground leasing program and the conservation and repletion program.</t>
  </si>
  <si>
    <t>09027</t>
  </si>
  <si>
    <t>EmrgncyShltrsUpgAsstncGrntFnd</t>
  </si>
  <si>
    <t>Emergency Shelters Upgrade Assistance Grant Fund. Established per Chapter 819, 2020 Acts of Assembly. Moneys in the Fund shall be used solely for the purposes of providing matching funds to localities to install, maintain, or repair infrastructure for backup energy generation for emergency shelters, including solar energy generators, and improve the hazard-specific structural integrity of shelter facilities owned by the locality.</t>
  </si>
  <si>
    <t>Per Code of VA  §10.1-1197.6, contains monies collected from any applicant seeking a new permit by rule or a modification to an existing permit by rule for a small wind energy project.  Monies collected are to be used for defraying the cost of DEQ's administering and enforcing this program.</t>
  </si>
  <si>
    <t>09037</t>
  </si>
  <si>
    <t>VA Comm Flood Preparedness Fd</t>
  </si>
  <si>
    <t>§ 10.1-603.25. Virginia Community Flood Preparedness Fund – the fund will consist of deposits from revenue generated by the sale of emissions allowances pursuant to subdivision C 1 of § 10.1-1330.   Moneys in the Fund shall be used solely for the purposes of enhancing flood prevention or protection and coastal resilience as required by this article.</t>
  </si>
  <si>
    <t>09038</t>
  </si>
  <si>
    <t>HistAfrcnAmrcnCemntrs&amp;GrvsFnd</t>
  </si>
  <si>
    <t>Historical African American Cemeteries and Graves Fund. Moneys in the Fund shall be used solely for the purposes set out in subsections B and C of § 10.1-2211.2.</t>
  </si>
  <si>
    <t>09039</t>
  </si>
  <si>
    <t>PrblmGamblngTreatmnt&amp;SpprtFnd</t>
  </si>
  <si>
    <t>Problem Gambling Treatment and Support Fund. Established pursuant to Code of Virginia § 37.2-314.2. Moneys in the Fund shall be used solely for the purposes of (i) providing counseling and other support services for compulsive and problem gamblers, (ii) developing and implementing compulsive and problem gambling treatment and prevention programs, and (iii) providing grants to support organizations that provide assistance to compulsive and problem gamblers.</t>
  </si>
  <si>
    <t>Per Code of VA § 2.2-518 A., B., C., fees dist to Div. of Debt Collections and amounts dist to applicable agencies. Direct pay received by agy on account referred for collection shall be reported. Agy shall cause fees due for obtaining recovery to be reported/paid to Div. No fee shall be paid to Div. on pay to agy resulting from agy's participation in Setoff Debt Collection Act Article 21 (§ 58.1-520 et seq.) of Ch 3 of Title 58.1.</t>
  </si>
  <si>
    <t>09046</t>
  </si>
  <si>
    <t>VA Food Access Investment Fund</t>
  </si>
  <si>
    <t>Established per § 36-156.4. Monies in the Fund shall be used solely for the purposes of establishing collaborative and cooperative projects with public and private sector partners to improve food access in Virginia. The Fund shall be used to provide funding for the construction, rehabilitation, equipment upgrades, or expansion of grocery stores, small food retailers, or innovative food retail projects in underserved communities.</t>
  </si>
  <si>
    <t>09056</t>
  </si>
  <si>
    <t>Games of Skill Local Fund</t>
  </si>
  <si>
    <t>Monies in the fund shall account for the Local portion of the Games of Skill established in Chapter 1217, 2020 Acts of Assembly.</t>
  </si>
  <si>
    <t>09119</t>
  </si>
  <si>
    <t>COVID-19 Relief Fund</t>
  </si>
  <si>
    <t>Established per § 2.2-115.1; Moneys in the Fund shall be used by the Governor solely for the purposes of responding to the Commonwealth's needs related to the Coronavirus Disease of 2019 (COVID-19) pandemic.</t>
  </si>
  <si>
    <t>09172</t>
  </si>
  <si>
    <t>Gaming Proceeds Fund</t>
  </si>
  <si>
    <t>Established per § 58.1-4125; Fund will collect and deposit monies received from licensing fees and support the regulation development and compliance monitoring of Casinos and Sports Betting activities.</t>
  </si>
  <si>
    <t>Per Code of VA §32.1-122.6:01, §32.1-122.6:04, and §54.1-3011.2, revenues are loan repayments; expenditures are loans to qualified nursing students.</t>
  </si>
  <si>
    <t>Per Code of VA §32.1-122.6:01, §32.1-122.6:03 &amp; §32.1-122.6:1, revenues are loan repayments; expenditures are loans to qualified nursing students.</t>
  </si>
  <si>
    <t>Drug Offender Assess Fund</t>
  </si>
  <si>
    <t>09580</t>
  </si>
  <si>
    <t>Spec Acct for Const Dist Grant</t>
  </si>
  <si>
    <t>The fund is established in § 58.1-2299.20 of the Code of Virginia in Chapters 1230 and 1275 of the 2020 Acts of Assembly.   All taxes, interest, and civil penalties paid for the sale of fuels at wholesale to retail dealers for retail sale in any county or city set forth in subdivision A 4 of § 58.1-2295, after subtraction of the direct costs of administration by the Department, shall be deposited in a special fund titled the "Special Fund Account for the Highway Construction District Grant Program" to be allocated by the Commonwealth Transportation Board as highway construction district grants pursuant to § 33.2-371 to the construction districts in which the taxes, interest, and civil penalties were generated.</t>
  </si>
  <si>
    <t>09730</t>
  </si>
  <si>
    <t>Central VA Transportation Fund</t>
  </si>
  <si>
    <t>Established pursuant to § 33.2-3701. The moneys deposited in the Fund shall be used solely for (i) transportation purposes benefiting the localities comprising Planning District 15 and (ii) administrative and operating expenses as specified in subsection B of § 33.2-3706.</t>
  </si>
  <si>
    <t>09740</t>
  </si>
  <si>
    <t>Hampton Roads Regnl Transit Fd</t>
  </si>
  <si>
    <t>Established per Chapter 1241, 2020 Acts of Assembly. Code of Virginia 33.2-2600.01; All revenues dedicated to the Regional Transit Fund pursuant to §§ 58.1-802.4, 58.1-816, and 58.1-1743 shall be paid into the state treasury and credited to the Fund. The moneys deposited in the Fund shall be used solely for (i) the development, maintenance, improvement, and operation of a core and connected regional network of transit routes and related infrastructure, rolling stock, and support facilities, to include the operation of a regional system of interjurisdictional, high-frequency bus service, in a transportation district in Hampton Roads created pursuant to § 33.2-1903 as included in the strategic plans and regional transit planning process developed pursuant to § 33.2-286 and (ii) administrative and operating expenses of the Commission as specified in subsection B of § 33.2-2605.</t>
  </si>
  <si>
    <t>09920</t>
  </si>
  <si>
    <t>VSPElectronicSummonsSystemsFnd</t>
  </si>
  <si>
    <t>Virginia State Police Electronic Summons System Fund; established per § 17.1-275.14. Moneys in the Fund shall be used solely for the purposes of funding software, hardware, and associated equipment costs for the implementation and maintenance of an electronic summons system.</t>
  </si>
  <si>
    <t>10310</t>
  </si>
  <si>
    <t>Chld Wlf Svcs St Grnt-COVID-19</t>
  </si>
  <si>
    <t>CFDA 93.645; Child Welfare Services - State Grants. Provides Federal funding to prevent, prepare for, and respond to COVID-19 as related to the development and expansion of a coordinated child and family services program that utilizes community-based agencies and ensures all children are raised in safe, loving families. These funds can be used for allowable obligations incurred prior to enactment of the CARES act.</t>
  </si>
  <si>
    <t>10320</t>
  </si>
  <si>
    <t>Low Inc Home Engy Ast-COVID-19</t>
  </si>
  <si>
    <t>CFDA 93.568; Low Income Home Energy Assistance (LIHEAP). Provides resources to prevent, prepare for, and respond to COVID-19 as related to make Low Income Home Energy Assistance Program (LIHEAP) grants available and to assist eligible households to meet the costs of home energy. These funds can be used for allowable obligations incurred prior to enactment of the CARES act.</t>
  </si>
  <si>
    <t>10330</t>
  </si>
  <si>
    <t>ImmnztnVaccineChldren-COVID-19</t>
  </si>
  <si>
    <t>CFDA 93.268; Immunization Cooperative Agreements. Provides Federal funding for costs, as related to COVID-19, of establishing and maintaining preventive health service programs to immunize individuals  against vaccine-preventable diseases.</t>
  </si>
  <si>
    <t>10350</t>
  </si>
  <si>
    <t>Ref Spprt Svcs Prog-COVID-19</t>
  </si>
  <si>
    <t>CFDA 93.566; Refugee Support Services Program. Provides resources to prevent, prepare for, and respond to COVID-19. These funds can be used for allowable obligations incurred prior to enactment of the CARES act.</t>
  </si>
  <si>
    <t>10360</t>
  </si>
  <si>
    <t>InjryPrvCtrlRsrchComm-COVID-19</t>
  </si>
  <si>
    <t>CFDA 93.136; Injury Prevention and Control Research and State and Community Based Programs. Provides Federal funding for costs incurred, as related to COVID-19, to develop, implement, and promote effective injury and violence prevention and control practices.</t>
  </si>
  <si>
    <t>10370</t>
  </si>
  <si>
    <t>FmlyViolncPrvntn/Svcs-COVID-19</t>
  </si>
  <si>
    <t>CFDA 93.671; Family Violence Prevention and Services/Domestic Violence Shelter and Supportive Services. These funds can be used restore amounts, either directly or through reimbursement, for obligations incurred to prevent, prepare for, and respond to coronavirus, domestically or internationally, from January 20, 2020, and prior to the effective date of the Federal award.</t>
  </si>
  <si>
    <t>10380</t>
  </si>
  <si>
    <t>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
HE equivalent is Fund 03410</t>
  </si>
  <si>
    <t>10390</t>
  </si>
  <si>
    <t>SrvyCertHlthCrPvdrSup-COVID-19</t>
  </si>
  <si>
    <t>CFDA 93.777; State Survey and Certification of Health Care Providers and Suppliers (Title XVIII) Medicare. Provides Federal funding for costs incurred, as related to COVID-19, to any State which is able and willing to determine through its State health agency or other appropriate State agency that providers and suppliers of health care services are in compliance with Federal regulatory health and safety standards and conditions of participation.</t>
  </si>
  <si>
    <t>10440</t>
  </si>
  <si>
    <t>SpclSuplmtlFoodPgmWIC-COVID-19</t>
  </si>
  <si>
    <t>Special Supplemental Food Program WIC. Provides Federal funds, as related to COVID-19, to provide low-income pregnant, breastfeeding and postpartum women, infants, and children to age five who have been determined to be at nutritional risk, supplemental nutritious foods, nutrition education, and referrals to health and social services at no cost. WIC also promotes and supports breastfeeding as the feeding method of choice for infants, provides substance abuse education and promotes immunization and other aspects of healthy living. The Families First Coronavirus Response Act (FFCRA) of 2020 provided the WIC Program with monies to remain available through September 30, 2021.</t>
  </si>
  <si>
    <t>10470</t>
  </si>
  <si>
    <t>EmrgncyRentalAsstPrgm-COVID-19</t>
  </si>
  <si>
    <t>CFDA 21.023; Emergency Rental Assistance Program. The Consolidated Appropriations Act, 2021 (Pub. L. No. 116-260) established the $25 billion Emergency Rental Assistance (ERA) program. The funding provided by the ERA program will assist eligible households that have difficulty making timely payments of rent and utilities due to the COVID-19 pandemic. Eligible grantees must use not less than 90 percent of the awarded funds to provide financial assistance to eligible households, including payment of rent, rental arrears, utilities and home energy costs, utilities and home energy costs arears, and other expenses related to housing incurred due, directly or indirectly, to the COVID-19 pandemic. Eligible grantees may use the remaining funds to provide housing stability services to eligible households, including case management, other services intended to keep households stably housed, and administrative costs.</t>
  </si>
  <si>
    <t>10480</t>
  </si>
  <si>
    <t>ChafeeEdu/TrainVchPgm-COVID-19</t>
  </si>
  <si>
    <t>CFDA 93.599; Chafee Education and Training Vouchers Program (ETV). Provides resources, as related to COVID-19, to states and eligible Indian tribes to make available vouchers for postsecondary training and education to youth who have experiences foster care at age 14 or older, who have aged of foster care, or who have been adopter or left for kinship guardianship from the public foster care system after age 16.</t>
  </si>
  <si>
    <t>10490</t>
  </si>
  <si>
    <t>Chafee Foster CarePgm-COVID-19</t>
  </si>
  <si>
    <t>CFDA 93.674; John H. Chafee Foster Care Program for Successful Transition to Adulthood. Provides resources, as related to COVID-19, to assist states and eligible Indian tribes in establishing and carrying out programs designed to assist youth who experienced foster care at age 14 or older, youth who leave foster care for adoption or kinship guardianship after attaining age 16, youth likely to remain in foster care until age 18, and former foster care recipients between 18 and 21 years, to make a successful transition to adulthood and self-sufficiency. State or tribes that operate an extended foster care program for youth up to age 21 have the option to extend services under the Chafee program to youth up to their 23rd birthday.</t>
  </si>
  <si>
    <t>10570</t>
  </si>
  <si>
    <t>PandemicEBTAdminCosts-COVID-19</t>
  </si>
  <si>
    <t>CFDA 10.649; Pandemic EBT Administrative Costs. Fund to provide Federal financial participation to State agencies and local entities for costs incurred to operate Pandemic EBT Food Benefit Program. Through P-EBT, eligible school children receive temporary emergency nutrition benefits loaded on EBT cards that are used to purchase food. Children who would have received free or reduced price meals under the National School Lunch Act if their schools were not closed or operating with reduced hours, and not in attendance for at least 5 consecutive days are eligible to receive P-EBT benefits. This listing is for administrative costs related to delivering P-EBT benefits.</t>
  </si>
  <si>
    <t>10650</t>
  </si>
  <si>
    <t>NGMilitaryOP&amp;MaintPrj-COVID-19</t>
  </si>
  <si>
    <t>CFDA 12.401; National Guard Military Operations and Maintenance (O&amp;M) Projects. CARES Act funding from the National Guard Bureau as part of cooperative agreements to provide funding to support the operations and maintenance of Army National Guard (ARNG) and Air National Guard (ANG) facilities and provide authorized service support activities to National Guard units and personnel through assistance awards.</t>
  </si>
  <si>
    <t>ACFR Class</t>
  </si>
  <si>
    <t>Various ACFR Class
(Vlookup to Tab)</t>
  </si>
  <si>
    <t>30900</t>
  </si>
  <si>
    <t>87800</t>
  </si>
  <si>
    <t>87900</t>
  </si>
  <si>
    <t>88000</t>
  </si>
  <si>
    <t>88100</t>
  </si>
  <si>
    <t>98400</t>
  </si>
  <si>
    <t>VA Innovation Partnership Auth</t>
  </si>
  <si>
    <t>Dept of Wildlife Resources</t>
  </si>
  <si>
    <t>Opportunty Minorty Bus Expansn</t>
  </si>
  <si>
    <t>Comm VA Beach Mass Shooting</t>
  </si>
  <si>
    <t>Study Discrm Agst African Amer</t>
  </si>
  <si>
    <t>Comm School Const &amp; Moderniztn</t>
  </si>
  <si>
    <t>Maintain Affordable Access</t>
  </si>
  <si>
    <t>Vlookup to populate governmental  for if then formulas</t>
  </si>
  <si>
    <t>1000010110</t>
  </si>
  <si>
    <t>1110010110</t>
  </si>
  <si>
    <t>1170009119</t>
  </si>
  <si>
    <t>1210002121</t>
  </si>
  <si>
    <t>1220010110</t>
  </si>
  <si>
    <t>1230002460</t>
  </si>
  <si>
    <t>1230007041</t>
  </si>
  <si>
    <t>1230010110</t>
  </si>
  <si>
    <t>1230010650</t>
  </si>
  <si>
    <t>1270009027</t>
  </si>
  <si>
    <t>1270009051</t>
  </si>
  <si>
    <t>1270009281</t>
  </si>
  <si>
    <t>1270010110</t>
  </si>
  <si>
    <t>1290010110</t>
  </si>
  <si>
    <t>1320010110</t>
  </si>
  <si>
    <t>1320010180</t>
  </si>
  <si>
    <t>1400010110</t>
  </si>
  <si>
    <t>1400010120</t>
  </si>
  <si>
    <t>1460010110</t>
  </si>
  <si>
    <t>1480010060</t>
  </si>
  <si>
    <t>1490001000</t>
  </si>
  <si>
    <t>1510010110</t>
  </si>
  <si>
    <t>1520010110</t>
  </si>
  <si>
    <t>1540004000</t>
  </si>
  <si>
    <t>1540009730</t>
  </si>
  <si>
    <t>1540010110</t>
  </si>
  <si>
    <t>1560002025</t>
  </si>
  <si>
    <t>1560002220</t>
  </si>
  <si>
    <t>1560009920</t>
  </si>
  <si>
    <t>1560010110</t>
  </si>
  <si>
    <t>1570010110</t>
  </si>
  <si>
    <t>1610009039</t>
  </si>
  <si>
    <t>1610009056</t>
  </si>
  <si>
    <t>1610009119</t>
  </si>
  <si>
    <t>1610010110</t>
  </si>
  <si>
    <t>1620009056</t>
  </si>
  <si>
    <t>1620010110</t>
  </si>
  <si>
    <t>1650002017</t>
  </si>
  <si>
    <t>1650010110</t>
  </si>
  <si>
    <t>1650010470</t>
  </si>
  <si>
    <t>1710009025</t>
  </si>
  <si>
    <t>1710010110</t>
  </si>
  <si>
    <t>1720009172</t>
  </si>
  <si>
    <t>1720010110</t>
  </si>
  <si>
    <t>1800006136</t>
  </si>
  <si>
    <t>1820007006</t>
  </si>
  <si>
    <t>1820007007</t>
  </si>
  <si>
    <t>1820007008</t>
  </si>
  <si>
    <t>1820007009</t>
  </si>
  <si>
    <t>1820007014</t>
  </si>
  <si>
    <t>1820007018</t>
  </si>
  <si>
    <t>1820007104</t>
  </si>
  <si>
    <t>1820010110</t>
  </si>
  <si>
    <t>1910010110</t>
  </si>
  <si>
    <t>1920002009</t>
  </si>
  <si>
    <t>1920002064</t>
  </si>
  <si>
    <t>1920002073</t>
  </si>
  <si>
    <t>1920002085</t>
  </si>
  <si>
    <t>1940008170</t>
  </si>
  <si>
    <t>1940010020</t>
  </si>
  <si>
    <t>1940010110</t>
  </si>
  <si>
    <t>1970009119</t>
  </si>
  <si>
    <t>1970010110</t>
  </si>
  <si>
    <t>1970010150</t>
  </si>
  <si>
    <t>1970010240</t>
  </si>
  <si>
    <t>1970010380</t>
  </si>
  <si>
    <t>1990002099</t>
  </si>
  <si>
    <t>1990009037</t>
  </si>
  <si>
    <t>1990010110</t>
  </si>
  <si>
    <t>2010010240</t>
  </si>
  <si>
    <t>2010010380</t>
  </si>
  <si>
    <t>2040003420</t>
  </si>
  <si>
    <t>2040007562</t>
  </si>
  <si>
    <t>2070003420</t>
  </si>
  <si>
    <t>2070003440</t>
  </si>
  <si>
    <t>2070007562</t>
  </si>
  <si>
    <t>2080003420</t>
  </si>
  <si>
    <t>2090003420</t>
  </si>
  <si>
    <t>2110003410</t>
  </si>
  <si>
    <t>2110003420</t>
  </si>
  <si>
    <t>2110003440</t>
  </si>
  <si>
    <t>2110003690</t>
  </si>
  <si>
    <t>2120003370</t>
  </si>
  <si>
    <t>2120003420</t>
  </si>
  <si>
    <t>2120003440</t>
  </si>
  <si>
    <t>2120003690</t>
  </si>
  <si>
    <t>2130003370</t>
  </si>
  <si>
    <t>2130003410</t>
  </si>
  <si>
    <t>2130003420</t>
  </si>
  <si>
    <t>2130003440</t>
  </si>
  <si>
    <t>2130003690</t>
  </si>
  <si>
    <t>2130007562</t>
  </si>
  <si>
    <t>2140003290</t>
  </si>
  <si>
    <t>2140003360</t>
  </si>
  <si>
    <t>2140003410</t>
  </si>
  <si>
    <t>2140003420</t>
  </si>
  <si>
    <t>2140003440</t>
  </si>
  <si>
    <t>2140003690</t>
  </si>
  <si>
    <t>2150003420</t>
  </si>
  <si>
    <t>2150003690</t>
  </si>
  <si>
    <t>2160003410</t>
  </si>
  <si>
    <t>2160003420</t>
  </si>
  <si>
    <t>2160003690</t>
  </si>
  <si>
    <t>2170003410</t>
  </si>
  <si>
    <t>2170003420</t>
  </si>
  <si>
    <t>2170003440</t>
  </si>
  <si>
    <t>2170003690</t>
  </si>
  <si>
    <t>2170007562</t>
  </si>
  <si>
    <t>2180010110</t>
  </si>
  <si>
    <t>2180010240</t>
  </si>
  <si>
    <t>2210003390</t>
  </si>
  <si>
    <t>2210003410</t>
  </si>
  <si>
    <t>2210003420</t>
  </si>
  <si>
    <t>2210003440</t>
  </si>
  <si>
    <t>2260001000</t>
  </si>
  <si>
    <t>2360003410</t>
  </si>
  <si>
    <t>2360003420</t>
  </si>
  <si>
    <t>2360003440</t>
  </si>
  <si>
    <t>2360003690</t>
  </si>
  <si>
    <t>2380002460</t>
  </si>
  <si>
    <t>2380010110</t>
  </si>
  <si>
    <t>2390010110</t>
  </si>
  <si>
    <t>2410003020</t>
  </si>
  <si>
    <t>2410003410</t>
  </si>
  <si>
    <t>2410003420</t>
  </si>
  <si>
    <t>2410003440</t>
  </si>
  <si>
    <t>2410003690</t>
  </si>
  <si>
    <t>2420003420</t>
  </si>
  <si>
    <t>2420003690</t>
  </si>
  <si>
    <t>2420007562</t>
  </si>
  <si>
    <t>2450010110</t>
  </si>
  <si>
    <t>2460003420</t>
  </si>
  <si>
    <t>2460003690</t>
  </si>
  <si>
    <t>2470003410</t>
  </si>
  <si>
    <t>2470003420</t>
  </si>
  <si>
    <t>2470003440</t>
  </si>
  <si>
    <t>2470003690</t>
  </si>
  <si>
    <t>2600003390</t>
  </si>
  <si>
    <t>2600003410</t>
  </si>
  <si>
    <t>2600003420</t>
  </si>
  <si>
    <t>2600003440</t>
  </si>
  <si>
    <t>2600003690</t>
  </si>
  <si>
    <t>2600007562</t>
  </si>
  <si>
    <t>2610003420</t>
  </si>
  <si>
    <t>2620010050</t>
  </si>
  <si>
    <t>2620010200</t>
  </si>
  <si>
    <t>2620010210</t>
  </si>
  <si>
    <t>2620010220</t>
  </si>
  <si>
    <t>2620010230</t>
  </si>
  <si>
    <t>2630010110</t>
  </si>
  <si>
    <t>2680003420</t>
  </si>
  <si>
    <t>2700003420</t>
  </si>
  <si>
    <t>2740010110</t>
  </si>
  <si>
    <t>2750003390</t>
  </si>
  <si>
    <t>2750003420</t>
  </si>
  <si>
    <t>2750003690</t>
  </si>
  <si>
    <t>2760003390</t>
  </si>
  <si>
    <t>2760003420</t>
  </si>
  <si>
    <t>2760003690</t>
  </si>
  <si>
    <t>2770003420</t>
  </si>
  <si>
    <t>2770003690</t>
  </si>
  <si>
    <t>2770003900</t>
  </si>
  <si>
    <t>2780003390</t>
  </si>
  <si>
    <t>2780003420</t>
  </si>
  <si>
    <t>2780003690</t>
  </si>
  <si>
    <t>2790003420</t>
  </si>
  <si>
    <t>2790003690</t>
  </si>
  <si>
    <t>2800003420</t>
  </si>
  <si>
    <t>2800003690</t>
  </si>
  <si>
    <t>2800003890</t>
  </si>
  <si>
    <t>2820003390</t>
  </si>
  <si>
    <t>2820003420</t>
  </si>
  <si>
    <t>2820003690</t>
  </si>
  <si>
    <t>2820008170</t>
  </si>
  <si>
    <t>2830003420</t>
  </si>
  <si>
    <t>2830003690</t>
  </si>
  <si>
    <t>2840003390</t>
  </si>
  <si>
    <t>2840003420</t>
  </si>
  <si>
    <t>2840003690</t>
  </si>
  <si>
    <t>2850003390</t>
  </si>
  <si>
    <t>2850003420</t>
  </si>
  <si>
    <t>2850003690</t>
  </si>
  <si>
    <t>2860003390</t>
  </si>
  <si>
    <t>2860003420</t>
  </si>
  <si>
    <t>2860003690</t>
  </si>
  <si>
    <t>2860007562</t>
  </si>
  <si>
    <t>2870003390</t>
  </si>
  <si>
    <t>2870003420</t>
  </si>
  <si>
    <t>2870003690</t>
  </si>
  <si>
    <t>2880003390</t>
  </si>
  <si>
    <t>2880003420</t>
  </si>
  <si>
    <t>2880003690</t>
  </si>
  <si>
    <t>2900003390</t>
  </si>
  <si>
    <t>2900003420</t>
  </si>
  <si>
    <t>2900003690</t>
  </si>
  <si>
    <t>2910003390</t>
  </si>
  <si>
    <t>2910003420</t>
  </si>
  <si>
    <t>2910003690</t>
  </si>
  <si>
    <t>2920003390</t>
  </si>
  <si>
    <t>2920003420</t>
  </si>
  <si>
    <t>2920003690</t>
  </si>
  <si>
    <t>2930003390</t>
  </si>
  <si>
    <t>2930003420</t>
  </si>
  <si>
    <t>2930003690</t>
  </si>
  <si>
    <t>2940003390</t>
  </si>
  <si>
    <t>2940003420</t>
  </si>
  <si>
    <t>2940003690</t>
  </si>
  <si>
    <t>2950003420</t>
  </si>
  <si>
    <t>2950003690</t>
  </si>
  <si>
    <t>2960003420</t>
  </si>
  <si>
    <t>2960003690</t>
  </si>
  <si>
    <t>2960003900</t>
  </si>
  <si>
    <t>2970003390</t>
  </si>
  <si>
    <t>2970003420</t>
  </si>
  <si>
    <t>2970003690</t>
  </si>
  <si>
    <t>2980003390</t>
  </si>
  <si>
    <t>2980003420</t>
  </si>
  <si>
    <t>2980003690</t>
  </si>
  <si>
    <t>2990003390</t>
  </si>
  <si>
    <t>2990003420</t>
  </si>
  <si>
    <t>2990003690</t>
  </si>
  <si>
    <t>3010002460</t>
  </si>
  <si>
    <t>3010009046</t>
  </si>
  <si>
    <t>3010010110</t>
  </si>
  <si>
    <t>3010010190</t>
  </si>
  <si>
    <t>3090001000</t>
  </si>
  <si>
    <t>3090007562</t>
  </si>
  <si>
    <t>3090009510</t>
  </si>
  <si>
    <t>3500002355</t>
  </si>
  <si>
    <t>3500010110</t>
  </si>
  <si>
    <t>4020009026</t>
  </si>
  <si>
    <t>4020010110</t>
  </si>
  <si>
    <t>4110002460</t>
  </si>
  <si>
    <t>4110010110</t>
  </si>
  <si>
    <t>4170010110</t>
  </si>
  <si>
    <t>4230009038</t>
  </si>
  <si>
    <t>4250010110</t>
  </si>
  <si>
    <t>4400002018</t>
  </si>
  <si>
    <t>4400009010</t>
  </si>
  <si>
    <t>4400010110</t>
  </si>
  <si>
    <t>4540007041</t>
  </si>
  <si>
    <t>5010004230</t>
  </si>
  <si>
    <t>5010009580</t>
  </si>
  <si>
    <t>5010009730</t>
  </si>
  <si>
    <t>5010009740</t>
  </si>
  <si>
    <t>5010010110</t>
  </si>
  <si>
    <t>5050004030</t>
  </si>
  <si>
    <t>5050004810</t>
  </si>
  <si>
    <t>5050010260</t>
  </si>
  <si>
    <t>5090001000</t>
  </si>
  <si>
    <t>5090008200</t>
  </si>
  <si>
    <t>5300009580</t>
  </si>
  <si>
    <t>5300009730</t>
  </si>
  <si>
    <t>5300009870</t>
  </si>
  <si>
    <t>6010010100</t>
  </si>
  <si>
    <t>6010010110</t>
  </si>
  <si>
    <t>6010010130</t>
  </si>
  <si>
    <t>6010010140</t>
  </si>
  <si>
    <t>6010010150</t>
  </si>
  <si>
    <t>6010010170</t>
  </si>
  <si>
    <t>6010010330</t>
  </si>
  <si>
    <t>6010010360</t>
  </si>
  <si>
    <t>6010010390</t>
  </si>
  <si>
    <t>6010010440</t>
  </si>
  <si>
    <t>6020010110</t>
  </si>
  <si>
    <t>7020010110</t>
  </si>
  <si>
    <t>7030010110</t>
  </si>
  <si>
    <t>7040010110</t>
  </si>
  <si>
    <t>7050010100</t>
  </si>
  <si>
    <t>7050010110</t>
  </si>
  <si>
    <t>7060010100</t>
  </si>
  <si>
    <t>7060010110</t>
  </si>
  <si>
    <t>7080010110</t>
  </si>
  <si>
    <t>7200009039</t>
  </si>
  <si>
    <t>7200010110</t>
  </si>
  <si>
    <t>7230010110</t>
  </si>
  <si>
    <t>7240010110</t>
  </si>
  <si>
    <t>7280010100</t>
  </si>
  <si>
    <t>7280010110</t>
  </si>
  <si>
    <t>7290010110</t>
  </si>
  <si>
    <t>7390010100</t>
  </si>
  <si>
    <t>7480010100</t>
  </si>
  <si>
    <t>7480010110</t>
  </si>
  <si>
    <t>7510010110</t>
  </si>
  <si>
    <t>7560010110</t>
  </si>
  <si>
    <t>7650010030</t>
  </si>
  <si>
    <t>7650010110</t>
  </si>
  <si>
    <t>7650010250</t>
  </si>
  <si>
    <t>7650010310</t>
  </si>
  <si>
    <t>7650010320</t>
  </si>
  <si>
    <t>7650010350</t>
  </si>
  <si>
    <t>7650010370</t>
  </si>
  <si>
    <t>7650010480</t>
  </si>
  <si>
    <t>7650010490</t>
  </si>
  <si>
    <t>7650010570</t>
  </si>
  <si>
    <t>7770010110</t>
  </si>
  <si>
    <t>7900010110</t>
  </si>
  <si>
    <t>7920010100</t>
  </si>
  <si>
    <t>7920010110</t>
  </si>
  <si>
    <t>7930010110</t>
  </si>
  <si>
    <t>7940010110</t>
  </si>
  <si>
    <t>7990010110</t>
  </si>
  <si>
    <t>8410010110</t>
  </si>
  <si>
    <t>8480010110</t>
  </si>
  <si>
    <t>8780001000</t>
  </si>
  <si>
    <t>8790001000</t>
  </si>
  <si>
    <t>8800001000</t>
  </si>
  <si>
    <t>9120010110</t>
  </si>
  <si>
    <t>9350010110</t>
  </si>
  <si>
    <t>9350010380</t>
  </si>
  <si>
    <t>9370010110</t>
  </si>
  <si>
    <t>9370010380</t>
  </si>
  <si>
    <t>9380010110</t>
  </si>
  <si>
    <t>9480010110</t>
  </si>
  <si>
    <t>9600010110</t>
  </si>
  <si>
    <t>9610010110</t>
  </si>
  <si>
    <t>9840001000</t>
  </si>
  <si>
    <t>9990009119</t>
  </si>
  <si>
    <t>9990010110</t>
  </si>
  <si>
    <t xml:space="preserve"> (TEXT)
Bus Unit/Fund</t>
  </si>
  <si>
    <t xml:space="preserve"> (TEXT) Bus Unit</t>
  </si>
  <si>
    <t>(TEXT) Fund</t>
  </si>
  <si>
    <t xml:space="preserve"> (NUMERIC)</t>
  </si>
  <si>
    <t xml:space="preserve"> (NUMERIC) Bus unit</t>
  </si>
  <si>
    <t xml:space="preserve"> (NUMERIC) fund</t>
  </si>
  <si>
    <t>Business Unit Name</t>
  </si>
  <si>
    <t>Fund Name</t>
  </si>
  <si>
    <t>ACFR Title</t>
  </si>
  <si>
    <t>ACFR Class/ACFR Title (concatenate)</t>
  </si>
  <si>
    <t>If mixed fund balance class denoted with "M"</t>
  </si>
  <si>
    <t>GASB 54 FB Cat Code</t>
  </si>
  <si>
    <t>U-100</t>
  </si>
  <si>
    <t>C-1200</t>
  </si>
  <si>
    <t>R-2800</t>
  </si>
  <si>
    <t>A-1300</t>
  </si>
  <si>
    <t>R-1000</t>
  </si>
  <si>
    <t>C-1300</t>
  </si>
  <si>
    <t>C-1500</t>
  </si>
  <si>
    <t>A-1500</t>
  </si>
  <si>
    <t>C-700</t>
  </si>
  <si>
    <t>R-1100</t>
  </si>
  <si>
    <t>C-2100</t>
  </si>
  <si>
    <t>C-1800</t>
  </si>
  <si>
    <t>C-2800</t>
  </si>
  <si>
    <t>12110</t>
  </si>
  <si>
    <t>A-1200</t>
  </si>
  <si>
    <t>09048</t>
  </si>
  <si>
    <t>M</t>
  </si>
  <si>
    <t>R-400</t>
  </si>
  <si>
    <t>C-500</t>
  </si>
  <si>
    <t>10710</t>
  </si>
  <si>
    <t>12260</t>
  </si>
  <si>
    <t>R-1500</t>
  </si>
  <si>
    <t>10720</t>
  </si>
  <si>
    <t>10740</t>
  </si>
  <si>
    <t>10750</t>
  </si>
  <si>
    <t>10760</t>
  </si>
  <si>
    <t>10780</t>
  </si>
  <si>
    <t>09029</t>
  </si>
  <si>
    <t>A-700</t>
  </si>
  <si>
    <t>R-1600</t>
  </si>
  <si>
    <t>09049</t>
  </si>
  <si>
    <t>02095</t>
  </si>
  <si>
    <t>07035</t>
  </si>
  <si>
    <t>C-600</t>
  </si>
  <si>
    <t>C-800</t>
  </si>
  <si>
    <t>A-800</t>
  </si>
  <si>
    <t>12270</t>
  </si>
  <si>
    <t>R-800</t>
  </si>
  <si>
    <t>A-2100</t>
  </si>
  <si>
    <t>C-1000</t>
  </si>
  <si>
    <t>A-600</t>
  </si>
  <si>
    <t>R-2600</t>
  </si>
  <si>
    <t>A-1000</t>
  </si>
  <si>
    <t>C-200</t>
  </si>
  <si>
    <t>07115</t>
  </si>
  <si>
    <t>09071</t>
  </si>
  <si>
    <t>C-2200</t>
  </si>
  <si>
    <t>C-2700</t>
  </si>
  <si>
    <t>R-1900</t>
  </si>
  <si>
    <t>R-900</t>
  </si>
  <si>
    <t>A-900</t>
  </si>
  <si>
    <t>C-1901</t>
  </si>
  <si>
    <t>U-300</t>
  </si>
  <si>
    <t>R-700</t>
  </si>
  <si>
    <t>C-2400</t>
  </si>
  <si>
    <t>10590</t>
  </si>
  <si>
    <t>10640</t>
  </si>
  <si>
    <t>10690</t>
  </si>
  <si>
    <t>12120</t>
  </si>
  <si>
    <t>12140</t>
  </si>
  <si>
    <t>A-1800</t>
  </si>
  <si>
    <t>05175</t>
  </si>
  <si>
    <t>College Savings Systems</t>
  </si>
  <si>
    <t>06018</t>
  </si>
  <si>
    <t>R-1200</t>
  </si>
  <si>
    <t>09057</t>
  </si>
  <si>
    <t>C-1400</t>
  </si>
  <si>
    <t>R-300</t>
  </si>
  <si>
    <t>19500</t>
  </si>
  <si>
    <t>R-1700</t>
  </si>
  <si>
    <t>R-2000</t>
  </si>
  <si>
    <t>12340</t>
  </si>
  <si>
    <t>12350</t>
  </si>
  <si>
    <t xml:space="preserve">R </t>
  </si>
  <si>
    <t>03210</t>
  </si>
  <si>
    <t>03230</t>
  </si>
  <si>
    <t>03710</t>
  </si>
  <si>
    <t>Various ACFR Class</t>
  </si>
  <si>
    <t>10820</t>
  </si>
  <si>
    <t>A-200</t>
  </si>
  <si>
    <t>C-1100</t>
  </si>
  <si>
    <t>R-200</t>
  </si>
  <si>
    <t>C-300</t>
  </si>
  <si>
    <t>R-1800</t>
  </si>
  <si>
    <t>04820</t>
  </si>
  <si>
    <t>09072</t>
  </si>
  <si>
    <t>12310</t>
  </si>
  <si>
    <t>04370</t>
  </si>
  <si>
    <t>04371</t>
  </si>
  <si>
    <t>R-2100</t>
  </si>
  <si>
    <t>07861</t>
  </si>
  <si>
    <t>07864</t>
  </si>
  <si>
    <t>10998</t>
  </si>
  <si>
    <t>52200</t>
  </si>
  <si>
    <t>02074</t>
  </si>
  <si>
    <t>R-2500</t>
  </si>
  <si>
    <t>10830</t>
  </si>
  <si>
    <t>12050</t>
  </si>
  <si>
    <t>12180</t>
  </si>
  <si>
    <t>C-2300</t>
  </si>
  <si>
    <t>10810</t>
  </si>
  <si>
    <t>A-300</t>
  </si>
  <si>
    <t>12210</t>
  </si>
  <si>
    <t>08210</t>
  </si>
  <si>
    <t>10840</t>
  </si>
  <si>
    <t>12030</t>
  </si>
  <si>
    <t>12160</t>
  </si>
  <si>
    <t>12220</t>
  </si>
  <si>
    <t>09047</t>
  </si>
  <si>
    <t>12170</t>
  </si>
  <si>
    <t>12230</t>
  </si>
  <si>
    <t>12240</t>
  </si>
  <si>
    <t>12250</t>
  </si>
  <si>
    <t>12280</t>
  </si>
  <si>
    <t>12290</t>
  </si>
  <si>
    <t>12330</t>
  </si>
  <si>
    <t>77900</t>
  </si>
  <si>
    <t>C-400</t>
  </si>
  <si>
    <t>12360</t>
  </si>
  <si>
    <t>85600</t>
  </si>
  <si>
    <t>Opioid Abatement Authority</t>
  </si>
  <si>
    <t>88200</t>
  </si>
  <si>
    <t>90200</t>
  </si>
  <si>
    <t>02902</t>
  </si>
  <si>
    <t>90300</t>
  </si>
  <si>
    <t>02903</t>
  </si>
  <si>
    <t>97700</t>
  </si>
  <si>
    <t>312</t>
  </si>
  <si>
    <t>410</t>
  </si>
  <si>
    <t>424</t>
  </si>
  <si>
    <t>437</t>
  </si>
  <si>
    <t>Query of All Funds</t>
  </si>
  <si>
    <t>Effective Date</t>
  </si>
  <si>
    <t>Status</t>
  </si>
  <si>
    <t>Description</t>
  </si>
  <si>
    <t>Short Description</t>
  </si>
  <si>
    <t>Budgetary Only</t>
  </si>
  <si>
    <t>General</t>
  </si>
  <si>
    <t>SUPCT Sprv</t>
  </si>
  <si>
    <t>VCSC Sprev</t>
  </si>
  <si>
    <t>DBHDS Sprv</t>
  </si>
  <si>
    <t>Civics Ed</t>
  </si>
  <si>
    <t>TAX Sprev</t>
  </si>
  <si>
    <t>TrkMnfGrnt</t>
  </si>
  <si>
    <t>Chld Spprt</t>
  </si>
  <si>
    <t>DOA SWAcct</t>
  </si>
  <si>
    <t>Firearm Tr</t>
  </si>
  <si>
    <t>Va Frm Prs</t>
  </si>
  <si>
    <t>LIEEPF</t>
  </si>
  <si>
    <t>RGGI Fund</t>
  </si>
  <si>
    <t>COVID19ASF</t>
  </si>
  <si>
    <t>LHD AddRv</t>
  </si>
  <si>
    <t>BOA Trust</t>
  </si>
  <si>
    <t>CRS Fee NF</t>
  </si>
  <si>
    <t>Prim Fee</t>
  </si>
  <si>
    <t>Train&amp;Form</t>
  </si>
  <si>
    <t>Srvcs Prvd</t>
  </si>
  <si>
    <t>BU Sanit</t>
  </si>
  <si>
    <t>MFCUPSF</t>
  </si>
  <si>
    <t>Tuit Asst</t>
  </si>
  <si>
    <t>Civil War</t>
  </si>
  <si>
    <t>Opn Spc Pr</t>
  </si>
  <si>
    <t>LHDMRF</t>
  </si>
  <si>
    <t>Nurse Schl</t>
  </si>
  <si>
    <t>Bckgrd Fee</t>
  </si>
  <si>
    <t>Per Code of VA §63.2-901.1 ,  fees received to search FBI and State Police records for licensing of public and private children's residential facilities. The cost of obtaining the criminal history record and the central registry information shall be borne by the employee or volunteer unless the children's facility decides to pay the cost. In those cases, funds are used to pay for background check.</t>
  </si>
  <si>
    <t>SLH Progrm</t>
  </si>
  <si>
    <t>LHDS Fee</t>
  </si>
  <si>
    <t>Semicondtr</t>
  </si>
  <si>
    <t>Prob&amp;Parol</t>
  </si>
  <si>
    <t>I</t>
  </si>
  <si>
    <t>Cost Recov</t>
  </si>
  <si>
    <t>Elec Maint</t>
  </si>
  <si>
    <t>SCVR Fund</t>
  </si>
  <si>
    <t>Nonf Admin</t>
  </si>
  <si>
    <t>VSRD Fund</t>
  </si>
  <si>
    <t>Anat Srvcs</t>
  </si>
  <si>
    <t>PharmManGF</t>
  </si>
  <si>
    <t>DistnLearn</t>
  </si>
  <si>
    <t>WW I&amp;II CC</t>
  </si>
  <si>
    <t>AdvPrdGrFd</t>
  </si>
  <si>
    <t>VASexual&amp;DomstcViolncPrvntnFnd</t>
  </si>
  <si>
    <t>VA SDVP</t>
  </si>
  <si>
    <t>Virginia Sexual and Domestic Violence Prevention Fund established per Code of Virginia § 63.2-2300. Moneys in the Fund shall be used to develop and support prevention programs in the Commonwealth and perform such other acts as may be necessary to comply with the provisions of this section.</t>
  </si>
  <si>
    <t>SCC PS Co</t>
  </si>
  <si>
    <t>NonTaxColl</t>
  </si>
  <si>
    <t>Wthd Susp</t>
  </si>
  <si>
    <t>GovNASIFd</t>
  </si>
  <si>
    <t>InsFee SCC</t>
  </si>
  <si>
    <t>Opioid Abatement Fund</t>
  </si>
  <si>
    <t>OpoidAbtFd</t>
  </si>
  <si>
    <t>§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t>
  </si>
  <si>
    <t>VA St Prks</t>
  </si>
  <si>
    <t>SCC Bnking</t>
  </si>
  <si>
    <t>Acq Svcs</t>
  </si>
  <si>
    <t>ASAP Defic</t>
  </si>
  <si>
    <t>Med Flight</t>
  </si>
  <si>
    <t>NFS Cmp</t>
  </si>
  <si>
    <t>DLS Sprev</t>
  </si>
  <si>
    <t>VCC Sprev</t>
  </si>
  <si>
    <t>DLAS Sprev</t>
  </si>
  <si>
    <t>Pvt GntRev</t>
  </si>
  <si>
    <t>CC Rebate</t>
  </si>
  <si>
    <t>CCV Sprev</t>
  </si>
  <si>
    <t>Vehc DlrBd</t>
  </si>
  <si>
    <t>GOV SR Fd</t>
  </si>
  <si>
    <t>DPB Sprev</t>
  </si>
  <si>
    <t>DMA Sprev</t>
  </si>
  <si>
    <t>Forest Mgt</t>
  </si>
  <si>
    <t>AeroEngGrt</t>
  </si>
  <si>
    <t>VDEM Sprev</t>
  </si>
  <si>
    <t>VVCC Sprev</t>
  </si>
  <si>
    <t>DHRM Sprev</t>
  </si>
  <si>
    <t>SEMS Fund</t>
  </si>
  <si>
    <t>02131</t>
  </si>
  <si>
    <t>Cameron Foundation Grant Fund</t>
  </si>
  <si>
    <t>Cam Fndtn</t>
  </si>
  <si>
    <t>SBE Sprev</t>
  </si>
  <si>
    <t>APA Sprev</t>
  </si>
  <si>
    <t>DCJS Sprev</t>
  </si>
  <si>
    <t>OAG Sprev</t>
  </si>
  <si>
    <t>Forfet Bnd</t>
  </si>
  <si>
    <t>DDC Sprev</t>
  </si>
  <si>
    <t>Cntrct Col</t>
  </si>
  <si>
    <t>Data Lines</t>
  </si>
  <si>
    <t>SMV Sprev</t>
  </si>
  <si>
    <t>OSIG Sprev</t>
  </si>
  <si>
    <t>VCA Sprev</t>
  </si>
  <si>
    <t>Vol Remed</t>
  </si>
  <si>
    <t>Vital Recs</t>
  </si>
  <si>
    <t>RadioEmgcy</t>
  </si>
  <si>
    <t>TD Sprev</t>
  </si>
  <si>
    <t>Natl Presv</t>
  </si>
  <si>
    <t>DMV Sprev</t>
  </si>
  <si>
    <t>TB Sprev</t>
  </si>
  <si>
    <t>VSP Sprev</t>
  </si>
  <si>
    <t>Beehive</t>
  </si>
  <si>
    <t>SWAMLnFd</t>
  </si>
  <si>
    <t>LBR 09-10</t>
  </si>
  <si>
    <t>Land Pres</t>
  </si>
  <si>
    <t>DHCD Sprev</t>
  </si>
  <si>
    <t>AeroMfgPer</t>
  </si>
  <si>
    <t>Cap Asset</t>
  </si>
  <si>
    <t>Sewage Ind</t>
  </si>
  <si>
    <t>SCC Sprev</t>
  </si>
  <si>
    <t>SCC Clerks</t>
  </si>
  <si>
    <t>Wine Prod</t>
  </si>
  <si>
    <t>Fire Pgms</t>
  </si>
  <si>
    <t>DOLI Sprev</t>
  </si>
  <si>
    <t>VEC Sprev</t>
  </si>
  <si>
    <t>Permit Fee</t>
  </si>
  <si>
    <t>AreoSupCls</t>
  </si>
  <si>
    <t>HHR Sprev</t>
  </si>
  <si>
    <t>NR SpRev</t>
  </si>
  <si>
    <t>Cul Arts</t>
  </si>
  <si>
    <t>Oper Maint</t>
  </si>
  <si>
    <t>DGS Sprev</t>
  </si>
  <si>
    <t>Dejarnette</t>
  </si>
  <si>
    <t>DOE/DAPE</t>
  </si>
  <si>
    <t>DCR Sprev</t>
  </si>
  <si>
    <t>Concl Weap</t>
  </si>
  <si>
    <t>DOE/COO SR</t>
  </si>
  <si>
    <t>LVA Sprev</t>
  </si>
  <si>
    <t>WWRC Sprev</t>
  </si>
  <si>
    <t>VA Breeder</t>
  </si>
  <si>
    <t>SCC Ad Clr</t>
  </si>
  <si>
    <t>VCBA PCFPF</t>
  </si>
  <si>
    <t>MIT Fund</t>
  </si>
  <si>
    <t>Asset Forf</t>
  </si>
  <si>
    <t>Sales Vehc</t>
  </si>
  <si>
    <t>UMW Sprev</t>
  </si>
  <si>
    <t>VSDB Sprev</t>
  </si>
  <si>
    <t>DOJ EquShr</t>
  </si>
  <si>
    <t>DPOR Sprev</t>
  </si>
  <si>
    <t>MVRTUF</t>
  </si>
  <si>
    <t>Oysterrock</t>
  </si>
  <si>
    <t>VBBE Sprev</t>
  </si>
  <si>
    <t>BCCPTF</t>
  </si>
  <si>
    <t>VMFA Sprev</t>
  </si>
  <si>
    <t>FCM Sprev</t>
  </si>
  <si>
    <t>Distr Resp</t>
  </si>
  <si>
    <t>SCHV Sprev</t>
  </si>
  <si>
    <t>This fund will be used to collect licensing fees for out-of-state colleges that want to develop a presence in Virginia.  All funds received are used to support this effort (salaries, admin costs of the program, GearUp Scholarships, and other miscellaneous NGF projects)</t>
  </si>
  <si>
    <t>Comm Pol</t>
  </si>
  <si>
    <t>02251</t>
  </si>
  <si>
    <t>HEAT 0225</t>
  </si>
  <si>
    <t>Chld Restr</t>
  </si>
  <si>
    <t>WBR&amp;L Fnd</t>
  </si>
  <si>
    <t>DARS Sprev</t>
  </si>
  <si>
    <t>VRCBVI Sr</t>
  </si>
  <si>
    <t>Kchn Greas</t>
  </si>
  <si>
    <t>Offend Reg</t>
  </si>
  <si>
    <t>HR Svc Ctr</t>
  </si>
  <si>
    <t>Racing Ops</t>
  </si>
  <si>
    <t>PFCFAF Fnd</t>
  </si>
  <si>
    <t>POSIL</t>
  </si>
  <si>
    <t>Fed Asset</t>
  </si>
  <si>
    <t>Corr Spec</t>
  </si>
  <si>
    <t>VDACS Sprv</t>
  </si>
  <si>
    <t>Crt Debts</t>
  </si>
  <si>
    <t>Marine Pat</t>
  </si>
  <si>
    <t>EnvHlthTrn</t>
  </si>
  <si>
    <t>ComAttyTrn</t>
  </si>
  <si>
    <t>Corr Const</t>
  </si>
  <si>
    <t>Fish Kill</t>
  </si>
  <si>
    <t>Comm&amp;Sport</t>
  </si>
  <si>
    <t>02330</t>
  </si>
  <si>
    <t>Virginia Israel Advisory Fund</t>
  </si>
  <si>
    <t>VA Israel</t>
  </si>
  <si>
    <t>StAst Frft</t>
  </si>
  <si>
    <t>Reforest</t>
  </si>
  <si>
    <t>SBD Sprev</t>
  </si>
  <si>
    <t>CVC Pgm</t>
  </si>
  <si>
    <t>FPPDF</t>
  </si>
  <si>
    <t>DCSE Incen</t>
  </si>
  <si>
    <t>Legal Aid</t>
  </si>
  <si>
    <t>SBSD SpRev</t>
  </si>
  <si>
    <t>DrgTrst F</t>
  </si>
  <si>
    <t>DCSE Nonmt</t>
  </si>
  <si>
    <t>VGA FUND</t>
  </si>
  <si>
    <t>AHI LglPro</t>
  </si>
  <si>
    <t>CSECP</t>
  </si>
  <si>
    <t>RCAdRT</t>
  </si>
  <si>
    <t>Per Chapter 552, 2021 Acts of Assembly, Item 59, accounts for fees, civil penalties, costs, recoveries, or other monies which may become available as result of regulatory and consumer advocacy litigation, litigation in which the OAG participates, civil enforcement efforts, or attorney's fees which may be obtained, and are used to further consumer advocacy efforts. However, excess cash over $1,250,000 at the end of the FY is reverted back to COVA.</t>
  </si>
  <si>
    <t>02400</t>
  </si>
  <si>
    <t>Virginia Public Safety Fund</t>
  </si>
  <si>
    <t>Pub Safety</t>
  </si>
  <si>
    <t>MRC Sprev</t>
  </si>
  <si>
    <t>DGIF Sprev</t>
  </si>
  <si>
    <t>VRC Sprev</t>
  </si>
  <si>
    <t>VPA Sprev</t>
  </si>
  <si>
    <t>DMME Sprev</t>
  </si>
  <si>
    <t>OSRCF</t>
  </si>
  <si>
    <t>DOF Sprev</t>
  </si>
  <si>
    <t>VASAP Sprv</t>
  </si>
  <si>
    <t>GH Sprev</t>
  </si>
  <si>
    <t>Ind Hlthcr</t>
  </si>
  <si>
    <t>02421</t>
  </si>
  <si>
    <t>Dulles Greenway Funds</t>
  </si>
  <si>
    <t>Dulles Fnd</t>
  </si>
  <si>
    <t>DHR Sprev</t>
  </si>
  <si>
    <t>JYF Sprev</t>
  </si>
  <si>
    <t>EDATitleIX</t>
  </si>
  <si>
    <t>DEQ Sprev</t>
  </si>
  <si>
    <t>Model Jury</t>
  </si>
  <si>
    <t>Sch Review</t>
  </si>
  <si>
    <t>VA AABF</t>
  </si>
  <si>
    <t>Hzrd Waste</t>
  </si>
  <si>
    <t>SmlBus Inv</t>
  </si>
  <si>
    <t>TaxAmnesty</t>
  </si>
  <si>
    <t>VDA SpRev</t>
  </si>
  <si>
    <t>Marine Fis</t>
  </si>
  <si>
    <t>Disaster</t>
  </si>
  <si>
    <t>Mine Rescu</t>
  </si>
  <si>
    <t>Wtr Tech</t>
  </si>
  <si>
    <t>Saltwater</t>
  </si>
  <si>
    <t>Dis Resol</t>
  </si>
  <si>
    <t>Lab Srvcs</t>
  </si>
  <si>
    <t>DRPT Sprev</t>
  </si>
  <si>
    <t>02506</t>
  </si>
  <si>
    <t>MVDB Special Revenue Fund</t>
  </si>
  <si>
    <t>MVDB Sprev</t>
  </si>
  <si>
    <t>02507</t>
  </si>
  <si>
    <t>Insurance Fraud Fund - VSP</t>
  </si>
  <si>
    <t>InFraudVSP</t>
  </si>
  <si>
    <t>Vol Contrb</t>
  </si>
  <si>
    <t>Nurseries</t>
  </si>
  <si>
    <t>Chspk Bay</t>
  </si>
  <si>
    <t>DrgTrst S</t>
  </si>
  <si>
    <t>ProHac Vce</t>
  </si>
  <si>
    <t>02541</t>
  </si>
  <si>
    <t>Life to Date Capital Project</t>
  </si>
  <si>
    <t>LTD Proj</t>
  </si>
  <si>
    <t>This fund is set up to capture the Life to Date information for Agency 154, FD0254</t>
  </si>
  <si>
    <t>CPSFR</t>
  </si>
  <si>
    <t>TaxpayrRlf</t>
  </si>
  <si>
    <t>O&amp;W Acct</t>
  </si>
  <si>
    <t>Oprtr Trng</t>
  </si>
  <si>
    <t>Common Int</t>
  </si>
  <si>
    <t>Srpls Prop</t>
  </si>
  <si>
    <t>VDH Sprev</t>
  </si>
  <si>
    <t>DMAS Sprev</t>
  </si>
  <si>
    <t>Safety</t>
  </si>
  <si>
    <t>BOppPF</t>
  </si>
  <si>
    <t>Srpls Revr</t>
  </si>
  <si>
    <t>Park Consv</t>
  </si>
  <si>
    <t>St Forest</t>
  </si>
  <si>
    <t>Park Acqst</t>
  </si>
  <si>
    <t>FrfAsstShr</t>
  </si>
  <si>
    <t>DOH CCRE</t>
  </si>
  <si>
    <t>Park Projs</t>
  </si>
  <si>
    <t>Abuse Drvr</t>
  </si>
  <si>
    <t>RfdSuspFd</t>
  </si>
  <si>
    <t>Comp Permt</t>
  </si>
  <si>
    <t>Fac Recog</t>
  </si>
  <si>
    <t>CEOVADCFnd</t>
  </si>
  <si>
    <t>Addl Regis</t>
  </si>
  <si>
    <t>701 Sprev</t>
  </si>
  <si>
    <t>DBVI Sprev</t>
  </si>
  <si>
    <t>Pool Veh</t>
  </si>
  <si>
    <t>DOC/CE Sr</t>
  </si>
  <si>
    <t>Cntrl Grge</t>
  </si>
  <si>
    <t>Proc Dist</t>
  </si>
  <si>
    <t>Licnse App</t>
  </si>
  <si>
    <t>FCCW SpRev</t>
  </si>
  <si>
    <t>Pub-Prv Ed</t>
  </si>
  <si>
    <t>VDDHH Sprv</t>
  </si>
  <si>
    <t>Cafeteria</t>
  </si>
  <si>
    <t>Edu Act</t>
  </si>
  <si>
    <t>756 Sprev</t>
  </si>
  <si>
    <t>DSSMiscRev</t>
  </si>
  <si>
    <t>767 Sprev</t>
  </si>
  <si>
    <t>EMAC</t>
  </si>
  <si>
    <t>02774</t>
  </si>
  <si>
    <t>Lunenburg Special Revenue Fund</t>
  </si>
  <si>
    <t>774 Sprev</t>
  </si>
  <si>
    <t>DJJ Sprev</t>
  </si>
  <si>
    <t>02780</t>
  </si>
  <si>
    <t>Tornado Relief Fund</t>
  </si>
  <si>
    <t>Tornado</t>
  </si>
  <si>
    <t>Distr Relf</t>
  </si>
  <si>
    <t>02795</t>
  </si>
  <si>
    <t>DOC/Inst Special Revenue Fund</t>
  </si>
  <si>
    <t>Inst Sprev</t>
  </si>
  <si>
    <t>799 Sprev</t>
  </si>
  <si>
    <t>IDC Recov</t>
  </si>
  <si>
    <t>SmlBus Job</t>
  </si>
  <si>
    <t>Abbott Lab</t>
  </si>
  <si>
    <t>CapSqSprev</t>
  </si>
  <si>
    <t>Fraud Rec</t>
  </si>
  <si>
    <t>CCEM Sprev</t>
  </si>
  <si>
    <t>Rcy-G/NHE</t>
  </si>
  <si>
    <t>MLK Sprev</t>
  </si>
  <si>
    <t>VIDC Sprev</t>
  </si>
  <si>
    <t>VSCW Sprev</t>
  </si>
  <si>
    <t>Rcy-Ng/NHE</t>
  </si>
  <si>
    <t>Rcycl Mats</t>
  </si>
  <si>
    <t>02869</t>
  </si>
  <si>
    <t>Centennial W Wilson Pres Fund</t>
  </si>
  <si>
    <t>W Wilson</t>
  </si>
  <si>
    <t>SurpEqGF</t>
  </si>
  <si>
    <t>SurpGF VCE</t>
  </si>
  <si>
    <t>VADCSprev</t>
  </si>
  <si>
    <t>SurpEqNGF</t>
  </si>
  <si>
    <t>02881</t>
  </si>
  <si>
    <t>Surplus Supp &amp; Equip NGF-VCE</t>
  </si>
  <si>
    <t>SurpNGFVCE</t>
  </si>
  <si>
    <t>02882</t>
  </si>
  <si>
    <t>Surplus Supp &amp; Equip NGF-VPA</t>
  </si>
  <si>
    <t>SurpNGFVPA</t>
  </si>
  <si>
    <t>Insur Rec</t>
  </si>
  <si>
    <t>P-VCC Special Revenue Fund</t>
  </si>
  <si>
    <t>PVCC SpRev</t>
  </si>
  <si>
    <t>Puller Veterans Care Center	(P-VCC) Special Revenue Fund</t>
  </si>
  <si>
    <t>JC-VCC Special Revenue Fund</t>
  </si>
  <si>
    <t>JCVCCSpRev</t>
  </si>
  <si>
    <t>Jones and Cabacoy Veterans Care Center (JC-VCC) Special Revenue Fund</t>
  </si>
  <si>
    <t>DVS Sprev</t>
  </si>
  <si>
    <t>Prk MSC360</t>
  </si>
  <si>
    <t>S-B Sprev</t>
  </si>
  <si>
    <t>SVHC Sprev</t>
  </si>
  <si>
    <t>NCI Sprev</t>
  </si>
  <si>
    <t>VMNH Sprev</t>
  </si>
  <si>
    <t>SWHEC Sprv</t>
  </si>
  <si>
    <t>CCO Sprev</t>
  </si>
  <si>
    <t>CASC Sprev</t>
  </si>
  <si>
    <t>DFP Sprev</t>
  </si>
  <si>
    <t>Asbestos</t>
  </si>
  <si>
    <t>DAS Sprev</t>
  </si>
  <si>
    <t>02BudgOnly</t>
  </si>
  <si>
    <t>Y</t>
  </si>
  <si>
    <t>ABC Sprev</t>
  </si>
  <si>
    <t>HE Oper</t>
  </si>
  <si>
    <t>HE Federal</t>
  </si>
  <si>
    <t>Foundation</t>
  </si>
  <si>
    <t>HE Indirct</t>
  </si>
  <si>
    <t>Unq Mltry</t>
  </si>
  <si>
    <t>Auxiliary</t>
  </si>
  <si>
    <t>Excs Tuit</t>
  </si>
  <si>
    <t>Uni Hosptl</t>
  </si>
  <si>
    <t>Acdmc Enhc</t>
  </si>
  <si>
    <t>Emnt Schlr</t>
  </si>
  <si>
    <t>Hst Defic</t>
  </si>
  <si>
    <t>Outreach</t>
  </si>
  <si>
    <t>Mngmt Plan</t>
  </si>
  <si>
    <t>Xcs Indrct</t>
  </si>
  <si>
    <t>Fin Assist</t>
  </si>
  <si>
    <t>Wrkfrc Dev</t>
  </si>
  <si>
    <t>ARP-CrvStLoclFisRecFd-COVID-19</t>
  </si>
  <si>
    <t>ARPFRCO-19</t>
  </si>
  <si>
    <t>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t>
  </si>
  <si>
    <t>Inst Escrw</t>
  </si>
  <si>
    <t>ELC CO-19</t>
  </si>
  <si>
    <t>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t>
  </si>
  <si>
    <t>TPCMD ARRA</t>
  </si>
  <si>
    <t>EG Facilty</t>
  </si>
  <si>
    <t>AdvRsrch</t>
  </si>
  <si>
    <t>CESFPCO-19</t>
  </si>
  <si>
    <t>CCDF CO-19</t>
  </si>
  <si>
    <t>HE Dec Sus</t>
  </si>
  <si>
    <t>PCSE CO-19</t>
  </si>
  <si>
    <t>PHT CO-19</t>
  </si>
  <si>
    <t>HBCU CO-19</t>
  </si>
  <si>
    <t>MSI CO-19</t>
  </si>
  <si>
    <t>SIP CO-19</t>
  </si>
  <si>
    <t>IPSE CO-19</t>
  </si>
  <si>
    <t>GEER CO-19</t>
  </si>
  <si>
    <t>CARFGCO-19</t>
  </si>
  <si>
    <t>Fisc Stabl</t>
  </si>
  <si>
    <t>ESFS CO-19</t>
  </si>
  <si>
    <t>03450</t>
  </si>
  <si>
    <t>ShuttrdVenueOprtrsGrt-COVID-19</t>
  </si>
  <si>
    <t>SVOG-COVID</t>
  </si>
  <si>
    <t>The SVOG Program provides funds to support the ongoing operations of eligible live venue operators or promoters, theatrical producers, live performing arts organization operators, relevant museum operators, motion picture theater operators, and talent representatives who have experienced significant revenue losses due to the effects of the COVID-19 pandemic.</t>
  </si>
  <si>
    <t>03470</t>
  </si>
  <si>
    <t>Measuremnt&amp;Eng Rsrch&amp;Std-ARRA</t>
  </si>
  <si>
    <t>Eng Rsrch</t>
  </si>
  <si>
    <t>Enrgy Prog</t>
  </si>
  <si>
    <t>Fishery Rs</t>
  </si>
  <si>
    <t>Trans-NSF</t>
  </si>
  <si>
    <t>Trans-NIH</t>
  </si>
  <si>
    <t>03530</t>
  </si>
  <si>
    <t>Spec Ed Grants-Infnts&amp;Fam-ARRA</t>
  </si>
  <si>
    <t>SE Infnts</t>
  </si>
  <si>
    <t>03590</t>
  </si>
  <si>
    <t>NCRR Rcvry Act Const Supp-ARRA</t>
  </si>
  <si>
    <t>NCRR Const</t>
  </si>
  <si>
    <t>Ameri UVA</t>
  </si>
  <si>
    <t>03620</t>
  </si>
  <si>
    <t>Schlrshps Disadvtg Stdnts-ARRA</t>
  </si>
  <si>
    <t>Schl Dsadv</t>
  </si>
  <si>
    <t>Sci Financ</t>
  </si>
  <si>
    <t>03660</t>
  </si>
  <si>
    <t>School Improvement Grants-ARRA</t>
  </si>
  <si>
    <t>Schl Imprv</t>
  </si>
  <si>
    <t>Wthr LowIn</t>
  </si>
  <si>
    <t>ESFI CO-19</t>
  </si>
  <si>
    <t>FEMA - State Agy - COVID-19</t>
  </si>
  <si>
    <t>FMAgyCO-19</t>
  </si>
  <si>
    <t>Federal Emergency Management Agency (FEMA) - VDEM Pass Thru COVID -19 - State Agencies.
HE equivalent of Fund 10710.</t>
  </si>
  <si>
    <t>Fiscal Stb</t>
  </si>
  <si>
    <t>03730</t>
  </si>
  <si>
    <t>Rsrch-Hlthcare Comp Eff-ARRA</t>
  </si>
  <si>
    <t>Comp Effct</t>
  </si>
  <si>
    <t>03750</t>
  </si>
  <si>
    <t>NASA Fed Flow Thru Cntrct-ARRA</t>
  </si>
  <si>
    <t>NASA Flwtr</t>
  </si>
  <si>
    <t>Enrgy Sec</t>
  </si>
  <si>
    <t>Wrkr Plcmt</t>
  </si>
  <si>
    <t>Hlth Info</t>
  </si>
  <si>
    <t>Brdbnd Dat</t>
  </si>
  <si>
    <t>WIA Adult</t>
  </si>
  <si>
    <t>WIA Youth</t>
  </si>
  <si>
    <t>WIA Disloc</t>
  </si>
  <si>
    <t>Rcycl HE</t>
  </si>
  <si>
    <t>Rcyc NG HE</t>
  </si>
  <si>
    <t>Equip G HE</t>
  </si>
  <si>
    <t>Equp Ng HE</t>
  </si>
  <si>
    <t>Sale Land</t>
  </si>
  <si>
    <t>Insrcv HE</t>
  </si>
  <si>
    <t>Enrgy Perf</t>
  </si>
  <si>
    <t>Tchr Qual</t>
  </si>
  <si>
    <t>03960</t>
  </si>
  <si>
    <t>Enrgy Eff &amp; Cnsvtn Bg Prg-ARRA</t>
  </si>
  <si>
    <t>Enrgy Effc</t>
  </si>
  <si>
    <t>St Data Sy</t>
  </si>
  <si>
    <t>03998</t>
  </si>
  <si>
    <t>Higher Educ - Budgetary Only</t>
  </si>
  <si>
    <t>03BudgOnly</t>
  </si>
  <si>
    <t>ComTransFd</t>
  </si>
  <si>
    <t>Hwy Fed</t>
  </si>
  <si>
    <t>Fed GARVEE</t>
  </si>
  <si>
    <t>VPRATempFd</t>
  </si>
  <si>
    <t>Driver Ed</t>
  </si>
  <si>
    <t>Intl Reg</t>
  </si>
  <si>
    <t>04080</t>
  </si>
  <si>
    <t>IFTA Other St Fuel Usage Taxes</t>
  </si>
  <si>
    <t>IFTA FuelU</t>
  </si>
  <si>
    <t>HMO</t>
  </si>
  <si>
    <t>TPOF</t>
  </si>
  <si>
    <t>SpecStruc</t>
  </si>
  <si>
    <t>IC Passngr</t>
  </si>
  <si>
    <t>Interstate</t>
  </si>
  <si>
    <t>This fund will be used to record revenue and expenditures for funds committed to Interstate Improvements throughout the Commonwealth.  The following Code sections established by HB 2718 (Chapter 837) and SB 1716 (Chapter 846) during the 2019 General Assembly Session dedicate funding for operational improvements and other enhancements to improve the safety and reliability of, and travel flow along, interstate highway corridors in the Commonwealth:
• § 58.1-2701, D. 2. – Additional Road Tax</t>
  </si>
  <si>
    <t>Rail Enhan</t>
  </si>
  <si>
    <t>Fd Fft DMV</t>
  </si>
  <si>
    <t>St Fft DMV</t>
  </si>
  <si>
    <t>Con Pay</t>
  </si>
  <si>
    <t>Pocahntas</t>
  </si>
  <si>
    <t>Cap Belt</t>
  </si>
  <si>
    <t>Shortline</t>
  </si>
  <si>
    <t>I-66 OTB</t>
  </si>
  <si>
    <t>I-95ExpLns</t>
  </si>
  <si>
    <t>04350</t>
  </si>
  <si>
    <t>Pocahontas Pkw Toll Facility</t>
  </si>
  <si>
    <t>Pocah Toll</t>
  </si>
  <si>
    <t>Route 895 - Pocahontas Parkway Toll Facility -  Fund reserved for Pocahontas Parkway, which is now not operated by the Commonwealth.</t>
  </si>
  <si>
    <t>Pow Ext</t>
  </si>
  <si>
    <t>PowConstr</t>
  </si>
  <si>
    <t>Pow RevFd</t>
  </si>
  <si>
    <t>Pow Rep</t>
  </si>
  <si>
    <t>ChesNote</t>
  </si>
  <si>
    <t>Coleman Bridge Revenue Fund</t>
  </si>
  <si>
    <t>ColBrdgRFd</t>
  </si>
  <si>
    <t>This fund will be used to record revenue and expenditures in connection with the operations of the Coleman Bridge Toll Facility operations.</t>
  </si>
  <si>
    <t>Coleman Bridge Maint&amp;Repl Fund</t>
  </si>
  <si>
    <t>ColBrdgM&amp;R</t>
  </si>
  <si>
    <t>This fund will be used to record maintenance and equipment replacement expenditures in connection with the operations of the Coleman Bridge Toll Facility operations.</t>
  </si>
  <si>
    <t>I-66 ITB</t>
  </si>
  <si>
    <t>I-66 Const</t>
  </si>
  <si>
    <t>I-66 Rev</t>
  </si>
  <si>
    <t>I-66 Maint</t>
  </si>
  <si>
    <t>I-64HOT TF</t>
  </si>
  <si>
    <t>I-64HOT CN</t>
  </si>
  <si>
    <t>I-64HOTRev</t>
  </si>
  <si>
    <t>I-64HOT MR</t>
  </si>
  <si>
    <t>VTIB</t>
  </si>
  <si>
    <t>Rdr Sfty</t>
  </si>
  <si>
    <t>Mtr V Spec</t>
  </si>
  <si>
    <t>Carrier</t>
  </si>
  <si>
    <t>Othr St</t>
  </si>
  <si>
    <t>Fees&amp;Taxes</t>
  </si>
  <si>
    <t>Ed Facilit</t>
  </si>
  <si>
    <t>TTF</t>
  </si>
  <si>
    <t>Trans Trst</t>
  </si>
  <si>
    <t>Hwy Const</t>
  </si>
  <si>
    <t>Pr Trans</t>
  </si>
  <si>
    <t>Port Fd</t>
  </si>
  <si>
    <t>Airport Fd</t>
  </si>
  <si>
    <t>Toll Fac</t>
  </si>
  <si>
    <t>VES</t>
  </si>
  <si>
    <t>St Infra F</t>
  </si>
  <si>
    <t>St Infra S</t>
  </si>
  <si>
    <t>Mass Tran</t>
  </si>
  <si>
    <t>Trans Cap</t>
  </si>
  <si>
    <t>SpaceFlght</t>
  </si>
  <si>
    <t>ComRailFnd</t>
  </si>
  <si>
    <t>Port Opportunity Fund</t>
  </si>
  <si>
    <t>PrtOpprnty</t>
  </si>
  <si>
    <t>Established per § 62.1-132.3:1; Moneys in the Fund shall be used to fund the development and implementation of a national and international marketing program and to provide incentives, as prescribed by the Board of Commissioners, for expanding the use of Virginia Port Authority facilities for the import and export of containerized and noncontainerized cargoes.</t>
  </si>
  <si>
    <t>Rcy Mat</t>
  </si>
  <si>
    <t>Sur Supply</t>
  </si>
  <si>
    <t>04890</t>
  </si>
  <si>
    <t>Proceed-Sale Surplus-Land&amp;Bldg</t>
  </si>
  <si>
    <t>Proceeds From Sale Of Surplus - Land &amp; Bldgs - Accounts for the sale of surplus land and buildings.</t>
  </si>
  <si>
    <t>04900</t>
  </si>
  <si>
    <t>Insur Rc</t>
  </si>
  <si>
    <t>Insurance Recovery - Accounts for insurance proceeds received when an insured item is damaged.</t>
  </si>
  <si>
    <t>04998</t>
  </si>
  <si>
    <t>Highway M &amp; C - Budgetary Only</t>
  </si>
  <si>
    <t>04BudgOnly</t>
  </si>
  <si>
    <t>Entrp ABC</t>
  </si>
  <si>
    <t>Consld Lab</t>
  </si>
  <si>
    <t>SfWtr Test</t>
  </si>
  <si>
    <t>EVA Procur</t>
  </si>
  <si>
    <t>Opr Permit</t>
  </si>
  <si>
    <t>Entrp VAL</t>
  </si>
  <si>
    <t>College Savings Systems (CSS) is the software development and technical services division of Virginia529. This fund is used to account for operating activities of  CSS.  This activity is accounted for in an enterprise fund for financial reporting purposes.</t>
  </si>
  <si>
    <t>Prepaid529 is a defined benefit 529 prepaid program, which closed to new participants in fiscal 2019. Existing contracts in this program provide the future payment of undergraduate tuition and fees at Virginia public institutions. Calculations and payouts differ for Virginia Private and out-of-state institutions. Program activities consist of contract payment receipts and distributions pursuant to prepaid tuition contracts. Activity for this fund is accounted for in an enterprise fund for financial reporting purposes.</t>
  </si>
  <si>
    <t>05177</t>
  </si>
  <si>
    <t>Virginia529 Invest</t>
  </si>
  <si>
    <t>Virginia529 inVEST is a defined contribution 529 savings program, which offers a variety of investment options including Age-Based Evolving portfolios as well as Static portfolios. Contributions are subject to market risk. Program activities consist of contributions and distributions to savings accounts. Activity for this fund is accounted for in a fiduciary fund for financial reporting purposes.</t>
  </si>
  <si>
    <t>05178</t>
  </si>
  <si>
    <t>Virginia529 Collegewealth</t>
  </si>
  <si>
    <t>CollegeWealth is a defined contribution FDIC insured 529 savings program. Savings products for this program are offered through two participating banks, BB&amp;T and Union First Market Bank. Activity for this fund is displayed as supplemental information for financial reporting purposes</t>
  </si>
  <si>
    <t>TtnTrkPort</t>
  </si>
  <si>
    <t>HIF-Local</t>
  </si>
  <si>
    <t>Admn LBS</t>
  </si>
  <si>
    <t>VMFA Entpr</t>
  </si>
  <si>
    <t>St Fft ABC</t>
  </si>
  <si>
    <t>Fft ABC DJ</t>
  </si>
  <si>
    <t>Fft ABC Tr</t>
  </si>
  <si>
    <t>HIF - LHO</t>
  </si>
  <si>
    <t>Admin LHO</t>
  </si>
  <si>
    <t>Equip VAL</t>
  </si>
  <si>
    <t>Equip ABC</t>
  </si>
  <si>
    <t>Manufcture</t>
  </si>
  <si>
    <t>05998</t>
  </si>
  <si>
    <t>Enterprise - Budgetary Only</t>
  </si>
  <si>
    <t>05BudgOnly</t>
  </si>
  <si>
    <t>RealEstate</t>
  </si>
  <si>
    <t>EA HCM</t>
  </si>
  <si>
    <t>Purpose is to account for activity related to the replacement of CIPPS, PMIS, BES, and TAL with an integrated Human Capital Management (HCM) system; Chapter 552, Item 268.B.1.a</t>
  </si>
  <si>
    <t>Internal Service Fund - ODGA</t>
  </si>
  <si>
    <t>ISF-ODGA</t>
  </si>
  <si>
    <t>Internal Service Fund – Office of Data Governance and Analytics - The Office of Data Governance and Analytics (ODGA) has the authority to charge for services provided.  ODGA requires an account to hold all monies that come in for services provided to agencies and outside approved organizations.  The funds that the ODGA will receive for services provided needs to be held in an account to be maintained.  The Code of Virginia § 2.2-203.2:4 authorizes the ODGA to charge for services.</t>
  </si>
  <si>
    <t>Graphics</t>
  </si>
  <si>
    <t>St Surplus</t>
  </si>
  <si>
    <t>DGS Maint</t>
  </si>
  <si>
    <t>Fd Surplus</t>
  </si>
  <si>
    <t>DEQ Anlytc</t>
  </si>
  <si>
    <t>Bureau Cap</t>
  </si>
  <si>
    <t>PSB</t>
  </si>
  <si>
    <t>EA Cardinl</t>
  </si>
  <si>
    <t>Fleet Mgmt</t>
  </si>
  <si>
    <t>06110</t>
  </si>
  <si>
    <t>Capital Project Review Svcs</t>
  </si>
  <si>
    <t>CP Review</t>
  </si>
  <si>
    <t>This is an internal service fund to support review of capital projects which consists of fees imposed upon capital projects approved for institutions of higher education for the review of proposed capital outlay projects.</t>
  </si>
  <si>
    <t>PMIS ISF</t>
  </si>
  <si>
    <t>VITA ISF</t>
  </si>
  <si>
    <t>VITA OH</t>
  </si>
  <si>
    <t>EA PerfBud</t>
  </si>
  <si>
    <t>ITSecSrvCn</t>
  </si>
  <si>
    <t>Chapter 552, 2021 Virginia Acts of Assembly, Item 93.B.3 – grants appropriation to an Internal Service Fund for IT Audits and Information Security – this is an optional service that agencies can sign up to participate in.  This fund will keep the IT audits and information security activity separate from the vulnerability scans which were provided a general fund appropriation in Item 93.B.2.b.</t>
  </si>
  <si>
    <t>In Srv DGS</t>
  </si>
  <si>
    <t>HIF-State</t>
  </si>
  <si>
    <t>HIF-StateR</t>
  </si>
  <si>
    <t>Admn HBS</t>
  </si>
  <si>
    <t>Early Ret</t>
  </si>
  <si>
    <t>06998</t>
  </si>
  <si>
    <t>Internl Serv - Budgetary Only</t>
  </si>
  <si>
    <t>06BudgOnly</t>
  </si>
  <si>
    <t>Trust DAPE</t>
  </si>
  <si>
    <t>Trust COO</t>
  </si>
  <si>
    <t>Trust DGS</t>
  </si>
  <si>
    <t>Trst Hi Ed</t>
  </si>
  <si>
    <t>FPUC CO-19</t>
  </si>
  <si>
    <t>PEUC CO-19</t>
  </si>
  <si>
    <t>PUA CO-19</t>
  </si>
  <si>
    <t>Fed1wCO-19</t>
  </si>
  <si>
    <t>VEC Fed</t>
  </si>
  <si>
    <t>Elect-Fed</t>
  </si>
  <si>
    <t>JAIBG Trst</t>
  </si>
  <si>
    <t>WIA Fed</t>
  </si>
  <si>
    <t>CAER C0-19</t>
  </si>
  <si>
    <t>AIH CO-19</t>
  </si>
  <si>
    <t>MEUC CO-19</t>
  </si>
  <si>
    <t>Literary</t>
  </si>
  <si>
    <t>Unclaimed</t>
  </si>
  <si>
    <t>VDOT Tr</t>
  </si>
  <si>
    <t>Court Ordered Restitutn Pymnts</t>
  </si>
  <si>
    <t>CrtOrdRstn</t>
  </si>
  <si>
    <t>Court Ordered Restitution Payments –This fund will house all court adjudicated Consumer Protection Settlements, Medicaid Fraud settlements, and/or Legal Advice settlements that will in turn be distributed to Victims as restitution payments.  Also, in the rare case the OAG or Court engages a third party to complete the distribution of restitution to Victims, this fund will also be utilized to send the victim restitution amounts to the vendor and any costs associated with the vendor</t>
  </si>
  <si>
    <t>Edward Byr</t>
  </si>
  <si>
    <t>SMR-CP Ls</t>
  </si>
  <si>
    <t>Rev Stabil</t>
  </si>
  <si>
    <t>Group Life</t>
  </si>
  <si>
    <t>Vehc Trxn</t>
  </si>
  <si>
    <t>Tech Trust</t>
  </si>
  <si>
    <t>Pesticide</t>
  </si>
  <si>
    <t>Edvantage</t>
  </si>
  <si>
    <t>Pwr Settle</t>
  </si>
  <si>
    <t>VRS MB</t>
  </si>
  <si>
    <t>VRS ER</t>
  </si>
  <si>
    <t>Local Susp</t>
  </si>
  <si>
    <t>Tobacco Ls</t>
  </si>
  <si>
    <t>VSU WTA</t>
  </si>
  <si>
    <t>AdminCO-19</t>
  </si>
  <si>
    <t>JLARC Taf</t>
  </si>
  <si>
    <t>SPORS MB</t>
  </si>
  <si>
    <t>VSU ERIP</t>
  </si>
  <si>
    <t>CMSIP Conc</t>
  </si>
  <si>
    <t>WC Funding</t>
  </si>
  <si>
    <t>Lcl Susp Dispsbl Plstic Bag Tx</t>
  </si>
  <si>
    <t>LclPlstcBg</t>
  </si>
  <si>
    <t>Local Suspense Disposable Plastic Bag Tax Fund – Accounts for Plastic Bag taxes collected by the Commonwealth to be distributed to localities. Established pursuant to Code of Virginia § 58.1-1745 to § 58.1-1748.</t>
  </si>
  <si>
    <t>VPBA Debt</t>
  </si>
  <si>
    <t>SPORS ER</t>
  </si>
  <si>
    <t>VCCTAF</t>
  </si>
  <si>
    <t>DHRM TAF</t>
  </si>
  <si>
    <t>JRS MB</t>
  </si>
  <si>
    <t>JRS ER</t>
  </si>
  <si>
    <t>Trust OAG</t>
  </si>
  <si>
    <t>07146</t>
  </si>
  <si>
    <t>SMV Trust and Agency Fund</t>
  </si>
  <si>
    <t>SMV TAF</t>
  </si>
  <si>
    <t>AHI TAR</t>
  </si>
  <si>
    <t>Fines Escr</t>
  </si>
  <si>
    <t>Visual End</t>
  </si>
  <si>
    <t>Trust TD</t>
  </si>
  <si>
    <t>Fund 07152 accounts for the Risk Management administrative costs, payment of unclaimed property claims, revenues and expenses related to SNAP, LGIP, VPSA, and misc. cash and investment activities.</t>
  </si>
  <si>
    <t>SSBCI Fed</t>
  </si>
  <si>
    <t>Trust DMV</t>
  </si>
  <si>
    <t>Local Perm</t>
  </si>
  <si>
    <t>Trust VSP</t>
  </si>
  <si>
    <t>VRS Trust</t>
  </si>
  <si>
    <t>VRS NonTrs</t>
  </si>
  <si>
    <t>Farm Loan</t>
  </si>
  <si>
    <t>Trust TAX</t>
  </si>
  <si>
    <t>Trst DOATP</t>
  </si>
  <si>
    <t>Trust SCC</t>
  </si>
  <si>
    <t>VRS Admin</t>
  </si>
  <si>
    <t>Trust VEC</t>
  </si>
  <si>
    <t>Trans CP</t>
  </si>
  <si>
    <t>CP Const</t>
  </si>
  <si>
    <t>CP P&amp;I</t>
  </si>
  <si>
    <t>CP RevStab</t>
  </si>
  <si>
    <t>GARVEE</t>
  </si>
  <si>
    <t>GARV Const</t>
  </si>
  <si>
    <t>GARV P&amp;I</t>
  </si>
  <si>
    <t>Defer Comp</t>
  </si>
  <si>
    <t>Fr Depndnt</t>
  </si>
  <si>
    <t>FUBA Benef</t>
  </si>
  <si>
    <t>Trust VSU</t>
  </si>
  <si>
    <t>07213</t>
  </si>
  <si>
    <t>Comm Sales And Use Tax Trust</t>
  </si>
  <si>
    <t>Comm Sales</t>
  </si>
  <si>
    <t>Trust JMU</t>
  </si>
  <si>
    <t>FR Medical</t>
  </si>
  <si>
    <t>Health CR</t>
  </si>
  <si>
    <t>FR Admin</t>
  </si>
  <si>
    <t>FR Forfeit</t>
  </si>
  <si>
    <t>SCHEV TAF</t>
  </si>
  <si>
    <t>07247</t>
  </si>
  <si>
    <t>This fund is set up to capture the Life to Date information for Agency 247, FD0700</t>
  </si>
  <si>
    <t>VSDP</t>
  </si>
  <si>
    <t>Vehc Regis</t>
  </si>
  <si>
    <t>TRA Allow</t>
  </si>
  <si>
    <t>Prescriptn</t>
  </si>
  <si>
    <t>Spec Crops</t>
  </si>
  <si>
    <t>N-DgAstFor</t>
  </si>
  <si>
    <t>IndvDevAct</t>
  </si>
  <si>
    <t>Abandoned</t>
  </si>
  <si>
    <t>CDS Restrc</t>
  </si>
  <si>
    <t>CHRF</t>
  </si>
  <si>
    <t>CDS Susp</t>
  </si>
  <si>
    <t>Cert Agri</t>
  </si>
  <si>
    <t>VALORS MB</t>
  </si>
  <si>
    <t>VALORS ER</t>
  </si>
  <si>
    <t>Trst VDACS</t>
  </si>
  <si>
    <t>Allst Chk</t>
  </si>
  <si>
    <t>Equip Proc</t>
  </si>
  <si>
    <t>Stdnt Loan</t>
  </si>
  <si>
    <t>TICR Endow</t>
  </si>
  <si>
    <t>07330</t>
  </si>
  <si>
    <t>Oil Overcharge Funds</t>
  </si>
  <si>
    <t>Oil Ovrchg</t>
  </si>
  <si>
    <t>Forft Susp</t>
  </si>
  <si>
    <t>Texaco Oil</t>
  </si>
  <si>
    <t>TexOil JMU</t>
  </si>
  <si>
    <t>Bnft Restr</t>
  </si>
  <si>
    <t>VolSAP</t>
  </si>
  <si>
    <t>Oil Trust</t>
  </si>
  <si>
    <t>Oil Surety</t>
  </si>
  <si>
    <t>Exxon Oil</t>
  </si>
  <si>
    <t>LclST Hlfx</t>
  </si>
  <si>
    <t>Collections of Additional Local Sales Taxes in certain localities; established per Code of Virginia § 58.1-605.1. The revenues from this tax shall be used solely for capital projects for new construction or major renovations of schools in the locality, including bond and loan financing costs related to such construction or renovation.</t>
  </si>
  <si>
    <t>Stripper</t>
  </si>
  <si>
    <t>Prop Ins</t>
  </si>
  <si>
    <t>Code of Virginia §2.2-1835-1836. Internal Service Fund activity included on the Risk Management internal service fund financial statement template submission.</t>
  </si>
  <si>
    <t>07401</t>
  </si>
  <si>
    <t>Diamond Shamrock Oil Overcharg</t>
  </si>
  <si>
    <t>Diamond</t>
  </si>
  <si>
    <t>Trust DGIF</t>
  </si>
  <si>
    <t>VRC Escrow</t>
  </si>
  <si>
    <t>Trust DMME</t>
  </si>
  <si>
    <t>Misc Ins</t>
  </si>
  <si>
    <t>Code of Virginia §2.2-1835-1838. Internal Service Fund activity included on the Risk Management internal service fund financial statement template submission.</t>
  </si>
  <si>
    <t>Mathews</t>
  </si>
  <si>
    <t>LODA</t>
  </si>
  <si>
    <t>WC Trust</t>
  </si>
  <si>
    <t>Admn-LODA</t>
  </si>
  <si>
    <t>Liab Trust</t>
  </si>
  <si>
    <t>Auto Trust</t>
  </si>
  <si>
    <t>Addl Rntl</t>
  </si>
  <si>
    <t>Ent Bond</t>
  </si>
  <si>
    <t>Mobile Tax</t>
  </si>
  <si>
    <t>PubOfc In</t>
  </si>
  <si>
    <t>Code of Virginia §2.2-1839-1840. Enterprise activity included on the Risk Management enterprise fund financial statement template submission.</t>
  </si>
  <si>
    <t>LawEnf Ins</t>
  </si>
  <si>
    <t>Code of Virginia §2.2-1839. Enterprise activity included on the Risk Management enterprise fund financial statement template submission.</t>
  </si>
  <si>
    <t>CRT PYMNTS</t>
  </si>
  <si>
    <t>Undr Tank</t>
  </si>
  <si>
    <t>George Wsh</t>
  </si>
  <si>
    <t>Comm Rail</t>
  </si>
  <si>
    <t>Activity included on the Risk Management fiduciary fund financial statement template submission.</t>
  </si>
  <si>
    <t>Csh Surety</t>
  </si>
  <si>
    <t>Pool Surty</t>
  </si>
  <si>
    <t>Veh Repair</t>
  </si>
  <si>
    <t>Coal Reclm</t>
  </si>
  <si>
    <t>Hybrid DC</t>
  </si>
  <si>
    <t>Coal Cvl</t>
  </si>
  <si>
    <t>VLDP</t>
  </si>
  <si>
    <t>Mercury</t>
  </si>
  <si>
    <t>Gas&amp;OilPlg</t>
  </si>
  <si>
    <t>07552</t>
  </si>
  <si>
    <t>Rdioactve Mat Prptl Care Trust</t>
  </si>
  <si>
    <t>Radioactiv</t>
  </si>
  <si>
    <t>Lottery</t>
  </si>
  <si>
    <t>VARschInv</t>
  </si>
  <si>
    <t>VARIF-GF</t>
  </si>
  <si>
    <t>Epay Susp</t>
  </si>
  <si>
    <t>Rt 58</t>
  </si>
  <si>
    <t>Rt58 Const</t>
  </si>
  <si>
    <t>Rt58 P&amp;I</t>
  </si>
  <si>
    <t>NVTD</t>
  </si>
  <si>
    <t>NVTD Const</t>
  </si>
  <si>
    <t>NVTD P&amp;I</t>
  </si>
  <si>
    <t>OakGr TISA</t>
  </si>
  <si>
    <t>OakGr Cons</t>
  </si>
  <si>
    <t>OakGr P&amp;I</t>
  </si>
  <si>
    <t>RevRsrv</t>
  </si>
  <si>
    <t>Equip Trst</t>
  </si>
  <si>
    <t>Pub School</t>
  </si>
  <si>
    <t>Gov Invest</t>
  </si>
  <si>
    <t>Medi Conc</t>
  </si>
  <si>
    <t>Misc Trst</t>
  </si>
  <si>
    <t>Rt 28</t>
  </si>
  <si>
    <t>Rt28 Const</t>
  </si>
  <si>
    <t>Rt28 P&amp;I</t>
  </si>
  <si>
    <t>9C HE Bond</t>
  </si>
  <si>
    <t>9D HE Bond</t>
  </si>
  <si>
    <t>799 TAF</t>
  </si>
  <si>
    <t>VPI Bond</t>
  </si>
  <si>
    <t>Gen Oblig</t>
  </si>
  <si>
    <t>Colemn Br</t>
  </si>
  <si>
    <t>07821</t>
  </si>
  <si>
    <t>Coleman Br - Constr Fund</t>
  </si>
  <si>
    <t>Cole Const</t>
  </si>
  <si>
    <t>Cole Rev</t>
  </si>
  <si>
    <t>Cole Main</t>
  </si>
  <si>
    <t>Cole P&amp;I</t>
  </si>
  <si>
    <t>Coleman</t>
  </si>
  <si>
    <t>07826</t>
  </si>
  <si>
    <t>Coleman Bridge Improvemnt Fund</t>
  </si>
  <si>
    <t>Cole Impr</t>
  </si>
  <si>
    <t>07827</t>
  </si>
  <si>
    <t>Coleman Brdg - Capitlz Intrst</t>
  </si>
  <si>
    <t>Cole CapI</t>
  </si>
  <si>
    <t>07850</t>
  </si>
  <si>
    <t>Elizabeth River Tunnel</t>
  </si>
  <si>
    <t>Elizabeth</t>
  </si>
  <si>
    <t>I-81 - Bond Construction Fund</t>
  </si>
  <si>
    <t>I81BndCnst</t>
  </si>
  <si>
    <t>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 Moneys in the Fund shall be used solely for the purposes of funding § 33.2-3601 “Interstate 81 Corridor Improvement Program’ debt service obligations. 
Series 2021 is authorized by a resolution adopted by the Commonwealth Transportation Board (CTB) on May 19, 2021 and a resolution adopted by the Commonwealth of Virginia Treasury Board on July 28, 2021.</t>
  </si>
  <si>
    <t>I-81 – Principal &amp; Interest</t>
  </si>
  <si>
    <t>I-81 P&amp;I</t>
  </si>
  <si>
    <t>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 Moneys in the Fund shall be used solely for the purposes of funding § 33.2-3601 “Interstate 81 Corridor Improvement Program’ debt service obligations. 
Debt Service for this series will continue until May 2057 and total $169,260,991.25</t>
  </si>
  <si>
    <t>Va Housing</t>
  </si>
  <si>
    <t>CCO TAF</t>
  </si>
  <si>
    <t>SBVCCTAF</t>
  </si>
  <si>
    <t>07930</t>
  </si>
  <si>
    <t>Unemploy Ins-Stim Admin-ARRA</t>
  </si>
  <si>
    <t>Stim Admin</t>
  </si>
  <si>
    <t>FRAN</t>
  </si>
  <si>
    <t>FRAN Debt</t>
  </si>
  <si>
    <t>07950</t>
  </si>
  <si>
    <t>Norfolk-Va. Beach Expressway</t>
  </si>
  <si>
    <t>Norfolk-Va</t>
  </si>
  <si>
    <t>07951</t>
  </si>
  <si>
    <t>Euc08 Stim</t>
  </si>
  <si>
    <t>07955</t>
  </si>
  <si>
    <t>Nrflk-Va Beach Improvement</t>
  </si>
  <si>
    <t>Norflk-Imp</t>
  </si>
  <si>
    <t>Fac Stim</t>
  </si>
  <si>
    <t>Admin Ince</t>
  </si>
  <si>
    <t>CA TAF</t>
  </si>
  <si>
    <t>Trust DAS</t>
  </si>
  <si>
    <t>07BudgOnly</t>
  </si>
  <si>
    <t>Stmwtr Ast</t>
  </si>
  <si>
    <t>08060</t>
  </si>
  <si>
    <t>Hirst-Brault Expresswy Dulles</t>
  </si>
  <si>
    <t>Hirst Expr</t>
  </si>
  <si>
    <t>Dulles Toll Road Facilities - Expenditures of Fund net assets are restricted to finance Hirst-Brault  Expressway costs including operations and debt service pursuant to the provisions of enabling state legislation, Board resolutions, and master and supplemental agreements of trust.</t>
  </si>
  <si>
    <t>08061</t>
  </si>
  <si>
    <t>Hirst-Brault - Constr Fund</t>
  </si>
  <si>
    <t>Hirst Cons</t>
  </si>
  <si>
    <t>Hirst-Brault - Construction Fund - Accounts for the bond proceeds, investment revenue, and expenditures related to the actual construction costs of widening the Hirst-Brault Expressway.</t>
  </si>
  <si>
    <t>Hirst-Brault - Revenue Fund</t>
  </si>
  <si>
    <t>Hirst Rev</t>
  </si>
  <si>
    <t>08063</t>
  </si>
  <si>
    <t>Hirst-Brault - Reserv Maint</t>
  </si>
  <si>
    <t>Hirst Res</t>
  </si>
  <si>
    <t>Hirst-Brault - Reserve Maintanence - Accounts for the costs of extraordinary maintenance of the Hirst-Brault Expressway.</t>
  </si>
  <si>
    <t>08064</t>
  </si>
  <si>
    <t>Hirst-Brault - Interest &amp; Prin</t>
  </si>
  <si>
    <t>Hirst P&amp;I</t>
  </si>
  <si>
    <t>Hirst-Brault - Interest &amp; Principal - Accounts for the accumulation of resources for,  and payment of, General Long-Term Debt Principal and Interest on Bonds of the Hirst-Brault Expressway.</t>
  </si>
  <si>
    <t>08065</t>
  </si>
  <si>
    <t>Hirst-Brault - Improvemnt Fund</t>
  </si>
  <si>
    <t>Hirst Imp</t>
  </si>
  <si>
    <t>Hirst-Brault - Improvement Fund - Accounts for the cost of major improvements to the Hirst-Brault Expressway.   Has the same DOA project number as Reserve Maintenance and Transit Set-Aside funds but is required by legislation to be accounted for separately.</t>
  </si>
  <si>
    <t>08066</t>
  </si>
  <si>
    <t>Hirst-Brault - Trans Set-Aside</t>
  </si>
  <si>
    <t>Hirst TSA</t>
  </si>
  <si>
    <t>Hirst-Brault - Transporation Set-Aside - Accounts for the cost of mass transit improvement and initiatives related to the Hirst-Brault Expressway.  Has the same DOA project number as the improvement Funds but is required by legislation to be accounted for separately.</t>
  </si>
  <si>
    <t>Powhite</t>
  </si>
  <si>
    <t>Pwhite Con</t>
  </si>
  <si>
    <t>Pwhite Rev</t>
  </si>
  <si>
    <t>08074</t>
  </si>
  <si>
    <t>Powhite - Interest &amp; Principal</t>
  </si>
  <si>
    <t>Pwhite P&amp;I</t>
  </si>
  <si>
    <t>Pwhite Sin</t>
  </si>
  <si>
    <t>Pwhite Imp</t>
  </si>
  <si>
    <t>9B Const</t>
  </si>
  <si>
    <t>9B DSF</t>
  </si>
  <si>
    <t>9C Princpl</t>
  </si>
  <si>
    <t>9C Const</t>
  </si>
  <si>
    <t>9C Con DGS</t>
  </si>
  <si>
    <t>9D Princpl</t>
  </si>
  <si>
    <t>9D Revbond</t>
  </si>
  <si>
    <t>VCBA</t>
  </si>
  <si>
    <t>08194</t>
  </si>
  <si>
    <t>Debt DCR</t>
  </si>
  <si>
    <t>VPBA</t>
  </si>
  <si>
    <t>08204</t>
  </si>
  <si>
    <t>Debt Service-W&amp;M</t>
  </si>
  <si>
    <t>DEBT W&amp;M</t>
  </si>
  <si>
    <t>08207</t>
  </si>
  <si>
    <t>08208</t>
  </si>
  <si>
    <t>08209</t>
  </si>
  <si>
    <t>VPBA Projects - Interest</t>
  </si>
  <si>
    <t>VPBA Int</t>
  </si>
  <si>
    <t>08212</t>
  </si>
  <si>
    <t>08213</t>
  </si>
  <si>
    <t>Debt Service-NSU</t>
  </si>
  <si>
    <t>DEBT NSU</t>
  </si>
  <si>
    <t>08214</t>
  </si>
  <si>
    <t>Debt Service-LONGWOOD</t>
  </si>
  <si>
    <t>DEBT LU</t>
  </si>
  <si>
    <t>08215</t>
  </si>
  <si>
    <t>Debt Service-UMW</t>
  </si>
  <si>
    <t>DEBT UMW</t>
  </si>
  <si>
    <t>08216</t>
  </si>
  <si>
    <t>Debt Service-JMU</t>
  </si>
  <si>
    <t>DEBT JMU</t>
  </si>
  <si>
    <t>08218</t>
  </si>
  <si>
    <t>08219</t>
  </si>
  <si>
    <t>VPBA Projects - HE - Interest</t>
  </si>
  <si>
    <t>08220</t>
  </si>
  <si>
    <t>This fund is set up to capture the Life to Date information for Agency 194, FD0822</t>
  </si>
  <si>
    <t>08221</t>
  </si>
  <si>
    <t>08236</t>
  </si>
  <si>
    <t>Debt Service-VCU</t>
  </si>
  <si>
    <t>DEBT VCU</t>
  </si>
  <si>
    <t>08238</t>
  </si>
  <si>
    <t>08239</t>
  </si>
  <si>
    <t>08242</t>
  </si>
  <si>
    <t>Debt Service-CNU</t>
  </si>
  <si>
    <t>Debt CNU</t>
  </si>
  <si>
    <t>08247</t>
  </si>
  <si>
    <t>08260</t>
  </si>
  <si>
    <t>Debt Service-VCCS CO</t>
  </si>
  <si>
    <t>DEBT VCCS</t>
  </si>
  <si>
    <t>08268</t>
  </si>
  <si>
    <t>Debt Service-VIMS</t>
  </si>
  <si>
    <t>DEBT VIMS</t>
  </si>
  <si>
    <t>08720</t>
  </si>
  <si>
    <t>Debt Service-DBHDS</t>
  </si>
  <si>
    <t>DEBT DBHDS</t>
  </si>
  <si>
    <t>08777</t>
  </si>
  <si>
    <t>08778</t>
  </si>
  <si>
    <t>08799</t>
  </si>
  <si>
    <t>08937</t>
  </si>
  <si>
    <t>SVHEC Debt Service Fund</t>
  </si>
  <si>
    <t>SVHEC Debt</t>
  </si>
  <si>
    <t>CCO Debt</t>
  </si>
  <si>
    <t>Debt TTF</t>
  </si>
  <si>
    <t>08998</t>
  </si>
  <si>
    <t>Debt Serv - Budgetary Only</t>
  </si>
  <si>
    <t>08BudgOnly</t>
  </si>
  <si>
    <t>Ches Bay</t>
  </si>
  <si>
    <t>Disadv Bus</t>
  </si>
  <si>
    <t>Armory Ctl</t>
  </si>
  <si>
    <t>Hlth Depts</t>
  </si>
  <si>
    <t>Priv Donat</t>
  </si>
  <si>
    <t>09015</t>
  </si>
  <si>
    <t>Railway Preserv &amp; Develop Fund</t>
  </si>
  <si>
    <t>Rail Pres</t>
  </si>
  <si>
    <t>This fund accounts for revenue transferred from the Commonwealth Transportation Fund that is used to acquire, lease, improve, or assist other appropriate entities for passenger and freight railways.</t>
  </si>
  <si>
    <t>Forest Sys</t>
  </si>
  <si>
    <t>Pest Cntrl</t>
  </si>
  <si>
    <t>VAPrvSexTr</t>
  </si>
  <si>
    <t>Trauma Ctr</t>
  </si>
  <si>
    <t>Motion Pic</t>
  </si>
  <si>
    <t>Wtr Safety</t>
  </si>
  <si>
    <t>Util Dmg</t>
  </si>
  <si>
    <t>Stmwtr Mgm</t>
  </si>
  <si>
    <t>HlthInsExc</t>
  </si>
  <si>
    <t>OLCR PrgFd</t>
  </si>
  <si>
    <t>EmgShltUpg</t>
  </si>
  <si>
    <t>AttrnyWell</t>
  </si>
  <si>
    <t>Voter Education &amp; Outreach Fnd</t>
  </si>
  <si>
    <t>Vtr Ed&amp;Out</t>
  </si>
  <si>
    <t>Voter Education and Outreach Fund established per Code of Virginia § 24.2-131. All penalties and charges directed to this fund by § 24.2-104.1 and all other funds from any public or private source directed to the Fund shall be paid into the state treasury and credited to the Fund. Moneys in the Fund shall be used solely for the purposes of educating voters and persons qualified to be voters on the rights ensured to them pursuant to federal and state constitutional and statutory law and remedies.</t>
  </si>
  <si>
    <t>Vctm Comp</t>
  </si>
  <si>
    <t>HOV Enfrc</t>
  </si>
  <si>
    <t>09032</t>
  </si>
  <si>
    <t>Statewide Independent Living</t>
  </si>
  <si>
    <t>Ind Living</t>
  </si>
  <si>
    <t>Chld Ins</t>
  </si>
  <si>
    <t>Work Pgm</t>
  </si>
  <si>
    <t>Schl Ofcr</t>
  </si>
  <si>
    <t>RenewEnerg</t>
  </si>
  <si>
    <t>VACmFldPre</t>
  </si>
  <si>
    <t>HAAC&amp;G Fnd</t>
  </si>
  <si>
    <t>PrbGmblng</t>
  </si>
  <si>
    <t>Tr Dst DOA</t>
  </si>
  <si>
    <t>Debt Recvr</t>
  </si>
  <si>
    <t>Env Covent</t>
  </si>
  <si>
    <t>Non Game</t>
  </si>
  <si>
    <t>Bicentenn</t>
  </si>
  <si>
    <t>SemiMfgGrt</t>
  </si>
  <si>
    <t>VA FAI Fnd</t>
  </si>
  <si>
    <t>Percentage of IncomePaymntFund</t>
  </si>
  <si>
    <t>PIPP Fund</t>
  </si>
  <si>
    <t>Percentage of Income Payment Fund; established pursuant to § 56-585.6. All funds collected from each Phase I and Phase II Utility's universal service fee shall be paid into the state treasury and credited to the Fund. Moneys in the Fund shall be used solely for the purposes of implementation and administration of the PIPP, including any associated start-up costs.</t>
  </si>
  <si>
    <t>Children's Advocacy Fund</t>
  </si>
  <si>
    <t>ChildAdvFd</t>
  </si>
  <si>
    <t>Children's Advocacy Fund established § 2.2-449. Moneys in the Fund shall be used solely for the purposes of supporting the Office of the Children's Ombudsman pursuant to § 2.2-439 and for carrying out the purposes of this chapter.</t>
  </si>
  <si>
    <t>Body-Worn Camera System Fund</t>
  </si>
  <si>
    <t>BdyWrnCmSy</t>
  </si>
  <si>
    <t>Established per Code of Virginia § 9.1-116.7. Moneys in the Fund shall be used solely for the purposes of assisting state or local law-enforcement agencies with the costs of purchasing, operating, and maintaining body-worn camera systems as defined in § 15.2-1723.1.
The Fund shall be administered by DCJS, and DCJS shall adopt guidelines to make funds available to state or local law-enforcement agencies for the purpose of assisting state or local law-enforcement agencies with the costs of purchasing, operating, and maintaining body-worn camera systems as defined in § 15.2-1723.1</t>
  </si>
  <si>
    <t>Court Tech</t>
  </si>
  <si>
    <t>Hunt Fish</t>
  </si>
  <si>
    <t>Dnr Aware</t>
  </si>
  <si>
    <t>VSP Ins Fr</t>
  </si>
  <si>
    <t>GmsSkl Lcl</t>
  </si>
  <si>
    <t>Special Workforce Grant Fund</t>
  </si>
  <si>
    <t>SpcWkfcGrF</t>
  </si>
  <si>
    <t>Special Workforce Grant Fund established per § 59.1-284.30. Moneys in the Fund shall be used solely for the purpose to pay grants. Grants are intended to pay or to reimburse the qualified company for the costs of workforce development, workforce recruitment, and instructional or training purposes. The qualified company may use the award for any lawful purpose.</t>
  </si>
  <si>
    <t>Waste Tire</t>
  </si>
  <si>
    <t>Investperf</t>
  </si>
  <si>
    <t>VEERF</t>
  </si>
  <si>
    <t>Crisis Call Center Fund</t>
  </si>
  <si>
    <t>CrisisCall</t>
  </si>
  <si>
    <t>Established per Code of Virginia § 37.2-311.4; accrues revenue pursuant to Code of Virginia § 37.2-311.5. Moneys in the Fund shall be used solely for the purposes of establishing and administering the crisis call center pursuant to the provisions of Code of Virginia § 37.2-311.1, 37.2-311.2, and 37.2-311.3.</t>
  </si>
  <si>
    <t>Low-to-Mod Inc Solar &amp; Reb Fnd</t>
  </si>
  <si>
    <t>LwMdIncSlr</t>
  </si>
  <si>
    <t>Low to Moderate Income Solar and Rebate Fund; established per § 45.2-1916. Moneys in the Fund shall be used solely for the purposes of extending loans or paying rebates to electric customers who complete solar installations or energy efficiency improvements pursuant to the provisions of § 45.2-1917.</t>
  </si>
  <si>
    <t>Sludge</t>
  </si>
  <si>
    <t>Mntl Hlth</t>
  </si>
  <si>
    <t>Mntl Grant</t>
  </si>
  <si>
    <t>Ins Coltrl</t>
  </si>
  <si>
    <t>Shipbuild</t>
  </si>
  <si>
    <t>Agri Vital</t>
  </si>
  <si>
    <t>09094</t>
  </si>
  <si>
    <t>VA's Natural Resources Trst Fd</t>
  </si>
  <si>
    <t>Nat Res Tr</t>
  </si>
  <si>
    <t>Air Pollut</t>
  </si>
  <si>
    <t>Rescue Sqd</t>
  </si>
  <si>
    <t>CWDevOppor</t>
  </si>
  <si>
    <t>09102</t>
  </si>
  <si>
    <t>Second Injury Fund</t>
  </si>
  <si>
    <t>2nd Inj Fd</t>
  </si>
  <si>
    <t>Arts Found</t>
  </si>
  <si>
    <t>Info Prov</t>
  </si>
  <si>
    <t>Unins Med</t>
  </si>
  <si>
    <t>Hist Res</t>
  </si>
  <si>
    <t>Dam Safety</t>
  </si>
  <si>
    <t>Wst Mgmt</t>
  </si>
  <si>
    <t>Cnsv Stamp</t>
  </si>
  <si>
    <t>Eldr Disab</t>
  </si>
  <si>
    <t>Fraud Recv</t>
  </si>
  <si>
    <t>Ded Sr VSB</t>
  </si>
  <si>
    <t>CO-19 Rlf</t>
  </si>
  <si>
    <t>Dmstc Viol</t>
  </si>
  <si>
    <t>BrownvsEd</t>
  </si>
  <si>
    <t>MEI Site</t>
  </si>
  <si>
    <t>Feed Hngry</t>
  </si>
  <si>
    <t>Putative F</t>
  </si>
  <si>
    <t>Major Empl</t>
  </si>
  <si>
    <t>HEAT FD</t>
  </si>
  <si>
    <t>Wtr Ctrl</t>
  </si>
  <si>
    <t>Neurotrama</t>
  </si>
  <si>
    <t>FedRepyRsv</t>
  </si>
  <si>
    <t>Ded Sr DMV</t>
  </si>
  <si>
    <t>Ded Sr TB</t>
  </si>
  <si>
    <t>Ded Sr VSP</t>
  </si>
  <si>
    <t>AdvShpPrdF</t>
  </si>
  <si>
    <t>Hab&amp;Water</t>
  </si>
  <si>
    <t>Ded Sr TAX</t>
  </si>
  <si>
    <t>Ins Fraud</t>
  </si>
  <si>
    <t>Mltry Relf</t>
  </si>
  <si>
    <t>Rehab Strc</t>
  </si>
  <si>
    <t>Lnd Con Re</t>
  </si>
  <si>
    <t>GmgPrcdsFd</t>
  </si>
  <si>
    <t>Lnd Con Un</t>
  </si>
  <si>
    <t>Emis Inspc</t>
  </si>
  <si>
    <t>Ded Sr VWC</t>
  </si>
  <si>
    <t>Ded Sr DGS</t>
  </si>
  <si>
    <t>Ded Sr DCR</t>
  </si>
  <si>
    <t>Cap Imprv</t>
  </si>
  <si>
    <t>Gvnr Agri</t>
  </si>
  <si>
    <t>Unins Emp</t>
  </si>
  <si>
    <t>VAWtrMntFd</t>
  </si>
  <si>
    <t>Lcns Plate</t>
  </si>
  <si>
    <t>Fish Pasge</t>
  </si>
  <si>
    <t>DPOR Dsrf</t>
  </si>
  <si>
    <t>DHP DSRF</t>
  </si>
  <si>
    <t>Wtr Supply</t>
  </si>
  <si>
    <t>Watersheds</t>
  </si>
  <si>
    <t>BOA DSRF</t>
  </si>
  <si>
    <t>Main Statn</t>
  </si>
  <si>
    <t>Meth Clean</t>
  </si>
  <si>
    <t>Gates Fndn</t>
  </si>
  <si>
    <t>Litter Ctl</t>
  </si>
  <si>
    <t>Infant For</t>
  </si>
  <si>
    <t>Manf House</t>
  </si>
  <si>
    <t>Soil Water</t>
  </si>
  <si>
    <t>Home Enrgy</t>
  </si>
  <si>
    <t>400th Ann</t>
  </si>
  <si>
    <t>Comms S&amp;U</t>
  </si>
  <si>
    <t>Dam Sf Adm</t>
  </si>
  <si>
    <t>Forest Wtr</t>
  </si>
  <si>
    <t>Agri Dealr</t>
  </si>
  <si>
    <t>Easement</t>
  </si>
  <si>
    <t>VAGrowthOp</t>
  </si>
  <si>
    <t>Wrls E911</t>
  </si>
  <si>
    <t>E-911</t>
  </si>
  <si>
    <t>Code of Virginia §56-484.17.  Enterprise activity included on the VDEM E-911 enterprise fund financial statement template submission.  For development and deployment of improvements to the statewide E-911 network; local law enforcement dispatchers to offset dispatch center operations and related costs; telecommunications-related costs incurred for answering wireless E-911 telephone calls.</t>
  </si>
  <si>
    <t>Seed Law</t>
  </si>
  <si>
    <t>Witness</t>
  </si>
  <si>
    <t>D Sr VDACS</t>
  </si>
  <si>
    <t>Envr Compl</t>
  </si>
  <si>
    <t>Ded Sr VAC</t>
  </si>
  <si>
    <t>Prop Tx Re</t>
  </si>
  <si>
    <t>Tech Infr</t>
  </si>
  <si>
    <t>This fund accounts for the disbursements/working capital advance proceeds provided for in Item 433.A.1 and B.1, Ch 874 of the Approp Act: 'As established July 1, 2008, the working capital advance for the Enterprise Applications Division will continue to cover up to $30,000,000 for expenditures from anticipated revenues..." Use of the working capital advance is restricted to enterprise resource planning costs.</t>
  </si>
  <si>
    <t>Radio Insp</t>
  </si>
  <si>
    <t>WorkCapAdv</t>
  </si>
  <si>
    <t>This fund is used to account for activities of the EAD reimbursed by other agencies. Per Item 433.A.1 and B.1, Chapter 874:  'As established July 1, 2008, the working capital advance for the Enterprise Applications Division will continue to cover up to $30,000,000 for expenditures from anticipated revenues . . . ".  Use of the working capital advance is restricted only for enterprise resource planning costs.</t>
  </si>
  <si>
    <t>Nurs Schol</t>
  </si>
  <si>
    <t>Fire Safty</t>
  </si>
  <si>
    <t>Tax Chkoff</t>
  </si>
  <si>
    <t>Pri Access</t>
  </si>
  <si>
    <t>Water Qual</t>
  </si>
  <si>
    <t>MedPa Loan</t>
  </si>
  <si>
    <t>Drug EnfJu</t>
  </si>
  <si>
    <t>WtrQualRsv</t>
  </si>
  <si>
    <t>Ded Sr Sbd</t>
  </si>
  <si>
    <t>Nat Rsrcs</t>
  </si>
  <si>
    <t>MitCompHP</t>
  </si>
  <si>
    <t>Spec Dmgs</t>
  </si>
  <si>
    <t>09380</t>
  </si>
  <si>
    <t>Dentl Scholarship &amp; Loan Repay</t>
  </si>
  <si>
    <t>Dentl Scho</t>
  </si>
  <si>
    <t>FOIA Exmpt</t>
  </si>
  <si>
    <t>VJIP</t>
  </si>
  <si>
    <t>Flf&amp;A Rem</t>
  </si>
  <si>
    <t>MRC DSRF</t>
  </si>
  <si>
    <t>Dedsr DGIF</t>
  </si>
  <si>
    <t>RCJA Trng</t>
  </si>
  <si>
    <t>Dedsr DMME</t>
  </si>
  <si>
    <t>Vet Srvcs</t>
  </si>
  <si>
    <t>Tbco Indem</t>
  </si>
  <si>
    <t>Tbco Settl</t>
  </si>
  <si>
    <t>EDA Ttl-IX</t>
  </si>
  <si>
    <t>Econ Dev</t>
  </si>
  <si>
    <t>SfWtr Revl</t>
  </si>
  <si>
    <t>Jet Base</t>
  </si>
  <si>
    <t>Mil Strat</t>
  </si>
  <si>
    <t>Biofuels</t>
  </si>
  <si>
    <t>RWJ Enroll</t>
  </si>
  <si>
    <t>EconInfrFd</t>
  </si>
  <si>
    <t>TechTalent</t>
  </si>
  <si>
    <t>Va Hlthcr</t>
  </si>
  <si>
    <t>Abndn Land</t>
  </si>
  <si>
    <t>934 Tech</t>
  </si>
  <si>
    <t>274 Tech</t>
  </si>
  <si>
    <t>192 Resrch</t>
  </si>
  <si>
    <t>937 Resrch</t>
  </si>
  <si>
    <t>Orphn Well</t>
  </si>
  <si>
    <t>Drug Offen</t>
  </si>
  <si>
    <t>Mitig Acq</t>
  </si>
  <si>
    <t>VSBFA Grow</t>
  </si>
  <si>
    <t>SpecAcDGP</t>
  </si>
  <si>
    <t>LT Mitigat</t>
  </si>
  <si>
    <t>Coal Pool</t>
  </si>
  <si>
    <t>Ded Sr VDH</t>
  </si>
  <si>
    <t>DriveSmart</t>
  </si>
  <si>
    <t>Cons &amp; Rec</t>
  </si>
  <si>
    <t>Wtr Facil</t>
  </si>
  <si>
    <t>CCplanning</t>
  </si>
  <si>
    <t>Net Crimes</t>
  </si>
  <si>
    <t>VALawGrnt</t>
  </si>
  <si>
    <t>HstTriMrkt</t>
  </si>
  <si>
    <t>HstTriST</t>
  </si>
  <si>
    <t>Park DGIF</t>
  </si>
  <si>
    <t>VSPBlkTrFc</t>
  </si>
  <si>
    <t>CVATrnsFd</t>
  </si>
  <si>
    <t>HR RegTrns</t>
  </si>
  <si>
    <t>Court Fees</t>
  </si>
  <si>
    <t>Ded Sr DSS</t>
  </si>
  <si>
    <t>COV §63.2-1614.  Revenue source is transfers from Special Revenue funds to be provided as a grant to local domestic violence programs.</t>
  </si>
  <si>
    <t>Crime Invs</t>
  </si>
  <si>
    <t>HlthCrCvrg</t>
  </si>
  <si>
    <t>HlthCrPrvd</t>
  </si>
  <si>
    <t>799 DSRF</t>
  </si>
  <si>
    <t>NVTA 2013</t>
  </si>
  <si>
    <t>Hmptn 2013</t>
  </si>
  <si>
    <t>Hmptn 2014</t>
  </si>
  <si>
    <t>WMATA Rstr</t>
  </si>
  <si>
    <t>WMATANRstr</t>
  </si>
  <si>
    <t>CRO&amp;CF</t>
  </si>
  <si>
    <t>Recyc Non</t>
  </si>
  <si>
    <t>I81CorrImp</t>
  </si>
  <si>
    <t>Srpls Ngen</t>
  </si>
  <si>
    <t>Insre DGIF</t>
  </si>
  <si>
    <t>FWA-WBPA</t>
  </si>
  <si>
    <t>Ded Sr DVS</t>
  </si>
  <si>
    <t>VSP ESSF</t>
  </si>
  <si>
    <t>CCO DSFR</t>
  </si>
  <si>
    <t>PRev Sprev</t>
  </si>
  <si>
    <t>09BudgOnly</t>
  </si>
  <si>
    <t>Federal</t>
  </si>
  <si>
    <t>Fed Trust</t>
  </si>
  <si>
    <t>FdTr VSU</t>
  </si>
  <si>
    <t>Fedtr ABC</t>
  </si>
  <si>
    <t>Fedtr VPA</t>
  </si>
  <si>
    <t>Fedtr VFHY</t>
  </si>
  <si>
    <t>FdTr VPISU</t>
  </si>
  <si>
    <t>MedAsstPgm</t>
  </si>
  <si>
    <t>PHCR CO-19</t>
  </si>
  <si>
    <t>Broadband</t>
  </si>
  <si>
    <t>NST3 CO-19</t>
  </si>
  <si>
    <t>PAPACO-19</t>
  </si>
  <si>
    <t>10070</t>
  </si>
  <si>
    <t>CFDA Comm Dev Bg St Hi Re-ARRA</t>
  </si>
  <si>
    <t>Bg Hawaii</t>
  </si>
  <si>
    <t>CAPRFCO-19</t>
  </si>
  <si>
    <t>NBHPPCO-19</t>
  </si>
  <si>
    <t>RWHIVCO-19</t>
  </si>
  <si>
    <t>CNP CO-19</t>
  </si>
  <si>
    <t>CSHIPCO-19</t>
  </si>
  <si>
    <t>HAVA CO-19</t>
  </si>
  <si>
    <t>TEFAPCO-19</t>
  </si>
  <si>
    <t>SSC3 CO-19</t>
  </si>
  <si>
    <t>FCC3 CO-19</t>
  </si>
  <si>
    <t>OMC3 CO-19</t>
  </si>
  <si>
    <t>SPfA CO-19</t>
  </si>
  <si>
    <t>ESF CO-19</t>
  </si>
  <si>
    <t>CSB CO-19</t>
  </si>
  <si>
    <t>RAF CO-19</t>
  </si>
  <si>
    <t>CWS CO-19</t>
  </si>
  <si>
    <t>LHP CO-19</t>
  </si>
  <si>
    <t>IMV CO-19</t>
  </si>
  <si>
    <t>RSS CO-19</t>
  </si>
  <si>
    <t>IPCRCCO-19</t>
  </si>
  <si>
    <t>FVPS CO-19</t>
  </si>
  <si>
    <t>SCHPSCO-19</t>
  </si>
  <si>
    <t>Promotion of the Arts - ARRA</t>
  </si>
  <si>
    <t>Prom Arts</t>
  </si>
  <si>
    <t>Const Home</t>
  </si>
  <si>
    <t>SSFPCO-19</t>
  </si>
  <si>
    <t>ERAP CO-19</t>
  </si>
  <si>
    <t>ETV CO-19</t>
  </si>
  <si>
    <t>FCP CO-19</t>
  </si>
  <si>
    <t>GrantsLEAS</t>
  </si>
  <si>
    <t>EBTAdCO-19</t>
  </si>
  <si>
    <t>HousingOppPrsnW/Aids-COVID-19</t>
  </si>
  <si>
    <t>HOPWACO-19</t>
  </si>
  <si>
    <t>CFDA 14.241; Housing Opportunities for Persons with AIDS (HOPWA). Provides funding to prevent, prepare for, and respond to coronavirus as related to devise long-term comprehensive strategies for meeting the supportive housing needs of low-income persons and their families living with HIV/AIDS in order to prevent homelessness and sustain housing stability for HOPWA program beneficiaries.</t>
  </si>
  <si>
    <t>St Datasys</t>
  </si>
  <si>
    <t>DOE Imprv</t>
  </si>
  <si>
    <t>EmrgncyShelterGrntPgm-COVID-19</t>
  </si>
  <si>
    <t>ESGP CO-19</t>
  </si>
  <si>
    <t>CFDA 14.231; Emergency Solutions Grant Program. The monies in this Fund may only be used to prevent, prepare for, and respond to Coronavirus, among individuals and families who are homeless or receiving homeless assistance, and to support additional homeless assistance and homelessness prevention activities to mitigate the impacts created by coronavirus.</t>
  </si>
  <si>
    <t>NGOMPCO-19</t>
  </si>
  <si>
    <t>CDBGrants-States Prgm-COVID-19</t>
  </si>
  <si>
    <t>CDBG CO-19</t>
  </si>
  <si>
    <t>CFDA 14.228; Community Development Block Grants/State's program and Non-Entitlement Grants in Hawaii. Funds must be used to prevent, prepare for, and respond to the Coronavirus. The primary objective of this Federal program is the development of viable urban communities by providing decent housing, a suitable living environment, and expanding economic opportunities, principally for persons of low- and moderate-income.</t>
  </si>
  <si>
    <t>EldrAbsPrvnIntrvtnPrg-COVID-19</t>
  </si>
  <si>
    <t>EldAbCO-19</t>
  </si>
  <si>
    <t>CFDA 93.747; Elder Abuse Prevention Interventions Program. Provides Federal funding, as related to COVID-19, to develop, implement, and evaluate successful or promising interventions, practices, and programs to prevent elder abuse, neglect, and exploitation, including adult protective services programs. Through this program, ACL hopes to demonstrate how existing research can be used to craft new, useful programs to address elder abuse, neglect, and exploitation and improve and enhance adult protective services programming.</t>
  </si>
  <si>
    <t>Federal Emergency Management Agency (FEMA) - VDEM Pass Thru COVID -19 - State Agencies.</t>
  </si>
  <si>
    <t>FEMA - Local Gov - COVID-19</t>
  </si>
  <si>
    <t>FMLclCO-19</t>
  </si>
  <si>
    <t>Federal Emergency Management Agency (FEMA) - VDEM Pass Thru COVID -19 - Local Governments</t>
  </si>
  <si>
    <t>FEMA - VDH - COVID-19</t>
  </si>
  <si>
    <t>FMVDHCO-19</t>
  </si>
  <si>
    <t>Federal Emergency Management Agency (FEMA) - VDEM Pass Thru COVID -19 - VDH Contractual Obligations</t>
  </si>
  <si>
    <t>FEMA - Non-Profit - COVID-19</t>
  </si>
  <si>
    <t>FMNPrCO-19</t>
  </si>
  <si>
    <t>Federal Emergency Management Agency (FEMA) - VDEM Pass Thru COVID -19 - Private-Non Profit Entities</t>
  </si>
  <si>
    <t>FEMA - VDEM - COVID-19</t>
  </si>
  <si>
    <t>FMDEMCO-19</t>
  </si>
  <si>
    <t>Federal Emergency Management Agency (FEMA) - VDEM COVID-19 Contractual Obligations</t>
  </si>
  <si>
    <t>FEMA - VDEM-CRF - COVID-19</t>
  </si>
  <si>
    <t>FMCRFCO-19</t>
  </si>
  <si>
    <t>Federal Emergency Management Agency (FEMA) - VDEM COVID-19 CRF Expense Reimbursement</t>
  </si>
  <si>
    <t>ExDsbNwkAcsCOVID19Vac-COVID-19</t>
  </si>
  <si>
    <t>EDNA CO-19</t>
  </si>
  <si>
    <t>ALN 93.630; Developmental Disabilities Basic Support and Advocacy Grants. To enable individuals with developmental disabilities to become independent, productive, integrated and included into their communities. Funding under these programs is to assist States in the development of a plan for a comprehensive and coordinated system of services and other activities to enhance the lives of individuals with developmental disabilities and their families to their maximum potential, and to support a system which protects the legal and human rights of individuals with developmental disabilities.</t>
  </si>
  <si>
    <t>ARP-PrevntHlthTitle3D-COVID-19</t>
  </si>
  <si>
    <t>PreHhCO-19</t>
  </si>
  <si>
    <t>ALN 93.043; Special Programs for the Aging, Title III, Part D, Disease Prevention and Health Promotion Services. Funding to develop or strengthen preventive health service and health promotion systems through designated State Agencies on Aging and Area Agencies on Aging. Funds are provided for evidence-based disease prevention and health promotion services including programs related to: physical fitness; medication management; chronic disease self-management education; psychosocial behavioral health intervention; HIV; arthritis; brain health; diabetes; falls prevention; depression; and chronic pain.
Part of American Rescue Plan (ARP)</t>
  </si>
  <si>
    <t>ARP-MIEC HomeVisiting-COVID-19</t>
  </si>
  <si>
    <t>ARPHVCO-19</t>
  </si>
  <si>
    <t>ALN 93.870; Maternal, Infant and Early Childhood Home Visiting Grant. The goals of the Maternal, Infant, and Early Childhood Home Visiting Program (MIECHV Program) are to: (1) strengthen and improve the programs and activities carried out under Title V of the Social Security Act; (2) improve coordination of services for at-risk communities; and (3) identify and provide comprehensive services to improve outcomes for eligible families who reside in at-risk communities.
Part of American Rescue Plan (ARP)</t>
  </si>
  <si>
    <t>BG CommMentlHlthSvcs-COVID-19</t>
  </si>
  <si>
    <t>CoMHSCO-19</t>
  </si>
  <si>
    <t>ALN 93.958; Block Grants for Community Mental Health Services. Fund established to record award that provides American Rescue Plan Act of 2021 (ARPA) funding for the Community Mental Health Services (MHBG) Block Grant Program, in accordance with H.R. 1319 – American Rescue Plan Act of 2021 the ARPA Act, 2021 [P.L. 117-2]. Block grant provides comprehensive community mental health services to adults with a serious mental illness and to children with a serious emotional disturbance; monitor the progress in implementing a comprehensive community based mental health system; provide technical assistance to States and the Mental Health Planning Council that will assist the States in planning and implementing a comprehensive community based mental health system.</t>
  </si>
  <si>
    <t>Eqp Fed</t>
  </si>
  <si>
    <t>Eqp Fd Agy</t>
  </si>
  <si>
    <t>Wthrztion Asst Lw-In-ARRA DHCD</t>
  </si>
  <si>
    <t>Wthr DHCD</t>
  </si>
  <si>
    <t>Hwy Plan</t>
  </si>
  <si>
    <t>Hwy Pl DCR</t>
  </si>
  <si>
    <t>10960</t>
  </si>
  <si>
    <t>Fiscal Stablzatn Gen- ARRA DOE</t>
  </si>
  <si>
    <t>Fi Stb DOE</t>
  </si>
  <si>
    <t>Title IV-D</t>
  </si>
  <si>
    <t>Federal Trust - Budgetary Only</t>
  </si>
  <si>
    <t>10BudgOnly</t>
  </si>
  <si>
    <t>BG Prev/TreatSubsAbse-COVID-19</t>
  </si>
  <si>
    <t>SubAbCO-19</t>
  </si>
  <si>
    <t>ALN 93.959; Block Grants for Prevention and Treatment of Substance Abuse. Fund established to record additional award that provides American Rescue Plan Act (ARPA) Supplemental Funding for the Substance Abuse Prevention and Treatment (SABG) Block Grant Program, in accordance with H.R. 1319 - American Rescue Plan Act of 2021. Block grant is to provide financial assistance to States and Territories to support projects for the development and implementation of prevention, treatment and rehabilitation activities directed to the diseases of alcohol and drug abuse.</t>
  </si>
  <si>
    <t>HlthDptRspnPblcHlthCr-COVID-19</t>
  </si>
  <si>
    <t>HDPHCCO-19</t>
  </si>
  <si>
    <t>ALN 93.391; Activities to Support State, Tribal, Local and Territorial (STLT) Health Department Response to Public Health or Healthcare Crises. Funding to (1) establish a pool of organizations capable of rapidly providing essential expertise to governmental public health entities involved in a response, and (2) to fund select awardees to provide that support, when required, based on CDC’s determination of need. Funds to address COVID-19 health disparities among populations at high-risk and underserved, including racial and ethnic minority populations and rural communities.</t>
  </si>
  <si>
    <t>Enrgz Va</t>
  </si>
  <si>
    <t>Grants to States – COVID-19</t>
  </si>
  <si>
    <t>GrSt CO-19</t>
  </si>
  <si>
    <t>ALN 45.310; Grants to States. Federal funding to prevent, prepare for, and respond to coronavirus, including to expand digital network access, purchase internet accessible devices, and provide technical support services. Matching requirements for these funds are waived.</t>
  </si>
  <si>
    <t>ARP-CapitalPrjctsFund-COVID-19</t>
  </si>
  <si>
    <t>ARPCPCO-19</t>
  </si>
  <si>
    <t>The Coronavirus Capital Projects Fund will address many challenges laid bare by the pandemic, especially in rural America and low- and moderate-income communities, helping to ensure that all communities have access to the high-quality, modern infrastructure needed to thrive, including internet access. Capital projects include investments in depreciable assets and the ancillary costs needed to put the capital assets in use. Under the American Rescue Plan, these projects must be critical in nature, providing connectivity for those who lack it.
Part of the American Rescue Plan (ARP).</t>
  </si>
  <si>
    <t>12130</t>
  </si>
  <si>
    <t>ARP-HomeownerAsstFund-COVID-19</t>
  </si>
  <si>
    <t>ARPHACO-19</t>
  </si>
  <si>
    <t>ALN 21.026; Homeowner Assistance Fund (HAF). The HAF is to prevent mortgage delinquencies and defaults, foreclosures, loss of utilities or home energy services, and displacement of homeowners experiencing financial hardship after January 21, 2020. Funds from the HAF may be used for assistance with mortgage payments, homeowner’s insurance, utility payments, and other specified purposes. The law prioritizes funds for homeowners who have experienced the greatest hardships, leveraging local and national income indicators to maximize the impact.
Part of the American Rescue Plan (ARP).</t>
  </si>
  <si>
    <t>ARP-EmrgncyRntlAsstFd-COVID-19</t>
  </si>
  <si>
    <t>ARPRACO-19</t>
  </si>
  <si>
    <t>ALN 21.023; Emergency Rental Assistance (ERA) Program. The ERA Program makes funding available to assist households that are unable to pay rent or utilities.  The funds are provided directly to states, U.S. territories, and local governments.  Grantees use the funds to provide assistance to eligible households through existing or newly created rental assistance programs.
Part of American Rescue Plan (ARP).</t>
  </si>
  <si>
    <t>12150</t>
  </si>
  <si>
    <t>ARP-StSmallBusCrdIntv-COVID-19</t>
  </si>
  <si>
    <t>ARPSBCO-19</t>
  </si>
  <si>
    <t>State Small Business Credit Initiative (SSBCI) provides funding to state and Tribal governments to fund small business credit expansion initiatives. SSBCI will fund state, territory, and Tribal government small business credit support and investment programs.
Part of the American Rescue Plan (ARP).</t>
  </si>
  <si>
    <t>EmgGrntMntlSbsUseDsdr-COVID-19</t>
  </si>
  <si>
    <t>EmgGrCO-19</t>
  </si>
  <si>
    <t>ALN 93.665; Emergency Grants to Address Mental and Substance Use Disorders During COVID-19. Federal funding to provide mental and substance use disorder treatment, crisis counseling, and other related supports for children and adults impacted by the COVID-19 pandemic.</t>
  </si>
  <si>
    <t>StAdmMtchGrtSupNutrtn-COVID-19</t>
  </si>
  <si>
    <t>SNAP CO-19</t>
  </si>
  <si>
    <t>ALN 10.561; State Administrative Matching Grants for the Supplemental Nutrition Assistance Program. Funding to provide Federal financial participation to State agencies for costs incurred to operate the Supplemental Nutrition Assistance Program (SNAP). Assistance provided pursuant to the American Rescue Plan Act.</t>
  </si>
  <si>
    <t>Rural Hlth RsrchCntrs-COVID-19</t>
  </si>
  <si>
    <t>RHRC CO-19</t>
  </si>
  <si>
    <t>ALN 93.155; Rural Health Research Centers. Federal funding to increase the amount of publically available, high quality, impartial, policy-relevant research to assist decision makers at the federal, state, and local levels to better understand the challenges faced by rural communities and providers. The research conducted by these research centers provides information that will improve access to health care and population health.</t>
  </si>
  <si>
    <t>STD Prvntn&amp;Cntrl Grnt-COVID-19</t>
  </si>
  <si>
    <t>STDPCCO-19</t>
  </si>
  <si>
    <t>ALN 93.977; Sexually Transmitted Diseases (STD) Prevention and Control Grants. Federal funding to strengthen STD prevention programs in eligible jurisdictions.</t>
  </si>
  <si>
    <t>Randolph Sheppard-Rlf-COVID-19</t>
  </si>
  <si>
    <t>RSRlfCO-19</t>
  </si>
  <si>
    <t>ALN 84.426; Randolph-Sheppard – Financial Relief and Restoration Payments. Federal funding to provide financial relief and restoration payments to offset losses to blind vendors that occurred as a result of the global pandemic during calendar year 2020, if those losses were not otherwise compensated, and to support State Business Enterprise Programs by allowing any remaining funds to be used for the purposes set forth in 34 C.F.R. 395.9.</t>
  </si>
  <si>
    <t>SpcEdInfants/Families-COVID-19</t>
  </si>
  <si>
    <t>SEIF CO-19</t>
  </si>
  <si>
    <t>ALN 84.181; Special Education-Grants for Infants and Families. Federal funding to implement and maintain a Statewide, comprehensive, coordinated, multidisciplinary, interagency system to make available early intervention services to infants and toddlers with disabilities and their families.</t>
  </si>
  <si>
    <t>TempAsstForNeedyFamly-COVID-19</t>
  </si>
  <si>
    <t>TANF CO-19</t>
  </si>
  <si>
    <t>ALN 93.558; Temporary Assistance for Needy Families. This grant award represents obligation for the Temporary Assistance for Needy Families (TANF) program, Pandemic Emergency Assistance Funds (PEAF). These funds are subject to requirements of the American Rescue Plan Act, Public Law 117-2 and Title IV-A of the Social Security Act.</t>
  </si>
  <si>
    <t>Comm-BasdChldAbsePrvt-COVID-19</t>
  </si>
  <si>
    <t>CBCAPCO-19</t>
  </si>
  <si>
    <t>ALN 93.590; Community-Based Child Abuse Prevention Grants.  The objectives of the Community-Based Child Abuse Prevention Grants are (1) to support community-based efforts to develop, operate, expand, and enhance, and coordinate initiatives, programs, and activities to prevent child abuse and neglect and to support the coordination of resources and activities to better strengthen and support families to reduce the likelihood of child abuse and neglect; and (2) to foster understanding, appreciation and knowledge of diverse populations in order to effectively prevent and treat child abuse and neglect.</t>
  </si>
  <si>
    <t>ChldAbse&amp;NeglctStGrnt-COVID-19</t>
  </si>
  <si>
    <t>CAPTACO-19</t>
  </si>
  <si>
    <t>ALN 93.669; Child Abuse and Neglect State Grants. To assist States in the support and improvement of their child protective services systems.</t>
  </si>
  <si>
    <t>CN CACFP Emrgncy Csts-COVID-19</t>
  </si>
  <si>
    <t>CACFPCO-19</t>
  </si>
  <si>
    <t>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t>
  </si>
  <si>
    <t>ShuttrdVenueOprtrGrnt-COVID-19</t>
  </si>
  <si>
    <t>SVOG CO-19</t>
  </si>
  <si>
    <t>ALN 59.075; Shuttered Venue Operators Grant Program
Federal funding to support the ongoing operations of eligible live venue operators or promoters, theatrical producers, live performing arts organization operators, relevant museum operators, motion picture theater operators, and talent representatives who have experienced significant revenue losses due to the effects of the COVID-19 pandemic.</t>
  </si>
  <si>
    <t>AmeriCorps - COVID-19</t>
  </si>
  <si>
    <t>AmCrpCO-19</t>
  </si>
  <si>
    <t>ALN 94.006; AmeriCorps
Federal Funds to be used to operate or plan national and community service programs. Provides funding for increasing the AmeriCorps member living allowance, cash match replacement funds, and/or expanding service/new communities.</t>
  </si>
  <si>
    <t>PromoSafe/StableFam-COVID-19</t>
  </si>
  <si>
    <t>StbFmCO-19</t>
  </si>
  <si>
    <t>ALN 93.556; MaryLee Allen Promoting Safe and Stable Families Program
Provides Federal funding to develop or expand and operate coordinated programs of community-based family support services, family preservation services, family reunification services, and adoption promotion and support services. In addition, a portion of funds is reserved for separate formula grants for states and territories to support monthly caseworker visits with children who are in foster care. A small proportion of appropriated funds are reserved for research, evaluation, and technical assistance, which may be awarded competitively through contracts or discretionary grants.</t>
  </si>
  <si>
    <t>HomeInvstPrtnrshpsPgm-COVID-19</t>
  </si>
  <si>
    <t>HIPP CO-19</t>
  </si>
  <si>
    <t>ALN 14.239; Home Investment Partnerships Program
Federal funding to expand the supply of affordable housing, particularly rental housing, for low and very low income Americans; to strengthen the abilities of State and local governments to design and implement strategies for achieving adequate supplies of decent, affordable housing; and to extend and strengthen partnerships among all levels of government and the private sector, including for-profit and nonprofit organizations, in the production and operation of affordable housing.</t>
  </si>
  <si>
    <t>StEnvrnmtlJstCopAgrmt-COVID-19</t>
  </si>
  <si>
    <t>SEJCACO-19</t>
  </si>
  <si>
    <t>ALN 66.312 - State Environmental Justice Cooperative Agreement Program 
The purpose of this cooperative agreement program is to support and/or create model state activities that lead to measurable environmental or public health results in communities disproportionately burdened by environmental harms and risks.</t>
  </si>
  <si>
    <t>FmlyVlSxAsltRpeCrsSrv-COVID-19</t>
  </si>
  <si>
    <t>FMRpSCO-19</t>
  </si>
  <si>
    <t>ALN 93.497; Family Violence Prevention and Services/ Sexual Assault/Rape Crisis Services and Supports. The Family Violence Prevention and Services Act Sexual Assault/Rape Crisis grant program provides funding to support sexual assault programs and rape crisis centers that provide immediate services and support to all victims and survivors of sexual assault and sexual violence regardless of age.</t>
  </si>
  <si>
    <t>Special Edu St Grnts-COVID-19</t>
  </si>
  <si>
    <t>SESG CO-19</t>
  </si>
  <si>
    <t>ALN 84.027; Special Education Grants to States. Award to provide grants to States to assist them in providing special education and related services to all children with disabilities.</t>
  </si>
  <si>
    <t>SpecialEdu-PrschlGrnt-COVID-19</t>
  </si>
  <si>
    <t>SEPS CO-19</t>
  </si>
  <si>
    <t>ALN 84.173; Special Education Preschool Grants. Award to  provide grants to States to assist them in providing special education and related services to children with disabilities ages 3 through 5 years, and at a State's discretion, to 2- year- old children with disabilities who will reach age three during the school year.</t>
  </si>
  <si>
    <t>Airport Imprvmnt Prgm-COVID-19</t>
  </si>
  <si>
    <t>AIP CO-19</t>
  </si>
  <si>
    <t>ALN 20.106; Airport Improvement Program and COVID-19 Airports Programs. Federal funding to assist sponsors, owners, or operators of public-use airports in the development of a nationwide system of airports adequate to meet the needs of civil aeronautics. The purpose of the law includes the investment in transportation, environmental protection, and airport infrastructure that will support long-term economic benefits.</t>
  </si>
  <si>
    <t>12370</t>
  </si>
  <si>
    <t>AgWrkrPndmcRlf&amp;Prtctn-COVID-19</t>
  </si>
  <si>
    <t>AgWkrCO-19</t>
  </si>
  <si>
    <t>ALN 10.181; Agricultural Worker Pandemic Relief and Protection Program. Federal funding to support food related entities, including producers, processors, and distributors, in responding to the coronavirus, including measures to protect workers against novel coronavirus (COVID-19).</t>
  </si>
  <si>
    <t>Nonurban</t>
  </si>
  <si>
    <t>Elec Dlvry</t>
  </si>
  <si>
    <t>Highspeed</t>
  </si>
  <si>
    <t>Health Info Tech&amp;Pub Hlth-ARRA</t>
  </si>
  <si>
    <t>Pb Hlth It</t>
  </si>
  <si>
    <t>EECBG REA</t>
  </si>
  <si>
    <t>Build AmBd</t>
  </si>
  <si>
    <t>BldAmBdNV</t>
  </si>
  <si>
    <t>BldAmBdCPR</t>
  </si>
  <si>
    <t>Bld Amerca</t>
  </si>
  <si>
    <t>GFAAG</t>
  </si>
  <si>
    <t>VPA FAACS</t>
  </si>
  <si>
    <t>VCE FAACS</t>
  </si>
  <si>
    <t>TICR FAACS</t>
  </si>
  <si>
    <t>09000</t>
  </si>
  <si>
    <t>Potomac River Fisheries</t>
  </si>
  <si>
    <t>PRF</t>
  </si>
  <si>
    <t>New River Valley Emerg Comm</t>
  </si>
  <si>
    <t>NRE</t>
  </si>
  <si>
    <t>SOV</t>
  </si>
  <si>
    <t>HDEL</t>
  </si>
  <si>
    <t>LDRCA</t>
  </si>
  <si>
    <t>MAG</t>
  </si>
  <si>
    <t>JDRCA</t>
  </si>
  <si>
    <t>VCIC</t>
  </si>
  <si>
    <t>DLS</t>
  </si>
  <si>
    <t>VCC</t>
  </si>
  <si>
    <t>DLAS</t>
  </si>
  <si>
    <t>JLARC</t>
  </si>
  <si>
    <t>SUPCT</t>
  </si>
  <si>
    <t>JIRC</t>
  </si>
  <si>
    <t>CCV</t>
  </si>
  <si>
    <t>GDC</t>
  </si>
  <si>
    <t>JDRC</t>
  </si>
  <si>
    <t>CDC</t>
  </si>
  <si>
    <t>VSB</t>
  </si>
  <si>
    <t>VCEC</t>
  </si>
  <si>
    <t>LTGOV</t>
  </si>
  <si>
    <t>GOV</t>
  </si>
  <si>
    <t>DPB</t>
  </si>
  <si>
    <t>DMA</t>
  </si>
  <si>
    <t>CAV</t>
  </si>
  <si>
    <t>DEM</t>
  </si>
  <si>
    <t>DHRM</t>
  </si>
  <si>
    <t>ELECT</t>
  </si>
  <si>
    <t>APA</t>
  </si>
  <si>
    <t>VITA</t>
  </si>
  <si>
    <t>DCJS</t>
  </si>
  <si>
    <t>OAG</t>
  </si>
  <si>
    <t>VSCC</t>
  </si>
  <si>
    <t>DDC</t>
  </si>
  <si>
    <t>CPUL</t>
  </si>
  <si>
    <t>SMV</t>
  </si>
  <si>
    <t>OSIG</t>
  </si>
  <si>
    <t>VCA</t>
  </si>
  <si>
    <t>AHI</t>
  </si>
  <si>
    <t>TD</t>
  </si>
  <si>
    <t>DMV</t>
  </si>
  <si>
    <t>TB</t>
  </si>
  <si>
    <t>VSP</t>
  </si>
  <si>
    <t>CB</t>
  </si>
  <si>
    <t>VRS</t>
  </si>
  <si>
    <t>VCSC</t>
  </si>
  <si>
    <t>TAX</t>
  </si>
  <si>
    <t>DOATP</t>
  </si>
  <si>
    <t>VMFPA</t>
  </si>
  <si>
    <t>DHCD</t>
  </si>
  <si>
    <t>SOC</t>
  </si>
  <si>
    <t>VAL</t>
  </si>
  <si>
    <t>VCSP</t>
  </si>
  <si>
    <t>SOA</t>
  </si>
  <si>
    <t>DOLI</t>
  </si>
  <si>
    <t>VEC</t>
  </si>
  <si>
    <t>Sec of Natural&amp;Historical Rsrc</t>
  </si>
  <si>
    <t>SNHR</t>
  </si>
  <si>
    <t>SOTECH</t>
  </si>
  <si>
    <t>SOE</t>
  </si>
  <si>
    <t>SOT</t>
  </si>
  <si>
    <t>SPSHS</t>
  </si>
  <si>
    <t>SHHR</t>
  </si>
  <si>
    <t>SFIN</t>
  </si>
  <si>
    <t>VWC</t>
  </si>
  <si>
    <t>SCT</t>
  </si>
  <si>
    <t>SOAF</t>
  </si>
  <si>
    <t>DGS</t>
  </si>
  <si>
    <t>Secretary of Labor</t>
  </si>
  <si>
    <t>SL</t>
  </si>
  <si>
    <t>DCR</t>
  </si>
  <si>
    <t>CSA</t>
  </si>
  <si>
    <t>DOE/COO</t>
  </si>
  <si>
    <t>LVA</t>
  </si>
  <si>
    <t>WWRC</t>
  </si>
  <si>
    <t>CWM</t>
  </si>
  <si>
    <t>20600</t>
  </si>
  <si>
    <t>VCU Medical Center</t>
  </si>
  <si>
    <t>VCM</t>
  </si>
  <si>
    <t>UVA/AD</t>
  </si>
  <si>
    <t>VPISU/ID</t>
  </si>
  <si>
    <t>UVAH</t>
  </si>
  <si>
    <t>VMI</t>
  </si>
  <si>
    <t>VSU</t>
  </si>
  <si>
    <t>NSU</t>
  </si>
  <si>
    <t>LU</t>
  </si>
  <si>
    <t>UMW</t>
  </si>
  <si>
    <t>JMU</t>
  </si>
  <si>
    <t>RU</t>
  </si>
  <si>
    <t>VSDB</t>
  </si>
  <si>
    <t>ODU</t>
  </si>
  <si>
    <t>DPOR</t>
  </si>
  <si>
    <t>DHP</t>
  </si>
  <si>
    <t>BOA</t>
  </si>
  <si>
    <t>VPISU/CE</t>
  </si>
  <si>
    <t>BBE</t>
  </si>
  <si>
    <t>VSU/CEAR</t>
  </si>
  <si>
    <t>VCU/AD</t>
  </si>
  <si>
    <t>VMFA</t>
  </si>
  <si>
    <t>FCMV</t>
  </si>
  <si>
    <t>RBC</t>
  </si>
  <si>
    <t>CNU</t>
  </si>
  <si>
    <t>OnlVANtAth</t>
  </si>
  <si>
    <t>SCHEV</t>
  </si>
  <si>
    <t>UVA/CW</t>
  </si>
  <si>
    <t>GMU</t>
  </si>
  <si>
    <t>VCCS</t>
  </si>
  <si>
    <t>VCCS/CO</t>
  </si>
  <si>
    <t>DARS</t>
  </si>
  <si>
    <t>VRCBVI</t>
  </si>
  <si>
    <t>VIMS</t>
  </si>
  <si>
    <t>VCCS - SSC</t>
  </si>
  <si>
    <t>EVMS</t>
  </si>
  <si>
    <t>NRCC</t>
  </si>
  <si>
    <t>SVCC</t>
  </si>
  <si>
    <t>PDCCC</t>
  </si>
  <si>
    <t>RCC</t>
  </si>
  <si>
    <t>DCC</t>
  </si>
  <si>
    <t>NVCC</t>
  </si>
  <si>
    <t>PVCC</t>
  </si>
  <si>
    <t>JSRCC</t>
  </si>
  <si>
    <t>ESCC</t>
  </si>
  <si>
    <t>PHCC</t>
  </si>
  <si>
    <t>VWCC</t>
  </si>
  <si>
    <t>WCC</t>
  </si>
  <si>
    <t>BRCC</t>
  </si>
  <si>
    <t>CVCC</t>
  </si>
  <si>
    <t>SWVCC</t>
  </si>
  <si>
    <t>TCC</t>
  </si>
  <si>
    <t>VHCC</t>
  </si>
  <si>
    <t>GCC</t>
  </si>
  <si>
    <t>MECC</t>
  </si>
  <si>
    <t>VDACS</t>
  </si>
  <si>
    <t>VAC</t>
  </si>
  <si>
    <t>VIPA</t>
  </si>
  <si>
    <t>VEDP</t>
  </si>
  <si>
    <t>EDIP</t>
  </si>
  <si>
    <t>VTA</t>
  </si>
  <si>
    <t>VIAB</t>
  </si>
  <si>
    <t>SBD</t>
  </si>
  <si>
    <t>FMA</t>
  </si>
  <si>
    <t>JYComm</t>
  </si>
  <si>
    <t>MRC</t>
  </si>
  <si>
    <t>DWR</t>
  </si>
  <si>
    <t>VRC</t>
  </si>
  <si>
    <t>VPA</t>
  </si>
  <si>
    <t>Department of Energy</t>
  </si>
  <si>
    <t>NRG</t>
  </si>
  <si>
    <t>DOF</t>
  </si>
  <si>
    <t>VASAP</t>
  </si>
  <si>
    <t>GH</t>
  </si>
  <si>
    <t>DHR</t>
  </si>
  <si>
    <t>JYF</t>
  </si>
  <si>
    <t>DEQ</t>
  </si>
  <si>
    <t>SVTDFAF</t>
  </si>
  <si>
    <t>VDOT</t>
  </si>
  <si>
    <t>DRPT</t>
  </si>
  <si>
    <t>MVDB</t>
  </si>
  <si>
    <t>CSFA</t>
  </si>
  <si>
    <t>VA Passenger Rail Authority</t>
  </si>
  <si>
    <t>VPRA</t>
  </si>
  <si>
    <t>DMVTP</t>
  </si>
  <si>
    <t>VDH</t>
  </si>
  <si>
    <t>DMAS</t>
  </si>
  <si>
    <t>VBPD</t>
  </si>
  <si>
    <t>DOC/CA</t>
  </si>
  <si>
    <t>DBVI</t>
  </si>
  <si>
    <t>CSH</t>
  </si>
  <si>
    <t>ESH</t>
  </si>
  <si>
    <t>SWMHI</t>
  </si>
  <si>
    <t>WSH</t>
  </si>
  <si>
    <t>CVTC</t>
  </si>
  <si>
    <t>CCCA</t>
  </si>
  <si>
    <t>PCC</t>
  </si>
  <si>
    <t>DOC/CE</t>
  </si>
  <si>
    <t>VCCW</t>
  </si>
  <si>
    <t>BCC</t>
  </si>
  <si>
    <t>JRCC</t>
  </si>
  <si>
    <t>DBHDS</t>
  </si>
  <si>
    <t>SFEU</t>
  </si>
  <si>
    <t>SEVTC</t>
  </si>
  <si>
    <t>CH</t>
  </si>
  <si>
    <t>NVTC</t>
  </si>
  <si>
    <t>SVTC</t>
  </si>
  <si>
    <t>NVMHI</t>
  </si>
  <si>
    <t>PGH</t>
  </si>
  <si>
    <t>BWCC</t>
  </si>
  <si>
    <t>SICC</t>
  </si>
  <si>
    <t>SIICC</t>
  </si>
  <si>
    <t>WRSP</t>
  </si>
  <si>
    <t>SBCC</t>
  </si>
  <si>
    <t>SWVTC</t>
  </si>
  <si>
    <t>SVMHI</t>
  </si>
  <si>
    <t>ROSP</t>
  </si>
  <si>
    <t>DOC/ERT</t>
  </si>
  <si>
    <t>FWCC</t>
  </si>
  <si>
    <t>MCC</t>
  </si>
  <si>
    <t>NCC</t>
  </si>
  <si>
    <t>MCTC</t>
  </si>
  <si>
    <t>HDMC</t>
  </si>
  <si>
    <t>BUCC</t>
  </si>
  <si>
    <t>VDDHH</t>
  </si>
  <si>
    <t>SFC</t>
  </si>
  <si>
    <t>DFCC</t>
  </si>
  <si>
    <t>ACC</t>
  </si>
  <si>
    <t>DOC/DI</t>
  </si>
  <si>
    <t>WRCFU</t>
  </si>
  <si>
    <t>CRCFU</t>
  </si>
  <si>
    <t>BVC</t>
  </si>
  <si>
    <t>DSS</t>
  </si>
  <si>
    <t>VPB</t>
  </si>
  <si>
    <t>DOC/DCC</t>
  </si>
  <si>
    <t>KMCC</t>
  </si>
  <si>
    <t>GVCC</t>
  </si>
  <si>
    <t>DWCC</t>
  </si>
  <si>
    <t>ICCC</t>
  </si>
  <si>
    <t>HCC</t>
  </si>
  <si>
    <t>CWCC</t>
  </si>
  <si>
    <t>LCC</t>
  </si>
  <si>
    <t>PSCC</t>
  </si>
  <si>
    <t>GRCC</t>
  </si>
  <si>
    <t>DJJ</t>
  </si>
  <si>
    <t>DFS</t>
  </si>
  <si>
    <t>Sussex I &amp; II St Prisons Cmplx</t>
  </si>
  <si>
    <t>SSPC</t>
  </si>
  <si>
    <t>RNCC</t>
  </si>
  <si>
    <t>CCFW</t>
  </si>
  <si>
    <t>DBHDS/GL</t>
  </si>
  <si>
    <t>MHTC</t>
  </si>
  <si>
    <t>IDTC</t>
  </si>
  <si>
    <t>VCBR</t>
  </si>
  <si>
    <t>DOC/INST</t>
  </si>
  <si>
    <t>DOC</t>
  </si>
  <si>
    <t>CSPC</t>
  </si>
  <si>
    <t>FIAC</t>
  </si>
  <si>
    <t>CACEM</t>
  </si>
  <si>
    <t>VDC</t>
  </si>
  <si>
    <t>VCOY</t>
  </si>
  <si>
    <t>VHC</t>
  </si>
  <si>
    <t>DOAV</t>
  </si>
  <si>
    <t>CBC</t>
  </si>
  <si>
    <t>JCHC</t>
  </si>
  <si>
    <t>MLKMC</t>
  </si>
  <si>
    <t>JCOTS</t>
  </si>
  <si>
    <t>IDC</t>
  </si>
  <si>
    <t>TRRC</t>
  </si>
  <si>
    <t>VFHY</t>
  </si>
  <si>
    <t>BBEDS</t>
  </si>
  <si>
    <t>VSACWC</t>
  </si>
  <si>
    <t>CUC</t>
  </si>
  <si>
    <t>SBC</t>
  </si>
  <si>
    <t>CEUR</t>
  </si>
  <si>
    <t>MDC</t>
  </si>
  <si>
    <t>JCAR</t>
  </si>
  <si>
    <t>VBAWC</t>
  </si>
  <si>
    <t>CCE</t>
  </si>
  <si>
    <t>AAC</t>
  </si>
  <si>
    <t>WWI&amp;IIComm</t>
  </si>
  <si>
    <t>CCCWnRtVt</t>
  </si>
  <si>
    <t>JtCmTrnAct</t>
  </si>
  <si>
    <t>IntEthAdCl</t>
  </si>
  <si>
    <t>VAAspDivCm</t>
  </si>
  <si>
    <t>CEOMBE</t>
  </si>
  <si>
    <t>CMVBS</t>
  </si>
  <si>
    <t>CSSREDAA</t>
  </si>
  <si>
    <t>CSCM</t>
  </si>
  <si>
    <t>Behavioral Health Commission</t>
  </si>
  <si>
    <t>BHC</t>
  </si>
  <si>
    <t>IALR</t>
  </si>
  <si>
    <t>90000</t>
  </si>
  <si>
    <t>Health/Human Res Clear Acct</t>
  </si>
  <si>
    <t>HHR/CCA</t>
  </si>
  <si>
    <t>90100</t>
  </si>
  <si>
    <t>Public Safety Cap Clear Acct</t>
  </si>
  <si>
    <t>PS/CCA</t>
  </si>
  <si>
    <t>Puller Veterans Care Center</t>
  </si>
  <si>
    <t>P-VCC</t>
  </si>
  <si>
    <t>Jones &amp; Cabacoy Vetrn Care Ctr</t>
  </si>
  <si>
    <t>JC-VCC</t>
  </si>
  <si>
    <t>DVS</t>
  </si>
  <si>
    <t>VetSrvFdn</t>
  </si>
  <si>
    <t>OppEDInst</t>
  </si>
  <si>
    <t>IOC</t>
  </si>
  <si>
    <t>SBV</t>
  </si>
  <si>
    <t>IEIA</t>
  </si>
  <si>
    <t>RHEA</t>
  </si>
  <si>
    <t>JSA</t>
  </si>
  <si>
    <t>SVHEC</t>
  </si>
  <si>
    <t>NCI</t>
  </si>
  <si>
    <t>VMNH</t>
  </si>
  <si>
    <t>SWHEC</t>
  </si>
  <si>
    <t>CCO</t>
  </si>
  <si>
    <t>95000</t>
  </si>
  <si>
    <t>9(C) Revenue Bonds</t>
  </si>
  <si>
    <t>RBNC</t>
  </si>
  <si>
    <t>RBND</t>
  </si>
  <si>
    <t>CASC</t>
  </si>
  <si>
    <t>DFP</t>
  </si>
  <si>
    <t>DCP</t>
  </si>
  <si>
    <t>SWC</t>
  </si>
  <si>
    <t>VA Cannabis Control Authority</t>
  </si>
  <si>
    <t>VCCA</t>
  </si>
  <si>
    <t>IUTM</t>
  </si>
  <si>
    <t>MAA</t>
  </si>
  <si>
    <t>CnlVAFutre</t>
  </si>
  <si>
    <t>HERI</t>
  </si>
  <si>
    <t>AV</t>
  </si>
  <si>
    <t>99100</t>
  </si>
  <si>
    <t>Appropriation Vetoes-Capital</t>
  </si>
  <si>
    <t>AVC</t>
  </si>
  <si>
    <t>PR</t>
  </si>
  <si>
    <t>TCF</t>
  </si>
  <si>
    <t>CA</t>
  </si>
  <si>
    <t>TRS</t>
  </si>
  <si>
    <t>DAS</t>
  </si>
  <si>
    <t>CCT</t>
  </si>
  <si>
    <t>ABC</t>
  </si>
  <si>
    <t>99999</t>
  </si>
  <si>
    <t>Non PC Agencies Business Unit</t>
  </si>
  <si>
    <t>Non PC</t>
  </si>
  <si>
    <t>LDUTY</t>
  </si>
  <si>
    <t>Line of Duty Act Participants</t>
  </si>
  <si>
    <t>LOD</t>
  </si>
  <si>
    <t>LOCAL</t>
  </si>
  <si>
    <t>The Local Choice Participants</t>
  </si>
  <si>
    <t>TLC</t>
  </si>
  <si>
    <t>OHBBN</t>
  </si>
  <si>
    <t>OHB Managed Benefit Groups</t>
  </si>
  <si>
    <t>OHB</t>
  </si>
  <si>
    <t>TREAS</t>
  </si>
  <si>
    <t>Treasury</t>
  </si>
  <si>
    <t>VRSRT</t>
  </si>
  <si>
    <t>VRS Retirees</t>
  </si>
  <si>
    <t>VRA</t>
  </si>
  <si>
    <t>These columns are copied from the Business Unit Lookup on Table A</t>
  </si>
  <si>
    <t>Control Agency</t>
  </si>
  <si>
    <t>Notes for Control Agency</t>
  </si>
  <si>
    <t>Notes</t>
  </si>
  <si>
    <t>Control Bus. Unit</t>
  </si>
  <si>
    <t>SENATE OF VIRGINIA</t>
  </si>
  <si>
    <t>HOUSE OF DELEGATES</t>
  </si>
  <si>
    <t>VIRGINIA COMMISSION ON INTERGOVERNMENTAL COOPERATION</t>
  </si>
  <si>
    <t>DIVISION OF LEGISLATIVE SERVICES</t>
  </si>
  <si>
    <t>DIVISION OF LEGISLATIVE AUTOMATED SYSTEMS</t>
  </si>
  <si>
    <t>JOINT LEGISLATIVE AUDIT AND REVIEW COMMISSION</t>
  </si>
  <si>
    <t>SUPREME COURT</t>
  </si>
  <si>
    <t>VIRGINIA STATE BAR</t>
  </si>
  <si>
    <t>LIEUTENANT GOVERNOR</t>
  </si>
  <si>
    <t>DEPARTMENT OF PLANNING AND BUDGET</t>
  </si>
  <si>
    <t>DEPARTMENT OF MILITARY AFFAIRS</t>
  </si>
  <si>
    <t>DEPARTMENT OF EMERGENCY MANAGEMENT</t>
  </si>
  <si>
    <t>DEPARTMENT OF HUMAN RESOURCE MANAGEMENT</t>
  </si>
  <si>
    <t>DEPARTMENT OF ELECTIONS</t>
  </si>
  <si>
    <t>AUDITOR OF PUBLIC ACCOUNTS</t>
  </si>
  <si>
    <t>VIRGINIA INFORMATION TECHNOLOGIES AGENCY</t>
  </si>
  <si>
    <t>DEPARTMENT OF CRIMINAL JUSTICE SERVICES</t>
  </si>
  <si>
    <t>THE SCIENCE MUSEUM OF VIRGINIA</t>
  </si>
  <si>
    <t>VIRGINIA COMMISSION FOR THE ARTS</t>
  </si>
  <si>
    <t>DEPARTMENT OF ACCOUNTS</t>
  </si>
  <si>
    <t>DEPARTMENT OF THE TREASURY</t>
  </si>
  <si>
    <t>DEPARTMENT OF MOTOR VEHICLES</t>
  </si>
  <si>
    <t>DEPARTMENT OF STATE POLICE</t>
  </si>
  <si>
    <t>COMPENSATION BOARD</t>
  </si>
  <si>
    <t>VIRGINIA RETIREMENT SYSTEM</t>
  </si>
  <si>
    <t>DEPARTMENT OF TAXATION</t>
  </si>
  <si>
    <t>DEPARTMENT OF HOUSING AND COMMUNITY DEVELOPMENT</t>
  </si>
  <si>
    <t>STATE CORPORATION COMMISSION</t>
  </si>
  <si>
    <t>VIRGINIA LOTTERY</t>
  </si>
  <si>
    <t>VIRGINIA COLLEGE SAVINGS PLAN</t>
  </si>
  <si>
    <t>DEPARTMENT OF LABOR AND INDUSTRY</t>
  </si>
  <si>
    <t>VIRGINIA EMPLOYMENT COMMISSION</t>
  </si>
  <si>
    <t>VIRGINIA WORKERS' COMPENSATION COMMISSION</t>
  </si>
  <si>
    <t>DEPARTMENT OF GENERAL SERVICES</t>
  </si>
  <si>
    <t>DEPARTMENT OF CONSERVATION AND RECREATION</t>
  </si>
  <si>
    <t>DEPARTMENT OF EDUCATION, CENTRAL OFFICE OPERATIONS</t>
  </si>
  <si>
    <t>THE LIBRARY OF VIRGINIA</t>
  </si>
  <si>
    <t>VIRGINIA SCHOOL FOR THE DEAF AND THE BLIND</t>
  </si>
  <si>
    <t>DEPARTMENT OF PROFESSIONAL AND OCCUPATIONAL REGULATION</t>
  </si>
  <si>
    <t>DEPARTMENT OF HEALTH PROFESSIONS</t>
  </si>
  <si>
    <t>BOARD OF BAR EXAMINERS</t>
  </si>
  <si>
    <t>VIRGINIA MUSEUM OF FINE ARTS</t>
  </si>
  <si>
    <t>FRONTIER CULTURE MUSEUM OF VIRGINIA</t>
  </si>
  <si>
    <t>ONLINE VIRGINIA NETWORK AUTHORITY</t>
  </si>
  <si>
    <t>STATE COUNCIL OF HIGHER EDUCATION FOR VIRGINIA</t>
  </si>
  <si>
    <t>DEPARTMENT FOR AGING AND REHABILITATIVE SERVICES</t>
  </si>
  <si>
    <t>DEPARTMENT OF AGRICULTURE AND CONSUMER SERVICES</t>
  </si>
  <si>
    <t>DEPARTMENT OF SMALL BUSINESS AND SUPPLIER DIVERSITY</t>
  </si>
  <si>
    <t>MARINE RESOURCES COMMISSION</t>
  </si>
  <si>
    <t>DEPARTMENT OF WILDLIFE RESOURCES</t>
  </si>
  <si>
    <t>DEPARTMENT OF ENERGY</t>
  </si>
  <si>
    <t>DEPARTMENT OF FORESTRY</t>
  </si>
  <si>
    <t>COMMISSION ON THE VIRGINIA ALCOHOL SAFETY ACTION PROGRAM</t>
  </si>
  <si>
    <t>GUNSTON HALL</t>
  </si>
  <si>
    <t>DEPARTMENT OF HISTORIC RESOURCES</t>
  </si>
  <si>
    <t>JAMESTOWN-YORKTOWN FOUNDATION</t>
  </si>
  <si>
    <t>DEPARTMENT OF ENVIRONMENTAL QUALITY</t>
  </si>
  <si>
    <t>DEPARTMENT OF TRANSPORTATION</t>
  </si>
  <si>
    <t>DEPARTMENT OF RAIL AND PUBLIC TRANSPORTATION</t>
  </si>
  <si>
    <t>DEPARTMENT OF HEALTH</t>
  </si>
  <si>
    <t>DEPARTMENT OF MEDICAL ASSISTANCE SERVICES</t>
  </si>
  <si>
    <t>DEPARTMENT OF CORRECTIONS--CENTRAL ADMINISTRATION</t>
  </si>
  <si>
    <t>VIRGINIA CORRECTIONAL ENTERPRISES</t>
  </si>
  <si>
    <t>DEPARTMENT OF SOCIAL SERVICES</t>
  </si>
  <si>
    <t>DEPARTMENT OF JUVENILE JUSTICE</t>
  </si>
  <si>
    <t>DEPARTMENT OF FORENSIC SCIENCE</t>
  </si>
  <si>
    <t>DEPARTMENT OF AVIATION</t>
  </si>
  <si>
    <t>INDIGENT DEFENSE COMMISSION</t>
  </si>
  <si>
    <t>DEPARTMENT OF VETERANS SERVICES</t>
  </si>
  <si>
    <t>VIRGINIA MUSEUM OF NATURAL HISTORY</t>
  </si>
  <si>
    <t>COMMONWEALTH'S ATTORNEYS' SERVICES COUNCIL</t>
  </si>
  <si>
    <t>DEPARTMENT OF FIRE PROGRAMS</t>
  </si>
  <si>
    <t>MAINTAIN AFFORDABLE ACCESS</t>
  </si>
  <si>
    <t>Agy No</t>
  </si>
  <si>
    <t>Bus. Unit</t>
  </si>
  <si>
    <t>Agency Name</t>
  </si>
  <si>
    <t>Fiscal Officer</t>
  </si>
  <si>
    <t>Analyst Comments</t>
  </si>
  <si>
    <t>Jannette Waldrop</t>
  </si>
  <si>
    <t>Paula C. Lambert</t>
  </si>
  <si>
    <t>MAGISTRATE SYSTEM</t>
  </si>
  <si>
    <t>Barry M. Wenzig</t>
  </si>
  <si>
    <t>VIRGINIA CODE COMMISSION</t>
  </si>
  <si>
    <t>Cecelia Storm</t>
  </si>
  <si>
    <t>Elizabeth C. Gibbs</t>
  </si>
  <si>
    <t>JUDICIAL INQUIRY AND REVIEW COMMISSION</t>
  </si>
  <si>
    <t>CIRCUIT COURTS</t>
  </si>
  <si>
    <t>GENERAL DISTRICT COURTS</t>
  </si>
  <si>
    <t>Removed Agencies</t>
  </si>
  <si>
    <t>JUVENILE AND DOMESTIC RELATIONS DISTRICT COURTS</t>
  </si>
  <si>
    <t>COMBINED DISTRICT COURTS</t>
  </si>
  <si>
    <t>Danielle Roache</t>
  </si>
  <si>
    <t>OFFICE OF THE GOVERNOR</t>
  </si>
  <si>
    <t>Michelle Vucci</t>
  </si>
  <si>
    <t>Donald Unmussig</t>
  </si>
  <si>
    <t>COURT OF APPEALS OF VIRGINIA</t>
  </si>
  <si>
    <t>Tammy Davidson</t>
  </si>
  <si>
    <t>Kevin Hill</t>
  </si>
  <si>
    <t>Shannon M. Hargitt</t>
  </si>
  <si>
    <t>ATTORNEY GENERAL AND DEPARTMENT OF LAW</t>
  </si>
  <si>
    <t>Christie Wells</t>
  </si>
  <si>
    <t>agency name per signatory card
"Office of the Attorney General" but will continue to use DPB name</t>
  </si>
  <si>
    <t>VIRGINIA STATE CRIME COMMISSION</t>
  </si>
  <si>
    <t>DIVISION OF DEBT COLLECTION</t>
  </si>
  <si>
    <t>Kyle Smith</t>
  </si>
  <si>
    <t>OFFICE OF THE STATE INSPECTOR GENERAL</t>
  </si>
  <si>
    <t>Corrine Louden</t>
  </si>
  <si>
    <t>ADMINISTRATION OF HEALTH INSURANCE</t>
  </si>
  <si>
    <t>Douglas Page</t>
  </si>
  <si>
    <t>Kristin A. Reiter</t>
  </si>
  <si>
    <t>Cindi L. Fellows</t>
  </si>
  <si>
    <t>TREASURY BOARD</t>
  </si>
  <si>
    <t>Kimberly Jezek</t>
  </si>
  <si>
    <t>VIRGINIA CRIMINAL SENTENCING COMMISSION</t>
  </si>
  <si>
    <t>Reggie Williams</t>
  </si>
  <si>
    <t>DEPARTMENT OF ACCOUNTS TRANSFER PAYMENTS</t>
  </si>
  <si>
    <t>VIRGINIA MANAGEMENT FELLOWS PROGRAM ADMINISTRATION</t>
  </si>
  <si>
    <t>Danielle Robertson</t>
  </si>
  <si>
    <t>SECRETARY OF THE COMMONWEALTH</t>
  </si>
  <si>
    <t>Vivian Shields</t>
  </si>
  <si>
    <t>SECRETARY OF ADMINISTRATION</t>
  </si>
  <si>
    <t>Fernanda Crandol</t>
  </si>
  <si>
    <t>SECRETARY OF EDUCATION</t>
  </si>
  <si>
    <t>SECRETARY OF TRANSPORTATION</t>
  </si>
  <si>
    <t>SECRETARY OF HEALTH AND HUMAN RESOURCES</t>
  </si>
  <si>
    <t>SECRETARY OF FINANCE</t>
  </si>
  <si>
    <t>Amy M. Pearson</t>
  </si>
  <si>
    <t>SECRETARY OF COMMERCE AND TRADE</t>
  </si>
  <si>
    <t>SECRETARY OF AGRICULTURE AND FORESTRY</t>
  </si>
  <si>
    <t>Sara Page</t>
  </si>
  <si>
    <t>SECRETARY OF LABOR</t>
  </si>
  <si>
    <t>DEPARTMENT OF EDUCATION-DIRECT AID TO PUBLIC EDUCATION</t>
  </si>
  <si>
    <t>Sharon Partee</t>
  </si>
  <si>
    <t>CHILDREN'S SERVICES ACT</t>
  </si>
  <si>
    <t>Ida Witherspoon</t>
  </si>
  <si>
    <t>WILSON WORKFORCE AND REHABILITATION CENTER</t>
  </si>
  <si>
    <t>Janice Rankin</t>
  </si>
  <si>
    <t>BOARD OF ACCOUNTANCY</t>
  </si>
  <si>
    <t>Renai Reinholtz</t>
  </si>
  <si>
    <t>For Directive purposes, Agency 200 should be included with 201. Signature Card includes with Agy 765</t>
  </si>
  <si>
    <t>Julie O'Kelly</t>
  </si>
  <si>
    <t>Ellie Boyd</t>
  </si>
  <si>
    <t>VIRGINIA REHABILITATION CENTER FOR THE BLIND AND VISION IMPAIRED</t>
  </si>
  <si>
    <t>Tyhisha Pittman</t>
  </si>
  <si>
    <t>AGRICULTURAL COUNCIL</t>
  </si>
  <si>
    <t>ECONOMIC DEVELOPMENT INCENTIVE PAYMENTS</t>
  </si>
  <si>
    <t>VIRGINIA-ISRAEL ADVISORY BOARD</t>
  </si>
  <si>
    <t>JAMESTOWN-YORKTOWN COMMEMORATIONS</t>
  </si>
  <si>
    <t>Sheri Crocker</t>
  </si>
  <si>
    <t>VIRGINIA RACING COMMISSION</t>
  </si>
  <si>
    <t>Rhonda Davis</t>
  </si>
  <si>
    <t>Lauren Sumner</t>
  </si>
  <si>
    <t>Angela Coleman</t>
  </si>
  <si>
    <t>Nancy Perry</t>
  </si>
  <si>
    <t>SECRETARY OF VETERANS AND DEFENSE AFFAIRS</t>
  </si>
  <si>
    <t>Minni Powell</t>
  </si>
  <si>
    <t>MOTOR VEHICLE DEALER BOARD</t>
  </si>
  <si>
    <t>VIRGINIA COMMERCIAL SPACE FLIGHT AUTHORITY</t>
  </si>
  <si>
    <t>DEPARTMENT OF MOTOR VEHICLES TRANSFER PAYMENTS</t>
  </si>
  <si>
    <t>Elizabeth Franklin</t>
  </si>
  <si>
    <t>VIRGINIA BOARD FOR PEOPLE WITH DISABILITIES</t>
  </si>
  <si>
    <t>Louis B. Eacho</t>
  </si>
  <si>
    <t>DEPARTMENT FOR THE BLIND AND VISION IMPAIRED</t>
  </si>
  <si>
    <t>James Sacher</t>
  </si>
  <si>
    <t>John C. Moore</t>
  </si>
  <si>
    <t>DEPARTMENT FOR THE DEAF AND HARD-OF-HEARING</t>
  </si>
  <si>
    <t>Theodore Darden, Jr.</t>
  </si>
  <si>
    <t>Donna Carter</t>
  </si>
  <si>
    <t>CAPITOL SQUARE PRESERVATION COUNCIL</t>
  </si>
  <si>
    <t>VIRGINIA FREEDOM OF INFORMATION ADVISORY COUNCIL</t>
  </si>
  <si>
    <t>CITIZENS' ADVISORY COUNCIL ON FURNISHING AND INTERPRETING THE EXECUTIVE MANSION</t>
  </si>
  <si>
    <t>VIRGINIA COMMISSION ON YOUTH</t>
  </si>
  <si>
    <t>VIRGINIA HOUSING COMMISSION</t>
  </si>
  <si>
    <t>CHESAPEAKE BAY COMMISSION</t>
  </si>
  <si>
    <t>JOINT COMMISSION ON HEALTH CARE</t>
  </si>
  <si>
    <t>DR. MARTIN LUTHER KING, JR. MEMORIAL COMMISSION</t>
  </si>
  <si>
    <t>JOINT COMMISSION ON TECHNOLOGY AND SCIENCE</t>
  </si>
  <si>
    <t>Solomon Girmay</t>
  </si>
  <si>
    <t>COMMISSION ON CIVICS EDUCATION</t>
  </si>
  <si>
    <t>VIRGINIA WORLD WAR I AND WORLD WAR II COMMEMORATION COMMISSION</t>
  </si>
  <si>
    <t>VIRGINIA CONFLICT OF INTEREST AND ETHICS ADVISORY COUNCIL</t>
  </si>
  <si>
    <t>COMMISSION ON THE MAY 31, 2019 VIRGINIA BEACH MASS SHOOTING</t>
  </si>
  <si>
    <t>COMMISSION TO STUDY SLAVERY AND SUBSEQUENT DE JURE AND DE FACTO RACIAL AND ECONOMIC DISCRIMINATION AGAINST AFRICAN AMERICANS</t>
  </si>
  <si>
    <t>BEHAVIORAL HEALTH COMMISSION</t>
  </si>
  <si>
    <t>PULLER VETERANS CARE CENTER</t>
  </si>
  <si>
    <t>JONES AND CABACOY VETERANS CARE CENTER</t>
  </si>
  <si>
    <t>VETERANS SERVICES FOUNDATION</t>
  </si>
  <si>
    <t>INTERSTATE ORGANIZATION CONTRIBUTIONS</t>
  </si>
  <si>
    <t>SITTER &amp; BARFOOT VETERANS CARE CENTER</t>
  </si>
  <si>
    <t>Jonathan Martin</t>
  </si>
  <si>
    <t>CENTRAL CAPITAL OUTLAY</t>
  </si>
  <si>
    <t>9(C) REVENUE BONDS</t>
  </si>
  <si>
    <t>9(D) REVENUE BONDS</t>
  </si>
  <si>
    <t>Tracey DeBord</t>
  </si>
  <si>
    <t>Lisa S. Jackson</t>
  </si>
  <si>
    <t>DIVISION OF CAPITOL POLICE</t>
  </si>
  <si>
    <t>Gabrielle Cordle</t>
  </si>
  <si>
    <t>STATE WATER COMMISSION</t>
  </si>
  <si>
    <t>IN-STATE UNDERGRADUATE TUITION MODERATION</t>
  </si>
  <si>
    <t>HIGHER EDUCATION RESEARCH INITIATIVE</t>
  </si>
  <si>
    <t>CENTRAL APPROPRIATIONS</t>
  </si>
  <si>
    <t>Not a state agency, HCM related per Bryan Duffee</t>
  </si>
  <si>
    <t>No signatory card</t>
  </si>
  <si>
    <t>Signatory Card is for Gen Accounting</t>
  </si>
  <si>
    <t>In cardinal but not on the agency vlookup</t>
  </si>
  <si>
    <t>1170012110</t>
  </si>
  <si>
    <t>1210012110</t>
  </si>
  <si>
    <t>1230010710</t>
  </si>
  <si>
    <t>1230012110</t>
  </si>
  <si>
    <t>1230012260</t>
  </si>
  <si>
    <t>1270010710</t>
  </si>
  <si>
    <t>1270010720</t>
  </si>
  <si>
    <t>1270010740</t>
  </si>
  <si>
    <t>1270010750</t>
  </si>
  <si>
    <t>1270010760</t>
  </si>
  <si>
    <t>1270010780</t>
  </si>
  <si>
    <t>1270012110</t>
  </si>
  <si>
    <t>1320012110</t>
  </si>
  <si>
    <t>1400012110</t>
  </si>
  <si>
    <t>1410002095</t>
  </si>
  <si>
    <t>1410007035</t>
  </si>
  <si>
    <t>1410012110</t>
  </si>
  <si>
    <t>1460012270</t>
  </si>
  <si>
    <t>1470010000</t>
  </si>
  <si>
    <t>1520012110</t>
  </si>
  <si>
    <t>1540009840</t>
  </si>
  <si>
    <t>1560010710</t>
  </si>
  <si>
    <t>1560012110</t>
  </si>
  <si>
    <t>1570012110</t>
  </si>
  <si>
    <t>1610007115</t>
  </si>
  <si>
    <t>1610009071</t>
  </si>
  <si>
    <t>1610009740</t>
  </si>
  <si>
    <t>1620012110</t>
  </si>
  <si>
    <t>1650012110</t>
  </si>
  <si>
    <t>1650012120</t>
  </si>
  <si>
    <t>1650012140</t>
  </si>
  <si>
    <t>1650012300</t>
  </si>
  <si>
    <t>1710012110</t>
  </si>
  <si>
    <t>1740005175</t>
  </si>
  <si>
    <t>1800006018</t>
  </si>
  <si>
    <t>1820010710</t>
  </si>
  <si>
    <t>1820012110</t>
  </si>
  <si>
    <t>1910010710</t>
  </si>
  <si>
    <t>1920009057</t>
  </si>
  <si>
    <t>1940010170</t>
  </si>
  <si>
    <t>1940012110</t>
  </si>
  <si>
    <t>1950001000</t>
  </si>
  <si>
    <t>1950002700</t>
  </si>
  <si>
    <t>1970010020</t>
  </si>
  <si>
    <t>1970012110</t>
  </si>
  <si>
    <t>1970012340</t>
  </si>
  <si>
    <t>1970012350</t>
  </si>
  <si>
    <t>1990012110</t>
  </si>
  <si>
    <t>2000010310</t>
  </si>
  <si>
    <t>2010002730</t>
  </si>
  <si>
    <t>2010010020</t>
  </si>
  <si>
    <t>2010010030</t>
  </si>
  <si>
    <t>2010012260</t>
  </si>
  <si>
    <t>2020012100</t>
  </si>
  <si>
    <t>2070003690</t>
  </si>
  <si>
    <t>2110003210</t>
  </si>
  <si>
    <t>2120003210</t>
  </si>
  <si>
    <t>2120003230</t>
  </si>
  <si>
    <t>2120003410</t>
  </si>
  <si>
    <t>2130003210</t>
  </si>
  <si>
    <t>2130003230</t>
  </si>
  <si>
    <t>2140003210</t>
  </si>
  <si>
    <t>2140003230</t>
  </si>
  <si>
    <t>2150003210</t>
  </si>
  <si>
    <t>2150003230</t>
  </si>
  <si>
    <t>2150003710</t>
  </si>
  <si>
    <t>2150009650</t>
  </si>
  <si>
    <t>2160003210</t>
  </si>
  <si>
    <t>2160003230</t>
  </si>
  <si>
    <t>2170003210</t>
  </si>
  <si>
    <t>2170003710</t>
  </si>
  <si>
    <t>2180010150</t>
  </si>
  <si>
    <t>2180012260</t>
  </si>
  <si>
    <t>2210003210</t>
  </si>
  <si>
    <t>2340009650</t>
  </si>
  <si>
    <t>2360003210</t>
  </si>
  <si>
    <t>2360003710</t>
  </si>
  <si>
    <t>2380012110</t>
  </si>
  <si>
    <t>2410003210</t>
  </si>
  <si>
    <t>2420003210</t>
  </si>
  <si>
    <t>2420003230</t>
  </si>
  <si>
    <t>2420003710</t>
  </si>
  <si>
    <t>2450012110</t>
  </si>
  <si>
    <t>2460003210</t>
  </si>
  <si>
    <t>2470003210</t>
  </si>
  <si>
    <t>2470003230</t>
  </si>
  <si>
    <t>2470003710</t>
  </si>
  <si>
    <t>2600003210</t>
  </si>
  <si>
    <t>2600003400</t>
  </si>
  <si>
    <t>2600003710</t>
  </si>
  <si>
    <t>2610003210</t>
  </si>
  <si>
    <t>2620010700</t>
  </si>
  <si>
    <t>2620010820</t>
  </si>
  <si>
    <t>2620012110</t>
  </si>
  <si>
    <t>2750003210</t>
  </si>
  <si>
    <t>2760003210</t>
  </si>
  <si>
    <t>2760003410</t>
  </si>
  <si>
    <t>2760003710</t>
  </si>
  <si>
    <t>2770003210</t>
  </si>
  <si>
    <t>2770003410</t>
  </si>
  <si>
    <t>2770007562</t>
  </si>
  <si>
    <t>2780003210</t>
  </si>
  <si>
    <t>2780003400</t>
  </si>
  <si>
    <t>2780003410</t>
  </si>
  <si>
    <t>2790003210</t>
  </si>
  <si>
    <t>2800003210</t>
  </si>
  <si>
    <t>2800003410</t>
  </si>
  <si>
    <t>2820003210</t>
  </si>
  <si>
    <t>2830003210</t>
  </si>
  <si>
    <t>2840003210</t>
  </si>
  <si>
    <t>2850003440</t>
  </si>
  <si>
    <t>2860003210</t>
  </si>
  <si>
    <t>2860003410</t>
  </si>
  <si>
    <t>2870003210</t>
  </si>
  <si>
    <t>2880003210</t>
  </si>
  <si>
    <t>2900003210</t>
  </si>
  <si>
    <t>2910003210</t>
  </si>
  <si>
    <t>2910003410</t>
  </si>
  <si>
    <t>2920003210</t>
  </si>
  <si>
    <t>2920003440</t>
  </si>
  <si>
    <t>2930003210</t>
  </si>
  <si>
    <t>2930003410</t>
  </si>
  <si>
    <t>2940003210</t>
  </si>
  <si>
    <t>2950003210</t>
  </si>
  <si>
    <t>2950003410</t>
  </si>
  <si>
    <t>2950007562</t>
  </si>
  <si>
    <t>2960003210</t>
  </si>
  <si>
    <t>2970003210</t>
  </si>
  <si>
    <t>2970003410</t>
  </si>
  <si>
    <t>2980003210</t>
  </si>
  <si>
    <t>2990003210</t>
  </si>
  <si>
    <t>3010012110</t>
  </si>
  <si>
    <t>3100010710</t>
  </si>
  <si>
    <t>3200012110</t>
  </si>
  <si>
    <t>3500009119</t>
  </si>
  <si>
    <t>3500012110</t>
  </si>
  <si>
    <t>3600012110</t>
  </si>
  <si>
    <t>4020009010</t>
  </si>
  <si>
    <t>4030010710</t>
  </si>
  <si>
    <t>4070004820</t>
  </si>
  <si>
    <t>4070010710</t>
  </si>
  <si>
    <t>4110010710</t>
  </si>
  <si>
    <t>4170009650</t>
  </si>
  <si>
    <t>4230010710</t>
  </si>
  <si>
    <t>4230012110</t>
  </si>
  <si>
    <t>4250012110</t>
  </si>
  <si>
    <t>4400010710</t>
  </si>
  <si>
    <t>4400012110</t>
  </si>
  <si>
    <t>4400012310</t>
  </si>
  <si>
    <t>5010004370</t>
  </si>
  <si>
    <t>5010004371</t>
  </si>
  <si>
    <t>5010007861</t>
  </si>
  <si>
    <t>5010007864</t>
  </si>
  <si>
    <t>5010010710</t>
  </si>
  <si>
    <t>5050004314</t>
  </si>
  <si>
    <t>5220004315</t>
  </si>
  <si>
    <t>5220004461</t>
  </si>
  <si>
    <t>5220004720</t>
  </si>
  <si>
    <t>5220004730</t>
  </si>
  <si>
    <t>5220004810</t>
  </si>
  <si>
    <t>6010002074</t>
  </si>
  <si>
    <t>6010002095</t>
  </si>
  <si>
    <t>6010010740</t>
  </si>
  <si>
    <t>6010010830</t>
  </si>
  <si>
    <t>6010012050</t>
  </si>
  <si>
    <t>6010012110</t>
  </si>
  <si>
    <t>6010012180</t>
  </si>
  <si>
    <t>6010012200</t>
  </si>
  <si>
    <t>6010012260</t>
  </si>
  <si>
    <t>6020012110</t>
  </si>
  <si>
    <t>6060010810</t>
  </si>
  <si>
    <t>7010012110</t>
  </si>
  <si>
    <t>7020012110</t>
  </si>
  <si>
    <t>7030012110</t>
  </si>
  <si>
    <t>7040012110</t>
  </si>
  <si>
    <t>7050012110</t>
  </si>
  <si>
    <t>7060012110</t>
  </si>
  <si>
    <t>7080012110</t>
  </si>
  <si>
    <t>7080012260</t>
  </si>
  <si>
    <t>7200009071</t>
  </si>
  <si>
    <t>7200010840</t>
  </si>
  <si>
    <t>7200012030</t>
  </si>
  <si>
    <t>7200012110</t>
  </si>
  <si>
    <t>7200012160</t>
  </si>
  <si>
    <t>7230012110</t>
  </si>
  <si>
    <t>7240012110</t>
  </si>
  <si>
    <t>7280012110</t>
  </si>
  <si>
    <t>7290012110</t>
  </si>
  <si>
    <t>7390012110</t>
  </si>
  <si>
    <t>7480012110</t>
  </si>
  <si>
    <t>7560012110</t>
  </si>
  <si>
    <t>7610002900</t>
  </si>
  <si>
    <t>7650009047</t>
  </si>
  <si>
    <t>7650010170</t>
  </si>
  <si>
    <t>7650010470</t>
  </si>
  <si>
    <t>7650010700</t>
  </si>
  <si>
    <t>7650010710</t>
  </si>
  <si>
    <t>7650012110</t>
  </si>
  <si>
    <t>7650012170</t>
  </si>
  <si>
    <t>7650012230</t>
  </si>
  <si>
    <t>7650012240</t>
  </si>
  <si>
    <t>7650012250</t>
  </si>
  <si>
    <t>7650012280</t>
  </si>
  <si>
    <t>7650012290</t>
  </si>
  <si>
    <t>7650012330</t>
  </si>
  <si>
    <t>7720002870</t>
  </si>
  <si>
    <t>7770010120</t>
  </si>
  <si>
    <t>7770010240</t>
  </si>
  <si>
    <t>7770012110</t>
  </si>
  <si>
    <t>7770012260</t>
  </si>
  <si>
    <t>7780012110</t>
  </si>
  <si>
    <t>7790001000</t>
  </si>
  <si>
    <t>7790002870</t>
  </si>
  <si>
    <t>7790002900</t>
  </si>
  <si>
    <t>7900009071</t>
  </si>
  <si>
    <t>7900010840</t>
  </si>
  <si>
    <t>7900012030</t>
  </si>
  <si>
    <t>7900012110</t>
  </si>
  <si>
    <t>7900012160</t>
  </si>
  <si>
    <t>7900012220</t>
  </si>
  <si>
    <t>7920012110</t>
  </si>
  <si>
    <t>7930012110</t>
  </si>
  <si>
    <t>7940012110</t>
  </si>
  <si>
    <t>7990012110</t>
  </si>
  <si>
    <t>8410012360</t>
  </si>
  <si>
    <t>8520012030</t>
  </si>
  <si>
    <t>8560002095</t>
  </si>
  <si>
    <t>8820001000</t>
  </si>
  <si>
    <t>8820002700</t>
  </si>
  <si>
    <t>8850010380</t>
  </si>
  <si>
    <t>9020002902</t>
  </si>
  <si>
    <t>9030002903</t>
  </si>
  <si>
    <t>9120012110</t>
  </si>
  <si>
    <t>9420009650</t>
  </si>
  <si>
    <t>9610002460</t>
  </si>
  <si>
    <t>9610010120</t>
  </si>
  <si>
    <t>9610012110</t>
  </si>
  <si>
    <t>9770001000</t>
  </si>
  <si>
    <t>9950010000</t>
  </si>
  <si>
    <t>9950012110</t>
  </si>
  <si>
    <t>9950012120</t>
  </si>
  <si>
    <t>9990010710</t>
  </si>
  <si>
    <t>GASBS 54 FB category</t>
  </si>
  <si>
    <t>Governmental Operations-Legislative Services</t>
  </si>
  <si>
    <t>03040</t>
  </si>
  <si>
    <t>COVID-19</t>
  </si>
  <si>
    <t>Gifts and Grants</t>
  </si>
  <si>
    <t>02850</t>
  </si>
  <si>
    <t>Health and Public Safety</t>
  </si>
  <si>
    <t>09064</t>
  </si>
  <si>
    <t>Per  Code of VA  § 2.2-518, debt collections are credited to this fund in a suspense account and transferred to other agencies which record the revenue. No revenue recorded to this fund. No GASB 54 classification assigned because it does not have a fund balance.</t>
  </si>
  <si>
    <t>GASB 54 class not needed for Permanent Funds.  Expendable and Nonexpendable are Restricted and analysis is done in the program.</t>
  </si>
  <si>
    <t>Activity reported on SR Unclaimed Property template.</t>
  </si>
  <si>
    <t>This BU/Fund combination is inactive in Cardinal.  Will keep on Table A until it falls off of Cardinal.</t>
  </si>
  <si>
    <t xml:space="preserve">N/A </t>
  </si>
  <si>
    <t>Money is held in GLA 547 in this fund and then disbursed to purchase qualified equipment.  No GASB 54 classification has been assigned since this fund has no fund balance impact.</t>
  </si>
  <si>
    <t>02014</t>
  </si>
  <si>
    <t>02026</t>
  </si>
  <si>
    <t>Economic and Technological development</t>
  </si>
  <si>
    <t>09491</t>
  </si>
  <si>
    <t>12600</t>
  </si>
  <si>
    <t>09063</t>
  </si>
  <si>
    <t xml:space="preserve">C </t>
  </si>
  <si>
    <t>12460</t>
  </si>
  <si>
    <t>12450</t>
  </si>
  <si>
    <t>03260</t>
  </si>
  <si>
    <t>03018</t>
  </si>
  <si>
    <t>03014</t>
  </si>
  <si>
    <t>12390</t>
  </si>
  <si>
    <t>12410</t>
  </si>
  <si>
    <t>12420</t>
  </si>
  <si>
    <t>12480</t>
  </si>
  <si>
    <t>No GASB 54 class needed. Activity is budgetary only.</t>
  </si>
  <si>
    <t>09058</t>
  </si>
  <si>
    <t>09062</t>
  </si>
  <si>
    <t>12380</t>
  </si>
  <si>
    <t>09059</t>
  </si>
  <si>
    <t>Environmental Quality and Natural Resource Preservation</t>
  </si>
  <si>
    <t>12430</t>
  </si>
  <si>
    <t>R-2900</t>
  </si>
  <si>
    <t>12510</t>
  </si>
  <si>
    <t>12520</t>
  </si>
  <si>
    <t>12530</t>
  </si>
  <si>
    <t>12540</t>
  </si>
  <si>
    <t>12550</t>
  </si>
  <si>
    <t>12560</t>
  </si>
  <si>
    <t>50300</t>
  </si>
  <si>
    <t>12440</t>
  </si>
  <si>
    <t>07292</t>
  </si>
  <si>
    <t>Activity reported on the Component Unit template.</t>
  </si>
  <si>
    <t>12320</t>
  </si>
  <si>
    <t>09073</t>
  </si>
  <si>
    <t>New/Name change</t>
  </si>
  <si>
    <t>New Agencies</t>
  </si>
  <si>
    <t>Name Changes per DPB</t>
  </si>
  <si>
    <t>Rochelle Altholz</t>
  </si>
  <si>
    <t>Donna M. Brown</t>
  </si>
  <si>
    <t>Arthenia Rachel</t>
  </si>
  <si>
    <t>Control Agency updates</t>
  </si>
  <si>
    <t>COMMISSIONERS FOR THE PROMOTION OF UNIFORMITY OF LEGISLATION IN THE UNITED STATES</t>
  </si>
  <si>
    <t>Name Change</t>
  </si>
  <si>
    <t>Leslie Weldon</t>
  </si>
  <si>
    <t>Courtney Shearer</t>
  </si>
  <si>
    <t>Angela Wright</t>
  </si>
  <si>
    <t>SECRETARY OF NATURAL AND HISTORIC RESOURCES</t>
  </si>
  <si>
    <t>SECRETARY OF PUBLIC SAFETY AND HOMELAND SECURITY</t>
  </si>
  <si>
    <t>Annette Sherrill</t>
  </si>
  <si>
    <t>Monica Darden</t>
  </si>
  <si>
    <t>Margaret Libby</t>
  </si>
  <si>
    <t>Patricia Beck</t>
  </si>
  <si>
    <t>Robert Lewis</t>
  </si>
  <si>
    <t>Clara Harris</t>
  </si>
  <si>
    <t>Towanda Vaughan</t>
  </si>
  <si>
    <t>DEPARTMENT OF TRANSPORTATION TRANSFER PAYMENTS</t>
  </si>
  <si>
    <t>Ashley Nusbaum</t>
  </si>
  <si>
    <t>Carla Green</t>
  </si>
  <si>
    <t>DEPARTMENT OF BEHAVIORAL HEALTH AND DEVELOPMENTAL SERVICES</t>
  </si>
  <si>
    <t>OPIOID ABATEMENT AUTHORITY</t>
  </si>
  <si>
    <t>Patrick &amp; Henry Community Coll</t>
  </si>
  <si>
    <t>Mountain Gateway Cmnty Coll</t>
  </si>
  <si>
    <t>MGCC</t>
  </si>
  <si>
    <t>Brightpoint Community College</t>
  </si>
  <si>
    <t>Virginia Peninsula Cmnty Coll</t>
  </si>
  <si>
    <t>VPCC</t>
  </si>
  <si>
    <t>Laurel Ridge Community College</t>
  </si>
  <si>
    <t>LRCC</t>
  </si>
  <si>
    <t>VDOT Transfer Payments</t>
  </si>
  <si>
    <t>VDOTTP</t>
  </si>
  <si>
    <t>Southampton Correctional Ctr</t>
  </si>
  <si>
    <t>SHCC</t>
  </si>
  <si>
    <t>OAA</t>
  </si>
  <si>
    <t>PrptyAnlytcsFrmInfstrctrGrntFd</t>
  </si>
  <si>
    <t>PropAnFirm</t>
  </si>
  <si>
    <t>Property Analytics Firm Infrastructure Grant Fund. Money in the Fund shall be used for expenses related to public infrastructure improvements, including commuter access and parking, pedestrian access, roadway and traffic improvements, safety enhancements, site preparation and utilities in the City of Richmond (the City). These improvements will serve the existing and proposed facilities for a real property analytics firm (the Company) located in the City, the employees of the firm, and other visitors to the vicinity of the facilities.</t>
  </si>
  <si>
    <t>VA Business Ready Sites Prg Fd</t>
  </si>
  <si>
    <t>VABusRdySi</t>
  </si>
  <si>
    <t>Virginia Business Ready Sites Program Fund established per Code of Virginia § 2.2-2240.2:1. Moneys in the Fund shall be used to provide site characterization grants and site development grants for eligible sites for the purpose of creating and maintaining a portfolio of project-ready sites to promote economic development in all regions of the Commonwealth.
Per DPB, Agency 312 is the holding account and interest should accrue in Agency 192</t>
  </si>
  <si>
    <t>02027</t>
  </si>
  <si>
    <t>2021 Triennial Review</t>
  </si>
  <si>
    <t>2021TriRvw</t>
  </si>
  <si>
    <t>Fund established to serve as an escrow account to offset deferral balances, such as the five-year reconciliation of the Commonwealth’s costs or credits associated with its solar power purchase agreement with Dominion. Initial one-time payment paid pursuant to the Virginia State Corporation Commission's Final Order in Case No. PUR-2021-00058, also referred to as the 2021 Triennial Review proceeding.</t>
  </si>
  <si>
    <t>Funds account for a grant from the Cameron Foundation for Planning and Implementing a Pilot Mental Health Court Project.
4/1/17 - Financial Reporting Validation of ACFR Chartfield Attributes – December FY 2017 analysis-No activity funds assigned 660</t>
  </si>
  <si>
    <t>Help Eliminate Auto Theft-Fee funds from indiv auto insurance policies are transferred to VSP, used for cost of locating stolen vehicles/deterring future thefts. Per §38.2-414, each insurer licensed to write coverage (§38.2-124) shall prior to 3/1 of year pay 1/4 of 1% of total direct gross premium income for auto physical damage insurance other than prior CY collision written in the Commonwealth.
4/1/17 - Financial Reporting Validation of ACFR Chartfield Attributes – December FY 2017 analysis-No activity funds assigned 660</t>
  </si>
  <si>
    <t>This fund accounts for gifts, grants and donations received by the Virginia Israel Advisory Board.
4/1/17 - Financial Reporting Validation of ACFR Chartfield Attributes – December FY 2017 analysis-No activity funds assigned 660</t>
  </si>
  <si>
    <t>The fund is used for processing payroll expenses for a loan fund program, Child Care Financing Program, which are restricted.  The funds were received from DSS to administer the loan program and DSS received them from a federal grant.  Funds for the Child Care Financing Program belong to DSS and are restricted for the use of the program.
7/1/17 - ACFR Attribute Update based on Table A Analysis</t>
  </si>
  <si>
    <t>This fund is set up to capture the Life to Date information for Agency 777, FD0240
4/1/17 - Financial Reporting Validation of ACFR Chartfield Attributes – December FY 2017 analysis-No activity funds assigned 660</t>
  </si>
  <si>
    <t>4/1/17 - Financial Reporting Validation of ACFR Chartfield Attributes – December FY 2017 analysis-No activity funds assigned 660</t>
  </si>
  <si>
    <t>Represents funding from room and board revenue to be used for the renovation of Chesterfield Women's Detention and Diversion Center.  There is no statutory authority for this fund.
4/1/17 - Financial Reporting Validation of ACFR Chartfield Attributes – December FY 2017 analysis-No activity funds assigned 660</t>
  </si>
  <si>
    <t>This fund accounts for donations received to help citizens recover from the April 2011 tornados and any future disasters.
4/1/17 - Financial Reporting Validation of ACFR Chartfield Attributes – December FY 2017 analysis-No activity funds assigned 660</t>
  </si>
  <si>
    <t>Represents revenue from Virginia Correctional Enterprises.
4/1/17 - Financial Reporting Validation of ACFR Chartfield Attributes – December FY 2017 analysis-No activity funds assigned 660</t>
  </si>
  <si>
    <t>VA Firearm Vlnc Int &amp; Prev Fd</t>
  </si>
  <si>
    <t>VAFVIP Fnd</t>
  </si>
  <si>
    <t>Virginia Firearm Violence Intervention and Prevention Fund established per Item 408 N.1.a of Chapter 2, 2022 Acts of Assembly Special Session I. Moneys in the Fund shall be used for the purpose of supporting gun violence intervention and prevention programs.</t>
  </si>
  <si>
    <t>Per Code of VA §30-321 this fund is a special nonreverting fund to be used for the purpose of planning, developing and implementing statewide programs to commemorate the centennial of President Woodrow Wilson's election and presidency.
4/1/17 - Financial Reporting Validation of ACFR Chartfield Attributes – December FY 2017 analysis-No activity funds assigned 660</t>
  </si>
  <si>
    <t>Accounts for sale of surplus supplies and equipment.
4/1/17 - Financial Reporting Validation of ACFR Chartfield Attributes – December FY 2017 analysis-No activity funds assigned 660</t>
  </si>
  <si>
    <t>Higher Education activity included on S VA Higher Education Training Center's higher education financial statement template submission.
4/1/17 - Financial Reporting Validation of ACFR Chartfield Attributes – December FY 2017 analysis-Changing all HE to 500</t>
  </si>
  <si>
    <t>Higher Education activity included on New College Institute's Higher Education Authority's higher education financial statement template submission.
4/1/17 - Financial Reporting Validation of ACFR Chartfield Attributes – December FY 2017 analysis-Changing all HE to 500</t>
  </si>
  <si>
    <t>SuplmntlSupptUnderARP-COVID-19</t>
  </si>
  <si>
    <t>SSARPCO-19</t>
  </si>
  <si>
    <t>ALN 84.425T; Education Stabilization Fund. Monies in Fund to prevent, prepare for, and respond to the coronavirus COVID-19 disease pandemic.</t>
  </si>
  <si>
    <t>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
HE Equivalent of Fund 10240</t>
  </si>
  <si>
    <t>Institutional Reserve Fund</t>
  </si>
  <si>
    <t>InstRsrvFd</t>
  </si>
  <si>
    <t>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t>
  </si>
  <si>
    <t>Cllg Prtnrshp Labrtry Schl Fnd</t>
  </si>
  <si>
    <t>CPLSF</t>
  </si>
  <si>
    <t>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t>
  </si>
  <si>
    <t>03460</t>
  </si>
  <si>
    <t>Innovative internship Fund</t>
  </si>
  <si>
    <t>InvtvIntrn</t>
  </si>
  <si>
    <t>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t>
  </si>
  <si>
    <t>This fund accounts for American Recovery and Reinvestment Act (ARRA) Stimulus Monies.
4/1/17 - Financial Reporting Validation of ACFR Chartfield Attributes – December FY 2017 analysis-No activity funds assigned 660</t>
  </si>
  <si>
    <t>03490</t>
  </si>
  <si>
    <t>NewEconomyWrkfrcCrdntlGrntFnd</t>
  </si>
  <si>
    <t>NewEcnWCGF</t>
  </si>
  <si>
    <t>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t>
  </si>
  <si>
    <t>Higher Education activity included on CWM's higher education financial statement template submission. This fund accounts for American Recovery and Reinvestment Act (ARRA) Stimulus Monies.
4/1/17 - Financial Reporting Validation of ACFR Chartfield Attributes – December FY 2017 analysis-No activity funds assigned 660</t>
  </si>
  <si>
    <t>Established per Chapter 804, 2019 Acts of Assembly, Code of Virginia Sections 23.1-701 and 23.1-707.E; Tuition Track Portfolio is a defined benefit 529 program that charges for units based on a rate equal to a percentage of the current enrollment-weighted average tuition for Virginia's 4-year public higher education institutions and pays out at the future enrollment-weighted average tuition rate at the time of withdrawal, subject to program requirements. Activity for this fund is accounted for in an enterprise fund for financial reporting purposes.</t>
  </si>
  <si>
    <t>05180</t>
  </si>
  <si>
    <t>Enhanced Benefits and Access</t>
  </si>
  <si>
    <t>EnhBenAccs</t>
  </si>
  <si>
    <t>Enhanced Benefits and Access Fund established per Code of Virginia § 23.1-701 to track funds allocated for (1) supplemental or additional benefits with respect to any prepaid tuition contract entered into prior to July 1, 2019, to be determined on such terms and conditions as the board may determine acting in its capacity as fiduciary of the Plan and (2) the continued development of proposals to develop, implement and fund programs or partnerships to enhance educational accessibility, affordability and attainability for all Virginians, focusing on underserved and under-represented communities and students, including public or private programs or partnerships focused on workforce development, mentoring, advising, or coaching services for secondary and postsecondary students to further the goal of making higher education more affordable and accessible to all citizens of the Commonwealth.</t>
  </si>
  <si>
    <t>Higher Education activity included on higher education financial statement template submissions.
4/1/17 - Financial Reporting Validation of ACFR Chartfield Attributes – December FY 2017 analysis-Changing all HE to 500</t>
  </si>
  <si>
    <t>This fund accounts for contested pesticide applicator penalties.   Funds are to be held pending administrative or judicial review.  Funds are paid into the Pesticide Control Fund if the violation is upheld; or, returned to the person if the alleged violation is abated.</t>
  </si>
  <si>
    <t>This fund accounts for the FAMIS concentration account.  This activity is not included in the ACFR.</t>
  </si>
  <si>
    <t>This fund accounts for private donations that are transferred from the Foundation that are used to support science museum programs and exhibits.
4/1/17 - Financial Reporting Validation of ACFR Chartfield Attributes – December FY 2017 analysis-No activity funds assigned 660</t>
  </si>
  <si>
    <t>Accounts for the Commonwealth's Deferred Compensation Program and the VRS-Administered DC Plans.  Activity is not included in VRS financial statements, but is reported in the Statistical Section of the VRS ACFR.  See IRC Section 457.</t>
  </si>
  <si>
    <t>Collection of taxes from comm providers. The Dept of Taxation remits funds to localities in following month. Effective with FY 10, fund 0926 will be used to report activity previously reported in fund 0721 and will be considered part of General Fund for reporting as result of conference amendment to Caboose bill.  Agency 161, Fund 0721 had a ACFR class of 430, reported as an Agency Fund for FY 09.
4/1/17 - Financial Reporting Validation of ACFR Chartfield Attributes – December FY 2017 analysis-No activity funds assigned 660</t>
  </si>
  <si>
    <t>RISE IDA Trust</t>
  </si>
  <si>
    <t>RISE IDA</t>
  </si>
  <si>
    <t>Reaching Independence through Savings and Education (RISE) individual development account (IDA) Trust Fund; established pursuant to Item 341.M Chapter 2, 2022 Acts of Assembly Special Session I. Monies from the Temporary Assistance to Needy Families (TANF) block grant shall be provided for the Department of Social Services to implement a program so that TANF-eligible individuals may save funds in an individual development account established for the purposes of home purchase, education, starting a business, transportation, or self-sufficiency.</t>
  </si>
  <si>
    <t>This fund is used to account for a court settlement prompted by price fixing by individual companies that resulted in the state being overcharged. Funds must be used for energy efficiency and energy conservation projects, typically capital projects.  ST agencies, towns, hospitals, schools, etc. can apply for grants from this fund. Fed Regulations dictate what kinds of projects funds can be funded.
4/1/17 - Financial Reporting Validation of ACFR Chartfield Attributes – December FY 2017 analysis-No activity funds assigned 660</t>
  </si>
  <si>
    <t>Fund accounts for performance bonds from oil companies.  If the drilling site is satisfactorily reclaimed, money is returned to the oil company; if the site is not properly reclaimed, it is used to reclaim the site.</t>
  </si>
  <si>
    <t>This fund is used to account for a court settlement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
4/1/17 - Financial Reporting Validation of ACFR Chartfield Attributes – December FY 2017 analysis-No activity funds assigned 660</t>
  </si>
  <si>
    <t>Accounts for money set aside in trust for mercury spill site testing. DEQ required to test site for 100 years from spill date. Part of LGIP, held by Treasury Agy 994/Fund 0771. Investments GLA 348 in Agy 440/Fund 0755 are recorded at org investment val ($480k). Treasury transfers money to fund 0755 (as revenue) to cover site testing. GLA 348 recorded in ACFR from Treasury's LGIP acct history info.</t>
  </si>
  <si>
    <t>The Board may require a licensee to deposit funds on an annual basis into the Radioactive Material Perpetual Care Trust Fund, when the Board determines that it is probable that the licensee may cease to operate a licensed facility thereby leaving a site containing or associated with licensable radioactive material which will require maintenance, surveillance or other care on a continuing basis.
4/1/17 - Financial Reporting Validation of ACFR Chartfield Attributes – December FY 2017 analysis-No activity funds assigned 660</t>
  </si>
  <si>
    <t>This fund accounts for the MEDICAID Concentration Trust Fund.  This activity is not reported in the ACFR</t>
  </si>
  <si>
    <t>This fund is comprised of a non-expendable trust fund that was donated to the state in the 1940's.  The interest on the funds is divided and paid to two local high schools.  As the beneficiary is external to the state, this will be classified as a private purpose fund. Projects 9000 and 90001 relate to the Private Purpose activity and will be assigned a ACFR class of 424- Private Purpose Misc.</t>
  </si>
  <si>
    <t>This fund accounts for bond proceeds for 9B bond projects and is reported as Capital Projects in the ACFR.</t>
  </si>
  <si>
    <t>This fund must be excluded so as not to duplicate activity in the ACFR due to the fact that VDOT also records the investments and the fund balance related to this activity.</t>
  </si>
  <si>
    <t>07902</t>
  </si>
  <si>
    <t>Trust and Agency - P-VCC</t>
  </si>
  <si>
    <t>PVCC TAF</t>
  </si>
  <si>
    <t>Puller Veterans Care Center Trust and Agency Fund</t>
  </si>
  <si>
    <t>07903</t>
  </si>
  <si>
    <t>Trust and Agency - JC-VCC</t>
  </si>
  <si>
    <t>JCVCC TAF</t>
  </si>
  <si>
    <t>Jones and Cabacoy Veterans Care Center and Agency Fund</t>
  </si>
  <si>
    <t>TRUST AND AGENCY - This fund accounts for American Recovery and Reinvestment Act (ARRA) Stimulus Monies on deposit in the UCTF (VEC 0700).  Interest earnings on deposits in this fund are retained by the UITF (Fund 0700).  REPORTED ON ENTERPRISE FUND TEMPLATE
4/1/17 - Financial Reporting Validation of ACFR Chartfield Attributes – December FY 2017 analysis-No activity funds assigned 660</t>
  </si>
  <si>
    <t>This fund is set up to capture the Life to Date information for Agency 951, FD0700
4/1/17 - Financial Reporting Validation of ACFR Chartfield Attributes – December FY 2017 analysis-No activity funds assigned 660</t>
  </si>
  <si>
    <t>ACFR Attribute Update based on Table A Analysis
Hirst-Brault - Revenue Fund - Accounts for the routine operations of the Hirst-Brault Expressway (Dulles Toll Road).  Collection of toll revenues, administrative costs, and transfers to other sub-accounts.</t>
  </si>
  <si>
    <t>ACFR Attribute Update based on Table A Analysis
Powhite Parkway Extension - Accounts for the operations and construction of the Powhite Parkway Extension.</t>
  </si>
  <si>
    <t>ACFR Attribute Update based on Table A Analysis
Powhite - Construction Fund - Accounts for the bond proceeds, investment revenue, and expenditures related to the actual construction costs of the Powhite Parkway Extension.</t>
  </si>
  <si>
    <t>ACFR Attribute Update based on Table A Analysis
Powhite - Revenue Fund - Accounts for the routine operations of the Powhite Parkway Extension Toll Road.  Collection of Toll Revenues and administration cost.</t>
  </si>
  <si>
    <t>Powhite - Interest &amp; Principal
4/1/17 - Financial Reporting Validation of ACFR Chartfield Attributes – December FY 2017 analysis-No activity funds assigned 660</t>
  </si>
  <si>
    <t>ACFR Attribute Update based on Table A Analysis
Powhite - Sinking Fund Redemption - Accounts for the accumulation of resources for, and payment of, General Long-Term Debt Principal and Interest on Bonds of the Powhite Parkway Extension.</t>
  </si>
  <si>
    <t>ACFR Attribute Update based on Table A Analysis
Powhite Parkway Improvement Fund - to cover cost associated with the installation/implementation of the Violation Enforcement System.</t>
  </si>
  <si>
    <t>CARS 08XX Debt Fund - Reported as Capital Projects in the ACFR</t>
  </si>
  <si>
    <t>CARS 08XX Debt Fund - Reported as Capital Projects in the ACFR.</t>
  </si>
  <si>
    <t>This fund only contains budgetary activity.  This activity is not associated with the general fund or any special revenue funds.  (General and Special Revenue funds have budgetary statements in the ACFR.)</t>
  </si>
  <si>
    <t>This fund is set up to capture the Life to Date information for Agency 194, FD0800
4/1/17 - Financial Reporting Validation of ACFR Chartfield Attributes – December FY 2017 analysis-No activity funds assigned 660</t>
  </si>
  <si>
    <t>Higher Education activity included on RHEA's higher education financial statement template submission.
4/1/17 - Financial Reporting Validation of ACFR Chartfield Attributes – December FY 2017 analysis-Changing all HE to 500</t>
  </si>
  <si>
    <t>This fund is set up to capture the Life to Date information for Agency 204, FD0800 and future Debt Service activity</t>
  </si>
  <si>
    <t>This fund is set up to capture the Life to Date information for Agency 207, FD0800
4/1/17 - Financial Reporting Validation of ACFR Chartfield Attributes – December FY 2017 analysis-No activity funds assigned 660</t>
  </si>
  <si>
    <t>This fund is set up to capture the Life to Date information for Agency 208, FD0800
4/1/17 - Financial Reporting Validation of ACFR Chartfield Attributes – December FY 2017 analysis-No activity funds assigned 660</t>
  </si>
  <si>
    <t>This fund is set up to capture the Life to Date information for Agency 209, FD0800
4/1/17 - Financial Reporting Validation of ACFR Chartfield Attributes – December FY 2017 analysis-No activity funds assigned 660</t>
  </si>
  <si>
    <t>VPBA Projects – Interest
4/1/17 - Financial Reporting Validation of ACFR Chartfield Attributes – December FY 2017 analysis-No activity funds assigned 660</t>
  </si>
  <si>
    <t>This fund is set up to capture the Life to Date information for Agency 212, FD0800
4/1/17 - Financial Reporting Validation of ACFR Chartfield Attributes – December FY 2017 analysis-No activity funds assigned 660</t>
  </si>
  <si>
    <t>This fund is set up to capture the Life to Date information for Agency 213, FD0800 and future Debt Service activity
4/1/17 - Financial Reporting Validation of ACFR Chartfield Attributes – December FY 2017 analysis-No activity funds assigned 660</t>
  </si>
  <si>
    <t>This fund is set up to capture the Life to Date information for Agency 214, FD0800 and future Debt Service activity
4/1/17 - Financial Reporting Validation of ACFR Chartfield Attributes – December FY 2017 analysis-No activity funds assigned 660</t>
  </si>
  <si>
    <t>This fund is set up to capture the Life to Date information for Agency 215, FD0800 and future Debt Service activity
4/1/17 - Financial Reporting Validation of ACFR Chartfield Attributes – December FY 2017 analysis-No activity funds assigned 660</t>
  </si>
  <si>
    <t>This fund is set up to capture the Life to Date information for Agency 216, FD0800 and future Debt Service activity
4/1/17 - Financial Reporting Validation of ACFR Chartfield Attributes – December FY 2017 analysis-No activity funds assigned 660</t>
  </si>
  <si>
    <t>This fund is set up to capture the Life to Date information for Agency 218, FD0800
4/1/17 - Financial Reporting Validation of ACFR Chartfield Attributes – December FY 2017 analysis-No activity funds assigned 660</t>
  </si>
  <si>
    <t>VPBA Projects - Interest related to Higher Education Institutions
4/1/17 - Financial Reporting Validation of ACFR Chartfield Attributes – December FY 2017 analysis-No activity funds assigned 660</t>
  </si>
  <si>
    <t>This fund is set up to capture the Life to Date information for Agency 221, FD0800
4/1/17 - Financial Reporting Validation of ACFR Chartfield Attributes – December FY 2017 analysis-No activity funds assigned 660</t>
  </si>
  <si>
    <t>This fund is set up to capture the Life to Date information for Agency 236, FD0800 and future Debt Service activity
4/1/17 - Financial Reporting Validation of ACFR Chartfield Attributes – December FY 2017 analysis-No activity funds assigned 660</t>
  </si>
  <si>
    <t>This fund is set up to capture the Life to Date information for Agency 238, FD0800
4/1/17 - Financial Reporting Validation of ACFR Chartfield Attributes – December FY 2017 analysis-No activity funds assigned 660</t>
  </si>
  <si>
    <t>This fund is set up to capture the Life to Date information for Agency 239, FD0800
4/1/17 - Financial Reporting Validation of ACFR Chartfield Attributes – December FY 2017 analysis-No activity funds assigned 660</t>
  </si>
  <si>
    <t>CNU Higher Education activity included on CNU's higher education financial statement template submission.
4/1/17 - Financial Reporting Validation of ACFR Chartfield Attributes – December FY 2017 analysis-No activity funds assigned 660</t>
  </si>
  <si>
    <t>This fund is set up to capture the Life to Date information for Agency 247, FD0800
4/1/17 - Financial Reporting Validation of ACFR Chartfield Attributes – December FY 2017 analysis-No activity funds assigned 660</t>
  </si>
  <si>
    <t>This fund is set up to capture the Life to Date information for Agency 260, FD0800 and future Debt Service activity
4/1/17 - Financial Reporting Validation of ACFR Chartfield Attributes – December FY 2017 analysis-No activity funds assigned 660</t>
  </si>
  <si>
    <t>This fund is set up to capture the Life to Date information for Agency 268, FD0800 and future Debt Service activity
4/1/17 - Financial Reporting Validation of ACFR Chartfield Attributes – December FY 2017 analysis-No activity funds assigned 660</t>
  </si>
  <si>
    <t>This fund is set up to capture the Life to Date information for Agency 720, FD0800 and future Debt Service activity
4/1/17 - Financial Reporting Validation of ACFR Chartfield Attributes – December FY 2017 analysis-No activity funds assigned 660</t>
  </si>
  <si>
    <t>This fund is set up to capture the Life to Date information for Agency 777, FD0800
4/1/17 - Financial Reporting Validation of ACFR Chartfield Attributes – December FY 2017 analysis-No activity funds assigned 660</t>
  </si>
  <si>
    <t>This fund is set up to capture the Life to Date information for Agency 778, FD0800
4/1/17 - Financial Reporting Validation of ACFR Chartfield Attributes – December FY 2017 analysis-No activity funds assigned 660</t>
  </si>
  <si>
    <t>This fund is set up to capture the Life to Date information for Agency 799, FD0800
4/1/17 - Financial Reporting Validation of ACFR Chartfield Attributes – December FY 2017 analysis-No activity funds assigned 660</t>
  </si>
  <si>
    <t>SVHEC Debt Service Fund
4/1/17 - Financial Reporting Validation of ACFR Chartfield Attributes – December FY 2017 analysis-No activity funds assigned 660</t>
  </si>
  <si>
    <t>This activity is long-term in nature and will be recorded in the ACFR from manual adjusting entries.</t>
  </si>
  <si>
    <t>The monies in this fund support activities enumerated in the State Plan for Independent living.
4/1/17 - Financial Reporting Validation of ACFR Chartfield Attributes – December FY 2017 analysis-No activity funds assigned 660</t>
  </si>
  <si>
    <t>VA Agriculture Food Asst Fund</t>
  </si>
  <si>
    <t>VA AFA Fd</t>
  </si>
  <si>
    <t>Virginia Agriculture Food Assistance Fund established pursuant to Code of Virginia § 3.2-4781. Monies in the Fund shall be used to (1) provide grants from the Fund to charitable food assistance organizations to reimburse farmers or food producers for any costs associated with harvesting, processing, packaging, or transporting agriculture products donated to such charitable food assistance organizations; and (2) distribute agriculture products to needy persons in Virginia in accordance with the food distribution guidelines for each charitable food assistance organization.</t>
  </si>
  <si>
    <t>VA BIPOC Hstrc Prsrvtn Fund</t>
  </si>
  <si>
    <t>VABIPOCHPF</t>
  </si>
  <si>
    <t>Virginia Black, Indigenous, and People of Color Historic Preservation Fund established pursuant to Code of Virginia § 10.1-2202.5. Moneys in the Fund shall be used solely for grants to any eligible state-recognized or federally recognized Indian tribe, private nonprofit organization, or locality for eligible costs related to the purchase of a fee simple or protective interest in real property; rehabilitation or stabilization of real property; or data recovery of any cultural or historical property associated with Black, indigenous, or people of color communities and listed in the Virginia Landmarks Register, the National Register of Historic Places, designated as a National Historic Landmark, or determined eligible for such listing. Matching funds may be required for grants from the Fund.</t>
  </si>
  <si>
    <t>VA Spirits Promotion Fund</t>
  </si>
  <si>
    <t>VASprtProm</t>
  </si>
  <si>
    <t>Virginia Spirits Promotion Fund established per Code of Virginia § 3.2-3012.</t>
  </si>
  <si>
    <t>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t>
  </si>
  <si>
    <t>Operation Ceasefire Grant Fund</t>
  </si>
  <si>
    <t>OpCeaseFir</t>
  </si>
  <si>
    <t>Established pursuant to Item 408 N.2.a of Chapter 2, 2022 Acts of Assembly Special Session I. Moneys in the Fund shall be used solely for the purposes of implementing violent crime reduction strategies, providing training for law-enforcement officers and prosecutors, providing equipment for law-enforcement agencies, and awarding grants to organizations such as state and local law-enforcement agencies, local attorneys for the Commonwealth, localities, social services providers, and nonprofit organizations that are engaged in group violence intervention efforts.</t>
  </si>
  <si>
    <t>Volunteer Fire Dept TrainingFd</t>
  </si>
  <si>
    <t>VolFDTrng</t>
  </si>
  <si>
    <t>Volunteer Fire Department Training Fund established pursuant to Code of Virginia § 9.1-208.1. Moneys in the Fund shall be used solely for the purposes of assisting or reimbursing volunteer fire departments or volunteer fire companies with the costs of training and certifying volunteer firefighters.</t>
  </si>
  <si>
    <t>09074</t>
  </si>
  <si>
    <t>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t>
  </si>
  <si>
    <t>Fund receives money for permit application/maintenance fees and from spreading of biosolids ($7.50 per dry ton of Class B biosolids, $3.75 per dry ton of EQ cake biosolids). Funds can only be used for DEQ and DCR direct and indirect costs for running the biosolids permitting and compliance program, and for reimbursement to localities that have adopted ordinances for biosolids compliance assurance programs. The localities must submit invoices for approvable expenditures in order to be reimbursed.</t>
  </si>
  <si>
    <t>Assessments from insurers are credited to this fund and used to pay expenses associated with the safekeeping and handling of the securities pledged as collateral. Disbursements from the Fund shall be on warrants issued by the Comptroller to pay expenses associated with the safekeeping and handling of the securities or surety bonds deposited under the provisions of this title.</t>
  </si>
  <si>
    <t>09093</t>
  </si>
  <si>
    <t>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t>
  </si>
  <si>
    <t>Funds are used for administration of the fund.
4/1/17 - Financial Reporting Validation of ACFR Chartfield Attributes – December FY 2017 analysis-No activity funds assigned 660</t>
  </si>
  <si>
    <t>09096</t>
  </si>
  <si>
    <t>School Construction Fund</t>
  </si>
  <si>
    <t>SchlCnstFd</t>
  </si>
  <si>
    <t>Established per Code of Virginia § 22.1-140.1. Moneys in the Fund shall be used solely for the purposes of awarding grants pursuant to the School Construction Program for the purpose of awarding grants from the Fund to local school boards to fund the construction of new public school buildings or the renovation or expansion of existing public school buildings in the local school division.</t>
  </si>
  <si>
    <t>Funds are predominately funded by fund 0200 which has a ACFR 100 class. A small amount of contributions have been received and are used for the enhancement of transportation services for the elderly and disabled.</t>
  </si>
  <si>
    <t>Code of VA § 3.2-304. The purpose of the fund is to attract new and expanding agriculture and forestry processing/ value-added facilities using Virginia-grown products by making grants or loans to public and / or private entities with limitations as referenced in the code.</t>
  </si>
  <si>
    <t>This fund accounts for BILL &amp; MELINDA GATES FOUNDATION Project support grant to improve technology access in libraries serving low income patrons and establish sustainable local funding to support the ongoing provision of this service.
ACFR Attribute updated based on Table Analysis; effective date 07/01/2018</t>
  </si>
  <si>
    <t>Per Code of VA § 10.1-1422.01, the revenue stream of this fund is monies collected from taxes imposed under §§ 58.1-1700 through 58.1-1710 of Code of VA which are restricted to be expended, 90% percent for grants made to localities for local litter prevention and recycling grants to localities that meet the criteria established in § 10.1-1422.04; up to max of 5% for the actual admin expenditures;  up to a maximum of 5% for the operation of public information campaigns to discourage the sale and use of expanded polystyrene products and to promote alternatives to expanded polystyrene.</t>
  </si>
  <si>
    <t>ACFR Attribute Update based on Table A Analysis</t>
  </si>
  <si>
    <t>ACFR Attribute Update based on Table A Analysis
Per Code of VA  § 59.1-293.3, manufacturers of cigarettes pay an annual fee to defray the actual costs of the processing, testing, enforcement &amp; oversight activities required by the code. 50% used to conduct the processing, testing, enforcement, &amp; oversight activities required by Chapter 348. Remaining 50% used to carry out the provisions of the Statewide Fire Prevention Code Act (§ 27-94 et seq.)</t>
  </si>
  <si>
    <t>Technology Development Grnt Fd</t>
  </si>
  <si>
    <t>TchDvlpmnt</t>
  </si>
  <si>
    <t>Technology Development Grant Fund established pursuant to Code of Virginia § 59.1-284.38. A qualified company shall be eligible to receive grants each fiscal year beginning with the Commonwealth's fiscal year starting on July 1, 2021, and ending with the Commonwealth's fiscal year starting on July 1, 2026, unless such timeframe is extended in accordance with the memorandum of understanding. Grants shall be paid to the qualified company from the Fund, subject to appropriation by the General Assembly, during each such fiscal year, contingent upon the qualified company's meeting the requirements set forth in the memorandum of understanding for the number of new full-time jobs created and maintained and the amount of capital investment made.</t>
  </si>
  <si>
    <t>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t>
  </si>
  <si>
    <t>Higher Education activity included on SVHEC's higher education financial statement template submission.
4/1/17 - Financial Reporting Validation of ACFR Chartfield Attributes – December FY 2017 analysis-Changing all HE to 500</t>
  </si>
  <si>
    <t>Per Code of VA Section 17.1-275.12 this fund accounts for additional fee for Internet Crimes Against Children Fund. Monies in the fund are used as directed in the Code to support efforts to reduce Internet crimes against children.</t>
  </si>
  <si>
    <t>This fund accounts for additional fee for Internet Crimes Against Children Fund established by 2010 Acts of Assembly Senate bill 620.  This fund represents 27.7777% of fees collected for supporting grants and training/equipment for local law enforcement agencies use in investigating and prosecuting internet crimes against children. The fund splits 94.445% ACFR class 105, 5.555% ACFR class 115.</t>
  </si>
  <si>
    <t>Statewide Fund Detail - Hampton Roads Transportation Fund  - 2013 Session. Code of Virginia Section 33.1-23.5:3 established the fund. Agencies 154, 161, and 530 will also be using this fund detail.
ACFR Attribute updated based on Table Analysis; effective date 07/01/2018</t>
  </si>
  <si>
    <t>07/02/17 Effective Date - ACFR Attribute Update based on Table A Analysis
Inactivated 07/26/2017 at request of BU 50100
Highway Planning And Construction - ARRA - Federal Stimulus Fund - American Recovery and Reinvestment Act of 2009 (ARRA)</t>
  </si>
  <si>
    <t>Const St Home Facil-COVID-19</t>
  </si>
  <si>
    <t>SCSHFCO-19</t>
  </si>
  <si>
    <t>ALN 64.005; Grants to States for Construction of State Home Facilities. Money in the Fund shall be used to assist States to acquire or construct State home facilities for furnishing domiciliary or nursing home care to veterans, and to expand, remodel, or alter existing buildings for furnishing domiciliary, nursing home, or hospital care to veterans in State homes.</t>
  </si>
  <si>
    <t>Food Bank Network - COVID-19</t>
  </si>
  <si>
    <t>FdBnkCO-19</t>
  </si>
  <si>
    <t>ALN 10.182; Food Bank Network. Money in the Fund used to 1) Provide an opportunity State, Local and Tribal governments to strengthen their local and regional food system. 2) Help to support local and socially disadvantaged producers through building and expanding economic opportunities. 3) Establish and broaden partnerships with producers and the food distribution community to ensure distribution of fresh and nutritious foods in underserved communities.</t>
  </si>
  <si>
    <t>TraumBrnInjryStDmoGrt-COVID-19</t>
  </si>
  <si>
    <t>TBISDCO-19</t>
  </si>
  <si>
    <t>ALN 93.234; Traumatic Brain Injury State Demonstration Grant Program. Money in Fund are used to create and strengthen a system of services and supports that maximizes the independence, well-being, and health of people with TBI across the lifespan and all other demographics, their family members, and support networks.</t>
  </si>
  <si>
    <t>ACLIndpndntLvngStGrnt-COVID-19</t>
  </si>
  <si>
    <t>ACL CO-19</t>
  </si>
  <si>
    <t>ALN 93.369; ACL Independent Living State Grants. Money in Fund used to provide financial assistance to States for expanding and improving the provision of independent living (IL) services to individuals with significant disabilities by promoting and maximizing their full integration and inclusion into the mainstream of American society.</t>
  </si>
  <si>
    <t>ACL Asstve Technology-COVID-19</t>
  </si>
  <si>
    <t>ACLATCO-19</t>
  </si>
  <si>
    <t>ALN 93.464; ACL Assistive Technology. Money in Fund supports State efforts to improve the provision of assistive technology to individuals with disabilities through comprehensive statewide programs of technology-related assistance, for individuals with disabilities of all ages.</t>
  </si>
  <si>
    <t>Surv/Stdy/InvstClnAir-COVID-19</t>
  </si>
  <si>
    <t>SSICACO-19</t>
  </si>
  <si>
    <t>ALN 66.034; Surveys, Studies, Research, Investigations, Demonstrations, and Special Purpose Activities Relating to the Clean Air Act. Federal monies to support Surveys, Studies, Research, Investigations, Demonstrations and Special Purpose assistance relating to the causes, effects (including health and welfare effects),extent, prevention, and control of air pollution to include such topics as air quality, acid deposition, global programs, energy efficiency, indoor environments, radiation, mobile source technology and community-driven approaches to transportation and emissions reduction. Projects should also focus on addressing environmental justice (EJ) concerns in communities. EJ is the fair treatment and meaningful involvement of all people regardless of race, color, national origin, or income with respect to the development, implementation, and enforcement of environmental laws, regulations, and policies.</t>
  </si>
  <si>
    <t>BehvRskFctrSurvlncSys-COVID-19</t>
  </si>
  <si>
    <t>BRFSSCO-19</t>
  </si>
  <si>
    <t>ALN 93.336; Behavioral Risk Factor Surveillance System. Monies to be used to provide assistance to State and Territorial Health Departments to maintain and expand: 1) Specific health surveillance on the behaviors of the general adult population that contribute to the occurrences and prevention of chronic diseases, injuries, and other public health threats through the Behavioral Risk Factor Surveillance System – BRFSS, and 2) Collection, analysis, and dissemination of BRFSS data to State and Territorial Health Department categorical programs for their use in assessing trends, directing program planning, evaluating program priorities, developing policy, and targeting relevant population groups.</t>
  </si>
  <si>
    <t>FarmtoSchlStFormlaGrt-COVID-19</t>
  </si>
  <si>
    <t>FSSFGCO-19</t>
  </si>
  <si>
    <t>ALN 10.645; Farm to School State Formula Grant. Money in Fund will be used to support the increased procurement and use of local foods in Child Nutrition Program meals and to support the implementation of agricultural education programs for children in participating institutions. Grantees are required to deploy funds to expand and strengthen farm to school engagement in their State by increasing procurement and/or use of local food in program meals and providing agricultural education opportunities for participating children.</t>
  </si>
  <si>
    <t>ChldNutrnDisGrtLmtAvl-COVID-19</t>
  </si>
  <si>
    <t>CNDLACO-19</t>
  </si>
  <si>
    <t>ALN 10.579 - Child Nutrition Discretionary Grants Limited Availability
Equipment Assistance Grant funding provided by the American Rescue Plan Act (ARPA), is being made available to State agencies to competitively award Equipment Assistance Subgrants to eligible School Food Authorities (SFAs) participating in the National School Lunch Program (NSLP).</t>
  </si>
  <si>
    <t>SrFarmrMrktNutrtnPgm-COVID-19</t>
  </si>
  <si>
    <t>SFMNPCO-19</t>
  </si>
  <si>
    <t>ALN 10.576 - Senior Farmers Market Nutrition Program 
The Senior Farmers' Market Nutrition Program (SFMNP) awards grants to State agencies, including U.S. Territories and Indian Tribal Organizations, to provide low-income seniors with benefits (e.g., check, coupons, and electronic benefits) that can be exchanged for fresh, nutritious, unprepared, locally grown fruits, vegetables, honey, and fresh-cut herbs at farmers' markets, roadside stands, and CSAs.</t>
  </si>
  <si>
    <t>BrwnfldAsses&amp;ClnupCoopAgr-IIJA</t>
  </si>
  <si>
    <t>BACCA-IIJA</t>
  </si>
  <si>
    <t>ALN 66.818; Brownfields Multipurpose, Assessment, Revolving Loan Fund, and Cleanup Cooperative Agreements. Federal monies to supports communities with addressing sites that are blighted, vacant and underutilized. Grant funding supports activities to determine if there are any environmental hazards and contamination on site, and if there are, how much, and where the contamination is located. Other support includes developing various planning documents that will help lead to the successful redevelopment and reuse of the site, support for community engagement activities, and funding to clean up the contamination(to the appropriate legal standards).</t>
  </si>
  <si>
    <t>VA Water Facil Revolving-IIJA</t>
  </si>
  <si>
    <t>VAWFR-IIJA</t>
  </si>
  <si>
    <t>ALN 66.458; Capitalization Grants for Clean Water State Revolving Funds. Monies to create State Revolving Funds (SRFs) through a program of capitalization grants to States which will provide a long term source of State financing for construction of wastewater treatment facilities and implementation of other water quality management activities.
ALN 66.468; Capitalization Grants for Drinking Water State Revolving Funds. Monies to States and Puerto Rico to capitalize their Drinking Water State Revolving Funds (DWSRFs) which provide a low-cost, long-term source of financing for the costs of drinking water infrastructure.</t>
  </si>
  <si>
    <t>Water Qlty Mngmnt Planing-IIJA</t>
  </si>
  <si>
    <t>WQMP IIJA</t>
  </si>
  <si>
    <t>ALN 66.454; Water Quality Management Planning. Money to assist States (including territories and the District of Columbia), Regional Public Comprehensive Planning Organizations (RPCPOs), and Interstate Organizations (IOs) in carrying out water quality management (WQM) planning.</t>
  </si>
  <si>
    <t>Pollution Prvntn Grnt Pgm-IIJA</t>
  </si>
  <si>
    <t>PPGP IIJA</t>
  </si>
  <si>
    <t>ALN 66.708; Pollution Prevention Grants Program. Money to provide information, training and/or technical assistance to businesses/facilities to encourage the adoption and implementation of source reduction approaches. Adoption of source reduction approaches can help businesses save money (by reducing resource use, expenditures, waste and liability costs), while at the same time reduce their environmental footprints and help protect human health and the environment.</t>
  </si>
  <si>
    <t>ChspkBayPrgImpRegAcctMntr-IIJA</t>
  </si>
  <si>
    <t>ChBay IIJA</t>
  </si>
  <si>
    <t>ALN 66.964; Geographic Programs - Chesapeake Bay Program Implementation, Regulatory/Accountability and Monitoring Grants. Money to help support the commitments set forth in Chesapeake Executive Council agreements and amendments (The Chesapeake Bay Agreement of 1983 through the 2014 Chesapeake Bay Watershed Agreement) and subsequent directives, adoption statements, endorsements and resolutions to expand and strengthen cooperative efforts to restore and protect the Chesapeake Bay.</t>
  </si>
  <si>
    <t>St/Tribal Respns Pgm Grnt-IIJA</t>
  </si>
  <si>
    <t>STRPG IIJA</t>
  </si>
  <si>
    <t>ALN 66.817; State and Tribal Response Program Grants. Money to (1) establish or enhance the four statutory elements of an effective state or Tribal response program, as specified in CERCLA Section 128(a)(2), (2) maintain and update, at least annually, a public record of sites, pursuant to CERCLA § 128(b), that includes the name and location of sites at which response actions have been completed during the previous year and the name and location of sites at which response actions are planned to be addressed in the next year, and (3) conduct a limited number of brownfield site assessments or cleanups that will help establish or enhance the state or Tribal Nation’s response program.</t>
  </si>
  <si>
    <t>Off for Coastal Managemnt-IIJA</t>
  </si>
  <si>
    <t>OCM IIJA</t>
  </si>
  <si>
    <t>ALN 11.473; Office for Coastal Management. Money to be used to help coastal communities prepare for and recover from extreme weather events, climate hazards, and changing ocean conditions. Awarded projects advance resilience strategies that use science-based solutions, demonstrate regional coordination, and create economic and environmental benefits for coastal communities.</t>
  </si>
  <si>
    <t>PrvtnDisDsbDthInfctDs-COVID-19</t>
  </si>
  <si>
    <t>PDDDICO-19</t>
  </si>
  <si>
    <t>ALN 93.084; Prevention of Disease, Disability, and Death by Infectious Diseases. Federal monies to prevent disease, disability and death by infectious diseases. The specific objectives may include, but are not limited to: strengthening public health fundamentals; increasing capacity to prevent disease, disability and death; infectious disease surveillance; laboratory detection; epidemiologic investigation and public health response; expansion of public health and clinical laboratories in disease control and prevention; workforce development and training to sustain and strengthen public health practice; and increase community and individual engagement in disease prevention efforts; strengthen global capacity to detect and respond to outbreaks with the potential to cross borders.</t>
  </si>
  <si>
    <t>12610</t>
  </si>
  <si>
    <t>EmrgncyMgmtPrfrmncGrt-COVID-19</t>
  </si>
  <si>
    <t>EMPGCO-19</t>
  </si>
  <si>
    <t>ALN 97.042; Emergency Management Performance Grants. Federal monies to support the salary costs for emergency managers, including the staffing of state and local emergency operations centers. The primary objective of the FY 2022 EMPG Program is to provide funds to assist state, local, tribal and territorial emergency management agencies to implement the National Preparedness System and to support the National Preparedness Goal (the Goal) of a secure and resilient nation.</t>
  </si>
  <si>
    <t>EconomicAdjstmntAstnc-COVID-19</t>
  </si>
  <si>
    <t>EAA CO-19</t>
  </si>
  <si>
    <t>ALN 11.307; Economic Adjustment Assistance. The EAA program provides a wide range of technical, planning, and public works and infrastructure assistance in regions experiencing adverse economic changes that may occur suddenly or over time. These adverse economic impacts may result from a steep decline in manufacturing employment following a plant closure, changing trade patterns, catastrophic natural disaster, a military base closure, or environmental changes and regulations.</t>
  </si>
  <si>
    <t>1010002004</t>
  </si>
  <si>
    <t>1230010150</t>
  </si>
  <si>
    <t>1280012110</t>
  </si>
  <si>
    <t>1360010000</t>
  </si>
  <si>
    <t>1400002850</t>
  </si>
  <si>
    <t>1400009064</t>
  </si>
  <si>
    <t>1410009064</t>
  </si>
  <si>
    <t>1510012110</t>
  </si>
  <si>
    <t>1520010000</t>
  </si>
  <si>
    <t>1920002014</t>
  </si>
  <si>
    <t>1920002026</t>
  </si>
  <si>
    <t>1920009491</t>
  </si>
  <si>
    <t>1940012600</t>
  </si>
  <si>
    <t>1970009063</t>
  </si>
  <si>
    <t>1970012460</t>
  </si>
  <si>
    <t>1990012280</t>
  </si>
  <si>
    <t>2010010570</t>
  </si>
  <si>
    <t>2010012110</t>
  </si>
  <si>
    <t>2010012450</t>
  </si>
  <si>
    <t>2020010240</t>
  </si>
  <si>
    <t>2040008204</t>
  </si>
  <si>
    <t>2070003260</t>
  </si>
  <si>
    <t>2070003710</t>
  </si>
  <si>
    <t>2130003040</t>
  </si>
  <si>
    <t>2130003260</t>
  </si>
  <si>
    <t>2140003018</t>
  </si>
  <si>
    <t>2150003260</t>
  </si>
  <si>
    <t>2160003040</t>
  </si>
  <si>
    <t>2160003260</t>
  </si>
  <si>
    <t>2170003040</t>
  </si>
  <si>
    <t>2210003040</t>
  </si>
  <si>
    <t>2210003260</t>
  </si>
  <si>
    <t>2360003260</t>
  </si>
  <si>
    <t>2420003450</t>
  </si>
  <si>
    <t>2470003260</t>
  </si>
  <si>
    <t>2600002460</t>
  </si>
  <si>
    <t>2600003014</t>
  </si>
  <si>
    <t>2600003040</t>
  </si>
  <si>
    <t>2600003260</t>
  </si>
  <si>
    <t>2610003040</t>
  </si>
  <si>
    <t>2620012390</t>
  </si>
  <si>
    <t>2620012420</t>
  </si>
  <si>
    <t>2620012480</t>
  </si>
  <si>
    <t>2750003040</t>
  </si>
  <si>
    <t>2760002460</t>
  </si>
  <si>
    <t>2760003040</t>
  </si>
  <si>
    <t>2770003040</t>
  </si>
  <si>
    <t>2780003040</t>
  </si>
  <si>
    <t>2790003040</t>
  </si>
  <si>
    <t>2790003410</t>
  </si>
  <si>
    <t>2800003040</t>
  </si>
  <si>
    <t>2820003410</t>
  </si>
  <si>
    <t>2830003410</t>
  </si>
  <si>
    <t>2840003040</t>
  </si>
  <si>
    <t>2840003260</t>
  </si>
  <si>
    <t>2840003410</t>
  </si>
  <si>
    <t>2850003014</t>
  </si>
  <si>
    <t>2850003040</t>
  </si>
  <si>
    <t>2850003410</t>
  </si>
  <si>
    <t>2860003040</t>
  </si>
  <si>
    <t>2870003040</t>
  </si>
  <si>
    <t>2870003260</t>
  </si>
  <si>
    <t>2880003014</t>
  </si>
  <si>
    <t>2880003040</t>
  </si>
  <si>
    <t>2880003410</t>
  </si>
  <si>
    <t>2900003040</t>
  </si>
  <si>
    <t>2900003410</t>
  </si>
  <si>
    <t>2910003040</t>
  </si>
  <si>
    <t>2920003014</t>
  </si>
  <si>
    <t>2920003040</t>
  </si>
  <si>
    <t>2930003040</t>
  </si>
  <si>
    <t>2940003040</t>
  </si>
  <si>
    <t>2950003040</t>
  </si>
  <si>
    <t>2960003040</t>
  </si>
  <si>
    <t>2960003410</t>
  </si>
  <si>
    <t>2970003040</t>
  </si>
  <si>
    <t>2970003260</t>
  </si>
  <si>
    <t>2980003040</t>
  </si>
  <si>
    <t>2990003040</t>
  </si>
  <si>
    <t>2990003410</t>
  </si>
  <si>
    <t>3010009058</t>
  </si>
  <si>
    <t>3010009062</t>
  </si>
  <si>
    <t>3010012380</t>
  </si>
  <si>
    <t>4020012370</t>
  </si>
  <si>
    <t>4050001000</t>
  </si>
  <si>
    <t>4230009059</t>
  </si>
  <si>
    <t>4400012430</t>
  </si>
  <si>
    <t>4400012500</t>
  </si>
  <si>
    <t>4400012510</t>
  </si>
  <si>
    <t>4400012520</t>
  </si>
  <si>
    <t>4400012530</t>
  </si>
  <si>
    <t>4400012540</t>
  </si>
  <si>
    <t>4400012550</t>
  </si>
  <si>
    <t>4400012560</t>
  </si>
  <si>
    <t>5030009730</t>
  </si>
  <si>
    <t>5030009740</t>
  </si>
  <si>
    <t>5030009800</t>
  </si>
  <si>
    <t>5030009820</t>
  </si>
  <si>
    <t>6010009380</t>
  </si>
  <si>
    <t>7050010170</t>
  </si>
  <si>
    <t>7060010170</t>
  </si>
  <si>
    <t>7160002870</t>
  </si>
  <si>
    <t>7200010170</t>
  </si>
  <si>
    <t>7230010170</t>
  </si>
  <si>
    <t>7240010170</t>
  </si>
  <si>
    <t>7280010170</t>
  </si>
  <si>
    <t>7290010170</t>
  </si>
  <si>
    <t>7390010170</t>
  </si>
  <si>
    <t>7420002900</t>
  </si>
  <si>
    <t>7650002074</t>
  </si>
  <si>
    <t>7770010150</t>
  </si>
  <si>
    <t>7920010170</t>
  </si>
  <si>
    <t>7930010170</t>
  </si>
  <si>
    <t>7940010170</t>
  </si>
  <si>
    <t>9020010000</t>
  </si>
  <si>
    <t>9030010000</t>
  </si>
  <si>
    <t>9120012320</t>
  </si>
  <si>
    <t>9220012110</t>
  </si>
  <si>
    <t>9370010000</t>
  </si>
  <si>
    <t>Fund Description File :  FY 2024</t>
  </si>
  <si>
    <r>
      <t xml:space="preserve">The purpose of the annual Fund Description analysis is to ensure all funds are being reported in the ACFR accurately. 
The Fund Description file only contains funds that have had activity during FY 2024.  Filter on the applicable business units that are controlled by your agency and answer all questions for each fund. Please ensure that any questions that have </t>
    </r>
    <r>
      <rPr>
        <b/>
        <sz val="11"/>
        <color rgb="FFFF0000"/>
        <rFont val="Calibri"/>
        <family val="2"/>
      </rPr>
      <t>Answer Required</t>
    </r>
    <r>
      <rPr>
        <sz val="11"/>
        <rFont val="Calibri"/>
        <family val="2"/>
      </rPr>
      <t xml:space="preserve"> have been addressed.</t>
    </r>
  </si>
  <si>
    <t>09068</t>
  </si>
  <si>
    <t>02035</t>
  </si>
  <si>
    <t>07016</t>
  </si>
  <si>
    <t>07084</t>
  </si>
  <si>
    <t>09097</t>
  </si>
  <si>
    <t>02662</t>
  </si>
  <si>
    <t>C-3000</t>
  </si>
  <si>
    <t>02006</t>
  </si>
  <si>
    <t>09065</t>
  </si>
  <si>
    <t>02036</t>
  </si>
  <si>
    <t>09003</t>
  </si>
  <si>
    <t>09075</t>
  </si>
  <si>
    <t>09083</t>
  </si>
  <si>
    <t>12660</t>
  </si>
  <si>
    <t>03095</t>
  </si>
  <si>
    <t>02007</t>
  </si>
  <si>
    <t>02930</t>
  </si>
  <si>
    <t>12730</t>
  </si>
  <si>
    <t>09009</t>
  </si>
  <si>
    <t>09066</t>
  </si>
  <si>
    <t>12570</t>
  </si>
  <si>
    <t>12580</t>
  </si>
  <si>
    <t>13010</t>
  </si>
  <si>
    <t>12830</t>
  </si>
  <si>
    <t>12930</t>
  </si>
  <si>
    <t>12940</t>
  </si>
  <si>
    <t>12950</t>
  </si>
  <si>
    <t>12970</t>
  </si>
  <si>
    <t>12980</t>
  </si>
  <si>
    <t>12990</t>
  </si>
  <si>
    <t>12590</t>
  </si>
  <si>
    <t>12960</t>
  </si>
  <si>
    <t>12620</t>
  </si>
  <si>
    <t>12640</t>
  </si>
  <si>
    <t>12710</t>
  </si>
  <si>
    <t>88300</t>
  </si>
  <si>
    <t>02034</t>
  </si>
  <si>
    <t>1110002095</t>
  </si>
  <si>
    <t>1230002035</t>
  </si>
  <si>
    <t>1230002900</t>
  </si>
  <si>
    <t>1270012610</t>
  </si>
  <si>
    <t>1400012030</t>
  </si>
  <si>
    <t>1410007016</t>
  </si>
  <si>
    <t>1410007084</t>
  </si>
  <si>
    <t>1410009097</t>
  </si>
  <si>
    <t>1620002662</t>
  </si>
  <si>
    <t>1710002006</t>
  </si>
  <si>
    <t>1720009065</t>
  </si>
  <si>
    <t>1740005180</t>
  </si>
  <si>
    <t>1920009075</t>
  </si>
  <si>
    <t>1920009083</t>
  </si>
  <si>
    <t>1940012660</t>
  </si>
  <si>
    <t>1970009096</t>
  </si>
  <si>
    <t>1990012700</t>
  </si>
  <si>
    <t>2010002095</t>
  </si>
  <si>
    <t>2040003460</t>
  </si>
  <si>
    <t>2070003095</t>
  </si>
  <si>
    <t>2070003460</t>
  </si>
  <si>
    <t>2080003095</t>
  </si>
  <si>
    <t>2080003460</t>
  </si>
  <si>
    <t>2110003460</t>
  </si>
  <si>
    <t>2110009650</t>
  </si>
  <si>
    <t>2120002460</t>
  </si>
  <si>
    <t>2130003460</t>
  </si>
  <si>
    <t>2140003460</t>
  </si>
  <si>
    <t>2150002460</t>
  </si>
  <si>
    <t>2150003460</t>
  </si>
  <si>
    <t>2160003460</t>
  </si>
  <si>
    <t>2170003095</t>
  </si>
  <si>
    <t>2170003460</t>
  </si>
  <si>
    <t>2210003460</t>
  </si>
  <si>
    <t>2230002007</t>
  </si>
  <si>
    <t>2230002095</t>
  </si>
  <si>
    <t>2230002930</t>
  </si>
  <si>
    <t>2340003020</t>
  </si>
  <si>
    <t>2360003095</t>
  </si>
  <si>
    <t>2360003460</t>
  </si>
  <si>
    <t>2420003460</t>
  </si>
  <si>
    <t>2420009650</t>
  </si>
  <si>
    <t>2450009074</t>
  </si>
  <si>
    <t>2450009093</t>
  </si>
  <si>
    <t>2460003460</t>
  </si>
  <si>
    <t>2600003460</t>
  </si>
  <si>
    <t>2600003490</t>
  </si>
  <si>
    <t>2600003890</t>
  </si>
  <si>
    <t>2750003410</t>
  </si>
  <si>
    <t>2750003490</t>
  </si>
  <si>
    <t>2760003490</t>
  </si>
  <si>
    <t>2770003260</t>
  </si>
  <si>
    <t>2770003490</t>
  </si>
  <si>
    <t>2780003490</t>
  </si>
  <si>
    <t>2790003490</t>
  </si>
  <si>
    <t>2800003460</t>
  </si>
  <si>
    <t>2800003490</t>
  </si>
  <si>
    <t>2820003260</t>
  </si>
  <si>
    <t>2820003460</t>
  </si>
  <si>
    <t>2820003490</t>
  </si>
  <si>
    <t>2830003860</t>
  </si>
  <si>
    <t>2830003900</t>
  </si>
  <si>
    <t>2840003490</t>
  </si>
  <si>
    <t>2850003460</t>
  </si>
  <si>
    <t>2850003490</t>
  </si>
  <si>
    <t>2850003860</t>
  </si>
  <si>
    <t>2860003490</t>
  </si>
  <si>
    <t>2870003410</t>
  </si>
  <si>
    <t>2870003490</t>
  </si>
  <si>
    <t>2880003490</t>
  </si>
  <si>
    <t>2900003460</t>
  </si>
  <si>
    <t>2900003490</t>
  </si>
  <si>
    <t>2900003860</t>
  </si>
  <si>
    <t>2910003460</t>
  </si>
  <si>
    <t>2910003490</t>
  </si>
  <si>
    <t>2920003260</t>
  </si>
  <si>
    <t>2920003490</t>
  </si>
  <si>
    <t>2930003490</t>
  </si>
  <si>
    <t>2940003490</t>
  </si>
  <si>
    <t>2950003460</t>
  </si>
  <si>
    <t>2950003490</t>
  </si>
  <si>
    <t>2960003490</t>
  </si>
  <si>
    <t>2970003490</t>
  </si>
  <si>
    <t>2970003900</t>
  </si>
  <si>
    <t>2980003460</t>
  </si>
  <si>
    <t>2980003490</t>
  </si>
  <si>
    <t>2990003490</t>
  </si>
  <si>
    <t>2990003860</t>
  </si>
  <si>
    <t>3010012730</t>
  </si>
  <si>
    <t>3600010710</t>
  </si>
  <si>
    <t>4030002460</t>
  </si>
  <si>
    <t>4090002027</t>
  </si>
  <si>
    <t>4090009066</t>
  </si>
  <si>
    <t>4090012570</t>
  </si>
  <si>
    <t>4090012580</t>
  </si>
  <si>
    <t>4090012800</t>
  </si>
  <si>
    <t>4090013010</t>
  </si>
  <si>
    <t>4110009340</t>
  </si>
  <si>
    <t>4110012830</t>
  </si>
  <si>
    <t>4110012930</t>
  </si>
  <si>
    <t>4110012940</t>
  </si>
  <si>
    <t>4110012950</t>
  </si>
  <si>
    <t>4110012970</t>
  </si>
  <si>
    <t>4110012980</t>
  </si>
  <si>
    <t>4110012990</t>
  </si>
  <si>
    <t>4400012590</t>
  </si>
  <si>
    <t>4400012960</t>
  </si>
  <si>
    <t>5220004462</t>
  </si>
  <si>
    <t>6010009097</t>
  </si>
  <si>
    <t>6010012540</t>
  </si>
  <si>
    <t>6010012620</t>
  </si>
  <si>
    <t>6010012640</t>
  </si>
  <si>
    <t>6010012660</t>
  </si>
  <si>
    <t>6020002095</t>
  </si>
  <si>
    <t>6020002870</t>
  </si>
  <si>
    <t>7010002095</t>
  </si>
  <si>
    <t>7160002900</t>
  </si>
  <si>
    <t>7200002095</t>
  </si>
  <si>
    <t>7200002460</t>
  </si>
  <si>
    <t>7200002998</t>
  </si>
  <si>
    <t>7200009097</t>
  </si>
  <si>
    <t>7200012660</t>
  </si>
  <si>
    <t>7560002095</t>
  </si>
  <si>
    <t>7650002095</t>
  </si>
  <si>
    <t>7650009025</t>
  </si>
  <si>
    <t>7730002870</t>
  </si>
  <si>
    <t>7770012340</t>
  </si>
  <si>
    <t>7990002095</t>
  </si>
  <si>
    <t>8480002095</t>
  </si>
  <si>
    <t>8520002095</t>
  </si>
  <si>
    <t>8830001000</t>
  </si>
  <si>
    <t>8830002700</t>
  </si>
  <si>
    <t>9030007903</t>
  </si>
  <si>
    <t>9370009093</t>
  </si>
  <si>
    <t>9490008150</t>
  </si>
  <si>
    <t>9770002034</t>
  </si>
  <si>
    <t>9950007340</t>
  </si>
  <si>
    <t xml:space="preserve"> 1164</t>
  </si>
  <si>
    <t>SCC Commwlth Health Reins Prgm</t>
  </si>
  <si>
    <t>SCC CHRP</t>
  </si>
  <si>
    <t>State Corporation Commission Commonwealth Health Reinsurance Program Special Fund established pursuant to Code of Virginia § 38.2-6604. Moneys in the Fund shall be used for (i) the purposes of increasing affordability in the individual market through the Program with a goal of decreasing premiums by up to 20 percent, depending on available revenue and (ii) the establishment, operation, and administration of the Program in carrying out the purposes authorized under this chapter, to include additional purposes to implement an approved State Innovation Waiver with funds that remain following the payment of all applicable reinsurance requests for a benefit year.</t>
  </si>
  <si>
    <t>Covetrus NA LLC Legal Proceeds</t>
  </si>
  <si>
    <t>CovetrusLP</t>
  </si>
  <si>
    <t>Legal proceeds from Covetrus North America LLC. plea agreement in recognition of direct assistance provided to the Federal government during the investigation. Plea agreement contains no legal mandate for the use of funds.</t>
  </si>
  <si>
    <t>Medical Cannabis Program Fund</t>
  </si>
  <si>
    <t>MedCnbsPrg</t>
  </si>
  <si>
    <t>Medical Cannabis Program Fund established to record activity for Medical Cannabis pursuant to Chapter 740, 2023 Acts of Assembly that moved the Medical Cannabis Program from the Department of Health Professions Board of Pharmacy to the Virginia Cannabis Control Authority effective January 1, 2024.</t>
  </si>
  <si>
    <t>DominionEnrgyOffshoreWindEsmnt</t>
  </si>
  <si>
    <t>DomOffWdEs</t>
  </si>
  <si>
    <t>The Dominion Energy Offshore Wind Easement fund was established pursuant to the Deed of Easement and Cable Landing Agreement by and between the Commonwealth of Virginia, Department of Military Affairs, and Virginia Electric and Power Company, effective November 7, 2023.</t>
  </si>
  <si>
    <t>Site Replacement Fund</t>
  </si>
  <si>
    <t>SiteRplcmt</t>
  </si>
  <si>
    <t>A special subfund of the Virginia Business Ready Sites Program Fund (Fund 02026), known as the Site Replacement Fund created pursuant to Item 4-5.10.F of Chapter1, 2023 Acts of Assembly Special Session I. Moneys in the Site Replacement Fund shall be used in accordance with Section §2.2-2240.2:1, Code of Virginia and the guidelines established by the Virginia Economic Development Partnership Authority for the Virginia Business Ready Sites Program Fund, except that moneys, and any interest thereon, deposited into the Site Replacement Fund pursuant to sales of the aforementioned property in Henrico County shall be maintained for and made available only to the Economic Development Authority of Henrico County, Virginia. Any grant made from the Site Replacement Fund to such Economic Development Authority shall only be from moneys, and any interest thereon, deposited into the Site Replacement Fund pursuant to sales of the aforementioned property in Henrico County.</t>
  </si>
  <si>
    <t>2023 Individual Incm Tx Rbt Fd</t>
  </si>
  <si>
    <t>23IndIncTR</t>
  </si>
  <si>
    <t>2023 Individual Income Tax Rebate Fund established pursuant to § 3-5.28 in the 2023 Special Session I Budget Bill. Money in fund to be issue refunds, in addition to any refund due pursuant to § 58.1-309 of the Code of Virginia, and for taxable years beginning on and after January 1, 2022, but before January 1, 2023, an individual filing a  return before on or before November 1, 2023, or married persons filing a joint return on or before November 1, 2023, shall be issued a refund out of the 2023 Individual Income Tax Rebate Fund in an amount up to $200 for an individual, or $400 for married persons filing a joint return.</t>
  </si>
  <si>
    <t>MidwestVetSupplyLegal Proceeds</t>
  </si>
  <si>
    <t>MVS LeglPr</t>
  </si>
  <si>
    <t>Legal proceeds from Midwest Veterinary Supply Inc. plea agreement in recognition of direct assistance provided to the Federal government during the investigation. Plea agreement contains no legal mandate for the use of funds.</t>
  </si>
  <si>
    <t>§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
Higher Education equivalent of Fund 02095.</t>
  </si>
  <si>
    <t>03740</t>
  </si>
  <si>
    <t>ARPTechAsstInvstPrgm-COVID-19</t>
  </si>
  <si>
    <t>TAIP CO-19</t>
  </si>
  <si>
    <t>ALN 10.234; American Rescue Plan Technical Assistance Investment Program. Federal money to provide ongoing coordination and substantial involvement with USDA to ensure that the plans for program development, curriculum development, deployment, and evaluation of impact are closely coordinated with USDA.</t>
  </si>
  <si>
    <t>Live Nation Settlement</t>
  </si>
  <si>
    <t>LvNatStlmt</t>
  </si>
  <si>
    <t>OAG will be the Cost Share Administrator for the Multistate Live Nation Antitrust Investigation. The OAG will receive funds from many States as part of their cost share for the investigation.  The invoices come in for cost of the investigation, the OAG will pay these invoices from the funds received from the States.  This is an investigation at this time that the OAG is acting as the Administrator of the costs.</t>
  </si>
  <si>
    <t>This accounts for funds that are used to service loan activities for individual loans in order to meet the provisions of the dissolved Student Education Assistance Authority. Chapter 2, Item 268.</t>
  </si>
  <si>
    <t>Monsanto Settlement</t>
  </si>
  <si>
    <t>MnstoStlmt</t>
  </si>
  <si>
    <t>Monsanto Settlement to be utilized in the Commonwealth of Virginia. Pursuant to the agreement, the settlement funds will be used for restitution and remediation. Potential eligible uses include without limitation environmental studies, stream restoration, drinking water and wastewater system improvements, fisheries management, and land remediation</t>
  </si>
  <si>
    <t>This accounts for funds that are used to service loan activities for individual loans in order to meet the provisions of the Declarations of the dissolved Virginia Education Loan Authority. Chapter 2, item 268.  The Act states that the appropriations are to be used to pay for the provisions of the Declarations of the dissolved Virginia Education Loan Authority.</t>
  </si>
  <si>
    <t>Coleman Br - Construction Fund - Accounts for the bond proceeds, investment revenue, and expenditures related to the actual construction cost of rebuilding the Coleman Bridge.</t>
  </si>
  <si>
    <t>Coleman Bridge - Interest &amp; Principal - Accounts for the accumulation of resources for,  and payment of, General Long-Term Debt Principal and Interest on Bonds of the Coleman Bridge.</t>
  </si>
  <si>
    <t>Coleman Bridge Improvement Fund - to cover the costs associated with the installation/implementation of the Violation Enforcement System.</t>
  </si>
  <si>
    <t>Coleman Bridge - Capitalization Interest - Accounts for bond proceeds and bond interest capitalized during the construction of the Coleman Bridge.  Funds used to service debt before the inception of tolls.</t>
  </si>
  <si>
    <t>07862</t>
  </si>
  <si>
    <t>I-81 TIFIA Rural Const Fund</t>
  </si>
  <si>
    <t>I-81 TIFRU</t>
  </si>
  <si>
    <t>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Moneys in the Fund shall be used solely for the purposes of funding § 33.2-3601 “Interstate 81 Corridor Improvement Program’. The Department currently has one TIFIA Rural Loan and anticipates additional loans in the future.</t>
  </si>
  <si>
    <t>07863</t>
  </si>
  <si>
    <t>I-81 TIFIA Reg Const Fund</t>
  </si>
  <si>
    <t>I-81 TIFRE</t>
  </si>
  <si>
    <t>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Moneys in the Fund shall be used solely for the purposes of funding § 33.2-3601 “Interstate 81 Corridor Improvement Program’. The Department currently has one TIFIA Regular Loan and anticipates additional loans in the future.</t>
  </si>
  <si>
    <t>Advanced Mfg Talent Invst Fund</t>
  </si>
  <si>
    <t>AdvMfgTal</t>
  </si>
  <si>
    <t>Advanced Manufacturing Talent Investment Fund established pursuant to Code of Virginia § 23.1-1244. Moneys in the Fund shall be used to improve the readiness of graduates to be employed in advanced manufacturing fields and fields that align with advanced manufacturing growth opportunities identified by the Virginia Economic Development Partnership.</t>
  </si>
  <si>
    <t>09005</t>
  </si>
  <si>
    <t>LineofCredit–SAD–ResponseFund</t>
  </si>
  <si>
    <t>LOCSADFund</t>
  </si>
  <si>
    <t>The purpose of the fund is to pay for disaster response expenses when DMA is activated into SAD by the Governor. DMA will align the existing SAD line of credit with this new dedicated fund to draw down cash and record expenses. DMA will follow the reimbursement procedures as outlined in the Reimbursing Agencies for Disaster Expenses guidelines to receive reimbursement from VDEM for eligible expenses and use such funds to repay outstanding balances on the line of the credit.</t>
  </si>
  <si>
    <t>VCEA Deficiency Payments Fund</t>
  </si>
  <si>
    <t>VCEADfPy</t>
  </si>
  <si>
    <t>§ 56-585.5 D.5. - All proceeds from the deficiency payments shall be deposited into an interest-bearing account administered by the Department of Energy. In administering this account, the Department of Energy shall manage the account as follows: (i) 50 percent of total revenue shall be directed to job training programs in historically economically disadvantaged communities; (ii) 16 percent of total revenue shall be directed to energy efficiency measures for public facilities; (iii) 30 percent of total revenue shall be directed to renewable energy programs located in historically economically disadvantaged communities; and (iv) four percent of total revenue shall be directed to administrative costs.</t>
  </si>
  <si>
    <t>Gaming Regulatory Fund</t>
  </si>
  <si>
    <t>GameRegFnd</t>
  </si>
  <si>
    <t>Established per Code of Virginia § 58.1-4048. The fees for each principal and any additional investigation costs paid to the Department shall be deposited into the Gaming Regulatory Fund. Moneys in the Fund shall be used solely to offset the Department's costs associated with (i) the conduct of investigations required by § 58.1-4032, 58.1-4043, 58.1-4104, 58.1-4109, 58.1-4116, 58.1-4120, or 58.1-4121 or any other provision of this article or Chapter 41 (§ 58.1-4100 et seq.) and (ii) the enforcement of regulations promulgated by the Virginia Lottery Board pursuant to subdivisions A 14 and 15 of § 58.1-4007, subdivision 2 of § 58.1-4102, and § 58.1-4103.</t>
  </si>
  <si>
    <t>Virginia Power Innovation Fund</t>
  </si>
  <si>
    <t>VAPwrInvtn</t>
  </si>
  <si>
    <t>Established pursuant to Code of Virginia § 45.2-1734. Moneys in the Fund shall be used solely for the purposes of research and development of innovative energy technologies, including nuclear, hydrogen, carbon capture and utilization, and energy storage.</t>
  </si>
  <si>
    <t>Sealing Fee Fund</t>
  </si>
  <si>
    <t>SealFund</t>
  </si>
  <si>
    <t>Established pursuant to Code of Virginia § 17.1-205.1. All funds accruing to the Fund pursuant to §§ 19.2-392.12 and 19.2-392.16 and all funds appropriated for such purpose and any gifts, donations, grants, bequests, and other funds received on its behalf shall be paid into the state treasury and credited to the Fund. The Fund shall be administered by the Executive Secretary of the Supreme Court, who shall use such funds solely to fund the costs for the compensation of court-appointed counsel under the provisions of subsection L of § 19.2-392.12.</t>
  </si>
  <si>
    <t>Major Hdqrtrs Workfrce Grnt Fd</t>
  </si>
  <si>
    <t>MjrHQWrkGF</t>
  </si>
  <si>
    <t>Major Headquarters Workforce Grant Fund. Established per Code of Virginia § 59.1-284.31. Moneys in the Fund shall be used solely for the purpose of making grant payments pursuant to this chapter. The grant is intended to pay or to reimburse the qualified company for the costs of workforce development, workforce recruitment, and workforce instruction or training.</t>
  </si>
  <si>
    <t>09076</t>
  </si>
  <si>
    <t>DairyPrdcrMrgnCvrgPrmAsstncPrg</t>
  </si>
  <si>
    <t>DPMCPAP</t>
  </si>
  <si>
    <t>Dairy Producer Margin Coverage Premium Assistance Program Fund established per Code of Virginia § 3.2-3305.1. Money in the Fund shall be solely used to assist dairy producers that participate in the federal coverage program. Any participating dairy producer that has paid an annual federal premium payment at the tier I level in accordance with the Farm Act and provides proof of such payment to the Department shall have the amount of such premium reimbursed by the Department. Such reimbursement shall be provided on a first-come, first-served basis and shall be subject to availability of funds expressly appropriated for the purposes set forth in this chapter.</t>
  </si>
  <si>
    <t>Ship&amp;Logistics Hdqrtrs Grnt Fd</t>
  </si>
  <si>
    <t>S&amp;L HQ GF</t>
  </si>
  <si>
    <t>Shipping and Logistics Headquarters Grant Fund. Established per Code of Virginia § 59.1-284.39. Moneys in the Fund shall be used solely for the purpose to pay grant installments pursuant to this chapter. Grant proceeds are intended to be used by the qualified company to pay or reimburse costs associated with constructing, renovating, acquiring, and staffing the facilities.</t>
  </si>
  <si>
    <t>Cmwlth Opioid Abtmnt&amp;Remediatn</t>
  </si>
  <si>
    <t>OpAb&amp;RemFd</t>
  </si>
  <si>
    <t>Commonwealth Opioid Abatement and Remediation Fund established pursuant to Code of Virginia § 2.2-2377. Any moneys in the Fund shall be used solely for the purposes of efforts to treat, prevent, or reduce opioid use disorder or the misuse of opioids or to otherwise abate or remediate the opioid epidemic, or for any other approved purposes to the extent that such purposes are described in a related settlement, judgment, verdict, or other court order.</t>
  </si>
  <si>
    <t>Federal Repayment Reserve Fund – authorized by Chapter 2, Item 259.C.1</t>
  </si>
  <si>
    <t>Per Code of VA §63.2-805, this fund accounts for donations to assist individuals with home energy costs.  Funds may only be used for expenditures eligible under the Home Energy Assistance Program.</t>
  </si>
  <si>
    <t>Per Code of VA § 56-484.17, and Chapter 2, item 72 K, this fund accounts for receipts from E-911 for telecommunications to offset dispatch center operations and related costs incurred for answering wireless 911 telephone calls.</t>
  </si>
  <si>
    <t>Revenues are loan repayments and interest earned on monies in fund&amp;#59; expenditures are loans to dental students.</t>
  </si>
  <si>
    <t>AbandMineLandReclamatnPgm-IIJA</t>
  </si>
  <si>
    <t>AMLR-IIJA</t>
  </si>
  <si>
    <t>ALN 15.252 Abandoned Mine Land Reclamation (AMLR). The objectives of the Abandoned Mine Lands (AML) Program are defined in the Surface Mining Control and Reclamation Act of 1977 (SMCRA) is the protection of public health, safety, and property from extreme danger of adverse effects of coal mining practices; the restoration of land and water resources and the environment that have been degraded by the adverse effects of coal mining practices, the protection of public health and safety from adverse effects of coal mining practices, the restoration of land and water resources and the environment that have been degraded by the adverse effects of coal mining practices and emergency restoration, reclamation, abatement, control, or prevention of adverse effects of coal mining practices, on eligible lands.</t>
  </si>
  <si>
    <t>State Energy Program - IIJA</t>
  </si>
  <si>
    <t>SEP-IIJA</t>
  </si>
  <si>
    <t>ALN 81.041 State Energy Program. The purpose of this program is to increase market transformation of energy efficiency and renewable energy technologies through policies, strategies, and public-private partnerships that facilitate their adoption and implementation. It also facilitates state-based activities, such as: financing mechanisms for institutional retrofit programs; loan program and management; energy savings performance contracting; comprehensive residential programs for homeowners; transportation programs that accelerate use of alternative fuels; and renewable programs that remove barriers and support supply side and distributed renewable energy. The program provides financial and technical assistance to State governments to create and implement a variety of energy efficiency and conservation projects in order to provide leadership to maximize the benefits of energy efficiency and renewable energy through communications and outreach activities, technology deployment, and accessing new partnerships and resources across the geographic panorama of the United States and its territories.</t>
  </si>
  <si>
    <t>SWIFR Infrastrctr Grants-IIJA</t>
  </si>
  <si>
    <t>SWIFR-IIJA</t>
  </si>
  <si>
    <t>ALN 66.920 Solid Waste Infrastructure for Recycling Infrastructure Grants. Assistance may be used to implement the series of EPA’s national recycling strategies; support improvements to local post-consumer materials management; and assist local waste management authorities in making improvements to local waste management systems.</t>
  </si>
  <si>
    <t>GrantStateLoanRepymnt-COVID-19</t>
  </si>
  <si>
    <t>GSLR CO-19</t>
  </si>
  <si>
    <t>ALN 93.165; Grants to States for Loan Repayment. Funds under this grant must only be used to repay the qualifying educational loans of health professionals who have entered into a SLRP contract with the States. Funds cannot be used for the following purposes: costs of administering the program, State matching funds, or any other purpose.</t>
  </si>
  <si>
    <t>PblcHlthTraingCtrPrg-COVID-19</t>
  </si>
  <si>
    <t>PHTC CO-19</t>
  </si>
  <si>
    <t>ALN 93.516; Public Health Training Centers Program. Grant funds may support salaries, stipends, consultant costs, equipment, and travel as requested to develop and implement the program. Grant funds may support scholarships for costs of the public health training program’s tuition, fees, and other educational costs in the form of a scholarship. Stipends for trainees are not an allowable cost. Grant funds may not be used for construction, patient services, student tuition or international activities unless associated with a recognized territorial awardee. Grant funds may not be used to supplant training and education activities which should be provided as part of the mission of the awardee or sub-awardee institution. Scholarships cannot be used to pay salaries for trainees who are employed nor can they be used for release time for trainees to attend training. In addition, grant funds are not intended to supplant funds for educational efforts which should be supported by nonprofit private industry or other public agencies.</t>
  </si>
  <si>
    <t>CDCAcadStrgthPubHlth-COVID-19</t>
  </si>
  <si>
    <t>CDCASCO-19</t>
  </si>
  <si>
    <t>ALN 93.967 CDC's Collaboration with Academia to Strengthen Public Health. Project funds will be used to support cross cutting initiatives and to provide leadership, management support and governance for the entirety of the cooperative agreement. Cross cutting management initiatives include cooperative agreement planning, monitoring and evaluation, ensuring a strong governance for the public health workforce. This also includes cross cutting programs such as - Core Curricular Enhancements, Workforce Improvement Projects, and Public Health Fellowships. Also, communications (print, electronic and on social media), program evaluation and public policy. Funds can not be used for research</t>
  </si>
  <si>
    <t>LowIncHshldWtrAsstPrg-COVID-19</t>
  </si>
  <si>
    <t>LIHWACO-19</t>
  </si>
  <si>
    <t>ALN 93.499; Low Income Household Water Assistance Program. Federal monies provided to make payments directly to owners and operators of public water systems or treatment works to reduce rates and arrearages for eligible, low-income households to meet costs for drinking water and wastewater. Benefit payments must be made to the household’s water or wastewater provider (utility company)—not directly to the household. Benefits cannot be used to pay for plumbing repairs or infrastructure. Benefits cannot be used for wells or septic systems. Recipients are limited to using 15% of each funding source towards administrative costs.</t>
  </si>
  <si>
    <t>PlntAnmlDisPestAnmlCr-COVID-19</t>
  </si>
  <si>
    <t>PAD CO-19</t>
  </si>
  <si>
    <t>ALN 10.025 – Plant and Animal Disease, Pest Control, and Animal Care
The funding from this grant is USDA-ARPA funding.  This project will provide funding to three VDACS laboratories that are part of the National Animal Health Laboratory Network (NAHLN) for lab equipment that will enable the labs to provide new and more efficient sample testing required by the NAHLN for animal health diseases.</t>
  </si>
  <si>
    <t>12750</t>
  </si>
  <si>
    <t>WIC CO-19</t>
  </si>
  <si>
    <t>ALN 10.557; WIC Special Supplemental Nutrition Program for Women, Infants, and Children. Federal monies to provide low-income pregnant, breastfeeding and postpartum women, infants, and children up to age five who are determined to be at nutritional risk with supplemental nutritious foods, nutrition education, and referrals to health and social services at no cost. WIC also promotes and supports breastfeeding as the feeding method of choice for infants, provides substance abuse education and promotes immunization and other aspects of healthy living.</t>
  </si>
  <si>
    <t>NatGeolgc/GeophyDataPrsrv-IIJA</t>
  </si>
  <si>
    <t>NGGDP-IIJA</t>
  </si>
  <si>
    <t>ALN 15.814; National Geological and Geophysical Data Preservation. Federal monies to reserve and provide access to geological, geophysical, and engineering samples (and any related data) extracted from the Earth to improve the breadth of information available and to inform science and decision making now and in the future.</t>
  </si>
  <si>
    <t>IIJACmmntyWldfrDfnsGrnts-IIJA</t>
  </si>
  <si>
    <t>IIJACWDGrt</t>
  </si>
  <si>
    <t>ALN 10.720; Infrastructure Investment and Jobs Act Community Wildfire Defense Grants. Federal monies to develop a community wildfire protection plan or implement projects under a community wildfire protection plan.</t>
  </si>
  <si>
    <t>IIJA Temp Bridge Prgm - IIJA</t>
  </si>
  <si>
    <t>IIJATempBr</t>
  </si>
  <si>
    <t>ALN 10.721; Infrastructure Investment and Jobs Act Temporary Bridge Program. Federal monies to purchase temporary wood or steel bridges or mats for use over water crossings for forestry operations. States, with appropriate partners may establish a rental or loaner program and/or a cost share program.</t>
  </si>
  <si>
    <t>IIJAPrscrbdFire/FireRcvry-IIJA</t>
  </si>
  <si>
    <t>IIJA PF/FR</t>
  </si>
  <si>
    <t>ALN 10.716; Infrastructure Investment and Jobs Act Prescribed Fire/Fire Recovery. Federal monies for activities related to prescribed fire, fuels management and post fire recovery.</t>
  </si>
  <si>
    <t>IIJARestor/Revegtation-IIJA</t>
  </si>
  <si>
    <t>IIJARstRev</t>
  </si>
  <si>
    <t>ALN 10.717; Infrastructure Investment and Jobs Act Restoration/Revegetation. Federal monies to be used towards restoration and revegetation of National Forest System lands through various agreement types including Stewardship Good Neighbor, and Tribal Forestry Protection Agreements.</t>
  </si>
  <si>
    <t>SuperfdSite-SpecCoopAgrmt-IIJA</t>
  </si>
  <si>
    <t>SprFndSite</t>
  </si>
  <si>
    <t>ALN 66.802; Superfund State, Political Subdivision, and Indian Tribe Site-Specific Cooperative Agreements. Funding may be used to: (1) conduct non time critical removal actions; (2) perform site characterization activities such as preliminary assessments, site inspections, remedial investigations, feasibility studies, and remedial design activities at potential or confirmed hazardous waste sites; (3) conduct remedial actions (i.e., clean up) at uncontrolled hazardous waste sites listed on the National Priorities List (40 CFR 300); (4) support CERCLA implementation activities; (5) identify Potentially Responsible Parties (PRPs); (6) conduct settlement negotiations; (7) take enforcement actions against PRPs; and, (8) oversee PRP cleanups. Consistent with the eligible activities mentioned in this section, recipients may explore ways to support communities with potential Environmental Justice concerns. Funds may not be used for non-site-specific Core Program activities.</t>
  </si>
  <si>
    <t>Cooperatv Forestry Assist-IIJA</t>
  </si>
  <si>
    <t>CoFor-IIJA</t>
  </si>
  <si>
    <t>ALN 10.664; Cooperative Forestry Assistance. Federal monies To assist State Forester or equivalent designated state official(s) in forest stewardship programs on private, State, local, and other nonfederal forest and rural lands.</t>
  </si>
  <si>
    <t>Forest Health Protection-IIJA</t>
  </si>
  <si>
    <t>FHP-IIIJA</t>
  </si>
  <si>
    <t>ALN 10.680; Forest Health Protection. Federal monies to assist State Foresters, State Agriculture or Plant Regulatory Officials, equivalent State officials, or other official representatives, subdivisions of states, agencies, institutions (public and private), organizations (profit or nonprofit), and individuals on non-Federal lands.</t>
  </si>
  <si>
    <t>StPrvForestryCoopFireAsst-IIJA</t>
  </si>
  <si>
    <t>SPFCF-IIJA</t>
  </si>
  <si>
    <t>ALN 10.698; State &amp; Private Forestry Cooperative Fire Assistance. Federal monies for necessary expenses to plan, implement, and support the prevention, control, suppression, and prescribed use of fires on non-federal forest lands and other non-federal lands.</t>
  </si>
  <si>
    <t>Earth Mapping Rsrcs Initv-IIJA</t>
  </si>
  <si>
    <t>ErMRI-IIJA</t>
  </si>
  <si>
    <t>ALN 15.073; Earth Mapping Resources Initiative.
Federal monies to facilitate new geological and geochemical mapping activities, new geophysical data collection (and obtain associated datasets), and new mine waste research and data gathering/acquisition as part of a larger initiative to collect geophysical, geologic, and topographic data in areas of critical mineral potential across the Nation.</t>
  </si>
  <si>
    <t>13030</t>
  </si>
  <si>
    <t>GridInfrstrcDplymt&amp;Rslnce-IIJA</t>
  </si>
  <si>
    <t>GIDP IIJA</t>
  </si>
  <si>
    <t>ALN 81.254; Grid Infrastructure Deployment and Resilience. Fund established for IIJA monies used to improve electricity delivery and reliability by maintaining and investing in critical generation facilities to ensure resource adequacy and improving transmission and distribution systems to ensure all communities have access to reliable, affordable electricity.</t>
  </si>
  <si>
    <t>OFFICE OF DATA GOVERNANCE AND ANALYTICS</t>
  </si>
  <si>
    <t>DEPARTMENT OF WORKFORCE DEVELOPMENT AND ADVANCEMENT</t>
  </si>
  <si>
    <t>OFFICE OF DATA GOVERNANCE AND ANALYTICS (Per email from Bryan Duffee, agency 167 is on hold, per request while awaiting legislation) and is in the process of being set up in Cardinal FIN.</t>
  </si>
  <si>
    <t>Per Bryan Duffee, agency is in the process of being set up in Cardinal FIN.</t>
  </si>
  <si>
    <t>AMERICAN REVOLUTION 250 COMMISSION</t>
  </si>
  <si>
    <t>Claire Ivill</t>
  </si>
  <si>
    <t>VIRGINIA CANNABIS CONTROL AUTHORITY</t>
  </si>
  <si>
    <t>Name Change from Virginia Veterans Care Center to Davis &amp; McDaniel Veterans Care Center</t>
  </si>
  <si>
    <t>509</t>
  </si>
  <si>
    <t>Sandra Peterson</t>
  </si>
  <si>
    <t>DAVIS &amp; MCDANIEL VETERANS CARE CENTER</t>
  </si>
  <si>
    <t>Richard M. Whitfield</t>
  </si>
  <si>
    <t>Control Agency Change</t>
  </si>
  <si>
    <t>David M. Morrison</t>
  </si>
  <si>
    <t>Anthony Dib</t>
  </si>
  <si>
    <t xml:space="preserve">New Agency </t>
  </si>
  <si>
    <t>Alicia Diehl</t>
  </si>
  <si>
    <t>Xiaojing Wang</t>
  </si>
  <si>
    <t>Dan Hinderliter</t>
  </si>
  <si>
    <t>Hope Larson</t>
  </si>
  <si>
    <t>Andrew M. Harris</t>
  </si>
  <si>
    <t>Chase Chandler</t>
  </si>
  <si>
    <t>Lauren Katchuk</t>
  </si>
  <si>
    <t>Roberta Gargiulo</t>
  </si>
  <si>
    <t>Will Nixon</t>
  </si>
  <si>
    <t>Laura Brown</t>
  </si>
  <si>
    <t>BROWN V. BOARD OF EDUCATION SCHOLARSHIP COMMITTEE</t>
  </si>
  <si>
    <t>Jamie Patten</t>
  </si>
  <si>
    <t xml:space="preserve">DEPARTMENT OF TREASURY - TRUST FUNDS </t>
  </si>
  <si>
    <t xml:space="preserve">DEPARTMENT OF TREASURY - STATEWIDE ACTIVITIES  </t>
  </si>
  <si>
    <t>16700</t>
  </si>
  <si>
    <t>32700</t>
  </si>
  <si>
    <t>Davis &amp; McDaniel Vet Care Ctr</t>
  </si>
  <si>
    <t>DM-VCC</t>
  </si>
  <si>
    <t>American Revolution 250 Comssn</t>
  </si>
  <si>
    <t>ARC</t>
  </si>
  <si>
    <t>1360009097</t>
  </si>
  <si>
    <t>2020010710</t>
  </si>
  <si>
    <t>2040009650</t>
  </si>
  <si>
    <t>2290009650</t>
  </si>
  <si>
    <t>2620012750</t>
  </si>
  <si>
    <t>2980003260</t>
  </si>
  <si>
    <t>5010007862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</si>
</sst>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5" x14ac:knownFonts="1">
    <font>
      <sz val="11"/>
      <color theme="1"/>
      <name val="Calibri"/>
      <family val="2"/>
      <scheme val="minor"/>
    </font>
    <font>
      <b/>
      <sz val="11"/>
      <color theme="1"/>
      <name val="Calibri"/>
      <family val="2"/>
      <scheme val="minor"/>
    </font>
    <font>
      <sz val="11"/>
      <name val="Calibri Light"/>
      <family val="1"/>
      <scheme val="major"/>
    </font>
    <font>
      <sz val="11"/>
      <color theme="1"/>
      <name val="Calibri Light"/>
      <family val="1"/>
      <scheme val="major"/>
    </font>
    <font>
      <sz val="10"/>
      <name val="Arial"/>
      <family val="2"/>
    </font>
    <font>
      <b/>
      <sz val="9"/>
      <color indexed="81"/>
      <name val="Tahoma"/>
      <family val="2"/>
    </font>
    <font>
      <i/>
      <sz val="11"/>
      <name val="Calibri Light"/>
      <family val="1"/>
      <scheme val="major"/>
    </font>
    <font>
      <b/>
      <sz val="11"/>
      <name val="Calibri Light"/>
      <family val="1"/>
      <scheme val="major"/>
    </font>
    <font>
      <sz val="11"/>
      <color theme="1"/>
      <name val="Arial"/>
      <family val="2"/>
    </font>
    <font>
      <sz val="11"/>
      <color theme="1"/>
      <name val="Cambria"/>
      <family val="1"/>
    </font>
    <font>
      <b/>
      <sz val="10"/>
      <name val="Arial"/>
      <family val="2"/>
    </font>
    <font>
      <sz val="11"/>
      <name val="Calibri"/>
      <family val="2"/>
    </font>
    <font>
      <b/>
      <sz val="11"/>
      <color rgb="FFFF0000"/>
      <name val="Calibri"/>
      <family val="2"/>
    </font>
    <font>
      <sz val="11"/>
      <color theme="1"/>
      <name val="Calibri"/>
      <family val="2"/>
    </font>
    <font>
      <b/>
      <sz val="11"/>
      <color theme="1"/>
      <name val="Calibri"/>
      <family val="2"/>
    </font>
    <font>
      <b/>
      <u/>
      <sz val="11"/>
      <color theme="1"/>
      <name val="Calibri"/>
      <family val="2"/>
    </font>
    <font>
      <sz val="11"/>
      <name val="Calibri Light"/>
      <family val="2"/>
      <scheme val="major"/>
    </font>
    <font>
      <sz val="11"/>
      <color theme="1"/>
      <name val="Calibri Light"/>
      <family val="2"/>
      <scheme val="major"/>
    </font>
    <font>
      <sz val="12"/>
      <name val="Calibri Light"/>
      <family val="2"/>
      <scheme val="major"/>
    </font>
    <font>
      <b/>
      <sz val="10"/>
      <color indexed="0"/>
      <name val="Arial"/>
      <family val="2"/>
    </font>
    <font>
      <sz val="10"/>
      <color indexed="8"/>
      <name val="MS Sans Serif"/>
      <family val="2"/>
    </font>
    <font>
      <b/>
      <sz val="8"/>
      <name val="Times New Roman"/>
      <family val="1"/>
    </font>
    <font>
      <sz val="8"/>
      <name val="Times New Roman"/>
      <family val="1"/>
    </font>
    <font>
      <sz val="8"/>
      <name val="Arial"/>
      <family val="2"/>
    </font>
    <font>
      <sz val="8"/>
      <color rgb="FFFF0000"/>
      <name val="Arial"/>
      <family val="2"/>
    </font>
    <font>
      <b/>
      <sz val="8"/>
      <color indexed="8"/>
      <name val="Times New Roman"/>
      <family val="1"/>
    </font>
    <font>
      <sz val="8"/>
      <color rgb="FFFF0000"/>
      <name val="Times New Roman"/>
      <family val="1"/>
    </font>
    <font>
      <sz val="11"/>
      <color rgb="FF000000"/>
      <name val="Calibri Light"/>
      <family val="2"/>
      <scheme val="major"/>
    </font>
    <font>
      <sz val="11"/>
      <color rgb="FF222222"/>
      <name val="Calibri Light"/>
      <family val="2"/>
      <scheme val="major"/>
    </font>
    <font>
      <b/>
      <i/>
      <sz val="10"/>
      <color rgb="FFFF0000"/>
      <name val="Arial"/>
      <family val="2"/>
    </font>
    <font>
      <b/>
      <u/>
      <sz val="8"/>
      <name val="Times New Roman"/>
      <family val="1"/>
    </font>
    <font>
      <sz val="9"/>
      <color indexed="81"/>
      <name val="Tahoma"/>
      <family val="2"/>
    </font>
    <font>
      <b/>
      <sz val="10"/>
      <color indexed="0"/>
      <name val="Arial"/>
      <family val="2"/>
    </font>
    <font>
      <sz val="11"/>
      <color indexed="8"/>
      <name val="Calibri"/>
      <family val="2"/>
    </font>
    <font>
      <sz val="12"/>
      <color rgb="FFFF0000"/>
      <name val="Times New Roman"/>
      <family val="2"/>
    </font>
  </fonts>
  <fills count="13">
    <fill>
      <patternFill patternType="none"/>
    </fill>
    <fill>
      <patternFill patternType="gray125"/>
    </fill>
    <fill>
      <patternFill patternType="solid">
        <fgColor rgb="FFFF00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indexed="2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55"/>
      </patternFill>
    </fill>
    <fill>
      <patternFill patternType="solid">
        <fgColor rgb="FFC8C8C8"/>
      </patternFill>
    </fill>
  </fills>
  <borders count="18">
    <border>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double">
        <color auto="1"/>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0" fontId="4" fillId="0" borderId="0"/>
    <xf numFmtId="0" fontId="4" fillId="0" borderId="0"/>
    <xf numFmtId="0" fontId="20" fillId="0" borderId="0"/>
  </cellStyleXfs>
  <cellXfs count="116">
    <xf numFmtId="0" fontId="0" fillId="0" borderId="0" xfId="0"/>
    <xf numFmtId="0" fontId="0" fillId="0" borderId="0" xfId="0" applyAlignment="1">
      <alignment wrapText="1"/>
    </xf>
    <xf numFmtId="0" fontId="3" fillId="0" borderId="0" xfId="0" applyFont="1" applyAlignment="1">
      <alignment horizontal="center"/>
    </xf>
    <xf numFmtId="0" fontId="8" fillId="0" borderId="5" xfId="1" applyFont="1" applyBorder="1"/>
    <xf numFmtId="0" fontId="8" fillId="0" borderId="6" xfId="1" applyFont="1" applyBorder="1" applyAlignment="1">
      <alignment horizontal="center" vertical="center" wrapText="1"/>
    </xf>
    <xf numFmtId="0" fontId="0" fillId="4" borderId="2" xfId="0" applyFill="1" applyBorder="1" applyAlignment="1" applyProtection="1">
      <alignment horizontal="center"/>
      <protection locked="0"/>
    </xf>
    <xf numFmtId="0" fontId="0" fillId="4" borderId="2" xfId="0" applyFill="1" applyBorder="1" applyAlignment="1" applyProtection="1">
      <alignment horizontal="center" wrapText="1"/>
      <protection locked="0"/>
    </xf>
    <xf numFmtId="0" fontId="0" fillId="0" borderId="2" xfId="0" applyBorder="1" applyAlignment="1">
      <alignment horizontal="center"/>
    </xf>
    <xf numFmtId="0" fontId="0" fillId="0" borderId="0" xfId="0" applyProtection="1">
      <protection locked="0"/>
    </xf>
    <xf numFmtId="0" fontId="3" fillId="0" borderId="0" xfId="0" applyFont="1"/>
    <xf numFmtId="0" fontId="8" fillId="0" borderId="0" xfId="1" applyFont="1" applyAlignment="1">
      <alignment horizontal="center" vertical="center" wrapText="1"/>
    </xf>
    <xf numFmtId="0" fontId="9" fillId="0" borderId="0" xfId="0" applyFont="1"/>
    <xf numFmtId="0" fontId="10" fillId="0" borderId="0" xfId="0" applyFont="1"/>
    <xf numFmtId="0" fontId="1" fillId="0" borderId="7" xfId="0" applyFont="1" applyBorder="1" applyAlignment="1">
      <alignment vertical="top" wrapText="1"/>
    </xf>
    <xf numFmtId="0" fontId="11" fillId="0" borderId="3" xfId="0" applyFont="1" applyBorder="1" applyAlignment="1">
      <alignment vertical="top" wrapText="1"/>
    </xf>
    <xf numFmtId="0" fontId="1" fillId="0" borderId="8" xfId="0" applyFont="1" applyBorder="1" applyAlignment="1">
      <alignment vertical="top"/>
    </xf>
    <xf numFmtId="0" fontId="11" fillId="0" borderId="9" xfId="0" applyFont="1" applyBorder="1" applyAlignment="1">
      <alignment vertical="top" wrapText="1"/>
    </xf>
    <xf numFmtId="0" fontId="13" fillId="0" borderId="9" xfId="0" applyFont="1" applyBorder="1" applyAlignment="1">
      <alignment vertical="top" wrapText="1"/>
    </xf>
    <xf numFmtId="0" fontId="1" fillId="0" borderId="8" xfId="0" applyFont="1" applyBorder="1" applyAlignment="1">
      <alignment vertical="top" wrapText="1"/>
    </xf>
    <xf numFmtId="0" fontId="1" fillId="0" borderId="7" xfId="0" applyFont="1" applyBorder="1" applyAlignment="1">
      <alignment vertical="top"/>
    </xf>
    <xf numFmtId="0" fontId="13" fillId="0" borderId="3" xfId="0" applyFont="1" applyBorder="1" applyAlignment="1">
      <alignment vertical="top" wrapText="1"/>
    </xf>
    <xf numFmtId="0" fontId="13" fillId="0" borderId="0" xfId="0" applyFont="1"/>
    <xf numFmtId="49" fontId="13" fillId="0" borderId="0" xfId="0" applyNumberFormat="1" applyFont="1"/>
    <xf numFmtId="49" fontId="2" fillId="3" borderId="4" xfId="0" applyNumberFormat="1" applyFont="1" applyFill="1" applyBorder="1" applyAlignment="1" applyProtection="1">
      <alignment horizontal="center" vertical="center" wrapText="1"/>
      <protection locked="0"/>
    </xf>
    <xf numFmtId="49" fontId="2" fillId="0" borderId="10"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1" xfId="0" applyNumberFormat="1" applyFont="1" applyBorder="1" applyAlignment="1">
      <alignment horizontal="center" wrapText="1"/>
    </xf>
    <xf numFmtId="49" fontId="2" fillId="0" borderId="11" xfId="0" applyNumberFormat="1" applyFont="1" applyBorder="1" applyAlignment="1">
      <alignment horizontal="left" wrapText="1"/>
    </xf>
    <xf numFmtId="49" fontId="2" fillId="0" borderId="12" xfId="0" applyNumberFormat="1" applyFont="1" applyBorder="1" applyAlignment="1">
      <alignment horizontal="left" wrapText="1"/>
    </xf>
    <xf numFmtId="49" fontId="2" fillId="0" borderId="2" xfId="0" applyNumberFormat="1" applyFont="1" applyBorder="1" applyAlignment="1">
      <alignment horizontal="center" wrapText="1"/>
    </xf>
    <xf numFmtId="49" fontId="2" fillId="0" borderId="3" xfId="0" applyNumberFormat="1" applyFont="1" applyBorder="1" applyAlignment="1">
      <alignment horizontal="center" wrapText="1"/>
    </xf>
    <xf numFmtId="49" fontId="16" fillId="0" borderId="3" xfId="0" applyNumberFormat="1" applyFont="1" applyBorder="1" applyAlignment="1">
      <alignment horizontal="left" wrapText="1"/>
    </xf>
    <xf numFmtId="49" fontId="3" fillId="0" borderId="2" xfId="0" applyNumberFormat="1" applyFont="1" applyBorder="1" applyAlignment="1">
      <alignment horizontal="center" wrapText="1"/>
    </xf>
    <xf numFmtId="49" fontId="3" fillId="0" borderId="0" xfId="0" applyNumberFormat="1" applyFont="1"/>
    <xf numFmtId="49" fontId="3" fillId="0" borderId="0" xfId="0" applyNumberFormat="1" applyFont="1" applyAlignment="1">
      <alignment horizontal="left"/>
    </xf>
    <xf numFmtId="49" fontId="17" fillId="0" borderId="0" xfId="0" applyNumberFormat="1" applyFont="1" applyAlignment="1">
      <alignment horizontal="left"/>
    </xf>
    <xf numFmtId="49" fontId="17" fillId="0" borderId="0" xfId="0" applyNumberFormat="1" applyFont="1"/>
    <xf numFmtId="0" fontId="17" fillId="0" borderId="0" xfId="0" applyFont="1" applyAlignment="1">
      <alignment horizontal="left"/>
    </xf>
    <xf numFmtId="0" fontId="17" fillId="0" borderId="0" xfId="0" applyFont="1"/>
    <xf numFmtId="0" fontId="3" fillId="0" borderId="0" xfId="0" applyFont="1" applyAlignment="1">
      <alignment horizontal="left"/>
    </xf>
    <xf numFmtId="49" fontId="16" fillId="0" borderId="0" xfId="2" applyNumberFormat="1" applyFont="1"/>
    <xf numFmtId="49" fontId="16" fillId="0" borderId="0" xfId="2" applyNumberFormat="1" applyFont="1" applyAlignment="1">
      <alignment horizontal="left"/>
    </xf>
    <xf numFmtId="49" fontId="17" fillId="0" borderId="0" xfId="0" applyNumberFormat="1" applyFont="1" applyAlignment="1">
      <alignment horizontal="left" wrapText="1"/>
    </xf>
    <xf numFmtId="49" fontId="18" fillId="0" borderId="0" xfId="2" applyNumberFormat="1" applyFont="1"/>
    <xf numFmtId="49" fontId="18" fillId="0" borderId="0" xfId="2" applyNumberFormat="1" applyFont="1" applyAlignment="1">
      <alignment horizontal="left"/>
    </xf>
    <xf numFmtId="49" fontId="0" fillId="0" borderId="13" xfId="0" applyNumberFormat="1" applyBorder="1"/>
    <xf numFmtId="49" fontId="0" fillId="0" borderId="0" xfId="0" applyNumberFormat="1"/>
    <xf numFmtId="14" fontId="0" fillId="0" borderId="0" xfId="0" applyNumberFormat="1"/>
    <xf numFmtId="49" fontId="4" fillId="0" borderId="15" xfId="1" applyNumberFormat="1" applyBorder="1"/>
    <xf numFmtId="0" fontId="4" fillId="0" borderId="16" xfId="1" applyBorder="1"/>
    <xf numFmtId="49" fontId="0" fillId="5" borderId="0" xfId="0" applyNumberFormat="1" applyFill="1"/>
    <xf numFmtId="49" fontId="22" fillId="0" borderId="2" xfId="0" applyNumberFormat="1" applyFont="1" applyBorder="1" applyAlignment="1">
      <alignment horizontal="center"/>
    </xf>
    <xf numFmtId="49" fontId="22" fillId="0" borderId="2" xfId="0" applyNumberFormat="1" applyFont="1" applyBorder="1"/>
    <xf numFmtId="49" fontId="23" fillId="0" borderId="0" xfId="0" applyNumberFormat="1" applyFont="1"/>
    <xf numFmtId="49" fontId="23" fillId="0" borderId="0" xfId="0" applyNumberFormat="1" applyFont="1" applyAlignment="1">
      <alignment horizontal="left"/>
    </xf>
    <xf numFmtId="49" fontId="25" fillId="0" borderId="2" xfId="3" applyNumberFormat="1" applyFont="1" applyBorder="1" applyAlignment="1">
      <alignment horizontal="center" vertical="center" wrapText="1"/>
    </xf>
    <xf numFmtId="49" fontId="25" fillId="7" borderId="2" xfId="3" applyNumberFormat="1" applyFont="1" applyFill="1" applyBorder="1" applyAlignment="1">
      <alignment horizontal="center" vertical="center" wrapText="1"/>
    </xf>
    <xf numFmtId="49" fontId="25" fillId="6" borderId="2" xfId="3" applyNumberFormat="1" applyFont="1" applyFill="1" applyBorder="1" applyAlignment="1">
      <alignment horizontal="center" vertical="center"/>
    </xf>
    <xf numFmtId="49" fontId="21" fillId="6" borderId="2" xfId="0" applyNumberFormat="1" applyFont="1" applyFill="1" applyBorder="1" applyAlignment="1">
      <alignment horizontal="center" vertical="center" wrapText="1"/>
    </xf>
    <xf numFmtId="49" fontId="21" fillId="7" borderId="2" xfId="0" applyNumberFormat="1" applyFont="1" applyFill="1" applyBorder="1" applyAlignment="1">
      <alignment horizontal="center" vertical="center" wrapText="1"/>
    </xf>
    <xf numFmtId="49" fontId="21" fillId="6" borderId="2" xfId="0" applyNumberFormat="1" applyFont="1" applyFill="1" applyBorder="1" applyAlignment="1">
      <alignment horizontal="center" vertical="center"/>
    </xf>
    <xf numFmtId="49" fontId="10" fillId="0" borderId="0" xfId="0" applyNumberFormat="1" applyFont="1" applyAlignment="1">
      <alignment horizontal="left"/>
    </xf>
    <xf numFmtId="49" fontId="21" fillId="0" borderId="0" xfId="0" applyNumberFormat="1" applyFont="1"/>
    <xf numFmtId="49" fontId="26" fillId="0" borderId="0" xfId="0" applyNumberFormat="1" applyFont="1"/>
    <xf numFmtId="49" fontId="22" fillId="0" borderId="0" xfId="0" applyNumberFormat="1" applyFont="1" applyAlignment="1">
      <alignment horizontal="left"/>
    </xf>
    <xf numFmtId="49" fontId="22" fillId="0" borderId="2" xfId="0" applyNumberFormat="1" applyFont="1" applyBorder="1" applyAlignment="1">
      <alignment wrapText="1"/>
    </xf>
    <xf numFmtId="49" fontId="24" fillId="0" borderId="0" xfId="0" applyNumberFormat="1" applyFont="1"/>
    <xf numFmtId="49" fontId="26" fillId="0" borderId="0" xfId="0" applyNumberFormat="1" applyFont="1" applyAlignment="1">
      <alignment wrapText="1"/>
    </xf>
    <xf numFmtId="49" fontId="22" fillId="0" borderId="0" xfId="0" applyNumberFormat="1" applyFont="1" applyAlignment="1">
      <alignment horizontal="right"/>
    </xf>
    <xf numFmtId="49" fontId="22" fillId="0" borderId="0" xfId="0" applyNumberFormat="1" applyFont="1" applyAlignment="1">
      <alignment wrapText="1"/>
    </xf>
    <xf numFmtId="49" fontId="22" fillId="0" borderId="0" xfId="0" applyNumberFormat="1" applyFont="1"/>
    <xf numFmtId="49" fontId="24" fillId="0" borderId="0" xfId="0" applyNumberFormat="1" applyFont="1" applyAlignment="1">
      <alignment wrapText="1"/>
    </xf>
    <xf numFmtId="49" fontId="22" fillId="0" borderId="2" xfId="0" quotePrefix="1" applyNumberFormat="1" applyFont="1" applyBorder="1" applyAlignment="1">
      <alignment horizontal="center"/>
    </xf>
    <xf numFmtId="0" fontId="4" fillId="0" borderId="0" xfId="1"/>
    <xf numFmtId="49" fontId="2" fillId="3" borderId="17" xfId="0" applyNumberFormat="1" applyFont="1" applyFill="1" applyBorder="1" applyAlignment="1" applyProtection="1">
      <alignment horizontal="center" vertical="center" wrapText="1"/>
      <protection locked="0"/>
    </xf>
    <xf numFmtId="49" fontId="2" fillId="2" borderId="17" xfId="0" applyNumberFormat="1" applyFont="1" applyFill="1" applyBorder="1" applyAlignment="1" applyProtection="1">
      <alignment horizontal="center" wrapText="1"/>
      <protection locked="0"/>
    </xf>
    <xf numFmtId="49" fontId="3" fillId="2" borderId="17" xfId="0" applyNumberFormat="1" applyFont="1" applyFill="1" applyBorder="1" applyAlignment="1" applyProtection="1">
      <alignment horizontal="center" wrapText="1"/>
      <protection locked="0"/>
    </xf>
    <xf numFmtId="0" fontId="13" fillId="0" borderId="0" xfId="0" applyFont="1" applyAlignment="1">
      <alignment horizontal="left"/>
    </xf>
    <xf numFmtId="0" fontId="0" fillId="8" borderId="0" xfId="0" applyFill="1" applyAlignment="1">
      <alignment horizontal="left"/>
    </xf>
    <xf numFmtId="0" fontId="0" fillId="2" borderId="0" xfId="0" applyFill="1" applyAlignment="1">
      <alignment horizontal="left"/>
    </xf>
    <xf numFmtId="0" fontId="0" fillId="0" borderId="0" xfId="0" applyAlignment="1">
      <alignment horizontal="left"/>
    </xf>
    <xf numFmtId="0" fontId="17" fillId="0" borderId="0" xfId="0" applyFont="1" applyAlignment="1">
      <alignment horizontal="center"/>
    </xf>
    <xf numFmtId="0" fontId="17" fillId="0" borderId="0" xfId="0" applyFont="1" applyAlignment="1">
      <alignment horizontal="center" wrapText="1"/>
    </xf>
    <xf numFmtId="0" fontId="3" fillId="0" borderId="2" xfId="0" applyFont="1" applyBorder="1"/>
    <xf numFmtId="0" fontId="17" fillId="0" borderId="0" xfId="0" applyFont="1" applyAlignment="1">
      <alignment horizontal="left" wrapText="1"/>
    </xf>
    <xf numFmtId="0" fontId="3" fillId="0" borderId="0" xfId="0" applyFont="1" applyAlignment="1">
      <alignment wrapText="1"/>
    </xf>
    <xf numFmtId="0" fontId="27" fillId="0" borderId="0" xfId="0" applyFont="1" applyAlignment="1">
      <alignment wrapText="1"/>
    </xf>
    <xf numFmtId="49" fontId="28" fillId="0" borderId="0" xfId="0" applyNumberFormat="1" applyFont="1" applyAlignment="1">
      <alignment horizontal="left" wrapText="1"/>
    </xf>
    <xf numFmtId="0" fontId="29" fillId="0" borderId="0" xfId="0" applyFont="1"/>
    <xf numFmtId="49" fontId="30" fillId="0" borderId="0" xfId="0" applyNumberFormat="1" applyFont="1" applyAlignment="1">
      <alignment horizontal="left"/>
    </xf>
    <xf numFmtId="49" fontId="22" fillId="9" borderId="2" xfId="0" applyNumberFormat="1" applyFont="1" applyFill="1" applyBorder="1" applyAlignment="1">
      <alignment horizontal="center"/>
    </xf>
    <xf numFmtId="49" fontId="22" fillId="9" borderId="2" xfId="0" applyNumberFormat="1" applyFont="1" applyFill="1" applyBorder="1"/>
    <xf numFmtId="0" fontId="19" fillId="10" borderId="0" xfId="0" applyFont="1" applyFill="1"/>
    <xf numFmtId="0" fontId="4" fillId="11" borderId="0" xfId="0" applyFont="1" applyFill="1"/>
    <xf numFmtId="0" fontId="19" fillId="12" borderId="14" xfId="0" applyFont="1" applyFill="1" applyBorder="1"/>
    <xf numFmtId="0" fontId="32" fillId="12" borderId="14" xfId="0" applyFont="1" applyFill="1" applyBorder="1"/>
    <xf numFmtId="0" fontId="33" fillId="0" borderId="0" xfId="0" applyFont="1"/>
    <xf numFmtId="14" fontId="33" fillId="0" borderId="0" xfId="0" applyNumberFormat="1" applyFont="1"/>
    <xf numFmtId="0" fontId="33" fillId="0" borderId="0" xfId="0" applyFont="1" applyAlignment="1">
      <alignment wrapText="1"/>
    </xf>
    <xf numFmtId="49" fontId="24" fillId="0" borderId="0" xfId="0" applyNumberFormat="1" applyFont="1" applyAlignment="1">
      <alignment horizontal="left" wrapText="1"/>
    </xf>
    <xf numFmtId="49" fontId="34" fillId="0" borderId="0" xfId="0" applyNumberFormat="1" applyFont="1"/>
    <xf numFmtId="0" fontId="22" fillId="0" borderId="2" xfId="0" applyFont="1" applyBorder="1" applyAlignment="1">
      <alignment horizontal="right"/>
    </xf>
    <xf numFmtId="49" fontId="23" fillId="0" borderId="2" xfId="0" applyNumberFormat="1" applyFont="1" applyBorder="1" applyAlignment="1">
      <alignment wrapText="1"/>
    </xf>
    <xf numFmtId="49" fontId="34" fillId="0" borderId="0" xfId="0" applyNumberFormat="1" applyFont="1" applyAlignment="1">
      <alignment wrapText="1"/>
    </xf>
    <xf numFmtId="0" fontId="22" fillId="9" borderId="2" xfId="0" applyFont="1" applyFill="1" applyBorder="1" applyAlignment="1">
      <alignment horizontal="right"/>
    </xf>
    <xf numFmtId="49" fontId="22" fillId="9" borderId="2" xfId="0" applyNumberFormat="1" applyFont="1" applyFill="1" applyBorder="1" applyAlignment="1">
      <alignment wrapText="1"/>
    </xf>
    <xf numFmtId="0" fontId="22" fillId="0" borderId="2" xfId="0" applyFont="1" applyBorder="1" applyAlignment="1">
      <alignment horizontal="center"/>
    </xf>
    <xf numFmtId="0" fontId="22" fillId="9" borderId="2" xfId="0" applyFont="1" applyFill="1" applyBorder="1" applyAlignment="1">
      <alignment horizontal="center"/>
    </xf>
    <xf numFmtId="49" fontId="24" fillId="9" borderId="0" xfId="0" applyNumberFormat="1" applyFont="1" applyFill="1" applyAlignment="1">
      <alignment wrapText="1"/>
    </xf>
    <xf numFmtId="49" fontId="22" fillId="0" borderId="0" xfId="0" applyNumberFormat="1" applyFont="1" applyAlignment="1">
      <alignment horizontal="center"/>
    </xf>
    <xf numFmtId="0" fontId="22" fillId="0" borderId="0" xfId="0" applyFont="1" applyAlignment="1">
      <alignment horizontal="right"/>
    </xf>
    <xf numFmtId="49" fontId="22" fillId="2" borderId="2" xfId="0" applyNumberFormat="1" applyFont="1" applyFill="1" applyBorder="1"/>
    <xf numFmtId="0" fontId="0" fillId="0" borderId="0" xfId="0" applyAlignment="1" applyProtection="1">
      <alignment horizontal="center" wrapText="1"/>
      <protection locked="0"/>
    </xf>
    <xf numFmtId="0" fontId="0" fillId="0" borderId="0" xfId="0" applyAlignment="1" applyProtection="1">
      <alignment horizontal="center"/>
      <protection locked="0"/>
    </xf>
    <xf numFmtId="0" fontId="0" fillId="0" borderId="0" xfId="0" applyAlignment="1">
      <alignment horizontal="center"/>
    </xf>
    <xf numFmtId="0" fontId="9" fillId="0" borderId="0" xfId="0" applyFont="1" applyAlignment="1">
      <alignment horizontal="left"/>
    </xf>
  </cellXfs>
  <cellStyles count="4">
    <cellStyle name="Normal" xfId="0" builtinId="0"/>
    <cellStyle name="Normal 10 2 2" xfId="2" xr:uid="{00000000-0005-0000-0000-000001000000}"/>
    <cellStyle name="Normal 2" xfId="1" xr:uid="{00000000-0005-0000-0000-000002000000}"/>
    <cellStyle name="Normal_VLOOKUP" xfId="3" xr:uid="{00000000-0005-0000-0000-000003000000}"/>
  </cellStyles>
  <dxfs count="6">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1" defaultTableStyle="TableStyleMedium2" defaultPivotStyle="PivotStyleLight16">
    <tableStyle name="Invisible" pivot="0" table="0" count="0" xr9:uid="{D1FC7DDE-7C8F-4FA9-B1AC-52C981BAF37B}"/>
  </tableStyles>
  <colors>
    <mruColors>
      <color rgb="FFFFFFCC"/>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Q:\Tables\Table%20A-working%20file%20do%20not%20use%20for%20year-end\FY%202024\Lookup%20Tables\Table%20A%20as%20of%20March%202024.xlsx" TargetMode="External"/><Relationship Id="rId1" Type="http://schemas.openxmlformats.org/officeDocument/2006/relationships/externalLinkPath" Target="file:///Q:\Tables\Table%20A-working%20file%20do%20not%20use%20for%20year-end\FY%202024\Lookup%20Tables\Table%20A%20as%20of%20March%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A as of March 2024"/>
      <sheetName val="VAC as of March 2024"/>
      <sheetName val="Higher Ed AC-500 March 2024"/>
      <sheetName val="MCI Class H"/>
      <sheetName val="Table B"/>
      <sheetName val="Table E"/>
      <sheetName val="Business Unit Lookup"/>
      <sheetName val="Fund Lookup"/>
      <sheetName val="Func AC MCI Lookup"/>
    </sheetNames>
    <sheetDataSet>
      <sheetData sheetId="0"/>
      <sheetData sheetId="1">
        <row r="1">
          <cell r="A1" t="str">
            <v xml:space="preserve"> (TEXT)
 Bus unit/fund</v>
          </cell>
          <cell r="B1" t="str">
            <v xml:space="preserve"> (TEXT)</v>
          </cell>
          <cell r="C1" t="str">
            <v xml:space="preserve">(TEXT) </v>
          </cell>
          <cell r="D1" t="str">
            <v xml:space="preserve"> (NUMERIC)</v>
          </cell>
          <cell r="E1" t="str">
            <v xml:space="preserve"> (NUMERIC) Bus Unit</v>
          </cell>
          <cell r="F1" t="str">
            <v xml:space="preserve"> (NUMERIC) Fund</v>
          </cell>
          <cell r="G1" t="str">
            <v>Business Unit Name</v>
          </cell>
          <cell r="H1" t="str">
            <v>Fund Name</v>
          </cell>
          <cell r="I1" t="str">
            <v>ACFR Class</v>
          </cell>
          <cell r="J1" t="str">
            <v>ACFR Title</v>
          </cell>
          <cell r="K1" t="str">
            <v>Various ACFR Class</v>
          </cell>
        </row>
        <row r="2">
          <cell r="A2" t="str">
            <v>1010002004</v>
          </cell>
          <cell r="B2" t="str">
            <v>10100</v>
          </cell>
          <cell r="C2" t="str">
            <v>02004</v>
          </cell>
          <cell r="D2" t="str">
            <v>101002004</v>
          </cell>
          <cell r="E2">
            <v>10100</v>
          </cell>
          <cell r="F2">
            <v>2004</v>
          </cell>
          <cell r="G2" t="str">
            <v>House of Delegates</v>
          </cell>
          <cell r="H2" t="str">
            <v>Comm on Civics Education Fund</v>
          </cell>
          <cell r="I2" t="str">
            <v>105</v>
          </cell>
          <cell r="J2" t="str">
            <v>Special Revenue-Other</v>
          </cell>
          <cell r="K2" t="str">
            <v>Yes</v>
          </cell>
        </row>
        <row r="3">
          <cell r="A3" t="str">
            <v>1110002095</v>
          </cell>
          <cell r="B3" t="str">
            <v>11100</v>
          </cell>
          <cell r="C3" t="str">
            <v>02095</v>
          </cell>
          <cell r="D3" t="str">
            <v>111002095</v>
          </cell>
          <cell r="E3">
            <v>11100</v>
          </cell>
          <cell r="F3">
            <v>2095</v>
          </cell>
          <cell r="G3" t="str">
            <v>Supreme Court</v>
          </cell>
          <cell r="H3" t="str">
            <v>Opioid Abatement Fund</v>
          </cell>
          <cell r="I3" t="str">
            <v>115</v>
          </cell>
          <cell r="J3" t="str">
            <v>Special Revenue-Health and Social Servic</v>
          </cell>
          <cell r="K3" t="str">
            <v>Yes</v>
          </cell>
        </row>
        <row r="4">
          <cell r="A4" t="str">
            <v>1130009068</v>
          </cell>
          <cell r="B4" t="str">
            <v>11300</v>
          </cell>
          <cell r="C4" t="str">
            <v>09068</v>
          </cell>
          <cell r="D4" t="str">
            <v>113009068</v>
          </cell>
          <cell r="E4">
            <v>11300</v>
          </cell>
          <cell r="F4">
            <v>9068</v>
          </cell>
          <cell r="G4" t="str">
            <v>Circuit Courts</v>
          </cell>
          <cell r="H4" t="str">
            <v>Sealing Fee Fund</v>
          </cell>
          <cell r="I4" t="str">
            <v>105</v>
          </cell>
          <cell r="J4" t="str">
            <v>Special Revenue-Other</v>
          </cell>
          <cell r="K4" t="str">
            <v>Yes</v>
          </cell>
        </row>
        <row r="5">
          <cell r="A5" t="str">
            <v>1210009048</v>
          </cell>
          <cell r="B5" t="str">
            <v>12100</v>
          </cell>
          <cell r="C5" t="str">
            <v>09048</v>
          </cell>
          <cell r="D5" t="str">
            <v>121009048</v>
          </cell>
          <cell r="E5">
            <v>12100</v>
          </cell>
          <cell r="F5">
            <v>9048</v>
          </cell>
          <cell r="G5" t="str">
            <v>Office of the Governor</v>
          </cell>
          <cell r="H5" t="str">
            <v>Children's Advocacy Fund</v>
          </cell>
          <cell r="I5" t="str">
            <v>105</v>
          </cell>
          <cell r="J5" t="str">
            <v>Special Revenue-Other</v>
          </cell>
          <cell r="K5" t="str">
            <v>Yes</v>
          </cell>
        </row>
        <row r="6">
          <cell r="A6" t="str">
            <v>1230009166</v>
          </cell>
          <cell r="B6" t="str">
            <v>12300</v>
          </cell>
          <cell r="C6" t="str">
            <v>09166</v>
          </cell>
          <cell r="D6" t="str">
            <v>123009166</v>
          </cell>
          <cell r="E6">
            <v>12300</v>
          </cell>
          <cell r="F6">
            <v>9166</v>
          </cell>
          <cell r="G6" t="str">
            <v>Department of Military Affairs</v>
          </cell>
          <cell r="H6" t="str">
            <v>VA Military Family Relief Fund</v>
          </cell>
          <cell r="I6" t="str">
            <v>100</v>
          </cell>
          <cell r="J6" t="str">
            <v>General</v>
          </cell>
          <cell r="K6" t="str">
            <v>Yes</v>
          </cell>
        </row>
        <row r="7">
          <cell r="A7" t="str">
            <v>1270009027</v>
          </cell>
          <cell r="B7" t="str">
            <v>12700</v>
          </cell>
          <cell r="C7" t="str">
            <v>09027</v>
          </cell>
          <cell r="D7" t="str">
            <v>127009027</v>
          </cell>
          <cell r="E7">
            <v>12700</v>
          </cell>
          <cell r="F7">
            <v>9027</v>
          </cell>
          <cell r="G7" t="str">
            <v>Dept of Emergency Management</v>
          </cell>
          <cell r="H7" t="str">
            <v>EmrgncyShltrsUpgAsstncGrntFnd</v>
          </cell>
          <cell r="I7" t="str">
            <v>100</v>
          </cell>
          <cell r="J7" t="str">
            <v>General</v>
          </cell>
          <cell r="K7" t="str">
            <v>Yes</v>
          </cell>
        </row>
        <row r="8">
          <cell r="A8" t="str">
            <v>1270009051</v>
          </cell>
          <cell r="B8" t="str">
            <v>12700</v>
          </cell>
          <cell r="C8" t="str">
            <v>09051</v>
          </cell>
          <cell r="D8" t="str">
            <v>127009051</v>
          </cell>
          <cell r="E8">
            <v>12700</v>
          </cell>
          <cell r="F8">
            <v>9051</v>
          </cell>
          <cell r="G8" t="str">
            <v>Dept of Emergency Management</v>
          </cell>
          <cell r="H8" t="str">
            <v>GIS Fund</v>
          </cell>
          <cell r="I8" t="str">
            <v>105</v>
          </cell>
          <cell r="J8" t="str">
            <v>Special Revenue-Other</v>
          </cell>
          <cell r="K8" t="str">
            <v>Yes</v>
          </cell>
        </row>
        <row r="9">
          <cell r="A9" t="str">
            <v>1360009051</v>
          </cell>
          <cell r="B9" t="str">
            <v>13600</v>
          </cell>
          <cell r="C9" t="str">
            <v>09051</v>
          </cell>
          <cell r="D9" t="str">
            <v>136009051</v>
          </cell>
          <cell r="E9">
            <v>13600</v>
          </cell>
          <cell r="F9">
            <v>9051</v>
          </cell>
          <cell r="G9" t="str">
            <v>VA Information Tech Agency</v>
          </cell>
          <cell r="H9" t="str">
            <v>GIS Fund</v>
          </cell>
          <cell r="I9" t="str">
            <v>105</v>
          </cell>
          <cell r="J9" t="str">
            <v>Special Revenue-Other</v>
          </cell>
          <cell r="K9" t="str">
            <v>Yes</v>
          </cell>
        </row>
        <row r="10">
          <cell r="A10" t="str">
            <v>1400002095</v>
          </cell>
          <cell r="B10" t="str">
            <v>14000</v>
          </cell>
          <cell r="C10" t="str">
            <v>02095</v>
          </cell>
          <cell r="D10" t="str">
            <v>140002095</v>
          </cell>
          <cell r="E10">
            <v>14000</v>
          </cell>
          <cell r="F10">
            <v>2095</v>
          </cell>
          <cell r="G10" t="str">
            <v>Dept of Criminal Justice Svcs</v>
          </cell>
          <cell r="H10" t="str">
            <v>Opioid Abatement Fund</v>
          </cell>
          <cell r="I10" t="str">
            <v>115</v>
          </cell>
          <cell r="J10" t="str">
            <v>Special Revenue-Health and Social Servic</v>
          </cell>
          <cell r="K10" t="str">
            <v>Yes</v>
          </cell>
        </row>
        <row r="11">
          <cell r="A11" t="str">
            <v>1400002850</v>
          </cell>
          <cell r="B11" t="str">
            <v>14000</v>
          </cell>
          <cell r="C11" t="str">
            <v>02850</v>
          </cell>
          <cell r="D11" t="str">
            <v>140002850</v>
          </cell>
          <cell r="E11">
            <v>14000</v>
          </cell>
          <cell r="F11">
            <v>2850</v>
          </cell>
          <cell r="G11" t="str">
            <v>Dept of Criminal Justice Svcs</v>
          </cell>
          <cell r="H11" t="str">
            <v>VA Firearm Vlnc Int &amp; Prev Fd</v>
          </cell>
          <cell r="I11" t="str">
            <v>100</v>
          </cell>
          <cell r="J11" t="str">
            <v>General</v>
          </cell>
          <cell r="K11" t="str">
            <v>Yes</v>
          </cell>
        </row>
        <row r="12">
          <cell r="A12" t="str">
            <v>1400009049</v>
          </cell>
          <cell r="B12" t="str">
            <v>14000</v>
          </cell>
          <cell r="C12" t="str">
            <v>09049</v>
          </cell>
          <cell r="D12" t="str">
            <v>140009049</v>
          </cell>
          <cell r="E12">
            <v>14000</v>
          </cell>
          <cell r="F12">
            <v>9049</v>
          </cell>
          <cell r="G12" t="str">
            <v>Dept of Criminal Justice Svcs</v>
          </cell>
          <cell r="H12" t="str">
            <v>Body-Worn Camera System Fund</v>
          </cell>
          <cell r="I12" t="str">
            <v>100</v>
          </cell>
          <cell r="J12" t="str">
            <v>General</v>
          </cell>
          <cell r="K12" t="str">
            <v>Yes</v>
          </cell>
        </row>
        <row r="13">
          <cell r="A13" t="str">
            <v>1400009660</v>
          </cell>
          <cell r="B13" t="str">
            <v>14000</v>
          </cell>
          <cell r="C13" t="str">
            <v>09660</v>
          </cell>
          <cell r="D13" t="str">
            <v>140009660</v>
          </cell>
          <cell r="E13">
            <v>14000</v>
          </cell>
          <cell r="F13">
            <v>9660</v>
          </cell>
          <cell r="G13" t="str">
            <v>Dept of Criminal Justice Svcs</v>
          </cell>
          <cell r="H13" t="str">
            <v>Intrnet Crimes Against Childrn</v>
          </cell>
          <cell r="I13" t="str">
            <v>105</v>
          </cell>
          <cell r="J13" t="str">
            <v>Special Revenue-Other</v>
          </cell>
          <cell r="K13" t="str">
            <v>Yes</v>
          </cell>
        </row>
        <row r="14">
          <cell r="A14" t="str">
            <v>1410002095</v>
          </cell>
          <cell r="B14" t="str">
            <v>14100</v>
          </cell>
          <cell r="C14" t="str">
            <v>02095</v>
          </cell>
          <cell r="D14" t="str">
            <v>141002095</v>
          </cell>
          <cell r="E14">
            <v>14100</v>
          </cell>
          <cell r="F14">
            <v>2095</v>
          </cell>
          <cell r="G14" t="str">
            <v>Attorney General &amp; Dept of Law</v>
          </cell>
          <cell r="H14" t="str">
            <v>Opioid Abatement Fund</v>
          </cell>
          <cell r="I14" t="str">
            <v>115</v>
          </cell>
          <cell r="J14" t="str">
            <v>Special Revenue-Health and Social Servic</v>
          </cell>
          <cell r="K14" t="str">
            <v>Yes</v>
          </cell>
        </row>
        <row r="15">
          <cell r="A15" t="str">
            <v>1410002141</v>
          </cell>
          <cell r="B15" t="str">
            <v>14100</v>
          </cell>
          <cell r="C15" t="str">
            <v>02141</v>
          </cell>
          <cell r="D15" t="str">
            <v>141002141</v>
          </cell>
          <cell r="E15">
            <v>14100</v>
          </cell>
          <cell r="F15">
            <v>2141</v>
          </cell>
          <cell r="G15" t="str">
            <v>Attorney General &amp; Dept of Law</v>
          </cell>
          <cell r="H15" t="str">
            <v>OAG Special Revenue Fund</v>
          </cell>
          <cell r="I15" t="str">
            <v>100</v>
          </cell>
          <cell r="J15" t="str">
            <v>General</v>
          </cell>
          <cell r="K15" t="str">
            <v>Yes</v>
          </cell>
        </row>
        <row r="16">
          <cell r="A16" t="str">
            <v>1410007141</v>
          </cell>
          <cell r="B16" t="str">
            <v>14100</v>
          </cell>
          <cell r="C16" t="str">
            <v>07141</v>
          </cell>
          <cell r="D16" t="str">
            <v>141007141</v>
          </cell>
          <cell r="E16">
            <v>14100</v>
          </cell>
          <cell r="F16">
            <v>7141</v>
          </cell>
          <cell r="G16" t="str">
            <v>Attorney General &amp; Dept of Law</v>
          </cell>
          <cell r="H16" t="str">
            <v>Trust And Agency-OAG</v>
          </cell>
          <cell r="I16" t="str">
            <v>420</v>
          </cell>
          <cell r="J16" t="str">
            <v>Private-Purpose-Legal Settlement</v>
          </cell>
          <cell r="K16" t="str">
            <v>Yes</v>
          </cell>
        </row>
        <row r="17">
          <cell r="A17" t="str">
            <v>1410009097</v>
          </cell>
          <cell r="B17" t="str">
            <v>14100</v>
          </cell>
          <cell r="C17" t="str">
            <v>09097</v>
          </cell>
          <cell r="D17" t="str">
            <v>141009097</v>
          </cell>
          <cell r="E17">
            <v>14100</v>
          </cell>
          <cell r="F17">
            <v>9097</v>
          </cell>
          <cell r="G17" t="str">
            <v>Attorney General &amp; Dept of Law</v>
          </cell>
          <cell r="H17" t="str">
            <v>Cmwlth Opioid Abtmnt&amp;Remediatn</v>
          </cell>
          <cell r="I17" t="str">
            <v>115</v>
          </cell>
          <cell r="J17" t="str">
            <v>Special Revenue-Health and Social Servic</v>
          </cell>
          <cell r="K17" t="str">
            <v>Yes</v>
          </cell>
        </row>
        <row r="18">
          <cell r="A18" t="str">
            <v>1490007420</v>
          </cell>
          <cell r="B18" t="str">
            <v>14900</v>
          </cell>
          <cell r="C18" t="str">
            <v>07420</v>
          </cell>
          <cell r="D18" t="str">
            <v>149007420</v>
          </cell>
          <cell r="E18">
            <v>14900</v>
          </cell>
          <cell r="F18">
            <v>7420</v>
          </cell>
          <cell r="G18" t="str">
            <v>Admin of Health Insurance</v>
          </cell>
          <cell r="H18" t="str">
            <v>LOD Death &amp; Hlth Benefits Trst</v>
          </cell>
          <cell r="I18" t="str">
            <v>360</v>
          </cell>
          <cell r="J18" t="str">
            <v>Internal Service-Line of Duty Insurance</v>
          </cell>
          <cell r="K18" t="str">
            <v>Yes</v>
          </cell>
        </row>
        <row r="19">
          <cell r="A19" t="str">
            <v>1520007152</v>
          </cell>
          <cell r="B19" t="str">
            <v>15200</v>
          </cell>
          <cell r="C19" t="str">
            <v>07152</v>
          </cell>
          <cell r="D19" t="str">
            <v>152007152</v>
          </cell>
          <cell r="E19">
            <v>15200</v>
          </cell>
          <cell r="F19">
            <v>7152</v>
          </cell>
          <cell r="G19" t="str">
            <v>Department of the Treasury</v>
          </cell>
          <cell r="H19" t="str">
            <v>Trust And Agency-TD</v>
          </cell>
          <cell r="I19" t="str">
            <v>304</v>
          </cell>
          <cell r="J19" t="str">
            <v>Enterprise-Risk Management</v>
          </cell>
          <cell r="K19" t="str">
            <v>Yes</v>
          </cell>
        </row>
        <row r="20">
          <cell r="A20" t="str">
            <v>1540002120</v>
          </cell>
          <cell r="B20" t="str">
            <v>15400</v>
          </cell>
          <cell r="C20" t="str">
            <v>02120</v>
          </cell>
          <cell r="D20" t="str">
            <v>154002120</v>
          </cell>
          <cell r="E20">
            <v>15400</v>
          </cell>
          <cell r="F20">
            <v>2120</v>
          </cell>
          <cell r="G20" t="str">
            <v>Department of Motor Vehicles</v>
          </cell>
          <cell r="H20" t="str">
            <v>Motor Vehicle Dealer Board</v>
          </cell>
          <cell r="I20" t="str">
            <v>105</v>
          </cell>
          <cell r="J20" t="str">
            <v>Special Revenue-Other</v>
          </cell>
          <cell r="K20" t="str">
            <v>Yes</v>
          </cell>
        </row>
        <row r="21">
          <cell r="A21" t="str">
            <v>1540002154</v>
          </cell>
          <cell r="B21" t="str">
            <v>15400</v>
          </cell>
          <cell r="C21" t="str">
            <v>02154</v>
          </cell>
          <cell r="D21" t="str">
            <v>154002154</v>
          </cell>
          <cell r="E21">
            <v>15400</v>
          </cell>
          <cell r="F21">
            <v>2154</v>
          </cell>
          <cell r="G21" t="str">
            <v>Department of Motor Vehicles</v>
          </cell>
          <cell r="H21" t="str">
            <v>DMV Special Revenue Fund</v>
          </cell>
          <cell r="I21" t="str">
            <v>105</v>
          </cell>
          <cell r="J21" t="str">
            <v>Special Revenue-Other</v>
          </cell>
          <cell r="K21" t="str">
            <v>Yes</v>
          </cell>
        </row>
        <row r="22">
          <cell r="A22" t="str">
            <v>1540007154</v>
          </cell>
          <cell r="B22" t="str">
            <v>15400</v>
          </cell>
          <cell r="C22" t="str">
            <v>07154</v>
          </cell>
          <cell r="D22" t="str">
            <v>154007154</v>
          </cell>
          <cell r="E22">
            <v>15400</v>
          </cell>
          <cell r="F22">
            <v>7154</v>
          </cell>
          <cell r="G22" t="str">
            <v>Department of Motor Vehicles</v>
          </cell>
          <cell r="H22" t="str">
            <v>Trust And Agency-DMV</v>
          </cell>
          <cell r="I22" t="str">
            <v>110</v>
          </cell>
          <cell r="J22" t="str">
            <v>Special Revenue-Highways</v>
          </cell>
          <cell r="K22" t="str">
            <v>Yes</v>
          </cell>
        </row>
        <row r="23">
          <cell r="A23" t="str">
            <v>1540009150</v>
          </cell>
          <cell r="B23" t="str">
            <v>15400</v>
          </cell>
          <cell r="C23" t="str">
            <v>09150</v>
          </cell>
          <cell r="D23" t="str">
            <v>154009150</v>
          </cell>
          <cell r="E23">
            <v>15400</v>
          </cell>
          <cell r="F23">
            <v>9150</v>
          </cell>
          <cell r="G23" t="str">
            <v>Department of Motor Vehicles</v>
          </cell>
          <cell r="H23" t="str">
            <v>Cmnwlth Neurotrauma Initiative</v>
          </cell>
          <cell r="I23" t="str">
            <v>115</v>
          </cell>
          <cell r="J23" t="str">
            <v>Special Revenue-Health and Social Servic</v>
          </cell>
          <cell r="K23" t="str">
            <v>Yes</v>
          </cell>
        </row>
        <row r="24">
          <cell r="A24" t="str">
            <v>1550003000</v>
          </cell>
          <cell r="B24" t="str">
            <v>15500</v>
          </cell>
          <cell r="C24" t="str">
            <v>03000</v>
          </cell>
          <cell r="D24" t="str">
            <v>155003000</v>
          </cell>
          <cell r="E24">
            <v>15500</v>
          </cell>
          <cell r="F24">
            <v>3000</v>
          </cell>
          <cell r="G24" t="str">
            <v>Treasury Board</v>
          </cell>
          <cell r="H24" t="str">
            <v>Higher Education Operating</v>
          </cell>
          <cell r="I24" t="str">
            <v>500</v>
          </cell>
          <cell r="J24" t="str">
            <v>CU-HE-Non-specific Activity</v>
          </cell>
          <cell r="K24" t="str">
            <v>Yes</v>
          </cell>
        </row>
        <row r="25">
          <cell r="A25" t="str">
            <v>1550013025</v>
          </cell>
          <cell r="B25" t="str">
            <v>15500</v>
          </cell>
          <cell r="C25" t="str">
            <v>13025</v>
          </cell>
          <cell r="D25" t="str">
            <v>1550013025</v>
          </cell>
          <cell r="E25">
            <v>15500</v>
          </cell>
          <cell r="F25">
            <v>13025</v>
          </cell>
          <cell r="G25" t="str">
            <v>Treasury Board</v>
          </cell>
          <cell r="H25" t="str">
            <v>Build America Bonds Fund-ARRA</v>
          </cell>
          <cell r="I25" t="str">
            <v>150</v>
          </cell>
          <cell r="J25" t="str">
            <v>Debt Service</v>
          </cell>
          <cell r="K25" t="str">
            <v>Yes</v>
          </cell>
        </row>
        <row r="26">
          <cell r="A26" t="str">
            <v>1560002530</v>
          </cell>
          <cell r="B26" t="str">
            <v>15600</v>
          </cell>
          <cell r="C26" t="str">
            <v>02530</v>
          </cell>
          <cell r="D26" t="str">
            <v>156002530</v>
          </cell>
          <cell r="E26">
            <v>15600</v>
          </cell>
          <cell r="F26">
            <v>2530</v>
          </cell>
          <cell r="G26" t="str">
            <v>Department of State Police</v>
          </cell>
          <cell r="H26" t="str">
            <v>Drug Investigatn Trust Acct-St</v>
          </cell>
          <cell r="I26" t="str">
            <v>105</v>
          </cell>
          <cell r="J26" t="str">
            <v>Special Revenue-Other</v>
          </cell>
          <cell r="K26" t="str">
            <v>Yes</v>
          </cell>
        </row>
        <row r="27">
          <cell r="A27" t="str">
            <v>1560007156</v>
          </cell>
          <cell r="B27" t="str">
            <v>15600</v>
          </cell>
          <cell r="C27" t="str">
            <v>07156</v>
          </cell>
          <cell r="D27" t="str">
            <v>156007156</v>
          </cell>
          <cell r="E27">
            <v>15600</v>
          </cell>
          <cell r="F27">
            <v>7156</v>
          </cell>
          <cell r="G27" t="str">
            <v>Department of State Police</v>
          </cell>
          <cell r="H27" t="str">
            <v>Trust And Agency-VSP</v>
          </cell>
          <cell r="I27" t="str">
            <v>105</v>
          </cell>
          <cell r="J27" t="str">
            <v>Special Revenue-Other</v>
          </cell>
          <cell r="K27" t="str">
            <v>Yes</v>
          </cell>
        </row>
        <row r="28">
          <cell r="A28" t="str">
            <v>1560009280</v>
          </cell>
          <cell r="B28" t="str">
            <v>15600</v>
          </cell>
          <cell r="C28" t="str">
            <v>09280</v>
          </cell>
          <cell r="D28" t="str">
            <v>156009280</v>
          </cell>
          <cell r="E28">
            <v>15600</v>
          </cell>
          <cell r="F28">
            <v>9280</v>
          </cell>
          <cell r="G28" t="str">
            <v>Department of State Police</v>
          </cell>
          <cell r="H28" t="str">
            <v>Wireless E-911 Fund</v>
          </cell>
          <cell r="I28" t="str">
            <v>105</v>
          </cell>
          <cell r="J28" t="str">
            <v>Special Revenue-Other</v>
          </cell>
          <cell r="K28" t="str">
            <v>Yes</v>
          </cell>
        </row>
        <row r="29">
          <cell r="A29" t="str">
            <v>1560009660</v>
          </cell>
          <cell r="B29" t="str">
            <v>15600</v>
          </cell>
          <cell r="C29" t="str">
            <v>09660</v>
          </cell>
          <cell r="D29" t="str">
            <v>156009660</v>
          </cell>
          <cell r="E29">
            <v>15600</v>
          </cell>
          <cell r="F29">
            <v>9660</v>
          </cell>
          <cell r="G29" t="str">
            <v>Department of State Police</v>
          </cell>
          <cell r="H29" t="str">
            <v>Intrnet Crimes Against Childrn</v>
          </cell>
          <cell r="I29" t="str">
            <v>105</v>
          </cell>
          <cell r="J29" t="str">
            <v>Special Revenue-Other</v>
          </cell>
          <cell r="K29" t="str">
            <v>Yes</v>
          </cell>
        </row>
        <row r="30">
          <cell r="A30" t="str">
            <v>1570009280</v>
          </cell>
          <cell r="B30" t="str">
            <v>15700</v>
          </cell>
          <cell r="C30" t="str">
            <v>09280</v>
          </cell>
          <cell r="D30" t="str">
            <v>157009280</v>
          </cell>
          <cell r="E30">
            <v>15700</v>
          </cell>
          <cell r="F30">
            <v>9280</v>
          </cell>
          <cell r="G30" t="str">
            <v>Compensation Board</v>
          </cell>
          <cell r="H30" t="str">
            <v>Wireless E-911 Fund</v>
          </cell>
          <cell r="I30" t="str">
            <v>105</v>
          </cell>
          <cell r="J30" t="str">
            <v>Special Revenue-Other</v>
          </cell>
          <cell r="K30" t="str">
            <v>Yes</v>
          </cell>
        </row>
        <row r="31">
          <cell r="A31" t="str">
            <v>1580007420</v>
          </cell>
          <cell r="B31" t="str">
            <v>15800</v>
          </cell>
          <cell r="C31" t="str">
            <v>07420</v>
          </cell>
          <cell r="D31" t="str">
            <v>158007420</v>
          </cell>
          <cell r="E31">
            <v>15800</v>
          </cell>
          <cell r="F31">
            <v>7420</v>
          </cell>
          <cell r="G31" t="str">
            <v>Virginia Retirement System</v>
          </cell>
          <cell r="H31" t="str">
            <v>LOD Death &amp; Hlth Benefits Trst</v>
          </cell>
          <cell r="I31" t="str">
            <v>360</v>
          </cell>
          <cell r="J31" t="str">
            <v>Internal Service-Line of Duty Insurance</v>
          </cell>
          <cell r="K31" t="str">
            <v>Yes</v>
          </cell>
        </row>
        <row r="32">
          <cell r="A32" t="str">
            <v>1610009281</v>
          </cell>
          <cell r="B32" t="str">
            <v>16100</v>
          </cell>
          <cell r="C32" t="str">
            <v>09281</v>
          </cell>
          <cell r="D32" t="str">
            <v>161009281</v>
          </cell>
          <cell r="E32">
            <v>16100</v>
          </cell>
          <cell r="F32">
            <v>9281</v>
          </cell>
          <cell r="G32" t="str">
            <v>Department of Taxation</v>
          </cell>
          <cell r="H32" t="str">
            <v>Wireless E-911 Fund</v>
          </cell>
          <cell r="I32" t="str">
            <v>310</v>
          </cell>
          <cell r="J32" t="str">
            <v>Enterprise-Wireless E 911</v>
          </cell>
          <cell r="K32" t="str">
            <v>Yes</v>
          </cell>
        </row>
        <row r="33">
          <cell r="A33" t="str">
            <v>1620007420</v>
          </cell>
          <cell r="B33" t="str">
            <v>16200</v>
          </cell>
          <cell r="C33" t="str">
            <v>07420</v>
          </cell>
          <cell r="D33" t="str">
            <v>162007420</v>
          </cell>
          <cell r="E33">
            <v>16200</v>
          </cell>
          <cell r="F33">
            <v>7420</v>
          </cell>
          <cell r="G33" t="str">
            <v>Dept of Accounts Transfer Pmts</v>
          </cell>
          <cell r="H33" t="str">
            <v>LOD Death &amp; Hlth Benefits Trst</v>
          </cell>
          <cell r="I33" t="str">
            <v>360</v>
          </cell>
          <cell r="J33" t="str">
            <v>Internal Service-Line of Duty Insurance</v>
          </cell>
          <cell r="K33" t="str">
            <v>Yes</v>
          </cell>
        </row>
        <row r="34">
          <cell r="A34" t="str">
            <v>1620009280</v>
          </cell>
          <cell r="B34" t="str">
            <v>16200</v>
          </cell>
          <cell r="C34" t="str">
            <v>09280</v>
          </cell>
          <cell r="D34" t="str">
            <v>162009280</v>
          </cell>
          <cell r="E34">
            <v>16200</v>
          </cell>
          <cell r="F34">
            <v>9280</v>
          </cell>
          <cell r="G34" t="str">
            <v>Dept of Accounts Transfer Pmts</v>
          </cell>
          <cell r="H34" t="str">
            <v>Wireless E-911 Fund</v>
          </cell>
          <cell r="I34" t="str">
            <v>105</v>
          </cell>
          <cell r="J34" t="str">
            <v>Special Revenue-Other</v>
          </cell>
          <cell r="K34" t="str">
            <v>Yes</v>
          </cell>
        </row>
        <row r="35">
          <cell r="A35" t="str">
            <v>1650002165</v>
          </cell>
          <cell r="B35" t="str">
            <v>16500</v>
          </cell>
          <cell r="C35" t="str">
            <v>02165</v>
          </cell>
          <cell r="D35" t="str">
            <v>165002165</v>
          </cell>
          <cell r="E35">
            <v>16500</v>
          </cell>
          <cell r="F35">
            <v>2165</v>
          </cell>
          <cell r="G35" t="str">
            <v>Dept of Housing &amp; Cmnty Devel</v>
          </cell>
          <cell r="H35" t="str">
            <v>DHCD Special Revenue Fund</v>
          </cell>
          <cell r="I35" t="str">
            <v>100</v>
          </cell>
          <cell r="J35" t="str">
            <v>General</v>
          </cell>
          <cell r="K35" t="str">
            <v>Yes</v>
          </cell>
        </row>
        <row r="36">
          <cell r="A36" t="str">
            <v>1650010000</v>
          </cell>
          <cell r="B36" t="str">
            <v>16500</v>
          </cell>
          <cell r="C36" t="str">
            <v>10000</v>
          </cell>
          <cell r="D36" t="str">
            <v>1650010000</v>
          </cell>
          <cell r="E36">
            <v>16500</v>
          </cell>
          <cell r="F36">
            <v>10000</v>
          </cell>
          <cell r="G36" t="str">
            <v>Dept of Housing &amp; Cmnty Devel</v>
          </cell>
          <cell r="H36" t="str">
            <v>Federal Trust</v>
          </cell>
          <cell r="I36" t="str">
            <v>120</v>
          </cell>
          <cell r="J36" t="str">
            <v>Special Revenue-Federal</v>
          </cell>
          <cell r="K36" t="str">
            <v>Yes</v>
          </cell>
        </row>
        <row r="37">
          <cell r="A37" t="str">
            <v>1720009065</v>
          </cell>
          <cell r="B37" t="str">
            <v>17200</v>
          </cell>
          <cell r="C37" t="str">
            <v>09065</v>
          </cell>
          <cell r="D37" t="str">
            <v>172009065</v>
          </cell>
          <cell r="E37">
            <v>17200</v>
          </cell>
          <cell r="F37">
            <v>9065</v>
          </cell>
          <cell r="G37" t="str">
            <v>Virginia Lottery</v>
          </cell>
          <cell r="H37" t="str">
            <v>Gaming Regulatory Fund</v>
          </cell>
          <cell r="I37" t="str">
            <v>105</v>
          </cell>
          <cell r="J37" t="str">
            <v>Special Revenue-Other</v>
          </cell>
          <cell r="K37" t="str">
            <v>Yes</v>
          </cell>
        </row>
        <row r="38">
          <cell r="A38" t="str">
            <v>1720010110</v>
          </cell>
          <cell r="B38" t="str">
            <v>17200</v>
          </cell>
          <cell r="C38" t="str">
            <v>10110</v>
          </cell>
          <cell r="D38" t="str">
            <v>1720010110</v>
          </cell>
          <cell r="E38">
            <v>17200</v>
          </cell>
          <cell r="F38">
            <v>10110</v>
          </cell>
          <cell r="G38" t="str">
            <v>Virginia Lottery</v>
          </cell>
          <cell r="H38" t="str">
            <v>CARESActRlfFd–General-COVID-19</v>
          </cell>
          <cell r="I38" t="str">
            <v>120</v>
          </cell>
          <cell r="J38" t="str">
            <v>Special Revenue-Federal</v>
          </cell>
          <cell r="K38" t="str">
            <v>Yes</v>
          </cell>
        </row>
        <row r="39">
          <cell r="A39" t="str">
            <v>1920002036</v>
          </cell>
          <cell r="B39" t="str">
            <v>19200</v>
          </cell>
          <cell r="C39" t="str">
            <v>02036</v>
          </cell>
          <cell r="D39" t="str">
            <v>192002036</v>
          </cell>
          <cell r="E39">
            <v>19200</v>
          </cell>
          <cell r="F39">
            <v>2036</v>
          </cell>
          <cell r="G39" t="str">
            <v>Sec of Commerce and Trade</v>
          </cell>
          <cell r="H39" t="str">
            <v>Site Replacement Fund</v>
          </cell>
          <cell r="I39" t="str">
            <v>100</v>
          </cell>
          <cell r="J39" t="str">
            <v>General</v>
          </cell>
          <cell r="K39" t="str">
            <v>Yes</v>
          </cell>
        </row>
        <row r="40">
          <cell r="A40" t="str">
            <v>1920002085</v>
          </cell>
          <cell r="B40" t="str">
            <v>19200</v>
          </cell>
          <cell r="C40" t="str">
            <v>02085</v>
          </cell>
          <cell r="D40" t="str">
            <v>192002085</v>
          </cell>
          <cell r="E40">
            <v>19200</v>
          </cell>
          <cell r="F40">
            <v>2085</v>
          </cell>
          <cell r="G40" t="str">
            <v>Sec of Commerce and Trade</v>
          </cell>
          <cell r="H40" t="str">
            <v>GovNewAirlineSrvcIncentiveFund</v>
          </cell>
          <cell r="I40" t="str">
            <v>100</v>
          </cell>
          <cell r="J40" t="str">
            <v>General</v>
          </cell>
          <cell r="K40" t="str">
            <v>Yes</v>
          </cell>
        </row>
        <row r="41">
          <cell r="A41" t="str">
            <v>1940008131</v>
          </cell>
          <cell r="B41" t="str">
            <v>19400</v>
          </cell>
          <cell r="C41" t="str">
            <v>08131</v>
          </cell>
          <cell r="D41" t="str">
            <v>194008131</v>
          </cell>
          <cell r="E41">
            <v>19400</v>
          </cell>
          <cell r="F41">
            <v>8131</v>
          </cell>
          <cell r="G41" t="str">
            <v>Department of General Services</v>
          </cell>
          <cell r="H41" t="str">
            <v>9(C) Debt Srvc-Const Costs-DGS</v>
          </cell>
          <cell r="I41" t="str">
            <v>155</v>
          </cell>
          <cell r="J41" t="str">
            <v>Capital Projects</v>
          </cell>
          <cell r="K41" t="str">
            <v>Yes</v>
          </cell>
        </row>
        <row r="42">
          <cell r="A42" t="str">
            <v>1940008170</v>
          </cell>
          <cell r="B42" t="str">
            <v>19400</v>
          </cell>
          <cell r="C42" t="str">
            <v>08170</v>
          </cell>
          <cell r="D42" t="str">
            <v>194008170</v>
          </cell>
          <cell r="E42">
            <v>19400</v>
          </cell>
          <cell r="F42">
            <v>8170</v>
          </cell>
          <cell r="G42" t="str">
            <v>Department of General Services</v>
          </cell>
          <cell r="H42" t="str">
            <v>VCBA 21St Century</v>
          </cell>
          <cell r="I42" t="str">
            <v>500</v>
          </cell>
          <cell r="J42" t="str">
            <v>CU-HE-Non-specific Activity</v>
          </cell>
          <cell r="K42" t="str">
            <v>Yes</v>
          </cell>
        </row>
        <row r="43">
          <cell r="A43" t="str">
            <v>1970009063</v>
          </cell>
          <cell r="B43" t="str">
            <v>19700</v>
          </cell>
          <cell r="C43" t="str">
            <v>09063</v>
          </cell>
          <cell r="D43" t="str">
            <v>197009063</v>
          </cell>
          <cell r="E43">
            <v>19700</v>
          </cell>
          <cell r="F43">
            <v>9063</v>
          </cell>
          <cell r="G43" t="str">
            <v>Direct Aid to Public Education</v>
          </cell>
          <cell r="H43" t="str">
            <v>Cllg Prtnrshp Labrtry Schl Fnd</v>
          </cell>
          <cell r="I43" t="str">
            <v>100</v>
          </cell>
          <cell r="J43" t="str">
            <v>General</v>
          </cell>
          <cell r="K43" t="str">
            <v>Yes</v>
          </cell>
        </row>
        <row r="44">
          <cell r="A44" t="str">
            <v>1970009096</v>
          </cell>
          <cell r="B44" t="str">
            <v>19700</v>
          </cell>
          <cell r="C44" t="str">
            <v>09096</v>
          </cell>
          <cell r="D44" t="str">
            <v>197009096</v>
          </cell>
          <cell r="E44">
            <v>19700</v>
          </cell>
          <cell r="F44">
            <v>9096</v>
          </cell>
          <cell r="G44" t="str">
            <v>Direct Aid to Public Education</v>
          </cell>
          <cell r="H44" t="str">
            <v>School Construction Fund</v>
          </cell>
          <cell r="I44" t="str">
            <v>100</v>
          </cell>
          <cell r="J44" t="str">
            <v>General</v>
          </cell>
          <cell r="K44" t="str">
            <v>Yes</v>
          </cell>
        </row>
        <row r="45">
          <cell r="A45" t="str">
            <v>1990002630</v>
          </cell>
          <cell r="B45" t="str">
            <v>19900</v>
          </cell>
          <cell r="C45" t="str">
            <v>02630</v>
          </cell>
          <cell r="D45" t="str">
            <v>199002630</v>
          </cell>
          <cell r="E45">
            <v>19900</v>
          </cell>
          <cell r="F45">
            <v>2630</v>
          </cell>
          <cell r="G45" t="str">
            <v>Dept Conservation &amp; Recreation</v>
          </cell>
          <cell r="H45" t="str">
            <v>St Park Conservation Resources</v>
          </cell>
          <cell r="I45" t="str">
            <v>105</v>
          </cell>
          <cell r="J45" t="str">
            <v>Special Revenue-Other</v>
          </cell>
          <cell r="K45" t="str">
            <v>Yes</v>
          </cell>
        </row>
        <row r="46">
          <cell r="A46" t="str">
            <v>1990002650</v>
          </cell>
          <cell r="B46" t="str">
            <v>19900</v>
          </cell>
          <cell r="C46" t="str">
            <v>02650</v>
          </cell>
          <cell r="D46" t="str">
            <v>199002650</v>
          </cell>
          <cell r="E46">
            <v>19900</v>
          </cell>
          <cell r="F46">
            <v>2650</v>
          </cell>
          <cell r="G46" t="str">
            <v>Dept Conservation &amp; Recreation</v>
          </cell>
          <cell r="H46" t="str">
            <v>State Park Acquisition And Dev</v>
          </cell>
          <cell r="I46" t="str">
            <v>105</v>
          </cell>
          <cell r="J46" t="str">
            <v>Special Revenue-Other</v>
          </cell>
          <cell r="K46" t="str">
            <v>Yes</v>
          </cell>
        </row>
        <row r="47">
          <cell r="A47" t="str">
            <v>1990002661</v>
          </cell>
          <cell r="B47" t="str">
            <v>19900</v>
          </cell>
          <cell r="C47" t="str">
            <v>02661</v>
          </cell>
          <cell r="D47" t="str">
            <v>199002661</v>
          </cell>
          <cell r="E47">
            <v>19900</v>
          </cell>
          <cell r="F47">
            <v>2661</v>
          </cell>
          <cell r="G47" t="str">
            <v>Dept Conservation &amp; Recreation</v>
          </cell>
          <cell r="H47" t="str">
            <v>State Park Projects Fund</v>
          </cell>
          <cell r="I47" t="str">
            <v>105</v>
          </cell>
          <cell r="J47" t="str">
            <v>Special Revenue-Other</v>
          </cell>
          <cell r="K47" t="str">
            <v>Yes</v>
          </cell>
        </row>
        <row r="48">
          <cell r="A48" t="str">
            <v>1990008111</v>
          </cell>
          <cell r="B48" t="str">
            <v>19900</v>
          </cell>
          <cell r="C48" t="str">
            <v>08111</v>
          </cell>
          <cell r="D48" t="str">
            <v>199008111</v>
          </cell>
          <cell r="E48">
            <v>19900</v>
          </cell>
          <cell r="F48">
            <v>8111</v>
          </cell>
          <cell r="G48" t="str">
            <v>Dept Conservation &amp; Recreation</v>
          </cell>
          <cell r="H48" t="str">
            <v>9(B) Debt Service-Construction</v>
          </cell>
          <cell r="I48" t="str">
            <v>155</v>
          </cell>
          <cell r="J48" t="str">
            <v>Capital Projects</v>
          </cell>
          <cell r="K48" t="str">
            <v>Yes</v>
          </cell>
        </row>
        <row r="49">
          <cell r="A49" t="str">
            <v>1990009107</v>
          </cell>
          <cell r="B49" t="str">
            <v>19900</v>
          </cell>
          <cell r="C49" t="str">
            <v>09107</v>
          </cell>
          <cell r="D49" t="str">
            <v>199009107</v>
          </cell>
          <cell r="E49">
            <v>19900</v>
          </cell>
          <cell r="F49">
            <v>9107</v>
          </cell>
          <cell r="G49" t="str">
            <v>Dept Conservation &amp; Recreation</v>
          </cell>
          <cell r="H49" t="str">
            <v>Dam Sfty/Flood Prev&amp;Prot Asst</v>
          </cell>
          <cell r="I49" t="str">
            <v>105</v>
          </cell>
          <cell r="J49" t="str">
            <v>Special Revenue-Other</v>
          </cell>
          <cell r="K49" t="str">
            <v>Yes</v>
          </cell>
        </row>
        <row r="50">
          <cell r="A50" t="str">
            <v>1990009225</v>
          </cell>
          <cell r="B50" t="str">
            <v>19900</v>
          </cell>
          <cell r="C50" t="str">
            <v>09225</v>
          </cell>
          <cell r="D50" t="str">
            <v>199009225</v>
          </cell>
          <cell r="E50">
            <v>19900</v>
          </cell>
          <cell r="F50">
            <v>9225</v>
          </cell>
          <cell r="G50" t="str">
            <v>Dept Conservation &amp; Recreation</v>
          </cell>
          <cell r="H50" t="str">
            <v>Sm Watersheds Fld Ctrl&amp;Area Dv</v>
          </cell>
          <cell r="I50" t="str">
            <v>105</v>
          </cell>
          <cell r="J50" t="str">
            <v>Special Revenue-Other</v>
          </cell>
          <cell r="K50" t="str">
            <v>Yes</v>
          </cell>
        </row>
        <row r="51">
          <cell r="A51" t="str">
            <v>2010002095</v>
          </cell>
          <cell r="B51" t="str">
            <v>20100</v>
          </cell>
          <cell r="C51" t="str">
            <v>02095</v>
          </cell>
          <cell r="D51" t="str">
            <v>201002095</v>
          </cell>
          <cell r="E51">
            <v>20100</v>
          </cell>
          <cell r="F51">
            <v>2095</v>
          </cell>
          <cell r="G51" t="str">
            <v>Dept of Ed Central Operations</v>
          </cell>
          <cell r="H51" t="str">
            <v>Opioid Abatement Fund</v>
          </cell>
          <cell r="I51" t="str">
            <v>115</v>
          </cell>
          <cell r="J51" t="str">
            <v>Special Revenue-Health and Social Servic</v>
          </cell>
          <cell r="K51" t="str">
            <v>Yes</v>
          </cell>
        </row>
        <row r="52">
          <cell r="A52" t="str">
            <v>2010002201</v>
          </cell>
          <cell r="B52" t="str">
            <v>20100</v>
          </cell>
          <cell r="C52" t="str">
            <v>02201</v>
          </cell>
          <cell r="D52" t="str">
            <v>201002201</v>
          </cell>
          <cell r="E52">
            <v>20100</v>
          </cell>
          <cell r="F52">
            <v>2201</v>
          </cell>
          <cell r="G52" t="str">
            <v>Dept of Ed Central Operations</v>
          </cell>
          <cell r="H52" t="str">
            <v>DOE/COO Special Revenue Fund</v>
          </cell>
          <cell r="I52" t="str">
            <v>105</v>
          </cell>
          <cell r="J52" t="str">
            <v>Special Revenue-Other</v>
          </cell>
          <cell r="K52" t="str">
            <v>Yes</v>
          </cell>
        </row>
        <row r="53">
          <cell r="A53" t="str">
            <v>2010007003</v>
          </cell>
          <cell r="B53" t="str">
            <v>20100</v>
          </cell>
          <cell r="C53" t="str">
            <v>07003</v>
          </cell>
          <cell r="D53" t="str">
            <v>201007003</v>
          </cell>
          <cell r="E53">
            <v>20100</v>
          </cell>
          <cell r="F53">
            <v>7003</v>
          </cell>
          <cell r="G53" t="str">
            <v>Dept of Ed Central Operations</v>
          </cell>
          <cell r="H53" t="str">
            <v>Trust And Agency-DOE/COO</v>
          </cell>
          <cell r="I53" t="str">
            <v>105</v>
          </cell>
          <cell r="J53" t="str">
            <v>Special Revenue-Other</v>
          </cell>
          <cell r="K53" t="str">
            <v>Yes</v>
          </cell>
        </row>
        <row r="54">
          <cell r="A54" t="str">
            <v>2020002202</v>
          </cell>
          <cell r="B54" t="str">
            <v>20200</v>
          </cell>
          <cell r="C54" t="str">
            <v>02202</v>
          </cell>
          <cell r="D54" t="str">
            <v>202002202</v>
          </cell>
          <cell r="E54">
            <v>20200</v>
          </cell>
          <cell r="F54">
            <v>2202</v>
          </cell>
          <cell r="G54" t="str">
            <v>The Library of Virginia</v>
          </cell>
          <cell r="H54" t="str">
            <v>LVA Special Revenue Fund</v>
          </cell>
          <cell r="I54" t="str">
            <v>100</v>
          </cell>
          <cell r="J54" t="str">
            <v>General</v>
          </cell>
          <cell r="K54" t="str">
            <v>Yes</v>
          </cell>
        </row>
        <row r="55">
          <cell r="A55" t="str">
            <v>2030002203</v>
          </cell>
          <cell r="B55" t="str">
            <v>20300</v>
          </cell>
          <cell r="C55" t="str">
            <v>02203</v>
          </cell>
          <cell r="D55" t="str">
            <v>203002203</v>
          </cell>
          <cell r="E55">
            <v>20300</v>
          </cell>
          <cell r="F55">
            <v>2203</v>
          </cell>
          <cell r="G55" t="str">
            <v>Wilson Workforce &amp; Rehab Ctr</v>
          </cell>
          <cell r="H55" t="str">
            <v>WWRC Special Revenue Fund</v>
          </cell>
          <cell r="I55" t="str">
            <v>100</v>
          </cell>
          <cell r="J55" t="str">
            <v>General</v>
          </cell>
          <cell r="K55" t="str">
            <v>Yes</v>
          </cell>
        </row>
        <row r="56">
          <cell r="A56" t="str">
            <v>2040003220</v>
          </cell>
          <cell r="B56" t="str">
            <v>20400</v>
          </cell>
          <cell r="C56" t="str">
            <v>03220</v>
          </cell>
          <cell r="D56" t="str">
            <v>204003220</v>
          </cell>
          <cell r="E56">
            <v>20400</v>
          </cell>
          <cell r="F56">
            <v>3220</v>
          </cell>
          <cell r="G56" t="str">
            <v>College of William and Mary</v>
          </cell>
          <cell r="H56" t="str">
            <v>Covered Institution Int Escrow</v>
          </cell>
          <cell r="I56" t="str">
            <v>500</v>
          </cell>
          <cell r="J56" t="str">
            <v>CU-HE-Non-specific Activity</v>
          </cell>
          <cell r="K56" t="str">
            <v>Yes</v>
          </cell>
        </row>
        <row r="57">
          <cell r="A57" t="str">
            <v>2040007562</v>
          </cell>
          <cell r="B57" t="str">
            <v>20400</v>
          </cell>
          <cell r="C57" t="str">
            <v>07562</v>
          </cell>
          <cell r="D57" t="str">
            <v>204007562</v>
          </cell>
          <cell r="E57">
            <v>20400</v>
          </cell>
          <cell r="F57">
            <v>7562</v>
          </cell>
          <cell r="G57" t="str">
            <v>College of William and Mary</v>
          </cell>
          <cell r="H57" t="str">
            <v>VA Research Investment Fund–GF</v>
          </cell>
          <cell r="I57" t="str">
            <v>100</v>
          </cell>
          <cell r="J57" t="str">
            <v>General</v>
          </cell>
          <cell r="K57" t="str">
            <v>Yes</v>
          </cell>
        </row>
        <row r="58">
          <cell r="A58" t="str">
            <v>2070003220</v>
          </cell>
          <cell r="B58" t="str">
            <v>20700</v>
          </cell>
          <cell r="C58" t="str">
            <v>03220</v>
          </cell>
          <cell r="D58" t="str">
            <v>207003220</v>
          </cell>
          <cell r="E58">
            <v>20700</v>
          </cell>
          <cell r="F58">
            <v>3220</v>
          </cell>
          <cell r="G58" t="str">
            <v>University of Virginia</v>
          </cell>
          <cell r="H58" t="str">
            <v>Covered Institution Int Escrow</v>
          </cell>
          <cell r="I58" t="str">
            <v>500</v>
          </cell>
          <cell r="J58" t="str">
            <v>CU-HE-Non-specific Activity</v>
          </cell>
          <cell r="K58" t="str">
            <v>Yes</v>
          </cell>
        </row>
        <row r="59">
          <cell r="A59" t="str">
            <v>2070007562</v>
          </cell>
          <cell r="B59" t="str">
            <v>20700</v>
          </cell>
          <cell r="C59" t="str">
            <v>07562</v>
          </cell>
          <cell r="D59" t="str">
            <v>207007562</v>
          </cell>
          <cell r="E59">
            <v>20700</v>
          </cell>
          <cell r="F59">
            <v>7562</v>
          </cell>
          <cell r="G59" t="str">
            <v>University of Virginia</v>
          </cell>
          <cell r="H59" t="str">
            <v>VA Research Investment Fund–GF</v>
          </cell>
          <cell r="I59" t="str">
            <v>100</v>
          </cell>
          <cell r="J59" t="str">
            <v>General</v>
          </cell>
          <cell r="K59" t="str">
            <v>Yes</v>
          </cell>
        </row>
        <row r="60">
          <cell r="A60" t="str">
            <v>2080003220</v>
          </cell>
          <cell r="B60" t="str">
            <v>20800</v>
          </cell>
          <cell r="C60" t="str">
            <v>03220</v>
          </cell>
          <cell r="D60" t="str">
            <v>208003220</v>
          </cell>
          <cell r="E60">
            <v>20800</v>
          </cell>
          <cell r="F60">
            <v>3220</v>
          </cell>
          <cell r="G60" t="str">
            <v>VA Polytech Inst &amp; State Univ</v>
          </cell>
          <cell r="H60" t="str">
            <v>Covered Institution Int Escrow</v>
          </cell>
          <cell r="I60" t="str">
            <v>500</v>
          </cell>
          <cell r="J60" t="str">
            <v>CU-HE-Non-specific Activity</v>
          </cell>
          <cell r="K60" t="str">
            <v>Yes</v>
          </cell>
        </row>
        <row r="61">
          <cell r="A61" t="str">
            <v>2080007562</v>
          </cell>
          <cell r="B61" t="str">
            <v>20800</v>
          </cell>
          <cell r="C61" t="str">
            <v>07562</v>
          </cell>
          <cell r="D61" t="str">
            <v>208007562</v>
          </cell>
          <cell r="E61">
            <v>20800</v>
          </cell>
          <cell r="F61">
            <v>7562</v>
          </cell>
          <cell r="G61" t="str">
            <v>VA Polytech Inst &amp; State Univ</v>
          </cell>
          <cell r="H61" t="str">
            <v>VA Research Investment Fund–GF</v>
          </cell>
          <cell r="I61" t="str">
            <v>100</v>
          </cell>
          <cell r="J61" t="str">
            <v>General</v>
          </cell>
          <cell r="K61" t="str">
            <v>Yes</v>
          </cell>
        </row>
        <row r="62">
          <cell r="A62" t="str">
            <v>2120002460</v>
          </cell>
          <cell r="B62" t="str">
            <v>21200</v>
          </cell>
          <cell r="C62" t="str">
            <v>02460</v>
          </cell>
          <cell r="D62" t="str">
            <v>212002460</v>
          </cell>
          <cell r="E62">
            <v>21200</v>
          </cell>
          <cell r="F62">
            <v>2460</v>
          </cell>
          <cell r="G62" t="str">
            <v>Virginia State University</v>
          </cell>
          <cell r="H62" t="str">
            <v>Disaster Recovery Fund</v>
          </cell>
          <cell r="I62" t="str">
            <v>100</v>
          </cell>
          <cell r="J62" t="str">
            <v>General</v>
          </cell>
          <cell r="K62" t="str">
            <v>Yes</v>
          </cell>
        </row>
        <row r="63">
          <cell r="A63" t="str">
            <v>2130007562</v>
          </cell>
          <cell r="B63" t="str">
            <v>21300</v>
          </cell>
          <cell r="C63" t="str">
            <v>07562</v>
          </cell>
          <cell r="D63" t="str">
            <v>213007562</v>
          </cell>
          <cell r="E63">
            <v>21300</v>
          </cell>
          <cell r="F63">
            <v>7562</v>
          </cell>
          <cell r="G63" t="str">
            <v>Norfolk State University</v>
          </cell>
          <cell r="H63" t="str">
            <v>VA Research Investment Fund–GF</v>
          </cell>
          <cell r="I63" t="str">
            <v>100</v>
          </cell>
          <cell r="J63" t="str">
            <v>General</v>
          </cell>
          <cell r="K63" t="str">
            <v>Yes</v>
          </cell>
        </row>
        <row r="64">
          <cell r="A64" t="str">
            <v>2150002460</v>
          </cell>
          <cell r="B64" t="str">
            <v>21500</v>
          </cell>
          <cell r="C64" t="str">
            <v>02460</v>
          </cell>
          <cell r="D64" t="str">
            <v>215002460</v>
          </cell>
          <cell r="E64">
            <v>21500</v>
          </cell>
          <cell r="F64">
            <v>2460</v>
          </cell>
          <cell r="G64" t="str">
            <v>University of Mary Washington</v>
          </cell>
          <cell r="H64" t="str">
            <v>Disaster Recovery Fund</v>
          </cell>
          <cell r="I64" t="str">
            <v>100</v>
          </cell>
          <cell r="J64" t="str">
            <v>General</v>
          </cell>
          <cell r="K64" t="str">
            <v>Yes</v>
          </cell>
        </row>
        <row r="65">
          <cell r="A65" t="str">
            <v>2170007562</v>
          </cell>
          <cell r="B65" t="str">
            <v>21700</v>
          </cell>
          <cell r="C65" t="str">
            <v>07562</v>
          </cell>
          <cell r="D65" t="str">
            <v>217007562</v>
          </cell>
          <cell r="E65">
            <v>21700</v>
          </cell>
          <cell r="F65">
            <v>7562</v>
          </cell>
          <cell r="G65" t="str">
            <v>Radford University</v>
          </cell>
          <cell r="H65" t="str">
            <v>VA Research Investment Fund–GF</v>
          </cell>
          <cell r="I65" t="str">
            <v>100</v>
          </cell>
          <cell r="J65" t="str">
            <v>General</v>
          </cell>
          <cell r="K65" t="str">
            <v>Yes</v>
          </cell>
        </row>
        <row r="66">
          <cell r="A66" t="str">
            <v>2180002218</v>
          </cell>
          <cell r="B66" t="str">
            <v>21800</v>
          </cell>
          <cell r="C66" t="str">
            <v>02218</v>
          </cell>
          <cell r="D66" t="str">
            <v>218002218</v>
          </cell>
          <cell r="E66">
            <v>21800</v>
          </cell>
          <cell r="F66">
            <v>2218</v>
          </cell>
          <cell r="G66" t="str">
            <v>VA School for the Deaf &amp; Blind</v>
          </cell>
          <cell r="H66" t="str">
            <v>VSDB Special Revenue Fund</v>
          </cell>
          <cell r="I66" t="str">
            <v>100</v>
          </cell>
          <cell r="J66" t="str">
            <v>General</v>
          </cell>
          <cell r="K66" t="str">
            <v>Yes</v>
          </cell>
        </row>
        <row r="67">
          <cell r="A67" t="str">
            <v>2210007562</v>
          </cell>
          <cell r="B67" t="str">
            <v>22100</v>
          </cell>
          <cell r="C67" t="str">
            <v>07562</v>
          </cell>
          <cell r="D67" t="str">
            <v>221007562</v>
          </cell>
          <cell r="E67">
            <v>22100</v>
          </cell>
          <cell r="F67">
            <v>7562</v>
          </cell>
          <cell r="G67" t="str">
            <v>Old Dominion University</v>
          </cell>
          <cell r="H67" t="str">
            <v>VA Research Investment Fund–GF</v>
          </cell>
          <cell r="I67" t="str">
            <v>100</v>
          </cell>
          <cell r="J67" t="str">
            <v>General</v>
          </cell>
          <cell r="K67" t="str">
            <v>Yes</v>
          </cell>
        </row>
        <row r="68">
          <cell r="A68" t="str">
            <v>2230002095</v>
          </cell>
          <cell r="B68" t="str">
            <v>22300</v>
          </cell>
          <cell r="C68" t="str">
            <v>02095</v>
          </cell>
          <cell r="D68" t="str">
            <v>223002095</v>
          </cell>
          <cell r="E68">
            <v>22300</v>
          </cell>
          <cell r="F68">
            <v>2095</v>
          </cell>
          <cell r="G68" t="str">
            <v>Dept of Health Professions</v>
          </cell>
          <cell r="H68" t="str">
            <v>Opioid Abatement Fund</v>
          </cell>
          <cell r="I68" t="str">
            <v>115</v>
          </cell>
          <cell r="J68" t="str">
            <v>Special Revenue-Health and Social Servic</v>
          </cell>
          <cell r="K68" t="str">
            <v>Yes</v>
          </cell>
        </row>
        <row r="69">
          <cell r="A69" t="str">
            <v>2360007562</v>
          </cell>
          <cell r="B69" t="str">
            <v>23600</v>
          </cell>
          <cell r="C69" t="str">
            <v>07562</v>
          </cell>
          <cell r="D69" t="str">
            <v>236007562</v>
          </cell>
          <cell r="E69">
            <v>23600</v>
          </cell>
          <cell r="F69">
            <v>7562</v>
          </cell>
          <cell r="G69" t="str">
            <v>Virginia Commonwealth Univ</v>
          </cell>
          <cell r="H69" t="str">
            <v>VA Research Investment Fund–GF</v>
          </cell>
          <cell r="I69" t="str">
            <v>100</v>
          </cell>
          <cell r="J69" t="str">
            <v>General</v>
          </cell>
          <cell r="K69" t="str">
            <v>Yes</v>
          </cell>
        </row>
        <row r="70">
          <cell r="A70" t="str">
            <v>2360009021</v>
          </cell>
          <cell r="B70" t="str">
            <v>23600</v>
          </cell>
          <cell r="C70" t="str">
            <v>09021</v>
          </cell>
          <cell r="D70" t="str">
            <v>236009021</v>
          </cell>
          <cell r="E70">
            <v>23600</v>
          </cell>
          <cell r="F70">
            <v>9021</v>
          </cell>
          <cell r="G70" t="str">
            <v>Virginia Commonwealth Univ</v>
          </cell>
          <cell r="H70" t="str">
            <v>Gov's Motion Picture Oppor Fd</v>
          </cell>
          <cell r="I70" t="str">
            <v>100</v>
          </cell>
          <cell r="J70" t="str">
            <v>General</v>
          </cell>
          <cell r="K70" t="str">
            <v>Yes</v>
          </cell>
        </row>
        <row r="71">
          <cell r="A71" t="str">
            <v>2420007562</v>
          </cell>
          <cell r="B71" t="str">
            <v>24200</v>
          </cell>
          <cell r="C71" t="str">
            <v>07562</v>
          </cell>
          <cell r="D71" t="str">
            <v>242007562</v>
          </cell>
          <cell r="E71">
            <v>24200</v>
          </cell>
          <cell r="F71">
            <v>7562</v>
          </cell>
          <cell r="G71" t="str">
            <v>Christopher Newport University</v>
          </cell>
          <cell r="H71" t="str">
            <v>VA Research Investment Fund–GF</v>
          </cell>
          <cell r="I71" t="str">
            <v>100</v>
          </cell>
          <cell r="J71" t="str">
            <v>General</v>
          </cell>
          <cell r="K71" t="str">
            <v>Yes</v>
          </cell>
        </row>
        <row r="72">
          <cell r="A72" t="str">
            <v>2450002371</v>
          </cell>
          <cell r="B72" t="str">
            <v>24500</v>
          </cell>
          <cell r="C72" t="str">
            <v>02371</v>
          </cell>
          <cell r="D72" t="str">
            <v>245002371</v>
          </cell>
          <cell r="E72">
            <v>24500</v>
          </cell>
          <cell r="F72">
            <v>2371</v>
          </cell>
          <cell r="G72" t="str">
            <v>State Council of Higher Educ</v>
          </cell>
          <cell r="H72" t="str">
            <v>VA Guaranteed Assistance Fund</v>
          </cell>
          <cell r="I72" t="str">
            <v>105</v>
          </cell>
          <cell r="J72" t="str">
            <v>Special Revenue-Other</v>
          </cell>
          <cell r="K72" t="str">
            <v>Yes</v>
          </cell>
        </row>
        <row r="73">
          <cell r="A73" t="str">
            <v>2460003220</v>
          </cell>
          <cell r="B73" t="str">
            <v>24600</v>
          </cell>
          <cell r="C73" t="str">
            <v>03220</v>
          </cell>
          <cell r="D73" t="str">
            <v>246003220</v>
          </cell>
          <cell r="E73">
            <v>24600</v>
          </cell>
          <cell r="F73">
            <v>3220</v>
          </cell>
          <cell r="G73" t="str">
            <v>Univ of VA's College at Wise</v>
          </cell>
          <cell r="H73" t="str">
            <v>Covered Institution Int Escrow</v>
          </cell>
          <cell r="I73" t="str">
            <v>500</v>
          </cell>
          <cell r="J73" t="str">
            <v>CU-HE-Non-specific Activity</v>
          </cell>
          <cell r="K73" t="str">
            <v>Yes</v>
          </cell>
        </row>
        <row r="74">
          <cell r="A74" t="str">
            <v>2470007562</v>
          </cell>
          <cell r="B74" t="str">
            <v>24700</v>
          </cell>
          <cell r="C74" t="str">
            <v>07562</v>
          </cell>
          <cell r="D74" t="str">
            <v>247007562</v>
          </cell>
          <cell r="E74">
            <v>24700</v>
          </cell>
          <cell r="F74">
            <v>7562</v>
          </cell>
          <cell r="G74" t="str">
            <v>George Mason University</v>
          </cell>
          <cell r="H74" t="str">
            <v>VA Research Investment Fund–GF</v>
          </cell>
          <cell r="I74" t="str">
            <v>100</v>
          </cell>
          <cell r="J74" t="str">
            <v>General</v>
          </cell>
          <cell r="K74" t="str">
            <v>Yes</v>
          </cell>
        </row>
        <row r="75">
          <cell r="A75" t="str">
            <v>2600002460</v>
          </cell>
          <cell r="B75" t="str">
            <v>26000</v>
          </cell>
          <cell r="C75" t="str">
            <v>02460</v>
          </cell>
          <cell r="D75" t="str">
            <v>260002460</v>
          </cell>
          <cell r="E75">
            <v>26000</v>
          </cell>
          <cell r="F75">
            <v>2460</v>
          </cell>
          <cell r="G75" t="str">
            <v>VA Community College System</v>
          </cell>
          <cell r="H75" t="str">
            <v>Disaster Recovery Fund</v>
          </cell>
          <cell r="I75" t="str">
            <v>100</v>
          </cell>
          <cell r="J75" t="str">
            <v>General</v>
          </cell>
          <cell r="K75" t="str">
            <v>Yes</v>
          </cell>
        </row>
        <row r="76">
          <cell r="A76" t="str">
            <v>2600007562</v>
          </cell>
          <cell r="B76" t="str">
            <v>26000</v>
          </cell>
          <cell r="C76" t="str">
            <v>07562</v>
          </cell>
          <cell r="D76" t="str">
            <v>260007562</v>
          </cell>
          <cell r="E76">
            <v>26000</v>
          </cell>
          <cell r="F76">
            <v>7562</v>
          </cell>
          <cell r="G76" t="str">
            <v>VA Community College System</v>
          </cell>
          <cell r="H76" t="str">
            <v>VA Research Investment Fund–GF</v>
          </cell>
          <cell r="I76" t="str">
            <v>100</v>
          </cell>
          <cell r="J76" t="str">
            <v>General</v>
          </cell>
          <cell r="K76" t="str">
            <v>Yes</v>
          </cell>
        </row>
        <row r="77">
          <cell r="A77" t="str">
            <v>2620009113</v>
          </cell>
          <cell r="B77" t="str">
            <v>26200</v>
          </cell>
          <cell r="C77" t="str">
            <v>09113</v>
          </cell>
          <cell r="D77" t="str">
            <v>262009113</v>
          </cell>
          <cell r="E77">
            <v>26200</v>
          </cell>
          <cell r="F77">
            <v>9113</v>
          </cell>
          <cell r="G77" t="str">
            <v>Dept for Aging &amp; Rehab Svcs</v>
          </cell>
          <cell r="H77" t="str">
            <v>Trans Srvcs For Elderly/Dsabld</v>
          </cell>
          <cell r="I77" t="str">
            <v>100</v>
          </cell>
          <cell r="J77" t="str">
            <v>General</v>
          </cell>
          <cell r="K77" t="str">
            <v>Yes</v>
          </cell>
        </row>
        <row r="78">
          <cell r="A78" t="str">
            <v>2620009150</v>
          </cell>
          <cell r="B78" t="str">
            <v>26200</v>
          </cell>
          <cell r="C78" t="str">
            <v>09150</v>
          </cell>
          <cell r="D78" t="str">
            <v>262009150</v>
          </cell>
          <cell r="E78">
            <v>26200</v>
          </cell>
          <cell r="F78">
            <v>9150</v>
          </cell>
          <cell r="G78" t="str">
            <v>Dept for Aging &amp; Rehab Svcs</v>
          </cell>
          <cell r="H78" t="str">
            <v>Cmnwlth Neurotrauma Initiative</v>
          </cell>
          <cell r="I78" t="str">
            <v>115</v>
          </cell>
          <cell r="J78" t="str">
            <v>Special Revenue-Health and Social Servic</v>
          </cell>
          <cell r="K78" t="str">
            <v>Yes</v>
          </cell>
        </row>
        <row r="79">
          <cell r="A79" t="str">
            <v>2740008171</v>
          </cell>
          <cell r="B79" t="str">
            <v>27400</v>
          </cell>
          <cell r="C79" t="str">
            <v>08171</v>
          </cell>
          <cell r="D79" t="str">
            <v>274008171</v>
          </cell>
          <cell r="E79">
            <v>27400</v>
          </cell>
          <cell r="F79">
            <v>8171</v>
          </cell>
          <cell r="G79" t="str">
            <v>Eastern VA Medical School</v>
          </cell>
          <cell r="H79" t="str">
            <v>VCBA 21St Century - Evms</v>
          </cell>
          <cell r="I79" t="str">
            <v>500</v>
          </cell>
          <cell r="J79" t="str">
            <v>CU-HE-Non-specific Activity</v>
          </cell>
          <cell r="K79" t="str">
            <v>Yes</v>
          </cell>
        </row>
        <row r="80">
          <cell r="A80" t="str">
            <v>2760002460</v>
          </cell>
          <cell r="B80" t="str">
            <v>27600</v>
          </cell>
          <cell r="C80" t="str">
            <v>02460</v>
          </cell>
          <cell r="D80" t="str">
            <v>276002460</v>
          </cell>
          <cell r="E80">
            <v>27600</v>
          </cell>
          <cell r="F80">
            <v>2460</v>
          </cell>
          <cell r="G80" t="str">
            <v>Southside VA Community College</v>
          </cell>
          <cell r="H80" t="str">
            <v>Disaster Recovery Fund</v>
          </cell>
          <cell r="I80" t="str">
            <v>100</v>
          </cell>
          <cell r="J80" t="str">
            <v>General</v>
          </cell>
          <cell r="K80" t="str">
            <v>Yes</v>
          </cell>
        </row>
        <row r="81">
          <cell r="A81" t="str">
            <v>2770007562</v>
          </cell>
          <cell r="B81" t="str">
            <v>27700</v>
          </cell>
          <cell r="C81" t="str">
            <v>07562</v>
          </cell>
          <cell r="D81" t="str">
            <v>277007562</v>
          </cell>
          <cell r="E81">
            <v>27700</v>
          </cell>
          <cell r="F81">
            <v>7562</v>
          </cell>
          <cell r="G81" t="str">
            <v>Paul D. Camp Community College</v>
          </cell>
          <cell r="H81" t="str">
            <v>VA Research Investment Fund–GF</v>
          </cell>
          <cell r="I81" t="str">
            <v>100</v>
          </cell>
          <cell r="J81" t="str">
            <v>General</v>
          </cell>
          <cell r="K81" t="str">
            <v>Yes</v>
          </cell>
        </row>
        <row r="82">
          <cell r="A82" t="str">
            <v>2860007562</v>
          </cell>
          <cell r="B82" t="str">
            <v>28600</v>
          </cell>
          <cell r="C82" t="str">
            <v>07562</v>
          </cell>
          <cell r="D82" t="str">
            <v>286007562</v>
          </cell>
          <cell r="E82">
            <v>28600</v>
          </cell>
          <cell r="F82">
            <v>7562</v>
          </cell>
          <cell r="G82" t="str">
            <v>VA Western Community College</v>
          </cell>
          <cell r="H82" t="str">
            <v>VA Research Investment Fund–GF</v>
          </cell>
          <cell r="I82" t="str">
            <v>100</v>
          </cell>
          <cell r="J82" t="str">
            <v>General</v>
          </cell>
          <cell r="K82" t="str">
            <v>Yes</v>
          </cell>
        </row>
        <row r="83">
          <cell r="A83" t="str">
            <v>2950007562</v>
          </cell>
          <cell r="B83" t="str">
            <v>29500</v>
          </cell>
          <cell r="C83" t="str">
            <v>07562</v>
          </cell>
          <cell r="D83" t="str">
            <v>295007562</v>
          </cell>
          <cell r="E83">
            <v>29500</v>
          </cell>
          <cell r="F83">
            <v>7562</v>
          </cell>
          <cell r="G83" t="str">
            <v>Tidewater Community College</v>
          </cell>
          <cell r="H83" t="str">
            <v>VA Research Investment Fund–GF</v>
          </cell>
          <cell r="I83" t="str">
            <v>100</v>
          </cell>
          <cell r="J83" t="str">
            <v>General</v>
          </cell>
          <cell r="K83" t="str">
            <v>Yes</v>
          </cell>
        </row>
        <row r="84">
          <cell r="A84" t="str">
            <v>3010009046</v>
          </cell>
          <cell r="B84" t="str">
            <v>30100</v>
          </cell>
          <cell r="C84" t="str">
            <v>09046</v>
          </cell>
          <cell r="D84" t="str">
            <v>301009046</v>
          </cell>
          <cell r="E84">
            <v>30100</v>
          </cell>
          <cell r="F84">
            <v>9046</v>
          </cell>
          <cell r="G84" t="str">
            <v>Agriculture &amp; Consumer Svcs</v>
          </cell>
          <cell r="H84" t="str">
            <v>VA Food Access Investment Fund</v>
          </cell>
          <cell r="I84" t="str">
            <v>100</v>
          </cell>
          <cell r="J84" t="str">
            <v>General</v>
          </cell>
          <cell r="K84" t="str">
            <v>Yes</v>
          </cell>
        </row>
        <row r="85">
          <cell r="A85" t="str">
            <v>3010009058</v>
          </cell>
          <cell r="B85" t="str">
            <v>30100</v>
          </cell>
          <cell r="C85" t="str">
            <v>09058</v>
          </cell>
          <cell r="D85" t="str">
            <v>301009058</v>
          </cell>
          <cell r="E85">
            <v>30100</v>
          </cell>
          <cell r="F85">
            <v>9058</v>
          </cell>
          <cell r="G85" t="str">
            <v>Agriculture &amp; Consumer Svcs</v>
          </cell>
          <cell r="H85" t="str">
            <v>VA Agriculture Food Asst Fund</v>
          </cell>
          <cell r="I85" t="str">
            <v>100</v>
          </cell>
          <cell r="J85" t="str">
            <v>General</v>
          </cell>
          <cell r="K85" t="str">
            <v>Yes</v>
          </cell>
        </row>
        <row r="86">
          <cell r="A86" t="str">
            <v>3090002998</v>
          </cell>
          <cell r="B86" t="str">
            <v>30900</v>
          </cell>
          <cell r="C86" t="str">
            <v>02998</v>
          </cell>
          <cell r="D86" t="str">
            <v>309002998</v>
          </cell>
          <cell r="E86">
            <v>30900</v>
          </cell>
          <cell r="F86">
            <v>2998</v>
          </cell>
          <cell r="G86" t="str">
            <v>VA Innovation Partnership Auth</v>
          </cell>
          <cell r="H86" t="str">
            <v>Special Rev - Budgetary Only</v>
          </cell>
          <cell r="I86" t="str">
            <v>650</v>
          </cell>
          <cell r="J86" t="str">
            <v>Budgetary Balances only</v>
          </cell>
          <cell r="K86" t="str">
            <v>Yes</v>
          </cell>
        </row>
        <row r="87">
          <cell r="A87" t="str">
            <v>3090007562</v>
          </cell>
          <cell r="B87" t="str">
            <v>30900</v>
          </cell>
          <cell r="C87" t="str">
            <v>07562</v>
          </cell>
          <cell r="D87" t="str">
            <v>309007562</v>
          </cell>
          <cell r="E87">
            <v>30900</v>
          </cell>
          <cell r="F87">
            <v>7562</v>
          </cell>
          <cell r="G87" t="str">
            <v>VA Innovation Partnership Auth</v>
          </cell>
          <cell r="H87" t="str">
            <v>VA Research Investment Fund–GF</v>
          </cell>
          <cell r="I87" t="str">
            <v>100</v>
          </cell>
          <cell r="J87" t="str">
            <v>General</v>
          </cell>
          <cell r="K87" t="str">
            <v>Yes</v>
          </cell>
        </row>
        <row r="88">
          <cell r="A88" t="str">
            <v>3090009510</v>
          </cell>
          <cell r="B88" t="str">
            <v>30900</v>
          </cell>
          <cell r="C88" t="str">
            <v>09510</v>
          </cell>
          <cell r="D88" t="str">
            <v>309009510</v>
          </cell>
          <cell r="E88">
            <v>30900</v>
          </cell>
          <cell r="F88">
            <v>9510</v>
          </cell>
          <cell r="G88" t="str">
            <v>VA Innovation Partnership Auth</v>
          </cell>
          <cell r="H88" t="str">
            <v>CW Technology Research Fd 934</v>
          </cell>
          <cell r="I88" t="str">
            <v>500</v>
          </cell>
          <cell r="J88" t="str">
            <v>CU-HE-Non-specific Activity</v>
          </cell>
          <cell r="K88" t="str">
            <v>Yes</v>
          </cell>
        </row>
        <row r="89">
          <cell r="A89" t="str">
            <v>3100010710</v>
          </cell>
          <cell r="B89" t="str">
            <v>31000</v>
          </cell>
          <cell r="C89" t="str">
            <v>10710</v>
          </cell>
          <cell r="D89" t="str">
            <v>3100010710</v>
          </cell>
          <cell r="E89">
            <v>31000</v>
          </cell>
          <cell r="F89">
            <v>10710</v>
          </cell>
          <cell r="G89" t="str">
            <v>VA Econ Develop Partnership</v>
          </cell>
          <cell r="H89" t="str">
            <v>FEMA - State Agy - COVID-19</v>
          </cell>
          <cell r="I89" t="str">
            <v>120</v>
          </cell>
          <cell r="J89" t="str">
            <v>Special Revenue-Federal</v>
          </cell>
          <cell r="K89" t="str">
            <v>Yes</v>
          </cell>
        </row>
        <row r="90">
          <cell r="A90" t="str">
            <v>3120002036</v>
          </cell>
          <cell r="B90" t="str">
            <v>31200</v>
          </cell>
          <cell r="C90" t="str">
            <v>02036</v>
          </cell>
          <cell r="D90" t="str">
            <v>312002036</v>
          </cell>
          <cell r="E90">
            <v>31200</v>
          </cell>
          <cell r="F90">
            <v>2036</v>
          </cell>
          <cell r="G90" t="str">
            <v>Econ Develop Incentive Pymts</v>
          </cell>
          <cell r="H90" t="str">
            <v>Site Replacement Fund</v>
          </cell>
          <cell r="I90" t="str">
            <v>100</v>
          </cell>
          <cell r="J90" t="str">
            <v>General</v>
          </cell>
          <cell r="K90" t="str">
            <v>Yes</v>
          </cell>
        </row>
        <row r="91">
          <cell r="A91" t="str">
            <v>3200012110</v>
          </cell>
          <cell r="B91" t="str">
            <v>32000</v>
          </cell>
          <cell r="C91" t="str">
            <v>12110</v>
          </cell>
          <cell r="D91" t="str">
            <v>3200012110</v>
          </cell>
          <cell r="E91">
            <v>32000</v>
          </cell>
          <cell r="F91">
            <v>12110</v>
          </cell>
          <cell r="G91" t="str">
            <v>Virginia Tourism Authority</v>
          </cell>
          <cell r="H91" t="str">
            <v>ARP-CrvStLoclFisRecFd-COVID-19</v>
          </cell>
          <cell r="I91" t="str">
            <v>120</v>
          </cell>
          <cell r="J91" t="str">
            <v>Special Revenue-Federal</v>
          </cell>
          <cell r="K91" t="str">
            <v>Yes</v>
          </cell>
        </row>
        <row r="92">
          <cell r="A92" t="str">
            <v>3200012700</v>
          </cell>
          <cell r="B92" t="str">
            <v>32000</v>
          </cell>
          <cell r="C92" t="str">
            <v>12700</v>
          </cell>
          <cell r="D92" t="str">
            <v>3200012700</v>
          </cell>
          <cell r="E92">
            <v>32000</v>
          </cell>
          <cell r="F92">
            <v>12700</v>
          </cell>
          <cell r="G92" t="str">
            <v>Virginia Tourism Authority</v>
          </cell>
          <cell r="H92" t="str">
            <v>EconomicAdjstmntAstnc-COVID-19</v>
          </cell>
          <cell r="I92" t="str">
            <v>120</v>
          </cell>
          <cell r="J92" t="str">
            <v>Special Revenue-Federal</v>
          </cell>
          <cell r="K92" t="str">
            <v>Yes</v>
          </cell>
        </row>
        <row r="93">
          <cell r="A93" t="str">
            <v>3500002680</v>
          </cell>
          <cell r="B93" t="str">
            <v>35000</v>
          </cell>
          <cell r="C93" t="str">
            <v>02680</v>
          </cell>
          <cell r="D93" t="str">
            <v>350002680</v>
          </cell>
          <cell r="E93">
            <v>35000</v>
          </cell>
          <cell r="F93">
            <v>2680</v>
          </cell>
          <cell r="G93" t="str">
            <v>Small Bus and Supp Diversity</v>
          </cell>
          <cell r="H93" t="str">
            <v>Comprehensive Permitting Fund</v>
          </cell>
          <cell r="I93" t="str">
            <v>100</v>
          </cell>
          <cell r="J93" t="str">
            <v>General</v>
          </cell>
          <cell r="K93" t="str">
            <v>Yes</v>
          </cell>
        </row>
        <row r="94">
          <cell r="A94" t="str">
            <v>3600010710</v>
          </cell>
          <cell r="B94" t="str">
            <v>36000</v>
          </cell>
          <cell r="C94" t="str">
            <v>10710</v>
          </cell>
          <cell r="D94" t="str">
            <v>3600010710</v>
          </cell>
          <cell r="E94">
            <v>36000</v>
          </cell>
          <cell r="F94">
            <v>10710</v>
          </cell>
          <cell r="G94" t="str">
            <v>Fort Monroe Authority</v>
          </cell>
          <cell r="H94" t="str">
            <v>FEMA - State Agy - COVID-19</v>
          </cell>
          <cell r="I94" t="str">
            <v>120</v>
          </cell>
          <cell r="J94" t="str">
            <v>Special Revenue-Federal</v>
          </cell>
          <cell r="K94" t="str">
            <v>Yes</v>
          </cell>
        </row>
        <row r="95">
          <cell r="A95" t="str">
            <v>3600012110</v>
          </cell>
          <cell r="B95" t="str">
            <v>36000</v>
          </cell>
          <cell r="C95" t="str">
            <v>12110</v>
          </cell>
          <cell r="D95" t="str">
            <v>3600012110</v>
          </cell>
          <cell r="E95">
            <v>36000</v>
          </cell>
          <cell r="F95">
            <v>12110</v>
          </cell>
          <cell r="G95" t="str">
            <v>Fort Monroe Authority</v>
          </cell>
          <cell r="H95" t="str">
            <v>ARP-CrvStLoclFisRecFd-COVID-19</v>
          </cell>
          <cell r="I95" t="str">
            <v>120</v>
          </cell>
          <cell r="J95" t="str">
            <v>Special Revenue-Federal</v>
          </cell>
          <cell r="K95" t="str">
            <v>Yes</v>
          </cell>
        </row>
        <row r="96">
          <cell r="A96" t="str">
            <v>4020009160</v>
          </cell>
          <cell r="B96" t="str">
            <v>40200</v>
          </cell>
          <cell r="C96" t="str">
            <v>09160</v>
          </cell>
          <cell r="D96" t="str">
            <v>402009160</v>
          </cell>
          <cell r="E96">
            <v>40200</v>
          </cell>
          <cell r="F96">
            <v>9160</v>
          </cell>
          <cell r="G96" t="str">
            <v>Marine Resources Commission</v>
          </cell>
          <cell r="H96" t="str">
            <v>Marine Habitat and Waterways</v>
          </cell>
          <cell r="I96" t="str">
            <v>105</v>
          </cell>
          <cell r="J96" t="str">
            <v>Special Revenue-Other</v>
          </cell>
          <cell r="K96" t="str">
            <v>Yes</v>
          </cell>
        </row>
        <row r="97">
          <cell r="A97" t="str">
            <v>4030009200</v>
          </cell>
          <cell r="B97" t="str">
            <v>40300</v>
          </cell>
          <cell r="C97" t="str">
            <v>09200</v>
          </cell>
          <cell r="D97" t="str">
            <v>403009200</v>
          </cell>
          <cell r="E97">
            <v>40300</v>
          </cell>
          <cell r="F97">
            <v>9200</v>
          </cell>
          <cell r="G97" t="str">
            <v>Dept of Wildlife Resources</v>
          </cell>
          <cell r="H97" t="str">
            <v>Capital Improvement Fund</v>
          </cell>
          <cell r="I97" t="str">
            <v>105</v>
          </cell>
          <cell r="J97" t="str">
            <v>Special Revenue-Other</v>
          </cell>
          <cell r="K97" t="str">
            <v>Yes</v>
          </cell>
        </row>
        <row r="98">
          <cell r="A98" t="str">
            <v>4070008150</v>
          </cell>
          <cell r="B98" t="str">
            <v>40700</v>
          </cell>
          <cell r="C98" t="str">
            <v>08150</v>
          </cell>
          <cell r="D98" t="str">
            <v>407008150</v>
          </cell>
          <cell r="E98">
            <v>40700</v>
          </cell>
          <cell r="F98">
            <v>8150</v>
          </cell>
          <cell r="G98" t="str">
            <v>Virginia Port Authority</v>
          </cell>
          <cell r="H98" t="str">
            <v>9(D) Rev Bonds-Construction</v>
          </cell>
          <cell r="I98" t="str">
            <v>500</v>
          </cell>
          <cell r="J98" t="str">
            <v>CU-HE-Non-specific Activity</v>
          </cell>
          <cell r="K98" t="str">
            <v>Yes</v>
          </cell>
        </row>
        <row r="99">
          <cell r="A99" t="str">
            <v>4070010710</v>
          </cell>
          <cell r="B99" t="str">
            <v>40700</v>
          </cell>
          <cell r="C99" t="str">
            <v>10710</v>
          </cell>
          <cell r="D99" t="str">
            <v>4070010710</v>
          </cell>
          <cell r="E99">
            <v>40700</v>
          </cell>
          <cell r="F99">
            <v>10710</v>
          </cell>
          <cell r="G99" t="str">
            <v>Virginia Port Authority</v>
          </cell>
          <cell r="H99" t="str">
            <v>FEMA - State Agy - COVID-19</v>
          </cell>
          <cell r="I99" t="str">
            <v>120</v>
          </cell>
          <cell r="J99" t="str">
            <v>Special Revenue-Federal</v>
          </cell>
          <cell r="K99" t="str">
            <v>Yes</v>
          </cell>
        </row>
        <row r="100">
          <cell r="A100" t="str">
            <v>4090009072</v>
          </cell>
          <cell r="B100" t="str">
            <v>40900</v>
          </cell>
          <cell r="C100" t="str">
            <v>09072</v>
          </cell>
          <cell r="D100" t="str">
            <v>409009072</v>
          </cell>
          <cell r="E100">
            <v>40900</v>
          </cell>
          <cell r="F100">
            <v>9072</v>
          </cell>
          <cell r="G100" t="str">
            <v>Department of Energy</v>
          </cell>
          <cell r="H100" t="str">
            <v>Low-to-Mod Inc Solar &amp; Reb Fnd</v>
          </cell>
          <cell r="I100" t="str">
            <v>105</v>
          </cell>
          <cell r="J100" t="str">
            <v>Special Revenue-Other</v>
          </cell>
          <cell r="K100" t="str">
            <v>Yes</v>
          </cell>
        </row>
        <row r="101">
          <cell r="A101" t="str">
            <v>4230002033</v>
          </cell>
          <cell r="B101" t="str">
            <v>42300</v>
          </cell>
          <cell r="C101" t="str">
            <v>02033</v>
          </cell>
          <cell r="D101" t="str">
            <v>423002033</v>
          </cell>
          <cell r="E101">
            <v>42300</v>
          </cell>
          <cell r="F101">
            <v>2033</v>
          </cell>
          <cell r="G101" t="str">
            <v>Dept of Historic Resources</v>
          </cell>
          <cell r="H101" t="str">
            <v>Civil War Site Preservation Fd</v>
          </cell>
          <cell r="I101" t="str">
            <v>100</v>
          </cell>
          <cell r="J101" t="str">
            <v>General</v>
          </cell>
          <cell r="K101" t="str">
            <v>Yes</v>
          </cell>
        </row>
        <row r="102">
          <cell r="A102" t="str">
            <v>4230009059</v>
          </cell>
          <cell r="B102" t="str">
            <v>42300</v>
          </cell>
          <cell r="C102" t="str">
            <v>09059</v>
          </cell>
          <cell r="D102" t="str">
            <v>423009059</v>
          </cell>
          <cell r="E102">
            <v>42300</v>
          </cell>
          <cell r="F102">
            <v>9059</v>
          </cell>
          <cell r="G102" t="str">
            <v>Dept of Historic Resources</v>
          </cell>
          <cell r="H102" t="str">
            <v>VA BIPOC Hstrc Prsrvtn Fund</v>
          </cell>
          <cell r="I102" t="str">
            <v>100</v>
          </cell>
          <cell r="J102" t="str">
            <v>General</v>
          </cell>
          <cell r="K102" t="str">
            <v>Yes</v>
          </cell>
        </row>
        <row r="103">
          <cell r="A103" t="str">
            <v>4230009106</v>
          </cell>
          <cell r="B103" t="str">
            <v>42300</v>
          </cell>
          <cell r="C103" t="str">
            <v>09106</v>
          </cell>
          <cell r="D103" t="str">
            <v>423009106</v>
          </cell>
          <cell r="E103">
            <v>42300</v>
          </cell>
          <cell r="F103">
            <v>9106</v>
          </cell>
          <cell r="G103" t="str">
            <v>Dept of Historic Resources</v>
          </cell>
          <cell r="H103" t="str">
            <v>Historic Resources Fund</v>
          </cell>
          <cell r="I103" t="str">
            <v>105</v>
          </cell>
          <cell r="J103" t="str">
            <v>Special Revenue-Other</v>
          </cell>
          <cell r="K103" t="str">
            <v>Yes</v>
          </cell>
        </row>
        <row r="104">
          <cell r="A104" t="str">
            <v>4230009271</v>
          </cell>
          <cell r="B104" t="str">
            <v>42300</v>
          </cell>
          <cell r="C104" t="str">
            <v>09271</v>
          </cell>
          <cell r="D104" t="str">
            <v>423009271</v>
          </cell>
          <cell r="E104">
            <v>42300</v>
          </cell>
          <cell r="F104">
            <v>9271</v>
          </cell>
          <cell r="G104" t="str">
            <v>Dept of Historic Resources</v>
          </cell>
          <cell r="H104" t="str">
            <v>Preservation Easement Fund</v>
          </cell>
          <cell r="I104" t="str">
            <v>105</v>
          </cell>
          <cell r="J104" t="str">
            <v>Special Revenue-Other</v>
          </cell>
          <cell r="K104" t="str">
            <v>Yes</v>
          </cell>
        </row>
        <row r="105">
          <cell r="A105" t="str">
            <v>4250002425</v>
          </cell>
          <cell r="B105" t="str">
            <v>42500</v>
          </cell>
          <cell r="C105" t="str">
            <v>02425</v>
          </cell>
          <cell r="D105" t="str">
            <v>425002425</v>
          </cell>
          <cell r="E105">
            <v>42500</v>
          </cell>
          <cell r="F105">
            <v>2425</v>
          </cell>
          <cell r="G105" t="str">
            <v>Jamestown-Yorktown Foundation</v>
          </cell>
          <cell r="H105" t="str">
            <v>JYF Special Revenue Fund</v>
          </cell>
          <cell r="I105" t="str">
            <v>100</v>
          </cell>
          <cell r="J105" t="str">
            <v>General</v>
          </cell>
          <cell r="K105" t="str">
            <v>Yes</v>
          </cell>
        </row>
        <row r="106">
          <cell r="A106" t="str">
            <v>4400007550</v>
          </cell>
          <cell r="B106" t="str">
            <v>44000</v>
          </cell>
          <cell r="C106" t="str">
            <v>07550</v>
          </cell>
          <cell r="D106" t="str">
            <v>440007550</v>
          </cell>
          <cell r="E106">
            <v>44000</v>
          </cell>
          <cell r="F106">
            <v>7550</v>
          </cell>
          <cell r="G106" t="str">
            <v>Dept of Environmental Quality</v>
          </cell>
          <cell r="H106" t="str">
            <v>Dupont Shenandoah Rvr Hg Mntrg</v>
          </cell>
          <cell r="I106" t="str">
            <v>105</v>
          </cell>
          <cell r="J106" t="str">
            <v>Special Revenue-Other</v>
          </cell>
          <cell r="K106" t="str">
            <v>Yes</v>
          </cell>
        </row>
        <row r="107">
          <cell r="A107" t="str">
            <v>4400008050</v>
          </cell>
          <cell r="B107" t="str">
            <v>44000</v>
          </cell>
          <cell r="C107" t="str">
            <v>08050</v>
          </cell>
          <cell r="D107" t="str">
            <v>440008050</v>
          </cell>
          <cell r="E107">
            <v>44000</v>
          </cell>
          <cell r="F107">
            <v>8050</v>
          </cell>
          <cell r="G107" t="str">
            <v>Dept of Environmental Quality</v>
          </cell>
          <cell r="H107" t="str">
            <v>Stormwater Local Assistance</v>
          </cell>
          <cell r="I107" t="str">
            <v>105</v>
          </cell>
          <cell r="J107" t="str">
            <v>Special Revenue-Other</v>
          </cell>
          <cell r="K107" t="str">
            <v>Yes</v>
          </cell>
        </row>
        <row r="108">
          <cell r="A108" t="str">
            <v>4400009024</v>
          </cell>
          <cell r="B108" t="str">
            <v>44000</v>
          </cell>
          <cell r="C108" t="str">
            <v>09024</v>
          </cell>
          <cell r="D108" t="str">
            <v>440009024</v>
          </cell>
          <cell r="E108">
            <v>44000</v>
          </cell>
          <cell r="F108">
            <v>9024</v>
          </cell>
          <cell r="G108" t="str">
            <v>Dept of Environmental Quality</v>
          </cell>
          <cell r="H108" t="str">
            <v>VA Stormwater Management Fund</v>
          </cell>
          <cell r="I108" t="str">
            <v>105</v>
          </cell>
          <cell r="J108" t="str">
            <v>Special Revenue-Other</v>
          </cell>
          <cell r="K108" t="str">
            <v>Yes</v>
          </cell>
        </row>
        <row r="109">
          <cell r="A109" t="str">
            <v>4400009070</v>
          </cell>
          <cell r="B109" t="str">
            <v>44000</v>
          </cell>
          <cell r="C109" t="str">
            <v>09070</v>
          </cell>
          <cell r="D109" t="str">
            <v>440009070</v>
          </cell>
          <cell r="E109">
            <v>44000</v>
          </cell>
          <cell r="F109">
            <v>9070</v>
          </cell>
          <cell r="G109" t="str">
            <v>Dept of Environmental Quality</v>
          </cell>
          <cell r="H109" t="str">
            <v>VA Envrnmntal Emergncy Respnse</v>
          </cell>
          <cell r="I109" t="str">
            <v>105</v>
          </cell>
          <cell r="J109" t="str">
            <v>Special Revenue-Other</v>
          </cell>
          <cell r="K109" t="str">
            <v>Yes</v>
          </cell>
        </row>
        <row r="110">
          <cell r="A110" t="str">
            <v>4400009160</v>
          </cell>
          <cell r="B110" t="str">
            <v>44000</v>
          </cell>
          <cell r="C110" t="str">
            <v>09160</v>
          </cell>
          <cell r="D110" t="str">
            <v>440009160</v>
          </cell>
          <cell r="E110">
            <v>44000</v>
          </cell>
          <cell r="F110">
            <v>9160</v>
          </cell>
          <cell r="G110" t="str">
            <v>Dept of Environmental Quality</v>
          </cell>
          <cell r="H110" t="str">
            <v>Marine Habitat and Waterways</v>
          </cell>
          <cell r="I110" t="str">
            <v>105</v>
          </cell>
          <cell r="J110" t="str">
            <v>Special Revenue-Other</v>
          </cell>
          <cell r="K110" t="str">
            <v>Yes</v>
          </cell>
        </row>
        <row r="111">
          <cell r="A111" t="str">
            <v>5010007033</v>
          </cell>
          <cell r="B111" t="str">
            <v>50100</v>
          </cell>
          <cell r="C111" t="str">
            <v>07033</v>
          </cell>
          <cell r="D111" t="str">
            <v>501007033</v>
          </cell>
          <cell r="E111">
            <v>50100</v>
          </cell>
          <cell r="F111">
            <v>7033</v>
          </cell>
          <cell r="G111" t="str">
            <v>VA Dept of Transportation</v>
          </cell>
          <cell r="H111" t="str">
            <v>Misc VDOT Trust Fund</v>
          </cell>
          <cell r="I111" t="str">
            <v>100</v>
          </cell>
          <cell r="J111" t="str">
            <v>General</v>
          </cell>
          <cell r="K111" t="str">
            <v>Yes</v>
          </cell>
        </row>
        <row r="112">
          <cell r="A112" t="str">
            <v>5010009810</v>
          </cell>
          <cell r="B112" t="str">
            <v>50100</v>
          </cell>
          <cell r="C112" t="str">
            <v>09810</v>
          </cell>
          <cell r="D112" t="str">
            <v>501009810</v>
          </cell>
          <cell r="E112">
            <v>50100</v>
          </cell>
          <cell r="F112">
            <v>9810</v>
          </cell>
          <cell r="G112" t="str">
            <v>VA Dept of Transportation</v>
          </cell>
          <cell r="H112" t="str">
            <v>Hampton Rds Fund-2013 Session</v>
          </cell>
          <cell r="I112" t="str">
            <v>660</v>
          </cell>
          <cell r="J112" t="str">
            <v>No Year-End Balance</v>
          </cell>
          <cell r="K112" t="str">
            <v>Yes</v>
          </cell>
        </row>
        <row r="113">
          <cell r="A113" t="str">
            <v>5010010110</v>
          </cell>
          <cell r="B113" t="str">
            <v>50100</v>
          </cell>
          <cell r="C113" t="str">
            <v>10110</v>
          </cell>
          <cell r="D113" t="str">
            <v>5010010110</v>
          </cell>
          <cell r="E113">
            <v>50100</v>
          </cell>
          <cell r="F113">
            <v>10110</v>
          </cell>
          <cell r="G113" t="str">
            <v>VA Dept of Transportation</v>
          </cell>
          <cell r="H113" t="str">
            <v>CARESActRlfFd–General-COVID-19</v>
          </cell>
          <cell r="I113" t="str">
            <v>120</v>
          </cell>
          <cell r="J113" t="str">
            <v>Special Revenue-Federal</v>
          </cell>
          <cell r="K113" t="str">
            <v>Yes</v>
          </cell>
        </row>
        <row r="114">
          <cell r="A114" t="str">
            <v>5010010710</v>
          </cell>
          <cell r="B114" t="str">
            <v>50100</v>
          </cell>
          <cell r="C114" t="str">
            <v>10710</v>
          </cell>
          <cell r="D114" t="str">
            <v>5010010710</v>
          </cell>
          <cell r="E114">
            <v>50100</v>
          </cell>
          <cell r="F114">
            <v>10710</v>
          </cell>
          <cell r="G114" t="str">
            <v>VA Dept of Transportation</v>
          </cell>
          <cell r="H114" t="str">
            <v>FEMA - State Agy - COVID-19</v>
          </cell>
          <cell r="I114" t="str">
            <v>120</v>
          </cell>
          <cell r="J114" t="str">
            <v>Special Revenue-Federal</v>
          </cell>
          <cell r="K114" t="str">
            <v>Yes</v>
          </cell>
        </row>
        <row r="115">
          <cell r="A115" t="str">
            <v>5050004780</v>
          </cell>
          <cell r="B115" t="str">
            <v>50500</v>
          </cell>
          <cell r="C115" t="str">
            <v>04780</v>
          </cell>
          <cell r="D115" t="str">
            <v>505004780</v>
          </cell>
          <cell r="E115">
            <v>50500</v>
          </cell>
          <cell r="F115">
            <v>4780</v>
          </cell>
          <cell r="G115" t="str">
            <v>Dept of Rail &amp; Public Trans</v>
          </cell>
          <cell r="H115" t="str">
            <v>Commonwealth Transit Cap Fund</v>
          </cell>
          <cell r="I115" t="str">
            <v>110</v>
          </cell>
          <cell r="J115" t="str">
            <v>Special Revenue-Highways</v>
          </cell>
          <cell r="K115" t="str">
            <v>Yes</v>
          </cell>
        </row>
        <row r="116">
          <cell r="A116" t="str">
            <v>5050010710</v>
          </cell>
          <cell r="B116" t="str">
            <v>50500</v>
          </cell>
          <cell r="C116" t="str">
            <v>10710</v>
          </cell>
          <cell r="D116" t="str">
            <v>5050010710</v>
          </cell>
          <cell r="E116">
            <v>50500</v>
          </cell>
          <cell r="F116">
            <v>10710</v>
          </cell>
          <cell r="G116" t="str">
            <v>Dept of Rail &amp; Public Trans</v>
          </cell>
          <cell r="H116" t="str">
            <v>FEMA - State Agy - COVID-19</v>
          </cell>
          <cell r="I116" t="str">
            <v>120</v>
          </cell>
          <cell r="J116" t="str">
            <v>Special Revenue-Federal</v>
          </cell>
          <cell r="K116" t="str">
            <v>Yes</v>
          </cell>
        </row>
        <row r="117">
          <cell r="A117" t="str">
            <v>6010002095</v>
          </cell>
          <cell r="B117" t="str">
            <v>60100</v>
          </cell>
          <cell r="C117" t="str">
            <v>02095</v>
          </cell>
          <cell r="D117" t="str">
            <v>601002095</v>
          </cell>
          <cell r="E117">
            <v>60100</v>
          </cell>
          <cell r="F117">
            <v>2095</v>
          </cell>
          <cell r="G117" t="str">
            <v>Department of Health</v>
          </cell>
          <cell r="H117" t="str">
            <v>Opioid Abatement Fund</v>
          </cell>
          <cell r="I117" t="str">
            <v>115</v>
          </cell>
          <cell r="J117" t="str">
            <v>Special Revenue-Health and Social Servic</v>
          </cell>
          <cell r="K117" t="str">
            <v>Yes</v>
          </cell>
        </row>
        <row r="118">
          <cell r="A118" t="str">
            <v>6010009097</v>
          </cell>
          <cell r="B118" t="str">
            <v>60100</v>
          </cell>
          <cell r="C118" t="str">
            <v>09097</v>
          </cell>
          <cell r="D118" t="str">
            <v>601009097</v>
          </cell>
          <cell r="E118">
            <v>60100</v>
          </cell>
          <cell r="F118">
            <v>9097</v>
          </cell>
          <cell r="G118" t="str">
            <v>Department of Health</v>
          </cell>
          <cell r="H118" t="str">
            <v>Cmwlth Opioid Abtmnt&amp;Remediatn</v>
          </cell>
          <cell r="I118" t="str">
            <v>115</v>
          </cell>
          <cell r="J118" t="str">
            <v>Special Revenue-Health and Social Servic</v>
          </cell>
          <cell r="K118" t="str">
            <v>Yes</v>
          </cell>
        </row>
        <row r="119">
          <cell r="A119" t="str">
            <v>6010009312</v>
          </cell>
          <cell r="B119" t="str">
            <v>60100</v>
          </cell>
          <cell r="C119" t="str">
            <v>09312</v>
          </cell>
          <cell r="D119" t="str">
            <v>601009312</v>
          </cell>
          <cell r="E119">
            <v>60100</v>
          </cell>
          <cell r="F119">
            <v>9312</v>
          </cell>
          <cell r="G119" t="str">
            <v>Department of Health</v>
          </cell>
          <cell r="H119" t="str">
            <v>Radioactve Mtls Fclty Licensre</v>
          </cell>
          <cell r="I119" t="str">
            <v>115</v>
          </cell>
          <cell r="J119" t="str">
            <v>Special Revenue-Health and Social Servic</v>
          </cell>
          <cell r="K119" t="str">
            <v>Yes</v>
          </cell>
        </row>
        <row r="120">
          <cell r="A120" t="str">
            <v>6020002095</v>
          </cell>
          <cell r="B120" t="str">
            <v>60200</v>
          </cell>
          <cell r="C120" t="str">
            <v>02095</v>
          </cell>
          <cell r="D120" t="str">
            <v>602002095</v>
          </cell>
          <cell r="E120">
            <v>60200</v>
          </cell>
          <cell r="F120">
            <v>2095</v>
          </cell>
          <cell r="G120" t="str">
            <v>Dept of Med Assistance Svcs</v>
          </cell>
          <cell r="H120" t="str">
            <v>Opioid Abatement Fund</v>
          </cell>
          <cell r="I120" t="str">
            <v>115</v>
          </cell>
          <cell r="J120" t="str">
            <v>Special Revenue-Health and Social Servic</v>
          </cell>
          <cell r="K120" t="str">
            <v>Yes</v>
          </cell>
        </row>
        <row r="121">
          <cell r="A121" t="str">
            <v>6020009033</v>
          </cell>
          <cell r="B121" t="str">
            <v>60200</v>
          </cell>
          <cell r="C121" t="str">
            <v>09033</v>
          </cell>
          <cell r="D121" t="str">
            <v>602009033</v>
          </cell>
          <cell r="E121">
            <v>60200</v>
          </cell>
          <cell r="F121">
            <v>9033</v>
          </cell>
          <cell r="G121" t="str">
            <v>Dept of Med Assistance Svcs</v>
          </cell>
          <cell r="H121" t="str">
            <v>VA Children's Med Sec Ins Plan</v>
          </cell>
          <cell r="I121" t="str">
            <v>100</v>
          </cell>
          <cell r="J121" t="str">
            <v>General</v>
          </cell>
          <cell r="K121" t="str">
            <v>Yes</v>
          </cell>
        </row>
        <row r="122">
          <cell r="A122" t="str">
            <v>7010002095</v>
          </cell>
          <cell r="B122" t="str">
            <v>70100</v>
          </cell>
          <cell r="C122" t="str">
            <v>02095</v>
          </cell>
          <cell r="D122" t="str">
            <v>701002095</v>
          </cell>
          <cell r="E122">
            <v>70100</v>
          </cell>
          <cell r="F122">
            <v>2095</v>
          </cell>
          <cell r="G122" t="str">
            <v>Dept of Corr - Central Admin</v>
          </cell>
          <cell r="H122" t="str">
            <v>Opioid Abatement Fund</v>
          </cell>
          <cell r="I122" t="str">
            <v>115</v>
          </cell>
          <cell r="J122" t="str">
            <v>Special Revenue-Health and Social Servic</v>
          </cell>
          <cell r="K122" t="str">
            <v>Yes</v>
          </cell>
        </row>
        <row r="123">
          <cell r="A123" t="str">
            <v>7010002701</v>
          </cell>
          <cell r="B123" t="str">
            <v>70100</v>
          </cell>
          <cell r="C123" t="str">
            <v>02701</v>
          </cell>
          <cell r="D123" t="str">
            <v>701002701</v>
          </cell>
          <cell r="E123">
            <v>70100</v>
          </cell>
          <cell r="F123">
            <v>2701</v>
          </cell>
          <cell r="G123" t="str">
            <v>Dept of Corr - Central Admin</v>
          </cell>
          <cell r="H123" t="str">
            <v>DOC-CO Special Revenue Fund</v>
          </cell>
          <cell r="I123" t="str">
            <v>100</v>
          </cell>
          <cell r="J123" t="str">
            <v>General</v>
          </cell>
          <cell r="K123" t="str">
            <v>Yes</v>
          </cell>
        </row>
        <row r="124">
          <cell r="A124" t="str">
            <v>7110002900</v>
          </cell>
          <cell r="B124" t="str">
            <v>71100</v>
          </cell>
          <cell r="C124" t="str">
            <v>02900</v>
          </cell>
          <cell r="D124" t="str">
            <v>711002900</v>
          </cell>
          <cell r="E124">
            <v>71100</v>
          </cell>
          <cell r="F124">
            <v>2900</v>
          </cell>
          <cell r="G124" t="str">
            <v>VA Correctional Enterprises</v>
          </cell>
          <cell r="H124" t="str">
            <v>Insurance Recovery</v>
          </cell>
          <cell r="I124" t="str">
            <v>105</v>
          </cell>
          <cell r="J124" t="str">
            <v>Special Revenue-Other</v>
          </cell>
          <cell r="K124" t="str">
            <v>Yes</v>
          </cell>
        </row>
        <row r="125">
          <cell r="A125" t="str">
            <v>7110012110</v>
          </cell>
          <cell r="B125" t="str">
            <v>71100</v>
          </cell>
          <cell r="C125" t="str">
            <v>12110</v>
          </cell>
          <cell r="D125" t="str">
            <v>7110012110</v>
          </cell>
          <cell r="E125">
            <v>71100</v>
          </cell>
          <cell r="F125">
            <v>12110</v>
          </cell>
          <cell r="G125" t="str">
            <v>VA Correctional Enterprises</v>
          </cell>
          <cell r="H125" t="str">
            <v>ARP-CrvStLoclFisRecFd-COVID-19</v>
          </cell>
          <cell r="I125" t="str">
            <v>120</v>
          </cell>
          <cell r="J125" t="str">
            <v>Special Revenue-Federal</v>
          </cell>
          <cell r="K125" t="str">
            <v>Yes</v>
          </cell>
        </row>
        <row r="126">
          <cell r="A126" t="str">
            <v>7200002095</v>
          </cell>
          <cell r="B126" t="str">
            <v>72000</v>
          </cell>
          <cell r="C126" t="str">
            <v>02095</v>
          </cell>
          <cell r="D126" t="str">
            <v>720002095</v>
          </cell>
          <cell r="E126">
            <v>72000</v>
          </cell>
          <cell r="F126">
            <v>2095</v>
          </cell>
          <cell r="G126" t="str">
            <v>Dept Behavioral Health/Develop</v>
          </cell>
          <cell r="H126" t="str">
            <v>Opioid Abatement Fund</v>
          </cell>
          <cell r="I126" t="str">
            <v>115</v>
          </cell>
          <cell r="J126" t="str">
            <v>Special Revenue-Health and Social Servic</v>
          </cell>
          <cell r="K126" t="str">
            <v>Yes</v>
          </cell>
        </row>
        <row r="127">
          <cell r="A127" t="str">
            <v>7200009097</v>
          </cell>
          <cell r="B127" t="str">
            <v>72000</v>
          </cell>
          <cell r="C127" t="str">
            <v>09097</v>
          </cell>
          <cell r="D127" t="str">
            <v>720009097</v>
          </cell>
          <cell r="E127">
            <v>72000</v>
          </cell>
          <cell r="F127">
            <v>9097</v>
          </cell>
          <cell r="G127" t="str">
            <v>Dept Behavioral Health/Develop</v>
          </cell>
          <cell r="H127" t="str">
            <v>Cmwlth Opioid Abtmnt&amp;Remediatn</v>
          </cell>
          <cell r="I127" t="str">
            <v>115</v>
          </cell>
          <cell r="J127" t="str">
            <v>Special Revenue-Health and Social Servic</v>
          </cell>
          <cell r="K127" t="str">
            <v>Yes</v>
          </cell>
        </row>
        <row r="128">
          <cell r="A128" t="str">
            <v>7510002751</v>
          </cell>
          <cell r="B128" t="str">
            <v>75100</v>
          </cell>
          <cell r="C128" t="str">
            <v>02751</v>
          </cell>
          <cell r="D128" t="str">
            <v>751002751</v>
          </cell>
          <cell r="E128">
            <v>75100</v>
          </cell>
          <cell r="F128">
            <v>2751</v>
          </cell>
          <cell r="G128" t="str">
            <v>Dept for Deaf &amp; Hard-of-Hearng</v>
          </cell>
          <cell r="H128" t="str">
            <v>VDDHH Special Revenue Fund</v>
          </cell>
          <cell r="I128" t="str">
            <v>115</v>
          </cell>
          <cell r="J128" t="str">
            <v>Special Revenue-Health and Social Servic</v>
          </cell>
          <cell r="K128" t="str">
            <v>Yes</v>
          </cell>
        </row>
        <row r="129">
          <cell r="A129" t="str">
            <v>7560002095</v>
          </cell>
          <cell r="B129" t="str">
            <v>75600</v>
          </cell>
          <cell r="C129" t="str">
            <v>02095</v>
          </cell>
          <cell r="D129" t="str">
            <v>756002095</v>
          </cell>
          <cell r="E129">
            <v>75600</v>
          </cell>
          <cell r="F129">
            <v>2095</v>
          </cell>
          <cell r="G129" t="str">
            <v>Dept of Corr - Div of Inst</v>
          </cell>
          <cell r="H129" t="str">
            <v>Opioid Abatement Fund</v>
          </cell>
          <cell r="I129" t="str">
            <v>115</v>
          </cell>
          <cell r="J129" t="str">
            <v>Special Revenue-Health and Social Servic</v>
          </cell>
          <cell r="K129" t="str">
            <v>Yes</v>
          </cell>
        </row>
        <row r="130">
          <cell r="A130" t="str">
            <v>7650002095</v>
          </cell>
          <cell r="B130" t="str">
            <v>76500</v>
          </cell>
          <cell r="C130" t="str">
            <v>02095</v>
          </cell>
          <cell r="D130" t="str">
            <v>765002095</v>
          </cell>
          <cell r="E130">
            <v>76500</v>
          </cell>
          <cell r="F130">
            <v>2095</v>
          </cell>
          <cell r="G130" t="str">
            <v>Department of Social Services</v>
          </cell>
          <cell r="H130" t="str">
            <v>Opioid Abatement Fund</v>
          </cell>
          <cell r="I130" t="str">
            <v>115</v>
          </cell>
          <cell r="J130" t="str">
            <v>Special Revenue-Health and Social Servic</v>
          </cell>
          <cell r="K130" t="str">
            <v>Yes</v>
          </cell>
        </row>
        <row r="131">
          <cell r="A131" t="str">
            <v>7650002765</v>
          </cell>
          <cell r="B131" t="str">
            <v>76500</v>
          </cell>
          <cell r="C131" t="str">
            <v>02765</v>
          </cell>
          <cell r="D131" t="str">
            <v>765002765</v>
          </cell>
          <cell r="E131">
            <v>76500</v>
          </cell>
          <cell r="F131">
            <v>2765</v>
          </cell>
          <cell r="G131" t="str">
            <v>Department of Social Services</v>
          </cell>
          <cell r="H131" t="str">
            <v>Miscellaneous Revenue - DSS</v>
          </cell>
          <cell r="I131" t="str">
            <v>115</v>
          </cell>
          <cell r="J131" t="str">
            <v>Special Revenue-Health and Social Servic</v>
          </cell>
          <cell r="K131" t="str">
            <v>Yes</v>
          </cell>
        </row>
        <row r="132">
          <cell r="A132" t="str">
            <v>7650009660</v>
          </cell>
          <cell r="B132" t="str">
            <v>76500</v>
          </cell>
          <cell r="C132" t="str">
            <v>09660</v>
          </cell>
          <cell r="D132" t="str">
            <v>765009660</v>
          </cell>
          <cell r="E132">
            <v>76500</v>
          </cell>
          <cell r="F132">
            <v>9660</v>
          </cell>
          <cell r="G132" t="str">
            <v>Department of Social Services</v>
          </cell>
          <cell r="H132" t="str">
            <v>Intrnet Crimes Against Childrn</v>
          </cell>
          <cell r="I132" t="str">
            <v>105</v>
          </cell>
          <cell r="J132" t="str">
            <v>Special Revenue-Other</v>
          </cell>
          <cell r="K132" t="str">
            <v>Yes</v>
          </cell>
        </row>
        <row r="133">
          <cell r="A133" t="str">
            <v>7900009097</v>
          </cell>
          <cell r="B133" t="str">
            <v>79000</v>
          </cell>
          <cell r="C133" t="str">
            <v>09097</v>
          </cell>
          <cell r="D133" t="str">
            <v>790009097</v>
          </cell>
          <cell r="E133">
            <v>79000</v>
          </cell>
          <cell r="F133">
            <v>9097</v>
          </cell>
          <cell r="G133" t="str">
            <v>DBHDS Grants to Localities</v>
          </cell>
          <cell r="H133" t="str">
            <v>Cmwlth Opioid Abtmnt&amp;Remediatn</v>
          </cell>
          <cell r="I133" t="str">
            <v>115</v>
          </cell>
          <cell r="J133" t="str">
            <v>Special Revenue-Health and Social Servic</v>
          </cell>
          <cell r="K133" t="str">
            <v>Yes</v>
          </cell>
        </row>
        <row r="134">
          <cell r="A134" t="str">
            <v>7990002095</v>
          </cell>
          <cell r="B134" t="str">
            <v>79900</v>
          </cell>
          <cell r="C134" t="str">
            <v>02095</v>
          </cell>
          <cell r="D134" t="str">
            <v>799002095</v>
          </cell>
          <cell r="E134">
            <v>79900</v>
          </cell>
          <cell r="F134">
            <v>2095</v>
          </cell>
          <cell r="G134" t="str">
            <v>Department of Corrections</v>
          </cell>
          <cell r="H134" t="str">
            <v>Opioid Abatement Fund</v>
          </cell>
          <cell r="I134" t="str">
            <v>115</v>
          </cell>
          <cell r="J134" t="str">
            <v>Special Revenue-Health and Social Servic</v>
          </cell>
          <cell r="K134" t="str">
            <v>Yes</v>
          </cell>
        </row>
        <row r="135">
          <cell r="A135" t="str">
            <v>7990002701</v>
          </cell>
          <cell r="B135" t="str">
            <v>79900</v>
          </cell>
          <cell r="C135" t="str">
            <v>02701</v>
          </cell>
          <cell r="D135" t="str">
            <v>799002701</v>
          </cell>
          <cell r="E135">
            <v>79900</v>
          </cell>
          <cell r="F135">
            <v>2701</v>
          </cell>
          <cell r="G135" t="str">
            <v>Department of Corrections</v>
          </cell>
          <cell r="H135" t="str">
            <v>DOC-CO Special Revenue Fund</v>
          </cell>
          <cell r="I135" t="str">
            <v>100</v>
          </cell>
          <cell r="J135" t="str">
            <v>General</v>
          </cell>
          <cell r="K135" t="str">
            <v>Yes</v>
          </cell>
        </row>
        <row r="136">
          <cell r="A136" t="str">
            <v>7990002799</v>
          </cell>
          <cell r="B136" t="str">
            <v>79900</v>
          </cell>
          <cell r="C136" t="str">
            <v>02799</v>
          </cell>
          <cell r="D136" t="str">
            <v>799002799</v>
          </cell>
          <cell r="E136">
            <v>79900</v>
          </cell>
          <cell r="F136">
            <v>2799</v>
          </cell>
          <cell r="G136" t="str">
            <v>Department of Corrections</v>
          </cell>
          <cell r="H136" t="str">
            <v>DOC Special Revenue Fund</v>
          </cell>
          <cell r="I136" t="str">
            <v>100</v>
          </cell>
          <cell r="J136" t="str">
            <v>General</v>
          </cell>
          <cell r="K136" t="str">
            <v>Yes</v>
          </cell>
        </row>
        <row r="137">
          <cell r="A137" t="str">
            <v>7990007799</v>
          </cell>
          <cell r="B137" t="str">
            <v>79900</v>
          </cell>
          <cell r="C137" t="str">
            <v>07799</v>
          </cell>
          <cell r="D137" t="str">
            <v>799007799</v>
          </cell>
          <cell r="E137">
            <v>79900</v>
          </cell>
          <cell r="F137">
            <v>7799</v>
          </cell>
          <cell r="G137" t="str">
            <v>Department of Corrections</v>
          </cell>
          <cell r="H137" t="str">
            <v>DOC Trust and Agency Fund</v>
          </cell>
          <cell r="I137" t="str">
            <v>120</v>
          </cell>
          <cell r="J137" t="str">
            <v>Special Revenue-Federal</v>
          </cell>
          <cell r="K137" t="str">
            <v>Yes</v>
          </cell>
        </row>
        <row r="138">
          <cell r="A138" t="str">
            <v>8200002821</v>
          </cell>
          <cell r="B138" t="str">
            <v>82000</v>
          </cell>
          <cell r="C138" t="str">
            <v>02821</v>
          </cell>
          <cell r="D138" t="str">
            <v>820002821</v>
          </cell>
          <cell r="E138">
            <v>82000</v>
          </cell>
          <cell r="F138">
            <v>2821</v>
          </cell>
          <cell r="G138" t="str">
            <v>Capitol Square Preservation Cn</v>
          </cell>
          <cell r="H138" t="str">
            <v>Capitol Square Spec Rev Fund</v>
          </cell>
          <cell r="I138" t="str">
            <v>105</v>
          </cell>
          <cell r="J138" t="str">
            <v>Special Revenue-Other</v>
          </cell>
          <cell r="K138" t="str">
            <v>Yes</v>
          </cell>
        </row>
        <row r="139">
          <cell r="A139" t="str">
            <v>8360002836</v>
          </cell>
          <cell r="B139" t="str">
            <v>83600</v>
          </cell>
          <cell r="C139" t="str">
            <v>02836</v>
          </cell>
          <cell r="D139" t="str">
            <v>836002836</v>
          </cell>
          <cell r="E139">
            <v>83600</v>
          </cell>
          <cell r="F139">
            <v>2836</v>
          </cell>
          <cell r="G139" t="str">
            <v>Citizens' Council Exec Mansion</v>
          </cell>
          <cell r="H139" t="str">
            <v>Exec Mansion Special Rev Fund</v>
          </cell>
          <cell r="I139" t="str">
            <v>105</v>
          </cell>
          <cell r="J139" t="str">
            <v>Special Revenue-Other</v>
          </cell>
          <cell r="K139" t="str">
            <v>Yes</v>
          </cell>
        </row>
        <row r="140">
          <cell r="A140" t="str">
            <v>8480002095</v>
          </cell>
          <cell r="B140" t="str">
            <v>84800</v>
          </cell>
          <cell r="C140" t="str">
            <v>02095</v>
          </cell>
          <cell r="D140" t="str">
            <v>848002095</v>
          </cell>
          <cell r="E140">
            <v>84800</v>
          </cell>
          <cell r="F140">
            <v>2095</v>
          </cell>
          <cell r="G140" t="str">
            <v>Indigent Defense Commission</v>
          </cell>
          <cell r="H140" t="str">
            <v>Opioid Abatement Fund</v>
          </cell>
          <cell r="I140" t="str">
            <v>115</v>
          </cell>
          <cell r="J140" t="str">
            <v>Special Revenue-Health and Social Servic</v>
          </cell>
          <cell r="K140" t="str">
            <v>Yes</v>
          </cell>
        </row>
        <row r="141">
          <cell r="A141" t="str">
            <v>8510009880</v>
          </cell>
          <cell r="B141" t="str">
            <v>85100</v>
          </cell>
          <cell r="C141" t="str">
            <v>09880</v>
          </cell>
          <cell r="D141" t="str">
            <v>851009880</v>
          </cell>
          <cell r="E141">
            <v>85100</v>
          </cell>
          <cell r="F141">
            <v>9880</v>
          </cell>
          <cell r="G141" t="str">
            <v>Tobacco Rgn Revitalizatn Comm</v>
          </cell>
          <cell r="H141" t="str">
            <v>Srpls Sup&amp;Equip Sale-Non-Gen</v>
          </cell>
          <cell r="I141" t="str">
            <v>100</v>
          </cell>
          <cell r="J141" t="str">
            <v>General</v>
          </cell>
          <cell r="K141" t="str">
            <v>Yes</v>
          </cell>
        </row>
        <row r="142">
          <cell r="A142" t="str">
            <v>8520002095</v>
          </cell>
          <cell r="B142" t="str">
            <v>85200</v>
          </cell>
          <cell r="C142" t="str">
            <v>02095</v>
          </cell>
          <cell r="D142" t="str">
            <v>852002095</v>
          </cell>
          <cell r="E142">
            <v>85200</v>
          </cell>
          <cell r="F142">
            <v>2095</v>
          </cell>
          <cell r="G142" t="str">
            <v>VA Foundation for Hlthy Youth</v>
          </cell>
          <cell r="H142" t="str">
            <v>Opioid Abatement Fund</v>
          </cell>
          <cell r="I142" t="str">
            <v>115</v>
          </cell>
          <cell r="J142" t="str">
            <v>Special Revenue-Health and Social Servic</v>
          </cell>
          <cell r="K142" t="str">
            <v>Yes</v>
          </cell>
        </row>
        <row r="143">
          <cell r="A143" t="str">
            <v>8520012030</v>
          </cell>
          <cell r="B143" t="str">
            <v>85200</v>
          </cell>
          <cell r="C143" t="str">
            <v>12030</v>
          </cell>
          <cell r="D143" t="str">
            <v>8520012030</v>
          </cell>
          <cell r="E143">
            <v>85200</v>
          </cell>
          <cell r="F143">
            <v>12030</v>
          </cell>
          <cell r="G143" t="str">
            <v>VA Foundation for Hlthy Youth</v>
          </cell>
          <cell r="H143" t="str">
            <v>BG Prev/TreatSubsAbse-COVID-19</v>
          </cell>
          <cell r="I143" t="str">
            <v>120</v>
          </cell>
          <cell r="J143" t="str">
            <v>Special Revenue-Federal</v>
          </cell>
          <cell r="K143" t="str">
            <v>Yes</v>
          </cell>
        </row>
        <row r="144">
          <cell r="A144" t="str">
            <v>8560002095</v>
          </cell>
          <cell r="B144" t="str">
            <v>85600</v>
          </cell>
          <cell r="C144" t="str">
            <v>02095</v>
          </cell>
          <cell r="D144" t="str">
            <v>856002095</v>
          </cell>
          <cell r="E144">
            <v>85600</v>
          </cell>
          <cell r="F144">
            <v>2095</v>
          </cell>
          <cell r="G144" t="str">
            <v>Opioid Abatement Authority</v>
          </cell>
          <cell r="H144" t="str">
            <v>Opioid Abatement Fund</v>
          </cell>
          <cell r="I144" t="str">
            <v>115</v>
          </cell>
          <cell r="J144" t="str">
            <v>Special Revenue-Health and Social Servic</v>
          </cell>
          <cell r="K144" t="str">
            <v>Yes</v>
          </cell>
        </row>
        <row r="145">
          <cell r="A145" t="str">
            <v>8590002859</v>
          </cell>
          <cell r="B145" t="str">
            <v>85900</v>
          </cell>
          <cell r="C145" t="str">
            <v>02859</v>
          </cell>
          <cell r="D145" t="str">
            <v>859002859</v>
          </cell>
          <cell r="E145">
            <v>85900</v>
          </cell>
          <cell r="F145">
            <v>2859</v>
          </cell>
          <cell r="G145" t="str">
            <v>VA Sesquicentennial Civil War</v>
          </cell>
          <cell r="H145" t="str">
            <v>VSCW Special Revenue Fund</v>
          </cell>
          <cell r="I145" t="str">
            <v>105</v>
          </cell>
          <cell r="J145" t="str">
            <v>Special Revenue-Other</v>
          </cell>
          <cell r="K145" t="str">
            <v>Yes</v>
          </cell>
        </row>
        <row r="146">
          <cell r="A146" t="str">
            <v>8670009044</v>
          </cell>
          <cell r="B146" t="str">
            <v>86700</v>
          </cell>
          <cell r="C146" t="str">
            <v>09044</v>
          </cell>
          <cell r="D146" t="str">
            <v>867009044</v>
          </cell>
          <cell r="E146">
            <v>86700</v>
          </cell>
          <cell r="F146">
            <v>9044</v>
          </cell>
          <cell r="G146" t="str">
            <v>VA Bicentennial of War of 1812</v>
          </cell>
          <cell r="H146" t="str">
            <v>Bicentennial-War of 1812 Fund</v>
          </cell>
          <cell r="I146" t="str">
            <v>105</v>
          </cell>
          <cell r="J146" t="str">
            <v>Special Revenue-Other</v>
          </cell>
          <cell r="K146" t="str">
            <v>Yes</v>
          </cell>
        </row>
        <row r="147">
          <cell r="A147" t="str">
            <v>8700002004</v>
          </cell>
          <cell r="B147" t="str">
            <v>87000</v>
          </cell>
          <cell r="C147" t="str">
            <v>02004</v>
          </cell>
          <cell r="D147" t="str">
            <v>870002004</v>
          </cell>
          <cell r="E147">
            <v>87000</v>
          </cell>
          <cell r="F147">
            <v>2004</v>
          </cell>
          <cell r="G147" t="str">
            <v>Commission on Civics Education</v>
          </cell>
          <cell r="H147" t="str">
            <v>Comm on Civics Education Fund</v>
          </cell>
          <cell r="I147" t="str">
            <v>105</v>
          </cell>
          <cell r="J147" t="str">
            <v>Special Revenue-Other</v>
          </cell>
          <cell r="K147" t="str">
            <v>Yes</v>
          </cell>
        </row>
        <row r="148">
          <cell r="A148" t="str">
            <v>8720002072</v>
          </cell>
          <cell r="B148" t="str">
            <v>87200</v>
          </cell>
          <cell r="C148" t="str">
            <v>02072</v>
          </cell>
          <cell r="D148" t="str">
            <v>872002072</v>
          </cell>
          <cell r="E148">
            <v>87200</v>
          </cell>
          <cell r="F148">
            <v>2072</v>
          </cell>
          <cell r="G148" t="str">
            <v>WW I &amp; II Commemoration Comm</v>
          </cell>
          <cell r="H148" t="str">
            <v>VA WW I &amp; II Commrtn Commssn</v>
          </cell>
          <cell r="I148" t="str">
            <v>105</v>
          </cell>
          <cell r="J148" t="str">
            <v>Special Revenue-Other</v>
          </cell>
          <cell r="K148" t="str">
            <v>Yes</v>
          </cell>
        </row>
        <row r="149">
          <cell r="A149" t="str">
            <v>8770002687</v>
          </cell>
          <cell r="B149" t="str">
            <v>87700</v>
          </cell>
          <cell r="C149" t="str">
            <v>02687</v>
          </cell>
          <cell r="D149" t="str">
            <v>877002687</v>
          </cell>
          <cell r="E149">
            <v>87700</v>
          </cell>
          <cell r="F149">
            <v>2687</v>
          </cell>
          <cell r="G149" t="str">
            <v>Vrgnians Aspiring &amp; Divrse Com</v>
          </cell>
          <cell r="H149" t="str">
            <v>CommEconomicOppVAAspDivComm</v>
          </cell>
          <cell r="I149" t="str">
            <v>105</v>
          </cell>
          <cell r="J149" t="str">
            <v>Special Revenue-Other</v>
          </cell>
          <cell r="K149" t="str">
            <v>Yes</v>
          </cell>
        </row>
        <row r="150">
          <cell r="A150" t="str">
            <v>8770002877</v>
          </cell>
          <cell r="B150" t="str">
            <v>87700</v>
          </cell>
          <cell r="C150" t="str">
            <v>02877</v>
          </cell>
          <cell r="D150" t="str">
            <v>877002877</v>
          </cell>
          <cell r="E150">
            <v>87700</v>
          </cell>
          <cell r="F150">
            <v>2877</v>
          </cell>
          <cell r="G150" t="str">
            <v>Vrgnians Aspiring &amp; Divrse Com</v>
          </cell>
          <cell r="H150" t="str">
            <v>VADC Special Revenue Fund</v>
          </cell>
          <cell r="I150" t="str">
            <v>105</v>
          </cell>
          <cell r="J150" t="str">
            <v>Special Revenue-Other</v>
          </cell>
          <cell r="K150" t="str">
            <v>Yes</v>
          </cell>
        </row>
        <row r="151">
          <cell r="A151" t="str">
            <v>8850009093</v>
          </cell>
          <cell r="B151" t="str">
            <v>88500</v>
          </cell>
          <cell r="C151" t="str">
            <v>09093</v>
          </cell>
          <cell r="D151" t="str">
            <v>885009093</v>
          </cell>
          <cell r="E151">
            <v>88500</v>
          </cell>
          <cell r="F151">
            <v>9093</v>
          </cell>
          <cell r="G151" t="str">
            <v>Inst for Adv Learn &amp; Research</v>
          </cell>
          <cell r="H151" t="str">
            <v>NewEconomyWrkfrcCrdntlGrntFnd</v>
          </cell>
          <cell r="I151" t="str">
            <v>100</v>
          </cell>
          <cell r="J151" t="str">
            <v>General</v>
          </cell>
          <cell r="K151" t="str">
            <v>Yes</v>
          </cell>
        </row>
        <row r="152">
          <cell r="A152" t="str">
            <v>8850010380</v>
          </cell>
          <cell r="B152" t="str">
            <v>88500</v>
          </cell>
          <cell r="C152" t="str">
            <v>10380</v>
          </cell>
          <cell r="D152" t="str">
            <v>8850010380</v>
          </cell>
          <cell r="E152">
            <v>88500</v>
          </cell>
          <cell r="F152">
            <v>10380</v>
          </cell>
          <cell r="G152" t="str">
            <v>Inst for Adv Learn &amp; Research</v>
          </cell>
          <cell r="H152" t="str">
            <v>GEER Fund - COVID-19</v>
          </cell>
          <cell r="I152" t="str">
            <v>120</v>
          </cell>
          <cell r="J152" t="str">
            <v>Special Revenue-Federal</v>
          </cell>
          <cell r="K152" t="str">
            <v>Yes</v>
          </cell>
        </row>
        <row r="153">
          <cell r="A153" t="str">
            <v>9120009912</v>
          </cell>
          <cell r="B153" t="str">
            <v>91200</v>
          </cell>
          <cell r="C153" t="str">
            <v>09912</v>
          </cell>
          <cell r="D153" t="str">
            <v>912009912</v>
          </cell>
          <cell r="E153">
            <v>91200</v>
          </cell>
          <cell r="F153">
            <v>9912</v>
          </cell>
          <cell r="G153" t="str">
            <v>Dept of Veterans Services</v>
          </cell>
          <cell r="H153" t="str">
            <v>Dedicated Special Revenue-DVS</v>
          </cell>
          <cell r="I153" t="str">
            <v>105</v>
          </cell>
          <cell r="J153" t="str">
            <v>Special Revenue-Other</v>
          </cell>
          <cell r="K153" t="str">
            <v>Yes</v>
          </cell>
        </row>
        <row r="154">
          <cell r="A154" t="str">
            <v>9340009510</v>
          </cell>
          <cell r="B154" t="str">
            <v>93400</v>
          </cell>
          <cell r="C154" t="str">
            <v>09510</v>
          </cell>
          <cell r="D154" t="str">
            <v>934009510</v>
          </cell>
          <cell r="E154">
            <v>93400</v>
          </cell>
          <cell r="F154">
            <v>9510</v>
          </cell>
          <cell r="G154" t="str">
            <v>Innov &amp; Entrepreneur Invst Ath</v>
          </cell>
          <cell r="H154" t="str">
            <v>CW Technology Research Fd 934</v>
          </cell>
          <cell r="I154" t="str">
            <v>500</v>
          </cell>
          <cell r="J154" t="str">
            <v>CU-HE-Non-specific Activity</v>
          </cell>
          <cell r="K154" t="str">
            <v>Yes</v>
          </cell>
        </row>
        <row r="155">
          <cell r="A155" t="str">
            <v>9350010110</v>
          </cell>
          <cell r="B155" t="str">
            <v>93500</v>
          </cell>
          <cell r="C155" t="str">
            <v>10110</v>
          </cell>
          <cell r="D155" t="str">
            <v>9350010110</v>
          </cell>
          <cell r="E155">
            <v>93500</v>
          </cell>
          <cell r="F155">
            <v>10110</v>
          </cell>
          <cell r="G155" t="str">
            <v>Roanoke Higher Educ Authority</v>
          </cell>
          <cell r="H155" t="str">
            <v>CARESActRlfFd–General-COVID-19</v>
          </cell>
          <cell r="I155" t="str">
            <v>120</v>
          </cell>
          <cell r="J155" t="str">
            <v>Special Revenue-Federal</v>
          </cell>
          <cell r="K155" t="str">
            <v>Yes</v>
          </cell>
        </row>
        <row r="156">
          <cell r="A156" t="str">
            <v>9350010380</v>
          </cell>
          <cell r="B156" t="str">
            <v>93500</v>
          </cell>
          <cell r="C156" t="str">
            <v>10380</v>
          </cell>
          <cell r="D156" t="str">
            <v>9350010380</v>
          </cell>
          <cell r="E156">
            <v>93500</v>
          </cell>
          <cell r="F156">
            <v>10380</v>
          </cell>
          <cell r="G156" t="str">
            <v>Roanoke Higher Educ Authority</v>
          </cell>
          <cell r="H156" t="str">
            <v>GEER Fund - COVID-19</v>
          </cell>
          <cell r="I156" t="str">
            <v>120</v>
          </cell>
          <cell r="J156" t="str">
            <v>Special Revenue-Federal</v>
          </cell>
          <cell r="K156" t="str">
            <v>Yes</v>
          </cell>
        </row>
        <row r="157">
          <cell r="A157" t="str">
            <v>9370009093</v>
          </cell>
          <cell r="B157" t="str">
            <v>93700</v>
          </cell>
          <cell r="C157" t="str">
            <v>09093</v>
          </cell>
          <cell r="D157" t="str">
            <v>937009093</v>
          </cell>
          <cell r="E157">
            <v>93700</v>
          </cell>
          <cell r="F157">
            <v>9093</v>
          </cell>
          <cell r="G157" t="str">
            <v>Southern VA Higher Educ Center</v>
          </cell>
          <cell r="H157" t="str">
            <v>NewEconomyWrkfrcCrdntlGrntFnd</v>
          </cell>
          <cell r="I157" t="str">
            <v>100</v>
          </cell>
          <cell r="J157" t="str">
            <v>General</v>
          </cell>
          <cell r="K157" t="str">
            <v>Yes</v>
          </cell>
        </row>
        <row r="158">
          <cell r="A158" t="str">
            <v>9370010000</v>
          </cell>
          <cell r="B158" t="str">
            <v>93700</v>
          </cell>
          <cell r="C158" t="str">
            <v>10000</v>
          </cell>
          <cell r="D158" t="str">
            <v>9370010000</v>
          </cell>
          <cell r="E158">
            <v>93700</v>
          </cell>
          <cell r="F158">
            <v>10000</v>
          </cell>
          <cell r="G158" t="str">
            <v>Southern VA Higher Educ Center</v>
          </cell>
          <cell r="H158" t="str">
            <v>Federal Trust</v>
          </cell>
          <cell r="I158" t="str">
            <v>120</v>
          </cell>
          <cell r="J158" t="str">
            <v>Special Revenue-Federal</v>
          </cell>
          <cell r="K158" t="str">
            <v>Yes</v>
          </cell>
        </row>
        <row r="159">
          <cell r="A159" t="str">
            <v>9370010110</v>
          </cell>
          <cell r="B159" t="str">
            <v>93700</v>
          </cell>
          <cell r="C159" t="str">
            <v>10110</v>
          </cell>
          <cell r="D159" t="str">
            <v>9370010110</v>
          </cell>
          <cell r="E159">
            <v>93700</v>
          </cell>
          <cell r="F159">
            <v>10110</v>
          </cell>
          <cell r="G159" t="str">
            <v>Southern VA Higher Educ Center</v>
          </cell>
          <cell r="H159" t="str">
            <v>CARESActRlfFd–General-COVID-19</v>
          </cell>
          <cell r="I159" t="str">
            <v>120</v>
          </cell>
          <cell r="J159" t="str">
            <v>Special Revenue-Federal</v>
          </cell>
          <cell r="K159" t="str">
            <v>Yes</v>
          </cell>
        </row>
        <row r="160">
          <cell r="A160" t="str">
            <v>9370010380</v>
          </cell>
          <cell r="B160" t="str">
            <v>93700</v>
          </cell>
          <cell r="C160" t="str">
            <v>10380</v>
          </cell>
          <cell r="D160" t="str">
            <v>9370010380</v>
          </cell>
          <cell r="E160">
            <v>93700</v>
          </cell>
          <cell r="F160">
            <v>10380</v>
          </cell>
          <cell r="G160" t="str">
            <v>Southern VA Higher Educ Center</v>
          </cell>
          <cell r="H160" t="str">
            <v>GEER Fund - COVID-19</v>
          </cell>
          <cell r="I160" t="str">
            <v>120</v>
          </cell>
          <cell r="J160" t="str">
            <v>Special Revenue-Federal</v>
          </cell>
          <cell r="K160" t="str">
            <v>Yes</v>
          </cell>
        </row>
        <row r="161">
          <cell r="A161" t="str">
            <v>9370010710</v>
          </cell>
          <cell r="B161" t="str">
            <v>93700</v>
          </cell>
          <cell r="C161" t="str">
            <v>10710</v>
          </cell>
          <cell r="D161" t="str">
            <v>9370010710</v>
          </cell>
          <cell r="E161">
            <v>93700</v>
          </cell>
          <cell r="F161">
            <v>10710</v>
          </cell>
          <cell r="G161" t="str">
            <v>Southern VA Higher Educ Center</v>
          </cell>
          <cell r="H161" t="str">
            <v>FEMA - State Agy - COVID-19</v>
          </cell>
          <cell r="I161" t="str">
            <v>120</v>
          </cell>
          <cell r="J161" t="str">
            <v>Special Revenue-Federal</v>
          </cell>
          <cell r="K161" t="str">
            <v>Yes</v>
          </cell>
        </row>
        <row r="162">
          <cell r="A162" t="str">
            <v>9380009093</v>
          </cell>
          <cell r="B162" t="str">
            <v>93800</v>
          </cell>
          <cell r="C162" t="str">
            <v>09093</v>
          </cell>
          <cell r="D162" t="str">
            <v>938009093</v>
          </cell>
          <cell r="E162">
            <v>93800</v>
          </cell>
          <cell r="F162">
            <v>9093</v>
          </cell>
          <cell r="G162" t="str">
            <v>New College Institute</v>
          </cell>
          <cell r="H162" t="str">
            <v>NewEconomyWrkfrcCrdntlGrntFnd</v>
          </cell>
          <cell r="I162" t="str">
            <v>100</v>
          </cell>
          <cell r="J162" t="str">
            <v>General</v>
          </cell>
          <cell r="K162" t="str">
            <v>Yes</v>
          </cell>
        </row>
        <row r="163">
          <cell r="A163" t="str">
            <v>9380010110</v>
          </cell>
          <cell r="B163" t="str">
            <v>93800</v>
          </cell>
          <cell r="C163" t="str">
            <v>10110</v>
          </cell>
          <cell r="D163" t="str">
            <v>9380010110</v>
          </cell>
          <cell r="E163">
            <v>93800</v>
          </cell>
          <cell r="F163">
            <v>10110</v>
          </cell>
          <cell r="G163" t="str">
            <v>New College Institute</v>
          </cell>
          <cell r="H163" t="str">
            <v>CARESActRlfFd–General-COVID-19</v>
          </cell>
          <cell r="I163" t="str">
            <v>120</v>
          </cell>
          <cell r="J163" t="str">
            <v>Special Revenue-Federal</v>
          </cell>
          <cell r="K163" t="str">
            <v>Yes</v>
          </cell>
        </row>
        <row r="164">
          <cell r="A164" t="str">
            <v>9380010380</v>
          </cell>
          <cell r="B164" t="str">
            <v>93800</v>
          </cell>
          <cell r="C164" t="str">
            <v>10380</v>
          </cell>
          <cell r="D164" t="str">
            <v>9380010380</v>
          </cell>
          <cell r="E164">
            <v>93800</v>
          </cell>
          <cell r="F164">
            <v>10380</v>
          </cell>
          <cell r="G164" t="str">
            <v>New College Institute</v>
          </cell>
          <cell r="H164" t="str">
            <v>GEER Fund - COVID-19</v>
          </cell>
          <cell r="I164" t="str">
            <v>120</v>
          </cell>
          <cell r="J164" t="str">
            <v>Special Revenue-Federal</v>
          </cell>
          <cell r="K164" t="str">
            <v>Yes</v>
          </cell>
        </row>
        <row r="165">
          <cell r="A165" t="str">
            <v>9420002942</v>
          </cell>
          <cell r="B165" t="str">
            <v>94200</v>
          </cell>
          <cell r="C165" t="str">
            <v>02942</v>
          </cell>
          <cell r="D165" t="str">
            <v>942002942</v>
          </cell>
          <cell r="E165">
            <v>94200</v>
          </cell>
          <cell r="F165">
            <v>2942</v>
          </cell>
          <cell r="G165" t="str">
            <v>VA Museum of Natural History</v>
          </cell>
          <cell r="H165" t="str">
            <v>VMNH Special Revenue Fund</v>
          </cell>
          <cell r="I165" t="str">
            <v>105</v>
          </cell>
          <cell r="J165" t="str">
            <v>Special Revenue-Other</v>
          </cell>
          <cell r="K165" t="str">
            <v>Yes</v>
          </cell>
        </row>
        <row r="166">
          <cell r="A166" t="str">
            <v>9480010110</v>
          </cell>
          <cell r="B166" t="str">
            <v>94800</v>
          </cell>
          <cell r="C166" t="str">
            <v>10110</v>
          </cell>
          <cell r="D166" t="str">
            <v>9480010110</v>
          </cell>
          <cell r="E166">
            <v>94800</v>
          </cell>
          <cell r="F166">
            <v>10110</v>
          </cell>
          <cell r="G166" t="str">
            <v>Southwest VA Higher Educ Ctr</v>
          </cell>
          <cell r="H166" t="str">
            <v>CARESActRlfFd–General-COVID-19</v>
          </cell>
          <cell r="I166" t="str">
            <v>120</v>
          </cell>
          <cell r="J166" t="str">
            <v>Special Revenue-Federal</v>
          </cell>
          <cell r="K166" t="str">
            <v>Yes</v>
          </cell>
        </row>
        <row r="167">
          <cell r="A167" t="str">
            <v>9480010120</v>
          </cell>
          <cell r="B167" t="str">
            <v>94800</v>
          </cell>
          <cell r="C167" t="str">
            <v>10120</v>
          </cell>
          <cell r="D167" t="str">
            <v>9480010120</v>
          </cell>
          <cell r="E167">
            <v>94800</v>
          </cell>
          <cell r="F167">
            <v>10120</v>
          </cell>
          <cell r="G167" t="str">
            <v>Southwest VA Higher Educ Ctr</v>
          </cell>
          <cell r="H167" t="str">
            <v>CoronavrsEmrSpplFdPrg-COVID-19</v>
          </cell>
          <cell r="I167" t="str">
            <v>120</v>
          </cell>
          <cell r="J167" t="str">
            <v>Special Revenue-Federal</v>
          </cell>
          <cell r="K167" t="str">
            <v>Yes</v>
          </cell>
        </row>
        <row r="168">
          <cell r="A168" t="str">
            <v>9480010380</v>
          </cell>
          <cell r="B168" t="str">
            <v>94800</v>
          </cell>
          <cell r="C168" t="str">
            <v>10380</v>
          </cell>
          <cell r="D168" t="str">
            <v>9480010380</v>
          </cell>
          <cell r="E168">
            <v>94800</v>
          </cell>
          <cell r="F168">
            <v>10380</v>
          </cell>
          <cell r="G168" t="str">
            <v>Southwest VA Higher Educ Ctr</v>
          </cell>
          <cell r="H168" t="str">
            <v>GEER Fund - COVID-19</v>
          </cell>
          <cell r="I168" t="str">
            <v>120</v>
          </cell>
          <cell r="J168" t="str">
            <v>Special Revenue-Federal</v>
          </cell>
          <cell r="K168" t="str">
            <v>Yes</v>
          </cell>
        </row>
        <row r="169">
          <cell r="A169" t="str">
            <v>9600009073</v>
          </cell>
          <cell r="B169" t="str">
            <v>96000</v>
          </cell>
          <cell r="C169" t="str">
            <v>09073</v>
          </cell>
          <cell r="D169" t="str">
            <v>960009073</v>
          </cell>
          <cell r="E169">
            <v>96000</v>
          </cell>
          <cell r="F169">
            <v>9073</v>
          </cell>
          <cell r="G169" t="str">
            <v>Department of Fire Programs</v>
          </cell>
          <cell r="H169" t="str">
            <v>Volunteer Fire Dept TrainingFd</v>
          </cell>
          <cell r="I169" t="str">
            <v>105</v>
          </cell>
          <cell r="J169" t="str">
            <v>Special Revenue-Other</v>
          </cell>
          <cell r="K169" t="str">
            <v>Yes</v>
          </cell>
        </row>
        <row r="170">
          <cell r="A170" t="str">
            <v>9890007562</v>
          </cell>
          <cell r="B170" t="str">
            <v>98900</v>
          </cell>
          <cell r="C170" t="str">
            <v>07562</v>
          </cell>
          <cell r="D170" t="str">
            <v>989007562</v>
          </cell>
          <cell r="E170">
            <v>98900</v>
          </cell>
          <cell r="F170">
            <v>7562</v>
          </cell>
          <cell r="G170" t="str">
            <v>Higher Educ Research Institute</v>
          </cell>
          <cell r="H170" t="str">
            <v>VA Research Investment Fund–GF</v>
          </cell>
          <cell r="I170" t="str">
            <v>100</v>
          </cell>
          <cell r="J170" t="str">
            <v>General</v>
          </cell>
          <cell r="K170" t="str">
            <v>Yes</v>
          </cell>
        </row>
        <row r="171">
          <cell r="A171" t="str">
            <v>9940007740</v>
          </cell>
          <cell r="B171" t="str">
            <v>99400</v>
          </cell>
          <cell r="C171" t="str">
            <v>07740</v>
          </cell>
          <cell r="D171" t="str">
            <v>994007740</v>
          </cell>
          <cell r="E171">
            <v>99400</v>
          </cell>
          <cell r="F171">
            <v>7740</v>
          </cell>
          <cell r="G171" t="str">
            <v>Treasury Trust Funds</v>
          </cell>
          <cell r="H171" t="str">
            <v>Miscellaneous Trust Funds</v>
          </cell>
          <cell r="I171" t="str">
            <v>100</v>
          </cell>
          <cell r="J171" t="str">
            <v>General</v>
          </cell>
          <cell r="K171" t="str">
            <v>Yes</v>
          </cell>
        </row>
        <row r="172">
          <cell r="A172" t="str">
            <v>9940007760</v>
          </cell>
          <cell r="B172" t="str">
            <v>99400</v>
          </cell>
          <cell r="C172" t="str">
            <v>07760</v>
          </cell>
          <cell r="D172" t="str">
            <v>994007760</v>
          </cell>
          <cell r="E172">
            <v>99400</v>
          </cell>
          <cell r="F172">
            <v>7760</v>
          </cell>
          <cell r="G172" t="str">
            <v>Treasury Trust Funds</v>
          </cell>
          <cell r="H172" t="str">
            <v>9-C Higher Education Bonds</v>
          </cell>
          <cell r="I172" t="str">
            <v>500</v>
          </cell>
          <cell r="J172" t="str">
            <v>CU-HE-Non-specific Activity</v>
          </cell>
          <cell r="K172" t="str">
            <v>Yes</v>
          </cell>
        </row>
        <row r="173">
          <cell r="A173" t="str">
            <v>9940007810</v>
          </cell>
          <cell r="B173" t="str">
            <v>99400</v>
          </cell>
          <cell r="C173" t="str">
            <v>07810</v>
          </cell>
          <cell r="D173" t="str">
            <v>994007810</v>
          </cell>
          <cell r="E173">
            <v>99400</v>
          </cell>
          <cell r="F173">
            <v>7810</v>
          </cell>
          <cell r="G173" t="str">
            <v>Treasury Trust Funds</v>
          </cell>
          <cell r="H173" t="str">
            <v>General Obligation Bond Fund</v>
          </cell>
          <cell r="I173" t="str">
            <v>155</v>
          </cell>
          <cell r="J173" t="str">
            <v>Capital Projects</v>
          </cell>
          <cell r="K173" t="str">
            <v>Yes</v>
          </cell>
        </row>
        <row r="174">
          <cell r="A174" t="str">
            <v>9970009660</v>
          </cell>
          <cell r="B174" t="str">
            <v>99700</v>
          </cell>
          <cell r="C174" t="str">
            <v>09660</v>
          </cell>
          <cell r="D174" t="str">
            <v>997009660</v>
          </cell>
          <cell r="E174">
            <v>99700</v>
          </cell>
          <cell r="F174">
            <v>9660</v>
          </cell>
          <cell r="G174" t="str">
            <v>DOA Statewide Activities</v>
          </cell>
          <cell r="H174" t="str">
            <v>Intrnet Crimes Against Childrn</v>
          </cell>
          <cell r="I174" t="str">
            <v>105</v>
          </cell>
          <cell r="J174" t="str">
            <v>Special Revenue-Other</v>
          </cell>
          <cell r="K174" t="str">
            <v>Yes</v>
          </cell>
        </row>
        <row r="175">
          <cell r="A175" t="str">
            <v>9990009119</v>
          </cell>
          <cell r="B175" t="str">
            <v>99900</v>
          </cell>
          <cell r="C175" t="str">
            <v>09119</v>
          </cell>
          <cell r="D175" t="str">
            <v>999009119</v>
          </cell>
          <cell r="E175">
            <v>99900</v>
          </cell>
          <cell r="F175">
            <v>9119</v>
          </cell>
          <cell r="G175" t="str">
            <v>Alcoholic Beverage Control</v>
          </cell>
          <cell r="H175" t="str">
            <v>COVID-19 Relief Fund</v>
          </cell>
          <cell r="I175" t="str">
            <v>105</v>
          </cell>
          <cell r="J175" t="str">
            <v>Special Revenue-Other</v>
          </cell>
          <cell r="K175" t="str">
            <v>Yes</v>
          </cell>
        </row>
        <row r="176">
          <cell r="A176" t="str">
            <v>9990010110</v>
          </cell>
          <cell r="B176" t="str">
            <v>99900</v>
          </cell>
          <cell r="C176" t="str">
            <v>10110</v>
          </cell>
          <cell r="D176" t="str">
            <v>9990010110</v>
          </cell>
          <cell r="E176">
            <v>99900</v>
          </cell>
          <cell r="F176">
            <v>10110</v>
          </cell>
          <cell r="G176" t="str">
            <v>Alcoholic Beverage Control</v>
          </cell>
          <cell r="H176" t="str">
            <v>CARESActRlfFd–General-COVID-19</v>
          </cell>
          <cell r="I176" t="str">
            <v>120</v>
          </cell>
          <cell r="J176" t="str">
            <v>Special Revenue-Federal</v>
          </cell>
          <cell r="K176" t="str">
            <v>Yes</v>
          </cell>
        </row>
        <row r="177">
          <cell r="A177" t="str">
            <v>9990010710</v>
          </cell>
          <cell r="B177" t="str">
            <v>99900</v>
          </cell>
          <cell r="C177" t="str">
            <v>10710</v>
          </cell>
          <cell r="D177" t="str">
            <v>9990010710</v>
          </cell>
          <cell r="E177">
            <v>99900</v>
          </cell>
          <cell r="F177">
            <v>10710</v>
          </cell>
          <cell r="G177" t="str">
            <v>Alcoholic Beverage Control</v>
          </cell>
          <cell r="H177" t="str">
            <v>FEMA - State Agy - COVID-19</v>
          </cell>
          <cell r="I177" t="str">
            <v>120</v>
          </cell>
          <cell r="J177" t="str">
            <v>Special Revenue-Federal</v>
          </cell>
          <cell r="K177" t="str">
            <v>Yes</v>
          </cell>
        </row>
      </sheetData>
      <sheetData sheetId="2"/>
      <sheetData sheetId="3"/>
      <sheetData sheetId="4">
        <row r="1">
          <cell r="A1" t="str">
            <v>ACFR</v>
          </cell>
          <cell r="B1" t="str">
            <v>ACFR Name</v>
          </cell>
        </row>
        <row r="2">
          <cell r="A2" t="str">
            <v>100</v>
          </cell>
          <cell r="B2" t="str">
            <v>General</v>
          </cell>
        </row>
        <row r="3">
          <cell r="A3" t="str">
            <v>105</v>
          </cell>
          <cell r="B3" t="str">
            <v>Special Revenue-Other</v>
          </cell>
        </row>
        <row r="4">
          <cell r="A4" t="str">
            <v>106</v>
          </cell>
          <cell r="B4" t="str">
            <v>Special Revenue-Other, F/S Exclusions</v>
          </cell>
        </row>
        <row r="5">
          <cell r="A5" t="str">
            <v>110</v>
          </cell>
          <cell r="B5" t="str">
            <v>Special Revenue-Highways</v>
          </cell>
        </row>
        <row r="6">
          <cell r="A6" t="str">
            <v>115</v>
          </cell>
          <cell r="B6" t="str">
            <v>Special Revenue-Health and Social Servic</v>
          </cell>
        </row>
        <row r="7">
          <cell r="A7" t="str">
            <v>120</v>
          </cell>
          <cell r="B7" t="str">
            <v>Special Revenue-Federal</v>
          </cell>
        </row>
        <row r="8">
          <cell r="A8" t="str">
            <v>121</v>
          </cell>
          <cell r="B8" t="str">
            <v>Special Revenue-Federal, F/S Exclus.</v>
          </cell>
        </row>
        <row r="9">
          <cell r="A9" t="str">
            <v>125</v>
          </cell>
          <cell r="B9" t="str">
            <v>Special Revenue-Literary</v>
          </cell>
        </row>
        <row r="10">
          <cell r="A10" t="str">
            <v>130</v>
          </cell>
          <cell r="B10" t="str">
            <v>Special Revenue - H &amp; SS - Budgetary</v>
          </cell>
        </row>
        <row r="11">
          <cell r="A11" t="str">
            <v>131</v>
          </cell>
          <cell r="B11" t="str">
            <v>Special Revenue - Unclaimed Property</v>
          </cell>
        </row>
        <row r="12">
          <cell r="A12" t="str">
            <v>132</v>
          </cell>
          <cell r="B12" t="str">
            <v>Special Revenue-Not Used B</v>
          </cell>
        </row>
        <row r="13">
          <cell r="A13" t="str">
            <v>133</v>
          </cell>
          <cell r="B13" t="str">
            <v>Special Revenue-Not Used C</v>
          </cell>
        </row>
        <row r="14">
          <cell r="A14" t="str">
            <v>134</v>
          </cell>
          <cell r="B14" t="str">
            <v>Special Revenue-Not Used D</v>
          </cell>
        </row>
        <row r="15">
          <cell r="A15" t="str">
            <v>150</v>
          </cell>
          <cell r="B15" t="str">
            <v>Debt Service</v>
          </cell>
        </row>
        <row r="16">
          <cell r="A16" t="str">
            <v>155</v>
          </cell>
          <cell r="B16" t="str">
            <v>Capital Projects</v>
          </cell>
        </row>
        <row r="17">
          <cell r="A17" t="str">
            <v>156</v>
          </cell>
          <cell r="B17" t="str">
            <v>Capital Projects, F/S Exclusions</v>
          </cell>
        </row>
        <row r="18">
          <cell r="A18" t="str">
            <v>161</v>
          </cell>
          <cell r="B18" t="str">
            <v>Permanent Funds-Not Used B</v>
          </cell>
        </row>
        <row r="19">
          <cell r="A19" t="str">
            <v>162</v>
          </cell>
          <cell r="B19" t="str">
            <v>Permanent Funds-Not Used C</v>
          </cell>
        </row>
        <row r="20">
          <cell r="A20" t="str">
            <v>165</v>
          </cell>
          <cell r="B20" t="str">
            <v>Permanent Funds-Health Research Bd.</v>
          </cell>
        </row>
        <row r="21">
          <cell r="A21" t="str">
            <v>300</v>
          </cell>
          <cell r="B21" t="str">
            <v>Enterprise-Lottery</v>
          </cell>
        </row>
        <row r="22">
          <cell r="A22" t="str">
            <v>301</v>
          </cell>
          <cell r="B22" t="str">
            <v>Enterprise-VA College Savings Plan</v>
          </cell>
        </row>
        <row r="23">
          <cell r="A23" t="str">
            <v>302</v>
          </cell>
          <cell r="B23" t="str">
            <v>Enterprise-Unemployment Compensation</v>
          </cell>
        </row>
        <row r="24">
          <cell r="A24" t="str">
            <v>303</v>
          </cell>
          <cell r="B24" t="str">
            <v>Enterprise-ABC</v>
          </cell>
        </row>
        <row r="25">
          <cell r="A25" t="str">
            <v>304</v>
          </cell>
          <cell r="B25" t="str">
            <v>Enterprise-Risk Management</v>
          </cell>
        </row>
        <row r="26">
          <cell r="A26" t="str">
            <v>305</v>
          </cell>
          <cell r="B26" t="str">
            <v>Enterprise-Local Choice</v>
          </cell>
        </row>
        <row r="27">
          <cell r="A27" t="str">
            <v>306</v>
          </cell>
          <cell r="B27" t="str">
            <v>Enterprise-VA Industries for the Blind</v>
          </cell>
        </row>
        <row r="28">
          <cell r="A28" t="str">
            <v>307</v>
          </cell>
          <cell r="B28" t="str">
            <v>Enterprise-Consolidated Lab</v>
          </cell>
        </row>
        <row r="29">
          <cell r="A29" t="str">
            <v>308</v>
          </cell>
          <cell r="B29" t="str">
            <v>Enterprise-EVA Procurement</v>
          </cell>
        </row>
        <row r="30">
          <cell r="A30" t="str">
            <v>309</v>
          </cell>
          <cell r="B30" t="str">
            <v>Enterprise-DEQ</v>
          </cell>
        </row>
        <row r="31">
          <cell r="A31" t="str">
            <v>310</v>
          </cell>
          <cell r="B31" t="str">
            <v>Enterprise-Wireless E 911</v>
          </cell>
        </row>
        <row r="32">
          <cell r="A32" t="str">
            <v>311</v>
          </cell>
          <cell r="B32" t="str">
            <v>Enterprise-VMFA Gift Shop</v>
          </cell>
        </row>
        <row r="33">
          <cell r="A33" t="str">
            <v>312</v>
          </cell>
          <cell r="B33" t="str">
            <v>Enterprise- Line of Duty Insurance</v>
          </cell>
        </row>
        <row r="34">
          <cell r="A34" t="str">
            <v>313</v>
          </cell>
          <cell r="B34" t="str">
            <v>Enterprise-GWRC Van Pool</v>
          </cell>
        </row>
        <row r="35">
          <cell r="A35" t="str">
            <v>314</v>
          </cell>
          <cell r="B35" t="str">
            <v>Enterprise-Not Used B</v>
          </cell>
        </row>
        <row r="36">
          <cell r="A36" t="str">
            <v>315</v>
          </cell>
          <cell r="B36" t="str">
            <v>Enterprise-Not Used C</v>
          </cell>
        </row>
        <row r="37">
          <cell r="A37" t="str">
            <v>316</v>
          </cell>
          <cell r="B37" t="str">
            <v>Enterprise-Not Used D</v>
          </cell>
        </row>
        <row r="38">
          <cell r="A38" t="str">
            <v>317</v>
          </cell>
          <cell r="B38" t="str">
            <v>Enterprise-Not Used E</v>
          </cell>
        </row>
        <row r="39">
          <cell r="A39" t="str">
            <v>350</v>
          </cell>
          <cell r="B39" t="str">
            <v>Internal Service-Technology and Data Services</v>
          </cell>
        </row>
        <row r="40">
          <cell r="A40" t="str">
            <v>351</v>
          </cell>
          <cell r="B40" t="str">
            <v>Internal Service-VCE</v>
          </cell>
        </row>
        <row r="41">
          <cell r="A41" t="str">
            <v>352</v>
          </cell>
          <cell r="B41" t="str">
            <v>Internal Service-HIF</v>
          </cell>
        </row>
        <row r="42">
          <cell r="A42" t="str">
            <v>353</v>
          </cell>
          <cell r="B42" t="str">
            <v>Internal Service-Fleet Management</v>
          </cell>
        </row>
        <row r="43">
          <cell r="A43" t="str">
            <v>354</v>
          </cell>
          <cell r="B43" t="str">
            <v>Internal Service-Property Management</v>
          </cell>
        </row>
        <row r="44">
          <cell r="A44" t="str">
            <v>355</v>
          </cell>
          <cell r="B44" t="str">
            <v>Internal Service-General Services</v>
          </cell>
        </row>
        <row r="45">
          <cell r="A45" t="str">
            <v>356</v>
          </cell>
          <cell r="B45" t="str">
            <v>Internal Service-Risk Management</v>
          </cell>
        </row>
        <row r="46">
          <cell r="A46" t="str">
            <v>357</v>
          </cell>
          <cell r="B46" t="str">
            <v>Internal Service-Payroll Service Bureau</v>
          </cell>
        </row>
        <row r="47">
          <cell r="A47" t="str">
            <v>358</v>
          </cell>
          <cell r="B47" t="str">
            <v>Internal Service-Enterprise Applications</v>
          </cell>
        </row>
        <row r="48">
          <cell r="A48" t="str">
            <v>360</v>
          </cell>
          <cell r="B48" t="str">
            <v>Internal Service-Line of Duty Insurance</v>
          </cell>
        </row>
        <row r="49">
          <cell r="A49" t="str">
            <v>361</v>
          </cell>
          <cell r="B49" t="str">
            <v>Internal Service-Not Used E</v>
          </cell>
        </row>
        <row r="50">
          <cell r="A50" t="str">
            <v>362</v>
          </cell>
          <cell r="B50" t="str">
            <v>Internal Service-Not Used F</v>
          </cell>
        </row>
        <row r="51">
          <cell r="A51" t="str">
            <v>363</v>
          </cell>
          <cell r="B51" t="str">
            <v>Internal Service-Not Used G</v>
          </cell>
        </row>
        <row r="52">
          <cell r="A52" t="str">
            <v>364</v>
          </cell>
          <cell r="B52" t="str">
            <v>Internal Service-Not Used H</v>
          </cell>
        </row>
        <row r="53">
          <cell r="A53" t="str">
            <v>365</v>
          </cell>
          <cell r="B53" t="str">
            <v>Internal Service-Not Used I</v>
          </cell>
        </row>
        <row r="54">
          <cell r="A54" t="str">
            <v>366</v>
          </cell>
          <cell r="B54" t="str">
            <v>Internal Service-Not Used J</v>
          </cell>
        </row>
        <row r="55">
          <cell r="A55" t="str">
            <v>367</v>
          </cell>
          <cell r="B55" t="str">
            <v>Internal Service-Not Used K</v>
          </cell>
        </row>
        <row r="56">
          <cell r="A56" t="str">
            <v>400</v>
          </cell>
          <cell r="B56" t="str">
            <v>Pension Trust and VRS OPEB, F/S Exclus.</v>
          </cell>
        </row>
        <row r="57">
          <cell r="A57" t="str">
            <v>410</v>
          </cell>
          <cell r="B57" t="str">
            <v>Investment Trust, F/S Exclusion</v>
          </cell>
        </row>
        <row r="58">
          <cell r="A58" t="str">
            <v>420</v>
          </cell>
          <cell r="B58" t="str">
            <v>Private-Purpose-Legal Settlement</v>
          </cell>
        </row>
        <row r="59">
          <cell r="A59" t="str">
            <v>421</v>
          </cell>
          <cell r="B59" t="str">
            <v>Private-Purpose-Not Used A</v>
          </cell>
        </row>
        <row r="60">
          <cell r="A60" t="str">
            <v>422</v>
          </cell>
          <cell r="B60" t="str">
            <v>Private-Purpose-Not Used B</v>
          </cell>
        </row>
        <row r="61">
          <cell r="A61" t="str">
            <v>423</v>
          </cell>
          <cell r="B61" t="str">
            <v>Private-Purpose-Not Used C</v>
          </cell>
        </row>
        <row r="62">
          <cell r="A62" t="str">
            <v>424</v>
          </cell>
          <cell r="B62" t="str">
            <v>Private-Purpose-Miscellaneous Trust</v>
          </cell>
        </row>
        <row r="63">
          <cell r="A63" t="str">
            <v>425</v>
          </cell>
          <cell r="B63" t="str">
            <v>Private-Purpose-Not Used D</v>
          </cell>
        </row>
        <row r="64">
          <cell r="A64" t="str">
            <v>426</v>
          </cell>
          <cell r="B64" t="str">
            <v>Private-Purpose-Not Used E</v>
          </cell>
        </row>
        <row r="65">
          <cell r="A65" t="str">
            <v>427</v>
          </cell>
          <cell r="B65" t="str">
            <v>Private-Purpose-Not Used F</v>
          </cell>
        </row>
        <row r="66">
          <cell r="A66" t="str">
            <v>428</v>
          </cell>
          <cell r="B66" t="str">
            <v>Private-Purpose-Not Used G</v>
          </cell>
        </row>
        <row r="67">
          <cell r="A67" t="str">
            <v>429</v>
          </cell>
          <cell r="B67" t="str">
            <v>Non VRS OPEB, F/S Exclusions</v>
          </cell>
        </row>
        <row r="68">
          <cell r="A68" t="str">
            <v>430</v>
          </cell>
          <cell r="B68" t="str">
            <v>Custodial-Tax Collections</v>
          </cell>
        </row>
        <row r="69">
          <cell r="A69" t="str">
            <v>431</v>
          </cell>
          <cell r="B69" t="str">
            <v>Custodial, F/S Exclusions</v>
          </cell>
        </row>
        <row r="70">
          <cell r="A70" t="str">
            <v>432</v>
          </cell>
          <cell r="B70" t="str">
            <v>Custodial-Not used A</v>
          </cell>
        </row>
        <row r="71">
          <cell r="A71" t="str">
            <v>433</v>
          </cell>
          <cell r="B71" t="str">
            <v>Custodial-Child Support</v>
          </cell>
        </row>
        <row r="72">
          <cell r="A72" t="str">
            <v>434</v>
          </cell>
          <cell r="B72" t="str">
            <v>Custodial-Not Used B</v>
          </cell>
        </row>
        <row r="73">
          <cell r="A73" t="str">
            <v>435</v>
          </cell>
          <cell r="B73" t="str">
            <v>Custodial-Treas-Third Party Administrator</v>
          </cell>
        </row>
        <row r="74">
          <cell r="A74" t="str">
            <v>436</v>
          </cell>
          <cell r="B74" t="str">
            <v>Custodial-Not used C</v>
          </cell>
        </row>
        <row r="75">
          <cell r="A75" t="str">
            <v>437</v>
          </cell>
          <cell r="B75" t="str">
            <v>Custodial-Consumer Services</v>
          </cell>
        </row>
        <row r="76">
          <cell r="A76" t="str">
            <v>438</v>
          </cell>
          <cell r="B76" t="str">
            <v>Custodial-Not Used C</v>
          </cell>
        </row>
        <row r="77">
          <cell r="A77" t="str">
            <v>440</v>
          </cell>
          <cell r="B77" t="str">
            <v>Custodial-Not Used D</v>
          </cell>
        </row>
        <row r="78">
          <cell r="A78" t="str">
            <v>441</v>
          </cell>
          <cell r="B78" t="str">
            <v>Custodial-Not Used E</v>
          </cell>
        </row>
        <row r="79">
          <cell r="A79" t="str">
            <v>442</v>
          </cell>
          <cell r="B79" t="str">
            <v>Custodial-VA Veterans Care Center Resident Fund</v>
          </cell>
        </row>
        <row r="80">
          <cell r="A80" t="str">
            <v>443</v>
          </cell>
          <cell r="B80" t="str">
            <v>Custodial-Not Used F</v>
          </cell>
        </row>
        <row r="81">
          <cell r="A81" t="str">
            <v>444</v>
          </cell>
          <cell r="B81" t="str">
            <v>Custodial-LGIP/LGIP EM</v>
          </cell>
        </row>
        <row r="82">
          <cell r="A82" t="str">
            <v>500</v>
          </cell>
          <cell r="B82" t="str">
            <v>CU-HE-Non-specific Activity</v>
          </cell>
        </row>
        <row r="83">
          <cell r="A83" t="str">
            <v>501</v>
          </cell>
          <cell r="B83" t="str">
            <v>CU-HE-University of Virginia</v>
          </cell>
        </row>
        <row r="84">
          <cell r="A84" t="str">
            <v>502</v>
          </cell>
          <cell r="B84" t="str">
            <v>CU-HE-Virginia Tech</v>
          </cell>
        </row>
        <row r="85">
          <cell r="A85" t="str">
            <v>503</v>
          </cell>
          <cell r="B85" t="str">
            <v>CU-HE-Virginia Commonwealth University</v>
          </cell>
        </row>
        <row r="86">
          <cell r="A86" t="str">
            <v>504</v>
          </cell>
          <cell r="B86" t="str">
            <v>CU-HE-William and Mary</v>
          </cell>
        </row>
        <row r="87">
          <cell r="A87" t="str">
            <v>505</v>
          </cell>
          <cell r="B87" t="str">
            <v>CU-HE-Virginia Military Institute</v>
          </cell>
        </row>
        <row r="88">
          <cell r="A88" t="str">
            <v>506</v>
          </cell>
          <cell r="B88" t="str">
            <v>CU-HE-Virginia State University</v>
          </cell>
        </row>
        <row r="89">
          <cell r="A89" t="str">
            <v>507</v>
          </cell>
          <cell r="B89" t="str">
            <v>CU-HE-Norfolk State University</v>
          </cell>
        </row>
        <row r="90">
          <cell r="A90" t="str">
            <v>508</v>
          </cell>
          <cell r="B90" t="str">
            <v>CU-HE-University of Mary Washington</v>
          </cell>
        </row>
        <row r="91">
          <cell r="A91" t="str">
            <v>509</v>
          </cell>
          <cell r="B91" t="str">
            <v>CU-HE-James Madison University</v>
          </cell>
        </row>
        <row r="92">
          <cell r="A92" t="str">
            <v>510</v>
          </cell>
          <cell r="B92" t="str">
            <v>CU-HE-Radford University</v>
          </cell>
        </row>
        <row r="93">
          <cell r="A93" t="str">
            <v>511</v>
          </cell>
          <cell r="B93" t="str">
            <v>CU-HE-Old Dominion University</v>
          </cell>
        </row>
        <row r="94">
          <cell r="A94" t="str">
            <v>512</v>
          </cell>
          <cell r="B94" t="str">
            <v>CU-HE-George Mason University</v>
          </cell>
        </row>
        <row r="95">
          <cell r="A95" t="str">
            <v>513</v>
          </cell>
          <cell r="B95" t="str">
            <v>CU-HE-Virginia Community College System</v>
          </cell>
        </row>
        <row r="96">
          <cell r="A96" t="str">
            <v>514</v>
          </cell>
          <cell r="B96" t="str">
            <v>CU-HE-Christopher Newport University</v>
          </cell>
        </row>
        <row r="97">
          <cell r="A97" t="str">
            <v>515</v>
          </cell>
          <cell r="B97" t="str">
            <v>CU-HE-Longwood University</v>
          </cell>
        </row>
        <row r="98">
          <cell r="A98" t="str">
            <v>516</v>
          </cell>
          <cell r="B98" t="str">
            <v>CU-HE-SW VA Higher Ed Training Center</v>
          </cell>
        </row>
        <row r="99">
          <cell r="A99" t="str">
            <v>517</v>
          </cell>
          <cell r="B99" t="str">
            <v>CU-HE-Innovation &amp; Entrepreneurship Investment Authority</v>
          </cell>
        </row>
        <row r="100">
          <cell r="A100" t="str">
            <v>518</v>
          </cell>
          <cell r="B100" t="str">
            <v>CU-HE-Southern VA HE Center</v>
          </cell>
        </row>
        <row r="101">
          <cell r="A101" t="str">
            <v>519</v>
          </cell>
          <cell r="B101" t="str">
            <v>CU-HE-Roanoke Higher Education Authority</v>
          </cell>
        </row>
        <row r="102">
          <cell r="A102" t="str">
            <v>520</v>
          </cell>
          <cell r="B102" t="str">
            <v>CU-HE-Institute for Advanced Learning</v>
          </cell>
        </row>
        <row r="103">
          <cell r="A103" t="str">
            <v>521</v>
          </cell>
          <cell r="B103" t="str">
            <v>CU-HE-New College Institute</v>
          </cell>
        </row>
        <row r="104">
          <cell r="A104" t="str">
            <v>522</v>
          </cell>
          <cell r="B104" t="str">
            <v>CU-HE-Not Used A</v>
          </cell>
        </row>
        <row r="105">
          <cell r="A105" t="str">
            <v>523</v>
          </cell>
          <cell r="B105" t="str">
            <v>CU-HE-Not Used B</v>
          </cell>
        </row>
        <row r="106">
          <cell r="A106" t="str">
            <v>524</v>
          </cell>
          <cell r="B106" t="str">
            <v>CU-HE-Not Used C</v>
          </cell>
        </row>
        <row r="107">
          <cell r="A107" t="str">
            <v>525</v>
          </cell>
          <cell r="B107" t="str">
            <v>CU-HE-Not Used D</v>
          </cell>
        </row>
        <row r="108">
          <cell r="A108" t="str">
            <v>550</v>
          </cell>
          <cell r="B108" t="str">
            <v>Component Unit-September Entity</v>
          </cell>
        </row>
        <row r="109">
          <cell r="A109" t="str">
            <v>560</v>
          </cell>
          <cell r="B109" t="str">
            <v>Component Unit-August Entity</v>
          </cell>
        </row>
        <row r="110">
          <cell r="A110" t="str">
            <v>600</v>
          </cell>
          <cell r="B110" t="str">
            <v>Long-term Liability, Manual AJEs</v>
          </cell>
        </row>
        <row r="111">
          <cell r="A111" t="str">
            <v>610</v>
          </cell>
          <cell r="B111" t="str">
            <v>Fixed Assets, Fund 1500</v>
          </cell>
        </row>
        <row r="112">
          <cell r="A112" t="str">
            <v>620</v>
          </cell>
          <cell r="B112" t="str">
            <v>Related Organizations</v>
          </cell>
        </row>
        <row r="113">
          <cell r="A113" t="str">
            <v>630</v>
          </cell>
          <cell r="B113" t="str">
            <v>Not reported in ACFR</v>
          </cell>
        </row>
        <row r="114">
          <cell r="A114" t="str">
            <v>640</v>
          </cell>
          <cell r="B114" t="str">
            <v>Budgetary - Fund 0000</v>
          </cell>
        </row>
        <row r="115">
          <cell r="A115" t="str">
            <v>650</v>
          </cell>
          <cell r="B115" t="str">
            <v>Budgetary Balances only</v>
          </cell>
        </row>
        <row r="116">
          <cell r="A116" t="str">
            <v>660</v>
          </cell>
          <cell r="B116" t="str">
            <v>No Year-End Balance</v>
          </cell>
        </row>
      </sheetData>
      <sheetData sheetId="5">
        <row r="1">
          <cell r="A1" t="str">
            <v>GASB 54 FB Cat Code</v>
          </cell>
          <cell r="B1" t="str">
            <v>GASB 54 FB Cat Code Description</v>
          </cell>
          <cell r="C1" t="str">
            <v>GASB 54 FB Cat Code Description</v>
          </cell>
        </row>
        <row r="2">
          <cell r="A2" t="str">
            <v>A-200</v>
          </cell>
          <cell r="B2" t="str">
            <v xml:space="preserve">Assigned - Agriculture and Forestry    </v>
          </cell>
          <cell r="C2" t="str">
            <v>Agriculture and Forestry</v>
          </cell>
        </row>
        <row r="3">
          <cell r="A3" t="str">
            <v>A-300</v>
          </cell>
          <cell r="B3" t="str">
            <v>Assigned - Capital Outlay</v>
          </cell>
          <cell r="C3" t="str">
            <v>Capital Outlay</v>
          </cell>
        </row>
        <row r="4">
          <cell r="A4" t="str">
            <v>A-400</v>
          </cell>
          <cell r="B4" t="str">
            <v>Assigned - Capital Projects</v>
          </cell>
          <cell r="C4" t="str">
            <v>Capital Projects</v>
          </cell>
        </row>
        <row r="5">
          <cell r="A5" t="str">
            <v>A-500</v>
          </cell>
          <cell r="B5" t="str">
            <v>Assigned - Central Capital Planning</v>
          </cell>
          <cell r="C5" t="str">
            <v>Central Capital Planning</v>
          </cell>
        </row>
        <row r="6">
          <cell r="A6" t="str">
            <v>A-600</v>
          </cell>
          <cell r="B6" t="str">
            <v>Assigned - Contract and Debt Administration</v>
          </cell>
          <cell r="C6" t="str">
            <v>Contract and Debt Administration</v>
          </cell>
        </row>
        <row r="7">
          <cell r="A7" t="str">
            <v>A-700</v>
          </cell>
          <cell r="B7" t="str">
            <v>Assigned - Economic and Technological development</v>
          </cell>
          <cell r="C7" t="str">
            <v>Economic and Technological development</v>
          </cell>
        </row>
        <row r="8">
          <cell r="A8" t="str">
            <v>A-800</v>
          </cell>
          <cell r="B8" t="str">
            <v>Assigned-Educational and Training programs</v>
          </cell>
          <cell r="C8" t="str">
            <v>Educational and Training programs</v>
          </cell>
        </row>
        <row r="9">
          <cell r="A9" t="str">
            <v>A-900</v>
          </cell>
          <cell r="B9" t="str">
            <v>Assigned-Employee benefit administration</v>
          </cell>
          <cell r="C9" t="str">
            <v>Employee benefit administration</v>
          </cell>
        </row>
        <row r="10">
          <cell r="A10" t="str">
            <v>A-1000</v>
          </cell>
          <cell r="B10" t="str">
            <v>Assigned-Environmental Quality and Natural Resource Preservation</v>
          </cell>
          <cell r="C10" t="str">
            <v>Environmental Quality and Natural Resource Preservation</v>
          </cell>
        </row>
        <row r="11">
          <cell r="A11" t="str">
            <v>A-1100</v>
          </cell>
          <cell r="B11" t="str">
            <v>Assigned-Gifts and grants</v>
          </cell>
          <cell r="C11" t="str">
            <v>Gifts and grants</v>
          </cell>
        </row>
        <row r="12">
          <cell r="A12" t="str">
            <v>A-1200</v>
          </cell>
          <cell r="B12" t="str">
            <v>Assigned-Governmental Operations - Administrative Services</v>
          </cell>
          <cell r="C12" t="str">
            <v>Governmental Operations - Administrative Services</v>
          </cell>
        </row>
        <row r="13">
          <cell r="A13" t="str">
            <v>A-1300</v>
          </cell>
          <cell r="B13" t="str">
            <v>Assigned-Governmental Operations - Legislative Services</v>
          </cell>
          <cell r="C13" t="str">
            <v>Governmental Operations - Legislative Services</v>
          </cell>
        </row>
        <row r="14">
          <cell r="A14" t="str">
            <v>A-1400</v>
          </cell>
          <cell r="B14" t="str">
            <v>Assigned-Commonwealth's Development Opportunity Fund</v>
          </cell>
          <cell r="C14" t="str">
            <v>Commonwealth's Development Opportunity Fund</v>
          </cell>
        </row>
        <row r="15">
          <cell r="A15" t="str">
            <v>A-1500</v>
          </cell>
          <cell r="B15" t="str">
            <v>Assigned-Health and Public Safety</v>
          </cell>
          <cell r="C15" t="str">
            <v>Health and Public Safety</v>
          </cell>
        </row>
        <row r="16">
          <cell r="A16" t="str">
            <v>A-1600</v>
          </cell>
          <cell r="B16" t="str">
            <v>Assigned-Literary Fund</v>
          </cell>
          <cell r="C16" t="str">
            <v>Literary Fund</v>
          </cell>
        </row>
        <row r="17">
          <cell r="A17" t="str">
            <v>A-1700</v>
          </cell>
          <cell r="B17" t="str">
            <v>Assigned-Lottery Proceeds Fund</v>
          </cell>
          <cell r="C17" t="str">
            <v>Lottery Proceeds Fund</v>
          </cell>
        </row>
        <row r="18">
          <cell r="A18" t="str">
            <v>A-1800</v>
          </cell>
          <cell r="B18" t="str">
            <v>Assigned-Regulatory oversight</v>
          </cell>
          <cell r="C18" t="str">
            <v>Regulatory oversight</v>
          </cell>
        </row>
        <row r="19">
          <cell r="A19" t="str">
            <v>A-1900</v>
          </cell>
          <cell r="B19" t="str">
            <v>Assigned-Revenue Stabilization Fund</v>
          </cell>
          <cell r="C19" t="str">
            <v>Revenue Stabilization Fund</v>
          </cell>
        </row>
        <row r="20">
          <cell r="A20" t="str">
            <v>A-1901</v>
          </cell>
          <cell r="B20" t="str">
            <v>Assigned - Revenue Reserve Fund</v>
          </cell>
          <cell r="C20" t="str">
            <v>Revenue Reserve Fund</v>
          </cell>
        </row>
        <row r="21">
          <cell r="A21" t="str">
            <v>A-2000</v>
          </cell>
          <cell r="B21" t="str">
            <v>Assigned-Standards of Quality</v>
          </cell>
          <cell r="C21" t="str">
            <v>Standards of Quality</v>
          </cell>
        </row>
        <row r="22">
          <cell r="A22" t="str">
            <v>A-2100</v>
          </cell>
          <cell r="B22" t="str">
            <v>Assigned-Transportation activities</v>
          </cell>
          <cell r="C22" t="str">
            <v>Transportation activities</v>
          </cell>
        </row>
        <row r="23">
          <cell r="A23" t="str">
            <v>A-2200</v>
          </cell>
          <cell r="B23" t="str">
            <v>Assigned-VA Communications Sales and Use Tax</v>
          </cell>
          <cell r="C23" t="str">
            <v>VA Communications Sales and Use Tax</v>
          </cell>
        </row>
        <row r="24">
          <cell r="A24" t="str">
            <v>A-2300</v>
          </cell>
          <cell r="B24" t="str">
            <v>Assigned-Virginia Health Care Fund</v>
          </cell>
          <cell r="C24" t="str">
            <v>Virginia Health Care Fund</v>
          </cell>
        </row>
        <row r="25">
          <cell r="A25" t="str">
            <v>A-2400</v>
          </cell>
          <cell r="B25" t="str">
            <v>Assigned-Water Quality Improvement Fund</v>
          </cell>
          <cell r="C25" t="str">
            <v>Water Quality Improvement Fund</v>
          </cell>
        </row>
        <row r="26">
          <cell r="A26" t="str">
            <v>A-2500</v>
          </cell>
          <cell r="B26" t="str">
            <v>Assigned-Water Supply Assistance Grant Fund</v>
          </cell>
          <cell r="C26" t="str">
            <v>Water Supply Assistance Grant Fund</v>
          </cell>
        </row>
        <row r="27">
          <cell r="A27" t="str">
            <v>A-2600</v>
          </cell>
          <cell r="B27" t="str">
            <v>Debt Service</v>
          </cell>
          <cell r="C27" t="str">
            <v>Debt Service</v>
          </cell>
        </row>
        <row r="28">
          <cell r="A28" t="str">
            <v>A-2700</v>
          </cell>
          <cell r="B28" t="str">
            <v>Assigned-Taxpayer Relief Fund</v>
          </cell>
          <cell r="C28" t="str">
            <v>Taxpayer Relief Fund</v>
          </cell>
        </row>
        <row r="29">
          <cell r="A29" t="str">
            <v>A-2800</v>
          </cell>
          <cell r="B29" t="str">
            <v>Assigned-COVID-19</v>
          </cell>
          <cell r="C29" t="str">
            <v>COVID-19</v>
          </cell>
        </row>
        <row r="30">
          <cell r="A30" t="str">
            <v>A-2900</v>
          </cell>
          <cell r="B30" t="str">
            <v>Assigned-Federal Infrastructure Investment and Jobs Act (IIJA)</v>
          </cell>
          <cell r="C30" t="str">
            <v>Federal Infrastructure Investment and Jobs Act (IIJA)</v>
          </cell>
        </row>
        <row r="31">
          <cell r="A31" t="str">
            <v>A-3000</v>
          </cell>
          <cell r="B31" t="str">
            <v>Assigned-Individual Income Tax Rebate</v>
          </cell>
          <cell r="C31" t="str">
            <v>Individual Income Tax Rebate</v>
          </cell>
        </row>
        <row r="32">
          <cell r="A32" t="str">
            <v>C-200</v>
          </cell>
          <cell r="B32" t="str">
            <v xml:space="preserve">Committed - Agriculture and Forestry    </v>
          </cell>
          <cell r="C32" t="str">
            <v>Agriculture and Forestry</v>
          </cell>
        </row>
        <row r="33">
          <cell r="A33" t="str">
            <v>C-300</v>
          </cell>
          <cell r="B33" t="str">
            <v>Committed - Capital Outlay</v>
          </cell>
          <cell r="C33" t="str">
            <v>Capital Outlay</v>
          </cell>
        </row>
        <row r="34">
          <cell r="A34" t="str">
            <v>C-400</v>
          </cell>
          <cell r="B34" t="str">
            <v>Committed - Capital Projects</v>
          </cell>
          <cell r="C34" t="str">
            <v>Capital Projects</v>
          </cell>
        </row>
        <row r="35">
          <cell r="A35" t="str">
            <v>C-500</v>
          </cell>
          <cell r="B35" t="str">
            <v>Committed - Central Capital Planning</v>
          </cell>
          <cell r="C35" t="str">
            <v>Central Capital Planning</v>
          </cell>
        </row>
        <row r="36">
          <cell r="A36" t="str">
            <v>C-600</v>
          </cell>
          <cell r="B36" t="str">
            <v>Committed - Contract and Debt Administration</v>
          </cell>
          <cell r="C36" t="str">
            <v>Contract and Debt Administration</v>
          </cell>
        </row>
        <row r="37">
          <cell r="A37" t="str">
            <v>C-700</v>
          </cell>
          <cell r="B37" t="str">
            <v>Committed - Economic and Technological development</v>
          </cell>
          <cell r="C37" t="str">
            <v>Economic and Technological development</v>
          </cell>
        </row>
        <row r="38">
          <cell r="A38" t="str">
            <v>C-800</v>
          </cell>
          <cell r="B38" t="str">
            <v>Committed-Educational and Training programs</v>
          </cell>
          <cell r="C38" t="str">
            <v>Educational and Training programs</v>
          </cell>
        </row>
        <row r="39">
          <cell r="A39" t="str">
            <v>C-900</v>
          </cell>
          <cell r="B39" t="str">
            <v>Committed-Employee benefit administration</v>
          </cell>
          <cell r="C39" t="str">
            <v>Employee benefit administration</v>
          </cell>
        </row>
        <row r="40">
          <cell r="A40" t="str">
            <v>C-1000</v>
          </cell>
          <cell r="B40" t="str">
            <v>Committed-Environmental Quality and Natural Resource Preservation</v>
          </cell>
          <cell r="C40" t="str">
            <v>Environmental Quality and Natural Resource Preservation</v>
          </cell>
        </row>
        <row r="41">
          <cell r="A41" t="str">
            <v>C-1100</v>
          </cell>
          <cell r="B41" t="str">
            <v>Committed-Gifts and grants</v>
          </cell>
          <cell r="C41" t="str">
            <v>Gifts and grants</v>
          </cell>
        </row>
        <row r="42">
          <cell r="A42" t="str">
            <v>C-1200</v>
          </cell>
          <cell r="B42" t="str">
            <v>Committed-Governmental Operations - Administrative Services</v>
          </cell>
          <cell r="C42" t="str">
            <v>Governmental Operations - Administrative Services</v>
          </cell>
        </row>
        <row r="43">
          <cell r="A43" t="str">
            <v>C-1300</v>
          </cell>
          <cell r="B43" t="str">
            <v>Committed-Governmental Operations - Legislative Services</v>
          </cell>
          <cell r="C43" t="str">
            <v>Governmental Operations - Legislative Services</v>
          </cell>
        </row>
        <row r="44">
          <cell r="A44" t="str">
            <v>C-1400</v>
          </cell>
          <cell r="B44" t="str">
            <v>Committed-Commonwealth's Development Opportunity Fund</v>
          </cell>
          <cell r="C44" t="str">
            <v>Commonwealth's Development Opportunity Fund</v>
          </cell>
        </row>
        <row r="45">
          <cell r="A45" t="str">
            <v>C-1500</v>
          </cell>
          <cell r="B45" t="str">
            <v>Committed-Health and Public Safety</v>
          </cell>
          <cell r="C45" t="str">
            <v>Health and Public Safety</v>
          </cell>
        </row>
        <row r="46">
          <cell r="A46" t="str">
            <v>C-1600</v>
          </cell>
          <cell r="B46" t="str">
            <v>Committed-Literary Fund</v>
          </cell>
          <cell r="C46" t="str">
            <v>Literary Fund</v>
          </cell>
        </row>
        <row r="47">
          <cell r="A47" t="str">
            <v>C-1700</v>
          </cell>
          <cell r="B47" t="str">
            <v>Committed-Lottery Proceeds Fund</v>
          </cell>
          <cell r="C47" t="str">
            <v>Lottery Proceeds Fund</v>
          </cell>
        </row>
        <row r="48">
          <cell r="A48" t="str">
            <v>C-1800</v>
          </cell>
          <cell r="B48" t="str">
            <v>Committed-Regulatory oversight</v>
          </cell>
          <cell r="C48" t="str">
            <v>Regulatory oversight</v>
          </cell>
        </row>
        <row r="49">
          <cell r="A49" t="str">
            <v>C-1900</v>
          </cell>
          <cell r="B49" t="str">
            <v>Committed-Revenue Stabilization Fund</v>
          </cell>
          <cell r="C49" t="str">
            <v>Revenue Stabilization Fund</v>
          </cell>
        </row>
        <row r="50">
          <cell r="A50" t="str">
            <v>C-1901</v>
          </cell>
          <cell r="B50" t="str">
            <v>Committed - Revenue Reserve Fund</v>
          </cell>
          <cell r="C50" t="str">
            <v>Revenue Reserve Fund</v>
          </cell>
        </row>
        <row r="51">
          <cell r="A51" t="str">
            <v>C-2000</v>
          </cell>
          <cell r="B51" t="str">
            <v>Committed-Standards of Quality</v>
          </cell>
          <cell r="C51" t="str">
            <v>Standards of Quality</v>
          </cell>
        </row>
        <row r="52">
          <cell r="A52" t="str">
            <v>C-2100</v>
          </cell>
          <cell r="B52" t="str">
            <v>Committed-Transportation activities</v>
          </cell>
          <cell r="C52" t="str">
            <v>Transportation activities</v>
          </cell>
        </row>
        <row r="53">
          <cell r="A53" t="str">
            <v>C-2200</v>
          </cell>
          <cell r="B53" t="str">
            <v>Committed-VA Communications Sales and Use Tax</v>
          </cell>
          <cell r="C53" t="str">
            <v>VA Communications Sales and Use Tax</v>
          </cell>
        </row>
        <row r="54">
          <cell r="A54" t="str">
            <v>C-2300</v>
          </cell>
          <cell r="B54" t="str">
            <v>Committed-Virginia Health Care Fund</v>
          </cell>
          <cell r="C54" t="str">
            <v>Virginia Health Care Fund</v>
          </cell>
        </row>
        <row r="55">
          <cell r="A55" t="str">
            <v>C-2400</v>
          </cell>
          <cell r="B55" t="str">
            <v>Committed-Water Quality Improvement Fund</v>
          </cell>
          <cell r="C55" t="str">
            <v>Water Quality Improvement Fund</v>
          </cell>
        </row>
        <row r="56">
          <cell r="A56" t="str">
            <v>C-2500</v>
          </cell>
          <cell r="B56" t="str">
            <v>Committed-Water Supply Assistance Grant Fund</v>
          </cell>
          <cell r="C56" t="str">
            <v>Water Supply Assistance Grant Fund</v>
          </cell>
        </row>
        <row r="57">
          <cell r="A57" t="str">
            <v>C-2600</v>
          </cell>
          <cell r="B57" t="str">
            <v>Debt Service</v>
          </cell>
          <cell r="C57" t="str">
            <v>Debt Service</v>
          </cell>
        </row>
        <row r="58">
          <cell r="A58" t="str">
            <v>C-2700</v>
          </cell>
          <cell r="B58" t="str">
            <v>Committed-Taxpayer Relief Fund</v>
          </cell>
          <cell r="C58" t="str">
            <v>Taxpayer Relief Fund</v>
          </cell>
        </row>
        <row r="59">
          <cell r="A59" t="str">
            <v>C-2800</v>
          </cell>
          <cell r="B59" t="str">
            <v>Committed-COVID-19</v>
          </cell>
          <cell r="C59" t="str">
            <v>COVID-19</v>
          </cell>
        </row>
        <row r="60">
          <cell r="A60" t="str">
            <v>C-2900</v>
          </cell>
          <cell r="B60" t="str">
            <v>Committed-Federal Infrastructure Investment and Jobs Act (IIJA)</v>
          </cell>
          <cell r="C60" t="str">
            <v>Federal Infrastructure Investment and Jobs Act (IIJA)</v>
          </cell>
        </row>
        <row r="61">
          <cell r="A61" t="str">
            <v>C-3000</v>
          </cell>
          <cell r="B61" t="str">
            <v>Committed-Individual Income Tax Rebate</v>
          </cell>
          <cell r="C61" t="str">
            <v>Individual Income Tax Rebate</v>
          </cell>
        </row>
        <row r="62">
          <cell r="A62" t="str">
            <v>N-100</v>
          </cell>
          <cell r="B62" t="str">
            <v>Non spendable - Inventory and Prepaids</v>
          </cell>
          <cell r="C62" t="str">
            <v>Inventory and Prepaids</v>
          </cell>
        </row>
        <row r="63">
          <cell r="A63" t="str">
            <v>R-200</v>
          </cell>
          <cell r="B63" t="str">
            <v xml:space="preserve">Restricted - Agriculture and Forestry    </v>
          </cell>
          <cell r="C63" t="str">
            <v>Agriculture and Forestry</v>
          </cell>
        </row>
        <row r="64">
          <cell r="A64" t="str">
            <v>R-300</v>
          </cell>
          <cell r="B64" t="str">
            <v>Restricted - Capital Outlay</v>
          </cell>
          <cell r="C64" t="str">
            <v>Capital Outlay</v>
          </cell>
        </row>
        <row r="65">
          <cell r="A65" t="str">
            <v>R-400</v>
          </cell>
          <cell r="B65" t="str">
            <v>Restricted - Capital Projects</v>
          </cell>
          <cell r="C65" t="str">
            <v>Capital Projects</v>
          </cell>
        </row>
        <row r="66">
          <cell r="A66" t="str">
            <v>R-500</v>
          </cell>
          <cell r="B66" t="str">
            <v>Restricted - Central Capital Planning</v>
          </cell>
          <cell r="C66" t="str">
            <v>Central Capital Planning</v>
          </cell>
        </row>
        <row r="67">
          <cell r="A67" t="str">
            <v>R-600</v>
          </cell>
          <cell r="B67" t="str">
            <v>Restricted - Contract and Debt Administration</v>
          </cell>
          <cell r="C67" t="str">
            <v>Contract and Debt Administration</v>
          </cell>
        </row>
        <row r="68">
          <cell r="A68" t="str">
            <v>R-700</v>
          </cell>
          <cell r="B68" t="str">
            <v>Restricted - Economic and Technological development</v>
          </cell>
          <cell r="C68" t="str">
            <v>Economic and Technological development</v>
          </cell>
        </row>
        <row r="69">
          <cell r="A69" t="str">
            <v>R-800</v>
          </cell>
          <cell r="B69" t="str">
            <v>Restricted-Educational and Training programs</v>
          </cell>
          <cell r="C69" t="str">
            <v>Educational and Training programs</v>
          </cell>
        </row>
        <row r="70">
          <cell r="A70" t="str">
            <v>R-900</v>
          </cell>
          <cell r="B70" t="str">
            <v>Restricted-Employee benefit administration</v>
          </cell>
          <cell r="C70" t="str">
            <v>Employee benefit administration</v>
          </cell>
        </row>
        <row r="71">
          <cell r="A71" t="str">
            <v>R-1000</v>
          </cell>
          <cell r="B71" t="str">
            <v>Restricted-Environmental Quality and Natural Resource Preservation</v>
          </cell>
          <cell r="C71" t="str">
            <v>Environmental Quality and Natural Resource Preservation</v>
          </cell>
        </row>
        <row r="72">
          <cell r="A72" t="str">
            <v>R-1100</v>
          </cell>
          <cell r="B72" t="str">
            <v>Restricted-Gifts and grants</v>
          </cell>
          <cell r="C72" t="str">
            <v>Gifts and grants</v>
          </cell>
        </row>
        <row r="73">
          <cell r="A73" t="str">
            <v>R-1200</v>
          </cell>
          <cell r="B73" t="str">
            <v>Restricted-Governmental Operations - Administrative Services</v>
          </cell>
          <cell r="C73" t="str">
            <v>Governmental Operations - Administrative Services</v>
          </cell>
        </row>
        <row r="74">
          <cell r="A74" t="str">
            <v>R-1300</v>
          </cell>
          <cell r="B74" t="str">
            <v>Restricted-Governmental Operations - Legislative Services</v>
          </cell>
          <cell r="C74" t="str">
            <v>Governmental Operations - Legislative Services</v>
          </cell>
        </row>
        <row r="75">
          <cell r="A75" t="str">
            <v>R-1400</v>
          </cell>
          <cell r="B75" t="str">
            <v>Restricted-Commonwealth's Development Opportunity Fund</v>
          </cell>
          <cell r="C75" t="str">
            <v>Commonwealth's Development Opportunity Fund</v>
          </cell>
        </row>
        <row r="76">
          <cell r="A76" t="str">
            <v>R-1500</v>
          </cell>
          <cell r="B76" t="str">
            <v>Restricted-Health and Public Safety</v>
          </cell>
          <cell r="C76" t="str">
            <v>Health and Public Safety</v>
          </cell>
        </row>
        <row r="77">
          <cell r="A77" t="str">
            <v>R-1600</v>
          </cell>
          <cell r="B77" t="str">
            <v>Restricted-Literary Fund</v>
          </cell>
          <cell r="C77" t="str">
            <v>Literary Fund</v>
          </cell>
        </row>
        <row r="78">
          <cell r="A78" t="str">
            <v>R-1700</v>
          </cell>
          <cell r="B78" t="str">
            <v>Restricted-Lottery Proceeds Fund</v>
          </cell>
          <cell r="C78" t="str">
            <v>Lottery Proceeds Fund</v>
          </cell>
        </row>
        <row r="79">
          <cell r="A79" t="str">
            <v>R-1800</v>
          </cell>
          <cell r="B79" t="str">
            <v>Restricted-Regulatory oversight</v>
          </cell>
          <cell r="C79" t="str">
            <v>Regulatory oversight</v>
          </cell>
        </row>
        <row r="80">
          <cell r="A80" t="str">
            <v>R-1900</v>
          </cell>
          <cell r="B80" t="str">
            <v>Restricted-Revenue Stabilization Fund</v>
          </cell>
          <cell r="C80" t="str">
            <v>Revenue Stabilization Fund</v>
          </cell>
        </row>
        <row r="81">
          <cell r="A81" t="str">
            <v>R-1901</v>
          </cell>
          <cell r="B81" t="str">
            <v>Restricted - Revenue Reserve Fund</v>
          </cell>
          <cell r="C81" t="str">
            <v>Revenue Reserve Fund</v>
          </cell>
        </row>
        <row r="82">
          <cell r="A82" t="str">
            <v>R-2000</v>
          </cell>
          <cell r="B82" t="str">
            <v>Restricted-Standards of Quality</v>
          </cell>
          <cell r="C82" t="str">
            <v>Standards of Quality</v>
          </cell>
        </row>
        <row r="83">
          <cell r="A83" t="str">
            <v>R-2100</v>
          </cell>
          <cell r="B83" t="str">
            <v>Restricted-Transportation activities</v>
          </cell>
          <cell r="C83" t="str">
            <v>Transportation activities</v>
          </cell>
        </row>
        <row r="84">
          <cell r="A84" t="str">
            <v>R-2200</v>
          </cell>
          <cell r="B84" t="str">
            <v>Restricted-VA Communications Sales and Use Tax</v>
          </cell>
          <cell r="C84" t="str">
            <v>VA Communications Sales and Use Tax</v>
          </cell>
        </row>
        <row r="85">
          <cell r="A85" t="str">
            <v>R-2300</v>
          </cell>
          <cell r="B85" t="str">
            <v>Restricted-Virginia Health Care Fund</v>
          </cell>
          <cell r="C85" t="str">
            <v>Virginia Health Care Fund</v>
          </cell>
        </row>
        <row r="86">
          <cell r="A86" t="str">
            <v>R-2400</v>
          </cell>
          <cell r="B86" t="str">
            <v>Restricted-Water Quality Improvement Fund</v>
          </cell>
          <cell r="C86" t="str">
            <v>Water Quality Improvement Fund</v>
          </cell>
        </row>
        <row r="87">
          <cell r="A87" t="str">
            <v>R-2500</v>
          </cell>
          <cell r="B87" t="str">
            <v>Restricted-Water Supply Assistance Grant Fund</v>
          </cell>
          <cell r="C87" t="str">
            <v>Water Supply Assistance Grant Fund</v>
          </cell>
        </row>
        <row r="88">
          <cell r="A88" t="str">
            <v>R-2600</v>
          </cell>
          <cell r="B88" t="str">
            <v>Debt Service</v>
          </cell>
          <cell r="C88" t="str">
            <v>Debt Service</v>
          </cell>
        </row>
        <row r="89">
          <cell r="A89" t="str">
            <v>R-2700</v>
          </cell>
          <cell r="B89" t="str">
            <v>Restricted-Taxpayer Relief Fund</v>
          </cell>
          <cell r="C89" t="str">
            <v>Taxpayer Relief Fund</v>
          </cell>
        </row>
        <row r="90">
          <cell r="A90" t="str">
            <v>R-2800</v>
          </cell>
          <cell r="B90" t="str">
            <v>Restricted-COVID-19</v>
          </cell>
          <cell r="C90" t="str">
            <v>COVID-19</v>
          </cell>
        </row>
        <row r="91">
          <cell r="A91" t="str">
            <v>R-2900</v>
          </cell>
          <cell r="B91" t="str">
            <v>Restricted-Federal Infrastructure Investment and Jobs Act (IIJA)</v>
          </cell>
          <cell r="C91" t="str">
            <v>Federal Infrastructure Investment and Jobs Act (IIJA)</v>
          </cell>
        </row>
        <row r="92">
          <cell r="A92" t="str">
            <v>R-3000</v>
          </cell>
          <cell r="B92" t="str">
            <v>Restricted-Individual Income Tax Rebate</v>
          </cell>
          <cell r="C92" t="str">
            <v>Individual Income Tax Rebate</v>
          </cell>
        </row>
        <row r="93">
          <cell r="A93" t="str">
            <v>U-100</v>
          </cell>
          <cell r="B93" t="str">
            <v>Unassigned</v>
          </cell>
          <cell r="C93" t="str">
            <v>Unassigned</v>
          </cell>
        </row>
        <row r="94">
          <cell r="A94" t="str">
            <v>U-200</v>
          </cell>
          <cell r="B94" t="str">
            <v xml:space="preserve">Special Revenue Template </v>
          </cell>
          <cell r="C94" t="str">
            <v>Special Revenue Template</v>
          </cell>
        </row>
        <row r="95">
          <cell r="A95" t="str">
            <v>U-300</v>
          </cell>
          <cell r="B95" t="str">
            <v>Various ACFR Class</v>
          </cell>
          <cell r="C95" t="str">
            <v>Various ACFR Class</v>
          </cell>
        </row>
        <row r="96">
          <cell r="A96" t="str">
            <v>U-400</v>
          </cell>
          <cell r="B96" t="str">
            <v>Unassigned-COVID-19</v>
          </cell>
          <cell r="C96" t="str">
            <v>COVID-19</v>
          </cell>
        </row>
        <row r="97">
          <cell r="A97" t="str">
            <v>U-500</v>
          </cell>
          <cell r="B97" t="str">
            <v>Unassigned-Federal Infrastructure Investment and Jobs Act (IIJA)</v>
          </cell>
          <cell r="C97" t="str">
            <v>Federal Infrastructure Investment and Jobs Act (IIJA)</v>
          </cell>
        </row>
      </sheetData>
      <sheetData sheetId="6">
        <row r="1">
          <cell r="A1" t="str">
            <v>Query of GL Business Units</v>
          </cell>
          <cell r="B1" t="str">
            <v xml:space="preserve"> 318</v>
          </cell>
        </row>
        <row r="2">
          <cell r="A2" t="str">
            <v>Business Unit</v>
          </cell>
          <cell r="B2" t="str">
            <v>Description</v>
          </cell>
        </row>
        <row r="3">
          <cell r="A3" t="str">
            <v>09000</v>
          </cell>
          <cell r="B3" t="str">
            <v>Potomac River Fisheries</v>
          </cell>
        </row>
        <row r="4">
          <cell r="A4" t="str">
            <v>09100</v>
          </cell>
          <cell r="B4" t="str">
            <v>New River Valley Emerg Comm</v>
          </cell>
        </row>
        <row r="5">
          <cell r="A5" t="str">
            <v>10000</v>
          </cell>
          <cell r="B5" t="str">
            <v>Senate</v>
          </cell>
        </row>
        <row r="6">
          <cell r="A6" t="str">
            <v>10100</v>
          </cell>
          <cell r="B6" t="str">
            <v>House of Delegates</v>
          </cell>
        </row>
        <row r="7">
          <cell r="A7" t="str">
            <v>10200</v>
          </cell>
          <cell r="B7" t="str">
            <v>Legis Dep Reversion Clear Acct</v>
          </cell>
        </row>
        <row r="8">
          <cell r="A8" t="str">
            <v>10300</v>
          </cell>
          <cell r="B8" t="str">
            <v>Magistrate System</v>
          </cell>
        </row>
        <row r="9">
          <cell r="A9" t="str">
            <v>10400</v>
          </cell>
          <cell r="B9" t="str">
            <v>Jud Dept Reversion Clear Acct</v>
          </cell>
        </row>
        <row r="10">
          <cell r="A10" t="str">
            <v>10500</v>
          </cell>
          <cell r="B10" t="str">
            <v>VA Commission on Intergov Coop</v>
          </cell>
        </row>
        <row r="11">
          <cell r="A11" t="str">
            <v>10700</v>
          </cell>
          <cell r="B11" t="str">
            <v>Div of Legislative Services</v>
          </cell>
        </row>
        <row r="12">
          <cell r="A12" t="str">
            <v>10800</v>
          </cell>
          <cell r="B12" t="str">
            <v>Virginia Code Commission</v>
          </cell>
        </row>
        <row r="13">
          <cell r="A13" t="str">
            <v>10900</v>
          </cell>
          <cell r="B13" t="str">
            <v>Div Legislative Automated Sys</v>
          </cell>
        </row>
        <row r="14">
          <cell r="A14" t="str">
            <v>11000</v>
          </cell>
          <cell r="B14" t="str">
            <v>Joint Legis Audit &amp; Review Com</v>
          </cell>
        </row>
        <row r="15">
          <cell r="A15" t="str">
            <v>11100</v>
          </cell>
          <cell r="B15" t="str">
            <v>Supreme Court</v>
          </cell>
        </row>
        <row r="16">
          <cell r="A16" t="str">
            <v>11200</v>
          </cell>
          <cell r="B16" t="str">
            <v>Jud Inquiry and Review Comm</v>
          </cell>
        </row>
        <row r="17">
          <cell r="A17" t="str">
            <v>11300</v>
          </cell>
          <cell r="B17" t="str">
            <v>Circuit Courts</v>
          </cell>
        </row>
        <row r="18">
          <cell r="A18" t="str">
            <v>11400</v>
          </cell>
          <cell r="B18" t="str">
            <v>General District Courts</v>
          </cell>
        </row>
        <row r="19">
          <cell r="A19" t="str">
            <v>11500</v>
          </cell>
          <cell r="B19" t="str">
            <v>Juv and Domestic Relations Crt</v>
          </cell>
        </row>
        <row r="20">
          <cell r="A20" t="str">
            <v>11600</v>
          </cell>
          <cell r="B20" t="str">
            <v>Combined District Courts</v>
          </cell>
        </row>
        <row r="21">
          <cell r="A21" t="str">
            <v>11700</v>
          </cell>
          <cell r="B21" t="str">
            <v>Virginia State Bar</v>
          </cell>
        </row>
        <row r="22">
          <cell r="A22" t="str">
            <v>11800</v>
          </cell>
          <cell r="B22" t="str">
            <v>VA Coal and Energy Commission</v>
          </cell>
        </row>
        <row r="23">
          <cell r="A23" t="str">
            <v>11900</v>
          </cell>
          <cell r="B23" t="str">
            <v>Lieutenant Governor</v>
          </cell>
        </row>
        <row r="24">
          <cell r="A24" t="str">
            <v>12100</v>
          </cell>
          <cell r="B24" t="str">
            <v>Office of the Governor</v>
          </cell>
        </row>
        <row r="25">
          <cell r="A25" t="str">
            <v>12200</v>
          </cell>
          <cell r="B25" t="str">
            <v>Dept of Planning and Budget</v>
          </cell>
        </row>
        <row r="26">
          <cell r="A26" t="str">
            <v>12300</v>
          </cell>
          <cell r="B26" t="str">
            <v>Department of Military Affairs</v>
          </cell>
        </row>
        <row r="27">
          <cell r="A27" t="str">
            <v>12500</v>
          </cell>
          <cell r="B27" t="str">
            <v>Court of Appeals of Virginia</v>
          </cell>
        </row>
        <row r="28">
          <cell r="A28" t="str">
            <v>12700</v>
          </cell>
          <cell r="B28" t="str">
            <v>Dept of Emergency Management</v>
          </cell>
        </row>
        <row r="29">
          <cell r="A29" t="str">
            <v>12800</v>
          </cell>
          <cell r="B29" t="str">
            <v>Davis &amp; McDaniel Vet Care Ctr</v>
          </cell>
        </row>
        <row r="30">
          <cell r="A30" t="str">
            <v>12900</v>
          </cell>
          <cell r="B30" t="str">
            <v>Dept of Human Resource Mgt</v>
          </cell>
        </row>
        <row r="31">
          <cell r="A31" t="str">
            <v>13200</v>
          </cell>
          <cell r="B31" t="str">
            <v>Department of Elections</v>
          </cell>
        </row>
        <row r="32">
          <cell r="A32" t="str">
            <v>13300</v>
          </cell>
          <cell r="B32" t="str">
            <v>Auditor of Public Accounts</v>
          </cell>
        </row>
        <row r="33">
          <cell r="A33" t="str">
            <v>13600</v>
          </cell>
          <cell r="B33" t="str">
            <v>VA Information Tech Agency</v>
          </cell>
        </row>
        <row r="34">
          <cell r="A34" t="str">
            <v>14000</v>
          </cell>
          <cell r="B34" t="str">
            <v>Dept of Criminal Justice Svcs</v>
          </cell>
        </row>
        <row r="35">
          <cell r="A35" t="str">
            <v>14100</v>
          </cell>
          <cell r="B35" t="str">
            <v>Attorney General &amp; Dept of Law</v>
          </cell>
        </row>
        <row r="36">
          <cell r="A36" t="str">
            <v>14200</v>
          </cell>
          <cell r="B36" t="str">
            <v>VA State Crime Commission</v>
          </cell>
        </row>
        <row r="37">
          <cell r="A37" t="str">
            <v>14300</v>
          </cell>
          <cell r="B37" t="str">
            <v>Division of Debt Collection</v>
          </cell>
        </row>
        <row r="38">
          <cell r="A38" t="str">
            <v>14500</v>
          </cell>
          <cell r="B38" t="str">
            <v>Promotion Uniformity of Legis</v>
          </cell>
        </row>
        <row r="39">
          <cell r="A39" t="str">
            <v>14600</v>
          </cell>
          <cell r="B39" t="str">
            <v>The Science Museum of Virginia</v>
          </cell>
        </row>
        <row r="40">
          <cell r="A40" t="str">
            <v>14700</v>
          </cell>
          <cell r="B40" t="str">
            <v>Office of State Inspector Gen</v>
          </cell>
        </row>
        <row r="41">
          <cell r="A41" t="str">
            <v>14800</v>
          </cell>
          <cell r="B41" t="str">
            <v>VA Commission for the Arts</v>
          </cell>
        </row>
        <row r="42">
          <cell r="A42" t="str">
            <v>14900</v>
          </cell>
          <cell r="B42" t="str">
            <v>Admin of Health Insurance</v>
          </cell>
        </row>
        <row r="43">
          <cell r="A43" t="str">
            <v>15100</v>
          </cell>
          <cell r="B43" t="str">
            <v>Department of Accounts</v>
          </cell>
        </row>
        <row r="44">
          <cell r="A44" t="str">
            <v>15200</v>
          </cell>
          <cell r="B44" t="str">
            <v>Department of the Treasury</v>
          </cell>
        </row>
        <row r="45">
          <cell r="A45" t="str">
            <v>15400</v>
          </cell>
          <cell r="B45" t="str">
            <v>Department of Motor Vehicles</v>
          </cell>
        </row>
        <row r="46">
          <cell r="A46" t="str">
            <v>15500</v>
          </cell>
          <cell r="B46" t="str">
            <v>Treasury Board</v>
          </cell>
        </row>
        <row r="47">
          <cell r="A47" t="str">
            <v>15600</v>
          </cell>
          <cell r="B47" t="str">
            <v>Department of State Police</v>
          </cell>
        </row>
        <row r="48">
          <cell r="A48" t="str">
            <v>15700</v>
          </cell>
          <cell r="B48" t="str">
            <v>Compensation Board</v>
          </cell>
        </row>
        <row r="49">
          <cell r="A49" t="str">
            <v>15800</v>
          </cell>
          <cell r="B49" t="str">
            <v>Virginia Retirement System</v>
          </cell>
        </row>
        <row r="50">
          <cell r="A50" t="str">
            <v>16000</v>
          </cell>
          <cell r="B50" t="str">
            <v>VA Criminal Sentencing Comm</v>
          </cell>
        </row>
        <row r="51">
          <cell r="A51" t="str">
            <v>16100</v>
          </cell>
          <cell r="B51" t="str">
            <v>Department of Taxation</v>
          </cell>
        </row>
        <row r="52">
          <cell r="A52" t="str">
            <v>16200</v>
          </cell>
          <cell r="B52" t="str">
            <v>Dept of Accounts Transfer Pmts</v>
          </cell>
        </row>
        <row r="53">
          <cell r="A53" t="str">
            <v>16400</v>
          </cell>
          <cell r="B53" t="str">
            <v>VA Mangment Fellows Prog Admin</v>
          </cell>
        </row>
        <row r="54">
          <cell r="A54" t="str">
            <v>16500</v>
          </cell>
          <cell r="B54" t="str">
            <v>Dept of Housing &amp; Cmnty Devel</v>
          </cell>
        </row>
        <row r="55">
          <cell r="A55" t="str">
            <v>16600</v>
          </cell>
          <cell r="B55" t="str">
            <v>Secretary of the Commonwealth</v>
          </cell>
        </row>
        <row r="56">
          <cell r="A56" t="str">
            <v>17100</v>
          </cell>
          <cell r="B56" t="str">
            <v>State Corporation Commission</v>
          </cell>
        </row>
        <row r="57">
          <cell r="A57" t="str">
            <v>17200</v>
          </cell>
          <cell r="B57" t="str">
            <v>Virginia Lottery</v>
          </cell>
        </row>
        <row r="58">
          <cell r="A58" t="str">
            <v>17400</v>
          </cell>
          <cell r="B58" t="str">
            <v>Virginia College Savings Plan</v>
          </cell>
        </row>
        <row r="59">
          <cell r="A59" t="str">
            <v>18000</v>
          </cell>
          <cell r="B59" t="str">
            <v>Secretary of Administration</v>
          </cell>
        </row>
        <row r="60">
          <cell r="A60" t="str">
            <v>18100</v>
          </cell>
          <cell r="B60" t="str">
            <v>Dept of Labor and Industry</v>
          </cell>
        </row>
        <row r="61">
          <cell r="A61" t="str">
            <v>18200</v>
          </cell>
          <cell r="B61" t="str">
            <v>Virginia Employment Commission</v>
          </cell>
        </row>
        <row r="62">
          <cell r="A62" t="str">
            <v>18300</v>
          </cell>
          <cell r="B62" t="str">
            <v>Sec of Natural&amp;Historical Rsrc</v>
          </cell>
        </row>
        <row r="63">
          <cell r="A63" t="str">
            <v>18400</v>
          </cell>
          <cell r="B63" t="str">
            <v>Secretary of Technology</v>
          </cell>
        </row>
        <row r="64">
          <cell r="A64" t="str">
            <v>18500</v>
          </cell>
          <cell r="B64" t="str">
            <v>Secretary of Education</v>
          </cell>
        </row>
        <row r="65">
          <cell r="A65" t="str">
            <v>18600</v>
          </cell>
          <cell r="B65" t="str">
            <v>Secretary of Transportation</v>
          </cell>
        </row>
        <row r="66">
          <cell r="A66" t="str">
            <v>18700</v>
          </cell>
          <cell r="B66" t="str">
            <v>Sec of Pub Safety&amp;Homeland Sec</v>
          </cell>
        </row>
        <row r="67">
          <cell r="A67" t="str">
            <v>18800</v>
          </cell>
          <cell r="B67" t="str">
            <v>Sec of Health &amp; Human Resource</v>
          </cell>
        </row>
        <row r="68">
          <cell r="A68" t="str">
            <v>19000</v>
          </cell>
          <cell r="B68" t="str">
            <v>Secretary of Finance</v>
          </cell>
        </row>
        <row r="69">
          <cell r="A69" t="str">
            <v>19100</v>
          </cell>
          <cell r="B69" t="str">
            <v>VA Workers' Compensation Comm</v>
          </cell>
        </row>
        <row r="70">
          <cell r="A70" t="str">
            <v>19200</v>
          </cell>
          <cell r="B70" t="str">
            <v>Sec of Commerce and Trade</v>
          </cell>
        </row>
        <row r="71">
          <cell r="A71" t="str">
            <v>19300</v>
          </cell>
          <cell r="B71" t="str">
            <v>Sec of Agriculture &amp; Forestry</v>
          </cell>
        </row>
        <row r="72">
          <cell r="A72" t="str">
            <v>19400</v>
          </cell>
          <cell r="B72" t="str">
            <v>Department of General Services</v>
          </cell>
        </row>
        <row r="73">
          <cell r="A73" t="str">
            <v>19500</v>
          </cell>
          <cell r="B73" t="str">
            <v>Secretary of Labor</v>
          </cell>
        </row>
        <row r="74">
          <cell r="A74" t="str">
            <v>19700</v>
          </cell>
          <cell r="B74" t="str">
            <v>Direct Aid to Public Education</v>
          </cell>
        </row>
        <row r="75">
          <cell r="A75" t="str">
            <v>19900</v>
          </cell>
          <cell r="B75" t="str">
            <v>Dept Conservation &amp; Recreation</v>
          </cell>
        </row>
        <row r="76">
          <cell r="A76" t="str">
            <v>20000</v>
          </cell>
          <cell r="B76" t="str">
            <v>Children's Services</v>
          </cell>
        </row>
        <row r="77">
          <cell r="A77" t="str">
            <v>20100</v>
          </cell>
          <cell r="B77" t="str">
            <v>Dept of Ed Central Operations</v>
          </cell>
        </row>
        <row r="78">
          <cell r="A78" t="str">
            <v>20200</v>
          </cell>
          <cell r="B78" t="str">
            <v>The Library of Virginia</v>
          </cell>
        </row>
        <row r="79">
          <cell r="A79" t="str">
            <v>20300</v>
          </cell>
          <cell r="B79" t="str">
            <v>Wilson Workforce &amp; Rehab Ctr</v>
          </cell>
        </row>
        <row r="80">
          <cell r="A80" t="str">
            <v>20400</v>
          </cell>
          <cell r="B80" t="str">
            <v>College of William and Mary</v>
          </cell>
        </row>
        <row r="81">
          <cell r="A81" t="str">
            <v>20600</v>
          </cell>
          <cell r="B81" t="str">
            <v>VCU Medical Center</v>
          </cell>
        </row>
        <row r="82">
          <cell r="A82" t="str">
            <v>20700</v>
          </cell>
          <cell r="B82" t="str">
            <v>University of Virginia</v>
          </cell>
        </row>
        <row r="83">
          <cell r="A83" t="str">
            <v>20800</v>
          </cell>
          <cell r="B83" t="str">
            <v>VA Polytech Inst &amp; State Univ</v>
          </cell>
        </row>
        <row r="84">
          <cell r="A84" t="str">
            <v>20900</v>
          </cell>
          <cell r="B84" t="str">
            <v>University of VA Medical Ctr</v>
          </cell>
        </row>
        <row r="85">
          <cell r="A85" t="str">
            <v>21100</v>
          </cell>
          <cell r="B85" t="str">
            <v>Virginia Military Institute</v>
          </cell>
        </row>
        <row r="86">
          <cell r="A86" t="str">
            <v>21200</v>
          </cell>
          <cell r="B86" t="str">
            <v>Virginia State University</v>
          </cell>
        </row>
        <row r="87">
          <cell r="A87" t="str">
            <v>21300</v>
          </cell>
          <cell r="B87" t="str">
            <v>Norfolk State University</v>
          </cell>
        </row>
        <row r="88">
          <cell r="A88" t="str">
            <v>21400</v>
          </cell>
          <cell r="B88" t="str">
            <v>Longwood University</v>
          </cell>
        </row>
        <row r="89">
          <cell r="A89" t="str">
            <v>21500</v>
          </cell>
          <cell r="B89" t="str">
            <v>University of Mary Washington</v>
          </cell>
        </row>
        <row r="90">
          <cell r="A90" t="str">
            <v>21600</v>
          </cell>
          <cell r="B90" t="str">
            <v>James Madison University</v>
          </cell>
        </row>
        <row r="91">
          <cell r="A91" t="str">
            <v>21700</v>
          </cell>
          <cell r="B91" t="str">
            <v>Radford University</v>
          </cell>
        </row>
        <row r="92">
          <cell r="A92" t="str">
            <v>21800</v>
          </cell>
          <cell r="B92" t="str">
            <v>VA School for the Deaf &amp; Blind</v>
          </cell>
        </row>
        <row r="93">
          <cell r="A93" t="str">
            <v>22100</v>
          </cell>
          <cell r="B93" t="str">
            <v>Old Dominion University</v>
          </cell>
        </row>
        <row r="94">
          <cell r="A94" t="str">
            <v>22200</v>
          </cell>
          <cell r="B94" t="str">
            <v>Dept of Prof &amp; Occup Reg</v>
          </cell>
        </row>
        <row r="95">
          <cell r="A95" t="str">
            <v>22300</v>
          </cell>
          <cell r="B95" t="str">
            <v>Dept of Health Professions</v>
          </cell>
        </row>
        <row r="96">
          <cell r="A96" t="str">
            <v>22600</v>
          </cell>
          <cell r="B96" t="str">
            <v>Board of Accountancy</v>
          </cell>
        </row>
        <row r="97">
          <cell r="A97" t="str">
            <v>22900</v>
          </cell>
          <cell r="B97" t="str">
            <v>Coop Extension &amp; Agr Experimnt</v>
          </cell>
        </row>
        <row r="98">
          <cell r="A98" t="str">
            <v>23300</v>
          </cell>
          <cell r="B98" t="str">
            <v>Board of Bar Examiners</v>
          </cell>
        </row>
        <row r="99">
          <cell r="A99" t="str">
            <v>23400</v>
          </cell>
          <cell r="B99" t="str">
            <v>Coop Extension &amp; Agr Research</v>
          </cell>
        </row>
        <row r="100">
          <cell r="A100" t="str">
            <v>23600</v>
          </cell>
          <cell r="B100" t="str">
            <v>Virginia Commonwealth Univ</v>
          </cell>
        </row>
        <row r="101">
          <cell r="A101" t="str">
            <v>23800</v>
          </cell>
          <cell r="B101" t="str">
            <v>Virginia Museum of Fine Arts</v>
          </cell>
        </row>
        <row r="102">
          <cell r="A102" t="str">
            <v>23900</v>
          </cell>
          <cell r="B102" t="str">
            <v>Frontier Culture Musuem of VA</v>
          </cell>
        </row>
        <row r="103">
          <cell r="A103" t="str">
            <v>24100</v>
          </cell>
          <cell r="B103" t="str">
            <v>Richard Bland College</v>
          </cell>
        </row>
        <row r="104">
          <cell r="A104" t="str">
            <v>24200</v>
          </cell>
          <cell r="B104" t="str">
            <v>Christopher Newport University</v>
          </cell>
        </row>
        <row r="105">
          <cell r="A105" t="str">
            <v>24400</v>
          </cell>
          <cell r="B105" t="str">
            <v>Online VA Network Authority</v>
          </cell>
        </row>
        <row r="106">
          <cell r="A106" t="str">
            <v>24500</v>
          </cell>
          <cell r="B106" t="str">
            <v>State Council of Higher Educ</v>
          </cell>
        </row>
        <row r="107">
          <cell r="A107" t="str">
            <v>24600</v>
          </cell>
          <cell r="B107" t="str">
            <v>Univ of VA's College at Wise</v>
          </cell>
        </row>
        <row r="108">
          <cell r="A108" t="str">
            <v>24700</v>
          </cell>
          <cell r="B108" t="str">
            <v>George Mason University</v>
          </cell>
        </row>
        <row r="109">
          <cell r="A109" t="str">
            <v>26000</v>
          </cell>
          <cell r="B109" t="str">
            <v>VA Community College System</v>
          </cell>
        </row>
        <row r="110">
          <cell r="A110" t="str">
            <v>26100</v>
          </cell>
          <cell r="B110" t="str">
            <v>VCCS - Central Office</v>
          </cell>
        </row>
        <row r="111">
          <cell r="A111" t="str">
            <v>26200</v>
          </cell>
          <cell r="B111" t="str">
            <v>Dept for Aging &amp; Rehab Svcs</v>
          </cell>
        </row>
        <row r="112">
          <cell r="A112" t="str">
            <v>26300</v>
          </cell>
          <cell r="B112" t="str">
            <v>Rehab Ctr for the Blind</v>
          </cell>
        </row>
        <row r="113">
          <cell r="A113" t="str">
            <v>26800</v>
          </cell>
          <cell r="B113" t="str">
            <v>VA Institute of Marine Science</v>
          </cell>
        </row>
        <row r="114">
          <cell r="A114" t="str">
            <v>27000</v>
          </cell>
          <cell r="B114" t="str">
            <v>VCCS - Shared Services Center</v>
          </cell>
        </row>
        <row r="115">
          <cell r="A115" t="str">
            <v>27400</v>
          </cell>
          <cell r="B115" t="str">
            <v>Eastern VA Medical School</v>
          </cell>
        </row>
        <row r="116">
          <cell r="A116" t="str">
            <v>27500</v>
          </cell>
          <cell r="B116" t="str">
            <v>New River Community College</v>
          </cell>
        </row>
        <row r="117">
          <cell r="A117" t="str">
            <v>27600</v>
          </cell>
          <cell r="B117" t="str">
            <v>Southside VA Community College</v>
          </cell>
        </row>
        <row r="118">
          <cell r="A118" t="str">
            <v>27700</v>
          </cell>
          <cell r="B118" t="str">
            <v>Paul D. Camp Community College</v>
          </cell>
        </row>
        <row r="119">
          <cell r="A119" t="str">
            <v>27800</v>
          </cell>
          <cell r="B119" t="str">
            <v>Rappahannock Community College</v>
          </cell>
        </row>
        <row r="120">
          <cell r="A120" t="str">
            <v>27900</v>
          </cell>
          <cell r="B120" t="str">
            <v>Danville Community College</v>
          </cell>
        </row>
        <row r="121">
          <cell r="A121" t="str">
            <v>28000</v>
          </cell>
          <cell r="B121" t="str">
            <v>Northern VA Community College</v>
          </cell>
        </row>
        <row r="122">
          <cell r="A122" t="str">
            <v>28200</v>
          </cell>
          <cell r="B122" t="str">
            <v>Piedmont VA Community College</v>
          </cell>
        </row>
        <row r="123">
          <cell r="A123" t="str">
            <v>28300</v>
          </cell>
          <cell r="B123" t="str">
            <v>J Sargeant Reynolds Cmnty Coll</v>
          </cell>
        </row>
        <row r="124">
          <cell r="A124" t="str">
            <v>28400</v>
          </cell>
          <cell r="B124" t="str">
            <v>Eastern Shore Community Coll</v>
          </cell>
        </row>
        <row r="125">
          <cell r="A125" t="str">
            <v>28500</v>
          </cell>
          <cell r="B125" t="str">
            <v>Patrick &amp; Henry Community Coll</v>
          </cell>
        </row>
        <row r="126">
          <cell r="A126" t="str">
            <v>28600</v>
          </cell>
          <cell r="B126" t="str">
            <v>VA Western Community College</v>
          </cell>
        </row>
        <row r="127">
          <cell r="A127" t="str">
            <v>28700</v>
          </cell>
          <cell r="B127" t="str">
            <v>Mountain Gateway Cmnty Coll</v>
          </cell>
        </row>
        <row r="128">
          <cell r="A128" t="str">
            <v>28800</v>
          </cell>
          <cell r="B128" t="str">
            <v>Wytheville Community College</v>
          </cell>
        </row>
        <row r="129">
          <cell r="A129" t="str">
            <v>29000</v>
          </cell>
          <cell r="B129" t="str">
            <v>Brightpoint Community College</v>
          </cell>
        </row>
        <row r="130">
          <cell r="A130" t="str">
            <v>29100</v>
          </cell>
          <cell r="B130" t="str">
            <v>Blue Ridge Community College</v>
          </cell>
        </row>
        <row r="131">
          <cell r="A131" t="str">
            <v>29200</v>
          </cell>
          <cell r="B131" t="str">
            <v>Central VA Community College</v>
          </cell>
        </row>
        <row r="132">
          <cell r="A132" t="str">
            <v>29300</v>
          </cell>
          <cell r="B132" t="str">
            <v>Virginia Peninsula Cmnty Coll</v>
          </cell>
        </row>
        <row r="133">
          <cell r="A133" t="str">
            <v>29400</v>
          </cell>
          <cell r="B133" t="str">
            <v>Southwest VA Community College</v>
          </cell>
        </row>
        <row r="134">
          <cell r="A134" t="str">
            <v>29500</v>
          </cell>
          <cell r="B134" t="str">
            <v>Tidewater Community College</v>
          </cell>
        </row>
        <row r="135">
          <cell r="A135" t="str">
            <v>29600</v>
          </cell>
          <cell r="B135" t="str">
            <v>VA Highlands Community College</v>
          </cell>
        </row>
        <row r="136">
          <cell r="A136" t="str">
            <v>29700</v>
          </cell>
          <cell r="B136" t="str">
            <v>Germanna Community College</v>
          </cell>
        </row>
        <row r="137">
          <cell r="A137" t="str">
            <v>29800</v>
          </cell>
          <cell r="B137" t="str">
            <v>Laurel Ridge Community College</v>
          </cell>
        </row>
        <row r="138">
          <cell r="A138" t="str">
            <v>29900</v>
          </cell>
          <cell r="B138" t="str">
            <v>Mountain Empire Community Coll</v>
          </cell>
        </row>
        <row r="139">
          <cell r="A139" t="str">
            <v>30100</v>
          </cell>
          <cell r="B139" t="str">
            <v>Agriculture &amp; Consumer Svcs</v>
          </cell>
        </row>
        <row r="140">
          <cell r="A140" t="str">
            <v>30700</v>
          </cell>
          <cell r="B140" t="str">
            <v>Agricultural Council</v>
          </cell>
        </row>
        <row r="141">
          <cell r="A141" t="str">
            <v>30900</v>
          </cell>
          <cell r="B141" t="str">
            <v>VA Innovation Partnership Auth</v>
          </cell>
        </row>
        <row r="142">
          <cell r="A142" t="str">
            <v>31000</v>
          </cell>
          <cell r="B142" t="str">
            <v>VA Econ Develop Partnership</v>
          </cell>
        </row>
        <row r="143">
          <cell r="A143" t="str">
            <v>31200</v>
          </cell>
          <cell r="B143" t="str">
            <v>Econ Develop Incentive Pymts</v>
          </cell>
        </row>
        <row r="144">
          <cell r="A144" t="str">
            <v>32000</v>
          </cell>
          <cell r="B144" t="str">
            <v>Virginia Tourism Authority</v>
          </cell>
        </row>
        <row r="145">
          <cell r="A145" t="str">
            <v>33000</v>
          </cell>
          <cell r="B145" t="str">
            <v>Virginia-Israel Advisory Board</v>
          </cell>
        </row>
        <row r="146">
          <cell r="A146" t="str">
            <v>35000</v>
          </cell>
          <cell r="B146" t="str">
            <v>Small Bus and Supp Diversity</v>
          </cell>
        </row>
        <row r="147">
          <cell r="A147" t="str">
            <v>36000</v>
          </cell>
          <cell r="B147" t="str">
            <v>Fort Monroe Authority</v>
          </cell>
        </row>
        <row r="148">
          <cell r="A148" t="str">
            <v>40000</v>
          </cell>
          <cell r="B148" t="str">
            <v>JY Commemorations</v>
          </cell>
        </row>
        <row r="149">
          <cell r="A149" t="str">
            <v>40200</v>
          </cell>
          <cell r="B149" t="str">
            <v>Marine Resources Commission</v>
          </cell>
        </row>
        <row r="150">
          <cell r="A150" t="str">
            <v>40300</v>
          </cell>
          <cell r="B150" t="str">
            <v>Dept of Wildlife Resources</v>
          </cell>
        </row>
        <row r="151">
          <cell r="A151" t="str">
            <v>40500</v>
          </cell>
          <cell r="B151" t="str">
            <v>Virginia Racing Commission</v>
          </cell>
        </row>
        <row r="152">
          <cell r="A152" t="str">
            <v>40700</v>
          </cell>
          <cell r="B152" t="str">
            <v>Virginia Port Authority</v>
          </cell>
        </row>
        <row r="153">
          <cell r="A153" t="str">
            <v>40900</v>
          </cell>
          <cell r="B153" t="str">
            <v>Department of Energy</v>
          </cell>
        </row>
        <row r="154">
          <cell r="A154" t="str">
            <v>41100</v>
          </cell>
          <cell r="B154" t="str">
            <v>Department of Forestry</v>
          </cell>
        </row>
        <row r="155">
          <cell r="A155" t="str">
            <v>41300</v>
          </cell>
          <cell r="B155" t="str">
            <v>Comm on VA Alcohol Safety Pgm</v>
          </cell>
        </row>
        <row r="156">
          <cell r="A156" t="str">
            <v>41700</v>
          </cell>
          <cell r="B156" t="str">
            <v>Gunston Hall</v>
          </cell>
        </row>
        <row r="157">
          <cell r="A157" t="str">
            <v>42300</v>
          </cell>
          <cell r="B157" t="str">
            <v>Dept of Historic Resources</v>
          </cell>
        </row>
        <row r="158">
          <cell r="A158" t="str">
            <v>42500</v>
          </cell>
          <cell r="B158" t="str">
            <v>Jamestown-Yorktown Foundation</v>
          </cell>
        </row>
        <row r="159">
          <cell r="A159" t="str">
            <v>44000</v>
          </cell>
          <cell r="B159" t="str">
            <v>Dept of Environmental Quality</v>
          </cell>
        </row>
        <row r="160">
          <cell r="A160" t="str">
            <v>45400</v>
          </cell>
          <cell r="B160" t="str">
            <v>Sec Veteran &amp; Defense Affairs</v>
          </cell>
        </row>
        <row r="161">
          <cell r="A161" t="str">
            <v>50100</v>
          </cell>
          <cell r="B161" t="str">
            <v>VA Dept of Transportation</v>
          </cell>
        </row>
        <row r="162">
          <cell r="A162" t="str">
            <v>50300</v>
          </cell>
          <cell r="B162" t="str">
            <v>VDOT Transfer Payments</v>
          </cell>
        </row>
        <row r="163">
          <cell r="A163" t="str">
            <v>50500</v>
          </cell>
          <cell r="B163" t="str">
            <v>Dept of Rail &amp; Public Trans</v>
          </cell>
        </row>
        <row r="164">
          <cell r="A164" t="str">
            <v>50600</v>
          </cell>
          <cell r="B164" t="str">
            <v>Motor Vehicle Dealer Board</v>
          </cell>
        </row>
        <row r="165">
          <cell r="A165" t="str">
            <v>50900</v>
          </cell>
          <cell r="B165" t="str">
            <v>Commercial Space Flt Authority</v>
          </cell>
        </row>
        <row r="166">
          <cell r="A166" t="str">
            <v>52200</v>
          </cell>
          <cell r="B166" t="str">
            <v>VA Passenger Rail Authority</v>
          </cell>
        </row>
        <row r="167">
          <cell r="A167" t="str">
            <v>53000</v>
          </cell>
          <cell r="B167" t="str">
            <v>DMV Transfer Payments</v>
          </cell>
        </row>
        <row r="168">
          <cell r="A168" t="str">
            <v>60100</v>
          </cell>
          <cell r="B168" t="str">
            <v>Department of Health</v>
          </cell>
        </row>
        <row r="169">
          <cell r="A169" t="str">
            <v>60200</v>
          </cell>
          <cell r="B169" t="str">
            <v>Dept of Med Assistance Svcs</v>
          </cell>
        </row>
        <row r="170">
          <cell r="A170" t="str">
            <v>60600</v>
          </cell>
          <cell r="B170" t="str">
            <v>VA Board People w/Disabilities</v>
          </cell>
        </row>
        <row r="171">
          <cell r="A171" t="str">
            <v>70100</v>
          </cell>
          <cell r="B171" t="str">
            <v>Dept of Corr - Central Admin</v>
          </cell>
        </row>
        <row r="172">
          <cell r="A172" t="str">
            <v>70200</v>
          </cell>
          <cell r="B172" t="str">
            <v>Dept for Blind/Vision Impaired</v>
          </cell>
        </row>
        <row r="173">
          <cell r="A173" t="str">
            <v>70300</v>
          </cell>
          <cell r="B173" t="str">
            <v>Central State Hospital</v>
          </cell>
        </row>
        <row r="174">
          <cell r="A174" t="str">
            <v>70400</v>
          </cell>
          <cell r="B174" t="str">
            <v>Eastern State Hospital</v>
          </cell>
        </row>
        <row r="175">
          <cell r="A175" t="str">
            <v>70500</v>
          </cell>
          <cell r="B175" t="str">
            <v>Southwestern VA Mntal Hlth</v>
          </cell>
        </row>
        <row r="176">
          <cell r="A176" t="str">
            <v>70600</v>
          </cell>
          <cell r="B176" t="str">
            <v>Western State Hospital</v>
          </cell>
        </row>
        <row r="177">
          <cell r="A177" t="str">
            <v>70700</v>
          </cell>
          <cell r="B177" t="str">
            <v>Central VA Training Center</v>
          </cell>
        </row>
        <row r="178">
          <cell r="A178" t="str">
            <v>70800</v>
          </cell>
          <cell r="B178" t="str">
            <v>Center Children &amp; Adolescents</v>
          </cell>
        </row>
        <row r="179">
          <cell r="A179" t="str">
            <v>70900</v>
          </cell>
          <cell r="B179" t="str">
            <v>Powhatan Correctional Center</v>
          </cell>
        </row>
        <row r="180">
          <cell r="A180" t="str">
            <v>71100</v>
          </cell>
          <cell r="B180" t="str">
            <v>VA Correctional Enterprises</v>
          </cell>
        </row>
        <row r="181">
          <cell r="A181" t="str">
            <v>71600</v>
          </cell>
          <cell r="B181" t="str">
            <v>VA Correctional Ctr for Women</v>
          </cell>
        </row>
        <row r="182">
          <cell r="A182" t="str">
            <v>71700</v>
          </cell>
          <cell r="B182" t="str">
            <v>Southampton Correctional Ctr</v>
          </cell>
        </row>
        <row r="183">
          <cell r="A183" t="str">
            <v>71800</v>
          </cell>
          <cell r="B183" t="str">
            <v>Bland Correctional Center</v>
          </cell>
        </row>
        <row r="184">
          <cell r="A184" t="str">
            <v>71900</v>
          </cell>
          <cell r="B184" t="str">
            <v>James River Correctional Ctr</v>
          </cell>
        </row>
        <row r="185">
          <cell r="A185" t="str">
            <v>72000</v>
          </cell>
          <cell r="B185" t="str">
            <v>Dept Behavioral Health/Develop</v>
          </cell>
        </row>
        <row r="186">
          <cell r="A186" t="str">
            <v>72100</v>
          </cell>
          <cell r="B186" t="str">
            <v>State Farm Enterprise Unit</v>
          </cell>
        </row>
        <row r="187">
          <cell r="A187" t="str">
            <v>72300</v>
          </cell>
          <cell r="B187" t="str">
            <v>Southeastern VA Training Ctr</v>
          </cell>
        </row>
        <row r="188">
          <cell r="A188" t="str">
            <v>72400</v>
          </cell>
          <cell r="B188" t="str">
            <v>Catawba Hospital</v>
          </cell>
        </row>
        <row r="189">
          <cell r="A189" t="str">
            <v>72500</v>
          </cell>
          <cell r="B189" t="str">
            <v>Northern VA Training Center</v>
          </cell>
        </row>
        <row r="190">
          <cell r="A190" t="str">
            <v>72600</v>
          </cell>
          <cell r="B190" t="str">
            <v>Southside VA Training Center</v>
          </cell>
        </row>
        <row r="191">
          <cell r="A191" t="str">
            <v>72800</v>
          </cell>
          <cell r="B191" t="str">
            <v>Northern VA Mental Health Inst</v>
          </cell>
        </row>
        <row r="192">
          <cell r="A192" t="str">
            <v>72900</v>
          </cell>
          <cell r="B192" t="str">
            <v>Piedmont Geriatric Hospital</v>
          </cell>
        </row>
        <row r="193">
          <cell r="A193" t="str">
            <v>73000</v>
          </cell>
          <cell r="B193" t="str">
            <v>Brunswick Correctional Center</v>
          </cell>
        </row>
        <row r="194">
          <cell r="A194" t="str">
            <v>73300</v>
          </cell>
          <cell r="B194" t="str">
            <v>Sussex I State Prison</v>
          </cell>
        </row>
        <row r="195">
          <cell r="A195" t="str">
            <v>73400</v>
          </cell>
          <cell r="B195" t="str">
            <v>Sussex II State Prison</v>
          </cell>
        </row>
        <row r="196">
          <cell r="A196" t="str">
            <v>73500</v>
          </cell>
          <cell r="B196" t="str">
            <v>Wallens Ridge State Prison</v>
          </cell>
        </row>
        <row r="197">
          <cell r="A197" t="str">
            <v>73700</v>
          </cell>
          <cell r="B197" t="str">
            <v>St. Brides Correctional Center</v>
          </cell>
        </row>
        <row r="198">
          <cell r="A198" t="str">
            <v>73800</v>
          </cell>
          <cell r="B198" t="str">
            <v>Southwestern VA Training Ctr</v>
          </cell>
        </row>
        <row r="199">
          <cell r="A199" t="str">
            <v>73900</v>
          </cell>
          <cell r="B199" t="str">
            <v>Southern VA Mental Health Inst</v>
          </cell>
        </row>
        <row r="200">
          <cell r="A200" t="str">
            <v>74100</v>
          </cell>
          <cell r="B200" t="str">
            <v>Red Onion State Prison</v>
          </cell>
        </row>
        <row r="201">
          <cell r="A201" t="str">
            <v>74200</v>
          </cell>
          <cell r="B201" t="str">
            <v>Corr - Employee Rel &amp; Train</v>
          </cell>
        </row>
        <row r="202">
          <cell r="A202" t="str">
            <v>74300</v>
          </cell>
          <cell r="B202" t="str">
            <v>Fluvanna Corr Ctr for Women</v>
          </cell>
        </row>
        <row r="203">
          <cell r="A203" t="str">
            <v>74400</v>
          </cell>
          <cell r="B203" t="str">
            <v>Mecklenburg Correctional Ctr</v>
          </cell>
        </row>
        <row r="204">
          <cell r="A204" t="str">
            <v>74500</v>
          </cell>
          <cell r="B204" t="str">
            <v>Nottoway Correctional Center</v>
          </cell>
        </row>
        <row r="205">
          <cell r="A205" t="str">
            <v>74700</v>
          </cell>
          <cell r="B205" t="str">
            <v>Marion Correctional Center</v>
          </cell>
        </row>
        <row r="206">
          <cell r="A206" t="str">
            <v>74800</v>
          </cell>
          <cell r="B206" t="str">
            <v>Hiram Davis Medical Center</v>
          </cell>
        </row>
        <row r="207">
          <cell r="A207" t="str">
            <v>74900</v>
          </cell>
          <cell r="B207" t="str">
            <v>Buckingham Correctional Center</v>
          </cell>
        </row>
        <row r="208">
          <cell r="A208" t="str">
            <v>75100</v>
          </cell>
          <cell r="B208" t="str">
            <v>Dept for Deaf &amp; Hard-of-Hearng</v>
          </cell>
        </row>
        <row r="209">
          <cell r="A209" t="str">
            <v>75200</v>
          </cell>
          <cell r="B209" t="str">
            <v>State Farm Complex</v>
          </cell>
        </row>
        <row r="210">
          <cell r="A210" t="str">
            <v>75300</v>
          </cell>
          <cell r="B210" t="str">
            <v>Deerfield Correctional Center</v>
          </cell>
        </row>
        <row r="211">
          <cell r="A211" t="str">
            <v>75400</v>
          </cell>
          <cell r="B211" t="str">
            <v>Augusta Correctional Center</v>
          </cell>
        </row>
        <row r="212">
          <cell r="A212" t="str">
            <v>75600</v>
          </cell>
          <cell r="B212" t="str">
            <v>Dept of Corr - Div of Inst</v>
          </cell>
        </row>
        <row r="213">
          <cell r="A213" t="str">
            <v>75700</v>
          </cell>
          <cell r="B213" t="str">
            <v>Western Region Corr FieldUnits</v>
          </cell>
        </row>
        <row r="214">
          <cell r="A214" t="str">
            <v>76000</v>
          </cell>
          <cell r="B214" t="str">
            <v>Central Region Corr FieldUnits</v>
          </cell>
        </row>
        <row r="215">
          <cell r="A215" t="str">
            <v>76100</v>
          </cell>
          <cell r="B215" t="str">
            <v>Baskerville Correctional Cntr</v>
          </cell>
        </row>
        <row r="216">
          <cell r="A216" t="str">
            <v>76500</v>
          </cell>
          <cell r="B216" t="str">
            <v>Department of Social Services</v>
          </cell>
        </row>
        <row r="217">
          <cell r="A217" t="str">
            <v>76600</v>
          </cell>
          <cell r="B217" t="str">
            <v>Virginia Parole Board</v>
          </cell>
        </row>
        <row r="218">
          <cell r="A218" t="str">
            <v>76700</v>
          </cell>
          <cell r="B218" t="str">
            <v>Div of Community Corrections</v>
          </cell>
        </row>
        <row r="219">
          <cell r="A219" t="str">
            <v>76800</v>
          </cell>
          <cell r="B219" t="str">
            <v>Keen Mountain Correctional Ctr</v>
          </cell>
        </row>
        <row r="220">
          <cell r="A220" t="str">
            <v>76900</v>
          </cell>
          <cell r="B220" t="str">
            <v>Greensville Correctional Ctr</v>
          </cell>
        </row>
        <row r="221">
          <cell r="A221" t="str">
            <v>77000</v>
          </cell>
          <cell r="B221" t="str">
            <v>Dillwyn Correctional Center</v>
          </cell>
        </row>
        <row r="222">
          <cell r="A222" t="str">
            <v>77100</v>
          </cell>
          <cell r="B222" t="str">
            <v>Indian Creek Correctional Ctr</v>
          </cell>
        </row>
        <row r="223">
          <cell r="A223" t="str">
            <v>77200</v>
          </cell>
          <cell r="B223" t="str">
            <v>Haynesville Correctional Ctr</v>
          </cell>
        </row>
        <row r="224">
          <cell r="A224" t="str">
            <v>77300</v>
          </cell>
          <cell r="B224" t="str">
            <v>Coffeewood Correctional Center</v>
          </cell>
        </row>
        <row r="225">
          <cell r="A225" t="str">
            <v>77400</v>
          </cell>
          <cell r="B225" t="str">
            <v>Lunenburg Correctional Center</v>
          </cell>
        </row>
        <row r="226">
          <cell r="A226" t="str">
            <v>77500</v>
          </cell>
          <cell r="B226" t="str">
            <v>Pocahontas St Correctional Ctr</v>
          </cell>
        </row>
        <row r="227">
          <cell r="A227" t="str">
            <v>77600</v>
          </cell>
          <cell r="B227" t="str">
            <v>Green Rock Correctional Center</v>
          </cell>
        </row>
        <row r="228">
          <cell r="A228" t="str">
            <v>77700</v>
          </cell>
          <cell r="B228" t="str">
            <v>Department of Juvenile Justice</v>
          </cell>
        </row>
        <row r="229">
          <cell r="A229" t="str">
            <v>77800</v>
          </cell>
          <cell r="B229" t="str">
            <v>Department of Forensic Science</v>
          </cell>
        </row>
        <row r="230">
          <cell r="A230" t="str">
            <v>77900</v>
          </cell>
          <cell r="B230" t="str">
            <v>Sussex I &amp; II St Prisons Cmplx</v>
          </cell>
        </row>
        <row r="231">
          <cell r="A231" t="str">
            <v>78500</v>
          </cell>
          <cell r="B231" t="str">
            <v>River North Correctional Ctr</v>
          </cell>
        </row>
        <row r="232">
          <cell r="A232" t="str">
            <v>78600</v>
          </cell>
          <cell r="B232" t="str">
            <v>Culpeper Corr Faclty for Women</v>
          </cell>
        </row>
        <row r="233">
          <cell r="A233" t="str">
            <v>79000</v>
          </cell>
          <cell r="B233" t="str">
            <v>DBHDS Grants to Localities</v>
          </cell>
        </row>
        <row r="234">
          <cell r="A234" t="str">
            <v>79200</v>
          </cell>
          <cell r="B234" t="str">
            <v>Mental Health Treatment Ctrs</v>
          </cell>
        </row>
        <row r="235">
          <cell r="A235" t="str">
            <v>79300</v>
          </cell>
          <cell r="B235" t="str">
            <v>Intell Disabilities Train Ctrs</v>
          </cell>
        </row>
        <row r="236">
          <cell r="A236" t="str">
            <v>79400</v>
          </cell>
          <cell r="B236" t="str">
            <v>VA Center for Behavioral Rehab</v>
          </cell>
        </row>
        <row r="237">
          <cell r="A237" t="str">
            <v>79500</v>
          </cell>
          <cell r="B237" t="str">
            <v>Dept of Corr - Institutions</v>
          </cell>
        </row>
        <row r="238">
          <cell r="A238" t="str">
            <v>79900</v>
          </cell>
          <cell r="B238" t="str">
            <v>Department of Corrections</v>
          </cell>
        </row>
        <row r="239">
          <cell r="A239" t="str">
            <v>82000</v>
          </cell>
          <cell r="B239" t="str">
            <v>Capitol Square Preservation Cn</v>
          </cell>
        </row>
        <row r="240">
          <cell r="A240" t="str">
            <v>83400</v>
          </cell>
          <cell r="B240" t="str">
            <v>VA Freedom of Info Advisory Cn</v>
          </cell>
        </row>
        <row r="241">
          <cell r="A241" t="str">
            <v>83600</v>
          </cell>
          <cell r="B241" t="str">
            <v>Citizens' Council Exec Mansion</v>
          </cell>
        </row>
        <row r="242">
          <cell r="A242" t="str">
            <v>83700</v>
          </cell>
          <cell r="B242" t="str">
            <v>Virginia Disability Commission</v>
          </cell>
        </row>
        <row r="243">
          <cell r="A243" t="str">
            <v>83900</v>
          </cell>
          <cell r="B243" t="str">
            <v>Virginia Commission on Youth</v>
          </cell>
        </row>
        <row r="244">
          <cell r="A244" t="str">
            <v>84000</v>
          </cell>
          <cell r="B244" t="str">
            <v>Virginia Housing Commission</v>
          </cell>
        </row>
        <row r="245">
          <cell r="A245" t="str">
            <v>84100</v>
          </cell>
          <cell r="B245" t="str">
            <v>Department of Aviation</v>
          </cell>
        </row>
        <row r="246">
          <cell r="A246" t="str">
            <v>84200</v>
          </cell>
          <cell r="B246" t="str">
            <v>Chesapeake Bay Commission</v>
          </cell>
        </row>
        <row r="247">
          <cell r="A247" t="str">
            <v>84400</v>
          </cell>
          <cell r="B247" t="str">
            <v>Joint Comm on Health Care</v>
          </cell>
        </row>
        <row r="248">
          <cell r="A248" t="str">
            <v>84500</v>
          </cell>
          <cell r="B248" t="str">
            <v>Dr Martin Luther King Mem Comm</v>
          </cell>
        </row>
        <row r="249">
          <cell r="A249" t="str">
            <v>84700</v>
          </cell>
          <cell r="B249" t="str">
            <v>Joint Comm on Tech &amp; Science</v>
          </cell>
        </row>
        <row r="250">
          <cell r="A250" t="str">
            <v>84800</v>
          </cell>
          <cell r="B250" t="str">
            <v>Indigent Defense Commission</v>
          </cell>
        </row>
        <row r="251">
          <cell r="A251" t="str">
            <v>85100</v>
          </cell>
          <cell r="B251" t="str">
            <v>Tobacco Rgn Revitalizatn Comm</v>
          </cell>
        </row>
        <row r="252">
          <cell r="A252" t="str">
            <v>85200</v>
          </cell>
          <cell r="B252" t="str">
            <v>VA Foundation for Hlthy Youth</v>
          </cell>
        </row>
        <row r="253">
          <cell r="A253" t="str">
            <v>85600</v>
          </cell>
          <cell r="B253" t="str">
            <v>Opioid Abatement Authority</v>
          </cell>
        </row>
        <row r="254">
          <cell r="A254" t="str">
            <v>85800</v>
          </cell>
          <cell r="B254" t="str">
            <v>Brown v. Board of Ed Committee</v>
          </cell>
        </row>
        <row r="255">
          <cell r="A255" t="str">
            <v>85900</v>
          </cell>
          <cell r="B255" t="str">
            <v>VA Sesquicentennial Civil War</v>
          </cell>
        </row>
        <row r="256">
          <cell r="A256" t="str">
            <v>86000</v>
          </cell>
          <cell r="B256" t="str">
            <v>Comm Unemployment Compensation</v>
          </cell>
        </row>
        <row r="257">
          <cell r="A257" t="str">
            <v>86200</v>
          </cell>
          <cell r="B257" t="str">
            <v>Small Business Commission</v>
          </cell>
        </row>
        <row r="258">
          <cell r="A258" t="str">
            <v>86300</v>
          </cell>
          <cell r="B258" t="str">
            <v>Comm on Elec Util Regulation</v>
          </cell>
        </row>
        <row r="259">
          <cell r="A259" t="str">
            <v>86400</v>
          </cell>
          <cell r="B259" t="str">
            <v>Manufacturing Develop Comm</v>
          </cell>
        </row>
        <row r="260">
          <cell r="A260" t="str">
            <v>86500</v>
          </cell>
          <cell r="B260" t="str">
            <v>Joint Comm on Admin Rules</v>
          </cell>
        </row>
        <row r="261">
          <cell r="A261" t="str">
            <v>86700</v>
          </cell>
          <cell r="B261" t="str">
            <v>VA Bicentennial of War of 1812</v>
          </cell>
        </row>
        <row r="262">
          <cell r="A262" t="str">
            <v>87000</v>
          </cell>
          <cell r="B262" t="str">
            <v>Commission on Civics Education</v>
          </cell>
        </row>
        <row r="263">
          <cell r="A263" t="str">
            <v>87100</v>
          </cell>
          <cell r="B263" t="str">
            <v>Autism Advisory Council</v>
          </cell>
        </row>
        <row r="264">
          <cell r="A264" t="str">
            <v>87200</v>
          </cell>
          <cell r="B264" t="str">
            <v>WW I &amp; II Commemoration Comm</v>
          </cell>
        </row>
        <row r="265">
          <cell r="A265" t="str">
            <v>87400</v>
          </cell>
          <cell r="B265" t="str">
            <v>Centennial Women's Right Vote</v>
          </cell>
        </row>
        <row r="266">
          <cell r="A266" t="str">
            <v>87500</v>
          </cell>
          <cell r="B266" t="str">
            <v>Joint Comm Trans Acctability</v>
          </cell>
        </row>
        <row r="267">
          <cell r="A267" t="str">
            <v>87600</v>
          </cell>
          <cell r="B267" t="str">
            <v>Conflict Int &amp; Ethics Adv Cncl</v>
          </cell>
        </row>
        <row r="268">
          <cell r="A268" t="str">
            <v>87700</v>
          </cell>
          <cell r="B268" t="str">
            <v>Vrgnians Aspiring &amp; Divrse Com</v>
          </cell>
        </row>
        <row r="269">
          <cell r="A269" t="str">
            <v>87800</v>
          </cell>
          <cell r="B269" t="str">
            <v>Opportunty Minorty Bus Expansn</v>
          </cell>
        </row>
        <row r="270">
          <cell r="A270" t="str">
            <v>87900</v>
          </cell>
          <cell r="B270" t="str">
            <v>Comm VA Beach Mass Shooting</v>
          </cell>
        </row>
        <row r="271">
          <cell r="A271" t="str">
            <v>88000</v>
          </cell>
          <cell r="B271" t="str">
            <v>Study Discrm Agst African Amer</v>
          </cell>
        </row>
        <row r="272">
          <cell r="A272" t="str">
            <v>88100</v>
          </cell>
          <cell r="B272" t="str">
            <v>Comm School Const &amp; Moderniztn</v>
          </cell>
        </row>
        <row r="273">
          <cell r="A273" t="str">
            <v>88200</v>
          </cell>
          <cell r="B273" t="str">
            <v>Behavioral Health Commission</v>
          </cell>
        </row>
        <row r="274">
          <cell r="A274" t="str">
            <v>88300</v>
          </cell>
          <cell r="B274" t="str">
            <v>American Revolution 250 Comssn</v>
          </cell>
        </row>
        <row r="275">
          <cell r="A275" t="str">
            <v>88500</v>
          </cell>
          <cell r="B275" t="str">
            <v>Inst for Adv Learn &amp; Research</v>
          </cell>
        </row>
        <row r="276">
          <cell r="A276" t="str">
            <v>90000</v>
          </cell>
          <cell r="B276" t="str">
            <v>Health/Human Res Clear Acct</v>
          </cell>
        </row>
        <row r="277">
          <cell r="A277" t="str">
            <v>90100</v>
          </cell>
          <cell r="B277" t="str">
            <v>Public Safety Cap Clear Acct</v>
          </cell>
        </row>
        <row r="278">
          <cell r="A278" t="str">
            <v>90200</v>
          </cell>
          <cell r="B278" t="str">
            <v>Puller Veterans Care Center</v>
          </cell>
        </row>
        <row r="279">
          <cell r="A279" t="str">
            <v>90300</v>
          </cell>
          <cell r="B279" t="str">
            <v>Jones &amp; Cabacoy Vetrn Care Ctr</v>
          </cell>
        </row>
        <row r="280">
          <cell r="A280" t="str">
            <v>91200</v>
          </cell>
          <cell r="B280" t="str">
            <v>Dept of Veterans Services</v>
          </cell>
        </row>
        <row r="281">
          <cell r="A281" t="str">
            <v>91300</v>
          </cell>
          <cell r="B281" t="str">
            <v>Veterans Services Foundation</v>
          </cell>
        </row>
        <row r="282">
          <cell r="A282" t="str">
            <v>92000</v>
          </cell>
          <cell r="B282" t="str">
            <v>Opportunity Educational Inst</v>
          </cell>
        </row>
        <row r="283">
          <cell r="A283" t="str">
            <v>92100</v>
          </cell>
          <cell r="B283" t="str">
            <v>Interstate Org Contributions</v>
          </cell>
        </row>
        <row r="284">
          <cell r="A284" t="str">
            <v>92200</v>
          </cell>
          <cell r="B284" t="str">
            <v>Sitter &amp; Barfoot Vet Care Ctr</v>
          </cell>
        </row>
        <row r="285">
          <cell r="A285" t="str">
            <v>93400</v>
          </cell>
          <cell r="B285" t="str">
            <v>Innov &amp; Entrepreneur Invst Ath</v>
          </cell>
        </row>
        <row r="286">
          <cell r="A286" t="str">
            <v>93500</v>
          </cell>
          <cell r="B286" t="str">
            <v>Roanoke Higher Educ Authority</v>
          </cell>
        </row>
        <row r="287">
          <cell r="A287" t="str">
            <v>93600</v>
          </cell>
          <cell r="B287" t="str">
            <v>Jefferson Science Assoc LLC</v>
          </cell>
        </row>
        <row r="288">
          <cell r="A288" t="str">
            <v>93700</v>
          </cell>
          <cell r="B288" t="str">
            <v>Southern VA Higher Educ Center</v>
          </cell>
        </row>
        <row r="289">
          <cell r="A289" t="str">
            <v>93800</v>
          </cell>
          <cell r="B289" t="str">
            <v>New College Institute</v>
          </cell>
        </row>
        <row r="290">
          <cell r="A290" t="str">
            <v>94100</v>
          </cell>
          <cell r="B290" t="str">
            <v>VA College Building Authority</v>
          </cell>
        </row>
        <row r="291">
          <cell r="A291" t="str">
            <v>94200</v>
          </cell>
          <cell r="B291" t="str">
            <v>VA Museum of Natural History</v>
          </cell>
        </row>
        <row r="292">
          <cell r="A292" t="str">
            <v>94800</v>
          </cell>
          <cell r="B292" t="str">
            <v>Southwest VA Higher Educ Ctr</v>
          </cell>
        </row>
        <row r="293">
          <cell r="A293" t="str">
            <v>94900</v>
          </cell>
          <cell r="B293" t="str">
            <v>Central Capital Outlay</v>
          </cell>
        </row>
        <row r="294">
          <cell r="A294" t="str">
            <v>95000</v>
          </cell>
          <cell r="B294" t="str">
            <v>9(C) Revenue Bonds</v>
          </cell>
        </row>
        <row r="295">
          <cell r="A295" t="str">
            <v>95100</v>
          </cell>
          <cell r="B295" t="str">
            <v>9(D) Revenue Bonds</v>
          </cell>
        </row>
        <row r="296">
          <cell r="A296" t="str">
            <v>95700</v>
          </cell>
          <cell r="B296" t="str">
            <v>Comm Attys' Services Council</v>
          </cell>
        </row>
        <row r="297">
          <cell r="A297" t="str">
            <v>96000</v>
          </cell>
          <cell r="B297" t="str">
            <v>Department of Fire Programs</v>
          </cell>
        </row>
        <row r="298">
          <cell r="A298" t="str">
            <v>96100</v>
          </cell>
          <cell r="B298" t="str">
            <v>Division of Capitol Police</v>
          </cell>
        </row>
        <row r="299">
          <cell r="A299" t="str">
            <v>97100</v>
          </cell>
          <cell r="B299" t="str">
            <v>State Water Commission</v>
          </cell>
        </row>
        <row r="300">
          <cell r="A300" t="str">
            <v>97700</v>
          </cell>
          <cell r="B300" t="str">
            <v>VA Cannabis Control Authority</v>
          </cell>
        </row>
        <row r="301">
          <cell r="A301" t="str">
            <v>98000</v>
          </cell>
          <cell r="B301" t="str">
            <v>In-State Undergrad Tuition Mod</v>
          </cell>
        </row>
        <row r="302">
          <cell r="A302" t="str">
            <v>98400</v>
          </cell>
          <cell r="B302" t="str">
            <v>Maintain Affordable Access</v>
          </cell>
        </row>
        <row r="303">
          <cell r="A303" t="str">
            <v>98700</v>
          </cell>
          <cell r="B303" t="str">
            <v>Council on Virginia's Future</v>
          </cell>
        </row>
        <row r="304">
          <cell r="A304" t="str">
            <v>98900</v>
          </cell>
          <cell r="B304" t="str">
            <v>Higher Educ Research Institute</v>
          </cell>
        </row>
        <row r="305">
          <cell r="A305" t="str">
            <v>99000</v>
          </cell>
          <cell r="B305" t="str">
            <v>Appropriation Vetoes</v>
          </cell>
        </row>
        <row r="306">
          <cell r="A306" t="str">
            <v>99100</v>
          </cell>
          <cell r="B306" t="str">
            <v>Appropriation Vetoes-Capital</v>
          </cell>
        </row>
        <row r="307">
          <cell r="A307" t="str">
            <v>99200</v>
          </cell>
          <cell r="B307" t="str">
            <v>Planned Reversions</v>
          </cell>
        </row>
        <row r="308">
          <cell r="A308" t="str">
            <v>99300</v>
          </cell>
          <cell r="B308" t="str">
            <v>Treas Construction Financing</v>
          </cell>
        </row>
        <row r="309">
          <cell r="A309" t="str">
            <v>99400</v>
          </cell>
          <cell r="B309" t="str">
            <v>Treasury Trust Funds</v>
          </cell>
        </row>
        <row r="310">
          <cell r="A310" t="str">
            <v>99500</v>
          </cell>
          <cell r="B310" t="str">
            <v>Central Appropriations</v>
          </cell>
        </row>
        <row r="311">
          <cell r="A311" t="str">
            <v>99600</v>
          </cell>
          <cell r="B311" t="str">
            <v>Treasury Statewide Activities</v>
          </cell>
        </row>
        <row r="312">
          <cell r="A312" t="str">
            <v>99700</v>
          </cell>
          <cell r="B312" t="str">
            <v>DOA Statewide Activities</v>
          </cell>
        </row>
        <row r="313">
          <cell r="A313" t="str">
            <v>99800</v>
          </cell>
          <cell r="B313" t="str">
            <v>City/County Treasurers</v>
          </cell>
        </row>
        <row r="314">
          <cell r="A314" t="str">
            <v>99900</v>
          </cell>
          <cell r="B314" t="str">
            <v>Alcoholic Beverage Control</v>
          </cell>
        </row>
        <row r="315">
          <cell r="A315" t="str">
            <v>99999</v>
          </cell>
          <cell r="B315" t="str">
            <v>Non PC Agencies Business Unit</v>
          </cell>
        </row>
        <row r="316">
          <cell r="A316" t="str">
            <v>LDUTY</v>
          </cell>
          <cell r="B316" t="str">
            <v>Line of Duty Act Participants</v>
          </cell>
        </row>
        <row r="317">
          <cell r="A317" t="str">
            <v>LOCAL</v>
          </cell>
          <cell r="B317" t="str">
            <v>The Local Choice Participants</v>
          </cell>
        </row>
        <row r="318">
          <cell r="A318" t="str">
            <v>OHBBN</v>
          </cell>
          <cell r="B318" t="str">
            <v>OHB Managed Benefit Groups</v>
          </cell>
        </row>
        <row r="319">
          <cell r="A319" t="str">
            <v>TREAS</v>
          </cell>
          <cell r="B319" t="str">
            <v>Treasury</v>
          </cell>
        </row>
        <row r="320">
          <cell r="A320" t="str">
            <v>VRSRT</v>
          </cell>
          <cell r="B320" t="str">
            <v>VRS Retirees</v>
          </cell>
        </row>
      </sheetData>
      <sheetData sheetId="7">
        <row r="1">
          <cell r="B1" t="str">
            <v xml:space="preserve"> 6123</v>
          </cell>
        </row>
        <row r="2">
          <cell r="B2" t="str">
            <v>Fund</v>
          </cell>
          <cell r="C2" t="str">
            <v>Descr</v>
          </cell>
        </row>
        <row r="3">
          <cell r="B3" t="str">
            <v>01000</v>
          </cell>
          <cell r="C3" t="str">
            <v>General Fund</v>
          </cell>
        </row>
        <row r="4">
          <cell r="B4" t="str">
            <v>01000</v>
          </cell>
          <cell r="C4" t="str">
            <v>General Fund</v>
          </cell>
        </row>
        <row r="5">
          <cell r="B5" t="str">
            <v>01000</v>
          </cell>
          <cell r="C5" t="str">
            <v>General Fund</v>
          </cell>
        </row>
        <row r="6">
          <cell r="B6" t="str">
            <v>01000</v>
          </cell>
          <cell r="C6" t="str">
            <v>General Fund</v>
          </cell>
        </row>
        <row r="7">
          <cell r="B7" t="str">
            <v>01000</v>
          </cell>
          <cell r="C7" t="str">
            <v>General Fund</v>
          </cell>
        </row>
        <row r="8">
          <cell r="B8" t="str">
            <v>02001</v>
          </cell>
          <cell r="C8" t="str">
            <v>SUPCT Special Revenue Fund</v>
          </cell>
        </row>
        <row r="9">
          <cell r="B9" t="str">
            <v>02001</v>
          </cell>
          <cell r="C9" t="str">
            <v>SUPCT Special Revenue Fund</v>
          </cell>
        </row>
        <row r="10">
          <cell r="B10" t="str">
            <v>02001</v>
          </cell>
          <cell r="C10" t="str">
            <v>SUPCT Special Revenue Fund</v>
          </cell>
        </row>
        <row r="11">
          <cell r="B11" t="str">
            <v>02001</v>
          </cell>
          <cell r="C11" t="str">
            <v>SUPCT Special Revenue Fund</v>
          </cell>
        </row>
        <row r="12">
          <cell r="B12" t="str">
            <v>02001</v>
          </cell>
          <cell r="C12" t="str">
            <v>SUPCT Special Revenue Fund</v>
          </cell>
        </row>
        <row r="13">
          <cell r="B13" t="str">
            <v>02002</v>
          </cell>
          <cell r="C13" t="str">
            <v>VCSC Special Revenue Fund</v>
          </cell>
        </row>
        <row r="14">
          <cell r="B14" t="str">
            <v>02002</v>
          </cell>
          <cell r="C14" t="str">
            <v>VCSC Special Revenue Fund</v>
          </cell>
        </row>
        <row r="15">
          <cell r="B15" t="str">
            <v>02002</v>
          </cell>
          <cell r="C15" t="str">
            <v>VCSC Special Revenue Fund</v>
          </cell>
        </row>
        <row r="16">
          <cell r="B16" t="str">
            <v>02002</v>
          </cell>
          <cell r="C16" t="str">
            <v>VCSC Special Revenue Fund</v>
          </cell>
        </row>
        <row r="17">
          <cell r="B17" t="str">
            <v>02002</v>
          </cell>
          <cell r="C17" t="str">
            <v>VCSC Special Revenue Fund</v>
          </cell>
        </row>
        <row r="18">
          <cell r="B18" t="str">
            <v>02003</v>
          </cell>
          <cell r="C18" t="str">
            <v>DBHDS Special Revenue Fund</v>
          </cell>
        </row>
        <row r="19">
          <cell r="B19" t="str">
            <v>02003</v>
          </cell>
          <cell r="C19" t="str">
            <v>DBHDS Special Revenue Fund</v>
          </cell>
        </row>
        <row r="20">
          <cell r="B20" t="str">
            <v>02003</v>
          </cell>
          <cell r="C20" t="str">
            <v>DBHDS Special Revenue Fund</v>
          </cell>
        </row>
        <row r="21">
          <cell r="B21" t="str">
            <v>02003</v>
          </cell>
          <cell r="C21" t="str">
            <v>DBHDS Special Revenue Fund</v>
          </cell>
        </row>
        <row r="22">
          <cell r="B22" t="str">
            <v>02003</v>
          </cell>
          <cell r="C22" t="str">
            <v>DBHDS Special Revenue Fund</v>
          </cell>
        </row>
        <row r="23">
          <cell r="B23" t="str">
            <v>02004</v>
          </cell>
          <cell r="C23" t="str">
            <v>Comm on Civics Education Fund</v>
          </cell>
        </row>
        <row r="24">
          <cell r="B24" t="str">
            <v>02004</v>
          </cell>
          <cell r="C24" t="str">
            <v>Comm on Civics Education Fund</v>
          </cell>
        </row>
        <row r="25">
          <cell r="B25" t="str">
            <v>02004</v>
          </cell>
          <cell r="C25" t="str">
            <v>Comm on Civics Education Fund</v>
          </cell>
        </row>
        <row r="26">
          <cell r="B26" t="str">
            <v>02004</v>
          </cell>
          <cell r="C26" t="str">
            <v>Comm on Civics Education Fund</v>
          </cell>
        </row>
        <row r="27">
          <cell r="B27" t="str">
            <v>02004</v>
          </cell>
          <cell r="C27" t="str">
            <v>Comm on Civics Education Fund</v>
          </cell>
        </row>
        <row r="28">
          <cell r="B28" t="str">
            <v>02005</v>
          </cell>
          <cell r="C28" t="str">
            <v>Tax Special Revenue Fund</v>
          </cell>
        </row>
        <row r="29">
          <cell r="B29" t="str">
            <v>02005</v>
          </cell>
          <cell r="C29" t="str">
            <v>Tax Special Revenue Fund</v>
          </cell>
        </row>
        <row r="30">
          <cell r="B30" t="str">
            <v>02005</v>
          </cell>
          <cell r="C30" t="str">
            <v>Tax Special Revenue Fund</v>
          </cell>
        </row>
        <row r="31">
          <cell r="B31" t="str">
            <v>02005</v>
          </cell>
          <cell r="C31" t="str">
            <v>Tax Special Revenue Fund</v>
          </cell>
        </row>
        <row r="32">
          <cell r="B32" t="str">
            <v>02005</v>
          </cell>
          <cell r="C32" t="str">
            <v>Tax Special Revenue Fund</v>
          </cell>
        </row>
        <row r="33">
          <cell r="B33" t="str">
            <v>02006</v>
          </cell>
          <cell r="C33" t="str">
            <v>SCC Commwlth Health Reins Prgm</v>
          </cell>
        </row>
        <row r="34">
          <cell r="B34" t="str">
            <v>02006</v>
          </cell>
          <cell r="C34" t="str">
            <v>SCC Commwlth Health Reins Prgm</v>
          </cell>
        </row>
        <row r="35">
          <cell r="B35" t="str">
            <v>02006</v>
          </cell>
          <cell r="C35" t="str">
            <v>SCC Commwlth Health Reins Prgm</v>
          </cell>
        </row>
        <row r="36">
          <cell r="B36" t="str">
            <v>02006</v>
          </cell>
          <cell r="C36" t="str">
            <v>SCC Commwlth Health Reins Prgm</v>
          </cell>
        </row>
        <row r="37">
          <cell r="B37" t="str">
            <v>02006</v>
          </cell>
          <cell r="C37" t="str">
            <v>SCC Commwlth Health Reins Prgm</v>
          </cell>
        </row>
        <row r="38">
          <cell r="B38" t="str">
            <v>02006</v>
          </cell>
          <cell r="C38" t="str">
            <v>SCC Commwlth Health Reins Prgm</v>
          </cell>
        </row>
        <row r="39">
          <cell r="B39" t="str">
            <v>02007</v>
          </cell>
          <cell r="C39" t="str">
            <v>Covetrus NA LLC Legal Proceeds</v>
          </cell>
        </row>
        <row r="40">
          <cell r="B40" t="str">
            <v>02007</v>
          </cell>
          <cell r="C40" t="str">
            <v>Covetrus NA LLC Legal Proceeds</v>
          </cell>
        </row>
        <row r="41">
          <cell r="B41" t="str">
            <v>02007</v>
          </cell>
          <cell r="C41" t="str">
            <v>Covetrus NA LLC Legal Proceeds</v>
          </cell>
        </row>
        <row r="42">
          <cell r="B42" t="str">
            <v>02007</v>
          </cell>
          <cell r="C42" t="str">
            <v>Covetrus NA LLC Legal Proceeds</v>
          </cell>
        </row>
        <row r="43">
          <cell r="B43" t="str">
            <v>02007</v>
          </cell>
          <cell r="C43" t="str">
            <v>Covetrus NA LLC Legal Proceeds</v>
          </cell>
        </row>
        <row r="44">
          <cell r="B44" t="str">
            <v>02009</v>
          </cell>
          <cell r="C44" t="str">
            <v>Truck Manufacturing Grant Fund</v>
          </cell>
        </row>
        <row r="45">
          <cell r="B45" t="str">
            <v>02009</v>
          </cell>
          <cell r="C45" t="str">
            <v>Truck Manufacturing Grant Fund</v>
          </cell>
        </row>
        <row r="46">
          <cell r="B46" t="str">
            <v>02009</v>
          </cell>
          <cell r="C46" t="str">
            <v>Truck Manufacturing Grant Fund</v>
          </cell>
        </row>
        <row r="47">
          <cell r="B47" t="str">
            <v>02009</v>
          </cell>
          <cell r="C47" t="str">
            <v>Truck Manufacturing Grant Fund</v>
          </cell>
        </row>
        <row r="48">
          <cell r="B48" t="str">
            <v>02009</v>
          </cell>
          <cell r="C48" t="str">
            <v>Truck Manufacturing Grant Fund</v>
          </cell>
        </row>
        <row r="49">
          <cell r="B49" t="str">
            <v>02009</v>
          </cell>
          <cell r="C49" t="str">
            <v>Truck Manufacturing Grant Fund</v>
          </cell>
        </row>
        <row r="50">
          <cell r="B50" t="str">
            <v>02010</v>
          </cell>
          <cell r="C50" t="str">
            <v>Garnishment/Child Support Fees</v>
          </cell>
        </row>
        <row r="51">
          <cell r="B51" t="str">
            <v>02010</v>
          </cell>
          <cell r="C51" t="str">
            <v>Garnishment/Child Support Fees</v>
          </cell>
        </row>
        <row r="52">
          <cell r="B52" t="str">
            <v>02010</v>
          </cell>
          <cell r="C52" t="str">
            <v>Garnishment/Child Support Fees</v>
          </cell>
        </row>
        <row r="53">
          <cell r="B53" t="str">
            <v>02010</v>
          </cell>
          <cell r="C53" t="str">
            <v>Garnishment/Child Support Fees</v>
          </cell>
        </row>
        <row r="54">
          <cell r="B54" t="str">
            <v>02010</v>
          </cell>
          <cell r="C54" t="str">
            <v>Garnishment/Child Support Fees</v>
          </cell>
        </row>
        <row r="55">
          <cell r="B55" t="str">
            <v>02011</v>
          </cell>
          <cell r="C55" t="str">
            <v>DOA Statewide Accounting Svcs</v>
          </cell>
        </row>
        <row r="56">
          <cell r="B56" t="str">
            <v>02011</v>
          </cell>
          <cell r="C56" t="str">
            <v>DOA Statewide Accounting Svcs</v>
          </cell>
        </row>
        <row r="57">
          <cell r="B57" t="str">
            <v>02011</v>
          </cell>
          <cell r="C57" t="str">
            <v>DOA Statewide Accounting Svcs</v>
          </cell>
        </row>
        <row r="58">
          <cell r="B58" t="str">
            <v>02011</v>
          </cell>
          <cell r="C58" t="str">
            <v>DOA Statewide Accounting Svcs</v>
          </cell>
        </row>
        <row r="59">
          <cell r="B59" t="str">
            <v>02011</v>
          </cell>
          <cell r="C59" t="str">
            <v>DOA Statewide Accounting Svcs</v>
          </cell>
        </row>
        <row r="60">
          <cell r="B60" t="str">
            <v>02012</v>
          </cell>
          <cell r="C60" t="str">
            <v>Firearms Transaction Program</v>
          </cell>
        </row>
        <row r="61">
          <cell r="B61" t="str">
            <v>02012</v>
          </cell>
          <cell r="C61" t="str">
            <v>Firearms Transaction Program</v>
          </cell>
        </row>
        <row r="62">
          <cell r="B62" t="str">
            <v>02012</v>
          </cell>
          <cell r="C62" t="str">
            <v>Firearms Transaction Program</v>
          </cell>
        </row>
        <row r="63">
          <cell r="B63" t="str">
            <v>02012</v>
          </cell>
          <cell r="C63" t="str">
            <v>Firearms Transaction Program</v>
          </cell>
        </row>
        <row r="64">
          <cell r="B64" t="str">
            <v>02012</v>
          </cell>
          <cell r="C64" t="str">
            <v>Firearms Transaction Program</v>
          </cell>
        </row>
        <row r="65">
          <cell r="B65" t="str">
            <v>02013</v>
          </cell>
          <cell r="C65" t="str">
            <v>VA Farmland Preservation Fund</v>
          </cell>
        </row>
        <row r="66">
          <cell r="B66" t="str">
            <v>02013</v>
          </cell>
          <cell r="C66" t="str">
            <v>VA Farmland Preservation Fund</v>
          </cell>
        </row>
        <row r="67">
          <cell r="B67" t="str">
            <v>02013</v>
          </cell>
          <cell r="C67" t="str">
            <v>VA Farmland Preservation Fund</v>
          </cell>
        </row>
        <row r="68">
          <cell r="B68" t="str">
            <v>02013</v>
          </cell>
          <cell r="C68" t="str">
            <v>VA Farmland Preservation Fund</v>
          </cell>
        </row>
        <row r="69">
          <cell r="B69" t="str">
            <v>02013</v>
          </cell>
          <cell r="C69" t="str">
            <v>VA Farmland Preservation Fund</v>
          </cell>
        </row>
        <row r="70">
          <cell r="B70" t="str">
            <v>02013</v>
          </cell>
          <cell r="C70" t="str">
            <v>VA Farmland Preservation Fund</v>
          </cell>
        </row>
        <row r="71">
          <cell r="B71" t="str">
            <v>02014</v>
          </cell>
          <cell r="C71" t="str">
            <v>PrptyAnlytcsFrmInfstrctrGrntFd</v>
          </cell>
        </row>
        <row r="72">
          <cell r="B72" t="str">
            <v>02014</v>
          </cell>
          <cell r="C72" t="str">
            <v>PrptyAnlytcsFrmInfstrctrGrntFd</v>
          </cell>
        </row>
        <row r="73">
          <cell r="B73" t="str">
            <v>02014</v>
          </cell>
          <cell r="C73" t="str">
            <v>PrptyAnlytcsFrmInfstrctrGrntFd</v>
          </cell>
        </row>
        <row r="74">
          <cell r="B74" t="str">
            <v>02014</v>
          </cell>
          <cell r="C74" t="str">
            <v>PrptyAnlytcsFrmInfstrctrGrntFd</v>
          </cell>
        </row>
        <row r="75">
          <cell r="B75" t="str">
            <v>02014</v>
          </cell>
          <cell r="C75" t="str">
            <v>PrptyAnlytcsFrmInfstrctrGrntFd</v>
          </cell>
        </row>
        <row r="76">
          <cell r="B76" t="str">
            <v>02014</v>
          </cell>
          <cell r="C76" t="str">
            <v>PrptyAnlytcsFrmInfstrctrGrntFd</v>
          </cell>
        </row>
        <row r="77">
          <cell r="B77" t="str">
            <v>02017</v>
          </cell>
          <cell r="C77" t="str">
            <v>Low-inc Enrgy Effcncy Prgm Fd</v>
          </cell>
        </row>
        <row r="78">
          <cell r="B78" t="str">
            <v>02017</v>
          </cell>
          <cell r="C78" t="str">
            <v>Low-inc Enrgy Effcncy Prgm Fd</v>
          </cell>
        </row>
        <row r="79">
          <cell r="B79" t="str">
            <v>02017</v>
          </cell>
          <cell r="C79" t="str">
            <v>Low-inc Enrgy Effcncy Prgm Fd</v>
          </cell>
        </row>
        <row r="80">
          <cell r="B80" t="str">
            <v>02017</v>
          </cell>
          <cell r="C80" t="str">
            <v>Low-inc Enrgy Effcncy Prgm Fd</v>
          </cell>
        </row>
        <row r="81">
          <cell r="B81" t="str">
            <v>02017</v>
          </cell>
          <cell r="C81" t="str">
            <v>Low-inc Enrgy Effcncy Prgm Fd</v>
          </cell>
        </row>
        <row r="82">
          <cell r="B82" t="str">
            <v>02017</v>
          </cell>
          <cell r="C82" t="str">
            <v>Low-inc Enrgy Effcncy Prgm Fd</v>
          </cell>
        </row>
        <row r="83">
          <cell r="B83" t="str">
            <v>02018</v>
          </cell>
          <cell r="C83" t="str">
            <v>Regnl Greenhouse Gas Initiatve</v>
          </cell>
        </row>
        <row r="84">
          <cell r="B84" t="str">
            <v>02018</v>
          </cell>
          <cell r="C84" t="str">
            <v>Regnl Greenhouse Gas Initiatve</v>
          </cell>
        </row>
        <row r="85">
          <cell r="B85" t="str">
            <v>02018</v>
          </cell>
          <cell r="C85" t="str">
            <v>Regnl Greenhouse Gas Initiatve</v>
          </cell>
        </row>
        <row r="86">
          <cell r="B86" t="str">
            <v>02018</v>
          </cell>
          <cell r="C86" t="str">
            <v>Regnl Greenhouse Gas Initiatve</v>
          </cell>
        </row>
        <row r="87">
          <cell r="B87" t="str">
            <v>02018</v>
          </cell>
          <cell r="C87" t="str">
            <v>Regnl Greenhouse Gas Initiatve</v>
          </cell>
        </row>
        <row r="88">
          <cell r="B88" t="str">
            <v>02018</v>
          </cell>
          <cell r="C88" t="str">
            <v>Regnl Greenhouse Gas Initiatve</v>
          </cell>
        </row>
        <row r="89">
          <cell r="B89" t="str">
            <v>02019</v>
          </cell>
          <cell r="C89" t="str">
            <v>COVID-19 Addtnl State Funding</v>
          </cell>
        </row>
        <row r="90">
          <cell r="B90" t="str">
            <v>02019</v>
          </cell>
          <cell r="C90" t="str">
            <v>COVID-19 Addtnl State Funding</v>
          </cell>
        </row>
        <row r="91">
          <cell r="B91" t="str">
            <v>02019</v>
          </cell>
          <cell r="C91" t="str">
            <v>COVID-19 Addtnl State Funding</v>
          </cell>
        </row>
        <row r="92">
          <cell r="B92" t="str">
            <v>02019</v>
          </cell>
          <cell r="C92" t="str">
            <v>COVID-19 Addtnl State Funding</v>
          </cell>
        </row>
        <row r="93">
          <cell r="B93" t="str">
            <v>02019</v>
          </cell>
          <cell r="C93" t="str">
            <v>COVID-19 Addtnl State Funding</v>
          </cell>
        </row>
        <row r="94">
          <cell r="B94" t="str">
            <v>02019</v>
          </cell>
          <cell r="C94" t="str">
            <v>COVID-19 Addtnl State Funding</v>
          </cell>
        </row>
        <row r="95">
          <cell r="B95" t="str">
            <v>02020</v>
          </cell>
          <cell r="C95" t="str">
            <v>Local Health Dist - Addtl Rev</v>
          </cell>
        </row>
        <row r="96">
          <cell r="B96" t="str">
            <v>02020</v>
          </cell>
          <cell r="C96" t="str">
            <v>Local Health Dist - Addtl Rev</v>
          </cell>
        </row>
        <row r="97">
          <cell r="B97" t="str">
            <v>02020</v>
          </cell>
          <cell r="C97" t="str">
            <v>Local Health Dist - Addtl Rev</v>
          </cell>
        </row>
        <row r="98">
          <cell r="B98" t="str">
            <v>02020</v>
          </cell>
          <cell r="C98" t="str">
            <v>Local Health Dist - Addtl Rev</v>
          </cell>
        </row>
        <row r="99">
          <cell r="B99" t="str">
            <v>02020</v>
          </cell>
          <cell r="C99" t="str">
            <v>Local Health Dist - Addtl Rev</v>
          </cell>
        </row>
        <row r="100">
          <cell r="B100" t="str">
            <v>02021</v>
          </cell>
          <cell r="C100" t="str">
            <v>BOA Trust Fund</v>
          </cell>
        </row>
        <row r="101">
          <cell r="B101" t="str">
            <v>02021</v>
          </cell>
          <cell r="C101" t="str">
            <v>BOA Trust Fund</v>
          </cell>
        </row>
        <row r="102">
          <cell r="B102" t="str">
            <v>02021</v>
          </cell>
          <cell r="C102" t="str">
            <v>BOA Trust Fund</v>
          </cell>
        </row>
        <row r="103">
          <cell r="B103" t="str">
            <v>02021</v>
          </cell>
          <cell r="C103" t="str">
            <v>BOA Trust Fund</v>
          </cell>
        </row>
        <row r="104">
          <cell r="B104" t="str">
            <v>02021</v>
          </cell>
          <cell r="C104" t="str">
            <v>BOA Trust Fund</v>
          </cell>
        </row>
        <row r="105">
          <cell r="B105" t="str">
            <v>02021</v>
          </cell>
          <cell r="C105" t="str">
            <v>BOA Trust Fund</v>
          </cell>
        </row>
        <row r="106">
          <cell r="B106" t="str">
            <v>02022</v>
          </cell>
          <cell r="C106" t="str">
            <v>Cntrl Rgstry Srch Fees-Non-Fed</v>
          </cell>
        </row>
        <row r="107">
          <cell r="B107" t="str">
            <v>02022</v>
          </cell>
          <cell r="C107" t="str">
            <v>Cntrl Rgstry Srch Fees-Non-Fed</v>
          </cell>
        </row>
        <row r="108">
          <cell r="B108" t="str">
            <v>02022</v>
          </cell>
          <cell r="C108" t="str">
            <v>Cntrl Rgstry Srch Fees-Non-Fed</v>
          </cell>
        </row>
        <row r="109">
          <cell r="B109" t="str">
            <v>02022</v>
          </cell>
          <cell r="C109" t="str">
            <v>Cntrl Rgstry Srch Fees-Non-Fed</v>
          </cell>
        </row>
        <row r="110">
          <cell r="B110" t="str">
            <v>02022</v>
          </cell>
          <cell r="C110" t="str">
            <v>Cntrl Rgstry Srch Fees-Non-Fed</v>
          </cell>
        </row>
        <row r="111">
          <cell r="B111" t="str">
            <v>02023</v>
          </cell>
          <cell r="C111" t="str">
            <v>State Primary Fee Fund</v>
          </cell>
        </row>
        <row r="112">
          <cell r="B112" t="str">
            <v>02023</v>
          </cell>
          <cell r="C112" t="str">
            <v>State Primary Fee Fund</v>
          </cell>
        </row>
        <row r="113">
          <cell r="B113" t="str">
            <v>02023</v>
          </cell>
          <cell r="C113" t="str">
            <v>State Primary Fee Fund</v>
          </cell>
        </row>
        <row r="114">
          <cell r="B114" t="str">
            <v>02023</v>
          </cell>
          <cell r="C114" t="str">
            <v>State Primary Fee Fund</v>
          </cell>
        </row>
        <row r="115">
          <cell r="B115" t="str">
            <v>02023</v>
          </cell>
          <cell r="C115" t="str">
            <v>State Primary Fee Fund</v>
          </cell>
        </row>
        <row r="116">
          <cell r="B116" t="str">
            <v>02024</v>
          </cell>
          <cell r="C116" t="str">
            <v>Training &amp; Forms Recovery Fund</v>
          </cell>
        </row>
        <row r="117">
          <cell r="B117" t="str">
            <v>02024</v>
          </cell>
          <cell r="C117" t="str">
            <v>Training &amp; Forms Recovery Fund</v>
          </cell>
        </row>
        <row r="118">
          <cell r="B118" t="str">
            <v>02024</v>
          </cell>
          <cell r="C118" t="str">
            <v>Training &amp; Forms Recovery Fund</v>
          </cell>
        </row>
        <row r="119">
          <cell r="B119" t="str">
            <v>02024</v>
          </cell>
          <cell r="C119" t="str">
            <v>Training &amp; Forms Recovery Fund</v>
          </cell>
        </row>
        <row r="120">
          <cell r="B120" t="str">
            <v>02024</v>
          </cell>
          <cell r="C120" t="str">
            <v>Training &amp; Forms Recovery Fund</v>
          </cell>
        </row>
        <row r="121">
          <cell r="B121" t="str">
            <v>02025</v>
          </cell>
          <cell r="C121" t="str">
            <v>VSP Rev from Services Provided</v>
          </cell>
        </row>
        <row r="122">
          <cell r="B122" t="str">
            <v>02025</v>
          </cell>
          <cell r="C122" t="str">
            <v>VSP Rev from Services Provided</v>
          </cell>
        </row>
        <row r="123">
          <cell r="B123" t="str">
            <v>02025</v>
          </cell>
          <cell r="C123" t="str">
            <v>VSP Rev from Services Provided</v>
          </cell>
        </row>
        <row r="124">
          <cell r="B124" t="str">
            <v>02025</v>
          </cell>
          <cell r="C124" t="str">
            <v>VSP Rev from Services Provided</v>
          </cell>
        </row>
        <row r="125">
          <cell r="B125" t="str">
            <v>02025</v>
          </cell>
          <cell r="C125" t="str">
            <v>VSP Rev from Services Provided</v>
          </cell>
        </row>
        <row r="126">
          <cell r="B126" t="str">
            <v>02026</v>
          </cell>
          <cell r="C126" t="str">
            <v>VA Business Ready Sites Prg Fd</v>
          </cell>
        </row>
        <row r="127">
          <cell r="B127" t="str">
            <v>02026</v>
          </cell>
          <cell r="C127" t="str">
            <v>VA Business Ready Sites Prg Fd</v>
          </cell>
        </row>
        <row r="128">
          <cell r="B128" t="str">
            <v>02026</v>
          </cell>
          <cell r="C128" t="str">
            <v>VA Business Ready Sites Prg Fd</v>
          </cell>
        </row>
        <row r="129">
          <cell r="B129" t="str">
            <v>02026</v>
          </cell>
          <cell r="C129" t="str">
            <v>VA Business Ready Sites Prg Fd</v>
          </cell>
        </row>
        <row r="130">
          <cell r="B130" t="str">
            <v>02026</v>
          </cell>
          <cell r="C130" t="str">
            <v>VA Business Ready Sites Prg Fd</v>
          </cell>
        </row>
        <row r="131">
          <cell r="B131" t="str">
            <v>02026</v>
          </cell>
          <cell r="C131" t="str">
            <v>VA Business Ready Sites Prg Fd</v>
          </cell>
        </row>
        <row r="132">
          <cell r="B132" t="str">
            <v>02027</v>
          </cell>
          <cell r="C132" t="str">
            <v>2021 Triennial Review</v>
          </cell>
        </row>
        <row r="133">
          <cell r="B133" t="str">
            <v>02027</v>
          </cell>
          <cell r="C133" t="str">
            <v>2021 Triennial Review</v>
          </cell>
        </row>
        <row r="134">
          <cell r="B134" t="str">
            <v>02027</v>
          </cell>
          <cell r="C134" t="str">
            <v>2021 Triennial Review</v>
          </cell>
        </row>
        <row r="135">
          <cell r="B135" t="str">
            <v>02027</v>
          </cell>
          <cell r="C135" t="str">
            <v>2021 Triennial Review</v>
          </cell>
        </row>
        <row r="136">
          <cell r="B136" t="str">
            <v>02027</v>
          </cell>
          <cell r="C136" t="str">
            <v>2021 Triennial Review</v>
          </cell>
        </row>
        <row r="137">
          <cell r="B137" t="str">
            <v>02030</v>
          </cell>
          <cell r="C137" t="str">
            <v>Bed And Upholstery Sanitation</v>
          </cell>
        </row>
        <row r="138">
          <cell r="B138" t="str">
            <v>02030</v>
          </cell>
          <cell r="C138" t="str">
            <v>Bed And Upholstery Sanitation</v>
          </cell>
        </row>
        <row r="139">
          <cell r="B139" t="str">
            <v>02030</v>
          </cell>
          <cell r="C139" t="str">
            <v>Bed And Upholstery Sanitation</v>
          </cell>
        </row>
        <row r="140">
          <cell r="B140" t="str">
            <v>02030</v>
          </cell>
          <cell r="C140" t="str">
            <v>Bed And Upholstery Sanitation</v>
          </cell>
        </row>
        <row r="141">
          <cell r="B141" t="str">
            <v>02030</v>
          </cell>
          <cell r="C141" t="str">
            <v>Bed And Upholstery Sanitation</v>
          </cell>
        </row>
        <row r="142">
          <cell r="B142" t="str">
            <v>02031</v>
          </cell>
          <cell r="C142" t="str">
            <v>Medicaid Fraud Control Unit</v>
          </cell>
        </row>
        <row r="143">
          <cell r="B143" t="str">
            <v>02031</v>
          </cell>
          <cell r="C143" t="str">
            <v>Medicaid Fraud Control Unit</v>
          </cell>
        </row>
        <row r="144">
          <cell r="B144" t="str">
            <v>02031</v>
          </cell>
          <cell r="C144" t="str">
            <v>Medicaid Fraud Control Unit</v>
          </cell>
        </row>
        <row r="145">
          <cell r="B145" t="str">
            <v>02031</v>
          </cell>
          <cell r="C145" t="str">
            <v>Medicaid Fraud Control Unit</v>
          </cell>
        </row>
        <row r="146">
          <cell r="B146" t="str">
            <v>02031</v>
          </cell>
          <cell r="C146" t="str">
            <v>Medicaid Fraud Control Unit</v>
          </cell>
        </row>
        <row r="147">
          <cell r="B147" t="str">
            <v>02031</v>
          </cell>
          <cell r="C147" t="str">
            <v>Medicaid Fraud Control Unit</v>
          </cell>
        </row>
        <row r="148">
          <cell r="B148" t="str">
            <v>02032</v>
          </cell>
          <cell r="C148" t="str">
            <v>Tuition Assistance Grant Fund</v>
          </cell>
        </row>
        <row r="149">
          <cell r="B149" t="str">
            <v>02032</v>
          </cell>
          <cell r="C149" t="str">
            <v>Tuition Assistance Grant Fund</v>
          </cell>
        </row>
        <row r="150">
          <cell r="B150" t="str">
            <v>02032</v>
          </cell>
          <cell r="C150" t="str">
            <v>Tuition Assistance Grant Fund</v>
          </cell>
        </row>
        <row r="151">
          <cell r="B151" t="str">
            <v>02032</v>
          </cell>
          <cell r="C151" t="str">
            <v>Tuition Assistance Grant Fund</v>
          </cell>
        </row>
        <row r="152">
          <cell r="B152" t="str">
            <v>02032</v>
          </cell>
          <cell r="C152" t="str">
            <v>Tuition Assistance Grant Fund</v>
          </cell>
        </row>
        <row r="153">
          <cell r="B153" t="str">
            <v>02033</v>
          </cell>
          <cell r="C153" t="str">
            <v>Civil War Site Preservation Fd</v>
          </cell>
        </row>
        <row r="154">
          <cell r="B154" t="str">
            <v>02033</v>
          </cell>
          <cell r="C154" t="str">
            <v>Civil War Site Preservation Fd</v>
          </cell>
        </row>
        <row r="155">
          <cell r="B155" t="str">
            <v>02033</v>
          </cell>
          <cell r="C155" t="str">
            <v>Civil War Site Preservation Fd</v>
          </cell>
        </row>
        <row r="156">
          <cell r="B156" t="str">
            <v>02033</v>
          </cell>
          <cell r="C156" t="str">
            <v>Civil War Site Preservation Fd</v>
          </cell>
        </row>
        <row r="157">
          <cell r="B157" t="str">
            <v>02033</v>
          </cell>
          <cell r="C157" t="str">
            <v>Civil War Site Preservation Fd</v>
          </cell>
        </row>
        <row r="158">
          <cell r="B158" t="str">
            <v>02034</v>
          </cell>
          <cell r="C158" t="str">
            <v>Medical Cannabis Program Fund</v>
          </cell>
        </row>
        <row r="159">
          <cell r="B159" t="str">
            <v>02034</v>
          </cell>
          <cell r="C159" t="str">
            <v>Medical Cannabis Program Fund</v>
          </cell>
        </row>
        <row r="160">
          <cell r="B160" t="str">
            <v>02034</v>
          </cell>
          <cell r="C160" t="str">
            <v>Medical Cannabis Program Fund</v>
          </cell>
        </row>
        <row r="161">
          <cell r="B161" t="str">
            <v>02034</v>
          </cell>
          <cell r="C161" t="str">
            <v>Medical Cannabis Program Fund</v>
          </cell>
        </row>
        <row r="162">
          <cell r="B162" t="str">
            <v>02034</v>
          </cell>
          <cell r="C162" t="str">
            <v>Medical Cannabis Program Fund</v>
          </cell>
        </row>
        <row r="163">
          <cell r="B163" t="str">
            <v>02035</v>
          </cell>
          <cell r="C163" t="str">
            <v>DominionEnrgyOffshoreWindEsmnt</v>
          </cell>
        </row>
        <row r="164">
          <cell r="B164" t="str">
            <v>02035</v>
          </cell>
          <cell r="C164" t="str">
            <v>DominionEnrgyOffshoreWindEsmnt</v>
          </cell>
        </row>
        <row r="165">
          <cell r="B165" t="str">
            <v>02035</v>
          </cell>
          <cell r="C165" t="str">
            <v>DominionEnrgyOffshoreWindEsmnt</v>
          </cell>
        </row>
        <row r="166">
          <cell r="B166" t="str">
            <v>02035</v>
          </cell>
          <cell r="C166" t="str">
            <v>DominionEnrgyOffshoreWindEsmnt</v>
          </cell>
        </row>
        <row r="167">
          <cell r="B167" t="str">
            <v>02035</v>
          </cell>
          <cell r="C167" t="str">
            <v>DominionEnrgyOffshoreWindEsmnt</v>
          </cell>
        </row>
        <row r="168">
          <cell r="B168" t="str">
            <v>02036</v>
          </cell>
          <cell r="C168" t="str">
            <v>Site Replacement Fund</v>
          </cell>
        </row>
        <row r="169">
          <cell r="B169" t="str">
            <v>02036</v>
          </cell>
          <cell r="C169" t="str">
            <v>Site Replacement Fund</v>
          </cell>
        </row>
        <row r="170">
          <cell r="B170" t="str">
            <v>02036</v>
          </cell>
          <cell r="C170" t="str">
            <v>Site Replacement Fund</v>
          </cell>
        </row>
        <row r="171">
          <cell r="B171" t="str">
            <v>02036</v>
          </cell>
          <cell r="C171" t="str">
            <v>Site Replacement Fund</v>
          </cell>
        </row>
        <row r="172">
          <cell r="B172" t="str">
            <v>02036</v>
          </cell>
          <cell r="C172" t="str">
            <v>Site Replacement Fund</v>
          </cell>
        </row>
        <row r="173">
          <cell r="B173" t="str">
            <v>02036</v>
          </cell>
          <cell r="C173" t="str">
            <v>Site Replacement Fund</v>
          </cell>
        </row>
        <row r="174">
          <cell r="B174" t="str">
            <v>02040</v>
          </cell>
          <cell r="C174" t="str">
            <v>Open-Space Preservation Fund</v>
          </cell>
        </row>
        <row r="175">
          <cell r="B175" t="str">
            <v>02040</v>
          </cell>
          <cell r="C175" t="str">
            <v>Open-Space Preservation Fund</v>
          </cell>
        </row>
        <row r="176">
          <cell r="B176" t="str">
            <v>02040</v>
          </cell>
          <cell r="C176" t="str">
            <v>Open-Space Preservation Fund</v>
          </cell>
        </row>
        <row r="177">
          <cell r="B177" t="str">
            <v>02040</v>
          </cell>
          <cell r="C177" t="str">
            <v>Open-Space Preservation Fund</v>
          </cell>
        </row>
        <row r="178">
          <cell r="B178" t="str">
            <v>02040</v>
          </cell>
          <cell r="C178" t="str">
            <v>Open-Space Preservation Fund</v>
          </cell>
        </row>
        <row r="179">
          <cell r="B179" t="str">
            <v>02041</v>
          </cell>
          <cell r="C179" t="str">
            <v>Local Health District Mtch Rev</v>
          </cell>
        </row>
        <row r="180">
          <cell r="B180" t="str">
            <v>02041</v>
          </cell>
          <cell r="C180" t="str">
            <v>Local Health District Mtch Rev</v>
          </cell>
        </row>
        <row r="181">
          <cell r="B181" t="str">
            <v>02041</v>
          </cell>
          <cell r="C181" t="str">
            <v>Local Health District Mtch Rev</v>
          </cell>
        </row>
        <row r="182">
          <cell r="B182" t="str">
            <v>02041</v>
          </cell>
          <cell r="C182" t="str">
            <v>Local Health District Mtch Rev</v>
          </cell>
        </row>
        <row r="183">
          <cell r="B183" t="str">
            <v>02041</v>
          </cell>
          <cell r="C183" t="str">
            <v>Local Health District Mtch Rev</v>
          </cell>
        </row>
        <row r="184">
          <cell r="B184" t="str">
            <v>02042</v>
          </cell>
          <cell r="C184" t="str">
            <v>Nurse Scholarship Fund</v>
          </cell>
        </row>
        <row r="185">
          <cell r="B185" t="str">
            <v>02042</v>
          </cell>
          <cell r="C185" t="str">
            <v>Nurse Scholarship Fund</v>
          </cell>
        </row>
        <row r="186">
          <cell r="B186" t="str">
            <v>02042</v>
          </cell>
          <cell r="C186" t="str">
            <v>Nurse Scholarship Fund</v>
          </cell>
        </row>
        <row r="187">
          <cell r="B187" t="str">
            <v>02042</v>
          </cell>
          <cell r="C187" t="str">
            <v>Nurse Scholarship Fund</v>
          </cell>
        </row>
        <row r="188">
          <cell r="B188" t="str">
            <v>02042</v>
          </cell>
          <cell r="C188" t="str">
            <v>Nurse Scholarship Fund</v>
          </cell>
        </row>
        <row r="189">
          <cell r="B189" t="str">
            <v>02043</v>
          </cell>
          <cell r="C189" t="str">
            <v>Background Search Fees</v>
          </cell>
        </row>
        <row r="190">
          <cell r="B190" t="str">
            <v>02043</v>
          </cell>
          <cell r="C190" t="str">
            <v>Background Search Fees</v>
          </cell>
        </row>
        <row r="191">
          <cell r="B191" t="str">
            <v>02043</v>
          </cell>
          <cell r="C191" t="str">
            <v>Background Search Fees</v>
          </cell>
        </row>
        <row r="192">
          <cell r="B192" t="str">
            <v>02043</v>
          </cell>
          <cell r="C192" t="str">
            <v>Background Search Fees</v>
          </cell>
        </row>
        <row r="193">
          <cell r="B193" t="str">
            <v>02043</v>
          </cell>
          <cell r="C193" t="str">
            <v>Background Search Fees</v>
          </cell>
        </row>
        <row r="194">
          <cell r="B194" t="str">
            <v>02044</v>
          </cell>
          <cell r="C194" t="str">
            <v>State/Local Hospitalization</v>
          </cell>
        </row>
        <row r="195">
          <cell r="B195" t="str">
            <v>02044</v>
          </cell>
          <cell r="C195" t="str">
            <v>State/Local Hospitalization</v>
          </cell>
        </row>
        <row r="196">
          <cell r="B196" t="str">
            <v>02044</v>
          </cell>
          <cell r="C196" t="str">
            <v>State/Local Hospitalization</v>
          </cell>
        </row>
        <row r="197">
          <cell r="B197" t="str">
            <v>02044</v>
          </cell>
          <cell r="C197" t="str">
            <v>State/Local Hospitalization</v>
          </cell>
        </row>
        <row r="198">
          <cell r="B198" t="str">
            <v>02044</v>
          </cell>
          <cell r="C198" t="str">
            <v>State/Local Hospitalization</v>
          </cell>
        </row>
        <row r="199">
          <cell r="B199" t="str">
            <v>02050</v>
          </cell>
          <cell r="C199" t="str">
            <v>Local Health District Srvc Fee</v>
          </cell>
        </row>
        <row r="200">
          <cell r="B200" t="str">
            <v>02050</v>
          </cell>
          <cell r="C200" t="str">
            <v>Local Health District Srvc Fee</v>
          </cell>
        </row>
        <row r="201">
          <cell r="B201" t="str">
            <v>02050</v>
          </cell>
          <cell r="C201" t="str">
            <v>Local Health District Srvc Fee</v>
          </cell>
        </row>
        <row r="202">
          <cell r="B202" t="str">
            <v>02050</v>
          </cell>
          <cell r="C202" t="str">
            <v>Local Health District Srvc Fee</v>
          </cell>
        </row>
        <row r="203">
          <cell r="B203" t="str">
            <v>02050</v>
          </cell>
          <cell r="C203" t="str">
            <v>Local Health District Srvc Fee</v>
          </cell>
        </row>
        <row r="204">
          <cell r="B204" t="str">
            <v>02051</v>
          </cell>
          <cell r="C204" t="str">
            <v>Semiconductor Mem/Logic Wafer</v>
          </cell>
        </row>
        <row r="205">
          <cell r="B205" t="str">
            <v>02051</v>
          </cell>
          <cell r="C205" t="str">
            <v>Semiconductor Mem/Logic Wafer</v>
          </cell>
        </row>
        <row r="206">
          <cell r="B206" t="str">
            <v>02051</v>
          </cell>
          <cell r="C206" t="str">
            <v>Semiconductor Mem/Logic Wafer</v>
          </cell>
        </row>
        <row r="207">
          <cell r="B207" t="str">
            <v>02051</v>
          </cell>
          <cell r="C207" t="str">
            <v>Semiconductor Mem/Logic Wafer</v>
          </cell>
        </row>
        <row r="208">
          <cell r="B208" t="str">
            <v>02051</v>
          </cell>
          <cell r="C208" t="str">
            <v>Semiconductor Mem/Logic Wafer</v>
          </cell>
        </row>
        <row r="209">
          <cell r="B209" t="str">
            <v>02052</v>
          </cell>
          <cell r="C209" t="str">
            <v>Probation &amp; Parole Officers Fd</v>
          </cell>
        </row>
        <row r="210">
          <cell r="B210" t="str">
            <v>02052</v>
          </cell>
          <cell r="C210" t="str">
            <v>Probation &amp; Parole Officers Fd</v>
          </cell>
        </row>
        <row r="211">
          <cell r="B211" t="str">
            <v>02052</v>
          </cell>
          <cell r="C211" t="str">
            <v>Probation &amp; Parole Officers Fd</v>
          </cell>
        </row>
        <row r="212">
          <cell r="B212" t="str">
            <v>02052</v>
          </cell>
          <cell r="C212" t="str">
            <v>Probation &amp; Parole Officers Fd</v>
          </cell>
        </row>
        <row r="213">
          <cell r="B213" t="str">
            <v>02052</v>
          </cell>
          <cell r="C213" t="str">
            <v>Probation &amp; Parole Officers Fd</v>
          </cell>
        </row>
        <row r="214">
          <cell r="B214" t="str">
            <v>02055</v>
          </cell>
          <cell r="C214" t="str">
            <v>Electronic Maintenance Fund</v>
          </cell>
        </row>
        <row r="215">
          <cell r="B215" t="str">
            <v>02055</v>
          </cell>
          <cell r="C215" t="str">
            <v>Electronic Maintenance Fund</v>
          </cell>
        </row>
        <row r="216">
          <cell r="B216" t="str">
            <v>02055</v>
          </cell>
          <cell r="C216" t="str">
            <v>Electronic Maintenance Fund</v>
          </cell>
        </row>
        <row r="217">
          <cell r="B217" t="str">
            <v>02055</v>
          </cell>
          <cell r="C217" t="str">
            <v>Electronic Maintenance Fund</v>
          </cell>
        </row>
        <row r="218">
          <cell r="B218" t="str">
            <v>02055</v>
          </cell>
          <cell r="C218" t="str">
            <v>Electronic Maintenance Fund</v>
          </cell>
        </row>
        <row r="219">
          <cell r="B219" t="str">
            <v>02060</v>
          </cell>
          <cell r="C219" t="str">
            <v>Statewide Contract Vndr Rebate</v>
          </cell>
        </row>
        <row r="220">
          <cell r="B220" t="str">
            <v>02060</v>
          </cell>
          <cell r="C220" t="str">
            <v>Statewide Contract Vndr Rebate</v>
          </cell>
        </row>
        <row r="221">
          <cell r="B221" t="str">
            <v>02060</v>
          </cell>
          <cell r="C221" t="str">
            <v>Statewide Contract Vndr Rebate</v>
          </cell>
        </row>
        <row r="222">
          <cell r="B222" t="str">
            <v>02060</v>
          </cell>
          <cell r="C222" t="str">
            <v>Statewide Contract Vndr Rebate</v>
          </cell>
        </row>
        <row r="223">
          <cell r="B223" t="str">
            <v>02060</v>
          </cell>
          <cell r="C223" t="str">
            <v>Statewide Contract Vndr Rebate</v>
          </cell>
        </row>
        <row r="224">
          <cell r="B224" t="str">
            <v>02061</v>
          </cell>
          <cell r="C224" t="str">
            <v>Non-Federal 10% Admin Fee Fund</v>
          </cell>
        </row>
        <row r="225">
          <cell r="B225" t="str">
            <v>02061</v>
          </cell>
          <cell r="C225" t="str">
            <v>Non-Federal 10% Admin Fee Fund</v>
          </cell>
        </row>
        <row r="226">
          <cell r="B226" t="str">
            <v>02061</v>
          </cell>
          <cell r="C226" t="str">
            <v>Non-Federal 10% Admin Fee Fund</v>
          </cell>
        </row>
        <row r="227">
          <cell r="B227" t="str">
            <v>02061</v>
          </cell>
          <cell r="C227" t="str">
            <v>Non-Federal 10% Admin Fee Fund</v>
          </cell>
        </row>
        <row r="228">
          <cell r="B228" t="str">
            <v>02061</v>
          </cell>
          <cell r="C228" t="str">
            <v>Non-Federal 10% Admin Fee Fund</v>
          </cell>
        </row>
        <row r="229">
          <cell r="B229" t="str">
            <v>02062</v>
          </cell>
          <cell r="C229" t="str">
            <v>Voluntary Solar Resource Dev</v>
          </cell>
        </row>
        <row r="230">
          <cell r="B230" t="str">
            <v>02062</v>
          </cell>
          <cell r="C230" t="str">
            <v>Voluntary Solar Resource Dev</v>
          </cell>
        </row>
        <row r="231">
          <cell r="B231" t="str">
            <v>02062</v>
          </cell>
          <cell r="C231" t="str">
            <v>Voluntary Solar Resource Dev</v>
          </cell>
        </row>
        <row r="232">
          <cell r="B232" t="str">
            <v>02062</v>
          </cell>
          <cell r="C232" t="str">
            <v>Voluntary Solar Resource Dev</v>
          </cell>
        </row>
        <row r="233">
          <cell r="B233" t="str">
            <v>02062</v>
          </cell>
          <cell r="C233" t="str">
            <v>Voluntary Solar Resource Dev</v>
          </cell>
        </row>
        <row r="234">
          <cell r="B234" t="str">
            <v>02062</v>
          </cell>
          <cell r="C234" t="str">
            <v>Voluntary Solar Resource Dev</v>
          </cell>
        </row>
        <row r="235">
          <cell r="B235" t="str">
            <v>02063</v>
          </cell>
          <cell r="C235" t="str">
            <v>Anatomical Services-Bodies</v>
          </cell>
        </row>
        <row r="236">
          <cell r="B236" t="str">
            <v>02063</v>
          </cell>
          <cell r="C236" t="str">
            <v>Anatomical Services-Bodies</v>
          </cell>
        </row>
        <row r="237">
          <cell r="B237" t="str">
            <v>02063</v>
          </cell>
          <cell r="C237" t="str">
            <v>Anatomical Services-Bodies</v>
          </cell>
        </row>
        <row r="238">
          <cell r="B238" t="str">
            <v>02063</v>
          </cell>
          <cell r="C238" t="str">
            <v>Anatomical Services-Bodies</v>
          </cell>
        </row>
        <row r="239">
          <cell r="B239" t="str">
            <v>02063</v>
          </cell>
          <cell r="C239" t="str">
            <v>Anatomical Services-Bodies</v>
          </cell>
        </row>
        <row r="240">
          <cell r="B240" t="str">
            <v>02064</v>
          </cell>
          <cell r="C240" t="str">
            <v>Pharmaceutical Mnfctrng GrntFd</v>
          </cell>
        </row>
        <row r="241">
          <cell r="B241" t="str">
            <v>02064</v>
          </cell>
          <cell r="C241" t="str">
            <v>Pharmaceutical Mnfctrng GrntFd</v>
          </cell>
        </row>
        <row r="242">
          <cell r="B242" t="str">
            <v>02064</v>
          </cell>
          <cell r="C242" t="str">
            <v>Pharmaceutical Mnfctrng GrntFd</v>
          </cell>
        </row>
        <row r="243">
          <cell r="B243" t="str">
            <v>02064</v>
          </cell>
          <cell r="C243" t="str">
            <v>Pharmaceutical Mnfctrng GrntFd</v>
          </cell>
        </row>
        <row r="244">
          <cell r="B244" t="str">
            <v>02064</v>
          </cell>
          <cell r="C244" t="str">
            <v>Pharmaceutical Mnfctrng GrntFd</v>
          </cell>
        </row>
        <row r="245">
          <cell r="B245" t="str">
            <v>02064</v>
          </cell>
          <cell r="C245" t="str">
            <v>Pharmaceutical Mnfctrng GrntFd</v>
          </cell>
        </row>
        <row r="246">
          <cell r="B246" t="str">
            <v>02070</v>
          </cell>
          <cell r="C246" t="str">
            <v>Distance Learning Reciprocity</v>
          </cell>
        </row>
        <row r="247">
          <cell r="B247" t="str">
            <v>02070</v>
          </cell>
          <cell r="C247" t="str">
            <v>Distance Learning Reciprocity</v>
          </cell>
        </row>
        <row r="248">
          <cell r="B248" t="str">
            <v>02070</v>
          </cell>
          <cell r="C248" t="str">
            <v>Distance Learning Reciprocity</v>
          </cell>
        </row>
        <row r="249">
          <cell r="B249" t="str">
            <v>02070</v>
          </cell>
          <cell r="C249" t="str">
            <v>Distance Learning Reciprocity</v>
          </cell>
        </row>
        <row r="250">
          <cell r="B250" t="str">
            <v>02070</v>
          </cell>
          <cell r="C250" t="str">
            <v>Distance Learning Reciprocity</v>
          </cell>
        </row>
        <row r="251">
          <cell r="B251" t="str">
            <v>02072</v>
          </cell>
          <cell r="C251" t="str">
            <v>VA WW I &amp; II Commrtn Commssn</v>
          </cell>
        </row>
        <row r="252">
          <cell r="B252" t="str">
            <v>02072</v>
          </cell>
          <cell r="C252" t="str">
            <v>VA WW I &amp; II Commrtn Commssn</v>
          </cell>
        </row>
        <row r="253">
          <cell r="B253" t="str">
            <v>02072</v>
          </cell>
          <cell r="C253" t="str">
            <v>VA WW I &amp; II Commrtn Commssn</v>
          </cell>
        </row>
        <row r="254">
          <cell r="B254" t="str">
            <v>02072</v>
          </cell>
          <cell r="C254" t="str">
            <v>VA WW I &amp; II Commrtn Commssn</v>
          </cell>
        </row>
        <row r="255">
          <cell r="B255" t="str">
            <v>02072</v>
          </cell>
          <cell r="C255" t="str">
            <v>VA WW I &amp; II Commrtn Commssn</v>
          </cell>
        </row>
        <row r="256">
          <cell r="B256" t="str">
            <v>02072</v>
          </cell>
          <cell r="C256" t="str">
            <v>VA WW I &amp; II Commrtn Commssn</v>
          </cell>
        </row>
        <row r="257">
          <cell r="B257" t="str">
            <v>02073</v>
          </cell>
          <cell r="C257" t="str">
            <v>Advanced Production Grant Fund</v>
          </cell>
        </row>
        <row r="258">
          <cell r="B258" t="str">
            <v>02073</v>
          </cell>
          <cell r="C258" t="str">
            <v>Advanced Production Grant Fund</v>
          </cell>
        </row>
        <row r="259">
          <cell r="B259" t="str">
            <v>02073</v>
          </cell>
          <cell r="C259" t="str">
            <v>Advanced Production Grant Fund</v>
          </cell>
        </row>
        <row r="260">
          <cell r="B260" t="str">
            <v>02073</v>
          </cell>
          <cell r="C260" t="str">
            <v>Advanced Production Grant Fund</v>
          </cell>
        </row>
        <row r="261">
          <cell r="B261" t="str">
            <v>02073</v>
          </cell>
          <cell r="C261" t="str">
            <v>Advanced Production Grant Fund</v>
          </cell>
        </row>
        <row r="262">
          <cell r="B262" t="str">
            <v>02073</v>
          </cell>
          <cell r="C262" t="str">
            <v>Advanced Production Grant Fund</v>
          </cell>
        </row>
        <row r="263">
          <cell r="B263" t="str">
            <v>02074</v>
          </cell>
          <cell r="C263" t="str">
            <v>VASexual&amp;DomstcViolncPrvntnFnd</v>
          </cell>
        </row>
        <row r="264">
          <cell r="B264" t="str">
            <v>02074</v>
          </cell>
          <cell r="C264" t="str">
            <v>VASexual&amp;DomstcViolncPrvntnFnd</v>
          </cell>
        </row>
        <row r="265">
          <cell r="B265" t="str">
            <v>02074</v>
          </cell>
          <cell r="C265" t="str">
            <v>VASexual&amp;DomstcViolncPrvntnFnd</v>
          </cell>
        </row>
        <row r="266">
          <cell r="B266" t="str">
            <v>02074</v>
          </cell>
          <cell r="C266" t="str">
            <v>VASexual&amp;DomstcViolncPrvntnFnd</v>
          </cell>
        </row>
        <row r="267">
          <cell r="B267" t="str">
            <v>02074</v>
          </cell>
          <cell r="C267" t="str">
            <v>VASexual&amp;DomstcViolncPrvntnFnd</v>
          </cell>
        </row>
        <row r="268">
          <cell r="B268" t="str">
            <v>02074</v>
          </cell>
          <cell r="C268" t="str">
            <v>VASexual&amp;DomstcViolncPrvntnFnd</v>
          </cell>
        </row>
        <row r="269">
          <cell r="B269" t="str">
            <v>02080</v>
          </cell>
          <cell r="C269" t="str">
            <v>SCC Pub Service Co Fee And Tax</v>
          </cell>
        </row>
        <row r="270">
          <cell r="B270" t="str">
            <v>02080</v>
          </cell>
          <cell r="C270" t="str">
            <v>SCC Pub Service Co Fee And Tax</v>
          </cell>
        </row>
        <row r="271">
          <cell r="B271" t="str">
            <v>02080</v>
          </cell>
          <cell r="C271" t="str">
            <v>SCC Pub Service Co Fee And Tax</v>
          </cell>
        </row>
        <row r="272">
          <cell r="B272" t="str">
            <v>02080</v>
          </cell>
          <cell r="C272" t="str">
            <v>SCC Pub Service Co Fee And Tax</v>
          </cell>
        </row>
        <row r="273">
          <cell r="B273" t="str">
            <v>02080</v>
          </cell>
          <cell r="C273" t="str">
            <v>SCC Pub Service Co Fee And Tax</v>
          </cell>
        </row>
        <row r="274">
          <cell r="B274" t="str">
            <v>02081</v>
          </cell>
          <cell r="C274" t="str">
            <v>Non-Tax Collection Servs Fund</v>
          </cell>
        </row>
        <row r="275">
          <cell r="B275" t="str">
            <v>02081</v>
          </cell>
          <cell r="C275" t="str">
            <v>Non-Tax Collection Servs Fund</v>
          </cell>
        </row>
        <row r="276">
          <cell r="B276" t="str">
            <v>02081</v>
          </cell>
          <cell r="C276" t="str">
            <v>Non-Tax Collection Servs Fund</v>
          </cell>
        </row>
        <row r="277">
          <cell r="B277" t="str">
            <v>02081</v>
          </cell>
          <cell r="C277" t="str">
            <v>Non-Tax Collection Servs Fund</v>
          </cell>
        </row>
        <row r="278">
          <cell r="B278" t="str">
            <v>02081</v>
          </cell>
          <cell r="C278" t="str">
            <v>Non-Tax Collection Servs Fund</v>
          </cell>
        </row>
        <row r="279">
          <cell r="B279" t="str">
            <v>02083</v>
          </cell>
          <cell r="C279" t="str">
            <v>3rd Party Withholding Suspense</v>
          </cell>
        </row>
        <row r="280">
          <cell r="B280" t="str">
            <v>02083</v>
          </cell>
          <cell r="C280" t="str">
            <v>3rd Party Withholding Suspense</v>
          </cell>
        </row>
        <row r="281">
          <cell r="B281" t="str">
            <v>02083</v>
          </cell>
          <cell r="C281" t="str">
            <v>3rd Party Withholding Suspense</v>
          </cell>
        </row>
        <row r="282">
          <cell r="B282" t="str">
            <v>02083</v>
          </cell>
          <cell r="C282" t="str">
            <v>3rd Party Withholding Suspense</v>
          </cell>
        </row>
        <row r="283">
          <cell r="B283" t="str">
            <v>02083</v>
          </cell>
          <cell r="C283" t="str">
            <v>3rd Party Withholding Suspense</v>
          </cell>
        </row>
        <row r="284">
          <cell r="B284" t="str">
            <v>02085</v>
          </cell>
          <cell r="C284" t="str">
            <v>GovNewAirlineSrvcIncentiveFund</v>
          </cell>
        </row>
        <row r="285">
          <cell r="B285" t="str">
            <v>02085</v>
          </cell>
          <cell r="C285" t="str">
            <v>GovNewAirlineSrvcIncentiveFund</v>
          </cell>
        </row>
        <row r="286">
          <cell r="B286" t="str">
            <v>02085</v>
          </cell>
          <cell r="C286" t="str">
            <v>GovNewAirlineSrvcIncentiveFund</v>
          </cell>
        </row>
        <row r="287">
          <cell r="B287" t="str">
            <v>02085</v>
          </cell>
          <cell r="C287" t="str">
            <v>GovNewAirlineSrvcIncentiveFund</v>
          </cell>
        </row>
        <row r="288">
          <cell r="B288" t="str">
            <v>02085</v>
          </cell>
          <cell r="C288" t="str">
            <v>GovNewAirlineSrvcIncentiveFund</v>
          </cell>
        </row>
        <row r="289">
          <cell r="B289" t="str">
            <v>02085</v>
          </cell>
          <cell r="C289" t="str">
            <v>GovNewAirlineSrvcIncentiveFund</v>
          </cell>
        </row>
        <row r="290">
          <cell r="B290" t="str">
            <v>02090</v>
          </cell>
          <cell r="C290" t="str">
            <v>SCC Ins Fees &amp; Assessments</v>
          </cell>
        </row>
        <row r="291">
          <cell r="B291" t="str">
            <v>02090</v>
          </cell>
          <cell r="C291" t="str">
            <v>SCC Ins Fees &amp; Assessments</v>
          </cell>
        </row>
        <row r="292">
          <cell r="B292" t="str">
            <v>02090</v>
          </cell>
          <cell r="C292" t="str">
            <v>SCC Ins Fees &amp; Assessments</v>
          </cell>
        </row>
        <row r="293">
          <cell r="B293" t="str">
            <v>02090</v>
          </cell>
          <cell r="C293" t="str">
            <v>SCC Ins Fees &amp; Assessments</v>
          </cell>
        </row>
        <row r="294">
          <cell r="B294" t="str">
            <v>02090</v>
          </cell>
          <cell r="C294" t="str">
            <v>SCC Ins Fees &amp; Assessments</v>
          </cell>
        </row>
        <row r="295">
          <cell r="B295" t="str">
            <v>02095</v>
          </cell>
          <cell r="C295" t="str">
            <v>Opioid Abatement Fund</v>
          </cell>
        </row>
        <row r="296">
          <cell r="B296" t="str">
            <v>02095</v>
          </cell>
          <cell r="C296" t="str">
            <v>Opioid Abatement Fund</v>
          </cell>
        </row>
        <row r="297">
          <cell r="B297" t="str">
            <v>02095</v>
          </cell>
          <cell r="C297" t="str">
            <v>Opioid Abatement Fund</v>
          </cell>
        </row>
        <row r="298">
          <cell r="B298" t="str">
            <v>02095</v>
          </cell>
          <cell r="C298" t="str">
            <v>Opioid Abatement Fund</v>
          </cell>
        </row>
        <row r="299">
          <cell r="B299" t="str">
            <v>02095</v>
          </cell>
          <cell r="C299" t="str">
            <v>Opioid Abatement Fund</v>
          </cell>
        </row>
        <row r="300">
          <cell r="B300" t="str">
            <v>02095</v>
          </cell>
          <cell r="C300" t="str">
            <v>Opioid Abatement Fund</v>
          </cell>
        </row>
        <row r="301">
          <cell r="B301" t="str">
            <v>02099</v>
          </cell>
          <cell r="C301" t="str">
            <v>Virginia State Parks Fund</v>
          </cell>
        </row>
        <row r="302">
          <cell r="B302" t="str">
            <v>02099</v>
          </cell>
          <cell r="C302" t="str">
            <v>Virginia State Parks Fund</v>
          </cell>
        </row>
        <row r="303">
          <cell r="B303" t="str">
            <v>02099</v>
          </cell>
          <cell r="C303" t="str">
            <v>Virginia State Parks Fund</v>
          </cell>
        </row>
        <row r="304">
          <cell r="B304" t="str">
            <v>02099</v>
          </cell>
          <cell r="C304" t="str">
            <v>Virginia State Parks Fund</v>
          </cell>
        </row>
        <row r="305">
          <cell r="B305" t="str">
            <v>02099</v>
          </cell>
          <cell r="C305" t="str">
            <v>Virginia State Parks Fund</v>
          </cell>
        </row>
        <row r="306">
          <cell r="B306" t="str">
            <v>02100</v>
          </cell>
          <cell r="C306" t="str">
            <v>SCC Banking Fees</v>
          </cell>
        </row>
        <row r="307">
          <cell r="B307" t="str">
            <v>02100</v>
          </cell>
          <cell r="C307" t="str">
            <v>SCC Banking Fees</v>
          </cell>
        </row>
        <row r="308">
          <cell r="B308" t="str">
            <v>02100</v>
          </cell>
          <cell r="C308" t="str">
            <v>SCC Banking Fees</v>
          </cell>
        </row>
        <row r="309">
          <cell r="B309" t="str">
            <v>02100</v>
          </cell>
          <cell r="C309" t="str">
            <v>SCC Banking Fees</v>
          </cell>
        </row>
        <row r="310">
          <cell r="B310" t="str">
            <v>02100</v>
          </cell>
          <cell r="C310" t="str">
            <v>SCC Banking Fees</v>
          </cell>
        </row>
        <row r="311">
          <cell r="B311" t="str">
            <v>02101</v>
          </cell>
          <cell r="C311" t="str">
            <v>Acquisition Services Spec Fund</v>
          </cell>
        </row>
        <row r="312">
          <cell r="B312" t="str">
            <v>02101</v>
          </cell>
          <cell r="C312" t="str">
            <v>Acquisition Services Spec Fund</v>
          </cell>
        </row>
        <row r="313">
          <cell r="B313" t="str">
            <v>02101</v>
          </cell>
          <cell r="C313" t="str">
            <v>Acquisition Services Spec Fund</v>
          </cell>
        </row>
        <row r="314">
          <cell r="B314" t="str">
            <v>02101</v>
          </cell>
          <cell r="C314" t="str">
            <v>Acquisition Services Spec Fund</v>
          </cell>
        </row>
        <row r="315">
          <cell r="B315" t="str">
            <v>02101</v>
          </cell>
          <cell r="C315" t="str">
            <v>Acquisition Services Spec Fund</v>
          </cell>
        </row>
        <row r="316">
          <cell r="B316" t="str">
            <v>02102</v>
          </cell>
          <cell r="C316" t="str">
            <v>Local ASAP Deficit Funding</v>
          </cell>
        </row>
        <row r="317">
          <cell r="B317" t="str">
            <v>02102</v>
          </cell>
          <cell r="C317" t="str">
            <v>Local ASAP Deficit Funding</v>
          </cell>
        </row>
        <row r="318">
          <cell r="B318" t="str">
            <v>02102</v>
          </cell>
          <cell r="C318" t="str">
            <v>Local ASAP Deficit Funding</v>
          </cell>
        </row>
        <row r="319">
          <cell r="B319" t="str">
            <v>02102</v>
          </cell>
          <cell r="C319" t="str">
            <v>Local ASAP Deficit Funding</v>
          </cell>
        </row>
        <row r="320">
          <cell r="B320" t="str">
            <v>02102</v>
          </cell>
          <cell r="C320" t="str">
            <v>Local ASAP Deficit Funding</v>
          </cell>
        </row>
        <row r="321">
          <cell r="B321" t="str">
            <v>02103</v>
          </cell>
          <cell r="C321" t="str">
            <v>Med-Flight Operations</v>
          </cell>
        </row>
        <row r="322">
          <cell r="B322" t="str">
            <v>02103</v>
          </cell>
          <cell r="C322" t="str">
            <v>Med-Flight Operations</v>
          </cell>
        </row>
        <row r="323">
          <cell r="B323" t="str">
            <v>02103</v>
          </cell>
          <cell r="C323" t="str">
            <v>Med-Flight Operations</v>
          </cell>
        </row>
        <row r="324">
          <cell r="B324" t="str">
            <v>02103</v>
          </cell>
          <cell r="C324" t="str">
            <v>Med-Flight Operations</v>
          </cell>
        </row>
        <row r="325">
          <cell r="B325" t="str">
            <v>02103</v>
          </cell>
          <cell r="C325" t="str">
            <v>Med-Flight Operations</v>
          </cell>
        </row>
        <row r="326">
          <cell r="B326" t="str">
            <v>02104</v>
          </cell>
          <cell r="C326" t="str">
            <v>Nursing Facility Sanctions</v>
          </cell>
        </row>
        <row r="327">
          <cell r="B327" t="str">
            <v>02104</v>
          </cell>
          <cell r="C327" t="str">
            <v>Nursing Facility Sanctions</v>
          </cell>
        </row>
        <row r="328">
          <cell r="B328" t="str">
            <v>02104</v>
          </cell>
          <cell r="C328" t="str">
            <v>Nursing Facility Sanctions</v>
          </cell>
        </row>
        <row r="329">
          <cell r="B329" t="str">
            <v>02104</v>
          </cell>
          <cell r="C329" t="str">
            <v>Nursing Facility Sanctions</v>
          </cell>
        </row>
        <row r="330">
          <cell r="B330" t="str">
            <v>02104</v>
          </cell>
          <cell r="C330" t="str">
            <v>Nursing Facility Sanctions</v>
          </cell>
        </row>
        <row r="331">
          <cell r="B331" t="str">
            <v>02107</v>
          </cell>
          <cell r="C331" t="str">
            <v>DLS Special Revenue Fund</v>
          </cell>
        </row>
        <row r="332">
          <cell r="B332" t="str">
            <v>02107</v>
          </cell>
          <cell r="C332" t="str">
            <v>DLS Special Revenue Fund</v>
          </cell>
        </row>
        <row r="333">
          <cell r="B333" t="str">
            <v>02107</v>
          </cell>
          <cell r="C333" t="str">
            <v>DLS Special Revenue Fund</v>
          </cell>
        </row>
        <row r="334">
          <cell r="B334" t="str">
            <v>02107</v>
          </cell>
          <cell r="C334" t="str">
            <v>DLS Special Revenue Fund</v>
          </cell>
        </row>
        <row r="335">
          <cell r="B335" t="str">
            <v>02107</v>
          </cell>
          <cell r="C335" t="str">
            <v>DLS Special Revenue Fund</v>
          </cell>
        </row>
        <row r="336">
          <cell r="B336" t="str">
            <v>02108</v>
          </cell>
          <cell r="C336" t="str">
            <v>Code Commission Spec Rev Fund</v>
          </cell>
        </row>
        <row r="337">
          <cell r="B337" t="str">
            <v>02108</v>
          </cell>
          <cell r="C337" t="str">
            <v>Code Commission Spec Rev Fund</v>
          </cell>
        </row>
        <row r="338">
          <cell r="B338" t="str">
            <v>02108</v>
          </cell>
          <cell r="C338" t="str">
            <v>Code Commission Spec Rev Fund</v>
          </cell>
        </row>
        <row r="339">
          <cell r="B339" t="str">
            <v>02108</v>
          </cell>
          <cell r="C339" t="str">
            <v>Code Commission Spec Rev Fund</v>
          </cell>
        </row>
        <row r="340">
          <cell r="B340" t="str">
            <v>02108</v>
          </cell>
          <cell r="C340" t="str">
            <v>Code Commission Spec Rev Fund</v>
          </cell>
        </row>
        <row r="341">
          <cell r="B341" t="str">
            <v>02109</v>
          </cell>
          <cell r="C341" t="str">
            <v>Legis Automated Systems Fund</v>
          </cell>
        </row>
        <row r="342">
          <cell r="B342" t="str">
            <v>02109</v>
          </cell>
          <cell r="C342" t="str">
            <v>Legis Automated Systems Fund</v>
          </cell>
        </row>
        <row r="343">
          <cell r="B343" t="str">
            <v>02109</v>
          </cell>
          <cell r="C343" t="str">
            <v>Legis Automated Systems Fund</v>
          </cell>
        </row>
        <row r="344">
          <cell r="B344" t="str">
            <v>02109</v>
          </cell>
          <cell r="C344" t="str">
            <v>Legis Automated Systems Fund</v>
          </cell>
        </row>
        <row r="345">
          <cell r="B345" t="str">
            <v>02109</v>
          </cell>
          <cell r="C345" t="str">
            <v>Legis Automated Systems Fund</v>
          </cell>
        </row>
        <row r="346">
          <cell r="B346" t="str">
            <v>02110</v>
          </cell>
          <cell r="C346" t="str">
            <v>Private Grant And Contract Rev</v>
          </cell>
        </row>
        <row r="347">
          <cell r="B347" t="str">
            <v>02110</v>
          </cell>
          <cell r="C347" t="str">
            <v>Private Grant And Contract Rev</v>
          </cell>
        </row>
        <row r="348">
          <cell r="B348" t="str">
            <v>02110</v>
          </cell>
          <cell r="C348" t="str">
            <v>Private Grant And Contract Rev</v>
          </cell>
        </row>
        <row r="349">
          <cell r="B349" t="str">
            <v>02110</v>
          </cell>
          <cell r="C349" t="str">
            <v>Private Grant And Contract Rev</v>
          </cell>
        </row>
        <row r="350">
          <cell r="B350" t="str">
            <v>02110</v>
          </cell>
          <cell r="C350" t="str">
            <v>Private Grant And Contract Rev</v>
          </cell>
        </row>
        <row r="351">
          <cell r="B351" t="str">
            <v>02111</v>
          </cell>
          <cell r="C351" t="str">
            <v>Charge Card Rebate Fund</v>
          </cell>
        </row>
        <row r="352">
          <cell r="B352" t="str">
            <v>02111</v>
          </cell>
          <cell r="C352" t="str">
            <v>Charge Card Rebate Fund</v>
          </cell>
        </row>
        <row r="353">
          <cell r="B353" t="str">
            <v>02111</v>
          </cell>
          <cell r="C353" t="str">
            <v>Charge Card Rebate Fund</v>
          </cell>
        </row>
        <row r="354">
          <cell r="B354" t="str">
            <v>02111</v>
          </cell>
          <cell r="C354" t="str">
            <v>Charge Card Rebate Fund</v>
          </cell>
        </row>
        <row r="355">
          <cell r="B355" t="str">
            <v>02111</v>
          </cell>
          <cell r="C355" t="str">
            <v>Charge Card Rebate Fund</v>
          </cell>
        </row>
        <row r="356">
          <cell r="B356" t="str">
            <v>02113</v>
          </cell>
          <cell r="C356" t="str">
            <v>CCV Special Revenue Fund</v>
          </cell>
        </row>
        <row r="357">
          <cell r="B357" t="str">
            <v>02113</v>
          </cell>
          <cell r="C357" t="str">
            <v>CCV Special Revenue Fund</v>
          </cell>
        </row>
        <row r="358">
          <cell r="B358" t="str">
            <v>02113</v>
          </cell>
          <cell r="C358" t="str">
            <v>CCV Special Revenue Fund</v>
          </cell>
        </row>
        <row r="359">
          <cell r="B359" t="str">
            <v>02113</v>
          </cell>
          <cell r="C359" t="str">
            <v>CCV Special Revenue Fund</v>
          </cell>
        </row>
        <row r="360">
          <cell r="B360" t="str">
            <v>02113</v>
          </cell>
          <cell r="C360" t="str">
            <v>CCV Special Revenue Fund</v>
          </cell>
        </row>
        <row r="361">
          <cell r="B361" t="str">
            <v>02120</v>
          </cell>
          <cell r="C361" t="str">
            <v>Motor Vehicle Dealer Board</v>
          </cell>
        </row>
        <row r="362">
          <cell r="B362" t="str">
            <v>02120</v>
          </cell>
          <cell r="C362" t="str">
            <v>Motor Vehicle Dealer Board</v>
          </cell>
        </row>
        <row r="363">
          <cell r="B363" t="str">
            <v>02120</v>
          </cell>
          <cell r="C363" t="str">
            <v>Motor Vehicle Dealer Board</v>
          </cell>
        </row>
        <row r="364">
          <cell r="B364" t="str">
            <v>02120</v>
          </cell>
          <cell r="C364" t="str">
            <v>Motor Vehicle Dealer Board</v>
          </cell>
        </row>
        <row r="365">
          <cell r="B365" t="str">
            <v>02120</v>
          </cell>
          <cell r="C365" t="str">
            <v>Motor Vehicle Dealer Board</v>
          </cell>
        </row>
        <row r="366">
          <cell r="B366" t="str">
            <v>02120</v>
          </cell>
          <cell r="C366" t="str">
            <v>Motor Vehicle Dealer Board</v>
          </cell>
        </row>
        <row r="367">
          <cell r="B367" t="str">
            <v>02121</v>
          </cell>
          <cell r="C367" t="str">
            <v>GOV Special Revenue Fund</v>
          </cell>
        </row>
        <row r="368">
          <cell r="B368" t="str">
            <v>02121</v>
          </cell>
          <cell r="C368" t="str">
            <v>GOV Special Revenue Fund</v>
          </cell>
        </row>
        <row r="369">
          <cell r="B369" t="str">
            <v>02121</v>
          </cell>
          <cell r="C369" t="str">
            <v>GOV Special Revenue Fund</v>
          </cell>
        </row>
        <row r="370">
          <cell r="B370" t="str">
            <v>02121</v>
          </cell>
          <cell r="C370" t="str">
            <v>GOV Special Revenue Fund</v>
          </cell>
        </row>
        <row r="371">
          <cell r="B371" t="str">
            <v>02121</v>
          </cell>
          <cell r="C371" t="str">
            <v>GOV Special Revenue Fund</v>
          </cell>
        </row>
        <row r="372">
          <cell r="B372" t="str">
            <v>02122</v>
          </cell>
          <cell r="C372" t="str">
            <v>DPB Special Revenue Fund</v>
          </cell>
        </row>
        <row r="373">
          <cell r="B373" t="str">
            <v>02122</v>
          </cell>
          <cell r="C373" t="str">
            <v>DPB Special Revenue Fund</v>
          </cell>
        </row>
        <row r="374">
          <cell r="B374" t="str">
            <v>02122</v>
          </cell>
          <cell r="C374" t="str">
            <v>DPB Special Revenue Fund</v>
          </cell>
        </row>
        <row r="375">
          <cell r="B375" t="str">
            <v>02122</v>
          </cell>
          <cell r="C375" t="str">
            <v>DPB Special Revenue Fund</v>
          </cell>
        </row>
        <row r="376">
          <cell r="B376" t="str">
            <v>02122</v>
          </cell>
          <cell r="C376" t="str">
            <v>DPB Special Revenue Fund</v>
          </cell>
        </row>
        <row r="377">
          <cell r="B377" t="str">
            <v>02123</v>
          </cell>
          <cell r="C377" t="str">
            <v>DMA Special Revenue Fund</v>
          </cell>
        </row>
        <row r="378">
          <cell r="B378" t="str">
            <v>02123</v>
          </cell>
          <cell r="C378" t="str">
            <v>DMA Special Revenue Fund</v>
          </cell>
        </row>
        <row r="379">
          <cell r="B379" t="str">
            <v>02123</v>
          </cell>
          <cell r="C379" t="str">
            <v>DMA Special Revenue Fund</v>
          </cell>
        </row>
        <row r="380">
          <cell r="B380" t="str">
            <v>02123</v>
          </cell>
          <cell r="C380" t="str">
            <v>DMA Special Revenue Fund</v>
          </cell>
        </row>
        <row r="381">
          <cell r="B381" t="str">
            <v>02123</v>
          </cell>
          <cell r="C381" t="str">
            <v>DMA Special Revenue Fund</v>
          </cell>
        </row>
        <row r="382">
          <cell r="B382" t="str">
            <v>02124</v>
          </cell>
          <cell r="C382" t="str">
            <v>Forest Mgmt State Owned Lands</v>
          </cell>
        </row>
        <row r="383">
          <cell r="B383" t="str">
            <v>02124</v>
          </cell>
          <cell r="C383" t="str">
            <v>Forest Mgmt State Owned Lands</v>
          </cell>
        </row>
        <row r="384">
          <cell r="B384" t="str">
            <v>02124</v>
          </cell>
          <cell r="C384" t="str">
            <v>Forest Mgmt State Owned Lands</v>
          </cell>
        </row>
        <row r="385">
          <cell r="B385" t="str">
            <v>02124</v>
          </cell>
          <cell r="C385" t="str">
            <v>Forest Mgmt State Owned Lands</v>
          </cell>
        </row>
        <row r="386">
          <cell r="B386" t="str">
            <v>02124</v>
          </cell>
          <cell r="C386" t="str">
            <v>Forest Mgmt State Owned Lands</v>
          </cell>
        </row>
        <row r="387">
          <cell r="B387" t="str">
            <v>02125</v>
          </cell>
          <cell r="C387" t="str">
            <v>Aerospace Engn Manf Wrkfc Grnt</v>
          </cell>
        </row>
        <row r="388">
          <cell r="B388" t="str">
            <v>02125</v>
          </cell>
          <cell r="C388" t="str">
            <v>Aerospace Engn Manf Wrkfc Grnt</v>
          </cell>
        </row>
        <row r="389">
          <cell r="B389" t="str">
            <v>02125</v>
          </cell>
          <cell r="C389" t="str">
            <v>Aerospace Engn Manf Wrkfc Grnt</v>
          </cell>
        </row>
        <row r="390">
          <cell r="B390" t="str">
            <v>02125</v>
          </cell>
          <cell r="C390" t="str">
            <v>Aerospace Engn Manf Wrkfc Grnt</v>
          </cell>
        </row>
        <row r="391">
          <cell r="B391" t="str">
            <v>02125</v>
          </cell>
          <cell r="C391" t="str">
            <v>Aerospace Engn Manf Wrkfc Grnt</v>
          </cell>
        </row>
        <row r="392">
          <cell r="B392" t="str">
            <v>02127</v>
          </cell>
          <cell r="C392" t="str">
            <v>VDEM Special Revenue Fund</v>
          </cell>
        </row>
        <row r="393">
          <cell r="B393" t="str">
            <v>02127</v>
          </cell>
          <cell r="C393" t="str">
            <v>VDEM Special Revenue Fund</v>
          </cell>
        </row>
        <row r="394">
          <cell r="B394" t="str">
            <v>02127</v>
          </cell>
          <cell r="C394" t="str">
            <v>VDEM Special Revenue Fund</v>
          </cell>
        </row>
        <row r="395">
          <cell r="B395" t="str">
            <v>02127</v>
          </cell>
          <cell r="C395" t="str">
            <v>VDEM Special Revenue Fund</v>
          </cell>
        </row>
        <row r="396">
          <cell r="B396" t="str">
            <v>02127</v>
          </cell>
          <cell r="C396" t="str">
            <v>VDEM Special Revenue Fund</v>
          </cell>
        </row>
        <row r="397">
          <cell r="B397" t="str">
            <v>02128</v>
          </cell>
          <cell r="C397" t="str">
            <v>VA Veterans Care Cntr Spec Rev</v>
          </cell>
        </row>
        <row r="398">
          <cell r="B398" t="str">
            <v>02128</v>
          </cell>
          <cell r="C398" t="str">
            <v>VA Veterans Care Cntr Spec Rev</v>
          </cell>
        </row>
        <row r="399">
          <cell r="B399" t="str">
            <v>02128</v>
          </cell>
          <cell r="C399" t="str">
            <v>VA Veterans Care Cntr Spec Rev</v>
          </cell>
        </row>
        <row r="400">
          <cell r="B400" t="str">
            <v>02128</v>
          </cell>
          <cell r="C400" t="str">
            <v>VA Veterans Care Cntr Spec Rev</v>
          </cell>
        </row>
        <row r="401">
          <cell r="B401" t="str">
            <v>02128</v>
          </cell>
          <cell r="C401" t="str">
            <v>VA Veterans Care Cntr Spec Rev</v>
          </cell>
        </row>
        <row r="402">
          <cell r="B402" t="str">
            <v>02129</v>
          </cell>
          <cell r="C402" t="str">
            <v>DHRM Special Revenue Fund</v>
          </cell>
        </row>
        <row r="403">
          <cell r="B403" t="str">
            <v>02129</v>
          </cell>
          <cell r="C403" t="str">
            <v>DHRM Special Revenue Fund</v>
          </cell>
        </row>
        <row r="404">
          <cell r="B404" t="str">
            <v>02129</v>
          </cell>
          <cell r="C404" t="str">
            <v>DHRM Special Revenue Fund</v>
          </cell>
        </row>
        <row r="405">
          <cell r="B405" t="str">
            <v>02129</v>
          </cell>
          <cell r="C405" t="str">
            <v>DHRM Special Revenue Fund</v>
          </cell>
        </row>
        <row r="406">
          <cell r="B406" t="str">
            <v>02129</v>
          </cell>
          <cell r="C406" t="str">
            <v>DHRM Special Revenue Fund</v>
          </cell>
        </row>
        <row r="407">
          <cell r="B407" t="str">
            <v>02130</v>
          </cell>
          <cell r="C407" t="str">
            <v>Special Emergency Medical Srvc</v>
          </cell>
        </row>
        <row r="408">
          <cell r="B408" t="str">
            <v>02130</v>
          </cell>
          <cell r="C408" t="str">
            <v>Special Emergency Medical Srvc</v>
          </cell>
        </row>
        <row r="409">
          <cell r="B409" t="str">
            <v>02130</v>
          </cell>
          <cell r="C409" t="str">
            <v>Special Emergency Medical Srvc</v>
          </cell>
        </row>
        <row r="410">
          <cell r="B410" t="str">
            <v>02130</v>
          </cell>
          <cell r="C410" t="str">
            <v>Special Emergency Medical Srvc</v>
          </cell>
        </row>
        <row r="411">
          <cell r="B411" t="str">
            <v>02130</v>
          </cell>
          <cell r="C411" t="str">
            <v>Special Emergency Medical Srvc</v>
          </cell>
        </row>
        <row r="412">
          <cell r="B412" t="str">
            <v>02131</v>
          </cell>
          <cell r="C412" t="str">
            <v>Cameron Foundation Grant Fund</v>
          </cell>
        </row>
        <row r="413">
          <cell r="B413" t="str">
            <v>02131</v>
          </cell>
          <cell r="C413" t="str">
            <v>Cameron Foundation Grant Fund</v>
          </cell>
        </row>
        <row r="414">
          <cell r="B414" t="str">
            <v>02131</v>
          </cell>
          <cell r="C414" t="str">
            <v>Cameron Foundation Grant Fund</v>
          </cell>
        </row>
        <row r="415">
          <cell r="B415" t="str">
            <v>02131</v>
          </cell>
          <cell r="C415" t="str">
            <v>Cameron Foundation Grant Fund</v>
          </cell>
        </row>
        <row r="416">
          <cell r="B416" t="str">
            <v>02131</v>
          </cell>
          <cell r="C416" t="str">
            <v>Cameron Foundation Grant Fund</v>
          </cell>
        </row>
        <row r="417">
          <cell r="B417" t="str">
            <v>02132</v>
          </cell>
          <cell r="C417" t="str">
            <v>SBE Special Revenue Fund</v>
          </cell>
        </row>
        <row r="418">
          <cell r="B418" t="str">
            <v>02132</v>
          </cell>
          <cell r="C418" t="str">
            <v>SBE Special Revenue Fund</v>
          </cell>
        </row>
        <row r="419">
          <cell r="B419" t="str">
            <v>02132</v>
          </cell>
          <cell r="C419" t="str">
            <v>SBE Special Revenue Fund</v>
          </cell>
        </row>
        <row r="420">
          <cell r="B420" t="str">
            <v>02132</v>
          </cell>
          <cell r="C420" t="str">
            <v>SBE Special Revenue Fund</v>
          </cell>
        </row>
        <row r="421">
          <cell r="B421" t="str">
            <v>02132</v>
          </cell>
          <cell r="C421" t="str">
            <v>SBE Special Revenue Fund</v>
          </cell>
        </row>
        <row r="422">
          <cell r="B422" t="str">
            <v>02133</v>
          </cell>
          <cell r="C422" t="str">
            <v>APA Special Revenue Fund</v>
          </cell>
        </row>
        <row r="423">
          <cell r="B423" t="str">
            <v>02133</v>
          </cell>
          <cell r="C423" t="str">
            <v>APA Special Revenue Fund</v>
          </cell>
        </row>
        <row r="424">
          <cell r="B424" t="str">
            <v>02133</v>
          </cell>
          <cell r="C424" t="str">
            <v>APA Special Revenue Fund</v>
          </cell>
        </row>
        <row r="425">
          <cell r="B425" t="str">
            <v>02133</v>
          </cell>
          <cell r="C425" t="str">
            <v>APA Special Revenue Fund</v>
          </cell>
        </row>
        <row r="426">
          <cell r="B426" t="str">
            <v>02133</v>
          </cell>
          <cell r="C426" t="str">
            <v>APA Special Revenue Fund</v>
          </cell>
        </row>
        <row r="427">
          <cell r="B427" t="str">
            <v>02140</v>
          </cell>
          <cell r="C427" t="str">
            <v>DCJS Special Revenue Fund</v>
          </cell>
        </row>
        <row r="428">
          <cell r="B428" t="str">
            <v>02140</v>
          </cell>
          <cell r="C428" t="str">
            <v>DCJS Special Revenue Fund</v>
          </cell>
        </row>
        <row r="429">
          <cell r="B429" t="str">
            <v>02140</v>
          </cell>
          <cell r="C429" t="str">
            <v>DCJS Special Revenue Fund</v>
          </cell>
        </row>
        <row r="430">
          <cell r="B430" t="str">
            <v>02140</v>
          </cell>
          <cell r="C430" t="str">
            <v>DCJS Special Revenue Fund</v>
          </cell>
        </row>
        <row r="431">
          <cell r="B431" t="str">
            <v>02140</v>
          </cell>
          <cell r="C431" t="str">
            <v>DCJS Special Revenue Fund</v>
          </cell>
        </row>
        <row r="432">
          <cell r="B432" t="str">
            <v>02141</v>
          </cell>
          <cell r="C432" t="str">
            <v>OAG Special Revenue Fund</v>
          </cell>
        </row>
        <row r="433">
          <cell r="B433" t="str">
            <v>02141</v>
          </cell>
          <cell r="C433" t="str">
            <v>OAG Special Revenue Fund</v>
          </cell>
        </row>
        <row r="434">
          <cell r="B434" t="str">
            <v>02141</v>
          </cell>
          <cell r="C434" t="str">
            <v>OAG Special Revenue Fund</v>
          </cell>
        </row>
        <row r="435">
          <cell r="B435" t="str">
            <v>02141</v>
          </cell>
          <cell r="C435" t="str">
            <v>OAG Special Revenue Fund</v>
          </cell>
        </row>
        <row r="436">
          <cell r="B436" t="str">
            <v>02141</v>
          </cell>
          <cell r="C436" t="str">
            <v>OAG Special Revenue Fund</v>
          </cell>
        </row>
        <row r="437">
          <cell r="B437" t="str">
            <v>02142</v>
          </cell>
          <cell r="C437" t="str">
            <v>Forfeited Bond Fund</v>
          </cell>
        </row>
        <row r="438">
          <cell r="B438" t="str">
            <v>02142</v>
          </cell>
          <cell r="C438" t="str">
            <v>Forfeited Bond Fund</v>
          </cell>
        </row>
        <row r="439">
          <cell r="B439" t="str">
            <v>02142</v>
          </cell>
          <cell r="C439" t="str">
            <v>Forfeited Bond Fund</v>
          </cell>
        </row>
        <row r="440">
          <cell r="B440" t="str">
            <v>02142</v>
          </cell>
          <cell r="C440" t="str">
            <v>Forfeited Bond Fund</v>
          </cell>
        </row>
        <row r="441">
          <cell r="B441" t="str">
            <v>02142</v>
          </cell>
          <cell r="C441" t="str">
            <v>Forfeited Bond Fund</v>
          </cell>
        </row>
        <row r="442">
          <cell r="B442" t="str">
            <v>02143</v>
          </cell>
          <cell r="C442" t="str">
            <v>DDC Special Revenue Fund</v>
          </cell>
        </row>
        <row r="443">
          <cell r="B443" t="str">
            <v>02143</v>
          </cell>
          <cell r="C443" t="str">
            <v>DDC Special Revenue Fund</v>
          </cell>
        </row>
        <row r="444">
          <cell r="B444" t="str">
            <v>02143</v>
          </cell>
          <cell r="C444" t="str">
            <v>DDC Special Revenue Fund</v>
          </cell>
        </row>
        <row r="445">
          <cell r="B445" t="str">
            <v>02143</v>
          </cell>
          <cell r="C445" t="str">
            <v>DDC Special Revenue Fund</v>
          </cell>
        </row>
        <row r="446">
          <cell r="B446" t="str">
            <v>02143</v>
          </cell>
          <cell r="C446" t="str">
            <v>DDC Special Revenue Fund</v>
          </cell>
        </row>
        <row r="447">
          <cell r="B447" t="str">
            <v>02144</v>
          </cell>
          <cell r="C447" t="str">
            <v>Contract Collector Fund</v>
          </cell>
        </row>
        <row r="448">
          <cell r="B448" t="str">
            <v>02144</v>
          </cell>
          <cell r="C448" t="str">
            <v>Contract Collector Fund</v>
          </cell>
        </row>
        <row r="449">
          <cell r="B449" t="str">
            <v>02144</v>
          </cell>
          <cell r="C449" t="str">
            <v>Contract Collector Fund</v>
          </cell>
        </row>
        <row r="450">
          <cell r="B450" t="str">
            <v>02144</v>
          </cell>
          <cell r="C450" t="str">
            <v>Contract Collector Fund</v>
          </cell>
        </row>
        <row r="451">
          <cell r="B451" t="str">
            <v>02144</v>
          </cell>
          <cell r="C451" t="str">
            <v>Contract Collector Fund</v>
          </cell>
        </row>
        <row r="452">
          <cell r="B452" t="str">
            <v>02145</v>
          </cell>
          <cell r="C452" t="str">
            <v>Data Lines Fund</v>
          </cell>
        </row>
        <row r="453">
          <cell r="B453" t="str">
            <v>02145</v>
          </cell>
          <cell r="C453" t="str">
            <v>Data Lines Fund</v>
          </cell>
        </row>
        <row r="454">
          <cell r="B454" t="str">
            <v>02145</v>
          </cell>
          <cell r="C454" t="str">
            <v>Data Lines Fund</v>
          </cell>
        </row>
        <row r="455">
          <cell r="B455" t="str">
            <v>02145</v>
          </cell>
          <cell r="C455" t="str">
            <v>Data Lines Fund</v>
          </cell>
        </row>
        <row r="456">
          <cell r="B456" t="str">
            <v>02145</v>
          </cell>
          <cell r="C456" t="str">
            <v>Data Lines Fund</v>
          </cell>
        </row>
        <row r="457">
          <cell r="B457" t="str">
            <v>02146</v>
          </cell>
          <cell r="C457" t="str">
            <v>SMV Special Revenue Fund</v>
          </cell>
        </row>
        <row r="458">
          <cell r="B458" t="str">
            <v>02146</v>
          </cell>
          <cell r="C458" t="str">
            <v>SMV Special Revenue Fund</v>
          </cell>
        </row>
        <row r="459">
          <cell r="B459" t="str">
            <v>02146</v>
          </cell>
          <cell r="C459" t="str">
            <v>SMV Special Revenue Fund</v>
          </cell>
        </row>
        <row r="460">
          <cell r="B460" t="str">
            <v>02146</v>
          </cell>
          <cell r="C460" t="str">
            <v>SMV Special Revenue Fund</v>
          </cell>
        </row>
        <row r="461">
          <cell r="B461" t="str">
            <v>02146</v>
          </cell>
          <cell r="C461" t="str">
            <v>SMV Special Revenue Fund</v>
          </cell>
        </row>
        <row r="462">
          <cell r="B462" t="str">
            <v>02147</v>
          </cell>
          <cell r="C462" t="str">
            <v>OSIG Special Revenue Fund</v>
          </cell>
        </row>
        <row r="463">
          <cell r="B463" t="str">
            <v>02147</v>
          </cell>
          <cell r="C463" t="str">
            <v>OSIG Special Revenue Fund</v>
          </cell>
        </row>
        <row r="464">
          <cell r="B464" t="str">
            <v>02147</v>
          </cell>
          <cell r="C464" t="str">
            <v>OSIG Special Revenue Fund</v>
          </cell>
        </row>
        <row r="465">
          <cell r="B465" t="str">
            <v>02147</v>
          </cell>
          <cell r="C465" t="str">
            <v>OSIG Special Revenue Fund</v>
          </cell>
        </row>
        <row r="466">
          <cell r="B466" t="str">
            <v>02147</v>
          </cell>
          <cell r="C466" t="str">
            <v>OSIG Special Revenue Fund</v>
          </cell>
        </row>
        <row r="467">
          <cell r="B467" t="str">
            <v>02148</v>
          </cell>
          <cell r="C467" t="str">
            <v>VCA Special Revenue Fund</v>
          </cell>
        </row>
        <row r="468">
          <cell r="B468" t="str">
            <v>02148</v>
          </cell>
          <cell r="C468" t="str">
            <v>VCA Special Revenue Fund</v>
          </cell>
        </row>
        <row r="469">
          <cell r="B469" t="str">
            <v>02148</v>
          </cell>
          <cell r="C469" t="str">
            <v>VCA Special Revenue Fund</v>
          </cell>
        </row>
        <row r="470">
          <cell r="B470" t="str">
            <v>02148</v>
          </cell>
          <cell r="C470" t="str">
            <v>VCA Special Revenue Fund</v>
          </cell>
        </row>
        <row r="471">
          <cell r="B471" t="str">
            <v>02148</v>
          </cell>
          <cell r="C471" t="str">
            <v>VCA Special Revenue Fund</v>
          </cell>
        </row>
        <row r="472">
          <cell r="B472" t="str">
            <v>02149</v>
          </cell>
          <cell r="C472" t="str">
            <v>Voluntary Remediation Fund</v>
          </cell>
        </row>
        <row r="473">
          <cell r="B473" t="str">
            <v>02149</v>
          </cell>
          <cell r="C473" t="str">
            <v>Voluntary Remediation Fund</v>
          </cell>
        </row>
        <row r="474">
          <cell r="B474" t="str">
            <v>02149</v>
          </cell>
          <cell r="C474" t="str">
            <v>Voluntary Remediation Fund</v>
          </cell>
        </row>
        <row r="475">
          <cell r="B475" t="str">
            <v>02149</v>
          </cell>
          <cell r="C475" t="str">
            <v>Voluntary Remediation Fund</v>
          </cell>
        </row>
        <row r="476">
          <cell r="B476" t="str">
            <v>02149</v>
          </cell>
          <cell r="C476" t="str">
            <v>Voluntary Remediation Fund</v>
          </cell>
        </row>
        <row r="477">
          <cell r="B477" t="str">
            <v>02150</v>
          </cell>
          <cell r="C477" t="str">
            <v>Automtn Of Vital Records Vault</v>
          </cell>
        </row>
        <row r="478">
          <cell r="B478" t="str">
            <v>02150</v>
          </cell>
          <cell r="C478" t="str">
            <v>Automtn Of Vital Records Vault</v>
          </cell>
        </row>
        <row r="479">
          <cell r="B479" t="str">
            <v>02150</v>
          </cell>
          <cell r="C479" t="str">
            <v>Automtn Of Vital Records Vault</v>
          </cell>
        </row>
        <row r="480">
          <cell r="B480" t="str">
            <v>02150</v>
          </cell>
          <cell r="C480" t="str">
            <v>Automtn Of Vital Records Vault</v>
          </cell>
        </row>
        <row r="481">
          <cell r="B481" t="str">
            <v>02150</v>
          </cell>
          <cell r="C481" t="str">
            <v>Automtn Of Vital Records Vault</v>
          </cell>
        </row>
        <row r="482">
          <cell r="B482" t="str">
            <v>02151</v>
          </cell>
          <cell r="C482" t="str">
            <v>Radiolgcl Emrgcy Preprdness Fd</v>
          </cell>
        </row>
        <row r="483">
          <cell r="B483" t="str">
            <v>02151</v>
          </cell>
          <cell r="C483" t="str">
            <v>Radiolgcl Emrgcy Preprdness Fd</v>
          </cell>
        </row>
        <row r="484">
          <cell r="B484" t="str">
            <v>02151</v>
          </cell>
          <cell r="C484" t="str">
            <v>Radiolgcl Emrgcy Preprdness Fd</v>
          </cell>
        </row>
        <row r="485">
          <cell r="B485" t="str">
            <v>02151</v>
          </cell>
          <cell r="C485" t="str">
            <v>Radiolgcl Emrgcy Preprdness Fd</v>
          </cell>
        </row>
        <row r="486">
          <cell r="B486" t="str">
            <v>02151</v>
          </cell>
          <cell r="C486" t="str">
            <v>Radiolgcl Emrgcy Preprdness Fd</v>
          </cell>
        </row>
        <row r="487">
          <cell r="B487" t="str">
            <v>02152</v>
          </cell>
          <cell r="C487" t="str">
            <v>TD Special Revenue Fund</v>
          </cell>
        </row>
        <row r="488">
          <cell r="B488" t="str">
            <v>02152</v>
          </cell>
          <cell r="C488" t="str">
            <v>TD Special Revenue Fund</v>
          </cell>
        </row>
        <row r="489">
          <cell r="B489" t="str">
            <v>02152</v>
          </cell>
          <cell r="C489" t="str">
            <v>TD Special Revenue Fund</v>
          </cell>
        </row>
        <row r="490">
          <cell r="B490" t="str">
            <v>02152</v>
          </cell>
          <cell r="C490" t="str">
            <v>TD Special Revenue Fund</v>
          </cell>
        </row>
        <row r="491">
          <cell r="B491" t="str">
            <v>02152</v>
          </cell>
          <cell r="C491" t="str">
            <v>TD Special Revenue Fund</v>
          </cell>
        </row>
        <row r="492">
          <cell r="B492" t="str">
            <v>02153</v>
          </cell>
          <cell r="C492" t="str">
            <v>Natural Area Preservation Fund</v>
          </cell>
        </row>
        <row r="493">
          <cell r="B493" t="str">
            <v>02153</v>
          </cell>
          <cell r="C493" t="str">
            <v>Natural Area Preservation Fund</v>
          </cell>
        </row>
        <row r="494">
          <cell r="B494" t="str">
            <v>02153</v>
          </cell>
          <cell r="C494" t="str">
            <v>Natural Area Preservation Fund</v>
          </cell>
        </row>
        <row r="495">
          <cell r="B495" t="str">
            <v>02153</v>
          </cell>
          <cell r="C495" t="str">
            <v>Natural Area Preservation Fund</v>
          </cell>
        </row>
        <row r="496">
          <cell r="B496" t="str">
            <v>02153</v>
          </cell>
          <cell r="C496" t="str">
            <v>Natural Area Preservation Fund</v>
          </cell>
        </row>
        <row r="497">
          <cell r="B497" t="str">
            <v>02153</v>
          </cell>
          <cell r="C497" t="str">
            <v>Natural Area Preservation Fund</v>
          </cell>
        </row>
        <row r="498">
          <cell r="B498" t="str">
            <v>02154</v>
          </cell>
          <cell r="C498" t="str">
            <v>DMV Special Revenue Fund</v>
          </cell>
        </row>
        <row r="499">
          <cell r="B499" t="str">
            <v>02154</v>
          </cell>
          <cell r="C499" t="str">
            <v>DMV Special Revenue Fund</v>
          </cell>
        </row>
        <row r="500">
          <cell r="B500" t="str">
            <v>02154</v>
          </cell>
          <cell r="C500" t="str">
            <v>DMV Special Revenue Fund</v>
          </cell>
        </row>
        <row r="501">
          <cell r="B501" t="str">
            <v>02154</v>
          </cell>
          <cell r="C501" t="str">
            <v>DMV Special Revenue Fund</v>
          </cell>
        </row>
        <row r="502">
          <cell r="B502" t="str">
            <v>02154</v>
          </cell>
          <cell r="C502" t="str">
            <v>DMV Special Revenue Fund</v>
          </cell>
        </row>
        <row r="503">
          <cell r="B503" t="str">
            <v>02155</v>
          </cell>
          <cell r="C503" t="str">
            <v>TB Special Revenue Fund</v>
          </cell>
        </row>
        <row r="504">
          <cell r="B504" t="str">
            <v>02155</v>
          </cell>
          <cell r="C504" t="str">
            <v>TB Special Revenue Fund</v>
          </cell>
        </row>
        <row r="505">
          <cell r="B505" t="str">
            <v>02155</v>
          </cell>
          <cell r="C505" t="str">
            <v>TB Special Revenue Fund</v>
          </cell>
        </row>
        <row r="506">
          <cell r="B506" t="str">
            <v>02155</v>
          </cell>
          <cell r="C506" t="str">
            <v>TB Special Revenue Fund</v>
          </cell>
        </row>
        <row r="507">
          <cell r="B507" t="str">
            <v>02155</v>
          </cell>
          <cell r="C507" t="str">
            <v>TB Special Revenue Fund</v>
          </cell>
        </row>
        <row r="508">
          <cell r="B508" t="str">
            <v>02156</v>
          </cell>
          <cell r="C508" t="str">
            <v>VSP Special Revenue Fund</v>
          </cell>
        </row>
        <row r="509">
          <cell r="B509" t="str">
            <v>02156</v>
          </cell>
          <cell r="C509" t="str">
            <v>VSP Special Revenue Fund</v>
          </cell>
        </row>
        <row r="510">
          <cell r="B510" t="str">
            <v>02156</v>
          </cell>
          <cell r="C510" t="str">
            <v>VSP Special Revenue Fund</v>
          </cell>
        </row>
        <row r="511">
          <cell r="B511" t="str">
            <v>02156</v>
          </cell>
          <cell r="C511" t="str">
            <v>VSP Special Revenue Fund</v>
          </cell>
        </row>
        <row r="512">
          <cell r="B512" t="str">
            <v>02156</v>
          </cell>
          <cell r="C512" t="str">
            <v>VSP Special Revenue Fund</v>
          </cell>
        </row>
        <row r="513">
          <cell r="B513" t="str">
            <v>02157</v>
          </cell>
          <cell r="C513" t="str">
            <v>Beehive Grant Fund</v>
          </cell>
        </row>
        <row r="514">
          <cell r="B514" t="str">
            <v>02157</v>
          </cell>
          <cell r="C514" t="str">
            <v>Beehive Grant Fund</v>
          </cell>
        </row>
        <row r="515">
          <cell r="B515" t="str">
            <v>02157</v>
          </cell>
          <cell r="C515" t="str">
            <v>Beehive Grant Fund</v>
          </cell>
        </row>
        <row r="516">
          <cell r="B516" t="str">
            <v>02157</v>
          </cell>
          <cell r="C516" t="str">
            <v>Beehive Grant Fund</v>
          </cell>
        </row>
        <row r="517">
          <cell r="B517" t="str">
            <v>02157</v>
          </cell>
          <cell r="C517" t="str">
            <v>Beehive Grant Fund</v>
          </cell>
        </row>
        <row r="518">
          <cell r="B518" t="str">
            <v>02157</v>
          </cell>
          <cell r="C518" t="str">
            <v>Beehive Grant Fund</v>
          </cell>
        </row>
        <row r="519">
          <cell r="B519" t="str">
            <v>02159</v>
          </cell>
          <cell r="C519" t="str">
            <v>SWAM Owned Business Loan Fund</v>
          </cell>
        </row>
        <row r="520">
          <cell r="B520" t="str">
            <v>02159</v>
          </cell>
          <cell r="C520" t="str">
            <v>SWAM Owned Business Loan Fund</v>
          </cell>
        </row>
        <row r="521">
          <cell r="B521" t="str">
            <v>02159</v>
          </cell>
          <cell r="C521" t="str">
            <v>SWAM Owned Business Loan Fund</v>
          </cell>
        </row>
        <row r="522">
          <cell r="B522" t="str">
            <v>02159</v>
          </cell>
          <cell r="C522" t="str">
            <v>SWAM Owned Business Loan Fund</v>
          </cell>
        </row>
        <row r="523">
          <cell r="B523" t="str">
            <v>02159</v>
          </cell>
          <cell r="C523" t="str">
            <v>SWAM Owned Business Loan Fund</v>
          </cell>
        </row>
        <row r="524">
          <cell r="B524" t="str">
            <v>02159</v>
          </cell>
          <cell r="C524" t="str">
            <v>SWAM Owned Business Loan Fund</v>
          </cell>
        </row>
        <row r="525">
          <cell r="B525" t="str">
            <v>02160</v>
          </cell>
          <cell r="C525" t="str">
            <v>Locality Budget Redctn 2009-10</v>
          </cell>
        </row>
        <row r="526">
          <cell r="B526" t="str">
            <v>02160</v>
          </cell>
          <cell r="C526" t="str">
            <v>Locality Budget Redctn 2009-10</v>
          </cell>
        </row>
        <row r="527">
          <cell r="B527" t="str">
            <v>02160</v>
          </cell>
          <cell r="C527" t="str">
            <v>Locality Budget Redctn 2009-10</v>
          </cell>
        </row>
        <row r="528">
          <cell r="B528" t="str">
            <v>02160</v>
          </cell>
          <cell r="C528" t="str">
            <v>Locality Budget Redctn 2009-10</v>
          </cell>
        </row>
        <row r="529">
          <cell r="B529" t="str">
            <v>02160</v>
          </cell>
          <cell r="C529" t="str">
            <v>Locality Budget Redctn 2009-10</v>
          </cell>
        </row>
        <row r="530">
          <cell r="B530" t="str">
            <v>02164</v>
          </cell>
          <cell r="C530" t="str">
            <v>Land Preservation Fund</v>
          </cell>
        </row>
        <row r="531">
          <cell r="B531" t="str">
            <v>02164</v>
          </cell>
          <cell r="C531" t="str">
            <v>Land Preservation Fund</v>
          </cell>
        </row>
        <row r="532">
          <cell r="B532" t="str">
            <v>02164</v>
          </cell>
          <cell r="C532" t="str">
            <v>Land Preservation Fund</v>
          </cell>
        </row>
        <row r="533">
          <cell r="B533" t="str">
            <v>02164</v>
          </cell>
          <cell r="C533" t="str">
            <v>Land Preservation Fund</v>
          </cell>
        </row>
        <row r="534">
          <cell r="B534" t="str">
            <v>02164</v>
          </cell>
          <cell r="C534" t="str">
            <v>Land Preservation Fund</v>
          </cell>
        </row>
        <row r="535">
          <cell r="B535" t="str">
            <v>02165</v>
          </cell>
          <cell r="C535" t="str">
            <v>DHCD Special Revenue Fund</v>
          </cell>
        </row>
        <row r="536">
          <cell r="B536" t="str">
            <v>02165</v>
          </cell>
          <cell r="C536" t="str">
            <v>DHCD Special Revenue Fund</v>
          </cell>
        </row>
        <row r="537">
          <cell r="B537" t="str">
            <v>02165</v>
          </cell>
          <cell r="C537" t="str">
            <v>DHCD Special Revenue Fund</v>
          </cell>
        </row>
        <row r="538">
          <cell r="B538" t="str">
            <v>02165</v>
          </cell>
          <cell r="C538" t="str">
            <v>DHCD Special Revenue Fund</v>
          </cell>
        </row>
        <row r="539">
          <cell r="B539" t="str">
            <v>02165</v>
          </cell>
          <cell r="C539" t="str">
            <v>DHCD Special Revenue Fund</v>
          </cell>
        </row>
        <row r="540">
          <cell r="B540" t="str">
            <v>02167</v>
          </cell>
          <cell r="C540" t="str">
            <v>Aerospace Engine Manufacturing</v>
          </cell>
        </row>
        <row r="541">
          <cell r="B541" t="str">
            <v>02167</v>
          </cell>
          <cell r="C541" t="str">
            <v>Aerospace Engine Manufacturing</v>
          </cell>
        </row>
        <row r="542">
          <cell r="B542" t="str">
            <v>02167</v>
          </cell>
          <cell r="C542" t="str">
            <v>Aerospace Engine Manufacturing</v>
          </cell>
        </row>
        <row r="543">
          <cell r="B543" t="str">
            <v>02167</v>
          </cell>
          <cell r="C543" t="str">
            <v>Aerospace Engine Manufacturing</v>
          </cell>
        </row>
        <row r="544">
          <cell r="B544" t="str">
            <v>02167</v>
          </cell>
          <cell r="C544" t="str">
            <v>Aerospace Engine Manufacturing</v>
          </cell>
        </row>
        <row r="545">
          <cell r="B545" t="str">
            <v>02169</v>
          </cell>
          <cell r="C545" t="str">
            <v>Capital Asset Procurement Fund</v>
          </cell>
        </row>
        <row r="546">
          <cell r="B546" t="str">
            <v>02169</v>
          </cell>
          <cell r="C546" t="str">
            <v>Capital Asset Procurement Fund</v>
          </cell>
        </row>
        <row r="547">
          <cell r="B547" t="str">
            <v>02169</v>
          </cell>
          <cell r="C547" t="str">
            <v>Capital Asset Procurement Fund</v>
          </cell>
        </row>
        <row r="548">
          <cell r="B548" t="str">
            <v>02169</v>
          </cell>
          <cell r="C548" t="str">
            <v>Capital Asset Procurement Fund</v>
          </cell>
        </row>
        <row r="549">
          <cell r="B549" t="str">
            <v>02169</v>
          </cell>
          <cell r="C549" t="str">
            <v>Capital Asset Procurement Fund</v>
          </cell>
        </row>
        <row r="550">
          <cell r="B550" t="str">
            <v>02170</v>
          </cell>
          <cell r="C550" t="str">
            <v>Onsite Sewage Indemnification</v>
          </cell>
        </row>
        <row r="551">
          <cell r="B551" t="str">
            <v>02170</v>
          </cell>
          <cell r="C551" t="str">
            <v>Onsite Sewage Indemnification</v>
          </cell>
        </row>
        <row r="552">
          <cell r="B552" t="str">
            <v>02170</v>
          </cell>
          <cell r="C552" t="str">
            <v>Onsite Sewage Indemnification</v>
          </cell>
        </row>
        <row r="553">
          <cell r="B553" t="str">
            <v>02170</v>
          </cell>
          <cell r="C553" t="str">
            <v>Onsite Sewage Indemnification</v>
          </cell>
        </row>
        <row r="554">
          <cell r="B554" t="str">
            <v>02170</v>
          </cell>
          <cell r="C554" t="str">
            <v>Onsite Sewage Indemnification</v>
          </cell>
        </row>
        <row r="555">
          <cell r="B555" t="str">
            <v>02171</v>
          </cell>
          <cell r="C555" t="str">
            <v>SCC Special Revenue Fund</v>
          </cell>
        </row>
        <row r="556">
          <cell r="B556" t="str">
            <v>02171</v>
          </cell>
          <cell r="C556" t="str">
            <v>SCC Special Revenue Fund</v>
          </cell>
        </row>
        <row r="557">
          <cell r="B557" t="str">
            <v>02171</v>
          </cell>
          <cell r="C557" t="str">
            <v>SCC Special Revenue Fund</v>
          </cell>
        </row>
        <row r="558">
          <cell r="B558" t="str">
            <v>02171</v>
          </cell>
          <cell r="C558" t="str">
            <v>SCC Special Revenue Fund</v>
          </cell>
        </row>
        <row r="559">
          <cell r="B559" t="str">
            <v>02171</v>
          </cell>
          <cell r="C559" t="str">
            <v>SCC Special Revenue Fund</v>
          </cell>
        </row>
        <row r="560">
          <cell r="B560" t="str">
            <v>02173</v>
          </cell>
          <cell r="C560" t="str">
            <v>SCC-Clerks Office Registration</v>
          </cell>
        </row>
        <row r="561">
          <cell r="B561" t="str">
            <v>02173</v>
          </cell>
          <cell r="C561" t="str">
            <v>SCC-Clerks Office Registration</v>
          </cell>
        </row>
        <row r="562">
          <cell r="B562" t="str">
            <v>02173</v>
          </cell>
          <cell r="C562" t="str">
            <v>SCC-Clerks Office Registration</v>
          </cell>
        </row>
        <row r="563">
          <cell r="B563" t="str">
            <v>02173</v>
          </cell>
          <cell r="C563" t="str">
            <v>SCC-Clerks Office Registration</v>
          </cell>
        </row>
        <row r="564">
          <cell r="B564" t="str">
            <v>02173</v>
          </cell>
          <cell r="C564" t="str">
            <v>SCC-Clerks Office Registration</v>
          </cell>
        </row>
        <row r="565">
          <cell r="B565" t="str">
            <v>02176</v>
          </cell>
          <cell r="C565" t="str">
            <v>VA Winegrowers' Productivity</v>
          </cell>
        </row>
        <row r="566">
          <cell r="B566" t="str">
            <v>02176</v>
          </cell>
          <cell r="C566" t="str">
            <v>VA Winegrowers' Productivity</v>
          </cell>
        </row>
        <row r="567">
          <cell r="B567" t="str">
            <v>02176</v>
          </cell>
          <cell r="C567" t="str">
            <v>VA Winegrowers' Productivity</v>
          </cell>
        </row>
        <row r="568">
          <cell r="B568" t="str">
            <v>02176</v>
          </cell>
          <cell r="C568" t="str">
            <v>VA Winegrowers' Productivity</v>
          </cell>
        </row>
        <row r="569">
          <cell r="B569" t="str">
            <v>02176</v>
          </cell>
          <cell r="C569" t="str">
            <v>VA Winegrowers' Productivity</v>
          </cell>
        </row>
        <row r="570">
          <cell r="B570" t="str">
            <v>02180</v>
          </cell>
          <cell r="C570" t="str">
            <v>Fire Programs Fund</v>
          </cell>
        </row>
        <row r="571">
          <cell r="B571" t="str">
            <v>02180</v>
          </cell>
          <cell r="C571" t="str">
            <v>Fire Programs Fund</v>
          </cell>
        </row>
        <row r="572">
          <cell r="B572" t="str">
            <v>02180</v>
          </cell>
          <cell r="C572" t="str">
            <v>Fire Programs Fund</v>
          </cell>
        </row>
        <row r="573">
          <cell r="B573" t="str">
            <v>02180</v>
          </cell>
          <cell r="C573" t="str">
            <v>Fire Programs Fund</v>
          </cell>
        </row>
        <row r="574">
          <cell r="B574" t="str">
            <v>02180</v>
          </cell>
          <cell r="C574" t="str">
            <v>Fire Programs Fund</v>
          </cell>
        </row>
        <row r="575">
          <cell r="B575" t="str">
            <v>02180</v>
          </cell>
          <cell r="C575" t="str">
            <v>Fire Programs Fund</v>
          </cell>
        </row>
        <row r="576">
          <cell r="B576" t="str">
            <v>02181</v>
          </cell>
          <cell r="C576" t="str">
            <v>DOLI Special Revenue Fund</v>
          </cell>
        </row>
        <row r="577">
          <cell r="B577" t="str">
            <v>02181</v>
          </cell>
          <cell r="C577" t="str">
            <v>DOLI Special Revenue Fund</v>
          </cell>
        </row>
        <row r="578">
          <cell r="B578" t="str">
            <v>02181</v>
          </cell>
          <cell r="C578" t="str">
            <v>DOLI Special Revenue Fund</v>
          </cell>
        </row>
        <row r="579">
          <cell r="B579" t="str">
            <v>02181</v>
          </cell>
          <cell r="C579" t="str">
            <v>DOLI Special Revenue Fund</v>
          </cell>
        </row>
        <row r="580">
          <cell r="B580" t="str">
            <v>02181</v>
          </cell>
          <cell r="C580" t="str">
            <v>DOLI Special Revenue Fund</v>
          </cell>
        </row>
        <row r="581">
          <cell r="B581" t="str">
            <v>02182</v>
          </cell>
          <cell r="C581" t="str">
            <v>VEC Special Revenue Fund</v>
          </cell>
        </row>
        <row r="582">
          <cell r="B582" t="str">
            <v>02182</v>
          </cell>
          <cell r="C582" t="str">
            <v>VEC Special Revenue Fund</v>
          </cell>
        </row>
        <row r="583">
          <cell r="B583" t="str">
            <v>02182</v>
          </cell>
          <cell r="C583" t="str">
            <v>VEC Special Revenue Fund</v>
          </cell>
        </row>
        <row r="584">
          <cell r="B584" t="str">
            <v>02182</v>
          </cell>
          <cell r="C584" t="str">
            <v>VEC Special Revenue Fund</v>
          </cell>
        </row>
        <row r="585">
          <cell r="B585" t="str">
            <v>02182</v>
          </cell>
          <cell r="C585" t="str">
            <v>VEC Special Revenue Fund</v>
          </cell>
        </row>
        <row r="586">
          <cell r="B586" t="str">
            <v>02183</v>
          </cell>
          <cell r="C586" t="str">
            <v>Permit Fees Fund</v>
          </cell>
        </row>
        <row r="587">
          <cell r="B587" t="str">
            <v>02183</v>
          </cell>
          <cell r="C587" t="str">
            <v>Permit Fees Fund</v>
          </cell>
        </row>
        <row r="588">
          <cell r="B588" t="str">
            <v>02183</v>
          </cell>
          <cell r="C588" t="str">
            <v>Permit Fees Fund</v>
          </cell>
        </row>
        <row r="589">
          <cell r="B589" t="str">
            <v>02183</v>
          </cell>
          <cell r="C589" t="str">
            <v>Permit Fees Fund</v>
          </cell>
        </row>
        <row r="590">
          <cell r="B590" t="str">
            <v>02183</v>
          </cell>
          <cell r="C590" t="str">
            <v>Permit Fees Fund</v>
          </cell>
        </row>
        <row r="591">
          <cell r="B591" t="str">
            <v>02187</v>
          </cell>
          <cell r="C591" t="str">
            <v>Aerospace Engine Manufacturing</v>
          </cell>
        </row>
        <row r="592">
          <cell r="B592" t="str">
            <v>02187</v>
          </cell>
          <cell r="C592" t="str">
            <v>Aerospace Engine Manufacturing</v>
          </cell>
        </row>
        <row r="593">
          <cell r="B593" t="str">
            <v>02187</v>
          </cell>
          <cell r="C593" t="str">
            <v>Aerospace Engine Manufacturing</v>
          </cell>
        </row>
        <row r="594">
          <cell r="B594" t="str">
            <v>02187</v>
          </cell>
          <cell r="C594" t="str">
            <v>Aerospace Engine Manufacturing</v>
          </cell>
        </row>
        <row r="595">
          <cell r="B595" t="str">
            <v>02187</v>
          </cell>
          <cell r="C595" t="str">
            <v>Aerospace Engine Manufacturing</v>
          </cell>
        </row>
        <row r="596">
          <cell r="B596" t="str">
            <v>02188</v>
          </cell>
          <cell r="C596" t="str">
            <v>Sec HHR Special Revenue Fund</v>
          </cell>
        </row>
        <row r="597">
          <cell r="B597" t="str">
            <v>02188</v>
          </cell>
          <cell r="C597" t="str">
            <v>Sec HHR Special Revenue Fund</v>
          </cell>
        </row>
        <row r="598">
          <cell r="B598" t="str">
            <v>02188</v>
          </cell>
          <cell r="C598" t="str">
            <v>Sec HHR Special Revenue Fund</v>
          </cell>
        </row>
        <row r="599">
          <cell r="B599" t="str">
            <v>02188</v>
          </cell>
          <cell r="C599" t="str">
            <v>Sec HHR Special Revenue Fund</v>
          </cell>
        </row>
        <row r="600">
          <cell r="B600" t="str">
            <v>02188</v>
          </cell>
          <cell r="C600" t="str">
            <v>Sec HHR Special Revenue Fund</v>
          </cell>
        </row>
        <row r="601">
          <cell r="B601" t="str">
            <v>02189</v>
          </cell>
          <cell r="C601" t="str">
            <v>Sec NR Special Revenue Fund</v>
          </cell>
        </row>
        <row r="602">
          <cell r="B602" t="str">
            <v>02189</v>
          </cell>
          <cell r="C602" t="str">
            <v>Sec NR Special Revenue Fund</v>
          </cell>
        </row>
        <row r="603">
          <cell r="B603" t="str">
            <v>02189</v>
          </cell>
          <cell r="C603" t="str">
            <v>Sec NR Special Revenue Fund</v>
          </cell>
        </row>
        <row r="604">
          <cell r="B604" t="str">
            <v>02189</v>
          </cell>
          <cell r="C604" t="str">
            <v>Sec NR Special Revenue Fund</v>
          </cell>
        </row>
        <row r="605">
          <cell r="B605" t="str">
            <v>02189</v>
          </cell>
          <cell r="C605" t="str">
            <v>Sec NR Special Revenue Fund</v>
          </cell>
        </row>
        <row r="606">
          <cell r="B606" t="str">
            <v>02190</v>
          </cell>
          <cell r="C606" t="str">
            <v>Inmate Culinary Arts Train Fd</v>
          </cell>
        </row>
        <row r="607">
          <cell r="B607" t="str">
            <v>02190</v>
          </cell>
          <cell r="C607" t="str">
            <v>Inmate Culinary Arts Train Fd</v>
          </cell>
        </row>
        <row r="608">
          <cell r="B608" t="str">
            <v>02190</v>
          </cell>
          <cell r="C608" t="str">
            <v>Inmate Culinary Arts Train Fd</v>
          </cell>
        </row>
        <row r="609">
          <cell r="B609" t="str">
            <v>02190</v>
          </cell>
          <cell r="C609" t="str">
            <v>Inmate Culinary Arts Train Fd</v>
          </cell>
        </row>
        <row r="610">
          <cell r="B610" t="str">
            <v>02190</v>
          </cell>
          <cell r="C610" t="str">
            <v>Inmate Culinary Arts Train Fd</v>
          </cell>
        </row>
        <row r="611">
          <cell r="B611" t="str">
            <v>02192</v>
          </cell>
          <cell r="C611" t="str">
            <v>Onsite Oprtn And Maintenance</v>
          </cell>
        </row>
        <row r="612">
          <cell r="B612" t="str">
            <v>02192</v>
          </cell>
          <cell r="C612" t="str">
            <v>Onsite Oprtn And Maintenance</v>
          </cell>
        </row>
        <row r="613">
          <cell r="B613" t="str">
            <v>02192</v>
          </cell>
          <cell r="C613" t="str">
            <v>Onsite Oprtn And Maintenance</v>
          </cell>
        </row>
        <row r="614">
          <cell r="B614" t="str">
            <v>02192</v>
          </cell>
          <cell r="C614" t="str">
            <v>Onsite Oprtn And Maintenance</v>
          </cell>
        </row>
        <row r="615">
          <cell r="B615" t="str">
            <v>02192</v>
          </cell>
          <cell r="C615" t="str">
            <v>Onsite Oprtn And Maintenance</v>
          </cell>
        </row>
        <row r="616">
          <cell r="B616" t="str">
            <v>02192</v>
          </cell>
          <cell r="C616" t="str">
            <v>Onsite Oprtn And Maintenance</v>
          </cell>
        </row>
        <row r="617">
          <cell r="B617" t="str">
            <v>02194</v>
          </cell>
          <cell r="C617" t="str">
            <v>DGS Special Revenue Fund</v>
          </cell>
        </row>
        <row r="618">
          <cell r="B618" t="str">
            <v>02194</v>
          </cell>
          <cell r="C618" t="str">
            <v>DGS Special Revenue Fund</v>
          </cell>
        </row>
        <row r="619">
          <cell r="B619" t="str">
            <v>02194</v>
          </cell>
          <cell r="C619" t="str">
            <v>DGS Special Revenue Fund</v>
          </cell>
        </row>
        <row r="620">
          <cell r="B620" t="str">
            <v>02194</v>
          </cell>
          <cell r="C620" t="str">
            <v>DGS Special Revenue Fund</v>
          </cell>
        </row>
        <row r="621">
          <cell r="B621" t="str">
            <v>02194</v>
          </cell>
          <cell r="C621" t="str">
            <v>DGS Special Revenue Fund</v>
          </cell>
        </row>
        <row r="622">
          <cell r="B622" t="str">
            <v>02195</v>
          </cell>
          <cell r="C622" t="str">
            <v>Dejarnette Lease Proceeds Fund</v>
          </cell>
        </row>
        <row r="623">
          <cell r="B623" t="str">
            <v>02195</v>
          </cell>
          <cell r="C623" t="str">
            <v>Dejarnette Lease Proceeds Fund</v>
          </cell>
        </row>
        <row r="624">
          <cell r="B624" t="str">
            <v>02195</v>
          </cell>
          <cell r="C624" t="str">
            <v>Dejarnette Lease Proceeds Fund</v>
          </cell>
        </row>
        <row r="625">
          <cell r="B625" t="str">
            <v>02195</v>
          </cell>
          <cell r="C625" t="str">
            <v>Dejarnette Lease Proceeds Fund</v>
          </cell>
        </row>
        <row r="626">
          <cell r="B626" t="str">
            <v>02195</v>
          </cell>
          <cell r="C626" t="str">
            <v>Dejarnette Lease Proceeds Fund</v>
          </cell>
        </row>
        <row r="627">
          <cell r="B627" t="str">
            <v>02197</v>
          </cell>
          <cell r="C627" t="str">
            <v>DOE/DAPE Special Revenue Fund</v>
          </cell>
        </row>
        <row r="628">
          <cell r="B628" t="str">
            <v>02197</v>
          </cell>
          <cell r="C628" t="str">
            <v>DOE/DAPE Special Revenue Fund</v>
          </cell>
        </row>
        <row r="629">
          <cell r="B629" t="str">
            <v>02197</v>
          </cell>
          <cell r="C629" t="str">
            <v>DOE/DAPE Special Revenue Fund</v>
          </cell>
        </row>
        <row r="630">
          <cell r="B630" t="str">
            <v>02197</v>
          </cell>
          <cell r="C630" t="str">
            <v>DOE/DAPE Special Revenue Fund</v>
          </cell>
        </row>
        <row r="631">
          <cell r="B631" t="str">
            <v>02197</v>
          </cell>
          <cell r="C631" t="str">
            <v>DOE/DAPE Special Revenue Fund</v>
          </cell>
        </row>
        <row r="632">
          <cell r="B632" t="str">
            <v>02199</v>
          </cell>
          <cell r="C632" t="str">
            <v>DCR Special Revenue Fund</v>
          </cell>
        </row>
        <row r="633">
          <cell r="B633" t="str">
            <v>02199</v>
          </cell>
          <cell r="C633" t="str">
            <v>DCR Special Revenue Fund</v>
          </cell>
        </row>
        <row r="634">
          <cell r="B634" t="str">
            <v>02199</v>
          </cell>
          <cell r="C634" t="str">
            <v>DCR Special Revenue Fund</v>
          </cell>
        </row>
        <row r="635">
          <cell r="B635" t="str">
            <v>02199</v>
          </cell>
          <cell r="C635" t="str">
            <v>DCR Special Revenue Fund</v>
          </cell>
        </row>
        <row r="636">
          <cell r="B636" t="str">
            <v>02199</v>
          </cell>
          <cell r="C636" t="str">
            <v>DCR Special Revenue Fund</v>
          </cell>
        </row>
        <row r="637">
          <cell r="B637" t="str">
            <v>02200</v>
          </cell>
          <cell r="C637" t="str">
            <v>Concealed Weapons Program</v>
          </cell>
        </row>
        <row r="638">
          <cell r="B638" t="str">
            <v>02200</v>
          </cell>
          <cell r="C638" t="str">
            <v>Concealed Weapons Program</v>
          </cell>
        </row>
        <row r="639">
          <cell r="B639" t="str">
            <v>02200</v>
          </cell>
          <cell r="C639" t="str">
            <v>Concealed Weapons Program</v>
          </cell>
        </row>
        <row r="640">
          <cell r="B640" t="str">
            <v>02200</v>
          </cell>
          <cell r="C640" t="str">
            <v>Concealed Weapons Program</v>
          </cell>
        </row>
        <row r="641">
          <cell r="B641" t="str">
            <v>02200</v>
          </cell>
          <cell r="C641" t="str">
            <v>Concealed Weapons Program</v>
          </cell>
        </row>
        <row r="642">
          <cell r="B642" t="str">
            <v>02201</v>
          </cell>
          <cell r="C642" t="str">
            <v>DOE/COO Special Revenue Fund</v>
          </cell>
        </row>
        <row r="643">
          <cell r="B643" t="str">
            <v>02201</v>
          </cell>
          <cell r="C643" t="str">
            <v>DOE/COO Special Revenue Fund</v>
          </cell>
        </row>
        <row r="644">
          <cell r="B644" t="str">
            <v>02201</v>
          </cell>
          <cell r="C644" t="str">
            <v>DOE/COO Special Revenue Fund</v>
          </cell>
        </row>
        <row r="645">
          <cell r="B645" t="str">
            <v>02201</v>
          </cell>
          <cell r="C645" t="str">
            <v>DOE/COO Special Revenue Fund</v>
          </cell>
        </row>
        <row r="646">
          <cell r="B646" t="str">
            <v>02201</v>
          </cell>
          <cell r="C646" t="str">
            <v>DOE/COO Special Revenue Fund</v>
          </cell>
        </row>
        <row r="647">
          <cell r="B647" t="str">
            <v>02202</v>
          </cell>
          <cell r="C647" t="str">
            <v>LVA Special Revenue Fund</v>
          </cell>
        </row>
        <row r="648">
          <cell r="B648" t="str">
            <v>02202</v>
          </cell>
          <cell r="C648" t="str">
            <v>LVA Special Revenue Fund</v>
          </cell>
        </row>
        <row r="649">
          <cell r="B649" t="str">
            <v>02202</v>
          </cell>
          <cell r="C649" t="str">
            <v>LVA Special Revenue Fund</v>
          </cell>
        </row>
        <row r="650">
          <cell r="B650" t="str">
            <v>02202</v>
          </cell>
          <cell r="C650" t="str">
            <v>LVA Special Revenue Fund</v>
          </cell>
        </row>
        <row r="651">
          <cell r="B651" t="str">
            <v>02202</v>
          </cell>
          <cell r="C651" t="str">
            <v>LVA Special Revenue Fund</v>
          </cell>
        </row>
        <row r="652">
          <cell r="B652" t="str">
            <v>02203</v>
          </cell>
          <cell r="C652" t="str">
            <v>WWRC Special Revenue Fund</v>
          </cell>
        </row>
        <row r="653">
          <cell r="B653" t="str">
            <v>02203</v>
          </cell>
          <cell r="C653" t="str">
            <v>WWRC Special Revenue Fund</v>
          </cell>
        </row>
        <row r="654">
          <cell r="B654" t="str">
            <v>02203</v>
          </cell>
          <cell r="C654" t="str">
            <v>WWRC Special Revenue Fund</v>
          </cell>
        </row>
        <row r="655">
          <cell r="B655" t="str">
            <v>02203</v>
          </cell>
          <cell r="C655" t="str">
            <v>WWRC Special Revenue Fund</v>
          </cell>
        </row>
        <row r="656">
          <cell r="B656" t="str">
            <v>02203</v>
          </cell>
          <cell r="C656" t="str">
            <v>WWRC Special Revenue Fund</v>
          </cell>
        </row>
        <row r="657">
          <cell r="B657" t="str">
            <v>02204</v>
          </cell>
          <cell r="C657" t="str">
            <v>Virginia Breeders Fund</v>
          </cell>
        </row>
        <row r="658">
          <cell r="B658" t="str">
            <v>02204</v>
          </cell>
          <cell r="C658" t="str">
            <v>Virginia Breeders Fund</v>
          </cell>
        </row>
        <row r="659">
          <cell r="B659" t="str">
            <v>02204</v>
          </cell>
          <cell r="C659" t="str">
            <v>Virginia Breeders Fund</v>
          </cell>
        </row>
        <row r="660">
          <cell r="B660" t="str">
            <v>02204</v>
          </cell>
          <cell r="C660" t="str">
            <v>Virginia Breeders Fund</v>
          </cell>
        </row>
        <row r="661">
          <cell r="B661" t="str">
            <v>02204</v>
          </cell>
          <cell r="C661" t="str">
            <v>Virginia Breeders Fund</v>
          </cell>
        </row>
        <row r="662">
          <cell r="B662" t="str">
            <v>02204</v>
          </cell>
          <cell r="C662" t="str">
            <v>Virginia Breeders Fund</v>
          </cell>
        </row>
        <row r="663">
          <cell r="B663" t="str">
            <v>02205</v>
          </cell>
          <cell r="C663" t="str">
            <v>SCC Administrative Clearing</v>
          </cell>
        </row>
        <row r="664">
          <cell r="B664" t="str">
            <v>02205</v>
          </cell>
          <cell r="C664" t="str">
            <v>SCC Administrative Clearing</v>
          </cell>
        </row>
        <row r="665">
          <cell r="B665" t="str">
            <v>02205</v>
          </cell>
          <cell r="C665" t="str">
            <v>SCC Administrative Clearing</v>
          </cell>
        </row>
        <row r="666">
          <cell r="B666" t="str">
            <v>02205</v>
          </cell>
          <cell r="C666" t="str">
            <v>SCC Administrative Clearing</v>
          </cell>
        </row>
        <row r="667">
          <cell r="B667" t="str">
            <v>02205</v>
          </cell>
          <cell r="C667" t="str">
            <v>SCC Administrative Clearing</v>
          </cell>
        </row>
        <row r="668">
          <cell r="B668" t="str">
            <v>02206</v>
          </cell>
          <cell r="C668" t="str">
            <v>VCBA Prvt Colleg Financing Fee</v>
          </cell>
        </row>
        <row r="669">
          <cell r="B669" t="str">
            <v>02206</v>
          </cell>
          <cell r="C669" t="str">
            <v>VCBA Prvt Colleg Financing Fee</v>
          </cell>
        </row>
        <row r="670">
          <cell r="B670" t="str">
            <v>02206</v>
          </cell>
          <cell r="C670" t="str">
            <v>VCBA Prvt Colleg Financing Fee</v>
          </cell>
        </row>
        <row r="671">
          <cell r="B671" t="str">
            <v>02206</v>
          </cell>
          <cell r="C671" t="str">
            <v>VCBA Prvt Colleg Financing Fee</v>
          </cell>
        </row>
        <row r="672">
          <cell r="B672" t="str">
            <v>02206</v>
          </cell>
          <cell r="C672" t="str">
            <v>VCBA Prvt Colleg Financing Fee</v>
          </cell>
        </row>
        <row r="673">
          <cell r="B673" t="str">
            <v>02207</v>
          </cell>
          <cell r="C673" t="str">
            <v>Medicaid Intrgvrnmntl Transfer</v>
          </cell>
        </row>
        <row r="674">
          <cell r="B674" t="str">
            <v>02207</v>
          </cell>
          <cell r="C674" t="str">
            <v>Medicaid Intrgvrnmntl Transfer</v>
          </cell>
        </row>
        <row r="675">
          <cell r="B675" t="str">
            <v>02207</v>
          </cell>
          <cell r="C675" t="str">
            <v>Medicaid Intrgvrnmntl Transfer</v>
          </cell>
        </row>
        <row r="676">
          <cell r="B676" t="str">
            <v>02207</v>
          </cell>
          <cell r="C676" t="str">
            <v>Medicaid Intrgvrnmntl Transfer</v>
          </cell>
        </row>
        <row r="677">
          <cell r="B677" t="str">
            <v>02207</v>
          </cell>
          <cell r="C677" t="str">
            <v>Medicaid Intrgvrnmntl Transfer</v>
          </cell>
        </row>
        <row r="678">
          <cell r="B678" t="str">
            <v>02210</v>
          </cell>
          <cell r="C678" t="str">
            <v>Asset Forfeiture And Seizure</v>
          </cell>
        </row>
        <row r="679">
          <cell r="B679" t="str">
            <v>02210</v>
          </cell>
          <cell r="C679" t="str">
            <v>Asset Forfeiture And Seizure</v>
          </cell>
        </row>
        <row r="680">
          <cell r="B680" t="str">
            <v>02210</v>
          </cell>
          <cell r="C680" t="str">
            <v>Asset Forfeiture And Seizure</v>
          </cell>
        </row>
        <row r="681">
          <cell r="B681" t="str">
            <v>02210</v>
          </cell>
          <cell r="C681" t="str">
            <v>Asset Forfeiture And Seizure</v>
          </cell>
        </row>
        <row r="682">
          <cell r="B682" t="str">
            <v>02210</v>
          </cell>
          <cell r="C682" t="str">
            <v>Asset Forfeiture And Seizure</v>
          </cell>
        </row>
        <row r="683">
          <cell r="B683" t="str">
            <v>02211</v>
          </cell>
          <cell r="C683" t="str">
            <v>State Police Sales Mtr Vehicle</v>
          </cell>
        </row>
        <row r="684">
          <cell r="B684" t="str">
            <v>02211</v>
          </cell>
          <cell r="C684" t="str">
            <v>State Police Sales Mtr Vehicle</v>
          </cell>
        </row>
        <row r="685">
          <cell r="B685" t="str">
            <v>02211</v>
          </cell>
          <cell r="C685" t="str">
            <v>State Police Sales Mtr Vehicle</v>
          </cell>
        </row>
        <row r="686">
          <cell r="B686" t="str">
            <v>02211</v>
          </cell>
          <cell r="C686" t="str">
            <v>State Police Sales Mtr Vehicle</v>
          </cell>
        </row>
        <row r="687">
          <cell r="B687" t="str">
            <v>02211</v>
          </cell>
          <cell r="C687" t="str">
            <v>State Police Sales Mtr Vehicle</v>
          </cell>
        </row>
        <row r="688">
          <cell r="B688" t="str">
            <v>02215</v>
          </cell>
          <cell r="C688" t="str">
            <v>UMW Special Revenue Fund</v>
          </cell>
        </row>
        <row r="689">
          <cell r="B689" t="str">
            <v>02215</v>
          </cell>
          <cell r="C689" t="str">
            <v>UMW Special Revenue Fund</v>
          </cell>
        </row>
        <row r="690">
          <cell r="B690" t="str">
            <v>02215</v>
          </cell>
          <cell r="C690" t="str">
            <v>UMW Special Revenue Fund</v>
          </cell>
        </row>
        <row r="691">
          <cell r="B691" t="str">
            <v>02215</v>
          </cell>
          <cell r="C691" t="str">
            <v>UMW Special Revenue Fund</v>
          </cell>
        </row>
        <row r="692">
          <cell r="B692" t="str">
            <v>02215</v>
          </cell>
          <cell r="C692" t="str">
            <v>UMW Special Revenue Fund</v>
          </cell>
        </row>
        <row r="693">
          <cell r="B693" t="str">
            <v>02218</v>
          </cell>
          <cell r="C693" t="str">
            <v>VSDB Special Revenue Fund</v>
          </cell>
        </row>
        <row r="694">
          <cell r="B694" t="str">
            <v>02218</v>
          </cell>
          <cell r="C694" t="str">
            <v>VSDB Special Revenue Fund</v>
          </cell>
        </row>
        <row r="695">
          <cell r="B695" t="str">
            <v>02218</v>
          </cell>
          <cell r="C695" t="str">
            <v>VSDB Special Revenue Fund</v>
          </cell>
        </row>
        <row r="696">
          <cell r="B696" t="str">
            <v>02218</v>
          </cell>
          <cell r="C696" t="str">
            <v>VSDB Special Revenue Fund</v>
          </cell>
        </row>
        <row r="697">
          <cell r="B697" t="str">
            <v>02218</v>
          </cell>
          <cell r="C697" t="str">
            <v>VSDB Special Revenue Fund</v>
          </cell>
        </row>
        <row r="698">
          <cell r="B698" t="str">
            <v>02220</v>
          </cell>
          <cell r="C698" t="str">
            <v>DOJ Equitable Sharing</v>
          </cell>
        </row>
        <row r="699">
          <cell r="B699" t="str">
            <v>02220</v>
          </cell>
          <cell r="C699" t="str">
            <v>DOJ Equitable Sharing</v>
          </cell>
        </row>
        <row r="700">
          <cell r="B700" t="str">
            <v>02220</v>
          </cell>
          <cell r="C700" t="str">
            <v>DOJ Equitable Sharing</v>
          </cell>
        </row>
        <row r="701">
          <cell r="B701" t="str">
            <v>02220</v>
          </cell>
          <cell r="C701" t="str">
            <v>DOJ Equitable Sharing</v>
          </cell>
        </row>
        <row r="702">
          <cell r="B702" t="str">
            <v>02220</v>
          </cell>
          <cell r="C702" t="str">
            <v>DOJ Equitable Sharing</v>
          </cell>
        </row>
        <row r="703">
          <cell r="B703" t="str">
            <v>02220</v>
          </cell>
          <cell r="C703" t="str">
            <v>DOJ Equitable Sharing</v>
          </cell>
        </row>
        <row r="704">
          <cell r="B704" t="str">
            <v>02222</v>
          </cell>
          <cell r="C704" t="str">
            <v>DPOR Special Revenue Fund</v>
          </cell>
        </row>
        <row r="705">
          <cell r="B705" t="str">
            <v>02222</v>
          </cell>
          <cell r="C705" t="str">
            <v>DPOR Special Revenue Fund</v>
          </cell>
        </row>
        <row r="706">
          <cell r="B706" t="str">
            <v>02222</v>
          </cell>
          <cell r="C706" t="str">
            <v>DPOR Special Revenue Fund</v>
          </cell>
        </row>
        <row r="707">
          <cell r="B707" t="str">
            <v>02222</v>
          </cell>
          <cell r="C707" t="str">
            <v>DPOR Special Revenue Fund</v>
          </cell>
        </row>
        <row r="708">
          <cell r="B708" t="str">
            <v>02222</v>
          </cell>
          <cell r="C708" t="str">
            <v>DPOR Special Revenue Fund</v>
          </cell>
        </row>
        <row r="709">
          <cell r="B709" t="str">
            <v>02230</v>
          </cell>
          <cell r="C709" t="str">
            <v>Motor Vehicle Rental Tax Undst</v>
          </cell>
        </row>
        <row r="710">
          <cell r="B710" t="str">
            <v>02230</v>
          </cell>
          <cell r="C710" t="str">
            <v>Motor Vehicle Rental Tax Undst</v>
          </cell>
        </row>
        <row r="711">
          <cell r="B711" t="str">
            <v>02230</v>
          </cell>
          <cell r="C711" t="str">
            <v>Motor Vehicle Rental Tax Undst</v>
          </cell>
        </row>
        <row r="712">
          <cell r="B712" t="str">
            <v>02230</v>
          </cell>
          <cell r="C712" t="str">
            <v>Motor Vehicle Rental Tax Undst</v>
          </cell>
        </row>
        <row r="713">
          <cell r="B713" t="str">
            <v>02230</v>
          </cell>
          <cell r="C713" t="str">
            <v>Motor Vehicle Rental Tax Undst</v>
          </cell>
        </row>
        <row r="714">
          <cell r="B714" t="str">
            <v>02231</v>
          </cell>
          <cell r="C714" t="str">
            <v>Pub Oyster Rocks Replenishment</v>
          </cell>
        </row>
        <row r="715">
          <cell r="B715" t="str">
            <v>02231</v>
          </cell>
          <cell r="C715" t="str">
            <v>Pub Oyster Rocks Replenishment</v>
          </cell>
        </row>
        <row r="716">
          <cell r="B716" t="str">
            <v>02231</v>
          </cell>
          <cell r="C716" t="str">
            <v>Pub Oyster Rocks Replenishment</v>
          </cell>
        </row>
        <row r="717">
          <cell r="B717" t="str">
            <v>02231</v>
          </cell>
          <cell r="C717" t="str">
            <v>Pub Oyster Rocks Replenishment</v>
          </cell>
        </row>
        <row r="718">
          <cell r="B718" t="str">
            <v>02231</v>
          </cell>
          <cell r="C718" t="str">
            <v>Pub Oyster Rocks Replenishment</v>
          </cell>
        </row>
        <row r="719">
          <cell r="B719" t="str">
            <v>02233</v>
          </cell>
          <cell r="C719" t="str">
            <v>VBBE Special Revenue Fund</v>
          </cell>
        </row>
        <row r="720">
          <cell r="B720" t="str">
            <v>02233</v>
          </cell>
          <cell r="C720" t="str">
            <v>VBBE Special Revenue Fund</v>
          </cell>
        </row>
        <row r="721">
          <cell r="B721" t="str">
            <v>02233</v>
          </cell>
          <cell r="C721" t="str">
            <v>VBBE Special Revenue Fund</v>
          </cell>
        </row>
        <row r="722">
          <cell r="B722" t="str">
            <v>02233</v>
          </cell>
          <cell r="C722" t="str">
            <v>VBBE Special Revenue Fund</v>
          </cell>
        </row>
        <row r="723">
          <cell r="B723" t="str">
            <v>02233</v>
          </cell>
          <cell r="C723" t="str">
            <v>VBBE Special Revenue Fund</v>
          </cell>
        </row>
        <row r="724">
          <cell r="B724" t="str">
            <v>02233</v>
          </cell>
          <cell r="C724" t="str">
            <v>VBBE Special Revenue Fund</v>
          </cell>
        </row>
        <row r="725">
          <cell r="B725" t="str">
            <v>02235</v>
          </cell>
          <cell r="C725" t="str">
            <v>Breast &amp; Cervical Cancer P&amp;T</v>
          </cell>
        </row>
        <row r="726">
          <cell r="B726" t="str">
            <v>02235</v>
          </cell>
          <cell r="C726" t="str">
            <v>Breast &amp; Cervical Cancer P&amp;T</v>
          </cell>
        </row>
        <row r="727">
          <cell r="B727" t="str">
            <v>02235</v>
          </cell>
          <cell r="C727" t="str">
            <v>Breast &amp; Cervical Cancer P&amp;T</v>
          </cell>
        </row>
        <row r="728">
          <cell r="B728" t="str">
            <v>02235</v>
          </cell>
          <cell r="C728" t="str">
            <v>Breast &amp; Cervical Cancer P&amp;T</v>
          </cell>
        </row>
        <row r="729">
          <cell r="B729" t="str">
            <v>02235</v>
          </cell>
          <cell r="C729" t="str">
            <v>Breast &amp; Cervical Cancer P&amp;T</v>
          </cell>
        </row>
        <row r="730">
          <cell r="B730" t="str">
            <v>02235</v>
          </cell>
          <cell r="C730" t="str">
            <v>Breast &amp; Cervical Cancer P&amp;T</v>
          </cell>
        </row>
        <row r="731">
          <cell r="B731" t="str">
            <v>02238</v>
          </cell>
          <cell r="C731" t="str">
            <v>VMFA Special Revenue Fund</v>
          </cell>
        </row>
        <row r="732">
          <cell r="B732" t="str">
            <v>02238</v>
          </cell>
          <cell r="C732" t="str">
            <v>VMFA Special Revenue Fund</v>
          </cell>
        </row>
        <row r="733">
          <cell r="B733" t="str">
            <v>02238</v>
          </cell>
          <cell r="C733" t="str">
            <v>VMFA Special Revenue Fund</v>
          </cell>
        </row>
        <row r="734">
          <cell r="B734" t="str">
            <v>02238</v>
          </cell>
          <cell r="C734" t="str">
            <v>VMFA Special Revenue Fund</v>
          </cell>
        </row>
        <row r="735">
          <cell r="B735" t="str">
            <v>02238</v>
          </cell>
          <cell r="C735" t="str">
            <v>VMFA Special Revenue Fund</v>
          </cell>
        </row>
        <row r="736">
          <cell r="B736" t="str">
            <v>02239</v>
          </cell>
          <cell r="C736" t="str">
            <v>FCM Special Revenue Fund</v>
          </cell>
        </row>
        <row r="737">
          <cell r="B737" t="str">
            <v>02239</v>
          </cell>
          <cell r="C737" t="str">
            <v>FCM Special Revenue Fund</v>
          </cell>
        </row>
        <row r="738">
          <cell r="B738" t="str">
            <v>02239</v>
          </cell>
          <cell r="C738" t="str">
            <v>FCM Special Revenue Fund</v>
          </cell>
        </row>
        <row r="739">
          <cell r="B739" t="str">
            <v>02239</v>
          </cell>
          <cell r="C739" t="str">
            <v>FCM Special Revenue Fund</v>
          </cell>
        </row>
        <row r="740">
          <cell r="B740" t="str">
            <v>02239</v>
          </cell>
          <cell r="C740" t="str">
            <v>FCM Special Revenue Fund</v>
          </cell>
        </row>
        <row r="741">
          <cell r="B741" t="str">
            <v>02240</v>
          </cell>
          <cell r="C741" t="str">
            <v>Virginia Disaster Response</v>
          </cell>
        </row>
        <row r="742">
          <cell r="B742" t="str">
            <v>02240</v>
          </cell>
          <cell r="C742" t="str">
            <v>Virginia Disaster Response</v>
          </cell>
        </row>
        <row r="743">
          <cell r="B743" t="str">
            <v>02240</v>
          </cell>
          <cell r="C743" t="str">
            <v>Virginia Disaster Response</v>
          </cell>
        </row>
        <row r="744">
          <cell r="B744" t="str">
            <v>02240</v>
          </cell>
          <cell r="C744" t="str">
            <v>Virginia Disaster Response</v>
          </cell>
        </row>
        <row r="745">
          <cell r="B745" t="str">
            <v>02240</v>
          </cell>
          <cell r="C745" t="str">
            <v>Virginia Disaster Response</v>
          </cell>
        </row>
        <row r="746">
          <cell r="B746" t="str">
            <v>02245</v>
          </cell>
          <cell r="C746" t="str">
            <v>SCHEV Special Revenue Fund</v>
          </cell>
        </row>
        <row r="747">
          <cell r="B747" t="str">
            <v>02245</v>
          </cell>
          <cell r="C747" t="str">
            <v>SCHEV Special Revenue Fund</v>
          </cell>
        </row>
        <row r="748">
          <cell r="B748" t="str">
            <v>02245</v>
          </cell>
          <cell r="C748" t="str">
            <v>SCHEV Special Revenue Fund</v>
          </cell>
        </row>
        <row r="749">
          <cell r="B749" t="str">
            <v>02245</v>
          </cell>
          <cell r="C749" t="str">
            <v>SCHEV Special Revenue Fund</v>
          </cell>
        </row>
        <row r="750">
          <cell r="B750" t="str">
            <v>02245</v>
          </cell>
          <cell r="C750" t="str">
            <v>SCHEV Special Revenue Fund</v>
          </cell>
        </row>
        <row r="751">
          <cell r="B751" t="str">
            <v>02250</v>
          </cell>
          <cell r="C751" t="str">
            <v>Community Policing Fund</v>
          </cell>
        </row>
        <row r="752">
          <cell r="B752" t="str">
            <v>02250</v>
          </cell>
          <cell r="C752" t="str">
            <v>Community Policing Fund</v>
          </cell>
        </row>
        <row r="753">
          <cell r="B753" t="str">
            <v>02250</v>
          </cell>
          <cell r="C753" t="str">
            <v>Community Policing Fund</v>
          </cell>
        </row>
        <row r="754">
          <cell r="B754" t="str">
            <v>02250</v>
          </cell>
          <cell r="C754" t="str">
            <v>Community Policing Fund</v>
          </cell>
        </row>
        <row r="755">
          <cell r="B755" t="str">
            <v>02250</v>
          </cell>
          <cell r="C755" t="str">
            <v>Community Policing Fund</v>
          </cell>
        </row>
        <row r="756">
          <cell r="B756" t="str">
            <v>02251</v>
          </cell>
          <cell r="C756" t="str">
            <v>HEAT 0225</v>
          </cell>
        </row>
        <row r="757">
          <cell r="B757" t="str">
            <v>02251</v>
          </cell>
          <cell r="C757" t="str">
            <v>HEAT 0225</v>
          </cell>
        </row>
        <row r="758">
          <cell r="B758" t="str">
            <v>02251</v>
          </cell>
          <cell r="C758" t="str">
            <v>HEAT 0225</v>
          </cell>
        </row>
        <row r="759">
          <cell r="B759" t="str">
            <v>02251</v>
          </cell>
          <cell r="C759" t="str">
            <v>HEAT 0225</v>
          </cell>
        </row>
        <row r="760">
          <cell r="B760" t="str">
            <v>02251</v>
          </cell>
          <cell r="C760" t="str">
            <v>HEAT 0225</v>
          </cell>
        </row>
        <row r="761">
          <cell r="B761" t="str">
            <v>02260</v>
          </cell>
          <cell r="C761" t="str">
            <v>Child Restraint Device Pnlties</v>
          </cell>
        </row>
        <row r="762">
          <cell r="B762" t="str">
            <v>02260</v>
          </cell>
          <cell r="C762" t="str">
            <v>Child Restraint Device Pnlties</v>
          </cell>
        </row>
        <row r="763">
          <cell r="B763" t="str">
            <v>02260</v>
          </cell>
          <cell r="C763" t="str">
            <v>Child Restraint Device Pnlties</v>
          </cell>
        </row>
        <row r="764">
          <cell r="B764" t="str">
            <v>02260</v>
          </cell>
          <cell r="C764" t="str">
            <v>Child Restraint Device Pnlties</v>
          </cell>
        </row>
        <row r="765">
          <cell r="B765" t="str">
            <v>02260</v>
          </cell>
          <cell r="C765" t="str">
            <v>Child Restraint Device Pnlties</v>
          </cell>
        </row>
        <row r="766">
          <cell r="B766" t="str">
            <v>02261</v>
          </cell>
          <cell r="C766" t="str">
            <v>Wash Bldg Reno &amp; Litigation</v>
          </cell>
        </row>
        <row r="767">
          <cell r="B767" t="str">
            <v>02261</v>
          </cell>
          <cell r="C767" t="str">
            <v>Wash Bldg Reno &amp; Litigation</v>
          </cell>
        </row>
        <row r="768">
          <cell r="B768" t="str">
            <v>02261</v>
          </cell>
          <cell r="C768" t="str">
            <v>Wash Bldg Reno &amp; Litigation</v>
          </cell>
        </row>
        <row r="769">
          <cell r="B769" t="str">
            <v>02261</v>
          </cell>
          <cell r="C769" t="str">
            <v>Wash Bldg Reno &amp; Litigation</v>
          </cell>
        </row>
        <row r="770">
          <cell r="B770" t="str">
            <v>02261</v>
          </cell>
          <cell r="C770" t="str">
            <v>Wash Bldg Reno &amp; Litigation</v>
          </cell>
        </row>
        <row r="771">
          <cell r="B771" t="str">
            <v>02262</v>
          </cell>
          <cell r="C771" t="str">
            <v>DARS Special Revenue Fund</v>
          </cell>
        </row>
        <row r="772">
          <cell r="B772" t="str">
            <v>02262</v>
          </cell>
          <cell r="C772" t="str">
            <v>DARS Special Revenue Fund</v>
          </cell>
        </row>
        <row r="773">
          <cell r="B773" t="str">
            <v>02262</v>
          </cell>
          <cell r="C773" t="str">
            <v>DARS Special Revenue Fund</v>
          </cell>
        </row>
        <row r="774">
          <cell r="B774" t="str">
            <v>02262</v>
          </cell>
          <cell r="C774" t="str">
            <v>DARS Special Revenue Fund</v>
          </cell>
        </row>
        <row r="775">
          <cell r="B775" t="str">
            <v>02262</v>
          </cell>
          <cell r="C775" t="str">
            <v>DARS Special Revenue Fund</v>
          </cell>
        </row>
        <row r="776">
          <cell r="B776" t="str">
            <v>02263</v>
          </cell>
          <cell r="C776" t="str">
            <v>VRCBVI Special Revenue Fund</v>
          </cell>
        </row>
        <row r="777">
          <cell r="B777" t="str">
            <v>02263</v>
          </cell>
          <cell r="C777" t="str">
            <v>VRCBVI Special Revenue Fund</v>
          </cell>
        </row>
        <row r="778">
          <cell r="B778" t="str">
            <v>02263</v>
          </cell>
          <cell r="C778" t="str">
            <v>VRCBVI Special Revenue Fund</v>
          </cell>
        </row>
        <row r="779">
          <cell r="B779" t="str">
            <v>02263</v>
          </cell>
          <cell r="C779" t="str">
            <v>VRCBVI Special Revenue Fund</v>
          </cell>
        </row>
        <row r="780">
          <cell r="B780" t="str">
            <v>02263</v>
          </cell>
          <cell r="C780" t="str">
            <v>VRCBVI Special Revenue Fund</v>
          </cell>
        </row>
        <row r="781">
          <cell r="B781" t="str">
            <v>02264</v>
          </cell>
          <cell r="C781" t="str">
            <v>Waste Kitchen Grease Fund</v>
          </cell>
        </row>
        <row r="782">
          <cell r="B782" t="str">
            <v>02264</v>
          </cell>
          <cell r="C782" t="str">
            <v>Waste Kitchen Grease Fund</v>
          </cell>
        </row>
        <row r="783">
          <cell r="B783" t="str">
            <v>02264</v>
          </cell>
          <cell r="C783" t="str">
            <v>Waste Kitchen Grease Fund</v>
          </cell>
        </row>
        <row r="784">
          <cell r="B784" t="str">
            <v>02264</v>
          </cell>
          <cell r="C784" t="str">
            <v>Waste Kitchen Grease Fund</v>
          </cell>
        </row>
        <row r="785">
          <cell r="B785" t="str">
            <v>02264</v>
          </cell>
          <cell r="C785" t="str">
            <v>Waste Kitchen Grease Fund</v>
          </cell>
        </row>
        <row r="786">
          <cell r="B786" t="str">
            <v>02264</v>
          </cell>
          <cell r="C786" t="str">
            <v>Waste Kitchen Grease Fund</v>
          </cell>
        </row>
        <row r="787">
          <cell r="B787" t="str">
            <v>02270</v>
          </cell>
          <cell r="C787" t="str">
            <v>Sex Offender Registry Fund</v>
          </cell>
        </row>
        <row r="788">
          <cell r="B788" t="str">
            <v>02270</v>
          </cell>
          <cell r="C788" t="str">
            <v>Sex Offender Registry Fund</v>
          </cell>
        </row>
        <row r="789">
          <cell r="B789" t="str">
            <v>02270</v>
          </cell>
          <cell r="C789" t="str">
            <v>Sex Offender Registry Fund</v>
          </cell>
        </row>
        <row r="790">
          <cell r="B790" t="str">
            <v>02270</v>
          </cell>
          <cell r="C790" t="str">
            <v>Sex Offender Registry Fund</v>
          </cell>
        </row>
        <row r="791">
          <cell r="B791" t="str">
            <v>02270</v>
          </cell>
          <cell r="C791" t="str">
            <v>Sex Offender Registry Fund</v>
          </cell>
        </row>
        <row r="792">
          <cell r="B792" t="str">
            <v>02271</v>
          </cell>
          <cell r="C792" t="str">
            <v>Human Resource Service Ctr Fd</v>
          </cell>
        </row>
        <row r="793">
          <cell r="B793" t="str">
            <v>02271</v>
          </cell>
          <cell r="C793" t="str">
            <v>Human Resource Service Ctr Fd</v>
          </cell>
        </row>
        <row r="794">
          <cell r="B794" t="str">
            <v>02271</v>
          </cell>
          <cell r="C794" t="str">
            <v>Human Resource Service Ctr Fd</v>
          </cell>
        </row>
        <row r="795">
          <cell r="B795" t="str">
            <v>02271</v>
          </cell>
          <cell r="C795" t="str">
            <v>Human Resource Service Ctr Fd</v>
          </cell>
        </row>
        <row r="796">
          <cell r="B796" t="str">
            <v>02271</v>
          </cell>
          <cell r="C796" t="str">
            <v>Human Resource Service Ctr Fd</v>
          </cell>
        </row>
        <row r="797">
          <cell r="B797" t="str">
            <v>02280</v>
          </cell>
          <cell r="C797" t="str">
            <v>State Racing Operations Fund</v>
          </cell>
        </row>
        <row r="798">
          <cell r="B798" t="str">
            <v>02280</v>
          </cell>
          <cell r="C798" t="str">
            <v>State Racing Operations Fund</v>
          </cell>
        </row>
        <row r="799">
          <cell r="B799" t="str">
            <v>02280</v>
          </cell>
          <cell r="C799" t="str">
            <v>State Racing Operations Fund</v>
          </cell>
        </row>
        <row r="800">
          <cell r="B800" t="str">
            <v>02280</v>
          </cell>
          <cell r="C800" t="str">
            <v>State Racing Operations Fund</v>
          </cell>
        </row>
        <row r="801">
          <cell r="B801" t="str">
            <v>02280</v>
          </cell>
          <cell r="C801" t="str">
            <v>State Racing Operations Fund</v>
          </cell>
        </row>
        <row r="802">
          <cell r="B802" t="str">
            <v>02280</v>
          </cell>
          <cell r="C802" t="str">
            <v>State Racing Operations Fund</v>
          </cell>
        </row>
        <row r="803">
          <cell r="B803" t="str">
            <v>02281</v>
          </cell>
          <cell r="C803" t="str">
            <v>Purdue Fred Co Fd Asst Forfeit</v>
          </cell>
        </row>
        <row r="804">
          <cell r="B804" t="str">
            <v>02281</v>
          </cell>
          <cell r="C804" t="str">
            <v>Purdue Fred Co Fd Asst Forfeit</v>
          </cell>
        </row>
        <row r="805">
          <cell r="B805" t="str">
            <v>02281</v>
          </cell>
          <cell r="C805" t="str">
            <v>Purdue Fred Co Fd Asst Forfeit</v>
          </cell>
        </row>
        <row r="806">
          <cell r="B806" t="str">
            <v>02281</v>
          </cell>
          <cell r="C806" t="str">
            <v>Purdue Fred Co Fd Asst Forfeit</v>
          </cell>
        </row>
        <row r="807">
          <cell r="B807" t="str">
            <v>02281</v>
          </cell>
          <cell r="C807" t="str">
            <v>Purdue Fred Co Fd Asst Forfeit</v>
          </cell>
        </row>
        <row r="808">
          <cell r="B808" t="str">
            <v>02281</v>
          </cell>
          <cell r="C808" t="str">
            <v>Purdue Fred Co Fd Asst Forfeit</v>
          </cell>
        </row>
        <row r="809">
          <cell r="B809" t="str">
            <v>02282</v>
          </cell>
          <cell r="C809" t="str">
            <v>Prcds Of Specific Income Lease</v>
          </cell>
        </row>
        <row r="810">
          <cell r="B810" t="str">
            <v>02282</v>
          </cell>
          <cell r="C810" t="str">
            <v>Prcds Of Specific Income Lease</v>
          </cell>
        </row>
        <row r="811">
          <cell r="B811" t="str">
            <v>02282</v>
          </cell>
          <cell r="C811" t="str">
            <v>Prcds Of Specific Income Lease</v>
          </cell>
        </row>
        <row r="812">
          <cell r="B812" t="str">
            <v>02282</v>
          </cell>
          <cell r="C812" t="str">
            <v>Prcds Of Specific Income Lease</v>
          </cell>
        </row>
        <row r="813">
          <cell r="B813" t="str">
            <v>02282</v>
          </cell>
          <cell r="C813" t="str">
            <v>Prcds Of Specific Income Lease</v>
          </cell>
        </row>
        <row r="814">
          <cell r="B814" t="str">
            <v>02290</v>
          </cell>
          <cell r="C814" t="str">
            <v>Federal Asset Forfeiture Fund</v>
          </cell>
        </row>
        <row r="815">
          <cell r="B815" t="str">
            <v>02290</v>
          </cell>
          <cell r="C815" t="str">
            <v>Federal Asset Forfeiture Fund</v>
          </cell>
        </row>
        <row r="816">
          <cell r="B816" t="str">
            <v>02290</v>
          </cell>
          <cell r="C816" t="str">
            <v>Federal Asset Forfeiture Fund</v>
          </cell>
        </row>
        <row r="817">
          <cell r="B817" t="str">
            <v>02290</v>
          </cell>
          <cell r="C817" t="str">
            <v>Federal Asset Forfeiture Fund</v>
          </cell>
        </row>
        <row r="818">
          <cell r="B818" t="str">
            <v>02290</v>
          </cell>
          <cell r="C818" t="str">
            <v>Federal Asset Forfeiture Fund</v>
          </cell>
        </row>
        <row r="819">
          <cell r="B819" t="str">
            <v>02290</v>
          </cell>
          <cell r="C819" t="str">
            <v>Federal Asset Forfeiture Fund</v>
          </cell>
        </row>
        <row r="820">
          <cell r="B820" t="str">
            <v>02300</v>
          </cell>
          <cell r="C820" t="str">
            <v>Corrections Special Reserve Fd</v>
          </cell>
        </row>
        <row r="821">
          <cell r="B821" t="str">
            <v>02300</v>
          </cell>
          <cell r="C821" t="str">
            <v>Corrections Special Reserve Fd</v>
          </cell>
        </row>
        <row r="822">
          <cell r="B822" t="str">
            <v>02300</v>
          </cell>
          <cell r="C822" t="str">
            <v>Corrections Special Reserve Fd</v>
          </cell>
        </row>
        <row r="823">
          <cell r="B823" t="str">
            <v>02300</v>
          </cell>
          <cell r="C823" t="str">
            <v>Corrections Special Reserve Fd</v>
          </cell>
        </row>
        <row r="824">
          <cell r="B824" t="str">
            <v>02300</v>
          </cell>
          <cell r="C824" t="str">
            <v>Corrections Special Reserve Fd</v>
          </cell>
        </row>
        <row r="825">
          <cell r="B825" t="str">
            <v>02300</v>
          </cell>
          <cell r="C825" t="str">
            <v>Corrections Special Reserve Fd</v>
          </cell>
        </row>
        <row r="826">
          <cell r="B826" t="str">
            <v>02301</v>
          </cell>
          <cell r="C826" t="str">
            <v>VDACS Special Revenue Fund</v>
          </cell>
        </row>
        <row r="827">
          <cell r="B827" t="str">
            <v>02301</v>
          </cell>
          <cell r="C827" t="str">
            <v>VDACS Special Revenue Fund</v>
          </cell>
        </row>
        <row r="828">
          <cell r="B828" t="str">
            <v>02301</v>
          </cell>
          <cell r="C828" t="str">
            <v>VDACS Special Revenue Fund</v>
          </cell>
        </row>
        <row r="829">
          <cell r="B829" t="str">
            <v>02301</v>
          </cell>
          <cell r="C829" t="str">
            <v>VDACS Special Revenue Fund</v>
          </cell>
        </row>
        <row r="830">
          <cell r="B830" t="str">
            <v>02301</v>
          </cell>
          <cell r="C830" t="str">
            <v>VDACS Special Revenue Fund</v>
          </cell>
        </row>
        <row r="831">
          <cell r="B831" t="str">
            <v>02310</v>
          </cell>
          <cell r="C831" t="str">
            <v>Court Debts Collection Program</v>
          </cell>
        </row>
        <row r="832">
          <cell r="B832" t="str">
            <v>02310</v>
          </cell>
          <cell r="C832" t="str">
            <v>Court Debts Collection Program</v>
          </cell>
        </row>
        <row r="833">
          <cell r="B833" t="str">
            <v>02310</v>
          </cell>
          <cell r="C833" t="str">
            <v>Court Debts Collection Program</v>
          </cell>
        </row>
        <row r="834">
          <cell r="B834" t="str">
            <v>02310</v>
          </cell>
          <cell r="C834" t="str">
            <v>Court Debts Collection Program</v>
          </cell>
        </row>
        <row r="835">
          <cell r="B835" t="str">
            <v>02310</v>
          </cell>
          <cell r="C835" t="str">
            <v>Court Debts Collection Program</v>
          </cell>
        </row>
        <row r="836">
          <cell r="B836" t="str">
            <v>02312</v>
          </cell>
          <cell r="C836" t="str">
            <v>Marine Patrols Fund</v>
          </cell>
        </row>
        <row r="837">
          <cell r="B837" t="str">
            <v>02312</v>
          </cell>
          <cell r="C837" t="str">
            <v>Marine Patrols Fund</v>
          </cell>
        </row>
        <row r="838">
          <cell r="B838" t="str">
            <v>02312</v>
          </cell>
          <cell r="C838" t="str">
            <v>Marine Patrols Fund</v>
          </cell>
        </row>
        <row r="839">
          <cell r="B839" t="str">
            <v>02312</v>
          </cell>
          <cell r="C839" t="str">
            <v>Marine Patrols Fund</v>
          </cell>
        </row>
        <row r="840">
          <cell r="B840" t="str">
            <v>02312</v>
          </cell>
          <cell r="C840" t="str">
            <v>Marine Patrols Fund</v>
          </cell>
        </row>
        <row r="841">
          <cell r="B841" t="str">
            <v>02313</v>
          </cell>
          <cell r="C841" t="str">
            <v>SCC</v>
          </cell>
        </row>
        <row r="842">
          <cell r="B842" t="str">
            <v>02313</v>
          </cell>
          <cell r="C842" t="str">
            <v>SCC</v>
          </cell>
        </row>
        <row r="843">
          <cell r="B843" t="str">
            <v>02313</v>
          </cell>
          <cell r="C843" t="str">
            <v>SCC</v>
          </cell>
        </row>
        <row r="844">
          <cell r="B844" t="str">
            <v>02313</v>
          </cell>
          <cell r="C844" t="str">
            <v>SCC</v>
          </cell>
        </row>
        <row r="845">
          <cell r="B845" t="str">
            <v>02313</v>
          </cell>
          <cell r="C845" t="str">
            <v>SCC</v>
          </cell>
        </row>
        <row r="846">
          <cell r="B846" t="str">
            <v>02314</v>
          </cell>
          <cell r="C846" t="str">
            <v>Env Health Ed &amp; Training Fund</v>
          </cell>
        </row>
        <row r="847">
          <cell r="B847" t="str">
            <v>02314</v>
          </cell>
          <cell r="C847" t="str">
            <v>Env Health Ed &amp; Training Fund</v>
          </cell>
        </row>
        <row r="848">
          <cell r="B848" t="str">
            <v>02314</v>
          </cell>
          <cell r="C848" t="str">
            <v>Env Health Ed &amp; Training Fund</v>
          </cell>
        </row>
        <row r="849">
          <cell r="B849" t="str">
            <v>02314</v>
          </cell>
          <cell r="C849" t="str">
            <v>Env Health Ed &amp; Training Fund</v>
          </cell>
        </row>
        <row r="850">
          <cell r="B850" t="str">
            <v>02314</v>
          </cell>
          <cell r="C850" t="str">
            <v>Env Health Ed &amp; Training Fund</v>
          </cell>
        </row>
        <row r="851">
          <cell r="B851" t="str">
            <v>02315</v>
          </cell>
          <cell r="C851" t="str">
            <v>Commonwealths Attorny Training</v>
          </cell>
        </row>
        <row r="852">
          <cell r="B852" t="str">
            <v>02315</v>
          </cell>
          <cell r="C852" t="str">
            <v>Commonwealths Attorny Training</v>
          </cell>
        </row>
        <row r="853">
          <cell r="B853" t="str">
            <v>02315</v>
          </cell>
          <cell r="C853" t="str">
            <v>Commonwealths Attorny Training</v>
          </cell>
        </row>
        <row r="854">
          <cell r="B854" t="str">
            <v>02315</v>
          </cell>
          <cell r="C854" t="str">
            <v>Commonwealths Attorny Training</v>
          </cell>
        </row>
        <row r="855">
          <cell r="B855" t="str">
            <v>02315</v>
          </cell>
          <cell r="C855" t="str">
            <v>Commonwealths Attorny Training</v>
          </cell>
        </row>
        <row r="856">
          <cell r="B856" t="str">
            <v>02315</v>
          </cell>
          <cell r="C856" t="str">
            <v>Commonwealths Attorny Training</v>
          </cell>
        </row>
        <row r="857">
          <cell r="B857" t="str">
            <v>02320</v>
          </cell>
          <cell r="C857" t="str">
            <v>Corr Construction Unit Special</v>
          </cell>
        </row>
        <row r="858">
          <cell r="B858" t="str">
            <v>02320</v>
          </cell>
          <cell r="C858" t="str">
            <v>Corr Construction Unit Special</v>
          </cell>
        </row>
        <row r="859">
          <cell r="B859" t="str">
            <v>02320</v>
          </cell>
          <cell r="C859" t="str">
            <v>Corr Construction Unit Special</v>
          </cell>
        </row>
        <row r="860">
          <cell r="B860" t="str">
            <v>02320</v>
          </cell>
          <cell r="C860" t="str">
            <v>Corr Construction Unit Special</v>
          </cell>
        </row>
        <row r="861">
          <cell r="B861" t="str">
            <v>02320</v>
          </cell>
          <cell r="C861" t="str">
            <v>Corr Construction Unit Special</v>
          </cell>
        </row>
        <row r="862">
          <cell r="B862" t="str">
            <v>02321</v>
          </cell>
          <cell r="C862" t="str">
            <v>Fish Killing Investigation</v>
          </cell>
        </row>
        <row r="863">
          <cell r="B863" t="str">
            <v>02321</v>
          </cell>
          <cell r="C863" t="str">
            <v>Fish Killing Investigation</v>
          </cell>
        </row>
        <row r="864">
          <cell r="B864" t="str">
            <v>02321</v>
          </cell>
          <cell r="C864" t="str">
            <v>Fish Killing Investigation</v>
          </cell>
        </row>
        <row r="865">
          <cell r="B865" t="str">
            <v>02321</v>
          </cell>
          <cell r="C865" t="str">
            <v>Fish Killing Investigation</v>
          </cell>
        </row>
        <row r="866">
          <cell r="B866" t="str">
            <v>02321</v>
          </cell>
          <cell r="C866" t="str">
            <v>Fish Killing Investigation</v>
          </cell>
        </row>
        <row r="867">
          <cell r="B867" t="str">
            <v>02322</v>
          </cell>
          <cell r="C867" t="str">
            <v>Improve Commercial&amp;Sport Fish</v>
          </cell>
        </row>
        <row r="868">
          <cell r="B868" t="str">
            <v>02322</v>
          </cell>
          <cell r="C868" t="str">
            <v>Improve Commercial&amp;Sport Fish</v>
          </cell>
        </row>
        <row r="869">
          <cell r="B869" t="str">
            <v>02322</v>
          </cell>
          <cell r="C869" t="str">
            <v>Improve Commercial&amp;Sport Fish</v>
          </cell>
        </row>
        <row r="870">
          <cell r="B870" t="str">
            <v>02322</v>
          </cell>
          <cell r="C870" t="str">
            <v>Improve Commercial&amp;Sport Fish</v>
          </cell>
        </row>
        <row r="871">
          <cell r="B871" t="str">
            <v>02322</v>
          </cell>
          <cell r="C871" t="str">
            <v>Improve Commercial&amp;Sport Fish</v>
          </cell>
        </row>
        <row r="872">
          <cell r="B872" t="str">
            <v>02330</v>
          </cell>
          <cell r="C872" t="str">
            <v>Virginia Israel Advisory Fund</v>
          </cell>
        </row>
        <row r="873">
          <cell r="B873" t="str">
            <v>02330</v>
          </cell>
          <cell r="C873" t="str">
            <v>Virginia Israel Advisory Fund</v>
          </cell>
        </row>
        <row r="874">
          <cell r="B874" t="str">
            <v>02330</v>
          </cell>
          <cell r="C874" t="str">
            <v>Virginia Israel Advisory Fund</v>
          </cell>
        </row>
        <row r="875">
          <cell r="B875" t="str">
            <v>02330</v>
          </cell>
          <cell r="C875" t="str">
            <v>Virginia Israel Advisory Fund</v>
          </cell>
        </row>
        <row r="876">
          <cell r="B876" t="str">
            <v>02330</v>
          </cell>
          <cell r="C876" t="str">
            <v>Virginia Israel Advisory Fund</v>
          </cell>
        </row>
        <row r="877">
          <cell r="B877" t="str">
            <v>02331</v>
          </cell>
          <cell r="C877" t="str">
            <v>State Asset Forfeiture</v>
          </cell>
        </row>
        <row r="878">
          <cell r="B878" t="str">
            <v>02331</v>
          </cell>
          <cell r="C878" t="str">
            <v>State Asset Forfeiture</v>
          </cell>
        </row>
        <row r="879">
          <cell r="B879" t="str">
            <v>02331</v>
          </cell>
          <cell r="C879" t="str">
            <v>State Asset Forfeiture</v>
          </cell>
        </row>
        <row r="880">
          <cell r="B880" t="str">
            <v>02331</v>
          </cell>
          <cell r="C880" t="str">
            <v>State Asset Forfeiture</v>
          </cell>
        </row>
        <row r="881">
          <cell r="B881" t="str">
            <v>02331</v>
          </cell>
          <cell r="C881" t="str">
            <v>State Asset Forfeiture</v>
          </cell>
        </row>
        <row r="882">
          <cell r="B882" t="str">
            <v>02331</v>
          </cell>
          <cell r="C882" t="str">
            <v>State Asset Forfeiture</v>
          </cell>
        </row>
        <row r="883">
          <cell r="B883" t="str">
            <v>02340</v>
          </cell>
          <cell r="C883" t="str">
            <v>Reforestation Incentives Fund</v>
          </cell>
        </row>
        <row r="884">
          <cell r="B884" t="str">
            <v>02340</v>
          </cell>
          <cell r="C884" t="str">
            <v>Reforestation Incentives Fund</v>
          </cell>
        </row>
        <row r="885">
          <cell r="B885" t="str">
            <v>02340</v>
          </cell>
          <cell r="C885" t="str">
            <v>Reforestation Incentives Fund</v>
          </cell>
        </row>
        <row r="886">
          <cell r="B886" t="str">
            <v>02340</v>
          </cell>
          <cell r="C886" t="str">
            <v>Reforestation Incentives Fund</v>
          </cell>
        </row>
        <row r="887">
          <cell r="B887" t="str">
            <v>02340</v>
          </cell>
          <cell r="C887" t="str">
            <v>Reforestation Incentives Fund</v>
          </cell>
        </row>
        <row r="888">
          <cell r="B888" t="str">
            <v>02350</v>
          </cell>
          <cell r="C888" t="str">
            <v>SBD Special Revenue Fund</v>
          </cell>
        </row>
        <row r="889">
          <cell r="B889" t="str">
            <v>02350</v>
          </cell>
          <cell r="C889" t="str">
            <v>SBD Special Revenue Fund</v>
          </cell>
        </row>
        <row r="890">
          <cell r="B890" t="str">
            <v>02350</v>
          </cell>
          <cell r="C890" t="str">
            <v>SBD Special Revenue Fund</v>
          </cell>
        </row>
        <row r="891">
          <cell r="B891" t="str">
            <v>02350</v>
          </cell>
          <cell r="C891" t="str">
            <v>SBD Special Revenue Fund</v>
          </cell>
        </row>
        <row r="892">
          <cell r="B892" t="str">
            <v>02350</v>
          </cell>
          <cell r="C892" t="str">
            <v>SBD Special Revenue Fund</v>
          </cell>
        </row>
        <row r="893">
          <cell r="B893" t="str">
            <v>02351</v>
          </cell>
          <cell r="C893" t="str">
            <v>CVC Program Fund</v>
          </cell>
        </row>
        <row r="894">
          <cell r="B894" t="str">
            <v>02351</v>
          </cell>
          <cell r="C894" t="str">
            <v>CVC Program Fund</v>
          </cell>
        </row>
        <row r="895">
          <cell r="B895" t="str">
            <v>02351</v>
          </cell>
          <cell r="C895" t="str">
            <v>CVC Program Fund</v>
          </cell>
        </row>
        <row r="896">
          <cell r="B896" t="str">
            <v>02351</v>
          </cell>
          <cell r="C896" t="str">
            <v>CVC Program Fund</v>
          </cell>
        </row>
        <row r="897">
          <cell r="B897" t="str">
            <v>02351</v>
          </cell>
          <cell r="C897" t="str">
            <v>CVC Program Fund</v>
          </cell>
        </row>
        <row r="898">
          <cell r="B898" t="str">
            <v>02352</v>
          </cell>
          <cell r="C898" t="str">
            <v>Forest Products Protect &amp; Dev</v>
          </cell>
        </row>
        <row r="899">
          <cell r="B899" t="str">
            <v>02352</v>
          </cell>
          <cell r="C899" t="str">
            <v>Forest Products Protect &amp; Dev</v>
          </cell>
        </row>
        <row r="900">
          <cell r="B900" t="str">
            <v>02352</v>
          </cell>
          <cell r="C900" t="str">
            <v>Forest Products Protect &amp; Dev</v>
          </cell>
        </row>
        <row r="901">
          <cell r="B901" t="str">
            <v>02352</v>
          </cell>
          <cell r="C901" t="str">
            <v>Forest Products Protect &amp; Dev</v>
          </cell>
        </row>
        <row r="902">
          <cell r="B902" t="str">
            <v>02352</v>
          </cell>
          <cell r="C902" t="str">
            <v>Forest Products Protect &amp; Dev</v>
          </cell>
        </row>
        <row r="903">
          <cell r="B903" t="str">
            <v>02353</v>
          </cell>
          <cell r="C903" t="str">
            <v>DCSE Matched Incentive Funds</v>
          </cell>
        </row>
        <row r="904">
          <cell r="B904" t="str">
            <v>02353</v>
          </cell>
          <cell r="C904" t="str">
            <v>DCSE Matched Incentive Funds</v>
          </cell>
        </row>
        <row r="905">
          <cell r="B905" t="str">
            <v>02353</v>
          </cell>
          <cell r="C905" t="str">
            <v>DCSE Matched Incentive Funds</v>
          </cell>
        </row>
        <row r="906">
          <cell r="B906" t="str">
            <v>02353</v>
          </cell>
          <cell r="C906" t="str">
            <v>DCSE Matched Incentive Funds</v>
          </cell>
        </row>
        <row r="907">
          <cell r="B907" t="str">
            <v>02353</v>
          </cell>
          <cell r="C907" t="str">
            <v>DCSE Matched Incentive Funds</v>
          </cell>
        </row>
        <row r="908">
          <cell r="B908" t="str">
            <v>02354</v>
          </cell>
          <cell r="C908" t="str">
            <v>Legal Aid Services Fund</v>
          </cell>
        </row>
        <row r="909">
          <cell r="B909" t="str">
            <v>02354</v>
          </cell>
          <cell r="C909" t="str">
            <v>Legal Aid Services Fund</v>
          </cell>
        </row>
        <row r="910">
          <cell r="B910" t="str">
            <v>02354</v>
          </cell>
          <cell r="C910" t="str">
            <v>Legal Aid Services Fund</v>
          </cell>
        </row>
        <row r="911">
          <cell r="B911" t="str">
            <v>02354</v>
          </cell>
          <cell r="C911" t="str">
            <v>Legal Aid Services Fund</v>
          </cell>
        </row>
        <row r="912">
          <cell r="B912" t="str">
            <v>02354</v>
          </cell>
          <cell r="C912" t="str">
            <v>Legal Aid Services Fund</v>
          </cell>
        </row>
        <row r="913">
          <cell r="B913" t="str">
            <v>02355</v>
          </cell>
          <cell r="C913" t="str">
            <v>SBSD Special Revenue Fund</v>
          </cell>
        </row>
        <row r="914">
          <cell r="B914" t="str">
            <v>02355</v>
          </cell>
          <cell r="C914" t="str">
            <v>SBSD Special Revenue Fund</v>
          </cell>
        </row>
        <row r="915">
          <cell r="B915" t="str">
            <v>02355</v>
          </cell>
          <cell r="C915" t="str">
            <v>SBSD Special Revenue Fund</v>
          </cell>
        </row>
        <row r="916">
          <cell r="B916" t="str">
            <v>02355</v>
          </cell>
          <cell r="C916" t="str">
            <v>SBSD Special Revenue Fund</v>
          </cell>
        </row>
        <row r="917">
          <cell r="B917" t="str">
            <v>02355</v>
          </cell>
          <cell r="C917" t="str">
            <v>SBSD Special Revenue Fund</v>
          </cell>
        </row>
        <row r="918">
          <cell r="B918" t="str">
            <v>02360</v>
          </cell>
          <cell r="C918" t="str">
            <v>Drug Invstgtn Trust Acct - Fed</v>
          </cell>
        </row>
        <row r="919">
          <cell r="B919" t="str">
            <v>02360</v>
          </cell>
          <cell r="C919" t="str">
            <v>Drug Invstgtn Trust Acct - Fed</v>
          </cell>
        </row>
        <row r="920">
          <cell r="B920" t="str">
            <v>02360</v>
          </cell>
          <cell r="C920" t="str">
            <v>Drug Invstgtn Trust Acct - Fed</v>
          </cell>
        </row>
        <row r="921">
          <cell r="B921" t="str">
            <v>02360</v>
          </cell>
          <cell r="C921" t="str">
            <v>Drug Invstgtn Trust Acct - Fed</v>
          </cell>
        </row>
        <row r="922">
          <cell r="B922" t="str">
            <v>02360</v>
          </cell>
          <cell r="C922" t="str">
            <v>Drug Invstgtn Trust Acct - Fed</v>
          </cell>
        </row>
        <row r="923">
          <cell r="B923" t="str">
            <v>02360</v>
          </cell>
          <cell r="C923" t="str">
            <v>Drug Invstgtn Trust Acct - Fed</v>
          </cell>
        </row>
        <row r="924">
          <cell r="B924" t="str">
            <v>02370</v>
          </cell>
          <cell r="C924" t="str">
            <v>DCSE Non Matchd Incentive Fund</v>
          </cell>
        </row>
        <row r="925">
          <cell r="B925" t="str">
            <v>02370</v>
          </cell>
          <cell r="C925" t="str">
            <v>DCSE Non Matchd Incentive Fund</v>
          </cell>
        </row>
        <row r="926">
          <cell r="B926" t="str">
            <v>02370</v>
          </cell>
          <cell r="C926" t="str">
            <v>DCSE Non Matchd Incentive Fund</v>
          </cell>
        </row>
        <row r="927">
          <cell r="B927" t="str">
            <v>02370</v>
          </cell>
          <cell r="C927" t="str">
            <v>DCSE Non Matchd Incentive Fund</v>
          </cell>
        </row>
        <row r="928">
          <cell r="B928" t="str">
            <v>02370</v>
          </cell>
          <cell r="C928" t="str">
            <v>DCSE Non Matchd Incentive Fund</v>
          </cell>
        </row>
        <row r="929">
          <cell r="B929" t="str">
            <v>02371</v>
          </cell>
          <cell r="C929" t="str">
            <v>VA Guaranteed Assistance Fund</v>
          </cell>
        </row>
        <row r="930">
          <cell r="B930" t="str">
            <v>02371</v>
          </cell>
          <cell r="C930" t="str">
            <v>VA Guaranteed Assistance Fund</v>
          </cell>
        </row>
        <row r="931">
          <cell r="B931" t="str">
            <v>02371</v>
          </cell>
          <cell r="C931" t="str">
            <v>VA Guaranteed Assistance Fund</v>
          </cell>
        </row>
        <row r="932">
          <cell r="B932" t="str">
            <v>02371</v>
          </cell>
          <cell r="C932" t="str">
            <v>VA Guaranteed Assistance Fund</v>
          </cell>
        </row>
        <row r="933">
          <cell r="B933" t="str">
            <v>02371</v>
          </cell>
          <cell r="C933" t="str">
            <v>VA Guaranteed Assistance Fund</v>
          </cell>
        </row>
        <row r="934">
          <cell r="B934" t="str">
            <v>02380</v>
          </cell>
          <cell r="C934" t="str">
            <v>AHI Legal Proceeds</v>
          </cell>
        </row>
        <row r="935">
          <cell r="B935" t="str">
            <v>02380</v>
          </cell>
          <cell r="C935" t="str">
            <v>AHI Legal Proceeds</v>
          </cell>
        </row>
        <row r="936">
          <cell r="B936" t="str">
            <v>02380</v>
          </cell>
          <cell r="C936" t="str">
            <v>AHI Legal Proceeds</v>
          </cell>
        </row>
        <row r="937">
          <cell r="B937" t="str">
            <v>02380</v>
          </cell>
          <cell r="C937" t="str">
            <v>AHI Legal Proceeds</v>
          </cell>
        </row>
        <row r="938">
          <cell r="B938" t="str">
            <v>02380</v>
          </cell>
          <cell r="C938" t="str">
            <v>AHI Legal Proceeds</v>
          </cell>
        </row>
        <row r="939">
          <cell r="B939" t="str">
            <v>02390</v>
          </cell>
          <cell r="C939" t="str">
            <v>DCSE Child Support Enforcement</v>
          </cell>
        </row>
        <row r="940">
          <cell r="B940" t="str">
            <v>02390</v>
          </cell>
          <cell r="C940" t="str">
            <v>DCSE Child Support Enforcement</v>
          </cell>
        </row>
        <row r="941">
          <cell r="B941" t="str">
            <v>02390</v>
          </cell>
          <cell r="C941" t="str">
            <v>DCSE Child Support Enforcement</v>
          </cell>
        </row>
        <row r="942">
          <cell r="B942" t="str">
            <v>02390</v>
          </cell>
          <cell r="C942" t="str">
            <v>DCSE Child Support Enforcement</v>
          </cell>
        </row>
        <row r="943">
          <cell r="B943" t="str">
            <v>02390</v>
          </cell>
          <cell r="C943" t="str">
            <v>DCSE Child Support Enforcement</v>
          </cell>
        </row>
        <row r="944">
          <cell r="B944" t="str">
            <v>02395</v>
          </cell>
          <cell r="C944" t="str">
            <v>Reg &amp; Cnsmr Advocacy Rvlv Trst</v>
          </cell>
        </row>
        <row r="945">
          <cell r="B945" t="str">
            <v>02395</v>
          </cell>
          <cell r="C945" t="str">
            <v>Reg &amp; Cnsmr Advocacy Rvlv Trst</v>
          </cell>
        </row>
        <row r="946">
          <cell r="B946" t="str">
            <v>02395</v>
          </cell>
          <cell r="C946" t="str">
            <v>Reg &amp; Cnsmr Advocacy Rvlv Trst</v>
          </cell>
        </row>
        <row r="947">
          <cell r="B947" t="str">
            <v>02395</v>
          </cell>
          <cell r="C947" t="str">
            <v>Reg &amp; Cnsmr Advocacy Rvlv Trst</v>
          </cell>
        </row>
        <row r="948">
          <cell r="B948" t="str">
            <v>02395</v>
          </cell>
          <cell r="C948" t="str">
            <v>Reg &amp; Cnsmr Advocacy Rvlv Trst</v>
          </cell>
        </row>
        <row r="949">
          <cell r="B949" t="str">
            <v>02395</v>
          </cell>
          <cell r="C949" t="str">
            <v>Reg &amp; Cnsmr Advocacy Rvlv Trst</v>
          </cell>
        </row>
        <row r="950">
          <cell r="B950" t="str">
            <v>02400</v>
          </cell>
          <cell r="C950" t="str">
            <v>Virginia Public Safety Fund</v>
          </cell>
        </row>
        <row r="951">
          <cell r="B951" t="str">
            <v>02400</v>
          </cell>
          <cell r="C951" t="str">
            <v>Virginia Public Safety Fund</v>
          </cell>
        </row>
        <row r="952">
          <cell r="B952" t="str">
            <v>02400</v>
          </cell>
          <cell r="C952" t="str">
            <v>Virginia Public Safety Fund</v>
          </cell>
        </row>
        <row r="953">
          <cell r="B953" t="str">
            <v>02400</v>
          </cell>
          <cell r="C953" t="str">
            <v>Virginia Public Safety Fund</v>
          </cell>
        </row>
        <row r="954">
          <cell r="B954" t="str">
            <v>02400</v>
          </cell>
          <cell r="C954" t="str">
            <v>Virginia Public Safety Fund</v>
          </cell>
        </row>
        <row r="955">
          <cell r="B955" t="str">
            <v>02402</v>
          </cell>
          <cell r="C955" t="str">
            <v>MRC Special Revenue Fund</v>
          </cell>
        </row>
        <row r="956">
          <cell r="B956" t="str">
            <v>02402</v>
          </cell>
          <cell r="C956" t="str">
            <v>MRC Special Revenue Fund</v>
          </cell>
        </row>
        <row r="957">
          <cell r="B957" t="str">
            <v>02402</v>
          </cell>
          <cell r="C957" t="str">
            <v>MRC Special Revenue Fund</v>
          </cell>
        </row>
        <row r="958">
          <cell r="B958" t="str">
            <v>02402</v>
          </cell>
          <cell r="C958" t="str">
            <v>MRC Special Revenue Fund</v>
          </cell>
        </row>
        <row r="959">
          <cell r="B959" t="str">
            <v>02402</v>
          </cell>
          <cell r="C959" t="str">
            <v>MRC Special Revenue Fund</v>
          </cell>
        </row>
        <row r="960">
          <cell r="B960" t="str">
            <v>02403</v>
          </cell>
          <cell r="C960" t="str">
            <v>DGIF Special Revenue Fund</v>
          </cell>
        </row>
        <row r="961">
          <cell r="B961" t="str">
            <v>02403</v>
          </cell>
          <cell r="C961" t="str">
            <v>DGIF Special Revenue Fund</v>
          </cell>
        </row>
        <row r="962">
          <cell r="B962" t="str">
            <v>02403</v>
          </cell>
          <cell r="C962" t="str">
            <v>DGIF Special Revenue Fund</v>
          </cell>
        </row>
        <row r="963">
          <cell r="B963" t="str">
            <v>02403</v>
          </cell>
          <cell r="C963" t="str">
            <v>DGIF Special Revenue Fund</v>
          </cell>
        </row>
        <row r="964">
          <cell r="B964" t="str">
            <v>02403</v>
          </cell>
          <cell r="C964" t="str">
            <v>DGIF Special Revenue Fund</v>
          </cell>
        </row>
        <row r="965">
          <cell r="B965" t="str">
            <v>02405</v>
          </cell>
          <cell r="C965" t="str">
            <v>VRC Special Revenue Fund</v>
          </cell>
        </row>
        <row r="966">
          <cell r="B966" t="str">
            <v>02405</v>
          </cell>
          <cell r="C966" t="str">
            <v>VRC Special Revenue Fund</v>
          </cell>
        </row>
        <row r="967">
          <cell r="B967" t="str">
            <v>02405</v>
          </cell>
          <cell r="C967" t="str">
            <v>VRC Special Revenue Fund</v>
          </cell>
        </row>
        <row r="968">
          <cell r="B968" t="str">
            <v>02405</v>
          </cell>
          <cell r="C968" t="str">
            <v>VRC Special Revenue Fund</v>
          </cell>
        </row>
        <row r="969">
          <cell r="B969" t="str">
            <v>02405</v>
          </cell>
          <cell r="C969" t="str">
            <v>VRC Special Revenue Fund</v>
          </cell>
        </row>
        <row r="970">
          <cell r="B970" t="str">
            <v>02407</v>
          </cell>
          <cell r="C970" t="str">
            <v>VPA Special Revenue Fund</v>
          </cell>
        </row>
        <row r="971">
          <cell r="B971" t="str">
            <v>02407</v>
          </cell>
          <cell r="C971" t="str">
            <v>VPA Special Revenue Fund</v>
          </cell>
        </row>
        <row r="972">
          <cell r="B972" t="str">
            <v>02407</v>
          </cell>
          <cell r="C972" t="str">
            <v>VPA Special Revenue Fund</v>
          </cell>
        </row>
        <row r="973">
          <cell r="B973" t="str">
            <v>02407</v>
          </cell>
          <cell r="C973" t="str">
            <v>VPA Special Revenue Fund</v>
          </cell>
        </row>
        <row r="974">
          <cell r="B974" t="str">
            <v>02407</v>
          </cell>
          <cell r="C974" t="str">
            <v>VPA Special Revenue Fund</v>
          </cell>
        </row>
        <row r="975">
          <cell r="B975" t="str">
            <v>02409</v>
          </cell>
          <cell r="C975" t="str">
            <v>DMME Special Revenue Fund</v>
          </cell>
        </row>
        <row r="976">
          <cell r="B976" t="str">
            <v>02409</v>
          </cell>
          <cell r="C976" t="str">
            <v>DMME Special Revenue Fund</v>
          </cell>
        </row>
        <row r="977">
          <cell r="B977" t="str">
            <v>02409</v>
          </cell>
          <cell r="C977" t="str">
            <v>DMME Special Revenue Fund</v>
          </cell>
        </row>
        <row r="978">
          <cell r="B978" t="str">
            <v>02409</v>
          </cell>
          <cell r="C978" t="str">
            <v>DMME Special Revenue Fund</v>
          </cell>
        </row>
        <row r="979">
          <cell r="B979" t="str">
            <v>02409</v>
          </cell>
          <cell r="C979" t="str">
            <v>DMME Special Revenue Fund</v>
          </cell>
        </row>
        <row r="980">
          <cell r="B980" t="str">
            <v>02410</v>
          </cell>
          <cell r="C980" t="str">
            <v>Open Space Rec And Conservatn</v>
          </cell>
        </row>
        <row r="981">
          <cell r="B981" t="str">
            <v>02410</v>
          </cell>
          <cell r="C981" t="str">
            <v>Open Space Rec And Conservatn</v>
          </cell>
        </row>
        <row r="982">
          <cell r="B982" t="str">
            <v>02410</v>
          </cell>
          <cell r="C982" t="str">
            <v>Open Space Rec And Conservatn</v>
          </cell>
        </row>
        <row r="983">
          <cell r="B983" t="str">
            <v>02410</v>
          </cell>
          <cell r="C983" t="str">
            <v>Open Space Rec And Conservatn</v>
          </cell>
        </row>
        <row r="984">
          <cell r="B984" t="str">
            <v>02410</v>
          </cell>
          <cell r="C984" t="str">
            <v>Open Space Rec And Conservatn</v>
          </cell>
        </row>
        <row r="985">
          <cell r="B985" t="str">
            <v>02411</v>
          </cell>
          <cell r="C985" t="str">
            <v>DOF Special Revenue Fund</v>
          </cell>
        </row>
        <row r="986">
          <cell r="B986" t="str">
            <v>02411</v>
          </cell>
          <cell r="C986" t="str">
            <v>DOF Special Revenue Fund</v>
          </cell>
        </row>
        <row r="987">
          <cell r="B987" t="str">
            <v>02411</v>
          </cell>
          <cell r="C987" t="str">
            <v>DOF Special Revenue Fund</v>
          </cell>
        </row>
        <row r="988">
          <cell r="B988" t="str">
            <v>02411</v>
          </cell>
          <cell r="C988" t="str">
            <v>DOF Special Revenue Fund</v>
          </cell>
        </row>
        <row r="989">
          <cell r="B989" t="str">
            <v>02411</v>
          </cell>
          <cell r="C989" t="str">
            <v>DOF Special Revenue Fund</v>
          </cell>
        </row>
        <row r="990">
          <cell r="B990" t="str">
            <v>02413</v>
          </cell>
          <cell r="C990" t="str">
            <v>VASAP Special Revenue Fund</v>
          </cell>
        </row>
        <row r="991">
          <cell r="B991" t="str">
            <v>02413</v>
          </cell>
          <cell r="C991" t="str">
            <v>VASAP Special Revenue Fund</v>
          </cell>
        </row>
        <row r="992">
          <cell r="B992" t="str">
            <v>02413</v>
          </cell>
          <cell r="C992" t="str">
            <v>VASAP Special Revenue Fund</v>
          </cell>
        </row>
        <row r="993">
          <cell r="B993" t="str">
            <v>02413</v>
          </cell>
          <cell r="C993" t="str">
            <v>VASAP Special Revenue Fund</v>
          </cell>
        </row>
        <row r="994">
          <cell r="B994" t="str">
            <v>02413</v>
          </cell>
          <cell r="C994" t="str">
            <v>VASAP Special Revenue Fund</v>
          </cell>
        </row>
        <row r="995">
          <cell r="B995" t="str">
            <v>02417</v>
          </cell>
          <cell r="C995" t="str">
            <v>Gunston Hall Special Rev Fund</v>
          </cell>
        </row>
        <row r="996">
          <cell r="B996" t="str">
            <v>02417</v>
          </cell>
          <cell r="C996" t="str">
            <v>Gunston Hall Special Rev Fund</v>
          </cell>
        </row>
        <row r="997">
          <cell r="B997" t="str">
            <v>02417</v>
          </cell>
          <cell r="C997" t="str">
            <v>Gunston Hall Special Rev Fund</v>
          </cell>
        </row>
        <row r="998">
          <cell r="B998" t="str">
            <v>02417</v>
          </cell>
          <cell r="C998" t="str">
            <v>Gunston Hall Special Rev Fund</v>
          </cell>
        </row>
        <row r="999">
          <cell r="B999" t="str">
            <v>02417</v>
          </cell>
          <cell r="C999" t="str">
            <v>Gunston Hall Special Rev Fund</v>
          </cell>
        </row>
        <row r="1000">
          <cell r="B1000" t="str">
            <v>02420</v>
          </cell>
          <cell r="C1000" t="str">
            <v>Indigent Health Care</v>
          </cell>
        </row>
        <row r="1001">
          <cell r="B1001" t="str">
            <v>02420</v>
          </cell>
          <cell r="C1001" t="str">
            <v>Indigent Health Care</v>
          </cell>
        </row>
        <row r="1002">
          <cell r="B1002" t="str">
            <v>02420</v>
          </cell>
          <cell r="C1002" t="str">
            <v>Indigent Health Care</v>
          </cell>
        </row>
        <row r="1003">
          <cell r="B1003" t="str">
            <v>02420</v>
          </cell>
          <cell r="C1003" t="str">
            <v>Indigent Health Care</v>
          </cell>
        </row>
        <row r="1004">
          <cell r="B1004" t="str">
            <v>02420</v>
          </cell>
          <cell r="C1004" t="str">
            <v>Indigent Health Care</v>
          </cell>
        </row>
        <row r="1005">
          <cell r="B1005" t="str">
            <v>02421</v>
          </cell>
          <cell r="C1005" t="str">
            <v>Dulles Greenway Funds</v>
          </cell>
        </row>
        <row r="1006">
          <cell r="B1006" t="str">
            <v>02421</v>
          </cell>
          <cell r="C1006" t="str">
            <v>Dulles Greenway Funds</v>
          </cell>
        </row>
        <row r="1007">
          <cell r="B1007" t="str">
            <v>02421</v>
          </cell>
          <cell r="C1007" t="str">
            <v>Dulles Greenway Funds</v>
          </cell>
        </row>
        <row r="1008">
          <cell r="B1008" t="str">
            <v>02421</v>
          </cell>
          <cell r="C1008" t="str">
            <v>Dulles Greenway Funds</v>
          </cell>
        </row>
        <row r="1009">
          <cell r="B1009" t="str">
            <v>02421</v>
          </cell>
          <cell r="C1009" t="str">
            <v>Dulles Greenway Funds</v>
          </cell>
        </row>
        <row r="1010">
          <cell r="B1010" t="str">
            <v>02423</v>
          </cell>
          <cell r="C1010" t="str">
            <v>DHR Special Revenue Fund</v>
          </cell>
        </row>
        <row r="1011">
          <cell r="B1011" t="str">
            <v>02423</v>
          </cell>
          <cell r="C1011" t="str">
            <v>DHR Special Revenue Fund</v>
          </cell>
        </row>
        <row r="1012">
          <cell r="B1012" t="str">
            <v>02423</v>
          </cell>
          <cell r="C1012" t="str">
            <v>DHR Special Revenue Fund</v>
          </cell>
        </row>
        <row r="1013">
          <cell r="B1013" t="str">
            <v>02423</v>
          </cell>
          <cell r="C1013" t="str">
            <v>DHR Special Revenue Fund</v>
          </cell>
        </row>
        <row r="1014">
          <cell r="B1014" t="str">
            <v>02423</v>
          </cell>
          <cell r="C1014" t="str">
            <v>DHR Special Revenue Fund</v>
          </cell>
        </row>
        <row r="1015">
          <cell r="B1015" t="str">
            <v>02425</v>
          </cell>
          <cell r="C1015" t="str">
            <v>JYF Special Revenue Fund</v>
          </cell>
        </row>
        <row r="1016">
          <cell r="B1016" t="str">
            <v>02425</v>
          </cell>
          <cell r="C1016" t="str">
            <v>JYF Special Revenue Fund</v>
          </cell>
        </row>
        <row r="1017">
          <cell r="B1017" t="str">
            <v>02425</v>
          </cell>
          <cell r="C1017" t="str">
            <v>JYF Special Revenue Fund</v>
          </cell>
        </row>
        <row r="1018">
          <cell r="B1018" t="str">
            <v>02425</v>
          </cell>
          <cell r="C1018" t="str">
            <v>JYF Special Revenue Fund</v>
          </cell>
        </row>
        <row r="1019">
          <cell r="B1019" t="str">
            <v>02425</v>
          </cell>
          <cell r="C1019" t="str">
            <v>JYF Special Revenue Fund</v>
          </cell>
        </row>
        <row r="1020">
          <cell r="B1020" t="str">
            <v>02430</v>
          </cell>
          <cell r="C1020" t="str">
            <v>EDA-Title IX Grant</v>
          </cell>
        </row>
        <row r="1021">
          <cell r="B1021" t="str">
            <v>02430</v>
          </cell>
          <cell r="C1021" t="str">
            <v>EDA-Title IX Grant</v>
          </cell>
        </row>
        <row r="1022">
          <cell r="B1022" t="str">
            <v>02430</v>
          </cell>
          <cell r="C1022" t="str">
            <v>EDA-Title IX Grant</v>
          </cell>
        </row>
        <row r="1023">
          <cell r="B1023" t="str">
            <v>02430</v>
          </cell>
          <cell r="C1023" t="str">
            <v>EDA-Title IX Grant</v>
          </cell>
        </row>
        <row r="1024">
          <cell r="B1024" t="str">
            <v>02430</v>
          </cell>
          <cell r="C1024" t="str">
            <v>EDA-Title IX Grant</v>
          </cell>
        </row>
        <row r="1025">
          <cell r="B1025" t="str">
            <v>02430</v>
          </cell>
          <cell r="C1025" t="str">
            <v>EDA-Title IX Grant</v>
          </cell>
        </row>
        <row r="1026">
          <cell r="B1026" t="str">
            <v>02440</v>
          </cell>
          <cell r="C1026" t="str">
            <v>DEQ Special Revenue Fund</v>
          </cell>
        </row>
        <row r="1027">
          <cell r="B1027" t="str">
            <v>02440</v>
          </cell>
          <cell r="C1027" t="str">
            <v>DEQ Special Revenue Fund</v>
          </cell>
        </row>
        <row r="1028">
          <cell r="B1028" t="str">
            <v>02440</v>
          </cell>
          <cell r="C1028" t="str">
            <v>DEQ Special Revenue Fund</v>
          </cell>
        </row>
        <row r="1029">
          <cell r="B1029" t="str">
            <v>02440</v>
          </cell>
          <cell r="C1029" t="str">
            <v>DEQ Special Revenue Fund</v>
          </cell>
        </row>
        <row r="1030">
          <cell r="B1030" t="str">
            <v>02440</v>
          </cell>
          <cell r="C1030" t="str">
            <v>DEQ Special Revenue Fund</v>
          </cell>
        </row>
        <row r="1031">
          <cell r="B1031" t="str">
            <v>02441</v>
          </cell>
          <cell r="C1031" t="str">
            <v>Model Jury Instructions</v>
          </cell>
        </row>
        <row r="1032">
          <cell r="B1032" t="str">
            <v>02441</v>
          </cell>
          <cell r="C1032" t="str">
            <v>Model Jury Instructions</v>
          </cell>
        </row>
        <row r="1033">
          <cell r="B1033" t="str">
            <v>02441</v>
          </cell>
          <cell r="C1033" t="str">
            <v>Model Jury Instructions</v>
          </cell>
        </row>
        <row r="1034">
          <cell r="B1034" t="str">
            <v>02441</v>
          </cell>
          <cell r="C1034" t="str">
            <v>Model Jury Instructions</v>
          </cell>
        </row>
        <row r="1035">
          <cell r="B1035" t="str">
            <v>02441</v>
          </cell>
          <cell r="C1035" t="str">
            <v>Model Jury Instructions</v>
          </cell>
        </row>
        <row r="1036">
          <cell r="B1036" t="str">
            <v>02442</v>
          </cell>
          <cell r="C1036" t="str">
            <v>School Efficiency Review Fund</v>
          </cell>
        </row>
        <row r="1037">
          <cell r="B1037" t="str">
            <v>02442</v>
          </cell>
          <cell r="C1037" t="str">
            <v>School Efficiency Review Fund</v>
          </cell>
        </row>
        <row r="1038">
          <cell r="B1038" t="str">
            <v>02442</v>
          </cell>
          <cell r="C1038" t="str">
            <v>School Efficiency Review Fund</v>
          </cell>
        </row>
        <row r="1039">
          <cell r="B1039" t="str">
            <v>02442</v>
          </cell>
          <cell r="C1039" t="str">
            <v>School Efficiency Review Fund</v>
          </cell>
        </row>
        <row r="1040">
          <cell r="B1040" t="str">
            <v>02442</v>
          </cell>
          <cell r="C1040" t="str">
            <v>School Efficiency Review Fund</v>
          </cell>
        </row>
        <row r="1041">
          <cell r="B1041" t="str">
            <v>02448</v>
          </cell>
          <cell r="C1041" t="str">
            <v>VA-Asian Advisory Board Fund</v>
          </cell>
        </row>
        <row r="1042">
          <cell r="B1042" t="str">
            <v>02448</v>
          </cell>
          <cell r="C1042" t="str">
            <v>VA-Asian Advisory Board Fund</v>
          </cell>
        </row>
        <row r="1043">
          <cell r="B1043" t="str">
            <v>02448</v>
          </cell>
          <cell r="C1043" t="str">
            <v>VA-Asian Advisory Board Fund</v>
          </cell>
        </row>
        <row r="1044">
          <cell r="B1044" t="str">
            <v>02448</v>
          </cell>
          <cell r="C1044" t="str">
            <v>VA-Asian Advisory Board Fund</v>
          </cell>
        </row>
        <row r="1045">
          <cell r="B1045" t="str">
            <v>02448</v>
          </cell>
          <cell r="C1045" t="str">
            <v>VA-Asian Advisory Board Fund</v>
          </cell>
        </row>
        <row r="1046">
          <cell r="B1046" t="str">
            <v>02450</v>
          </cell>
          <cell r="C1046" t="str">
            <v>Hazardous Waste Mgmt Permit</v>
          </cell>
        </row>
        <row r="1047">
          <cell r="B1047" t="str">
            <v>02450</v>
          </cell>
          <cell r="C1047" t="str">
            <v>Hazardous Waste Mgmt Permit</v>
          </cell>
        </row>
        <row r="1048">
          <cell r="B1048" t="str">
            <v>02450</v>
          </cell>
          <cell r="C1048" t="str">
            <v>Hazardous Waste Mgmt Permit</v>
          </cell>
        </row>
        <row r="1049">
          <cell r="B1049" t="str">
            <v>02450</v>
          </cell>
          <cell r="C1049" t="str">
            <v>Hazardous Waste Mgmt Permit</v>
          </cell>
        </row>
        <row r="1050">
          <cell r="B1050" t="str">
            <v>02450</v>
          </cell>
          <cell r="C1050" t="str">
            <v>Hazardous Waste Mgmt Permit</v>
          </cell>
        </row>
        <row r="1051">
          <cell r="B1051" t="str">
            <v>02451</v>
          </cell>
          <cell r="C1051" t="str">
            <v>Small Business Investmnt Grant</v>
          </cell>
        </row>
        <row r="1052">
          <cell r="B1052" t="str">
            <v>02451</v>
          </cell>
          <cell r="C1052" t="str">
            <v>Small Business Investmnt Grant</v>
          </cell>
        </row>
        <row r="1053">
          <cell r="B1053" t="str">
            <v>02451</v>
          </cell>
          <cell r="C1053" t="str">
            <v>Small Business Investmnt Grant</v>
          </cell>
        </row>
        <row r="1054">
          <cell r="B1054" t="str">
            <v>02451</v>
          </cell>
          <cell r="C1054" t="str">
            <v>Small Business Investmnt Grant</v>
          </cell>
        </row>
        <row r="1055">
          <cell r="B1055" t="str">
            <v>02451</v>
          </cell>
          <cell r="C1055" t="str">
            <v>Small Business Investmnt Grant</v>
          </cell>
        </row>
        <row r="1056">
          <cell r="B1056" t="str">
            <v>02451</v>
          </cell>
          <cell r="C1056" t="str">
            <v>Small Business Investmnt Grant</v>
          </cell>
        </row>
        <row r="1057">
          <cell r="B1057" t="str">
            <v>02452</v>
          </cell>
          <cell r="C1057" t="str">
            <v>Tax Amnesty Recovery Fund</v>
          </cell>
        </row>
        <row r="1058">
          <cell r="B1058" t="str">
            <v>02452</v>
          </cell>
          <cell r="C1058" t="str">
            <v>Tax Amnesty Recovery Fund</v>
          </cell>
        </row>
        <row r="1059">
          <cell r="B1059" t="str">
            <v>02452</v>
          </cell>
          <cell r="C1059" t="str">
            <v>Tax Amnesty Recovery Fund</v>
          </cell>
        </row>
        <row r="1060">
          <cell r="B1060" t="str">
            <v>02452</v>
          </cell>
          <cell r="C1060" t="str">
            <v>Tax Amnesty Recovery Fund</v>
          </cell>
        </row>
        <row r="1061">
          <cell r="B1061" t="str">
            <v>02452</v>
          </cell>
          <cell r="C1061" t="str">
            <v>Tax Amnesty Recovery Fund</v>
          </cell>
        </row>
        <row r="1062">
          <cell r="B1062" t="str">
            <v>02454</v>
          </cell>
          <cell r="C1062" t="str">
            <v>Sec VDA Special Revenue Fund</v>
          </cell>
        </row>
        <row r="1063">
          <cell r="B1063" t="str">
            <v>02454</v>
          </cell>
          <cell r="C1063" t="str">
            <v>Sec VDA Special Revenue Fund</v>
          </cell>
        </row>
        <row r="1064">
          <cell r="B1064" t="str">
            <v>02454</v>
          </cell>
          <cell r="C1064" t="str">
            <v>Sec VDA Special Revenue Fund</v>
          </cell>
        </row>
        <row r="1065">
          <cell r="B1065" t="str">
            <v>02454</v>
          </cell>
          <cell r="C1065" t="str">
            <v>Sec VDA Special Revenue Fund</v>
          </cell>
        </row>
        <row r="1066">
          <cell r="B1066" t="str">
            <v>02454</v>
          </cell>
          <cell r="C1066" t="str">
            <v>Sec VDA Special Revenue Fund</v>
          </cell>
        </row>
        <row r="1067">
          <cell r="B1067" t="str">
            <v>02455</v>
          </cell>
          <cell r="C1067" t="str">
            <v>Marine Fishing Improvement Fd</v>
          </cell>
        </row>
        <row r="1068">
          <cell r="B1068" t="str">
            <v>02455</v>
          </cell>
          <cell r="C1068" t="str">
            <v>Marine Fishing Improvement Fd</v>
          </cell>
        </row>
        <row r="1069">
          <cell r="B1069" t="str">
            <v>02455</v>
          </cell>
          <cell r="C1069" t="str">
            <v>Marine Fishing Improvement Fd</v>
          </cell>
        </row>
        <row r="1070">
          <cell r="B1070" t="str">
            <v>02455</v>
          </cell>
          <cell r="C1070" t="str">
            <v>Marine Fishing Improvement Fd</v>
          </cell>
        </row>
        <row r="1071">
          <cell r="B1071" t="str">
            <v>02455</v>
          </cell>
          <cell r="C1071" t="str">
            <v>Marine Fishing Improvement Fd</v>
          </cell>
        </row>
        <row r="1072">
          <cell r="B1072" t="str">
            <v>02460</v>
          </cell>
          <cell r="C1072" t="str">
            <v>Disaster Recovery Fund</v>
          </cell>
        </row>
        <row r="1073">
          <cell r="B1073" t="str">
            <v>02460</v>
          </cell>
          <cell r="C1073" t="str">
            <v>Disaster Recovery Fund</v>
          </cell>
        </row>
        <row r="1074">
          <cell r="B1074" t="str">
            <v>02460</v>
          </cell>
          <cell r="C1074" t="str">
            <v>Disaster Recovery Fund</v>
          </cell>
        </row>
        <row r="1075">
          <cell r="B1075" t="str">
            <v>02460</v>
          </cell>
          <cell r="C1075" t="str">
            <v>Disaster Recovery Fund</v>
          </cell>
        </row>
        <row r="1076">
          <cell r="B1076" t="str">
            <v>02460</v>
          </cell>
          <cell r="C1076" t="str">
            <v>Disaster Recovery Fund</v>
          </cell>
        </row>
        <row r="1077">
          <cell r="B1077" t="str">
            <v>02470</v>
          </cell>
          <cell r="C1077" t="str">
            <v>Mine Rescue Fund</v>
          </cell>
        </row>
        <row r="1078">
          <cell r="B1078" t="str">
            <v>02470</v>
          </cell>
          <cell r="C1078" t="str">
            <v>Mine Rescue Fund</v>
          </cell>
        </row>
        <row r="1079">
          <cell r="B1079" t="str">
            <v>02470</v>
          </cell>
          <cell r="C1079" t="str">
            <v>Mine Rescue Fund</v>
          </cell>
        </row>
        <row r="1080">
          <cell r="B1080" t="str">
            <v>02470</v>
          </cell>
          <cell r="C1080" t="str">
            <v>Mine Rescue Fund</v>
          </cell>
        </row>
        <row r="1081">
          <cell r="B1081" t="str">
            <v>02470</v>
          </cell>
          <cell r="C1081" t="str">
            <v>Mine Rescue Fund</v>
          </cell>
        </row>
        <row r="1082">
          <cell r="B1082" t="str">
            <v>02480</v>
          </cell>
          <cell r="C1082" t="str">
            <v>Waterworks Tchnical Assistance</v>
          </cell>
        </row>
        <row r="1083">
          <cell r="B1083" t="str">
            <v>02480</v>
          </cell>
          <cell r="C1083" t="str">
            <v>Waterworks Tchnical Assistance</v>
          </cell>
        </row>
        <row r="1084">
          <cell r="B1084" t="str">
            <v>02480</v>
          </cell>
          <cell r="C1084" t="str">
            <v>Waterworks Tchnical Assistance</v>
          </cell>
        </row>
        <row r="1085">
          <cell r="B1085" t="str">
            <v>02480</v>
          </cell>
          <cell r="C1085" t="str">
            <v>Waterworks Tchnical Assistance</v>
          </cell>
        </row>
        <row r="1086">
          <cell r="B1086" t="str">
            <v>02480</v>
          </cell>
          <cell r="C1086" t="str">
            <v>Waterworks Tchnical Assistance</v>
          </cell>
        </row>
        <row r="1087">
          <cell r="B1087" t="str">
            <v>02480</v>
          </cell>
          <cell r="C1087" t="str">
            <v>Waterworks Tchnical Assistance</v>
          </cell>
        </row>
        <row r="1088">
          <cell r="B1088" t="str">
            <v>02490</v>
          </cell>
          <cell r="C1088" t="str">
            <v>VA Saltwater Recreational Fish</v>
          </cell>
        </row>
        <row r="1089">
          <cell r="B1089" t="str">
            <v>02490</v>
          </cell>
          <cell r="C1089" t="str">
            <v>VA Saltwater Recreational Fish</v>
          </cell>
        </row>
        <row r="1090">
          <cell r="B1090" t="str">
            <v>02490</v>
          </cell>
          <cell r="C1090" t="str">
            <v>VA Saltwater Recreational Fish</v>
          </cell>
        </row>
        <row r="1091">
          <cell r="B1091" t="str">
            <v>02490</v>
          </cell>
          <cell r="C1091" t="str">
            <v>VA Saltwater Recreational Fish</v>
          </cell>
        </row>
        <row r="1092">
          <cell r="B1092" t="str">
            <v>02490</v>
          </cell>
          <cell r="C1092" t="str">
            <v>VA Saltwater Recreational Fish</v>
          </cell>
        </row>
        <row r="1093">
          <cell r="B1093" t="str">
            <v>02490</v>
          </cell>
          <cell r="C1093" t="str">
            <v>VA Saltwater Recreational Fish</v>
          </cell>
        </row>
        <row r="1094">
          <cell r="B1094" t="str">
            <v>02500</v>
          </cell>
          <cell r="C1094" t="str">
            <v>Employee Dispute Resolution Fd</v>
          </cell>
        </row>
        <row r="1095">
          <cell r="B1095" t="str">
            <v>02500</v>
          </cell>
          <cell r="C1095" t="str">
            <v>Employee Dispute Resolution Fd</v>
          </cell>
        </row>
        <row r="1096">
          <cell r="B1096" t="str">
            <v>02500</v>
          </cell>
          <cell r="C1096" t="str">
            <v>Employee Dispute Resolution Fd</v>
          </cell>
        </row>
        <row r="1097">
          <cell r="B1097" t="str">
            <v>02500</v>
          </cell>
          <cell r="C1097" t="str">
            <v>Employee Dispute Resolution Fd</v>
          </cell>
        </row>
        <row r="1098">
          <cell r="B1098" t="str">
            <v>02500</v>
          </cell>
          <cell r="C1098" t="str">
            <v>Employee Dispute Resolution Fd</v>
          </cell>
        </row>
        <row r="1099">
          <cell r="B1099" t="str">
            <v>02504</v>
          </cell>
          <cell r="C1099" t="str">
            <v>Laboratory Services</v>
          </cell>
        </row>
        <row r="1100">
          <cell r="B1100" t="str">
            <v>02504</v>
          </cell>
          <cell r="C1100" t="str">
            <v>Laboratory Services</v>
          </cell>
        </row>
        <row r="1101">
          <cell r="B1101" t="str">
            <v>02504</v>
          </cell>
          <cell r="C1101" t="str">
            <v>Laboratory Services</v>
          </cell>
        </row>
        <row r="1102">
          <cell r="B1102" t="str">
            <v>02504</v>
          </cell>
          <cell r="C1102" t="str">
            <v>Laboratory Services</v>
          </cell>
        </row>
        <row r="1103">
          <cell r="B1103" t="str">
            <v>02504</v>
          </cell>
          <cell r="C1103" t="str">
            <v>Laboratory Services</v>
          </cell>
        </row>
        <row r="1104">
          <cell r="B1104" t="str">
            <v>02505</v>
          </cell>
          <cell r="C1104" t="str">
            <v>DRPT Special Revenue Fund</v>
          </cell>
        </row>
        <row r="1105">
          <cell r="B1105" t="str">
            <v>02505</v>
          </cell>
          <cell r="C1105" t="str">
            <v>DRPT Special Revenue Fund</v>
          </cell>
        </row>
        <row r="1106">
          <cell r="B1106" t="str">
            <v>02505</v>
          </cell>
          <cell r="C1106" t="str">
            <v>DRPT Special Revenue Fund</v>
          </cell>
        </row>
        <row r="1107">
          <cell r="B1107" t="str">
            <v>02505</v>
          </cell>
          <cell r="C1107" t="str">
            <v>DRPT Special Revenue Fund</v>
          </cell>
        </row>
        <row r="1108">
          <cell r="B1108" t="str">
            <v>02505</v>
          </cell>
          <cell r="C1108" t="str">
            <v>DRPT Special Revenue Fund</v>
          </cell>
        </row>
        <row r="1109">
          <cell r="B1109" t="str">
            <v>02507</v>
          </cell>
          <cell r="C1109" t="str">
            <v>Insurance Fraud Fund - VSP</v>
          </cell>
        </row>
        <row r="1110">
          <cell r="B1110" t="str">
            <v>02507</v>
          </cell>
          <cell r="C1110" t="str">
            <v>Insurance Fraud Fund - VSP</v>
          </cell>
        </row>
        <row r="1111">
          <cell r="B1111" t="str">
            <v>02507</v>
          </cell>
          <cell r="C1111" t="str">
            <v>Insurance Fraud Fund - VSP</v>
          </cell>
        </row>
        <row r="1112">
          <cell r="B1112" t="str">
            <v>02507</v>
          </cell>
          <cell r="C1112" t="str">
            <v>Insurance Fraud Fund - VSP</v>
          </cell>
        </row>
        <row r="1113">
          <cell r="B1113" t="str">
            <v>02507</v>
          </cell>
          <cell r="C1113" t="str">
            <v>Insurance Fraud Fund - VSP</v>
          </cell>
        </row>
        <row r="1114">
          <cell r="B1114" t="str">
            <v>02507</v>
          </cell>
          <cell r="C1114" t="str">
            <v>Insurance Fraud Fund - VSP</v>
          </cell>
        </row>
        <row r="1115">
          <cell r="B1115" t="str">
            <v>02510</v>
          </cell>
          <cell r="C1115" t="str">
            <v>Voluntary Contribution Admin</v>
          </cell>
        </row>
        <row r="1116">
          <cell r="B1116" t="str">
            <v>02510</v>
          </cell>
          <cell r="C1116" t="str">
            <v>Voluntary Contribution Admin</v>
          </cell>
        </row>
        <row r="1117">
          <cell r="B1117" t="str">
            <v>02510</v>
          </cell>
          <cell r="C1117" t="str">
            <v>Voluntary Contribution Admin</v>
          </cell>
        </row>
        <row r="1118">
          <cell r="B1118" t="str">
            <v>02510</v>
          </cell>
          <cell r="C1118" t="str">
            <v>Voluntary Contribution Admin</v>
          </cell>
        </row>
        <row r="1119">
          <cell r="B1119" t="str">
            <v>02510</v>
          </cell>
          <cell r="C1119" t="str">
            <v>Voluntary Contribution Admin</v>
          </cell>
        </row>
        <row r="1120">
          <cell r="B1120" t="str">
            <v>02515</v>
          </cell>
          <cell r="C1120" t="str">
            <v>Nurseries Fund</v>
          </cell>
        </row>
        <row r="1121">
          <cell r="B1121" t="str">
            <v>02515</v>
          </cell>
          <cell r="C1121" t="str">
            <v>Nurseries Fund</v>
          </cell>
        </row>
        <row r="1122">
          <cell r="B1122" t="str">
            <v>02515</v>
          </cell>
          <cell r="C1122" t="str">
            <v>Nurseries Fund</v>
          </cell>
        </row>
        <row r="1123">
          <cell r="B1123" t="str">
            <v>02515</v>
          </cell>
          <cell r="C1123" t="str">
            <v>Nurseries Fund</v>
          </cell>
        </row>
        <row r="1124">
          <cell r="B1124" t="str">
            <v>02515</v>
          </cell>
          <cell r="C1124" t="str">
            <v>Nurseries Fund</v>
          </cell>
        </row>
        <row r="1125">
          <cell r="B1125" t="str">
            <v>02520</v>
          </cell>
          <cell r="C1125" t="str">
            <v>Chesapeake Bay Restoration</v>
          </cell>
        </row>
        <row r="1126">
          <cell r="B1126" t="str">
            <v>02520</v>
          </cell>
          <cell r="C1126" t="str">
            <v>Chesapeake Bay Restoration</v>
          </cell>
        </row>
        <row r="1127">
          <cell r="B1127" t="str">
            <v>02520</v>
          </cell>
          <cell r="C1127" t="str">
            <v>Chesapeake Bay Restoration</v>
          </cell>
        </row>
        <row r="1128">
          <cell r="B1128" t="str">
            <v>02520</v>
          </cell>
          <cell r="C1128" t="str">
            <v>Chesapeake Bay Restoration</v>
          </cell>
        </row>
        <row r="1129">
          <cell r="B1129" t="str">
            <v>02520</v>
          </cell>
          <cell r="C1129" t="str">
            <v>Chesapeake Bay Restoration</v>
          </cell>
        </row>
        <row r="1130">
          <cell r="B1130" t="str">
            <v>02520</v>
          </cell>
          <cell r="C1130" t="str">
            <v>Chesapeake Bay Restoration</v>
          </cell>
        </row>
        <row r="1131">
          <cell r="B1131" t="str">
            <v>02530</v>
          </cell>
          <cell r="C1131" t="str">
            <v>Drug Investigatn Trust Acct-St</v>
          </cell>
        </row>
        <row r="1132">
          <cell r="B1132" t="str">
            <v>02530</v>
          </cell>
          <cell r="C1132" t="str">
            <v>Drug Investigatn Trust Acct-St</v>
          </cell>
        </row>
        <row r="1133">
          <cell r="B1133" t="str">
            <v>02530</v>
          </cell>
          <cell r="C1133" t="str">
            <v>Drug Investigatn Trust Acct-St</v>
          </cell>
        </row>
        <row r="1134">
          <cell r="B1134" t="str">
            <v>02530</v>
          </cell>
          <cell r="C1134" t="str">
            <v>Drug Investigatn Trust Acct-St</v>
          </cell>
        </row>
        <row r="1135">
          <cell r="B1135" t="str">
            <v>02530</v>
          </cell>
          <cell r="C1135" t="str">
            <v>Drug Investigatn Trust Acct-St</v>
          </cell>
        </row>
        <row r="1136">
          <cell r="B1136" t="str">
            <v>02530</v>
          </cell>
          <cell r="C1136" t="str">
            <v>Drug Investigatn Trust Acct-St</v>
          </cell>
        </row>
        <row r="1137">
          <cell r="B1137" t="str">
            <v>02540</v>
          </cell>
          <cell r="C1137" t="str">
            <v>Pro Hac Vice Fund</v>
          </cell>
        </row>
        <row r="1138">
          <cell r="B1138" t="str">
            <v>02540</v>
          </cell>
          <cell r="C1138" t="str">
            <v>Pro Hac Vice Fund</v>
          </cell>
        </row>
        <row r="1139">
          <cell r="B1139" t="str">
            <v>02540</v>
          </cell>
          <cell r="C1139" t="str">
            <v>Pro Hac Vice Fund</v>
          </cell>
        </row>
        <row r="1140">
          <cell r="B1140" t="str">
            <v>02540</v>
          </cell>
          <cell r="C1140" t="str">
            <v>Pro Hac Vice Fund</v>
          </cell>
        </row>
        <row r="1141">
          <cell r="B1141" t="str">
            <v>02540</v>
          </cell>
          <cell r="C1141" t="str">
            <v>Pro Hac Vice Fund</v>
          </cell>
        </row>
        <row r="1142">
          <cell r="B1142" t="str">
            <v>02540</v>
          </cell>
          <cell r="C1142" t="str">
            <v>Pro Hac Vice Fund</v>
          </cell>
        </row>
        <row r="1143">
          <cell r="B1143" t="str">
            <v>02550</v>
          </cell>
          <cell r="C1143" t="str">
            <v>Contract Prisoners Spec Rev Fd</v>
          </cell>
        </row>
        <row r="1144">
          <cell r="B1144" t="str">
            <v>02550</v>
          </cell>
          <cell r="C1144" t="str">
            <v>Contract Prisoners Spec Rev Fd</v>
          </cell>
        </row>
        <row r="1145">
          <cell r="B1145" t="str">
            <v>02550</v>
          </cell>
          <cell r="C1145" t="str">
            <v>Contract Prisoners Spec Rev Fd</v>
          </cell>
        </row>
        <row r="1146">
          <cell r="B1146" t="str">
            <v>02550</v>
          </cell>
          <cell r="C1146" t="str">
            <v>Contract Prisoners Spec Rev Fd</v>
          </cell>
        </row>
        <row r="1147">
          <cell r="B1147" t="str">
            <v>02550</v>
          </cell>
          <cell r="C1147" t="str">
            <v>Contract Prisoners Spec Rev Fd</v>
          </cell>
        </row>
        <row r="1148">
          <cell r="B1148" t="str">
            <v>02560</v>
          </cell>
          <cell r="C1148" t="str">
            <v>Taxpayer Relief Fund</v>
          </cell>
        </row>
        <row r="1149">
          <cell r="B1149" t="str">
            <v>02560</v>
          </cell>
          <cell r="C1149" t="str">
            <v>Taxpayer Relief Fund</v>
          </cell>
        </row>
        <row r="1150">
          <cell r="B1150" t="str">
            <v>02560</v>
          </cell>
          <cell r="C1150" t="str">
            <v>Taxpayer Relief Fund</v>
          </cell>
        </row>
        <row r="1151">
          <cell r="B1151" t="str">
            <v>02560</v>
          </cell>
          <cell r="C1151" t="str">
            <v>Taxpayer Relief Fund</v>
          </cell>
        </row>
        <row r="1152">
          <cell r="B1152" t="str">
            <v>02560</v>
          </cell>
          <cell r="C1152" t="str">
            <v>Taxpayer Relief Fund</v>
          </cell>
        </row>
        <row r="1153">
          <cell r="B1153" t="str">
            <v>02570</v>
          </cell>
          <cell r="C1153" t="str">
            <v>Overhead &amp; Warranty Acct Fund</v>
          </cell>
        </row>
        <row r="1154">
          <cell r="B1154" t="str">
            <v>02570</v>
          </cell>
          <cell r="C1154" t="str">
            <v>Overhead &amp; Warranty Acct Fund</v>
          </cell>
        </row>
        <row r="1155">
          <cell r="B1155" t="str">
            <v>02570</v>
          </cell>
          <cell r="C1155" t="str">
            <v>Overhead &amp; Warranty Acct Fund</v>
          </cell>
        </row>
        <row r="1156">
          <cell r="B1156" t="str">
            <v>02570</v>
          </cell>
          <cell r="C1156" t="str">
            <v>Overhead &amp; Warranty Acct Fund</v>
          </cell>
        </row>
        <row r="1157">
          <cell r="B1157" t="str">
            <v>02570</v>
          </cell>
          <cell r="C1157" t="str">
            <v>Overhead &amp; Warranty Acct Fund</v>
          </cell>
        </row>
        <row r="1158">
          <cell r="B1158" t="str">
            <v>02580</v>
          </cell>
          <cell r="C1158" t="str">
            <v>Operator Training</v>
          </cell>
        </row>
        <row r="1159">
          <cell r="B1159" t="str">
            <v>02580</v>
          </cell>
          <cell r="C1159" t="str">
            <v>Operator Training</v>
          </cell>
        </row>
        <row r="1160">
          <cell r="B1160" t="str">
            <v>02580</v>
          </cell>
          <cell r="C1160" t="str">
            <v>Operator Training</v>
          </cell>
        </row>
        <row r="1161">
          <cell r="B1161" t="str">
            <v>02580</v>
          </cell>
          <cell r="C1161" t="str">
            <v>Operator Training</v>
          </cell>
        </row>
        <row r="1162">
          <cell r="B1162" t="str">
            <v>02580</v>
          </cell>
          <cell r="C1162" t="str">
            <v>Operator Training</v>
          </cell>
        </row>
        <row r="1163">
          <cell r="B1163" t="str">
            <v>02590</v>
          </cell>
          <cell r="C1163" t="str">
            <v>Common Interest Community Mgmt</v>
          </cell>
        </row>
        <row r="1164">
          <cell r="B1164" t="str">
            <v>02590</v>
          </cell>
          <cell r="C1164" t="str">
            <v>Common Interest Community Mgmt</v>
          </cell>
        </row>
        <row r="1165">
          <cell r="B1165" t="str">
            <v>02590</v>
          </cell>
          <cell r="C1165" t="str">
            <v>Common Interest Community Mgmt</v>
          </cell>
        </row>
        <row r="1166">
          <cell r="B1166" t="str">
            <v>02590</v>
          </cell>
          <cell r="C1166" t="str">
            <v>Common Interest Community Mgmt</v>
          </cell>
        </row>
        <row r="1167">
          <cell r="B1167" t="str">
            <v>02590</v>
          </cell>
          <cell r="C1167" t="str">
            <v>Common Interest Community Mgmt</v>
          </cell>
        </row>
        <row r="1168">
          <cell r="B1168" t="str">
            <v>02590</v>
          </cell>
          <cell r="C1168" t="str">
            <v>Common Interest Community Mgmt</v>
          </cell>
        </row>
        <row r="1169">
          <cell r="B1169" t="str">
            <v>02600</v>
          </cell>
          <cell r="C1169" t="str">
            <v>State Surplus Proprty Suspense</v>
          </cell>
        </row>
        <row r="1170">
          <cell r="B1170" t="str">
            <v>02600</v>
          </cell>
          <cell r="C1170" t="str">
            <v>State Surplus Proprty Suspense</v>
          </cell>
        </row>
        <row r="1171">
          <cell r="B1171" t="str">
            <v>02600</v>
          </cell>
          <cell r="C1171" t="str">
            <v>State Surplus Proprty Suspense</v>
          </cell>
        </row>
        <row r="1172">
          <cell r="B1172" t="str">
            <v>02600</v>
          </cell>
          <cell r="C1172" t="str">
            <v>State Surplus Proprty Suspense</v>
          </cell>
        </row>
        <row r="1173">
          <cell r="B1173" t="str">
            <v>02600</v>
          </cell>
          <cell r="C1173" t="str">
            <v>State Surplus Proprty Suspense</v>
          </cell>
        </row>
        <row r="1174">
          <cell r="B1174" t="str">
            <v>02601</v>
          </cell>
          <cell r="C1174" t="str">
            <v>VDH Special Revenue Fund</v>
          </cell>
        </row>
        <row r="1175">
          <cell r="B1175" t="str">
            <v>02601</v>
          </cell>
          <cell r="C1175" t="str">
            <v>VDH Special Revenue Fund</v>
          </cell>
        </row>
        <row r="1176">
          <cell r="B1176" t="str">
            <v>02601</v>
          </cell>
          <cell r="C1176" t="str">
            <v>VDH Special Revenue Fund</v>
          </cell>
        </row>
        <row r="1177">
          <cell r="B1177" t="str">
            <v>02601</v>
          </cell>
          <cell r="C1177" t="str">
            <v>VDH Special Revenue Fund</v>
          </cell>
        </row>
        <row r="1178">
          <cell r="B1178" t="str">
            <v>02601</v>
          </cell>
          <cell r="C1178" t="str">
            <v>VDH Special Revenue Fund</v>
          </cell>
        </row>
        <row r="1179">
          <cell r="B1179" t="str">
            <v>02602</v>
          </cell>
          <cell r="C1179" t="str">
            <v>DMAS Special Revenue Fund</v>
          </cell>
        </row>
        <row r="1180">
          <cell r="B1180" t="str">
            <v>02602</v>
          </cell>
          <cell r="C1180" t="str">
            <v>DMAS Special Revenue Fund</v>
          </cell>
        </row>
        <row r="1181">
          <cell r="B1181" t="str">
            <v>02602</v>
          </cell>
          <cell r="C1181" t="str">
            <v>DMAS Special Revenue Fund</v>
          </cell>
        </row>
        <row r="1182">
          <cell r="B1182" t="str">
            <v>02602</v>
          </cell>
          <cell r="C1182" t="str">
            <v>DMAS Special Revenue Fund</v>
          </cell>
        </row>
        <row r="1183">
          <cell r="B1183" t="str">
            <v>02602</v>
          </cell>
          <cell r="C1183" t="str">
            <v>DMAS Special Revenue Fund</v>
          </cell>
        </row>
        <row r="1184">
          <cell r="B1184" t="str">
            <v>02610</v>
          </cell>
          <cell r="C1184" t="str">
            <v>Safety Fund</v>
          </cell>
        </row>
        <row r="1185">
          <cell r="B1185" t="str">
            <v>02610</v>
          </cell>
          <cell r="C1185" t="str">
            <v>Safety Fund</v>
          </cell>
        </row>
        <row r="1186">
          <cell r="B1186" t="str">
            <v>02610</v>
          </cell>
          <cell r="C1186" t="str">
            <v>Safety Fund</v>
          </cell>
        </row>
        <row r="1187">
          <cell r="B1187" t="str">
            <v>02610</v>
          </cell>
          <cell r="C1187" t="str">
            <v>Safety Fund</v>
          </cell>
        </row>
        <row r="1188">
          <cell r="B1188" t="str">
            <v>02610</v>
          </cell>
          <cell r="C1188" t="str">
            <v>Safety Fund</v>
          </cell>
        </row>
        <row r="1189">
          <cell r="B1189" t="str">
            <v>02615</v>
          </cell>
          <cell r="C1189" t="str">
            <v>VA Bus Opp Prog &amp; Public Proc</v>
          </cell>
        </row>
        <row r="1190">
          <cell r="B1190" t="str">
            <v>02615</v>
          </cell>
          <cell r="C1190" t="str">
            <v>VA Bus Opp Prog &amp; Public Proc</v>
          </cell>
        </row>
        <row r="1191">
          <cell r="B1191" t="str">
            <v>02615</v>
          </cell>
          <cell r="C1191" t="str">
            <v>VA Bus Opp Prog &amp; Public Proc</v>
          </cell>
        </row>
        <row r="1192">
          <cell r="B1192" t="str">
            <v>02615</v>
          </cell>
          <cell r="C1192" t="str">
            <v>VA Bus Opp Prog &amp; Public Proc</v>
          </cell>
        </row>
        <row r="1193">
          <cell r="B1193" t="str">
            <v>02615</v>
          </cell>
          <cell r="C1193" t="str">
            <v>VA Bus Opp Prog &amp; Public Proc</v>
          </cell>
        </row>
        <row r="1194">
          <cell r="B1194" t="str">
            <v>02620</v>
          </cell>
          <cell r="C1194" t="str">
            <v>State Surplus Ppty - Reversion</v>
          </cell>
        </row>
        <row r="1195">
          <cell r="B1195" t="str">
            <v>02620</v>
          </cell>
          <cell r="C1195" t="str">
            <v>State Surplus Ppty - Reversion</v>
          </cell>
        </row>
        <row r="1196">
          <cell r="B1196" t="str">
            <v>02620</v>
          </cell>
          <cell r="C1196" t="str">
            <v>State Surplus Ppty - Reversion</v>
          </cell>
        </row>
        <row r="1197">
          <cell r="B1197" t="str">
            <v>02620</v>
          </cell>
          <cell r="C1197" t="str">
            <v>State Surplus Ppty - Reversion</v>
          </cell>
        </row>
        <row r="1198">
          <cell r="B1198" t="str">
            <v>02620</v>
          </cell>
          <cell r="C1198" t="str">
            <v>State Surplus Ppty - Reversion</v>
          </cell>
        </row>
        <row r="1199">
          <cell r="B1199" t="str">
            <v>02630</v>
          </cell>
          <cell r="C1199" t="str">
            <v>St Park Conservation Resources</v>
          </cell>
        </row>
        <row r="1200">
          <cell r="B1200" t="str">
            <v>02630</v>
          </cell>
          <cell r="C1200" t="str">
            <v>St Park Conservation Resources</v>
          </cell>
        </row>
        <row r="1201">
          <cell r="B1201" t="str">
            <v>02630</v>
          </cell>
          <cell r="C1201" t="str">
            <v>St Park Conservation Resources</v>
          </cell>
        </row>
        <row r="1202">
          <cell r="B1202" t="str">
            <v>02630</v>
          </cell>
          <cell r="C1202" t="str">
            <v>St Park Conservation Resources</v>
          </cell>
        </row>
        <row r="1203">
          <cell r="B1203" t="str">
            <v>02630</v>
          </cell>
          <cell r="C1203" t="str">
            <v>St Park Conservation Resources</v>
          </cell>
        </row>
        <row r="1204">
          <cell r="B1204" t="str">
            <v>02640</v>
          </cell>
          <cell r="C1204" t="str">
            <v>State Forest Fund</v>
          </cell>
        </row>
        <row r="1205">
          <cell r="B1205" t="str">
            <v>02640</v>
          </cell>
          <cell r="C1205" t="str">
            <v>State Forest Fund</v>
          </cell>
        </row>
        <row r="1206">
          <cell r="B1206" t="str">
            <v>02640</v>
          </cell>
          <cell r="C1206" t="str">
            <v>State Forest Fund</v>
          </cell>
        </row>
        <row r="1207">
          <cell r="B1207" t="str">
            <v>02640</v>
          </cell>
          <cell r="C1207" t="str">
            <v>State Forest Fund</v>
          </cell>
        </row>
        <row r="1208">
          <cell r="B1208" t="str">
            <v>02640</v>
          </cell>
          <cell r="C1208" t="str">
            <v>State Forest Fund</v>
          </cell>
        </row>
        <row r="1209">
          <cell r="B1209" t="str">
            <v>02650</v>
          </cell>
          <cell r="C1209" t="str">
            <v>State Park Acquisition And Dev</v>
          </cell>
        </row>
        <row r="1210">
          <cell r="B1210" t="str">
            <v>02650</v>
          </cell>
          <cell r="C1210" t="str">
            <v>State Park Acquisition And Dev</v>
          </cell>
        </row>
        <row r="1211">
          <cell r="B1211" t="str">
            <v>02650</v>
          </cell>
          <cell r="C1211" t="str">
            <v>State Park Acquisition And Dev</v>
          </cell>
        </row>
        <row r="1212">
          <cell r="B1212" t="str">
            <v>02650</v>
          </cell>
          <cell r="C1212" t="str">
            <v>State Park Acquisition And Dev</v>
          </cell>
        </row>
        <row r="1213">
          <cell r="B1213" t="str">
            <v>02650</v>
          </cell>
          <cell r="C1213" t="str">
            <v>State Park Acquisition And Dev</v>
          </cell>
        </row>
        <row r="1214">
          <cell r="B1214" t="str">
            <v>02651</v>
          </cell>
          <cell r="C1214" t="str">
            <v>Forfeited Asset Sharing Prgm</v>
          </cell>
        </row>
        <row r="1215">
          <cell r="B1215" t="str">
            <v>02651</v>
          </cell>
          <cell r="C1215" t="str">
            <v>Forfeited Asset Sharing Prgm</v>
          </cell>
        </row>
        <row r="1216">
          <cell r="B1216" t="str">
            <v>02651</v>
          </cell>
          <cell r="C1216" t="str">
            <v>Forfeited Asset Sharing Prgm</v>
          </cell>
        </row>
        <row r="1217">
          <cell r="B1217" t="str">
            <v>02651</v>
          </cell>
          <cell r="C1217" t="str">
            <v>Forfeited Asset Sharing Prgm</v>
          </cell>
        </row>
        <row r="1218">
          <cell r="B1218" t="str">
            <v>02651</v>
          </cell>
          <cell r="C1218" t="str">
            <v>Forfeited Asset Sharing Prgm</v>
          </cell>
        </row>
        <row r="1219">
          <cell r="B1219" t="str">
            <v>02651</v>
          </cell>
          <cell r="C1219" t="str">
            <v>Forfeited Asset Sharing Prgm</v>
          </cell>
        </row>
        <row r="1220">
          <cell r="B1220" t="str">
            <v>02660</v>
          </cell>
          <cell r="C1220" t="str">
            <v>DOH Funds For CCRE</v>
          </cell>
        </row>
        <row r="1221">
          <cell r="B1221" t="str">
            <v>02660</v>
          </cell>
          <cell r="C1221" t="str">
            <v>DOH Funds For CCRE</v>
          </cell>
        </row>
        <row r="1222">
          <cell r="B1222" t="str">
            <v>02660</v>
          </cell>
          <cell r="C1222" t="str">
            <v>DOH Funds For CCRE</v>
          </cell>
        </row>
        <row r="1223">
          <cell r="B1223" t="str">
            <v>02660</v>
          </cell>
          <cell r="C1223" t="str">
            <v>DOH Funds For CCRE</v>
          </cell>
        </row>
        <row r="1224">
          <cell r="B1224" t="str">
            <v>02660</v>
          </cell>
          <cell r="C1224" t="str">
            <v>DOH Funds For CCRE</v>
          </cell>
        </row>
        <row r="1225">
          <cell r="B1225" t="str">
            <v>02661</v>
          </cell>
          <cell r="C1225" t="str">
            <v>State Park Projects Fund</v>
          </cell>
        </row>
        <row r="1226">
          <cell r="B1226" t="str">
            <v>02661</v>
          </cell>
          <cell r="C1226" t="str">
            <v>State Park Projects Fund</v>
          </cell>
        </row>
        <row r="1227">
          <cell r="B1227" t="str">
            <v>02661</v>
          </cell>
          <cell r="C1227" t="str">
            <v>State Park Projects Fund</v>
          </cell>
        </row>
        <row r="1228">
          <cell r="B1228" t="str">
            <v>02661</v>
          </cell>
          <cell r="C1228" t="str">
            <v>State Park Projects Fund</v>
          </cell>
        </row>
        <row r="1229">
          <cell r="B1229" t="str">
            <v>02661</v>
          </cell>
          <cell r="C1229" t="str">
            <v>State Park Projects Fund</v>
          </cell>
        </row>
        <row r="1230">
          <cell r="B1230" t="str">
            <v>02661</v>
          </cell>
          <cell r="C1230" t="str">
            <v>State Park Projects Fund</v>
          </cell>
        </row>
        <row r="1231">
          <cell r="B1231" t="str">
            <v>02662</v>
          </cell>
          <cell r="C1231" t="str">
            <v>2023 Individual Incm Tx Rbt Fd</v>
          </cell>
        </row>
        <row r="1232">
          <cell r="B1232" t="str">
            <v>02662</v>
          </cell>
          <cell r="C1232" t="str">
            <v>2023 Individual Incm Tx Rbt Fd</v>
          </cell>
        </row>
        <row r="1233">
          <cell r="B1233" t="str">
            <v>02662</v>
          </cell>
          <cell r="C1233" t="str">
            <v>2023 Individual Incm Tx Rbt Fd</v>
          </cell>
        </row>
        <row r="1234">
          <cell r="B1234" t="str">
            <v>02662</v>
          </cell>
          <cell r="C1234" t="str">
            <v>2023 Individual Incm Tx Rbt Fd</v>
          </cell>
        </row>
        <row r="1235">
          <cell r="B1235" t="str">
            <v>02662</v>
          </cell>
          <cell r="C1235" t="str">
            <v>2023 Individual Incm Tx Rbt Fd</v>
          </cell>
        </row>
        <row r="1236">
          <cell r="B1236" t="str">
            <v>02670</v>
          </cell>
          <cell r="C1236" t="str">
            <v>Abusive Drivers Fees</v>
          </cell>
        </row>
        <row r="1237">
          <cell r="B1237" t="str">
            <v>02670</v>
          </cell>
          <cell r="C1237" t="str">
            <v>Abusive Drivers Fees</v>
          </cell>
        </row>
        <row r="1238">
          <cell r="B1238" t="str">
            <v>02670</v>
          </cell>
          <cell r="C1238" t="str">
            <v>Abusive Drivers Fees</v>
          </cell>
        </row>
        <row r="1239">
          <cell r="B1239" t="str">
            <v>02670</v>
          </cell>
          <cell r="C1239" t="str">
            <v>Abusive Drivers Fees</v>
          </cell>
        </row>
        <row r="1240">
          <cell r="B1240" t="str">
            <v>02670</v>
          </cell>
          <cell r="C1240" t="str">
            <v>Abusive Drivers Fees</v>
          </cell>
        </row>
        <row r="1241">
          <cell r="B1241" t="str">
            <v>02671</v>
          </cell>
          <cell r="C1241" t="str">
            <v>Refund Suspense Fund</v>
          </cell>
        </row>
        <row r="1242">
          <cell r="B1242" t="str">
            <v>02671</v>
          </cell>
          <cell r="C1242" t="str">
            <v>Refund Suspense Fund</v>
          </cell>
        </row>
        <row r="1243">
          <cell r="B1243" t="str">
            <v>02671</v>
          </cell>
          <cell r="C1243" t="str">
            <v>Refund Suspense Fund</v>
          </cell>
        </row>
        <row r="1244">
          <cell r="B1244" t="str">
            <v>02671</v>
          </cell>
          <cell r="C1244" t="str">
            <v>Refund Suspense Fund</v>
          </cell>
        </row>
        <row r="1245">
          <cell r="B1245" t="str">
            <v>02671</v>
          </cell>
          <cell r="C1245" t="str">
            <v>Refund Suspense Fund</v>
          </cell>
        </row>
        <row r="1246">
          <cell r="B1246" t="str">
            <v>02680</v>
          </cell>
          <cell r="C1246" t="str">
            <v>Comprehensive Permitting Fund</v>
          </cell>
        </row>
        <row r="1247">
          <cell r="B1247" t="str">
            <v>02680</v>
          </cell>
          <cell r="C1247" t="str">
            <v>Comprehensive Permitting Fund</v>
          </cell>
        </row>
        <row r="1248">
          <cell r="B1248" t="str">
            <v>02680</v>
          </cell>
          <cell r="C1248" t="str">
            <v>Comprehensive Permitting Fund</v>
          </cell>
        </row>
        <row r="1249">
          <cell r="B1249" t="str">
            <v>02680</v>
          </cell>
          <cell r="C1249" t="str">
            <v>Comprehensive Permitting Fund</v>
          </cell>
        </row>
        <row r="1250">
          <cell r="B1250" t="str">
            <v>02680</v>
          </cell>
          <cell r="C1250" t="str">
            <v>Comprehensive Permitting Fund</v>
          </cell>
        </row>
        <row r="1251">
          <cell r="B1251" t="str">
            <v>02680</v>
          </cell>
          <cell r="C1251" t="str">
            <v>Comprehensive Permitting Fund</v>
          </cell>
        </row>
        <row r="1252">
          <cell r="B1252" t="str">
            <v>02685</v>
          </cell>
          <cell r="C1252" t="str">
            <v>Outstanding Faculty Recog Fund</v>
          </cell>
        </row>
        <row r="1253">
          <cell r="B1253" t="str">
            <v>02685</v>
          </cell>
          <cell r="C1253" t="str">
            <v>Outstanding Faculty Recog Fund</v>
          </cell>
        </row>
        <row r="1254">
          <cell r="B1254" t="str">
            <v>02685</v>
          </cell>
          <cell r="C1254" t="str">
            <v>Outstanding Faculty Recog Fund</v>
          </cell>
        </row>
        <row r="1255">
          <cell r="B1255" t="str">
            <v>02685</v>
          </cell>
          <cell r="C1255" t="str">
            <v>Outstanding Faculty Recog Fund</v>
          </cell>
        </row>
        <row r="1256">
          <cell r="B1256" t="str">
            <v>02685</v>
          </cell>
          <cell r="C1256" t="str">
            <v>Outstanding Faculty Recog Fund</v>
          </cell>
        </row>
        <row r="1257">
          <cell r="B1257" t="str">
            <v>02687</v>
          </cell>
          <cell r="C1257" t="str">
            <v>CommEconomicOppVAAspDivComm</v>
          </cell>
        </row>
        <row r="1258">
          <cell r="B1258" t="str">
            <v>02687</v>
          </cell>
          <cell r="C1258" t="str">
            <v>CommEconomicOppVAAspDivComm</v>
          </cell>
        </row>
        <row r="1259">
          <cell r="B1259" t="str">
            <v>02687</v>
          </cell>
          <cell r="C1259" t="str">
            <v>CommEconomicOppVAAspDivComm</v>
          </cell>
        </row>
        <row r="1260">
          <cell r="B1260" t="str">
            <v>02687</v>
          </cell>
          <cell r="C1260" t="str">
            <v>CommEconomicOppVAAspDivComm</v>
          </cell>
        </row>
        <row r="1261">
          <cell r="B1261" t="str">
            <v>02687</v>
          </cell>
          <cell r="C1261" t="str">
            <v>CommEconomicOppVAAspDivComm</v>
          </cell>
        </row>
        <row r="1262">
          <cell r="B1262" t="str">
            <v>02687</v>
          </cell>
          <cell r="C1262" t="str">
            <v>CommEconomicOppVAAspDivComm</v>
          </cell>
        </row>
        <row r="1263">
          <cell r="B1263" t="str">
            <v>02690</v>
          </cell>
          <cell r="C1263" t="str">
            <v>Additional Registration Fee</v>
          </cell>
        </row>
        <row r="1264">
          <cell r="B1264" t="str">
            <v>02690</v>
          </cell>
          <cell r="C1264" t="str">
            <v>Additional Registration Fee</v>
          </cell>
        </row>
        <row r="1265">
          <cell r="B1265" t="str">
            <v>02690</v>
          </cell>
          <cell r="C1265" t="str">
            <v>Additional Registration Fee</v>
          </cell>
        </row>
        <row r="1266">
          <cell r="B1266" t="str">
            <v>02690</v>
          </cell>
          <cell r="C1266" t="str">
            <v>Additional Registration Fee</v>
          </cell>
        </row>
        <row r="1267">
          <cell r="B1267" t="str">
            <v>02690</v>
          </cell>
          <cell r="C1267" t="str">
            <v>Additional Registration Fee</v>
          </cell>
        </row>
        <row r="1268">
          <cell r="B1268" t="str">
            <v>02700</v>
          </cell>
          <cell r="C1268" t="str">
            <v>Parking</v>
          </cell>
        </row>
        <row r="1269">
          <cell r="B1269" t="str">
            <v>02700</v>
          </cell>
          <cell r="C1269" t="str">
            <v>Parking</v>
          </cell>
        </row>
        <row r="1270">
          <cell r="B1270" t="str">
            <v>02700</v>
          </cell>
          <cell r="C1270" t="str">
            <v>Parking</v>
          </cell>
        </row>
        <row r="1271">
          <cell r="B1271" t="str">
            <v>02700</v>
          </cell>
          <cell r="C1271" t="str">
            <v>Parking</v>
          </cell>
        </row>
        <row r="1272">
          <cell r="B1272" t="str">
            <v>02700</v>
          </cell>
          <cell r="C1272" t="str">
            <v>Parking</v>
          </cell>
        </row>
        <row r="1273">
          <cell r="B1273" t="str">
            <v>02700</v>
          </cell>
          <cell r="C1273" t="str">
            <v>Parking</v>
          </cell>
        </row>
        <row r="1274">
          <cell r="B1274" t="str">
            <v>02701</v>
          </cell>
          <cell r="C1274" t="str">
            <v>DOC-CO Special Revenue Fund</v>
          </cell>
        </row>
        <row r="1275">
          <cell r="B1275" t="str">
            <v>02701</v>
          </cell>
          <cell r="C1275" t="str">
            <v>DOC-CO Special Revenue Fund</v>
          </cell>
        </row>
        <row r="1276">
          <cell r="B1276" t="str">
            <v>02701</v>
          </cell>
          <cell r="C1276" t="str">
            <v>DOC-CO Special Revenue Fund</v>
          </cell>
        </row>
        <row r="1277">
          <cell r="B1277" t="str">
            <v>02701</v>
          </cell>
          <cell r="C1277" t="str">
            <v>DOC-CO Special Revenue Fund</v>
          </cell>
        </row>
        <row r="1278">
          <cell r="B1278" t="str">
            <v>02701</v>
          </cell>
          <cell r="C1278" t="str">
            <v>DOC-CO Special Revenue Fund</v>
          </cell>
        </row>
        <row r="1279">
          <cell r="B1279" t="str">
            <v>02702</v>
          </cell>
          <cell r="C1279" t="str">
            <v>DBVI Special Revenue Fund</v>
          </cell>
        </row>
        <row r="1280">
          <cell r="B1280" t="str">
            <v>02702</v>
          </cell>
          <cell r="C1280" t="str">
            <v>DBVI Special Revenue Fund</v>
          </cell>
        </row>
        <row r="1281">
          <cell r="B1281" t="str">
            <v>02702</v>
          </cell>
          <cell r="C1281" t="str">
            <v>DBVI Special Revenue Fund</v>
          </cell>
        </row>
        <row r="1282">
          <cell r="B1282" t="str">
            <v>02702</v>
          </cell>
          <cell r="C1282" t="str">
            <v>DBVI Special Revenue Fund</v>
          </cell>
        </row>
        <row r="1283">
          <cell r="B1283" t="str">
            <v>02702</v>
          </cell>
          <cell r="C1283" t="str">
            <v>DBVI Special Revenue Fund</v>
          </cell>
        </row>
        <row r="1284">
          <cell r="B1284" t="str">
            <v>02703</v>
          </cell>
          <cell r="C1284" t="str">
            <v>Parking - Lottery</v>
          </cell>
        </row>
        <row r="1285">
          <cell r="B1285" t="str">
            <v>02703</v>
          </cell>
          <cell r="C1285" t="str">
            <v>Parking - Lottery</v>
          </cell>
        </row>
        <row r="1286">
          <cell r="B1286" t="str">
            <v>02703</v>
          </cell>
          <cell r="C1286" t="str">
            <v>Parking - Lottery</v>
          </cell>
        </row>
        <row r="1287">
          <cell r="B1287" t="str">
            <v>02703</v>
          </cell>
          <cell r="C1287" t="str">
            <v>Parking - Lottery</v>
          </cell>
        </row>
        <row r="1288">
          <cell r="B1288" t="str">
            <v>02703</v>
          </cell>
          <cell r="C1288" t="str">
            <v>Parking - Lottery</v>
          </cell>
        </row>
        <row r="1289">
          <cell r="B1289" t="str">
            <v>02704</v>
          </cell>
          <cell r="C1289" t="str">
            <v>Parking - VCCS/CO</v>
          </cell>
        </row>
        <row r="1290">
          <cell r="B1290" t="str">
            <v>02704</v>
          </cell>
          <cell r="C1290" t="str">
            <v>Parking - VCCS/CO</v>
          </cell>
        </row>
        <row r="1291">
          <cell r="B1291" t="str">
            <v>02704</v>
          </cell>
          <cell r="C1291" t="str">
            <v>Parking - VCCS/CO</v>
          </cell>
        </row>
        <row r="1292">
          <cell r="B1292" t="str">
            <v>02704</v>
          </cell>
          <cell r="C1292" t="str">
            <v>Parking - VCCS/CO</v>
          </cell>
        </row>
        <row r="1293">
          <cell r="B1293" t="str">
            <v>02704</v>
          </cell>
          <cell r="C1293" t="str">
            <v>Parking - VCCS/CO</v>
          </cell>
        </row>
        <row r="1294">
          <cell r="B1294" t="str">
            <v>02710</v>
          </cell>
          <cell r="C1294" t="str">
            <v>Central Garage Pool Vehicles</v>
          </cell>
        </row>
        <row r="1295">
          <cell r="B1295" t="str">
            <v>02710</v>
          </cell>
          <cell r="C1295" t="str">
            <v>Central Garage Pool Vehicles</v>
          </cell>
        </row>
        <row r="1296">
          <cell r="B1296" t="str">
            <v>02710</v>
          </cell>
          <cell r="C1296" t="str">
            <v>Central Garage Pool Vehicles</v>
          </cell>
        </row>
        <row r="1297">
          <cell r="B1297" t="str">
            <v>02710</v>
          </cell>
          <cell r="C1297" t="str">
            <v>Central Garage Pool Vehicles</v>
          </cell>
        </row>
        <row r="1298">
          <cell r="B1298" t="str">
            <v>02710</v>
          </cell>
          <cell r="C1298" t="str">
            <v>Central Garage Pool Vehicles</v>
          </cell>
        </row>
        <row r="1299">
          <cell r="B1299" t="str">
            <v>02711</v>
          </cell>
          <cell r="C1299" t="str">
            <v>DOC/CE Special Revenue Fund</v>
          </cell>
        </row>
        <row r="1300">
          <cell r="B1300" t="str">
            <v>02711</v>
          </cell>
          <cell r="C1300" t="str">
            <v>DOC/CE Special Revenue Fund</v>
          </cell>
        </row>
        <row r="1301">
          <cell r="B1301" t="str">
            <v>02711</v>
          </cell>
          <cell r="C1301" t="str">
            <v>DOC/CE Special Revenue Fund</v>
          </cell>
        </row>
        <row r="1302">
          <cell r="B1302" t="str">
            <v>02711</v>
          </cell>
          <cell r="C1302" t="str">
            <v>DOC/CE Special Revenue Fund</v>
          </cell>
        </row>
        <row r="1303">
          <cell r="B1303" t="str">
            <v>02711</v>
          </cell>
          <cell r="C1303" t="str">
            <v>DOC/CE Special Revenue Fund</v>
          </cell>
        </row>
        <row r="1304">
          <cell r="B1304" t="str">
            <v>02713</v>
          </cell>
          <cell r="C1304" t="str">
            <v>State Central Garage Pool VCCS</v>
          </cell>
        </row>
        <row r="1305">
          <cell r="B1305" t="str">
            <v>02713</v>
          </cell>
          <cell r="C1305" t="str">
            <v>State Central Garage Pool VCCS</v>
          </cell>
        </row>
        <row r="1306">
          <cell r="B1306" t="str">
            <v>02713</v>
          </cell>
          <cell r="C1306" t="str">
            <v>State Central Garage Pool VCCS</v>
          </cell>
        </row>
        <row r="1307">
          <cell r="B1307" t="str">
            <v>02713</v>
          </cell>
          <cell r="C1307" t="str">
            <v>State Central Garage Pool VCCS</v>
          </cell>
        </row>
        <row r="1308">
          <cell r="B1308" t="str">
            <v>02713</v>
          </cell>
          <cell r="C1308" t="str">
            <v>State Central Garage Pool VCCS</v>
          </cell>
        </row>
        <row r="1309">
          <cell r="B1309" t="str">
            <v>02720</v>
          </cell>
          <cell r="C1309" t="str">
            <v>Procurement And Distrbtn Srvcs</v>
          </cell>
        </row>
        <row r="1310">
          <cell r="B1310" t="str">
            <v>02720</v>
          </cell>
          <cell r="C1310" t="str">
            <v>Procurement And Distrbtn Srvcs</v>
          </cell>
        </row>
        <row r="1311">
          <cell r="B1311" t="str">
            <v>02720</v>
          </cell>
          <cell r="C1311" t="str">
            <v>Procurement And Distrbtn Srvcs</v>
          </cell>
        </row>
        <row r="1312">
          <cell r="B1312" t="str">
            <v>02720</v>
          </cell>
          <cell r="C1312" t="str">
            <v>Procurement And Distrbtn Srvcs</v>
          </cell>
        </row>
        <row r="1313">
          <cell r="B1313" t="str">
            <v>02720</v>
          </cell>
          <cell r="C1313" t="str">
            <v>Procurement And Distrbtn Srvcs</v>
          </cell>
        </row>
        <row r="1314">
          <cell r="B1314" t="str">
            <v>02730</v>
          </cell>
          <cell r="C1314" t="str">
            <v>Licensing Application Fees</v>
          </cell>
        </row>
        <row r="1315">
          <cell r="B1315" t="str">
            <v>02730</v>
          </cell>
          <cell r="C1315" t="str">
            <v>Licensing Application Fees</v>
          </cell>
        </row>
        <row r="1316">
          <cell r="B1316" t="str">
            <v>02730</v>
          </cell>
          <cell r="C1316" t="str">
            <v>Licensing Application Fees</v>
          </cell>
        </row>
        <row r="1317">
          <cell r="B1317" t="str">
            <v>02730</v>
          </cell>
          <cell r="C1317" t="str">
            <v>Licensing Application Fees</v>
          </cell>
        </row>
        <row r="1318">
          <cell r="B1318" t="str">
            <v>02730</v>
          </cell>
          <cell r="C1318" t="str">
            <v>Licensing Application Fees</v>
          </cell>
        </row>
        <row r="1319">
          <cell r="B1319" t="str">
            <v>02743</v>
          </cell>
          <cell r="C1319" t="str">
            <v>FCCW Special Revenue Fund</v>
          </cell>
        </row>
        <row r="1320">
          <cell r="B1320" t="str">
            <v>02743</v>
          </cell>
          <cell r="C1320" t="str">
            <v>FCCW Special Revenue Fund</v>
          </cell>
        </row>
        <row r="1321">
          <cell r="B1321" t="str">
            <v>02743</v>
          </cell>
          <cell r="C1321" t="str">
            <v>FCCW Special Revenue Fund</v>
          </cell>
        </row>
        <row r="1322">
          <cell r="B1322" t="str">
            <v>02743</v>
          </cell>
          <cell r="C1322" t="str">
            <v>FCCW Special Revenue Fund</v>
          </cell>
        </row>
        <row r="1323">
          <cell r="B1323" t="str">
            <v>02743</v>
          </cell>
          <cell r="C1323" t="str">
            <v>FCCW Special Revenue Fund</v>
          </cell>
        </row>
        <row r="1324">
          <cell r="B1324" t="str">
            <v>02750</v>
          </cell>
          <cell r="C1324" t="str">
            <v>Public-Private Educ Act Fund</v>
          </cell>
        </row>
        <row r="1325">
          <cell r="B1325" t="str">
            <v>02750</v>
          </cell>
          <cell r="C1325" t="str">
            <v>Public-Private Educ Act Fund</v>
          </cell>
        </row>
        <row r="1326">
          <cell r="B1326" t="str">
            <v>02750</v>
          </cell>
          <cell r="C1326" t="str">
            <v>Public-Private Educ Act Fund</v>
          </cell>
        </row>
        <row r="1327">
          <cell r="B1327" t="str">
            <v>02750</v>
          </cell>
          <cell r="C1327" t="str">
            <v>Public-Private Educ Act Fund</v>
          </cell>
        </row>
        <row r="1328">
          <cell r="B1328" t="str">
            <v>02750</v>
          </cell>
          <cell r="C1328" t="str">
            <v>Public-Private Educ Act Fund</v>
          </cell>
        </row>
        <row r="1329">
          <cell r="B1329" t="str">
            <v>02751</v>
          </cell>
          <cell r="C1329" t="str">
            <v>VDDHH Special Revenue Fund</v>
          </cell>
        </row>
        <row r="1330">
          <cell r="B1330" t="str">
            <v>02751</v>
          </cell>
          <cell r="C1330" t="str">
            <v>VDDHH Special Revenue Fund</v>
          </cell>
        </row>
        <row r="1331">
          <cell r="B1331" t="str">
            <v>02751</v>
          </cell>
          <cell r="C1331" t="str">
            <v>VDDHH Special Revenue Fund</v>
          </cell>
        </row>
        <row r="1332">
          <cell r="B1332" t="str">
            <v>02751</v>
          </cell>
          <cell r="C1332" t="str">
            <v>VDDHH Special Revenue Fund</v>
          </cell>
        </row>
        <row r="1333">
          <cell r="B1333" t="str">
            <v>02751</v>
          </cell>
          <cell r="C1333" t="str">
            <v>VDDHH Special Revenue Fund</v>
          </cell>
        </row>
        <row r="1334">
          <cell r="B1334" t="str">
            <v>02753</v>
          </cell>
          <cell r="C1334" t="str">
            <v>Cafeteria Fund</v>
          </cell>
        </row>
        <row r="1335">
          <cell r="B1335" t="str">
            <v>02753</v>
          </cell>
          <cell r="C1335" t="str">
            <v>Cafeteria Fund</v>
          </cell>
        </row>
        <row r="1336">
          <cell r="B1336" t="str">
            <v>02753</v>
          </cell>
          <cell r="C1336" t="str">
            <v>Cafeteria Fund</v>
          </cell>
        </row>
        <row r="1337">
          <cell r="B1337" t="str">
            <v>02753</v>
          </cell>
          <cell r="C1337" t="str">
            <v>Cafeteria Fund</v>
          </cell>
        </row>
        <row r="1338">
          <cell r="B1338" t="str">
            <v>02753</v>
          </cell>
          <cell r="C1338" t="str">
            <v>Cafeteria Fund</v>
          </cell>
        </row>
        <row r="1339">
          <cell r="B1339" t="str">
            <v>02754</v>
          </cell>
          <cell r="C1339" t="str">
            <v>Public-Private Ed Act</v>
          </cell>
        </row>
        <row r="1340">
          <cell r="B1340" t="str">
            <v>02754</v>
          </cell>
          <cell r="C1340" t="str">
            <v>Public-Private Ed Act</v>
          </cell>
        </row>
        <row r="1341">
          <cell r="B1341" t="str">
            <v>02754</v>
          </cell>
          <cell r="C1341" t="str">
            <v>Public-Private Ed Act</v>
          </cell>
        </row>
        <row r="1342">
          <cell r="B1342" t="str">
            <v>02754</v>
          </cell>
          <cell r="C1342" t="str">
            <v>Public-Private Ed Act</v>
          </cell>
        </row>
        <row r="1343">
          <cell r="B1343" t="str">
            <v>02754</v>
          </cell>
          <cell r="C1343" t="str">
            <v>Public-Private Ed Act</v>
          </cell>
        </row>
        <row r="1344">
          <cell r="B1344" t="str">
            <v>02756</v>
          </cell>
          <cell r="C1344" t="str">
            <v>DOC-DI Special Revenue Fund</v>
          </cell>
        </row>
        <row r="1345">
          <cell r="B1345" t="str">
            <v>02756</v>
          </cell>
          <cell r="C1345" t="str">
            <v>DOC-DI Special Revenue Fund</v>
          </cell>
        </row>
        <row r="1346">
          <cell r="B1346" t="str">
            <v>02756</v>
          </cell>
          <cell r="C1346" t="str">
            <v>DOC-DI Special Revenue Fund</v>
          </cell>
        </row>
        <row r="1347">
          <cell r="B1347" t="str">
            <v>02756</v>
          </cell>
          <cell r="C1347" t="str">
            <v>DOC-DI Special Revenue Fund</v>
          </cell>
        </row>
        <row r="1348">
          <cell r="B1348" t="str">
            <v>02756</v>
          </cell>
          <cell r="C1348" t="str">
            <v>DOC-DI Special Revenue Fund</v>
          </cell>
        </row>
        <row r="1349">
          <cell r="B1349" t="str">
            <v>02765</v>
          </cell>
          <cell r="C1349" t="str">
            <v>Miscellaneous Revenue - DSS</v>
          </cell>
        </row>
        <row r="1350">
          <cell r="B1350" t="str">
            <v>02765</v>
          </cell>
          <cell r="C1350" t="str">
            <v>Miscellaneous Revenue - DSS</v>
          </cell>
        </row>
        <row r="1351">
          <cell r="B1351" t="str">
            <v>02765</v>
          </cell>
          <cell r="C1351" t="str">
            <v>Miscellaneous Revenue - DSS</v>
          </cell>
        </row>
        <row r="1352">
          <cell r="B1352" t="str">
            <v>02765</v>
          </cell>
          <cell r="C1352" t="str">
            <v>Miscellaneous Revenue - DSS</v>
          </cell>
        </row>
        <row r="1353">
          <cell r="B1353" t="str">
            <v>02765</v>
          </cell>
          <cell r="C1353" t="str">
            <v>Miscellaneous Revenue - DSS</v>
          </cell>
        </row>
        <row r="1354">
          <cell r="B1354" t="str">
            <v>02767</v>
          </cell>
          <cell r="C1354" t="str">
            <v>DOC-DCC Special Revenue Fund</v>
          </cell>
        </row>
        <row r="1355">
          <cell r="B1355" t="str">
            <v>02767</v>
          </cell>
          <cell r="C1355" t="str">
            <v>DOC-DCC Special Revenue Fund</v>
          </cell>
        </row>
        <row r="1356">
          <cell r="B1356" t="str">
            <v>02767</v>
          </cell>
          <cell r="C1356" t="str">
            <v>DOC-DCC Special Revenue Fund</v>
          </cell>
        </row>
        <row r="1357">
          <cell r="B1357" t="str">
            <v>02767</v>
          </cell>
          <cell r="C1357" t="str">
            <v>DOC-DCC Special Revenue Fund</v>
          </cell>
        </row>
        <row r="1358">
          <cell r="B1358" t="str">
            <v>02767</v>
          </cell>
          <cell r="C1358" t="str">
            <v>DOC-DCC Special Revenue Fund</v>
          </cell>
        </row>
        <row r="1359">
          <cell r="B1359" t="str">
            <v>02770</v>
          </cell>
          <cell r="C1359" t="str">
            <v>Emergency Mgmnt Assist Compact</v>
          </cell>
        </row>
        <row r="1360">
          <cell r="B1360" t="str">
            <v>02770</v>
          </cell>
          <cell r="C1360" t="str">
            <v>Emergency Mgmnt Assist Compact</v>
          </cell>
        </row>
        <row r="1361">
          <cell r="B1361" t="str">
            <v>02770</v>
          </cell>
          <cell r="C1361" t="str">
            <v>Emergency Mgmnt Assist Compact</v>
          </cell>
        </row>
        <row r="1362">
          <cell r="B1362" t="str">
            <v>02770</v>
          </cell>
          <cell r="C1362" t="str">
            <v>Emergency Mgmnt Assist Compact</v>
          </cell>
        </row>
        <row r="1363">
          <cell r="B1363" t="str">
            <v>02770</v>
          </cell>
          <cell r="C1363" t="str">
            <v>Emergency Mgmnt Assist Compact</v>
          </cell>
        </row>
        <row r="1364">
          <cell r="B1364" t="str">
            <v>02774</v>
          </cell>
          <cell r="C1364" t="str">
            <v>Lunenburg Special Revenue Fund</v>
          </cell>
        </row>
        <row r="1365">
          <cell r="B1365" t="str">
            <v>02774</v>
          </cell>
          <cell r="C1365" t="str">
            <v>Lunenburg Special Revenue Fund</v>
          </cell>
        </row>
        <row r="1366">
          <cell r="B1366" t="str">
            <v>02774</v>
          </cell>
          <cell r="C1366" t="str">
            <v>Lunenburg Special Revenue Fund</v>
          </cell>
        </row>
        <row r="1367">
          <cell r="B1367" t="str">
            <v>02774</v>
          </cell>
          <cell r="C1367" t="str">
            <v>Lunenburg Special Revenue Fund</v>
          </cell>
        </row>
        <row r="1368">
          <cell r="B1368" t="str">
            <v>02774</v>
          </cell>
          <cell r="C1368" t="str">
            <v>Lunenburg Special Revenue Fund</v>
          </cell>
        </row>
        <row r="1369">
          <cell r="B1369" t="str">
            <v>02777</v>
          </cell>
          <cell r="C1369" t="str">
            <v>DJJ Special Revenue Fund</v>
          </cell>
        </row>
        <row r="1370">
          <cell r="B1370" t="str">
            <v>02777</v>
          </cell>
          <cell r="C1370" t="str">
            <v>DJJ Special Revenue Fund</v>
          </cell>
        </row>
        <row r="1371">
          <cell r="B1371" t="str">
            <v>02777</v>
          </cell>
          <cell r="C1371" t="str">
            <v>DJJ Special Revenue Fund</v>
          </cell>
        </row>
        <row r="1372">
          <cell r="B1372" t="str">
            <v>02777</v>
          </cell>
          <cell r="C1372" t="str">
            <v>DJJ Special Revenue Fund</v>
          </cell>
        </row>
        <row r="1373">
          <cell r="B1373" t="str">
            <v>02777</v>
          </cell>
          <cell r="C1373" t="str">
            <v>DJJ Special Revenue Fund</v>
          </cell>
        </row>
        <row r="1374">
          <cell r="B1374" t="str">
            <v>02780</v>
          </cell>
          <cell r="C1374" t="str">
            <v>Tornado Relief Fund</v>
          </cell>
        </row>
        <row r="1375">
          <cell r="B1375" t="str">
            <v>02780</v>
          </cell>
          <cell r="C1375" t="str">
            <v>Tornado Relief Fund</v>
          </cell>
        </row>
        <row r="1376">
          <cell r="B1376" t="str">
            <v>02780</v>
          </cell>
          <cell r="C1376" t="str">
            <v>Tornado Relief Fund</v>
          </cell>
        </row>
        <row r="1377">
          <cell r="B1377" t="str">
            <v>02780</v>
          </cell>
          <cell r="C1377" t="str">
            <v>Tornado Relief Fund</v>
          </cell>
        </row>
        <row r="1378">
          <cell r="B1378" t="str">
            <v>02780</v>
          </cell>
          <cell r="C1378" t="str">
            <v>Tornado Relief Fund</v>
          </cell>
        </row>
        <row r="1379">
          <cell r="B1379" t="str">
            <v>02790</v>
          </cell>
          <cell r="C1379" t="str">
            <v>Virginia Disaster Relief Fund</v>
          </cell>
        </row>
        <row r="1380">
          <cell r="B1380" t="str">
            <v>02790</v>
          </cell>
          <cell r="C1380" t="str">
            <v>Virginia Disaster Relief Fund</v>
          </cell>
        </row>
        <row r="1381">
          <cell r="B1381" t="str">
            <v>02790</v>
          </cell>
          <cell r="C1381" t="str">
            <v>Virginia Disaster Relief Fund</v>
          </cell>
        </row>
        <row r="1382">
          <cell r="B1382" t="str">
            <v>02790</v>
          </cell>
          <cell r="C1382" t="str">
            <v>Virginia Disaster Relief Fund</v>
          </cell>
        </row>
        <row r="1383">
          <cell r="B1383" t="str">
            <v>02790</v>
          </cell>
          <cell r="C1383" t="str">
            <v>Virginia Disaster Relief Fund</v>
          </cell>
        </row>
        <row r="1384">
          <cell r="B1384" t="str">
            <v>02795</v>
          </cell>
          <cell r="C1384" t="str">
            <v>DOC/Inst Special Revenue Fund</v>
          </cell>
        </row>
        <row r="1385">
          <cell r="B1385" t="str">
            <v>02795</v>
          </cell>
          <cell r="C1385" t="str">
            <v>DOC/Inst Special Revenue Fund</v>
          </cell>
        </row>
        <row r="1386">
          <cell r="B1386" t="str">
            <v>02795</v>
          </cell>
          <cell r="C1386" t="str">
            <v>DOC/Inst Special Revenue Fund</v>
          </cell>
        </row>
        <row r="1387">
          <cell r="B1387" t="str">
            <v>02795</v>
          </cell>
          <cell r="C1387" t="str">
            <v>DOC/Inst Special Revenue Fund</v>
          </cell>
        </row>
        <row r="1388">
          <cell r="B1388" t="str">
            <v>02795</v>
          </cell>
          <cell r="C1388" t="str">
            <v>DOC/Inst Special Revenue Fund</v>
          </cell>
        </row>
        <row r="1389">
          <cell r="B1389" t="str">
            <v>02799</v>
          </cell>
          <cell r="C1389" t="str">
            <v>DOC Special Revenue Fund</v>
          </cell>
        </row>
        <row r="1390">
          <cell r="B1390" t="str">
            <v>02799</v>
          </cell>
          <cell r="C1390" t="str">
            <v>DOC Special Revenue Fund</v>
          </cell>
        </row>
        <row r="1391">
          <cell r="B1391" t="str">
            <v>02799</v>
          </cell>
          <cell r="C1391" t="str">
            <v>DOC Special Revenue Fund</v>
          </cell>
        </row>
        <row r="1392">
          <cell r="B1392" t="str">
            <v>02799</v>
          </cell>
          <cell r="C1392" t="str">
            <v>DOC Special Revenue Fund</v>
          </cell>
        </row>
        <row r="1393">
          <cell r="B1393" t="str">
            <v>02799</v>
          </cell>
          <cell r="C1393" t="str">
            <v>DOC Special Revenue Fund</v>
          </cell>
        </row>
        <row r="1394">
          <cell r="B1394" t="str">
            <v>02800</v>
          </cell>
          <cell r="C1394" t="str">
            <v>Appropriated IDC Recoveries</v>
          </cell>
        </row>
        <row r="1395">
          <cell r="B1395" t="str">
            <v>02800</v>
          </cell>
          <cell r="C1395" t="str">
            <v>Appropriated IDC Recoveries</v>
          </cell>
        </row>
        <row r="1396">
          <cell r="B1396" t="str">
            <v>02800</v>
          </cell>
          <cell r="C1396" t="str">
            <v>Appropriated IDC Recoveries</v>
          </cell>
        </row>
        <row r="1397">
          <cell r="B1397" t="str">
            <v>02800</v>
          </cell>
          <cell r="C1397" t="str">
            <v>Appropriated IDC Recoveries</v>
          </cell>
        </row>
        <row r="1398">
          <cell r="B1398" t="str">
            <v>02800</v>
          </cell>
          <cell r="C1398" t="str">
            <v>Appropriated IDC Recoveries</v>
          </cell>
        </row>
        <row r="1399">
          <cell r="B1399" t="str">
            <v>02810</v>
          </cell>
          <cell r="C1399" t="str">
            <v>Small Business Jobs Grant Fund</v>
          </cell>
        </row>
        <row r="1400">
          <cell r="B1400" t="str">
            <v>02810</v>
          </cell>
          <cell r="C1400" t="str">
            <v>Small Business Jobs Grant Fund</v>
          </cell>
        </row>
        <row r="1401">
          <cell r="B1401" t="str">
            <v>02810</v>
          </cell>
          <cell r="C1401" t="str">
            <v>Small Business Jobs Grant Fund</v>
          </cell>
        </row>
        <row r="1402">
          <cell r="B1402" t="str">
            <v>02810</v>
          </cell>
          <cell r="C1402" t="str">
            <v>Small Business Jobs Grant Fund</v>
          </cell>
        </row>
        <row r="1403">
          <cell r="B1403" t="str">
            <v>02810</v>
          </cell>
          <cell r="C1403" t="str">
            <v>Small Business Jobs Grant Fund</v>
          </cell>
        </row>
        <row r="1404">
          <cell r="B1404" t="str">
            <v>02810</v>
          </cell>
          <cell r="C1404" t="str">
            <v>Small Business Jobs Grant Fund</v>
          </cell>
        </row>
        <row r="1405">
          <cell r="B1405" t="str">
            <v>02820</v>
          </cell>
          <cell r="C1405" t="str">
            <v>Abbott Lab Settlement Fund</v>
          </cell>
        </row>
        <row r="1406">
          <cell r="B1406" t="str">
            <v>02820</v>
          </cell>
          <cell r="C1406" t="str">
            <v>Abbott Lab Settlement Fund</v>
          </cell>
        </row>
        <row r="1407">
          <cell r="B1407" t="str">
            <v>02820</v>
          </cell>
          <cell r="C1407" t="str">
            <v>Abbott Lab Settlement Fund</v>
          </cell>
        </row>
        <row r="1408">
          <cell r="B1408" t="str">
            <v>02820</v>
          </cell>
          <cell r="C1408" t="str">
            <v>Abbott Lab Settlement Fund</v>
          </cell>
        </row>
        <row r="1409">
          <cell r="B1409" t="str">
            <v>02820</v>
          </cell>
          <cell r="C1409" t="str">
            <v>Abbott Lab Settlement Fund</v>
          </cell>
        </row>
        <row r="1410">
          <cell r="B1410" t="str">
            <v>02820</v>
          </cell>
          <cell r="C1410" t="str">
            <v>Abbott Lab Settlement Fund</v>
          </cell>
        </row>
        <row r="1411">
          <cell r="B1411" t="str">
            <v>02821</v>
          </cell>
          <cell r="C1411" t="str">
            <v>Capitol Square Spec Rev Fund</v>
          </cell>
        </row>
        <row r="1412">
          <cell r="B1412" t="str">
            <v>02821</v>
          </cell>
          <cell r="C1412" t="str">
            <v>Capitol Square Spec Rev Fund</v>
          </cell>
        </row>
        <row r="1413">
          <cell r="B1413" t="str">
            <v>02821</v>
          </cell>
          <cell r="C1413" t="str">
            <v>Capitol Square Spec Rev Fund</v>
          </cell>
        </row>
        <row r="1414">
          <cell r="B1414" t="str">
            <v>02821</v>
          </cell>
          <cell r="C1414" t="str">
            <v>Capitol Square Spec Rev Fund</v>
          </cell>
        </row>
        <row r="1415">
          <cell r="B1415" t="str">
            <v>02821</v>
          </cell>
          <cell r="C1415" t="str">
            <v>Capitol Square Spec Rev Fund</v>
          </cell>
        </row>
        <row r="1416">
          <cell r="B1416" t="str">
            <v>02830</v>
          </cell>
          <cell r="C1416" t="str">
            <v>Fraud Recovery Fund</v>
          </cell>
        </row>
        <row r="1417">
          <cell r="B1417" t="str">
            <v>02830</v>
          </cell>
          <cell r="C1417" t="str">
            <v>Fraud Recovery Fund</v>
          </cell>
        </row>
        <row r="1418">
          <cell r="B1418" t="str">
            <v>02830</v>
          </cell>
          <cell r="C1418" t="str">
            <v>Fraud Recovery Fund</v>
          </cell>
        </row>
        <row r="1419">
          <cell r="B1419" t="str">
            <v>02830</v>
          </cell>
          <cell r="C1419" t="str">
            <v>Fraud Recovery Fund</v>
          </cell>
        </row>
        <row r="1420">
          <cell r="B1420" t="str">
            <v>02830</v>
          </cell>
          <cell r="C1420" t="str">
            <v>Fraud Recovery Fund</v>
          </cell>
        </row>
        <row r="1421">
          <cell r="B1421" t="str">
            <v>02830</v>
          </cell>
          <cell r="C1421" t="str">
            <v>Fraud Recovery Fund</v>
          </cell>
        </row>
        <row r="1422">
          <cell r="B1422" t="str">
            <v>02836</v>
          </cell>
          <cell r="C1422" t="str">
            <v>Exec Mansion Special Rev Fund</v>
          </cell>
        </row>
        <row r="1423">
          <cell r="B1423" t="str">
            <v>02836</v>
          </cell>
          <cell r="C1423" t="str">
            <v>Exec Mansion Special Rev Fund</v>
          </cell>
        </row>
        <row r="1424">
          <cell r="B1424" t="str">
            <v>02836</v>
          </cell>
          <cell r="C1424" t="str">
            <v>Exec Mansion Special Rev Fund</v>
          </cell>
        </row>
        <row r="1425">
          <cell r="B1425" t="str">
            <v>02836</v>
          </cell>
          <cell r="C1425" t="str">
            <v>Exec Mansion Special Rev Fund</v>
          </cell>
        </row>
        <row r="1426">
          <cell r="B1426" t="str">
            <v>02836</v>
          </cell>
          <cell r="C1426" t="str">
            <v>Exec Mansion Special Rev Fund</v>
          </cell>
        </row>
        <row r="1427">
          <cell r="B1427" t="str">
            <v>02840</v>
          </cell>
          <cell r="C1427" t="str">
            <v>Recycl Mtrl Sales-Gen/NonHE</v>
          </cell>
        </row>
        <row r="1428">
          <cell r="B1428" t="str">
            <v>02840</v>
          </cell>
          <cell r="C1428" t="str">
            <v>Recycl Mtrl Sales-Gen/NonHE</v>
          </cell>
        </row>
        <row r="1429">
          <cell r="B1429" t="str">
            <v>02840</v>
          </cell>
          <cell r="C1429" t="str">
            <v>Recycl Mtrl Sales-Gen/NonHE</v>
          </cell>
        </row>
        <row r="1430">
          <cell r="B1430" t="str">
            <v>02840</v>
          </cell>
          <cell r="C1430" t="str">
            <v>Recycl Mtrl Sales-Gen/NonHE</v>
          </cell>
        </row>
        <row r="1431">
          <cell r="B1431" t="str">
            <v>02840</v>
          </cell>
          <cell r="C1431" t="str">
            <v>Recycl Mtrl Sales-Gen/NonHE</v>
          </cell>
        </row>
        <row r="1432">
          <cell r="B1432" t="str">
            <v>02845</v>
          </cell>
          <cell r="C1432" t="str">
            <v>MLK Special Revenue Fund</v>
          </cell>
        </row>
        <row r="1433">
          <cell r="B1433" t="str">
            <v>02845</v>
          </cell>
          <cell r="C1433" t="str">
            <v>MLK Special Revenue Fund</v>
          </cell>
        </row>
        <row r="1434">
          <cell r="B1434" t="str">
            <v>02845</v>
          </cell>
          <cell r="C1434" t="str">
            <v>MLK Special Revenue Fund</v>
          </cell>
        </row>
        <row r="1435">
          <cell r="B1435" t="str">
            <v>02845</v>
          </cell>
          <cell r="C1435" t="str">
            <v>MLK Special Revenue Fund</v>
          </cell>
        </row>
        <row r="1436">
          <cell r="B1436" t="str">
            <v>02845</v>
          </cell>
          <cell r="C1436" t="str">
            <v>MLK Special Revenue Fund</v>
          </cell>
        </row>
        <row r="1437">
          <cell r="B1437" t="str">
            <v>02848</v>
          </cell>
          <cell r="C1437" t="str">
            <v>VIDC Special Revenue Fund</v>
          </cell>
        </row>
        <row r="1438">
          <cell r="B1438" t="str">
            <v>02848</v>
          </cell>
          <cell r="C1438" t="str">
            <v>VIDC Special Revenue Fund</v>
          </cell>
        </row>
        <row r="1439">
          <cell r="B1439" t="str">
            <v>02848</v>
          </cell>
          <cell r="C1439" t="str">
            <v>VIDC Special Revenue Fund</v>
          </cell>
        </row>
        <row r="1440">
          <cell r="B1440" t="str">
            <v>02848</v>
          </cell>
          <cell r="C1440" t="str">
            <v>VIDC Special Revenue Fund</v>
          </cell>
        </row>
        <row r="1441">
          <cell r="B1441" t="str">
            <v>02848</v>
          </cell>
          <cell r="C1441" t="str">
            <v>VIDC Special Revenue Fund</v>
          </cell>
        </row>
        <row r="1442">
          <cell r="B1442" t="str">
            <v>02850</v>
          </cell>
          <cell r="C1442" t="str">
            <v>VA Firearm Vlnc Int &amp; Prev Fd</v>
          </cell>
        </row>
        <row r="1443">
          <cell r="B1443" t="str">
            <v>02850</v>
          </cell>
          <cell r="C1443" t="str">
            <v>VA Firearm Vlnc Int &amp; Prev Fd</v>
          </cell>
        </row>
        <row r="1444">
          <cell r="B1444" t="str">
            <v>02850</v>
          </cell>
          <cell r="C1444" t="str">
            <v>VA Firearm Vlnc Int &amp; Prev Fd</v>
          </cell>
        </row>
        <row r="1445">
          <cell r="B1445" t="str">
            <v>02850</v>
          </cell>
          <cell r="C1445" t="str">
            <v>VA Firearm Vlnc Int &amp; Prev Fd</v>
          </cell>
        </row>
        <row r="1446">
          <cell r="B1446" t="str">
            <v>02850</v>
          </cell>
          <cell r="C1446" t="str">
            <v>VA Firearm Vlnc Int &amp; Prev Fd</v>
          </cell>
        </row>
        <row r="1447">
          <cell r="B1447" t="str">
            <v>02850</v>
          </cell>
          <cell r="C1447" t="str">
            <v>VA Firearm Vlnc Int &amp; Prev Fd</v>
          </cell>
        </row>
        <row r="1448">
          <cell r="B1448" t="str">
            <v>02859</v>
          </cell>
          <cell r="C1448" t="str">
            <v>VSCW Special Revenue Fund</v>
          </cell>
        </row>
        <row r="1449">
          <cell r="B1449" t="str">
            <v>02859</v>
          </cell>
          <cell r="C1449" t="str">
            <v>VSCW Special Revenue Fund</v>
          </cell>
        </row>
        <row r="1450">
          <cell r="B1450" t="str">
            <v>02859</v>
          </cell>
          <cell r="C1450" t="str">
            <v>VSCW Special Revenue Fund</v>
          </cell>
        </row>
        <row r="1451">
          <cell r="B1451" t="str">
            <v>02859</v>
          </cell>
          <cell r="C1451" t="str">
            <v>VSCW Special Revenue Fund</v>
          </cell>
        </row>
        <row r="1452">
          <cell r="B1452" t="str">
            <v>02859</v>
          </cell>
          <cell r="C1452" t="str">
            <v>VSCW Special Revenue Fund</v>
          </cell>
        </row>
        <row r="1453">
          <cell r="B1453" t="str">
            <v>02860</v>
          </cell>
          <cell r="C1453" t="str">
            <v>Recycl Mtrl Sales-Nongen/NonHE</v>
          </cell>
        </row>
        <row r="1454">
          <cell r="B1454" t="str">
            <v>02860</v>
          </cell>
          <cell r="C1454" t="str">
            <v>Recycl Mtrl Sales-Nongen/NonHE</v>
          </cell>
        </row>
        <row r="1455">
          <cell r="B1455" t="str">
            <v>02860</v>
          </cell>
          <cell r="C1455" t="str">
            <v>Recycl Mtrl Sales-Nongen/NonHE</v>
          </cell>
        </row>
        <row r="1456">
          <cell r="B1456" t="str">
            <v>02860</v>
          </cell>
          <cell r="C1456" t="str">
            <v>Recycl Mtrl Sales-Nongen/NonHE</v>
          </cell>
        </row>
        <row r="1457">
          <cell r="B1457" t="str">
            <v>02860</v>
          </cell>
          <cell r="C1457" t="str">
            <v>Recycl Mtrl Sales-Nongen/NonHE</v>
          </cell>
        </row>
        <row r="1458">
          <cell r="B1458" t="str">
            <v>02861</v>
          </cell>
          <cell r="C1458" t="str">
            <v>Recycl Matl Sales-VCE</v>
          </cell>
        </row>
        <row r="1459">
          <cell r="B1459" t="str">
            <v>02861</v>
          </cell>
          <cell r="C1459" t="str">
            <v>Recycl Matl Sales-VCE</v>
          </cell>
        </row>
        <row r="1460">
          <cell r="B1460" t="str">
            <v>02861</v>
          </cell>
          <cell r="C1460" t="str">
            <v>Recycl Matl Sales-VCE</v>
          </cell>
        </row>
        <row r="1461">
          <cell r="B1461" t="str">
            <v>02861</v>
          </cell>
          <cell r="C1461" t="str">
            <v>Recycl Matl Sales-VCE</v>
          </cell>
        </row>
        <row r="1462">
          <cell r="B1462" t="str">
            <v>02861</v>
          </cell>
          <cell r="C1462" t="str">
            <v>Recycl Matl Sales-VCE</v>
          </cell>
        </row>
        <row r="1463">
          <cell r="B1463" t="str">
            <v>02869</v>
          </cell>
          <cell r="C1463" t="str">
            <v>Centennial W Wilson Pres Fund</v>
          </cell>
        </row>
        <row r="1464">
          <cell r="B1464" t="str">
            <v>02869</v>
          </cell>
          <cell r="C1464" t="str">
            <v>Centennial W Wilson Pres Fund</v>
          </cell>
        </row>
        <row r="1465">
          <cell r="B1465" t="str">
            <v>02869</v>
          </cell>
          <cell r="C1465" t="str">
            <v>Centennial W Wilson Pres Fund</v>
          </cell>
        </row>
        <row r="1466">
          <cell r="B1466" t="str">
            <v>02869</v>
          </cell>
          <cell r="C1466" t="str">
            <v>Centennial W Wilson Pres Fund</v>
          </cell>
        </row>
        <row r="1467">
          <cell r="B1467" t="str">
            <v>02869</v>
          </cell>
          <cell r="C1467" t="str">
            <v>Centennial W Wilson Pres Fund</v>
          </cell>
        </row>
        <row r="1468">
          <cell r="B1468" t="str">
            <v>02870</v>
          </cell>
          <cell r="C1468" t="str">
            <v>Surp Suppy/Equip Sale-GF-NonHE</v>
          </cell>
        </row>
        <row r="1469">
          <cell r="B1469" t="str">
            <v>02870</v>
          </cell>
          <cell r="C1469" t="str">
            <v>Surp Suppy/Equip Sale-GF-NonHE</v>
          </cell>
        </row>
        <row r="1470">
          <cell r="B1470" t="str">
            <v>02870</v>
          </cell>
          <cell r="C1470" t="str">
            <v>Surp Suppy/Equip Sale-GF-NonHE</v>
          </cell>
        </row>
        <row r="1471">
          <cell r="B1471" t="str">
            <v>02870</v>
          </cell>
          <cell r="C1471" t="str">
            <v>Surp Suppy/Equip Sale-GF-NonHE</v>
          </cell>
        </row>
        <row r="1472">
          <cell r="B1472" t="str">
            <v>02870</v>
          </cell>
          <cell r="C1472" t="str">
            <v>Surp Suppy/Equip Sale-GF-NonHE</v>
          </cell>
        </row>
        <row r="1473">
          <cell r="B1473" t="str">
            <v>02871</v>
          </cell>
          <cell r="C1473" t="str">
            <v>Surplus Supp &amp; Equip GF-VCE</v>
          </cell>
        </row>
        <row r="1474">
          <cell r="B1474" t="str">
            <v>02871</v>
          </cell>
          <cell r="C1474" t="str">
            <v>Surplus Supp &amp; Equip GF-VCE</v>
          </cell>
        </row>
        <row r="1475">
          <cell r="B1475" t="str">
            <v>02871</v>
          </cell>
          <cell r="C1475" t="str">
            <v>Surplus Supp &amp; Equip GF-VCE</v>
          </cell>
        </row>
        <row r="1476">
          <cell r="B1476" t="str">
            <v>02871</v>
          </cell>
          <cell r="C1476" t="str">
            <v>Surplus Supp &amp; Equip GF-VCE</v>
          </cell>
        </row>
        <row r="1477">
          <cell r="B1477" t="str">
            <v>02871</v>
          </cell>
          <cell r="C1477" t="str">
            <v>Surplus Supp &amp; Equip GF-VCE</v>
          </cell>
        </row>
        <row r="1478">
          <cell r="B1478" t="str">
            <v>02877</v>
          </cell>
          <cell r="C1478" t="str">
            <v>VADC Special Revenue Fund</v>
          </cell>
        </row>
        <row r="1479">
          <cell r="B1479" t="str">
            <v>02877</v>
          </cell>
          <cell r="C1479" t="str">
            <v>VADC Special Revenue Fund</v>
          </cell>
        </row>
        <row r="1480">
          <cell r="B1480" t="str">
            <v>02877</v>
          </cell>
          <cell r="C1480" t="str">
            <v>VADC Special Revenue Fund</v>
          </cell>
        </row>
        <row r="1481">
          <cell r="B1481" t="str">
            <v>02877</v>
          </cell>
          <cell r="C1481" t="str">
            <v>VADC Special Revenue Fund</v>
          </cell>
        </row>
        <row r="1482">
          <cell r="B1482" t="str">
            <v>02877</v>
          </cell>
          <cell r="C1482" t="str">
            <v>VADC Special Revenue Fund</v>
          </cell>
        </row>
        <row r="1483">
          <cell r="B1483" t="str">
            <v>02880</v>
          </cell>
          <cell r="C1483" t="str">
            <v>Surp Supply/Equip-NonGF-NonHE</v>
          </cell>
        </row>
        <row r="1484">
          <cell r="B1484" t="str">
            <v>02880</v>
          </cell>
          <cell r="C1484" t="str">
            <v>Surp Supply/Equip-NonGF-NonHE</v>
          </cell>
        </row>
        <row r="1485">
          <cell r="B1485" t="str">
            <v>02880</v>
          </cell>
          <cell r="C1485" t="str">
            <v>Surp Supply/Equip-NonGF-NonHE</v>
          </cell>
        </row>
        <row r="1486">
          <cell r="B1486" t="str">
            <v>02880</v>
          </cell>
          <cell r="C1486" t="str">
            <v>Surp Supply/Equip-NonGF-NonHE</v>
          </cell>
        </row>
        <row r="1487">
          <cell r="B1487" t="str">
            <v>02880</v>
          </cell>
          <cell r="C1487" t="str">
            <v>Surp Supply/Equip-NonGF-NonHE</v>
          </cell>
        </row>
        <row r="1488">
          <cell r="B1488" t="str">
            <v>02881</v>
          </cell>
          <cell r="C1488" t="str">
            <v>Surplus Supp &amp; Equip NGF-VCE</v>
          </cell>
        </row>
        <row r="1489">
          <cell r="B1489" t="str">
            <v>02881</v>
          </cell>
          <cell r="C1489" t="str">
            <v>Surplus Supp &amp; Equip NGF-VCE</v>
          </cell>
        </row>
        <row r="1490">
          <cell r="B1490" t="str">
            <v>02881</v>
          </cell>
          <cell r="C1490" t="str">
            <v>Surplus Supp &amp; Equip NGF-VCE</v>
          </cell>
        </row>
        <row r="1491">
          <cell r="B1491" t="str">
            <v>02881</v>
          </cell>
          <cell r="C1491" t="str">
            <v>Surplus Supp &amp; Equip NGF-VCE</v>
          </cell>
        </row>
        <row r="1492">
          <cell r="B1492" t="str">
            <v>02881</v>
          </cell>
          <cell r="C1492" t="str">
            <v>Surplus Supp &amp; Equip NGF-VCE</v>
          </cell>
        </row>
        <row r="1493">
          <cell r="B1493" t="str">
            <v>02882</v>
          </cell>
          <cell r="C1493" t="str">
            <v>Surplus Supp &amp; Equip NGF-VPA</v>
          </cell>
        </row>
        <row r="1494">
          <cell r="B1494" t="str">
            <v>02882</v>
          </cell>
          <cell r="C1494" t="str">
            <v>Surplus Supp &amp; Equip NGF-VPA</v>
          </cell>
        </row>
        <row r="1495">
          <cell r="B1495" t="str">
            <v>02882</v>
          </cell>
          <cell r="C1495" t="str">
            <v>Surplus Supp &amp; Equip NGF-VPA</v>
          </cell>
        </row>
        <row r="1496">
          <cell r="B1496" t="str">
            <v>02882</v>
          </cell>
          <cell r="C1496" t="str">
            <v>Surplus Supp &amp; Equip NGF-VPA</v>
          </cell>
        </row>
        <row r="1497">
          <cell r="B1497" t="str">
            <v>02882</v>
          </cell>
          <cell r="C1497" t="str">
            <v>Surplus Supp &amp; Equip NGF-VPA</v>
          </cell>
        </row>
        <row r="1498">
          <cell r="B1498" t="str">
            <v>02900</v>
          </cell>
          <cell r="C1498" t="str">
            <v>Insurance Recovery</v>
          </cell>
        </row>
        <row r="1499">
          <cell r="B1499" t="str">
            <v>02900</v>
          </cell>
          <cell r="C1499" t="str">
            <v>Insurance Recovery</v>
          </cell>
        </row>
        <row r="1500">
          <cell r="B1500" t="str">
            <v>02900</v>
          </cell>
          <cell r="C1500" t="str">
            <v>Insurance Recovery</v>
          </cell>
        </row>
        <row r="1501">
          <cell r="B1501" t="str">
            <v>02900</v>
          </cell>
          <cell r="C1501" t="str">
            <v>Insurance Recovery</v>
          </cell>
        </row>
        <row r="1502">
          <cell r="B1502" t="str">
            <v>02900</v>
          </cell>
          <cell r="C1502" t="str">
            <v>Insurance Recovery</v>
          </cell>
        </row>
        <row r="1503">
          <cell r="B1503" t="str">
            <v>02902</v>
          </cell>
          <cell r="C1503" t="str">
            <v>P-VCC Special Revenue Fund</v>
          </cell>
        </row>
        <row r="1504">
          <cell r="B1504" t="str">
            <v>02902</v>
          </cell>
          <cell r="C1504" t="str">
            <v>P-VCC Special Revenue Fund</v>
          </cell>
        </row>
        <row r="1505">
          <cell r="B1505" t="str">
            <v>02902</v>
          </cell>
          <cell r="C1505" t="str">
            <v>P-VCC Special Revenue Fund</v>
          </cell>
        </row>
        <row r="1506">
          <cell r="B1506" t="str">
            <v>02902</v>
          </cell>
          <cell r="C1506" t="str">
            <v>P-VCC Special Revenue Fund</v>
          </cell>
        </row>
        <row r="1507">
          <cell r="B1507" t="str">
            <v>02902</v>
          </cell>
          <cell r="C1507" t="str">
            <v>P-VCC Special Revenue Fund</v>
          </cell>
        </row>
        <row r="1508">
          <cell r="B1508" t="str">
            <v>02903</v>
          </cell>
          <cell r="C1508" t="str">
            <v>JC-VCC Special Revenue Fund</v>
          </cell>
        </row>
        <row r="1509">
          <cell r="B1509" t="str">
            <v>02903</v>
          </cell>
          <cell r="C1509" t="str">
            <v>JC-VCC Special Revenue Fund</v>
          </cell>
        </row>
        <row r="1510">
          <cell r="B1510" t="str">
            <v>02903</v>
          </cell>
          <cell r="C1510" t="str">
            <v>JC-VCC Special Revenue Fund</v>
          </cell>
        </row>
        <row r="1511">
          <cell r="B1511" t="str">
            <v>02903</v>
          </cell>
          <cell r="C1511" t="str">
            <v>JC-VCC Special Revenue Fund</v>
          </cell>
        </row>
        <row r="1512">
          <cell r="B1512" t="str">
            <v>02903</v>
          </cell>
          <cell r="C1512" t="str">
            <v>JC-VCC Special Revenue Fund</v>
          </cell>
        </row>
        <row r="1513">
          <cell r="B1513" t="str">
            <v>02912</v>
          </cell>
          <cell r="C1513" t="str">
            <v>DVS Special Revenue Fund</v>
          </cell>
        </row>
        <row r="1514">
          <cell r="B1514" t="str">
            <v>02912</v>
          </cell>
          <cell r="C1514" t="str">
            <v>DVS Special Revenue Fund</v>
          </cell>
        </row>
        <row r="1515">
          <cell r="B1515" t="str">
            <v>02912</v>
          </cell>
          <cell r="C1515" t="str">
            <v>DVS Special Revenue Fund</v>
          </cell>
        </row>
        <row r="1516">
          <cell r="B1516" t="str">
            <v>02912</v>
          </cell>
          <cell r="C1516" t="str">
            <v>DVS Special Revenue Fund</v>
          </cell>
        </row>
        <row r="1517">
          <cell r="B1517" t="str">
            <v>02912</v>
          </cell>
          <cell r="C1517" t="str">
            <v>DVS Special Revenue Fund</v>
          </cell>
        </row>
        <row r="1518">
          <cell r="B1518" t="str">
            <v>02920</v>
          </cell>
          <cell r="C1518" t="str">
            <v>Parking At MSC And 3600</v>
          </cell>
        </row>
        <row r="1519">
          <cell r="B1519" t="str">
            <v>02920</v>
          </cell>
          <cell r="C1519" t="str">
            <v>Parking At MSC And 3600</v>
          </cell>
        </row>
        <row r="1520">
          <cell r="B1520" t="str">
            <v>02920</v>
          </cell>
          <cell r="C1520" t="str">
            <v>Parking At MSC And 3600</v>
          </cell>
        </row>
        <row r="1521">
          <cell r="B1521" t="str">
            <v>02920</v>
          </cell>
          <cell r="C1521" t="str">
            <v>Parking At MSC And 3600</v>
          </cell>
        </row>
        <row r="1522">
          <cell r="B1522" t="str">
            <v>02920</v>
          </cell>
          <cell r="C1522" t="str">
            <v>Parking At MSC And 3600</v>
          </cell>
        </row>
        <row r="1523">
          <cell r="B1523" t="str">
            <v>02922</v>
          </cell>
          <cell r="C1523" t="str">
            <v>Sitter-Barfoot Spec Rev</v>
          </cell>
        </row>
        <row r="1524">
          <cell r="B1524" t="str">
            <v>02922</v>
          </cell>
          <cell r="C1524" t="str">
            <v>Sitter-Barfoot Spec Rev</v>
          </cell>
        </row>
        <row r="1525">
          <cell r="B1525" t="str">
            <v>02922</v>
          </cell>
          <cell r="C1525" t="str">
            <v>Sitter-Barfoot Spec Rev</v>
          </cell>
        </row>
        <row r="1526">
          <cell r="B1526" t="str">
            <v>02922</v>
          </cell>
          <cell r="C1526" t="str">
            <v>Sitter-Barfoot Spec Rev</v>
          </cell>
        </row>
        <row r="1527">
          <cell r="B1527" t="str">
            <v>02922</v>
          </cell>
          <cell r="C1527" t="str">
            <v>Sitter-Barfoot Spec Rev</v>
          </cell>
        </row>
        <row r="1528">
          <cell r="B1528" t="str">
            <v>02930</v>
          </cell>
          <cell r="C1528" t="str">
            <v>MidwestVetSupplyLegal Proceeds</v>
          </cell>
        </row>
        <row r="1529">
          <cell r="B1529" t="str">
            <v>02930</v>
          </cell>
          <cell r="C1529" t="str">
            <v>MidwestVetSupplyLegal Proceeds</v>
          </cell>
        </row>
        <row r="1530">
          <cell r="B1530" t="str">
            <v>02930</v>
          </cell>
          <cell r="C1530" t="str">
            <v>MidwestVetSupplyLegal Proceeds</v>
          </cell>
        </row>
        <row r="1531">
          <cell r="B1531" t="str">
            <v>02930</v>
          </cell>
          <cell r="C1531" t="str">
            <v>MidwestVetSupplyLegal Proceeds</v>
          </cell>
        </row>
        <row r="1532">
          <cell r="B1532" t="str">
            <v>02930</v>
          </cell>
          <cell r="C1532" t="str">
            <v>MidwestVetSupplyLegal Proceeds</v>
          </cell>
        </row>
        <row r="1533">
          <cell r="B1533" t="str">
            <v>02937</v>
          </cell>
          <cell r="C1533" t="str">
            <v>SVHEC Special Revenue Fund</v>
          </cell>
        </row>
        <row r="1534">
          <cell r="B1534" t="str">
            <v>02937</v>
          </cell>
          <cell r="C1534" t="str">
            <v>SVHEC Special Revenue Fund</v>
          </cell>
        </row>
        <row r="1535">
          <cell r="B1535" t="str">
            <v>02937</v>
          </cell>
          <cell r="C1535" t="str">
            <v>SVHEC Special Revenue Fund</v>
          </cell>
        </row>
        <row r="1536">
          <cell r="B1536" t="str">
            <v>02937</v>
          </cell>
          <cell r="C1536" t="str">
            <v>SVHEC Special Revenue Fund</v>
          </cell>
        </row>
        <row r="1537">
          <cell r="B1537" t="str">
            <v>02937</v>
          </cell>
          <cell r="C1537" t="str">
            <v>SVHEC Special Revenue Fund</v>
          </cell>
        </row>
        <row r="1538">
          <cell r="B1538" t="str">
            <v>02938</v>
          </cell>
          <cell r="C1538" t="str">
            <v>NCI Special Revenue Fund</v>
          </cell>
        </row>
        <row r="1539">
          <cell r="B1539" t="str">
            <v>02938</v>
          </cell>
          <cell r="C1539" t="str">
            <v>NCI Special Revenue Fund</v>
          </cell>
        </row>
        <row r="1540">
          <cell r="B1540" t="str">
            <v>02938</v>
          </cell>
          <cell r="C1540" t="str">
            <v>NCI Special Revenue Fund</v>
          </cell>
        </row>
        <row r="1541">
          <cell r="B1541" t="str">
            <v>02938</v>
          </cell>
          <cell r="C1541" t="str">
            <v>NCI Special Revenue Fund</v>
          </cell>
        </row>
        <row r="1542">
          <cell r="B1542" t="str">
            <v>02938</v>
          </cell>
          <cell r="C1542" t="str">
            <v>NCI Special Revenue Fund</v>
          </cell>
        </row>
        <row r="1543">
          <cell r="B1543" t="str">
            <v>02942</v>
          </cell>
          <cell r="C1543" t="str">
            <v>VMNH Special Revenue Fund</v>
          </cell>
        </row>
        <row r="1544">
          <cell r="B1544" t="str">
            <v>02942</v>
          </cell>
          <cell r="C1544" t="str">
            <v>VMNH Special Revenue Fund</v>
          </cell>
        </row>
        <row r="1545">
          <cell r="B1545" t="str">
            <v>02942</v>
          </cell>
          <cell r="C1545" t="str">
            <v>VMNH Special Revenue Fund</v>
          </cell>
        </row>
        <row r="1546">
          <cell r="B1546" t="str">
            <v>02942</v>
          </cell>
          <cell r="C1546" t="str">
            <v>VMNH Special Revenue Fund</v>
          </cell>
        </row>
        <row r="1547">
          <cell r="B1547" t="str">
            <v>02942</v>
          </cell>
          <cell r="C1547" t="str">
            <v>VMNH Special Revenue Fund</v>
          </cell>
        </row>
        <row r="1548">
          <cell r="B1548" t="str">
            <v>02948</v>
          </cell>
          <cell r="C1548" t="str">
            <v>SWHEC Special Revenue Fund</v>
          </cell>
        </row>
        <row r="1549">
          <cell r="B1549" t="str">
            <v>02948</v>
          </cell>
          <cell r="C1549" t="str">
            <v>SWHEC Special Revenue Fund</v>
          </cell>
        </row>
        <row r="1550">
          <cell r="B1550" t="str">
            <v>02948</v>
          </cell>
          <cell r="C1550" t="str">
            <v>SWHEC Special Revenue Fund</v>
          </cell>
        </row>
        <row r="1551">
          <cell r="B1551" t="str">
            <v>02948</v>
          </cell>
          <cell r="C1551" t="str">
            <v>SWHEC Special Revenue Fund</v>
          </cell>
        </row>
        <row r="1552">
          <cell r="B1552" t="str">
            <v>02948</v>
          </cell>
          <cell r="C1552" t="str">
            <v>SWHEC Special Revenue Fund</v>
          </cell>
        </row>
        <row r="1553">
          <cell r="B1553" t="str">
            <v>02949</v>
          </cell>
          <cell r="C1553" t="str">
            <v>Cen Cap Outlay Special Revenue</v>
          </cell>
        </row>
        <row r="1554">
          <cell r="B1554" t="str">
            <v>02949</v>
          </cell>
          <cell r="C1554" t="str">
            <v>Cen Cap Outlay Special Revenue</v>
          </cell>
        </row>
        <row r="1555">
          <cell r="B1555" t="str">
            <v>02949</v>
          </cell>
          <cell r="C1555" t="str">
            <v>Cen Cap Outlay Special Revenue</v>
          </cell>
        </row>
        <row r="1556">
          <cell r="B1556" t="str">
            <v>02949</v>
          </cell>
          <cell r="C1556" t="str">
            <v>Cen Cap Outlay Special Revenue</v>
          </cell>
        </row>
        <row r="1557">
          <cell r="B1557" t="str">
            <v>02949</v>
          </cell>
          <cell r="C1557" t="str">
            <v>Cen Cap Outlay Special Revenue</v>
          </cell>
        </row>
        <row r="1558">
          <cell r="B1558" t="str">
            <v>02957</v>
          </cell>
          <cell r="C1558" t="str">
            <v>CASC Special Revenue Fund</v>
          </cell>
        </row>
        <row r="1559">
          <cell r="B1559" t="str">
            <v>02957</v>
          </cell>
          <cell r="C1559" t="str">
            <v>CASC Special Revenue Fund</v>
          </cell>
        </row>
        <row r="1560">
          <cell r="B1560" t="str">
            <v>02957</v>
          </cell>
          <cell r="C1560" t="str">
            <v>CASC Special Revenue Fund</v>
          </cell>
        </row>
        <row r="1561">
          <cell r="B1561" t="str">
            <v>02957</v>
          </cell>
          <cell r="C1561" t="str">
            <v>CASC Special Revenue Fund</v>
          </cell>
        </row>
        <row r="1562">
          <cell r="B1562" t="str">
            <v>02957</v>
          </cell>
          <cell r="C1562" t="str">
            <v>CASC Special Revenue Fund</v>
          </cell>
        </row>
        <row r="1563">
          <cell r="B1563" t="str">
            <v>02960</v>
          </cell>
          <cell r="C1563" t="str">
            <v>DFP Special Revenue Fund</v>
          </cell>
        </row>
        <row r="1564">
          <cell r="B1564" t="str">
            <v>02960</v>
          </cell>
          <cell r="C1564" t="str">
            <v>DFP Special Revenue Fund</v>
          </cell>
        </row>
        <row r="1565">
          <cell r="B1565" t="str">
            <v>02960</v>
          </cell>
          <cell r="C1565" t="str">
            <v>DFP Special Revenue Fund</v>
          </cell>
        </row>
        <row r="1566">
          <cell r="B1566" t="str">
            <v>02960</v>
          </cell>
          <cell r="C1566" t="str">
            <v>DFP Special Revenue Fund</v>
          </cell>
        </row>
        <row r="1567">
          <cell r="B1567" t="str">
            <v>02960</v>
          </cell>
          <cell r="C1567" t="str">
            <v>DFP Special Revenue Fund</v>
          </cell>
        </row>
        <row r="1568">
          <cell r="B1568" t="str">
            <v>02970</v>
          </cell>
          <cell r="C1568" t="str">
            <v>Asbestos Claims Trust Fund</v>
          </cell>
        </row>
        <row r="1569">
          <cell r="B1569" t="str">
            <v>02970</v>
          </cell>
          <cell r="C1569" t="str">
            <v>Asbestos Claims Trust Fund</v>
          </cell>
        </row>
        <row r="1570">
          <cell r="B1570" t="str">
            <v>02970</v>
          </cell>
          <cell r="C1570" t="str">
            <v>Asbestos Claims Trust Fund</v>
          </cell>
        </row>
        <row r="1571">
          <cell r="B1571" t="str">
            <v>02970</v>
          </cell>
          <cell r="C1571" t="str">
            <v>Asbestos Claims Trust Fund</v>
          </cell>
        </row>
        <row r="1572">
          <cell r="B1572" t="str">
            <v>02970</v>
          </cell>
          <cell r="C1572" t="str">
            <v>Asbestos Claims Trust Fund</v>
          </cell>
        </row>
        <row r="1573">
          <cell r="B1573" t="str">
            <v>02971</v>
          </cell>
          <cell r="C1573" t="str">
            <v>Asbestos Claims Trust Fund</v>
          </cell>
        </row>
        <row r="1574">
          <cell r="B1574" t="str">
            <v>02971</v>
          </cell>
          <cell r="C1574" t="str">
            <v>Asbestos Claims Trust Fund</v>
          </cell>
        </row>
        <row r="1575">
          <cell r="B1575" t="str">
            <v>02971</v>
          </cell>
          <cell r="C1575" t="str">
            <v>Asbestos Claims Trust Fund</v>
          </cell>
        </row>
        <row r="1576">
          <cell r="B1576" t="str">
            <v>02971</v>
          </cell>
          <cell r="C1576" t="str">
            <v>Asbestos Claims Trust Fund</v>
          </cell>
        </row>
        <row r="1577">
          <cell r="B1577" t="str">
            <v>02971</v>
          </cell>
          <cell r="C1577" t="str">
            <v>Asbestos Claims Trust Fund</v>
          </cell>
        </row>
        <row r="1578">
          <cell r="B1578" t="str">
            <v>02997</v>
          </cell>
          <cell r="C1578" t="str">
            <v>DAS Special Revenue Fund</v>
          </cell>
        </row>
        <row r="1579">
          <cell r="B1579" t="str">
            <v>02997</v>
          </cell>
          <cell r="C1579" t="str">
            <v>DAS Special Revenue Fund</v>
          </cell>
        </row>
        <row r="1580">
          <cell r="B1580" t="str">
            <v>02997</v>
          </cell>
          <cell r="C1580" t="str">
            <v>DAS Special Revenue Fund</v>
          </cell>
        </row>
        <row r="1581">
          <cell r="B1581" t="str">
            <v>02997</v>
          </cell>
          <cell r="C1581" t="str">
            <v>DAS Special Revenue Fund</v>
          </cell>
        </row>
        <row r="1582">
          <cell r="B1582" t="str">
            <v>02997</v>
          </cell>
          <cell r="C1582" t="str">
            <v>DAS Special Revenue Fund</v>
          </cell>
        </row>
        <row r="1583">
          <cell r="B1583" t="str">
            <v>02998</v>
          </cell>
          <cell r="C1583" t="str">
            <v>Special Rev - Budgetary Only</v>
          </cell>
        </row>
        <row r="1584">
          <cell r="B1584" t="str">
            <v>02998</v>
          </cell>
          <cell r="C1584" t="str">
            <v>Special Rev - Budgetary Only</v>
          </cell>
        </row>
        <row r="1585">
          <cell r="B1585" t="str">
            <v>02999</v>
          </cell>
          <cell r="C1585" t="str">
            <v>ABC Special Revenue Fund</v>
          </cell>
        </row>
        <row r="1586">
          <cell r="B1586" t="str">
            <v>02999</v>
          </cell>
          <cell r="C1586" t="str">
            <v>ABC Special Revenue Fund</v>
          </cell>
        </row>
        <row r="1587">
          <cell r="B1587" t="str">
            <v>02999</v>
          </cell>
          <cell r="C1587" t="str">
            <v>ABC Special Revenue Fund</v>
          </cell>
        </row>
        <row r="1588">
          <cell r="B1588" t="str">
            <v>02999</v>
          </cell>
          <cell r="C1588" t="str">
            <v>ABC Special Revenue Fund</v>
          </cell>
        </row>
        <row r="1589">
          <cell r="B1589" t="str">
            <v>02999</v>
          </cell>
          <cell r="C1589" t="str">
            <v>ABC Special Revenue Fund</v>
          </cell>
        </row>
        <row r="1590">
          <cell r="B1590" t="str">
            <v>03000</v>
          </cell>
          <cell r="C1590" t="str">
            <v>Higher Education Operating</v>
          </cell>
        </row>
        <row r="1591">
          <cell r="B1591" t="str">
            <v>03000</v>
          </cell>
          <cell r="C1591" t="str">
            <v>Higher Education Operating</v>
          </cell>
        </row>
        <row r="1592">
          <cell r="B1592" t="str">
            <v>03000</v>
          </cell>
          <cell r="C1592" t="str">
            <v>Higher Education Operating</v>
          </cell>
        </row>
        <row r="1593">
          <cell r="B1593" t="str">
            <v>03000</v>
          </cell>
          <cell r="C1593" t="str">
            <v>Higher Education Operating</v>
          </cell>
        </row>
        <row r="1594">
          <cell r="B1594" t="str">
            <v>03000</v>
          </cell>
          <cell r="C1594" t="str">
            <v>Higher Education Operating</v>
          </cell>
        </row>
        <row r="1595">
          <cell r="B1595" t="str">
            <v>03000</v>
          </cell>
          <cell r="C1595" t="str">
            <v>Higher Education Operating</v>
          </cell>
        </row>
        <row r="1596">
          <cell r="B1596" t="str">
            <v>03010</v>
          </cell>
          <cell r="C1596" t="str">
            <v>Higher Education Federal</v>
          </cell>
        </row>
        <row r="1597">
          <cell r="B1597" t="str">
            <v>03010</v>
          </cell>
          <cell r="C1597" t="str">
            <v>Higher Education Federal</v>
          </cell>
        </row>
        <row r="1598">
          <cell r="B1598" t="str">
            <v>03010</v>
          </cell>
          <cell r="C1598" t="str">
            <v>Higher Education Federal</v>
          </cell>
        </row>
        <row r="1599">
          <cell r="B1599" t="str">
            <v>03010</v>
          </cell>
          <cell r="C1599" t="str">
            <v>Higher Education Federal</v>
          </cell>
        </row>
        <row r="1600">
          <cell r="B1600" t="str">
            <v>03010</v>
          </cell>
          <cell r="C1600" t="str">
            <v>Higher Education Federal</v>
          </cell>
        </row>
        <row r="1601">
          <cell r="B1601" t="str">
            <v>03014</v>
          </cell>
          <cell r="C1601" t="str">
            <v>SuplmntlSupptUnderARP-COVID-19</v>
          </cell>
        </row>
        <row r="1602">
          <cell r="B1602" t="str">
            <v>03014</v>
          </cell>
          <cell r="C1602" t="str">
            <v>SuplmntlSupptUnderARP-COVID-19</v>
          </cell>
        </row>
        <row r="1603">
          <cell r="B1603" t="str">
            <v>03014</v>
          </cell>
          <cell r="C1603" t="str">
            <v>SuplmntlSupptUnderARP-COVID-19</v>
          </cell>
        </row>
        <row r="1604">
          <cell r="B1604" t="str">
            <v>03014</v>
          </cell>
          <cell r="C1604" t="str">
            <v>SuplmntlSupptUnderARP-COVID-19</v>
          </cell>
        </row>
        <row r="1605">
          <cell r="B1605" t="str">
            <v>03014</v>
          </cell>
          <cell r="C1605" t="str">
            <v>SuplmntlSupptUnderARP-COVID-19</v>
          </cell>
        </row>
        <row r="1606">
          <cell r="B1606" t="str">
            <v>03014</v>
          </cell>
          <cell r="C1606" t="str">
            <v>SuplmntlSupptUnderARP-COVID-19</v>
          </cell>
        </row>
        <row r="1607">
          <cell r="B1607" t="str">
            <v>03018</v>
          </cell>
          <cell r="C1607" t="str">
            <v>ESF-Elem&amp;SSEmerRlf Fd-COVID-19</v>
          </cell>
        </row>
        <row r="1608">
          <cell r="B1608" t="str">
            <v>03018</v>
          </cell>
          <cell r="C1608" t="str">
            <v>ESF-Elem&amp;SSEmerRlf Fd-COVID-19</v>
          </cell>
        </row>
        <row r="1609">
          <cell r="B1609" t="str">
            <v>03018</v>
          </cell>
          <cell r="C1609" t="str">
            <v>ESF-Elem&amp;SSEmerRlf Fd-COVID-19</v>
          </cell>
        </row>
        <row r="1610">
          <cell r="B1610" t="str">
            <v>03018</v>
          </cell>
          <cell r="C1610" t="str">
            <v>ESF-Elem&amp;SSEmerRlf Fd-COVID-19</v>
          </cell>
        </row>
        <row r="1611">
          <cell r="B1611" t="str">
            <v>03018</v>
          </cell>
          <cell r="C1611" t="str">
            <v>ESF-Elem&amp;SSEmerRlf Fd-COVID-19</v>
          </cell>
        </row>
        <row r="1612">
          <cell r="B1612" t="str">
            <v>03018</v>
          </cell>
          <cell r="C1612" t="str">
            <v>ESF-Elem&amp;SSEmerRlf Fd-COVID-19</v>
          </cell>
        </row>
        <row r="1613">
          <cell r="B1613" t="str">
            <v>03020</v>
          </cell>
          <cell r="C1613" t="str">
            <v>Foundation/Othr Grants/Cntrcts</v>
          </cell>
        </row>
        <row r="1614">
          <cell r="B1614" t="str">
            <v>03020</v>
          </cell>
          <cell r="C1614" t="str">
            <v>Foundation/Othr Grants/Cntrcts</v>
          </cell>
        </row>
        <row r="1615">
          <cell r="B1615" t="str">
            <v>03020</v>
          </cell>
          <cell r="C1615" t="str">
            <v>Foundation/Othr Grants/Cntrcts</v>
          </cell>
        </row>
        <row r="1616">
          <cell r="B1616" t="str">
            <v>03020</v>
          </cell>
          <cell r="C1616" t="str">
            <v>Foundation/Othr Grants/Cntrcts</v>
          </cell>
        </row>
        <row r="1617">
          <cell r="B1617" t="str">
            <v>03020</v>
          </cell>
          <cell r="C1617" t="str">
            <v>Foundation/Othr Grants/Cntrcts</v>
          </cell>
        </row>
        <row r="1618">
          <cell r="B1618" t="str">
            <v>03030</v>
          </cell>
          <cell r="C1618" t="str">
            <v>Indirect Cost Recovery</v>
          </cell>
        </row>
        <row r="1619">
          <cell r="B1619" t="str">
            <v>03030</v>
          </cell>
          <cell r="C1619" t="str">
            <v>Indirect Cost Recovery</v>
          </cell>
        </row>
        <row r="1620">
          <cell r="B1620" t="str">
            <v>03030</v>
          </cell>
          <cell r="C1620" t="str">
            <v>Indirect Cost Recovery</v>
          </cell>
        </row>
        <row r="1621">
          <cell r="B1621" t="str">
            <v>03030</v>
          </cell>
          <cell r="C1621" t="str">
            <v>Indirect Cost Recovery</v>
          </cell>
        </row>
        <row r="1622">
          <cell r="B1622" t="str">
            <v>03030</v>
          </cell>
          <cell r="C1622" t="str">
            <v>Indirect Cost Recovery</v>
          </cell>
        </row>
        <row r="1623">
          <cell r="B1623" t="str">
            <v>03040</v>
          </cell>
          <cell r="C1623" t="str">
            <v>Institutional Reserve Fund</v>
          </cell>
        </row>
        <row r="1624">
          <cell r="B1624" t="str">
            <v>03040</v>
          </cell>
          <cell r="C1624" t="str">
            <v>Institutional Reserve Fund</v>
          </cell>
        </row>
        <row r="1625">
          <cell r="B1625" t="str">
            <v>03040</v>
          </cell>
          <cell r="C1625" t="str">
            <v>Institutional Reserve Fund</v>
          </cell>
        </row>
        <row r="1626">
          <cell r="B1626" t="str">
            <v>03040</v>
          </cell>
          <cell r="C1626" t="str">
            <v>Institutional Reserve Fund</v>
          </cell>
        </row>
        <row r="1627">
          <cell r="B1627" t="str">
            <v>03040</v>
          </cell>
          <cell r="C1627" t="str">
            <v>Institutional Reserve Fund</v>
          </cell>
        </row>
        <row r="1628">
          <cell r="B1628" t="str">
            <v>03040</v>
          </cell>
          <cell r="C1628" t="str">
            <v>Institutional Reserve Fund</v>
          </cell>
        </row>
        <row r="1629">
          <cell r="B1629" t="str">
            <v>03050</v>
          </cell>
          <cell r="C1629" t="str">
            <v>Unique Military Activities</v>
          </cell>
        </row>
        <row r="1630">
          <cell r="B1630" t="str">
            <v>03050</v>
          </cell>
          <cell r="C1630" t="str">
            <v>Unique Military Activities</v>
          </cell>
        </row>
        <row r="1631">
          <cell r="B1631" t="str">
            <v>03050</v>
          </cell>
          <cell r="C1631" t="str">
            <v>Unique Military Activities</v>
          </cell>
        </row>
        <row r="1632">
          <cell r="B1632" t="str">
            <v>03050</v>
          </cell>
          <cell r="C1632" t="str">
            <v>Unique Military Activities</v>
          </cell>
        </row>
        <row r="1633">
          <cell r="B1633" t="str">
            <v>03050</v>
          </cell>
          <cell r="C1633" t="str">
            <v>Unique Military Activities</v>
          </cell>
        </row>
        <row r="1634">
          <cell r="B1634" t="str">
            <v>03060</v>
          </cell>
          <cell r="C1634" t="str">
            <v>Auxiliary Enterprise</v>
          </cell>
        </row>
        <row r="1635">
          <cell r="B1635" t="str">
            <v>03060</v>
          </cell>
          <cell r="C1635" t="str">
            <v>Auxiliary Enterprise</v>
          </cell>
        </row>
        <row r="1636">
          <cell r="B1636" t="str">
            <v>03060</v>
          </cell>
          <cell r="C1636" t="str">
            <v>Auxiliary Enterprise</v>
          </cell>
        </row>
        <row r="1637">
          <cell r="B1637" t="str">
            <v>03060</v>
          </cell>
          <cell r="C1637" t="str">
            <v>Auxiliary Enterprise</v>
          </cell>
        </row>
        <row r="1638">
          <cell r="B1638" t="str">
            <v>03060</v>
          </cell>
          <cell r="C1638" t="str">
            <v>Auxiliary Enterprise</v>
          </cell>
        </row>
        <row r="1639">
          <cell r="B1639" t="str">
            <v>03060</v>
          </cell>
          <cell r="C1639" t="str">
            <v>Auxiliary Enterprise</v>
          </cell>
        </row>
        <row r="1640">
          <cell r="B1640" t="str">
            <v>03070</v>
          </cell>
          <cell r="C1640" t="str">
            <v>Excess Tuition And Fees</v>
          </cell>
        </row>
        <row r="1641">
          <cell r="B1641" t="str">
            <v>03070</v>
          </cell>
          <cell r="C1641" t="str">
            <v>Excess Tuition And Fees</v>
          </cell>
        </row>
        <row r="1642">
          <cell r="B1642" t="str">
            <v>03070</v>
          </cell>
          <cell r="C1642" t="str">
            <v>Excess Tuition And Fees</v>
          </cell>
        </row>
        <row r="1643">
          <cell r="B1643" t="str">
            <v>03070</v>
          </cell>
          <cell r="C1643" t="str">
            <v>Excess Tuition And Fees</v>
          </cell>
        </row>
        <row r="1644">
          <cell r="B1644" t="str">
            <v>03070</v>
          </cell>
          <cell r="C1644" t="str">
            <v>Excess Tuition And Fees</v>
          </cell>
        </row>
        <row r="1645">
          <cell r="B1645" t="str">
            <v>03070</v>
          </cell>
          <cell r="C1645" t="str">
            <v>Excess Tuition And Fees</v>
          </cell>
        </row>
        <row r="1646">
          <cell r="B1646" t="str">
            <v>03080</v>
          </cell>
          <cell r="C1646" t="str">
            <v>Work Study</v>
          </cell>
        </row>
        <row r="1647">
          <cell r="B1647" t="str">
            <v>03080</v>
          </cell>
          <cell r="C1647" t="str">
            <v>Work Study</v>
          </cell>
        </row>
        <row r="1648">
          <cell r="B1648" t="str">
            <v>03080</v>
          </cell>
          <cell r="C1648" t="str">
            <v>Work Study</v>
          </cell>
        </row>
        <row r="1649">
          <cell r="B1649" t="str">
            <v>03080</v>
          </cell>
          <cell r="C1649" t="str">
            <v>Work Study</v>
          </cell>
        </row>
        <row r="1650">
          <cell r="B1650" t="str">
            <v>03080</v>
          </cell>
          <cell r="C1650" t="str">
            <v>Work Study</v>
          </cell>
        </row>
        <row r="1651">
          <cell r="B1651" t="str">
            <v>03090</v>
          </cell>
          <cell r="C1651" t="str">
            <v>University Hospitals</v>
          </cell>
        </row>
        <row r="1652">
          <cell r="B1652" t="str">
            <v>03090</v>
          </cell>
          <cell r="C1652" t="str">
            <v>University Hospitals</v>
          </cell>
        </row>
        <row r="1653">
          <cell r="B1653" t="str">
            <v>03090</v>
          </cell>
          <cell r="C1653" t="str">
            <v>University Hospitals</v>
          </cell>
        </row>
        <row r="1654">
          <cell r="B1654" t="str">
            <v>03090</v>
          </cell>
          <cell r="C1654" t="str">
            <v>University Hospitals</v>
          </cell>
        </row>
        <row r="1655">
          <cell r="B1655" t="str">
            <v>03090</v>
          </cell>
          <cell r="C1655" t="str">
            <v>University Hospitals</v>
          </cell>
        </row>
        <row r="1656">
          <cell r="B1656" t="str">
            <v>03095</v>
          </cell>
          <cell r="C1656" t="str">
            <v>Opioid Abatement Fund</v>
          </cell>
        </row>
        <row r="1657">
          <cell r="B1657" t="str">
            <v>03095</v>
          </cell>
          <cell r="C1657" t="str">
            <v>Opioid Abatement Fund</v>
          </cell>
        </row>
        <row r="1658">
          <cell r="B1658" t="str">
            <v>03095</v>
          </cell>
          <cell r="C1658" t="str">
            <v>Opioid Abatement Fund</v>
          </cell>
        </row>
        <row r="1659">
          <cell r="B1659" t="str">
            <v>03095</v>
          </cell>
          <cell r="C1659" t="str">
            <v>Opioid Abatement Fund</v>
          </cell>
        </row>
        <row r="1660">
          <cell r="B1660" t="str">
            <v>03095</v>
          </cell>
          <cell r="C1660" t="str">
            <v>Opioid Abatement Fund</v>
          </cell>
        </row>
        <row r="1661">
          <cell r="B1661" t="str">
            <v>03095</v>
          </cell>
          <cell r="C1661" t="str">
            <v>Opioid Abatement Fund</v>
          </cell>
        </row>
        <row r="1662">
          <cell r="B1662" t="str">
            <v>03100</v>
          </cell>
          <cell r="C1662" t="str">
            <v>Academic Enhancements</v>
          </cell>
        </row>
        <row r="1663">
          <cell r="B1663" t="str">
            <v>03100</v>
          </cell>
          <cell r="C1663" t="str">
            <v>Academic Enhancements</v>
          </cell>
        </row>
        <row r="1664">
          <cell r="B1664" t="str">
            <v>03100</v>
          </cell>
          <cell r="C1664" t="str">
            <v>Academic Enhancements</v>
          </cell>
        </row>
        <row r="1665">
          <cell r="B1665" t="str">
            <v>03100</v>
          </cell>
          <cell r="C1665" t="str">
            <v>Academic Enhancements</v>
          </cell>
        </row>
        <row r="1666">
          <cell r="B1666" t="str">
            <v>03100</v>
          </cell>
          <cell r="C1666" t="str">
            <v>Academic Enhancements</v>
          </cell>
        </row>
        <row r="1667">
          <cell r="B1667" t="str">
            <v>03110</v>
          </cell>
          <cell r="C1667" t="str">
            <v>Eminent Scholars</v>
          </cell>
        </row>
        <row r="1668">
          <cell r="B1668" t="str">
            <v>03110</v>
          </cell>
          <cell r="C1668" t="str">
            <v>Eminent Scholars</v>
          </cell>
        </row>
        <row r="1669">
          <cell r="B1669" t="str">
            <v>03110</v>
          </cell>
          <cell r="C1669" t="str">
            <v>Eminent Scholars</v>
          </cell>
        </row>
        <row r="1670">
          <cell r="B1670" t="str">
            <v>03110</v>
          </cell>
          <cell r="C1670" t="str">
            <v>Eminent Scholars</v>
          </cell>
        </row>
        <row r="1671">
          <cell r="B1671" t="str">
            <v>03110</v>
          </cell>
          <cell r="C1671" t="str">
            <v>Eminent Scholars</v>
          </cell>
        </row>
        <row r="1672">
          <cell r="B1672" t="str">
            <v>03120</v>
          </cell>
          <cell r="C1672" t="str">
            <v>Historic Deficiencies</v>
          </cell>
        </row>
        <row r="1673">
          <cell r="B1673" t="str">
            <v>03120</v>
          </cell>
          <cell r="C1673" t="str">
            <v>Historic Deficiencies</v>
          </cell>
        </row>
        <row r="1674">
          <cell r="B1674" t="str">
            <v>03120</v>
          </cell>
          <cell r="C1674" t="str">
            <v>Historic Deficiencies</v>
          </cell>
        </row>
        <row r="1675">
          <cell r="B1675" t="str">
            <v>03120</v>
          </cell>
          <cell r="C1675" t="str">
            <v>Historic Deficiencies</v>
          </cell>
        </row>
        <row r="1676">
          <cell r="B1676" t="str">
            <v>03120</v>
          </cell>
          <cell r="C1676" t="str">
            <v>Historic Deficiencies</v>
          </cell>
        </row>
        <row r="1677">
          <cell r="B1677" t="str">
            <v>03130</v>
          </cell>
          <cell r="C1677" t="str">
            <v>Outreach Programs</v>
          </cell>
        </row>
        <row r="1678">
          <cell r="B1678" t="str">
            <v>03130</v>
          </cell>
          <cell r="C1678" t="str">
            <v>Outreach Programs</v>
          </cell>
        </row>
        <row r="1679">
          <cell r="B1679" t="str">
            <v>03130</v>
          </cell>
          <cell r="C1679" t="str">
            <v>Outreach Programs</v>
          </cell>
        </row>
        <row r="1680">
          <cell r="B1680" t="str">
            <v>03130</v>
          </cell>
          <cell r="C1680" t="str">
            <v>Outreach Programs</v>
          </cell>
        </row>
        <row r="1681">
          <cell r="B1681" t="str">
            <v>03130</v>
          </cell>
          <cell r="C1681" t="str">
            <v>Outreach Programs</v>
          </cell>
        </row>
        <row r="1682">
          <cell r="B1682" t="str">
            <v>03150</v>
          </cell>
          <cell r="C1682" t="str">
            <v>Management Plan</v>
          </cell>
        </row>
        <row r="1683">
          <cell r="B1683" t="str">
            <v>03150</v>
          </cell>
          <cell r="C1683" t="str">
            <v>Management Plan</v>
          </cell>
        </row>
        <row r="1684">
          <cell r="B1684" t="str">
            <v>03150</v>
          </cell>
          <cell r="C1684" t="str">
            <v>Management Plan</v>
          </cell>
        </row>
        <row r="1685">
          <cell r="B1685" t="str">
            <v>03150</v>
          </cell>
          <cell r="C1685" t="str">
            <v>Management Plan</v>
          </cell>
        </row>
        <row r="1686">
          <cell r="B1686" t="str">
            <v>03150</v>
          </cell>
          <cell r="C1686" t="str">
            <v>Management Plan</v>
          </cell>
        </row>
        <row r="1687">
          <cell r="B1687" t="str">
            <v>03160</v>
          </cell>
          <cell r="C1687" t="str">
            <v>Excess Indirct Cost Recoveries</v>
          </cell>
        </row>
        <row r="1688">
          <cell r="B1688" t="str">
            <v>03160</v>
          </cell>
          <cell r="C1688" t="str">
            <v>Excess Indirct Cost Recoveries</v>
          </cell>
        </row>
        <row r="1689">
          <cell r="B1689" t="str">
            <v>03160</v>
          </cell>
          <cell r="C1689" t="str">
            <v>Excess Indirct Cost Recoveries</v>
          </cell>
        </row>
        <row r="1690">
          <cell r="B1690" t="str">
            <v>03160</v>
          </cell>
          <cell r="C1690" t="str">
            <v>Excess Indirct Cost Recoveries</v>
          </cell>
        </row>
        <row r="1691">
          <cell r="B1691" t="str">
            <v>03160</v>
          </cell>
          <cell r="C1691" t="str">
            <v>Excess Indirct Cost Recoveries</v>
          </cell>
        </row>
        <row r="1692">
          <cell r="B1692" t="str">
            <v>03170</v>
          </cell>
          <cell r="C1692" t="str">
            <v>Student Financial Assistance</v>
          </cell>
        </row>
        <row r="1693">
          <cell r="B1693" t="str">
            <v>03170</v>
          </cell>
          <cell r="C1693" t="str">
            <v>Student Financial Assistance</v>
          </cell>
        </row>
        <row r="1694">
          <cell r="B1694" t="str">
            <v>03170</v>
          </cell>
          <cell r="C1694" t="str">
            <v>Student Financial Assistance</v>
          </cell>
        </row>
        <row r="1695">
          <cell r="B1695" t="str">
            <v>03170</v>
          </cell>
          <cell r="C1695" t="str">
            <v>Student Financial Assistance</v>
          </cell>
        </row>
        <row r="1696">
          <cell r="B1696" t="str">
            <v>03170</v>
          </cell>
          <cell r="C1696" t="str">
            <v>Student Financial Assistance</v>
          </cell>
        </row>
        <row r="1697">
          <cell r="B1697" t="str">
            <v>03190</v>
          </cell>
          <cell r="C1697" t="str">
            <v>Workforce Development Program</v>
          </cell>
        </row>
        <row r="1698">
          <cell r="B1698" t="str">
            <v>03190</v>
          </cell>
          <cell r="C1698" t="str">
            <v>Workforce Development Program</v>
          </cell>
        </row>
        <row r="1699">
          <cell r="B1699" t="str">
            <v>03190</v>
          </cell>
          <cell r="C1699" t="str">
            <v>Workforce Development Program</v>
          </cell>
        </row>
        <row r="1700">
          <cell r="B1700" t="str">
            <v>03190</v>
          </cell>
          <cell r="C1700" t="str">
            <v>Workforce Development Program</v>
          </cell>
        </row>
        <row r="1701">
          <cell r="B1701" t="str">
            <v>03190</v>
          </cell>
          <cell r="C1701" t="str">
            <v>Workforce Development Program</v>
          </cell>
        </row>
        <row r="1702">
          <cell r="B1702" t="str">
            <v>03210</v>
          </cell>
          <cell r="C1702" t="str">
            <v>ARP-CrvStLoclFisRecFd-COVID-19</v>
          </cell>
        </row>
        <row r="1703">
          <cell r="B1703" t="str">
            <v>03210</v>
          </cell>
          <cell r="C1703" t="str">
            <v>ARP-CrvStLoclFisRecFd-COVID-19</v>
          </cell>
        </row>
        <row r="1704">
          <cell r="B1704" t="str">
            <v>03210</v>
          </cell>
          <cell r="C1704" t="str">
            <v>ARP-CrvStLoclFisRecFd-COVID-19</v>
          </cell>
        </row>
        <row r="1705">
          <cell r="B1705" t="str">
            <v>03210</v>
          </cell>
          <cell r="C1705" t="str">
            <v>ARP-CrvStLoclFisRecFd-COVID-19</v>
          </cell>
        </row>
        <row r="1706">
          <cell r="B1706" t="str">
            <v>03210</v>
          </cell>
          <cell r="C1706" t="str">
            <v>ARP-CrvStLoclFisRecFd-COVID-19</v>
          </cell>
        </row>
        <row r="1707">
          <cell r="B1707" t="str">
            <v>03210</v>
          </cell>
          <cell r="C1707" t="str">
            <v>ARP-CrvStLoclFisRecFd-COVID-19</v>
          </cell>
        </row>
        <row r="1708">
          <cell r="B1708" t="str">
            <v>03220</v>
          </cell>
          <cell r="C1708" t="str">
            <v>Covered Institution Int Escrow</v>
          </cell>
        </row>
        <row r="1709">
          <cell r="B1709" t="str">
            <v>03220</v>
          </cell>
          <cell r="C1709" t="str">
            <v>Covered Institution Int Escrow</v>
          </cell>
        </row>
        <row r="1710">
          <cell r="B1710" t="str">
            <v>03220</v>
          </cell>
          <cell r="C1710" t="str">
            <v>Covered Institution Int Escrow</v>
          </cell>
        </row>
        <row r="1711">
          <cell r="B1711" t="str">
            <v>03220</v>
          </cell>
          <cell r="C1711" t="str">
            <v>Covered Institution Int Escrow</v>
          </cell>
        </row>
        <row r="1712">
          <cell r="B1712" t="str">
            <v>03220</v>
          </cell>
          <cell r="C1712" t="str">
            <v>Covered Institution Int Escrow</v>
          </cell>
        </row>
        <row r="1713">
          <cell r="B1713" t="str">
            <v>03230</v>
          </cell>
          <cell r="C1713" t="str">
            <v>Epi&amp;LabCpctyInfctsDis-COVID-19</v>
          </cell>
        </row>
        <row r="1714">
          <cell r="B1714" t="str">
            <v>03230</v>
          </cell>
          <cell r="C1714" t="str">
            <v>Epi&amp;LabCpctyInfctsDis-COVID-19</v>
          </cell>
        </row>
        <row r="1715">
          <cell r="B1715" t="str">
            <v>03230</v>
          </cell>
          <cell r="C1715" t="str">
            <v>Epi&amp;LabCpctyInfctsDis-COVID-19</v>
          </cell>
        </row>
        <row r="1716">
          <cell r="B1716" t="str">
            <v>03230</v>
          </cell>
          <cell r="C1716" t="str">
            <v>Epi&amp;LabCpctyInfctsDis-COVID-19</v>
          </cell>
        </row>
        <row r="1717">
          <cell r="B1717" t="str">
            <v>03230</v>
          </cell>
          <cell r="C1717" t="str">
            <v>Epi&amp;LabCpctyInfctsDis-COVID-19</v>
          </cell>
        </row>
        <row r="1718">
          <cell r="B1718" t="str">
            <v>03230</v>
          </cell>
          <cell r="C1718" t="str">
            <v>Epi&amp;LabCpctyInfctsDis-COVID-19</v>
          </cell>
        </row>
        <row r="1719">
          <cell r="B1719" t="str">
            <v>03240</v>
          </cell>
          <cell r="C1719" t="str">
            <v>Grnt-Trng P Care Med&amp;Dent-ARRA</v>
          </cell>
        </row>
        <row r="1720">
          <cell r="B1720" t="str">
            <v>03240</v>
          </cell>
          <cell r="C1720" t="str">
            <v>Grnt-Trng P Care Med&amp;Dent-ARRA</v>
          </cell>
        </row>
        <row r="1721">
          <cell r="B1721" t="str">
            <v>03240</v>
          </cell>
          <cell r="C1721" t="str">
            <v>Grnt-Trng P Care Med&amp;Dent-ARRA</v>
          </cell>
        </row>
        <row r="1722">
          <cell r="B1722" t="str">
            <v>03240</v>
          </cell>
          <cell r="C1722" t="str">
            <v>Grnt-Trng P Care Med&amp;Dent-ARRA</v>
          </cell>
        </row>
        <row r="1723">
          <cell r="B1723" t="str">
            <v>03240</v>
          </cell>
          <cell r="C1723" t="str">
            <v>Grnt-Trng P Care Med&amp;Dent-ARRA</v>
          </cell>
        </row>
        <row r="1724">
          <cell r="B1724" t="str">
            <v>03250</v>
          </cell>
          <cell r="C1724" t="str">
            <v>E&amp;G Facilities Maint Reserve</v>
          </cell>
        </row>
        <row r="1725">
          <cell r="B1725" t="str">
            <v>03250</v>
          </cell>
          <cell r="C1725" t="str">
            <v>E&amp;G Facilities Maint Reserve</v>
          </cell>
        </row>
        <row r="1726">
          <cell r="B1726" t="str">
            <v>03250</v>
          </cell>
          <cell r="C1726" t="str">
            <v>E&amp;G Facilities Maint Reserve</v>
          </cell>
        </row>
        <row r="1727">
          <cell r="B1727" t="str">
            <v>03250</v>
          </cell>
          <cell r="C1727" t="str">
            <v>E&amp;G Facilities Maint Reserve</v>
          </cell>
        </row>
        <row r="1728">
          <cell r="B1728" t="str">
            <v>03250</v>
          </cell>
          <cell r="C1728" t="str">
            <v>E&amp;G Facilities Maint Reserve</v>
          </cell>
        </row>
        <row r="1729">
          <cell r="B1729" t="str">
            <v>03260</v>
          </cell>
          <cell r="C1729" t="str">
            <v>Cllg Prtnrshp Labrtry Schl Fnd</v>
          </cell>
        </row>
        <row r="1730">
          <cell r="B1730" t="str">
            <v>03260</v>
          </cell>
          <cell r="C1730" t="str">
            <v>Cllg Prtnrshp Labrtry Schl Fnd</v>
          </cell>
        </row>
        <row r="1731">
          <cell r="B1731" t="str">
            <v>03260</v>
          </cell>
          <cell r="C1731" t="str">
            <v>Cllg Prtnrshp Labrtry Schl Fnd</v>
          </cell>
        </row>
        <row r="1732">
          <cell r="B1732" t="str">
            <v>03260</v>
          </cell>
          <cell r="C1732" t="str">
            <v>Cllg Prtnrshp Labrtry Schl Fnd</v>
          </cell>
        </row>
        <row r="1733">
          <cell r="B1733" t="str">
            <v>03260</v>
          </cell>
          <cell r="C1733" t="str">
            <v>Cllg Prtnrshp Labrtry Schl Fnd</v>
          </cell>
        </row>
        <row r="1734">
          <cell r="B1734" t="str">
            <v>03260</v>
          </cell>
          <cell r="C1734" t="str">
            <v>Cllg Prtnrshp Labrtry Schl Fnd</v>
          </cell>
        </row>
        <row r="1735">
          <cell r="B1735" t="str">
            <v>03270</v>
          </cell>
          <cell r="C1735" t="str">
            <v>Adv Rsrch-Enrgy Finc Asst-ARRA</v>
          </cell>
        </row>
        <row r="1736">
          <cell r="B1736" t="str">
            <v>03270</v>
          </cell>
          <cell r="C1736" t="str">
            <v>Adv Rsrch-Enrgy Finc Asst-ARRA</v>
          </cell>
        </row>
        <row r="1737">
          <cell r="B1737" t="str">
            <v>03270</v>
          </cell>
          <cell r="C1737" t="str">
            <v>Adv Rsrch-Enrgy Finc Asst-ARRA</v>
          </cell>
        </row>
        <row r="1738">
          <cell r="B1738" t="str">
            <v>03270</v>
          </cell>
          <cell r="C1738" t="str">
            <v>Adv Rsrch-Enrgy Finc Asst-ARRA</v>
          </cell>
        </row>
        <row r="1739">
          <cell r="B1739" t="str">
            <v>03270</v>
          </cell>
          <cell r="C1739" t="str">
            <v>Adv Rsrch-Enrgy Finc Asst-ARRA</v>
          </cell>
        </row>
        <row r="1740">
          <cell r="B1740" t="str">
            <v>03280</v>
          </cell>
          <cell r="C1740" t="str">
            <v>CoronavrsEmrSpplFdPrg-COVID-19</v>
          </cell>
        </row>
        <row r="1741">
          <cell r="B1741" t="str">
            <v>03280</v>
          </cell>
          <cell r="C1741" t="str">
            <v>CoronavrsEmrSpplFdPrg-COVID-19</v>
          </cell>
        </row>
        <row r="1742">
          <cell r="B1742" t="str">
            <v>03280</v>
          </cell>
          <cell r="C1742" t="str">
            <v>CoronavrsEmrSpplFdPrg-COVID-19</v>
          </cell>
        </row>
        <row r="1743">
          <cell r="B1743" t="str">
            <v>03280</v>
          </cell>
          <cell r="C1743" t="str">
            <v>CoronavrsEmrSpplFdPrg-COVID-19</v>
          </cell>
        </row>
        <row r="1744">
          <cell r="B1744" t="str">
            <v>03280</v>
          </cell>
          <cell r="C1744" t="str">
            <v>CoronavrsEmrSpplFdPrg-COVID-19</v>
          </cell>
        </row>
        <row r="1745">
          <cell r="B1745" t="str">
            <v>03280</v>
          </cell>
          <cell r="C1745" t="str">
            <v>CoronavrsEmrSpplFdPrg-COVID-19</v>
          </cell>
        </row>
        <row r="1746">
          <cell r="B1746" t="str">
            <v>03280</v>
          </cell>
          <cell r="C1746" t="str">
            <v>CoronavrsEmrSpplFdPrg-COVID-19</v>
          </cell>
        </row>
        <row r="1747">
          <cell r="B1747" t="str">
            <v>03290</v>
          </cell>
          <cell r="C1747" t="str">
            <v>ChldCr&amp;DvlpmntBlckGrt-COVID-19</v>
          </cell>
        </row>
        <row r="1748">
          <cell r="B1748" t="str">
            <v>03290</v>
          </cell>
          <cell r="C1748" t="str">
            <v>ChldCr&amp;DvlpmntBlckGrt-COVID-19</v>
          </cell>
        </row>
        <row r="1749">
          <cell r="B1749" t="str">
            <v>03290</v>
          </cell>
          <cell r="C1749" t="str">
            <v>ChldCr&amp;DvlpmntBlckGrt-COVID-19</v>
          </cell>
        </row>
        <row r="1750">
          <cell r="B1750" t="str">
            <v>03290</v>
          </cell>
          <cell r="C1750" t="str">
            <v>ChldCr&amp;DvlpmntBlckGrt-COVID-19</v>
          </cell>
        </row>
        <row r="1751">
          <cell r="B1751" t="str">
            <v>03290</v>
          </cell>
          <cell r="C1751" t="str">
            <v>ChldCr&amp;DvlpmntBlckGrt-COVID-19</v>
          </cell>
        </row>
        <row r="1752">
          <cell r="B1752" t="str">
            <v>03290</v>
          </cell>
          <cell r="C1752" t="str">
            <v>ChldCr&amp;DvlpmntBlckGrt-COVID-19</v>
          </cell>
        </row>
        <row r="1753">
          <cell r="B1753" t="str">
            <v>03300</v>
          </cell>
          <cell r="C1753" t="str">
            <v>Hi Ed Decentralzation Suspense</v>
          </cell>
        </row>
        <row r="1754">
          <cell r="B1754" t="str">
            <v>03300</v>
          </cell>
          <cell r="C1754" t="str">
            <v>Hi Ed Decentralzation Suspense</v>
          </cell>
        </row>
        <row r="1755">
          <cell r="B1755" t="str">
            <v>03300</v>
          </cell>
          <cell r="C1755" t="str">
            <v>Hi Ed Decentralzation Suspense</v>
          </cell>
        </row>
        <row r="1756">
          <cell r="B1756" t="str">
            <v>03300</v>
          </cell>
          <cell r="C1756" t="str">
            <v>Hi Ed Decentralzation Suspense</v>
          </cell>
        </row>
        <row r="1757">
          <cell r="B1757" t="str">
            <v>03300</v>
          </cell>
          <cell r="C1757" t="str">
            <v>Hi Ed Decentralzation Suspense</v>
          </cell>
        </row>
        <row r="1758">
          <cell r="B1758" t="str">
            <v>03350</v>
          </cell>
          <cell r="C1758" t="str">
            <v>PoisonCtrSppt&amp;Enhcmnt-COVID-19</v>
          </cell>
        </row>
        <row r="1759">
          <cell r="B1759" t="str">
            <v>03350</v>
          </cell>
          <cell r="C1759" t="str">
            <v>PoisonCtrSppt&amp;Enhcmnt-COVID-19</v>
          </cell>
        </row>
        <row r="1760">
          <cell r="B1760" t="str">
            <v>03350</v>
          </cell>
          <cell r="C1760" t="str">
            <v>PoisonCtrSppt&amp;Enhcmnt-COVID-19</v>
          </cell>
        </row>
        <row r="1761">
          <cell r="B1761" t="str">
            <v>03350</v>
          </cell>
          <cell r="C1761" t="str">
            <v>PoisonCtrSppt&amp;Enhcmnt-COVID-19</v>
          </cell>
        </row>
        <row r="1762">
          <cell r="B1762" t="str">
            <v>03350</v>
          </cell>
          <cell r="C1762" t="str">
            <v>PoisonCtrSppt&amp;Enhcmnt-COVID-19</v>
          </cell>
        </row>
        <row r="1763">
          <cell r="B1763" t="str">
            <v>03350</v>
          </cell>
          <cell r="C1763" t="str">
            <v>PoisonCtrSppt&amp;Enhcmnt-COVID-19</v>
          </cell>
        </row>
        <row r="1764">
          <cell r="B1764" t="str">
            <v>03360</v>
          </cell>
          <cell r="C1764" t="str">
            <v>PromoHumanityTeaching-COVID-19</v>
          </cell>
        </row>
        <row r="1765">
          <cell r="B1765" t="str">
            <v>03360</v>
          </cell>
          <cell r="C1765" t="str">
            <v>PromoHumanityTeaching-COVID-19</v>
          </cell>
        </row>
        <row r="1766">
          <cell r="B1766" t="str">
            <v>03360</v>
          </cell>
          <cell r="C1766" t="str">
            <v>PromoHumanityTeaching-COVID-19</v>
          </cell>
        </row>
        <row r="1767">
          <cell r="B1767" t="str">
            <v>03360</v>
          </cell>
          <cell r="C1767" t="str">
            <v>PromoHumanityTeaching-COVID-19</v>
          </cell>
        </row>
        <row r="1768">
          <cell r="B1768" t="str">
            <v>03360</v>
          </cell>
          <cell r="C1768" t="str">
            <v>PromoHumanityTeaching-COVID-19</v>
          </cell>
        </row>
        <row r="1769">
          <cell r="B1769" t="str">
            <v>03360</v>
          </cell>
          <cell r="C1769" t="str">
            <v>PromoHumanityTeaching-COVID-19</v>
          </cell>
        </row>
        <row r="1770">
          <cell r="B1770" t="str">
            <v>03370</v>
          </cell>
          <cell r="C1770" t="str">
            <v>HistBlackCollgs&amp;Univ-COVID-19</v>
          </cell>
        </row>
        <row r="1771">
          <cell r="B1771" t="str">
            <v>03370</v>
          </cell>
          <cell r="C1771" t="str">
            <v>HistBlackCollgs&amp;Univ-COVID-19</v>
          </cell>
        </row>
        <row r="1772">
          <cell r="B1772" t="str">
            <v>03370</v>
          </cell>
          <cell r="C1772" t="str">
            <v>HistBlackCollgs&amp;Univ-COVID-19</v>
          </cell>
        </row>
        <row r="1773">
          <cell r="B1773" t="str">
            <v>03370</v>
          </cell>
          <cell r="C1773" t="str">
            <v>HistBlackCollgs&amp;Univ-COVID-19</v>
          </cell>
        </row>
        <row r="1774">
          <cell r="B1774" t="str">
            <v>03370</v>
          </cell>
          <cell r="C1774" t="str">
            <v>HistBlackCollgs&amp;Univ-COVID-19</v>
          </cell>
        </row>
        <row r="1775">
          <cell r="B1775" t="str">
            <v>03370</v>
          </cell>
          <cell r="C1775" t="str">
            <v>HistBlackCollgs&amp;Univ-COVID-19</v>
          </cell>
        </row>
        <row r="1776">
          <cell r="B1776" t="str">
            <v>03380</v>
          </cell>
          <cell r="C1776" t="str">
            <v>Minority Serving Inst-COVID-19</v>
          </cell>
        </row>
        <row r="1777">
          <cell r="B1777" t="str">
            <v>03380</v>
          </cell>
          <cell r="C1777" t="str">
            <v>Minority Serving Inst-COVID-19</v>
          </cell>
        </row>
        <row r="1778">
          <cell r="B1778" t="str">
            <v>03380</v>
          </cell>
          <cell r="C1778" t="str">
            <v>Minority Serving Inst-COVID-19</v>
          </cell>
        </row>
        <row r="1779">
          <cell r="B1779" t="str">
            <v>03380</v>
          </cell>
          <cell r="C1779" t="str">
            <v>Minority Serving Inst-COVID-19</v>
          </cell>
        </row>
        <row r="1780">
          <cell r="B1780" t="str">
            <v>03380</v>
          </cell>
          <cell r="C1780" t="str">
            <v>Minority Serving Inst-COVID-19</v>
          </cell>
        </row>
        <row r="1781">
          <cell r="B1781" t="str">
            <v>03380</v>
          </cell>
          <cell r="C1781" t="str">
            <v>Minority Serving Inst-COVID-19</v>
          </cell>
        </row>
        <row r="1782">
          <cell r="B1782" t="str">
            <v>03390</v>
          </cell>
          <cell r="C1782" t="str">
            <v>Strngthning Inst Prgm-COVID-19</v>
          </cell>
        </row>
        <row r="1783">
          <cell r="B1783" t="str">
            <v>03390</v>
          </cell>
          <cell r="C1783" t="str">
            <v>Strngthning Inst Prgm-COVID-19</v>
          </cell>
        </row>
        <row r="1784">
          <cell r="B1784" t="str">
            <v>03390</v>
          </cell>
          <cell r="C1784" t="str">
            <v>Strngthning Inst Prgm-COVID-19</v>
          </cell>
        </row>
        <row r="1785">
          <cell r="B1785" t="str">
            <v>03390</v>
          </cell>
          <cell r="C1785" t="str">
            <v>Strngthning Inst Prgm-COVID-19</v>
          </cell>
        </row>
        <row r="1786">
          <cell r="B1786" t="str">
            <v>03390</v>
          </cell>
          <cell r="C1786" t="str">
            <v>Strngthning Inst Prgm-COVID-19</v>
          </cell>
        </row>
        <row r="1787">
          <cell r="B1787" t="str">
            <v>03390</v>
          </cell>
          <cell r="C1787" t="str">
            <v>Strngthning Inst Prgm-COVID-19</v>
          </cell>
        </row>
        <row r="1788">
          <cell r="B1788" t="str">
            <v>03400</v>
          </cell>
          <cell r="C1788" t="str">
            <v>ImprvmntPostscndryEdu-COVID-19</v>
          </cell>
        </row>
        <row r="1789">
          <cell r="B1789" t="str">
            <v>03400</v>
          </cell>
          <cell r="C1789" t="str">
            <v>ImprvmntPostscndryEdu-COVID-19</v>
          </cell>
        </row>
        <row r="1790">
          <cell r="B1790" t="str">
            <v>03400</v>
          </cell>
          <cell r="C1790" t="str">
            <v>ImprvmntPostscndryEdu-COVID-19</v>
          </cell>
        </row>
        <row r="1791">
          <cell r="B1791" t="str">
            <v>03400</v>
          </cell>
          <cell r="C1791" t="str">
            <v>ImprvmntPostscndryEdu-COVID-19</v>
          </cell>
        </row>
        <row r="1792">
          <cell r="B1792" t="str">
            <v>03400</v>
          </cell>
          <cell r="C1792" t="str">
            <v>ImprvmntPostscndryEdu-COVID-19</v>
          </cell>
        </row>
        <row r="1793">
          <cell r="B1793" t="str">
            <v>03400</v>
          </cell>
          <cell r="C1793" t="str">
            <v>ImprvmntPostscndryEdu-COVID-19</v>
          </cell>
        </row>
        <row r="1794">
          <cell r="B1794" t="str">
            <v>03410</v>
          </cell>
          <cell r="C1794" t="str">
            <v>GEER Fund - COVID-19</v>
          </cell>
        </row>
        <row r="1795">
          <cell r="B1795" t="str">
            <v>03410</v>
          </cell>
          <cell r="C1795" t="str">
            <v>GEER Fund - COVID-19</v>
          </cell>
        </row>
        <row r="1796">
          <cell r="B1796" t="str">
            <v>03410</v>
          </cell>
          <cell r="C1796" t="str">
            <v>GEER Fund - COVID-19</v>
          </cell>
        </row>
        <row r="1797">
          <cell r="B1797" t="str">
            <v>03410</v>
          </cell>
          <cell r="C1797" t="str">
            <v>GEER Fund - COVID-19</v>
          </cell>
        </row>
        <row r="1798">
          <cell r="B1798" t="str">
            <v>03410</v>
          </cell>
          <cell r="C1798" t="str">
            <v>GEER Fund - COVID-19</v>
          </cell>
        </row>
        <row r="1799">
          <cell r="B1799" t="str">
            <v>03410</v>
          </cell>
          <cell r="C1799" t="str">
            <v>GEER Fund - COVID-19</v>
          </cell>
        </row>
        <row r="1800">
          <cell r="B1800" t="str">
            <v>03420</v>
          </cell>
          <cell r="C1800" t="str">
            <v>Caresactrlffd-General-Covid-19</v>
          </cell>
        </row>
        <row r="1801">
          <cell r="B1801" t="str">
            <v>03420</v>
          </cell>
          <cell r="C1801" t="str">
            <v>Caresactrlffd-General-Covid-19</v>
          </cell>
        </row>
        <row r="1802">
          <cell r="B1802" t="str">
            <v>03420</v>
          </cell>
          <cell r="C1802" t="str">
            <v>Caresactrlffd-General-Covid-19</v>
          </cell>
        </row>
        <row r="1803">
          <cell r="B1803" t="str">
            <v>03420</v>
          </cell>
          <cell r="C1803" t="str">
            <v>Caresactrlffd-General-Covid-19</v>
          </cell>
        </row>
        <row r="1804">
          <cell r="B1804" t="str">
            <v>03420</v>
          </cell>
          <cell r="C1804" t="str">
            <v>Caresactrlffd-General-Covid-19</v>
          </cell>
        </row>
        <row r="1805">
          <cell r="B1805" t="str">
            <v>03420</v>
          </cell>
          <cell r="C1805" t="str">
            <v>Caresactrlffd-General-Covid-19</v>
          </cell>
        </row>
        <row r="1806">
          <cell r="B1806" t="str">
            <v>03420</v>
          </cell>
          <cell r="C1806" t="str">
            <v>Caresactrlffd-General-Covid-19</v>
          </cell>
        </row>
        <row r="1807">
          <cell r="B1807" t="str">
            <v>03430</v>
          </cell>
          <cell r="C1807" t="str">
            <v>Fiscal Stabilization-Edu-ARRA</v>
          </cell>
        </row>
        <row r="1808">
          <cell r="B1808" t="str">
            <v>03430</v>
          </cell>
          <cell r="C1808" t="str">
            <v>Fiscal Stabilization-Edu-ARRA</v>
          </cell>
        </row>
        <row r="1809">
          <cell r="B1809" t="str">
            <v>03430</v>
          </cell>
          <cell r="C1809" t="str">
            <v>Fiscal Stabilization-Edu-ARRA</v>
          </cell>
        </row>
        <row r="1810">
          <cell r="B1810" t="str">
            <v>03430</v>
          </cell>
          <cell r="C1810" t="str">
            <v>Fiscal Stabilization-Edu-ARRA</v>
          </cell>
        </row>
        <row r="1811">
          <cell r="B1811" t="str">
            <v>03430</v>
          </cell>
          <cell r="C1811" t="str">
            <v>Fiscal Stabilization-Edu-ARRA</v>
          </cell>
        </row>
        <row r="1812">
          <cell r="B1812" t="str">
            <v>03440</v>
          </cell>
          <cell r="C1812" t="str">
            <v>EduStabFund-Students-COVID-19</v>
          </cell>
        </row>
        <row r="1813">
          <cell r="B1813" t="str">
            <v>03440</v>
          </cell>
          <cell r="C1813" t="str">
            <v>EduStabFund-Students-COVID-19</v>
          </cell>
        </row>
        <row r="1814">
          <cell r="B1814" t="str">
            <v>03440</v>
          </cell>
          <cell r="C1814" t="str">
            <v>EduStabFund-Students-COVID-19</v>
          </cell>
        </row>
        <row r="1815">
          <cell r="B1815" t="str">
            <v>03440</v>
          </cell>
          <cell r="C1815" t="str">
            <v>EduStabFund-Students-COVID-19</v>
          </cell>
        </row>
        <row r="1816">
          <cell r="B1816" t="str">
            <v>03440</v>
          </cell>
          <cell r="C1816" t="str">
            <v>EduStabFund-Students-COVID-19</v>
          </cell>
        </row>
        <row r="1817">
          <cell r="B1817" t="str">
            <v>03440</v>
          </cell>
          <cell r="C1817" t="str">
            <v>EduStabFund-Students-COVID-19</v>
          </cell>
        </row>
        <row r="1818">
          <cell r="B1818" t="str">
            <v>03450</v>
          </cell>
          <cell r="C1818" t="str">
            <v>ShuttrdVenueOprtrsGrt-COVID-19</v>
          </cell>
        </row>
        <row r="1819">
          <cell r="B1819" t="str">
            <v>03450</v>
          </cell>
          <cell r="C1819" t="str">
            <v>ShuttrdVenueOprtrsGrt-COVID-19</v>
          </cell>
        </row>
        <row r="1820">
          <cell r="B1820" t="str">
            <v>03450</v>
          </cell>
          <cell r="C1820" t="str">
            <v>ShuttrdVenueOprtrsGrt-COVID-19</v>
          </cell>
        </row>
        <row r="1821">
          <cell r="B1821" t="str">
            <v>03450</v>
          </cell>
          <cell r="C1821" t="str">
            <v>ShuttrdVenueOprtrsGrt-COVID-19</v>
          </cell>
        </row>
        <row r="1822">
          <cell r="B1822" t="str">
            <v>03450</v>
          </cell>
          <cell r="C1822" t="str">
            <v>ShuttrdVenueOprtrsGrt-COVID-19</v>
          </cell>
        </row>
        <row r="1823">
          <cell r="B1823" t="str">
            <v>03450</v>
          </cell>
          <cell r="C1823" t="str">
            <v>ShuttrdVenueOprtrsGrt-COVID-19</v>
          </cell>
        </row>
        <row r="1824">
          <cell r="B1824" t="str">
            <v>03460</v>
          </cell>
          <cell r="C1824" t="str">
            <v>Innovative internship Fund</v>
          </cell>
        </row>
        <row r="1825">
          <cell r="B1825" t="str">
            <v>03460</v>
          </cell>
          <cell r="C1825" t="str">
            <v>Innovative internship Fund</v>
          </cell>
        </row>
        <row r="1826">
          <cell r="B1826" t="str">
            <v>03460</v>
          </cell>
          <cell r="C1826" t="str">
            <v>Innovative internship Fund</v>
          </cell>
        </row>
        <row r="1827">
          <cell r="B1827" t="str">
            <v>03460</v>
          </cell>
          <cell r="C1827" t="str">
            <v>Innovative internship Fund</v>
          </cell>
        </row>
        <row r="1828">
          <cell r="B1828" t="str">
            <v>03460</v>
          </cell>
          <cell r="C1828" t="str">
            <v>Innovative internship Fund</v>
          </cell>
        </row>
        <row r="1829">
          <cell r="B1829" t="str">
            <v>03460</v>
          </cell>
          <cell r="C1829" t="str">
            <v>Innovative internship Fund</v>
          </cell>
        </row>
        <row r="1830">
          <cell r="B1830" t="str">
            <v>03470</v>
          </cell>
          <cell r="C1830" t="str">
            <v>Measuremnt&amp;Eng Rsrch&amp;Std-ARRA</v>
          </cell>
        </row>
        <row r="1831">
          <cell r="B1831" t="str">
            <v>03470</v>
          </cell>
          <cell r="C1831" t="str">
            <v>Measuremnt&amp;Eng Rsrch&amp;Std-ARRA</v>
          </cell>
        </row>
        <row r="1832">
          <cell r="B1832" t="str">
            <v>03470</v>
          </cell>
          <cell r="C1832" t="str">
            <v>Measuremnt&amp;Eng Rsrch&amp;Std-ARRA</v>
          </cell>
        </row>
        <row r="1833">
          <cell r="B1833" t="str">
            <v>03470</v>
          </cell>
          <cell r="C1833" t="str">
            <v>Measuremnt&amp;Eng Rsrch&amp;Std-ARRA</v>
          </cell>
        </row>
        <row r="1834">
          <cell r="B1834" t="str">
            <v>03470</v>
          </cell>
          <cell r="C1834" t="str">
            <v>Measuremnt&amp;Eng Rsrch&amp;Std-ARRA</v>
          </cell>
        </row>
        <row r="1835">
          <cell r="B1835" t="str">
            <v>03480</v>
          </cell>
          <cell r="C1835" t="str">
            <v>State Energy Program - ARRA</v>
          </cell>
        </row>
        <row r="1836">
          <cell r="B1836" t="str">
            <v>03480</v>
          </cell>
          <cell r="C1836" t="str">
            <v>State Energy Program - ARRA</v>
          </cell>
        </row>
        <row r="1837">
          <cell r="B1837" t="str">
            <v>03480</v>
          </cell>
          <cell r="C1837" t="str">
            <v>State Energy Program - ARRA</v>
          </cell>
        </row>
        <row r="1838">
          <cell r="B1838" t="str">
            <v>03480</v>
          </cell>
          <cell r="C1838" t="str">
            <v>State Energy Program - ARRA</v>
          </cell>
        </row>
        <row r="1839">
          <cell r="B1839" t="str">
            <v>03480</v>
          </cell>
          <cell r="C1839" t="str">
            <v>State Energy Program - ARRA</v>
          </cell>
        </row>
        <row r="1840">
          <cell r="B1840" t="str">
            <v>03490</v>
          </cell>
          <cell r="C1840" t="str">
            <v>NewEconomyWrkfrcCrdntlGrntFnd</v>
          </cell>
        </row>
        <row r="1841">
          <cell r="B1841" t="str">
            <v>03490</v>
          </cell>
          <cell r="C1841" t="str">
            <v>NewEconomyWrkfrcCrdntlGrntFnd</v>
          </cell>
        </row>
        <row r="1842">
          <cell r="B1842" t="str">
            <v>03490</v>
          </cell>
          <cell r="C1842" t="str">
            <v>NewEconomyWrkfrcCrdntlGrntFnd</v>
          </cell>
        </row>
        <row r="1843">
          <cell r="B1843" t="str">
            <v>03490</v>
          </cell>
          <cell r="C1843" t="str">
            <v>NewEconomyWrkfrcCrdntlGrntFnd</v>
          </cell>
        </row>
        <row r="1844">
          <cell r="B1844" t="str">
            <v>03490</v>
          </cell>
          <cell r="C1844" t="str">
            <v>NewEconomyWrkfrcCrdntlGrntFnd</v>
          </cell>
        </row>
        <row r="1845">
          <cell r="B1845" t="str">
            <v>03490</v>
          </cell>
          <cell r="C1845" t="str">
            <v>NewEconomyWrkfrcCrdntlGrntFnd</v>
          </cell>
        </row>
        <row r="1846">
          <cell r="B1846" t="str">
            <v>03500</v>
          </cell>
          <cell r="C1846" t="str">
            <v>Fishery Resource Grant Fund</v>
          </cell>
        </row>
        <row r="1847">
          <cell r="B1847" t="str">
            <v>03500</v>
          </cell>
          <cell r="C1847" t="str">
            <v>Fishery Resource Grant Fund</v>
          </cell>
        </row>
        <row r="1848">
          <cell r="B1848" t="str">
            <v>03500</v>
          </cell>
          <cell r="C1848" t="str">
            <v>Fishery Resource Grant Fund</v>
          </cell>
        </row>
        <row r="1849">
          <cell r="B1849" t="str">
            <v>03500</v>
          </cell>
          <cell r="C1849" t="str">
            <v>Fishery Resource Grant Fund</v>
          </cell>
        </row>
        <row r="1850">
          <cell r="B1850" t="str">
            <v>03500</v>
          </cell>
          <cell r="C1850" t="str">
            <v>Fishery Resource Grant Fund</v>
          </cell>
        </row>
        <row r="1851">
          <cell r="B1851" t="str">
            <v>03510</v>
          </cell>
          <cell r="C1851" t="str">
            <v>Trans-NSF Rcvry Act Rsrch-ARRA</v>
          </cell>
        </row>
        <row r="1852">
          <cell r="B1852" t="str">
            <v>03510</v>
          </cell>
          <cell r="C1852" t="str">
            <v>Trans-NSF Rcvry Act Rsrch-ARRA</v>
          </cell>
        </row>
        <row r="1853">
          <cell r="B1853" t="str">
            <v>03510</v>
          </cell>
          <cell r="C1853" t="str">
            <v>Trans-NSF Rcvry Act Rsrch-ARRA</v>
          </cell>
        </row>
        <row r="1854">
          <cell r="B1854" t="str">
            <v>03510</v>
          </cell>
          <cell r="C1854" t="str">
            <v>Trans-NSF Rcvry Act Rsrch-ARRA</v>
          </cell>
        </row>
        <row r="1855">
          <cell r="B1855" t="str">
            <v>03510</v>
          </cell>
          <cell r="C1855" t="str">
            <v>Trans-NSF Rcvry Act Rsrch-ARRA</v>
          </cell>
        </row>
        <row r="1856">
          <cell r="B1856" t="str">
            <v>03520</v>
          </cell>
          <cell r="C1856" t="str">
            <v>Trans-NIH Rcvry Act Rsrch-ARRA</v>
          </cell>
        </row>
        <row r="1857">
          <cell r="B1857" t="str">
            <v>03520</v>
          </cell>
          <cell r="C1857" t="str">
            <v>Trans-NIH Rcvry Act Rsrch-ARRA</v>
          </cell>
        </row>
        <row r="1858">
          <cell r="B1858" t="str">
            <v>03520</v>
          </cell>
          <cell r="C1858" t="str">
            <v>Trans-NIH Rcvry Act Rsrch-ARRA</v>
          </cell>
        </row>
        <row r="1859">
          <cell r="B1859" t="str">
            <v>03520</v>
          </cell>
          <cell r="C1859" t="str">
            <v>Trans-NIH Rcvry Act Rsrch-ARRA</v>
          </cell>
        </row>
        <row r="1860">
          <cell r="B1860" t="str">
            <v>03520</v>
          </cell>
          <cell r="C1860" t="str">
            <v>Trans-NIH Rcvry Act Rsrch-ARRA</v>
          </cell>
        </row>
        <row r="1861">
          <cell r="B1861" t="str">
            <v>03530</v>
          </cell>
          <cell r="C1861" t="str">
            <v>Spec Ed Grants-Infnts&amp;Fam-ARRA</v>
          </cell>
        </row>
        <row r="1862">
          <cell r="B1862" t="str">
            <v>03530</v>
          </cell>
          <cell r="C1862" t="str">
            <v>Spec Ed Grants-Infnts&amp;Fam-ARRA</v>
          </cell>
        </row>
        <row r="1863">
          <cell r="B1863" t="str">
            <v>03530</v>
          </cell>
          <cell r="C1863" t="str">
            <v>Spec Ed Grants-Infnts&amp;Fam-ARRA</v>
          </cell>
        </row>
        <row r="1864">
          <cell r="B1864" t="str">
            <v>03530</v>
          </cell>
          <cell r="C1864" t="str">
            <v>Spec Ed Grants-Infnts&amp;Fam-ARRA</v>
          </cell>
        </row>
        <row r="1865">
          <cell r="B1865" t="str">
            <v>03530</v>
          </cell>
          <cell r="C1865" t="str">
            <v>Spec Ed Grants-Infnts&amp;Fam-ARRA</v>
          </cell>
        </row>
        <row r="1866">
          <cell r="B1866" t="str">
            <v>03590</v>
          </cell>
          <cell r="C1866" t="str">
            <v>NCRR Rcvry Act Const Supp-ARRA</v>
          </cell>
        </row>
        <row r="1867">
          <cell r="B1867" t="str">
            <v>03590</v>
          </cell>
          <cell r="C1867" t="str">
            <v>NCRR Rcvry Act Const Supp-ARRA</v>
          </cell>
        </row>
        <row r="1868">
          <cell r="B1868" t="str">
            <v>03590</v>
          </cell>
          <cell r="C1868" t="str">
            <v>NCRR Rcvry Act Const Supp-ARRA</v>
          </cell>
        </row>
        <row r="1869">
          <cell r="B1869" t="str">
            <v>03590</v>
          </cell>
          <cell r="C1869" t="str">
            <v>NCRR Rcvry Act Const Supp-ARRA</v>
          </cell>
        </row>
        <row r="1870">
          <cell r="B1870" t="str">
            <v>03590</v>
          </cell>
          <cell r="C1870" t="str">
            <v>NCRR Rcvry Act Const Supp-ARRA</v>
          </cell>
        </row>
        <row r="1871">
          <cell r="B1871" t="str">
            <v>03610</v>
          </cell>
          <cell r="C1871" t="str">
            <v>Americorps - ARRA UVA</v>
          </cell>
        </row>
        <row r="1872">
          <cell r="B1872" t="str">
            <v>03610</v>
          </cell>
          <cell r="C1872" t="str">
            <v>Americorps - ARRA UVA</v>
          </cell>
        </row>
        <row r="1873">
          <cell r="B1873" t="str">
            <v>03610</v>
          </cell>
          <cell r="C1873" t="str">
            <v>Americorps - ARRA UVA</v>
          </cell>
        </row>
        <row r="1874">
          <cell r="B1874" t="str">
            <v>03610</v>
          </cell>
          <cell r="C1874" t="str">
            <v>Americorps - ARRA UVA</v>
          </cell>
        </row>
        <row r="1875">
          <cell r="B1875" t="str">
            <v>03610</v>
          </cell>
          <cell r="C1875" t="str">
            <v>Americorps - ARRA UVA</v>
          </cell>
        </row>
        <row r="1876">
          <cell r="B1876" t="str">
            <v>03620</v>
          </cell>
          <cell r="C1876" t="str">
            <v>Schlrshps Disadvtg Stdnts-ARRA</v>
          </cell>
        </row>
        <row r="1877">
          <cell r="B1877" t="str">
            <v>03620</v>
          </cell>
          <cell r="C1877" t="str">
            <v>Schlrshps Disadvtg Stdnts-ARRA</v>
          </cell>
        </row>
        <row r="1878">
          <cell r="B1878" t="str">
            <v>03620</v>
          </cell>
          <cell r="C1878" t="str">
            <v>Schlrshps Disadvtg Stdnts-ARRA</v>
          </cell>
        </row>
        <row r="1879">
          <cell r="B1879" t="str">
            <v>03620</v>
          </cell>
          <cell r="C1879" t="str">
            <v>Schlrshps Disadvtg Stdnts-ARRA</v>
          </cell>
        </row>
        <row r="1880">
          <cell r="B1880" t="str">
            <v>03620</v>
          </cell>
          <cell r="C1880" t="str">
            <v>Schlrshps Disadvtg Stdnts-ARRA</v>
          </cell>
        </row>
        <row r="1881">
          <cell r="B1881" t="str">
            <v>03640</v>
          </cell>
          <cell r="C1881" t="str">
            <v>Off Of Sci Fin Assist Pgm-ARRA</v>
          </cell>
        </row>
        <row r="1882">
          <cell r="B1882" t="str">
            <v>03640</v>
          </cell>
          <cell r="C1882" t="str">
            <v>Off Of Sci Fin Assist Pgm-ARRA</v>
          </cell>
        </row>
        <row r="1883">
          <cell r="B1883" t="str">
            <v>03640</v>
          </cell>
          <cell r="C1883" t="str">
            <v>Off Of Sci Fin Assist Pgm-ARRA</v>
          </cell>
        </row>
        <row r="1884">
          <cell r="B1884" t="str">
            <v>03640</v>
          </cell>
          <cell r="C1884" t="str">
            <v>Off Of Sci Fin Assist Pgm-ARRA</v>
          </cell>
        </row>
        <row r="1885">
          <cell r="B1885" t="str">
            <v>03640</v>
          </cell>
          <cell r="C1885" t="str">
            <v>Off Of Sci Fin Assist Pgm-ARRA</v>
          </cell>
        </row>
        <row r="1886">
          <cell r="B1886" t="str">
            <v>03660</v>
          </cell>
          <cell r="C1886" t="str">
            <v>School Improvement Grants-ARRA</v>
          </cell>
        </row>
        <row r="1887">
          <cell r="B1887" t="str">
            <v>03660</v>
          </cell>
          <cell r="C1887" t="str">
            <v>School Improvement Grants-ARRA</v>
          </cell>
        </row>
        <row r="1888">
          <cell r="B1888" t="str">
            <v>03660</v>
          </cell>
          <cell r="C1888" t="str">
            <v>School Improvement Grants-ARRA</v>
          </cell>
        </row>
        <row r="1889">
          <cell r="B1889" t="str">
            <v>03660</v>
          </cell>
          <cell r="C1889" t="str">
            <v>School Improvement Grants-ARRA</v>
          </cell>
        </row>
        <row r="1890">
          <cell r="B1890" t="str">
            <v>03660</v>
          </cell>
          <cell r="C1890" t="str">
            <v>School Improvement Grants-ARRA</v>
          </cell>
        </row>
        <row r="1891">
          <cell r="B1891" t="str">
            <v>03670</v>
          </cell>
          <cell r="C1891" t="str">
            <v>Weatherztion Asst Low-Inc-ARRA</v>
          </cell>
        </row>
        <row r="1892">
          <cell r="B1892" t="str">
            <v>03670</v>
          </cell>
          <cell r="C1892" t="str">
            <v>Weatherztion Asst Low-Inc-ARRA</v>
          </cell>
        </row>
        <row r="1893">
          <cell r="B1893" t="str">
            <v>03670</v>
          </cell>
          <cell r="C1893" t="str">
            <v>Weatherztion Asst Low-Inc-ARRA</v>
          </cell>
        </row>
        <row r="1894">
          <cell r="B1894" t="str">
            <v>03670</v>
          </cell>
          <cell r="C1894" t="str">
            <v>Weatherztion Asst Low-Inc-ARRA</v>
          </cell>
        </row>
        <row r="1895">
          <cell r="B1895" t="str">
            <v>03670</v>
          </cell>
          <cell r="C1895" t="str">
            <v>Weatherztion Asst Low-Inc-ARRA</v>
          </cell>
        </row>
        <row r="1896">
          <cell r="B1896" t="str">
            <v>03690</v>
          </cell>
          <cell r="C1896" t="str">
            <v>EduStabFund-Institutn-COVID-19</v>
          </cell>
        </row>
        <row r="1897">
          <cell r="B1897" t="str">
            <v>03690</v>
          </cell>
          <cell r="C1897" t="str">
            <v>EduStabFund-Institutn-COVID-19</v>
          </cell>
        </row>
        <row r="1898">
          <cell r="B1898" t="str">
            <v>03690</v>
          </cell>
          <cell r="C1898" t="str">
            <v>EduStabFund-Institutn-COVID-19</v>
          </cell>
        </row>
        <row r="1899">
          <cell r="B1899" t="str">
            <v>03690</v>
          </cell>
          <cell r="C1899" t="str">
            <v>EduStabFund-Institutn-COVID-19</v>
          </cell>
        </row>
        <row r="1900">
          <cell r="B1900" t="str">
            <v>03690</v>
          </cell>
          <cell r="C1900" t="str">
            <v>EduStabFund-Institutn-COVID-19</v>
          </cell>
        </row>
        <row r="1901">
          <cell r="B1901" t="str">
            <v>03690</v>
          </cell>
          <cell r="C1901" t="str">
            <v>EduStabFund-Institutn-COVID-19</v>
          </cell>
        </row>
        <row r="1902">
          <cell r="B1902" t="str">
            <v>03710</v>
          </cell>
          <cell r="C1902" t="str">
            <v>FEMA - State Agy - COVID-19</v>
          </cell>
        </row>
        <row r="1903">
          <cell r="B1903" t="str">
            <v>03710</v>
          </cell>
          <cell r="C1903" t="str">
            <v>FEMA - State Agy - COVID-19</v>
          </cell>
        </row>
        <row r="1904">
          <cell r="B1904" t="str">
            <v>03710</v>
          </cell>
          <cell r="C1904" t="str">
            <v>FEMA - State Agy - COVID-19</v>
          </cell>
        </row>
        <row r="1905">
          <cell r="B1905" t="str">
            <v>03710</v>
          </cell>
          <cell r="C1905" t="str">
            <v>FEMA - State Agy - COVID-19</v>
          </cell>
        </row>
        <row r="1906">
          <cell r="B1906" t="str">
            <v>03710</v>
          </cell>
          <cell r="C1906" t="str">
            <v>FEMA - State Agy - COVID-19</v>
          </cell>
        </row>
        <row r="1907">
          <cell r="B1907" t="str">
            <v>03710</v>
          </cell>
          <cell r="C1907" t="str">
            <v>FEMA - State Agy - COVID-19</v>
          </cell>
        </row>
        <row r="1908">
          <cell r="B1908" t="str">
            <v>03720</v>
          </cell>
          <cell r="C1908" t="str">
            <v>St Fiscal Stabl-Innovtion-ARRA</v>
          </cell>
        </row>
        <row r="1909">
          <cell r="B1909" t="str">
            <v>03720</v>
          </cell>
          <cell r="C1909" t="str">
            <v>St Fiscal Stabl-Innovtion-ARRA</v>
          </cell>
        </row>
        <row r="1910">
          <cell r="B1910" t="str">
            <v>03720</v>
          </cell>
          <cell r="C1910" t="str">
            <v>St Fiscal Stabl-Innovtion-ARRA</v>
          </cell>
        </row>
        <row r="1911">
          <cell r="B1911" t="str">
            <v>03720</v>
          </cell>
          <cell r="C1911" t="str">
            <v>St Fiscal Stabl-Innovtion-ARRA</v>
          </cell>
        </row>
        <row r="1912">
          <cell r="B1912" t="str">
            <v>03720</v>
          </cell>
          <cell r="C1912" t="str">
            <v>St Fiscal Stabl-Innovtion-ARRA</v>
          </cell>
        </row>
        <row r="1913">
          <cell r="B1913" t="str">
            <v>03730</v>
          </cell>
          <cell r="C1913" t="str">
            <v>Rsrch-Hlthcare Comp Eff-ARRA</v>
          </cell>
        </row>
        <row r="1914">
          <cell r="B1914" t="str">
            <v>03730</v>
          </cell>
          <cell r="C1914" t="str">
            <v>Rsrch-Hlthcare Comp Eff-ARRA</v>
          </cell>
        </row>
        <row r="1915">
          <cell r="B1915" t="str">
            <v>03730</v>
          </cell>
          <cell r="C1915" t="str">
            <v>Rsrch-Hlthcare Comp Eff-ARRA</v>
          </cell>
        </row>
        <row r="1916">
          <cell r="B1916" t="str">
            <v>03730</v>
          </cell>
          <cell r="C1916" t="str">
            <v>Rsrch-Hlthcare Comp Eff-ARRA</v>
          </cell>
        </row>
        <row r="1917">
          <cell r="B1917" t="str">
            <v>03730</v>
          </cell>
          <cell r="C1917" t="str">
            <v>Rsrch-Hlthcare Comp Eff-ARRA</v>
          </cell>
        </row>
        <row r="1918">
          <cell r="B1918" t="str">
            <v>03740</v>
          </cell>
          <cell r="C1918" t="str">
            <v>ARPTechAsstInvstPrgm-COVID-19</v>
          </cell>
        </row>
        <row r="1919">
          <cell r="B1919" t="str">
            <v>03740</v>
          </cell>
          <cell r="C1919" t="str">
            <v>ARPTechAsstInvstPrgm-COVID-19</v>
          </cell>
        </row>
        <row r="1920">
          <cell r="B1920" t="str">
            <v>03740</v>
          </cell>
          <cell r="C1920" t="str">
            <v>ARPTechAsstInvstPrgm-COVID-19</v>
          </cell>
        </row>
        <row r="1921">
          <cell r="B1921" t="str">
            <v>03740</v>
          </cell>
          <cell r="C1921" t="str">
            <v>ARPTechAsstInvstPrgm-COVID-19</v>
          </cell>
        </row>
        <row r="1922">
          <cell r="B1922" t="str">
            <v>03740</v>
          </cell>
          <cell r="C1922" t="str">
            <v>ARPTechAsstInvstPrgm-COVID-19</v>
          </cell>
        </row>
        <row r="1923">
          <cell r="B1923" t="str">
            <v>03740</v>
          </cell>
          <cell r="C1923" t="str">
            <v>ARPTechAsstInvstPrgm-COVID-19</v>
          </cell>
        </row>
        <row r="1924">
          <cell r="B1924" t="str">
            <v>03750</v>
          </cell>
          <cell r="C1924" t="str">
            <v>NASA Fed Flow Thru Cntrct-ARRA</v>
          </cell>
        </row>
        <row r="1925">
          <cell r="B1925" t="str">
            <v>03750</v>
          </cell>
          <cell r="C1925" t="str">
            <v>NASA Fed Flow Thru Cntrct-ARRA</v>
          </cell>
        </row>
        <row r="1926">
          <cell r="B1926" t="str">
            <v>03750</v>
          </cell>
          <cell r="C1926" t="str">
            <v>NASA Fed Flow Thru Cntrct-ARRA</v>
          </cell>
        </row>
        <row r="1927">
          <cell r="B1927" t="str">
            <v>03750</v>
          </cell>
          <cell r="C1927" t="str">
            <v>NASA Fed Flow Thru Cntrct-ARRA</v>
          </cell>
        </row>
        <row r="1928">
          <cell r="B1928" t="str">
            <v>03750</v>
          </cell>
          <cell r="C1928" t="str">
            <v>NASA Fed Flow Thru Cntrct-ARRA</v>
          </cell>
        </row>
        <row r="1929">
          <cell r="B1929" t="str">
            <v>03770</v>
          </cell>
          <cell r="C1929" t="str">
            <v>Enrgy Sec Audit&amp;Isle Mthd-ARRA</v>
          </cell>
        </row>
        <row r="1930">
          <cell r="B1930" t="str">
            <v>03770</v>
          </cell>
          <cell r="C1930" t="str">
            <v>Enrgy Sec Audit&amp;Isle Mthd-ARRA</v>
          </cell>
        </row>
        <row r="1931">
          <cell r="B1931" t="str">
            <v>03770</v>
          </cell>
          <cell r="C1931" t="str">
            <v>Enrgy Sec Audit&amp;Isle Mthd-ARRA</v>
          </cell>
        </row>
        <row r="1932">
          <cell r="B1932" t="str">
            <v>03770</v>
          </cell>
          <cell r="C1932" t="str">
            <v>Enrgy Sec Audit&amp;Isle Mthd-ARRA</v>
          </cell>
        </row>
        <row r="1933">
          <cell r="B1933" t="str">
            <v>03770</v>
          </cell>
          <cell r="C1933" t="str">
            <v>Enrgy Sec Audit&amp;Isle Mthd-ARRA</v>
          </cell>
        </row>
        <row r="1934">
          <cell r="B1934" t="str">
            <v>03780</v>
          </cell>
          <cell r="C1934" t="str">
            <v>Wrkr Trn Plcemnt-Hi Grwth-ARRA</v>
          </cell>
        </row>
        <row r="1935">
          <cell r="B1935" t="str">
            <v>03780</v>
          </cell>
          <cell r="C1935" t="str">
            <v>Wrkr Trn Plcemnt-Hi Grwth-ARRA</v>
          </cell>
        </row>
        <row r="1936">
          <cell r="B1936" t="str">
            <v>03780</v>
          </cell>
          <cell r="C1936" t="str">
            <v>Wrkr Trn Plcemnt-Hi Grwth-ARRA</v>
          </cell>
        </row>
        <row r="1937">
          <cell r="B1937" t="str">
            <v>03780</v>
          </cell>
          <cell r="C1937" t="str">
            <v>Wrkr Trn Plcemnt-Hi Grwth-ARRA</v>
          </cell>
        </row>
        <row r="1938">
          <cell r="B1938" t="str">
            <v>03780</v>
          </cell>
          <cell r="C1938" t="str">
            <v>Wrkr Trn Plcemnt-Hi Grwth-ARRA</v>
          </cell>
        </row>
        <row r="1939">
          <cell r="B1939" t="str">
            <v>03790</v>
          </cell>
          <cell r="C1939" t="str">
            <v>Health Info Tech Pro-Hc-ARRA</v>
          </cell>
        </row>
        <row r="1940">
          <cell r="B1940" t="str">
            <v>03790</v>
          </cell>
          <cell r="C1940" t="str">
            <v>Health Info Tech Pro-Hc-ARRA</v>
          </cell>
        </row>
        <row r="1941">
          <cell r="B1941" t="str">
            <v>03790</v>
          </cell>
          <cell r="C1941" t="str">
            <v>Health Info Tech Pro-Hc-ARRA</v>
          </cell>
        </row>
        <row r="1942">
          <cell r="B1942" t="str">
            <v>03790</v>
          </cell>
          <cell r="C1942" t="str">
            <v>Health Info Tech Pro-Hc-ARRA</v>
          </cell>
        </row>
        <row r="1943">
          <cell r="B1943" t="str">
            <v>03790</v>
          </cell>
          <cell r="C1943" t="str">
            <v>Health Info Tech Pro-Hc-ARRA</v>
          </cell>
        </row>
        <row r="1944">
          <cell r="B1944" t="str">
            <v>03800</v>
          </cell>
          <cell r="C1944" t="str">
            <v>St Broadband Data&amp;Dvlpmnt-ARRA</v>
          </cell>
        </row>
        <row r="1945">
          <cell r="B1945" t="str">
            <v>03800</v>
          </cell>
          <cell r="C1945" t="str">
            <v>St Broadband Data&amp;Dvlpmnt-ARRA</v>
          </cell>
        </row>
        <row r="1946">
          <cell r="B1946" t="str">
            <v>03800</v>
          </cell>
          <cell r="C1946" t="str">
            <v>St Broadband Data&amp;Dvlpmnt-ARRA</v>
          </cell>
        </row>
        <row r="1947">
          <cell r="B1947" t="str">
            <v>03800</v>
          </cell>
          <cell r="C1947" t="str">
            <v>St Broadband Data&amp;Dvlpmnt-ARRA</v>
          </cell>
        </row>
        <row r="1948">
          <cell r="B1948" t="str">
            <v>03800</v>
          </cell>
          <cell r="C1948" t="str">
            <v>St Broadband Data&amp;Dvlpmnt-ARRA</v>
          </cell>
        </row>
        <row r="1949">
          <cell r="B1949" t="str">
            <v>03810</v>
          </cell>
          <cell r="C1949" t="str">
            <v>WIA Adult Activities-St-ARRA</v>
          </cell>
        </row>
        <row r="1950">
          <cell r="B1950" t="str">
            <v>03810</v>
          </cell>
          <cell r="C1950" t="str">
            <v>WIA Adult Activities-St-ARRA</v>
          </cell>
        </row>
        <row r="1951">
          <cell r="B1951" t="str">
            <v>03810</v>
          </cell>
          <cell r="C1951" t="str">
            <v>WIA Adult Activities-St-ARRA</v>
          </cell>
        </row>
        <row r="1952">
          <cell r="B1952" t="str">
            <v>03810</v>
          </cell>
          <cell r="C1952" t="str">
            <v>WIA Adult Activities-St-ARRA</v>
          </cell>
        </row>
        <row r="1953">
          <cell r="B1953" t="str">
            <v>03810</v>
          </cell>
          <cell r="C1953" t="str">
            <v>WIA Adult Activities-St-ARRA</v>
          </cell>
        </row>
        <row r="1954">
          <cell r="B1954" t="str">
            <v>03820</v>
          </cell>
          <cell r="C1954" t="str">
            <v>WIA Yth Formula Grants-St-ARRA</v>
          </cell>
        </row>
        <row r="1955">
          <cell r="B1955" t="str">
            <v>03820</v>
          </cell>
          <cell r="C1955" t="str">
            <v>WIA Yth Formula Grants-St-ARRA</v>
          </cell>
        </row>
        <row r="1956">
          <cell r="B1956" t="str">
            <v>03820</v>
          </cell>
          <cell r="C1956" t="str">
            <v>WIA Yth Formula Grants-St-ARRA</v>
          </cell>
        </row>
        <row r="1957">
          <cell r="B1957" t="str">
            <v>03820</v>
          </cell>
          <cell r="C1957" t="str">
            <v>WIA Yth Formula Grants-St-ARRA</v>
          </cell>
        </row>
        <row r="1958">
          <cell r="B1958" t="str">
            <v>03820</v>
          </cell>
          <cell r="C1958" t="str">
            <v>WIA Yth Formula Grants-St-ARRA</v>
          </cell>
        </row>
        <row r="1959">
          <cell r="B1959" t="str">
            <v>03830</v>
          </cell>
          <cell r="C1959" t="str">
            <v>WIA Dslctd Wrkrs-Frmla St-ARRA</v>
          </cell>
        </row>
        <row r="1960">
          <cell r="B1960" t="str">
            <v>03830</v>
          </cell>
          <cell r="C1960" t="str">
            <v>WIA Dslctd Wrkrs-Frmla St-ARRA</v>
          </cell>
        </row>
        <row r="1961">
          <cell r="B1961" t="str">
            <v>03830</v>
          </cell>
          <cell r="C1961" t="str">
            <v>WIA Dslctd Wrkrs-Frmla St-ARRA</v>
          </cell>
        </row>
        <row r="1962">
          <cell r="B1962" t="str">
            <v>03830</v>
          </cell>
          <cell r="C1962" t="str">
            <v>WIA Dslctd Wrkrs-Frmla St-ARRA</v>
          </cell>
        </row>
        <row r="1963">
          <cell r="B1963" t="str">
            <v>03830</v>
          </cell>
          <cell r="C1963" t="str">
            <v>WIA Dslctd Wrkrs-Frmla St-ARRA</v>
          </cell>
        </row>
        <row r="1964">
          <cell r="B1964" t="str">
            <v>03840</v>
          </cell>
          <cell r="C1964" t="str">
            <v>Recyclable Matl Sales-Gen-HE</v>
          </cell>
        </row>
        <row r="1965">
          <cell r="B1965" t="str">
            <v>03840</v>
          </cell>
          <cell r="C1965" t="str">
            <v>Recyclable Matl Sales-Gen-HE</v>
          </cell>
        </row>
        <row r="1966">
          <cell r="B1966" t="str">
            <v>03840</v>
          </cell>
          <cell r="C1966" t="str">
            <v>Recyclable Matl Sales-Gen-HE</v>
          </cell>
        </row>
        <row r="1967">
          <cell r="B1967" t="str">
            <v>03840</v>
          </cell>
          <cell r="C1967" t="str">
            <v>Recyclable Matl Sales-Gen-HE</v>
          </cell>
        </row>
        <row r="1968">
          <cell r="B1968" t="str">
            <v>03840</v>
          </cell>
          <cell r="C1968" t="str">
            <v>Recyclable Matl Sales-Gen-HE</v>
          </cell>
        </row>
        <row r="1969">
          <cell r="B1969" t="str">
            <v>03860</v>
          </cell>
          <cell r="C1969" t="str">
            <v>Rcycl Matl Sale-Non-Gen/Fed-HE</v>
          </cell>
        </row>
        <row r="1970">
          <cell r="B1970" t="str">
            <v>03860</v>
          </cell>
          <cell r="C1970" t="str">
            <v>Rcycl Matl Sale-Non-Gen/Fed-HE</v>
          </cell>
        </row>
        <row r="1971">
          <cell r="B1971" t="str">
            <v>03860</v>
          </cell>
          <cell r="C1971" t="str">
            <v>Rcycl Matl Sale-Non-Gen/Fed-HE</v>
          </cell>
        </row>
        <row r="1972">
          <cell r="B1972" t="str">
            <v>03860</v>
          </cell>
          <cell r="C1972" t="str">
            <v>Rcycl Matl Sale-Non-Gen/Fed-HE</v>
          </cell>
        </row>
        <row r="1973">
          <cell r="B1973" t="str">
            <v>03860</v>
          </cell>
          <cell r="C1973" t="str">
            <v>Rcycl Matl Sale-Non-Gen/Fed-HE</v>
          </cell>
        </row>
        <row r="1974">
          <cell r="B1974" t="str">
            <v>03870</v>
          </cell>
          <cell r="C1974" t="str">
            <v>Srplus Supp&amp;Equip Sales-Gen-HE</v>
          </cell>
        </row>
        <row r="1975">
          <cell r="B1975" t="str">
            <v>03870</v>
          </cell>
          <cell r="C1975" t="str">
            <v>Srplus Supp&amp;Equip Sales-Gen-HE</v>
          </cell>
        </row>
        <row r="1976">
          <cell r="B1976" t="str">
            <v>03870</v>
          </cell>
          <cell r="C1976" t="str">
            <v>Srplus Supp&amp;Equip Sales-Gen-HE</v>
          </cell>
        </row>
        <row r="1977">
          <cell r="B1977" t="str">
            <v>03870</v>
          </cell>
          <cell r="C1977" t="str">
            <v>Srplus Supp&amp;Equip Sales-Gen-HE</v>
          </cell>
        </row>
        <row r="1978">
          <cell r="B1978" t="str">
            <v>03870</v>
          </cell>
          <cell r="C1978" t="str">
            <v>Srplus Supp&amp;Equip Sales-Gen-HE</v>
          </cell>
        </row>
        <row r="1979">
          <cell r="B1979" t="str">
            <v>03880</v>
          </cell>
          <cell r="C1979" t="str">
            <v>Supp&amp;Equip Sls-Non-Gen/Fed-HE</v>
          </cell>
        </row>
        <row r="1980">
          <cell r="B1980" t="str">
            <v>03880</v>
          </cell>
          <cell r="C1980" t="str">
            <v>Supp&amp;Equip Sls-Non-Gen/Fed-HE</v>
          </cell>
        </row>
        <row r="1981">
          <cell r="B1981" t="str">
            <v>03880</v>
          </cell>
          <cell r="C1981" t="str">
            <v>Supp&amp;Equip Sls-Non-Gen/Fed-HE</v>
          </cell>
        </row>
        <row r="1982">
          <cell r="B1982" t="str">
            <v>03880</v>
          </cell>
          <cell r="C1982" t="str">
            <v>Supp&amp;Equip Sls-Non-Gen/Fed-HE</v>
          </cell>
        </row>
        <row r="1983">
          <cell r="B1983" t="str">
            <v>03880</v>
          </cell>
          <cell r="C1983" t="str">
            <v>Supp&amp;Equip Sls-Non-Gen/Fed-HE</v>
          </cell>
        </row>
        <row r="1984">
          <cell r="B1984" t="str">
            <v>03890</v>
          </cell>
          <cell r="C1984" t="str">
            <v>Proc Sale Of Srplus-Land&amp;Bldgs</v>
          </cell>
        </row>
        <row r="1985">
          <cell r="B1985" t="str">
            <v>03890</v>
          </cell>
          <cell r="C1985" t="str">
            <v>Proc Sale Of Srplus-Land&amp;Bldgs</v>
          </cell>
        </row>
        <row r="1986">
          <cell r="B1986" t="str">
            <v>03890</v>
          </cell>
          <cell r="C1986" t="str">
            <v>Proc Sale Of Srplus-Land&amp;Bldgs</v>
          </cell>
        </row>
        <row r="1987">
          <cell r="B1987" t="str">
            <v>03890</v>
          </cell>
          <cell r="C1987" t="str">
            <v>Proc Sale Of Srplus-Land&amp;Bldgs</v>
          </cell>
        </row>
        <row r="1988">
          <cell r="B1988" t="str">
            <v>03890</v>
          </cell>
          <cell r="C1988" t="str">
            <v>Proc Sale Of Srplus-Land&amp;Bldgs</v>
          </cell>
        </row>
        <row r="1989">
          <cell r="B1989" t="str">
            <v>03900</v>
          </cell>
          <cell r="C1989" t="str">
            <v>Insurance Recovery - Higher Ed</v>
          </cell>
        </row>
        <row r="1990">
          <cell r="B1990" t="str">
            <v>03900</v>
          </cell>
          <cell r="C1990" t="str">
            <v>Insurance Recovery - Higher Ed</v>
          </cell>
        </row>
        <row r="1991">
          <cell r="B1991" t="str">
            <v>03900</v>
          </cell>
          <cell r="C1991" t="str">
            <v>Insurance Recovery - Higher Ed</v>
          </cell>
        </row>
        <row r="1992">
          <cell r="B1992" t="str">
            <v>03900</v>
          </cell>
          <cell r="C1992" t="str">
            <v>Insurance Recovery - Higher Ed</v>
          </cell>
        </row>
        <row r="1993">
          <cell r="B1993" t="str">
            <v>03900</v>
          </cell>
          <cell r="C1993" t="str">
            <v>Insurance Recovery - Higher Ed</v>
          </cell>
        </row>
        <row r="1994">
          <cell r="B1994" t="str">
            <v>03930</v>
          </cell>
          <cell r="C1994" t="str">
            <v>Energy Performance Contracts</v>
          </cell>
        </row>
        <row r="1995">
          <cell r="B1995" t="str">
            <v>03930</v>
          </cell>
          <cell r="C1995" t="str">
            <v>Energy Performance Contracts</v>
          </cell>
        </row>
        <row r="1996">
          <cell r="B1996" t="str">
            <v>03930</v>
          </cell>
          <cell r="C1996" t="str">
            <v>Energy Performance Contracts</v>
          </cell>
        </row>
        <row r="1997">
          <cell r="B1997" t="str">
            <v>03930</v>
          </cell>
          <cell r="C1997" t="str">
            <v>Energy Performance Contracts</v>
          </cell>
        </row>
        <row r="1998">
          <cell r="B1998" t="str">
            <v>03930</v>
          </cell>
          <cell r="C1998" t="str">
            <v>Energy Performance Contracts</v>
          </cell>
        </row>
        <row r="1999">
          <cell r="B1999" t="str">
            <v>03940</v>
          </cell>
          <cell r="C1999" t="str">
            <v>Tchr Qlty Enhncmnt Partnr-ARRA</v>
          </cell>
        </row>
        <row r="2000">
          <cell r="B2000" t="str">
            <v>03940</v>
          </cell>
          <cell r="C2000" t="str">
            <v>Tchr Qlty Enhncmnt Partnr-ARRA</v>
          </cell>
        </row>
        <row r="2001">
          <cell r="B2001" t="str">
            <v>03940</v>
          </cell>
          <cell r="C2001" t="str">
            <v>Tchr Qlty Enhncmnt Partnr-ARRA</v>
          </cell>
        </row>
        <row r="2002">
          <cell r="B2002" t="str">
            <v>03940</v>
          </cell>
          <cell r="C2002" t="str">
            <v>Tchr Qlty Enhncmnt Partnr-ARRA</v>
          </cell>
        </row>
        <row r="2003">
          <cell r="B2003" t="str">
            <v>03940</v>
          </cell>
          <cell r="C2003" t="str">
            <v>Tchr Qlty Enhncmnt Partnr-ARRA</v>
          </cell>
        </row>
        <row r="2004">
          <cell r="B2004" t="str">
            <v>03960</v>
          </cell>
          <cell r="C2004" t="str">
            <v>Enrgy Eff &amp; Cnsvtn Bg Prg-ARRA</v>
          </cell>
        </row>
        <row r="2005">
          <cell r="B2005" t="str">
            <v>03960</v>
          </cell>
          <cell r="C2005" t="str">
            <v>Enrgy Eff &amp; Cnsvtn Bg Prg-ARRA</v>
          </cell>
        </row>
        <row r="2006">
          <cell r="B2006" t="str">
            <v>03960</v>
          </cell>
          <cell r="C2006" t="str">
            <v>Enrgy Eff &amp; Cnsvtn Bg Prg-ARRA</v>
          </cell>
        </row>
        <row r="2007">
          <cell r="B2007" t="str">
            <v>03960</v>
          </cell>
          <cell r="C2007" t="str">
            <v>Enrgy Eff &amp; Cnsvtn Bg Prg-ARRA</v>
          </cell>
        </row>
        <row r="2008">
          <cell r="B2008" t="str">
            <v>03960</v>
          </cell>
          <cell r="C2008" t="str">
            <v>Enrgy Eff &amp; Cnsvtn Bg Prg-ARRA</v>
          </cell>
        </row>
        <row r="2009">
          <cell r="B2009" t="str">
            <v>03970</v>
          </cell>
          <cell r="C2009" t="str">
            <v>Statewide Data Systems - ARRA</v>
          </cell>
        </row>
        <row r="2010">
          <cell r="B2010" t="str">
            <v>03970</v>
          </cell>
          <cell r="C2010" t="str">
            <v>Statewide Data Systems - ARRA</v>
          </cell>
        </row>
        <row r="2011">
          <cell r="B2011" t="str">
            <v>03970</v>
          </cell>
          <cell r="C2011" t="str">
            <v>Statewide Data Systems - ARRA</v>
          </cell>
        </row>
        <row r="2012">
          <cell r="B2012" t="str">
            <v>03970</v>
          </cell>
          <cell r="C2012" t="str">
            <v>Statewide Data Systems - ARRA</v>
          </cell>
        </row>
        <row r="2013">
          <cell r="B2013" t="str">
            <v>03970</v>
          </cell>
          <cell r="C2013" t="str">
            <v>Statewide Data Systems - ARRA</v>
          </cell>
        </row>
        <row r="2014">
          <cell r="B2014" t="str">
            <v>03998</v>
          </cell>
          <cell r="C2014" t="str">
            <v>Higher Educ - Budgetary Only</v>
          </cell>
        </row>
        <row r="2015">
          <cell r="B2015" t="str">
            <v>03998</v>
          </cell>
          <cell r="C2015" t="str">
            <v>Higher Educ - Budgetary Only</v>
          </cell>
        </row>
        <row r="2016">
          <cell r="B2016" t="str">
            <v>04000</v>
          </cell>
          <cell r="C2016" t="str">
            <v>Commonwealth Transportation Fd</v>
          </cell>
        </row>
        <row r="2017">
          <cell r="B2017" t="str">
            <v>04000</v>
          </cell>
          <cell r="C2017" t="str">
            <v>Commonwealth Transportation Fd</v>
          </cell>
        </row>
        <row r="2018">
          <cell r="B2018" t="str">
            <v>04000</v>
          </cell>
          <cell r="C2018" t="str">
            <v>Commonwealth Transportation Fd</v>
          </cell>
        </row>
        <row r="2019">
          <cell r="B2019" t="str">
            <v>04000</v>
          </cell>
          <cell r="C2019" t="str">
            <v>Commonwealth Transportation Fd</v>
          </cell>
        </row>
        <row r="2020">
          <cell r="B2020" t="str">
            <v>04000</v>
          </cell>
          <cell r="C2020" t="str">
            <v>Commonwealth Transportation Fd</v>
          </cell>
        </row>
        <row r="2021">
          <cell r="B2021" t="str">
            <v>04000</v>
          </cell>
          <cell r="C2021" t="str">
            <v>Commonwealth Transportation Fd</v>
          </cell>
        </row>
        <row r="2022">
          <cell r="B2022" t="str">
            <v>04010</v>
          </cell>
          <cell r="C2022" t="str">
            <v>Highway Federal</v>
          </cell>
        </row>
        <row r="2023">
          <cell r="B2023" t="str">
            <v>04010</v>
          </cell>
          <cell r="C2023" t="str">
            <v>Highway Federal</v>
          </cell>
        </row>
        <row r="2024">
          <cell r="B2024" t="str">
            <v>04010</v>
          </cell>
          <cell r="C2024" t="str">
            <v>Highway Federal</v>
          </cell>
        </row>
        <row r="2025">
          <cell r="B2025" t="str">
            <v>04010</v>
          </cell>
          <cell r="C2025" t="str">
            <v>Highway Federal</v>
          </cell>
        </row>
        <row r="2026">
          <cell r="B2026" t="str">
            <v>04010</v>
          </cell>
          <cell r="C2026" t="str">
            <v>Highway Federal</v>
          </cell>
        </row>
        <row r="2027">
          <cell r="B2027" t="str">
            <v>04014</v>
          </cell>
          <cell r="C2027" t="str">
            <v>Federal GARVEE-Prin &amp; Int</v>
          </cell>
        </row>
        <row r="2028">
          <cell r="B2028" t="str">
            <v>04014</v>
          </cell>
          <cell r="C2028" t="str">
            <v>Federal GARVEE-Prin &amp; Int</v>
          </cell>
        </row>
        <row r="2029">
          <cell r="B2029" t="str">
            <v>04014</v>
          </cell>
          <cell r="C2029" t="str">
            <v>Federal GARVEE-Prin &amp; Int</v>
          </cell>
        </row>
        <row r="2030">
          <cell r="B2030" t="str">
            <v>04014</v>
          </cell>
          <cell r="C2030" t="str">
            <v>Federal GARVEE-Prin &amp; Int</v>
          </cell>
        </row>
        <row r="2031">
          <cell r="B2031" t="str">
            <v>04014</v>
          </cell>
          <cell r="C2031" t="str">
            <v>Federal GARVEE-Prin &amp; Int</v>
          </cell>
        </row>
        <row r="2032">
          <cell r="B2032" t="str">
            <v>04014</v>
          </cell>
          <cell r="C2032" t="str">
            <v>Federal GARVEE-Prin &amp; Int</v>
          </cell>
        </row>
        <row r="2033">
          <cell r="B2033" t="str">
            <v>04030</v>
          </cell>
          <cell r="C2033" t="str">
            <v>VPRA Temporary Fund</v>
          </cell>
        </row>
        <row r="2034">
          <cell r="B2034" t="str">
            <v>04030</v>
          </cell>
          <cell r="C2034" t="str">
            <v>VPRA Temporary Fund</v>
          </cell>
        </row>
        <row r="2035">
          <cell r="B2035" t="str">
            <v>04030</v>
          </cell>
          <cell r="C2035" t="str">
            <v>VPRA Temporary Fund</v>
          </cell>
        </row>
        <row r="2036">
          <cell r="B2036" t="str">
            <v>04030</v>
          </cell>
          <cell r="C2036" t="str">
            <v>VPRA Temporary Fund</v>
          </cell>
        </row>
        <row r="2037">
          <cell r="B2037" t="str">
            <v>04030</v>
          </cell>
          <cell r="C2037" t="str">
            <v>VPRA Temporary Fund</v>
          </cell>
        </row>
        <row r="2038">
          <cell r="B2038" t="str">
            <v>04030</v>
          </cell>
          <cell r="C2038" t="str">
            <v>VPRA Temporary Fund</v>
          </cell>
        </row>
        <row r="2039">
          <cell r="B2039" t="str">
            <v>04060</v>
          </cell>
          <cell r="C2039" t="str">
            <v>Driver Education</v>
          </cell>
        </row>
        <row r="2040">
          <cell r="B2040" t="str">
            <v>04060</v>
          </cell>
          <cell r="C2040" t="str">
            <v>Driver Education</v>
          </cell>
        </row>
        <row r="2041">
          <cell r="B2041" t="str">
            <v>04060</v>
          </cell>
          <cell r="C2041" t="str">
            <v>Driver Education</v>
          </cell>
        </row>
        <row r="2042">
          <cell r="B2042" t="str">
            <v>04060</v>
          </cell>
          <cell r="C2042" t="str">
            <v>Driver Education</v>
          </cell>
        </row>
        <row r="2043">
          <cell r="B2043" t="str">
            <v>04060</v>
          </cell>
          <cell r="C2043" t="str">
            <v>Driver Education</v>
          </cell>
        </row>
        <row r="2044">
          <cell r="B2044" t="str">
            <v>04070</v>
          </cell>
          <cell r="C2044" t="str">
            <v>International Reg Motor Vehc</v>
          </cell>
        </row>
        <row r="2045">
          <cell r="B2045" t="str">
            <v>04070</v>
          </cell>
          <cell r="C2045" t="str">
            <v>International Reg Motor Vehc</v>
          </cell>
        </row>
        <row r="2046">
          <cell r="B2046" t="str">
            <v>04070</v>
          </cell>
          <cell r="C2046" t="str">
            <v>International Reg Motor Vehc</v>
          </cell>
        </row>
        <row r="2047">
          <cell r="B2047" t="str">
            <v>04070</v>
          </cell>
          <cell r="C2047" t="str">
            <v>International Reg Motor Vehc</v>
          </cell>
        </row>
        <row r="2048">
          <cell r="B2048" t="str">
            <v>04070</v>
          </cell>
          <cell r="C2048" t="str">
            <v>International Reg Motor Vehc</v>
          </cell>
        </row>
        <row r="2049">
          <cell r="B2049" t="str">
            <v>04080</v>
          </cell>
          <cell r="C2049" t="str">
            <v>IFTA Other St Fuel Usage Taxes</v>
          </cell>
        </row>
        <row r="2050">
          <cell r="B2050" t="str">
            <v>04080</v>
          </cell>
          <cell r="C2050" t="str">
            <v>IFTA Other St Fuel Usage Taxes</v>
          </cell>
        </row>
        <row r="2051">
          <cell r="B2051" t="str">
            <v>04080</v>
          </cell>
          <cell r="C2051" t="str">
            <v>IFTA Other St Fuel Usage Taxes</v>
          </cell>
        </row>
        <row r="2052">
          <cell r="B2052" t="str">
            <v>04080</v>
          </cell>
          <cell r="C2052" t="str">
            <v>IFTA Other St Fuel Usage Taxes</v>
          </cell>
        </row>
        <row r="2053">
          <cell r="B2053" t="str">
            <v>04080</v>
          </cell>
          <cell r="C2053" t="str">
            <v>IFTA Other St Fuel Usage Taxes</v>
          </cell>
        </row>
        <row r="2054">
          <cell r="B2054" t="str">
            <v>04100</v>
          </cell>
          <cell r="C2054" t="str">
            <v>Hwy Maintenance &amp; Operating Fd</v>
          </cell>
        </row>
        <row r="2055">
          <cell r="B2055" t="str">
            <v>04100</v>
          </cell>
          <cell r="C2055" t="str">
            <v>Hwy Maintenance &amp; Operating Fd</v>
          </cell>
        </row>
        <row r="2056">
          <cell r="B2056" t="str">
            <v>04100</v>
          </cell>
          <cell r="C2056" t="str">
            <v>Hwy Maintenance &amp; Operating Fd</v>
          </cell>
        </row>
        <row r="2057">
          <cell r="B2057" t="str">
            <v>04100</v>
          </cell>
          <cell r="C2057" t="str">
            <v>Hwy Maintenance &amp; Operating Fd</v>
          </cell>
        </row>
        <row r="2058">
          <cell r="B2058" t="str">
            <v>04100</v>
          </cell>
          <cell r="C2058" t="str">
            <v>Hwy Maintenance &amp; Operating Fd</v>
          </cell>
        </row>
        <row r="2059">
          <cell r="B2059" t="str">
            <v>04100</v>
          </cell>
          <cell r="C2059" t="str">
            <v>Hwy Maintenance &amp; Operating Fd</v>
          </cell>
        </row>
        <row r="2060">
          <cell r="B2060" t="str">
            <v>04220</v>
          </cell>
          <cell r="C2060" t="str">
            <v>Transportatn Partnrshp Opp Fd</v>
          </cell>
        </row>
        <row r="2061">
          <cell r="B2061" t="str">
            <v>04220</v>
          </cell>
          <cell r="C2061" t="str">
            <v>Transportatn Partnrshp Opp Fd</v>
          </cell>
        </row>
        <row r="2062">
          <cell r="B2062" t="str">
            <v>04220</v>
          </cell>
          <cell r="C2062" t="str">
            <v>Transportatn Partnrshp Opp Fd</v>
          </cell>
        </row>
        <row r="2063">
          <cell r="B2063" t="str">
            <v>04220</v>
          </cell>
          <cell r="C2063" t="str">
            <v>Transportatn Partnrshp Opp Fd</v>
          </cell>
        </row>
        <row r="2064">
          <cell r="B2064" t="str">
            <v>04220</v>
          </cell>
          <cell r="C2064" t="str">
            <v>Transportatn Partnrshp Opp Fd</v>
          </cell>
        </row>
        <row r="2065">
          <cell r="B2065" t="str">
            <v>04220</v>
          </cell>
          <cell r="C2065" t="str">
            <v>Transportatn Partnrshp Opp Fd</v>
          </cell>
        </row>
        <row r="2066">
          <cell r="B2066" t="str">
            <v>04230</v>
          </cell>
          <cell r="C2066" t="str">
            <v>Special Structure Fund</v>
          </cell>
        </row>
        <row r="2067">
          <cell r="B2067" t="str">
            <v>04230</v>
          </cell>
          <cell r="C2067" t="str">
            <v>Special Structure Fund</v>
          </cell>
        </row>
        <row r="2068">
          <cell r="B2068" t="str">
            <v>04230</v>
          </cell>
          <cell r="C2068" t="str">
            <v>Special Structure Fund</v>
          </cell>
        </row>
        <row r="2069">
          <cell r="B2069" t="str">
            <v>04230</v>
          </cell>
          <cell r="C2069" t="str">
            <v>Special Structure Fund</v>
          </cell>
        </row>
        <row r="2070">
          <cell r="B2070" t="str">
            <v>04230</v>
          </cell>
          <cell r="C2070" t="str">
            <v>Special Structure Fund</v>
          </cell>
        </row>
        <row r="2071">
          <cell r="B2071" t="str">
            <v>04230</v>
          </cell>
          <cell r="C2071" t="str">
            <v>Special Structure Fund</v>
          </cell>
        </row>
        <row r="2072">
          <cell r="B2072" t="str">
            <v>04250</v>
          </cell>
          <cell r="C2072" t="str">
            <v>Interstate Improvements Fund</v>
          </cell>
        </row>
        <row r="2073">
          <cell r="B2073" t="str">
            <v>04250</v>
          </cell>
          <cell r="C2073" t="str">
            <v>Interstate Improvements Fund</v>
          </cell>
        </row>
        <row r="2074">
          <cell r="B2074" t="str">
            <v>04250</v>
          </cell>
          <cell r="C2074" t="str">
            <v>Interstate Improvements Fund</v>
          </cell>
        </row>
        <row r="2075">
          <cell r="B2075" t="str">
            <v>04250</v>
          </cell>
          <cell r="C2075" t="str">
            <v>Interstate Improvements Fund</v>
          </cell>
        </row>
        <row r="2076">
          <cell r="B2076" t="str">
            <v>04250</v>
          </cell>
          <cell r="C2076" t="str">
            <v>Interstate Improvements Fund</v>
          </cell>
        </row>
        <row r="2077">
          <cell r="B2077" t="str">
            <v>04290</v>
          </cell>
          <cell r="C2077" t="str">
            <v>Federal Asset Forfeiture-DMV</v>
          </cell>
        </row>
        <row r="2078">
          <cell r="B2078" t="str">
            <v>04290</v>
          </cell>
          <cell r="C2078" t="str">
            <v>Federal Asset Forfeiture-DMV</v>
          </cell>
        </row>
        <row r="2079">
          <cell r="B2079" t="str">
            <v>04290</v>
          </cell>
          <cell r="C2079" t="str">
            <v>Federal Asset Forfeiture-DMV</v>
          </cell>
        </row>
        <row r="2080">
          <cell r="B2080" t="str">
            <v>04290</v>
          </cell>
          <cell r="C2080" t="str">
            <v>Federal Asset Forfeiture-DMV</v>
          </cell>
        </row>
        <row r="2081">
          <cell r="B2081" t="str">
            <v>04290</v>
          </cell>
          <cell r="C2081" t="str">
            <v>Federal Asset Forfeiture-DMV</v>
          </cell>
        </row>
        <row r="2082">
          <cell r="B2082" t="str">
            <v>04290</v>
          </cell>
          <cell r="C2082" t="str">
            <v>Federal Asset Forfeiture-DMV</v>
          </cell>
        </row>
        <row r="2083">
          <cell r="B2083" t="str">
            <v>04300</v>
          </cell>
          <cell r="C2083" t="str">
            <v>State Asset Forfeiture-DMV</v>
          </cell>
        </row>
        <row r="2084">
          <cell r="B2084" t="str">
            <v>04300</v>
          </cell>
          <cell r="C2084" t="str">
            <v>State Asset Forfeiture-DMV</v>
          </cell>
        </row>
        <row r="2085">
          <cell r="B2085" t="str">
            <v>04300</v>
          </cell>
          <cell r="C2085" t="str">
            <v>State Asset Forfeiture-DMV</v>
          </cell>
        </row>
        <row r="2086">
          <cell r="B2086" t="str">
            <v>04300</v>
          </cell>
          <cell r="C2086" t="str">
            <v>State Asset Forfeiture-DMV</v>
          </cell>
        </row>
        <row r="2087">
          <cell r="B2087" t="str">
            <v>04300</v>
          </cell>
          <cell r="C2087" t="str">
            <v>State Asset Forfeiture-DMV</v>
          </cell>
        </row>
        <row r="2088">
          <cell r="B2088" t="str">
            <v>04300</v>
          </cell>
          <cell r="C2088" t="str">
            <v>State Asset Forfeiture-DMV</v>
          </cell>
        </row>
        <row r="2089">
          <cell r="B2089" t="str">
            <v>04310</v>
          </cell>
          <cell r="C2089" t="str">
            <v>Concession Payments Account</v>
          </cell>
        </row>
        <row r="2090">
          <cell r="B2090" t="str">
            <v>04310</v>
          </cell>
          <cell r="C2090" t="str">
            <v>Concession Payments Account</v>
          </cell>
        </row>
        <row r="2091">
          <cell r="B2091" t="str">
            <v>04310</v>
          </cell>
          <cell r="C2091" t="str">
            <v>Concession Payments Account</v>
          </cell>
        </row>
        <row r="2092">
          <cell r="B2092" t="str">
            <v>04310</v>
          </cell>
          <cell r="C2092" t="str">
            <v>Concession Payments Account</v>
          </cell>
        </row>
        <row r="2093">
          <cell r="B2093" t="str">
            <v>04310</v>
          </cell>
          <cell r="C2093" t="str">
            <v>Concession Payments Account</v>
          </cell>
        </row>
        <row r="2094">
          <cell r="B2094" t="str">
            <v>04310</v>
          </cell>
          <cell r="C2094" t="str">
            <v>Concession Payments Account</v>
          </cell>
        </row>
        <row r="2095">
          <cell r="B2095" t="str">
            <v>04311</v>
          </cell>
          <cell r="C2095" t="str">
            <v>Pocahontas Parkway - T895</v>
          </cell>
        </row>
        <row r="2096">
          <cell r="B2096" t="str">
            <v>04311</v>
          </cell>
          <cell r="C2096" t="str">
            <v>Pocahontas Parkway - T895</v>
          </cell>
        </row>
        <row r="2097">
          <cell r="B2097" t="str">
            <v>04311</v>
          </cell>
          <cell r="C2097" t="str">
            <v>Pocahontas Parkway - T895</v>
          </cell>
        </row>
        <row r="2098">
          <cell r="B2098" t="str">
            <v>04311</v>
          </cell>
          <cell r="C2098" t="str">
            <v>Pocahontas Parkway - T895</v>
          </cell>
        </row>
        <row r="2099">
          <cell r="B2099" t="str">
            <v>04311</v>
          </cell>
          <cell r="C2099" t="str">
            <v>Pocahontas Parkway - T895</v>
          </cell>
        </row>
        <row r="2100">
          <cell r="B2100" t="str">
            <v>04311</v>
          </cell>
          <cell r="C2100" t="str">
            <v>Pocahontas Parkway - T895</v>
          </cell>
        </row>
        <row r="2101">
          <cell r="B2101" t="str">
            <v>04311</v>
          </cell>
          <cell r="C2101" t="str">
            <v>Pocahontas Parkway - T895</v>
          </cell>
        </row>
        <row r="2102">
          <cell r="B2102" t="str">
            <v>04312</v>
          </cell>
          <cell r="C2102" t="str">
            <v>Capital Beltway Hotlanes-Rt495</v>
          </cell>
        </row>
        <row r="2103">
          <cell r="B2103" t="str">
            <v>04312</v>
          </cell>
          <cell r="C2103" t="str">
            <v>Capital Beltway Hotlanes-Rt495</v>
          </cell>
        </row>
        <row r="2104">
          <cell r="B2104" t="str">
            <v>04312</v>
          </cell>
          <cell r="C2104" t="str">
            <v>Capital Beltway Hotlanes-Rt495</v>
          </cell>
        </row>
        <row r="2105">
          <cell r="B2105" t="str">
            <v>04312</v>
          </cell>
          <cell r="C2105" t="str">
            <v>Capital Beltway Hotlanes-Rt495</v>
          </cell>
        </row>
        <row r="2106">
          <cell r="B2106" t="str">
            <v>04312</v>
          </cell>
          <cell r="C2106" t="str">
            <v>Capital Beltway Hotlanes-Rt495</v>
          </cell>
        </row>
        <row r="2107">
          <cell r="B2107" t="str">
            <v>04312</v>
          </cell>
          <cell r="C2107" t="str">
            <v>Capital Beltway Hotlanes-Rt495</v>
          </cell>
        </row>
        <row r="2108">
          <cell r="B2108" t="str">
            <v>04312</v>
          </cell>
          <cell r="C2108" t="str">
            <v>Capital Beltway Hotlanes-Rt495</v>
          </cell>
        </row>
        <row r="2109">
          <cell r="B2109" t="str">
            <v>04313</v>
          </cell>
          <cell r="C2109" t="str">
            <v>Shortline Rail Preserv&amp;Develop</v>
          </cell>
        </row>
        <row r="2110">
          <cell r="B2110" t="str">
            <v>04313</v>
          </cell>
          <cell r="C2110" t="str">
            <v>Shortline Rail Preserv&amp;Develop</v>
          </cell>
        </row>
        <row r="2111">
          <cell r="B2111" t="str">
            <v>04313</v>
          </cell>
          <cell r="C2111" t="str">
            <v>Shortline Rail Preserv&amp;Develop</v>
          </cell>
        </row>
        <row r="2112">
          <cell r="B2112" t="str">
            <v>04313</v>
          </cell>
          <cell r="C2112" t="str">
            <v>Shortline Rail Preserv&amp;Develop</v>
          </cell>
        </row>
        <row r="2113">
          <cell r="B2113" t="str">
            <v>04313</v>
          </cell>
          <cell r="C2113" t="str">
            <v>Shortline Rail Preserv&amp;Develop</v>
          </cell>
        </row>
        <row r="2114">
          <cell r="B2114" t="str">
            <v>04313</v>
          </cell>
          <cell r="C2114" t="str">
            <v>Shortline Rail Preserv&amp;Develop</v>
          </cell>
        </row>
        <row r="2115">
          <cell r="B2115" t="str">
            <v>04314</v>
          </cell>
          <cell r="C2115" t="str">
            <v>I-66 Outside Beltway Concess</v>
          </cell>
        </row>
        <row r="2116">
          <cell r="B2116" t="str">
            <v>04314</v>
          </cell>
          <cell r="C2116" t="str">
            <v>I-66 Outside Beltway Concess</v>
          </cell>
        </row>
        <row r="2117">
          <cell r="B2117" t="str">
            <v>04314</v>
          </cell>
          <cell r="C2117" t="str">
            <v>I-66 Outside Beltway Concess</v>
          </cell>
        </row>
        <row r="2118">
          <cell r="B2118" t="str">
            <v>04314</v>
          </cell>
          <cell r="C2118" t="str">
            <v>I-66 Outside Beltway Concess</v>
          </cell>
        </row>
        <row r="2119">
          <cell r="B2119" t="str">
            <v>04314</v>
          </cell>
          <cell r="C2119" t="str">
            <v>I-66 Outside Beltway Concess</v>
          </cell>
        </row>
        <row r="2120">
          <cell r="B2120" t="str">
            <v>04314</v>
          </cell>
          <cell r="C2120" t="str">
            <v>I-66 Outside Beltway Concess</v>
          </cell>
        </row>
        <row r="2121">
          <cell r="B2121" t="str">
            <v>04314</v>
          </cell>
          <cell r="C2121" t="str">
            <v>I-66 Outside Beltway Concess</v>
          </cell>
        </row>
        <row r="2122">
          <cell r="B2122" t="str">
            <v>04315</v>
          </cell>
          <cell r="C2122" t="str">
            <v>I-95 Express Lanes</v>
          </cell>
        </row>
        <row r="2123">
          <cell r="B2123" t="str">
            <v>04315</v>
          </cell>
          <cell r="C2123" t="str">
            <v>I-95 Express Lanes</v>
          </cell>
        </row>
        <row r="2124">
          <cell r="B2124" t="str">
            <v>04315</v>
          </cell>
          <cell r="C2124" t="str">
            <v>I-95 Express Lanes</v>
          </cell>
        </row>
        <row r="2125">
          <cell r="B2125" t="str">
            <v>04315</v>
          </cell>
          <cell r="C2125" t="str">
            <v>I-95 Express Lanes</v>
          </cell>
        </row>
        <row r="2126">
          <cell r="B2126" t="str">
            <v>04315</v>
          </cell>
          <cell r="C2126" t="str">
            <v>I-95 Express Lanes</v>
          </cell>
        </row>
        <row r="2127">
          <cell r="B2127" t="str">
            <v>04315</v>
          </cell>
          <cell r="C2127" t="str">
            <v>I-95 Express Lanes</v>
          </cell>
        </row>
        <row r="2128">
          <cell r="B2128" t="str">
            <v>04360</v>
          </cell>
          <cell r="C2128" t="str">
            <v>Powhite Parkway Extension</v>
          </cell>
        </row>
        <row r="2129">
          <cell r="B2129" t="str">
            <v>04360</v>
          </cell>
          <cell r="C2129" t="str">
            <v>Powhite Parkway Extension</v>
          </cell>
        </row>
        <row r="2130">
          <cell r="B2130" t="str">
            <v>04360</v>
          </cell>
          <cell r="C2130" t="str">
            <v>Powhite Parkway Extension</v>
          </cell>
        </row>
        <row r="2131">
          <cell r="B2131" t="str">
            <v>04360</v>
          </cell>
          <cell r="C2131" t="str">
            <v>Powhite Parkway Extension</v>
          </cell>
        </row>
        <row r="2132">
          <cell r="B2132" t="str">
            <v>04360</v>
          </cell>
          <cell r="C2132" t="str">
            <v>Powhite Parkway Extension</v>
          </cell>
        </row>
        <row r="2133">
          <cell r="B2133" t="str">
            <v>04361</v>
          </cell>
          <cell r="C2133" t="str">
            <v>Powhite Parkwy Construction Fd</v>
          </cell>
        </row>
        <row r="2134">
          <cell r="B2134" t="str">
            <v>04361</v>
          </cell>
          <cell r="C2134" t="str">
            <v>Powhite Parkwy Construction Fd</v>
          </cell>
        </row>
        <row r="2135">
          <cell r="B2135" t="str">
            <v>04361</v>
          </cell>
          <cell r="C2135" t="str">
            <v>Powhite Parkwy Construction Fd</v>
          </cell>
        </row>
        <row r="2136">
          <cell r="B2136" t="str">
            <v>04361</v>
          </cell>
          <cell r="C2136" t="str">
            <v>Powhite Parkwy Construction Fd</v>
          </cell>
        </row>
        <row r="2137">
          <cell r="B2137" t="str">
            <v>04361</v>
          </cell>
          <cell r="C2137" t="str">
            <v>Powhite Parkwy Construction Fd</v>
          </cell>
        </row>
        <row r="2138">
          <cell r="B2138" t="str">
            <v>04361</v>
          </cell>
          <cell r="C2138" t="str">
            <v>Powhite Parkwy Construction Fd</v>
          </cell>
        </row>
        <row r="2139">
          <cell r="B2139" t="str">
            <v>04362</v>
          </cell>
          <cell r="C2139" t="str">
            <v>Powhite Revenue Fund</v>
          </cell>
        </row>
        <row r="2140">
          <cell r="B2140" t="str">
            <v>04362</v>
          </cell>
          <cell r="C2140" t="str">
            <v>Powhite Revenue Fund</v>
          </cell>
        </row>
        <row r="2141">
          <cell r="B2141" t="str">
            <v>04362</v>
          </cell>
          <cell r="C2141" t="str">
            <v>Powhite Revenue Fund</v>
          </cell>
        </row>
        <row r="2142">
          <cell r="B2142" t="str">
            <v>04362</v>
          </cell>
          <cell r="C2142" t="str">
            <v>Powhite Revenue Fund</v>
          </cell>
        </row>
        <row r="2143">
          <cell r="B2143" t="str">
            <v>04362</v>
          </cell>
          <cell r="C2143" t="str">
            <v>Powhite Revenue Fund</v>
          </cell>
        </row>
        <row r="2144">
          <cell r="B2144" t="str">
            <v>04362</v>
          </cell>
          <cell r="C2144" t="str">
            <v>Powhite Revenue Fund</v>
          </cell>
        </row>
        <row r="2145">
          <cell r="B2145" t="str">
            <v>04363</v>
          </cell>
          <cell r="C2145" t="str">
            <v>Powhite Maint Replacmnt Fund</v>
          </cell>
        </row>
        <row r="2146">
          <cell r="B2146" t="str">
            <v>04363</v>
          </cell>
          <cell r="C2146" t="str">
            <v>Powhite Maint Replacmnt Fund</v>
          </cell>
        </row>
        <row r="2147">
          <cell r="B2147" t="str">
            <v>04363</v>
          </cell>
          <cell r="C2147" t="str">
            <v>Powhite Maint Replacmnt Fund</v>
          </cell>
        </row>
        <row r="2148">
          <cell r="B2148" t="str">
            <v>04363</v>
          </cell>
          <cell r="C2148" t="str">
            <v>Powhite Maint Replacmnt Fund</v>
          </cell>
        </row>
        <row r="2149">
          <cell r="B2149" t="str">
            <v>04363</v>
          </cell>
          <cell r="C2149" t="str">
            <v>Powhite Maint Replacmnt Fund</v>
          </cell>
        </row>
        <row r="2150">
          <cell r="B2150" t="str">
            <v>04363</v>
          </cell>
          <cell r="C2150" t="str">
            <v>Powhite Maint Replacmnt Fund</v>
          </cell>
        </row>
        <row r="2151">
          <cell r="B2151" t="str">
            <v>04366</v>
          </cell>
          <cell r="C2151" t="str">
            <v>Chesterfield Note Repaymnt Fd</v>
          </cell>
        </row>
        <row r="2152">
          <cell r="B2152" t="str">
            <v>04366</v>
          </cell>
          <cell r="C2152" t="str">
            <v>Chesterfield Note Repaymnt Fd</v>
          </cell>
        </row>
        <row r="2153">
          <cell r="B2153" t="str">
            <v>04366</v>
          </cell>
          <cell r="C2153" t="str">
            <v>Chesterfield Note Repaymnt Fd</v>
          </cell>
        </row>
        <row r="2154">
          <cell r="B2154" t="str">
            <v>04366</v>
          </cell>
          <cell r="C2154" t="str">
            <v>Chesterfield Note Repaymnt Fd</v>
          </cell>
        </row>
        <row r="2155">
          <cell r="B2155" t="str">
            <v>04366</v>
          </cell>
          <cell r="C2155" t="str">
            <v>Chesterfield Note Repaymnt Fd</v>
          </cell>
        </row>
        <row r="2156">
          <cell r="B2156" t="str">
            <v>04366</v>
          </cell>
          <cell r="C2156" t="str">
            <v>Chesterfield Note Repaymnt Fd</v>
          </cell>
        </row>
        <row r="2157">
          <cell r="B2157" t="str">
            <v>04370</v>
          </cell>
          <cell r="C2157" t="str">
            <v>Coleman Bridge Revenue Fund</v>
          </cell>
        </row>
        <row r="2158">
          <cell r="B2158" t="str">
            <v>04370</v>
          </cell>
          <cell r="C2158" t="str">
            <v>Coleman Bridge Revenue Fund</v>
          </cell>
        </row>
        <row r="2159">
          <cell r="B2159" t="str">
            <v>04370</v>
          </cell>
          <cell r="C2159" t="str">
            <v>Coleman Bridge Revenue Fund</v>
          </cell>
        </row>
        <row r="2160">
          <cell r="B2160" t="str">
            <v>04370</v>
          </cell>
          <cell r="C2160" t="str">
            <v>Coleman Bridge Revenue Fund</v>
          </cell>
        </row>
        <row r="2161">
          <cell r="B2161" t="str">
            <v>04370</v>
          </cell>
          <cell r="C2161" t="str">
            <v>Coleman Bridge Revenue Fund</v>
          </cell>
        </row>
        <row r="2162">
          <cell r="B2162" t="str">
            <v>04371</v>
          </cell>
          <cell r="C2162" t="str">
            <v>Coleman Bridge Maint&amp;Repl Fund</v>
          </cell>
        </row>
        <row r="2163">
          <cell r="B2163" t="str">
            <v>04371</v>
          </cell>
          <cell r="C2163" t="str">
            <v>Coleman Bridge Maint&amp;Repl Fund</v>
          </cell>
        </row>
        <row r="2164">
          <cell r="B2164" t="str">
            <v>04371</v>
          </cell>
          <cell r="C2164" t="str">
            <v>Coleman Bridge Maint&amp;Repl Fund</v>
          </cell>
        </row>
        <row r="2165">
          <cell r="B2165" t="str">
            <v>04371</v>
          </cell>
          <cell r="C2165" t="str">
            <v>Coleman Bridge Maint&amp;Repl Fund</v>
          </cell>
        </row>
        <row r="2166">
          <cell r="B2166" t="str">
            <v>04371</v>
          </cell>
          <cell r="C2166" t="str">
            <v>Coleman Bridge Maint&amp;Repl Fund</v>
          </cell>
        </row>
        <row r="2167">
          <cell r="B2167" t="str">
            <v>04460</v>
          </cell>
          <cell r="C2167" t="str">
            <v>I-66 Inside Bltwy Toll Facilty</v>
          </cell>
        </row>
        <row r="2168">
          <cell r="B2168" t="str">
            <v>04460</v>
          </cell>
          <cell r="C2168" t="str">
            <v>I-66 Inside Bltwy Toll Facilty</v>
          </cell>
        </row>
        <row r="2169">
          <cell r="B2169" t="str">
            <v>04460</v>
          </cell>
          <cell r="C2169" t="str">
            <v>I-66 Inside Bltwy Toll Facilty</v>
          </cell>
        </row>
        <row r="2170">
          <cell r="B2170" t="str">
            <v>04460</v>
          </cell>
          <cell r="C2170" t="str">
            <v>I-66 Inside Bltwy Toll Facilty</v>
          </cell>
        </row>
        <row r="2171">
          <cell r="B2171" t="str">
            <v>04460</v>
          </cell>
          <cell r="C2171" t="str">
            <v>I-66 Inside Bltwy Toll Facilty</v>
          </cell>
        </row>
        <row r="2172">
          <cell r="B2172" t="str">
            <v>04461</v>
          </cell>
          <cell r="C2172" t="str">
            <v>I-66 ITB Construction</v>
          </cell>
        </row>
        <row r="2173">
          <cell r="B2173" t="str">
            <v>04461</v>
          </cell>
          <cell r="C2173" t="str">
            <v>I-66 ITB Construction</v>
          </cell>
        </row>
        <row r="2174">
          <cell r="B2174" t="str">
            <v>04461</v>
          </cell>
          <cell r="C2174" t="str">
            <v>I-66 ITB Construction</v>
          </cell>
        </row>
        <row r="2175">
          <cell r="B2175" t="str">
            <v>04461</v>
          </cell>
          <cell r="C2175" t="str">
            <v>I-66 ITB Construction</v>
          </cell>
        </row>
        <row r="2176">
          <cell r="B2176" t="str">
            <v>04461</v>
          </cell>
          <cell r="C2176" t="str">
            <v>I-66 ITB Construction</v>
          </cell>
        </row>
        <row r="2177">
          <cell r="B2177" t="str">
            <v>04462</v>
          </cell>
          <cell r="C2177" t="str">
            <v>I-66 ITB Revenue Fund</v>
          </cell>
        </row>
        <row r="2178">
          <cell r="B2178" t="str">
            <v>04462</v>
          </cell>
          <cell r="C2178" t="str">
            <v>I-66 ITB Revenue Fund</v>
          </cell>
        </row>
        <row r="2179">
          <cell r="B2179" t="str">
            <v>04462</v>
          </cell>
          <cell r="C2179" t="str">
            <v>I-66 ITB Revenue Fund</v>
          </cell>
        </row>
        <row r="2180">
          <cell r="B2180" t="str">
            <v>04462</v>
          </cell>
          <cell r="C2180" t="str">
            <v>I-66 ITB Revenue Fund</v>
          </cell>
        </row>
        <row r="2181">
          <cell r="B2181" t="str">
            <v>04462</v>
          </cell>
          <cell r="C2181" t="str">
            <v>I-66 ITB Revenue Fund</v>
          </cell>
        </row>
        <row r="2182">
          <cell r="B2182" t="str">
            <v>04463</v>
          </cell>
          <cell r="C2182" t="str">
            <v>I-66 ITB Maint Rep Fund</v>
          </cell>
        </row>
        <row r="2183">
          <cell r="B2183" t="str">
            <v>04463</v>
          </cell>
          <cell r="C2183" t="str">
            <v>I-66 ITB Maint Rep Fund</v>
          </cell>
        </row>
        <row r="2184">
          <cell r="B2184" t="str">
            <v>04463</v>
          </cell>
          <cell r="C2184" t="str">
            <v>I-66 ITB Maint Rep Fund</v>
          </cell>
        </row>
        <row r="2185">
          <cell r="B2185" t="str">
            <v>04463</v>
          </cell>
          <cell r="C2185" t="str">
            <v>I-66 ITB Maint Rep Fund</v>
          </cell>
        </row>
        <row r="2186">
          <cell r="B2186" t="str">
            <v>04463</v>
          </cell>
          <cell r="C2186" t="str">
            <v>I-66 ITB Maint Rep Fund</v>
          </cell>
        </row>
        <row r="2187">
          <cell r="B2187" t="str">
            <v>04470</v>
          </cell>
          <cell r="C2187" t="str">
            <v>I-64 Express - Toll Facility</v>
          </cell>
        </row>
        <row r="2188">
          <cell r="B2188" t="str">
            <v>04470</v>
          </cell>
          <cell r="C2188" t="str">
            <v>I-64 Express - Toll Facility</v>
          </cell>
        </row>
        <row r="2189">
          <cell r="B2189" t="str">
            <v>04470</v>
          </cell>
          <cell r="C2189" t="str">
            <v>I-64 Express - Toll Facility</v>
          </cell>
        </row>
        <row r="2190">
          <cell r="B2190" t="str">
            <v>04470</v>
          </cell>
          <cell r="C2190" t="str">
            <v>I-64 Express - Toll Facility</v>
          </cell>
        </row>
        <row r="2191">
          <cell r="B2191" t="str">
            <v>04470</v>
          </cell>
          <cell r="C2191" t="str">
            <v>I-64 Express - Toll Facility</v>
          </cell>
        </row>
        <row r="2192">
          <cell r="B2192" t="str">
            <v>04471</v>
          </cell>
          <cell r="C2192" t="str">
            <v>I-64 Express - Construction</v>
          </cell>
        </row>
        <row r="2193">
          <cell r="B2193" t="str">
            <v>04471</v>
          </cell>
          <cell r="C2193" t="str">
            <v>I-64 Express - Construction</v>
          </cell>
        </row>
        <row r="2194">
          <cell r="B2194" t="str">
            <v>04471</v>
          </cell>
          <cell r="C2194" t="str">
            <v>I-64 Express - Construction</v>
          </cell>
        </row>
        <row r="2195">
          <cell r="B2195" t="str">
            <v>04471</v>
          </cell>
          <cell r="C2195" t="str">
            <v>I-64 Express - Construction</v>
          </cell>
        </row>
        <row r="2196">
          <cell r="B2196" t="str">
            <v>04471</v>
          </cell>
          <cell r="C2196" t="str">
            <v>I-64 Express - Construction</v>
          </cell>
        </row>
        <row r="2197">
          <cell r="B2197" t="str">
            <v>04472</v>
          </cell>
          <cell r="C2197" t="str">
            <v>I-64 Express - Revenue Fund</v>
          </cell>
        </row>
        <row r="2198">
          <cell r="B2198" t="str">
            <v>04472</v>
          </cell>
          <cell r="C2198" t="str">
            <v>I-64 Express - Revenue Fund</v>
          </cell>
        </row>
        <row r="2199">
          <cell r="B2199" t="str">
            <v>04472</v>
          </cell>
          <cell r="C2199" t="str">
            <v>I-64 Express - Revenue Fund</v>
          </cell>
        </row>
        <row r="2200">
          <cell r="B2200" t="str">
            <v>04472</v>
          </cell>
          <cell r="C2200" t="str">
            <v>I-64 Express - Revenue Fund</v>
          </cell>
        </row>
        <row r="2201">
          <cell r="B2201" t="str">
            <v>04472</v>
          </cell>
          <cell r="C2201" t="str">
            <v>I-64 Express - Revenue Fund</v>
          </cell>
        </row>
        <row r="2202">
          <cell r="B2202" t="str">
            <v>04473</v>
          </cell>
          <cell r="C2202" t="str">
            <v>I-64 Express -  Maint Rep Fund</v>
          </cell>
        </row>
        <row r="2203">
          <cell r="B2203" t="str">
            <v>04473</v>
          </cell>
          <cell r="C2203" t="str">
            <v>I-64 Express -  Maint Rep Fund</v>
          </cell>
        </row>
        <row r="2204">
          <cell r="B2204" t="str">
            <v>04473</v>
          </cell>
          <cell r="C2204" t="str">
            <v>I-64 Express -  Maint Rep Fund</v>
          </cell>
        </row>
        <row r="2205">
          <cell r="B2205" t="str">
            <v>04473</v>
          </cell>
          <cell r="C2205" t="str">
            <v>I-64 Express -  Maint Rep Fund</v>
          </cell>
        </row>
        <row r="2206">
          <cell r="B2206" t="str">
            <v>04473</v>
          </cell>
          <cell r="C2206" t="str">
            <v>I-64 Express -  Maint Rep Fund</v>
          </cell>
        </row>
        <row r="2207">
          <cell r="B2207" t="str">
            <v>04500</v>
          </cell>
          <cell r="C2207" t="str">
            <v>Va Trans Infrastructure Bank</v>
          </cell>
        </row>
        <row r="2208">
          <cell r="B2208" t="str">
            <v>04500</v>
          </cell>
          <cell r="C2208" t="str">
            <v>Va Trans Infrastructure Bank</v>
          </cell>
        </row>
        <row r="2209">
          <cell r="B2209" t="str">
            <v>04500</v>
          </cell>
          <cell r="C2209" t="str">
            <v>Va Trans Infrastructure Bank</v>
          </cell>
        </row>
        <row r="2210">
          <cell r="B2210" t="str">
            <v>04500</v>
          </cell>
          <cell r="C2210" t="str">
            <v>Va Trans Infrastructure Bank</v>
          </cell>
        </row>
        <row r="2211">
          <cell r="B2211" t="str">
            <v>04500</v>
          </cell>
          <cell r="C2211" t="str">
            <v>Va Trans Infrastructure Bank</v>
          </cell>
        </row>
        <row r="2212">
          <cell r="B2212" t="str">
            <v>04500</v>
          </cell>
          <cell r="C2212" t="str">
            <v>Va Trans Infrastructure Bank</v>
          </cell>
        </row>
        <row r="2213">
          <cell r="B2213" t="str">
            <v>04510</v>
          </cell>
          <cell r="C2213" t="str">
            <v>Mtrcycl Rdr Sfty Training Pgm</v>
          </cell>
        </row>
        <row r="2214">
          <cell r="B2214" t="str">
            <v>04510</v>
          </cell>
          <cell r="C2214" t="str">
            <v>Mtrcycl Rdr Sfty Training Pgm</v>
          </cell>
        </row>
        <row r="2215">
          <cell r="B2215" t="str">
            <v>04510</v>
          </cell>
          <cell r="C2215" t="str">
            <v>Mtrcycl Rdr Sfty Training Pgm</v>
          </cell>
        </row>
        <row r="2216">
          <cell r="B2216" t="str">
            <v>04510</v>
          </cell>
          <cell r="C2216" t="str">
            <v>Mtrcycl Rdr Sfty Training Pgm</v>
          </cell>
        </row>
        <row r="2217">
          <cell r="B2217" t="str">
            <v>04510</v>
          </cell>
          <cell r="C2217" t="str">
            <v>Mtrcycl Rdr Sfty Training Pgm</v>
          </cell>
        </row>
        <row r="2218">
          <cell r="B2218" t="str">
            <v>04540</v>
          </cell>
          <cell r="C2218" t="str">
            <v>Motor Vehicle Special Fund</v>
          </cell>
        </row>
        <row r="2219">
          <cell r="B2219" t="str">
            <v>04540</v>
          </cell>
          <cell r="C2219" t="str">
            <v>Motor Vehicle Special Fund</v>
          </cell>
        </row>
        <row r="2220">
          <cell r="B2220" t="str">
            <v>04540</v>
          </cell>
          <cell r="C2220" t="str">
            <v>Motor Vehicle Special Fund</v>
          </cell>
        </row>
        <row r="2221">
          <cell r="B2221" t="str">
            <v>04540</v>
          </cell>
          <cell r="C2221" t="str">
            <v>Motor Vehicle Special Fund</v>
          </cell>
        </row>
        <row r="2222">
          <cell r="B2222" t="str">
            <v>04540</v>
          </cell>
          <cell r="C2222" t="str">
            <v>Motor Vehicle Special Fund</v>
          </cell>
        </row>
        <row r="2223">
          <cell r="B2223" t="str">
            <v>04540</v>
          </cell>
          <cell r="C2223" t="str">
            <v>Motor Vehicle Special Fund</v>
          </cell>
        </row>
        <row r="2224">
          <cell r="B2224" t="str">
            <v>04550</v>
          </cell>
          <cell r="C2224" t="str">
            <v>Mtr Carrier Prmt/Sngl St Rg Fe</v>
          </cell>
        </row>
        <row r="2225">
          <cell r="B2225" t="str">
            <v>04550</v>
          </cell>
          <cell r="C2225" t="str">
            <v>Mtr Carrier Prmt/Sngl St Rg Fe</v>
          </cell>
        </row>
        <row r="2226">
          <cell r="B2226" t="str">
            <v>04550</v>
          </cell>
          <cell r="C2226" t="str">
            <v>Mtr Carrier Prmt/Sngl St Rg Fe</v>
          </cell>
        </row>
        <row r="2227">
          <cell r="B2227" t="str">
            <v>04550</v>
          </cell>
          <cell r="C2227" t="str">
            <v>Mtr Carrier Prmt/Sngl St Rg Fe</v>
          </cell>
        </row>
        <row r="2228">
          <cell r="B2228" t="str">
            <v>04550</v>
          </cell>
          <cell r="C2228" t="str">
            <v>Mtr Carrier Prmt/Sngl St Rg Fe</v>
          </cell>
        </row>
        <row r="2229">
          <cell r="B2229" t="str">
            <v>04590</v>
          </cell>
          <cell r="C2229" t="str">
            <v>Single St Registrn Fee-Othr St</v>
          </cell>
        </row>
        <row r="2230">
          <cell r="B2230" t="str">
            <v>04590</v>
          </cell>
          <cell r="C2230" t="str">
            <v>Single St Registrn Fee-Othr St</v>
          </cell>
        </row>
        <row r="2231">
          <cell r="B2231" t="str">
            <v>04590</v>
          </cell>
          <cell r="C2231" t="str">
            <v>Single St Registrn Fee-Othr St</v>
          </cell>
        </row>
        <row r="2232">
          <cell r="B2232" t="str">
            <v>04590</v>
          </cell>
          <cell r="C2232" t="str">
            <v>Single St Registrn Fee-Othr St</v>
          </cell>
        </row>
        <row r="2233">
          <cell r="B2233" t="str">
            <v>04590</v>
          </cell>
          <cell r="C2233" t="str">
            <v>Single St Registrn Fee-Othr St</v>
          </cell>
        </row>
        <row r="2234">
          <cell r="B2234" t="str">
            <v>04610</v>
          </cell>
          <cell r="C2234" t="str">
            <v>Aviation Fees and Taxes</v>
          </cell>
        </row>
        <row r="2235">
          <cell r="B2235" t="str">
            <v>04610</v>
          </cell>
          <cell r="C2235" t="str">
            <v>Aviation Fees and Taxes</v>
          </cell>
        </row>
        <row r="2236">
          <cell r="B2236" t="str">
            <v>04610</v>
          </cell>
          <cell r="C2236" t="str">
            <v>Aviation Fees and Taxes</v>
          </cell>
        </row>
        <row r="2237">
          <cell r="B2237" t="str">
            <v>04610</v>
          </cell>
          <cell r="C2237" t="str">
            <v>Aviation Fees and Taxes</v>
          </cell>
        </row>
        <row r="2238">
          <cell r="B2238" t="str">
            <v>04610</v>
          </cell>
          <cell r="C2238" t="str">
            <v>Aviation Fees and Taxes</v>
          </cell>
        </row>
        <row r="2239">
          <cell r="B2239" t="str">
            <v>04610</v>
          </cell>
          <cell r="C2239" t="str">
            <v>Aviation Fees and Taxes</v>
          </cell>
        </row>
        <row r="2240">
          <cell r="B2240" t="str">
            <v>04660</v>
          </cell>
          <cell r="C2240" t="str">
            <v>Aviation Educ Facilities Fund</v>
          </cell>
        </row>
        <row r="2241">
          <cell r="B2241" t="str">
            <v>04660</v>
          </cell>
          <cell r="C2241" t="str">
            <v>Aviation Educ Facilities Fund</v>
          </cell>
        </row>
        <row r="2242">
          <cell r="B2242" t="str">
            <v>04660</v>
          </cell>
          <cell r="C2242" t="str">
            <v>Aviation Educ Facilities Fund</v>
          </cell>
        </row>
        <row r="2243">
          <cell r="B2243" t="str">
            <v>04660</v>
          </cell>
          <cell r="C2243" t="str">
            <v>Aviation Educ Facilities Fund</v>
          </cell>
        </row>
        <row r="2244">
          <cell r="B2244" t="str">
            <v>04660</v>
          </cell>
          <cell r="C2244" t="str">
            <v>Aviation Educ Facilities Fund</v>
          </cell>
        </row>
        <row r="2245">
          <cell r="B2245" t="str">
            <v>04700</v>
          </cell>
          <cell r="C2245" t="str">
            <v>Parking</v>
          </cell>
        </row>
        <row r="2246">
          <cell r="B2246" t="str">
            <v>04700</v>
          </cell>
          <cell r="C2246" t="str">
            <v>Parking</v>
          </cell>
        </row>
        <row r="2247">
          <cell r="B2247" t="str">
            <v>04700</v>
          </cell>
          <cell r="C2247" t="str">
            <v>Parking</v>
          </cell>
        </row>
        <row r="2248">
          <cell r="B2248" t="str">
            <v>04700</v>
          </cell>
          <cell r="C2248" t="str">
            <v>Parking</v>
          </cell>
        </row>
        <row r="2249">
          <cell r="B2249" t="str">
            <v>04700</v>
          </cell>
          <cell r="C2249" t="str">
            <v>Parking</v>
          </cell>
        </row>
        <row r="2250">
          <cell r="B2250" t="str">
            <v>04710</v>
          </cell>
          <cell r="C2250" t="str">
            <v>Transportation Trust Fund</v>
          </cell>
        </row>
        <row r="2251">
          <cell r="B2251" t="str">
            <v>04710</v>
          </cell>
          <cell r="C2251" t="str">
            <v>Transportation Trust Fund</v>
          </cell>
        </row>
        <row r="2252">
          <cell r="B2252" t="str">
            <v>04710</v>
          </cell>
          <cell r="C2252" t="str">
            <v>Transportation Trust Fund</v>
          </cell>
        </row>
        <row r="2253">
          <cell r="B2253" t="str">
            <v>04710</v>
          </cell>
          <cell r="C2253" t="str">
            <v>Transportation Trust Fund</v>
          </cell>
        </row>
        <row r="2254">
          <cell r="B2254" t="str">
            <v>04710</v>
          </cell>
          <cell r="C2254" t="str">
            <v>Transportation Trust Fund</v>
          </cell>
        </row>
        <row r="2255">
          <cell r="B2255" t="str">
            <v>04710</v>
          </cell>
          <cell r="C2255" t="str">
            <v>Transportation Trust Fund</v>
          </cell>
        </row>
        <row r="2256">
          <cell r="B2256" t="str">
            <v>04711</v>
          </cell>
          <cell r="C2256" t="str">
            <v>Transportation Trust Fund-VPA</v>
          </cell>
        </row>
        <row r="2257">
          <cell r="B2257" t="str">
            <v>04711</v>
          </cell>
          <cell r="C2257" t="str">
            <v>Transportation Trust Fund-VPA</v>
          </cell>
        </row>
        <row r="2258">
          <cell r="B2258" t="str">
            <v>04711</v>
          </cell>
          <cell r="C2258" t="str">
            <v>Transportation Trust Fund-VPA</v>
          </cell>
        </row>
        <row r="2259">
          <cell r="B2259" t="str">
            <v>04711</v>
          </cell>
          <cell r="C2259" t="str">
            <v>Transportation Trust Fund-VPA</v>
          </cell>
        </row>
        <row r="2260">
          <cell r="B2260" t="str">
            <v>04711</v>
          </cell>
          <cell r="C2260" t="str">
            <v>Transportation Trust Fund-VPA</v>
          </cell>
        </row>
        <row r="2261">
          <cell r="B2261" t="str">
            <v>04711</v>
          </cell>
          <cell r="C2261" t="str">
            <v>Transportation Trust Fund-VPA</v>
          </cell>
        </row>
        <row r="2262">
          <cell r="B2262" t="str">
            <v>04720</v>
          </cell>
          <cell r="C2262" t="str">
            <v>Highway Construction Fund</v>
          </cell>
        </row>
        <row r="2263">
          <cell r="B2263" t="str">
            <v>04720</v>
          </cell>
          <cell r="C2263" t="str">
            <v>Highway Construction Fund</v>
          </cell>
        </row>
        <row r="2264">
          <cell r="B2264" t="str">
            <v>04720</v>
          </cell>
          <cell r="C2264" t="str">
            <v>Highway Construction Fund</v>
          </cell>
        </row>
        <row r="2265">
          <cell r="B2265" t="str">
            <v>04720</v>
          </cell>
          <cell r="C2265" t="str">
            <v>Highway Construction Fund</v>
          </cell>
        </row>
        <row r="2266">
          <cell r="B2266" t="str">
            <v>04720</v>
          </cell>
          <cell r="C2266" t="str">
            <v>Highway Construction Fund</v>
          </cell>
        </row>
        <row r="2267">
          <cell r="B2267" t="str">
            <v>04720</v>
          </cell>
          <cell r="C2267" t="str">
            <v>Highway Construction Fund</v>
          </cell>
        </row>
        <row r="2268">
          <cell r="B2268" t="str">
            <v>04730</v>
          </cell>
          <cell r="C2268" t="str">
            <v>Priority Transportation Fund</v>
          </cell>
        </row>
        <row r="2269">
          <cell r="B2269" t="str">
            <v>04730</v>
          </cell>
          <cell r="C2269" t="str">
            <v>Priority Transportation Fund</v>
          </cell>
        </row>
        <row r="2270">
          <cell r="B2270" t="str">
            <v>04730</v>
          </cell>
          <cell r="C2270" t="str">
            <v>Priority Transportation Fund</v>
          </cell>
        </row>
        <row r="2271">
          <cell r="B2271" t="str">
            <v>04730</v>
          </cell>
          <cell r="C2271" t="str">
            <v>Priority Transportation Fund</v>
          </cell>
        </row>
        <row r="2272">
          <cell r="B2272" t="str">
            <v>04730</v>
          </cell>
          <cell r="C2272" t="str">
            <v>Priority Transportation Fund</v>
          </cell>
        </row>
        <row r="2273">
          <cell r="B2273" t="str">
            <v>04730</v>
          </cell>
          <cell r="C2273" t="str">
            <v>Priority Transportation Fund</v>
          </cell>
        </row>
        <row r="2274">
          <cell r="B2274" t="str">
            <v>04740</v>
          </cell>
          <cell r="C2274" t="str">
            <v>Commonwealth Port Fund</v>
          </cell>
        </row>
        <row r="2275">
          <cell r="B2275" t="str">
            <v>04740</v>
          </cell>
          <cell r="C2275" t="str">
            <v>Commonwealth Port Fund</v>
          </cell>
        </row>
        <row r="2276">
          <cell r="B2276" t="str">
            <v>04740</v>
          </cell>
          <cell r="C2276" t="str">
            <v>Commonwealth Port Fund</v>
          </cell>
        </row>
        <row r="2277">
          <cell r="B2277" t="str">
            <v>04740</v>
          </cell>
          <cell r="C2277" t="str">
            <v>Commonwealth Port Fund</v>
          </cell>
        </row>
        <row r="2278">
          <cell r="B2278" t="str">
            <v>04740</v>
          </cell>
          <cell r="C2278" t="str">
            <v>Commonwealth Port Fund</v>
          </cell>
        </row>
        <row r="2279">
          <cell r="B2279" t="str">
            <v>04740</v>
          </cell>
          <cell r="C2279" t="str">
            <v>Commonwealth Port Fund</v>
          </cell>
        </row>
        <row r="2280">
          <cell r="B2280" t="str">
            <v>04750</v>
          </cell>
          <cell r="C2280" t="str">
            <v>Commonwealth Airport Fund</v>
          </cell>
        </row>
        <row r="2281">
          <cell r="B2281" t="str">
            <v>04750</v>
          </cell>
          <cell r="C2281" t="str">
            <v>Commonwealth Airport Fund</v>
          </cell>
        </row>
        <row r="2282">
          <cell r="B2282" t="str">
            <v>04750</v>
          </cell>
          <cell r="C2282" t="str">
            <v>Commonwealth Airport Fund</v>
          </cell>
        </row>
        <row r="2283">
          <cell r="B2283" t="str">
            <v>04750</v>
          </cell>
          <cell r="C2283" t="str">
            <v>Commonwealth Airport Fund</v>
          </cell>
        </row>
        <row r="2284">
          <cell r="B2284" t="str">
            <v>04750</v>
          </cell>
          <cell r="C2284" t="str">
            <v>Commonwealth Airport Fund</v>
          </cell>
        </row>
        <row r="2285">
          <cell r="B2285" t="str">
            <v>04750</v>
          </cell>
          <cell r="C2285" t="str">
            <v>Commonwealth Airport Fund</v>
          </cell>
        </row>
        <row r="2286">
          <cell r="B2286" t="str">
            <v>04760</v>
          </cell>
          <cell r="C2286" t="str">
            <v>Toll Facilities Revolving Fund</v>
          </cell>
        </row>
        <row r="2287">
          <cell r="B2287" t="str">
            <v>04760</v>
          </cell>
          <cell r="C2287" t="str">
            <v>Toll Facilities Revolving Fund</v>
          </cell>
        </row>
        <row r="2288">
          <cell r="B2288" t="str">
            <v>04760</v>
          </cell>
          <cell r="C2288" t="str">
            <v>Toll Facilities Revolving Fund</v>
          </cell>
        </row>
        <row r="2289">
          <cell r="B2289" t="str">
            <v>04760</v>
          </cell>
          <cell r="C2289" t="str">
            <v>Toll Facilities Revolving Fund</v>
          </cell>
        </row>
        <row r="2290">
          <cell r="B2290" t="str">
            <v>04760</v>
          </cell>
          <cell r="C2290" t="str">
            <v>Toll Facilities Revolving Fund</v>
          </cell>
        </row>
        <row r="2291">
          <cell r="B2291" t="str">
            <v>04766</v>
          </cell>
          <cell r="C2291" t="str">
            <v>Violation Enforcement Sys</v>
          </cell>
        </row>
        <row r="2292">
          <cell r="B2292" t="str">
            <v>04766</v>
          </cell>
          <cell r="C2292" t="str">
            <v>Violation Enforcement Sys</v>
          </cell>
        </row>
        <row r="2293">
          <cell r="B2293" t="str">
            <v>04766</v>
          </cell>
          <cell r="C2293" t="str">
            <v>Violation Enforcement Sys</v>
          </cell>
        </row>
        <row r="2294">
          <cell r="B2294" t="str">
            <v>04766</v>
          </cell>
          <cell r="C2294" t="str">
            <v>Violation Enforcement Sys</v>
          </cell>
        </row>
        <row r="2295">
          <cell r="B2295" t="str">
            <v>04766</v>
          </cell>
          <cell r="C2295" t="str">
            <v>Violation Enforcement Sys</v>
          </cell>
        </row>
        <row r="2296">
          <cell r="B2296" t="str">
            <v>04766</v>
          </cell>
          <cell r="C2296" t="str">
            <v>Violation Enforcement Sys</v>
          </cell>
        </row>
        <row r="2297">
          <cell r="B2297" t="str">
            <v>04767</v>
          </cell>
          <cell r="C2297" t="str">
            <v>State Infrastructure Bank-Fed</v>
          </cell>
        </row>
        <row r="2298">
          <cell r="B2298" t="str">
            <v>04767</v>
          </cell>
          <cell r="C2298" t="str">
            <v>State Infrastructure Bank-Fed</v>
          </cell>
        </row>
        <row r="2299">
          <cell r="B2299" t="str">
            <v>04767</v>
          </cell>
          <cell r="C2299" t="str">
            <v>State Infrastructure Bank-Fed</v>
          </cell>
        </row>
        <row r="2300">
          <cell r="B2300" t="str">
            <v>04767</v>
          </cell>
          <cell r="C2300" t="str">
            <v>State Infrastructure Bank-Fed</v>
          </cell>
        </row>
        <row r="2301">
          <cell r="B2301" t="str">
            <v>04767</v>
          </cell>
          <cell r="C2301" t="str">
            <v>State Infrastructure Bank-Fed</v>
          </cell>
        </row>
        <row r="2302">
          <cell r="B2302" t="str">
            <v>04767</v>
          </cell>
          <cell r="C2302" t="str">
            <v>State Infrastructure Bank-Fed</v>
          </cell>
        </row>
        <row r="2303">
          <cell r="B2303" t="str">
            <v>04768</v>
          </cell>
          <cell r="C2303" t="str">
            <v>State Infrastructure Bank-Stat</v>
          </cell>
        </row>
        <row r="2304">
          <cell r="B2304" t="str">
            <v>04768</v>
          </cell>
          <cell r="C2304" t="str">
            <v>State Infrastructure Bank-Stat</v>
          </cell>
        </row>
        <row r="2305">
          <cell r="B2305" t="str">
            <v>04768</v>
          </cell>
          <cell r="C2305" t="str">
            <v>State Infrastructure Bank-Stat</v>
          </cell>
        </row>
        <row r="2306">
          <cell r="B2306" t="str">
            <v>04768</v>
          </cell>
          <cell r="C2306" t="str">
            <v>State Infrastructure Bank-Stat</v>
          </cell>
        </row>
        <row r="2307">
          <cell r="B2307" t="str">
            <v>04768</v>
          </cell>
          <cell r="C2307" t="str">
            <v>State Infrastructure Bank-Stat</v>
          </cell>
        </row>
        <row r="2308">
          <cell r="B2308" t="str">
            <v>04768</v>
          </cell>
          <cell r="C2308" t="str">
            <v>State Infrastructure Bank-Stat</v>
          </cell>
        </row>
        <row r="2309">
          <cell r="B2309" t="str">
            <v>04769</v>
          </cell>
          <cell r="C2309" t="str">
            <v>EZ Pass</v>
          </cell>
        </row>
        <row r="2310">
          <cell r="B2310" t="str">
            <v>04769</v>
          </cell>
          <cell r="C2310" t="str">
            <v>EZ Pass</v>
          </cell>
        </row>
        <row r="2311">
          <cell r="B2311" t="str">
            <v>04769</v>
          </cell>
          <cell r="C2311" t="str">
            <v>EZ Pass</v>
          </cell>
        </row>
        <row r="2312">
          <cell r="B2312" t="str">
            <v>04769</v>
          </cell>
          <cell r="C2312" t="str">
            <v>EZ Pass</v>
          </cell>
        </row>
        <row r="2313">
          <cell r="B2313" t="str">
            <v>04769</v>
          </cell>
          <cell r="C2313" t="str">
            <v>EZ Pass</v>
          </cell>
        </row>
        <row r="2314">
          <cell r="B2314" t="str">
            <v>04769</v>
          </cell>
          <cell r="C2314" t="str">
            <v>EZ Pass</v>
          </cell>
        </row>
        <row r="2315">
          <cell r="B2315" t="str">
            <v>04770</v>
          </cell>
          <cell r="C2315" t="str">
            <v>Commonwealth Mass Transit Fund</v>
          </cell>
        </row>
        <row r="2316">
          <cell r="B2316" t="str">
            <v>04770</v>
          </cell>
          <cell r="C2316" t="str">
            <v>Commonwealth Mass Transit Fund</v>
          </cell>
        </row>
        <row r="2317">
          <cell r="B2317" t="str">
            <v>04770</v>
          </cell>
          <cell r="C2317" t="str">
            <v>Commonwealth Mass Transit Fund</v>
          </cell>
        </row>
        <row r="2318">
          <cell r="B2318" t="str">
            <v>04770</v>
          </cell>
          <cell r="C2318" t="str">
            <v>Commonwealth Mass Transit Fund</v>
          </cell>
        </row>
        <row r="2319">
          <cell r="B2319" t="str">
            <v>04770</v>
          </cell>
          <cell r="C2319" t="str">
            <v>Commonwealth Mass Transit Fund</v>
          </cell>
        </row>
        <row r="2320">
          <cell r="B2320" t="str">
            <v>04770</v>
          </cell>
          <cell r="C2320" t="str">
            <v>Commonwealth Mass Transit Fund</v>
          </cell>
        </row>
        <row r="2321">
          <cell r="B2321" t="str">
            <v>04780</v>
          </cell>
          <cell r="C2321" t="str">
            <v>Commonwealth Transit Cap Fund</v>
          </cell>
        </row>
        <row r="2322">
          <cell r="B2322" t="str">
            <v>04780</v>
          </cell>
          <cell r="C2322" t="str">
            <v>Commonwealth Transit Cap Fund</v>
          </cell>
        </row>
        <row r="2323">
          <cell r="B2323" t="str">
            <v>04780</v>
          </cell>
          <cell r="C2323" t="str">
            <v>Commonwealth Transit Cap Fund</v>
          </cell>
        </row>
        <row r="2324">
          <cell r="B2324" t="str">
            <v>04780</v>
          </cell>
          <cell r="C2324" t="str">
            <v>Commonwealth Transit Cap Fund</v>
          </cell>
        </row>
        <row r="2325">
          <cell r="B2325" t="str">
            <v>04780</v>
          </cell>
          <cell r="C2325" t="str">
            <v>Commonwealth Transit Cap Fund</v>
          </cell>
        </row>
        <row r="2326">
          <cell r="B2326" t="str">
            <v>04780</v>
          </cell>
          <cell r="C2326" t="str">
            <v>Commonwealth Transit Cap Fund</v>
          </cell>
        </row>
        <row r="2327">
          <cell r="B2327" t="str">
            <v>04800</v>
          </cell>
          <cell r="C2327" t="str">
            <v>Commonwealth Space Flight Fd</v>
          </cell>
        </row>
        <row r="2328">
          <cell r="B2328" t="str">
            <v>04800</v>
          </cell>
          <cell r="C2328" t="str">
            <v>Commonwealth Space Flight Fd</v>
          </cell>
        </row>
        <row r="2329">
          <cell r="B2329" t="str">
            <v>04800</v>
          </cell>
          <cell r="C2329" t="str">
            <v>Commonwealth Space Flight Fd</v>
          </cell>
        </row>
        <row r="2330">
          <cell r="B2330" t="str">
            <v>04800</v>
          </cell>
          <cell r="C2330" t="str">
            <v>Commonwealth Space Flight Fd</v>
          </cell>
        </row>
        <row r="2331">
          <cell r="B2331" t="str">
            <v>04800</v>
          </cell>
          <cell r="C2331" t="str">
            <v>Commonwealth Space Flight Fd</v>
          </cell>
        </row>
        <row r="2332">
          <cell r="B2332" t="str">
            <v>04800</v>
          </cell>
          <cell r="C2332" t="str">
            <v>Commonwealth Space Flight Fd</v>
          </cell>
        </row>
        <row r="2333">
          <cell r="B2333" t="str">
            <v>04810</v>
          </cell>
          <cell r="C2333" t="str">
            <v>Commonwealth Rail Fund</v>
          </cell>
        </row>
        <row r="2334">
          <cell r="B2334" t="str">
            <v>04810</v>
          </cell>
          <cell r="C2334" t="str">
            <v>Commonwealth Rail Fund</v>
          </cell>
        </row>
        <row r="2335">
          <cell r="B2335" t="str">
            <v>04810</v>
          </cell>
          <cell r="C2335" t="str">
            <v>Commonwealth Rail Fund</v>
          </cell>
        </row>
        <row r="2336">
          <cell r="B2336" t="str">
            <v>04810</v>
          </cell>
          <cell r="C2336" t="str">
            <v>Commonwealth Rail Fund</v>
          </cell>
        </row>
        <row r="2337">
          <cell r="B2337" t="str">
            <v>04810</v>
          </cell>
          <cell r="C2337" t="str">
            <v>Commonwealth Rail Fund</v>
          </cell>
        </row>
        <row r="2338">
          <cell r="B2338" t="str">
            <v>04810</v>
          </cell>
          <cell r="C2338" t="str">
            <v>Commonwealth Rail Fund</v>
          </cell>
        </row>
        <row r="2339">
          <cell r="B2339" t="str">
            <v>04820</v>
          </cell>
          <cell r="C2339" t="str">
            <v>Port Opportunity Fund</v>
          </cell>
        </row>
        <row r="2340">
          <cell r="B2340" t="str">
            <v>04820</v>
          </cell>
          <cell r="C2340" t="str">
            <v>Port Opportunity Fund</v>
          </cell>
        </row>
        <row r="2341">
          <cell r="B2341" t="str">
            <v>04820</v>
          </cell>
          <cell r="C2341" t="str">
            <v>Port Opportunity Fund</v>
          </cell>
        </row>
        <row r="2342">
          <cell r="B2342" t="str">
            <v>04820</v>
          </cell>
          <cell r="C2342" t="str">
            <v>Port Opportunity Fund</v>
          </cell>
        </row>
        <row r="2343">
          <cell r="B2343" t="str">
            <v>04820</v>
          </cell>
          <cell r="C2343" t="str">
            <v>Port Opportunity Fund</v>
          </cell>
        </row>
        <row r="2344">
          <cell r="B2344" t="str">
            <v>04820</v>
          </cell>
          <cell r="C2344" t="str">
            <v>Port Opportunity Fund</v>
          </cell>
        </row>
        <row r="2345">
          <cell r="B2345" t="str">
            <v>04860</v>
          </cell>
          <cell r="C2345" t="str">
            <v>Recyclable Matl -NonGF-NonHE</v>
          </cell>
        </row>
        <row r="2346">
          <cell r="B2346" t="str">
            <v>04860</v>
          </cell>
          <cell r="C2346" t="str">
            <v>Recyclable Matl -NonGF-NonHE</v>
          </cell>
        </row>
        <row r="2347">
          <cell r="B2347" t="str">
            <v>04860</v>
          </cell>
          <cell r="C2347" t="str">
            <v>Recyclable Matl -NonGF-NonHE</v>
          </cell>
        </row>
        <row r="2348">
          <cell r="B2348" t="str">
            <v>04860</v>
          </cell>
          <cell r="C2348" t="str">
            <v>Recyclable Matl -NonGF-NonHE</v>
          </cell>
        </row>
        <row r="2349">
          <cell r="B2349" t="str">
            <v>04860</v>
          </cell>
          <cell r="C2349" t="str">
            <v>Recyclable Matl -NonGF-NonHE</v>
          </cell>
        </row>
        <row r="2350">
          <cell r="B2350" t="str">
            <v>04880</v>
          </cell>
          <cell r="C2350" t="str">
            <v>Surp Supply/ Equip-NonGF-NonHE</v>
          </cell>
        </row>
        <row r="2351">
          <cell r="B2351" t="str">
            <v>04880</v>
          </cell>
          <cell r="C2351" t="str">
            <v>Surp Supply/ Equip-NonGF-NonHE</v>
          </cell>
        </row>
        <row r="2352">
          <cell r="B2352" t="str">
            <v>04880</v>
          </cell>
          <cell r="C2352" t="str">
            <v>Surp Supply/ Equip-NonGF-NonHE</v>
          </cell>
        </row>
        <row r="2353">
          <cell r="B2353" t="str">
            <v>04880</v>
          </cell>
          <cell r="C2353" t="str">
            <v>Surp Supply/ Equip-NonGF-NonHE</v>
          </cell>
        </row>
        <row r="2354">
          <cell r="B2354" t="str">
            <v>04880</v>
          </cell>
          <cell r="C2354" t="str">
            <v>Surp Supply/ Equip-NonGF-NonHE</v>
          </cell>
        </row>
        <row r="2355">
          <cell r="B2355" t="str">
            <v>04998</v>
          </cell>
          <cell r="C2355" t="str">
            <v>Highway M &amp; C - Budgetary Only</v>
          </cell>
        </row>
        <row r="2356">
          <cell r="B2356" t="str">
            <v>04998</v>
          </cell>
          <cell r="C2356" t="str">
            <v>Highway M &amp; C - Budgetary Only</v>
          </cell>
        </row>
        <row r="2357">
          <cell r="B2357" t="str">
            <v>05001</v>
          </cell>
          <cell r="C2357" t="str">
            <v>Enterprise-ABC</v>
          </cell>
        </row>
        <row r="2358">
          <cell r="B2358" t="str">
            <v>05001</v>
          </cell>
          <cell r="C2358" t="str">
            <v>Enterprise-ABC</v>
          </cell>
        </row>
        <row r="2359">
          <cell r="B2359" t="str">
            <v>05001</v>
          </cell>
          <cell r="C2359" t="str">
            <v>Enterprise-ABC</v>
          </cell>
        </row>
        <row r="2360">
          <cell r="B2360" t="str">
            <v>05001</v>
          </cell>
          <cell r="C2360" t="str">
            <v>Enterprise-ABC</v>
          </cell>
        </row>
        <row r="2361">
          <cell r="B2361" t="str">
            <v>05001</v>
          </cell>
          <cell r="C2361" t="str">
            <v>Enterprise-ABC</v>
          </cell>
        </row>
        <row r="2362">
          <cell r="B2362" t="str">
            <v>05001</v>
          </cell>
          <cell r="C2362" t="str">
            <v>Enterprise-ABC</v>
          </cell>
        </row>
        <row r="2363">
          <cell r="B2363" t="str">
            <v>05010</v>
          </cell>
          <cell r="C2363" t="str">
            <v>Consolidated Laboratory Srvcs</v>
          </cell>
        </row>
        <row r="2364">
          <cell r="B2364" t="str">
            <v>05010</v>
          </cell>
          <cell r="C2364" t="str">
            <v>Consolidated Laboratory Srvcs</v>
          </cell>
        </row>
        <row r="2365">
          <cell r="B2365" t="str">
            <v>05010</v>
          </cell>
          <cell r="C2365" t="str">
            <v>Consolidated Laboratory Srvcs</v>
          </cell>
        </row>
        <row r="2366">
          <cell r="B2366" t="str">
            <v>05010</v>
          </cell>
          <cell r="C2366" t="str">
            <v>Consolidated Laboratory Srvcs</v>
          </cell>
        </row>
        <row r="2367">
          <cell r="B2367" t="str">
            <v>05010</v>
          </cell>
          <cell r="C2367" t="str">
            <v>Consolidated Laboratory Srvcs</v>
          </cell>
        </row>
        <row r="2368">
          <cell r="B2368" t="str">
            <v>05020</v>
          </cell>
          <cell r="C2368" t="str">
            <v>Fed Safe Drnkng Wtr Test Prcds</v>
          </cell>
        </row>
        <row r="2369">
          <cell r="B2369" t="str">
            <v>05020</v>
          </cell>
          <cell r="C2369" t="str">
            <v>Fed Safe Drnkng Wtr Test Prcds</v>
          </cell>
        </row>
        <row r="2370">
          <cell r="B2370" t="str">
            <v>05020</v>
          </cell>
          <cell r="C2370" t="str">
            <v>Fed Safe Drnkng Wtr Test Prcds</v>
          </cell>
        </row>
        <row r="2371">
          <cell r="B2371" t="str">
            <v>05020</v>
          </cell>
          <cell r="C2371" t="str">
            <v>Fed Safe Drnkng Wtr Test Prcds</v>
          </cell>
        </row>
        <row r="2372">
          <cell r="B2372" t="str">
            <v>05020</v>
          </cell>
          <cell r="C2372" t="str">
            <v>Fed Safe Drnkng Wtr Test Prcds</v>
          </cell>
        </row>
        <row r="2373">
          <cell r="B2373" t="str">
            <v>05050</v>
          </cell>
          <cell r="C2373" t="str">
            <v>EVA Procurement Program</v>
          </cell>
        </row>
        <row r="2374">
          <cell r="B2374" t="str">
            <v>05050</v>
          </cell>
          <cell r="C2374" t="str">
            <v>EVA Procurement Program</v>
          </cell>
        </row>
        <row r="2375">
          <cell r="B2375" t="str">
            <v>05050</v>
          </cell>
          <cell r="C2375" t="str">
            <v>EVA Procurement Program</v>
          </cell>
        </row>
        <row r="2376">
          <cell r="B2376" t="str">
            <v>05050</v>
          </cell>
          <cell r="C2376" t="str">
            <v>EVA Procurement Program</v>
          </cell>
        </row>
        <row r="2377">
          <cell r="B2377" t="str">
            <v>05050</v>
          </cell>
          <cell r="C2377" t="str">
            <v>EVA Procurement Program</v>
          </cell>
        </row>
        <row r="2378">
          <cell r="B2378" t="str">
            <v>05100</v>
          </cell>
          <cell r="C2378" t="str">
            <v>Operating Permits Program</v>
          </cell>
        </row>
        <row r="2379">
          <cell r="B2379" t="str">
            <v>05100</v>
          </cell>
          <cell r="C2379" t="str">
            <v>Operating Permits Program</v>
          </cell>
        </row>
        <row r="2380">
          <cell r="B2380" t="str">
            <v>05100</v>
          </cell>
          <cell r="C2380" t="str">
            <v>Operating Permits Program</v>
          </cell>
        </row>
        <row r="2381">
          <cell r="B2381" t="str">
            <v>05100</v>
          </cell>
          <cell r="C2381" t="str">
            <v>Operating Permits Program</v>
          </cell>
        </row>
        <row r="2382">
          <cell r="B2382" t="str">
            <v>05100</v>
          </cell>
          <cell r="C2382" t="str">
            <v>Operating Permits Program</v>
          </cell>
        </row>
        <row r="2383">
          <cell r="B2383" t="str">
            <v>05100</v>
          </cell>
          <cell r="C2383" t="str">
            <v>Operating Permits Program</v>
          </cell>
        </row>
        <row r="2384">
          <cell r="B2384" t="str">
            <v>05172</v>
          </cell>
          <cell r="C2384" t="str">
            <v>Enterprise-VAL</v>
          </cell>
        </row>
        <row r="2385">
          <cell r="B2385" t="str">
            <v>05172</v>
          </cell>
          <cell r="C2385" t="str">
            <v>Enterprise-VAL</v>
          </cell>
        </row>
        <row r="2386">
          <cell r="B2386" t="str">
            <v>05172</v>
          </cell>
          <cell r="C2386" t="str">
            <v>Enterprise-VAL</v>
          </cell>
        </row>
        <row r="2387">
          <cell r="B2387" t="str">
            <v>05172</v>
          </cell>
          <cell r="C2387" t="str">
            <v>Enterprise-VAL</v>
          </cell>
        </row>
        <row r="2388">
          <cell r="B2388" t="str">
            <v>05172</v>
          </cell>
          <cell r="C2388" t="str">
            <v>Enterprise-VAL</v>
          </cell>
        </row>
        <row r="2389">
          <cell r="B2389" t="str">
            <v>05172</v>
          </cell>
          <cell r="C2389" t="str">
            <v>Enterprise-VAL</v>
          </cell>
        </row>
        <row r="2390">
          <cell r="B2390" t="str">
            <v>05174</v>
          </cell>
          <cell r="C2390" t="str">
            <v>VA529 Agency Operating</v>
          </cell>
        </row>
        <row r="2391">
          <cell r="B2391" t="str">
            <v>05174</v>
          </cell>
          <cell r="C2391" t="str">
            <v>VA529 Agency Operating</v>
          </cell>
        </row>
        <row r="2392">
          <cell r="B2392" t="str">
            <v>05174</v>
          </cell>
          <cell r="C2392" t="str">
            <v>VA529 Agency Operating</v>
          </cell>
        </row>
        <row r="2393">
          <cell r="B2393" t="str">
            <v>05174</v>
          </cell>
          <cell r="C2393" t="str">
            <v>VA529 Agency Operating</v>
          </cell>
        </row>
        <row r="2394">
          <cell r="B2394" t="str">
            <v>05174</v>
          </cell>
          <cell r="C2394" t="str">
            <v>VA529 Agency Operating</v>
          </cell>
        </row>
        <row r="2395">
          <cell r="B2395" t="str">
            <v>05174</v>
          </cell>
          <cell r="C2395" t="str">
            <v>VA529 Agency Operating</v>
          </cell>
        </row>
        <row r="2396">
          <cell r="B2396" t="str">
            <v>05176</v>
          </cell>
          <cell r="C2396" t="str">
            <v>Prepaid529</v>
          </cell>
        </row>
        <row r="2397">
          <cell r="B2397" t="str">
            <v>05176</v>
          </cell>
          <cell r="C2397" t="str">
            <v>Prepaid529</v>
          </cell>
        </row>
        <row r="2398">
          <cell r="B2398" t="str">
            <v>05176</v>
          </cell>
          <cell r="C2398" t="str">
            <v>Prepaid529</v>
          </cell>
        </row>
        <row r="2399">
          <cell r="B2399" t="str">
            <v>05176</v>
          </cell>
          <cell r="C2399" t="str">
            <v>Prepaid529</v>
          </cell>
        </row>
        <row r="2400">
          <cell r="B2400" t="str">
            <v>05176</v>
          </cell>
          <cell r="C2400" t="str">
            <v>Prepaid529</v>
          </cell>
        </row>
        <row r="2401">
          <cell r="B2401" t="str">
            <v>05176</v>
          </cell>
          <cell r="C2401" t="str">
            <v>Prepaid529</v>
          </cell>
        </row>
        <row r="2402">
          <cell r="B2402" t="str">
            <v>05176</v>
          </cell>
          <cell r="C2402" t="str">
            <v>Prepaid529</v>
          </cell>
        </row>
        <row r="2403">
          <cell r="B2403" t="str">
            <v>05179</v>
          </cell>
          <cell r="C2403" t="str">
            <v>Tuition Track Portfolio</v>
          </cell>
        </row>
        <row r="2404">
          <cell r="B2404" t="str">
            <v>05179</v>
          </cell>
          <cell r="C2404" t="str">
            <v>Tuition Track Portfolio</v>
          </cell>
        </row>
        <row r="2405">
          <cell r="B2405" t="str">
            <v>05179</v>
          </cell>
          <cell r="C2405" t="str">
            <v>Tuition Track Portfolio</v>
          </cell>
        </row>
        <row r="2406">
          <cell r="B2406" t="str">
            <v>05179</v>
          </cell>
          <cell r="C2406" t="str">
            <v>Tuition Track Portfolio</v>
          </cell>
        </row>
        <row r="2407">
          <cell r="B2407" t="str">
            <v>05179</v>
          </cell>
          <cell r="C2407" t="str">
            <v>Tuition Track Portfolio</v>
          </cell>
        </row>
        <row r="2408">
          <cell r="B2408" t="str">
            <v>05179</v>
          </cell>
          <cell r="C2408" t="str">
            <v>Tuition Track Portfolio</v>
          </cell>
        </row>
        <row r="2409">
          <cell r="B2409" t="str">
            <v>05180</v>
          </cell>
          <cell r="C2409" t="str">
            <v>Enhanced Benefits and Access</v>
          </cell>
        </row>
        <row r="2410">
          <cell r="B2410" t="str">
            <v>05180</v>
          </cell>
          <cell r="C2410" t="str">
            <v>Enhanced Benefits and Access</v>
          </cell>
        </row>
        <row r="2411">
          <cell r="B2411" t="str">
            <v>05180</v>
          </cell>
          <cell r="C2411" t="str">
            <v>Enhanced Benefits and Access</v>
          </cell>
        </row>
        <row r="2412">
          <cell r="B2412" t="str">
            <v>05180</v>
          </cell>
          <cell r="C2412" t="str">
            <v>Enhanced Benefits and Access</v>
          </cell>
        </row>
        <row r="2413">
          <cell r="B2413" t="str">
            <v>05180</v>
          </cell>
          <cell r="C2413" t="str">
            <v>Enhanced Benefits and Access</v>
          </cell>
        </row>
        <row r="2414">
          <cell r="B2414" t="str">
            <v>05180</v>
          </cell>
          <cell r="C2414" t="str">
            <v>Enhanced Benefits and Access</v>
          </cell>
        </row>
        <row r="2415">
          <cell r="B2415" t="str">
            <v>05200</v>
          </cell>
          <cell r="C2415" t="str">
            <v>Health Insurance Fund - Local</v>
          </cell>
        </row>
        <row r="2416">
          <cell r="B2416" t="str">
            <v>05200</v>
          </cell>
          <cell r="C2416" t="str">
            <v>Health Insurance Fund - Local</v>
          </cell>
        </row>
        <row r="2417">
          <cell r="B2417" t="str">
            <v>05200</v>
          </cell>
          <cell r="C2417" t="str">
            <v>Health Insurance Fund - Local</v>
          </cell>
        </row>
        <row r="2418">
          <cell r="B2418" t="str">
            <v>05200</v>
          </cell>
          <cell r="C2418" t="str">
            <v>Health Insurance Fund - Local</v>
          </cell>
        </row>
        <row r="2419">
          <cell r="B2419" t="str">
            <v>05200</v>
          </cell>
          <cell r="C2419" t="str">
            <v>Health Insurance Fund - Local</v>
          </cell>
        </row>
        <row r="2420">
          <cell r="B2420" t="str">
            <v>05200</v>
          </cell>
          <cell r="C2420" t="str">
            <v>Health Insurance Fund - Local</v>
          </cell>
        </row>
        <row r="2421">
          <cell r="B2421" t="str">
            <v>05220</v>
          </cell>
          <cell r="C2421" t="str">
            <v>Admin of Local Benefits Servcs</v>
          </cell>
        </row>
        <row r="2422">
          <cell r="B2422" t="str">
            <v>05220</v>
          </cell>
          <cell r="C2422" t="str">
            <v>Admin of Local Benefits Servcs</v>
          </cell>
        </row>
        <row r="2423">
          <cell r="B2423" t="str">
            <v>05220</v>
          </cell>
          <cell r="C2423" t="str">
            <v>Admin of Local Benefits Servcs</v>
          </cell>
        </row>
        <row r="2424">
          <cell r="B2424" t="str">
            <v>05220</v>
          </cell>
          <cell r="C2424" t="str">
            <v>Admin of Local Benefits Servcs</v>
          </cell>
        </row>
        <row r="2425">
          <cell r="B2425" t="str">
            <v>05220</v>
          </cell>
          <cell r="C2425" t="str">
            <v>Admin of Local Benefits Servcs</v>
          </cell>
        </row>
        <row r="2426">
          <cell r="B2426" t="str">
            <v>05220</v>
          </cell>
          <cell r="C2426" t="str">
            <v>Admin of Local Benefits Servcs</v>
          </cell>
        </row>
        <row r="2427">
          <cell r="B2427" t="str">
            <v>05238</v>
          </cell>
          <cell r="C2427" t="str">
            <v>VMFA Enterprise Fund</v>
          </cell>
        </row>
        <row r="2428">
          <cell r="B2428" t="str">
            <v>05238</v>
          </cell>
          <cell r="C2428" t="str">
            <v>VMFA Enterprise Fund</v>
          </cell>
        </row>
        <row r="2429">
          <cell r="B2429" t="str">
            <v>05238</v>
          </cell>
          <cell r="C2429" t="str">
            <v>VMFA Enterprise Fund</v>
          </cell>
        </row>
        <row r="2430">
          <cell r="B2430" t="str">
            <v>05238</v>
          </cell>
          <cell r="C2430" t="str">
            <v>VMFA Enterprise Fund</v>
          </cell>
        </row>
        <row r="2431">
          <cell r="B2431" t="str">
            <v>05238</v>
          </cell>
          <cell r="C2431" t="str">
            <v>VMFA Enterprise Fund</v>
          </cell>
        </row>
        <row r="2432">
          <cell r="B2432" t="str">
            <v>05330</v>
          </cell>
          <cell r="C2432" t="str">
            <v>State Asset Forfeiture-ABC</v>
          </cell>
        </row>
        <row r="2433">
          <cell r="B2433" t="str">
            <v>05330</v>
          </cell>
          <cell r="C2433" t="str">
            <v>State Asset Forfeiture-ABC</v>
          </cell>
        </row>
        <row r="2434">
          <cell r="B2434" t="str">
            <v>05330</v>
          </cell>
          <cell r="C2434" t="str">
            <v>State Asset Forfeiture-ABC</v>
          </cell>
        </row>
        <row r="2435">
          <cell r="B2435" t="str">
            <v>05330</v>
          </cell>
          <cell r="C2435" t="str">
            <v>State Asset Forfeiture-ABC</v>
          </cell>
        </row>
        <row r="2436">
          <cell r="B2436" t="str">
            <v>05330</v>
          </cell>
          <cell r="C2436" t="str">
            <v>State Asset Forfeiture-ABC</v>
          </cell>
        </row>
        <row r="2437">
          <cell r="B2437" t="str">
            <v>05330</v>
          </cell>
          <cell r="C2437" t="str">
            <v>State Asset Forfeiture-ABC</v>
          </cell>
        </row>
        <row r="2438">
          <cell r="B2438" t="str">
            <v>05360</v>
          </cell>
          <cell r="C2438" t="str">
            <v>Fed Asset Forfeiture-ABC DOJ</v>
          </cell>
        </row>
        <row r="2439">
          <cell r="B2439" t="str">
            <v>05360</v>
          </cell>
          <cell r="C2439" t="str">
            <v>Fed Asset Forfeiture-ABC DOJ</v>
          </cell>
        </row>
        <row r="2440">
          <cell r="B2440" t="str">
            <v>05360</v>
          </cell>
          <cell r="C2440" t="str">
            <v>Fed Asset Forfeiture-ABC DOJ</v>
          </cell>
        </row>
        <row r="2441">
          <cell r="B2441" t="str">
            <v>05360</v>
          </cell>
          <cell r="C2441" t="str">
            <v>Fed Asset Forfeiture-ABC DOJ</v>
          </cell>
        </row>
        <row r="2442">
          <cell r="B2442" t="str">
            <v>05360</v>
          </cell>
          <cell r="C2442" t="str">
            <v>Fed Asset Forfeiture-ABC DOJ</v>
          </cell>
        </row>
        <row r="2443">
          <cell r="B2443" t="str">
            <v>05360</v>
          </cell>
          <cell r="C2443" t="str">
            <v>Fed Asset Forfeiture-ABC DOJ</v>
          </cell>
        </row>
        <row r="2444">
          <cell r="B2444" t="str">
            <v>05370</v>
          </cell>
          <cell r="C2444" t="str">
            <v>Fed Asset Forfeiture-ABC Treas</v>
          </cell>
        </row>
        <row r="2445">
          <cell r="B2445" t="str">
            <v>05370</v>
          </cell>
          <cell r="C2445" t="str">
            <v>Fed Asset Forfeiture-ABC Treas</v>
          </cell>
        </row>
        <row r="2446">
          <cell r="B2446" t="str">
            <v>05370</v>
          </cell>
          <cell r="C2446" t="str">
            <v>Fed Asset Forfeiture-ABC Treas</v>
          </cell>
        </row>
        <row r="2447">
          <cell r="B2447" t="str">
            <v>05370</v>
          </cell>
          <cell r="C2447" t="str">
            <v>Fed Asset Forfeiture-ABC Treas</v>
          </cell>
        </row>
        <row r="2448">
          <cell r="B2448" t="str">
            <v>05370</v>
          </cell>
          <cell r="C2448" t="str">
            <v>Fed Asset Forfeiture-ABC Treas</v>
          </cell>
        </row>
        <row r="2449">
          <cell r="B2449" t="str">
            <v>05370</v>
          </cell>
          <cell r="C2449" t="str">
            <v>Fed Asset Forfeiture-ABC Treas</v>
          </cell>
        </row>
        <row r="2450">
          <cell r="B2450" t="str">
            <v>05400</v>
          </cell>
          <cell r="C2450" t="str">
            <v>Hlth Ins Fd-Local Hlth Option</v>
          </cell>
        </row>
        <row r="2451">
          <cell r="B2451" t="str">
            <v>05400</v>
          </cell>
          <cell r="C2451" t="str">
            <v>Hlth Ins Fd-Local Hlth Option</v>
          </cell>
        </row>
        <row r="2452">
          <cell r="B2452" t="str">
            <v>05400</v>
          </cell>
          <cell r="C2452" t="str">
            <v>Hlth Ins Fd-Local Hlth Option</v>
          </cell>
        </row>
        <row r="2453">
          <cell r="B2453" t="str">
            <v>05400</v>
          </cell>
          <cell r="C2453" t="str">
            <v>Hlth Ins Fd-Local Hlth Option</v>
          </cell>
        </row>
        <row r="2454">
          <cell r="B2454" t="str">
            <v>05400</v>
          </cell>
          <cell r="C2454" t="str">
            <v>Hlth Ins Fd-Local Hlth Option</v>
          </cell>
        </row>
        <row r="2455">
          <cell r="B2455" t="str">
            <v>05400</v>
          </cell>
          <cell r="C2455" t="str">
            <v>Hlth Ins Fd-Local Hlth Option</v>
          </cell>
        </row>
        <row r="2456">
          <cell r="B2456" t="str">
            <v>05420</v>
          </cell>
          <cell r="C2456" t="str">
            <v>Admin of Local Health Option</v>
          </cell>
        </row>
        <row r="2457">
          <cell r="B2457" t="str">
            <v>05420</v>
          </cell>
          <cell r="C2457" t="str">
            <v>Admin of Local Health Option</v>
          </cell>
        </row>
        <row r="2458">
          <cell r="B2458" t="str">
            <v>05420</v>
          </cell>
          <cell r="C2458" t="str">
            <v>Admin of Local Health Option</v>
          </cell>
        </row>
        <row r="2459">
          <cell r="B2459" t="str">
            <v>05420</v>
          </cell>
          <cell r="C2459" t="str">
            <v>Admin of Local Health Option</v>
          </cell>
        </row>
        <row r="2460">
          <cell r="B2460" t="str">
            <v>05420</v>
          </cell>
          <cell r="C2460" t="str">
            <v>Admin of Local Health Option</v>
          </cell>
        </row>
        <row r="2461">
          <cell r="B2461" t="str">
            <v>05420</v>
          </cell>
          <cell r="C2461" t="str">
            <v>Admin of Local Health Option</v>
          </cell>
        </row>
        <row r="2462">
          <cell r="B2462" t="str">
            <v>05880</v>
          </cell>
          <cell r="C2462" t="str">
            <v>Surplus Supp &amp; Equip Sales-VAL</v>
          </cell>
        </row>
        <row r="2463">
          <cell r="B2463" t="str">
            <v>05880</v>
          </cell>
          <cell r="C2463" t="str">
            <v>Surplus Supp &amp; Equip Sales-VAL</v>
          </cell>
        </row>
        <row r="2464">
          <cell r="B2464" t="str">
            <v>05880</v>
          </cell>
          <cell r="C2464" t="str">
            <v>Surplus Supp &amp; Equip Sales-VAL</v>
          </cell>
        </row>
        <row r="2465">
          <cell r="B2465" t="str">
            <v>05880</v>
          </cell>
          <cell r="C2465" t="str">
            <v>Surplus Supp &amp; Equip Sales-VAL</v>
          </cell>
        </row>
        <row r="2466">
          <cell r="B2466" t="str">
            <v>05880</v>
          </cell>
          <cell r="C2466" t="str">
            <v>Surplus Supp &amp; Equip Sales-VAL</v>
          </cell>
        </row>
        <row r="2467">
          <cell r="B2467" t="str">
            <v>05881</v>
          </cell>
          <cell r="C2467" t="str">
            <v>Surplus Supp &amp; Equp Sales-ABC</v>
          </cell>
        </row>
        <row r="2468">
          <cell r="B2468" t="str">
            <v>05881</v>
          </cell>
          <cell r="C2468" t="str">
            <v>Surplus Supp &amp; Equp Sales-ABC</v>
          </cell>
        </row>
        <row r="2469">
          <cell r="B2469" t="str">
            <v>05881</v>
          </cell>
          <cell r="C2469" t="str">
            <v>Surplus Supp &amp; Equp Sales-ABC</v>
          </cell>
        </row>
        <row r="2470">
          <cell r="B2470" t="str">
            <v>05881</v>
          </cell>
          <cell r="C2470" t="str">
            <v>Surplus Supp &amp; Equp Sales-ABC</v>
          </cell>
        </row>
        <row r="2471">
          <cell r="B2471" t="str">
            <v>05881</v>
          </cell>
          <cell r="C2471" t="str">
            <v>Surplus Supp &amp; Equp Sales-ABC</v>
          </cell>
        </row>
        <row r="2472">
          <cell r="B2472" t="str">
            <v>05910</v>
          </cell>
          <cell r="C2472" t="str">
            <v>Manufacture Products</v>
          </cell>
        </row>
        <row r="2473">
          <cell r="B2473" t="str">
            <v>05910</v>
          </cell>
          <cell r="C2473" t="str">
            <v>Manufacture Products</v>
          </cell>
        </row>
        <row r="2474">
          <cell r="B2474" t="str">
            <v>05910</v>
          </cell>
          <cell r="C2474" t="str">
            <v>Manufacture Products</v>
          </cell>
        </row>
        <row r="2475">
          <cell r="B2475" t="str">
            <v>05910</v>
          </cell>
          <cell r="C2475" t="str">
            <v>Manufacture Products</v>
          </cell>
        </row>
        <row r="2476">
          <cell r="B2476" t="str">
            <v>05910</v>
          </cell>
          <cell r="C2476" t="str">
            <v>Manufacture Products</v>
          </cell>
        </row>
        <row r="2477">
          <cell r="B2477" t="str">
            <v>05998</v>
          </cell>
          <cell r="C2477" t="str">
            <v>Enterprise - Budgetary Only</v>
          </cell>
        </row>
        <row r="2478">
          <cell r="B2478" t="str">
            <v>05998</v>
          </cell>
          <cell r="C2478" t="str">
            <v>Enterprise - Budgetary Only</v>
          </cell>
        </row>
        <row r="2479">
          <cell r="B2479" t="str">
            <v>06010</v>
          </cell>
          <cell r="C2479" t="str">
            <v>Real Estate Services</v>
          </cell>
        </row>
        <row r="2480">
          <cell r="B2480" t="str">
            <v>06010</v>
          </cell>
          <cell r="C2480" t="str">
            <v>Real Estate Services</v>
          </cell>
        </row>
        <row r="2481">
          <cell r="B2481" t="str">
            <v>06010</v>
          </cell>
          <cell r="C2481" t="str">
            <v>Real Estate Services</v>
          </cell>
        </row>
        <row r="2482">
          <cell r="B2482" t="str">
            <v>06010</v>
          </cell>
          <cell r="C2482" t="str">
            <v>Real Estate Services</v>
          </cell>
        </row>
        <row r="2483">
          <cell r="B2483" t="str">
            <v>06010</v>
          </cell>
          <cell r="C2483" t="str">
            <v>Real Estate Services</v>
          </cell>
        </row>
        <row r="2484">
          <cell r="B2484" t="str">
            <v>06011</v>
          </cell>
          <cell r="C2484" t="str">
            <v>Enterprise App – HCM</v>
          </cell>
        </row>
        <row r="2485">
          <cell r="B2485" t="str">
            <v>06011</v>
          </cell>
          <cell r="C2485" t="str">
            <v>Enterprise App – HCM</v>
          </cell>
        </row>
        <row r="2486">
          <cell r="B2486" t="str">
            <v>06011</v>
          </cell>
          <cell r="C2486" t="str">
            <v>Enterprise App – HCM</v>
          </cell>
        </row>
        <row r="2487">
          <cell r="B2487" t="str">
            <v>06011</v>
          </cell>
          <cell r="C2487" t="str">
            <v>Enterprise App – HCM</v>
          </cell>
        </row>
        <row r="2488">
          <cell r="B2488" t="str">
            <v>06011</v>
          </cell>
          <cell r="C2488" t="str">
            <v>Enterprise App – HCM</v>
          </cell>
        </row>
        <row r="2489">
          <cell r="B2489" t="str">
            <v>06018</v>
          </cell>
          <cell r="C2489" t="str">
            <v>Internal Service Fund - ODGA</v>
          </cell>
        </row>
        <row r="2490">
          <cell r="B2490" t="str">
            <v>06018</v>
          </cell>
          <cell r="C2490" t="str">
            <v>Internal Service Fund - ODGA</v>
          </cell>
        </row>
        <row r="2491">
          <cell r="B2491" t="str">
            <v>06018</v>
          </cell>
          <cell r="C2491" t="str">
            <v>Internal Service Fund - ODGA</v>
          </cell>
        </row>
        <row r="2492">
          <cell r="B2492" t="str">
            <v>06018</v>
          </cell>
          <cell r="C2492" t="str">
            <v>Internal Service Fund - ODGA</v>
          </cell>
        </row>
        <row r="2493">
          <cell r="B2493" t="str">
            <v>06018</v>
          </cell>
          <cell r="C2493" t="str">
            <v>Internal Service Fund - ODGA</v>
          </cell>
        </row>
        <row r="2494">
          <cell r="B2494" t="str">
            <v>06020</v>
          </cell>
          <cell r="C2494" t="str">
            <v>Graphics Communication</v>
          </cell>
        </row>
        <row r="2495">
          <cell r="B2495" t="str">
            <v>06020</v>
          </cell>
          <cell r="C2495" t="str">
            <v>Graphics Communication</v>
          </cell>
        </row>
        <row r="2496">
          <cell r="B2496" t="str">
            <v>06020</v>
          </cell>
          <cell r="C2496" t="str">
            <v>Graphics Communication</v>
          </cell>
        </row>
        <row r="2497">
          <cell r="B2497" t="str">
            <v>06020</v>
          </cell>
          <cell r="C2497" t="str">
            <v>Graphics Communication</v>
          </cell>
        </row>
        <row r="2498">
          <cell r="B2498" t="str">
            <v>06020</v>
          </cell>
          <cell r="C2498" t="str">
            <v>Graphics Communication</v>
          </cell>
        </row>
        <row r="2499">
          <cell r="B2499" t="str">
            <v>06030</v>
          </cell>
          <cell r="C2499" t="str">
            <v>State Surplus Property Program</v>
          </cell>
        </row>
        <row r="2500">
          <cell r="B2500" t="str">
            <v>06030</v>
          </cell>
          <cell r="C2500" t="str">
            <v>State Surplus Property Program</v>
          </cell>
        </row>
        <row r="2501">
          <cell r="B2501" t="str">
            <v>06030</v>
          </cell>
          <cell r="C2501" t="str">
            <v>State Surplus Property Program</v>
          </cell>
        </row>
        <row r="2502">
          <cell r="B2502" t="str">
            <v>06030</v>
          </cell>
          <cell r="C2502" t="str">
            <v>State Surplus Property Program</v>
          </cell>
        </row>
        <row r="2503">
          <cell r="B2503" t="str">
            <v>06030</v>
          </cell>
          <cell r="C2503" t="str">
            <v>State Surplus Property Program</v>
          </cell>
        </row>
        <row r="2504">
          <cell r="B2504" t="str">
            <v>06040</v>
          </cell>
          <cell r="C2504" t="str">
            <v>DGS Maintenance &amp; Repair Proj</v>
          </cell>
        </row>
        <row r="2505">
          <cell r="B2505" t="str">
            <v>06040</v>
          </cell>
          <cell r="C2505" t="str">
            <v>DGS Maintenance &amp; Repair Proj</v>
          </cell>
        </row>
        <row r="2506">
          <cell r="B2506" t="str">
            <v>06040</v>
          </cell>
          <cell r="C2506" t="str">
            <v>DGS Maintenance &amp; Repair Proj</v>
          </cell>
        </row>
        <row r="2507">
          <cell r="B2507" t="str">
            <v>06040</v>
          </cell>
          <cell r="C2507" t="str">
            <v>DGS Maintenance &amp; Repair Proj</v>
          </cell>
        </row>
        <row r="2508">
          <cell r="B2508" t="str">
            <v>06040</v>
          </cell>
          <cell r="C2508" t="str">
            <v>DGS Maintenance &amp; Repair Proj</v>
          </cell>
        </row>
        <row r="2509">
          <cell r="B2509" t="str">
            <v>06050</v>
          </cell>
          <cell r="C2509" t="str">
            <v>Federal Surplus Property Prgm</v>
          </cell>
        </row>
        <row r="2510">
          <cell r="B2510" t="str">
            <v>06050</v>
          </cell>
          <cell r="C2510" t="str">
            <v>Federal Surplus Property Prgm</v>
          </cell>
        </row>
        <row r="2511">
          <cell r="B2511" t="str">
            <v>06050</v>
          </cell>
          <cell r="C2511" t="str">
            <v>Federal Surplus Property Prgm</v>
          </cell>
        </row>
        <row r="2512">
          <cell r="B2512" t="str">
            <v>06050</v>
          </cell>
          <cell r="C2512" t="str">
            <v>Federal Surplus Property Prgm</v>
          </cell>
        </row>
        <row r="2513">
          <cell r="B2513" t="str">
            <v>06050</v>
          </cell>
          <cell r="C2513" t="str">
            <v>Federal Surplus Property Prgm</v>
          </cell>
        </row>
        <row r="2514">
          <cell r="B2514" t="str">
            <v>06060</v>
          </cell>
          <cell r="C2514" t="str">
            <v>DEQ Analytical Testng Services</v>
          </cell>
        </row>
        <row r="2515">
          <cell r="B2515" t="str">
            <v>06060</v>
          </cell>
          <cell r="C2515" t="str">
            <v>DEQ Analytical Testng Services</v>
          </cell>
        </row>
        <row r="2516">
          <cell r="B2516" t="str">
            <v>06060</v>
          </cell>
          <cell r="C2516" t="str">
            <v>DEQ Analytical Testng Services</v>
          </cell>
        </row>
        <row r="2517">
          <cell r="B2517" t="str">
            <v>06060</v>
          </cell>
          <cell r="C2517" t="str">
            <v>DEQ Analytical Testng Services</v>
          </cell>
        </row>
        <row r="2518">
          <cell r="B2518" t="str">
            <v>06060</v>
          </cell>
          <cell r="C2518" t="str">
            <v>DEQ Analytical Testng Services</v>
          </cell>
        </row>
        <row r="2519">
          <cell r="B2519" t="str">
            <v>06070</v>
          </cell>
          <cell r="C2519" t="str">
            <v>Bureau Of Cap Outlay Managemnt</v>
          </cell>
        </row>
        <row r="2520">
          <cell r="B2520" t="str">
            <v>06070</v>
          </cell>
          <cell r="C2520" t="str">
            <v>Bureau Of Cap Outlay Managemnt</v>
          </cell>
        </row>
        <row r="2521">
          <cell r="B2521" t="str">
            <v>06070</v>
          </cell>
          <cell r="C2521" t="str">
            <v>Bureau Of Cap Outlay Managemnt</v>
          </cell>
        </row>
        <row r="2522">
          <cell r="B2522" t="str">
            <v>06070</v>
          </cell>
          <cell r="C2522" t="str">
            <v>Bureau Of Cap Outlay Managemnt</v>
          </cell>
        </row>
        <row r="2523">
          <cell r="B2523" t="str">
            <v>06070</v>
          </cell>
          <cell r="C2523" t="str">
            <v>Bureau Of Cap Outlay Managemnt</v>
          </cell>
        </row>
        <row r="2524">
          <cell r="B2524" t="str">
            <v>06080</v>
          </cell>
          <cell r="C2524" t="str">
            <v>Payroll Service Bureau Service</v>
          </cell>
        </row>
        <row r="2525">
          <cell r="B2525" t="str">
            <v>06080</v>
          </cell>
          <cell r="C2525" t="str">
            <v>Payroll Service Bureau Service</v>
          </cell>
        </row>
        <row r="2526">
          <cell r="B2526" t="str">
            <v>06080</v>
          </cell>
          <cell r="C2526" t="str">
            <v>Payroll Service Bureau Service</v>
          </cell>
        </row>
        <row r="2527">
          <cell r="B2527" t="str">
            <v>06080</v>
          </cell>
          <cell r="C2527" t="str">
            <v>Payroll Service Bureau Service</v>
          </cell>
        </row>
        <row r="2528">
          <cell r="B2528" t="str">
            <v>06080</v>
          </cell>
          <cell r="C2528" t="str">
            <v>Payroll Service Bureau Service</v>
          </cell>
        </row>
        <row r="2529">
          <cell r="B2529" t="str">
            <v>06090</v>
          </cell>
          <cell r="C2529" t="str">
            <v>Enterprise App - Cardinal</v>
          </cell>
        </row>
        <row r="2530">
          <cell r="B2530" t="str">
            <v>06090</v>
          </cell>
          <cell r="C2530" t="str">
            <v>Enterprise App - Cardinal</v>
          </cell>
        </row>
        <row r="2531">
          <cell r="B2531" t="str">
            <v>06090</v>
          </cell>
          <cell r="C2531" t="str">
            <v>Enterprise App - Cardinal</v>
          </cell>
        </row>
        <row r="2532">
          <cell r="B2532" t="str">
            <v>06090</v>
          </cell>
          <cell r="C2532" t="str">
            <v>Enterprise App - Cardinal</v>
          </cell>
        </row>
        <row r="2533">
          <cell r="B2533" t="str">
            <v>06090</v>
          </cell>
          <cell r="C2533" t="str">
            <v>Enterprise App - Cardinal</v>
          </cell>
        </row>
        <row r="2534">
          <cell r="B2534" t="str">
            <v>06100</v>
          </cell>
          <cell r="C2534" t="str">
            <v>Fleet Management</v>
          </cell>
        </row>
        <row r="2535">
          <cell r="B2535" t="str">
            <v>06100</v>
          </cell>
          <cell r="C2535" t="str">
            <v>Fleet Management</v>
          </cell>
        </row>
        <row r="2536">
          <cell r="B2536" t="str">
            <v>06100</v>
          </cell>
          <cell r="C2536" t="str">
            <v>Fleet Management</v>
          </cell>
        </row>
        <row r="2537">
          <cell r="B2537" t="str">
            <v>06100</v>
          </cell>
          <cell r="C2537" t="str">
            <v>Fleet Management</v>
          </cell>
        </row>
        <row r="2538">
          <cell r="B2538" t="str">
            <v>06100</v>
          </cell>
          <cell r="C2538" t="str">
            <v>Fleet Management</v>
          </cell>
        </row>
        <row r="2539">
          <cell r="B2539" t="str">
            <v>06129</v>
          </cell>
          <cell r="C2539" t="str">
            <v>Prsnl Mngmt Inf Systm ISF</v>
          </cell>
        </row>
        <row r="2540">
          <cell r="B2540" t="str">
            <v>06129</v>
          </cell>
          <cell r="C2540" t="str">
            <v>Prsnl Mngmt Inf Systm ISF</v>
          </cell>
        </row>
        <row r="2541">
          <cell r="B2541" t="str">
            <v>06129</v>
          </cell>
          <cell r="C2541" t="str">
            <v>Prsnl Mngmt Inf Systm ISF</v>
          </cell>
        </row>
        <row r="2542">
          <cell r="B2542" t="str">
            <v>06129</v>
          </cell>
          <cell r="C2542" t="str">
            <v>Prsnl Mngmt Inf Systm ISF</v>
          </cell>
        </row>
        <row r="2543">
          <cell r="B2543" t="str">
            <v>06129</v>
          </cell>
          <cell r="C2543" t="str">
            <v>Prsnl Mngmt Inf Systm ISF</v>
          </cell>
        </row>
        <row r="2544">
          <cell r="B2544" t="str">
            <v>06136</v>
          </cell>
          <cell r="C2544" t="str">
            <v>VITA Internal Service Fund</v>
          </cell>
        </row>
        <row r="2545">
          <cell r="B2545" t="str">
            <v>06136</v>
          </cell>
          <cell r="C2545" t="str">
            <v>VITA Internal Service Fund</v>
          </cell>
        </row>
        <row r="2546">
          <cell r="B2546" t="str">
            <v>06136</v>
          </cell>
          <cell r="C2546" t="str">
            <v>VITA Internal Service Fund</v>
          </cell>
        </row>
        <row r="2547">
          <cell r="B2547" t="str">
            <v>06136</v>
          </cell>
          <cell r="C2547" t="str">
            <v>VITA Internal Service Fund</v>
          </cell>
        </row>
        <row r="2548">
          <cell r="B2548" t="str">
            <v>06136</v>
          </cell>
          <cell r="C2548" t="str">
            <v>VITA Internal Service Fund</v>
          </cell>
        </row>
        <row r="2549">
          <cell r="B2549" t="str">
            <v>06137</v>
          </cell>
          <cell r="C2549" t="str">
            <v>VITA Overhead</v>
          </cell>
        </row>
        <row r="2550">
          <cell r="B2550" t="str">
            <v>06137</v>
          </cell>
          <cell r="C2550" t="str">
            <v>VITA Overhead</v>
          </cell>
        </row>
        <row r="2551">
          <cell r="B2551" t="str">
            <v>06137</v>
          </cell>
          <cell r="C2551" t="str">
            <v>VITA Overhead</v>
          </cell>
        </row>
        <row r="2552">
          <cell r="B2552" t="str">
            <v>06137</v>
          </cell>
          <cell r="C2552" t="str">
            <v>VITA Overhead</v>
          </cell>
        </row>
        <row r="2553">
          <cell r="B2553" t="str">
            <v>06137</v>
          </cell>
          <cell r="C2553" t="str">
            <v>VITA Overhead</v>
          </cell>
        </row>
        <row r="2554">
          <cell r="B2554" t="str">
            <v>06150</v>
          </cell>
          <cell r="C2554" t="str">
            <v>Enterprise App-Perf Budgeting</v>
          </cell>
        </row>
        <row r="2555">
          <cell r="B2555" t="str">
            <v>06150</v>
          </cell>
          <cell r="C2555" t="str">
            <v>Enterprise App-Perf Budgeting</v>
          </cell>
        </row>
        <row r="2556">
          <cell r="B2556" t="str">
            <v>06150</v>
          </cell>
          <cell r="C2556" t="str">
            <v>Enterprise App-Perf Budgeting</v>
          </cell>
        </row>
        <row r="2557">
          <cell r="B2557" t="str">
            <v>06150</v>
          </cell>
          <cell r="C2557" t="str">
            <v>Enterprise App-Perf Budgeting</v>
          </cell>
        </row>
        <row r="2558">
          <cell r="B2558" t="str">
            <v>06150</v>
          </cell>
          <cell r="C2558" t="str">
            <v>Enterprise App-Perf Budgeting</v>
          </cell>
        </row>
        <row r="2559">
          <cell r="B2559" t="str">
            <v>06170</v>
          </cell>
          <cell r="C2559" t="str">
            <v>IT Security Service Center</v>
          </cell>
        </row>
        <row r="2560">
          <cell r="B2560" t="str">
            <v>06170</v>
          </cell>
          <cell r="C2560" t="str">
            <v>IT Security Service Center</v>
          </cell>
        </row>
        <row r="2561">
          <cell r="B2561" t="str">
            <v>06170</v>
          </cell>
          <cell r="C2561" t="str">
            <v>IT Security Service Center</v>
          </cell>
        </row>
        <row r="2562">
          <cell r="B2562" t="str">
            <v>06170</v>
          </cell>
          <cell r="C2562" t="str">
            <v>IT Security Service Center</v>
          </cell>
        </row>
        <row r="2563">
          <cell r="B2563" t="str">
            <v>06170</v>
          </cell>
          <cell r="C2563" t="str">
            <v>IT Security Service Center</v>
          </cell>
        </row>
        <row r="2564">
          <cell r="B2564" t="str">
            <v>06194</v>
          </cell>
          <cell r="C2564" t="str">
            <v>Internal Service-DGS</v>
          </cell>
        </row>
        <row r="2565">
          <cell r="B2565" t="str">
            <v>06194</v>
          </cell>
          <cell r="C2565" t="str">
            <v>Internal Service-DGS</v>
          </cell>
        </row>
        <row r="2566">
          <cell r="B2566" t="str">
            <v>06194</v>
          </cell>
          <cell r="C2566" t="str">
            <v>Internal Service-DGS</v>
          </cell>
        </row>
        <row r="2567">
          <cell r="B2567" t="str">
            <v>06194</v>
          </cell>
          <cell r="C2567" t="str">
            <v>Internal Service-DGS</v>
          </cell>
        </row>
        <row r="2568">
          <cell r="B2568" t="str">
            <v>06194</v>
          </cell>
          <cell r="C2568" t="str">
            <v>Internal Service-DGS</v>
          </cell>
        </row>
        <row r="2569">
          <cell r="B2569" t="str">
            <v>06200</v>
          </cell>
          <cell r="C2569" t="str">
            <v>Health Insurance Fd-State</v>
          </cell>
        </row>
        <row r="2570">
          <cell r="B2570" t="str">
            <v>06200</v>
          </cell>
          <cell r="C2570" t="str">
            <v>Health Insurance Fd-State</v>
          </cell>
        </row>
        <row r="2571">
          <cell r="B2571" t="str">
            <v>06200</v>
          </cell>
          <cell r="C2571" t="str">
            <v>Health Insurance Fd-State</v>
          </cell>
        </row>
        <row r="2572">
          <cell r="B2572" t="str">
            <v>06200</v>
          </cell>
          <cell r="C2572" t="str">
            <v>Health Insurance Fd-State</v>
          </cell>
        </row>
        <row r="2573">
          <cell r="B2573" t="str">
            <v>06200</v>
          </cell>
          <cell r="C2573" t="str">
            <v>Health Insurance Fd-State</v>
          </cell>
        </row>
        <row r="2574">
          <cell r="B2574" t="str">
            <v>06200</v>
          </cell>
          <cell r="C2574" t="str">
            <v>Health Insurance Fd-State</v>
          </cell>
        </row>
        <row r="2575">
          <cell r="B2575" t="str">
            <v>06210</v>
          </cell>
          <cell r="C2575" t="str">
            <v>Health Insurance Fd-State Rstr</v>
          </cell>
        </row>
        <row r="2576">
          <cell r="B2576" t="str">
            <v>06210</v>
          </cell>
          <cell r="C2576" t="str">
            <v>Health Insurance Fd-State Rstr</v>
          </cell>
        </row>
        <row r="2577">
          <cell r="B2577" t="str">
            <v>06210</v>
          </cell>
          <cell r="C2577" t="str">
            <v>Health Insurance Fd-State Rstr</v>
          </cell>
        </row>
        <row r="2578">
          <cell r="B2578" t="str">
            <v>06210</v>
          </cell>
          <cell r="C2578" t="str">
            <v>Health Insurance Fd-State Rstr</v>
          </cell>
        </row>
        <row r="2579">
          <cell r="B2579" t="str">
            <v>06210</v>
          </cell>
          <cell r="C2579" t="str">
            <v>Health Insurance Fd-State Rstr</v>
          </cell>
        </row>
        <row r="2580">
          <cell r="B2580" t="str">
            <v>06210</v>
          </cell>
          <cell r="C2580" t="str">
            <v>Health Insurance Fd-State Rstr</v>
          </cell>
        </row>
        <row r="2581">
          <cell r="B2581" t="str">
            <v>06220</v>
          </cell>
          <cell r="C2581" t="str">
            <v>Admin of Health Benefits Serv</v>
          </cell>
        </row>
        <row r="2582">
          <cell r="B2582" t="str">
            <v>06220</v>
          </cell>
          <cell r="C2582" t="str">
            <v>Admin of Health Benefits Serv</v>
          </cell>
        </row>
        <row r="2583">
          <cell r="B2583" t="str">
            <v>06220</v>
          </cell>
          <cell r="C2583" t="str">
            <v>Admin of Health Benefits Serv</v>
          </cell>
        </row>
        <row r="2584">
          <cell r="B2584" t="str">
            <v>06220</v>
          </cell>
          <cell r="C2584" t="str">
            <v>Admin of Health Benefits Serv</v>
          </cell>
        </row>
        <row r="2585">
          <cell r="B2585" t="str">
            <v>06220</v>
          </cell>
          <cell r="C2585" t="str">
            <v>Admin of Health Benefits Serv</v>
          </cell>
        </row>
        <row r="2586">
          <cell r="B2586" t="str">
            <v>06220</v>
          </cell>
          <cell r="C2586" t="str">
            <v>Admin of Health Benefits Serv</v>
          </cell>
        </row>
        <row r="2587">
          <cell r="B2587" t="str">
            <v>06350</v>
          </cell>
          <cell r="C2587" t="str">
            <v>Early Retiree Reinsurance Pgm</v>
          </cell>
        </row>
        <row r="2588">
          <cell r="B2588" t="str">
            <v>06350</v>
          </cell>
          <cell r="C2588" t="str">
            <v>Early Retiree Reinsurance Pgm</v>
          </cell>
        </row>
        <row r="2589">
          <cell r="B2589" t="str">
            <v>06350</v>
          </cell>
          <cell r="C2589" t="str">
            <v>Early Retiree Reinsurance Pgm</v>
          </cell>
        </row>
        <row r="2590">
          <cell r="B2590" t="str">
            <v>06350</v>
          </cell>
          <cell r="C2590" t="str">
            <v>Early Retiree Reinsurance Pgm</v>
          </cell>
        </row>
        <row r="2591">
          <cell r="B2591" t="str">
            <v>06350</v>
          </cell>
          <cell r="C2591" t="str">
            <v>Early Retiree Reinsurance Pgm</v>
          </cell>
        </row>
        <row r="2592">
          <cell r="B2592" t="str">
            <v>06350</v>
          </cell>
          <cell r="C2592" t="str">
            <v>Early Retiree Reinsurance Pgm</v>
          </cell>
        </row>
        <row r="2593">
          <cell r="B2593" t="str">
            <v>06998</v>
          </cell>
          <cell r="C2593" t="str">
            <v>Internl Serv - Budgetary Only</v>
          </cell>
        </row>
        <row r="2594">
          <cell r="B2594" t="str">
            <v>06998</v>
          </cell>
          <cell r="C2594" t="str">
            <v>Internl Serv - Budgetary Only</v>
          </cell>
        </row>
        <row r="2595">
          <cell r="B2595" t="str">
            <v>07002</v>
          </cell>
          <cell r="C2595" t="str">
            <v>Trust And Agency-DOE/DAPE</v>
          </cell>
        </row>
        <row r="2596">
          <cell r="B2596" t="str">
            <v>07002</v>
          </cell>
          <cell r="C2596" t="str">
            <v>Trust And Agency-DOE/DAPE</v>
          </cell>
        </row>
        <row r="2597">
          <cell r="B2597" t="str">
            <v>07002</v>
          </cell>
          <cell r="C2597" t="str">
            <v>Trust And Agency-DOE/DAPE</v>
          </cell>
        </row>
        <row r="2598">
          <cell r="B2598" t="str">
            <v>07002</v>
          </cell>
          <cell r="C2598" t="str">
            <v>Trust And Agency-DOE/DAPE</v>
          </cell>
        </row>
        <row r="2599">
          <cell r="B2599" t="str">
            <v>07002</v>
          </cell>
          <cell r="C2599" t="str">
            <v>Trust And Agency-DOE/DAPE</v>
          </cell>
        </row>
        <row r="2600">
          <cell r="B2600" t="str">
            <v>07003</v>
          </cell>
          <cell r="C2600" t="str">
            <v>Trust And Agency-DOE/COO</v>
          </cell>
        </row>
        <row r="2601">
          <cell r="B2601" t="str">
            <v>07003</v>
          </cell>
          <cell r="C2601" t="str">
            <v>Trust And Agency-DOE/COO</v>
          </cell>
        </row>
        <row r="2602">
          <cell r="B2602" t="str">
            <v>07003</v>
          </cell>
          <cell r="C2602" t="str">
            <v>Trust And Agency-DOE/COO</v>
          </cell>
        </row>
        <row r="2603">
          <cell r="B2603" t="str">
            <v>07003</v>
          </cell>
          <cell r="C2603" t="str">
            <v>Trust And Agency-DOE/COO</v>
          </cell>
        </row>
        <row r="2604">
          <cell r="B2604" t="str">
            <v>07003</v>
          </cell>
          <cell r="C2604" t="str">
            <v>Trust And Agency-DOE/COO</v>
          </cell>
        </row>
        <row r="2605">
          <cell r="B2605" t="str">
            <v>07004</v>
          </cell>
          <cell r="C2605" t="str">
            <v>Trust And Agency-DGS</v>
          </cell>
        </row>
        <row r="2606">
          <cell r="B2606" t="str">
            <v>07004</v>
          </cell>
          <cell r="C2606" t="str">
            <v>Trust And Agency-DGS</v>
          </cell>
        </row>
        <row r="2607">
          <cell r="B2607" t="str">
            <v>07004</v>
          </cell>
          <cell r="C2607" t="str">
            <v>Trust And Agency-DGS</v>
          </cell>
        </row>
        <row r="2608">
          <cell r="B2608" t="str">
            <v>07004</v>
          </cell>
          <cell r="C2608" t="str">
            <v>Trust And Agency-DGS</v>
          </cell>
        </row>
        <row r="2609">
          <cell r="B2609" t="str">
            <v>07004</v>
          </cell>
          <cell r="C2609" t="str">
            <v>Trust And Agency-DGS</v>
          </cell>
        </row>
        <row r="2610">
          <cell r="B2610" t="str">
            <v>07005</v>
          </cell>
          <cell r="C2610" t="str">
            <v>Trust And Agency-VCCS</v>
          </cell>
        </row>
        <row r="2611">
          <cell r="B2611" t="str">
            <v>07005</v>
          </cell>
          <cell r="C2611" t="str">
            <v>Trust And Agency-VCCS</v>
          </cell>
        </row>
        <row r="2612">
          <cell r="B2612" t="str">
            <v>07005</v>
          </cell>
          <cell r="C2612" t="str">
            <v>Trust And Agency-VCCS</v>
          </cell>
        </row>
        <row r="2613">
          <cell r="B2613" t="str">
            <v>07005</v>
          </cell>
          <cell r="C2613" t="str">
            <v>Trust And Agency-VCCS</v>
          </cell>
        </row>
        <row r="2614">
          <cell r="B2614" t="str">
            <v>07005</v>
          </cell>
          <cell r="C2614" t="str">
            <v>Trust And Agency-VCCS</v>
          </cell>
        </row>
        <row r="2615">
          <cell r="B2615" t="str">
            <v>07006</v>
          </cell>
          <cell r="C2615" t="str">
            <v>FedPndmcUnemployComp–COVID-19</v>
          </cell>
        </row>
        <row r="2616">
          <cell r="B2616" t="str">
            <v>07006</v>
          </cell>
          <cell r="C2616" t="str">
            <v>FedPndmcUnemployComp–COVID-19</v>
          </cell>
        </row>
        <row r="2617">
          <cell r="B2617" t="str">
            <v>07006</v>
          </cell>
          <cell r="C2617" t="str">
            <v>FedPndmcUnemployComp–COVID-19</v>
          </cell>
        </row>
        <row r="2618">
          <cell r="B2618" t="str">
            <v>07006</v>
          </cell>
          <cell r="C2618" t="str">
            <v>FedPndmcUnemployComp–COVID-19</v>
          </cell>
        </row>
        <row r="2619">
          <cell r="B2619" t="str">
            <v>07006</v>
          </cell>
          <cell r="C2619" t="str">
            <v>FedPndmcUnemployComp–COVID-19</v>
          </cell>
        </row>
        <row r="2620">
          <cell r="B2620" t="str">
            <v>07006</v>
          </cell>
          <cell r="C2620" t="str">
            <v>FedPndmcUnemployComp–COVID-19</v>
          </cell>
        </row>
        <row r="2621">
          <cell r="B2621" t="str">
            <v>07007</v>
          </cell>
          <cell r="C2621" t="str">
            <v>PndmcEmrgUnemployComp-COVID-19</v>
          </cell>
        </row>
        <row r="2622">
          <cell r="B2622" t="str">
            <v>07007</v>
          </cell>
          <cell r="C2622" t="str">
            <v>PndmcEmrgUnemployComp-COVID-19</v>
          </cell>
        </row>
        <row r="2623">
          <cell r="B2623" t="str">
            <v>07007</v>
          </cell>
          <cell r="C2623" t="str">
            <v>PndmcEmrgUnemployComp-COVID-19</v>
          </cell>
        </row>
        <row r="2624">
          <cell r="B2624" t="str">
            <v>07007</v>
          </cell>
          <cell r="C2624" t="str">
            <v>PndmcEmrgUnemployComp-COVID-19</v>
          </cell>
        </row>
        <row r="2625">
          <cell r="B2625" t="str">
            <v>07007</v>
          </cell>
          <cell r="C2625" t="str">
            <v>PndmcEmrgUnemployComp-COVID-19</v>
          </cell>
        </row>
        <row r="2626">
          <cell r="B2626" t="str">
            <v>07007</v>
          </cell>
          <cell r="C2626" t="str">
            <v>PndmcEmrgUnemployComp-COVID-19</v>
          </cell>
        </row>
        <row r="2627">
          <cell r="B2627" t="str">
            <v>07008</v>
          </cell>
          <cell r="C2627" t="str">
            <v>PandemicUnemployAsst-COVID-19</v>
          </cell>
        </row>
        <row r="2628">
          <cell r="B2628" t="str">
            <v>07008</v>
          </cell>
          <cell r="C2628" t="str">
            <v>PandemicUnemployAsst-COVID-19</v>
          </cell>
        </row>
        <row r="2629">
          <cell r="B2629" t="str">
            <v>07008</v>
          </cell>
          <cell r="C2629" t="str">
            <v>PandemicUnemployAsst-COVID-19</v>
          </cell>
        </row>
        <row r="2630">
          <cell r="B2630" t="str">
            <v>07008</v>
          </cell>
          <cell r="C2630" t="str">
            <v>PandemicUnemployAsst-COVID-19</v>
          </cell>
        </row>
        <row r="2631">
          <cell r="B2631" t="str">
            <v>07008</v>
          </cell>
          <cell r="C2631" t="str">
            <v>PandemicUnemployAsst-COVID-19</v>
          </cell>
        </row>
        <row r="2632">
          <cell r="B2632" t="str">
            <v>07008</v>
          </cell>
          <cell r="C2632" t="str">
            <v>PandemicUnemployAsst-COVID-19</v>
          </cell>
        </row>
        <row r="2633">
          <cell r="B2633" t="str">
            <v>07009</v>
          </cell>
          <cell r="C2633" t="str">
            <v>Fed Fund-1st week - COVID-19</v>
          </cell>
        </row>
        <row r="2634">
          <cell r="B2634" t="str">
            <v>07009</v>
          </cell>
          <cell r="C2634" t="str">
            <v>Fed Fund-1st week - COVID-19</v>
          </cell>
        </row>
        <row r="2635">
          <cell r="B2635" t="str">
            <v>07009</v>
          </cell>
          <cell r="C2635" t="str">
            <v>Fed Fund-1st week - COVID-19</v>
          </cell>
        </row>
        <row r="2636">
          <cell r="B2636" t="str">
            <v>07009</v>
          </cell>
          <cell r="C2636" t="str">
            <v>Fed Fund-1st week - COVID-19</v>
          </cell>
        </row>
        <row r="2637">
          <cell r="B2637" t="str">
            <v>07009</v>
          </cell>
          <cell r="C2637" t="str">
            <v>Fed Fund-1st week - COVID-19</v>
          </cell>
        </row>
        <row r="2638">
          <cell r="B2638" t="str">
            <v>07009</v>
          </cell>
          <cell r="C2638" t="str">
            <v>Fed Fund-1st week - COVID-19</v>
          </cell>
        </row>
        <row r="2639">
          <cell r="B2639" t="str">
            <v>07010</v>
          </cell>
          <cell r="C2639" t="str">
            <v>VEC Federal Fund</v>
          </cell>
        </row>
        <row r="2640">
          <cell r="B2640" t="str">
            <v>07010</v>
          </cell>
          <cell r="C2640" t="str">
            <v>VEC Federal Fund</v>
          </cell>
        </row>
        <row r="2641">
          <cell r="B2641" t="str">
            <v>07010</v>
          </cell>
          <cell r="C2641" t="str">
            <v>VEC Federal Fund</v>
          </cell>
        </row>
        <row r="2642">
          <cell r="B2642" t="str">
            <v>07010</v>
          </cell>
          <cell r="C2642" t="str">
            <v>VEC Federal Fund</v>
          </cell>
        </row>
        <row r="2643">
          <cell r="B2643" t="str">
            <v>07010</v>
          </cell>
          <cell r="C2643" t="str">
            <v>VEC Federal Fund</v>
          </cell>
        </row>
        <row r="2644">
          <cell r="B2644" t="str">
            <v>07011</v>
          </cell>
          <cell r="C2644" t="str">
            <v>State Election Fund - Federal</v>
          </cell>
        </row>
        <row r="2645">
          <cell r="B2645" t="str">
            <v>07011</v>
          </cell>
          <cell r="C2645" t="str">
            <v>State Election Fund - Federal</v>
          </cell>
        </row>
        <row r="2646">
          <cell r="B2646" t="str">
            <v>07011</v>
          </cell>
          <cell r="C2646" t="str">
            <v>State Election Fund - Federal</v>
          </cell>
        </row>
        <row r="2647">
          <cell r="B2647" t="str">
            <v>07011</v>
          </cell>
          <cell r="C2647" t="str">
            <v>State Election Fund - Federal</v>
          </cell>
        </row>
        <row r="2648">
          <cell r="B2648" t="str">
            <v>07011</v>
          </cell>
          <cell r="C2648" t="str">
            <v>State Election Fund - Federal</v>
          </cell>
        </row>
        <row r="2649">
          <cell r="B2649" t="str">
            <v>07011</v>
          </cell>
          <cell r="C2649" t="str">
            <v>State Election Fund - Federal</v>
          </cell>
        </row>
        <row r="2650">
          <cell r="B2650" t="str">
            <v>07012</v>
          </cell>
          <cell r="C2650" t="str">
            <v>JAIBG Trust Fund - Federal</v>
          </cell>
        </row>
        <row r="2651">
          <cell r="B2651" t="str">
            <v>07012</v>
          </cell>
          <cell r="C2651" t="str">
            <v>JAIBG Trust Fund - Federal</v>
          </cell>
        </row>
        <row r="2652">
          <cell r="B2652" t="str">
            <v>07012</v>
          </cell>
          <cell r="C2652" t="str">
            <v>JAIBG Trust Fund - Federal</v>
          </cell>
        </row>
        <row r="2653">
          <cell r="B2653" t="str">
            <v>07012</v>
          </cell>
          <cell r="C2653" t="str">
            <v>JAIBG Trust Fund - Federal</v>
          </cell>
        </row>
        <row r="2654">
          <cell r="B2654" t="str">
            <v>07012</v>
          </cell>
          <cell r="C2654" t="str">
            <v>JAIBG Trust Fund - Federal</v>
          </cell>
        </row>
        <row r="2655">
          <cell r="B2655" t="str">
            <v>07012</v>
          </cell>
          <cell r="C2655" t="str">
            <v>JAIBG Trust Fund - Federal</v>
          </cell>
        </row>
        <row r="2656">
          <cell r="B2656" t="str">
            <v>07013</v>
          </cell>
          <cell r="C2656" t="str">
            <v>WIA Federal Fund</v>
          </cell>
        </row>
        <row r="2657">
          <cell r="B2657" t="str">
            <v>07013</v>
          </cell>
          <cell r="C2657" t="str">
            <v>WIA Federal Fund</v>
          </cell>
        </row>
        <row r="2658">
          <cell r="B2658" t="str">
            <v>07013</v>
          </cell>
          <cell r="C2658" t="str">
            <v>WIA Federal Fund</v>
          </cell>
        </row>
        <row r="2659">
          <cell r="B2659" t="str">
            <v>07013</v>
          </cell>
          <cell r="C2659" t="str">
            <v>WIA Federal Fund</v>
          </cell>
        </row>
        <row r="2660">
          <cell r="B2660" t="str">
            <v>07013</v>
          </cell>
          <cell r="C2660" t="str">
            <v>WIA Federal Fund</v>
          </cell>
        </row>
        <row r="2661">
          <cell r="B2661" t="str">
            <v>07014</v>
          </cell>
          <cell r="C2661" t="str">
            <v>CARESActEmployerReimb-COVID-19</v>
          </cell>
        </row>
        <row r="2662">
          <cell r="B2662" t="str">
            <v>07014</v>
          </cell>
          <cell r="C2662" t="str">
            <v>CARESActEmployerReimb-COVID-19</v>
          </cell>
        </row>
        <row r="2663">
          <cell r="B2663" t="str">
            <v>07014</v>
          </cell>
          <cell r="C2663" t="str">
            <v>CARESActEmployerReimb-COVID-19</v>
          </cell>
        </row>
        <row r="2664">
          <cell r="B2664" t="str">
            <v>07014</v>
          </cell>
          <cell r="C2664" t="str">
            <v>CARESActEmployerReimb-COVID-19</v>
          </cell>
        </row>
        <row r="2665">
          <cell r="B2665" t="str">
            <v>07014</v>
          </cell>
          <cell r="C2665" t="str">
            <v>CARESActEmployerReimb-COVID-19</v>
          </cell>
        </row>
        <row r="2666">
          <cell r="B2666" t="str">
            <v>07014</v>
          </cell>
          <cell r="C2666" t="str">
            <v>CARESActEmployerReimb-COVID-19</v>
          </cell>
        </row>
        <row r="2667">
          <cell r="B2667" t="str">
            <v>07016</v>
          </cell>
          <cell r="C2667" t="str">
            <v>Live Nation Settlement</v>
          </cell>
        </row>
        <row r="2668">
          <cell r="B2668" t="str">
            <v>07016</v>
          </cell>
          <cell r="C2668" t="str">
            <v>Live Nation Settlement</v>
          </cell>
        </row>
        <row r="2669">
          <cell r="B2669" t="str">
            <v>07016</v>
          </cell>
          <cell r="C2669" t="str">
            <v>Live Nation Settlement</v>
          </cell>
        </row>
        <row r="2670">
          <cell r="B2670" t="str">
            <v>07016</v>
          </cell>
          <cell r="C2670" t="str">
            <v>Live Nation Settlement</v>
          </cell>
        </row>
        <row r="2671">
          <cell r="B2671" t="str">
            <v>07016</v>
          </cell>
          <cell r="C2671" t="str">
            <v>Live Nation Settlement</v>
          </cell>
        </row>
        <row r="2672">
          <cell r="B2672" t="str">
            <v>07017</v>
          </cell>
          <cell r="C2672" t="str">
            <v>AsstIndHsehlds-OthrNd-COVID-19</v>
          </cell>
        </row>
        <row r="2673">
          <cell r="B2673" t="str">
            <v>07017</v>
          </cell>
          <cell r="C2673" t="str">
            <v>AsstIndHsehlds-OthrNd-COVID-19</v>
          </cell>
        </row>
        <row r="2674">
          <cell r="B2674" t="str">
            <v>07017</v>
          </cell>
          <cell r="C2674" t="str">
            <v>AsstIndHsehlds-OthrNd-COVID-19</v>
          </cell>
        </row>
        <row r="2675">
          <cell r="B2675" t="str">
            <v>07017</v>
          </cell>
          <cell r="C2675" t="str">
            <v>AsstIndHsehlds-OthrNd-COVID-19</v>
          </cell>
        </row>
        <row r="2676">
          <cell r="B2676" t="str">
            <v>07017</v>
          </cell>
          <cell r="C2676" t="str">
            <v>AsstIndHsehlds-OthrNd-COVID-19</v>
          </cell>
        </row>
        <row r="2677">
          <cell r="B2677" t="str">
            <v>07017</v>
          </cell>
          <cell r="C2677" t="str">
            <v>AsstIndHsehlds-OthrNd-COVID-19</v>
          </cell>
        </row>
        <row r="2678">
          <cell r="B2678" t="str">
            <v>07018</v>
          </cell>
          <cell r="C2678" t="str">
            <v>MixedErnrsUnemplyComp-COVID-19</v>
          </cell>
        </row>
        <row r="2679">
          <cell r="B2679" t="str">
            <v>07018</v>
          </cell>
          <cell r="C2679" t="str">
            <v>MixedErnrsUnemplyComp-COVID-19</v>
          </cell>
        </row>
        <row r="2680">
          <cell r="B2680" t="str">
            <v>07018</v>
          </cell>
          <cell r="C2680" t="str">
            <v>MixedErnrsUnemplyComp-COVID-19</v>
          </cell>
        </row>
        <row r="2681">
          <cell r="B2681" t="str">
            <v>07018</v>
          </cell>
          <cell r="C2681" t="str">
            <v>MixedErnrsUnemplyComp-COVID-19</v>
          </cell>
        </row>
        <row r="2682">
          <cell r="B2682" t="str">
            <v>07018</v>
          </cell>
          <cell r="C2682" t="str">
            <v>MixedErnrsUnemplyComp-COVID-19</v>
          </cell>
        </row>
        <row r="2683">
          <cell r="B2683" t="str">
            <v>07018</v>
          </cell>
          <cell r="C2683" t="str">
            <v>MixedErnrsUnemplyComp-COVID-19</v>
          </cell>
        </row>
        <row r="2684">
          <cell r="B2684" t="str">
            <v>07020</v>
          </cell>
          <cell r="C2684" t="str">
            <v>Literary Fund</v>
          </cell>
        </row>
        <row r="2685">
          <cell r="B2685" t="str">
            <v>07020</v>
          </cell>
          <cell r="C2685" t="str">
            <v>Literary Fund</v>
          </cell>
        </row>
        <row r="2686">
          <cell r="B2686" t="str">
            <v>07020</v>
          </cell>
          <cell r="C2686" t="str">
            <v>Literary Fund</v>
          </cell>
        </row>
        <row r="2687">
          <cell r="B2687" t="str">
            <v>07020</v>
          </cell>
          <cell r="C2687" t="str">
            <v>Literary Fund</v>
          </cell>
        </row>
        <row r="2688">
          <cell r="B2688" t="str">
            <v>07020</v>
          </cell>
          <cell r="C2688" t="str">
            <v>Literary Fund</v>
          </cell>
        </row>
        <row r="2689">
          <cell r="B2689" t="str">
            <v>07020</v>
          </cell>
          <cell r="C2689" t="str">
            <v>Literary Fund</v>
          </cell>
        </row>
        <row r="2690">
          <cell r="B2690" t="str">
            <v>07030</v>
          </cell>
          <cell r="C2690" t="str">
            <v>Unclaimed Property</v>
          </cell>
        </row>
        <row r="2691">
          <cell r="B2691" t="str">
            <v>07030</v>
          </cell>
          <cell r="C2691" t="str">
            <v>Unclaimed Property</v>
          </cell>
        </row>
        <row r="2692">
          <cell r="B2692" t="str">
            <v>07030</v>
          </cell>
          <cell r="C2692" t="str">
            <v>Unclaimed Property</v>
          </cell>
        </row>
        <row r="2693">
          <cell r="B2693" t="str">
            <v>07030</v>
          </cell>
          <cell r="C2693" t="str">
            <v>Unclaimed Property</v>
          </cell>
        </row>
        <row r="2694">
          <cell r="B2694" t="str">
            <v>07030</v>
          </cell>
          <cell r="C2694" t="str">
            <v>Unclaimed Property</v>
          </cell>
        </row>
        <row r="2695">
          <cell r="B2695" t="str">
            <v>07030</v>
          </cell>
          <cell r="C2695" t="str">
            <v>Unclaimed Property</v>
          </cell>
        </row>
        <row r="2696">
          <cell r="B2696" t="str">
            <v>07033</v>
          </cell>
          <cell r="C2696" t="str">
            <v>Misc VDOT Trust Fund</v>
          </cell>
        </row>
        <row r="2697">
          <cell r="B2697" t="str">
            <v>07033</v>
          </cell>
          <cell r="C2697" t="str">
            <v>Misc VDOT Trust Fund</v>
          </cell>
        </row>
        <row r="2698">
          <cell r="B2698" t="str">
            <v>07033</v>
          </cell>
          <cell r="C2698" t="str">
            <v>Misc VDOT Trust Fund</v>
          </cell>
        </row>
        <row r="2699">
          <cell r="B2699" t="str">
            <v>07033</v>
          </cell>
          <cell r="C2699" t="str">
            <v>Misc VDOT Trust Fund</v>
          </cell>
        </row>
        <row r="2700">
          <cell r="B2700" t="str">
            <v>07033</v>
          </cell>
          <cell r="C2700" t="str">
            <v>Misc VDOT Trust Fund</v>
          </cell>
        </row>
        <row r="2701">
          <cell r="B2701" t="str">
            <v>07035</v>
          </cell>
          <cell r="C2701" t="str">
            <v>Court Ordered Restitutn Pymnts</v>
          </cell>
        </row>
        <row r="2702">
          <cell r="B2702" t="str">
            <v>07035</v>
          </cell>
          <cell r="C2702" t="str">
            <v>Court Ordered Restitutn Pymnts</v>
          </cell>
        </row>
        <row r="2703">
          <cell r="B2703" t="str">
            <v>07035</v>
          </cell>
          <cell r="C2703" t="str">
            <v>Court Ordered Restitutn Pymnts</v>
          </cell>
        </row>
        <row r="2704">
          <cell r="B2704" t="str">
            <v>07035</v>
          </cell>
          <cell r="C2704" t="str">
            <v>Court Ordered Restitutn Pymnts</v>
          </cell>
        </row>
        <row r="2705">
          <cell r="B2705" t="str">
            <v>07035</v>
          </cell>
          <cell r="C2705" t="str">
            <v>Court Ordered Restitutn Pymnts</v>
          </cell>
        </row>
        <row r="2706">
          <cell r="B2706" t="str">
            <v>07040</v>
          </cell>
          <cell r="C2706" t="str">
            <v>Edward Byrne Memrl Jag Pgm-Fed</v>
          </cell>
        </row>
        <row r="2707">
          <cell r="B2707" t="str">
            <v>07040</v>
          </cell>
          <cell r="C2707" t="str">
            <v>Edward Byrne Memrl Jag Pgm-Fed</v>
          </cell>
        </row>
        <row r="2708">
          <cell r="B2708" t="str">
            <v>07040</v>
          </cell>
          <cell r="C2708" t="str">
            <v>Edward Byrne Memrl Jag Pgm-Fed</v>
          </cell>
        </row>
        <row r="2709">
          <cell r="B2709" t="str">
            <v>07040</v>
          </cell>
          <cell r="C2709" t="str">
            <v>Edward Byrne Memrl Jag Pgm-Fed</v>
          </cell>
        </row>
        <row r="2710">
          <cell r="B2710" t="str">
            <v>07040</v>
          </cell>
          <cell r="C2710" t="str">
            <v>Edward Byrne Memrl Jag Pgm-Fed</v>
          </cell>
        </row>
        <row r="2711">
          <cell r="B2711" t="str">
            <v>07040</v>
          </cell>
          <cell r="C2711" t="str">
            <v>Edward Byrne Memrl Jag Pgm-Fed</v>
          </cell>
        </row>
        <row r="2712">
          <cell r="B2712" t="str">
            <v>07041</v>
          </cell>
          <cell r="C2712" t="str">
            <v>SMR-Camp Pendleton Lease</v>
          </cell>
        </row>
        <row r="2713">
          <cell r="B2713" t="str">
            <v>07041</v>
          </cell>
          <cell r="C2713" t="str">
            <v>SMR-Camp Pendleton Lease</v>
          </cell>
        </row>
        <row r="2714">
          <cell r="B2714" t="str">
            <v>07041</v>
          </cell>
          <cell r="C2714" t="str">
            <v>SMR-Camp Pendleton Lease</v>
          </cell>
        </row>
        <row r="2715">
          <cell r="B2715" t="str">
            <v>07041</v>
          </cell>
          <cell r="C2715" t="str">
            <v>SMR-Camp Pendleton Lease</v>
          </cell>
        </row>
        <row r="2716">
          <cell r="B2716" t="str">
            <v>07041</v>
          </cell>
          <cell r="C2716" t="str">
            <v>SMR-Camp Pendleton Lease</v>
          </cell>
        </row>
        <row r="2717">
          <cell r="B2717" t="str">
            <v>07050</v>
          </cell>
          <cell r="C2717" t="str">
            <v>Revenue Stabilization Fund</v>
          </cell>
        </row>
        <row r="2718">
          <cell r="B2718" t="str">
            <v>07050</v>
          </cell>
          <cell r="C2718" t="str">
            <v>Revenue Stabilization Fund</v>
          </cell>
        </row>
        <row r="2719">
          <cell r="B2719" t="str">
            <v>07050</v>
          </cell>
          <cell r="C2719" t="str">
            <v>Revenue Stabilization Fund</v>
          </cell>
        </row>
        <row r="2720">
          <cell r="B2720" t="str">
            <v>07050</v>
          </cell>
          <cell r="C2720" t="str">
            <v>Revenue Stabilization Fund</v>
          </cell>
        </row>
        <row r="2721">
          <cell r="B2721" t="str">
            <v>07050</v>
          </cell>
          <cell r="C2721" t="str">
            <v>Revenue Stabilization Fund</v>
          </cell>
        </row>
        <row r="2722">
          <cell r="B2722" t="str">
            <v>07050</v>
          </cell>
          <cell r="C2722" t="str">
            <v>Revenue Stabilization Fund</v>
          </cell>
        </row>
        <row r="2723">
          <cell r="B2723" t="str">
            <v>07060</v>
          </cell>
          <cell r="C2723" t="str">
            <v>Group Life Insurance</v>
          </cell>
        </row>
        <row r="2724">
          <cell r="B2724" t="str">
            <v>07060</v>
          </cell>
          <cell r="C2724" t="str">
            <v>Group Life Insurance</v>
          </cell>
        </row>
        <row r="2725">
          <cell r="B2725" t="str">
            <v>07060</v>
          </cell>
          <cell r="C2725" t="str">
            <v>Group Life Insurance</v>
          </cell>
        </row>
        <row r="2726">
          <cell r="B2726" t="str">
            <v>07060</v>
          </cell>
          <cell r="C2726" t="str">
            <v>Group Life Insurance</v>
          </cell>
        </row>
        <row r="2727">
          <cell r="B2727" t="str">
            <v>07060</v>
          </cell>
          <cell r="C2727" t="str">
            <v>Group Life Insurance</v>
          </cell>
        </row>
        <row r="2728">
          <cell r="B2728" t="str">
            <v>07070</v>
          </cell>
          <cell r="C2728" t="str">
            <v>Motor Vehicle Trnsactn Rcovery</v>
          </cell>
        </row>
        <row r="2729">
          <cell r="B2729" t="str">
            <v>07070</v>
          </cell>
          <cell r="C2729" t="str">
            <v>Motor Vehicle Trnsactn Rcovery</v>
          </cell>
        </row>
        <row r="2730">
          <cell r="B2730" t="str">
            <v>07070</v>
          </cell>
          <cell r="C2730" t="str">
            <v>Motor Vehicle Trnsactn Rcovery</v>
          </cell>
        </row>
        <row r="2731">
          <cell r="B2731" t="str">
            <v>07070</v>
          </cell>
          <cell r="C2731" t="str">
            <v>Motor Vehicle Trnsactn Rcovery</v>
          </cell>
        </row>
        <row r="2732">
          <cell r="B2732" t="str">
            <v>07070</v>
          </cell>
          <cell r="C2732" t="str">
            <v>Motor Vehicle Trnsactn Rcovery</v>
          </cell>
        </row>
        <row r="2733">
          <cell r="B2733" t="str">
            <v>07070</v>
          </cell>
          <cell r="C2733" t="str">
            <v>Motor Vehicle Trnsactn Rcovery</v>
          </cell>
        </row>
        <row r="2734">
          <cell r="B2734" t="str">
            <v>07080</v>
          </cell>
          <cell r="C2734" t="str">
            <v>Technology Trust Fund</v>
          </cell>
        </row>
        <row r="2735">
          <cell r="B2735" t="str">
            <v>07080</v>
          </cell>
          <cell r="C2735" t="str">
            <v>Technology Trust Fund</v>
          </cell>
        </row>
        <row r="2736">
          <cell r="B2736" t="str">
            <v>07080</v>
          </cell>
          <cell r="C2736" t="str">
            <v>Technology Trust Fund</v>
          </cell>
        </row>
        <row r="2737">
          <cell r="B2737" t="str">
            <v>07080</v>
          </cell>
          <cell r="C2737" t="str">
            <v>Technology Trust Fund</v>
          </cell>
        </row>
        <row r="2738">
          <cell r="B2738" t="str">
            <v>07080</v>
          </cell>
          <cell r="C2738" t="str">
            <v>Technology Trust Fund</v>
          </cell>
        </row>
        <row r="2739">
          <cell r="B2739" t="str">
            <v>07081</v>
          </cell>
          <cell r="C2739" t="str">
            <v>Contested Pesticide Penalties</v>
          </cell>
        </row>
        <row r="2740">
          <cell r="B2740" t="str">
            <v>07081</v>
          </cell>
          <cell r="C2740" t="str">
            <v>Contested Pesticide Penalties</v>
          </cell>
        </row>
        <row r="2741">
          <cell r="B2741" t="str">
            <v>07081</v>
          </cell>
          <cell r="C2741" t="str">
            <v>Contested Pesticide Penalties</v>
          </cell>
        </row>
        <row r="2742">
          <cell r="B2742" t="str">
            <v>07081</v>
          </cell>
          <cell r="C2742" t="str">
            <v>Contested Pesticide Penalties</v>
          </cell>
        </row>
        <row r="2743">
          <cell r="B2743" t="str">
            <v>07081</v>
          </cell>
          <cell r="C2743" t="str">
            <v>Contested Pesticide Penalties</v>
          </cell>
        </row>
        <row r="2744">
          <cell r="B2744" t="str">
            <v>07081</v>
          </cell>
          <cell r="C2744" t="str">
            <v>Contested Pesticide Penalties</v>
          </cell>
        </row>
        <row r="2745">
          <cell r="B2745" t="str">
            <v>07082</v>
          </cell>
          <cell r="C2745" t="str">
            <v>Edvantage Reserve Fund</v>
          </cell>
        </row>
        <row r="2746">
          <cell r="B2746" t="str">
            <v>07082</v>
          </cell>
          <cell r="C2746" t="str">
            <v>Edvantage Reserve Fund</v>
          </cell>
        </row>
        <row r="2747">
          <cell r="B2747" t="str">
            <v>07082</v>
          </cell>
          <cell r="C2747" t="str">
            <v>Edvantage Reserve Fund</v>
          </cell>
        </row>
        <row r="2748">
          <cell r="B2748" t="str">
            <v>07082</v>
          </cell>
          <cell r="C2748" t="str">
            <v>Edvantage Reserve Fund</v>
          </cell>
        </row>
        <row r="2749">
          <cell r="B2749" t="str">
            <v>07082</v>
          </cell>
          <cell r="C2749" t="str">
            <v>Edvantage Reserve Fund</v>
          </cell>
        </row>
        <row r="2750">
          <cell r="B2750" t="str">
            <v>07082</v>
          </cell>
          <cell r="C2750" t="str">
            <v>Edvantage Reserve Fund</v>
          </cell>
        </row>
        <row r="2751">
          <cell r="B2751" t="str">
            <v>07083</v>
          </cell>
          <cell r="C2751" t="str">
            <v>Dominion Power Settlement Fund</v>
          </cell>
        </row>
        <row r="2752">
          <cell r="B2752" t="str">
            <v>07083</v>
          </cell>
          <cell r="C2752" t="str">
            <v>Dominion Power Settlement Fund</v>
          </cell>
        </row>
        <row r="2753">
          <cell r="B2753" t="str">
            <v>07083</v>
          </cell>
          <cell r="C2753" t="str">
            <v>Dominion Power Settlement Fund</v>
          </cell>
        </row>
        <row r="2754">
          <cell r="B2754" t="str">
            <v>07083</v>
          </cell>
          <cell r="C2754" t="str">
            <v>Dominion Power Settlement Fund</v>
          </cell>
        </row>
        <row r="2755">
          <cell r="B2755" t="str">
            <v>07083</v>
          </cell>
          <cell r="C2755" t="str">
            <v>Dominion Power Settlement Fund</v>
          </cell>
        </row>
        <row r="2756">
          <cell r="B2756" t="str">
            <v>07084</v>
          </cell>
          <cell r="C2756" t="str">
            <v>Monsanto Settlement</v>
          </cell>
        </row>
        <row r="2757">
          <cell r="B2757" t="str">
            <v>07084</v>
          </cell>
          <cell r="C2757" t="str">
            <v>Monsanto Settlement</v>
          </cell>
        </row>
        <row r="2758">
          <cell r="B2758" t="str">
            <v>07084</v>
          </cell>
          <cell r="C2758" t="str">
            <v>Monsanto Settlement</v>
          </cell>
        </row>
        <row r="2759">
          <cell r="B2759" t="str">
            <v>07084</v>
          </cell>
          <cell r="C2759" t="str">
            <v>Monsanto Settlement</v>
          </cell>
        </row>
        <row r="2760">
          <cell r="B2760" t="str">
            <v>07084</v>
          </cell>
          <cell r="C2760" t="str">
            <v>Monsanto Settlement</v>
          </cell>
        </row>
        <row r="2761">
          <cell r="B2761" t="str">
            <v>07090</v>
          </cell>
          <cell r="C2761" t="str">
            <v>VRS Members Contribution Acct</v>
          </cell>
        </row>
        <row r="2762">
          <cell r="B2762" t="str">
            <v>07090</v>
          </cell>
          <cell r="C2762" t="str">
            <v>VRS Members Contribution Acct</v>
          </cell>
        </row>
        <row r="2763">
          <cell r="B2763" t="str">
            <v>07090</v>
          </cell>
          <cell r="C2763" t="str">
            <v>VRS Members Contribution Acct</v>
          </cell>
        </row>
        <row r="2764">
          <cell r="B2764" t="str">
            <v>07090</v>
          </cell>
          <cell r="C2764" t="str">
            <v>VRS Members Contribution Acct</v>
          </cell>
        </row>
        <row r="2765">
          <cell r="B2765" t="str">
            <v>07090</v>
          </cell>
          <cell r="C2765" t="str">
            <v>VRS Members Contribution Acct</v>
          </cell>
        </row>
        <row r="2766">
          <cell r="B2766" t="str">
            <v>07100</v>
          </cell>
          <cell r="C2766" t="str">
            <v>VRS Retirement Allowance Acct</v>
          </cell>
        </row>
        <row r="2767">
          <cell r="B2767" t="str">
            <v>07100</v>
          </cell>
          <cell r="C2767" t="str">
            <v>VRS Retirement Allowance Acct</v>
          </cell>
        </row>
        <row r="2768">
          <cell r="B2768" t="str">
            <v>07100</v>
          </cell>
          <cell r="C2768" t="str">
            <v>VRS Retirement Allowance Acct</v>
          </cell>
        </row>
        <row r="2769">
          <cell r="B2769" t="str">
            <v>07100</v>
          </cell>
          <cell r="C2769" t="str">
            <v>VRS Retirement Allowance Acct</v>
          </cell>
        </row>
        <row r="2770">
          <cell r="B2770" t="str">
            <v>07100</v>
          </cell>
          <cell r="C2770" t="str">
            <v>VRS Retirement Allowance Acct</v>
          </cell>
        </row>
        <row r="2771">
          <cell r="B2771" t="str">
            <v>07101</v>
          </cell>
          <cell r="C2771" t="str">
            <v>Local Suspense Accel Sales Tax</v>
          </cell>
        </row>
        <row r="2772">
          <cell r="B2772" t="str">
            <v>07101</v>
          </cell>
          <cell r="C2772" t="str">
            <v>Local Suspense Accel Sales Tax</v>
          </cell>
        </row>
        <row r="2773">
          <cell r="B2773" t="str">
            <v>07101</v>
          </cell>
          <cell r="C2773" t="str">
            <v>Local Suspense Accel Sales Tax</v>
          </cell>
        </row>
        <row r="2774">
          <cell r="B2774" t="str">
            <v>07101</v>
          </cell>
          <cell r="C2774" t="str">
            <v>Local Suspense Accel Sales Tax</v>
          </cell>
        </row>
        <row r="2775">
          <cell r="B2775" t="str">
            <v>07101</v>
          </cell>
          <cell r="C2775" t="str">
            <v>Local Suspense Accel Sales Tax</v>
          </cell>
        </row>
        <row r="2776">
          <cell r="B2776" t="str">
            <v>07102</v>
          </cell>
          <cell r="C2776" t="str">
            <v>Tobacco Loss Assistance Progrm</v>
          </cell>
        </row>
        <row r="2777">
          <cell r="B2777" t="str">
            <v>07102</v>
          </cell>
          <cell r="C2777" t="str">
            <v>Tobacco Loss Assistance Progrm</v>
          </cell>
        </row>
        <row r="2778">
          <cell r="B2778" t="str">
            <v>07102</v>
          </cell>
          <cell r="C2778" t="str">
            <v>Tobacco Loss Assistance Progrm</v>
          </cell>
        </row>
        <row r="2779">
          <cell r="B2779" t="str">
            <v>07102</v>
          </cell>
          <cell r="C2779" t="str">
            <v>Tobacco Loss Assistance Progrm</v>
          </cell>
        </row>
        <row r="2780">
          <cell r="B2780" t="str">
            <v>07102</v>
          </cell>
          <cell r="C2780" t="str">
            <v>Tobacco Loss Assistance Progrm</v>
          </cell>
        </row>
        <row r="2781">
          <cell r="B2781" t="str">
            <v>07102</v>
          </cell>
          <cell r="C2781" t="str">
            <v>Tobacco Loss Assistance Progrm</v>
          </cell>
        </row>
        <row r="2782">
          <cell r="B2782" t="str">
            <v>07103</v>
          </cell>
          <cell r="C2782" t="str">
            <v>VSU WTA Trust Fund</v>
          </cell>
        </row>
        <row r="2783">
          <cell r="B2783" t="str">
            <v>07103</v>
          </cell>
          <cell r="C2783" t="str">
            <v>VSU WTA Trust Fund</v>
          </cell>
        </row>
        <row r="2784">
          <cell r="B2784" t="str">
            <v>07103</v>
          </cell>
          <cell r="C2784" t="str">
            <v>VSU WTA Trust Fund</v>
          </cell>
        </row>
        <row r="2785">
          <cell r="B2785" t="str">
            <v>07103</v>
          </cell>
          <cell r="C2785" t="str">
            <v>VSU WTA Trust Fund</v>
          </cell>
        </row>
        <row r="2786">
          <cell r="B2786" t="str">
            <v>07103</v>
          </cell>
          <cell r="C2786" t="str">
            <v>VSU WTA Trust Fund</v>
          </cell>
        </row>
        <row r="2787">
          <cell r="B2787" t="str">
            <v>07104</v>
          </cell>
          <cell r="C2787" t="str">
            <v>VEC - Admin Grants - COVID-19</v>
          </cell>
        </row>
        <row r="2788">
          <cell r="B2788" t="str">
            <v>07104</v>
          </cell>
          <cell r="C2788" t="str">
            <v>VEC - Admin Grants - COVID-19</v>
          </cell>
        </row>
        <row r="2789">
          <cell r="B2789" t="str">
            <v>07104</v>
          </cell>
          <cell r="C2789" t="str">
            <v>VEC - Admin Grants - COVID-19</v>
          </cell>
        </row>
        <row r="2790">
          <cell r="B2790" t="str">
            <v>07104</v>
          </cell>
          <cell r="C2790" t="str">
            <v>VEC - Admin Grants - COVID-19</v>
          </cell>
        </row>
        <row r="2791">
          <cell r="B2791" t="str">
            <v>07104</v>
          </cell>
          <cell r="C2791" t="str">
            <v>VEC - Admin Grants - COVID-19</v>
          </cell>
        </row>
        <row r="2792">
          <cell r="B2792" t="str">
            <v>07104</v>
          </cell>
          <cell r="C2792" t="str">
            <v>VEC - Admin Grants - COVID-19</v>
          </cell>
        </row>
        <row r="2793">
          <cell r="B2793" t="str">
            <v>07110</v>
          </cell>
          <cell r="C2793" t="str">
            <v>JLARC Trust and Agency</v>
          </cell>
        </row>
        <row r="2794">
          <cell r="B2794" t="str">
            <v>07110</v>
          </cell>
          <cell r="C2794" t="str">
            <v>JLARC Trust and Agency</v>
          </cell>
        </row>
        <row r="2795">
          <cell r="B2795" t="str">
            <v>07110</v>
          </cell>
          <cell r="C2795" t="str">
            <v>JLARC Trust and Agency</v>
          </cell>
        </row>
        <row r="2796">
          <cell r="B2796" t="str">
            <v>07110</v>
          </cell>
          <cell r="C2796" t="str">
            <v>JLARC Trust and Agency</v>
          </cell>
        </row>
        <row r="2797">
          <cell r="B2797" t="str">
            <v>07110</v>
          </cell>
          <cell r="C2797" t="str">
            <v>JLARC Trust and Agency</v>
          </cell>
        </row>
        <row r="2798">
          <cell r="B2798" t="str">
            <v>07111</v>
          </cell>
          <cell r="C2798" t="str">
            <v>SPORS Members Cont Acct</v>
          </cell>
        </row>
        <row r="2799">
          <cell r="B2799" t="str">
            <v>07111</v>
          </cell>
          <cell r="C2799" t="str">
            <v>SPORS Members Cont Acct</v>
          </cell>
        </row>
        <row r="2800">
          <cell r="B2800" t="str">
            <v>07111</v>
          </cell>
          <cell r="C2800" t="str">
            <v>SPORS Members Cont Acct</v>
          </cell>
        </row>
        <row r="2801">
          <cell r="B2801" t="str">
            <v>07111</v>
          </cell>
          <cell r="C2801" t="str">
            <v>SPORS Members Cont Acct</v>
          </cell>
        </row>
        <row r="2802">
          <cell r="B2802" t="str">
            <v>07111</v>
          </cell>
          <cell r="C2802" t="str">
            <v>SPORS Members Cont Acct</v>
          </cell>
        </row>
        <row r="2803">
          <cell r="B2803" t="str">
            <v>07112</v>
          </cell>
          <cell r="C2803" t="str">
            <v>VSU ERIP Trust Fund</v>
          </cell>
        </row>
        <row r="2804">
          <cell r="B2804" t="str">
            <v>07112</v>
          </cell>
          <cell r="C2804" t="str">
            <v>VSU ERIP Trust Fund</v>
          </cell>
        </row>
        <row r="2805">
          <cell r="B2805" t="str">
            <v>07112</v>
          </cell>
          <cell r="C2805" t="str">
            <v>VSU ERIP Trust Fund</v>
          </cell>
        </row>
        <row r="2806">
          <cell r="B2806" t="str">
            <v>07112</v>
          </cell>
          <cell r="C2806" t="str">
            <v>VSU ERIP Trust Fund</v>
          </cell>
        </row>
        <row r="2807">
          <cell r="B2807" t="str">
            <v>07112</v>
          </cell>
          <cell r="C2807" t="str">
            <v>VSU ERIP Trust Fund</v>
          </cell>
        </row>
        <row r="2808">
          <cell r="B2808" t="str">
            <v>07113</v>
          </cell>
          <cell r="C2808" t="str">
            <v>CMSIP Concentration Account</v>
          </cell>
        </row>
        <row r="2809">
          <cell r="B2809" t="str">
            <v>07113</v>
          </cell>
          <cell r="C2809" t="str">
            <v>CMSIP Concentration Account</v>
          </cell>
        </row>
        <row r="2810">
          <cell r="B2810" t="str">
            <v>07113</v>
          </cell>
          <cell r="C2810" t="str">
            <v>CMSIP Concentration Account</v>
          </cell>
        </row>
        <row r="2811">
          <cell r="B2811" t="str">
            <v>07113</v>
          </cell>
          <cell r="C2811" t="str">
            <v>CMSIP Concentration Account</v>
          </cell>
        </row>
        <row r="2812">
          <cell r="B2812" t="str">
            <v>07113</v>
          </cell>
          <cell r="C2812" t="str">
            <v>CMSIP Concentration Account</v>
          </cell>
        </row>
        <row r="2813">
          <cell r="B2813" t="str">
            <v>07114</v>
          </cell>
          <cell r="C2813" t="str">
            <v>Worker's Comp Funding Account</v>
          </cell>
        </row>
        <row r="2814">
          <cell r="B2814" t="str">
            <v>07114</v>
          </cell>
          <cell r="C2814" t="str">
            <v>Worker's Comp Funding Account</v>
          </cell>
        </row>
        <row r="2815">
          <cell r="B2815" t="str">
            <v>07114</v>
          </cell>
          <cell r="C2815" t="str">
            <v>Worker's Comp Funding Account</v>
          </cell>
        </row>
        <row r="2816">
          <cell r="B2816" t="str">
            <v>07114</v>
          </cell>
          <cell r="C2816" t="str">
            <v>Worker's Comp Funding Account</v>
          </cell>
        </row>
        <row r="2817">
          <cell r="B2817" t="str">
            <v>07114</v>
          </cell>
          <cell r="C2817" t="str">
            <v>Worker's Comp Funding Account</v>
          </cell>
        </row>
        <row r="2818">
          <cell r="B2818" t="str">
            <v>07115</v>
          </cell>
          <cell r="C2818" t="str">
            <v>Lcl Susp Dispsbl Plstic Bag Tx</v>
          </cell>
        </row>
        <row r="2819">
          <cell r="B2819" t="str">
            <v>07115</v>
          </cell>
          <cell r="C2819" t="str">
            <v>Lcl Susp Dispsbl Plstic Bag Tx</v>
          </cell>
        </row>
        <row r="2820">
          <cell r="B2820" t="str">
            <v>07115</v>
          </cell>
          <cell r="C2820" t="str">
            <v>Lcl Susp Dispsbl Plstic Bag Tx</v>
          </cell>
        </row>
        <row r="2821">
          <cell r="B2821" t="str">
            <v>07115</v>
          </cell>
          <cell r="C2821" t="str">
            <v>Lcl Susp Dispsbl Plstic Bag Tx</v>
          </cell>
        </row>
        <row r="2822">
          <cell r="B2822" t="str">
            <v>07115</v>
          </cell>
          <cell r="C2822" t="str">
            <v>Lcl Susp Dispsbl Plstic Bag Tx</v>
          </cell>
        </row>
        <row r="2823">
          <cell r="B2823" t="str">
            <v>07120</v>
          </cell>
          <cell r="C2823" t="str">
            <v>Mtr Vehc Rntl Tax-VPBA Dbt Svc</v>
          </cell>
        </row>
        <row r="2824">
          <cell r="B2824" t="str">
            <v>07120</v>
          </cell>
          <cell r="C2824" t="str">
            <v>Mtr Vehc Rntl Tax-VPBA Dbt Svc</v>
          </cell>
        </row>
        <row r="2825">
          <cell r="B2825" t="str">
            <v>07120</v>
          </cell>
          <cell r="C2825" t="str">
            <v>Mtr Vehc Rntl Tax-VPBA Dbt Svc</v>
          </cell>
        </row>
        <row r="2826">
          <cell r="B2826" t="str">
            <v>07120</v>
          </cell>
          <cell r="C2826" t="str">
            <v>Mtr Vehc Rntl Tax-VPBA Dbt Svc</v>
          </cell>
        </row>
        <row r="2827">
          <cell r="B2827" t="str">
            <v>07120</v>
          </cell>
          <cell r="C2827" t="str">
            <v>Mtr Vehc Rntl Tax-VPBA Dbt Svc</v>
          </cell>
        </row>
        <row r="2828">
          <cell r="B2828" t="str">
            <v>07121</v>
          </cell>
          <cell r="C2828" t="str">
            <v>SPORS Retirement Allow Acct</v>
          </cell>
        </row>
        <row r="2829">
          <cell r="B2829" t="str">
            <v>07121</v>
          </cell>
          <cell r="C2829" t="str">
            <v>SPORS Retirement Allow Acct</v>
          </cell>
        </row>
        <row r="2830">
          <cell r="B2830" t="str">
            <v>07121</v>
          </cell>
          <cell r="C2830" t="str">
            <v>SPORS Retirement Allow Acct</v>
          </cell>
        </row>
        <row r="2831">
          <cell r="B2831" t="str">
            <v>07121</v>
          </cell>
          <cell r="C2831" t="str">
            <v>SPORS Retirement Allow Acct</v>
          </cell>
        </row>
        <row r="2832">
          <cell r="B2832" t="str">
            <v>07121</v>
          </cell>
          <cell r="C2832" t="str">
            <v>SPORS Retirement Allow Acct</v>
          </cell>
        </row>
        <row r="2833">
          <cell r="B2833" t="str">
            <v>07128</v>
          </cell>
          <cell r="C2833" t="str">
            <v>Trust and Agency-VVCC</v>
          </cell>
        </row>
        <row r="2834">
          <cell r="B2834" t="str">
            <v>07128</v>
          </cell>
          <cell r="C2834" t="str">
            <v>Trust and Agency-VVCC</v>
          </cell>
        </row>
        <row r="2835">
          <cell r="B2835" t="str">
            <v>07128</v>
          </cell>
          <cell r="C2835" t="str">
            <v>Trust and Agency-VVCC</v>
          </cell>
        </row>
        <row r="2836">
          <cell r="B2836" t="str">
            <v>07128</v>
          </cell>
          <cell r="C2836" t="str">
            <v>Trust and Agency-VVCC</v>
          </cell>
        </row>
        <row r="2837">
          <cell r="B2837" t="str">
            <v>07128</v>
          </cell>
          <cell r="C2837" t="str">
            <v>Trust and Agency-VVCC</v>
          </cell>
        </row>
        <row r="2838">
          <cell r="B2838" t="str">
            <v>07129</v>
          </cell>
          <cell r="C2838" t="str">
            <v>DHRM Trust and Agency Fund</v>
          </cell>
        </row>
        <row r="2839">
          <cell r="B2839" t="str">
            <v>07129</v>
          </cell>
          <cell r="C2839" t="str">
            <v>DHRM Trust and Agency Fund</v>
          </cell>
        </row>
        <row r="2840">
          <cell r="B2840" t="str">
            <v>07129</v>
          </cell>
          <cell r="C2840" t="str">
            <v>DHRM Trust and Agency Fund</v>
          </cell>
        </row>
        <row r="2841">
          <cell r="B2841" t="str">
            <v>07129</v>
          </cell>
          <cell r="C2841" t="str">
            <v>DHRM Trust and Agency Fund</v>
          </cell>
        </row>
        <row r="2842">
          <cell r="B2842" t="str">
            <v>07129</v>
          </cell>
          <cell r="C2842" t="str">
            <v>DHRM Trust and Agency Fund</v>
          </cell>
        </row>
        <row r="2843">
          <cell r="B2843" t="str">
            <v>07129</v>
          </cell>
          <cell r="C2843" t="str">
            <v>DHRM Trust and Agency Fund</v>
          </cell>
        </row>
        <row r="2844">
          <cell r="B2844" t="str">
            <v>07130</v>
          </cell>
          <cell r="C2844" t="str">
            <v>JRS Members Contribution Acct</v>
          </cell>
        </row>
        <row r="2845">
          <cell r="B2845" t="str">
            <v>07130</v>
          </cell>
          <cell r="C2845" t="str">
            <v>JRS Members Contribution Acct</v>
          </cell>
        </row>
        <row r="2846">
          <cell r="B2846" t="str">
            <v>07130</v>
          </cell>
          <cell r="C2846" t="str">
            <v>JRS Members Contribution Acct</v>
          </cell>
        </row>
        <row r="2847">
          <cell r="B2847" t="str">
            <v>07130</v>
          </cell>
          <cell r="C2847" t="str">
            <v>JRS Members Contribution Acct</v>
          </cell>
        </row>
        <row r="2848">
          <cell r="B2848" t="str">
            <v>07130</v>
          </cell>
          <cell r="C2848" t="str">
            <v>JRS Members Contribution Acct</v>
          </cell>
        </row>
        <row r="2849">
          <cell r="B2849" t="str">
            <v>07140</v>
          </cell>
          <cell r="C2849" t="str">
            <v>JRS Retirement Allowance Acct</v>
          </cell>
        </row>
        <row r="2850">
          <cell r="B2850" t="str">
            <v>07140</v>
          </cell>
          <cell r="C2850" t="str">
            <v>JRS Retirement Allowance Acct</v>
          </cell>
        </row>
        <row r="2851">
          <cell r="B2851" t="str">
            <v>07140</v>
          </cell>
          <cell r="C2851" t="str">
            <v>JRS Retirement Allowance Acct</v>
          </cell>
        </row>
        <row r="2852">
          <cell r="B2852" t="str">
            <v>07140</v>
          </cell>
          <cell r="C2852" t="str">
            <v>JRS Retirement Allowance Acct</v>
          </cell>
        </row>
        <row r="2853">
          <cell r="B2853" t="str">
            <v>07140</v>
          </cell>
          <cell r="C2853" t="str">
            <v>JRS Retirement Allowance Acct</v>
          </cell>
        </row>
        <row r="2854">
          <cell r="B2854" t="str">
            <v>07141</v>
          </cell>
          <cell r="C2854" t="str">
            <v>Trust And Agency-OAG</v>
          </cell>
        </row>
        <row r="2855">
          <cell r="B2855" t="str">
            <v>07141</v>
          </cell>
          <cell r="C2855" t="str">
            <v>Trust And Agency-OAG</v>
          </cell>
        </row>
        <row r="2856">
          <cell r="B2856" t="str">
            <v>07141</v>
          </cell>
          <cell r="C2856" t="str">
            <v>Trust And Agency-OAG</v>
          </cell>
        </row>
        <row r="2857">
          <cell r="B2857" t="str">
            <v>07141</v>
          </cell>
          <cell r="C2857" t="str">
            <v>Trust And Agency-OAG</v>
          </cell>
        </row>
        <row r="2858">
          <cell r="B2858" t="str">
            <v>07141</v>
          </cell>
          <cell r="C2858" t="str">
            <v>Trust And Agency-OAG</v>
          </cell>
        </row>
        <row r="2859">
          <cell r="B2859" t="str">
            <v>07146</v>
          </cell>
          <cell r="C2859" t="str">
            <v>SMV Trust and Agency Fund</v>
          </cell>
        </row>
        <row r="2860">
          <cell r="B2860" t="str">
            <v>07146</v>
          </cell>
          <cell r="C2860" t="str">
            <v>SMV Trust and Agency Fund</v>
          </cell>
        </row>
        <row r="2861">
          <cell r="B2861" t="str">
            <v>07146</v>
          </cell>
          <cell r="C2861" t="str">
            <v>SMV Trust and Agency Fund</v>
          </cell>
        </row>
        <row r="2862">
          <cell r="B2862" t="str">
            <v>07146</v>
          </cell>
          <cell r="C2862" t="str">
            <v>SMV Trust and Agency Fund</v>
          </cell>
        </row>
        <row r="2863">
          <cell r="B2863" t="str">
            <v>07146</v>
          </cell>
          <cell r="C2863" t="str">
            <v>SMV Trust and Agency Fund</v>
          </cell>
        </row>
        <row r="2864">
          <cell r="B2864" t="str">
            <v>07149</v>
          </cell>
          <cell r="C2864" t="str">
            <v>AHI Trust and Agency Fund</v>
          </cell>
        </row>
        <row r="2865">
          <cell r="B2865" t="str">
            <v>07149</v>
          </cell>
          <cell r="C2865" t="str">
            <v>AHI Trust and Agency Fund</v>
          </cell>
        </row>
        <row r="2866">
          <cell r="B2866" t="str">
            <v>07149</v>
          </cell>
          <cell r="C2866" t="str">
            <v>AHI Trust and Agency Fund</v>
          </cell>
        </row>
        <row r="2867">
          <cell r="B2867" t="str">
            <v>07149</v>
          </cell>
          <cell r="C2867" t="str">
            <v>AHI Trust and Agency Fund</v>
          </cell>
        </row>
        <row r="2868">
          <cell r="B2868" t="str">
            <v>07149</v>
          </cell>
          <cell r="C2868" t="str">
            <v>AHI Trust and Agency Fund</v>
          </cell>
        </row>
        <row r="2869">
          <cell r="B2869" t="str">
            <v>07150</v>
          </cell>
          <cell r="C2869" t="str">
            <v>Local Fines And Fees In Escrow</v>
          </cell>
        </row>
        <row r="2870">
          <cell r="B2870" t="str">
            <v>07150</v>
          </cell>
          <cell r="C2870" t="str">
            <v>Local Fines And Fees In Escrow</v>
          </cell>
        </row>
        <row r="2871">
          <cell r="B2871" t="str">
            <v>07150</v>
          </cell>
          <cell r="C2871" t="str">
            <v>Local Fines And Fees In Escrow</v>
          </cell>
        </row>
        <row r="2872">
          <cell r="B2872" t="str">
            <v>07150</v>
          </cell>
          <cell r="C2872" t="str">
            <v>Local Fines And Fees In Escrow</v>
          </cell>
        </row>
        <row r="2873">
          <cell r="B2873" t="str">
            <v>07150</v>
          </cell>
          <cell r="C2873" t="str">
            <v>Local Fines And Fees In Escrow</v>
          </cell>
        </row>
        <row r="2874">
          <cell r="B2874" t="str">
            <v>07151</v>
          </cell>
          <cell r="C2874" t="str">
            <v>Visually Hndicappd Endwmnt</v>
          </cell>
        </row>
        <row r="2875">
          <cell r="B2875" t="str">
            <v>07151</v>
          </cell>
          <cell r="C2875" t="str">
            <v>Visually Hndicappd Endwmnt</v>
          </cell>
        </row>
        <row r="2876">
          <cell r="B2876" t="str">
            <v>07151</v>
          </cell>
          <cell r="C2876" t="str">
            <v>Visually Hndicappd Endwmnt</v>
          </cell>
        </row>
        <row r="2877">
          <cell r="B2877" t="str">
            <v>07151</v>
          </cell>
          <cell r="C2877" t="str">
            <v>Visually Hndicappd Endwmnt</v>
          </cell>
        </row>
        <row r="2878">
          <cell r="B2878" t="str">
            <v>07151</v>
          </cell>
          <cell r="C2878" t="str">
            <v>Visually Hndicappd Endwmnt</v>
          </cell>
        </row>
        <row r="2879">
          <cell r="B2879" t="str">
            <v>07152</v>
          </cell>
          <cell r="C2879" t="str">
            <v>Trust And Agency-TD</v>
          </cell>
        </row>
        <row r="2880">
          <cell r="B2880" t="str">
            <v>07152</v>
          </cell>
          <cell r="C2880" t="str">
            <v>Trust And Agency-TD</v>
          </cell>
        </row>
        <row r="2881">
          <cell r="B2881" t="str">
            <v>07152</v>
          </cell>
          <cell r="C2881" t="str">
            <v>Trust And Agency-TD</v>
          </cell>
        </row>
        <row r="2882">
          <cell r="B2882" t="str">
            <v>07152</v>
          </cell>
          <cell r="C2882" t="str">
            <v>Trust And Agency-TD</v>
          </cell>
        </row>
        <row r="2883">
          <cell r="B2883" t="str">
            <v>07152</v>
          </cell>
          <cell r="C2883" t="str">
            <v>Trust And Agency-TD</v>
          </cell>
        </row>
        <row r="2884">
          <cell r="B2884" t="str">
            <v>07152</v>
          </cell>
          <cell r="C2884" t="str">
            <v>Trust And Agency-TD</v>
          </cell>
        </row>
        <row r="2885">
          <cell r="B2885" t="str">
            <v>07153</v>
          </cell>
          <cell r="C2885" t="str">
            <v>SSBCI Federal Fund</v>
          </cell>
        </row>
        <row r="2886">
          <cell r="B2886" t="str">
            <v>07153</v>
          </cell>
          <cell r="C2886" t="str">
            <v>SSBCI Federal Fund</v>
          </cell>
        </row>
        <row r="2887">
          <cell r="B2887" t="str">
            <v>07153</v>
          </cell>
          <cell r="C2887" t="str">
            <v>SSBCI Federal Fund</v>
          </cell>
        </row>
        <row r="2888">
          <cell r="B2888" t="str">
            <v>07153</v>
          </cell>
          <cell r="C2888" t="str">
            <v>SSBCI Federal Fund</v>
          </cell>
        </row>
        <row r="2889">
          <cell r="B2889" t="str">
            <v>07153</v>
          </cell>
          <cell r="C2889" t="str">
            <v>SSBCI Federal Fund</v>
          </cell>
        </row>
        <row r="2890">
          <cell r="B2890" t="str">
            <v>07153</v>
          </cell>
          <cell r="C2890" t="str">
            <v>SSBCI Federal Fund</v>
          </cell>
        </row>
        <row r="2891">
          <cell r="B2891" t="str">
            <v>07154</v>
          </cell>
          <cell r="C2891" t="str">
            <v>Trust And Agency-DMV</v>
          </cell>
        </row>
        <row r="2892">
          <cell r="B2892" t="str">
            <v>07154</v>
          </cell>
          <cell r="C2892" t="str">
            <v>Trust And Agency-DMV</v>
          </cell>
        </row>
        <row r="2893">
          <cell r="B2893" t="str">
            <v>07154</v>
          </cell>
          <cell r="C2893" t="str">
            <v>Trust And Agency-DMV</v>
          </cell>
        </row>
        <row r="2894">
          <cell r="B2894" t="str">
            <v>07154</v>
          </cell>
          <cell r="C2894" t="str">
            <v>Trust And Agency-DMV</v>
          </cell>
        </row>
        <row r="2895">
          <cell r="B2895" t="str">
            <v>07154</v>
          </cell>
          <cell r="C2895" t="str">
            <v>Trust And Agency-DMV</v>
          </cell>
        </row>
        <row r="2896">
          <cell r="B2896" t="str">
            <v>07155</v>
          </cell>
          <cell r="C2896" t="str">
            <v>Locality Permit Fund</v>
          </cell>
        </row>
        <row r="2897">
          <cell r="B2897" t="str">
            <v>07155</v>
          </cell>
          <cell r="C2897" t="str">
            <v>Locality Permit Fund</v>
          </cell>
        </row>
        <row r="2898">
          <cell r="B2898" t="str">
            <v>07155</v>
          </cell>
          <cell r="C2898" t="str">
            <v>Locality Permit Fund</v>
          </cell>
        </row>
        <row r="2899">
          <cell r="B2899" t="str">
            <v>07155</v>
          </cell>
          <cell r="C2899" t="str">
            <v>Locality Permit Fund</v>
          </cell>
        </row>
        <row r="2900">
          <cell r="B2900" t="str">
            <v>07155</v>
          </cell>
          <cell r="C2900" t="str">
            <v>Locality Permit Fund</v>
          </cell>
        </row>
        <row r="2901">
          <cell r="B2901" t="str">
            <v>07156</v>
          </cell>
          <cell r="C2901" t="str">
            <v>Trust And Agency-VSP</v>
          </cell>
        </row>
        <row r="2902">
          <cell r="B2902" t="str">
            <v>07156</v>
          </cell>
          <cell r="C2902" t="str">
            <v>Trust And Agency-VSP</v>
          </cell>
        </row>
        <row r="2903">
          <cell r="B2903" t="str">
            <v>07156</v>
          </cell>
          <cell r="C2903" t="str">
            <v>Trust And Agency-VSP</v>
          </cell>
        </row>
        <row r="2904">
          <cell r="B2904" t="str">
            <v>07156</v>
          </cell>
          <cell r="C2904" t="str">
            <v>Trust And Agency-VSP</v>
          </cell>
        </row>
        <row r="2905">
          <cell r="B2905" t="str">
            <v>07156</v>
          </cell>
          <cell r="C2905" t="str">
            <v>Trust And Agency-VSP</v>
          </cell>
        </row>
        <row r="2906">
          <cell r="B2906" t="str">
            <v>07158</v>
          </cell>
          <cell r="C2906" t="str">
            <v>Pooled VRS Trust Assets</v>
          </cell>
        </row>
        <row r="2907">
          <cell r="B2907" t="str">
            <v>07158</v>
          </cell>
          <cell r="C2907" t="str">
            <v>Pooled VRS Trust Assets</v>
          </cell>
        </row>
        <row r="2908">
          <cell r="B2908" t="str">
            <v>07158</v>
          </cell>
          <cell r="C2908" t="str">
            <v>Pooled VRS Trust Assets</v>
          </cell>
        </row>
        <row r="2909">
          <cell r="B2909" t="str">
            <v>07158</v>
          </cell>
          <cell r="C2909" t="str">
            <v>Pooled VRS Trust Assets</v>
          </cell>
        </row>
        <row r="2910">
          <cell r="B2910" t="str">
            <v>07158</v>
          </cell>
          <cell r="C2910" t="str">
            <v>Pooled VRS Trust Assets</v>
          </cell>
        </row>
        <row r="2911">
          <cell r="B2911" t="str">
            <v>07158</v>
          </cell>
          <cell r="C2911" t="str">
            <v>Pooled VRS Trust Assets</v>
          </cell>
        </row>
        <row r="2912">
          <cell r="B2912" t="str">
            <v>07159</v>
          </cell>
          <cell r="C2912" t="str">
            <v>Pooled VRS Non-Trust Assets</v>
          </cell>
        </row>
        <row r="2913">
          <cell r="B2913" t="str">
            <v>07159</v>
          </cell>
          <cell r="C2913" t="str">
            <v>Pooled VRS Non-Trust Assets</v>
          </cell>
        </row>
        <row r="2914">
          <cell r="B2914" t="str">
            <v>07159</v>
          </cell>
          <cell r="C2914" t="str">
            <v>Pooled VRS Non-Trust Assets</v>
          </cell>
        </row>
        <row r="2915">
          <cell r="B2915" t="str">
            <v>07159</v>
          </cell>
          <cell r="C2915" t="str">
            <v>Pooled VRS Non-Trust Assets</v>
          </cell>
        </row>
        <row r="2916">
          <cell r="B2916" t="str">
            <v>07159</v>
          </cell>
          <cell r="C2916" t="str">
            <v>Pooled VRS Non-Trust Assets</v>
          </cell>
        </row>
        <row r="2917">
          <cell r="B2917" t="str">
            <v>07160</v>
          </cell>
          <cell r="C2917" t="str">
            <v>VA Farm Loan Revolving Acct</v>
          </cell>
        </row>
        <row r="2918">
          <cell r="B2918" t="str">
            <v>07160</v>
          </cell>
          <cell r="C2918" t="str">
            <v>VA Farm Loan Revolving Acct</v>
          </cell>
        </row>
        <row r="2919">
          <cell r="B2919" t="str">
            <v>07160</v>
          </cell>
          <cell r="C2919" t="str">
            <v>VA Farm Loan Revolving Acct</v>
          </cell>
        </row>
        <row r="2920">
          <cell r="B2920" t="str">
            <v>07160</v>
          </cell>
          <cell r="C2920" t="str">
            <v>VA Farm Loan Revolving Acct</v>
          </cell>
        </row>
        <row r="2921">
          <cell r="B2921" t="str">
            <v>07160</v>
          </cell>
          <cell r="C2921" t="str">
            <v>VA Farm Loan Revolving Acct</v>
          </cell>
        </row>
        <row r="2922">
          <cell r="B2922" t="str">
            <v>07160</v>
          </cell>
          <cell r="C2922" t="str">
            <v>VA Farm Loan Revolving Acct</v>
          </cell>
        </row>
        <row r="2923">
          <cell r="B2923" t="str">
            <v>07161</v>
          </cell>
          <cell r="C2923" t="str">
            <v>Trust And Agency-TAX</v>
          </cell>
        </row>
        <row r="2924">
          <cell r="B2924" t="str">
            <v>07161</v>
          </cell>
          <cell r="C2924" t="str">
            <v>Trust And Agency-TAX</v>
          </cell>
        </row>
        <row r="2925">
          <cell r="B2925" t="str">
            <v>07161</v>
          </cell>
          <cell r="C2925" t="str">
            <v>Trust And Agency-TAX</v>
          </cell>
        </row>
        <row r="2926">
          <cell r="B2926" t="str">
            <v>07161</v>
          </cell>
          <cell r="C2926" t="str">
            <v>Trust And Agency-TAX</v>
          </cell>
        </row>
        <row r="2927">
          <cell r="B2927" t="str">
            <v>07161</v>
          </cell>
          <cell r="C2927" t="str">
            <v>Trust And Agency-TAX</v>
          </cell>
        </row>
        <row r="2928">
          <cell r="B2928" t="str">
            <v>07162</v>
          </cell>
          <cell r="C2928" t="str">
            <v>Trust And Agency-DOATP</v>
          </cell>
        </row>
        <row r="2929">
          <cell r="B2929" t="str">
            <v>07162</v>
          </cell>
          <cell r="C2929" t="str">
            <v>Trust And Agency-DOATP</v>
          </cell>
        </row>
        <row r="2930">
          <cell r="B2930" t="str">
            <v>07162</v>
          </cell>
          <cell r="C2930" t="str">
            <v>Trust And Agency-DOATP</v>
          </cell>
        </row>
        <row r="2931">
          <cell r="B2931" t="str">
            <v>07162</v>
          </cell>
          <cell r="C2931" t="str">
            <v>Trust And Agency-DOATP</v>
          </cell>
        </row>
        <row r="2932">
          <cell r="B2932" t="str">
            <v>07162</v>
          </cell>
          <cell r="C2932" t="str">
            <v>Trust And Agency-DOATP</v>
          </cell>
        </row>
        <row r="2933">
          <cell r="B2933" t="str">
            <v>07171</v>
          </cell>
          <cell r="C2933" t="str">
            <v>Trust And Agency-SCC</v>
          </cell>
        </row>
        <row r="2934">
          <cell r="B2934" t="str">
            <v>07171</v>
          </cell>
          <cell r="C2934" t="str">
            <v>Trust And Agency-SCC</v>
          </cell>
        </row>
        <row r="2935">
          <cell r="B2935" t="str">
            <v>07171</v>
          </cell>
          <cell r="C2935" t="str">
            <v>Trust And Agency-SCC</v>
          </cell>
        </row>
        <row r="2936">
          <cell r="B2936" t="str">
            <v>07171</v>
          </cell>
          <cell r="C2936" t="str">
            <v>Trust And Agency-SCC</v>
          </cell>
        </row>
        <row r="2937">
          <cell r="B2937" t="str">
            <v>07171</v>
          </cell>
          <cell r="C2937" t="str">
            <v>Trust And Agency-SCC</v>
          </cell>
        </row>
        <row r="2938">
          <cell r="B2938" t="str">
            <v>07180</v>
          </cell>
          <cell r="C2938" t="str">
            <v>VRS Administrative Expense</v>
          </cell>
        </row>
        <row r="2939">
          <cell r="B2939" t="str">
            <v>07180</v>
          </cell>
          <cell r="C2939" t="str">
            <v>VRS Administrative Expense</v>
          </cell>
        </row>
        <row r="2940">
          <cell r="B2940" t="str">
            <v>07180</v>
          </cell>
          <cell r="C2940" t="str">
            <v>VRS Administrative Expense</v>
          </cell>
        </row>
        <row r="2941">
          <cell r="B2941" t="str">
            <v>07180</v>
          </cell>
          <cell r="C2941" t="str">
            <v>VRS Administrative Expense</v>
          </cell>
        </row>
        <row r="2942">
          <cell r="B2942" t="str">
            <v>07180</v>
          </cell>
          <cell r="C2942" t="str">
            <v>VRS Administrative Expense</v>
          </cell>
        </row>
        <row r="2943">
          <cell r="B2943" t="str">
            <v>07182</v>
          </cell>
          <cell r="C2943" t="str">
            <v>Trust And Agency-VEC</v>
          </cell>
        </row>
        <row r="2944">
          <cell r="B2944" t="str">
            <v>07182</v>
          </cell>
          <cell r="C2944" t="str">
            <v>Trust And Agency-VEC</v>
          </cell>
        </row>
        <row r="2945">
          <cell r="B2945" t="str">
            <v>07182</v>
          </cell>
          <cell r="C2945" t="str">
            <v>Trust And Agency-VEC</v>
          </cell>
        </row>
        <row r="2946">
          <cell r="B2946" t="str">
            <v>07182</v>
          </cell>
          <cell r="C2946" t="str">
            <v>Trust And Agency-VEC</v>
          </cell>
        </row>
        <row r="2947">
          <cell r="B2947" t="str">
            <v>07182</v>
          </cell>
          <cell r="C2947" t="str">
            <v>Trust And Agency-VEC</v>
          </cell>
        </row>
        <row r="2948">
          <cell r="B2948" t="str">
            <v>07190</v>
          </cell>
          <cell r="C2948" t="str">
            <v>Cwlth Trans Cap Proj Bd Act-07</v>
          </cell>
        </row>
        <row r="2949">
          <cell r="B2949" t="str">
            <v>07190</v>
          </cell>
          <cell r="C2949" t="str">
            <v>Cwlth Trans Cap Proj Bd Act-07</v>
          </cell>
        </row>
        <row r="2950">
          <cell r="B2950" t="str">
            <v>07190</v>
          </cell>
          <cell r="C2950" t="str">
            <v>Cwlth Trans Cap Proj Bd Act-07</v>
          </cell>
        </row>
        <row r="2951">
          <cell r="B2951" t="str">
            <v>07190</v>
          </cell>
          <cell r="C2951" t="str">
            <v>Cwlth Trans Cap Proj Bd Act-07</v>
          </cell>
        </row>
        <row r="2952">
          <cell r="B2952" t="str">
            <v>07190</v>
          </cell>
          <cell r="C2952" t="str">
            <v>Cwlth Trans Cap Proj Bd Act-07</v>
          </cell>
        </row>
        <row r="2953">
          <cell r="B2953" t="str">
            <v>07190</v>
          </cell>
          <cell r="C2953" t="str">
            <v>Cwlth Trans Cap Proj Bd Act-07</v>
          </cell>
        </row>
        <row r="2954">
          <cell r="B2954" t="str">
            <v>07191</v>
          </cell>
          <cell r="C2954" t="str">
            <v>Cap Proj Rev Bds Constn</v>
          </cell>
        </row>
        <row r="2955">
          <cell r="B2955" t="str">
            <v>07191</v>
          </cell>
          <cell r="C2955" t="str">
            <v>Cap Proj Rev Bds Constn</v>
          </cell>
        </row>
        <row r="2956">
          <cell r="B2956" t="str">
            <v>07191</v>
          </cell>
          <cell r="C2956" t="str">
            <v>Cap Proj Rev Bds Constn</v>
          </cell>
        </row>
        <row r="2957">
          <cell r="B2957" t="str">
            <v>07191</v>
          </cell>
          <cell r="C2957" t="str">
            <v>Cap Proj Rev Bds Constn</v>
          </cell>
        </row>
        <row r="2958">
          <cell r="B2958" t="str">
            <v>07191</v>
          </cell>
          <cell r="C2958" t="str">
            <v>Cap Proj Rev Bds Constn</v>
          </cell>
        </row>
        <row r="2959">
          <cell r="B2959" t="str">
            <v>07191</v>
          </cell>
          <cell r="C2959" t="str">
            <v>Cap Proj Rev Bds Constn</v>
          </cell>
        </row>
        <row r="2960">
          <cell r="B2960" t="str">
            <v>07191</v>
          </cell>
          <cell r="C2960" t="str">
            <v>Cap Proj Rev Bds Constn</v>
          </cell>
        </row>
        <row r="2961">
          <cell r="B2961" t="str">
            <v>07194</v>
          </cell>
          <cell r="C2961" t="str">
            <v>Cap Proj Rev Bnds P&amp;I</v>
          </cell>
        </row>
        <row r="2962">
          <cell r="B2962" t="str">
            <v>07194</v>
          </cell>
          <cell r="C2962" t="str">
            <v>Cap Proj Rev Bnds P&amp;I</v>
          </cell>
        </row>
        <row r="2963">
          <cell r="B2963" t="str">
            <v>07194</v>
          </cell>
          <cell r="C2963" t="str">
            <v>Cap Proj Rev Bnds P&amp;I</v>
          </cell>
        </row>
        <row r="2964">
          <cell r="B2964" t="str">
            <v>07194</v>
          </cell>
          <cell r="C2964" t="str">
            <v>Cap Proj Rev Bnds P&amp;I</v>
          </cell>
        </row>
        <row r="2965">
          <cell r="B2965" t="str">
            <v>07194</v>
          </cell>
          <cell r="C2965" t="str">
            <v>Cap Proj Rev Bnds P&amp;I</v>
          </cell>
        </row>
        <row r="2966">
          <cell r="B2966" t="str">
            <v>07194</v>
          </cell>
          <cell r="C2966" t="str">
            <v>Cap Proj Rev Bnds P&amp;I</v>
          </cell>
        </row>
        <row r="2967">
          <cell r="B2967" t="str">
            <v>07194</v>
          </cell>
          <cell r="C2967" t="str">
            <v>Cap Proj Rev Bnds P&amp;I</v>
          </cell>
        </row>
        <row r="2968">
          <cell r="B2968" t="str">
            <v>07195</v>
          </cell>
          <cell r="C2968" t="str">
            <v>CPR Revenue Stabilization Fund</v>
          </cell>
        </row>
        <row r="2969">
          <cell r="B2969" t="str">
            <v>07195</v>
          </cell>
          <cell r="C2969" t="str">
            <v>CPR Revenue Stabilization Fund</v>
          </cell>
        </row>
        <row r="2970">
          <cell r="B2970" t="str">
            <v>07195</v>
          </cell>
          <cell r="C2970" t="str">
            <v>CPR Revenue Stabilization Fund</v>
          </cell>
        </row>
        <row r="2971">
          <cell r="B2971" t="str">
            <v>07195</v>
          </cell>
          <cell r="C2971" t="str">
            <v>CPR Revenue Stabilization Fund</v>
          </cell>
        </row>
        <row r="2972">
          <cell r="B2972" t="str">
            <v>07195</v>
          </cell>
          <cell r="C2972" t="str">
            <v>CPR Revenue Stabilization Fund</v>
          </cell>
        </row>
        <row r="2973">
          <cell r="B2973" t="str">
            <v>07195</v>
          </cell>
          <cell r="C2973" t="str">
            <v>CPR Revenue Stabilization Fund</v>
          </cell>
        </row>
        <row r="2974">
          <cell r="B2974" t="str">
            <v>07195</v>
          </cell>
          <cell r="C2974" t="str">
            <v>CPR Revenue Stabilization Fund</v>
          </cell>
        </row>
        <row r="2975">
          <cell r="B2975" t="str">
            <v>07200</v>
          </cell>
          <cell r="C2975" t="str">
            <v>Fed Grant Anticpatn Note Fund</v>
          </cell>
        </row>
        <row r="2976">
          <cell r="B2976" t="str">
            <v>07200</v>
          </cell>
          <cell r="C2976" t="str">
            <v>Fed Grant Anticpatn Note Fund</v>
          </cell>
        </row>
        <row r="2977">
          <cell r="B2977" t="str">
            <v>07200</v>
          </cell>
          <cell r="C2977" t="str">
            <v>Fed Grant Anticpatn Note Fund</v>
          </cell>
        </row>
        <row r="2978">
          <cell r="B2978" t="str">
            <v>07200</v>
          </cell>
          <cell r="C2978" t="str">
            <v>Fed Grant Anticpatn Note Fund</v>
          </cell>
        </row>
        <row r="2979">
          <cell r="B2979" t="str">
            <v>07200</v>
          </cell>
          <cell r="C2979" t="str">
            <v>Fed Grant Anticpatn Note Fund</v>
          </cell>
        </row>
        <row r="2980">
          <cell r="B2980" t="str">
            <v>07201</v>
          </cell>
          <cell r="C2980" t="str">
            <v>GARVEE - Construction Fund</v>
          </cell>
        </row>
        <row r="2981">
          <cell r="B2981" t="str">
            <v>07201</v>
          </cell>
          <cell r="C2981" t="str">
            <v>GARVEE - Construction Fund</v>
          </cell>
        </row>
        <row r="2982">
          <cell r="B2982" t="str">
            <v>07201</v>
          </cell>
          <cell r="C2982" t="str">
            <v>GARVEE - Construction Fund</v>
          </cell>
        </row>
        <row r="2983">
          <cell r="B2983" t="str">
            <v>07201</v>
          </cell>
          <cell r="C2983" t="str">
            <v>GARVEE - Construction Fund</v>
          </cell>
        </row>
        <row r="2984">
          <cell r="B2984" t="str">
            <v>07201</v>
          </cell>
          <cell r="C2984" t="str">
            <v>GARVEE - Construction Fund</v>
          </cell>
        </row>
        <row r="2985">
          <cell r="B2985" t="str">
            <v>07201</v>
          </cell>
          <cell r="C2985" t="str">
            <v>GARVEE - Construction Fund</v>
          </cell>
        </row>
        <row r="2986">
          <cell r="B2986" t="str">
            <v>07204</v>
          </cell>
          <cell r="C2986" t="str">
            <v>GARVEE - Interest &amp; Principal</v>
          </cell>
        </row>
        <row r="2987">
          <cell r="B2987" t="str">
            <v>07204</v>
          </cell>
          <cell r="C2987" t="str">
            <v>GARVEE - Interest &amp; Principal</v>
          </cell>
        </row>
        <row r="2988">
          <cell r="B2988" t="str">
            <v>07204</v>
          </cell>
          <cell r="C2988" t="str">
            <v>GARVEE - Interest &amp; Principal</v>
          </cell>
        </row>
        <row r="2989">
          <cell r="B2989" t="str">
            <v>07204</v>
          </cell>
          <cell r="C2989" t="str">
            <v>GARVEE - Interest &amp; Principal</v>
          </cell>
        </row>
        <row r="2990">
          <cell r="B2990" t="str">
            <v>07204</v>
          </cell>
          <cell r="C2990" t="str">
            <v>GARVEE - Interest &amp; Principal</v>
          </cell>
        </row>
        <row r="2991">
          <cell r="B2991" t="str">
            <v>07204</v>
          </cell>
          <cell r="C2991" t="str">
            <v>GARVEE - Interest &amp; Principal</v>
          </cell>
        </row>
        <row r="2992">
          <cell r="B2992" t="str">
            <v>07205</v>
          </cell>
          <cell r="C2992" t="str">
            <v>Deferred Compensation Program</v>
          </cell>
        </row>
        <row r="2993">
          <cell r="B2993" t="str">
            <v>07205</v>
          </cell>
          <cell r="C2993" t="str">
            <v>Deferred Compensation Program</v>
          </cell>
        </row>
        <row r="2994">
          <cell r="B2994" t="str">
            <v>07205</v>
          </cell>
          <cell r="C2994" t="str">
            <v>Deferred Compensation Program</v>
          </cell>
        </row>
        <row r="2995">
          <cell r="B2995" t="str">
            <v>07205</v>
          </cell>
          <cell r="C2995" t="str">
            <v>Deferred Compensation Program</v>
          </cell>
        </row>
        <row r="2996">
          <cell r="B2996" t="str">
            <v>07205</v>
          </cell>
          <cell r="C2996" t="str">
            <v>Deferred Compensation Program</v>
          </cell>
        </row>
        <row r="2997">
          <cell r="B2997" t="str">
            <v>07210</v>
          </cell>
          <cell r="C2997" t="str">
            <v>Flex Reimbursmnt-Dpndnt Care</v>
          </cell>
        </row>
        <row r="2998">
          <cell r="B2998" t="str">
            <v>07210</v>
          </cell>
          <cell r="C2998" t="str">
            <v>Flex Reimbursmnt-Dpndnt Care</v>
          </cell>
        </row>
        <row r="2999">
          <cell r="B2999" t="str">
            <v>07210</v>
          </cell>
          <cell r="C2999" t="str">
            <v>Flex Reimbursmnt-Dpndnt Care</v>
          </cell>
        </row>
        <row r="3000">
          <cell r="B3000" t="str">
            <v>07210</v>
          </cell>
          <cell r="C3000" t="str">
            <v>Flex Reimbursmnt-Dpndnt Care</v>
          </cell>
        </row>
        <row r="3001">
          <cell r="B3001" t="str">
            <v>07210</v>
          </cell>
          <cell r="C3001" t="str">
            <v>Flex Reimbursmnt-Dpndnt Care</v>
          </cell>
        </row>
        <row r="3002">
          <cell r="B3002" t="str">
            <v>07211</v>
          </cell>
          <cell r="C3002" t="str">
            <v>FUBA Benefits Fund</v>
          </cell>
        </row>
        <row r="3003">
          <cell r="B3003" t="str">
            <v>07211</v>
          </cell>
          <cell r="C3003" t="str">
            <v>FUBA Benefits Fund</v>
          </cell>
        </row>
        <row r="3004">
          <cell r="B3004" t="str">
            <v>07211</v>
          </cell>
          <cell r="C3004" t="str">
            <v>FUBA Benefits Fund</v>
          </cell>
        </row>
        <row r="3005">
          <cell r="B3005" t="str">
            <v>07211</v>
          </cell>
          <cell r="C3005" t="str">
            <v>FUBA Benefits Fund</v>
          </cell>
        </row>
        <row r="3006">
          <cell r="B3006" t="str">
            <v>07211</v>
          </cell>
          <cell r="C3006" t="str">
            <v>FUBA Benefits Fund</v>
          </cell>
        </row>
        <row r="3007">
          <cell r="B3007" t="str">
            <v>07212</v>
          </cell>
          <cell r="C3007" t="str">
            <v>Trust And Agency-VSU</v>
          </cell>
        </row>
        <row r="3008">
          <cell r="B3008" t="str">
            <v>07212</v>
          </cell>
          <cell r="C3008" t="str">
            <v>Trust And Agency-VSU</v>
          </cell>
        </row>
        <row r="3009">
          <cell r="B3009" t="str">
            <v>07212</v>
          </cell>
          <cell r="C3009" t="str">
            <v>Trust And Agency-VSU</v>
          </cell>
        </row>
        <row r="3010">
          <cell r="B3010" t="str">
            <v>07212</v>
          </cell>
          <cell r="C3010" t="str">
            <v>Trust And Agency-VSU</v>
          </cell>
        </row>
        <row r="3011">
          <cell r="B3011" t="str">
            <v>07212</v>
          </cell>
          <cell r="C3011" t="str">
            <v>Trust And Agency-VSU</v>
          </cell>
        </row>
        <row r="3012">
          <cell r="B3012" t="str">
            <v>07213</v>
          </cell>
          <cell r="C3012" t="str">
            <v>Comm Sales And Use Tax Trust</v>
          </cell>
        </row>
        <row r="3013">
          <cell r="B3013" t="str">
            <v>07213</v>
          </cell>
          <cell r="C3013" t="str">
            <v>Comm Sales And Use Tax Trust</v>
          </cell>
        </row>
        <row r="3014">
          <cell r="B3014" t="str">
            <v>07213</v>
          </cell>
          <cell r="C3014" t="str">
            <v>Comm Sales And Use Tax Trust</v>
          </cell>
        </row>
        <row r="3015">
          <cell r="B3015" t="str">
            <v>07213</v>
          </cell>
          <cell r="C3015" t="str">
            <v>Comm Sales And Use Tax Trust</v>
          </cell>
        </row>
        <row r="3016">
          <cell r="B3016" t="str">
            <v>07213</v>
          </cell>
          <cell r="C3016" t="str">
            <v>Comm Sales And Use Tax Trust</v>
          </cell>
        </row>
        <row r="3017">
          <cell r="B3017" t="str">
            <v>07213</v>
          </cell>
          <cell r="C3017" t="str">
            <v>Comm Sales And Use Tax Trust</v>
          </cell>
        </row>
        <row r="3018">
          <cell r="B3018" t="str">
            <v>07216</v>
          </cell>
          <cell r="C3018" t="str">
            <v>Trust And Agency-JMU</v>
          </cell>
        </row>
        <row r="3019">
          <cell r="B3019" t="str">
            <v>07216</v>
          </cell>
          <cell r="C3019" t="str">
            <v>Trust And Agency-JMU</v>
          </cell>
        </row>
        <row r="3020">
          <cell r="B3020" t="str">
            <v>07216</v>
          </cell>
          <cell r="C3020" t="str">
            <v>Trust And Agency-JMU</v>
          </cell>
        </row>
        <row r="3021">
          <cell r="B3021" t="str">
            <v>07216</v>
          </cell>
          <cell r="C3021" t="str">
            <v>Trust And Agency-JMU</v>
          </cell>
        </row>
        <row r="3022">
          <cell r="B3022" t="str">
            <v>07216</v>
          </cell>
          <cell r="C3022" t="str">
            <v>Trust And Agency-JMU</v>
          </cell>
        </row>
        <row r="3023">
          <cell r="B3023" t="str">
            <v>07220</v>
          </cell>
          <cell r="C3023" t="str">
            <v>Flex Reimbursmnt-Medical Reimb</v>
          </cell>
        </row>
        <row r="3024">
          <cell r="B3024" t="str">
            <v>07220</v>
          </cell>
          <cell r="C3024" t="str">
            <v>Flex Reimbursmnt-Medical Reimb</v>
          </cell>
        </row>
        <row r="3025">
          <cell r="B3025" t="str">
            <v>07220</v>
          </cell>
          <cell r="C3025" t="str">
            <v>Flex Reimbursmnt-Medical Reimb</v>
          </cell>
        </row>
        <row r="3026">
          <cell r="B3026" t="str">
            <v>07220</v>
          </cell>
          <cell r="C3026" t="str">
            <v>Flex Reimbursmnt-Medical Reimb</v>
          </cell>
        </row>
        <row r="3027">
          <cell r="B3027" t="str">
            <v>07220</v>
          </cell>
          <cell r="C3027" t="str">
            <v>Flex Reimbursmnt-Medical Reimb</v>
          </cell>
        </row>
        <row r="3028">
          <cell r="B3028" t="str">
            <v>07230</v>
          </cell>
          <cell r="C3028" t="str">
            <v>VRS Retiree Health Ins Credit</v>
          </cell>
        </row>
        <row r="3029">
          <cell r="B3029" t="str">
            <v>07230</v>
          </cell>
          <cell r="C3029" t="str">
            <v>VRS Retiree Health Ins Credit</v>
          </cell>
        </row>
        <row r="3030">
          <cell r="B3030" t="str">
            <v>07230</v>
          </cell>
          <cell r="C3030" t="str">
            <v>VRS Retiree Health Ins Credit</v>
          </cell>
        </row>
        <row r="3031">
          <cell r="B3031" t="str">
            <v>07230</v>
          </cell>
          <cell r="C3031" t="str">
            <v>VRS Retiree Health Ins Credit</v>
          </cell>
        </row>
        <row r="3032">
          <cell r="B3032" t="str">
            <v>07230</v>
          </cell>
          <cell r="C3032" t="str">
            <v>VRS Retiree Health Ins Credit</v>
          </cell>
        </row>
        <row r="3033">
          <cell r="B3033" t="str">
            <v>07231</v>
          </cell>
          <cell r="C3033" t="str">
            <v>Flex Reimbursmnt-Admin Fees</v>
          </cell>
        </row>
        <row r="3034">
          <cell r="B3034" t="str">
            <v>07231</v>
          </cell>
          <cell r="C3034" t="str">
            <v>Flex Reimbursmnt-Admin Fees</v>
          </cell>
        </row>
        <row r="3035">
          <cell r="B3035" t="str">
            <v>07231</v>
          </cell>
          <cell r="C3035" t="str">
            <v>Flex Reimbursmnt-Admin Fees</v>
          </cell>
        </row>
        <row r="3036">
          <cell r="B3036" t="str">
            <v>07231</v>
          </cell>
          <cell r="C3036" t="str">
            <v>Flex Reimbursmnt-Admin Fees</v>
          </cell>
        </row>
        <row r="3037">
          <cell r="B3037" t="str">
            <v>07231</v>
          </cell>
          <cell r="C3037" t="str">
            <v>Flex Reimbursmnt-Admin Fees</v>
          </cell>
        </row>
        <row r="3038">
          <cell r="B3038" t="str">
            <v>07240</v>
          </cell>
          <cell r="C3038" t="str">
            <v>Flex Reimbursement-Forfeiture</v>
          </cell>
        </row>
        <row r="3039">
          <cell r="B3039" t="str">
            <v>07240</v>
          </cell>
          <cell r="C3039" t="str">
            <v>Flex Reimbursement-Forfeiture</v>
          </cell>
        </row>
        <row r="3040">
          <cell r="B3040" t="str">
            <v>07240</v>
          </cell>
          <cell r="C3040" t="str">
            <v>Flex Reimbursement-Forfeiture</v>
          </cell>
        </row>
        <row r="3041">
          <cell r="B3041" t="str">
            <v>07240</v>
          </cell>
          <cell r="C3041" t="str">
            <v>Flex Reimbursement-Forfeiture</v>
          </cell>
        </row>
        <row r="3042">
          <cell r="B3042" t="str">
            <v>07240</v>
          </cell>
          <cell r="C3042" t="str">
            <v>Flex Reimbursement-Forfeiture</v>
          </cell>
        </row>
        <row r="3043">
          <cell r="B3043" t="str">
            <v>07245</v>
          </cell>
          <cell r="C3043" t="str">
            <v>SCHEV Trust and Agency Fund</v>
          </cell>
        </row>
        <row r="3044">
          <cell r="B3044" t="str">
            <v>07245</v>
          </cell>
          <cell r="C3044" t="str">
            <v>SCHEV Trust and Agency Fund</v>
          </cell>
        </row>
        <row r="3045">
          <cell r="B3045" t="str">
            <v>07245</v>
          </cell>
          <cell r="C3045" t="str">
            <v>SCHEV Trust and Agency Fund</v>
          </cell>
        </row>
        <row r="3046">
          <cell r="B3046" t="str">
            <v>07245</v>
          </cell>
          <cell r="C3046" t="str">
            <v>SCHEV Trust and Agency Fund</v>
          </cell>
        </row>
        <row r="3047">
          <cell r="B3047" t="str">
            <v>07245</v>
          </cell>
          <cell r="C3047" t="str">
            <v>SCHEV Trust and Agency Fund</v>
          </cell>
        </row>
        <row r="3048">
          <cell r="B3048" t="str">
            <v>07250</v>
          </cell>
          <cell r="C3048" t="str">
            <v>VA Sickness &amp; Disability Pgm</v>
          </cell>
        </row>
        <row r="3049">
          <cell r="B3049" t="str">
            <v>07250</v>
          </cell>
          <cell r="C3049" t="str">
            <v>VA Sickness &amp; Disability Pgm</v>
          </cell>
        </row>
        <row r="3050">
          <cell r="B3050" t="str">
            <v>07250</v>
          </cell>
          <cell r="C3050" t="str">
            <v>VA Sickness &amp; Disability Pgm</v>
          </cell>
        </row>
        <row r="3051">
          <cell r="B3051" t="str">
            <v>07250</v>
          </cell>
          <cell r="C3051" t="str">
            <v>VA Sickness &amp; Disability Pgm</v>
          </cell>
        </row>
        <row r="3052">
          <cell r="B3052" t="str">
            <v>07250</v>
          </cell>
          <cell r="C3052" t="str">
            <v>VA Sickness &amp; Disability Pgm</v>
          </cell>
        </row>
        <row r="3053">
          <cell r="B3053" t="str">
            <v>07251</v>
          </cell>
          <cell r="C3053" t="str">
            <v>Local Vehicle Registration Pgm</v>
          </cell>
        </row>
        <row r="3054">
          <cell r="B3054" t="str">
            <v>07251</v>
          </cell>
          <cell r="C3054" t="str">
            <v>Local Vehicle Registration Pgm</v>
          </cell>
        </row>
        <row r="3055">
          <cell r="B3055" t="str">
            <v>07251</v>
          </cell>
          <cell r="C3055" t="str">
            <v>Local Vehicle Registration Pgm</v>
          </cell>
        </row>
        <row r="3056">
          <cell r="B3056" t="str">
            <v>07251</v>
          </cell>
          <cell r="C3056" t="str">
            <v>Local Vehicle Registration Pgm</v>
          </cell>
        </row>
        <row r="3057">
          <cell r="B3057" t="str">
            <v>07251</v>
          </cell>
          <cell r="C3057" t="str">
            <v>Local Vehicle Registration Pgm</v>
          </cell>
        </row>
        <row r="3058">
          <cell r="B3058" t="str">
            <v>07251</v>
          </cell>
          <cell r="C3058" t="str">
            <v>Local Vehicle Registration Pgm</v>
          </cell>
        </row>
        <row r="3059">
          <cell r="B3059" t="str">
            <v>07252</v>
          </cell>
          <cell r="C3059" t="str">
            <v>TRA Allowances Fund</v>
          </cell>
        </row>
        <row r="3060">
          <cell r="B3060" t="str">
            <v>07252</v>
          </cell>
          <cell r="C3060" t="str">
            <v>TRA Allowances Fund</v>
          </cell>
        </row>
        <row r="3061">
          <cell r="B3061" t="str">
            <v>07252</v>
          </cell>
          <cell r="C3061" t="str">
            <v>TRA Allowances Fund</v>
          </cell>
        </row>
        <row r="3062">
          <cell r="B3062" t="str">
            <v>07252</v>
          </cell>
          <cell r="C3062" t="str">
            <v>TRA Allowances Fund</v>
          </cell>
        </row>
        <row r="3063">
          <cell r="B3063" t="str">
            <v>07252</v>
          </cell>
          <cell r="C3063" t="str">
            <v>TRA Allowances Fund</v>
          </cell>
        </row>
        <row r="3064">
          <cell r="B3064" t="str">
            <v>07253</v>
          </cell>
          <cell r="C3064" t="str">
            <v>Prescription Monitoring</v>
          </cell>
        </row>
        <row r="3065">
          <cell r="B3065" t="str">
            <v>07253</v>
          </cell>
          <cell r="C3065" t="str">
            <v>Prescription Monitoring</v>
          </cell>
        </row>
        <row r="3066">
          <cell r="B3066" t="str">
            <v>07253</v>
          </cell>
          <cell r="C3066" t="str">
            <v>Prescription Monitoring</v>
          </cell>
        </row>
        <row r="3067">
          <cell r="B3067" t="str">
            <v>07253</v>
          </cell>
          <cell r="C3067" t="str">
            <v>Prescription Monitoring</v>
          </cell>
        </row>
        <row r="3068">
          <cell r="B3068" t="str">
            <v>07253</v>
          </cell>
          <cell r="C3068" t="str">
            <v>Prescription Monitoring</v>
          </cell>
        </row>
        <row r="3069">
          <cell r="B3069" t="str">
            <v>07253</v>
          </cell>
          <cell r="C3069" t="str">
            <v>Prescription Monitoring</v>
          </cell>
        </row>
        <row r="3070">
          <cell r="B3070" t="str">
            <v>07254</v>
          </cell>
          <cell r="C3070" t="str">
            <v>Grants-Pro Agri&amp;Emer Food Asst</v>
          </cell>
        </row>
        <row r="3071">
          <cell r="B3071" t="str">
            <v>07254</v>
          </cell>
          <cell r="C3071" t="str">
            <v>Grants-Pro Agri&amp;Emer Food Asst</v>
          </cell>
        </row>
        <row r="3072">
          <cell r="B3072" t="str">
            <v>07254</v>
          </cell>
          <cell r="C3072" t="str">
            <v>Grants-Pro Agri&amp;Emer Food Asst</v>
          </cell>
        </row>
        <row r="3073">
          <cell r="B3073" t="str">
            <v>07254</v>
          </cell>
          <cell r="C3073" t="str">
            <v>Grants-Pro Agri&amp;Emer Food Asst</v>
          </cell>
        </row>
        <row r="3074">
          <cell r="B3074" t="str">
            <v>07254</v>
          </cell>
          <cell r="C3074" t="str">
            <v>Grants-Pro Agri&amp;Emer Food Asst</v>
          </cell>
        </row>
        <row r="3075">
          <cell r="B3075" t="str">
            <v>07254</v>
          </cell>
          <cell r="C3075" t="str">
            <v>Grants-Pro Agri&amp;Emer Food Asst</v>
          </cell>
        </row>
        <row r="3076">
          <cell r="B3076" t="str">
            <v>07256</v>
          </cell>
          <cell r="C3076" t="str">
            <v>Non-Drug Asset Forfeiture Fund</v>
          </cell>
        </row>
        <row r="3077">
          <cell r="B3077" t="str">
            <v>07256</v>
          </cell>
          <cell r="C3077" t="str">
            <v>Non-Drug Asset Forfeiture Fund</v>
          </cell>
        </row>
        <row r="3078">
          <cell r="B3078" t="str">
            <v>07256</v>
          </cell>
          <cell r="C3078" t="str">
            <v>Non-Drug Asset Forfeiture Fund</v>
          </cell>
        </row>
        <row r="3079">
          <cell r="B3079" t="str">
            <v>07256</v>
          </cell>
          <cell r="C3079" t="str">
            <v>Non-Drug Asset Forfeiture Fund</v>
          </cell>
        </row>
        <row r="3080">
          <cell r="B3080" t="str">
            <v>07256</v>
          </cell>
          <cell r="C3080" t="str">
            <v>Non-Drug Asset Forfeiture Fund</v>
          </cell>
        </row>
        <row r="3081">
          <cell r="B3081" t="str">
            <v>07256</v>
          </cell>
          <cell r="C3081" t="str">
            <v>Non-Drug Asset Forfeiture Fund</v>
          </cell>
        </row>
        <row r="3082">
          <cell r="B3082" t="str">
            <v>07260</v>
          </cell>
          <cell r="C3082" t="str">
            <v>VA Indv Dev Acct Plus Trst</v>
          </cell>
        </row>
        <row r="3083">
          <cell r="B3083" t="str">
            <v>07260</v>
          </cell>
          <cell r="C3083" t="str">
            <v>VA Indv Dev Acct Plus Trst</v>
          </cell>
        </row>
        <row r="3084">
          <cell r="B3084" t="str">
            <v>07260</v>
          </cell>
          <cell r="C3084" t="str">
            <v>VA Indv Dev Acct Plus Trst</v>
          </cell>
        </row>
        <row r="3085">
          <cell r="B3085" t="str">
            <v>07260</v>
          </cell>
          <cell r="C3085" t="str">
            <v>VA Indv Dev Acct Plus Trst</v>
          </cell>
        </row>
        <row r="3086">
          <cell r="B3086" t="str">
            <v>07260</v>
          </cell>
          <cell r="C3086" t="str">
            <v>VA Indv Dev Acct Plus Trst</v>
          </cell>
        </row>
        <row r="3087">
          <cell r="B3087" t="str">
            <v>07261</v>
          </cell>
          <cell r="C3087" t="str">
            <v>Abandoned Mined Land Spec Trst</v>
          </cell>
        </row>
        <row r="3088">
          <cell r="B3088" t="str">
            <v>07261</v>
          </cell>
          <cell r="C3088" t="str">
            <v>Abandoned Mined Land Spec Trst</v>
          </cell>
        </row>
        <row r="3089">
          <cell r="B3089" t="str">
            <v>07261</v>
          </cell>
          <cell r="C3089" t="str">
            <v>Abandoned Mined Land Spec Trst</v>
          </cell>
        </row>
        <row r="3090">
          <cell r="B3090" t="str">
            <v>07261</v>
          </cell>
          <cell r="C3090" t="str">
            <v>Abandoned Mined Land Spec Trst</v>
          </cell>
        </row>
        <row r="3091">
          <cell r="B3091" t="str">
            <v>07261</v>
          </cell>
          <cell r="C3091" t="str">
            <v>Abandoned Mined Land Spec Trst</v>
          </cell>
        </row>
        <row r="3092">
          <cell r="B3092" t="str">
            <v>07261</v>
          </cell>
          <cell r="C3092" t="str">
            <v>Abandoned Mined Land Spec Trst</v>
          </cell>
        </row>
        <row r="3093">
          <cell r="B3093" t="str">
            <v>07270</v>
          </cell>
          <cell r="C3093" t="str">
            <v>CDS Offset Monies-Rstrctrd Agy</v>
          </cell>
        </row>
        <row r="3094">
          <cell r="B3094" t="str">
            <v>07270</v>
          </cell>
          <cell r="C3094" t="str">
            <v>CDS Offset Monies-Rstrctrd Agy</v>
          </cell>
        </row>
        <row r="3095">
          <cell r="B3095" t="str">
            <v>07270</v>
          </cell>
          <cell r="C3095" t="str">
            <v>CDS Offset Monies-Rstrctrd Agy</v>
          </cell>
        </row>
        <row r="3096">
          <cell r="B3096" t="str">
            <v>07270</v>
          </cell>
          <cell r="C3096" t="str">
            <v>CDS Offset Monies-Rstrctrd Agy</v>
          </cell>
        </row>
        <row r="3097">
          <cell r="B3097" t="str">
            <v>07270</v>
          </cell>
          <cell r="C3097" t="str">
            <v>CDS Offset Monies-Rstrctrd Agy</v>
          </cell>
        </row>
        <row r="3098">
          <cell r="B3098" t="str">
            <v>07271</v>
          </cell>
          <cell r="C3098" t="str">
            <v>Commonwealth Health Research</v>
          </cell>
        </row>
        <row r="3099">
          <cell r="B3099" t="str">
            <v>07271</v>
          </cell>
          <cell r="C3099" t="str">
            <v>Commonwealth Health Research</v>
          </cell>
        </row>
        <row r="3100">
          <cell r="B3100" t="str">
            <v>07271</v>
          </cell>
          <cell r="C3100" t="str">
            <v>Commonwealth Health Research</v>
          </cell>
        </row>
        <row r="3101">
          <cell r="B3101" t="str">
            <v>07271</v>
          </cell>
          <cell r="C3101" t="str">
            <v>Commonwealth Health Research</v>
          </cell>
        </row>
        <row r="3102">
          <cell r="B3102" t="str">
            <v>07271</v>
          </cell>
          <cell r="C3102" t="str">
            <v>Commonwealth Health Research</v>
          </cell>
        </row>
        <row r="3103">
          <cell r="B3103" t="str">
            <v>07280</v>
          </cell>
          <cell r="C3103" t="str">
            <v>CDS Offset Monies In Suspense</v>
          </cell>
        </row>
        <row r="3104">
          <cell r="B3104" t="str">
            <v>07280</v>
          </cell>
          <cell r="C3104" t="str">
            <v>CDS Offset Monies In Suspense</v>
          </cell>
        </row>
        <row r="3105">
          <cell r="B3105" t="str">
            <v>07280</v>
          </cell>
          <cell r="C3105" t="str">
            <v>CDS Offset Monies In Suspense</v>
          </cell>
        </row>
        <row r="3106">
          <cell r="B3106" t="str">
            <v>07280</v>
          </cell>
          <cell r="C3106" t="str">
            <v>CDS Offset Monies In Suspense</v>
          </cell>
        </row>
        <row r="3107">
          <cell r="B3107" t="str">
            <v>07280</v>
          </cell>
          <cell r="C3107" t="str">
            <v>CDS Offset Monies In Suspense</v>
          </cell>
        </row>
        <row r="3108">
          <cell r="B3108" t="str">
            <v>07290</v>
          </cell>
          <cell r="C3108" t="str">
            <v>Cert Of Agri Products Trust</v>
          </cell>
        </row>
        <row r="3109">
          <cell r="B3109" t="str">
            <v>07290</v>
          </cell>
          <cell r="C3109" t="str">
            <v>Cert Of Agri Products Trust</v>
          </cell>
        </row>
        <row r="3110">
          <cell r="B3110" t="str">
            <v>07290</v>
          </cell>
          <cell r="C3110" t="str">
            <v>Cert Of Agri Products Trust</v>
          </cell>
        </row>
        <row r="3111">
          <cell r="B3111" t="str">
            <v>07290</v>
          </cell>
          <cell r="C3111" t="str">
            <v>Cert Of Agri Products Trust</v>
          </cell>
        </row>
        <row r="3112">
          <cell r="B3112" t="str">
            <v>07290</v>
          </cell>
          <cell r="C3112" t="str">
            <v>Cert Of Agri Products Trust</v>
          </cell>
        </row>
        <row r="3113">
          <cell r="B3113" t="str">
            <v>07290</v>
          </cell>
          <cell r="C3113" t="str">
            <v>Cert Of Agri Products Trust</v>
          </cell>
        </row>
        <row r="3114">
          <cell r="B3114" t="str">
            <v>07291</v>
          </cell>
          <cell r="C3114" t="str">
            <v>VaLORS Members Cont Acct</v>
          </cell>
        </row>
        <row r="3115">
          <cell r="B3115" t="str">
            <v>07291</v>
          </cell>
          <cell r="C3115" t="str">
            <v>VaLORS Members Cont Acct</v>
          </cell>
        </row>
        <row r="3116">
          <cell r="B3116" t="str">
            <v>07291</v>
          </cell>
          <cell r="C3116" t="str">
            <v>VaLORS Members Cont Acct</v>
          </cell>
        </row>
        <row r="3117">
          <cell r="B3117" t="str">
            <v>07291</v>
          </cell>
          <cell r="C3117" t="str">
            <v>VaLORS Members Cont Acct</v>
          </cell>
        </row>
        <row r="3118">
          <cell r="B3118" t="str">
            <v>07291</v>
          </cell>
          <cell r="C3118" t="str">
            <v>VaLORS Members Cont Acct</v>
          </cell>
        </row>
        <row r="3119">
          <cell r="B3119" t="str">
            <v>07300</v>
          </cell>
          <cell r="C3119" t="str">
            <v>VaLORS Retirement Allow Acct</v>
          </cell>
        </row>
        <row r="3120">
          <cell r="B3120" t="str">
            <v>07300</v>
          </cell>
          <cell r="C3120" t="str">
            <v>VaLORS Retirement Allow Acct</v>
          </cell>
        </row>
        <row r="3121">
          <cell r="B3121" t="str">
            <v>07300</v>
          </cell>
          <cell r="C3121" t="str">
            <v>VaLORS Retirement Allow Acct</v>
          </cell>
        </row>
        <row r="3122">
          <cell r="B3122" t="str">
            <v>07300</v>
          </cell>
          <cell r="C3122" t="str">
            <v>VaLORS Retirement Allow Acct</v>
          </cell>
        </row>
        <row r="3123">
          <cell r="B3123" t="str">
            <v>07300</v>
          </cell>
          <cell r="C3123" t="str">
            <v>VaLORS Retirement Allow Acct</v>
          </cell>
        </row>
        <row r="3124">
          <cell r="B3124" t="str">
            <v>07301</v>
          </cell>
          <cell r="C3124" t="str">
            <v>Trust And Agency-VDACS</v>
          </cell>
        </row>
        <row r="3125">
          <cell r="B3125" t="str">
            <v>07301</v>
          </cell>
          <cell r="C3125" t="str">
            <v>Trust And Agency-VDACS</v>
          </cell>
        </row>
        <row r="3126">
          <cell r="B3126" t="str">
            <v>07301</v>
          </cell>
          <cell r="C3126" t="str">
            <v>Trust And Agency-VDACS</v>
          </cell>
        </row>
        <row r="3127">
          <cell r="B3127" t="str">
            <v>07301</v>
          </cell>
          <cell r="C3127" t="str">
            <v>Trust And Agency-VDACS</v>
          </cell>
        </row>
        <row r="3128">
          <cell r="B3128" t="str">
            <v>07301</v>
          </cell>
          <cell r="C3128" t="str">
            <v>Trust And Agency-VDACS</v>
          </cell>
        </row>
        <row r="3129">
          <cell r="B3129" t="str">
            <v>07304</v>
          </cell>
          <cell r="C3129" t="str">
            <v>Allstate Expr Chk Cash Sttlmnt</v>
          </cell>
        </row>
        <row r="3130">
          <cell r="B3130" t="str">
            <v>07304</v>
          </cell>
          <cell r="C3130" t="str">
            <v>Allstate Expr Chk Cash Sttlmnt</v>
          </cell>
        </row>
        <row r="3131">
          <cell r="B3131" t="str">
            <v>07304</v>
          </cell>
          <cell r="C3131" t="str">
            <v>Allstate Expr Chk Cash Sttlmnt</v>
          </cell>
        </row>
        <row r="3132">
          <cell r="B3132" t="str">
            <v>07304</v>
          </cell>
          <cell r="C3132" t="str">
            <v>Allstate Expr Chk Cash Sttlmnt</v>
          </cell>
        </row>
        <row r="3133">
          <cell r="B3133" t="str">
            <v>07304</v>
          </cell>
          <cell r="C3133" t="str">
            <v>Allstate Expr Chk Cash Sttlmnt</v>
          </cell>
        </row>
        <row r="3134">
          <cell r="B3134" t="str">
            <v>07304</v>
          </cell>
          <cell r="C3134" t="str">
            <v>Allstate Expr Chk Cash Sttlmnt</v>
          </cell>
        </row>
        <row r="3135">
          <cell r="B3135" t="str">
            <v>07305</v>
          </cell>
          <cell r="C3135" t="str">
            <v>St/Local Law Enfrc Eqp Pro Prg</v>
          </cell>
        </row>
        <row r="3136">
          <cell r="B3136" t="str">
            <v>07305</v>
          </cell>
          <cell r="C3136" t="str">
            <v>St/Local Law Enfrc Eqp Pro Prg</v>
          </cell>
        </row>
        <row r="3137">
          <cell r="B3137" t="str">
            <v>07305</v>
          </cell>
          <cell r="C3137" t="str">
            <v>St/Local Law Enfrc Eqp Pro Prg</v>
          </cell>
        </row>
        <row r="3138">
          <cell r="B3138" t="str">
            <v>07305</v>
          </cell>
          <cell r="C3138" t="str">
            <v>St/Local Law Enfrc Eqp Pro Prg</v>
          </cell>
        </row>
        <row r="3139">
          <cell r="B3139" t="str">
            <v>07305</v>
          </cell>
          <cell r="C3139" t="str">
            <v>St/Local Law Enfrc Eqp Pro Prg</v>
          </cell>
        </row>
        <row r="3140">
          <cell r="B3140" t="str">
            <v>07311</v>
          </cell>
          <cell r="C3140" t="str">
            <v>State Student Loan Fund</v>
          </cell>
        </row>
        <row r="3141">
          <cell r="B3141" t="str">
            <v>07311</v>
          </cell>
          <cell r="C3141" t="str">
            <v>State Student Loan Fund</v>
          </cell>
        </row>
        <row r="3142">
          <cell r="B3142" t="str">
            <v>07311</v>
          </cell>
          <cell r="C3142" t="str">
            <v>State Student Loan Fund</v>
          </cell>
        </row>
        <row r="3143">
          <cell r="B3143" t="str">
            <v>07311</v>
          </cell>
          <cell r="C3143" t="str">
            <v>State Student Loan Fund</v>
          </cell>
        </row>
        <row r="3144">
          <cell r="B3144" t="str">
            <v>07311</v>
          </cell>
          <cell r="C3144" t="str">
            <v>State Student Loan Fund</v>
          </cell>
        </row>
        <row r="3145">
          <cell r="B3145" t="str">
            <v>07320</v>
          </cell>
          <cell r="C3145" t="str">
            <v>TICR Endowment</v>
          </cell>
        </row>
        <row r="3146">
          <cell r="B3146" t="str">
            <v>07320</v>
          </cell>
          <cell r="C3146" t="str">
            <v>TICR Endowment</v>
          </cell>
        </row>
        <row r="3147">
          <cell r="B3147" t="str">
            <v>07320</v>
          </cell>
          <cell r="C3147" t="str">
            <v>TICR Endowment</v>
          </cell>
        </row>
        <row r="3148">
          <cell r="B3148" t="str">
            <v>07320</v>
          </cell>
          <cell r="C3148" t="str">
            <v>TICR Endowment</v>
          </cell>
        </row>
        <row r="3149">
          <cell r="B3149" t="str">
            <v>07320</v>
          </cell>
          <cell r="C3149" t="str">
            <v>TICR Endowment</v>
          </cell>
        </row>
        <row r="3150">
          <cell r="B3150" t="str">
            <v>07330</v>
          </cell>
          <cell r="C3150" t="str">
            <v>Oil Overcharge Funds</v>
          </cell>
        </row>
        <row r="3151">
          <cell r="B3151" t="str">
            <v>07330</v>
          </cell>
          <cell r="C3151" t="str">
            <v>Oil Overcharge Funds</v>
          </cell>
        </row>
        <row r="3152">
          <cell r="B3152" t="str">
            <v>07330</v>
          </cell>
          <cell r="C3152" t="str">
            <v>Oil Overcharge Funds</v>
          </cell>
        </row>
        <row r="3153">
          <cell r="B3153" t="str">
            <v>07330</v>
          </cell>
          <cell r="C3153" t="str">
            <v>Oil Overcharge Funds</v>
          </cell>
        </row>
        <row r="3154">
          <cell r="B3154" t="str">
            <v>07330</v>
          </cell>
          <cell r="C3154" t="str">
            <v>Oil Overcharge Funds</v>
          </cell>
        </row>
        <row r="3155">
          <cell r="B3155" t="str">
            <v>07331</v>
          </cell>
          <cell r="C3155" t="str">
            <v>St Asset Forfeiture Suspense</v>
          </cell>
        </row>
        <row r="3156">
          <cell r="B3156" t="str">
            <v>07331</v>
          </cell>
          <cell r="C3156" t="str">
            <v>St Asset Forfeiture Suspense</v>
          </cell>
        </row>
        <row r="3157">
          <cell r="B3157" t="str">
            <v>07331</v>
          </cell>
          <cell r="C3157" t="str">
            <v>St Asset Forfeiture Suspense</v>
          </cell>
        </row>
        <row r="3158">
          <cell r="B3158" t="str">
            <v>07331</v>
          </cell>
          <cell r="C3158" t="str">
            <v>St Asset Forfeiture Suspense</v>
          </cell>
        </row>
        <row r="3159">
          <cell r="B3159" t="str">
            <v>07331</v>
          </cell>
          <cell r="C3159" t="str">
            <v>St Asset Forfeiture Suspense</v>
          </cell>
        </row>
        <row r="3160">
          <cell r="B3160" t="str">
            <v>07331</v>
          </cell>
          <cell r="C3160" t="str">
            <v>St Asset Forfeiture Suspense</v>
          </cell>
        </row>
        <row r="3161">
          <cell r="B3161" t="str">
            <v>07340</v>
          </cell>
          <cell r="C3161" t="str">
            <v>Texaco Oil Overcharge Fund</v>
          </cell>
        </row>
        <row r="3162">
          <cell r="B3162" t="str">
            <v>07340</v>
          </cell>
          <cell r="C3162" t="str">
            <v>Texaco Oil Overcharge Fund</v>
          </cell>
        </row>
        <row r="3163">
          <cell r="B3163" t="str">
            <v>07340</v>
          </cell>
          <cell r="C3163" t="str">
            <v>Texaco Oil Overcharge Fund</v>
          </cell>
        </row>
        <row r="3164">
          <cell r="B3164" t="str">
            <v>07340</v>
          </cell>
          <cell r="C3164" t="str">
            <v>Texaco Oil Overcharge Fund</v>
          </cell>
        </row>
        <row r="3165">
          <cell r="B3165" t="str">
            <v>07340</v>
          </cell>
          <cell r="C3165" t="str">
            <v>Texaco Oil Overcharge Fund</v>
          </cell>
        </row>
        <row r="3166">
          <cell r="B3166" t="str">
            <v>07340</v>
          </cell>
          <cell r="C3166" t="str">
            <v>Texaco Oil Overcharge Fund</v>
          </cell>
        </row>
        <row r="3167">
          <cell r="B3167" t="str">
            <v>07341</v>
          </cell>
          <cell r="C3167" t="str">
            <v>Texaco Oil Overcharge - JMU</v>
          </cell>
        </row>
        <row r="3168">
          <cell r="B3168" t="str">
            <v>07341</v>
          </cell>
          <cell r="C3168" t="str">
            <v>Texaco Oil Overcharge - JMU</v>
          </cell>
        </row>
        <row r="3169">
          <cell r="B3169" t="str">
            <v>07341</v>
          </cell>
          <cell r="C3169" t="str">
            <v>Texaco Oil Overcharge - JMU</v>
          </cell>
        </row>
        <row r="3170">
          <cell r="B3170" t="str">
            <v>07341</v>
          </cell>
          <cell r="C3170" t="str">
            <v>Texaco Oil Overcharge - JMU</v>
          </cell>
        </row>
        <row r="3171">
          <cell r="B3171" t="str">
            <v>07341</v>
          </cell>
          <cell r="C3171" t="str">
            <v>Texaco Oil Overcharge - JMU</v>
          </cell>
        </row>
        <row r="3172">
          <cell r="B3172" t="str">
            <v>07341</v>
          </cell>
          <cell r="C3172" t="str">
            <v>Texaco Oil Overcharge - JMU</v>
          </cell>
        </row>
        <row r="3173">
          <cell r="B3173" t="str">
            <v>07350</v>
          </cell>
          <cell r="C3173" t="str">
            <v>VA Benefit Restoration Plan</v>
          </cell>
        </row>
        <row r="3174">
          <cell r="B3174" t="str">
            <v>07350</v>
          </cell>
          <cell r="C3174" t="str">
            <v>VA Benefit Restoration Plan</v>
          </cell>
        </row>
        <row r="3175">
          <cell r="B3175" t="str">
            <v>07350</v>
          </cell>
          <cell r="C3175" t="str">
            <v>VA Benefit Restoration Plan</v>
          </cell>
        </row>
        <row r="3176">
          <cell r="B3176" t="str">
            <v>07350</v>
          </cell>
          <cell r="C3176" t="str">
            <v>VA Benefit Restoration Plan</v>
          </cell>
        </row>
        <row r="3177">
          <cell r="B3177" t="str">
            <v>07350</v>
          </cell>
          <cell r="C3177" t="str">
            <v>VA Benefit Restoration Plan</v>
          </cell>
        </row>
        <row r="3178">
          <cell r="B3178" t="str">
            <v>07360</v>
          </cell>
          <cell r="C3178" t="str">
            <v>Vol Firefighter/Rescue Sqd Sap</v>
          </cell>
        </row>
        <row r="3179">
          <cell r="B3179" t="str">
            <v>07360</v>
          </cell>
          <cell r="C3179" t="str">
            <v>Vol Firefighter/Rescue Sqd Sap</v>
          </cell>
        </row>
        <row r="3180">
          <cell r="B3180" t="str">
            <v>07360</v>
          </cell>
          <cell r="C3180" t="str">
            <v>Vol Firefighter/Rescue Sqd Sap</v>
          </cell>
        </row>
        <row r="3181">
          <cell r="B3181" t="str">
            <v>07360</v>
          </cell>
          <cell r="C3181" t="str">
            <v>Vol Firefighter/Rescue Sqd Sap</v>
          </cell>
        </row>
        <row r="3182">
          <cell r="B3182" t="str">
            <v>07360</v>
          </cell>
          <cell r="C3182" t="str">
            <v>Vol Firefighter/Rescue Sqd Sap</v>
          </cell>
        </row>
        <row r="3183">
          <cell r="B3183" t="str">
            <v>07361</v>
          </cell>
          <cell r="C3183" t="str">
            <v>Oil Overcharge Trust Fund</v>
          </cell>
        </row>
        <row r="3184">
          <cell r="B3184" t="str">
            <v>07361</v>
          </cell>
          <cell r="C3184" t="str">
            <v>Oil Overcharge Trust Fund</v>
          </cell>
        </row>
        <row r="3185">
          <cell r="B3185" t="str">
            <v>07361</v>
          </cell>
          <cell r="C3185" t="str">
            <v>Oil Overcharge Trust Fund</v>
          </cell>
        </row>
        <row r="3186">
          <cell r="B3186" t="str">
            <v>07361</v>
          </cell>
          <cell r="C3186" t="str">
            <v>Oil Overcharge Trust Fund</v>
          </cell>
        </row>
        <row r="3187">
          <cell r="B3187" t="str">
            <v>07361</v>
          </cell>
          <cell r="C3187" t="str">
            <v>Oil Overcharge Trust Fund</v>
          </cell>
        </row>
        <row r="3188">
          <cell r="B3188" t="str">
            <v>07361</v>
          </cell>
          <cell r="C3188" t="str">
            <v>Oil Overcharge Trust Fund</v>
          </cell>
        </row>
        <row r="3189">
          <cell r="B3189" t="str">
            <v>07370</v>
          </cell>
          <cell r="C3189" t="str">
            <v>Oil &amp; Gas Surety Bonds</v>
          </cell>
        </row>
        <row r="3190">
          <cell r="B3190" t="str">
            <v>07370</v>
          </cell>
          <cell r="C3190" t="str">
            <v>Oil &amp; Gas Surety Bonds</v>
          </cell>
        </row>
        <row r="3191">
          <cell r="B3191" t="str">
            <v>07370</v>
          </cell>
          <cell r="C3191" t="str">
            <v>Oil &amp; Gas Surety Bonds</v>
          </cell>
        </row>
        <row r="3192">
          <cell r="B3192" t="str">
            <v>07370</v>
          </cell>
          <cell r="C3192" t="str">
            <v>Oil &amp; Gas Surety Bonds</v>
          </cell>
        </row>
        <row r="3193">
          <cell r="B3193" t="str">
            <v>07370</v>
          </cell>
          <cell r="C3193" t="str">
            <v>Oil &amp; Gas Surety Bonds</v>
          </cell>
        </row>
        <row r="3194">
          <cell r="B3194" t="str">
            <v>07380</v>
          </cell>
          <cell r="C3194" t="str">
            <v>Exxon Oil Overcharge Fund</v>
          </cell>
        </row>
        <row r="3195">
          <cell r="B3195" t="str">
            <v>07380</v>
          </cell>
          <cell r="C3195" t="str">
            <v>Exxon Oil Overcharge Fund</v>
          </cell>
        </row>
        <row r="3196">
          <cell r="B3196" t="str">
            <v>07380</v>
          </cell>
          <cell r="C3196" t="str">
            <v>Exxon Oil Overcharge Fund</v>
          </cell>
        </row>
        <row r="3197">
          <cell r="B3197" t="str">
            <v>07380</v>
          </cell>
          <cell r="C3197" t="str">
            <v>Exxon Oil Overcharge Fund</v>
          </cell>
        </row>
        <row r="3198">
          <cell r="B3198" t="str">
            <v>07380</v>
          </cell>
          <cell r="C3198" t="str">
            <v>Exxon Oil Overcharge Fund</v>
          </cell>
        </row>
        <row r="3199">
          <cell r="B3199" t="str">
            <v>07380</v>
          </cell>
          <cell r="C3199" t="str">
            <v>Exxon Oil Overcharge Fund</v>
          </cell>
        </row>
        <row r="3200">
          <cell r="B3200" t="str">
            <v>07383</v>
          </cell>
          <cell r="C3200" t="str">
            <v>CllctnAddtlLocalSTHalifaxCnty</v>
          </cell>
        </row>
        <row r="3201">
          <cell r="B3201" t="str">
            <v>07383</v>
          </cell>
          <cell r="C3201" t="str">
            <v>CllctnAddtlLocalSTHalifaxCnty</v>
          </cell>
        </row>
        <row r="3202">
          <cell r="B3202" t="str">
            <v>07383</v>
          </cell>
          <cell r="C3202" t="str">
            <v>CllctnAddtlLocalSTHalifaxCnty</v>
          </cell>
        </row>
        <row r="3203">
          <cell r="B3203" t="str">
            <v>07383</v>
          </cell>
          <cell r="C3203" t="str">
            <v>CllctnAddtlLocalSTHalifaxCnty</v>
          </cell>
        </row>
        <row r="3204">
          <cell r="B3204" t="str">
            <v>07383</v>
          </cell>
          <cell r="C3204" t="str">
            <v>CllctnAddtlLocalSTHalifaxCnty</v>
          </cell>
        </row>
        <row r="3205">
          <cell r="B3205" t="str">
            <v>07390</v>
          </cell>
          <cell r="C3205" t="str">
            <v>Stripper Well Oil Overchrge Fd</v>
          </cell>
        </row>
        <row r="3206">
          <cell r="B3206" t="str">
            <v>07390</v>
          </cell>
          <cell r="C3206" t="str">
            <v>Stripper Well Oil Overchrge Fd</v>
          </cell>
        </row>
        <row r="3207">
          <cell r="B3207" t="str">
            <v>07390</v>
          </cell>
          <cell r="C3207" t="str">
            <v>Stripper Well Oil Overchrge Fd</v>
          </cell>
        </row>
        <row r="3208">
          <cell r="B3208" t="str">
            <v>07390</v>
          </cell>
          <cell r="C3208" t="str">
            <v>Stripper Well Oil Overchrge Fd</v>
          </cell>
        </row>
        <row r="3209">
          <cell r="B3209" t="str">
            <v>07390</v>
          </cell>
          <cell r="C3209" t="str">
            <v>Stripper Well Oil Overchrge Fd</v>
          </cell>
        </row>
        <row r="3210">
          <cell r="B3210" t="str">
            <v>07390</v>
          </cell>
          <cell r="C3210" t="str">
            <v>Stripper Well Oil Overchrge Fd</v>
          </cell>
        </row>
        <row r="3211">
          <cell r="B3211" t="str">
            <v>07400</v>
          </cell>
          <cell r="C3211" t="str">
            <v>Property Insurance Trust Fund</v>
          </cell>
        </row>
        <row r="3212">
          <cell r="B3212" t="str">
            <v>07400</v>
          </cell>
          <cell r="C3212" t="str">
            <v>Property Insurance Trust Fund</v>
          </cell>
        </row>
        <row r="3213">
          <cell r="B3213" t="str">
            <v>07400</v>
          </cell>
          <cell r="C3213" t="str">
            <v>Property Insurance Trust Fund</v>
          </cell>
        </row>
        <row r="3214">
          <cell r="B3214" t="str">
            <v>07400</v>
          </cell>
          <cell r="C3214" t="str">
            <v>Property Insurance Trust Fund</v>
          </cell>
        </row>
        <row r="3215">
          <cell r="B3215" t="str">
            <v>07400</v>
          </cell>
          <cell r="C3215" t="str">
            <v>Property Insurance Trust Fund</v>
          </cell>
        </row>
        <row r="3216">
          <cell r="B3216" t="str">
            <v>07400</v>
          </cell>
          <cell r="C3216" t="str">
            <v>Property Insurance Trust Fund</v>
          </cell>
        </row>
        <row r="3217">
          <cell r="B3217" t="str">
            <v>07401</v>
          </cell>
          <cell r="C3217" t="str">
            <v>Diamond Shamrock Oil Overcharg</v>
          </cell>
        </row>
        <row r="3218">
          <cell r="B3218" t="str">
            <v>07401</v>
          </cell>
          <cell r="C3218" t="str">
            <v>Diamond Shamrock Oil Overcharg</v>
          </cell>
        </row>
        <row r="3219">
          <cell r="B3219" t="str">
            <v>07401</v>
          </cell>
          <cell r="C3219" t="str">
            <v>Diamond Shamrock Oil Overcharg</v>
          </cell>
        </row>
        <row r="3220">
          <cell r="B3220" t="str">
            <v>07401</v>
          </cell>
          <cell r="C3220" t="str">
            <v>Diamond Shamrock Oil Overcharg</v>
          </cell>
        </row>
        <row r="3221">
          <cell r="B3221" t="str">
            <v>07401</v>
          </cell>
          <cell r="C3221" t="str">
            <v>Diamond Shamrock Oil Overcharg</v>
          </cell>
        </row>
        <row r="3222">
          <cell r="B3222" t="str">
            <v>07401</v>
          </cell>
          <cell r="C3222" t="str">
            <v>Diamond Shamrock Oil Overcharg</v>
          </cell>
        </row>
        <row r="3223">
          <cell r="B3223" t="str">
            <v>07403</v>
          </cell>
          <cell r="C3223" t="str">
            <v>Trust And Agency-DGIF</v>
          </cell>
        </row>
        <row r="3224">
          <cell r="B3224" t="str">
            <v>07403</v>
          </cell>
          <cell r="C3224" t="str">
            <v>Trust And Agency-DGIF</v>
          </cell>
        </row>
        <row r="3225">
          <cell r="B3225" t="str">
            <v>07403</v>
          </cell>
          <cell r="C3225" t="str">
            <v>Trust And Agency-DGIF</v>
          </cell>
        </row>
        <row r="3226">
          <cell r="B3226" t="str">
            <v>07403</v>
          </cell>
          <cell r="C3226" t="str">
            <v>Trust And Agency-DGIF</v>
          </cell>
        </row>
        <row r="3227">
          <cell r="B3227" t="str">
            <v>07403</v>
          </cell>
          <cell r="C3227" t="str">
            <v>Trust And Agency-DGIF</v>
          </cell>
        </row>
        <row r="3228">
          <cell r="B3228" t="str">
            <v>07405</v>
          </cell>
          <cell r="C3228" t="str">
            <v>VRC Escrow Fund</v>
          </cell>
        </row>
        <row r="3229">
          <cell r="B3229" t="str">
            <v>07405</v>
          </cell>
          <cell r="C3229" t="str">
            <v>VRC Escrow Fund</v>
          </cell>
        </row>
        <row r="3230">
          <cell r="B3230" t="str">
            <v>07405</v>
          </cell>
          <cell r="C3230" t="str">
            <v>VRC Escrow Fund</v>
          </cell>
        </row>
        <row r="3231">
          <cell r="B3231" t="str">
            <v>07405</v>
          </cell>
          <cell r="C3231" t="str">
            <v>VRC Escrow Fund</v>
          </cell>
        </row>
        <row r="3232">
          <cell r="B3232" t="str">
            <v>07405</v>
          </cell>
          <cell r="C3232" t="str">
            <v>VRC Escrow Fund</v>
          </cell>
        </row>
        <row r="3233">
          <cell r="B3233" t="str">
            <v>07409</v>
          </cell>
          <cell r="C3233" t="str">
            <v>Trust And Agency-DMME</v>
          </cell>
        </row>
        <row r="3234">
          <cell r="B3234" t="str">
            <v>07409</v>
          </cell>
          <cell r="C3234" t="str">
            <v>Trust And Agency-DMME</v>
          </cell>
        </row>
        <row r="3235">
          <cell r="B3235" t="str">
            <v>07409</v>
          </cell>
          <cell r="C3235" t="str">
            <v>Trust And Agency-DMME</v>
          </cell>
        </row>
        <row r="3236">
          <cell r="B3236" t="str">
            <v>07409</v>
          </cell>
          <cell r="C3236" t="str">
            <v>Trust And Agency-DMME</v>
          </cell>
        </row>
        <row r="3237">
          <cell r="B3237" t="str">
            <v>07409</v>
          </cell>
          <cell r="C3237" t="str">
            <v>Trust And Agency-DMME</v>
          </cell>
        </row>
        <row r="3238">
          <cell r="B3238" t="str">
            <v>07410</v>
          </cell>
          <cell r="C3238" t="str">
            <v>Miscellaneous Insurance Trust</v>
          </cell>
        </row>
        <row r="3239">
          <cell r="B3239" t="str">
            <v>07410</v>
          </cell>
          <cell r="C3239" t="str">
            <v>Miscellaneous Insurance Trust</v>
          </cell>
        </row>
        <row r="3240">
          <cell r="B3240" t="str">
            <v>07410</v>
          </cell>
          <cell r="C3240" t="str">
            <v>Miscellaneous Insurance Trust</v>
          </cell>
        </row>
        <row r="3241">
          <cell r="B3241" t="str">
            <v>07410</v>
          </cell>
          <cell r="C3241" t="str">
            <v>Miscellaneous Insurance Trust</v>
          </cell>
        </row>
        <row r="3242">
          <cell r="B3242" t="str">
            <v>07410</v>
          </cell>
          <cell r="C3242" t="str">
            <v>Miscellaneous Insurance Trust</v>
          </cell>
        </row>
        <row r="3243">
          <cell r="B3243" t="str">
            <v>07410</v>
          </cell>
          <cell r="C3243" t="str">
            <v>Miscellaneous Insurance Trust</v>
          </cell>
        </row>
        <row r="3244">
          <cell r="B3244" t="str">
            <v>07411</v>
          </cell>
          <cell r="C3244" t="str">
            <v>Mathews State Forest Fund</v>
          </cell>
        </row>
        <row r="3245">
          <cell r="B3245" t="str">
            <v>07411</v>
          </cell>
          <cell r="C3245" t="str">
            <v>Mathews State Forest Fund</v>
          </cell>
        </row>
        <row r="3246">
          <cell r="B3246" t="str">
            <v>07411</v>
          </cell>
          <cell r="C3246" t="str">
            <v>Mathews State Forest Fund</v>
          </cell>
        </row>
        <row r="3247">
          <cell r="B3247" t="str">
            <v>07411</v>
          </cell>
          <cell r="C3247" t="str">
            <v>Mathews State Forest Fund</v>
          </cell>
        </row>
        <row r="3248">
          <cell r="B3248" t="str">
            <v>07411</v>
          </cell>
          <cell r="C3248" t="str">
            <v>Mathews State Forest Fund</v>
          </cell>
        </row>
        <row r="3249">
          <cell r="B3249" t="str">
            <v>07420</v>
          </cell>
          <cell r="C3249" t="str">
            <v>LOD Death &amp; Hlth Benefits Trst</v>
          </cell>
        </row>
        <row r="3250">
          <cell r="B3250" t="str">
            <v>07420</v>
          </cell>
          <cell r="C3250" t="str">
            <v>LOD Death &amp; Hlth Benefits Trst</v>
          </cell>
        </row>
        <row r="3251">
          <cell r="B3251" t="str">
            <v>07420</v>
          </cell>
          <cell r="C3251" t="str">
            <v>LOD Death &amp; Hlth Benefits Trst</v>
          </cell>
        </row>
        <row r="3252">
          <cell r="B3252" t="str">
            <v>07420</v>
          </cell>
          <cell r="C3252" t="str">
            <v>LOD Death &amp; Hlth Benefits Trst</v>
          </cell>
        </row>
        <row r="3253">
          <cell r="B3253" t="str">
            <v>07420</v>
          </cell>
          <cell r="C3253" t="str">
            <v>LOD Death &amp; Hlth Benefits Trst</v>
          </cell>
        </row>
        <row r="3254">
          <cell r="B3254" t="str">
            <v>07420</v>
          </cell>
          <cell r="C3254" t="str">
            <v>LOD Death &amp; Hlth Benefits Trst</v>
          </cell>
        </row>
        <row r="3255">
          <cell r="B3255" t="str">
            <v>07421</v>
          </cell>
          <cell r="C3255" t="str">
            <v>Worker's Comp Trust Fund</v>
          </cell>
        </row>
        <row r="3256">
          <cell r="B3256" t="str">
            <v>07421</v>
          </cell>
          <cell r="C3256" t="str">
            <v>Worker's Comp Trust Fund</v>
          </cell>
        </row>
        <row r="3257">
          <cell r="B3257" t="str">
            <v>07421</v>
          </cell>
          <cell r="C3257" t="str">
            <v>Worker's Comp Trust Fund</v>
          </cell>
        </row>
        <row r="3258">
          <cell r="B3258" t="str">
            <v>07421</v>
          </cell>
          <cell r="C3258" t="str">
            <v>Worker's Comp Trust Fund</v>
          </cell>
        </row>
        <row r="3259">
          <cell r="B3259" t="str">
            <v>07421</v>
          </cell>
          <cell r="C3259" t="str">
            <v>Worker's Comp Trust Fund</v>
          </cell>
        </row>
        <row r="3260">
          <cell r="B3260" t="str">
            <v>07421</v>
          </cell>
          <cell r="C3260" t="str">
            <v>Worker's Comp Trust Fund</v>
          </cell>
        </row>
        <row r="3261">
          <cell r="B3261" t="str">
            <v>07422</v>
          </cell>
          <cell r="C3261" t="str">
            <v>Admin of Hlth Bnfts Pymnt-LODA</v>
          </cell>
        </row>
        <row r="3262">
          <cell r="B3262" t="str">
            <v>07422</v>
          </cell>
          <cell r="C3262" t="str">
            <v>Admin of Hlth Bnfts Pymnt-LODA</v>
          </cell>
        </row>
        <row r="3263">
          <cell r="B3263" t="str">
            <v>07422</v>
          </cell>
          <cell r="C3263" t="str">
            <v>Admin of Hlth Bnfts Pymnt-LODA</v>
          </cell>
        </row>
        <row r="3264">
          <cell r="B3264" t="str">
            <v>07422</v>
          </cell>
          <cell r="C3264" t="str">
            <v>Admin of Hlth Bnfts Pymnt-LODA</v>
          </cell>
        </row>
        <row r="3265">
          <cell r="B3265" t="str">
            <v>07422</v>
          </cell>
          <cell r="C3265" t="str">
            <v>Admin of Hlth Bnfts Pymnt-LODA</v>
          </cell>
        </row>
        <row r="3266">
          <cell r="B3266" t="str">
            <v>07422</v>
          </cell>
          <cell r="C3266" t="str">
            <v>Admin of Hlth Bnfts Pymnt-LODA</v>
          </cell>
        </row>
        <row r="3267">
          <cell r="B3267" t="str">
            <v>07430</v>
          </cell>
          <cell r="C3267" t="str">
            <v>Liability Trust Fund</v>
          </cell>
        </row>
        <row r="3268">
          <cell r="B3268" t="str">
            <v>07430</v>
          </cell>
          <cell r="C3268" t="str">
            <v>Liability Trust Fund</v>
          </cell>
        </row>
        <row r="3269">
          <cell r="B3269" t="str">
            <v>07430</v>
          </cell>
          <cell r="C3269" t="str">
            <v>Liability Trust Fund</v>
          </cell>
        </row>
        <row r="3270">
          <cell r="B3270" t="str">
            <v>07430</v>
          </cell>
          <cell r="C3270" t="str">
            <v>Liability Trust Fund</v>
          </cell>
        </row>
        <row r="3271">
          <cell r="B3271" t="str">
            <v>07430</v>
          </cell>
          <cell r="C3271" t="str">
            <v>Liability Trust Fund</v>
          </cell>
        </row>
        <row r="3272">
          <cell r="B3272" t="str">
            <v>07430</v>
          </cell>
          <cell r="C3272" t="str">
            <v>Liability Trust Fund</v>
          </cell>
        </row>
        <row r="3273">
          <cell r="B3273" t="str">
            <v>07440</v>
          </cell>
          <cell r="C3273" t="str">
            <v>Automobile Trust Fund</v>
          </cell>
        </row>
        <row r="3274">
          <cell r="B3274" t="str">
            <v>07440</v>
          </cell>
          <cell r="C3274" t="str">
            <v>Automobile Trust Fund</v>
          </cell>
        </row>
        <row r="3275">
          <cell r="B3275" t="str">
            <v>07440</v>
          </cell>
          <cell r="C3275" t="str">
            <v>Automobile Trust Fund</v>
          </cell>
        </row>
        <row r="3276">
          <cell r="B3276" t="str">
            <v>07440</v>
          </cell>
          <cell r="C3276" t="str">
            <v>Automobile Trust Fund</v>
          </cell>
        </row>
        <row r="3277">
          <cell r="B3277" t="str">
            <v>07440</v>
          </cell>
          <cell r="C3277" t="str">
            <v>Automobile Trust Fund</v>
          </cell>
        </row>
        <row r="3278">
          <cell r="B3278" t="str">
            <v>07440</v>
          </cell>
          <cell r="C3278" t="str">
            <v>Automobile Trust Fund</v>
          </cell>
        </row>
        <row r="3279">
          <cell r="B3279" t="str">
            <v>07450</v>
          </cell>
          <cell r="C3279" t="str">
            <v>Additional Automobile Rntl Tax</v>
          </cell>
        </row>
        <row r="3280">
          <cell r="B3280" t="str">
            <v>07450</v>
          </cell>
          <cell r="C3280" t="str">
            <v>Additional Automobile Rntl Tax</v>
          </cell>
        </row>
        <row r="3281">
          <cell r="B3281" t="str">
            <v>07450</v>
          </cell>
          <cell r="C3281" t="str">
            <v>Additional Automobile Rntl Tax</v>
          </cell>
        </row>
        <row r="3282">
          <cell r="B3282" t="str">
            <v>07450</v>
          </cell>
          <cell r="C3282" t="str">
            <v>Additional Automobile Rntl Tax</v>
          </cell>
        </row>
        <row r="3283">
          <cell r="B3283" t="str">
            <v>07450</v>
          </cell>
          <cell r="C3283" t="str">
            <v>Additional Automobile Rntl Tax</v>
          </cell>
        </row>
        <row r="3284">
          <cell r="B3284" t="str">
            <v>07451</v>
          </cell>
          <cell r="C3284" t="str">
            <v>Local Entities Bond Program</v>
          </cell>
        </row>
        <row r="3285">
          <cell r="B3285" t="str">
            <v>07451</v>
          </cell>
          <cell r="C3285" t="str">
            <v>Local Entities Bond Program</v>
          </cell>
        </row>
        <row r="3286">
          <cell r="B3286" t="str">
            <v>07451</v>
          </cell>
          <cell r="C3286" t="str">
            <v>Local Entities Bond Program</v>
          </cell>
        </row>
        <row r="3287">
          <cell r="B3287" t="str">
            <v>07451</v>
          </cell>
          <cell r="C3287" t="str">
            <v>Local Entities Bond Program</v>
          </cell>
        </row>
        <row r="3288">
          <cell r="B3288" t="str">
            <v>07451</v>
          </cell>
          <cell r="C3288" t="str">
            <v>Local Entities Bond Program</v>
          </cell>
        </row>
        <row r="3289">
          <cell r="B3289" t="str">
            <v>07451</v>
          </cell>
          <cell r="C3289" t="str">
            <v>Local Entities Bond Program</v>
          </cell>
        </row>
        <row r="3290">
          <cell r="B3290" t="str">
            <v>07460</v>
          </cell>
          <cell r="C3290" t="str">
            <v>Mobile Home Sales Tax</v>
          </cell>
        </row>
        <row r="3291">
          <cell r="B3291" t="str">
            <v>07460</v>
          </cell>
          <cell r="C3291" t="str">
            <v>Mobile Home Sales Tax</v>
          </cell>
        </row>
        <row r="3292">
          <cell r="B3292" t="str">
            <v>07460</v>
          </cell>
          <cell r="C3292" t="str">
            <v>Mobile Home Sales Tax</v>
          </cell>
        </row>
        <row r="3293">
          <cell r="B3293" t="str">
            <v>07460</v>
          </cell>
          <cell r="C3293" t="str">
            <v>Mobile Home Sales Tax</v>
          </cell>
        </row>
        <row r="3294">
          <cell r="B3294" t="str">
            <v>07460</v>
          </cell>
          <cell r="C3294" t="str">
            <v>Mobile Home Sales Tax</v>
          </cell>
        </row>
        <row r="3295">
          <cell r="B3295" t="str">
            <v>07461</v>
          </cell>
          <cell r="C3295" t="str">
            <v>Public Officials Insurance</v>
          </cell>
        </row>
        <row r="3296">
          <cell r="B3296" t="str">
            <v>07461</v>
          </cell>
          <cell r="C3296" t="str">
            <v>Public Officials Insurance</v>
          </cell>
        </row>
        <row r="3297">
          <cell r="B3297" t="str">
            <v>07461</v>
          </cell>
          <cell r="C3297" t="str">
            <v>Public Officials Insurance</v>
          </cell>
        </row>
        <row r="3298">
          <cell r="B3298" t="str">
            <v>07461</v>
          </cell>
          <cell r="C3298" t="str">
            <v>Public Officials Insurance</v>
          </cell>
        </row>
        <row r="3299">
          <cell r="B3299" t="str">
            <v>07461</v>
          </cell>
          <cell r="C3299" t="str">
            <v>Public Officials Insurance</v>
          </cell>
        </row>
        <row r="3300">
          <cell r="B3300" t="str">
            <v>07461</v>
          </cell>
          <cell r="C3300" t="str">
            <v>Public Officials Insurance</v>
          </cell>
        </row>
        <row r="3301">
          <cell r="B3301" t="str">
            <v>07470</v>
          </cell>
          <cell r="C3301" t="str">
            <v>Law Enforcement Insurance</v>
          </cell>
        </row>
        <row r="3302">
          <cell r="B3302" t="str">
            <v>07470</v>
          </cell>
          <cell r="C3302" t="str">
            <v>Law Enforcement Insurance</v>
          </cell>
        </row>
        <row r="3303">
          <cell r="B3303" t="str">
            <v>07470</v>
          </cell>
          <cell r="C3303" t="str">
            <v>Law Enforcement Insurance</v>
          </cell>
        </row>
        <row r="3304">
          <cell r="B3304" t="str">
            <v>07470</v>
          </cell>
          <cell r="C3304" t="str">
            <v>Law Enforcement Insurance</v>
          </cell>
        </row>
        <row r="3305">
          <cell r="B3305" t="str">
            <v>07470</v>
          </cell>
          <cell r="C3305" t="str">
            <v>Law Enforcement Insurance</v>
          </cell>
        </row>
        <row r="3306">
          <cell r="B3306" t="str">
            <v>07470</v>
          </cell>
          <cell r="C3306" t="str">
            <v>Law Enforcement Insurance</v>
          </cell>
        </row>
        <row r="3307">
          <cell r="B3307" t="str">
            <v>07471</v>
          </cell>
          <cell r="C3307" t="str">
            <v>COURT PAYMENTS</v>
          </cell>
        </row>
        <row r="3308">
          <cell r="B3308" t="str">
            <v>07471</v>
          </cell>
          <cell r="C3308" t="str">
            <v>COURT PAYMENTS</v>
          </cell>
        </row>
        <row r="3309">
          <cell r="B3309" t="str">
            <v>07471</v>
          </cell>
          <cell r="C3309" t="str">
            <v>COURT PAYMENTS</v>
          </cell>
        </row>
        <row r="3310">
          <cell r="B3310" t="str">
            <v>07471</v>
          </cell>
          <cell r="C3310" t="str">
            <v>COURT PAYMENTS</v>
          </cell>
        </row>
        <row r="3311">
          <cell r="B3311" t="str">
            <v>07471</v>
          </cell>
          <cell r="C3311" t="str">
            <v>COURT PAYMENTS</v>
          </cell>
        </row>
        <row r="3312">
          <cell r="B3312" t="str">
            <v>07480</v>
          </cell>
          <cell r="C3312" t="str">
            <v>Undergrd Petroleum Storage Tnk</v>
          </cell>
        </row>
        <row r="3313">
          <cell r="B3313" t="str">
            <v>07480</v>
          </cell>
          <cell r="C3313" t="str">
            <v>Undergrd Petroleum Storage Tnk</v>
          </cell>
        </row>
        <row r="3314">
          <cell r="B3314" t="str">
            <v>07480</v>
          </cell>
          <cell r="C3314" t="str">
            <v>Undergrd Petroleum Storage Tnk</v>
          </cell>
        </row>
        <row r="3315">
          <cell r="B3315" t="str">
            <v>07480</v>
          </cell>
          <cell r="C3315" t="str">
            <v>Undergrd Petroleum Storage Tnk</v>
          </cell>
        </row>
        <row r="3316">
          <cell r="B3316" t="str">
            <v>07480</v>
          </cell>
          <cell r="C3316" t="str">
            <v>Undergrd Petroleum Storage Tnk</v>
          </cell>
        </row>
        <row r="3317">
          <cell r="B3317" t="str">
            <v>07480</v>
          </cell>
          <cell r="C3317" t="str">
            <v>Undergrd Petroleum Storage Tnk</v>
          </cell>
        </row>
        <row r="3318">
          <cell r="B3318" t="str">
            <v>07481</v>
          </cell>
          <cell r="C3318" t="str">
            <v>George Washington Rgnl Commiss</v>
          </cell>
        </row>
        <row r="3319">
          <cell r="B3319" t="str">
            <v>07481</v>
          </cell>
          <cell r="C3319" t="str">
            <v>George Washington Rgnl Commiss</v>
          </cell>
        </row>
        <row r="3320">
          <cell r="B3320" t="str">
            <v>07481</v>
          </cell>
          <cell r="C3320" t="str">
            <v>George Washington Rgnl Commiss</v>
          </cell>
        </row>
        <row r="3321">
          <cell r="B3321" t="str">
            <v>07481</v>
          </cell>
          <cell r="C3321" t="str">
            <v>George Washington Rgnl Commiss</v>
          </cell>
        </row>
        <row r="3322">
          <cell r="B3322" t="str">
            <v>07481</v>
          </cell>
          <cell r="C3322" t="str">
            <v>George Washington Rgnl Commiss</v>
          </cell>
        </row>
        <row r="3323">
          <cell r="B3323" t="str">
            <v>07481</v>
          </cell>
          <cell r="C3323" t="str">
            <v>George Washington Rgnl Commiss</v>
          </cell>
        </row>
        <row r="3324">
          <cell r="B3324" t="str">
            <v>07490</v>
          </cell>
          <cell r="C3324" t="str">
            <v>Commuter Rail Trust Fund</v>
          </cell>
        </row>
        <row r="3325">
          <cell r="B3325" t="str">
            <v>07490</v>
          </cell>
          <cell r="C3325" t="str">
            <v>Commuter Rail Trust Fund</v>
          </cell>
        </row>
        <row r="3326">
          <cell r="B3326" t="str">
            <v>07490</v>
          </cell>
          <cell r="C3326" t="str">
            <v>Commuter Rail Trust Fund</v>
          </cell>
        </row>
        <row r="3327">
          <cell r="B3327" t="str">
            <v>07490</v>
          </cell>
          <cell r="C3327" t="str">
            <v>Commuter Rail Trust Fund</v>
          </cell>
        </row>
        <row r="3328">
          <cell r="B3328" t="str">
            <v>07490</v>
          </cell>
          <cell r="C3328" t="str">
            <v>Commuter Rail Trust Fund</v>
          </cell>
        </row>
        <row r="3329">
          <cell r="B3329" t="str">
            <v>07490</v>
          </cell>
          <cell r="C3329" t="str">
            <v>Commuter Rail Trust Fund</v>
          </cell>
        </row>
        <row r="3330">
          <cell r="B3330" t="str">
            <v>07500</v>
          </cell>
          <cell r="C3330" t="str">
            <v>Cash Surety Bonds</v>
          </cell>
        </row>
        <row r="3331">
          <cell r="B3331" t="str">
            <v>07500</v>
          </cell>
          <cell r="C3331" t="str">
            <v>Cash Surety Bonds</v>
          </cell>
        </row>
        <row r="3332">
          <cell r="B3332" t="str">
            <v>07500</v>
          </cell>
          <cell r="C3332" t="str">
            <v>Cash Surety Bonds</v>
          </cell>
        </row>
        <row r="3333">
          <cell r="B3333" t="str">
            <v>07500</v>
          </cell>
          <cell r="C3333" t="str">
            <v>Cash Surety Bonds</v>
          </cell>
        </row>
        <row r="3334">
          <cell r="B3334" t="str">
            <v>07500</v>
          </cell>
          <cell r="C3334" t="str">
            <v>Cash Surety Bonds</v>
          </cell>
        </row>
        <row r="3335">
          <cell r="B3335" t="str">
            <v>07510</v>
          </cell>
          <cell r="C3335" t="str">
            <v>Moto Pool Surety Bonds</v>
          </cell>
        </row>
        <row r="3336">
          <cell r="B3336" t="str">
            <v>07510</v>
          </cell>
          <cell r="C3336" t="str">
            <v>Moto Pool Surety Bonds</v>
          </cell>
        </row>
        <row r="3337">
          <cell r="B3337" t="str">
            <v>07510</v>
          </cell>
          <cell r="C3337" t="str">
            <v>Moto Pool Surety Bonds</v>
          </cell>
        </row>
        <row r="3338">
          <cell r="B3338" t="str">
            <v>07510</v>
          </cell>
          <cell r="C3338" t="str">
            <v>Moto Pool Surety Bonds</v>
          </cell>
        </row>
        <row r="3339">
          <cell r="B3339" t="str">
            <v>07510</v>
          </cell>
          <cell r="C3339" t="str">
            <v>Moto Pool Surety Bonds</v>
          </cell>
        </row>
        <row r="3340">
          <cell r="B3340" t="str">
            <v>07510</v>
          </cell>
          <cell r="C3340" t="str">
            <v>Moto Pool Surety Bonds</v>
          </cell>
        </row>
        <row r="3341">
          <cell r="B3341" t="str">
            <v>07520</v>
          </cell>
          <cell r="C3341" t="str">
            <v>SP Sales&amp;Use Tax Mtr Vehc Repr</v>
          </cell>
        </row>
        <row r="3342">
          <cell r="B3342" t="str">
            <v>07520</v>
          </cell>
          <cell r="C3342" t="str">
            <v>SP Sales&amp;Use Tax Mtr Vehc Repr</v>
          </cell>
        </row>
        <row r="3343">
          <cell r="B3343" t="str">
            <v>07520</v>
          </cell>
          <cell r="C3343" t="str">
            <v>SP Sales&amp;Use Tax Mtr Vehc Repr</v>
          </cell>
        </row>
        <row r="3344">
          <cell r="B3344" t="str">
            <v>07520</v>
          </cell>
          <cell r="C3344" t="str">
            <v>SP Sales&amp;Use Tax Mtr Vehc Repr</v>
          </cell>
        </row>
        <row r="3345">
          <cell r="B3345" t="str">
            <v>07520</v>
          </cell>
          <cell r="C3345" t="str">
            <v>SP Sales&amp;Use Tax Mtr Vehc Repr</v>
          </cell>
        </row>
        <row r="3346">
          <cell r="B3346" t="str">
            <v>07530</v>
          </cell>
          <cell r="C3346" t="str">
            <v>Coal Surface Mining Reclmation</v>
          </cell>
        </row>
        <row r="3347">
          <cell r="B3347" t="str">
            <v>07530</v>
          </cell>
          <cell r="C3347" t="str">
            <v>Coal Surface Mining Reclmation</v>
          </cell>
        </row>
        <row r="3348">
          <cell r="B3348" t="str">
            <v>07530</v>
          </cell>
          <cell r="C3348" t="str">
            <v>Coal Surface Mining Reclmation</v>
          </cell>
        </row>
        <row r="3349">
          <cell r="B3349" t="str">
            <v>07530</v>
          </cell>
          <cell r="C3349" t="str">
            <v>Coal Surface Mining Reclmation</v>
          </cell>
        </row>
        <row r="3350">
          <cell r="B3350" t="str">
            <v>07530</v>
          </cell>
          <cell r="C3350" t="str">
            <v>Coal Surface Mining Reclmation</v>
          </cell>
        </row>
        <row r="3351">
          <cell r="B3351" t="str">
            <v>07530</v>
          </cell>
          <cell r="C3351" t="str">
            <v>Coal Surface Mining Reclmation</v>
          </cell>
        </row>
        <row r="3352">
          <cell r="B3352" t="str">
            <v>07531</v>
          </cell>
          <cell r="C3352" t="str">
            <v>Hybrid Plan Defined Cont</v>
          </cell>
        </row>
        <row r="3353">
          <cell r="B3353" t="str">
            <v>07531</v>
          </cell>
          <cell r="C3353" t="str">
            <v>Hybrid Plan Defined Cont</v>
          </cell>
        </row>
        <row r="3354">
          <cell r="B3354" t="str">
            <v>07531</v>
          </cell>
          <cell r="C3354" t="str">
            <v>Hybrid Plan Defined Cont</v>
          </cell>
        </row>
        <row r="3355">
          <cell r="B3355" t="str">
            <v>07531</v>
          </cell>
          <cell r="C3355" t="str">
            <v>Hybrid Plan Defined Cont</v>
          </cell>
        </row>
        <row r="3356">
          <cell r="B3356" t="str">
            <v>07531</v>
          </cell>
          <cell r="C3356" t="str">
            <v>Hybrid Plan Defined Cont</v>
          </cell>
        </row>
        <row r="3357">
          <cell r="B3357" t="str">
            <v>07540</v>
          </cell>
          <cell r="C3357" t="str">
            <v>Coal Surf Mng Contl&amp;Recl Cvl</v>
          </cell>
        </row>
        <row r="3358">
          <cell r="B3358" t="str">
            <v>07540</v>
          </cell>
          <cell r="C3358" t="str">
            <v>Coal Surf Mng Contl&amp;Recl Cvl</v>
          </cell>
        </row>
        <row r="3359">
          <cell r="B3359" t="str">
            <v>07540</v>
          </cell>
          <cell r="C3359" t="str">
            <v>Coal Surf Mng Contl&amp;Recl Cvl</v>
          </cell>
        </row>
        <row r="3360">
          <cell r="B3360" t="str">
            <v>07540</v>
          </cell>
          <cell r="C3360" t="str">
            <v>Coal Surf Mng Contl&amp;Recl Cvl</v>
          </cell>
        </row>
        <row r="3361">
          <cell r="B3361" t="str">
            <v>07540</v>
          </cell>
          <cell r="C3361" t="str">
            <v>Coal Surf Mng Contl&amp;Recl Cvl</v>
          </cell>
        </row>
        <row r="3362">
          <cell r="B3362" t="str">
            <v>07540</v>
          </cell>
          <cell r="C3362" t="str">
            <v>Coal Surf Mng Contl&amp;Recl Cvl</v>
          </cell>
        </row>
        <row r="3363">
          <cell r="B3363" t="str">
            <v>07541</v>
          </cell>
          <cell r="C3363" t="str">
            <v>VA Local Disability Pgm</v>
          </cell>
        </row>
        <row r="3364">
          <cell r="B3364" t="str">
            <v>07541</v>
          </cell>
          <cell r="C3364" t="str">
            <v>VA Local Disability Pgm</v>
          </cell>
        </row>
        <row r="3365">
          <cell r="B3365" t="str">
            <v>07541</v>
          </cell>
          <cell r="C3365" t="str">
            <v>VA Local Disability Pgm</v>
          </cell>
        </row>
        <row r="3366">
          <cell r="B3366" t="str">
            <v>07541</v>
          </cell>
          <cell r="C3366" t="str">
            <v>VA Local Disability Pgm</v>
          </cell>
        </row>
        <row r="3367">
          <cell r="B3367" t="str">
            <v>07541</v>
          </cell>
          <cell r="C3367" t="str">
            <v>VA Local Disability Pgm</v>
          </cell>
        </row>
        <row r="3368">
          <cell r="B3368" t="str">
            <v>07550</v>
          </cell>
          <cell r="C3368" t="str">
            <v>Dupont Shenandoah Rvr Hg Mntrg</v>
          </cell>
        </row>
        <row r="3369">
          <cell r="B3369" t="str">
            <v>07550</v>
          </cell>
          <cell r="C3369" t="str">
            <v>Dupont Shenandoah Rvr Hg Mntrg</v>
          </cell>
        </row>
        <row r="3370">
          <cell r="B3370" t="str">
            <v>07550</v>
          </cell>
          <cell r="C3370" t="str">
            <v>Dupont Shenandoah Rvr Hg Mntrg</v>
          </cell>
        </row>
        <row r="3371">
          <cell r="B3371" t="str">
            <v>07550</v>
          </cell>
          <cell r="C3371" t="str">
            <v>Dupont Shenandoah Rvr Hg Mntrg</v>
          </cell>
        </row>
        <row r="3372">
          <cell r="B3372" t="str">
            <v>07550</v>
          </cell>
          <cell r="C3372" t="str">
            <v>Dupont Shenandoah Rvr Hg Mntrg</v>
          </cell>
        </row>
        <row r="3373">
          <cell r="B3373" t="str">
            <v>07550</v>
          </cell>
          <cell r="C3373" t="str">
            <v>Dupont Shenandoah Rvr Hg Mntrg</v>
          </cell>
        </row>
        <row r="3374">
          <cell r="B3374" t="str">
            <v>07551</v>
          </cell>
          <cell r="C3374" t="str">
            <v>Gas &amp; Oil Plugging &amp; Restortn</v>
          </cell>
        </row>
        <row r="3375">
          <cell r="B3375" t="str">
            <v>07551</v>
          </cell>
          <cell r="C3375" t="str">
            <v>Gas &amp; Oil Plugging &amp; Restortn</v>
          </cell>
        </row>
        <row r="3376">
          <cell r="B3376" t="str">
            <v>07551</v>
          </cell>
          <cell r="C3376" t="str">
            <v>Gas &amp; Oil Plugging &amp; Restortn</v>
          </cell>
        </row>
        <row r="3377">
          <cell r="B3377" t="str">
            <v>07551</v>
          </cell>
          <cell r="C3377" t="str">
            <v>Gas &amp; Oil Plugging &amp; Restortn</v>
          </cell>
        </row>
        <row r="3378">
          <cell r="B3378" t="str">
            <v>07551</v>
          </cell>
          <cell r="C3378" t="str">
            <v>Gas &amp; Oil Plugging &amp; Restortn</v>
          </cell>
        </row>
        <row r="3379">
          <cell r="B3379" t="str">
            <v>07551</v>
          </cell>
          <cell r="C3379" t="str">
            <v>Gas &amp; Oil Plugging &amp; Restortn</v>
          </cell>
        </row>
        <row r="3380">
          <cell r="B3380" t="str">
            <v>07552</v>
          </cell>
          <cell r="C3380" t="str">
            <v>Rdioactve Mat Prptl Care Trust</v>
          </cell>
        </row>
        <row r="3381">
          <cell r="B3381" t="str">
            <v>07552</v>
          </cell>
          <cell r="C3381" t="str">
            <v>Rdioactve Mat Prptl Care Trust</v>
          </cell>
        </row>
        <row r="3382">
          <cell r="B3382" t="str">
            <v>07552</v>
          </cell>
          <cell r="C3382" t="str">
            <v>Rdioactve Mat Prptl Care Trust</v>
          </cell>
        </row>
        <row r="3383">
          <cell r="B3383" t="str">
            <v>07552</v>
          </cell>
          <cell r="C3383" t="str">
            <v>Rdioactve Mat Prptl Care Trust</v>
          </cell>
        </row>
        <row r="3384">
          <cell r="B3384" t="str">
            <v>07552</v>
          </cell>
          <cell r="C3384" t="str">
            <v>Rdioactve Mat Prptl Care Trust</v>
          </cell>
        </row>
        <row r="3385">
          <cell r="B3385" t="str">
            <v>07552</v>
          </cell>
          <cell r="C3385" t="str">
            <v>Rdioactve Mat Prptl Care Trust</v>
          </cell>
        </row>
        <row r="3386">
          <cell r="B3386" t="str">
            <v>07553</v>
          </cell>
          <cell r="C3386" t="str">
            <v>Commonwealths Attorny Training</v>
          </cell>
        </row>
        <row r="3387">
          <cell r="B3387" t="str">
            <v>07553</v>
          </cell>
          <cell r="C3387" t="str">
            <v>Commonwealths Attorny Training</v>
          </cell>
        </row>
        <row r="3388">
          <cell r="B3388" t="str">
            <v>07553</v>
          </cell>
          <cell r="C3388" t="str">
            <v>Commonwealths Attorny Training</v>
          </cell>
        </row>
        <row r="3389">
          <cell r="B3389" t="str">
            <v>07553</v>
          </cell>
          <cell r="C3389" t="str">
            <v>Commonwealths Attorny Training</v>
          </cell>
        </row>
        <row r="3390">
          <cell r="B3390" t="str">
            <v>07553</v>
          </cell>
          <cell r="C3390" t="str">
            <v>Commonwealths Attorny Training</v>
          </cell>
        </row>
        <row r="3391">
          <cell r="B3391" t="str">
            <v>07553</v>
          </cell>
          <cell r="C3391" t="str">
            <v>Commonwealths Attorny Training</v>
          </cell>
        </row>
        <row r="3392">
          <cell r="B3392" t="str">
            <v>07560</v>
          </cell>
          <cell r="C3392" t="str">
            <v>Lottery Proceeds Fund</v>
          </cell>
        </row>
        <row r="3393">
          <cell r="B3393" t="str">
            <v>07560</v>
          </cell>
          <cell r="C3393" t="str">
            <v>Lottery Proceeds Fund</v>
          </cell>
        </row>
        <row r="3394">
          <cell r="B3394" t="str">
            <v>07560</v>
          </cell>
          <cell r="C3394" t="str">
            <v>Lottery Proceeds Fund</v>
          </cell>
        </row>
        <row r="3395">
          <cell r="B3395" t="str">
            <v>07560</v>
          </cell>
          <cell r="C3395" t="str">
            <v>Lottery Proceeds Fund</v>
          </cell>
        </row>
        <row r="3396">
          <cell r="B3396" t="str">
            <v>07560</v>
          </cell>
          <cell r="C3396" t="str">
            <v>Lottery Proceeds Fund</v>
          </cell>
        </row>
        <row r="3397">
          <cell r="B3397" t="str">
            <v>07560</v>
          </cell>
          <cell r="C3397" t="str">
            <v>Lottery Proceeds Fund</v>
          </cell>
        </row>
        <row r="3398">
          <cell r="B3398" t="str">
            <v>07561</v>
          </cell>
          <cell r="C3398" t="str">
            <v>Virginia Research Investment F</v>
          </cell>
        </row>
        <row r="3399">
          <cell r="B3399" t="str">
            <v>07561</v>
          </cell>
          <cell r="C3399" t="str">
            <v>Virginia Research Investment F</v>
          </cell>
        </row>
        <row r="3400">
          <cell r="B3400" t="str">
            <v>07561</v>
          </cell>
          <cell r="C3400" t="str">
            <v>Virginia Research Investment F</v>
          </cell>
        </row>
        <row r="3401">
          <cell r="B3401" t="str">
            <v>07561</v>
          </cell>
          <cell r="C3401" t="str">
            <v>Virginia Research Investment F</v>
          </cell>
        </row>
        <row r="3402">
          <cell r="B3402" t="str">
            <v>07561</v>
          </cell>
          <cell r="C3402" t="str">
            <v>Virginia Research Investment F</v>
          </cell>
        </row>
        <row r="3403">
          <cell r="B3403" t="str">
            <v>07561</v>
          </cell>
          <cell r="C3403" t="str">
            <v>Virginia Research Investment F</v>
          </cell>
        </row>
        <row r="3404">
          <cell r="B3404" t="str">
            <v>07562</v>
          </cell>
          <cell r="C3404" t="str">
            <v>VA Research Investment Fund–GF</v>
          </cell>
        </row>
        <row r="3405">
          <cell r="B3405" t="str">
            <v>07562</v>
          </cell>
          <cell r="C3405" t="str">
            <v>VA Research Investment Fund–GF</v>
          </cell>
        </row>
        <row r="3406">
          <cell r="B3406" t="str">
            <v>07562</v>
          </cell>
          <cell r="C3406" t="str">
            <v>VA Research Investment Fund–GF</v>
          </cell>
        </row>
        <row r="3407">
          <cell r="B3407" t="str">
            <v>07562</v>
          </cell>
          <cell r="C3407" t="str">
            <v>VA Research Investment Fund–GF</v>
          </cell>
        </row>
        <row r="3408">
          <cell r="B3408" t="str">
            <v>07562</v>
          </cell>
          <cell r="C3408" t="str">
            <v>VA Research Investment Fund–GF</v>
          </cell>
        </row>
        <row r="3409">
          <cell r="B3409" t="str">
            <v>07562</v>
          </cell>
          <cell r="C3409" t="str">
            <v>VA Research Investment Fund–GF</v>
          </cell>
        </row>
        <row r="3410">
          <cell r="B3410" t="str">
            <v>07570</v>
          </cell>
          <cell r="C3410" t="str">
            <v>Epayable Monies In Suspense</v>
          </cell>
        </row>
        <row r="3411">
          <cell r="B3411" t="str">
            <v>07570</v>
          </cell>
          <cell r="C3411" t="str">
            <v>Epayable Monies In Suspense</v>
          </cell>
        </row>
        <row r="3412">
          <cell r="B3412" t="str">
            <v>07570</v>
          </cell>
          <cell r="C3412" t="str">
            <v>Epayable Monies In Suspense</v>
          </cell>
        </row>
        <row r="3413">
          <cell r="B3413" t="str">
            <v>07570</v>
          </cell>
          <cell r="C3413" t="str">
            <v>Epayable Monies In Suspense</v>
          </cell>
        </row>
        <row r="3414">
          <cell r="B3414" t="str">
            <v>07570</v>
          </cell>
          <cell r="C3414" t="str">
            <v>Epayable Monies In Suspense</v>
          </cell>
        </row>
        <row r="3415">
          <cell r="B3415" t="str">
            <v>07580</v>
          </cell>
          <cell r="C3415" t="str">
            <v>Rt 58 Corridor Development Pgm</v>
          </cell>
        </row>
        <row r="3416">
          <cell r="B3416" t="str">
            <v>07580</v>
          </cell>
          <cell r="C3416" t="str">
            <v>Rt 58 Corridor Development Pgm</v>
          </cell>
        </row>
        <row r="3417">
          <cell r="B3417" t="str">
            <v>07580</v>
          </cell>
          <cell r="C3417" t="str">
            <v>Rt 58 Corridor Development Pgm</v>
          </cell>
        </row>
        <row r="3418">
          <cell r="B3418" t="str">
            <v>07580</v>
          </cell>
          <cell r="C3418" t="str">
            <v>Rt 58 Corridor Development Pgm</v>
          </cell>
        </row>
        <row r="3419">
          <cell r="B3419" t="str">
            <v>07580</v>
          </cell>
          <cell r="C3419" t="str">
            <v>Rt 58 Corridor Development Pgm</v>
          </cell>
        </row>
        <row r="3420">
          <cell r="B3420" t="str">
            <v>07580</v>
          </cell>
          <cell r="C3420" t="str">
            <v>Rt 58 Corridor Development Pgm</v>
          </cell>
        </row>
        <row r="3421">
          <cell r="B3421" t="str">
            <v>07581</v>
          </cell>
          <cell r="C3421" t="str">
            <v>Rt 58 - Construction Fund</v>
          </cell>
        </row>
        <row r="3422">
          <cell r="B3422" t="str">
            <v>07581</v>
          </cell>
          <cell r="C3422" t="str">
            <v>Rt 58 - Construction Fund</v>
          </cell>
        </row>
        <row r="3423">
          <cell r="B3423" t="str">
            <v>07581</v>
          </cell>
          <cell r="C3423" t="str">
            <v>Rt 58 - Construction Fund</v>
          </cell>
        </row>
        <row r="3424">
          <cell r="B3424" t="str">
            <v>07581</v>
          </cell>
          <cell r="C3424" t="str">
            <v>Rt 58 - Construction Fund</v>
          </cell>
        </row>
        <row r="3425">
          <cell r="B3425" t="str">
            <v>07581</v>
          </cell>
          <cell r="C3425" t="str">
            <v>Rt 58 - Construction Fund</v>
          </cell>
        </row>
        <row r="3426">
          <cell r="B3426" t="str">
            <v>07581</v>
          </cell>
          <cell r="C3426" t="str">
            <v>Rt 58 - Construction Fund</v>
          </cell>
        </row>
        <row r="3427">
          <cell r="B3427" t="str">
            <v>07581</v>
          </cell>
          <cell r="C3427" t="str">
            <v>Rt 58 - Construction Fund</v>
          </cell>
        </row>
        <row r="3428">
          <cell r="B3428" t="str">
            <v>07584</v>
          </cell>
          <cell r="C3428" t="str">
            <v>Rt 58 - Interest &amp; Principal</v>
          </cell>
        </row>
        <row r="3429">
          <cell r="B3429" t="str">
            <v>07584</v>
          </cell>
          <cell r="C3429" t="str">
            <v>Rt 58 - Interest &amp; Principal</v>
          </cell>
        </row>
        <row r="3430">
          <cell r="B3430" t="str">
            <v>07584</v>
          </cell>
          <cell r="C3430" t="str">
            <v>Rt 58 - Interest &amp; Principal</v>
          </cell>
        </row>
        <row r="3431">
          <cell r="B3431" t="str">
            <v>07584</v>
          </cell>
          <cell r="C3431" t="str">
            <v>Rt 58 - Interest &amp; Principal</v>
          </cell>
        </row>
        <row r="3432">
          <cell r="B3432" t="str">
            <v>07584</v>
          </cell>
          <cell r="C3432" t="str">
            <v>Rt 58 - Interest &amp; Principal</v>
          </cell>
        </row>
        <row r="3433">
          <cell r="B3433" t="str">
            <v>07584</v>
          </cell>
          <cell r="C3433" t="str">
            <v>Rt 58 - Interest &amp; Principal</v>
          </cell>
        </row>
        <row r="3434">
          <cell r="B3434" t="str">
            <v>07584</v>
          </cell>
          <cell r="C3434" t="str">
            <v>Rt 58 - Interest &amp; Principal</v>
          </cell>
        </row>
        <row r="3435">
          <cell r="B3435" t="str">
            <v>07600</v>
          </cell>
          <cell r="C3435" t="str">
            <v>No Va Transportation Dist Fd</v>
          </cell>
        </row>
        <row r="3436">
          <cell r="B3436" t="str">
            <v>07600</v>
          </cell>
          <cell r="C3436" t="str">
            <v>No Va Transportation Dist Fd</v>
          </cell>
        </row>
        <row r="3437">
          <cell r="B3437" t="str">
            <v>07600</v>
          </cell>
          <cell r="C3437" t="str">
            <v>No Va Transportation Dist Fd</v>
          </cell>
        </row>
        <row r="3438">
          <cell r="B3438" t="str">
            <v>07600</v>
          </cell>
          <cell r="C3438" t="str">
            <v>No Va Transportation Dist Fd</v>
          </cell>
        </row>
        <row r="3439">
          <cell r="B3439" t="str">
            <v>07600</v>
          </cell>
          <cell r="C3439" t="str">
            <v>No Va Transportation Dist Fd</v>
          </cell>
        </row>
        <row r="3440">
          <cell r="B3440" t="str">
            <v>07600</v>
          </cell>
          <cell r="C3440" t="str">
            <v>No Va Transportation Dist Fd</v>
          </cell>
        </row>
        <row r="3441">
          <cell r="B3441" t="str">
            <v>07601</v>
          </cell>
          <cell r="C3441" t="str">
            <v>NVTD - Construction Fund</v>
          </cell>
        </row>
        <row r="3442">
          <cell r="B3442" t="str">
            <v>07601</v>
          </cell>
          <cell r="C3442" t="str">
            <v>NVTD - Construction Fund</v>
          </cell>
        </row>
        <row r="3443">
          <cell r="B3443" t="str">
            <v>07601</v>
          </cell>
          <cell r="C3443" t="str">
            <v>NVTD - Construction Fund</v>
          </cell>
        </row>
        <row r="3444">
          <cell r="B3444" t="str">
            <v>07601</v>
          </cell>
          <cell r="C3444" t="str">
            <v>NVTD - Construction Fund</v>
          </cell>
        </row>
        <row r="3445">
          <cell r="B3445" t="str">
            <v>07601</v>
          </cell>
          <cell r="C3445" t="str">
            <v>NVTD - Construction Fund</v>
          </cell>
        </row>
        <row r="3446">
          <cell r="B3446" t="str">
            <v>07601</v>
          </cell>
          <cell r="C3446" t="str">
            <v>NVTD - Construction Fund</v>
          </cell>
        </row>
        <row r="3447">
          <cell r="B3447" t="str">
            <v>07601</v>
          </cell>
          <cell r="C3447" t="str">
            <v>NVTD - Construction Fund</v>
          </cell>
        </row>
        <row r="3448">
          <cell r="B3448" t="str">
            <v>07604</v>
          </cell>
          <cell r="C3448" t="str">
            <v>NVTD - Interest &amp; Principal</v>
          </cell>
        </row>
        <row r="3449">
          <cell r="B3449" t="str">
            <v>07604</v>
          </cell>
          <cell r="C3449" t="str">
            <v>NVTD - Interest &amp; Principal</v>
          </cell>
        </row>
        <row r="3450">
          <cell r="B3450" t="str">
            <v>07604</v>
          </cell>
          <cell r="C3450" t="str">
            <v>NVTD - Interest &amp; Principal</v>
          </cell>
        </row>
        <row r="3451">
          <cell r="B3451" t="str">
            <v>07604</v>
          </cell>
          <cell r="C3451" t="str">
            <v>NVTD - Interest &amp; Principal</v>
          </cell>
        </row>
        <row r="3452">
          <cell r="B3452" t="str">
            <v>07604</v>
          </cell>
          <cell r="C3452" t="str">
            <v>NVTD - Interest &amp; Principal</v>
          </cell>
        </row>
        <row r="3453">
          <cell r="B3453" t="str">
            <v>07604</v>
          </cell>
          <cell r="C3453" t="str">
            <v>NVTD - Interest &amp; Principal</v>
          </cell>
        </row>
        <row r="3454">
          <cell r="B3454" t="str">
            <v>07604</v>
          </cell>
          <cell r="C3454" t="str">
            <v>NVTD - Interest &amp; Principal</v>
          </cell>
        </row>
        <row r="3455">
          <cell r="B3455" t="str">
            <v>07620</v>
          </cell>
          <cell r="C3455" t="str">
            <v>Revenue Reserve Fund</v>
          </cell>
        </row>
        <row r="3456">
          <cell r="B3456" t="str">
            <v>07620</v>
          </cell>
          <cell r="C3456" t="str">
            <v>Revenue Reserve Fund</v>
          </cell>
        </row>
        <row r="3457">
          <cell r="B3457" t="str">
            <v>07620</v>
          </cell>
          <cell r="C3457" t="str">
            <v>Revenue Reserve Fund</v>
          </cell>
        </row>
        <row r="3458">
          <cell r="B3458" t="str">
            <v>07620</v>
          </cell>
          <cell r="C3458" t="str">
            <v>Revenue Reserve Fund</v>
          </cell>
        </row>
        <row r="3459">
          <cell r="B3459" t="str">
            <v>07620</v>
          </cell>
          <cell r="C3459" t="str">
            <v>Revenue Reserve Fund</v>
          </cell>
        </row>
        <row r="3460">
          <cell r="B3460" t="str">
            <v>07620</v>
          </cell>
          <cell r="C3460" t="str">
            <v>Revenue Reserve Fund</v>
          </cell>
        </row>
        <row r="3461">
          <cell r="B3461" t="str">
            <v>07660</v>
          </cell>
          <cell r="C3461" t="str">
            <v>Equipment Trust Fund</v>
          </cell>
        </row>
        <row r="3462">
          <cell r="B3462" t="str">
            <v>07660</v>
          </cell>
          <cell r="C3462" t="str">
            <v>Equipment Trust Fund</v>
          </cell>
        </row>
        <row r="3463">
          <cell r="B3463" t="str">
            <v>07660</v>
          </cell>
          <cell r="C3463" t="str">
            <v>Equipment Trust Fund</v>
          </cell>
        </row>
        <row r="3464">
          <cell r="B3464" t="str">
            <v>07660</v>
          </cell>
          <cell r="C3464" t="str">
            <v>Equipment Trust Fund</v>
          </cell>
        </row>
        <row r="3465">
          <cell r="B3465" t="str">
            <v>07660</v>
          </cell>
          <cell r="C3465" t="str">
            <v>Equipment Trust Fund</v>
          </cell>
        </row>
        <row r="3466">
          <cell r="B3466" t="str">
            <v>07690</v>
          </cell>
          <cell r="C3466" t="str">
            <v>VA Public School Authority</v>
          </cell>
        </row>
        <row r="3467">
          <cell r="B3467" t="str">
            <v>07690</v>
          </cell>
          <cell r="C3467" t="str">
            <v>VA Public School Authority</v>
          </cell>
        </row>
        <row r="3468">
          <cell r="B3468" t="str">
            <v>07690</v>
          </cell>
          <cell r="C3468" t="str">
            <v>VA Public School Authority</v>
          </cell>
        </row>
        <row r="3469">
          <cell r="B3469" t="str">
            <v>07690</v>
          </cell>
          <cell r="C3469" t="str">
            <v>VA Public School Authority</v>
          </cell>
        </row>
        <row r="3470">
          <cell r="B3470" t="str">
            <v>07690</v>
          </cell>
          <cell r="C3470" t="str">
            <v>VA Public School Authority</v>
          </cell>
        </row>
        <row r="3471">
          <cell r="B3471" t="str">
            <v>07710</v>
          </cell>
          <cell r="C3471" t="str">
            <v>Local Govrnmnt Investment Pool</v>
          </cell>
        </row>
        <row r="3472">
          <cell r="B3472" t="str">
            <v>07710</v>
          </cell>
          <cell r="C3472" t="str">
            <v>Local Govrnmnt Investment Pool</v>
          </cell>
        </row>
        <row r="3473">
          <cell r="B3473" t="str">
            <v>07710</v>
          </cell>
          <cell r="C3473" t="str">
            <v>Local Govrnmnt Investment Pool</v>
          </cell>
        </row>
        <row r="3474">
          <cell r="B3474" t="str">
            <v>07710</v>
          </cell>
          <cell r="C3474" t="str">
            <v>Local Govrnmnt Investment Pool</v>
          </cell>
        </row>
        <row r="3475">
          <cell r="B3475" t="str">
            <v>07710</v>
          </cell>
          <cell r="C3475" t="str">
            <v>Local Govrnmnt Investment Pool</v>
          </cell>
        </row>
        <row r="3476">
          <cell r="B3476" t="str">
            <v>07720</v>
          </cell>
          <cell r="C3476" t="str">
            <v>Medicaid Concentration Trust</v>
          </cell>
        </row>
        <row r="3477">
          <cell r="B3477" t="str">
            <v>07720</v>
          </cell>
          <cell r="C3477" t="str">
            <v>Medicaid Concentration Trust</v>
          </cell>
        </row>
        <row r="3478">
          <cell r="B3478" t="str">
            <v>07720</v>
          </cell>
          <cell r="C3478" t="str">
            <v>Medicaid Concentration Trust</v>
          </cell>
        </row>
        <row r="3479">
          <cell r="B3479" t="str">
            <v>07720</v>
          </cell>
          <cell r="C3479" t="str">
            <v>Medicaid Concentration Trust</v>
          </cell>
        </row>
        <row r="3480">
          <cell r="B3480" t="str">
            <v>07720</v>
          </cell>
          <cell r="C3480" t="str">
            <v>Medicaid Concentration Trust</v>
          </cell>
        </row>
        <row r="3481">
          <cell r="B3481" t="str">
            <v>07740</v>
          </cell>
          <cell r="C3481" t="str">
            <v>Miscellaneous Trust Funds</v>
          </cell>
        </row>
        <row r="3482">
          <cell r="B3482" t="str">
            <v>07740</v>
          </cell>
          <cell r="C3482" t="str">
            <v>Miscellaneous Trust Funds</v>
          </cell>
        </row>
        <row r="3483">
          <cell r="B3483" t="str">
            <v>07740</v>
          </cell>
          <cell r="C3483" t="str">
            <v>Miscellaneous Trust Funds</v>
          </cell>
        </row>
        <row r="3484">
          <cell r="B3484" t="str">
            <v>07740</v>
          </cell>
          <cell r="C3484" t="str">
            <v>Miscellaneous Trust Funds</v>
          </cell>
        </row>
        <row r="3485">
          <cell r="B3485" t="str">
            <v>07740</v>
          </cell>
          <cell r="C3485" t="str">
            <v>Miscellaneous Trust Funds</v>
          </cell>
        </row>
        <row r="3486">
          <cell r="B3486" t="str">
            <v>07750</v>
          </cell>
          <cell r="C3486" t="str">
            <v>Route 28 Fund</v>
          </cell>
        </row>
        <row r="3487">
          <cell r="B3487" t="str">
            <v>07750</v>
          </cell>
          <cell r="C3487" t="str">
            <v>Route 28 Fund</v>
          </cell>
        </row>
        <row r="3488">
          <cell r="B3488" t="str">
            <v>07750</v>
          </cell>
          <cell r="C3488" t="str">
            <v>Route 28 Fund</v>
          </cell>
        </row>
        <row r="3489">
          <cell r="B3489" t="str">
            <v>07750</v>
          </cell>
          <cell r="C3489" t="str">
            <v>Route 28 Fund</v>
          </cell>
        </row>
        <row r="3490">
          <cell r="B3490" t="str">
            <v>07750</v>
          </cell>
          <cell r="C3490" t="str">
            <v>Route 28 Fund</v>
          </cell>
        </row>
        <row r="3491">
          <cell r="B3491" t="str">
            <v>07750</v>
          </cell>
          <cell r="C3491" t="str">
            <v>Route 28 Fund</v>
          </cell>
        </row>
        <row r="3492">
          <cell r="B3492" t="str">
            <v>07751</v>
          </cell>
          <cell r="C3492" t="str">
            <v>Rt 28 - Construction Fund</v>
          </cell>
        </row>
        <row r="3493">
          <cell r="B3493" t="str">
            <v>07751</v>
          </cell>
          <cell r="C3493" t="str">
            <v>Rt 28 - Construction Fund</v>
          </cell>
        </row>
        <row r="3494">
          <cell r="B3494" t="str">
            <v>07751</v>
          </cell>
          <cell r="C3494" t="str">
            <v>Rt 28 - Construction Fund</v>
          </cell>
        </row>
        <row r="3495">
          <cell r="B3495" t="str">
            <v>07751</v>
          </cell>
          <cell r="C3495" t="str">
            <v>Rt 28 - Construction Fund</v>
          </cell>
        </row>
        <row r="3496">
          <cell r="B3496" t="str">
            <v>07751</v>
          </cell>
          <cell r="C3496" t="str">
            <v>Rt 28 - Construction Fund</v>
          </cell>
        </row>
        <row r="3497">
          <cell r="B3497" t="str">
            <v>07751</v>
          </cell>
          <cell r="C3497" t="str">
            <v>Rt 28 - Construction Fund</v>
          </cell>
        </row>
        <row r="3498">
          <cell r="B3498" t="str">
            <v>07751</v>
          </cell>
          <cell r="C3498" t="str">
            <v>Rt 28 - Construction Fund</v>
          </cell>
        </row>
        <row r="3499">
          <cell r="B3499" t="str">
            <v>07754</v>
          </cell>
          <cell r="C3499" t="str">
            <v>Rt 28 - Interest &amp; Principal</v>
          </cell>
        </row>
        <row r="3500">
          <cell r="B3500" t="str">
            <v>07754</v>
          </cell>
          <cell r="C3500" t="str">
            <v>Rt 28 - Interest &amp; Principal</v>
          </cell>
        </row>
        <row r="3501">
          <cell r="B3501" t="str">
            <v>07754</v>
          </cell>
          <cell r="C3501" t="str">
            <v>Rt 28 - Interest &amp; Principal</v>
          </cell>
        </row>
        <row r="3502">
          <cell r="B3502" t="str">
            <v>07754</v>
          </cell>
          <cell r="C3502" t="str">
            <v>Rt 28 - Interest &amp; Principal</v>
          </cell>
        </row>
        <row r="3503">
          <cell r="B3503" t="str">
            <v>07754</v>
          </cell>
          <cell r="C3503" t="str">
            <v>Rt 28 - Interest &amp; Principal</v>
          </cell>
        </row>
        <row r="3504">
          <cell r="B3504" t="str">
            <v>07754</v>
          </cell>
          <cell r="C3504" t="str">
            <v>Rt 28 - Interest &amp; Principal</v>
          </cell>
        </row>
        <row r="3505">
          <cell r="B3505" t="str">
            <v>07754</v>
          </cell>
          <cell r="C3505" t="str">
            <v>Rt 28 - Interest &amp; Principal</v>
          </cell>
        </row>
        <row r="3506">
          <cell r="B3506" t="str">
            <v>07760</v>
          </cell>
          <cell r="C3506" t="str">
            <v>9-C Higher Education Bonds</v>
          </cell>
        </row>
        <row r="3507">
          <cell r="B3507" t="str">
            <v>07760</v>
          </cell>
          <cell r="C3507" t="str">
            <v>9-C Higher Education Bonds</v>
          </cell>
        </row>
        <row r="3508">
          <cell r="B3508" t="str">
            <v>07760</v>
          </cell>
          <cell r="C3508" t="str">
            <v>9-C Higher Education Bonds</v>
          </cell>
        </row>
        <row r="3509">
          <cell r="B3509" t="str">
            <v>07760</v>
          </cell>
          <cell r="C3509" t="str">
            <v>9-C Higher Education Bonds</v>
          </cell>
        </row>
        <row r="3510">
          <cell r="B3510" t="str">
            <v>07760</v>
          </cell>
          <cell r="C3510" t="str">
            <v>9-C Higher Education Bonds</v>
          </cell>
        </row>
        <row r="3511">
          <cell r="B3511" t="str">
            <v>07770</v>
          </cell>
          <cell r="C3511" t="str">
            <v>9-D Higher Education Bonds</v>
          </cell>
        </row>
        <row r="3512">
          <cell r="B3512" t="str">
            <v>07770</v>
          </cell>
          <cell r="C3512" t="str">
            <v>9-D Higher Education Bonds</v>
          </cell>
        </row>
        <row r="3513">
          <cell r="B3513" t="str">
            <v>07770</v>
          </cell>
          <cell r="C3513" t="str">
            <v>9-D Higher Education Bonds</v>
          </cell>
        </row>
        <row r="3514">
          <cell r="B3514" t="str">
            <v>07770</v>
          </cell>
          <cell r="C3514" t="str">
            <v>9-D Higher Education Bonds</v>
          </cell>
        </row>
        <row r="3515">
          <cell r="B3515" t="str">
            <v>07770</v>
          </cell>
          <cell r="C3515" t="str">
            <v>9-D Higher Education Bonds</v>
          </cell>
        </row>
        <row r="3516">
          <cell r="B3516" t="str">
            <v>07799</v>
          </cell>
          <cell r="C3516" t="str">
            <v>DOC Trust and Agency Fund</v>
          </cell>
        </row>
        <row r="3517">
          <cell r="B3517" t="str">
            <v>07799</v>
          </cell>
          <cell r="C3517" t="str">
            <v>DOC Trust and Agency Fund</v>
          </cell>
        </row>
        <row r="3518">
          <cell r="B3518" t="str">
            <v>07799</v>
          </cell>
          <cell r="C3518" t="str">
            <v>DOC Trust and Agency Fund</v>
          </cell>
        </row>
        <row r="3519">
          <cell r="B3519" t="str">
            <v>07799</v>
          </cell>
          <cell r="C3519" t="str">
            <v>DOC Trust and Agency Fund</v>
          </cell>
        </row>
        <row r="3520">
          <cell r="B3520" t="str">
            <v>07799</v>
          </cell>
          <cell r="C3520" t="str">
            <v>DOC Trust and Agency Fund</v>
          </cell>
        </row>
        <row r="3521">
          <cell r="B3521" t="str">
            <v>07800</v>
          </cell>
          <cell r="C3521" t="str">
            <v>VPI Bond Funds</v>
          </cell>
        </row>
        <row r="3522">
          <cell r="B3522" t="str">
            <v>07800</v>
          </cell>
          <cell r="C3522" t="str">
            <v>VPI Bond Funds</v>
          </cell>
        </row>
        <row r="3523">
          <cell r="B3523" t="str">
            <v>07800</v>
          </cell>
          <cell r="C3523" t="str">
            <v>VPI Bond Funds</v>
          </cell>
        </row>
        <row r="3524">
          <cell r="B3524" t="str">
            <v>07800</v>
          </cell>
          <cell r="C3524" t="str">
            <v>VPI Bond Funds</v>
          </cell>
        </row>
        <row r="3525">
          <cell r="B3525" t="str">
            <v>07800</v>
          </cell>
          <cell r="C3525" t="str">
            <v>VPI Bond Funds</v>
          </cell>
        </row>
        <row r="3526">
          <cell r="B3526" t="str">
            <v>07810</v>
          </cell>
          <cell r="C3526" t="str">
            <v>General Obligation Bond Fund</v>
          </cell>
        </row>
        <row r="3527">
          <cell r="B3527" t="str">
            <v>07810</v>
          </cell>
          <cell r="C3527" t="str">
            <v>General Obligation Bond Fund</v>
          </cell>
        </row>
        <row r="3528">
          <cell r="B3528" t="str">
            <v>07810</v>
          </cell>
          <cell r="C3528" t="str">
            <v>General Obligation Bond Fund</v>
          </cell>
        </row>
        <row r="3529">
          <cell r="B3529" t="str">
            <v>07810</v>
          </cell>
          <cell r="C3529" t="str">
            <v>General Obligation Bond Fund</v>
          </cell>
        </row>
        <row r="3530">
          <cell r="B3530" t="str">
            <v>07810</v>
          </cell>
          <cell r="C3530" t="str">
            <v>General Obligation Bond Fund</v>
          </cell>
        </row>
        <row r="3531">
          <cell r="B3531" t="str">
            <v>07861</v>
          </cell>
          <cell r="C3531" t="str">
            <v>I-81 - Bond Construction Fund</v>
          </cell>
        </row>
        <row r="3532">
          <cell r="B3532" t="str">
            <v>07861</v>
          </cell>
          <cell r="C3532" t="str">
            <v>I-81 - Bond Construction Fund</v>
          </cell>
        </row>
        <row r="3533">
          <cell r="B3533" t="str">
            <v>07861</v>
          </cell>
          <cell r="C3533" t="str">
            <v>I-81 - Bond Construction Fund</v>
          </cell>
        </row>
        <row r="3534">
          <cell r="B3534" t="str">
            <v>07861</v>
          </cell>
          <cell r="C3534" t="str">
            <v>I-81 - Bond Construction Fund</v>
          </cell>
        </row>
        <row r="3535">
          <cell r="B3535" t="str">
            <v>07861</v>
          </cell>
          <cell r="C3535" t="str">
            <v>I-81 - Bond Construction Fund</v>
          </cell>
        </row>
        <row r="3536">
          <cell r="B3536" t="str">
            <v>07861</v>
          </cell>
          <cell r="C3536" t="str">
            <v>I-81 - Bond Construction Fund</v>
          </cell>
        </row>
        <row r="3537">
          <cell r="B3537" t="str">
            <v>07862</v>
          </cell>
          <cell r="C3537" t="str">
            <v>I-81 TIFIA Rural Const Fund</v>
          </cell>
        </row>
        <row r="3538">
          <cell r="B3538" t="str">
            <v>07862</v>
          </cell>
          <cell r="C3538" t="str">
            <v>I-81 TIFIA Rural Const Fund</v>
          </cell>
        </row>
        <row r="3539">
          <cell r="B3539" t="str">
            <v>07862</v>
          </cell>
          <cell r="C3539" t="str">
            <v>I-81 TIFIA Rural Const Fund</v>
          </cell>
        </row>
        <row r="3540">
          <cell r="B3540" t="str">
            <v>07862</v>
          </cell>
          <cell r="C3540" t="str">
            <v>I-81 TIFIA Rural Const Fund</v>
          </cell>
        </row>
        <row r="3541">
          <cell r="B3541" t="str">
            <v>07862</v>
          </cell>
          <cell r="C3541" t="str">
            <v>I-81 TIFIA Rural Const Fund</v>
          </cell>
        </row>
        <row r="3542">
          <cell r="B3542" t="str">
            <v>07862</v>
          </cell>
          <cell r="C3542" t="str">
            <v>I-81 TIFIA Rural Const Fund</v>
          </cell>
        </row>
        <row r="3543">
          <cell r="B3543" t="str">
            <v>07863</v>
          </cell>
          <cell r="C3543" t="str">
            <v>I-81 TIFIA Reg Const Fund</v>
          </cell>
        </row>
        <row r="3544">
          <cell r="B3544" t="str">
            <v>07863</v>
          </cell>
          <cell r="C3544" t="str">
            <v>I-81 TIFIA Reg Const Fund</v>
          </cell>
        </row>
        <row r="3545">
          <cell r="B3545" t="str">
            <v>07863</v>
          </cell>
          <cell r="C3545" t="str">
            <v>I-81 TIFIA Reg Const Fund</v>
          </cell>
        </row>
        <row r="3546">
          <cell r="B3546" t="str">
            <v>07863</v>
          </cell>
          <cell r="C3546" t="str">
            <v>I-81 TIFIA Reg Const Fund</v>
          </cell>
        </row>
        <row r="3547">
          <cell r="B3547" t="str">
            <v>07863</v>
          </cell>
          <cell r="C3547" t="str">
            <v>I-81 TIFIA Reg Const Fund</v>
          </cell>
        </row>
        <row r="3548">
          <cell r="B3548" t="str">
            <v>07863</v>
          </cell>
          <cell r="C3548" t="str">
            <v>I-81 TIFIA Reg Const Fund</v>
          </cell>
        </row>
        <row r="3549">
          <cell r="B3549" t="str">
            <v>07864</v>
          </cell>
          <cell r="C3549" t="str">
            <v>I-81 – Principal &amp; Interest</v>
          </cell>
        </row>
        <row r="3550">
          <cell r="B3550" t="str">
            <v>07864</v>
          </cell>
          <cell r="C3550" t="str">
            <v>I-81 – Principal &amp; Interest</v>
          </cell>
        </row>
        <row r="3551">
          <cell r="B3551" t="str">
            <v>07864</v>
          </cell>
          <cell r="C3551" t="str">
            <v>I-81 – Principal &amp; Interest</v>
          </cell>
        </row>
        <row r="3552">
          <cell r="B3552" t="str">
            <v>07864</v>
          </cell>
          <cell r="C3552" t="str">
            <v>I-81 – Principal &amp; Interest</v>
          </cell>
        </row>
        <row r="3553">
          <cell r="B3553" t="str">
            <v>07864</v>
          </cell>
          <cell r="C3553" t="str">
            <v>I-81 – Principal &amp; Interest</v>
          </cell>
        </row>
        <row r="3554">
          <cell r="B3554" t="str">
            <v>07864</v>
          </cell>
          <cell r="C3554" t="str">
            <v>I-81 – Principal &amp; Interest</v>
          </cell>
        </row>
        <row r="3555">
          <cell r="B3555" t="str">
            <v>07870</v>
          </cell>
          <cell r="C3555" t="str">
            <v>Virginia Housing Trust Fund</v>
          </cell>
        </row>
        <row r="3556">
          <cell r="B3556" t="str">
            <v>07870</v>
          </cell>
          <cell r="C3556" t="str">
            <v>Virginia Housing Trust Fund</v>
          </cell>
        </row>
        <row r="3557">
          <cell r="B3557" t="str">
            <v>07870</v>
          </cell>
          <cell r="C3557" t="str">
            <v>Virginia Housing Trust Fund</v>
          </cell>
        </row>
        <row r="3558">
          <cell r="B3558" t="str">
            <v>07870</v>
          </cell>
          <cell r="C3558" t="str">
            <v>Virginia Housing Trust Fund</v>
          </cell>
        </row>
        <row r="3559">
          <cell r="B3559" t="str">
            <v>07870</v>
          </cell>
          <cell r="C3559" t="str">
            <v>Virginia Housing Trust Fund</v>
          </cell>
        </row>
        <row r="3560">
          <cell r="B3560" t="str">
            <v>07870</v>
          </cell>
          <cell r="C3560" t="str">
            <v>Virginia Housing Trust Fund</v>
          </cell>
        </row>
        <row r="3561">
          <cell r="B3561" t="str">
            <v>07902</v>
          </cell>
          <cell r="C3561" t="str">
            <v>Trust and Agency - P-VCC</v>
          </cell>
        </row>
        <row r="3562">
          <cell r="B3562" t="str">
            <v>07902</v>
          </cell>
          <cell r="C3562" t="str">
            <v>Trust and Agency - P-VCC</v>
          </cell>
        </row>
        <row r="3563">
          <cell r="B3563" t="str">
            <v>07902</v>
          </cell>
          <cell r="C3563" t="str">
            <v>Trust and Agency - P-VCC</v>
          </cell>
        </row>
        <row r="3564">
          <cell r="B3564" t="str">
            <v>07902</v>
          </cell>
          <cell r="C3564" t="str">
            <v>Trust and Agency - P-VCC</v>
          </cell>
        </row>
        <row r="3565">
          <cell r="B3565" t="str">
            <v>07902</v>
          </cell>
          <cell r="C3565" t="str">
            <v>Trust and Agency - P-VCC</v>
          </cell>
        </row>
        <row r="3566">
          <cell r="B3566" t="str">
            <v>07903</v>
          </cell>
          <cell r="C3566" t="str">
            <v>Trust and Agency - JC-VCC</v>
          </cell>
        </row>
        <row r="3567">
          <cell r="B3567" t="str">
            <v>07903</v>
          </cell>
          <cell r="C3567" t="str">
            <v>Trust and Agency - JC-VCC</v>
          </cell>
        </row>
        <row r="3568">
          <cell r="B3568" t="str">
            <v>07903</v>
          </cell>
          <cell r="C3568" t="str">
            <v>Trust and Agency - JC-VCC</v>
          </cell>
        </row>
        <row r="3569">
          <cell r="B3569" t="str">
            <v>07903</v>
          </cell>
          <cell r="C3569" t="str">
            <v>Trust and Agency - JC-VCC</v>
          </cell>
        </row>
        <row r="3570">
          <cell r="B3570" t="str">
            <v>07903</v>
          </cell>
          <cell r="C3570" t="str">
            <v>Trust and Agency - JC-VCC</v>
          </cell>
        </row>
        <row r="3571">
          <cell r="B3571" t="str">
            <v>07909</v>
          </cell>
          <cell r="C3571" t="str">
            <v>Cen Cap Outlay Trust &amp; Agency</v>
          </cell>
        </row>
        <row r="3572">
          <cell r="B3572" t="str">
            <v>07909</v>
          </cell>
          <cell r="C3572" t="str">
            <v>Cen Cap Outlay Trust &amp; Agency</v>
          </cell>
        </row>
        <row r="3573">
          <cell r="B3573" t="str">
            <v>07909</v>
          </cell>
          <cell r="C3573" t="str">
            <v>Cen Cap Outlay Trust &amp; Agency</v>
          </cell>
        </row>
        <row r="3574">
          <cell r="B3574" t="str">
            <v>07909</v>
          </cell>
          <cell r="C3574" t="str">
            <v>Cen Cap Outlay Trust &amp; Agency</v>
          </cell>
        </row>
        <row r="3575">
          <cell r="B3575" t="str">
            <v>07909</v>
          </cell>
          <cell r="C3575" t="str">
            <v>Cen Cap Outlay Trust &amp; Agency</v>
          </cell>
        </row>
        <row r="3576">
          <cell r="B3576" t="str">
            <v>07922</v>
          </cell>
          <cell r="C3576" t="str">
            <v>Trust and Agency-SBVCC</v>
          </cell>
        </row>
        <row r="3577">
          <cell r="B3577" t="str">
            <v>07922</v>
          </cell>
          <cell r="C3577" t="str">
            <v>Trust and Agency-SBVCC</v>
          </cell>
        </row>
        <row r="3578">
          <cell r="B3578" t="str">
            <v>07922</v>
          </cell>
          <cell r="C3578" t="str">
            <v>Trust and Agency-SBVCC</v>
          </cell>
        </row>
        <row r="3579">
          <cell r="B3579" t="str">
            <v>07922</v>
          </cell>
          <cell r="C3579" t="str">
            <v>Trust and Agency-SBVCC</v>
          </cell>
        </row>
        <row r="3580">
          <cell r="B3580" t="str">
            <v>07922</v>
          </cell>
          <cell r="C3580" t="str">
            <v>Trust and Agency-SBVCC</v>
          </cell>
        </row>
        <row r="3581">
          <cell r="B3581" t="str">
            <v>07930</v>
          </cell>
          <cell r="C3581" t="str">
            <v>Unemploy Ins-Stim Admin-ARRA</v>
          </cell>
        </row>
        <row r="3582">
          <cell r="B3582" t="str">
            <v>07930</v>
          </cell>
          <cell r="C3582" t="str">
            <v>Unemploy Ins-Stim Admin-ARRA</v>
          </cell>
        </row>
        <row r="3583">
          <cell r="B3583" t="str">
            <v>07930</v>
          </cell>
          <cell r="C3583" t="str">
            <v>Unemploy Ins-Stim Admin-ARRA</v>
          </cell>
        </row>
        <row r="3584">
          <cell r="B3584" t="str">
            <v>07930</v>
          </cell>
          <cell r="C3584" t="str">
            <v>Unemploy Ins-Stim Admin-ARRA</v>
          </cell>
        </row>
        <row r="3585">
          <cell r="B3585" t="str">
            <v>07930</v>
          </cell>
          <cell r="C3585" t="str">
            <v>Unemploy Ins-Stim Admin-ARRA</v>
          </cell>
        </row>
        <row r="3586">
          <cell r="B3586" t="str">
            <v>07940</v>
          </cell>
          <cell r="C3586" t="str">
            <v>Fed Hwy Reimbrs Anticpatn Note</v>
          </cell>
        </row>
        <row r="3587">
          <cell r="B3587" t="str">
            <v>07940</v>
          </cell>
          <cell r="C3587" t="str">
            <v>Fed Hwy Reimbrs Anticpatn Note</v>
          </cell>
        </row>
        <row r="3588">
          <cell r="B3588" t="str">
            <v>07940</v>
          </cell>
          <cell r="C3588" t="str">
            <v>Fed Hwy Reimbrs Anticpatn Note</v>
          </cell>
        </row>
        <row r="3589">
          <cell r="B3589" t="str">
            <v>07940</v>
          </cell>
          <cell r="C3589" t="str">
            <v>Fed Hwy Reimbrs Anticpatn Note</v>
          </cell>
        </row>
        <row r="3590">
          <cell r="B3590" t="str">
            <v>07940</v>
          </cell>
          <cell r="C3590" t="str">
            <v>Fed Hwy Reimbrs Anticpatn Note</v>
          </cell>
        </row>
        <row r="3591">
          <cell r="B3591" t="str">
            <v>07940</v>
          </cell>
          <cell r="C3591" t="str">
            <v>Fed Hwy Reimbrs Anticpatn Note</v>
          </cell>
        </row>
        <row r="3592">
          <cell r="B3592" t="str">
            <v>07941</v>
          </cell>
          <cell r="C3592" t="str">
            <v>Fed Hwy Reimb Anticip Notes</v>
          </cell>
        </row>
        <row r="3593">
          <cell r="B3593" t="str">
            <v>07941</v>
          </cell>
          <cell r="C3593" t="str">
            <v>Fed Hwy Reimb Anticip Notes</v>
          </cell>
        </row>
        <row r="3594">
          <cell r="B3594" t="str">
            <v>07941</v>
          </cell>
          <cell r="C3594" t="str">
            <v>Fed Hwy Reimb Anticip Notes</v>
          </cell>
        </row>
        <row r="3595">
          <cell r="B3595" t="str">
            <v>07941</v>
          </cell>
          <cell r="C3595" t="str">
            <v>Fed Hwy Reimb Anticip Notes</v>
          </cell>
        </row>
        <row r="3596">
          <cell r="B3596" t="str">
            <v>07941</v>
          </cell>
          <cell r="C3596" t="str">
            <v>Fed Hwy Reimb Anticip Notes</v>
          </cell>
        </row>
        <row r="3597">
          <cell r="B3597" t="str">
            <v>07941</v>
          </cell>
          <cell r="C3597" t="str">
            <v>Fed Hwy Reimb Anticip Notes</v>
          </cell>
        </row>
        <row r="3598">
          <cell r="B3598" t="str">
            <v>07941</v>
          </cell>
          <cell r="C3598" t="str">
            <v>Fed Hwy Reimb Anticip Notes</v>
          </cell>
        </row>
        <row r="3599">
          <cell r="B3599" t="str">
            <v>07944</v>
          </cell>
          <cell r="C3599" t="str">
            <v>FRAN - Debt Service Fund</v>
          </cell>
        </row>
        <row r="3600">
          <cell r="B3600" t="str">
            <v>07944</v>
          </cell>
          <cell r="C3600" t="str">
            <v>FRAN - Debt Service Fund</v>
          </cell>
        </row>
        <row r="3601">
          <cell r="B3601" t="str">
            <v>07944</v>
          </cell>
          <cell r="C3601" t="str">
            <v>FRAN - Debt Service Fund</v>
          </cell>
        </row>
        <row r="3602">
          <cell r="B3602" t="str">
            <v>07944</v>
          </cell>
          <cell r="C3602" t="str">
            <v>FRAN - Debt Service Fund</v>
          </cell>
        </row>
        <row r="3603">
          <cell r="B3603" t="str">
            <v>07944</v>
          </cell>
          <cell r="C3603" t="str">
            <v>FRAN - Debt Service Fund</v>
          </cell>
        </row>
        <row r="3604">
          <cell r="B3604" t="str">
            <v>07944</v>
          </cell>
          <cell r="C3604" t="str">
            <v>FRAN - Debt Service Fund</v>
          </cell>
        </row>
        <row r="3605">
          <cell r="B3605" t="str">
            <v>07944</v>
          </cell>
          <cell r="C3605" t="str">
            <v>FRAN - Debt Service Fund</v>
          </cell>
        </row>
        <row r="3606">
          <cell r="B3606" t="str">
            <v>07951</v>
          </cell>
          <cell r="C3606" t="str">
            <v>Cen Cap Outlay Trust &amp; Agency</v>
          </cell>
        </row>
        <row r="3607">
          <cell r="B3607" t="str">
            <v>07951</v>
          </cell>
          <cell r="C3607" t="str">
            <v>Cen Cap Outlay Trust &amp; Agency</v>
          </cell>
        </row>
        <row r="3608">
          <cell r="B3608" t="str">
            <v>07951</v>
          </cell>
          <cell r="C3608" t="str">
            <v>Cen Cap Outlay Trust &amp; Agency</v>
          </cell>
        </row>
        <row r="3609">
          <cell r="B3609" t="str">
            <v>07951</v>
          </cell>
          <cell r="C3609" t="str">
            <v>Cen Cap Outlay Trust &amp; Agency</v>
          </cell>
        </row>
        <row r="3610">
          <cell r="B3610" t="str">
            <v>07951</v>
          </cell>
          <cell r="C3610" t="str">
            <v>Cen Cap Outlay Trust &amp; Agency</v>
          </cell>
        </row>
        <row r="3611">
          <cell r="B3611" t="str">
            <v>07952</v>
          </cell>
          <cell r="C3611" t="str">
            <v>Unemploy Ins-Euc 08 Stim-ARRA</v>
          </cell>
        </row>
        <row r="3612">
          <cell r="B3612" t="str">
            <v>07952</v>
          </cell>
          <cell r="C3612" t="str">
            <v>Unemploy Ins-Euc 08 Stim-ARRA</v>
          </cell>
        </row>
        <row r="3613">
          <cell r="B3613" t="str">
            <v>07952</v>
          </cell>
          <cell r="C3613" t="str">
            <v>Unemploy Ins-Euc 08 Stim-ARRA</v>
          </cell>
        </row>
        <row r="3614">
          <cell r="B3614" t="str">
            <v>07952</v>
          </cell>
          <cell r="C3614" t="str">
            <v>Unemploy Ins-Euc 08 Stim-ARRA</v>
          </cell>
        </row>
        <row r="3615">
          <cell r="B3615" t="str">
            <v>07952</v>
          </cell>
          <cell r="C3615" t="str">
            <v>Unemploy Ins-Euc 08 Stim-ARRA</v>
          </cell>
        </row>
        <row r="3616">
          <cell r="B3616" t="str">
            <v>07960</v>
          </cell>
          <cell r="C3616" t="str">
            <v>Unemploy Ins-Fac Stimulus-ARRA</v>
          </cell>
        </row>
        <row r="3617">
          <cell r="B3617" t="str">
            <v>07960</v>
          </cell>
          <cell r="C3617" t="str">
            <v>Unemploy Ins-Fac Stimulus-ARRA</v>
          </cell>
        </row>
        <row r="3618">
          <cell r="B3618" t="str">
            <v>07960</v>
          </cell>
          <cell r="C3618" t="str">
            <v>Unemploy Ins-Fac Stimulus-ARRA</v>
          </cell>
        </row>
        <row r="3619">
          <cell r="B3619" t="str">
            <v>07960</v>
          </cell>
          <cell r="C3619" t="str">
            <v>Unemploy Ins-Fac Stimulus-ARRA</v>
          </cell>
        </row>
        <row r="3620">
          <cell r="B3620" t="str">
            <v>07960</v>
          </cell>
          <cell r="C3620" t="str">
            <v>Unemploy Ins-Fac Stimulus-ARRA</v>
          </cell>
        </row>
        <row r="3621">
          <cell r="B3621" t="str">
            <v>07980</v>
          </cell>
          <cell r="C3621" t="str">
            <v>Unemploy Ins-Admin Incent-ARRA</v>
          </cell>
        </row>
        <row r="3622">
          <cell r="B3622" t="str">
            <v>07980</v>
          </cell>
          <cell r="C3622" t="str">
            <v>Unemploy Ins-Admin Incent-ARRA</v>
          </cell>
        </row>
        <row r="3623">
          <cell r="B3623" t="str">
            <v>07980</v>
          </cell>
          <cell r="C3623" t="str">
            <v>Unemploy Ins-Admin Incent-ARRA</v>
          </cell>
        </row>
        <row r="3624">
          <cell r="B3624" t="str">
            <v>07980</v>
          </cell>
          <cell r="C3624" t="str">
            <v>Unemploy Ins-Admin Incent-ARRA</v>
          </cell>
        </row>
        <row r="3625">
          <cell r="B3625" t="str">
            <v>07980</v>
          </cell>
          <cell r="C3625" t="str">
            <v>Unemploy Ins-Admin Incent-ARRA</v>
          </cell>
        </row>
        <row r="3626">
          <cell r="B3626" t="str">
            <v>07995</v>
          </cell>
          <cell r="C3626" t="str">
            <v>Central Approp Trust &amp; Agency</v>
          </cell>
        </row>
        <row r="3627">
          <cell r="B3627" t="str">
            <v>07995</v>
          </cell>
          <cell r="C3627" t="str">
            <v>Central Approp Trust &amp; Agency</v>
          </cell>
        </row>
        <row r="3628">
          <cell r="B3628" t="str">
            <v>07995</v>
          </cell>
          <cell r="C3628" t="str">
            <v>Central Approp Trust &amp; Agency</v>
          </cell>
        </row>
        <row r="3629">
          <cell r="B3629" t="str">
            <v>07995</v>
          </cell>
          <cell r="C3629" t="str">
            <v>Central Approp Trust &amp; Agency</v>
          </cell>
        </row>
        <row r="3630">
          <cell r="B3630" t="str">
            <v>07995</v>
          </cell>
          <cell r="C3630" t="str">
            <v>Central Approp Trust &amp; Agency</v>
          </cell>
        </row>
        <row r="3631">
          <cell r="B3631" t="str">
            <v>07997</v>
          </cell>
          <cell r="C3631" t="str">
            <v>Trust And Agency-DAS</v>
          </cell>
        </row>
        <row r="3632">
          <cell r="B3632" t="str">
            <v>07997</v>
          </cell>
          <cell r="C3632" t="str">
            <v>Trust And Agency-DAS</v>
          </cell>
        </row>
        <row r="3633">
          <cell r="B3633" t="str">
            <v>07997</v>
          </cell>
          <cell r="C3633" t="str">
            <v>Trust And Agency-DAS</v>
          </cell>
        </row>
        <row r="3634">
          <cell r="B3634" t="str">
            <v>07997</v>
          </cell>
          <cell r="C3634" t="str">
            <v>Trust And Agency-DAS</v>
          </cell>
        </row>
        <row r="3635">
          <cell r="B3635" t="str">
            <v>07997</v>
          </cell>
          <cell r="C3635" t="str">
            <v>Trust And Agency-DAS</v>
          </cell>
        </row>
        <row r="3636">
          <cell r="B3636" t="str">
            <v>07998</v>
          </cell>
          <cell r="C3636" t="str">
            <v>TrustAgency - Budgetary Only</v>
          </cell>
        </row>
        <row r="3637">
          <cell r="B3637" t="str">
            <v>07998</v>
          </cell>
          <cell r="C3637" t="str">
            <v>TrustAgency - Budgetary Only</v>
          </cell>
        </row>
        <row r="3638">
          <cell r="B3638" t="str">
            <v>07998</v>
          </cell>
          <cell r="C3638" t="str">
            <v>TrustAgency - Budgetary Only</v>
          </cell>
        </row>
        <row r="3639">
          <cell r="B3639" t="str">
            <v>07998</v>
          </cell>
          <cell r="C3639" t="str">
            <v>TrustAgency - Budgetary Only</v>
          </cell>
        </row>
        <row r="3640">
          <cell r="B3640" t="str">
            <v>07998</v>
          </cell>
          <cell r="C3640" t="str">
            <v>TrustAgency - Budgetary Only</v>
          </cell>
        </row>
        <row r="3641">
          <cell r="B3641" t="str">
            <v>08050</v>
          </cell>
          <cell r="C3641" t="str">
            <v>Stormwater Local Assistance</v>
          </cell>
        </row>
        <row r="3642">
          <cell r="B3642" t="str">
            <v>08050</v>
          </cell>
          <cell r="C3642" t="str">
            <v>Stormwater Local Assistance</v>
          </cell>
        </row>
        <row r="3643">
          <cell r="B3643" t="str">
            <v>08050</v>
          </cell>
          <cell r="C3643" t="str">
            <v>Stormwater Local Assistance</v>
          </cell>
        </row>
        <row r="3644">
          <cell r="B3644" t="str">
            <v>08050</v>
          </cell>
          <cell r="C3644" t="str">
            <v>Stormwater Local Assistance</v>
          </cell>
        </row>
        <row r="3645">
          <cell r="B3645" t="str">
            <v>08050</v>
          </cell>
          <cell r="C3645" t="str">
            <v>Stormwater Local Assistance</v>
          </cell>
        </row>
        <row r="3646">
          <cell r="B3646" t="str">
            <v>08070</v>
          </cell>
          <cell r="C3646" t="str">
            <v>Powhite Parkway Extension</v>
          </cell>
        </row>
        <row r="3647">
          <cell r="B3647" t="str">
            <v>08070</v>
          </cell>
          <cell r="C3647" t="str">
            <v>Powhite Parkway Extension</v>
          </cell>
        </row>
        <row r="3648">
          <cell r="B3648" t="str">
            <v>08070</v>
          </cell>
          <cell r="C3648" t="str">
            <v>Powhite Parkway Extension</v>
          </cell>
        </row>
        <row r="3649">
          <cell r="B3649" t="str">
            <v>08070</v>
          </cell>
          <cell r="C3649" t="str">
            <v>Powhite Parkway Extension</v>
          </cell>
        </row>
        <row r="3650">
          <cell r="B3650" t="str">
            <v>08070</v>
          </cell>
          <cell r="C3650" t="str">
            <v>Powhite Parkway Extension</v>
          </cell>
        </row>
        <row r="3651">
          <cell r="B3651" t="str">
            <v>08071</v>
          </cell>
          <cell r="C3651" t="str">
            <v>Powhite - Constr Fund</v>
          </cell>
        </row>
        <row r="3652">
          <cell r="B3652" t="str">
            <v>08071</v>
          </cell>
          <cell r="C3652" t="str">
            <v>Powhite - Constr Fund</v>
          </cell>
        </row>
        <row r="3653">
          <cell r="B3653" t="str">
            <v>08071</v>
          </cell>
          <cell r="C3653" t="str">
            <v>Powhite - Constr Fund</v>
          </cell>
        </row>
        <row r="3654">
          <cell r="B3654" t="str">
            <v>08071</v>
          </cell>
          <cell r="C3654" t="str">
            <v>Powhite - Constr Fund</v>
          </cell>
        </row>
        <row r="3655">
          <cell r="B3655" t="str">
            <v>08071</v>
          </cell>
          <cell r="C3655" t="str">
            <v>Powhite - Constr Fund</v>
          </cell>
        </row>
        <row r="3656">
          <cell r="B3656" t="str">
            <v>08071</v>
          </cell>
          <cell r="C3656" t="str">
            <v>Powhite - Constr Fund</v>
          </cell>
        </row>
        <row r="3657">
          <cell r="B3657" t="str">
            <v>08072</v>
          </cell>
          <cell r="C3657" t="str">
            <v>Powhite - Revenue Fund</v>
          </cell>
        </row>
        <row r="3658">
          <cell r="B3658" t="str">
            <v>08072</v>
          </cell>
          <cell r="C3658" t="str">
            <v>Powhite - Revenue Fund</v>
          </cell>
        </row>
        <row r="3659">
          <cell r="B3659" t="str">
            <v>08072</v>
          </cell>
          <cell r="C3659" t="str">
            <v>Powhite - Revenue Fund</v>
          </cell>
        </row>
        <row r="3660">
          <cell r="B3660" t="str">
            <v>08072</v>
          </cell>
          <cell r="C3660" t="str">
            <v>Powhite - Revenue Fund</v>
          </cell>
        </row>
        <row r="3661">
          <cell r="B3661" t="str">
            <v>08072</v>
          </cell>
          <cell r="C3661" t="str">
            <v>Powhite - Revenue Fund</v>
          </cell>
        </row>
        <row r="3662">
          <cell r="B3662" t="str">
            <v>08072</v>
          </cell>
          <cell r="C3662" t="str">
            <v>Powhite - Revenue Fund</v>
          </cell>
        </row>
        <row r="3663">
          <cell r="B3663" t="str">
            <v>08074</v>
          </cell>
          <cell r="C3663" t="str">
            <v>Powhite - Interest &amp; Principal</v>
          </cell>
        </row>
        <row r="3664">
          <cell r="B3664" t="str">
            <v>08074</v>
          </cell>
          <cell r="C3664" t="str">
            <v>Powhite - Interest &amp; Principal</v>
          </cell>
        </row>
        <row r="3665">
          <cell r="B3665" t="str">
            <v>08074</v>
          </cell>
          <cell r="C3665" t="str">
            <v>Powhite - Interest &amp; Principal</v>
          </cell>
        </row>
        <row r="3666">
          <cell r="B3666" t="str">
            <v>08074</v>
          </cell>
          <cell r="C3666" t="str">
            <v>Powhite - Interest &amp; Principal</v>
          </cell>
        </row>
        <row r="3667">
          <cell r="B3667" t="str">
            <v>08074</v>
          </cell>
          <cell r="C3667" t="str">
            <v>Powhite - Interest &amp; Principal</v>
          </cell>
        </row>
        <row r="3668">
          <cell r="B3668" t="str">
            <v>08074</v>
          </cell>
          <cell r="C3668" t="str">
            <v>Powhite - Interest &amp; Principal</v>
          </cell>
        </row>
        <row r="3669">
          <cell r="B3669" t="str">
            <v>08075</v>
          </cell>
          <cell r="C3669" t="str">
            <v>Powhite - Sinking Fund Redempt</v>
          </cell>
        </row>
        <row r="3670">
          <cell r="B3670" t="str">
            <v>08075</v>
          </cell>
          <cell r="C3670" t="str">
            <v>Powhite - Sinking Fund Redempt</v>
          </cell>
        </row>
        <row r="3671">
          <cell r="B3671" t="str">
            <v>08075</v>
          </cell>
          <cell r="C3671" t="str">
            <v>Powhite - Sinking Fund Redempt</v>
          </cell>
        </row>
        <row r="3672">
          <cell r="B3672" t="str">
            <v>08075</v>
          </cell>
          <cell r="C3672" t="str">
            <v>Powhite - Sinking Fund Redempt</v>
          </cell>
        </row>
        <row r="3673">
          <cell r="B3673" t="str">
            <v>08075</v>
          </cell>
          <cell r="C3673" t="str">
            <v>Powhite - Sinking Fund Redempt</v>
          </cell>
        </row>
        <row r="3674">
          <cell r="B3674" t="str">
            <v>08075</v>
          </cell>
          <cell r="C3674" t="str">
            <v>Powhite - Sinking Fund Redempt</v>
          </cell>
        </row>
        <row r="3675">
          <cell r="B3675" t="str">
            <v>08076</v>
          </cell>
          <cell r="C3675" t="str">
            <v>Powhite Prkwy Improvement Fund</v>
          </cell>
        </row>
        <row r="3676">
          <cell r="B3676" t="str">
            <v>08076</v>
          </cell>
          <cell r="C3676" t="str">
            <v>Powhite Prkwy Improvement Fund</v>
          </cell>
        </row>
        <row r="3677">
          <cell r="B3677" t="str">
            <v>08076</v>
          </cell>
          <cell r="C3677" t="str">
            <v>Powhite Prkwy Improvement Fund</v>
          </cell>
        </row>
        <row r="3678">
          <cell r="B3678" t="str">
            <v>08076</v>
          </cell>
          <cell r="C3678" t="str">
            <v>Powhite Prkwy Improvement Fund</v>
          </cell>
        </row>
        <row r="3679">
          <cell r="B3679" t="str">
            <v>08076</v>
          </cell>
          <cell r="C3679" t="str">
            <v>Powhite Prkwy Improvement Fund</v>
          </cell>
        </row>
        <row r="3680">
          <cell r="B3680" t="str">
            <v>08076</v>
          </cell>
          <cell r="C3680" t="str">
            <v>Powhite Prkwy Improvement Fund</v>
          </cell>
        </row>
        <row r="3681">
          <cell r="B3681" t="str">
            <v>08110</v>
          </cell>
          <cell r="C3681" t="str">
            <v>9(B) Debt Service-Const Costs</v>
          </cell>
        </row>
        <row r="3682">
          <cell r="B3682" t="str">
            <v>08110</v>
          </cell>
          <cell r="C3682" t="str">
            <v>9(B) Debt Service-Const Costs</v>
          </cell>
        </row>
        <row r="3683">
          <cell r="B3683" t="str">
            <v>08110</v>
          </cell>
          <cell r="C3683" t="str">
            <v>9(B) Debt Service-Const Costs</v>
          </cell>
        </row>
        <row r="3684">
          <cell r="B3684" t="str">
            <v>08110</v>
          </cell>
          <cell r="C3684" t="str">
            <v>9(B) Debt Service-Const Costs</v>
          </cell>
        </row>
        <row r="3685">
          <cell r="B3685" t="str">
            <v>08110</v>
          </cell>
          <cell r="C3685" t="str">
            <v>9(B) Debt Service-Const Costs</v>
          </cell>
        </row>
        <row r="3686">
          <cell r="B3686" t="str">
            <v>08111</v>
          </cell>
          <cell r="C3686" t="str">
            <v>9(B) Debt Service-Construction</v>
          </cell>
        </row>
        <row r="3687">
          <cell r="B3687" t="str">
            <v>08111</v>
          </cell>
          <cell r="C3687" t="str">
            <v>9(B) Debt Service-Construction</v>
          </cell>
        </row>
        <row r="3688">
          <cell r="B3688" t="str">
            <v>08111</v>
          </cell>
          <cell r="C3688" t="str">
            <v>9(B) Debt Service-Construction</v>
          </cell>
        </row>
        <row r="3689">
          <cell r="B3689" t="str">
            <v>08111</v>
          </cell>
          <cell r="C3689" t="str">
            <v>9(B) Debt Service-Construction</v>
          </cell>
        </row>
        <row r="3690">
          <cell r="B3690" t="str">
            <v>08111</v>
          </cell>
          <cell r="C3690" t="str">
            <v>9(B) Debt Service-Construction</v>
          </cell>
        </row>
        <row r="3691">
          <cell r="B3691" t="str">
            <v>08120</v>
          </cell>
          <cell r="C3691" t="str">
            <v>9(C) Debt Service-Prin/Int Pay</v>
          </cell>
        </row>
        <row r="3692">
          <cell r="B3692" t="str">
            <v>08120</v>
          </cell>
          <cell r="C3692" t="str">
            <v>9(C) Debt Service-Prin/Int Pay</v>
          </cell>
        </row>
        <row r="3693">
          <cell r="B3693" t="str">
            <v>08120</v>
          </cell>
          <cell r="C3693" t="str">
            <v>9(C) Debt Service-Prin/Int Pay</v>
          </cell>
        </row>
        <row r="3694">
          <cell r="B3694" t="str">
            <v>08120</v>
          </cell>
          <cell r="C3694" t="str">
            <v>9(C) Debt Service-Prin/Int Pay</v>
          </cell>
        </row>
        <row r="3695">
          <cell r="B3695" t="str">
            <v>08120</v>
          </cell>
          <cell r="C3695" t="str">
            <v>9(C) Debt Service-Prin/Int Pay</v>
          </cell>
        </row>
        <row r="3696">
          <cell r="B3696" t="str">
            <v>08130</v>
          </cell>
          <cell r="C3696" t="str">
            <v>9(C) Debt Service-Const Costs</v>
          </cell>
        </row>
        <row r="3697">
          <cell r="B3697" t="str">
            <v>08130</v>
          </cell>
          <cell r="C3697" t="str">
            <v>9(C) Debt Service-Const Costs</v>
          </cell>
        </row>
        <row r="3698">
          <cell r="B3698" t="str">
            <v>08130</v>
          </cell>
          <cell r="C3698" t="str">
            <v>9(C) Debt Service-Const Costs</v>
          </cell>
        </row>
        <row r="3699">
          <cell r="B3699" t="str">
            <v>08130</v>
          </cell>
          <cell r="C3699" t="str">
            <v>9(C) Debt Service-Const Costs</v>
          </cell>
        </row>
        <row r="3700">
          <cell r="B3700" t="str">
            <v>08130</v>
          </cell>
          <cell r="C3700" t="str">
            <v>9(C) Debt Service-Const Costs</v>
          </cell>
        </row>
        <row r="3701">
          <cell r="B3701" t="str">
            <v>08131</v>
          </cell>
          <cell r="C3701" t="str">
            <v>9(C) Debt Srvc-Const Costs-DGS</v>
          </cell>
        </row>
        <row r="3702">
          <cell r="B3702" t="str">
            <v>08131</v>
          </cell>
          <cell r="C3702" t="str">
            <v>9(C) Debt Srvc-Const Costs-DGS</v>
          </cell>
        </row>
        <row r="3703">
          <cell r="B3703" t="str">
            <v>08131</v>
          </cell>
          <cell r="C3703" t="str">
            <v>9(C) Debt Srvc-Const Costs-DGS</v>
          </cell>
        </row>
        <row r="3704">
          <cell r="B3704" t="str">
            <v>08131</v>
          </cell>
          <cell r="C3704" t="str">
            <v>9(C) Debt Srvc-Const Costs-DGS</v>
          </cell>
        </row>
        <row r="3705">
          <cell r="B3705" t="str">
            <v>08131</v>
          </cell>
          <cell r="C3705" t="str">
            <v>9(C) Debt Srvc-Const Costs-DGS</v>
          </cell>
        </row>
        <row r="3706">
          <cell r="B3706" t="str">
            <v>08140</v>
          </cell>
          <cell r="C3706" t="str">
            <v>9(D) Debt Service-Prin/Int Pay</v>
          </cell>
        </row>
        <row r="3707">
          <cell r="B3707" t="str">
            <v>08140</v>
          </cell>
          <cell r="C3707" t="str">
            <v>9(D) Debt Service-Prin/Int Pay</v>
          </cell>
        </row>
        <row r="3708">
          <cell r="B3708" t="str">
            <v>08140</v>
          </cell>
          <cell r="C3708" t="str">
            <v>9(D) Debt Service-Prin/Int Pay</v>
          </cell>
        </row>
        <row r="3709">
          <cell r="B3709" t="str">
            <v>08140</v>
          </cell>
          <cell r="C3709" t="str">
            <v>9(D) Debt Service-Prin/Int Pay</v>
          </cell>
        </row>
        <row r="3710">
          <cell r="B3710" t="str">
            <v>08140</v>
          </cell>
          <cell r="C3710" t="str">
            <v>9(D) Debt Service-Prin/Int Pay</v>
          </cell>
        </row>
        <row r="3711">
          <cell r="B3711" t="str">
            <v>08150</v>
          </cell>
          <cell r="C3711" t="str">
            <v>9(D) Rev Bonds-Construction</v>
          </cell>
        </row>
        <row r="3712">
          <cell r="B3712" t="str">
            <v>08150</v>
          </cell>
          <cell r="C3712" t="str">
            <v>9(D) Rev Bonds-Construction</v>
          </cell>
        </row>
        <row r="3713">
          <cell r="B3713" t="str">
            <v>08150</v>
          </cell>
          <cell r="C3713" t="str">
            <v>9(D) Rev Bonds-Construction</v>
          </cell>
        </row>
        <row r="3714">
          <cell r="B3714" t="str">
            <v>08150</v>
          </cell>
          <cell r="C3714" t="str">
            <v>9(D) Rev Bonds-Construction</v>
          </cell>
        </row>
        <row r="3715">
          <cell r="B3715" t="str">
            <v>08150</v>
          </cell>
          <cell r="C3715" t="str">
            <v>9(D) Rev Bonds-Construction</v>
          </cell>
        </row>
        <row r="3716">
          <cell r="B3716" t="str">
            <v>08170</v>
          </cell>
          <cell r="C3716" t="str">
            <v>VCBA 21St Century</v>
          </cell>
        </row>
        <row r="3717">
          <cell r="B3717" t="str">
            <v>08170</v>
          </cell>
          <cell r="C3717" t="str">
            <v>VCBA 21St Century</v>
          </cell>
        </row>
        <row r="3718">
          <cell r="B3718" t="str">
            <v>08170</v>
          </cell>
          <cell r="C3718" t="str">
            <v>VCBA 21St Century</v>
          </cell>
        </row>
        <row r="3719">
          <cell r="B3719" t="str">
            <v>08170</v>
          </cell>
          <cell r="C3719" t="str">
            <v>VCBA 21St Century</v>
          </cell>
        </row>
        <row r="3720">
          <cell r="B3720" t="str">
            <v>08170</v>
          </cell>
          <cell r="C3720" t="str">
            <v>VCBA 21St Century</v>
          </cell>
        </row>
        <row r="3721">
          <cell r="B3721" t="str">
            <v>08171</v>
          </cell>
          <cell r="C3721" t="str">
            <v>VCBA 21St Century - Evms</v>
          </cell>
        </row>
        <row r="3722">
          <cell r="B3722" t="str">
            <v>08171</v>
          </cell>
          <cell r="C3722" t="str">
            <v>VCBA 21St Century - Evms</v>
          </cell>
        </row>
        <row r="3723">
          <cell r="B3723" t="str">
            <v>08171</v>
          </cell>
          <cell r="C3723" t="str">
            <v>VCBA 21St Century - Evms</v>
          </cell>
        </row>
        <row r="3724">
          <cell r="B3724" t="str">
            <v>08171</v>
          </cell>
          <cell r="C3724" t="str">
            <v>VCBA 21St Century - Evms</v>
          </cell>
        </row>
        <row r="3725">
          <cell r="B3725" t="str">
            <v>08171</v>
          </cell>
          <cell r="C3725" t="str">
            <v>VCBA 21St Century - Evms</v>
          </cell>
        </row>
        <row r="3726">
          <cell r="B3726" t="str">
            <v>08194</v>
          </cell>
          <cell r="C3726" t="str">
            <v>Life to Date Capital Project</v>
          </cell>
        </row>
        <row r="3727">
          <cell r="B3727" t="str">
            <v>08194</v>
          </cell>
          <cell r="C3727" t="str">
            <v>Life to Date Capital Project</v>
          </cell>
        </row>
        <row r="3728">
          <cell r="B3728" t="str">
            <v>08194</v>
          </cell>
          <cell r="C3728" t="str">
            <v>Life to Date Capital Project</v>
          </cell>
        </row>
        <row r="3729">
          <cell r="B3729" t="str">
            <v>08194</v>
          </cell>
          <cell r="C3729" t="str">
            <v>Life to Date Capital Project</v>
          </cell>
        </row>
        <row r="3730">
          <cell r="B3730" t="str">
            <v>08194</v>
          </cell>
          <cell r="C3730" t="str">
            <v>Life to Date Capital Project</v>
          </cell>
        </row>
        <row r="3731">
          <cell r="B3731" t="str">
            <v>08199</v>
          </cell>
          <cell r="C3731" t="str">
            <v>Debt Service-DCR</v>
          </cell>
        </row>
        <row r="3732">
          <cell r="B3732" t="str">
            <v>08199</v>
          </cell>
          <cell r="C3732" t="str">
            <v>Debt Service-DCR</v>
          </cell>
        </row>
        <row r="3733">
          <cell r="B3733" t="str">
            <v>08199</v>
          </cell>
          <cell r="C3733" t="str">
            <v>Debt Service-DCR</v>
          </cell>
        </row>
        <row r="3734">
          <cell r="B3734" t="str">
            <v>08199</v>
          </cell>
          <cell r="C3734" t="str">
            <v>Debt Service-DCR</v>
          </cell>
        </row>
        <row r="3735">
          <cell r="B3735" t="str">
            <v>08199</v>
          </cell>
          <cell r="C3735" t="str">
            <v>Debt Service-DCR</v>
          </cell>
        </row>
        <row r="3736">
          <cell r="B3736" t="str">
            <v>08200</v>
          </cell>
          <cell r="C3736" t="str">
            <v>VPBA Projects</v>
          </cell>
        </row>
        <row r="3737">
          <cell r="B3737" t="str">
            <v>08200</v>
          </cell>
          <cell r="C3737" t="str">
            <v>VPBA Projects</v>
          </cell>
        </row>
        <row r="3738">
          <cell r="B3738" t="str">
            <v>08200</v>
          </cell>
          <cell r="C3738" t="str">
            <v>VPBA Projects</v>
          </cell>
        </row>
        <row r="3739">
          <cell r="B3739" t="str">
            <v>08200</v>
          </cell>
          <cell r="C3739" t="str">
            <v>VPBA Projects</v>
          </cell>
        </row>
        <row r="3740">
          <cell r="B3740" t="str">
            <v>08200</v>
          </cell>
          <cell r="C3740" t="str">
            <v>VPBA Projects</v>
          </cell>
        </row>
        <row r="3741">
          <cell r="B3741" t="str">
            <v>08201</v>
          </cell>
          <cell r="C3741" t="str">
            <v>VPBA Projects - NonState</v>
          </cell>
        </row>
        <row r="3742">
          <cell r="B3742" t="str">
            <v>08201</v>
          </cell>
          <cell r="C3742" t="str">
            <v>VPBA Projects - NonState</v>
          </cell>
        </row>
        <row r="3743">
          <cell r="B3743" t="str">
            <v>08201</v>
          </cell>
          <cell r="C3743" t="str">
            <v>VPBA Projects - NonState</v>
          </cell>
        </row>
        <row r="3744">
          <cell r="B3744" t="str">
            <v>08201</v>
          </cell>
          <cell r="C3744" t="str">
            <v>VPBA Projects - NonState</v>
          </cell>
        </row>
        <row r="3745">
          <cell r="B3745" t="str">
            <v>08201</v>
          </cell>
          <cell r="C3745" t="str">
            <v>VPBA Projects - NonState</v>
          </cell>
        </row>
        <row r="3746">
          <cell r="B3746" t="str">
            <v>08204</v>
          </cell>
          <cell r="C3746" t="str">
            <v>Debt Service-W&amp;M</v>
          </cell>
        </row>
        <row r="3747">
          <cell r="B3747" t="str">
            <v>08204</v>
          </cell>
          <cell r="C3747" t="str">
            <v>Debt Service-W&amp;M</v>
          </cell>
        </row>
        <row r="3748">
          <cell r="B3748" t="str">
            <v>08204</v>
          </cell>
          <cell r="C3748" t="str">
            <v>Debt Service-W&amp;M</v>
          </cell>
        </row>
        <row r="3749">
          <cell r="B3749" t="str">
            <v>08204</v>
          </cell>
          <cell r="C3749" t="str">
            <v>Debt Service-W&amp;M</v>
          </cell>
        </row>
        <row r="3750">
          <cell r="B3750" t="str">
            <v>08204</v>
          </cell>
          <cell r="C3750" t="str">
            <v>Debt Service-W&amp;M</v>
          </cell>
        </row>
        <row r="3751">
          <cell r="B3751" t="str">
            <v>08207</v>
          </cell>
          <cell r="C3751" t="str">
            <v>Life to Date Capital Project</v>
          </cell>
        </row>
        <row r="3752">
          <cell r="B3752" t="str">
            <v>08207</v>
          </cell>
          <cell r="C3752" t="str">
            <v>Life to Date Capital Project</v>
          </cell>
        </row>
        <row r="3753">
          <cell r="B3753" t="str">
            <v>08207</v>
          </cell>
          <cell r="C3753" t="str">
            <v>Life to Date Capital Project</v>
          </cell>
        </row>
        <row r="3754">
          <cell r="B3754" t="str">
            <v>08207</v>
          </cell>
          <cell r="C3754" t="str">
            <v>Life to Date Capital Project</v>
          </cell>
        </row>
        <row r="3755">
          <cell r="B3755" t="str">
            <v>08207</v>
          </cell>
          <cell r="C3755" t="str">
            <v>Life to Date Capital Project</v>
          </cell>
        </row>
        <row r="3756">
          <cell r="B3756" t="str">
            <v>08208</v>
          </cell>
          <cell r="C3756" t="str">
            <v>Life to Date Capital Project</v>
          </cell>
        </row>
        <row r="3757">
          <cell r="B3757" t="str">
            <v>08208</v>
          </cell>
          <cell r="C3757" t="str">
            <v>Life to Date Capital Project</v>
          </cell>
        </row>
        <row r="3758">
          <cell r="B3758" t="str">
            <v>08208</v>
          </cell>
          <cell r="C3758" t="str">
            <v>Life to Date Capital Project</v>
          </cell>
        </row>
        <row r="3759">
          <cell r="B3759" t="str">
            <v>08208</v>
          </cell>
          <cell r="C3759" t="str">
            <v>Life to Date Capital Project</v>
          </cell>
        </row>
        <row r="3760">
          <cell r="B3760" t="str">
            <v>08208</v>
          </cell>
          <cell r="C3760" t="str">
            <v>Life to Date Capital Project</v>
          </cell>
        </row>
        <row r="3761">
          <cell r="B3761" t="str">
            <v>08209</v>
          </cell>
          <cell r="C3761" t="str">
            <v>Life to Date Capital Project</v>
          </cell>
        </row>
        <row r="3762">
          <cell r="B3762" t="str">
            <v>08209</v>
          </cell>
          <cell r="C3762" t="str">
            <v>Life to Date Capital Project</v>
          </cell>
        </row>
        <row r="3763">
          <cell r="B3763" t="str">
            <v>08209</v>
          </cell>
          <cell r="C3763" t="str">
            <v>Life to Date Capital Project</v>
          </cell>
        </row>
        <row r="3764">
          <cell r="B3764" t="str">
            <v>08209</v>
          </cell>
          <cell r="C3764" t="str">
            <v>Life to Date Capital Project</v>
          </cell>
        </row>
        <row r="3765">
          <cell r="B3765" t="str">
            <v>08209</v>
          </cell>
          <cell r="C3765" t="str">
            <v>Life to Date Capital Project</v>
          </cell>
        </row>
        <row r="3766">
          <cell r="B3766" t="str">
            <v>08210</v>
          </cell>
          <cell r="C3766" t="str">
            <v>VPBA Projects - Interest</v>
          </cell>
        </row>
        <row r="3767">
          <cell r="B3767" t="str">
            <v>08210</v>
          </cell>
          <cell r="C3767" t="str">
            <v>VPBA Projects - Interest</v>
          </cell>
        </row>
        <row r="3768">
          <cell r="B3768" t="str">
            <v>08210</v>
          </cell>
          <cell r="C3768" t="str">
            <v>VPBA Projects - Interest</v>
          </cell>
        </row>
        <row r="3769">
          <cell r="B3769" t="str">
            <v>08210</v>
          </cell>
          <cell r="C3769" t="str">
            <v>VPBA Projects - Interest</v>
          </cell>
        </row>
        <row r="3770">
          <cell r="B3770" t="str">
            <v>08210</v>
          </cell>
          <cell r="C3770" t="str">
            <v>VPBA Projects - Interest</v>
          </cell>
        </row>
        <row r="3771">
          <cell r="B3771" t="str">
            <v>08212</v>
          </cell>
          <cell r="C3771" t="str">
            <v>Life to Date Capital Project</v>
          </cell>
        </row>
        <row r="3772">
          <cell r="B3772" t="str">
            <v>08212</v>
          </cell>
          <cell r="C3772" t="str">
            <v>Life to Date Capital Project</v>
          </cell>
        </row>
        <row r="3773">
          <cell r="B3773" t="str">
            <v>08212</v>
          </cell>
          <cell r="C3773" t="str">
            <v>Life to Date Capital Project</v>
          </cell>
        </row>
        <row r="3774">
          <cell r="B3774" t="str">
            <v>08212</v>
          </cell>
          <cell r="C3774" t="str">
            <v>Life to Date Capital Project</v>
          </cell>
        </row>
        <row r="3775">
          <cell r="B3775" t="str">
            <v>08212</v>
          </cell>
          <cell r="C3775" t="str">
            <v>Life to Date Capital Project</v>
          </cell>
        </row>
        <row r="3776">
          <cell r="B3776" t="str">
            <v>08213</v>
          </cell>
          <cell r="C3776" t="str">
            <v>Debt Service-NSU</v>
          </cell>
        </row>
        <row r="3777">
          <cell r="B3777" t="str">
            <v>08213</v>
          </cell>
          <cell r="C3777" t="str">
            <v>Debt Service-NSU</v>
          </cell>
        </row>
        <row r="3778">
          <cell r="B3778" t="str">
            <v>08213</v>
          </cell>
          <cell r="C3778" t="str">
            <v>Debt Service-NSU</v>
          </cell>
        </row>
        <row r="3779">
          <cell r="B3779" t="str">
            <v>08213</v>
          </cell>
          <cell r="C3779" t="str">
            <v>Debt Service-NSU</v>
          </cell>
        </row>
        <row r="3780">
          <cell r="B3780" t="str">
            <v>08213</v>
          </cell>
          <cell r="C3780" t="str">
            <v>Debt Service-NSU</v>
          </cell>
        </row>
        <row r="3781">
          <cell r="B3781" t="str">
            <v>08214</v>
          </cell>
          <cell r="C3781" t="str">
            <v>Debt Service-LONGWOOD</v>
          </cell>
        </row>
        <row r="3782">
          <cell r="B3782" t="str">
            <v>08214</v>
          </cell>
          <cell r="C3782" t="str">
            <v>Debt Service-LONGWOOD</v>
          </cell>
        </row>
        <row r="3783">
          <cell r="B3783" t="str">
            <v>08214</v>
          </cell>
          <cell r="C3783" t="str">
            <v>Debt Service-LONGWOOD</v>
          </cell>
        </row>
        <row r="3784">
          <cell r="B3784" t="str">
            <v>08214</v>
          </cell>
          <cell r="C3784" t="str">
            <v>Debt Service-LONGWOOD</v>
          </cell>
        </row>
        <row r="3785">
          <cell r="B3785" t="str">
            <v>08214</v>
          </cell>
          <cell r="C3785" t="str">
            <v>Debt Service-LONGWOOD</v>
          </cell>
        </row>
        <row r="3786">
          <cell r="B3786" t="str">
            <v>08215</v>
          </cell>
          <cell r="C3786" t="str">
            <v>Debt Service-UMW</v>
          </cell>
        </row>
        <row r="3787">
          <cell r="B3787" t="str">
            <v>08215</v>
          </cell>
          <cell r="C3787" t="str">
            <v>Debt Service-UMW</v>
          </cell>
        </row>
        <row r="3788">
          <cell r="B3788" t="str">
            <v>08215</v>
          </cell>
          <cell r="C3788" t="str">
            <v>Debt Service-UMW</v>
          </cell>
        </row>
        <row r="3789">
          <cell r="B3789" t="str">
            <v>08215</v>
          </cell>
          <cell r="C3789" t="str">
            <v>Debt Service-UMW</v>
          </cell>
        </row>
        <row r="3790">
          <cell r="B3790" t="str">
            <v>08215</v>
          </cell>
          <cell r="C3790" t="str">
            <v>Debt Service-UMW</v>
          </cell>
        </row>
        <row r="3791">
          <cell r="B3791" t="str">
            <v>08216</v>
          </cell>
          <cell r="C3791" t="str">
            <v>Debt Service-JMU</v>
          </cell>
        </row>
        <row r="3792">
          <cell r="B3792" t="str">
            <v>08216</v>
          </cell>
          <cell r="C3792" t="str">
            <v>Debt Service-JMU</v>
          </cell>
        </row>
        <row r="3793">
          <cell r="B3793" t="str">
            <v>08216</v>
          </cell>
          <cell r="C3793" t="str">
            <v>Debt Service-JMU</v>
          </cell>
        </row>
        <row r="3794">
          <cell r="B3794" t="str">
            <v>08216</v>
          </cell>
          <cell r="C3794" t="str">
            <v>Debt Service-JMU</v>
          </cell>
        </row>
        <row r="3795">
          <cell r="B3795" t="str">
            <v>08216</v>
          </cell>
          <cell r="C3795" t="str">
            <v>Debt Service-JMU</v>
          </cell>
        </row>
        <row r="3796">
          <cell r="B3796" t="str">
            <v>08218</v>
          </cell>
          <cell r="C3796" t="str">
            <v>Life to Date Capital Project</v>
          </cell>
        </row>
        <row r="3797">
          <cell r="B3797" t="str">
            <v>08218</v>
          </cell>
          <cell r="C3797" t="str">
            <v>Life to Date Capital Project</v>
          </cell>
        </row>
        <row r="3798">
          <cell r="B3798" t="str">
            <v>08218</v>
          </cell>
          <cell r="C3798" t="str">
            <v>Life to Date Capital Project</v>
          </cell>
        </row>
        <row r="3799">
          <cell r="B3799" t="str">
            <v>08218</v>
          </cell>
          <cell r="C3799" t="str">
            <v>Life to Date Capital Project</v>
          </cell>
        </row>
        <row r="3800">
          <cell r="B3800" t="str">
            <v>08218</v>
          </cell>
          <cell r="C3800" t="str">
            <v>Life to Date Capital Project</v>
          </cell>
        </row>
        <row r="3801">
          <cell r="B3801" t="str">
            <v>08219</v>
          </cell>
          <cell r="C3801" t="str">
            <v>VPBA Projects - HE - Interest</v>
          </cell>
        </row>
        <row r="3802">
          <cell r="B3802" t="str">
            <v>08219</v>
          </cell>
          <cell r="C3802" t="str">
            <v>VPBA Projects - HE - Interest</v>
          </cell>
        </row>
        <row r="3803">
          <cell r="B3803" t="str">
            <v>08219</v>
          </cell>
          <cell r="C3803" t="str">
            <v>VPBA Projects - HE - Interest</v>
          </cell>
        </row>
        <row r="3804">
          <cell r="B3804" t="str">
            <v>08219</v>
          </cell>
          <cell r="C3804" t="str">
            <v>VPBA Projects - HE - Interest</v>
          </cell>
        </row>
        <row r="3805">
          <cell r="B3805" t="str">
            <v>08219</v>
          </cell>
          <cell r="C3805" t="str">
            <v>VPBA Projects - HE - Interest</v>
          </cell>
        </row>
        <row r="3806">
          <cell r="B3806" t="str">
            <v>08221</v>
          </cell>
          <cell r="C3806" t="str">
            <v>Life to Date Capital Project</v>
          </cell>
        </row>
        <row r="3807">
          <cell r="B3807" t="str">
            <v>08221</v>
          </cell>
          <cell r="C3807" t="str">
            <v>Life to Date Capital Project</v>
          </cell>
        </row>
        <row r="3808">
          <cell r="B3808" t="str">
            <v>08221</v>
          </cell>
          <cell r="C3808" t="str">
            <v>Life to Date Capital Project</v>
          </cell>
        </row>
        <row r="3809">
          <cell r="B3809" t="str">
            <v>08221</v>
          </cell>
          <cell r="C3809" t="str">
            <v>Life to Date Capital Project</v>
          </cell>
        </row>
        <row r="3810">
          <cell r="B3810" t="str">
            <v>08221</v>
          </cell>
          <cell r="C3810" t="str">
            <v>Life to Date Capital Project</v>
          </cell>
        </row>
        <row r="3811">
          <cell r="B3811" t="str">
            <v>08236</v>
          </cell>
          <cell r="C3811" t="str">
            <v>Debt Service-VCU</v>
          </cell>
        </row>
        <row r="3812">
          <cell r="B3812" t="str">
            <v>08236</v>
          </cell>
          <cell r="C3812" t="str">
            <v>Debt Service-VCU</v>
          </cell>
        </row>
        <row r="3813">
          <cell r="B3813" t="str">
            <v>08236</v>
          </cell>
          <cell r="C3813" t="str">
            <v>Debt Service-VCU</v>
          </cell>
        </row>
        <row r="3814">
          <cell r="B3814" t="str">
            <v>08236</v>
          </cell>
          <cell r="C3814" t="str">
            <v>Debt Service-VCU</v>
          </cell>
        </row>
        <row r="3815">
          <cell r="B3815" t="str">
            <v>08236</v>
          </cell>
          <cell r="C3815" t="str">
            <v>Debt Service-VCU</v>
          </cell>
        </row>
        <row r="3816">
          <cell r="B3816" t="str">
            <v>08238</v>
          </cell>
          <cell r="C3816" t="str">
            <v>Life to Date Capital Project</v>
          </cell>
        </row>
        <row r="3817">
          <cell r="B3817" t="str">
            <v>08238</v>
          </cell>
          <cell r="C3817" t="str">
            <v>Life to Date Capital Project</v>
          </cell>
        </row>
        <row r="3818">
          <cell r="B3818" t="str">
            <v>08238</v>
          </cell>
          <cell r="C3818" t="str">
            <v>Life to Date Capital Project</v>
          </cell>
        </row>
        <row r="3819">
          <cell r="B3819" t="str">
            <v>08238</v>
          </cell>
          <cell r="C3819" t="str">
            <v>Life to Date Capital Project</v>
          </cell>
        </row>
        <row r="3820">
          <cell r="B3820" t="str">
            <v>08238</v>
          </cell>
          <cell r="C3820" t="str">
            <v>Life to Date Capital Project</v>
          </cell>
        </row>
        <row r="3821">
          <cell r="B3821" t="str">
            <v>08239</v>
          </cell>
          <cell r="C3821" t="str">
            <v>Life to Date Capital Project</v>
          </cell>
        </row>
        <row r="3822">
          <cell r="B3822" t="str">
            <v>08239</v>
          </cell>
          <cell r="C3822" t="str">
            <v>Life to Date Capital Project</v>
          </cell>
        </row>
        <row r="3823">
          <cell r="B3823" t="str">
            <v>08239</v>
          </cell>
          <cell r="C3823" t="str">
            <v>Life to Date Capital Project</v>
          </cell>
        </row>
        <row r="3824">
          <cell r="B3824" t="str">
            <v>08239</v>
          </cell>
          <cell r="C3824" t="str">
            <v>Life to Date Capital Project</v>
          </cell>
        </row>
        <row r="3825">
          <cell r="B3825" t="str">
            <v>08239</v>
          </cell>
          <cell r="C3825" t="str">
            <v>Life to Date Capital Project</v>
          </cell>
        </row>
        <row r="3826">
          <cell r="B3826" t="str">
            <v>08242</v>
          </cell>
          <cell r="C3826" t="str">
            <v>Debt Service-CNU</v>
          </cell>
        </row>
        <row r="3827">
          <cell r="B3827" t="str">
            <v>08242</v>
          </cell>
          <cell r="C3827" t="str">
            <v>Debt Service-CNU</v>
          </cell>
        </row>
        <row r="3828">
          <cell r="B3828" t="str">
            <v>08242</v>
          </cell>
          <cell r="C3828" t="str">
            <v>Debt Service-CNU</v>
          </cell>
        </row>
        <row r="3829">
          <cell r="B3829" t="str">
            <v>08242</v>
          </cell>
          <cell r="C3829" t="str">
            <v>Debt Service-CNU</v>
          </cell>
        </row>
        <row r="3830">
          <cell r="B3830" t="str">
            <v>08242</v>
          </cell>
          <cell r="C3830" t="str">
            <v>Debt Service-CNU</v>
          </cell>
        </row>
        <row r="3831">
          <cell r="B3831" t="str">
            <v>08247</v>
          </cell>
          <cell r="C3831" t="str">
            <v>Life to Date Capital Project</v>
          </cell>
        </row>
        <row r="3832">
          <cell r="B3832" t="str">
            <v>08247</v>
          </cell>
          <cell r="C3832" t="str">
            <v>Life to Date Capital Project</v>
          </cell>
        </row>
        <row r="3833">
          <cell r="B3833" t="str">
            <v>08247</v>
          </cell>
          <cell r="C3833" t="str">
            <v>Life to Date Capital Project</v>
          </cell>
        </row>
        <row r="3834">
          <cell r="B3834" t="str">
            <v>08247</v>
          </cell>
          <cell r="C3834" t="str">
            <v>Life to Date Capital Project</v>
          </cell>
        </row>
        <row r="3835">
          <cell r="B3835" t="str">
            <v>08247</v>
          </cell>
          <cell r="C3835" t="str">
            <v>Life to Date Capital Project</v>
          </cell>
        </row>
        <row r="3836">
          <cell r="B3836" t="str">
            <v>08260</v>
          </cell>
          <cell r="C3836" t="str">
            <v>Debt Service-VCCS CO</v>
          </cell>
        </row>
        <row r="3837">
          <cell r="B3837" t="str">
            <v>08260</v>
          </cell>
          <cell r="C3837" t="str">
            <v>Debt Service-VCCS CO</v>
          </cell>
        </row>
        <row r="3838">
          <cell r="B3838" t="str">
            <v>08260</v>
          </cell>
          <cell r="C3838" t="str">
            <v>Debt Service-VCCS CO</v>
          </cell>
        </row>
        <row r="3839">
          <cell r="B3839" t="str">
            <v>08260</v>
          </cell>
          <cell r="C3839" t="str">
            <v>Debt Service-VCCS CO</v>
          </cell>
        </row>
        <row r="3840">
          <cell r="B3840" t="str">
            <v>08260</v>
          </cell>
          <cell r="C3840" t="str">
            <v>Debt Service-VCCS CO</v>
          </cell>
        </row>
        <row r="3841">
          <cell r="B3841" t="str">
            <v>08268</v>
          </cell>
          <cell r="C3841" t="str">
            <v>Debt Service-VIMS</v>
          </cell>
        </row>
        <row r="3842">
          <cell r="B3842" t="str">
            <v>08268</v>
          </cell>
          <cell r="C3842" t="str">
            <v>Debt Service-VIMS</v>
          </cell>
        </row>
        <row r="3843">
          <cell r="B3843" t="str">
            <v>08268</v>
          </cell>
          <cell r="C3843" t="str">
            <v>Debt Service-VIMS</v>
          </cell>
        </row>
        <row r="3844">
          <cell r="B3844" t="str">
            <v>08268</v>
          </cell>
          <cell r="C3844" t="str">
            <v>Debt Service-VIMS</v>
          </cell>
        </row>
        <row r="3845">
          <cell r="B3845" t="str">
            <v>08268</v>
          </cell>
          <cell r="C3845" t="str">
            <v>Debt Service-VIMS</v>
          </cell>
        </row>
        <row r="3846">
          <cell r="B3846" t="str">
            <v>08720</v>
          </cell>
          <cell r="C3846" t="str">
            <v>Debt Service-DBHDS</v>
          </cell>
        </row>
        <row r="3847">
          <cell r="B3847" t="str">
            <v>08720</v>
          </cell>
          <cell r="C3847" t="str">
            <v>Debt Service-DBHDS</v>
          </cell>
        </row>
        <row r="3848">
          <cell r="B3848" t="str">
            <v>08720</v>
          </cell>
          <cell r="C3848" t="str">
            <v>Debt Service-DBHDS</v>
          </cell>
        </row>
        <row r="3849">
          <cell r="B3849" t="str">
            <v>08720</v>
          </cell>
          <cell r="C3849" t="str">
            <v>Debt Service-DBHDS</v>
          </cell>
        </row>
        <row r="3850">
          <cell r="B3850" t="str">
            <v>08720</v>
          </cell>
          <cell r="C3850" t="str">
            <v>Debt Service-DBHDS</v>
          </cell>
        </row>
        <row r="3851">
          <cell r="B3851" t="str">
            <v>08777</v>
          </cell>
          <cell r="C3851" t="str">
            <v>Life to Date Capital Project</v>
          </cell>
        </row>
        <row r="3852">
          <cell r="B3852" t="str">
            <v>08777</v>
          </cell>
          <cell r="C3852" t="str">
            <v>Life to Date Capital Project</v>
          </cell>
        </row>
        <row r="3853">
          <cell r="B3853" t="str">
            <v>08777</v>
          </cell>
          <cell r="C3853" t="str">
            <v>Life to Date Capital Project</v>
          </cell>
        </row>
        <row r="3854">
          <cell r="B3854" t="str">
            <v>08777</v>
          </cell>
          <cell r="C3854" t="str">
            <v>Life to Date Capital Project</v>
          </cell>
        </row>
        <row r="3855">
          <cell r="B3855" t="str">
            <v>08777</v>
          </cell>
          <cell r="C3855" t="str">
            <v>Life to Date Capital Project</v>
          </cell>
        </row>
        <row r="3856">
          <cell r="B3856" t="str">
            <v>08778</v>
          </cell>
          <cell r="C3856" t="str">
            <v>Life to Date Capital Project</v>
          </cell>
        </row>
        <row r="3857">
          <cell r="B3857" t="str">
            <v>08778</v>
          </cell>
          <cell r="C3857" t="str">
            <v>Life to Date Capital Project</v>
          </cell>
        </row>
        <row r="3858">
          <cell r="B3858" t="str">
            <v>08778</v>
          </cell>
          <cell r="C3858" t="str">
            <v>Life to Date Capital Project</v>
          </cell>
        </row>
        <row r="3859">
          <cell r="B3859" t="str">
            <v>08778</v>
          </cell>
          <cell r="C3859" t="str">
            <v>Life to Date Capital Project</v>
          </cell>
        </row>
        <row r="3860">
          <cell r="B3860" t="str">
            <v>08778</v>
          </cell>
          <cell r="C3860" t="str">
            <v>Life to Date Capital Project</v>
          </cell>
        </row>
        <row r="3861">
          <cell r="B3861" t="str">
            <v>08799</v>
          </cell>
          <cell r="C3861" t="str">
            <v>Life to Date Capital Project</v>
          </cell>
        </row>
        <row r="3862">
          <cell r="B3862" t="str">
            <v>08799</v>
          </cell>
          <cell r="C3862" t="str">
            <v>Life to Date Capital Project</v>
          </cell>
        </row>
        <row r="3863">
          <cell r="B3863" t="str">
            <v>08799</v>
          </cell>
          <cell r="C3863" t="str">
            <v>Life to Date Capital Project</v>
          </cell>
        </row>
        <row r="3864">
          <cell r="B3864" t="str">
            <v>08799</v>
          </cell>
          <cell r="C3864" t="str">
            <v>Life to Date Capital Project</v>
          </cell>
        </row>
        <row r="3865">
          <cell r="B3865" t="str">
            <v>08799</v>
          </cell>
          <cell r="C3865" t="str">
            <v>Life to Date Capital Project</v>
          </cell>
        </row>
        <row r="3866">
          <cell r="B3866" t="str">
            <v>08937</v>
          </cell>
          <cell r="C3866" t="str">
            <v>SVHEC Debt Service Fund</v>
          </cell>
        </row>
        <row r="3867">
          <cell r="B3867" t="str">
            <v>08937</v>
          </cell>
          <cell r="C3867" t="str">
            <v>SVHEC Debt Service Fund</v>
          </cell>
        </row>
        <row r="3868">
          <cell r="B3868" t="str">
            <v>08937</v>
          </cell>
          <cell r="C3868" t="str">
            <v>SVHEC Debt Service Fund</v>
          </cell>
        </row>
        <row r="3869">
          <cell r="B3869" t="str">
            <v>08937</v>
          </cell>
          <cell r="C3869" t="str">
            <v>SVHEC Debt Service Fund</v>
          </cell>
        </row>
        <row r="3870">
          <cell r="B3870" t="str">
            <v>08937</v>
          </cell>
          <cell r="C3870" t="str">
            <v>SVHEC Debt Service Fund</v>
          </cell>
        </row>
        <row r="3871">
          <cell r="B3871" t="str">
            <v>08949</v>
          </cell>
          <cell r="C3871" t="str">
            <v>Cen Cap Outlay Debt Serv Fund</v>
          </cell>
        </row>
        <row r="3872">
          <cell r="B3872" t="str">
            <v>08949</v>
          </cell>
          <cell r="C3872" t="str">
            <v>Cen Cap Outlay Debt Serv Fund</v>
          </cell>
        </row>
        <row r="3873">
          <cell r="B3873" t="str">
            <v>08949</v>
          </cell>
          <cell r="C3873" t="str">
            <v>Cen Cap Outlay Debt Serv Fund</v>
          </cell>
        </row>
        <row r="3874">
          <cell r="B3874" t="str">
            <v>08949</v>
          </cell>
          <cell r="C3874" t="str">
            <v>Cen Cap Outlay Debt Serv Fund</v>
          </cell>
        </row>
        <row r="3875">
          <cell r="B3875" t="str">
            <v>08949</v>
          </cell>
          <cell r="C3875" t="str">
            <v>Cen Cap Outlay Debt Serv Fund</v>
          </cell>
        </row>
        <row r="3876">
          <cell r="B3876" t="str">
            <v>08951</v>
          </cell>
          <cell r="C3876" t="str">
            <v>DPB 9(D) Revenue Bond Fund</v>
          </cell>
        </row>
        <row r="3877">
          <cell r="B3877" t="str">
            <v>08951</v>
          </cell>
          <cell r="C3877" t="str">
            <v>DPB 9(D) Revenue Bond Fund</v>
          </cell>
        </row>
        <row r="3878">
          <cell r="B3878" t="str">
            <v>08951</v>
          </cell>
          <cell r="C3878" t="str">
            <v>DPB 9(D) Revenue Bond Fund</v>
          </cell>
        </row>
        <row r="3879">
          <cell r="B3879" t="str">
            <v>08951</v>
          </cell>
          <cell r="C3879" t="str">
            <v>DPB 9(D) Revenue Bond Fund</v>
          </cell>
        </row>
        <row r="3880">
          <cell r="B3880" t="str">
            <v>08951</v>
          </cell>
          <cell r="C3880" t="str">
            <v>DPB 9(D) Revenue Bond Fund</v>
          </cell>
        </row>
        <row r="3881">
          <cell r="B3881" t="str">
            <v>08994</v>
          </cell>
          <cell r="C3881" t="str">
            <v>Debt Service-TTF</v>
          </cell>
        </row>
        <row r="3882">
          <cell r="B3882" t="str">
            <v>08994</v>
          </cell>
          <cell r="C3882" t="str">
            <v>Debt Service-TTF</v>
          </cell>
        </row>
        <row r="3883">
          <cell r="B3883" t="str">
            <v>08994</v>
          </cell>
          <cell r="C3883" t="str">
            <v>Debt Service-TTF</v>
          </cell>
        </row>
        <row r="3884">
          <cell r="B3884" t="str">
            <v>08994</v>
          </cell>
          <cell r="C3884" t="str">
            <v>Debt Service-TTF</v>
          </cell>
        </row>
        <row r="3885">
          <cell r="B3885" t="str">
            <v>08994</v>
          </cell>
          <cell r="C3885" t="str">
            <v>Debt Service-TTF</v>
          </cell>
        </row>
        <row r="3886">
          <cell r="B3886" t="str">
            <v>08998</v>
          </cell>
          <cell r="C3886" t="str">
            <v>Debt Serv - Budgetary Only</v>
          </cell>
        </row>
        <row r="3887">
          <cell r="B3887" t="str">
            <v>08998</v>
          </cell>
          <cell r="C3887" t="str">
            <v>Debt Serv - Budgetary Only</v>
          </cell>
        </row>
        <row r="3888">
          <cell r="B3888" t="str">
            <v>09003</v>
          </cell>
          <cell r="C3888" t="str">
            <v>Advanced Mfg Talent Invst Fund</v>
          </cell>
        </row>
        <row r="3889">
          <cell r="B3889" t="str">
            <v>09003</v>
          </cell>
          <cell r="C3889" t="str">
            <v>Advanced Mfg Talent Invst Fund</v>
          </cell>
        </row>
        <row r="3890">
          <cell r="B3890" t="str">
            <v>09003</v>
          </cell>
          <cell r="C3890" t="str">
            <v>Advanced Mfg Talent Invst Fund</v>
          </cell>
        </row>
        <row r="3891">
          <cell r="B3891" t="str">
            <v>09003</v>
          </cell>
          <cell r="C3891" t="str">
            <v>Advanced Mfg Talent Invst Fund</v>
          </cell>
        </row>
        <row r="3892">
          <cell r="B3892" t="str">
            <v>09003</v>
          </cell>
          <cell r="C3892" t="str">
            <v>Advanced Mfg Talent Invst Fund</v>
          </cell>
        </row>
        <row r="3893">
          <cell r="B3893" t="str">
            <v>09003</v>
          </cell>
          <cell r="C3893" t="str">
            <v>Advanced Mfg Talent Invst Fund</v>
          </cell>
        </row>
        <row r="3894">
          <cell r="B3894" t="str">
            <v>09009</v>
          </cell>
          <cell r="C3894" t="str">
            <v>VCEA Deficiency Payments Fund</v>
          </cell>
        </row>
        <row r="3895">
          <cell r="B3895" t="str">
            <v>09009</v>
          </cell>
          <cell r="C3895" t="str">
            <v>VCEA Deficiency Payments Fund</v>
          </cell>
        </row>
        <row r="3896">
          <cell r="B3896" t="str">
            <v>09009</v>
          </cell>
          <cell r="C3896" t="str">
            <v>VCEA Deficiency Payments Fund</v>
          </cell>
        </row>
        <row r="3897">
          <cell r="B3897" t="str">
            <v>09009</v>
          </cell>
          <cell r="C3897" t="str">
            <v>VCEA Deficiency Payments Fund</v>
          </cell>
        </row>
        <row r="3898">
          <cell r="B3898" t="str">
            <v>09009</v>
          </cell>
          <cell r="C3898" t="str">
            <v>VCEA Deficiency Payments Fund</v>
          </cell>
        </row>
        <row r="3899">
          <cell r="B3899" t="str">
            <v>09009</v>
          </cell>
          <cell r="C3899" t="str">
            <v>VCEA Deficiency Payments Fund</v>
          </cell>
        </row>
        <row r="3900">
          <cell r="B3900" t="str">
            <v>09010</v>
          </cell>
          <cell r="C3900" t="str">
            <v>Ches Bay Restoration Contribut</v>
          </cell>
        </row>
        <row r="3901">
          <cell r="B3901" t="str">
            <v>09010</v>
          </cell>
          <cell r="C3901" t="str">
            <v>Ches Bay Restoration Contribut</v>
          </cell>
        </row>
        <row r="3902">
          <cell r="B3902" t="str">
            <v>09010</v>
          </cell>
          <cell r="C3902" t="str">
            <v>Ches Bay Restoration Contribut</v>
          </cell>
        </row>
        <row r="3903">
          <cell r="B3903" t="str">
            <v>09010</v>
          </cell>
          <cell r="C3903" t="str">
            <v>Ches Bay Restoration Contribut</v>
          </cell>
        </row>
        <row r="3904">
          <cell r="B3904" t="str">
            <v>09010</v>
          </cell>
          <cell r="C3904" t="str">
            <v>Ches Bay Restoration Contribut</v>
          </cell>
        </row>
        <row r="3905">
          <cell r="B3905" t="str">
            <v>09011</v>
          </cell>
          <cell r="C3905" t="str">
            <v>Cap Access-Disadvntgd Business</v>
          </cell>
        </row>
        <row r="3906">
          <cell r="B3906" t="str">
            <v>09011</v>
          </cell>
          <cell r="C3906" t="str">
            <v>Cap Access-Disadvntgd Business</v>
          </cell>
        </row>
        <row r="3907">
          <cell r="B3907" t="str">
            <v>09011</v>
          </cell>
          <cell r="C3907" t="str">
            <v>Cap Access-Disadvntgd Business</v>
          </cell>
        </row>
        <row r="3908">
          <cell r="B3908" t="str">
            <v>09011</v>
          </cell>
          <cell r="C3908" t="str">
            <v>Cap Access-Disadvntgd Business</v>
          </cell>
        </row>
        <row r="3909">
          <cell r="B3909" t="str">
            <v>09011</v>
          </cell>
          <cell r="C3909" t="str">
            <v>Cap Access-Disadvntgd Business</v>
          </cell>
        </row>
        <row r="3910">
          <cell r="B3910" t="str">
            <v>09011</v>
          </cell>
          <cell r="C3910" t="str">
            <v>Cap Access-Disadvntgd Business</v>
          </cell>
        </row>
        <row r="3911">
          <cell r="B3911" t="str">
            <v>09012</v>
          </cell>
          <cell r="C3911" t="str">
            <v>Armory Control Board Fund</v>
          </cell>
        </row>
        <row r="3912">
          <cell r="B3912" t="str">
            <v>09012</v>
          </cell>
          <cell r="C3912" t="str">
            <v>Armory Control Board Fund</v>
          </cell>
        </row>
        <row r="3913">
          <cell r="B3913" t="str">
            <v>09012</v>
          </cell>
          <cell r="C3913" t="str">
            <v>Armory Control Board Fund</v>
          </cell>
        </row>
        <row r="3914">
          <cell r="B3914" t="str">
            <v>09012</v>
          </cell>
          <cell r="C3914" t="str">
            <v>Armory Control Board Fund</v>
          </cell>
        </row>
        <row r="3915">
          <cell r="B3915" t="str">
            <v>09012</v>
          </cell>
          <cell r="C3915" t="str">
            <v>Armory Control Board Fund</v>
          </cell>
        </row>
        <row r="3916">
          <cell r="B3916" t="str">
            <v>09012</v>
          </cell>
          <cell r="C3916" t="str">
            <v>Armory Control Board Fund</v>
          </cell>
        </row>
        <row r="3917">
          <cell r="B3917" t="str">
            <v>09013</v>
          </cell>
          <cell r="C3917" t="str">
            <v>Donations-Local Health Depts</v>
          </cell>
        </row>
        <row r="3918">
          <cell r="B3918" t="str">
            <v>09013</v>
          </cell>
          <cell r="C3918" t="str">
            <v>Donations-Local Health Depts</v>
          </cell>
        </row>
        <row r="3919">
          <cell r="B3919" t="str">
            <v>09013</v>
          </cell>
          <cell r="C3919" t="str">
            <v>Donations-Local Health Depts</v>
          </cell>
        </row>
        <row r="3920">
          <cell r="B3920" t="str">
            <v>09013</v>
          </cell>
          <cell r="C3920" t="str">
            <v>Donations-Local Health Depts</v>
          </cell>
        </row>
        <row r="3921">
          <cell r="B3921" t="str">
            <v>09013</v>
          </cell>
          <cell r="C3921" t="str">
            <v>Donations-Local Health Depts</v>
          </cell>
        </row>
        <row r="3922">
          <cell r="B3922" t="str">
            <v>09013</v>
          </cell>
          <cell r="C3922" t="str">
            <v>Donations-Local Health Depts</v>
          </cell>
        </row>
        <row r="3923">
          <cell r="B3923" t="str">
            <v>09014</v>
          </cell>
          <cell r="C3923" t="str">
            <v>VMFA Private Donations Fund</v>
          </cell>
        </row>
        <row r="3924">
          <cell r="B3924" t="str">
            <v>09014</v>
          </cell>
          <cell r="C3924" t="str">
            <v>VMFA Private Donations Fund</v>
          </cell>
        </row>
        <row r="3925">
          <cell r="B3925" t="str">
            <v>09014</v>
          </cell>
          <cell r="C3925" t="str">
            <v>VMFA Private Donations Fund</v>
          </cell>
        </row>
        <row r="3926">
          <cell r="B3926" t="str">
            <v>09014</v>
          </cell>
          <cell r="C3926" t="str">
            <v>VMFA Private Donations Fund</v>
          </cell>
        </row>
        <row r="3927">
          <cell r="B3927" t="str">
            <v>09014</v>
          </cell>
          <cell r="C3927" t="str">
            <v>VMFA Private Donations Fund</v>
          </cell>
        </row>
        <row r="3928">
          <cell r="B3928" t="str">
            <v>09016</v>
          </cell>
          <cell r="C3928" t="str">
            <v>State Forests System Fund</v>
          </cell>
        </row>
        <row r="3929">
          <cell r="B3929" t="str">
            <v>09016</v>
          </cell>
          <cell r="C3929" t="str">
            <v>State Forests System Fund</v>
          </cell>
        </row>
        <row r="3930">
          <cell r="B3930" t="str">
            <v>09016</v>
          </cell>
          <cell r="C3930" t="str">
            <v>State Forests System Fund</v>
          </cell>
        </row>
        <row r="3931">
          <cell r="B3931" t="str">
            <v>09016</v>
          </cell>
          <cell r="C3931" t="str">
            <v>State Forests System Fund</v>
          </cell>
        </row>
        <row r="3932">
          <cell r="B3932" t="str">
            <v>09016</v>
          </cell>
          <cell r="C3932" t="str">
            <v>State Forests System Fund</v>
          </cell>
        </row>
        <row r="3933">
          <cell r="B3933" t="str">
            <v>09016</v>
          </cell>
          <cell r="C3933" t="str">
            <v>State Forests System Fund</v>
          </cell>
        </row>
        <row r="3934">
          <cell r="B3934" t="str">
            <v>09017</v>
          </cell>
          <cell r="C3934" t="str">
            <v>Virginia Pesticide Control Act</v>
          </cell>
        </row>
        <row r="3935">
          <cell r="B3935" t="str">
            <v>09017</v>
          </cell>
          <cell r="C3935" t="str">
            <v>Virginia Pesticide Control Act</v>
          </cell>
        </row>
        <row r="3936">
          <cell r="B3936" t="str">
            <v>09017</v>
          </cell>
          <cell r="C3936" t="str">
            <v>Virginia Pesticide Control Act</v>
          </cell>
        </row>
        <row r="3937">
          <cell r="B3937" t="str">
            <v>09017</v>
          </cell>
          <cell r="C3937" t="str">
            <v>Virginia Pesticide Control Act</v>
          </cell>
        </row>
        <row r="3938">
          <cell r="B3938" t="str">
            <v>09017</v>
          </cell>
          <cell r="C3938" t="str">
            <v>Virginia Pesticide Control Act</v>
          </cell>
        </row>
        <row r="3939">
          <cell r="B3939" t="str">
            <v>09017</v>
          </cell>
          <cell r="C3939" t="str">
            <v>Virginia Pesticide Control Act</v>
          </cell>
        </row>
        <row r="3940">
          <cell r="B3940" t="str">
            <v>09018</v>
          </cell>
          <cell r="C3940" t="str">
            <v>Chspk Bay Restoration VPI</v>
          </cell>
        </row>
        <row r="3941">
          <cell r="B3941" t="str">
            <v>09018</v>
          </cell>
          <cell r="C3941" t="str">
            <v>Chspk Bay Restoration VPI</v>
          </cell>
        </row>
        <row r="3942">
          <cell r="B3942" t="str">
            <v>09018</v>
          </cell>
          <cell r="C3942" t="str">
            <v>Chspk Bay Restoration VPI</v>
          </cell>
        </row>
        <row r="3943">
          <cell r="B3943" t="str">
            <v>09018</v>
          </cell>
          <cell r="C3943" t="str">
            <v>Chspk Bay Restoration VPI</v>
          </cell>
        </row>
        <row r="3944">
          <cell r="B3944" t="str">
            <v>09018</v>
          </cell>
          <cell r="C3944" t="str">
            <v>Chspk Bay Restoration VPI</v>
          </cell>
        </row>
        <row r="3945">
          <cell r="B3945" t="str">
            <v>09019</v>
          </cell>
          <cell r="C3945" t="str">
            <v>VA Prevntn of Sex Trafficking</v>
          </cell>
        </row>
        <row r="3946">
          <cell r="B3946" t="str">
            <v>09019</v>
          </cell>
          <cell r="C3946" t="str">
            <v>VA Prevntn of Sex Trafficking</v>
          </cell>
        </row>
        <row r="3947">
          <cell r="B3947" t="str">
            <v>09019</v>
          </cell>
          <cell r="C3947" t="str">
            <v>VA Prevntn of Sex Trafficking</v>
          </cell>
        </row>
        <row r="3948">
          <cell r="B3948" t="str">
            <v>09019</v>
          </cell>
          <cell r="C3948" t="str">
            <v>VA Prevntn of Sex Trafficking</v>
          </cell>
        </row>
        <row r="3949">
          <cell r="B3949" t="str">
            <v>09019</v>
          </cell>
          <cell r="C3949" t="str">
            <v>VA Prevntn of Sex Trafficking</v>
          </cell>
        </row>
        <row r="3950">
          <cell r="B3950" t="str">
            <v>09019</v>
          </cell>
          <cell r="C3950" t="str">
            <v>VA Prevntn of Sex Trafficking</v>
          </cell>
        </row>
        <row r="3951">
          <cell r="B3951" t="str">
            <v>09020</v>
          </cell>
          <cell r="C3951" t="str">
            <v>Trauma Center Fund</v>
          </cell>
        </row>
        <row r="3952">
          <cell r="B3952" t="str">
            <v>09020</v>
          </cell>
          <cell r="C3952" t="str">
            <v>Trauma Center Fund</v>
          </cell>
        </row>
        <row r="3953">
          <cell r="B3953" t="str">
            <v>09020</v>
          </cell>
          <cell r="C3953" t="str">
            <v>Trauma Center Fund</v>
          </cell>
        </row>
        <row r="3954">
          <cell r="B3954" t="str">
            <v>09020</v>
          </cell>
          <cell r="C3954" t="str">
            <v>Trauma Center Fund</v>
          </cell>
        </row>
        <row r="3955">
          <cell r="B3955" t="str">
            <v>09020</v>
          </cell>
          <cell r="C3955" t="str">
            <v>Trauma Center Fund</v>
          </cell>
        </row>
        <row r="3956">
          <cell r="B3956" t="str">
            <v>09020</v>
          </cell>
          <cell r="C3956" t="str">
            <v>Trauma Center Fund</v>
          </cell>
        </row>
        <row r="3957">
          <cell r="B3957" t="str">
            <v>09021</v>
          </cell>
          <cell r="C3957" t="str">
            <v>Gov's Motion Picture Oppor Fd</v>
          </cell>
        </row>
        <row r="3958">
          <cell r="B3958" t="str">
            <v>09021</v>
          </cell>
          <cell r="C3958" t="str">
            <v>Gov's Motion Picture Oppor Fd</v>
          </cell>
        </row>
        <row r="3959">
          <cell r="B3959" t="str">
            <v>09021</v>
          </cell>
          <cell r="C3959" t="str">
            <v>Gov's Motion Picture Oppor Fd</v>
          </cell>
        </row>
        <row r="3960">
          <cell r="B3960" t="str">
            <v>09021</v>
          </cell>
          <cell r="C3960" t="str">
            <v>Gov's Motion Picture Oppor Fd</v>
          </cell>
        </row>
        <row r="3961">
          <cell r="B3961" t="str">
            <v>09021</v>
          </cell>
          <cell r="C3961" t="str">
            <v>Gov's Motion Picture Oppor Fd</v>
          </cell>
        </row>
        <row r="3962">
          <cell r="B3962" t="str">
            <v>09021</v>
          </cell>
          <cell r="C3962" t="str">
            <v>Gov's Motion Picture Oppor Fd</v>
          </cell>
        </row>
        <row r="3963">
          <cell r="B3963" t="str">
            <v>09022</v>
          </cell>
          <cell r="C3963" t="str">
            <v>Motorboat And Water Safety Fnd</v>
          </cell>
        </row>
        <row r="3964">
          <cell r="B3964" t="str">
            <v>09022</v>
          </cell>
          <cell r="C3964" t="str">
            <v>Motorboat And Water Safety Fnd</v>
          </cell>
        </row>
        <row r="3965">
          <cell r="B3965" t="str">
            <v>09022</v>
          </cell>
          <cell r="C3965" t="str">
            <v>Motorboat And Water Safety Fnd</v>
          </cell>
        </row>
        <row r="3966">
          <cell r="B3966" t="str">
            <v>09022</v>
          </cell>
          <cell r="C3966" t="str">
            <v>Motorboat And Water Safety Fnd</v>
          </cell>
        </row>
        <row r="3967">
          <cell r="B3967" t="str">
            <v>09022</v>
          </cell>
          <cell r="C3967" t="str">
            <v>Motorboat And Water Safety Fnd</v>
          </cell>
        </row>
        <row r="3968">
          <cell r="B3968" t="str">
            <v>09022</v>
          </cell>
          <cell r="C3968" t="str">
            <v>Motorboat And Water Safety Fnd</v>
          </cell>
        </row>
        <row r="3969">
          <cell r="B3969" t="str">
            <v>09023</v>
          </cell>
          <cell r="C3969" t="str">
            <v>Undrgrnd Utlty Dmg Prevntn Spc</v>
          </cell>
        </row>
        <row r="3970">
          <cell r="B3970" t="str">
            <v>09023</v>
          </cell>
          <cell r="C3970" t="str">
            <v>Undrgrnd Utlty Dmg Prevntn Spc</v>
          </cell>
        </row>
        <row r="3971">
          <cell r="B3971" t="str">
            <v>09023</v>
          </cell>
          <cell r="C3971" t="str">
            <v>Undrgrnd Utlty Dmg Prevntn Spc</v>
          </cell>
        </row>
        <row r="3972">
          <cell r="B3972" t="str">
            <v>09023</v>
          </cell>
          <cell r="C3972" t="str">
            <v>Undrgrnd Utlty Dmg Prevntn Spc</v>
          </cell>
        </row>
        <row r="3973">
          <cell r="B3973" t="str">
            <v>09023</v>
          </cell>
          <cell r="C3973" t="str">
            <v>Undrgrnd Utlty Dmg Prevntn Spc</v>
          </cell>
        </row>
        <row r="3974">
          <cell r="B3974" t="str">
            <v>09023</v>
          </cell>
          <cell r="C3974" t="str">
            <v>Undrgrnd Utlty Dmg Prevntn Spc</v>
          </cell>
        </row>
        <row r="3975">
          <cell r="B3975" t="str">
            <v>09024</v>
          </cell>
          <cell r="C3975" t="str">
            <v>VA Stormwater Management Fund</v>
          </cell>
        </row>
        <row r="3976">
          <cell r="B3976" t="str">
            <v>09024</v>
          </cell>
          <cell r="C3976" t="str">
            <v>VA Stormwater Management Fund</v>
          </cell>
        </row>
        <row r="3977">
          <cell r="B3977" t="str">
            <v>09024</v>
          </cell>
          <cell r="C3977" t="str">
            <v>VA Stormwater Management Fund</v>
          </cell>
        </row>
        <row r="3978">
          <cell r="B3978" t="str">
            <v>09024</v>
          </cell>
          <cell r="C3978" t="str">
            <v>VA Stormwater Management Fund</v>
          </cell>
        </row>
        <row r="3979">
          <cell r="B3979" t="str">
            <v>09024</v>
          </cell>
          <cell r="C3979" t="str">
            <v>VA Stormwater Management Fund</v>
          </cell>
        </row>
        <row r="3980">
          <cell r="B3980" t="str">
            <v>09024</v>
          </cell>
          <cell r="C3980" t="str">
            <v>VA Stormwater Management Fund</v>
          </cell>
        </row>
        <row r="3981">
          <cell r="B3981" t="str">
            <v>09025</v>
          </cell>
          <cell r="C3981" t="str">
            <v>Health Insurance Exchange Fund</v>
          </cell>
        </row>
        <row r="3982">
          <cell r="B3982" t="str">
            <v>09025</v>
          </cell>
          <cell r="C3982" t="str">
            <v>Health Insurance Exchange Fund</v>
          </cell>
        </row>
        <row r="3983">
          <cell r="B3983" t="str">
            <v>09025</v>
          </cell>
          <cell r="C3983" t="str">
            <v>Health Insurance Exchange Fund</v>
          </cell>
        </row>
        <row r="3984">
          <cell r="B3984" t="str">
            <v>09025</v>
          </cell>
          <cell r="C3984" t="str">
            <v>Health Insurance Exchange Fund</v>
          </cell>
        </row>
        <row r="3985">
          <cell r="B3985" t="str">
            <v>09025</v>
          </cell>
          <cell r="C3985" t="str">
            <v>Health Insurance Exchange Fund</v>
          </cell>
        </row>
        <row r="3986">
          <cell r="B3986" t="str">
            <v>09025</v>
          </cell>
          <cell r="C3986" t="str">
            <v>Health Insurance Exchange Fund</v>
          </cell>
        </row>
        <row r="3987">
          <cell r="B3987" t="str">
            <v>09026</v>
          </cell>
          <cell r="C3987" t="str">
            <v>OystrLsng,Cnsrvtn&amp;RepletnPrgFd</v>
          </cell>
        </row>
        <row r="3988">
          <cell r="B3988" t="str">
            <v>09026</v>
          </cell>
          <cell r="C3988" t="str">
            <v>OystrLsng,Cnsrvtn&amp;RepletnPrgFd</v>
          </cell>
        </row>
        <row r="3989">
          <cell r="B3989" t="str">
            <v>09026</v>
          </cell>
          <cell r="C3989" t="str">
            <v>OystrLsng,Cnsrvtn&amp;RepletnPrgFd</v>
          </cell>
        </row>
        <row r="3990">
          <cell r="B3990" t="str">
            <v>09026</v>
          </cell>
          <cell r="C3990" t="str">
            <v>OystrLsng,Cnsrvtn&amp;RepletnPrgFd</v>
          </cell>
        </row>
        <row r="3991">
          <cell r="B3991" t="str">
            <v>09026</v>
          </cell>
          <cell r="C3991" t="str">
            <v>OystrLsng,Cnsrvtn&amp;RepletnPrgFd</v>
          </cell>
        </row>
        <row r="3992">
          <cell r="B3992" t="str">
            <v>09026</v>
          </cell>
          <cell r="C3992" t="str">
            <v>OystrLsng,Cnsrvtn&amp;RepletnPrgFd</v>
          </cell>
        </row>
        <row r="3993">
          <cell r="B3993" t="str">
            <v>09027</v>
          </cell>
          <cell r="C3993" t="str">
            <v>EmrgncyShltrsUpgAsstncGrntFnd</v>
          </cell>
        </row>
        <row r="3994">
          <cell r="B3994" t="str">
            <v>09027</v>
          </cell>
          <cell r="C3994" t="str">
            <v>EmrgncyShltrsUpgAsstncGrntFnd</v>
          </cell>
        </row>
        <row r="3995">
          <cell r="B3995" t="str">
            <v>09027</v>
          </cell>
          <cell r="C3995" t="str">
            <v>EmrgncyShltrsUpgAsstncGrntFnd</v>
          </cell>
        </row>
        <row r="3996">
          <cell r="B3996" t="str">
            <v>09027</v>
          </cell>
          <cell r="C3996" t="str">
            <v>EmrgncyShltrsUpgAsstncGrntFnd</v>
          </cell>
        </row>
        <row r="3997">
          <cell r="B3997" t="str">
            <v>09027</v>
          </cell>
          <cell r="C3997" t="str">
            <v>EmrgncyShltrsUpgAsstncGrntFnd</v>
          </cell>
        </row>
        <row r="3998">
          <cell r="B3998" t="str">
            <v>09027</v>
          </cell>
          <cell r="C3998" t="str">
            <v>EmrgncyShltrsUpgAsstncGrntFnd</v>
          </cell>
        </row>
        <row r="3999">
          <cell r="B3999" t="str">
            <v>09028</v>
          </cell>
          <cell r="C3999" t="str">
            <v>Attorney Wellness Fund</v>
          </cell>
        </row>
        <row r="4000">
          <cell r="B4000" t="str">
            <v>09028</v>
          </cell>
          <cell r="C4000" t="str">
            <v>Attorney Wellness Fund</v>
          </cell>
        </row>
        <row r="4001">
          <cell r="B4001" t="str">
            <v>09028</v>
          </cell>
          <cell r="C4001" t="str">
            <v>Attorney Wellness Fund</v>
          </cell>
        </row>
        <row r="4002">
          <cell r="B4002" t="str">
            <v>09028</v>
          </cell>
          <cell r="C4002" t="str">
            <v>Attorney Wellness Fund</v>
          </cell>
        </row>
        <row r="4003">
          <cell r="B4003" t="str">
            <v>09028</v>
          </cell>
          <cell r="C4003" t="str">
            <v>Attorney Wellness Fund</v>
          </cell>
        </row>
        <row r="4004">
          <cell r="B4004" t="str">
            <v>09028</v>
          </cell>
          <cell r="C4004" t="str">
            <v>Attorney Wellness Fund</v>
          </cell>
        </row>
        <row r="4005">
          <cell r="B4005" t="str">
            <v>09029</v>
          </cell>
          <cell r="C4005" t="str">
            <v>Voter Education &amp; Outreach Fnd</v>
          </cell>
        </row>
        <row r="4006">
          <cell r="B4006" t="str">
            <v>09029</v>
          </cell>
          <cell r="C4006" t="str">
            <v>Voter Education &amp; Outreach Fnd</v>
          </cell>
        </row>
        <row r="4007">
          <cell r="B4007" t="str">
            <v>09029</v>
          </cell>
          <cell r="C4007" t="str">
            <v>Voter Education &amp; Outreach Fnd</v>
          </cell>
        </row>
        <row r="4008">
          <cell r="B4008" t="str">
            <v>09029</v>
          </cell>
          <cell r="C4008" t="str">
            <v>Voter Education &amp; Outreach Fnd</v>
          </cell>
        </row>
        <row r="4009">
          <cell r="B4009" t="str">
            <v>09029</v>
          </cell>
          <cell r="C4009" t="str">
            <v>Voter Education &amp; Outreach Fnd</v>
          </cell>
        </row>
        <row r="4010">
          <cell r="B4010" t="str">
            <v>09029</v>
          </cell>
          <cell r="C4010" t="str">
            <v>Voter Education &amp; Outreach Fnd</v>
          </cell>
        </row>
        <row r="4011">
          <cell r="B4011" t="str">
            <v>09030</v>
          </cell>
          <cell r="C4011" t="str">
            <v>Crime Victim Compensation</v>
          </cell>
        </row>
        <row r="4012">
          <cell r="B4012" t="str">
            <v>09030</v>
          </cell>
          <cell r="C4012" t="str">
            <v>Crime Victim Compensation</v>
          </cell>
        </row>
        <row r="4013">
          <cell r="B4013" t="str">
            <v>09030</v>
          </cell>
          <cell r="C4013" t="str">
            <v>Crime Victim Compensation</v>
          </cell>
        </row>
        <row r="4014">
          <cell r="B4014" t="str">
            <v>09030</v>
          </cell>
          <cell r="C4014" t="str">
            <v>Crime Victim Compensation</v>
          </cell>
        </row>
        <row r="4015">
          <cell r="B4015" t="str">
            <v>09030</v>
          </cell>
          <cell r="C4015" t="str">
            <v>Crime Victim Compensation</v>
          </cell>
        </row>
        <row r="4016">
          <cell r="B4016" t="str">
            <v>09031</v>
          </cell>
          <cell r="C4016" t="str">
            <v>HOV Enforcement Fund</v>
          </cell>
        </row>
        <row r="4017">
          <cell r="B4017" t="str">
            <v>09031</v>
          </cell>
          <cell r="C4017" t="str">
            <v>HOV Enforcement Fund</v>
          </cell>
        </row>
        <row r="4018">
          <cell r="B4018" t="str">
            <v>09031</v>
          </cell>
          <cell r="C4018" t="str">
            <v>HOV Enforcement Fund</v>
          </cell>
        </row>
        <row r="4019">
          <cell r="B4019" t="str">
            <v>09031</v>
          </cell>
          <cell r="C4019" t="str">
            <v>HOV Enforcement Fund</v>
          </cell>
        </row>
        <row r="4020">
          <cell r="B4020" t="str">
            <v>09031</v>
          </cell>
          <cell r="C4020" t="str">
            <v>HOV Enforcement Fund</v>
          </cell>
        </row>
        <row r="4021">
          <cell r="B4021" t="str">
            <v>09032</v>
          </cell>
          <cell r="C4021" t="str">
            <v>Statewide Independent Living</v>
          </cell>
        </row>
        <row r="4022">
          <cell r="B4022" t="str">
            <v>09032</v>
          </cell>
          <cell r="C4022" t="str">
            <v>Statewide Independent Living</v>
          </cell>
        </row>
        <row r="4023">
          <cell r="B4023" t="str">
            <v>09032</v>
          </cell>
          <cell r="C4023" t="str">
            <v>Statewide Independent Living</v>
          </cell>
        </row>
        <row r="4024">
          <cell r="B4024" t="str">
            <v>09032</v>
          </cell>
          <cell r="C4024" t="str">
            <v>Statewide Independent Living</v>
          </cell>
        </row>
        <row r="4025">
          <cell r="B4025" t="str">
            <v>09032</v>
          </cell>
          <cell r="C4025" t="str">
            <v>Statewide Independent Living</v>
          </cell>
        </row>
        <row r="4026">
          <cell r="B4026" t="str">
            <v>09032</v>
          </cell>
          <cell r="C4026" t="str">
            <v>Statewide Independent Living</v>
          </cell>
        </row>
        <row r="4027">
          <cell r="B4027" t="str">
            <v>09033</v>
          </cell>
          <cell r="C4027" t="str">
            <v>VA Children's Med Sec Ins Plan</v>
          </cell>
        </row>
        <row r="4028">
          <cell r="B4028" t="str">
            <v>09033</v>
          </cell>
          <cell r="C4028" t="str">
            <v>VA Children's Med Sec Ins Plan</v>
          </cell>
        </row>
        <row r="4029">
          <cell r="B4029" t="str">
            <v>09033</v>
          </cell>
          <cell r="C4029" t="str">
            <v>VA Children's Med Sec Ins Plan</v>
          </cell>
        </row>
        <row r="4030">
          <cell r="B4030" t="str">
            <v>09033</v>
          </cell>
          <cell r="C4030" t="str">
            <v>VA Children's Med Sec Ins Plan</v>
          </cell>
        </row>
        <row r="4031">
          <cell r="B4031" t="str">
            <v>09033</v>
          </cell>
          <cell r="C4031" t="str">
            <v>VA Children's Med Sec Ins Plan</v>
          </cell>
        </row>
        <row r="4032">
          <cell r="B4032" t="str">
            <v>09033</v>
          </cell>
          <cell r="C4032" t="str">
            <v>VA Children's Med Sec Ins Plan</v>
          </cell>
        </row>
        <row r="4033">
          <cell r="B4033" t="str">
            <v>09034</v>
          </cell>
          <cell r="C4033" t="str">
            <v>Work Program Revenue Fund</v>
          </cell>
        </row>
        <row r="4034">
          <cell r="B4034" t="str">
            <v>09034</v>
          </cell>
          <cell r="C4034" t="str">
            <v>Work Program Revenue Fund</v>
          </cell>
        </row>
        <row r="4035">
          <cell r="B4035" t="str">
            <v>09034</v>
          </cell>
          <cell r="C4035" t="str">
            <v>Work Program Revenue Fund</v>
          </cell>
        </row>
        <row r="4036">
          <cell r="B4036" t="str">
            <v>09034</v>
          </cell>
          <cell r="C4036" t="str">
            <v>Work Program Revenue Fund</v>
          </cell>
        </row>
        <row r="4037">
          <cell r="B4037" t="str">
            <v>09034</v>
          </cell>
          <cell r="C4037" t="str">
            <v>Work Program Revenue Fund</v>
          </cell>
        </row>
        <row r="4038">
          <cell r="B4038" t="str">
            <v>09035</v>
          </cell>
          <cell r="C4038" t="str">
            <v>School Rsrc Offr Incntve Grnts</v>
          </cell>
        </row>
        <row r="4039">
          <cell r="B4039" t="str">
            <v>09035</v>
          </cell>
          <cell r="C4039" t="str">
            <v>School Rsrc Offr Incntve Grnts</v>
          </cell>
        </row>
        <row r="4040">
          <cell r="B4040" t="str">
            <v>09035</v>
          </cell>
          <cell r="C4040" t="str">
            <v>School Rsrc Offr Incntve Grnts</v>
          </cell>
        </row>
        <row r="4041">
          <cell r="B4041" t="str">
            <v>09035</v>
          </cell>
          <cell r="C4041" t="str">
            <v>School Rsrc Offr Incntve Grnts</v>
          </cell>
        </row>
        <row r="4042">
          <cell r="B4042" t="str">
            <v>09035</v>
          </cell>
          <cell r="C4042" t="str">
            <v>School Rsrc Offr Incntve Grnts</v>
          </cell>
        </row>
        <row r="4043">
          <cell r="B4043" t="str">
            <v>09035</v>
          </cell>
          <cell r="C4043" t="str">
            <v>School Rsrc Offr Incntve Grnts</v>
          </cell>
        </row>
        <row r="4044">
          <cell r="B4044" t="str">
            <v>09036</v>
          </cell>
          <cell r="C4044" t="str">
            <v>Small Renewable Energy Project</v>
          </cell>
        </row>
        <row r="4045">
          <cell r="B4045" t="str">
            <v>09036</v>
          </cell>
          <cell r="C4045" t="str">
            <v>Small Renewable Energy Project</v>
          </cell>
        </row>
        <row r="4046">
          <cell r="B4046" t="str">
            <v>09036</v>
          </cell>
          <cell r="C4046" t="str">
            <v>Small Renewable Energy Project</v>
          </cell>
        </row>
        <row r="4047">
          <cell r="B4047" t="str">
            <v>09036</v>
          </cell>
          <cell r="C4047" t="str">
            <v>Small Renewable Energy Project</v>
          </cell>
        </row>
        <row r="4048">
          <cell r="B4048" t="str">
            <v>09036</v>
          </cell>
          <cell r="C4048" t="str">
            <v>Small Renewable Energy Project</v>
          </cell>
        </row>
        <row r="4049">
          <cell r="B4049" t="str">
            <v>09036</v>
          </cell>
          <cell r="C4049" t="str">
            <v>Small Renewable Energy Project</v>
          </cell>
        </row>
        <row r="4050">
          <cell r="B4050" t="str">
            <v>09037</v>
          </cell>
          <cell r="C4050" t="str">
            <v>VA Comm Flood Preparedness Fd</v>
          </cell>
        </row>
        <row r="4051">
          <cell r="B4051" t="str">
            <v>09037</v>
          </cell>
          <cell r="C4051" t="str">
            <v>VA Comm Flood Preparedness Fd</v>
          </cell>
        </row>
        <row r="4052">
          <cell r="B4052" t="str">
            <v>09037</v>
          </cell>
          <cell r="C4052" t="str">
            <v>VA Comm Flood Preparedness Fd</v>
          </cell>
        </row>
        <row r="4053">
          <cell r="B4053" t="str">
            <v>09037</v>
          </cell>
          <cell r="C4053" t="str">
            <v>VA Comm Flood Preparedness Fd</v>
          </cell>
        </row>
        <row r="4054">
          <cell r="B4054" t="str">
            <v>09037</v>
          </cell>
          <cell r="C4054" t="str">
            <v>VA Comm Flood Preparedness Fd</v>
          </cell>
        </row>
        <row r="4055">
          <cell r="B4055" t="str">
            <v>09037</v>
          </cell>
          <cell r="C4055" t="str">
            <v>VA Comm Flood Preparedness Fd</v>
          </cell>
        </row>
        <row r="4056">
          <cell r="B4056" t="str">
            <v>09038</v>
          </cell>
          <cell r="C4056" t="str">
            <v>HistAfrcnAmrcnCemntrs&amp;GrvsFnd</v>
          </cell>
        </row>
        <row r="4057">
          <cell r="B4057" t="str">
            <v>09038</v>
          </cell>
          <cell r="C4057" t="str">
            <v>HistAfrcnAmrcnCemntrs&amp;GrvsFnd</v>
          </cell>
        </row>
        <row r="4058">
          <cell r="B4058" t="str">
            <v>09038</v>
          </cell>
          <cell r="C4058" t="str">
            <v>HistAfrcnAmrcnCemntrs&amp;GrvsFnd</v>
          </cell>
        </row>
        <row r="4059">
          <cell r="B4059" t="str">
            <v>09038</v>
          </cell>
          <cell r="C4059" t="str">
            <v>HistAfrcnAmrcnCemntrs&amp;GrvsFnd</v>
          </cell>
        </row>
        <row r="4060">
          <cell r="B4060" t="str">
            <v>09038</v>
          </cell>
          <cell r="C4060" t="str">
            <v>HistAfrcnAmrcnCemntrs&amp;GrvsFnd</v>
          </cell>
        </row>
        <row r="4061">
          <cell r="B4061" t="str">
            <v>09038</v>
          </cell>
          <cell r="C4061" t="str">
            <v>HistAfrcnAmrcnCemntrs&amp;GrvsFnd</v>
          </cell>
        </row>
        <row r="4062">
          <cell r="B4062" t="str">
            <v>09039</v>
          </cell>
          <cell r="C4062" t="str">
            <v>PrblmGamblngTreatmnt&amp;SpprtFnd</v>
          </cell>
        </row>
        <row r="4063">
          <cell r="B4063" t="str">
            <v>09039</v>
          </cell>
          <cell r="C4063" t="str">
            <v>PrblmGamblngTreatmnt&amp;SpprtFnd</v>
          </cell>
        </row>
        <row r="4064">
          <cell r="B4064" t="str">
            <v>09039</v>
          </cell>
          <cell r="C4064" t="str">
            <v>PrblmGamblngTreatmnt&amp;SpprtFnd</v>
          </cell>
        </row>
        <row r="4065">
          <cell r="B4065" t="str">
            <v>09039</v>
          </cell>
          <cell r="C4065" t="str">
            <v>PrblmGamblngTreatmnt&amp;SpprtFnd</v>
          </cell>
        </row>
        <row r="4066">
          <cell r="B4066" t="str">
            <v>09039</v>
          </cell>
          <cell r="C4066" t="str">
            <v>PrblmGamblngTreatmnt&amp;SpprtFnd</v>
          </cell>
        </row>
        <row r="4067">
          <cell r="B4067" t="str">
            <v>09039</v>
          </cell>
          <cell r="C4067" t="str">
            <v>PrblmGamblngTreatmnt&amp;SpprtFnd</v>
          </cell>
        </row>
        <row r="4068">
          <cell r="B4068" t="str">
            <v>09040</v>
          </cell>
          <cell r="C4068" t="str">
            <v>Transportation District-DOA</v>
          </cell>
        </row>
        <row r="4069">
          <cell r="B4069" t="str">
            <v>09040</v>
          </cell>
          <cell r="C4069" t="str">
            <v>Transportation District-DOA</v>
          </cell>
        </row>
        <row r="4070">
          <cell r="B4070" t="str">
            <v>09040</v>
          </cell>
          <cell r="C4070" t="str">
            <v>Transportation District-DOA</v>
          </cell>
        </row>
        <row r="4071">
          <cell r="B4071" t="str">
            <v>09040</v>
          </cell>
          <cell r="C4071" t="str">
            <v>Transportation District-DOA</v>
          </cell>
        </row>
        <row r="4072">
          <cell r="B4072" t="str">
            <v>09040</v>
          </cell>
          <cell r="C4072" t="str">
            <v>Transportation District-DOA</v>
          </cell>
        </row>
        <row r="4073">
          <cell r="B4073" t="str">
            <v>09041</v>
          </cell>
          <cell r="C4073" t="str">
            <v>Debt Collection Recovery Fund</v>
          </cell>
        </row>
        <row r="4074">
          <cell r="B4074" t="str">
            <v>09041</v>
          </cell>
          <cell r="C4074" t="str">
            <v>Debt Collection Recovery Fund</v>
          </cell>
        </row>
        <row r="4075">
          <cell r="B4075" t="str">
            <v>09041</v>
          </cell>
          <cell r="C4075" t="str">
            <v>Debt Collection Recovery Fund</v>
          </cell>
        </row>
        <row r="4076">
          <cell r="B4076" t="str">
            <v>09041</v>
          </cell>
          <cell r="C4076" t="str">
            <v>Debt Collection Recovery Fund</v>
          </cell>
        </row>
        <row r="4077">
          <cell r="B4077" t="str">
            <v>09041</v>
          </cell>
          <cell r="C4077" t="str">
            <v>Debt Collection Recovery Fund</v>
          </cell>
        </row>
        <row r="4078">
          <cell r="B4078" t="str">
            <v>09042</v>
          </cell>
          <cell r="C4078" t="str">
            <v>Environmental Covenants Fund</v>
          </cell>
        </row>
        <row r="4079">
          <cell r="B4079" t="str">
            <v>09042</v>
          </cell>
          <cell r="C4079" t="str">
            <v>Environmental Covenants Fund</v>
          </cell>
        </row>
        <row r="4080">
          <cell r="B4080" t="str">
            <v>09042</v>
          </cell>
          <cell r="C4080" t="str">
            <v>Environmental Covenants Fund</v>
          </cell>
        </row>
        <row r="4081">
          <cell r="B4081" t="str">
            <v>09042</v>
          </cell>
          <cell r="C4081" t="str">
            <v>Environmental Covenants Fund</v>
          </cell>
        </row>
        <row r="4082">
          <cell r="B4082" t="str">
            <v>09042</v>
          </cell>
          <cell r="C4082" t="str">
            <v>Environmental Covenants Fund</v>
          </cell>
        </row>
        <row r="4083">
          <cell r="B4083" t="str">
            <v>09042</v>
          </cell>
          <cell r="C4083" t="str">
            <v>Environmental Covenants Fund</v>
          </cell>
        </row>
        <row r="4084">
          <cell r="B4084" t="str">
            <v>09043</v>
          </cell>
          <cell r="C4084" t="str">
            <v>Non Game Cash Fund</v>
          </cell>
        </row>
        <row r="4085">
          <cell r="B4085" t="str">
            <v>09043</v>
          </cell>
          <cell r="C4085" t="str">
            <v>Non Game Cash Fund</v>
          </cell>
        </row>
        <row r="4086">
          <cell r="B4086" t="str">
            <v>09043</v>
          </cell>
          <cell r="C4086" t="str">
            <v>Non Game Cash Fund</v>
          </cell>
        </row>
        <row r="4087">
          <cell r="B4087" t="str">
            <v>09043</v>
          </cell>
          <cell r="C4087" t="str">
            <v>Non Game Cash Fund</v>
          </cell>
        </row>
        <row r="4088">
          <cell r="B4088" t="str">
            <v>09043</v>
          </cell>
          <cell r="C4088" t="str">
            <v>Non Game Cash Fund</v>
          </cell>
        </row>
        <row r="4089">
          <cell r="B4089" t="str">
            <v>09043</v>
          </cell>
          <cell r="C4089" t="str">
            <v>Non Game Cash Fund</v>
          </cell>
        </row>
        <row r="4090">
          <cell r="B4090" t="str">
            <v>09044</v>
          </cell>
          <cell r="C4090" t="str">
            <v>Bicentennial-War of 1812 Fund</v>
          </cell>
        </row>
        <row r="4091">
          <cell r="B4091" t="str">
            <v>09044</v>
          </cell>
          <cell r="C4091" t="str">
            <v>Bicentennial-War of 1812 Fund</v>
          </cell>
        </row>
        <row r="4092">
          <cell r="B4092" t="str">
            <v>09044</v>
          </cell>
          <cell r="C4092" t="str">
            <v>Bicentennial-War of 1812 Fund</v>
          </cell>
        </row>
        <row r="4093">
          <cell r="B4093" t="str">
            <v>09044</v>
          </cell>
          <cell r="C4093" t="str">
            <v>Bicentennial-War of 1812 Fund</v>
          </cell>
        </row>
        <row r="4094">
          <cell r="B4094" t="str">
            <v>09044</v>
          </cell>
          <cell r="C4094" t="str">
            <v>Bicentennial-War of 1812 Fund</v>
          </cell>
        </row>
        <row r="4095">
          <cell r="B4095" t="str">
            <v>09044</v>
          </cell>
          <cell r="C4095" t="str">
            <v>Bicentennial-War of 1812 Fund</v>
          </cell>
        </row>
        <row r="4096">
          <cell r="B4096" t="str">
            <v>09045</v>
          </cell>
          <cell r="C4096" t="str">
            <v>SemiconductorManufacturingGrnt</v>
          </cell>
        </row>
        <row r="4097">
          <cell r="B4097" t="str">
            <v>09045</v>
          </cell>
          <cell r="C4097" t="str">
            <v>SemiconductorManufacturingGrnt</v>
          </cell>
        </row>
        <row r="4098">
          <cell r="B4098" t="str">
            <v>09045</v>
          </cell>
          <cell r="C4098" t="str">
            <v>SemiconductorManufacturingGrnt</v>
          </cell>
        </row>
        <row r="4099">
          <cell r="B4099" t="str">
            <v>09045</v>
          </cell>
          <cell r="C4099" t="str">
            <v>SemiconductorManufacturingGrnt</v>
          </cell>
        </row>
        <row r="4100">
          <cell r="B4100" t="str">
            <v>09045</v>
          </cell>
          <cell r="C4100" t="str">
            <v>SemiconductorManufacturingGrnt</v>
          </cell>
        </row>
        <row r="4101">
          <cell r="B4101" t="str">
            <v>09045</v>
          </cell>
          <cell r="C4101" t="str">
            <v>SemiconductorManufacturingGrnt</v>
          </cell>
        </row>
        <row r="4102">
          <cell r="B4102" t="str">
            <v>09046</v>
          </cell>
          <cell r="C4102" t="str">
            <v>VA Food Access Investment Fund</v>
          </cell>
        </row>
        <row r="4103">
          <cell r="B4103" t="str">
            <v>09046</v>
          </cell>
          <cell r="C4103" t="str">
            <v>VA Food Access Investment Fund</v>
          </cell>
        </row>
        <row r="4104">
          <cell r="B4104" t="str">
            <v>09046</v>
          </cell>
          <cell r="C4104" t="str">
            <v>VA Food Access Investment Fund</v>
          </cell>
        </row>
        <row r="4105">
          <cell r="B4105" t="str">
            <v>09046</v>
          </cell>
          <cell r="C4105" t="str">
            <v>VA Food Access Investment Fund</v>
          </cell>
        </row>
        <row r="4106">
          <cell r="B4106" t="str">
            <v>09046</v>
          </cell>
          <cell r="C4106" t="str">
            <v>VA Food Access Investment Fund</v>
          </cell>
        </row>
        <row r="4107">
          <cell r="B4107" t="str">
            <v>09046</v>
          </cell>
          <cell r="C4107" t="str">
            <v>VA Food Access Investment Fund</v>
          </cell>
        </row>
        <row r="4108">
          <cell r="B4108" t="str">
            <v>09047</v>
          </cell>
          <cell r="C4108" t="str">
            <v>Percentage of IncomePaymntFund</v>
          </cell>
        </row>
        <row r="4109">
          <cell r="B4109" t="str">
            <v>09047</v>
          </cell>
          <cell r="C4109" t="str">
            <v>Percentage of IncomePaymntFund</v>
          </cell>
        </row>
        <row r="4110">
          <cell r="B4110" t="str">
            <v>09047</v>
          </cell>
          <cell r="C4110" t="str">
            <v>Percentage of IncomePaymntFund</v>
          </cell>
        </row>
        <row r="4111">
          <cell r="B4111" t="str">
            <v>09047</v>
          </cell>
          <cell r="C4111" t="str">
            <v>Percentage of IncomePaymntFund</v>
          </cell>
        </row>
        <row r="4112">
          <cell r="B4112" t="str">
            <v>09047</v>
          </cell>
          <cell r="C4112" t="str">
            <v>Percentage of IncomePaymntFund</v>
          </cell>
        </row>
        <row r="4113">
          <cell r="B4113" t="str">
            <v>09047</v>
          </cell>
          <cell r="C4113" t="str">
            <v>Percentage of IncomePaymntFund</v>
          </cell>
        </row>
        <row r="4114">
          <cell r="B4114" t="str">
            <v>09048</v>
          </cell>
          <cell r="C4114" t="str">
            <v>Children's Advocacy Fund</v>
          </cell>
        </row>
        <row r="4115">
          <cell r="B4115" t="str">
            <v>09048</v>
          </cell>
          <cell r="C4115" t="str">
            <v>Children's Advocacy Fund</v>
          </cell>
        </row>
        <row r="4116">
          <cell r="B4116" t="str">
            <v>09048</v>
          </cell>
          <cell r="C4116" t="str">
            <v>Children's Advocacy Fund</v>
          </cell>
        </row>
        <row r="4117">
          <cell r="B4117" t="str">
            <v>09048</v>
          </cell>
          <cell r="C4117" t="str">
            <v>Children's Advocacy Fund</v>
          </cell>
        </row>
        <row r="4118">
          <cell r="B4118" t="str">
            <v>09048</v>
          </cell>
          <cell r="C4118" t="str">
            <v>Children's Advocacy Fund</v>
          </cell>
        </row>
        <row r="4119">
          <cell r="B4119" t="str">
            <v>09048</v>
          </cell>
          <cell r="C4119" t="str">
            <v>Children's Advocacy Fund</v>
          </cell>
        </row>
        <row r="4120">
          <cell r="B4120" t="str">
            <v>09049</v>
          </cell>
          <cell r="C4120" t="str">
            <v>Body-Worn Camera System Fund</v>
          </cell>
        </row>
        <row r="4121">
          <cell r="B4121" t="str">
            <v>09049</v>
          </cell>
          <cell r="C4121" t="str">
            <v>Body-Worn Camera System Fund</v>
          </cell>
        </row>
        <row r="4122">
          <cell r="B4122" t="str">
            <v>09049</v>
          </cell>
          <cell r="C4122" t="str">
            <v>Body-Worn Camera System Fund</v>
          </cell>
        </row>
        <row r="4123">
          <cell r="B4123" t="str">
            <v>09049</v>
          </cell>
          <cell r="C4123" t="str">
            <v>Body-Worn Camera System Fund</v>
          </cell>
        </row>
        <row r="4124">
          <cell r="B4124" t="str">
            <v>09049</v>
          </cell>
          <cell r="C4124" t="str">
            <v>Body-Worn Camera System Fund</v>
          </cell>
        </row>
        <row r="4125">
          <cell r="B4125" t="str">
            <v>09049</v>
          </cell>
          <cell r="C4125" t="str">
            <v>Body-Worn Camera System Fund</v>
          </cell>
        </row>
        <row r="4126">
          <cell r="B4126" t="str">
            <v>09050</v>
          </cell>
          <cell r="C4126" t="str">
            <v>Court Technology Fund</v>
          </cell>
        </row>
        <row r="4127">
          <cell r="B4127" t="str">
            <v>09050</v>
          </cell>
          <cell r="C4127" t="str">
            <v>Court Technology Fund</v>
          </cell>
        </row>
        <row r="4128">
          <cell r="B4128" t="str">
            <v>09050</v>
          </cell>
          <cell r="C4128" t="str">
            <v>Court Technology Fund</v>
          </cell>
        </row>
        <row r="4129">
          <cell r="B4129" t="str">
            <v>09050</v>
          </cell>
          <cell r="C4129" t="str">
            <v>Court Technology Fund</v>
          </cell>
        </row>
        <row r="4130">
          <cell r="B4130" t="str">
            <v>09050</v>
          </cell>
          <cell r="C4130" t="str">
            <v>Court Technology Fund</v>
          </cell>
        </row>
        <row r="4131">
          <cell r="B4131" t="str">
            <v>09050</v>
          </cell>
          <cell r="C4131" t="str">
            <v>Court Technology Fund</v>
          </cell>
        </row>
        <row r="4132">
          <cell r="B4132" t="str">
            <v>09051</v>
          </cell>
          <cell r="C4132" t="str">
            <v>GIS Fund</v>
          </cell>
        </row>
        <row r="4133">
          <cell r="B4133" t="str">
            <v>09051</v>
          </cell>
          <cell r="C4133" t="str">
            <v>GIS Fund</v>
          </cell>
        </row>
        <row r="4134">
          <cell r="B4134" t="str">
            <v>09051</v>
          </cell>
          <cell r="C4134" t="str">
            <v>GIS Fund</v>
          </cell>
        </row>
        <row r="4135">
          <cell r="B4135" t="str">
            <v>09051</v>
          </cell>
          <cell r="C4135" t="str">
            <v>GIS Fund</v>
          </cell>
        </row>
        <row r="4136">
          <cell r="B4136" t="str">
            <v>09051</v>
          </cell>
          <cell r="C4136" t="str">
            <v>GIS Fund</v>
          </cell>
        </row>
        <row r="4137">
          <cell r="B4137" t="str">
            <v>09051</v>
          </cell>
          <cell r="C4137" t="str">
            <v>GIS Fund</v>
          </cell>
        </row>
        <row r="4138">
          <cell r="B4138" t="str">
            <v>09052</v>
          </cell>
          <cell r="C4138" t="str">
            <v>Lifetime Huntng&amp;Fishng Endwmnt</v>
          </cell>
        </row>
        <row r="4139">
          <cell r="B4139" t="str">
            <v>09052</v>
          </cell>
          <cell r="C4139" t="str">
            <v>Lifetime Huntng&amp;Fishng Endwmnt</v>
          </cell>
        </row>
        <row r="4140">
          <cell r="B4140" t="str">
            <v>09052</v>
          </cell>
          <cell r="C4140" t="str">
            <v>Lifetime Huntng&amp;Fishng Endwmnt</v>
          </cell>
        </row>
        <row r="4141">
          <cell r="B4141" t="str">
            <v>09052</v>
          </cell>
          <cell r="C4141" t="str">
            <v>Lifetime Huntng&amp;Fishng Endwmnt</v>
          </cell>
        </row>
        <row r="4142">
          <cell r="B4142" t="str">
            <v>09052</v>
          </cell>
          <cell r="C4142" t="str">
            <v>Lifetime Huntng&amp;Fishng Endwmnt</v>
          </cell>
        </row>
        <row r="4143">
          <cell r="B4143" t="str">
            <v>09052</v>
          </cell>
          <cell r="C4143" t="str">
            <v>Lifetime Huntng&amp;Fishng Endwmnt</v>
          </cell>
        </row>
        <row r="4144">
          <cell r="B4144" t="str">
            <v>09053</v>
          </cell>
          <cell r="C4144" t="str">
            <v>VA Donor Registry&amp;Pub Awarenss</v>
          </cell>
        </row>
        <row r="4145">
          <cell r="B4145" t="str">
            <v>09053</v>
          </cell>
          <cell r="C4145" t="str">
            <v>VA Donor Registry&amp;Pub Awarenss</v>
          </cell>
        </row>
        <row r="4146">
          <cell r="B4146" t="str">
            <v>09053</v>
          </cell>
          <cell r="C4146" t="str">
            <v>VA Donor Registry&amp;Pub Awarenss</v>
          </cell>
        </row>
        <row r="4147">
          <cell r="B4147" t="str">
            <v>09053</v>
          </cell>
          <cell r="C4147" t="str">
            <v>VA Donor Registry&amp;Pub Awarenss</v>
          </cell>
        </row>
        <row r="4148">
          <cell r="B4148" t="str">
            <v>09053</v>
          </cell>
          <cell r="C4148" t="str">
            <v>VA Donor Registry&amp;Pub Awarenss</v>
          </cell>
        </row>
        <row r="4149">
          <cell r="B4149" t="str">
            <v>09053</v>
          </cell>
          <cell r="C4149" t="str">
            <v>VA Donor Registry&amp;Pub Awarenss</v>
          </cell>
        </row>
        <row r="4150">
          <cell r="B4150" t="str">
            <v>09054</v>
          </cell>
          <cell r="C4150" t="str">
            <v>VA St Police-Insurance Fraud</v>
          </cell>
        </row>
        <row r="4151">
          <cell r="B4151" t="str">
            <v>09054</v>
          </cell>
          <cell r="C4151" t="str">
            <v>VA St Police-Insurance Fraud</v>
          </cell>
        </row>
        <row r="4152">
          <cell r="B4152" t="str">
            <v>09054</v>
          </cell>
          <cell r="C4152" t="str">
            <v>VA St Police-Insurance Fraud</v>
          </cell>
        </row>
        <row r="4153">
          <cell r="B4153" t="str">
            <v>09054</v>
          </cell>
          <cell r="C4153" t="str">
            <v>VA St Police-Insurance Fraud</v>
          </cell>
        </row>
        <row r="4154">
          <cell r="B4154" t="str">
            <v>09054</v>
          </cell>
          <cell r="C4154" t="str">
            <v>VA St Police-Insurance Fraud</v>
          </cell>
        </row>
        <row r="4155">
          <cell r="B4155" t="str">
            <v>09054</v>
          </cell>
          <cell r="C4155" t="str">
            <v>VA St Police-Insurance Fraud</v>
          </cell>
        </row>
        <row r="4156">
          <cell r="B4156" t="str">
            <v>09055</v>
          </cell>
          <cell r="C4156" t="str">
            <v>Stormwater Local Assistance GF</v>
          </cell>
        </row>
        <row r="4157">
          <cell r="B4157" t="str">
            <v>09055</v>
          </cell>
          <cell r="C4157" t="str">
            <v>Stormwater Local Assistance GF</v>
          </cell>
        </row>
        <row r="4158">
          <cell r="B4158" t="str">
            <v>09055</v>
          </cell>
          <cell r="C4158" t="str">
            <v>Stormwater Local Assistance GF</v>
          </cell>
        </row>
        <row r="4159">
          <cell r="B4159" t="str">
            <v>09055</v>
          </cell>
          <cell r="C4159" t="str">
            <v>Stormwater Local Assistance GF</v>
          </cell>
        </row>
        <row r="4160">
          <cell r="B4160" t="str">
            <v>09055</v>
          </cell>
          <cell r="C4160" t="str">
            <v>Stormwater Local Assistance GF</v>
          </cell>
        </row>
        <row r="4161">
          <cell r="B4161" t="str">
            <v>09055</v>
          </cell>
          <cell r="C4161" t="str">
            <v>Stormwater Local Assistance GF</v>
          </cell>
        </row>
        <row r="4162">
          <cell r="B4162" t="str">
            <v>09056</v>
          </cell>
          <cell r="C4162" t="str">
            <v>Games of Skill Local Fund</v>
          </cell>
        </row>
        <row r="4163">
          <cell r="B4163" t="str">
            <v>09056</v>
          </cell>
          <cell r="C4163" t="str">
            <v>Games of Skill Local Fund</v>
          </cell>
        </row>
        <row r="4164">
          <cell r="B4164" t="str">
            <v>09056</v>
          </cell>
          <cell r="C4164" t="str">
            <v>Games of Skill Local Fund</v>
          </cell>
        </row>
        <row r="4165">
          <cell r="B4165" t="str">
            <v>09056</v>
          </cell>
          <cell r="C4165" t="str">
            <v>Games of Skill Local Fund</v>
          </cell>
        </row>
        <row r="4166">
          <cell r="B4166" t="str">
            <v>09056</v>
          </cell>
          <cell r="C4166" t="str">
            <v>Games of Skill Local Fund</v>
          </cell>
        </row>
        <row r="4167">
          <cell r="B4167" t="str">
            <v>09057</v>
          </cell>
          <cell r="C4167" t="str">
            <v>Special Workforce Grant Fund</v>
          </cell>
        </row>
        <row r="4168">
          <cell r="B4168" t="str">
            <v>09057</v>
          </cell>
          <cell r="C4168" t="str">
            <v>Special Workforce Grant Fund</v>
          </cell>
        </row>
        <row r="4169">
          <cell r="B4169" t="str">
            <v>09057</v>
          </cell>
          <cell r="C4169" t="str">
            <v>Special Workforce Grant Fund</v>
          </cell>
        </row>
        <row r="4170">
          <cell r="B4170" t="str">
            <v>09057</v>
          </cell>
          <cell r="C4170" t="str">
            <v>Special Workforce Grant Fund</v>
          </cell>
        </row>
        <row r="4171">
          <cell r="B4171" t="str">
            <v>09057</v>
          </cell>
          <cell r="C4171" t="str">
            <v>Special Workforce Grant Fund</v>
          </cell>
        </row>
        <row r="4172">
          <cell r="B4172" t="str">
            <v>09057</v>
          </cell>
          <cell r="C4172" t="str">
            <v>Special Workforce Grant Fund</v>
          </cell>
        </row>
        <row r="4173">
          <cell r="B4173" t="str">
            <v>09058</v>
          </cell>
          <cell r="C4173" t="str">
            <v>VA Agriculture Food Asst Fund</v>
          </cell>
        </row>
        <row r="4174">
          <cell r="B4174" t="str">
            <v>09058</v>
          </cell>
          <cell r="C4174" t="str">
            <v>VA Agriculture Food Asst Fund</v>
          </cell>
        </row>
        <row r="4175">
          <cell r="B4175" t="str">
            <v>09058</v>
          </cell>
          <cell r="C4175" t="str">
            <v>VA Agriculture Food Asst Fund</v>
          </cell>
        </row>
        <row r="4176">
          <cell r="B4176" t="str">
            <v>09058</v>
          </cell>
          <cell r="C4176" t="str">
            <v>VA Agriculture Food Asst Fund</v>
          </cell>
        </row>
        <row r="4177">
          <cell r="B4177" t="str">
            <v>09058</v>
          </cell>
          <cell r="C4177" t="str">
            <v>VA Agriculture Food Asst Fund</v>
          </cell>
        </row>
        <row r="4178">
          <cell r="B4178" t="str">
            <v>09058</v>
          </cell>
          <cell r="C4178" t="str">
            <v>VA Agriculture Food Asst Fund</v>
          </cell>
        </row>
        <row r="4179">
          <cell r="B4179" t="str">
            <v>09059</v>
          </cell>
          <cell r="C4179" t="str">
            <v>VA BIPOC Hstrc Prsrvtn Fund</v>
          </cell>
        </row>
        <row r="4180">
          <cell r="B4180" t="str">
            <v>09059</v>
          </cell>
          <cell r="C4180" t="str">
            <v>VA BIPOC Hstrc Prsrvtn Fund</v>
          </cell>
        </row>
        <row r="4181">
          <cell r="B4181" t="str">
            <v>09059</v>
          </cell>
          <cell r="C4181" t="str">
            <v>VA BIPOC Hstrc Prsrvtn Fund</v>
          </cell>
        </row>
        <row r="4182">
          <cell r="B4182" t="str">
            <v>09059</v>
          </cell>
          <cell r="C4182" t="str">
            <v>VA BIPOC Hstrc Prsrvtn Fund</v>
          </cell>
        </row>
        <row r="4183">
          <cell r="B4183" t="str">
            <v>09059</v>
          </cell>
          <cell r="C4183" t="str">
            <v>VA BIPOC Hstrc Prsrvtn Fund</v>
          </cell>
        </row>
        <row r="4184">
          <cell r="B4184" t="str">
            <v>09059</v>
          </cell>
          <cell r="C4184" t="str">
            <v>VA BIPOC Hstrc Prsrvtn Fund</v>
          </cell>
        </row>
        <row r="4185">
          <cell r="B4185" t="str">
            <v>09060</v>
          </cell>
          <cell r="C4185" t="str">
            <v>Waste Tire Trust Fund</v>
          </cell>
        </row>
        <row r="4186">
          <cell r="B4186" t="str">
            <v>09060</v>
          </cell>
          <cell r="C4186" t="str">
            <v>Waste Tire Trust Fund</v>
          </cell>
        </row>
        <row r="4187">
          <cell r="B4187" t="str">
            <v>09060</v>
          </cell>
          <cell r="C4187" t="str">
            <v>Waste Tire Trust Fund</v>
          </cell>
        </row>
        <row r="4188">
          <cell r="B4188" t="str">
            <v>09060</v>
          </cell>
          <cell r="C4188" t="str">
            <v>Waste Tire Trust Fund</v>
          </cell>
        </row>
        <row r="4189">
          <cell r="B4189" t="str">
            <v>09060</v>
          </cell>
          <cell r="C4189" t="str">
            <v>Waste Tire Trust Fund</v>
          </cell>
        </row>
        <row r="4190">
          <cell r="B4190" t="str">
            <v>09060</v>
          </cell>
          <cell r="C4190" t="str">
            <v>Waste Tire Trust Fund</v>
          </cell>
        </row>
        <row r="4191">
          <cell r="B4191" t="str">
            <v>09061</v>
          </cell>
          <cell r="C4191" t="str">
            <v>Invest Performance Grant Subfd</v>
          </cell>
        </row>
        <row r="4192">
          <cell r="B4192" t="str">
            <v>09061</v>
          </cell>
          <cell r="C4192" t="str">
            <v>Invest Performance Grant Subfd</v>
          </cell>
        </row>
        <row r="4193">
          <cell r="B4193" t="str">
            <v>09061</v>
          </cell>
          <cell r="C4193" t="str">
            <v>Invest Performance Grant Subfd</v>
          </cell>
        </row>
        <row r="4194">
          <cell r="B4194" t="str">
            <v>09061</v>
          </cell>
          <cell r="C4194" t="str">
            <v>Invest Performance Grant Subfd</v>
          </cell>
        </row>
        <row r="4195">
          <cell r="B4195" t="str">
            <v>09061</v>
          </cell>
          <cell r="C4195" t="str">
            <v>Invest Performance Grant Subfd</v>
          </cell>
        </row>
        <row r="4196">
          <cell r="B4196" t="str">
            <v>09062</v>
          </cell>
          <cell r="C4196" t="str">
            <v>VA Spirits Promotion Fund</v>
          </cell>
        </row>
        <row r="4197">
          <cell r="B4197" t="str">
            <v>09062</v>
          </cell>
          <cell r="C4197" t="str">
            <v>VA Spirits Promotion Fund</v>
          </cell>
        </row>
        <row r="4198">
          <cell r="B4198" t="str">
            <v>09062</v>
          </cell>
          <cell r="C4198" t="str">
            <v>VA Spirits Promotion Fund</v>
          </cell>
        </row>
        <row r="4199">
          <cell r="B4199" t="str">
            <v>09062</v>
          </cell>
          <cell r="C4199" t="str">
            <v>VA Spirits Promotion Fund</v>
          </cell>
        </row>
        <row r="4200">
          <cell r="B4200" t="str">
            <v>09062</v>
          </cell>
          <cell r="C4200" t="str">
            <v>VA Spirits Promotion Fund</v>
          </cell>
        </row>
        <row r="4201">
          <cell r="B4201" t="str">
            <v>09062</v>
          </cell>
          <cell r="C4201" t="str">
            <v>VA Spirits Promotion Fund</v>
          </cell>
        </row>
        <row r="4202">
          <cell r="B4202" t="str">
            <v>09063</v>
          </cell>
          <cell r="C4202" t="str">
            <v>Cllg Prtnrshp Labrtry Schl Fnd</v>
          </cell>
        </row>
        <row r="4203">
          <cell r="B4203" t="str">
            <v>09063</v>
          </cell>
          <cell r="C4203" t="str">
            <v>Cllg Prtnrshp Labrtry Schl Fnd</v>
          </cell>
        </row>
        <row r="4204">
          <cell r="B4204" t="str">
            <v>09063</v>
          </cell>
          <cell r="C4204" t="str">
            <v>Cllg Prtnrshp Labrtry Schl Fnd</v>
          </cell>
        </row>
        <row r="4205">
          <cell r="B4205" t="str">
            <v>09063</v>
          </cell>
          <cell r="C4205" t="str">
            <v>Cllg Prtnrshp Labrtry Schl Fnd</v>
          </cell>
        </row>
        <row r="4206">
          <cell r="B4206" t="str">
            <v>09063</v>
          </cell>
          <cell r="C4206" t="str">
            <v>Cllg Prtnrshp Labrtry Schl Fnd</v>
          </cell>
        </row>
        <row r="4207">
          <cell r="B4207" t="str">
            <v>09063</v>
          </cell>
          <cell r="C4207" t="str">
            <v>Cllg Prtnrshp Labrtry Schl Fnd</v>
          </cell>
        </row>
        <row r="4208">
          <cell r="B4208" t="str">
            <v>09064</v>
          </cell>
          <cell r="C4208" t="str">
            <v>Operation Ceasefire Grant Fund</v>
          </cell>
        </row>
        <row r="4209">
          <cell r="B4209" t="str">
            <v>09064</v>
          </cell>
          <cell r="C4209" t="str">
            <v>Operation Ceasefire Grant Fund</v>
          </cell>
        </row>
        <row r="4210">
          <cell r="B4210" t="str">
            <v>09064</v>
          </cell>
          <cell r="C4210" t="str">
            <v>Operation Ceasefire Grant Fund</v>
          </cell>
        </row>
        <row r="4211">
          <cell r="B4211" t="str">
            <v>09064</v>
          </cell>
          <cell r="C4211" t="str">
            <v>Operation Ceasefire Grant Fund</v>
          </cell>
        </row>
        <row r="4212">
          <cell r="B4212" t="str">
            <v>09064</v>
          </cell>
          <cell r="C4212" t="str">
            <v>Operation Ceasefire Grant Fund</v>
          </cell>
        </row>
        <row r="4213">
          <cell r="B4213" t="str">
            <v>09064</v>
          </cell>
          <cell r="C4213" t="str">
            <v>Operation Ceasefire Grant Fund</v>
          </cell>
        </row>
        <row r="4214">
          <cell r="B4214" t="str">
            <v>09065</v>
          </cell>
          <cell r="C4214" t="str">
            <v>Gaming Regulatory Fund</v>
          </cell>
        </row>
        <row r="4215">
          <cell r="B4215" t="str">
            <v>09065</v>
          </cell>
          <cell r="C4215" t="str">
            <v>Gaming Regulatory Fund</v>
          </cell>
        </row>
        <row r="4216">
          <cell r="B4216" t="str">
            <v>09065</v>
          </cell>
          <cell r="C4216" t="str">
            <v>Gaming Regulatory Fund</v>
          </cell>
        </row>
        <row r="4217">
          <cell r="B4217" t="str">
            <v>09065</v>
          </cell>
          <cell r="C4217" t="str">
            <v>Gaming Regulatory Fund</v>
          </cell>
        </row>
        <row r="4218">
          <cell r="B4218" t="str">
            <v>09065</v>
          </cell>
          <cell r="C4218" t="str">
            <v>Gaming Regulatory Fund</v>
          </cell>
        </row>
        <row r="4219">
          <cell r="B4219" t="str">
            <v>09065</v>
          </cell>
          <cell r="C4219" t="str">
            <v>Gaming Regulatory Fund</v>
          </cell>
        </row>
        <row r="4220">
          <cell r="B4220" t="str">
            <v>09066</v>
          </cell>
          <cell r="C4220" t="str">
            <v>Virginia Power Innovation Fund</v>
          </cell>
        </row>
        <row r="4221">
          <cell r="B4221" t="str">
            <v>09066</v>
          </cell>
          <cell r="C4221" t="str">
            <v>Virginia Power Innovation Fund</v>
          </cell>
        </row>
        <row r="4222">
          <cell r="B4222" t="str">
            <v>09066</v>
          </cell>
          <cell r="C4222" t="str">
            <v>Virginia Power Innovation Fund</v>
          </cell>
        </row>
        <row r="4223">
          <cell r="B4223" t="str">
            <v>09066</v>
          </cell>
          <cell r="C4223" t="str">
            <v>Virginia Power Innovation Fund</v>
          </cell>
        </row>
        <row r="4224">
          <cell r="B4224" t="str">
            <v>09066</v>
          </cell>
          <cell r="C4224" t="str">
            <v>Virginia Power Innovation Fund</v>
          </cell>
        </row>
        <row r="4225">
          <cell r="B4225" t="str">
            <v>09066</v>
          </cell>
          <cell r="C4225" t="str">
            <v>Virginia Power Innovation Fund</v>
          </cell>
        </row>
        <row r="4226">
          <cell r="B4226" t="str">
            <v>09068</v>
          </cell>
          <cell r="C4226" t="str">
            <v>Sealing Fee Fund</v>
          </cell>
        </row>
        <row r="4227">
          <cell r="B4227" t="str">
            <v>09068</v>
          </cell>
          <cell r="C4227" t="str">
            <v>Sealing Fee Fund</v>
          </cell>
        </row>
        <row r="4228">
          <cell r="B4228" t="str">
            <v>09068</v>
          </cell>
          <cell r="C4228" t="str">
            <v>Sealing Fee Fund</v>
          </cell>
        </row>
        <row r="4229">
          <cell r="B4229" t="str">
            <v>09068</v>
          </cell>
          <cell r="C4229" t="str">
            <v>Sealing Fee Fund</v>
          </cell>
        </row>
        <row r="4230">
          <cell r="B4230" t="str">
            <v>09068</v>
          </cell>
          <cell r="C4230" t="str">
            <v>Sealing Fee Fund</v>
          </cell>
        </row>
        <row r="4231">
          <cell r="B4231" t="str">
            <v>09068</v>
          </cell>
          <cell r="C4231" t="str">
            <v>Sealing Fee Fund</v>
          </cell>
        </row>
        <row r="4232">
          <cell r="B4232" t="str">
            <v>09070</v>
          </cell>
          <cell r="C4232" t="str">
            <v>VA Envrnmntal Emergncy Respnse</v>
          </cell>
        </row>
        <row r="4233">
          <cell r="B4233" t="str">
            <v>09070</v>
          </cell>
          <cell r="C4233" t="str">
            <v>VA Envrnmntal Emergncy Respnse</v>
          </cell>
        </row>
        <row r="4234">
          <cell r="B4234" t="str">
            <v>09070</v>
          </cell>
          <cell r="C4234" t="str">
            <v>VA Envrnmntal Emergncy Respnse</v>
          </cell>
        </row>
        <row r="4235">
          <cell r="B4235" t="str">
            <v>09070</v>
          </cell>
          <cell r="C4235" t="str">
            <v>VA Envrnmntal Emergncy Respnse</v>
          </cell>
        </row>
        <row r="4236">
          <cell r="B4236" t="str">
            <v>09070</v>
          </cell>
          <cell r="C4236" t="str">
            <v>VA Envrnmntal Emergncy Respnse</v>
          </cell>
        </row>
        <row r="4237">
          <cell r="B4237" t="str">
            <v>09070</v>
          </cell>
          <cell r="C4237" t="str">
            <v>VA Envrnmntal Emergncy Respnse</v>
          </cell>
        </row>
        <row r="4238">
          <cell r="B4238" t="str">
            <v>09071</v>
          </cell>
          <cell r="C4238" t="str">
            <v>Crisis Call Center Fund</v>
          </cell>
        </row>
        <row r="4239">
          <cell r="B4239" t="str">
            <v>09071</v>
          </cell>
          <cell r="C4239" t="str">
            <v>Crisis Call Center Fund</v>
          </cell>
        </row>
        <row r="4240">
          <cell r="B4240" t="str">
            <v>09071</v>
          </cell>
          <cell r="C4240" t="str">
            <v>Crisis Call Center Fund</v>
          </cell>
        </row>
        <row r="4241">
          <cell r="B4241" t="str">
            <v>09071</v>
          </cell>
          <cell r="C4241" t="str">
            <v>Crisis Call Center Fund</v>
          </cell>
        </row>
        <row r="4242">
          <cell r="B4242" t="str">
            <v>09071</v>
          </cell>
          <cell r="C4242" t="str">
            <v>Crisis Call Center Fund</v>
          </cell>
        </row>
        <row r="4243">
          <cell r="B4243" t="str">
            <v>09071</v>
          </cell>
          <cell r="C4243" t="str">
            <v>Crisis Call Center Fund</v>
          </cell>
        </row>
        <row r="4244">
          <cell r="B4244" t="str">
            <v>09072</v>
          </cell>
          <cell r="C4244" t="str">
            <v>Low-to-Mod Inc Solar &amp; Reb Fnd</v>
          </cell>
        </row>
        <row r="4245">
          <cell r="B4245" t="str">
            <v>09072</v>
          </cell>
          <cell r="C4245" t="str">
            <v>Low-to-Mod Inc Solar &amp; Reb Fnd</v>
          </cell>
        </row>
        <row r="4246">
          <cell r="B4246" t="str">
            <v>09072</v>
          </cell>
          <cell r="C4246" t="str">
            <v>Low-to-Mod Inc Solar &amp; Reb Fnd</v>
          </cell>
        </row>
        <row r="4247">
          <cell r="B4247" t="str">
            <v>09072</v>
          </cell>
          <cell r="C4247" t="str">
            <v>Low-to-Mod Inc Solar &amp; Reb Fnd</v>
          </cell>
        </row>
        <row r="4248">
          <cell r="B4248" t="str">
            <v>09072</v>
          </cell>
          <cell r="C4248" t="str">
            <v>Low-to-Mod Inc Solar &amp; Reb Fnd</v>
          </cell>
        </row>
        <row r="4249">
          <cell r="B4249" t="str">
            <v>09072</v>
          </cell>
          <cell r="C4249" t="str">
            <v>Low-to-Mod Inc Solar &amp; Reb Fnd</v>
          </cell>
        </row>
        <row r="4250">
          <cell r="B4250" t="str">
            <v>09073</v>
          </cell>
          <cell r="C4250" t="str">
            <v>Volunteer Fire Dept TrainingFd</v>
          </cell>
        </row>
        <row r="4251">
          <cell r="B4251" t="str">
            <v>09073</v>
          </cell>
          <cell r="C4251" t="str">
            <v>Volunteer Fire Dept TrainingFd</v>
          </cell>
        </row>
        <row r="4252">
          <cell r="B4252" t="str">
            <v>09073</v>
          </cell>
          <cell r="C4252" t="str">
            <v>Volunteer Fire Dept TrainingFd</v>
          </cell>
        </row>
        <row r="4253">
          <cell r="B4253" t="str">
            <v>09073</v>
          </cell>
          <cell r="C4253" t="str">
            <v>Volunteer Fire Dept TrainingFd</v>
          </cell>
        </row>
        <row r="4254">
          <cell r="B4254" t="str">
            <v>09073</v>
          </cell>
          <cell r="C4254" t="str">
            <v>Volunteer Fire Dept TrainingFd</v>
          </cell>
        </row>
        <row r="4255">
          <cell r="B4255" t="str">
            <v>09073</v>
          </cell>
          <cell r="C4255" t="str">
            <v>Volunteer Fire Dept TrainingFd</v>
          </cell>
        </row>
        <row r="4256">
          <cell r="B4256" t="str">
            <v>09074</v>
          </cell>
          <cell r="C4256" t="str">
            <v>Innovative internship Fund</v>
          </cell>
        </row>
        <row r="4257">
          <cell r="B4257" t="str">
            <v>09074</v>
          </cell>
          <cell r="C4257" t="str">
            <v>Innovative internship Fund</v>
          </cell>
        </row>
        <row r="4258">
          <cell r="B4258" t="str">
            <v>09074</v>
          </cell>
          <cell r="C4258" t="str">
            <v>Innovative internship Fund</v>
          </cell>
        </row>
        <row r="4259">
          <cell r="B4259" t="str">
            <v>09074</v>
          </cell>
          <cell r="C4259" t="str">
            <v>Innovative internship Fund</v>
          </cell>
        </row>
        <row r="4260">
          <cell r="B4260" t="str">
            <v>09074</v>
          </cell>
          <cell r="C4260" t="str">
            <v>Innovative internship Fund</v>
          </cell>
        </row>
        <row r="4261">
          <cell r="B4261" t="str">
            <v>09074</v>
          </cell>
          <cell r="C4261" t="str">
            <v>Innovative internship Fund</v>
          </cell>
        </row>
        <row r="4262">
          <cell r="B4262" t="str">
            <v>09075</v>
          </cell>
          <cell r="C4262" t="str">
            <v>Major Hdqrtrs Workfrce Grnt Fd</v>
          </cell>
        </row>
        <row r="4263">
          <cell r="B4263" t="str">
            <v>09075</v>
          </cell>
          <cell r="C4263" t="str">
            <v>Major Hdqrtrs Workfrce Grnt Fd</v>
          </cell>
        </row>
        <row r="4264">
          <cell r="B4264" t="str">
            <v>09075</v>
          </cell>
          <cell r="C4264" t="str">
            <v>Major Hdqrtrs Workfrce Grnt Fd</v>
          </cell>
        </row>
        <row r="4265">
          <cell r="B4265" t="str">
            <v>09075</v>
          </cell>
          <cell r="C4265" t="str">
            <v>Major Hdqrtrs Workfrce Grnt Fd</v>
          </cell>
        </row>
        <row r="4266">
          <cell r="B4266" t="str">
            <v>09075</v>
          </cell>
          <cell r="C4266" t="str">
            <v>Major Hdqrtrs Workfrce Grnt Fd</v>
          </cell>
        </row>
        <row r="4267">
          <cell r="B4267" t="str">
            <v>09075</v>
          </cell>
          <cell r="C4267" t="str">
            <v>Major Hdqrtrs Workfrce Grnt Fd</v>
          </cell>
        </row>
        <row r="4268">
          <cell r="B4268" t="str">
            <v>09080</v>
          </cell>
          <cell r="C4268" t="str">
            <v>Sludge Management Fund</v>
          </cell>
        </row>
        <row r="4269">
          <cell r="B4269" t="str">
            <v>09080</v>
          </cell>
          <cell r="C4269" t="str">
            <v>Sludge Management Fund</v>
          </cell>
        </row>
        <row r="4270">
          <cell r="B4270" t="str">
            <v>09080</v>
          </cell>
          <cell r="C4270" t="str">
            <v>Sludge Management Fund</v>
          </cell>
        </row>
        <row r="4271">
          <cell r="B4271" t="str">
            <v>09080</v>
          </cell>
          <cell r="C4271" t="str">
            <v>Sludge Management Fund</v>
          </cell>
        </row>
        <row r="4272">
          <cell r="B4272" t="str">
            <v>09080</v>
          </cell>
          <cell r="C4272" t="str">
            <v>Sludge Management Fund</v>
          </cell>
        </row>
        <row r="4273">
          <cell r="B4273" t="str">
            <v>09081</v>
          </cell>
          <cell r="C4273" t="str">
            <v>Mental Hlth/Retard Subst Abuse</v>
          </cell>
        </row>
        <row r="4274">
          <cell r="B4274" t="str">
            <v>09081</v>
          </cell>
          <cell r="C4274" t="str">
            <v>Mental Hlth/Retard Subst Abuse</v>
          </cell>
        </row>
        <row r="4275">
          <cell r="B4275" t="str">
            <v>09081</v>
          </cell>
          <cell r="C4275" t="str">
            <v>Mental Hlth/Retard Subst Abuse</v>
          </cell>
        </row>
        <row r="4276">
          <cell r="B4276" t="str">
            <v>09081</v>
          </cell>
          <cell r="C4276" t="str">
            <v>Mental Hlth/Retard Subst Abuse</v>
          </cell>
        </row>
        <row r="4277">
          <cell r="B4277" t="str">
            <v>09081</v>
          </cell>
          <cell r="C4277" t="str">
            <v>Mental Hlth/Retard Subst Abuse</v>
          </cell>
        </row>
        <row r="4278">
          <cell r="B4278" t="str">
            <v>09081</v>
          </cell>
          <cell r="C4278" t="str">
            <v>Mental Hlth/Retard Subst Abuse</v>
          </cell>
        </row>
        <row r="4279">
          <cell r="B4279" t="str">
            <v>09082</v>
          </cell>
          <cell r="C4279" t="str">
            <v>Mntl Hlth/Retard/Sub Abu-Grant</v>
          </cell>
        </row>
        <row r="4280">
          <cell r="B4280" t="str">
            <v>09082</v>
          </cell>
          <cell r="C4280" t="str">
            <v>Mntl Hlth/Retard/Sub Abu-Grant</v>
          </cell>
        </row>
        <row r="4281">
          <cell r="B4281" t="str">
            <v>09082</v>
          </cell>
          <cell r="C4281" t="str">
            <v>Mntl Hlth/Retard/Sub Abu-Grant</v>
          </cell>
        </row>
        <row r="4282">
          <cell r="B4282" t="str">
            <v>09082</v>
          </cell>
          <cell r="C4282" t="str">
            <v>Mntl Hlth/Retard/Sub Abu-Grant</v>
          </cell>
        </row>
        <row r="4283">
          <cell r="B4283" t="str">
            <v>09082</v>
          </cell>
          <cell r="C4283" t="str">
            <v>Mntl Hlth/Retard/Sub Abu-Grant</v>
          </cell>
        </row>
        <row r="4284">
          <cell r="B4284" t="str">
            <v>09082</v>
          </cell>
          <cell r="C4284" t="str">
            <v>Mntl Hlth/Retard/Sub Abu-Grant</v>
          </cell>
        </row>
        <row r="4285">
          <cell r="B4285" t="str">
            <v>09083</v>
          </cell>
          <cell r="C4285" t="str">
            <v>Ship&amp;Logistics Hdqrtrs Grnt Fd</v>
          </cell>
        </row>
        <row r="4286">
          <cell r="B4286" t="str">
            <v>09083</v>
          </cell>
          <cell r="C4286" t="str">
            <v>Ship&amp;Logistics Hdqrtrs Grnt Fd</v>
          </cell>
        </row>
        <row r="4287">
          <cell r="B4287" t="str">
            <v>09083</v>
          </cell>
          <cell r="C4287" t="str">
            <v>Ship&amp;Logistics Hdqrtrs Grnt Fd</v>
          </cell>
        </row>
        <row r="4288">
          <cell r="B4288" t="str">
            <v>09083</v>
          </cell>
          <cell r="C4288" t="str">
            <v>Ship&amp;Logistics Hdqrtrs Grnt Fd</v>
          </cell>
        </row>
        <row r="4289">
          <cell r="B4289" t="str">
            <v>09083</v>
          </cell>
          <cell r="C4289" t="str">
            <v>Ship&amp;Logistics Hdqrtrs Grnt Fd</v>
          </cell>
        </row>
        <row r="4290">
          <cell r="B4290" t="str">
            <v>09083</v>
          </cell>
          <cell r="C4290" t="str">
            <v>Ship&amp;Logistics Hdqrtrs Grnt Fd</v>
          </cell>
        </row>
        <row r="4291">
          <cell r="B4291" t="str">
            <v>09090</v>
          </cell>
          <cell r="C4291" t="str">
            <v>Insurance Collateral Assessmnt</v>
          </cell>
        </row>
        <row r="4292">
          <cell r="B4292" t="str">
            <v>09090</v>
          </cell>
          <cell r="C4292" t="str">
            <v>Insurance Collateral Assessmnt</v>
          </cell>
        </row>
        <row r="4293">
          <cell r="B4293" t="str">
            <v>09090</v>
          </cell>
          <cell r="C4293" t="str">
            <v>Insurance Collateral Assessmnt</v>
          </cell>
        </row>
        <row r="4294">
          <cell r="B4294" t="str">
            <v>09090</v>
          </cell>
          <cell r="C4294" t="str">
            <v>Insurance Collateral Assessmnt</v>
          </cell>
        </row>
        <row r="4295">
          <cell r="B4295" t="str">
            <v>09090</v>
          </cell>
          <cell r="C4295" t="str">
            <v>Insurance Collateral Assessmnt</v>
          </cell>
        </row>
        <row r="4296">
          <cell r="B4296" t="str">
            <v>09091</v>
          </cell>
          <cell r="C4296" t="str">
            <v>Adv Shipbuilding Train Facilit</v>
          </cell>
        </row>
        <row r="4297">
          <cell r="B4297" t="str">
            <v>09091</v>
          </cell>
          <cell r="C4297" t="str">
            <v>Adv Shipbuilding Train Facilit</v>
          </cell>
        </row>
        <row r="4298">
          <cell r="B4298" t="str">
            <v>09091</v>
          </cell>
          <cell r="C4298" t="str">
            <v>Adv Shipbuilding Train Facilit</v>
          </cell>
        </row>
        <row r="4299">
          <cell r="B4299" t="str">
            <v>09091</v>
          </cell>
          <cell r="C4299" t="str">
            <v>Adv Shipbuilding Train Facilit</v>
          </cell>
        </row>
        <row r="4300">
          <cell r="B4300" t="str">
            <v>09091</v>
          </cell>
          <cell r="C4300" t="str">
            <v>Adv Shipbuilding Train Facilit</v>
          </cell>
        </row>
        <row r="4301">
          <cell r="B4301" t="str">
            <v>09092</v>
          </cell>
          <cell r="C4301" t="str">
            <v>VA Agricultural Vitality Prgrm</v>
          </cell>
        </row>
        <row r="4302">
          <cell r="B4302" t="str">
            <v>09092</v>
          </cell>
          <cell r="C4302" t="str">
            <v>VA Agricultural Vitality Prgrm</v>
          </cell>
        </row>
        <row r="4303">
          <cell r="B4303" t="str">
            <v>09092</v>
          </cell>
          <cell r="C4303" t="str">
            <v>VA Agricultural Vitality Prgrm</v>
          </cell>
        </row>
        <row r="4304">
          <cell r="B4304" t="str">
            <v>09092</v>
          </cell>
          <cell r="C4304" t="str">
            <v>VA Agricultural Vitality Prgrm</v>
          </cell>
        </row>
        <row r="4305">
          <cell r="B4305" t="str">
            <v>09092</v>
          </cell>
          <cell r="C4305" t="str">
            <v>VA Agricultural Vitality Prgrm</v>
          </cell>
        </row>
        <row r="4306">
          <cell r="B4306" t="str">
            <v>09093</v>
          </cell>
          <cell r="C4306" t="str">
            <v>NewEconomyWrkfrcCrdntlGrntFnd</v>
          </cell>
        </row>
        <row r="4307">
          <cell r="B4307" t="str">
            <v>09093</v>
          </cell>
          <cell r="C4307" t="str">
            <v>NewEconomyWrkfrcCrdntlGrntFnd</v>
          </cell>
        </row>
        <row r="4308">
          <cell r="B4308" t="str">
            <v>09093</v>
          </cell>
          <cell r="C4308" t="str">
            <v>NewEconomyWrkfrcCrdntlGrntFnd</v>
          </cell>
        </row>
        <row r="4309">
          <cell r="B4309" t="str">
            <v>09093</v>
          </cell>
          <cell r="C4309" t="str">
            <v>NewEconomyWrkfrcCrdntlGrntFnd</v>
          </cell>
        </row>
        <row r="4310">
          <cell r="B4310" t="str">
            <v>09093</v>
          </cell>
          <cell r="C4310" t="str">
            <v>NewEconomyWrkfrcCrdntlGrntFnd</v>
          </cell>
        </row>
        <row r="4311">
          <cell r="B4311" t="str">
            <v>09093</v>
          </cell>
          <cell r="C4311" t="str">
            <v>NewEconomyWrkfrcCrdntlGrntFnd</v>
          </cell>
        </row>
        <row r="4312">
          <cell r="B4312" t="str">
            <v>09094</v>
          </cell>
          <cell r="C4312" t="str">
            <v>VA's Natural Resources Trst Fd</v>
          </cell>
        </row>
        <row r="4313">
          <cell r="B4313" t="str">
            <v>09094</v>
          </cell>
          <cell r="C4313" t="str">
            <v>VA's Natural Resources Trst Fd</v>
          </cell>
        </row>
        <row r="4314">
          <cell r="B4314" t="str">
            <v>09094</v>
          </cell>
          <cell r="C4314" t="str">
            <v>VA's Natural Resources Trst Fd</v>
          </cell>
        </row>
        <row r="4315">
          <cell r="B4315" t="str">
            <v>09094</v>
          </cell>
          <cell r="C4315" t="str">
            <v>VA's Natural Resources Trst Fd</v>
          </cell>
        </row>
        <row r="4316">
          <cell r="B4316" t="str">
            <v>09094</v>
          </cell>
          <cell r="C4316" t="str">
            <v>VA's Natural Resources Trst Fd</v>
          </cell>
        </row>
        <row r="4317">
          <cell r="B4317" t="str">
            <v>09094</v>
          </cell>
          <cell r="C4317" t="str">
            <v>VA's Natural Resources Trst Fd</v>
          </cell>
        </row>
        <row r="4318">
          <cell r="B4318" t="str">
            <v>09095</v>
          </cell>
          <cell r="C4318" t="str">
            <v>Air Pollution Permit Program</v>
          </cell>
        </row>
        <row r="4319">
          <cell r="B4319" t="str">
            <v>09095</v>
          </cell>
          <cell r="C4319" t="str">
            <v>Air Pollution Permit Program</v>
          </cell>
        </row>
        <row r="4320">
          <cell r="B4320" t="str">
            <v>09095</v>
          </cell>
          <cell r="C4320" t="str">
            <v>Air Pollution Permit Program</v>
          </cell>
        </row>
        <row r="4321">
          <cell r="B4321" t="str">
            <v>09095</v>
          </cell>
          <cell r="C4321" t="str">
            <v>Air Pollution Permit Program</v>
          </cell>
        </row>
        <row r="4322">
          <cell r="B4322" t="str">
            <v>09095</v>
          </cell>
          <cell r="C4322" t="str">
            <v>Air Pollution Permit Program</v>
          </cell>
        </row>
        <row r="4323">
          <cell r="B4323" t="str">
            <v>09095</v>
          </cell>
          <cell r="C4323" t="str">
            <v>Air Pollution Permit Program</v>
          </cell>
        </row>
        <row r="4324">
          <cell r="B4324" t="str">
            <v>09096</v>
          </cell>
          <cell r="C4324" t="str">
            <v>School Construction Fund</v>
          </cell>
        </row>
        <row r="4325">
          <cell r="B4325" t="str">
            <v>09096</v>
          </cell>
          <cell r="C4325" t="str">
            <v>School Construction Fund</v>
          </cell>
        </row>
        <row r="4326">
          <cell r="B4326" t="str">
            <v>09096</v>
          </cell>
          <cell r="C4326" t="str">
            <v>School Construction Fund</v>
          </cell>
        </row>
        <row r="4327">
          <cell r="B4327" t="str">
            <v>09096</v>
          </cell>
          <cell r="C4327" t="str">
            <v>School Construction Fund</v>
          </cell>
        </row>
        <row r="4328">
          <cell r="B4328" t="str">
            <v>09096</v>
          </cell>
          <cell r="C4328" t="str">
            <v>School Construction Fund</v>
          </cell>
        </row>
        <row r="4329">
          <cell r="B4329" t="str">
            <v>09096</v>
          </cell>
          <cell r="C4329" t="str">
            <v>School Construction Fund</v>
          </cell>
        </row>
        <row r="4330">
          <cell r="B4330" t="str">
            <v>09097</v>
          </cell>
          <cell r="C4330" t="str">
            <v>Cmwlth Opioid Abtmnt&amp;Remediatn</v>
          </cell>
        </row>
        <row r="4331">
          <cell r="B4331" t="str">
            <v>09097</v>
          </cell>
          <cell r="C4331" t="str">
            <v>Cmwlth Opioid Abtmnt&amp;Remediatn</v>
          </cell>
        </row>
        <row r="4332">
          <cell r="B4332" t="str">
            <v>09097</v>
          </cell>
          <cell r="C4332" t="str">
            <v>Cmwlth Opioid Abtmnt&amp;Remediatn</v>
          </cell>
        </row>
        <row r="4333">
          <cell r="B4333" t="str">
            <v>09097</v>
          </cell>
          <cell r="C4333" t="str">
            <v>Cmwlth Opioid Abtmnt&amp;Remediatn</v>
          </cell>
        </row>
        <row r="4334">
          <cell r="B4334" t="str">
            <v>09097</v>
          </cell>
          <cell r="C4334" t="str">
            <v>Cmwlth Opioid Abtmnt&amp;Remediatn</v>
          </cell>
        </row>
        <row r="4335">
          <cell r="B4335" t="str">
            <v>09097</v>
          </cell>
          <cell r="C4335" t="str">
            <v>Cmwlth Opioid Abtmnt&amp;Remediatn</v>
          </cell>
        </row>
        <row r="4336">
          <cell r="B4336" t="str">
            <v>09100</v>
          </cell>
          <cell r="C4336" t="str">
            <v>VA Rescue Squads Assistance</v>
          </cell>
        </row>
        <row r="4337">
          <cell r="B4337" t="str">
            <v>09100</v>
          </cell>
          <cell r="C4337" t="str">
            <v>VA Rescue Squads Assistance</v>
          </cell>
        </row>
        <row r="4338">
          <cell r="B4338" t="str">
            <v>09100</v>
          </cell>
          <cell r="C4338" t="str">
            <v>VA Rescue Squads Assistance</v>
          </cell>
        </row>
        <row r="4339">
          <cell r="B4339" t="str">
            <v>09100</v>
          </cell>
          <cell r="C4339" t="str">
            <v>VA Rescue Squads Assistance</v>
          </cell>
        </row>
        <row r="4340">
          <cell r="B4340" t="str">
            <v>09100</v>
          </cell>
          <cell r="C4340" t="str">
            <v>VA Rescue Squads Assistance</v>
          </cell>
        </row>
        <row r="4341">
          <cell r="B4341" t="str">
            <v>09100</v>
          </cell>
          <cell r="C4341" t="str">
            <v>VA Rescue Squads Assistance</v>
          </cell>
        </row>
        <row r="4342">
          <cell r="B4342" t="str">
            <v>09101</v>
          </cell>
          <cell r="C4342" t="str">
            <v>Commonwealths Devlp Oppor Fd</v>
          </cell>
        </row>
        <row r="4343">
          <cell r="B4343" t="str">
            <v>09101</v>
          </cell>
          <cell r="C4343" t="str">
            <v>Commonwealths Devlp Oppor Fd</v>
          </cell>
        </row>
        <row r="4344">
          <cell r="B4344" t="str">
            <v>09101</v>
          </cell>
          <cell r="C4344" t="str">
            <v>Commonwealths Devlp Oppor Fd</v>
          </cell>
        </row>
        <row r="4345">
          <cell r="B4345" t="str">
            <v>09101</v>
          </cell>
          <cell r="C4345" t="str">
            <v>Commonwealths Devlp Oppor Fd</v>
          </cell>
        </row>
        <row r="4346">
          <cell r="B4346" t="str">
            <v>09101</v>
          </cell>
          <cell r="C4346" t="str">
            <v>Commonwealths Devlp Oppor Fd</v>
          </cell>
        </row>
        <row r="4347">
          <cell r="B4347" t="str">
            <v>09101</v>
          </cell>
          <cell r="C4347" t="str">
            <v>Commonwealths Devlp Oppor Fd</v>
          </cell>
        </row>
        <row r="4348">
          <cell r="B4348" t="str">
            <v>09102</v>
          </cell>
          <cell r="C4348" t="str">
            <v>Second Injury Fund</v>
          </cell>
        </row>
        <row r="4349">
          <cell r="B4349" t="str">
            <v>09102</v>
          </cell>
          <cell r="C4349" t="str">
            <v>Second Injury Fund</v>
          </cell>
        </row>
        <row r="4350">
          <cell r="B4350" t="str">
            <v>09102</v>
          </cell>
          <cell r="C4350" t="str">
            <v>Second Injury Fund</v>
          </cell>
        </row>
        <row r="4351">
          <cell r="B4351" t="str">
            <v>09102</v>
          </cell>
          <cell r="C4351" t="str">
            <v>Second Injury Fund</v>
          </cell>
        </row>
        <row r="4352">
          <cell r="B4352" t="str">
            <v>09102</v>
          </cell>
          <cell r="C4352" t="str">
            <v>Second Injury Fund</v>
          </cell>
        </row>
        <row r="4353">
          <cell r="B4353" t="str">
            <v>09103</v>
          </cell>
          <cell r="C4353" t="str">
            <v>Virginia Arts Foundation Fund</v>
          </cell>
        </row>
        <row r="4354">
          <cell r="B4354" t="str">
            <v>09103</v>
          </cell>
          <cell r="C4354" t="str">
            <v>Virginia Arts Foundation Fund</v>
          </cell>
        </row>
        <row r="4355">
          <cell r="B4355" t="str">
            <v>09103</v>
          </cell>
          <cell r="C4355" t="str">
            <v>Virginia Arts Foundation Fund</v>
          </cell>
        </row>
        <row r="4356">
          <cell r="B4356" t="str">
            <v>09103</v>
          </cell>
          <cell r="C4356" t="str">
            <v>Virginia Arts Foundation Fund</v>
          </cell>
        </row>
        <row r="4357">
          <cell r="B4357" t="str">
            <v>09103</v>
          </cell>
          <cell r="C4357" t="str">
            <v>Virginia Arts Foundation Fund</v>
          </cell>
        </row>
        <row r="4358">
          <cell r="B4358" t="str">
            <v>09103</v>
          </cell>
          <cell r="C4358" t="str">
            <v>Virginia Arts Foundation Fund</v>
          </cell>
        </row>
        <row r="4359">
          <cell r="B4359" t="str">
            <v>09104</v>
          </cell>
          <cell r="C4359" t="str">
            <v>VA Info Providers Network Fd</v>
          </cell>
        </row>
        <row r="4360">
          <cell r="B4360" t="str">
            <v>09104</v>
          </cell>
          <cell r="C4360" t="str">
            <v>VA Info Providers Network Fd</v>
          </cell>
        </row>
        <row r="4361">
          <cell r="B4361" t="str">
            <v>09104</v>
          </cell>
          <cell r="C4361" t="str">
            <v>VA Info Providers Network Fd</v>
          </cell>
        </row>
        <row r="4362">
          <cell r="B4362" t="str">
            <v>09104</v>
          </cell>
          <cell r="C4362" t="str">
            <v>VA Info Providers Network Fd</v>
          </cell>
        </row>
        <row r="4363">
          <cell r="B4363" t="str">
            <v>09104</v>
          </cell>
          <cell r="C4363" t="str">
            <v>VA Info Providers Network Fd</v>
          </cell>
        </row>
        <row r="4364">
          <cell r="B4364" t="str">
            <v>09105</v>
          </cell>
          <cell r="C4364" t="str">
            <v>Uninsured Medical Catastrophe</v>
          </cell>
        </row>
        <row r="4365">
          <cell r="B4365" t="str">
            <v>09105</v>
          </cell>
          <cell r="C4365" t="str">
            <v>Uninsured Medical Catastrophe</v>
          </cell>
        </row>
        <row r="4366">
          <cell r="B4366" t="str">
            <v>09105</v>
          </cell>
          <cell r="C4366" t="str">
            <v>Uninsured Medical Catastrophe</v>
          </cell>
        </row>
        <row r="4367">
          <cell r="B4367" t="str">
            <v>09105</v>
          </cell>
          <cell r="C4367" t="str">
            <v>Uninsured Medical Catastrophe</v>
          </cell>
        </row>
        <row r="4368">
          <cell r="B4368" t="str">
            <v>09105</v>
          </cell>
          <cell r="C4368" t="str">
            <v>Uninsured Medical Catastrophe</v>
          </cell>
        </row>
        <row r="4369">
          <cell r="B4369" t="str">
            <v>09105</v>
          </cell>
          <cell r="C4369" t="str">
            <v>Uninsured Medical Catastrophe</v>
          </cell>
        </row>
        <row r="4370">
          <cell r="B4370" t="str">
            <v>09106</v>
          </cell>
          <cell r="C4370" t="str">
            <v>Historic Resources Fund</v>
          </cell>
        </row>
        <row r="4371">
          <cell r="B4371" t="str">
            <v>09106</v>
          </cell>
          <cell r="C4371" t="str">
            <v>Historic Resources Fund</v>
          </cell>
        </row>
        <row r="4372">
          <cell r="B4372" t="str">
            <v>09106</v>
          </cell>
          <cell r="C4372" t="str">
            <v>Historic Resources Fund</v>
          </cell>
        </row>
        <row r="4373">
          <cell r="B4373" t="str">
            <v>09106</v>
          </cell>
          <cell r="C4373" t="str">
            <v>Historic Resources Fund</v>
          </cell>
        </row>
        <row r="4374">
          <cell r="B4374" t="str">
            <v>09106</v>
          </cell>
          <cell r="C4374" t="str">
            <v>Historic Resources Fund</v>
          </cell>
        </row>
        <row r="4375">
          <cell r="B4375" t="str">
            <v>09106</v>
          </cell>
          <cell r="C4375" t="str">
            <v>Historic Resources Fund</v>
          </cell>
        </row>
        <row r="4376">
          <cell r="B4376" t="str">
            <v>09107</v>
          </cell>
          <cell r="C4376" t="str">
            <v>Dam Sfty/Flood Prev&amp;Prot Asst</v>
          </cell>
        </row>
        <row r="4377">
          <cell r="B4377" t="str">
            <v>09107</v>
          </cell>
          <cell r="C4377" t="str">
            <v>Dam Sfty/Flood Prev&amp;Prot Asst</v>
          </cell>
        </row>
        <row r="4378">
          <cell r="B4378" t="str">
            <v>09107</v>
          </cell>
          <cell r="C4378" t="str">
            <v>Dam Sfty/Flood Prev&amp;Prot Asst</v>
          </cell>
        </row>
        <row r="4379">
          <cell r="B4379" t="str">
            <v>09107</v>
          </cell>
          <cell r="C4379" t="str">
            <v>Dam Sfty/Flood Prev&amp;Prot Asst</v>
          </cell>
        </row>
        <row r="4380">
          <cell r="B4380" t="str">
            <v>09107</v>
          </cell>
          <cell r="C4380" t="str">
            <v>Dam Sfty/Flood Prev&amp;Prot Asst</v>
          </cell>
        </row>
        <row r="4381">
          <cell r="B4381" t="str">
            <v>09107</v>
          </cell>
          <cell r="C4381" t="str">
            <v>Dam Sfty/Flood Prev&amp;Prot Asst</v>
          </cell>
        </row>
        <row r="4382">
          <cell r="B4382" t="str">
            <v>09110</v>
          </cell>
          <cell r="C4382" t="str">
            <v>VA Waste Mgmt Board Permit Pgm</v>
          </cell>
        </row>
        <row r="4383">
          <cell r="B4383" t="str">
            <v>09110</v>
          </cell>
          <cell r="C4383" t="str">
            <v>VA Waste Mgmt Board Permit Pgm</v>
          </cell>
        </row>
        <row r="4384">
          <cell r="B4384" t="str">
            <v>09110</v>
          </cell>
          <cell r="C4384" t="str">
            <v>VA Waste Mgmt Board Permit Pgm</v>
          </cell>
        </row>
        <row r="4385">
          <cell r="B4385" t="str">
            <v>09110</v>
          </cell>
          <cell r="C4385" t="str">
            <v>VA Waste Mgmt Board Permit Pgm</v>
          </cell>
        </row>
        <row r="4386">
          <cell r="B4386" t="str">
            <v>09110</v>
          </cell>
          <cell r="C4386" t="str">
            <v>VA Waste Mgmt Board Permit Pgm</v>
          </cell>
        </row>
        <row r="4387">
          <cell r="B4387" t="str">
            <v>09110</v>
          </cell>
          <cell r="C4387" t="str">
            <v>VA Waste Mgmt Board Permit Pgm</v>
          </cell>
        </row>
        <row r="4388">
          <cell r="B4388" t="str">
            <v>09112</v>
          </cell>
          <cell r="C4388" t="str">
            <v>VA Migr Waterfowl Cnsrvtn Stmp</v>
          </cell>
        </row>
        <row r="4389">
          <cell r="B4389" t="str">
            <v>09112</v>
          </cell>
          <cell r="C4389" t="str">
            <v>VA Migr Waterfowl Cnsrvtn Stmp</v>
          </cell>
        </row>
        <row r="4390">
          <cell r="B4390" t="str">
            <v>09112</v>
          </cell>
          <cell r="C4390" t="str">
            <v>VA Migr Waterfowl Cnsrvtn Stmp</v>
          </cell>
        </row>
        <row r="4391">
          <cell r="B4391" t="str">
            <v>09112</v>
          </cell>
          <cell r="C4391" t="str">
            <v>VA Migr Waterfowl Cnsrvtn Stmp</v>
          </cell>
        </row>
        <row r="4392">
          <cell r="B4392" t="str">
            <v>09112</v>
          </cell>
          <cell r="C4392" t="str">
            <v>VA Migr Waterfowl Cnsrvtn Stmp</v>
          </cell>
        </row>
        <row r="4393">
          <cell r="B4393" t="str">
            <v>09112</v>
          </cell>
          <cell r="C4393" t="str">
            <v>VA Migr Waterfowl Cnsrvtn Stmp</v>
          </cell>
        </row>
        <row r="4394">
          <cell r="B4394" t="str">
            <v>09113</v>
          </cell>
          <cell r="C4394" t="str">
            <v>Trans Srvcs For Elderly/Dsabld</v>
          </cell>
        </row>
        <row r="4395">
          <cell r="B4395" t="str">
            <v>09113</v>
          </cell>
          <cell r="C4395" t="str">
            <v>Trans Srvcs For Elderly/Dsabld</v>
          </cell>
        </row>
        <row r="4396">
          <cell r="B4396" t="str">
            <v>09113</v>
          </cell>
          <cell r="C4396" t="str">
            <v>Trans Srvcs For Elderly/Dsabld</v>
          </cell>
        </row>
        <row r="4397">
          <cell r="B4397" t="str">
            <v>09113</v>
          </cell>
          <cell r="C4397" t="str">
            <v>Trans Srvcs For Elderly/Dsabld</v>
          </cell>
        </row>
        <row r="4398">
          <cell r="B4398" t="str">
            <v>09113</v>
          </cell>
          <cell r="C4398" t="str">
            <v>Trans Srvcs For Elderly/Dsabld</v>
          </cell>
        </row>
        <row r="4399">
          <cell r="B4399" t="str">
            <v>09114</v>
          </cell>
          <cell r="C4399" t="str">
            <v>Fraud Recovery Special Fund</v>
          </cell>
        </row>
        <row r="4400">
          <cell r="B4400" t="str">
            <v>09114</v>
          </cell>
          <cell r="C4400" t="str">
            <v>Fraud Recovery Special Fund</v>
          </cell>
        </row>
        <row r="4401">
          <cell r="B4401" t="str">
            <v>09114</v>
          </cell>
          <cell r="C4401" t="str">
            <v>Fraud Recovery Special Fund</v>
          </cell>
        </row>
        <row r="4402">
          <cell r="B4402" t="str">
            <v>09114</v>
          </cell>
          <cell r="C4402" t="str">
            <v>Fraud Recovery Special Fund</v>
          </cell>
        </row>
        <row r="4403">
          <cell r="B4403" t="str">
            <v>09114</v>
          </cell>
          <cell r="C4403" t="str">
            <v>Fraud Recovery Special Fund</v>
          </cell>
        </row>
        <row r="4404">
          <cell r="B4404" t="str">
            <v>09117</v>
          </cell>
          <cell r="C4404" t="str">
            <v>Dedicated Special Revenue-VSB</v>
          </cell>
        </row>
        <row r="4405">
          <cell r="B4405" t="str">
            <v>09117</v>
          </cell>
          <cell r="C4405" t="str">
            <v>Dedicated Special Revenue-VSB</v>
          </cell>
        </row>
        <row r="4406">
          <cell r="B4406" t="str">
            <v>09117</v>
          </cell>
          <cell r="C4406" t="str">
            <v>Dedicated Special Revenue-VSB</v>
          </cell>
        </row>
        <row r="4407">
          <cell r="B4407" t="str">
            <v>09117</v>
          </cell>
          <cell r="C4407" t="str">
            <v>Dedicated Special Revenue-VSB</v>
          </cell>
        </row>
        <row r="4408">
          <cell r="B4408" t="str">
            <v>09117</v>
          </cell>
          <cell r="C4408" t="str">
            <v>Dedicated Special Revenue-VSB</v>
          </cell>
        </row>
        <row r="4409">
          <cell r="B4409" t="str">
            <v>09119</v>
          </cell>
          <cell r="C4409" t="str">
            <v>COVID-19 Relief Fund</v>
          </cell>
        </row>
        <row r="4410">
          <cell r="B4410" t="str">
            <v>09119</v>
          </cell>
          <cell r="C4410" t="str">
            <v>COVID-19 Relief Fund</v>
          </cell>
        </row>
        <row r="4411">
          <cell r="B4411" t="str">
            <v>09119</v>
          </cell>
          <cell r="C4411" t="str">
            <v>COVID-19 Relief Fund</v>
          </cell>
        </row>
        <row r="4412">
          <cell r="B4412" t="str">
            <v>09119</v>
          </cell>
          <cell r="C4412" t="str">
            <v>COVID-19 Relief Fund</v>
          </cell>
        </row>
        <row r="4413">
          <cell r="B4413" t="str">
            <v>09119</v>
          </cell>
          <cell r="C4413" t="str">
            <v>COVID-19 Relief Fund</v>
          </cell>
        </row>
        <row r="4414">
          <cell r="B4414" t="str">
            <v>09119</v>
          </cell>
          <cell r="C4414" t="str">
            <v>COVID-19 Relief Fund</v>
          </cell>
        </row>
        <row r="4415">
          <cell r="B4415" t="str">
            <v>09119</v>
          </cell>
          <cell r="C4415" t="str">
            <v>COVID-19 Relief Fund</v>
          </cell>
        </row>
        <row r="4416">
          <cell r="B4416" t="str">
            <v>09120</v>
          </cell>
          <cell r="C4416" t="str">
            <v>VA Domestic Violence Victim</v>
          </cell>
        </row>
        <row r="4417">
          <cell r="B4417" t="str">
            <v>09120</v>
          </cell>
          <cell r="C4417" t="str">
            <v>VA Domestic Violence Victim</v>
          </cell>
        </row>
        <row r="4418">
          <cell r="B4418" t="str">
            <v>09120</v>
          </cell>
          <cell r="C4418" t="str">
            <v>VA Domestic Violence Victim</v>
          </cell>
        </row>
        <row r="4419">
          <cell r="B4419" t="str">
            <v>09120</v>
          </cell>
          <cell r="C4419" t="str">
            <v>VA Domestic Violence Victim</v>
          </cell>
        </row>
        <row r="4420">
          <cell r="B4420" t="str">
            <v>09120</v>
          </cell>
          <cell r="C4420" t="str">
            <v>VA Domestic Violence Victim</v>
          </cell>
        </row>
        <row r="4421">
          <cell r="B4421" t="str">
            <v>09120</v>
          </cell>
          <cell r="C4421" t="str">
            <v>VA Domestic Violence Victim</v>
          </cell>
        </row>
        <row r="4422">
          <cell r="B4422" t="str">
            <v>09121</v>
          </cell>
          <cell r="C4422" t="str">
            <v>Brown v Bd of Educ Scholarship</v>
          </cell>
        </row>
        <row r="4423">
          <cell r="B4423" t="str">
            <v>09121</v>
          </cell>
          <cell r="C4423" t="str">
            <v>Brown v Bd of Educ Scholarship</v>
          </cell>
        </row>
        <row r="4424">
          <cell r="B4424" t="str">
            <v>09121</v>
          </cell>
          <cell r="C4424" t="str">
            <v>Brown v Bd of Educ Scholarship</v>
          </cell>
        </row>
        <row r="4425">
          <cell r="B4425" t="str">
            <v>09121</v>
          </cell>
          <cell r="C4425" t="str">
            <v>Brown v Bd of Educ Scholarship</v>
          </cell>
        </row>
        <row r="4426">
          <cell r="B4426" t="str">
            <v>09121</v>
          </cell>
          <cell r="C4426" t="str">
            <v>Brown v Bd of Educ Scholarship</v>
          </cell>
        </row>
        <row r="4427">
          <cell r="B4427" t="str">
            <v>09121</v>
          </cell>
          <cell r="C4427" t="str">
            <v>Brown v Bd of Educ Scholarship</v>
          </cell>
        </row>
        <row r="4428">
          <cell r="B4428" t="str">
            <v>09130</v>
          </cell>
          <cell r="C4428" t="str">
            <v>MEI Site Planning Grant Fund</v>
          </cell>
        </row>
        <row r="4429">
          <cell r="B4429" t="str">
            <v>09130</v>
          </cell>
          <cell r="C4429" t="str">
            <v>MEI Site Planning Grant Fund</v>
          </cell>
        </row>
        <row r="4430">
          <cell r="B4430" t="str">
            <v>09130</v>
          </cell>
          <cell r="C4430" t="str">
            <v>MEI Site Planning Grant Fund</v>
          </cell>
        </row>
        <row r="4431">
          <cell r="B4431" t="str">
            <v>09130</v>
          </cell>
          <cell r="C4431" t="str">
            <v>MEI Site Planning Grant Fund</v>
          </cell>
        </row>
        <row r="4432">
          <cell r="B4432" t="str">
            <v>09130</v>
          </cell>
          <cell r="C4432" t="str">
            <v>MEI Site Planning Grant Fund</v>
          </cell>
        </row>
        <row r="4433">
          <cell r="B4433" t="str">
            <v>09130</v>
          </cell>
          <cell r="C4433" t="str">
            <v>MEI Site Planning Grant Fund</v>
          </cell>
        </row>
        <row r="4434">
          <cell r="B4434" t="str">
            <v>09131</v>
          </cell>
          <cell r="C4434" t="str">
            <v>Feed The Hungry Fund</v>
          </cell>
        </row>
        <row r="4435">
          <cell r="B4435" t="str">
            <v>09131</v>
          </cell>
          <cell r="C4435" t="str">
            <v>Feed The Hungry Fund</v>
          </cell>
        </row>
        <row r="4436">
          <cell r="B4436" t="str">
            <v>09131</v>
          </cell>
          <cell r="C4436" t="str">
            <v>Feed The Hungry Fund</v>
          </cell>
        </row>
        <row r="4437">
          <cell r="B4437" t="str">
            <v>09131</v>
          </cell>
          <cell r="C4437" t="str">
            <v>Feed The Hungry Fund</v>
          </cell>
        </row>
        <row r="4438">
          <cell r="B4438" t="str">
            <v>09131</v>
          </cell>
          <cell r="C4438" t="str">
            <v>Feed The Hungry Fund</v>
          </cell>
        </row>
        <row r="4439">
          <cell r="B4439" t="str">
            <v>09131</v>
          </cell>
          <cell r="C4439" t="str">
            <v>Feed The Hungry Fund</v>
          </cell>
        </row>
        <row r="4440">
          <cell r="B4440" t="str">
            <v>09140</v>
          </cell>
          <cell r="C4440" t="str">
            <v>Putative Father Registry Fund</v>
          </cell>
        </row>
        <row r="4441">
          <cell r="B4441" t="str">
            <v>09140</v>
          </cell>
          <cell r="C4441" t="str">
            <v>Putative Father Registry Fund</v>
          </cell>
        </row>
        <row r="4442">
          <cell r="B4442" t="str">
            <v>09140</v>
          </cell>
          <cell r="C4442" t="str">
            <v>Putative Father Registry Fund</v>
          </cell>
        </row>
        <row r="4443">
          <cell r="B4443" t="str">
            <v>09140</v>
          </cell>
          <cell r="C4443" t="str">
            <v>Putative Father Registry Fund</v>
          </cell>
        </row>
        <row r="4444">
          <cell r="B4444" t="str">
            <v>09140</v>
          </cell>
          <cell r="C4444" t="str">
            <v>Putative Father Registry Fund</v>
          </cell>
        </row>
        <row r="4445">
          <cell r="B4445" t="str">
            <v>09140</v>
          </cell>
          <cell r="C4445" t="str">
            <v>Putative Father Registry Fund</v>
          </cell>
        </row>
        <row r="4446">
          <cell r="B4446" t="str">
            <v>09141</v>
          </cell>
          <cell r="C4446" t="str">
            <v>Major Eligible Employer Grant</v>
          </cell>
        </row>
        <row r="4447">
          <cell r="B4447" t="str">
            <v>09141</v>
          </cell>
          <cell r="C4447" t="str">
            <v>Major Eligible Employer Grant</v>
          </cell>
        </row>
        <row r="4448">
          <cell r="B4448" t="str">
            <v>09141</v>
          </cell>
          <cell r="C4448" t="str">
            <v>Major Eligible Employer Grant</v>
          </cell>
        </row>
        <row r="4449">
          <cell r="B4449" t="str">
            <v>09141</v>
          </cell>
          <cell r="C4449" t="str">
            <v>Major Eligible Employer Grant</v>
          </cell>
        </row>
        <row r="4450">
          <cell r="B4450" t="str">
            <v>09141</v>
          </cell>
          <cell r="C4450" t="str">
            <v>Major Eligible Employer Grant</v>
          </cell>
        </row>
        <row r="4451">
          <cell r="B4451" t="str">
            <v>09142</v>
          </cell>
          <cell r="C4451" t="str">
            <v>Help Eliminate Auto Theft Fd</v>
          </cell>
        </row>
        <row r="4452">
          <cell r="B4452" t="str">
            <v>09142</v>
          </cell>
          <cell r="C4452" t="str">
            <v>Help Eliminate Auto Theft Fd</v>
          </cell>
        </row>
        <row r="4453">
          <cell r="B4453" t="str">
            <v>09142</v>
          </cell>
          <cell r="C4453" t="str">
            <v>Help Eliminate Auto Theft Fd</v>
          </cell>
        </row>
        <row r="4454">
          <cell r="B4454" t="str">
            <v>09142</v>
          </cell>
          <cell r="C4454" t="str">
            <v>Help Eliminate Auto Theft Fd</v>
          </cell>
        </row>
        <row r="4455">
          <cell r="B4455" t="str">
            <v>09142</v>
          </cell>
          <cell r="C4455" t="str">
            <v>Help Eliminate Auto Theft Fd</v>
          </cell>
        </row>
        <row r="4456">
          <cell r="B4456" t="str">
            <v>09143</v>
          </cell>
          <cell r="C4456" t="str">
            <v>St Water Ctrl Board Permit Pgm</v>
          </cell>
        </row>
        <row r="4457">
          <cell r="B4457" t="str">
            <v>09143</v>
          </cell>
          <cell r="C4457" t="str">
            <v>St Water Ctrl Board Permit Pgm</v>
          </cell>
        </row>
        <row r="4458">
          <cell r="B4458" t="str">
            <v>09143</v>
          </cell>
          <cell r="C4458" t="str">
            <v>St Water Ctrl Board Permit Pgm</v>
          </cell>
        </row>
        <row r="4459">
          <cell r="B4459" t="str">
            <v>09143</v>
          </cell>
          <cell r="C4459" t="str">
            <v>St Water Ctrl Board Permit Pgm</v>
          </cell>
        </row>
        <row r="4460">
          <cell r="B4460" t="str">
            <v>09143</v>
          </cell>
          <cell r="C4460" t="str">
            <v>St Water Ctrl Board Permit Pgm</v>
          </cell>
        </row>
        <row r="4461">
          <cell r="B4461" t="str">
            <v>09143</v>
          </cell>
          <cell r="C4461" t="str">
            <v>St Water Ctrl Board Permit Pgm</v>
          </cell>
        </row>
        <row r="4462">
          <cell r="B4462" t="str">
            <v>09150</v>
          </cell>
          <cell r="C4462" t="str">
            <v>Cmnwlth Neurotrauma Initiative</v>
          </cell>
        </row>
        <row r="4463">
          <cell r="B4463" t="str">
            <v>09150</v>
          </cell>
          <cell r="C4463" t="str">
            <v>Cmnwlth Neurotrauma Initiative</v>
          </cell>
        </row>
        <row r="4464">
          <cell r="B4464" t="str">
            <v>09150</v>
          </cell>
          <cell r="C4464" t="str">
            <v>Cmnwlth Neurotrauma Initiative</v>
          </cell>
        </row>
        <row r="4465">
          <cell r="B4465" t="str">
            <v>09150</v>
          </cell>
          <cell r="C4465" t="str">
            <v>Cmnwlth Neurotrauma Initiative</v>
          </cell>
        </row>
        <row r="4466">
          <cell r="B4466" t="str">
            <v>09150</v>
          </cell>
          <cell r="C4466" t="str">
            <v>Cmnwlth Neurotrauma Initiative</v>
          </cell>
        </row>
        <row r="4467">
          <cell r="B4467" t="str">
            <v>09150</v>
          </cell>
          <cell r="C4467" t="str">
            <v>Cmnwlth Neurotrauma Initiative</v>
          </cell>
        </row>
        <row r="4468">
          <cell r="B4468" t="str">
            <v>09151</v>
          </cell>
          <cell r="C4468" t="str">
            <v>Federal Repayment Reserve Fund</v>
          </cell>
        </row>
        <row r="4469">
          <cell r="B4469" t="str">
            <v>09151</v>
          </cell>
          <cell r="C4469" t="str">
            <v>Federal Repayment Reserve Fund</v>
          </cell>
        </row>
        <row r="4470">
          <cell r="B4470" t="str">
            <v>09151</v>
          </cell>
          <cell r="C4470" t="str">
            <v>Federal Repayment Reserve Fund</v>
          </cell>
        </row>
        <row r="4471">
          <cell r="B4471" t="str">
            <v>09151</v>
          </cell>
          <cell r="C4471" t="str">
            <v>Federal Repayment Reserve Fund</v>
          </cell>
        </row>
        <row r="4472">
          <cell r="B4472" t="str">
            <v>09151</v>
          </cell>
          <cell r="C4472" t="str">
            <v>Federal Repayment Reserve Fund</v>
          </cell>
        </row>
        <row r="4473">
          <cell r="B4473" t="str">
            <v>09151</v>
          </cell>
          <cell r="C4473" t="str">
            <v>Federal Repayment Reserve Fund</v>
          </cell>
        </row>
        <row r="4474">
          <cell r="B4474" t="str">
            <v>09154</v>
          </cell>
          <cell r="C4474" t="str">
            <v>Dedicated Special Revenue-DMV</v>
          </cell>
        </row>
        <row r="4475">
          <cell r="B4475" t="str">
            <v>09154</v>
          </cell>
          <cell r="C4475" t="str">
            <v>Dedicated Special Revenue-DMV</v>
          </cell>
        </row>
        <row r="4476">
          <cell r="B4476" t="str">
            <v>09154</v>
          </cell>
          <cell r="C4476" t="str">
            <v>Dedicated Special Revenue-DMV</v>
          </cell>
        </row>
        <row r="4477">
          <cell r="B4477" t="str">
            <v>09154</v>
          </cell>
          <cell r="C4477" t="str">
            <v>Dedicated Special Revenue-DMV</v>
          </cell>
        </row>
        <row r="4478">
          <cell r="B4478" t="str">
            <v>09154</v>
          </cell>
          <cell r="C4478" t="str">
            <v>Dedicated Special Revenue-DMV</v>
          </cell>
        </row>
        <row r="4479">
          <cell r="B4479" t="str">
            <v>09155</v>
          </cell>
          <cell r="C4479" t="str">
            <v>Dedicated Special Revenue-TB</v>
          </cell>
        </row>
        <row r="4480">
          <cell r="B4480" t="str">
            <v>09155</v>
          </cell>
          <cell r="C4480" t="str">
            <v>Dedicated Special Revenue-TB</v>
          </cell>
        </row>
        <row r="4481">
          <cell r="B4481" t="str">
            <v>09155</v>
          </cell>
          <cell r="C4481" t="str">
            <v>Dedicated Special Revenue-TB</v>
          </cell>
        </row>
        <row r="4482">
          <cell r="B4482" t="str">
            <v>09155</v>
          </cell>
          <cell r="C4482" t="str">
            <v>Dedicated Special Revenue-TB</v>
          </cell>
        </row>
        <row r="4483">
          <cell r="B4483" t="str">
            <v>09155</v>
          </cell>
          <cell r="C4483" t="str">
            <v>Dedicated Special Revenue-TB</v>
          </cell>
        </row>
        <row r="4484">
          <cell r="B4484" t="str">
            <v>09156</v>
          </cell>
          <cell r="C4484" t="str">
            <v>Dedicated Special Revenue-VSP</v>
          </cell>
        </row>
        <row r="4485">
          <cell r="B4485" t="str">
            <v>09156</v>
          </cell>
          <cell r="C4485" t="str">
            <v>Dedicated Special Revenue-VSP</v>
          </cell>
        </row>
        <row r="4486">
          <cell r="B4486" t="str">
            <v>09156</v>
          </cell>
          <cell r="C4486" t="str">
            <v>Dedicated Special Revenue-VSP</v>
          </cell>
        </row>
        <row r="4487">
          <cell r="B4487" t="str">
            <v>09156</v>
          </cell>
          <cell r="C4487" t="str">
            <v>Dedicated Special Revenue-VSP</v>
          </cell>
        </row>
        <row r="4488">
          <cell r="B4488" t="str">
            <v>09156</v>
          </cell>
          <cell r="C4488" t="str">
            <v>Dedicated Special Revenue-VSP</v>
          </cell>
        </row>
        <row r="4489">
          <cell r="B4489" t="str">
            <v>09159</v>
          </cell>
          <cell r="C4489" t="str">
            <v>Adv Shpbldg Prdctn Fclty Grnt</v>
          </cell>
        </row>
        <row r="4490">
          <cell r="B4490" t="str">
            <v>09159</v>
          </cell>
          <cell r="C4490" t="str">
            <v>Adv Shpbldg Prdctn Fclty Grnt</v>
          </cell>
        </row>
        <row r="4491">
          <cell r="B4491" t="str">
            <v>09159</v>
          </cell>
          <cell r="C4491" t="str">
            <v>Adv Shpbldg Prdctn Fclty Grnt</v>
          </cell>
        </row>
        <row r="4492">
          <cell r="B4492" t="str">
            <v>09159</v>
          </cell>
          <cell r="C4492" t="str">
            <v>Adv Shpbldg Prdctn Fclty Grnt</v>
          </cell>
        </row>
        <row r="4493">
          <cell r="B4493" t="str">
            <v>09159</v>
          </cell>
          <cell r="C4493" t="str">
            <v>Adv Shpbldg Prdctn Fclty Grnt</v>
          </cell>
        </row>
        <row r="4494">
          <cell r="B4494" t="str">
            <v>09159</v>
          </cell>
          <cell r="C4494" t="str">
            <v>Adv Shpbldg Prdctn Fclty Grnt</v>
          </cell>
        </row>
        <row r="4495">
          <cell r="B4495" t="str">
            <v>09160</v>
          </cell>
          <cell r="C4495" t="str">
            <v>Marine Habitat and Waterways</v>
          </cell>
        </row>
        <row r="4496">
          <cell r="B4496" t="str">
            <v>09160</v>
          </cell>
          <cell r="C4496" t="str">
            <v>Marine Habitat and Waterways</v>
          </cell>
        </row>
        <row r="4497">
          <cell r="B4497" t="str">
            <v>09160</v>
          </cell>
          <cell r="C4497" t="str">
            <v>Marine Habitat and Waterways</v>
          </cell>
        </row>
        <row r="4498">
          <cell r="B4498" t="str">
            <v>09160</v>
          </cell>
          <cell r="C4498" t="str">
            <v>Marine Habitat and Waterways</v>
          </cell>
        </row>
        <row r="4499">
          <cell r="B4499" t="str">
            <v>09160</v>
          </cell>
          <cell r="C4499" t="str">
            <v>Marine Habitat and Waterways</v>
          </cell>
        </row>
        <row r="4500">
          <cell r="B4500" t="str">
            <v>09160</v>
          </cell>
          <cell r="C4500" t="str">
            <v>Marine Habitat and Waterways</v>
          </cell>
        </row>
        <row r="4501">
          <cell r="B4501" t="str">
            <v>09161</v>
          </cell>
          <cell r="C4501" t="str">
            <v>Dedicated Special Revenue-TAX</v>
          </cell>
        </row>
        <row r="4502">
          <cell r="B4502" t="str">
            <v>09161</v>
          </cell>
          <cell r="C4502" t="str">
            <v>Dedicated Special Revenue-TAX</v>
          </cell>
        </row>
        <row r="4503">
          <cell r="B4503" t="str">
            <v>09161</v>
          </cell>
          <cell r="C4503" t="str">
            <v>Dedicated Special Revenue-TAX</v>
          </cell>
        </row>
        <row r="4504">
          <cell r="B4504" t="str">
            <v>09161</v>
          </cell>
          <cell r="C4504" t="str">
            <v>Dedicated Special Revenue-TAX</v>
          </cell>
        </row>
        <row r="4505">
          <cell r="B4505" t="str">
            <v>09161</v>
          </cell>
          <cell r="C4505" t="str">
            <v>Dedicated Special Revenue-TAX</v>
          </cell>
        </row>
        <row r="4506">
          <cell r="B4506" t="str">
            <v>09163</v>
          </cell>
          <cell r="C4506" t="str">
            <v>Insurance Fraud Fund</v>
          </cell>
        </row>
        <row r="4507">
          <cell r="B4507" t="str">
            <v>09163</v>
          </cell>
          <cell r="C4507" t="str">
            <v>Insurance Fraud Fund</v>
          </cell>
        </row>
        <row r="4508">
          <cell r="B4508" t="str">
            <v>09163</v>
          </cell>
          <cell r="C4508" t="str">
            <v>Insurance Fraud Fund</v>
          </cell>
        </row>
        <row r="4509">
          <cell r="B4509" t="str">
            <v>09163</v>
          </cell>
          <cell r="C4509" t="str">
            <v>Insurance Fraud Fund</v>
          </cell>
        </row>
        <row r="4510">
          <cell r="B4510" t="str">
            <v>09163</v>
          </cell>
          <cell r="C4510" t="str">
            <v>Insurance Fraud Fund</v>
          </cell>
        </row>
        <row r="4511">
          <cell r="B4511" t="str">
            <v>09163</v>
          </cell>
          <cell r="C4511" t="str">
            <v>Insurance Fraud Fund</v>
          </cell>
        </row>
        <row r="4512">
          <cell r="B4512" t="str">
            <v>09166</v>
          </cell>
          <cell r="C4512" t="str">
            <v>VA Military Family Relief Fund</v>
          </cell>
        </row>
        <row r="4513">
          <cell r="B4513" t="str">
            <v>09166</v>
          </cell>
          <cell r="C4513" t="str">
            <v>VA Military Family Relief Fund</v>
          </cell>
        </row>
        <row r="4514">
          <cell r="B4514" t="str">
            <v>09166</v>
          </cell>
          <cell r="C4514" t="str">
            <v>VA Military Family Relief Fund</v>
          </cell>
        </row>
        <row r="4515">
          <cell r="B4515" t="str">
            <v>09166</v>
          </cell>
          <cell r="C4515" t="str">
            <v>VA Military Family Relief Fund</v>
          </cell>
        </row>
        <row r="4516">
          <cell r="B4516" t="str">
            <v>09166</v>
          </cell>
          <cell r="C4516" t="str">
            <v>VA Military Family Relief Fund</v>
          </cell>
        </row>
        <row r="4517">
          <cell r="B4517" t="str">
            <v>09166</v>
          </cell>
          <cell r="C4517" t="str">
            <v>VA Military Family Relief Fund</v>
          </cell>
        </row>
        <row r="4518">
          <cell r="B4518" t="str">
            <v>09168</v>
          </cell>
          <cell r="C4518" t="str">
            <v>VA Rmvl/Rehab Derelict Strctrs</v>
          </cell>
        </row>
        <row r="4519">
          <cell r="B4519" t="str">
            <v>09168</v>
          </cell>
          <cell r="C4519" t="str">
            <v>VA Rmvl/Rehab Derelict Strctrs</v>
          </cell>
        </row>
        <row r="4520">
          <cell r="B4520" t="str">
            <v>09168</v>
          </cell>
          <cell r="C4520" t="str">
            <v>VA Rmvl/Rehab Derelict Strctrs</v>
          </cell>
        </row>
        <row r="4521">
          <cell r="B4521" t="str">
            <v>09168</v>
          </cell>
          <cell r="C4521" t="str">
            <v>VA Rmvl/Rehab Derelict Strctrs</v>
          </cell>
        </row>
        <row r="4522">
          <cell r="B4522" t="str">
            <v>09168</v>
          </cell>
          <cell r="C4522" t="str">
            <v>VA Rmvl/Rehab Derelict Strctrs</v>
          </cell>
        </row>
        <row r="4523">
          <cell r="B4523" t="str">
            <v>09168</v>
          </cell>
          <cell r="C4523" t="str">
            <v>VA Rmvl/Rehab Derelict Strctrs</v>
          </cell>
        </row>
        <row r="4524">
          <cell r="B4524" t="str">
            <v>09170</v>
          </cell>
          <cell r="C4524" t="str">
            <v>VA Land Conservation - Restric</v>
          </cell>
        </row>
        <row r="4525">
          <cell r="B4525" t="str">
            <v>09170</v>
          </cell>
          <cell r="C4525" t="str">
            <v>VA Land Conservation - Restric</v>
          </cell>
        </row>
        <row r="4526">
          <cell r="B4526" t="str">
            <v>09170</v>
          </cell>
          <cell r="C4526" t="str">
            <v>VA Land Conservation - Restric</v>
          </cell>
        </row>
        <row r="4527">
          <cell r="B4527" t="str">
            <v>09170</v>
          </cell>
          <cell r="C4527" t="str">
            <v>VA Land Conservation - Restric</v>
          </cell>
        </row>
        <row r="4528">
          <cell r="B4528" t="str">
            <v>09170</v>
          </cell>
          <cell r="C4528" t="str">
            <v>VA Land Conservation - Restric</v>
          </cell>
        </row>
        <row r="4529">
          <cell r="B4529" t="str">
            <v>09170</v>
          </cell>
          <cell r="C4529" t="str">
            <v>VA Land Conservation - Restric</v>
          </cell>
        </row>
        <row r="4530">
          <cell r="B4530" t="str">
            <v>09172</v>
          </cell>
          <cell r="C4530" t="str">
            <v>Gaming Proceeds Fund</v>
          </cell>
        </row>
        <row r="4531">
          <cell r="B4531" t="str">
            <v>09172</v>
          </cell>
          <cell r="C4531" t="str">
            <v>Gaming Proceeds Fund</v>
          </cell>
        </row>
        <row r="4532">
          <cell r="B4532" t="str">
            <v>09172</v>
          </cell>
          <cell r="C4532" t="str">
            <v>Gaming Proceeds Fund</v>
          </cell>
        </row>
        <row r="4533">
          <cell r="B4533" t="str">
            <v>09172</v>
          </cell>
          <cell r="C4533" t="str">
            <v>Gaming Proceeds Fund</v>
          </cell>
        </row>
        <row r="4534">
          <cell r="B4534" t="str">
            <v>09172</v>
          </cell>
          <cell r="C4534" t="str">
            <v>Gaming Proceeds Fund</v>
          </cell>
        </row>
        <row r="4535">
          <cell r="B4535" t="str">
            <v>09172</v>
          </cell>
          <cell r="C4535" t="str">
            <v>Gaming Proceeds Fund</v>
          </cell>
        </row>
        <row r="4536">
          <cell r="B4536" t="str">
            <v>09180</v>
          </cell>
          <cell r="C4536" t="str">
            <v>VA Land Conservation-Unrestric</v>
          </cell>
        </row>
        <row r="4537">
          <cell r="B4537" t="str">
            <v>09180</v>
          </cell>
          <cell r="C4537" t="str">
            <v>VA Land Conservation-Unrestric</v>
          </cell>
        </row>
        <row r="4538">
          <cell r="B4538" t="str">
            <v>09180</v>
          </cell>
          <cell r="C4538" t="str">
            <v>VA Land Conservation-Unrestric</v>
          </cell>
        </row>
        <row r="4539">
          <cell r="B4539" t="str">
            <v>09180</v>
          </cell>
          <cell r="C4539" t="str">
            <v>VA Land Conservation-Unrestric</v>
          </cell>
        </row>
        <row r="4540">
          <cell r="B4540" t="str">
            <v>09180</v>
          </cell>
          <cell r="C4540" t="str">
            <v>VA Land Conservation-Unrestric</v>
          </cell>
        </row>
        <row r="4541">
          <cell r="B4541" t="str">
            <v>09180</v>
          </cell>
          <cell r="C4541" t="str">
            <v>VA Land Conservation-Unrestric</v>
          </cell>
        </row>
        <row r="4542">
          <cell r="B4542" t="str">
            <v>09190</v>
          </cell>
          <cell r="C4542" t="str">
            <v>Vehcl Emissions Inspection Pgm</v>
          </cell>
        </row>
        <row r="4543">
          <cell r="B4543" t="str">
            <v>09190</v>
          </cell>
          <cell r="C4543" t="str">
            <v>Vehcl Emissions Inspection Pgm</v>
          </cell>
        </row>
        <row r="4544">
          <cell r="B4544" t="str">
            <v>09190</v>
          </cell>
          <cell r="C4544" t="str">
            <v>Vehcl Emissions Inspection Pgm</v>
          </cell>
        </row>
        <row r="4545">
          <cell r="B4545" t="str">
            <v>09190</v>
          </cell>
          <cell r="C4545" t="str">
            <v>Vehcl Emissions Inspection Pgm</v>
          </cell>
        </row>
        <row r="4546">
          <cell r="B4546" t="str">
            <v>09190</v>
          </cell>
          <cell r="C4546" t="str">
            <v>Vehcl Emissions Inspection Pgm</v>
          </cell>
        </row>
        <row r="4547">
          <cell r="B4547" t="str">
            <v>09190</v>
          </cell>
          <cell r="C4547" t="str">
            <v>Vehcl Emissions Inspection Pgm</v>
          </cell>
        </row>
        <row r="4548">
          <cell r="B4548" t="str">
            <v>09191</v>
          </cell>
          <cell r="C4548" t="str">
            <v>Dedicated Special Revenue-VWC</v>
          </cell>
        </row>
        <row r="4549">
          <cell r="B4549" t="str">
            <v>09191</v>
          </cell>
          <cell r="C4549" t="str">
            <v>Dedicated Special Revenue-VWC</v>
          </cell>
        </row>
        <row r="4550">
          <cell r="B4550" t="str">
            <v>09191</v>
          </cell>
          <cell r="C4550" t="str">
            <v>Dedicated Special Revenue-VWC</v>
          </cell>
        </row>
        <row r="4551">
          <cell r="B4551" t="str">
            <v>09191</v>
          </cell>
          <cell r="C4551" t="str">
            <v>Dedicated Special Revenue-VWC</v>
          </cell>
        </row>
        <row r="4552">
          <cell r="B4552" t="str">
            <v>09191</v>
          </cell>
          <cell r="C4552" t="str">
            <v>Dedicated Special Revenue-VWC</v>
          </cell>
        </row>
        <row r="4553">
          <cell r="B4553" t="str">
            <v>09194</v>
          </cell>
          <cell r="C4553" t="str">
            <v>Dedicated Special Revenue-DGS</v>
          </cell>
        </row>
        <row r="4554">
          <cell r="B4554" t="str">
            <v>09194</v>
          </cell>
          <cell r="C4554" t="str">
            <v>Dedicated Special Revenue-DGS</v>
          </cell>
        </row>
        <row r="4555">
          <cell r="B4555" t="str">
            <v>09194</v>
          </cell>
          <cell r="C4555" t="str">
            <v>Dedicated Special Revenue-DGS</v>
          </cell>
        </row>
        <row r="4556">
          <cell r="B4556" t="str">
            <v>09194</v>
          </cell>
          <cell r="C4556" t="str">
            <v>Dedicated Special Revenue-DGS</v>
          </cell>
        </row>
        <row r="4557">
          <cell r="B4557" t="str">
            <v>09194</v>
          </cell>
          <cell r="C4557" t="str">
            <v>Dedicated Special Revenue-DGS</v>
          </cell>
        </row>
        <row r="4558">
          <cell r="B4558" t="str">
            <v>09199</v>
          </cell>
          <cell r="C4558" t="str">
            <v>Dedicated Special Revenue-DCR</v>
          </cell>
        </row>
        <row r="4559">
          <cell r="B4559" t="str">
            <v>09199</v>
          </cell>
          <cell r="C4559" t="str">
            <v>Dedicated Special Revenue-DCR</v>
          </cell>
        </row>
        <row r="4560">
          <cell r="B4560" t="str">
            <v>09199</v>
          </cell>
          <cell r="C4560" t="str">
            <v>Dedicated Special Revenue-DCR</v>
          </cell>
        </row>
        <row r="4561">
          <cell r="B4561" t="str">
            <v>09199</v>
          </cell>
          <cell r="C4561" t="str">
            <v>Dedicated Special Revenue-DCR</v>
          </cell>
        </row>
        <row r="4562">
          <cell r="B4562" t="str">
            <v>09199</v>
          </cell>
          <cell r="C4562" t="str">
            <v>Dedicated Special Revenue-DCR</v>
          </cell>
        </row>
        <row r="4563">
          <cell r="B4563" t="str">
            <v>09200</v>
          </cell>
          <cell r="C4563" t="str">
            <v>Capital Improvement Fund</v>
          </cell>
        </row>
        <row r="4564">
          <cell r="B4564" t="str">
            <v>09200</v>
          </cell>
          <cell r="C4564" t="str">
            <v>Capital Improvement Fund</v>
          </cell>
        </row>
        <row r="4565">
          <cell r="B4565" t="str">
            <v>09200</v>
          </cell>
          <cell r="C4565" t="str">
            <v>Capital Improvement Fund</v>
          </cell>
        </row>
        <row r="4566">
          <cell r="B4566" t="str">
            <v>09200</v>
          </cell>
          <cell r="C4566" t="str">
            <v>Capital Improvement Fund</v>
          </cell>
        </row>
        <row r="4567">
          <cell r="B4567" t="str">
            <v>09200</v>
          </cell>
          <cell r="C4567" t="str">
            <v>Capital Improvement Fund</v>
          </cell>
        </row>
        <row r="4568">
          <cell r="B4568" t="str">
            <v>09200</v>
          </cell>
          <cell r="C4568" t="str">
            <v>Capital Improvement Fund</v>
          </cell>
        </row>
        <row r="4569">
          <cell r="B4569" t="str">
            <v>09201</v>
          </cell>
          <cell r="C4569" t="str">
            <v>Gvnr Agri&amp;Forestry Ind Dvlpmnt</v>
          </cell>
        </row>
        <row r="4570">
          <cell r="B4570" t="str">
            <v>09201</v>
          </cell>
          <cell r="C4570" t="str">
            <v>Gvnr Agri&amp;Forestry Ind Dvlpmnt</v>
          </cell>
        </row>
        <row r="4571">
          <cell r="B4571" t="str">
            <v>09201</v>
          </cell>
          <cell r="C4571" t="str">
            <v>Gvnr Agri&amp;Forestry Ind Dvlpmnt</v>
          </cell>
        </row>
        <row r="4572">
          <cell r="B4572" t="str">
            <v>09201</v>
          </cell>
          <cell r="C4572" t="str">
            <v>Gvnr Agri&amp;Forestry Ind Dvlpmnt</v>
          </cell>
        </row>
        <row r="4573">
          <cell r="B4573" t="str">
            <v>09201</v>
          </cell>
          <cell r="C4573" t="str">
            <v>Gvnr Agri&amp;Forestry Ind Dvlpmnt</v>
          </cell>
        </row>
        <row r="4574">
          <cell r="B4574" t="str">
            <v>09201</v>
          </cell>
          <cell r="C4574" t="str">
            <v>Gvnr Agri&amp;Forestry Ind Dvlpmnt</v>
          </cell>
        </row>
        <row r="4575">
          <cell r="B4575" t="str">
            <v>09202</v>
          </cell>
          <cell r="C4575" t="str">
            <v>Uninsured Employer's Fund</v>
          </cell>
        </row>
        <row r="4576">
          <cell r="B4576" t="str">
            <v>09202</v>
          </cell>
          <cell r="C4576" t="str">
            <v>Uninsured Employer's Fund</v>
          </cell>
        </row>
        <row r="4577">
          <cell r="B4577" t="str">
            <v>09202</v>
          </cell>
          <cell r="C4577" t="str">
            <v>Uninsured Employer's Fund</v>
          </cell>
        </row>
        <row r="4578">
          <cell r="B4578" t="str">
            <v>09202</v>
          </cell>
          <cell r="C4578" t="str">
            <v>Uninsured Employer's Fund</v>
          </cell>
        </row>
        <row r="4579">
          <cell r="B4579" t="str">
            <v>09202</v>
          </cell>
          <cell r="C4579" t="str">
            <v>Uninsured Employer's Fund</v>
          </cell>
        </row>
        <row r="4580">
          <cell r="B4580" t="str">
            <v>09210</v>
          </cell>
          <cell r="C4580" t="str">
            <v>VA Waterway Maintenance Fund</v>
          </cell>
        </row>
        <row r="4581">
          <cell r="B4581" t="str">
            <v>09210</v>
          </cell>
          <cell r="C4581" t="str">
            <v>VA Waterway Maintenance Fund</v>
          </cell>
        </row>
        <row r="4582">
          <cell r="B4582" t="str">
            <v>09210</v>
          </cell>
          <cell r="C4582" t="str">
            <v>VA Waterway Maintenance Fund</v>
          </cell>
        </row>
        <row r="4583">
          <cell r="B4583" t="str">
            <v>09210</v>
          </cell>
          <cell r="C4583" t="str">
            <v>VA Waterway Maintenance Fund</v>
          </cell>
        </row>
        <row r="4584">
          <cell r="B4584" t="str">
            <v>09210</v>
          </cell>
          <cell r="C4584" t="str">
            <v>VA Waterway Maintenance Fund</v>
          </cell>
        </row>
        <row r="4585">
          <cell r="B4585" t="str">
            <v>09210</v>
          </cell>
          <cell r="C4585" t="str">
            <v>VA Waterway Maintenance Fund</v>
          </cell>
        </row>
        <row r="4586">
          <cell r="B4586" t="str">
            <v>09220</v>
          </cell>
          <cell r="C4586" t="str">
            <v>Special License Plates Fund</v>
          </cell>
        </row>
        <row r="4587">
          <cell r="B4587" t="str">
            <v>09220</v>
          </cell>
          <cell r="C4587" t="str">
            <v>Special License Plates Fund</v>
          </cell>
        </row>
        <row r="4588">
          <cell r="B4588" t="str">
            <v>09220</v>
          </cell>
          <cell r="C4588" t="str">
            <v>Special License Plates Fund</v>
          </cell>
        </row>
        <row r="4589">
          <cell r="B4589" t="str">
            <v>09220</v>
          </cell>
          <cell r="C4589" t="str">
            <v>Special License Plates Fund</v>
          </cell>
        </row>
        <row r="4590">
          <cell r="B4590" t="str">
            <v>09220</v>
          </cell>
          <cell r="C4590" t="str">
            <v>Special License Plates Fund</v>
          </cell>
        </row>
        <row r="4591">
          <cell r="B4591" t="str">
            <v>09221</v>
          </cell>
          <cell r="C4591" t="str">
            <v>VA Fish Passage Grnt&amp;Rvlvng Ln</v>
          </cell>
        </row>
        <row r="4592">
          <cell r="B4592" t="str">
            <v>09221</v>
          </cell>
          <cell r="C4592" t="str">
            <v>VA Fish Passage Grnt&amp;Rvlvng Ln</v>
          </cell>
        </row>
        <row r="4593">
          <cell r="B4593" t="str">
            <v>09221</v>
          </cell>
          <cell r="C4593" t="str">
            <v>VA Fish Passage Grnt&amp;Rvlvng Ln</v>
          </cell>
        </row>
        <row r="4594">
          <cell r="B4594" t="str">
            <v>09221</v>
          </cell>
          <cell r="C4594" t="str">
            <v>VA Fish Passage Grnt&amp;Rvlvng Ln</v>
          </cell>
        </row>
        <row r="4595">
          <cell r="B4595" t="str">
            <v>09221</v>
          </cell>
          <cell r="C4595" t="str">
            <v>VA Fish Passage Grnt&amp;Rvlvng Ln</v>
          </cell>
        </row>
        <row r="4596">
          <cell r="B4596" t="str">
            <v>09221</v>
          </cell>
          <cell r="C4596" t="str">
            <v>VA Fish Passage Grnt&amp;Rvlvng Ln</v>
          </cell>
        </row>
        <row r="4597">
          <cell r="B4597" t="str">
            <v>09222</v>
          </cell>
          <cell r="C4597" t="str">
            <v>DPOR Dedicated Spec Rev Fund</v>
          </cell>
        </row>
        <row r="4598">
          <cell r="B4598" t="str">
            <v>09222</v>
          </cell>
          <cell r="C4598" t="str">
            <v>DPOR Dedicated Spec Rev Fund</v>
          </cell>
        </row>
        <row r="4599">
          <cell r="B4599" t="str">
            <v>09222</v>
          </cell>
          <cell r="C4599" t="str">
            <v>DPOR Dedicated Spec Rev Fund</v>
          </cell>
        </row>
        <row r="4600">
          <cell r="B4600" t="str">
            <v>09222</v>
          </cell>
          <cell r="C4600" t="str">
            <v>DPOR Dedicated Spec Rev Fund</v>
          </cell>
        </row>
        <row r="4601">
          <cell r="B4601" t="str">
            <v>09222</v>
          </cell>
          <cell r="C4601" t="str">
            <v>DPOR Dedicated Spec Rev Fund</v>
          </cell>
        </row>
        <row r="4602">
          <cell r="B4602" t="str">
            <v>09223</v>
          </cell>
          <cell r="C4602" t="str">
            <v>DHP Dedicated Spec Rev Fund</v>
          </cell>
        </row>
        <row r="4603">
          <cell r="B4603" t="str">
            <v>09223</v>
          </cell>
          <cell r="C4603" t="str">
            <v>DHP Dedicated Spec Rev Fund</v>
          </cell>
        </row>
        <row r="4604">
          <cell r="B4604" t="str">
            <v>09223</v>
          </cell>
          <cell r="C4604" t="str">
            <v>DHP Dedicated Spec Rev Fund</v>
          </cell>
        </row>
        <row r="4605">
          <cell r="B4605" t="str">
            <v>09223</v>
          </cell>
          <cell r="C4605" t="str">
            <v>DHP Dedicated Spec Rev Fund</v>
          </cell>
        </row>
        <row r="4606">
          <cell r="B4606" t="str">
            <v>09223</v>
          </cell>
          <cell r="C4606" t="str">
            <v>DHP Dedicated Spec Rev Fund</v>
          </cell>
        </row>
        <row r="4607">
          <cell r="B4607" t="str">
            <v>09224</v>
          </cell>
          <cell r="C4607" t="str">
            <v>Water Supply Assistance Grant</v>
          </cell>
        </row>
        <row r="4608">
          <cell r="B4608" t="str">
            <v>09224</v>
          </cell>
          <cell r="C4608" t="str">
            <v>Water Supply Assistance Grant</v>
          </cell>
        </row>
        <row r="4609">
          <cell r="B4609" t="str">
            <v>09224</v>
          </cell>
          <cell r="C4609" t="str">
            <v>Water Supply Assistance Grant</v>
          </cell>
        </row>
        <row r="4610">
          <cell r="B4610" t="str">
            <v>09224</v>
          </cell>
          <cell r="C4610" t="str">
            <v>Water Supply Assistance Grant</v>
          </cell>
        </row>
        <row r="4611">
          <cell r="B4611" t="str">
            <v>09224</v>
          </cell>
          <cell r="C4611" t="str">
            <v>Water Supply Assistance Grant</v>
          </cell>
        </row>
        <row r="4612">
          <cell r="B4612" t="str">
            <v>09224</v>
          </cell>
          <cell r="C4612" t="str">
            <v>Water Supply Assistance Grant</v>
          </cell>
        </row>
        <row r="4613">
          <cell r="B4613" t="str">
            <v>09225</v>
          </cell>
          <cell r="C4613" t="str">
            <v>Sm Watersheds Fld Ctrl&amp;Area Dv</v>
          </cell>
        </row>
        <row r="4614">
          <cell r="B4614" t="str">
            <v>09225</v>
          </cell>
          <cell r="C4614" t="str">
            <v>Sm Watersheds Fld Ctrl&amp;Area Dv</v>
          </cell>
        </row>
        <row r="4615">
          <cell r="B4615" t="str">
            <v>09225</v>
          </cell>
          <cell r="C4615" t="str">
            <v>Sm Watersheds Fld Ctrl&amp;Area Dv</v>
          </cell>
        </row>
        <row r="4616">
          <cell r="B4616" t="str">
            <v>09225</v>
          </cell>
          <cell r="C4616" t="str">
            <v>Sm Watersheds Fld Ctrl&amp;Area Dv</v>
          </cell>
        </row>
        <row r="4617">
          <cell r="B4617" t="str">
            <v>09225</v>
          </cell>
          <cell r="C4617" t="str">
            <v>Sm Watersheds Fld Ctrl&amp;Area Dv</v>
          </cell>
        </row>
        <row r="4618">
          <cell r="B4618" t="str">
            <v>09226</v>
          </cell>
          <cell r="C4618" t="str">
            <v>BOA Dedicated Special Rev Fund</v>
          </cell>
        </row>
        <row r="4619">
          <cell r="B4619" t="str">
            <v>09226</v>
          </cell>
          <cell r="C4619" t="str">
            <v>BOA Dedicated Special Rev Fund</v>
          </cell>
        </row>
        <row r="4620">
          <cell r="B4620" t="str">
            <v>09226</v>
          </cell>
          <cell r="C4620" t="str">
            <v>BOA Dedicated Special Rev Fund</v>
          </cell>
        </row>
        <row r="4621">
          <cell r="B4621" t="str">
            <v>09226</v>
          </cell>
          <cell r="C4621" t="str">
            <v>BOA Dedicated Special Rev Fund</v>
          </cell>
        </row>
        <row r="4622">
          <cell r="B4622" t="str">
            <v>09226</v>
          </cell>
          <cell r="C4622" t="str">
            <v>BOA Dedicated Special Rev Fund</v>
          </cell>
        </row>
        <row r="4623">
          <cell r="B4623" t="str">
            <v>09226</v>
          </cell>
          <cell r="C4623" t="str">
            <v>BOA Dedicated Special Rev Fund</v>
          </cell>
        </row>
        <row r="4624">
          <cell r="B4624" t="str">
            <v>09227</v>
          </cell>
          <cell r="C4624" t="str">
            <v>Main Street Station Property</v>
          </cell>
        </row>
        <row r="4625">
          <cell r="B4625" t="str">
            <v>09227</v>
          </cell>
          <cell r="C4625" t="str">
            <v>Main Street Station Property</v>
          </cell>
        </row>
        <row r="4626">
          <cell r="B4626" t="str">
            <v>09227</v>
          </cell>
          <cell r="C4626" t="str">
            <v>Main Street Station Property</v>
          </cell>
        </row>
        <row r="4627">
          <cell r="B4627" t="str">
            <v>09227</v>
          </cell>
          <cell r="C4627" t="str">
            <v>Main Street Station Property</v>
          </cell>
        </row>
        <row r="4628">
          <cell r="B4628" t="str">
            <v>09227</v>
          </cell>
          <cell r="C4628" t="str">
            <v>Main Street Station Property</v>
          </cell>
        </row>
        <row r="4629">
          <cell r="B4629" t="str">
            <v>09227</v>
          </cell>
          <cell r="C4629" t="str">
            <v>Main Street Station Property</v>
          </cell>
        </row>
        <row r="4630">
          <cell r="B4630" t="str">
            <v>09228</v>
          </cell>
          <cell r="C4630" t="str">
            <v>Methamphetamine Cleanup Fund</v>
          </cell>
        </row>
        <row r="4631">
          <cell r="B4631" t="str">
            <v>09228</v>
          </cell>
          <cell r="C4631" t="str">
            <v>Methamphetamine Cleanup Fund</v>
          </cell>
        </row>
        <row r="4632">
          <cell r="B4632" t="str">
            <v>09228</v>
          </cell>
          <cell r="C4632" t="str">
            <v>Methamphetamine Cleanup Fund</v>
          </cell>
        </row>
        <row r="4633">
          <cell r="B4633" t="str">
            <v>09228</v>
          </cell>
          <cell r="C4633" t="str">
            <v>Methamphetamine Cleanup Fund</v>
          </cell>
        </row>
        <row r="4634">
          <cell r="B4634" t="str">
            <v>09228</v>
          </cell>
          <cell r="C4634" t="str">
            <v>Methamphetamine Cleanup Fund</v>
          </cell>
        </row>
        <row r="4635">
          <cell r="B4635" t="str">
            <v>09228</v>
          </cell>
          <cell r="C4635" t="str">
            <v>Methamphetamine Cleanup Fund</v>
          </cell>
        </row>
        <row r="4636">
          <cell r="B4636" t="str">
            <v>09240</v>
          </cell>
          <cell r="C4636" t="str">
            <v>Bill &amp; Melinda Gates Foundtion</v>
          </cell>
        </row>
        <row r="4637">
          <cell r="B4637" t="str">
            <v>09240</v>
          </cell>
          <cell r="C4637" t="str">
            <v>Bill &amp; Melinda Gates Foundtion</v>
          </cell>
        </row>
        <row r="4638">
          <cell r="B4638" t="str">
            <v>09240</v>
          </cell>
          <cell r="C4638" t="str">
            <v>Bill &amp; Melinda Gates Foundtion</v>
          </cell>
        </row>
        <row r="4639">
          <cell r="B4639" t="str">
            <v>09240</v>
          </cell>
          <cell r="C4639" t="str">
            <v>Bill &amp; Melinda Gates Foundtion</v>
          </cell>
        </row>
        <row r="4640">
          <cell r="B4640" t="str">
            <v>09240</v>
          </cell>
          <cell r="C4640" t="str">
            <v>Bill &amp; Melinda Gates Foundtion</v>
          </cell>
        </row>
        <row r="4641">
          <cell r="B4641" t="str">
            <v>09240</v>
          </cell>
          <cell r="C4641" t="str">
            <v>Bill &amp; Melinda Gates Foundtion</v>
          </cell>
        </row>
        <row r="4642">
          <cell r="B4642" t="str">
            <v>09250</v>
          </cell>
          <cell r="C4642" t="str">
            <v>Litter Control And Recycling</v>
          </cell>
        </row>
        <row r="4643">
          <cell r="B4643" t="str">
            <v>09250</v>
          </cell>
          <cell r="C4643" t="str">
            <v>Litter Control And Recycling</v>
          </cell>
        </row>
        <row r="4644">
          <cell r="B4644" t="str">
            <v>09250</v>
          </cell>
          <cell r="C4644" t="str">
            <v>Litter Control And Recycling</v>
          </cell>
        </row>
        <row r="4645">
          <cell r="B4645" t="str">
            <v>09250</v>
          </cell>
          <cell r="C4645" t="str">
            <v>Litter Control And Recycling</v>
          </cell>
        </row>
        <row r="4646">
          <cell r="B4646" t="str">
            <v>09250</v>
          </cell>
          <cell r="C4646" t="str">
            <v>Litter Control And Recycling</v>
          </cell>
        </row>
        <row r="4647">
          <cell r="B4647" t="str">
            <v>09250</v>
          </cell>
          <cell r="C4647" t="str">
            <v>Litter Control And Recycling</v>
          </cell>
        </row>
        <row r="4648">
          <cell r="B4648" t="str">
            <v>09251</v>
          </cell>
          <cell r="C4648" t="str">
            <v>WIC Food Pgm-Infnt Formula Rbt</v>
          </cell>
        </row>
        <row r="4649">
          <cell r="B4649" t="str">
            <v>09251</v>
          </cell>
          <cell r="C4649" t="str">
            <v>WIC Food Pgm-Infnt Formula Rbt</v>
          </cell>
        </row>
        <row r="4650">
          <cell r="B4650" t="str">
            <v>09251</v>
          </cell>
          <cell r="C4650" t="str">
            <v>WIC Food Pgm-Infnt Formula Rbt</v>
          </cell>
        </row>
        <row r="4651">
          <cell r="B4651" t="str">
            <v>09251</v>
          </cell>
          <cell r="C4651" t="str">
            <v>WIC Food Pgm-Infnt Formula Rbt</v>
          </cell>
        </row>
        <row r="4652">
          <cell r="B4652" t="str">
            <v>09251</v>
          </cell>
          <cell r="C4652" t="str">
            <v>WIC Food Pgm-Infnt Formula Rbt</v>
          </cell>
        </row>
        <row r="4653">
          <cell r="B4653" t="str">
            <v>09251</v>
          </cell>
          <cell r="C4653" t="str">
            <v>WIC Food Pgm-Infnt Formula Rbt</v>
          </cell>
        </row>
        <row r="4654">
          <cell r="B4654" t="str">
            <v>09253</v>
          </cell>
          <cell r="C4654" t="str">
            <v>VA Manufctrd Housing Trn Rcvry</v>
          </cell>
        </row>
        <row r="4655">
          <cell r="B4655" t="str">
            <v>09253</v>
          </cell>
          <cell r="C4655" t="str">
            <v>VA Manufctrd Housing Trn Rcvry</v>
          </cell>
        </row>
        <row r="4656">
          <cell r="B4656" t="str">
            <v>09253</v>
          </cell>
          <cell r="C4656" t="str">
            <v>VA Manufctrd Housing Trn Rcvry</v>
          </cell>
        </row>
        <row r="4657">
          <cell r="B4657" t="str">
            <v>09253</v>
          </cell>
          <cell r="C4657" t="str">
            <v>VA Manufctrd Housing Trn Rcvry</v>
          </cell>
        </row>
        <row r="4658">
          <cell r="B4658" t="str">
            <v>09253</v>
          </cell>
          <cell r="C4658" t="str">
            <v>VA Manufctrd Housing Trn Rcvry</v>
          </cell>
        </row>
        <row r="4659">
          <cell r="B4659" t="str">
            <v>09253</v>
          </cell>
          <cell r="C4659" t="str">
            <v>VA Manufctrd Housing Trn Rcvry</v>
          </cell>
        </row>
        <row r="4660">
          <cell r="B4660" t="str">
            <v>09254</v>
          </cell>
          <cell r="C4660" t="str">
            <v>Sl/Wtr Cons Dst Dam Mnt/Sm Rpr</v>
          </cell>
        </row>
        <row r="4661">
          <cell r="B4661" t="str">
            <v>09254</v>
          </cell>
          <cell r="C4661" t="str">
            <v>Sl/Wtr Cons Dst Dam Mnt/Sm Rpr</v>
          </cell>
        </row>
        <row r="4662">
          <cell r="B4662" t="str">
            <v>09254</v>
          </cell>
          <cell r="C4662" t="str">
            <v>Sl/Wtr Cons Dst Dam Mnt/Sm Rpr</v>
          </cell>
        </row>
        <row r="4663">
          <cell r="B4663" t="str">
            <v>09254</v>
          </cell>
          <cell r="C4663" t="str">
            <v>Sl/Wtr Cons Dst Dam Mnt/Sm Rpr</v>
          </cell>
        </row>
        <row r="4664">
          <cell r="B4664" t="str">
            <v>09254</v>
          </cell>
          <cell r="C4664" t="str">
            <v>Sl/Wtr Cons Dst Dam Mnt/Sm Rpr</v>
          </cell>
        </row>
        <row r="4665">
          <cell r="B4665" t="str">
            <v>09254</v>
          </cell>
          <cell r="C4665" t="str">
            <v>Sl/Wtr Cons Dst Dam Mnt/Sm Rpr</v>
          </cell>
        </row>
        <row r="4666">
          <cell r="B4666" t="str">
            <v>09255</v>
          </cell>
          <cell r="C4666" t="str">
            <v>Home Energy Assistance Fund</v>
          </cell>
        </row>
        <row r="4667">
          <cell r="B4667" t="str">
            <v>09255</v>
          </cell>
          <cell r="C4667" t="str">
            <v>Home Energy Assistance Fund</v>
          </cell>
        </row>
        <row r="4668">
          <cell r="B4668" t="str">
            <v>09255</v>
          </cell>
          <cell r="C4668" t="str">
            <v>Home Energy Assistance Fund</v>
          </cell>
        </row>
        <row r="4669">
          <cell r="B4669" t="str">
            <v>09255</v>
          </cell>
          <cell r="C4669" t="str">
            <v>Home Energy Assistance Fund</v>
          </cell>
        </row>
        <row r="4670">
          <cell r="B4670" t="str">
            <v>09255</v>
          </cell>
          <cell r="C4670" t="str">
            <v>Home Energy Assistance Fund</v>
          </cell>
        </row>
        <row r="4671">
          <cell r="B4671" t="str">
            <v>09255</v>
          </cell>
          <cell r="C4671" t="str">
            <v>Home Energy Assistance Fund</v>
          </cell>
        </row>
        <row r="4672">
          <cell r="B4672" t="str">
            <v>09256</v>
          </cell>
          <cell r="C4672" t="str">
            <v>VA 400th Anniversary Fund</v>
          </cell>
        </row>
        <row r="4673">
          <cell r="B4673" t="str">
            <v>09256</v>
          </cell>
          <cell r="C4673" t="str">
            <v>VA 400th Anniversary Fund</v>
          </cell>
        </row>
        <row r="4674">
          <cell r="B4674" t="str">
            <v>09256</v>
          </cell>
          <cell r="C4674" t="str">
            <v>VA 400th Anniversary Fund</v>
          </cell>
        </row>
        <row r="4675">
          <cell r="B4675" t="str">
            <v>09256</v>
          </cell>
          <cell r="C4675" t="str">
            <v>VA 400th Anniversary Fund</v>
          </cell>
        </row>
        <row r="4676">
          <cell r="B4676" t="str">
            <v>09256</v>
          </cell>
          <cell r="C4676" t="str">
            <v>VA 400th Anniversary Fund</v>
          </cell>
        </row>
        <row r="4677">
          <cell r="B4677" t="str">
            <v>09260</v>
          </cell>
          <cell r="C4677" t="str">
            <v>VA Comms Sales And Use Tax</v>
          </cell>
        </row>
        <row r="4678">
          <cell r="B4678" t="str">
            <v>09260</v>
          </cell>
          <cell r="C4678" t="str">
            <v>VA Comms Sales And Use Tax</v>
          </cell>
        </row>
        <row r="4679">
          <cell r="B4679" t="str">
            <v>09260</v>
          </cell>
          <cell r="C4679" t="str">
            <v>VA Comms Sales And Use Tax</v>
          </cell>
        </row>
        <row r="4680">
          <cell r="B4680" t="str">
            <v>09260</v>
          </cell>
          <cell r="C4680" t="str">
            <v>VA Comms Sales And Use Tax</v>
          </cell>
        </row>
        <row r="4681">
          <cell r="B4681" t="str">
            <v>09260</v>
          </cell>
          <cell r="C4681" t="str">
            <v>VA Comms Sales And Use Tax</v>
          </cell>
        </row>
        <row r="4682">
          <cell r="B4682" t="str">
            <v>09260</v>
          </cell>
          <cell r="C4682" t="str">
            <v>VA Comms Sales And Use Tax</v>
          </cell>
        </row>
        <row r="4683">
          <cell r="B4683" t="str">
            <v>09261</v>
          </cell>
          <cell r="C4683" t="str">
            <v>Dam Safety Administrative Fund</v>
          </cell>
        </row>
        <row r="4684">
          <cell r="B4684" t="str">
            <v>09261</v>
          </cell>
          <cell r="C4684" t="str">
            <v>Dam Safety Administrative Fund</v>
          </cell>
        </row>
        <row r="4685">
          <cell r="B4685" t="str">
            <v>09261</v>
          </cell>
          <cell r="C4685" t="str">
            <v>Dam Safety Administrative Fund</v>
          </cell>
        </row>
        <row r="4686">
          <cell r="B4686" t="str">
            <v>09261</v>
          </cell>
          <cell r="C4686" t="str">
            <v>Dam Safety Administrative Fund</v>
          </cell>
        </row>
        <row r="4687">
          <cell r="B4687" t="str">
            <v>09261</v>
          </cell>
          <cell r="C4687" t="str">
            <v>Dam Safety Administrative Fund</v>
          </cell>
        </row>
        <row r="4688">
          <cell r="B4688" t="str">
            <v>09261</v>
          </cell>
          <cell r="C4688" t="str">
            <v>Dam Safety Administrative Fund</v>
          </cell>
        </row>
        <row r="4689">
          <cell r="B4689" t="str">
            <v>09262</v>
          </cell>
          <cell r="C4689" t="str">
            <v>VA Forest Water Quality Fund</v>
          </cell>
        </row>
        <row r="4690">
          <cell r="B4690" t="str">
            <v>09262</v>
          </cell>
          <cell r="C4690" t="str">
            <v>VA Forest Water Quality Fund</v>
          </cell>
        </row>
        <row r="4691">
          <cell r="B4691" t="str">
            <v>09262</v>
          </cell>
          <cell r="C4691" t="str">
            <v>VA Forest Water Quality Fund</v>
          </cell>
        </row>
        <row r="4692">
          <cell r="B4692" t="str">
            <v>09262</v>
          </cell>
          <cell r="C4692" t="str">
            <v>VA Forest Water Quality Fund</v>
          </cell>
        </row>
        <row r="4693">
          <cell r="B4693" t="str">
            <v>09262</v>
          </cell>
          <cell r="C4693" t="str">
            <v>VA Forest Water Quality Fund</v>
          </cell>
        </row>
        <row r="4694">
          <cell r="B4694" t="str">
            <v>09262</v>
          </cell>
          <cell r="C4694" t="str">
            <v>VA Forest Water Quality Fund</v>
          </cell>
        </row>
        <row r="4695">
          <cell r="B4695" t="str">
            <v>09270</v>
          </cell>
          <cell r="C4695" t="str">
            <v>Agricultural Dealers Fund</v>
          </cell>
        </row>
        <row r="4696">
          <cell r="B4696" t="str">
            <v>09270</v>
          </cell>
          <cell r="C4696" t="str">
            <v>Agricultural Dealers Fund</v>
          </cell>
        </row>
        <row r="4697">
          <cell r="B4697" t="str">
            <v>09270</v>
          </cell>
          <cell r="C4697" t="str">
            <v>Agricultural Dealers Fund</v>
          </cell>
        </row>
        <row r="4698">
          <cell r="B4698" t="str">
            <v>09270</v>
          </cell>
          <cell r="C4698" t="str">
            <v>Agricultural Dealers Fund</v>
          </cell>
        </row>
        <row r="4699">
          <cell r="B4699" t="str">
            <v>09270</v>
          </cell>
          <cell r="C4699" t="str">
            <v>Agricultural Dealers Fund</v>
          </cell>
        </row>
        <row r="4700">
          <cell r="B4700" t="str">
            <v>09271</v>
          </cell>
          <cell r="C4700" t="str">
            <v>Preservation Easement Fund</v>
          </cell>
        </row>
        <row r="4701">
          <cell r="B4701" t="str">
            <v>09271</v>
          </cell>
          <cell r="C4701" t="str">
            <v>Preservation Easement Fund</v>
          </cell>
        </row>
        <row r="4702">
          <cell r="B4702" t="str">
            <v>09271</v>
          </cell>
          <cell r="C4702" t="str">
            <v>Preservation Easement Fund</v>
          </cell>
        </row>
        <row r="4703">
          <cell r="B4703" t="str">
            <v>09271</v>
          </cell>
          <cell r="C4703" t="str">
            <v>Preservation Easement Fund</v>
          </cell>
        </row>
        <row r="4704">
          <cell r="B4704" t="str">
            <v>09271</v>
          </cell>
          <cell r="C4704" t="str">
            <v>Preservation Easement Fund</v>
          </cell>
        </row>
        <row r="4705">
          <cell r="B4705" t="str">
            <v>09271</v>
          </cell>
          <cell r="C4705" t="str">
            <v>Preservation Easement Fund</v>
          </cell>
        </row>
        <row r="4706">
          <cell r="B4706" t="str">
            <v>09272</v>
          </cell>
          <cell r="C4706" t="str">
            <v>VA Growth &amp; Opportunity Fund</v>
          </cell>
        </row>
        <row r="4707">
          <cell r="B4707" t="str">
            <v>09272</v>
          </cell>
          <cell r="C4707" t="str">
            <v>VA Growth &amp; Opportunity Fund</v>
          </cell>
        </row>
        <row r="4708">
          <cell r="B4708" t="str">
            <v>09272</v>
          </cell>
          <cell r="C4708" t="str">
            <v>VA Growth &amp; Opportunity Fund</v>
          </cell>
        </row>
        <row r="4709">
          <cell r="B4709" t="str">
            <v>09272</v>
          </cell>
          <cell r="C4709" t="str">
            <v>VA Growth &amp; Opportunity Fund</v>
          </cell>
        </row>
        <row r="4710">
          <cell r="B4710" t="str">
            <v>09272</v>
          </cell>
          <cell r="C4710" t="str">
            <v>VA Growth &amp; Opportunity Fund</v>
          </cell>
        </row>
        <row r="4711">
          <cell r="B4711" t="str">
            <v>09272</v>
          </cell>
          <cell r="C4711" t="str">
            <v>VA Growth &amp; Opportunity Fund</v>
          </cell>
        </row>
        <row r="4712">
          <cell r="B4712" t="str">
            <v>09280</v>
          </cell>
          <cell r="C4712" t="str">
            <v>Wireless E-911 Fund</v>
          </cell>
        </row>
        <row r="4713">
          <cell r="B4713" t="str">
            <v>09280</v>
          </cell>
          <cell r="C4713" t="str">
            <v>Wireless E-911 Fund</v>
          </cell>
        </row>
        <row r="4714">
          <cell r="B4714" t="str">
            <v>09280</v>
          </cell>
          <cell r="C4714" t="str">
            <v>Wireless E-911 Fund</v>
          </cell>
        </row>
        <row r="4715">
          <cell r="B4715" t="str">
            <v>09280</v>
          </cell>
          <cell r="C4715" t="str">
            <v>Wireless E-911 Fund</v>
          </cell>
        </row>
        <row r="4716">
          <cell r="B4716" t="str">
            <v>09280</v>
          </cell>
          <cell r="C4716" t="str">
            <v>Wireless E-911 Fund</v>
          </cell>
        </row>
        <row r="4717">
          <cell r="B4717" t="str">
            <v>09280</v>
          </cell>
          <cell r="C4717" t="str">
            <v>Wireless E-911 Fund</v>
          </cell>
        </row>
        <row r="4718">
          <cell r="B4718" t="str">
            <v>09281</v>
          </cell>
          <cell r="C4718" t="str">
            <v>Wireless E-911 Fund</v>
          </cell>
        </row>
        <row r="4719">
          <cell r="B4719" t="str">
            <v>09281</v>
          </cell>
          <cell r="C4719" t="str">
            <v>Wireless E-911 Fund</v>
          </cell>
        </row>
        <row r="4720">
          <cell r="B4720" t="str">
            <v>09281</v>
          </cell>
          <cell r="C4720" t="str">
            <v>Wireless E-911 Fund</v>
          </cell>
        </row>
        <row r="4721">
          <cell r="B4721" t="str">
            <v>09281</v>
          </cell>
          <cell r="C4721" t="str">
            <v>Wireless E-911 Fund</v>
          </cell>
        </row>
        <row r="4722">
          <cell r="B4722" t="str">
            <v>09281</v>
          </cell>
          <cell r="C4722" t="str">
            <v>Wireless E-911 Fund</v>
          </cell>
        </row>
        <row r="4723">
          <cell r="B4723" t="str">
            <v>09281</v>
          </cell>
          <cell r="C4723" t="str">
            <v>Wireless E-911 Fund</v>
          </cell>
        </row>
        <row r="4724">
          <cell r="B4724" t="str">
            <v>09282</v>
          </cell>
          <cell r="C4724" t="str">
            <v>Virginia Seed Law Fund</v>
          </cell>
        </row>
        <row r="4725">
          <cell r="B4725" t="str">
            <v>09282</v>
          </cell>
          <cell r="C4725" t="str">
            <v>Virginia Seed Law Fund</v>
          </cell>
        </row>
        <row r="4726">
          <cell r="B4726" t="str">
            <v>09282</v>
          </cell>
          <cell r="C4726" t="str">
            <v>Virginia Seed Law Fund</v>
          </cell>
        </row>
        <row r="4727">
          <cell r="B4727" t="str">
            <v>09282</v>
          </cell>
          <cell r="C4727" t="str">
            <v>Virginia Seed Law Fund</v>
          </cell>
        </row>
        <row r="4728">
          <cell r="B4728" t="str">
            <v>09282</v>
          </cell>
          <cell r="C4728" t="str">
            <v>Virginia Seed Law Fund</v>
          </cell>
        </row>
        <row r="4729">
          <cell r="B4729" t="str">
            <v>09300</v>
          </cell>
          <cell r="C4729" t="str">
            <v>VA Crime Victim - Witness Fund</v>
          </cell>
        </row>
        <row r="4730">
          <cell r="B4730" t="str">
            <v>09300</v>
          </cell>
          <cell r="C4730" t="str">
            <v>VA Crime Victim - Witness Fund</v>
          </cell>
        </row>
        <row r="4731">
          <cell r="B4731" t="str">
            <v>09300</v>
          </cell>
          <cell r="C4731" t="str">
            <v>VA Crime Victim - Witness Fund</v>
          </cell>
        </row>
        <row r="4732">
          <cell r="B4732" t="str">
            <v>09300</v>
          </cell>
          <cell r="C4732" t="str">
            <v>VA Crime Victim - Witness Fund</v>
          </cell>
        </row>
        <row r="4733">
          <cell r="B4733" t="str">
            <v>09300</v>
          </cell>
          <cell r="C4733" t="str">
            <v>VA Crime Victim - Witness Fund</v>
          </cell>
        </row>
        <row r="4734">
          <cell r="B4734" t="str">
            <v>09300</v>
          </cell>
          <cell r="C4734" t="str">
            <v>VA Crime Victim - Witness Fund</v>
          </cell>
        </row>
        <row r="4735">
          <cell r="B4735" t="str">
            <v>09301</v>
          </cell>
          <cell r="C4735" t="str">
            <v>Dedicatd Special Revenue-VDACS</v>
          </cell>
        </row>
        <row r="4736">
          <cell r="B4736" t="str">
            <v>09301</v>
          </cell>
          <cell r="C4736" t="str">
            <v>Dedicatd Special Revenue-VDACS</v>
          </cell>
        </row>
        <row r="4737">
          <cell r="B4737" t="str">
            <v>09301</v>
          </cell>
          <cell r="C4737" t="str">
            <v>Dedicatd Special Revenue-VDACS</v>
          </cell>
        </row>
        <row r="4738">
          <cell r="B4738" t="str">
            <v>09301</v>
          </cell>
          <cell r="C4738" t="str">
            <v>Dedicatd Special Revenue-VDACS</v>
          </cell>
        </row>
        <row r="4739">
          <cell r="B4739" t="str">
            <v>09301</v>
          </cell>
          <cell r="C4739" t="str">
            <v>Dedicatd Special Revenue-VDACS</v>
          </cell>
        </row>
        <row r="4740">
          <cell r="B4740" t="str">
            <v>09301</v>
          </cell>
          <cell r="C4740" t="str">
            <v>Dedicatd Special Revenue-VDACS</v>
          </cell>
        </row>
        <row r="4741">
          <cell r="B4741" t="str">
            <v>09302</v>
          </cell>
          <cell r="C4741" t="str">
            <v>Sm Business Envnmtl Compliance</v>
          </cell>
        </row>
        <row r="4742">
          <cell r="B4742" t="str">
            <v>09302</v>
          </cell>
          <cell r="C4742" t="str">
            <v>Sm Business Envnmtl Compliance</v>
          </cell>
        </row>
        <row r="4743">
          <cell r="B4743" t="str">
            <v>09302</v>
          </cell>
          <cell r="C4743" t="str">
            <v>Sm Business Envnmtl Compliance</v>
          </cell>
        </row>
        <row r="4744">
          <cell r="B4744" t="str">
            <v>09302</v>
          </cell>
          <cell r="C4744" t="str">
            <v>Sm Business Envnmtl Compliance</v>
          </cell>
        </row>
        <row r="4745">
          <cell r="B4745" t="str">
            <v>09302</v>
          </cell>
          <cell r="C4745" t="str">
            <v>Sm Business Envnmtl Compliance</v>
          </cell>
        </row>
        <row r="4746">
          <cell r="B4746" t="str">
            <v>09302</v>
          </cell>
          <cell r="C4746" t="str">
            <v>Sm Business Envnmtl Compliance</v>
          </cell>
        </row>
        <row r="4747">
          <cell r="B4747" t="str">
            <v>09307</v>
          </cell>
          <cell r="C4747" t="str">
            <v>Dedicated Special Revenue-VAC</v>
          </cell>
        </row>
        <row r="4748">
          <cell r="B4748" t="str">
            <v>09307</v>
          </cell>
          <cell r="C4748" t="str">
            <v>Dedicated Special Revenue-VAC</v>
          </cell>
        </row>
        <row r="4749">
          <cell r="B4749" t="str">
            <v>09307</v>
          </cell>
          <cell r="C4749" t="str">
            <v>Dedicated Special Revenue-VAC</v>
          </cell>
        </row>
        <row r="4750">
          <cell r="B4750" t="str">
            <v>09307</v>
          </cell>
          <cell r="C4750" t="str">
            <v>Dedicated Special Revenue-VAC</v>
          </cell>
        </row>
        <row r="4751">
          <cell r="B4751" t="str">
            <v>09307</v>
          </cell>
          <cell r="C4751" t="str">
            <v>Dedicated Special Revenue-VAC</v>
          </cell>
        </row>
        <row r="4752">
          <cell r="B4752" t="str">
            <v>09307</v>
          </cell>
          <cell r="C4752" t="str">
            <v>Dedicated Special Revenue-VAC</v>
          </cell>
        </row>
        <row r="4753">
          <cell r="B4753" t="str">
            <v>09310</v>
          </cell>
          <cell r="C4753" t="str">
            <v>Pub Ed Soq/Lcl Re Ppty Tax Rlf</v>
          </cell>
        </row>
        <row r="4754">
          <cell r="B4754" t="str">
            <v>09310</v>
          </cell>
          <cell r="C4754" t="str">
            <v>Pub Ed Soq/Lcl Re Ppty Tax Rlf</v>
          </cell>
        </row>
        <row r="4755">
          <cell r="B4755" t="str">
            <v>09310</v>
          </cell>
          <cell r="C4755" t="str">
            <v>Pub Ed Soq/Lcl Re Ppty Tax Rlf</v>
          </cell>
        </row>
        <row r="4756">
          <cell r="B4756" t="str">
            <v>09310</v>
          </cell>
          <cell r="C4756" t="str">
            <v>Pub Ed Soq/Lcl Re Ppty Tax Rlf</v>
          </cell>
        </row>
        <row r="4757">
          <cell r="B4757" t="str">
            <v>09310</v>
          </cell>
          <cell r="C4757" t="str">
            <v>Pub Ed Soq/Lcl Re Ppty Tax Rlf</v>
          </cell>
        </row>
        <row r="4758">
          <cell r="B4758" t="str">
            <v>09310</v>
          </cell>
          <cell r="C4758" t="str">
            <v>Pub Ed Soq/Lcl Re Ppty Tax Rlf</v>
          </cell>
        </row>
        <row r="4759">
          <cell r="B4759" t="str">
            <v>09311</v>
          </cell>
          <cell r="C4759" t="str">
            <v>VA Technology Infrastructure</v>
          </cell>
        </row>
        <row r="4760">
          <cell r="B4760" t="str">
            <v>09311</v>
          </cell>
          <cell r="C4760" t="str">
            <v>VA Technology Infrastructure</v>
          </cell>
        </row>
        <row r="4761">
          <cell r="B4761" t="str">
            <v>09311</v>
          </cell>
          <cell r="C4761" t="str">
            <v>VA Technology Infrastructure</v>
          </cell>
        </row>
        <row r="4762">
          <cell r="B4762" t="str">
            <v>09311</v>
          </cell>
          <cell r="C4762" t="str">
            <v>VA Technology Infrastructure</v>
          </cell>
        </row>
        <row r="4763">
          <cell r="B4763" t="str">
            <v>09311</v>
          </cell>
          <cell r="C4763" t="str">
            <v>VA Technology Infrastructure</v>
          </cell>
        </row>
        <row r="4764">
          <cell r="B4764" t="str">
            <v>09311</v>
          </cell>
          <cell r="C4764" t="str">
            <v>VA Technology Infrastructure</v>
          </cell>
        </row>
        <row r="4765">
          <cell r="B4765" t="str">
            <v>09312</v>
          </cell>
          <cell r="C4765" t="str">
            <v>Radioactve Mtls Fclty Licensre</v>
          </cell>
        </row>
        <row r="4766">
          <cell r="B4766" t="str">
            <v>09312</v>
          </cell>
          <cell r="C4766" t="str">
            <v>Radioactve Mtls Fclty Licensre</v>
          </cell>
        </row>
        <row r="4767">
          <cell r="B4767" t="str">
            <v>09312</v>
          </cell>
          <cell r="C4767" t="str">
            <v>Radioactve Mtls Fclty Licensre</v>
          </cell>
        </row>
        <row r="4768">
          <cell r="B4768" t="str">
            <v>09312</v>
          </cell>
          <cell r="C4768" t="str">
            <v>Radioactve Mtls Fclty Licensre</v>
          </cell>
        </row>
        <row r="4769">
          <cell r="B4769" t="str">
            <v>09312</v>
          </cell>
          <cell r="C4769" t="str">
            <v>Radioactve Mtls Fclty Licensre</v>
          </cell>
        </row>
        <row r="4770">
          <cell r="B4770" t="str">
            <v>09312</v>
          </cell>
          <cell r="C4770" t="str">
            <v>Radioactve Mtls Fclty Licensre</v>
          </cell>
        </row>
        <row r="4771">
          <cell r="B4771" t="str">
            <v>09320</v>
          </cell>
          <cell r="C4771" t="str">
            <v>Work Cap Advance &amp; Recoveries</v>
          </cell>
        </row>
        <row r="4772">
          <cell r="B4772" t="str">
            <v>09320</v>
          </cell>
          <cell r="C4772" t="str">
            <v>Work Cap Advance &amp; Recoveries</v>
          </cell>
        </row>
        <row r="4773">
          <cell r="B4773" t="str">
            <v>09320</v>
          </cell>
          <cell r="C4773" t="str">
            <v>Work Cap Advance &amp; Recoveries</v>
          </cell>
        </row>
        <row r="4774">
          <cell r="B4774" t="str">
            <v>09320</v>
          </cell>
          <cell r="C4774" t="str">
            <v>Work Cap Advance &amp; Recoveries</v>
          </cell>
        </row>
        <row r="4775">
          <cell r="B4775" t="str">
            <v>09320</v>
          </cell>
          <cell r="C4775" t="str">
            <v>Work Cap Advance &amp; Recoveries</v>
          </cell>
        </row>
        <row r="4776">
          <cell r="B4776" t="str">
            <v>09320</v>
          </cell>
          <cell r="C4776" t="str">
            <v>Work Cap Advance &amp; Recoveries</v>
          </cell>
        </row>
        <row r="4777">
          <cell r="B4777" t="str">
            <v>09321</v>
          </cell>
          <cell r="C4777" t="str">
            <v>Nursing Scholarship&amp;Loan Repay</v>
          </cell>
        </row>
        <row r="4778">
          <cell r="B4778" t="str">
            <v>09321</v>
          </cell>
          <cell r="C4778" t="str">
            <v>Nursing Scholarship&amp;Loan Repay</v>
          </cell>
        </row>
        <row r="4779">
          <cell r="B4779" t="str">
            <v>09321</v>
          </cell>
          <cell r="C4779" t="str">
            <v>Nursing Scholarship&amp;Loan Repay</v>
          </cell>
        </row>
        <row r="4780">
          <cell r="B4780" t="str">
            <v>09321</v>
          </cell>
          <cell r="C4780" t="str">
            <v>Nursing Scholarship&amp;Loan Repay</v>
          </cell>
        </row>
        <row r="4781">
          <cell r="B4781" t="str">
            <v>09321</v>
          </cell>
          <cell r="C4781" t="str">
            <v>Nursing Scholarship&amp;Loan Repay</v>
          </cell>
        </row>
        <row r="4782">
          <cell r="B4782" t="str">
            <v>09321</v>
          </cell>
          <cell r="C4782" t="str">
            <v>Nursing Scholarship&amp;Loan Repay</v>
          </cell>
        </row>
        <row r="4783">
          <cell r="B4783" t="str">
            <v>09322</v>
          </cell>
          <cell r="C4783" t="str">
            <v>TICR Fund</v>
          </cell>
        </row>
        <row r="4784">
          <cell r="B4784" t="str">
            <v>09322</v>
          </cell>
          <cell r="C4784" t="str">
            <v>TICR Fund</v>
          </cell>
        </row>
        <row r="4785">
          <cell r="B4785" t="str">
            <v>09322</v>
          </cell>
          <cell r="C4785" t="str">
            <v>TICR Fund</v>
          </cell>
        </row>
        <row r="4786">
          <cell r="B4786" t="str">
            <v>09322</v>
          </cell>
          <cell r="C4786" t="str">
            <v>TICR Fund</v>
          </cell>
        </row>
        <row r="4787">
          <cell r="B4787" t="str">
            <v>09322</v>
          </cell>
          <cell r="C4787" t="str">
            <v>TICR Fund</v>
          </cell>
        </row>
        <row r="4788">
          <cell r="B4788" t="str">
            <v>09330</v>
          </cell>
          <cell r="C4788" t="str">
            <v>Cig Fr Sfty Stndrd/Frftr Protn</v>
          </cell>
        </row>
        <row r="4789">
          <cell r="B4789" t="str">
            <v>09330</v>
          </cell>
          <cell r="C4789" t="str">
            <v>Cig Fr Sfty Stndrd/Frftr Protn</v>
          </cell>
        </row>
        <row r="4790">
          <cell r="B4790" t="str">
            <v>09330</v>
          </cell>
          <cell r="C4790" t="str">
            <v>Cig Fr Sfty Stndrd/Frftr Protn</v>
          </cell>
        </row>
        <row r="4791">
          <cell r="B4791" t="str">
            <v>09330</v>
          </cell>
          <cell r="C4791" t="str">
            <v>Cig Fr Sfty Stndrd/Frftr Protn</v>
          </cell>
        </row>
        <row r="4792">
          <cell r="B4792" t="str">
            <v>09330</v>
          </cell>
          <cell r="C4792" t="str">
            <v>Cig Fr Sfty Stndrd/Frftr Protn</v>
          </cell>
        </row>
        <row r="4793">
          <cell r="B4793" t="str">
            <v>09331</v>
          </cell>
          <cell r="C4793" t="str">
            <v>VA Tax Check-Off For Housing</v>
          </cell>
        </row>
        <row r="4794">
          <cell r="B4794" t="str">
            <v>09331</v>
          </cell>
          <cell r="C4794" t="str">
            <v>VA Tax Check-Off For Housing</v>
          </cell>
        </row>
        <row r="4795">
          <cell r="B4795" t="str">
            <v>09331</v>
          </cell>
          <cell r="C4795" t="str">
            <v>VA Tax Check-Off For Housing</v>
          </cell>
        </row>
        <row r="4796">
          <cell r="B4796" t="str">
            <v>09331</v>
          </cell>
          <cell r="C4796" t="str">
            <v>VA Tax Check-Off For Housing</v>
          </cell>
        </row>
        <row r="4797">
          <cell r="B4797" t="str">
            <v>09331</v>
          </cell>
          <cell r="C4797" t="str">
            <v>VA Tax Check-Off For Housing</v>
          </cell>
        </row>
        <row r="4798">
          <cell r="B4798" t="str">
            <v>09332</v>
          </cell>
          <cell r="C4798" t="str">
            <v>Priority Access Stakeholdr Sys</v>
          </cell>
        </row>
        <row r="4799">
          <cell r="B4799" t="str">
            <v>09332</v>
          </cell>
          <cell r="C4799" t="str">
            <v>Priority Access Stakeholdr Sys</v>
          </cell>
        </row>
        <row r="4800">
          <cell r="B4800" t="str">
            <v>09332</v>
          </cell>
          <cell r="C4800" t="str">
            <v>Priority Access Stakeholdr Sys</v>
          </cell>
        </row>
        <row r="4801">
          <cell r="B4801" t="str">
            <v>09332</v>
          </cell>
          <cell r="C4801" t="str">
            <v>Priority Access Stakeholdr Sys</v>
          </cell>
        </row>
        <row r="4802">
          <cell r="B4802" t="str">
            <v>09332</v>
          </cell>
          <cell r="C4802" t="str">
            <v>Priority Access Stakeholdr Sys</v>
          </cell>
        </row>
        <row r="4803">
          <cell r="B4803" t="str">
            <v>09340</v>
          </cell>
          <cell r="C4803" t="str">
            <v>VA Water Quality Improve Fund</v>
          </cell>
        </row>
        <row r="4804">
          <cell r="B4804" t="str">
            <v>09340</v>
          </cell>
          <cell r="C4804" t="str">
            <v>VA Water Quality Improve Fund</v>
          </cell>
        </row>
        <row r="4805">
          <cell r="B4805" t="str">
            <v>09340</v>
          </cell>
          <cell r="C4805" t="str">
            <v>VA Water Quality Improve Fund</v>
          </cell>
        </row>
        <row r="4806">
          <cell r="B4806" t="str">
            <v>09340</v>
          </cell>
          <cell r="C4806" t="str">
            <v>VA Water Quality Improve Fund</v>
          </cell>
        </row>
        <row r="4807">
          <cell r="B4807" t="str">
            <v>09340</v>
          </cell>
          <cell r="C4807" t="str">
            <v>VA Water Quality Improve Fund</v>
          </cell>
        </row>
        <row r="4808">
          <cell r="B4808" t="str">
            <v>09340</v>
          </cell>
          <cell r="C4808" t="str">
            <v>VA Water Quality Improve Fund</v>
          </cell>
        </row>
        <row r="4809">
          <cell r="B4809" t="str">
            <v>09341</v>
          </cell>
          <cell r="C4809" t="str">
            <v>Med&amp;Pa Scholarship&amp;Loan Repay</v>
          </cell>
        </row>
        <row r="4810">
          <cell r="B4810" t="str">
            <v>09341</v>
          </cell>
          <cell r="C4810" t="str">
            <v>Med&amp;Pa Scholarship&amp;Loan Repay</v>
          </cell>
        </row>
        <row r="4811">
          <cell r="B4811" t="str">
            <v>09341</v>
          </cell>
          <cell r="C4811" t="str">
            <v>Med&amp;Pa Scholarship&amp;Loan Repay</v>
          </cell>
        </row>
        <row r="4812">
          <cell r="B4812" t="str">
            <v>09341</v>
          </cell>
          <cell r="C4812" t="str">
            <v>Med&amp;Pa Scholarship&amp;Loan Repay</v>
          </cell>
        </row>
        <row r="4813">
          <cell r="B4813" t="str">
            <v>09341</v>
          </cell>
          <cell r="C4813" t="str">
            <v>Med&amp;Pa Scholarship&amp;Loan Repay</v>
          </cell>
        </row>
        <row r="4814">
          <cell r="B4814" t="str">
            <v>09341</v>
          </cell>
          <cell r="C4814" t="str">
            <v>Med&amp;Pa Scholarship&amp;Loan Repay</v>
          </cell>
        </row>
        <row r="4815">
          <cell r="B4815" t="str">
            <v>09350</v>
          </cell>
          <cell r="C4815" t="str">
            <v>Intensfied Drug Enfrcmnt Juris</v>
          </cell>
        </row>
        <row r="4816">
          <cell r="B4816" t="str">
            <v>09350</v>
          </cell>
          <cell r="C4816" t="str">
            <v>Intensfied Drug Enfrcmnt Juris</v>
          </cell>
        </row>
        <row r="4817">
          <cell r="B4817" t="str">
            <v>09350</v>
          </cell>
          <cell r="C4817" t="str">
            <v>Intensfied Drug Enfrcmnt Juris</v>
          </cell>
        </row>
        <row r="4818">
          <cell r="B4818" t="str">
            <v>09350</v>
          </cell>
          <cell r="C4818" t="str">
            <v>Intensfied Drug Enfrcmnt Juris</v>
          </cell>
        </row>
        <row r="4819">
          <cell r="B4819" t="str">
            <v>09350</v>
          </cell>
          <cell r="C4819" t="str">
            <v>Intensfied Drug Enfrcmnt Juris</v>
          </cell>
        </row>
        <row r="4820">
          <cell r="B4820" t="str">
            <v>09350</v>
          </cell>
          <cell r="C4820" t="str">
            <v>Intensfied Drug Enfrcmnt Juris</v>
          </cell>
        </row>
        <row r="4821">
          <cell r="B4821" t="str">
            <v>09351</v>
          </cell>
          <cell r="C4821" t="str">
            <v>WaterQualityImprovementReserve</v>
          </cell>
        </row>
        <row r="4822">
          <cell r="B4822" t="str">
            <v>09351</v>
          </cell>
          <cell r="C4822" t="str">
            <v>WaterQualityImprovementReserve</v>
          </cell>
        </row>
        <row r="4823">
          <cell r="B4823" t="str">
            <v>09351</v>
          </cell>
          <cell r="C4823" t="str">
            <v>WaterQualityImprovementReserve</v>
          </cell>
        </row>
        <row r="4824">
          <cell r="B4824" t="str">
            <v>09351</v>
          </cell>
          <cell r="C4824" t="str">
            <v>WaterQualityImprovementReserve</v>
          </cell>
        </row>
        <row r="4825">
          <cell r="B4825" t="str">
            <v>09351</v>
          </cell>
          <cell r="C4825" t="str">
            <v>WaterQualityImprovementReserve</v>
          </cell>
        </row>
        <row r="4826">
          <cell r="B4826" t="str">
            <v>09351</v>
          </cell>
          <cell r="C4826" t="str">
            <v>WaterQualityImprovementReserve</v>
          </cell>
        </row>
        <row r="4827">
          <cell r="B4827" t="str">
            <v>09352</v>
          </cell>
          <cell r="C4827" t="str">
            <v>Dedicated Special Revenue-SBD</v>
          </cell>
        </row>
        <row r="4828">
          <cell r="B4828" t="str">
            <v>09352</v>
          </cell>
          <cell r="C4828" t="str">
            <v>Dedicated Special Revenue-SBD</v>
          </cell>
        </row>
        <row r="4829">
          <cell r="B4829" t="str">
            <v>09352</v>
          </cell>
          <cell r="C4829" t="str">
            <v>Dedicated Special Revenue-SBD</v>
          </cell>
        </row>
        <row r="4830">
          <cell r="B4830" t="str">
            <v>09352</v>
          </cell>
          <cell r="C4830" t="str">
            <v>Dedicated Special Revenue-SBD</v>
          </cell>
        </row>
        <row r="4831">
          <cell r="B4831" t="str">
            <v>09352</v>
          </cell>
          <cell r="C4831" t="str">
            <v>Dedicated Special Revenue-SBD</v>
          </cell>
        </row>
        <row r="4832">
          <cell r="B4832" t="str">
            <v>09360</v>
          </cell>
          <cell r="C4832" t="str">
            <v>VA Natural Resources Commitmnt</v>
          </cell>
        </row>
        <row r="4833">
          <cell r="B4833" t="str">
            <v>09360</v>
          </cell>
          <cell r="C4833" t="str">
            <v>VA Natural Resources Commitmnt</v>
          </cell>
        </row>
        <row r="4834">
          <cell r="B4834" t="str">
            <v>09360</v>
          </cell>
          <cell r="C4834" t="str">
            <v>VA Natural Resources Commitmnt</v>
          </cell>
        </row>
        <row r="4835">
          <cell r="B4835" t="str">
            <v>09360</v>
          </cell>
          <cell r="C4835" t="str">
            <v>VA Natural Resources Commitmnt</v>
          </cell>
        </row>
        <row r="4836">
          <cell r="B4836" t="str">
            <v>09360</v>
          </cell>
          <cell r="C4836" t="str">
            <v>VA Natural Resources Commitmnt</v>
          </cell>
        </row>
        <row r="4837">
          <cell r="B4837" t="str">
            <v>09360</v>
          </cell>
          <cell r="C4837" t="str">
            <v>VA Natural Resources Commitmnt</v>
          </cell>
        </row>
        <row r="4838">
          <cell r="B4838" t="str">
            <v>09362</v>
          </cell>
          <cell r="C4838" t="str">
            <v>Commonwealth Health Research</v>
          </cell>
        </row>
        <row r="4839">
          <cell r="B4839" t="str">
            <v>09362</v>
          </cell>
          <cell r="C4839" t="str">
            <v>Commonwealth Health Research</v>
          </cell>
        </row>
        <row r="4840">
          <cell r="B4840" t="str">
            <v>09362</v>
          </cell>
          <cell r="C4840" t="str">
            <v>Commonwealth Health Research</v>
          </cell>
        </row>
        <row r="4841">
          <cell r="B4841" t="str">
            <v>09362</v>
          </cell>
          <cell r="C4841" t="str">
            <v>Commonwealth Health Research</v>
          </cell>
        </row>
        <row r="4842">
          <cell r="B4842" t="str">
            <v>09362</v>
          </cell>
          <cell r="C4842" t="str">
            <v>Commonwealth Health Research</v>
          </cell>
        </row>
        <row r="4843">
          <cell r="B4843" t="str">
            <v>09362</v>
          </cell>
          <cell r="C4843" t="str">
            <v>Commonwealth Health Research</v>
          </cell>
        </row>
        <row r="4844">
          <cell r="B4844" t="str">
            <v>09366</v>
          </cell>
          <cell r="C4844" t="str">
            <v>Mitigation Comp Fund Hist Prop</v>
          </cell>
        </row>
        <row r="4845">
          <cell r="B4845" t="str">
            <v>09366</v>
          </cell>
          <cell r="C4845" t="str">
            <v>Mitigation Comp Fund Hist Prop</v>
          </cell>
        </row>
        <row r="4846">
          <cell r="B4846" t="str">
            <v>09366</v>
          </cell>
          <cell r="C4846" t="str">
            <v>Mitigation Comp Fund Hist Prop</v>
          </cell>
        </row>
        <row r="4847">
          <cell r="B4847" t="str">
            <v>09366</v>
          </cell>
          <cell r="C4847" t="str">
            <v>Mitigation Comp Fund Hist Prop</v>
          </cell>
        </row>
        <row r="4848">
          <cell r="B4848" t="str">
            <v>09366</v>
          </cell>
          <cell r="C4848" t="str">
            <v>Mitigation Comp Fund Hist Prop</v>
          </cell>
        </row>
        <row r="4849">
          <cell r="B4849" t="str">
            <v>09370</v>
          </cell>
          <cell r="C4849" t="str">
            <v>Special Damages Fund</v>
          </cell>
        </row>
        <row r="4850">
          <cell r="B4850" t="str">
            <v>09370</v>
          </cell>
          <cell r="C4850" t="str">
            <v>Special Damages Fund</v>
          </cell>
        </row>
        <row r="4851">
          <cell r="B4851" t="str">
            <v>09370</v>
          </cell>
          <cell r="C4851" t="str">
            <v>Special Damages Fund</v>
          </cell>
        </row>
        <row r="4852">
          <cell r="B4852" t="str">
            <v>09370</v>
          </cell>
          <cell r="C4852" t="str">
            <v>Special Damages Fund</v>
          </cell>
        </row>
        <row r="4853">
          <cell r="B4853" t="str">
            <v>09370</v>
          </cell>
          <cell r="C4853" t="str">
            <v>Special Damages Fund</v>
          </cell>
        </row>
        <row r="4854">
          <cell r="B4854" t="str">
            <v>09380</v>
          </cell>
          <cell r="C4854" t="str">
            <v>Dentl Scholarship &amp; Loan Repay</v>
          </cell>
        </row>
        <row r="4855">
          <cell r="B4855" t="str">
            <v>09380</v>
          </cell>
          <cell r="C4855" t="str">
            <v>Dentl Scholarship &amp; Loan Repay</v>
          </cell>
        </row>
        <row r="4856">
          <cell r="B4856" t="str">
            <v>09380</v>
          </cell>
          <cell r="C4856" t="str">
            <v>Dentl Scholarship &amp; Loan Repay</v>
          </cell>
        </row>
        <row r="4857">
          <cell r="B4857" t="str">
            <v>09380</v>
          </cell>
          <cell r="C4857" t="str">
            <v>Dentl Scholarship &amp; Loan Repay</v>
          </cell>
        </row>
        <row r="4858">
          <cell r="B4858" t="str">
            <v>09380</v>
          </cell>
          <cell r="C4858" t="str">
            <v>Dentl Scholarship &amp; Loan Repay</v>
          </cell>
        </row>
        <row r="4859">
          <cell r="B4859" t="str">
            <v>09380</v>
          </cell>
          <cell r="C4859" t="str">
            <v>Dentl Scholarship &amp; Loan Repay</v>
          </cell>
        </row>
        <row r="4860">
          <cell r="B4860" t="str">
            <v>09390</v>
          </cell>
          <cell r="C4860" t="str">
            <v>Crime Victim Comp-FOIA Exempt</v>
          </cell>
        </row>
        <row r="4861">
          <cell r="B4861" t="str">
            <v>09390</v>
          </cell>
          <cell r="C4861" t="str">
            <v>Crime Victim Comp-FOIA Exempt</v>
          </cell>
        </row>
        <row r="4862">
          <cell r="B4862" t="str">
            <v>09390</v>
          </cell>
          <cell r="C4862" t="str">
            <v>Crime Victim Comp-FOIA Exempt</v>
          </cell>
        </row>
        <row r="4863">
          <cell r="B4863" t="str">
            <v>09390</v>
          </cell>
          <cell r="C4863" t="str">
            <v>Crime Victim Comp-FOIA Exempt</v>
          </cell>
        </row>
        <row r="4864">
          <cell r="B4864" t="str">
            <v>09390</v>
          </cell>
          <cell r="C4864" t="str">
            <v>Crime Victim Comp-FOIA Exempt</v>
          </cell>
        </row>
        <row r="4865">
          <cell r="B4865" t="str">
            <v>09400</v>
          </cell>
          <cell r="C4865" t="str">
            <v>VA Jobs Investment Prog Fund</v>
          </cell>
        </row>
        <row r="4866">
          <cell r="B4866" t="str">
            <v>09400</v>
          </cell>
          <cell r="C4866" t="str">
            <v>VA Jobs Investment Prog Fund</v>
          </cell>
        </row>
        <row r="4867">
          <cell r="B4867" t="str">
            <v>09400</v>
          </cell>
          <cell r="C4867" t="str">
            <v>VA Jobs Investment Prog Fund</v>
          </cell>
        </row>
        <row r="4868">
          <cell r="B4868" t="str">
            <v>09400</v>
          </cell>
          <cell r="C4868" t="str">
            <v>VA Jobs Investment Prog Fund</v>
          </cell>
        </row>
        <row r="4869">
          <cell r="B4869" t="str">
            <v>09400</v>
          </cell>
          <cell r="C4869" t="str">
            <v>VA Jobs Investment Prog Fund</v>
          </cell>
        </row>
        <row r="4870">
          <cell r="B4870" t="str">
            <v>09400</v>
          </cell>
          <cell r="C4870" t="str">
            <v>VA Jobs Investment Prog Fund</v>
          </cell>
        </row>
        <row r="4871">
          <cell r="B4871" t="str">
            <v>09401</v>
          </cell>
          <cell r="C4871" t="str">
            <v>Feed Lime Fertlzr &amp; Animal Rem</v>
          </cell>
        </row>
        <row r="4872">
          <cell r="B4872" t="str">
            <v>09401</v>
          </cell>
          <cell r="C4872" t="str">
            <v>Feed Lime Fertlzr &amp; Animal Rem</v>
          </cell>
        </row>
        <row r="4873">
          <cell r="B4873" t="str">
            <v>09401</v>
          </cell>
          <cell r="C4873" t="str">
            <v>Feed Lime Fertlzr &amp; Animal Rem</v>
          </cell>
        </row>
        <row r="4874">
          <cell r="B4874" t="str">
            <v>09401</v>
          </cell>
          <cell r="C4874" t="str">
            <v>Feed Lime Fertlzr &amp; Animal Rem</v>
          </cell>
        </row>
        <row r="4875">
          <cell r="B4875" t="str">
            <v>09401</v>
          </cell>
          <cell r="C4875" t="str">
            <v>Feed Lime Fertlzr &amp; Animal Rem</v>
          </cell>
        </row>
        <row r="4876">
          <cell r="B4876" t="str">
            <v>09402</v>
          </cell>
          <cell r="C4876" t="str">
            <v>MRC Dedicated Special Rev Fund</v>
          </cell>
        </row>
        <row r="4877">
          <cell r="B4877" t="str">
            <v>09402</v>
          </cell>
          <cell r="C4877" t="str">
            <v>MRC Dedicated Special Rev Fund</v>
          </cell>
        </row>
        <row r="4878">
          <cell r="B4878" t="str">
            <v>09402</v>
          </cell>
          <cell r="C4878" t="str">
            <v>MRC Dedicated Special Rev Fund</v>
          </cell>
        </row>
        <row r="4879">
          <cell r="B4879" t="str">
            <v>09402</v>
          </cell>
          <cell r="C4879" t="str">
            <v>MRC Dedicated Special Rev Fund</v>
          </cell>
        </row>
        <row r="4880">
          <cell r="B4880" t="str">
            <v>09402</v>
          </cell>
          <cell r="C4880" t="str">
            <v>MRC Dedicated Special Rev Fund</v>
          </cell>
        </row>
        <row r="4881">
          <cell r="B4881" t="str">
            <v>09403</v>
          </cell>
          <cell r="C4881" t="str">
            <v>Dedicated Special Revenue-DGIF</v>
          </cell>
        </row>
        <row r="4882">
          <cell r="B4882" t="str">
            <v>09403</v>
          </cell>
          <cell r="C4882" t="str">
            <v>Dedicated Special Revenue-DGIF</v>
          </cell>
        </row>
        <row r="4883">
          <cell r="B4883" t="str">
            <v>09403</v>
          </cell>
          <cell r="C4883" t="str">
            <v>Dedicated Special Revenue-DGIF</v>
          </cell>
        </row>
        <row r="4884">
          <cell r="B4884" t="str">
            <v>09403</v>
          </cell>
          <cell r="C4884" t="str">
            <v>Dedicated Special Revenue-DGIF</v>
          </cell>
        </row>
        <row r="4885">
          <cell r="B4885" t="str">
            <v>09403</v>
          </cell>
          <cell r="C4885" t="str">
            <v>Dedicated Special Revenue-DGIF</v>
          </cell>
        </row>
        <row r="4886">
          <cell r="B4886" t="str">
            <v>09403</v>
          </cell>
          <cell r="C4886" t="str">
            <v>Dedicated Special Revenue-DGIF</v>
          </cell>
        </row>
        <row r="4887">
          <cell r="B4887" t="str">
            <v>09404</v>
          </cell>
          <cell r="C4887" t="str">
            <v>Reg Criminal Justce Acdmy Trng</v>
          </cell>
        </row>
        <row r="4888">
          <cell r="B4888" t="str">
            <v>09404</v>
          </cell>
          <cell r="C4888" t="str">
            <v>Reg Criminal Justce Acdmy Trng</v>
          </cell>
        </row>
        <row r="4889">
          <cell r="B4889" t="str">
            <v>09404</v>
          </cell>
          <cell r="C4889" t="str">
            <v>Reg Criminal Justce Acdmy Trng</v>
          </cell>
        </row>
        <row r="4890">
          <cell r="B4890" t="str">
            <v>09404</v>
          </cell>
          <cell r="C4890" t="str">
            <v>Reg Criminal Justce Acdmy Trng</v>
          </cell>
        </row>
        <row r="4891">
          <cell r="B4891" t="str">
            <v>09404</v>
          </cell>
          <cell r="C4891" t="str">
            <v>Reg Criminal Justce Acdmy Trng</v>
          </cell>
        </row>
        <row r="4892">
          <cell r="B4892" t="str">
            <v>09404</v>
          </cell>
          <cell r="C4892" t="str">
            <v>Reg Criminal Justce Acdmy Trng</v>
          </cell>
        </row>
        <row r="4893">
          <cell r="B4893" t="str">
            <v>09409</v>
          </cell>
          <cell r="C4893" t="str">
            <v>Dedicated Special Revenue-DMME</v>
          </cell>
        </row>
        <row r="4894">
          <cell r="B4894" t="str">
            <v>09409</v>
          </cell>
          <cell r="C4894" t="str">
            <v>Dedicated Special Revenue-DMME</v>
          </cell>
        </row>
        <row r="4895">
          <cell r="B4895" t="str">
            <v>09409</v>
          </cell>
          <cell r="C4895" t="str">
            <v>Dedicated Special Revenue-DMME</v>
          </cell>
        </row>
        <row r="4896">
          <cell r="B4896" t="str">
            <v>09409</v>
          </cell>
          <cell r="C4896" t="str">
            <v>Dedicated Special Revenue-DMME</v>
          </cell>
        </row>
        <row r="4897">
          <cell r="B4897" t="str">
            <v>09409</v>
          </cell>
          <cell r="C4897" t="str">
            <v>Dedicated Special Revenue-DMME</v>
          </cell>
        </row>
        <row r="4898">
          <cell r="B4898" t="str">
            <v>09410</v>
          </cell>
          <cell r="C4898" t="str">
            <v>Veterans Services Fund</v>
          </cell>
        </row>
        <row r="4899">
          <cell r="B4899" t="str">
            <v>09410</v>
          </cell>
          <cell r="C4899" t="str">
            <v>Veterans Services Fund</v>
          </cell>
        </row>
        <row r="4900">
          <cell r="B4900" t="str">
            <v>09410</v>
          </cell>
          <cell r="C4900" t="str">
            <v>Veterans Services Fund</v>
          </cell>
        </row>
        <row r="4901">
          <cell r="B4901" t="str">
            <v>09410</v>
          </cell>
          <cell r="C4901" t="str">
            <v>Veterans Services Fund</v>
          </cell>
        </row>
        <row r="4902">
          <cell r="B4902" t="str">
            <v>09410</v>
          </cell>
          <cell r="C4902" t="str">
            <v>Veterans Services Fund</v>
          </cell>
        </row>
        <row r="4903">
          <cell r="B4903" t="str">
            <v>09410</v>
          </cell>
          <cell r="C4903" t="str">
            <v>Veterans Services Fund</v>
          </cell>
        </row>
        <row r="4904">
          <cell r="B4904" t="str">
            <v>09420</v>
          </cell>
          <cell r="C4904" t="str">
            <v>Tobac Indmnfction/Comm Revital</v>
          </cell>
        </row>
        <row r="4905">
          <cell r="B4905" t="str">
            <v>09420</v>
          </cell>
          <cell r="C4905" t="str">
            <v>Tobac Indmnfction/Comm Revital</v>
          </cell>
        </row>
        <row r="4906">
          <cell r="B4906" t="str">
            <v>09420</v>
          </cell>
          <cell r="C4906" t="str">
            <v>Tobac Indmnfction/Comm Revital</v>
          </cell>
        </row>
        <row r="4907">
          <cell r="B4907" t="str">
            <v>09420</v>
          </cell>
          <cell r="C4907" t="str">
            <v>Tobac Indmnfction/Comm Revital</v>
          </cell>
        </row>
        <row r="4908">
          <cell r="B4908" t="str">
            <v>09420</v>
          </cell>
          <cell r="C4908" t="str">
            <v>Tobac Indmnfction/Comm Revital</v>
          </cell>
        </row>
        <row r="4909">
          <cell r="B4909" t="str">
            <v>09420</v>
          </cell>
          <cell r="C4909" t="str">
            <v>Tobac Indmnfction/Comm Revital</v>
          </cell>
        </row>
        <row r="4910">
          <cell r="B4910" t="str">
            <v>09430</v>
          </cell>
          <cell r="C4910" t="str">
            <v>Virginia Tobacco Settlement</v>
          </cell>
        </row>
        <row r="4911">
          <cell r="B4911" t="str">
            <v>09430</v>
          </cell>
          <cell r="C4911" t="str">
            <v>Virginia Tobacco Settlement</v>
          </cell>
        </row>
        <row r="4912">
          <cell r="B4912" t="str">
            <v>09430</v>
          </cell>
          <cell r="C4912" t="str">
            <v>Virginia Tobacco Settlement</v>
          </cell>
        </row>
        <row r="4913">
          <cell r="B4913" t="str">
            <v>09430</v>
          </cell>
          <cell r="C4913" t="str">
            <v>Virginia Tobacco Settlement</v>
          </cell>
        </row>
        <row r="4914">
          <cell r="B4914" t="str">
            <v>09430</v>
          </cell>
          <cell r="C4914" t="str">
            <v>Virginia Tobacco Settlement</v>
          </cell>
        </row>
        <row r="4915">
          <cell r="B4915" t="str">
            <v>09430</v>
          </cell>
          <cell r="C4915" t="str">
            <v>Virginia Tobacco Settlement</v>
          </cell>
        </row>
        <row r="4916">
          <cell r="B4916" t="str">
            <v>09431</v>
          </cell>
          <cell r="C4916" t="str">
            <v>EDA-Titl IX Gnt-Sequestrd Prtn</v>
          </cell>
        </row>
        <row r="4917">
          <cell r="B4917" t="str">
            <v>09431</v>
          </cell>
          <cell r="C4917" t="str">
            <v>EDA-Titl IX Gnt-Sequestrd Prtn</v>
          </cell>
        </row>
        <row r="4918">
          <cell r="B4918" t="str">
            <v>09431</v>
          </cell>
          <cell r="C4918" t="str">
            <v>EDA-Titl IX Gnt-Sequestrd Prtn</v>
          </cell>
        </row>
        <row r="4919">
          <cell r="B4919" t="str">
            <v>09431</v>
          </cell>
          <cell r="C4919" t="str">
            <v>EDA-Titl IX Gnt-Sequestrd Prtn</v>
          </cell>
        </row>
        <row r="4920">
          <cell r="B4920" t="str">
            <v>09431</v>
          </cell>
          <cell r="C4920" t="str">
            <v>EDA-Titl IX Gnt-Sequestrd Prtn</v>
          </cell>
        </row>
        <row r="4921">
          <cell r="B4921" t="str">
            <v>09431</v>
          </cell>
          <cell r="C4921" t="str">
            <v>EDA-Titl IX Gnt-Sequestrd Prtn</v>
          </cell>
        </row>
        <row r="4922">
          <cell r="B4922" t="str">
            <v>09440</v>
          </cell>
          <cell r="C4922" t="str">
            <v>VA Econ Dev Incentive Grant</v>
          </cell>
        </row>
        <row r="4923">
          <cell r="B4923" t="str">
            <v>09440</v>
          </cell>
          <cell r="C4923" t="str">
            <v>VA Econ Dev Incentive Grant</v>
          </cell>
        </row>
        <row r="4924">
          <cell r="B4924" t="str">
            <v>09440</v>
          </cell>
          <cell r="C4924" t="str">
            <v>VA Econ Dev Incentive Grant</v>
          </cell>
        </row>
        <row r="4925">
          <cell r="B4925" t="str">
            <v>09440</v>
          </cell>
          <cell r="C4925" t="str">
            <v>VA Econ Dev Incentive Grant</v>
          </cell>
        </row>
        <row r="4926">
          <cell r="B4926" t="str">
            <v>09440</v>
          </cell>
          <cell r="C4926" t="str">
            <v>VA Econ Dev Incentive Grant</v>
          </cell>
        </row>
        <row r="4927">
          <cell r="B4927" t="str">
            <v>09450</v>
          </cell>
          <cell r="C4927" t="str">
            <v>Safe Drnkng Water St Revolving</v>
          </cell>
        </row>
        <row r="4928">
          <cell r="B4928" t="str">
            <v>09450</v>
          </cell>
          <cell r="C4928" t="str">
            <v>Safe Drnkng Water St Revolving</v>
          </cell>
        </row>
        <row r="4929">
          <cell r="B4929" t="str">
            <v>09450</v>
          </cell>
          <cell r="C4929" t="str">
            <v>Safe Drnkng Water St Revolving</v>
          </cell>
        </row>
        <row r="4930">
          <cell r="B4930" t="str">
            <v>09450</v>
          </cell>
          <cell r="C4930" t="str">
            <v>Safe Drnkng Water St Revolving</v>
          </cell>
        </row>
        <row r="4931">
          <cell r="B4931" t="str">
            <v>09450</v>
          </cell>
          <cell r="C4931" t="str">
            <v>Safe Drnkng Water St Revolving</v>
          </cell>
        </row>
        <row r="4932">
          <cell r="B4932" t="str">
            <v>09450</v>
          </cell>
          <cell r="C4932" t="str">
            <v>Safe Drnkng Water St Revolving</v>
          </cell>
        </row>
        <row r="4933">
          <cell r="B4933" t="str">
            <v>09454</v>
          </cell>
          <cell r="C4933" t="str">
            <v>Master Jet Base Landing Fields</v>
          </cell>
        </row>
        <row r="4934">
          <cell r="B4934" t="str">
            <v>09454</v>
          </cell>
          <cell r="C4934" t="str">
            <v>Master Jet Base Landing Fields</v>
          </cell>
        </row>
        <row r="4935">
          <cell r="B4935" t="str">
            <v>09454</v>
          </cell>
          <cell r="C4935" t="str">
            <v>Master Jet Base Landing Fields</v>
          </cell>
        </row>
        <row r="4936">
          <cell r="B4936" t="str">
            <v>09454</v>
          </cell>
          <cell r="C4936" t="str">
            <v>Master Jet Base Landing Fields</v>
          </cell>
        </row>
        <row r="4937">
          <cell r="B4937" t="str">
            <v>09454</v>
          </cell>
          <cell r="C4937" t="str">
            <v>Master Jet Base Landing Fields</v>
          </cell>
        </row>
        <row r="4938">
          <cell r="B4938" t="str">
            <v>09460</v>
          </cell>
          <cell r="C4938" t="str">
            <v>Military Strateg Respons Recov</v>
          </cell>
        </row>
        <row r="4939">
          <cell r="B4939" t="str">
            <v>09460</v>
          </cell>
          <cell r="C4939" t="str">
            <v>Military Strateg Respons Recov</v>
          </cell>
        </row>
        <row r="4940">
          <cell r="B4940" t="str">
            <v>09460</v>
          </cell>
          <cell r="C4940" t="str">
            <v>Military Strateg Respons Recov</v>
          </cell>
        </row>
        <row r="4941">
          <cell r="B4941" t="str">
            <v>09460</v>
          </cell>
          <cell r="C4941" t="str">
            <v>Military Strateg Respons Recov</v>
          </cell>
        </row>
        <row r="4942">
          <cell r="B4942" t="str">
            <v>09460</v>
          </cell>
          <cell r="C4942" t="str">
            <v>Military Strateg Respons Recov</v>
          </cell>
        </row>
        <row r="4943">
          <cell r="B4943" t="str">
            <v>09461</v>
          </cell>
          <cell r="C4943" t="str">
            <v>Biofuels Production Fund</v>
          </cell>
        </row>
        <row r="4944">
          <cell r="B4944" t="str">
            <v>09461</v>
          </cell>
          <cell r="C4944" t="str">
            <v>Biofuels Production Fund</v>
          </cell>
        </row>
        <row r="4945">
          <cell r="B4945" t="str">
            <v>09461</v>
          </cell>
          <cell r="C4945" t="str">
            <v>Biofuels Production Fund</v>
          </cell>
        </row>
        <row r="4946">
          <cell r="B4946" t="str">
            <v>09461</v>
          </cell>
          <cell r="C4946" t="str">
            <v>Biofuels Production Fund</v>
          </cell>
        </row>
        <row r="4947">
          <cell r="B4947" t="str">
            <v>09461</v>
          </cell>
          <cell r="C4947" t="str">
            <v>Biofuels Production Fund</v>
          </cell>
        </row>
        <row r="4948">
          <cell r="B4948" t="str">
            <v>09470</v>
          </cell>
          <cell r="C4948" t="str">
            <v>Robert Wood Johnson-Max Enroll</v>
          </cell>
        </row>
        <row r="4949">
          <cell r="B4949" t="str">
            <v>09470</v>
          </cell>
          <cell r="C4949" t="str">
            <v>Robert Wood Johnson-Max Enroll</v>
          </cell>
        </row>
        <row r="4950">
          <cell r="B4950" t="str">
            <v>09470</v>
          </cell>
          <cell r="C4950" t="str">
            <v>Robert Wood Johnson-Max Enroll</v>
          </cell>
        </row>
        <row r="4951">
          <cell r="B4951" t="str">
            <v>09470</v>
          </cell>
          <cell r="C4951" t="str">
            <v>Robert Wood Johnson-Max Enroll</v>
          </cell>
        </row>
        <row r="4952">
          <cell r="B4952" t="str">
            <v>09470</v>
          </cell>
          <cell r="C4952" t="str">
            <v>Robert Wood Johnson-Max Enroll</v>
          </cell>
        </row>
        <row r="4953">
          <cell r="B4953" t="str">
            <v>09471</v>
          </cell>
          <cell r="C4953" t="str">
            <v>Econ &amp; Infrastruc Dev Grant Fd</v>
          </cell>
        </row>
        <row r="4954">
          <cell r="B4954" t="str">
            <v>09471</v>
          </cell>
          <cell r="C4954" t="str">
            <v>Econ &amp; Infrastruc Dev Grant Fd</v>
          </cell>
        </row>
        <row r="4955">
          <cell r="B4955" t="str">
            <v>09471</v>
          </cell>
          <cell r="C4955" t="str">
            <v>Econ &amp; Infrastruc Dev Grant Fd</v>
          </cell>
        </row>
        <row r="4956">
          <cell r="B4956" t="str">
            <v>09471</v>
          </cell>
          <cell r="C4956" t="str">
            <v>Econ &amp; Infrastruc Dev Grant Fd</v>
          </cell>
        </row>
        <row r="4957">
          <cell r="B4957" t="str">
            <v>09471</v>
          </cell>
          <cell r="C4957" t="str">
            <v>Econ &amp; Infrastruc Dev Grant Fd</v>
          </cell>
        </row>
        <row r="4958">
          <cell r="B4958" t="str">
            <v>09471</v>
          </cell>
          <cell r="C4958" t="str">
            <v>Econ &amp; Infrastruc Dev Grant Fd</v>
          </cell>
        </row>
        <row r="4959">
          <cell r="B4959" t="str">
            <v>09480</v>
          </cell>
          <cell r="C4959" t="str">
            <v>Tech Talent Investment Fund</v>
          </cell>
        </row>
        <row r="4960">
          <cell r="B4960" t="str">
            <v>09480</v>
          </cell>
          <cell r="C4960" t="str">
            <v>Tech Talent Investment Fund</v>
          </cell>
        </row>
        <row r="4961">
          <cell r="B4961" t="str">
            <v>09480</v>
          </cell>
          <cell r="C4961" t="str">
            <v>Tech Talent Investment Fund</v>
          </cell>
        </row>
        <row r="4962">
          <cell r="B4962" t="str">
            <v>09480</v>
          </cell>
          <cell r="C4962" t="str">
            <v>Tech Talent Investment Fund</v>
          </cell>
        </row>
        <row r="4963">
          <cell r="B4963" t="str">
            <v>09480</v>
          </cell>
          <cell r="C4963" t="str">
            <v>Tech Talent Investment Fund</v>
          </cell>
        </row>
        <row r="4964">
          <cell r="B4964" t="str">
            <v>09480</v>
          </cell>
          <cell r="C4964" t="str">
            <v>Tech Talent Investment Fund</v>
          </cell>
        </row>
        <row r="4965">
          <cell r="B4965" t="str">
            <v>09490</v>
          </cell>
          <cell r="C4965" t="str">
            <v>Virginia Health Care Fund</v>
          </cell>
        </row>
        <row r="4966">
          <cell r="B4966" t="str">
            <v>09490</v>
          </cell>
          <cell r="C4966" t="str">
            <v>Virginia Health Care Fund</v>
          </cell>
        </row>
        <row r="4967">
          <cell r="B4967" t="str">
            <v>09490</v>
          </cell>
          <cell r="C4967" t="str">
            <v>Virginia Health Care Fund</v>
          </cell>
        </row>
        <row r="4968">
          <cell r="B4968" t="str">
            <v>09490</v>
          </cell>
          <cell r="C4968" t="str">
            <v>Virginia Health Care Fund</v>
          </cell>
        </row>
        <row r="4969">
          <cell r="B4969" t="str">
            <v>09490</v>
          </cell>
          <cell r="C4969" t="str">
            <v>Virginia Health Care Fund</v>
          </cell>
        </row>
        <row r="4970">
          <cell r="B4970" t="str">
            <v>09491</v>
          </cell>
          <cell r="C4970" t="str">
            <v>Technology Development Grnt Fd</v>
          </cell>
        </row>
        <row r="4971">
          <cell r="B4971" t="str">
            <v>09491</v>
          </cell>
          <cell r="C4971" t="str">
            <v>Technology Development Grnt Fd</v>
          </cell>
        </row>
        <row r="4972">
          <cell r="B4972" t="str">
            <v>09491</v>
          </cell>
          <cell r="C4972" t="str">
            <v>Technology Development Grnt Fd</v>
          </cell>
        </row>
        <row r="4973">
          <cell r="B4973" t="str">
            <v>09491</v>
          </cell>
          <cell r="C4973" t="str">
            <v>Technology Development Grnt Fd</v>
          </cell>
        </row>
        <row r="4974">
          <cell r="B4974" t="str">
            <v>09491</v>
          </cell>
          <cell r="C4974" t="str">
            <v>Technology Development Grnt Fd</v>
          </cell>
        </row>
        <row r="4975">
          <cell r="B4975" t="str">
            <v>09491</v>
          </cell>
          <cell r="C4975" t="str">
            <v>Technology Development Grnt Fd</v>
          </cell>
        </row>
        <row r="4976">
          <cell r="B4976" t="str">
            <v>09500</v>
          </cell>
          <cell r="C4976" t="str">
            <v>Mnerls Excl Coal Abandon Lands</v>
          </cell>
        </row>
        <row r="4977">
          <cell r="B4977" t="str">
            <v>09500</v>
          </cell>
          <cell r="C4977" t="str">
            <v>Mnerls Excl Coal Abandon Lands</v>
          </cell>
        </row>
        <row r="4978">
          <cell r="B4978" t="str">
            <v>09500</v>
          </cell>
          <cell r="C4978" t="str">
            <v>Mnerls Excl Coal Abandon Lands</v>
          </cell>
        </row>
        <row r="4979">
          <cell r="B4979" t="str">
            <v>09500</v>
          </cell>
          <cell r="C4979" t="str">
            <v>Mnerls Excl Coal Abandon Lands</v>
          </cell>
        </row>
        <row r="4980">
          <cell r="B4980" t="str">
            <v>09500</v>
          </cell>
          <cell r="C4980" t="str">
            <v>Mnerls Excl Coal Abandon Lands</v>
          </cell>
        </row>
        <row r="4981">
          <cell r="B4981" t="str">
            <v>09510</v>
          </cell>
          <cell r="C4981" t="str">
            <v>CW Technology Research Fd 934</v>
          </cell>
        </row>
        <row r="4982">
          <cell r="B4982" t="str">
            <v>09510</v>
          </cell>
          <cell r="C4982" t="str">
            <v>CW Technology Research Fd 934</v>
          </cell>
        </row>
        <row r="4983">
          <cell r="B4983" t="str">
            <v>09510</v>
          </cell>
          <cell r="C4983" t="str">
            <v>CW Technology Research Fd 934</v>
          </cell>
        </row>
        <row r="4984">
          <cell r="B4984" t="str">
            <v>09510</v>
          </cell>
          <cell r="C4984" t="str">
            <v>CW Technology Research Fd 934</v>
          </cell>
        </row>
        <row r="4985">
          <cell r="B4985" t="str">
            <v>09510</v>
          </cell>
          <cell r="C4985" t="str">
            <v>CW Technology Research Fd 934</v>
          </cell>
        </row>
        <row r="4986">
          <cell r="B4986" t="str">
            <v>09511</v>
          </cell>
          <cell r="C4986" t="str">
            <v>CW Technology Research Fd 274</v>
          </cell>
        </row>
        <row r="4987">
          <cell r="B4987" t="str">
            <v>09511</v>
          </cell>
          <cell r="C4987" t="str">
            <v>CW Technology Research Fd 274</v>
          </cell>
        </row>
        <row r="4988">
          <cell r="B4988" t="str">
            <v>09511</v>
          </cell>
          <cell r="C4988" t="str">
            <v>CW Technology Research Fd 274</v>
          </cell>
        </row>
        <row r="4989">
          <cell r="B4989" t="str">
            <v>09511</v>
          </cell>
          <cell r="C4989" t="str">
            <v>CW Technology Research Fd 274</v>
          </cell>
        </row>
        <row r="4990">
          <cell r="B4990" t="str">
            <v>09511</v>
          </cell>
          <cell r="C4990" t="str">
            <v>CW Technology Research Fd 274</v>
          </cell>
        </row>
        <row r="4991">
          <cell r="B4991" t="str">
            <v>09511</v>
          </cell>
          <cell r="C4991" t="str">
            <v>CW Technology Research Fd 274</v>
          </cell>
        </row>
        <row r="4992">
          <cell r="B4992" t="str">
            <v>09512</v>
          </cell>
          <cell r="C4992" t="str">
            <v>Research Commercialization 192</v>
          </cell>
        </row>
        <row r="4993">
          <cell r="B4993" t="str">
            <v>09512</v>
          </cell>
          <cell r="C4993" t="str">
            <v>Research Commercialization 192</v>
          </cell>
        </row>
        <row r="4994">
          <cell r="B4994" t="str">
            <v>09512</v>
          </cell>
          <cell r="C4994" t="str">
            <v>Research Commercialization 192</v>
          </cell>
        </row>
        <row r="4995">
          <cell r="B4995" t="str">
            <v>09512</v>
          </cell>
          <cell r="C4995" t="str">
            <v>Research Commercialization 192</v>
          </cell>
        </row>
        <row r="4996">
          <cell r="B4996" t="str">
            <v>09512</v>
          </cell>
          <cell r="C4996" t="str">
            <v>Research Commercialization 192</v>
          </cell>
        </row>
        <row r="4997">
          <cell r="B4997" t="str">
            <v>09513</v>
          </cell>
          <cell r="C4997" t="str">
            <v>Research Commercialization 937</v>
          </cell>
        </row>
        <row r="4998">
          <cell r="B4998" t="str">
            <v>09513</v>
          </cell>
          <cell r="C4998" t="str">
            <v>Research Commercialization 937</v>
          </cell>
        </row>
        <row r="4999">
          <cell r="B4999" t="str">
            <v>09513</v>
          </cell>
          <cell r="C4999" t="str">
            <v>Research Commercialization 937</v>
          </cell>
        </row>
        <row r="5000">
          <cell r="B5000" t="str">
            <v>09513</v>
          </cell>
          <cell r="C5000" t="str">
            <v>Research Commercialization 937</v>
          </cell>
        </row>
        <row r="5001">
          <cell r="B5001" t="str">
            <v>09513</v>
          </cell>
          <cell r="C5001" t="str">
            <v>Research Commercialization 937</v>
          </cell>
        </row>
        <row r="5002">
          <cell r="B5002" t="str">
            <v>09520</v>
          </cell>
          <cell r="C5002" t="str">
            <v>Orphaned Well Fund</v>
          </cell>
        </row>
        <row r="5003">
          <cell r="B5003" t="str">
            <v>09520</v>
          </cell>
          <cell r="C5003" t="str">
            <v>Orphaned Well Fund</v>
          </cell>
        </row>
        <row r="5004">
          <cell r="B5004" t="str">
            <v>09520</v>
          </cell>
          <cell r="C5004" t="str">
            <v>Orphaned Well Fund</v>
          </cell>
        </row>
        <row r="5005">
          <cell r="B5005" t="str">
            <v>09520</v>
          </cell>
          <cell r="C5005" t="str">
            <v>Orphaned Well Fund</v>
          </cell>
        </row>
        <row r="5006">
          <cell r="B5006" t="str">
            <v>09520</v>
          </cell>
          <cell r="C5006" t="str">
            <v>Orphaned Well Fund</v>
          </cell>
        </row>
        <row r="5007">
          <cell r="B5007" t="str">
            <v>09520</v>
          </cell>
          <cell r="C5007" t="str">
            <v>Orphaned Well Fund</v>
          </cell>
        </row>
        <row r="5008">
          <cell r="B5008" t="str">
            <v>09530</v>
          </cell>
          <cell r="C5008" t="str">
            <v>Drug Offender Assess Fund</v>
          </cell>
        </row>
        <row r="5009">
          <cell r="B5009" t="str">
            <v>09530</v>
          </cell>
          <cell r="C5009" t="str">
            <v>Drug Offender Assess Fund</v>
          </cell>
        </row>
        <row r="5010">
          <cell r="B5010" t="str">
            <v>09530</v>
          </cell>
          <cell r="C5010" t="str">
            <v>Drug Offender Assess Fund</v>
          </cell>
        </row>
        <row r="5011">
          <cell r="B5011" t="str">
            <v>09530</v>
          </cell>
          <cell r="C5011" t="str">
            <v>Drug Offender Assess Fund</v>
          </cell>
        </row>
        <row r="5012">
          <cell r="B5012" t="str">
            <v>09530</v>
          </cell>
          <cell r="C5012" t="str">
            <v>Drug Offender Assess Fund</v>
          </cell>
        </row>
        <row r="5013">
          <cell r="B5013" t="str">
            <v>09530</v>
          </cell>
          <cell r="C5013" t="str">
            <v>Drug Offender Assess Fund</v>
          </cell>
        </row>
        <row r="5014">
          <cell r="B5014" t="str">
            <v>09540</v>
          </cell>
          <cell r="C5014" t="str">
            <v>Sec of CW Technology Trst Fund</v>
          </cell>
        </row>
        <row r="5015">
          <cell r="B5015" t="str">
            <v>09540</v>
          </cell>
          <cell r="C5015" t="str">
            <v>Sec of CW Technology Trst Fund</v>
          </cell>
        </row>
        <row r="5016">
          <cell r="B5016" t="str">
            <v>09540</v>
          </cell>
          <cell r="C5016" t="str">
            <v>Sec of CW Technology Trst Fund</v>
          </cell>
        </row>
        <row r="5017">
          <cell r="B5017" t="str">
            <v>09540</v>
          </cell>
          <cell r="C5017" t="str">
            <v>Sec of CW Technology Trst Fund</v>
          </cell>
        </row>
        <row r="5018">
          <cell r="B5018" t="str">
            <v>09540</v>
          </cell>
          <cell r="C5018" t="str">
            <v>Sec of CW Technology Trst Fund</v>
          </cell>
        </row>
        <row r="5019">
          <cell r="B5019" t="str">
            <v>09550</v>
          </cell>
          <cell r="C5019" t="str">
            <v>VA Forest Mitigation Acq Fund</v>
          </cell>
        </row>
        <row r="5020">
          <cell r="B5020" t="str">
            <v>09550</v>
          </cell>
          <cell r="C5020" t="str">
            <v>VA Forest Mitigation Acq Fund</v>
          </cell>
        </row>
        <row r="5021">
          <cell r="B5021" t="str">
            <v>09550</v>
          </cell>
          <cell r="C5021" t="str">
            <v>VA Forest Mitigation Acq Fund</v>
          </cell>
        </row>
        <row r="5022">
          <cell r="B5022" t="str">
            <v>09550</v>
          </cell>
          <cell r="C5022" t="str">
            <v>VA Forest Mitigation Acq Fund</v>
          </cell>
        </row>
        <row r="5023">
          <cell r="B5023" t="str">
            <v>09550</v>
          </cell>
          <cell r="C5023" t="str">
            <v>VA Forest Mitigation Acq Fund</v>
          </cell>
        </row>
        <row r="5024">
          <cell r="B5024" t="str">
            <v>09550</v>
          </cell>
          <cell r="C5024" t="str">
            <v>VA Forest Mitigation Acq Fund</v>
          </cell>
        </row>
        <row r="5025">
          <cell r="B5025" t="str">
            <v>09570</v>
          </cell>
          <cell r="C5025" t="str">
            <v>VSBFA-VA Small Business Growth</v>
          </cell>
        </row>
        <row r="5026">
          <cell r="B5026" t="str">
            <v>09570</v>
          </cell>
          <cell r="C5026" t="str">
            <v>VSBFA-VA Small Business Growth</v>
          </cell>
        </row>
        <row r="5027">
          <cell r="B5027" t="str">
            <v>09570</v>
          </cell>
          <cell r="C5027" t="str">
            <v>VSBFA-VA Small Business Growth</v>
          </cell>
        </row>
        <row r="5028">
          <cell r="B5028" t="str">
            <v>09570</v>
          </cell>
          <cell r="C5028" t="str">
            <v>VSBFA-VA Small Business Growth</v>
          </cell>
        </row>
        <row r="5029">
          <cell r="B5029" t="str">
            <v>09570</v>
          </cell>
          <cell r="C5029" t="str">
            <v>VSBFA-VA Small Business Growth</v>
          </cell>
        </row>
        <row r="5030">
          <cell r="B5030" t="str">
            <v>09570</v>
          </cell>
          <cell r="C5030" t="str">
            <v>VSBFA-VA Small Business Growth</v>
          </cell>
        </row>
        <row r="5031">
          <cell r="B5031" t="str">
            <v>09580</v>
          </cell>
          <cell r="C5031" t="str">
            <v>Spec Acct for Const Dist Grant</v>
          </cell>
        </row>
        <row r="5032">
          <cell r="B5032" t="str">
            <v>09580</v>
          </cell>
          <cell r="C5032" t="str">
            <v>Spec Acct for Const Dist Grant</v>
          </cell>
        </row>
        <row r="5033">
          <cell r="B5033" t="str">
            <v>09580</v>
          </cell>
          <cell r="C5033" t="str">
            <v>Spec Acct for Const Dist Grant</v>
          </cell>
        </row>
        <row r="5034">
          <cell r="B5034" t="str">
            <v>09580</v>
          </cell>
          <cell r="C5034" t="str">
            <v>Spec Acct for Const Dist Grant</v>
          </cell>
        </row>
        <row r="5035">
          <cell r="B5035" t="str">
            <v>09580</v>
          </cell>
          <cell r="C5035" t="str">
            <v>Spec Acct for Const Dist Grant</v>
          </cell>
        </row>
        <row r="5036">
          <cell r="B5036" t="str">
            <v>09580</v>
          </cell>
          <cell r="C5036" t="str">
            <v>Spec Acct for Const Dist Grant</v>
          </cell>
        </row>
        <row r="5037">
          <cell r="B5037" t="str">
            <v>09590</v>
          </cell>
          <cell r="C5037" t="str">
            <v>Long Term Mitigation Fund</v>
          </cell>
        </row>
        <row r="5038">
          <cell r="B5038" t="str">
            <v>09590</v>
          </cell>
          <cell r="C5038" t="str">
            <v>Long Term Mitigation Fund</v>
          </cell>
        </row>
        <row r="5039">
          <cell r="B5039" t="str">
            <v>09590</v>
          </cell>
          <cell r="C5039" t="str">
            <v>Long Term Mitigation Fund</v>
          </cell>
        </row>
        <row r="5040">
          <cell r="B5040" t="str">
            <v>09590</v>
          </cell>
          <cell r="C5040" t="str">
            <v>Long Term Mitigation Fund</v>
          </cell>
        </row>
        <row r="5041">
          <cell r="B5041" t="str">
            <v>09590</v>
          </cell>
          <cell r="C5041" t="str">
            <v>Long Term Mitigation Fund</v>
          </cell>
        </row>
        <row r="5042">
          <cell r="B5042" t="str">
            <v>09590</v>
          </cell>
          <cell r="C5042" t="str">
            <v>Long Term Mitigation Fund</v>
          </cell>
        </row>
        <row r="5043">
          <cell r="B5043" t="str">
            <v>09600</v>
          </cell>
          <cell r="C5043" t="str">
            <v>Coal Pool Bond Administration</v>
          </cell>
        </row>
        <row r="5044">
          <cell r="B5044" t="str">
            <v>09600</v>
          </cell>
          <cell r="C5044" t="str">
            <v>Coal Pool Bond Administration</v>
          </cell>
        </row>
        <row r="5045">
          <cell r="B5045" t="str">
            <v>09600</v>
          </cell>
          <cell r="C5045" t="str">
            <v>Coal Pool Bond Administration</v>
          </cell>
        </row>
        <row r="5046">
          <cell r="B5046" t="str">
            <v>09600</v>
          </cell>
          <cell r="C5046" t="str">
            <v>Coal Pool Bond Administration</v>
          </cell>
        </row>
        <row r="5047">
          <cell r="B5047" t="str">
            <v>09600</v>
          </cell>
          <cell r="C5047" t="str">
            <v>Coal Pool Bond Administration</v>
          </cell>
        </row>
        <row r="5048">
          <cell r="B5048" t="str">
            <v>09601</v>
          </cell>
          <cell r="C5048" t="str">
            <v>Dedicated Special Revenue-VDH</v>
          </cell>
        </row>
        <row r="5049">
          <cell r="B5049" t="str">
            <v>09601</v>
          </cell>
          <cell r="C5049" t="str">
            <v>Dedicated Special Revenue-VDH</v>
          </cell>
        </row>
        <row r="5050">
          <cell r="B5050" t="str">
            <v>09601</v>
          </cell>
          <cell r="C5050" t="str">
            <v>Dedicated Special Revenue-VDH</v>
          </cell>
        </row>
        <row r="5051">
          <cell r="B5051" t="str">
            <v>09601</v>
          </cell>
          <cell r="C5051" t="str">
            <v>Dedicated Special Revenue-VDH</v>
          </cell>
        </row>
        <row r="5052">
          <cell r="B5052" t="str">
            <v>09601</v>
          </cell>
          <cell r="C5052" t="str">
            <v>Dedicated Special Revenue-VDH</v>
          </cell>
        </row>
        <row r="5053">
          <cell r="B5053" t="str">
            <v>09616</v>
          </cell>
          <cell r="C5053" t="str">
            <v>DRIVE SMART VA Education Fund</v>
          </cell>
        </row>
        <row r="5054">
          <cell r="B5054" t="str">
            <v>09616</v>
          </cell>
          <cell r="C5054" t="str">
            <v>DRIVE SMART VA Education Fund</v>
          </cell>
        </row>
        <row r="5055">
          <cell r="B5055" t="str">
            <v>09616</v>
          </cell>
          <cell r="C5055" t="str">
            <v>DRIVE SMART VA Education Fund</v>
          </cell>
        </row>
        <row r="5056">
          <cell r="B5056" t="str">
            <v>09616</v>
          </cell>
          <cell r="C5056" t="str">
            <v>DRIVE SMART VA Education Fund</v>
          </cell>
        </row>
        <row r="5057">
          <cell r="B5057" t="str">
            <v>09616</v>
          </cell>
          <cell r="C5057" t="str">
            <v>DRIVE SMART VA Education Fund</v>
          </cell>
        </row>
        <row r="5058">
          <cell r="B5058" t="str">
            <v>09616</v>
          </cell>
          <cell r="C5058" t="str">
            <v>DRIVE SMART VA Education Fund</v>
          </cell>
        </row>
        <row r="5059">
          <cell r="B5059" t="str">
            <v>09630</v>
          </cell>
          <cell r="C5059" t="str">
            <v>Conservation &amp; Recreation</v>
          </cell>
        </row>
        <row r="5060">
          <cell r="B5060" t="str">
            <v>09630</v>
          </cell>
          <cell r="C5060" t="str">
            <v>Conservation &amp; Recreation</v>
          </cell>
        </row>
        <row r="5061">
          <cell r="B5061" t="str">
            <v>09630</v>
          </cell>
          <cell r="C5061" t="str">
            <v>Conservation &amp; Recreation</v>
          </cell>
        </row>
        <row r="5062">
          <cell r="B5062" t="str">
            <v>09630</v>
          </cell>
          <cell r="C5062" t="str">
            <v>Conservation &amp; Recreation</v>
          </cell>
        </row>
        <row r="5063">
          <cell r="B5063" t="str">
            <v>09630</v>
          </cell>
          <cell r="C5063" t="str">
            <v>Conservation &amp; Recreation</v>
          </cell>
        </row>
        <row r="5064">
          <cell r="B5064" t="str">
            <v>09640</v>
          </cell>
          <cell r="C5064" t="str">
            <v>VA Water Facilities Revolving</v>
          </cell>
        </row>
        <row r="5065">
          <cell r="B5065" t="str">
            <v>09640</v>
          </cell>
          <cell r="C5065" t="str">
            <v>VA Water Facilities Revolving</v>
          </cell>
        </row>
        <row r="5066">
          <cell r="B5066" t="str">
            <v>09640</v>
          </cell>
          <cell r="C5066" t="str">
            <v>VA Water Facilities Revolving</v>
          </cell>
        </row>
        <row r="5067">
          <cell r="B5067" t="str">
            <v>09640</v>
          </cell>
          <cell r="C5067" t="str">
            <v>VA Water Facilities Revolving</v>
          </cell>
        </row>
        <row r="5068">
          <cell r="B5068" t="str">
            <v>09640</v>
          </cell>
          <cell r="C5068" t="str">
            <v>VA Water Facilities Revolving</v>
          </cell>
        </row>
        <row r="5069">
          <cell r="B5069" t="str">
            <v>09640</v>
          </cell>
          <cell r="C5069" t="str">
            <v>VA Water Facilities Revolving</v>
          </cell>
        </row>
        <row r="5070">
          <cell r="B5070" t="str">
            <v>09650</v>
          </cell>
          <cell r="C5070" t="str">
            <v>Central Capital Planning Fund</v>
          </cell>
        </row>
        <row r="5071">
          <cell r="B5071" t="str">
            <v>09650</v>
          </cell>
          <cell r="C5071" t="str">
            <v>Central Capital Planning Fund</v>
          </cell>
        </row>
        <row r="5072">
          <cell r="B5072" t="str">
            <v>09650</v>
          </cell>
          <cell r="C5072" t="str">
            <v>Central Capital Planning Fund</v>
          </cell>
        </row>
        <row r="5073">
          <cell r="B5073" t="str">
            <v>09650</v>
          </cell>
          <cell r="C5073" t="str">
            <v>Central Capital Planning Fund</v>
          </cell>
        </row>
        <row r="5074">
          <cell r="B5074" t="str">
            <v>09650</v>
          </cell>
          <cell r="C5074" t="str">
            <v>Central Capital Planning Fund</v>
          </cell>
        </row>
        <row r="5075">
          <cell r="B5075" t="str">
            <v>09660</v>
          </cell>
          <cell r="C5075" t="str">
            <v>Intrnet Crimes Against Childrn</v>
          </cell>
        </row>
        <row r="5076">
          <cell r="B5076" t="str">
            <v>09660</v>
          </cell>
          <cell r="C5076" t="str">
            <v>Intrnet Crimes Against Childrn</v>
          </cell>
        </row>
        <row r="5077">
          <cell r="B5077" t="str">
            <v>09660</v>
          </cell>
          <cell r="C5077" t="str">
            <v>Intrnet Crimes Against Childrn</v>
          </cell>
        </row>
        <row r="5078">
          <cell r="B5078" t="str">
            <v>09660</v>
          </cell>
          <cell r="C5078" t="str">
            <v>Intrnet Crimes Against Childrn</v>
          </cell>
        </row>
        <row r="5079">
          <cell r="B5079" t="str">
            <v>09660</v>
          </cell>
          <cell r="C5079" t="str">
            <v>Intrnet Crimes Against Childrn</v>
          </cell>
        </row>
        <row r="5080">
          <cell r="B5080" t="str">
            <v>09670</v>
          </cell>
          <cell r="C5080" t="str">
            <v>VA Law Foundation Grant Fund</v>
          </cell>
        </row>
        <row r="5081">
          <cell r="B5081" t="str">
            <v>09670</v>
          </cell>
          <cell r="C5081" t="str">
            <v>VA Law Foundation Grant Fund</v>
          </cell>
        </row>
        <row r="5082">
          <cell r="B5082" t="str">
            <v>09670</v>
          </cell>
          <cell r="C5082" t="str">
            <v>VA Law Foundation Grant Fund</v>
          </cell>
        </row>
        <row r="5083">
          <cell r="B5083" t="str">
            <v>09670</v>
          </cell>
          <cell r="C5083" t="str">
            <v>VA Law Foundation Grant Fund</v>
          </cell>
        </row>
        <row r="5084">
          <cell r="B5084" t="str">
            <v>09670</v>
          </cell>
          <cell r="C5084" t="str">
            <v>VA Law Foundation Grant Fund</v>
          </cell>
        </row>
        <row r="5085">
          <cell r="B5085" t="str">
            <v>09680</v>
          </cell>
          <cell r="C5085" t="str">
            <v>Historic Triangle Marketing</v>
          </cell>
        </row>
        <row r="5086">
          <cell r="B5086" t="str">
            <v>09680</v>
          </cell>
          <cell r="C5086" t="str">
            <v>Historic Triangle Marketing</v>
          </cell>
        </row>
        <row r="5087">
          <cell r="B5087" t="str">
            <v>09680</v>
          </cell>
          <cell r="C5087" t="str">
            <v>Historic Triangle Marketing</v>
          </cell>
        </row>
        <row r="5088">
          <cell r="B5088" t="str">
            <v>09680</v>
          </cell>
          <cell r="C5088" t="str">
            <v>Historic Triangle Marketing</v>
          </cell>
        </row>
        <row r="5089">
          <cell r="B5089" t="str">
            <v>09680</v>
          </cell>
          <cell r="C5089" t="str">
            <v>Historic Triangle Marketing</v>
          </cell>
        </row>
        <row r="5090">
          <cell r="B5090" t="str">
            <v>09680</v>
          </cell>
          <cell r="C5090" t="str">
            <v>Historic Triangle Marketing</v>
          </cell>
        </row>
        <row r="5091">
          <cell r="B5091" t="str">
            <v>09690</v>
          </cell>
          <cell r="C5091" t="str">
            <v>Collections of HistTriSalesTax</v>
          </cell>
        </row>
        <row r="5092">
          <cell r="B5092" t="str">
            <v>09690</v>
          </cell>
          <cell r="C5092" t="str">
            <v>Collections of HistTriSalesTax</v>
          </cell>
        </row>
        <row r="5093">
          <cell r="B5093" t="str">
            <v>09690</v>
          </cell>
          <cell r="C5093" t="str">
            <v>Collections of HistTriSalesTax</v>
          </cell>
        </row>
        <row r="5094">
          <cell r="B5094" t="str">
            <v>09690</v>
          </cell>
          <cell r="C5094" t="str">
            <v>Collections of HistTriSalesTax</v>
          </cell>
        </row>
        <row r="5095">
          <cell r="B5095" t="str">
            <v>09690</v>
          </cell>
          <cell r="C5095" t="str">
            <v>Collections of HistTriSalesTax</v>
          </cell>
        </row>
        <row r="5096">
          <cell r="B5096" t="str">
            <v>09690</v>
          </cell>
          <cell r="C5096" t="str">
            <v>Collections of HistTriSalesTax</v>
          </cell>
        </row>
        <row r="5097">
          <cell r="B5097" t="str">
            <v>09700</v>
          </cell>
          <cell r="C5097" t="str">
            <v>Parking-DGIF</v>
          </cell>
        </row>
        <row r="5098">
          <cell r="B5098" t="str">
            <v>09700</v>
          </cell>
          <cell r="C5098" t="str">
            <v>Parking-DGIF</v>
          </cell>
        </row>
        <row r="5099">
          <cell r="B5099" t="str">
            <v>09700</v>
          </cell>
          <cell r="C5099" t="str">
            <v>Parking-DGIF</v>
          </cell>
        </row>
        <row r="5100">
          <cell r="B5100" t="str">
            <v>09700</v>
          </cell>
          <cell r="C5100" t="str">
            <v>Parking-DGIF</v>
          </cell>
        </row>
        <row r="5101">
          <cell r="B5101" t="str">
            <v>09700</v>
          </cell>
          <cell r="C5101" t="str">
            <v>Parking-DGIF</v>
          </cell>
        </row>
        <row r="5102">
          <cell r="B5102" t="str">
            <v>09710</v>
          </cell>
          <cell r="C5102" t="str">
            <v>VSPBlackstoneTrainingFacility</v>
          </cell>
        </row>
        <row r="5103">
          <cell r="B5103" t="str">
            <v>09710</v>
          </cell>
          <cell r="C5103" t="str">
            <v>VSPBlackstoneTrainingFacility</v>
          </cell>
        </row>
        <row r="5104">
          <cell r="B5104" t="str">
            <v>09710</v>
          </cell>
          <cell r="C5104" t="str">
            <v>VSPBlackstoneTrainingFacility</v>
          </cell>
        </row>
        <row r="5105">
          <cell r="B5105" t="str">
            <v>09710</v>
          </cell>
          <cell r="C5105" t="str">
            <v>VSPBlackstoneTrainingFacility</v>
          </cell>
        </row>
        <row r="5106">
          <cell r="B5106" t="str">
            <v>09710</v>
          </cell>
          <cell r="C5106" t="str">
            <v>VSPBlackstoneTrainingFacility</v>
          </cell>
        </row>
        <row r="5107">
          <cell r="B5107" t="str">
            <v>09710</v>
          </cell>
          <cell r="C5107" t="str">
            <v>VSPBlackstoneTrainingFacility</v>
          </cell>
        </row>
        <row r="5108">
          <cell r="B5108" t="str">
            <v>09730</v>
          </cell>
          <cell r="C5108" t="str">
            <v>Central VA Transportation Fund</v>
          </cell>
        </row>
        <row r="5109">
          <cell r="B5109" t="str">
            <v>09730</v>
          </cell>
          <cell r="C5109" t="str">
            <v>Central VA Transportation Fund</v>
          </cell>
        </row>
        <row r="5110">
          <cell r="B5110" t="str">
            <v>09730</v>
          </cell>
          <cell r="C5110" t="str">
            <v>Central VA Transportation Fund</v>
          </cell>
        </row>
        <row r="5111">
          <cell r="B5111" t="str">
            <v>09730</v>
          </cell>
          <cell r="C5111" t="str">
            <v>Central VA Transportation Fund</v>
          </cell>
        </row>
        <row r="5112">
          <cell r="B5112" t="str">
            <v>09730</v>
          </cell>
          <cell r="C5112" t="str">
            <v>Central VA Transportation Fund</v>
          </cell>
        </row>
        <row r="5113">
          <cell r="B5113" t="str">
            <v>09730</v>
          </cell>
          <cell r="C5113" t="str">
            <v>Central VA Transportation Fund</v>
          </cell>
        </row>
        <row r="5114">
          <cell r="B5114" t="str">
            <v>09740</v>
          </cell>
          <cell r="C5114" t="str">
            <v>Hampton Roads Regnl Transit Fd</v>
          </cell>
        </row>
        <row r="5115">
          <cell r="B5115" t="str">
            <v>09740</v>
          </cell>
          <cell r="C5115" t="str">
            <v>Hampton Roads Regnl Transit Fd</v>
          </cell>
        </row>
        <row r="5116">
          <cell r="B5116" t="str">
            <v>09740</v>
          </cell>
          <cell r="C5116" t="str">
            <v>Hampton Roads Regnl Transit Fd</v>
          </cell>
        </row>
        <row r="5117">
          <cell r="B5117" t="str">
            <v>09740</v>
          </cell>
          <cell r="C5117" t="str">
            <v>Hampton Roads Regnl Transit Fd</v>
          </cell>
        </row>
        <row r="5118">
          <cell r="B5118" t="str">
            <v>09740</v>
          </cell>
          <cell r="C5118" t="str">
            <v>Hampton Roads Regnl Transit Fd</v>
          </cell>
        </row>
        <row r="5119">
          <cell r="B5119" t="str">
            <v>09740</v>
          </cell>
          <cell r="C5119" t="str">
            <v>Hampton Roads Regnl Transit Fd</v>
          </cell>
        </row>
        <row r="5120">
          <cell r="B5120" t="str">
            <v>09750</v>
          </cell>
          <cell r="C5120" t="str">
            <v>Court Fees Suspense Fund</v>
          </cell>
        </row>
        <row r="5121">
          <cell r="B5121" t="str">
            <v>09750</v>
          </cell>
          <cell r="C5121" t="str">
            <v>Court Fees Suspense Fund</v>
          </cell>
        </row>
        <row r="5122">
          <cell r="B5122" t="str">
            <v>09750</v>
          </cell>
          <cell r="C5122" t="str">
            <v>Court Fees Suspense Fund</v>
          </cell>
        </row>
        <row r="5123">
          <cell r="B5123" t="str">
            <v>09750</v>
          </cell>
          <cell r="C5123" t="str">
            <v>Court Fees Suspense Fund</v>
          </cell>
        </row>
        <row r="5124">
          <cell r="B5124" t="str">
            <v>09750</v>
          </cell>
          <cell r="C5124" t="str">
            <v>Court Fees Suspense Fund</v>
          </cell>
        </row>
        <row r="5125">
          <cell r="B5125" t="str">
            <v>09750</v>
          </cell>
          <cell r="C5125" t="str">
            <v>Court Fees Suspense Fund</v>
          </cell>
        </row>
        <row r="5126">
          <cell r="B5126" t="str">
            <v>09765</v>
          </cell>
          <cell r="C5126" t="str">
            <v>Dedicated Special Revenue-DSS</v>
          </cell>
        </row>
        <row r="5127">
          <cell r="B5127" t="str">
            <v>09765</v>
          </cell>
          <cell r="C5127" t="str">
            <v>Dedicated Special Revenue-DSS</v>
          </cell>
        </row>
        <row r="5128">
          <cell r="B5128" t="str">
            <v>09765</v>
          </cell>
          <cell r="C5128" t="str">
            <v>Dedicated Special Revenue-DSS</v>
          </cell>
        </row>
        <row r="5129">
          <cell r="B5129" t="str">
            <v>09765</v>
          </cell>
          <cell r="C5129" t="str">
            <v>Dedicated Special Revenue-DSS</v>
          </cell>
        </row>
        <row r="5130">
          <cell r="B5130" t="str">
            <v>09765</v>
          </cell>
          <cell r="C5130" t="str">
            <v>Dedicated Special Revenue-DSS</v>
          </cell>
        </row>
        <row r="5131">
          <cell r="B5131" t="str">
            <v>09770</v>
          </cell>
          <cell r="C5131" t="str">
            <v>Net Crimes Agnst Chldrn Invst</v>
          </cell>
        </row>
        <row r="5132">
          <cell r="B5132" t="str">
            <v>09770</v>
          </cell>
          <cell r="C5132" t="str">
            <v>Net Crimes Agnst Chldrn Invst</v>
          </cell>
        </row>
        <row r="5133">
          <cell r="B5133" t="str">
            <v>09770</v>
          </cell>
          <cell r="C5133" t="str">
            <v>Net Crimes Agnst Chldrn Invst</v>
          </cell>
        </row>
        <row r="5134">
          <cell r="B5134" t="str">
            <v>09770</v>
          </cell>
          <cell r="C5134" t="str">
            <v>Net Crimes Agnst Chldrn Invst</v>
          </cell>
        </row>
        <row r="5135">
          <cell r="B5135" t="str">
            <v>09770</v>
          </cell>
          <cell r="C5135" t="str">
            <v>Net Crimes Agnst Chldrn Invst</v>
          </cell>
        </row>
        <row r="5136">
          <cell r="B5136" t="str">
            <v>09780</v>
          </cell>
          <cell r="C5136" t="str">
            <v>HealthCareCoverageAssmntFund</v>
          </cell>
        </row>
        <row r="5137">
          <cell r="B5137" t="str">
            <v>09780</v>
          </cell>
          <cell r="C5137" t="str">
            <v>HealthCareCoverageAssmntFund</v>
          </cell>
        </row>
        <row r="5138">
          <cell r="B5138" t="str">
            <v>09780</v>
          </cell>
          <cell r="C5138" t="str">
            <v>HealthCareCoverageAssmntFund</v>
          </cell>
        </row>
        <row r="5139">
          <cell r="B5139" t="str">
            <v>09780</v>
          </cell>
          <cell r="C5139" t="str">
            <v>HealthCareCoverageAssmntFund</v>
          </cell>
        </row>
        <row r="5140">
          <cell r="B5140" t="str">
            <v>09780</v>
          </cell>
          <cell r="C5140" t="str">
            <v>HealthCareCoverageAssmntFund</v>
          </cell>
        </row>
        <row r="5141">
          <cell r="B5141" t="str">
            <v>09780</v>
          </cell>
          <cell r="C5141" t="str">
            <v>HealthCareCoverageAssmntFund</v>
          </cell>
        </row>
        <row r="5142">
          <cell r="B5142" t="str">
            <v>09790</v>
          </cell>
          <cell r="C5142" t="str">
            <v>HealthCarePrvdrPymntAssmntFund</v>
          </cell>
        </row>
        <row r="5143">
          <cell r="B5143" t="str">
            <v>09790</v>
          </cell>
          <cell r="C5143" t="str">
            <v>HealthCarePrvdrPymntAssmntFund</v>
          </cell>
        </row>
        <row r="5144">
          <cell r="B5144" t="str">
            <v>09790</v>
          </cell>
          <cell r="C5144" t="str">
            <v>HealthCarePrvdrPymntAssmntFund</v>
          </cell>
        </row>
        <row r="5145">
          <cell r="B5145" t="str">
            <v>09790</v>
          </cell>
          <cell r="C5145" t="str">
            <v>HealthCarePrvdrPymntAssmntFund</v>
          </cell>
        </row>
        <row r="5146">
          <cell r="B5146" t="str">
            <v>09790</v>
          </cell>
          <cell r="C5146" t="str">
            <v>HealthCarePrvdrPymntAssmntFund</v>
          </cell>
        </row>
        <row r="5147">
          <cell r="B5147" t="str">
            <v>09790</v>
          </cell>
          <cell r="C5147" t="str">
            <v>HealthCarePrvdrPymntAssmntFund</v>
          </cell>
        </row>
        <row r="5148">
          <cell r="B5148" t="str">
            <v>09799</v>
          </cell>
          <cell r="C5148" t="str">
            <v>DOC Dedicated Spec Rev Fund</v>
          </cell>
        </row>
        <row r="5149">
          <cell r="B5149" t="str">
            <v>09799</v>
          </cell>
          <cell r="C5149" t="str">
            <v>DOC Dedicated Spec Rev Fund</v>
          </cell>
        </row>
        <row r="5150">
          <cell r="B5150" t="str">
            <v>09799</v>
          </cell>
          <cell r="C5150" t="str">
            <v>DOC Dedicated Spec Rev Fund</v>
          </cell>
        </row>
        <row r="5151">
          <cell r="B5151" t="str">
            <v>09799</v>
          </cell>
          <cell r="C5151" t="str">
            <v>DOC Dedicated Spec Rev Fund</v>
          </cell>
        </row>
        <row r="5152">
          <cell r="B5152" t="str">
            <v>09799</v>
          </cell>
          <cell r="C5152" t="str">
            <v>DOC Dedicated Spec Rev Fund</v>
          </cell>
        </row>
        <row r="5153">
          <cell r="B5153" t="str">
            <v>09800</v>
          </cell>
          <cell r="C5153" t="str">
            <v>NVTA Fund - 2013 Session</v>
          </cell>
        </row>
        <row r="5154">
          <cell r="B5154" t="str">
            <v>09800</v>
          </cell>
          <cell r="C5154" t="str">
            <v>NVTA Fund - 2013 Session</v>
          </cell>
        </row>
        <row r="5155">
          <cell r="B5155" t="str">
            <v>09800</v>
          </cell>
          <cell r="C5155" t="str">
            <v>NVTA Fund - 2013 Session</v>
          </cell>
        </row>
        <row r="5156">
          <cell r="B5156" t="str">
            <v>09800</v>
          </cell>
          <cell r="C5156" t="str">
            <v>NVTA Fund - 2013 Session</v>
          </cell>
        </row>
        <row r="5157">
          <cell r="B5157" t="str">
            <v>09800</v>
          </cell>
          <cell r="C5157" t="str">
            <v>NVTA Fund - 2013 Session</v>
          </cell>
        </row>
        <row r="5158">
          <cell r="B5158" t="str">
            <v>09800</v>
          </cell>
          <cell r="C5158" t="str">
            <v>NVTA Fund - 2013 Session</v>
          </cell>
        </row>
        <row r="5159">
          <cell r="B5159" t="str">
            <v>09810</v>
          </cell>
          <cell r="C5159" t="str">
            <v>Hampton Rds Fund-2013 Session</v>
          </cell>
        </row>
        <row r="5160">
          <cell r="B5160" t="str">
            <v>09810</v>
          </cell>
          <cell r="C5160" t="str">
            <v>Hampton Rds Fund-2013 Session</v>
          </cell>
        </row>
        <row r="5161">
          <cell r="B5161" t="str">
            <v>09810</v>
          </cell>
          <cell r="C5161" t="str">
            <v>Hampton Rds Fund-2013 Session</v>
          </cell>
        </row>
        <row r="5162">
          <cell r="B5162" t="str">
            <v>09810</v>
          </cell>
          <cell r="C5162" t="str">
            <v>Hampton Rds Fund-2013 Session</v>
          </cell>
        </row>
        <row r="5163">
          <cell r="B5163" t="str">
            <v>09810</v>
          </cell>
          <cell r="C5163" t="str">
            <v>Hampton Rds Fund-2013 Session</v>
          </cell>
        </row>
        <row r="5164">
          <cell r="B5164" t="str">
            <v>09810</v>
          </cell>
          <cell r="C5164" t="str">
            <v>Hampton Rds Fund-2013 Session</v>
          </cell>
        </row>
        <row r="5165">
          <cell r="B5165" t="str">
            <v>09820</v>
          </cell>
          <cell r="C5165" t="str">
            <v>Hampton Rds Fund-2014 Session</v>
          </cell>
        </row>
        <row r="5166">
          <cell r="B5166" t="str">
            <v>09820</v>
          </cell>
          <cell r="C5166" t="str">
            <v>Hampton Rds Fund-2014 Session</v>
          </cell>
        </row>
        <row r="5167">
          <cell r="B5167" t="str">
            <v>09820</v>
          </cell>
          <cell r="C5167" t="str">
            <v>Hampton Rds Fund-2014 Session</v>
          </cell>
        </row>
        <row r="5168">
          <cell r="B5168" t="str">
            <v>09820</v>
          </cell>
          <cell r="C5168" t="str">
            <v>Hampton Rds Fund-2014 Session</v>
          </cell>
        </row>
        <row r="5169">
          <cell r="B5169" t="str">
            <v>09820</v>
          </cell>
          <cell r="C5169" t="str">
            <v>Hampton Rds Fund-2014 Session</v>
          </cell>
        </row>
        <row r="5170">
          <cell r="B5170" t="str">
            <v>09820</v>
          </cell>
          <cell r="C5170" t="str">
            <v>Hampton Rds Fund-2014 Session</v>
          </cell>
        </row>
        <row r="5171">
          <cell r="B5171" t="str">
            <v>09830</v>
          </cell>
          <cell r="C5171" t="str">
            <v>WMATA Capital Fund - Restrictd</v>
          </cell>
        </row>
        <row r="5172">
          <cell r="B5172" t="str">
            <v>09830</v>
          </cell>
          <cell r="C5172" t="str">
            <v>WMATA Capital Fund - Restrictd</v>
          </cell>
        </row>
        <row r="5173">
          <cell r="B5173" t="str">
            <v>09830</v>
          </cell>
          <cell r="C5173" t="str">
            <v>WMATA Capital Fund - Restrictd</v>
          </cell>
        </row>
        <row r="5174">
          <cell r="B5174" t="str">
            <v>09830</v>
          </cell>
          <cell r="C5174" t="str">
            <v>WMATA Capital Fund - Restrictd</v>
          </cell>
        </row>
        <row r="5175">
          <cell r="B5175" t="str">
            <v>09830</v>
          </cell>
          <cell r="C5175" t="str">
            <v>WMATA Capital Fund - Restrictd</v>
          </cell>
        </row>
        <row r="5176">
          <cell r="B5176" t="str">
            <v>09830</v>
          </cell>
          <cell r="C5176" t="str">
            <v>WMATA Capital Fund - Restrictd</v>
          </cell>
        </row>
        <row r="5177">
          <cell r="B5177" t="str">
            <v>09840</v>
          </cell>
          <cell r="C5177" t="str">
            <v>WMATA Capital Fund – Non-Restr</v>
          </cell>
        </row>
        <row r="5178">
          <cell r="B5178" t="str">
            <v>09840</v>
          </cell>
          <cell r="C5178" t="str">
            <v>WMATA Capital Fund – Non-Restr</v>
          </cell>
        </row>
        <row r="5179">
          <cell r="B5179" t="str">
            <v>09840</v>
          </cell>
          <cell r="C5179" t="str">
            <v>WMATA Capital Fund – Non-Restr</v>
          </cell>
        </row>
        <row r="5180">
          <cell r="B5180" t="str">
            <v>09840</v>
          </cell>
          <cell r="C5180" t="str">
            <v>WMATA Capital Fund – Non-Restr</v>
          </cell>
        </row>
        <row r="5181">
          <cell r="B5181" t="str">
            <v>09840</v>
          </cell>
          <cell r="C5181" t="str">
            <v>WMATA Capital Fund – Non-Restr</v>
          </cell>
        </row>
        <row r="5182">
          <cell r="B5182" t="str">
            <v>09840</v>
          </cell>
          <cell r="C5182" t="str">
            <v>WMATA Capital Fund – Non-Restr</v>
          </cell>
        </row>
        <row r="5183">
          <cell r="B5183" t="str">
            <v>09850</v>
          </cell>
          <cell r="C5183" t="str">
            <v>CommuterRailOprtng&amp;CapitalFund</v>
          </cell>
        </row>
        <row r="5184">
          <cell r="B5184" t="str">
            <v>09850</v>
          </cell>
          <cell r="C5184" t="str">
            <v>CommuterRailOprtng&amp;CapitalFund</v>
          </cell>
        </row>
        <row r="5185">
          <cell r="B5185" t="str">
            <v>09850</v>
          </cell>
          <cell r="C5185" t="str">
            <v>CommuterRailOprtng&amp;CapitalFund</v>
          </cell>
        </row>
        <row r="5186">
          <cell r="B5186" t="str">
            <v>09850</v>
          </cell>
          <cell r="C5186" t="str">
            <v>CommuterRailOprtng&amp;CapitalFund</v>
          </cell>
        </row>
        <row r="5187">
          <cell r="B5187" t="str">
            <v>09850</v>
          </cell>
          <cell r="C5187" t="str">
            <v>CommuterRailOprtng&amp;CapitalFund</v>
          </cell>
        </row>
        <row r="5188">
          <cell r="B5188" t="str">
            <v>09850</v>
          </cell>
          <cell r="C5188" t="str">
            <v>CommuterRailOprtng&amp;CapitalFund</v>
          </cell>
        </row>
        <row r="5189">
          <cell r="B5189" t="str">
            <v>09860</v>
          </cell>
          <cell r="C5189" t="str">
            <v>Recyc Matl Sales-Non-Ge-Non-HE</v>
          </cell>
        </row>
        <row r="5190">
          <cell r="B5190" t="str">
            <v>09860</v>
          </cell>
          <cell r="C5190" t="str">
            <v>Recyc Matl Sales-Non-Ge-Non-HE</v>
          </cell>
        </row>
        <row r="5191">
          <cell r="B5191" t="str">
            <v>09860</v>
          </cell>
          <cell r="C5191" t="str">
            <v>Recyc Matl Sales-Non-Ge-Non-HE</v>
          </cell>
        </row>
        <row r="5192">
          <cell r="B5192" t="str">
            <v>09860</v>
          </cell>
          <cell r="C5192" t="str">
            <v>Recyc Matl Sales-Non-Ge-Non-HE</v>
          </cell>
        </row>
        <row r="5193">
          <cell r="B5193" t="str">
            <v>09860</v>
          </cell>
          <cell r="C5193" t="str">
            <v>Recyc Matl Sales-Non-Ge-Non-HE</v>
          </cell>
        </row>
        <row r="5194">
          <cell r="B5194" t="str">
            <v>09870</v>
          </cell>
          <cell r="C5194" t="str">
            <v>I-81 Corridor Improvement Fund</v>
          </cell>
        </row>
        <row r="5195">
          <cell r="B5195" t="str">
            <v>09870</v>
          </cell>
          <cell r="C5195" t="str">
            <v>I-81 Corridor Improvement Fund</v>
          </cell>
        </row>
        <row r="5196">
          <cell r="B5196" t="str">
            <v>09870</v>
          </cell>
          <cell r="C5196" t="str">
            <v>I-81 Corridor Improvement Fund</v>
          </cell>
        </row>
        <row r="5197">
          <cell r="B5197" t="str">
            <v>09870</v>
          </cell>
          <cell r="C5197" t="str">
            <v>I-81 Corridor Improvement Fund</v>
          </cell>
        </row>
        <row r="5198">
          <cell r="B5198" t="str">
            <v>09870</v>
          </cell>
          <cell r="C5198" t="str">
            <v>I-81 Corridor Improvement Fund</v>
          </cell>
        </row>
        <row r="5199">
          <cell r="B5199" t="str">
            <v>09870</v>
          </cell>
          <cell r="C5199" t="str">
            <v>I-81 Corridor Improvement Fund</v>
          </cell>
        </row>
        <row r="5200">
          <cell r="B5200" t="str">
            <v>09880</v>
          </cell>
          <cell r="C5200" t="str">
            <v>Srpls Sup&amp;Equip Sale-Non-Gen</v>
          </cell>
        </row>
        <row r="5201">
          <cell r="B5201" t="str">
            <v>09880</v>
          </cell>
          <cell r="C5201" t="str">
            <v>Srpls Sup&amp;Equip Sale-Non-Gen</v>
          </cell>
        </row>
        <row r="5202">
          <cell r="B5202" t="str">
            <v>09880</v>
          </cell>
          <cell r="C5202" t="str">
            <v>Srpls Sup&amp;Equip Sale-Non-Gen</v>
          </cell>
        </row>
        <row r="5203">
          <cell r="B5203" t="str">
            <v>09880</v>
          </cell>
          <cell r="C5203" t="str">
            <v>Srpls Sup&amp;Equip Sale-Non-Gen</v>
          </cell>
        </row>
        <row r="5204">
          <cell r="B5204" t="str">
            <v>09880</v>
          </cell>
          <cell r="C5204" t="str">
            <v>Srpls Sup&amp;Equip Sale-Non-Gen</v>
          </cell>
        </row>
        <row r="5205">
          <cell r="B5205" t="str">
            <v>09900</v>
          </cell>
          <cell r="C5205" t="str">
            <v>Insurance Recovery</v>
          </cell>
        </row>
        <row r="5206">
          <cell r="B5206" t="str">
            <v>09900</v>
          </cell>
          <cell r="C5206" t="str">
            <v>Insurance Recovery</v>
          </cell>
        </row>
        <row r="5207">
          <cell r="B5207" t="str">
            <v>09900</v>
          </cell>
          <cell r="C5207" t="str">
            <v>Insurance Recovery</v>
          </cell>
        </row>
        <row r="5208">
          <cell r="B5208" t="str">
            <v>09900</v>
          </cell>
          <cell r="C5208" t="str">
            <v>Insurance Recovery</v>
          </cell>
        </row>
        <row r="5209">
          <cell r="B5209" t="str">
            <v>09900</v>
          </cell>
          <cell r="C5209" t="str">
            <v>Insurance Recovery</v>
          </cell>
        </row>
        <row r="5210">
          <cell r="B5210" t="str">
            <v>09910</v>
          </cell>
          <cell r="C5210" t="str">
            <v>Fraud&amp;AbuseWhistleBlowrRwrdFnd</v>
          </cell>
        </row>
        <row r="5211">
          <cell r="B5211" t="str">
            <v>09910</v>
          </cell>
          <cell r="C5211" t="str">
            <v>Fraud&amp;AbuseWhistleBlowrRwrdFnd</v>
          </cell>
        </row>
        <row r="5212">
          <cell r="B5212" t="str">
            <v>09910</v>
          </cell>
          <cell r="C5212" t="str">
            <v>Fraud&amp;AbuseWhistleBlowrRwrdFnd</v>
          </cell>
        </row>
        <row r="5213">
          <cell r="B5213" t="str">
            <v>09910</v>
          </cell>
          <cell r="C5213" t="str">
            <v>Fraud&amp;AbuseWhistleBlowrRwrdFnd</v>
          </cell>
        </row>
        <row r="5214">
          <cell r="B5214" t="str">
            <v>09910</v>
          </cell>
          <cell r="C5214" t="str">
            <v>Fraud&amp;AbuseWhistleBlowrRwrdFnd</v>
          </cell>
        </row>
        <row r="5215">
          <cell r="B5215" t="str">
            <v>09910</v>
          </cell>
          <cell r="C5215" t="str">
            <v>Fraud&amp;AbuseWhistleBlowrRwrdFnd</v>
          </cell>
        </row>
        <row r="5216">
          <cell r="B5216" t="str">
            <v>09912</v>
          </cell>
          <cell r="C5216" t="str">
            <v>Dedicated Special Revenue-DVS</v>
          </cell>
        </row>
        <row r="5217">
          <cell r="B5217" t="str">
            <v>09912</v>
          </cell>
          <cell r="C5217" t="str">
            <v>Dedicated Special Revenue-DVS</v>
          </cell>
        </row>
        <row r="5218">
          <cell r="B5218" t="str">
            <v>09912</v>
          </cell>
          <cell r="C5218" t="str">
            <v>Dedicated Special Revenue-DVS</v>
          </cell>
        </row>
        <row r="5219">
          <cell r="B5219" t="str">
            <v>09912</v>
          </cell>
          <cell r="C5219" t="str">
            <v>Dedicated Special Revenue-DVS</v>
          </cell>
        </row>
        <row r="5220">
          <cell r="B5220" t="str">
            <v>09912</v>
          </cell>
          <cell r="C5220" t="str">
            <v>Dedicated Special Revenue-DVS</v>
          </cell>
        </row>
        <row r="5221">
          <cell r="B5221" t="str">
            <v>09920</v>
          </cell>
          <cell r="C5221" t="str">
            <v>VSPElectronicSummonsSystemsFnd</v>
          </cell>
        </row>
        <row r="5222">
          <cell r="B5222" t="str">
            <v>09920</v>
          </cell>
          <cell r="C5222" t="str">
            <v>VSPElectronicSummonsSystemsFnd</v>
          </cell>
        </row>
        <row r="5223">
          <cell r="B5223" t="str">
            <v>09920</v>
          </cell>
          <cell r="C5223" t="str">
            <v>VSPElectronicSummonsSystemsFnd</v>
          </cell>
        </row>
        <row r="5224">
          <cell r="B5224" t="str">
            <v>09920</v>
          </cell>
          <cell r="C5224" t="str">
            <v>VSPElectronicSummonsSystemsFnd</v>
          </cell>
        </row>
        <row r="5225">
          <cell r="B5225" t="str">
            <v>09920</v>
          </cell>
          <cell r="C5225" t="str">
            <v>VSPElectronicSummonsSystemsFnd</v>
          </cell>
        </row>
        <row r="5226">
          <cell r="B5226" t="str">
            <v>09920</v>
          </cell>
          <cell r="C5226" t="str">
            <v>VSPElectronicSummonsSystemsFnd</v>
          </cell>
        </row>
        <row r="5227">
          <cell r="B5227" t="str">
            <v>09949</v>
          </cell>
          <cell r="C5227" t="str">
            <v>Cen Cap Outlay Ded Spec Rev</v>
          </cell>
        </row>
        <row r="5228">
          <cell r="B5228" t="str">
            <v>09949</v>
          </cell>
          <cell r="C5228" t="str">
            <v>Cen Cap Outlay Ded Spec Rev</v>
          </cell>
        </row>
        <row r="5229">
          <cell r="B5229" t="str">
            <v>09949</v>
          </cell>
          <cell r="C5229" t="str">
            <v>Cen Cap Outlay Ded Spec Rev</v>
          </cell>
        </row>
        <row r="5230">
          <cell r="B5230" t="str">
            <v>09949</v>
          </cell>
          <cell r="C5230" t="str">
            <v>Cen Cap Outlay Ded Spec Rev</v>
          </cell>
        </row>
        <row r="5231">
          <cell r="B5231" t="str">
            <v>09949</v>
          </cell>
          <cell r="C5231" t="str">
            <v>Cen Cap Outlay Ded Spec Rev</v>
          </cell>
        </row>
        <row r="5232">
          <cell r="B5232" t="str">
            <v>09992</v>
          </cell>
          <cell r="C5232" t="str">
            <v>Planned Reversions Spec Rev</v>
          </cell>
        </row>
        <row r="5233">
          <cell r="B5233" t="str">
            <v>09992</v>
          </cell>
          <cell r="C5233" t="str">
            <v>Planned Reversions Spec Rev</v>
          </cell>
        </row>
        <row r="5234">
          <cell r="B5234" t="str">
            <v>09992</v>
          </cell>
          <cell r="C5234" t="str">
            <v>Planned Reversions Spec Rev</v>
          </cell>
        </row>
        <row r="5235">
          <cell r="B5235" t="str">
            <v>09992</v>
          </cell>
          <cell r="C5235" t="str">
            <v>Planned Reversions Spec Rev</v>
          </cell>
        </row>
        <row r="5236">
          <cell r="B5236" t="str">
            <v>09992</v>
          </cell>
          <cell r="C5236" t="str">
            <v>Planned Reversions Spec Rev</v>
          </cell>
        </row>
        <row r="5237">
          <cell r="B5237" t="str">
            <v>09998</v>
          </cell>
          <cell r="C5237" t="str">
            <v>Ded Spec Rev - Budgetary Only</v>
          </cell>
        </row>
        <row r="5238">
          <cell r="B5238" t="str">
            <v>09998</v>
          </cell>
          <cell r="C5238" t="str">
            <v>Ded Spec Rev - Budgetary Only</v>
          </cell>
        </row>
        <row r="5239">
          <cell r="B5239" t="str">
            <v>10000</v>
          </cell>
          <cell r="C5239" t="str">
            <v>Federal Trust</v>
          </cell>
        </row>
        <row r="5240">
          <cell r="B5240" t="str">
            <v>10000</v>
          </cell>
          <cell r="C5240" t="str">
            <v>Federal Trust</v>
          </cell>
        </row>
        <row r="5241">
          <cell r="B5241" t="str">
            <v>10000</v>
          </cell>
          <cell r="C5241" t="str">
            <v>Federal Trust</v>
          </cell>
        </row>
        <row r="5242">
          <cell r="B5242" t="str">
            <v>10000</v>
          </cell>
          <cell r="C5242" t="str">
            <v>Federal Trust</v>
          </cell>
        </row>
        <row r="5243">
          <cell r="B5243" t="str">
            <v>10000</v>
          </cell>
          <cell r="C5243" t="str">
            <v>Federal Trust</v>
          </cell>
        </row>
        <row r="5244">
          <cell r="B5244" t="str">
            <v>10001</v>
          </cell>
          <cell r="C5244" t="str">
            <v>Federal Trust - Transportation</v>
          </cell>
        </row>
        <row r="5245">
          <cell r="B5245" t="str">
            <v>10001</v>
          </cell>
          <cell r="C5245" t="str">
            <v>Federal Trust - Transportation</v>
          </cell>
        </row>
        <row r="5246">
          <cell r="B5246" t="str">
            <v>10001</v>
          </cell>
          <cell r="C5246" t="str">
            <v>Federal Trust - Transportation</v>
          </cell>
        </row>
        <row r="5247">
          <cell r="B5247" t="str">
            <v>10001</v>
          </cell>
          <cell r="C5247" t="str">
            <v>Federal Trust - Transportation</v>
          </cell>
        </row>
        <row r="5248">
          <cell r="B5248" t="str">
            <v>10001</v>
          </cell>
          <cell r="C5248" t="str">
            <v>Federal Trust - Transportation</v>
          </cell>
        </row>
        <row r="5249">
          <cell r="B5249" t="str">
            <v>10002</v>
          </cell>
          <cell r="C5249" t="str">
            <v>Federal Trust - VSU</v>
          </cell>
        </row>
        <row r="5250">
          <cell r="B5250" t="str">
            <v>10002</v>
          </cell>
          <cell r="C5250" t="str">
            <v>Federal Trust - VSU</v>
          </cell>
        </row>
        <row r="5251">
          <cell r="B5251" t="str">
            <v>10002</v>
          </cell>
          <cell r="C5251" t="str">
            <v>Federal Trust - VSU</v>
          </cell>
        </row>
        <row r="5252">
          <cell r="B5252" t="str">
            <v>10002</v>
          </cell>
          <cell r="C5252" t="str">
            <v>Federal Trust - VSU</v>
          </cell>
        </row>
        <row r="5253">
          <cell r="B5253" t="str">
            <v>10002</v>
          </cell>
          <cell r="C5253" t="str">
            <v>Federal Trust - VSU</v>
          </cell>
        </row>
        <row r="5254">
          <cell r="B5254" t="str">
            <v>10003</v>
          </cell>
          <cell r="C5254" t="str">
            <v>Federal Trust - ABC</v>
          </cell>
        </row>
        <row r="5255">
          <cell r="B5255" t="str">
            <v>10003</v>
          </cell>
          <cell r="C5255" t="str">
            <v>Federal Trust - ABC</v>
          </cell>
        </row>
        <row r="5256">
          <cell r="B5256" t="str">
            <v>10003</v>
          </cell>
          <cell r="C5256" t="str">
            <v>Federal Trust - ABC</v>
          </cell>
        </row>
        <row r="5257">
          <cell r="B5257" t="str">
            <v>10003</v>
          </cell>
          <cell r="C5257" t="str">
            <v>Federal Trust - ABC</v>
          </cell>
        </row>
        <row r="5258">
          <cell r="B5258" t="str">
            <v>10003</v>
          </cell>
          <cell r="C5258" t="str">
            <v>Federal Trust - ABC</v>
          </cell>
        </row>
        <row r="5259">
          <cell r="B5259" t="str">
            <v>10006</v>
          </cell>
          <cell r="C5259" t="str">
            <v>Federal Trust - VPA</v>
          </cell>
        </row>
        <row r="5260">
          <cell r="B5260" t="str">
            <v>10006</v>
          </cell>
          <cell r="C5260" t="str">
            <v>Federal Trust - VPA</v>
          </cell>
        </row>
        <row r="5261">
          <cell r="B5261" t="str">
            <v>10006</v>
          </cell>
          <cell r="C5261" t="str">
            <v>Federal Trust - VPA</v>
          </cell>
        </row>
        <row r="5262">
          <cell r="B5262" t="str">
            <v>10006</v>
          </cell>
          <cell r="C5262" t="str">
            <v>Federal Trust - VPA</v>
          </cell>
        </row>
        <row r="5263">
          <cell r="B5263" t="str">
            <v>10006</v>
          </cell>
          <cell r="C5263" t="str">
            <v>Federal Trust - VPA</v>
          </cell>
        </row>
        <row r="5264">
          <cell r="B5264" t="str">
            <v>10007</v>
          </cell>
          <cell r="C5264" t="str">
            <v>Federal Trust - VFHY</v>
          </cell>
        </row>
        <row r="5265">
          <cell r="B5265" t="str">
            <v>10007</v>
          </cell>
          <cell r="C5265" t="str">
            <v>Federal Trust - VFHY</v>
          </cell>
        </row>
        <row r="5266">
          <cell r="B5266" t="str">
            <v>10007</v>
          </cell>
          <cell r="C5266" t="str">
            <v>Federal Trust - VFHY</v>
          </cell>
        </row>
        <row r="5267">
          <cell r="B5267" t="str">
            <v>10007</v>
          </cell>
          <cell r="C5267" t="str">
            <v>Federal Trust - VFHY</v>
          </cell>
        </row>
        <row r="5268">
          <cell r="B5268" t="str">
            <v>10007</v>
          </cell>
          <cell r="C5268" t="str">
            <v>Federal Trust - VFHY</v>
          </cell>
        </row>
        <row r="5269">
          <cell r="B5269" t="str">
            <v>10008</v>
          </cell>
          <cell r="C5269" t="str">
            <v>Federal Trust - VPISU/CE</v>
          </cell>
        </row>
        <row r="5270">
          <cell r="B5270" t="str">
            <v>10008</v>
          </cell>
          <cell r="C5270" t="str">
            <v>Federal Trust - VPISU/CE</v>
          </cell>
        </row>
        <row r="5271">
          <cell r="B5271" t="str">
            <v>10008</v>
          </cell>
          <cell r="C5271" t="str">
            <v>Federal Trust - VPISU/CE</v>
          </cell>
        </row>
        <row r="5272">
          <cell r="B5272" t="str">
            <v>10008</v>
          </cell>
          <cell r="C5272" t="str">
            <v>Federal Trust - VPISU/CE</v>
          </cell>
        </row>
        <row r="5273">
          <cell r="B5273" t="str">
            <v>10008</v>
          </cell>
          <cell r="C5273" t="str">
            <v>Federal Trust - VPISU/CE</v>
          </cell>
        </row>
        <row r="5274">
          <cell r="B5274" t="str">
            <v>10010</v>
          </cell>
          <cell r="C5274" t="str">
            <v>Medical Assistance Pgm - ARRA</v>
          </cell>
        </row>
        <row r="5275">
          <cell r="B5275" t="str">
            <v>10010</v>
          </cell>
          <cell r="C5275" t="str">
            <v>Medical Assistance Pgm - ARRA</v>
          </cell>
        </row>
        <row r="5276">
          <cell r="B5276" t="str">
            <v>10010</v>
          </cell>
          <cell r="C5276" t="str">
            <v>Medical Assistance Pgm - ARRA</v>
          </cell>
        </row>
        <row r="5277">
          <cell r="B5277" t="str">
            <v>10010</v>
          </cell>
          <cell r="C5277" t="str">
            <v>Medical Assistance Pgm - ARRA</v>
          </cell>
        </row>
        <row r="5278">
          <cell r="B5278" t="str">
            <v>10010</v>
          </cell>
          <cell r="C5278" t="str">
            <v>Medical Assistance Pgm - ARRA</v>
          </cell>
        </row>
        <row r="5279">
          <cell r="B5279" t="str">
            <v>10020</v>
          </cell>
          <cell r="C5279" t="str">
            <v>PblcHlthCrisisRspns - COVID-19</v>
          </cell>
        </row>
        <row r="5280">
          <cell r="B5280" t="str">
            <v>10020</v>
          </cell>
          <cell r="C5280" t="str">
            <v>PblcHlthCrisisRspns - COVID-19</v>
          </cell>
        </row>
        <row r="5281">
          <cell r="B5281" t="str">
            <v>10020</v>
          </cell>
          <cell r="C5281" t="str">
            <v>PblcHlthCrisisRspns - COVID-19</v>
          </cell>
        </row>
        <row r="5282">
          <cell r="B5282" t="str">
            <v>10020</v>
          </cell>
          <cell r="C5282" t="str">
            <v>PblcHlthCrisisRspns - COVID-19</v>
          </cell>
        </row>
        <row r="5283">
          <cell r="B5283" t="str">
            <v>10020</v>
          </cell>
          <cell r="C5283" t="str">
            <v>PblcHlthCrisisRspns - COVID-19</v>
          </cell>
        </row>
        <row r="5284">
          <cell r="B5284" t="str">
            <v>10020</v>
          </cell>
          <cell r="C5284" t="str">
            <v>PblcHlthCrisisRspns - COVID-19</v>
          </cell>
        </row>
        <row r="5285">
          <cell r="B5285" t="str">
            <v>10030</v>
          </cell>
          <cell r="C5285" t="str">
            <v>ChldCr&amp;DvlpmntBlckGrt-COVID-19</v>
          </cell>
        </row>
        <row r="5286">
          <cell r="B5286" t="str">
            <v>10030</v>
          </cell>
          <cell r="C5286" t="str">
            <v>ChldCr&amp;DvlpmntBlckGrt-COVID-19</v>
          </cell>
        </row>
        <row r="5287">
          <cell r="B5287" t="str">
            <v>10030</v>
          </cell>
          <cell r="C5287" t="str">
            <v>ChldCr&amp;DvlpmntBlckGrt-COVID-19</v>
          </cell>
        </row>
        <row r="5288">
          <cell r="B5288" t="str">
            <v>10030</v>
          </cell>
          <cell r="C5288" t="str">
            <v>ChldCr&amp;DvlpmntBlckGrt-COVID-19</v>
          </cell>
        </row>
        <row r="5289">
          <cell r="B5289" t="str">
            <v>10030</v>
          </cell>
          <cell r="C5289" t="str">
            <v>ChldCr&amp;DvlpmntBlckGrt-COVID-19</v>
          </cell>
        </row>
        <row r="5290">
          <cell r="B5290" t="str">
            <v>10030</v>
          </cell>
          <cell r="C5290" t="str">
            <v>ChldCr&amp;DvlpmntBlckGrt-COVID-19</v>
          </cell>
        </row>
        <row r="5291">
          <cell r="B5291" t="str">
            <v>10040</v>
          </cell>
          <cell r="C5291" t="str">
            <v>Broadbnd Data&amp;Devel Grnt- ARRA</v>
          </cell>
        </row>
        <row r="5292">
          <cell r="B5292" t="str">
            <v>10040</v>
          </cell>
          <cell r="C5292" t="str">
            <v>Broadbnd Data&amp;Devel Grnt- ARRA</v>
          </cell>
        </row>
        <row r="5293">
          <cell r="B5293" t="str">
            <v>10040</v>
          </cell>
          <cell r="C5293" t="str">
            <v>Broadbnd Data&amp;Devel Grnt- ARRA</v>
          </cell>
        </row>
        <row r="5294">
          <cell r="B5294" t="str">
            <v>10040</v>
          </cell>
          <cell r="C5294" t="str">
            <v>Broadbnd Data&amp;Devel Grnt- ARRA</v>
          </cell>
        </row>
        <row r="5295">
          <cell r="B5295" t="str">
            <v>10040</v>
          </cell>
          <cell r="C5295" t="str">
            <v>Broadbnd Data&amp;Devel Grnt- ARRA</v>
          </cell>
        </row>
        <row r="5296">
          <cell r="B5296" t="str">
            <v>10040</v>
          </cell>
          <cell r="C5296" t="str">
            <v>Broadbnd Data&amp;Devel Grnt- ARRA</v>
          </cell>
        </row>
        <row r="5297">
          <cell r="B5297" t="str">
            <v>10050</v>
          </cell>
          <cell r="C5297" t="str">
            <v>NutritionSrvcsTtleIII-COVID-19</v>
          </cell>
        </row>
        <row r="5298">
          <cell r="B5298" t="str">
            <v>10050</v>
          </cell>
          <cell r="C5298" t="str">
            <v>NutritionSrvcsTtleIII-COVID-19</v>
          </cell>
        </row>
        <row r="5299">
          <cell r="B5299" t="str">
            <v>10050</v>
          </cell>
          <cell r="C5299" t="str">
            <v>NutritionSrvcsTtleIII-COVID-19</v>
          </cell>
        </row>
        <row r="5300">
          <cell r="B5300" t="str">
            <v>10050</v>
          </cell>
          <cell r="C5300" t="str">
            <v>NutritionSrvcsTtleIII-COVID-19</v>
          </cell>
        </row>
        <row r="5301">
          <cell r="B5301" t="str">
            <v>10050</v>
          </cell>
          <cell r="C5301" t="str">
            <v>NutritionSrvcsTtleIII-COVID-19</v>
          </cell>
        </row>
        <row r="5302">
          <cell r="B5302" t="str">
            <v>10050</v>
          </cell>
          <cell r="C5302" t="str">
            <v>NutritionSrvcsTtleIII-COVID-19</v>
          </cell>
        </row>
        <row r="5303">
          <cell r="B5303" t="str">
            <v>10060</v>
          </cell>
          <cell r="C5303" t="str">
            <v>PromoArtsPtnrshpAgmnt-COVID-19</v>
          </cell>
        </row>
        <row r="5304">
          <cell r="B5304" t="str">
            <v>10060</v>
          </cell>
          <cell r="C5304" t="str">
            <v>PromoArtsPtnrshpAgmnt-COVID-19</v>
          </cell>
        </row>
        <row r="5305">
          <cell r="B5305" t="str">
            <v>10060</v>
          </cell>
          <cell r="C5305" t="str">
            <v>PromoArtsPtnrshpAgmnt-COVID-19</v>
          </cell>
        </row>
        <row r="5306">
          <cell r="B5306" t="str">
            <v>10060</v>
          </cell>
          <cell r="C5306" t="str">
            <v>PromoArtsPtnrshpAgmnt-COVID-19</v>
          </cell>
        </row>
        <row r="5307">
          <cell r="B5307" t="str">
            <v>10060</v>
          </cell>
          <cell r="C5307" t="str">
            <v>PromoArtsPtnrshpAgmnt-COVID-19</v>
          </cell>
        </row>
        <row r="5308">
          <cell r="B5308" t="str">
            <v>10060</v>
          </cell>
          <cell r="C5308" t="str">
            <v>PromoArtsPtnrshpAgmnt-COVID-19</v>
          </cell>
        </row>
        <row r="5309">
          <cell r="B5309" t="str">
            <v>10070</v>
          </cell>
          <cell r="C5309" t="str">
            <v>CFDA Comm Dev Bg St Hi Re-ARRA</v>
          </cell>
        </row>
        <row r="5310">
          <cell r="B5310" t="str">
            <v>10070</v>
          </cell>
          <cell r="C5310" t="str">
            <v>CFDA Comm Dev Bg St Hi Re-ARRA</v>
          </cell>
        </row>
        <row r="5311">
          <cell r="B5311" t="str">
            <v>10070</v>
          </cell>
          <cell r="C5311" t="str">
            <v>CFDA Comm Dev Bg St Hi Re-ARRA</v>
          </cell>
        </row>
        <row r="5312">
          <cell r="B5312" t="str">
            <v>10070</v>
          </cell>
          <cell r="C5312" t="str">
            <v>CFDA Comm Dev Bg St Hi Re-ARRA</v>
          </cell>
        </row>
        <row r="5313">
          <cell r="B5313" t="str">
            <v>10070</v>
          </cell>
          <cell r="C5313" t="str">
            <v>CFDA Comm Dev Bg St Hi Re-ARRA</v>
          </cell>
        </row>
        <row r="5314">
          <cell r="B5314" t="str">
            <v>10100</v>
          </cell>
          <cell r="C5314" t="str">
            <v>CARESActPrvdrReliefFd-COVID-19</v>
          </cell>
        </row>
        <row r="5315">
          <cell r="B5315" t="str">
            <v>10100</v>
          </cell>
          <cell r="C5315" t="str">
            <v>CARESActPrvdrReliefFd-COVID-19</v>
          </cell>
        </row>
        <row r="5316">
          <cell r="B5316" t="str">
            <v>10100</v>
          </cell>
          <cell r="C5316" t="str">
            <v>CARESActPrvdrReliefFd-COVID-19</v>
          </cell>
        </row>
        <row r="5317">
          <cell r="B5317" t="str">
            <v>10100</v>
          </cell>
          <cell r="C5317" t="str">
            <v>CARESActPrvdrReliefFd-COVID-19</v>
          </cell>
        </row>
        <row r="5318">
          <cell r="B5318" t="str">
            <v>10100</v>
          </cell>
          <cell r="C5318" t="str">
            <v>CARESActPrvdrReliefFd-COVID-19</v>
          </cell>
        </row>
        <row r="5319">
          <cell r="B5319" t="str">
            <v>10100</v>
          </cell>
          <cell r="C5319" t="str">
            <v>CARESActPrvdrReliefFd-COVID-19</v>
          </cell>
        </row>
        <row r="5320">
          <cell r="B5320" t="str">
            <v>10110</v>
          </cell>
          <cell r="C5320" t="str">
            <v>CARESActRlfFd–General-COVID-19</v>
          </cell>
        </row>
        <row r="5321">
          <cell r="B5321" t="str">
            <v>10110</v>
          </cell>
          <cell r="C5321" t="str">
            <v>CARESActRlfFd–General-COVID-19</v>
          </cell>
        </row>
        <row r="5322">
          <cell r="B5322" t="str">
            <v>10110</v>
          </cell>
          <cell r="C5322" t="str">
            <v>CARESActRlfFd–General-COVID-19</v>
          </cell>
        </row>
        <row r="5323">
          <cell r="B5323" t="str">
            <v>10110</v>
          </cell>
          <cell r="C5323" t="str">
            <v>CARESActRlfFd–General-COVID-19</v>
          </cell>
        </row>
        <row r="5324">
          <cell r="B5324" t="str">
            <v>10110</v>
          </cell>
          <cell r="C5324" t="str">
            <v>CARESActRlfFd–General-COVID-19</v>
          </cell>
        </row>
        <row r="5325">
          <cell r="B5325" t="str">
            <v>10110</v>
          </cell>
          <cell r="C5325" t="str">
            <v>CARESActRlfFd–General-COVID-19</v>
          </cell>
        </row>
        <row r="5326">
          <cell r="B5326" t="str">
            <v>10110</v>
          </cell>
          <cell r="C5326" t="str">
            <v>CARESActRlfFd–General-COVID-19</v>
          </cell>
        </row>
        <row r="5327">
          <cell r="B5327" t="str">
            <v>10120</v>
          </cell>
          <cell r="C5327" t="str">
            <v>CoronavrsEmrSpplFdPrg-COVID-19</v>
          </cell>
        </row>
        <row r="5328">
          <cell r="B5328" t="str">
            <v>10120</v>
          </cell>
          <cell r="C5328" t="str">
            <v>CoronavrsEmrSpplFdPrg-COVID-19</v>
          </cell>
        </row>
        <row r="5329">
          <cell r="B5329" t="str">
            <v>10120</v>
          </cell>
          <cell r="C5329" t="str">
            <v>CoronavrsEmrSpplFdPrg-COVID-19</v>
          </cell>
        </row>
        <row r="5330">
          <cell r="B5330" t="str">
            <v>10120</v>
          </cell>
          <cell r="C5330" t="str">
            <v>CoronavrsEmrSpplFdPrg-COVID-19</v>
          </cell>
        </row>
        <row r="5331">
          <cell r="B5331" t="str">
            <v>10120</v>
          </cell>
          <cell r="C5331" t="str">
            <v>CoronavrsEmrSpplFdPrg-COVID-19</v>
          </cell>
        </row>
        <row r="5332">
          <cell r="B5332" t="str">
            <v>10120</v>
          </cell>
          <cell r="C5332" t="str">
            <v>CoronavrsEmrSpplFdPrg-COVID-19</v>
          </cell>
        </row>
        <row r="5333">
          <cell r="B5333" t="str">
            <v>10120</v>
          </cell>
          <cell r="C5333" t="str">
            <v>CoronavrsEmrSpplFdPrg-COVID-19</v>
          </cell>
        </row>
        <row r="5334">
          <cell r="B5334" t="str">
            <v>10130</v>
          </cell>
          <cell r="C5334" t="str">
            <v>NatlBioterHospPrepPgm-COVID-19</v>
          </cell>
        </row>
        <row r="5335">
          <cell r="B5335" t="str">
            <v>10130</v>
          </cell>
          <cell r="C5335" t="str">
            <v>NatlBioterHospPrepPgm-COVID-19</v>
          </cell>
        </row>
        <row r="5336">
          <cell r="B5336" t="str">
            <v>10130</v>
          </cell>
          <cell r="C5336" t="str">
            <v>NatlBioterHospPrepPgm-COVID-19</v>
          </cell>
        </row>
        <row r="5337">
          <cell r="B5337" t="str">
            <v>10130</v>
          </cell>
          <cell r="C5337" t="str">
            <v>NatlBioterHospPrepPgm-COVID-19</v>
          </cell>
        </row>
        <row r="5338">
          <cell r="B5338" t="str">
            <v>10130</v>
          </cell>
          <cell r="C5338" t="str">
            <v>NatlBioterHospPrepPgm-COVID-19</v>
          </cell>
        </row>
        <row r="5339">
          <cell r="B5339" t="str">
            <v>10130</v>
          </cell>
          <cell r="C5339" t="str">
            <v>NatlBioterHospPrepPgm-COVID-19</v>
          </cell>
        </row>
        <row r="5340">
          <cell r="B5340" t="str">
            <v>10140</v>
          </cell>
          <cell r="C5340" t="str">
            <v>RyanWhtHIV/AIDSPrgPtB-COVID-19</v>
          </cell>
        </row>
        <row r="5341">
          <cell r="B5341" t="str">
            <v>10140</v>
          </cell>
          <cell r="C5341" t="str">
            <v>RyanWhtHIV/AIDSPrgPtB-COVID-19</v>
          </cell>
        </row>
        <row r="5342">
          <cell r="B5342" t="str">
            <v>10140</v>
          </cell>
          <cell r="C5342" t="str">
            <v>RyanWhtHIV/AIDSPrgPtB-COVID-19</v>
          </cell>
        </row>
        <row r="5343">
          <cell r="B5343" t="str">
            <v>10140</v>
          </cell>
          <cell r="C5343" t="str">
            <v>RyanWhtHIV/AIDSPrgPtB-COVID-19</v>
          </cell>
        </row>
        <row r="5344">
          <cell r="B5344" t="str">
            <v>10140</v>
          </cell>
          <cell r="C5344" t="str">
            <v>RyanWhtHIV/AIDSPrgPtB-COVID-19</v>
          </cell>
        </row>
        <row r="5345">
          <cell r="B5345" t="str">
            <v>10140</v>
          </cell>
          <cell r="C5345" t="str">
            <v>RyanWhtHIV/AIDSPrgPtB-COVID-19</v>
          </cell>
        </row>
        <row r="5346">
          <cell r="B5346" t="str">
            <v>10150</v>
          </cell>
          <cell r="C5346" t="str">
            <v>ChldNtrtnPrgGrntsToSt-COVID-19</v>
          </cell>
        </row>
        <row r="5347">
          <cell r="B5347" t="str">
            <v>10150</v>
          </cell>
          <cell r="C5347" t="str">
            <v>ChldNtrtnPrgGrntsToSt-COVID-19</v>
          </cell>
        </row>
        <row r="5348">
          <cell r="B5348" t="str">
            <v>10150</v>
          </cell>
          <cell r="C5348" t="str">
            <v>ChldNtrtnPrgGrntsToSt-COVID-19</v>
          </cell>
        </row>
        <row r="5349">
          <cell r="B5349" t="str">
            <v>10150</v>
          </cell>
          <cell r="C5349" t="str">
            <v>ChldNtrtnPrgGrntsToSt-COVID-19</v>
          </cell>
        </row>
        <row r="5350">
          <cell r="B5350" t="str">
            <v>10150</v>
          </cell>
          <cell r="C5350" t="str">
            <v>ChldNtrtnPrgGrntsToSt-COVID-19</v>
          </cell>
        </row>
        <row r="5351">
          <cell r="B5351" t="str">
            <v>10150</v>
          </cell>
          <cell r="C5351" t="str">
            <v>ChldNtrtnPrgGrntsToSt-COVID-19</v>
          </cell>
        </row>
        <row r="5352">
          <cell r="B5352" t="str">
            <v>10160</v>
          </cell>
          <cell r="C5352" t="str">
            <v>StateHospImprvmntPrg-COVID-19</v>
          </cell>
        </row>
        <row r="5353">
          <cell r="B5353" t="str">
            <v>10160</v>
          </cell>
          <cell r="C5353" t="str">
            <v>StateHospImprvmntPrg-COVID-19</v>
          </cell>
        </row>
        <row r="5354">
          <cell r="B5354" t="str">
            <v>10160</v>
          </cell>
          <cell r="C5354" t="str">
            <v>StateHospImprvmntPrg-COVID-19</v>
          </cell>
        </row>
        <row r="5355">
          <cell r="B5355" t="str">
            <v>10160</v>
          </cell>
          <cell r="C5355" t="str">
            <v>StateHospImprvmntPrg-COVID-19</v>
          </cell>
        </row>
        <row r="5356">
          <cell r="B5356" t="str">
            <v>10160</v>
          </cell>
          <cell r="C5356" t="str">
            <v>StateHospImprvmntPrg-COVID-19</v>
          </cell>
        </row>
        <row r="5357">
          <cell r="B5357" t="str">
            <v>10160</v>
          </cell>
          <cell r="C5357" t="str">
            <v>StateHospImprvmntPrg-COVID-19</v>
          </cell>
        </row>
        <row r="5358">
          <cell r="B5358" t="str">
            <v>10170</v>
          </cell>
          <cell r="C5358" t="str">
            <v>Epi&amp;LabCpctyInfctsDis-COVID-19</v>
          </cell>
        </row>
        <row r="5359">
          <cell r="B5359" t="str">
            <v>10170</v>
          </cell>
          <cell r="C5359" t="str">
            <v>Epi&amp;LabCpctyInfctsDis-COVID-19</v>
          </cell>
        </row>
        <row r="5360">
          <cell r="B5360" t="str">
            <v>10170</v>
          </cell>
          <cell r="C5360" t="str">
            <v>Epi&amp;LabCpctyInfctsDis-COVID-19</v>
          </cell>
        </row>
        <row r="5361">
          <cell r="B5361" t="str">
            <v>10170</v>
          </cell>
          <cell r="C5361" t="str">
            <v>Epi&amp;LabCpctyInfctsDis-COVID-19</v>
          </cell>
        </row>
        <row r="5362">
          <cell r="B5362" t="str">
            <v>10170</v>
          </cell>
          <cell r="C5362" t="str">
            <v>Epi&amp;LabCpctyInfctsDis-COVID-19</v>
          </cell>
        </row>
        <row r="5363">
          <cell r="B5363" t="str">
            <v>10170</v>
          </cell>
          <cell r="C5363" t="str">
            <v>Epi&amp;LabCpctyInfctsDis-COVID-19</v>
          </cell>
        </row>
        <row r="5364">
          <cell r="B5364" t="str">
            <v>10180</v>
          </cell>
          <cell r="C5364" t="str">
            <v>2020HAVACARESActGrant-COVID-19</v>
          </cell>
        </row>
        <row r="5365">
          <cell r="B5365" t="str">
            <v>10180</v>
          </cell>
          <cell r="C5365" t="str">
            <v>2020HAVACARESActGrant-COVID-19</v>
          </cell>
        </row>
        <row r="5366">
          <cell r="B5366" t="str">
            <v>10180</v>
          </cell>
          <cell r="C5366" t="str">
            <v>2020HAVACARESActGrant-COVID-19</v>
          </cell>
        </row>
        <row r="5367">
          <cell r="B5367" t="str">
            <v>10180</v>
          </cell>
          <cell r="C5367" t="str">
            <v>2020HAVACARESActGrant-COVID-19</v>
          </cell>
        </row>
        <row r="5368">
          <cell r="B5368" t="str">
            <v>10180</v>
          </cell>
          <cell r="C5368" t="str">
            <v>2020HAVACARESActGrant-COVID-19</v>
          </cell>
        </row>
        <row r="5369">
          <cell r="B5369" t="str">
            <v>10180</v>
          </cell>
          <cell r="C5369" t="str">
            <v>2020HAVACARESActGrant-COVID-19</v>
          </cell>
        </row>
        <row r="5370">
          <cell r="B5370" t="str">
            <v>10180</v>
          </cell>
          <cell r="C5370" t="str">
            <v>2020HAVACARESActGrant-COVID-19</v>
          </cell>
        </row>
        <row r="5371">
          <cell r="B5371" t="str">
            <v>10190</v>
          </cell>
          <cell r="C5371" t="str">
            <v>EmrFoodAsstPrg(TEFAP)-COVID-19</v>
          </cell>
        </row>
        <row r="5372">
          <cell r="B5372" t="str">
            <v>10190</v>
          </cell>
          <cell r="C5372" t="str">
            <v>EmrFoodAsstPrg(TEFAP)-COVID-19</v>
          </cell>
        </row>
        <row r="5373">
          <cell r="B5373" t="str">
            <v>10190</v>
          </cell>
          <cell r="C5373" t="str">
            <v>EmrFoodAsstPrg(TEFAP)-COVID-19</v>
          </cell>
        </row>
        <row r="5374">
          <cell r="B5374" t="str">
            <v>10190</v>
          </cell>
          <cell r="C5374" t="str">
            <v>EmrFoodAsstPrg(TEFAP)-COVID-19</v>
          </cell>
        </row>
        <row r="5375">
          <cell r="B5375" t="str">
            <v>10190</v>
          </cell>
          <cell r="C5375" t="str">
            <v>EmrFoodAsstPrg(TEFAP)-COVID-19</v>
          </cell>
        </row>
        <row r="5376">
          <cell r="B5376" t="str">
            <v>10190</v>
          </cell>
          <cell r="C5376" t="str">
            <v>EmrFoodAsstPrg(TEFAP)-COVID-19</v>
          </cell>
        </row>
        <row r="5377">
          <cell r="B5377" t="str">
            <v>10200</v>
          </cell>
          <cell r="C5377" t="str">
            <v>SupportiveSrvT3BofOAA-COVID-19</v>
          </cell>
        </row>
        <row r="5378">
          <cell r="B5378" t="str">
            <v>10200</v>
          </cell>
          <cell r="C5378" t="str">
            <v>SupportiveSrvT3BofOAA-COVID-19</v>
          </cell>
        </row>
        <row r="5379">
          <cell r="B5379" t="str">
            <v>10200</v>
          </cell>
          <cell r="C5379" t="str">
            <v>SupportiveSrvT3BofOAA-COVID-19</v>
          </cell>
        </row>
        <row r="5380">
          <cell r="B5380" t="str">
            <v>10200</v>
          </cell>
          <cell r="C5380" t="str">
            <v>SupportiveSrvT3BofOAA-COVID-19</v>
          </cell>
        </row>
        <row r="5381">
          <cell r="B5381" t="str">
            <v>10200</v>
          </cell>
          <cell r="C5381" t="str">
            <v>SupportiveSrvT3BofOAA-COVID-19</v>
          </cell>
        </row>
        <row r="5382">
          <cell r="B5382" t="str">
            <v>10200</v>
          </cell>
          <cell r="C5382" t="str">
            <v>SupportiveSrvT3BofOAA-COVID-19</v>
          </cell>
        </row>
        <row r="5383">
          <cell r="B5383" t="str">
            <v>10210</v>
          </cell>
          <cell r="C5383" t="str">
            <v>FmlyCrgvSupPrgT3E-OAA-COVID-19</v>
          </cell>
        </row>
        <row r="5384">
          <cell r="B5384" t="str">
            <v>10210</v>
          </cell>
          <cell r="C5384" t="str">
            <v>FmlyCrgvSupPrgT3E-OAA-COVID-19</v>
          </cell>
        </row>
        <row r="5385">
          <cell r="B5385" t="str">
            <v>10210</v>
          </cell>
          <cell r="C5385" t="str">
            <v>FmlyCrgvSupPrgT3E-OAA-COVID-19</v>
          </cell>
        </row>
        <row r="5386">
          <cell r="B5386" t="str">
            <v>10210</v>
          </cell>
          <cell r="C5386" t="str">
            <v>FmlyCrgvSupPrgT3E-OAA-COVID-19</v>
          </cell>
        </row>
        <row r="5387">
          <cell r="B5387" t="str">
            <v>10210</v>
          </cell>
          <cell r="C5387" t="str">
            <v>FmlyCrgvSupPrgT3E-OAA-COVID-19</v>
          </cell>
        </row>
        <row r="5388">
          <cell r="B5388" t="str">
            <v>10210</v>
          </cell>
          <cell r="C5388" t="str">
            <v>FmlyCrgvSupPrgT3E-OAA-COVID-19</v>
          </cell>
        </row>
        <row r="5389">
          <cell r="B5389" t="str">
            <v>10220</v>
          </cell>
          <cell r="C5389" t="str">
            <v>Ombudsman Prog T7-OAA-COVID-19</v>
          </cell>
        </row>
        <row r="5390">
          <cell r="B5390" t="str">
            <v>10220</v>
          </cell>
          <cell r="C5390" t="str">
            <v>Ombudsman Prog T7-OAA-COVID-19</v>
          </cell>
        </row>
        <row r="5391">
          <cell r="B5391" t="str">
            <v>10220</v>
          </cell>
          <cell r="C5391" t="str">
            <v>Ombudsman Prog T7-OAA-COVID-19</v>
          </cell>
        </row>
        <row r="5392">
          <cell r="B5392" t="str">
            <v>10220</v>
          </cell>
          <cell r="C5392" t="str">
            <v>Ombudsman Prog T7-OAA-COVID-19</v>
          </cell>
        </row>
        <row r="5393">
          <cell r="B5393" t="str">
            <v>10220</v>
          </cell>
          <cell r="C5393" t="str">
            <v>Ombudsman Prog T7-OAA-COVID-19</v>
          </cell>
        </row>
        <row r="5394">
          <cell r="B5394" t="str">
            <v>10220</v>
          </cell>
          <cell r="C5394" t="str">
            <v>Ombudsman Prog T7-OAA-COVID-19</v>
          </cell>
        </row>
        <row r="5395">
          <cell r="B5395" t="str">
            <v>10230</v>
          </cell>
          <cell r="C5395" t="str">
            <v>Aging-T4/2DscrtnryPrj-COVID-19</v>
          </cell>
        </row>
        <row r="5396">
          <cell r="B5396" t="str">
            <v>10230</v>
          </cell>
          <cell r="C5396" t="str">
            <v>Aging-T4/2DscrtnryPrj-COVID-19</v>
          </cell>
        </row>
        <row r="5397">
          <cell r="B5397" t="str">
            <v>10230</v>
          </cell>
          <cell r="C5397" t="str">
            <v>Aging-T4/2DscrtnryPrj-COVID-19</v>
          </cell>
        </row>
        <row r="5398">
          <cell r="B5398" t="str">
            <v>10230</v>
          </cell>
          <cell r="C5398" t="str">
            <v>Aging-T4/2DscrtnryPrj-COVID-19</v>
          </cell>
        </row>
        <row r="5399">
          <cell r="B5399" t="str">
            <v>10230</v>
          </cell>
          <cell r="C5399" t="str">
            <v>Aging-T4/2DscrtnryPrj-COVID-19</v>
          </cell>
        </row>
        <row r="5400">
          <cell r="B5400" t="str">
            <v>10230</v>
          </cell>
          <cell r="C5400" t="str">
            <v>Aging-T4/2DscrtnryPrj-COVID-19</v>
          </cell>
        </row>
        <row r="5401">
          <cell r="B5401" t="str">
            <v>10240</v>
          </cell>
          <cell r="C5401" t="str">
            <v>ESF-Elem&amp;SSEmerRlf Fd-COVID-19</v>
          </cell>
        </row>
        <row r="5402">
          <cell r="B5402" t="str">
            <v>10240</v>
          </cell>
          <cell r="C5402" t="str">
            <v>ESF-Elem&amp;SSEmerRlf Fd-COVID-19</v>
          </cell>
        </row>
        <row r="5403">
          <cell r="B5403" t="str">
            <v>10240</v>
          </cell>
          <cell r="C5403" t="str">
            <v>ESF-Elem&amp;SSEmerRlf Fd-COVID-19</v>
          </cell>
        </row>
        <row r="5404">
          <cell r="B5404" t="str">
            <v>10240</v>
          </cell>
          <cell r="C5404" t="str">
            <v>ESF-Elem&amp;SSEmerRlf Fd-COVID-19</v>
          </cell>
        </row>
        <row r="5405">
          <cell r="B5405" t="str">
            <v>10240</v>
          </cell>
          <cell r="C5405" t="str">
            <v>ESF-Elem&amp;SSEmerRlf Fd-COVID-19</v>
          </cell>
        </row>
        <row r="5406">
          <cell r="B5406" t="str">
            <v>10240</v>
          </cell>
          <cell r="C5406" t="str">
            <v>ESF-Elem&amp;SSEmerRlf Fd-COVID-19</v>
          </cell>
        </row>
        <row r="5407">
          <cell r="B5407" t="str">
            <v>10250</v>
          </cell>
          <cell r="C5407" t="str">
            <v>Comm Serv Block Grant-COVID-19</v>
          </cell>
        </row>
        <row r="5408">
          <cell r="B5408" t="str">
            <v>10250</v>
          </cell>
          <cell r="C5408" t="str">
            <v>Comm Serv Block Grant-COVID-19</v>
          </cell>
        </row>
        <row r="5409">
          <cell r="B5409" t="str">
            <v>10250</v>
          </cell>
          <cell r="C5409" t="str">
            <v>Comm Serv Block Grant-COVID-19</v>
          </cell>
        </row>
        <row r="5410">
          <cell r="B5410" t="str">
            <v>10250</v>
          </cell>
          <cell r="C5410" t="str">
            <v>Comm Serv Block Grant-COVID-19</v>
          </cell>
        </row>
        <row r="5411">
          <cell r="B5411" t="str">
            <v>10250</v>
          </cell>
          <cell r="C5411" t="str">
            <v>Comm Serv Block Grant-COVID-19</v>
          </cell>
        </row>
        <row r="5412">
          <cell r="B5412" t="str">
            <v>10250</v>
          </cell>
          <cell r="C5412" t="str">
            <v>Comm Serv Block Grant-COVID-19</v>
          </cell>
        </row>
        <row r="5413">
          <cell r="B5413" t="str">
            <v>10260</v>
          </cell>
          <cell r="C5413" t="str">
            <v>CARESAct-Rur AreaForm-COVID-19</v>
          </cell>
        </row>
        <row r="5414">
          <cell r="B5414" t="str">
            <v>10260</v>
          </cell>
          <cell r="C5414" t="str">
            <v>CARESAct-Rur AreaForm-COVID-19</v>
          </cell>
        </row>
        <row r="5415">
          <cell r="B5415" t="str">
            <v>10260</v>
          </cell>
          <cell r="C5415" t="str">
            <v>CARESAct-Rur AreaForm-COVID-19</v>
          </cell>
        </row>
        <row r="5416">
          <cell r="B5416" t="str">
            <v>10260</v>
          </cell>
          <cell r="C5416" t="str">
            <v>CARESAct-Rur AreaForm-COVID-19</v>
          </cell>
        </row>
        <row r="5417">
          <cell r="B5417" t="str">
            <v>10260</v>
          </cell>
          <cell r="C5417" t="str">
            <v>CARESAct-Rur AreaForm-COVID-19</v>
          </cell>
        </row>
        <row r="5418">
          <cell r="B5418" t="str">
            <v>10260</v>
          </cell>
          <cell r="C5418" t="str">
            <v>CARESAct-Rur AreaForm-COVID-19</v>
          </cell>
        </row>
        <row r="5419">
          <cell r="B5419" t="str">
            <v>10310</v>
          </cell>
          <cell r="C5419" t="str">
            <v>Chld Wlf Svcs St Grnt-COVID-19</v>
          </cell>
        </row>
        <row r="5420">
          <cell r="B5420" t="str">
            <v>10310</v>
          </cell>
          <cell r="C5420" t="str">
            <v>Chld Wlf Svcs St Grnt-COVID-19</v>
          </cell>
        </row>
        <row r="5421">
          <cell r="B5421" t="str">
            <v>10310</v>
          </cell>
          <cell r="C5421" t="str">
            <v>Chld Wlf Svcs St Grnt-COVID-19</v>
          </cell>
        </row>
        <row r="5422">
          <cell r="B5422" t="str">
            <v>10310</v>
          </cell>
          <cell r="C5422" t="str">
            <v>Chld Wlf Svcs St Grnt-COVID-19</v>
          </cell>
        </row>
        <row r="5423">
          <cell r="B5423" t="str">
            <v>10310</v>
          </cell>
          <cell r="C5423" t="str">
            <v>Chld Wlf Svcs St Grnt-COVID-19</v>
          </cell>
        </row>
        <row r="5424">
          <cell r="B5424" t="str">
            <v>10310</v>
          </cell>
          <cell r="C5424" t="str">
            <v>Chld Wlf Svcs St Grnt-COVID-19</v>
          </cell>
        </row>
        <row r="5425">
          <cell r="B5425" t="str">
            <v>10320</v>
          </cell>
          <cell r="C5425" t="str">
            <v>Low Inc Home Engy Ast-COVID-19</v>
          </cell>
        </row>
        <row r="5426">
          <cell r="B5426" t="str">
            <v>10320</v>
          </cell>
          <cell r="C5426" t="str">
            <v>Low Inc Home Engy Ast-COVID-19</v>
          </cell>
        </row>
        <row r="5427">
          <cell r="B5427" t="str">
            <v>10320</v>
          </cell>
          <cell r="C5427" t="str">
            <v>Low Inc Home Engy Ast-COVID-19</v>
          </cell>
        </row>
        <row r="5428">
          <cell r="B5428" t="str">
            <v>10320</v>
          </cell>
          <cell r="C5428" t="str">
            <v>Low Inc Home Engy Ast-COVID-19</v>
          </cell>
        </row>
        <row r="5429">
          <cell r="B5429" t="str">
            <v>10320</v>
          </cell>
          <cell r="C5429" t="str">
            <v>Low Inc Home Engy Ast-COVID-19</v>
          </cell>
        </row>
        <row r="5430">
          <cell r="B5430" t="str">
            <v>10320</v>
          </cell>
          <cell r="C5430" t="str">
            <v>Low Inc Home Engy Ast-COVID-19</v>
          </cell>
        </row>
        <row r="5431">
          <cell r="B5431" t="str">
            <v>10330</v>
          </cell>
          <cell r="C5431" t="str">
            <v>ImmnztnVaccineChldren-COVID-19</v>
          </cell>
        </row>
        <row r="5432">
          <cell r="B5432" t="str">
            <v>10330</v>
          </cell>
          <cell r="C5432" t="str">
            <v>ImmnztnVaccineChldren-COVID-19</v>
          </cell>
        </row>
        <row r="5433">
          <cell r="B5433" t="str">
            <v>10330</v>
          </cell>
          <cell r="C5433" t="str">
            <v>ImmnztnVaccineChldren-COVID-19</v>
          </cell>
        </row>
        <row r="5434">
          <cell r="B5434" t="str">
            <v>10330</v>
          </cell>
          <cell r="C5434" t="str">
            <v>ImmnztnVaccineChldren-COVID-19</v>
          </cell>
        </row>
        <row r="5435">
          <cell r="B5435" t="str">
            <v>10330</v>
          </cell>
          <cell r="C5435" t="str">
            <v>ImmnztnVaccineChldren-COVID-19</v>
          </cell>
        </row>
        <row r="5436">
          <cell r="B5436" t="str">
            <v>10330</v>
          </cell>
          <cell r="C5436" t="str">
            <v>ImmnztnVaccineChldren-COVID-19</v>
          </cell>
        </row>
        <row r="5437">
          <cell r="B5437" t="str">
            <v>10350</v>
          </cell>
          <cell r="C5437" t="str">
            <v>Ref Spprt Svcs Prog-COVID-19</v>
          </cell>
        </row>
        <row r="5438">
          <cell r="B5438" t="str">
            <v>10350</v>
          </cell>
          <cell r="C5438" t="str">
            <v>Ref Spprt Svcs Prog-COVID-19</v>
          </cell>
        </row>
        <row r="5439">
          <cell r="B5439" t="str">
            <v>10350</v>
          </cell>
          <cell r="C5439" t="str">
            <v>Ref Spprt Svcs Prog-COVID-19</v>
          </cell>
        </row>
        <row r="5440">
          <cell r="B5440" t="str">
            <v>10350</v>
          </cell>
          <cell r="C5440" t="str">
            <v>Ref Spprt Svcs Prog-COVID-19</v>
          </cell>
        </row>
        <row r="5441">
          <cell r="B5441" t="str">
            <v>10350</v>
          </cell>
          <cell r="C5441" t="str">
            <v>Ref Spprt Svcs Prog-COVID-19</v>
          </cell>
        </row>
        <row r="5442">
          <cell r="B5442" t="str">
            <v>10350</v>
          </cell>
          <cell r="C5442" t="str">
            <v>Ref Spprt Svcs Prog-COVID-19</v>
          </cell>
        </row>
        <row r="5443">
          <cell r="B5443" t="str">
            <v>10360</v>
          </cell>
          <cell r="C5443" t="str">
            <v>InjryPrvCtrlRsrchComm-COVID-19</v>
          </cell>
        </row>
        <row r="5444">
          <cell r="B5444" t="str">
            <v>10360</v>
          </cell>
          <cell r="C5444" t="str">
            <v>InjryPrvCtrlRsrchComm-COVID-19</v>
          </cell>
        </row>
        <row r="5445">
          <cell r="B5445" t="str">
            <v>10360</v>
          </cell>
          <cell r="C5445" t="str">
            <v>InjryPrvCtrlRsrchComm-COVID-19</v>
          </cell>
        </row>
        <row r="5446">
          <cell r="B5446" t="str">
            <v>10360</v>
          </cell>
          <cell r="C5446" t="str">
            <v>InjryPrvCtrlRsrchComm-COVID-19</v>
          </cell>
        </row>
        <row r="5447">
          <cell r="B5447" t="str">
            <v>10360</v>
          </cell>
          <cell r="C5447" t="str">
            <v>InjryPrvCtrlRsrchComm-COVID-19</v>
          </cell>
        </row>
        <row r="5448">
          <cell r="B5448" t="str">
            <v>10360</v>
          </cell>
          <cell r="C5448" t="str">
            <v>InjryPrvCtrlRsrchComm-COVID-19</v>
          </cell>
        </row>
        <row r="5449">
          <cell r="B5449" t="str">
            <v>10370</v>
          </cell>
          <cell r="C5449" t="str">
            <v>FmlyViolncPrvntn/Svcs-COVID-19</v>
          </cell>
        </row>
        <row r="5450">
          <cell r="B5450" t="str">
            <v>10370</v>
          </cell>
          <cell r="C5450" t="str">
            <v>FmlyViolncPrvntn/Svcs-COVID-19</v>
          </cell>
        </row>
        <row r="5451">
          <cell r="B5451" t="str">
            <v>10370</v>
          </cell>
          <cell r="C5451" t="str">
            <v>FmlyViolncPrvntn/Svcs-COVID-19</v>
          </cell>
        </row>
        <row r="5452">
          <cell r="B5452" t="str">
            <v>10370</v>
          </cell>
          <cell r="C5452" t="str">
            <v>FmlyViolncPrvntn/Svcs-COVID-19</v>
          </cell>
        </row>
        <row r="5453">
          <cell r="B5453" t="str">
            <v>10370</v>
          </cell>
          <cell r="C5453" t="str">
            <v>FmlyViolncPrvntn/Svcs-COVID-19</v>
          </cell>
        </row>
        <row r="5454">
          <cell r="B5454" t="str">
            <v>10370</v>
          </cell>
          <cell r="C5454" t="str">
            <v>FmlyViolncPrvntn/Svcs-COVID-19</v>
          </cell>
        </row>
        <row r="5455">
          <cell r="B5455" t="str">
            <v>10380</v>
          </cell>
          <cell r="C5455" t="str">
            <v>GEER Fund - COVID-19</v>
          </cell>
        </row>
        <row r="5456">
          <cell r="B5456" t="str">
            <v>10380</v>
          </cell>
          <cell r="C5456" t="str">
            <v>GEER Fund - COVID-19</v>
          </cell>
        </row>
        <row r="5457">
          <cell r="B5457" t="str">
            <v>10380</v>
          </cell>
          <cell r="C5457" t="str">
            <v>GEER Fund - COVID-19</v>
          </cell>
        </row>
        <row r="5458">
          <cell r="B5458" t="str">
            <v>10380</v>
          </cell>
          <cell r="C5458" t="str">
            <v>GEER Fund - COVID-19</v>
          </cell>
        </row>
        <row r="5459">
          <cell r="B5459" t="str">
            <v>10380</v>
          </cell>
          <cell r="C5459" t="str">
            <v>GEER Fund - COVID-19</v>
          </cell>
        </row>
        <row r="5460">
          <cell r="B5460" t="str">
            <v>10380</v>
          </cell>
          <cell r="C5460" t="str">
            <v>GEER Fund - COVID-19</v>
          </cell>
        </row>
        <row r="5461">
          <cell r="B5461" t="str">
            <v>10390</v>
          </cell>
          <cell r="C5461" t="str">
            <v>SrvyCertHlthCrPvdrSup-COVID-19</v>
          </cell>
        </row>
        <row r="5462">
          <cell r="B5462" t="str">
            <v>10390</v>
          </cell>
          <cell r="C5462" t="str">
            <v>SrvyCertHlthCrPvdrSup-COVID-19</v>
          </cell>
        </row>
        <row r="5463">
          <cell r="B5463" t="str">
            <v>10390</v>
          </cell>
          <cell r="C5463" t="str">
            <v>SrvyCertHlthCrPvdrSup-COVID-19</v>
          </cell>
        </row>
        <row r="5464">
          <cell r="B5464" t="str">
            <v>10390</v>
          </cell>
          <cell r="C5464" t="str">
            <v>SrvyCertHlthCrPvdrSup-COVID-19</v>
          </cell>
        </row>
        <row r="5465">
          <cell r="B5465" t="str">
            <v>10390</v>
          </cell>
          <cell r="C5465" t="str">
            <v>SrvyCertHlthCrPvdrSup-COVID-19</v>
          </cell>
        </row>
        <row r="5466">
          <cell r="B5466" t="str">
            <v>10390</v>
          </cell>
          <cell r="C5466" t="str">
            <v>SrvyCertHlthCrPvdrSup-COVID-19</v>
          </cell>
        </row>
        <row r="5467">
          <cell r="B5467" t="str">
            <v>10400</v>
          </cell>
          <cell r="C5467" t="str">
            <v>Promotion of the Arts - ARRA</v>
          </cell>
        </row>
        <row r="5468">
          <cell r="B5468" t="str">
            <v>10400</v>
          </cell>
          <cell r="C5468" t="str">
            <v>Promotion of the Arts - ARRA</v>
          </cell>
        </row>
        <row r="5469">
          <cell r="B5469" t="str">
            <v>10400</v>
          </cell>
          <cell r="C5469" t="str">
            <v>Promotion of the Arts - ARRA</v>
          </cell>
        </row>
        <row r="5470">
          <cell r="B5470" t="str">
            <v>10400</v>
          </cell>
          <cell r="C5470" t="str">
            <v>Promotion of the Arts - ARRA</v>
          </cell>
        </row>
        <row r="5471">
          <cell r="B5471" t="str">
            <v>10400</v>
          </cell>
          <cell r="C5471" t="str">
            <v>Promotion of the Arts - ARRA</v>
          </cell>
        </row>
        <row r="5472">
          <cell r="B5472" t="str">
            <v>10400</v>
          </cell>
          <cell r="C5472" t="str">
            <v>Promotion of the Arts - ARRA</v>
          </cell>
        </row>
        <row r="5473">
          <cell r="B5473" t="str">
            <v>10410</v>
          </cell>
          <cell r="C5473" t="str">
            <v>Grnt St-Cnstrctn Home Fac-ARRA</v>
          </cell>
        </row>
        <row r="5474">
          <cell r="B5474" t="str">
            <v>10410</v>
          </cell>
          <cell r="C5474" t="str">
            <v>Grnt St-Cnstrctn Home Fac-ARRA</v>
          </cell>
        </row>
        <row r="5475">
          <cell r="B5475" t="str">
            <v>10410</v>
          </cell>
          <cell r="C5475" t="str">
            <v>Grnt St-Cnstrctn Home Fac-ARRA</v>
          </cell>
        </row>
        <row r="5476">
          <cell r="B5476" t="str">
            <v>10410</v>
          </cell>
          <cell r="C5476" t="str">
            <v>Grnt St-Cnstrctn Home Fac-ARRA</v>
          </cell>
        </row>
        <row r="5477">
          <cell r="B5477" t="str">
            <v>10410</v>
          </cell>
          <cell r="C5477" t="str">
            <v>Grnt St-Cnstrctn Home Fac-ARRA</v>
          </cell>
        </row>
        <row r="5478">
          <cell r="B5478" t="str">
            <v>10440</v>
          </cell>
          <cell r="C5478" t="str">
            <v>SpclSuplmtlFoodPgmWIC-COVID-19</v>
          </cell>
        </row>
        <row r="5479">
          <cell r="B5479" t="str">
            <v>10440</v>
          </cell>
          <cell r="C5479" t="str">
            <v>SpclSuplmtlFoodPgmWIC-COVID-19</v>
          </cell>
        </row>
        <row r="5480">
          <cell r="B5480" t="str">
            <v>10440</v>
          </cell>
          <cell r="C5480" t="str">
            <v>SpclSuplmtlFoodPgmWIC-COVID-19</v>
          </cell>
        </row>
        <row r="5481">
          <cell r="B5481" t="str">
            <v>10440</v>
          </cell>
          <cell r="C5481" t="str">
            <v>SpclSuplmtlFoodPgmWIC-COVID-19</v>
          </cell>
        </row>
        <row r="5482">
          <cell r="B5482" t="str">
            <v>10440</v>
          </cell>
          <cell r="C5482" t="str">
            <v>SpclSuplmtlFoodPgmWIC-COVID-19</v>
          </cell>
        </row>
        <row r="5483">
          <cell r="B5483" t="str">
            <v>10440</v>
          </cell>
          <cell r="C5483" t="str">
            <v>SpclSuplmtlFoodPgmWIC-COVID-19</v>
          </cell>
        </row>
        <row r="5484">
          <cell r="B5484" t="str">
            <v>10470</v>
          </cell>
          <cell r="C5484" t="str">
            <v>EmrgncyRentalAsstPrgm-COVID-19</v>
          </cell>
        </row>
        <row r="5485">
          <cell r="B5485" t="str">
            <v>10470</v>
          </cell>
          <cell r="C5485" t="str">
            <v>EmrgncyRentalAsstPrgm-COVID-19</v>
          </cell>
        </row>
        <row r="5486">
          <cell r="B5486" t="str">
            <v>10470</v>
          </cell>
          <cell r="C5486" t="str">
            <v>EmrgncyRentalAsstPrgm-COVID-19</v>
          </cell>
        </row>
        <row r="5487">
          <cell r="B5487" t="str">
            <v>10470</v>
          </cell>
          <cell r="C5487" t="str">
            <v>EmrgncyRentalAsstPrgm-COVID-19</v>
          </cell>
        </row>
        <row r="5488">
          <cell r="B5488" t="str">
            <v>10470</v>
          </cell>
          <cell r="C5488" t="str">
            <v>EmrgncyRentalAsstPrgm-COVID-19</v>
          </cell>
        </row>
        <row r="5489">
          <cell r="B5489" t="str">
            <v>10470</v>
          </cell>
          <cell r="C5489" t="str">
            <v>EmrgncyRentalAsstPrgm-COVID-19</v>
          </cell>
        </row>
        <row r="5490">
          <cell r="B5490" t="str">
            <v>10480</v>
          </cell>
          <cell r="C5490" t="str">
            <v>ChafeeEdu/TrainVchPgm-COVID-19</v>
          </cell>
        </row>
        <row r="5491">
          <cell r="B5491" t="str">
            <v>10480</v>
          </cell>
          <cell r="C5491" t="str">
            <v>ChafeeEdu/TrainVchPgm-COVID-19</v>
          </cell>
        </row>
        <row r="5492">
          <cell r="B5492" t="str">
            <v>10480</v>
          </cell>
          <cell r="C5492" t="str">
            <v>ChafeeEdu/TrainVchPgm-COVID-19</v>
          </cell>
        </row>
        <row r="5493">
          <cell r="B5493" t="str">
            <v>10480</v>
          </cell>
          <cell r="C5493" t="str">
            <v>ChafeeEdu/TrainVchPgm-COVID-19</v>
          </cell>
        </row>
        <row r="5494">
          <cell r="B5494" t="str">
            <v>10480</v>
          </cell>
          <cell r="C5494" t="str">
            <v>ChafeeEdu/TrainVchPgm-COVID-19</v>
          </cell>
        </row>
        <row r="5495">
          <cell r="B5495" t="str">
            <v>10480</v>
          </cell>
          <cell r="C5495" t="str">
            <v>ChafeeEdu/TrainVchPgm-COVID-19</v>
          </cell>
        </row>
        <row r="5496">
          <cell r="B5496" t="str">
            <v>10490</v>
          </cell>
          <cell r="C5496" t="str">
            <v>Chafee Foster CarePgm-COVID-19</v>
          </cell>
        </row>
        <row r="5497">
          <cell r="B5497" t="str">
            <v>10490</v>
          </cell>
          <cell r="C5497" t="str">
            <v>Chafee Foster CarePgm-COVID-19</v>
          </cell>
        </row>
        <row r="5498">
          <cell r="B5498" t="str">
            <v>10490</v>
          </cell>
          <cell r="C5498" t="str">
            <v>Chafee Foster CarePgm-COVID-19</v>
          </cell>
        </row>
        <row r="5499">
          <cell r="B5499" t="str">
            <v>10490</v>
          </cell>
          <cell r="C5499" t="str">
            <v>Chafee Foster CarePgm-COVID-19</v>
          </cell>
        </row>
        <row r="5500">
          <cell r="B5500" t="str">
            <v>10490</v>
          </cell>
          <cell r="C5500" t="str">
            <v>Chafee Foster CarePgm-COVID-19</v>
          </cell>
        </row>
        <row r="5501">
          <cell r="B5501" t="str">
            <v>10490</v>
          </cell>
          <cell r="C5501" t="str">
            <v>Chafee Foster CarePgm-COVID-19</v>
          </cell>
        </row>
        <row r="5502">
          <cell r="B5502" t="str">
            <v>10520</v>
          </cell>
          <cell r="C5502" t="str">
            <v>Title I - Grants to LEAS- ARRA</v>
          </cell>
        </row>
        <row r="5503">
          <cell r="B5503" t="str">
            <v>10520</v>
          </cell>
          <cell r="C5503" t="str">
            <v>Title I - Grants to LEAS- ARRA</v>
          </cell>
        </row>
        <row r="5504">
          <cell r="B5504" t="str">
            <v>10520</v>
          </cell>
          <cell r="C5504" t="str">
            <v>Title I - Grants to LEAS- ARRA</v>
          </cell>
        </row>
        <row r="5505">
          <cell r="B5505" t="str">
            <v>10520</v>
          </cell>
          <cell r="C5505" t="str">
            <v>Title I - Grants to LEAS- ARRA</v>
          </cell>
        </row>
        <row r="5506">
          <cell r="B5506" t="str">
            <v>10520</v>
          </cell>
          <cell r="C5506" t="str">
            <v>Title I - Grants to LEAS- ARRA</v>
          </cell>
        </row>
        <row r="5507">
          <cell r="B5507" t="str">
            <v>10520</v>
          </cell>
          <cell r="C5507" t="str">
            <v>Title I - Grants to LEAS- ARRA</v>
          </cell>
        </row>
        <row r="5508">
          <cell r="B5508" t="str">
            <v>10570</v>
          </cell>
          <cell r="C5508" t="str">
            <v>PandemicEBTAdminCosts-COVID-19</v>
          </cell>
        </row>
        <row r="5509">
          <cell r="B5509" t="str">
            <v>10570</v>
          </cell>
          <cell r="C5509" t="str">
            <v>PandemicEBTAdminCosts-COVID-19</v>
          </cell>
        </row>
        <row r="5510">
          <cell r="B5510" t="str">
            <v>10570</v>
          </cell>
          <cell r="C5510" t="str">
            <v>PandemicEBTAdminCosts-COVID-19</v>
          </cell>
        </row>
        <row r="5511">
          <cell r="B5511" t="str">
            <v>10570</v>
          </cell>
          <cell r="C5511" t="str">
            <v>PandemicEBTAdminCosts-COVID-19</v>
          </cell>
        </row>
        <row r="5512">
          <cell r="B5512" t="str">
            <v>10570</v>
          </cell>
          <cell r="C5512" t="str">
            <v>PandemicEBTAdminCosts-COVID-19</v>
          </cell>
        </row>
        <row r="5513">
          <cell r="B5513" t="str">
            <v>10570</v>
          </cell>
          <cell r="C5513" t="str">
            <v>PandemicEBTAdminCosts-COVID-19</v>
          </cell>
        </row>
        <row r="5514">
          <cell r="B5514" t="str">
            <v>10590</v>
          </cell>
          <cell r="C5514" t="str">
            <v>HousingOppPrsnW/Aids-COVID-19</v>
          </cell>
        </row>
        <row r="5515">
          <cell r="B5515" t="str">
            <v>10590</v>
          </cell>
          <cell r="C5515" t="str">
            <v>HousingOppPrsnW/Aids-COVID-19</v>
          </cell>
        </row>
        <row r="5516">
          <cell r="B5516" t="str">
            <v>10590</v>
          </cell>
          <cell r="C5516" t="str">
            <v>HousingOppPrsnW/Aids-COVID-19</v>
          </cell>
        </row>
        <row r="5517">
          <cell r="B5517" t="str">
            <v>10590</v>
          </cell>
          <cell r="C5517" t="str">
            <v>HousingOppPrsnW/Aids-COVID-19</v>
          </cell>
        </row>
        <row r="5518">
          <cell r="B5518" t="str">
            <v>10590</v>
          </cell>
          <cell r="C5518" t="str">
            <v>HousingOppPrsnW/Aids-COVID-19</v>
          </cell>
        </row>
        <row r="5519">
          <cell r="B5519" t="str">
            <v>10590</v>
          </cell>
          <cell r="C5519" t="str">
            <v>HousingOppPrsnW/Aids-COVID-19</v>
          </cell>
        </row>
        <row r="5520">
          <cell r="B5520" t="str">
            <v>10600</v>
          </cell>
          <cell r="C5520" t="str">
            <v>Statewide Data Systems - ARRA</v>
          </cell>
        </row>
        <row r="5521">
          <cell r="B5521" t="str">
            <v>10600</v>
          </cell>
          <cell r="C5521" t="str">
            <v>Statewide Data Systems - ARRA</v>
          </cell>
        </row>
        <row r="5522">
          <cell r="B5522" t="str">
            <v>10600</v>
          </cell>
          <cell r="C5522" t="str">
            <v>Statewide Data Systems - ARRA</v>
          </cell>
        </row>
        <row r="5523">
          <cell r="B5523" t="str">
            <v>10600</v>
          </cell>
          <cell r="C5523" t="str">
            <v>Statewide Data Systems - ARRA</v>
          </cell>
        </row>
        <row r="5524">
          <cell r="B5524" t="str">
            <v>10600</v>
          </cell>
          <cell r="C5524" t="str">
            <v>Statewide Data Systems - ARRA</v>
          </cell>
        </row>
        <row r="5525">
          <cell r="B5525" t="str">
            <v>10600</v>
          </cell>
          <cell r="C5525" t="str">
            <v>Statewide Data Systems - ARRA</v>
          </cell>
        </row>
        <row r="5526">
          <cell r="B5526" t="str">
            <v>10610</v>
          </cell>
          <cell r="C5526" t="str">
            <v>DOE School Imprvmnt Grnts-ARRA</v>
          </cell>
        </row>
        <row r="5527">
          <cell r="B5527" t="str">
            <v>10610</v>
          </cell>
          <cell r="C5527" t="str">
            <v>DOE School Imprvmnt Grnts-ARRA</v>
          </cell>
        </row>
        <row r="5528">
          <cell r="B5528" t="str">
            <v>10610</v>
          </cell>
          <cell r="C5528" t="str">
            <v>DOE School Imprvmnt Grnts-ARRA</v>
          </cell>
        </row>
        <row r="5529">
          <cell r="B5529" t="str">
            <v>10610</v>
          </cell>
          <cell r="C5529" t="str">
            <v>DOE School Imprvmnt Grnts-ARRA</v>
          </cell>
        </row>
        <row r="5530">
          <cell r="B5530" t="str">
            <v>10610</v>
          </cell>
          <cell r="C5530" t="str">
            <v>DOE School Imprvmnt Grnts-ARRA</v>
          </cell>
        </row>
        <row r="5531">
          <cell r="B5531" t="str">
            <v>10640</v>
          </cell>
          <cell r="C5531" t="str">
            <v>EmrgncyShelterGrntPgm-COVID-19</v>
          </cell>
        </row>
        <row r="5532">
          <cell r="B5532" t="str">
            <v>10640</v>
          </cell>
          <cell r="C5532" t="str">
            <v>EmrgncyShelterGrntPgm-COVID-19</v>
          </cell>
        </row>
        <row r="5533">
          <cell r="B5533" t="str">
            <v>10640</v>
          </cell>
          <cell r="C5533" t="str">
            <v>EmrgncyShelterGrntPgm-COVID-19</v>
          </cell>
        </row>
        <row r="5534">
          <cell r="B5534" t="str">
            <v>10640</v>
          </cell>
          <cell r="C5534" t="str">
            <v>EmrgncyShelterGrntPgm-COVID-19</v>
          </cell>
        </row>
        <row r="5535">
          <cell r="B5535" t="str">
            <v>10640</v>
          </cell>
          <cell r="C5535" t="str">
            <v>EmrgncyShelterGrntPgm-COVID-19</v>
          </cell>
        </row>
        <row r="5536">
          <cell r="B5536" t="str">
            <v>10640</v>
          </cell>
          <cell r="C5536" t="str">
            <v>EmrgncyShelterGrntPgm-COVID-19</v>
          </cell>
        </row>
        <row r="5537">
          <cell r="B5537" t="str">
            <v>10650</v>
          </cell>
          <cell r="C5537" t="str">
            <v>NGMilitaryOP&amp;MaintPrj-COVID-19</v>
          </cell>
        </row>
        <row r="5538">
          <cell r="B5538" t="str">
            <v>10650</v>
          </cell>
          <cell r="C5538" t="str">
            <v>NGMilitaryOP&amp;MaintPrj-COVID-19</v>
          </cell>
        </row>
        <row r="5539">
          <cell r="B5539" t="str">
            <v>10650</v>
          </cell>
          <cell r="C5539" t="str">
            <v>NGMilitaryOP&amp;MaintPrj-COVID-19</v>
          </cell>
        </row>
        <row r="5540">
          <cell r="B5540" t="str">
            <v>10650</v>
          </cell>
          <cell r="C5540" t="str">
            <v>NGMilitaryOP&amp;MaintPrj-COVID-19</v>
          </cell>
        </row>
        <row r="5541">
          <cell r="B5541" t="str">
            <v>10650</v>
          </cell>
          <cell r="C5541" t="str">
            <v>NGMilitaryOP&amp;MaintPrj-COVID-19</v>
          </cell>
        </row>
        <row r="5542">
          <cell r="B5542" t="str">
            <v>10650</v>
          </cell>
          <cell r="C5542" t="str">
            <v>NGMilitaryOP&amp;MaintPrj-COVID-19</v>
          </cell>
        </row>
        <row r="5543">
          <cell r="B5543" t="str">
            <v>10690</v>
          </cell>
          <cell r="C5543" t="str">
            <v>CDBGrants-States Prgm-COVID-19</v>
          </cell>
        </row>
        <row r="5544">
          <cell r="B5544" t="str">
            <v>10690</v>
          </cell>
          <cell r="C5544" t="str">
            <v>CDBGrants-States Prgm-COVID-19</v>
          </cell>
        </row>
        <row r="5545">
          <cell r="B5545" t="str">
            <v>10690</v>
          </cell>
          <cell r="C5545" t="str">
            <v>CDBGrants-States Prgm-COVID-19</v>
          </cell>
        </row>
        <row r="5546">
          <cell r="B5546" t="str">
            <v>10690</v>
          </cell>
          <cell r="C5546" t="str">
            <v>CDBGrants-States Prgm-COVID-19</v>
          </cell>
        </row>
        <row r="5547">
          <cell r="B5547" t="str">
            <v>10690</v>
          </cell>
          <cell r="C5547" t="str">
            <v>CDBGrants-States Prgm-COVID-19</v>
          </cell>
        </row>
        <row r="5548">
          <cell r="B5548" t="str">
            <v>10690</v>
          </cell>
          <cell r="C5548" t="str">
            <v>CDBGrants-States Prgm-COVID-19</v>
          </cell>
        </row>
        <row r="5549">
          <cell r="B5549" t="str">
            <v>10700</v>
          </cell>
          <cell r="C5549" t="str">
            <v>EldrAbsPrvnIntrvtnPrg-COVID-19</v>
          </cell>
        </row>
        <row r="5550">
          <cell r="B5550" t="str">
            <v>10700</v>
          </cell>
          <cell r="C5550" t="str">
            <v>EldrAbsPrvnIntrvtnPrg-COVID-19</v>
          </cell>
        </row>
        <row r="5551">
          <cell r="B5551" t="str">
            <v>10700</v>
          </cell>
          <cell r="C5551" t="str">
            <v>EldrAbsPrvnIntrvtnPrg-COVID-19</v>
          </cell>
        </row>
        <row r="5552">
          <cell r="B5552" t="str">
            <v>10700</v>
          </cell>
          <cell r="C5552" t="str">
            <v>EldrAbsPrvnIntrvtnPrg-COVID-19</v>
          </cell>
        </row>
        <row r="5553">
          <cell r="B5553" t="str">
            <v>10700</v>
          </cell>
          <cell r="C5553" t="str">
            <v>EldrAbsPrvnIntrvtnPrg-COVID-19</v>
          </cell>
        </row>
        <row r="5554">
          <cell r="B5554" t="str">
            <v>10700</v>
          </cell>
          <cell r="C5554" t="str">
            <v>EldrAbsPrvnIntrvtnPrg-COVID-19</v>
          </cell>
        </row>
        <row r="5555">
          <cell r="B5555" t="str">
            <v>10710</v>
          </cell>
          <cell r="C5555" t="str">
            <v>FEMA - State Agy - COVID-19</v>
          </cell>
        </row>
        <row r="5556">
          <cell r="B5556" t="str">
            <v>10710</v>
          </cell>
          <cell r="C5556" t="str">
            <v>FEMA - State Agy - COVID-19</v>
          </cell>
        </row>
        <row r="5557">
          <cell r="B5557" t="str">
            <v>10710</v>
          </cell>
          <cell r="C5557" t="str">
            <v>FEMA - State Agy - COVID-19</v>
          </cell>
        </row>
        <row r="5558">
          <cell r="B5558" t="str">
            <v>10710</v>
          </cell>
          <cell r="C5558" t="str">
            <v>FEMA - State Agy - COVID-19</v>
          </cell>
        </row>
        <row r="5559">
          <cell r="B5559" t="str">
            <v>10710</v>
          </cell>
          <cell r="C5559" t="str">
            <v>FEMA - State Agy - COVID-19</v>
          </cell>
        </row>
        <row r="5560">
          <cell r="B5560" t="str">
            <v>10710</v>
          </cell>
          <cell r="C5560" t="str">
            <v>FEMA - State Agy - COVID-19</v>
          </cell>
        </row>
        <row r="5561">
          <cell r="B5561" t="str">
            <v>10720</v>
          </cell>
          <cell r="C5561" t="str">
            <v>FEMA - Local Gov - COVID-19</v>
          </cell>
        </row>
        <row r="5562">
          <cell r="B5562" t="str">
            <v>10720</v>
          </cell>
          <cell r="C5562" t="str">
            <v>FEMA - Local Gov - COVID-19</v>
          </cell>
        </row>
        <row r="5563">
          <cell r="B5563" t="str">
            <v>10720</v>
          </cell>
          <cell r="C5563" t="str">
            <v>FEMA - Local Gov - COVID-19</v>
          </cell>
        </row>
        <row r="5564">
          <cell r="B5564" t="str">
            <v>10720</v>
          </cell>
          <cell r="C5564" t="str">
            <v>FEMA - Local Gov - COVID-19</v>
          </cell>
        </row>
        <row r="5565">
          <cell r="B5565" t="str">
            <v>10720</v>
          </cell>
          <cell r="C5565" t="str">
            <v>FEMA - Local Gov - COVID-19</v>
          </cell>
        </row>
        <row r="5566">
          <cell r="B5566" t="str">
            <v>10720</v>
          </cell>
          <cell r="C5566" t="str">
            <v>FEMA - Local Gov - COVID-19</v>
          </cell>
        </row>
        <row r="5567">
          <cell r="B5567" t="str">
            <v>10740</v>
          </cell>
          <cell r="C5567" t="str">
            <v>FEMA - VDH - COVID-19</v>
          </cell>
        </row>
        <row r="5568">
          <cell r="B5568" t="str">
            <v>10740</v>
          </cell>
          <cell r="C5568" t="str">
            <v>FEMA - VDH - COVID-19</v>
          </cell>
        </row>
        <row r="5569">
          <cell r="B5569" t="str">
            <v>10740</v>
          </cell>
          <cell r="C5569" t="str">
            <v>FEMA - VDH - COVID-19</v>
          </cell>
        </row>
        <row r="5570">
          <cell r="B5570" t="str">
            <v>10740</v>
          </cell>
          <cell r="C5570" t="str">
            <v>FEMA - VDH - COVID-19</v>
          </cell>
        </row>
        <row r="5571">
          <cell r="B5571" t="str">
            <v>10740</v>
          </cell>
          <cell r="C5571" t="str">
            <v>FEMA - VDH - COVID-19</v>
          </cell>
        </row>
        <row r="5572">
          <cell r="B5572" t="str">
            <v>10740</v>
          </cell>
          <cell r="C5572" t="str">
            <v>FEMA - VDH - COVID-19</v>
          </cell>
        </row>
        <row r="5573">
          <cell r="B5573" t="str">
            <v>10750</v>
          </cell>
          <cell r="C5573" t="str">
            <v>FEMA - Non-Profit - COVID-19</v>
          </cell>
        </row>
        <row r="5574">
          <cell r="B5574" t="str">
            <v>10750</v>
          </cell>
          <cell r="C5574" t="str">
            <v>FEMA - Non-Profit - COVID-19</v>
          </cell>
        </row>
        <row r="5575">
          <cell r="B5575" t="str">
            <v>10750</v>
          </cell>
          <cell r="C5575" t="str">
            <v>FEMA - Non-Profit - COVID-19</v>
          </cell>
        </row>
        <row r="5576">
          <cell r="B5576" t="str">
            <v>10750</v>
          </cell>
          <cell r="C5576" t="str">
            <v>FEMA - Non-Profit - COVID-19</v>
          </cell>
        </row>
        <row r="5577">
          <cell r="B5577" t="str">
            <v>10750</v>
          </cell>
          <cell r="C5577" t="str">
            <v>FEMA - Non-Profit - COVID-19</v>
          </cell>
        </row>
        <row r="5578">
          <cell r="B5578" t="str">
            <v>10750</v>
          </cell>
          <cell r="C5578" t="str">
            <v>FEMA - Non-Profit - COVID-19</v>
          </cell>
        </row>
        <row r="5579">
          <cell r="B5579" t="str">
            <v>10760</v>
          </cell>
          <cell r="C5579" t="str">
            <v>FEMA - VDEM - COVID-19</v>
          </cell>
        </row>
        <row r="5580">
          <cell r="B5580" t="str">
            <v>10760</v>
          </cell>
          <cell r="C5580" t="str">
            <v>FEMA - VDEM - COVID-19</v>
          </cell>
        </row>
        <row r="5581">
          <cell r="B5581" t="str">
            <v>10760</v>
          </cell>
          <cell r="C5581" t="str">
            <v>FEMA - VDEM - COVID-19</v>
          </cell>
        </row>
        <row r="5582">
          <cell r="B5582" t="str">
            <v>10760</v>
          </cell>
          <cell r="C5582" t="str">
            <v>FEMA - VDEM - COVID-19</v>
          </cell>
        </row>
        <row r="5583">
          <cell r="B5583" t="str">
            <v>10760</v>
          </cell>
          <cell r="C5583" t="str">
            <v>FEMA - VDEM - COVID-19</v>
          </cell>
        </row>
        <row r="5584">
          <cell r="B5584" t="str">
            <v>10760</v>
          </cell>
          <cell r="C5584" t="str">
            <v>FEMA - VDEM - COVID-19</v>
          </cell>
        </row>
        <row r="5585">
          <cell r="B5585" t="str">
            <v>10780</v>
          </cell>
          <cell r="C5585" t="str">
            <v>FEMA - VDEM-CRF - COVID-19</v>
          </cell>
        </row>
        <row r="5586">
          <cell r="B5586" t="str">
            <v>10780</v>
          </cell>
          <cell r="C5586" t="str">
            <v>FEMA - VDEM-CRF - COVID-19</v>
          </cell>
        </row>
        <row r="5587">
          <cell r="B5587" t="str">
            <v>10780</v>
          </cell>
          <cell r="C5587" t="str">
            <v>FEMA - VDEM-CRF - COVID-19</v>
          </cell>
        </row>
        <row r="5588">
          <cell r="B5588" t="str">
            <v>10780</v>
          </cell>
          <cell r="C5588" t="str">
            <v>FEMA - VDEM-CRF - COVID-19</v>
          </cell>
        </row>
        <row r="5589">
          <cell r="B5589" t="str">
            <v>10780</v>
          </cell>
          <cell r="C5589" t="str">
            <v>FEMA - VDEM-CRF - COVID-19</v>
          </cell>
        </row>
        <row r="5590">
          <cell r="B5590" t="str">
            <v>10780</v>
          </cell>
          <cell r="C5590" t="str">
            <v>FEMA - VDEM-CRF - COVID-19</v>
          </cell>
        </row>
        <row r="5591">
          <cell r="B5591" t="str">
            <v>10810</v>
          </cell>
          <cell r="C5591" t="str">
            <v>ExDsbNwkAcsCOVID19Vac-COVID-19</v>
          </cell>
        </row>
        <row r="5592">
          <cell r="B5592" t="str">
            <v>10810</v>
          </cell>
          <cell r="C5592" t="str">
            <v>ExDsbNwkAcsCOVID19Vac-COVID-19</v>
          </cell>
        </row>
        <row r="5593">
          <cell r="B5593" t="str">
            <v>10810</v>
          </cell>
          <cell r="C5593" t="str">
            <v>ExDsbNwkAcsCOVID19Vac-COVID-19</v>
          </cell>
        </row>
        <row r="5594">
          <cell r="B5594" t="str">
            <v>10810</v>
          </cell>
          <cell r="C5594" t="str">
            <v>ExDsbNwkAcsCOVID19Vac-COVID-19</v>
          </cell>
        </row>
        <row r="5595">
          <cell r="B5595" t="str">
            <v>10810</v>
          </cell>
          <cell r="C5595" t="str">
            <v>ExDsbNwkAcsCOVID19Vac-COVID-19</v>
          </cell>
        </row>
        <row r="5596">
          <cell r="B5596" t="str">
            <v>10810</v>
          </cell>
          <cell r="C5596" t="str">
            <v>ExDsbNwkAcsCOVID19Vac-COVID-19</v>
          </cell>
        </row>
        <row r="5597">
          <cell r="B5597" t="str">
            <v>10820</v>
          </cell>
          <cell r="C5597" t="str">
            <v>ARP-PrevntHlthTitle3D-COVID-19</v>
          </cell>
        </row>
        <row r="5598">
          <cell r="B5598" t="str">
            <v>10820</v>
          </cell>
          <cell r="C5598" t="str">
            <v>ARP-PrevntHlthTitle3D-COVID-19</v>
          </cell>
        </row>
        <row r="5599">
          <cell r="B5599" t="str">
            <v>10820</v>
          </cell>
          <cell r="C5599" t="str">
            <v>ARP-PrevntHlthTitle3D-COVID-19</v>
          </cell>
        </row>
        <row r="5600">
          <cell r="B5600" t="str">
            <v>10820</v>
          </cell>
          <cell r="C5600" t="str">
            <v>ARP-PrevntHlthTitle3D-COVID-19</v>
          </cell>
        </row>
        <row r="5601">
          <cell r="B5601" t="str">
            <v>10820</v>
          </cell>
          <cell r="C5601" t="str">
            <v>ARP-PrevntHlthTitle3D-COVID-19</v>
          </cell>
        </row>
        <row r="5602">
          <cell r="B5602" t="str">
            <v>10820</v>
          </cell>
          <cell r="C5602" t="str">
            <v>ARP-PrevntHlthTitle3D-COVID-19</v>
          </cell>
        </row>
        <row r="5603">
          <cell r="B5603" t="str">
            <v>10830</v>
          </cell>
          <cell r="C5603" t="str">
            <v>ARP-MIEC HomeVisiting-COVID-19</v>
          </cell>
        </row>
        <row r="5604">
          <cell r="B5604" t="str">
            <v>10830</v>
          </cell>
          <cell r="C5604" t="str">
            <v>ARP-MIEC HomeVisiting-COVID-19</v>
          </cell>
        </row>
        <row r="5605">
          <cell r="B5605" t="str">
            <v>10830</v>
          </cell>
          <cell r="C5605" t="str">
            <v>ARP-MIEC HomeVisiting-COVID-19</v>
          </cell>
        </row>
        <row r="5606">
          <cell r="B5606" t="str">
            <v>10830</v>
          </cell>
          <cell r="C5606" t="str">
            <v>ARP-MIEC HomeVisiting-COVID-19</v>
          </cell>
        </row>
        <row r="5607">
          <cell r="B5607" t="str">
            <v>10830</v>
          </cell>
          <cell r="C5607" t="str">
            <v>ARP-MIEC HomeVisiting-COVID-19</v>
          </cell>
        </row>
        <row r="5608">
          <cell r="B5608" t="str">
            <v>10830</v>
          </cell>
          <cell r="C5608" t="str">
            <v>ARP-MIEC HomeVisiting-COVID-19</v>
          </cell>
        </row>
        <row r="5609">
          <cell r="B5609" t="str">
            <v>10840</v>
          </cell>
          <cell r="C5609" t="str">
            <v>BG CommMentlHlthSvcs-COVID-19</v>
          </cell>
        </row>
        <row r="5610">
          <cell r="B5610" t="str">
            <v>10840</v>
          </cell>
          <cell r="C5610" t="str">
            <v>BG CommMentlHlthSvcs-COVID-19</v>
          </cell>
        </row>
        <row r="5611">
          <cell r="B5611" t="str">
            <v>10840</v>
          </cell>
          <cell r="C5611" t="str">
            <v>BG CommMentlHlthSvcs-COVID-19</v>
          </cell>
        </row>
        <row r="5612">
          <cell r="B5612" t="str">
            <v>10840</v>
          </cell>
          <cell r="C5612" t="str">
            <v>BG CommMentlHlthSvcs-COVID-19</v>
          </cell>
        </row>
        <row r="5613">
          <cell r="B5613" t="str">
            <v>10840</v>
          </cell>
          <cell r="C5613" t="str">
            <v>BG CommMentlHlthSvcs-COVID-19</v>
          </cell>
        </row>
        <row r="5614">
          <cell r="B5614" t="str">
            <v>10840</v>
          </cell>
          <cell r="C5614" t="str">
            <v>BG CommMentlHlthSvcs-COVID-19</v>
          </cell>
        </row>
        <row r="5615">
          <cell r="B5615" t="str">
            <v>10880</v>
          </cell>
          <cell r="C5615" t="str">
            <v>Sur Supp&amp;Equip Sales-Fed</v>
          </cell>
        </row>
        <row r="5616">
          <cell r="B5616" t="str">
            <v>10880</v>
          </cell>
          <cell r="C5616" t="str">
            <v>Sur Supp&amp;Equip Sales-Fed</v>
          </cell>
        </row>
        <row r="5617">
          <cell r="B5617" t="str">
            <v>10880</v>
          </cell>
          <cell r="C5617" t="str">
            <v>Sur Supp&amp;Equip Sales-Fed</v>
          </cell>
        </row>
        <row r="5618">
          <cell r="B5618" t="str">
            <v>10880</v>
          </cell>
          <cell r="C5618" t="str">
            <v>Sur Supp&amp;Equip Sales-Fed</v>
          </cell>
        </row>
        <row r="5619">
          <cell r="B5619" t="str">
            <v>10880</v>
          </cell>
          <cell r="C5619" t="str">
            <v>Sur Supp&amp;Equip Sales-Fed</v>
          </cell>
        </row>
        <row r="5620">
          <cell r="B5620" t="str">
            <v>10881</v>
          </cell>
          <cell r="C5620" t="str">
            <v>Surp Supp&amp;Equip Sales-Fed-HE</v>
          </cell>
        </row>
        <row r="5621">
          <cell r="B5621" t="str">
            <v>10881</v>
          </cell>
          <cell r="C5621" t="str">
            <v>Surp Supp&amp;Equip Sales-Fed-HE</v>
          </cell>
        </row>
        <row r="5622">
          <cell r="B5622" t="str">
            <v>10881</v>
          </cell>
          <cell r="C5622" t="str">
            <v>Surp Supp&amp;Equip Sales-Fed-HE</v>
          </cell>
        </row>
        <row r="5623">
          <cell r="B5623" t="str">
            <v>10881</v>
          </cell>
          <cell r="C5623" t="str">
            <v>Surp Supp&amp;Equip Sales-Fed-HE</v>
          </cell>
        </row>
        <row r="5624">
          <cell r="B5624" t="str">
            <v>10881</v>
          </cell>
          <cell r="C5624" t="str">
            <v>Surp Supp&amp;Equip Sales-Fed-HE</v>
          </cell>
        </row>
        <row r="5625">
          <cell r="B5625" t="str">
            <v>10900</v>
          </cell>
          <cell r="C5625" t="str">
            <v>Wthrztion Asst Lw-In-ARRA DHCD</v>
          </cell>
        </row>
        <row r="5626">
          <cell r="B5626" t="str">
            <v>10900</v>
          </cell>
          <cell r="C5626" t="str">
            <v>Wthrztion Asst Lw-In-ARRA DHCD</v>
          </cell>
        </row>
        <row r="5627">
          <cell r="B5627" t="str">
            <v>10900</v>
          </cell>
          <cell r="C5627" t="str">
            <v>Wthrztion Asst Lw-In-ARRA DHCD</v>
          </cell>
        </row>
        <row r="5628">
          <cell r="B5628" t="str">
            <v>10900</v>
          </cell>
          <cell r="C5628" t="str">
            <v>Wthrztion Asst Lw-In-ARRA DHCD</v>
          </cell>
        </row>
        <row r="5629">
          <cell r="B5629" t="str">
            <v>10900</v>
          </cell>
          <cell r="C5629" t="str">
            <v>Wthrztion Asst Lw-In-ARRA DHCD</v>
          </cell>
        </row>
        <row r="5630">
          <cell r="B5630" t="str">
            <v>10941</v>
          </cell>
          <cell r="C5630" t="str">
            <v>Hwy Planning &amp; Constr-ARRA DCR</v>
          </cell>
        </row>
        <row r="5631">
          <cell r="B5631" t="str">
            <v>10941</v>
          </cell>
          <cell r="C5631" t="str">
            <v>Hwy Planning &amp; Constr-ARRA DCR</v>
          </cell>
        </row>
        <row r="5632">
          <cell r="B5632" t="str">
            <v>10941</v>
          </cell>
          <cell r="C5632" t="str">
            <v>Hwy Planning &amp; Constr-ARRA DCR</v>
          </cell>
        </row>
        <row r="5633">
          <cell r="B5633" t="str">
            <v>10941</v>
          </cell>
          <cell r="C5633" t="str">
            <v>Hwy Planning &amp; Constr-ARRA DCR</v>
          </cell>
        </row>
        <row r="5634">
          <cell r="B5634" t="str">
            <v>10941</v>
          </cell>
          <cell r="C5634" t="str">
            <v>Hwy Planning &amp; Constr-ARRA DCR</v>
          </cell>
        </row>
        <row r="5635">
          <cell r="B5635" t="str">
            <v>10960</v>
          </cell>
          <cell r="C5635" t="str">
            <v>Fiscal Stablzatn Gen- ARRA DOE</v>
          </cell>
        </row>
        <row r="5636">
          <cell r="B5636" t="str">
            <v>10960</v>
          </cell>
          <cell r="C5636" t="str">
            <v>Fiscal Stablzatn Gen- ARRA DOE</v>
          </cell>
        </row>
        <row r="5637">
          <cell r="B5637" t="str">
            <v>10960</v>
          </cell>
          <cell r="C5637" t="str">
            <v>Fiscal Stablzatn Gen- ARRA DOE</v>
          </cell>
        </row>
        <row r="5638">
          <cell r="B5638" t="str">
            <v>10960</v>
          </cell>
          <cell r="C5638" t="str">
            <v>Fiscal Stablzatn Gen- ARRA DOE</v>
          </cell>
        </row>
        <row r="5639">
          <cell r="B5639" t="str">
            <v>10960</v>
          </cell>
          <cell r="C5639" t="str">
            <v>Fiscal Stablzatn Gen- ARRA DOE</v>
          </cell>
        </row>
        <row r="5640">
          <cell r="B5640" t="str">
            <v>10970</v>
          </cell>
          <cell r="C5640" t="str">
            <v>Title IV-D Chld Suppt Enf-ARRA</v>
          </cell>
        </row>
        <row r="5641">
          <cell r="B5641" t="str">
            <v>10970</v>
          </cell>
          <cell r="C5641" t="str">
            <v>Title IV-D Chld Suppt Enf-ARRA</v>
          </cell>
        </row>
        <row r="5642">
          <cell r="B5642" t="str">
            <v>10970</v>
          </cell>
          <cell r="C5642" t="str">
            <v>Title IV-D Chld Suppt Enf-ARRA</v>
          </cell>
        </row>
        <row r="5643">
          <cell r="B5643" t="str">
            <v>10970</v>
          </cell>
          <cell r="C5643" t="str">
            <v>Title IV-D Chld Suppt Enf-ARRA</v>
          </cell>
        </row>
        <row r="5644">
          <cell r="B5644" t="str">
            <v>10970</v>
          </cell>
          <cell r="C5644" t="str">
            <v>Title IV-D Chld Suppt Enf-ARRA</v>
          </cell>
        </row>
        <row r="5645">
          <cell r="B5645" t="str">
            <v>10998</v>
          </cell>
          <cell r="C5645" t="str">
            <v>Federal Trust - Budgetary Only</v>
          </cell>
        </row>
        <row r="5646">
          <cell r="B5646" t="str">
            <v>10998</v>
          </cell>
          <cell r="C5646" t="str">
            <v>Federal Trust - Budgetary Only</v>
          </cell>
        </row>
        <row r="5647">
          <cell r="B5647" t="str">
            <v>12010</v>
          </cell>
          <cell r="C5647" t="str">
            <v>State Energy Program - ARRA</v>
          </cell>
        </row>
        <row r="5648">
          <cell r="B5648" t="str">
            <v>12010</v>
          </cell>
          <cell r="C5648" t="str">
            <v>State Energy Program - ARRA</v>
          </cell>
        </row>
        <row r="5649">
          <cell r="B5649" t="str">
            <v>12010</v>
          </cell>
          <cell r="C5649" t="str">
            <v>State Energy Program - ARRA</v>
          </cell>
        </row>
        <row r="5650">
          <cell r="B5650" t="str">
            <v>12010</v>
          </cell>
          <cell r="C5650" t="str">
            <v>State Energy Program - ARRA</v>
          </cell>
        </row>
        <row r="5651">
          <cell r="B5651" t="str">
            <v>12010</v>
          </cell>
          <cell r="C5651" t="str">
            <v>State Energy Program - ARRA</v>
          </cell>
        </row>
        <row r="5652">
          <cell r="B5652" t="str">
            <v>12010</v>
          </cell>
          <cell r="C5652" t="str">
            <v>State Energy Program - ARRA</v>
          </cell>
        </row>
        <row r="5653">
          <cell r="B5653" t="str">
            <v>12030</v>
          </cell>
          <cell r="C5653" t="str">
            <v>BG Prev/TreatSubsAbse-COVID-19</v>
          </cell>
        </row>
        <row r="5654">
          <cell r="B5654" t="str">
            <v>12030</v>
          </cell>
          <cell r="C5654" t="str">
            <v>BG Prev/TreatSubsAbse-COVID-19</v>
          </cell>
        </row>
        <row r="5655">
          <cell r="B5655" t="str">
            <v>12030</v>
          </cell>
          <cell r="C5655" t="str">
            <v>BG Prev/TreatSubsAbse-COVID-19</v>
          </cell>
        </row>
        <row r="5656">
          <cell r="B5656" t="str">
            <v>12030</v>
          </cell>
          <cell r="C5656" t="str">
            <v>BG Prev/TreatSubsAbse-COVID-19</v>
          </cell>
        </row>
        <row r="5657">
          <cell r="B5657" t="str">
            <v>12030</v>
          </cell>
          <cell r="C5657" t="str">
            <v>BG Prev/TreatSubsAbse-COVID-19</v>
          </cell>
        </row>
        <row r="5658">
          <cell r="B5658" t="str">
            <v>12030</v>
          </cell>
          <cell r="C5658" t="str">
            <v>BG Prev/TreatSubsAbse-COVID-19</v>
          </cell>
        </row>
        <row r="5659">
          <cell r="B5659" t="str">
            <v>12050</v>
          </cell>
          <cell r="C5659" t="str">
            <v>HlthDptRspnPblcHlthCr-COVID-19</v>
          </cell>
        </row>
        <row r="5660">
          <cell r="B5660" t="str">
            <v>12050</v>
          </cell>
          <cell r="C5660" t="str">
            <v>HlthDptRspnPblcHlthCr-COVID-19</v>
          </cell>
        </row>
        <row r="5661">
          <cell r="B5661" t="str">
            <v>12050</v>
          </cell>
          <cell r="C5661" t="str">
            <v>HlthDptRspnPblcHlthCr-COVID-19</v>
          </cell>
        </row>
        <row r="5662">
          <cell r="B5662" t="str">
            <v>12050</v>
          </cell>
          <cell r="C5662" t="str">
            <v>HlthDptRspnPblcHlthCr-COVID-19</v>
          </cell>
        </row>
        <row r="5663">
          <cell r="B5663" t="str">
            <v>12050</v>
          </cell>
          <cell r="C5663" t="str">
            <v>HlthDptRspnPblcHlthCr-COVID-19</v>
          </cell>
        </row>
        <row r="5664">
          <cell r="B5664" t="str">
            <v>12050</v>
          </cell>
          <cell r="C5664" t="str">
            <v>HlthDptRspnPblcHlthCr-COVID-19</v>
          </cell>
        </row>
        <row r="5665">
          <cell r="B5665" t="str">
            <v>12080</v>
          </cell>
          <cell r="C5665" t="str">
            <v>Energize VA Revlving Loan-ARRA</v>
          </cell>
        </row>
        <row r="5666">
          <cell r="B5666" t="str">
            <v>12080</v>
          </cell>
          <cell r="C5666" t="str">
            <v>Energize VA Revlving Loan-ARRA</v>
          </cell>
        </row>
        <row r="5667">
          <cell r="B5667" t="str">
            <v>12080</v>
          </cell>
          <cell r="C5667" t="str">
            <v>Energize VA Revlving Loan-ARRA</v>
          </cell>
        </row>
        <row r="5668">
          <cell r="B5668" t="str">
            <v>12080</v>
          </cell>
          <cell r="C5668" t="str">
            <v>Energize VA Revlving Loan-ARRA</v>
          </cell>
        </row>
        <row r="5669">
          <cell r="B5669" t="str">
            <v>12080</v>
          </cell>
          <cell r="C5669" t="str">
            <v>Energize VA Revlving Loan-ARRA</v>
          </cell>
        </row>
        <row r="5670">
          <cell r="B5670" t="str">
            <v>12080</v>
          </cell>
          <cell r="C5670" t="str">
            <v>Energize VA Revlving Loan-ARRA</v>
          </cell>
        </row>
        <row r="5671">
          <cell r="B5671" t="str">
            <v>12100</v>
          </cell>
          <cell r="C5671" t="str">
            <v>Grants to States – COVID-19</v>
          </cell>
        </row>
        <row r="5672">
          <cell r="B5672" t="str">
            <v>12100</v>
          </cell>
          <cell r="C5672" t="str">
            <v>Grants to States – COVID-19</v>
          </cell>
        </row>
        <row r="5673">
          <cell r="B5673" t="str">
            <v>12100</v>
          </cell>
          <cell r="C5673" t="str">
            <v>Grants to States – COVID-19</v>
          </cell>
        </row>
        <row r="5674">
          <cell r="B5674" t="str">
            <v>12100</v>
          </cell>
          <cell r="C5674" t="str">
            <v>Grants to States – COVID-19</v>
          </cell>
        </row>
        <row r="5675">
          <cell r="B5675" t="str">
            <v>12100</v>
          </cell>
          <cell r="C5675" t="str">
            <v>Grants to States – COVID-19</v>
          </cell>
        </row>
        <row r="5676">
          <cell r="B5676" t="str">
            <v>12100</v>
          </cell>
          <cell r="C5676" t="str">
            <v>Grants to States – COVID-19</v>
          </cell>
        </row>
        <row r="5677">
          <cell r="B5677" t="str">
            <v>12110</v>
          </cell>
          <cell r="C5677" t="str">
            <v>ARP-CrvStLoclFisRecFd-COVID-19</v>
          </cell>
        </row>
        <row r="5678">
          <cell r="B5678" t="str">
            <v>12110</v>
          </cell>
          <cell r="C5678" t="str">
            <v>ARP-CrvStLoclFisRecFd-COVID-19</v>
          </cell>
        </row>
        <row r="5679">
          <cell r="B5679" t="str">
            <v>12110</v>
          </cell>
          <cell r="C5679" t="str">
            <v>ARP-CrvStLoclFisRecFd-COVID-19</v>
          </cell>
        </row>
        <row r="5680">
          <cell r="B5680" t="str">
            <v>12110</v>
          </cell>
          <cell r="C5680" t="str">
            <v>ARP-CrvStLoclFisRecFd-COVID-19</v>
          </cell>
        </row>
        <row r="5681">
          <cell r="B5681" t="str">
            <v>12110</v>
          </cell>
          <cell r="C5681" t="str">
            <v>ARP-CrvStLoclFisRecFd-COVID-19</v>
          </cell>
        </row>
        <row r="5682">
          <cell r="B5682" t="str">
            <v>12110</v>
          </cell>
          <cell r="C5682" t="str">
            <v>ARP-CrvStLoclFisRecFd-COVID-19</v>
          </cell>
        </row>
        <row r="5683">
          <cell r="B5683" t="str">
            <v>12120</v>
          </cell>
          <cell r="C5683" t="str">
            <v>ARP-CapitalPrjctsFund-COVID-19</v>
          </cell>
        </row>
        <row r="5684">
          <cell r="B5684" t="str">
            <v>12120</v>
          </cell>
          <cell r="C5684" t="str">
            <v>ARP-CapitalPrjctsFund-COVID-19</v>
          </cell>
        </row>
        <row r="5685">
          <cell r="B5685" t="str">
            <v>12120</v>
          </cell>
          <cell r="C5685" t="str">
            <v>ARP-CapitalPrjctsFund-COVID-19</v>
          </cell>
        </row>
        <row r="5686">
          <cell r="B5686" t="str">
            <v>12120</v>
          </cell>
          <cell r="C5686" t="str">
            <v>ARP-CapitalPrjctsFund-COVID-19</v>
          </cell>
        </row>
        <row r="5687">
          <cell r="B5687" t="str">
            <v>12120</v>
          </cell>
          <cell r="C5687" t="str">
            <v>ARP-CapitalPrjctsFund-COVID-19</v>
          </cell>
        </row>
        <row r="5688">
          <cell r="B5688" t="str">
            <v>12120</v>
          </cell>
          <cell r="C5688" t="str">
            <v>ARP-CapitalPrjctsFund-COVID-19</v>
          </cell>
        </row>
        <row r="5689">
          <cell r="B5689" t="str">
            <v>12130</v>
          </cell>
          <cell r="C5689" t="str">
            <v>ARP-HomeownerAsstFund-COVID-19</v>
          </cell>
        </row>
        <row r="5690">
          <cell r="B5690" t="str">
            <v>12130</v>
          </cell>
          <cell r="C5690" t="str">
            <v>ARP-HomeownerAsstFund-COVID-19</v>
          </cell>
        </row>
        <row r="5691">
          <cell r="B5691" t="str">
            <v>12130</v>
          </cell>
          <cell r="C5691" t="str">
            <v>ARP-HomeownerAsstFund-COVID-19</v>
          </cell>
        </row>
        <row r="5692">
          <cell r="B5692" t="str">
            <v>12130</v>
          </cell>
          <cell r="C5692" t="str">
            <v>ARP-HomeownerAsstFund-COVID-19</v>
          </cell>
        </row>
        <row r="5693">
          <cell r="B5693" t="str">
            <v>12130</v>
          </cell>
          <cell r="C5693" t="str">
            <v>ARP-HomeownerAsstFund-COVID-19</v>
          </cell>
        </row>
        <row r="5694">
          <cell r="B5694" t="str">
            <v>12130</v>
          </cell>
          <cell r="C5694" t="str">
            <v>ARP-HomeownerAsstFund-COVID-19</v>
          </cell>
        </row>
        <row r="5695">
          <cell r="B5695" t="str">
            <v>12140</v>
          </cell>
          <cell r="C5695" t="str">
            <v>ARP-EmrgncyRntlAsstFd-COVID-19</v>
          </cell>
        </row>
        <row r="5696">
          <cell r="B5696" t="str">
            <v>12140</v>
          </cell>
          <cell r="C5696" t="str">
            <v>ARP-EmrgncyRntlAsstFd-COVID-19</v>
          </cell>
        </row>
        <row r="5697">
          <cell r="B5697" t="str">
            <v>12140</v>
          </cell>
          <cell r="C5697" t="str">
            <v>ARP-EmrgncyRntlAsstFd-COVID-19</v>
          </cell>
        </row>
        <row r="5698">
          <cell r="B5698" t="str">
            <v>12140</v>
          </cell>
          <cell r="C5698" t="str">
            <v>ARP-EmrgncyRntlAsstFd-COVID-19</v>
          </cell>
        </row>
        <row r="5699">
          <cell r="B5699" t="str">
            <v>12140</v>
          </cell>
          <cell r="C5699" t="str">
            <v>ARP-EmrgncyRntlAsstFd-COVID-19</v>
          </cell>
        </row>
        <row r="5700">
          <cell r="B5700" t="str">
            <v>12140</v>
          </cell>
          <cell r="C5700" t="str">
            <v>ARP-EmrgncyRntlAsstFd-COVID-19</v>
          </cell>
        </row>
        <row r="5701">
          <cell r="B5701" t="str">
            <v>12150</v>
          </cell>
          <cell r="C5701" t="str">
            <v>ARP-StSmallBusCrdIntv-COVID-19</v>
          </cell>
        </row>
        <row r="5702">
          <cell r="B5702" t="str">
            <v>12150</v>
          </cell>
          <cell r="C5702" t="str">
            <v>ARP-StSmallBusCrdIntv-COVID-19</v>
          </cell>
        </row>
        <row r="5703">
          <cell r="B5703" t="str">
            <v>12150</v>
          </cell>
          <cell r="C5703" t="str">
            <v>ARP-StSmallBusCrdIntv-COVID-19</v>
          </cell>
        </row>
        <row r="5704">
          <cell r="B5704" t="str">
            <v>12150</v>
          </cell>
          <cell r="C5704" t="str">
            <v>ARP-StSmallBusCrdIntv-COVID-19</v>
          </cell>
        </row>
        <row r="5705">
          <cell r="B5705" t="str">
            <v>12150</v>
          </cell>
          <cell r="C5705" t="str">
            <v>ARP-StSmallBusCrdIntv-COVID-19</v>
          </cell>
        </row>
        <row r="5706">
          <cell r="B5706" t="str">
            <v>12150</v>
          </cell>
          <cell r="C5706" t="str">
            <v>ARP-StSmallBusCrdIntv-COVID-19</v>
          </cell>
        </row>
        <row r="5707">
          <cell r="B5707" t="str">
            <v>12160</v>
          </cell>
          <cell r="C5707" t="str">
            <v>EmgGrntMntlSbsUseDsdr-COVID-19</v>
          </cell>
        </row>
        <row r="5708">
          <cell r="B5708" t="str">
            <v>12160</v>
          </cell>
          <cell r="C5708" t="str">
            <v>EmgGrntMntlSbsUseDsdr-COVID-19</v>
          </cell>
        </row>
        <row r="5709">
          <cell r="B5709" t="str">
            <v>12160</v>
          </cell>
          <cell r="C5709" t="str">
            <v>EmgGrntMntlSbsUseDsdr-COVID-19</v>
          </cell>
        </row>
        <row r="5710">
          <cell r="B5710" t="str">
            <v>12160</v>
          </cell>
          <cell r="C5710" t="str">
            <v>EmgGrntMntlSbsUseDsdr-COVID-19</v>
          </cell>
        </row>
        <row r="5711">
          <cell r="B5711" t="str">
            <v>12160</v>
          </cell>
          <cell r="C5711" t="str">
            <v>EmgGrntMntlSbsUseDsdr-COVID-19</v>
          </cell>
        </row>
        <row r="5712">
          <cell r="B5712" t="str">
            <v>12160</v>
          </cell>
          <cell r="C5712" t="str">
            <v>EmgGrntMntlSbsUseDsdr-COVID-19</v>
          </cell>
        </row>
        <row r="5713">
          <cell r="B5713" t="str">
            <v>12170</v>
          </cell>
          <cell r="C5713" t="str">
            <v>StAdmMtchGrtSupNutrtn-COVID-19</v>
          </cell>
        </row>
        <row r="5714">
          <cell r="B5714" t="str">
            <v>12170</v>
          </cell>
          <cell r="C5714" t="str">
            <v>StAdmMtchGrtSupNutrtn-COVID-19</v>
          </cell>
        </row>
        <row r="5715">
          <cell r="B5715" t="str">
            <v>12170</v>
          </cell>
          <cell r="C5715" t="str">
            <v>StAdmMtchGrtSupNutrtn-COVID-19</v>
          </cell>
        </row>
        <row r="5716">
          <cell r="B5716" t="str">
            <v>12170</v>
          </cell>
          <cell r="C5716" t="str">
            <v>StAdmMtchGrtSupNutrtn-COVID-19</v>
          </cell>
        </row>
        <row r="5717">
          <cell r="B5717" t="str">
            <v>12170</v>
          </cell>
          <cell r="C5717" t="str">
            <v>StAdmMtchGrtSupNutrtn-COVID-19</v>
          </cell>
        </row>
        <row r="5718">
          <cell r="B5718" t="str">
            <v>12170</v>
          </cell>
          <cell r="C5718" t="str">
            <v>StAdmMtchGrtSupNutrtn-COVID-19</v>
          </cell>
        </row>
        <row r="5719">
          <cell r="B5719" t="str">
            <v>12180</v>
          </cell>
          <cell r="C5719" t="str">
            <v>Rural Hlth RsrchCntrs-COVID-19</v>
          </cell>
        </row>
        <row r="5720">
          <cell r="B5720" t="str">
            <v>12180</v>
          </cell>
          <cell r="C5720" t="str">
            <v>Rural Hlth RsrchCntrs-COVID-19</v>
          </cell>
        </row>
        <row r="5721">
          <cell r="B5721" t="str">
            <v>12180</v>
          </cell>
          <cell r="C5721" t="str">
            <v>Rural Hlth RsrchCntrs-COVID-19</v>
          </cell>
        </row>
        <row r="5722">
          <cell r="B5722" t="str">
            <v>12180</v>
          </cell>
          <cell r="C5722" t="str">
            <v>Rural Hlth RsrchCntrs-COVID-19</v>
          </cell>
        </row>
        <row r="5723">
          <cell r="B5723" t="str">
            <v>12180</v>
          </cell>
          <cell r="C5723" t="str">
            <v>Rural Hlth RsrchCntrs-COVID-19</v>
          </cell>
        </row>
        <row r="5724">
          <cell r="B5724" t="str">
            <v>12180</v>
          </cell>
          <cell r="C5724" t="str">
            <v>Rural Hlth RsrchCntrs-COVID-19</v>
          </cell>
        </row>
        <row r="5725">
          <cell r="B5725" t="str">
            <v>12200</v>
          </cell>
          <cell r="C5725" t="str">
            <v>STD Prvntn&amp;Cntrl Grnt-COVID-19</v>
          </cell>
        </row>
        <row r="5726">
          <cell r="B5726" t="str">
            <v>12200</v>
          </cell>
          <cell r="C5726" t="str">
            <v>STD Prvntn&amp;Cntrl Grnt-COVID-19</v>
          </cell>
        </row>
        <row r="5727">
          <cell r="B5727" t="str">
            <v>12200</v>
          </cell>
          <cell r="C5727" t="str">
            <v>STD Prvntn&amp;Cntrl Grnt-COVID-19</v>
          </cell>
        </row>
        <row r="5728">
          <cell r="B5728" t="str">
            <v>12200</v>
          </cell>
          <cell r="C5728" t="str">
            <v>STD Prvntn&amp;Cntrl Grnt-COVID-19</v>
          </cell>
        </row>
        <row r="5729">
          <cell r="B5729" t="str">
            <v>12200</v>
          </cell>
          <cell r="C5729" t="str">
            <v>STD Prvntn&amp;Cntrl Grnt-COVID-19</v>
          </cell>
        </row>
        <row r="5730">
          <cell r="B5730" t="str">
            <v>12200</v>
          </cell>
          <cell r="C5730" t="str">
            <v>STD Prvntn&amp;Cntrl Grnt-COVID-19</v>
          </cell>
        </row>
        <row r="5731">
          <cell r="B5731" t="str">
            <v>12210</v>
          </cell>
          <cell r="C5731" t="str">
            <v>Randolph Sheppard-Rlf-COVID-19</v>
          </cell>
        </row>
        <row r="5732">
          <cell r="B5732" t="str">
            <v>12210</v>
          </cell>
          <cell r="C5732" t="str">
            <v>Randolph Sheppard-Rlf-COVID-19</v>
          </cell>
        </row>
        <row r="5733">
          <cell r="B5733" t="str">
            <v>12210</v>
          </cell>
          <cell r="C5733" t="str">
            <v>Randolph Sheppard-Rlf-COVID-19</v>
          </cell>
        </row>
        <row r="5734">
          <cell r="B5734" t="str">
            <v>12210</v>
          </cell>
          <cell r="C5734" t="str">
            <v>Randolph Sheppard-Rlf-COVID-19</v>
          </cell>
        </row>
        <row r="5735">
          <cell r="B5735" t="str">
            <v>12210</v>
          </cell>
          <cell r="C5735" t="str">
            <v>Randolph Sheppard-Rlf-COVID-19</v>
          </cell>
        </row>
        <row r="5736">
          <cell r="B5736" t="str">
            <v>12210</v>
          </cell>
          <cell r="C5736" t="str">
            <v>Randolph Sheppard-Rlf-COVID-19</v>
          </cell>
        </row>
        <row r="5737">
          <cell r="B5737" t="str">
            <v>12220</v>
          </cell>
          <cell r="C5737" t="str">
            <v>SpcEdInfants/Families-COVID-19</v>
          </cell>
        </row>
        <row r="5738">
          <cell r="B5738" t="str">
            <v>12220</v>
          </cell>
          <cell r="C5738" t="str">
            <v>SpcEdInfants/Families-COVID-19</v>
          </cell>
        </row>
        <row r="5739">
          <cell r="B5739" t="str">
            <v>12220</v>
          </cell>
          <cell r="C5739" t="str">
            <v>SpcEdInfants/Families-COVID-19</v>
          </cell>
        </row>
        <row r="5740">
          <cell r="B5740" t="str">
            <v>12220</v>
          </cell>
          <cell r="C5740" t="str">
            <v>SpcEdInfants/Families-COVID-19</v>
          </cell>
        </row>
        <row r="5741">
          <cell r="B5741" t="str">
            <v>12220</v>
          </cell>
          <cell r="C5741" t="str">
            <v>SpcEdInfants/Families-COVID-19</v>
          </cell>
        </row>
        <row r="5742">
          <cell r="B5742" t="str">
            <v>12220</v>
          </cell>
          <cell r="C5742" t="str">
            <v>SpcEdInfants/Families-COVID-19</v>
          </cell>
        </row>
        <row r="5743">
          <cell r="B5743" t="str">
            <v>12230</v>
          </cell>
          <cell r="C5743" t="str">
            <v>TempAsstForNeedyFamly-COVID-19</v>
          </cell>
        </row>
        <row r="5744">
          <cell r="B5744" t="str">
            <v>12230</v>
          </cell>
          <cell r="C5744" t="str">
            <v>TempAsstForNeedyFamly-COVID-19</v>
          </cell>
        </row>
        <row r="5745">
          <cell r="B5745" t="str">
            <v>12230</v>
          </cell>
          <cell r="C5745" t="str">
            <v>TempAsstForNeedyFamly-COVID-19</v>
          </cell>
        </row>
        <row r="5746">
          <cell r="B5746" t="str">
            <v>12230</v>
          </cell>
          <cell r="C5746" t="str">
            <v>TempAsstForNeedyFamly-COVID-19</v>
          </cell>
        </row>
        <row r="5747">
          <cell r="B5747" t="str">
            <v>12230</v>
          </cell>
          <cell r="C5747" t="str">
            <v>TempAsstForNeedyFamly-COVID-19</v>
          </cell>
        </row>
        <row r="5748">
          <cell r="B5748" t="str">
            <v>12230</v>
          </cell>
          <cell r="C5748" t="str">
            <v>TempAsstForNeedyFamly-COVID-19</v>
          </cell>
        </row>
        <row r="5749">
          <cell r="B5749" t="str">
            <v>12240</v>
          </cell>
          <cell r="C5749" t="str">
            <v>Comm-BasdChldAbsePrvt-COVID-19</v>
          </cell>
        </row>
        <row r="5750">
          <cell r="B5750" t="str">
            <v>12240</v>
          </cell>
          <cell r="C5750" t="str">
            <v>Comm-BasdChldAbsePrvt-COVID-19</v>
          </cell>
        </row>
        <row r="5751">
          <cell r="B5751" t="str">
            <v>12240</v>
          </cell>
          <cell r="C5751" t="str">
            <v>Comm-BasdChldAbsePrvt-COVID-19</v>
          </cell>
        </row>
        <row r="5752">
          <cell r="B5752" t="str">
            <v>12240</v>
          </cell>
          <cell r="C5752" t="str">
            <v>Comm-BasdChldAbsePrvt-COVID-19</v>
          </cell>
        </row>
        <row r="5753">
          <cell r="B5753" t="str">
            <v>12240</v>
          </cell>
          <cell r="C5753" t="str">
            <v>Comm-BasdChldAbsePrvt-COVID-19</v>
          </cell>
        </row>
        <row r="5754">
          <cell r="B5754" t="str">
            <v>12240</v>
          </cell>
          <cell r="C5754" t="str">
            <v>Comm-BasdChldAbsePrvt-COVID-19</v>
          </cell>
        </row>
        <row r="5755">
          <cell r="B5755" t="str">
            <v>12250</v>
          </cell>
          <cell r="C5755" t="str">
            <v>ChldAbse&amp;NeglctStGrnt-COVID-19</v>
          </cell>
        </row>
        <row r="5756">
          <cell r="B5756" t="str">
            <v>12250</v>
          </cell>
          <cell r="C5756" t="str">
            <v>ChldAbse&amp;NeglctStGrnt-COVID-19</v>
          </cell>
        </row>
        <row r="5757">
          <cell r="B5757" t="str">
            <v>12250</v>
          </cell>
          <cell r="C5757" t="str">
            <v>ChldAbse&amp;NeglctStGrnt-COVID-19</v>
          </cell>
        </row>
        <row r="5758">
          <cell r="B5758" t="str">
            <v>12250</v>
          </cell>
          <cell r="C5758" t="str">
            <v>ChldAbse&amp;NeglctStGrnt-COVID-19</v>
          </cell>
        </row>
        <row r="5759">
          <cell r="B5759" t="str">
            <v>12250</v>
          </cell>
          <cell r="C5759" t="str">
            <v>ChldAbse&amp;NeglctStGrnt-COVID-19</v>
          </cell>
        </row>
        <row r="5760">
          <cell r="B5760" t="str">
            <v>12250</v>
          </cell>
          <cell r="C5760" t="str">
            <v>ChldAbse&amp;NeglctStGrnt-COVID-19</v>
          </cell>
        </row>
        <row r="5761">
          <cell r="B5761" t="str">
            <v>12260</v>
          </cell>
          <cell r="C5761" t="str">
            <v>CN CACFP Emrgncy Csts-COVID-19</v>
          </cell>
        </row>
        <row r="5762">
          <cell r="B5762" t="str">
            <v>12260</v>
          </cell>
          <cell r="C5762" t="str">
            <v>CN CACFP Emrgncy Csts-COVID-19</v>
          </cell>
        </row>
        <row r="5763">
          <cell r="B5763" t="str">
            <v>12260</v>
          </cell>
          <cell r="C5763" t="str">
            <v>CN CACFP Emrgncy Csts-COVID-19</v>
          </cell>
        </row>
        <row r="5764">
          <cell r="B5764" t="str">
            <v>12260</v>
          </cell>
          <cell r="C5764" t="str">
            <v>CN CACFP Emrgncy Csts-COVID-19</v>
          </cell>
        </row>
        <row r="5765">
          <cell r="B5765" t="str">
            <v>12260</v>
          </cell>
          <cell r="C5765" t="str">
            <v>CN CACFP Emrgncy Csts-COVID-19</v>
          </cell>
        </row>
        <row r="5766">
          <cell r="B5766" t="str">
            <v>12260</v>
          </cell>
          <cell r="C5766" t="str">
            <v>CN CACFP Emrgncy Csts-COVID-19</v>
          </cell>
        </row>
        <row r="5767">
          <cell r="B5767" t="str">
            <v>12270</v>
          </cell>
          <cell r="C5767" t="str">
            <v>ShuttrdVenueOprtrGrnt-COVID-19</v>
          </cell>
        </row>
        <row r="5768">
          <cell r="B5768" t="str">
            <v>12270</v>
          </cell>
          <cell r="C5768" t="str">
            <v>ShuttrdVenueOprtrGrnt-COVID-19</v>
          </cell>
        </row>
        <row r="5769">
          <cell r="B5769" t="str">
            <v>12270</v>
          </cell>
          <cell r="C5769" t="str">
            <v>ShuttrdVenueOprtrGrnt-COVID-19</v>
          </cell>
        </row>
        <row r="5770">
          <cell r="B5770" t="str">
            <v>12270</v>
          </cell>
          <cell r="C5770" t="str">
            <v>ShuttrdVenueOprtrGrnt-COVID-19</v>
          </cell>
        </row>
        <row r="5771">
          <cell r="B5771" t="str">
            <v>12270</v>
          </cell>
          <cell r="C5771" t="str">
            <v>ShuttrdVenueOprtrGrnt-COVID-19</v>
          </cell>
        </row>
        <row r="5772">
          <cell r="B5772" t="str">
            <v>12270</v>
          </cell>
          <cell r="C5772" t="str">
            <v>ShuttrdVenueOprtrGrnt-COVID-19</v>
          </cell>
        </row>
        <row r="5773">
          <cell r="B5773" t="str">
            <v>12280</v>
          </cell>
          <cell r="C5773" t="str">
            <v>AmeriCorps - COVID-19</v>
          </cell>
        </row>
        <row r="5774">
          <cell r="B5774" t="str">
            <v>12280</v>
          </cell>
          <cell r="C5774" t="str">
            <v>AmeriCorps - COVID-19</v>
          </cell>
        </row>
        <row r="5775">
          <cell r="B5775" t="str">
            <v>12280</v>
          </cell>
          <cell r="C5775" t="str">
            <v>AmeriCorps - COVID-19</v>
          </cell>
        </row>
        <row r="5776">
          <cell r="B5776" t="str">
            <v>12280</v>
          </cell>
          <cell r="C5776" t="str">
            <v>AmeriCorps - COVID-19</v>
          </cell>
        </row>
        <row r="5777">
          <cell r="B5777" t="str">
            <v>12280</v>
          </cell>
          <cell r="C5777" t="str">
            <v>AmeriCorps - COVID-19</v>
          </cell>
        </row>
        <row r="5778">
          <cell r="B5778" t="str">
            <v>12280</v>
          </cell>
          <cell r="C5778" t="str">
            <v>AmeriCorps - COVID-19</v>
          </cell>
        </row>
        <row r="5779">
          <cell r="B5779" t="str">
            <v>12290</v>
          </cell>
          <cell r="C5779" t="str">
            <v>PromoSafe/StableFam-COVID-19</v>
          </cell>
        </row>
        <row r="5780">
          <cell r="B5780" t="str">
            <v>12290</v>
          </cell>
          <cell r="C5780" t="str">
            <v>PromoSafe/StableFam-COVID-19</v>
          </cell>
        </row>
        <row r="5781">
          <cell r="B5781" t="str">
            <v>12290</v>
          </cell>
          <cell r="C5781" t="str">
            <v>PromoSafe/StableFam-COVID-19</v>
          </cell>
        </row>
        <row r="5782">
          <cell r="B5782" t="str">
            <v>12290</v>
          </cell>
          <cell r="C5782" t="str">
            <v>PromoSafe/StableFam-COVID-19</v>
          </cell>
        </row>
        <row r="5783">
          <cell r="B5783" t="str">
            <v>12290</v>
          </cell>
          <cell r="C5783" t="str">
            <v>PromoSafe/StableFam-COVID-19</v>
          </cell>
        </row>
        <row r="5784">
          <cell r="B5784" t="str">
            <v>12290</v>
          </cell>
          <cell r="C5784" t="str">
            <v>PromoSafe/StableFam-COVID-19</v>
          </cell>
        </row>
        <row r="5785">
          <cell r="B5785" t="str">
            <v>12300</v>
          </cell>
          <cell r="C5785" t="str">
            <v>HomeInvstPrtnrshpsPgm-COVID-19</v>
          </cell>
        </row>
        <row r="5786">
          <cell r="B5786" t="str">
            <v>12300</v>
          </cell>
          <cell r="C5786" t="str">
            <v>HomeInvstPrtnrshpsPgm-COVID-19</v>
          </cell>
        </row>
        <row r="5787">
          <cell r="B5787" t="str">
            <v>12300</v>
          </cell>
          <cell r="C5787" t="str">
            <v>HomeInvstPrtnrshpsPgm-COVID-19</v>
          </cell>
        </row>
        <row r="5788">
          <cell r="B5788" t="str">
            <v>12300</v>
          </cell>
          <cell r="C5788" t="str">
            <v>HomeInvstPrtnrshpsPgm-COVID-19</v>
          </cell>
        </row>
        <row r="5789">
          <cell r="B5789" t="str">
            <v>12300</v>
          </cell>
          <cell r="C5789" t="str">
            <v>HomeInvstPrtnrshpsPgm-COVID-19</v>
          </cell>
        </row>
        <row r="5790">
          <cell r="B5790" t="str">
            <v>12300</v>
          </cell>
          <cell r="C5790" t="str">
            <v>HomeInvstPrtnrshpsPgm-COVID-19</v>
          </cell>
        </row>
        <row r="5791">
          <cell r="B5791" t="str">
            <v>12310</v>
          </cell>
          <cell r="C5791" t="str">
            <v>StEnvrnmtlJstCopAgrmt-COVID-19</v>
          </cell>
        </row>
        <row r="5792">
          <cell r="B5792" t="str">
            <v>12310</v>
          </cell>
          <cell r="C5792" t="str">
            <v>StEnvrnmtlJstCopAgrmt-COVID-19</v>
          </cell>
        </row>
        <row r="5793">
          <cell r="B5793" t="str">
            <v>12310</v>
          </cell>
          <cell r="C5793" t="str">
            <v>StEnvrnmtlJstCopAgrmt-COVID-19</v>
          </cell>
        </row>
        <row r="5794">
          <cell r="B5794" t="str">
            <v>12310</v>
          </cell>
          <cell r="C5794" t="str">
            <v>StEnvrnmtlJstCopAgrmt-COVID-19</v>
          </cell>
        </row>
        <row r="5795">
          <cell r="B5795" t="str">
            <v>12310</v>
          </cell>
          <cell r="C5795" t="str">
            <v>StEnvrnmtlJstCopAgrmt-COVID-19</v>
          </cell>
        </row>
        <row r="5796">
          <cell r="B5796" t="str">
            <v>12310</v>
          </cell>
          <cell r="C5796" t="str">
            <v>StEnvrnmtlJstCopAgrmt-COVID-19</v>
          </cell>
        </row>
        <row r="5797">
          <cell r="B5797" t="str">
            <v>12320</v>
          </cell>
          <cell r="C5797" t="str">
            <v>Const St Home Facil-COVID-19</v>
          </cell>
        </row>
        <row r="5798">
          <cell r="B5798" t="str">
            <v>12320</v>
          </cell>
          <cell r="C5798" t="str">
            <v>Const St Home Facil-COVID-19</v>
          </cell>
        </row>
        <row r="5799">
          <cell r="B5799" t="str">
            <v>12320</v>
          </cell>
          <cell r="C5799" t="str">
            <v>Const St Home Facil-COVID-19</v>
          </cell>
        </row>
        <row r="5800">
          <cell r="B5800" t="str">
            <v>12320</v>
          </cell>
          <cell r="C5800" t="str">
            <v>Const St Home Facil-COVID-19</v>
          </cell>
        </row>
        <row r="5801">
          <cell r="B5801" t="str">
            <v>12320</v>
          </cell>
          <cell r="C5801" t="str">
            <v>Const St Home Facil-COVID-19</v>
          </cell>
        </row>
        <row r="5802">
          <cell r="B5802" t="str">
            <v>12320</v>
          </cell>
          <cell r="C5802" t="str">
            <v>Const St Home Facil-COVID-19</v>
          </cell>
        </row>
        <row r="5803">
          <cell r="B5803" t="str">
            <v>12330</v>
          </cell>
          <cell r="C5803" t="str">
            <v>FmlyVlSxAsltRpeCrsSrv-COVID-19</v>
          </cell>
        </row>
        <row r="5804">
          <cell r="B5804" t="str">
            <v>12330</v>
          </cell>
          <cell r="C5804" t="str">
            <v>FmlyVlSxAsltRpeCrsSrv-COVID-19</v>
          </cell>
        </row>
        <row r="5805">
          <cell r="B5805" t="str">
            <v>12330</v>
          </cell>
          <cell r="C5805" t="str">
            <v>FmlyVlSxAsltRpeCrsSrv-COVID-19</v>
          </cell>
        </row>
        <row r="5806">
          <cell r="B5806" t="str">
            <v>12330</v>
          </cell>
          <cell r="C5806" t="str">
            <v>FmlyVlSxAsltRpeCrsSrv-COVID-19</v>
          </cell>
        </row>
        <row r="5807">
          <cell r="B5807" t="str">
            <v>12330</v>
          </cell>
          <cell r="C5807" t="str">
            <v>FmlyVlSxAsltRpeCrsSrv-COVID-19</v>
          </cell>
        </row>
        <row r="5808">
          <cell r="B5808" t="str">
            <v>12330</v>
          </cell>
          <cell r="C5808" t="str">
            <v>FmlyVlSxAsltRpeCrsSrv-COVID-19</v>
          </cell>
        </row>
        <row r="5809">
          <cell r="B5809" t="str">
            <v>12340</v>
          </cell>
          <cell r="C5809" t="str">
            <v>Special Edu St Grnts-COVID-19</v>
          </cell>
        </row>
        <row r="5810">
          <cell r="B5810" t="str">
            <v>12340</v>
          </cell>
          <cell r="C5810" t="str">
            <v>Special Edu St Grnts-COVID-19</v>
          </cell>
        </row>
        <row r="5811">
          <cell r="B5811" t="str">
            <v>12340</v>
          </cell>
          <cell r="C5811" t="str">
            <v>Special Edu St Grnts-COVID-19</v>
          </cell>
        </row>
        <row r="5812">
          <cell r="B5812" t="str">
            <v>12340</v>
          </cell>
          <cell r="C5812" t="str">
            <v>Special Edu St Grnts-COVID-19</v>
          </cell>
        </row>
        <row r="5813">
          <cell r="B5813" t="str">
            <v>12340</v>
          </cell>
          <cell r="C5813" t="str">
            <v>Special Edu St Grnts-COVID-19</v>
          </cell>
        </row>
        <row r="5814">
          <cell r="B5814" t="str">
            <v>12340</v>
          </cell>
          <cell r="C5814" t="str">
            <v>Special Edu St Grnts-COVID-19</v>
          </cell>
        </row>
        <row r="5815">
          <cell r="B5815" t="str">
            <v>12350</v>
          </cell>
          <cell r="C5815" t="str">
            <v>SpecialEdu-PrschlGrnt-COVID-19</v>
          </cell>
        </row>
        <row r="5816">
          <cell r="B5816" t="str">
            <v>12350</v>
          </cell>
          <cell r="C5816" t="str">
            <v>SpecialEdu-PrschlGrnt-COVID-19</v>
          </cell>
        </row>
        <row r="5817">
          <cell r="B5817" t="str">
            <v>12350</v>
          </cell>
          <cell r="C5817" t="str">
            <v>SpecialEdu-PrschlGrnt-COVID-19</v>
          </cell>
        </row>
        <row r="5818">
          <cell r="B5818" t="str">
            <v>12350</v>
          </cell>
          <cell r="C5818" t="str">
            <v>SpecialEdu-PrschlGrnt-COVID-19</v>
          </cell>
        </row>
        <row r="5819">
          <cell r="B5819" t="str">
            <v>12350</v>
          </cell>
          <cell r="C5819" t="str">
            <v>SpecialEdu-PrschlGrnt-COVID-19</v>
          </cell>
        </row>
        <row r="5820">
          <cell r="B5820" t="str">
            <v>12350</v>
          </cell>
          <cell r="C5820" t="str">
            <v>SpecialEdu-PrschlGrnt-COVID-19</v>
          </cell>
        </row>
        <row r="5821">
          <cell r="B5821" t="str">
            <v>12360</v>
          </cell>
          <cell r="C5821" t="str">
            <v>Airport Imprvmnt Prgm-COVID-19</v>
          </cell>
        </row>
        <row r="5822">
          <cell r="B5822" t="str">
            <v>12360</v>
          </cell>
          <cell r="C5822" t="str">
            <v>Airport Imprvmnt Prgm-COVID-19</v>
          </cell>
        </row>
        <row r="5823">
          <cell r="B5823" t="str">
            <v>12360</v>
          </cell>
          <cell r="C5823" t="str">
            <v>Airport Imprvmnt Prgm-COVID-19</v>
          </cell>
        </row>
        <row r="5824">
          <cell r="B5824" t="str">
            <v>12360</v>
          </cell>
          <cell r="C5824" t="str">
            <v>Airport Imprvmnt Prgm-COVID-19</v>
          </cell>
        </row>
        <row r="5825">
          <cell r="B5825" t="str">
            <v>12360</v>
          </cell>
          <cell r="C5825" t="str">
            <v>Airport Imprvmnt Prgm-COVID-19</v>
          </cell>
        </row>
        <row r="5826">
          <cell r="B5826" t="str">
            <v>12360</v>
          </cell>
          <cell r="C5826" t="str">
            <v>Airport Imprvmnt Prgm-COVID-19</v>
          </cell>
        </row>
        <row r="5827">
          <cell r="B5827" t="str">
            <v>12370</v>
          </cell>
          <cell r="C5827" t="str">
            <v>AgWrkrPndmcRlf&amp;Prtctn-COVID-19</v>
          </cell>
        </row>
        <row r="5828">
          <cell r="B5828" t="str">
            <v>12370</v>
          </cell>
          <cell r="C5828" t="str">
            <v>AgWrkrPndmcRlf&amp;Prtctn-COVID-19</v>
          </cell>
        </row>
        <row r="5829">
          <cell r="B5829" t="str">
            <v>12370</v>
          </cell>
          <cell r="C5829" t="str">
            <v>AgWrkrPndmcRlf&amp;Prtctn-COVID-19</v>
          </cell>
        </row>
        <row r="5830">
          <cell r="B5830" t="str">
            <v>12370</v>
          </cell>
          <cell r="C5830" t="str">
            <v>AgWrkrPndmcRlf&amp;Prtctn-COVID-19</v>
          </cell>
        </row>
        <row r="5831">
          <cell r="B5831" t="str">
            <v>12370</v>
          </cell>
          <cell r="C5831" t="str">
            <v>AgWrkrPndmcRlf&amp;Prtctn-COVID-19</v>
          </cell>
        </row>
        <row r="5832">
          <cell r="B5832" t="str">
            <v>12370</v>
          </cell>
          <cell r="C5832" t="str">
            <v>AgWrkrPndmcRlf&amp;Prtctn-COVID-19</v>
          </cell>
        </row>
        <row r="5833">
          <cell r="B5833" t="str">
            <v>12380</v>
          </cell>
          <cell r="C5833" t="str">
            <v>Food Bank Network - COVID-19</v>
          </cell>
        </row>
        <row r="5834">
          <cell r="B5834" t="str">
            <v>12380</v>
          </cell>
          <cell r="C5834" t="str">
            <v>Food Bank Network - COVID-19</v>
          </cell>
        </row>
        <row r="5835">
          <cell r="B5835" t="str">
            <v>12380</v>
          </cell>
          <cell r="C5835" t="str">
            <v>Food Bank Network - COVID-19</v>
          </cell>
        </row>
        <row r="5836">
          <cell r="B5836" t="str">
            <v>12380</v>
          </cell>
          <cell r="C5836" t="str">
            <v>Food Bank Network - COVID-19</v>
          </cell>
        </row>
        <row r="5837">
          <cell r="B5837" t="str">
            <v>12380</v>
          </cell>
          <cell r="C5837" t="str">
            <v>Food Bank Network - COVID-19</v>
          </cell>
        </row>
        <row r="5838">
          <cell r="B5838" t="str">
            <v>12380</v>
          </cell>
          <cell r="C5838" t="str">
            <v>Food Bank Network - COVID-19</v>
          </cell>
        </row>
        <row r="5839">
          <cell r="B5839" t="str">
            <v>12390</v>
          </cell>
          <cell r="C5839" t="str">
            <v>TraumBrnInjryStDmoGrt-COVID-19</v>
          </cell>
        </row>
        <row r="5840">
          <cell r="B5840" t="str">
            <v>12390</v>
          </cell>
          <cell r="C5840" t="str">
            <v>TraumBrnInjryStDmoGrt-COVID-19</v>
          </cell>
        </row>
        <row r="5841">
          <cell r="B5841" t="str">
            <v>12390</v>
          </cell>
          <cell r="C5841" t="str">
            <v>TraumBrnInjryStDmoGrt-COVID-19</v>
          </cell>
        </row>
        <row r="5842">
          <cell r="B5842" t="str">
            <v>12390</v>
          </cell>
          <cell r="C5842" t="str">
            <v>TraumBrnInjryStDmoGrt-COVID-19</v>
          </cell>
        </row>
        <row r="5843">
          <cell r="B5843" t="str">
            <v>12390</v>
          </cell>
          <cell r="C5843" t="str">
            <v>TraumBrnInjryStDmoGrt-COVID-19</v>
          </cell>
        </row>
        <row r="5844">
          <cell r="B5844" t="str">
            <v>12390</v>
          </cell>
          <cell r="C5844" t="str">
            <v>TraumBrnInjryStDmoGrt-COVID-19</v>
          </cell>
        </row>
        <row r="5845">
          <cell r="B5845" t="str">
            <v>12400</v>
          </cell>
          <cell r="C5845" t="str">
            <v>Formula Grants Nonurban - ARRA</v>
          </cell>
        </row>
        <row r="5846">
          <cell r="B5846" t="str">
            <v>12400</v>
          </cell>
          <cell r="C5846" t="str">
            <v>Formula Grants Nonurban - ARRA</v>
          </cell>
        </row>
        <row r="5847">
          <cell r="B5847" t="str">
            <v>12400</v>
          </cell>
          <cell r="C5847" t="str">
            <v>Formula Grants Nonurban - ARRA</v>
          </cell>
        </row>
        <row r="5848">
          <cell r="B5848" t="str">
            <v>12400</v>
          </cell>
          <cell r="C5848" t="str">
            <v>Formula Grants Nonurban - ARRA</v>
          </cell>
        </row>
        <row r="5849">
          <cell r="B5849" t="str">
            <v>12400</v>
          </cell>
          <cell r="C5849" t="str">
            <v>Formula Grants Nonurban - ARRA</v>
          </cell>
        </row>
        <row r="5850">
          <cell r="B5850" t="str">
            <v>12400</v>
          </cell>
          <cell r="C5850" t="str">
            <v>Formula Grants Nonurban - ARRA</v>
          </cell>
        </row>
        <row r="5851">
          <cell r="B5851" t="str">
            <v>12410</v>
          </cell>
          <cell r="C5851" t="str">
            <v>ACLIndpndntLvngStGrnt-COVID-19</v>
          </cell>
        </row>
        <row r="5852">
          <cell r="B5852" t="str">
            <v>12410</v>
          </cell>
          <cell r="C5852" t="str">
            <v>ACLIndpndntLvngStGrnt-COVID-19</v>
          </cell>
        </row>
        <row r="5853">
          <cell r="B5853" t="str">
            <v>12410</v>
          </cell>
          <cell r="C5853" t="str">
            <v>ACLIndpndntLvngStGrnt-COVID-19</v>
          </cell>
        </row>
        <row r="5854">
          <cell r="B5854" t="str">
            <v>12410</v>
          </cell>
          <cell r="C5854" t="str">
            <v>ACLIndpndntLvngStGrnt-COVID-19</v>
          </cell>
        </row>
        <row r="5855">
          <cell r="B5855" t="str">
            <v>12410</v>
          </cell>
          <cell r="C5855" t="str">
            <v>ACLIndpndntLvngStGrnt-COVID-19</v>
          </cell>
        </row>
        <row r="5856">
          <cell r="B5856" t="str">
            <v>12410</v>
          </cell>
          <cell r="C5856" t="str">
            <v>ACLIndpndntLvngStGrnt-COVID-19</v>
          </cell>
        </row>
        <row r="5857">
          <cell r="B5857" t="str">
            <v>12420</v>
          </cell>
          <cell r="C5857" t="str">
            <v>ACL Asstve Technology-COVID-19</v>
          </cell>
        </row>
        <row r="5858">
          <cell r="B5858" t="str">
            <v>12420</v>
          </cell>
          <cell r="C5858" t="str">
            <v>ACL Asstve Technology-COVID-19</v>
          </cell>
        </row>
        <row r="5859">
          <cell r="B5859" t="str">
            <v>12420</v>
          </cell>
          <cell r="C5859" t="str">
            <v>ACL Asstve Technology-COVID-19</v>
          </cell>
        </row>
        <row r="5860">
          <cell r="B5860" t="str">
            <v>12420</v>
          </cell>
          <cell r="C5860" t="str">
            <v>ACL Asstve Technology-COVID-19</v>
          </cell>
        </row>
        <row r="5861">
          <cell r="B5861" t="str">
            <v>12420</v>
          </cell>
          <cell r="C5861" t="str">
            <v>ACL Asstve Technology-COVID-19</v>
          </cell>
        </row>
        <row r="5862">
          <cell r="B5862" t="str">
            <v>12420</v>
          </cell>
          <cell r="C5862" t="str">
            <v>ACL Asstve Technology-COVID-19</v>
          </cell>
        </row>
        <row r="5863">
          <cell r="B5863" t="str">
            <v>12430</v>
          </cell>
          <cell r="C5863" t="str">
            <v>Surv/Stdy/InvstClnAir-COVID-19</v>
          </cell>
        </row>
        <row r="5864">
          <cell r="B5864" t="str">
            <v>12430</v>
          </cell>
          <cell r="C5864" t="str">
            <v>Surv/Stdy/InvstClnAir-COVID-19</v>
          </cell>
        </row>
        <row r="5865">
          <cell r="B5865" t="str">
            <v>12430</v>
          </cell>
          <cell r="C5865" t="str">
            <v>Surv/Stdy/InvstClnAir-COVID-19</v>
          </cell>
        </row>
        <row r="5866">
          <cell r="B5866" t="str">
            <v>12430</v>
          </cell>
          <cell r="C5866" t="str">
            <v>Surv/Stdy/InvstClnAir-COVID-19</v>
          </cell>
        </row>
        <row r="5867">
          <cell r="B5867" t="str">
            <v>12430</v>
          </cell>
          <cell r="C5867" t="str">
            <v>Surv/Stdy/InvstClnAir-COVID-19</v>
          </cell>
        </row>
        <row r="5868">
          <cell r="B5868" t="str">
            <v>12430</v>
          </cell>
          <cell r="C5868" t="str">
            <v>Surv/Stdy/InvstClnAir-COVID-19</v>
          </cell>
        </row>
        <row r="5869">
          <cell r="B5869" t="str">
            <v>12440</v>
          </cell>
          <cell r="C5869" t="str">
            <v>BehvRskFctrSurvlncSys-COVID-19</v>
          </cell>
        </row>
        <row r="5870">
          <cell r="B5870" t="str">
            <v>12440</v>
          </cell>
          <cell r="C5870" t="str">
            <v>BehvRskFctrSurvlncSys-COVID-19</v>
          </cell>
        </row>
        <row r="5871">
          <cell r="B5871" t="str">
            <v>12440</v>
          </cell>
          <cell r="C5871" t="str">
            <v>BehvRskFctrSurvlncSys-COVID-19</v>
          </cell>
        </row>
        <row r="5872">
          <cell r="B5872" t="str">
            <v>12440</v>
          </cell>
          <cell r="C5872" t="str">
            <v>BehvRskFctrSurvlncSys-COVID-19</v>
          </cell>
        </row>
        <row r="5873">
          <cell r="B5873" t="str">
            <v>12440</v>
          </cell>
          <cell r="C5873" t="str">
            <v>BehvRskFctrSurvlncSys-COVID-19</v>
          </cell>
        </row>
        <row r="5874">
          <cell r="B5874" t="str">
            <v>12440</v>
          </cell>
          <cell r="C5874" t="str">
            <v>BehvRskFctrSurvlncSys-COVID-19</v>
          </cell>
        </row>
        <row r="5875">
          <cell r="B5875" t="str">
            <v>12450</v>
          </cell>
          <cell r="C5875" t="str">
            <v>FarmtoSchlStFormlaGrt-COVID-19</v>
          </cell>
        </row>
        <row r="5876">
          <cell r="B5876" t="str">
            <v>12450</v>
          </cell>
          <cell r="C5876" t="str">
            <v>FarmtoSchlStFormlaGrt-COVID-19</v>
          </cell>
        </row>
        <row r="5877">
          <cell r="B5877" t="str">
            <v>12450</v>
          </cell>
          <cell r="C5877" t="str">
            <v>FarmtoSchlStFormlaGrt-COVID-19</v>
          </cell>
        </row>
        <row r="5878">
          <cell r="B5878" t="str">
            <v>12450</v>
          </cell>
          <cell r="C5878" t="str">
            <v>FarmtoSchlStFormlaGrt-COVID-19</v>
          </cell>
        </row>
        <row r="5879">
          <cell r="B5879" t="str">
            <v>12450</v>
          </cell>
          <cell r="C5879" t="str">
            <v>FarmtoSchlStFormlaGrt-COVID-19</v>
          </cell>
        </row>
        <row r="5880">
          <cell r="B5880" t="str">
            <v>12450</v>
          </cell>
          <cell r="C5880" t="str">
            <v>FarmtoSchlStFormlaGrt-COVID-19</v>
          </cell>
        </row>
        <row r="5881">
          <cell r="B5881" t="str">
            <v>12460</v>
          </cell>
          <cell r="C5881" t="str">
            <v>ChldNutrnDisGrtLmtAvl-COVID-19</v>
          </cell>
        </row>
        <row r="5882">
          <cell r="B5882" t="str">
            <v>12460</v>
          </cell>
          <cell r="C5882" t="str">
            <v>ChldNutrnDisGrtLmtAvl-COVID-19</v>
          </cell>
        </row>
        <row r="5883">
          <cell r="B5883" t="str">
            <v>12460</v>
          </cell>
          <cell r="C5883" t="str">
            <v>ChldNutrnDisGrtLmtAvl-COVID-19</v>
          </cell>
        </row>
        <row r="5884">
          <cell r="B5884" t="str">
            <v>12460</v>
          </cell>
          <cell r="C5884" t="str">
            <v>ChldNutrnDisGrtLmtAvl-COVID-19</v>
          </cell>
        </row>
        <row r="5885">
          <cell r="B5885" t="str">
            <v>12460</v>
          </cell>
          <cell r="C5885" t="str">
            <v>ChldNutrnDisGrtLmtAvl-COVID-19</v>
          </cell>
        </row>
        <row r="5886">
          <cell r="B5886" t="str">
            <v>12460</v>
          </cell>
          <cell r="C5886" t="str">
            <v>ChldNutrnDisGrtLmtAvl-COVID-19</v>
          </cell>
        </row>
        <row r="5887">
          <cell r="B5887" t="str">
            <v>12480</v>
          </cell>
          <cell r="C5887" t="str">
            <v>SrFarmrMrktNutrtnPgm-COVID-19</v>
          </cell>
        </row>
        <row r="5888">
          <cell r="B5888" t="str">
            <v>12480</v>
          </cell>
          <cell r="C5888" t="str">
            <v>SrFarmrMrktNutrtnPgm-COVID-19</v>
          </cell>
        </row>
        <row r="5889">
          <cell r="B5889" t="str">
            <v>12480</v>
          </cell>
          <cell r="C5889" t="str">
            <v>SrFarmrMrktNutrtnPgm-COVID-19</v>
          </cell>
        </row>
        <row r="5890">
          <cell r="B5890" t="str">
            <v>12480</v>
          </cell>
          <cell r="C5890" t="str">
            <v>SrFarmrMrktNutrtnPgm-COVID-19</v>
          </cell>
        </row>
        <row r="5891">
          <cell r="B5891" t="str">
            <v>12480</v>
          </cell>
          <cell r="C5891" t="str">
            <v>SrFarmrMrktNutrtnPgm-COVID-19</v>
          </cell>
        </row>
        <row r="5892">
          <cell r="B5892" t="str">
            <v>12480</v>
          </cell>
          <cell r="C5892" t="str">
            <v>SrFarmrMrktNutrtnPgm-COVID-19</v>
          </cell>
        </row>
        <row r="5893">
          <cell r="B5893" t="str">
            <v>12490</v>
          </cell>
          <cell r="C5893" t="str">
            <v>Elec Dlvry &amp; Enrgy Rsrch-ARRA</v>
          </cell>
        </row>
        <row r="5894">
          <cell r="B5894" t="str">
            <v>12490</v>
          </cell>
          <cell r="C5894" t="str">
            <v>Elec Dlvry &amp; Enrgy Rsrch-ARRA</v>
          </cell>
        </row>
        <row r="5895">
          <cell r="B5895" t="str">
            <v>12490</v>
          </cell>
          <cell r="C5895" t="str">
            <v>Elec Dlvry &amp; Enrgy Rsrch-ARRA</v>
          </cell>
        </row>
        <row r="5896">
          <cell r="B5896" t="str">
            <v>12490</v>
          </cell>
          <cell r="C5896" t="str">
            <v>Elec Dlvry &amp; Enrgy Rsrch-ARRA</v>
          </cell>
        </row>
        <row r="5897">
          <cell r="B5897" t="str">
            <v>12490</v>
          </cell>
          <cell r="C5897" t="str">
            <v>Elec Dlvry &amp; Enrgy Rsrch-ARRA</v>
          </cell>
        </row>
        <row r="5898">
          <cell r="B5898" t="str">
            <v>12500</v>
          </cell>
          <cell r="C5898" t="str">
            <v>BrwnfldAsses&amp;ClnupCoopAgr-IIJA</v>
          </cell>
        </row>
        <row r="5899">
          <cell r="B5899" t="str">
            <v>12500</v>
          </cell>
          <cell r="C5899" t="str">
            <v>BrwnfldAsses&amp;ClnupCoopAgr-IIJA</v>
          </cell>
        </row>
        <row r="5900">
          <cell r="B5900" t="str">
            <v>12500</v>
          </cell>
          <cell r="C5900" t="str">
            <v>BrwnfldAsses&amp;ClnupCoopAgr-IIJA</v>
          </cell>
        </row>
        <row r="5901">
          <cell r="B5901" t="str">
            <v>12500</v>
          </cell>
          <cell r="C5901" t="str">
            <v>BrwnfldAsses&amp;ClnupCoopAgr-IIJA</v>
          </cell>
        </row>
        <row r="5902">
          <cell r="B5902" t="str">
            <v>12500</v>
          </cell>
          <cell r="C5902" t="str">
            <v>BrwnfldAsses&amp;ClnupCoopAgr-IIJA</v>
          </cell>
        </row>
        <row r="5903">
          <cell r="B5903" t="str">
            <v>12500</v>
          </cell>
          <cell r="C5903" t="str">
            <v>BrwnfldAsses&amp;ClnupCoopAgr-IIJA</v>
          </cell>
        </row>
        <row r="5904">
          <cell r="B5904" t="str">
            <v>12510</v>
          </cell>
          <cell r="C5904" t="str">
            <v>VA Water Facil Revolving-IIJA</v>
          </cell>
        </row>
        <row r="5905">
          <cell r="B5905" t="str">
            <v>12510</v>
          </cell>
          <cell r="C5905" t="str">
            <v>VA Water Facil Revolving-IIJA</v>
          </cell>
        </row>
        <row r="5906">
          <cell r="B5906" t="str">
            <v>12510</v>
          </cell>
          <cell r="C5906" t="str">
            <v>VA Water Facil Revolving-IIJA</v>
          </cell>
        </row>
        <row r="5907">
          <cell r="B5907" t="str">
            <v>12510</v>
          </cell>
          <cell r="C5907" t="str">
            <v>VA Water Facil Revolving-IIJA</v>
          </cell>
        </row>
        <row r="5908">
          <cell r="B5908" t="str">
            <v>12510</v>
          </cell>
          <cell r="C5908" t="str">
            <v>VA Water Facil Revolving-IIJA</v>
          </cell>
        </row>
        <row r="5909">
          <cell r="B5909" t="str">
            <v>12510</v>
          </cell>
          <cell r="C5909" t="str">
            <v>VA Water Facil Revolving-IIJA</v>
          </cell>
        </row>
        <row r="5910">
          <cell r="B5910" t="str">
            <v>12520</v>
          </cell>
          <cell r="C5910" t="str">
            <v>Water Qlty Mngmnt Planing-IIJA</v>
          </cell>
        </row>
        <row r="5911">
          <cell r="B5911" t="str">
            <v>12520</v>
          </cell>
          <cell r="C5911" t="str">
            <v>Water Qlty Mngmnt Planing-IIJA</v>
          </cell>
        </row>
        <row r="5912">
          <cell r="B5912" t="str">
            <v>12520</v>
          </cell>
          <cell r="C5912" t="str">
            <v>Water Qlty Mngmnt Planing-IIJA</v>
          </cell>
        </row>
        <row r="5913">
          <cell r="B5913" t="str">
            <v>12520</v>
          </cell>
          <cell r="C5913" t="str">
            <v>Water Qlty Mngmnt Planing-IIJA</v>
          </cell>
        </row>
        <row r="5914">
          <cell r="B5914" t="str">
            <v>12520</v>
          </cell>
          <cell r="C5914" t="str">
            <v>Water Qlty Mngmnt Planing-IIJA</v>
          </cell>
        </row>
        <row r="5915">
          <cell r="B5915" t="str">
            <v>12520</v>
          </cell>
          <cell r="C5915" t="str">
            <v>Water Qlty Mngmnt Planing-IIJA</v>
          </cell>
        </row>
        <row r="5916">
          <cell r="B5916" t="str">
            <v>12530</v>
          </cell>
          <cell r="C5916" t="str">
            <v>Pollution Prvntn Grnt Pgm-IIJA</v>
          </cell>
        </row>
        <row r="5917">
          <cell r="B5917" t="str">
            <v>12530</v>
          </cell>
          <cell r="C5917" t="str">
            <v>Pollution Prvntn Grnt Pgm-IIJA</v>
          </cell>
        </row>
        <row r="5918">
          <cell r="B5918" t="str">
            <v>12530</v>
          </cell>
          <cell r="C5918" t="str">
            <v>Pollution Prvntn Grnt Pgm-IIJA</v>
          </cell>
        </row>
        <row r="5919">
          <cell r="B5919" t="str">
            <v>12530</v>
          </cell>
          <cell r="C5919" t="str">
            <v>Pollution Prvntn Grnt Pgm-IIJA</v>
          </cell>
        </row>
        <row r="5920">
          <cell r="B5920" t="str">
            <v>12530</v>
          </cell>
          <cell r="C5920" t="str">
            <v>Pollution Prvntn Grnt Pgm-IIJA</v>
          </cell>
        </row>
        <row r="5921">
          <cell r="B5921" t="str">
            <v>12530</v>
          </cell>
          <cell r="C5921" t="str">
            <v>Pollution Prvntn Grnt Pgm-IIJA</v>
          </cell>
        </row>
        <row r="5922">
          <cell r="B5922" t="str">
            <v>12540</v>
          </cell>
          <cell r="C5922" t="str">
            <v>ChspkBayPrgImpRegAcctMntr-IIJA</v>
          </cell>
        </row>
        <row r="5923">
          <cell r="B5923" t="str">
            <v>12540</v>
          </cell>
          <cell r="C5923" t="str">
            <v>ChspkBayPrgImpRegAcctMntr-IIJA</v>
          </cell>
        </row>
        <row r="5924">
          <cell r="B5924" t="str">
            <v>12540</v>
          </cell>
          <cell r="C5924" t="str">
            <v>ChspkBayPrgImpRegAcctMntr-IIJA</v>
          </cell>
        </row>
        <row r="5925">
          <cell r="B5925" t="str">
            <v>12540</v>
          </cell>
          <cell r="C5925" t="str">
            <v>ChspkBayPrgImpRegAcctMntr-IIJA</v>
          </cell>
        </row>
        <row r="5926">
          <cell r="B5926" t="str">
            <v>12540</v>
          </cell>
          <cell r="C5926" t="str">
            <v>ChspkBayPrgImpRegAcctMntr-IIJA</v>
          </cell>
        </row>
        <row r="5927">
          <cell r="B5927" t="str">
            <v>12540</v>
          </cell>
          <cell r="C5927" t="str">
            <v>ChspkBayPrgImpRegAcctMntr-IIJA</v>
          </cell>
        </row>
        <row r="5928">
          <cell r="B5928" t="str">
            <v>12550</v>
          </cell>
          <cell r="C5928" t="str">
            <v>St/Tribal Respns Pgm Grnt-IIJA</v>
          </cell>
        </row>
        <row r="5929">
          <cell r="B5929" t="str">
            <v>12550</v>
          </cell>
          <cell r="C5929" t="str">
            <v>St/Tribal Respns Pgm Grnt-IIJA</v>
          </cell>
        </row>
        <row r="5930">
          <cell r="B5930" t="str">
            <v>12550</v>
          </cell>
          <cell r="C5930" t="str">
            <v>St/Tribal Respns Pgm Grnt-IIJA</v>
          </cell>
        </row>
        <row r="5931">
          <cell r="B5931" t="str">
            <v>12550</v>
          </cell>
          <cell r="C5931" t="str">
            <v>St/Tribal Respns Pgm Grnt-IIJA</v>
          </cell>
        </row>
        <row r="5932">
          <cell r="B5932" t="str">
            <v>12550</v>
          </cell>
          <cell r="C5932" t="str">
            <v>St/Tribal Respns Pgm Grnt-IIJA</v>
          </cell>
        </row>
        <row r="5933">
          <cell r="B5933" t="str">
            <v>12550</v>
          </cell>
          <cell r="C5933" t="str">
            <v>St/Tribal Respns Pgm Grnt-IIJA</v>
          </cell>
        </row>
        <row r="5934">
          <cell r="B5934" t="str">
            <v>12560</v>
          </cell>
          <cell r="C5934" t="str">
            <v>Off for Coastal Managemnt-IIJA</v>
          </cell>
        </row>
        <row r="5935">
          <cell r="B5935" t="str">
            <v>12560</v>
          </cell>
          <cell r="C5935" t="str">
            <v>Off for Coastal Managemnt-IIJA</v>
          </cell>
        </row>
        <row r="5936">
          <cell r="B5936" t="str">
            <v>12560</v>
          </cell>
          <cell r="C5936" t="str">
            <v>Off for Coastal Managemnt-IIJA</v>
          </cell>
        </row>
        <row r="5937">
          <cell r="B5937" t="str">
            <v>12560</v>
          </cell>
          <cell r="C5937" t="str">
            <v>Off for Coastal Managemnt-IIJA</v>
          </cell>
        </row>
        <row r="5938">
          <cell r="B5938" t="str">
            <v>12560</v>
          </cell>
          <cell r="C5938" t="str">
            <v>Off for Coastal Managemnt-IIJA</v>
          </cell>
        </row>
        <row r="5939">
          <cell r="B5939" t="str">
            <v>12560</v>
          </cell>
          <cell r="C5939" t="str">
            <v>Off for Coastal Managemnt-IIJA</v>
          </cell>
        </row>
        <row r="5940">
          <cell r="B5940" t="str">
            <v>12570</v>
          </cell>
          <cell r="C5940" t="str">
            <v>AbandMineLandReclamatnPgm-IIJA</v>
          </cell>
        </row>
        <row r="5941">
          <cell r="B5941" t="str">
            <v>12570</v>
          </cell>
          <cell r="C5941" t="str">
            <v>AbandMineLandReclamatnPgm-IIJA</v>
          </cell>
        </row>
        <row r="5942">
          <cell r="B5942" t="str">
            <v>12570</v>
          </cell>
          <cell r="C5942" t="str">
            <v>AbandMineLandReclamatnPgm-IIJA</v>
          </cell>
        </row>
        <row r="5943">
          <cell r="B5943" t="str">
            <v>12570</v>
          </cell>
          <cell r="C5943" t="str">
            <v>AbandMineLandReclamatnPgm-IIJA</v>
          </cell>
        </row>
        <row r="5944">
          <cell r="B5944" t="str">
            <v>12570</v>
          </cell>
          <cell r="C5944" t="str">
            <v>AbandMineLandReclamatnPgm-IIJA</v>
          </cell>
        </row>
        <row r="5945">
          <cell r="B5945" t="str">
            <v>12570</v>
          </cell>
          <cell r="C5945" t="str">
            <v>AbandMineLandReclamatnPgm-IIJA</v>
          </cell>
        </row>
        <row r="5946">
          <cell r="B5946" t="str">
            <v>12580</v>
          </cell>
          <cell r="C5946" t="str">
            <v>State Energy Program - IIJA</v>
          </cell>
        </row>
        <row r="5947">
          <cell r="B5947" t="str">
            <v>12580</v>
          </cell>
          <cell r="C5947" t="str">
            <v>State Energy Program - IIJA</v>
          </cell>
        </row>
        <row r="5948">
          <cell r="B5948" t="str">
            <v>12580</v>
          </cell>
          <cell r="C5948" t="str">
            <v>State Energy Program - IIJA</v>
          </cell>
        </row>
        <row r="5949">
          <cell r="B5949" t="str">
            <v>12580</v>
          </cell>
          <cell r="C5949" t="str">
            <v>State Energy Program - IIJA</v>
          </cell>
        </row>
        <row r="5950">
          <cell r="B5950" t="str">
            <v>12580</v>
          </cell>
          <cell r="C5950" t="str">
            <v>State Energy Program - IIJA</v>
          </cell>
        </row>
        <row r="5951">
          <cell r="B5951" t="str">
            <v>12580</v>
          </cell>
          <cell r="C5951" t="str">
            <v>State Energy Program - IIJA</v>
          </cell>
        </row>
        <row r="5952">
          <cell r="B5952" t="str">
            <v>12590</v>
          </cell>
          <cell r="C5952" t="str">
            <v>SWIFR Infrastrctr Grants-IIJA</v>
          </cell>
        </row>
        <row r="5953">
          <cell r="B5953" t="str">
            <v>12590</v>
          </cell>
          <cell r="C5953" t="str">
            <v>SWIFR Infrastrctr Grants-IIJA</v>
          </cell>
        </row>
        <row r="5954">
          <cell r="B5954" t="str">
            <v>12590</v>
          </cell>
          <cell r="C5954" t="str">
            <v>SWIFR Infrastrctr Grants-IIJA</v>
          </cell>
        </row>
        <row r="5955">
          <cell r="B5955" t="str">
            <v>12590</v>
          </cell>
          <cell r="C5955" t="str">
            <v>SWIFR Infrastrctr Grants-IIJA</v>
          </cell>
        </row>
        <row r="5956">
          <cell r="B5956" t="str">
            <v>12590</v>
          </cell>
          <cell r="C5956" t="str">
            <v>SWIFR Infrastrctr Grants-IIJA</v>
          </cell>
        </row>
        <row r="5957">
          <cell r="B5957" t="str">
            <v>12590</v>
          </cell>
          <cell r="C5957" t="str">
            <v>SWIFR Infrastrctr Grants-IIJA</v>
          </cell>
        </row>
        <row r="5958">
          <cell r="B5958" t="str">
            <v>12600</v>
          </cell>
          <cell r="C5958" t="str">
            <v>PrvtnDisDsbDthInfctDs-COVID-19</v>
          </cell>
        </row>
        <row r="5959">
          <cell r="B5959" t="str">
            <v>12600</v>
          </cell>
          <cell r="C5959" t="str">
            <v>PrvtnDisDsbDthInfctDs-COVID-19</v>
          </cell>
        </row>
        <row r="5960">
          <cell r="B5960" t="str">
            <v>12600</v>
          </cell>
          <cell r="C5960" t="str">
            <v>PrvtnDisDsbDthInfctDs-COVID-19</v>
          </cell>
        </row>
        <row r="5961">
          <cell r="B5961" t="str">
            <v>12600</v>
          </cell>
          <cell r="C5961" t="str">
            <v>PrvtnDisDsbDthInfctDs-COVID-19</v>
          </cell>
        </row>
        <row r="5962">
          <cell r="B5962" t="str">
            <v>12600</v>
          </cell>
          <cell r="C5962" t="str">
            <v>PrvtnDisDsbDthInfctDs-COVID-19</v>
          </cell>
        </row>
        <row r="5963">
          <cell r="B5963" t="str">
            <v>12600</v>
          </cell>
          <cell r="C5963" t="str">
            <v>PrvtnDisDsbDthInfctDs-COVID-19</v>
          </cell>
        </row>
        <row r="5964">
          <cell r="B5964" t="str">
            <v>12610</v>
          </cell>
          <cell r="C5964" t="str">
            <v>EmrgncyMgmtPrfrmncGrt-COVID-19</v>
          </cell>
        </row>
        <row r="5965">
          <cell r="B5965" t="str">
            <v>12610</v>
          </cell>
          <cell r="C5965" t="str">
            <v>EmrgncyMgmtPrfrmncGrt-COVID-19</v>
          </cell>
        </row>
        <row r="5966">
          <cell r="B5966" t="str">
            <v>12610</v>
          </cell>
          <cell r="C5966" t="str">
            <v>EmrgncyMgmtPrfrmncGrt-COVID-19</v>
          </cell>
        </row>
        <row r="5967">
          <cell r="B5967" t="str">
            <v>12610</v>
          </cell>
          <cell r="C5967" t="str">
            <v>EmrgncyMgmtPrfrmncGrt-COVID-19</v>
          </cell>
        </row>
        <row r="5968">
          <cell r="B5968" t="str">
            <v>12610</v>
          </cell>
          <cell r="C5968" t="str">
            <v>EmrgncyMgmtPrfrmncGrt-COVID-19</v>
          </cell>
        </row>
        <row r="5969">
          <cell r="B5969" t="str">
            <v>12610</v>
          </cell>
          <cell r="C5969" t="str">
            <v>EmrgncyMgmtPrfrmncGrt-COVID-19</v>
          </cell>
        </row>
        <row r="5970">
          <cell r="B5970" t="str">
            <v>12620</v>
          </cell>
          <cell r="C5970" t="str">
            <v>GrantStateLoanRepymnt-COVID-19</v>
          </cell>
        </row>
        <row r="5971">
          <cell r="B5971" t="str">
            <v>12620</v>
          </cell>
          <cell r="C5971" t="str">
            <v>GrantStateLoanRepymnt-COVID-19</v>
          </cell>
        </row>
        <row r="5972">
          <cell r="B5972" t="str">
            <v>12620</v>
          </cell>
          <cell r="C5972" t="str">
            <v>GrantStateLoanRepymnt-COVID-19</v>
          </cell>
        </row>
        <row r="5973">
          <cell r="B5973" t="str">
            <v>12620</v>
          </cell>
          <cell r="C5973" t="str">
            <v>GrantStateLoanRepymnt-COVID-19</v>
          </cell>
        </row>
        <row r="5974">
          <cell r="B5974" t="str">
            <v>12620</v>
          </cell>
          <cell r="C5974" t="str">
            <v>GrantStateLoanRepymnt-COVID-19</v>
          </cell>
        </row>
        <row r="5975">
          <cell r="B5975" t="str">
            <v>12620</v>
          </cell>
          <cell r="C5975" t="str">
            <v>GrantStateLoanRepymnt-COVID-19</v>
          </cell>
        </row>
        <row r="5976">
          <cell r="B5976" t="str">
            <v>12640</v>
          </cell>
          <cell r="C5976" t="str">
            <v>PblcHlthTraingCtrPrg-COVID-19</v>
          </cell>
        </row>
        <row r="5977">
          <cell r="B5977" t="str">
            <v>12640</v>
          </cell>
          <cell r="C5977" t="str">
            <v>PblcHlthTraingCtrPrg-COVID-19</v>
          </cell>
        </row>
        <row r="5978">
          <cell r="B5978" t="str">
            <v>12640</v>
          </cell>
          <cell r="C5978" t="str">
            <v>PblcHlthTraingCtrPrg-COVID-19</v>
          </cell>
        </row>
        <row r="5979">
          <cell r="B5979" t="str">
            <v>12640</v>
          </cell>
          <cell r="C5979" t="str">
            <v>PblcHlthTraingCtrPrg-COVID-19</v>
          </cell>
        </row>
        <row r="5980">
          <cell r="B5980" t="str">
            <v>12640</v>
          </cell>
          <cell r="C5980" t="str">
            <v>PblcHlthTraingCtrPrg-COVID-19</v>
          </cell>
        </row>
        <row r="5981">
          <cell r="B5981" t="str">
            <v>12640</v>
          </cell>
          <cell r="C5981" t="str">
            <v>PblcHlthTraingCtrPrg-COVID-19</v>
          </cell>
        </row>
        <row r="5982">
          <cell r="B5982" t="str">
            <v>12660</v>
          </cell>
          <cell r="C5982" t="str">
            <v>CDCAcadStrgthPubHlth-COVID-19</v>
          </cell>
        </row>
        <row r="5983">
          <cell r="B5983" t="str">
            <v>12660</v>
          </cell>
          <cell r="C5983" t="str">
            <v>CDCAcadStrgthPubHlth-COVID-19</v>
          </cell>
        </row>
        <row r="5984">
          <cell r="B5984" t="str">
            <v>12660</v>
          </cell>
          <cell r="C5984" t="str">
            <v>CDCAcadStrgthPubHlth-COVID-19</v>
          </cell>
        </row>
        <row r="5985">
          <cell r="B5985" t="str">
            <v>12660</v>
          </cell>
          <cell r="C5985" t="str">
            <v>CDCAcadStrgthPubHlth-COVID-19</v>
          </cell>
        </row>
        <row r="5986">
          <cell r="B5986" t="str">
            <v>12660</v>
          </cell>
          <cell r="C5986" t="str">
            <v>CDCAcadStrgthPubHlth-COVID-19</v>
          </cell>
        </row>
        <row r="5987">
          <cell r="B5987" t="str">
            <v>12660</v>
          </cell>
          <cell r="C5987" t="str">
            <v>CDCAcadStrgthPubHlth-COVID-19</v>
          </cell>
        </row>
        <row r="5988">
          <cell r="B5988" t="str">
            <v>12700</v>
          </cell>
          <cell r="C5988" t="str">
            <v>EconomicAdjstmntAstnc-COVID-19</v>
          </cell>
        </row>
        <row r="5989">
          <cell r="B5989" t="str">
            <v>12700</v>
          </cell>
          <cell r="C5989" t="str">
            <v>EconomicAdjstmntAstnc-COVID-19</v>
          </cell>
        </row>
        <row r="5990">
          <cell r="B5990" t="str">
            <v>12700</v>
          </cell>
          <cell r="C5990" t="str">
            <v>EconomicAdjstmntAstnc-COVID-19</v>
          </cell>
        </row>
        <row r="5991">
          <cell r="B5991" t="str">
            <v>12700</v>
          </cell>
          <cell r="C5991" t="str">
            <v>EconomicAdjstmntAstnc-COVID-19</v>
          </cell>
        </row>
        <row r="5992">
          <cell r="B5992" t="str">
            <v>12700</v>
          </cell>
          <cell r="C5992" t="str">
            <v>EconomicAdjstmntAstnc-COVID-19</v>
          </cell>
        </row>
        <row r="5993">
          <cell r="B5993" t="str">
            <v>12700</v>
          </cell>
          <cell r="C5993" t="str">
            <v>EconomicAdjstmntAstnc-COVID-19</v>
          </cell>
        </row>
        <row r="5994">
          <cell r="B5994" t="str">
            <v>12710</v>
          </cell>
          <cell r="C5994" t="str">
            <v>LowIncHshldWtrAsstPrg-COVID-19</v>
          </cell>
        </row>
        <row r="5995">
          <cell r="B5995" t="str">
            <v>12710</v>
          </cell>
          <cell r="C5995" t="str">
            <v>LowIncHshldWtrAsstPrg-COVID-19</v>
          </cell>
        </row>
        <row r="5996">
          <cell r="B5996" t="str">
            <v>12710</v>
          </cell>
          <cell r="C5996" t="str">
            <v>LowIncHshldWtrAsstPrg-COVID-19</v>
          </cell>
        </row>
        <row r="5997">
          <cell r="B5997" t="str">
            <v>12710</v>
          </cell>
          <cell r="C5997" t="str">
            <v>LowIncHshldWtrAsstPrg-COVID-19</v>
          </cell>
        </row>
        <row r="5998">
          <cell r="B5998" t="str">
            <v>12710</v>
          </cell>
          <cell r="C5998" t="str">
            <v>LowIncHshldWtrAsstPrg-COVID-19</v>
          </cell>
        </row>
        <row r="5999">
          <cell r="B5999" t="str">
            <v>12710</v>
          </cell>
          <cell r="C5999" t="str">
            <v>LowIncHshldWtrAsstPrg-COVID-19</v>
          </cell>
        </row>
        <row r="6000">
          <cell r="B6000" t="str">
            <v>12730</v>
          </cell>
          <cell r="C6000" t="str">
            <v>PlntAnmlDisPestAnmlCr-COVID-19</v>
          </cell>
        </row>
        <row r="6001">
          <cell r="B6001" t="str">
            <v>12730</v>
          </cell>
          <cell r="C6001" t="str">
            <v>PlntAnmlDisPestAnmlCr-COVID-19</v>
          </cell>
        </row>
        <row r="6002">
          <cell r="B6002" t="str">
            <v>12730</v>
          </cell>
          <cell r="C6002" t="str">
            <v>PlntAnmlDisPestAnmlCr-COVID-19</v>
          </cell>
        </row>
        <row r="6003">
          <cell r="B6003" t="str">
            <v>12730</v>
          </cell>
          <cell r="C6003" t="str">
            <v>PlntAnmlDisPestAnmlCr-COVID-19</v>
          </cell>
        </row>
        <row r="6004">
          <cell r="B6004" t="str">
            <v>12730</v>
          </cell>
          <cell r="C6004" t="str">
            <v>PlntAnmlDisPestAnmlCr-COVID-19</v>
          </cell>
        </row>
        <row r="6005">
          <cell r="B6005" t="str">
            <v>12730</v>
          </cell>
          <cell r="C6005" t="str">
            <v>PlntAnmlDisPestAnmlCr-COVID-19</v>
          </cell>
        </row>
        <row r="6006">
          <cell r="B6006" t="str">
            <v>12800</v>
          </cell>
          <cell r="C6006" t="str">
            <v>NatGeolgc/GeophyDataPrsrv-IIJA</v>
          </cell>
        </row>
        <row r="6007">
          <cell r="B6007" t="str">
            <v>12800</v>
          </cell>
          <cell r="C6007" t="str">
            <v>NatGeolgc/GeophyDataPrsrv-IIJA</v>
          </cell>
        </row>
        <row r="6008">
          <cell r="B6008" t="str">
            <v>12800</v>
          </cell>
          <cell r="C6008" t="str">
            <v>NatGeolgc/GeophyDataPrsrv-IIJA</v>
          </cell>
        </row>
        <row r="6009">
          <cell r="B6009" t="str">
            <v>12800</v>
          </cell>
          <cell r="C6009" t="str">
            <v>NatGeolgc/GeophyDataPrsrv-IIJA</v>
          </cell>
        </row>
        <row r="6010">
          <cell r="B6010" t="str">
            <v>12800</v>
          </cell>
          <cell r="C6010" t="str">
            <v>NatGeolgc/GeophyDataPrsrv-IIJA</v>
          </cell>
        </row>
        <row r="6011">
          <cell r="B6011" t="str">
            <v>12800</v>
          </cell>
          <cell r="C6011" t="str">
            <v>NatGeolgc/GeophyDataPrsrv-IIJA</v>
          </cell>
        </row>
        <row r="6012">
          <cell r="B6012" t="str">
            <v>12830</v>
          </cell>
          <cell r="C6012" t="str">
            <v>IIJACmmntyWldfrDfnsGrnts-IIJA</v>
          </cell>
        </row>
        <row r="6013">
          <cell r="B6013" t="str">
            <v>12830</v>
          </cell>
          <cell r="C6013" t="str">
            <v>IIJACmmntyWldfrDfnsGrnts-IIJA</v>
          </cell>
        </row>
        <row r="6014">
          <cell r="B6014" t="str">
            <v>12830</v>
          </cell>
          <cell r="C6014" t="str">
            <v>IIJACmmntyWldfrDfnsGrnts-IIJA</v>
          </cell>
        </row>
        <row r="6015">
          <cell r="B6015" t="str">
            <v>12830</v>
          </cell>
          <cell r="C6015" t="str">
            <v>IIJACmmntyWldfrDfnsGrnts-IIJA</v>
          </cell>
        </row>
        <row r="6016">
          <cell r="B6016" t="str">
            <v>12830</v>
          </cell>
          <cell r="C6016" t="str">
            <v>IIJACmmntyWldfrDfnsGrnts-IIJA</v>
          </cell>
        </row>
        <row r="6017">
          <cell r="B6017" t="str">
            <v>12830</v>
          </cell>
          <cell r="C6017" t="str">
            <v>IIJACmmntyWldfrDfnsGrnts-IIJA</v>
          </cell>
        </row>
        <row r="6018">
          <cell r="B6018" t="str">
            <v>12840</v>
          </cell>
          <cell r="C6018" t="str">
            <v>High-Speed Rail - ARRA</v>
          </cell>
        </row>
        <row r="6019">
          <cell r="B6019" t="str">
            <v>12840</v>
          </cell>
          <cell r="C6019" t="str">
            <v>High-Speed Rail - ARRA</v>
          </cell>
        </row>
        <row r="6020">
          <cell r="B6020" t="str">
            <v>12840</v>
          </cell>
          <cell r="C6020" t="str">
            <v>High-Speed Rail - ARRA</v>
          </cell>
        </row>
        <row r="6021">
          <cell r="B6021" t="str">
            <v>12840</v>
          </cell>
          <cell r="C6021" t="str">
            <v>High-Speed Rail - ARRA</v>
          </cell>
        </row>
        <row r="6022">
          <cell r="B6022" t="str">
            <v>12840</v>
          </cell>
          <cell r="C6022" t="str">
            <v>High-Speed Rail - ARRA</v>
          </cell>
        </row>
        <row r="6023">
          <cell r="B6023" t="str">
            <v>12840</v>
          </cell>
          <cell r="C6023" t="str">
            <v>High-Speed Rail - ARRA</v>
          </cell>
        </row>
        <row r="6024">
          <cell r="B6024" t="str">
            <v>12900</v>
          </cell>
          <cell r="C6024" t="str">
            <v>Health Info Tech&amp;Pub Hlth-ARRA</v>
          </cell>
        </row>
        <row r="6025">
          <cell r="B6025" t="str">
            <v>12900</v>
          </cell>
          <cell r="C6025" t="str">
            <v>Health Info Tech&amp;Pub Hlth-ARRA</v>
          </cell>
        </row>
        <row r="6026">
          <cell r="B6026" t="str">
            <v>12900</v>
          </cell>
          <cell r="C6026" t="str">
            <v>Health Info Tech&amp;Pub Hlth-ARRA</v>
          </cell>
        </row>
        <row r="6027">
          <cell r="B6027" t="str">
            <v>12900</v>
          </cell>
          <cell r="C6027" t="str">
            <v>Health Info Tech&amp;Pub Hlth-ARRA</v>
          </cell>
        </row>
        <row r="6028">
          <cell r="B6028" t="str">
            <v>12900</v>
          </cell>
          <cell r="C6028" t="str">
            <v>Health Info Tech&amp;Pub Hlth-ARRA</v>
          </cell>
        </row>
        <row r="6029">
          <cell r="B6029" t="str">
            <v>12920</v>
          </cell>
          <cell r="C6029" t="str">
            <v>EECBG REA Loan Loss Rsrve-ARRA</v>
          </cell>
        </row>
        <row r="6030">
          <cell r="B6030" t="str">
            <v>12920</v>
          </cell>
          <cell r="C6030" t="str">
            <v>EECBG REA Loan Loss Rsrve-ARRA</v>
          </cell>
        </row>
        <row r="6031">
          <cell r="B6031" t="str">
            <v>12920</v>
          </cell>
          <cell r="C6031" t="str">
            <v>EECBG REA Loan Loss Rsrve-ARRA</v>
          </cell>
        </row>
        <row r="6032">
          <cell r="B6032" t="str">
            <v>12920</v>
          </cell>
          <cell r="C6032" t="str">
            <v>EECBG REA Loan Loss Rsrve-ARRA</v>
          </cell>
        </row>
        <row r="6033">
          <cell r="B6033" t="str">
            <v>12920</v>
          </cell>
          <cell r="C6033" t="str">
            <v>EECBG REA Loan Loss Rsrve-ARRA</v>
          </cell>
        </row>
        <row r="6034">
          <cell r="B6034" t="str">
            <v>12930</v>
          </cell>
          <cell r="C6034" t="str">
            <v>IIJA Temp Bridge Prgm - IIJA</v>
          </cell>
        </row>
        <row r="6035">
          <cell r="B6035" t="str">
            <v>12930</v>
          </cell>
          <cell r="C6035" t="str">
            <v>IIJA Temp Bridge Prgm - IIJA</v>
          </cell>
        </row>
        <row r="6036">
          <cell r="B6036" t="str">
            <v>12930</v>
          </cell>
          <cell r="C6036" t="str">
            <v>IIJA Temp Bridge Prgm - IIJA</v>
          </cell>
        </row>
        <row r="6037">
          <cell r="B6037" t="str">
            <v>12930</v>
          </cell>
          <cell r="C6037" t="str">
            <v>IIJA Temp Bridge Prgm - IIJA</v>
          </cell>
        </row>
        <row r="6038">
          <cell r="B6038" t="str">
            <v>12930</v>
          </cell>
          <cell r="C6038" t="str">
            <v>IIJA Temp Bridge Prgm - IIJA</v>
          </cell>
        </row>
        <row r="6039">
          <cell r="B6039" t="str">
            <v>12930</v>
          </cell>
          <cell r="C6039" t="str">
            <v>IIJA Temp Bridge Prgm - IIJA</v>
          </cell>
        </row>
        <row r="6040">
          <cell r="B6040" t="str">
            <v>12940</v>
          </cell>
          <cell r="C6040" t="str">
            <v>IIJAPrscrbdFire/FireRcvry-IIJA</v>
          </cell>
        </row>
        <row r="6041">
          <cell r="B6041" t="str">
            <v>12940</v>
          </cell>
          <cell r="C6041" t="str">
            <v>IIJAPrscrbdFire/FireRcvry-IIJA</v>
          </cell>
        </row>
        <row r="6042">
          <cell r="B6042" t="str">
            <v>12940</v>
          </cell>
          <cell r="C6042" t="str">
            <v>IIJAPrscrbdFire/FireRcvry-IIJA</v>
          </cell>
        </row>
        <row r="6043">
          <cell r="B6043" t="str">
            <v>12940</v>
          </cell>
          <cell r="C6043" t="str">
            <v>IIJAPrscrbdFire/FireRcvry-IIJA</v>
          </cell>
        </row>
        <row r="6044">
          <cell r="B6044" t="str">
            <v>12940</v>
          </cell>
          <cell r="C6044" t="str">
            <v>IIJAPrscrbdFire/FireRcvry-IIJA</v>
          </cell>
        </row>
        <row r="6045">
          <cell r="B6045" t="str">
            <v>12940</v>
          </cell>
          <cell r="C6045" t="str">
            <v>IIJAPrscrbdFire/FireRcvry-IIJA</v>
          </cell>
        </row>
        <row r="6046">
          <cell r="B6046" t="str">
            <v>12950</v>
          </cell>
          <cell r="C6046" t="str">
            <v>IIJARestor/Revegtation-IIJA</v>
          </cell>
        </row>
        <row r="6047">
          <cell r="B6047" t="str">
            <v>12950</v>
          </cell>
          <cell r="C6047" t="str">
            <v>IIJARestor/Revegtation-IIJA</v>
          </cell>
        </row>
        <row r="6048">
          <cell r="B6048" t="str">
            <v>12950</v>
          </cell>
          <cell r="C6048" t="str">
            <v>IIJARestor/Revegtation-IIJA</v>
          </cell>
        </row>
        <row r="6049">
          <cell r="B6049" t="str">
            <v>12950</v>
          </cell>
          <cell r="C6049" t="str">
            <v>IIJARestor/Revegtation-IIJA</v>
          </cell>
        </row>
        <row r="6050">
          <cell r="B6050" t="str">
            <v>12950</v>
          </cell>
          <cell r="C6050" t="str">
            <v>IIJARestor/Revegtation-IIJA</v>
          </cell>
        </row>
        <row r="6051">
          <cell r="B6051" t="str">
            <v>12950</v>
          </cell>
          <cell r="C6051" t="str">
            <v>IIJARestor/Revegtation-IIJA</v>
          </cell>
        </row>
        <row r="6052">
          <cell r="B6052" t="str">
            <v>12960</v>
          </cell>
          <cell r="C6052" t="str">
            <v>SuperfdSite-SpecCoopAgrmt-IIJA</v>
          </cell>
        </row>
        <row r="6053">
          <cell r="B6053" t="str">
            <v>12960</v>
          </cell>
          <cell r="C6053" t="str">
            <v>SuperfdSite-SpecCoopAgrmt-IIJA</v>
          </cell>
        </row>
        <row r="6054">
          <cell r="B6054" t="str">
            <v>12960</v>
          </cell>
          <cell r="C6054" t="str">
            <v>SuperfdSite-SpecCoopAgrmt-IIJA</v>
          </cell>
        </row>
        <row r="6055">
          <cell r="B6055" t="str">
            <v>12960</v>
          </cell>
          <cell r="C6055" t="str">
            <v>SuperfdSite-SpecCoopAgrmt-IIJA</v>
          </cell>
        </row>
        <row r="6056">
          <cell r="B6056" t="str">
            <v>12960</v>
          </cell>
          <cell r="C6056" t="str">
            <v>SuperfdSite-SpecCoopAgrmt-IIJA</v>
          </cell>
        </row>
        <row r="6057">
          <cell r="B6057" t="str">
            <v>12960</v>
          </cell>
          <cell r="C6057" t="str">
            <v>SuperfdSite-SpecCoopAgrmt-IIJA</v>
          </cell>
        </row>
        <row r="6058">
          <cell r="B6058" t="str">
            <v>12970</v>
          </cell>
          <cell r="C6058" t="str">
            <v>Cooperatv Forestry Assist-IIJA</v>
          </cell>
        </row>
        <row r="6059">
          <cell r="B6059" t="str">
            <v>12970</v>
          </cell>
          <cell r="C6059" t="str">
            <v>Cooperatv Forestry Assist-IIJA</v>
          </cell>
        </row>
        <row r="6060">
          <cell r="B6060" t="str">
            <v>12970</v>
          </cell>
          <cell r="C6060" t="str">
            <v>Cooperatv Forestry Assist-IIJA</v>
          </cell>
        </row>
        <row r="6061">
          <cell r="B6061" t="str">
            <v>12970</v>
          </cell>
          <cell r="C6061" t="str">
            <v>Cooperatv Forestry Assist-IIJA</v>
          </cell>
        </row>
        <row r="6062">
          <cell r="B6062" t="str">
            <v>12970</v>
          </cell>
          <cell r="C6062" t="str">
            <v>Cooperatv Forestry Assist-IIJA</v>
          </cell>
        </row>
        <row r="6063">
          <cell r="B6063" t="str">
            <v>12970</v>
          </cell>
          <cell r="C6063" t="str">
            <v>Cooperatv Forestry Assist-IIJA</v>
          </cell>
        </row>
        <row r="6064">
          <cell r="B6064" t="str">
            <v>12980</v>
          </cell>
          <cell r="C6064" t="str">
            <v>Forest Health Protection-IIJA</v>
          </cell>
        </row>
        <row r="6065">
          <cell r="B6065" t="str">
            <v>12980</v>
          </cell>
          <cell r="C6065" t="str">
            <v>Forest Health Protection-IIJA</v>
          </cell>
        </row>
        <row r="6066">
          <cell r="B6066" t="str">
            <v>12980</v>
          </cell>
          <cell r="C6066" t="str">
            <v>Forest Health Protection-IIJA</v>
          </cell>
        </row>
        <row r="6067">
          <cell r="B6067" t="str">
            <v>12980</v>
          </cell>
          <cell r="C6067" t="str">
            <v>Forest Health Protection-IIJA</v>
          </cell>
        </row>
        <row r="6068">
          <cell r="B6068" t="str">
            <v>12980</v>
          </cell>
          <cell r="C6068" t="str">
            <v>Forest Health Protection-IIJA</v>
          </cell>
        </row>
        <row r="6069">
          <cell r="B6069" t="str">
            <v>12980</v>
          </cell>
          <cell r="C6069" t="str">
            <v>Forest Health Protection-IIJA</v>
          </cell>
        </row>
        <row r="6070">
          <cell r="B6070" t="str">
            <v>12990</v>
          </cell>
          <cell r="C6070" t="str">
            <v>StPrvForestryCoopFireAsst-IIJA</v>
          </cell>
        </row>
        <row r="6071">
          <cell r="B6071" t="str">
            <v>12990</v>
          </cell>
          <cell r="C6071" t="str">
            <v>StPrvForestryCoopFireAsst-IIJA</v>
          </cell>
        </row>
        <row r="6072">
          <cell r="B6072" t="str">
            <v>12990</v>
          </cell>
          <cell r="C6072" t="str">
            <v>StPrvForestryCoopFireAsst-IIJA</v>
          </cell>
        </row>
        <row r="6073">
          <cell r="B6073" t="str">
            <v>12990</v>
          </cell>
          <cell r="C6073" t="str">
            <v>StPrvForestryCoopFireAsst-IIJA</v>
          </cell>
        </row>
        <row r="6074">
          <cell r="B6074" t="str">
            <v>12990</v>
          </cell>
          <cell r="C6074" t="str">
            <v>StPrvForestryCoopFireAsst-IIJA</v>
          </cell>
        </row>
        <row r="6075">
          <cell r="B6075" t="str">
            <v>12990</v>
          </cell>
          <cell r="C6075" t="str">
            <v>StPrvForestryCoopFireAsst-IIJA</v>
          </cell>
        </row>
        <row r="6076">
          <cell r="B6076" t="str">
            <v>13010</v>
          </cell>
          <cell r="C6076" t="str">
            <v>Earth Mapping Rsrcs Initv-IIJA</v>
          </cell>
        </row>
        <row r="6077">
          <cell r="B6077" t="str">
            <v>13010</v>
          </cell>
          <cell r="C6077" t="str">
            <v>Earth Mapping Rsrcs Initv-IIJA</v>
          </cell>
        </row>
        <row r="6078">
          <cell r="B6078" t="str">
            <v>13010</v>
          </cell>
          <cell r="C6078" t="str">
            <v>Earth Mapping Rsrcs Initv-IIJA</v>
          </cell>
        </row>
        <row r="6079">
          <cell r="B6079" t="str">
            <v>13010</v>
          </cell>
          <cell r="C6079" t="str">
            <v>Earth Mapping Rsrcs Initv-IIJA</v>
          </cell>
        </row>
        <row r="6080">
          <cell r="B6080" t="str">
            <v>13010</v>
          </cell>
          <cell r="C6080" t="str">
            <v>Earth Mapping Rsrcs Initv-IIJA</v>
          </cell>
        </row>
        <row r="6081">
          <cell r="B6081" t="str">
            <v>13010</v>
          </cell>
          <cell r="C6081" t="str">
            <v>Earth Mapping Rsrcs Initv-IIJA</v>
          </cell>
        </row>
        <row r="6082">
          <cell r="B6082" t="str">
            <v>13020</v>
          </cell>
          <cell r="C6082" t="str">
            <v>Build America Bonds Fund</v>
          </cell>
        </row>
        <row r="6083">
          <cell r="B6083" t="str">
            <v>13020</v>
          </cell>
          <cell r="C6083" t="str">
            <v>Build America Bonds Fund</v>
          </cell>
        </row>
        <row r="6084">
          <cell r="B6084" t="str">
            <v>13020</v>
          </cell>
          <cell r="C6084" t="str">
            <v>Build America Bonds Fund</v>
          </cell>
        </row>
        <row r="6085">
          <cell r="B6085" t="str">
            <v>13020</v>
          </cell>
          <cell r="C6085" t="str">
            <v>Build America Bonds Fund</v>
          </cell>
        </row>
        <row r="6086">
          <cell r="B6086" t="str">
            <v>13020</v>
          </cell>
          <cell r="C6086" t="str">
            <v>Build America Bonds Fund</v>
          </cell>
        </row>
        <row r="6087">
          <cell r="B6087" t="str">
            <v>13020</v>
          </cell>
          <cell r="C6087" t="str">
            <v>Build America Bonds Fund</v>
          </cell>
        </row>
        <row r="6088">
          <cell r="B6088" t="str">
            <v>13021</v>
          </cell>
          <cell r="C6088" t="str">
            <v>Build America Bd Fd NVTD</v>
          </cell>
        </row>
        <row r="6089">
          <cell r="B6089" t="str">
            <v>13021</v>
          </cell>
          <cell r="C6089" t="str">
            <v>Build America Bd Fd NVTD</v>
          </cell>
        </row>
        <row r="6090">
          <cell r="B6090" t="str">
            <v>13021</v>
          </cell>
          <cell r="C6090" t="str">
            <v>Build America Bd Fd NVTD</v>
          </cell>
        </row>
        <row r="6091">
          <cell r="B6091" t="str">
            <v>13021</v>
          </cell>
          <cell r="C6091" t="str">
            <v>Build America Bd Fd NVTD</v>
          </cell>
        </row>
        <row r="6092">
          <cell r="B6092" t="str">
            <v>13021</v>
          </cell>
          <cell r="C6092" t="str">
            <v>Build America Bd Fd NVTD</v>
          </cell>
        </row>
        <row r="6093">
          <cell r="B6093" t="str">
            <v>13021</v>
          </cell>
          <cell r="C6093" t="str">
            <v>Build America Bd Fd NVTD</v>
          </cell>
        </row>
        <row r="6094">
          <cell r="B6094" t="str">
            <v>13022</v>
          </cell>
          <cell r="C6094" t="str">
            <v>Build America Bd FD CPR</v>
          </cell>
        </row>
        <row r="6095">
          <cell r="B6095" t="str">
            <v>13022</v>
          </cell>
          <cell r="C6095" t="str">
            <v>Build America Bd FD CPR</v>
          </cell>
        </row>
        <row r="6096">
          <cell r="B6096" t="str">
            <v>13022</v>
          </cell>
          <cell r="C6096" t="str">
            <v>Build America Bd FD CPR</v>
          </cell>
        </row>
        <row r="6097">
          <cell r="B6097" t="str">
            <v>13022</v>
          </cell>
          <cell r="C6097" t="str">
            <v>Build America Bd FD CPR</v>
          </cell>
        </row>
        <row r="6098">
          <cell r="B6098" t="str">
            <v>13022</v>
          </cell>
          <cell r="C6098" t="str">
            <v>Build America Bd FD CPR</v>
          </cell>
        </row>
        <row r="6099">
          <cell r="B6099" t="str">
            <v>13022</v>
          </cell>
          <cell r="C6099" t="str">
            <v>Build America Bd FD CPR</v>
          </cell>
        </row>
        <row r="6100">
          <cell r="B6100" t="str">
            <v>13025</v>
          </cell>
          <cell r="C6100" t="str">
            <v>Build America Bonds Fund-ARRA</v>
          </cell>
        </row>
        <row r="6101">
          <cell r="B6101" t="str">
            <v>13025</v>
          </cell>
          <cell r="C6101" t="str">
            <v>Build America Bonds Fund-ARRA</v>
          </cell>
        </row>
        <row r="6102">
          <cell r="B6102" t="str">
            <v>13025</v>
          </cell>
          <cell r="C6102" t="str">
            <v>Build America Bonds Fund-ARRA</v>
          </cell>
        </row>
        <row r="6103">
          <cell r="B6103" t="str">
            <v>13025</v>
          </cell>
          <cell r="C6103" t="str">
            <v>Build America Bonds Fund-ARRA</v>
          </cell>
        </row>
        <row r="6104">
          <cell r="B6104" t="str">
            <v>13025</v>
          </cell>
          <cell r="C6104" t="str">
            <v>Build America Bonds Fund-ARRA</v>
          </cell>
        </row>
        <row r="6105">
          <cell r="B6105" t="str">
            <v>13025</v>
          </cell>
          <cell r="C6105" t="str">
            <v>Build America Bonds Fund-ARRA</v>
          </cell>
        </row>
        <row r="6106">
          <cell r="B6106" t="str">
            <v>15000</v>
          </cell>
          <cell r="C6106" t="str">
            <v>General Fixed Asset Acct Group</v>
          </cell>
        </row>
        <row r="6107">
          <cell r="B6107" t="str">
            <v>15000</v>
          </cell>
          <cell r="C6107" t="str">
            <v>General Fixed Asset Acct Group</v>
          </cell>
        </row>
        <row r="6108">
          <cell r="B6108" t="str">
            <v>15000</v>
          </cell>
          <cell r="C6108" t="str">
            <v>General Fixed Asset Acct Group</v>
          </cell>
        </row>
        <row r="6109">
          <cell r="B6109" t="str">
            <v>15000</v>
          </cell>
          <cell r="C6109" t="str">
            <v>General Fixed Asset Acct Group</v>
          </cell>
        </row>
        <row r="6110">
          <cell r="B6110" t="str">
            <v>15000</v>
          </cell>
          <cell r="C6110" t="str">
            <v>General Fixed Asset Acct Group</v>
          </cell>
        </row>
        <row r="6111">
          <cell r="B6111" t="str">
            <v>15001</v>
          </cell>
          <cell r="C6111" t="str">
            <v>Fixed Assets - VPA</v>
          </cell>
        </row>
        <row r="6112">
          <cell r="B6112" t="str">
            <v>15001</v>
          </cell>
          <cell r="C6112" t="str">
            <v>Fixed Assets - VPA</v>
          </cell>
        </row>
        <row r="6113">
          <cell r="B6113" t="str">
            <v>15001</v>
          </cell>
          <cell r="C6113" t="str">
            <v>Fixed Assets - VPA</v>
          </cell>
        </row>
        <row r="6114">
          <cell r="B6114" t="str">
            <v>15001</v>
          </cell>
          <cell r="C6114" t="str">
            <v>Fixed Assets - VPA</v>
          </cell>
        </row>
        <row r="6115">
          <cell r="B6115" t="str">
            <v>15001</v>
          </cell>
          <cell r="C6115" t="str">
            <v>Fixed Assets - VPA</v>
          </cell>
        </row>
        <row r="6116">
          <cell r="B6116" t="str">
            <v>15002</v>
          </cell>
          <cell r="C6116" t="str">
            <v>Fixed Assets - VCE</v>
          </cell>
        </row>
        <row r="6117">
          <cell r="B6117" t="str">
            <v>15002</v>
          </cell>
          <cell r="C6117" t="str">
            <v>Fixed Assets - VCE</v>
          </cell>
        </row>
        <row r="6118">
          <cell r="B6118" t="str">
            <v>15002</v>
          </cell>
          <cell r="C6118" t="str">
            <v>Fixed Assets - VCE</v>
          </cell>
        </row>
        <row r="6119">
          <cell r="B6119" t="str">
            <v>15002</v>
          </cell>
          <cell r="C6119" t="str">
            <v>Fixed Assets - VCE</v>
          </cell>
        </row>
        <row r="6120">
          <cell r="B6120" t="str">
            <v>15002</v>
          </cell>
          <cell r="C6120" t="str">
            <v>Fixed Assets - VCE</v>
          </cell>
        </row>
        <row r="6121">
          <cell r="B6121" t="str">
            <v>15003</v>
          </cell>
          <cell r="C6121" t="str">
            <v>Fixed Assets - TICR</v>
          </cell>
        </row>
        <row r="6122">
          <cell r="B6122" t="str">
            <v>15003</v>
          </cell>
          <cell r="C6122" t="str">
            <v>Fixed Assets - TICR</v>
          </cell>
        </row>
        <row r="6123">
          <cell r="B6123" t="str">
            <v>15003</v>
          </cell>
          <cell r="C6123" t="str">
            <v>Fixed Assets - TICR</v>
          </cell>
        </row>
        <row r="6124">
          <cell r="B6124" t="str">
            <v>15003</v>
          </cell>
          <cell r="C6124" t="str">
            <v>Fixed Assets - TICR</v>
          </cell>
        </row>
        <row r="6125">
          <cell r="B6125" t="str">
            <v>15003</v>
          </cell>
          <cell r="C6125" t="str">
            <v>Fixed Assets - TICR</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7"/>
  <sheetViews>
    <sheetView workbookViewId="0">
      <selection sqref="A1:XFD1048576"/>
    </sheetView>
  </sheetViews>
  <sheetFormatPr defaultColWidth="9.140625" defaultRowHeight="15" x14ac:dyDescent="0.25"/>
  <cols>
    <col min="1" max="1" width="13" customWidth="1"/>
    <col min="2" max="2" width="99.5703125" customWidth="1"/>
  </cols>
  <sheetData>
    <row r="1" spans="1:2" x14ac:dyDescent="0.25">
      <c r="A1" s="12" t="s">
        <v>8774</v>
      </c>
    </row>
    <row r="2" spans="1:2" x14ac:dyDescent="0.25">
      <c r="A2" s="12" t="s">
        <v>5313</v>
      </c>
    </row>
    <row r="5" spans="1:2" ht="90" x14ac:dyDescent="0.25">
      <c r="A5" s="13" t="s">
        <v>5314</v>
      </c>
      <c r="B5" s="14" t="s">
        <v>8775</v>
      </c>
    </row>
    <row r="6" spans="1:2" x14ac:dyDescent="0.25">
      <c r="A6" s="15" t="s">
        <v>5315</v>
      </c>
      <c r="B6" s="16" t="s">
        <v>5316</v>
      </c>
    </row>
    <row r="7" spans="1:2" ht="30" x14ac:dyDescent="0.25">
      <c r="A7" s="15" t="s">
        <v>5317</v>
      </c>
      <c r="B7" s="16" t="s">
        <v>5318</v>
      </c>
    </row>
    <row r="8" spans="1:2" ht="30" x14ac:dyDescent="0.25">
      <c r="A8" s="15" t="s">
        <v>5319</v>
      </c>
      <c r="B8" s="17" t="s">
        <v>5320</v>
      </c>
    </row>
    <row r="9" spans="1:2" ht="45" x14ac:dyDescent="0.25">
      <c r="A9" s="15" t="s">
        <v>5321</v>
      </c>
      <c r="B9" s="16" t="s">
        <v>5322</v>
      </c>
    </row>
    <row r="10" spans="1:2" ht="45" x14ac:dyDescent="0.25">
      <c r="A10" s="15" t="s">
        <v>5323</v>
      </c>
      <c r="B10" s="17" t="s">
        <v>5324</v>
      </c>
    </row>
    <row r="11" spans="1:2" ht="210" x14ac:dyDescent="0.25">
      <c r="A11" s="18" t="s">
        <v>5325</v>
      </c>
      <c r="B11" s="17" t="s">
        <v>5326</v>
      </c>
    </row>
    <row r="12" spans="1:2" hidden="1" x14ac:dyDescent="0.25">
      <c r="A12" s="15" t="s">
        <v>5327</v>
      </c>
      <c r="B12" s="17" t="s">
        <v>5328</v>
      </c>
    </row>
    <row r="13" spans="1:2" ht="30" hidden="1" x14ac:dyDescent="0.25">
      <c r="A13" s="15" t="s">
        <v>5329</v>
      </c>
      <c r="B13" s="17" t="s">
        <v>5330</v>
      </c>
    </row>
    <row r="14" spans="1:2" ht="75" hidden="1" x14ac:dyDescent="0.25">
      <c r="A14" s="15" t="s">
        <v>5331</v>
      </c>
      <c r="B14" s="17" t="s">
        <v>5332</v>
      </c>
    </row>
    <row r="15" spans="1:2" hidden="1" x14ac:dyDescent="0.25">
      <c r="A15" s="15" t="s">
        <v>5333</v>
      </c>
      <c r="B15" s="17" t="s">
        <v>5334</v>
      </c>
    </row>
    <row r="16" spans="1:2" ht="30" hidden="1" x14ac:dyDescent="0.25">
      <c r="A16" s="15" t="s">
        <v>5335</v>
      </c>
      <c r="B16" s="17" t="s">
        <v>5336</v>
      </c>
    </row>
    <row r="17" spans="1:2" ht="45" x14ac:dyDescent="0.25">
      <c r="A17" s="19" t="s">
        <v>5253</v>
      </c>
      <c r="B17" s="20" t="s">
        <v>5346</v>
      </c>
    </row>
  </sheetData>
  <sheetProtection algorithmName="SHA-512" hashValue="asZdiYdlUtNXMZ5S7yFUA7WEXXGbOuASEpIQooAi7QZYS1IE/AkY4dxETNJOeMe0s+0PSfNdGxOXkD/2BX6P1A==" saltValue="SHgvmh9CfHGpiHz5rEVRM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958"/>
  <sheetViews>
    <sheetView tabSelected="1" workbookViewId="0">
      <pane ySplit="2" topLeftCell="A3" activePane="bottomLeft" state="frozen"/>
      <selection pane="bottomLeft" activeCell="L5" sqref="L5"/>
    </sheetView>
  </sheetViews>
  <sheetFormatPr defaultRowHeight="15" x14ac:dyDescent="0.25"/>
  <cols>
    <col min="2" max="2" width="15" bestFit="1" customWidth="1"/>
    <col min="3" max="3" width="13" bestFit="1" customWidth="1"/>
    <col min="4" max="4" width="14.42578125" customWidth="1"/>
    <col min="5" max="5" width="35.140625" bestFit="1" customWidth="1"/>
    <col min="6" max="6" width="34.140625" bestFit="1" customWidth="1"/>
    <col min="7" max="7" width="13.85546875" hidden="1" customWidth="1"/>
    <col min="8" max="9" width="9.140625" hidden="1" customWidth="1"/>
    <col min="10" max="10" width="22.140625" hidden="1" customWidth="1"/>
    <col min="11" max="11" width="16.7109375" hidden="1" customWidth="1"/>
    <col min="12" max="12" width="67" customWidth="1"/>
    <col min="13" max="13" width="33.7109375" customWidth="1"/>
    <col min="14" max="14" width="21.28515625" customWidth="1"/>
    <col min="15" max="15" width="42.28515625" customWidth="1"/>
    <col min="16" max="16" width="33.42578125" customWidth="1"/>
    <col min="17" max="17" width="36.85546875" customWidth="1"/>
    <col min="18" max="18" width="16.5703125" style="8" bestFit="1" customWidth="1"/>
    <col min="19" max="19" width="31.85546875" customWidth="1"/>
    <col min="20" max="20" width="37.5703125" style="1" customWidth="1"/>
    <col min="21" max="21" width="16.5703125" style="8" bestFit="1" customWidth="1"/>
    <col min="22" max="22" width="31.85546875" customWidth="1"/>
    <col min="23" max="23" width="37.5703125" customWidth="1"/>
    <col min="24" max="24" width="25.85546875" customWidth="1"/>
    <col min="25" max="26" width="9.140625" hidden="1" customWidth="1"/>
    <col min="27" max="27" width="0" hidden="1" customWidth="1"/>
  </cols>
  <sheetData>
    <row r="1" spans="1:25" ht="15.75" thickBot="1" x14ac:dyDescent="0.3">
      <c r="G1" s="3" t="s">
        <v>2873</v>
      </c>
      <c r="M1" s="4" t="s">
        <v>2874</v>
      </c>
      <c r="N1" s="4" t="s">
        <v>2875</v>
      </c>
      <c r="O1" s="4" t="s">
        <v>2876</v>
      </c>
      <c r="P1" s="4" t="s">
        <v>2877</v>
      </c>
      <c r="Q1" s="4" t="s">
        <v>2878</v>
      </c>
      <c r="R1" s="4" t="s">
        <v>2879</v>
      </c>
      <c r="S1" s="4" t="s">
        <v>2880</v>
      </c>
      <c r="T1" s="4" t="s">
        <v>2881</v>
      </c>
      <c r="U1" s="4" t="s">
        <v>2882</v>
      </c>
      <c r="V1" s="4" t="s">
        <v>2883</v>
      </c>
      <c r="W1" s="4" t="s">
        <v>2884</v>
      </c>
      <c r="X1" s="10" t="s">
        <v>5253</v>
      </c>
    </row>
    <row r="2" spans="1:25" s="2" customFormat="1" ht="132.75" customHeight="1" x14ac:dyDescent="0.25">
      <c r="A2" s="74" t="s">
        <v>2860</v>
      </c>
      <c r="B2" s="74" t="s">
        <v>2861</v>
      </c>
      <c r="C2" s="74" t="s">
        <v>2579</v>
      </c>
      <c r="D2" s="74" t="s">
        <v>0</v>
      </c>
      <c r="E2" s="74" t="s">
        <v>2862</v>
      </c>
      <c r="F2" s="74" t="s">
        <v>2863</v>
      </c>
      <c r="G2" s="75" t="s">
        <v>5714</v>
      </c>
      <c r="H2" s="75" t="s">
        <v>5715</v>
      </c>
      <c r="I2" s="75" t="s">
        <v>2234</v>
      </c>
      <c r="J2" s="76" t="s">
        <v>2235</v>
      </c>
      <c r="K2" s="76" t="s">
        <v>5729</v>
      </c>
      <c r="L2" s="74" t="s">
        <v>2864</v>
      </c>
      <c r="M2" s="74" t="s">
        <v>2865</v>
      </c>
      <c r="N2" s="23" t="s">
        <v>2866</v>
      </c>
      <c r="O2" s="23" t="s">
        <v>2867</v>
      </c>
      <c r="P2" s="23" t="s">
        <v>5249</v>
      </c>
      <c r="Q2" s="23" t="s">
        <v>5250</v>
      </c>
      <c r="R2" s="23" t="s">
        <v>2868</v>
      </c>
      <c r="S2" s="23" t="s">
        <v>2869</v>
      </c>
      <c r="T2" s="23" t="s">
        <v>2870</v>
      </c>
      <c r="U2" s="23" t="s">
        <v>2871</v>
      </c>
      <c r="V2" s="23" t="s">
        <v>2872</v>
      </c>
      <c r="W2" s="23" t="s">
        <v>5251</v>
      </c>
      <c r="X2" s="23" t="s">
        <v>5252</v>
      </c>
    </row>
    <row r="3" spans="1:25" x14ac:dyDescent="0.25">
      <c r="A3" s="77">
        <f>VLOOKUP(C3,'BU and Control BU Listing'!A:E,5,FALSE)</f>
        <v>10000</v>
      </c>
      <c r="B3" s="80" t="s">
        <v>2885</v>
      </c>
      <c r="C3" s="22" t="str">
        <f t="shared" ref="C3:C66" si="0">LEFT(B3,5)</f>
        <v>10000</v>
      </c>
      <c r="D3" s="22" t="str">
        <f t="shared" ref="D3:D66" si="1">RIGHT(B3,5)</f>
        <v>01000</v>
      </c>
      <c r="E3" s="21" t="str">
        <f>VLOOKUP(B3,'Table A as of March 2024'!A:G,7,FALSE)</f>
        <v>Senate</v>
      </c>
      <c r="F3" s="21" t="str">
        <f>VLOOKUP(B3,'Table A as of March 2024'!A:H,8,FALSE)</f>
        <v>General Fund</v>
      </c>
      <c r="G3" s="11" t="str">
        <f>VLOOKUP(B3,'Table A as of March 2024'!A:I,9,FALSE)</f>
        <v>100</v>
      </c>
      <c r="H3" t="str">
        <f>VLOOKUP(B3,'Table A as of March 2024'!A:L,12,FALSE)</f>
        <v>No</v>
      </c>
      <c r="I3" s="9" t="str">
        <f>VLOOKUP(B3,'Table A as of March 2024'!A:M,13,FALSE)</f>
        <v>G</v>
      </c>
      <c r="J3" t="str">
        <f>VLOOKUP(B3,'Table A as of March 2024'!A:O,15,FALSE)</f>
        <v>U</v>
      </c>
      <c r="K3" t="str">
        <f>VLOOKUP(G3,'ACFR Class Vlookup'!A:B,2,FALSE)</f>
        <v>Governmental</v>
      </c>
      <c r="L3" s="1" t="str">
        <f>VLOOKUP(D3,'Fund Information'!A:F,6,FALSE)</f>
        <v>General Fund</v>
      </c>
      <c r="M3" s="6" t="str">
        <f t="shared" ref="M3:M66" si="2">IF(L3="","Answer Required","N/A")</f>
        <v>N/A</v>
      </c>
      <c r="N3" s="6" t="s">
        <v>2886</v>
      </c>
      <c r="O3" s="6" t="str">
        <f t="shared" ref="O3:O66" si="3">IF(N3="No","Answer Required","N/A")</f>
        <v>N/A</v>
      </c>
      <c r="P3" s="5" t="s">
        <v>2886</v>
      </c>
      <c r="Q3" s="6" t="str">
        <f t="shared" ref="Q3:Q66" si="4">IF(P3="No","Answer Required","N/A")</f>
        <v>N/A</v>
      </c>
      <c r="R3" s="7" t="str">
        <f t="shared" ref="R3:R66" si="5">IF(J3="R","Yes","No")</f>
        <v>No</v>
      </c>
      <c r="S3" s="5" t="str">
        <f t="shared" ref="S3:S66" si="6">IF($K3="Governmental","Answer Required","N/A")</f>
        <v>Answer Required</v>
      </c>
      <c r="T3" s="6" t="str">
        <f t="shared" ref="T3:T66" si="7">IF(AND(S3="Yes",R3="Yes"),"Answer Required",IF(AND(S3="no",R3="no"),"Answer Required","N/A"))</f>
        <v>N/A</v>
      </c>
      <c r="U3" s="7" t="str">
        <f t="shared" ref="U3:U66" si="8">IF(J3="C","Yes","No")</f>
        <v>No</v>
      </c>
      <c r="V3" s="5" t="str">
        <f t="shared" ref="V3:V66" si="9">IF($K3="Governmental","Answer Required","N/A")</f>
        <v>Answer Required</v>
      </c>
      <c r="W3" s="6" t="str">
        <f t="shared" ref="W3:W66" si="10">IF(AND(V3="Yes",U3="Yes"),"Answer Required",IF(AND(V3="no",U3="no"),"Answer Required","N/A"))</f>
        <v>N/A</v>
      </c>
      <c r="X3" s="5" t="s">
        <v>2886</v>
      </c>
    </row>
    <row r="4" spans="1:25" x14ac:dyDescent="0.25">
      <c r="A4" s="77">
        <f>VLOOKUP(C4,'BU and Control BU Listing'!A:E,5,FALSE)</f>
        <v>10000</v>
      </c>
      <c r="B4" s="80" t="s">
        <v>2887</v>
      </c>
      <c r="C4" s="22" t="str">
        <f t="shared" si="0"/>
        <v>10000</v>
      </c>
      <c r="D4" s="22" t="str">
        <f t="shared" si="1"/>
        <v>02700</v>
      </c>
      <c r="E4" s="21" t="str">
        <f>VLOOKUP(B4,'Table A as of March 2024'!A:G,7,FALSE)</f>
        <v>Senate</v>
      </c>
      <c r="F4" s="21" t="str">
        <f>VLOOKUP(B4,'Table A as of March 2024'!A:H,8,FALSE)</f>
        <v>Parking</v>
      </c>
      <c r="G4" s="11" t="str">
        <f>VLOOKUP(B4,'Table A as of March 2024'!A:I,9,FALSE)</f>
        <v>105</v>
      </c>
      <c r="H4" t="str">
        <f>VLOOKUP(B4,'Table A as of March 2024'!A:L,12,FALSE)</f>
        <v>No</v>
      </c>
      <c r="I4" s="9" t="str">
        <f>VLOOKUP(B4,'Table A as of March 2024'!A:M,13,FALSE)</f>
        <v>U</v>
      </c>
      <c r="J4" t="str">
        <f>VLOOKUP(B4,'Table A as of March 2024'!A:O,15,FALSE)</f>
        <v>C</v>
      </c>
      <c r="K4" t="str">
        <f>VLOOKUP(G4,'ACFR Class Vlookup'!A:B,2,FALSE)</f>
        <v>Governmental</v>
      </c>
      <c r="L4" s="1" t="str">
        <f>VLOOKUP(D4,'Fund Information'!A:F,6,FALSE)</f>
        <v>Parking - Accounts for fees paid for parking vehicles in state parking lots.</v>
      </c>
      <c r="M4" s="6" t="str">
        <f t="shared" si="2"/>
        <v>N/A</v>
      </c>
      <c r="N4" s="6" t="s">
        <v>2886</v>
      </c>
      <c r="O4" s="6" t="str">
        <f t="shared" si="3"/>
        <v>N/A</v>
      </c>
      <c r="P4" s="5" t="s">
        <v>2886</v>
      </c>
      <c r="Q4" s="6" t="str">
        <f t="shared" si="4"/>
        <v>N/A</v>
      </c>
      <c r="R4" s="7" t="str">
        <f t="shared" si="5"/>
        <v>No</v>
      </c>
      <c r="S4" s="5" t="str">
        <f t="shared" si="6"/>
        <v>Answer Required</v>
      </c>
      <c r="T4" s="6" t="str">
        <f t="shared" si="7"/>
        <v>N/A</v>
      </c>
      <c r="U4" s="7" t="str">
        <f t="shared" si="8"/>
        <v>Yes</v>
      </c>
      <c r="V4" s="5" t="str">
        <f t="shared" si="9"/>
        <v>Answer Required</v>
      </c>
      <c r="W4" s="6" t="str">
        <f t="shared" si="10"/>
        <v>N/A</v>
      </c>
      <c r="X4" s="5" t="s">
        <v>2886</v>
      </c>
      <c r="Y4" t="s">
        <v>2888</v>
      </c>
    </row>
    <row r="5" spans="1:25" ht="165" x14ac:dyDescent="0.25">
      <c r="A5" s="77">
        <f>VLOOKUP(C5,'BU and Control BU Listing'!A:E,5,FALSE)</f>
        <v>10000</v>
      </c>
      <c r="B5" s="80" t="s">
        <v>5730</v>
      </c>
      <c r="C5" s="22" t="str">
        <f t="shared" si="0"/>
        <v>10000</v>
      </c>
      <c r="D5" s="22" t="str">
        <f t="shared" si="1"/>
        <v>10110</v>
      </c>
      <c r="E5" s="21" t="str">
        <f>VLOOKUP(B5,'Table A as of March 2024'!A:G,7,FALSE)</f>
        <v>Senate</v>
      </c>
      <c r="F5" s="21" t="str">
        <f>VLOOKUP(B5,'Table A as of March 2024'!A:H,8,FALSE)</f>
        <v>CARESActRlfFd–General-COVID-19</v>
      </c>
      <c r="G5" s="11" t="str">
        <f>VLOOKUP(B5,'Table A as of March 2024'!A:I,9,FALSE)</f>
        <v>120</v>
      </c>
      <c r="H5" t="str">
        <f>VLOOKUP(B5,'Table A as of March 2024'!A:L,12,FALSE)</f>
        <v>No</v>
      </c>
      <c r="I5" s="9" t="str">
        <f>VLOOKUP(B5,'Table A as of March 2024'!A:M,13,FALSE)</f>
        <v>V</v>
      </c>
      <c r="J5" t="str">
        <f>VLOOKUP(B5,'Table A as of March 2024'!A:O,15,FALSE)</f>
        <v>R</v>
      </c>
      <c r="K5" t="str">
        <f>VLOOKUP(G5,'ACFR Class Vlookup'!A:B,2,FALSE)</f>
        <v>Governmental</v>
      </c>
      <c r="L5" s="1" t="str">
        <f>VLOOKUP(D5,'Fund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 s="6" t="str">
        <f t="shared" si="2"/>
        <v>N/A</v>
      </c>
      <c r="N5" s="6" t="s">
        <v>2886</v>
      </c>
      <c r="O5" s="6" t="str">
        <f t="shared" si="3"/>
        <v>N/A</v>
      </c>
      <c r="P5" s="5" t="s">
        <v>2886</v>
      </c>
      <c r="Q5" s="6" t="str">
        <f t="shared" si="4"/>
        <v>N/A</v>
      </c>
      <c r="R5" s="7" t="str">
        <f t="shared" si="5"/>
        <v>Yes</v>
      </c>
      <c r="S5" s="5" t="str">
        <f t="shared" si="6"/>
        <v>Answer Required</v>
      </c>
      <c r="T5" s="6" t="str">
        <f t="shared" si="7"/>
        <v>N/A</v>
      </c>
      <c r="U5" s="7" t="str">
        <f t="shared" si="8"/>
        <v>No</v>
      </c>
      <c r="V5" s="5" t="str">
        <f t="shared" si="9"/>
        <v>Answer Required</v>
      </c>
      <c r="W5" s="6" t="str">
        <f t="shared" si="10"/>
        <v>N/A</v>
      </c>
      <c r="X5" s="5" t="s">
        <v>2886</v>
      </c>
      <c r="Y5" t="s">
        <v>2890</v>
      </c>
    </row>
    <row r="6" spans="1:25" x14ac:dyDescent="0.25">
      <c r="A6" s="77">
        <f>VLOOKUP(C6,'BU and Control BU Listing'!A:E,5,FALSE)</f>
        <v>10100</v>
      </c>
      <c r="B6" s="80" t="s">
        <v>2891</v>
      </c>
      <c r="C6" s="22" t="str">
        <f t="shared" si="0"/>
        <v>10100</v>
      </c>
      <c r="D6" s="22" t="str">
        <f t="shared" si="1"/>
        <v>01000</v>
      </c>
      <c r="E6" s="21" t="str">
        <f>VLOOKUP(B6,'Table A as of March 2024'!A:G,7,FALSE)</f>
        <v>House of Delegates</v>
      </c>
      <c r="F6" s="21" t="str">
        <f>VLOOKUP(B6,'Table A as of March 2024'!A:H,8,FALSE)</f>
        <v>General Fund</v>
      </c>
      <c r="G6" s="11" t="str">
        <f>VLOOKUP(B6,'Table A as of March 2024'!A:I,9,FALSE)</f>
        <v>100</v>
      </c>
      <c r="H6" t="str">
        <f>VLOOKUP(B6,'Table A as of March 2024'!A:L,12,FALSE)</f>
        <v>No</v>
      </c>
      <c r="I6" s="9" t="str">
        <f>VLOOKUP(B6,'Table A as of March 2024'!A:M,13,FALSE)</f>
        <v>G</v>
      </c>
      <c r="J6" t="str">
        <f>VLOOKUP(B6,'Table A as of March 2024'!A:O,15,FALSE)</f>
        <v>U</v>
      </c>
      <c r="K6" t="str">
        <f>VLOOKUP(G6,'ACFR Class Vlookup'!A:B,2,FALSE)</f>
        <v>Governmental</v>
      </c>
      <c r="L6" s="1" t="str">
        <f>VLOOKUP(D6,'Fund Information'!A:F,6,FALSE)</f>
        <v>General Fund</v>
      </c>
      <c r="M6" s="6" t="str">
        <f t="shared" si="2"/>
        <v>N/A</v>
      </c>
      <c r="N6" s="6" t="s">
        <v>2886</v>
      </c>
      <c r="O6" s="6" t="str">
        <f t="shared" si="3"/>
        <v>N/A</v>
      </c>
      <c r="P6" s="5" t="s">
        <v>2886</v>
      </c>
      <c r="Q6" s="6" t="str">
        <f t="shared" si="4"/>
        <v>N/A</v>
      </c>
      <c r="R6" s="7" t="str">
        <f t="shared" si="5"/>
        <v>No</v>
      </c>
      <c r="S6" s="5" t="str">
        <f t="shared" si="6"/>
        <v>Answer Required</v>
      </c>
      <c r="T6" s="6" t="str">
        <f t="shared" si="7"/>
        <v>N/A</v>
      </c>
      <c r="U6" s="7" t="str">
        <f t="shared" si="8"/>
        <v>No</v>
      </c>
      <c r="V6" s="5" t="str">
        <f t="shared" si="9"/>
        <v>Answer Required</v>
      </c>
      <c r="W6" s="6" t="str">
        <f t="shared" si="10"/>
        <v>N/A</v>
      </c>
      <c r="X6" s="5" t="s">
        <v>2886</v>
      </c>
      <c r="Y6" t="s">
        <v>2287</v>
      </c>
    </row>
    <row r="7" spans="1:25" ht="75" x14ac:dyDescent="0.25">
      <c r="A7" s="77">
        <f>VLOOKUP(C7,'BU and Control BU Listing'!A:E,5,FALSE)</f>
        <v>10100</v>
      </c>
      <c r="B7" s="80" t="s">
        <v>8655</v>
      </c>
      <c r="C7" s="22" t="str">
        <f t="shared" si="0"/>
        <v>10100</v>
      </c>
      <c r="D7" s="22" t="str">
        <f t="shared" si="1"/>
        <v>02004</v>
      </c>
      <c r="E7" s="21" t="str">
        <f>VLOOKUP(B7,'Table A as of March 2024'!A:G,7,FALSE)</f>
        <v>House of Delegates</v>
      </c>
      <c r="F7" s="21" t="str">
        <f>VLOOKUP(B7,'Table A as of March 2024'!A:H,8,FALSE)</f>
        <v>Comm on Civics Education Fund</v>
      </c>
      <c r="G7" s="11" t="str">
        <f>VLOOKUP(B7,'Table A as of March 2024'!A:I,9,FALSE)</f>
        <v>105</v>
      </c>
      <c r="H7" t="str">
        <f>VLOOKUP(B7,'Table A as of March 2024'!A:L,12,FALSE)</f>
        <v>Yes</v>
      </c>
      <c r="I7" s="9" t="str">
        <f>VLOOKUP(B7,'Table A as of March 2024'!A:M,13,FALSE)</f>
        <v>R</v>
      </c>
      <c r="J7" t="str">
        <f>VLOOKUP(B7,'Table A as of March 2024'!A:O,15,FALSE)</f>
        <v>C</v>
      </c>
      <c r="K7" t="str">
        <f>VLOOKUP(G7,'ACFR Class Vlookup'!A:B,2,FALSE)</f>
        <v>Governmental</v>
      </c>
      <c r="L7" s="1" t="str">
        <f>VLOOKUP(D7,'Fund Information'!A:F,6,FALSE)</f>
        <v>Per Code of VA §30-351 this fund is a special nonreverting fund to be used for the purpose of educating students on the importance of citizen involvement, promoting the study of state and local government and enhancing communication and collaboration among organizations in the Commonwealth that conduct civics education.</v>
      </c>
      <c r="M7" s="6" t="str">
        <f t="shared" si="2"/>
        <v>N/A</v>
      </c>
      <c r="N7" s="6" t="s">
        <v>2886</v>
      </c>
      <c r="O7" s="6" t="str">
        <f t="shared" si="3"/>
        <v>N/A</v>
      </c>
      <c r="P7" s="5" t="s">
        <v>2886</v>
      </c>
      <c r="Q7" s="6" t="str">
        <f t="shared" si="4"/>
        <v>N/A</v>
      </c>
      <c r="R7" s="7" t="str">
        <f t="shared" si="5"/>
        <v>No</v>
      </c>
      <c r="S7" s="5" t="str">
        <f t="shared" si="6"/>
        <v>Answer Required</v>
      </c>
      <c r="T7" s="6" t="str">
        <f t="shared" si="7"/>
        <v>N/A</v>
      </c>
      <c r="U7" s="7" t="str">
        <f t="shared" si="8"/>
        <v>Yes</v>
      </c>
      <c r="V7" s="5" t="str">
        <f t="shared" si="9"/>
        <v>Answer Required</v>
      </c>
      <c r="W7" s="6" t="str">
        <f t="shared" si="10"/>
        <v>N/A</v>
      </c>
      <c r="X7" s="5" t="s">
        <v>2886</v>
      </c>
    </row>
    <row r="8" spans="1:25" x14ac:dyDescent="0.25">
      <c r="A8" s="77">
        <f>VLOOKUP(C8,'BU and Control BU Listing'!A:E,5,FALSE)</f>
        <v>10100</v>
      </c>
      <c r="B8" s="80" t="s">
        <v>2892</v>
      </c>
      <c r="C8" s="22" t="str">
        <f t="shared" si="0"/>
        <v>10100</v>
      </c>
      <c r="D8" s="22" t="str">
        <f t="shared" si="1"/>
        <v>02700</v>
      </c>
      <c r="E8" s="21" t="str">
        <f>VLOOKUP(B8,'Table A as of March 2024'!A:G,7,FALSE)</f>
        <v>House of Delegates</v>
      </c>
      <c r="F8" s="21" t="str">
        <f>VLOOKUP(B8,'Table A as of March 2024'!A:H,8,FALSE)</f>
        <v>Parking</v>
      </c>
      <c r="G8" s="11" t="str">
        <f>VLOOKUP(B8,'Table A as of March 2024'!A:I,9,FALSE)</f>
        <v>105</v>
      </c>
      <c r="H8" t="str">
        <f>VLOOKUP(B8,'Table A as of March 2024'!A:L,12,FALSE)</f>
        <v>No</v>
      </c>
      <c r="I8" s="9" t="str">
        <f>VLOOKUP(B8,'Table A as of March 2024'!A:M,13,FALSE)</f>
        <v>U</v>
      </c>
      <c r="J8" t="str">
        <f>VLOOKUP(B8,'Table A as of March 2024'!A:O,15,FALSE)</f>
        <v>C</v>
      </c>
      <c r="K8" t="str">
        <f>VLOOKUP(G8,'ACFR Class Vlookup'!A:B,2,FALSE)</f>
        <v>Governmental</v>
      </c>
      <c r="L8" s="1" t="str">
        <f>VLOOKUP(D8,'Fund Information'!A:F,6,FALSE)</f>
        <v>Parking - Accounts for fees paid for parking vehicles in state parking lots.</v>
      </c>
      <c r="M8" s="6" t="str">
        <f t="shared" si="2"/>
        <v>N/A</v>
      </c>
      <c r="N8" s="6" t="s">
        <v>2886</v>
      </c>
      <c r="O8" s="6" t="str">
        <f t="shared" si="3"/>
        <v>N/A</v>
      </c>
      <c r="P8" s="5" t="s">
        <v>2886</v>
      </c>
      <c r="Q8" s="6" t="str">
        <f t="shared" si="4"/>
        <v>N/A</v>
      </c>
      <c r="R8" s="7" t="str">
        <f t="shared" si="5"/>
        <v>No</v>
      </c>
      <c r="S8" s="5" t="str">
        <f t="shared" si="6"/>
        <v>Answer Required</v>
      </c>
      <c r="T8" s="6" t="str">
        <f t="shared" si="7"/>
        <v>N/A</v>
      </c>
      <c r="U8" s="7" t="str">
        <f t="shared" si="8"/>
        <v>Yes</v>
      </c>
      <c r="V8" s="5" t="str">
        <f t="shared" si="9"/>
        <v>Answer Required</v>
      </c>
      <c r="W8" s="6" t="str">
        <f t="shared" si="10"/>
        <v>N/A</v>
      </c>
      <c r="X8" s="5" t="s">
        <v>2886</v>
      </c>
    </row>
    <row r="9" spans="1:25" x14ac:dyDescent="0.25">
      <c r="A9" s="77">
        <f>VLOOKUP(C9,'BU and Control BU Listing'!A:E,5,FALSE)</f>
        <v>10200</v>
      </c>
      <c r="B9" s="80" t="s">
        <v>2894</v>
      </c>
      <c r="C9" s="22" t="str">
        <f t="shared" si="0"/>
        <v>10200</v>
      </c>
      <c r="D9" s="22" t="str">
        <f t="shared" si="1"/>
        <v>01000</v>
      </c>
      <c r="E9" s="21" t="str">
        <f>VLOOKUP(B9,'Table A as of March 2024'!A:G,7,FALSE)</f>
        <v>Legis Dep Reversion Clear Acct</v>
      </c>
      <c r="F9" s="21" t="str">
        <f>VLOOKUP(B9,'Table A as of March 2024'!A:H,8,FALSE)</f>
        <v>General Fund</v>
      </c>
      <c r="G9" s="11" t="str">
        <f>VLOOKUP(B9,'Table A as of March 2024'!A:I,9,FALSE)</f>
        <v>100</v>
      </c>
      <c r="H9" t="str">
        <f>VLOOKUP(B9,'Table A as of March 2024'!A:L,12,FALSE)</f>
        <v>No</v>
      </c>
      <c r="I9" s="9" t="str">
        <f>VLOOKUP(B9,'Table A as of March 2024'!A:M,13,FALSE)</f>
        <v>G</v>
      </c>
      <c r="J9" t="str">
        <f>VLOOKUP(B9,'Table A as of March 2024'!A:O,15,FALSE)</f>
        <v>U</v>
      </c>
      <c r="K9" t="str">
        <f>VLOOKUP(G9,'ACFR Class Vlookup'!A:B,2,FALSE)</f>
        <v>Governmental</v>
      </c>
      <c r="L9" s="1" t="str">
        <f>VLOOKUP(D9,'Fund Information'!A:F,6,FALSE)</f>
        <v>General Fund</v>
      </c>
      <c r="M9" s="6" t="str">
        <f t="shared" si="2"/>
        <v>N/A</v>
      </c>
      <c r="N9" s="6" t="s">
        <v>2886</v>
      </c>
      <c r="O9" s="6" t="str">
        <f t="shared" si="3"/>
        <v>N/A</v>
      </c>
      <c r="P9" s="5" t="s">
        <v>2886</v>
      </c>
      <c r="Q9" s="6" t="str">
        <f t="shared" si="4"/>
        <v>N/A</v>
      </c>
      <c r="R9" s="7" t="str">
        <f t="shared" si="5"/>
        <v>No</v>
      </c>
      <c r="S9" s="5" t="str">
        <f t="shared" si="6"/>
        <v>Answer Required</v>
      </c>
      <c r="T9" s="6" t="str">
        <f t="shared" si="7"/>
        <v>N/A</v>
      </c>
      <c r="U9" s="7" t="str">
        <f t="shared" si="8"/>
        <v>No</v>
      </c>
      <c r="V9" s="5" t="str">
        <f t="shared" si="9"/>
        <v>Answer Required</v>
      </c>
      <c r="W9" s="6" t="str">
        <f t="shared" si="10"/>
        <v>N/A</v>
      </c>
      <c r="X9" s="5" t="s">
        <v>2886</v>
      </c>
    </row>
    <row r="10" spans="1:25" x14ac:dyDescent="0.25">
      <c r="A10" s="77">
        <f>VLOOKUP(C10,'BU and Control BU Listing'!A:E,5,FALSE)</f>
        <v>11100</v>
      </c>
      <c r="B10" s="80" t="s">
        <v>2895</v>
      </c>
      <c r="C10" s="22" t="str">
        <f t="shared" si="0"/>
        <v>10300</v>
      </c>
      <c r="D10" s="22" t="str">
        <f t="shared" si="1"/>
        <v>01000</v>
      </c>
      <c r="E10" s="21" t="str">
        <f>VLOOKUP(B10,'Table A as of March 2024'!A:G,7,FALSE)</f>
        <v>Magistrate System</v>
      </c>
      <c r="F10" s="21" t="str">
        <f>VLOOKUP(B10,'Table A as of March 2024'!A:H,8,FALSE)</f>
        <v>General Fund</v>
      </c>
      <c r="G10" s="11" t="str">
        <f>VLOOKUP(B10,'Table A as of March 2024'!A:I,9,FALSE)</f>
        <v>100</v>
      </c>
      <c r="H10" t="str">
        <f>VLOOKUP(B10,'Table A as of March 2024'!A:L,12,FALSE)</f>
        <v>No</v>
      </c>
      <c r="I10" s="9" t="str">
        <f>VLOOKUP(B10,'Table A as of March 2024'!A:M,13,FALSE)</f>
        <v>G</v>
      </c>
      <c r="J10" t="str">
        <f>VLOOKUP(B10,'Table A as of March 2024'!A:O,15,FALSE)</f>
        <v>U</v>
      </c>
      <c r="K10" t="str">
        <f>VLOOKUP(G10,'ACFR Class Vlookup'!A:B,2,FALSE)</f>
        <v>Governmental</v>
      </c>
      <c r="L10" s="1" t="str">
        <f>VLOOKUP(D10,'Fund Information'!A:F,6,FALSE)</f>
        <v>General Fund</v>
      </c>
      <c r="M10" s="6" t="str">
        <f t="shared" si="2"/>
        <v>N/A</v>
      </c>
      <c r="N10" s="6" t="s">
        <v>2886</v>
      </c>
      <c r="O10" s="6" t="str">
        <f t="shared" si="3"/>
        <v>N/A</v>
      </c>
      <c r="P10" s="5" t="s">
        <v>2886</v>
      </c>
      <c r="Q10" s="6" t="str">
        <f t="shared" si="4"/>
        <v>N/A</v>
      </c>
      <c r="R10" s="7" t="str">
        <f t="shared" si="5"/>
        <v>No</v>
      </c>
      <c r="S10" s="5" t="str">
        <f t="shared" si="6"/>
        <v>Answer Required</v>
      </c>
      <c r="T10" s="6" t="str">
        <f t="shared" si="7"/>
        <v>N/A</v>
      </c>
      <c r="U10" s="7" t="str">
        <f t="shared" si="8"/>
        <v>No</v>
      </c>
      <c r="V10" s="5" t="str">
        <f t="shared" si="9"/>
        <v>Answer Required</v>
      </c>
      <c r="W10" s="6" t="str">
        <f t="shared" si="10"/>
        <v>N/A</v>
      </c>
      <c r="X10" s="5" t="s">
        <v>2886</v>
      </c>
    </row>
    <row r="11" spans="1:25" x14ac:dyDescent="0.25">
      <c r="A11" s="77">
        <f>VLOOKUP(C11,'BU and Control BU Listing'!A:E,5,FALSE)</f>
        <v>11100</v>
      </c>
      <c r="B11" s="80" t="s">
        <v>2896</v>
      </c>
      <c r="C11" s="22" t="str">
        <f t="shared" si="0"/>
        <v>10300</v>
      </c>
      <c r="D11" s="22" t="str">
        <f t="shared" si="1"/>
        <v>02700</v>
      </c>
      <c r="E11" s="21" t="str">
        <f>VLOOKUP(B11,'Table A as of March 2024'!A:G,7,FALSE)</f>
        <v>Magistrate System</v>
      </c>
      <c r="F11" s="21" t="str">
        <f>VLOOKUP(B11,'Table A as of March 2024'!A:H,8,FALSE)</f>
        <v>Parking</v>
      </c>
      <c r="G11" s="11" t="str">
        <f>VLOOKUP(B11,'Table A as of March 2024'!A:I,9,FALSE)</f>
        <v>105</v>
      </c>
      <c r="H11" t="str">
        <f>VLOOKUP(B11,'Table A as of March 2024'!A:L,12,FALSE)</f>
        <v>No</v>
      </c>
      <c r="I11" s="9" t="str">
        <f>VLOOKUP(B11,'Table A as of March 2024'!A:M,13,FALSE)</f>
        <v>U</v>
      </c>
      <c r="J11" t="str">
        <f>VLOOKUP(B11,'Table A as of March 2024'!A:O,15,FALSE)</f>
        <v>C</v>
      </c>
      <c r="K11" t="str">
        <f>VLOOKUP(G11,'ACFR Class Vlookup'!A:B,2,FALSE)</f>
        <v>Governmental</v>
      </c>
      <c r="L11" s="1" t="str">
        <f>VLOOKUP(D11,'Fund Information'!A:F,6,FALSE)</f>
        <v>Parking - Accounts for fees paid for parking vehicles in state parking lots.</v>
      </c>
      <c r="M11" s="6" t="str">
        <f t="shared" si="2"/>
        <v>N/A</v>
      </c>
      <c r="N11" s="6" t="s">
        <v>2886</v>
      </c>
      <c r="O11" s="6" t="str">
        <f t="shared" si="3"/>
        <v>N/A</v>
      </c>
      <c r="P11" s="5" t="s">
        <v>2886</v>
      </c>
      <c r="Q11" s="6" t="str">
        <f t="shared" si="4"/>
        <v>N/A</v>
      </c>
      <c r="R11" s="7" t="str">
        <f t="shared" si="5"/>
        <v>No</v>
      </c>
      <c r="S11" s="5" t="str">
        <f t="shared" si="6"/>
        <v>Answer Required</v>
      </c>
      <c r="T11" s="6" t="str">
        <f t="shared" si="7"/>
        <v>N/A</v>
      </c>
      <c r="U11" s="7" t="str">
        <f t="shared" si="8"/>
        <v>Yes</v>
      </c>
      <c r="V11" s="5" t="str">
        <f t="shared" si="9"/>
        <v>Answer Required</v>
      </c>
      <c r="W11" s="6" t="str">
        <f t="shared" si="10"/>
        <v>N/A</v>
      </c>
      <c r="X11" s="5" t="s">
        <v>2886</v>
      </c>
    </row>
    <row r="12" spans="1:25" x14ac:dyDescent="0.25">
      <c r="A12" s="77">
        <f>VLOOKUP(C12,'BU and Control BU Listing'!A:E,5,FALSE)</f>
        <v>10100</v>
      </c>
      <c r="B12" s="80" t="s">
        <v>2897</v>
      </c>
      <c r="C12" s="22" t="str">
        <f t="shared" si="0"/>
        <v>10500</v>
      </c>
      <c r="D12" s="22" t="str">
        <f t="shared" si="1"/>
        <v>01000</v>
      </c>
      <c r="E12" s="21" t="str">
        <f>VLOOKUP(B12,'Table A as of March 2024'!A:G,7,FALSE)</f>
        <v>VA Commission on Intergov Coop</v>
      </c>
      <c r="F12" s="21" t="str">
        <f>VLOOKUP(B12,'Table A as of March 2024'!A:H,8,FALSE)</f>
        <v>General Fund</v>
      </c>
      <c r="G12" s="11" t="str">
        <f>VLOOKUP(B12,'Table A as of March 2024'!A:I,9,FALSE)</f>
        <v>100</v>
      </c>
      <c r="H12" t="str">
        <f>VLOOKUP(B12,'Table A as of March 2024'!A:L,12,FALSE)</f>
        <v>No</v>
      </c>
      <c r="I12" s="9" t="str">
        <f>VLOOKUP(B12,'Table A as of March 2024'!A:M,13,FALSE)</f>
        <v>G</v>
      </c>
      <c r="J12" t="str">
        <f>VLOOKUP(B12,'Table A as of March 2024'!A:O,15,FALSE)</f>
        <v>U</v>
      </c>
      <c r="K12" t="str">
        <f>VLOOKUP(G12,'ACFR Class Vlookup'!A:B,2,FALSE)</f>
        <v>Governmental</v>
      </c>
      <c r="L12" s="1" t="str">
        <f>VLOOKUP(D12,'Fund Information'!A:F,6,FALSE)</f>
        <v>General Fund</v>
      </c>
      <c r="M12" s="6" t="str">
        <f t="shared" si="2"/>
        <v>N/A</v>
      </c>
      <c r="N12" s="6" t="s">
        <v>2886</v>
      </c>
      <c r="O12" s="6" t="str">
        <f t="shared" si="3"/>
        <v>N/A</v>
      </c>
      <c r="P12" s="5" t="s">
        <v>2886</v>
      </c>
      <c r="Q12" s="6" t="str">
        <f t="shared" si="4"/>
        <v>N/A</v>
      </c>
      <c r="R12" s="7" t="str">
        <f t="shared" si="5"/>
        <v>No</v>
      </c>
      <c r="S12" s="5" t="str">
        <f t="shared" si="6"/>
        <v>Answer Required</v>
      </c>
      <c r="T12" s="6" t="str">
        <f t="shared" si="7"/>
        <v>N/A</v>
      </c>
      <c r="U12" s="7" t="str">
        <f t="shared" si="8"/>
        <v>No</v>
      </c>
      <c r="V12" s="5" t="str">
        <f t="shared" si="9"/>
        <v>Answer Required</v>
      </c>
      <c r="W12" s="6" t="str">
        <f t="shared" si="10"/>
        <v>N/A</v>
      </c>
      <c r="X12" s="5" t="s">
        <v>2886</v>
      </c>
    </row>
    <row r="13" spans="1:25" x14ac:dyDescent="0.25">
      <c r="A13" s="77">
        <f>VLOOKUP(C13,'BU and Control BU Listing'!A:E,5,FALSE)</f>
        <v>10700</v>
      </c>
      <c r="B13" s="80" t="s">
        <v>2898</v>
      </c>
      <c r="C13" s="22" t="str">
        <f t="shared" si="0"/>
        <v>10700</v>
      </c>
      <c r="D13" s="22" t="str">
        <f t="shared" si="1"/>
        <v>01000</v>
      </c>
      <c r="E13" s="21" t="str">
        <f>VLOOKUP(B13,'Table A as of March 2024'!A:G,7,FALSE)</f>
        <v>Div of Legislative Services</v>
      </c>
      <c r="F13" s="21" t="str">
        <f>VLOOKUP(B13,'Table A as of March 2024'!A:H,8,FALSE)</f>
        <v>General Fund</v>
      </c>
      <c r="G13" s="11" t="str">
        <f>VLOOKUP(B13,'Table A as of March 2024'!A:I,9,FALSE)</f>
        <v>100</v>
      </c>
      <c r="H13" t="str">
        <f>VLOOKUP(B13,'Table A as of March 2024'!A:L,12,FALSE)</f>
        <v>No</v>
      </c>
      <c r="I13" s="9" t="str">
        <f>VLOOKUP(B13,'Table A as of March 2024'!A:M,13,FALSE)</f>
        <v>G</v>
      </c>
      <c r="J13" t="str">
        <f>VLOOKUP(B13,'Table A as of March 2024'!A:O,15,FALSE)</f>
        <v>U</v>
      </c>
      <c r="K13" t="str">
        <f>VLOOKUP(G13,'ACFR Class Vlookup'!A:B,2,FALSE)</f>
        <v>Governmental</v>
      </c>
      <c r="L13" s="1" t="str">
        <f>VLOOKUP(D13,'Fund Information'!A:F,6,FALSE)</f>
        <v>General Fund</v>
      </c>
      <c r="M13" s="6" t="str">
        <f t="shared" si="2"/>
        <v>N/A</v>
      </c>
      <c r="N13" s="6" t="s">
        <v>2886</v>
      </c>
      <c r="O13" s="6" t="str">
        <f t="shared" si="3"/>
        <v>N/A</v>
      </c>
      <c r="P13" s="5" t="s">
        <v>2886</v>
      </c>
      <c r="Q13" s="6" t="str">
        <f t="shared" si="4"/>
        <v>N/A</v>
      </c>
      <c r="R13" s="7" t="str">
        <f t="shared" si="5"/>
        <v>No</v>
      </c>
      <c r="S13" s="5" t="str">
        <f t="shared" si="6"/>
        <v>Answer Required</v>
      </c>
      <c r="T13" s="6" t="str">
        <f t="shared" si="7"/>
        <v>N/A</v>
      </c>
      <c r="U13" s="7" t="str">
        <f t="shared" si="8"/>
        <v>No</v>
      </c>
      <c r="V13" s="5" t="str">
        <f t="shared" si="9"/>
        <v>Answer Required</v>
      </c>
      <c r="W13" s="6" t="str">
        <f t="shared" si="10"/>
        <v>N/A</v>
      </c>
      <c r="X13" s="5" t="s">
        <v>2886</v>
      </c>
    </row>
    <row r="14" spans="1:25" ht="45" x14ac:dyDescent="0.25">
      <c r="A14" s="77">
        <f>VLOOKUP(C14,'BU and Control BU Listing'!A:E,5,FALSE)</f>
        <v>10700</v>
      </c>
      <c r="B14" s="80" t="s">
        <v>2899</v>
      </c>
      <c r="C14" s="22" t="str">
        <f t="shared" si="0"/>
        <v>10700</v>
      </c>
      <c r="D14" s="22" t="str">
        <f t="shared" si="1"/>
        <v>02107</v>
      </c>
      <c r="E14" s="21" t="str">
        <f>VLOOKUP(B14,'Table A as of March 2024'!A:G,7,FALSE)</f>
        <v>Div of Legislative Services</v>
      </c>
      <c r="F14" s="21" t="str">
        <f>VLOOKUP(B14,'Table A as of March 2024'!A:H,8,FALSE)</f>
        <v>DLS Special Revenue Fund</v>
      </c>
      <c r="G14" s="11" t="str">
        <f>VLOOKUP(B14,'Table A as of March 2024'!A:I,9,FALSE)</f>
        <v>100</v>
      </c>
      <c r="H14" t="str">
        <f>VLOOKUP(B14,'Table A as of March 2024'!A:L,12,FALSE)</f>
        <v>No</v>
      </c>
      <c r="I14" s="9" t="str">
        <f>VLOOKUP(B14,'Table A as of March 2024'!A:M,13,FALSE)</f>
        <v>U</v>
      </c>
      <c r="J14" t="str">
        <f>VLOOKUP(B14,'Table A as of March 2024'!A:O,15,FALSE)</f>
        <v>A</v>
      </c>
      <c r="K14" t="str">
        <f>VLOOKUP(G14,'ACFR Class Vlookup'!A:B,2,FALSE)</f>
        <v>Governmental</v>
      </c>
      <c r="L14" s="1" t="str">
        <f>VLOOKUP(D14,'Fund Information'!A:F,6,FALSE)</f>
        <v>This fund is for fees collected for publications, such as The Session Summary and The Record.  The receipts are from photocopying services and the funds are not restricted.</v>
      </c>
      <c r="M14" s="6" t="str">
        <f t="shared" si="2"/>
        <v>N/A</v>
      </c>
      <c r="N14" s="6" t="s">
        <v>2886</v>
      </c>
      <c r="O14" s="6" t="str">
        <f t="shared" si="3"/>
        <v>N/A</v>
      </c>
      <c r="P14" s="5" t="s">
        <v>2886</v>
      </c>
      <c r="Q14" s="6" t="str">
        <f t="shared" si="4"/>
        <v>N/A</v>
      </c>
      <c r="R14" s="7" t="str">
        <f t="shared" si="5"/>
        <v>No</v>
      </c>
      <c r="S14" s="5" t="str">
        <f t="shared" si="6"/>
        <v>Answer Required</v>
      </c>
      <c r="T14" s="6" t="str">
        <f t="shared" si="7"/>
        <v>N/A</v>
      </c>
      <c r="U14" s="7" t="str">
        <f t="shared" si="8"/>
        <v>No</v>
      </c>
      <c r="V14" s="5" t="str">
        <f t="shared" si="9"/>
        <v>Answer Required</v>
      </c>
      <c r="W14" s="6" t="str">
        <f t="shared" si="10"/>
        <v>N/A</v>
      </c>
      <c r="X14" s="5" t="s">
        <v>2886</v>
      </c>
    </row>
    <row r="15" spans="1:25" ht="30" x14ac:dyDescent="0.25">
      <c r="A15" s="77">
        <f>VLOOKUP(C15,'BU and Control BU Listing'!A:E,5,FALSE)</f>
        <v>10700</v>
      </c>
      <c r="B15" s="80" t="s">
        <v>2900</v>
      </c>
      <c r="C15" s="22" t="str">
        <f t="shared" si="0"/>
        <v>10700</v>
      </c>
      <c r="D15" s="22" t="str">
        <f t="shared" si="1"/>
        <v>02520</v>
      </c>
      <c r="E15" s="21" t="str">
        <f>VLOOKUP(B15,'Table A as of March 2024'!A:G,7,FALSE)</f>
        <v>Div of Legislative Services</v>
      </c>
      <c r="F15" s="21" t="str">
        <f>VLOOKUP(B15,'Table A as of March 2024'!A:H,8,FALSE)</f>
        <v>Chesapeake Bay Restoration</v>
      </c>
      <c r="G15" s="11" t="str">
        <f>VLOOKUP(B15,'Table A as of March 2024'!A:I,9,FALSE)</f>
        <v>105</v>
      </c>
      <c r="H15" t="str">
        <f>VLOOKUP(B15,'Table A as of March 2024'!A:L,12,FALSE)</f>
        <v>No</v>
      </c>
      <c r="I15" s="9" t="str">
        <f>VLOOKUP(B15,'Table A as of March 2024'!A:M,13,FALSE)</f>
        <v>U</v>
      </c>
      <c r="J15" t="str">
        <f>VLOOKUP(B15,'Table A as of March 2024'!A:O,15,FALSE)</f>
        <v>R</v>
      </c>
      <c r="K15" t="str">
        <f>VLOOKUP(G15,'ACFR Class Vlookup'!A:B,2,FALSE)</f>
        <v>Governmental</v>
      </c>
      <c r="L15" s="1" t="str">
        <f>VLOOKUP(D15,'Fund Information'!A:F,6,FALSE)</f>
        <v>Special revenue to implement the recommendations of the Chesapeake Bay Restoration Fund Advisory Committee.</v>
      </c>
      <c r="M15" s="6" t="str">
        <f t="shared" si="2"/>
        <v>N/A</v>
      </c>
      <c r="N15" s="6" t="s">
        <v>2886</v>
      </c>
      <c r="O15" s="6" t="str">
        <f t="shared" si="3"/>
        <v>N/A</v>
      </c>
      <c r="P15" s="5" t="s">
        <v>2886</v>
      </c>
      <c r="Q15" s="6" t="str">
        <f t="shared" si="4"/>
        <v>N/A</v>
      </c>
      <c r="R15" s="7" t="str">
        <f t="shared" si="5"/>
        <v>Yes</v>
      </c>
      <c r="S15" s="5" t="str">
        <f t="shared" si="6"/>
        <v>Answer Required</v>
      </c>
      <c r="T15" s="6" t="str">
        <f t="shared" si="7"/>
        <v>N/A</v>
      </c>
      <c r="U15" s="7" t="str">
        <f t="shared" si="8"/>
        <v>No</v>
      </c>
      <c r="V15" s="5" t="str">
        <f t="shared" si="9"/>
        <v>Answer Required</v>
      </c>
      <c r="W15" s="6" t="str">
        <f t="shared" si="10"/>
        <v>N/A</v>
      </c>
      <c r="X15" s="5" t="s">
        <v>2886</v>
      </c>
    </row>
    <row r="16" spans="1:25" x14ac:dyDescent="0.25">
      <c r="A16" s="77">
        <f>VLOOKUP(C16,'BU and Control BU Listing'!A:E,5,FALSE)</f>
        <v>10700</v>
      </c>
      <c r="B16" s="80" t="s">
        <v>2901</v>
      </c>
      <c r="C16" s="22" t="str">
        <f t="shared" si="0"/>
        <v>10700</v>
      </c>
      <c r="D16" s="22" t="str">
        <f t="shared" si="1"/>
        <v>02700</v>
      </c>
      <c r="E16" s="21" t="str">
        <f>VLOOKUP(B16,'Table A as of March 2024'!A:G,7,FALSE)</f>
        <v>Div of Legislative Services</v>
      </c>
      <c r="F16" s="21" t="str">
        <f>VLOOKUP(B16,'Table A as of March 2024'!A:H,8,FALSE)</f>
        <v>Parking</v>
      </c>
      <c r="G16" s="11" t="str">
        <f>VLOOKUP(B16,'Table A as of March 2024'!A:I,9,FALSE)</f>
        <v>105</v>
      </c>
      <c r="H16" t="str">
        <f>VLOOKUP(B16,'Table A as of March 2024'!A:L,12,FALSE)</f>
        <v>No</v>
      </c>
      <c r="I16" s="9" t="str">
        <f>VLOOKUP(B16,'Table A as of March 2024'!A:M,13,FALSE)</f>
        <v>U</v>
      </c>
      <c r="J16" t="str">
        <f>VLOOKUP(B16,'Table A as of March 2024'!A:O,15,FALSE)</f>
        <v>C</v>
      </c>
      <c r="K16" t="str">
        <f>VLOOKUP(G16,'ACFR Class Vlookup'!A:B,2,FALSE)</f>
        <v>Governmental</v>
      </c>
      <c r="L16" s="1" t="str">
        <f>VLOOKUP(D16,'Fund Information'!A:F,6,FALSE)</f>
        <v>Parking - Accounts for fees paid for parking vehicles in state parking lots.</v>
      </c>
      <c r="M16" s="6" t="str">
        <f t="shared" si="2"/>
        <v>N/A</v>
      </c>
      <c r="N16" s="6" t="s">
        <v>2886</v>
      </c>
      <c r="O16" s="6" t="str">
        <f t="shared" si="3"/>
        <v>N/A</v>
      </c>
      <c r="P16" s="5" t="s">
        <v>2886</v>
      </c>
      <c r="Q16" s="6" t="str">
        <f t="shared" si="4"/>
        <v>N/A</v>
      </c>
      <c r="R16" s="7" t="str">
        <f t="shared" si="5"/>
        <v>No</v>
      </c>
      <c r="S16" s="5" t="str">
        <f t="shared" si="6"/>
        <v>Answer Required</v>
      </c>
      <c r="T16" s="6" t="str">
        <f t="shared" si="7"/>
        <v>N/A</v>
      </c>
      <c r="U16" s="7" t="str">
        <f t="shared" si="8"/>
        <v>Yes</v>
      </c>
      <c r="V16" s="5" t="str">
        <f t="shared" si="9"/>
        <v>Answer Required</v>
      </c>
      <c r="W16" s="6" t="str">
        <f t="shared" si="10"/>
        <v>N/A</v>
      </c>
      <c r="X16" s="5" t="s">
        <v>2886</v>
      </c>
    </row>
    <row r="17" spans="1:24" x14ac:dyDescent="0.25">
      <c r="A17" s="77">
        <f>VLOOKUP(C17,'BU and Control BU Listing'!A:E,5,FALSE)</f>
        <v>10700</v>
      </c>
      <c r="B17" s="80" t="s">
        <v>2903</v>
      </c>
      <c r="C17" s="22" t="str">
        <f t="shared" si="0"/>
        <v>10800</v>
      </c>
      <c r="D17" s="22" t="str">
        <f t="shared" si="1"/>
        <v>01000</v>
      </c>
      <c r="E17" s="21" t="str">
        <f>VLOOKUP(B17,'Table A as of March 2024'!A:G,7,FALSE)</f>
        <v>Virginia Code Commission</v>
      </c>
      <c r="F17" s="21" t="str">
        <f>VLOOKUP(B17,'Table A as of March 2024'!A:H,8,FALSE)</f>
        <v>General Fund</v>
      </c>
      <c r="G17" s="11" t="str">
        <f>VLOOKUP(B17,'Table A as of March 2024'!A:I,9,FALSE)</f>
        <v>100</v>
      </c>
      <c r="H17" t="str">
        <f>VLOOKUP(B17,'Table A as of March 2024'!A:L,12,FALSE)</f>
        <v>No</v>
      </c>
      <c r="I17" s="9" t="str">
        <f>VLOOKUP(B17,'Table A as of March 2024'!A:M,13,FALSE)</f>
        <v>G</v>
      </c>
      <c r="J17" t="str">
        <f>VLOOKUP(B17,'Table A as of March 2024'!A:O,15,FALSE)</f>
        <v>U</v>
      </c>
      <c r="K17" t="str">
        <f>VLOOKUP(G17,'ACFR Class Vlookup'!A:B,2,FALSE)</f>
        <v>Governmental</v>
      </c>
      <c r="L17" s="1" t="str">
        <f>VLOOKUP(D17,'Fund Information'!A:F,6,FALSE)</f>
        <v>General Fund</v>
      </c>
      <c r="M17" s="6" t="str">
        <f t="shared" si="2"/>
        <v>N/A</v>
      </c>
      <c r="N17" s="6" t="s">
        <v>2886</v>
      </c>
      <c r="O17" s="6" t="str">
        <f t="shared" si="3"/>
        <v>N/A</v>
      </c>
      <c r="P17" s="5" t="s">
        <v>2886</v>
      </c>
      <c r="Q17" s="6" t="str">
        <f t="shared" si="4"/>
        <v>N/A</v>
      </c>
      <c r="R17" s="7" t="str">
        <f t="shared" si="5"/>
        <v>No</v>
      </c>
      <c r="S17" s="5" t="str">
        <f t="shared" si="6"/>
        <v>Answer Required</v>
      </c>
      <c r="T17" s="6" t="str">
        <f t="shared" si="7"/>
        <v>N/A</v>
      </c>
      <c r="U17" s="7" t="str">
        <f t="shared" si="8"/>
        <v>No</v>
      </c>
      <c r="V17" s="5" t="str">
        <f t="shared" si="9"/>
        <v>Answer Required</v>
      </c>
      <c r="W17" s="6" t="str">
        <f t="shared" si="10"/>
        <v>N/A</v>
      </c>
      <c r="X17" s="5" t="s">
        <v>2886</v>
      </c>
    </row>
    <row r="18" spans="1:24" ht="75" x14ac:dyDescent="0.25">
      <c r="A18" s="77">
        <f>VLOOKUP(C18,'BU and Control BU Listing'!A:E,5,FALSE)</f>
        <v>10700</v>
      </c>
      <c r="B18" s="80" t="s">
        <v>2904</v>
      </c>
      <c r="C18" s="22" t="str">
        <f t="shared" si="0"/>
        <v>10800</v>
      </c>
      <c r="D18" s="22" t="str">
        <f t="shared" si="1"/>
        <v>02108</v>
      </c>
      <c r="E18" s="21" t="str">
        <f>VLOOKUP(B18,'Table A as of March 2024'!A:G,7,FALSE)</f>
        <v>Virginia Code Commission</v>
      </c>
      <c r="F18" s="21" t="str">
        <f>VLOOKUP(B18,'Table A as of March 2024'!A:H,8,FALSE)</f>
        <v>Code Commission Spec Rev Fund</v>
      </c>
      <c r="G18" s="11" t="str">
        <f>VLOOKUP(B18,'Table A as of March 2024'!A:I,9,FALSE)</f>
        <v>100</v>
      </c>
      <c r="H18" t="str">
        <f>VLOOKUP(B18,'Table A as of March 2024'!A:L,12,FALSE)</f>
        <v>No</v>
      </c>
      <c r="I18" s="9" t="str">
        <f>VLOOKUP(B18,'Table A as of March 2024'!A:M,13,FALSE)</f>
        <v>U</v>
      </c>
      <c r="J18" t="str">
        <f>VLOOKUP(B18,'Table A as of March 2024'!A:O,15,FALSE)</f>
        <v>A</v>
      </c>
      <c r="K18" t="str">
        <f>VLOOKUP(G18,'ACFR Class Vlookup'!A:B,2,FALSE)</f>
        <v>Governmental</v>
      </c>
      <c r="L18" s="1" t="str">
        <f>VLOOKUP(D18,'Fund Information'!A:F,6,FALSE)</f>
        <v>This fund accounts for payments from two Code of Virginia vendors who pay a set fee to obtain the updates to the Code of Virginia.  The collections cover the cost of providing the updates and general operations of the agency.  The revenue is from fees for online access to Code of VA website.  The funds are not restricted.</v>
      </c>
      <c r="M18" s="6" t="str">
        <f t="shared" si="2"/>
        <v>N/A</v>
      </c>
      <c r="N18" s="6" t="s">
        <v>2886</v>
      </c>
      <c r="O18" s="6" t="str">
        <f t="shared" si="3"/>
        <v>N/A</v>
      </c>
      <c r="P18" s="5" t="s">
        <v>2886</v>
      </c>
      <c r="Q18" s="6" t="str">
        <f t="shared" si="4"/>
        <v>N/A</v>
      </c>
      <c r="R18" s="7" t="str">
        <f t="shared" si="5"/>
        <v>No</v>
      </c>
      <c r="S18" s="5" t="str">
        <f t="shared" si="6"/>
        <v>Answer Required</v>
      </c>
      <c r="T18" s="6" t="str">
        <f t="shared" si="7"/>
        <v>N/A</v>
      </c>
      <c r="U18" s="7" t="str">
        <f t="shared" si="8"/>
        <v>No</v>
      </c>
      <c r="V18" s="5" t="str">
        <f t="shared" si="9"/>
        <v>Answer Required</v>
      </c>
      <c r="W18" s="6" t="str">
        <f t="shared" si="10"/>
        <v>N/A</v>
      </c>
      <c r="X18" s="5" t="s">
        <v>2886</v>
      </c>
    </row>
    <row r="19" spans="1:24" x14ac:dyDescent="0.25">
      <c r="A19" s="77">
        <f>VLOOKUP(C19,'BU and Control BU Listing'!A:E,5,FALSE)</f>
        <v>10900</v>
      </c>
      <c r="B19" s="80" t="s">
        <v>2905</v>
      </c>
      <c r="C19" s="22" t="str">
        <f t="shared" si="0"/>
        <v>10900</v>
      </c>
      <c r="D19" s="22" t="str">
        <f t="shared" si="1"/>
        <v>01000</v>
      </c>
      <c r="E19" s="21" t="str">
        <f>VLOOKUP(B19,'Table A as of March 2024'!A:G,7,FALSE)</f>
        <v>Div Legislative Automated Sys</v>
      </c>
      <c r="F19" s="21" t="str">
        <f>VLOOKUP(B19,'Table A as of March 2024'!A:H,8,FALSE)</f>
        <v>General Fund</v>
      </c>
      <c r="G19" s="11" t="str">
        <f>VLOOKUP(B19,'Table A as of March 2024'!A:I,9,FALSE)</f>
        <v>100</v>
      </c>
      <c r="H19" t="str">
        <f>VLOOKUP(B19,'Table A as of March 2024'!A:L,12,FALSE)</f>
        <v>No</v>
      </c>
      <c r="I19" s="9" t="str">
        <f>VLOOKUP(B19,'Table A as of March 2024'!A:M,13,FALSE)</f>
        <v>G</v>
      </c>
      <c r="J19" t="str">
        <f>VLOOKUP(B19,'Table A as of March 2024'!A:O,15,FALSE)</f>
        <v>U</v>
      </c>
      <c r="K19" t="str">
        <f>VLOOKUP(G19,'ACFR Class Vlookup'!A:B,2,FALSE)</f>
        <v>Governmental</v>
      </c>
      <c r="L19" s="1" t="str">
        <f>VLOOKUP(D19,'Fund Information'!A:F,6,FALSE)</f>
        <v>General Fund</v>
      </c>
      <c r="M19" s="6" t="str">
        <f t="shared" si="2"/>
        <v>N/A</v>
      </c>
      <c r="N19" s="6" t="s">
        <v>2886</v>
      </c>
      <c r="O19" s="6" t="str">
        <f t="shared" si="3"/>
        <v>N/A</v>
      </c>
      <c r="P19" s="5" t="s">
        <v>2886</v>
      </c>
      <c r="Q19" s="6" t="str">
        <f t="shared" si="4"/>
        <v>N/A</v>
      </c>
      <c r="R19" s="7" t="str">
        <f t="shared" si="5"/>
        <v>No</v>
      </c>
      <c r="S19" s="5" t="str">
        <f t="shared" si="6"/>
        <v>Answer Required</v>
      </c>
      <c r="T19" s="6" t="str">
        <f t="shared" si="7"/>
        <v>N/A</v>
      </c>
      <c r="U19" s="7" t="str">
        <f t="shared" si="8"/>
        <v>No</v>
      </c>
      <c r="V19" s="5" t="str">
        <f t="shared" si="9"/>
        <v>Answer Required</v>
      </c>
      <c r="W19" s="6" t="str">
        <f t="shared" si="10"/>
        <v>N/A</v>
      </c>
      <c r="X19" s="5" t="s">
        <v>2886</v>
      </c>
    </row>
    <row r="20" spans="1:24" ht="30" x14ac:dyDescent="0.25">
      <c r="A20" s="77">
        <f>VLOOKUP(C20,'BU and Control BU Listing'!A:E,5,FALSE)</f>
        <v>10900</v>
      </c>
      <c r="B20" s="80" t="s">
        <v>2906</v>
      </c>
      <c r="C20" s="22" t="str">
        <f t="shared" si="0"/>
        <v>10900</v>
      </c>
      <c r="D20" s="22" t="str">
        <f t="shared" si="1"/>
        <v>02109</v>
      </c>
      <c r="E20" s="21" t="str">
        <f>VLOOKUP(B20,'Table A as of March 2024'!A:G,7,FALSE)</f>
        <v>Div Legislative Automated Sys</v>
      </c>
      <c r="F20" s="21" t="str">
        <f>VLOOKUP(B20,'Table A as of March 2024'!A:H,8,FALSE)</f>
        <v>Legis Automated Systems Fund</v>
      </c>
      <c r="G20" s="11" t="str">
        <f>VLOOKUP(B20,'Table A as of March 2024'!A:I,9,FALSE)</f>
        <v>105</v>
      </c>
      <c r="H20" t="str">
        <f>VLOOKUP(B20,'Table A as of March 2024'!A:L,12,FALSE)</f>
        <v>No</v>
      </c>
      <c r="I20" s="9" t="str">
        <f>VLOOKUP(B20,'Table A as of March 2024'!A:M,13,FALSE)</f>
        <v>U</v>
      </c>
      <c r="J20" t="str">
        <f>VLOOKUP(B20,'Table A as of March 2024'!A:O,15,FALSE)</f>
        <v>C</v>
      </c>
      <c r="K20" t="str">
        <f>VLOOKUP(G20,'ACFR Class Vlookup'!A:B,2,FALSE)</f>
        <v>Governmental</v>
      </c>
      <c r="L20" s="1" t="str">
        <f>VLOOKUP(D20,'Fund Information'!A:F,6,FALSE)</f>
        <v>DLAS special fund for revenue for various fees like subscriptions, publication/printing, creating specialized source data files, etc.</v>
      </c>
      <c r="M20" s="6" t="str">
        <f t="shared" si="2"/>
        <v>N/A</v>
      </c>
      <c r="N20" s="6" t="s">
        <v>2886</v>
      </c>
      <c r="O20" s="6" t="str">
        <f t="shared" si="3"/>
        <v>N/A</v>
      </c>
      <c r="P20" s="5" t="s">
        <v>2886</v>
      </c>
      <c r="Q20" s="6" t="str">
        <f t="shared" si="4"/>
        <v>N/A</v>
      </c>
      <c r="R20" s="7" t="str">
        <f t="shared" si="5"/>
        <v>No</v>
      </c>
      <c r="S20" s="5" t="str">
        <f t="shared" si="6"/>
        <v>Answer Required</v>
      </c>
      <c r="T20" s="6" t="str">
        <f t="shared" si="7"/>
        <v>N/A</v>
      </c>
      <c r="U20" s="7" t="str">
        <f t="shared" si="8"/>
        <v>Yes</v>
      </c>
      <c r="V20" s="5" t="str">
        <f t="shared" si="9"/>
        <v>Answer Required</v>
      </c>
      <c r="W20" s="6" t="str">
        <f t="shared" si="10"/>
        <v>N/A</v>
      </c>
      <c r="X20" s="5" t="s">
        <v>2886</v>
      </c>
    </row>
    <row r="21" spans="1:24" x14ac:dyDescent="0.25">
      <c r="A21" s="77">
        <f>VLOOKUP(C21,'BU and Control BU Listing'!A:E,5,FALSE)</f>
        <v>10900</v>
      </c>
      <c r="B21" s="80" t="s">
        <v>2907</v>
      </c>
      <c r="C21" s="22" t="str">
        <f t="shared" si="0"/>
        <v>10900</v>
      </c>
      <c r="D21" s="22" t="str">
        <f t="shared" si="1"/>
        <v>02700</v>
      </c>
      <c r="E21" s="21" t="str">
        <f>VLOOKUP(B21,'Table A as of March 2024'!A:G,7,FALSE)</f>
        <v>Div Legislative Automated Sys</v>
      </c>
      <c r="F21" s="21" t="str">
        <f>VLOOKUP(B21,'Table A as of March 2024'!A:H,8,FALSE)</f>
        <v>Parking</v>
      </c>
      <c r="G21" s="11" t="str">
        <f>VLOOKUP(B21,'Table A as of March 2024'!A:I,9,FALSE)</f>
        <v>105</v>
      </c>
      <c r="H21" t="str">
        <f>VLOOKUP(B21,'Table A as of March 2024'!A:L,12,FALSE)</f>
        <v>No</v>
      </c>
      <c r="I21" s="9" t="str">
        <f>VLOOKUP(B21,'Table A as of March 2024'!A:M,13,FALSE)</f>
        <v>U</v>
      </c>
      <c r="J21" t="str">
        <f>VLOOKUP(B21,'Table A as of March 2024'!A:O,15,FALSE)</f>
        <v>C</v>
      </c>
      <c r="K21" t="str">
        <f>VLOOKUP(G21,'ACFR Class Vlookup'!A:B,2,FALSE)</f>
        <v>Governmental</v>
      </c>
      <c r="L21" s="1" t="str">
        <f>VLOOKUP(D21,'Fund Information'!A:F,6,FALSE)</f>
        <v>Parking - Accounts for fees paid for parking vehicles in state parking lots.</v>
      </c>
      <c r="M21" s="6" t="str">
        <f t="shared" si="2"/>
        <v>N/A</v>
      </c>
      <c r="N21" s="6" t="s">
        <v>2886</v>
      </c>
      <c r="O21" s="6" t="str">
        <f t="shared" si="3"/>
        <v>N/A</v>
      </c>
      <c r="P21" s="5" t="s">
        <v>2886</v>
      </c>
      <c r="Q21" s="6" t="str">
        <f t="shared" si="4"/>
        <v>N/A</v>
      </c>
      <c r="R21" s="7" t="str">
        <f t="shared" si="5"/>
        <v>No</v>
      </c>
      <c r="S21" s="5" t="str">
        <f t="shared" si="6"/>
        <v>Answer Required</v>
      </c>
      <c r="T21" s="6" t="str">
        <f t="shared" si="7"/>
        <v>N/A</v>
      </c>
      <c r="U21" s="7" t="str">
        <f t="shared" si="8"/>
        <v>Yes</v>
      </c>
      <c r="V21" s="5" t="str">
        <f t="shared" si="9"/>
        <v>Answer Required</v>
      </c>
      <c r="W21" s="6" t="str">
        <f t="shared" si="10"/>
        <v>N/A</v>
      </c>
      <c r="X21" s="5" t="s">
        <v>2886</v>
      </c>
    </row>
    <row r="22" spans="1:24" ht="30" x14ac:dyDescent="0.25">
      <c r="A22" s="77">
        <f>VLOOKUP(C22,'BU and Control BU Listing'!A:E,5,FALSE)</f>
        <v>10900</v>
      </c>
      <c r="B22" s="80" t="s">
        <v>2908</v>
      </c>
      <c r="C22" s="22" t="str">
        <f t="shared" si="0"/>
        <v>10900</v>
      </c>
      <c r="D22" s="22" t="str">
        <f t="shared" si="1"/>
        <v>02870</v>
      </c>
      <c r="E22" s="21" t="str">
        <f>VLOOKUP(B22,'Table A as of March 2024'!A:G,7,FALSE)</f>
        <v>Div Legislative Automated Sys</v>
      </c>
      <c r="F22" s="21" t="str">
        <f>VLOOKUP(B22,'Table A as of March 2024'!A:H,8,FALSE)</f>
        <v>Surp Suppy/Equip Sale-GF-NonHE</v>
      </c>
      <c r="G22" s="11" t="str">
        <f>VLOOKUP(B22,'Table A as of March 2024'!A:I,9,FALSE)</f>
        <v>100</v>
      </c>
      <c r="H22" t="str">
        <f>VLOOKUP(B22,'Table A as of March 2024'!A:L,12,FALSE)</f>
        <v>No</v>
      </c>
      <c r="I22" s="9" t="str">
        <f>VLOOKUP(B22,'Table A as of March 2024'!A:M,13,FALSE)</f>
        <v>U</v>
      </c>
      <c r="J22" t="str">
        <f>VLOOKUP(B22,'Table A as of March 2024'!A:O,15,FALSE)</f>
        <v>A</v>
      </c>
      <c r="K22" t="str">
        <f>VLOOKUP(G22,'ACFR Class Vlookup'!A:B,2,FALSE)</f>
        <v>Governmental</v>
      </c>
      <c r="L22" s="1" t="str">
        <f>VLOOKUP(D22,'Fund Information'!A:F,6,FALSE)</f>
        <v>Accounts for sale of surplus supplies and equipment purchased with General Funds for Non Higher Ed agencies.</v>
      </c>
      <c r="M22" s="6" t="str">
        <f t="shared" si="2"/>
        <v>N/A</v>
      </c>
      <c r="N22" s="6" t="s">
        <v>2886</v>
      </c>
      <c r="O22" s="6" t="str">
        <f t="shared" si="3"/>
        <v>N/A</v>
      </c>
      <c r="P22" s="5" t="s">
        <v>2886</v>
      </c>
      <c r="Q22" s="6" t="str">
        <f t="shared" si="4"/>
        <v>N/A</v>
      </c>
      <c r="R22" s="7" t="str">
        <f t="shared" si="5"/>
        <v>No</v>
      </c>
      <c r="S22" s="5" t="str">
        <f t="shared" si="6"/>
        <v>Answer Required</v>
      </c>
      <c r="T22" s="6" t="str">
        <f t="shared" si="7"/>
        <v>N/A</v>
      </c>
      <c r="U22" s="7" t="str">
        <f t="shared" si="8"/>
        <v>No</v>
      </c>
      <c r="V22" s="5" t="str">
        <f t="shared" si="9"/>
        <v>Answer Required</v>
      </c>
      <c r="W22" s="6" t="str">
        <f t="shared" si="10"/>
        <v>N/A</v>
      </c>
      <c r="X22" s="5" t="s">
        <v>2886</v>
      </c>
    </row>
    <row r="23" spans="1:24" x14ac:dyDescent="0.25">
      <c r="A23" s="77">
        <f>VLOOKUP(C23,'BU and Control BU Listing'!A:E,5,FALSE)</f>
        <v>11000</v>
      </c>
      <c r="B23" s="80" t="s">
        <v>2910</v>
      </c>
      <c r="C23" s="22" t="str">
        <f t="shared" si="0"/>
        <v>11000</v>
      </c>
      <c r="D23" s="22" t="str">
        <f t="shared" si="1"/>
        <v>01000</v>
      </c>
      <c r="E23" s="21" t="str">
        <f>VLOOKUP(B23,'Table A as of March 2024'!A:G,7,FALSE)</f>
        <v>Joint Legis Audit &amp; Review Com</v>
      </c>
      <c r="F23" s="21" t="str">
        <f>VLOOKUP(B23,'Table A as of March 2024'!A:H,8,FALSE)</f>
        <v>General Fund</v>
      </c>
      <c r="G23" s="11" t="str">
        <f>VLOOKUP(B23,'Table A as of March 2024'!A:I,9,FALSE)</f>
        <v>100</v>
      </c>
      <c r="H23" t="str">
        <f>VLOOKUP(B23,'Table A as of March 2024'!A:L,12,FALSE)</f>
        <v>No</v>
      </c>
      <c r="I23" s="9" t="str">
        <f>VLOOKUP(B23,'Table A as of March 2024'!A:M,13,FALSE)</f>
        <v>G</v>
      </c>
      <c r="J23" t="str">
        <f>VLOOKUP(B23,'Table A as of March 2024'!A:O,15,FALSE)</f>
        <v>U</v>
      </c>
      <c r="K23" t="str">
        <f>VLOOKUP(G23,'ACFR Class Vlookup'!A:B,2,FALSE)</f>
        <v>Governmental</v>
      </c>
      <c r="L23" s="1" t="str">
        <f>VLOOKUP(D23,'Fund Information'!A:F,6,FALSE)</f>
        <v>General Fund</v>
      </c>
      <c r="M23" s="6" t="str">
        <f t="shared" si="2"/>
        <v>N/A</v>
      </c>
      <c r="N23" s="6" t="s">
        <v>2886</v>
      </c>
      <c r="O23" s="6" t="str">
        <f t="shared" si="3"/>
        <v>N/A</v>
      </c>
      <c r="P23" s="5" t="s">
        <v>2886</v>
      </c>
      <c r="Q23" s="6" t="str">
        <f t="shared" si="4"/>
        <v>N/A</v>
      </c>
      <c r="R23" s="7" t="str">
        <f t="shared" si="5"/>
        <v>No</v>
      </c>
      <c r="S23" s="5" t="str">
        <f t="shared" si="6"/>
        <v>Answer Required</v>
      </c>
      <c r="T23" s="6" t="str">
        <f t="shared" si="7"/>
        <v>N/A</v>
      </c>
      <c r="U23" s="7" t="str">
        <f t="shared" si="8"/>
        <v>No</v>
      </c>
      <c r="V23" s="5" t="str">
        <f t="shared" si="9"/>
        <v>Answer Required</v>
      </c>
      <c r="W23" s="6" t="str">
        <f t="shared" si="10"/>
        <v>N/A</v>
      </c>
      <c r="X23" s="5" t="s">
        <v>2886</v>
      </c>
    </row>
    <row r="24" spans="1:24" x14ac:dyDescent="0.25">
      <c r="A24" s="77">
        <f>VLOOKUP(C24,'BU and Control BU Listing'!A:E,5,FALSE)</f>
        <v>11000</v>
      </c>
      <c r="B24" s="80" t="s">
        <v>2911</v>
      </c>
      <c r="C24" s="22" t="str">
        <f t="shared" si="0"/>
        <v>11000</v>
      </c>
      <c r="D24" s="22" t="str">
        <f t="shared" si="1"/>
        <v>02700</v>
      </c>
      <c r="E24" s="21" t="str">
        <f>VLOOKUP(B24,'Table A as of March 2024'!A:G,7,FALSE)</f>
        <v>Joint Legis Audit &amp; Review Com</v>
      </c>
      <c r="F24" s="21" t="str">
        <f>VLOOKUP(B24,'Table A as of March 2024'!A:H,8,FALSE)</f>
        <v>Parking</v>
      </c>
      <c r="G24" s="11" t="str">
        <f>VLOOKUP(B24,'Table A as of March 2024'!A:I,9,FALSE)</f>
        <v>105</v>
      </c>
      <c r="H24" t="str">
        <f>VLOOKUP(B24,'Table A as of March 2024'!A:L,12,FALSE)</f>
        <v>No</v>
      </c>
      <c r="I24" s="9" t="str">
        <f>VLOOKUP(B24,'Table A as of March 2024'!A:M,13,FALSE)</f>
        <v>U</v>
      </c>
      <c r="J24" t="str">
        <f>VLOOKUP(B24,'Table A as of March 2024'!A:O,15,FALSE)</f>
        <v>C</v>
      </c>
      <c r="K24" t="str">
        <f>VLOOKUP(G24,'ACFR Class Vlookup'!A:B,2,FALSE)</f>
        <v>Governmental</v>
      </c>
      <c r="L24" s="1" t="str">
        <f>VLOOKUP(D24,'Fund Information'!A:F,6,FALSE)</f>
        <v>Parking - Accounts for fees paid for parking vehicles in state parking lots.</v>
      </c>
      <c r="M24" s="6" t="str">
        <f t="shared" si="2"/>
        <v>N/A</v>
      </c>
      <c r="N24" s="6" t="s">
        <v>2886</v>
      </c>
      <c r="O24" s="6" t="str">
        <f t="shared" si="3"/>
        <v>N/A</v>
      </c>
      <c r="P24" s="5" t="s">
        <v>2886</v>
      </c>
      <c r="Q24" s="6" t="str">
        <f t="shared" si="4"/>
        <v>N/A</v>
      </c>
      <c r="R24" s="7" t="str">
        <f t="shared" si="5"/>
        <v>No</v>
      </c>
      <c r="S24" s="5" t="str">
        <f t="shared" si="6"/>
        <v>Answer Required</v>
      </c>
      <c r="T24" s="6" t="str">
        <f t="shared" si="7"/>
        <v>N/A</v>
      </c>
      <c r="U24" s="7" t="str">
        <f t="shared" si="8"/>
        <v>Yes</v>
      </c>
      <c r="V24" s="5" t="str">
        <f t="shared" si="9"/>
        <v>Answer Required</v>
      </c>
      <c r="W24" s="6" t="str">
        <f t="shared" si="10"/>
        <v>N/A</v>
      </c>
      <c r="X24" s="5" t="s">
        <v>2886</v>
      </c>
    </row>
    <row r="25" spans="1:24" ht="45" x14ac:dyDescent="0.25">
      <c r="A25" s="77">
        <f>VLOOKUP(C25,'BU and Control BU Listing'!A:E,5,FALSE)</f>
        <v>11000</v>
      </c>
      <c r="B25" s="80" t="s">
        <v>2912</v>
      </c>
      <c r="C25" s="22" t="str">
        <f t="shared" si="0"/>
        <v>11000</v>
      </c>
      <c r="D25" s="22" t="str">
        <f t="shared" si="1"/>
        <v>07110</v>
      </c>
      <c r="E25" s="21" t="str">
        <f>VLOOKUP(B25,'Table A as of March 2024'!A:G,7,FALSE)</f>
        <v>Joint Legis Audit &amp; Review Com</v>
      </c>
      <c r="F25" s="21" t="str">
        <f>VLOOKUP(B25,'Table A as of March 2024'!A:H,8,FALSE)</f>
        <v>JLARC Trust and Agency</v>
      </c>
      <c r="G25" s="11" t="str">
        <f>VLOOKUP(B25,'Table A as of March 2024'!A:I,9,FALSE)</f>
        <v>100</v>
      </c>
      <c r="H25" t="str">
        <f>VLOOKUP(B25,'Table A as of March 2024'!A:L,12,FALSE)</f>
        <v>No</v>
      </c>
      <c r="I25" s="9" t="str">
        <f>VLOOKUP(B25,'Table A as of March 2024'!A:M,13,FALSE)</f>
        <v>U</v>
      </c>
      <c r="J25" t="str">
        <f>VLOOKUP(B25,'Table A as of March 2024'!A:O,15,FALSE)</f>
        <v>C</v>
      </c>
      <c r="K25" t="str">
        <f>VLOOKUP(G25,'ACFR Class Vlookup'!A:B,2,FALSE)</f>
        <v>Governmental</v>
      </c>
      <c r="L25" s="1" t="str">
        <f>VLOOKUP(D25,'Fund Information'!A:F,6,FALSE)</f>
        <v>Funds from VRS (07) are provided to JLARC for the Commission's reasonable and necessary expenses related to its retirement oversight duties as prescribed in the Code of Virginia.</v>
      </c>
      <c r="M25" s="6" t="str">
        <f t="shared" si="2"/>
        <v>N/A</v>
      </c>
      <c r="N25" s="6" t="s">
        <v>2886</v>
      </c>
      <c r="O25" s="6" t="str">
        <f t="shared" si="3"/>
        <v>N/A</v>
      </c>
      <c r="P25" s="5" t="s">
        <v>2886</v>
      </c>
      <c r="Q25" s="6" t="str">
        <f t="shared" si="4"/>
        <v>N/A</v>
      </c>
      <c r="R25" s="7" t="str">
        <f t="shared" si="5"/>
        <v>No</v>
      </c>
      <c r="S25" s="5" t="str">
        <f t="shared" si="6"/>
        <v>Answer Required</v>
      </c>
      <c r="T25" s="6" t="str">
        <f t="shared" si="7"/>
        <v>N/A</v>
      </c>
      <c r="U25" s="7" t="str">
        <f t="shared" si="8"/>
        <v>Yes</v>
      </c>
      <c r="V25" s="5" t="str">
        <f t="shared" si="9"/>
        <v>Answer Required</v>
      </c>
      <c r="W25" s="6" t="str">
        <f t="shared" si="10"/>
        <v>N/A</v>
      </c>
      <c r="X25" s="5" t="s">
        <v>2886</v>
      </c>
    </row>
    <row r="26" spans="1:24" x14ac:dyDescent="0.25">
      <c r="A26" s="77">
        <f>VLOOKUP(C26,'BU and Control BU Listing'!A:E,5,FALSE)</f>
        <v>11100</v>
      </c>
      <c r="B26" s="80" t="s">
        <v>2914</v>
      </c>
      <c r="C26" s="22" t="str">
        <f t="shared" si="0"/>
        <v>11100</v>
      </c>
      <c r="D26" s="22" t="str">
        <f t="shared" si="1"/>
        <v>01000</v>
      </c>
      <c r="E26" s="21" t="str">
        <f>VLOOKUP(B26,'Table A as of March 2024'!A:G,7,FALSE)</f>
        <v>Supreme Court</v>
      </c>
      <c r="F26" s="21" t="str">
        <f>VLOOKUP(B26,'Table A as of March 2024'!A:H,8,FALSE)</f>
        <v>General Fund</v>
      </c>
      <c r="G26" s="11" t="str">
        <f>VLOOKUP(B26,'Table A as of March 2024'!A:I,9,FALSE)</f>
        <v>100</v>
      </c>
      <c r="H26" t="str">
        <f>VLOOKUP(B26,'Table A as of March 2024'!A:L,12,FALSE)</f>
        <v>No</v>
      </c>
      <c r="I26" s="9" t="str">
        <f>VLOOKUP(B26,'Table A as of March 2024'!A:M,13,FALSE)</f>
        <v>G</v>
      </c>
      <c r="J26" t="str">
        <f>VLOOKUP(B26,'Table A as of March 2024'!A:O,15,FALSE)</f>
        <v>U</v>
      </c>
      <c r="K26" t="str">
        <f>VLOOKUP(G26,'ACFR Class Vlookup'!A:B,2,FALSE)</f>
        <v>Governmental</v>
      </c>
      <c r="L26" s="1" t="str">
        <f>VLOOKUP(D26,'Fund Information'!A:F,6,FALSE)</f>
        <v>General Fund</v>
      </c>
      <c r="M26" s="6" t="str">
        <f t="shared" si="2"/>
        <v>N/A</v>
      </c>
      <c r="N26" s="6" t="s">
        <v>2886</v>
      </c>
      <c r="O26" s="6" t="str">
        <f t="shared" si="3"/>
        <v>N/A</v>
      </c>
      <c r="P26" s="5" t="s">
        <v>2886</v>
      </c>
      <c r="Q26" s="6" t="str">
        <f t="shared" si="4"/>
        <v>N/A</v>
      </c>
      <c r="R26" s="7" t="str">
        <f t="shared" si="5"/>
        <v>No</v>
      </c>
      <c r="S26" s="5" t="str">
        <f t="shared" si="6"/>
        <v>Answer Required</v>
      </c>
      <c r="T26" s="6" t="str">
        <f t="shared" si="7"/>
        <v>N/A</v>
      </c>
      <c r="U26" s="7" t="str">
        <f t="shared" si="8"/>
        <v>No</v>
      </c>
      <c r="V26" s="5" t="str">
        <f t="shared" si="9"/>
        <v>Answer Required</v>
      </c>
      <c r="W26" s="6" t="str">
        <f t="shared" si="10"/>
        <v>N/A</v>
      </c>
      <c r="X26" s="5" t="s">
        <v>2886</v>
      </c>
    </row>
    <row r="27" spans="1:24" ht="30" x14ac:dyDescent="0.25">
      <c r="A27" s="77">
        <f>VLOOKUP(C27,'BU and Control BU Listing'!A:E,5,FALSE)</f>
        <v>11100</v>
      </c>
      <c r="B27" s="80" t="s">
        <v>2915</v>
      </c>
      <c r="C27" s="22" t="str">
        <f t="shared" si="0"/>
        <v>11100</v>
      </c>
      <c r="D27" s="22" t="str">
        <f t="shared" si="1"/>
        <v>02001</v>
      </c>
      <c r="E27" s="21" t="str">
        <f>VLOOKUP(B27,'Table A as of March 2024'!A:G,7,FALSE)</f>
        <v>Supreme Court</v>
      </c>
      <c r="F27" s="21" t="str">
        <f>VLOOKUP(B27,'Table A as of March 2024'!A:H,8,FALSE)</f>
        <v>SUPCT Special Revenue Fund</v>
      </c>
      <c r="G27" s="11" t="str">
        <f>VLOOKUP(B27,'Table A as of March 2024'!A:I,9,FALSE)</f>
        <v>105</v>
      </c>
      <c r="H27" t="str">
        <f>VLOOKUP(B27,'Table A as of March 2024'!A:L,12,FALSE)</f>
        <v>No</v>
      </c>
      <c r="I27" s="9" t="str">
        <f>VLOOKUP(B27,'Table A as of March 2024'!A:M,13,FALSE)</f>
        <v>U</v>
      </c>
      <c r="J27" t="str">
        <f>VLOOKUP(B27,'Table A as of March 2024'!A:O,15,FALSE)</f>
        <v>C</v>
      </c>
      <c r="K27" t="str">
        <f>VLOOKUP(G27,'ACFR Class Vlookup'!A:B,2,FALSE)</f>
        <v>Governmental</v>
      </c>
      <c r="L27" s="1" t="str">
        <f>VLOOKUP(D27,'Fund Information'!A:F,6,FALSE)</f>
        <v>Accounts for sales tax collected from the sale of Virginia Reports and Court of Appeals Reports for use by the Supreme Court.</v>
      </c>
      <c r="M27" s="6" t="str">
        <f t="shared" si="2"/>
        <v>N/A</v>
      </c>
      <c r="N27" s="6" t="s">
        <v>2886</v>
      </c>
      <c r="O27" s="6" t="str">
        <f t="shared" si="3"/>
        <v>N/A</v>
      </c>
      <c r="P27" s="5" t="s">
        <v>2886</v>
      </c>
      <c r="Q27" s="6" t="str">
        <f t="shared" si="4"/>
        <v>N/A</v>
      </c>
      <c r="R27" s="7" t="str">
        <f t="shared" si="5"/>
        <v>No</v>
      </c>
      <c r="S27" s="5" t="str">
        <f t="shared" si="6"/>
        <v>Answer Required</v>
      </c>
      <c r="T27" s="6" t="str">
        <f t="shared" si="7"/>
        <v>N/A</v>
      </c>
      <c r="U27" s="7" t="str">
        <f t="shared" si="8"/>
        <v>Yes</v>
      </c>
      <c r="V27" s="5" t="str">
        <f t="shared" si="9"/>
        <v>Answer Required</v>
      </c>
      <c r="W27" s="6" t="str">
        <f t="shared" si="10"/>
        <v>N/A</v>
      </c>
      <c r="X27" s="5" t="s">
        <v>2886</v>
      </c>
    </row>
    <row r="28" spans="1:24" ht="120" x14ac:dyDescent="0.25">
      <c r="A28" s="77">
        <f>VLOOKUP(C28,'BU and Control BU Listing'!A:E,5,FALSE)</f>
        <v>11100</v>
      </c>
      <c r="B28" s="80" t="s">
        <v>8813</v>
      </c>
      <c r="C28" s="22" t="str">
        <f t="shared" si="0"/>
        <v>11100</v>
      </c>
      <c r="D28" s="22" t="str">
        <f t="shared" si="1"/>
        <v>02095</v>
      </c>
      <c r="E28" s="21" t="str">
        <f>VLOOKUP(B28,'Table A as of March 2024'!A:G,7,FALSE)</f>
        <v>Supreme Court</v>
      </c>
      <c r="F28" s="21" t="str">
        <f>VLOOKUP(B28,'Table A as of March 2024'!A:H,8,FALSE)</f>
        <v>Opioid Abatement Fund</v>
      </c>
      <c r="G28" s="11" t="str">
        <f>VLOOKUP(B28,'Table A as of March 2024'!A:I,9,FALSE)</f>
        <v>115</v>
      </c>
      <c r="H28" t="str">
        <f>VLOOKUP(B28,'Table A as of March 2024'!A:L,12,FALSE)</f>
        <v>Yes</v>
      </c>
      <c r="I28" s="9" t="str">
        <f>VLOOKUP(B28,'Table A as of March 2024'!A:M,13,FALSE)</f>
        <v>R</v>
      </c>
      <c r="J28" t="str">
        <f>VLOOKUP(B28,'Table A as of March 2024'!A:O,15,FALSE)</f>
        <v>C</v>
      </c>
      <c r="K28" t="str">
        <f>VLOOKUP(G28,'ACFR Class Vlookup'!A:B,2,FALSE)</f>
        <v>Governmental</v>
      </c>
      <c r="L28" s="1" t="str">
        <f>VLOOKUP(D28,'Fund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28" s="6" t="str">
        <f t="shared" si="2"/>
        <v>N/A</v>
      </c>
      <c r="N28" s="6" t="s">
        <v>2886</v>
      </c>
      <c r="O28" s="6" t="str">
        <f t="shared" si="3"/>
        <v>N/A</v>
      </c>
      <c r="P28" s="5" t="s">
        <v>2886</v>
      </c>
      <c r="Q28" s="6" t="str">
        <f t="shared" si="4"/>
        <v>N/A</v>
      </c>
      <c r="R28" s="7" t="str">
        <f t="shared" si="5"/>
        <v>No</v>
      </c>
      <c r="S28" s="5" t="str">
        <f t="shared" si="6"/>
        <v>Answer Required</v>
      </c>
      <c r="T28" s="6" t="str">
        <f t="shared" si="7"/>
        <v>N/A</v>
      </c>
      <c r="U28" s="7" t="str">
        <f t="shared" si="8"/>
        <v>Yes</v>
      </c>
      <c r="V28" s="5" t="str">
        <f t="shared" si="9"/>
        <v>Answer Required</v>
      </c>
      <c r="W28" s="6" t="str">
        <f t="shared" si="10"/>
        <v>N/A</v>
      </c>
      <c r="X28" s="5" t="s">
        <v>2886</v>
      </c>
    </row>
    <row r="29" spans="1:24" ht="75" x14ac:dyDescent="0.25">
      <c r="A29" s="77">
        <f>VLOOKUP(C29,'BU and Control BU Listing'!A:E,5,FALSE)</f>
        <v>11100</v>
      </c>
      <c r="B29" s="80" t="s">
        <v>2916</v>
      </c>
      <c r="C29" s="22" t="str">
        <f t="shared" si="0"/>
        <v>11100</v>
      </c>
      <c r="D29" s="22" t="str">
        <f t="shared" si="1"/>
        <v>02540</v>
      </c>
      <c r="E29" s="21" t="str">
        <f>VLOOKUP(B29,'Table A as of March 2024'!A:G,7,FALSE)</f>
        <v>Supreme Court</v>
      </c>
      <c r="F29" s="21" t="str">
        <f>VLOOKUP(B29,'Table A as of March 2024'!A:H,8,FALSE)</f>
        <v>Pro Hac Vice Fund</v>
      </c>
      <c r="G29" s="11" t="str">
        <f>VLOOKUP(B29,'Table A as of March 2024'!A:I,9,FALSE)</f>
        <v>105</v>
      </c>
      <c r="H29" t="str">
        <f>VLOOKUP(B29,'Table A as of March 2024'!A:L,12,FALSE)</f>
        <v>No</v>
      </c>
      <c r="I29" s="9" t="str">
        <f>VLOOKUP(B29,'Table A as of March 2024'!A:M,13,FALSE)</f>
        <v>U</v>
      </c>
      <c r="J29" t="str">
        <f>VLOOKUP(B29,'Table A as of March 2024'!A:O,15,FALSE)</f>
        <v>C</v>
      </c>
      <c r="K29" t="str">
        <f>VLOOKUP(G29,'ACFR Class Vlookup'!A:B,2,FALSE)</f>
        <v>Governmental</v>
      </c>
      <c r="L29" s="1" t="str">
        <f>VLOOKUP(D29,'Fund Information'!A:F,6,FALSE)</f>
        <v>Established per Code of VA §17.1-205 to account for fees charged &amp; collected by clerk of the Supreme Court to be used for the purpose of improving the administration of justice.  Per review of the bills passed listing from the 2007 session, fund created per SB 973 - Pro Hac Vice Fund&amp;#59; out of state attorneys.</v>
      </c>
      <c r="M29" s="6" t="str">
        <f t="shared" si="2"/>
        <v>N/A</v>
      </c>
      <c r="N29" s="6" t="s">
        <v>2886</v>
      </c>
      <c r="O29" s="6" t="str">
        <f t="shared" si="3"/>
        <v>N/A</v>
      </c>
      <c r="P29" s="5" t="s">
        <v>2886</v>
      </c>
      <c r="Q29" s="6" t="str">
        <f t="shared" si="4"/>
        <v>N/A</v>
      </c>
      <c r="R29" s="7" t="str">
        <f t="shared" si="5"/>
        <v>No</v>
      </c>
      <c r="S29" s="5" t="str">
        <f t="shared" si="6"/>
        <v>Answer Required</v>
      </c>
      <c r="T29" s="6" t="str">
        <f t="shared" si="7"/>
        <v>N/A</v>
      </c>
      <c r="U29" s="7" t="str">
        <f t="shared" si="8"/>
        <v>Yes</v>
      </c>
      <c r="V29" s="5" t="str">
        <f t="shared" si="9"/>
        <v>Answer Required</v>
      </c>
      <c r="W29" s="6" t="str">
        <f t="shared" si="10"/>
        <v>N/A</v>
      </c>
      <c r="X29" s="5" t="s">
        <v>2886</v>
      </c>
    </row>
    <row r="30" spans="1:24" x14ac:dyDescent="0.25">
      <c r="A30" s="77">
        <f>VLOOKUP(C30,'BU and Control BU Listing'!A:E,5,FALSE)</f>
        <v>11100</v>
      </c>
      <c r="B30" s="80" t="s">
        <v>2917</v>
      </c>
      <c r="C30" s="22" t="str">
        <f t="shared" si="0"/>
        <v>11100</v>
      </c>
      <c r="D30" s="22" t="str">
        <f t="shared" si="1"/>
        <v>02700</v>
      </c>
      <c r="E30" s="21" t="str">
        <f>VLOOKUP(B30,'Table A as of March 2024'!A:G,7,FALSE)</f>
        <v>Supreme Court</v>
      </c>
      <c r="F30" s="21" t="str">
        <f>VLOOKUP(B30,'Table A as of March 2024'!A:H,8,FALSE)</f>
        <v>Parking</v>
      </c>
      <c r="G30" s="11" t="str">
        <f>VLOOKUP(B30,'Table A as of March 2024'!A:I,9,FALSE)</f>
        <v>105</v>
      </c>
      <c r="H30" t="str">
        <f>VLOOKUP(B30,'Table A as of March 2024'!A:L,12,FALSE)</f>
        <v>No</v>
      </c>
      <c r="I30" s="9" t="str">
        <f>VLOOKUP(B30,'Table A as of March 2024'!A:M,13,FALSE)</f>
        <v>U</v>
      </c>
      <c r="J30" t="str">
        <f>VLOOKUP(B30,'Table A as of March 2024'!A:O,15,FALSE)</f>
        <v>C</v>
      </c>
      <c r="K30" t="str">
        <f>VLOOKUP(G30,'ACFR Class Vlookup'!A:B,2,FALSE)</f>
        <v>Governmental</v>
      </c>
      <c r="L30" s="1" t="str">
        <f>VLOOKUP(D30,'Fund Information'!A:F,6,FALSE)</f>
        <v>Parking - Accounts for fees paid for parking vehicles in state parking lots.</v>
      </c>
      <c r="M30" s="6" t="str">
        <f t="shared" si="2"/>
        <v>N/A</v>
      </c>
      <c r="N30" s="6" t="s">
        <v>2886</v>
      </c>
      <c r="O30" s="6" t="str">
        <f t="shared" si="3"/>
        <v>N/A</v>
      </c>
      <c r="P30" s="5" t="s">
        <v>2886</v>
      </c>
      <c r="Q30" s="6" t="str">
        <f t="shared" si="4"/>
        <v>N/A</v>
      </c>
      <c r="R30" s="7" t="str">
        <f t="shared" si="5"/>
        <v>No</v>
      </c>
      <c r="S30" s="5" t="str">
        <f t="shared" si="6"/>
        <v>Answer Required</v>
      </c>
      <c r="T30" s="6" t="str">
        <f t="shared" si="7"/>
        <v>N/A</v>
      </c>
      <c r="U30" s="7" t="str">
        <f t="shared" si="8"/>
        <v>Yes</v>
      </c>
      <c r="V30" s="5" t="str">
        <f t="shared" si="9"/>
        <v>Answer Required</v>
      </c>
      <c r="W30" s="6" t="str">
        <f t="shared" si="10"/>
        <v>N/A</v>
      </c>
      <c r="X30" s="5" t="s">
        <v>2886</v>
      </c>
    </row>
    <row r="31" spans="1:24" ht="60" x14ac:dyDescent="0.25">
      <c r="A31" s="77">
        <f>VLOOKUP(C31,'BU and Control BU Listing'!A:E,5,FALSE)</f>
        <v>11100</v>
      </c>
      <c r="B31" s="80" t="s">
        <v>2918</v>
      </c>
      <c r="C31" s="22" t="str">
        <f t="shared" si="0"/>
        <v>11100</v>
      </c>
      <c r="D31" s="22" t="str">
        <f t="shared" si="1"/>
        <v>02800</v>
      </c>
      <c r="E31" s="21" t="str">
        <f>VLOOKUP(B31,'Table A as of March 2024'!A:G,7,FALSE)</f>
        <v>Supreme Court</v>
      </c>
      <c r="F31" s="21" t="str">
        <f>VLOOKUP(B31,'Table A as of March 2024'!A:H,8,FALSE)</f>
        <v>Appropriated IDC Recoveries</v>
      </c>
      <c r="G31" s="11" t="str">
        <f>VLOOKUP(B31,'Table A as of March 2024'!A:I,9,FALSE)</f>
        <v>105</v>
      </c>
      <c r="H31" t="str">
        <f>VLOOKUP(B31,'Table A as of March 2024'!A:L,12,FALSE)</f>
        <v>No</v>
      </c>
      <c r="I31" s="9" t="str">
        <f>VLOOKUP(B31,'Table A as of March 2024'!A:M,13,FALSE)</f>
        <v>U</v>
      </c>
      <c r="J31" t="str">
        <f>VLOOKUP(B31,'Table A as of March 2024'!A:O,15,FALSE)</f>
        <v>A</v>
      </c>
      <c r="K31" t="str">
        <f>VLOOKUP(G31,'ACFR Class Vlookup'!A:B,2,FALSE)</f>
        <v>Governmental</v>
      </c>
      <c r="L31" s="1" t="str">
        <f>VLOOKUP(D31,'Fund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31" s="6" t="str">
        <f t="shared" si="2"/>
        <v>N/A</v>
      </c>
      <c r="N31" s="6" t="s">
        <v>2886</v>
      </c>
      <c r="O31" s="6" t="str">
        <f t="shared" si="3"/>
        <v>N/A</v>
      </c>
      <c r="P31" s="5" t="s">
        <v>2886</v>
      </c>
      <c r="Q31" s="6" t="str">
        <f t="shared" si="4"/>
        <v>N/A</v>
      </c>
      <c r="R31" s="7" t="str">
        <f t="shared" si="5"/>
        <v>No</v>
      </c>
      <c r="S31" s="5" t="str">
        <f t="shared" si="6"/>
        <v>Answer Required</v>
      </c>
      <c r="T31" s="6" t="str">
        <f t="shared" si="7"/>
        <v>N/A</v>
      </c>
      <c r="U31" s="7" t="str">
        <f t="shared" si="8"/>
        <v>No</v>
      </c>
      <c r="V31" s="5" t="str">
        <f t="shared" si="9"/>
        <v>Answer Required</v>
      </c>
      <c r="W31" s="6" t="str">
        <f t="shared" si="10"/>
        <v>N/A</v>
      </c>
      <c r="X31" s="5" t="s">
        <v>2886</v>
      </c>
    </row>
    <row r="32" spans="1:24" ht="135" x14ac:dyDescent="0.25">
      <c r="A32" s="77">
        <f>VLOOKUP(C32,'BU and Control BU Listing'!A:E,5,FALSE)</f>
        <v>11100</v>
      </c>
      <c r="B32" s="80" t="s">
        <v>5497</v>
      </c>
      <c r="C32" s="22" t="str">
        <f t="shared" si="0"/>
        <v>11100</v>
      </c>
      <c r="D32" s="22" t="str">
        <f t="shared" si="1"/>
        <v>09028</v>
      </c>
      <c r="E32" s="21" t="str">
        <f>VLOOKUP(B32,'Table A as of March 2024'!A:G,7,FALSE)</f>
        <v>Supreme Court</v>
      </c>
      <c r="F32" s="21" t="str">
        <f>VLOOKUP(B32,'Table A as of March 2024'!A:H,8,FALSE)</f>
        <v>Attorney Wellness Fund</v>
      </c>
      <c r="G32" s="11" t="str">
        <f>VLOOKUP(B32,'Table A as of March 2024'!A:I,9,FALSE)</f>
        <v>105</v>
      </c>
      <c r="H32" t="str">
        <f>VLOOKUP(B32,'Table A as of March 2024'!A:L,12,FALSE)</f>
        <v>No</v>
      </c>
      <c r="I32" s="9" t="str">
        <f>VLOOKUP(B32,'Table A as of March 2024'!A:M,13,FALSE)</f>
        <v>R</v>
      </c>
      <c r="J32" t="str">
        <f>VLOOKUP(B32,'Table A as of March 2024'!A:O,15,FALSE)</f>
        <v>C</v>
      </c>
      <c r="K32" t="str">
        <f>VLOOKUP(G32,'ACFR Class Vlookup'!A:B,2,FALSE)</f>
        <v>Governmental</v>
      </c>
      <c r="L32" s="1" t="str">
        <f>VLOOKUP(D32,'Fund Information'!A:F,6,FALSE)</f>
        <v>Established per Item 38.P Chapter 854, 2019 Acts of Assembly. Moneys in the Fund shall be allocated at the direction of the Supreme Court of Virginia solely for the purposes of wellness initiatives for attorneys, judges, and law students, to prevent substance abuse and behavioral health disorders. The revenue raised in support of the Fund shall not be used to supplant current funding to the judicial branch. Expenditures and disbursements from the Fund shall be made by the State Treasurer on warrants issued by the Comptroller upon written request of the Executive Secretary of the Supreme Court of Virginia.</v>
      </c>
      <c r="M32" s="6" t="str">
        <f t="shared" si="2"/>
        <v>N/A</v>
      </c>
      <c r="N32" s="6" t="s">
        <v>2886</v>
      </c>
      <c r="O32" s="6" t="str">
        <f t="shared" si="3"/>
        <v>N/A</v>
      </c>
      <c r="P32" s="5" t="s">
        <v>2886</v>
      </c>
      <c r="Q32" s="6" t="str">
        <f t="shared" si="4"/>
        <v>N/A</v>
      </c>
      <c r="R32" s="7" t="str">
        <f t="shared" si="5"/>
        <v>No</v>
      </c>
      <c r="S32" s="5" t="str">
        <f t="shared" si="6"/>
        <v>Answer Required</v>
      </c>
      <c r="T32" s="6" t="str">
        <f t="shared" si="7"/>
        <v>N/A</v>
      </c>
      <c r="U32" s="7" t="str">
        <f t="shared" si="8"/>
        <v>Yes</v>
      </c>
      <c r="V32" s="5" t="str">
        <f t="shared" si="9"/>
        <v>Answer Required</v>
      </c>
      <c r="W32" s="6" t="str">
        <f t="shared" si="10"/>
        <v>N/A</v>
      </c>
      <c r="X32" s="5" t="s">
        <v>2886</v>
      </c>
    </row>
    <row r="33" spans="1:24" ht="60" x14ac:dyDescent="0.25">
      <c r="A33" s="77">
        <f>VLOOKUP(C33,'BU and Control BU Listing'!A:E,5,FALSE)</f>
        <v>11100</v>
      </c>
      <c r="B33" s="80" t="s">
        <v>2919</v>
      </c>
      <c r="C33" s="22" t="str">
        <f t="shared" si="0"/>
        <v>11100</v>
      </c>
      <c r="D33" s="22" t="str">
        <f t="shared" si="1"/>
        <v>09050</v>
      </c>
      <c r="E33" s="21" t="str">
        <f>VLOOKUP(B33,'Table A as of March 2024'!A:G,7,FALSE)</f>
        <v>Supreme Court</v>
      </c>
      <c r="F33" s="21" t="str">
        <f>VLOOKUP(B33,'Table A as of March 2024'!A:H,8,FALSE)</f>
        <v>Court Technology Fund</v>
      </c>
      <c r="G33" s="11" t="str">
        <f>VLOOKUP(B33,'Table A as of March 2024'!A:I,9,FALSE)</f>
        <v>105</v>
      </c>
      <c r="H33" t="str">
        <f>VLOOKUP(B33,'Table A as of March 2024'!A:L,12,FALSE)</f>
        <v>No</v>
      </c>
      <c r="I33" s="9" t="str">
        <f>VLOOKUP(B33,'Table A as of March 2024'!A:M,13,FALSE)</f>
        <v>U</v>
      </c>
      <c r="J33" t="str">
        <f>VLOOKUP(B33,'Table A as of March 2024'!A:O,15,FALSE)</f>
        <v>C</v>
      </c>
      <c r="K33" t="str">
        <f>VLOOKUP(G33,'ACFR Class Vlookup'!A:B,2,FALSE)</f>
        <v>Governmental</v>
      </c>
      <c r="L33" s="1" t="str">
        <f>VLOOKUP(D33,'Fund Information'!A:F,6,FALSE)</f>
        <v>This fund was authorized during the 2006 legislative session.  It is funded by administrative fees charged when civil cases are filed.  The fund is used by Judicial Branch agencies to upgrade their central computer systems.</v>
      </c>
      <c r="M33" s="6" t="str">
        <f t="shared" si="2"/>
        <v>N/A</v>
      </c>
      <c r="N33" s="6" t="s">
        <v>2886</v>
      </c>
      <c r="O33" s="6" t="str">
        <f t="shared" si="3"/>
        <v>N/A</v>
      </c>
      <c r="P33" s="5" t="s">
        <v>2886</v>
      </c>
      <c r="Q33" s="6" t="str">
        <f t="shared" si="4"/>
        <v>N/A</v>
      </c>
      <c r="R33" s="7" t="str">
        <f t="shared" si="5"/>
        <v>No</v>
      </c>
      <c r="S33" s="5" t="str">
        <f t="shared" si="6"/>
        <v>Answer Required</v>
      </c>
      <c r="T33" s="6" t="str">
        <f t="shared" si="7"/>
        <v>N/A</v>
      </c>
      <c r="U33" s="7" t="str">
        <f t="shared" si="8"/>
        <v>Yes</v>
      </c>
      <c r="V33" s="5" t="str">
        <f t="shared" si="9"/>
        <v>Answer Required</v>
      </c>
      <c r="W33" s="6" t="str">
        <f t="shared" si="10"/>
        <v>N/A</v>
      </c>
      <c r="X33" s="5" t="s">
        <v>2886</v>
      </c>
    </row>
    <row r="34" spans="1:24" ht="45" x14ac:dyDescent="0.25">
      <c r="A34" s="77">
        <f>VLOOKUP(C34,'BU and Control BU Listing'!A:E,5,FALSE)</f>
        <v>11100</v>
      </c>
      <c r="B34" s="80" t="s">
        <v>5254</v>
      </c>
      <c r="C34" s="22" t="str">
        <f t="shared" si="0"/>
        <v>11100</v>
      </c>
      <c r="D34" s="22" t="str">
        <f t="shared" si="1"/>
        <v>09530</v>
      </c>
      <c r="E34" s="21" t="str">
        <f>VLOOKUP(B34,'Table A as of March 2024'!A:G,7,FALSE)</f>
        <v>Supreme Court</v>
      </c>
      <c r="F34" s="21" t="str">
        <f>VLOOKUP(B34,'Table A as of March 2024'!A:H,8,FALSE)</f>
        <v>Drug Offender Assess Fund</v>
      </c>
      <c r="G34" s="11" t="str">
        <f>VLOOKUP(B34,'Table A as of March 2024'!A:I,9,FALSE)</f>
        <v>105</v>
      </c>
      <c r="H34" t="str">
        <f>VLOOKUP(B34,'Table A as of March 2024'!A:L,12,FALSE)</f>
        <v>No</v>
      </c>
      <c r="I34" s="9" t="str">
        <f>VLOOKUP(B34,'Table A as of March 2024'!A:M,13,FALSE)</f>
        <v>U</v>
      </c>
      <c r="J34" t="str">
        <f>VLOOKUP(B34,'Table A as of March 2024'!A:O,15,FALSE)</f>
        <v>C</v>
      </c>
      <c r="K34" t="str">
        <f>VLOOKUP(G34,'ACFR Class Vlookup'!A:B,2,FALSE)</f>
        <v>Governmental</v>
      </c>
      <c r="L34" s="1" t="str">
        <f>VLOOKUP(D34,'Fund Information'!A:F,6,FALSE)</f>
        <v>Accounts for moneys received from fees imposed on certain drug offense convictions. Funds are used to implement and operate the offender substance abuse screening and assessment program.</v>
      </c>
      <c r="M34" s="6" t="str">
        <f t="shared" si="2"/>
        <v>N/A</v>
      </c>
      <c r="N34" s="6" t="s">
        <v>2886</v>
      </c>
      <c r="O34" s="6" t="str">
        <f t="shared" si="3"/>
        <v>N/A</v>
      </c>
      <c r="P34" s="5" t="s">
        <v>2886</v>
      </c>
      <c r="Q34" s="6" t="str">
        <f t="shared" si="4"/>
        <v>N/A</v>
      </c>
      <c r="R34" s="7" t="str">
        <f t="shared" si="5"/>
        <v>No</v>
      </c>
      <c r="S34" s="5" t="str">
        <f t="shared" si="6"/>
        <v>Answer Required</v>
      </c>
      <c r="T34" s="6" t="str">
        <f t="shared" si="7"/>
        <v>N/A</v>
      </c>
      <c r="U34" s="7" t="str">
        <f t="shared" si="8"/>
        <v>Yes</v>
      </c>
      <c r="V34" s="5" t="str">
        <f t="shared" si="9"/>
        <v>Answer Required</v>
      </c>
      <c r="W34" s="6" t="str">
        <f t="shared" si="10"/>
        <v>N/A</v>
      </c>
      <c r="X34" s="5" t="s">
        <v>2886</v>
      </c>
    </row>
    <row r="35" spans="1:24" ht="60" x14ac:dyDescent="0.25">
      <c r="A35" s="77">
        <f>VLOOKUP(C35,'BU and Control BU Listing'!A:E,5,FALSE)</f>
        <v>11100</v>
      </c>
      <c r="B35" s="80" t="s">
        <v>5255</v>
      </c>
      <c r="C35" s="22" t="str">
        <f t="shared" si="0"/>
        <v>11100</v>
      </c>
      <c r="D35" s="22" t="str">
        <f t="shared" si="1"/>
        <v>09670</v>
      </c>
      <c r="E35" s="21" t="str">
        <f>VLOOKUP(B35,'Table A as of March 2024'!A:G,7,FALSE)</f>
        <v>Supreme Court</v>
      </c>
      <c r="F35" s="21" t="str">
        <f>VLOOKUP(B35,'Table A as of March 2024'!A:H,8,FALSE)</f>
        <v>VA Law Foundation Grant Fund</v>
      </c>
      <c r="G35" s="11" t="str">
        <f>VLOOKUP(B35,'Table A as of March 2024'!A:I,9,FALSE)</f>
        <v>105</v>
      </c>
      <c r="H35" t="str">
        <f>VLOOKUP(B35,'Table A as of March 2024'!A:L,12,FALSE)</f>
        <v>No</v>
      </c>
      <c r="I35" s="9" t="str">
        <f>VLOOKUP(B35,'Table A as of March 2024'!A:M,13,FALSE)</f>
        <v>R</v>
      </c>
      <c r="J35" t="str">
        <f>VLOOKUP(B35,'Table A as of March 2024'!A:O,15,FALSE)</f>
        <v>R</v>
      </c>
      <c r="K35" t="str">
        <f>VLOOKUP(G35,'ACFR Class Vlookup'!A:B,2,FALSE)</f>
        <v>Governmental</v>
      </c>
      <c r="L35" s="1" t="str">
        <f>VLOOKUP(D35,'Fund Information'!A:F,6,FALSE)</f>
        <v>Supreme Court of Virginia (111) has been awarded an outside grant award in the amount of $75,000 to create a Judicial Learning Center.  The grant is from the Virginia Law Foundation and acceptance of this grant award has been approved by the Governor's Office.</v>
      </c>
      <c r="M35" s="6" t="str">
        <f t="shared" si="2"/>
        <v>N/A</v>
      </c>
      <c r="N35" s="6" t="s">
        <v>2886</v>
      </c>
      <c r="O35" s="6" t="str">
        <f t="shared" si="3"/>
        <v>N/A</v>
      </c>
      <c r="P35" s="5" t="s">
        <v>2886</v>
      </c>
      <c r="Q35" s="6" t="str">
        <f t="shared" si="4"/>
        <v>N/A</v>
      </c>
      <c r="R35" s="7" t="str">
        <f t="shared" si="5"/>
        <v>Yes</v>
      </c>
      <c r="S35" s="5" t="str">
        <f t="shared" si="6"/>
        <v>Answer Required</v>
      </c>
      <c r="T35" s="6" t="str">
        <f t="shared" si="7"/>
        <v>N/A</v>
      </c>
      <c r="U35" s="7" t="str">
        <f t="shared" si="8"/>
        <v>No</v>
      </c>
      <c r="V35" s="5" t="str">
        <f t="shared" si="9"/>
        <v>Answer Required</v>
      </c>
      <c r="W35" s="6" t="str">
        <f t="shared" si="10"/>
        <v>N/A</v>
      </c>
      <c r="X35" s="5" t="s">
        <v>2886</v>
      </c>
    </row>
    <row r="36" spans="1:24" x14ac:dyDescent="0.25">
      <c r="A36" s="77">
        <f>VLOOKUP(C36,'BU and Control BU Listing'!A:E,5,FALSE)</f>
        <v>11100</v>
      </c>
      <c r="B36" s="80" t="s">
        <v>2920</v>
      </c>
      <c r="C36" s="22" t="str">
        <f t="shared" si="0"/>
        <v>11100</v>
      </c>
      <c r="D36" s="22" t="str">
        <f t="shared" si="1"/>
        <v>10000</v>
      </c>
      <c r="E36" s="21" t="str">
        <f>VLOOKUP(B36,'Table A as of March 2024'!A:G,7,FALSE)</f>
        <v>Supreme Court</v>
      </c>
      <c r="F36" s="21" t="str">
        <f>VLOOKUP(B36,'Table A as of March 2024'!A:H,8,FALSE)</f>
        <v>Federal Trust</v>
      </c>
      <c r="G36" s="11" t="str">
        <f>VLOOKUP(B36,'Table A as of March 2024'!A:I,9,FALSE)</f>
        <v>120</v>
      </c>
      <c r="H36" t="str">
        <f>VLOOKUP(B36,'Table A as of March 2024'!A:L,12,FALSE)</f>
        <v>No</v>
      </c>
      <c r="I36" s="9" t="str">
        <f>VLOOKUP(B36,'Table A as of March 2024'!A:M,13,FALSE)</f>
        <v>R</v>
      </c>
      <c r="J36" t="str">
        <f>VLOOKUP(B36,'Table A as of March 2024'!A:O,15,FALSE)</f>
        <v>R</v>
      </c>
      <c r="K36" t="str">
        <f>VLOOKUP(G36,'ACFR Class Vlookup'!A:B,2,FALSE)</f>
        <v>Governmental</v>
      </c>
      <c r="L36" s="1" t="str">
        <f>VLOOKUP(D36,'Fund Information'!A:F,6,FALSE)</f>
        <v>This fund accounts for Federal funds.</v>
      </c>
      <c r="M36" s="6" t="str">
        <f t="shared" si="2"/>
        <v>N/A</v>
      </c>
      <c r="N36" s="6" t="s">
        <v>2886</v>
      </c>
      <c r="O36" s="6" t="str">
        <f t="shared" si="3"/>
        <v>N/A</v>
      </c>
      <c r="P36" s="5" t="s">
        <v>2886</v>
      </c>
      <c r="Q36" s="6" t="str">
        <f t="shared" si="4"/>
        <v>N/A</v>
      </c>
      <c r="R36" s="7" t="str">
        <f t="shared" si="5"/>
        <v>Yes</v>
      </c>
      <c r="S36" s="5" t="str">
        <f t="shared" si="6"/>
        <v>Answer Required</v>
      </c>
      <c r="T36" s="6" t="str">
        <f t="shared" si="7"/>
        <v>N/A</v>
      </c>
      <c r="U36" s="7" t="str">
        <f t="shared" si="8"/>
        <v>No</v>
      </c>
      <c r="V36" s="5" t="str">
        <f t="shared" si="9"/>
        <v>Answer Required</v>
      </c>
      <c r="W36" s="6" t="str">
        <f t="shared" si="10"/>
        <v>N/A</v>
      </c>
      <c r="X36" s="5" t="s">
        <v>2886</v>
      </c>
    </row>
    <row r="37" spans="1:24" ht="165" x14ac:dyDescent="0.25">
      <c r="A37" s="77">
        <f>VLOOKUP(C37,'BU and Control BU Listing'!A:E,5,FALSE)</f>
        <v>11100</v>
      </c>
      <c r="B37" s="80" t="s">
        <v>5731</v>
      </c>
      <c r="C37" s="22" t="str">
        <f t="shared" si="0"/>
        <v>11100</v>
      </c>
      <c r="D37" s="22" t="str">
        <f t="shared" si="1"/>
        <v>10110</v>
      </c>
      <c r="E37" s="21" t="str">
        <f>VLOOKUP(B37,'Table A as of March 2024'!A:G,7,FALSE)</f>
        <v>Supreme Court</v>
      </c>
      <c r="F37" s="21" t="str">
        <f>VLOOKUP(B37,'Table A as of March 2024'!A:H,8,FALSE)</f>
        <v>CARESActRlfFd–General-COVID-19</v>
      </c>
      <c r="G37" s="11" t="str">
        <f>VLOOKUP(B37,'Table A as of March 2024'!A:I,9,FALSE)</f>
        <v>120</v>
      </c>
      <c r="H37" t="str">
        <f>VLOOKUP(B37,'Table A as of March 2024'!A:L,12,FALSE)</f>
        <v>No</v>
      </c>
      <c r="I37" s="9" t="str">
        <f>VLOOKUP(B37,'Table A as of March 2024'!A:M,13,FALSE)</f>
        <v>V</v>
      </c>
      <c r="J37" t="str">
        <f>VLOOKUP(B37,'Table A as of March 2024'!A:O,15,FALSE)</f>
        <v>R</v>
      </c>
      <c r="K37" t="str">
        <f>VLOOKUP(G37,'ACFR Class Vlookup'!A:B,2,FALSE)</f>
        <v>Governmental</v>
      </c>
      <c r="L37" s="1" t="str">
        <f>VLOOKUP(D37,'Fund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7" s="6" t="str">
        <f t="shared" si="2"/>
        <v>N/A</v>
      </c>
      <c r="N37" s="6" t="s">
        <v>2886</v>
      </c>
      <c r="O37" s="6" t="str">
        <f t="shared" si="3"/>
        <v>N/A</v>
      </c>
      <c r="P37" s="5" t="s">
        <v>2886</v>
      </c>
      <c r="Q37" s="6" t="str">
        <f t="shared" si="4"/>
        <v>N/A</v>
      </c>
      <c r="R37" s="7" t="str">
        <f t="shared" si="5"/>
        <v>Yes</v>
      </c>
      <c r="S37" s="5" t="str">
        <f t="shared" si="6"/>
        <v>Answer Required</v>
      </c>
      <c r="T37" s="6" t="str">
        <f t="shared" si="7"/>
        <v>N/A</v>
      </c>
      <c r="U37" s="7" t="str">
        <f t="shared" si="8"/>
        <v>No</v>
      </c>
      <c r="V37" s="5" t="str">
        <f t="shared" si="9"/>
        <v>Answer Required</v>
      </c>
      <c r="W37" s="6" t="str">
        <f t="shared" si="10"/>
        <v>N/A</v>
      </c>
      <c r="X37" s="5" t="s">
        <v>2886</v>
      </c>
    </row>
    <row r="38" spans="1:24" x14ac:dyDescent="0.25">
      <c r="A38" s="77">
        <f>VLOOKUP(C38,'BU and Control BU Listing'!A:E,5,FALSE)</f>
        <v>11100</v>
      </c>
      <c r="B38" s="80" t="s">
        <v>2922</v>
      </c>
      <c r="C38" s="22" t="str">
        <f t="shared" si="0"/>
        <v>11200</v>
      </c>
      <c r="D38" s="22" t="str">
        <f t="shared" si="1"/>
        <v>01000</v>
      </c>
      <c r="E38" s="21" t="str">
        <f>VLOOKUP(B38,'Table A as of March 2024'!A:G,7,FALSE)</f>
        <v>Jud Inquiry and Review Comm</v>
      </c>
      <c r="F38" s="21" t="str">
        <f>VLOOKUP(B38,'Table A as of March 2024'!A:H,8,FALSE)</f>
        <v>General Fund</v>
      </c>
      <c r="G38" s="11" t="str">
        <f>VLOOKUP(B38,'Table A as of March 2024'!A:I,9,FALSE)</f>
        <v>100</v>
      </c>
      <c r="H38" t="str">
        <f>VLOOKUP(B38,'Table A as of March 2024'!A:L,12,FALSE)</f>
        <v>No</v>
      </c>
      <c r="I38" s="9" t="str">
        <f>VLOOKUP(B38,'Table A as of March 2024'!A:M,13,FALSE)</f>
        <v>G</v>
      </c>
      <c r="J38" t="str">
        <f>VLOOKUP(B38,'Table A as of March 2024'!A:O,15,FALSE)</f>
        <v>U</v>
      </c>
      <c r="K38" t="str">
        <f>VLOOKUP(G38,'ACFR Class Vlookup'!A:B,2,FALSE)</f>
        <v>Governmental</v>
      </c>
      <c r="L38" s="1" t="str">
        <f>VLOOKUP(D38,'Fund Information'!A:F,6,FALSE)</f>
        <v>General Fund</v>
      </c>
      <c r="M38" s="6" t="str">
        <f t="shared" si="2"/>
        <v>N/A</v>
      </c>
      <c r="N38" s="6" t="s">
        <v>2886</v>
      </c>
      <c r="O38" s="6" t="str">
        <f t="shared" si="3"/>
        <v>N/A</v>
      </c>
      <c r="P38" s="5" t="s">
        <v>2886</v>
      </c>
      <c r="Q38" s="6" t="str">
        <f t="shared" si="4"/>
        <v>N/A</v>
      </c>
      <c r="R38" s="7" t="str">
        <f t="shared" si="5"/>
        <v>No</v>
      </c>
      <c r="S38" s="5" t="str">
        <f t="shared" si="6"/>
        <v>Answer Required</v>
      </c>
      <c r="T38" s="6" t="str">
        <f t="shared" si="7"/>
        <v>N/A</v>
      </c>
      <c r="U38" s="7" t="str">
        <f t="shared" si="8"/>
        <v>No</v>
      </c>
      <c r="V38" s="5" t="str">
        <f t="shared" si="9"/>
        <v>Answer Required</v>
      </c>
      <c r="W38" s="6" t="str">
        <f t="shared" si="10"/>
        <v>N/A</v>
      </c>
      <c r="X38" s="5" t="s">
        <v>2886</v>
      </c>
    </row>
    <row r="39" spans="1:24" x14ac:dyDescent="0.25">
      <c r="A39" s="77">
        <f>VLOOKUP(C39,'BU and Control BU Listing'!A:E,5,FALSE)</f>
        <v>11100</v>
      </c>
      <c r="B39" s="80" t="s">
        <v>2923</v>
      </c>
      <c r="C39" s="22" t="str">
        <f t="shared" si="0"/>
        <v>11200</v>
      </c>
      <c r="D39" s="22" t="str">
        <f t="shared" si="1"/>
        <v>02700</v>
      </c>
      <c r="E39" s="21" t="str">
        <f>VLOOKUP(B39,'Table A as of March 2024'!A:G,7,FALSE)</f>
        <v>Jud Inquiry and Review Comm</v>
      </c>
      <c r="F39" s="21" t="str">
        <f>VLOOKUP(B39,'Table A as of March 2024'!A:H,8,FALSE)</f>
        <v>Parking</v>
      </c>
      <c r="G39" s="11" t="str">
        <f>VLOOKUP(B39,'Table A as of March 2024'!A:I,9,FALSE)</f>
        <v>105</v>
      </c>
      <c r="H39" t="str">
        <f>VLOOKUP(B39,'Table A as of March 2024'!A:L,12,FALSE)</f>
        <v>No</v>
      </c>
      <c r="I39" s="9" t="str">
        <f>VLOOKUP(B39,'Table A as of March 2024'!A:M,13,FALSE)</f>
        <v>U</v>
      </c>
      <c r="J39" t="str">
        <f>VLOOKUP(B39,'Table A as of March 2024'!A:O,15,FALSE)</f>
        <v>C</v>
      </c>
      <c r="K39" t="str">
        <f>VLOOKUP(G39,'ACFR Class Vlookup'!A:B,2,FALSE)</f>
        <v>Governmental</v>
      </c>
      <c r="L39" s="1" t="str">
        <f>VLOOKUP(D39,'Fund Information'!A:F,6,FALSE)</f>
        <v>Parking - Accounts for fees paid for parking vehicles in state parking lots.</v>
      </c>
      <c r="M39" s="6" t="str">
        <f t="shared" si="2"/>
        <v>N/A</v>
      </c>
      <c r="N39" s="6" t="s">
        <v>2886</v>
      </c>
      <c r="O39" s="6" t="str">
        <f t="shared" si="3"/>
        <v>N/A</v>
      </c>
      <c r="P39" s="5" t="s">
        <v>2886</v>
      </c>
      <c r="Q39" s="6" t="str">
        <f t="shared" si="4"/>
        <v>N/A</v>
      </c>
      <c r="R39" s="7" t="str">
        <f t="shared" si="5"/>
        <v>No</v>
      </c>
      <c r="S39" s="5" t="str">
        <f t="shared" si="6"/>
        <v>Answer Required</v>
      </c>
      <c r="T39" s="6" t="str">
        <f t="shared" si="7"/>
        <v>N/A</v>
      </c>
      <c r="U39" s="7" t="str">
        <f t="shared" si="8"/>
        <v>Yes</v>
      </c>
      <c r="V39" s="5" t="str">
        <f t="shared" si="9"/>
        <v>Answer Required</v>
      </c>
      <c r="W39" s="6" t="str">
        <f t="shared" si="10"/>
        <v>N/A</v>
      </c>
      <c r="X39" s="5" t="s">
        <v>2886</v>
      </c>
    </row>
    <row r="40" spans="1:24" x14ac:dyDescent="0.25">
      <c r="A40" s="77">
        <f>VLOOKUP(C40,'BU and Control BU Listing'!A:E,5,FALSE)</f>
        <v>11100</v>
      </c>
      <c r="B40" s="80" t="s">
        <v>2924</v>
      </c>
      <c r="C40" s="22" t="str">
        <f t="shared" si="0"/>
        <v>11300</v>
      </c>
      <c r="D40" s="22" t="str">
        <f t="shared" si="1"/>
        <v>01000</v>
      </c>
      <c r="E40" s="21" t="str">
        <f>VLOOKUP(B40,'Table A as of March 2024'!A:G,7,FALSE)</f>
        <v>Circuit Courts</v>
      </c>
      <c r="F40" s="21" t="str">
        <f>VLOOKUP(B40,'Table A as of March 2024'!A:H,8,FALSE)</f>
        <v>General Fund</v>
      </c>
      <c r="G40" s="11" t="str">
        <f>VLOOKUP(B40,'Table A as of March 2024'!A:I,9,FALSE)</f>
        <v>100</v>
      </c>
      <c r="H40" t="str">
        <f>VLOOKUP(B40,'Table A as of March 2024'!A:L,12,FALSE)</f>
        <v>No</v>
      </c>
      <c r="I40" s="9" t="str">
        <f>VLOOKUP(B40,'Table A as of March 2024'!A:M,13,FALSE)</f>
        <v>G</v>
      </c>
      <c r="J40" t="str">
        <f>VLOOKUP(B40,'Table A as of March 2024'!A:O,15,FALSE)</f>
        <v>U</v>
      </c>
      <c r="K40" t="str">
        <f>VLOOKUP(G40,'ACFR Class Vlookup'!A:B,2,FALSE)</f>
        <v>Governmental</v>
      </c>
      <c r="L40" s="1" t="str">
        <f>VLOOKUP(D40,'Fund Information'!A:F,6,FALSE)</f>
        <v>General Fund</v>
      </c>
      <c r="M40" s="6" t="str">
        <f t="shared" si="2"/>
        <v>N/A</v>
      </c>
      <c r="N40" s="6" t="s">
        <v>2886</v>
      </c>
      <c r="O40" s="6" t="str">
        <f t="shared" si="3"/>
        <v>N/A</v>
      </c>
      <c r="P40" s="5" t="s">
        <v>2886</v>
      </c>
      <c r="Q40" s="6" t="str">
        <f t="shared" si="4"/>
        <v>N/A</v>
      </c>
      <c r="R40" s="7" t="str">
        <f t="shared" si="5"/>
        <v>No</v>
      </c>
      <c r="S40" s="5" t="str">
        <f t="shared" si="6"/>
        <v>Answer Required</v>
      </c>
      <c r="T40" s="6" t="str">
        <f t="shared" si="7"/>
        <v>N/A</v>
      </c>
      <c r="U40" s="7" t="str">
        <f t="shared" si="8"/>
        <v>No</v>
      </c>
      <c r="V40" s="5" t="str">
        <f t="shared" si="9"/>
        <v>Answer Required</v>
      </c>
      <c r="W40" s="6" t="str">
        <f t="shared" si="10"/>
        <v>N/A</v>
      </c>
      <c r="X40" s="5" t="s">
        <v>2886</v>
      </c>
    </row>
    <row r="41" spans="1:24" ht="30" x14ac:dyDescent="0.25">
      <c r="A41" s="77">
        <f>VLOOKUP(C41,'BU and Control BU Listing'!A:E,5,FALSE)</f>
        <v>11100</v>
      </c>
      <c r="B41" s="80" t="s">
        <v>2925</v>
      </c>
      <c r="C41" s="22" t="str">
        <f t="shared" si="0"/>
        <v>11300</v>
      </c>
      <c r="D41" s="22" t="str">
        <f t="shared" si="1"/>
        <v>02113</v>
      </c>
      <c r="E41" s="21" t="str">
        <f>VLOOKUP(B41,'Table A as of March 2024'!A:G,7,FALSE)</f>
        <v>Circuit Courts</v>
      </c>
      <c r="F41" s="21" t="str">
        <f>VLOOKUP(B41,'Table A as of March 2024'!A:H,8,FALSE)</f>
        <v>CCV Special Revenue Fund</v>
      </c>
      <c r="G41" s="11" t="str">
        <f>VLOOKUP(B41,'Table A as of March 2024'!A:I,9,FALSE)</f>
        <v>100</v>
      </c>
      <c r="H41" t="str">
        <f>VLOOKUP(B41,'Table A as of March 2024'!A:L,12,FALSE)</f>
        <v>No</v>
      </c>
      <c r="I41" s="9" t="str">
        <f>VLOOKUP(B41,'Table A as of March 2024'!A:M,13,FALSE)</f>
        <v>U</v>
      </c>
      <c r="J41" t="str">
        <f>VLOOKUP(B41,'Table A as of March 2024'!A:O,15,FALSE)</f>
        <v>A</v>
      </c>
      <c r="K41" t="str">
        <f>VLOOKUP(G41,'ACFR Class Vlookup'!A:B,2,FALSE)</f>
        <v>Governmental</v>
      </c>
      <c r="L41" s="1" t="str">
        <f>VLOOKUP(D41,'Fund Information'!A:F,6,FALSE)</f>
        <v>Accounts for revenue collected from courts related to the cost of maintaining the Records Indexing System.</v>
      </c>
      <c r="M41" s="6" t="str">
        <f t="shared" si="2"/>
        <v>N/A</v>
      </c>
      <c r="N41" s="6" t="s">
        <v>2886</v>
      </c>
      <c r="O41" s="6" t="str">
        <f t="shared" si="3"/>
        <v>N/A</v>
      </c>
      <c r="P41" s="5" t="s">
        <v>2886</v>
      </c>
      <c r="Q41" s="6" t="str">
        <f t="shared" si="4"/>
        <v>N/A</v>
      </c>
      <c r="R41" s="7" t="str">
        <f t="shared" si="5"/>
        <v>No</v>
      </c>
      <c r="S41" s="5" t="str">
        <f t="shared" si="6"/>
        <v>Answer Required</v>
      </c>
      <c r="T41" s="6" t="str">
        <f t="shared" si="7"/>
        <v>N/A</v>
      </c>
      <c r="U41" s="7" t="str">
        <f t="shared" si="8"/>
        <v>No</v>
      </c>
      <c r="V41" s="5" t="str">
        <f t="shared" si="9"/>
        <v>Answer Required</v>
      </c>
      <c r="W41" s="6" t="str">
        <f t="shared" si="10"/>
        <v>N/A</v>
      </c>
      <c r="X41" s="5" t="s">
        <v>2886</v>
      </c>
    </row>
    <row r="42" spans="1:24" x14ac:dyDescent="0.25">
      <c r="A42" s="77">
        <f>VLOOKUP(C42,'BU and Control BU Listing'!A:E,5,FALSE)</f>
        <v>11100</v>
      </c>
      <c r="B42" s="80" t="s">
        <v>2926</v>
      </c>
      <c r="C42" s="22" t="str">
        <f t="shared" si="0"/>
        <v>11300</v>
      </c>
      <c r="D42" s="22" t="str">
        <f t="shared" si="1"/>
        <v>02700</v>
      </c>
      <c r="E42" s="21" t="str">
        <f>VLOOKUP(B42,'Table A as of March 2024'!A:G,7,FALSE)</f>
        <v>Circuit Courts</v>
      </c>
      <c r="F42" s="21" t="str">
        <f>VLOOKUP(B42,'Table A as of March 2024'!A:H,8,FALSE)</f>
        <v>Parking</v>
      </c>
      <c r="G42" s="11" t="str">
        <f>VLOOKUP(B42,'Table A as of March 2024'!A:I,9,FALSE)</f>
        <v>105</v>
      </c>
      <c r="H42" t="str">
        <f>VLOOKUP(B42,'Table A as of March 2024'!A:L,12,FALSE)</f>
        <v>No</v>
      </c>
      <c r="I42" s="9" t="str">
        <f>VLOOKUP(B42,'Table A as of March 2024'!A:M,13,FALSE)</f>
        <v>U</v>
      </c>
      <c r="J42" t="str">
        <f>VLOOKUP(B42,'Table A as of March 2024'!A:O,15,FALSE)</f>
        <v>C</v>
      </c>
      <c r="K42" t="str">
        <f>VLOOKUP(G42,'ACFR Class Vlookup'!A:B,2,FALSE)</f>
        <v>Governmental</v>
      </c>
      <c r="L42" s="1" t="str">
        <f>VLOOKUP(D42,'Fund Information'!A:F,6,FALSE)</f>
        <v>Parking - Accounts for fees paid for parking vehicles in state parking lots.</v>
      </c>
      <c r="M42" s="6" t="str">
        <f t="shared" si="2"/>
        <v>N/A</v>
      </c>
      <c r="N42" s="6" t="s">
        <v>2886</v>
      </c>
      <c r="O42" s="6" t="str">
        <f t="shared" si="3"/>
        <v>N/A</v>
      </c>
      <c r="P42" s="5" t="s">
        <v>2886</v>
      </c>
      <c r="Q42" s="6" t="str">
        <f t="shared" si="4"/>
        <v>N/A</v>
      </c>
      <c r="R42" s="7" t="str">
        <f t="shared" si="5"/>
        <v>No</v>
      </c>
      <c r="S42" s="5" t="str">
        <f t="shared" si="6"/>
        <v>Answer Required</v>
      </c>
      <c r="T42" s="6" t="str">
        <f t="shared" si="7"/>
        <v>N/A</v>
      </c>
      <c r="U42" s="7" t="str">
        <f t="shared" si="8"/>
        <v>Yes</v>
      </c>
      <c r="V42" s="5" t="str">
        <f t="shared" si="9"/>
        <v>Answer Required</v>
      </c>
      <c r="W42" s="6" t="str">
        <f t="shared" si="10"/>
        <v>N/A</v>
      </c>
      <c r="X42" s="5" t="s">
        <v>2886</v>
      </c>
    </row>
    <row r="43" spans="1:24" ht="75" x14ac:dyDescent="0.25">
      <c r="A43" s="77">
        <f>VLOOKUP(C43,'BU and Control BU Listing'!A:E,5,FALSE)</f>
        <v>11100</v>
      </c>
      <c r="B43" s="80" t="s">
        <v>2927</v>
      </c>
      <c r="C43" s="22" t="str">
        <f t="shared" si="0"/>
        <v>11300</v>
      </c>
      <c r="D43" s="22" t="str">
        <f t="shared" si="1"/>
        <v>04100</v>
      </c>
      <c r="E43" s="21" t="str">
        <f>VLOOKUP(B43,'Table A as of March 2024'!A:G,7,FALSE)</f>
        <v>Circuit Courts</v>
      </c>
      <c r="F43" s="21" t="str">
        <f>VLOOKUP(B43,'Table A as of March 2024'!A:H,8,FALSE)</f>
        <v>Hwy Maintenance &amp; Operating Fd</v>
      </c>
      <c r="G43" s="11" t="str">
        <f>VLOOKUP(B43,'Table A as of March 2024'!A:I,9,FALSE)</f>
        <v>110</v>
      </c>
      <c r="H43" t="str">
        <f>VLOOKUP(B43,'Table A as of March 2024'!A:L,12,FALSE)</f>
        <v>No</v>
      </c>
      <c r="I43" s="9" t="str">
        <f>VLOOKUP(B43,'Table A as of March 2024'!A:M,13,FALSE)</f>
        <v>U</v>
      </c>
      <c r="J43" t="str">
        <f>VLOOKUP(B43,'Table A as of March 2024'!A:O,15,FALSE)</f>
        <v>C</v>
      </c>
      <c r="K43" t="str">
        <f>VLOOKUP(G43,'ACFR Class Vlookup'!A:B,2,FALSE)</f>
        <v>Governmental</v>
      </c>
      <c r="L43" s="1" t="str">
        <f>VLOOKUP(D43,'Fund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43" s="6" t="str">
        <f t="shared" si="2"/>
        <v>N/A</v>
      </c>
      <c r="N43" s="6" t="s">
        <v>2886</v>
      </c>
      <c r="O43" s="6" t="str">
        <f t="shared" si="3"/>
        <v>N/A</v>
      </c>
      <c r="P43" s="5" t="s">
        <v>2886</v>
      </c>
      <c r="Q43" s="6" t="str">
        <f t="shared" si="4"/>
        <v>N/A</v>
      </c>
      <c r="R43" s="7" t="str">
        <f t="shared" si="5"/>
        <v>No</v>
      </c>
      <c r="S43" s="5" t="str">
        <f t="shared" si="6"/>
        <v>Answer Required</v>
      </c>
      <c r="T43" s="6" t="str">
        <f t="shared" si="7"/>
        <v>N/A</v>
      </c>
      <c r="U43" s="7" t="str">
        <f t="shared" si="8"/>
        <v>Yes</v>
      </c>
      <c r="V43" s="5" t="str">
        <f t="shared" si="9"/>
        <v>Answer Required</v>
      </c>
      <c r="W43" s="6" t="str">
        <f t="shared" si="10"/>
        <v>N/A</v>
      </c>
      <c r="X43" s="5" t="s">
        <v>2886</v>
      </c>
    </row>
    <row r="44" spans="1:24" x14ac:dyDescent="0.25">
      <c r="A44" s="77">
        <f>VLOOKUP(C44,'BU and Control BU Listing'!A:E,5,FALSE)</f>
        <v>11100</v>
      </c>
      <c r="B44" s="80" t="s">
        <v>2928</v>
      </c>
      <c r="C44" s="22" t="str">
        <f t="shared" si="0"/>
        <v>11400</v>
      </c>
      <c r="D44" s="22" t="str">
        <f t="shared" si="1"/>
        <v>01000</v>
      </c>
      <c r="E44" s="21" t="str">
        <f>VLOOKUP(B44,'Table A as of March 2024'!A:G,7,FALSE)</f>
        <v>General District Courts</v>
      </c>
      <c r="F44" s="21" t="str">
        <f>VLOOKUP(B44,'Table A as of March 2024'!A:H,8,FALSE)</f>
        <v>General Fund</v>
      </c>
      <c r="G44" s="11" t="str">
        <f>VLOOKUP(B44,'Table A as of March 2024'!A:I,9,FALSE)</f>
        <v>100</v>
      </c>
      <c r="H44" t="str">
        <f>VLOOKUP(B44,'Table A as of March 2024'!A:L,12,FALSE)</f>
        <v>No</v>
      </c>
      <c r="I44" s="9" t="str">
        <f>VLOOKUP(B44,'Table A as of March 2024'!A:M,13,FALSE)</f>
        <v>G</v>
      </c>
      <c r="J44" t="str">
        <f>VLOOKUP(B44,'Table A as of March 2024'!A:O,15,FALSE)</f>
        <v>U</v>
      </c>
      <c r="K44" t="str">
        <f>VLOOKUP(G44,'ACFR Class Vlookup'!A:B,2,FALSE)</f>
        <v>Governmental</v>
      </c>
      <c r="L44" s="1" t="str">
        <f>VLOOKUP(D44,'Fund Information'!A:F,6,FALSE)</f>
        <v>General Fund</v>
      </c>
      <c r="M44" s="6" t="str">
        <f t="shared" si="2"/>
        <v>N/A</v>
      </c>
      <c r="N44" s="6" t="s">
        <v>2886</v>
      </c>
      <c r="O44" s="6" t="str">
        <f t="shared" si="3"/>
        <v>N/A</v>
      </c>
      <c r="P44" s="5" t="s">
        <v>2886</v>
      </c>
      <c r="Q44" s="6" t="str">
        <f t="shared" si="4"/>
        <v>N/A</v>
      </c>
      <c r="R44" s="7" t="str">
        <f t="shared" si="5"/>
        <v>No</v>
      </c>
      <c r="S44" s="5" t="str">
        <f t="shared" si="6"/>
        <v>Answer Required</v>
      </c>
      <c r="T44" s="6" t="str">
        <f t="shared" si="7"/>
        <v>N/A</v>
      </c>
      <c r="U44" s="7" t="str">
        <f t="shared" si="8"/>
        <v>No</v>
      </c>
      <c r="V44" s="5" t="str">
        <f t="shared" si="9"/>
        <v>Answer Required</v>
      </c>
      <c r="W44" s="6" t="str">
        <f t="shared" si="10"/>
        <v>N/A</v>
      </c>
      <c r="X44" s="5" t="s">
        <v>2886</v>
      </c>
    </row>
    <row r="45" spans="1:24" x14ac:dyDescent="0.25">
      <c r="A45" s="77">
        <f>VLOOKUP(C45,'BU and Control BU Listing'!A:E,5,FALSE)</f>
        <v>11100</v>
      </c>
      <c r="B45" s="80" t="s">
        <v>2929</v>
      </c>
      <c r="C45" s="22" t="str">
        <f t="shared" si="0"/>
        <v>11400</v>
      </c>
      <c r="D45" s="22" t="str">
        <f t="shared" si="1"/>
        <v>02700</v>
      </c>
      <c r="E45" s="21" t="str">
        <f>VLOOKUP(B45,'Table A as of March 2024'!A:G,7,FALSE)</f>
        <v>General District Courts</v>
      </c>
      <c r="F45" s="21" t="str">
        <f>VLOOKUP(B45,'Table A as of March 2024'!A:H,8,FALSE)</f>
        <v>Parking</v>
      </c>
      <c r="G45" s="11" t="str">
        <f>VLOOKUP(B45,'Table A as of March 2024'!A:I,9,FALSE)</f>
        <v>105</v>
      </c>
      <c r="H45" t="str">
        <f>VLOOKUP(B45,'Table A as of March 2024'!A:L,12,FALSE)</f>
        <v>No</v>
      </c>
      <c r="I45" s="9" t="str">
        <f>VLOOKUP(B45,'Table A as of March 2024'!A:M,13,FALSE)</f>
        <v>U</v>
      </c>
      <c r="J45" t="str">
        <f>VLOOKUP(B45,'Table A as of March 2024'!A:O,15,FALSE)</f>
        <v>C</v>
      </c>
      <c r="K45" t="str">
        <f>VLOOKUP(G45,'ACFR Class Vlookup'!A:B,2,FALSE)</f>
        <v>Governmental</v>
      </c>
      <c r="L45" s="1" t="str">
        <f>VLOOKUP(D45,'Fund Information'!A:F,6,FALSE)</f>
        <v>Parking - Accounts for fees paid for parking vehicles in state parking lots.</v>
      </c>
      <c r="M45" s="6" t="str">
        <f t="shared" si="2"/>
        <v>N/A</v>
      </c>
      <c r="N45" s="6" t="s">
        <v>2886</v>
      </c>
      <c r="O45" s="6" t="str">
        <f t="shared" si="3"/>
        <v>N/A</v>
      </c>
      <c r="P45" s="5" t="s">
        <v>2886</v>
      </c>
      <c r="Q45" s="6" t="str">
        <f t="shared" si="4"/>
        <v>N/A</v>
      </c>
      <c r="R45" s="7" t="str">
        <f t="shared" si="5"/>
        <v>No</v>
      </c>
      <c r="S45" s="5" t="str">
        <f t="shared" si="6"/>
        <v>Answer Required</v>
      </c>
      <c r="T45" s="6" t="str">
        <f t="shared" si="7"/>
        <v>N/A</v>
      </c>
      <c r="U45" s="7" t="str">
        <f t="shared" si="8"/>
        <v>Yes</v>
      </c>
      <c r="V45" s="5" t="str">
        <f t="shared" si="9"/>
        <v>Answer Required</v>
      </c>
      <c r="W45" s="6" t="str">
        <f t="shared" si="10"/>
        <v>N/A</v>
      </c>
      <c r="X45" s="5" t="s">
        <v>2886</v>
      </c>
    </row>
    <row r="46" spans="1:24" ht="75" x14ac:dyDescent="0.25">
      <c r="A46" s="77">
        <f>VLOOKUP(C46,'BU and Control BU Listing'!A:E,5,FALSE)</f>
        <v>11100</v>
      </c>
      <c r="B46" s="80" t="s">
        <v>2930</v>
      </c>
      <c r="C46" s="22" t="str">
        <f t="shared" si="0"/>
        <v>11400</v>
      </c>
      <c r="D46" s="22" t="str">
        <f t="shared" si="1"/>
        <v>04100</v>
      </c>
      <c r="E46" s="21" t="str">
        <f>VLOOKUP(B46,'Table A as of March 2024'!A:G,7,FALSE)</f>
        <v>General District Courts</v>
      </c>
      <c r="F46" s="21" t="str">
        <f>VLOOKUP(B46,'Table A as of March 2024'!A:H,8,FALSE)</f>
        <v>Hwy Maintenance &amp; Operating Fd</v>
      </c>
      <c r="G46" s="11" t="str">
        <f>VLOOKUP(B46,'Table A as of March 2024'!A:I,9,FALSE)</f>
        <v>110</v>
      </c>
      <c r="H46" t="str">
        <f>VLOOKUP(B46,'Table A as of March 2024'!A:L,12,FALSE)</f>
        <v>No</v>
      </c>
      <c r="I46" s="9" t="str">
        <f>VLOOKUP(B46,'Table A as of March 2024'!A:M,13,FALSE)</f>
        <v>U</v>
      </c>
      <c r="J46" t="str">
        <f>VLOOKUP(B46,'Table A as of March 2024'!A:O,15,FALSE)</f>
        <v>C</v>
      </c>
      <c r="K46" t="str">
        <f>VLOOKUP(G46,'ACFR Class Vlookup'!A:B,2,FALSE)</f>
        <v>Governmental</v>
      </c>
      <c r="L46" s="1" t="str">
        <f>VLOOKUP(D46,'Fund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46" s="6" t="str">
        <f t="shared" si="2"/>
        <v>N/A</v>
      </c>
      <c r="N46" s="6" t="s">
        <v>2886</v>
      </c>
      <c r="O46" s="6" t="str">
        <f t="shared" si="3"/>
        <v>N/A</v>
      </c>
      <c r="P46" s="5" t="s">
        <v>2886</v>
      </c>
      <c r="Q46" s="6" t="str">
        <f t="shared" si="4"/>
        <v>N/A</v>
      </c>
      <c r="R46" s="7" t="str">
        <f t="shared" si="5"/>
        <v>No</v>
      </c>
      <c r="S46" s="5" t="str">
        <f t="shared" si="6"/>
        <v>Answer Required</v>
      </c>
      <c r="T46" s="6" t="str">
        <f t="shared" si="7"/>
        <v>N/A</v>
      </c>
      <c r="U46" s="7" t="str">
        <f t="shared" si="8"/>
        <v>Yes</v>
      </c>
      <c r="V46" s="5" t="str">
        <f t="shared" si="9"/>
        <v>Answer Required</v>
      </c>
      <c r="W46" s="6" t="str">
        <f t="shared" si="10"/>
        <v>N/A</v>
      </c>
      <c r="X46" s="5" t="s">
        <v>2886</v>
      </c>
    </row>
    <row r="47" spans="1:24" x14ac:dyDescent="0.25">
      <c r="A47" s="77">
        <f>VLOOKUP(C47,'BU and Control BU Listing'!A:E,5,FALSE)</f>
        <v>11100</v>
      </c>
      <c r="B47" s="80" t="s">
        <v>2931</v>
      </c>
      <c r="C47" s="22" t="str">
        <f t="shared" si="0"/>
        <v>11500</v>
      </c>
      <c r="D47" s="22" t="str">
        <f t="shared" si="1"/>
        <v>01000</v>
      </c>
      <c r="E47" s="21" t="str">
        <f>VLOOKUP(B47,'Table A as of March 2024'!A:G,7,FALSE)</f>
        <v>Juv and Domestic Relations Crt</v>
      </c>
      <c r="F47" s="21" t="str">
        <f>VLOOKUP(B47,'Table A as of March 2024'!A:H,8,FALSE)</f>
        <v>General Fund</v>
      </c>
      <c r="G47" s="11" t="str">
        <f>VLOOKUP(B47,'Table A as of March 2024'!A:I,9,FALSE)</f>
        <v>100</v>
      </c>
      <c r="H47" t="str">
        <f>VLOOKUP(B47,'Table A as of March 2024'!A:L,12,FALSE)</f>
        <v>No</v>
      </c>
      <c r="I47" s="9" t="str">
        <f>VLOOKUP(B47,'Table A as of March 2024'!A:M,13,FALSE)</f>
        <v>G</v>
      </c>
      <c r="J47" t="str">
        <f>VLOOKUP(B47,'Table A as of March 2024'!A:O,15,FALSE)</f>
        <v>U</v>
      </c>
      <c r="K47" t="str">
        <f>VLOOKUP(G47,'ACFR Class Vlookup'!A:B,2,FALSE)</f>
        <v>Governmental</v>
      </c>
      <c r="L47" s="1" t="str">
        <f>VLOOKUP(D47,'Fund Information'!A:F,6,FALSE)</f>
        <v>General Fund</v>
      </c>
      <c r="M47" s="6" t="str">
        <f t="shared" si="2"/>
        <v>N/A</v>
      </c>
      <c r="N47" s="6" t="s">
        <v>2886</v>
      </c>
      <c r="O47" s="6" t="str">
        <f t="shared" si="3"/>
        <v>N/A</v>
      </c>
      <c r="P47" s="5" t="s">
        <v>2886</v>
      </c>
      <c r="Q47" s="6" t="str">
        <f t="shared" si="4"/>
        <v>N/A</v>
      </c>
      <c r="R47" s="7" t="str">
        <f t="shared" si="5"/>
        <v>No</v>
      </c>
      <c r="S47" s="5" t="str">
        <f t="shared" si="6"/>
        <v>Answer Required</v>
      </c>
      <c r="T47" s="6" t="str">
        <f t="shared" si="7"/>
        <v>N/A</v>
      </c>
      <c r="U47" s="7" t="str">
        <f t="shared" si="8"/>
        <v>No</v>
      </c>
      <c r="V47" s="5" t="str">
        <f t="shared" si="9"/>
        <v>Answer Required</v>
      </c>
      <c r="W47" s="6" t="str">
        <f t="shared" si="10"/>
        <v>N/A</v>
      </c>
      <c r="X47" s="5" t="s">
        <v>2886</v>
      </c>
    </row>
    <row r="48" spans="1:24" x14ac:dyDescent="0.25">
      <c r="A48" s="77">
        <f>VLOOKUP(C48,'BU and Control BU Listing'!A:E,5,FALSE)</f>
        <v>11100</v>
      </c>
      <c r="B48" s="80" t="s">
        <v>2932</v>
      </c>
      <c r="C48" s="22" t="str">
        <f t="shared" si="0"/>
        <v>11500</v>
      </c>
      <c r="D48" s="22" t="str">
        <f t="shared" si="1"/>
        <v>02700</v>
      </c>
      <c r="E48" s="21" t="str">
        <f>VLOOKUP(B48,'Table A as of March 2024'!A:G,7,FALSE)</f>
        <v>Juv and Domestic Relations Crt</v>
      </c>
      <c r="F48" s="21" t="str">
        <f>VLOOKUP(B48,'Table A as of March 2024'!A:H,8,FALSE)</f>
        <v>Parking</v>
      </c>
      <c r="G48" s="11" t="str">
        <f>VLOOKUP(B48,'Table A as of March 2024'!A:I,9,FALSE)</f>
        <v>105</v>
      </c>
      <c r="H48" t="str">
        <f>VLOOKUP(B48,'Table A as of March 2024'!A:L,12,FALSE)</f>
        <v>No</v>
      </c>
      <c r="I48" s="9" t="str">
        <f>VLOOKUP(B48,'Table A as of March 2024'!A:M,13,FALSE)</f>
        <v>U</v>
      </c>
      <c r="J48" t="str">
        <f>VLOOKUP(B48,'Table A as of March 2024'!A:O,15,FALSE)</f>
        <v>C</v>
      </c>
      <c r="K48" t="str">
        <f>VLOOKUP(G48,'ACFR Class Vlookup'!A:B,2,FALSE)</f>
        <v>Governmental</v>
      </c>
      <c r="L48" s="1" t="str">
        <f>VLOOKUP(D48,'Fund Information'!A:F,6,FALSE)</f>
        <v>Parking - Accounts for fees paid for parking vehicles in state parking lots.</v>
      </c>
      <c r="M48" s="6" t="str">
        <f t="shared" si="2"/>
        <v>N/A</v>
      </c>
      <c r="N48" s="6" t="s">
        <v>2886</v>
      </c>
      <c r="O48" s="6" t="str">
        <f t="shared" si="3"/>
        <v>N/A</v>
      </c>
      <c r="P48" s="5" t="s">
        <v>2886</v>
      </c>
      <c r="Q48" s="6" t="str">
        <f t="shared" si="4"/>
        <v>N/A</v>
      </c>
      <c r="R48" s="7" t="str">
        <f t="shared" si="5"/>
        <v>No</v>
      </c>
      <c r="S48" s="5" t="str">
        <f t="shared" si="6"/>
        <v>Answer Required</v>
      </c>
      <c r="T48" s="6" t="str">
        <f t="shared" si="7"/>
        <v>N/A</v>
      </c>
      <c r="U48" s="7" t="str">
        <f t="shared" si="8"/>
        <v>Yes</v>
      </c>
      <c r="V48" s="5" t="str">
        <f t="shared" si="9"/>
        <v>Answer Required</v>
      </c>
      <c r="W48" s="6" t="str">
        <f t="shared" si="10"/>
        <v>N/A</v>
      </c>
      <c r="X48" s="5" t="s">
        <v>2886</v>
      </c>
    </row>
    <row r="49" spans="1:24" ht="75" x14ac:dyDescent="0.25">
      <c r="A49" s="77">
        <f>VLOOKUP(C49,'BU and Control BU Listing'!A:E,5,FALSE)</f>
        <v>11100</v>
      </c>
      <c r="B49" s="80" t="s">
        <v>2933</v>
      </c>
      <c r="C49" s="22" t="str">
        <f t="shared" si="0"/>
        <v>11500</v>
      </c>
      <c r="D49" s="22" t="str">
        <f t="shared" si="1"/>
        <v>04100</v>
      </c>
      <c r="E49" s="21" t="str">
        <f>VLOOKUP(B49,'Table A as of March 2024'!A:G,7,FALSE)</f>
        <v>Juv and Domestic Relations Crt</v>
      </c>
      <c r="F49" s="21" t="str">
        <f>VLOOKUP(B49,'Table A as of March 2024'!A:H,8,FALSE)</f>
        <v>Hwy Maintenance &amp; Operating Fd</v>
      </c>
      <c r="G49" s="11" t="str">
        <f>VLOOKUP(B49,'Table A as of March 2024'!A:I,9,FALSE)</f>
        <v>110</v>
      </c>
      <c r="H49" t="str">
        <f>VLOOKUP(B49,'Table A as of March 2024'!A:L,12,FALSE)</f>
        <v>No</v>
      </c>
      <c r="I49" s="9" t="str">
        <f>VLOOKUP(B49,'Table A as of March 2024'!A:M,13,FALSE)</f>
        <v>U</v>
      </c>
      <c r="J49" t="str">
        <f>VLOOKUP(B49,'Table A as of March 2024'!A:O,15,FALSE)</f>
        <v>C</v>
      </c>
      <c r="K49" t="str">
        <f>VLOOKUP(G49,'ACFR Class Vlookup'!A:B,2,FALSE)</f>
        <v>Governmental</v>
      </c>
      <c r="L49" s="1" t="str">
        <f>VLOOKUP(D49,'Fund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49" s="6" t="str">
        <f t="shared" si="2"/>
        <v>N/A</v>
      </c>
      <c r="N49" s="6" t="s">
        <v>2886</v>
      </c>
      <c r="O49" s="6" t="str">
        <f t="shared" si="3"/>
        <v>N/A</v>
      </c>
      <c r="P49" s="5" t="s">
        <v>2886</v>
      </c>
      <c r="Q49" s="6" t="str">
        <f t="shared" si="4"/>
        <v>N/A</v>
      </c>
      <c r="R49" s="7" t="str">
        <f t="shared" si="5"/>
        <v>No</v>
      </c>
      <c r="S49" s="5" t="str">
        <f t="shared" si="6"/>
        <v>Answer Required</v>
      </c>
      <c r="T49" s="6" t="str">
        <f t="shared" si="7"/>
        <v>N/A</v>
      </c>
      <c r="U49" s="7" t="str">
        <f t="shared" si="8"/>
        <v>Yes</v>
      </c>
      <c r="V49" s="5" t="str">
        <f t="shared" si="9"/>
        <v>Answer Required</v>
      </c>
      <c r="W49" s="6" t="str">
        <f t="shared" si="10"/>
        <v>N/A</v>
      </c>
      <c r="X49" s="5" t="s">
        <v>2886</v>
      </c>
    </row>
    <row r="50" spans="1:24" x14ac:dyDescent="0.25">
      <c r="A50" s="77">
        <f>VLOOKUP(C50,'BU and Control BU Listing'!A:E,5,FALSE)</f>
        <v>11100</v>
      </c>
      <c r="B50" s="80" t="s">
        <v>2934</v>
      </c>
      <c r="C50" s="22" t="str">
        <f t="shared" si="0"/>
        <v>11600</v>
      </c>
      <c r="D50" s="22" t="str">
        <f t="shared" si="1"/>
        <v>01000</v>
      </c>
      <c r="E50" s="21" t="str">
        <f>VLOOKUP(B50,'Table A as of March 2024'!A:G,7,FALSE)</f>
        <v>Combined District Courts</v>
      </c>
      <c r="F50" s="21" t="str">
        <f>VLOOKUP(B50,'Table A as of March 2024'!A:H,8,FALSE)</f>
        <v>General Fund</v>
      </c>
      <c r="G50" s="11" t="str">
        <f>VLOOKUP(B50,'Table A as of March 2024'!A:I,9,FALSE)</f>
        <v>100</v>
      </c>
      <c r="H50" t="str">
        <f>VLOOKUP(B50,'Table A as of March 2024'!A:L,12,FALSE)</f>
        <v>No</v>
      </c>
      <c r="I50" s="9" t="str">
        <f>VLOOKUP(B50,'Table A as of March 2024'!A:M,13,FALSE)</f>
        <v>G</v>
      </c>
      <c r="J50" t="str">
        <f>VLOOKUP(B50,'Table A as of March 2024'!A:O,15,FALSE)</f>
        <v>U</v>
      </c>
      <c r="K50" t="str">
        <f>VLOOKUP(G50,'ACFR Class Vlookup'!A:B,2,FALSE)</f>
        <v>Governmental</v>
      </c>
      <c r="L50" s="1" t="str">
        <f>VLOOKUP(D50,'Fund Information'!A:F,6,FALSE)</f>
        <v>General Fund</v>
      </c>
      <c r="M50" s="6" t="str">
        <f t="shared" si="2"/>
        <v>N/A</v>
      </c>
      <c r="N50" s="6" t="s">
        <v>2886</v>
      </c>
      <c r="O50" s="6" t="str">
        <f t="shared" si="3"/>
        <v>N/A</v>
      </c>
      <c r="P50" s="5" t="s">
        <v>2886</v>
      </c>
      <c r="Q50" s="6" t="str">
        <f t="shared" si="4"/>
        <v>N/A</v>
      </c>
      <c r="R50" s="7" t="str">
        <f t="shared" si="5"/>
        <v>No</v>
      </c>
      <c r="S50" s="5" t="str">
        <f t="shared" si="6"/>
        <v>Answer Required</v>
      </c>
      <c r="T50" s="6" t="str">
        <f t="shared" si="7"/>
        <v>N/A</v>
      </c>
      <c r="U50" s="7" t="str">
        <f t="shared" si="8"/>
        <v>No</v>
      </c>
      <c r="V50" s="5" t="str">
        <f t="shared" si="9"/>
        <v>Answer Required</v>
      </c>
      <c r="W50" s="6" t="str">
        <f t="shared" si="10"/>
        <v>N/A</v>
      </c>
      <c r="X50" s="5" t="s">
        <v>2886</v>
      </c>
    </row>
    <row r="51" spans="1:24" x14ac:dyDescent="0.25">
      <c r="A51" s="77">
        <f>VLOOKUP(C51,'BU and Control BU Listing'!A:E,5,FALSE)</f>
        <v>11100</v>
      </c>
      <c r="B51" s="80" t="s">
        <v>2935</v>
      </c>
      <c r="C51" s="22" t="str">
        <f t="shared" si="0"/>
        <v>11600</v>
      </c>
      <c r="D51" s="22" t="str">
        <f t="shared" si="1"/>
        <v>02700</v>
      </c>
      <c r="E51" s="21" t="str">
        <f>VLOOKUP(B51,'Table A as of March 2024'!A:G,7,FALSE)</f>
        <v>Combined District Courts</v>
      </c>
      <c r="F51" s="21" t="str">
        <f>VLOOKUP(B51,'Table A as of March 2024'!A:H,8,FALSE)</f>
        <v>Parking</v>
      </c>
      <c r="G51" s="11" t="str">
        <f>VLOOKUP(B51,'Table A as of March 2024'!A:I,9,FALSE)</f>
        <v>105</v>
      </c>
      <c r="H51" t="str">
        <f>VLOOKUP(B51,'Table A as of March 2024'!A:L,12,FALSE)</f>
        <v>No</v>
      </c>
      <c r="I51" s="9" t="str">
        <f>VLOOKUP(B51,'Table A as of March 2024'!A:M,13,FALSE)</f>
        <v>U</v>
      </c>
      <c r="J51" t="str">
        <f>VLOOKUP(B51,'Table A as of March 2024'!A:O,15,FALSE)</f>
        <v>C</v>
      </c>
      <c r="K51" t="str">
        <f>VLOOKUP(G51,'ACFR Class Vlookup'!A:B,2,FALSE)</f>
        <v>Governmental</v>
      </c>
      <c r="L51" s="1" t="str">
        <f>VLOOKUP(D51,'Fund Information'!A:F,6,FALSE)</f>
        <v>Parking - Accounts for fees paid for parking vehicles in state parking lots.</v>
      </c>
      <c r="M51" s="6" t="str">
        <f t="shared" si="2"/>
        <v>N/A</v>
      </c>
      <c r="N51" s="6" t="s">
        <v>2886</v>
      </c>
      <c r="O51" s="6" t="str">
        <f t="shared" si="3"/>
        <v>N/A</v>
      </c>
      <c r="P51" s="5" t="s">
        <v>2886</v>
      </c>
      <c r="Q51" s="6" t="str">
        <f t="shared" si="4"/>
        <v>N/A</v>
      </c>
      <c r="R51" s="7" t="str">
        <f t="shared" si="5"/>
        <v>No</v>
      </c>
      <c r="S51" s="5" t="str">
        <f t="shared" si="6"/>
        <v>Answer Required</v>
      </c>
      <c r="T51" s="6" t="str">
        <f t="shared" si="7"/>
        <v>N/A</v>
      </c>
      <c r="U51" s="7" t="str">
        <f t="shared" si="8"/>
        <v>Yes</v>
      </c>
      <c r="V51" s="5" t="str">
        <f t="shared" si="9"/>
        <v>Answer Required</v>
      </c>
      <c r="W51" s="6" t="str">
        <f t="shared" si="10"/>
        <v>N/A</v>
      </c>
      <c r="X51" s="5" t="s">
        <v>2886</v>
      </c>
    </row>
    <row r="52" spans="1:24" ht="75" x14ac:dyDescent="0.25">
      <c r="A52" s="77">
        <f>VLOOKUP(C52,'BU and Control BU Listing'!A:E,5,FALSE)</f>
        <v>11100</v>
      </c>
      <c r="B52" s="80" t="s">
        <v>2936</v>
      </c>
      <c r="C52" s="22" t="str">
        <f t="shared" si="0"/>
        <v>11600</v>
      </c>
      <c r="D52" s="22" t="str">
        <f t="shared" si="1"/>
        <v>04100</v>
      </c>
      <c r="E52" s="21" t="str">
        <f>VLOOKUP(B52,'Table A as of March 2024'!A:G,7,FALSE)</f>
        <v>Combined District Courts</v>
      </c>
      <c r="F52" s="21" t="str">
        <f>VLOOKUP(B52,'Table A as of March 2024'!A:H,8,FALSE)</f>
        <v>Hwy Maintenance &amp; Operating Fd</v>
      </c>
      <c r="G52" s="11" t="str">
        <f>VLOOKUP(B52,'Table A as of March 2024'!A:I,9,FALSE)</f>
        <v>110</v>
      </c>
      <c r="H52" t="str">
        <f>VLOOKUP(B52,'Table A as of March 2024'!A:L,12,FALSE)</f>
        <v>No</v>
      </c>
      <c r="I52" s="9" t="str">
        <f>VLOOKUP(B52,'Table A as of March 2024'!A:M,13,FALSE)</f>
        <v>U</v>
      </c>
      <c r="J52" t="str">
        <f>VLOOKUP(B52,'Table A as of March 2024'!A:O,15,FALSE)</f>
        <v>C</v>
      </c>
      <c r="K52" t="str">
        <f>VLOOKUP(G52,'ACFR Class Vlookup'!A:B,2,FALSE)</f>
        <v>Governmental</v>
      </c>
      <c r="L52" s="1" t="str">
        <f>VLOOKUP(D52,'Fund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52" s="6" t="str">
        <f t="shared" si="2"/>
        <v>N/A</v>
      </c>
      <c r="N52" s="6" t="s">
        <v>2886</v>
      </c>
      <c r="O52" s="6" t="str">
        <f t="shared" si="3"/>
        <v>N/A</v>
      </c>
      <c r="P52" s="5" t="s">
        <v>2886</v>
      </c>
      <c r="Q52" s="6" t="str">
        <f t="shared" si="4"/>
        <v>N/A</v>
      </c>
      <c r="R52" s="7" t="str">
        <f t="shared" si="5"/>
        <v>No</v>
      </c>
      <c r="S52" s="5" t="str">
        <f t="shared" si="6"/>
        <v>Answer Required</v>
      </c>
      <c r="T52" s="6" t="str">
        <f t="shared" si="7"/>
        <v>N/A</v>
      </c>
      <c r="U52" s="7" t="str">
        <f t="shared" si="8"/>
        <v>Yes</v>
      </c>
      <c r="V52" s="5" t="str">
        <f t="shared" si="9"/>
        <v>Answer Required</v>
      </c>
      <c r="W52" s="6" t="str">
        <f t="shared" si="10"/>
        <v>N/A</v>
      </c>
      <c r="X52" s="5" t="s">
        <v>2886</v>
      </c>
    </row>
    <row r="53" spans="1:24" x14ac:dyDescent="0.25">
      <c r="A53" s="77">
        <f>VLOOKUP(C53,'BU and Control BU Listing'!A:E,5,FALSE)</f>
        <v>11700</v>
      </c>
      <c r="B53" s="80" t="s">
        <v>2937</v>
      </c>
      <c r="C53" s="22" t="str">
        <f t="shared" si="0"/>
        <v>11700</v>
      </c>
      <c r="D53" s="22" t="str">
        <f t="shared" si="1"/>
        <v>01000</v>
      </c>
      <c r="E53" s="21" t="str">
        <f>VLOOKUP(B53,'Table A as of March 2024'!A:G,7,FALSE)</f>
        <v>Virginia State Bar</v>
      </c>
      <c r="F53" s="21" t="str">
        <f>VLOOKUP(B53,'Table A as of March 2024'!A:H,8,FALSE)</f>
        <v>General Fund</v>
      </c>
      <c r="G53" s="11" t="str">
        <f>VLOOKUP(B53,'Table A as of March 2024'!A:I,9,FALSE)</f>
        <v>100</v>
      </c>
      <c r="H53" t="str">
        <f>VLOOKUP(B53,'Table A as of March 2024'!A:L,12,FALSE)</f>
        <v>No</v>
      </c>
      <c r="I53" s="9" t="str">
        <f>VLOOKUP(B53,'Table A as of March 2024'!A:M,13,FALSE)</f>
        <v>G</v>
      </c>
      <c r="J53" t="str">
        <f>VLOOKUP(B53,'Table A as of March 2024'!A:O,15,FALSE)</f>
        <v>U</v>
      </c>
      <c r="K53" t="str">
        <f>VLOOKUP(G53,'ACFR Class Vlookup'!A:B,2,FALSE)</f>
        <v>Governmental</v>
      </c>
      <c r="L53" s="1" t="str">
        <f>VLOOKUP(D53,'Fund Information'!A:F,6,FALSE)</f>
        <v>General Fund</v>
      </c>
      <c r="M53" s="6" t="str">
        <f t="shared" si="2"/>
        <v>N/A</v>
      </c>
      <c r="N53" s="6" t="s">
        <v>2886</v>
      </c>
      <c r="O53" s="6" t="str">
        <f t="shared" si="3"/>
        <v>N/A</v>
      </c>
      <c r="P53" s="5" t="s">
        <v>2886</v>
      </c>
      <c r="Q53" s="6" t="str">
        <f t="shared" si="4"/>
        <v>N/A</v>
      </c>
      <c r="R53" s="7" t="str">
        <f t="shared" si="5"/>
        <v>No</v>
      </c>
      <c r="S53" s="5" t="str">
        <f t="shared" si="6"/>
        <v>Answer Required</v>
      </c>
      <c r="T53" s="6" t="str">
        <f t="shared" si="7"/>
        <v>N/A</v>
      </c>
      <c r="U53" s="7" t="str">
        <f t="shared" si="8"/>
        <v>No</v>
      </c>
      <c r="V53" s="5" t="str">
        <f t="shared" si="9"/>
        <v>Answer Required</v>
      </c>
      <c r="W53" s="6" t="str">
        <f t="shared" si="10"/>
        <v>N/A</v>
      </c>
      <c r="X53" s="5" t="s">
        <v>2886</v>
      </c>
    </row>
    <row r="54" spans="1:24" ht="90" x14ac:dyDescent="0.25">
      <c r="A54" s="77">
        <f>VLOOKUP(C54,'BU and Control BU Listing'!A:E,5,FALSE)</f>
        <v>11700</v>
      </c>
      <c r="B54" s="80" t="s">
        <v>2938</v>
      </c>
      <c r="C54" s="22" t="str">
        <f t="shared" si="0"/>
        <v>11700</v>
      </c>
      <c r="D54" s="22" t="str">
        <f t="shared" si="1"/>
        <v>02354</v>
      </c>
      <c r="E54" s="21" t="str">
        <f>VLOOKUP(B54,'Table A as of March 2024'!A:G,7,FALSE)</f>
        <v>Virginia State Bar</v>
      </c>
      <c r="F54" s="21" t="str">
        <f>VLOOKUP(B54,'Table A as of March 2024'!A:H,8,FALSE)</f>
        <v>Legal Aid Services Fund</v>
      </c>
      <c r="G54" s="11" t="str">
        <f>VLOOKUP(B54,'Table A as of March 2024'!A:I,9,FALSE)</f>
        <v>105</v>
      </c>
      <c r="H54" t="str">
        <f>VLOOKUP(B54,'Table A as of March 2024'!A:L,12,FALSE)</f>
        <v>No</v>
      </c>
      <c r="I54" s="9" t="str">
        <f>VLOOKUP(B54,'Table A as of March 2024'!A:M,13,FALSE)</f>
        <v>U</v>
      </c>
      <c r="J54" t="str">
        <f>VLOOKUP(B54,'Table A as of March 2024'!A:O,15,FALSE)</f>
        <v>C</v>
      </c>
      <c r="K54" t="str">
        <f>VLOOKUP(G54,'ACFR Class Vlookup'!A:B,2,FALSE)</f>
        <v>Governmental</v>
      </c>
      <c r="L54" s="1" t="str">
        <f>VLOOKUP(D54,'Fund Information'!A:F,6,FALSE)</f>
        <v>Per Code of VA § 17.1-278, filing fees are accounted for in the Legal Aid Services Fund and are disbursed by the Virginia State Bar by check from the State Treasurer upon a warrant of the Comptroller to nonprofit legal aid programs organized under the auspices of the Virginia State Bar through the Legal Services Corporation of Virginia to assist in defraying the costs of such programs</v>
      </c>
      <c r="M54" s="6" t="str">
        <f t="shared" si="2"/>
        <v>N/A</v>
      </c>
      <c r="N54" s="6" t="s">
        <v>2886</v>
      </c>
      <c r="O54" s="6" t="str">
        <f t="shared" si="3"/>
        <v>N/A</v>
      </c>
      <c r="P54" s="5" t="s">
        <v>2886</v>
      </c>
      <c r="Q54" s="6" t="str">
        <f t="shared" si="4"/>
        <v>N/A</v>
      </c>
      <c r="R54" s="7" t="str">
        <f t="shared" si="5"/>
        <v>No</v>
      </c>
      <c r="S54" s="5" t="str">
        <f t="shared" si="6"/>
        <v>Answer Required</v>
      </c>
      <c r="T54" s="6" t="str">
        <f t="shared" si="7"/>
        <v>N/A</v>
      </c>
      <c r="U54" s="7" t="str">
        <f t="shared" si="8"/>
        <v>Yes</v>
      </c>
      <c r="V54" s="5" t="str">
        <f t="shared" si="9"/>
        <v>Answer Required</v>
      </c>
      <c r="W54" s="6" t="str">
        <f t="shared" si="10"/>
        <v>N/A</v>
      </c>
      <c r="X54" s="5" t="s">
        <v>2886</v>
      </c>
    </row>
    <row r="55" spans="1:24" ht="90" x14ac:dyDescent="0.25">
      <c r="A55" s="77">
        <f>VLOOKUP(C55,'BU and Control BU Listing'!A:E,5,FALSE)</f>
        <v>11700</v>
      </c>
      <c r="B55" s="80" t="s">
        <v>2939</v>
      </c>
      <c r="C55" s="22" t="str">
        <f t="shared" si="0"/>
        <v>11700</v>
      </c>
      <c r="D55" s="22" t="str">
        <f t="shared" si="1"/>
        <v>09117</v>
      </c>
      <c r="E55" s="21" t="str">
        <f>VLOOKUP(B55,'Table A as of March 2024'!A:G,7,FALSE)</f>
        <v>Virginia State Bar</v>
      </c>
      <c r="F55" s="21" t="str">
        <f>VLOOKUP(B55,'Table A as of March 2024'!A:H,8,FALSE)</f>
        <v>Dedicated Special Revenue-VSB</v>
      </c>
      <c r="G55" s="11" t="str">
        <f>VLOOKUP(B55,'Table A as of March 2024'!A:I,9,FALSE)</f>
        <v>105</v>
      </c>
      <c r="H55" t="str">
        <f>VLOOKUP(B55,'Table A as of March 2024'!A:L,12,FALSE)</f>
        <v>No</v>
      </c>
      <c r="I55" s="9" t="str">
        <f>VLOOKUP(B55,'Table A as of March 2024'!A:M,13,FALSE)</f>
        <v>R</v>
      </c>
      <c r="J55" t="str">
        <f>VLOOKUP(B55,'Table A as of March 2024'!A:O,15,FALSE)</f>
        <v>C</v>
      </c>
      <c r="K55" t="str">
        <f>VLOOKUP(G55,'ACFR Class Vlookup'!A:B,2,FALSE)</f>
        <v>Governmental</v>
      </c>
      <c r="L55" s="1" t="str">
        <f>VLOOKUP(D55,'Fund Information'!A:F,6,FALSE)</f>
        <v>Per Code of VA § 54.1-3935-3938, fees paid by members of Bar are used for admin of Bar. All disbursements from the Fund shall be made by ST Treasurer upon warrants of Comptroller issued upon vouchers signed by an authorized officer of VSB in accordance with rules &amp; regulations promulgated by Supreme Court. Legislative intent to keep fund separate identified in section 4-1.02 D 9b of the Appropr Act.</v>
      </c>
      <c r="M55" s="6" t="str">
        <f t="shared" si="2"/>
        <v>N/A</v>
      </c>
      <c r="N55" s="6" t="s">
        <v>2886</v>
      </c>
      <c r="O55" s="6" t="str">
        <f t="shared" si="3"/>
        <v>N/A</v>
      </c>
      <c r="P55" s="5" t="s">
        <v>2886</v>
      </c>
      <c r="Q55" s="6" t="str">
        <f t="shared" si="4"/>
        <v>N/A</v>
      </c>
      <c r="R55" s="7" t="str">
        <f t="shared" si="5"/>
        <v>No</v>
      </c>
      <c r="S55" s="5" t="str">
        <f t="shared" si="6"/>
        <v>Answer Required</v>
      </c>
      <c r="T55" s="6" t="str">
        <f t="shared" si="7"/>
        <v>N/A</v>
      </c>
      <c r="U55" s="7" t="str">
        <f t="shared" si="8"/>
        <v>Yes</v>
      </c>
      <c r="V55" s="5" t="str">
        <f t="shared" si="9"/>
        <v>Answer Required</v>
      </c>
      <c r="W55" s="6" t="str">
        <f t="shared" si="10"/>
        <v>N/A</v>
      </c>
      <c r="X55" s="5" t="s">
        <v>2886</v>
      </c>
    </row>
    <row r="56" spans="1:24" ht="45" x14ac:dyDescent="0.25">
      <c r="A56" s="77">
        <f>VLOOKUP(C56,'BU and Control BU Listing'!A:E,5,FALSE)</f>
        <v>11700</v>
      </c>
      <c r="B56" s="80" t="s">
        <v>5732</v>
      </c>
      <c r="C56" s="22" t="str">
        <f t="shared" si="0"/>
        <v>11700</v>
      </c>
      <c r="D56" s="22" t="str">
        <f t="shared" si="1"/>
        <v>09119</v>
      </c>
      <c r="E56" s="21" t="str">
        <f>VLOOKUP(B56,'Table A as of March 2024'!A:G,7,FALSE)</f>
        <v>Virginia State Bar</v>
      </c>
      <c r="F56" s="21" t="str">
        <f>VLOOKUP(B56,'Table A as of March 2024'!A:H,8,FALSE)</f>
        <v>COVID-19 Relief Fund</v>
      </c>
      <c r="G56" s="11" t="str">
        <f>VLOOKUP(B56,'Table A as of March 2024'!A:I,9,FALSE)</f>
        <v>105</v>
      </c>
      <c r="H56" t="str">
        <f>VLOOKUP(B56,'Table A as of March 2024'!A:L,12,FALSE)</f>
        <v>No</v>
      </c>
      <c r="I56" s="9" t="str">
        <f>VLOOKUP(B56,'Table A as of March 2024'!A:M,13,FALSE)</f>
        <v>U</v>
      </c>
      <c r="J56" t="str">
        <f>VLOOKUP(B56,'Table A as of March 2024'!A:O,15,FALSE)</f>
        <v>C</v>
      </c>
      <c r="K56" t="str">
        <f>VLOOKUP(G56,'ACFR Class Vlookup'!A:B,2,FALSE)</f>
        <v>Governmental</v>
      </c>
      <c r="L56" s="1" t="str">
        <f>VLOOKUP(D56,'Fund Information'!A:F,6,FALSE)</f>
        <v>Established per § 2.2-115.1; Moneys in the Fund shall be used by the Governor solely for the purposes of responding to the Commonwealth's needs related to the Coronavirus Disease of 2019 (COVID-19) pandemic.</v>
      </c>
      <c r="M56" s="6" t="str">
        <f t="shared" si="2"/>
        <v>N/A</v>
      </c>
      <c r="N56" s="6" t="s">
        <v>2886</v>
      </c>
      <c r="O56" s="6" t="str">
        <f t="shared" si="3"/>
        <v>N/A</v>
      </c>
      <c r="P56" s="5" t="s">
        <v>2886</v>
      </c>
      <c r="Q56" s="6" t="str">
        <f t="shared" si="4"/>
        <v>N/A</v>
      </c>
      <c r="R56" s="7" t="str">
        <f t="shared" si="5"/>
        <v>No</v>
      </c>
      <c r="S56" s="5" t="str">
        <f t="shared" si="6"/>
        <v>Answer Required</v>
      </c>
      <c r="T56" s="6" t="str">
        <f t="shared" si="7"/>
        <v>N/A</v>
      </c>
      <c r="U56" s="7" t="str">
        <f t="shared" si="8"/>
        <v>Yes</v>
      </c>
      <c r="V56" s="5" t="str">
        <f t="shared" si="9"/>
        <v>Answer Required</v>
      </c>
      <c r="W56" s="6" t="str">
        <f t="shared" si="10"/>
        <v>N/A</v>
      </c>
      <c r="X56" s="5" t="s">
        <v>2886</v>
      </c>
    </row>
    <row r="57" spans="1:24" x14ac:dyDescent="0.25">
      <c r="A57" s="77">
        <f>VLOOKUP(C57,'BU and Control BU Listing'!A:E,5,FALSE)</f>
        <v>11700</v>
      </c>
      <c r="B57" s="80" t="s">
        <v>2940</v>
      </c>
      <c r="C57" s="22" t="str">
        <f t="shared" si="0"/>
        <v>11700</v>
      </c>
      <c r="D57" s="22" t="str">
        <f t="shared" si="1"/>
        <v>09880</v>
      </c>
      <c r="E57" s="21" t="str">
        <f>VLOOKUP(B57,'Table A as of March 2024'!A:G,7,FALSE)</f>
        <v>Virginia State Bar</v>
      </c>
      <c r="F57" s="21" t="str">
        <f>VLOOKUP(B57,'Table A as of March 2024'!A:H,8,FALSE)</f>
        <v>Srpls Sup&amp;Equip Sale-Non-Gen</v>
      </c>
      <c r="G57" s="11" t="str">
        <f>VLOOKUP(B57,'Table A as of March 2024'!A:I,9,FALSE)</f>
        <v>100</v>
      </c>
      <c r="H57" t="str">
        <f>VLOOKUP(B57,'Table A as of March 2024'!A:L,12,FALSE)</f>
        <v>No</v>
      </c>
      <c r="I57" s="9" t="str">
        <f>VLOOKUP(B57,'Table A as of March 2024'!A:M,13,FALSE)</f>
        <v>U</v>
      </c>
      <c r="J57" t="str">
        <f>VLOOKUP(B57,'Table A as of March 2024'!A:O,15,FALSE)</f>
        <v>A</v>
      </c>
      <c r="K57" t="str">
        <f>VLOOKUP(G57,'ACFR Class Vlookup'!A:B,2,FALSE)</f>
        <v>Governmental</v>
      </c>
      <c r="L57" s="1" t="str">
        <f>VLOOKUP(D57,'Fund Information'!A:F,6,FALSE)</f>
        <v>Accounts for sale of surplus supplies and equipment.</v>
      </c>
      <c r="M57" s="6" t="str">
        <f t="shared" si="2"/>
        <v>N/A</v>
      </c>
      <c r="N57" s="6" t="s">
        <v>2886</v>
      </c>
      <c r="O57" s="6" t="str">
        <f t="shared" si="3"/>
        <v>N/A</v>
      </c>
      <c r="P57" s="5" t="s">
        <v>2886</v>
      </c>
      <c r="Q57" s="6" t="str">
        <f t="shared" si="4"/>
        <v>N/A</v>
      </c>
      <c r="R57" s="7" t="str">
        <f t="shared" si="5"/>
        <v>No</v>
      </c>
      <c r="S57" s="5" t="str">
        <f t="shared" si="6"/>
        <v>Answer Required</v>
      </c>
      <c r="T57" s="6" t="str">
        <f t="shared" si="7"/>
        <v>N/A</v>
      </c>
      <c r="U57" s="7" t="str">
        <f t="shared" si="8"/>
        <v>No</v>
      </c>
      <c r="V57" s="5" t="str">
        <f t="shared" si="9"/>
        <v>Answer Required</v>
      </c>
      <c r="W57" s="6" t="str">
        <f t="shared" si="10"/>
        <v>N/A</v>
      </c>
      <c r="X57" s="5" t="s">
        <v>2886</v>
      </c>
    </row>
    <row r="58" spans="1:24" ht="165" x14ac:dyDescent="0.25">
      <c r="A58" s="77">
        <f>VLOOKUP(C58,'BU and Control BU Listing'!A:E,5,FALSE)</f>
        <v>11700</v>
      </c>
      <c r="B58" s="80" t="s">
        <v>8103</v>
      </c>
      <c r="C58" s="22" t="str">
        <f t="shared" si="0"/>
        <v>11700</v>
      </c>
      <c r="D58" s="22" t="str">
        <f t="shared" si="1"/>
        <v>12110</v>
      </c>
      <c r="E58" s="21" t="str">
        <f>VLOOKUP(B58,'Table A as of March 2024'!A:G,7,FALSE)</f>
        <v>Virginia State Bar</v>
      </c>
      <c r="F58" s="21" t="str">
        <f>VLOOKUP(B58,'Table A as of March 2024'!A:H,8,FALSE)</f>
        <v>ARP-CrvStLoclFisRecFd-COVID-19</v>
      </c>
      <c r="G58" s="11" t="str">
        <f>VLOOKUP(B58,'Table A as of March 2024'!A:I,9,FALSE)</f>
        <v>120</v>
      </c>
      <c r="H58" t="str">
        <f>VLOOKUP(B58,'Table A as of March 2024'!A:L,12,FALSE)</f>
        <v>No</v>
      </c>
      <c r="I58" s="9" t="str">
        <f>VLOOKUP(B58,'Table A as of March 2024'!A:M,13,FALSE)</f>
        <v>V</v>
      </c>
      <c r="J58" t="str">
        <f>VLOOKUP(B58,'Table A as of March 2024'!A:O,15,FALSE)</f>
        <v>R</v>
      </c>
      <c r="K58" t="str">
        <f>VLOOKUP(G58,'ACFR Class Vlookup'!A:B,2,FALSE)</f>
        <v>Governmental</v>
      </c>
      <c r="L58" s="1" t="str">
        <f>VLOOKUP(D58,'Fund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8" s="6" t="str">
        <f t="shared" si="2"/>
        <v>N/A</v>
      </c>
      <c r="N58" s="6" t="s">
        <v>2886</v>
      </c>
      <c r="O58" s="6" t="str">
        <f t="shared" si="3"/>
        <v>N/A</v>
      </c>
      <c r="P58" s="5" t="s">
        <v>2886</v>
      </c>
      <c r="Q58" s="6" t="str">
        <f t="shared" si="4"/>
        <v>N/A</v>
      </c>
      <c r="R58" s="7" t="str">
        <f t="shared" si="5"/>
        <v>Yes</v>
      </c>
      <c r="S58" s="5" t="str">
        <f t="shared" si="6"/>
        <v>Answer Required</v>
      </c>
      <c r="T58" s="6" t="str">
        <f t="shared" si="7"/>
        <v>N/A</v>
      </c>
      <c r="U58" s="7" t="str">
        <f t="shared" si="8"/>
        <v>No</v>
      </c>
      <c r="V58" s="5" t="str">
        <f t="shared" si="9"/>
        <v>Answer Required</v>
      </c>
      <c r="W58" s="6" t="str">
        <f t="shared" si="10"/>
        <v>N/A</v>
      </c>
      <c r="X58" s="5" t="s">
        <v>2886</v>
      </c>
    </row>
    <row r="59" spans="1:24" x14ac:dyDescent="0.25">
      <c r="A59" s="77">
        <f>VLOOKUP(C59,'BU and Control BU Listing'!A:E,5,FALSE)</f>
        <v>10700</v>
      </c>
      <c r="B59" s="80" t="s">
        <v>2942</v>
      </c>
      <c r="C59" s="22" t="str">
        <f t="shared" si="0"/>
        <v>11800</v>
      </c>
      <c r="D59" s="22" t="str">
        <f t="shared" si="1"/>
        <v>01000</v>
      </c>
      <c r="E59" s="21" t="str">
        <f>VLOOKUP(B59,'Table A as of March 2024'!A:G,7,FALSE)</f>
        <v>VA Coal and Energy Commission</v>
      </c>
      <c r="F59" s="21" t="str">
        <f>VLOOKUP(B59,'Table A as of March 2024'!A:H,8,FALSE)</f>
        <v>General Fund</v>
      </c>
      <c r="G59" s="11" t="str">
        <f>VLOOKUP(B59,'Table A as of March 2024'!A:I,9,FALSE)</f>
        <v>100</v>
      </c>
      <c r="H59" t="str">
        <f>VLOOKUP(B59,'Table A as of March 2024'!A:L,12,FALSE)</f>
        <v>No</v>
      </c>
      <c r="I59" s="9" t="str">
        <f>VLOOKUP(B59,'Table A as of March 2024'!A:M,13,FALSE)</f>
        <v>G</v>
      </c>
      <c r="J59" t="str">
        <f>VLOOKUP(B59,'Table A as of March 2024'!A:O,15,FALSE)</f>
        <v>U</v>
      </c>
      <c r="K59" t="str">
        <f>VLOOKUP(G59,'ACFR Class Vlookup'!A:B,2,FALSE)</f>
        <v>Governmental</v>
      </c>
      <c r="L59" s="1" t="str">
        <f>VLOOKUP(D59,'Fund Information'!A:F,6,FALSE)</f>
        <v>General Fund</v>
      </c>
      <c r="M59" s="6" t="str">
        <f t="shared" si="2"/>
        <v>N/A</v>
      </c>
      <c r="N59" s="6" t="s">
        <v>2886</v>
      </c>
      <c r="O59" s="6" t="str">
        <f t="shared" si="3"/>
        <v>N/A</v>
      </c>
      <c r="P59" s="5" t="s">
        <v>2886</v>
      </c>
      <c r="Q59" s="6" t="str">
        <f t="shared" si="4"/>
        <v>N/A</v>
      </c>
      <c r="R59" s="7" t="str">
        <f t="shared" si="5"/>
        <v>No</v>
      </c>
      <c r="S59" s="5" t="str">
        <f t="shared" si="6"/>
        <v>Answer Required</v>
      </c>
      <c r="T59" s="6" t="str">
        <f t="shared" si="7"/>
        <v>N/A</v>
      </c>
      <c r="U59" s="7" t="str">
        <f t="shared" si="8"/>
        <v>No</v>
      </c>
      <c r="V59" s="5" t="str">
        <f t="shared" si="9"/>
        <v>Answer Required</v>
      </c>
      <c r="W59" s="6" t="str">
        <f t="shared" si="10"/>
        <v>N/A</v>
      </c>
      <c r="X59" s="5" t="s">
        <v>2886</v>
      </c>
    </row>
    <row r="60" spans="1:24" x14ac:dyDescent="0.25">
      <c r="A60" s="77">
        <f>VLOOKUP(C60,'BU and Control BU Listing'!A:E,5,FALSE)</f>
        <v>11900</v>
      </c>
      <c r="B60" s="80" t="s">
        <v>2943</v>
      </c>
      <c r="C60" s="22" t="str">
        <f t="shared" si="0"/>
        <v>11900</v>
      </c>
      <c r="D60" s="22" t="str">
        <f t="shared" si="1"/>
        <v>01000</v>
      </c>
      <c r="E60" s="21" t="str">
        <f>VLOOKUP(B60,'Table A as of March 2024'!A:G,7,FALSE)</f>
        <v>Lieutenant Governor</v>
      </c>
      <c r="F60" s="21" t="str">
        <f>VLOOKUP(B60,'Table A as of March 2024'!A:H,8,FALSE)</f>
        <v>General Fund</v>
      </c>
      <c r="G60" s="11" t="str">
        <f>VLOOKUP(B60,'Table A as of March 2024'!A:I,9,FALSE)</f>
        <v>100</v>
      </c>
      <c r="H60" t="str">
        <f>VLOOKUP(B60,'Table A as of March 2024'!A:L,12,FALSE)</f>
        <v>No</v>
      </c>
      <c r="I60" s="9" t="str">
        <f>VLOOKUP(B60,'Table A as of March 2024'!A:M,13,FALSE)</f>
        <v>G</v>
      </c>
      <c r="J60" t="str">
        <f>VLOOKUP(B60,'Table A as of March 2024'!A:O,15,FALSE)</f>
        <v>U</v>
      </c>
      <c r="K60" t="str">
        <f>VLOOKUP(G60,'ACFR Class Vlookup'!A:B,2,FALSE)</f>
        <v>Governmental</v>
      </c>
      <c r="L60" s="1" t="str">
        <f>VLOOKUP(D60,'Fund Information'!A:F,6,FALSE)</f>
        <v>General Fund</v>
      </c>
      <c r="M60" s="6" t="str">
        <f t="shared" si="2"/>
        <v>N/A</v>
      </c>
      <c r="N60" s="6" t="s">
        <v>2886</v>
      </c>
      <c r="O60" s="6" t="str">
        <f t="shared" si="3"/>
        <v>N/A</v>
      </c>
      <c r="P60" s="5" t="s">
        <v>2886</v>
      </c>
      <c r="Q60" s="6" t="str">
        <f t="shared" si="4"/>
        <v>N/A</v>
      </c>
      <c r="R60" s="7" t="str">
        <f t="shared" si="5"/>
        <v>No</v>
      </c>
      <c r="S60" s="5" t="str">
        <f t="shared" si="6"/>
        <v>Answer Required</v>
      </c>
      <c r="T60" s="6" t="str">
        <f t="shared" si="7"/>
        <v>N/A</v>
      </c>
      <c r="U60" s="7" t="str">
        <f t="shared" si="8"/>
        <v>No</v>
      </c>
      <c r="V60" s="5" t="str">
        <f t="shared" si="9"/>
        <v>Answer Required</v>
      </c>
      <c r="W60" s="6" t="str">
        <f t="shared" si="10"/>
        <v>N/A</v>
      </c>
      <c r="X60" s="5" t="s">
        <v>2886</v>
      </c>
    </row>
    <row r="61" spans="1:24" x14ac:dyDescent="0.25">
      <c r="A61" s="77">
        <f>VLOOKUP(C61,'BU and Control BU Listing'!A:E,5,FALSE)</f>
        <v>11900</v>
      </c>
      <c r="B61" s="80" t="s">
        <v>2944</v>
      </c>
      <c r="C61" s="22" t="str">
        <f t="shared" si="0"/>
        <v>11900</v>
      </c>
      <c r="D61" s="22" t="str">
        <f t="shared" si="1"/>
        <v>02700</v>
      </c>
      <c r="E61" s="21" t="str">
        <f>VLOOKUP(B61,'Table A as of March 2024'!A:G,7,FALSE)</f>
        <v>Lieutenant Governor</v>
      </c>
      <c r="F61" s="21" t="str">
        <f>VLOOKUP(B61,'Table A as of March 2024'!A:H,8,FALSE)</f>
        <v>Parking</v>
      </c>
      <c r="G61" s="11" t="str">
        <f>VLOOKUP(B61,'Table A as of March 2024'!A:I,9,FALSE)</f>
        <v>105</v>
      </c>
      <c r="H61" t="str">
        <f>VLOOKUP(B61,'Table A as of March 2024'!A:L,12,FALSE)</f>
        <v>No</v>
      </c>
      <c r="I61" s="9" t="str">
        <f>VLOOKUP(B61,'Table A as of March 2024'!A:M,13,FALSE)</f>
        <v>U</v>
      </c>
      <c r="J61" t="str">
        <f>VLOOKUP(B61,'Table A as of March 2024'!A:O,15,FALSE)</f>
        <v>C</v>
      </c>
      <c r="K61" t="str">
        <f>VLOOKUP(G61,'ACFR Class Vlookup'!A:B,2,FALSE)</f>
        <v>Governmental</v>
      </c>
      <c r="L61" s="1" t="str">
        <f>VLOOKUP(D61,'Fund Information'!A:F,6,FALSE)</f>
        <v>Parking - Accounts for fees paid for parking vehicles in state parking lots.</v>
      </c>
      <c r="M61" s="6" t="str">
        <f t="shared" si="2"/>
        <v>N/A</v>
      </c>
      <c r="N61" s="6" t="s">
        <v>2886</v>
      </c>
      <c r="O61" s="6" t="str">
        <f t="shared" si="3"/>
        <v>N/A</v>
      </c>
      <c r="P61" s="5" t="s">
        <v>2886</v>
      </c>
      <c r="Q61" s="6" t="str">
        <f t="shared" si="4"/>
        <v>N/A</v>
      </c>
      <c r="R61" s="7" t="str">
        <f t="shared" si="5"/>
        <v>No</v>
      </c>
      <c r="S61" s="5" t="str">
        <f t="shared" si="6"/>
        <v>Answer Required</v>
      </c>
      <c r="T61" s="6" t="str">
        <f t="shared" si="7"/>
        <v>N/A</v>
      </c>
      <c r="U61" s="7" t="str">
        <f t="shared" si="8"/>
        <v>Yes</v>
      </c>
      <c r="V61" s="5" t="str">
        <f t="shared" si="9"/>
        <v>Answer Required</v>
      </c>
      <c r="W61" s="6" t="str">
        <f t="shared" si="10"/>
        <v>N/A</v>
      </c>
      <c r="X61" s="5" t="s">
        <v>2886</v>
      </c>
    </row>
    <row r="62" spans="1:24" x14ac:dyDescent="0.25">
      <c r="A62" s="77">
        <f>VLOOKUP(C62,'BU and Control BU Listing'!A:E,5,FALSE)</f>
        <v>11900</v>
      </c>
      <c r="B62" s="80" t="s">
        <v>2945</v>
      </c>
      <c r="C62" s="22" t="str">
        <f t="shared" si="0"/>
        <v>12100</v>
      </c>
      <c r="D62" s="22" t="str">
        <f t="shared" si="1"/>
        <v>01000</v>
      </c>
      <c r="E62" s="21" t="str">
        <f>VLOOKUP(B62,'Table A as of March 2024'!A:G,7,FALSE)</f>
        <v>Office of the Governor</v>
      </c>
      <c r="F62" s="21" t="str">
        <f>VLOOKUP(B62,'Table A as of March 2024'!A:H,8,FALSE)</f>
        <v>General Fund</v>
      </c>
      <c r="G62" s="11" t="str">
        <f>VLOOKUP(B62,'Table A as of March 2024'!A:I,9,FALSE)</f>
        <v>100</v>
      </c>
      <c r="H62" t="str">
        <f>VLOOKUP(B62,'Table A as of March 2024'!A:L,12,FALSE)</f>
        <v>No</v>
      </c>
      <c r="I62" s="9" t="str">
        <f>VLOOKUP(B62,'Table A as of March 2024'!A:M,13,FALSE)</f>
        <v>G</v>
      </c>
      <c r="J62" t="str">
        <f>VLOOKUP(B62,'Table A as of March 2024'!A:O,15,FALSE)</f>
        <v>U</v>
      </c>
      <c r="K62" t="str">
        <f>VLOOKUP(G62,'ACFR Class Vlookup'!A:B,2,FALSE)</f>
        <v>Governmental</v>
      </c>
      <c r="L62" s="1" t="str">
        <f>VLOOKUP(D62,'Fund Information'!A:F,6,FALSE)</f>
        <v>General Fund</v>
      </c>
      <c r="M62" s="6" t="str">
        <f t="shared" si="2"/>
        <v>N/A</v>
      </c>
      <c r="N62" s="6" t="s">
        <v>2886</v>
      </c>
      <c r="O62" s="6" t="str">
        <f t="shared" si="3"/>
        <v>N/A</v>
      </c>
      <c r="P62" s="5" t="s">
        <v>2886</v>
      </c>
      <c r="Q62" s="6" t="str">
        <f t="shared" si="4"/>
        <v>N/A</v>
      </c>
      <c r="R62" s="7" t="str">
        <f t="shared" si="5"/>
        <v>No</v>
      </c>
      <c r="S62" s="5" t="str">
        <f t="shared" si="6"/>
        <v>Answer Required</v>
      </c>
      <c r="T62" s="6" t="str">
        <f t="shared" si="7"/>
        <v>N/A</v>
      </c>
      <c r="U62" s="7" t="str">
        <f t="shared" si="8"/>
        <v>No</v>
      </c>
      <c r="V62" s="5" t="str">
        <f t="shared" si="9"/>
        <v>Answer Required</v>
      </c>
      <c r="W62" s="6" t="str">
        <f t="shared" si="10"/>
        <v>N/A</v>
      </c>
      <c r="X62" s="5" t="s">
        <v>2886</v>
      </c>
    </row>
    <row r="63" spans="1:24" ht="30" x14ac:dyDescent="0.25">
      <c r="A63" s="77">
        <f>VLOOKUP(C63,'BU and Control BU Listing'!A:E,5,FALSE)</f>
        <v>11900</v>
      </c>
      <c r="B63" s="80" t="s">
        <v>5733</v>
      </c>
      <c r="C63" s="22" t="str">
        <f t="shared" si="0"/>
        <v>12100</v>
      </c>
      <c r="D63" s="22" t="str">
        <f t="shared" si="1"/>
        <v>02121</v>
      </c>
      <c r="E63" s="21" t="str">
        <f>VLOOKUP(B63,'Table A as of March 2024'!A:G,7,FALSE)</f>
        <v>Office of the Governor</v>
      </c>
      <c r="F63" s="21" t="str">
        <f>VLOOKUP(B63,'Table A as of March 2024'!A:H,8,FALSE)</f>
        <v>GOV Special Revenue Fund</v>
      </c>
      <c r="G63" s="11" t="str">
        <f>VLOOKUP(B63,'Table A as of March 2024'!A:I,9,FALSE)</f>
        <v>105</v>
      </c>
      <c r="H63" t="str">
        <f>VLOOKUP(B63,'Table A as of March 2024'!A:L,12,FALSE)</f>
        <v>No</v>
      </c>
      <c r="I63" s="9" t="str">
        <f>VLOOKUP(B63,'Table A as of March 2024'!A:M,13,FALSE)</f>
        <v>R</v>
      </c>
      <c r="J63" t="str">
        <f>VLOOKUP(B63,'Table A as of March 2024'!A:O,15,FALSE)</f>
        <v>R</v>
      </c>
      <c r="K63" t="str">
        <f>VLOOKUP(G63,'ACFR Class Vlookup'!A:B,2,FALSE)</f>
        <v>Governmental</v>
      </c>
      <c r="L63" s="1" t="str">
        <f>VLOOKUP(D63,'Fund Information'!A:F,6,FALSE)</f>
        <v>Monies in Fund account for ‘Governor's Opportunity and Inclusion Fellowship Program Grant’ received by the agency.</v>
      </c>
      <c r="M63" s="6" t="str">
        <f t="shared" si="2"/>
        <v>N/A</v>
      </c>
      <c r="N63" s="6" t="s">
        <v>2886</v>
      </c>
      <c r="O63" s="6" t="str">
        <f t="shared" si="3"/>
        <v>N/A</v>
      </c>
      <c r="P63" s="5" t="s">
        <v>2886</v>
      </c>
      <c r="Q63" s="6" t="str">
        <f t="shared" si="4"/>
        <v>N/A</v>
      </c>
      <c r="R63" s="7" t="str">
        <f t="shared" si="5"/>
        <v>Yes</v>
      </c>
      <c r="S63" s="5" t="str">
        <f t="shared" si="6"/>
        <v>Answer Required</v>
      </c>
      <c r="T63" s="6" t="str">
        <f t="shared" si="7"/>
        <v>N/A</v>
      </c>
      <c r="U63" s="7" t="str">
        <f t="shared" si="8"/>
        <v>No</v>
      </c>
      <c r="V63" s="5" t="str">
        <f t="shared" si="9"/>
        <v>Answer Required</v>
      </c>
      <c r="W63" s="6" t="str">
        <f t="shared" si="10"/>
        <v>N/A</v>
      </c>
      <c r="X63" s="5" t="s">
        <v>2886</v>
      </c>
    </row>
    <row r="64" spans="1:24" x14ac:dyDescent="0.25">
      <c r="A64" s="77">
        <f>VLOOKUP(C64,'BU and Control BU Listing'!A:E,5,FALSE)</f>
        <v>11900</v>
      </c>
      <c r="B64" s="80" t="s">
        <v>2946</v>
      </c>
      <c r="C64" s="22" t="str">
        <f t="shared" si="0"/>
        <v>12100</v>
      </c>
      <c r="D64" s="22" t="str">
        <f t="shared" si="1"/>
        <v>02448</v>
      </c>
      <c r="E64" s="21" t="str">
        <f>VLOOKUP(B64,'Table A as of March 2024'!A:G,7,FALSE)</f>
        <v>Office of the Governor</v>
      </c>
      <c r="F64" s="21" t="str">
        <f>VLOOKUP(B64,'Table A as of March 2024'!A:H,8,FALSE)</f>
        <v>VA-Asian Advisory Board Fund</v>
      </c>
      <c r="G64" s="11" t="str">
        <f>VLOOKUP(B64,'Table A as of March 2024'!A:I,9,FALSE)</f>
        <v>105</v>
      </c>
      <c r="H64" t="str">
        <f>VLOOKUP(B64,'Table A as of March 2024'!A:L,12,FALSE)</f>
        <v>No</v>
      </c>
      <c r="I64" s="9" t="str">
        <f>VLOOKUP(B64,'Table A as of March 2024'!A:M,13,FALSE)</f>
        <v>U</v>
      </c>
      <c r="J64" t="str">
        <f>VLOOKUP(B64,'Table A as of March 2024'!A:O,15,FALSE)</f>
        <v>A</v>
      </c>
      <c r="K64" t="str">
        <f>VLOOKUP(G64,'ACFR Class Vlookup'!A:B,2,FALSE)</f>
        <v>Governmental</v>
      </c>
      <c r="L64" s="1" t="str">
        <f>VLOOKUP(D64,'Fund Information'!A:F,6,FALSE)</f>
        <v>Virginia-Asian Advisory Board Fund; Code of Virginia 2.2-2448 to 02451</v>
      </c>
      <c r="M64" s="6" t="str">
        <f t="shared" si="2"/>
        <v>N/A</v>
      </c>
      <c r="N64" s="6" t="s">
        <v>2886</v>
      </c>
      <c r="O64" s="6" t="str">
        <f t="shared" si="3"/>
        <v>N/A</v>
      </c>
      <c r="P64" s="5" t="s">
        <v>2886</v>
      </c>
      <c r="Q64" s="6" t="str">
        <f t="shared" si="4"/>
        <v>N/A</v>
      </c>
      <c r="R64" s="7" t="str">
        <f t="shared" si="5"/>
        <v>No</v>
      </c>
      <c r="S64" s="5" t="str">
        <f t="shared" si="6"/>
        <v>Answer Required</v>
      </c>
      <c r="T64" s="6" t="str">
        <f t="shared" si="7"/>
        <v>N/A</v>
      </c>
      <c r="U64" s="7" t="str">
        <f t="shared" si="8"/>
        <v>No</v>
      </c>
      <c r="V64" s="5" t="str">
        <f t="shared" si="9"/>
        <v>Answer Required</v>
      </c>
      <c r="W64" s="6" t="str">
        <f t="shared" si="10"/>
        <v>N/A</v>
      </c>
      <c r="X64" s="5" t="s">
        <v>2886</v>
      </c>
    </row>
    <row r="65" spans="1:24" x14ac:dyDescent="0.25">
      <c r="A65" s="77">
        <f>VLOOKUP(C65,'BU and Control BU Listing'!A:E,5,FALSE)</f>
        <v>11900</v>
      </c>
      <c r="B65" s="80" t="s">
        <v>2947</v>
      </c>
      <c r="C65" s="22" t="str">
        <f t="shared" si="0"/>
        <v>12100</v>
      </c>
      <c r="D65" s="22" t="str">
        <f t="shared" si="1"/>
        <v>02700</v>
      </c>
      <c r="E65" s="21" t="str">
        <f>VLOOKUP(B65,'Table A as of March 2024'!A:G,7,FALSE)</f>
        <v>Office of the Governor</v>
      </c>
      <c r="F65" s="21" t="str">
        <f>VLOOKUP(B65,'Table A as of March 2024'!A:H,8,FALSE)</f>
        <v>Parking</v>
      </c>
      <c r="G65" s="11" t="str">
        <f>VLOOKUP(B65,'Table A as of March 2024'!A:I,9,FALSE)</f>
        <v>105</v>
      </c>
      <c r="H65" t="str">
        <f>VLOOKUP(B65,'Table A as of March 2024'!A:L,12,FALSE)</f>
        <v>No</v>
      </c>
      <c r="I65" s="9" t="str">
        <f>VLOOKUP(B65,'Table A as of March 2024'!A:M,13,FALSE)</f>
        <v>U</v>
      </c>
      <c r="J65" t="str">
        <f>VLOOKUP(B65,'Table A as of March 2024'!A:O,15,FALSE)</f>
        <v>C</v>
      </c>
      <c r="K65" t="str">
        <f>VLOOKUP(G65,'ACFR Class Vlookup'!A:B,2,FALSE)</f>
        <v>Governmental</v>
      </c>
      <c r="L65" s="1" t="str">
        <f>VLOOKUP(D65,'Fund Information'!A:F,6,FALSE)</f>
        <v>Parking - Accounts for fees paid for parking vehicles in state parking lots.</v>
      </c>
      <c r="M65" s="6" t="str">
        <f t="shared" si="2"/>
        <v>N/A</v>
      </c>
      <c r="N65" s="6" t="s">
        <v>2886</v>
      </c>
      <c r="O65" s="6" t="str">
        <f t="shared" si="3"/>
        <v>N/A</v>
      </c>
      <c r="P65" s="5" t="s">
        <v>2886</v>
      </c>
      <c r="Q65" s="6" t="str">
        <f t="shared" si="4"/>
        <v>N/A</v>
      </c>
      <c r="R65" s="7" t="str">
        <f t="shared" si="5"/>
        <v>No</v>
      </c>
      <c r="S65" s="5" t="str">
        <f t="shared" si="6"/>
        <v>Answer Required</v>
      </c>
      <c r="T65" s="6" t="str">
        <f t="shared" si="7"/>
        <v>N/A</v>
      </c>
      <c r="U65" s="7" t="str">
        <f t="shared" si="8"/>
        <v>Yes</v>
      </c>
      <c r="V65" s="5" t="str">
        <f t="shared" si="9"/>
        <v>Answer Required</v>
      </c>
      <c r="W65" s="6" t="str">
        <f t="shared" si="10"/>
        <v>N/A</v>
      </c>
      <c r="X65" s="5" t="s">
        <v>2886</v>
      </c>
    </row>
    <row r="66" spans="1:24" ht="60" x14ac:dyDescent="0.25">
      <c r="A66" s="77">
        <f>VLOOKUP(C66,'BU and Control BU Listing'!A:E,5,FALSE)</f>
        <v>11900</v>
      </c>
      <c r="B66" s="80" t="s">
        <v>2948</v>
      </c>
      <c r="C66" s="22" t="str">
        <f t="shared" si="0"/>
        <v>12100</v>
      </c>
      <c r="D66" s="22" t="str">
        <f t="shared" si="1"/>
        <v>04720</v>
      </c>
      <c r="E66" s="21" t="str">
        <f>VLOOKUP(B66,'Table A as of March 2024'!A:G,7,FALSE)</f>
        <v>Office of the Governor</v>
      </c>
      <c r="F66" s="21" t="str">
        <f>VLOOKUP(B66,'Table A as of March 2024'!A:H,8,FALSE)</f>
        <v>Highway Construction Fund</v>
      </c>
      <c r="G66" s="11" t="str">
        <f>VLOOKUP(B66,'Table A as of March 2024'!A:I,9,FALSE)</f>
        <v>110</v>
      </c>
      <c r="H66" t="str">
        <f>VLOOKUP(B66,'Table A as of March 2024'!A:L,12,FALSE)</f>
        <v>No</v>
      </c>
      <c r="I66" s="9" t="str">
        <f>VLOOKUP(B66,'Table A as of March 2024'!A:M,13,FALSE)</f>
        <v>R</v>
      </c>
      <c r="J66" t="str">
        <f>VLOOKUP(B66,'Table A as of March 2024'!A:O,15,FALSE)</f>
        <v>C</v>
      </c>
      <c r="K66" t="str">
        <f>VLOOKUP(G66,'ACFR Class Vlookup'!A:B,2,FALSE)</f>
        <v>Governmental</v>
      </c>
      <c r="L66" s="1" t="str">
        <f>VLOOKUP(D66,'Fund Information'!A:F,6,FALSE)</f>
        <v>Highway Construction Fund - Accounts for Revenues and Expenditures for the Acquisition and Construction of Systems of State Highways.  This fund receives 78.7% of the Transportation Trust Fund Special Revenues according to the Code of Virginia Section 33.2-1524.</v>
      </c>
      <c r="M66" s="6" t="str">
        <f t="shared" si="2"/>
        <v>N/A</v>
      </c>
      <c r="N66" s="6" t="s">
        <v>2886</v>
      </c>
      <c r="O66" s="6" t="str">
        <f t="shared" si="3"/>
        <v>N/A</v>
      </c>
      <c r="P66" s="5" t="s">
        <v>2886</v>
      </c>
      <c r="Q66" s="6" t="str">
        <f t="shared" si="4"/>
        <v>N/A</v>
      </c>
      <c r="R66" s="7" t="str">
        <f t="shared" si="5"/>
        <v>No</v>
      </c>
      <c r="S66" s="5" t="str">
        <f t="shared" si="6"/>
        <v>Answer Required</v>
      </c>
      <c r="T66" s="6" t="str">
        <f t="shared" si="7"/>
        <v>N/A</v>
      </c>
      <c r="U66" s="7" t="str">
        <f t="shared" si="8"/>
        <v>Yes</v>
      </c>
      <c r="V66" s="5" t="str">
        <f t="shared" si="9"/>
        <v>Answer Required</v>
      </c>
      <c r="W66" s="6" t="str">
        <f t="shared" si="10"/>
        <v>N/A</v>
      </c>
      <c r="X66" s="5" t="s">
        <v>2886</v>
      </c>
    </row>
    <row r="67" spans="1:24" x14ac:dyDescent="0.25">
      <c r="A67" s="77">
        <f>VLOOKUP(C67,'BU and Control BU Listing'!A:E,5,FALSE)</f>
        <v>11900</v>
      </c>
      <c r="B67" s="80" t="s">
        <v>5256</v>
      </c>
      <c r="C67" s="22" t="str">
        <f t="shared" ref="C67:C130" si="11">LEFT(B67,5)</f>
        <v>12100</v>
      </c>
      <c r="D67" s="22" t="str">
        <f t="shared" ref="D67:D130" si="12">RIGHT(B67,5)</f>
        <v>10000</v>
      </c>
      <c r="E67" s="21" t="str">
        <f>VLOOKUP(B67,'Table A as of March 2024'!A:G,7,FALSE)</f>
        <v>Office of the Governor</v>
      </c>
      <c r="F67" s="21" t="str">
        <f>VLOOKUP(B67,'Table A as of March 2024'!A:H,8,FALSE)</f>
        <v>Federal Trust</v>
      </c>
      <c r="G67" s="11" t="str">
        <f>VLOOKUP(B67,'Table A as of March 2024'!A:I,9,FALSE)</f>
        <v>120</v>
      </c>
      <c r="H67" t="str">
        <f>VLOOKUP(B67,'Table A as of March 2024'!A:L,12,FALSE)</f>
        <v>No</v>
      </c>
      <c r="I67" s="9" t="str">
        <f>VLOOKUP(B67,'Table A as of March 2024'!A:M,13,FALSE)</f>
        <v>R</v>
      </c>
      <c r="J67" t="str">
        <f>VLOOKUP(B67,'Table A as of March 2024'!A:O,15,FALSE)</f>
        <v>R</v>
      </c>
      <c r="K67" t="str">
        <f>VLOOKUP(G67,'ACFR Class Vlookup'!A:B,2,FALSE)</f>
        <v>Governmental</v>
      </c>
      <c r="L67" s="1" t="str">
        <f>VLOOKUP(D67,'Fund Information'!A:F,6,FALSE)</f>
        <v>This fund accounts for Federal funds.</v>
      </c>
      <c r="M67" s="6" t="str">
        <f t="shared" ref="M67:M130" si="13">IF(L67="","Answer Required","N/A")</f>
        <v>N/A</v>
      </c>
      <c r="N67" s="6" t="s">
        <v>2886</v>
      </c>
      <c r="O67" s="6" t="str">
        <f t="shared" ref="O67:O130" si="14">IF(N67="No","Answer Required","N/A")</f>
        <v>N/A</v>
      </c>
      <c r="P67" s="5" t="s">
        <v>2886</v>
      </c>
      <c r="Q67" s="6" t="str">
        <f t="shared" ref="Q67:Q130" si="15">IF(P67="No","Answer Required","N/A")</f>
        <v>N/A</v>
      </c>
      <c r="R67" s="7" t="str">
        <f t="shared" ref="R67:R130" si="16">IF(J67="R","Yes","No")</f>
        <v>Yes</v>
      </c>
      <c r="S67" s="5" t="str">
        <f t="shared" ref="S67:S130" si="17">IF($K67="Governmental","Answer Required","N/A")</f>
        <v>Answer Required</v>
      </c>
      <c r="T67" s="6" t="str">
        <f t="shared" ref="T67:T130" si="18">IF(AND(S67="Yes",R67="Yes"),"Answer Required",IF(AND(S67="no",R67="no"),"Answer Required","N/A"))</f>
        <v>N/A</v>
      </c>
      <c r="U67" s="7" t="str">
        <f t="shared" ref="U67:U130" si="19">IF(J67="C","Yes","No")</f>
        <v>No</v>
      </c>
      <c r="V67" s="5" t="str">
        <f t="shared" ref="V67:V130" si="20">IF($K67="Governmental","Answer Required","N/A")</f>
        <v>Answer Required</v>
      </c>
      <c r="W67" s="6" t="str">
        <f t="shared" ref="W67:W130" si="21">IF(AND(V67="Yes",U67="Yes"),"Answer Required",IF(AND(V67="no",U67="no"),"Answer Required","N/A"))</f>
        <v>N/A</v>
      </c>
      <c r="X67" s="5" t="s">
        <v>2886</v>
      </c>
    </row>
    <row r="68" spans="1:24" ht="165" x14ac:dyDescent="0.25">
      <c r="A68" s="77">
        <f>VLOOKUP(C68,'BU and Control BU Listing'!A:E,5,FALSE)</f>
        <v>11900</v>
      </c>
      <c r="B68" s="80" t="s">
        <v>8104</v>
      </c>
      <c r="C68" s="22" t="str">
        <f t="shared" si="11"/>
        <v>12100</v>
      </c>
      <c r="D68" s="22" t="str">
        <f t="shared" si="12"/>
        <v>12110</v>
      </c>
      <c r="E68" s="21" t="str">
        <f>VLOOKUP(B68,'Table A as of March 2024'!A:G,7,FALSE)</f>
        <v>Office of the Governor</v>
      </c>
      <c r="F68" s="21" t="str">
        <f>VLOOKUP(B68,'Table A as of March 2024'!A:H,8,FALSE)</f>
        <v>ARP-CrvStLoclFisRecFd-COVID-19</v>
      </c>
      <c r="G68" s="11" t="str">
        <f>VLOOKUP(B68,'Table A as of March 2024'!A:I,9,FALSE)</f>
        <v>120</v>
      </c>
      <c r="H68" t="str">
        <f>VLOOKUP(B68,'Table A as of March 2024'!A:L,12,FALSE)</f>
        <v>No</v>
      </c>
      <c r="I68" s="9" t="str">
        <f>VLOOKUP(B68,'Table A as of March 2024'!A:M,13,FALSE)</f>
        <v>V</v>
      </c>
      <c r="J68" t="str">
        <f>VLOOKUP(B68,'Table A as of March 2024'!A:O,15,FALSE)</f>
        <v>R</v>
      </c>
      <c r="K68" t="str">
        <f>VLOOKUP(G68,'ACFR Class Vlookup'!A:B,2,FALSE)</f>
        <v>Governmental</v>
      </c>
      <c r="L68" s="1" t="str">
        <f>VLOOKUP(D68,'Fund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8" s="6" t="str">
        <f t="shared" si="13"/>
        <v>N/A</v>
      </c>
      <c r="N68" s="6" t="s">
        <v>2886</v>
      </c>
      <c r="O68" s="6" t="str">
        <f t="shared" si="14"/>
        <v>N/A</v>
      </c>
      <c r="P68" s="5" t="s">
        <v>2886</v>
      </c>
      <c r="Q68" s="6" t="str">
        <f t="shared" si="15"/>
        <v>N/A</v>
      </c>
      <c r="R68" s="7" t="str">
        <f t="shared" si="16"/>
        <v>Yes</v>
      </c>
      <c r="S68" s="5" t="str">
        <f t="shared" si="17"/>
        <v>Answer Required</v>
      </c>
      <c r="T68" s="6" t="str">
        <f t="shared" si="18"/>
        <v>N/A</v>
      </c>
      <c r="U68" s="7" t="str">
        <f t="shared" si="19"/>
        <v>No</v>
      </c>
      <c r="V68" s="5" t="str">
        <f t="shared" si="20"/>
        <v>Answer Required</v>
      </c>
      <c r="W68" s="6" t="str">
        <f t="shared" si="21"/>
        <v>N/A</v>
      </c>
      <c r="X68" s="5" t="s">
        <v>2886</v>
      </c>
    </row>
    <row r="69" spans="1:24" x14ac:dyDescent="0.25">
      <c r="A69" s="77">
        <f>VLOOKUP(C69,'BU and Control BU Listing'!A:E,5,FALSE)</f>
        <v>12200</v>
      </c>
      <c r="B69" s="80" t="s">
        <v>2950</v>
      </c>
      <c r="C69" s="22" t="str">
        <f t="shared" si="11"/>
        <v>12200</v>
      </c>
      <c r="D69" s="22" t="str">
        <f t="shared" si="12"/>
        <v>01000</v>
      </c>
      <c r="E69" s="21" t="str">
        <f>VLOOKUP(B69,'Table A as of March 2024'!A:G,7,FALSE)</f>
        <v>Dept of Planning and Budget</v>
      </c>
      <c r="F69" s="21" t="str">
        <f>VLOOKUP(B69,'Table A as of March 2024'!A:H,8,FALSE)</f>
        <v>General Fund</v>
      </c>
      <c r="G69" s="11" t="str">
        <f>VLOOKUP(B69,'Table A as of March 2024'!A:I,9,FALSE)</f>
        <v>100</v>
      </c>
      <c r="H69" t="str">
        <f>VLOOKUP(B69,'Table A as of March 2024'!A:L,12,FALSE)</f>
        <v>No</v>
      </c>
      <c r="I69" s="9" t="str">
        <f>VLOOKUP(B69,'Table A as of March 2024'!A:M,13,FALSE)</f>
        <v>G</v>
      </c>
      <c r="J69" t="str">
        <f>VLOOKUP(B69,'Table A as of March 2024'!A:O,15,FALSE)</f>
        <v>U</v>
      </c>
      <c r="K69" t="str">
        <f>VLOOKUP(G69,'ACFR Class Vlookup'!A:B,2,FALSE)</f>
        <v>Governmental</v>
      </c>
      <c r="L69" s="1" t="str">
        <f>VLOOKUP(D69,'Fund Information'!A:F,6,FALSE)</f>
        <v>General Fund</v>
      </c>
      <c r="M69" s="6" t="str">
        <f t="shared" si="13"/>
        <v>N/A</v>
      </c>
      <c r="N69" s="6" t="s">
        <v>2886</v>
      </c>
      <c r="O69" s="6" t="str">
        <f t="shared" si="14"/>
        <v>N/A</v>
      </c>
      <c r="P69" s="5" t="s">
        <v>2886</v>
      </c>
      <c r="Q69" s="6" t="str">
        <f t="shared" si="15"/>
        <v>N/A</v>
      </c>
      <c r="R69" s="7" t="str">
        <f t="shared" si="16"/>
        <v>No</v>
      </c>
      <c r="S69" s="5" t="str">
        <f t="shared" si="17"/>
        <v>Answer Required</v>
      </c>
      <c r="T69" s="6" t="str">
        <f t="shared" si="18"/>
        <v>N/A</v>
      </c>
      <c r="U69" s="7" t="str">
        <f t="shared" si="19"/>
        <v>No</v>
      </c>
      <c r="V69" s="5" t="str">
        <f t="shared" si="20"/>
        <v>Answer Required</v>
      </c>
      <c r="W69" s="6" t="str">
        <f t="shared" si="21"/>
        <v>N/A</v>
      </c>
      <c r="X69" s="5" t="s">
        <v>2886</v>
      </c>
    </row>
    <row r="70" spans="1:24" x14ac:dyDescent="0.25">
      <c r="A70" s="77">
        <f>VLOOKUP(C70,'BU and Control BU Listing'!A:E,5,FALSE)</f>
        <v>12200</v>
      </c>
      <c r="B70" s="80" t="s">
        <v>2952</v>
      </c>
      <c r="C70" s="22" t="str">
        <f t="shared" si="11"/>
        <v>12200</v>
      </c>
      <c r="D70" s="22" t="str">
        <f t="shared" si="12"/>
        <v>02700</v>
      </c>
      <c r="E70" s="21" t="str">
        <f>VLOOKUP(B70,'Table A as of March 2024'!A:G,7,FALSE)</f>
        <v>Dept of Planning and Budget</v>
      </c>
      <c r="F70" s="21" t="str">
        <f>VLOOKUP(B70,'Table A as of March 2024'!A:H,8,FALSE)</f>
        <v>Parking</v>
      </c>
      <c r="G70" s="11" t="str">
        <f>VLOOKUP(B70,'Table A as of March 2024'!A:I,9,FALSE)</f>
        <v>105</v>
      </c>
      <c r="H70" t="str">
        <f>VLOOKUP(B70,'Table A as of March 2024'!A:L,12,FALSE)</f>
        <v>No</v>
      </c>
      <c r="I70" s="9" t="str">
        <f>VLOOKUP(B70,'Table A as of March 2024'!A:M,13,FALSE)</f>
        <v>U</v>
      </c>
      <c r="J70" t="str">
        <f>VLOOKUP(B70,'Table A as of March 2024'!A:O,15,FALSE)</f>
        <v>C</v>
      </c>
      <c r="K70" t="str">
        <f>VLOOKUP(G70,'ACFR Class Vlookup'!A:B,2,FALSE)</f>
        <v>Governmental</v>
      </c>
      <c r="L70" s="1" t="str">
        <f>VLOOKUP(D70,'Fund Information'!A:F,6,FALSE)</f>
        <v>Parking - Accounts for fees paid for parking vehicles in state parking lots.</v>
      </c>
      <c r="M70" s="6" t="str">
        <f t="shared" si="13"/>
        <v>N/A</v>
      </c>
      <c r="N70" s="6" t="s">
        <v>2886</v>
      </c>
      <c r="O70" s="6" t="str">
        <f t="shared" si="14"/>
        <v>N/A</v>
      </c>
      <c r="P70" s="5" t="s">
        <v>2886</v>
      </c>
      <c r="Q70" s="6" t="str">
        <f t="shared" si="15"/>
        <v>N/A</v>
      </c>
      <c r="R70" s="7" t="str">
        <f t="shared" si="16"/>
        <v>No</v>
      </c>
      <c r="S70" s="5" t="str">
        <f t="shared" si="17"/>
        <v>Answer Required</v>
      </c>
      <c r="T70" s="6" t="str">
        <f t="shared" si="18"/>
        <v>N/A</v>
      </c>
      <c r="U70" s="7" t="str">
        <f t="shared" si="19"/>
        <v>Yes</v>
      </c>
      <c r="V70" s="5" t="str">
        <f t="shared" si="20"/>
        <v>Answer Required</v>
      </c>
      <c r="W70" s="6" t="str">
        <f t="shared" si="21"/>
        <v>N/A</v>
      </c>
      <c r="X70" s="5" t="s">
        <v>2886</v>
      </c>
    </row>
    <row r="71" spans="1:24" ht="165" x14ac:dyDescent="0.25">
      <c r="A71" s="77">
        <f>VLOOKUP(C71,'BU and Control BU Listing'!A:E,5,FALSE)</f>
        <v>12200</v>
      </c>
      <c r="B71" s="80" t="s">
        <v>5734</v>
      </c>
      <c r="C71" s="22" t="str">
        <f t="shared" si="11"/>
        <v>12200</v>
      </c>
      <c r="D71" s="22" t="str">
        <f t="shared" si="12"/>
        <v>10110</v>
      </c>
      <c r="E71" s="21" t="str">
        <f>VLOOKUP(B71,'Table A as of March 2024'!A:G,7,FALSE)</f>
        <v>Dept of Planning and Budget</v>
      </c>
      <c r="F71" s="21" t="str">
        <f>VLOOKUP(B71,'Table A as of March 2024'!A:H,8,FALSE)</f>
        <v>CARESActRlfFd–General-COVID-19</v>
      </c>
      <c r="G71" s="11" t="str">
        <f>VLOOKUP(B71,'Table A as of March 2024'!A:I,9,FALSE)</f>
        <v>120</v>
      </c>
      <c r="H71" t="str">
        <f>VLOOKUP(B71,'Table A as of March 2024'!A:L,12,FALSE)</f>
        <v>No</v>
      </c>
      <c r="I71" s="9" t="str">
        <f>VLOOKUP(B71,'Table A as of March 2024'!A:M,13,FALSE)</f>
        <v>V</v>
      </c>
      <c r="J71" t="str">
        <f>VLOOKUP(B71,'Table A as of March 2024'!A:O,15,FALSE)</f>
        <v>R</v>
      </c>
      <c r="K71" t="str">
        <f>VLOOKUP(G71,'ACFR Class Vlookup'!A:B,2,FALSE)</f>
        <v>Governmental</v>
      </c>
      <c r="L71" s="1" t="str">
        <f>VLOOKUP(D71,'Fund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1" s="6" t="str">
        <f t="shared" si="13"/>
        <v>N/A</v>
      </c>
      <c r="N71" s="6" t="s">
        <v>2886</v>
      </c>
      <c r="O71" s="6" t="str">
        <f t="shared" si="14"/>
        <v>N/A</v>
      </c>
      <c r="P71" s="5" t="s">
        <v>2886</v>
      </c>
      <c r="Q71" s="6" t="str">
        <f t="shared" si="15"/>
        <v>N/A</v>
      </c>
      <c r="R71" s="7" t="str">
        <f t="shared" si="16"/>
        <v>Yes</v>
      </c>
      <c r="S71" s="5" t="str">
        <f t="shared" si="17"/>
        <v>Answer Required</v>
      </c>
      <c r="T71" s="6" t="str">
        <f t="shared" si="18"/>
        <v>N/A</v>
      </c>
      <c r="U71" s="7" t="str">
        <f t="shared" si="19"/>
        <v>No</v>
      </c>
      <c r="V71" s="5" t="str">
        <f t="shared" si="20"/>
        <v>Answer Required</v>
      </c>
      <c r="W71" s="6" t="str">
        <f t="shared" si="21"/>
        <v>N/A</v>
      </c>
      <c r="X71" s="5" t="s">
        <v>2886</v>
      </c>
    </row>
    <row r="72" spans="1:24" x14ac:dyDescent="0.25">
      <c r="A72" s="77">
        <f>VLOOKUP(C72,'BU and Control BU Listing'!A:E,5,FALSE)</f>
        <v>12300</v>
      </c>
      <c r="B72" s="80" t="s">
        <v>2953</v>
      </c>
      <c r="C72" s="22" t="str">
        <f t="shared" si="11"/>
        <v>12300</v>
      </c>
      <c r="D72" s="22" t="str">
        <f t="shared" si="12"/>
        <v>01000</v>
      </c>
      <c r="E72" s="21" t="str">
        <f>VLOOKUP(B72,'Table A as of March 2024'!A:G,7,FALSE)</f>
        <v>Department of Military Affairs</v>
      </c>
      <c r="F72" s="21" t="str">
        <f>VLOOKUP(B72,'Table A as of March 2024'!A:H,8,FALSE)</f>
        <v>General Fund</v>
      </c>
      <c r="G72" s="11" t="str">
        <f>VLOOKUP(B72,'Table A as of March 2024'!A:I,9,FALSE)</f>
        <v>100</v>
      </c>
      <c r="H72" t="str">
        <f>VLOOKUP(B72,'Table A as of March 2024'!A:L,12,FALSE)</f>
        <v>No</v>
      </c>
      <c r="I72" s="9" t="str">
        <f>VLOOKUP(B72,'Table A as of March 2024'!A:M,13,FALSE)</f>
        <v>G</v>
      </c>
      <c r="J72" t="str">
        <f>VLOOKUP(B72,'Table A as of March 2024'!A:O,15,FALSE)</f>
        <v>U</v>
      </c>
      <c r="K72" t="str">
        <f>VLOOKUP(G72,'ACFR Class Vlookup'!A:B,2,FALSE)</f>
        <v>Governmental</v>
      </c>
      <c r="L72" s="1" t="str">
        <f>VLOOKUP(D72,'Fund Information'!A:F,6,FALSE)</f>
        <v>General Fund</v>
      </c>
      <c r="M72" s="6" t="str">
        <f t="shared" si="13"/>
        <v>N/A</v>
      </c>
      <c r="N72" s="6" t="s">
        <v>2886</v>
      </c>
      <c r="O72" s="6" t="str">
        <f t="shared" si="14"/>
        <v>N/A</v>
      </c>
      <c r="P72" s="5" t="s">
        <v>2886</v>
      </c>
      <c r="Q72" s="6" t="str">
        <f t="shared" si="15"/>
        <v>N/A</v>
      </c>
      <c r="R72" s="7" t="str">
        <f t="shared" si="16"/>
        <v>No</v>
      </c>
      <c r="S72" s="5" t="str">
        <f t="shared" si="17"/>
        <v>Answer Required</v>
      </c>
      <c r="T72" s="6" t="str">
        <f t="shared" si="18"/>
        <v>N/A</v>
      </c>
      <c r="U72" s="7" t="str">
        <f t="shared" si="19"/>
        <v>No</v>
      </c>
      <c r="V72" s="5" t="str">
        <f t="shared" si="20"/>
        <v>Answer Required</v>
      </c>
      <c r="W72" s="6" t="str">
        <f t="shared" si="21"/>
        <v>N/A</v>
      </c>
      <c r="X72" s="5" t="s">
        <v>2886</v>
      </c>
    </row>
    <row r="73" spans="1:24" ht="60" x14ac:dyDescent="0.25">
      <c r="A73" s="77">
        <f>VLOOKUP(C73,'BU and Control BU Listing'!A:E,5,FALSE)</f>
        <v>12300</v>
      </c>
      <c r="B73" s="80" t="s">
        <v>8814</v>
      </c>
      <c r="C73" s="22" t="str">
        <f t="shared" si="11"/>
        <v>12300</v>
      </c>
      <c r="D73" s="22" t="str">
        <f t="shared" si="12"/>
        <v>02035</v>
      </c>
      <c r="E73" s="21" t="str">
        <f>VLOOKUP(B73,'Table A as of March 2024'!A:G,7,FALSE)</f>
        <v>Department of Military Affairs</v>
      </c>
      <c r="F73" s="21" t="str">
        <f>VLOOKUP(B73,'Table A as of March 2024'!A:H,8,FALSE)</f>
        <v>DominionEnrgyOffshoreWindEsmnt</v>
      </c>
      <c r="G73" s="11" t="str">
        <f>VLOOKUP(B73,'Table A as of March 2024'!A:I,9,FALSE)</f>
        <v>105</v>
      </c>
      <c r="H73" t="str">
        <f>VLOOKUP(B73,'Table A as of March 2024'!A:L,12,FALSE)</f>
        <v>No</v>
      </c>
      <c r="I73" s="9" t="str">
        <f>VLOOKUP(B73,'Table A as of March 2024'!A:M,13,FALSE)</f>
        <v>R</v>
      </c>
      <c r="J73" t="str">
        <f>VLOOKUP(B73,'Table A as of March 2024'!A:O,15,FALSE)</f>
        <v>C</v>
      </c>
      <c r="K73" t="str">
        <f>VLOOKUP(G73,'ACFR Class Vlookup'!A:B,2,FALSE)</f>
        <v>Governmental</v>
      </c>
      <c r="L73" s="1" t="str">
        <f>VLOOKUP(D73,'Fund Information'!A:F,6,FALSE)</f>
        <v>The Dominion Energy Offshore Wind Easement fund was established pursuant to the Deed of Easement and Cable Landing Agreement by and between the Commonwealth of Virginia, Department of Military Affairs, and Virginia Electric and Power Company, effective November 7, 2023.</v>
      </c>
      <c r="M73" s="6" t="str">
        <f t="shared" si="13"/>
        <v>N/A</v>
      </c>
      <c r="N73" s="6" t="s">
        <v>2886</v>
      </c>
      <c r="O73" s="6" t="str">
        <f t="shared" si="14"/>
        <v>N/A</v>
      </c>
      <c r="P73" s="5" t="s">
        <v>2886</v>
      </c>
      <c r="Q73" s="6" t="str">
        <f t="shared" si="15"/>
        <v>N/A</v>
      </c>
      <c r="R73" s="7" t="str">
        <f t="shared" si="16"/>
        <v>No</v>
      </c>
      <c r="S73" s="5" t="str">
        <f t="shared" si="17"/>
        <v>Answer Required</v>
      </c>
      <c r="T73" s="6" t="str">
        <f t="shared" si="18"/>
        <v>N/A</v>
      </c>
      <c r="U73" s="7" t="str">
        <f t="shared" si="19"/>
        <v>Yes</v>
      </c>
      <c r="V73" s="5" t="str">
        <f t="shared" si="20"/>
        <v>Answer Required</v>
      </c>
      <c r="W73" s="6" t="str">
        <f t="shared" si="21"/>
        <v>N/A</v>
      </c>
      <c r="X73" s="5" t="s">
        <v>2886</v>
      </c>
    </row>
    <row r="74" spans="1:24" ht="30" x14ac:dyDescent="0.25">
      <c r="A74" s="77">
        <f>VLOOKUP(C74,'BU and Control BU Listing'!A:E,5,FALSE)</f>
        <v>12300</v>
      </c>
      <c r="B74" s="80" t="s">
        <v>2954</v>
      </c>
      <c r="C74" s="22" t="str">
        <f t="shared" si="11"/>
        <v>12300</v>
      </c>
      <c r="D74" s="22" t="str">
        <f t="shared" si="12"/>
        <v>02123</v>
      </c>
      <c r="E74" s="21" t="str">
        <f>VLOOKUP(B74,'Table A as of March 2024'!A:G,7,FALSE)</f>
        <v>Department of Military Affairs</v>
      </c>
      <c r="F74" s="21" t="str">
        <f>VLOOKUP(B74,'Table A as of March 2024'!A:H,8,FALSE)</f>
        <v>DMA Special Revenue Fund</v>
      </c>
      <c r="G74" s="11" t="str">
        <f>VLOOKUP(B74,'Table A as of March 2024'!A:I,9,FALSE)</f>
        <v>100</v>
      </c>
      <c r="H74" t="str">
        <f>VLOOKUP(B74,'Table A as of March 2024'!A:L,12,FALSE)</f>
        <v>No</v>
      </c>
      <c r="I74" s="9" t="str">
        <f>VLOOKUP(B74,'Table A as of March 2024'!A:M,13,FALSE)</f>
        <v>U</v>
      </c>
      <c r="J74" t="str">
        <f>VLOOKUP(B74,'Table A as of March 2024'!A:O,15,FALSE)</f>
        <v>A</v>
      </c>
      <c r="K74" t="str">
        <f>VLOOKUP(G74,'ACFR Class Vlookup'!A:B,2,FALSE)</f>
        <v>Governmental</v>
      </c>
      <c r="L74" s="1" t="str">
        <f>VLOOKUP(D74,'Fund Information'!A:F,6,FALSE)</f>
        <v>Accounts for receipts from rental of military cottages and trailers, and MWR activities.</v>
      </c>
      <c r="M74" s="6" t="str">
        <f t="shared" si="13"/>
        <v>N/A</v>
      </c>
      <c r="N74" s="6" t="s">
        <v>2886</v>
      </c>
      <c r="O74" s="6" t="str">
        <f t="shared" si="14"/>
        <v>N/A</v>
      </c>
      <c r="P74" s="5" t="s">
        <v>2886</v>
      </c>
      <c r="Q74" s="6" t="str">
        <f t="shared" si="15"/>
        <v>N/A</v>
      </c>
      <c r="R74" s="7" t="str">
        <f t="shared" si="16"/>
        <v>No</v>
      </c>
      <c r="S74" s="5" t="str">
        <f t="shared" si="17"/>
        <v>Answer Required</v>
      </c>
      <c r="T74" s="6" t="str">
        <f t="shared" si="18"/>
        <v>N/A</v>
      </c>
      <c r="U74" s="7" t="str">
        <f t="shared" si="19"/>
        <v>No</v>
      </c>
      <c r="V74" s="5" t="str">
        <f t="shared" si="20"/>
        <v>Answer Required</v>
      </c>
      <c r="W74" s="6" t="str">
        <f t="shared" si="21"/>
        <v>N/A</v>
      </c>
      <c r="X74" s="5" t="s">
        <v>2886</v>
      </c>
    </row>
    <row r="75" spans="1:24" ht="60" x14ac:dyDescent="0.25">
      <c r="A75" s="77">
        <f>VLOOKUP(C75,'BU and Control BU Listing'!A:E,5,FALSE)</f>
        <v>12300</v>
      </c>
      <c r="B75" s="80" t="s">
        <v>5735</v>
      </c>
      <c r="C75" s="22" t="str">
        <f t="shared" si="11"/>
        <v>12300</v>
      </c>
      <c r="D75" s="22" t="str">
        <f t="shared" si="12"/>
        <v>02460</v>
      </c>
      <c r="E75" s="21" t="str">
        <f>VLOOKUP(B75,'Table A as of March 2024'!A:G,7,FALSE)</f>
        <v>Department of Military Affairs</v>
      </c>
      <c r="F75" s="21" t="str">
        <f>VLOOKUP(B75,'Table A as of March 2024'!A:H,8,FALSE)</f>
        <v>Disaster Recovery Fund</v>
      </c>
      <c r="G75" s="11" t="str">
        <f>VLOOKUP(B75,'Table A as of March 2024'!A:I,9,FALSE)</f>
        <v>100</v>
      </c>
      <c r="H75" t="str">
        <f>VLOOKUP(B75,'Table A as of March 2024'!A:L,12,FALSE)</f>
        <v>No</v>
      </c>
      <c r="I75" s="9" t="str">
        <f>VLOOKUP(B75,'Table A as of March 2024'!A:M,13,FALSE)</f>
        <v>U</v>
      </c>
      <c r="J75" t="str">
        <f>VLOOKUP(B75,'Table A as of March 2024'!A:O,15,FALSE)</f>
        <v>A</v>
      </c>
      <c r="K75" t="str">
        <f>VLOOKUP(G75,'ACFR Class Vlookup'!A:B,2,FALSE)</f>
        <v>Governmental</v>
      </c>
      <c r="L75" s="1" t="str">
        <f>VLOOKUP(D75,'Fund Information'!A:F,6,FALSE)</f>
        <v>Per COV § 44-146.18.1, this fund accounts for General Fund Sum Sufficient Appropriations.  Funds are used when the Governor declares a "state of emergency"; can be used for anything related to the state of emergency.</v>
      </c>
      <c r="M75" s="6" t="str">
        <f t="shared" si="13"/>
        <v>N/A</v>
      </c>
      <c r="N75" s="6" t="s">
        <v>2886</v>
      </c>
      <c r="O75" s="6" t="str">
        <f t="shared" si="14"/>
        <v>N/A</v>
      </c>
      <c r="P75" s="5" t="s">
        <v>2886</v>
      </c>
      <c r="Q75" s="6" t="str">
        <f t="shared" si="15"/>
        <v>N/A</v>
      </c>
      <c r="R75" s="7" t="str">
        <f t="shared" si="16"/>
        <v>No</v>
      </c>
      <c r="S75" s="5" t="str">
        <f t="shared" si="17"/>
        <v>Answer Required</v>
      </c>
      <c r="T75" s="6" t="str">
        <f t="shared" si="18"/>
        <v>N/A</v>
      </c>
      <c r="U75" s="7" t="str">
        <f t="shared" si="19"/>
        <v>No</v>
      </c>
      <c r="V75" s="5" t="str">
        <f t="shared" si="20"/>
        <v>Answer Required</v>
      </c>
      <c r="W75" s="6" t="str">
        <f t="shared" si="21"/>
        <v>N/A</v>
      </c>
      <c r="X75" s="5" t="s">
        <v>2886</v>
      </c>
    </row>
    <row r="76" spans="1:24" ht="30" x14ac:dyDescent="0.25">
      <c r="A76" s="77">
        <f>VLOOKUP(C76,'BU and Control BU Listing'!A:E,5,FALSE)</f>
        <v>12300</v>
      </c>
      <c r="B76" s="80" t="s">
        <v>2955</v>
      </c>
      <c r="C76" s="22" t="str">
        <f t="shared" si="11"/>
        <v>12300</v>
      </c>
      <c r="D76" s="22" t="str">
        <f t="shared" si="12"/>
        <v>02870</v>
      </c>
      <c r="E76" s="21" t="str">
        <f>VLOOKUP(B76,'Table A as of March 2024'!A:G,7,FALSE)</f>
        <v>Department of Military Affairs</v>
      </c>
      <c r="F76" s="21" t="str">
        <f>VLOOKUP(B76,'Table A as of March 2024'!A:H,8,FALSE)</f>
        <v>Surp Suppy/Equip Sale-GF-NonHE</v>
      </c>
      <c r="G76" s="11" t="str">
        <f>VLOOKUP(B76,'Table A as of March 2024'!A:I,9,FALSE)</f>
        <v>100</v>
      </c>
      <c r="H76" t="str">
        <f>VLOOKUP(B76,'Table A as of March 2024'!A:L,12,FALSE)</f>
        <v>No</v>
      </c>
      <c r="I76" s="9" t="str">
        <f>VLOOKUP(B76,'Table A as of March 2024'!A:M,13,FALSE)</f>
        <v>U</v>
      </c>
      <c r="J76" t="str">
        <f>VLOOKUP(B76,'Table A as of March 2024'!A:O,15,FALSE)</f>
        <v>A</v>
      </c>
      <c r="K76" t="str">
        <f>VLOOKUP(G76,'ACFR Class Vlookup'!A:B,2,FALSE)</f>
        <v>Governmental</v>
      </c>
      <c r="L76" s="1" t="str">
        <f>VLOOKUP(D76,'Fund Information'!A:F,6,FALSE)</f>
        <v>Accounts for sale of surplus supplies and equipment purchased with General Funds for Non Higher Ed agencies.</v>
      </c>
      <c r="M76" s="6" t="str">
        <f t="shared" si="13"/>
        <v>N/A</v>
      </c>
      <c r="N76" s="6" t="s">
        <v>2886</v>
      </c>
      <c r="O76" s="6" t="str">
        <f t="shared" si="14"/>
        <v>N/A</v>
      </c>
      <c r="P76" s="5" t="s">
        <v>2886</v>
      </c>
      <c r="Q76" s="6" t="str">
        <f t="shared" si="15"/>
        <v>N/A</v>
      </c>
      <c r="R76" s="7" t="str">
        <f t="shared" si="16"/>
        <v>No</v>
      </c>
      <c r="S76" s="5" t="str">
        <f t="shared" si="17"/>
        <v>Answer Required</v>
      </c>
      <c r="T76" s="6" t="str">
        <f t="shared" si="18"/>
        <v>N/A</v>
      </c>
      <c r="U76" s="7" t="str">
        <f t="shared" si="19"/>
        <v>No</v>
      </c>
      <c r="V76" s="5" t="str">
        <f t="shared" si="20"/>
        <v>Answer Required</v>
      </c>
      <c r="W76" s="6" t="str">
        <f t="shared" si="21"/>
        <v>N/A</v>
      </c>
      <c r="X76" s="5" t="s">
        <v>2886</v>
      </c>
    </row>
    <row r="77" spans="1:24" ht="30" x14ac:dyDescent="0.25">
      <c r="A77" s="77">
        <f>VLOOKUP(C77,'BU and Control BU Listing'!A:E,5,FALSE)</f>
        <v>12300</v>
      </c>
      <c r="B77" s="80" t="s">
        <v>8815</v>
      </c>
      <c r="C77" s="22" t="str">
        <f t="shared" si="11"/>
        <v>12300</v>
      </c>
      <c r="D77" s="22" t="str">
        <f t="shared" si="12"/>
        <v>02900</v>
      </c>
      <c r="E77" s="21" t="str">
        <f>VLOOKUP(B77,'Table A as of March 2024'!A:G,7,FALSE)</f>
        <v>Department of Military Affairs</v>
      </c>
      <c r="F77" s="21" t="str">
        <f>VLOOKUP(B77,'Table A as of March 2024'!A:H,8,FALSE)</f>
        <v>Insurance Recovery</v>
      </c>
      <c r="G77" s="11" t="str">
        <f>VLOOKUP(B77,'Table A as of March 2024'!A:I,9,FALSE)</f>
        <v>105</v>
      </c>
      <c r="H77" t="str">
        <f>VLOOKUP(B77,'Table A as of March 2024'!A:L,12,FALSE)</f>
        <v>No</v>
      </c>
      <c r="I77" s="9" t="str">
        <f>VLOOKUP(B77,'Table A as of March 2024'!A:M,13,FALSE)</f>
        <v>U</v>
      </c>
      <c r="J77" t="str">
        <f>VLOOKUP(B77,'Table A as of March 2024'!A:O,15,FALSE)</f>
        <v>C</v>
      </c>
      <c r="K77" t="str">
        <f>VLOOKUP(G77,'ACFR Class Vlookup'!A:B,2,FALSE)</f>
        <v>Governmental</v>
      </c>
      <c r="L77" s="1" t="str">
        <f>VLOOKUP(D77,'Fund Information'!A:F,6,FALSE)</f>
        <v>Accounts for insurance proceeds received when an insured item is damaged.</v>
      </c>
      <c r="M77" s="6" t="str">
        <f t="shared" si="13"/>
        <v>N/A</v>
      </c>
      <c r="N77" s="6" t="s">
        <v>2886</v>
      </c>
      <c r="O77" s="6" t="str">
        <f t="shared" si="14"/>
        <v>N/A</v>
      </c>
      <c r="P77" s="5" t="s">
        <v>2886</v>
      </c>
      <c r="Q77" s="6" t="str">
        <f t="shared" si="15"/>
        <v>N/A</v>
      </c>
      <c r="R77" s="7" t="str">
        <f t="shared" si="16"/>
        <v>No</v>
      </c>
      <c r="S77" s="5" t="str">
        <f t="shared" si="17"/>
        <v>Answer Required</v>
      </c>
      <c r="T77" s="6" t="str">
        <f t="shared" si="18"/>
        <v>N/A</v>
      </c>
      <c r="U77" s="7" t="str">
        <f t="shared" si="19"/>
        <v>Yes</v>
      </c>
      <c r="V77" s="5" t="str">
        <f t="shared" si="20"/>
        <v>Answer Required</v>
      </c>
      <c r="W77" s="6" t="str">
        <f t="shared" si="21"/>
        <v>N/A</v>
      </c>
      <c r="X77" s="5" t="s">
        <v>2886</v>
      </c>
    </row>
    <row r="78" spans="1:24" ht="120" x14ac:dyDescent="0.25">
      <c r="A78" s="77">
        <f>VLOOKUP(C78,'BU and Control BU Listing'!A:E,5,FALSE)</f>
        <v>12300</v>
      </c>
      <c r="B78" s="80" t="s">
        <v>5736</v>
      </c>
      <c r="C78" s="22" t="str">
        <f t="shared" si="11"/>
        <v>12300</v>
      </c>
      <c r="D78" s="22" t="str">
        <f t="shared" si="12"/>
        <v>07041</v>
      </c>
      <c r="E78" s="21" t="str">
        <f>VLOOKUP(B78,'Table A as of March 2024'!A:G,7,FALSE)</f>
        <v>Department of Military Affairs</v>
      </c>
      <c r="F78" s="21" t="str">
        <f>VLOOKUP(B78,'Table A as of March 2024'!A:H,8,FALSE)</f>
        <v>SMR-Camp Pendleton Lease</v>
      </c>
      <c r="G78" s="11" t="str">
        <f>VLOOKUP(B78,'Table A as of March 2024'!A:I,9,FALSE)</f>
        <v>105</v>
      </c>
      <c r="H78" t="str">
        <f>VLOOKUP(B78,'Table A as of March 2024'!A:L,12,FALSE)</f>
        <v>No</v>
      </c>
      <c r="I78" s="9" t="str">
        <f>VLOOKUP(B78,'Table A as of March 2024'!A:M,13,FALSE)</f>
        <v>R</v>
      </c>
      <c r="J78" t="str">
        <f>VLOOKUP(B78,'Table A as of March 2024'!A:O,15,FALSE)</f>
        <v>C</v>
      </c>
      <c r="K78" t="str">
        <f>VLOOKUP(G78,'ACFR Class Vlookup'!A:B,2,FALSE)</f>
        <v>Governmental</v>
      </c>
      <c r="L78" s="1" t="str">
        <f>VLOOKUP(D78,'Fund Information'!A:F,6,FALSE)</f>
        <v>Monies to be provided through a long-term lease agreement with the City of VA Beach as consideration for use of state-owned parcels currently leased to the City for use as parking for the VA Aquarium and Marine Science Center and overflow Rudee Inlet boat ramp parking. Such funds shall be used for construction of a new secure access control point, including all desirable or required supporting facilities, to the Camp Pendleton State Military Reservation located in the City of Virginia Beach.</v>
      </c>
      <c r="M78" s="6" t="str">
        <f t="shared" si="13"/>
        <v>N/A</v>
      </c>
      <c r="N78" s="6" t="s">
        <v>2886</v>
      </c>
      <c r="O78" s="6" t="str">
        <f t="shared" si="14"/>
        <v>N/A</v>
      </c>
      <c r="P78" s="5" t="s">
        <v>2886</v>
      </c>
      <c r="Q78" s="6" t="str">
        <f t="shared" si="15"/>
        <v>N/A</v>
      </c>
      <c r="R78" s="7" t="str">
        <f t="shared" si="16"/>
        <v>No</v>
      </c>
      <c r="S78" s="5" t="str">
        <f t="shared" si="17"/>
        <v>Answer Required</v>
      </c>
      <c r="T78" s="6" t="str">
        <f t="shared" si="18"/>
        <v>N/A</v>
      </c>
      <c r="U78" s="7" t="str">
        <f t="shared" si="19"/>
        <v>Yes</v>
      </c>
      <c r="V78" s="5" t="str">
        <f t="shared" si="20"/>
        <v>Answer Required</v>
      </c>
      <c r="W78" s="6" t="str">
        <f t="shared" si="21"/>
        <v>N/A</v>
      </c>
      <c r="X78" s="5" t="s">
        <v>2886</v>
      </c>
    </row>
    <row r="79" spans="1:24" ht="30" x14ac:dyDescent="0.25">
      <c r="A79" s="77">
        <f>VLOOKUP(C79,'BU and Control BU Listing'!A:E,5,FALSE)</f>
        <v>12300</v>
      </c>
      <c r="B79" s="80" t="s">
        <v>2956</v>
      </c>
      <c r="C79" s="22" t="str">
        <f t="shared" si="11"/>
        <v>12300</v>
      </c>
      <c r="D79" s="22" t="str">
        <f t="shared" si="12"/>
        <v>08200</v>
      </c>
      <c r="E79" s="21" t="str">
        <f>VLOOKUP(B79,'Table A as of March 2024'!A:G,7,FALSE)</f>
        <v>Department of Military Affairs</v>
      </c>
      <c r="F79" s="21" t="str">
        <f>VLOOKUP(B79,'Table A as of March 2024'!A:H,8,FALSE)</f>
        <v>VPBA Projects</v>
      </c>
      <c r="G79" s="11" t="str">
        <f>VLOOKUP(B79,'Table A as of March 2024'!A:I,9,FALSE)</f>
        <v>156</v>
      </c>
      <c r="H79" t="str">
        <f>VLOOKUP(B79,'Table A as of March 2024'!A:L,12,FALSE)</f>
        <v>No</v>
      </c>
      <c r="I79" s="9" t="str">
        <f>VLOOKUP(B79,'Table A as of March 2024'!A:M,13,FALSE)</f>
        <v>R</v>
      </c>
      <c r="J79" t="str">
        <f>VLOOKUP(B79,'Table A as of March 2024'!A:O,15,FALSE)</f>
        <v>R</v>
      </c>
      <c r="K79" t="str">
        <f>VLOOKUP(G79,'ACFR Class Vlookup'!A:B,2,FALSE)</f>
        <v>Governmental</v>
      </c>
      <c r="L79" s="1" t="str">
        <f>VLOOKUP(D79,'Fund Information'!A:F,6,FALSE)</f>
        <v>Blended component unit recorded from Department of Treasury VPBA financial statement template submissions.</v>
      </c>
      <c r="M79" s="6" t="str">
        <f t="shared" si="13"/>
        <v>N/A</v>
      </c>
      <c r="N79" s="6" t="s">
        <v>2886</v>
      </c>
      <c r="O79" s="6" t="str">
        <f t="shared" si="14"/>
        <v>N/A</v>
      </c>
      <c r="P79" s="5" t="s">
        <v>2886</v>
      </c>
      <c r="Q79" s="6" t="str">
        <f t="shared" si="15"/>
        <v>N/A</v>
      </c>
      <c r="R79" s="7" t="str">
        <f t="shared" si="16"/>
        <v>Yes</v>
      </c>
      <c r="S79" s="5" t="str">
        <f t="shared" si="17"/>
        <v>Answer Required</v>
      </c>
      <c r="T79" s="6" t="str">
        <f t="shared" si="18"/>
        <v>N/A</v>
      </c>
      <c r="U79" s="7" t="str">
        <f t="shared" si="19"/>
        <v>No</v>
      </c>
      <c r="V79" s="5" t="str">
        <f t="shared" si="20"/>
        <v>Answer Required</v>
      </c>
      <c r="W79" s="6" t="str">
        <f t="shared" si="21"/>
        <v>N/A</v>
      </c>
      <c r="X79" s="5" t="s">
        <v>2886</v>
      </c>
    </row>
    <row r="80" spans="1:24" ht="60" x14ac:dyDescent="0.25">
      <c r="A80" s="77">
        <f>VLOOKUP(C80,'BU and Control BU Listing'!A:E,5,FALSE)</f>
        <v>12300</v>
      </c>
      <c r="B80" s="80" t="s">
        <v>2957</v>
      </c>
      <c r="C80" s="22" t="str">
        <f t="shared" si="11"/>
        <v>12300</v>
      </c>
      <c r="D80" s="22" t="str">
        <f t="shared" si="12"/>
        <v>09012</v>
      </c>
      <c r="E80" s="21" t="str">
        <f>VLOOKUP(B80,'Table A as of March 2024'!A:G,7,FALSE)</f>
        <v>Department of Military Affairs</v>
      </c>
      <c r="F80" s="21" t="str">
        <f>VLOOKUP(B80,'Table A as of March 2024'!A:H,8,FALSE)</f>
        <v>Armory Control Board Fund</v>
      </c>
      <c r="G80" s="11" t="str">
        <f>VLOOKUP(B80,'Table A as of March 2024'!A:I,9,FALSE)</f>
        <v>105</v>
      </c>
      <c r="H80" t="str">
        <f>VLOOKUP(B80,'Table A as of March 2024'!A:L,12,FALSE)</f>
        <v>No</v>
      </c>
      <c r="I80" s="9" t="str">
        <f>VLOOKUP(B80,'Table A as of March 2024'!A:M,13,FALSE)</f>
        <v>U</v>
      </c>
      <c r="J80" t="str">
        <f>VLOOKUP(B80,'Table A as of March 2024'!A:O,15,FALSE)</f>
        <v>C</v>
      </c>
      <c r="K80" t="str">
        <f>VLOOKUP(G80,'ACFR Class Vlookup'!A:B,2,FALSE)</f>
        <v>Governmental</v>
      </c>
      <c r="L80" s="1" t="str">
        <f>VLOOKUP(D80,'Fund Information'!A:F,6,FALSE)</f>
        <v>Per Code of VA 44-135.1 revenues from renting armories are credited to this fund and any non appropriated funds from such funds shall be used to defray the cost of operating, improving, and maintaining the armory and its facilities.</v>
      </c>
      <c r="M80" s="6" t="str">
        <f t="shared" si="13"/>
        <v>N/A</v>
      </c>
      <c r="N80" s="6" t="s">
        <v>2886</v>
      </c>
      <c r="O80" s="6" t="str">
        <f t="shared" si="14"/>
        <v>N/A</v>
      </c>
      <c r="P80" s="5" t="s">
        <v>2886</v>
      </c>
      <c r="Q80" s="6" t="str">
        <f t="shared" si="15"/>
        <v>N/A</v>
      </c>
      <c r="R80" s="7" t="str">
        <f t="shared" si="16"/>
        <v>No</v>
      </c>
      <c r="S80" s="5" t="str">
        <f t="shared" si="17"/>
        <v>Answer Required</v>
      </c>
      <c r="T80" s="6" t="str">
        <f t="shared" si="18"/>
        <v>N/A</v>
      </c>
      <c r="U80" s="7" t="str">
        <f t="shared" si="19"/>
        <v>Yes</v>
      </c>
      <c r="V80" s="5" t="str">
        <f t="shared" si="20"/>
        <v>Answer Required</v>
      </c>
      <c r="W80" s="6" t="str">
        <f t="shared" si="21"/>
        <v>N/A</v>
      </c>
      <c r="X80" s="5" t="s">
        <v>2886</v>
      </c>
    </row>
    <row r="81" spans="1:24" ht="60" x14ac:dyDescent="0.25">
      <c r="A81" s="77">
        <f>VLOOKUP(C81,'BU and Control BU Listing'!A:E,5,FALSE)</f>
        <v>12300</v>
      </c>
      <c r="B81" s="80" t="s">
        <v>2958</v>
      </c>
      <c r="C81" s="22" t="str">
        <f t="shared" si="11"/>
        <v>12300</v>
      </c>
      <c r="D81" s="22" t="str">
        <f t="shared" si="12"/>
        <v>09166</v>
      </c>
      <c r="E81" s="21" t="str">
        <f>VLOOKUP(B81,'Table A as of March 2024'!A:G,7,FALSE)</f>
        <v>Department of Military Affairs</v>
      </c>
      <c r="F81" s="21" t="str">
        <f>VLOOKUP(B81,'Table A as of March 2024'!A:H,8,FALSE)</f>
        <v>VA Military Family Relief Fund</v>
      </c>
      <c r="G81" s="11" t="str">
        <f>VLOOKUP(B81,'Table A as of March 2024'!A:I,9,FALSE)</f>
        <v>100</v>
      </c>
      <c r="H81" t="str">
        <f>VLOOKUP(B81,'Table A as of March 2024'!A:L,12,FALSE)</f>
        <v>Yes</v>
      </c>
      <c r="I81" s="9" t="str">
        <f>VLOOKUP(B81,'Table A as of March 2024'!A:M,13,FALSE)</f>
        <v>U</v>
      </c>
      <c r="J81" t="str">
        <f>VLOOKUP(B81,'Table A as of March 2024'!A:O,15,FALSE)</f>
        <v>C</v>
      </c>
      <c r="K81" t="str">
        <f>VLOOKUP(G81,'ACFR Class Vlookup'!A:B,2,FALSE)</f>
        <v>Governmental</v>
      </c>
      <c r="L81" s="1" t="str">
        <f>VLOOKUP(D81,'Fund Information'!A:F,6,FALSE)</f>
        <v>This fund is solely for purposes of assisting members of the VA National Guard and VA residents who are members of the reserves of the armed forces of the US who have been called to extend active duty.  Funding comes from G/F donations and gifts.</v>
      </c>
      <c r="M81" s="6" t="str">
        <f t="shared" si="13"/>
        <v>N/A</v>
      </c>
      <c r="N81" s="6" t="s">
        <v>2886</v>
      </c>
      <c r="O81" s="6" t="str">
        <f t="shared" si="14"/>
        <v>N/A</v>
      </c>
      <c r="P81" s="5" t="s">
        <v>2886</v>
      </c>
      <c r="Q81" s="6" t="str">
        <f t="shared" si="15"/>
        <v>N/A</v>
      </c>
      <c r="R81" s="7" t="str">
        <f t="shared" si="16"/>
        <v>No</v>
      </c>
      <c r="S81" s="5" t="str">
        <f t="shared" si="17"/>
        <v>Answer Required</v>
      </c>
      <c r="T81" s="6" t="str">
        <f t="shared" si="18"/>
        <v>N/A</v>
      </c>
      <c r="U81" s="7" t="str">
        <f t="shared" si="19"/>
        <v>Yes</v>
      </c>
      <c r="V81" s="5" t="str">
        <f t="shared" si="20"/>
        <v>Answer Required</v>
      </c>
      <c r="W81" s="6" t="str">
        <f t="shared" si="21"/>
        <v>N/A</v>
      </c>
      <c r="X81" s="5" t="s">
        <v>2886</v>
      </c>
    </row>
    <row r="82" spans="1:24" ht="45" x14ac:dyDescent="0.25">
      <c r="A82" s="77">
        <f>VLOOKUP(C82,'BU and Control BU Listing'!A:E,5,FALSE)</f>
        <v>12300</v>
      </c>
      <c r="B82" s="80" t="s">
        <v>5498</v>
      </c>
      <c r="C82" s="22" t="str">
        <f t="shared" si="11"/>
        <v>12300</v>
      </c>
      <c r="D82" s="22" t="str">
        <f t="shared" si="12"/>
        <v>09650</v>
      </c>
      <c r="E82" s="21" t="str">
        <f>VLOOKUP(B82,'Table A as of March 2024'!A:G,7,FALSE)</f>
        <v>Department of Military Affairs</v>
      </c>
      <c r="F82" s="21" t="str">
        <f>VLOOKUP(B82,'Table A as of March 2024'!A:H,8,FALSE)</f>
        <v>Central Capital Planning Fund</v>
      </c>
      <c r="G82" s="11" t="str">
        <f>VLOOKUP(B82,'Table A as of March 2024'!A:I,9,FALSE)</f>
        <v>100</v>
      </c>
      <c r="H82" t="str">
        <f>VLOOKUP(B82,'Table A as of March 2024'!A:L,12,FALSE)</f>
        <v>No</v>
      </c>
      <c r="I82" s="9" t="str">
        <f>VLOOKUP(B82,'Table A as of March 2024'!A:M,13,FALSE)</f>
        <v>U</v>
      </c>
      <c r="J82" t="str">
        <f>VLOOKUP(B82,'Table A as of March 2024'!A:O,15,FALSE)</f>
        <v>C</v>
      </c>
      <c r="K82" t="str">
        <f>VLOOKUP(G82,'ACFR Class Vlookup'!A:B,2,FALSE)</f>
        <v>Governmental</v>
      </c>
      <c r="L82" s="1" t="str">
        <f>VLOOKUP(D82,'Fund Information'!A:F,6,FALSE)</f>
        <v>Fund established to pay the pre-planning or detailed planning costs of capital outlay projects that have been approved for pre-planning or detailed planning by the general assembly.</v>
      </c>
      <c r="M82" s="6" t="str">
        <f t="shared" si="13"/>
        <v>N/A</v>
      </c>
      <c r="N82" s="6" t="s">
        <v>2886</v>
      </c>
      <c r="O82" s="6" t="str">
        <f t="shared" si="14"/>
        <v>N/A</v>
      </c>
      <c r="P82" s="5" t="s">
        <v>2886</v>
      </c>
      <c r="Q82" s="6" t="str">
        <f t="shared" si="15"/>
        <v>N/A</v>
      </c>
      <c r="R82" s="7" t="str">
        <f t="shared" si="16"/>
        <v>No</v>
      </c>
      <c r="S82" s="5" t="str">
        <f t="shared" si="17"/>
        <v>Answer Required</v>
      </c>
      <c r="T82" s="6" t="str">
        <f t="shared" si="18"/>
        <v>N/A</v>
      </c>
      <c r="U82" s="7" t="str">
        <f t="shared" si="19"/>
        <v>Yes</v>
      </c>
      <c r="V82" s="5" t="str">
        <f t="shared" si="20"/>
        <v>Answer Required</v>
      </c>
      <c r="W82" s="6" t="str">
        <f t="shared" si="21"/>
        <v>N/A</v>
      </c>
      <c r="X82" s="5" t="s">
        <v>2886</v>
      </c>
    </row>
    <row r="83" spans="1:24" x14ac:dyDescent="0.25">
      <c r="A83" s="77">
        <f>VLOOKUP(C83,'BU and Control BU Listing'!A:E,5,FALSE)</f>
        <v>12300</v>
      </c>
      <c r="B83" s="80" t="s">
        <v>2959</v>
      </c>
      <c r="C83" s="22" t="str">
        <f t="shared" si="11"/>
        <v>12300</v>
      </c>
      <c r="D83" s="22" t="str">
        <f t="shared" si="12"/>
        <v>10000</v>
      </c>
      <c r="E83" s="21" t="str">
        <f>VLOOKUP(B83,'Table A as of March 2024'!A:G,7,FALSE)</f>
        <v>Department of Military Affairs</v>
      </c>
      <c r="F83" s="21" t="str">
        <f>VLOOKUP(B83,'Table A as of March 2024'!A:H,8,FALSE)</f>
        <v>Federal Trust</v>
      </c>
      <c r="G83" s="11" t="str">
        <f>VLOOKUP(B83,'Table A as of March 2024'!A:I,9,FALSE)</f>
        <v>120</v>
      </c>
      <c r="H83" t="str">
        <f>VLOOKUP(B83,'Table A as of March 2024'!A:L,12,FALSE)</f>
        <v>No</v>
      </c>
      <c r="I83" s="9" t="str">
        <f>VLOOKUP(B83,'Table A as of March 2024'!A:M,13,FALSE)</f>
        <v>R</v>
      </c>
      <c r="J83" t="str">
        <f>VLOOKUP(B83,'Table A as of March 2024'!A:O,15,FALSE)</f>
        <v>R</v>
      </c>
      <c r="K83" t="str">
        <f>VLOOKUP(G83,'ACFR Class Vlookup'!A:B,2,FALSE)</f>
        <v>Governmental</v>
      </c>
      <c r="L83" s="1" t="str">
        <f>VLOOKUP(D83,'Fund Information'!A:F,6,FALSE)</f>
        <v>This fund accounts for Federal funds.</v>
      </c>
      <c r="M83" s="6" t="str">
        <f t="shared" si="13"/>
        <v>N/A</v>
      </c>
      <c r="N83" s="6" t="s">
        <v>2886</v>
      </c>
      <c r="O83" s="6" t="str">
        <f t="shared" si="14"/>
        <v>N/A</v>
      </c>
      <c r="P83" s="5" t="s">
        <v>2886</v>
      </c>
      <c r="Q83" s="6" t="str">
        <f t="shared" si="15"/>
        <v>N/A</v>
      </c>
      <c r="R83" s="7" t="str">
        <f t="shared" si="16"/>
        <v>Yes</v>
      </c>
      <c r="S83" s="5" t="str">
        <f t="shared" si="17"/>
        <v>Answer Required</v>
      </c>
      <c r="T83" s="6" t="str">
        <f t="shared" si="18"/>
        <v>N/A</v>
      </c>
      <c r="U83" s="7" t="str">
        <f t="shared" si="19"/>
        <v>No</v>
      </c>
      <c r="V83" s="5" t="str">
        <f t="shared" si="20"/>
        <v>Answer Required</v>
      </c>
      <c r="W83" s="6" t="str">
        <f t="shared" si="21"/>
        <v>N/A</v>
      </c>
      <c r="X83" s="5" t="s">
        <v>2886</v>
      </c>
    </row>
    <row r="84" spans="1:24" ht="165" x14ac:dyDescent="0.25">
      <c r="A84" s="77">
        <f>VLOOKUP(C84,'BU and Control BU Listing'!A:E,5,FALSE)</f>
        <v>12300</v>
      </c>
      <c r="B84" s="80" t="s">
        <v>5737</v>
      </c>
      <c r="C84" s="22" t="str">
        <f t="shared" si="11"/>
        <v>12300</v>
      </c>
      <c r="D84" s="22" t="str">
        <f t="shared" si="12"/>
        <v>10110</v>
      </c>
      <c r="E84" s="21" t="str">
        <f>VLOOKUP(B84,'Table A as of March 2024'!A:G,7,FALSE)</f>
        <v>Department of Military Affairs</v>
      </c>
      <c r="F84" s="21" t="str">
        <f>VLOOKUP(B84,'Table A as of March 2024'!A:H,8,FALSE)</f>
        <v>CARESActRlfFd–General-COVID-19</v>
      </c>
      <c r="G84" s="11" t="str">
        <f>VLOOKUP(B84,'Table A as of March 2024'!A:I,9,FALSE)</f>
        <v>120</v>
      </c>
      <c r="H84" t="str">
        <f>VLOOKUP(B84,'Table A as of March 2024'!A:L,12,FALSE)</f>
        <v>No</v>
      </c>
      <c r="I84" s="9" t="str">
        <f>VLOOKUP(B84,'Table A as of March 2024'!A:M,13,FALSE)</f>
        <v>V</v>
      </c>
      <c r="J84" t="str">
        <f>VLOOKUP(B84,'Table A as of March 2024'!A:O,15,FALSE)</f>
        <v>R</v>
      </c>
      <c r="K84" t="str">
        <f>VLOOKUP(G84,'ACFR Class Vlookup'!A:B,2,FALSE)</f>
        <v>Governmental</v>
      </c>
      <c r="L84" s="1" t="str">
        <f>VLOOKUP(D84,'Fund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4" s="6" t="str">
        <f t="shared" si="13"/>
        <v>N/A</v>
      </c>
      <c r="N84" s="6" t="s">
        <v>2886</v>
      </c>
      <c r="O84" s="6" t="str">
        <f t="shared" si="14"/>
        <v>N/A</v>
      </c>
      <c r="P84" s="5" t="s">
        <v>2886</v>
      </c>
      <c r="Q84" s="6" t="str">
        <f t="shared" si="15"/>
        <v>N/A</v>
      </c>
      <c r="R84" s="7" t="str">
        <f t="shared" si="16"/>
        <v>Yes</v>
      </c>
      <c r="S84" s="5" t="str">
        <f t="shared" si="17"/>
        <v>Answer Required</v>
      </c>
      <c r="T84" s="6" t="str">
        <f t="shared" si="18"/>
        <v>N/A</v>
      </c>
      <c r="U84" s="7" t="str">
        <f t="shared" si="19"/>
        <v>No</v>
      </c>
      <c r="V84" s="5" t="str">
        <f t="shared" si="20"/>
        <v>Answer Required</v>
      </c>
      <c r="W84" s="6" t="str">
        <f t="shared" si="21"/>
        <v>N/A</v>
      </c>
      <c r="X84" s="5" t="s">
        <v>2886</v>
      </c>
    </row>
    <row r="85" spans="1:24" ht="75" x14ac:dyDescent="0.25">
      <c r="A85" s="77">
        <f>VLOOKUP(C85,'BU and Control BU Listing'!A:E,5,FALSE)</f>
        <v>12300</v>
      </c>
      <c r="B85" s="80" t="s">
        <v>8656</v>
      </c>
      <c r="C85" s="22" t="str">
        <f t="shared" si="11"/>
        <v>12300</v>
      </c>
      <c r="D85" s="22" t="str">
        <f t="shared" si="12"/>
        <v>10150</v>
      </c>
      <c r="E85" s="21" t="str">
        <f>VLOOKUP(B85,'Table A as of March 2024'!A:G,7,FALSE)</f>
        <v>Department of Military Affairs</v>
      </c>
      <c r="F85" s="21" t="str">
        <f>VLOOKUP(B85,'Table A as of March 2024'!A:H,8,FALSE)</f>
        <v>ChldNtrtnPrgGrntsToSt-COVID-19</v>
      </c>
      <c r="G85" s="11" t="str">
        <f>VLOOKUP(B85,'Table A as of March 2024'!A:I,9,FALSE)</f>
        <v>120</v>
      </c>
      <c r="H85" t="str">
        <f>VLOOKUP(B85,'Table A as of March 2024'!A:L,12,FALSE)</f>
        <v>No</v>
      </c>
      <c r="I85" s="9" t="str">
        <f>VLOOKUP(B85,'Table A as of March 2024'!A:M,13,FALSE)</f>
        <v>V</v>
      </c>
      <c r="J85" t="str">
        <f>VLOOKUP(B85,'Table A as of March 2024'!A:O,15,FALSE)</f>
        <v>R</v>
      </c>
      <c r="K85" t="str">
        <f>VLOOKUP(G85,'ACFR Class Vlookup'!A:B,2,FALSE)</f>
        <v>Governmental</v>
      </c>
      <c r="L85" s="1" t="str">
        <f>VLOOKUP(D85,'Fund Information'!A:F,6,FALSE)</f>
        <v>Child Nutrition Program CARES Grants to States. CFDA 10.555; National School Lunch Program. Provides Federal funding to assist States, through cash grants and food donations, in providing a nutritious nonprofit lunch service for school children and to encourage the domestic consumption of nutritious agricultural commodities as related to COVID-19.</v>
      </c>
      <c r="M85" s="6" t="str">
        <f t="shared" si="13"/>
        <v>N/A</v>
      </c>
      <c r="N85" s="6" t="s">
        <v>2886</v>
      </c>
      <c r="O85" s="6" t="str">
        <f t="shared" si="14"/>
        <v>N/A</v>
      </c>
      <c r="P85" s="5" t="s">
        <v>2886</v>
      </c>
      <c r="Q85" s="6" t="str">
        <f t="shared" si="15"/>
        <v>N/A</v>
      </c>
      <c r="R85" s="7" t="str">
        <f t="shared" si="16"/>
        <v>Yes</v>
      </c>
      <c r="S85" s="5" t="str">
        <f t="shared" si="17"/>
        <v>Answer Required</v>
      </c>
      <c r="T85" s="6" t="str">
        <f t="shared" si="18"/>
        <v>N/A</v>
      </c>
      <c r="U85" s="7" t="str">
        <f t="shared" si="19"/>
        <v>No</v>
      </c>
      <c r="V85" s="5" t="str">
        <f t="shared" si="20"/>
        <v>Answer Required</v>
      </c>
      <c r="W85" s="6" t="str">
        <f t="shared" si="21"/>
        <v>N/A</v>
      </c>
      <c r="X85" s="5" t="s">
        <v>2886</v>
      </c>
    </row>
    <row r="86" spans="1:24" ht="105" x14ac:dyDescent="0.25">
      <c r="A86" s="77">
        <f>VLOOKUP(C86,'BU and Control BU Listing'!A:E,5,FALSE)</f>
        <v>12300</v>
      </c>
      <c r="B86" s="80" t="s">
        <v>5738</v>
      </c>
      <c r="C86" s="22" t="str">
        <f t="shared" si="11"/>
        <v>12300</v>
      </c>
      <c r="D86" s="22" t="str">
        <f t="shared" si="12"/>
        <v>10650</v>
      </c>
      <c r="E86" s="21" t="str">
        <f>VLOOKUP(B86,'Table A as of March 2024'!A:G,7,FALSE)</f>
        <v>Department of Military Affairs</v>
      </c>
      <c r="F86" s="21" t="str">
        <f>VLOOKUP(B86,'Table A as of March 2024'!A:H,8,FALSE)</f>
        <v>NGMilitaryOP&amp;MaintPrj-COVID-19</v>
      </c>
      <c r="G86" s="11" t="str">
        <f>VLOOKUP(B86,'Table A as of March 2024'!A:I,9,FALSE)</f>
        <v>120</v>
      </c>
      <c r="H86" t="str">
        <f>VLOOKUP(B86,'Table A as of March 2024'!A:L,12,FALSE)</f>
        <v>No</v>
      </c>
      <c r="I86" s="9" t="str">
        <f>VLOOKUP(B86,'Table A as of March 2024'!A:M,13,FALSE)</f>
        <v>V</v>
      </c>
      <c r="J86" t="str">
        <f>VLOOKUP(B86,'Table A as of March 2024'!A:O,15,FALSE)</f>
        <v>R</v>
      </c>
      <c r="K86" t="str">
        <f>VLOOKUP(G86,'ACFR Class Vlookup'!A:B,2,FALSE)</f>
        <v>Governmental</v>
      </c>
      <c r="L86" s="1" t="str">
        <f>VLOOKUP(D86,'Fund Information'!A:F,6,FALSE)</f>
        <v>CFDA 12.401; National Guard Military Operations and Maintenance (O&amp;M) Projects. CARES Act funding from the National Guard Bureau as part of cooperative agreements to provide funding to support the operations and maintenance of Army National Guard (ARNG) and Air National Guard (ANG) facilities and provide authorized service support activities to National Guard units and personnel through assistance awards.</v>
      </c>
      <c r="M86" s="6" t="str">
        <f t="shared" si="13"/>
        <v>N/A</v>
      </c>
      <c r="N86" s="6" t="s">
        <v>2886</v>
      </c>
      <c r="O86" s="6" t="str">
        <f t="shared" si="14"/>
        <v>N/A</v>
      </c>
      <c r="P86" s="5" t="s">
        <v>2886</v>
      </c>
      <c r="Q86" s="6" t="str">
        <f t="shared" si="15"/>
        <v>N/A</v>
      </c>
      <c r="R86" s="7" t="str">
        <f t="shared" si="16"/>
        <v>Yes</v>
      </c>
      <c r="S86" s="5" t="str">
        <f t="shared" si="17"/>
        <v>Answer Required</v>
      </c>
      <c r="T86" s="6" t="str">
        <f t="shared" si="18"/>
        <v>N/A</v>
      </c>
      <c r="U86" s="7" t="str">
        <f t="shared" si="19"/>
        <v>No</v>
      </c>
      <c r="V86" s="5" t="str">
        <f t="shared" si="20"/>
        <v>Answer Required</v>
      </c>
      <c r="W86" s="6" t="str">
        <f t="shared" si="21"/>
        <v>N/A</v>
      </c>
      <c r="X86" s="5" t="s">
        <v>2886</v>
      </c>
    </row>
    <row r="87" spans="1:24" ht="30" x14ac:dyDescent="0.25">
      <c r="A87" s="77">
        <f>VLOOKUP(C87,'BU and Control BU Listing'!A:E,5,FALSE)</f>
        <v>12300</v>
      </c>
      <c r="B87" s="80" t="s">
        <v>8105</v>
      </c>
      <c r="C87" s="22" t="str">
        <f t="shared" si="11"/>
        <v>12300</v>
      </c>
      <c r="D87" s="22" t="str">
        <f t="shared" si="12"/>
        <v>10710</v>
      </c>
      <c r="E87" s="21" t="str">
        <f>VLOOKUP(B87,'Table A as of March 2024'!A:G,7,FALSE)</f>
        <v>Department of Military Affairs</v>
      </c>
      <c r="F87" s="21" t="str">
        <f>VLOOKUP(B87,'Table A as of March 2024'!A:H,8,FALSE)</f>
        <v>FEMA - State Agy - COVID-19</v>
      </c>
      <c r="G87" s="11" t="str">
        <f>VLOOKUP(B87,'Table A as of March 2024'!A:I,9,FALSE)</f>
        <v>120</v>
      </c>
      <c r="H87" t="str">
        <f>VLOOKUP(B87,'Table A as of March 2024'!A:L,12,FALSE)</f>
        <v>No</v>
      </c>
      <c r="I87" s="9" t="str">
        <f>VLOOKUP(B87,'Table A as of March 2024'!A:M,13,FALSE)</f>
        <v>V</v>
      </c>
      <c r="J87" t="str">
        <f>VLOOKUP(B87,'Table A as of March 2024'!A:O,15,FALSE)</f>
        <v>R</v>
      </c>
      <c r="K87" t="str">
        <f>VLOOKUP(G87,'ACFR Class Vlookup'!A:B,2,FALSE)</f>
        <v>Governmental</v>
      </c>
      <c r="L87" s="1" t="str">
        <f>VLOOKUP(D87,'Fund Information'!A:F,6,FALSE)</f>
        <v>Federal Emergency Management Agency (FEMA) - VDEM Pass Thru COVID -19 - State Agencies.</v>
      </c>
      <c r="M87" s="6" t="str">
        <f t="shared" si="13"/>
        <v>N/A</v>
      </c>
      <c r="N87" s="6" t="s">
        <v>2886</v>
      </c>
      <c r="O87" s="6" t="str">
        <f t="shared" si="14"/>
        <v>N/A</v>
      </c>
      <c r="P87" s="5" t="s">
        <v>2886</v>
      </c>
      <c r="Q87" s="6" t="str">
        <f t="shared" si="15"/>
        <v>N/A</v>
      </c>
      <c r="R87" s="7" t="str">
        <f t="shared" si="16"/>
        <v>Yes</v>
      </c>
      <c r="S87" s="5" t="str">
        <f t="shared" si="17"/>
        <v>Answer Required</v>
      </c>
      <c r="T87" s="6" t="str">
        <f t="shared" si="18"/>
        <v>N/A</v>
      </c>
      <c r="U87" s="7" t="str">
        <f t="shared" si="19"/>
        <v>No</v>
      </c>
      <c r="V87" s="5" t="str">
        <f t="shared" si="20"/>
        <v>Answer Required</v>
      </c>
      <c r="W87" s="6" t="str">
        <f t="shared" si="21"/>
        <v>N/A</v>
      </c>
      <c r="X87" s="5" t="s">
        <v>2886</v>
      </c>
    </row>
    <row r="88" spans="1:24" ht="165" x14ac:dyDescent="0.25">
      <c r="A88" s="77">
        <f>VLOOKUP(C88,'BU and Control BU Listing'!A:E,5,FALSE)</f>
        <v>12300</v>
      </c>
      <c r="B88" s="80" t="s">
        <v>8106</v>
      </c>
      <c r="C88" s="22" t="str">
        <f t="shared" si="11"/>
        <v>12300</v>
      </c>
      <c r="D88" s="22" t="str">
        <f t="shared" si="12"/>
        <v>12110</v>
      </c>
      <c r="E88" s="21" t="str">
        <f>VLOOKUP(B88,'Table A as of March 2024'!A:G,7,FALSE)</f>
        <v>Department of Military Affairs</v>
      </c>
      <c r="F88" s="21" t="str">
        <f>VLOOKUP(B88,'Table A as of March 2024'!A:H,8,FALSE)</f>
        <v>ARP-CrvStLoclFisRecFd-COVID-19</v>
      </c>
      <c r="G88" s="11" t="str">
        <f>VLOOKUP(B88,'Table A as of March 2024'!A:I,9,FALSE)</f>
        <v>120</v>
      </c>
      <c r="H88" t="str">
        <f>VLOOKUP(B88,'Table A as of March 2024'!A:L,12,FALSE)</f>
        <v>No</v>
      </c>
      <c r="I88" s="9" t="str">
        <f>VLOOKUP(B88,'Table A as of March 2024'!A:M,13,FALSE)</f>
        <v>V</v>
      </c>
      <c r="J88" t="str">
        <f>VLOOKUP(B88,'Table A as of March 2024'!A:O,15,FALSE)</f>
        <v>R</v>
      </c>
      <c r="K88" t="str">
        <f>VLOOKUP(G88,'ACFR Class Vlookup'!A:B,2,FALSE)</f>
        <v>Governmental</v>
      </c>
      <c r="L88" s="1" t="str">
        <f>VLOOKUP(D88,'Fund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8" s="6" t="str">
        <f t="shared" si="13"/>
        <v>N/A</v>
      </c>
      <c r="N88" s="6" t="s">
        <v>2886</v>
      </c>
      <c r="O88" s="6" t="str">
        <f t="shared" si="14"/>
        <v>N/A</v>
      </c>
      <c r="P88" s="5" t="s">
        <v>2886</v>
      </c>
      <c r="Q88" s="6" t="str">
        <f t="shared" si="15"/>
        <v>N/A</v>
      </c>
      <c r="R88" s="7" t="str">
        <f t="shared" si="16"/>
        <v>Yes</v>
      </c>
      <c r="S88" s="5" t="str">
        <f t="shared" si="17"/>
        <v>Answer Required</v>
      </c>
      <c r="T88" s="6" t="str">
        <f t="shared" si="18"/>
        <v>N/A</v>
      </c>
      <c r="U88" s="7" t="str">
        <f t="shared" si="19"/>
        <v>No</v>
      </c>
      <c r="V88" s="5" t="str">
        <f t="shared" si="20"/>
        <v>Answer Required</v>
      </c>
      <c r="W88" s="6" t="str">
        <f t="shared" si="21"/>
        <v>N/A</v>
      </c>
      <c r="X88" s="5" t="s">
        <v>2886</v>
      </c>
    </row>
    <row r="89" spans="1:24" ht="105" x14ac:dyDescent="0.25">
      <c r="A89" s="77">
        <f>VLOOKUP(C89,'BU and Control BU Listing'!A:E,5,FALSE)</f>
        <v>12300</v>
      </c>
      <c r="B89" s="80" t="s">
        <v>8107</v>
      </c>
      <c r="C89" s="22" t="str">
        <f t="shared" si="11"/>
        <v>12300</v>
      </c>
      <c r="D89" s="22" t="str">
        <f t="shared" si="12"/>
        <v>12260</v>
      </c>
      <c r="E89" s="21" t="str">
        <f>VLOOKUP(B89,'Table A as of March 2024'!A:G,7,FALSE)</f>
        <v>Department of Military Affairs</v>
      </c>
      <c r="F89" s="21" t="str">
        <f>VLOOKUP(B89,'Table A as of March 2024'!A:H,8,FALSE)</f>
        <v>CN CACFP Emrgncy Csts-COVID-19</v>
      </c>
      <c r="G89" s="11" t="str">
        <f>VLOOKUP(B89,'Table A as of March 2024'!A:I,9,FALSE)</f>
        <v>120</v>
      </c>
      <c r="H89" t="str">
        <f>VLOOKUP(B89,'Table A as of March 2024'!A:L,12,FALSE)</f>
        <v>No</v>
      </c>
      <c r="I89" s="9" t="str">
        <f>VLOOKUP(B89,'Table A as of March 2024'!A:M,13,FALSE)</f>
        <v>V</v>
      </c>
      <c r="J89" t="str">
        <f>VLOOKUP(B89,'Table A as of March 2024'!A:O,15,FALSE)</f>
        <v>R</v>
      </c>
      <c r="K89" t="str">
        <f>VLOOKUP(G89,'ACFR Class Vlookup'!A:B,2,FALSE)</f>
        <v>Governmental</v>
      </c>
      <c r="L89" s="1" t="str">
        <f>VLOOKUP(D89,'Fund Information'!A:F,6,FALSE)</f>
        <v>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v>
      </c>
      <c r="M89" s="6" t="str">
        <f t="shared" si="13"/>
        <v>N/A</v>
      </c>
      <c r="N89" s="6" t="s">
        <v>2886</v>
      </c>
      <c r="O89" s="6" t="str">
        <f t="shared" si="14"/>
        <v>N/A</v>
      </c>
      <c r="P89" s="5" t="s">
        <v>2886</v>
      </c>
      <c r="Q89" s="6" t="str">
        <f t="shared" si="15"/>
        <v>N/A</v>
      </c>
      <c r="R89" s="7" t="str">
        <f t="shared" si="16"/>
        <v>Yes</v>
      </c>
      <c r="S89" s="5" t="str">
        <f t="shared" si="17"/>
        <v>Answer Required</v>
      </c>
      <c r="T89" s="6" t="str">
        <f t="shared" si="18"/>
        <v>N/A</v>
      </c>
      <c r="U89" s="7" t="str">
        <f t="shared" si="19"/>
        <v>No</v>
      </c>
      <c r="V89" s="5" t="str">
        <f t="shared" si="20"/>
        <v>Answer Required</v>
      </c>
      <c r="W89" s="6" t="str">
        <f t="shared" si="21"/>
        <v>N/A</v>
      </c>
      <c r="X89" s="5" t="s">
        <v>2886</v>
      </c>
    </row>
    <row r="90" spans="1:24" x14ac:dyDescent="0.25">
      <c r="A90" s="77">
        <f>VLOOKUP(C90,'BU and Control BU Listing'!A:E,5,FALSE)</f>
        <v>11100</v>
      </c>
      <c r="B90" s="80" t="s">
        <v>2961</v>
      </c>
      <c r="C90" s="22" t="str">
        <f t="shared" si="11"/>
        <v>12500</v>
      </c>
      <c r="D90" s="22" t="str">
        <f t="shared" si="12"/>
        <v>01000</v>
      </c>
      <c r="E90" s="21" t="str">
        <f>VLOOKUP(B90,'Table A as of March 2024'!A:G,7,FALSE)</f>
        <v>Court of Appeals of Virginia</v>
      </c>
      <c r="F90" s="21" t="str">
        <f>VLOOKUP(B90,'Table A as of March 2024'!A:H,8,FALSE)</f>
        <v>General Fund</v>
      </c>
      <c r="G90" s="11" t="str">
        <f>VLOOKUP(B90,'Table A as of March 2024'!A:I,9,FALSE)</f>
        <v>100</v>
      </c>
      <c r="H90" t="str">
        <f>VLOOKUP(B90,'Table A as of March 2024'!A:L,12,FALSE)</f>
        <v>No</v>
      </c>
      <c r="I90" s="9" t="str">
        <f>VLOOKUP(B90,'Table A as of March 2024'!A:M,13,FALSE)</f>
        <v>G</v>
      </c>
      <c r="J90" t="str">
        <f>VLOOKUP(B90,'Table A as of March 2024'!A:O,15,FALSE)</f>
        <v>U</v>
      </c>
      <c r="K90" t="str">
        <f>VLOOKUP(G90,'ACFR Class Vlookup'!A:B,2,FALSE)</f>
        <v>Governmental</v>
      </c>
      <c r="L90" s="1" t="str">
        <f>VLOOKUP(D90,'Fund Information'!A:F,6,FALSE)</f>
        <v>General Fund</v>
      </c>
      <c r="M90" s="6" t="str">
        <f t="shared" si="13"/>
        <v>N/A</v>
      </c>
      <c r="N90" s="6" t="s">
        <v>2886</v>
      </c>
      <c r="O90" s="6" t="str">
        <f t="shared" si="14"/>
        <v>N/A</v>
      </c>
      <c r="P90" s="5" t="s">
        <v>2886</v>
      </c>
      <c r="Q90" s="6" t="str">
        <f t="shared" si="15"/>
        <v>N/A</v>
      </c>
      <c r="R90" s="7" t="str">
        <f t="shared" si="16"/>
        <v>No</v>
      </c>
      <c r="S90" s="5" t="str">
        <f t="shared" si="17"/>
        <v>Answer Required</v>
      </c>
      <c r="T90" s="6" t="str">
        <f t="shared" si="18"/>
        <v>N/A</v>
      </c>
      <c r="U90" s="7" t="str">
        <f t="shared" si="19"/>
        <v>No</v>
      </c>
      <c r="V90" s="5" t="str">
        <f t="shared" si="20"/>
        <v>Answer Required</v>
      </c>
      <c r="W90" s="6" t="str">
        <f t="shared" si="21"/>
        <v>N/A</v>
      </c>
      <c r="X90" s="5" t="s">
        <v>2886</v>
      </c>
    </row>
    <row r="91" spans="1:24" x14ac:dyDescent="0.25">
      <c r="A91" s="77">
        <f>VLOOKUP(C91,'BU and Control BU Listing'!A:E,5,FALSE)</f>
        <v>11100</v>
      </c>
      <c r="B91" s="80" t="s">
        <v>2962</v>
      </c>
      <c r="C91" s="22" t="str">
        <f t="shared" si="11"/>
        <v>12500</v>
      </c>
      <c r="D91" s="22" t="str">
        <f t="shared" si="12"/>
        <v>02700</v>
      </c>
      <c r="E91" s="21" t="str">
        <f>VLOOKUP(B91,'Table A as of March 2024'!A:G,7,FALSE)</f>
        <v>Court of Appeals of Virginia</v>
      </c>
      <c r="F91" s="21" t="str">
        <f>VLOOKUP(B91,'Table A as of March 2024'!A:H,8,FALSE)</f>
        <v>Parking</v>
      </c>
      <c r="G91" s="11" t="str">
        <f>VLOOKUP(B91,'Table A as of March 2024'!A:I,9,FALSE)</f>
        <v>105</v>
      </c>
      <c r="H91" t="str">
        <f>VLOOKUP(B91,'Table A as of March 2024'!A:L,12,FALSE)</f>
        <v>No</v>
      </c>
      <c r="I91" s="9" t="str">
        <f>VLOOKUP(B91,'Table A as of March 2024'!A:M,13,FALSE)</f>
        <v>U</v>
      </c>
      <c r="J91" t="str">
        <f>VLOOKUP(B91,'Table A as of March 2024'!A:O,15,FALSE)</f>
        <v>C</v>
      </c>
      <c r="K91" t="str">
        <f>VLOOKUP(G91,'ACFR Class Vlookup'!A:B,2,FALSE)</f>
        <v>Governmental</v>
      </c>
      <c r="L91" s="1" t="str">
        <f>VLOOKUP(D91,'Fund Information'!A:F,6,FALSE)</f>
        <v>Parking - Accounts for fees paid for parking vehicles in state parking lots.</v>
      </c>
      <c r="M91" s="6" t="str">
        <f t="shared" si="13"/>
        <v>N/A</v>
      </c>
      <c r="N91" s="6" t="s">
        <v>2886</v>
      </c>
      <c r="O91" s="6" t="str">
        <f t="shared" si="14"/>
        <v>N/A</v>
      </c>
      <c r="P91" s="5" t="s">
        <v>2886</v>
      </c>
      <c r="Q91" s="6" t="str">
        <f t="shared" si="15"/>
        <v>N/A</v>
      </c>
      <c r="R91" s="7" t="str">
        <f t="shared" si="16"/>
        <v>No</v>
      </c>
      <c r="S91" s="5" t="str">
        <f t="shared" si="17"/>
        <v>Answer Required</v>
      </c>
      <c r="T91" s="6" t="str">
        <f t="shared" si="18"/>
        <v>N/A</v>
      </c>
      <c r="U91" s="7" t="str">
        <f t="shared" si="19"/>
        <v>Yes</v>
      </c>
      <c r="V91" s="5" t="str">
        <f t="shared" si="20"/>
        <v>Answer Required</v>
      </c>
      <c r="W91" s="6" t="str">
        <f t="shared" si="21"/>
        <v>N/A</v>
      </c>
      <c r="X91" s="5" t="s">
        <v>2886</v>
      </c>
    </row>
    <row r="92" spans="1:24" x14ac:dyDescent="0.25">
      <c r="A92" s="77">
        <f>VLOOKUP(C92,'BU and Control BU Listing'!A:E,5,FALSE)</f>
        <v>12700</v>
      </c>
      <c r="B92" s="80" t="s">
        <v>2963</v>
      </c>
      <c r="C92" s="22" t="str">
        <f t="shared" si="11"/>
        <v>12700</v>
      </c>
      <c r="D92" s="22" t="str">
        <f t="shared" si="12"/>
        <v>01000</v>
      </c>
      <c r="E92" s="21" t="str">
        <f>VLOOKUP(B92,'Table A as of March 2024'!A:G,7,FALSE)</f>
        <v>Dept of Emergency Management</v>
      </c>
      <c r="F92" s="21" t="str">
        <f>VLOOKUP(B92,'Table A as of March 2024'!A:H,8,FALSE)</f>
        <v>General Fund</v>
      </c>
      <c r="G92" s="11" t="str">
        <f>VLOOKUP(B92,'Table A as of March 2024'!A:I,9,FALSE)</f>
        <v>100</v>
      </c>
      <c r="H92" t="str">
        <f>VLOOKUP(B92,'Table A as of March 2024'!A:L,12,FALSE)</f>
        <v>No</v>
      </c>
      <c r="I92" s="9" t="str">
        <f>VLOOKUP(B92,'Table A as of March 2024'!A:M,13,FALSE)</f>
        <v>G</v>
      </c>
      <c r="J92" t="str">
        <f>VLOOKUP(B92,'Table A as of March 2024'!A:O,15,FALSE)</f>
        <v>U</v>
      </c>
      <c r="K92" t="str">
        <f>VLOOKUP(G92,'ACFR Class Vlookup'!A:B,2,FALSE)</f>
        <v>Governmental</v>
      </c>
      <c r="L92" s="1" t="str">
        <f>VLOOKUP(D92,'Fund Information'!A:F,6,FALSE)</f>
        <v>General Fund</v>
      </c>
      <c r="M92" s="6" t="str">
        <f t="shared" si="13"/>
        <v>N/A</v>
      </c>
      <c r="N92" s="6" t="s">
        <v>2886</v>
      </c>
      <c r="O92" s="6" t="str">
        <f t="shared" si="14"/>
        <v>N/A</v>
      </c>
      <c r="P92" s="5" t="s">
        <v>2886</v>
      </c>
      <c r="Q92" s="6" t="str">
        <f t="shared" si="15"/>
        <v>N/A</v>
      </c>
      <c r="R92" s="7" t="str">
        <f t="shared" si="16"/>
        <v>No</v>
      </c>
      <c r="S92" s="5" t="str">
        <f t="shared" si="17"/>
        <v>Answer Required</v>
      </c>
      <c r="T92" s="6" t="str">
        <f t="shared" si="18"/>
        <v>N/A</v>
      </c>
      <c r="U92" s="7" t="str">
        <f t="shared" si="19"/>
        <v>No</v>
      </c>
      <c r="V92" s="5" t="str">
        <f t="shared" si="20"/>
        <v>Answer Required</v>
      </c>
      <c r="W92" s="6" t="str">
        <f t="shared" si="21"/>
        <v>N/A</v>
      </c>
      <c r="X92" s="5" t="s">
        <v>2886</v>
      </c>
    </row>
    <row r="93" spans="1:24" ht="60" x14ac:dyDescent="0.25">
      <c r="A93" s="77">
        <f>VLOOKUP(C93,'BU and Control BU Listing'!A:E,5,FALSE)</f>
        <v>12700</v>
      </c>
      <c r="B93" s="80" t="s">
        <v>5499</v>
      </c>
      <c r="C93" s="22" t="str">
        <f t="shared" si="11"/>
        <v>12700</v>
      </c>
      <c r="D93" s="22" t="str">
        <f t="shared" si="12"/>
        <v>02019</v>
      </c>
      <c r="E93" s="21" t="str">
        <f>VLOOKUP(B93,'Table A as of March 2024'!A:G,7,FALSE)</f>
        <v>Dept of Emergency Management</v>
      </c>
      <c r="F93" s="21" t="str">
        <f>VLOOKUP(B93,'Table A as of March 2024'!A:H,8,FALSE)</f>
        <v>COVID-19 Addtnl State Funding</v>
      </c>
      <c r="G93" s="11" t="str">
        <f>VLOOKUP(B93,'Table A as of March 2024'!A:I,9,FALSE)</f>
        <v>100</v>
      </c>
      <c r="H93" t="str">
        <f>VLOOKUP(B93,'Table A as of March 2024'!A:L,12,FALSE)</f>
        <v>No</v>
      </c>
      <c r="I93" s="9" t="str">
        <f>VLOOKUP(B93,'Table A as of March 2024'!A:M,13,FALSE)</f>
        <v>G</v>
      </c>
      <c r="J93" t="str">
        <f>VLOOKUP(B93,'Table A as of March 2024'!A:O,15,FALSE)</f>
        <v>C</v>
      </c>
      <c r="K93" t="str">
        <f>VLOOKUP(G93,'ACFR Class Vlookup'!A:B,2,FALSE)</f>
        <v>Governmental</v>
      </c>
      <c r="L93" s="1" t="str">
        <f>VLOOKUP(D93,'Fund Information'!A:F,6,FALSE)</f>
        <v>General Fund expenditures incurred by agencies who receive ADDITIONAL STATE General Fund funding (typically via Sum Sufficient Appropriation or Deficit Appropriation) specifically for COVID-19 pursuant to the Governor's Executive Order and emergency declaration.</v>
      </c>
      <c r="M93" s="6" t="str">
        <f t="shared" si="13"/>
        <v>N/A</v>
      </c>
      <c r="N93" s="6" t="s">
        <v>2886</v>
      </c>
      <c r="O93" s="6" t="str">
        <f t="shared" si="14"/>
        <v>N/A</v>
      </c>
      <c r="P93" s="5" t="s">
        <v>2886</v>
      </c>
      <c r="Q93" s="6" t="str">
        <f t="shared" si="15"/>
        <v>N/A</v>
      </c>
      <c r="R93" s="7" t="str">
        <f t="shared" si="16"/>
        <v>No</v>
      </c>
      <c r="S93" s="5" t="str">
        <f t="shared" si="17"/>
        <v>Answer Required</v>
      </c>
      <c r="T93" s="6" t="str">
        <f t="shared" si="18"/>
        <v>N/A</v>
      </c>
      <c r="U93" s="7" t="str">
        <f t="shared" si="19"/>
        <v>Yes</v>
      </c>
      <c r="V93" s="5" t="str">
        <f t="shared" si="20"/>
        <v>Answer Required</v>
      </c>
      <c r="W93" s="6" t="str">
        <f t="shared" si="21"/>
        <v>N/A</v>
      </c>
      <c r="X93" s="5" t="s">
        <v>2886</v>
      </c>
    </row>
    <row r="94" spans="1:24" ht="30" x14ac:dyDescent="0.25">
      <c r="A94" s="77">
        <f>VLOOKUP(C94,'BU and Control BU Listing'!A:E,5,FALSE)</f>
        <v>12700</v>
      </c>
      <c r="B94" s="80" t="s">
        <v>2964</v>
      </c>
      <c r="C94" s="22" t="str">
        <f t="shared" si="11"/>
        <v>12700</v>
      </c>
      <c r="D94" s="22" t="str">
        <f t="shared" si="12"/>
        <v>02127</v>
      </c>
      <c r="E94" s="21" t="str">
        <f>VLOOKUP(B94,'Table A as of March 2024'!A:G,7,FALSE)</f>
        <v>Dept of Emergency Management</v>
      </c>
      <c r="F94" s="21" t="str">
        <f>VLOOKUP(B94,'Table A as of March 2024'!A:H,8,FALSE)</f>
        <v>VDEM Special Revenue Fund</v>
      </c>
      <c r="G94" s="11" t="str">
        <f>VLOOKUP(B94,'Table A as of March 2024'!A:I,9,FALSE)</f>
        <v>105</v>
      </c>
      <c r="H94" t="str">
        <f>VLOOKUP(B94,'Table A as of March 2024'!A:L,12,FALSE)</f>
        <v>No</v>
      </c>
      <c r="I94" s="9" t="str">
        <f>VLOOKUP(B94,'Table A as of March 2024'!A:M,13,FALSE)</f>
        <v>U</v>
      </c>
      <c r="J94" t="str">
        <f>VLOOKUP(B94,'Table A as of March 2024'!A:O,15,FALSE)</f>
        <v>C</v>
      </c>
      <c r="K94" t="str">
        <f>VLOOKUP(G94,'ACFR Class Vlookup'!A:B,2,FALSE)</f>
        <v>Governmental</v>
      </c>
      <c r="L94" s="1" t="str">
        <f>VLOOKUP(D94,'Fund Information'!A:F,6,FALSE)</f>
        <v>Accounts for funds received for the specific purpose of locality pass-thru.</v>
      </c>
      <c r="M94" s="6" t="str">
        <f t="shared" si="13"/>
        <v>N/A</v>
      </c>
      <c r="N94" s="6" t="s">
        <v>2886</v>
      </c>
      <c r="O94" s="6" t="str">
        <f t="shared" si="14"/>
        <v>N/A</v>
      </c>
      <c r="P94" s="5" t="s">
        <v>2886</v>
      </c>
      <c r="Q94" s="6" t="str">
        <f t="shared" si="15"/>
        <v>N/A</v>
      </c>
      <c r="R94" s="7" t="str">
        <f t="shared" si="16"/>
        <v>No</v>
      </c>
      <c r="S94" s="5" t="str">
        <f t="shared" si="17"/>
        <v>Answer Required</v>
      </c>
      <c r="T94" s="6" t="str">
        <f t="shared" si="18"/>
        <v>N/A</v>
      </c>
      <c r="U94" s="7" t="str">
        <f t="shared" si="19"/>
        <v>Yes</v>
      </c>
      <c r="V94" s="5" t="str">
        <f t="shared" si="20"/>
        <v>Answer Required</v>
      </c>
      <c r="W94" s="6" t="str">
        <f t="shared" si="21"/>
        <v>N/A</v>
      </c>
      <c r="X94" s="5" t="s">
        <v>2886</v>
      </c>
    </row>
    <row r="95" spans="1:24" ht="45" x14ac:dyDescent="0.25">
      <c r="A95" s="77">
        <f>VLOOKUP(C95,'BU and Control BU Listing'!A:E,5,FALSE)</f>
        <v>12700</v>
      </c>
      <c r="B95" s="80" t="s">
        <v>2965</v>
      </c>
      <c r="C95" s="22" t="str">
        <f t="shared" si="11"/>
        <v>12700</v>
      </c>
      <c r="D95" s="22" t="str">
        <f t="shared" si="12"/>
        <v>02151</v>
      </c>
      <c r="E95" s="21" t="str">
        <f>VLOOKUP(B95,'Table A as of March 2024'!A:G,7,FALSE)</f>
        <v>Dept of Emergency Management</v>
      </c>
      <c r="F95" s="21" t="str">
        <f>VLOOKUP(B95,'Table A as of March 2024'!A:H,8,FALSE)</f>
        <v>Radiolgcl Emrgcy Preprdness Fd</v>
      </c>
      <c r="G95" s="11" t="str">
        <f>VLOOKUP(B95,'Table A as of March 2024'!A:I,9,FALSE)</f>
        <v>105</v>
      </c>
      <c r="H95" t="str">
        <f>VLOOKUP(B95,'Table A as of March 2024'!A:L,12,FALSE)</f>
        <v>No</v>
      </c>
      <c r="I95" s="9" t="str">
        <f>VLOOKUP(B95,'Table A as of March 2024'!A:M,13,FALSE)</f>
        <v>U</v>
      </c>
      <c r="J95" t="str">
        <f>VLOOKUP(B95,'Table A as of March 2024'!A:O,15,FALSE)</f>
        <v>C</v>
      </c>
      <c r="K95" t="str">
        <f>VLOOKUP(G95,'ACFR Class Vlookup'!A:B,2,FALSE)</f>
        <v>Governmental</v>
      </c>
      <c r="L95" s="1" t="str">
        <f>VLOOKUP(D95,'Fund Information'!A:F,6,FALSE)</f>
        <v>Code section 44-146.33 establishes the Radiological Emergency Preparedness Fund for use by the Department of Emergency Management.</v>
      </c>
      <c r="M95" s="6" t="str">
        <f t="shared" si="13"/>
        <v>N/A</v>
      </c>
      <c r="N95" s="6" t="s">
        <v>2886</v>
      </c>
      <c r="O95" s="6" t="str">
        <f t="shared" si="14"/>
        <v>N/A</v>
      </c>
      <c r="P95" s="5" t="s">
        <v>2886</v>
      </c>
      <c r="Q95" s="6" t="str">
        <f t="shared" si="15"/>
        <v>N/A</v>
      </c>
      <c r="R95" s="7" t="str">
        <f t="shared" si="16"/>
        <v>No</v>
      </c>
      <c r="S95" s="5" t="str">
        <f t="shared" si="17"/>
        <v>Answer Required</v>
      </c>
      <c r="T95" s="6" t="str">
        <f t="shared" si="18"/>
        <v>N/A</v>
      </c>
      <c r="U95" s="7" t="str">
        <f t="shared" si="19"/>
        <v>Yes</v>
      </c>
      <c r="V95" s="5" t="str">
        <f t="shared" si="20"/>
        <v>Answer Required</v>
      </c>
      <c r="W95" s="6" t="str">
        <f t="shared" si="21"/>
        <v>N/A</v>
      </c>
      <c r="X95" s="5" t="s">
        <v>2886</v>
      </c>
    </row>
    <row r="96" spans="1:24" ht="135" x14ac:dyDescent="0.25">
      <c r="A96" s="77">
        <f>VLOOKUP(C96,'BU and Control BU Listing'!A:E,5,FALSE)</f>
        <v>12700</v>
      </c>
      <c r="B96" s="80" t="s">
        <v>2966</v>
      </c>
      <c r="C96" s="22" t="str">
        <f t="shared" si="11"/>
        <v>12700</v>
      </c>
      <c r="D96" s="22" t="str">
        <f t="shared" si="12"/>
        <v>02180</v>
      </c>
      <c r="E96" s="21" t="str">
        <f>VLOOKUP(B96,'Table A as of March 2024'!A:G,7,FALSE)</f>
        <v>Dept of Emergency Management</v>
      </c>
      <c r="F96" s="21" t="str">
        <f>VLOOKUP(B96,'Table A as of March 2024'!A:H,8,FALSE)</f>
        <v>Fire Programs Fund</v>
      </c>
      <c r="G96" s="11" t="str">
        <f>VLOOKUP(B96,'Table A as of March 2024'!A:I,9,FALSE)</f>
        <v>105</v>
      </c>
      <c r="H96" t="str">
        <f>VLOOKUP(B96,'Table A as of March 2024'!A:L,12,FALSE)</f>
        <v>No</v>
      </c>
      <c r="I96" s="9" t="str">
        <f>VLOOKUP(B96,'Table A as of March 2024'!A:M,13,FALSE)</f>
        <v>U</v>
      </c>
      <c r="J96" t="str">
        <f>VLOOKUP(B96,'Table A as of March 2024'!A:O,15,FALSE)</f>
        <v>C</v>
      </c>
      <c r="K96" t="str">
        <f>VLOOKUP(G96,'ACFR Class Vlookup'!A:B,2,FALSE)</f>
        <v>Governmental</v>
      </c>
      <c r="L96" s="1" t="str">
        <f>VLOOKUP(D96,'Fund Information'!A:F,6,FALSE)</f>
        <v>Code of VA § 38.2-401. Funds rec'd from assessment of 1% levy on 5 lines of insurance company premiums.  75% of collections are distributed to 324 jurisdictions as Aid to Localities&amp;#59; other distributions are for the Fire Services Grant, the Dry Hydrant Grant, Agency operations, and admin expenses of the SCC incurred in collecting the 1% levy. DFP transfers amounts annually to DOF and to VDEM. This fund will be used for the purpose of providing training and education to firefighters or purchasing products that are designed to reduce the incidence of cancer among firefighters.</v>
      </c>
      <c r="M96" s="6" t="str">
        <f t="shared" si="13"/>
        <v>N/A</v>
      </c>
      <c r="N96" s="6" t="s">
        <v>2886</v>
      </c>
      <c r="O96" s="6" t="str">
        <f t="shared" si="14"/>
        <v>N/A</v>
      </c>
      <c r="P96" s="5" t="s">
        <v>2886</v>
      </c>
      <c r="Q96" s="6" t="str">
        <f t="shared" si="15"/>
        <v>N/A</v>
      </c>
      <c r="R96" s="7" t="str">
        <f t="shared" si="16"/>
        <v>No</v>
      </c>
      <c r="S96" s="5" t="str">
        <f t="shared" si="17"/>
        <v>Answer Required</v>
      </c>
      <c r="T96" s="6" t="str">
        <f t="shared" si="18"/>
        <v>N/A</v>
      </c>
      <c r="U96" s="7" t="str">
        <f t="shared" si="19"/>
        <v>Yes</v>
      </c>
      <c r="V96" s="5" t="str">
        <f t="shared" si="20"/>
        <v>Answer Required</v>
      </c>
      <c r="W96" s="6" t="str">
        <f t="shared" si="21"/>
        <v>N/A</v>
      </c>
      <c r="X96" s="5" t="s">
        <v>2886</v>
      </c>
    </row>
    <row r="97" spans="1:24" ht="30" x14ac:dyDescent="0.25">
      <c r="A97" s="77">
        <f>VLOOKUP(C97,'BU and Control BU Listing'!A:E,5,FALSE)</f>
        <v>12700</v>
      </c>
      <c r="B97" s="80" t="s">
        <v>2967</v>
      </c>
      <c r="C97" s="22" t="str">
        <f t="shared" si="11"/>
        <v>12700</v>
      </c>
      <c r="D97" s="22" t="str">
        <f t="shared" si="12"/>
        <v>02240</v>
      </c>
      <c r="E97" s="21" t="str">
        <f>VLOOKUP(B97,'Table A as of March 2024'!A:G,7,FALSE)</f>
        <v>Dept of Emergency Management</v>
      </c>
      <c r="F97" s="21" t="str">
        <f>VLOOKUP(B97,'Table A as of March 2024'!A:H,8,FALSE)</f>
        <v>Virginia Disaster Response</v>
      </c>
      <c r="G97" s="11" t="str">
        <f>VLOOKUP(B97,'Table A as of March 2024'!A:I,9,FALSE)</f>
        <v>105</v>
      </c>
      <c r="H97" t="str">
        <f>VLOOKUP(B97,'Table A as of March 2024'!A:L,12,FALSE)</f>
        <v>No</v>
      </c>
      <c r="I97" s="9" t="str">
        <f>VLOOKUP(B97,'Table A as of March 2024'!A:M,13,FALSE)</f>
        <v>U</v>
      </c>
      <c r="J97" t="str">
        <f>VLOOKUP(B97,'Table A as of March 2024'!A:O,15,FALSE)</f>
        <v>C</v>
      </c>
      <c r="K97" t="str">
        <f>VLOOKUP(G97,'ACFR Class Vlookup'!A:B,2,FALSE)</f>
        <v>Governmental</v>
      </c>
      <c r="L97" s="1" t="str">
        <f>VLOOKUP(D97,'Fund Information'!A:F,6,FALSE)</f>
        <v>Accounts for funds received from parties causing an accident involving hazardous materials. Funds are used to alleviate damage, etc.</v>
      </c>
      <c r="M97" s="6" t="str">
        <f t="shared" si="13"/>
        <v>N/A</v>
      </c>
      <c r="N97" s="6" t="s">
        <v>2886</v>
      </c>
      <c r="O97" s="6" t="str">
        <f t="shared" si="14"/>
        <v>N/A</v>
      </c>
      <c r="P97" s="5" t="s">
        <v>2886</v>
      </c>
      <c r="Q97" s="6" t="str">
        <f t="shared" si="15"/>
        <v>N/A</v>
      </c>
      <c r="R97" s="7" t="str">
        <f t="shared" si="16"/>
        <v>No</v>
      </c>
      <c r="S97" s="5" t="str">
        <f t="shared" si="17"/>
        <v>Answer Required</v>
      </c>
      <c r="T97" s="6" t="str">
        <f t="shared" si="18"/>
        <v>N/A</v>
      </c>
      <c r="U97" s="7" t="str">
        <f t="shared" si="19"/>
        <v>Yes</v>
      </c>
      <c r="V97" s="5" t="str">
        <f t="shared" si="20"/>
        <v>Answer Required</v>
      </c>
      <c r="W97" s="6" t="str">
        <f t="shared" si="21"/>
        <v>N/A</v>
      </c>
      <c r="X97" s="5" t="s">
        <v>2886</v>
      </c>
    </row>
    <row r="98" spans="1:24" ht="60" x14ac:dyDescent="0.25">
      <c r="A98" s="77">
        <f>VLOOKUP(C98,'BU and Control BU Listing'!A:E,5,FALSE)</f>
        <v>12700</v>
      </c>
      <c r="B98" s="80" t="s">
        <v>2968</v>
      </c>
      <c r="C98" s="22" t="str">
        <f t="shared" si="11"/>
        <v>12700</v>
      </c>
      <c r="D98" s="22" t="str">
        <f t="shared" si="12"/>
        <v>02460</v>
      </c>
      <c r="E98" s="21" t="str">
        <f>VLOOKUP(B98,'Table A as of March 2024'!A:G,7,FALSE)</f>
        <v>Dept of Emergency Management</v>
      </c>
      <c r="F98" s="21" t="str">
        <f>VLOOKUP(B98,'Table A as of March 2024'!A:H,8,FALSE)</f>
        <v>Disaster Recovery Fund</v>
      </c>
      <c r="G98" s="11" t="str">
        <f>VLOOKUP(B98,'Table A as of March 2024'!A:I,9,FALSE)</f>
        <v>100</v>
      </c>
      <c r="H98" t="str">
        <f>VLOOKUP(B98,'Table A as of March 2024'!A:L,12,FALSE)</f>
        <v>No</v>
      </c>
      <c r="I98" s="9" t="str">
        <f>VLOOKUP(B98,'Table A as of March 2024'!A:M,13,FALSE)</f>
        <v>U</v>
      </c>
      <c r="J98" t="str">
        <f>VLOOKUP(B98,'Table A as of March 2024'!A:O,15,FALSE)</f>
        <v>A</v>
      </c>
      <c r="K98" t="str">
        <f>VLOOKUP(G98,'ACFR Class Vlookup'!A:B,2,FALSE)</f>
        <v>Governmental</v>
      </c>
      <c r="L98" s="1" t="str">
        <f>VLOOKUP(D98,'Fund Information'!A:F,6,FALSE)</f>
        <v>Per COV § 44-146.18.1, this fund accounts for General Fund Sum Sufficient Appropriations.  Funds are used when the Governor declares a "state of emergency"; can be used for anything related to the state of emergency.</v>
      </c>
      <c r="M98" s="6" t="str">
        <f t="shared" si="13"/>
        <v>N/A</v>
      </c>
      <c r="N98" s="6" t="s">
        <v>2886</v>
      </c>
      <c r="O98" s="6" t="str">
        <f t="shared" si="14"/>
        <v>N/A</v>
      </c>
      <c r="P98" s="5" t="s">
        <v>2886</v>
      </c>
      <c r="Q98" s="6" t="str">
        <f t="shared" si="15"/>
        <v>N/A</v>
      </c>
      <c r="R98" s="7" t="str">
        <f t="shared" si="16"/>
        <v>No</v>
      </c>
      <c r="S98" s="5" t="str">
        <f t="shared" si="17"/>
        <v>Answer Required</v>
      </c>
      <c r="T98" s="6" t="str">
        <f t="shared" si="18"/>
        <v>N/A</v>
      </c>
      <c r="U98" s="7" t="str">
        <f t="shared" si="19"/>
        <v>No</v>
      </c>
      <c r="V98" s="5" t="str">
        <f t="shared" si="20"/>
        <v>Answer Required</v>
      </c>
      <c r="W98" s="6" t="str">
        <f t="shared" si="21"/>
        <v>N/A</v>
      </c>
      <c r="X98" s="5" t="s">
        <v>2886</v>
      </c>
    </row>
    <row r="99" spans="1:24" x14ac:dyDescent="0.25">
      <c r="A99" s="77">
        <f>VLOOKUP(C99,'BU and Control BU Listing'!A:E,5,FALSE)</f>
        <v>12700</v>
      </c>
      <c r="B99" s="80" t="s">
        <v>2969</v>
      </c>
      <c r="C99" s="22" t="str">
        <f t="shared" si="11"/>
        <v>12700</v>
      </c>
      <c r="D99" s="22" t="str">
        <f t="shared" si="12"/>
        <v>02700</v>
      </c>
      <c r="E99" s="21" t="str">
        <f>VLOOKUP(B99,'Table A as of March 2024'!A:G,7,FALSE)</f>
        <v>Dept of Emergency Management</v>
      </c>
      <c r="F99" s="21" t="str">
        <f>VLOOKUP(B99,'Table A as of March 2024'!A:H,8,FALSE)</f>
        <v>Parking</v>
      </c>
      <c r="G99" s="11" t="str">
        <f>VLOOKUP(B99,'Table A as of March 2024'!A:I,9,FALSE)</f>
        <v>105</v>
      </c>
      <c r="H99" t="str">
        <f>VLOOKUP(B99,'Table A as of March 2024'!A:L,12,FALSE)</f>
        <v>No</v>
      </c>
      <c r="I99" s="9" t="str">
        <f>VLOOKUP(B99,'Table A as of March 2024'!A:M,13,FALSE)</f>
        <v>U</v>
      </c>
      <c r="J99" t="str">
        <f>VLOOKUP(B99,'Table A as of March 2024'!A:O,15,FALSE)</f>
        <v>C</v>
      </c>
      <c r="K99" t="str">
        <f>VLOOKUP(G99,'ACFR Class Vlookup'!A:B,2,FALSE)</f>
        <v>Governmental</v>
      </c>
      <c r="L99" s="1" t="str">
        <f>VLOOKUP(D99,'Fund Information'!A:F,6,FALSE)</f>
        <v>Parking - Accounts for fees paid for parking vehicles in state parking lots.</v>
      </c>
      <c r="M99" s="6" t="str">
        <f t="shared" si="13"/>
        <v>N/A</v>
      </c>
      <c r="N99" s="6" t="s">
        <v>2886</v>
      </c>
      <c r="O99" s="6" t="str">
        <f t="shared" si="14"/>
        <v>N/A</v>
      </c>
      <c r="P99" s="5" t="s">
        <v>2886</v>
      </c>
      <c r="Q99" s="6" t="str">
        <f t="shared" si="15"/>
        <v>N/A</v>
      </c>
      <c r="R99" s="7" t="str">
        <f t="shared" si="16"/>
        <v>No</v>
      </c>
      <c r="S99" s="5" t="str">
        <f t="shared" si="17"/>
        <v>Answer Required</v>
      </c>
      <c r="T99" s="6" t="str">
        <f t="shared" si="18"/>
        <v>N/A</v>
      </c>
      <c r="U99" s="7" t="str">
        <f t="shared" si="19"/>
        <v>Yes</v>
      </c>
      <c r="V99" s="5" t="str">
        <f t="shared" si="20"/>
        <v>Answer Required</v>
      </c>
      <c r="W99" s="6" t="str">
        <f t="shared" si="21"/>
        <v>N/A</v>
      </c>
      <c r="X99" s="5" t="s">
        <v>2886</v>
      </c>
    </row>
    <row r="100" spans="1:24" ht="30" x14ac:dyDescent="0.25">
      <c r="A100" s="77">
        <f>VLOOKUP(C100,'BU and Control BU Listing'!A:E,5,FALSE)</f>
        <v>12700</v>
      </c>
      <c r="B100" s="80" t="s">
        <v>2970</v>
      </c>
      <c r="C100" s="22" t="str">
        <f t="shared" si="11"/>
        <v>12700</v>
      </c>
      <c r="D100" s="22" t="str">
        <f t="shared" si="12"/>
        <v>02710</v>
      </c>
      <c r="E100" s="21" t="str">
        <f>VLOOKUP(B100,'Table A as of March 2024'!A:G,7,FALSE)</f>
        <v>Dept of Emergency Management</v>
      </c>
      <c r="F100" s="21" t="str">
        <f>VLOOKUP(B100,'Table A as of March 2024'!A:H,8,FALSE)</f>
        <v>Central Garage Pool Vehicles</v>
      </c>
      <c r="G100" s="11" t="str">
        <f>VLOOKUP(B100,'Table A as of March 2024'!A:I,9,FALSE)</f>
        <v>100</v>
      </c>
      <c r="H100" t="str">
        <f>VLOOKUP(B100,'Table A as of March 2024'!A:L,12,FALSE)</f>
        <v>No</v>
      </c>
      <c r="I100" s="9" t="str">
        <f>VLOOKUP(B100,'Table A as of March 2024'!A:M,13,FALSE)</f>
        <v>U</v>
      </c>
      <c r="J100" t="str">
        <f>VLOOKUP(B100,'Table A as of March 2024'!A:O,15,FALSE)</f>
        <v>A</v>
      </c>
      <c r="K100" t="str">
        <f>VLOOKUP(G100,'ACFR Class Vlookup'!A:B,2,FALSE)</f>
        <v>Governmental</v>
      </c>
      <c r="L100" s="1" t="str">
        <f>VLOOKUP(D100,'Fund Information'!A:F,6,FALSE)</f>
        <v>State Central Garage Pool Vehicles - Accounts for fees paid for use of state vehicles.</v>
      </c>
      <c r="M100" s="6" t="str">
        <f t="shared" si="13"/>
        <v>N/A</v>
      </c>
      <c r="N100" s="6" t="s">
        <v>2886</v>
      </c>
      <c r="O100" s="6" t="str">
        <f t="shared" si="14"/>
        <v>N/A</v>
      </c>
      <c r="P100" s="5" t="s">
        <v>2886</v>
      </c>
      <c r="Q100" s="6" t="str">
        <f t="shared" si="15"/>
        <v>N/A</v>
      </c>
      <c r="R100" s="7" t="str">
        <f t="shared" si="16"/>
        <v>No</v>
      </c>
      <c r="S100" s="5" t="str">
        <f t="shared" si="17"/>
        <v>Answer Required</v>
      </c>
      <c r="T100" s="6" t="str">
        <f t="shared" si="18"/>
        <v>N/A</v>
      </c>
      <c r="U100" s="7" t="str">
        <f t="shared" si="19"/>
        <v>No</v>
      </c>
      <c r="V100" s="5" t="str">
        <f t="shared" si="20"/>
        <v>Answer Required</v>
      </c>
      <c r="W100" s="6" t="str">
        <f t="shared" si="21"/>
        <v>N/A</v>
      </c>
      <c r="X100" s="5" t="s">
        <v>2886</v>
      </c>
    </row>
    <row r="101" spans="1:24" ht="60" x14ac:dyDescent="0.25">
      <c r="A101" s="77">
        <f>VLOOKUP(C101,'BU and Control BU Listing'!A:E,5,FALSE)</f>
        <v>12700</v>
      </c>
      <c r="B101" s="80" t="s">
        <v>2971</v>
      </c>
      <c r="C101" s="22" t="str">
        <f t="shared" si="11"/>
        <v>12700</v>
      </c>
      <c r="D101" s="22" t="str">
        <f t="shared" si="12"/>
        <v>02770</v>
      </c>
      <c r="E101" s="21" t="str">
        <f>VLOOKUP(B101,'Table A as of March 2024'!A:G,7,FALSE)</f>
        <v>Dept of Emergency Management</v>
      </c>
      <c r="F101" s="21" t="str">
        <f>VLOOKUP(B101,'Table A as of March 2024'!A:H,8,FALSE)</f>
        <v>Emergency Mgmnt Assist Compact</v>
      </c>
      <c r="G101" s="11" t="str">
        <f>VLOOKUP(B101,'Table A as of March 2024'!A:I,9,FALSE)</f>
        <v>100</v>
      </c>
      <c r="H101" t="str">
        <f>VLOOKUP(B101,'Table A as of March 2024'!A:L,12,FALSE)</f>
        <v>No</v>
      </c>
      <c r="I101" s="9" t="str">
        <f>VLOOKUP(B101,'Table A as of March 2024'!A:M,13,FALSE)</f>
        <v>U</v>
      </c>
      <c r="J101" t="str">
        <f>VLOOKUP(B101,'Table A as of March 2024'!A:O,15,FALSE)</f>
        <v>A</v>
      </c>
      <c r="K101" t="str">
        <f>VLOOKUP(G101,'ACFR Class Vlookup'!A:B,2,FALSE)</f>
        <v>Governmental</v>
      </c>
      <c r="L101" s="1" t="str">
        <f>VLOOKUP(D101,'Fund Information'!A:F,6,FALSE)</f>
        <v>Emergency Management Assistance Compact Fund - Per §44-146.28:1 Emergency Management Assistance Compact enacted in 1995.  Authorizes the Governor to provide Virginia Resources to assist other states with disaster response and recovery efforts.</v>
      </c>
      <c r="M101" s="6" t="str">
        <f t="shared" si="13"/>
        <v>N/A</v>
      </c>
      <c r="N101" s="6" t="s">
        <v>2886</v>
      </c>
      <c r="O101" s="6" t="str">
        <f t="shared" si="14"/>
        <v>N/A</v>
      </c>
      <c r="P101" s="5" t="s">
        <v>2886</v>
      </c>
      <c r="Q101" s="6" t="str">
        <f t="shared" si="15"/>
        <v>N/A</v>
      </c>
      <c r="R101" s="7" t="str">
        <f t="shared" si="16"/>
        <v>No</v>
      </c>
      <c r="S101" s="5" t="str">
        <f t="shared" si="17"/>
        <v>Answer Required</v>
      </c>
      <c r="T101" s="6" t="str">
        <f t="shared" si="18"/>
        <v>N/A</v>
      </c>
      <c r="U101" s="7" t="str">
        <f t="shared" si="19"/>
        <v>No</v>
      </c>
      <c r="V101" s="5" t="str">
        <f t="shared" si="20"/>
        <v>Answer Required</v>
      </c>
      <c r="W101" s="6" t="str">
        <f t="shared" si="21"/>
        <v>N/A</v>
      </c>
      <c r="X101" s="5" t="s">
        <v>2886</v>
      </c>
    </row>
    <row r="102" spans="1:24" ht="75" x14ac:dyDescent="0.25">
      <c r="A102" s="77">
        <f>VLOOKUP(C102,'BU and Control BU Listing'!A:E,5,FALSE)</f>
        <v>12700</v>
      </c>
      <c r="B102" s="80" t="s">
        <v>2972</v>
      </c>
      <c r="C102" s="22" t="str">
        <f t="shared" si="11"/>
        <v>12700</v>
      </c>
      <c r="D102" s="22" t="str">
        <f t="shared" si="12"/>
        <v>02790</v>
      </c>
      <c r="E102" s="21" t="str">
        <f>VLOOKUP(B102,'Table A as of March 2024'!A:G,7,FALSE)</f>
        <v>Dept of Emergency Management</v>
      </c>
      <c r="F102" s="21" t="str">
        <f>VLOOKUP(B102,'Table A as of March 2024'!A:H,8,FALSE)</f>
        <v>Virginia Disaster Relief Fund</v>
      </c>
      <c r="G102" s="11" t="str">
        <f>VLOOKUP(B102,'Table A as of March 2024'!A:I,9,FALSE)</f>
        <v>105</v>
      </c>
      <c r="H102" t="str">
        <f>VLOOKUP(B102,'Table A as of March 2024'!A:L,12,FALSE)</f>
        <v>No</v>
      </c>
      <c r="I102" s="9" t="str">
        <f>VLOOKUP(B102,'Table A as of March 2024'!A:M,13,FALSE)</f>
        <v>R</v>
      </c>
      <c r="J102" t="str">
        <f>VLOOKUP(B102,'Table A as of March 2024'!A:O,15,FALSE)</f>
        <v>R</v>
      </c>
      <c r="K102" t="str">
        <f>VLOOKUP(G102,'ACFR Class Vlookup'!A:B,2,FALSE)</f>
        <v>Governmental</v>
      </c>
      <c r="L102" s="1" t="str">
        <f>VLOOKUP(D102,'Fund Information'!A:F,6,FALSE)</f>
        <v>Accounts for private donations to relief efforts for recent disasters in Virginia.  Funds are collected through the Governor's Disaster Relief Fund Drive which challenged state agencies to raise money for tornado victims. This fund will also be used to track future donations related to disasters.</v>
      </c>
      <c r="M102" s="6" t="str">
        <f t="shared" si="13"/>
        <v>N/A</v>
      </c>
      <c r="N102" s="6" t="s">
        <v>2886</v>
      </c>
      <c r="O102" s="6" t="str">
        <f t="shared" si="14"/>
        <v>N/A</v>
      </c>
      <c r="P102" s="5" t="s">
        <v>2886</v>
      </c>
      <c r="Q102" s="6" t="str">
        <f t="shared" si="15"/>
        <v>N/A</v>
      </c>
      <c r="R102" s="7" t="str">
        <f t="shared" si="16"/>
        <v>Yes</v>
      </c>
      <c r="S102" s="5" t="str">
        <f t="shared" si="17"/>
        <v>Answer Required</v>
      </c>
      <c r="T102" s="6" t="str">
        <f t="shared" si="18"/>
        <v>N/A</v>
      </c>
      <c r="U102" s="7" t="str">
        <f t="shared" si="19"/>
        <v>No</v>
      </c>
      <c r="V102" s="5" t="str">
        <f t="shared" si="20"/>
        <v>Answer Required</v>
      </c>
      <c r="W102" s="6" t="str">
        <f t="shared" si="21"/>
        <v>N/A</v>
      </c>
      <c r="X102" s="5" t="s">
        <v>2886</v>
      </c>
    </row>
    <row r="103" spans="1:24" x14ac:dyDescent="0.25">
      <c r="A103" s="77">
        <f>VLOOKUP(C103,'BU and Control BU Listing'!A:E,5,FALSE)</f>
        <v>12700</v>
      </c>
      <c r="B103" s="80" t="s">
        <v>2973</v>
      </c>
      <c r="C103" s="22" t="str">
        <f t="shared" si="11"/>
        <v>12700</v>
      </c>
      <c r="D103" s="22" t="str">
        <f t="shared" si="12"/>
        <v>02860</v>
      </c>
      <c r="E103" s="21" t="str">
        <f>VLOOKUP(B103,'Table A as of March 2024'!A:G,7,FALSE)</f>
        <v>Dept of Emergency Management</v>
      </c>
      <c r="F103" s="21" t="str">
        <f>VLOOKUP(B103,'Table A as of March 2024'!A:H,8,FALSE)</f>
        <v>Recycl Mtrl Sales-Nongen/NonHE</v>
      </c>
      <c r="G103" s="11" t="str">
        <f>VLOOKUP(B103,'Table A as of March 2024'!A:I,9,FALSE)</f>
        <v>100</v>
      </c>
      <c r="H103" t="str">
        <f>VLOOKUP(B103,'Table A as of March 2024'!A:L,12,FALSE)</f>
        <v>No</v>
      </c>
      <c r="I103" s="9" t="str">
        <f>VLOOKUP(B103,'Table A as of March 2024'!A:M,13,FALSE)</f>
        <v>U</v>
      </c>
      <c r="J103" t="str">
        <f>VLOOKUP(B103,'Table A as of March 2024'!A:O,15,FALSE)</f>
        <v>A</v>
      </c>
      <c r="K103" t="str">
        <f>VLOOKUP(G103,'ACFR Class Vlookup'!A:B,2,FALSE)</f>
        <v>Governmental</v>
      </c>
      <c r="L103" s="1" t="str">
        <f>VLOOKUP(D103,'Fund Information'!A:F,6,FALSE)</f>
        <v>Accounts for recyclable material sales.</v>
      </c>
      <c r="M103" s="6" t="str">
        <f t="shared" si="13"/>
        <v>N/A</v>
      </c>
      <c r="N103" s="6" t="s">
        <v>2886</v>
      </c>
      <c r="O103" s="6" t="str">
        <f t="shared" si="14"/>
        <v>N/A</v>
      </c>
      <c r="P103" s="5" t="s">
        <v>2886</v>
      </c>
      <c r="Q103" s="6" t="str">
        <f t="shared" si="15"/>
        <v>N/A</v>
      </c>
      <c r="R103" s="7" t="str">
        <f t="shared" si="16"/>
        <v>No</v>
      </c>
      <c r="S103" s="5" t="str">
        <f t="shared" si="17"/>
        <v>Answer Required</v>
      </c>
      <c r="T103" s="6" t="str">
        <f t="shared" si="18"/>
        <v>N/A</v>
      </c>
      <c r="U103" s="7" t="str">
        <f t="shared" si="19"/>
        <v>No</v>
      </c>
      <c r="V103" s="5" t="str">
        <f t="shared" si="20"/>
        <v>Answer Required</v>
      </c>
      <c r="W103" s="6" t="str">
        <f t="shared" si="21"/>
        <v>N/A</v>
      </c>
      <c r="X103" s="5" t="s">
        <v>2886</v>
      </c>
    </row>
    <row r="104" spans="1:24" ht="30" x14ac:dyDescent="0.25">
      <c r="A104" s="77">
        <f>VLOOKUP(C104,'BU and Control BU Listing'!A:E,5,FALSE)</f>
        <v>12700</v>
      </c>
      <c r="B104" s="80" t="s">
        <v>2974</v>
      </c>
      <c r="C104" s="22" t="str">
        <f t="shared" si="11"/>
        <v>12700</v>
      </c>
      <c r="D104" s="22" t="str">
        <f t="shared" si="12"/>
        <v>02870</v>
      </c>
      <c r="E104" s="21" t="str">
        <f>VLOOKUP(B104,'Table A as of March 2024'!A:G,7,FALSE)</f>
        <v>Dept of Emergency Management</v>
      </c>
      <c r="F104" s="21" t="str">
        <f>VLOOKUP(B104,'Table A as of March 2024'!A:H,8,FALSE)</f>
        <v>Surp Suppy/Equip Sale-GF-NonHE</v>
      </c>
      <c r="G104" s="11" t="str">
        <f>VLOOKUP(B104,'Table A as of March 2024'!A:I,9,FALSE)</f>
        <v>100</v>
      </c>
      <c r="H104" t="str">
        <f>VLOOKUP(B104,'Table A as of March 2024'!A:L,12,FALSE)</f>
        <v>No</v>
      </c>
      <c r="I104" s="9" t="str">
        <f>VLOOKUP(B104,'Table A as of March 2024'!A:M,13,FALSE)</f>
        <v>U</v>
      </c>
      <c r="J104" t="str">
        <f>VLOOKUP(B104,'Table A as of March 2024'!A:O,15,FALSE)</f>
        <v>A</v>
      </c>
      <c r="K104" t="str">
        <f>VLOOKUP(G104,'ACFR Class Vlookup'!A:B,2,FALSE)</f>
        <v>Governmental</v>
      </c>
      <c r="L104" s="1" t="str">
        <f>VLOOKUP(D104,'Fund Information'!A:F,6,FALSE)</f>
        <v>Accounts for sale of surplus supplies and equipment purchased with General Funds for Non Higher Ed agencies.</v>
      </c>
      <c r="M104" s="6" t="str">
        <f t="shared" si="13"/>
        <v>N/A</v>
      </c>
      <c r="N104" s="6" t="s">
        <v>2886</v>
      </c>
      <c r="O104" s="6" t="str">
        <f t="shared" si="14"/>
        <v>N/A</v>
      </c>
      <c r="P104" s="5" t="s">
        <v>2886</v>
      </c>
      <c r="Q104" s="6" t="str">
        <f t="shared" si="15"/>
        <v>N/A</v>
      </c>
      <c r="R104" s="7" t="str">
        <f t="shared" si="16"/>
        <v>No</v>
      </c>
      <c r="S104" s="5" t="str">
        <f t="shared" si="17"/>
        <v>Answer Required</v>
      </c>
      <c r="T104" s="6" t="str">
        <f t="shared" si="18"/>
        <v>N/A</v>
      </c>
      <c r="U104" s="7" t="str">
        <f t="shared" si="19"/>
        <v>No</v>
      </c>
      <c r="V104" s="5" t="str">
        <f t="shared" si="20"/>
        <v>Answer Required</v>
      </c>
      <c r="W104" s="6" t="str">
        <f t="shared" si="21"/>
        <v>N/A</v>
      </c>
      <c r="X104" s="5" t="s">
        <v>2886</v>
      </c>
    </row>
    <row r="105" spans="1:24" ht="30" x14ac:dyDescent="0.25">
      <c r="A105" s="77">
        <f>VLOOKUP(C105,'BU and Control BU Listing'!A:E,5,FALSE)</f>
        <v>12700</v>
      </c>
      <c r="B105" s="80" t="s">
        <v>2975</v>
      </c>
      <c r="C105" s="22" t="str">
        <f t="shared" si="11"/>
        <v>12700</v>
      </c>
      <c r="D105" s="22" t="str">
        <f t="shared" si="12"/>
        <v>02880</v>
      </c>
      <c r="E105" s="21" t="str">
        <f>VLOOKUP(B105,'Table A as of March 2024'!A:G,7,FALSE)</f>
        <v>Dept of Emergency Management</v>
      </c>
      <c r="F105" s="21" t="str">
        <f>VLOOKUP(B105,'Table A as of March 2024'!A:H,8,FALSE)</f>
        <v>Surp Supply/Equip-NonGF-NonHE</v>
      </c>
      <c r="G105" s="11" t="str">
        <f>VLOOKUP(B105,'Table A as of March 2024'!A:I,9,FALSE)</f>
        <v>100</v>
      </c>
      <c r="H105" t="str">
        <f>VLOOKUP(B105,'Table A as of March 2024'!A:L,12,FALSE)</f>
        <v>No</v>
      </c>
      <c r="I105" s="9" t="str">
        <f>VLOOKUP(B105,'Table A as of March 2024'!A:M,13,FALSE)</f>
        <v>U</v>
      </c>
      <c r="J105" t="str">
        <f>VLOOKUP(B105,'Table A as of March 2024'!A:O,15,FALSE)</f>
        <v>A</v>
      </c>
      <c r="K105" t="str">
        <f>VLOOKUP(G105,'ACFR Class Vlookup'!A:B,2,FALSE)</f>
        <v>Governmental</v>
      </c>
      <c r="L105" s="1" t="str">
        <f>VLOOKUP(D105,'Fund Information'!A:F,6,FALSE)</f>
        <v>Accounts for sale of surplus supplies and equipment purchased with Non General Funds for Non Higher Ed agencies.</v>
      </c>
      <c r="M105" s="6" t="str">
        <f t="shared" si="13"/>
        <v>N/A</v>
      </c>
      <c r="N105" s="6" t="s">
        <v>2886</v>
      </c>
      <c r="O105" s="6" t="str">
        <f t="shared" si="14"/>
        <v>N/A</v>
      </c>
      <c r="P105" s="5" t="s">
        <v>2886</v>
      </c>
      <c r="Q105" s="6" t="str">
        <f t="shared" si="15"/>
        <v>N/A</v>
      </c>
      <c r="R105" s="7" t="str">
        <f t="shared" si="16"/>
        <v>No</v>
      </c>
      <c r="S105" s="5" t="str">
        <f t="shared" si="17"/>
        <v>Answer Required</v>
      </c>
      <c r="T105" s="6" t="str">
        <f t="shared" si="18"/>
        <v>N/A</v>
      </c>
      <c r="U105" s="7" t="str">
        <f t="shared" si="19"/>
        <v>No</v>
      </c>
      <c r="V105" s="5" t="str">
        <f t="shared" si="20"/>
        <v>Answer Required</v>
      </c>
      <c r="W105" s="6" t="str">
        <f t="shared" si="21"/>
        <v>N/A</v>
      </c>
      <c r="X105" s="5" t="s">
        <v>2886</v>
      </c>
    </row>
    <row r="106" spans="1:24" ht="30" x14ac:dyDescent="0.25">
      <c r="A106" s="77">
        <f>VLOOKUP(C106,'BU and Control BU Listing'!A:E,5,FALSE)</f>
        <v>12700</v>
      </c>
      <c r="B106" s="80" t="s">
        <v>2976</v>
      </c>
      <c r="C106" s="22" t="str">
        <f t="shared" si="11"/>
        <v>12700</v>
      </c>
      <c r="D106" s="22" t="str">
        <f t="shared" si="12"/>
        <v>02900</v>
      </c>
      <c r="E106" s="21" t="str">
        <f>VLOOKUP(B106,'Table A as of March 2024'!A:G,7,FALSE)</f>
        <v>Dept of Emergency Management</v>
      </c>
      <c r="F106" s="21" t="str">
        <f>VLOOKUP(B106,'Table A as of March 2024'!A:H,8,FALSE)</f>
        <v>Insurance Recovery</v>
      </c>
      <c r="G106" s="11" t="str">
        <f>VLOOKUP(B106,'Table A as of March 2024'!A:I,9,FALSE)</f>
        <v>105</v>
      </c>
      <c r="H106" t="str">
        <f>VLOOKUP(B106,'Table A as of March 2024'!A:L,12,FALSE)</f>
        <v>No</v>
      </c>
      <c r="I106" s="9" t="str">
        <f>VLOOKUP(B106,'Table A as of March 2024'!A:M,13,FALSE)</f>
        <v>U</v>
      </c>
      <c r="J106" t="str">
        <f>VLOOKUP(B106,'Table A as of March 2024'!A:O,15,FALSE)</f>
        <v>C</v>
      </c>
      <c r="K106" t="str">
        <f>VLOOKUP(G106,'ACFR Class Vlookup'!A:B,2,FALSE)</f>
        <v>Governmental</v>
      </c>
      <c r="L106" s="1" t="str">
        <f>VLOOKUP(D106,'Fund Information'!A:F,6,FALSE)</f>
        <v>Accounts for insurance proceeds received when an insured item is damaged.</v>
      </c>
      <c r="M106" s="6" t="str">
        <f t="shared" si="13"/>
        <v>N/A</v>
      </c>
      <c r="N106" s="6" t="s">
        <v>2886</v>
      </c>
      <c r="O106" s="6" t="str">
        <f t="shared" si="14"/>
        <v>N/A</v>
      </c>
      <c r="P106" s="5" t="s">
        <v>2886</v>
      </c>
      <c r="Q106" s="6" t="str">
        <f t="shared" si="15"/>
        <v>N/A</v>
      </c>
      <c r="R106" s="7" t="str">
        <f t="shared" si="16"/>
        <v>No</v>
      </c>
      <c r="S106" s="5" t="str">
        <f t="shared" si="17"/>
        <v>Answer Required</v>
      </c>
      <c r="T106" s="6" t="str">
        <f t="shared" si="18"/>
        <v>N/A</v>
      </c>
      <c r="U106" s="7" t="str">
        <f t="shared" si="19"/>
        <v>Yes</v>
      </c>
      <c r="V106" s="5" t="str">
        <f t="shared" si="20"/>
        <v>Answer Required</v>
      </c>
      <c r="W106" s="6" t="str">
        <f t="shared" si="21"/>
        <v>N/A</v>
      </c>
      <c r="X106" s="5" t="s">
        <v>2886</v>
      </c>
    </row>
    <row r="107" spans="1:24" ht="75" x14ac:dyDescent="0.25">
      <c r="A107" s="77">
        <f>VLOOKUP(C107,'BU and Control BU Listing'!A:E,5,FALSE)</f>
        <v>12700</v>
      </c>
      <c r="B107" s="80" t="s">
        <v>2977</v>
      </c>
      <c r="C107" s="22" t="str">
        <f t="shared" si="11"/>
        <v>12700</v>
      </c>
      <c r="D107" s="22" t="str">
        <f t="shared" si="12"/>
        <v>04100</v>
      </c>
      <c r="E107" s="21" t="str">
        <f>VLOOKUP(B107,'Table A as of March 2024'!A:G,7,FALSE)</f>
        <v>Dept of Emergency Management</v>
      </c>
      <c r="F107" s="21" t="str">
        <f>VLOOKUP(B107,'Table A as of March 2024'!A:H,8,FALSE)</f>
        <v>Hwy Maintenance &amp; Operating Fd</v>
      </c>
      <c r="G107" s="11" t="str">
        <f>VLOOKUP(B107,'Table A as of March 2024'!A:I,9,FALSE)</f>
        <v>110</v>
      </c>
      <c r="H107" t="str">
        <f>VLOOKUP(B107,'Table A as of March 2024'!A:L,12,FALSE)</f>
        <v>No</v>
      </c>
      <c r="I107" s="9" t="str">
        <f>VLOOKUP(B107,'Table A as of March 2024'!A:M,13,FALSE)</f>
        <v>U</v>
      </c>
      <c r="J107" t="str">
        <f>VLOOKUP(B107,'Table A as of March 2024'!A:O,15,FALSE)</f>
        <v>C</v>
      </c>
      <c r="K107" t="str">
        <f>VLOOKUP(G107,'ACFR Class Vlookup'!A:B,2,FALSE)</f>
        <v>Governmental</v>
      </c>
      <c r="L107" s="1" t="str">
        <f>VLOOKUP(D107,'Fund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107" s="6" t="str">
        <f t="shared" si="13"/>
        <v>N/A</v>
      </c>
      <c r="N107" s="6" t="s">
        <v>2886</v>
      </c>
      <c r="O107" s="6" t="str">
        <f t="shared" si="14"/>
        <v>N/A</v>
      </c>
      <c r="P107" s="5" t="s">
        <v>2886</v>
      </c>
      <c r="Q107" s="6" t="str">
        <f t="shared" si="15"/>
        <v>N/A</v>
      </c>
      <c r="R107" s="7" t="str">
        <f t="shared" si="16"/>
        <v>No</v>
      </c>
      <c r="S107" s="5" t="str">
        <f t="shared" si="17"/>
        <v>Answer Required</v>
      </c>
      <c r="T107" s="6" t="str">
        <f t="shared" si="18"/>
        <v>N/A</v>
      </c>
      <c r="U107" s="7" t="str">
        <f t="shared" si="19"/>
        <v>Yes</v>
      </c>
      <c r="V107" s="5" t="str">
        <f t="shared" si="20"/>
        <v>Answer Required</v>
      </c>
      <c r="W107" s="6" t="str">
        <f t="shared" si="21"/>
        <v>N/A</v>
      </c>
      <c r="X107" s="5" t="s">
        <v>2886</v>
      </c>
    </row>
    <row r="108" spans="1:24" ht="30" x14ac:dyDescent="0.25">
      <c r="A108" s="77">
        <f>VLOOKUP(C108,'BU and Control BU Listing'!A:E,5,FALSE)</f>
        <v>12700</v>
      </c>
      <c r="B108" s="80" t="s">
        <v>2978</v>
      </c>
      <c r="C108" s="22" t="str">
        <f t="shared" si="11"/>
        <v>12700</v>
      </c>
      <c r="D108" s="22" t="str">
        <f t="shared" si="12"/>
        <v>08200</v>
      </c>
      <c r="E108" s="21" t="str">
        <f>VLOOKUP(B108,'Table A as of March 2024'!A:G,7,FALSE)</f>
        <v>Dept of Emergency Management</v>
      </c>
      <c r="F108" s="21" t="str">
        <f>VLOOKUP(B108,'Table A as of March 2024'!A:H,8,FALSE)</f>
        <v>VPBA Projects</v>
      </c>
      <c r="G108" s="11" t="str">
        <f>VLOOKUP(B108,'Table A as of March 2024'!A:I,9,FALSE)</f>
        <v>156</v>
      </c>
      <c r="H108" t="str">
        <f>VLOOKUP(B108,'Table A as of March 2024'!A:L,12,FALSE)</f>
        <v>No</v>
      </c>
      <c r="I108" s="9" t="str">
        <f>VLOOKUP(B108,'Table A as of March 2024'!A:M,13,FALSE)</f>
        <v>R</v>
      </c>
      <c r="J108" t="str">
        <f>VLOOKUP(B108,'Table A as of March 2024'!A:O,15,FALSE)</f>
        <v>R</v>
      </c>
      <c r="K108" t="str">
        <f>VLOOKUP(G108,'ACFR Class Vlookup'!A:B,2,FALSE)</f>
        <v>Governmental</v>
      </c>
      <c r="L108" s="1" t="str">
        <f>VLOOKUP(D108,'Fund Information'!A:F,6,FALSE)</f>
        <v>Blended component unit recorded from Department of Treasury VPBA financial statement template submissions.</v>
      </c>
      <c r="M108" s="6" t="str">
        <f t="shared" si="13"/>
        <v>N/A</v>
      </c>
      <c r="N108" s="6" t="s">
        <v>2886</v>
      </c>
      <c r="O108" s="6" t="str">
        <f t="shared" si="14"/>
        <v>N/A</v>
      </c>
      <c r="P108" s="5" t="s">
        <v>2886</v>
      </c>
      <c r="Q108" s="6" t="str">
        <f t="shared" si="15"/>
        <v>N/A</v>
      </c>
      <c r="R108" s="7" t="str">
        <f t="shared" si="16"/>
        <v>Yes</v>
      </c>
      <c r="S108" s="5" t="str">
        <f t="shared" si="17"/>
        <v>Answer Required</v>
      </c>
      <c r="T108" s="6" t="str">
        <f t="shared" si="18"/>
        <v>N/A</v>
      </c>
      <c r="U108" s="7" t="str">
        <f t="shared" si="19"/>
        <v>No</v>
      </c>
      <c r="V108" s="5" t="str">
        <f t="shared" si="20"/>
        <v>Answer Required</v>
      </c>
      <c r="W108" s="6" t="str">
        <f t="shared" si="21"/>
        <v>N/A</v>
      </c>
      <c r="X108" s="5" t="s">
        <v>2886</v>
      </c>
    </row>
    <row r="109" spans="1:24" ht="105" x14ac:dyDescent="0.25">
      <c r="A109" s="77">
        <f>VLOOKUP(C109,'BU and Control BU Listing'!A:E,5,FALSE)</f>
        <v>12700</v>
      </c>
      <c r="B109" s="80" t="s">
        <v>5739</v>
      </c>
      <c r="C109" s="22" t="str">
        <f t="shared" si="11"/>
        <v>12700</v>
      </c>
      <c r="D109" s="22" t="str">
        <f t="shared" si="12"/>
        <v>09027</v>
      </c>
      <c r="E109" s="21" t="str">
        <f>VLOOKUP(B109,'Table A as of March 2024'!A:G,7,FALSE)</f>
        <v>Dept of Emergency Management</v>
      </c>
      <c r="F109" s="21" t="str">
        <f>VLOOKUP(B109,'Table A as of March 2024'!A:H,8,FALSE)</f>
        <v>EmrgncyShltrsUpgAsstncGrntFnd</v>
      </c>
      <c r="G109" s="11" t="str">
        <f>VLOOKUP(B109,'Table A as of March 2024'!A:I,9,FALSE)</f>
        <v>100</v>
      </c>
      <c r="H109" t="str">
        <f>VLOOKUP(B109,'Table A as of March 2024'!A:L,12,FALSE)</f>
        <v>Yes</v>
      </c>
      <c r="I109" s="9" t="str">
        <f>VLOOKUP(B109,'Table A as of March 2024'!A:M,13,FALSE)</f>
        <v>U</v>
      </c>
      <c r="J109" t="str">
        <f>VLOOKUP(B109,'Table A as of March 2024'!A:O,15,FALSE)</f>
        <v>C</v>
      </c>
      <c r="K109" t="str">
        <f>VLOOKUP(G109,'ACFR Class Vlookup'!A:B,2,FALSE)</f>
        <v>Governmental</v>
      </c>
      <c r="L109" s="1" t="str">
        <f>VLOOKUP(D109,'Fund Information'!A:F,6,FALSE)</f>
        <v>Emergency Shelters Upgrade Assistance Grant Fund. Established per Chapter 819, 2020 Acts of Assembly. Moneys in the Fund shall be used solely for the purposes of providing matching funds to localities to install, maintain, or repair infrastructure for backup energy generation for emergency shelters, including solar energy generators, and improve the hazard-specific structural integrity of shelter facilities owned by the locality.</v>
      </c>
      <c r="M109" s="6" t="str">
        <f t="shared" si="13"/>
        <v>N/A</v>
      </c>
      <c r="N109" s="6" t="s">
        <v>2886</v>
      </c>
      <c r="O109" s="6" t="str">
        <f t="shared" si="14"/>
        <v>N/A</v>
      </c>
      <c r="P109" s="5" t="s">
        <v>2886</v>
      </c>
      <c r="Q109" s="6" t="str">
        <f t="shared" si="15"/>
        <v>N/A</v>
      </c>
      <c r="R109" s="7" t="str">
        <f t="shared" si="16"/>
        <v>No</v>
      </c>
      <c r="S109" s="5" t="str">
        <f t="shared" si="17"/>
        <v>Answer Required</v>
      </c>
      <c r="T109" s="6" t="str">
        <f t="shared" si="18"/>
        <v>N/A</v>
      </c>
      <c r="U109" s="7" t="str">
        <f t="shared" si="19"/>
        <v>Yes</v>
      </c>
      <c r="V109" s="5" t="str">
        <f t="shared" si="20"/>
        <v>Answer Required</v>
      </c>
      <c r="W109" s="6" t="str">
        <f t="shared" si="21"/>
        <v>N/A</v>
      </c>
      <c r="X109" s="5" t="s">
        <v>2886</v>
      </c>
    </row>
    <row r="110" spans="1:24" ht="45" x14ac:dyDescent="0.25">
      <c r="A110" s="77">
        <f>VLOOKUP(C110,'BU and Control BU Listing'!A:E,5,FALSE)</f>
        <v>12700</v>
      </c>
      <c r="B110" s="80" t="s">
        <v>5740</v>
      </c>
      <c r="C110" s="22" t="str">
        <f t="shared" si="11"/>
        <v>12700</v>
      </c>
      <c r="D110" s="22" t="str">
        <f t="shared" si="12"/>
        <v>09051</v>
      </c>
      <c r="E110" s="21" t="str">
        <f>VLOOKUP(B110,'Table A as of March 2024'!A:G,7,FALSE)</f>
        <v>Dept of Emergency Management</v>
      </c>
      <c r="F110" s="21" t="str">
        <f>VLOOKUP(B110,'Table A as of March 2024'!A:H,8,FALSE)</f>
        <v>GIS Fund</v>
      </c>
      <c r="G110" s="11" t="str">
        <f>VLOOKUP(B110,'Table A as of March 2024'!A:I,9,FALSE)</f>
        <v>105</v>
      </c>
      <c r="H110" t="str">
        <f>VLOOKUP(B110,'Table A as of March 2024'!A:L,12,FALSE)</f>
        <v>Yes</v>
      </c>
      <c r="I110" s="9" t="str">
        <f>VLOOKUP(B110,'Table A as of March 2024'!A:M,13,FALSE)</f>
        <v>R</v>
      </c>
      <c r="J110" t="str">
        <f>VLOOKUP(B110,'Table A as of March 2024'!A:O,15,FALSE)</f>
        <v>C</v>
      </c>
      <c r="K110" t="str">
        <f>VLOOKUP(G110,'ACFR Class Vlookup'!A:B,2,FALSE)</f>
        <v>Governmental</v>
      </c>
      <c r="L110" s="1" t="str">
        <f>VLOOKUP(D110,'Fund Information'!A:F,6,FALSE)</f>
        <v>Receipts credited to this fund from the VGIN. The fund is used to foster the creative utilization of geographic information and oversee the development of a catalog of GIS data available in the Commonwealth</v>
      </c>
      <c r="M110" s="6" t="str">
        <f t="shared" si="13"/>
        <v>N/A</v>
      </c>
      <c r="N110" s="6" t="s">
        <v>2886</v>
      </c>
      <c r="O110" s="6" t="str">
        <f t="shared" si="14"/>
        <v>N/A</v>
      </c>
      <c r="P110" s="5" t="s">
        <v>2886</v>
      </c>
      <c r="Q110" s="6" t="str">
        <f t="shared" si="15"/>
        <v>N/A</v>
      </c>
      <c r="R110" s="7" t="str">
        <f t="shared" si="16"/>
        <v>No</v>
      </c>
      <c r="S110" s="5" t="str">
        <f t="shared" si="17"/>
        <v>Answer Required</v>
      </c>
      <c r="T110" s="6" t="str">
        <f t="shared" si="18"/>
        <v>N/A</v>
      </c>
      <c r="U110" s="7" t="str">
        <f t="shared" si="19"/>
        <v>Yes</v>
      </c>
      <c r="V110" s="5" t="str">
        <f t="shared" si="20"/>
        <v>Answer Required</v>
      </c>
      <c r="W110" s="6" t="str">
        <f t="shared" si="21"/>
        <v>N/A</v>
      </c>
      <c r="X110" s="5" t="s">
        <v>2886</v>
      </c>
    </row>
    <row r="111" spans="1:24" ht="90" x14ac:dyDescent="0.25">
      <c r="A111" s="77">
        <f>VLOOKUP(C111,'BU and Control BU Listing'!A:E,5,FALSE)</f>
        <v>12700</v>
      </c>
      <c r="B111" s="80" t="s">
        <v>5741</v>
      </c>
      <c r="C111" s="22" t="str">
        <f t="shared" si="11"/>
        <v>12700</v>
      </c>
      <c r="D111" s="22" t="str">
        <f t="shared" si="12"/>
        <v>09281</v>
      </c>
      <c r="E111" s="21" t="str">
        <f>VLOOKUP(B111,'Table A as of March 2024'!A:G,7,FALSE)</f>
        <v>Dept of Emergency Management</v>
      </c>
      <c r="F111" s="21" t="str">
        <f>VLOOKUP(B111,'Table A as of March 2024'!A:H,8,FALSE)</f>
        <v>Wireless E-911 Fund</v>
      </c>
      <c r="G111" s="11" t="str">
        <f>VLOOKUP(B111,'Table A as of March 2024'!A:I,9,FALSE)</f>
        <v>310</v>
      </c>
      <c r="H111" t="str">
        <f>VLOOKUP(B111,'Table A as of March 2024'!A:L,12,FALSE)</f>
        <v>No</v>
      </c>
      <c r="I111" s="9" t="str">
        <f>VLOOKUP(B111,'Table A as of March 2024'!A:M,13,FALSE)</f>
        <v>U</v>
      </c>
      <c r="K111" t="str">
        <f>VLOOKUP(G111,'ACFR Class Vlookup'!A:B,2,FALSE)</f>
        <v>N/A</v>
      </c>
      <c r="L111" s="1" t="str">
        <f>VLOOKUP(D111,'Fund Information'!A:F,6,FALSE)</f>
        <v>Code of Virginia §56-484.17.  Enterprise activity included on the VDEM E-911 enterprise fund financial statement template submission.  For development and deployment of improvements to the statewide E-911 network; local law enforcement dispatchers to offset dispatch center operations and related costs; telecommunications-related costs incurred for answering wireless E-911 telephone calls.</v>
      </c>
      <c r="M111" s="6" t="str">
        <f t="shared" si="13"/>
        <v>N/A</v>
      </c>
      <c r="N111" s="6" t="s">
        <v>2886</v>
      </c>
      <c r="O111" s="6" t="str">
        <f t="shared" si="14"/>
        <v>N/A</v>
      </c>
      <c r="P111" s="5" t="s">
        <v>2886</v>
      </c>
      <c r="Q111" s="6" t="str">
        <f t="shared" si="15"/>
        <v>N/A</v>
      </c>
      <c r="R111" s="7" t="str">
        <f t="shared" si="16"/>
        <v>No</v>
      </c>
      <c r="S111" s="5" t="str">
        <f t="shared" si="17"/>
        <v>N/A</v>
      </c>
      <c r="T111" s="6" t="str">
        <f t="shared" si="18"/>
        <v>N/A</v>
      </c>
      <c r="U111" s="7" t="str">
        <f t="shared" si="19"/>
        <v>No</v>
      </c>
      <c r="V111" s="5" t="str">
        <f t="shared" si="20"/>
        <v>N/A</v>
      </c>
      <c r="W111" s="6" t="str">
        <f t="shared" si="21"/>
        <v>N/A</v>
      </c>
      <c r="X111" s="5" t="s">
        <v>2886</v>
      </c>
    </row>
    <row r="112" spans="1:24" ht="30" x14ac:dyDescent="0.25">
      <c r="A112" s="77">
        <f>VLOOKUP(C112,'BU and Control BU Listing'!A:E,5,FALSE)</f>
        <v>12700</v>
      </c>
      <c r="B112" s="80" t="s">
        <v>2979</v>
      </c>
      <c r="C112" s="22" t="str">
        <f t="shared" si="11"/>
        <v>12700</v>
      </c>
      <c r="D112" s="22" t="str">
        <f t="shared" si="12"/>
        <v>09332</v>
      </c>
      <c r="E112" s="21" t="str">
        <f>VLOOKUP(B112,'Table A as of March 2024'!A:G,7,FALSE)</f>
        <v>Dept of Emergency Management</v>
      </c>
      <c r="F112" s="21" t="str">
        <f>VLOOKUP(B112,'Table A as of March 2024'!A:H,8,FALSE)</f>
        <v>Priority Access Stakeholdr Sys</v>
      </c>
      <c r="G112" s="11" t="str">
        <f>VLOOKUP(B112,'Table A as of March 2024'!A:I,9,FALSE)</f>
        <v>105</v>
      </c>
      <c r="H112" t="str">
        <f>VLOOKUP(B112,'Table A as of March 2024'!A:L,12,FALSE)</f>
        <v>No</v>
      </c>
      <c r="I112" s="9" t="str">
        <f>VLOOKUP(B112,'Table A as of March 2024'!A:M,13,FALSE)</f>
        <v>R</v>
      </c>
      <c r="J112" t="str">
        <f>VLOOKUP(B112,'Table A as of March 2024'!A:O,15,FALSE)</f>
        <v>R</v>
      </c>
      <c r="K112" t="str">
        <f>VLOOKUP(G112,'ACFR Class Vlookup'!A:B,2,FALSE)</f>
        <v>Governmental</v>
      </c>
      <c r="L112" s="1" t="str">
        <f>VLOOKUP(D112,'Fund Information'!A:F,6,FALSE)</f>
        <v>This fund accounts for donations from private businesses to support the purchase &amp; implementation of the Priority Access Stakeholder System.</v>
      </c>
      <c r="M112" s="6" t="str">
        <f t="shared" si="13"/>
        <v>N/A</v>
      </c>
      <c r="N112" s="6" t="s">
        <v>2886</v>
      </c>
      <c r="O112" s="6" t="str">
        <f t="shared" si="14"/>
        <v>N/A</v>
      </c>
      <c r="P112" s="5" t="s">
        <v>2886</v>
      </c>
      <c r="Q112" s="6" t="str">
        <f t="shared" si="15"/>
        <v>N/A</v>
      </c>
      <c r="R112" s="7" t="str">
        <f t="shared" si="16"/>
        <v>Yes</v>
      </c>
      <c r="S112" s="5" t="str">
        <f t="shared" si="17"/>
        <v>Answer Required</v>
      </c>
      <c r="T112" s="6" t="str">
        <f t="shared" si="18"/>
        <v>N/A</v>
      </c>
      <c r="U112" s="7" t="str">
        <f t="shared" si="19"/>
        <v>No</v>
      </c>
      <c r="V112" s="5" t="str">
        <f t="shared" si="20"/>
        <v>Answer Required</v>
      </c>
      <c r="W112" s="6" t="str">
        <f t="shared" si="21"/>
        <v>N/A</v>
      </c>
      <c r="X112" s="5" t="s">
        <v>2886</v>
      </c>
    </row>
    <row r="113" spans="1:24" x14ac:dyDescent="0.25">
      <c r="A113" s="77">
        <f>VLOOKUP(C113,'BU and Control BU Listing'!A:E,5,FALSE)</f>
        <v>12700</v>
      </c>
      <c r="B113" s="80" t="s">
        <v>2980</v>
      </c>
      <c r="C113" s="22" t="str">
        <f t="shared" si="11"/>
        <v>12700</v>
      </c>
      <c r="D113" s="22" t="str">
        <f t="shared" si="12"/>
        <v>10000</v>
      </c>
      <c r="E113" s="21" t="str">
        <f>VLOOKUP(B113,'Table A as of March 2024'!A:G,7,FALSE)</f>
        <v>Dept of Emergency Management</v>
      </c>
      <c r="F113" s="21" t="str">
        <f>VLOOKUP(B113,'Table A as of March 2024'!A:H,8,FALSE)</f>
        <v>Federal Trust</v>
      </c>
      <c r="G113" s="11" t="str">
        <f>VLOOKUP(B113,'Table A as of March 2024'!A:I,9,FALSE)</f>
        <v>120</v>
      </c>
      <c r="H113" t="str">
        <f>VLOOKUP(B113,'Table A as of March 2024'!A:L,12,FALSE)</f>
        <v>No</v>
      </c>
      <c r="I113" s="9" t="str">
        <f>VLOOKUP(B113,'Table A as of March 2024'!A:M,13,FALSE)</f>
        <v>R</v>
      </c>
      <c r="J113" t="str">
        <f>VLOOKUP(B113,'Table A as of March 2024'!A:O,15,FALSE)</f>
        <v>R</v>
      </c>
      <c r="K113" t="str">
        <f>VLOOKUP(G113,'ACFR Class Vlookup'!A:B,2,FALSE)</f>
        <v>Governmental</v>
      </c>
      <c r="L113" s="1" t="str">
        <f>VLOOKUP(D113,'Fund Information'!A:F,6,FALSE)</f>
        <v>This fund accounts for Federal funds.</v>
      </c>
      <c r="M113" s="6" t="str">
        <f t="shared" si="13"/>
        <v>N/A</v>
      </c>
      <c r="N113" s="6" t="s">
        <v>2886</v>
      </c>
      <c r="O113" s="6" t="str">
        <f t="shared" si="14"/>
        <v>N/A</v>
      </c>
      <c r="P113" s="5" t="s">
        <v>2886</v>
      </c>
      <c r="Q113" s="6" t="str">
        <f t="shared" si="15"/>
        <v>N/A</v>
      </c>
      <c r="R113" s="7" t="str">
        <f t="shared" si="16"/>
        <v>Yes</v>
      </c>
      <c r="S113" s="5" t="str">
        <f t="shared" si="17"/>
        <v>Answer Required</v>
      </c>
      <c r="T113" s="6" t="str">
        <f t="shared" si="18"/>
        <v>N/A</v>
      </c>
      <c r="U113" s="7" t="str">
        <f t="shared" si="19"/>
        <v>No</v>
      </c>
      <c r="V113" s="5" t="str">
        <f t="shared" si="20"/>
        <v>Answer Required</v>
      </c>
      <c r="W113" s="6" t="str">
        <f t="shared" si="21"/>
        <v>N/A</v>
      </c>
      <c r="X113" s="5" t="s">
        <v>2886</v>
      </c>
    </row>
    <row r="114" spans="1:24" ht="165" x14ac:dyDescent="0.25">
      <c r="A114" s="77">
        <f>VLOOKUP(C114,'BU and Control BU Listing'!A:E,5,FALSE)</f>
        <v>12700</v>
      </c>
      <c r="B114" s="80" t="s">
        <v>5742</v>
      </c>
      <c r="C114" s="22" t="str">
        <f t="shared" si="11"/>
        <v>12700</v>
      </c>
      <c r="D114" s="22" t="str">
        <f t="shared" si="12"/>
        <v>10110</v>
      </c>
      <c r="E114" s="21" t="str">
        <f>VLOOKUP(B114,'Table A as of March 2024'!A:G,7,FALSE)</f>
        <v>Dept of Emergency Management</v>
      </c>
      <c r="F114" s="21" t="str">
        <f>VLOOKUP(B114,'Table A as of March 2024'!A:H,8,FALSE)</f>
        <v>CARESActRlfFd–General-COVID-19</v>
      </c>
      <c r="G114" s="11" t="str">
        <f>VLOOKUP(B114,'Table A as of March 2024'!A:I,9,FALSE)</f>
        <v>120</v>
      </c>
      <c r="H114" t="str">
        <f>VLOOKUP(B114,'Table A as of March 2024'!A:L,12,FALSE)</f>
        <v>No</v>
      </c>
      <c r="I114" s="9" t="str">
        <f>VLOOKUP(B114,'Table A as of March 2024'!A:M,13,FALSE)</f>
        <v>V</v>
      </c>
      <c r="J114" t="str">
        <f>VLOOKUP(B114,'Table A as of March 2024'!A:O,15,FALSE)</f>
        <v>R</v>
      </c>
      <c r="K114" t="str">
        <f>VLOOKUP(G114,'ACFR Class Vlookup'!A:B,2,FALSE)</f>
        <v>Governmental</v>
      </c>
      <c r="L114" s="1" t="str">
        <f>VLOOKUP(D114,'Fund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14" s="6" t="str">
        <f t="shared" si="13"/>
        <v>N/A</v>
      </c>
      <c r="N114" s="6" t="s">
        <v>2886</v>
      </c>
      <c r="O114" s="6" t="str">
        <f t="shared" si="14"/>
        <v>N/A</v>
      </c>
      <c r="P114" s="5" t="s">
        <v>2886</v>
      </c>
      <c r="Q114" s="6" t="str">
        <f t="shared" si="15"/>
        <v>N/A</v>
      </c>
      <c r="R114" s="7" t="str">
        <f t="shared" si="16"/>
        <v>Yes</v>
      </c>
      <c r="S114" s="5" t="str">
        <f t="shared" si="17"/>
        <v>Answer Required</v>
      </c>
      <c r="T114" s="6" t="str">
        <f t="shared" si="18"/>
        <v>N/A</v>
      </c>
      <c r="U114" s="7" t="str">
        <f t="shared" si="19"/>
        <v>No</v>
      </c>
      <c r="V114" s="5" t="str">
        <f t="shared" si="20"/>
        <v>Answer Required</v>
      </c>
      <c r="W114" s="6" t="str">
        <f t="shared" si="21"/>
        <v>N/A</v>
      </c>
      <c r="X114" s="5" t="s">
        <v>2886</v>
      </c>
    </row>
    <row r="115" spans="1:24" ht="30" x14ac:dyDescent="0.25">
      <c r="A115" s="77">
        <f>VLOOKUP(C115,'BU and Control BU Listing'!A:E,5,FALSE)</f>
        <v>12700</v>
      </c>
      <c r="B115" s="80" t="s">
        <v>8108</v>
      </c>
      <c r="C115" s="22" t="str">
        <f t="shared" si="11"/>
        <v>12700</v>
      </c>
      <c r="D115" s="22" t="str">
        <f t="shared" si="12"/>
        <v>10710</v>
      </c>
      <c r="E115" s="21" t="str">
        <f>VLOOKUP(B115,'Table A as of March 2024'!A:G,7,FALSE)</f>
        <v>Dept of Emergency Management</v>
      </c>
      <c r="F115" s="21" t="str">
        <f>VLOOKUP(B115,'Table A as of March 2024'!A:H,8,FALSE)</f>
        <v>FEMA - State Agy - COVID-19</v>
      </c>
      <c r="G115" s="11" t="str">
        <f>VLOOKUP(B115,'Table A as of March 2024'!A:I,9,FALSE)</f>
        <v>120</v>
      </c>
      <c r="H115" t="str">
        <f>VLOOKUP(B115,'Table A as of March 2024'!A:L,12,FALSE)</f>
        <v>No</v>
      </c>
      <c r="I115" s="9" t="str">
        <f>VLOOKUP(B115,'Table A as of March 2024'!A:M,13,FALSE)</f>
        <v>V</v>
      </c>
      <c r="J115" t="str">
        <f>VLOOKUP(B115,'Table A as of March 2024'!A:O,15,FALSE)</f>
        <v>R</v>
      </c>
      <c r="K115" t="str">
        <f>VLOOKUP(G115,'ACFR Class Vlookup'!A:B,2,FALSE)</f>
        <v>Governmental</v>
      </c>
      <c r="L115" s="1" t="str">
        <f>VLOOKUP(D115,'Fund Information'!A:F,6,FALSE)</f>
        <v>Federal Emergency Management Agency (FEMA) - VDEM Pass Thru COVID -19 - State Agencies.</v>
      </c>
      <c r="M115" s="6" t="str">
        <f t="shared" si="13"/>
        <v>N/A</v>
      </c>
      <c r="N115" s="6" t="s">
        <v>2886</v>
      </c>
      <c r="O115" s="6" t="str">
        <f t="shared" si="14"/>
        <v>N/A</v>
      </c>
      <c r="P115" s="5" t="s">
        <v>2886</v>
      </c>
      <c r="Q115" s="6" t="str">
        <f t="shared" si="15"/>
        <v>N/A</v>
      </c>
      <c r="R115" s="7" t="str">
        <f t="shared" si="16"/>
        <v>Yes</v>
      </c>
      <c r="S115" s="5" t="str">
        <f t="shared" si="17"/>
        <v>Answer Required</v>
      </c>
      <c r="T115" s="6" t="str">
        <f t="shared" si="18"/>
        <v>N/A</v>
      </c>
      <c r="U115" s="7" t="str">
        <f t="shared" si="19"/>
        <v>No</v>
      </c>
      <c r="V115" s="5" t="str">
        <f t="shared" si="20"/>
        <v>Answer Required</v>
      </c>
      <c r="W115" s="6" t="str">
        <f t="shared" si="21"/>
        <v>N/A</v>
      </c>
      <c r="X115" s="5" t="s">
        <v>2886</v>
      </c>
    </row>
    <row r="116" spans="1:24" ht="30" x14ac:dyDescent="0.25">
      <c r="A116" s="77">
        <f>VLOOKUP(C116,'BU and Control BU Listing'!A:E,5,FALSE)</f>
        <v>12700</v>
      </c>
      <c r="B116" s="80" t="s">
        <v>8109</v>
      </c>
      <c r="C116" s="22" t="str">
        <f t="shared" si="11"/>
        <v>12700</v>
      </c>
      <c r="D116" s="22" t="str">
        <f t="shared" si="12"/>
        <v>10720</v>
      </c>
      <c r="E116" s="21" t="str">
        <f>VLOOKUP(B116,'Table A as of March 2024'!A:G,7,FALSE)</f>
        <v>Dept of Emergency Management</v>
      </c>
      <c r="F116" s="21" t="str">
        <f>VLOOKUP(B116,'Table A as of March 2024'!A:H,8,FALSE)</f>
        <v>FEMA - Local Gov - COVID-19</v>
      </c>
      <c r="G116" s="11" t="str">
        <f>VLOOKUP(B116,'Table A as of March 2024'!A:I,9,FALSE)</f>
        <v>120</v>
      </c>
      <c r="H116" t="str">
        <f>VLOOKUP(B116,'Table A as of March 2024'!A:L,12,FALSE)</f>
        <v>No</v>
      </c>
      <c r="I116" s="9" t="str">
        <f>VLOOKUP(B116,'Table A as of March 2024'!A:M,13,FALSE)</f>
        <v>V</v>
      </c>
      <c r="J116" t="str">
        <f>VLOOKUP(B116,'Table A as of March 2024'!A:O,15,FALSE)</f>
        <v>R</v>
      </c>
      <c r="K116" t="str">
        <f>VLOOKUP(G116,'ACFR Class Vlookup'!A:B,2,FALSE)</f>
        <v>Governmental</v>
      </c>
      <c r="L116" s="1" t="str">
        <f>VLOOKUP(D116,'Fund Information'!A:F,6,FALSE)</f>
        <v>Federal Emergency Management Agency (FEMA) - VDEM Pass Thru COVID -19 - Local Governments</v>
      </c>
      <c r="M116" s="6" t="str">
        <f t="shared" si="13"/>
        <v>N/A</v>
      </c>
      <c r="N116" s="6" t="s">
        <v>2886</v>
      </c>
      <c r="O116" s="6" t="str">
        <f t="shared" si="14"/>
        <v>N/A</v>
      </c>
      <c r="P116" s="5" t="s">
        <v>2886</v>
      </c>
      <c r="Q116" s="6" t="str">
        <f t="shared" si="15"/>
        <v>N/A</v>
      </c>
      <c r="R116" s="7" t="str">
        <f t="shared" si="16"/>
        <v>Yes</v>
      </c>
      <c r="S116" s="5" t="str">
        <f t="shared" si="17"/>
        <v>Answer Required</v>
      </c>
      <c r="T116" s="6" t="str">
        <f t="shared" si="18"/>
        <v>N/A</v>
      </c>
      <c r="U116" s="7" t="str">
        <f t="shared" si="19"/>
        <v>No</v>
      </c>
      <c r="V116" s="5" t="str">
        <f t="shared" si="20"/>
        <v>Answer Required</v>
      </c>
      <c r="W116" s="6" t="str">
        <f t="shared" si="21"/>
        <v>N/A</v>
      </c>
      <c r="X116" s="5" t="s">
        <v>2886</v>
      </c>
    </row>
    <row r="117" spans="1:24" ht="30" x14ac:dyDescent="0.25">
      <c r="A117" s="77">
        <f>VLOOKUP(C117,'BU and Control BU Listing'!A:E,5,FALSE)</f>
        <v>12700</v>
      </c>
      <c r="B117" s="80" t="s">
        <v>8110</v>
      </c>
      <c r="C117" s="22" t="str">
        <f t="shared" si="11"/>
        <v>12700</v>
      </c>
      <c r="D117" s="22" t="str">
        <f t="shared" si="12"/>
        <v>10740</v>
      </c>
      <c r="E117" s="21" t="str">
        <f>VLOOKUP(B117,'Table A as of March 2024'!A:G,7,FALSE)</f>
        <v>Dept of Emergency Management</v>
      </c>
      <c r="F117" s="21" t="str">
        <f>VLOOKUP(B117,'Table A as of March 2024'!A:H,8,FALSE)</f>
        <v>FEMA - VDH - COVID-19</v>
      </c>
      <c r="G117" s="11" t="str">
        <f>VLOOKUP(B117,'Table A as of March 2024'!A:I,9,FALSE)</f>
        <v>120</v>
      </c>
      <c r="H117" t="str">
        <f>VLOOKUP(B117,'Table A as of March 2024'!A:L,12,FALSE)</f>
        <v>No</v>
      </c>
      <c r="I117" s="9" t="str">
        <f>VLOOKUP(B117,'Table A as of March 2024'!A:M,13,FALSE)</f>
        <v>V</v>
      </c>
      <c r="J117" t="str">
        <f>VLOOKUP(B117,'Table A as of March 2024'!A:O,15,FALSE)</f>
        <v>R</v>
      </c>
      <c r="K117" t="str">
        <f>VLOOKUP(G117,'ACFR Class Vlookup'!A:B,2,FALSE)</f>
        <v>Governmental</v>
      </c>
      <c r="L117" s="1" t="str">
        <f>VLOOKUP(D117,'Fund Information'!A:F,6,FALSE)</f>
        <v>Federal Emergency Management Agency (FEMA) - VDEM Pass Thru COVID -19 - VDH Contractual Obligations</v>
      </c>
      <c r="M117" s="6" t="str">
        <f t="shared" si="13"/>
        <v>N/A</v>
      </c>
      <c r="N117" s="6" t="s">
        <v>2886</v>
      </c>
      <c r="O117" s="6" t="str">
        <f t="shared" si="14"/>
        <v>N/A</v>
      </c>
      <c r="P117" s="5" t="s">
        <v>2886</v>
      </c>
      <c r="Q117" s="6" t="str">
        <f t="shared" si="15"/>
        <v>N/A</v>
      </c>
      <c r="R117" s="7" t="str">
        <f t="shared" si="16"/>
        <v>Yes</v>
      </c>
      <c r="S117" s="5" t="str">
        <f t="shared" si="17"/>
        <v>Answer Required</v>
      </c>
      <c r="T117" s="6" t="str">
        <f t="shared" si="18"/>
        <v>N/A</v>
      </c>
      <c r="U117" s="7" t="str">
        <f t="shared" si="19"/>
        <v>No</v>
      </c>
      <c r="V117" s="5" t="str">
        <f t="shared" si="20"/>
        <v>Answer Required</v>
      </c>
      <c r="W117" s="6" t="str">
        <f t="shared" si="21"/>
        <v>N/A</v>
      </c>
      <c r="X117" s="5" t="s">
        <v>2886</v>
      </c>
    </row>
    <row r="118" spans="1:24" ht="30" x14ac:dyDescent="0.25">
      <c r="A118" s="77">
        <f>VLOOKUP(C118,'BU and Control BU Listing'!A:E,5,FALSE)</f>
        <v>12700</v>
      </c>
      <c r="B118" s="80" t="s">
        <v>8111</v>
      </c>
      <c r="C118" s="22" t="str">
        <f t="shared" si="11"/>
        <v>12700</v>
      </c>
      <c r="D118" s="22" t="str">
        <f t="shared" si="12"/>
        <v>10750</v>
      </c>
      <c r="E118" s="21" t="str">
        <f>VLOOKUP(B118,'Table A as of March 2024'!A:G,7,FALSE)</f>
        <v>Dept of Emergency Management</v>
      </c>
      <c r="F118" s="21" t="str">
        <f>VLOOKUP(B118,'Table A as of March 2024'!A:H,8,FALSE)</f>
        <v>FEMA - Non-Profit - COVID-19</v>
      </c>
      <c r="G118" s="11" t="str">
        <f>VLOOKUP(B118,'Table A as of March 2024'!A:I,9,FALSE)</f>
        <v>120</v>
      </c>
      <c r="H118" t="str">
        <f>VLOOKUP(B118,'Table A as of March 2024'!A:L,12,FALSE)</f>
        <v>No</v>
      </c>
      <c r="I118" s="9" t="str">
        <f>VLOOKUP(B118,'Table A as of March 2024'!A:M,13,FALSE)</f>
        <v>V</v>
      </c>
      <c r="J118" t="str">
        <f>VLOOKUP(B118,'Table A as of March 2024'!A:O,15,FALSE)</f>
        <v>R</v>
      </c>
      <c r="K118" t="str">
        <f>VLOOKUP(G118,'ACFR Class Vlookup'!A:B,2,FALSE)</f>
        <v>Governmental</v>
      </c>
      <c r="L118" s="1" t="str">
        <f>VLOOKUP(D118,'Fund Information'!A:F,6,FALSE)</f>
        <v>Federal Emergency Management Agency (FEMA) - VDEM Pass Thru COVID -19 - Private-Non Profit Entities</v>
      </c>
      <c r="M118" s="6" t="str">
        <f t="shared" si="13"/>
        <v>N/A</v>
      </c>
      <c r="N118" s="6" t="s">
        <v>2886</v>
      </c>
      <c r="O118" s="6" t="str">
        <f t="shared" si="14"/>
        <v>N/A</v>
      </c>
      <c r="P118" s="5" t="s">
        <v>2886</v>
      </c>
      <c r="Q118" s="6" t="str">
        <f t="shared" si="15"/>
        <v>N/A</v>
      </c>
      <c r="R118" s="7" t="str">
        <f t="shared" si="16"/>
        <v>Yes</v>
      </c>
      <c r="S118" s="5" t="str">
        <f t="shared" si="17"/>
        <v>Answer Required</v>
      </c>
      <c r="T118" s="6" t="str">
        <f t="shared" si="18"/>
        <v>N/A</v>
      </c>
      <c r="U118" s="7" t="str">
        <f t="shared" si="19"/>
        <v>No</v>
      </c>
      <c r="V118" s="5" t="str">
        <f t="shared" si="20"/>
        <v>Answer Required</v>
      </c>
      <c r="W118" s="6" t="str">
        <f t="shared" si="21"/>
        <v>N/A</v>
      </c>
      <c r="X118" s="5" t="s">
        <v>2886</v>
      </c>
    </row>
    <row r="119" spans="1:24" ht="30" x14ac:dyDescent="0.25">
      <c r="A119" s="77">
        <f>VLOOKUP(C119,'BU and Control BU Listing'!A:E,5,FALSE)</f>
        <v>12700</v>
      </c>
      <c r="B119" s="80" t="s">
        <v>8112</v>
      </c>
      <c r="C119" s="22" t="str">
        <f t="shared" si="11"/>
        <v>12700</v>
      </c>
      <c r="D119" s="22" t="str">
        <f t="shared" si="12"/>
        <v>10760</v>
      </c>
      <c r="E119" s="21" t="str">
        <f>VLOOKUP(B119,'Table A as of March 2024'!A:G,7,FALSE)</f>
        <v>Dept of Emergency Management</v>
      </c>
      <c r="F119" s="21" t="str">
        <f>VLOOKUP(B119,'Table A as of March 2024'!A:H,8,FALSE)</f>
        <v>FEMA - VDEM - COVID-19</v>
      </c>
      <c r="G119" s="11" t="str">
        <f>VLOOKUP(B119,'Table A as of March 2024'!A:I,9,FALSE)</f>
        <v>120</v>
      </c>
      <c r="H119" t="str">
        <f>VLOOKUP(B119,'Table A as of March 2024'!A:L,12,FALSE)</f>
        <v>No</v>
      </c>
      <c r="I119" s="9" t="str">
        <f>VLOOKUP(B119,'Table A as of March 2024'!A:M,13,FALSE)</f>
        <v>V</v>
      </c>
      <c r="J119" t="str">
        <f>VLOOKUP(B119,'Table A as of March 2024'!A:O,15,FALSE)</f>
        <v>R</v>
      </c>
      <c r="K119" t="str">
        <f>VLOOKUP(G119,'ACFR Class Vlookup'!A:B,2,FALSE)</f>
        <v>Governmental</v>
      </c>
      <c r="L119" s="1" t="str">
        <f>VLOOKUP(D119,'Fund Information'!A:F,6,FALSE)</f>
        <v>Federal Emergency Management Agency (FEMA) - VDEM COVID-19 Contractual Obligations</v>
      </c>
      <c r="M119" s="6" t="str">
        <f t="shared" si="13"/>
        <v>N/A</v>
      </c>
      <c r="N119" s="6" t="s">
        <v>2886</v>
      </c>
      <c r="O119" s="6" t="str">
        <f t="shared" si="14"/>
        <v>N/A</v>
      </c>
      <c r="P119" s="5" t="s">
        <v>2886</v>
      </c>
      <c r="Q119" s="6" t="str">
        <f t="shared" si="15"/>
        <v>N/A</v>
      </c>
      <c r="R119" s="7" t="str">
        <f t="shared" si="16"/>
        <v>Yes</v>
      </c>
      <c r="S119" s="5" t="str">
        <f t="shared" si="17"/>
        <v>Answer Required</v>
      </c>
      <c r="T119" s="6" t="str">
        <f t="shared" si="18"/>
        <v>N/A</v>
      </c>
      <c r="U119" s="7" t="str">
        <f t="shared" si="19"/>
        <v>No</v>
      </c>
      <c r="V119" s="5" t="str">
        <f t="shared" si="20"/>
        <v>Answer Required</v>
      </c>
      <c r="W119" s="6" t="str">
        <f t="shared" si="21"/>
        <v>N/A</v>
      </c>
      <c r="X119" s="5" t="s">
        <v>2886</v>
      </c>
    </row>
    <row r="120" spans="1:24" ht="30" x14ac:dyDescent="0.25">
      <c r="A120" s="77">
        <f>VLOOKUP(C120,'BU and Control BU Listing'!A:E,5,FALSE)</f>
        <v>12700</v>
      </c>
      <c r="B120" s="80" t="s">
        <v>8113</v>
      </c>
      <c r="C120" s="22" t="str">
        <f t="shared" si="11"/>
        <v>12700</v>
      </c>
      <c r="D120" s="22" t="str">
        <f t="shared" si="12"/>
        <v>10780</v>
      </c>
      <c r="E120" s="21" t="str">
        <f>VLOOKUP(B120,'Table A as of March 2024'!A:G,7,FALSE)</f>
        <v>Dept of Emergency Management</v>
      </c>
      <c r="F120" s="21" t="str">
        <f>VLOOKUP(B120,'Table A as of March 2024'!A:H,8,FALSE)</f>
        <v>FEMA - VDEM-CRF - COVID-19</v>
      </c>
      <c r="G120" s="11" t="str">
        <f>VLOOKUP(B120,'Table A as of March 2024'!A:I,9,FALSE)</f>
        <v>120</v>
      </c>
      <c r="H120" t="str">
        <f>VLOOKUP(B120,'Table A as of March 2024'!A:L,12,FALSE)</f>
        <v>No</v>
      </c>
      <c r="I120" s="9" t="str">
        <f>VLOOKUP(B120,'Table A as of March 2024'!A:M,13,FALSE)</f>
        <v>V</v>
      </c>
      <c r="J120" t="str">
        <f>VLOOKUP(B120,'Table A as of March 2024'!A:O,15,FALSE)</f>
        <v>R</v>
      </c>
      <c r="K120" t="str">
        <f>VLOOKUP(G120,'ACFR Class Vlookup'!A:B,2,FALSE)</f>
        <v>Governmental</v>
      </c>
      <c r="L120" s="1" t="str">
        <f>VLOOKUP(D120,'Fund Information'!A:F,6,FALSE)</f>
        <v>Federal Emergency Management Agency (FEMA) - VDEM COVID-19 CRF Expense Reimbursement</v>
      </c>
      <c r="M120" s="6" t="str">
        <f t="shared" si="13"/>
        <v>N/A</v>
      </c>
      <c r="N120" s="6" t="s">
        <v>2886</v>
      </c>
      <c r="O120" s="6" t="str">
        <f t="shared" si="14"/>
        <v>N/A</v>
      </c>
      <c r="P120" s="5" t="s">
        <v>2886</v>
      </c>
      <c r="Q120" s="6" t="str">
        <f t="shared" si="15"/>
        <v>N/A</v>
      </c>
      <c r="R120" s="7" t="str">
        <f t="shared" si="16"/>
        <v>Yes</v>
      </c>
      <c r="S120" s="5" t="str">
        <f t="shared" si="17"/>
        <v>Answer Required</v>
      </c>
      <c r="T120" s="6" t="str">
        <f t="shared" si="18"/>
        <v>N/A</v>
      </c>
      <c r="U120" s="7" t="str">
        <f t="shared" si="19"/>
        <v>No</v>
      </c>
      <c r="V120" s="5" t="str">
        <f t="shared" si="20"/>
        <v>Answer Required</v>
      </c>
      <c r="W120" s="6" t="str">
        <f t="shared" si="21"/>
        <v>N/A</v>
      </c>
      <c r="X120" s="5" t="s">
        <v>2886</v>
      </c>
    </row>
    <row r="121" spans="1:24" ht="165" x14ac:dyDescent="0.25">
      <c r="A121" s="77">
        <f>VLOOKUP(C121,'BU and Control BU Listing'!A:E,5,FALSE)</f>
        <v>12700</v>
      </c>
      <c r="B121" s="80" t="s">
        <v>8114</v>
      </c>
      <c r="C121" s="22" t="str">
        <f t="shared" si="11"/>
        <v>12700</v>
      </c>
      <c r="D121" s="22" t="str">
        <f t="shared" si="12"/>
        <v>12110</v>
      </c>
      <c r="E121" s="21" t="str">
        <f>VLOOKUP(B121,'Table A as of March 2024'!A:G,7,FALSE)</f>
        <v>Dept of Emergency Management</v>
      </c>
      <c r="F121" s="21" t="str">
        <f>VLOOKUP(B121,'Table A as of March 2024'!A:H,8,FALSE)</f>
        <v>ARP-CrvStLoclFisRecFd-COVID-19</v>
      </c>
      <c r="G121" s="11" t="str">
        <f>VLOOKUP(B121,'Table A as of March 2024'!A:I,9,FALSE)</f>
        <v>120</v>
      </c>
      <c r="H121" t="str">
        <f>VLOOKUP(B121,'Table A as of March 2024'!A:L,12,FALSE)</f>
        <v>No</v>
      </c>
      <c r="I121" s="9" t="str">
        <f>VLOOKUP(B121,'Table A as of March 2024'!A:M,13,FALSE)</f>
        <v>V</v>
      </c>
      <c r="J121" t="str">
        <f>VLOOKUP(B121,'Table A as of March 2024'!A:O,15,FALSE)</f>
        <v>R</v>
      </c>
      <c r="K121" t="str">
        <f>VLOOKUP(G121,'ACFR Class Vlookup'!A:B,2,FALSE)</f>
        <v>Governmental</v>
      </c>
      <c r="L121" s="1" t="str">
        <f>VLOOKUP(D121,'Fund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21" s="6" t="str">
        <f t="shared" si="13"/>
        <v>N/A</v>
      </c>
      <c r="N121" s="6" t="s">
        <v>2886</v>
      </c>
      <c r="O121" s="6" t="str">
        <f t="shared" si="14"/>
        <v>N/A</v>
      </c>
      <c r="P121" s="5" t="s">
        <v>2886</v>
      </c>
      <c r="Q121" s="6" t="str">
        <f t="shared" si="15"/>
        <v>N/A</v>
      </c>
      <c r="R121" s="7" t="str">
        <f t="shared" si="16"/>
        <v>Yes</v>
      </c>
      <c r="S121" s="5" t="str">
        <f t="shared" si="17"/>
        <v>Answer Required</v>
      </c>
      <c r="T121" s="6" t="str">
        <f t="shared" si="18"/>
        <v>N/A</v>
      </c>
      <c r="U121" s="7" t="str">
        <f t="shared" si="19"/>
        <v>No</v>
      </c>
      <c r="V121" s="5" t="str">
        <f t="shared" si="20"/>
        <v>Answer Required</v>
      </c>
      <c r="W121" s="6" t="str">
        <f t="shared" si="21"/>
        <v>N/A</v>
      </c>
      <c r="X121" s="5" t="s">
        <v>2886</v>
      </c>
    </row>
    <row r="122" spans="1:24" ht="105" x14ac:dyDescent="0.25">
      <c r="A122" s="77">
        <f>VLOOKUP(C122,'BU and Control BU Listing'!A:E,5,FALSE)</f>
        <v>12700</v>
      </c>
      <c r="B122" s="80" t="s">
        <v>8816</v>
      </c>
      <c r="C122" s="22" t="str">
        <f t="shared" si="11"/>
        <v>12700</v>
      </c>
      <c r="D122" s="22" t="str">
        <f t="shared" si="12"/>
        <v>12610</v>
      </c>
      <c r="E122" s="21" t="str">
        <f>VLOOKUP(B122,'Table A as of March 2024'!A:G,7,FALSE)</f>
        <v>Dept of Emergency Management</v>
      </c>
      <c r="F122" s="21" t="str">
        <f>VLOOKUP(B122,'Table A as of March 2024'!A:H,8,FALSE)</f>
        <v>EmrgncyMgmtPrfrmncGrt-COVID-19</v>
      </c>
      <c r="G122" s="11" t="str">
        <f>VLOOKUP(B122,'Table A as of March 2024'!A:I,9,FALSE)</f>
        <v>120</v>
      </c>
      <c r="H122" t="str">
        <f>VLOOKUP(B122,'Table A as of March 2024'!A:L,12,FALSE)</f>
        <v>No</v>
      </c>
      <c r="I122" s="9" t="str">
        <f>VLOOKUP(B122,'Table A as of March 2024'!A:M,13,FALSE)</f>
        <v>V</v>
      </c>
      <c r="J122" t="str">
        <f>VLOOKUP(B122,'Table A as of March 2024'!A:O,15,FALSE)</f>
        <v>R</v>
      </c>
      <c r="K122" t="str">
        <f>VLOOKUP(G122,'ACFR Class Vlookup'!A:B,2,FALSE)</f>
        <v>Governmental</v>
      </c>
      <c r="L122" s="1" t="str">
        <f>VLOOKUP(D122,'Fund Information'!A:F,6,FALSE)</f>
        <v>ALN 97.042; Emergency Management Performance Grants. Federal monies to support the salary costs for emergency managers, including the staffing of state and local emergency operations centers. The primary objective of the FY 2022 EMPG Program is to provide funds to assist state, local, tribal and territorial emergency management agencies to implement the National Preparedness System and to support the National Preparedness Goal (the Goal) of a secure and resilient nation.</v>
      </c>
      <c r="M122" s="6" t="str">
        <f t="shared" si="13"/>
        <v>N/A</v>
      </c>
      <c r="N122" s="6" t="s">
        <v>2886</v>
      </c>
      <c r="O122" s="6" t="str">
        <f t="shared" si="14"/>
        <v>N/A</v>
      </c>
      <c r="P122" s="5" t="s">
        <v>2886</v>
      </c>
      <c r="Q122" s="6" t="str">
        <f t="shared" si="15"/>
        <v>N/A</v>
      </c>
      <c r="R122" s="7" t="str">
        <f t="shared" si="16"/>
        <v>Yes</v>
      </c>
      <c r="S122" s="5" t="str">
        <f t="shared" si="17"/>
        <v>Answer Required</v>
      </c>
      <c r="T122" s="6" t="str">
        <f t="shared" si="18"/>
        <v>N/A</v>
      </c>
      <c r="U122" s="7" t="str">
        <f t="shared" si="19"/>
        <v>No</v>
      </c>
      <c r="V122" s="5" t="str">
        <f t="shared" si="20"/>
        <v>Answer Required</v>
      </c>
      <c r="W122" s="6" t="str">
        <f t="shared" si="21"/>
        <v>N/A</v>
      </c>
      <c r="X122" s="5" t="s">
        <v>2886</v>
      </c>
    </row>
    <row r="123" spans="1:24" x14ac:dyDescent="0.25">
      <c r="A123" s="77">
        <f>VLOOKUP(C123,'BU and Control BU Listing'!A:E,5,FALSE)</f>
        <v>91200</v>
      </c>
      <c r="B123" s="80" t="s">
        <v>2982</v>
      </c>
      <c r="C123" s="22" t="str">
        <f t="shared" si="11"/>
        <v>12800</v>
      </c>
      <c r="D123" s="22" t="str">
        <f t="shared" si="12"/>
        <v>01000</v>
      </c>
      <c r="E123" s="21" t="str">
        <f>VLOOKUP(B123,'Table A as of March 2024'!A:G,7,FALSE)</f>
        <v>Davis &amp; McDaniel Vet Care Ctr</v>
      </c>
      <c r="F123" s="21" t="str">
        <f>VLOOKUP(B123,'Table A as of March 2024'!A:H,8,FALSE)</f>
        <v>General Fund</v>
      </c>
      <c r="G123" s="11" t="str">
        <f>VLOOKUP(B123,'Table A as of March 2024'!A:I,9,FALSE)</f>
        <v>100</v>
      </c>
      <c r="H123" t="str">
        <f>VLOOKUP(B123,'Table A as of March 2024'!A:L,12,FALSE)</f>
        <v>No</v>
      </c>
      <c r="I123" s="9" t="str">
        <f>VLOOKUP(B123,'Table A as of March 2024'!A:M,13,FALSE)</f>
        <v>G</v>
      </c>
      <c r="J123" t="str">
        <f>VLOOKUP(B123,'Table A as of March 2024'!A:O,15,FALSE)</f>
        <v>U</v>
      </c>
      <c r="K123" t="str">
        <f>VLOOKUP(G123,'ACFR Class Vlookup'!A:B,2,FALSE)</f>
        <v>Governmental</v>
      </c>
      <c r="L123" s="1" t="str">
        <f>VLOOKUP(D123,'Fund Information'!A:F,6,FALSE)</f>
        <v>General Fund</v>
      </c>
      <c r="M123" s="6" t="str">
        <f t="shared" si="13"/>
        <v>N/A</v>
      </c>
      <c r="N123" s="6" t="s">
        <v>2886</v>
      </c>
      <c r="O123" s="6" t="str">
        <f t="shared" si="14"/>
        <v>N/A</v>
      </c>
      <c r="P123" s="5" t="s">
        <v>2886</v>
      </c>
      <c r="Q123" s="6" t="str">
        <f t="shared" si="15"/>
        <v>N/A</v>
      </c>
      <c r="R123" s="7" t="str">
        <f t="shared" si="16"/>
        <v>No</v>
      </c>
      <c r="S123" s="5" t="str">
        <f t="shared" si="17"/>
        <v>Answer Required</v>
      </c>
      <c r="T123" s="6" t="str">
        <f t="shared" si="18"/>
        <v>N/A</v>
      </c>
      <c r="U123" s="7" t="str">
        <f t="shared" si="19"/>
        <v>No</v>
      </c>
      <c r="V123" s="5" t="str">
        <f t="shared" si="20"/>
        <v>Answer Required</v>
      </c>
      <c r="W123" s="6" t="str">
        <f t="shared" si="21"/>
        <v>N/A</v>
      </c>
      <c r="X123" s="5" t="s">
        <v>2886</v>
      </c>
    </row>
    <row r="124" spans="1:24" ht="45" x14ac:dyDescent="0.25">
      <c r="A124" s="77">
        <f>VLOOKUP(C124,'BU and Control BU Listing'!A:E,5,FALSE)</f>
        <v>91200</v>
      </c>
      <c r="B124" s="80" t="s">
        <v>2983</v>
      </c>
      <c r="C124" s="22" t="str">
        <f t="shared" si="11"/>
        <v>12800</v>
      </c>
      <c r="D124" s="22" t="str">
        <f t="shared" si="12"/>
        <v>02128</v>
      </c>
      <c r="E124" s="21" t="str">
        <f>VLOOKUP(B124,'Table A as of March 2024'!A:G,7,FALSE)</f>
        <v>Davis &amp; McDaniel Vet Care Ctr</v>
      </c>
      <c r="F124" s="21" t="str">
        <f>VLOOKUP(B124,'Table A as of March 2024'!A:H,8,FALSE)</f>
        <v>VA Veterans Care Cntr Spec Rev</v>
      </c>
      <c r="G124" s="11" t="str">
        <f>VLOOKUP(B124,'Table A as of March 2024'!A:I,9,FALSE)</f>
        <v>100</v>
      </c>
      <c r="H124" t="str">
        <f>VLOOKUP(B124,'Table A as of March 2024'!A:L,12,FALSE)</f>
        <v>No</v>
      </c>
      <c r="I124" s="9" t="str">
        <f>VLOOKUP(B124,'Table A as of March 2024'!A:M,13,FALSE)</f>
        <v>U</v>
      </c>
      <c r="J124" t="str">
        <f>VLOOKUP(B124,'Table A as of March 2024'!A:O,15,FALSE)</f>
        <v>A</v>
      </c>
      <c r="K124" t="str">
        <f>VLOOKUP(G124,'ACFR Class Vlookup'!A:B,2,FALSE)</f>
        <v>Governmental</v>
      </c>
      <c r="L124" s="1" t="str">
        <f>VLOOKUP(D124,'Fund Information'!A:F,6,FALSE)</f>
        <v>Virginia Veteran's Care Center.  The source of the funds is for daily charges based on a rate and is billed to Insurance Companies and Private Payers. Funds are to be used solely for providing services to veterans.</v>
      </c>
      <c r="M124" s="6" t="str">
        <f t="shared" si="13"/>
        <v>N/A</v>
      </c>
      <c r="N124" s="6" t="s">
        <v>2886</v>
      </c>
      <c r="O124" s="6" t="str">
        <f t="shared" si="14"/>
        <v>N/A</v>
      </c>
      <c r="P124" s="5" t="s">
        <v>2886</v>
      </c>
      <c r="Q124" s="6" t="str">
        <f t="shared" si="15"/>
        <v>N/A</v>
      </c>
      <c r="R124" s="7" t="str">
        <f t="shared" si="16"/>
        <v>No</v>
      </c>
      <c r="S124" s="5" t="str">
        <f t="shared" si="17"/>
        <v>Answer Required</v>
      </c>
      <c r="T124" s="6" t="str">
        <f t="shared" si="18"/>
        <v>N/A</v>
      </c>
      <c r="U124" s="7" t="str">
        <f t="shared" si="19"/>
        <v>No</v>
      </c>
      <c r="V124" s="5" t="str">
        <f t="shared" si="20"/>
        <v>Answer Required</v>
      </c>
      <c r="W124" s="6" t="str">
        <f t="shared" si="21"/>
        <v>N/A</v>
      </c>
      <c r="X124" s="5" t="s">
        <v>2886</v>
      </c>
    </row>
    <row r="125" spans="1:24" ht="30" x14ac:dyDescent="0.25">
      <c r="A125" s="77">
        <f>VLOOKUP(C125,'BU and Control BU Listing'!A:E,5,FALSE)</f>
        <v>91200</v>
      </c>
      <c r="B125" s="80" t="s">
        <v>2984</v>
      </c>
      <c r="C125" s="22" t="str">
        <f t="shared" si="11"/>
        <v>12800</v>
      </c>
      <c r="D125" s="22" t="str">
        <f t="shared" si="12"/>
        <v>02880</v>
      </c>
      <c r="E125" s="21" t="str">
        <f>VLOOKUP(B125,'Table A as of March 2024'!A:G,7,FALSE)</f>
        <v>Davis &amp; McDaniel Vet Care Ctr</v>
      </c>
      <c r="F125" s="21" t="str">
        <f>VLOOKUP(B125,'Table A as of March 2024'!A:H,8,FALSE)</f>
        <v>Surp Supply/Equip-NonGF-NonHE</v>
      </c>
      <c r="G125" s="11" t="str">
        <f>VLOOKUP(B125,'Table A as of March 2024'!A:I,9,FALSE)</f>
        <v>100</v>
      </c>
      <c r="H125" t="str">
        <f>VLOOKUP(B125,'Table A as of March 2024'!A:L,12,FALSE)</f>
        <v>No</v>
      </c>
      <c r="I125" s="9" t="str">
        <f>VLOOKUP(B125,'Table A as of March 2024'!A:M,13,FALSE)</f>
        <v>U</v>
      </c>
      <c r="J125" t="str">
        <f>VLOOKUP(B125,'Table A as of March 2024'!A:O,15,FALSE)</f>
        <v>A</v>
      </c>
      <c r="K125" t="str">
        <f>VLOOKUP(G125,'ACFR Class Vlookup'!A:B,2,FALSE)</f>
        <v>Governmental</v>
      </c>
      <c r="L125" s="1" t="str">
        <f>VLOOKUP(D125,'Fund Information'!A:F,6,FALSE)</f>
        <v>Accounts for sale of surplus supplies and equipment purchased with Non General Funds for Non Higher Ed agencies.</v>
      </c>
      <c r="M125" s="6" t="str">
        <f t="shared" si="13"/>
        <v>N/A</v>
      </c>
      <c r="N125" s="6" t="s">
        <v>2886</v>
      </c>
      <c r="O125" s="6" t="str">
        <f t="shared" si="14"/>
        <v>N/A</v>
      </c>
      <c r="P125" s="5" t="s">
        <v>2886</v>
      </c>
      <c r="Q125" s="6" t="str">
        <f t="shared" si="15"/>
        <v>N/A</v>
      </c>
      <c r="R125" s="7" t="str">
        <f t="shared" si="16"/>
        <v>No</v>
      </c>
      <c r="S125" s="5" t="str">
        <f t="shared" si="17"/>
        <v>Answer Required</v>
      </c>
      <c r="T125" s="6" t="str">
        <f t="shared" si="18"/>
        <v>N/A</v>
      </c>
      <c r="U125" s="7" t="str">
        <f t="shared" si="19"/>
        <v>No</v>
      </c>
      <c r="V125" s="5" t="str">
        <f t="shared" si="20"/>
        <v>Answer Required</v>
      </c>
      <c r="W125" s="6" t="str">
        <f t="shared" si="21"/>
        <v>N/A</v>
      </c>
      <c r="X125" s="5" t="s">
        <v>2886</v>
      </c>
    </row>
    <row r="126" spans="1:24" ht="60" x14ac:dyDescent="0.25">
      <c r="A126" s="77">
        <f>VLOOKUP(C126,'BU and Control BU Listing'!A:E,5,FALSE)</f>
        <v>91200</v>
      </c>
      <c r="B126" s="80" t="s">
        <v>2985</v>
      </c>
      <c r="C126" s="22" t="str">
        <f t="shared" si="11"/>
        <v>12800</v>
      </c>
      <c r="D126" s="22" t="str">
        <f t="shared" si="12"/>
        <v>07128</v>
      </c>
      <c r="E126" s="21" t="str">
        <f>VLOOKUP(B126,'Table A as of March 2024'!A:G,7,FALSE)</f>
        <v>Davis &amp; McDaniel Vet Care Ctr</v>
      </c>
      <c r="F126" s="21" t="str">
        <f>VLOOKUP(B126,'Table A as of March 2024'!A:H,8,FALSE)</f>
        <v>Trust and Agency-VVCC</v>
      </c>
      <c r="G126" s="11" t="str">
        <f>VLOOKUP(B126,'Table A as of March 2024'!A:I,9,FALSE)</f>
        <v>442</v>
      </c>
      <c r="H126" t="str">
        <f>VLOOKUP(B126,'Table A as of March 2024'!A:L,12,FALSE)</f>
        <v>No</v>
      </c>
      <c r="I126" s="9" t="str">
        <f>VLOOKUP(B126,'Table A as of March 2024'!A:M,13,FALSE)</f>
        <v>R</v>
      </c>
      <c r="K126" t="str">
        <f>VLOOKUP(G126,'ACFR Class Vlookup'!A:B,2,FALSE)</f>
        <v>N/A</v>
      </c>
      <c r="L126" s="1" t="str">
        <f>VLOOKUP(D126,'Fund Information'!A:F,6,FALSE)</f>
        <v>This is to be used to record the residents’ funds that Virginia Veterans Care Center holds as fiduciary.  It is not to be comingled with any other fund.  It is not revenue.  It was not recorded in CARS, so therefore there was no associated fund number in CARS.</v>
      </c>
      <c r="M126" s="6" t="str">
        <f t="shared" si="13"/>
        <v>N/A</v>
      </c>
      <c r="N126" s="6" t="s">
        <v>2886</v>
      </c>
      <c r="O126" s="6" t="str">
        <f t="shared" si="14"/>
        <v>N/A</v>
      </c>
      <c r="P126" s="5" t="s">
        <v>2886</v>
      </c>
      <c r="Q126" s="6" t="str">
        <f t="shared" si="15"/>
        <v>N/A</v>
      </c>
      <c r="R126" s="7" t="str">
        <f t="shared" si="16"/>
        <v>No</v>
      </c>
      <c r="S126" s="5" t="str">
        <f t="shared" si="17"/>
        <v>N/A</v>
      </c>
      <c r="T126" s="6" t="str">
        <f t="shared" si="18"/>
        <v>N/A</v>
      </c>
      <c r="U126" s="7" t="str">
        <f t="shared" si="19"/>
        <v>No</v>
      </c>
      <c r="V126" s="5" t="str">
        <f t="shared" si="20"/>
        <v>N/A</v>
      </c>
      <c r="W126" s="6" t="str">
        <f t="shared" si="21"/>
        <v>N/A</v>
      </c>
      <c r="X126" s="5" t="s">
        <v>2886</v>
      </c>
    </row>
    <row r="127" spans="1:24" ht="90" x14ac:dyDescent="0.25">
      <c r="A127" s="77">
        <f>VLOOKUP(C127,'BU and Control BU Listing'!A:E,5,FALSE)</f>
        <v>91200</v>
      </c>
      <c r="B127" s="80" t="s">
        <v>2986</v>
      </c>
      <c r="C127" s="22" t="str">
        <f t="shared" si="11"/>
        <v>12800</v>
      </c>
      <c r="D127" s="22" t="str">
        <f t="shared" si="12"/>
        <v>09410</v>
      </c>
      <c r="E127" s="21" t="str">
        <f>VLOOKUP(B127,'Table A as of March 2024'!A:G,7,FALSE)</f>
        <v>Davis &amp; McDaniel Vet Care Ctr</v>
      </c>
      <c r="F127" s="21" t="str">
        <f>VLOOKUP(B127,'Table A as of March 2024'!A:H,8,FALSE)</f>
        <v>Veterans Services Fund</v>
      </c>
      <c r="G127" s="11" t="str">
        <f>VLOOKUP(B127,'Table A as of March 2024'!A:I,9,FALSE)</f>
        <v>105</v>
      </c>
      <c r="H127" t="str">
        <f>VLOOKUP(B127,'Table A as of March 2024'!A:L,12,FALSE)</f>
        <v>No</v>
      </c>
      <c r="I127" s="9" t="str">
        <f>VLOOKUP(B127,'Table A as of March 2024'!A:M,13,FALSE)</f>
        <v>U</v>
      </c>
      <c r="J127" t="str">
        <f>VLOOKUP(B127,'Table A as of March 2024'!A:O,15,FALSE)</f>
        <v>R</v>
      </c>
      <c r="K127" t="str">
        <f>VLOOKUP(G127,'ACFR Class Vlookup'!A:B,2,FALSE)</f>
        <v>Governmental</v>
      </c>
      <c r="L127" s="1" t="str">
        <f>VLOOKUP(D127,'Fund Information'!A:F,6,FALSE)</f>
        <v>Per Code of VA § 2.2-2715 and § 2.2-2718, this fund accounts for foundation donations for general assistance to veterans. The Veterans Services Foundation shall administer the Veterans Services Fund (the Fund), provide funding for veterans services and programs in the Commonwealth through the Fund, and raise revenue from all sources including private source fundraising to support the Fund.</v>
      </c>
      <c r="M127" s="6" t="str">
        <f t="shared" si="13"/>
        <v>N/A</v>
      </c>
      <c r="N127" s="6" t="s">
        <v>2886</v>
      </c>
      <c r="O127" s="6" t="str">
        <f t="shared" si="14"/>
        <v>N/A</v>
      </c>
      <c r="P127" s="5" t="s">
        <v>2886</v>
      </c>
      <c r="Q127" s="6" t="str">
        <f t="shared" si="15"/>
        <v>N/A</v>
      </c>
      <c r="R127" s="7" t="str">
        <f t="shared" si="16"/>
        <v>Yes</v>
      </c>
      <c r="S127" s="5" t="str">
        <f t="shared" si="17"/>
        <v>Answer Required</v>
      </c>
      <c r="T127" s="6" t="str">
        <f t="shared" si="18"/>
        <v>N/A</v>
      </c>
      <c r="U127" s="7" t="str">
        <f t="shared" si="19"/>
        <v>No</v>
      </c>
      <c r="V127" s="5" t="str">
        <f t="shared" si="20"/>
        <v>Answer Required</v>
      </c>
      <c r="W127" s="6" t="str">
        <f t="shared" si="21"/>
        <v>N/A</v>
      </c>
      <c r="X127" s="5" t="s">
        <v>2886</v>
      </c>
    </row>
    <row r="128" spans="1:24" x14ac:dyDescent="0.25">
      <c r="A128" s="77">
        <f>VLOOKUP(C128,'BU and Control BU Listing'!A:E,5,FALSE)</f>
        <v>91200</v>
      </c>
      <c r="B128" s="80" t="s">
        <v>2987</v>
      </c>
      <c r="C128" s="22" t="str">
        <f t="shared" si="11"/>
        <v>12800</v>
      </c>
      <c r="D128" s="22" t="str">
        <f t="shared" si="12"/>
        <v>10000</v>
      </c>
      <c r="E128" s="21" t="str">
        <f>VLOOKUP(B128,'Table A as of March 2024'!A:G,7,FALSE)</f>
        <v>Davis &amp; McDaniel Vet Care Ctr</v>
      </c>
      <c r="F128" s="21" t="str">
        <f>VLOOKUP(B128,'Table A as of March 2024'!A:H,8,FALSE)</f>
        <v>Federal Trust</v>
      </c>
      <c r="G128" s="11" t="str">
        <f>VLOOKUP(B128,'Table A as of March 2024'!A:I,9,FALSE)</f>
        <v>120</v>
      </c>
      <c r="H128" t="str">
        <f>VLOOKUP(B128,'Table A as of March 2024'!A:L,12,FALSE)</f>
        <v>No</v>
      </c>
      <c r="I128" s="9" t="str">
        <f>VLOOKUP(B128,'Table A as of March 2024'!A:M,13,FALSE)</f>
        <v>R</v>
      </c>
      <c r="J128" t="str">
        <f>VLOOKUP(B128,'Table A as of March 2024'!A:O,15,FALSE)</f>
        <v>R</v>
      </c>
      <c r="K128" t="str">
        <f>VLOOKUP(G128,'ACFR Class Vlookup'!A:B,2,FALSE)</f>
        <v>Governmental</v>
      </c>
      <c r="L128" s="1" t="str">
        <f>VLOOKUP(D128,'Fund Information'!A:F,6,FALSE)</f>
        <v>This fund accounts for Federal funds.</v>
      </c>
      <c r="M128" s="6" t="str">
        <f t="shared" si="13"/>
        <v>N/A</v>
      </c>
      <c r="N128" s="6" t="s">
        <v>2886</v>
      </c>
      <c r="O128" s="6" t="str">
        <f t="shared" si="14"/>
        <v>N/A</v>
      </c>
      <c r="P128" s="5" t="s">
        <v>2886</v>
      </c>
      <c r="Q128" s="6" t="str">
        <f t="shared" si="15"/>
        <v>N/A</v>
      </c>
      <c r="R128" s="7" t="str">
        <f t="shared" si="16"/>
        <v>Yes</v>
      </c>
      <c r="S128" s="5" t="str">
        <f t="shared" si="17"/>
        <v>Answer Required</v>
      </c>
      <c r="T128" s="6" t="str">
        <f t="shared" si="18"/>
        <v>N/A</v>
      </c>
      <c r="U128" s="7" t="str">
        <f t="shared" si="19"/>
        <v>No</v>
      </c>
      <c r="V128" s="5" t="str">
        <f t="shared" si="20"/>
        <v>Answer Required</v>
      </c>
      <c r="W128" s="6" t="str">
        <f t="shared" si="21"/>
        <v>N/A</v>
      </c>
      <c r="X128" s="5" t="s">
        <v>2886</v>
      </c>
    </row>
    <row r="129" spans="1:24" ht="165" x14ac:dyDescent="0.25">
      <c r="A129" s="77">
        <f>VLOOKUP(C129,'BU and Control BU Listing'!A:E,5,FALSE)</f>
        <v>91200</v>
      </c>
      <c r="B129" s="80" t="s">
        <v>8657</v>
      </c>
      <c r="C129" s="22" t="str">
        <f t="shared" si="11"/>
        <v>12800</v>
      </c>
      <c r="D129" s="22" t="str">
        <f t="shared" si="12"/>
        <v>12110</v>
      </c>
      <c r="E129" s="21" t="str">
        <f>VLOOKUP(B129,'Table A as of March 2024'!A:G,7,FALSE)</f>
        <v>Davis &amp; McDaniel Vet Care Ctr</v>
      </c>
      <c r="F129" s="21" t="str">
        <f>VLOOKUP(B129,'Table A as of March 2024'!A:H,8,FALSE)</f>
        <v>ARP-CrvStLoclFisRecFd-COVID-19</v>
      </c>
      <c r="G129" s="11" t="str">
        <f>VLOOKUP(B129,'Table A as of March 2024'!A:I,9,FALSE)</f>
        <v>120</v>
      </c>
      <c r="H129" t="str">
        <f>VLOOKUP(B129,'Table A as of March 2024'!A:L,12,FALSE)</f>
        <v>No</v>
      </c>
      <c r="I129" s="9" t="str">
        <f>VLOOKUP(B129,'Table A as of March 2024'!A:M,13,FALSE)</f>
        <v>V</v>
      </c>
      <c r="J129" t="str">
        <f>VLOOKUP(B129,'Table A as of March 2024'!A:O,15,FALSE)</f>
        <v>R</v>
      </c>
      <c r="K129" t="str">
        <f>VLOOKUP(G129,'ACFR Class Vlookup'!A:B,2,FALSE)</f>
        <v>Governmental</v>
      </c>
      <c r="L129" s="1" t="str">
        <f>VLOOKUP(D129,'Fund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29" s="6" t="str">
        <f t="shared" si="13"/>
        <v>N/A</v>
      </c>
      <c r="N129" s="6" t="s">
        <v>2886</v>
      </c>
      <c r="O129" s="6" t="str">
        <f t="shared" si="14"/>
        <v>N/A</v>
      </c>
      <c r="P129" s="5" t="s">
        <v>2886</v>
      </c>
      <c r="Q129" s="6" t="str">
        <f t="shared" si="15"/>
        <v>N/A</v>
      </c>
      <c r="R129" s="7" t="str">
        <f t="shared" si="16"/>
        <v>Yes</v>
      </c>
      <c r="S129" s="5" t="str">
        <f t="shared" si="17"/>
        <v>Answer Required</v>
      </c>
      <c r="T129" s="6" t="str">
        <f t="shared" si="18"/>
        <v>N/A</v>
      </c>
      <c r="U129" s="7" t="str">
        <f t="shared" si="19"/>
        <v>No</v>
      </c>
      <c r="V129" s="5" t="str">
        <f t="shared" si="20"/>
        <v>Answer Required</v>
      </c>
      <c r="W129" s="6" t="str">
        <f t="shared" si="21"/>
        <v>N/A</v>
      </c>
      <c r="X129" s="5" t="s">
        <v>2886</v>
      </c>
    </row>
    <row r="130" spans="1:24" x14ac:dyDescent="0.25">
      <c r="A130" s="77">
        <f>VLOOKUP(C130,'BU and Control BU Listing'!A:E,5,FALSE)</f>
        <v>12900</v>
      </c>
      <c r="B130" s="80" t="s">
        <v>2989</v>
      </c>
      <c r="C130" s="22" t="str">
        <f t="shared" si="11"/>
        <v>12900</v>
      </c>
      <c r="D130" s="22" t="str">
        <f t="shared" si="12"/>
        <v>01000</v>
      </c>
      <c r="E130" s="21" t="str">
        <f>VLOOKUP(B130,'Table A as of March 2024'!A:G,7,FALSE)</f>
        <v>Dept of Human Resource Mgt</v>
      </c>
      <c r="F130" s="21" t="str">
        <f>VLOOKUP(B130,'Table A as of March 2024'!A:H,8,FALSE)</f>
        <v>General Fund</v>
      </c>
      <c r="G130" s="11" t="str">
        <f>VLOOKUP(B130,'Table A as of March 2024'!A:I,9,FALSE)</f>
        <v>100</v>
      </c>
      <c r="H130" t="str">
        <f>VLOOKUP(B130,'Table A as of March 2024'!A:L,12,FALSE)</f>
        <v>No</v>
      </c>
      <c r="I130" s="9" t="str">
        <f>VLOOKUP(B130,'Table A as of March 2024'!A:M,13,FALSE)</f>
        <v>G</v>
      </c>
      <c r="J130" t="str">
        <f>VLOOKUP(B130,'Table A as of March 2024'!A:O,15,FALSE)</f>
        <v>U</v>
      </c>
      <c r="K130" t="str">
        <f>VLOOKUP(G130,'ACFR Class Vlookup'!A:B,2,FALSE)</f>
        <v>Governmental</v>
      </c>
      <c r="L130" s="1" t="str">
        <f>VLOOKUP(D130,'Fund Information'!A:F,6,FALSE)</f>
        <v>General Fund</v>
      </c>
      <c r="M130" s="6" t="str">
        <f t="shared" si="13"/>
        <v>N/A</v>
      </c>
      <c r="N130" s="6" t="s">
        <v>2886</v>
      </c>
      <c r="O130" s="6" t="str">
        <f t="shared" si="14"/>
        <v>N/A</v>
      </c>
      <c r="P130" s="5" t="s">
        <v>2886</v>
      </c>
      <c r="Q130" s="6" t="str">
        <f t="shared" si="15"/>
        <v>N/A</v>
      </c>
      <c r="R130" s="7" t="str">
        <f t="shared" si="16"/>
        <v>No</v>
      </c>
      <c r="S130" s="5" t="str">
        <f t="shared" si="17"/>
        <v>Answer Required</v>
      </c>
      <c r="T130" s="6" t="str">
        <f t="shared" si="18"/>
        <v>N/A</v>
      </c>
      <c r="U130" s="7" t="str">
        <f t="shared" si="19"/>
        <v>No</v>
      </c>
      <c r="V130" s="5" t="str">
        <f t="shared" si="20"/>
        <v>Answer Required</v>
      </c>
      <c r="W130" s="6" t="str">
        <f t="shared" si="21"/>
        <v>N/A</v>
      </c>
      <c r="X130" s="5" t="s">
        <v>2886</v>
      </c>
    </row>
    <row r="131" spans="1:24" ht="45" x14ac:dyDescent="0.25">
      <c r="A131" s="77">
        <f>VLOOKUP(C131,'BU and Control BU Listing'!A:E,5,FALSE)</f>
        <v>12900</v>
      </c>
      <c r="B131" s="80" t="s">
        <v>2990</v>
      </c>
      <c r="C131" s="22" t="str">
        <f t="shared" ref="C131:C194" si="22">LEFT(B131,5)</f>
        <v>12900</v>
      </c>
      <c r="D131" s="22" t="str">
        <f t="shared" ref="D131:D194" si="23">RIGHT(B131,5)</f>
        <v>02024</v>
      </c>
      <c r="E131" s="21" t="str">
        <f>VLOOKUP(B131,'Table A as of March 2024'!A:G,7,FALSE)</f>
        <v>Dept of Human Resource Mgt</v>
      </c>
      <c r="F131" s="21" t="str">
        <f>VLOOKUP(B131,'Table A as of March 2024'!A:H,8,FALSE)</f>
        <v>Training &amp; Forms Recovery Fund</v>
      </c>
      <c r="G131" s="11" t="str">
        <f>VLOOKUP(B131,'Table A as of March 2024'!A:I,9,FALSE)</f>
        <v>100</v>
      </c>
      <c r="H131" t="str">
        <f>VLOOKUP(B131,'Table A as of March 2024'!A:L,12,FALSE)</f>
        <v>No</v>
      </c>
      <c r="I131" s="9" t="str">
        <f>VLOOKUP(B131,'Table A as of March 2024'!A:M,13,FALSE)</f>
        <v>U</v>
      </c>
      <c r="J131" t="str">
        <f>VLOOKUP(B131,'Table A as of March 2024'!A:O,15,FALSE)</f>
        <v>A</v>
      </c>
      <c r="K131" t="str">
        <f>VLOOKUP(G131,'ACFR Class Vlookup'!A:B,2,FALSE)</f>
        <v>Governmental</v>
      </c>
      <c r="L131" s="1" t="str">
        <f>VLOOKUP(D131,'Fund Information'!A:F,6,FALSE)</f>
        <v>Accounts for revenues received for the sale of state applications and for training. Funds are used to pay costs of printing and conducting the training.</v>
      </c>
      <c r="M131" s="6" t="str">
        <f t="shared" ref="M131:M194" si="24">IF(L131="","Answer Required","N/A")</f>
        <v>N/A</v>
      </c>
      <c r="N131" s="6" t="s">
        <v>2886</v>
      </c>
      <c r="O131" s="6" t="str">
        <f t="shared" ref="O131:O194" si="25">IF(N131="No","Answer Required","N/A")</f>
        <v>N/A</v>
      </c>
      <c r="P131" s="5" t="s">
        <v>2886</v>
      </c>
      <c r="Q131" s="6" t="str">
        <f t="shared" ref="Q131:Q194" si="26">IF(P131="No","Answer Required","N/A")</f>
        <v>N/A</v>
      </c>
      <c r="R131" s="7" t="str">
        <f t="shared" ref="R131:R194" si="27">IF(J131="R","Yes","No")</f>
        <v>No</v>
      </c>
      <c r="S131" s="5" t="str">
        <f t="shared" ref="S131:S194" si="28">IF($K131="Governmental","Answer Required","N/A")</f>
        <v>Answer Required</v>
      </c>
      <c r="T131" s="6" t="str">
        <f t="shared" ref="T131:T194" si="29">IF(AND(S131="Yes",R131="Yes"),"Answer Required",IF(AND(S131="no",R131="no"),"Answer Required","N/A"))</f>
        <v>N/A</v>
      </c>
      <c r="U131" s="7" t="str">
        <f t="shared" ref="U131:U194" si="30">IF(J131="C","Yes","No")</f>
        <v>No</v>
      </c>
      <c r="V131" s="5" t="str">
        <f t="shared" ref="V131:V194" si="31">IF($K131="Governmental","Answer Required","N/A")</f>
        <v>Answer Required</v>
      </c>
      <c r="W131" s="6" t="str">
        <f t="shared" ref="W131:W194" si="32">IF(AND(V131="Yes",U131="Yes"),"Answer Required",IF(AND(V131="no",U131="no"),"Answer Required","N/A"))</f>
        <v>N/A</v>
      </c>
      <c r="X131" s="5" t="s">
        <v>2886</v>
      </c>
    </row>
    <row r="132" spans="1:24" ht="90" x14ac:dyDescent="0.25">
      <c r="A132" s="77">
        <f>VLOOKUP(C132,'BU and Control BU Listing'!A:E,5,FALSE)</f>
        <v>12900</v>
      </c>
      <c r="B132" s="80" t="s">
        <v>2992</v>
      </c>
      <c r="C132" s="22" t="str">
        <f t="shared" si="22"/>
        <v>12900</v>
      </c>
      <c r="D132" s="22" t="str">
        <f t="shared" si="23"/>
        <v>02271</v>
      </c>
      <c r="E132" s="21" t="str">
        <f>VLOOKUP(B132,'Table A as of March 2024'!A:G,7,FALSE)</f>
        <v>Dept of Human Resource Mgt</v>
      </c>
      <c r="F132" s="21" t="str">
        <f>VLOOKUP(B132,'Table A as of March 2024'!A:H,8,FALSE)</f>
        <v>Human Resource Service Ctr Fd</v>
      </c>
      <c r="G132" s="11" t="str">
        <f>VLOOKUP(B132,'Table A as of March 2024'!A:I,9,FALSE)</f>
        <v>100</v>
      </c>
      <c r="H132" t="str">
        <f>VLOOKUP(B132,'Table A as of March 2024'!A:L,12,FALSE)</f>
        <v>No</v>
      </c>
      <c r="I132" s="9" t="str">
        <f>VLOOKUP(B132,'Table A as of March 2024'!A:M,13,FALSE)</f>
        <v>U</v>
      </c>
      <c r="J132" t="str">
        <f>VLOOKUP(B132,'Table A as of March 2024'!A:O,15,FALSE)</f>
        <v>A</v>
      </c>
      <c r="K132" t="str">
        <f>VLOOKUP(G132,'ACFR Class Vlookup'!A:B,2,FALSE)</f>
        <v>Governmental</v>
      </c>
      <c r="L132" s="1" t="str">
        <f>VLOOKUP(D132,'Fund Information'!A:F,6,FALSE)</f>
        <v>Per Chapter 781, 2009 VA Acts of Assembly, Item 85, B.1, this fund accounts for the Human Resource Service Center.  Funds received will be deposited to this fund and expenses recorded against it. A service DHRM provides for the smaller agencies.  All of the customers are state agencies.  This fund will be classified as SR-Other until the GA (JLARC) identifies it as internal service.</v>
      </c>
      <c r="M132" s="6" t="str">
        <f t="shared" si="24"/>
        <v>N/A</v>
      </c>
      <c r="N132" s="6" t="s">
        <v>2886</v>
      </c>
      <c r="O132" s="6" t="str">
        <f t="shared" si="25"/>
        <v>N/A</v>
      </c>
      <c r="P132" s="5" t="s">
        <v>2886</v>
      </c>
      <c r="Q132" s="6" t="str">
        <f t="shared" si="26"/>
        <v>N/A</v>
      </c>
      <c r="R132" s="7" t="str">
        <f t="shared" si="27"/>
        <v>No</v>
      </c>
      <c r="S132" s="5" t="str">
        <f t="shared" si="28"/>
        <v>Answer Required</v>
      </c>
      <c r="T132" s="6" t="str">
        <f t="shared" si="29"/>
        <v>N/A</v>
      </c>
      <c r="U132" s="7" t="str">
        <f t="shared" si="30"/>
        <v>No</v>
      </c>
      <c r="V132" s="5" t="str">
        <f t="shared" si="31"/>
        <v>Answer Required</v>
      </c>
      <c r="W132" s="6" t="str">
        <f t="shared" si="32"/>
        <v>N/A</v>
      </c>
      <c r="X132" s="5" t="s">
        <v>2886</v>
      </c>
    </row>
    <row r="133" spans="1:24" ht="45" x14ac:dyDescent="0.25">
      <c r="A133" s="77">
        <f>VLOOKUP(C133,'BU and Control BU Listing'!A:E,5,FALSE)</f>
        <v>12900</v>
      </c>
      <c r="B133" s="80" t="s">
        <v>2993</v>
      </c>
      <c r="C133" s="22" t="str">
        <f t="shared" si="22"/>
        <v>12900</v>
      </c>
      <c r="D133" s="22" t="str">
        <f t="shared" si="23"/>
        <v>02351</v>
      </c>
      <c r="E133" s="21" t="str">
        <f>VLOOKUP(B133,'Table A as of March 2024'!A:G,7,FALSE)</f>
        <v>Dept of Human Resource Mgt</v>
      </c>
      <c r="F133" s="21" t="str">
        <f>VLOOKUP(B133,'Table A as of March 2024'!A:H,8,FALSE)</f>
        <v>CVC Program Fund</v>
      </c>
      <c r="G133" s="11" t="str">
        <f>VLOOKUP(B133,'Table A as of March 2024'!A:I,9,FALSE)</f>
        <v>100</v>
      </c>
      <c r="H133" t="str">
        <f>VLOOKUP(B133,'Table A as of March 2024'!A:L,12,FALSE)</f>
        <v>No</v>
      </c>
      <c r="I133" s="9" t="str">
        <f>VLOOKUP(B133,'Table A as of March 2024'!A:M,13,FALSE)</f>
        <v>U</v>
      </c>
      <c r="J133" t="str">
        <f>VLOOKUP(B133,'Table A as of March 2024'!A:O,15,FALSE)</f>
        <v>A</v>
      </c>
      <c r="K133" t="str">
        <f>VLOOKUP(G133,'ACFR Class Vlookup'!A:B,2,FALSE)</f>
        <v>Governmental</v>
      </c>
      <c r="L133" s="1" t="str">
        <f>VLOOKUP(D133,'Fund Information'!A:F,6,FALSE)</f>
        <v>This fund is used to account for the administrative costs of the Combined Virginia Campaign (CVC).  The United Way makes an annual payment to DHRM to cover the administrative costs of the program.</v>
      </c>
      <c r="M133" s="6" t="str">
        <f t="shared" si="24"/>
        <v>N/A</v>
      </c>
      <c r="N133" s="6" t="s">
        <v>2886</v>
      </c>
      <c r="O133" s="6" t="str">
        <f t="shared" si="25"/>
        <v>N/A</v>
      </c>
      <c r="P133" s="5" t="s">
        <v>2886</v>
      </c>
      <c r="Q133" s="6" t="str">
        <f t="shared" si="26"/>
        <v>N/A</v>
      </c>
      <c r="R133" s="7" t="str">
        <f t="shared" si="27"/>
        <v>No</v>
      </c>
      <c r="S133" s="5" t="str">
        <f t="shared" si="28"/>
        <v>Answer Required</v>
      </c>
      <c r="T133" s="6" t="str">
        <f t="shared" si="29"/>
        <v>N/A</v>
      </c>
      <c r="U133" s="7" t="str">
        <f t="shared" si="30"/>
        <v>No</v>
      </c>
      <c r="V133" s="5" t="str">
        <f t="shared" si="31"/>
        <v>Answer Required</v>
      </c>
      <c r="W133" s="6" t="str">
        <f t="shared" si="32"/>
        <v>N/A</v>
      </c>
      <c r="X133" s="5" t="s">
        <v>2886</v>
      </c>
    </row>
    <row r="134" spans="1:24" ht="60" x14ac:dyDescent="0.25">
      <c r="A134" s="77">
        <f>VLOOKUP(C134,'BU and Control BU Listing'!A:E,5,FALSE)</f>
        <v>12900</v>
      </c>
      <c r="B134" s="80" t="s">
        <v>2994</v>
      </c>
      <c r="C134" s="22" t="str">
        <f t="shared" si="22"/>
        <v>12900</v>
      </c>
      <c r="D134" s="22" t="str">
        <f t="shared" si="23"/>
        <v>02500</v>
      </c>
      <c r="E134" s="21" t="str">
        <f>VLOOKUP(B134,'Table A as of March 2024'!A:G,7,FALSE)</f>
        <v>Dept of Human Resource Mgt</v>
      </c>
      <c r="F134" s="21" t="str">
        <f>VLOOKUP(B134,'Table A as of March 2024'!A:H,8,FALSE)</f>
        <v>Employee Dispute Resolution Fd</v>
      </c>
      <c r="G134" s="11" t="str">
        <f>VLOOKUP(B134,'Table A as of March 2024'!A:I,9,FALSE)</f>
        <v>100</v>
      </c>
      <c r="H134" t="str">
        <f>VLOOKUP(B134,'Table A as of March 2024'!A:L,12,FALSE)</f>
        <v>No</v>
      </c>
      <c r="I134" s="9" t="str">
        <f>VLOOKUP(B134,'Table A as of March 2024'!A:M,13,FALSE)</f>
        <v>U</v>
      </c>
      <c r="J134" t="str">
        <f>VLOOKUP(B134,'Table A as of March 2024'!A:O,15,FALSE)</f>
        <v>A</v>
      </c>
      <c r="K134" t="str">
        <f>VLOOKUP(G134,'ACFR Class Vlookup'!A:B,2,FALSE)</f>
        <v>Governmental</v>
      </c>
      <c r="L134" s="1" t="str">
        <f>VLOOKUP(D134,'Fund Information'!A:F,6,FALSE)</f>
        <v>The entire appropriation for Agency 962, Department of Employee Dispute Resolution, will be appropriated to DHRM.  This fund will account for the special funds that were previously appropriated to Agency 962.</v>
      </c>
      <c r="M134" s="6" t="str">
        <f t="shared" si="24"/>
        <v>N/A</v>
      </c>
      <c r="N134" s="6" t="s">
        <v>2886</v>
      </c>
      <c r="O134" s="6" t="str">
        <f t="shared" si="25"/>
        <v>N/A</v>
      </c>
      <c r="P134" s="5" t="s">
        <v>2886</v>
      </c>
      <c r="Q134" s="6" t="str">
        <f t="shared" si="26"/>
        <v>N/A</v>
      </c>
      <c r="R134" s="7" t="str">
        <f t="shared" si="27"/>
        <v>No</v>
      </c>
      <c r="S134" s="5" t="str">
        <f t="shared" si="28"/>
        <v>Answer Required</v>
      </c>
      <c r="T134" s="6" t="str">
        <f t="shared" si="29"/>
        <v>N/A</v>
      </c>
      <c r="U134" s="7" t="str">
        <f t="shared" si="30"/>
        <v>No</v>
      </c>
      <c r="V134" s="5" t="str">
        <f t="shared" si="31"/>
        <v>Answer Required</v>
      </c>
      <c r="W134" s="6" t="str">
        <f t="shared" si="32"/>
        <v>N/A</v>
      </c>
      <c r="X134" s="5" t="s">
        <v>2886</v>
      </c>
    </row>
    <row r="135" spans="1:24" x14ac:dyDescent="0.25">
      <c r="A135" s="77">
        <f>VLOOKUP(C135,'BU and Control BU Listing'!A:E,5,FALSE)</f>
        <v>12900</v>
      </c>
      <c r="B135" s="80" t="s">
        <v>2995</v>
      </c>
      <c r="C135" s="22" t="str">
        <f t="shared" si="22"/>
        <v>12900</v>
      </c>
      <c r="D135" s="22" t="str">
        <f t="shared" si="23"/>
        <v>02700</v>
      </c>
      <c r="E135" s="21" t="str">
        <f>VLOOKUP(B135,'Table A as of March 2024'!A:G,7,FALSE)</f>
        <v>Dept of Human Resource Mgt</v>
      </c>
      <c r="F135" s="21" t="str">
        <f>VLOOKUP(B135,'Table A as of March 2024'!A:H,8,FALSE)</f>
        <v>Parking</v>
      </c>
      <c r="G135" s="11" t="str">
        <f>VLOOKUP(B135,'Table A as of March 2024'!A:I,9,FALSE)</f>
        <v>105</v>
      </c>
      <c r="H135" t="str">
        <f>VLOOKUP(B135,'Table A as of March 2024'!A:L,12,FALSE)</f>
        <v>No</v>
      </c>
      <c r="I135" s="9" t="str">
        <f>VLOOKUP(B135,'Table A as of March 2024'!A:M,13,FALSE)</f>
        <v>U</v>
      </c>
      <c r="J135" t="str">
        <f>VLOOKUP(B135,'Table A as of March 2024'!A:O,15,FALSE)</f>
        <v>C</v>
      </c>
      <c r="K135" t="str">
        <f>VLOOKUP(G135,'ACFR Class Vlookup'!A:B,2,FALSE)</f>
        <v>Governmental</v>
      </c>
      <c r="L135" s="1" t="str">
        <f>VLOOKUP(D135,'Fund Information'!A:F,6,FALSE)</f>
        <v>Parking - Accounts for fees paid for parking vehicles in state parking lots.</v>
      </c>
      <c r="M135" s="6" t="str">
        <f t="shared" si="24"/>
        <v>N/A</v>
      </c>
      <c r="N135" s="6" t="s">
        <v>2886</v>
      </c>
      <c r="O135" s="6" t="str">
        <f t="shared" si="25"/>
        <v>N/A</v>
      </c>
      <c r="P135" s="5" t="s">
        <v>2886</v>
      </c>
      <c r="Q135" s="6" t="str">
        <f t="shared" si="26"/>
        <v>N/A</v>
      </c>
      <c r="R135" s="7" t="str">
        <f t="shared" si="27"/>
        <v>No</v>
      </c>
      <c r="S135" s="5" t="str">
        <f t="shared" si="28"/>
        <v>Answer Required</v>
      </c>
      <c r="T135" s="6" t="str">
        <f t="shared" si="29"/>
        <v>N/A</v>
      </c>
      <c r="U135" s="7" t="str">
        <f t="shared" si="30"/>
        <v>Yes</v>
      </c>
      <c r="V135" s="5" t="str">
        <f t="shared" si="31"/>
        <v>Answer Required</v>
      </c>
      <c r="W135" s="6" t="str">
        <f t="shared" si="32"/>
        <v>N/A</v>
      </c>
      <c r="X135" s="5" t="s">
        <v>2886</v>
      </c>
    </row>
    <row r="136" spans="1:24" ht="150" x14ac:dyDescent="0.25">
      <c r="A136" s="77">
        <f>VLOOKUP(C136,'BU and Control BU Listing'!A:E,5,FALSE)</f>
        <v>12900</v>
      </c>
      <c r="B136" s="80" t="s">
        <v>2996</v>
      </c>
      <c r="C136" s="22" t="str">
        <f t="shared" si="22"/>
        <v>12900</v>
      </c>
      <c r="D136" s="22" t="str">
        <f t="shared" si="23"/>
        <v>05220</v>
      </c>
      <c r="E136" s="21" t="str">
        <f>VLOOKUP(B136,'Table A as of March 2024'!A:G,7,FALSE)</f>
        <v>Dept of Human Resource Mgt</v>
      </c>
      <c r="F136" s="21" t="str">
        <f>VLOOKUP(B136,'Table A as of March 2024'!A:H,8,FALSE)</f>
        <v>Admin of Local Benefits Servcs</v>
      </c>
      <c r="G136" s="11" t="str">
        <f>VLOOKUP(B136,'Table A as of March 2024'!A:I,9,FALSE)</f>
        <v>305</v>
      </c>
      <c r="H136" t="str">
        <f>VLOOKUP(B136,'Table A as of March 2024'!A:L,12,FALSE)</f>
        <v>No</v>
      </c>
      <c r="I136" s="9" t="str">
        <f>VLOOKUP(B136,'Table A as of March 2024'!A:M,13,FALSE)</f>
        <v>U</v>
      </c>
      <c r="K136" t="str">
        <f>VLOOKUP(G136,'ACFR Class Vlookup'!A:B,2,FALSE)</f>
        <v>N/A</v>
      </c>
      <c r="L136" s="1" t="str">
        <f>VLOOKUP(D136,'Fund Information'!A:F,6,FALSE)</f>
        <v>Establish a separate fund detail for the administrative costs of the state and local health insurance programs.  DHRM was using BU 12900 Fund 02129 to pay for the administrative expenses of both the state HIF and TLC after drawing down cash from BU 14900 Fund 06200 (Health Insurance Fund – State) and BU 14900 Fund 05200 (Health Insurance Fund – Local).  Rather than continuing to use Fund 02129, DPB and DHRM established the new fund detail in the same fund group as both health insurance programs. Since the originating funds retained their interest it was decided that the new funds would earn the interest and post to the originating fund.</v>
      </c>
      <c r="M136" s="6" t="str">
        <f t="shared" si="24"/>
        <v>N/A</v>
      </c>
      <c r="N136" s="6" t="s">
        <v>2886</v>
      </c>
      <c r="O136" s="6" t="str">
        <f t="shared" si="25"/>
        <v>N/A</v>
      </c>
      <c r="P136" s="5" t="s">
        <v>2886</v>
      </c>
      <c r="Q136" s="6" t="str">
        <f t="shared" si="26"/>
        <v>N/A</v>
      </c>
      <c r="R136" s="7" t="str">
        <f t="shared" si="27"/>
        <v>No</v>
      </c>
      <c r="S136" s="5" t="str">
        <f t="shared" si="28"/>
        <v>N/A</v>
      </c>
      <c r="T136" s="6" t="str">
        <f t="shared" si="29"/>
        <v>N/A</v>
      </c>
      <c r="U136" s="7" t="str">
        <f t="shared" si="30"/>
        <v>No</v>
      </c>
      <c r="V136" s="5" t="str">
        <f t="shared" si="31"/>
        <v>N/A</v>
      </c>
      <c r="W136" s="6" t="str">
        <f t="shared" si="32"/>
        <v>N/A</v>
      </c>
      <c r="X136" s="5" t="s">
        <v>2886</v>
      </c>
    </row>
    <row r="137" spans="1:24" ht="150" x14ac:dyDescent="0.25">
      <c r="A137" s="77">
        <f>VLOOKUP(C137,'BU and Control BU Listing'!A:E,5,FALSE)</f>
        <v>12900</v>
      </c>
      <c r="B137" s="80" t="s">
        <v>2999</v>
      </c>
      <c r="C137" s="22" t="str">
        <f t="shared" si="22"/>
        <v>12900</v>
      </c>
      <c r="D137" s="22" t="str">
        <f t="shared" si="23"/>
        <v>06220</v>
      </c>
      <c r="E137" s="21" t="str">
        <f>VLOOKUP(B137,'Table A as of March 2024'!A:G,7,FALSE)</f>
        <v>Dept of Human Resource Mgt</v>
      </c>
      <c r="F137" s="21" t="str">
        <f>VLOOKUP(B137,'Table A as of March 2024'!A:H,8,FALSE)</f>
        <v>Admin of Health Benefits Serv</v>
      </c>
      <c r="G137" s="11" t="str">
        <f>VLOOKUP(B137,'Table A as of March 2024'!A:I,9,FALSE)</f>
        <v>352</v>
      </c>
      <c r="H137" t="str">
        <f>VLOOKUP(B137,'Table A as of March 2024'!A:L,12,FALSE)</f>
        <v>No</v>
      </c>
      <c r="I137" s="9" t="str">
        <f>VLOOKUP(B137,'Table A as of March 2024'!A:M,13,FALSE)</f>
        <v>U</v>
      </c>
      <c r="K137" t="str">
        <f>VLOOKUP(G137,'ACFR Class Vlookup'!A:B,2,FALSE)</f>
        <v>N/A</v>
      </c>
      <c r="L137" s="1" t="str">
        <f>VLOOKUP(D137,'Fund Information'!A:F,6,FALSE)</f>
        <v>Establish a separate fund detail for the administrative costs of the state and local health insurance programs.  DHRM was using BU 12900 Fund 02129 to pay for the administrative expenses of both the state HIF and TLC after drawing down cash from BU 14900 Fund 06200 (Health Insurance Fund – State) and BU 14900 Fund 05200 (Health Insurance Fund – Local).  Rather than continuing to use Fund 02129, DPB and DHRM established the new fund detail in the same fund group as both health insurance programs.Since the originating funds retained their interest it was decided that the new funds would earn the interest and post to the originating fund.</v>
      </c>
      <c r="M137" s="6" t="str">
        <f t="shared" si="24"/>
        <v>N/A</v>
      </c>
      <c r="N137" s="6" t="s">
        <v>2886</v>
      </c>
      <c r="O137" s="6" t="str">
        <f t="shared" si="25"/>
        <v>N/A</v>
      </c>
      <c r="P137" s="5" t="s">
        <v>2886</v>
      </c>
      <c r="Q137" s="6" t="str">
        <f t="shared" si="26"/>
        <v>N/A</v>
      </c>
      <c r="R137" s="7" t="str">
        <f t="shared" si="27"/>
        <v>No</v>
      </c>
      <c r="S137" s="5" t="str">
        <f t="shared" si="28"/>
        <v>N/A</v>
      </c>
      <c r="T137" s="6" t="str">
        <f t="shared" si="29"/>
        <v>N/A</v>
      </c>
      <c r="U137" s="7" t="str">
        <f t="shared" si="30"/>
        <v>No</v>
      </c>
      <c r="V137" s="5" t="str">
        <f t="shared" si="31"/>
        <v>N/A</v>
      </c>
      <c r="W137" s="6" t="str">
        <f t="shared" si="32"/>
        <v>N/A</v>
      </c>
      <c r="X137" s="5" t="s">
        <v>2886</v>
      </c>
    </row>
    <row r="138" spans="1:24" ht="45" x14ac:dyDescent="0.25">
      <c r="A138" s="77">
        <f>VLOOKUP(C138,'BU and Control BU Listing'!A:E,5,FALSE)</f>
        <v>12900</v>
      </c>
      <c r="B138" s="80" t="s">
        <v>3000</v>
      </c>
      <c r="C138" s="22" t="str">
        <f t="shared" si="22"/>
        <v>12900</v>
      </c>
      <c r="D138" s="22" t="str">
        <f t="shared" si="23"/>
        <v>07114</v>
      </c>
      <c r="E138" s="21" t="str">
        <f>VLOOKUP(B138,'Table A as of March 2024'!A:G,7,FALSE)</f>
        <v>Dept of Human Resource Mgt</v>
      </c>
      <c r="F138" s="21" t="str">
        <f>VLOOKUP(B138,'Table A as of March 2024'!A:H,8,FALSE)</f>
        <v>Worker's Comp Funding Account</v>
      </c>
      <c r="G138" s="11" t="str">
        <f>VLOOKUP(B138,'Table A as of March 2024'!A:I,9,FALSE)</f>
        <v>356</v>
      </c>
      <c r="H138" t="str">
        <f>VLOOKUP(B138,'Table A as of March 2024'!A:L,12,FALSE)</f>
        <v>No</v>
      </c>
      <c r="I138" s="9" t="str">
        <f>VLOOKUP(B138,'Table A as of March 2024'!A:M,13,FALSE)</f>
        <v>U</v>
      </c>
      <c r="K138" t="str">
        <f>VLOOKUP(G138,'ACFR Class Vlookup'!A:B,2,FALSE)</f>
        <v>N/A</v>
      </c>
      <c r="L138" s="1" t="str">
        <f>VLOOKUP(D138,'Fund Information'!A:F,6,FALSE)</f>
        <v>Internal Service Fund activity included on the Risk Management internal service fund financial statement template submission.  Third party clearing account.</v>
      </c>
      <c r="M138" s="6" t="str">
        <f t="shared" si="24"/>
        <v>N/A</v>
      </c>
      <c r="N138" s="6" t="s">
        <v>2886</v>
      </c>
      <c r="O138" s="6" t="str">
        <f t="shared" si="25"/>
        <v>N/A</v>
      </c>
      <c r="P138" s="5" t="s">
        <v>2886</v>
      </c>
      <c r="Q138" s="6" t="str">
        <f t="shared" si="26"/>
        <v>N/A</v>
      </c>
      <c r="R138" s="7" t="str">
        <f t="shared" si="27"/>
        <v>No</v>
      </c>
      <c r="S138" s="5" t="str">
        <f t="shared" si="28"/>
        <v>N/A</v>
      </c>
      <c r="T138" s="6" t="str">
        <f t="shared" si="29"/>
        <v>N/A</v>
      </c>
      <c r="U138" s="7" t="str">
        <f t="shared" si="30"/>
        <v>No</v>
      </c>
      <c r="V138" s="5" t="str">
        <f t="shared" si="31"/>
        <v>N/A</v>
      </c>
      <c r="W138" s="6" t="str">
        <f t="shared" si="32"/>
        <v>N/A</v>
      </c>
      <c r="X138" s="5" t="s">
        <v>2886</v>
      </c>
    </row>
    <row r="139" spans="1:24" ht="60" x14ac:dyDescent="0.25">
      <c r="A139" s="77">
        <f>VLOOKUP(C139,'BU and Control BU Listing'!A:E,5,FALSE)</f>
        <v>12900</v>
      </c>
      <c r="B139" s="80" t="s">
        <v>3001</v>
      </c>
      <c r="C139" s="22" t="str">
        <f t="shared" si="22"/>
        <v>12900</v>
      </c>
      <c r="D139" s="22" t="str">
        <f t="shared" si="23"/>
        <v>07129</v>
      </c>
      <c r="E139" s="21" t="str">
        <f>VLOOKUP(B139,'Table A as of March 2024'!A:G,7,FALSE)</f>
        <v>Dept of Human Resource Mgt</v>
      </c>
      <c r="F139" s="21" t="str">
        <f>VLOOKUP(B139,'Table A as of March 2024'!A:H,8,FALSE)</f>
        <v>DHRM Trust and Agency Fund</v>
      </c>
      <c r="G139" s="11" t="str">
        <f>VLOOKUP(B139,'Table A as of March 2024'!A:I,9,FALSE)</f>
        <v>356</v>
      </c>
      <c r="H139" t="str">
        <f>VLOOKUP(B139,'Table A as of March 2024'!A:L,12,FALSE)</f>
        <v>No</v>
      </c>
      <c r="I139" s="9" t="str">
        <f>VLOOKUP(B139,'Table A as of March 2024'!A:M,13,FALSE)</f>
        <v>U</v>
      </c>
      <c r="K139" t="str">
        <f>VLOOKUP(G139,'ACFR Class Vlookup'!A:B,2,FALSE)</f>
        <v>N/A</v>
      </c>
      <c r="L139" s="1" t="str">
        <f>VLOOKUP(D139,'Fund Information'!A:F,6,FALSE)</f>
        <v>Internal Service Fund activity included on the Risk Management internal service fund financial statement template submission.  This fund accounts for the DHRM administrative expenses.  Each year, funds are moved from FD0742 to cover the appropriation approved for FD0700.</v>
      </c>
      <c r="M139" s="6" t="str">
        <f t="shared" si="24"/>
        <v>N/A</v>
      </c>
      <c r="N139" s="6" t="s">
        <v>2886</v>
      </c>
      <c r="O139" s="6" t="str">
        <f t="shared" si="25"/>
        <v>N/A</v>
      </c>
      <c r="P139" s="5" t="s">
        <v>2886</v>
      </c>
      <c r="Q139" s="6" t="str">
        <f t="shared" si="26"/>
        <v>N/A</v>
      </c>
      <c r="R139" s="7" t="str">
        <f t="shared" si="27"/>
        <v>No</v>
      </c>
      <c r="S139" s="5" t="str">
        <f t="shared" si="28"/>
        <v>N/A</v>
      </c>
      <c r="T139" s="6" t="str">
        <f t="shared" si="29"/>
        <v>N/A</v>
      </c>
      <c r="U139" s="7" t="str">
        <f t="shared" si="30"/>
        <v>No</v>
      </c>
      <c r="V139" s="5" t="str">
        <f t="shared" si="31"/>
        <v>N/A</v>
      </c>
      <c r="W139" s="6" t="str">
        <f t="shared" si="32"/>
        <v>N/A</v>
      </c>
      <c r="X139" s="5" t="s">
        <v>2886</v>
      </c>
    </row>
    <row r="140" spans="1:24" ht="60" x14ac:dyDescent="0.25">
      <c r="A140" s="77">
        <f>VLOOKUP(C140,'BU and Control BU Listing'!A:E,5,FALSE)</f>
        <v>12900</v>
      </c>
      <c r="B140" s="80" t="s">
        <v>3002</v>
      </c>
      <c r="C140" s="22" t="str">
        <f t="shared" si="22"/>
        <v>12900</v>
      </c>
      <c r="D140" s="22" t="str">
        <f t="shared" si="23"/>
        <v>07421</v>
      </c>
      <c r="E140" s="21" t="str">
        <f>VLOOKUP(B140,'Table A as of March 2024'!A:G,7,FALSE)</f>
        <v>Dept of Human Resource Mgt</v>
      </c>
      <c r="F140" s="21" t="str">
        <f>VLOOKUP(B140,'Table A as of March 2024'!A:H,8,FALSE)</f>
        <v>Worker's Comp Trust Fund</v>
      </c>
      <c r="G140" s="11" t="str">
        <f>VLOOKUP(B140,'Table A as of March 2024'!A:I,9,FALSE)</f>
        <v>356</v>
      </c>
      <c r="H140" t="str">
        <f>VLOOKUP(B140,'Table A as of March 2024'!A:L,12,FALSE)</f>
        <v>No</v>
      </c>
      <c r="I140" s="9" t="str">
        <f>VLOOKUP(B140,'Table A as of March 2024'!A:M,13,FALSE)</f>
        <v>U</v>
      </c>
      <c r="K140" t="str">
        <f>VLOOKUP(G140,'ACFR Class Vlookup'!A:B,2,FALSE)</f>
        <v>N/A</v>
      </c>
      <c r="L140" s="1" t="str">
        <f>VLOOKUP(D140,'Fund Information'!A:F,6,FALSE)</f>
        <v>Internal Service Fund activity included on the Risk Management internal service fund financial statement template submission.  Premiums are posted to this account and claims and related expenses are paid from this fund.</v>
      </c>
      <c r="M140" s="6" t="str">
        <f t="shared" si="24"/>
        <v>N/A</v>
      </c>
      <c r="N140" s="6" t="s">
        <v>2886</v>
      </c>
      <c r="O140" s="6" t="str">
        <f t="shared" si="25"/>
        <v>N/A</v>
      </c>
      <c r="P140" s="5" t="s">
        <v>2886</v>
      </c>
      <c r="Q140" s="6" t="str">
        <f t="shared" si="26"/>
        <v>N/A</v>
      </c>
      <c r="R140" s="7" t="str">
        <f t="shared" si="27"/>
        <v>No</v>
      </c>
      <c r="S140" s="5" t="str">
        <f t="shared" si="28"/>
        <v>N/A</v>
      </c>
      <c r="T140" s="6" t="str">
        <f t="shared" si="29"/>
        <v>N/A</v>
      </c>
      <c r="U140" s="7" t="str">
        <f t="shared" si="30"/>
        <v>No</v>
      </c>
      <c r="V140" s="5" t="str">
        <f t="shared" si="31"/>
        <v>N/A</v>
      </c>
      <c r="W140" s="6" t="str">
        <f t="shared" si="32"/>
        <v>N/A</v>
      </c>
      <c r="X140" s="5" t="s">
        <v>2886</v>
      </c>
    </row>
    <row r="141" spans="1:24" ht="150" x14ac:dyDescent="0.25">
      <c r="A141" s="77">
        <f>VLOOKUP(C141,'BU and Control BU Listing'!A:E,5,FALSE)</f>
        <v>12900</v>
      </c>
      <c r="B141" s="80" t="s">
        <v>3003</v>
      </c>
      <c r="C141" s="22" t="str">
        <f t="shared" si="22"/>
        <v>12900</v>
      </c>
      <c r="D141" s="22" t="str">
        <f t="shared" si="23"/>
        <v>07422</v>
      </c>
      <c r="E141" s="21" t="str">
        <f>VLOOKUP(B141,'Table A as of March 2024'!A:G,7,FALSE)</f>
        <v>Dept of Human Resource Mgt</v>
      </c>
      <c r="F141" s="21" t="str">
        <f>VLOOKUP(B141,'Table A as of March 2024'!A:H,8,FALSE)</f>
        <v>Admin of Hlth Bnfts Pymnt-LODA</v>
      </c>
      <c r="G141" s="11" t="str">
        <f>VLOOKUP(B141,'Table A as of March 2024'!A:I,9,FALSE)</f>
        <v>429</v>
      </c>
      <c r="H141" t="str">
        <f>VLOOKUP(B141,'Table A as of March 2024'!A:L,12,FALSE)</f>
        <v>No</v>
      </c>
      <c r="I141" s="9" t="str">
        <f>VLOOKUP(B141,'Table A as of March 2024'!A:M,13,FALSE)</f>
        <v>R</v>
      </c>
      <c r="K141" t="str">
        <f>VLOOKUP(G141,'ACFR Class Vlookup'!A:B,2,FALSE)</f>
        <v>N/A</v>
      </c>
      <c r="L141" s="1" t="str">
        <f>VLOOKUP(D141,'Fund Information'!A:F,6,FALSE)</f>
        <v>Establish a separate fund detail for the administrative costs of LODA Health Insurance benefits.  DHRM will be responsible for the LODA health insurance benefits effective July 1, 2017 per Chapter 667, 2016 Acts of Assembly.  DHRM needed a new fund set up for the LODA health insurance benefits.  Since DOA Transfer Payments is using fund detail 07420, DHRM can continue to use the same fund detail.  Similar to the other health insurance programs, we established a fund detail for the program’s administrative expenses using the same fund group.Since the originating funds retained their interest it was decided that the new funds would earn the interest and post to the originating fund.</v>
      </c>
      <c r="M141" s="6" t="str">
        <f t="shared" si="24"/>
        <v>N/A</v>
      </c>
      <c r="N141" s="6" t="s">
        <v>2886</v>
      </c>
      <c r="O141" s="6" t="str">
        <f t="shared" si="25"/>
        <v>N/A</v>
      </c>
      <c r="P141" s="5" t="s">
        <v>2886</v>
      </c>
      <c r="Q141" s="6" t="str">
        <f t="shared" si="26"/>
        <v>N/A</v>
      </c>
      <c r="R141" s="7" t="str">
        <f t="shared" si="27"/>
        <v>No</v>
      </c>
      <c r="S141" s="5" t="str">
        <f t="shared" si="28"/>
        <v>N/A</v>
      </c>
      <c r="T141" s="6" t="str">
        <f t="shared" si="29"/>
        <v>N/A</v>
      </c>
      <c r="U141" s="7" t="str">
        <f t="shared" si="30"/>
        <v>No</v>
      </c>
      <c r="V141" s="5" t="str">
        <f t="shared" si="31"/>
        <v>N/A</v>
      </c>
      <c r="W141" s="6" t="str">
        <f t="shared" si="32"/>
        <v>N/A</v>
      </c>
      <c r="X141" s="5" t="s">
        <v>2886</v>
      </c>
    </row>
    <row r="142" spans="1:24" ht="165" x14ac:dyDescent="0.25">
      <c r="A142" s="77">
        <f>VLOOKUP(C142,'BU and Control BU Listing'!A:E,5,FALSE)</f>
        <v>12900</v>
      </c>
      <c r="B142" s="80" t="s">
        <v>5743</v>
      </c>
      <c r="C142" s="22" t="str">
        <f t="shared" si="22"/>
        <v>12900</v>
      </c>
      <c r="D142" s="22" t="str">
        <f t="shared" si="23"/>
        <v>10110</v>
      </c>
      <c r="E142" s="21" t="str">
        <f>VLOOKUP(B142,'Table A as of March 2024'!A:G,7,FALSE)</f>
        <v>Dept of Human Resource Mgt</v>
      </c>
      <c r="F142" s="21" t="str">
        <f>VLOOKUP(B142,'Table A as of March 2024'!A:H,8,FALSE)</f>
        <v>CARESActRlfFd–General-COVID-19</v>
      </c>
      <c r="G142" s="11" t="str">
        <f>VLOOKUP(B142,'Table A as of March 2024'!A:I,9,FALSE)</f>
        <v>120</v>
      </c>
      <c r="H142" t="str">
        <f>VLOOKUP(B142,'Table A as of March 2024'!A:L,12,FALSE)</f>
        <v>No</v>
      </c>
      <c r="I142" s="9" t="str">
        <f>VLOOKUP(B142,'Table A as of March 2024'!A:M,13,FALSE)</f>
        <v>V</v>
      </c>
      <c r="J142" t="str">
        <f>VLOOKUP(B142,'Table A as of March 2024'!A:O,15,FALSE)</f>
        <v>R</v>
      </c>
      <c r="K142" t="str">
        <f>VLOOKUP(G142,'ACFR Class Vlookup'!A:B,2,FALSE)</f>
        <v>Governmental</v>
      </c>
      <c r="L142" s="1" t="str">
        <f>VLOOKUP(D142,'Fund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2" s="6" t="str">
        <f t="shared" si="24"/>
        <v>N/A</v>
      </c>
      <c r="N142" s="6" t="s">
        <v>2886</v>
      </c>
      <c r="O142" s="6" t="str">
        <f t="shared" si="25"/>
        <v>N/A</v>
      </c>
      <c r="P142" s="5" t="s">
        <v>2886</v>
      </c>
      <c r="Q142" s="6" t="str">
        <f t="shared" si="26"/>
        <v>N/A</v>
      </c>
      <c r="R142" s="7" t="str">
        <f t="shared" si="27"/>
        <v>Yes</v>
      </c>
      <c r="S142" s="5" t="str">
        <f t="shared" si="28"/>
        <v>Answer Required</v>
      </c>
      <c r="T142" s="6" t="str">
        <f t="shared" si="29"/>
        <v>N/A</v>
      </c>
      <c r="U142" s="7" t="str">
        <f t="shared" si="30"/>
        <v>No</v>
      </c>
      <c r="V142" s="5" t="str">
        <f t="shared" si="31"/>
        <v>Answer Required</v>
      </c>
      <c r="W142" s="6" t="str">
        <f t="shared" si="32"/>
        <v>N/A</v>
      </c>
      <c r="X142" s="5" t="s">
        <v>2886</v>
      </c>
    </row>
    <row r="143" spans="1:24" x14ac:dyDescent="0.25">
      <c r="A143" s="77">
        <f>VLOOKUP(C143,'BU and Control BU Listing'!A:E,5,FALSE)</f>
        <v>13200</v>
      </c>
      <c r="B143" s="80" t="s">
        <v>3005</v>
      </c>
      <c r="C143" s="22" t="str">
        <f t="shared" si="22"/>
        <v>13200</v>
      </c>
      <c r="D143" s="22" t="str">
        <f t="shared" si="23"/>
        <v>01000</v>
      </c>
      <c r="E143" s="21" t="str">
        <f>VLOOKUP(B143,'Table A as of March 2024'!A:G,7,FALSE)</f>
        <v>Department of Elections</v>
      </c>
      <c r="F143" s="21" t="str">
        <f>VLOOKUP(B143,'Table A as of March 2024'!A:H,8,FALSE)</f>
        <v>General Fund</v>
      </c>
      <c r="G143" s="11" t="str">
        <f>VLOOKUP(B143,'Table A as of March 2024'!A:I,9,FALSE)</f>
        <v>100</v>
      </c>
      <c r="H143" t="str">
        <f>VLOOKUP(B143,'Table A as of March 2024'!A:L,12,FALSE)</f>
        <v>No</v>
      </c>
      <c r="I143" s="9" t="str">
        <f>VLOOKUP(B143,'Table A as of March 2024'!A:M,13,FALSE)</f>
        <v>G</v>
      </c>
      <c r="J143" t="str">
        <f>VLOOKUP(B143,'Table A as of March 2024'!A:O,15,FALSE)</f>
        <v>U</v>
      </c>
      <c r="K143" t="str">
        <f>VLOOKUP(G143,'ACFR Class Vlookup'!A:B,2,FALSE)</f>
        <v>Governmental</v>
      </c>
      <c r="L143" s="1" t="str">
        <f>VLOOKUP(D143,'Fund Information'!A:F,6,FALSE)</f>
        <v>General Fund</v>
      </c>
      <c r="M143" s="6" t="str">
        <f t="shared" si="24"/>
        <v>N/A</v>
      </c>
      <c r="N143" s="6" t="s">
        <v>2886</v>
      </c>
      <c r="O143" s="6" t="str">
        <f t="shared" si="25"/>
        <v>N/A</v>
      </c>
      <c r="P143" s="5" t="s">
        <v>2886</v>
      </c>
      <c r="Q143" s="6" t="str">
        <f t="shared" si="26"/>
        <v>N/A</v>
      </c>
      <c r="R143" s="7" t="str">
        <f t="shared" si="27"/>
        <v>No</v>
      </c>
      <c r="S143" s="5" t="str">
        <f t="shared" si="28"/>
        <v>Answer Required</v>
      </c>
      <c r="T143" s="6" t="str">
        <f t="shared" si="29"/>
        <v>N/A</v>
      </c>
      <c r="U143" s="7" t="str">
        <f t="shared" si="30"/>
        <v>No</v>
      </c>
      <c r="V143" s="5" t="str">
        <f t="shared" si="31"/>
        <v>Answer Required</v>
      </c>
      <c r="W143" s="6" t="str">
        <f t="shared" si="32"/>
        <v>N/A</v>
      </c>
      <c r="X143" s="5" t="s">
        <v>2886</v>
      </c>
    </row>
    <row r="144" spans="1:24" ht="45" x14ac:dyDescent="0.25">
      <c r="A144" s="77">
        <f>VLOOKUP(C144,'BU and Control BU Listing'!A:E,5,FALSE)</f>
        <v>13200</v>
      </c>
      <c r="B144" s="80" t="s">
        <v>3006</v>
      </c>
      <c r="C144" s="22" t="str">
        <f t="shared" si="22"/>
        <v>13200</v>
      </c>
      <c r="D144" s="22" t="str">
        <f t="shared" si="23"/>
        <v>02023</v>
      </c>
      <c r="E144" s="21" t="str">
        <f>VLOOKUP(B144,'Table A as of March 2024'!A:G,7,FALSE)</f>
        <v>Department of Elections</v>
      </c>
      <c r="F144" s="21" t="str">
        <f>VLOOKUP(B144,'Table A as of March 2024'!A:H,8,FALSE)</f>
        <v>State Primary Fee Fund</v>
      </c>
      <c r="G144" s="11" t="str">
        <f>VLOOKUP(B144,'Table A as of March 2024'!A:I,9,FALSE)</f>
        <v>105</v>
      </c>
      <c r="H144" t="str">
        <f>VLOOKUP(B144,'Table A as of March 2024'!A:L,12,FALSE)</f>
        <v>No</v>
      </c>
      <c r="I144" s="9" t="str">
        <f>VLOOKUP(B144,'Table A as of March 2024'!A:M,13,FALSE)</f>
        <v>U</v>
      </c>
      <c r="J144" t="str">
        <f>VLOOKUP(B144,'Table A as of March 2024'!A:O,15,FALSE)</f>
        <v>C</v>
      </c>
      <c r="K144" t="str">
        <f>VLOOKUP(G144,'ACFR Class Vlookup'!A:B,2,FALSE)</f>
        <v>Governmental</v>
      </c>
      <c r="L144" s="1" t="str">
        <f>VLOOKUP(D144,'Fund Information'!A:F,6,FALSE)</f>
        <v>This fund accounts for Primary elections filing fees paid by candidates for United States Senators, for representatives in Congress, and for the offices of Governor, Lieutenant Governor, and Attorney General.</v>
      </c>
      <c r="M144" s="6" t="str">
        <f t="shared" si="24"/>
        <v>N/A</v>
      </c>
      <c r="N144" s="6" t="s">
        <v>2886</v>
      </c>
      <c r="O144" s="6" t="str">
        <f t="shared" si="25"/>
        <v>N/A</v>
      </c>
      <c r="P144" s="5" t="s">
        <v>2886</v>
      </c>
      <c r="Q144" s="6" t="str">
        <f t="shared" si="26"/>
        <v>N/A</v>
      </c>
      <c r="R144" s="7" t="str">
        <f t="shared" si="27"/>
        <v>No</v>
      </c>
      <c r="S144" s="5" t="str">
        <f t="shared" si="28"/>
        <v>Answer Required</v>
      </c>
      <c r="T144" s="6" t="str">
        <f t="shared" si="29"/>
        <v>N/A</v>
      </c>
      <c r="U144" s="7" t="str">
        <f t="shared" si="30"/>
        <v>Yes</v>
      </c>
      <c r="V144" s="5" t="str">
        <f t="shared" si="31"/>
        <v>Answer Required</v>
      </c>
      <c r="W144" s="6" t="str">
        <f t="shared" si="32"/>
        <v>N/A</v>
      </c>
      <c r="X144" s="5" t="s">
        <v>2886</v>
      </c>
    </row>
    <row r="145" spans="1:24" ht="45" x14ac:dyDescent="0.25">
      <c r="A145" s="77">
        <f>VLOOKUP(C145,'BU and Control BU Listing'!A:E,5,FALSE)</f>
        <v>13200</v>
      </c>
      <c r="B145" s="80" t="s">
        <v>5258</v>
      </c>
      <c r="C145" s="22" t="str">
        <f t="shared" si="22"/>
        <v>13200</v>
      </c>
      <c r="D145" s="22" t="str">
        <f t="shared" si="23"/>
        <v>02132</v>
      </c>
      <c r="E145" s="21" t="str">
        <f>VLOOKUP(B145,'Table A as of March 2024'!A:G,7,FALSE)</f>
        <v>Department of Elections</v>
      </c>
      <c r="F145" s="21" t="str">
        <f>VLOOKUP(B145,'Table A as of March 2024'!A:H,8,FALSE)</f>
        <v>SBE Special Revenue Fund</v>
      </c>
      <c r="G145" s="11" t="str">
        <f>VLOOKUP(B145,'Table A as of March 2024'!A:I,9,FALSE)</f>
        <v>100</v>
      </c>
      <c r="H145" t="str">
        <f>VLOOKUP(B145,'Table A as of March 2024'!A:L,12,FALSE)</f>
        <v>No</v>
      </c>
      <c r="I145" s="9" t="str">
        <f>VLOOKUP(B145,'Table A as of March 2024'!A:M,13,FALSE)</f>
        <v>U</v>
      </c>
      <c r="J145" t="str">
        <f>VLOOKUP(B145,'Table A as of March 2024'!A:O,15,FALSE)</f>
        <v>A</v>
      </c>
      <c r="K145" t="str">
        <f>VLOOKUP(G145,'ACFR Class Vlookup'!A:B,2,FALSE)</f>
        <v>Governmental</v>
      </c>
      <c r="L145" s="1" t="str">
        <f>VLOOKUP(D145,'Fund Information'!A:F,6,FALSE)</f>
        <v>This Fund accounts for the collection of penalties assessed by the State Board of Elections for individuals or organizations who have violated Election Law</v>
      </c>
      <c r="M145" s="6" t="str">
        <f t="shared" si="24"/>
        <v>N/A</v>
      </c>
      <c r="N145" s="6" t="s">
        <v>2886</v>
      </c>
      <c r="O145" s="6" t="str">
        <f t="shared" si="25"/>
        <v>N/A</v>
      </c>
      <c r="P145" s="5" t="s">
        <v>2886</v>
      </c>
      <c r="Q145" s="6" t="str">
        <f t="shared" si="26"/>
        <v>N/A</v>
      </c>
      <c r="R145" s="7" t="str">
        <f t="shared" si="27"/>
        <v>No</v>
      </c>
      <c r="S145" s="5" t="str">
        <f t="shared" si="28"/>
        <v>Answer Required</v>
      </c>
      <c r="T145" s="6" t="str">
        <f t="shared" si="29"/>
        <v>N/A</v>
      </c>
      <c r="U145" s="7" t="str">
        <f t="shared" si="30"/>
        <v>No</v>
      </c>
      <c r="V145" s="5" t="str">
        <f t="shared" si="31"/>
        <v>Answer Required</v>
      </c>
      <c r="W145" s="6" t="str">
        <f t="shared" si="32"/>
        <v>N/A</v>
      </c>
      <c r="X145" s="5" t="s">
        <v>2886</v>
      </c>
    </row>
    <row r="146" spans="1:24" x14ac:dyDescent="0.25">
      <c r="A146" s="77">
        <f>VLOOKUP(C146,'BU and Control BU Listing'!A:E,5,FALSE)</f>
        <v>13200</v>
      </c>
      <c r="B146" s="80" t="s">
        <v>3007</v>
      </c>
      <c r="C146" s="22" t="str">
        <f t="shared" si="22"/>
        <v>13200</v>
      </c>
      <c r="D146" s="22" t="str">
        <f t="shared" si="23"/>
        <v>02700</v>
      </c>
      <c r="E146" s="21" t="str">
        <f>VLOOKUP(B146,'Table A as of March 2024'!A:G,7,FALSE)</f>
        <v>Department of Elections</v>
      </c>
      <c r="F146" s="21" t="str">
        <f>VLOOKUP(B146,'Table A as of March 2024'!A:H,8,FALSE)</f>
        <v>Parking</v>
      </c>
      <c r="G146" s="11" t="str">
        <f>VLOOKUP(B146,'Table A as of March 2024'!A:I,9,FALSE)</f>
        <v>105</v>
      </c>
      <c r="H146" t="str">
        <f>VLOOKUP(B146,'Table A as of March 2024'!A:L,12,FALSE)</f>
        <v>No</v>
      </c>
      <c r="I146" s="9" t="str">
        <f>VLOOKUP(B146,'Table A as of March 2024'!A:M,13,FALSE)</f>
        <v>U</v>
      </c>
      <c r="J146" t="str">
        <f>VLOOKUP(B146,'Table A as of March 2024'!A:O,15,FALSE)</f>
        <v>C</v>
      </c>
      <c r="K146" t="str">
        <f>VLOOKUP(G146,'ACFR Class Vlookup'!A:B,2,FALSE)</f>
        <v>Governmental</v>
      </c>
      <c r="L146" s="1" t="str">
        <f>VLOOKUP(D146,'Fund Information'!A:F,6,FALSE)</f>
        <v>Parking - Accounts for fees paid for parking vehicles in state parking lots.</v>
      </c>
      <c r="M146" s="6" t="str">
        <f t="shared" si="24"/>
        <v>N/A</v>
      </c>
      <c r="N146" s="6" t="s">
        <v>2886</v>
      </c>
      <c r="O146" s="6" t="str">
        <f t="shared" si="25"/>
        <v>N/A</v>
      </c>
      <c r="P146" s="5" t="s">
        <v>2886</v>
      </c>
      <c r="Q146" s="6" t="str">
        <f t="shared" si="26"/>
        <v>N/A</v>
      </c>
      <c r="R146" s="7" t="str">
        <f t="shared" si="27"/>
        <v>No</v>
      </c>
      <c r="S146" s="5" t="str">
        <f t="shared" si="28"/>
        <v>Answer Required</v>
      </c>
      <c r="T146" s="6" t="str">
        <f t="shared" si="29"/>
        <v>N/A</v>
      </c>
      <c r="U146" s="7" t="str">
        <f t="shared" si="30"/>
        <v>Yes</v>
      </c>
      <c r="V146" s="5" t="str">
        <f t="shared" si="31"/>
        <v>Answer Required</v>
      </c>
      <c r="W146" s="6" t="str">
        <f t="shared" si="32"/>
        <v>N/A</v>
      </c>
      <c r="X146" s="5" t="s">
        <v>2886</v>
      </c>
    </row>
    <row r="147" spans="1:24" ht="30" x14ac:dyDescent="0.25">
      <c r="A147" s="77">
        <f>VLOOKUP(C147,'BU and Control BU Listing'!A:E,5,FALSE)</f>
        <v>13200</v>
      </c>
      <c r="B147" s="80" t="s">
        <v>3008</v>
      </c>
      <c r="C147" s="22" t="str">
        <f t="shared" si="22"/>
        <v>13200</v>
      </c>
      <c r="D147" s="22" t="str">
        <f t="shared" si="23"/>
        <v>07011</v>
      </c>
      <c r="E147" s="21" t="str">
        <f>VLOOKUP(B147,'Table A as of March 2024'!A:G,7,FALSE)</f>
        <v>Department of Elections</v>
      </c>
      <c r="F147" s="21" t="str">
        <f>VLOOKUP(B147,'Table A as of March 2024'!A:H,8,FALSE)</f>
        <v>State Election Fund - Federal</v>
      </c>
      <c r="G147" s="11" t="str">
        <f>VLOOKUP(B147,'Table A as of March 2024'!A:I,9,FALSE)</f>
        <v>120</v>
      </c>
      <c r="H147" t="str">
        <f>VLOOKUP(B147,'Table A as of March 2024'!A:L,12,FALSE)</f>
        <v>No</v>
      </c>
      <c r="I147" s="9" t="str">
        <f>VLOOKUP(B147,'Table A as of March 2024'!A:M,13,FALSE)</f>
        <v>R</v>
      </c>
      <c r="J147" t="str">
        <f>VLOOKUP(B147,'Table A as of March 2024'!A:O,15,FALSE)</f>
        <v>R</v>
      </c>
      <c r="K147" t="str">
        <f>VLOOKUP(G147,'ACFR Class Vlookup'!A:B,2,FALSE)</f>
        <v>Governmental</v>
      </c>
      <c r="L147" s="1" t="str">
        <f>VLOOKUP(D147,'Fund Information'!A:F,6,FALSE)</f>
        <v>This fund accounts for the receipt and disbursement of federal funds under the provisions of the Help America Vote Act of 2002 (HAVA).</v>
      </c>
      <c r="M147" s="6" t="str">
        <f t="shared" si="24"/>
        <v>N/A</v>
      </c>
      <c r="N147" s="6" t="s">
        <v>2886</v>
      </c>
      <c r="O147" s="6" t="str">
        <f t="shared" si="25"/>
        <v>N/A</v>
      </c>
      <c r="P147" s="5" t="s">
        <v>2886</v>
      </c>
      <c r="Q147" s="6" t="str">
        <f t="shared" si="26"/>
        <v>N/A</v>
      </c>
      <c r="R147" s="7" t="str">
        <f t="shared" si="27"/>
        <v>Yes</v>
      </c>
      <c r="S147" s="5" t="str">
        <f t="shared" si="28"/>
        <v>Answer Required</v>
      </c>
      <c r="T147" s="6" t="str">
        <f t="shared" si="29"/>
        <v>N/A</v>
      </c>
      <c r="U147" s="7" t="str">
        <f t="shared" si="30"/>
        <v>No</v>
      </c>
      <c r="V147" s="5" t="str">
        <f t="shared" si="31"/>
        <v>Answer Required</v>
      </c>
      <c r="W147" s="6" t="str">
        <f t="shared" si="32"/>
        <v>N/A</v>
      </c>
      <c r="X147" s="5" t="s">
        <v>2886</v>
      </c>
    </row>
    <row r="148" spans="1:24" x14ac:dyDescent="0.25">
      <c r="A148" s="77">
        <f>VLOOKUP(C148,'BU and Control BU Listing'!A:E,5,FALSE)</f>
        <v>13200</v>
      </c>
      <c r="B148" s="80" t="s">
        <v>3009</v>
      </c>
      <c r="C148" s="22" t="str">
        <f t="shared" si="22"/>
        <v>13200</v>
      </c>
      <c r="D148" s="22" t="str">
        <f t="shared" si="23"/>
        <v>10000</v>
      </c>
      <c r="E148" s="21" t="str">
        <f>VLOOKUP(B148,'Table A as of March 2024'!A:G,7,FALSE)</f>
        <v>Department of Elections</v>
      </c>
      <c r="F148" s="21" t="str">
        <f>VLOOKUP(B148,'Table A as of March 2024'!A:H,8,FALSE)</f>
        <v>Federal Trust</v>
      </c>
      <c r="G148" s="11" t="str">
        <f>VLOOKUP(B148,'Table A as of March 2024'!A:I,9,FALSE)</f>
        <v>120</v>
      </c>
      <c r="H148" t="str">
        <f>VLOOKUP(B148,'Table A as of March 2024'!A:L,12,FALSE)</f>
        <v>No</v>
      </c>
      <c r="I148" s="9" t="str">
        <f>VLOOKUP(B148,'Table A as of March 2024'!A:M,13,FALSE)</f>
        <v>R</v>
      </c>
      <c r="J148" t="str">
        <f>VLOOKUP(B148,'Table A as of March 2024'!A:O,15,FALSE)</f>
        <v>R</v>
      </c>
      <c r="K148" t="str">
        <f>VLOOKUP(G148,'ACFR Class Vlookup'!A:B,2,FALSE)</f>
        <v>Governmental</v>
      </c>
      <c r="L148" s="1" t="str">
        <f>VLOOKUP(D148,'Fund Information'!A:F,6,FALSE)</f>
        <v>This fund accounts for Federal funds.</v>
      </c>
      <c r="M148" s="6" t="str">
        <f t="shared" si="24"/>
        <v>N/A</v>
      </c>
      <c r="N148" s="6" t="s">
        <v>2886</v>
      </c>
      <c r="O148" s="6" t="str">
        <f t="shared" si="25"/>
        <v>N/A</v>
      </c>
      <c r="P148" s="5" t="s">
        <v>2886</v>
      </c>
      <c r="Q148" s="6" t="str">
        <f t="shared" si="26"/>
        <v>N/A</v>
      </c>
      <c r="R148" s="7" t="str">
        <f t="shared" si="27"/>
        <v>Yes</v>
      </c>
      <c r="S148" s="5" t="str">
        <f t="shared" si="28"/>
        <v>Answer Required</v>
      </c>
      <c r="T148" s="6" t="str">
        <f t="shared" si="29"/>
        <v>N/A</v>
      </c>
      <c r="U148" s="7" t="str">
        <f t="shared" si="30"/>
        <v>No</v>
      </c>
      <c r="V148" s="5" t="str">
        <f t="shared" si="31"/>
        <v>Answer Required</v>
      </c>
      <c r="W148" s="6" t="str">
        <f t="shared" si="32"/>
        <v>N/A</v>
      </c>
      <c r="X148" s="5" t="s">
        <v>2886</v>
      </c>
    </row>
    <row r="149" spans="1:24" ht="165" x14ac:dyDescent="0.25">
      <c r="A149" s="77">
        <f>VLOOKUP(C149,'BU and Control BU Listing'!A:E,5,FALSE)</f>
        <v>13200</v>
      </c>
      <c r="B149" s="80" t="s">
        <v>5744</v>
      </c>
      <c r="C149" s="22" t="str">
        <f t="shared" si="22"/>
        <v>13200</v>
      </c>
      <c r="D149" s="22" t="str">
        <f t="shared" si="23"/>
        <v>10110</v>
      </c>
      <c r="E149" s="21" t="str">
        <f>VLOOKUP(B149,'Table A as of March 2024'!A:G,7,FALSE)</f>
        <v>Department of Elections</v>
      </c>
      <c r="F149" s="21" t="str">
        <f>VLOOKUP(B149,'Table A as of March 2024'!A:H,8,FALSE)</f>
        <v>CARESActRlfFd–General-COVID-19</v>
      </c>
      <c r="G149" s="11" t="str">
        <f>VLOOKUP(B149,'Table A as of March 2024'!A:I,9,FALSE)</f>
        <v>120</v>
      </c>
      <c r="H149" t="str">
        <f>VLOOKUP(B149,'Table A as of March 2024'!A:L,12,FALSE)</f>
        <v>No</v>
      </c>
      <c r="I149" s="9" t="str">
        <f>VLOOKUP(B149,'Table A as of March 2024'!A:M,13,FALSE)</f>
        <v>V</v>
      </c>
      <c r="J149" t="str">
        <f>VLOOKUP(B149,'Table A as of March 2024'!A:O,15,FALSE)</f>
        <v>R</v>
      </c>
      <c r="K149" t="str">
        <f>VLOOKUP(G149,'ACFR Class Vlookup'!A:B,2,FALSE)</f>
        <v>Governmental</v>
      </c>
      <c r="L149" s="1" t="str">
        <f>VLOOKUP(D149,'Fund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9" s="6" t="str">
        <f t="shared" si="24"/>
        <v>N/A</v>
      </c>
      <c r="N149" s="6" t="s">
        <v>2886</v>
      </c>
      <c r="O149" s="6" t="str">
        <f t="shared" si="25"/>
        <v>N/A</v>
      </c>
      <c r="P149" s="5" t="s">
        <v>2886</v>
      </c>
      <c r="Q149" s="6" t="str">
        <f t="shared" si="26"/>
        <v>N/A</v>
      </c>
      <c r="R149" s="7" t="str">
        <f t="shared" si="27"/>
        <v>Yes</v>
      </c>
      <c r="S149" s="5" t="str">
        <f t="shared" si="28"/>
        <v>Answer Required</v>
      </c>
      <c r="T149" s="6" t="str">
        <f t="shared" si="29"/>
        <v>N/A</v>
      </c>
      <c r="U149" s="7" t="str">
        <f t="shared" si="30"/>
        <v>No</v>
      </c>
      <c r="V149" s="5" t="str">
        <f t="shared" si="31"/>
        <v>Answer Required</v>
      </c>
      <c r="W149" s="6" t="str">
        <f t="shared" si="32"/>
        <v>N/A</v>
      </c>
      <c r="X149" s="5" t="s">
        <v>2886</v>
      </c>
    </row>
    <row r="150" spans="1:24" ht="60" x14ac:dyDescent="0.25">
      <c r="A150" s="77">
        <f>VLOOKUP(C150,'BU and Control BU Listing'!A:E,5,FALSE)</f>
        <v>13200</v>
      </c>
      <c r="B150" s="80" t="s">
        <v>5745</v>
      </c>
      <c r="C150" s="22" t="str">
        <f t="shared" si="22"/>
        <v>13200</v>
      </c>
      <c r="D150" s="22" t="str">
        <f t="shared" si="23"/>
        <v>10180</v>
      </c>
      <c r="E150" s="21" t="str">
        <f>VLOOKUP(B150,'Table A as of March 2024'!A:G,7,FALSE)</f>
        <v>Department of Elections</v>
      </c>
      <c r="F150" s="21" t="str">
        <f>VLOOKUP(B150,'Table A as of March 2024'!A:H,8,FALSE)</f>
        <v>2020HAVACARESActGrant-COVID-19</v>
      </c>
      <c r="G150" s="11" t="str">
        <f>VLOOKUP(B150,'Table A as of March 2024'!A:I,9,FALSE)</f>
        <v>120</v>
      </c>
      <c r="H150" t="str">
        <f>VLOOKUP(B150,'Table A as of March 2024'!A:L,12,FALSE)</f>
        <v>No</v>
      </c>
      <c r="I150" s="9" t="str">
        <f>VLOOKUP(B150,'Table A as of March 2024'!A:M,13,FALSE)</f>
        <v>V</v>
      </c>
      <c r="J150" t="str">
        <f>VLOOKUP(B150,'Table A as of March 2024'!A:O,15,FALSE)</f>
        <v>R</v>
      </c>
      <c r="K150" t="str">
        <f>VLOOKUP(G150,'ACFR Class Vlookup'!A:B,2,FALSE)</f>
        <v>Governmental</v>
      </c>
      <c r="L150" s="1" t="str">
        <f>VLOOKUP(D150,'Fund Information'!A:F,6,FALSE)</f>
        <v>2020 HAVA CARES Act Grant COVID-19. CFDA 90.404; HAVA Election Security Grants. Provides Federal funding to improve the administration of elections for Federal office, including to enhance election technology and make election security improvements as related to COVID-19.</v>
      </c>
      <c r="M150" s="6" t="str">
        <f t="shared" si="24"/>
        <v>N/A</v>
      </c>
      <c r="N150" s="6" t="s">
        <v>2886</v>
      </c>
      <c r="O150" s="6" t="str">
        <f t="shared" si="25"/>
        <v>N/A</v>
      </c>
      <c r="P150" s="5" t="s">
        <v>2886</v>
      </c>
      <c r="Q150" s="6" t="str">
        <f t="shared" si="26"/>
        <v>N/A</v>
      </c>
      <c r="R150" s="7" t="str">
        <f t="shared" si="27"/>
        <v>Yes</v>
      </c>
      <c r="S150" s="5" t="str">
        <f t="shared" si="28"/>
        <v>Answer Required</v>
      </c>
      <c r="T150" s="6" t="str">
        <f t="shared" si="29"/>
        <v>N/A</v>
      </c>
      <c r="U150" s="7" t="str">
        <f t="shared" si="30"/>
        <v>No</v>
      </c>
      <c r="V150" s="5" t="str">
        <f t="shared" si="31"/>
        <v>Answer Required</v>
      </c>
      <c r="W150" s="6" t="str">
        <f t="shared" si="32"/>
        <v>N/A</v>
      </c>
      <c r="X150" s="5" t="s">
        <v>2886</v>
      </c>
    </row>
    <row r="151" spans="1:24" ht="165" x14ac:dyDescent="0.25">
      <c r="A151" s="77">
        <f>VLOOKUP(C151,'BU and Control BU Listing'!A:E,5,FALSE)</f>
        <v>13200</v>
      </c>
      <c r="B151" s="80" t="s">
        <v>8115</v>
      </c>
      <c r="C151" s="22" t="str">
        <f t="shared" si="22"/>
        <v>13200</v>
      </c>
      <c r="D151" s="22" t="str">
        <f t="shared" si="23"/>
        <v>12110</v>
      </c>
      <c r="E151" s="21" t="str">
        <f>VLOOKUP(B151,'Table A as of March 2024'!A:G,7,FALSE)</f>
        <v>Department of Elections</v>
      </c>
      <c r="F151" s="21" t="str">
        <f>VLOOKUP(B151,'Table A as of March 2024'!A:H,8,FALSE)</f>
        <v>ARP-CrvStLoclFisRecFd-COVID-19</v>
      </c>
      <c r="G151" s="11" t="str">
        <f>VLOOKUP(B151,'Table A as of March 2024'!A:I,9,FALSE)</f>
        <v>120</v>
      </c>
      <c r="H151" t="str">
        <f>VLOOKUP(B151,'Table A as of March 2024'!A:L,12,FALSE)</f>
        <v>No</v>
      </c>
      <c r="I151" s="9" t="str">
        <f>VLOOKUP(B151,'Table A as of March 2024'!A:M,13,FALSE)</f>
        <v>V</v>
      </c>
      <c r="J151" t="str">
        <f>VLOOKUP(B151,'Table A as of March 2024'!A:O,15,FALSE)</f>
        <v>R</v>
      </c>
      <c r="K151" t="str">
        <f>VLOOKUP(G151,'ACFR Class Vlookup'!A:B,2,FALSE)</f>
        <v>Governmental</v>
      </c>
      <c r="L151" s="1" t="str">
        <f>VLOOKUP(D151,'Fund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51" s="6" t="str">
        <f t="shared" si="24"/>
        <v>N/A</v>
      </c>
      <c r="N151" s="6" t="s">
        <v>2886</v>
      </c>
      <c r="O151" s="6" t="str">
        <f t="shared" si="25"/>
        <v>N/A</v>
      </c>
      <c r="P151" s="5" t="s">
        <v>2886</v>
      </c>
      <c r="Q151" s="6" t="str">
        <f t="shared" si="26"/>
        <v>N/A</v>
      </c>
      <c r="R151" s="7" t="str">
        <f t="shared" si="27"/>
        <v>Yes</v>
      </c>
      <c r="S151" s="5" t="str">
        <f t="shared" si="28"/>
        <v>Answer Required</v>
      </c>
      <c r="T151" s="6" t="str">
        <f t="shared" si="29"/>
        <v>N/A</v>
      </c>
      <c r="U151" s="7" t="str">
        <f t="shared" si="30"/>
        <v>No</v>
      </c>
      <c r="V151" s="5" t="str">
        <f t="shared" si="31"/>
        <v>Answer Required</v>
      </c>
      <c r="W151" s="6" t="str">
        <f t="shared" si="32"/>
        <v>N/A</v>
      </c>
      <c r="X151" s="5" t="s">
        <v>2886</v>
      </c>
    </row>
    <row r="152" spans="1:24" x14ac:dyDescent="0.25">
      <c r="A152" s="77">
        <f>VLOOKUP(C152,'BU and Control BU Listing'!A:E,5,FALSE)</f>
        <v>13300</v>
      </c>
      <c r="B152" s="80" t="s">
        <v>3011</v>
      </c>
      <c r="C152" s="22" t="str">
        <f t="shared" si="22"/>
        <v>13300</v>
      </c>
      <c r="D152" s="22" t="str">
        <f t="shared" si="23"/>
        <v>01000</v>
      </c>
      <c r="E152" s="21" t="str">
        <f>VLOOKUP(B152,'Table A as of March 2024'!A:G,7,FALSE)</f>
        <v>Auditor of Public Accounts</v>
      </c>
      <c r="F152" s="21" t="str">
        <f>VLOOKUP(B152,'Table A as of March 2024'!A:H,8,FALSE)</f>
        <v>General Fund</v>
      </c>
      <c r="G152" s="11" t="str">
        <f>VLOOKUP(B152,'Table A as of March 2024'!A:I,9,FALSE)</f>
        <v>100</v>
      </c>
      <c r="H152" t="str">
        <f>VLOOKUP(B152,'Table A as of March 2024'!A:L,12,FALSE)</f>
        <v>No</v>
      </c>
      <c r="I152" s="9" t="str">
        <f>VLOOKUP(B152,'Table A as of March 2024'!A:M,13,FALSE)</f>
        <v>G</v>
      </c>
      <c r="J152" t="str">
        <f>VLOOKUP(B152,'Table A as of March 2024'!A:O,15,FALSE)</f>
        <v>U</v>
      </c>
      <c r="K152" t="str">
        <f>VLOOKUP(G152,'ACFR Class Vlookup'!A:B,2,FALSE)</f>
        <v>Governmental</v>
      </c>
      <c r="L152" s="1" t="str">
        <f>VLOOKUP(D152,'Fund Information'!A:F,6,FALSE)</f>
        <v>General Fund</v>
      </c>
      <c r="M152" s="6" t="str">
        <f t="shared" si="24"/>
        <v>N/A</v>
      </c>
      <c r="N152" s="6" t="s">
        <v>2886</v>
      </c>
      <c r="O152" s="6" t="str">
        <f t="shared" si="25"/>
        <v>N/A</v>
      </c>
      <c r="P152" s="5" t="s">
        <v>2886</v>
      </c>
      <c r="Q152" s="6" t="str">
        <f t="shared" si="26"/>
        <v>N/A</v>
      </c>
      <c r="R152" s="7" t="str">
        <f t="shared" si="27"/>
        <v>No</v>
      </c>
      <c r="S152" s="5" t="str">
        <f t="shared" si="28"/>
        <v>Answer Required</v>
      </c>
      <c r="T152" s="6" t="str">
        <f t="shared" si="29"/>
        <v>N/A</v>
      </c>
      <c r="U152" s="7" t="str">
        <f t="shared" si="30"/>
        <v>No</v>
      </c>
      <c r="V152" s="5" t="str">
        <f t="shared" si="31"/>
        <v>Answer Required</v>
      </c>
      <c r="W152" s="6" t="str">
        <f t="shared" si="32"/>
        <v>N/A</v>
      </c>
      <c r="X152" s="5" t="s">
        <v>2886</v>
      </c>
    </row>
    <row r="153" spans="1:24" ht="75" x14ac:dyDescent="0.25">
      <c r="A153" s="77">
        <f>VLOOKUP(C153,'BU and Control BU Listing'!A:E,5,FALSE)</f>
        <v>13300</v>
      </c>
      <c r="B153" s="80" t="s">
        <v>3012</v>
      </c>
      <c r="C153" s="22" t="str">
        <f t="shared" si="22"/>
        <v>13300</v>
      </c>
      <c r="D153" s="22" t="str">
        <f t="shared" si="23"/>
        <v>02133</v>
      </c>
      <c r="E153" s="21" t="str">
        <f>VLOOKUP(B153,'Table A as of March 2024'!A:G,7,FALSE)</f>
        <v>Auditor of Public Accounts</v>
      </c>
      <c r="F153" s="21" t="str">
        <f>VLOOKUP(B153,'Table A as of March 2024'!A:H,8,FALSE)</f>
        <v>APA Special Revenue Fund</v>
      </c>
      <c r="G153" s="11" t="str">
        <f>VLOOKUP(B153,'Table A as of March 2024'!A:I,9,FALSE)</f>
        <v>100</v>
      </c>
      <c r="H153" t="str">
        <f>VLOOKUP(B153,'Table A as of March 2024'!A:L,12,FALSE)</f>
        <v>No</v>
      </c>
      <c r="I153" s="9" t="str">
        <f>VLOOKUP(B153,'Table A as of March 2024'!A:M,13,FALSE)</f>
        <v>U</v>
      </c>
      <c r="J153" t="str">
        <f>VLOOKUP(B153,'Table A as of March 2024'!A:O,15,FALSE)</f>
        <v>A</v>
      </c>
      <c r="K153" t="str">
        <f>VLOOKUP(G153,'ACFR Class Vlookup'!A:B,2,FALSE)</f>
        <v>Governmental</v>
      </c>
      <c r="L153" s="1" t="str">
        <f>VLOOKUP(D153,'Fund Information'!A:F,6,FALSE)</f>
        <v>Accounts for revenues from audits of cities, towns, agencies within the Commonwealth that handle state funds that are audited every other year and must pay 50% of the cost of the audit.  The reimbursement is accounted for in this fund and used for audit costs - excluding Circuit Courts and Center for Innovative Technology.</v>
      </c>
      <c r="M153" s="6" t="str">
        <f t="shared" si="24"/>
        <v>N/A</v>
      </c>
      <c r="N153" s="6" t="s">
        <v>2886</v>
      </c>
      <c r="O153" s="6" t="str">
        <f t="shared" si="25"/>
        <v>N/A</v>
      </c>
      <c r="P153" s="5" t="s">
        <v>2886</v>
      </c>
      <c r="Q153" s="6" t="str">
        <f t="shared" si="26"/>
        <v>N/A</v>
      </c>
      <c r="R153" s="7" t="str">
        <f t="shared" si="27"/>
        <v>No</v>
      </c>
      <c r="S153" s="5" t="str">
        <f t="shared" si="28"/>
        <v>Answer Required</v>
      </c>
      <c r="T153" s="6" t="str">
        <f t="shared" si="29"/>
        <v>N/A</v>
      </c>
      <c r="U153" s="7" t="str">
        <f t="shared" si="30"/>
        <v>No</v>
      </c>
      <c r="V153" s="5" t="str">
        <f t="shared" si="31"/>
        <v>Answer Required</v>
      </c>
      <c r="W153" s="6" t="str">
        <f t="shared" si="32"/>
        <v>N/A</v>
      </c>
      <c r="X153" s="5" t="s">
        <v>2886</v>
      </c>
    </row>
    <row r="154" spans="1:24" x14ac:dyDescent="0.25">
      <c r="A154" s="77">
        <f>VLOOKUP(C154,'BU and Control BU Listing'!A:E,5,FALSE)</f>
        <v>13300</v>
      </c>
      <c r="B154" s="80" t="s">
        <v>3013</v>
      </c>
      <c r="C154" s="22" t="str">
        <f t="shared" si="22"/>
        <v>13300</v>
      </c>
      <c r="D154" s="22" t="str">
        <f t="shared" si="23"/>
        <v>02700</v>
      </c>
      <c r="E154" s="21" t="str">
        <f>VLOOKUP(B154,'Table A as of March 2024'!A:G,7,FALSE)</f>
        <v>Auditor of Public Accounts</v>
      </c>
      <c r="F154" s="21" t="str">
        <f>VLOOKUP(B154,'Table A as of March 2024'!A:H,8,FALSE)</f>
        <v>Parking</v>
      </c>
      <c r="G154" s="11" t="str">
        <f>VLOOKUP(B154,'Table A as of March 2024'!A:I,9,FALSE)</f>
        <v>105</v>
      </c>
      <c r="H154" t="str">
        <f>VLOOKUP(B154,'Table A as of March 2024'!A:L,12,FALSE)</f>
        <v>No</v>
      </c>
      <c r="I154" s="9" t="str">
        <f>VLOOKUP(B154,'Table A as of March 2024'!A:M,13,FALSE)</f>
        <v>U</v>
      </c>
      <c r="J154" t="str">
        <f>VLOOKUP(B154,'Table A as of March 2024'!A:O,15,FALSE)</f>
        <v>C</v>
      </c>
      <c r="K154" t="str">
        <f>VLOOKUP(G154,'ACFR Class Vlookup'!A:B,2,FALSE)</f>
        <v>Governmental</v>
      </c>
      <c r="L154" s="1" t="str">
        <f>VLOOKUP(D154,'Fund Information'!A:F,6,FALSE)</f>
        <v>Parking - Accounts for fees paid for parking vehicles in state parking lots.</v>
      </c>
      <c r="M154" s="6" t="str">
        <f t="shared" si="24"/>
        <v>N/A</v>
      </c>
      <c r="N154" s="6" t="s">
        <v>2886</v>
      </c>
      <c r="O154" s="6" t="str">
        <f t="shared" si="25"/>
        <v>N/A</v>
      </c>
      <c r="P154" s="5" t="s">
        <v>2886</v>
      </c>
      <c r="Q154" s="6" t="str">
        <f t="shared" si="26"/>
        <v>N/A</v>
      </c>
      <c r="R154" s="7" t="str">
        <f t="shared" si="27"/>
        <v>No</v>
      </c>
      <c r="S154" s="5" t="str">
        <f t="shared" si="28"/>
        <v>Answer Required</v>
      </c>
      <c r="T154" s="6" t="str">
        <f t="shared" si="29"/>
        <v>N/A</v>
      </c>
      <c r="U154" s="7" t="str">
        <f t="shared" si="30"/>
        <v>Yes</v>
      </c>
      <c r="V154" s="5" t="str">
        <f t="shared" si="31"/>
        <v>Answer Required</v>
      </c>
      <c r="W154" s="6" t="str">
        <f t="shared" si="32"/>
        <v>N/A</v>
      </c>
      <c r="X154" s="5" t="s">
        <v>2886</v>
      </c>
    </row>
    <row r="155" spans="1:24" x14ac:dyDescent="0.25">
      <c r="A155" s="77">
        <f>VLOOKUP(C155,'BU and Control BU Listing'!A:E,5,FALSE)</f>
        <v>13600</v>
      </c>
      <c r="B155" s="80" t="s">
        <v>3015</v>
      </c>
      <c r="C155" s="22" t="str">
        <f t="shared" si="22"/>
        <v>13600</v>
      </c>
      <c r="D155" s="22" t="str">
        <f t="shared" si="23"/>
        <v>01000</v>
      </c>
      <c r="E155" s="21" t="str">
        <f>VLOOKUP(B155,'Table A as of March 2024'!A:G,7,FALSE)</f>
        <v>VA Information Tech Agency</v>
      </c>
      <c r="F155" s="21" t="str">
        <f>VLOOKUP(B155,'Table A as of March 2024'!A:H,8,FALSE)</f>
        <v>General Fund</v>
      </c>
      <c r="G155" s="11" t="str">
        <f>VLOOKUP(B155,'Table A as of March 2024'!A:I,9,FALSE)</f>
        <v>100</v>
      </c>
      <c r="H155" t="str">
        <f>VLOOKUP(B155,'Table A as of March 2024'!A:L,12,FALSE)</f>
        <v>No</v>
      </c>
      <c r="I155" s="9" t="str">
        <f>VLOOKUP(B155,'Table A as of March 2024'!A:M,13,FALSE)</f>
        <v>G</v>
      </c>
      <c r="J155" t="str">
        <f>VLOOKUP(B155,'Table A as of March 2024'!A:O,15,FALSE)</f>
        <v>U</v>
      </c>
      <c r="K155" t="str">
        <f>VLOOKUP(G155,'ACFR Class Vlookup'!A:B,2,FALSE)</f>
        <v>Governmental</v>
      </c>
      <c r="L155" s="1" t="str">
        <f>VLOOKUP(D155,'Fund Information'!A:F,6,FALSE)</f>
        <v>General Fund</v>
      </c>
      <c r="M155" s="6" t="str">
        <f t="shared" si="24"/>
        <v>N/A</v>
      </c>
      <c r="N155" s="6" t="s">
        <v>2886</v>
      </c>
      <c r="O155" s="6" t="str">
        <f t="shared" si="25"/>
        <v>N/A</v>
      </c>
      <c r="P155" s="5" t="s">
        <v>2886</v>
      </c>
      <c r="Q155" s="6" t="str">
        <f t="shared" si="26"/>
        <v>N/A</v>
      </c>
      <c r="R155" s="7" t="str">
        <f t="shared" si="27"/>
        <v>No</v>
      </c>
      <c r="S155" s="5" t="str">
        <f t="shared" si="28"/>
        <v>Answer Required</v>
      </c>
      <c r="T155" s="6" t="str">
        <f t="shared" si="29"/>
        <v>N/A</v>
      </c>
      <c r="U155" s="7" t="str">
        <f t="shared" si="30"/>
        <v>No</v>
      </c>
      <c r="V155" s="5" t="str">
        <f t="shared" si="31"/>
        <v>Answer Required</v>
      </c>
      <c r="W155" s="6" t="str">
        <f t="shared" si="32"/>
        <v>N/A</v>
      </c>
      <c r="X155" s="5" t="s">
        <v>2886</v>
      </c>
    </row>
    <row r="156" spans="1:24" ht="30" x14ac:dyDescent="0.25">
      <c r="A156" s="77">
        <f>VLOOKUP(C156,'BU and Control BU Listing'!A:E,5,FALSE)</f>
        <v>13600</v>
      </c>
      <c r="B156" s="80" t="s">
        <v>3016</v>
      </c>
      <c r="C156" s="22" t="str">
        <f t="shared" si="22"/>
        <v>13600</v>
      </c>
      <c r="D156" s="22" t="str">
        <f t="shared" si="23"/>
        <v>02101</v>
      </c>
      <c r="E156" s="21" t="str">
        <f>VLOOKUP(B156,'Table A as of March 2024'!A:G,7,FALSE)</f>
        <v>VA Information Tech Agency</v>
      </c>
      <c r="F156" s="21" t="str">
        <f>VLOOKUP(B156,'Table A as of March 2024'!A:H,8,FALSE)</f>
        <v>Acquisition Services Spec Fund</v>
      </c>
      <c r="G156" s="11" t="str">
        <f>VLOOKUP(B156,'Table A as of March 2024'!A:I,9,FALSE)</f>
        <v>105</v>
      </c>
      <c r="H156" t="str">
        <f>VLOOKUP(B156,'Table A as of March 2024'!A:L,12,FALSE)</f>
        <v>No</v>
      </c>
      <c r="I156" s="9" t="str">
        <f>VLOOKUP(B156,'Table A as of March 2024'!A:M,13,FALSE)</f>
        <v>U</v>
      </c>
      <c r="J156" t="str">
        <f>VLOOKUP(B156,'Table A as of March 2024'!A:O,15,FALSE)</f>
        <v>C</v>
      </c>
      <c r="K156" t="str">
        <f>VLOOKUP(G156,'ACFR Class Vlookup'!A:B,2,FALSE)</f>
        <v>Governmental</v>
      </c>
      <c r="L156" s="1" t="str">
        <f>VLOOKUP(D156,'Fund Information'!A:F,6,FALSE)</f>
        <v>Administered by VITA and used to finance procurement and contracting activities and programs unallowable for federal fund reimbursement.</v>
      </c>
      <c r="M156" s="6" t="str">
        <f t="shared" si="24"/>
        <v>N/A</v>
      </c>
      <c r="N156" s="6" t="s">
        <v>2886</v>
      </c>
      <c r="O156" s="6" t="str">
        <f t="shared" si="25"/>
        <v>N/A</v>
      </c>
      <c r="P156" s="5" t="s">
        <v>2886</v>
      </c>
      <c r="Q156" s="6" t="str">
        <f t="shared" si="26"/>
        <v>N/A</v>
      </c>
      <c r="R156" s="7" t="str">
        <f t="shared" si="27"/>
        <v>No</v>
      </c>
      <c r="S156" s="5" t="str">
        <f t="shared" si="28"/>
        <v>Answer Required</v>
      </c>
      <c r="T156" s="6" t="str">
        <f t="shared" si="29"/>
        <v>N/A</v>
      </c>
      <c r="U156" s="7" t="str">
        <f t="shared" si="30"/>
        <v>Yes</v>
      </c>
      <c r="V156" s="5" t="str">
        <f t="shared" si="31"/>
        <v>Answer Required</v>
      </c>
      <c r="W156" s="6" t="str">
        <f t="shared" si="32"/>
        <v>N/A</v>
      </c>
      <c r="X156" s="5" t="s">
        <v>2886</v>
      </c>
    </row>
    <row r="157" spans="1:24" x14ac:dyDescent="0.25">
      <c r="A157" s="77">
        <f>VLOOKUP(C157,'BU and Control BU Listing'!A:E,5,FALSE)</f>
        <v>13600</v>
      </c>
      <c r="B157" s="80" t="s">
        <v>3017</v>
      </c>
      <c r="C157" s="22" t="str">
        <f t="shared" si="22"/>
        <v>13600</v>
      </c>
      <c r="D157" s="22" t="str">
        <f t="shared" si="23"/>
        <v>02700</v>
      </c>
      <c r="E157" s="21" t="str">
        <f>VLOOKUP(B157,'Table A as of March 2024'!A:G,7,FALSE)</f>
        <v>VA Information Tech Agency</v>
      </c>
      <c r="F157" s="21" t="str">
        <f>VLOOKUP(B157,'Table A as of March 2024'!A:H,8,FALSE)</f>
        <v>Parking</v>
      </c>
      <c r="G157" s="11" t="str">
        <f>VLOOKUP(B157,'Table A as of March 2024'!A:I,9,FALSE)</f>
        <v>105</v>
      </c>
      <c r="H157" t="str">
        <f>VLOOKUP(B157,'Table A as of March 2024'!A:L,12,FALSE)</f>
        <v>No</v>
      </c>
      <c r="I157" s="9" t="str">
        <f>VLOOKUP(B157,'Table A as of March 2024'!A:M,13,FALSE)</f>
        <v>U</v>
      </c>
      <c r="J157" t="str">
        <f>VLOOKUP(B157,'Table A as of March 2024'!A:O,15,FALSE)</f>
        <v>C</v>
      </c>
      <c r="K157" t="str">
        <f>VLOOKUP(G157,'ACFR Class Vlookup'!A:B,2,FALSE)</f>
        <v>Governmental</v>
      </c>
      <c r="L157" s="1" t="str">
        <f>VLOOKUP(D157,'Fund Information'!A:F,6,FALSE)</f>
        <v>Parking - Accounts for fees paid for parking vehicles in state parking lots.</v>
      </c>
      <c r="M157" s="6" t="str">
        <f t="shared" si="24"/>
        <v>N/A</v>
      </c>
      <c r="N157" s="6" t="s">
        <v>2886</v>
      </c>
      <c r="O157" s="6" t="str">
        <f t="shared" si="25"/>
        <v>N/A</v>
      </c>
      <c r="P157" s="5" t="s">
        <v>2886</v>
      </c>
      <c r="Q157" s="6" t="str">
        <f t="shared" si="26"/>
        <v>N/A</v>
      </c>
      <c r="R157" s="7" t="str">
        <f t="shared" si="27"/>
        <v>No</v>
      </c>
      <c r="S157" s="5" t="str">
        <f t="shared" si="28"/>
        <v>Answer Required</v>
      </c>
      <c r="T157" s="6" t="str">
        <f t="shared" si="29"/>
        <v>N/A</v>
      </c>
      <c r="U157" s="7" t="str">
        <f t="shared" si="30"/>
        <v>Yes</v>
      </c>
      <c r="V157" s="5" t="str">
        <f t="shared" si="31"/>
        <v>Answer Required</v>
      </c>
      <c r="W157" s="6" t="str">
        <f t="shared" si="32"/>
        <v>N/A</v>
      </c>
      <c r="X157" s="5" t="s">
        <v>2886</v>
      </c>
    </row>
    <row r="158" spans="1:24" ht="45" x14ac:dyDescent="0.25">
      <c r="A158" s="77">
        <f>VLOOKUP(C158,'BU and Control BU Listing'!A:E,5,FALSE)</f>
        <v>13600</v>
      </c>
      <c r="B158" s="80" t="s">
        <v>3018</v>
      </c>
      <c r="C158" s="22" t="str">
        <f t="shared" si="22"/>
        <v>13600</v>
      </c>
      <c r="D158" s="22" t="str">
        <f t="shared" si="23"/>
        <v>06136</v>
      </c>
      <c r="E158" s="21" t="str">
        <f>VLOOKUP(B158,'Table A as of March 2024'!A:G,7,FALSE)</f>
        <v>VA Information Tech Agency</v>
      </c>
      <c r="F158" s="21" t="str">
        <f>VLOOKUP(B158,'Table A as of March 2024'!A:H,8,FALSE)</f>
        <v>VITA Internal Service Fund</v>
      </c>
      <c r="G158" s="11" t="str">
        <f>VLOOKUP(B158,'Table A as of March 2024'!A:I,9,FALSE)</f>
        <v>350</v>
      </c>
      <c r="H158" t="str">
        <f>VLOOKUP(B158,'Table A as of March 2024'!A:L,12,FALSE)</f>
        <v>No</v>
      </c>
      <c r="I158" s="9" t="str">
        <f>VLOOKUP(B158,'Table A as of March 2024'!A:M,13,FALSE)</f>
        <v>U</v>
      </c>
      <c r="K158" t="str">
        <f>VLOOKUP(G158,'ACFR Class Vlookup'!A:B,2,FALSE)</f>
        <v>N/A</v>
      </c>
      <c r="L158" s="1" t="str">
        <f>VLOOKUP(D158,'Fund Information'!A:F,6,FALSE)</f>
        <v>Used to support VITA's telecommunications services, direct billed services, consulting services, and computer services activities.  This fund is included on a financial statement template.</v>
      </c>
      <c r="M158" s="6" t="str">
        <f t="shared" si="24"/>
        <v>N/A</v>
      </c>
      <c r="N158" s="6" t="s">
        <v>2886</v>
      </c>
      <c r="O158" s="6" t="str">
        <f t="shared" si="25"/>
        <v>N/A</v>
      </c>
      <c r="P158" s="5" t="s">
        <v>2886</v>
      </c>
      <c r="Q158" s="6" t="str">
        <f t="shared" si="26"/>
        <v>N/A</v>
      </c>
      <c r="R158" s="7" t="str">
        <f t="shared" si="27"/>
        <v>No</v>
      </c>
      <c r="S158" s="5" t="str">
        <f t="shared" si="28"/>
        <v>N/A</v>
      </c>
      <c r="T158" s="6" t="str">
        <f t="shared" si="29"/>
        <v>N/A</v>
      </c>
      <c r="U158" s="7" t="str">
        <f t="shared" si="30"/>
        <v>No</v>
      </c>
      <c r="V158" s="5" t="str">
        <f t="shared" si="31"/>
        <v>N/A</v>
      </c>
      <c r="W158" s="6" t="str">
        <f t="shared" si="32"/>
        <v>N/A</v>
      </c>
      <c r="X158" s="5" t="s">
        <v>2886</v>
      </c>
    </row>
    <row r="159" spans="1:24" ht="135" x14ac:dyDescent="0.25">
      <c r="A159" s="77">
        <f>VLOOKUP(C159,'BU and Control BU Listing'!A:E,5,FALSE)</f>
        <v>13600</v>
      </c>
      <c r="B159" s="80" t="s">
        <v>3019</v>
      </c>
      <c r="C159" s="22" t="str">
        <f t="shared" si="22"/>
        <v>13600</v>
      </c>
      <c r="D159" s="22" t="str">
        <f t="shared" si="23"/>
        <v>06137</v>
      </c>
      <c r="E159" s="21" t="str">
        <f>VLOOKUP(B159,'Table A as of March 2024'!A:G,7,FALSE)</f>
        <v>VA Information Tech Agency</v>
      </c>
      <c r="F159" s="21" t="str">
        <f>VLOOKUP(B159,'Table A as of March 2024'!A:H,8,FALSE)</f>
        <v>VITA Overhead</v>
      </c>
      <c r="G159" s="11" t="str">
        <f>VLOOKUP(B159,'Table A as of March 2024'!A:I,9,FALSE)</f>
        <v>350</v>
      </c>
      <c r="H159" t="str">
        <f>VLOOKUP(B159,'Table A as of March 2024'!A:L,12,FALSE)</f>
        <v>No</v>
      </c>
      <c r="I159" s="9" t="str">
        <f>VLOOKUP(B159,'Table A as of March 2024'!A:M,13,FALSE)</f>
        <v>U</v>
      </c>
      <c r="K159" t="str">
        <f>VLOOKUP(G159,'ACFR Class Vlookup'!A:B,2,FALSE)</f>
        <v>N/A</v>
      </c>
      <c r="L159" s="1" t="str">
        <f>VLOOKUP(D159,'Fund Information'!A:F,6,FALSE)</f>
        <v>DPB has asked VITA to segregate cash receipts and expenditures related to VITA overhead from VITA direct services. This will be most easily accomplished by having a new fund for the overhead activity. Expenditures are already identified by program code. Once the new fund is established we would work with DPB and DOA to move those appropriations from 06136. We have a methodology for identifying the overhead recovery portion of customer receipts and would process a monthly entry to reclassify the VITA OH recovery portion to the new fund. Ultimately we will work on an automated process for this.</v>
      </c>
      <c r="M159" s="6" t="str">
        <f t="shared" si="24"/>
        <v>N/A</v>
      </c>
      <c r="N159" s="6" t="s">
        <v>2886</v>
      </c>
      <c r="O159" s="6" t="str">
        <f t="shared" si="25"/>
        <v>N/A</v>
      </c>
      <c r="P159" s="5" t="s">
        <v>2886</v>
      </c>
      <c r="Q159" s="6" t="str">
        <f t="shared" si="26"/>
        <v>N/A</v>
      </c>
      <c r="R159" s="7" t="str">
        <f t="shared" si="27"/>
        <v>No</v>
      </c>
      <c r="S159" s="5" t="str">
        <f t="shared" si="28"/>
        <v>N/A</v>
      </c>
      <c r="T159" s="6" t="str">
        <f t="shared" si="29"/>
        <v>N/A</v>
      </c>
      <c r="U159" s="7" t="str">
        <f t="shared" si="30"/>
        <v>No</v>
      </c>
      <c r="V159" s="5" t="str">
        <f t="shared" si="31"/>
        <v>N/A</v>
      </c>
      <c r="W159" s="6" t="str">
        <f t="shared" si="32"/>
        <v>N/A</v>
      </c>
      <c r="X159" s="5" t="s">
        <v>2886</v>
      </c>
    </row>
    <row r="160" spans="1:24" ht="90" x14ac:dyDescent="0.25">
      <c r="A160" s="77">
        <f>VLOOKUP(C160,'BU and Control BU Listing'!A:E,5,FALSE)</f>
        <v>13600</v>
      </c>
      <c r="B160" s="80" t="s">
        <v>3020</v>
      </c>
      <c r="C160" s="22" t="str">
        <f t="shared" si="22"/>
        <v>13600</v>
      </c>
      <c r="D160" s="22" t="str">
        <f t="shared" si="23"/>
        <v>06170</v>
      </c>
      <c r="E160" s="21" t="str">
        <f>VLOOKUP(B160,'Table A as of March 2024'!A:G,7,FALSE)</f>
        <v>VA Information Tech Agency</v>
      </c>
      <c r="F160" s="21" t="str">
        <f>VLOOKUP(B160,'Table A as of March 2024'!A:H,8,FALSE)</f>
        <v>IT Security Service Center</v>
      </c>
      <c r="G160" s="11" t="str">
        <f>VLOOKUP(B160,'Table A as of March 2024'!A:I,9,FALSE)</f>
        <v>350</v>
      </c>
      <c r="H160" t="str">
        <f>VLOOKUP(B160,'Table A as of March 2024'!A:L,12,FALSE)</f>
        <v>No</v>
      </c>
      <c r="I160" s="9" t="str">
        <f>VLOOKUP(B160,'Table A as of March 2024'!A:M,13,FALSE)</f>
        <v>U</v>
      </c>
      <c r="K160" t="str">
        <f>VLOOKUP(G160,'ACFR Class Vlookup'!A:B,2,FALSE)</f>
        <v>N/A</v>
      </c>
      <c r="L160" s="1" t="str">
        <f>VLOOKUP(D160,'Fund Information'!A:F,6,FALSE)</f>
        <v>Chapter 552, 2021 Virginia Acts of Assembly, Item 93.B.3 – grants appropriation to an Internal Service Fund for IT Audits and Information Security – this is an optional service that agencies can sign up to participate in.  This fund will keep the IT audits and information security activity separate from the vulnerability scans which were provided a general fund appropriation in Item 93.B.2.b.</v>
      </c>
      <c r="M160" s="6" t="str">
        <f t="shared" si="24"/>
        <v>N/A</v>
      </c>
      <c r="N160" s="6" t="s">
        <v>2886</v>
      </c>
      <c r="O160" s="6" t="str">
        <f t="shared" si="25"/>
        <v>N/A</v>
      </c>
      <c r="P160" s="5" t="s">
        <v>2886</v>
      </c>
      <c r="Q160" s="6" t="str">
        <f t="shared" si="26"/>
        <v>N/A</v>
      </c>
      <c r="R160" s="7" t="str">
        <f t="shared" si="27"/>
        <v>No</v>
      </c>
      <c r="S160" s="5" t="str">
        <f t="shared" si="28"/>
        <v>N/A</v>
      </c>
      <c r="T160" s="6" t="str">
        <f t="shared" si="29"/>
        <v>N/A</v>
      </c>
      <c r="U160" s="7" t="str">
        <f t="shared" si="30"/>
        <v>No</v>
      </c>
      <c r="V160" s="5" t="str">
        <f t="shared" si="31"/>
        <v>N/A</v>
      </c>
      <c r="W160" s="6" t="str">
        <f t="shared" si="32"/>
        <v>N/A</v>
      </c>
      <c r="X160" s="5" t="s">
        <v>2886</v>
      </c>
    </row>
    <row r="161" spans="1:24" ht="105" x14ac:dyDescent="0.25">
      <c r="A161" s="77">
        <f>VLOOKUP(C161,'BU and Control BU Listing'!A:E,5,FALSE)</f>
        <v>13600</v>
      </c>
      <c r="B161" s="80" t="s">
        <v>9130</v>
      </c>
      <c r="C161" s="22" t="str">
        <f t="shared" si="22"/>
        <v>13600</v>
      </c>
      <c r="D161" s="22" t="str">
        <f t="shared" si="23"/>
        <v>09097</v>
      </c>
      <c r="E161" s="21" t="s">
        <v>2607</v>
      </c>
      <c r="F161" s="21" t="s">
        <v>9026</v>
      </c>
      <c r="G161" s="115">
        <v>115</v>
      </c>
      <c r="H161" t="s">
        <v>2888</v>
      </c>
      <c r="I161" s="9" t="s">
        <v>2248</v>
      </c>
      <c r="J161" t="s">
        <v>2241</v>
      </c>
      <c r="K161" t="s">
        <v>2859</v>
      </c>
      <c r="L161" s="1" t="str">
        <f>VLOOKUP(D161,'Fund Information'!A:F,6,FALSE)</f>
        <v>Commonwealth Opioid Abatement and Remediation Fund established pursuant to Code of Virginia § 2.2-2377. Any moneys in the Fund shall be used solely for the purposes of efforts to treat, prevent, or reduce opioid use disorder or the misuse of opioids or to otherwise abate or remediate the opioid epidemic, or for any other approved purposes to the extent that such purposes are described in a related settlement, judgment, verdict, or other court order.</v>
      </c>
      <c r="M161" s="6" t="str">
        <f t="shared" si="24"/>
        <v>N/A</v>
      </c>
      <c r="N161" s="6" t="s">
        <v>2886</v>
      </c>
      <c r="O161" s="6" t="str">
        <f t="shared" si="25"/>
        <v>N/A</v>
      </c>
      <c r="P161" s="5" t="s">
        <v>2886</v>
      </c>
      <c r="Q161" s="6" t="str">
        <f t="shared" si="26"/>
        <v>N/A</v>
      </c>
      <c r="R161" s="7" t="str">
        <f t="shared" si="27"/>
        <v>No</v>
      </c>
      <c r="S161" s="5" t="str">
        <f t="shared" si="28"/>
        <v>Answer Required</v>
      </c>
      <c r="T161" s="6" t="str">
        <f t="shared" si="29"/>
        <v>N/A</v>
      </c>
      <c r="U161" s="7" t="str">
        <f t="shared" si="30"/>
        <v>Yes</v>
      </c>
      <c r="V161" s="5" t="str">
        <f t="shared" si="31"/>
        <v>Answer Required</v>
      </c>
      <c r="W161" s="6" t="str">
        <f t="shared" si="32"/>
        <v>N/A</v>
      </c>
      <c r="X161" s="5" t="s">
        <v>2886</v>
      </c>
    </row>
    <row r="162" spans="1:24" ht="90" x14ac:dyDescent="0.25">
      <c r="A162" s="77">
        <f>VLOOKUP(C162,'BU and Control BU Listing'!A:E,5,FALSE)</f>
        <v>13600</v>
      </c>
      <c r="B162" s="80" t="s">
        <v>3023</v>
      </c>
      <c r="C162" s="22" t="str">
        <f t="shared" si="22"/>
        <v>13600</v>
      </c>
      <c r="D162" s="22" t="str">
        <f t="shared" si="23"/>
        <v>09281</v>
      </c>
      <c r="E162" s="21" t="str">
        <f>VLOOKUP(B162,'Table A as of March 2024'!A:G,7,FALSE)</f>
        <v>VA Information Tech Agency</v>
      </c>
      <c r="F162" s="21" t="str">
        <f>VLOOKUP(B162,'Table A as of March 2024'!A:H,8,FALSE)</f>
        <v>Wireless E-911 Fund</v>
      </c>
      <c r="G162" s="11" t="str">
        <f>VLOOKUP(B162,'Table A as of March 2024'!A:I,9,FALSE)</f>
        <v>310</v>
      </c>
      <c r="H162" t="str">
        <f>VLOOKUP(B162,'Table A as of March 2024'!A:L,12,FALSE)</f>
        <v>No</v>
      </c>
      <c r="I162" s="9" t="str">
        <f>VLOOKUP(B162,'Table A as of March 2024'!A:M,13,FALSE)</f>
        <v>U</v>
      </c>
      <c r="K162" t="str">
        <f>VLOOKUP(G162,'ACFR Class Vlookup'!A:B,2,FALSE)</f>
        <v>N/A</v>
      </c>
      <c r="L162" s="1" t="str">
        <f>VLOOKUP(D162,'Fund Information'!A:F,6,FALSE)</f>
        <v>Code of Virginia §56-484.17.  Enterprise activity included on the VDEM E-911 enterprise fund financial statement template submission.  For development and deployment of improvements to the statewide E-911 network; local law enforcement dispatchers to offset dispatch center operations and related costs; telecommunications-related costs incurred for answering wireless E-911 telephone calls.</v>
      </c>
      <c r="M162" s="6" t="str">
        <f t="shared" si="24"/>
        <v>N/A</v>
      </c>
      <c r="N162" s="6" t="s">
        <v>2886</v>
      </c>
      <c r="O162" s="6" t="str">
        <f t="shared" si="25"/>
        <v>N/A</v>
      </c>
      <c r="P162" s="5" t="s">
        <v>2886</v>
      </c>
      <c r="Q162" s="6" t="str">
        <f t="shared" si="26"/>
        <v>N/A</v>
      </c>
      <c r="R162" s="7" t="str">
        <f t="shared" si="27"/>
        <v>No</v>
      </c>
      <c r="S162" s="5" t="str">
        <f t="shared" si="28"/>
        <v>N/A</v>
      </c>
      <c r="T162" s="6" t="str">
        <f t="shared" si="29"/>
        <v>N/A</v>
      </c>
      <c r="U162" s="7" t="str">
        <f t="shared" si="30"/>
        <v>No</v>
      </c>
      <c r="V162" s="5" t="str">
        <f t="shared" si="31"/>
        <v>N/A</v>
      </c>
      <c r="W162" s="6" t="str">
        <f t="shared" si="32"/>
        <v>N/A</v>
      </c>
      <c r="X162" s="5" t="s">
        <v>2886</v>
      </c>
    </row>
    <row r="163" spans="1:24" ht="90" x14ac:dyDescent="0.25">
      <c r="A163" s="77">
        <f>VLOOKUP(C163,'BU and Control BU Listing'!A:E,5,FALSE)</f>
        <v>13600</v>
      </c>
      <c r="B163" s="80" t="s">
        <v>3025</v>
      </c>
      <c r="C163" s="22" t="str">
        <f t="shared" si="22"/>
        <v>13600</v>
      </c>
      <c r="D163" s="22" t="str">
        <f t="shared" si="23"/>
        <v>09320</v>
      </c>
      <c r="E163" s="21" t="str">
        <f>VLOOKUP(B163,'Table A as of March 2024'!A:G,7,FALSE)</f>
        <v>VA Information Tech Agency</v>
      </c>
      <c r="F163" s="21" t="str">
        <f>VLOOKUP(B163,'Table A as of March 2024'!A:H,8,FALSE)</f>
        <v>Work Cap Advance &amp; Recoveries</v>
      </c>
      <c r="G163" s="11" t="str">
        <f>VLOOKUP(B163,'Table A as of March 2024'!A:I,9,FALSE)</f>
        <v>105</v>
      </c>
      <c r="H163" t="str">
        <f>VLOOKUP(B163,'Table A as of March 2024'!A:L,12,FALSE)</f>
        <v>No</v>
      </c>
      <c r="I163" s="9" t="str">
        <f>VLOOKUP(B163,'Table A as of March 2024'!A:M,13,FALSE)</f>
        <v>U</v>
      </c>
      <c r="J163" t="str">
        <f>VLOOKUP(B163,'Table A as of March 2024'!A:O,15,FALSE)</f>
        <v>C</v>
      </c>
      <c r="K163" t="str">
        <f>VLOOKUP(G163,'ACFR Class Vlookup'!A:B,2,FALSE)</f>
        <v>Governmental</v>
      </c>
      <c r="L163" s="1" t="str">
        <f>VLOOKUP(D163,'Fund Information'!A:F,6,FALSE)</f>
        <v>This fund is used to account for activities of the EAD reimbursed by other agencies. Per Item 433.A.1 and B.1, Chapter 874:  'As established July 1, 2008, the working capital advance for the Enterprise Applications Division will continue to cover up to $30,000,000 for expenditures from anticipated revenues . . . ".  Use of the working capital advance is restricted only for enterprise resource planning costs.</v>
      </c>
      <c r="M163" s="6" t="str">
        <f t="shared" si="24"/>
        <v>N/A</v>
      </c>
      <c r="N163" s="6" t="s">
        <v>2886</v>
      </c>
      <c r="O163" s="6" t="str">
        <f t="shared" si="25"/>
        <v>N/A</v>
      </c>
      <c r="P163" s="5" t="s">
        <v>2886</v>
      </c>
      <c r="Q163" s="6" t="str">
        <f t="shared" si="26"/>
        <v>N/A</v>
      </c>
      <c r="R163" s="7" t="str">
        <f t="shared" si="27"/>
        <v>No</v>
      </c>
      <c r="S163" s="5" t="str">
        <f t="shared" si="28"/>
        <v>Answer Required</v>
      </c>
      <c r="T163" s="6" t="str">
        <f t="shared" si="29"/>
        <v>N/A</v>
      </c>
      <c r="U163" s="7" t="str">
        <f t="shared" si="30"/>
        <v>Yes</v>
      </c>
      <c r="V163" s="5" t="str">
        <f t="shared" si="31"/>
        <v>Answer Required</v>
      </c>
      <c r="W163" s="6" t="str">
        <f t="shared" si="32"/>
        <v>N/A</v>
      </c>
      <c r="X163" s="5" t="s">
        <v>2886</v>
      </c>
    </row>
    <row r="164" spans="1:24" x14ac:dyDescent="0.25">
      <c r="A164" s="77">
        <f>VLOOKUP(C164,'BU and Control BU Listing'!A:E,5,FALSE)</f>
        <v>13600</v>
      </c>
      <c r="B164" s="80" t="s">
        <v>8658</v>
      </c>
      <c r="C164" s="22" t="str">
        <f t="shared" si="22"/>
        <v>13600</v>
      </c>
      <c r="D164" s="22" t="str">
        <f t="shared" si="23"/>
        <v>10000</v>
      </c>
      <c r="E164" s="21" t="str">
        <f>VLOOKUP(B164,'Table A as of March 2024'!A:G,7,FALSE)</f>
        <v>VA Information Tech Agency</v>
      </c>
      <c r="F164" s="21" t="str">
        <f>VLOOKUP(B164,'Table A as of March 2024'!A:H,8,FALSE)</f>
        <v>Federal Trust</v>
      </c>
      <c r="G164" s="11" t="str">
        <f>VLOOKUP(B164,'Table A as of March 2024'!A:I,9,FALSE)</f>
        <v>120</v>
      </c>
      <c r="H164" t="str">
        <f>VLOOKUP(B164,'Table A as of March 2024'!A:L,12,FALSE)</f>
        <v>No</v>
      </c>
      <c r="I164" s="9" t="str">
        <f>VLOOKUP(B164,'Table A as of March 2024'!A:M,13,FALSE)</f>
        <v>R</v>
      </c>
      <c r="J164" t="str">
        <f>VLOOKUP(B164,'Table A as of March 2024'!A:O,15,FALSE)</f>
        <v>R</v>
      </c>
      <c r="K164" t="str">
        <f>VLOOKUP(G164,'ACFR Class Vlookup'!A:B,2,FALSE)</f>
        <v>Governmental</v>
      </c>
      <c r="L164" s="1" t="str">
        <f>VLOOKUP(D164,'Fund Information'!A:F,6,FALSE)</f>
        <v>This fund accounts for Federal funds.</v>
      </c>
      <c r="M164" s="6" t="str">
        <f t="shared" si="24"/>
        <v>N/A</v>
      </c>
      <c r="N164" s="6" t="s">
        <v>2886</v>
      </c>
      <c r="O164" s="6" t="str">
        <f t="shared" si="25"/>
        <v>N/A</v>
      </c>
      <c r="P164" s="5" t="s">
        <v>2886</v>
      </c>
      <c r="Q164" s="6" t="str">
        <f t="shared" si="26"/>
        <v>N/A</v>
      </c>
      <c r="R164" s="7" t="str">
        <f t="shared" si="27"/>
        <v>Yes</v>
      </c>
      <c r="S164" s="5" t="str">
        <f t="shared" si="28"/>
        <v>Answer Required</v>
      </c>
      <c r="T164" s="6" t="str">
        <f t="shared" si="29"/>
        <v>N/A</v>
      </c>
      <c r="U164" s="7" t="str">
        <f t="shared" si="30"/>
        <v>No</v>
      </c>
      <c r="V164" s="5" t="str">
        <f t="shared" si="31"/>
        <v>Answer Required</v>
      </c>
      <c r="W164" s="6" t="str">
        <f t="shared" si="32"/>
        <v>N/A</v>
      </c>
      <c r="X164" s="5" t="s">
        <v>2886</v>
      </c>
    </row>
    <row r="165" spans="1:24" ht="30" x14ac:dyDescent="0.25">
      <c r="A165" s="77">
        <f>VLOOKUP(C165,'BU and Control BU Listing'!A:E,5,FALSE)</f>
        <v>13600</v>
      </c>
      <c r="B165" s="80" t="s">
        <v>3026</v>
      </c>
      <c r="C165" s="22" t="str">
        <f t="shared" si="22"/>
        <v>13600</v>
      </c>
      <c r="D165" s="22" t="str">
        <f t="shared" si="23"/>
        <v>10040</v>
      </c>
      <c r="E165" s="21" t="str">
        <f>VLOOKUP(B165,'Table A as of March 2024'!A:G,7,FALSE)</f>
        <v>VA Information Tech Agency</v>
      </c>
      <c r="F165" s="21" t="str">
        <f>VLOOKUP(B165,'Table A as of March 2024'!A:H,8,FALSE)</f>
        <v>Broadbnd Data&amp;Devel Grnt- ARRA</v>
      </c>
      <c r="G165" s="11" t="str">
        <f>VLOOKUP(B165,'Table A as of March 2024'!A:I,9,FALSE)</f>
        <v>120</v>
      </c>
      <c r="H165" t="str">
        <f>VLOOKUP(B165,'Table A as of March 2024'!A:L,12,FALSE)</f>
        <v>No</v>
      </c>
      <c r="I165" s="9" t="str">
        <f>VLOOKUP(B165,'Table A as of March 2024'!A:M,13,FALSE)</f>
        <v>S</v>
      </c>
      <c r="J165" t="str">
        <f>VLOOKUP(B165,'Table A as of March 2024'!A:O,15,FALSE)</f>
        <v>R</v>
      </c>
      <c r="K165" t="str">
        <f>VLOOKUP(G165,'ACFR Class Vlookup'!A:B,2,FALSE)</f>
        <v>Governmental</v>
      </c>
      <c r="L165" s="1" t="str">
        <f>VLOOKUP(D165,'Fund Information'!A:F,6,FALSE)</f>
        <v>This fund accounts for American Recovery and Reinvestment Act (ARRA) Stimulus Monies.</v>
      </c>
      <c r="M165" s="6" t="str">
        <f t="shared" si="24"/>
        <v>N/A</v>
      </c>
      <c r="N165" s="6" t="s">
        <v>2886</v>
      </c>
      <c r="O165" s="6" t="str">
        <f t="shared" si="25"/>
        <v>N/A</v>
      </c>
      <c r="P165" s="5" t="s">
        <v>2886</v>
      </c>
      <c r="Q165" s="6" t="str">
        <f t="shared" si="26"/>
        <v>N/A</v>
      </c>
      <c r="R165" s="7" t="str">
        <f t="shared" si="27"/>
        <v>Yes</v>
      </c>
      <c r="S165" s="5" t="str">
        <f t="shared" si="28"/>
        <v>Answer Required</v>
      </c>
      <c r="T165" s="6" t="str">
        <f t="shared" si="29"/>
        <v>N/A</v>
      </c>
      <c r="U165" s="7" t="str">
        <f t="shared" si="30"/>
        <v>No</v>
      </c>
      <c r="V165" s="5" t="str">
        <f t="shared" si="31"/>
        <v>Answer Required</v>
      </c>
      <c r="W165" s="6" t="str">
        <f t="shared" si="32"/>
        <v>N/A</v>
      </c>
      <c r="X165" s="5" t="s">
        <v>2886</v>
      </c>
    </row>
    <row r="166" spans="1:24" ht="30" x14ac:dyDescent="0.25">
      <c r="A166" s="77">
        <f>VLOOKUP(C166,'BU and Control BU Listing'!A:E,5,FALSE)</f>
        <v>13600</v>
      </c>
      <c r="B166" s="80" t="s">
        <v>3027</v>
      </c>
      <c r="C166" s="22" t="str">
        <f t="shared" si="22"/>
        <v>13600</v>
      </c>
      <c r="D166" s="22" t="str">
        <f t="shared" si="23"/>
        <v>10600</v>
      </c>
      <c r="E166" s="21" t="str">
        <f>VLOOKUP(B166,'Table A as of March 2024'!A:G,7,FALSE)</f>
        <v>VA Information Tech Agency</v>
      </c>
      <c r="F166" s="21" t="str">
        <f>VLOOKUP(B166,'Table A as of March 2024'!A:H,8,FALSE)</f>
        <v>Statewide Data Systems - ARRA</v>
      </c>
      <c r="G166" s="11" t="str">
        <f>VLOOKUP(B166,'Table A as of March 2024'!A:I,9,FALSE)</f>
        <v>120</v>
      </c>
      <c r="H166" t="str">
        <f>VLOOKUP(B166,'Table A as of March 2024'!A:L,12,FALSE)</f>
        <v>No</v>
      </c>
      <c r="I166" s="9" t="str">
        <f>VLOOKUP(B166,'Table A as of March 2024'!A:M,13,FALSE)</f>
        <v>S</v>
      </c>
      <c r="J166" t="str">
        <f>VLOOKUP(B166,'Table A as of March 2024'!A:O,15,FALSE)</f>
        <v>R</v>
      </c>
      <c r="K166" t="str">
        <f>VLOOKUP(G166,'ACFR Class Vlookup'!A:B,2,FALSE)</f>
        <v>Governmental</v>
      </c>
      <c r="L166" s="1" t="str">
        <f>VLOOKUP(D166,'Fund Information'!A:F,6,FALSE)</f>
        <v>This fund accounts for American Recovery and Reinvestment Act (ARRA) Stimulus Monies.</v>
      </c>
      <c r="M166" s="6" t="str">
        <f t="shared" si="24"/>
        <v>N/A</v>
      </c>
      <c r="N166" s="6" t="s">
        <v>2886</v>
      </c>
      <c r="O166" s="6" t="str">
        <f t="shared" si="25"/>
        <v>N/A</v>
      </c>
      <c r="P166" s="5" t="s">
        <v>2886</v>
      </c>
      <c r="Q166" s="6" t="str">
        <f t="shared" si="26"/>
        <v>N/A</v>
      </c>
      <c r="R166" s="7" t="str">
        <f t="shared" si="27"/>
        <v>Yes</v>
      </c>
      <c r="S166" s="5" t="str">
        <f t="shared" si="28"/>
        <v>Answer Required</v>
      </c>
      <c r="T166" s="6" t="str">
        <f t="shared" si="29"/>
        <v>N/A</v>
      </c>
      <c r="U166" s="7" t="str">
        <f t="shared" si="30"/>
        <v>No</v>
      </c>
      <c r="V166" s="5" t="str">
        <f t="shared" si="31"/>
        <v>Answer Required</v>
      </c>
      <c r="W166" s="6" t="str">
        <f t="shared" si="32"/>
        <v>N/A</v>
      </c>
      <c r="X166" s="5" t="s">
        <v>2886</v>
      </c>
    </row>
    <row r="167" spans="1:24" x14ac:dyDescent="0.25">
      <c r="A167" s="77">
        <f>VLOOKUP(C167,'BU and Control BU Listing'!A:E,5,FALSE)</f>
        <v>14000</v>
      </c>
      <c r="B167" s="80" t="s">
        <v>3028</v>
      </c>
      <c r="C167" s="22" t="str">
        <f t="shared" si="22"/>
        <v>14000</v>
      </c>
      <c r="D167" s="22" t="str">
        <f t="shared" si="23"/>
        <v>01000</v>
      </c>
      <c r="E167" s="21" t="str">
        <f>VLOOKUP(B167,'Table A as of March 2024'!A:G,7,FALSE)</f>
        <v>Dept of Criminal Justice Svcs</v>
      </c>
      <c r="F167" s="21" t="str">
        <f>VLOOKUP(B167,'Table A as of March 2024'!A:H,8,FALSE)</f>
        <v>General Fund</v>
      </c>
      <c r="G167" s="11" t="str">
        <f>VLOOKUP(B167,'Table A as of March 2024'!A:I,9,FALSE)</f>
        <v>100</v>
      </c>
      <c r="H167" t="str">
        <f>VLOOKUP(B167,'Table A as of March 2024'!A:L,12,FALSE)</f>
        <v>No</v>
      </c>
      <c r="I167" s="9" t="str">
        <f>VLOOKUP(B167,'Table A as of March 2024'!A:M,13,FALSE)</f>
        <v>G</v>
      </c>
      <c r="J167" t="str">
        <f>VLOOKUP(B167,'Table A as of March 2024'!A:O,15,FALSE)</f>
        <v>U</v>
      </c>
      <c r="K167" t="str">
        <f>VLOOKUP(G167,'ACFR Class Vlookup'!A:B,2,FALSE)</f>
        <v>Governmental</v>
      </c>
      <c r="L167" s="1" t="str">
        <f>VLOOKUP(D167,'Fund Information'!A:F,6,FALSE)</f>
        <v>General Fund</v>
      </c>
      <c r="M167" s="6" t="str">
        <f t="shared" si="24"/>
        <v>N/A</v>
      </c>
      <c r="N167" s="6" t="s">
        <v>2886</v>
      </c>
      <c r="O167" s="6" t="str">
        <f t="shared" si="25"/>
        <v>N/A</v>
      </c>
      <c r="P167" s="5" t="s">
        <v>2886</v>
      </c>
      <c r="Q167" s="6" t="str">
        <f t="shared" si="26"/>
        <v>N/A</v>
      </c>
      <c r="R167" s="7" t="str">
        <f t="shared" si="27"/>
        <v>No</v>
      </c>
      <c r="S167" s="5" t="str">
        <f t="shared" si="28"/>
        <v>Answer Required</v>
      </c>
      <c r="T167" s="6" t="str">
        <f t="shared" si="29"/>
        <v>N/A</v>
      </c>
      <c r="U167" s="7" t="str">
        <f t="shared" si="30"/>
        <v>No</v>
      </c>
      <c r="V167" s="5" t="str">
        <f t="shared" si="31"/>
        <v>Answer Required</v>
      </c>
      <c r="W167" s="6" t="str">
        <f t="shared" si="32"/>
        <v>N/A</v>
      </c>
      <c r="X167" s="5" t="s">
        <v>2886</v>
      </c>
    </row>
    <row r="168" spans="1:24" ht="45" x14ac:dyDescent="0.25">
      <c r="A168" s="77">
        <f>VLOOKUP(C168,'BU and Control BU Listing'!A:E,5,FALSE)</f>
        <v>14000</v>
      </c>
      <c r="B168" s="80" t="s">
        <v>3029</v>
      </c>
      <c r="C168" s="22" t="str">
        <f t="shared" si="22"/>
        <v>14000</v>
      </c>
      <c r="D168" s="22" t="str">
        <f t="shared" si="23"/>
        <v>02140</v>
      </c>
      <c r="E168" s="21" t="str">
        <f>VLOOKUP(B168,'Table A as of March 2024'!A:G,7,FALSE)</f>
        <v>Dept of Criminal Justice Svcs</v>
      </c>
      <c r="F168" s="21" t="str">
        <f>VLOOKUP(B168,'Table A as of March 2024'!A:H,8,FALSE)</f>
        <v>DCJS Special Revenue Fund</v>
      </c>
      <c r="G168" s="11" t="str">
        <f>VLOOKUP(B168,'Table A as of March 2024'!A:I,9,FALSE)</f>
        <v>105</v>
      </c>
      <c r="H168" t="str">
        <f>VLOOKUP(B168,'Table A as of March 2024'!A:L,12,FALSE)</f>
        <v>No</v>
      </c>
      <c r="I168" s="9" t="str">
        <f>VLOOKUP(B168,'Table A as of March 2024'!A:M,13,FALSE)</f>
        <v>U</v>
      </c>
      <c r="J168" t="str">
        <f>VLOOKUP(B168,'Table A as of March 2024'!A:O,15,FALSE)</f>
        <v>C</v>
      </c>
      <c r="K168" t="str">
        <f>VLOOKUP(G168,'ACFR Class Vlookup'!A:B,2,FALSE)</f>
        <v>Governmental</v>
      </c>
      <c r="L168" s="1" t="str">
        <f>VLOOKUP(D168,'Fund Information'!A:F,6,FALSE)</f>
        <v>This fund accounts for licensing and registration fees and penalties for administration of the fund and recovery of the costs of licensing including background investigation.</v>
      </c>
      <c r="M168" s="6" t="str">
        <f t="shared" si="24"/>
        <v>N/A</v>
      </c>
      <c r="N168" s="6" t="s">
        <v>2886</v>
      </c>
      <c r="O168" s="6" t="str">
        <f t="shared" si="25"/>
        <v>N/A</v>
      </c>
      <c r="P168" s="5" t="s">
        <v>2886</v>
      </c>
      <c r="Q168" s="6" t="str">
        <f t="shared" si="26"/>
        <v>N/A</v>
      </c>
      <c r="R168" s="7" t="str">
        <f t="shared" si="27"/>
        <v>No</v>
      </c>
      <c r="S168" s="5" t="str">
        <f t="shared" si="28"/>
        <v>Answer Required</v>
      </c>
      <c r="T168" s="6" t="str">
        <f t="shared" si="29"/>
        <v>N/A</v>
      </c>
      <c r="U168" s="7" t="str">
        <f t="shared" si="30"/>
        <v>Yes</v>
      </c>
      <c r="V168" s="5" t="str">
        <f t="shared" si="31"/>
        <v>Answer Required</v>
      </c>
      <c r="W168" s="6" t="str">
        <f t="shared" si="32"/>
        <v>N/A</v>
      </c>
      <c r="X168" s="5" t="s">
        <v>2886</v>
      </c>
    </row>
    <row r="169" spans="1:24" ht="45" x14ac:dyDescent="0.25">
      <c r="A169" s="77">
        <f>VLOOKUP(C169,'BU and Control BU Listing'!A:E,5,FALSE)</f>
        <v>14000</v>
      </c>
      <c r="B169" s="80" t="s">
        <v>3030</v>
      </c>
      <c r="C169" s="22" t="str">
        <f t="shared" si="22"/>
        <v>14000</v>
      </c>
      <c r="D169" s="22" t="str">
        <f t="shared" si="23"/>
        <v>02210</v>
      </c>
      <c r="E169" s="21" t="str">
        <f>VLOOKUP(B169,'Table A as of March 2024'!A:G,7,FALSE)</f>
        <v>Dept of Criminal Justice Svcs</v>
      </c>
      <c r="F169" s="21" t="str">
        <f>VLOOKUP(B169,'Table A as of March 2024'!A:H,8,FALSE)</f>
        <v>Asset Forfeiture And Seizure</v>
      </c>
      <c r="G169" s="11" t="str">
        <f>VLOOKUP(B169,'Table A as of March 2024'!A:I,9,FALSE)</f>
        <v>105</v>
      </c>
      <c r="H169" t="str">
        <f>VLOOKUP(B169,'Table A as of March 2024'!A:L,12,FALSE)</f>
        <v>No</v>
      </c>
      <c r="I169" s="9" t="str">
        <f>VLOOKUP(B169,'Table A as of March 2024'!A:M,13,FALSE)</f>
        <v>U</v>
      </c>
      <c r="J169" t="str">
        <f>VLOOKUP(B169,'Table A as of March 2024'!A:O,15,FALSE)</f>
        <v>C</v>
      </c>
      <c r="K169" t="str">
        <f>VLOOKUP(G169,'ACFR Class Vlookup'!A:B,2,FALSE)</f>
        <v>Governmental</v>
      </c>
      <c r="L169" s="1" t="str">
        <f>VLOOKUP(D169,'Fund Information'!A:F,6,FALSE)</f>
        <v>Accounts for sale of forfeited drug assets. 90% of the proceeds are distributed to localities that were involved in the investigation. DCJS keeps 10% as an administrative fee.</v>
      </c>
      <c r="M169" s="6" t="str">
        <f t="shared" si="24"/>
        <v>N/A</v>
      </c>
      <c r="N169" s="6" t="s">
        <v>2886</v>
      </c>
      <c r="O169" s="6" t="str">
        <f t="shared" si="25"/>
        <v>N/A</v>
      </c>
      <c r="P169" s="5" t="s">
        <v>2886</v>
      </c>
      <c r="Q169" s="6" t="str">
        <f t="shared" si="26"/>
        <v>N/A</v>
      </c>
      <c r="R169" s="7" t="str">
        <f t="shared" si="27"/>
        <v>No</v>
      </c>
      <c r="S169" s="5" t="str">
        <f t="shared" si="28"/>
        <v>Answer Required</v>
      </c>
      <c r="T169" s="6" t="str">
        <f t="shared" si="29"/>
        <v>N/A</v>
      </c>
      <c r="U169" s="7" t="str">
        <f t="shared" si="30"/>
        <v>Yes</v>
      </c>
      <c r="V169" s="5" t="str">
        <f t="shared" si="31"/>
        <v>Answer Required</v>
      </c>
      <c r="W169" s="6" t="str">
        <f t="shared" si="32"/>
        <v>N/A</v>
      </c>
      <c r="X169" s="5" t="s">
        <v>2886</v>
      </c>
    </row>
    <row r="170" spans="1:24" ht="30" x14ac:dyDescent="0.25">
      <c r="A170" s="77">
        <f>VLOOKUP(C170,'BU and Control BU Listing'!A:E,5,FALSE)</f>
        <v>14000</v>
      </c>
      <c r="B170" s="80" t="s">
        <v>3031</v>
      </c>
      <c r="C170" s="22" t="str">
        <f t="shared" si="22"/>
        <v>14000</v>
      </c>
      <c r="D170" s="22" t="str">
        <f t="shared" si="23"/>
        <v>02250</v>
      </c>
      <c r="E170" s="21" t="str">
        <f>VLOOKUP(B170,'Table A as of March 2024'!A:G,7,FALSE)</f>
        <v>Dept of Criminal Justice Svcs</v>
      </c>
      <c r="F170" s="21" t="str">
        <f>VLOOKUP(B170,'Table A as of March 2024'!A:H,8,FALSE)</f>
        <v>Community Policing Fund</v>
      </c>
      <c r="G170" s="11" t="str">
        <f>VLOOKUP(B170,'Table A as of March 2024'!A:I,9,FALSE)</f>
        <v>105</v>
      </c>
      <c r="H170" t="str">
        <f>VLOOKUP(B170,'Table A as of March 2024'!A:L,12,FALSE)</f>
        <v>No</v>
      </c>
      <c r="I170" s="9" t="str">
        <f>VLOOKUP(B170,'Table A as of March 2024'!A:M,13,FALSE)</f>
        <v>U</v>
      </c>
      <c r="J170" t="str">
        <f>VLOOKUP(B170,'Table A as of March 2024'!A:O,15,FALSE)</f>
        <v>R</v>
      </c>
      <c r="K170" t="str">
        <f>VLOOKUP(G170,'ACFR Class Vlookup'!A:B,2,FALSE)</f>
        <v>Governmental</v>
      </c>
      <c r="L170" s="1" t="str">
        <f>VLOOKUP(D170,'Fund Information'!A:F,6,FALSE)</f>
        <v>Per  Code of VA  § 58.1-344.3, voluntary contributions to this fund are used for grants to local law enforcement agencies.</v>
      </c>
      <c r="M170" s="6" t="str">
        <f t="shared" si="24"/>
        <v>N/A</v>
      </c>
      <c r="N170" s="6" t="s">
        <v>2886</v>
      </c>
      <c r="O170" s="6" t="str">
        <f t="shared" si="25"/>
        <v>N/A</v>
      </c>
      <c r="P170" s="5" t="s">
        <v>2886</v>
      </c>
      <c r="Q170" s="6" t="str">
        <f t="shared" si="26"/>
        <v>N/A</v>
      </c>
      <c r="R170" s="7" t="str">
        <f t="shared" si="27"/>
        <v>Yes</v>
      </c>
      <c r="S170" s="5" t="str">
        <f t="shared" si="28"/>
        <v>Answer Required</v>
      </c>
      <c r="T170" s="6" t="str">
        <f t="shared" si="29"/>
        <v>N/A</v>
      </c>
      <c r="U170" s="7" t="str">
        <f t="shared" si="30"/>
        <v>No</v>
      </c>
      <c r="V170" s="5" t="str">
        <f t="shared" si="31"/>
        <v>Answer Required</v>
      </c>
      <c r="W170" s="6" t="str">
        <f t="shared" si="32"/>
        <v>N/A</v>
      </c>
      <c r="X170" s="5" t="s">
        <v>2886</v>
      </c>
    </row>
    <row r="171" spans="1:24" x14ac:dyDescent="0.25">
      <c r="A171" s="77">
        <f>VLOOKUP(C171,'BU and Control BU Listing'!A:E,5,FALSE)</f>
        <v>14000</v>
      </c>
      <c r="B171" s="80" t="s">
        <v>3032</v>
      </c>
      <c r="C171" s="22" t="str">
        <f t="shared" si="22"/>
        <v>14000</v>
      </c>
      <c r="D171" s="22" t="str">
        <f t="shared" si="23"/>
        <v>02700</v>
      </c>
      <c r="E171" s="21" t="str">
        <f>VLOOKUP(B171,'Table A as of March 2024'!A:G,7,FALSE)</f>
        <v>Dept of Criminal Justice Svcs</v>
      </c>
      <c r="F171" s="21" t="str">
        <f>VLOOKUP(B171,'Table A as of March 2024'!A:H,8,FALSE)</f>
        <v>Parking</v>
      </c>
      <c r="G171" s="11" t="str">
        <f>VLOOKUP(B171,'Table A as of March 2024'!A:I,9,FALSE)</f>
        <v>105</v>
      </c>
      <c r="H171" t="str">
        <f>VLOOKUP(B171,'Table A as of March 2024'!A:L,12,FALSE)</f>
        <v>No</v>
      </c>
      <c r="I171" s="9" t="str">
        <f>VLOOKUP(B171,'Table A as of March 2024'!A:M,13,FALSE)</f>
        <v>U</v>
      </c>
      <c r="J171" t="str">
        <f>VLOOKUP(B171,'Table A as of March 2024'!A:O,15,FALSE)</f>
        <v>C</v>
      </c>
      <c r="K171" t="str">
        <f>VLOOKUP(G171,'ACFR Class Vlookup'!A:B,2,FALSE)</f>
        <v>Governmental</v>
      </c>
      <c r="L171" s="1" t="str">
        <f>VLOOKUP(D171,'Fund Information'!A:F,6,FALSE)</f>
        <v>Parking - Accounts for fees paid for parking vehicles in state parking lots.</v>
      </c>
      <c r="M171" s="6" t="str">
        <f t="shared" si="24"/>
        <v>N/A</v>
      </c>
      <c r="N171" s="6" t="s">
        <v>2886</v>
      </c>
      <c r="O171" s="6" t="str">
        <f t="shared" si="25"/>
        <v>N/A</v>
      </c>
      <c r="P171" s="5" t="s">
        <v>2886</v>
      </c>
      <c r="Q171" s="6" t="str">
        <f t="shared" si="26"/>
        <v>N/A</v>
      </c>
      <c r="R171" s="7" t="str">
        <f t="shared" si="27"/>
        <v>No</v>
      </c>
      <c r="S171" s="5" t="str">
        <f t="shared" si="28"/>
        <v>Answer Required</v>
      </c>
      <c r="T171" s="6" t="str">
        <f t="shared" si="29"/>
        <v>N/A</v>
      </c>
      <c r="U171" s="7" t="str">
        <f t="shared" si="30"/>
        <v>Yes</v>
      </c>
      <c r="V171" s="5" t="str">
        <f t="shared" si="31"/>
        <v>Answer Required</v>
      </c>
      <c r="W171" s="6" t="str">
        <f t="shared" si="32"/>
        <v>N/A</v>
      </c>
      <c r="X171" s="5" t="s">
        <v>2886</v>
      </c>
    </row>
    <row r="172" spans="1:24" ht="60" x14ac:dyDescent="0.25">
      <c r="A172" s="77">
        <f>VLOOKUP(C172,'BU and Control BU Listing'!A:E,5,FALSE)</f>
        <v>14000</v>
      </c>
      <c r="B172" s="80" t="s">
        <v>3033</v>
      </c>
      <c r="C172" s="22" t="str">
        <f t="shared" si="22"/>
        <v>14000</v>
      </c>
      <c r="D172" s="22" t="str">
        <f t="shared" si="23"/>
        <v>02800</v>
      </c>
      <c r="E172" s="21" t="str">
        <f>VLOOKUP(B172,'Table A as of March 2024'!A:G,7,FALSE)</f>
        <v>Dept of Criminal Justice Svcs</v>
      </c>
      <c r="F172" s="21" t="str">
        <f>VLOOKUP(B172,'Table A as of March 2024'!A:H,8,FALSE)</f>
        <v>Appropriated IDC Recoveries</v>
      </c>
      <c r="G172" s="11" t="str">
        <f>VLOOKUP(B172,'Table A as of March 2024'!A:I,9,FALSE)</f>
        <v>105</v>
      </c>
      <c r="H172" t="str">
        <f>VLOOKUP(B172,'Table A as of March 2024'!A:L,12,FALSE)</f>
        <v>No</v>
      </c>
      <c r="I172" s="9" t="str">
        <f>VLOOKUP(B172,'Table A as of March 2024'!A:M,13,FALSE)</f>
        <v>U</v>
      </c>
      <c r="J172" t="str">
        <f>VLOOKUP(B172,'Table A as of March 2024'!A:O,15,FALSE)</f>
        <v>A</v>
      </c>
      <c r="K172" t="str">
        <f>VLOOKUP(G172,'ACFR Class Vlookup'!A:B,2,FALSE)</f>
        <v>Governmental</v>
      </c>
      <c r="L172" s="1" t="str">
        <f>VLOOKUP(D172,'Fund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72" s="6" t="str">
        <f t="shared" si="24"/>
        <v>N/A</v>
      </c>
      <c r="N172" s="6" t="s">
        <v>2886</v>
      </c>
      <c r="O172" s="6" t="str">
        <f t="shared" si="25"/>
        <v>N/A</v>
      </c>
      <c r="P172" s="5" t="s">
        <v>2886</v>
      </c>
      <c r="Q172" s="6" t="str">
        <f t="shared" si="26"/>
        <v>N/A</v>
      </c>
      <c r="R172" s="7" t="str">
        <f t="shared" si="27"/>
        <v>No</v>
      </c>
      <c r="S172" s="5" t="str">
        <f t="shared" si="28"/>
        <v>Answer Required</v>
      </c>
      <c r="T172" s="6" t="str">
        <f t="shared" si="29"/>
        <v>N/A</v>
      </c>
      <c r="U172" s="7" t="str">
        <f t="shared" si="30"/>
        <v>No</v>
      </c>
      <c r="V172" s="5" t="str">
        <f t="shared" si="31"/>
        <v>Answer Required</v>
      </c>
      <c r="W172" s="6" t="str">
        <f t="shared" si="32"/>
        <v>N/A</v>
      </c>
      <c r="X172" s="5" t="s">
        <v>2886</v>
      </c>
    </row>
    <row r="173" spans="1:24" ht="60" x14ac:dyDescent="0.25">
      <c r="A173" s="77">
        <f>VLOOKUP(C173,'BU and Control BU Listing'!A:E,5,FALSE)</f>
        <v>14000</v>
      </c>
      <c r="B173" s="80" t="s">
        <v>3034</v>
      </c>
      <c r="C173" s="22" t="str">
        <f t="shared" si="22"/>
        <v>14000</v>
      </c>
      <c r="D173" s="22" t="str">
        <f t="shared" si="23"/>
        <v>02820</v>
      </c>
      <c r="E173" s="21" t="str">
        <f>VLOOKUP(B173,'Table A as of March 2024'!A:G,7,FALSE)</f>
        <v>Dept of Criminal Justice Svcs</v>
      </c>
      <c r="F173" s="21" t="str">
        <f>VLOOKUP(B173,'Table A as of March 2024'!A:H,8,FALSE)</f>
        <v>Abbott Lab Settlement Fund</v>
      </c>
      <c r="G173" s="11" t="str">
        <f>VLOOKUP(B173,'Table A as of March 2024'!A:I,9,FALSE)</f>
        <v>120</v>
      </c>
      <c r="H173" t="str">
        <f>VLOOKUP(B173,'Table A as of March 2024'!A:L,12,FALSE)</f>
        <v>No</v>
      </c>
      <c r="I173" s="9" t="str">
        <f>VLOOKUP(B173,'Table A as of March 2024'!A:M,13,FALSE)</f>
        <v>R</v>
      </c>
      <c r="J173" t="str">
        <f>VLOOKUP(B173,'Table A as of March 2024'!A:O,15,FALSE)</f>
        <v>R</v>
      </c>
      <c r="K173" t="str">
        <f>VLOOKUP(G173,'ACFR Class Vlookup'!A:B,2,FALSE)</f>
        <v>Governmental</v>
      </c>
      <c r="L173" s="1" t="str">
        <f>VLOOKUP(D173,'Fund Information'!A:F,6,FALSE)</f>
        <v>Per Section 881, Federal Code 21 USC, and emails from Attorney General's office and a letter from the Executive Office for Asset Forfeiture of the US Treasury, this fund was approved for asset forfeiture transfers of federal funds.</v>
      </c>
      <c r="M173" s="6" t="str">
        <f t="shared" si="24"/>
        <v>N/A</v>
      </c>
      <c r="N173" s="6" t="s">
        <v>2886</v>
      </c>
      <c r="O173" s="6" t="str">
        <f t="shared" si="25"/>
        <v>N/A</v>
      </c>
      <c r="P173" s="5" t="s">
        <v>2886</v>
      </c>
      <c r="Q173" s="6" t="str">
        <f t="shared" si="26"/>
        <v>N/A</v>
      </c>
      <c r="R173" s="7" t="str">
        <f t="shared" si="27"/>
        <v>Yes</v>
      </c>
      <c r="S173" s="5" t="str">
        <f t="shared" si="28"/>
        <v>Answer Required</v>
      </c>
      <c r="T173" s="6" t="str">
        <f t="shared" si="29"/>
        <v>N/A</v>
      </c>
      <c r="U173" s="7" t="str">
        <f t="shared" si="30"/>
        <v>No</v>
      </c>
      <c r="V173" s="5" t="str">
        <f t="shared" si="31"/>
        <v>Answer Required</v>
      </c>
      <c r="W173" s="6" t="str">
        <f t="shared" si="32"/>
        <v>N/A</v>
      </c>
      <c r="X173" s="5" t="s">
        <v>2886</v>
      </c>
    </row>
    <row r="174" spans="1:24" ht="60" x14ac:dyDescent="0.25">
      <c r="A174" s="77">
        <f>VLOOKUP(C174,'BU and Control BU Listing'!A:E,5,FALSE)</f>
        <v>14000</v>
      </c>
      <c r="B174" s="80" t="s">
        <v>8659</v>
      </c>
      <c r="C174" s="22" t="str">
        <f t="shared" si="22"/>
        <v>14000</v>
      </c>
      <c r="D174" s="22" t="str">
        <f t="shared" si="23"/>
        <v>02850</v>
      </c>
      <c r="E174" s="21" t="str">
        <f>VLOOKUP(B174,'Table A as of March 2024'!A:G,7,FALSE)</f>
        <v>Dept of Criminal Justice Svcs</v>
      </c>
      <c r="F174" s="21" t="str">
        <f>VLOOKUP(B174,'Table A as of March 2024'!A:H,8,FALSE)</f>
        <v>VA Firearm Vlnc Int &amp; Prev Fd</v>
      </c>
      <c r="G174" s="11" t="str">
        <f>VLOOKUP(B174,'Table A as of March 2024'!A:I,9,FALSE)</f>
        <v>100</v>
      </c>
      <c r="H174" t="str">
        <f>VLOOKUP(B174,'Table A as of March 2024'!A:L,12,FALSE)</f>
        <v>Yes</v>
      </c>
      <c r="I174" s="9" t="str">
        <f>VLOOKUP(B174,'Table A as of March 2024'!A:M,13,FALSE)</f>
        <v>U</v>
      </c>
      <c r="J174" t="str">
        <f>VLOOKUP(B174,'Table A as of March 2024'!A:O,15,FALSE)</f>
        <v>C</v>
      </c>
      <c r="K174" t="str">
        <f>VLOOKUP(G174,'ACFR Class Vlookup'!A:B,2,FALSE)</f>
        <v>Governmental</v>
      </c>
      <c r="L174" s="1" t="str">
        <f>VLOOKUP(D174,'Fund Information'!A:F,6,FALSE)</f>
        <v>Virginia Firearm Violence Intervention and Prevention Fund established per Item 408 N.1.a of Chapter 2, 2022 Acts of Assembly Special Session I. Moneys in the Fund shall be used for the purpose of supporting gun violence intervention and prevention programs.</v>
      </c>
      <c r="M174" s="6" t="str">
        <f t="shared" si="24"/>
        <v>N/A</v>
      </c>
      <c r="N174" s="6" t="s">
        <v>2886</v>
      </c>
      <c r="O174" s="6" t="str">
        <f t="shared" si="25"/>
        <v>N/A</v>
      </c>
      <c r="P174" s="5" t="s">
        <v>2886</v>
      </c>
      <c r="Q174" s="6" t="str">
        <f t="shared" si="26"/>
        <v>N/A</v>
      </c>
      <c r="R174" s="7" t="str">
        <f t="shared" si="27"/>
        <v>No</v>
      </c>
      <c r="S174" s="5" t="str">
        <f t="shared" si="28"/>
        <v>Answer Required</v>
      </c>
      <c r="T174" s="6" t="str">
        <f t="shared" si="29"/>
        <v>N/A</v>
      </c>
      <c r="U174" s="7" t="str">
        <f t="shared" si="30"/>
        <v>Yes</v>
      </c>
      <c r="V174" s="5" t="str">
        <f t="shared" si="31"/>
        <v>Answer Required</v>
      </c>
      <c r="W174" s="6" t="str">
        <f t="shared" si="32"/>
        <v>N/A</v>
      </c>
      <c r="X174" s="5" t="s">
        <v>2886</v>
      </c>
    </row>
    <row r="175" spans="1:24" x14ac:dyDescent="0.25">
      <c r="A175" s="77">
        <f>VLOOKUP(C175,'BU and Control BU Listing'!A:E,5,FALSE)</f>
        <v>14000</v>
      </c>
      <c r="B175" s="80" t="s">
        <v>3035</v>
      </c>
      <c r="C175" s="22" t="str">
        <f t="shared" si="22"/>
        <v>14000</v>
      </c>
      <c r="D175" s="22" t="str">
        <f t="shared" si="23"/>
        <v>07012</v>
      </c>
      <c r="E175" s="21" t="str">
        <f>VLOOKUP(B175,'Table A as of March 2024'!A:G,7,FALSE)</f>
        <v>Dept of Criminal Justice Svcs</v>
      </c>
      <c r="F175" s="21" t="str">
        <f>VLOOKUP(B175,'Table A as of March 2024'!A:H,8,FALSE)</f>
        <v>JAIBG Trust Fund - Federal</v>
      </c>
      <c r="G175" s="11" t="str">
        <f>VLOOKUP(B175,'Table A as of March 2024'!A:I,9,FALSE)</f>
        <v>120</v>
      </c>
      <c r="H175" t="str">
        <f>VLOOKUP(B175,'Table A as of March 2024'!A:L,12,FALSE)</f>
        <v>No</v>
      </c>
      <c r="I175" s="9" t="str">
        <f>VLOOKUP(B175,'Table A as of March 2024'!A:M,13,FALSE)</f>
        <v>R</v>
      </c>
      <c r="J175" t="str">
        <f>VLOOKUP(B175,'Table A as of March 2024'!A:O,15,FALSE)</f>
        <v>R</v>
      </c>
      <c r="K175" t="str">
        <f>VLOOKUP(G175,'ACFR Class Vlookup'!A:B,2,FALSE)</f>
        <v>Governmental</v>
      </c>
      <c r="L175" s="1" t="str">
        <f>VLOOKUP(D175,'Fund Information'!A:F,6,FALSE)</f>
        <v>This fund accounts for Federal funds.</v>
      </c>
      <c r="M175" s="6" t="str">
        <f t="shared" si="24"/>
        <v>N/A</v>
      </c>
      <c r="N175" s="6" t="s">
        <v>2886</v>
      </c>
      <c r="O175" s="6" t="str">
        <f t="shared" si="25"/>
        <v>N/A</v>
      </c>
      <c r="P175" s="5" t="s">
        <v>2886</v>
      </c>
      <c r="Q175" s="6" t="str">
        <f t="shared" si="26"/>
        <v>N/A</v>
      </c>
      <c r="R175" s="7" t="str">
        <f t="shared" si="27"/>
        <v>Yes</v>
      </c>
      <c r="S175" s="5" t="str">
        <f t="shared" si="28"/>
        <v>Answer Required</v>
      </c>
      <c r="T175" s="6" t="str">
        <f t="shared" si="29"/>
        <v>N/A</v>
      </c>
      <c r="U175" s="7" t="str">
        <f t="shared" si="30"/>
        <v>No</v>
      </c>
      <c r="V175" s="5" t="str">
        <f t="shared" si="31"/>
        <v>Answer Required</v>
      </c>
      <c r="W175" s="6" t="str">
        <f t="shared" si="32"/>
        <v>N/A</v>
      </c>
      <c r="X175" s="5" t="s">
        <v>2886</v>
      </c>
    </row>
    <row r="176" spans="1:24" ht="90" x14ac:dyDescent="0.25">
      <c r="A176" s="77">
        <f>VLOOKUP(C176,'BU and Control BU Listing'!A:E,5,FALSE)</f>
        <v>14000</v>
      </c>
      <c r="B176" s="80" t="s">
        <v>3036</v>
      </c>
      <c r="C176" s="22" t="str">
        <f t="shared" si="22"/>
        <v>14000</v>
      </c>
      <c r="D176" s="22" t="str">
        <f t="shared" si="23"/>
        <v>07020</v>
      </c>
      <c r="E176" s="21" t="str">
        <f>VLOOKUP(B176,'Table A as of March 2024'!A:G,7,FALSE)</f>
        <v>Dept of Criminal Justice Svcs</v>
      </c>
      <c r="F176" s="21" t="str">
        <f>VLOOKUP(B176,'Table A as of March 2024'!A:H,8,FALSE)</f>
        <v>Literary Fund</v>
      </c>
      <c r="G176" s="11" t="str">
        <f>VLOOKUP(B176,'Table A as of March 2024'!A:I,9,FALSE)</f>
        <v>125</v>
      </c>
      <c r="H176" t="str">
        <f>VLOOKUP(B176,'Table A as of March 2024'!A:L,12,FALSE)</f>
        <v>No</v>
      </c>
      <c r="I176" s="9" t="str">
        <f>VLOOKUP(B176,'Table A as of March 2024'!A:M,13,FALSE)</f>
        <v>R</v>
      </c>
      <c r="J176" t="str">
        <f>VLOOKUP(B176,'Table A as of March 2024'!A:O,15,FALSE)</f>
        <v>R</v>
      </c>
      <c r="K176" t="str">
        <f>VLOOKUP(G176,'ACFR Class Vlookup'!A:B,2,FALSE)</f>
        <v>Governmental</v>
      </c>
      <c r="L176" s="1" t="str">
        <f>VLOOKUP(D176,'Fund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176" s="6" t="str">
        <f t="shared" si="24"/>
        <v>N/A</v>
      </c>
      <c r="N176" s="6" t="s">
        <v>2886</v>
      </c>
      <c r="O176" s="6" t="str">
        <f t="shared" si="25"/>
        <v>N/A</v>
      </c>
      <c r="P176" s="5" t="s">
        <v>2886</v>
      </c>
      <c r="Q176" s="6" t="str">
        <f t="shared" si="26"/>
        <v>N/A</v>
      </c>
      <c r="R176" s="7" t="str">
        <f t="shared" si="27"/>
        <v>Yes</v>
      </c>
      <c r="S176" s="5" t="str">
        <f t="shared" si="28"/>
        <v>Answer Required</v>
      </c>
      <c r="T176" s="6" t="str">
        <f t="shared" si="29"/>
        <v>N/A</v>
      </c>
      <c r="U176" s="7" t="str">
        <f t="shared" si="30"/>
        <v>No</v>
      </c>
      <c r="V176" s="5" t="str">
        <f t="shared" si="31"/>
        <v>Answer Required</v>
      </c>
      <c r="W176" s="6" t="str">
        <f t="shared" si="32"/>
        <v>N/A</v>
      </c>
      <c r="X176" s="5" t="s">
        <v>2886</v>
      </c>
    </row>
    <row r="177" spans="1:24" x14ac:dyDescent="0.25">
      <c r="A177" s="77">
        <f>VLOOKUP(C177,'BU and Control BU Listing'!A:E,5,FALSE)</f>
        <v>14000</v>
      </c>
      <c r="B177" s="80" t="s">
        <v>3037</v>
      </c>
      <c r="C177" s="22" t="str">
        <f t="shared" si="22"/>
        <v>14000</v>
      </c>
      <c r="D177" s="22" t="str">
        <f t="shared" si="23"/>
        <v>07040</v>
      </c>
      <c r="E177" s="21" t="str">
        <f>VLOOKUP(B177,'Table A as of March 2024'!A:G,7,FALSE)</f>
        <v>Dept of Criminal Justice Svcs</v>
      </c>
      <c r="F177" s="21" t="str">
        <f>VLOOKUP(B177,'Table A as of March 2024'!A:H,8,FALSE)</f>
        <v>Edward Byrne Memrl Jag Pgm-Fed</v>
      </c>
      <c r="G177" s="11" t="str">
        <f>VLOOKUP(B177,'Table A as of March 2024'!A:I,9,FALSE)</f>
        <v>120</v>
      </c>
      <c r="H177" t="str">
        <f>VLOOKUP(B177,'Table A as of March 2024'!A:L,12,FALSE)</f>
        <v>No</v>
      </c>
      <c r="I177" s="9" t="str">
        <f>VLOOKUP(B177,'Table A as of March 2024'!A:M,13,FALSE)</f>
        <v>R</v>
      </c>
      <c r="J177" t="str">
        <f>VLOOKUP(B177,'Table A as of March 2024'!A:O,15,FALSE)</f>
        <v>R</v>
      </c>
      <c r="K177" t="str">
        <f>VLOOKUP(G177,'ACFR Class Vlookup'!A:B,2,FALSE)</f>
        <v>Governmental</v>
      </c>
      <c r="L177" s="1" t="str">
        <f>VLOOKUP(D177,'Fund Information'!A:F,6,FALSE)</f>
        <v>Federal Justice Assistant Grant Fund</v>
      </c>
      <c r="M177" s="6" t="str">
        <f t="shared" si="24"/>
        <v>N/A</v>
      </c>
      <c r="N177" s="6" t="s">
        <v>2886</v>
      </c>
      <c r="O177" s="6" t="str">
        <f t="shared" si="25"/>
        <v>N/A</v>
      </c>
      <c r="P177" s="5" t="s">
        <v>2886</v>
      </c>
      <c r="Q177" s="6" t="str">
        <f t="shared" si="26"/>
        <v>N/A</v>
      </c>
      <c r="R177" s="7" t="str">
        <f t="shared" si="27"/>
        <v>Yes</v>
      </c>
      <c r="S177" s="5" t="str">
        <f t="shared" si="28"/>
        <v>Answer Required</v>
      </c>
      <c r="T177" s="6" t="str">
        <f t="shared" si="29"/>
        <v>N/A</v>
      </c>
      <c r="U177" s="7" t="str">
        <f t="shared" si="30"/>
        <v>No</v>
      </c>
      <c r="V177" s="5" t="str">
        <f t="shared" si="31"/>
        <v>Answer Required</v>
      </c>
      <c r="W177" s="6" t="str">
        <f t="shared" si="32"/>
        <v>N/A</v>
      </c>
      <c r="X177" s="5" t="s">
        <v>2886</v>
      </c>
    </row>
    <row r="178" spans="1:24" ht="30" x14ac:dyDescent="0.25">
      <c r="A178" s="77">
        <f>VLOOKUP(C178,'BU and Control BU Listing'!A:E,5,FALSE)</f>
        <v>14000</v>
      </c>
      <c r="B178" s="80" t="s">
        <v>5337</v>
      </c>
      <c r="C178" s="22" t="str">
        <f t="shared" si="22"/>
        <v>14000</v>
      </c>
      <c r="D178" s="22" t="str">
        <f t="shared" si="23"/>
        <v>09019</v>
      </c>
      <c r="E178" s="21" t="str">
        <f>VLOOKUP(B178,'Table A as of March 2024'!A:G,7,FALSE)</f>
        <v>Dept of Criminal Justice Svcs</v>
      </c>
      <c r="F178" s="21" t="str">
        <f>VLOOKUP(B178,'Table A as of March 2024'!A:H,8,FALSE)</f>
        <v>VA Prevntn of Sex Trafficking</v>
      </c>
      <c r="G178" s="11" t="str">
        <f>VLOOKUP(B178,'Table A as of March 2024'!A:I,9,FALSE)</f>
        <v>105</v>
      </c>
      <c r="H178" t="str">
        <f>VLOOKUP(B178,'Table A as of March 2024'!A:L,12,FALSE)</f>
        <v>No</v>
      </c>
      <c r="I178" s="9" t="str">
        <f>VLOOKUP(B178,'Table A as of March 2024'!A:M,13,FALSE)</f>
        <v>U</v>
      </c>
      <c r="J178" t="str">
        <f>VLOOKUP(B178,'Table A as of March 2024'!A:O,15,FALSE)</f>
        <v>C</v>
      </c>
      <c r="K178" t="str">
        <f>VLOOKUP(G178,'ACFR Class Vlookup'!A:B,2,FALSE)</f>
        <v>Governmental</v>
      </c>
      <c r="L178" s="1" t="str">
        <f>VLOOKUP(D178,'Fund Information'!A:F,6,FALSE)</f>
        <v>Virginia Prevention of Sex Trafficking Fund established per Chapter 728, 2019 Acts of Assembly (Code of Virginia 9.1-116.4)</v>
      </c>
      <c r="M178" s="6" t="str">
        <f t="shared" si="24"/>
        <v>N/A</v>
      </c>
      <c r="N178" s="6" t="s">
        <v>2886</v>
      </c>
      <c r="O178" s="6" t="str">
        <f t="shared" si="25"/>
        <v>N/A</v>
      </c>
      <c r="P178" s="5" t="s">
        <v>2886</v>
      </c>
      <c r="Q178" s="6" t="str">
        <f t="shared" si="26"/>
        <v>N/A</v>
      </c>
      <c r="R178" s="7" t="str">
        <f t="shared" si="27"/>
        <v>No</v>
      </c>
      <c r="S178" s="5" t="str">
        <f t="shared" si="28"/>
        <v>Answer Required</v>
      </c>
      <c r="T178" s="6" t="str">
        <f t="shared" si="29"/>
        <v>N/A</v>
      </c>
      <c r="U178" s="7" t="str">
        <f t="shared" si="30"/>
        <v>Yes</v>
      </c>
      <c r="V178" s="5" t="str">
        <f t="shared" si="31"/>
        <v>Answer Required</v>
      </c>
      <c r="W178" s="6" t="str">
        <f t="shared" si="32"/>
        <v>N/A</v>
      </c>
      <c r="X178" s="5" t="s">
        <v>2886</v>
      </c>
    </row>
    <row r="179" spans="1:24" ht="60" x14ac:dyDescent="0.25">
      <c r="A179" s="77">
        <f>VLOOKUP(C179,'BU and Control BU Listing'!A:E,5,FALSE)</f>
        <v>14000</v>
      </c>
      <c r="B179" s="80" t="s">
        <v>3038</v>
      </c>
      <c r="C179" s="22" t="str">
        <f t="shared" si="22"/>
        <v>14000</v>
      </c>
      <c r="D179" s="22" t="str">
        <f t="shared" si="23"/>
        <v>09035</v>
      </c>
      <c r="E179" s="21" t="str">
        <f>VLOOKUP(B179,'Table A as of March 2024'!A:G,7,FALSE)</f>
        <v>Dept of Criminal Justice Svcs</v>
      </c>
      <c r="F179" s="21" t="str">
        <f>VLOOKUP(B179,'Table A as of March 2024'!A:H,8,FALSE)</f>
        <v>School Rsrc Offr Incntve Grnts</v>
      </c>
      <c r="G179" s="11" t="str">
        <f>VLOOKUP(B179,'Table A as of March 2024'!A:I,9,FALSE)</f>
        <v>100</v>
      </c>
      <c r="H179" t="str">
        <f>VLOOKUP(B179,'Table A as of March 2024'!A:L,12,FALSE)</f>
        <v>No</v>
      </c>
      <c r="I179" s="9" t="str">
        <f>VLOOKUP(B179,'Table A as of March 2024'!A:M,13,FALSE)</f>
        <v>U</v>
      </c>
      <c r="J179" t="str">
        <f>VLOOKUP(B179,'Table A as of March 2024'!A:O,15,FALSE)</f>
        <v>C</v>
      </c>
      <c r="K179" t="str">
        <f>VLOOKUP(G179,'ACFR Class Vlookup'!A:B,2,FALSE)</f>
        <v>Governmental</v>
      </c>
      <c r="L179" s="1" t="str">
        <f>VLOOKUP(D179,'Fund Information'!A:F,6,FALSE)</f>
        <v>Accounts for the funds appropriated for such purpose and from the gifts, donations, grants, bequests, and other funds received on its behalf, to be administrated by the board in consultation with the Board of Education</v>
      </c>
      <c r="M179" s="6" t="str">
        <f t="shared" si="24"/>
        <v>N/A</v>
      </c>
      <c r="N179" s="6" t="s">
        <v>2886</v>
      </c>
      <c r="O179" s="6" t="str">
        <f t="shared" si="25"/>
        <v>N/A</v>
      </c>
      <c r="P179" s="5" t="s">
        <v>2886</v>
      </c>
      <c r="Q179" s="6" t="str">
        <f t="shared" si="26"/>
        <v>N/A</v>
      </c>
      <c r="R179" s="7" t="str">
        <f t="shared" si="27"/>
        <v>No</v>
      </c>
      <c r="S179" s="5" t="str">
        <f t="shared" si="28"/>
        <v>Answer Required</v>
      </c>
      <c r="T179" s="6" t="str">
        <f t="shared" si="29"/>
        <v>N/A</v>
      </c>
      <c r="U179" s="7" t="str">
        <f t="shared" si="30"/>
        <v>Yes</v>
      </c>
      <c r="V179" s="5" t="str">
        <f t="shared" si="31"/>
        <v>Answer Required</v>
      </c>
      <c r="W179" s="6" t="str">
        <f t="shared" si="32"/>
        <v>N/A</v>
      </c>
      <c r="X179" s="5" t="s">
        <v>2886</v>
      </c>
    </row>
    <row r="180" spans="1:24" ht="135" x14ac:dyDescent="0.25">
      <c r="A180" s="77">
        <f>VLOOKUP(C180,'BU and Control BU Listing'!A:E,5,FALSE)</f>
        <v>14000</v>
      </c>
      <c r="B180" s="80" t="s">
        <v>8660</v>
      </c>
      <c r="C180" s="22" t="str">
        <f t="shared" si="22"/>
        <v>14000</v>
      </c>
      <c r="D180" s="22" t="str">
        <f t="shared" si="23"/>
        <v>09064</v>
      </c>
      <c r="E180" s="21" t="str">
        <f>VLOOKUP(B180,'Table A as of March 2024'!A:G,7,FALSE)</f>
        <v>Dept of Criminal Justice Svcs</v>
      </c>
      <c r="F180" s="21" t="str">
        <f>VLOOKUP(B180,'Table A as of March 2024'!A:H,8,FALSE)</f>
        <v>Operation Ceasefire Grant Fund</v>
      </c>
      <c r="G180" s="11" t="str">
        <f>VLOOKUP(B180,'Table A as of March 2024'!A:I,9,FALSE)</f>
        <v>100</v>
      </c>
      <c r="H180" t="str">
        <f>VLOOKUP(B180,'Table A as of March 2024'!A:L,12,FALSE)</f>
        <v>No</v>
      </c>
      <c r="I180" s="9" t="str">
        <f>VLOOKUP(B180,'Table A as of March 2024'!A:M,13,FALSE)</f>
        <v>U</v>
      </c>
      <c r="J180" t="str">
        <f>VLOOKUP(B180,'Table A as of March 2024'!A:O,15,FALSE)</f>
        <v>C</v>
      </c>
      <c r="K180" t="str">
        <f>VLOOKUP(G180,'ACFR Class Vlookup'!A:B,2,FALSE)</f>
        <v>Governmental</v>
      </c>
      <c r="L180" s="1" t="str">
        <f>VLOOKUP(D180,'Fund Information'!A:F,6,FALSE)</f>
        <v>Established pursuant to Item 408 N.2.a of Chapter 2, 2022 Acts of Assembly Special Session I. Moneys in the Fund shall be used solely for the purposes of implementing violent crime reduction strategies, providing training for law-enforcement officers and prosecutors, providing equipment for law-enforcement agencies, and awarding grants to organizations such as state and local law-enforcement agencies, local attorneys for the Commonwealth, localities, social services providers, and nonprofit organizations that are engaged in group violence intervention efforts.</v>
      </c>
      <c r="M180" s="6" t="str">
        <f t="shared" si="24"/>
        <v>N/A</v>
      </c>
      <c r="N180" s="6" t="s">
        <v>2886</v>
      </c>
      <c r="O180" s="6" t="str">
        <f t="shared" si="25"/>
        <v>N/A</v>
      </c>
      <c r="P180" s="5" t="s">
        <v>2886</v>
      </c>
      <c r="Q180" s="6" t="str">
        <f t="shared" si="26"/>
        <v>N/A</v>
      </c>
      <c r="R180" s="7" t="str">
        <f t="shared" si="27"/>
        <v>No</v>
      </c>
      <c r="S180" s="5" t="str">
        <f t="shared" si="28"/>
        <v>Answer Required</v>
      </c>
      <c r="T180" s="6" t="str">
        <f t="shared" si="29"/>
        <v>N/A</v>
      </c>
      <c r="U180" s="7" t="str">
        <f t="shared" si="30"/>
        <v>Yes</v>
      </c>
      <c r="V180" s="5" t="str">
        <f t="shared" si="31"/>
        <v>Answer Required</v>
      </c>
      <c r="W180" s="6" t="str">
        <f t="shared" si="32"/>
        <v>N/A</v>
      </c>
      <c r="X180" s="5" t="s">
        <v>2886</v>
      </c>
    </row>
    <row r="181" spans="1:24" ht="90" x14ac:dyDescent="0.25">
      <c r="A181" s="77">
        <f>VLOOKUP(C181,'BU and Control BU Listing'!A:E,5,FALSE)</f>
        <v>14000</v>
      </c>
      <c r="B181" s="80" t="s">
        <v>3039</v>
      </c>
      <c r="C181" s="22" t="str">
        <f t="shared" si="22"/>
        <v>14000</v>
      </c>
      <c r="D181" s="22" t="str">
        <f t="shared" si="23"/>
        <v>09120</v>
      </c>
      <c r="E181" s="21" t="str">
        <f>VLOOKUP(B181,'Table A as of March 2024'!A:G,7,FALSE)</f>
        <v>Dept of Criminal Justice Svcs</v>
      </c>
      <c r="F181" s="21" t="str">
        <f>VLOOKUP(B181,'Table A as of March 2024'!A:H,8,FALSE)</f>
        <v>VA Domestic Violence Victim</v>
      </c>
      <c r="G181" s="11" t="str">
        <f>VLOOKUP(B181,'Table A as of March 2024'!A:I,9,FALSE)</f>
        <v>105</v>
      </c>
      <c r="H181" t="str">
        <f>VLOOKUP(B181,'Table A as of March 2024'!A:L,12,FALSE)</f>
        <v>No</v>
      </c>
      <c r="I181" s="9" t="str">
        <f>VLOOKUP(B181,'Table A as of March 2024'!A:M,13,FALSE)</f>
        <v>U</v>
      </c>
      <c r="J181" t="str">
        <f>VLOOKUP(B181,'Table A as of March 2024'!A:O,15,FALSE)</f>
        <v>C</v>
      </c>
      <c r="K181" t="str">
        <f>VLOOKUP(G181,'ACFR Class Vlookup'!A:B,2,FALSE)</f>
        <v>Governmental</v>
      </c>
      <c r="L181" s="1" t="str">
        <f>VLOOKUP(D181,'Fund Information'!A:F,6,FALSE)</f>
        <v>DCJS-administered nonreverting fund to support prosecution of  felonies &amp; misdemeanors involving domestic violence, sexual abuse, stalking &amp; family abuse, fund cost of add'l attorneys, law-enforcement authorities or appropriate programs, or assist in protecting &amp; providing victims' services. Portion of sum collected pursuant to § 16.1-69.48:1 shall be deposited into ST treasury as Fund credit.</v>
      </c>
      <c r="M181" s="6" t="str">
        <f t="shared" si="24"/>
        <v>N/A</v>
      </c>
      <c r="N181" s="6" t="s">
        <v>2886</v>
      </c>
      <c r="O181" s="6" t="str">
        <f t="shared" si="25"/>
        <v>N/A</v>
      </c>
      <c r="P181" s="5" t="s">
        <v>2886</v>
      </c>
      <c r="Q181" s="6" t="str">
        <f t="shared" si="26"/>
        <v>N/A</v>
      </c>
      <c r="R181" s="7" t="str">
        <f t="shared" si="27"/>
        <v>No</v>
      </c>
      <c r="S181" s="5" t="str">
        <f t="shared" si="28"/>
        <v>Answer Required</v>
      </c>
      <c r="T181" s="6" t="str">
        <f t="shared" si="29"/>
        <v>N/A</v>
      </c>
      <c r="U181" s="7" t="str">
        <f t="shared" si="30"/>
        <v>Yes</v>
      </c>
      <c r="V181" s="5" t="str">
        <f t="shared" si="31"/>
        <v>Answer Required</v>
      </c>
      <c r="W181" s="6" t="str">
        <f t="shared" si="32"/>
        <v>N/A</v>
      </c>
      <c r="X181" s="5" t="s">
        <v>2886</v>
      </c>
    </row>
    <row r="182" spans="1:24" ht="75" x14ac:dyDescent="0.25">
      <c r="A182" s="77">
        <f>VLOOKUP(C182,'BU and Control BU Listing'!A:E,5,FALSE)</f>
        <v>14000</v>
      </c>
      <c r="B182" s="80" t="s">
        <v>3040</v>
      </c>
      <c r="C182" s="22" t="str">
        <f t="shared" si="22"/>
        <v>14000</v>
      </c>
      <c r="D182" s="22" t="str">
        <f t="shared" si="23"/>
        <v>09300</v>
      </c>
      <c r="E182" s="21" t="str">
        <f>VLOOKUP(B182,'Table A as of March 2024'!A:G,7,FALSE)</f>
        <v>Dept of Criminal Justice Svcs</v>
      </c>
      <c r="F182" s="21" t="str">
        <f>VLOOKUP(B182,'Table A as of March 2024'!A:H,8,FALSE)</f>
        <v>VA Crime Victim - Witness Fund</v>
      </c>
      <c r="G182" s="11" t="str">
        <f>VLOOKUP(B182,'Table A as of March 2024'!A:I,9,FALSE)</f>
        <v>105</v>
      </c>
      <c r="H182" t="str">
        <f>VLOOKUP(B182,'Table A as of March 2024'!A:L,12,FALSE)</f>
        <v>No</v>
      </c>
      <c r="I182" s="9" t="str">
        <f>VLOOKUP(B182,'Table A as of March 2024'!A:M,13,FALSE)</f>
        <v>U</v>
      </c>
      <c r="J182" t="str">
        <f>VLOOKUP(B182,'Table A as of March 2024'!A:O,15,FALSE)</f>
        <v>C</v>
      </c>
      <c r="K182" t="str">
        <f>VLOOKUP(G182,'ACFR Class Vlookup'!A:B,2,FALSE)</f>
        <v>Governmental</v>
      </c>
      <c r="L182" s="1" t="str">
        <f>VLOOKUP(D182,'Fund Information'!A:F,6,FALSE)</f>
        <v>Relates to the Virginia Crime Victim-Witness Fund, a special non-reverting fund, administered by the DCJS to support victim and witness services.  A portion of the sum collected shall be deposited into the state treasury to the credit of this Fund. The Fund shall be distributed according to grant procedures adopted pursuant to the Code.</v>
      </c>
      <c r="M182" s="6" t="str">
        <f t="shared" si="24"/>
        <v>N/A</v>
      </c>
      <c r="N182" s="6" t="s">
        <v>2886</v>
      </c>
      <c r="O182" s="6" t="str">
        <f t="shared" si="25"/>
        <v>N/A</v>
      </c>
      <c r="P182" s="5" t="s">
        <v>2886</v>
      </c>
      <c r="Q182" s="6" t="str">
        <f t="shared" si="26"/>
        <v>N/A</v>
      </c>
      <c r="R182" s="7" t="str">
        <f t="shared" si="27"/>
        <v>No</v>
      </c>
      <c r="S182" s="5" t="str">
        <f t="shared" si="28"/>
        <v>Answer Required</v>
      </c>
      <c r="T182" s="6" t="str">
        <f t="shared" si="29"/>
        <v>N/A</v>
      </c>
      <c r="U182" s="7" t="str">
        <f t="shared" si="30"/>
        <v>Yes</v>
      </c>
      <c r="V182" s="5" t="str">
        <f t="shared" si="31"/>
        <v>Answer Required</v>
      </c>
      <c r="W182" s="6" t="str">
        <f t="shared" si="32"/>
        <v>N/A</v>
      </c>
      <c r="X182" s="5" t="s">
        <v>2886</v>
      </c>
    </row>
    <row r="183" spans="1:24" ht="30" x14ac:dyDescent="0.25">
      <c r="A183" s="77">
        <f>VLOOKUP(C183,'BU and Control BU Listing'!A:E,5,FALSE)</f>
        <v>14000</v>
      </c>
      <c r="B183" s="80" t="s">
        <v>3041</v>
      </c>
      <c r="C183" s="22" t="str">
        <f t="shared" si="22"/>
        <v>14000</v>
      </c>
      <c r="D183" s="22" t="str">
        <f t="shared" si="23"/>
        <v>09350</v>
      </c>
      <c r="E183" s="21" t="str">
        <f>VLOOKUP(B183,'Table A as of March 2024'!A:G,7,FALSE)</f>
        <v>Dept of Criminal Justice Svcs</v>
      </c>
      <c r="F183" s="21" t="str">
        <f>VLOOKUP(B183,'Table A as of March 2024'!A:H,8,FALSE)</f>
        <v>Intensfied Drug Enfrcmnt Juris</v>
      </c>
      <c r="G183" s="11" t="str">
        <f>VLOOKUP(B183,'Table A as of March 2024'!A:I,9,FALSE)</f>
        <v>105</v>
      </c>
      <c r="H183" t="str">
        <f>VLOOKUP(B183,'Table A as of March 2024'!A:L,12,FALSE)</f>
        <v>No</v>
      </c>
      <c r="I183" s="9" t="str">
        <f>VLOOKUP(B183,'Table A as of March 2024'!A:M,13,FALSE)</f>
        <v>U</v>
      </c>
      <c r="J183" t="str">
        <f>VLOOKUP(B183,'Table A as of March 2024'!A:O,15,FALSE)</f>
        <v>C</v>
      </c>
      <c r="K183" t="str">
        <f>VLOOKUP(G183,'ACFR Class Vlookup'!A:B,2,FALSE)</f>
        <v>Governmental</v>
      </c>
      <c r="L183" s="1" t="str">
        <f>VLOOKUP(D183,'Fund Information'!A:F,6,FALSE)</f>
        <v>Accounts for fees collected by the clerk of the circuit court. Funds are used for drug enforcement.</v>
      </c>
      <c r="M183" s="6" t="str">
        <f t="shared" si="24"/>
        <v>N/A</v>
      </c>
      <c r="N183" s="6" t="s">
        <v>2886</v>
      </c>
      <c r="O183" s="6" t="str">
        <f t="shared" si="25"/>
        <v>N/A</v>
      </c>
      <c r="P183" s="5" t="s">
        <v>2886</v>
      </c>
      <c r="Q183" s="6" t="str">
        <f t="shared" si="26"/>
        <v>N/A</v>
      </c>
      <c r="R183" s="7" t="str">
        <f t="shared" si="27"/>
        <v>No</v>
      </c>
      <c r="S183" s="5" t="str">
        <f t="shared" si="28"/>
        <v>Answer Required</v>
      </c>
      <c r="T183" s="6" t="str">
        <f t="shared" si="29"/>
        <v>N/A</v>
      </c>
      <c r="U183" s="7" t="str">
        <f t="shared" si="30"/>
        <v>Yes</v>
      </c>
      <c r="V183" s="5" t="str">
        <f t="shared" si="31"/>
        <v>Answer Required</v>
      </c>
      <c r="W183" s="6" t="str">
        <f t="shared" si="32"/>
        <v>N/A</v>
      </c>
      <c r="X183" s="5" t="s">
        <v>2886</v>
      </c>
    </row>
    <row r="184" spans="1:24" ht="45" x14ac:dyDescent="0.25">
      <c r="A184" s="77">
        <f>VLOOKUP(C184,'BU and Control BU Listing'!A:E,5,FALSE)</f>
        <v>14000</v>
      </c>
      <c r="B184" s="80" t="s">
        <v>3042</v>
      </c>
      <c r="C184" s="22" t="str">
        <f t="shared" si="22"/>
        <v>14000</v>
      </c>
      <c r="D184" s="22" t="str">
        <f t="shared" si="23"/>
        <v>09404</v>
      </c>
      <c r="E184" s="21" t="str">
        <f>VLOOKUP(B184,'Table A as of March 2024'!A:G,7,FALSE)</f>
        <v>Dept of Criminal Justice Svcs</v>
      </c>
      <c r="F184" s="21" t="str">
        <f>VLOOKUP(B184,'Table A as of March 2024'!A:H,8,FALSE)</f>
        <v>Reg Criminal Justce Acdmy Trng</v>
      </c>
      <c r="G184" s="11" t="str">
        <f>VLOOKUP(B184,'Table A as of March 2024'!A:I,9,FALSE)</f>
        <v>105</v>
      </c>
      <c r="H184" t="str">
        <f>VLOOKUP(B184,'Table A as of March 2024'!A:L,12,FALSE)</f>
        <v>No</v>
      </c>
      <c r="I184" s="9" t="str">
        <f>VLOOKUP(B184,'Table A as of March 2024'!A:M,13,FALSE)</f>
        <v>U</v>
      </c>
      <c r="J184" t="str">
        <f>VLOOKUP(B184,'Table A as of March 2024'!A:O,15,FALSE)</f>
        <v>C</v>
      </c>
      <c r="K184" t="str">
        <f>VLOOKUP(G184,'ACFR Class Vlookup'!A:B,2,FALSE)</f>
        <v>Governmental</v>
      </c>
      <c r="L184" s="1" t="str">
        <f>VLOOKUP(D184,'Fund Information'!A:F,6,FALSE)</f>
        <v>Accounts for certain fees charged by judges or clerks of district courts in criminal or traffic actions. Funds are used to provide financial support for regional criminal justice training academies.</v>
      </c>
      <c r="M184" s="6" t="str">
        <f t="shared" si="24"/>
        <v>N/A</v>
      </c>
      <c r="N184" s="6" t="s">
        <v>2886</v>
      </c>
      <c r="O184" s="6" t="str">
        <f t="shared" si="25"/>
        <v>N/A</v>
      </c>
      <c r="P184" s="5" t="s">
        <v>2886</v>
      </c>
      <c r="Q184" s="6" t="str">
        <f t="shared" si="26"/>
        <v>N/A</v>
      </c>
      <c r="R184" s="7" t="str">
        <f t="shared" si="27"/>
        <v>No</v>
      </c>
      <c r="S184" s="5" t="str">
        <f t="shared" si="28"/>
        <v>Answer Required</v>
      </c>
      <c r="T184" s="6" t="str">
        <f t="shared" si="29"/>
        <v>N/A</v>
      </c>
      <c r="U184" s="7" t="str">
        <f t="shared" si="30"/>
        <v>Yes</v>
      </c>
      <c r="V184" s="5" t="str">
        <f t="shared" si="31"/>
        <v>Answer Required</v>
      </c>
      <c r="W184" s="6" t="str">
        <f t="shared" si="32"/>
        <v>N/A</v>
      </c>
      <c r="X184" s="5" t="s">
        <v>2886</v>
      </c>
    </row>
    <row r="185" spans="1:24" ht="60" x14ac:dyDescent="0.25">
      <c r="A185" s="77">
        <f>VLOOKUP(C185,'BU and Control BU Listing'!A:E,5,FALSE)</f>
        <v>14000</v>
      </c>
      <c r="B185" s="80" t="s">
        <v>3043</v>
      </c>
      <c r="C185" s="22" t="str">
        <f t="shared" si="22"/>
        <v>14000</v>
      </c>
      <c r="D185" s="22" t="str">
        <f t="shared" si="23"/>
        <v>09660</v>
      </c>
      <c r="E185" s="21" t="str">
        <f>VLOOKUP(B185,'Table A as of March 2024'!A:G,7,FALSE)</f>
        <v>Dept of Criminal Justice Svcs</v>
      </c>
      <c r="F185" s="21" t="str">
        <f>VLOOKUP(B185,'Table A as of March 2024'!A:H,8,FALSE)</f>
        <v>Intrnet Crimes Against Childrn</v>
      </c>
      <c r="G185" s="11" t="str">
        <f>VLOOKUP(B185,'Table A as of March 2024'!A:I,9,FALSE)</f>
        <v>105</v>
      </c>
      <c r="H185" t="str">
        <f>VLOOKUP(B185,'Table A as of March 2024'!A:L,12,FALSE)</f>
        <v>Yes</v>
      </c>
      <c r="I185" s="9" t="str">
        <f>VLOOKUP(B185,'Table A as of March 2024'!A:M,13,FALSE)</f>
        <v>U</v>
      </c>
      <c r="J185" t="str">
        <f>VLOOKUP(B185,'Table A as of March 2024'!A:O,15,FALSE)</f>
        <v>C</v>
      </c>
      <c r="K185" t="str">
        <f>VLOOKUP(G185,'ACFR Class Vlookup'!A:B,2,FALSE)</f>
        <v>Governmental</v>
      </c>
      <c r="L185" s="1" t="str">
        <f>VLOOKUP(D185,'Fund Information'!A:F,6,FALSE)</f>
        <v>Per Code of VA Section 17.1-275.12 this fund accounts for additional fee for Internet Crimes Against Children Fund. Monies in the fund are used as directed in the Code to support efforts to reduce Internet crimes against children.</v>
      </c>
      <c r="M185" s="6" t="str">
        <f t="shared" si="24"/>
        <v>N/A</v>
      </c>
      <c r="N185" s="6" t="s">
        <v>2886</v>
      </c>
      <c r="O185" s="6" t="str">
        <f t="shared" si="25"/>
        <v>N/A</v>
      </c>
      <c r="P185" s="5" t="s">
        <v>2886</v>
      </c>
      <c r="Q185" s="6" t="str">
        <f t="shared" si="26"/>
        <v>N/A</v>
      </c>
      <c r="R185" s="7" t="str">
        <f t="shared" si="27"/>
        <v>No</v>
      </c>
      <c r="S185" s="5" t="str">
        <f t="shared" si="28"/>
        <v>Answer Required</v>
      </c>
      <c r="T185" s="6" t="str">
        <f t="shared" si="29"/>
        <v>N/A</v>
      </c>
      <c r="U185" s="7" t="str">
        <f t="shared" si="30"/>
        <v>Yes</v>
      </c>
      <c r="V185" s="5" t="str">
        <f t="shared" si="31"/>
        <v>Answer Required</v>
      </c>
      <c r="W185" s="6" t="str">
        <f t="shared" si="32"/>
        <v>N/A</v>
      </c>
      <c r="X185" s="5" t="s">
        <v>2886</v>
      </c>
    </row>
    <row r="186" spans="1:24" x14ac:dyDescent="0.25">
      <c r="A186" s="77">
        <f>VLOOKUP(C186,'BU and Control BU Listing'!A:E,5,FALSE)</f>
        <v>14000</v>
      </c>
      <c r="B186" s="80" t="s">
        <v>3044</v>
      </c>
      <c r="C186" s="22" t="str">
        <f t="shared" si="22"/>
        <v>14000</v>
      </c>
      <c r="D186" s="22" t="str">
        <f t="shared" si="23"/>
        <v>09750</v>
      </c>
      <c r="E186" s="21" t="str">
        <f>VLOOKUP(B186,'Table A as of March 2024'!A:G,7,FALSE)</f>
        <v>Dept of Criminal Justice Svcs</v>
      </c>
      <c r="F186" s="21" t="str">
        <f>VLOOKUP(B186,'Table A as of March 2024'!A:H,8,FALSE)</f>
        <v>Court Fees Suspense Fund</v>
      </c>
      <c r="G186" s="11" t="str">
        <f>VLOOKUP(B186,'Table A as of March 2024'!A:I,9,FALSE)</f>
        <v>100</v>
      </c>
      <c r="H186" t="str">
        <f>VLOOKUP(B186,'Table A as of March 2024'!A:L,12,FALSE)</f>
        <v>No</v>
      </c>
      <c r="I186" s="9" t="str">
        <f>VLOOKUP(B186,'Table A as of March 2024'!A:M,13,FALSE)</f>
        <v>U</v>
      </c>
      <c r="J186" t="str">
        <f>VLOOKUP(B186,'Table A as of March 2024'!A:O,15,FALSE)</f>
        <v>A</v>
      </c>
      <c r="K186" t="str">
        <f>VLOOKUP(G186,'ACFR Class Vlookup'!A:B,2,FALSE)</f>
        <v>Governmental</v>
      </c>
      <c r="L186" s="1" t="str">
        <f>VLOOKUP(D186,'Fund Information'!A:F,6,FALSE)</f>
        <v>Clearing account for court fees collected</v>
      </c>
      <c r="M186" s="6" t="str">
        <f t="shared" si="24"/>
        <v>N/A</v>
      </c>
      <c r="N186" s="6" t="s">
        <v>2886</v>
      </c>
      <c r="O186" s="6" t="str">
        <f t="shared" si="25"/>
        <v>N/A</v>
      </c>
      <c r="P186" s="5" t="s">
        <v>2886</v>
      </c>
      <c r="Q186" s="6" t="str">
        <f t="shared" si="26"/>
        <v>N/A</v>
      </c>
      <c r="R186" s="7" t="str">
        <f t="shared" si="27"/>
        <v>No</v>
      </c>
      <c r="S186" s="5" t="str">
        <f t="shared" si="28"/>
        <v>Answer Required</v>
      </c>
      <c r="T186" s="6" t="str">
        <f t="shared" si="29"/>
        <v>N/A</v>
      </c>
      <c r="U186" s="7" t="str">
        <f t="shared" si="30"/>
        <v>No</v>
      </c>
      <c r="V186" s="5" t="str">
        <f t="shared" si="31"/>
        <v>Answer Required</v>
      </c>
      <c r="W186" s="6" t="str">
        <f t="shared" si="32"/>
        <v>N/A</v>
      </c>
      <c r="X186" s="5" t="s">
        <v>2886</v>
      </c>
    </row>
    <row r="187" spans="1:24" ht="90" x14ac:dyDescent="0.25">
      <c r="A187" s="77">
        <f>VLOOKUP(C187,'BU and Control BU Listing'!A:E,5,FALSE)</f>
        <v>14000</v>
      </c>
      <c r="B187" s="80" t="s">
        <v>3045</v>
      </c>
      <c r="C187" s="22" t="str">
        <f t="shared" si="22"/>
        <v>14000</v>
      </c>
      <c r="D187" s="22" t="str">
        <f t="shared" si="23"/>
        <v>09770</v>
      </c>
      <c r="E187" s="21" t="str">
        <f>VLOOKUP(B187,'Table A as of March 2024'!A:G,7,FALSE)</f>
        <v>Dept of Criminal Justice Svcs</v>
      </c>
      <c r="F187" s="21" t="str">
        <f>VLOOKUP(B187,'Table A as of March 2024'!A:H,8,FALSE)</f>
        <v>Net Crimes Agnst Chldrn Invst</v>
      </c>
      <c r="G187" s="11" t="str">
        <f>VLOOKUP(B187,'Table A as of March 2024'!A:I,9,FALSE)</f>
        <v>105</v>
      </c>
      <c r="H187" t="str">
        <f>VLOOKUP(B187,'Table A as of March 2024'!A:L,12,FALSE)</f>
        <v>No</v>
      </c>
      <c r="I187" s="9" t="str">
        <f>VLOOKUP(B187,'Table A as of March 2024'!A:M,13,FALSE)</f>
        <v>U</v>
      </c>
      <c r="J187" t="str">
        <f>VLOOKUP(B187,'Table A as of March 2024'!A:O,15,FALSE)</f>
        <v>C</v>
      </c>
      <c r="K187" t="str">
        <f>VLOOKUP(G187,'ACFR Class Vlookup'!A:B,2,FALSE)</f>
        <v>Governmental</v>
      </c>
      <c r="L187" s="1" t="str">
        <f>VLOOKUP(D187,'Fund Information'!A:F,6,FALSE)</f>
        <v>This fund accounts for additional fee for Internet Crimes Against Children Fund established by 2010 Acts of Assembly Senate bill 620.  This fund represents 27.7777% of fees collected for supporting grants and training/equipment for local law enforcement agencies use in investigating and prosecuting internet crimes against children. The fund splits 94.445% ACFR class 105, 5.555% ACFR class 115.</v>
      </c>
      <c r="M187" s="6" t="str">
        <f t="shared" si="24"/>
        <v>N/A</v>
      </c>
      <c r="N187" s="6" t="s">
        <v>2886</v>
      </c>
      <c r="O187" s="6" t="str">
        <f t="shared" si="25"/>
        <v>N/A</v>
      </c>
      <c r="P187" s="5" t="s">
        <v>2886</v>
      </c>
      <c r="Q187" s="6" t="str">
        <f t="shared" si="26"/>
        <v>N/A</v>
      </c>
      <c r="R187" s="7" t="str">
        <f t="shared" si="27"/>
        <v>No</v>
      </c>
      <c r="S187" s="5" t="str">
        <f t="shared" si="28"/>
        <v>Answer Required</v>
      </c>
      <c r="T187" s="6" t="str">
        <f t="shared" si="29"/>
        <v>N/A</v>
      </c>
      <c r="U187" s="7" t="str">
        <f t="shared" si="30"/>
        <v>Yes</v>
      </c>
      <c r="V187" s="5" t="str">
        <f t="shared" si="31"/>
        <v>Answer Required</v>
      </c>
      <c r="W187" s="6" t="str">
        <f t="shared" si="32"/>
        <v>N/A</v>
      </c>
      <c r="X187" s="5" t="s">
        <v>2886</v>
      </c>
    </row>
    <row r="188" spans="1:24" x14ac:dyDescent="0.25">
      <c r="A188" s="77">
        <f>VLOOKUP(C188,'BU and Control BU Listing'!A:E,5,FALSE)</f>
        <v>14000</v>
      </c>
      <c r="B188" s="80" t="s">
        <v>3046</v>
      </c>
      <c r="C188" s="22" t="str">
        <f t="shared" si="22"/>
        <v>14000</v>
      </c>
      <c r="D188" s="22" t="str">
        <f t="shared" si="23"/>
        <v>10000</v>
      </c>
      <c r="E188" s="21" t="str">
        <f>VLOOKUP(B188,'Table A as of March 2024'!A:G,7,FALSE)</f>
        <v>Dept of Criminal Justice Svcs</v>
      </c>
      <c r="F188" s="21" t="str">
        <f>VLOOKUP(B188,'Table A as of March 2024'!A:H,8,FALSE)</f>
        <v>Federal Trust</v>
      </c>
      <c r="G188" s="11" t="str">
        <f>VLOOKUP(B188,'Table A as of March 2024'!A:I,9,FALSE)</f>
        <v>120</v>
      </c>
      <c r="H188" t="str">
        <f>VLOOKUP(B188,'Table A as of March 2024'!A:L,12,FALSE)</f>
        <v>No</v>
      </c>
      <c r="I188" s="9" t="str">
        <f>VLOOKUP(B188,'Table A as of March 2024'!A:M,13,FALSE)</f>
        <v>R</v>
      </c>
      <c r="J188" t="str">
        <f>VLOOKUP(B188,'Table A as of March 2024'!A:O,15,FALSE)</f>
        <v>R</v>
      </c>
      <c r="K188" t="str">
        <f>VLOOKUP(G188,'ACFR Class Vlookup'!A:B,2,FALSE)</f>
        <v>Governmental</v>
      </c>
      <c r="L188" s="1" t="str">
        <f>VLOOKUP(D188,'Fund Information'!A:F,6,FALSE)</f>
        <v>This fund accounts for Federal funds.</v>
      </c>
      <c r="M188" s="6" t="str">
        <f t="shared" si="24"/>
        <v>N/A</v>
      </c>
      <c r="N188" s="6" t="s">
        <v>2886</v>
      </c>
      <c r="O188" s="6" t="str">
        <f t="shared" si="25"/>
        <v>N/A</v>
      </c>
      <c r="P188" s="5" t="s">
        <v>2886</v>
      </c>
      <c r="Q188" s="6" t="str">
        <f t="shared" si="26"/>
        <v>N/A</v>
      </c>
      <c r="R188" s="7" t="str">
        <f t="shared" si="27"/>
        <v>Yes</v>
      </c>
      <c r="S188" s="5" t="str">
        <f t="shared" si="28"/>
        <v>Answer Required</v>
      </c>
      <c r="T188" s="6" t="str">
        <f t="shared" si="29"/>
        <v>N/A</v>
      </c>
      <c r="U188" s="7" t="str">
        <f t="shared" si="30"/>
        <v>No</v>
      </c>
      <c r="V188" s="5" t="str">
        <f t="shared" si="31"/>
        <v>Answer Required</v>
      </c>
      <c r="W188" s="6" t="str">
        <f t="shared" si="32"/>
        <v>N/A</v>
      </c>
      <c r="X188" s="5" t="s">
        <v>2886</v>
      </c>
    </row>
    <row r="189" spans="1:24" ht="165" x14ac:dyDescent="0.25">
      <c r="A189" s="77">
        <f>VLOOKUP(C189,'BU and Control BU Listing'!A:E,5,FALSE)</f>
        <v>14000</v>
      </c>
      <c r="B189" s="80" t="s">
        <v>5746</v>
      </c>
      <c r="C189" s="22" t="str">
        <f t="shared" si="22"/>
        <v>14000</v>
      </c>
      <c r="D189" s="22" t="str">
        <f t="shared" si="23"/>
        <v>10110</v>
      </c>
      <c r="E189" s="21" t="str">
        <f>VLOOKUP(B189,'Table A as of March 2024'!A:G,7,FALSE)</f>
        <v>Dept of Criminal Justice Svcs</v>
      </c>
      <c r="F189" s="21" t="str">
        <f>VLOOKUP(B189,'Table A as of March 2024'!A:H,8,FALSE)</f>
        <v>CARESActRlfFd–General-COVID-19</v>
      </c>
      <c r="G189" s="11" t="str">
        <f>VLOOKUP(B189,'Table A as of March 2024'!A:I,9,FALSE)</f>
        <v>120</v>
      </c>
      <c r="H189" t="str">
        <f>VLOOKUP(B189,'Table A as of March 2024'!A:L,12,FALSE)</f>
        <v>No</v>
      </c>
      <c r="I189" s="9" t="str">
        <f>VLOOKUP(B189,'Table A as of March 2024'!A:M,13,FALSE)</f>
        <v>V</v>
      </c>
      <c r="J189" t="str">
        <f>VLOOKUP(B189,'Table A as of March 2024'!A:O,15,FALSE)</f>
        <v>R</v>
      </c>
      <c r="K189" t="str">
        <f>VLOOKUP(G189,'ACFR Class Vlookup'!A:B,2,FALSE)</f>
        <v>Governmental</v>
      </c>
      <c r="L189" s="1" t="str">
        <f>VLOOKUP(D189,'Fund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89" s="6" t="str">
        <f t="shared" si="24"/>
        <v>N/A</v>
      </c>
      <c r="N189" s="6" t="s">
        <v>2886</v>
      </c>
      <c r="O189" s="6" t="str">
        <f t="shared" si="25"/>
        <v>N/A</v>
      </c>
      <c r="P189" s="5" t="s">
        <v>2886</v>
      </c>
      <c r="Q189" s="6" t="str">
        <f t="shared" si="26"/>
        <v>N/A</v>
      </c>
      <c r="R189" s="7" t="str">
        <f t="shared" si="27"/>
        <v>Yes</v>
      </c>
      <c r="S189" s="5" t="str">
        <f t="shared" si="28"/>
        <v>Answer Required</v>
      </c>
      <c r="T189" s="6" t="str">
        <f t="shared" si="29"/>
        <v>N/A</v>
      </c>
      <c r="U189" s="7" t="str">
        <f t="shared" si="30"/>
        <v>No</v>
      </c>
      <c r="V189" s="5" t="str">
        <f t="shared" si="31"/>
        <v>Answer Required</v>
      </c>
      <c r="W189" s="6" t="str">
        <f t="shared" si="32"/>
        <v>N/A</v>
      </c>
      <c r="X189" s="5" t="s">
        <v>2886</v>
      </c>
    </row>
    <row r="190" spans="1:24" ht="135" x14ac:dyDescent="0.25">
      <c r="A190" s="77">
        <f>VLOOKUP(C190,'BU and Control BU Listing'!A:E,5,FALSE)</f>
        <v>14000</v>
      </c>
      <c r="B190" s="80" t="s">
        <v>5747</v>
      </c>
      <c r="C190" s="22" t="str">
        <f t="shared" si="22"/>
        <v>14000</v>
      </c>
      <c r="D190" s="22" t="str">
        <f t="shared" si="23"/>
        <v>10120</v>
      </c>
      <c r="E190" s="21" t="str">
        <f>VLOOKUP(B190,'Table A as of March 2024'!A:G,7,FALSE)</f>
        <v>Dept of Criminal Justice Svcs</v>
      </c>
      <c r="F190" s="21" t="str">
        <f>VLOOKUP(B190,'Table A as of March 2024'!A:H,8,FALSE)</f>
        <v>CoronavrsEmrSpplFdPrg-COVID-19</v>
      </c>
      <c r="G190" s="11" t="str">
        <f>VLOOKUP(B190,'Table A as of March 2024'!A:I,9,FALSE)</f>
        <v>120</v>
      </c>
      <c r="H190" t="str">
        <f>VLOOKUP(B190,'Table A as of March 2024'!A:L,12,FALSE)</f>
        <v>No</v>
      </c>
      <c r="I190" s="9" t="str">
        <f>VLOOKUP(B190,'Table A as of March 2024'!A:M,13,FALSE)</f>
        <v>V</v>
      </c>
      <c r="J190" t="str">
        <f>VLOOKUP(B190,'Table A as of March 2024'!A:O,15,FALSE)</f>
        <v>R</v>
      </c>
      <c r="K190" t="str">
        <f>VLOOKUP(G190,'ACFR Class Vlookup'!A:B,2,FALSE)</f>
        <v>Governmental</v>
      </c>
      <c r="L190" s="1" t="str">
        <f>VLOOKUP(D190,'Fund Information'!A:F,6,FALSE)</f>
        <v>Coronavirus Emergency Supplemental Funding Program - COVID-19. CFDA 16.034; Coronavirus Emergency Supplemental Funding Program. Provides Federal funding to support needs related to coronavirus, including overtime for state, local, and tribal officers; personal protective equipment and supplies; and medical needs and other supplies for inmates in state, local, and tribal prisons, jails, and detention centers.
This Fund retains interest earned per Notice of Award from Federal DOJ.</v>
      </c>
      <c r="M190" s="6" t="str">
        <f t="shared" si="24"/>
        <v>N/A</v>
      </c>
      <c r="N190" s="6" t="s">
        <v>2886</v>
      </c>
      <c r="O190" s="6" t="str">
        <f t="shared" si="25"/>
        <v>N/A</v>
      </c>
      <c r="P190" s="5" t="s">
        <v>2886</v>
      </c>
      <c r="Q190" s="6" t="str">
        <f t="shared" si="26"/>
        <v>N/A</v>
      </c>
      <c r="R190" s="7" t="str">
        <f t="shared" si="27"/>
        <v>Yes</v>
      </c>
      <c r="S190" s="5" t="str">
        <f t="shared" si="28"/>
        <v>Answer Required</v>
      </c>
      <c r="T190" s="6" t="str">
        <f t="shared" si="29"/>
        <v>N/A</v>
      </c>
      <c r="U190" s="7" t="str">
        <f t="shared" si="30"/>
        <v>No</v>
      </c>
      <c r="V190" s="5" t="str">
        <f t="shared" si="31"/>
        <v>Answer Required</v>
      </c>
      <c r="W190" s="6" t="str">
        <f t="shared" si="32"/>
        <v>N/A</v>
      </c>
      <c r="X190" s="5" t="s">
        <v>2886</v>
      </c>
    </row>
    <row r="191" spans="1:24" ht="135" x14ac:dyDescent="0.25">
      <c r="A191" s="77">
        <f>VLOOKUP(C191,'BU and Control BU Listing'!A:E,5,FALSE)</f>
        <v>14000</v>
      </c>
      <c r="B191" s="80" t="s">
        <v>8817</v>
      </c>
      <c r="C191" s="22" t="str">
        <f t="shared" si="22"/>
        <v>14000</v>
      </c>
      <c r="D191" s="22" t="str">
        <f t="shared" si="23"/>
        <v>12030</v>
      </c>
      <c r="E191" s="21" t="str">
        <f>VLOOKUP(B191,'Table A as of March 2024'!A:G,7,FALSE)</f>
        <v>Dept of Criminal Justice Svcs</v>
      </c>
      <c r="F191" s="21" t="str">
        <f>VLOOKUP(B191,'Table A as of March 2024'!A:H,8,FALSE)</f>
        <v>BG Prev/TreatSubsAbse-COVID-19</v>
      </c>
      <c r="G191" s="11" t="str">
        <f>VLOOKUP(B191,'Table A as of March 2024'!A:I,9,FALSE)</f>
        <v>120</v>
      </c>
      <c r="H191" t="str">
        <f>VLOOKUP(B191,'Table A as of March 2024'!A:L,12,FALSE)</f>
        <v>No</v>
      </c>
      <c r="I191" s="9" t="str">
        <f>VLOOKUP(B191,'Table A as of March 2024'!A:M,13,FALSE)</f>
        <v>V</v>
      </c>
      <c r="J191" t="str">
        <f>VLOOKUP(B191,'Table A as of March 2024'!A:O,15,FALSE)</f>
        <v>R</v>
      </c>
      <c r="K191" t="str">
        <f>VLOOKUP(G191,'ACFR Class Vlookup'!A:B,2,FALSE)</f>
        <v>Governmental</v>
      </c>
      <c r="L191" s="1" t="str">
        <f>VLOOKUP(D191,'Fund Information'!A:F,6,FALSE)</f>
        <v>ALN 93.959; Block Grants for Prevention and Treatment of Substance Abuse. Fund established to record additional award that provides American Rescue Plan Act (ARPA) Supplemental Funding for the Substance Abuse Prevention and Treatment (SABG) Block Grant Program, in accordance with H.R. 1319 - American Rescue Plan Act of 2021. Block grant is to provide financial assistance to States and Territories to support projects for the development and implementation of prevention, treatment and rehabilitation activities directed to the diseases of alcohol and drug abuse.</v>
      </c>
      <c r="M191" s="6" t="str">
        <f t="shared" si="24"/>
        <v>N/A</v>
      </c>
      <c r="N191" s="6" t="s">
        <v>2886</v>
      </c>
      <c r="O191" s="6" t="str">
        <f t="shared" si="25"/>
        <v>N/A</v>
      </c>
      <c r="P191" s="5" t="s">
        <v>2886</v>
      </c>
      <c r="Q191" s="6" t="str">
        <f t="shared" si="26"/>
        <v>N/A</v>
      </c>
      <c r="R191" s="7" t="str">
        <f t="shared" si="27"/>
        <v>Yes</v>
      </c>
      <c r="S191" s="5" t="str">
        <f t="shared" si="28"/>
        <v>Answer Required</v>
      </c>
      <c r="T191" s="6" t="str">
        <f t="shared" si="29"/>
        <v>N/A</v>
      </c>
      <c r="U191" s="7" t="str">
        <f t="shared" si="30"/>
        <v>No</v>
      </c>
      <c r="V191" s="5" t="str">
        <f t="shared" si="31"/>
        <v>Answer Required</v>
      </c>
      <c r="W191" s="6" t="str">
        <f t="shared" si="32"/>
        <v>N/A</v>
      </c>
      <c r="X191" s="5" t="s">
        <v>2886</v>
      </c>
    </row>
    <row r="192" spans="1:24" ht="165" x14ac:dyDescent="0.25">
      <c r="A192" s="77">
        <f>VLOOKUP(C192,'BU and Control BU Listing'!A:E,5,FALSE)</f>
        <v>14000</v>
      </c>
      <c r="B192" s="80" t="s">
        <v>8116</v>
      </c>
      <c r="C192" s="22" t="str">
        <f t="shared" si="22"/>
        <v>14000</v>
      </c>
      <c r="D192" s="22" t="str">
        <f t="shared" si="23"/>
        <v>12110</v>
      </c>
      <c r="E192" s="21" t="str">
        <f>VLOOKUP(B192,'Table A as of March 2024'!A:G,7,FALSE)</f>
        <v>Dept of Criminal Justice Svcs</v>
      </c>
      <c r="F192" s="21" t="str">
        <f>VLOOKUP(B192,'Table A as of March 2024'!A:H,8,FALSE)</f>
        <v>ARP-CrvStLoclFisRecFd-COVID-19</v>
      </c>
      <c r="G192" s="11" t="str">
        <f>VLOOKUP(B192,'Table A as of March 2024'!A:I,9,FALSE)</f>
        <v>120</v>
      </c>
      <c r="H192" t="str">
        <f>VLOOKUP(B192,'Table A as of March 2024'!A:L,12,FALSE)</f>
        <v>No</v>
      </c>
      <c r="I192" s="9" t="str">
        <f>VLOOKUP(B192,'Table A as of March 2024'!A:M,13,FALSE)</f>
        <v>V</v>
      </c>
      <c r="J192" t="str">
        <f>VLOOKUP(B192,'Table A as of March 2024'!A:O,15,FALSE)</f>
        <v>R</v>
      </c>
      <c r="K192" t="str">
        <f>VLOOKUP(G192,'ACFR Class Vlookup'!A:B,2,FALSE)</f>
        <v>Governmental</v>
      </c>
      <c r="L192" s="1" t="str">
        <f>VLOOKUP(D192,'Fund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92" s="6" t="str">
        <f t="shared" si="24"/>
        <v>N/A</v>
      </c>
      <c r="N192" s="6" t="s">
        <v>2886</v>
      </c>
      <c r="O192" s="6" t="str">
        <f t="shared" si="25"/>
        <v>N/A</v>
      </c>
      <c r="P192" s="5" t="s">
        <v>2886</v>
      </c>
      <c r="Q192" s="6" t="str">
        <f t="shared" si="26"/>
        <v>N/A</v>
      </c>
      <c r="R192" s="7" t="str">
        <f t="shared" si="27"/>
        <v>Yes</v>
      </c>
      <c r="S192" s="5" t="str">
        <f t="shared" si="28"/>
        <v>Answer Required</v>
      </c>
      <c r="T192" s="6" t="str">
        <f t="shared" si="29"/>
        <v>N/A</v>
      </c>
      <c r="U192" s="7" t="str">
        <f t="shared" si="30"/>
        <v>No</v>
      </c>
      <c r="V192" s="5" t="str">
        <f t="shared" si="31"/>
        <v>Answer Required</v>
      </c>
      <c r="W192" s="6" t="str">
        <f t="shared" si="32"/>
        <v>N/A</v>
      </c>
      <c r="X192" s="5" t="s">
        <v>2886</v>
      </c>
    </row>
    <row r="193" spans="1:24" x14ac:dyDescent="0.25">
      <c r="A193" s="77">
        <f>VLOOKUP(C193,'BU and Control BU Listing'!A:E,5,FALSE)</f>
        <v>14100</v>
      </c>
      <c r="B193" s="80" t="s">
        <v>3048</v>
      </c>
      <c r="C193" s="22" t="str">
        <f t="shared" si="22"/>
        <v>14100</v>
      </c>
      <c r="D193" s="22" t="str">
        <f t="shared" si="23"/>
        <v>01000</v>
      </c>
      <c r="E193" s="21" t="str">
        <f>VLOOKUP(B193,'Table A as of March 2024'!A:G,7,FALSE)</f>
        <v>Attorney General &amp; Dept of Law</v>
      </c>
      <c r="F193" s="21" t="str">
        <f>VLOOKUP(B193,'Table A as of March 2024'!A:H,8,FALSE)</f>
        <v>General Fund</v>
      </c>
      <c r="G193" s="11" t="str">
        <f>VLOOKUP(B193,'Table A as of March 2024'!A:I,9,FALSE)</f>
        <v>100</v>
      </c>
      <c r="H193" t="str">
        <f>VLOOKUP(B193,'Table A as of March 2024'!A:L,12,FALSE)</f>
        <v>No</v>
      </c>
      <c r="I193" s="9" t="str">
        <f>VLOOKUP(B193,'Table A as of March 2024'!A:M,13,FALSE)</f>
        <v>G</v>
      </c>
      <c r="J193" t="str">
        <f>VLOOKUP(B193,'Table A as of March 2024'!A:O,15,FALSE)</f>
        <v>U</v>
      </c>
      <c r="K193" t="str">
        <f>VLOOKUP(G193,'ACFR Class Vlookup'!A:B,2,FALSE)</f>
        <v>Governmental</v>
      </c>
      <c r="L193" s="1" t="str">
        <f>VLOOKUP(D193,'Fund Information'!A:F,6,FALSE)</f>
        <v>General Fund</v>
      </c>
      <c r="M193" s="6" t="str">
        <f t="shared" si="24"/>
        <v>N/A</v>
      </c>
      <c r="N193" s="6" t="s">
        <v>2886</v>
      </c>
      <c r="O193" s="6" t="str">
        <f t="shared" si="25"/>
        <v>N/A</v>
      </c>
      <c r="P193" s="5" t="s">
        <v>2886</v>
      </c>
      <c r="Q193" s="6" t="str">
        <f t="shared" si="26"/>
        <v>N/A</v>
      </c>
      <c r="R193" s="7" t="str">
        <f t="shared" si="27"/>
        <v>No</v>
      </c>
      <c r="S193" s="5" t="str">
        <f t="shared" si="28"/>
        <v>Answer Required</v>
      </c>
      <c r="T193" s="6" t="str">
        <f t="shared" si="29"/>
        <v>N/A</v>
      </c>
      <c r="U193" s="7" t="str">
        <f t="shared" si="30"/>
        <v>No</v>
      </c>
      <c r="V193" s="5" t="str">
        <f t="shared" si="31"/>
        <v>Answer Required</v>
      </c>
      <c r="W193" s="6" t="str">
        <f t="shared" si="32"/>
        <v>N/A</v>
      </c>
      <c r="X193" s="5" t="s">
        <v>2886</v>
      </c>
    </row>
    <row r="194" spans="1:24" ht="60" x14ac:dyDescent="0.25">
      <c r="A194" s="77">
        <f>VLOOKUP(C194,'BU and Control BU Listing'!A:E,5,FALSE)</f>
        <v>14100</v>
      </c>
      <c r="B194" s="80" t="s">
        <v>3049</v>
      </c>
      <c r="C194" s="22" t="str">
        <f t="shared" si="22"/>
        <v>14100</v>
      </c>
      <c r="D194" s="22" t="str">
        <f t="shared" si="23"/>
        <v>02031</v>
      </c>
      <c r="E194" s="21" t="str">
        <f>VLOOKUP(B194,'Table A as of March 2024'!A:G,7,FALSE)</f>
        <v>Attorney General &amp; Dept of Law</v>
      </c>
      <c r="F194" s="21" t="str">
        <f>VLOOKUP(B194,'Table A as of March 2024'!A:H,8,FALSE)</f>
        <v>Medicaid Fraud Control Unit</v>
      </c>
      <c r="G194" s="11" t="str">
        <f>VLOOKUP(B194,'Table A as of March 2024'!A:I,9,FALSE)</f>
        <v>105</v>
      </c>
      <c r="H194" t="str">
        <f>VLOOKUP(B194,'Table A as of March 2024'!A:L,12,FALSE)</f>
        <v>No</v>
      </c>
      <c r="I194" s="9" t="str">
        <f>VLOOKUP(B194,'Table A as of March 2024'!A:M,13,FALSE)</f>
        <v>R</v>
      </c>
      <c r="J194" t="str">
        <f>VLOOKUP(B194,'Table A as of March 2024'!A:O,15,FALSE)</f>
        <v>R</v>
      </c>
      <c r="K194" t="str">
        <f>VLOOKUP(G194,'ACFR Class Vlookup'!A:B,2,FALSE)</f>
        <v>Governmental</v>
      </c>
      <c r="L194" s="1" t="str">
        <f>VLOOKUP(D194,'Fund Information'!A:F,6,FALSE)</f>
        <v>The initial Proceeds from the OxyContin lawsuit settlement, but can include additional Medicaid Fraud type settlement proceeds.   Funds are to be used to pay for 25% of the state share of the Medicaid Fraud Control Unit budget until exhausted.</v>
      </c>
      <c r="M194" s="6" t="str">
        <f t="shared" si="24"/>
        <v>N/A</v>
      </c>
      <c r="N194" s="6" t="s">
        <v>2886</v>
      </c>
      <c r="O194" s="6" t="str">
        <f t="shared" si="25"/>
        <v>N/A</v>
      </c>
      <c r="P194" s="5" t="s">
        <v>2886</v>
      </c>
      <c r="Q194" s="6" t="str">
        <f t="shared" si="26"/>
        <v>N/A</v>
      </c>
      <c r="R194" s="7" t="str">
        <f t="shared" si="27"/>
        <v>Yes</v>
      </c>
      <c r="S194" s="5" t="str">
        <f t="shared" si="28"/>
        <v>Answer Required</v>
      </c>
      <c r="T194" s="6" t="str">
        <f t="shared" si="29"/>
        <v>N/A</v>
      </c>
      <c r="U194" s="7" t="str">
        <f t="shared" si="30"/>
        <v>No</v>
      </c>
      <c r="V194" s="5" t="str">
        <f t="shared" si="31"/>
        <v>Answer Required</v>
      </c>
      <c r="W194" s="6" t="str">
        <f t="shared" si="32"/>
        <v>N/A</v>
      </c>
      <c r="X194" s="5" t="s">
        <v>2886</v>
      </c>
    </row>
    <row r="195" spans="1:24" ht="120" x14ac:dyDescent="0.25">
      <c r="A195" s="77">
        <f>VLOOKUP(C195,'BU and Control BU Listing'!A:E,5,FALSE)</f>
        <v>14100</v>
      </c>
      <c r="B195" s="80" t="s">
        <v>8117</v>
      </c>
      <c r="C195" s="22" t="str">
        <f t="shared" ref="C195:C258" si="33">LEFT(B195,5)</f>
        <v>14100</v>
      </c>
      <c r="D195" s="22" t="str">
        <f t="shared" ref="D195:D258" si="34">RIGHT(B195,5)</f>
        <v>02095</v>
      </c>
      <c r="E195" s="21" t="str">
        <f>VLOOKUP(B195,'Table A as of March 2024'!A:G,7,FALSE)</f>
        <v>Attorney General &amp; Dept of Law</v>
      </c>
      <c r="F195" s="21" t="str">
        <f>VLOOKUP(B195,'Table A as of March 2024'!A:H,8,FALSE)</f>
        <v>Opioid Abatement Fund</v>
      </c>
      <c r="G195" s="11" t="str">
        <f>VLOOKUP(B195,'Table A as of March 2024'!A:I,9,FALSE)</f>
        <v>115</v>
      </c>
      <c r="H195" t="str">
        <f>VLOOKUP(B195,'Table A as of March 2024'!A:L,12,FALSE)</f>
        <v>Yes</v>
      </c>
      <c r="I195" s="9" t="str">
        <f>VLOOKUP(B195,'Table A as of March 2024'!A:M,13,FALSE)</f>
        <v>R</v>
      </c>
      <c r="J195" t="str">
        <f>VLOOKUP(B195,'Table A as of March 2024'!A:O,15,FALSE)</f>
        <v>C</v>
      </c>
      <c r="K195" t="str">
        <f>VLOOKUP(G195,'ACFR Class Vlookup'!A:B,2,FALSE)</f>
        <v>Governmental</v>
      </c>
      <c r="L195" s="1" t="str">
        <f>VLOOKUP(D195,'Fund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95" s="6" t="str">
        <f t="shared" ref="M195:M258" si="35">IF(L195="","Answer Required","N/A")</f>
        <v>N/A</v>
      </c>
      <c r="N195" s="6" t="s">
        <v>2886</v>
      </c>
      <c r="O195" s="6" t="str">
        <f t="shared" ref="O195:O258" si="36">IF(N195="No","Answer Required","N/A")</f>
        <v>N/A</v>
      </c>
      <c r="P195" s="5" t="s">
        <v>2886</v>
      </c>
      <c r="Q195" s="6" t="str">
        <f t="shared" ref="Q195:Q258" si="37">IF(P195="No","Answer Required","N/A")</f>
        <v>N/A</v>
      </c>
      <c r="R195" s="7" t="str">
        <f t="shared" ref="R195:R258" si="38">IF(J195="R","Yes","No")</f>
        <v>No</v>
      </c>
      <c r="S195" s="5" t="str">
        <f t="shared" ref="S195:S258" si="39">IF($K195="Governmental","Answer Required","N/A")</f>
        <v>Answer Required</v>
      </c>
      <c r="T195" s="6" t="str">
        <f t="shared" ref="T195:T258" si="40">IF(AND(S195="Yes",R195="Yes"),"Answer Required",IF(AND(S195="no",R195="no"),"Answer Required","N/A"))</f>
        <v>N/A</v>
      </c>
      <c r="U195" s="7" t="str">
        <f t="shared" ref="U195:U258" si="41">IF(J195="C","Yes","No")</f>
        <v>Yes</v>
      </c>
      <c r="V195" s="5" t="str">
        <f t="shared" ref="V195:V258" si="42">IF($K195="Governmental","Answer Required","N/A")</f>
        <v>Answer Required</v>
      </c>
      <c r="W195" s="6" t="str">
        <f t="shared" ref="W195:W258" si="43">IF(AND(V195="Yes",U195="Yes"),"Answer Required",IF(AND(V195="no",U195="no"),"Answer Required","N/A"))</f>
        <v>N/A</v>
      </c>
      <c r="X195" s="5" t="s">
        <v>2886</v>
      </c>
    </row>
    <row r="196" spans="1:24" ht="75" x14ac:dyDescent="0.25">
      <c r="A196" s="77">
        <f>VLOOKUP(C196,'BU and Control BU Listing'!A:E,5,FALSE)</f>
        <v>14100</v>
      </c>
      <c r="B196" s="80" t="s">
        <v>3050</v>
      </c>
      <c r="C196" s="22" t="str">
        <f t="shared" si="33"/>
        <v>14100</v>
      </c>
      <c r="D196" s="22" t="str">
        <f t="shared" si="34"/>
        <v>02141</v>
      </c>
      <c r="E196" s="21" t="str">
        <f>VLOOKUP(B196,'Table A as of March 2024'!A:G,7,FALSE)</f>
        <v>Attorney General &amp; Dept of Law</v>
      </c>
      <c r="F196" s="21" t="str">
        <f>VLOOKUP(B196,'Table A as of March 2024'!A:H,8,FALSE)</f>
        <v>OAG Special Revenue Fund</v>
      </c>
      <c r="G196" s="11" t="str">
        <f>VLOOKUP(B196,'Table A as of March 2024'!A:I,9,FALSE)</f>
        <v>100</v>
      </c>
      <c r="H196" t="str">
        <f>VLOOKUP(B196,'Table A as of March 2024'!A:L,12,FALSE)</f>
        <v>Yes</v>
      </c>
      <c r="I196" s="9" t="str">
        <f>VLOOKUP(B196,'Table A as of March 2024'!A:M,13,FALSE)</f>
        <v>U</v>
      </c>
      <c r="J196" t="str">
        <f>VLOOKUP(B196,'Table A as of March 2024'!A:O,15,FALSE)</f>
        <v>A</v>
      </c>
      <c r="K196" t="str">
        <f>VLOOKUP(G196,'ACFR Class Vlookup'!A:B,2,FALSE)</f>
        <v>Governmental</v>
      </c>
      <c r="L196" s="1" t="str">
        <f>VLOOKUP(D196,'Fund Information'!A:F,6,FALSE)</f>
        <v>Accounts for special revenue received from legal billings of state agencies and other entities, judge awarded court costs to attorneys, Medicaid Fraud settlements transferred to DMAS, state and non-state grants (excl federal trust grants), and private donations (where authorized). DMAS transfers are not available for agency expenditure.</v>
      </c>
      <c r="M196" s="6" t="str">
        <f t="shared" si="35"/>
        <v>N/A</v>
      </c>
      <c r="N196" s="6" t="s">
        <v>2886</v>
      </c>
      <c r="O196" s="6" t="str">
        <f t="shared" si="36"/>
        <v>N/A</v>
      </c>
      <c r="P196" s="5" t="s">
        <v>2886</v>
      </c>
      <c r="Q196" s="6" t="str">
        <f t="shared" si="37"/>
        <v>N/A</v>
      </c>
      <c r="R196" s="7" t="str">
        <f t="shared" si="38"/>
        <v>No</v>
      </c>
      <c r="S196" s="5" t="str">
        <f t="shared" si="39"/>
        <v>Answer Required</v>
      </c>
      <c r="T196" s="6" t="str">
        <f t="shared" si="40"/>
        <v>N/A</v>
      </c>
      <c r="U196" s="7" t="str">
        <f t="shared" si="41"/>
        <v>No</v>
      </c>
      <c r="V196" s="5" t="str">
        <f t="shared" si="42"/>
        <v>Answer Required</v>
      </c>
      <c r="W196" s="6" t="str">
        <f t="shared" si="43"/>
        <v>N/A</v>
      </c>
      <c r="X196" s="5" t="s">
        <v>2886</v>
      </c>
    </row>
    <row r="197" spans="1:24" ht="75" x14ac:dyDescent="0.25">
      <c r="A197" s="77">
        <f>VLOOKUP(C197,'BU and Control BU Listing'!A:E,5,FALSE)</f>
        <v>14100</v>
      </c>
      <c r="B197" s="80" t="s">
        <v>3051</v>
      </c>
      <c r="C197" s="22" t="str">
        <f t="shared" si="33"/>
        <v>14100</v>
      </c>
      <c r="D197" s="22" t="str">
        <f t="shared" si="34"/>
        <v>02290</v>
      </c>
      <c r="E197" s="21" t="str">
        <f>VLOOKUP(B197,'Table A as of March 2024'!A:G,7,FALSE)</f>
        <v>Attorney General &amp; Dept of Law</v>
      </c>
      <c r="F197" s="21" t="str">
        <f>VLOOKUP(B197,'Table A as of March 2024'!A:H,8,FALSE)</f>
        <v>Federal Asset Forfeiture Fund</v>
      </c>
      <c r="G197" s="11" t="str">
        <f>VLOOKUP(B197,'Table A as of March 2024'!A:I,9,FALSE)</f>
        <v>120</v>
      </c>
      <c r="H197" t="str">
        <f>VLOOKUP(B197,'Table A as of March 2024'!A:L,12,FALSE)</f>
        <v>No</v>
      </c>
      <c r="I197" s="9" t="str">
        <f>VLOOKUP(B197,'Table A as of March 2024'!A:M,13,FALSE)</f>
        <v>R</v>
      </c>
      <c r="J197" t="str">
        <f>VLOOKUP(B197,'Table A as of March 2024'!A:O,15,FALSE)</f>
        <v>R</v>
      </c>
      <c r="K197" t="str">
        <f>VLOOKUP(G197,'ACFR Class Vlookup'!A:B,2,FALSE)</f>
        <v>Governmental</v>
      </c>
      <c r="L197" s="1" t="str">
        <f>VLOOKUP(D197,'Fund Information'!A:F,6,FALSE)</f>
        <v>Per  Code of VA § 19.2-386.14 part D and Section 881, Federal Code 21 USC,  the activity in this fund relates to proceeds received from the forfeiture of assets in drug cases which is used for promotion of law enforcement and administration of the Asset Sharing Program but shall not be used to supplant existing programs or funds.</v>
      </c>
      <c r="M197" s="6" t="str">
        <f t="shared" si="35"/>
        <v>N/A</v>
      </c>
      <c r="N197" s="6" t="s">
        <v>2886</v>
      </c>
      <c r="O197" s="6" t="str">
        <f t="shared" si="36"/>
        <v>N/A</v>
      </c>
      <c r="P197" s="5" t="s">
        <v>2886</v>
      </c>
      <c r="Q197" s="6" t="str">
        <f t="shared" si="37"/>
        <v>N/A</v>
      </c>
      <c r="R197" s="7" t="str">
        <f t="shared" si="38"/>
        <v>Yes</v>
      </c>
      <c r="S197" s="5" t="str">
        <f t="shared" si="39"/>
        <v>Answer Required</v>
      </c>
      <c r="T197" s="6" t="str">
        <f t="shared" si="40"/>
        <v>N/A</v>
      </c>
      <c r="U197" s="7" t="str">
        <f t="shared" si="41"/>
        <v>No</v>
      </c>
      <c r="V197" s="5" t="str">
        <f t="shared" si="42"/>
        <v>Answer Required</v>
      </c>
      <c r="W197" s="6" t="str">
        <f t="shared" si="43"/>
        <v>N/A</v>
      </c>
      <c r="X197" s="5" t="s">
        <v>2886</v>
      </c>
    </row>
    <row r="198" spans="1:24" ht="105" x14ac:dyDescent="0.25">
      <c r="A198" s="77">
        <f>VLOOKUP(C198,'BU and Control BU Listing'!A:E,5,FALSE)</f>
        <v>14100</v>
      </c>
      <c r="B198" s="80" t="s">
        <v>3052</v>
      </c>
      <c r="C198" s="22" t="str">
        <f t="shared" si="33"/>
        <v>14100</v>
      </c>
      <c r="D198" s="22" t="str">
        <f t="shared" si="34"/>
        <v>02395</v>
      </c>
      <c r="E198" s="21" t="str">
        <f>VLOOKUP(B198,'Table A as of March 2024'!A:G,7,FALSE)</f>
        <v>Attorney General &amp; Dept of Law</v>
      </c>
      <c r="F198" s="21" t="str">
        <f>VLOOKUP(B198,'Table A as of March 2024'!A:H,8,FALSE)</f>
        <v>Reg &amp; Cnsmr Advocacy Rvlv Trst</v>
      </c>
      <c r="G198" s="11" t="str">
        <f>VLOOKUP(B198,'Table A as of March 2024'!A:I,9,FALSE)</f>
        <v>105</v>
      </c>
      <c r="H198" t="str">
        <f>VLOOKUP(B198,'Table A as of March 2024'!A:L,12,FALSE)</f>
        <v>No</v>
      </c>
      <c r="I198" s="9" t="str">
        <f>VLOOKUP(B198,'Table A as of March 2024'!A:M,13,FALSE)</f>
        <v>U</v>
      </c>
      <c r="J198" t="str">
        <f>VLOOKUP(B198,'Table A as of March 2024'!A:O,15,FALSE)</f>
        <v>C</v>
      </c>
      <c r="K198" t="str">
        <f>VLOOKUP(G198,'ACFR Class Vlookup'!A:B,2,FALSE)</f>
        <v>Governmental</v>
      </c>
      <c r="L198" s="1" t="str">
        <f>VLOOKUP(D198,'Fund Information'!A:F,6,FALSE)</f>
        <v>Per Chapter 552, 2021 Acts of Assembly, Item 59, accounts for fees, civil penalties, costs, recoveries, or other monies which may become available as result of regulatory and consumer advocacy litigation, litigation in which the OAG participates, civil enforcement efforts, or attorney's fees which may be obtained, and are used to further consumer advocacy efforts. However, excess cash over $1,250,000 at the end of the FY is reverted back to COVA.</v>
      </c>
      <c r="M198" s="6" t="str">
        <f t="shared" si="35"/>
        <v>N/A</v>
      </c>
      <c r="N198" s="6" t="s">
        <v>2886</v>
      </c>
      <c r="O198" s="6" t="str">
        <f t="shared" si="36"/>
        <v>N/A</v>
      </c>
      <c r="P198" s="5" t="s">
        <v>2886</v>
      </c>
      <c r="Q198" s="6" t="str">
        <f t="shared" si="37"/>
        <v>N/A</v>
      </c>
      <c r="R198" s="7" t="str">
        <f t="shared" si="38"/>
        <v>No</v>
      </c>
      <c r="S198" s="5" t="str">
        <f t="shared" si="39"/>
        <v>Answer Required</v>
      </c>
      <c r="T198" s="6" t="str">
        <f t="shared" si="40"/>
        <v>N/A</v>
      </c>
      <c r="U198" s="7" t="str">
        <f t="shared" si="41"/>
        <v>Yes</v>
      </c>
      <c r="V198" s="5" t="str">
        <f t="shared" si="42"/>
        <v>Answer Required</v>
      </c>
      <c r="W198" s="6" t="str">
        <f t="shared" si="43"/>
        <v>N/A</v>
      </c>
      <c r="X198" s="5" t="s">
        <v>2886</v>
      </c>
    </row>
    <row r="199" spans="1:24" x14ac:dyDescent="0.25">
      <c r="A199" s="77">
        <f>VLOOKUP(C199,'BU and Control BU Listing'!A:E,5,FALSE)</f>
        <v>14100</v>
      </c>
      <c r="B199" s="80" t="s">
        <v>3053</v>
      </c>
      <c r="C199" s="22" t="str">
        <f t="shared" si="33"/>
        <v>14100</v>
      </c>
      <c r="D199" s="22" t="str">
        <f t="shared" si="34"/>
        <v>02700</v>
      </c>
      <c r="E199" s="21" t="str">
        <f>VLOOKUP(B199,'Table A as of March 2024'!A:G,7,FALSE)</f>
        <v>Attorney General &amp; Dept of Law</v>
      </c>
      <c r="F199" s="21" t="str">
        <f>VLOOKUP(B199,'Table A as of March 2024'!A:H,8,FALSE)</f>
        <v>Parking</v>
      </c>
      <c r="G199" s="11" t="str">
        <f>VLOOKUP(B199,'Table A as of March 2024'!A:I,9,FALSE)</f>
        <v>105</v>
      </c>
      <c r="H199" t="str">
        <f>VLOOKUP(B199,'Table A as of March 2024'!A:L,12,FALSE)</f>
        <v>No</v>
      </c>
      <c r="I199" s="9" t="str">
        <f>VLOOKUP(B199,'Table A as of March 2024'!A:M,13,FALSE)</f>
        <v>U</v>
      </c>
      <c r="J199" t="str">
        <f>VLOOKUP(B199,'Table A as of March 2024'!A:O,15,FALSE)</f>
        <v>C</v>
      </c>
      <c r="K199" t="str">
        <f>VLOOKUP(G199,'ACFR Class Vlookup'!A:B,2,FALSE)</f>
        <v>Governmental</v>
      </c>
      <c r="L199" s="1" t="str">
        <f>VLOOKUP(D199,'Fund Information'!A:F,6,FALSE)</f>
        <v>Parking - Accounts for fees paid for parking vehicles in state parking lots.</v>
      </c>
      <c r="M199" s="6" t="str">
        <f t="shared" si="35"/>
        <v>N/A</v>
      </c>
      <c r="N199" s="6" t="s">
        <v>2886</v>
      </c>
      <c r="O199" s="6" t="str">
        <f t="shared" si="36"/>
        <v>N/A</v>
      </c>
      <c r="P199" s="5" t="s">
        <v>2886</v>
      </c>
      <c r="Q199" s="6" t="str">
        <f t="shared" si="37"/>
        <v>N/A</v>
      </c>
      <c r="R199" s="7" t="str">
        <f t="shared" si="38"/>
        <v>No</v>
      </c>
      <c r="S199" s="5" t="str">
        <f t="shared" si="39"/>
        <v>Answer Required</v>
      </c>
      <c r="T199" s="6" t="str">
        <f t="shared" si="40"/>
        <v>N/A</v>
      </c>
      <c r="U199" s="7" t="str">
        <f t="shared" si="41"/>
        <v>Yes</v>
      </c>
      <c r="V199" s="5" t="str">
        <f t="shared" si="42"/>
        <v>Answer Required</v>
      </c>
      <c r="W199" s="6" t="str">
        <f t="shared" si="43"/>
        <v>N/A</v>
      </c>
      <c r="X199" s="5" t="s">
        <v>2886</v>
      </c>
    </row>
    <row r="200" spans="1:24" ht="60" x14ac:dyDescent="0.25">
      <c r="A200" s="77">
        <f>VLOOKUP(C200,'BU and Control BU Listing'!A:E,5,FALSE)</f>
        <v>14100</v>
      </c>
      <c r="B200" s="80" t="s">
        <v>3054</v>
      </c>
      <c r="C200" s="22" t="str">
        <f t="shared" si="33"/>
        <v>14100</v>
      </c>
      <c r="D200" s="22" t="str">
        <f t="shared" si="34"/>
        <v>02800</v>
      </c>
      <c r="E200" s="21" t="str">
        <f>VLOOKUP(B200,'Table A as of March 2024'!A:G,7,FALSE)</f>
        <v>Attorney General &amp; Dept of Law</v>
      </c>
      <c r="F200" s="21" t="str">
        <f>VLOOKUP(B200,'Table A as of March 2024'!A:H,8,FALSE)</f>
        <v>Appropriated IDC Recoveries</v>
      </c>
      <c r="G200" s="11" t="str">
        <f>VLOOKUP(B200,'Table A as of March 2024'!A:I,9,FALSE)</f>
        <v>105</v>
      </c>
      <c r="H200" t="str">
        <f>VLOOKUP(B200,'Table A as of March 2024'!A:L,12,FALSE)</f>
        <v>No</v>
      </c>
      <c r="I200" s="9" t="str">
        <f>VLOOKUP(B200,'Table A as of March 2024'!A:M,13,FALSE)</f>
        <v>U</v>
      </c>
      <c r="J200" t="str">
        <f>VLOOKUP(B200,'Table A as of March 2024'!A:O,15,FALSE)</f>
        <v>A</v>
      </c>
      <c r="K200" t="str">
        <f>VLOOKUP(G200,'ACFR Class Vlookup'!A:B,2,FALSE)</f>
        <v>Governmental</v>
      </c>
      <c r="L200" s="1" t="str">
        <f>VLOOKUP(D200,'Fund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200" s="6" t="str">
        <f t="shared" si="35"/>
        <v>N/A</v>
      </c>
      <c r="N200" s="6" t="s">
        <v>2886</v>
      </c>
      <c r="O200" s="6" t="str">
        <f t="shared" si="36"/>
        <v>N/A</v>
      </c>
      <c r="P200" s="5" t="s">
        <v>2886</v>
      </c>
      <c r="Q200" s="6" t="str">
        <f t="shared" si="37"/>
        <v>N/A</v>
      </c>
      <c r="R200" s="7" t="str">
        <f t="shared" si="38"/>
        <v>No</v>
      </c>
      <c r="S200" s="5" t="str">
        <f t="shared" si="39"/>
        <v>Answer Required</v>
      </c>
      <c r="T200" s="6" t="str">
        <f t="shared" si="40"/>
        <v>N/A</v>
      </c>
      <c r="U200" s="7" t="str">
        <f t="shared" si="41"/>
        <v>No</v>
      </c>
      <c r="V200" s="5" t="str">
        <f t="shared" si="42"/>
        <v>Answer Required</v>
      </c>
      <c r="W200" s="6" t="str">
        <f t="shared" si="43"/>
        <v>N/A</v>
      </c>
      <c r="X200" s="5" t="s">
        <v>2886</v>
      </c>
    </row>
    <row r="201" spans="1:24" ht="60" x14ac:dyDescent="0.25">
      <c r="A201" s="77">
        <f>VLOOKUP(C201,'BU and Control BU Listing'!A:E,5,FALSE)</f>
        <v>14100</v>
      </c>
      <c r="B201" s="80" t="s">
        <v>3055</v>
      </c>
      <c r="C201" s="22" t="str">
        <f t="shared" si="33"/>
        <v>14100</v>
      </c>
      <c r="D201" s="22" t="str">
        <f t="shared" si="34"/>
        <v>02820</v>
      </c>
      <c r="E201" s="21" t="str">
        <f>VLOOKUP(B201,'Table A as of March 2024'!A:G,7,FALSE)</f>
        <v>Attorney General &amp; Dept of Law</v>
      </c>
      <c r="F201" s="21" t="str">
        <f>VLOOKUP(B201,'Table A as of March 2024'!A:H,8,FALSE)</f>
        <v>Abbott Lab Settlement Fund</v>
      </c>
      <c r="G201" s="11" t="str">
        <f>VLOOKUP(B201,'Table A as of March 2024'!A:I,9,FALSE)</f>
        <v>120</v>
      </c>
      <c r="H201" t="str">
        <f>VLOOKUP(B201,'Table A as of March 2024'!A:L,12,FALSE)</f>
        <v>No</v>
      </c>
      <c r="I201" s="9" t="str">
        <f>VLOOKUP(B201,'Table A as of March 2024'!A:M,13,FALSE)</f>
        <v>R</v>
      </c>
      <c r="J201" t="str">
        <f>VLOOKUP(B201,'Table A as of March 2024'!A:O,15,FALSE)</f>
        <v>R</v>
      </c>
      <c r="K201" t="str">
        <f>VLOOKUP(G201,'ACFR Class Vlookup'!A:B,2,FALSE)</f>
        <v>Governmental</v>
      </c>
      <c r="L201" s="1" t="str">
        <f>VLOOKUP(D201,'Fund Information'!A:F,6,FALSE)</f>
        <v>Per Section 881, Federal Code 21 USC, and emails from Attorney General's office and a letter from the Executive Office for Asset Forfeiture of the US Treasury, this fund was approved for asset forfeiture transfers of federal funds.</v>
      </c>
      <c r="M201" s="6" t="str">
        <f t="shared" si="35"/>
        <v>N/A</v>
      </c>
      <c r="N201" s="6" t="s">
        <v>2886</v>
      </c>
      <c r="O201" s="6" t="str">
        <f t="shared" si="36"/>
        <v>N/A</v>
      </c>
      <c r="P201" s="5" t="s">
        <v>2886</v>
      </c>
      <c r="Q201" s="6" t="str">
        <f t="shared" si="37"/>
        <v>N/A</v>
      </c>
      <c r="R201" s="7" t="str">
        <f t="shared" si="38"/>
        <v>Yes</v>
      </c>
      <c r="S201" s="5" t="str">
        <f t="shared" si="39"/>
        <v>Answer Required</v>
      </c>
      <c r="T201" s="6" t="str">
        <f t="shared" si="40"/>
        <v>N/A</v>
      </c>
      <c r="U201" s="7" t="str">
        <f t="shared" si="41"/>
        <v>No</v>
      </c>
      <c r="V201" s="5" t="str">
        <f t="shared" si="42"/>
        <v>Answer Required</v>
      </c>
      <c r="W201" s="6" t="str">
        <f t="shared" si="43"/>
        <v>N/A</v>
      </c>
      <c r="X201" s="5" t="s">
        <v>2886</v>
      </c>
    </row>
    <row r="202" spans="1:24" ht="30" x14ac:dyDescent="0.25">
      <c r="A202" s="77">
        <f>VLOOKUP(C202,'BU and Control BU Listing'!A:E,5,FALSE)</f>
        <v>14100</v>
      </c>
      <c r="B202" s="80" t="s">
        <v>3056</v>
      </c>
      <c r="C202" s="22" t="str">
        <f t="shared" si="33"/>
        <v>14100</v>
      </c>
      <c r="D202" s="22" t="str">
        <f t="shared" si="34"/>
        <v>02870</v>
      </c>
      <c r="E202" s="21" t="str">
        <f>VLOOKUP(B202,'Table A as of March 2024'!A:G,7,FALSE)</f>
        <v>Attorney General &amp; Dept of Law</v>
      </c>
      <c r="F202" s="21" t="str">
        <f>VLOOKUP(B202,'Table A as of March 2024'!A:H,8,FALSE)</f>
        <v>Surp Suppy/Equip Sale-GF-NonHE</v>
      </c>
      <c r="G202" s="11" t="str">
        <f>VLOOKUP(B202,'Table A as of March 2024'!A:I,9,FALSE)</f>
        <v>100</v>
      </c>
      <c r="H202" t="str">
        <f>VLOOKUP(B202,'Table A as of March 2024'!A:L,12,FALSE)</f>
        <v>No</v>
      </c>
      <c r="I202" s="9" t="str">
        <f>VLOOKUP(B202,'Table A as of March 2024'!A:M,13,FALSE)</f>
        <v>U</v>
      </c>
      <c r="J202" t="str">
        <f>VLOOKUP(B202,'Table A as of March 2024'!A:O,15,FALSE)</f>
        <v>A</v>
      </c>
      <c r="K202" t="str">
        <f>VLOOKUP(G202,'ACFR Class Vlookup'!A:B,2,FALSE)</f>
        <v>Governmental</v>
      </c>
      <c r="L202" s="1" t="str">
        <f>VLOOKUP(D202,'Fund Information'!A:F,6,FALSE)</f>
        <v>Accounts for sale of surplus supplies and equipment purchased with General Funds for Non Higher Ed agencies.</v>
      </c>
      <c r="M202" s="6" t="str">
        <f t="shared" si="35"/>
        <v>N/A</v>
      </c>
      <c r="N202" s="6" t="s">
        <v>2886</v>
      </c>
      <c r="O202" s="6" t="str">
        <f t="shared" si="36"/>
        <v>N/A</v>
      </c>
      <c r="P202" s="5" t="s">
        <v>2886</v>
      </c>
      <c r="Q202" s="6" t="str">
        <f t="shared" si="37"/>
        <v>N/A</v>
      </c>
      <c r="R202" s="7" t="str">
        <f t="shared" si="38"/>
        <v>No</v>
      </c>
      <c r="S202" s="5" t="str">
        <f t="shared" si="39"/>
        <v>Answer Required</v>
      </c>
      <c r="T202" s="6" t="str">
        <f t="shared" si="40"/>
        <v>N/A</v>
      </c>
      <c r="U202" s="7" t="str">
        <f t="shared" si="41"/>
        <v>No</v>
      </c>
      <c r="V202" s="5" t="str">
        <f t="shared" si="42"/>
        <v>Answer Required</v>
      </c>
      <c r="W202" s="6" t="str">
        <f t="shared" si="43"/>
        <v>N/A</v>
      </c>
      <c r="X202" s="5" t="s">
        <v>2886</v>
      </c>
    </row>
    <row r="203" spans="1:24" ht="30" x14ac:dyDescent="0.25">
      <c r="A203" s="77">
        <f>VLOOKUP(C203,'BU and Control BU Listing'!A:E,5,FALSE)</f>
        <v>14100</v>
      </c>
      <c r="B203" s="80" t="s">
        <v>5500</v>
      </c>
      <c r="C203" s="22" t="str">
        <f t="shared" si="33"/>
        <v>14100</v>
      </c>
      <c r="D203" s="22" t="str">
        <f t="shared" si="34"/>
        <v>02900</v>
      </c>
      <c r="E203" s="21" t="str">
        <f>VLOOKUP(B203,'Table A as of March 2024'!A:G,7,FALSE)</f>
        <v>Attorney General &amp; Dept of Law</v>
      </c>
      <c r="F203" s="21" t="str">
        <f>VLOOKUP(B203,'Table A as of March 2024'!A:H,8,FALSE)</f>
        <v>Insurance Recovery</v>
      </c>
      <c r="G203" s="11" t="str">
        <f>VLOOKUP(B203,'Table A as of March 2024'!A:I,9,FALSE)</f>
        <v>105</v>
      </c>
      <c r="H203" t="str">
        <f>VLOOKUP(B203,'Table A as of March 2024'!A:L,12,FALSE)</f>
        <v>No</v>
      </c>
      <c r="I203" s="9" t="str">
        <f>VLOOKUP(B203,'Table A as of March 2024'!A:M,13,FALSE)</f>
        <v>U</v>
      </c>
      <c r="J203" t="str">
        <f>VLOOKUP(B203,'Table A as of March 2024'!A:O,15,FALSE)</f>
        <v>C</v>
      </c>
      <c r="K203" t="str">
        <f>VLOOKUP(G203,'ACFR Class Vlookup'!A:B,2,FALSE)</f>
        <v>Governmental</v>
      </c>
      <c r="L203" s="1" t="str">
        <f>VLOOKUP(D203,'Fund Information'!A:F,6,FALSE)</f>
        <v>Accounts for insurance proceeds received when an insured item is damaged.</v>
      </c>
      <c r="M203" s="6" t="str">
        <f t="shared" si="35"/>
        <v>N/A</v>
      </c>
      <c r="N203" s="6" t="s">
        <v>2886</v>
      </c>
      <c r="O203" s="6" t="str">
        <f t="shared" si="36"/>
        <v>N/A</v>
      </c>
      <c r="P203" s="5" t="s">
        <v>2886</v>
      </c>
      <c r="Q203" s="6" t="str">
        <f t="shared" si="37"/>
        <v>N/A</v>
      </c>
      <c r="R203" s="7" t="str">
        <f t="shared" si="38"/>
        <v>No</v>
      </c>
      <c r="S203" s="5" t="str">
        <f t="shared" si="39"/>
        <v>Answer Required</v>
      </c>
      <c r="T203" s="6" t="str">
        <f t="shared" si="40"/>
        <v>N/A</v>
      </c>
      <c r="U203" s="7" t="str">
        <f t="shared" si="41"/>
        <v>Yes</v>
      </c>
      <c r="V203" s="5" t="str">
        <f t="shared" si="42"/>
        <v>Answer Required</v>
      </c>
      <c r="W203" s="6" t="str">
        <f t="shared" si="43"/>
        <v>N/A</v>
      </c>
      <c r="X203" s="5" t="s">
        <v>2886</v>
      </c>
    </row>
    <row r="204" spans="1:24" ht="90" x14ac:dyDescent="0.25">
      <c r="A204" s="77">
        <f>VLOOKUP(C204,'BU and Control BU Listing'!A:E,5,FALSE)</f>
        <v>14100</v>
      </c>
      <c r="B204" s="80" t="s">
        <v>8818</v>
      </c>
      <c r="C204" s="22" t="str">
        <f t="shared" si="33"/>
        <v>14100</v>
      </c>
      <c r="D204" s="22" t="str">
        <f t="shared" si="34"/>
        <v>07016</v>
      </c>
      <c r="E204" s="21" t="str">
        <f>VLOOKUP(B204,'Table A as of March 2024'!A:G,7,FALSE)</f>
        <v>Attorney General &amp; Dept of Law</v>
      </c>
      <c r="F204" s="21" t="str">
        <f>VLOOKUP(B204,'Table A as of March 2024'!A:H,8,FALSE)</f>
        <v>Live Nation Settlement</v>
      </c>
      <c r="G204" s="11" t="str">
        <f>VLOOKUP(B204,'Table A as of March 2024'!A:I,9,FALSE)</f>
        <v>105</v>
      </c>
      <c r="H204" t="str">
        <f>VLOOKUP(B204,'Table A as of March 2024'!A:L,12,FALSE)</f>
        <v>No</v>
      </c>
      <c r="I204" s="9" t="str">
        <f>VLOOKUP(B204,'Table A as of March 2024'!A:M,13,FALSE)</f>
        <v>R</v>
      </c>
      <c r="J204" t="str">
        <f>VLOOKUP(B204,'Table A as of March 2024'!A:O,15,FALSE)</f>
        <v>R</v>
      </c>
      <c r="K204" t="str">
        <f>VLOOKUP(G204,'ACFR Class Vlookup'!A:B,2,FALSE)</f>
        <v>Governmental</v>
      </c>
      <c r="L204" s="1" t="str">
        <f>VLOOKUP(D204,'Fund Information'!A:F,6,FALSE)</f>
        <v>OAG will be the Cost Share Administrator for the Multistate Live Nation Antitrust Investigation. The OAG will receive funds from many States as part of their cost share for the investigation.  The invoices come in for cost of the investigation, the OAG will pay these invoices from the funds received from the States.  This is an investigation at this time that the OAG is acting as the Administrator of the costs.</v>
      </c>
      <c r="M204" s="6" t="str">
        <f t="shared" si="35"/>
        <v>N/A</v>
      </c>
      <c r="N204" s="6" t="s">
        <v>2886</v>
      </c>
      <c r="O204" s="6" t="str">
        <f t="shared" si="36"/>
        <v>N/A</v>
      </c>
      <c r="P204" s="5" t="s">
        <v>2886</v>
      </c>
      <c r="Q204" s="6" t="str">
        <f t="shared" si="37"/>
        <v>N/A</v>
      </c>
      <c r="R204" s="7" t="str">
        <f t="shared" si="38"/>
        <v>Yes</v>
      </c>
      <c r="S204" s="5" t="str">
        <f t="shared" si="39"/>
        <v>Answer Required</v>
      </c>
      <c r="T204" s="6" t="str">
        <f t="shared" si="40"/>
        <v>N/A</v>
      </c>
      <c r="U204" s="7" t="str">
        <f t="shared" si="41"/>
        <v>No</v>
      </c>
      <c r="V204" s="5" t="str">
        <f t="shared" si="42"/>
        <v>Answer Required</v>
      </c>
      <c r="W204" s="6" t="str">
        <f t="shared" si="43"/>
        <v>N/A</v>
      </c>
      <c r="X204" s="5" t="s">
        <v>2886</v>
      </c>
    </row>
    <row r="205" spans="1:24" ht="90" x14ac:dyDescent="0.25">
      <c r="A205" s="77">
        <f>VLOOKUP(C205,'BU and Control BU Listing'!A:E,5,FALSE)</f>
        <v>14100</v>
      </c>
      <c r="B205" s="80" t="s">
        <v>3057</v>
      </c>
      <c r="C205" s="22" t="str">
        <f t="shared" si="33"/>
        <v>14100</v>
      </c>
      <c r="D205" s="22" t="str">
        <f t="shared" si="34"/>
        <v>07020</v>
      </c>
      <c r="E205" s="21" t="str">
        <f>VLOOKUP(B205,'Table A as of March 2024'!A:G,7,FALSE)</f>
        <v>Attorney General &amp; Dept of Law</v>
      </c>
      <c r="F205" s="21" t="str">
        <f>VLOOKUP(B205,'Table A as of March 2024'!A:H,8,FALSE)</f>
        <v>Literary Fund</v>
      </c>
      <c r="G205" s="11" t="str">
        <f>VLOOKUP(B205,'Table A as of March 2024'!A:I,9,FALSE)</f>
        <v>125</v>
      </c>
      <c r="H205" t="str">
        <f>VLOOKUP(B205,'Table A as of March 2024'!A:L,12,FALSE)</f>
        <v>No</v>
      </c>
      <c r="I205" s="9" t="str">
        <f>VLOOKUP(B205,'Table A as of March 2024'!A:M,13,FALSE)</f>
        <v>R</v>
      </c>
      <c r="J205" t="str">
        <f>VLOOKUP(B205,'Table A as of March 2024'!A:O,15,FALSE)</f>
        <v>R</v>
      </c>
      <c r="K205" t="str">
        <f>VLOOKUP(G205,'ACFR Class Vlookup'!A:B,2,FALSE)</f>
        <v>Governmental</v>
      </c>
      <c r="L205" s="1" t="str">
        <f>VLOOKUP(D205,'Fund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205" s="6" t="str">
        <f t="shared" si="35"/>
        <v>N/A</v>
      </c>
      <c r="N205" s="6" t="s">
        <v>2886</v>
      </c>
      <c r="O205" s="6" t="str">
        <f t="shared" si="36"/>
        <v>N/A</v>
      </c>
      <c r="P205" s="5" t="s">
        <v>2886</v>
      </c>
      <c r="Q205" s="6" t="str">
        <f t="shared" si="37"/>
        <v>N/A</v>
      </c>
      <c r="R205" s="7" t="str">
        <f t="shared" si="38"/>
        <v>Yes</v>
      </c>
      <c r="S205" s="5" t="str">
        <f t="shared" si="39"/>
        <v>Answer Required</v>
      </c>
      <c r="T205" s="6" t="str">
        <f t="shared" si="40"/>
        <v>N/A</v>
      </c>
      <c r="U205" s="7" t="str">
        <f t="shared" si="41"/>
        <v>No</v>
      </c>
      <c r="V205" s="5" t="str">
        <f t="shared" si="42"/>
        <v>Answer Required</v>
      </c>
      <c r="W205" s="6" t="str">
        <f t="shared" si="43"/>
        <v>N/A</v>
      </c>
      <c r="X205" s="5" t="s">
        <v>2886</v>
      </c>
    </row>
    <row r="206" spans="1:24" ht="120" x14ac:dyDescent="0.25">
      <c r="A206" s="77">
        <f>VLOOKUP(C206,'BU and Control BU Listing'!A:E,5,FALSE)</f>
        <v>14100</v>
      </c>
      <c r="B206" s="80" t="s">
        <v>8118</v>
      </c>
      <c r="C206" s="22" t="str">
        <f t="shared" si="33"/>
        <v>14100</v>
      </c>
      <c r="D206" s="22" t="str">
        <f t="shared" si="34"/>
        <v>07035</v>
      </c>
      <c r="E206" s="21" t="str">
        <f>VLOOKUP(B206,'Table A as of March 2024'!A:G,7,FALSE)</f>
        <v>Attorney General &amp; Dept of Law</v>
      </c>
      <c r="F206" s="21" t="str">
        <f>VLOOKUP(B206,'Table A as of March 2024'!A:H,8,FALSE)</f>
        <v>Court Ordered Restitutn Pymnts</v>
      </c>
      <c r="G206" s="11" t="str">
        <f>VLOOKUP(B206,'Table A as of March 2024'!A:I,9,FALSE)</f>
        <v>420</v>
      </c>
      <c r="H206" t="str">
        <f>VLOOKUP(B206,'Table A as of March 2024'!A:L,12,FALSE)</f>
        <v>No</v>
      </c>
      <c r="I206" s="9" t="str">
        <f>VLOOKUP(B206,'Table A as of March 2024'!A:M,13,FALSE)</f>
        <v>R</v>
      </c>
      <c r="K206" t="str">
        <f>VLOOKUP(G206,'ACFR Class Vlookup'!A:B,2,FALSE)</f>
        <v>N/A</v>
      </c>
      <c r="L206" s="1" t="str">
        <f>VLOOKUP(D206,'Fund Information'!A:F,6,FALSE)</f>
        <v>Court Ordered Restitution Payments –This fund will house all court adjudicated Consumer Protection Settlements, Medicaid Fraud settlements, and/or Legal Advice settlements that will in turn be distributed to Victims as restitution payments.  Also, in the rare case the OAG or Court engages a third party to complete the distribution of restitution to Victims, this fund will also be utilized to send the victim restitution amounts to the vendor and any costs associated with the vendor</v>
      </c>
      <c r="M206" s="6" t="str">
        <f t="shared" si="35"/>
        <v>N/A</v>
      </c>
      <c r="N206" s="6" t="s">
        <v>2886</v>
      </c>
      <c r="O206" s="6" t="str">
        <f t="shared" si="36"/>
        <v>N/A</v>
      </c>
      <c r="P206" s="5" t="s">
        <v>2886</v>
      </c>
      <c r="Q206" s="6" t="str">
        <f t="shared" si="37"/>
        <v>N/A</v>
      </c>
      <c r="R206" s="7" t="str">
        <f t="shared" si="38"/>
        <v>No</v>
      </c>
      <c r="S206" s="5" t="str">
        <f t="shared" si="39"/>
        <v>N/A</v>
      </c>
      <c r="T206" s="6" t="str">
        <f t="shared" si="40"/>
        <v>N/A</v>
      </c>
      <c r="U206" s="7" t="str">
        <f t="shared" si="41"/>
        <v>No</v>
      </c>
      <c r="V206" s="5" t="str">
        <f t="shared" si="42"/>
        <v>N/A</v>
      </c>
      <c r="W206" s="6" t="str">
        <f t="shared" si="43"/>
        <v>N/A</v>
      </c>
      <c r="X206" s="5" t="s">
        <v>2886</v>
      </c>
    </row>
    <row r="207" spans="1:24" ht="90" x14ac:dyDescent="0.25">
      <c r="A207" s="77">
        <f>VLOOKUP(C207,'BU and Control BU Listing'!A:E,5,FALSE)</f>
        <v>14100</v>
      </c>
      <c r="B207" s="80" t="s">
        <v>8819</v>
      </c>
      <c r="C207" s="22" t="str">
        <f t="shared" si="33"/>
        <v>14100</v>
      </c>
      <c r="D207" s="22" t="str">
        <f t="shared" si="34"/>
        <v>07084</v>
      </c>
      <c r="E207" s="21" t="str">
        <f>VLOOKUP(B207,'Table A as of March 2024'!A:G,7,FALSE)</f>
        <v>Attorney General &amp; Dept of Law</v>
      </c>
      <c r="F207" s="21" t="str">
        <f>VLOOKUP(B207,'Table A as of March 2024'!A:H,8,FALSE)</f>
        <v>Monsanto Settlement</v>
      </c>
      <c r="G207" s="11" t="str">
        <f>VLOOKUP(B207,'Table A as of March 2024'!A:I,9,FALSE)</f>
        <v>105</v>
      </c>
      <c r="H207" t="str">
        <f>VLOOKUP(B207,'Table A as of March 2024'!A:L,12,FALSE)</f>
        <v>No</v>
      </c>
      <c r="I207" s="9" t="str">
        <f>VLOOKUP(B207,'Table A as of March 2024'!A:M,13,FALSE)</f>
        <v>R</v>
      </c>
      <c r="J207" t="str">
        <f>VLOOKUP(B207,'Table A as of March 2024'!A:O,15,FALSE)</f>
        <v>R</v>
      </c>
      <c r="K207" t="str">
        <f>VLOOKUP(G207,'ACFR Class Vlookup'!A:B,2,FALSE)</f>
        <v>Governmental</v>
      </c>
      <c r="L207" s="1" t="str">
        <f>VLOOKUP(D207,'Fund Information'!A:F,6,FALSE)</f>
        <v>Monsanto Settlement to be utilized in the Commonwealth of Virginia. Pursuant to the agreement, the settlement funds will be used for restitution and remediation. Potential eligible uses include without limitation environmental studies, stream restoration, drinking water and wastewater system improvements, fisheries management, and land remediation</v>
      </c>
      <c r="M207" s="6" t="str">
        <f t="shared" si="35"/>
        <v>N/A</v>
      </c>
      <c r="N207" s="6" t="s">
        <v>2886</v>
      </c>
      <c r="O207" s="6" t="str">
        <f t="shared" si="36"/>
        <v>N/A</v>
      </c>
      <c r="P207" s="5" t="s">
        <v>2886</v>
      </c>
      <c r="Q207" s="6" t="str">
        <f t="shared" si="37"/>
        <v>N/A</v>
      </c>
      <c r="R207" s="7" t="str">
        <f t="shared" si="38"/>
        <v>Yes</v>
      </c>
      <c r="S207" s="5" t="str">
        <f t="shared" si="39"/>
        <v>Answer Required</v>
      </c>
      <c r="T207" s="6" t="str">
        <f t="shared" si="40"/>
        <v>N/A</v>
      </c>
      <c r="U207" s="7" t="str">
        <f t="shared" si="41"/>
        <v>No</v>
      </c>
      <c r="V207" s="5" t="str">
        <f t="shared" si="42"/>
        <v>Answer Required</v>
      </c>
      <c r="W207" s="6" t="str">
        <f t="shared" si="43"/>
        <v>N/A</v>
      </c>
      <c r="X207" s="5" t="s">
        <v>2886</v>
      </c>
    </row>
    <row r="208" spans="1:24" ht="45" x14ac:dyDescent="0.25">
      <c r="A208" s="77">
        <f>VLOOKUP(C208,'BU and Control BU Listing'!A:E,5,FALSE)</f>
        <v>14100</v>
      </c>
      <c r="B208" s="80" t="s">
        <v>3058</v>
      </c>
      <c r="C208" s="22" t="str">
        <f t="shared" si="33"/>
        <v>14100</v>
      </c>
      <c r="D208" s="22" t="str">
        <f t="shared" si="34"/>
        <v>07141</v>
      </c>
      <c r="E208" s="21" t="str">
        <f>VLOOKUP(B208,'Table A as of March 2024'!A:G,7,FALSE)</f>
        <v>Attorney General &amp; Dept of Law</v>
      </c>
      <c r="F208" s="21" t="str">
        <f>VLOOKUP(B208,'Table A as of March 2024'!A:H,8,FALSE)</f>
        <v>Trust And Agency-OAG</v>
      </c>
      <c r="G208" s="11" t="str">
        <f>VLOOKUP(B208,'Table A as of March 2024'!A:I,9,FALSE)</f>
        <v>420</v>
      </c>
      <c r="H208" t="str">
        <f>VLOOKUP(B208,'Table A as of March 2024'!A:L,12,FALSE)</f>
        <v>Yes</v>
      </c>
      <c r="I208" s="9" t="str">
        <f>VLOOKUP(B208,'Table A as of March 2024'!A:M,13,FALSE)</f>
        <v>R</v>
      </c>
      <c r="K208" t="str">
        <f>VLOOKUP(G208,'ACFR Class Vlookup'!A:B,2,FALSE)</f>
        <v>N/A</v>
      </c>
      <c r="L208" s="1" t="str">
        <f>VLOOKUP(D208,'Fund Information'!A:F,6,FALSE)</f>
        <v>This fund accounts for receipts from court ordered judgments that are deposited and subsequently distributed to the appropriate injured parties.</v>
      </c>
      <c r="M208" s="6" t="str">
        <f t="shared" si="35"/>
        <v>N/A</v>
      </c>
      <c r="N208" s="6" t="s">
        <v>2886</v>
      </c>
      <c r="O208" s="6" t="str">
        <f t="shared" si="36"/>
        <v>N/A</v>
      </c>
      <c r="P208" s="5" t="s">
        <v>2886</v>
      </c>
      <c r="Q208" s="6" t="str">
        <f t="shared" si="37"/>
        <v>N/A</v>
      </c>
      <c r="R208" s="7" t="str">
        <f t="shared" si="38"/>
        <v>No</v>
      </c>
      <c r="S208" s="5" t="str">
        <f t="shared" si="39"/>
        <v>N/A</v>
      </c>
      <c r="T208" s="6" t="str">
        <f t="shared" si="40"/>
        <v>N/A</v>
      </c>
      <c r="U208" s="7" t="str">
        <f t="shared" si="41"/>
        <v>No</v>
      </c>
      <c r="V208" s="5" t="str">
        <f t="shared" si="42"/>
        <v>N/A</v>
      </c>
      <c r="W208" s="6" t="str">
        <f t="shared" si="43"/>
        <v>N/A</v>
      </c>
      <c r="X208" s="5" t="s">
        <v>2886</v>
      </c>
    </row>
    <row r="209" spans="1:24" ht="45" x14ac:dyDescent="0.25">
      <c r="A209" s="77">
        <f>VLOOKUP(C209,'BU and Control BU Listing'!A:E,5,FALSE)</f>
        <v>14100</v>
      </c>
      <c r="B209" s="80" t="s">
        <v>3059</v>
      </c>
      <c r="C209" s="22" t="str">
        <f t="shared" si="33"/>
        <v>14100</v>
      </c>
      <c r="D209" s="22" t="str">
        <f t="shared" si="34"/>
        <v>07304</v>
      </c>
      <c r="E209" s="21" t="str">
        <f>VLOOKUP(B209,'Table A as of March 2024'!A:G,7,FALSE)</f>
        <v>Attorney General &amp; Dept of Law</v>
      </c>
      <c r="F209" s="21" t="str">
        <f>VLOOKUP(B209,'Table A as of March 2024'!A:H,8,FALSE)</f>
        <v>Allstate Expr Chk Cash Sttlmnt</v>
      </c>
      <c r="G209" s="11" t="str">
        <f>VLOOKUP(B209,'Table A as of March 2024'!A:I,9,FALSE)</f>
        <v>420</v>
      </c>
      <c r="H209" t="str">
        <f>VLOOKUP(B209,'Table A as of March 2024'!A:L,12,FALSE)</f>
        <v>No</v>
      </c>
      <c r="I209" s="9" t="str">
        <f>VLOOKUP(B209,'Table A as of March 2024'!A:M,13,FALSE)</f>
        <v>R</v>
      </c>
      <c r="K209" t="str">
        <f>VLOOKUP(G209,'ACFR Class Vlookup'!A:B,2,FALSE)</f>
        <v>N/A</v>
      </c>
      <c r="L209" s="1" t="str">
        <f>VLOOKUP(D209,'Fund Information'!A:F,6,FALSE)</f>
        <v>This fund accounts for receipts from court ordered judgments that are deposited and subsequently distributed to the appropriate injured parties.</v>
      </c>
      <c r="M209" s="6" t="str">
        <f t="shared" si="35"/>
        <v>N/A</v>
      </c>
      <c r="N209" s="6" t="s">
        <v>2886</v>
      </c>
      <c r="O209" s="6" t="str">
        <f t="shared" si="36"/>
        <v>N/A</v>
      </c>
      <c r="P209" s="5" t="s">
        <v>2886</v>
      </c>
      <c r="Q209" s="6" t="str">
        <f t="shared" si="37"/>
        <v>N/A</v>
      </c>
      <c r="R209" s="7" t="str">
        <f t="shared" si="38"/>
        <v>No</v>
      </c>
      <c r="S209" s="5" t="str">
        <f t="shared" si="39"/>
        <v>N/A</v>
      </c>
      <c r="T209" s="6" t="str">
        <f t="shared" si="40"/>
        <v>N/A</v>
      </c>
      <c r="U209" s="7" t="str">
        <f t="shared" si="41"/>
        <v>No</v>
      </c>
      <c r="V209" s="5" t="str">
        <f t="shared" si="42"/>
        <v>N/A</v>
      </c>
      <c r="W209" s="6" t="str">
        <f t="shared" si="43"/>
        <v>N/A</v>
      </c>
      <c r="X209" s="5" t="s">
        <v>2886</v>
      </c>
    </row>
    <row r="210" spans="1:24" ht="135" x14ac:dyDescent="0.25">
      <c r="A210" s="77">
        <f>VLOOKUP(C210,'BU and Control BU Listing'!A:E,5,FALSE)</f>
        <v>14100</v>
      </c>
      <c r="B210" s="80" t="s">
        <v>8661</v>
      </c>
      <c r="C210" s="22" t="str">
        <f t="shared" si="33"/>
        <v>14100</v>
      </c>
      <c r="D210" s="22" t="str">
        <f t="shared" si="34"/>
        <v>09064</v>
      </c>
      <c r="E210" s="21" t="str">
        <f>VLOOKUP(B210,'Table A as of March 2024'!A:G,7,FALSE)</f>
        <v>Attorney General &amp; Dept of Law</v>
      </c>
      <c r="F210" s="21" t="str">
        <f>VLOOKUP(B210,'Table A as of March 2024'!A:H,8,FALSE)</f>
        <v>Operation Ceasefire Grant Fund</v>
      </c>
      <c r="G210" s="11" t="str">
        <f>VLOOKUP(B210,'Table A as of March 2024'!A:I,9,FALSE)</f>
        <v>100</v>
      </c>
      <c r="H210" t="str">
        <f>VLOOKUP(B210,'Table A as of March 2024'!A:L,12,FALSE)</f>
        <v>No</v>
      </c>
      <c r="I210" s="9" t="str">
        <f>VLOOKUP(B210,'Table A as of March 2024'!A:M,13,FALSE)</f>
        <v>U</v>
      </c>
      <c r="J210" t="str">
        <f>VLOOKUP(B210,'Table A as of March 2024'!A:O,15,FALSE)</f>
        <v>C</v>
      </c>
      <c r="K210" t="str">
        <f>VLOOKUP(G210,'ACFR Class Vlookup'!A:B,2,FALSE)</f>
        <v>Governmental</v>
      </c>
      <c r="L210" s="1" t="str">
        <f>VLOOKUP(D210,'Fund Information'!A:F,6,FALSE)</f>
        <v>Established pursuant to Item 408 N.2.a of Chapter 2, 2022 Acts of Assembly Special Session I. Moneys in the Fund shall be used solely for the purposes of implementing violent crime reduction strategies, providing training for law-enforcement officers and prosecutors, providing equipment for law-enforcement agencies, and awarding grants to organizations such as state and local law-enforcement agencies, local attorneys for the Commonwealth, localities, social services providers, and nonprofit organizations that are engaged in group violence intervention efforts.</v>
      </c>
      <c r="M210" s="6" t="str">
        <f t="shared" si="35"/>
        <v>N/A</v>
      </c>
      <c r="N210" s="6" t="s">
        <v>2886</v>
      </c>
      <c r="O210" s="6" t="str">
        <f t="shared" si="36"/>
        <v>N/A</v>
      </c>
      <c r="P210" s="5" t="s">
        <v>2886</v>
      </c>
      <c r="Q210" s="6" t="str">
        <f t="shared" si="37"/>
        <v>N/A</v>
      </c>
      <c r="R210" s="7" t="str">
        <f t="shared" si="38"/>
        <v>No</v>
      </c>
      <c r="S210" s="5" t="str">
        <f t="shared" si="39"/>
        <v>Answer Required</v>
      </c>
      <c r="T210" s="6" t="str">
        <f t="shared" si="40"/>
        <v>N/A</v>
      </c>
      <c r="U210" s="7" t="str">
        <f t="shared" si="41"/>
        <v>Yes</v>
      </c>
      <c r="V210" s="5" t="str">
        <f t="shared" si="42"/>
        <v>Answer Required</v>
      </c>
      <c r="W210" s="6" t="str">
        <f t="shared" si="43"/>
        <v>N/A</v>
      </c>
      <c r="X210" s="5" t="s">
        <v>2886</v>
      </c>
    </row>
    <row r="211" spans="1:24" ht="105" x14ac:dyDescent="0.25">
      <c r="A211" s="77">
        <f>VLOOKUP(C211,'BU and Control BU Listing'!A:E,5,FALSE)</f>
        <v>14100</v>
      </c>
      <c r="B211" s="80" t="s">
        <v>8820</v>
      </c>
      <c r="C211" s="22" t="str">
        <f t="shared" si="33"/>
        <v>14100</v>
      </c>
      <c r="D211" s="22" t="str">
        <f t="shared" si="34"/>
        <v>09097</v>
      </c>
      <c r="E211" s="21" t="str">
        <f>VLOOKUP(B211,'Table A as of March 2024'!A:G,7,FALSE)</f>
        <v>Attorney General &amp; Dept of Law</v>
      </c>
      <c r="F211" s="21" t="str">
        <f>VLOOKUP(B211,'Table A as of March 2024'!A:H,8,FALSE)</f>
        <v>Cmwlth Opioid Abtmnt&amp;Remediatn</v>
      </c>
      <c r="G211" s="11" t="str">
        <f>VLOOKUP(B211,'Table A as of March 2024'!A:I,9,FALSE)</f>
        <v>115</v>
      </c>
      <c r="H211" t="str">
        <f>VLOOKUP(B211,'Table A as of March 2024'!A:L,12,FALSE)</f>
        <v>Yes</v>
      </c>
      <c r="I211" s="9" t="str">
        <f>VLOOKUP(B211,'Table A as of March 2024'!A:M,13,FALSE)</f>
        <v>R</v>
      </c>
      <c r="J211" t="str">
        <f>VLOOKUP(B211,'Table A as of March 2024'!A:O,15,FALSE)</f>
        <v>C</v>
      </c>
      <c r="K211" t="str">
        <f>VLOOKUP(G211,'ACFR Class Vlookup'!A:B,2,FALSE)</f>
        <v>Governmental</v>
      </c>
      <c r="L211" s="1" t="str">
        <f>VLOOKUP(D211,'Fund Information'!A:F,6,FALSE)</f>
        <v>Commonwealth Opioid Abatement and Remediation Fund established pursuant to Code of Virginia § 2.2-2377. Any moneys in the Fund shall be used solely for the purposes of efforts to treat, prevent, or reduce opioid use disorder or the misuse of opioids or to otherwise abate or remediate the opioid epidemic, or for any other approved purposes to the extent that such purposes are described in a related settlement, judgment, verdict, or other court order.</v>
      </c>
      <c r="M211" s="6" t="str">
        <f t="shared" si="35"/>
        <v>N/A</v>
      </c>
      <c r="N211" s="6" t="s">
        <v>2886</v>
      </c>
      <c r="O211" s="6" t="str">
        <f t="shared" si="36"/>
        <v>N/A</v>
      </c>
      <c r="P211" s="5" t="s">
        <v>2886</v>
      </c>
      <c r="Q211" s="6" t="str">
        <f t="shared" si="37"/>
        <v>N/A</v>
      </c>
      <c r="R211" s="7" t="str">
        <f t="shared" si="38"/>
        <v>No</v>
      </c>
      <c r="S211" s="5" t="str">
        <f t="shared" si="39"/>
        <v>Answer Required</v>
      </c>
      <c r="T211" s="6" t="str">
        <f t="shared" si="40"/>
        <v>N/A</v>
      </c>
      <c r="U211" s="7" t="str">
        <f t="shared" si="41"/>
        <v>Yes</v>
      </c>
      <c r="V211" s="5" t="str">
        <f t="shared" si="42"/>
        <v>Answer Required</v>
      </c>
      <c r="W211" s="6" t="str">
        <f t="shared" si="43"/>
        <v>N/A</v>
      </c>
      <c r="X211" s="5" t="s">
        <v>2886</v>
      </c>
    </row>
    <row r="212" spans="1:24" ht="75" x14ac:dyDescent="0.25">
      <c r="A212" s="77">
        <f>VLOOKUP(C212,'BU and Control BU Listing'!A:E,5,FALSE)</f>
        <v>14100</v>
      </c>
      <c r="B212" s="80" t="s">
        <v>3060</v>
      </c>
      <c r="C212" s="22" t="str">
        <f t="shared" si="33"/>
        <v>14100</v>
      </c>
      <c r="D212" s="22" t="str">
        <f t="shared" si="34"/>
        <v>09300</v>
      </c>
      <c r="E212" s="21" t="str">
        <f>VLOOKUP(B212,'Table A as of March 2024'!A:G,7,FALSE)</f>
        <v>Attorney General &amp; Dept of Law</v>
      </c>
      <c r="F212" s="21" t="str">
        <f>VLOOKUP(B212,'Table A as of March 2024'!A:H,8,FALSE)</f>
        <v>VA Crime Victim - Witness Fund</v>
      </c>
      <c r="G212" s="11" t="str">
        <f>VLOOKUP(B212,'Table A as of March 2024'!A:I,9,FALSE)</f>
        <v>105</v>
      </c>
      <c r="H212" t="str">
        <f>VLOOKUP(B212,'Table A as of March 2024'!A:L,12,FALSE)</f>
        <v>No</v>
      </c>
      <c r="I212" s="9" t="str">
        <f>VLOOKUP(B212,'Table A as of March 2024'!A:M,13,FALSE)</f>
        <v>U</v>
      </c>
      <c r="J212" t="str">
        <f>VLOOKUP(B212,'Table A as of March 2024'!A:O,15,FALSE)</f>
        <v>C</v>
      </c>
      <c r="K212" t="str">
        <f>VLOOKUP(G212,'ACFR Class Vlookup'!A:B,2,FALSE)</f>
        <v>Governmental</v>
      </c>
      <c r="L212" s="1" t="str">
        <f>VLOOKUP(D212,'Fund Information'!A:F,6,FALSE)</f>
        <v>Relates to the Virginia Crime Victim-Witness Fund, a special non-reverting fund, administered by the DCJS to support victim and witness services.  A portion of the sum collected shall be deposited into the state treasury to the credit of this Fund. The Fund shall be distributed according to grant procedures adopted pursuant to the Code.</v>
      </c>
      <c r="M212" s="6" t="str">
        <f t="shared" si="35"/>
        <v>N/A</v>
      </c>
      <c r="N212" s="6" t="s">
        <v>2886</v>
      </c>
      <c r="O212" s="6" t="str">
        <f t="shared" si="36"/>
        <v>N/A</v>
      </c>
      <c r="P212" s="5" t="s">
        <v>2886</v>
      </c>
      <c r="Q212" s="6" t="str">
        <f t="shared" si="37"/>
        <v>N/A</v>
      </c>
      <c r="R212" s="7" t="str">
        <f t="shared" si="38"/>
        <v>No</v>
      </c>
      <c r="S212" s="5" t="str">
        <f t="shared" si="39"/>
        <v>Answer Required</v>
      </c>
      <c r="T212" s="6" t="str">
        <f t="shared" si="40"/>
        <v>N/A</v>
      </c>
      <c r="U212" s="7" t="str">
        <f t="shared" si="41"/>
        <v>Yes</v>
      </c>
      <c r="V212" s="5" t="str">
        <f t="shared" si="42"/>
        <v>Answer Required</v>
      </c>
      <c r="W212" s="6" t="str">
        <f t="shared" si="43"/>
        <v>N/A</v>
      </c>
      <c r="X212" s="5" t="s">
        <v>2886</v>
      </c>
    </row>
    <row r="213" spans="1:24" x14ac:dyDescent="0.25">
      <c r="A213" s="77">
        <f>VLOOKUP(C213,'BU and Control BU Listing'!A:E,5,FALSE)</f>
        <v>14100</v>
      </c>
      <c r="B213" s="80" t="s">
        <v>3061</v>
      </c>
      <c r="C213" s="22" t="str">
        <f t="shared" si="33"/>
        <v>14100</v>
      </c>
      <c r="D213" s="22" t="str">
        <f t="shared" si="34"/>
        <v>10000</v>
      </c>
      <c r="E213" s="21" t="str">
        <f>VLOOKUP(B213,'Table A as of March 2024'!A:G,7,FALSE)</f>
        <v>Attorney General &amp; Dept of Law</v>
      </c>
      <c r="F213" s="21" t="str">
        <f>VLOOKUP(B213,'Table A as of March 2024'!A:H,8,FALSE)</f>
        <v>Federal Trust</v>
      </c>
      <c r="G213" s="11" t="str">
        <f>VLOOKUP(B213,'Table A as of March 2024'!A:I,9,FALSE)</f>
        <v>120</v>
      </c>
      <c r="H213" t="str">
        <f>VLOOKUP(B213,'Table A as of March 2024'!A:L,12,FALSE)</f>
        <v>No</v>
      </c>
      <c r="I213" s="9" t="str">
        <f>VLOOKUP(B213,'Table A as of March 2024'!A:M,13,FALSE)</f>
        <v>R</v>
      </c>
      <c r="J213" t="str">
        <f>VLOOKUP(B213,'Table A as of March 2024'!A:O,15,FALSE)</f>
        <v>R</v>
      </c>
      <c r="K213" t="str">
        <f>VLOOKUP(G213,'ACFR Class Vlookup'!A:B,2,FALSE)</f>
        <v>Governmental</v>
      </c>
      <c r="L213" s="1" t="str">
        <f>VLOOKUP(D213,'Fund Information'!A:F,6,FALSE)</f>
        <v>This fund accounts for Federal funds.</v>
      </c>
      <c r="M213" s="6" t="str">
        <f t="shared" si="35"/>
        <v>N/A</v>
      </c>
      <c r="N213" s="6" t="s">
        <v>2886</v>
      </c>
      <c r="O213" s="6" t="str">
        <f t="shared" si="36"/>
        <v>N/A</v>
      </c>
      <c r="P213" s="5" t="s">
        <v>2886</v>
      </c>
      <c r="Q213" s="6" t="str">
        <f t="shared" si="37"/>
        <v>N/A</v>
      </c>
      <c r="R213" s="7" t="str">
        <f t="shared" si="38"/>
        <v>Yes</v>
      </c>
      <c r="S213" s="5" t="str">
        <f t="shared" si="39"/>
        <v>Answer Required</v>
      </c>
      <c r="T213" s="6" t="str">
        <f t="shared" si="40"/>
        <v>N/A</v>
      </c>
      <c r="U213" s="7" t="str">
        <f t="shared" si="41"/>
        <v>No</v>
      </c>
      <c r="V213" s="5" t="str">
        <f t="shared" si="42"/>
        <v>Answer Required</v>
      </c>
      <c r="W213" s="6" t="str">
        <f t="shared" si="43"/>
        <v>N/A</v>
      </c>
      <c r="X213" s="5" t="s">
        <v>2886</v>
      </c>
    </row>
    <row r="214" spans="1:24" ht="165" x14ac:dyDescent="0.25">
      <c r="A214" s="77">
        <f>VLOOKUP(C214,'BU and Control BU Listing'!A:E,5,FALSE)</f>
        <v>14100</v>
      </c>
      <c r="B214" s="80" t="s">
        <v>8119</v>
      </c>
      <c r="C214" s="22" t="str">
        <f t="shared" si="33"/>
        <v>14100</v>
      </c>
      <c r="D214" s="22" t="str">
        <f t="shared" si="34"/>
        <v>12110</v>
      </c>
      <c r="E214" s="21" t="str">
        <f>VLOOKUP(B214,'Table A as of March 2024'!A:G,7,FALSE)</f>
        <v>Attorney General &amp; Dept of Law</v>
      </c>
      <c r="F214" s="21" t="str">
        <f>VLOOKUP(B214,'Table A as of March 2024'!A:H,8,FALSE)</f>
        <v>ARP-CrvStLoclFisRecFd-COVID-19</v>
      </c>
      <c r="G214" s="11" t="str">
        <f>VLOOKUP(B214,'Table A as of March 2024'!A:I,9,FALSE)</f>
        <v>120</v>
      </c>
      <c r="H214" t="str">
        <f>VLOOKUP(B214,'Table A as of March 2024'!A:L,12,FALSE)</f>
        <v>No</v>
      </c>
      <c r="I214" s="9" t="str">
        <f>VLOOKUP(B214,'Table A as of March 2024'!A:M,13,FALSE)</f>
        <v>V</v>
      </c>
      <c r="J214" t="str">
        <f>VLOOKUP(B214,'Table A as of March 2024'!A:O,15,FALSE)</f>
        <v>R</v>
      </c>
      <c r="K214" t="str">
        <f>VLOOKUP(G214,'ACFR Class Vlookup'!A:B,2,FALSE)</f>
        <v>Governmental</v>
      </c>
      <c r="L214" s="1" t="str">
        <f>VLOOKUP(D214,'Fund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214" s="6" t="str">
        <f t="shared" si="35"/>
        <v>N/A</v>
      </c>
      <c r="N214" s="6" t="s">
        <v>2886</v>
      </c>
      <c r="O214" s="6" t="str">
        <f t="shared" si="36"/>
        <v>N/A</v>
      </c>
      <c r="P214" s="5" t="s">
        <v>2886</v>
      </c>
      <c r="Q214" s="6" t="str">
        <f t="shared" si="37"/>
        <v>N/A</v>
      </c>
      <c r="R214" s="7" t="str">
        <f t="shared" si="38"/>
        <v>Yes</v>
      </c>
      <c r="S214" s="5" t="str">
        <f t="shared" si="39"/>
        <v>Answer Required</v>
      </c>
      <c r="T214" s="6" t="str">
        <f t="shared" si="40"/>
        <v>N/A</v>
      </c>
      <c r="U214" s="7" t="str">
        <f t="shared" si="41"/>
        <v>No</v>
      </c>
      <c r="V214" s="5" t="str">
        <f t="shared" si="42"/>
        <v>Answer Required</v>
      </c>
      <c r="W214" s="6" t="str">
        <f t="shared" si="43"/>
        <v>N/A</v>
      </c>
      <c r="X214" s="5" t="s">
        <v>2886</v>
      </c>
    </row>
    <row r="215" spans="1:24" x14ac:dyDescent="0.25">
      <c r="A215" s="77">
        <f>VLOOKUP(C215,'BU and Control BU Listing'!A:E,5,FALSE)</f>
        <v>10700</v>
      </c>
      <c r="B215" s="80" t="s">
        <v>3063</v>
      </c>
      <c r="C215" s="22" t="str">
        <f t="shared" si="33"/>
        <v>14200</v>
      </c>
      <c r="D215" s="22" t="str">
        <f t="shared" si="34"/>
        <v>01000</v>
      </c>
      <c r="E215" s="21" t="str">
        <f>VLOOKUP(B215,'Table A as of March 2024'!A:G,7,FALSE)</f>
        <v>VA State Crime Commission</v>
      </c>
      <c r="F215" s="21" t="str">
        <f>VLOOKUP(B215,'Table A as of March 2024'!A:H,8,FALSE)</f>
        <v>General Fund</v>
      </c>
      <c r="G215" s="11" t="str">
        <f>VLOOKUP(B215,'Table A as of March 2024'!A:I,9,FALSE)</f>
        <v>100</v>
      </c>
      <c r="H215" t="str">
        <f>VLOOKUP(B215,'Table A as of March 2024'!A:L,12,FALSE)</f>
        <v>No</v>
      </c>
      <c r="I215" s="9" t="str">
        <f>VLOOKUP(B215,'Table A as of March 2024'!A:M,13,FALSE)</f>
        <v>G</v>
      </c>
      <c r="J215" t="str">
        <f>VLOOKUP(B215,'Table A as of March 2024'!A:O,15,FALSE)</f>
        <v>U</v>
      </c>
      <c r="K215" t="str">
        <f>VLOOKUP(G215,'ACFR Class Vlookup'!A:B,2,FALSE)</f>
        <v>Governmental</v>
      </c>
      <c r="L215" s="1" t="str">
        <f>VLOOKUP(D215,'Fund Information'!A:F,6,FALSE)</f>
        <v>General Fund</v>
      </c>
      <c r="M215" s="6" t="str">
        <f t="shared" si="35"/>
        <v>N/A</v>
      </c>
      <c r="N215" s="6" t="s">
        <v>2886</v>
      </c>
      <c r="O215" s="6" t="str">
        <f t="shared" si="36"/>
        <v>N/A</v>
      </c>
      <c r="P215" s="5" t="s">
        <v>2886</v>
      </c>
      <c r="Q215" s="6" t="str">
        <f t="shared" si="37"/>
        <v>N/A</v>
      </c>
      <c r="R215" s="7" t="str">
        <f t="shared" si="38"/>
        <v>No</v>
      </c>
      <c r="S215" s="5" t="str">
        <f t="shared" si="39"/>
        <v>Answer Required</v>
      </c>
      <c r="T215" s="6" t="str">
        <f t="shared" si="40"/>
        <v>N/A</v>
      </c>
      <c r="U215" s="7" t="str">
        <f t="shared" si="41"/>
        <v>No</v>
      </c>
      <c r="V215" s="5" t="str">
        <f t="shared" si="42"/>
        <v>Answer Required</v>
      </c>
      <c r="W215" s="6" t="str">
        <f t="shared" si="43"/>
        <v>N/A</v>
      </c>
      <c r="X215" s="5" t="s">
        <v>2886</v>
      </c>
    </row>
    <row r="216" spans="1:24" x14ac:dyDescent="0.25">
      <c r="A216" s="77">
        <f>VLOOKUP(C216,'BU and Control BU Listing'!A:E,5,FALSE)</f>
        <v>10700</v>
      </c>
      <c r="B216" s="80" t="s">
        <v>3064</v>
      </c>
      <c r="C216" s="22" t="str">
        <f t="shared" si="33"/>
        <v>14200</v>
      </c>
      <c r="D216" s="22" t="str">
        <f t="shared" si="34"/>
        <v>02700</v>
      </c>
      <c r="E216" s="21" t="str">
        <f>VLOOKUP(B216,'Table A as of March 2024'!A:G,7,FALSE)</f>
        <v>VA State Crime Commission</v>
      </c>
      <c r="F216" s="21" t="str">
        <f>VLOOKUP(B216,'Table A as of March 2024'!A:H,8,FALSE)</f>
        <v>Parking</v>
      </c>
      <c r="G216" s="11" t="str">
        <f>VLOOKUP(B216,'Table A as of March 2024'!A:I,9,FALSE)</f>
        <v>105</v>
      </c>
      <c r="H216" t="str">
        <f>VLOOKUP(B216,'Table A as of March 2024'!A:L,12,FALSE)</f>
        <v>No</v>
      </c>
      <c r="I216" s="9" t="str">
        <f>VLOOKUP(B216,'Table A as of March 2024'!A:M,13,FALSE)</f>
        <v>U</v>
      </c>
      <c r="J216" t="str">
        <f>VLOOKUP(B216,'Table A as of March 2024'!A:O,15,FALSE)</f>
        <v>C</v>
      </c>
      <c r="K216" t="str">
        <f>VLOOKUP(G216,'ACFR Class Vlookup'!A:B,2,FALSE)</f>
        <v>Governmental</v>
      </c>
      <c r="L216" s="1" t="str">
        <f>VLOOKUP(D216,'Fund Information'!A:F,6,FALSE)</f>
        <v>Parking - Accounts for fees paid for parking vehicles in state parking lots.</v>
      </c>
      <c r="M216" s="6" t="str">
        <f t="shared" si="35"/>
        <v>N/A</v>
      </c>
      <c r="N216" s="6" t="s">
        <v>2886</v>
      </c>
      <c r="O216" s="6" t="str">
        <f t="shared" si="36"/>
        <v>N/A</v>
      </c>
      <c r="P216" s="5" t="s">
        <v>2886</v>
      </c>
      <c r="Q216" s="6" t="str">
        <f t="shared" si="37"/>
        <v>N/A</v>
      </c>
      <c r="R216" s="7" t="str">
        <f t="shared" si="38"/>
        <v>No</v>
      </c>
      <c r="S216" s="5" t="str">
        <f t="shared" si="39"/>
        <v>Answer Required</v>
      </c>
      <c r="T216" s="6" t="str">
        <f t="shared" si="40"/>
        <v>N/A</v>
      </c>
      <c r="U216" s="7" t="str">
        <f t="shared" si="41"/>
        <v>Yes</v>
      </c>
      <c r="V216" s="5" t="str">
        <f t="shared" si="42"/>
        <v>Answer Required</v>
      </c>
      <c r="W216" s="6" t="str">
        <f t="shared" si="43"/>
        <v>N/A</v>
      </c>
      <c r="X216" s="5" t="s">
        <v>2886</v>
      </c>
    </row>
    <row r="217" spans="1:24" x14ac:dyDescent="0.25">
      <c r="A217" s="77">
        <f>VLOOKUP(C217,'BU and Control BU Listing'!A:E,5,FALSE)</f>
        <v>10700</v>
      </c>
      <c r="B217" s="80" t="s">
        <v>3065</v>
      </c>
      <c r="C217" s="22" t="str">
        <f t="shared" si="33"/>
        <v>14200</v>
      </c>
      <c r="D217" s="22" t="str">
        <f t="shared" si="34"/>
        <v>10000</v>
      </c>
      <c r="E217" s="21" t="str">
        <f>VLOOKUP(B217,'Table A as of March 2024'!A:G,7,FALSE)</f>
        <v>VA State Crime Commission</v>
      </c>
      <c r="F217" s="21" t="str">
        <f>VLOOKUP(B217,'Table A as of March 2024'!A:H,8,FALSE)</f>
        <v>Federal Trust</v>
      </c>
      <c r="G217" s="11" t="str">
        <f>VLOOKUP(B217,'Table A as of March 2024'!A:I,9,FALSE)</f>
        <v>120</v>
      </c>
      <c r="H217" t="str">
        <f>VLOOKUP(B217,'Table A as of March 2024'!A:L,12,FALSE)</f>
        <v>No</v>
      </c>
      <c r="I217" s="9" t="str">
        <f>VLOOKUP(B217,'Table A as of March 2024'!A:M,13,FALSE)</f>
        <v>R</v>
      </c>
      <c r="J217" t="str">
        <f>VLOOKUP(B217,'Table A as of March 2024'!A:O,15,FALSE)</f>
        <v>R</v>
      </c>
      <c r="K217" t="str">
        <f>VLOOKUP(G217,'ACFR Class Vlookup'!A:B,2,FALSE)</f>
        <v>Governmental</v>
      </c>
      <c r="L217" s="1" t="str">
        <f>VLOOKUP(D217,'Fund Information'!A:F,6,FALSE)</f>
        <v>This fund accounts for Federal funds.</v>
      </c>
      <c r="M217" s="6" t="str">
        <f t="shared" si="35"/>
        <v>N/A</v>
      </c>
      <c r="N217" s="6" t="s">
        <v>2886</v>
      </c>
      <c r="O217" s="6" t="str">
        <f t="shared" si="36"/>
        <v>N/A</v>
      </c>
      <c r="P217" s="5" t="s">
        <v>2886</v>
      </c>
      <c r="Q217" s="6" t="str">
        <f t="shared" si="37"/>
        <v>N/A</v>
      </c>
      <c r="R217" s="7" t="str">
        <f t="shared" si="38"/>
        <v>Yes</v>
      </c>
      <c r="S217" s="5" t="str">
        <f t="shared" si="39"/>
        <v>Answer Required</v>
      </c>
      <c r="T217" s="6" t="str">
        <f t="shared" si="40"/>
        <v>N/A</v>
      </c>
      <c r="U217" s="7" t="str">
        <f t="shared" si="41"/>
        <v>No</v>
      </c>
      <c r="V217" s="5" t="str">
        <f t="shared" si="42"/>
        <v>Answer Required</v>
      </c>
      <c r="W217" s="6" t="str">
        <f t="shared" si="43"/>
        <v>N/A</v>
      </c>
      <c r="X217" s="5" t="s">
        <v>2886</v>
      </c>
    </row>
    <row r="218" spans="1:24" ht="75" x14ac:dyDescent="0.25">
      <c r="A218" s="77">
        <f>VLOOKUP(C218,'BU and Control BU Listing'!A:E,5,FALSE)</f>
        <v>14100</v>
      </c>
      <c r="B218" s="80" t="s">
        <v>3067</v>
      </c>
      <c r="C218" s="22" t="str">
        <f t="shared" si="33"/>
        <v>14300</v>
      </c>
      <c r="D218" s="22" t="str">
        <f t="shared" si="34"/>
        <v>02143</v>
      </c>
      <c r="E218" s="21" t="str">
        <f>VLOOKUP(B218,'Table A as of March 2024'!A:G,7,FALSE)</f>
        <v>Division of Debt Collection</v>
      </c>
      <c r="F218" s="21" t="str">
        <f>VLOOKUP(B218,'Table A as of March 2024'!A:H,8,FALSE)</f>
        <v>DDC Special Revenue Fund</v>
      </c>
      <c r="G218" s="11" t="str">
        <f>VLOOKUP(B218,'Table A as of March 2024'!A:I,9,FALSE)</f>
        <v>105</v>
      </c>
      <c r="H218" t="str">
        <f>VLOOKUP(B218,'Table A as of March 2024'!A:L,12,FALSE)</f>
        <v>No</v>
      </c>
      <c r="I218" s="9" t="str">
        <f>VLOOKUP(B218,'Table A as of March 2024'!A:M,13,FALSE)</f>
        <v>U</v>
      </c>
      <c r="J218" t="str">
        <f>VLOOKUP(B218,'Table A as of March 2024'!A:O,15,FALSE)</f>
        <v>C</v>
      </c>
      <c r="K218" t="str">
        <f>VLOOKUP(G218,'ACFR Class Vlookup'!A:B,2,FALSE)</f>
        <v>Governmental</v>
      </c>
      <c r="L218" s="1" t="str">
        <f>VLOOKUP(D218,'Fund Information'!A:F,6,FALSE)</f>
        <v>Per Code of VA § 2.2-518, this accounts for all revenues generated, less any cost of recovery, from receivables collected on behalf of state agencies, pursuant to §§ 2.2-4805 and 2.2-4806. The Division shall transfer the remaining funds to the appropriate state agencies on a periodic basis or such other period of time approved by the Division.</v>
      </c>
      <c r="M218" s="6" t="str">
        <f t="shared" si="35"/>
        <v>N/A</v>
      </c>
      <c r="N218" s="6" t="s">
        <v>2886</v>
      </c>
      <c r="O218" s="6" t="str">
        <f t="shared" si="36"/>
        <v>N/A</v>
      </c>
      <c r="P218" s="5" t="s">
        <v>2886</v>
      </c>
      <c r="Q218" s="6" t="str">
        <f t="shared" si="37"/>
        <v>N/A</v>
      </c>
      <c r="R218" s="7" t="str">
        <f t="shared" si="38"/>
        <v>No</v>
      </c>
      <c r="S218" s="5" t="str">
        <f t="shared" si="39"/>
        <v>Answer Required</v>
      </c>
      <c r="T218" s="6" t="str">
        <f t="shared" si="40"/>
        <v>N/A</v>
      </c>
      <c r="U218" s="7" t="str">
        <f t="shared" si="41"/>
        <v>Yes</v>
      </c>
      <c r="V218" s="5" t="str">
        <f t="shared" si="42"/>
        <v>Answer Required</v>
      </c>
      <c r="W218" s="6" t="str">
        <f t="shared" si="43"/>
        <v>N/A</v>
      </c>
      <c r="X218" s="5" t="s">
        <v>2886</v>
      </c>
    </row>
    <row r="219" spans="1:24" x14ac:dyDescent="0.25">
      <c r="A219" s="77">
        <f>VLOOKUP(C219,'BU and Control BU Listing'!A:E,5,FALSE)</f>
        <v>14100</v>
      </c>
      <c r="B219" s="80" t="s">
        <v>3068</v>
      </c>
      <c r="C219" s="22" t="str">
        <f t="shared" si="33"/>
        <v>14300</v>
      </c>
      <c r="D219" s="22" t="str">
        <f t="shared" si="34"/>
        <v>02700</v>
      </c>
      <c r="E219" s="21" t="str">
        <f>VLOOKUP(B219,'Table A as of March 2024'!A:G,7,FALSE)</f>
        <v>Division of Debt Collection</v>
      </c>
      <c r="F219" s="21" t="str">
        <f>VLOOKUP(B219,'Table A as of March 2024'!A:H,8,FALSE)</f>
        <v>Parking</v>
      </c>
      <c r="G219" s="11" t="str">
        <f>VLOOKUP(B219,'Table A as of March 2024'!A:I,9,FALSE)</f>
        <v>105</v>
      </c>
      <c r="H219" t="str">
        <f>VLOOKUP(B219,'Table A as of March 2024'!A:L,12,FALSE)</f>
        <v>No</v>
      </c>
      <c r="I219" s="9" t="str">
        <f>VLOOKUP(B219,'Table A as of March 2024'!A:M,13,FALSE)</f>
        <v>U</v>
      </c>
      <c r="J219" t="str">
        <f>VLOOKUP(B219,'Table A as of March 2024'!A:O,15,FALSE)</f>
        <v>C</v>
      </c>
      <c r="K219" t="str">
        <f>VLOOKUP(G219,'ACFR Class Vlookup'!A:B,2,FALSE)</f>
        <v>Governmental</v>
      </c>
      <c r="L219" s="1" t="str">
        <f>VLOOKUP(D219,'Fund Information'!A:F,6,FALSE)</f>
        <v>Parking - Accounts for fees paid for parking vehicles in state parking lots.</v>
      </c>
      <c r="M219" s="6" t="str">
        <f t="shared" si="35"/>
        <v>N/A</v>
      </c>
      <c r="N219" s="6" t="s">
        <v>2886</v>
      </c>
      <c r="O219" s="6" t="str">
        <f t="shared" si="36"/>
        <v>N/A</v>
      </c>
      <c r="P219" s="5" t="s">
        <v>2886</v>
      </c>
      <c r="Q219" s="6" t="str">
        <f t="shared" si="37"/>
        <v>N/A</v>
      </c>
      <c r="R219" s="7" t="str">
        <f t="shared" si="38"/>
        <v>No</v>
      </c>
      <c r="S219" s="5" t="str">
        <f t="shared" si="39"/>
        <v>Answer Required</v>
      </c>
      <c r="T219" s="6" t="str">
        <f t="shared" si="40"/>
        <v>N/A</v>
      </c>
      <c r="U219" s="7" t="str">
        <f t="shared" si="41"/>
        <v>Yes</v>
      </c>
      <c r="V219" s="5" t="str">
        <f t="shared" si="42"/>
        <v>Answer Required</v>
      </c>
      <c r="W219" s="6" t="str">
        <f t="shared" si="43"/>
        <v>N/A</v>
      </c>
      <c r="X219" s="5" t="s">
        <v>2886</v>
      </c>
    </row>
    <row r="220" spans="1:24" ht="30" x14ac:dyDescent="0.25">
      <c r="A220" s="77">
        <f>VLOOKUP(C220,'BU and Control BU Listing'!A:E,5,FALSE)</f>
        <v>14100</v>
      </c>
      <c r="B220" s="80" t="s">
        <v>3069</v>
      </c>
      <c r="C220" s="22" t="str">
        <f t="shared" si="33"/>
        <v>14300</v>
      </c>
      <c r="D220" s="22" t="str">
        <f t="shared" si="34"/>
        <v>02830</v>
      </c>
      <c r="E220" s="21" t="str">
        <f>VLOOKUP(B220,'Table A as of March 2024'!A:G,7,FALSE)</f>
        <v>Division of Debt Collection</v>
      </c>
      <c r="F220" s="21" t="str">
        <f>VLOOKUP(B220,'Table A as of March 2024'!A:H,8,FALSE)</f>
        <v>Fraud Recovery Fund</v>
      </c>
      <c r="G220" s="11" t="str">
        <f>VLOOKUP(B220,'Table A as of March 2024'!A:I,9,FALSE)</f>
        <v>105</v>
      </c>
      <c r="H220" t="str">
        <f>VLOOKUP(B220,'Table A as of March 2024'!A:L,12,FALSE)</f>
        <v>No</v>
      </c>
      <c r="I220" s="9" t="str">
        <f>VLOOKUP(B220,'Table A as of March 2024'!A:M,13,FALSE)</f>
        <v>U</v>
      </c>
      <c r="J220" t="str">
        <f>VLOOKUP(B220,'Table A as of March 2024'!A:O,15,FALSE)</f>
        <v>C</v>
      </c>
      <c r="K220" t="str">
        <f>VLOOKUP(G220,'ACFR Class Vlookup'!A:B,2,FALSE)</f>
        <v>Governmental</v>
      </c>
      <c r="L220" s="1" t="str">
        <f>VLOOKUP(D220,'Fund Information'!A:F,6,FALSE)</f>
        <v>Virginia Fraud Against Taxpayers Act (FATA) § 8.01-216.1 et seq by the Commonwealth as Defined by 8.01-216.2</v>
      </c>
      <c r="M220" s="6" t="str">
        <f t="shared" si="35"/>
        <v>N/A</v>
      </c>
      <c r="N220" s="6" t="s">
        <v>2886</v>
      </c>
      <c r="O220" s="6" t="str">
        <f t="shared" si="36"/>
        <v>N/A</v>
      </c>
      <c r="P220" s="5" t="s">
        <v>2886</v>
      </c>
      <c r="Q220" s="6" t="str">
        <f t="shared" si="37"/>
        <v>N/A</v>
      </c>
      <c r="R220" s="7" t="str">
        <f t="shared" si="38"/>
        <v>No</v>
      </c>
      <c r="S220" s="5" t="str">
        <f t="shared" si="39"/>
        <v>Answer Required</v>
      </c>
      <c r="T220" s="6" t="str">
        <f t="shared" si="40"/>
        <v>N/A</v>
      </c>
      <c r="U220" s="7" t="str">
        <f t="shared" si="41"/>
        <v>Yes</v>
      </c>
      <c r="V220" s="5" t="str">
        <f t="shared" si="42"/>
        <v>Answer Required</v>
      </c>
      <c r="W220" s="6" t="str">
        <f t="shared" si="43"/>
        <v>N/A</v>
      </c>
      <c r="X220" s="5" t="s">
        <v>2886</v>
      </c>
    </row>
    <row r="221" spans="1:24" ht="90" x14ac:dyDescent="0.25">
      <c r="A221" s="77">
        <f>VLOOKUP(C221,'BU and Control BU Listing'!A:E,5,FALSE)</f>
        <v>14100</v>
      </c>
      <c r="B221" s="80" t="s">
        <v>3070</v>
      </c>
      <c r="C221" s="22" t="str">
        <f t="shared" si="33"/>
        <v>14300</v>
      </c>
      <c r="D221" s="22" t="str">
        <f t="shared" si="34"/>
        <v>09041</v>
      </c>
      <c r="E221" s="21" t="str">
        <f>VLOOKUP(B221,'Table A as of March 2024'!A:G,7,FALSE)</f>
        <v>Division of Debt Collection</v>
      </c>
      <c r="F221" s="21" t="str">
        <f>VLOOKUP(B221,'Table A as of March 2024'!A:H,8,FALSE)</f>
        <v>Debt Collection Recovery Fund</v>
      </c>
      <c r="G221" s="11" t="str">
        <f>VLOOKUP(B221,'Table A as of March 2024'!A:I,9,FALSE)</f>
        <v>105</v>
      </c>
      <c r="H221" t="str">
        <f>VLOOKUP(B221,'Table A as of March 2024'!A:L,12,FALSE)</f>
        <v>No</v>
      </c>
      <c r="I221" s="9" t="str">
        <f>VLOOKUP(B221,'Table A as of March 2024'!A:M,13,FALSE)</f>
        <v>U</v>
      </c>
      <c r="J221" t="str">
        <f>VLOOKUP(B221,'Table A as of March 2024'!A:O,15,FALSE)</f>
        <v>N/A</v>
      </c>
      <c r="K221" t="str">
        <f>VLOOKUP(G221,'ACFR Class Vlookup'!A:B,2,FALSE)</f>
        <v>Governmental</v>
      </c>
      <c r="L221" s="1" t="str">
        <f>VLOOKUP(D221,'Fund Information'!A:F,6,FALSE)</f>
        <v>Per Code of VA § 2.2-518 A., B., C., fees dist to Div. of Debt Collections and amounts dist to applicable agencies. Direct pay received by agy on account referred for collection shall be reported. Agy shall cause fees due for obtaining recovery to be reported/paid to Div. No fee shall be paid to Div. on pay to agy resulting from agy's participation in Setoff Debt Collection Act Article 21 (§ 58.1-520 et seq.) of Ch 3 of Title 58.1.</v>
      </c>
      <c r="M221" s="6" t="str">
        <f t="shared" si="35"/>
        <v>N/A</v>
      </c>
      <c r="N221" s="6" t="s">
        <v>2886</v>
      </c>
      <c r="O221" s="6" t="str">
        <f t="shared" si="36"/>
        <v>N/A</v>
      </c>
      <c r="P221" s="5" t="s">
        <v>2886</v>
      </c>
      <c r="Q221" s="6" t="str">
        <f t="shared" si="37"/>
        <v>N/A</v>
      </c>
      <c r="R221" s="7" t="str">
        <f t="shared" si="38"/>
        <v>No</v>
      </c>
      <c r="S221" s="5" t="str">
        <f t="shared" si="39"/>
        <v>Answer Required</v>
      </c>
      <c r="T221" s="6" t="str">
        <f t="shared" si="40"/>
        <v>N/A</v>
      </c>
      <c r="U221" s="7" t="str">
        <f t="shared" si="41"/>
        <v>No</v>
      </c>
      <c r="V221" s="5" t="str">
        <f t="shared" si="42"/>
        <v>Answer Required</v>
      </c>
      <c r="W221" s="6" t="str">
        <f t="shared" si="43"/>
        <v>N/A</v>
      </c>
      <c r="X221" s="5" t="s">
        <v>2886</v>
      </c>
    </row>
    <row r="222" spans="1:24" x14ac:dyDescent="0.25">
      <c r="A222" s="77">
        <f>VLOOKUP(C222,'BU and Control BU Listing'!A:E,5,FALSE)</f>
        <v>10700</v>
      </c>
      <c r="B222" s="80" t="s">
        <v>3071</v>
      </c>
      <c r="C222" s="22" t="str">
        <f t="shared" si="33"/>
        <v>14500</v>
      </c>
      <c r="D222" s="22" t="str">
        <f t="shared" si="34"/>
        <v>01000</v>
      </c>
      <c r="E222" s="21" t="str">
        <f>VLOOKUP(B222,'Table A as of March 2024'!A:G,7,FALSE)</f>
        <v>Promotion Uniformity of Legis</v>
      </c>
      <c r="F222" s="21" t="str">
        <f>VLOOKUP(B222,'Table A as of March 2024'!A:H,8,FALSE)</f>
        <v>General Fund</v>
      </c>
      <c r="G222" s="11" t="str">
        <f>VLOOKUP(B222,'Table A as of March 2024'!A:I,9,FALSE)</f>
        <v>100</v>
      </c>
      <c r="H222" t="str">
        <f>VLOOKUP(B222,'Table A as of March 2024'!A:L,12,FALSE)</f>
        <v>No</v>
      </c>
      <c r="I222" s="9" t="str">
        <f>VLOOKUP(B222,'Table A as of March 2024'!A:M,13,FALSE)</f>
        <v>G</v>
      </c>
      <c r="J222" t="str">
        <f>VLOOKUP(B222,'Table A as of March 2024'!A:O,15,FALSE)</f>
        <v>U</v>
      </c>
      <c r="K222" t="str">
        <f>VLOOKUP(G222,'ACFR Class Vlookup'!A:B,2,FALSE)</f>
        <v>Governmental</v>
      </c>
      <c r="L222" s="1" t="str">
        <f>VLOOKUP(D222,'Fund Information'!A:F,6,FALSE)</f>
        <v>General Fund</v>
      </c>
      <c r="M222" s="6" t="str">
        <f t="shared" si="35"/>
        <v>N/A</v>
      </c>
      <c r="N222" s="6" t="s">
        <v>2886</v>
      </c>
      <c r="O222" s="6" t="str">
        <f t="shared" si="36"/>
        <v>N/A</v>
      </c>
      <c r="P222" s="5" t="s">
        <v>2886</v>
      </c>
      <c r="Q222" s="6" t="str">
        <f t="shared" si="37"/>
        <v>N/A</v>
      </c>
      <c r="R222" s="7" t="str">
        <f t="shared" si="38"/>
        <v>No</v>
      </c>
      <c r="S222" s="5" t="str">
        <f t="shared" si="39"/>
        <v>Answer Required</v>
      </c>
      <c r="T222" s="6" t="str">
        <f t="shared" si="40"/>
        <v>N/A</v>
      </c>
      <c r="U222" s="7" t="str">
        <f t="shared" si="41"/>
        <v>No</v>
      </c>
      <c r="V222" s="5" t="str">
        <f t="shared" si="42"/>
        <v>Answer Required</v>
      </c>
      <c r="W222" s="6" t="str">
        <f t="shared" si="43"/>
        <v>N/A</v>
      </c>
      <c r="X222" s="5" t="s">
        <v>2886</v>
      </c>
    </row>
    <row r="223" spans="1:24" x14ac:dyDescent="0.25">
      <c r="A223" s="77">
        <f>VLOOKUP(C223,'BU and Control BU Listing'!A:E,5,FALSE)</f>
        <v>14600</v>
      </c>
      <c r="B223" s="80" t="s">
        <v>3072</v>
      </c>
      <c r="C223" s="22" t="str">
        <f t="shared" si="33"/>
        <v>14600</v>
      </c>
      <c r="D223" s="22" t="str">
        <f t="shared" si="34"/>
        <v>01000</v>
      </c>
      <c r="E223" s="21" t="str">
        <f>VLOOKUP(B223,'Table A as of March 2024'!A:G,7,FALSE)</f>
        <v>The Science Museum of Virginia</v>
      </c>
      <c r="F223" s="21" t="str">
        <f>VLOOKUP(B223,'Table A as of March 2024'!A:H,8,FALSE)</f>
        <v>General Fund</v>
      </c>
      <c r="G223" s="11" t="str">
        <f>VLOOKUP(B223,'Table A as of March 2024'!A:I,9,FALSE)</f>
        <v>100</v>
      </c>
      <c r="H223" t="str">
        <f>VLOOKUP(B223,'Table A as of March 2024'!A:L,12,FALSE)</f>
        <v>No</v>
      </c>
      <c r="I223" s="9" t="str">
        <f>VLOOKUP(B223,'Table A as of March 2024'!A:M,13,FALSE)</f>
        <v>G</v>
      </c>
      <c r="J223" t="str">
        <f>VLOOKUP(B223,'Table A as of March 2024'!A:O,15,FALSE)</f>
        <v>U</v>
      </c>
      <c r="K223" t="str">
        <f>VLOOKUP(G223,'ACFR Class Vlookup'!A:B,2,FALSE)</f>
        <v>Governmental</v>
      </c>
      <c r="L223" s="1" t="str">
        <f>VLOOKUP(D223,'Fund Information'!A:F,6,FALSE)</f>
        <v>General Fund</v>
      </c>
      <c r="M223" s="6" t="str">
        <f t="shared" si="35"/>
        <v>N/A</v>
      </c>
      <c r="N223" s="6" t="s">
        <v>2886</v>
      </c>
      <c r="O223" s="6" t="str">
        <f t="shared" si="36"/>
        <v>N/A</v>
      </c>
      <c r="P223" s="5" t="s">
        <v>2886</v>
      </c>
      <c r="Q223" s="6" t="str">
        <f t="shared" si="37"/>
        <v>N/A</v>
      </c>
      <c r="R223" s="7" t="str">
        <f t="shared" si="38"/>
        <v>No</v>
      </c>
      <c r="S223" s="5" t="str">
        <f t="shared" si="39"/>
        <v>Answer Required</v>
      </c>
      <c r="T223" s="6" t="str">
        <f t="shared" si="40"/>
        <v>N/A</v>
      </c>
      <c r="U223" s="7" t="str">
        <f t="shared" si="41"/>
        <v>No</v>
      </c>
      <c r="V223" s="5" t="str">
        <f t="shared" si="42"/>
        <v>Answer Required</v>
      </c>
      <c r="W223" s="6" t="str">
        <f t="shared" si="43"/>
        <v>N/A</v>
      </c>
      <c r="X223" s="5" t="s">
        <v>2886</v>
      </c>
    </row>
    <row r="224" spans="1:24" x14ac:dyDescent="0.25">
      <c r="A224" s="77">
        <f>VLOOKUP(C224,'BU and Control BU Listing'!A:E,5,FALSE)</f>
        <v>14600</v>
      </c>
      <c r="B224" s="80" t="s">
        <v>3073</v>
      </c>
      <c r="C224" s="22" t="str">
        <f t="shared" si="33"/>
        <v>14600</v>
      </c>
      <c r="D224" s="22" t="str">
        <f t="shared" si="34"/>
        <v>02146</v>
      </c>
      <c r="E224" s="21" t="str">
        <f>VLOOKUP(B224,'Table A as of March 2024'!A:G,7,FALSE)</f>
        <v>The Science Museum of Virginia</v>
      </c>
      <c r="F224" s="21" t="str">
        <f>VLOOKUP(B224,'Table A as of March 2024'!A:H,8,FALSE)</f>
        <v>SMV Special Revenue Fund</v>
      </c>
      <c r="G224" s="11" t="str">
        <f>VLOOKUP(B224,'Table A as of March 2024'!A:I,9,FALSE)</f>
        <v>105</v>
      </c>
      <c r="H224" t="str">
        <f>VLOOKUP(B224,'Table A as of March 2024'!A:L,12,FALSE)</f>
        <v>No</v>
      </c>
      <c r="I224" s="9" t="str">
        <f>VLOOKUP(B224,'Table A as of March 2024'!A:M,13,FALSE)</f>
        <v>U</v>
      </c>
      <c r="J224" t="str">
        <f>VLOOKUP(B224,'Table A as of March 2024'!A:O,15,FALSE)</f>
        <v>C</v>
      </c>
      <c r="K224" t="str">
        <f>VLOOKUP(G224,'ACFR Class Vlookup'!A:B,2,FALSE)</f>
        <v>Governmental</v>
      </c>
      <c r="L224" s="1" t="str">
        <f>VLOOKUP(D224,'Fund Information'!A:F,6,FALSE)</f>
        <v>Revenues are credited to this fund to be used for museum operations.</v>
      </c>
      <c r="M224" s="6" t="str">
        <f t="shared" si="35"/>
        <v>N/A</v>
      </c>
      <c r="N224" s="6" t="s">
        <v>2886</v>
      </c>
      <c r="O224" s="6" t="str">
        <f t="shared" si="36"/>
        <v>N/A</v>
      </c>
      <c r="P224" s="5" t="s">
        <v>2886</v>
      </c>
      <c r="Q224" s="6" t="str">
        <f t="shared" si="37"/>
        <v>N/A</v>
      </c>
      <c r="R224" s="7" t="str">
        <f t="shared" si="38"/>
        <v>No</v>
      </c>
      <c r="S224" s="5" t="str">
        <f t="shared" si="39"/>
        <v>Answer Required</v>
      </c>
      <c r="T224" s="6" t="str">
        <f t="shared" si="40"/>
        <v>N/A</v>
      </c>
      <c r="U224" s="7" t="str">
        <f t="shared" si="41"/>
        <v>Yes</v>
      </c>
      <c r="V224" s="5" t="str">
        <f t="shared" si="42"/>
        <v>Answer Required</v>
      </c>
      <c r="W224" s="6" t="str">
        <f t="shared" si="43"/>
        <v>N/A</v>
      </c>
      <c r="X224" s="5" t="s">
        <v>2886</v>
      </c>
    </row>
    <row r="225" spans="1:24" ht="30" x14ac:dyDescent="0.25">
      <c r="A225" s="77">
        <f>VLOOKUP(C225,'BU and Control BU Listing'!A:E,5,FALSE)</f>
        <v>14600</v>
      </c>
      <c r="B225" s="80" t="s">
        <v>3074</v>
      </c>
      <c r="C225" s="22" t="str">
        <f t="shared" si="33"/>
        <v>14600</v>
      </c>
      <c r="D225" s="22" t="str">
        <f t="shared" si="34"/>
        <v>02870</v>
      </c>
      <c r="E225" s="21" t="str">
        <f>VLOOKUP(B225,'Table A as of March 2024'!A:G,7,FALSE)</f>
        <v>The Science Museum of Virginia</v>
      </c>
      <c r="F225" s="21" t="str">
        <f>VLOOKUP(B225,'Table A as of March 2024'!A:H,8,FALSE)</f>
        <v>Surp Suppy/Equip Sale-GF-NonHE</v>
      </c>
      <c r="G225" s="11" t="str">
        <f>VLOOKUP(B225,'Table A as of March 2024'!A:I,9,FALSE)</f>
        <v>100</v>
      </c>
      <c r="H225" t="str">
        <f>VLOOKUP(B225,'Table A as of March 2024'!A:L,12,FALSE)</f>
        <v>No</v>
      </c>
      <c r="I225" s="9" t="str">
        <f>VLOOKUP(B225,'Table A as of March 2024'!A:M,13,FALSE)</f>
        <v>U</v>
      </c>
      <c r="J225" t="str">
        <f>VLOOKUP(B225,'Table A as of March 2024'!A:O,15,FALSE)</f>
        <v>A</v>
      </c>
      <c r="K225" t="str">
        <f>VLOOKUP(G225,'ACFR Class Vlookup'!A:B,2,FALSE)</f>
        <v>Governmental</v>
      </c>
      <c r="L225" s="1" t="str">
        <f>VLOOKUP(D225,'Fund Information'!A:F,6,FALSE)</f>
        <v>Accounts for sale of surplus supplies and equipment purchased with General Funds for Non Higher Ed agencies.</v>
      </c>
      <c r="M225" s="6" t="str">
        <f t="shared" si="35"/>
        <v>N/A</v>
      </c>
      <c r="N225" s="6" t="s">
        <v>2886</v>
      </c>
      <c r="O225" s="6" t="str">
        <f t="shared" si="36"/>
        <v>N/A</v>
      </c>
      <c r="P225" s="5" t="s">
        <v>2886</v>
      </c>
      <c r="Q225" s="6" t="str">
        <f t="shared" si="37"/>
        <v>N/A</v>
      </c>
      <c r="R225" s="7" t="str">
        <f t="shared" si="38"/>
        <v>No</v>
      </c>
      <c r="S225" s="5" t="str">
        <f t="shared" si="39"/>
        <v>Answer Required</v>
      </c>
      <c r="T225" s="6" t="str">
        <f t="shared" si="40"/>
        <v>N/A</v>
      </c>
      <c r="U225" s="7" t="str">
        <f t="shared" si="41"/>
        <v>No</v>
      </c>
      <c r="V225" s="5" t="str">
        <f t="shared" si="42"/>
        <v>Answer Required</v>
      </c>
      <c r="W225" s="6" t="str">
        <f t="shared" si="43"/>
        <v>N/A</v>
      </c>
      <c r="X225" s="5" t="s">
        <v>2886</v>
      </c>
    </row>
    <row r="226" spans="1:24" ht="30" x14ac:dyDescent="0.25">
      <c r="A226" s="77">
        <f>VLOOKUP(C226,'BU and Control BU Listing'!A:E,5,FALSE)</f>
        <v>14600</v>
      </c>
      <c r="B226" s="80" t="s">
        <v>3075</v>
      </c>
      <c r="C226" s="22" t="str">
        <f t="shared" si="33"/>
        <v>14600</v>
      </c>
      <c r="D226" s="22" t="str">
        <f t="shared" si="34"/>
        <v>02880</v>
      </c>
      <c r="E226" s="21" t="str">
        <f>VLOOKUP(B226,'Table A as of March 2024'!A:G,7,FALSE)</f>
        <v>The Science Museum of Virginia</v>
      </c>
      <c r="F226" s="21" t="str">
        <f>VLOOKUP(B226,'Table A as of March 2024'!A:H,8,FALSE)</f>
        <v>Surp Supply/Equip-NonGF-NonHE</v>
      </c>
      <c r="G226" s="11" t="str">
        <f>VLOOKUP(B226,'Table A as of March 2024'!A:I,9,FALSE)</f>
        <v>100</v>
      </c>
      <c r="H226" t="str">
        <f>VLOOKUP(B226,'Table A as of March 2024'!A:L,12,FALSE)</f>
        <v>No</v>
      </c>
      <c r="I226" s="9" t="str">
        <f>VLOOKUP(B226,'Table A as of March 2024'!A:M,13,FALSE)</f>
        <v>U</v>
      </c>
      <c r="J226" t="str">
        <f>VLOOKUP(B226,'Table A as of March 2024'!A:O,15,FALSE)</f>
        <v>A</v>
      </c>
      <c r="K226" t="str">
        <f>VLOOKUP(G226,'ACFR Class Vlookup'!A:B,2,FALSE)</f>
        <v>Governmental</v>
      </c>
      <c r="L226" s="1" t="str">
        <f>VLOOKUP(D226,'Fund Information'!A:F,6,FALSE)</f>
        <v>Accounts for sale of surplus supplies and equipment purchased with Non General Funds for Non Higher Ed agencies.</v>
      </c>
      <c r="M226" s="6" t="str">
        <f t="shared" si="35"/>
        <v>N/A</v>
      </c>
      <c r="N226" s="6" t="s">
        <v>2886</v>
      </c>
      <c r="O226" s="6" t="str">
        <f t="shared" si="36"/>
        <v>N/A</v>
      </c>
      <c r="P226" s="5" t="s">
        <v>2886</v>
      </c>
      <c r="Q226" s="6" t="str">
        <f t="shared" si="37"/>
        <v>N/A</v>
      </c>
      <c r="R226" s="7" t="str">
        <f t="shared" si="38"/>
        <v>No</v>
      </c>
      <c r="S226" s="5" t="str">
        <f t="shared" si="39"/>
        <v>Answer Required</v>
      </c>
      <c r="T226" s="6" t="str">
        <f t="shared" si="40"/>
        <v>N/A</v>
      </c>
      <c r="U226" s="7" t="str">
        <f t="shared" si="41"/>
        <v>No</v>
      </c>
      <c r="V226" s="5" t="str">
        <f t="shared" si="42"/>
        <v>Answer Required</v>
      </c>
      <c r="W226" s="6" t="str">
        <f t="shared" si="43"/>
        <v>N/A</v>
      </c>
      <c r="X226" s="5" t="s">
        <v>2886</v>
      </c>
    </row>
    <row r="227" spans="1:24" ht="30" x14ac:dyDescent="0.25">
      <c r="A227" s="77">
        <f>VLOOKUP(C227,'BU and Control BU Listing'!A:E,5,FALSE)</f>
        <v>14600</v>
      </c>
      <c r="B227" s="80" t="s">
        <v>3076</v>
      </c>
      <c r="C227" s="22" t="str">
        <f t="shared" si="33"/>
        <v>14600</v>
      </c>
      <c r="D227" s="22" t="str">
        <f t="shared" si="34"/>
        <v>08200</v>
      </c>
      <c r="E227" s="21" t="str">
        <f>VLOOKUP(B227,'Table A as of March 2024'!A:G,7,FALSE)</f>
        <v>The Science Museum of Virginia</v>
      </c>
      <c r="F227" s="21" t="str">
        <f>VLOOKUP(B227,'Table A as of March 2024'!A:H,8,FALSE)</f>
        <v>VPBA Projects</v>
      </c>
      <c r="G227" s="11" t="str">
        <f>VLOOKUP(B227,'Table A as of March 2024'!A:I,9,FALSE)</f>
        <v>156</v>
      </c>
      <c r="H227" t="str">
        <f>VLOOKUP(B227,'Table A as of March 2024'!A:L,12,FALSE)</f>
        <v>No</v>
      </c>
      <c r="I227" s="9" t="str">
        <f>VLOOKUP(B227,'Table A as of March 2024'!A:M,13,FALSE)</f>
        <v>R</v>
      </c>
      <c r="J227" t="str">
        <f>VLOOKUP(B227,'Table A as of March 2024'!A:O,15,FALSE)</f>
        <v>R</v>
      </c>
      <c r="K227" t="str">
        <f>VLOOKUP(G227,'ACFR Class Vlookup'!A:B,2,FALSE)</f>
        <v>Governmental</v>
      </c>
      <c r="L227" s="1" t="str">
        <f>VLOOKUP(D227,'Fund Information'!A:F,6,FALSE)</f>
        <v>Blended component unit recorded from Department of Treasury VPBA financial statement template submissions.</v>
      </c>
      <c r="M227" s="6" t="str">
        <f t="shared" si="35"/>
        <v>N/A</v>
      </c>
      <c r="N227" s="6" t="s">
        <v>2886</v>
      </c>
      <c r="O227" s="6" t="str">
        <f t="shared" si="36"/>
        <v>N/A</v>
      </c>
      <c r="P227" s="5" t="s">
        <v>2886</v>
      </c>
      <c r="Q227" s="6" t="str">
        <f t="shared" si="37"/>
        <v>N/A</v>
      </c>
      <c r="R227" s="7" t="str">
        <f t="shared" si="38"/>
        <v>Yes</v>
      </c>
      <c r="S227" s="5" t="str">
        <f t="shared" si="39"/>
        <v>Answer Required</v>
      </c>
      <c r="T227" s="6" t="str">
        <f t="shared" si="40"/>
        <v>N/A</v>
      </c>
      <c r="U227" s="7" t="str">
        <f t="shared" si="41"/>
        <v>No</v>
      </c>
      <c r="V227" s="5" t="str">
        <f t="shared" si="42"/>
        <v>Answer Required</v>
      </c>
      <c r="W227" s="6" t="str">
        <f t="shared" si="43"/>
        <v>N/A</v>
      </c>
      <c r="X227" s="5" t="s">
        <v>2886</v>
      </c>
    </row>
    <row r="228" spans="1:24" ht="45" x14ac:dyDescent="0.25">
      <c r="A228" s="77">
        <f>VLOOKUP(C228,'BU and Control BU Listing'!A:E,5,FALSE)</f>
        <v>14600</v>
      </c>
      <c r="B228" s="80" t="s">
        <v>3077</v>
      </c>
      <c r="C228" s="22" t="str">
        <f t="shared" si="33"/>
        <v>14600</v>
      </c>
      <c r="D228" s="22" t="str">
        <f t="shared" si="34"/>
        <v>09650</v>
      </c>
      <c r="E228" s="21" t="str">
        <f>VLOOKUP(B228,'Table A as of March 2024'!A:G,7,FALSE)</f>
        <v>The Science Museum of Virginia</v>
      </c>
      <c r="F228" s="21" t="str">
        <f>VLOOKUP(B228,'Table A as of March 2024'!A:H,8,FALSE)</f>
        <v>Central Capital Planning Fund</v>
      </c>
      <c r="G228" s="11" t="str">
        <f>VLOOKUP(B228,'Table A as of March 2024'!A:I,9,FALSE)</f>
        <v>100</v>
      </c>
      <c r="H228" t="str">
        <f>VLOOKUP(B228,'Table A as of March 2024'!A:L,12,FALSE)</f>
        <v>No</v>
      </c>
      <c r="I228" s="9" t="str">
        <f>VLOOKUP(B228,'Table A as of March 2024'!A:M,13,FALSE)</f>
        <v>U</v>
      </c>
      <c r="J228" t="str">
        <f>VLOOKUP(B228,'Table A as of March 2024'!A:O,15,FALSE)</f>
        <v>C</v>
      </c>
      <c r="K228" t="str">
        <f>VLOOKUP(G228,'ACFR Class Vlookup'!A:B,2,FALSE)</f>
        <v>Governmental</v>
      </c>
      <c r="L228" s="1" t="str">
        <f>VLOOKUP(D228,'Fund Information'!A:F,6,FALSE)</f>
        <v>Fund established to pay the pre-planning or detailed planning costs of capital outlay projects that have been approved for pre-planning or detailed planning by the general assembly.</v>
      </c>
      <c r="M228" s="6" t="str">
        <f t="shared" si="35"/>
        <v>N/A</v>
      </c>
      <c r="N228" s="6" t="s">
        <v>2886</v>
      </c>
      <c r="O228" s="6" t="str">
        <f t="shared" si="36"/>
        <v>N/A</v>
      </c>
      <c r="P228" s="5" t="s">
        <v>2886</v>
      </c>
      <c r="Q228" s="6" t="str">
        <f t="shared" si="37"/>
        <v>N/A</v>
      </c>
      <c r="R228" s="7" t="str">
        <f t="shared" si="38"/>
        <v>No</v>
      </c>
      <c r="S228" s="5" t="str">
        <f t="shared" si="39"/>
        <v>Answer Required</v>
      </c>
      <c r="T228" s="6" t="str">
        <f t="shared" si="40"/>
        <v>N/A</v>
      </c>
      <c r="U228" s="7" t="str">
        <f t="shared" si="41"/>
        <v>Yes</v>
      </c>
      <c r="V228" s="5" t="str">
        <f t="shared" si="42"/>
        <v>Answer Required</v>
      </c>
      <c r="W228" s="6" t="str">
        <f t="shared" si="43"/>
        <v>N/A</v>
      </c>
      <c r="X228" s="5" t="s">
        <v>2886</v>
      </c>
    </row>
    <row r="229" spans="1:24" x14ac:dyDescent="0.25">
      <c r="A229" s="77">
        <f>VLOOKUP(C229,'BU and Control BU Listing'!A:E,5,FALSE)</f>
        <v>14600</v>
      </c>
      <c r="B229" s="80" t="s">
        <v>3078</v>
      </c>
      <c r="C229" s="22" t="str">
        <f t="shared" si="33"/>
        <v>14600</v>
      </c>
      <c r="D229" s="22" t="str">
        <f t="shared" si="34"/>
        <v>10000</v>
      </c>
      <c r="E229" s="21" t="str">
        <f>VLOOKUP(B229,'Table A as of March 2024'!A:G,7,FALSE)</f>
        <v>The Science Museum of Virginia</v>
      </c>
      <c r="F229" s="21" t="str">
        <f>VLOOKUP(B229,'Table A as of March 2024'!A:H,8,FALSE)</f>
        <v>Federal Trust</v>
      </c>
      <c r="G229" s="11" t="str">
        <f>VLOOKUP(B229,'Table A as of March 2024'!A:I,9,FALSE)</f>
        <v>120</v>
      </c>
      <c r="H229" t="str">
        <f>VLOOKUP(B229,'Table A as of March 2024'!A:L,12,FALSE)</f>
        <v>No</v>
      </c>
      <c r="I229" s="9" t="str">
        <f>VLOOKUP(B229,'Table A as of March 2024'!A:M,13,FALSE)</f>
        <v>R</v>
      </c>
      <c r="J229" t="str">
        <f>VLOOKUP(B229,'Table A as of March 2024'!A:O,15,FALSE)</f>
        <v>R</v>
      </c>
      <c r="K229" t="str">
        <f>VLOOKUP(G229,'ACFR Class Vlookup'!A:B,2,FALSE)</f>
        <v>Governmental</v>
      </c>
      <c r="L229" s="1" t="str">
        <f>VLOOKUP(D229,'Fund Information'!A:F,6,FALSE)</f>
        <v>This fund accounts for Federal funds.</v>
      </c>
      <c r="M229" s="6" t="str">
        <f t="shared" si="35"/>
        <v>N/A</v>
      </c>
      <c r="N229" s="6" t="s">
        <v>2886</v>
      </c>
      <c r="O229" s="6" t="str">
        <f t="shared" si="36"/>
        <v>N/A</v>
      </c>
      <c r="P229" s="5" t="s">
        <v>2886</v>
      </c>
      <c r="Q229" s="6" t="str">
        <f t="shared" si="37"/>
        <v>N/A</v>
      </c>
      <c r="R229" s="7" t="str">
        <f t="shared" si="38"/>
        <v>Yes</v>
      </c>
      <c r="S229" s="5" t="str">
        <f t="shared" si="39"/>
        <v>Answer Required</v>
      </c>
      <c r="T229" s="6" t="str">
        <f t="shared" si="40"/>
        <v>N/A</v>
      </c>
      <c r="U229" s="7" t="str">
        <f t="shared" si="41"/>
        <v>No</v>
      </c>
      <c r="V229" s="5" t="str">
        <f t="shared" si="42"/>
        <v>Answer Required</v>
      </c>
      <c r="W229" s="6" t="str">
        <f t="shared" si="43"/>
        <v>N/A</v>
      </c>
      <c r="X229" s="5" t="s">
        <v>2886</v>
      </c>
    </row>
    <row r="230" spans="1:24" ht="165" x14ac:dyDescent="0.25">
      <c r="A230" s="77">
        <f>VLOOKUP(C230,'BU and Control BU Listing'!A:E,5,FALSE)</f>
        <v>14600</v>
      </c>
      <c r="B230" s="80" t="s">
        <v>5748</v>
      </c>
      <c r="C230" s="22" t="str">
        <f t="shared" si="33"/>
        <v>14600</v>
      </c>
      <c r="D230" s="22" t="str">
        <f t="shared" si="34"/>
        <v>10110</v>
      </c>
      <c r="E230" s="21" t="str">
        <f>VLOOKUP(B230,'Table A as of March 2024'!A:G,7,FALSE)</f>
        <v>The Science Museum of Virginia</v>
      </c>
      <c r="F230" s="21" t="str">
        <f>VLOOKUP(B230,'Table A as of March 2024'!A:H,8,FALSE)</f>
        <v>CARESActRlfFd–General-COVID-19</v>
      </c>
      <c r="G230" s="11" t="str">
        <f>VLOOKUP(B230,'Table A as of March 2024'!A:I,9,FALSE)</f>
        <v>120</v>
      </c>
      <c r="H230" t="str">
        <f>VLOOKUP(B230,'Table A as of March 2024'!A:L,12,FALSE)</f>
        <v>No</v>
      </c>
      <c r="I230" s="9" t="str">
        <f>VLOOKUP(B230,'Table A as of March 2024'!A:M,13,FALSE)</f>
        <v>V</v>
      </c>
      <c r="J230" t="str">
        <f>VLOOKUP(B230,'Table A as of March 2024'!A:O,15,FALSE)</f>
        <v>R</v>
      </c>
      <c r="K230" t="str">
        <f>VLOOKUP(G230,'ACFR Class Vlookup'!A:B,2,FALSE)</f>
        <v>Governmental</v>
      </c>
      <c r="L230" s="1" t="str">
        <f>VLOOKUP(D230,'Fund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30" s="6" t="str">
        <f t="shared" si="35"/>
        <v>N/A</v>
      </c>
      <c r="N230" s="6" t="s">
        <v>2886</v>
      </c>
      <c r="O230" s="6" t="str">
        <f t="shared" si="36"/>
        <v>N/A</v>
      </c>
      <c r="P230" s="5" t="s">
        <v>2886</v>
      </c>
      <c r="Q230" s="6" t="str">
        <f t="shared" si="37"/>
        <v>N/A</v>
      </c>
      <c r="R230" s="7" t="str">
        <f t="shared" si="38"/>
        <v>Yes</v>
      </c>
      <c r="S230" s="5" t="str">
        <f t="shared" si="39"/>
        <v>Answer Required</v>
      </c>
      <c r="T230" s="6" t="str">
        <f t="shared" si="40"/>
        <v>N/A</v>
      </c>
      <c r="U230" s="7" t="str">
        <f t="shared" si="41"/>
        <v>No</v>
      </c>
      <c r="V230" s="5" t="str">
        <f t="shared" si="42"/>
        <v>Answer Required</v>
      </c>
      <c r="W230" s="6" t="str">
        <f t="shared" si="43"/>
        <v>N/A</v>
      </c>
      <c r="X230" s="5" t="s">
        <v>2886</v>
      </c>
    </row>
    <row r="231" spans="1:24" ht="105" x14ac:dyDescent="0.25">
      <c r="A231" s="77">
        <f>VLOOKUP(C231,'BU and Control BU Listing'!A:E,5,FALSE)</f>
        <v>14600</v>
      </c>
      <c r="B231" s="80" t="s">
        <v>8120</v>
      </c>
      <c r="C231" s="22" t="str">
        <f t="shared" si="33"/>
        <v>14600</v>
      </c>
      <c r="D231" s="22" t="str">
        <f t="shared" si="34"/>
        <v>12270</v>
      </c>
      <c r="E231" s="21" t="str">
        <f>VLOOKUP(B231,'Table A as of March 2024'!A:G,7,FALSE)</f>
        <v>The Science Museum of Virginia</v>
      </c>
      <c r="F231" s="21" t="str">
        <f>VLOOKUP(B231,'Table A as of March 2024'!A:H,8,FALSE)</f>
        <v>ShuttrdVenueOprtrGrnt-COVID-19</v>
      </c>
      <c r="G231" s="11" t="str">
        <f>VLOOKUP(B231,'Table A as of March 2024'!A:I,9,FALSE)</f>
        <v>120</v>
      </c>
      <c r="H231" t="str">
        <f>VLOOKUP(B231,'Table A as of March 2024'!A:L,12,FALSE)</f>
        <v>No</v>
      </c>
      <c r="I231" s="9" t="str">
        <f>VLOOKUP(B231,'Table A as of March 2024'!A:M,13,FALSE)</f>
        <v>V</v>
      </c>
      <c r="J231" t="str">
        <f>VLOOKUP(B231,'Table A as of March 2024'!A:O,15,FALSE)</f>
        <v>R</v>
      </c>
      <c r="K231" t="str">
        <f>VLOOKUP(G231,'ACFR Class Vlookup'!A:B,2,FALSE)</f>
        <v>Governmental</v>
      </c>
      <c r="L231" s="1" t="str">
        <f>VLOOKUP(D231,'Fund Information'!A:F,6,FALSE)</f>
        <v>ALN 59.075; Shuttered Venue Operators Grant Program
Federal funding to support the ongoing operations of eligible live venue operators or promoters, theatrical producers, live performing arts organization operators, relevant museum operators, motion picture theater operators, and talent representatives who have experienced significant revenue losses due to the effects of the COVID-19 pandemic.</v>
      </c>
      <c r="M231" s="6" t="str">
        <f t="shared" si="35"/>
        <v>N/A</v>
      </c>
      <c r="N231" s="6" t="s">
        <v>2886</v>
      </c>
      <c r="O231" s="6" t="str">
        <f t="shared" si="36"/>
        <v>N/A</v>
      </c>
      <c r="P231" s="5" t="s">
        <v>2886</v>
      </c>
      <c r="Q231" s="6" t="str">
        <f t="shared" si="37"/>
        <v>N/A</v>
      </c>
      <c r="R231" s="7" t="str">
        <f t="shared" si="38"/>
        <v>Yes</v>
      </c>
      <c r="S231" s="5" t="str">
        <f t="shared" si="39"/>
        <v>Answer Required</v>
      </c>
      <c r="T231" s="6" t="str">
        <f t="shared" si="40"/>
        <v>N/A</v>
      </c>
      <c r="U231" s="7" t="str">
        <f t="shared" si="41"/>
        <v>No</v>
      </c>
      <c r="V231" s="5" t="str">
        <f t="shared" si="42"/>
        <v>Answer Required</v>
      </c>
      <c r="W231" s="6" t="str">
        <f t="shared" si="43"/>
        <v>N/A</v>
      </c>
      <c r="X231" s="5" t="s">
        <v>2886</v>
      </c>
    </row>
    <row r="232" spans="1:24" x14ac:dyDescent="0.25">
      <c r="A232" s="77">
        <f>VLOOKUP(C232,'BU and Control BU Listing'!A:E,5,FALSE)</f>
        <v>15100</v>
      </c>
      <c r="B232" s="80" t="s">
        <v>3080</v>
      </c>
      <c r="C232" s="22" t="str">
        <f t="shared" si="33"/>
        <v>14700</v>
      </c>
      <c r="D232" s="22" t="str">
        <f t="shared" si="34"/>
        <v>01000</v>
      </c>
      <c r="E232" s="21" t="str">
        <f>VLOOKUP(B232,'Table A as of March 2024'!A:G,7,FALSE)</f>
        <v>Office of State Inspector Gen</v>
      </c>
      <c r="F232" s="21" t="str">
        <f>VLOOKUP(B232,'Table A as of March 2024'!A:H,8,FALSE)</f>
        <v>General Fund</v>
      </c>
      <c r="G232" s="11" t="str">
        <f>VLOOKUP(B232,'Table A as of March 2024'!A:I,9,FALSE)</f>
        <v>100</v>
      </c>
      <c r="H232" t="str">
        <f>VLOOKUP(B232,'Table A as of March 2024'!A:L,12,FALSE)</f>
        <v>No</v>
      </c>
      <c r="I232" s="9" t="str">
        <f>VLOOKUP(B232,'Table A as of March 2024'!A:M,13,FALSE)</f>
        <v>G</v>
      </c>
      <c r="J232" t="str">
        <f>VLOOKUP(B232,'Table A as of March 2024'!A:O,15,FALSE)</f>
        <v>U</v>
      </c>
      <c r="K232" t="str">
        <f>VLOOKUP(G232,'ACFR Class Vlookup'!A:B,2,FALSE)</f>
        <v>Governmental</v>
      </c>
      <c r="L232" s="1" t="str">
        <f>VLOOKUP(D232,'Fund Information'!A:F,6,FALSE)</f>
        <v>General Fund</v>
      </c>
      <c r="M232" s="6" t="str">
        <f t="shared" si="35"/>
        <v>N/A</v>
      </c>
      <c r="N232" s="6" t="s">
        <v>2886</v>
      </c>
      <c r="O232" s="6" t="str">
        <f t="shared" si="36"/>
        <v>N/A</v>
      </c>
      <c r="P232" s="5" t="s">
        <v>2886</v>
      </c>
      <c r="Q232" s="6" t="str">
        <f t="shared" si="37"/>
        <v>N/A</v>
      </c>
      <c r="R232" s="7" t="str">
        <f t="shared" si="38"/>
        <v>No</v>
      </c>
      <c r="S232" s="5" t="str">
        <f t="shared" si="39"/>
        <v>Answer Required</v>
      </c>
      <c r="T232" s="6" t="str">
        <f t="shared" si="40"/>
        <v>N/A</v>
      </c>
      <c r="U232" s="7" t="str">
        <f t="shared" si="41"/>
        <v>No</v>
      </c>
      <c r="V232" s="5" t="str">
        <f t="shared" si="42"/>
        <v>Answer Required</v>
      </c>
      <c r="W232" s="6" t="str">
        <f t="shared" si="43"/>
        <v>N/A</v>
      </c>
      <c r="X232" s="5" t="s">
        <v>2886</v>
      </c>
    </row>
    <row r="233" spans="1:24" ht="120" x14ac:dyDescent="0.25">
      <c r="A233" s="77">
        <f>VLOOKUP(C233,'BU and Control BU Listing'!A:E,5,FALSE)</f>
        <v>15100</v>
      </c>
      <c r="B233" s="80" t="s">
        <v>3081</v>
      </c>
      <c r="C233" s="22" t="str">
        <f t="shared" si="33"/>
        <v>14700</v>
      </c>
      <c r="D233" s="22" t="str">
        <f t="shared" si="34"/>
        <v>02147</v>
      </c>
      <c r="E233" s="21" t="str">
        <f>VLOOKUP(B233,'Table A as of March 2024'!A:G,7,FALSE)</f>
        <v>Office of State Inspector Gen</v>
      </c>
      <c r="F233" s="21" t="str">
        <f>VLOOKUP(B233,'Table A as of March 2024'!A:H,8,FALSE)</f>
        <v>OSIG Special Revenue Fund</v>
      </c>
      <c r="G233" s="11" t="str">
        <f>VLOOKUP(B233,'Table A as of March 2024'!A:I,9,FALSE)</f>
        <v>105</v>
      </c>
      <c r="H233" t="str">
        <f>VLOOKUP(B233,'Table A as of March 2024'!A:L,12,FALSE)</f>
        <v>No</v>
      </c>
      <c r="I233" s="9" t="str">
        <f>VLOOKUP(B233,'Table A as of March 2024'!A:M,13,FALSE)</f>
        <v>U</v>
      </c>
      <c r="J233" t="str">
        <f>VLOOKUP(B233,'Table A as of March 2024'!A:O,15,FALSE)</f>
        <v>C</v>
      </c>
      <c r="K233" t="str">
        <f>VLOOKUP(G233,'ACFR Class Vlookup'!A:B,2,FALSE)</f>
        <v>Governmental</v>
      </c>
      <c r="L233" s="1" t="str">
        <f>VLOOKUP(D233,'Fund Information'!A:F,6,FALSE)</f>
        <v>Per Item 63.F of Chapter 854, 2019 Acts of Assembly, the Office of the State Inspector General uses this fund for development, coordination and management of a program to train internal auditors. OSIG shall assist internal auditors of state agencies and institutions in receiving continued professional education as required by professional standards. OSIG shall coordinate its efforts with state institutions of higher education and offer training programs to the internal auditors as well as coordinate any special training programs for the internal auditors.</v>
      </c>
      <c r="M233" s="6" t="str">
        <f t="shared" si="35"/>
        <v>N/A</v>
      </c>
      <c r="N233" s="6" t="s">
        <v>2886</v>
      </c>
      <c r="O233" s="6" t="str">
        <f t="shared" si="36"/>
        <v>N/A</v>
      </c>
      <c r="P233" s="5" t="s">
        <v>2886</v>
      </c>
      <c r="Q233" s="6" t="str">
        <f t="shared" si="37"/>
        <v>N/A</v>
      </c>
      <c r="R233" s="7" t="str">
        <f t="shared" si="38"/>
        <v>No</v>
      </c>
      <c r="S233" s="5" t="str">
        <f t="shared" si="39"/>
        <v>Answer Required</v>
      </c>
      <c r="T233" s="6" t="str">
        <f t="shared" si="40"/>
        <v>N/A</v>
      </c>
      <c r="U233" s="7" t="str">
        <f t="shared" si="41"/>
        <v>Yes</v>
      </c>
      <c r="V233" s="5" t="str">
        <f t="shared" si="42"/>
        <v>Answer Required</v>
      </c>
      <c r="W233" s="6" t="str">
        <f t="shared" si="43"/>
        <v>N/A</v>
      </c>
      <c r="X233" s="5" t="s">
        <v>2886</v>
      </c>
    </row>
    <row r="234" spans="1:24" x14ac:dyDescent="0.25">
      <c r="A234" s="77">
        <f>VLOOKUP(C234,'BU and Control BU Listing'!A:E,5,FALSE)</f>
        <v>15100</v>
      </c>
      <c r="B234" s="80" t="s">
        <v>3082</v>
      </c>
      <c r="C234" s="22" t="str">
        <f t="shared" si="33"/>
        <v>14700</v>
      </c>
      <c r="D234" s="22" t="str">
        <f t="shared" si="34"/>
        <v>02700</v>
      </c>
      <c r="E234" s="21" t="str">
        <f>VLOOKUP(B234,'Table A as of March 2024'!A:G,7,FALSE)</f>
        <v>Office of State Inspector Gen</v>
      </c>
      <c r="F234" s="21" t="str">
        <f>VLOOKUP(B234,'Table A as of March 2024'!A:H,8,FALSE)</f>
        <v>Parking</v>
      </c>
      <c r="G234" s="11" t="str">
        <f>VLOOKUP(B234,'Table A as of March 2024'!A:I,9,FALSE)</f>
        <v>105</v>
      </c>
      <c r="H234" t="str">
        <f>VLOOKUP(B234,'Table A as of March 2024'!A:L,12,FALSE)</f>
        <v>No</v>
      </c>
      <c r="I234" s="9" t="str">
        <f>VLOOKUP(B234,'Table A as of March 2024'!A:M,13,FALSE)</f>
        <v>U</v>
      </c>
      <c r="J234" t="str">
        <f>VLOOKUP(B234,'Table A as of March 2024'!A:O,15,FALSE)</f>
        <v>C</v>
      </c>
      <c r="K234" t="str">
        <f>VLOOKUP(G234,'ACFR Class Vlookup'!A:B,2,FALSE)</f>
        <v>Governmental</v>
      </c>
      <c r="L234" s="1" t="str">
        <f>VLOOKUP(D234,'Fund Information'!A:F,6,FALSE)</f>
        <v>Parking - Accounts for fees paid for parking vehicles in state parking lots.</v>
      </c>
      <c r="M234" s="6" t="str">
        <f t="shared" si="35"/>
        <v>N/A</v>
      </c>
      <c r="N234" s="6" t="s">
        <v>2886</v>
      </c>
      <c r="O234" s="6" t="str">
        <f t="shared" si="36"/>
        <v>N/A</v>
      </c>
      <c r="P234" s="5" t="s">
        <v>2886</v>
      </c>
      <c r="Q234" s="6" t="str">
        <f t="shared" si="37"/>
        <v>N/A</v>
      </c>
      <c r="R234" s="7" t="str">
        <f t="shared" si="38"/>
        <v>No</v>
      </c>
      <c r="S234" s="5" t="str">
        <f t="shared" si="39"/>
        <v>Answer Required</v>
      </c>
      <c r="T234" s="6" t="str">
        <f t="shared" si="40"/>
        <v>N/A</v>
      </c>
      <c r="U234" s="7" t="str">
        <f t="shared" si="41"/>
        <v>Yes</v>
      </c>
      <c r="V234" s="5" t="str">
        <f t="shared" si="42"/>
        <v>Answer Required</v>
      </c>
      <c r="W234" s="6" t="str">
        <f t="shared" si="43"/>
        <v>N/A</v>
      </c>
      <c r="X234" s="5" t="s">
        <v>2886</v>
      </c>
    </row>
    <row r="235" spans="1:24" ht="30" x14ac:dyDescent="0.25">
      <c r="A235" s="77">
        <f>VLOOKUP(C235,'BU and Control BU Listing'!A:E,5,FALSE)</f>
        <v>15100</v>
      </c>
      <c r="B235" s="80" t="s">
        <v>3083</v>
      </c>
      <c r="C235" s="22" t="str">
        <f t="shared" si="33"/>
        <v>14700</v>
      </c>
      <c r="D235" s="22" t="str">
        <f t="shared" si="34"/>
        <v>02870</v>
      </c>
      <c r="E235" s="21" t="str">
        <f>VLOOKUP(B235,'Table A as of March 2024'!A:G,7,FALSE)</f>
        <v>Office of State Inspector Gen</v>
      </c>
      <c r="F235" s="21" t="str">
        <f>VLOOKUP(B235,'Table A as of March 2024'!A:H,8,FALSE)</f>
        <v>Surp Suppy/Equip Sale-GF-NonHE</v>
      </c>
      <c r="G235" s="11" t="str">
        <f>VLOOKUP(B235,'Table A as of March 2024'!A:I,9,FALSE)</f>
        <v>100</v>
      </c>
      <c r="H235" t="str">
        <f>VLOOKUP(B235,'Table A as of March 2024'!A:L,12,FALSE)</f>
        <v>No</v>
      </c>
      <c r="I235" s="9" t="str">
        <f>VLOOKUP(B235,'Table A as of March 2024'!A:M,13,FALSE)</f>
        <v>U</v>
      </c>
      <c r="J235" t="str">
        <f>VLOOKUP(B235,'Table A as of March 2024'!A:O,15,FALSE)</f>
        <v>A</v>
      </c>
      <c r="K235" t="str">
        <f>VLOOKUP(G235,'ACFR Class Vlookup'!A:B,2,FALSE)</f>
        <v>Governmental</v>
      </c>
      <c r="L235" s="1" t="str">
        <f>VLOOKUP(D235,'Fund Information'!A:F,6,FALSE)</f>
        <v>Accounts for sale of surplus supplies and equipment purchased with General Funds for Non Higher Ed agencies.</v>
      </c>
      <c r="M235" s="6" t="str">
        <f t="shared" si="35"/>
        <v>N/A</v>
      </c>
      <c r="N235" s="6" t="s">
        <v>2886</v>
      </c>
      <c r="O235" s="6" t="str">
        <f t="shared" si="36"/>
        <v>N/A</v>
      </c>
      <c r="P235" s="5" t="s">
        <v>2886</v>
      </c>
      <c r="Q235" s="6" t="str">
        <f t="shared" si="37"/>
        <v>N/A</v>
      </c>
      <c r="R235" s="7" t="str">
        <f t="shared" si="38"/>
        <v>No</v>
      </c>
      <c r="S235" s="5" t="str">
        <f t="shared" si="39"/>
        <v>Answer Required</v>
      </c>
      <c r="T235" s="6" t="str">
        <f t="shared" si="40"/>
        <v>N/A</v>
      </c>
      <c r="U235" s="7" t="str">
        <f t="shared" si="41"/>
        <v>No</v>
      </c>
      <c r="V235" s="5" t="str">
        <f t="shared" si="42"/>
        <v>Answer Required</v>
      </c>
      <c r="W235" s="6" t="str">
        <f t="shared" si="43"/>
        <v>N/A</v>
      </c>
      <c r="X235" s="5" t="s">
        <v>2886</v>
      </c>
    </row>
    <row r="236" spans="1:24" ht="75" x14ac:dyDescent="0.25">
      <c r="A236" s="77">
        <f>VLOOKUP(C236,'BU and Control BU Listing'!A:E,5,FALSE)</f>
        <v>15100</v>
      </c>
      <c r="B236" s="80" t="s">
        <v>3084</v>
      </c>
      <c r="C236" s="22" t="str">
        <f t="shared" si="33"/>
        <v>14700</v>
      </c>
      <c r="D236" s="22" t="str">
        <f t="shared" si="34"/>
        <v>04100</v>
      </c>
      <c r="E236" s="21" t="str">
        <f>VLOOKUP(B236,'Table A as of March 2024'!A:G,7,FALSE)</f>
        <v>Office of State Inspector Gen</v>
      </c>
      <c r="F236" s="21" t="str">
        <f>VLOOKUP(B236,'Table A as of March 2024'!A:H,8,FALSE)</f>
        <v>Hwy Maintenance &amp; Operating Fd</v>
      </c>
      <c r="G236" s="11" t="str">
        <f>VLOOKUP(B236,'Table A as of March 2024'!A:I,9,FALSE)</f>
        <v>110</v>
      </c>
      <c r="H236" t="str">
        <f>VLOOKUP(B236,'Table A as of March 2024'!A:L,12,FALSE)</f>
        <v>No</v>
      </c>
      <c r="I236" s="9" t="str">
        <f>VLOOKUP(B236,'Table A as of March 2024'!A:M,13,FALSE)</f>
        <v>U</v>
      </c>
      <c r="J236" t="str">
        <f>VLOOKUP(B236,'Table A as of March 2024'!A:O,15,FALSE)</f>
        <v>C</v>
      </c>
      <c r="K236" t="str">
        <f>VLOOKUP(G236,'ACFR Class Vlookup'!A:B,2,FALSE)</f>
        <v>Governmental</v>
      </c>
      <c r="L236" s="1" t="str">
        <f>VLOOKUP(D236,'Fund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236" s="6" t="str">
        <f t="shared" si="35"/>
        <v>N/A</v>
      </c>
      <c r="N236" s="6" t="s">
        <v>2886</v>
      </c>
      <c r="O236" s="6" t="str">
        <f t="shared" si="36"/>
        <v>N/A</v>
      </c>
      <c r="P236" s="5" t="s">
        <v>2886</v>
      </c>
      <c r="Q236" s="6" t="str">
        <f t="shared" si="37"/>
        <v>N/A</v>
      </c>
      <c r="R236" s="7" t="str">
        <f t="shared" si="38"/>
        <v>No</v>
      </c>
      <c r="S236" s="5" t="str">
        <f t="shared" si="39"/>
        <v>Answer Required</v>
      </c>
      <c r="T236" s="6" t="str">
        <f t="shared" si="40"/>
        <v>N/A</v>
      </c>
      <c r="U236" s="7" t="str">
        <f t="shared" si="41"/>
        <v>Yes</v>
      </c>
      <c r="V236" s="5" t="str">
        <f t="shared" si="42"/>
        <v>Answer Required</v>
      </c>
      <c r="W236" s="6" t="str">
        <f t="shared" si="43"/>
        <v>N/A</v>
      </c>
      <c r="X236" s="5" t="s">
        <v>2886</v>
      </c>
    </row>
    <row r="237" spans="1:24" ht="165" x14ac:dyDescent="0.25">
      <c r="A237" s="77">
        <f>VLOOKUP(C237,'BU and Control BU Listing'!A:E,5,FALSE)</f>
        <v>15100</v>
      </c>
      <c r="B237" s="80" t="s">
        <v>5501</v>
      </c>
      <c r="C237" s="22" t="str">
        <f t="shared" si="33"/>
        <v>14700</v>
      </c>
      <c r="D237" s="22" t="str">
        <f t="shared" si="34"/>
        <v>09910</v>
      </c>
      <c r="E237" s="21" t="str">
        <f>VLOOKUP(B237,'Table A as of March 2024'!A:G,7,FALSE)</f>
        <v>Office of State Inspector Gen</v>
      </c>
      <c r="F237" s="21" t="str">
        <f>VLOOKUP(B237,'Table A as of March 2024'!A:H,8,FALSE)</f>
        <v>Fraud&amp;AbuseWhistleBlowrRwrdFnd</v>
      </c>
      <c r="G237" s="11" t="str">
        <f>VLOOKUP(B237,'Table A as of March 2024'!A:I,9,FALSE)</f>
        <v>105</v>
      </c>
      <c r="H237" t="str">
        <f>VLOOKUP(B237,'Table A as of March 2024'!A:L,12,FALSE)</f>
        <v>No</v>
      </c>
      <c r="I237" s="9" t="str">
        <f>VLOOKUP(B237,'Table A as of March 2024'!A:M,13,FALSE)</f>
        <v>U</v>
      </c>
      <c r="J237" t="str">
        <f>VLOOKUP(B237,'Table A as of March 2024'!A:O,15,FALSE)</f>
        <v>C</v>
      </c>
      <c r="K237" t="str">
        <f>VLOOKUP(G237,'ACFR Class Vlookup'!A:B,2,FALSE)</f>
        <v>Governmental</v>
      </c>
      <c r="L237" s="1" t="str">
        <f>VLOOKUP(D237,'Fund Information'!A:F,6,FALSE)</f>
        <v>Fraud and Abuse Whistle Blower Reward Fund; established per Code of Virginia § 2.2-3014. All moneys recovered by the State Inspector General as the result of whistle blower activity and alerts originating with the Office of the State Inspector General shall be deposited in the Fund. Moneys in the Fund shall be used solely to (i) provide monetary rewards to persons who have disclosed information of wrongdoing or abuse under this chapter and the disclosure results in a recovery of at least $5,000 or (ii) support the administration of the Fund, defray Fund advertising costs, or subsidize the operation of the Fraud, Waste and Abuse Hotline (previously known as the State Employee Fraud, Waste and Abuse Hotline).</v>
      </c>
      <c r="M237" s="6" t="str">
        <f t="shared" si="35"/>
        <v>N/A</v>
      </c>
      <c r="N237" s="6" t="s">
        <v>2886</v>
      </c>
      <c r="O237" s="6" t="str">
        <f t="shared" si="36"/>
        <v>N/A</v>
      </c>
      <c r="P237" s="5" t="s">
        <v>2886</v>
      </c>
      <c r="Q237" s="6" t="str">
        <f t="shared" si="37"/>
        <v>N/A</v>
      </c>
      <c r="R237" s="7" t="str">
        <f t="shared" si="38"/>
        <v>No</v>
      </c>
      <c r="S237" s="5" t="str">
        <f t="shared" si="39"/>
        <v>Answer Required</v>
      </c>
      <c r="T237" s="6" t="str">
        <f t="shared" si="40"/>
        <v>N/A</v>
      </c>
      <c r="U237" s="7" t="str">
        <f t="shared" si="41"/>
        <v>Yes</v>
      </c>
      <c r="V237" s="5" t="str">
        <f t="shared" si="42"/>
        <v>Answer Required</v>
      </c>
      <c r="W237" s="6" t="str">
        <f t="shared" si="43"/>
        <v>N/A</v>
      </c>
      <c r="X237" s="5" t="s">
        <v>2886</v>
      </c>
    </row>
    <row r="238" spans="1:24" x14ac:dyDescent="0.25">
      <c r="A238" s="77">
        <f>VLOOKUP(C238,'BU and Control BU Listing'!A:E,5,FALSE)</f>
        <v>15100</v>
      </c>
      <c r="B238" s="80" t="s">
        <v>8121</v>
      </c>
      <c r="C238" s="22" t="str">
        <f t="shared" si="33"/>
        <v>14700</v>
      </c>
      <c r="D238" s="22" t="str">
        <f t="shared" si="34"/>
        <v>10000</v>
      </c>
      <c r="E238" s="21" t="str">
        <f>VLOOKUP(B238,'Table A as of March 2024'!A:G,7,FALSE)</f>
        <v>Office of State Inspector Gen</v>
      </c>
      <c r="F238" s="21" t="str">
        <f>VLOOKUP(B238,'Table A as of March 2024'!A:H,8,FALSE)</f>
        <v>Federal Trust</v>
      </c>
      <c r="G238" s="11" t="str">
        <f>VLOOKUP(B238,'Table A as of March 2024'!A:I,9,FALSE)</f>
        <v>120</v>
      </c>
      <c r="H238" t="str">
        <f>VLOOKUP(B238,'Table A as of March 2024'!A:L,12,FALSE)</f>
        <v>No</v>
      </c>
      <c r="I238" s="9" t="str">
        <f>VLOOKUP(B238,'Table A as of March 2024'!A:M,13,FALSE)</f>
        <v>R</v>
      </c>
      <c r="J238" t="str">
        <f>VLOOKUP(B238,'Table A as of March 2024'!A:O,15,FALSE)</f>
        <v>R</v>
      </c>
      <c r="K238" t="str">
        <f>VLOOKUP(G238,'ACFR Class Vlookup'!A:B,2,FALSE)</f>
        <v>Governmental</v>
      </c>
      <c r="L238" s="1" t="str">
        <f>VLOOKUP(D238,'Fund Information'!A:F,6,FALSE)</f>
        <v>This fund accounts for Federal funds.</v>
      </c>
      <c r="M238" s="6" t="str">
        <f t="shared" si="35"/>
        <v>N/A</v>
      </c>
      <c r="N238" s="6" t="s">
        <v>2886</v>
      </c>
      <c r="O238" s="6" t="str">
        <f t="shared" si="36"/>
        <v>N/A</v>
      </c>
      <c r="P238" s="5" t="s">
        <v>2886</v>
      </c>
      <c r="Q238" s="6" t="str">
        <f t="shared" si="37"/>
        <v>N/A</v>
      </c>
      <c r="R238" s="7" t="str">
        <f t="shared" si="38"/>
        <v>Yes</v>
      </c>
      <c r="S238" s="5" t="str">
        <f t="shared" si="39"/>
        <v>Answer Required</v>
      </c>
      <c r="T238" s="6" t="str">
        <f t="shared" si="40"/>
        <v>N/A</v>
      </c>
      <c r="U238" s="7" t="str">
        <f t="shared" si="41"/>
        <v>No</v>
      </c>
      <c r="V238" s="5" t="str">
        <f t="shared" si="42"/>
        <v>Answer Required</v>
      </c>
      <c r="W238" s="6" t="str">
        <f t="shared" si="43"/>
        <v>N/A</v>
      </c>
      <c r="X238" s="5" t="s">
        <v>2886</v>
      </c>
    </row>
    <row r="239" spans="1:24" x14ac:dyDescent="0.25">
      <c r="A239" s="77">
        <f>VLOOKUP(C239,'BU and Control BU Listing'!A:E,5,FALSE)</f>
        <v>15100</v>
      </c>
      <c r="B239" s="80" t="s">
        <v>3086</v>
      </c>
      <c r="C239" s="22" t="str">
        <f t="shared" si="33"/>
        <v>14800</v>
      </c>
      <c r="D239" s="22" t="str">
        <f t="shared" si="34"/>
        <v>01000</v>
      </c>
      <c r="E239" s="21" t="str">
        <f>VLOOKUP(B239,'Table A as of March 2024'!A:G,7,FALSE)</f>
        <v>VA Commission for the Arts</v>
      </c>
      <c r="F239" s="21" t="str">
        <f>VLOOKUP(B239,'Table A as of March 2024'!A:H,8,FALSE)</f>
        <v>General Fund</v>
      </c>
      <c r="G239" s="11" t="str">
        <f>VLOOKUP(B239,'Table A as of March 2024'!A:I,9,FALSE)</f>
        <v>100</v>
      </c>
      <c r="H239" t="str">
        <f>VLOOKUP(B239,'Table A as of March 2024'!A:L,12,FALSE)</f>
        <v>No</v>
      </c>
      <c r="I239" s="9" t="str">
        <f>VLOOKUP(B239,'Table A as of March 2024'!A:M,13,FALSE)</f>
        <v>G</v>
      </c>
      <c r="J239" t="str">
        <f>VLOOKUP(B239,'Table A as of March 2024'!A:O,15,FALSE)</f>
        <v>U</v>
      </c>
      <c r="K239" t="str">
        <f>VLOOKUP(G239,'ACFR Class Vlookup'!A:B,2,FALSE)</f>
        <v>Governmental</v>
      </c>
      <c r="L239" s="1" t="str">
        <f>VLOOKUP(D239,'Fund Information'!A:F,6,FALSE)</f>
        <v>General Fund</v>
      </c>
      <c r="M239" s="6" t="str">
        <f t="shared" si="35"/>
        <v>N/A</v>
      </c>
      <c r="N239" s="6" t="s">
        <v>2886</v>
      </c>
      <c r="O239" s="6" t="str">
        <f t="shared" si="36"/>
        <v>N/A</v>
      </c>
      <c r="P239" s="5" t="s">
        <v>2886</v>
      </c>
      <c r="Q239" s="6" t="str">
        <f t="shared" si="37"/>
        <v>N/A</v>
      </c>
      <c r="R239" s="7" t="str">
        <f t="shared" si="38"/>
        <v>No</v>
      </c>
      <c r="S239" s="5" t="str">
        <f t="shared" si="39"/>
        <v>Answer Required</v>
      </c>
      <c r="T239" s="6" t="str">
        <f t="shared" si="40"/>
        <v>N/A</v>
      </c>
      <c r="U239" s="7" t="str">
        <f t="shared" si="41"/>
        <v>No</v>
      </c>
      <c r="V239" s="5" t="str">
        <f t="shared" si="42"/>
        <v>Answer Required</v>
      </c>
      <c r="W239" s="6" t="str">
        <f t="shared" si="43"/>
        <v>N/A</v>
      </c>
      <c r="X239" s="5" t="s">
        <v>2886</v>
      </c>
    </row>
    <row r="240" spans="1:24" ht="45" x14ac:dyDescent="0.25">
      <c r="A240" s="77">
        <f>VLOOKUP(C240,'BU and Control BU Listing'!A:E,5,FALSE)</f>
        <v>15100</v>
      </c>
      <c r="B240" s="80" t="s">
        <v>3087</v>
      </c>
      <c r="C240" s="22" t="str">
        <f t="shared" si="33"/>
        <v>14800</v>
      </c>
      <c r="D240" s="22" t="str">
        <f t="shared" si="34"/>
        <v>02148</v>
      </c>
      <c r="E240" s="21" t="str">
        <f>VLOOKUP(B240,'Table A as of March 2024'!A:G,7,FALSE)</f>
        <v>VA Commission for the Arts</v>
      </c>
      <c r="F240" s="21" t="str">
        <f>VLOOKUP(B240,'Table A as of March 2024'!A:H,8,FALSE)</f>
        <v>VCA Special Revenue Fund</v>
      </c>
      <c r="G240" s="11" t="str">
        <f>VLOOKUP(B240,'Table A as of March 2024'!A:I,9,FALSE)</f>
        <v>105</v>
      </c>
      <c r="H240" t="str">
        <f>VLOOKUP(B240,'Table A as of March 2024'!A:L,12,FALSE)</f>
        <v>No</v>
      </c>
      <c r="I240" s="9" t="str">
        <f>VLOOKUP(B240,'Table A as of March 2024'!A:M,13,FALSE)</f>
        <v>U</v>
      </c>
      <c r="J240" t="str">
        <f>VLOOKUP(B240,'Table A as of March 2024'!A:O,15,FALSE)</f>
        <v>R</v>
      </c>
      <c r="K240" t="str">
        <f>VLOOKUP(G240,'ACFR Class Vlookup'!A:B,2,FALSE)</f>
        <v>Governmental</v>
      </c>
      <c r="L240" s="1" t="str">
        <f>VLOOKUP(D240,'Fund Information'!A:F,6,FALSE)</f>
        <v>Accounts for funds that are used to assist the VA Commission for the Arts in promoting the arts in the Commonwealth. This is voluntary contributions for the Virginia Commission for the arts.</v>
      </c>
      <c r="M240" s="6" t="str">
        <f t="shared" si="35"/>
        <v>N/A</v>
      </c>
      <c r="N240" s="6" t="s">
        <v>2886</v>
      </c>
      <c r="O240" s="6" t="str">
        <f t="shared" si="36"/>
        <v>N/A</v>
      </c>
      <c r="P240" s="5" t="s">
        <v>2886</v>
      </c>
      <c r="Q240" s="6" t="str">
        <f t="shared" si="37"/>
        <v>N/A</v>
      </c>
      <c r="R240" s="7" t="str">
        <f t="shared" si="38"/>
        <v>Yes</v>
      </c>
      <c r="S240" s="5" t="str">
        <f t="shared" si="39"/>
        <v>Answer Required</v>
      </c>
      <c r="T240" s="6" t="str">
        <f t="shared" si="40"/>
        <v>N/A</v>
      </c>
      <c r="U240" s="7" t="str">
        <f t="shared" si="41"/>
        <v>No</v>
      </c>
      <c r="V240" s="5" t="str">
        <f t="shared" si="42"/>
        <v>Answer Required</v>
      </c>
      <c r="W240" s="6" t="str">
        <f t="shared" si="43"/>
        <v>N/A</v>
      </c>
      <c r="X240" s="5" t="s">
        <v>2886</v>
      </c>
    </row>
    <row r="241" spans="1:24" x14ac:dyDescent="0.25">
      <c r="A241" s="77">
        <f>VLOOKUP(C241,'BU and Control BU Listing'!A:E,5,FALSE)</f>
        <v>15100</v>
      </c>
      <c r="B241" s="80" t="s">
        <v>3088</v>
      </c>
      <c r="C241" s="22" t="str">
        <f t="shared" si="33"/>
        <v>14800</v>
      </c>
      <c r="D241" s="22" t="str">
        <f t="shared" si="34"/>
        <v>02700</v>
      </c>
      <c r="E241" s="21" t="str">
        <f>VLOOKUP(B241,'Table A as of March 2024'!A:G,7,FALSE)</f>
        <v>VA Commission for the Arts</v>
      </c>
      <c r="F241" s="21" t="str">
        <f>VLOOKUP(B241,'Table A as of March 2024'!A:H,8,FALSE)</f>
        <v>Parking</v>
      </c>
      <c r="G241" s="11" t="str">
        <f>VLOOKUP(B241,'Table A as of March 2024'!A:I,9,FALSE)</f>
        <v>105</v>
      </c>
      <c r="H241" t="str">
        <f>VLOOKUP(B241,'Table A as of March 2024'!A:L,12,FALSE)</f>
        <v>No</v>
      </c>
      <c r="I241" s="9" t="str">
        <f>VLOOKUP(B241,'Table A as of March 2024'!A:M,13,FALSE)</f>
        <v>U</v>
      </c>
      <c r="J241" t="str">
        <f>VLOOKUP(B241,'Table A as of March 2024'!A:O,15,FALSE)</f>
        <v>C</v>
      </c>
      <c r="K241" t="str">
        <f>VLOOKUP(G241,'ACFR Class Vlookup'!A:B,2,FALSE)</f>
        <v>Governmental</v>
      </c>
      <c r="L241" s="1" t="str">
        <f>VLOOKUP(D241,'Fund Information'!A:F,6,FALSE)</f>
        <v>Parking - Accounts for fees paid for parking vehicles in state parking lots.</v>
      </c>
      <c r="M241" s="6" t="str">
        <f t="shared" si="35"/>
        <v>N/A</v>
      </c>
      <c r="N241" s="6" t="s">
        <v>2886</v>
      </c>
      <c r="O241" s="6" t="str">
        <f t="shared" si="36"/>
        <v>N/A</v>
      </c>
      <c r="P241" s="5" t="s">
        <v>2886</v>
      </c>
      <c r="Q241" s="6" t="str">
        <f t="shared" si="37"/>
        <v>N/A</v>
      </c>
      <c r="R241" s="7" t="str">
        <f t="shared" si="38"/>
        <v>No</v>
      </c>
      <c r="S241" s="5" t="str">
        <f t="shared" si="39"/>
        <v>Answer Required</v>
      </c>
      <c r="T241" s="6" t="str">
        <f t="shared" si="40"/>
        <v>N/A</v>
      </c>
      <c r="U241" s="7" t="str">
        <f t="shared" si="41"/>
        <v>Yes</v>
      </c>
      <c r="V241" s="5" t="str">
        <f t="shared" si="42"/>
        <v>Answer Required</v>
      </c>
      <c r="W241" s="6" t="str">
        <f t="shared" si="43"/>
        <v>N/A</v>
      </c>
      <c r="X241" s="5" t="s">
        <v>2886</v>
      </c>
    </row>
    <row r="242" spans="1:24" ht="60" x14ac:dyDescent="0.25">
      <c r="A242" s="77">
        <f>VLOOKUP(C242,'BU and Control BU Listing'!A:E,5,FALSE)</f>
        <v>15100</v>
      </c>
      <c r="B242" s="80" t="s">
        <v>3089</v>
      </c>
      <c r="C242" s="22" t="str">
        <f t="shared" si="33"/>
        <v>14800</v>
      </c>
      <c r="D242" s="22" t="str">
        <f t="shared" si="34"/>
        <v>09103</v>
      </c>
      <c r="E242" s="21" t="str">
        <f>VLOOKUP(B242,'Table A as of March 2024'!A:G,7,FALSE)</f>
        <v>VA Commission for the Arts</v>
      </c>
      <c r="F242" s="21" t="str">
        <f>VLOOKUP(B242,'Table A as of March 2024'!A:H,8,FALSE)</f>
        <v>Virginia Arts Foundation Fund</v>
      </c>
      <c r="G242" s="11" t="str">
        <f>VLOOKUP(B242,'Table A as of March 2024'!A:I,9,FALSE)</f>
        <v>105</v>
      </c>
      <c r="H242" t="str">
        <f>VLOOKUP(B242,'Table A as of March 2024'!A:L,12,FALSE)</f>
        <v>No</v>
      </c>
      <c r="I242" s="9" t="str">
        <f>VLOOKUP(B242,'Table A as of March 2024'!A:M,13,FALSE)</f>
        <v>U</v>
      </c>
      <c r="J242" t="str">
        <f>VLOOKUP(B242,'Table A as of March 2024'!A:O,15,FALSE)</f>
        <v>C</v>
      </c>
      <c r="K242" t="str">
        <f>VLOOKUP(G242,'ACFR Class Vlookup'!A:B,2,FALSE)</f>
        <v>Governmental</v>
      </c>
      <c r="L242" s="1" t="str">
        <f>VLOOKUP(D242,'Fund Information'!A:F,6,FALSE)</f>
        <v>Activity included on the Virginia Arts Foundation permanent fund financial statement template submission.  Accounts for funds that are used to assist the VA Commission for the Arts in promoting arts in the Commonwealth.  The principal of the fund cannot be spent.</v>
      </c>
      <c r="M242" s="6" t="str">
        <f t="shared" si="35"/>
        <v>N/A</v>
      </c>
      <c r="N242" s="6" t="s">
        <v>2886</v>
      </c>
      <c r="O242" s="6" t="str">
        <f t="shared" si="36"/>
        <v>N/A</v>
      </c>
      <c r="P242" s="5" t="s">
        <v>2886</v>
      </c>
      <c r="Q242" s="6" t="str">
        <f t="shared" si="37"/>
        <v>N/A</v>
      </c>
      <c r="R242" s="7" t="str">
        <f t="shared" si="38"/>
        <v>No</v>
      </c>
      <c r="S242" s="5" t="str">
        <f t="shared" si="39"/>
        <v>Answer Required</v>
      </c>
      <c r="T242" s="6" t="str">
        <f t="shared" si="40"/>
        <v>N/A</v>
      </c>
      <c r="U242" s="7" t="str">
        <f t="shared" si="41"/>
        <v>Yes</v>
      </c>
      <c r="V242" s="5" t="str">
        <f t="shared" si="42"/>
        <v>Answer Required</v>
      </c>
      <c r="W242" s="6" t="str">
        <f t="shared" si="43"/>
        <v>N/A</v>
      </c>
      <c r="X242" s="5" t="s">
        <v>2886</v>
      </c>
    </row>
    <row r="243" spans="1:24" x14ac:dyDescent="0.25">
      <c r="A243" s="77">
        <f>VLOOKUP(C243,'BU and Control BU Listing'!A:E,5,FALSE)</f>
        <v>15100</v>
      </c>
      <c r="B243" s="80" t="s">
        <v>3090</v>
      </c>
      <c r="C243" s="22" t="str">
        <f t="shared" si="33"/>
        <v>14800</v>
      </c>
      <c r="D243" s="22" t="str">
        <f t="shared" si="34"/>
        <v>10000</v>
      </c>
      <c r="E243" s="21" t="str">
        <f>VLOOKUP(B243,'Table A as of March 2024'!A:G,7,FALSE)</f>
        <v>VA Commission for the Arts</v>
      </c>
      <c r="F243" s="21" t="str">
        <f>VLOOKUP(B243,'Table A as of March 2024'!A:H,8,FALSE)</f>
        <v>Federal Trust</v>
      </c>
      <c r="G243" s="11" t="str">
        <f>VLOOKUP(B243,'Table A as of March 2024'!A:I,9,FALSE)</f>
        <v>120</v>
      </c>
      <c r="H243" t="str">
        <f>VLOOKUP(B243,'Table A as of March 2024'!A:L,12,FALSE)</f>
        <v>No</v>
      </c>
      <c r="I243" s="9" t="str">
        <f>VLOOKUP(B243,'Table A as of March 2024'!A:M,13,FALSE)</f>
        <v>R</v>
      </c>
      <c r="J243" t="str">
        <f>VLOOKUP(B243,'Table A as of March 2024'!A:O,15,FALSE)</f>
        <v>R</v>
      </c>
      <c r="K243" t="str">
        <f>VLOOKUP(G243,'ACFR Class Vlookup'!A:B,2,FALSE)</f>
        <v>Governmental</v>
      </c>
      <c r="L243" s="1" t="str">
        <f>VLOOKUP(D243,'Fund Information'!A:F,6,FALSE)</f>
        <v>This fund accounts for Federal funds.</v>
      </c>
      <c r="M243" s="6" t="str">
        <f t="shared" si="35"/>
        <v>N/A</v>
      </c>
      <c r="N243" s="6" t="s">
        <v>2886</v>
      </c>
      <c r="O243" s="6" t="str">
        <f t="shared" si="36"/>
        <v>N/A</v>
      </c>
      <c r="P243" s="5" t="s">
        <v>2886</v>
      </c>
      <c r="Q243" s="6" t="str">
        <f t="shared" si="37"/>
        <v>N/A</v>
      </c>
      <c r="R243" s="7" t="str">
        <f t="shared" si="38"/>
        <v>Yes</v>
      </c>
      <c r="S243" s="5" t="str">
        <f t="shared" si="39"/>
        <v>Answer Required</v>
      </c>
      <c r="T243" s="6" t="str">
        <f t="shared" si="40"/>
        <v>N/A</v>
      </c>
      <c r="U243" s="7" t="str">
        <f t="shared" si="41"/>
        <v>No</v>
      </c>
      <c r="V243" s="5" t="str">
        <f t="shared" si="42"/>
        <v>Answer Required</v>
      </c>
      <c r="W243" s="6" t="str">
        <f t="shared" si="43"/>
        <v>N/A</v>
      </c>
      <c r="X243" s="5" t="s">
        <v>2886</v>
      </c>
    </row>
    <row r="244" spans="1:24" ht="75" x14ac:dyDescent="0.25">
      <c r="A244" s="77">
        <f>VLOOKUP(C244,'BU and Control BU Listing'!A:E,5,FALSE)</f>
        <v>15100</v>
      </c>
      <c r="B244" s="80" t="s">
        <v>5749</v>
      </c>
      <c r="C244" s="22" t="str">
        <f t="shared" si="33"/>
        <v>14800</v>
      </c>
      <c r="D244" s="22" t="str">
        <f t="shared" si="34"/>
        <v>10060</v>
      </c>
      <c r="E244" s="21" t="str">
        <f>VLOOKUP(B244,'Table A as of March 2024'!A:G,7,FALSE)</f>
        <v>VA Commission for the Arts</v>
      </c>
      <c r="F244" s="21" t="str">
        <f>VLOOKUP(B244,'Table A as of March 2024'!A:H,8,FALSE)</f>
        <v>PromoArtsPtnrshpAgmnt-COVID-19</v>
      </c>
      <c r="G244" s="11" t="str">
        <f>VLOOKUP(B244,'Table A as of March 2024'!A:I,9,FALSE)</f>
        <v>120</v>
      </c>
      <c r="H244" t="str">
        <f>VLOOKUP(B244,'Table A as of March 2024'!A:L,12,FALSE)</f>
        <v>No</v>
      </c>
      <c r="I244" s="9" t="str">
        <f>VLOOKUP(B244,'Table A as of March 2024'!A:M,13,FALSE)</f>
        <v>V</v>
      </c>
      <c r="J244" t="str">
        <f>VLOOKUP(B244,'Table A as of March 2024'!A:O,15,FALSE)</f>
        <v>R</v>
      </c>
      <c r="K244" t="str">
        <f>VLOOKUP(G244,'ACFR Class Vlookup'!A:B,2,FALSE)</f>
        <v>Governmental</v>
      </c>
      <c r="L244" s="1" t="str">
        <f>VLOOKUP(D244,'Fund Information'!A:F,6,FALSE)</f>
        <v>CFDA 45.025 - Promotion of the Arts Partnership Agreements. Partnership Agreement has been amended with funds from the Coronavirus Aid, Relief, and Economic Security Act, or CARES Act. To support salaries, administration costs, and related subgranting to the nonprofit arts sector in response to the COVID-19 pandemic.</v>
      </c>
      <c r="M244" s="6" t="str">
        <f t="shared" si="35"/>
        <v>N/A</v>
      </c>
      <c r="N244" s="6" t="s">
        <v>2886</v>
      </c>
      <c r="O244" s="6" t="str">
        <f t="shared" si="36"/>
        <v>N/A</v>
      </c>
      <c r="P244" s="5" t="s">
        <v>2886</v>
      </c>
      <c r="Q244" s="6" t="str">
        <f t="shared" si="37"/>
        <v>N/A</v>
      </c>
      <c r="R244" s="7" t="str">
        <f t="shared" si="38"/>
        <v>Yes</v>
      </c>
      <c r="S244" s="5" t="str">
        <f t="shared" si="39"/>
        <v>Answer Required</v>
      </c>
      <c r="T244" s="6" t="str">
        <f t="shared" si="40"/>
        <v>N/A</v>
      </c>
      <c r="U244" s="7" t="str">
        <f t="shared" si="41"/>
        <v>No</v>
      </c>
      <c r="V244" s="5" t="str">
        <f t="shared" si="42"/>
        <v>Answer Required</v>
      </c>
      <c r="W244" s="6" t="str">
        <f t="shared" si="43"/>
        <v>N/A</v>
      </c>
      <c r="X244" s="5" t="s">
        <v>2886</v>
      </c>
    </row>
    <row r="245" spans="1:24" x14ac:dyDescent="0.25">
      <c r="A245" s="77">
        <f>VLOOKUP(C245,'BU and Control BU Listing'!A:E,5,FALSE)</f>
        <v>12900</v>
      </c>
      <c r="B245" s="80" t="s">
        <v>5750</v>
      </c>
      <c r="C245" s="22" t="str">
        <f t="shared" si="33"/>
        <v>14900</v>
      </c>
      <c r="D245" s="22" t="str">
        <f t="shared" si="34"/>
        <v>01000</v>
      </c>
      <c r="E245" s="21" t="str">
        <f>VLOOKUP(B245,'Table A as of March 2024'!A:G,7,FALSE)</f>
        <v>Admin of Health Insurance</v>
      </c>
      <c r="F245" s="21" t="str">
        <f>VLOOKUP(B245,'Table A as of March 2024'!A:H,8,FALSE)</f>
        <v>General Fund</v>
      </c>
      <c r="G245" s="11" t="str">
        <f>VLOOKUP(B245,'Table A as of March 2024'!A:I,9,FALSE)</f>
        <v>100</v>
      </c>
      <c r="H245" t="str">
        <f>VLOOKUP(B245,'Table A as of March 2024'!A:L,12,FALSE)</f>
        <v>No</v>
      </c>
      <c r="I245" s="9" t="str">
        <f>VLOOKUP(B245,'Table A as of March 2024'!A:M,13,FALSE)</f>
        <v>G</v>
      </c>
      <c r="J245" t="str">
        <f>VLOOKUP(B245,'Table A as of March 2024'!A:O,15,FALSE)</f>
        <v>U</v>
      </c>
      <c r="K245" t="str">
        <f>VLOOKUP(G245,'ACFR Class Vlookup'!A:B,2,FALSE)</f>
        <v>Governmental</v>
      </c>
      <c r="L245" s="1" t="str">
        <f>VLOOKUP(D245,'Fund Information'!A:F,6,FALSE)</f>
        <v>General Fund</v>
      </c>
      <c r="M245" s="6" t="str">
        <f t="shared" si="35"/>
        <v>N/A</v>
      </c>
      <c r="N245" s="6" t="s">
        <v>2886</v>
      </c>
      <c r="O245" s="6" t="str">
        <f t="shared" si="36"/>
        <v>N/A</v>
      </c>
      <c r="P245" s="5" t="s">
        <v>2886</v>
      </c>
      <c r="Q245" s="6" t="str">
        <f t="shared" si="37"/>
        <v>N/A</v>
      </c>
      <c r="R245" s="7" t="str">
        <f t="shared" si="38"/>
        <v>No</v>
      </c>
      <c r="S245" s="5" t="str">
        <f t="shared" si="39"/>
        <v>Answer Required</v>
      </c>
      <c r="T245" s="6" t="str">
        <f t="shared" si="40"/>
        <v>N/A</v>
      </c>
      <c r="U245" s="7" t="str">
        <f t="shared" si="41"/>
        <v>No</v>
      </c>
      <c r="V245" s="5" t="str">
        <f t="shared" si="42"/>
        <v>Answer Required</v>
      </c>
      <c r="W245" s="6" t="str">
        <f t="shared" si="43"/>
        <v>N/A</v>
      </c>
      <c r="X245" s="5" t="s">
        <v>2886</v>
      </c>
    </row>
    <row r="246" spans="1:24" x14ac:dyDescent="0.25">
      <c r="A246" s="77">
        <f>VLOOKUP(C246,'BU and Control BU Listing'!A:E,5,FALSE)</f>
        <v>12900</v>
      </c>
      <c r="B246" s="80" t="s">
        <v>3091</v>
      </c>
      <c r="C246" s="22" t="str">
        <f t="shared" si="33"/>
        <v>14900</v>
      </c>
      <c r="D246" s="22" t="str">
        <f t="shared" si="34"/>
        <v>05200</v>
      </c>
      <c r="E246" s="21" t="str">
        <f>VLOOKUP(B246,'Table A as of March 2024'!A:G,7,FALSE)</f>
        <v>Admin of Health Insurance</v>
      </c>
      <c r="F246" s="21" t="str">
        <f>VLOOKUP(B246,'Table A as of March 2024'!A:H,8,FALSE)</f>
        <v>Health Insurance Fund - Local</v>
      </c>
      <c r="G246" s="11" t="str">
        <f>VLOOKUP(B246,'Table A as of March 2024'!A:I,9,FALSE)</f>
        <v>305</v>
      </c>
      <c r="H246" t="str">
        <f>VLOOKUP(B246,'Table A as of March 2024'!A:L,12,FALSE)</f>
        <v>No</v>
      </c>
      <c r="I246" s="9" t="str">
        <f>VLOOKUP(B246,'Table A as of March 2024'!A:M,13,FALSE)</f>
        <v>U</v>
      </c>
      <c r="K246" t="str">
        <f>VLOOKUP(G246,'ACFR Class Vlookup'!A:B,2,FALSE)</f>
        <v>N/A</v>
      </c>
      <c r="L246" s="1" t="str">
        <f>VLOOKUP(D246,'Fund Information'!A:F,6,FALSE)</f>
        <v>Accounts for the local Health Insurance Fund program.</v>
      </c>
      <c r="M246" s="6" t="str">
        <f t="shared" si="35"/>
        <v>N/A</v>
      </c>
      <c r="N246" s="6" t="s">
        <v>2886</v>
      </c>
      <c r="O246" s="6" t="str">
        <f t="shared" si="36"/>
        <v>N/A</v>
      </c>
      <c r="P246" s="5" t="s">
        <v>2886</v>
      </c>
      <c r="Q246" s="6" t="str">
        <f t="shared" si="37"/>
        <v>N/A</v>
      </c>
      <c r="R246" s="7" t="str">
        <f t="shared" si="38"/>
        <v>No</v>
      </c>
      <c r="S246" s="5" t="str">
        <f t="shared" si="39"/>
        <v>N/A</v>
      </c>
      <c r="T246" s="6" t="str">
        <f t="shared" si="40"/>
        <v>N/A</v>
      </c>
      <c r="U246" s="7" t="str">
        <f t="shared" si="41"/>
        <v>No</v>
      </c>
      <c r="V246" s="5" t="str">
        <f t="shared" si="42"/>
        <v>N/A</v>
      </c>
      <c r="W246" s="6" t="str">
        <f t="shared" si="43"/>
        <v>N/A</v>
      </c>
      <c r="X246" s="5" t="s">
        <v>2886</v>
      </c>
    </row>
    <row r="247" spans="1:24" ht="60" x14ac:dyDescent="0.25">
      <c r="A247" s="77">
        <f>VLOOKUP(C247,'BU and Control BU Listing'!A:E,5,FALSE)</f>
        <v>12900</v>
      </c>
      <c r="B247" s="80" t="s">
        <v>3092</v>
      </c>
      <c r="C247" s="22" t="str">
        <f t="shared" si="33"/>
        <v>14900</v>
      </c>
      <c r="D247" s="22" t="str">
        <f t="shared" si="34"/>
        <v>06200</v>
      </c>
      <c r="E247" s="21" t="str">
        <f>VLOOKUP(B247,'Table A as of March 2024'!A:G,7,FALSE)</f>
        <v>Admin of Health Insurance</v>
      </c>
      <c r="F247" s="21" t="str">
        <f>VLOOKUP(B247,'Table A as of March 2024'!A:H,8,FALSE)</f>
        <v>Health Insurance Fd-State</v>
      </c>
      <c r="G247" s="11" t="str">
        <f>VLOOKUP(B247,'Table A as of March 2024'!A:I,9,FALSE)</f>
        <v>352</v>
      </c>
      <c r="H247" t="str">
        <f>VLOOKUP(B247,'Table A as of March 2024'!A:L,12,FALSE)</f>
        <v>No</v>
      </c>
      <c r="I247" s="9" t="str">
        <f>VLOOKUP(B247,'Table A as of March 2024'!A:M,13,FALSE)</f>
        <v>U</v>
      </c>
      <c r="K247" t="str">
        <f>VLOOKUP(G247,'ACFR Class Vlookup'!A:B,2,FALSE)</f>
        <v>N/A</v>
      </c>
      <c r="L247" s="1" t="str">
        <f>VLOOKUP(D247,'Fund Information'!A:F,6,FALSE)</f>
        <v>Fund accounts for related Administrative and Claims expenses established to provide health insurance coverage for eligible employees of State government and is accounted for in DHRM's Internal Service fund financial statement template.</v>
      </c>
      <c r="M247" s="6" t="str">
        <f t="shared" si="35"/>
        <v>N/A</v>
      </c>
      <c r="N247" s="6" t="s">
        <v>2886</v>
      </c>
      <c r="O247" s="6" t="str">
        <f t="shared" si="36"/>
        <v>N/A</v>
      </c>
      <c r="P247" s="5" t="s">
        <v>2886</v>
      </c>
      <c r="Q247" s="6" t="str">
        <f t="shared" si="37"/>
        <v>N/A</v>
      </c>
      <c r="R247" s="7" t="str">
        <f t="shared" si="38"/>
        <v>No</v>
      </c>
      <c r="S247" s="5" t="str">
        <f t="shared" si="39"/>
        <v>N/A</v>
      </c>
      <c r="T247" s="6" t="str">
        <f t="shared" si="40"/>
        <v>N/A</v>
      </c>
      <c r="U247" s="7" t="str">
        <f t="shared" si="41"/>
        <v>No</v>
      </c>
      <c r="V247" s="5" t="str">
        <f t="shared" si="42"/>
        <v>N/A</v>
      </c>
      <c r="W247" s="6" t="str">
        <f t="shared" si="43"/>
        <v>N/A</v>
      </c>
      <c r="X247" s="5" t="s">
        <v>2886</v>
      </c>
    </row>
    <row r="248" spans="1:24" ht="60" x14ac:dyDescent="0.25">
      <c r="A248" s="77">
        <f>VLOOKUP(C248,'BU and Control BU Listing'!A:E,5,FALSE)</f>
        <v>12900</v>
      </c>
      <c r="B248" s="80" t="s">
        <v>3093</v>
      </c>
      <c r="C248" s="22" t="str">
        <f t="shared" si="33"/>
        <v>14900</v>
      </c>
      <c r="D248" s="22" t="str">
        <f t="shared" si="34"/>
        <v>06210</v>
      </c>
      <c r="E248" s="21" t="str">
        <f>VLOOKUP(B248,'Table A as of March 2024'!A:G,7,FALSE)</f>
        <v>Admin of Health Insurance</v>
      </c>
      <c r="F248" s="21" t="str">
        <f>VLOOKUP(B248,'Table A as of March 2024'!A:H,8,FALSE)</f>
        <v>Health Insurance Fd-State Rstr</v>
      </c>
      <c r="G248" s="11" t="str">
        <f>VLOOKUP(B248,'Table A as of March 2024'!A:I,9,FALSE)</f>
        <v>352</v>
      </c>
      <c r="H248" t="str">
        <f>VLOOKUP(B248,'Table A as of March 2024'!A:L,12,FALSE)</f>
        <v>No</v>
      </c>
      <c r="I248" s="9" t="str">
        <f>VLOOKUP(B248,'Table A as of March 2024'!A:M,13,FALSE)</f>
        <v>U</v>
      </c>
      <c r="K248" t="str">
        <f>VLOOKUP(G248,'ACFR Class Vlookup'!A:B,2,FALSE)</f>
        <v>N/A</v>
      </c>
      <c r="L248" s="1" t="str">
        <f>VLOOKUP(D248,'Fund Information'!A:F,6,FALSE)</f>
        <v>Fund accounts for related Administrative and Claims expenses established to provide health insurance coverage for eligible employees of State government and is accounted for in DHRM's Internal Service fund financial statement template.</v>
      </c>
      <c r="M248" s="6" t="str">
        <f t="shared" si="35"/>
        <v>N/A</v>
      </c>
      <c r="N248" s="6" t="s">
        <v>2886</v>
      </c>
      <c r="O248" s="6" t="str">
        <f t="shared" si="36"/>
        <v>N/A</v>
      </c>
      <c r="P248" s="5" t="s">
        <v>2886</v>
      </c>
      <c r="Q248" s="6" t="str">
        <f t="shared" si="37"/>
        <v>N/A</v>
      </c>
      <c r="R248" s="7" t="str">
        <f t="shared" si="38"/>
        <v>No</v>
      </c>
      <c r="S248" s="5" t="str">
        <f t="shared" si="39"/>
        <v>N/A</v>
      </c>
      <c r="T248" s="6" t="str">
        <f t="shared" si="40"/>
        <v>N/A</v>
      </c>
      <c r="U248" s="7" t="str">
        <f t="shared" si="41"/>
        <v>No</v>
      </c>
      <c r="V248" s="5" t="str">
        <f t="shared" si="42"/>
        <v>N/A</v>
      </c>
      <c r="W248" s="6" t="str">
        <f t="shared" si="43"/>
        <v>N/A</v>
      </c>
      <c r="X248" s="5" t="s">
        <v>2886</v>
      </c>
    </row>
    <row r="249" spans="1:24" ht="45" x14ac:dyDescent="0.25">
      <c r="A249" s="77">
        <f>VLOOKUP(C249,'BU and Control BU Listing'!A:E,5,FALSE)</f>
        <v>12900</v>
      </c>
      <c r="B249" s="80" t="s">
        <v>3094</v>
      </c>
      <c r="C249" s="22" t="str">
        <f t="shared" si="33"/>
        <v>14900</v>
      </c>
      <c r="D249" s="22" t="str">
        <f t="shared" si="34"/>
        <v>06350</v>
      </c>
      <c r="E249" s="21" t="str">
        <f>VLOOKUP(B249,'Table A as of March 2024'!A:G,7,FALSE)</f>
        <v>Admin of Health Insurance</v>
      </c>
      <c r="F249" s="21" t="str">
        <f>VLOOKUP(B249,'Table A as of March 2024'!A:H,8,FALSE)</f>
        <v>Early Retiree Reinsurance Pgm</v>
      </c>
      <c r="G249" s="11" t="str">
        <f>VLOOKUP(B249,'Table A as of March 2024'!A:I,9,FALSE)</f>
        <v>352</v>
      </c>
      <c r="H249" t="str">
        <f>VLOOKUP(B249,'Table A as of March 2024'!A:L,12,FALSE)</f>
        <v>No</v>
      </c>
      <c r="I249" s="9" t="str">
        <f>VLOOKUP(B249,'Table A as of March 2024'!A:M,13,FALSE)</f>
        <v>R</v>
      </c>
      <c r="K249" t="str">
        <f>VLOOKUP(G249,'ACFR Class Vlookup'!A:B,2,FALSE)</f>
        <v>N/A</v>
      </c>
      <c r="L249" s="1" t="str">
        <f>VLOOKUP(D249,'Fund Information'!A:F,6,FALSE)</f>
        <v>This fund accounts for funds to be used to minimize the  costs of health insurance premiums for early retirees.  This fund was required because of the Patient Protection Act.</v>
      </c>
      <c r="M249" s="6" t="str">
        <f t="shared" si="35"/>
        <v>N/A</v>
      </c>
      <c r="N249" s="6" t="s">
        <v>2886</v>
      </c>
      <c r="O249" s="6" t="str">
        <f t="shared" si="36"/>
        <v>N/A</v>
      </c>
      <c r="P249" s="5" t="s">
        <v>2886</v>
      </c>
      <c r="Q249" s="6" t="str">
        <f t="shared" si="37"/>
        <v>N/A</v>
      </c>
      <c r="R249" s="7" t="str">
        <f t="shared" si="38"/>
        <v>No</v>
      </c>
      <c r="S249" s="5" t="str">
        <f t="shared" si="39"/>
        <v>N/A</v>
      </c>
      <c r="T249" s="6" t="str">
        <f t="shared" si="40"/>
        <v>N/A</v>
      </c>
      <c r="U249" s="7" t="str">
        <f t="shared" si="41"/>
        <v>No</v>
      </c>
      <c r="V249" s="5" t="str">
        <f t="shared" si="42"/>
        <v>N/A</v>
      </c>
      <c r="W249" s="6" t="str">
        <f t="shared" si="43"/>
        <v>N/A</v>
      </c>
      <c r="X249" s="5" t="s">
        <v>2886</v>
      </c>
    </row>
    <row r="250" spans="1:24" ht="30" x14ac:dyDescent="0.25">
      <c r="A250" s="77">
        <f>VLOOKUP(C250,'BU and Control BU Listing'!A:E,5,FALSE)</f>
        <v>12900</v>
      </c>
      <c r="B250" s="80" t="s">
        <v>3095</v>
      </c>
      <c r="C250" s="22" t="str">
        <f t="shared" si="33"/>
        <v>14900</v>
      </c>
      <c r="D250" s="22" t="str">
        <f t="shared" si="34"/>
        <v>07149</v>
      </c>
      <c r="E250" s="21" t="str">
        <f>VLOOKUP(B250,'Table A as of March 2024'!A:G,7,FALSE)</f>
        <v>Admin of Health Insurance</v>
      </c>
      <c r="F250" s="21" t="str">
        <f>VLOOKUP(B250,'Table A as of March 2024'!A:H,8,FALSE)</f>
        <v>AHI Trust and Agency Fund</v>
      </c>
      <c r="G250" s="11" t="str">
        <f>VLOOKUP(B250,'Table A as of March 2024'!A:I,9,FALSE)</f>
        <v>100</v>
      </c>
      <c r="H250" t="str">
        <f>VLOOKUP(B250,'Table A as of March 2024'!A:L,12,FALSE)</f>
        <v>No</v>
      </c>
      <c r="I250" s="9" t="str">
        <f>VLOOKUP(B250,'Table A as of March 2024'!A:M,13,FALSE)</f>
        <v>U</v>
      </c>
      <c r="J250" t="str">
        <f>VLOOKUP(B250,'Table A as of March 2024'!A:O,15,FALSE)</f>
        <v>A</v>
      </c>
      <c r="K250" t="str">
        <f>VLOOKUP(G250,'ACFR Class Vlookup'!A:B,2,FALSE)</f>
        <v>Governmental</v>
      </c>
      <c r="L250" s="1" t="str">
        <f>VLOOKUP(D250,'Fund Information'!A:F,6,FALSE)</f>
        <v>Fund accounts for related Administrative expenses established to provide fringe benefits for eligible State and Local employees.</v>
      </c>
      <c r="M250" s="6" t="str">
        <f t="shared" si="35"/>
        <v>N/A</v>
      </c>
      <c r="N250" s="6" t="s">
        <v>2886</v>
      </c>
      <c r="O250" s="6" t="str">
        <f t="shared" si="36"/>
        <v>N/A</v>
      </c>
      <c r="P250" s="5" t="s">
        <v>2886</v>
      </c>
      <c r="Q250" s="6" t="str">
        <f t="shared" si="37"/>
        <v>N/A</v>
      </c>
      <c r="R250" s="7" t="str">
        <f t="shared" si="38"/>
        <v>No</v>
      </c>
      <c r="S250" s="5" t="str">
        <f t="shared" si="39"/>
        <v>Answer Required</v>
      </c>
      <c r="T250" s="6" t="str">
        <f t="shared" si="40"/>
        <v>N/A</v>
      </c>
      <c r="U250" s="7" t="str">
        <f t="shared" si="41"/>
        <v>No</v>
      </c>
      <c r="V250" s="5" t="str">
        <f t="shared" si="42"/>
        <v>Answer Required</v>
      </c>
      <c r="W250" s="6" t="str">
        <f t="shared" si="43"/>
        <v>N/A</v>
      </c>
      <c r="X250" s="5" t="s">
        <v>2886</v>
      </c>
    </row>
    <row r="251" spans="1:24" ht="90" x14ac:dyDescent="0.25">
      <c r="A251" s="77">
        <f>VLOOKUP(C251,'BU and Control BU Listing'!A:E,5,FALSE)</f>
        <v>12900</v>
      </c>
      <c r="B251" s="80" t="s">
        <v>3096</v>
      </c>
      <c r="C251" s="22" t="str">
        <f t="shared" si="33"/>
        <v>14900</v>
      </c>
      <c r="D251" s="22" t="str">
        <f t="shared" si="34"/>
        <v>07420</v>
      </c>
      <c r="E251" s="21" t="str">
        <f>VLOOKUP(B251,'Table A as of March 2024'!A:G,7,FALSE)</f>
        <v>Admin of Health Insurance</v>
      </c>
      <c r="F251" s="21" t="str">
        <f>VLOOKUP(B251,'Table A as of March 2024'!A:H,8,FALSE)</f>
        <v>LOD Death &amp; Hlth Benefits Trst</v>
      </c>
      <c r="G251" s="11" t="str">
        <f>VLOOKUP(B251,'Table A as of March 2024'!A:I,9,FALSE)</f>
        <v>360</v>
      </c>
      <c r="H251" t="str">
        <f>VLOOKUP(B251,'Table A as of March 2024'!A:L,12,FALSE)</f>
        <v>Yes</v>
      </c>
      <c r="I251" s="9" t="str">
        <f>VLOOKUP(B251,'Table A as of March 2024'!A:M,13,FALSE)</f>
        <v>R</v>
      </c>
      <c r="K251" t="str">
        <f>VLOOKUP(G251,'ACFR Class Vlookup'!A:B,2,FALSE)</f>
        <v>N/A</v>
      </c>
      <c r="L251" s="1" t="str">
        <f>VLOOKUP(D251,'Fund Information'!A:F,6,FALSE)</f>
        <v>This fund accounts for line of duty OPEB activity. Chapter 836, Item 269. Per the Appropr Act, "the funds of the Line of Duty Act Fund shall be deemed separate and independent trust funds, shall be segregated and accounted for separately from all other funds of the Commonwealth, and shall be invested and administered solely in the interests of the covered employees and beneficiaries thereof.</v>
      </c>
      <c r="M251" s="6" t="str">
        <f t="shared" si="35"/>
        <v>N/A</v>
      </c>
      <c r="N251" s="6" t="s">
        <v>2886</v>
      </c>
      <c r="O251" s="6" t="str">
        <f t="shared" si="36"/>
        <v>N/A</v>
      </c>
      <c r="P251" s="5" t="s">
        <v>2886</v>
      </c>
      <c r="Q251" s="6" t="str">
        <f t="shared" si="37"/>
        <v>N/A</v>
      </c>
      <c r="R251" s="7" t="str">
        <f t="shared" si="38"/>
        <v>No</v>
      </c>
      <c r="S251" s="5" t="str">
        <f t="shared" si="39"/>
        <v>N/A</v>
      </c>
      <c r="T251" s="6" t="str">
        <f t="shared" si="40"/>
        <v>N/A</v>
      </c>
      <c r="U251" s="7" t="str">
        <f t="shared" si="41"/>
        <v>No</v>
      </c>
      <c r="V251" s="5" t="str">
        <f t="shared" si="42"/>
        <v>N/A</v>
      </c>
      <c r="W251" s="6" t="str">
        <f t="shared" si="43"/>
        <v>N/A</v>
      </c>
      <c r="X251" s="5" t="s">
        <v>2886</v>
      </c>
    </row>
    <row r="252" spans="1:24" x14ac:dyDescent="0.25">
      <c r="A252" s="77">
        <f>VLOOKUP(C252,'BU and Control BU Listing'!A:E,5,FALSE)</f>
        <v>15100</v>
      </c>
      <c r="B252" s="80" t="s">
        <v>3097</v>
      </c>
      <c r="C252" s="22" t="str">
        <f t="shared" si="33"/>
        <v>15100</v>
      </c>
      <c r="D252" s="22" t="str">
        <f t="shared" si="34"/>
        <v>01000</v>
      </c>
      <c r="E252" s="21" t="str">
        <f>VLOOKUP(B252,'Table A as of March 2024'!A:G,7,FALSE)</f>
        <v>Department of Accounts</v>
      </c>
      <c r="F252" s="21" t="str">
        <f>VLOOKUP(B252,'Table A as of March 2024'!A:H,8,FALSE)</f>
        <v>General Fund</v>
      </c>
      <c r="G252" s="11" t="str">
        <f>VLOOKUP(B252,'Table A as of March 2024'!A:I,9,FALSE)</f>
        <v>100</v>
      </c>
      <c r="H252" t="str">
        <f>VLOOKUP(B252,'Table A as of March 2024'!A:L,12,FALSE)</f>
        <v>No</v>
      </c>
      <c r="I252" s="9" t="str">
        <f>VLOOKUP(B252,'Table A as of March 2024'!A:M,13,FALSE)</f>
        <v>G</v>
      </c>
      <c r="J252" t="str">
        <f>VLOOKUP(B252,'Table A as of March 2024'!A:O,15,FALSE)</f>
        <v>U</v>
      </c>
      <c r="K252" t="str">
        <f>VLOOKUP(G252,'ACFR Class Vlookup'!A:B,2,FALSE)</f>
        <v>Governmental</v>
      </c>
      <c r="L252" s="1" t="str">
        <f>VLOOKUP(D252,'Fund Information'!A:F,6,FALSE)</f>
        <v>General Fund</v>
      </c>
      <c r="M252" s="6" t="str">
        <f t="shared" si="35"/>
        <v>N/A</v>
      </c>
      <c r="N252" s="6" t="s">
        <v>2886</v>
      </c>
      <c r="O252" s="6" t="str">
        <f t="shared" si="36"/>
        <v>N/A</v>
      </c>
      <c r="P252" s="5" t="s">
        <v>2886</v>
      </c>
      <c r="Q252" s="6" t="str">
        <f t="shared" si="37"/>
        <v>N/A</v>
      </c>
      <c r="R252" s="7" t="str">
        <f t="shared" si="38"/>
        <v>No</v>
      </c>
      <c r="S252" s="5" t="str">
        <f t="shared" si="39"/>
        <v>Answer Required</v>
      </c>
      <c r="T252" s="6" t="str">
        <f t="shared" si="40"/>
        <v>N/A</v>
      </c>
      <c r="U252" s="7" t="str">
        <f t="shared" si="41"/>
        <v>No</v>
      </c>
      <c r="V252" s="5" t="str">
        <f t="shared" si="42"/>
        <v>Answer Required</v>
      </c>
      <c r="W252" s="6" t="str">
        <f t="shared" si="43"/>
        <v>N/A</v>
      </c>
      <c r="X252" s="5" t="s">
        <v>2886</v>
      </c>
    </row>
    <row r="253" spans="1:24" ht="30" x14ac:dyDescent="0.25">
      <c r="A253" s="77">
        <f>VLOOKUP(C253,'BU and Control BU Listing'!A:E,5,FALSE)</f>
        <v>15100</v>
      </c>
      <c r="B253" s="80" t="s">
        <v>3098</v>
      </c>
      <c r="C253" s="22" t="str">
        <f t="shared" si="33"/>
        <v>15100</v>
      </c>
      <c r="D253" s="22" t="str">
        <f t="shared" si="34"/>
        <v>02011</v>
      </c>
      <c r="E253" s="21" t="str">
        <f>VLOOKUP(B253,'Table A as of March 2024'!A:G,7,FALSE)</f>
        <v>Department of Accounts</v>
      </c>
      <c r="F253" s="21" t="str">
        <f>VLOOKUP(B253,'Table A as of March 2024'!A:H,8,FALSE)</f>
        <v>DOA Statewide Accounting Svcs</v>
      </c>
      <c r="G253" s="11" t="str">
        <f>VLOOKUP(B253,'Table A as of March 2024'!A:I,9,FALSE)</f>
        <v>100</v>
      </c>
      <c r="H253" t="str">
        <f>VLOOKUP(B253,'Table A as of March 2024'!A:L,12,FALSE)</f>
        <v>No</v>
      </c>
      <c r="I253" s="9" t="str">
        <f>VLOOKUP(B253,'Table A as of March 2024'!A:M,13,FALSE)</f>
        <v>U</v>
      </c>
      <c r="J253" t="str">
        <f>VLOOKUP(B253,'Table A as of March 2024'!A:O,15,FALSE)</f>
        <v>A</v>
      </c>
      <c r="K253" t="str">
        <f>VLOOKUP(G253,'ACFR Class Vlookup'!A:B,2,FALSE)</f>
        <v>Governmental</v>
      </c>
      <c r="L253" s="1" t="str">
        <f>VLOOKUP(D253,'Fund Information'!A:F,6,FALSE)</f>
        <v>This fund is used for recoveries from the Health Insurance Fund for services rendered and other miscellaneous statewide activities.</v>
      </c>
      <c r="M253" s="6" t="str">
        <f t="shared" si="35"/>
        <v>N/A</v>
      </c>
      <c r="N253" s="6" t="s">
        <v>2886</v>
      </c>
      <c r="O253" s="6" t="str">
        <f t="shared" si="36"/>
        <v>N/A</v>
      </c>
      <c r="P253" s="5" t="s">
        <v>2886</v>
      </c>
      <c r="Q253" s="6" t="str">
        <f t="shared" si="37"/>
        <v>N/A</v>
      </c>
      <c r="R253" s="7" t="str">
        <f t="shared" si="38"/>
        <v>No</v>
      </c>
      <c r="S253" s="5" t="str">
        <f t="shared" si="39"/>
        <v>Answer Required</v>
      </c>
      <c r="T253" s="6" t="str">
        <f t="shared" si="40"/>
        <v>N/A</v>
      </c>
      <c r="U253" s="7" t="str">
        <f t="shared" si="41"/>
        <v>No</v>
      </c>
      <c r="V253" s="5" t="str">
        <f t="shared" si="42"/>
        <v>Answer Required</v>
      </c>
      <c r="W253" s="6" t="str">
        <f t="shared" si="43"/>
        <v>N/A</v>
      </c>
      <c r="X253" s="5" t="s">
        <v>2886</v>
      </c>
    </row>
    <row r="254" spans="1:24" ht="75" x14ac:dyDescent="0.25">
      <c r="A254" s="77">
        <f>VLOOKUP(C254,'BU and Control BU Listing'!A:E,5,FALSE)</f>
        <v>15100</v>
      </c>
      <c r="B254" s="80" t="s">
        <v>3100</v>
      </c>
      <c r="C254" s="22" t="str">
        <f t="shared" si="33"/>
        <v>15100</v>
      </c>
      <c r="D254" s="22" t="str">
        <f t="shared" si="34"/>
        <v>02081</v>
      </c>
      <c r="E254" s="21" t="str">
        <f>VLOOKUP(B254,'Table A as of March 2024'!A:G,7,FALSE)</f>
        <v>Department of Accounts</v>
      </c>
      <c r="F254" s="21" t="str">
        <f>VLOOKUP(B254,'Table A as of March 2024'!A:H,8,FALSE)</f>
        <v>Non-Tax Collection Servs Fund</v>
      </c>
      <c r="G254" s="11" t="str">
        <f>VLOOKUP(B254,'Table A as of March 2024'!A:I,9,FALSE)</f>
        <v>105</v>
      </c>
      <c r="H254" t="str">
        <f>VLOOKUP(B254,'Table A as of March 2024'!A:L,12,FALSE)</f>
        <v>No</v>
      </c>
      <c r="I254" s="9" t="str">
        <f>VLOOKUP(B254,'Table A as of March 2024'!A:M,13,FALSE)</f>
        <v>U</v>
      </c>
      <c r="J254" t="str">
        <f>VLOOKUP(B254,'Table A as of March 2024'!A:O,15,FALSE)</f>
        <v>C</v>
      </c>
      <c r="K254" t="str">
        <f>VLOOKUP(G254,'ACFR Class Vlookup'!A:B,2,FALSE)</f>
        <v>Governmental</v>
      </c>
      <c r="L254" s="1" t="str">
        <f>VLOOKUP(D254,'Fund Information'!A:F,6,FALSE)</f>
        <v>This fund accounts for debt collection and cost recovery services through CGI Technologies and Solutions, Inc., pursuant to Statement of Work 6 and 7 of the Enterprise Applications Master Services Agreement.  Moneys resulting from enhanced collections and  cost recoveries shall be held in the VA Technology Infrastructure Fund</v>
      </c>
      <c r="M254" s="6" t="str">
        <f t="shared" si="35"/>
        <v>N/A</v>
      </c>
      <c r="N254" s="6" t="s">
        <v>2886</v>
      </c>
      <c r="O254" s="6" t="str">
        <f t="shared" si="36"/>
        <v>N/A</v>
      </c>
      <c r="P254" s="5" t="s">
        <v>2886</v>
      </c>
      <c r="Q254" s="6" t="str">
        <f t="shared" si="37"/>
        <v>N/A</v>
      </c>
      <c r="R254" s="7" t="str">
        <f t="shared" si="38"/>
        <v>No</v>
      </c>
      <c r="S254" s="5" t="str">
        <f t="shared" si="39"/>
        <v>Answer Required</v>
      </c>
      <c r="T254" s="6" t="str">
        <f t="shared" si="40"/>
        <v>N/A</v>
      </c>
      <c r="U254" s="7" t="str">
        <f t="shared" si="41"/>
        <v>Yes</v>
      </c>
      <c r="V254" s="5" t="str">
        <f t="shared" si="42"/>
        <v>Answer Required</v>
      </c>
      <c r="W254" s="6" t="str">
        <f t="shared" si="43"/>
        <v>N/A</v>
      </c>
      <c r="X254" s="5" t="s">
        <v>2886</v>
      </c>
    </row>
    <row r="255" spans="1:24" ht="75" x14ac:dyDescent="0.25">
      <c r="A255" s="77">
        <f>VLOOKUP(C255,'BU and Control BU Listing'!A:E,5,FALSE)</f>
        <v>15100</v>
      </c>
      <c r="B255" s="80" t="s">
        <v>3101</v>
      </c>
      <c r="C255" s="22" t="str">
        <f t="shared" si="33"/>
        <v>15100</v>
      </c>
      <c r="D255" s="22" t="str">
        <f t="shared" si="34"/>
        <v>02111</v>
      </c>
      <c r="E255" s="21" t="str">
        <f>VLOOKUP(B255,'Table A as of March 2024'!A:G,7,FALSE)</f>
        <v>Department of Accounts</v>
      </c>
      <c r="F255" s="21" t="str">
        <f>VLOOKUP(B255,'Table A as of March 2024'!A:H,8,FALSE)</f>
        <v>Charge Card Rebate Fund</v>
      </c>
      <c r="G255" s="11" t="str">
        <f>VLOOKUP(B255,'Table A as of March 2024'!A:I,9,FALSE)</f>
        <v>105</v>
      </c>
      <c r="H255" t="str">
        <f>VLOOKUP(B255,'Table A as of March 2024'!A:L,12,FALSE)</f>
        <v>No</v>
      </c>
      <c r="I255" s="9" t="str">
        <f>VLOOKUP(B255,'Table A as of March 2024'!A:M,13,FALSE)</f>
        <v>U</v>
      </c>
      <c r="J255" t="str">
        <f>VLOOKUP(B255,'Table A as of March 2024'!A:O,15,FALSE)</f>
        <v>A</v>
      </c>
      <c r="K255" t="str">
        <f>VLOOKUP(G255,'ACFR Class Vlookup'!A:B,2,FALSE)</f>
        <v>Governmental</v>
      </c>
      <c r="L255" s="1" t="str">
        <f>VLOOKUP(D255,'Fund Information'!A:F,6,FALSE)</f>
        <v>This fund accounts for rebates earned on the Commonwealth's statewide charge card program.  The cost of administration as well as rebates due to political subdivisions are appropriated from this fund.  The remaining revenue reverts to the general fund at year end. Authorized by the Appropriation Act.</v>
      </c>
      <c r="M255" s="6" t="str">
        <f t="shared" si="35"/>
        <v>N/A</v>
      </c>
      <c r="N255" s="6" t="s">
        <v>2886</v>
      </c>
      <c r="O255" s="6" t="str">
        <f t="shared" si="36"/>
        <v>N/A</v>
      </c>
      <c r="P255" s="5" t="s">
        <v>2886</v>
      </c>
      <c r="Q255" s="6" t="str">
        <f t="shared" si="37"/>
        <v>N/A</v>
      </c>
      <c r="R255" s="7" t="str">
        <f t="shared" si="38"/>
        <v>No</v>
      </c>
      <c r="S255" s="5" t="str">
        <f t="shared" si="39"/>
        <v>Answer Required</v>
      </c>
      <c r="T255" s="6" t="str">
        <f t="shared" si="40"/>
        <v>N/A</v>
      </c>
      <c r="U255" s="7" t="str">
        <f t="shared" si="41"/>
        <v>No</v>
      </c>
      <c r="V255" s="5" t="str">
        <f t="shared" si="42"/>
        <v>Answer Required</v>
      </c>
      <c r="W255" s="6" t="str">
        <f t="shared" si="43"/>
        <v>N/A</v>
      </c>
      <c r="X255" s="5" t="s">
        <v>2886</v>
      </c>
    </row>
    <row r="256" spans="1:24" x14ac:dyDescent="0.25">
      <c r="A256" s="77">
        <f>VLOOKUP(C256,'BU and Control BU Listing'!A:E,5,FALSE)</f>
        <v>15100</v>
      </c>
      <c r="B256" s="80" t="s">
        <v>3102</v>
      </c>
      <c r="C256" s="22" t="str">
        <f t="shared" si="33"/>
        <v>15100</v>
      </c>
      <c r="D256" s="22" t="str">
        <f t="shared" si="34"/>
        <v>02700</v>
      </c>
      <c r="E256" s="21" t="str">
        <f>VLOOKUP(B256,'Table A as of March 2024'!A:G,7,FALSE)</f>
        <v>Department of Accounts</v>
      </c>
      <c r="F256" s="21" t="str">
        <f>VLOOKUP(B256,'Table A as of March 2024'!A:H,8,FALSE)</f>
        <v>Parking</v>
      </c>
      <c r="G256" s="11" t="str">
        <f>VLOOKUP(B256,'Table A as of March 2024'!A:I,9,FALSE)</f>
        <v>105</v>
      </c>
      <c r="H256" t="str">
        <f>VLOOKUP(B256,'Table A as of March 2024'!A:L,12,FALSE)</f>
        <v>No</v>
      </c>
      <c r="I256" s="9" t="str">
        <f>VLOOKUP(B256,'Table A as of March 2024'!A:M,13,FALSE)</f>
        <v>U</v>
      </c>
      <c r="J256" t="str">
        <f>VLOOKUP(B256,'Table A as of March 2024'!A:O,15,FALSE)</f>
        <v>C</v>
      </c>
      <c r="K256" t="str">
        <f>VLOOKUP(G256,'ACFR Class Vlookup'!A:B,2,FALSE)</f>
        <v>Governmental</v>
      </c>
      <c r="L256" s="1" t="str">
        <f>VLOOKUP(D256,'Fund Information'!A:F,6,FALSE)</f>
        <v>Parking - Accounts for fees paid for parking vehicles in state parking lots.</v>
      </c>
      <c r="M256" s="6" t="str">
        <f t="shared" si="35"/>
        <v>N/A</v>
      </c>
      <c r="N256" s="6" t="s">
        <v>2886</v>
      </c>
      <c r="O256" s="6" t="str">
        <f t="shared" si="36"/>
        <v>N/A</v>
      </c>
      <c r="P256" s="5" t="s">
        <v>2886</v>
      </c>
      <c r="Q256" s="6" t="str">
        <f t="shared" si="37"/>
        <v>N/A</v>
      </c>
      <c r="R256" s="7" t="str">
        <f t="shared" si="38"/>
        <v>No</v>
      </c>
      <c r="S256" s="5" t="str">
        <f t="shared" si="39"/>
        <v>Answer Required</v>
      </c>
      <c r="T256" s="6" t="str">
        <f t="shared" si="40"/>
        <v>N/A</v>
      </c>
      <c r="U256" s="7" t="str">
        <f t="shared" si="41"/>
        <v>Yes</v>
      </c>
      <c r="V256" s="5" t="str">
        <f t="shared" si="42"/>
        <v>Answer Required</v>
      </c>
      <c r="W256" s="6" t="str">
        <f t="shared" si="43"/>
        <v>N/A</v>
      </c>
      <c r="X256" s="5" t="s">
        <v>2886</v>
      </c>
    </row>
    <row r="257" spans="1:24" ht="45" x14ac:dyDescent="0.25">
      <c r="A257" s="77">
        <f>VLOOKUP(C257,'BU and Control BU Listing'!A:E,5,FALSE)</f>
        <v>15100</v>
      </c>
      <c r="B257" s="80" t="s">
        <v>3103</v>
      </c>
      <c r="C257" s="22" t="str">
        <f t="shared" si="33"/>
        <v>15100</v>
      </c>
      <c r="D257" s="22" t="str">
        <f t="shared" si="34"/>
        <v>06011</v>
      </c>
      <c r="E257" s="21" t="str">
        <f>VLOOKUP(B257,'Table A as of March 2024'!A:G,7,FALSE)</f>
        <v>Department of Accounts</v>
      </c>
      <c r="F257" s="21" t="str">
        <f>VLOOKUP(B257,'Table A as of March 2024'!A:H,8,FALSE)</f>
        <v>Enterprise App – HCM</v>
      </c>
      <c r="G257" s="11" t="str">
        <f>VLOOKUP(B257,'Table A as of March 2024'!A:I,9,FALSE)</f>
        <v>358</v>
      </c>
      <c r="H257" t="str">
        <f>VLOOKUP(B257,'Table A as of March 2024'!A:L,12,FALSE)</f>
        <v>No</v>
      </c>
      <c r="I257" s="9" t="str">
        <f>VLOOKUP(B257,'Table A as of March 2024'!A:M,13,FALSE)</f>
        <v>U</v>
      </c>
      <c r="K257" t="str">
        <f>VLOOKUP(G257,'ACFR Class Vlookup'!A:B,2,FALSE)</f>
        <v>N/A</v>
      </c>
      <c r="L257" s="1" t="str">
        <f>VLOOKUP(D257,'Fund Information'!A:F,6,FALSE)</f>
        <v>Purpose is to account for activity related to the replacement of CIPPS, PMIS, BES, and TAL with an integrated Human Capital Management (HCM) system; Chapter 552, Item 268.B.1.a</v>
      </c>
      <c r="M257" s="6" t="str">
        <f t="shared" si="35"/>
        <v>N/A</v>
      </c>
      <c r="N257" s="6" t="s">
        <v>2886</v>
      </c>
      <c r="O257" s="6" t="str">
        <f t="shared" si="36"/>
        <v>N/A</v>
      </c>
      <c r="P257" s="5" t="s">
        <v>2886</v>
      </c>
      <c r="Q257" s="6" t="str">
        <f t="shared" si="37"/>
        <v>N/A</v>
      </c>
      <c r="R257" s="7" t="str">
        <f t="shared" si="38"/>
        <v>No</v>
      </c>
      <c r="S257" s="5" t="str">
        <f t="shared" si="39"/>
        <v>N/A</v>
      </c>
      <c r="T257" s="6" t="str">
        <f t="shared" si="40"/>
        <v>N/A</v>
      </c>
      <c r="U257" s="7" t="str">
        <f t="shared" si="41"/>
        <v>No</v>
      </c>
      <c r="V257" s="5" t="str">
        <f t="shared" si="42"/>
        <v>N/A</v>
      </c>
      <c r="W257" s="6" t="str">
        <f t="shared" si="43"/>
        <v>N/A</v>
      </c>
      <c r="X257" s="5" t="s">
        <v>2886</v>
      </c>
    </row>
    <row r="258" spans="1:24" ht="30" x14ac:dyDescent="0.25">
      <c r="A258" s="77">
        <f>VLOOKUP(C258,'BU and Control BU Listing'!A:E,5,FALSE)</f>
        <v>15100</v>
      </c>
      <c r="B258" s="80" t="s">
        <v>3104</v>
      </c>
      <c r="C258" s="22" t="str">
        <f t="shared" si="33"/>
        <v>15100</v>
      </c>
      <c r="D258" s="22" t="str">
        <f t="shared" si="34"/>
        <v>06080</v>
      </c>
      <c r="E258" s="21" t="str">
        <f>VLOOKUP(B258,'Table A as of March 2024'!A:G,7,FALSE)</f>
        <v>Department of Accounts</v>
      </c>
      <c r="F258" s="21" t="str">
        <f>VLOOKUP(B258,'Table A as of March 2024'!A:H,8,FALSE)</f>
        <v>Payroll Service Bureau Service</v>
      </c>
      <c r="G258" s="11" t="str">
        <f>VLOOKUP(B258,'Table A as of March 2024'!A:I,9,FALSE)</f>
        <v>357</v>
      </c>
      <c r="H258" t="str">
        <f>VLOOKUP(B258,'Table A as of March 2024'!A:L,12,FALSE)</f>
        <v>No</v>
      </c>
      <c r="I258" s="9" t="str">
        <f>VLOOKUP(B258,'Table A as of March 2024'!A:M,13,FALSE)</f>
        <v>U</v>
      </c>
      <c r="K258" t="str">
        <f>VLOOKUP(G258,'ACFR Class Vlookup'!A:B,2,FALSE)</f>
        <v>N/A</v>
      </c>
      <c r="L258" s="1" t="str">
        <f>VLOOKUP(D258,'Fund Information'!A:F,6,FALSE)</f>
        <v>Per the Appropriation Act, this fund accounts for the recovery of the cost of services provided by the payroll service center.</v>
      </c>
      <c r="M258" s="6" t="str">
        <f t="shared" si="35"/>
        <v>N/A</v>
      </c>
      <c r="N258" s="6" t="s">
        <v>2886</v>
      </c>
      <c r="O258" s="6" t="str">
        <f t="shared" si="36"/>
        <v>N/A</v>
      </c>
      <c r="P258" s="5" t="s">
        <v>2886</v>
      </c>
      <c r="Q258" s="6" t="str">
        <f t="shared" si="37"/>
        <v>N/A</v>
      </c>
      <c r="R258" s="7" t="str">
        <f t="shared" si="38"/>
        <v>No</v>
      </c>
      <c r="S258" s="5" t="str">
        <f t="shared" si="39"/>
        <v>N/A</v>
      </c>
      <c r="T258" s="6" t="str">
        <f t="shared" si="40"/>
        <v>N/A</v>
      </c>
      <c r="U258" s="7" t="str">
        <f t="shared" si="41"/>
        <v>No</v>
      </c>
      <c r="V258" s="5" t="str">
        <f t="shared" si="42"/>
        <v>N/A</v>
      </c>
      <c r="W258" s="6" t="str">
        <f t="shared" si="43"/>
        <v>N/A</v>
      </c>
      <c r="X258" s="5" t="s">
        <v>2886</v>
      </c>
    </row>
    <row r="259" spans="1:24" ht="45" x14ac:dyDescent="0.25">
      <c r="A259" s="77">
        <f>VLOOKUP(C259,'BU and Control BU Listing'!A:E,5,FALSE)</f>
        <v>15100</v>
      </c>
      <c r="B259" s="80" t="s">
        <v>3105</v>
      </c>
      <c r="C259" s="22" t="str">
        <f t="shared" ref="C259:C322" si="44">LEFT(B259,5)</f>
        <v>15100</v>
      </c>
      <c r="D259" s="22" t="str">
        <f t="shared" ref="D259:D322" si="45">RIGHT(B259,5)</f>
        <v>06090</v>
      </c>
      <c r="E259" s="21" t="str">
        <f>VLOOKUP(B259,'Table A as of March 2024'!A:G,7,FALSE)</f>
        <v>Department of Accounts</v>
      </c>
      <c r="F259" s="21" t="str">
        <f>VLOOKUP(B259,'Table A as of March 2024'!A:H,8,FALSE)</f>
        <v>Enterprise App - Cardinal</v>
      </c>
      <c r="G259" s="11" t="str">
        <f>VLOOKUP(B259,'Table A as of March 2024'!A:I,9,FALSE)</f>
        <v>358</v>
      </c>
      <c r="H259" t="str">
        <f>VLOOKUP(B259,'Table A as of March 2024'!A:L,12,FALSE)</f>
        <v>No</v>
      </c>
      <c r="I259" s="9" t="str">
        <f>VLOOKUP(B259,'Table A as of March 2024'!A:M,13,FALSE)</f>
        <v>U</v>
      </c>
      <c r="K259" t="str">
        <f>VLOOKUP(G259,'ACFR Class Vlookup'!A:B,2,FALSE)</f>
        <v>N/A</v>
      </c>
      <c r="L259" s="1" t="str">
        <f>VLOOKUP(D259,'Fund Information'!A:F,6,FALSE)</f>
        <v>An internal service fund derived from charges to agencies for the ongoing costs of the Commonwealth's enterprise applications financial system, Cardinal.</v>
      </c>
      <c r="M259" s="6" t="str">
        <f t="shared" ref="M259:M322" si="46">IF(L259="","Answer Required","N/A")</f>
        <v>N/A</v>
      </c>
      <c r="N259" s="6" t="s">
        <v>2886</v>
      </c>
      <c r="O259" s="6" t="str">
        <f t="shared" ref="O259:O322" si="47">IF(N259="No","Answer Required","N/A")</f>
        <v>N/A</v>
      </c>
      <c r="P259" s="5" t="s">
        <v>2886</v>
      </c>
      <c r="Q259" s="6" t="str">
        <f t="shared" ref="Q259:Q322" si="48">IF(P259="No","Answer Required","N/A")</f>
        <v>N/A</v>
      </c>
      <c r="R259" s="7" t="str">
        <f t="shared" ref="R259:R322" si="49">IF(J259="R","Yes","No")</f>
        <v>No</v>
      </c>
      <c r="S259" s="5" t="str">
        <f t="shared" ref="S259:S322" si="50">IF($K259="Governmental","Answer Required","N/A")</f>
        <v>N/A</v>
      </c>
      <c r="T259" s="6" t="str">
        <f t="shared" ref="T259:T322" si="51">IF(AND(S259="Yes",R259="Yes"),"Answer Required",IF(AND(S259="no",R259="no"),"Answer Required","N/A"))</f>
        <v>N/A</v>
      </c>
      <c r="U259" s="7" t="str">
        <f t="shared" ref="U259:U322" si="52">IF(J259="C","Yes","No")</f>
        <v>No</v>
      </c>
      <c r="V259" s="5" t="str">
        <f t="shared" ref="V259:V322" si="53">IF($K259="Governmental","Answer Required","N/A")</f>
        <v>N/A</v>
      </c>
      <c r="W259" s="6" t="str">
        <f t="shared" ref="W259:W322" si="54">IF(AND(V259="Yes",U259="Yes"),"Answer Required",IF(AND(V259="no",U259="no"),"Answer Required","N/A"))</f>
        <v>N/A</v>
      </c>
      <c r="X259" s="5" t="s">
        <v>2886</v>
      </c>
    </row>
    <row r="260" spans="1:24" ht="45" x14ac:dyDescent="0.25">
      <c r="A260" s="77">
        <f>VLOOKUP(C260,'BU and Control BU Listing'!A:E,5,FALSE)</f>
        <v>15100</v>
      </c>
      <c r="B260" s="80" t="s">
        <v>3106</v>
      </c>
      <c r="C260" s="22" t="str">
        <f t="shared" si="44"/>
        <v>15100</v>
      </c>
      <c r="D260" s="22" t="str">
        <f t="shared" si="45"/>
        <v>06150</v>
      </c>
      <c r="E260" s="21" t="str">
        <f>VLOOKUP(B260,'Table A as of March 2024'!A:G,7,FALSE)</f>
        <v>Department of Accounts</v>
      </c>
      <c r="F260" s="21" t="str">
        <f>VLOOKUP(B260,'Table A as of March 2024'!A:H,8,FALSE)</f>
        <v>Enterprise App-Perf Budgeting</v>
      </c>
      <c r="G260" s="11" t="str">
        <f>VLOOKUP(B260,'Table A as of March 2024'!A:I,9,FALSE)</f>
        <v>358</v>
      </c>
      <c r="H260" t="str">
        <f>VLOOKUP(B260,'Table A as of March 2024'!A:L,12,FALSE)</f>
        <v>No</v>
      </c>
      <c r="I260" s="9" t="str">
        <f>VLOOKUP(B260,'Table A as of March 2024'!A:M,13,FALSE)</f>
        <v>U</v>
      </c>
      <c r="K260" t="str">
        <f>VLOOKUP(G260,'ACFR Class Vlookup'!A:B,2,FALSE)</f>
        <v>N/A</v>
      </c>
      <c r="L260" s="1" t="str">
        <f>VLOOKUP(D260,'Fund Information'!A:F,6,FALSE)</f>
        <v>An internal service fund derived from charges to agencies for the ongoing costs of the Commonwealth's enterprise applications budgeting system, Performance Budgeting.</v>
      </c>
      <c r="M260" s="6" t="str">
        <f t="shared" si="46"/>
        <v>N/A</v>
      </c>
      <c r="N260" s="6" t="s">
        <v>2886</v>
      </c>
      <c r="O260" s="6" t="str">
        <f t="shared" si="47"/>
        <v>N/A</v>
      </c>
      <c r="P260" s="5" t="s">
        <v>2886</v>
      </c>
      <c r="Q260" s="6" t="str">
        <f t="shared" si="48"/>
        <v>N/A</v>
      </c>
      <c r="R260" s="7" t="str">
        <f t="shared" si="49"/>
        <v>No</v>
      </c>
      <c r="S260" s="5" t="str">
        <f t="shared" si="50"/>
        <v>N/A</v>
      </c>
      <c r="T260" s="6" t="str">
        <f t="shared" si="51"/>
        <v>N/A</v>
      </c>
      <c r="U260" s="7" t="str">
        <f t="shared" si="52"/>
        <v>No</v>
      </c>
      <c r="V260" s="5" t="str">
        <f t="shared" si="53"/>
        <v>N/A</v>
      </c>
      <c r="W260" s="6" t="str">
        <f t="shared" si="54"/>
        <v>N/A</v>
      </c>
      <c r="X260" s="5" t="s">
        <v>2886</v>
      </c>
    </row>
    <row r="261" spans="1:24" ht="30" x14ac:dyDescent="0.25">
      <c r="A261" s="77">
        <f>VLOOKUP(C261,'BU and Control BU Listing'!A:E,5,FALSE)</f>
        <v>15100</v>
      </c>
      <c r="B261" s="80" t="s">
        <v>3107</v>
      </c>
      <c r="C261" s="22" t="str">
        <f t="shared" si="44"/>
        <v>15100</v>
      </c>
      <c r="D261" s="22" t="str">
        <f t="shared" si="45"/>
        <v>09151</v>
      </c>
      <c r="E261" s="21" t="str">
        <f>VLOOKUP(B261,'Table A as of March 2024'!A:G,7,FALSE)</f>
        <v>Department of Accounts</v>
      </c>
      <c r="F261" s="21" t="str">
        <f>VLOOKUP(B261,'Table A as of March 2024'!A:H,8,FALSE)</f>
        <v>Federal Repayment Reserve Fund</v>
      </c>
      <c r="G261" s="11" t="str">
        <f>VLOOKUP(B261,'Table A as of March 2024'!A:I,9,FALSE)</f>
        <v>105</v>
      </c>
      <c r="H261" t="str">
        <f>VLOOKUP(B261,'Table A as of March 2024'!A:L,12,FALSE)</f>
        <v>No</v>
      </c>
      <c r="I261" s="9" t="str">
        <f>VLOOKUP(B261,'Table A as of March 2024'!A:M,13,FALSE)</f>
        <v>R</v>
      </c>
      <c r="J261" t="str">
        <f>VLOOKUP(B261,'Table A as of March 2024'!A:O,15,FALSE)</f>
        <v>C</v>
      </c>
      <c r="K261" t="str">
        <f>VLOOKUP(G261,'ACFR Class Vlookup'!A:B,2,FALSE)</f>
        <v>Governmental</v>
      </c>
      <c r="L261" s="1" t="str">
        <f>VLOOKUP(D261,'Fund Information'!A:F,6,FALSE)</f>
        <v>Federal Repayment Reserve Fund – authorized by Chapter 2, Item 259.C.1</v>
      </c>
      <c r="M261" s="6" t="str">
        <f t="shared" si="46"/>
        <v>N/A</v>
      </c>
      <c r="N261" s="6" t="s">
        <v>2886</v>
      </c>
      <c r="O261" s="6" t="str">
        <f t="shared" si="47"/>
        <v>N/A</v>
      </c>
      <c r="P261" s="5" t="s">
        <v>2886</v>
      </c>
      <c r="Q261" s="6" t="str">
        <f t="shared" si="48"/>
        <v>N/A</v>
      </c>
      <c r="R261" s="7" t="str">
        <f t="shared" si="49"/>
        <v>No</v>
      </c>
      <c r="S261" s="5" t="str">
        <f t="shared" si="50"/>
        <v>Answer Required</v>
      </c>
      <c r="T261" s="6" t="str">
        <f t="shared" si="51"/>
        <v>N/A</v>
      </c>
      <c r="U261" s="7" t="str">
        <f t="shared" si="52"/>
        <v>Yes</v>
      </c>
      <c r="V261" s="5" t="str">
        <f t="shared" si="53"/>
        <v>Answer Required</v>
      </c>
      <c r="W261" s="6" t="str">
        <f t="shared" si="54"/>
        <v>N/A</v>
      </c>
      <c r="X261" s="5" t="s">
        <v>2886</v>
      </c>
    </row>
    <row r="262" spans="1:24" ht="165" x14ac:dyDescent="0.25">
      <c r="A262" s="77">
        <f>VLOOKUP(C262,'BU and Control BU Listing'!A:E,5,FALSE)</f>
        <v>15100</v>
      </c>
      <c r="B262" s="80" t="s">
        <v>5751</v>
      </c>
      <c r="C262" s="22" t="str">
        <f t="shared" si="44"/>
        <v>15100</v>
      </c>
      <c r="D262" s="22" t="str">
        <f t="shared" si="45"/>
        <v>10110</v>
      </c>
      <c r="E262" s="21" t="str">
        <f>VLOOKUP(B262,'Table A as of March 2024'!A:G,7,FALSE)</f>
        <v>Department of Accounts</v>
      </c>
      <c r="F262" s="21" t="str">
        <f>VLOOKUP(B262,'Table A as of March 2024'!A:H,8,FALSE)</f>
        <v>CARESActRlfFd–General-COVID-19</v>
      </c>
      <c r="G262" s="11" t="str">
        <f>VLOOKUP(B262,'Table A as of March 2024'!A:I,9,FALSE)</f>
        <v>120</v>
      </c>
      <c r="H262" t="str">
        <f>VLOOKUP(B262,'Table A as of March 2024'!A:L,12,FALSE)</f>
        <v>No</v>
      </c>
      <c r="I262" s="9" t="str">
        <f>VLOOKUP(B262,'Table A as of March 2024'!A:M,13,FALSE)</f>
        <v>V</v>
      </c>
      <c r="J262" t="str">
        <f>VLOOKUP(B262,'Table A as of March 2024'!A:O,15,FALSE)</f>
        <v>R</v>
      </c>
      <c r="K262" t="str">
        <f>VLOOKUP(G262,'ACFR Class Vlookup'!A:B,2,FALSE)</f>
        <v>Governmental</v>
      </c>
      <c r="L262" s="1" t="str">
        <f>VLOOKUP(D262,'Fund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62" s="6" t="str">
        <f t="shared" si="46"/>
        <v>N/A</v>
      </c>
      <c r="N262" s="6" t="s">
        <v>2886</v>
      </c>
      <c r="O262" s="6" t="str">
        <f t="shared" si="47"/>
        <v>N/A</v>
      </c>
      <c r="P262" s="5" t="s">
        <v>2886</v>
      </c>
      <c r="Q262" s="6" t="str">
        <f t="shared" si="48"/>
        <v>N/A</v>
      </c>
      <c r="R262" s="7" t="str">
        <f t="shared" si="49"/>
        <v>Yes</v>
      </c>
      <c r="S262" s="5" t="str">
        <f t="shared" si="50"/>
        <v>Answer Required</v>
      </c>
      <c r="T262" s="6" t="str">
        <f t="shared" si="51"/>
        <v>N/A</v>
      </c>
      <c r="U262" s="7" t="str">
        <f t="shared" si="52"/>
        <v>No</v>
      </c>
      <c r="V262" s="5" t="str">
        <f t="shared" si="53"/>
        <v>Answer Required</v>
      </c>
      <c r="W262" s="6" t="str">
        <f t="shared" si="54"/>
        <v>N/A</v>
      </c>
      <c r="X262" s="5" t="s">
        <v>2886</v>
      </c>
    </row>
    <row r="263" spans="1:24" ht="165" x14ac:dyDescent="0.25">
      <c r="A263" s="77">
        <f>VLOOKUP(C263,'BU and Control BU Listing'!A:E,5,FALSE)</f>
        <v>15100</v>
      </c>
      <c r="B263" s="80" t="s">
        <v>8662</v>
      </c>
      <c r="C263" s="22" t="str">
        <f t="shared" si="44"/>
        <v>15100</v>
      </c>
      <c r="D263" s="22" t="str">
        <f t="shared" si="45"/>
        <v>12110</v>
      </c>
      <c r="E263" s="21" t="str">
        <f>VLOOKUP(B263,'Table A as of March 2024'!A:G,7,FALSE)</f>
        <v>Department of Accounts</v>
      </c>
      <c r="F263" s="21" t="str">
        <f>VLOOKUP(B263,'Table A as of March 2024'!A:H,8,FALSE)</f>
        <v>ARP-CrvStLoclFisRecFd-COVID-19</v>
      </c>
      <c r="G263" s="11" t="str">
        <f>VLOOKUP(B263,'Table A as of March 2024'!A:I,9,FALSE)</f>
        <v>120</v>
      </c>
      <c r="H263" t="str">
        <f>VLOOKUP(B263,'Table A as of March 2024'!A:L,12,FALSE)</f>
        <v>No</v>
      </c>
      <c r="I263" s="9" t="str">
        <f>VLOOKUP(B263,'Table A as of March 2024'!A:M,13,FALSE)</f>
        <v>V</v>
      </c>
      <c r="J263" t="str">
        <f>VLOOKUP(B263,'Table A as of March 2024'!A:O,15,FALSE)</f>
        <v>R</v>
      </c>
      <c r="K263" t="str">
        <f>VLOOKUP(G263,'ACFR Class Vlookup'!A:B,2,FALSE)</f>
        <v>Governmental</v>
      </c>
      <c r="L263" s="1" t="str">
        <f>VLOOKUP(D263,'Fund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263" s="6" t="str">
        <f t="shared" si="46"/>
        <v>N/A</v>
      </c>
      <c r="N263" s="6" t="s">
        <v>2886</v>
      </c>
      <c r="O263" s="6" t="str">
        <f t="shared" si="47"/>
        <v>N/A</v>
      </c>
      <c r="P263" s="5" t="s">
        <v>2886</v>
      </c>
      <c r="Q263" s="6" t="str">
        <f t="shared" si="48"/>
        <v>N/A</v>
      </c>
      <c r="R263" s="7" t="str">
        <f t="shared" si="49"/>
        <v>Yes</v>
      </c>
      <c r="S263" s="5" t="str">
        <f t="shared" si="50"/>
        <v>Answer Required</v>
      </c>
      <c r="T263" s="6" t="str">
        <f t="shared" si="51"/>
        <v>N/A</v>
      </c>
      <c r="U263" s="7" t="str">
        <f t="shared" si="52"/>
        <v>No</v>
      </c>
      <c r="V263" s="5" t="str">
        <f t="shared" si="53"/>
        <v>Answer Required</v>
      </c>
      <c r="W263" s="6" t="str">
        <f t="shared" si="54"/>
        <v>N/A</v>
      </c>
      <c r="X263" s="5" t="s">
        <v>2886</v>
      </c>
    </row>
    <row r="264" spans="1:24" x14ac:dyDescent="0.25">
      <c r="A264" s="77">
        <f>VLOOKUP(C264,'BU and Control BU Listing'!A:E,5,FALSE)</f>
        <v>15200</v>
      </c>
      <c r="B264" s="80" t="s">
        <v>3110</v>
      </c>
      <c r="C264" s="22" t="str">
        <f t="shared" si="44"/>
        <v>15200</v>
      </c>
      <c r="D264" s="22" t="str">
        <f t="shared" si="45"/>
        <v>01000</v>
      </c>
      <c r="E264" s="21" t="str">
        <f>VLOOKUP(B264,'Table A as of March 2024'!A:G,7,FALSE)</f>
        <v>Department of the Treasury</v>
      </c>
      <c r="F264" s="21" t="str">
        <f>VLOOKUP(B264,'Table A as of March 2024'!A:H,8,FALSE)</f>
        <v>General Fund</v>
      </c>
      <c r="G264" s="11" t="str">
        <f>VLOOKUP(B264,'Table A as of March 2024'!A:I,9,FALSE)</f>
        <v>100</v>
      </c>
      <c r="H264" t="str">
        <f>VLOOKUP(B264,'Table A as of March 2024'!A:L,12,FALSE)</f>
        <v>No</v>
      </c>
      <c r="I264" s="9" t="str">
        <f>VLOOKUP(B264,'Table A as of March 2024'!A:M,13,FALSE)</f>
        <v>G</v>
      </c>
      <c r="J264" t="str">
        <f>VLOOKUP(B264,'Table A as of March 2024'!A:O,15,FALSE)</f>
        <v>U</v>
      </c>
      <c r="K264" t="str">
        <f>VLOOKUP(G264,'ACFR Class Vlookup'!A:B,2,FALSE)</f>
        <v>Governmental</v>
      </c>
      <c r="L264" s="1" t="str">
        <f>VLOOKUP(D264,'Fund Information'!A:F,6,FALSE)</f>
        <v>General Fund</v>
      </c>
      <c r="M264" s="6" t="str">
        <f t="shared" si="46"/>
        <v>N/A</v>
      </c>
      <c r="N264" s="6" t="s">
        <v>2886</v>
      </c>
      <c r="O264" s="6" t="str">
        <f t="shared" si="47"/>
        <v>N/A</v>
      </c>
      <c r="P264" s="5" t="s">
        <v>2886</v>
      </c>
      <c r="Q264" s="6" t="str">
        <f t="shared" si="48"/>
        <v>N/A</v>
      </c>
      <c r="R264" s="7" t="str">
        <f t="shared" si="49"/>
        <v>No</v>
      </c>
      <c r="S264" s="5" t="str">
        <f t="shared" si="50"/>
        <v>Answer Required</v>
      </c>
      <c r="T264" s="6" t="str">
        <f t="shared" si="51"/>
        <v>N/A</v>
      </c>
      <c r="U264" s="7" t="str">
        <f t="shared" si="52"/>
        <v>No</v>
      </c>
      <c r="V264" s="5" t="str">
        <f t="shared" si="53"/>
        <v>Answer Required</v>
      </c>
      <c r="W264" s="6" t="str">
        <f t="shared" si="54"/>
        <v>N/A</v>
      </c>
      <c r="X264" s="5" t="s">
        <v>2886</v>
      </c>
    </row>
    <row r="265" spans="1:24" ht="30" x14ac:dyDescent="0.25">
      <c r="A265" s="77">
        <f>VLOOKUP(C265,'BU and Control BU Listing'!A:E,5,FALSE)</f>
        <v>15200</v>
      </c>
      <c r="B265" s="80" t="s">
        <v>3111</v>
      </c>
      <c r="C265" s="22" t="str">
        <f t="shared" si="44"/>
        <v>15200</v>
      </c>
      <c r="D265" s="22" t="str">
        <f t="shared" si="45"/>
        <v>02152</v>
      </c>
      <c r="E265" s="21" t="str">
        <f>VLOOKUP(B265,'Table A as of March 2024'!A:G,7,FALSE)</f>
        <v>Department of the Treasury</v>
      </c>
      <c r="F265" s="21" t="str">
        <f>VLOOKUP(B265,'Table A as of March 2024'!A:H,8,FALSE)</f>
        <v>TD Special Revenue Fund</v>
      </c>
      <c r="G265" s="11" t="str">
        <f>VLOOKUP(B265,'Table A as of March 2024'!A:I,9,FALSE)</f>
        <v>100</v>
      </c>
      <c r="H265" t="str">
        <f>VLOOKUP(B265,'Table A as of March 2024'!A:L,12,FALSE)</f>
        <v>No</v>
      </c>
      <c r="I265" s="9" t="str">
        <f>VLOOKUP(B265,'Table A as of March 2024'!A:M,13,FALSE)</f>
        <v>U</v>
      </c>
      <c r="J265" t="str">
        <f>VLOOKUP(B265,'Table A as of March 2024'!A:O,15,FALSE)</f>
        <v>A</v>
      </c>
      <c r="K265" t="str">
        <f>VLOOKUP(G265,'ACFR Class Vlookup'!A:B,2,FALSE)</f>
        <v>Governmental</v>
      </c>
      <c r="L265" s="1" t="str">
        <f>VLOOKUP(D265,'Fund Information'!A:F,6,FALSE)</f>
        <v>This fund is used for Administration of the Security of Public Deposits Act and check printing for DSS, VEC and VRS.</v>
      </c>
      <c r="M265" s="6" t="str">
        <f t="shared" si="46"/>
        <v>N/A</v>
      </c>
      <c r="N265" s="6" t="s">
        <v>2886</v>
      </c>
      <c r="O265" s="6" t="str">
        <f t="shared" si="47"/>
        <v>N/A</v>
      </c>
      <c r="P265" s="5" t="s">
        <v>2886</v>
      </c>
      <c r="Q265" s="6" t="str">
        <f t="shared" si="48"/>
        <v>N/A</v>
      </c>
      <c r="R265" s="7" t="str">
        <f t="shared" si="49"/>
        <v>No</v>
      </c>
      <c r="S265" s="5" t="str">
        <f t="shared" si="50"/>
        <v>Answer Required</v>
      </c>
      <c r="T265" s="6" t="str">
        <f t="shared" si="51"/>
        <v>N/A</v>
      </c>
      <c r="U265" s="7" t="str">
        <f t="shared" si="52"/>
        <v>No</v>
      </c>
      <c r="V265" s="5" t="str">
        <f t="shared" si="53"/>
        <v>Answer Required</v>
      </c>
      <c r="W265" s="6" t="str">
        <f t="shared" si="54"/>
        <v>N/A</v>
      </c>
      <c r="X265" s="5" t="s">
        <v>2886</v>
      </c>
    </row>
    <row r="266" spans="1:24" ht="45" x14ac:dyDescent="0.25">
      <c r="A266" s="77">
        <f>VLOOKUP(C266,'BU and Control BU Listing'!A:E,5,FALSE)</f>
        <v>15200</v>
      </c>
      <c r="B266" s="80" t="s">
        <v>3112</v>
      </c>
      <c r="C266" s="22" t="str">
        <f t="shared" si="44"/>
        <v>15200</v>
      </c>
      <c r="D266" s="22" t="str">
        <f t="shared" si="45"/>
        <v>02206</v>
      </c>
      <c r="E266" s="21" t="str">
        <f>VLOOKUP(B266,'Table A as of March 2024'!A:G,7,FALSE)</f>
        <v>Department of the Treasury</v>
      </c>
      <c r="F266" s="21" t="str">
        <f>VLOOKUP(B266,'Table A as of March 2024'!A:H,8,FALSE)</f>
        <v>VCBA Prvt Colleg Financing Fee</v>
      </c>
      <c r="G266" s="11" t="str">
        <f>VLOOKUP(B266,'Table A as of March 2024'!A:I,9,FALSE)</f>
        <v>100</v>
      </c>
      <c r="H266" t="str">
        <f>VLOOKUP(B266,'Table A as of March 2024'!A:L,12,FALSE)</f>
        <v>No</v>
      </c>
      <c r="I266" s="9" t="str">
        <f>VLOOKUP(B266,'Table A as of March 2024'!A:M,13,FALSE)</f>
        <v>U</v>
      </c>
      <c r="J266" t="str">
        <f>VLOOKUP(B266,'Table A as of March 2024'!A:O,15,FALSE)</f>
        <v>C</v>
      </c>
      <c r="K266" t="str">
        <f>VLOOKUP(G266,'ACFR Class Vlookup'!A:B,2,FALSE)</f>
        <v>Governmental</v>
      </c>
      <c r="L266" s="1" t="str">
        <f>VLOOKUP(D266,'Fund Information'!A:F,6,FALSE)</f>
        <v>Authorized by Chapter 854, Item 277.D; this fund is used to track financial transactions relating to VCBA private college financing program.</v>
      </c>
      <c r="M266" s="6" t="str">
        <f t="shared" si="46"/>
        <v>N/A</v>
      </c>
      <c r="N266" s="6" t="s">
        <v>2886</v>
      </c>
      <c r="O266" s="6" t="str">
        <f t="shared" si="47"/>
        <v>N/A</v>
      </c>
      <c r="P266" s="5" t="s">
        <v>2886</v>
      </c>
      <c r="Q266" s="6" t="str">
        <f t="shared" si="48"/>
        <v>N/A</v>
      </c>
      <c r="R266" s="7" t="str">
        <f t="shared" si="49"/>
        <v>No</v>
      </c>
      <c r="S266" s="5" t="str">
        <f t="shared" si="50"/>
        <v>Answer Required</v>
      </c>
      <c r="T266" s="6" t="str">
        <f t="shared" si="51"/>
        <v>N/A</v>
      </c>
      <c r="U266" s="7" t="str">
        <f t="shared" si="52"/>
        <v>Yes</v>
      </c>
      <c r="V266" s="5" t="str">
        <f t="shared" si="53"/>
        <v>Answer Required</v>
      </c>
      <c r="W266" s="6" t="str">
        <f t="shared" si="54"/>
        <v>N/A</v>
      </c>
      <c r="X266" s="5" t="s">
        <v>2886</v>
      </c>
    </row>
    <row r="267" spans="1:24" x14ac:dyDescent="0.25">
      <c r="A267" s="77">
        <f>VLOOKUP(C267,'BU and Control BU Listing'!A:E,5,FALSE)</f>
        <v>15200</v>
      </c>
      <c r="B267" s="80" t="s">
        <v>3113</v>
      </c>
      <c r="C267" s="22" t="str">
        <f t="shared" si="44"/>
        <v>15200</v>
      </c>
      <c r="D267" s="22" t="str">
        <f t="shared" si="45"/>
        <v>02700</v>
      </c>
      <c r="E267" s="21" t="str">
        <f>VLOOKUP(B267,'Table A as of March 2024'!A:G,7,FALSE)</f>
        <v>Department of the Treasury</v>
      </c>
      <c r="F267" s="21" t="str">
        <f>VLOOKUP(B267,'Table A as of March 2024'!A:H,8,FALSE)</f>
        <v>Parking</v>
      </c>
      <c r="G267" s="11" t="str">
        <f>VLOOKUP(B267,'Table A as of March 2024'!A:I,9,FALSE)</f>
        <v>105</v>
      </c>
      <c r="H267" t="str">
        <f>VLOOKUP(B267,'Table A as of March 2024'!A:L,12,FALSE)</f>
        <v>No</v>
      </c>
      <c r="I267" s="9" t="str">
        <f>VLOOKUP(B267,'Table A as of March 2024'!A:M,13,FALSE)</f>
        <v>U</v>
      </c>
      <c r="J267" t="str">
        <f>VLOOKUP(B267,'Table A as of March 2024'!A:O,15,FALSE)</f>
        <v>C</v>
      </c>
      <c r="K267" t="str">
        <f>VLOOKUP(G267,'ACFR Class Vlookup'!A:B,2,FALSE)</f>
        <v>Governmental</v>
      </c>
      <c r="L267" s="1" t="str">
        <f>VLOOKUP(D267,'Fund Information'!A:F,6,FALSE)</f>
        <v>Parking - Accounts for fees paid for parking vehicles in state parking lots.</v>
      </c>
      <c r="M267" s="6" t="str">
        <f t="shared" si="46"/>
        <v>N/A</v>
      </c>
      <c r="N267" s="6" t="s">
        <v>2886</v>
      </c>
      <c r="O267" s="6" t="str">
        <f t="shared" si="47"/>
        <v>N/A</v>
      </c>
      <c r="P267" s="5" t="s">
        <v>2886</v>
      </c>
      <c r="Q267" s="6" t="str">
        <f t="shared" si="48"/>
        <v>N/A</v>
      </c>
      <c r="R267" s="7" t="str">
        <f t="shared" si="49"/>
        <v>No</v>
      </c>
      <c r="S267" s="5" t="str">
        <f t="shared" si="50"/>
        <v>Answer Required</v>
      </c>
      <c r="T267" s="6" t="str">
        <f t="shared" si="51"/>
        <v>N/A</v>
      </c>
      <c r="U267" s="7" t="str">
        <f t="shared" si="52"/>
        <v>Yes</v>
      </c>
      <c r="V267" s="5" t="str">
        <f t="shared" si="53"/>
        <v>Answer Required</v>
      </c>
      <c r="W267" s="6" t="str">
        <f t="shared" si="54"/>
        <v>N/A</v>
      </c>
      <c r="X267" s="5" t="s">
        <v>2886</v>
      </c>
    </row>
    <row r="268" spans="1:24" ht="30" x14ac:dyDescent="0.25">
      <c r="A268" s="77">
        <f>VLOOKUP(C268,'BU and Control BU Listing'!A:E,5,FALSE)</f>
        <v>15200</v>
      </c>
      <c r="B268" s="80" t="s">
        <v>3114</v>
      </c>
      <c r="C268" s="22" t="str">
        <f t="shared" si="44"/>
        <v>15200</v>
      </c>
      <c r="D268" s="22" t="str">
        <f t="shared" si="45"/>
        <v>02880</v>
      </c>
      <c r="E268" s="21" t="str">
        <f>VLOOKUP(B268,'Table A as of March 2024'!A:G,7,FALSE)</f>
        <v>Department of the Treasury</v>
      </c>
      <c r="F268" s="21" t="str">
        <f>VLOOKUP(B268,'Table A as of March 2024'!A:H,8,FALSE)</f>
        <v>Surp Supply/Equip-NonGF-NonHE</v>
      </c>
      <c r="G268" s="11" t="str">
        <f>VLOOKUP(B268,'Table A as of March 2024'!A:I,9,FALSE)</f>
        <v>100</v>
      </c>
      <c r="H268" t="str">
        <f>VLOOKUP(B268,'Table A as of March 2024'!A:L,12,FALSE)</f>
        <v>No</v>
      </c>
      <c r="I268" s="9" t="str">
        <f>VLOOKUP(B268,'Table A as of March 2024'!A:M,13,FALSE)</f>
        <v>U</v>
      </c>
      <c r="J268" t="str">
        <f>VLOOKUP(B268,'Table A as of March 2024'!A:O,15,FALSE)</f>
        <v>A</v>
      </c>
      <c r="K268" t="str">
        <f>VLOOKUP(G268,'ACFR Class Vlookup'!A:B,2,FALSE)</f>
        <v>Governmental</v>
      </c>
      <c r="L268" s="1" t="str">
        <f>VLOOKUP(D268,'Fund Information'!A:F,6,FALSE)</f>
        <v>Accounts for sale of surplus supplies and equipment purchased with Non General Funds for Non Higher Ed agencies.</v>
      </c>
      <c r="M268" s="6" t="str">
        <f t="shared" si="46"/>
        <v>N/A</v>
      </c>
      <c r="N268" s="6" t="s">
        <v>2886</v>
      </c>
      <c r="O268" s="6" t="str">
        <f t="shared" si="47"/>
        <v>N/A</v>
      </c>
      <c r="P268" s="5" t="s">
        <v>2886</v>
      </c>
      <c r="Q268" s="6" t="str">
        <f t="shared" si="48"/>
        <v>N/A</v>
      </c>
      <c r="R268" s="7" t="str">
        <f t="shared" si="49"/>
        <v>No</v>
      </c>
      <c r="S268" s="5" t="str">
        <f t="shared" si="50"/>
        <v>Answer Required</v>
      </c>
      <c r="T268" s="6" t="str">
        <f t="shared" si="51"/>
        <v>N/A</v>
      </c>
      <c r="U268" s="7" t="str">
        <f t="shared" si="52"/>
        <v>No</v>
      </c>
      <c r="V268" s="5" t="str">
        <f t="shared" si="53"/>
        <v>Answer Required</v>
      </c>
      <c r="W268" s="6" t="str">
        <f t="shared" si="54"/>
        <v>N/A</v>
      </c>
      <c r="X268" s="5" t="s">
        <v>2886</v>
      </c>
    </row>
    <row r="269" spans="1:24" ht="75" x14ac:dyDescent="0.25">
      <c r="A269" s="77">
        <f>VLOOKUP(C269,'BU and Control BU Listing'!A:E,5,FALSE)</f>
        <v>15200</v>
      </c>
      <c r="B269" s="80" t="s">
        <v>3115</v>
      </c>
      <c r="C269" s="22" t="str">
        <f t="shared" si="44"/>
        <v>15200</v>
      </c>
      <c r="D269" s="22" t="str">
        <f t="shared" si="45"/>
        <v>04710</v>
      </c>
      <c r="E269" s="21" t="str">
        <f>VLOOKUP(B269,'Table A as of March 2024'!A:G,7,FALSE)</f>
        <v>Department of the Treasury</v>
      </c>
      <c r="F269" s="21" t="str">
        <f>VLOOKUP(B269,'Table A as of March 2024'!A:H,8,FALSE)</f>
        <v>Transportation Trust Fund</v>
      </c>
      <c r="G269" s="11" t="str">
        <f>VLOOKUP(B269,'Table A as of March 2024'!A:I,9,FALSE)</f>
        <v>110</v>
      </c>
      <c r="H269" t="str">
        <f>VLOOKUP(B269,'Table A as of March 2024'!A:L,12,FALSE)</f>
        <v>No</v>
      </c>
      <c r="I269" s="9" t="str">
        <f>VLOOKUP(B269,'Table A as of March 2024'!A:M,13,FALSE)</f>
        <v>R</v>
      </c>
      <c r="J269" t="str">
        <f>VLOOKUP(B269,'Table A as of March 2024'!A:O,15,FALSE)</f>
        <v>C</v>
      </c>
      <c r="K269" t="str">
        <f>VLOOKUP(G269,'ACFR Class Vlookup'!A:B,2,FALSE)</f>
        <v>Governmental</v>
      </c>
      <c r="L269" s="1" t="str">
        <f>VLOOKUP(D269,'Fund Information'!A:F,6,FALSE)</f>
        <v>Transportation Trust Fund - Accounts for the accumulation and distribution of Special Revenue according to the Code of Virginia, Section 33.2-1524.  After administrative costs funds are distributed 78.7% to Constr Fund, 4.2% to Ports Fund, 2.4% to Airports Fund, 14.7% to Mass Transit.</v>
      </c>
      <c r="M269" s="6" t="str">
        <f t="shared" si="46"/>
        <v>N/A</v>
      </c>
      <c r="N269" s="6" t="s">
        <v>2886</v>
      </c>
      <c r="O269" s="6" t="str">
        <f t="shared" si="47"/>
        <v>N/A</v>
      </c>
      <c r="P269" s="5" t="s">
        <v>2886</v>
      </c>
      <c r="Q269" s="6" t="str">
        <f t="shared" si="48"/>
        <v>N/A</v>
      </c>
      <c r="R269" s="7" t="str">
        <f t="shared" si="49"/>
        <v>No</v>
      </c>
      <c r="S269" s="5" t="str">
        <f t="shared" si="50"/>
        <v>Answer Required</v>
      </c>
      <c r="T269" s="6" t="str">
        <f t="shared" si="51"/>
        <v>N/A</v>
      </c>
      <c r="U269" s="7" t="str">
        <f t="shared" si="52"/>
        <v>Yes</v>
      </c>
      <c r="V269" s="5" t="str">
        <f t="shared" si="53"/>
        <v>Answer Required</v>
      </c>
      <c r="W269" s="6" t="str">
        <f t="shared" si="54"/>
        <v>N/A</v>
      </c>
      <c r="X269" s="5" t="s">
        <v>2886</v>
      </c>
    </row>
    <row r="270" spans="1:24" ht="90" x14ac:dyDescent="0.25">
      <c r="A270" s="77">
        <f>VLOOKUP(C270,'BU and Control BU Listing'!A:E,5,FALSE)</f>
        <v>15200</v>
      </c>
      <c r="B270" s="80" t="s">
        <v>3116</v>
      </c>
      <c r="C270" s="22" t="str">
        <f t="shared" si="44"/>
        <v>15200</v>
      </c>
      <c r="D270" s="22" t="str">
        <f t="shared" si="45"/>
        <v>07020</v>
      </c>
      <c r="E270" s="21" t="str">
        <f>VLOOKUP(B270,'Table A as of March 2024'!A:G,7,FALSE)</f>
        <v>Department of the Treasury</v>
      </c>
      <c r="F270" s="21" t="str">
        <f>VLOOKUP(B270,'Table A as of March 2024'!A:H,8,FALSE)</f>
        <v>Literary Fund</v>
      </c>
      <c r="G270" s="11" t="str">
        <f>VLOOKUP(B270,'Table A as of March 2024'!A:I,9,FALSE)</f>
        <v>125</v>
      </c>
      <c r="H270" t="str">
        <f>VLOOKUP(B270,'Table A as of March 2024'!A:L,12,FALSE)</f>
        <v>No</v>
      </c>
      <c r="I270" s="9" t="str">
        <f>VLOOKUP(B270,'Table A as of March 2024'!A:M,13,FALSE)</f>
        <v>R</v>
      </c>
      <c r="J270" t="str">
        <f>VLOOKUP(B270,'Table A as of March 2024'!A:O,15,FALSE)</f>
        <v>R</v>
      </c>
      <c r="K270" t="str">
        <f>VLOOKUP(G270,'ACFR Class Vlookup'!A:B,2,FALSE)</f>
        <v>Governmental</v>
      </c>
      <c r="L270" s="1" t="str">
        <f>VLOOKUP(D270,'Fund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270" s="6" t="str">
        <f t="shared" si="46"/>
        <v>N/A</v>
      </c>
      <c r="N270" s="6" t="s">
        <v>2886</v>
      </c>
      <c r="O270" s="6" t="str">
        <f t="shared" si="47"/>
        <v>N/A</v>
      </c>
      <c r="P270" s="5" t="s">
        <v>2886</v>
      </c>
      <c r="Q270" s="6" t="str">
        <f t="shared" si="48"/>
        <v>N/A</v>
      </c>
      <c r="R270" s="7" t="str">
        <f t="shared" si="49"/>
        <v>Yes</v>
      </c>
      <c r="S270" s="5" t="str">
        <f t="shared" si="50"/>
        <v>Answer Required</v>
      </c>
      <c r="T270" s="6" t="str">
        <f t="shared" si="51"/>
        <v>N/A</v>
      </c>
      <c r="U270" s="7" t="str">
        <f t="shared" si="52"/>
        <v>No</v>
      </c>
      <c r="V270" s="5" t="str">
        <f t="shared" si="53"/>
        <v>Answer Required</v>
      </c>
      <c r="W270" s="6" t="str">
        <f t="shared" si="54"/>
        <v>N/A</v>
      </c>
      <c r="X270" s="5" t="s">
        <v>2886</v>
      </c>
    </row>
    <row r="271" spans="1:24" ht="30" x14ac:dyDescent="0.25">
      <c r="A271" s="77">
        <f>VLOOKUP(C271,'BU and Control BU Listing'!A:E,5,FALSE)</f>
        <v>15200</v>
      </c>
      <c r="B271" s="80" t="s">
        <v>3117</v>
      </c>
      <c r="C271" s="22" t="str">
        <f t="shared" si="44"/>
        <v>15200</v>
      </c>
      <c r="D271" s="22" t="str">
        <f t="shared" si="45"/>
        <v>07030</v>
      </c>
      <c r="E271" s="21" t="str">
        <f>VLOOKUP(B271,'Table A as of March 2024'!A:G,7,FALSE)</f>
        <v>Department of the Treasury</v>
      </c>
      <c r="F271" s="21" t="str">
        <f>VLOOKUP(B271,'Table A as of March 2024'!A:H,8,FALSE)</f>
        <v>Unclaimed Property</v>
      </c>
      <c r="G271" s="11" t="str">
        <f>VLOOKUP(B271,'Table A as of March 2024'!A:I,9,FALSE)</f>
        <v>131</v>
      </c>
      <c r="H271" t="str">
        <f>VLOOKUP(B271,'Table A as of March 2024'!A:L,12,FALSE)</f>
        <v>No</v>
      </c>
      <c r="I271" s="9" t="str">
        <f>VLOOKUP(B271,'Table A as of March 2024'!A:M,13,FALSE)</f>
        <v>R</v>
      </c>
      <c r="J271" t="str">
        <f>VLOOKUP(B271,'Table A as of March 2024'!A:O,15,FALSE)</f>
        <v>N/A - Template Activity</v>
      </c>
      <c r="K271" t="str">
        <f>VLOOKUP(G271,'ACFR Class Vlookup'!A:B,2,FALSE)</f>
        <v>Governmental</v>
      </c>
      <c r="L271" s="1" t="str">
        <f>VLOOKUP(D271,'Fund Information'!A:F,6,FALSE)</f>
        <v>This fund accounts for unclaimed property, including unclaimed property of other states.</v>
      </c>
      <c r="M271" s="6" t="str">
        <f t="shared" si="46"/>
        <v>N/A</v>
      </c>
      <c r="N271" s="6" t="s">
        <v>2886</v>
      </c>
      <c r="O271" s="6" t="str">
        <f t="shared" si="47"/>
        <v>N/A</v>
      </c>
      <c r="P271" s="5" t="s">
        <v>2886</v>
      </c>
      <c r="Q271" s="6" t="str">
        <f t="shared" si="48"/>
        <v>N/A</v>
      </c>
      <c r="R271" s="7" t="str">
        <f t="shared" si="49"/>
        <v>No</v>
      </c>
      <c r="S271" s="5" t="str">
        <f t="shared" si="50"/>
        <v>Answer Required</v>
      </c>
      <c r="T271" s="6" t="str">
        <f t="shared" si="51"/>
        <v>N/A</v>
      </c>
      <c r="U271" s="7" t="str">
        <f t="shared" si="52"/>
        <v>No</v>
      </c>
      <c r="V271" s="5" t="str">
        <f t="shared" si="53"/>
        <v>Answer Required</v>
      </c>
      <c r="W271" s="6" t="str">
        <f t="shared" si="54"/>
        <v>N/A</v>
      </c>
      <c r="X271" s="5" t="s">
        <v>2886</v>
      </c>
    </row>
    <row r="272" spans="1:24" ht="45" x14ac:dyDescent="0.25">
      <c r="A272" s="77">
        <f>VLOOKUP(C272,'BU and Control BU Listing'!A:E,5,FALSE)</f>
        <v>15200</v>
      </c>
      <c r="B272" s="80" t="s">
        <v>3118</v>
      </c>
      <c r="C272" s="22" t="str">
        <f t="shared" si="44"/>
        <v>15200</v>
      </c>
      <c r="D272" s="22" t="str">
        <f t="shared" si="45"/>
        <v>07152</v>
      </c>
      <c r="E272" s="21" t="str">
        <f>VLOOKUP(B272,'Table A as of March 2024'!A:G,7,FALSE)</f>
        <v>Department of the Treasury</v>
      </c>
      <c r="F272" s="21" t="str">
        <f>VLOOKUP(B272,'Table A as of March 2024'!A:H,8,FALSE)</f>
        <v>Trust And Agency-TD</v>
      </c>
      <c r="G272" s="11" t="str">
        <f>VLOOKUP(B272,'Table A as of March 2024'!A:I,9,FALSE)</f>
        <v>304</v>
      </c>
      <c r="H272" t="str">
        <f>VLOOKUP(B272,'Table A as of March 2024'!A:L,12,FALSE)</f>
        <v>Yes</v>
      </c>
      <c r="I272" s="9" t="str">
        <f>VLOOKUP(B272,'Table A as of March 2024'!A:M,13,FALSE)</f>
        <v>U</v>
      </c>
      <c r="K272" t="str">
        <f>VLOOKUP(G272,'ACFR Class Vlookup'!A:B,2,FALSE)</f>
        <v>N/A</v>
      </c>
      <c r="L272" s="1" t="str">
        <f>VLOOKUP(D272,'Fund Information'!A:F,6,FALSE)</f>
        <v>Fund 07152 accounts for the Risk Management administrative costs, payment of unclaimed property claims, revenues and expenses related to SNAP, LGIP, VPSA, and misc. cash and investment activities.</v>
      </c>
      <c r="M272" s="6" t="str">
        <f t="shared" si="46"/>
        <v>N/A</v>
      </c>
      <c r="N272" s="6" t="s">
        <v>2886</v>
      </c>
      <c r="O272" s="6" t="str">
        <f t="shared" si="47"/>
        <v>N/A</v>
      </c>
      <c r="P272" s="5" t="s">
        <v>2886</v>
      </c>
      <c r="Q272" s="6" t="str">
        <f t="shared" si="48"/>
        <v>N/A</v>
      </c>
      <c r="R272" s="7" t="str">
        <f t="shared" si="49"/>
        <v>No</v>
      </c>
      <c r="S272" s="5" t="str">
        <f t="shared" si="50"/>
        <v>N/A</v>
      </c>
      <c r="T272" s="6" t="str">
        <f t="shared" si="51"/>
        <v>N/A</v>
      </c>
      <c r="U272" s="7" t="str">
        <f t="shared" si="52"/>
        <v>No</v>
      </c>
      <c r="V272" s="5" t="str">
        <f t="shared" si="53"/>
        <v>N/A</v>
      </c>
      <c r="W272" s="6" t="str">
        <f t="shared" si="54"/>
        <v>N/A</v>
      </c>
      <c r="X272" s="5" t="s">
        <v>2886</v>
      </c>
    </row>
    <row r="273" spans="1:24" ht="45" x14ac:dyDescent="0.25">
      <c r="A273" s="77">
        <f>VLOOKUP(C273,'BU and Control BU Listing'!A:E,5,FALSE)</f>
        <v>15200</v>
      </c>
      <c r="B273" s="80" t="s">
        <v>3119</v>
      </c>
      <c r="C273" s="22" t="str">
        <f t="shared" si="44"/>
        <v>15200</v>
      </c>
      <c r="D273" s="22" t="str">
        <f t="shared" si="45"/>
        <v>07400</v>
      </c>
      <c r="E273" s="21" t="str">
        <f>VLOOKUP(B273,'Table A as of March 2024'!A:G,7,FALSE)</f>
        <v>Department of the Treasury</v>
      </c>
      <c r="F273" s="21" t="str">
        <f>VLOOKUP(B273,'Table A as of March 2024'!A:H,8,FALSE)</f>
        <v>Property Insurance Trust Fund</v>
      </c>
      <c r="G273" s="11" t="str">
        <f>VLOOKUP(B273,'Table A as of March 2024'!A:I,9,FALSE)</f>
        <v>356</v>
      </c>
      <c r="H273" t="str">
        <f>VLOOKUP(B273,'Table A as of March 2024'!A:L,12,FALSE)</f>
        <v>No</v>
      </c>
      <c r="I273" s="9" t="str">
        <f>VLOOKUP(B273,'Table A as of March 2024'!A:M,13,FALSE)</f>
        <v>U</v>
      </c>
      <c r="K273" t="str">
        <f>VLOOKUP(G273,'ACFR Class Vlookup'!A:B,2,FALSE)</f>
        <v>N/A</v>
      </c>
      <c r="L273" s="1" t="str">
        <f>VLOOKUP(D273,'Fund Information'!A:F,6,FALSE)</f>
        <v>Code of Virginia §2.2-1835-1836. Internal Service Fund activity included on the Risk Management internal service fund financial statement template submission.</v>
      </c>
      <c r="M273" s="6" t="str">
        <f t="shared" si="46"/>
        <v>N/A</v>
      </c>
      <c r="N273" s="6" t="s">
        <v>2886</v>
      </c>
      <c r="O273" s="6" t="str">
        <f t="shared" si="47"/>
        <v>N/A</v>
      </c>
      <c r="P273" s="5" t="s">
        <v>2886</v>
      </c>
      <c r="Q273" s="6" t="str">
        <f t="shared" si="48"/>
        <v>N/A</v>
      </c>
      <c r="R273" s="7" t="str">
        <f t="shared" si="49"/>
        <v>No</v>
      </c>
      <c r="S273" s="5" t="str">
        <f t="shared" si="50"/>
        <v>N/A</v>
      </c>
      <c r="T273" s="6" t="str">
        <f t="shared" si="51"/>
        <v>N/A</v>
      </c>
      <c r="U273" s="7" t="str">
        <f t="shared" si="52"/>
        <v>No</v>
      </c>
      <c r="V273" s="5" t="str">
        <f t="shared" si="53"/>
        <v>N/A</v>
      </c>
      <c r="W273" s="6" t="str">
        <f t="shared" si="54"/>
        <v>N/A</v>
      </c>
      <c r="X273" s="5" t="s">
        <v>2886</v>
      </c>
    </row>
    <row r="274" spans="1:24" ht="45" x14ac:dyDescent="0.25">
      <c r="A274" s="77">
        <f>VLOOKUP(C274,'BU and Control BU Listing'!A:E,5,FALSE)</f>
        <v>15200</v>
      </c>
      <c r="B274" s="80" t="s">
        <v>3120</v>
      </c>
      <c r="C274" s="22" t="str">
        <f t="shared" si="44"/>
        <v>15200</v>
      </c>
      <c r="D274" s="22" t="str">
        <f t="shared" si="45"/>
        <v>07410</v>
      </c>
      <c r="E274" s="21" t="str">
        <f>VLOOKUP(B274,'Table A as of March 2024'!A:G,7,FALSE)</f>
        <v>Department of the Treasury</v>
      </c>
      <c r="F274" s="21" t="str">
        <f>VLOOKUP(B274,'Table A as of March 2024'!A:H,8,FALSE)</f>
        <v>Miscellaneous Insurance Trust</v>
      </c>
      <c r="G274" s="11" t="str">
        <f>VLOOKUP(B274,'Table A as of March 2024'!A:I,9,FALSE)</f>
        <v>356</v>
      </c>
      <c r="H274" t="str">
        <f>VLOOKUP(B274,'Table A as of March 2024'!A:L,12,FALSE)</f>
        <v>No</v>
      </c>
      <c r="I274" s="9" t="str">
        <f>VLOOKUP(B274,'Table A as of March 2024'!A:M,13,FALSE)</f>
        <v>U</v>
      </c>
      <c r="K274" t="str">
        <f>VLOOKUP(G274,'ACFR Class Vlookup'!A:B,2,FALSE)</f>
        <v>N/A</v>
      </c>
      <c r="L274" s="1" t="str">
        <f>VLOOKUP(D274,'Fund Information'!A:F,6,FALSE)</f>
        <v>Code of Virginia §2.2-1835-1838. Internal Service Fund activity included on the Risk Management internal service fund financial statement template submission.</v>
      </c>
      <c r="M274" s="6" t="str">
        <f t="shared" si="46"/>
        <v>N/A</v>
      </c>
      <c r="N274" s="6" t="s">
        <v>2886</v>
      </c>
      <c r="O274" s="6" t="str">
        <f t="shared" si="47"/>
        <v>N/A</v>
      </c>
      <c r="P274" s="5" t="s">
        <v>2886</v>
      </c>
      <c r="Q274" s="6" t="str">
        <f t="shared" si="48"/>
        <v>N/A</v>
      </c>
      <c r="R274" s="7" t="str">
        <f t="shared" si="49"/>
        <v>No</v>
      </c>
      <c r="S274" s="5" t="str">
        <f t="shared" si="50"/>
        <v>N/A</v>
      </c>
      <c r="T274" s="6" t="str">
        <f t="shared" si="51"/>
        <v>N/A</v>
      </c>
      <c r="U274" s="7" t="str">
        <f t="shared" si="52"/>
        <v>No</v>
      </c>
      <c r="V274" s="5" t="str">
        <f t="shared" si="53"/>
        <v>N/A</v>
      </c>
      <c r="W274" s="6" t="str">
        <f t="shared" si="54"/>
        <v>N/A</v>
      </c>
      <c r="X274" s="5" t="s">
        <v>2886</v>
      </c>
    </row>
    <row r="275" spans="1:24" ht="30" x14ac:dyDescent="0.25">
      <c r="A275" s="77">
        <f>VLOOKUP(C275,'BU and Control BU Listing'!A:E,5,FALSE)</f>
        <v>15200</v>
      </c>
      <c r="B275" s="80" t="s">
        <v>3121</v>
      </c>
      <c r="C275" s="22" t="str">
        <f t="shared" si="44"/>
        <v>15200</v>
      </c>
      <c r="D275" s="22" t="str">
        <f t="shared" si="45"/>
        <v>07430</v>
      </c>
      <c r="E275" s="21" t="str">
        <f>VLOOKUP(B275,'Table A as of March 2024'!A:G,7,FALSE)</f>
        <v>Department of the Treasury</v>
      </c>
      <c r="F275" s="21" t="str">
        <f>VLOOKUP(B275,'Table A as of March 2024'!A:H,8,FALSE)</f>
        <v>Liability Trust Fund</v>
      </c>
      <c r="G275" s="11" t="str">
        <f>VLOOKUP(B275,'Table A as of March 2024'!A:I,9,FALSE)</f>
        <v>356</v>
      </c>
      <c r="H275" t="str">
        <f>VLOOKUP(B275,'Table A as of March 2024'!A:L,12,FALSE)</f>
        <v>No</v>
      </c>
      <c r="I275" s="9" t="str">
        <f>VLOOKUP(B275,'Table A as of March 2024'!A:M,13,FALSE)</f>
        <v>U</v>
      </c>
      <c r="K275" t="str">
        <f>VLOOKUP(G275,'ACFR Class Vlookup'!A:B,2,FALSE)</f>
        <v>N/A</v>
      </c>
      <c r="L275" s="1" t="str">
        <f>VLOOKUP(D275,'Fund Information'!A:F,6,FALSE)</f>
        <v>Internal Service Fund activity included on the Risk Management internal service fund financial statement template submission.</v>
      </c>
      <c r="M275" s="6" t="str">
        <f t="shared" si="46"/>
        <v>N/A</v>
      </c>
      <c r="N275" s="6" t="s">
        <v>2886</v>
      </c>
      <c r="O275" s="6" t="str">
        <f t="shared" si="47"/>
        <v>N/A</v>
      </c>
      <c r="P275" s="5" t="s">
        <v>2886</v>
      </c>
      <c r="Q275" s="6" t="str">
        <f t="shared" si="48"/>
        <v>N/A</v>
      </c>
      <c r="R275" s="7" t="str">
        <f t="shared" si="49"/>
        <v>No</v>
      </c>
      <c r="S275" s="5" t="str">
        <f t="shared" si="50"/>
        <v>N/A</v>
      </c>
      <c r="T275" s="6" t="str">
        <f t="shared" si="51"/>
        <v>N/A</v>
      </c>
      <c r="U275" s="7" t="str">
        <f t="shared" si="52"/>
        <v>No</v>
      </c>
      <c r="V275" s="5" t="str">
        <f t="shared" si="53"/>
        <v>N/A</v>
      </c>
      <c r="W275" s="6" t="str">
        <f t="shared" si="54"/>
        <v>N/A</v>
      </c>
      <c r="X275" s="5" t="s">
        <v>2886</v>
      </c>
    </row>
    <row r="276" spans="1:24" ht="45" x14ac:dyDescent="0.25">
      <c r="A276" s="77">
        <f>VLOOKUP(C276,'BU and Control BU Listing'!A:E,5,FALSE)</f>
        <v>15200</v>
      </c>
      <c r="B276" s="80" t="s">
        <v>3122</v>
      </c>
      <c r="C276" s="22" t="str">
        <f t="shared" si="44"/>
        <v>15200</v>
      </c>
      <c r="D276" s="22" t="str">
        <f t="shared" si="45"/>
        <v>07440</v>
      </c>
      <c r="E276" s="21" t="str">
        <f>VLOOKUP(B276,'Table A as of March 2024'!A:G,7,FALSE)</f>
        <v>Department of the Treasury</v>
      </c>
      <c r="F276" s="21" t="str">
        <f>VLOOKUP(B276,'Table A as of March 2024'!A:H,8,FALSE)</f>
        <v>Automobile Trust Fund</v>
      </c>
      <c r="G276" s="11" t="str">
        <f>VLOOKUP(B276,'Table A as of March 2024'!A:I,9,FALSE)</f>
        <v>356</v>
      </c>
      <c r="H276" t="str">
        <f>VLOOKUP(B276,'Table A as of March 2024'!A:L,12,FALSE)</f>
        <v>No</v>
      </c>
      <c r="I276" s="9" t="str">
        <f>VLOOKUP(B276,'Table A as of March 2024'!A:M,13,FALSE)</f>
        <v>U</v>
      </c>
      <c r="K276" t="str">
        <f>VLOOKUP(G276,'ACFR Class Vlookup'!A:B,2,FALSE)</f>
        <v>N/A</v>
      </c>
      <c r="L276" s="1" t="str">
        <f>VLOOKUP(D276,'Fund Information'!A:F,6,FALSE)</f>
        <v>Code of Virginia §2.2-1835-1838. Internal Service Fund activity included on the Risk Management internal service fund financial statement template submission.</v>
      </c>
      <c r="M276" s="6" t="str">
        <f t="shared" si="46"/>
        <v>N/A</v>
      </c>
      <c r="N276" s="6" t="s">
        <v>2886</v>
      </c>
      <c r="O276" s="6" t="str">
        <f t="shared" si="47"/>
        <v>N/A</v>
      </c>
      <c r="P276" s="5" t="s">
        <v>2886</v>
      </c>
      <c r="Q276" s="6" t="str">
        <f t="shared" si="48"/>
        <v>N/A</v>
      </c>
      <c r="R276" s="7" t="str">
        <f t="shared" si="49"/>
        <v>No</v>
      </c>
      <c r="S276" s="5" t="str">
        <f t="shared" si="50"/>
        <v>N/A</v>
      </c>
      <c r="T276" s="6" t="str">
        <f t="shared" si="51"/>
        <v>N/A</v>
      </c>
      <c r="U276" s="7" t="str">
        <f t="shared" si="52"/>
        <v>No</v>
      </c>
      <c r="V276" s="5" t="str">
        <f t="shared" si="53"/>
        <v>N/A</v>
      </c>
      <c r="W276" s="6" t="str">
        <f t="shared" si="54"/>
        <v>N/A</v>
      </c>
      <c r="X276" s="5" t="s">
        <v>2886</v>
      </c>
    </row>
    <row r="277" spans="1:24" ht="30" x14ac:dyDescent="0.25">
      <c r="A277" s="77">
        <f>VLOOKUP(C277,'BU and Control BU Listing'!A:E,5,FALSE)</f>
        <v>15200</v>
      </c>
      <c r="B277" s="80" t="s">
        <v>3123</v>
      </c>
      <c r="C277" s="22" t="str">
        <f t="shared" si="44"/>
        <v>15200</v>
      </c>
      <c r="D277" s="22" t="str">
        <f t="shared" si="45"/>
        <v>07451</v>
      </c>
      <c r="E277" s="21" t="str">
        <f>VLOOKUP(B277,'Table A as of March 2024'!A:G,7,FALSE)</f>
        <v>Department of the Treasury</v>
      </c>
      <c r="F277" s="21" t="str">
        <f>VLOOKUP(B277,'Table A as of March 2024'!A:H,8,FALSE)</f>
        <v>Local Entities Bond Program</v>
      </c>
      <c r="G277" s="11" t="str">
        <f>VLOOKUP(B277,'Table A as of March 2024'!A:I,9,FALSE)</f>
        <v>304</v>
      </c>
      <c r="H277" t="str">
        <f>VLOOKUP(B277,'Table A as of March 2024'!A:L,12,FALSE)</f>
        <v>No</v>
      </c>
      <c r="I277" s="9" t="str">
        <f>VLOOKUP(B277,'Table A as of March 2024'!A:M,13,FALSE)</f>
        <v>U</v>
      </c>
      <c r="K277" t="str">
        <f>VLOOKUP(G277,'ACFR Class Vlookup'!A:B,2,FALSE)</f>
        <v>N/A</v>
      </c>
      <c r="L277" s="1" t="str">
        <f>VLOOKUP(D277,'Fund Information'!A:F,6,FALSE)</f>
        <v>Enterprise activity included on the Risk Management enterprise fund financial statement template submission.</v>
      </c>
      <c r="M277" s="6" t="str">
        <f t="shared" si="46"/>
        <v>N/A</v>
      </c>
      <c r="N277" s="6" t="s">
        <v>2886</v>
      </c>
      <c r="O277" s="6" t="str">
        <f t="shared" si="47"/>
        <v>N/A</v>
      </c>
      <c r="P277" s="5" t="s">
        <v>2886</v>
      </c>
      <c r="Q277" s="6" t="str">
        <f t="shared" si="48"/>
        <v>N/A</v>
      </c>
      <c r="R277" s="7" t="str">
        <f t="shared" si="49"/>
        <v>No</v>
      </c>
      <c r="S277" s="5" t="str">
        <f t="shared" si="50"/>
        <v>N/A</v>
      </c>
      <c r="T277" s="6" t="str">
        <f t="shared" si="51"/>
        <v>N/A</v>
      </c>
      <c r="U277" s="7" t="str">
        <f t="shared" si="52"/>
        <v>No</v>
      </c>
      <c r="V277" s="5" t="str">
        <f t="shared" si="53"/>
        <v>N/A</v>
      </c>
      <c r="W277" s="6" t="str">
        <f t="shared" si="54"/>
        <v>N/A</v>
      </c>
      <c r="X277" s="5" t="s">
        <v>2886</v>
      </c>
    </row>
    <row r="278" spans="1:24" ht="30" x14ac:dyDescent="0.25">
      <c r="A278" s="77">
        <f>VLOOKUP(C278,'BU and Control BU Listing'!A:E,5,FALSE)</f>
        <v>15200</v>
      </c>
      <c r="B278" s="80" t="s">
        <v>3124</v>
      </c>
      <c r="C278" s="22" t="str">
        <f t="shared" si="44"/>
        <v>15200</v>
      </c>
      <c r="D278" s="22" t="str">
        <f t="shared" si="45"/>
        <v>07461</v>
      </c>
      <c r="E278" s="21" t="str">
        <f>VLOOKUP(B278,'Table A as of March 2024'!A:G,7,FALSE)</f>
        <v>Department of the Treasury</v>
      </c>
      <c r="F278" s="21" t="str">
        <f>VLOOKUP(B278,'Table A as of March 2024'!A:H,8,FALSE)</f>
        <v>Public Officials Insurance</v>
      </c>
      <c r="G278" s="11" t="str">
        <f>VLOOKUP(B278,'Table A as of March 2024'!A:I,9,FALSE)</f>
        <v>304</v>
      </c>
      <c r="H278" t="str">
        <f>VLOOKUP(B278,'Table A as of March 2024'!A:L,12,FALSE)</f>
        <v>No</v>
      </c>
      <c r="I278" s="9" t="str">
        <f>VLOOKUP(B278,'Table A as of March 2024'!A:M,13,FALSE)</f>
        <v>U</v>
      </c>
      <c r="K278" t="str">
        <f>VLOOKUP(G278,'ACFR Class Vlookup'!A:B,2,FALSE)</f>
        <v>N/A</v>
      </c>
      <c r="L278" s="1" t="str">
        <f>VLOOKUP(D278,'Fund Information'!A:F,6,FALSE)</f>
        <v>Code of Virginia §2.2-1839-1840. Enterprise activity included on the Risk Management enterprise fund financial statement template submission.</v>
      </c>
      <c r="M278" s="6" t="str">
        <f t="shared" si="46"/>
        <v>N/A</v>
      </c>
      <c r="N278" s="6" t="s">
        <v>2886</v>
      </c>
      <c r="O278" s="6" t="str">
        <f t="shared" si="47"/>
        <v>N/A</v>
      </c>
      <c r="P278" s="5" t="s">
        <v>2886</v>
      </c>
      <c r="Q278" s="6" t="str">
        <f t="shared" si="48"/>
        <v>N/A</v>
      </c>
      <c r="R278" s="7" t="str">
        <f t="shared" si="49"/>
        <v>No</v>
      </c>
      <c r="S278" s="5" t="str">
        <f t="shared" si="50"/>
        <v>N/A</v>
      </c>
      <c r="T278" s="6" t="str">
        <f t="shared" si="51"/>
        <v>N/A</v>
      </c>
      <c r="U278" s="7" t="str">
        <f t="shared" si="52"/>
        <v>No</v>
      </c>
      <c r="V278" s="5" t="str">
        <f t="shared" si="53"/>
        <v>N/A</v>
      </c>
      <c r="W278" s="6" t="str">
        <f t="shared" si="54"/>
        <v>N/A</v>
      </c>
      <c r="X278" s="5" t="s">
        <v>2886</v>
      </c>
    </row>
    <row r="279" spans="1:24" ht="30" x14ac:dyDescent="0.25">
      <c r="A279" s="77">
        <f>VLOOKUP(C279,'BU and Control BU Listing'!A:E,5,FALSE)</f>
        <v>15200</v>
      </c>
      <c r="B279" s="80" t="s">
        <v>3125</v>
      </c>
      <c r="C279" s="22" t="str">
        <f t="shared" si="44"/>
        <v>15200</v>
      </c>
      <c r="D279" s="22" t="str">
        <f t="shared" si="45"/>
        <v>07470</v>
      </c>
      <c r="E279" s="21" t="str">
        <f>VLOOKUP(B279,'Table A as of March 2024'!A:G,7,FALSE)</f>
        <v>Department of the Treasury</v>
      </c>
      <c r="F279" s="21" t="str">
        <f>VLOOKUP(B279,'Table A as of March 2024'!A:H,8,FALSE)</f>
        <v>Law Enforcement Insurance</v>
      </c>
      <c r="G279" s="11" t="str">
        <f>VLOOKUP(B279,'Table A as of March 2024'!A:I,9,FALSE)</f>
        <v>304</v>
      </c>
      <c r="H279" t="str">
        <f>VLOOKUP(B279,'Table A as of March 2024'!A:L,12,FALSE)</f>
        <v>No</v>
      </c>
      <c r="I279" s="9" t="str">
        <f>VLOOKUP(B279,'Table A as of March 2024'!A:M,13,FALSE)</f>
        <v>U</v>
      </c>
      <c r="K279" t="str">
        <f>VLOOKUP(G279,'ACFR Class Vlookup'!A:B,2,FALSE)</f>
        <v>N/A</v>
      </c>
      <c r="L279" s="1" t="str">
        <f>VLOOKUP(D279,'Fund Information'!A:F,6,FALSE)</f>
        <v>Code of Virginia §2.2-1839. Enterprise activity included on the Risk Management enterprise fund financial statement template submission.</v>
      </c>
      <c r="M279" s="6" t="str">
        <f t="shared" si="46"/>
        <v>N/A</v>
      </c>
      <c r="N279" s="6" t="s">
        <v>2886</v>
      </c>
      <c r="O279" s="6" t="str">
        <f t="shared" si="47"/>
        <v>N/A</v>
      </c>
      <c r="P279" s="5" t="s">
        <v>2886</v>
      </c>
      <c r="Q279" s="6" t="str">
        <f t="shared" si="48"/>
        <v>N/A</v>
      </c>
      <c r="R279" s="7" t="str">
        <f t="shared" si="49"/>
        <v>No</v>
      </c>
      <c r="S279" s="5" t="str">
        <f t="shared" si="50"/>
        <v>N/A</v>
      </c>
      <c r="T279" s="6" t="str">
        <f t="shared" si="51"/>
        <v>N/A</v>
      </c>
      <c r="U279" s="7" t="str">
        <f t="shared" si="52"/>
        <v>No</v>
      </c>
      <c r="V279" s="5" t="str">
        <f t="shared" si="53"/>
        <v>N/A</v>
      </c>
      <c r="W279" s="6" t="str">
        <f t="shared" si="54"/>
        <v>N/A</v>
      </c>
      <c r="X279" s="5" t="s">
        <v>2886</v>
      </c>
    </row>
    <row r="280" spans="1:24" x14ac:dyDescent="0.25">
      <c r="A280" s="77">
        <f>VLOOKUP(C280,'BU and Control BU Listing'!A:E,5,FALSE)</f>
        <v>15200</v>
      </c>
      <c r="B280" s="80" t="s">
        <v>3126</v>
      </c>
      <c r="C280" s="22" t="str">
        <f t="shared" si="44"/>
        <v>15200</v>
      </c>
      <c r="D280" s="22" t="str">
        <f t="shared" si="45"/>
        <v>07481</v>
      </c>
      <c r="E280" s="21" t="str">
        <f>VLOOKUP(B280,'Table A as of March 2024'!A:G,7,FALSE)</f>
        <v>Department of the Treasury</v>
      </c>
      <c r="F280" s="21" t="str">
        <f>VLOOKUP(B280,'Table A as of March 2024'!A:H,8,FALSE)</f>
        <v>George Washington Rgnl Commiss</v>
      </c>
      <c r="G280" s="11" t="str">
        <f>VLOOKUP(B280,'Table A as of March 2024'!A:I,9,FALSE)</f>
        <v>313</v>
      </c>
      <c r="H280" t="str">
        <f>VLOOKUP(B280,'Table A as of March 2024'!A:L,12,FALSE)</f>
        <v>No</v>
      </c>
      <c r="I280" s="9" t="str">
        <f>VLOOKUP(B280,'Table A as of March 2024'!A:M,13,FALSE)</f>
        <v>U</v>
      </c>
      <c r="K280" t="str">
        <f>VLOOKUP(G280,'ACFR Class Vlookup'!A:B,2,FALSE)</f>
        <v>N/A</v>
      </c>
      <c r="L280" s="1" t="str">
        <f>VLOOKUP(D280,'Fund Information'!A:F,6,FALSE)</f>
        <v>This fund accounts for a vanpool insurance program.</v>
      </c>
      <c r="M280" s="6" t="str">
        <f t="shared" si="46"/>
        <v>N/A</v>
      </c>
      <c r="N280" s="6" t="s">
        <v>2886</v>
      </c>
      <c r="O280" s="6" t="str">
        <f t="shared" si="47"/>
        <v>N/A</v>
      </c>
      <c r="P280" s="5" t="s">
        <v>2886</v>
      </c>
      <c r="Q280" s="6" t="str">
        <f t="shared" si="48"/>
        <v>N/A</v>
      </c>
      <c r="R280" s="7" t="str">
        <f t="shared" si="49"/>
        <v>No</v>
      </c>
      <c r="S280" s="5" t="str">
        <f t="shared" si="50"/>
        <v>N/A</v>
      </c>
      <c r="T280" s="6" t="str">
        <f t="shared" si="51"/>
        <v>N/A</v>
      </c>
      <c r="U280" s="7" t="str">
        <f t="shared" si="52"/>
        <v>No</v>
      </c>
      <c r="V280" s="5" t="str">
        <f t="shared" si="53"/>
        <v>N/A</v>
      </c>
      <c r="W280" s="6" t="str">
        <f t="shared" si="54"/>
        <v>N/A</v>
      </c>
      <c r="X280" s="5" t="s">
        <v>2886</v>
      </c>
    </row>
    <row r="281" spans="1:24" ht="30" x14ac:dyDescent="0.25">
      <c r="A281" s="77">
        <f>VLOOKUP(C281,'BU and Control BU Listing'!A:E,5,FALSE)</f>
        <v>15200</v>
      </c>
      <c r="B281" s="80" t="s">
        <v>3127</v>
      </c>
      <c r="C281" s="22" t="str">
        <f t="shared" si="44"/>
        <v>15200</v>
      </c>
      <c r="D281" s="22" t="str">
        <f t="shared" si="45"/>
        <v>07490</v>
      </c>
      <c r="E281" s="21" t="str">
        <f>VLOOKUP(B281,'Table A as of March 2024'!A:G,7,FALSE)</f>
        <v>Department of the Treasury</v>
      </c>
      <c r="F281" s="21" t="str">
        <f>VLOOKUP(B281,'Table A as of March 2024'!A:H,8,FALSE)</f>
        <v>Commuter Rail Trust Fund</v>
      </c>
      <c r="G281" s="11" t="str">
        <f>VLOOKUP(B281,'Table A as of March 2024'!A:I,9,FALSE)</f>
        <v>435</v>
      </c>
      <c r="H281" t="str">
        <f>VLOOKUP(B281,'Table A as of March 2024'!A:L,12,FALSE)</f>
        <v>No</v>
      </c>
      <c r="I281" s="9" t="str">
        <f>VLOOKUP(B281,'Table A as of March 2024'!A:M,13,FALSE)</f>
        <v>R</v>
      </c>
      <c r="K281" t="str">
        <f>VLOOKUP(G281,'ACFR Class Vlookup'!A:B,2,FALSE)</f>
        <v>N/A</v>
      </c>
      <c r="L281" s="1" t="str">
        <f>VLOOKUP(D281,'Fund Information'!A:F,6,FALSE)</f>
        <v>Activity included on the Risk Management fiduciary fund financial statement template submission.</v>
      </c>
      <c r="M281" s="6" t="str">
        <f t="shared" si="46"/>
        <v>N/A</v>
      </c>
      <c r="N281" s="6" t="s">
        <v>2886</v>
      </c>
      <c r="O281" s="6" t="str">
        <f t="shared" si="47"/>
        <v>N/A</v>
      </c>
      <c r="P281" s="5" t="s">
        <v>2886</v>
      </c>
      <c r="Q281" s="6" t="str">
        <f t="shared" si="48"/>
        <v>N/A</v>
      </c>
      <c r="R281" s="7" t="str">
        <f t="shared" si="49"/>
        <v>No</v>
      </c>
      <c r="S281" s="5" t="str">
        <f t="shared" si="50"/>
        <v>N/A</v>
      </c>
      <c r="T281" s="6" t="str">
        <f t="shared" si="51"/>
        <v>N/A</v>
      </c>
      <c r="U281" s="7" t="str">
        <f t="shared" si="52"/>
        <v>No</v>
      </c>
      <c r="V281" s="5" t="str">
        <f t="shared" si="53"/>
        <v>N/A</v>
      </c>
      <c r="W281" s="6" t="str">
        <f t="shared" si="54"/>
        <v>N/A</v>
      </c>
      <c r="X281" s="5" t="s">
        <v>2886</v>
      </c>
    </row>
    <row r="282" spans="1:24" ht="90" x14ac:dyDescent="0.25">
      <c r="A282" s="77">
        <f>VLOOKUP(C282,'BU and Control BU Listing'!A:E,5,FALSE)</f>
        <v>15200</v>
      </c>
      <c r="B282" s="80" t="s">
        <v>3128</v>
      </c>
      <c r="C282" s="22" t="str">
        <f t="shared" si="44"/>
        <v>15200</v>
      </c>
      <c r="D282" s="22" t="str">
        <f t="shared" si="45"/>
        <v>09090</v>
      </c>
      <c r="E282" s="21" t="str">
        <f>VLOOKUP(B282,'Table A as of March 2024'!A:G,7,FALSE)</f>
        <v>Department of the Treasury</v>
      </c>
      <c r="F282" s="21" t="str">
        <f>VLOOKUP(B282,'Table A as of March 2024'!A:H,8,FALSE)</f>
        <v>Insurance Collateral Assessmnt</v>
      </c>
      <c r="G282" s="11" t="str">
        <f>VLOOKUP(B282,'Table A as of March 2024'!A:I,9,FALSE)</f>
        <v>105</v>
      </c>
      <c r="H282" t="str">
        <f>VLOOKUP(B282,'Table A as of March 2024'!A:L,12,FALSE)</f>
        <v>No</v>
      </c>
      <c r="I282" s="9" t="str">
        <f>VLOOKUP(B282,'Table A as of March 2024'!A:M,13,FALSE)</f>
        <v>U</v>
      </c>
      <c r="J282" t="str">
        <f>VLOOKUP(B282,'Table A as of March 2024'!A:O,15,FALSE)</f>
        <v>C</v>
      </c>
      <c r="K282" t="str">
        <f>VLOOKUP(G282,'ACFR Class Vlookup'!A:B,2,FALSE)</f>
        <v>Governmental</v>
      </c>
      <c r="L282" s="1" t="str">
        <f>VLOOKUP(D282,'Fund Information'!A:F,6,FALSE)</f>
        <v>Assessments from insurers are credited to this fund and used to pay expenses associated with the safekeeping and handling of the securities pledged as collateral. Disbursements from the Fund shall be on warrants issued by the Comptroller to pay expenses associated with the safekeeping and handling of the securities or surety bonds deposited under the provisions of this title.</v>
      </c>
      <c r="M282" s="6" t="str">
        <f t="shared" si="46"/>
        <v>N/A</v>
      </c>
      <c r="N282" s="6" t="s">
        <v>2886</v>
      </c>
      <c r="O282" s="6" t="str">
        <f t="shared" si="47"/>
        <v>N/A</v>
      </c>
      <c r="P282" s="5" t="s">
        <v>2886</v>
      </c>
      <c r="Q282" s="6" t="str">
        <f t="shared" si="48"/>
        <v>N/A</v>
      </c>
      <c r="R282" s="7" t="str">
        <f t="shared" si="49"/>
        <v>No</v>
      </c>
      <c r="S282" s="5" t="str">
        <f t="shared" si="50"/>
        <v>Answer Required</v>
      </c>
      <c r="T282" s="6" t="str">
        <f t="shared" si="51"/>
        <v>N/A</v>
      </c>
      <c r="U282" s="7" t="str">
        <f t="shared" si="52"/>
        <v>Yes</v>
      </c>
      <c r="V282" s="5" t="str">
        <f t="shared" si="53"/>
        <v>Answer Required</v>
      </c>
      <c r="W282" s="6" t="str">
        <f t="shared" si="54"/>
        <v>N/A</v>
      </c>
      <c r="X282" s="5" t="s">
        <v>2886</v>
      </c>
    </row>
    <row r="283" spans="1:24" ht="45" x14ac:dyDescent="0.25">
      <c r="A283" s="77">
        <f>VLOOKUP(C283,'BU and Control BU Listing'!A:E,5,FALSE)</f>
        <v>15200</v>
      </c>
      <c r="B283" s="80" t="s">
        <v>3129</v>
      </c>
      <c r="C283" s="22" t="str">
        <f t="shared" si="44"/>
        <v>15200</v>
      </c>
      <c r="D283" s="22" t="str">
        <f t="shared" si="45"/>
        <v>09370</v>
      </c>
      <c r="E283" s="21" t="str">
        <f>VLOOKUP(B283,'Table A as of March 2024'!A:G,7,FALSE)</f>
        <v>Department of the Treasury</v>
      </c>
      <c r="F283" s="21" t="str">
        <f>VLOOKUP(B283,'Table A as of March 2024'!A:H,8,FALSE)</f>
        <v>Special Damages Fund</v>
      </c>
      <c r="G283" s="11" t="str">
        <f>VLOOKUP(B283,'Table A as of March 2024'!A:I,9,FALSE)</f>
        <v>105</v>
      </c>
      <c r="H283" t="str">
        <f>VLOOKUP(B283,'Table A as of March 2024'!A:L,12,FALSE)</f>
        <v>No</v>
      </c>
      <c r="I283" s="9" t="str">
        <f>VLOOKUP(B283,'Table A as of March 2024'!A:M,13,FALSE)</f>
        <v>U</v>
      </c>
      <c r="J283" t="str">
        <f>VLOOKUP(B283,'Table A as of March 2024'!A:O,15,FALSE)</f>
        <v>R</v>
      </c>
      <c r="K283" t="str">
        <f>VLOOKUP(G283,'ACFR Class Vlookup'!A:B,2,FALSE)</f>
        <v>Governmental</v>
      </c>
      <c r="L283" s="1" t="str">
        <f>VLOOKUP(D283,'Fund Information'!A:F,6,FALSE)</f>
        <v>Interfund Transfers per § 3-1.01 S, Comptroller shall transfer an amount estimated at $5,500,000 on or before 6/30/09 to the Special Damages Fund in the Dept. of the Treasury.  (Part 3 Transfer)</v>
      </c>
      <c r="M283" s="6" t="str">
        <f t="shared" si="46"/>
        <v>N/A</v>
      </c>
      <c r="N283" s="6" t="s">
        <v>2886</v>
      </c>
      <c r="O283" s="6" t="str">
        <f t="shared" si="47"/>
        <v>N/A</v>
      </c>
      <c r="P283" s="5" t="s">
        <v>2886</v>
      </c>
      <c r="Q283" s="6" t="str">
        <f t="shared" si="48"/>
        <v>N/A</v>
      </c>
      <c r="R283" s="7" t="str">
        <f t="shared" si="49"/>
        <v>Yes</v>
      </c>
      <c r="S283" s="5" t="str">
        <f t="shared" si="50"/>
        <v>Answer Required</v>
      </c>
      <c r="T283" s="6" t="str">
        <f t="shared" si="51"/>
        <v>N/A</v>
      </c>
      <c r="U283" s="7" t="str">
        <f t="shared" si="52"/>
        <v>No</v>
      </c>
      <c r="V283" s="5" t="str">
        <f t="shared" si="53"/>
        <v>Answer Required</v>
      </c>
      <c r="W283" s="6" t="str">
        <f t="shared" si="54"/>
        <v>N/A</v>
      </c>
      <c r="X283" s="5" t="s">
        <v>2886</v>
      </c>
    </row>
    <row r="284" spans="1:24" x14ac:dyDescent="0.25">
      <c r="A284" s="77">
        <f>VLOOKUP(C284,'BU and Control BU Listing'!A:E,5,FALSE)</f>
        <v>15200</v>
      </c>
      <c r="B284" s="80" t="s">
        <v>8663</v>
      </c>
      <c r="C284" s="22" t="str">
        <f t="shared" si="44"/>
        <v>15200</v>
      </c>
      <c r="D284" s="22" t="str">
        <f t="shared" si="45"/>
        <v>10000</v>
      </c>
      <c r="E284" s="21" t="str">
        <f>VLOOKUP(B284,'Table A as of March 2024'!A:G,7,FALSE)</f>
        <v>Department of the Treasury</v>
      </c>
      <c r="F284" s="21" t="str">
        <f>VLOOKUP(B284,'Table A as of March 2024'!A:H,8,FALSE)</f>
        <v>Federal Trust</v>
      </c>
      <c r="G284" s="11" t="str">
        <f>VLOOKUP(B284,'Table A as of March 2024'!A:I,9,FALSE)</f>
        <v>120</v>
      </c>
      <c r="H284" t="str">
        <f>VLOOKUP(B284,'Table A as of March 2024'!A:L,12,FALSE)</f>
        <v>No</v>
      </c>
      <c r="I284" s="9" t="str">
        <f>VLOOKUP(B284,'Table A as of March 2024'!A:M,13,FALSE)</f>
        <v>R</v>
      </c>
      <c r="J284" t="str">
        <f>VLOOKUP(B284,'Table A as of March 2024'!A:O,15,FALSE)</f>
        <v>R</v>
      </c>
      <c r="K284" t="str">
        <f>VLOOKUP(G284,'ACFR Class Vlookup'!A:B,2,FALSE)</f>
        <v>Governmental</v>
      </c>
      <c r="L284" s="1" t="str">
        <f>VLOOKUP(D284,'Fund Information'!A:F,6,FALSE)</f>
        <v>This fund accounts for Federal funds.</v>
      </c>
      <c r="M284" s="6" t="str">
        <f t="shared" si="46"/>
        <v>N/A</v>
      </c>
      <c r="N284" s="6" t="s">
        <v>2886</v>
      </c>
      <c r="O284" s="6" t="str">
        <f t="shared" si="47"/>
        <v>N/A</v>
      </c>
      <c r="P284" s="5" t="s">
        <v>2886</v>
      </c>
      <c r="Q284" s="6" t="str">
        <f t="shared" si="48"/>
        <v>N/A</v>
      </c>
      <c r="R284" s="7" t="str">
        <f t="shared" si="49"/>
        <v>Yes</v>
      </c>
      <c r="S284" s="5" t="str">
        <f t="shared" si="50"/>
        <v>Answer Required</v>
      </c>
      <c r="T284" s="6" t="str">
        <f t="shared" si="51"/>
        <v>N/A</v>
      </c>
      <c r="U284" s="7" t="str">
        <f t="shared" si="52"/>
        <v>No</v>
      </c>
      <c r="V284" s="5" t="str">
        <f t="shared" si="53"/>
        <v>Answer Required</v>
      </c>
      <c r="W284" s="6" t="str">
        <f t="shared" si="54"/>
        <v>N/A</v>
      </c>
      <c r="X284" s="5" t="s">
        <v>2886</v>
      </c>
    </row>
    <row r="285" spans="1:24" ht="165" x14ac:dyDescent="0.25">
      <c r="A285" s="77">
        <f>VLOOKUP(C285,'BU and Control BU Listing'!A:E,5,FALSE)</f>
        <v>15200</v>
      </c>
      <c r="B285" s="80" t="s">
        <v>5752</v>
      </c>
      <c r="C285" s="22" t="str">
        <f t="shared" si="44"/>
        <v>15200</v>
      </c>
      <c r="D285" s="22" t="str">
        <f t="shared" si="45"/>
        <v>10110</v>
      </c>
      <c r="E285" s="21" t="str">
        <f>VLOOKUP(B285,'Table A as of March 2024'!A:G,7,FALSE)</f>
        <v>Department of the Treasury</v>
      </c>
      <c r="F285" s="21" t="str">
        <f>VLOOKUP(B285,'Table A as of March 2024'!A:H,8,FALSE)</f>
        <v>CARESActRlfFd–General-COVID-19</v>
      </c>
      <c r="G285" s="11" t="str">
        <f>VLOOKUP(B285,'Table A as of March 2024'!A:I,9,FALSE)</f>
        <v>120</v>
      </c>
      <c r="H285" t="str">
        <f>VLOOKUP(B285,'Table A as of March 2024'!A:L,12,FALSE)</f>
        <v>No</v>
      </c>
      <c r="I285" s="9" t="str">
        <f>VLOOKUP(B285,'Table A as of March 2024'!A:M,13,FALSE)</f>
        <v>V</v>
      </c>
      <c r="J285" t="str">
        <f>VLOOKUP(B285,'Table A as of March 2024'!A:O,15,FALSE)</f>
        <v>R</v>
      </c>
      <c r="K285" t="str">
        <f>VLOOKUP(G285,'ACFR Class Vlookup'!A:B,2,FALSE)</f>
        <v>Governmental</v>
      </c>
      <c r="L285" s="1" t="str">
        <f>VLOOKUP(D285,'Fund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85" s="6" t="str">
        <f t="shared" si="46"/>
        <v>N/A</v>
      </c>
      <c r="N285" s="6" t="s">
        <v>2886</v>
      </c>
      <c r="O285" s="6" t="str">
        <f t="shared" si="47"/>
        <v>N/A</v>
      </c>
      <c r="P285" s="5" t="s">
        <v>2886</v>
      </c>
      <c r="Q285" s="6" t="str">
        <f t="shared" si="48"/>
        <v>N/A</v>
      </c>
      <c r="R285" s="7" t="str">
        <f t="shared" si="49"/>
        <v>Yes</v>
      </c>
      <c r="S285" s="5" t="str">
        <f t="shared" si="50"/>
        <v>Answer Required</v>
      </c>
      <c r="T285" s="6" t="str">
        <f t="shared" si="51"/>
        <v>N/A</v>
      </c>
      <c r="U285" s="7" t="str">
        <f t="shared" si="52"/>
        <v>No</v>
      </c>
      <c r="V285" s="5" t="str">
        <f t="shared" si="53"/>
        <v>Answer Required</v>
      </c>
      <c r="W285" s="6" t="str">
        <f t="shared" si="54"/>
        <v>N/A</v>
      </c>
      <c r="X285" s="5" t="s">
        <v>2886</v>
      </c>
    </row>
    <row r="286" spans="1:24" ht="165" x14ac:dyDescent="0.25">
      <c r="A286" s="77">
        <f>VLOOKUP(C286,'BU and Control BU Listing'!A:E,5,FALSE)</f>
        <v>15200</v>
      </c>
      <c r="B286" s="80" t="s">
        <v>8122</v>
      </c>
      <c r="C286" s="22" t="str">
        <f t="shared" si="44"/>
        <v>15200</v>
      </c>
      <c r="D286" s="22" t="str">
        <f t="shared" si="45"/>
        <v>12110</v>
      </c>
      <c r="E286" s="21" t="str">
        <f>VLOOKUP(B286,'Table A as of March 2024'!A:G,7,FALSE)</f>
        <v>Department of the Treasury</v>
      </c>
      <c r="F286" s="21" t="str">
        <f>VLOOKUP(B286,'Table A as of March 2024'!A:H,8,FALSE)</f>
        <v>ARP-CrvStLoclFisRecFd-COVID-19</v>
      </c>
      <c r="G286" s="11" t="str">
        <f>VLOOKUP(B286,'Table A as of March 2024'!A:I,9,FALSE)</f>
        <v>120</v>
      </c>
      <c r="H286" t="str">
        <f>VLOOKUP(B286,'Table A as of March 2024'!A:L,12,FALSE)</f>
        <v>No</v>
      </c>
      <c r="I286" s="9" t="str">
        <f>VLOOKUP(B286,'Table A as of March 2024'!A:M,13,FALSE)</f>
        <v>V</v>
      </c>
      <c r="J286" t="str">
        <f>VLOOKUP(B286,'Table A as of March 2024'!A:O,15,FALSE)</f>
        <v>R</v>
      </c>
      <c r="K286" t="str">
        <f>VLOOKUP(G286,'ACFR Class Vlookup'!A:B,2,FALSE)</f>
        <v>Governmental</v>
      </c>
      <c r="L286" s="1" t="str">
        <f>VLOOKUP(D286,'Fund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286" s="6" t="str">
        <f t="shared" si="46"/>
        <v>N/A</v>
      </c>
      <c r="N286" s="6" t="s">
        <v>2886</v>
      </c>
      <c r="O286" s="6" t="str">
        <f t="shared" si="47"/>
        <v>N/A</v>
      </c>
      <c r="P286" s="5" t="s">
        <v>2886</v>
      </c>
      <c r="Q286" s="6" t="str">
        <f t="shared" si="48"/>
        <v>N/A</v>
      </c>
      <c r="R286" s="7" t="str">
        <f t="shared" si="49"/>
        <v>Yes</v>
      </c>
      <c r="S286" s="5" t="str">
        <f t="shared" si="50"/>
        <v>Answer Required</v>
      </c>
      <c r="T286" s="6" t="str">
        <f t="shared" si="51"/>
        <v>N/A</v>
      </c>
      <c r="U286" s="7" t="str">
        <f t="shared" si="52"/>
        <v>No</v>
      </c>
      <c r="V286" s="5" t="str">
        <f t="shared" si="53"/>
        <v>Answer Required</v>
      </c>
      <c r="W286" s="6" t="str">
        <f t="shared" si="54"/>
        <v>N/A</v>
      </c>
      <c r="X286" s="5" t="s">
        <v>2886</v>
      </c>
    </row>
    <row r="287" spans="1:24" x14ac:dyDescent="0.25">
      <c r="A287" s="77">
        <f>VLOOKUP(C287,'BU and Control BU Listing'!A:E,5,FALSE)</f>
        <v>15400</v>
      </c>
      <c r="B287" s="80" t="s">
        <v>3131</v>
      </c>
      <c r="C287" s="22" t="str">
        <f t="shared" si="44"/>
        <v>15400</v>
      </c>
      <c r="D287" s="22" t="str">
        <f t="shared" si="45"/>
        <v>01000</v>
      </c>
      <c r="E287" s="21" t="str">
        <f>VLOOKUP(B287,'Table A as of March 2024'!A:G,7,FALSE)</f>
        <v>Department of Motor Vehicles</v>
      </c>
      <c r="F287" s="21" t="str">
        <f>VLOOKUP(B287,'Table A as of March 2024'!A:H,8,FALSE)</f>
        <v>General Fund</v>
      </c>
      <c r="G287" s="11" t="str">
        <f>VLOOKUP(B287,'Table A as of March 2024'!A:I,9,FALSE)</f>
        <v>100</v>
      </c>
      <c r="H287" t="str">
        <f>VLOOKUP(B287,'Table A as of March 2024'!A:L,12,FALSE)</f>
        <v>No</v>
      </c>
      <c r="I287" s="9" t="str">
        <f>VLOOKUP(B287,'Table A as of March 2024'!A:M,13,FALSE)</f>
        <v>G</v>
      </c>
      <c r="J287" t="str">
        <f>VLOOKUP(B287,'Table A as of March 2024'!A:O,15,FALSE)</f>
        <v>U</v>
      </c>
      <c r="K287" t="str">
        <f>VLOOKUP(G287,'ACFR Class Vlookup'!A:B,2,FALSE)</f>
        <v>Governmental</v>
      </c>
      <c r="L287" s="1" t="str">
        <f>VLOOKUP(D287,'Fund Information'!A:F,6,FALSE)</f>
        <v>General Fund</v>
      </c>
      <c r="M287" s="6" t="str">
        <f t="shared" si="46"/>
        <v>N/A</v>
      </c>
      <c r="N287" s="6" t="s">
        <v>2886</v>
      </c>
      <c r="O287" s="6" t="str">
        <f t="shared" si="47"/>
        <v>N/A</v>
      </c>
      <c r="P287" s="5" t="s">
        <v>2886</v>
      </c>
      <c r="Q287" s="6" t="str">
        <f t="shared" si="48"/>
        <v>N/A</v>
      </c>
      <c r="R287" s="7" t="str">
        <f t="shared" si="49"/>
        <v>No</v>
      </c>
      <c r="S287" s="5" t="str">
        <f t="shared" si="50"/>
        <v>Answer Required</v>
      </c>
      <c r="T287" s="6" t="str">
        <f t="shared" si="51"/>
        <v>N/A</v>
      </c>
      <c r="U287" s="7" t="str">
        <f t="shared" si="52"/>
        <v>No</v>
      </c>
      <c r="V287" s="5" t="str">
        <f t="shared" si="53"/>
        <v>Answer Required</v>
      </c>
      <c r="W287" s="6" t="str">
        <f t="shared" si="54"/>
        <v>N/A</v>
      </c>
      <c r="X287" s="5" t="s">
        <v>2886</v>
      </c>
    </row>
    <row r="288" spans="1:24" ht="45" x14ac:dyDescent="0.25">
      <c r="A288" s="77">
        <f>VLOOKUP(C288,'BU and Control BU Listing'!A:E,5,FALSE)</f>
        <v>15400</v>
      </c>
      <c r="B288" s="80" t="s">
        <v>3132</v>
      </c>
      <c r="C288" s="22" t="str">
        <f t="shared" si="44"/>
        <v>15400</v>
      </c>
      <c r="D288" s="22" t="str">
        <f t="shared" si="45"/>
        <v>02120</v>
      </c>
      <c r="E288" s="21" t="str">
        <f>VLOOKUP(B288,'Table A as of March 2024'!A:G,7,FALSE)</f>
        <v>Department of Motor Vehicles</v>
      </c>
      <c r="F288" s="21" t="str">
        <f>VLOOKUP(B288,'Table A as of March 2024'!A:H,8,FALSE)</f>
        <v>Motor Vehicle Dealer Board</v>
      </c>
      <c r="G288" s="11" t="str">
        <f>VLOOKUP(B288,'Table A as of March 2024'!A:I,9,FALSE)</f>
        <v>105</v>
      </c>
      <c r="H288" t="str">
        <f>VLOOKUP(B288,'Table A as of March 2024'!A:L,12,FALSE)</f>
        <v>Yes</v>
      </c>
      <c r="I288" s="9" t="str">
        <f>VLOOKUP(B288,'Table A as of March 2024'!A:M,13,FALSE)</f>
        <v>U</v>
      </c>
      <c r="J288" t="str">
        <f>VLOOKUP(B288,'Table A as of March 2024'!A:O,15,FALSE)</f>
        <v>C</v>
      </c>
      <c r="K288" t="str">
        <f>VLOOKUP(G288,'ACFR Class Vlookup'!A:B,2,FALSE)</f>
        <v>Governmental</v>
      </c>
      <c r="L288" s="1" t="str">
        <f>VLOOKUP(D288,'Fund Information'!A:F,6,FALSE)</f>
        <v>Accounts for fees collected to license motor vehicle dealers and salespersons and various other fees.  Funds are transferred to the Motor Vehicle Dealer Board.</v>
      </c>
      <c r="M288" s="6" t="str">
        <f t="shared" si="46"/>
        <v>N/A</v>
      </c>
      <c r="N288" s="6" t="s">
        <v>2886</v>
      </c>
      <c r="O288" s="6" t="str">
        <f t="shared" si="47"/>
        <v>N/A</v>
      </c>
      <c r="P288" s="5" t="s">
        <v>2886</v>
      </c>
      <c r="Q288" s="6" t="str">
        <f t="shared" si="48"/>
        <v>N/A</v>
      </c>
      <c r="R288" s="7" t="str">
        <f t="shared" si="49"/>
        <v>No</v>
      </c>
      <c r="S288" s="5" t="str">
        <f t="shared" si="50"/>
        <v>Answer Required</v>
      </c>
      <c r="T288" s="6" t="str">
        <f t="shared" si="51"/>
        <v>N/A</v>
      </c>
      <c r="U288" s="7" t="str">
        <f t="shared" si="52"/>
        <v>Yes</v>
      </c>
      <c r="V288" s="5" t="str">
        <f t="shared" si="53"/>
        <v>Answer Required</v>
      </c>
      <c r="W288" s="6" t="str">
        <f t="shared" si="54"/>
        <v>N/A</v>
      </c>
      <c r="X288" s="5" t="s">
        <v>2886</v>
      </c>
    </row>
    <row r="289" spans="1:24" ht="60" x14ac:dyDescent="0.25">
      <c r="A289" s="77">
        <f>VLOOKUP(C289,'BU and Control BU Listing'!A:E,5,FALSE)</f>
        <v>15400</v>
      </c>
      <c r="B289" s="80" t="s">
        <v>3133</v>
      </c>
      <c r="C289" s="22" t="str">
        <f t="shared" si="44"/>
        <v>15400</v>
      </c>
      <c r="D289" s="22" t="str">
        <f t="shared" si="45"/>
        <v>02130</v>
      </c>
      <c r="E289" s="21" t="str">
        <f>VLOOKUP(B289,'Table A as of March 2024'!A:G,7,FALSE)</f>
        <v>Department of Motor Vehicles</v>
      </c>
      <c r="F289" s="21" t="str">
        <f>VLOOKUP(B289,'Table A as of March 2024'!A:H,8,FALSE)</f>
        <v>Special Emergency Medical Srvc</v>
      </c>
      <c r="G289" s="11" t="str">
        <f>VLOOKUP(B289,'Table A as of March 2024'!A:I,9,FALSE)</f>
        <v>115</v>
      </c>
      <c r="H289" t="str">
        <f>VLOOKUP(B289,'Table A as of March 2024'!A:L,12,FALSE)</f>
        <v>No</v>
      </c>
      <c r="I289" s="9" t="str">
        <f>VLOOKUP(B289,'Table A as of March 2024'!A:M,13,FALSE)</f>
        <v>U</v>
      </c>
      <c r="J289" t="str">
        <f>VLOOKUP(B289,'Table A as of March 2024'!A:O,15,FALSE)</f>
        <v>C</v>
      </c>
      <c r="K289" t="str">
        <f>VLOOKUP(G289,'ACFR Class Vlookup'!A:B,2,FALSE)</f>
        <v>Governmental</v>
      </c>
      <c r="L289" s="1" t="str">
        <f>VLOOKUP(D289,'Fund Information'!A:F,6,FALSE)</f>
        <v>Accounts for a portion of the vehicle registration fees which are collected at DMV.  Funds are transferred to the Dept of Health to provide funding for rescue squad operations.  (25% of funds returned to locality to provide training and equipment--local revenue account)</v>
      </c>
      <c r="M289" s="6" t="str">
        <f t="shared" si="46"/>
        <v>N/A</v>
      </c>
      <c r="N289" s="6" t="s">
        <v>2886</v>
      </c>
      <c r="O289" s="6" t="str">
        <f t="shared" si="47"/>
        <v>N/A</v>
      </c>
      <c r="P289" s="5" t="s">
        <v>2886</v>
      </c>
      <c r="Q289" s="6" t="str">
        <f t="shared" si="48"/>
        <v>N/A</v>
      </c>
      <c r="R289" s="7" t="str">
        <f t="shared" si="49"/>
        <v>No</v>
      </c>
      <c r="S289" s="5" t="str">
        <f t="shared" si="50"/>
        <v>Answer Required</v>
      </c>
      <c r="T289" s="6" t="str">
        <f t="shared" si="51"/>
        <v>N/A</v>
      </c>
      <c r="U289" s="7" t="str">
        <f t="shared" si="52"/>
        <v>Yes</v>
      </c>
      <c r="V289" s="5" t="str">
        <f t="shared" si="53"/>
        <v>Answer Required</v>
      </c>
      <c r="W289" s="6" t="str">
        <f t="shared" si="54"/>
        <v>N/A</v>
      </c>
      <c r="X289" s="5" t="s">
        <v>2886</v>
      </c>
    </row>
    <row r="290" spans="1:24" ht="30" x14ac:dyDescent="0.25">
      <c r="A290" s="77">
        <f>VLOOKUP(C290,'BU and Control BU Listing'!A:E,5,FALSE)</f>
        <v>15400</v>
      </c>
      <c r="B290" s="80" t="s">
        <v>3134</v>
      </c>
      <c r="C290" s="22" t="str">
        <f t="shared" si="44"/>
        <v>15400</v>
      </c>
      <c r="D290" s="22" t="str">
        <f t="shared" si="45"/>
        <v>02154</v>
      </c>
      <c r="E290" s="21" t="str">
        <f>VLOOKUP(B290,'Table A as of March 2024'!A:G,7,FALSE)</f>
        <v>Department of Motor Vehicles</v>
      </c>
      <c r="F290" s="21" t="str">
        <f>VLOOKUP(B290,'Table A as of March 2024'!A:H,8,FALSE)</f>
        <v>DMV Special Revenue Fund</v>
      </c>
      <c r="G290" s="11" t="str">
        <f>VLOOKUP(B290,'Table A as of March 2024'!A:I,9,FALSE)</f>
        <v>105</v>
      </c>
      <c r="H290" t="str">
        <f>VLOOKUP(B290,'Table A as of March 2024'!A:L,12,FALSE)</f>
        <v>Yes</v>
      </c>
      <c r="I290" s="9" t="str">
        <f>VLOOKUP(B290,'Table A as of March 2024'!A:M,13,FALSE)</f>
        <v>U</v>
      </c>
      <c r="J290" t="str">
        <f>VLOOKUP(B290,'Table A as of March 2024'!A:O,15,FALSE)</f>
        <v>C</v>
      </c>
      <c r="K290" t="str">
        <f>VLOOKUP(G290,'ACFR Class Vlookup'!A:B,2,FALSE)</f>
        <v>Governmental</v>
      </c>
      <c r="L290" s="1" t="str">
        <f>VLOOKUP(D290,'Fund Information'!A:F,6,FALSE)</f>
        <v>This fund is for receipts from donations, gifts, and loans to be used for alcohol safety education.</v>
      </c>
      <c r="M290" s="6" t="str">
        <f t="shared" si="46"/>
        <v>N/A</v>
      </c>
      <c r="N290" s="6" t="s">
        <v>2886</v>
      </c>
      <c r="O290" s="6" t="str">
        <f t="shared" si="47"/>
        <v>N/A</v>
      </c>
      <c r="P290" s="5" t="s">
        <v>2886</v>
      </c>
      <c r="Q290" s="6" t="str">
        <f t="shared" si="48"/>
        <v>N/A</v>
      </c>
      <c r="R290" s="7" t="str">
        <f t="shared" si="49"/>
        <v>No</v>
      </c>
      <c r="S290" s="5" t="str">
        <f t="shared" si="50"/>
        <v>Answer Required</v>
      </c>
      <c r="T290" s="6" t="str">
        <f t="shared" si="51"/>
        <v>N/A</v>
      </c>
      <c r="U290" s="7" t="str">
        <f t="shared" si="52"/>
        <v>Yes</v>
      </c>
      <c r="V290" s="5" t="str">
        <f t="shared" si="53"/>
        <v>Answer Required</v>
      </c>
      <c r="W290" s="6" t="str">
        <f t="shared" si="54"/>
        <v>N/A</v>
      </c>
      <c r="X290" s="5" t="s">
        <v>2886</v>
      </c>
    </row>
    <row r="291" spans="1:24" ht="90" x14ac:dyDescent="0.25">
      <c r="A291" s="77">
        <f>VLOOKUP(C291,'BU and Control BU Listing'!A:E,5,FALSE)</f>
        <v>15400</v>
      </c>
      <c r="B291" s="80" t="s">
        <v>3135</v>
      </c>
      <c r="C291" s="22" t="str">
        <f t="shared" si="44"/>
        <v>15400</v>
      </c>
      <c r="D291" s="22" t="str">
        <f t="shared" si="45"/>
        <v>02690</v>
      </c>
      <c r="E291" s="21" t="str">
        <f>VLOOKUP(B291,'Table A as of March 2024'!A:G,7,FALSE)</f>
        <v>Department of Motor Vehicles</v>
      </c>
      <c r="F291" s="21" t="str">
        <f>VLOOKUP(B291,'Table A as of March 2024'!A:H,8,FALSE)</f>
        <v>Additional Registration Fee</v>
      </c>
      <c r="G291" s="11" t="str">
        <f>VLOOKUP(B291,'Table A as of March 2024'!A:I,9,FALSE)</f>
        <v>105</v>
      </c>
      <c r="H291" t="str">
        <f>VLOOKUP(B291,'Table A as of March 2024'!A:L,12,FALSE)</f>
        <v>No</v>
      </c>
      <c r="I291" s="9" t="str">
        <f>VLOOKUP(B291,'Table A as of March 2024'!A:M,13,FALSE)</f>
        <v>U</v>
      </c>
      <c r="J291" t="str">
        <f>VLOOKUP(B291,'Table A as of March 2024'!A:O,15,FALSE)</f>
        <v>C</v>
      </c>
      <c r="K291" t="str">
        <f>VLOOKUP(G291,'ACFR Class Vlookup'!A:B,2,FALSE)</f>
        <v>Governmental</v>
      </c>
      <c r="L291" s="1" t="str">
        <f>VLOOKUP(D291,'Fund Information'!A:F,6,FALSE)</f>
        <v>Per Code of Virginia §46.2-1168, in addition to any other fees imposed at time of registration the owner of every motor vehicle, trailer, or semi trailer required to be registered VA shall pay DMV $1.50/year of registration or for trailers/semi trailers, such other fee as provided in § 46.2-694.1, to be paid to state treasury and set aside for admin costs of official motor vehicle safety inspection program as appropriated by GA.</v>
      </c>
      <c r="M291" s="6" t="str">
        <f t="shared" si="46"/>
        <v>N/A</v>
      </c>
      <c r="N291" s="6" t="s">
        <v>2886</v>
      </c>
      <c r="O291" s="6" t="str">
        <f t="shared" si="47"/>
        <v>N/A</v>
      </c>
      <c r="P291" s="5" t="s">
        <v>2886</v>
      </c>
      <c r="Q291" s="6" t="str">
        <f t="shared" si="48"/>
        <v>N/A</v>
      </c>
      <c r="R291" s="7" t="str">
        <f t="shared" si="49"/>
        <v>No</v>
      </c>
      <c r="S291" s="5" t="str">
        <f t="shared" si="50"/>
        <v>Answer Required</v>
      </c>
      <c r="T291" s="6" t="str">
        <f t="shared" si="51"/>
        <v>N/A</v>
      </c>
      <c r="U291" s="7" t="str">
        <f t="shared" si="52"/>
        <v>Yes</v>
      </c>
      <c r="V291" s="5" t="str">
        <f t="shared" si="53"/>
        <v>Answer Required</v>
      </c>
      <c r="W291" s="6" t="str">
        <f t="shared" si="54"/>
        <v>N/A</v>
      </c>
      <c r="X291" s="5" t="s">
        <v>2886</v>
      </c>
    </row>
    <row r="292" spans="1:24" ht="105" x14ac:dyDescent="0.25">
      <c r="A292" s="77">
        <f>VLOOKUP(C292,'BU and Control BU Listing'!A:E,5,FALSE)</f>
        <v>15400</v>
      </c>
      <c r="B292" s="80" t="s">
        <v>5753</v>
      </c>
      <c r="C292" s="22" t="str">
        <f t="shared" si="44"/>
        <v>15400</v>
      </c>
      <c r="D292" s="22" t="str">
        <f t="shared" si="45"/>
        <v>04000</v>
      </c>
      <c r="E292" s="21" t="str">
        <f>VLOOKUP(B292,'Table A as of March 2024'!A:G,7,FALSE)</f>
        <v>Department of Motor Vehicles</v>
      </c>
      <c r="F292" s="21" t="str">
        <f>VLOOKUP(B292,'Table A as of March 2024'!A:H,8,FALSE)</f>
        <v>Commonwealth Transportation Fd</v>
      </c>
      <c r="G292" s="11" t="str">
        <f>VLOOKUP(B292,'Table A as of March 2024'!A:I,9,FALSE)</f>
        <v>110</v>
      </c>
      <c r="H292" t="str">
        <f>VLOOKUP(B292,'Table A as of March 2024'!A:L,12,FALSE)</f>
        <v>No</v>
      </c>
      <c r="I292" s="9" t="str">
        <f>VLOOKUP(B292,'Table A as of March 2024'!A:M,13,FALSE)</f>
        <v>R</v>
      </c>
      <c r="J292" t="str">
        <f>VLOOKUP(B292,'Table A as of March 2024'!A:O,15,FALSE)</f>
        <v>C</v>
      </c>
      <c r="K292" t="str">
        <f>VLOOKUP(G292,'ACFR Class Vlookup'!A:B,2,FALSE)</f>
        <v>Governmental</v>
      </c>
      <c r="L292" s="1" t="str">
        <f>VLOOKUP(D292,'Fund Information'!A:F,6,FALSE)</f>
        <v>Established per § 33.2-1524. Accounts for the accumulation and distribution of Special Revenue according to the Code of Virginia, Section 33.2-1524.  The Code Section governs the distribution of funds to the Highway Maintenance and Operating Fund and the Transportation Trust Fund.  Enactment Clause 11 of Chapters 1230 and 1275 allow for flexibility in distribution of the funds deposited in the Commonwealth Transportation Fund.</v>
      </c>
      <c r="M292" s="6" t="str">
        <f t="shared" si="46"/>
        <v>N/A</v>
      </c>
      <c r="N292" s="6" t="s">
        <v>2886</v>
      </c>
      <c r="O292" s="6" t="str">
        <f t="shared" si="47"/>
        <v>N/A</v>
      </c>
      <c r="P292" s="5" t="s">
        <v>2886</v>
      </c>
      <c r="Q292" s="6" t="str">
        <f t="shared" si="48"/>
        <v>N/A</v>
      </c>
      <c r="R292" s="7" t="str">
        <f t="shared" si="49"/>
        <v>No</v>
      </c>
      <c r="S292" s="5" t="str">
        <f t="shared" si="50"/>
        <v>Answer Required</v>
      </c>
      <c r="T292" s="6" t="str">
        <f t="shared" si="51"/>
        <v>N/A</v>
      </c>
      <c r="U292" s="7" t="str">
        <f t="shared" si="52"/>
        <v>Yes</v>
      </c>
      <c r="V292" s="5" t="str">
        <f t="shared" si="53"/>
        <v>Answer Required</v>
      </c>
      <c r="W292" s="6" t="str">
        <f t="shared" si="54"/>
        <v>N/A</v>
      </c>
      <c r="X292" s="5" t="s">
        <v>2886</v>
      </c>
    </row>
    <row r="293" spans="1:24" ht="60" x14ac:dyDescent="0.25">
      <c r="A293" s="77">
        <f>VLOOKUP(C293,'BU and Control BU Listing'!A:E,5,FALSE)</f>
        <v>15400</v>
      </c>
      <c r="B293" s="80" t="s">
        <v>3136</v>
      </c>
      <c r="C293" s="22" t="str">
        <f t="shared" si="44"/>
        <v>15400</v>
      </c>
      <c r="D293" s="22" t="str">
        <f t="shared" si="45"/>
        <v>04060</v>
      </c>
      <c r="E293" s="21" t="str">
        <f>VLOOKUP(B293,'Table A as of March 2024'!A:G,7,FALSE)</f>
        <v>Department of Motor Vehicles</v>
      </c>
      <c r="F293" s="21" t="str">
        <f>VLOOKUP(B293,'Table A as of March 2024'!A:H,8,FALSE)</f>
        <v>Driver Education</v>
      </c>
      <c r="G293" s="11" t="str">
        <f>VLOOKUP(B293,'Table A as of March 2024'!A:I,9,FALSE)</f>
        <v>110</v>
      </c>
      <c r="H293" t="str">
        <f>VLOOKUP(B293,'Table A as of March 2024'!A:L,12,FALSE)</f>
        <v>No</v>
      </c>
      <c r="I293" s="9" t="str">
        <f>VLOOKUP(B293,'Table A as of March 2024'!A:M,13,FALSE)</f>
        <v>U</v>
      </c>
      <c r="J293" t="str">
        <f>VLOOKUP(B293,'Table A as of March 2024'!A:O,15,FALSE)</f>
        <v>C</v>
      </c>
      <c r="K293" t="str">
        <f>VLOOKUP(G293,'ACFR Class Vlookup'!A:B,2,FALSE)</f>
        <v>Governmental</v>
      </c>
      <c r="L293" s="1" t="str">
        <f>VLOOKUP(D293,'Fund Information'!A:F,6,FALSE)</f>
        <v>Accounts for fees charged for a learner's permit.  The fee collected is credited to the Driver Education Fund and "expended as provided by law."  Funds are transferred to the Department of Education and are used to operate driver's education programs in the public schools.</v>
      </c>
      <c r="M293" s="6" t="str">
        <f t="shared" si="46"/>
        <v>N/A</v>
      </c>
      <c r="N293" s="6" t="s">
        <v>2886</v>
      </c>
      <c r="O293" s="6" t="str">
        <f t="shared" si="47"/>
        <v>N/A</v>
      </c>
      <c r="P293" s="5" t="s">
        <v>2886</v>
      </c>
      <c r="Q293" s="6" t="str">
        <f t="shared" si="48"/>
        <v>N/A</v>
      </c>
      <c r="R293" s="7" t="str">
        <f t="shared" si="49"/>
        <v>No</v>
      </c>
      <c r="S293" s="5" t="str">
        <f t="shared" si="50"/>
        <v>Answer Required</v>
      </c>
      <c r="T293" s="6" t="str">
        <f t="shared" si="51"/>
        <v>N/A</v>
      </c>
      <c r="U293" s="7" t="str">
        <f t="shared" si="52"/>
        <v>Yes</v>
      </c>
      <c r="V293" s="5" t="str">
        <f t="shared" si="53"/>
        <v>Answer Required</v>
      </c>
      <c r="W293" s="6" t="str">
        <f t="shared" si="54"/>
        <v>N/A</v>
      </c>
      <c r="X293" s="5" t="s">
        <v>2886</v>
      </c>
    </row>
    <row r="294" spans="1:24" ht="30" x14ac:dyDescent="0.25">
      <c r="A294" s="77">
        <f>VLOOKUP(C294,'BU and Control BU Listing'!A:E,5,FALSE)</f>
        <v>15400</v>
      </c>
      <c r="B294" s="80" t="s">
        <v>3137</v>
      </c>
      <c r="C294" s="22" t="str">
        <f t="shared" si="44"/>
        <v>15400</v>
      </c>
      <c r="D294" s="22" t="str">
        <f t="shared" si="45"/>
        <v>04070</v>
      </c>
      <c r="E294" s="21" t="str">
        <f>VLOOKUP(B294,'Table A as of March 2024'!A:G,7,FALSE)</f>
        <v>Department of Motor Vehicles</v>
      </c>
      <c r="F294" s="21" t="str">
        <f>VLOOKUP(B294,'Table A as of March 2024'!A:H,8,FALSE)</f>
        <v>International Reg Motor Vehc</v>
      </c>
      <c r="G294" s="11" t="str">
        <f>VLOOKUP(B294,'Table A as of March 2024'!A:I,9,FALSE)</f>
        <v>110</v>
      </c>
      <c r="H294" t="str">
        <f>VLOOKUP(B294,'Table A as of March 2024'!A:L,12,FALSE)</f>
        <v>No</v>
      </c>
      <c r="I294" s="9" t="str">
        <f>VLOOKUP(B294,'Table A as of March 2024'!A:M,13,FALSE)</f>
        <v>R</v>
      </c>
      <c r="J294" t="str">
        <f>VLOOKUP(B294,'Table A as of March 2024'!A:O,15,FALSE)</f>
        <v>C</v>
      </c>
      <c r="K294" t="str">
        <f>VLOOKUP(G294,'ACFR Class Vlookup'!A:B,2,FALSE)</f>
        <v>Governmental</v>
      </c>
      <c r="L294" s="1" t="str">
        <f>VLOOKUP(D294,'Fund Information'!A:F,6,FALSE)</f>
        <v>Accounts for taxes and fees collected by the Commonwealth to be distributed to localities or other states.</v>
      </c>
      <c r="M294" s="6" t="str">
        <f t="shared" si="46"/>
        <v>N/A</v>
      </c>
      <c r="N294" s="6" t="s">
        <v>2886</v>
      </c>
      <c r="O294" s="6" t="str">
        <f t="shared" si="47"/>
        <v>N/A</v>
      </c>
      <c r="P294" s="5" t="s">
        <v>2886</v>
      </c>
      <c r="Q294" s="6" t="str">
        <f t="shared" si="48"/>
        <v>N/A</v>
      </c>
      <c r="R294" s="7" t="str">
        <f t="shared" si="49"/>
        <v>No</v>
      </c>
      <c r="S294" s="5" t="str">
        <f t="shared" si="50"/>
        <v>Answer Required</v>
      </c>
      <c r="T294" s="6" t="str">
        <f t="shared" si="51"/>
        <v>N/A</v>
      </c>
      <c r="U294" s="7" t="str">
        <f t="shared" si="52"/>
        <v>Yes</v>
      </c>
      <c r="V294" s="5" t="str">
        <f t="shared" si="53"/>
        <v>Answer Required</v>
      </c>
      <c r="W294" s="6" t="str">
        <f t="shared" si="54"/>
        <v>N/A</v>
      </c>
      <c r="X294" s="5" t="s">
        <v>2886</v>
      </c>
    </row>
    <row r="295" spans="1:24" ht="75" x14ac:dyDescent="0.25">
      <c r="A295" s="77">
        <f>VLOOKUP(C295,'BU and Control BU Listing'!A:E,5,FALSE)</f>
        <v>15400</v>
      </c>
      <c r="B295" s="80" t="s">
        <v>3138</v>
      </c>
      <c r="C295" s="22" t="str">
        <f t="shared" si="44"/>
        <v>15400</v>
      </c>
      <c r="D295" s="22" t="str">
        <f t="shared" si="45"/>
        <v>04100</v>
      </c>
      <c r="E295" s="21" t="str">
        <f>VLOOKUP(B295,'Table A as of March 2024'!A:G,7,FALSE)</f>
        <v>Department of Motor Vehicles</v>
      </c>
      <c r="F295" s="21" t="str">
        <f>VLOOKUP(B295,'Table A as of March 2024'!A:H,8,FALSE)</f>
        <v>Hwy Maintenance &amp; Operating Fd</v>
      </c>
      <c r="G295" s="11" t="str">
        <f>VLOOKUP(B295,'Table A as of March 2024'!A:I,9,FALSE)</f>
        <v>110</v>
      </c>
      <c r="H295" t="str">
        <f>VLOOKUP(B295,'Table A as of March 2024'!A:L,12,FALSE)</f>
        <v>No</v>
      </c>
      <c r="I295" s="9" t="str">
        <f>VLOOKUP(B295,'Table A as of March 2024'!A:M,13,FALSE)</f>
        <v>U</v>
      </c>
      <c r="J295" t="str">
        <f>VLOOKUP(B295,'Table A as of March 2024'!A:O,15,FALSE)</f>
        <v>C</v>
      </c>
      <c r="K295" t="str">
        <f>VLOOKUP(G295,'ACFR Class Vlookup'!A:B,2,FALSE)</f>
        <v>Governmental</v>
      </c>
      <c r="L295" s="1" t="str">
        <f>VLOOKUP(D295,'Fund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295" s="6" t="str">
        <f t="shared" si="46"/>
        <v>N/A</v>
      </c>
      <c r="N295" s="6" t="s">
        <v>2886</v>
      </c>
      <c r="O295" s="6" t="str">
        <f t="shared" si="47"/>
        <v>N/A</v>
      </c>
      <c r="P295" s="5" t="s">
        <v>2886</v>
      </c>
      <c r="Q295" s="6" t="str">
        <f t="shared" si="48"/>
        <v>N/A</v>
      </c>
      <c r="R295" s="7" t="str">
        <f t="shared" si="49"/>
        <v>No</v>
      </c>
      <c r="S295" s="5" t="str">
        <f t="shared" si="50"/>
        <v>Answer Required</v>
      </c>
      <c r="T295" s="6" t="str">
        <f t="shared" si="51"/>
        <v>N/A</v>
      </c>
      <c r="U295" s="7" t="str">
        <f t="shared" si="52"/>
        <v>Yes</v>
      </c>
      <c r="V295" s="5" t="str">
        <f t="shared" si="53"/>
        <v>Answer Required</v>
      </c>
      <c r="W295" s="6" t="str">
        <f t="shared" si="54"/>
        <v>N/A</v>
      </c>
      <c r="X295" s="5" t="s">
        <v>2886</v>
      </c>
    </row>
    <row r="296" spans="1:24" ht="45" x14ac:dyDescent="0.25">
      <c r="A296" s="77">
        <f>VLOOKUP(C296,'BU and Control BU Listing'!A:E,5,FALSE)</f>
        <v>15400</v>
      </c>
      <c r="B296" s="80" t="s">
        <v>3139</v>
      </c>
      <c r="C296" s="22" t="str">
        <f t="shared" si="44"/>
        <v>15400</v>
      </c>
      <c r="D296" s="22" t="str">
        <f t="shared" si="45"/>
        <v>04290</v>
      </c>
      <c r="E296" s="21" t="str">
        <f>VLOOKUP(B296,'Table A as of March 2024'!A:G,7,FALSE)</f>
        <v>Department of Motor Vehicles</v>
      </c>
      <c r="F296" s="21" t="str">
        <f>VLOOKUP(B296,'Table A as of March 2024'!A:H,8,FALSE)</f>
        <v>Federal Asset Forfeiture-DMV</v>
      </c>
      <c r="G296" s="11" t="str">
        <f>VLOOKUP(B296,'Table A as of March 2024'!A:I,9,FALSE)</f>
        <v>120</v>
      </c>
      <c r="H296" t="str">
        <f>VLOOKUP(B296,'Table A as of March 2024'!A:L,12,FALSE)</f>
        <v>No</v>
      </c>
      <c r="I296" s="9" t="str">
        <f>VLOOKUP(B296,'Table A as of March 2024'!A:M,13,FALSE)</f>
        <v>R</v>
      </c>
      <c r="J296" t="str">
        <f>VLOOKUP(B296,'Table A as of March 2024'!A:O,15,FALSE)</f>
        <v>R</v>
      </c>
      <c r="K296" t="str">
        <f>VLOOKUP(G296,'ACFR Class Vlookup'!A:B,2,FALSE)</f>
        <v>Governmental</v>
      </c>
      <c r="L296" s="1" t="str">
        <f>VLOOKUP(D296,'Fund Information'!A:F,6,FALSE)</f>
        <v>Per Federal Code 21USC Section 881 and VA Code § 19.2-386.14, proceeds from the forfeiture of assts in drug cases are used for promotion of law enforcement and administration of the Asset Sharing Program.</v>
      </c>
      <c r="M296" s="6" t="str">
        <f t="shared" si="46"/>
        <v>N/A</v>
      </c>
      <c r="N296" s="6" t="s">
        <v>2886</v>
      </c>
      <c r="O296" s="6" t="str">
        <f t="shared" si="47"/>
        <v>N/A</v>
      </c>
      <c r="P296" s="5" t="s">
        <v>2886</v>
      </c>
      <c r="Q296" s="6" t="str">
        <f t="shared" si="48"/>
        <v>N/A</v>
      </c>
      <c r="R296" s="7" t="str">
        <f t="shared" si="49"/>
        <v>Yes</v>
      </c>
      <c r="S296" s="5" t="str">
        <f t="shared" si="50"/>
        <v>Answer Required</v>
      </c>
      <c r="T296" s="6" t="str">
        <f t="shared" si="51"/>
        <v>N/A</v>
      </c>
      <c r="U296" s="7" t="str">
        <f t="shared" si="52"/>
        <v>No</v>
      </c>
      <c r="V296" s="5" t="str">
        <f t="shared" si="53"/>
        <v>Answer Required</v>
      </c>
      <c r="W296" s="6" t="str">
        <f t="shared" si="54"/>
        <v>N/A</v>
      </c>
      <c r="X296" s="5" t="s">
        <v>2886</v>
      </c>
    </row>
    <row r="297" spans="1:24" ht="75" x14ac:dyDescent="0.25">
      <c r="A297" s="77">
        <f>VLOOKUP(C297,'BU and Control BU Listing'!A:E,5,FALSE)</f>
        <v>15400</v>
      </c>
      <c r="B297" s="80" t="s">
        <v>3140</v>
      </c>
      <c r="C297" s="22" t="str">
        <f t="shared" si="44"/>
        <v>15400</v>
      </c>
      <c r="D297" s="22" t="str">
        <f t="shared" si="45"/>
        <v>04300</v>
      </c>
      <c r="E297" s="21" t="str">
        <f>VLOOKUP(B297,'Table A as of March 2024'!A:G,7,FALSE)</f>
        <v>Department of Motor Vehicles</v>
      </c>
      <c r="F297" s="21" t="str">
        <f>VLOOKUP(B297,'Table A as of March 2024'!A:H,8,FALSE)</f>
        <v>State Asset Forfeiture-DMV</v>
      </c>
      <c r="G297" s="11" t="str">
        <f>VLOOKUP(B297,'Table A as of March 2024'!A:I,9,FALSE)</f>
        <v>105</v>
      </c>
      <c r="H297" t="str">
        <f>VLOOKUP(B297,'Table A as of March 2024'!A:L,12,FALSE)</f>
        <v>No</v>
      </c>
      <c r="I297" s="9" t="str">
        <f>VLOOKUP(B297,'Table A as of March 2024'!A:M,13,FALSE)</f>
        <v>U</v>
      </c>
      <c r="J297" t="str">
        <f>VLOOKUP(B297,'Table A as of March 2024'!A:O,15,FALSE)</f>
        <v>C</v>
      </c>
      <c r="K297" t="str">
        <f>VLOOKUP(G297,'ACFR Class Vlookup'!A:B,2,FALSE)</f>
        <v>Governmental</v>
      </c>
      <c r="L297" s="1" t="str">
        <f>VLOOKUP(D297,'Fund Information'!A:F,6,FALSE)</f>
        <v>Per Code of VA § 19.2-386.12, proceeds from the sale of forfeited property are credited to this fund and used for the costs of sale, legal fees and expenses related to acquiring the property.  Remaining amounts are to be used for administrative costs and distributed to the localities that participated in the investigation leading to the forfeiture.</v>
      </c>
      <c r="M297" s="6" t="str">
        <f t="shared" si="46"/>
        <v>N/A</v>
      </c>
      <c r="N297" s="6" t="s">
        <v>2886</v>
      </c>
      <c r="O297" s="6" t="str">
        <f t="shared" si="47"/>
        <v>N/A</v>
      </c>
      <c r="P297" s="5" t="s">
        <v>2886</v>
      </c>
      <c r="Q297" s="6" t="str">
        <f t="shared" si="48"/>
        <v>N/A</v>
      </c>
      <c r="R297" s="7" t="str">
        <f t="shared" si="49"/>
        <v>No</v>
      </c>
      <c r="S297" s="5" t="str">
        <f t="shared" si="50"/>
        <v>Answer Required</v>
      </c>
      <c r="T297" s="6" t="str">
        <f t="shared" si="51"/>
        <v>N/A</v>
      </c>
      <c r="U297" s="7" t="str">
        <f t="shared" si="52"/>
        <v>Yes</v>
      </c>
      <c r="V297" s="5" t="str">
        <f t="shared" si="53"/>
        <v>Answer Required</v>
      </c>
      <c r="W297" s="6" t="str">
        <f t="shared" si="54"/>
        <v>N/A</v>
      </c>
      <c r="X297" s="5" t="s">
        <v>2886</v>
      </c>
    </row>
    <row r="298" spans="1:24" ht="45" x14ac:dyDescent="0.25">
      <c r="A298" s="77">
        <f>VLOOKUP(C298,'BU and Control BU Listing'!A:E,5,FALSE)</f>
        <v>15400</v>
      </c>
      <c r="B298" s="80" t="s">
        <v>3141</v>
      </c>
      <c r="C298" s="22" t="str">
        <f t="shared" si="44"/>
        <v>15400</v>
      </c>
      <c r="D298" s="22" t="str">
        <f t="shared" si="45"/>
        <v>04510</v>
      </c>
      <c r="E298" s="21" t="str">
        <f>VLOOKUP(B298,'Table A as of March 2024'!A:G,7,FALSE)</f>
        <v>Department of Motor Vehicles</v>
      </c>
      <c r="F298" s="21" t="str">
        <f>VLOOKUP(B298,'Table A as of March 2024'!A:H,8,FALSE)</f>
        <v>Mtrcycl Rdr Sfty Training Pgm</v>
      </c>
      <c r="G298" s="11" t="str">
        <f>VLOOKUP(B298,'Table A as of March 2024'!A:I,9,FALSE)</f>
        <v>110</v>
      </c>
      <c r="H298" t="str">
        <f>VLOOKUP(B298,'Table A as of March 2024'!A:L,12,FALSE)</f>
        <v>No</v>
      </c>
      <c r="I298" s="9" t="str">
        <f>VLOOKUP(B298,'Table A as of March 2024'!A:M,13,FALSE)</f>
        <v>U</v>
      </c>
      <c r="J298" t="str">
        <f>VLOOKUP(B298,'Table A as of March 2024'!A:O,15,FALSE)</f>
        <v>C</v>
      </c>
      <c r="K298" t="str">
        <f>VLOOKUP(G298,'ACFR Class Vlookup'!A:B,2,FALSE)</f>
        <v>Governmental</v>
      </c>
      <c r="L298" s="1" t="str">
        <f>VLOOKUP(D298,'Fund Information'!A:F,6,FALSE)</f>
        <v>Accounts for fees collected for the issuance of motorcycle registration, learners permit, etc. Funds are used to finance the cost of the Motorcycle Rider Safety Training Program.</v>
      </c>
      <c r="M298" s="6" t="str">
        <f t="shared" si="46"/>
        <v>N/A</v>
      </c>
      <c r="N298" s="6" t="s">
        <v>2886</v>
      </c>
      <c r="O298" s="6" t="str">
        <f t="shared" si="47"/>
        <v>N/A</v>
      </c>
      <c r="P298" s="5" t="s">
        <v>2886</v>
      </c>
      <c r="Q298" s="6" t="str">
        <f t="shared" si="48"/>
        <v>N/A</v>
      </c>
      <c r="R298" s="7" t="str">
        <f t="shared" si="49"/>
        <v>No</v>
      </c>
      <c r="S298" s="5" t="str">
        <f t="shared" si="50"/>
        <v>Answer Required</v>
      </c>
      <c r="T298" s="6" t="str">
        <f t="shared" si="51"/>
        <v>N/A</v>
      </c>
      <c r="U298" s="7" t="str">
        <f t="shared" si="52"/>
        <v>Yes</v>
      </c>
      <c r="V298" s="5" t="str">
        <f t="shared" si="53"/>
        <v>Answer Required</v>
      </c>
      <c r="W298" s="6" t="str">
        <f t="shared" si="54"/>
        <v>N/A</v>
      </c>
      <c r="X298" s="5" t="s">
        <v>2886</v>
      </c>
    </row>
    <row r="299" spans="1:24" ht="45" x14ac:dyDescent="0.25">
      <c r="A299" s="77">
        <f>VLOOKUP(C299,'BU and Control BU Listing'!A:E,5,FALSE)</f>
        <v>15400</v>
      </c>
      <c r="B299" s="80" t="s">
        <v>3142</v>
      </c>
      <c r="C299" s="22" t="str">
        <f t="shared" si="44"/>
        <v>15400</v>
      </c>
      <c r="D299" s="22" t="str">
        <f t="shared" si="45"/>
        <v>04540</v>
      </c>
      <c r="E299" s="21" t="str">
        <f>VLOOKUP(B299,'Table A as of March 2024'!A:G,7,FALSE)</f>
        <v>Department of Motor Vehicles</v>
      </c>
      <c r="F299" s="21" t="str">
        <f>VLOOKUP(B299,'Table A as of March 2024'!A:H,8,FALSE)</f>
        <v>Motor Vehicle Special Fund</v>
      </c>
      <c r="G299" s="11" t="str">
        <f>VLOOKUP(B299,'Table A as of March 2024'!A:I,9,FALSE)</f>
        <v>110</v>
      </c>
      <c r="H299" t="str">
        <f>VLOOKUP(B299,'Table A as of March 2024'!A:L,12,FALSE)</f>
        <v>No</v>
      </c>
      <c r="I299" s="9" t="str">
        <f>VLOOKUP(B299,'Table A as of March 2024'!A:M,13,FALSE)</f>
        <v>U</v>
      </c>
      <c r="J299" t="str">
        <f>VLOOKUP(B299,'Table A as of March 2024'!A:O,15,FALSE)</f>
        <v>C</v>
      </c>
      <c r="K299" t="str">
        <f>VLOOKUP(G299,'ACFR Class Vlookup'!A:B,2,FALSE)</f>
        <v>Governmental</v>
      </c>
      <c r="L299" s="1" t="str">
        <f>VLOOKUP(D299,'Fund Information'!A:F,6,FALSE)</f>
        <v>Per Code of VA § 46.2-206, all receipts in DMV that are not already restricted or committed are used for operational activity. Per the code these are special funds within the Commonwealth Transportation Fund.</v>
      </c>
      <c r="M299" s="6" t="str">
        <f t="shared" si="46"/>
        <v>N/A</v>
      </c>
      <c r="N299" s="6" t="s">
        <v>2886</v>
      </c>
      <c r="O299" s="6" t="str">
        <f t="shared" si="47"/>
        <v>N/A</v>
      </c>
      <c r="P299" s="5" t="s">
        <v>2886</v>
      </c>
      <c r="Q299" s="6" t="str">
        <f t="shared" si="48"/>
        <v>N/A</v>
      </c>
      <c r="R299" s="7" t="str">
        <f t="shared" si="49"/>
        <v>No</v>
      </c>
      <c r="S299" s="5" t="str">
        <f t="shared" si="50"/>
        <v>Answer Required</v>
      </c>
      <c r="T299" s="6" t="str">
        <f t="shared" si="51"/>
        <v>N/A</v>
      </c>
      <c r="U299" s="7" t="str">
        <f t="shared" si="52"/>
        <v>Yes</v>
      </c>
      <c r="V299" s="5" t="str">
        <f t="shared" si="53"/>
        <v>Answer Required</v>
      </c>
      <c r="W299" s="6" t="str">
        <f t="shared" si="54"/>
        <v>N/A</v>
      </c>
      <c r="X299" s="5" t="s">
        <v>2886</v>
      </c>
    </row>
    <row r="300" spans="1:24" ht="60" x14ac:dyDescent="0.25">
      <c r="A300" s="77">
        <f>VLOOKUP(C300,'BU and Control BU Listing'!A:E,5,FALSE)</f>
        <v>15400</v>
      </c>
      <c r="B300" s="80" t="s">
        <v>3143</v>
      </c>
      <c r="C300" s="22" t="str">
        <f t="shared" si="44"/>
        <v>15400</v>
      </c>
      <c r="D300" s="22" t="str">
        <f t="shared" si="45"/>
        <v>04550</v>
      </c>
      <c r="E300" s="21" t="str">
        <f>VLOOKUP(B300,'Table A as of March 2024'!A:G,7,FALSE)</f>
        <v>Department of Motor Vehicles</v>
      </c>
      <c r="F300" s="21" t="str">
        <f>VLOOKUP(B300,'Table A as of March 2024'!A:H,8,FALSE)</f>
        <v>Mtr Carrier Prmt/Sngl St Rg Fe</v>
      </c>
      <c r="G300" s="11" t="str">
        <f>VLOOKUP(B300,'Table A as of March 2024'!A:I,9,FALSE)</f>
        <v>110</v>
      </c>
      <c r="H300" t="str">
        <f>VLOOKUP(B300,'Table A as of March 2024'!A:L,12,FALSE)</f>
        <v>No</v>
      </c>
      <c r="I300" s="9" t="str">
        <f>VLOOKUP(B300,'Table A as of March 2024'!A:M,13,FALSE)</f>
        <v>U</v>
      </c>
      <c r="J300" t="str">
        <f>VLOOKUP(B300,'Table A as of March 2024'!A:O,15,FALSE)</f>
        <v>C</v>
      </c>
      <c r="K300" t="str">
        <f>VLOOKUP(G300,'ACFR Class Vlookup'!A:B,2,FALSE)</f>
        <v>Governmental</v>
      </c>
      <c r="L300" s="1" t="str">
        <f>VLOOKUP(D300,'Fund Information'!A:F,6,FALSE)</f>
        <v>Per Code of VA § 46.2-2108.1, accounts for fees that are assessed to commercial trucks.  Funds are used for motor carrier enforcement by DMV and State Police. It does not restrict the use to specific area only to expenses of department.</v>
      </c>
      <c r="M300" s="6" t="str">
        <f t="shared" si="46"/>
        <v>N/A</v>
      </c>
      <c r="N300" s="6" t="s">
        <v>2886</v>
      </c>
      <c r="O300" s="6" t="str">
        <f t="shared" si="47"/>
        <v>N/A</v>
      </c>
      <c r="P300" s="5" t="s">
        <v>2886</v>
      </c>
      <c r="Q300" s="6" t="str">
        <f t="shared" si="48"/>
        <v>N/A</v>
      </c>
      <c r="R300" s="7" t="str">
        <f t="shared" si="49"/>
        <v>No</v>
      </c>
      <c r="S300" s="5" t="str">
        <f t="shared" si="50"/>
        <v>Answer Required</v>
      </c>
      <c r="T300" s="6" t="str">
        <f t="shared" si="51"/>
        <v>N/A</v>
      </c>
      <c r="U300" s="7" t="str">
        <f t="shared" si="52"/>
        <v>Yes</v>
      </c>
      <c r="V300" s="5" t="str">
        <f t="shared" si="53"/>
        <v>Answer Required</v>
      </c>
      <c r="W300" s="6" t="str">
        <f t="shared" si="54"/>
        <v>N/A</v>
      </c>
      <c r="X300" s="5" t="s">
        <v>2886</v>
      </c>
    </row>
    <row r="301" spans="1:24" ht="30" x14ac:dyDescent="0.25">
      <c r="A301" s="77">
        <f>VLOOKUP(C301,'BU and Control BU Listing'!A:E,5,FALSE)</f>
        <v>15400</v>
      </c>
      <c r="B301" s="80" t="s">
        <v>3144</v>
      </c>
      <c r="C301" s="22" t="str">
        <f t="shared" si="44"/>
        <v>15400</v>
      </c>
      <c r="D301" s="22" t="str">
        <f t="shared" si="45"/>
        <v>04590</v>
      </c>
      <c r="E301" s="21" t="str">
        <f>VLOOKUP(B301,'Table A as of March 2024'!A:G,7,FALSE)</f>
        <v>Department of Motor Vehicles</v>
      </c>
      <c r="F301" s="21" t="str">
        <f>VLOOKUP(B301,'Table A as of March 2024'!A:H,8,FALSE)</f>
        <v>Single St Registrn Fee-Othr St</v>
      </c>
      <c r="G301" s="11" t="str">
        <f>VLOOKUP(B301,'Table A as of March 2024'!A:I,9,FALSE)</f>
        <v>110</v>
      </c>
      <c r="H301" t="str">
        <f>VLOOKUP(B301,'Table A as of March 2024'!A:L,12,FALSE)</f>
        <v>No</v>
      </c>
      <c r="I301" s="9" t="str">
        <f>VLOOKUP(B301,'Table A as of March 2024'!A:M,13,FALSE)</f>
        <v>R</v>
      </c>
      <c r="J301" t="str">
        <f>VLOOKUP(B301,'Table A as of March 2024'!A:O,15,FALSE)</f>
        <v>C</v>
      </c>
      <c r="K301" t="str">
        <f>VLOOKUP(G301,'ACFR Class Vlookup'!A:B,2,FALSE)</f>
        <v>Governmental</v>
      </c>
      <c r="L301" s="1" t="str">
        <f>VLOOKUP(D301,'Fund Information'!A:F,6,FALSE)</f>
        <v>Accounts for taxes and fees collected by the Commonwealth to be distributed to localities or other states.</v>
      </c>
      <c r="M301" s="6" t="str">
        <f t="shared" si="46"/>
        <v>N/A</v>
      </c>
      <c r="N301" s="6" t="s">
        <v>2886</v>
      </c>
      <c r="O301" s="6" t="str">
        <f t="shared" si="47"/>
        <v>N/A</v>
      </c>
      <c r="P301" s="5" t="s">
        <v>2886</v>
      </c>
      <c r="Q301" s="6" t="str">
        <f t="shared" si="48"/>
        <v>N/A</v>
      </c>
      <c r="R301" s="7" t="str">
        <f t="shared" si="49"/>
        <v>No</v>
      </c>
      <c r="S301" s="5" t="str">
        <f t="shared" si="50"/>
        <v>Answer Required</v>
      </c>
      <c r="T301" s="6" t="str">
        <f t="shared" si="51"/>
        <v>N/A</v>
      </c>
      <c r="U301" s="7" t="str">
        <f t="shared" si="52"/>
        <v>Yes</v>
      </c>
      <c r="V301" s="5" t="str">
        <f t="shared" si="53"/>
        <v>Answer Required</v>
      </c>
      <c r="W301" s="6" t="str">
        <f t="shared" si="54"/>
        <v>N/A</v>
      </c>
      <c r="X301" s="5" t="s">
        <v>2886</v>
      </c>
    </row>
    <row r="302" spans="1:24" ht="75" x14ac:dyDescent="0.25">
      <c r="A302" s="77">
        <f>VLOOKUP(C302,'BU and Control BU Listing'!A:E,5,FALSE)</f>
        <v>15400</v>
      </c>
      <c r="B302" s="80" t="s">
        <v>3145</v>
      </c>
      <c r="C302" s="22" t="str">
        <f t="shared" si="44"/>
        <v>15400</v>
      </c>
      <c r="D302" s="22" t="str">
        <f t="shared" si="45"/>
        <v>04610</v>
      </c>
      <c r="E302" s="21" t="str">
        <f>VLOOKUP(B302,'Table A as of March 2024'!A:G,7,FALSE)</f>
        <v>Department of Motor Vehicles</v>
      </c>
      <c r="F302" s="21" t="str">
        <f>VLOOKUP(B302,'Table A as of March 2024'!A:H,8,FALSE)</f>
        <v>Aviation Fees and Taxes</v>
      </c>
      <c r="G302" s="11" t="str">
        <f>VLOOKUP(B302,'Table A as of March 2024'!A:I,9,FALSE)</f>
        <v>110</v>
      </c>
      <c r="H302" t="str">
        <f>VLOOKUP(B302,'Table A as of March 2024'!A:L,12,FALSE)</f>
        <v>No</v>
      </c>
      <c r="I302" s="9" t="str">
        <f>VLOOKUP(B302,'Table A as of March 2024'!A:M,13,FALSE)</f>
        <v>U</v>
      </c>
      <c r="J302" t="str">
        <f>VLOOKUP(B302,'Table A as of March 2024'!A:O,15,FALSE)</f>
        <v>C</v>
      </c>
      <c r="K302" t="str">
        <f>VLOOKUP(G302,'ACFR Class Vlookup'!A:B,2,FALSE)</f>
        <v>Governmental</v>
      </c>
      <c r="L302" s="1" t="str">
        <f>VLOOKUP(D302,'Fund Information'!A:F,6,FALSE)</f>
        <v>Per Code of VA  § 5.1-51, 58.1-1509, and 58.1-2217, taxes and fees relating to aviation fuel tax, aircraft sales and use tax, and aviation licensing fees are credited to this account and used for promotion and development of aviation and airports, and administration of aviation law.</v>
      </c>
      <c r="M302" s="6" t="str">
        <f t="shared" si="46"/>
        <v>N/A</v>
      </c>
      <c r="N302" s="6" t="s">
        <v>2886</v>
      </c>
      <c r="O302" s="6" t="str">
        <f t="shared" si="47"/>
        <v>N/A</v>
      </c>
      <c r="P302" s="5" t="s">
        <v>2886</v>
      </c>
      <c r="Q302" s="6" t="str">
        <f t="shared" si="48"/>
        <v>N/A</v>
      </c>
      <c r="R302" s="7" t="str">
        <f t="shared" si="49"/>
        <v>No</v>
      </c>
      <c r="S302" s="5" t="str">
        <f t="shared" si="50"/>
        <v>Answer Required</v>
      </c>
      <c r="T302" s="6" t="str">
        <f t="shared" si="51"/>
        <v>N/A</v>
      </c>
      <c r="U302" s="7" t="str">
        <f t="shared" si="52"/>
        <v>Yes</v>
      </c>
      <c r="V302" s="5" t="str">
        <f t="shared" si="53"/>
        <v>Answer Required</v>
      </c>
      <c r="W302" s="6" t="str">
        <f t="shared" si="54"/>
        <v>N/A</v>
      </c>
      <c r="X302" s="5" t="s">
        <v>2886</v>
      </c>
    </row>
    <row r="303" spans="1:24" x14ac:dyDescent="0.25">
      <c r="A303" s="77">
        <f>VLOOKUP(C303,'BU and Control BU Listing'!A:E,5,FALSE)</f>
        <v>15400</v>
      </c>
      <c r="B303" s="80" t="s">
        <v>3146</v>
      </c>
      <c r="C303" s="22" t="str">
        <f t="shared" si="44"/>
        <v>15400</v>
      </c>
      <c r="D303" s="22" t="str">
        <f t="shared" si="45"/>
        <v>04700</v>
      </c>
      <c r="E303" s="21" t="str">
        <f>VLOOKUP(B303,'Table A as of March 2024'!A:G,7,FALSE)</f>
        <v>Department of Motor Vehicles</v>
      </c>
      <c r="F303" s="21" t="str">
        <f>VLOOKUP(B303,'Table A as of March 2024'!A:H,8,FALSE)</f>
        <v>Parking</v>
      </c>
      <c r="G303" s="11" t="str">
        <f>VLOOKUP(B303,'Table A as of March 2024'!A:I,9,FALSE)</f>
        <v>105</v>
      </c>
      <c r="H303" t="str">
        <f>VLOOKUP(B303,'Table A as of March 2024'!A:L,12,FALSE)</f>
        <v>No</v>
      </c>
      <c r="I303" s="9" t="str">
        <f>VLOOKUP(B303,'Table A as of March 2024'!A:M,13,FALSE)</f>
        <v>U</v>
      </c>
      <c r="J303" t="str">
        <f>VLOOKUP(B303,'Table A as of March 2024'!A:O,15,FALSE)</f>
        <v>C</v>
      </c>
      <c r="K303" t="str">
        <f>VLOOKUP(G303,'ACFR Class Vlookup'!A:B,2,FALSE)</f>
        <v>Governmental</v>
      </c>
      <c r="L303" s="1" t="str">
        <f>VLOOKUP(D303,'Fund Information'!A:F,6,FALSE)</f>
        <v>Parking - Accounts for fees paid for parking vehicles in state parking lots.</v>
      </c>
      <c r="M303" s="6" t="str">
        <f t="shared" si="46"/>
        <v>N/A</v>
      </c>
      <c r="N303" s="6" t="s">
        <v>2886</v>
      </c>
      <c r="O303" s="6" t="str">
        <f t="shared" si="47"/>
        <v>N/A</v>
      </c>
      <c r="P303" s="5" t="s">
        <v>2886</v>
      </c>
      <c r="Q303" s="6" t="str">
        <f t="shared" si="48"/>
        <v>N/A</v>
      </c>
      <c r="R303" s="7" t="str">
        <f t="shared" si="49"/>
        <v>No</v>
      </c>
      <c r="S303" s="5" t="str">
        <f t="shared" si="50"/>
        <v>Answer Required</v>
      </c>
      <c r="T303" s="6" t="str">
        <f t="shared" si="51"/>
        <v>N/A</v>
      </c>
      <c r="U303" s="7" t="str">
        <f t="shared" si="52"/>
        <v>Yes</v>
      </c>
      <c r="V303" s="5" t="str">
        <f t="shared" si="53"/>
        <v>Answer Required</v>
      </c>
      <c r="W303" s="6" t="str">
        <f t="shared" si="54"/>
        <v>N/A</v>
      </c>
      <c r="X303" s="5" t="s">
        <v>2886</v>
      </c>
    </row>
    <row r="304" spans="1:24" ht="75" x14ac:dyDescent="0.25">
      <c r="A304" s="77">
        <f>VLOOKUP(C304,'BU and Control BU Listing'!A:E,5,FALSE)</f>
        <v>15400</v>
      </c>
      <c r="B304" s="80" t="s">
        <v>3147</v>
      </c>
      <c r="C304" s="22" t="str">
        <f t="shared" si="44"/>
        <v>15400</v>
      </c>
      <c r="D304" s="22" t="str">
        <f t="shared" si="45"/>
        <v>04710</v>
      </c>
      <c r="E304" s="21" t="str">
        <f>VLOOKUP(B304,'Table A as of March 2024'!A:G,7,FALSE)</f>
        <v>Department of Motor Vehicles</v>
      </c>
      <c r="F304" s="21" t="str">
        <f>VLOOKUP(B304,'Table A as of March 2024'!A:H,8,FALSE)</f>
        <v>Transportation Trust Fund</v>
      </c>
      <c r="G304" s="11" t="str">
        <f>VLOOKUP(B304,'Table A as of March 2024'!A:I,9,FALSE)</f>
        <v>110</v>
      </c>
      <c r="H304" t="str">
        <f>VLOOKUP(B304,'Table A as of March 2024'!A:L,12,FALSE)</f>
        <v>No</v>
      </c>
      <c r="I304" s="9" t="str">
        <f>VLOOKUP(B304,'Table A as of March 2024'!A:M,13,FALSE)</f>
        <v>R</v>
      </c>
      <c r="J304" t="str">
        <f>VLOOKUP(B304,'Table A as of March 2024'!A:O,15,FALSE)</f>
        <v>C</v>
      </c>
      <c r="K304" t="str">
        <f>VLOOKUP(G304,'ACFR Class Vlookup'!A:B,2,FALSE)</f>
        <v>Governmental</v>
      </c>
      <c r="L304" s="1" t="str">
        <f>VLOOKUP(D304,'Fund Information'!A:F,6,FALSE)</f>
        <v>Transportation Trust Fund - Accounts for the accumulation and distribution of Special Revenue according to the Code of Virginia, Section 33.2-1524.  After administrative costs funds are distributed 78.7% to Constr Fund, 4.2% to Ports Fund, 2.4% to Airports Fund, 14.7% to Mass Transit.</v>
      </c>
      <c r="M304" s="6" t="str">
        <f t="shared" si="46"/>
        <v>N/A</v>
      </c>
      <c r="N304" s="6" t="s">
        <v>2886</v>
      </c>
      <c r="O304" s="6" t="str">
        <f t="shared" si="47"/>
        <v>N/A</v>
      </c>
      <c r="P304" s="5" t="s">
        <v>2886</v>
      </c>
      <c r="Q304" s="6" t="str">
        <f t="shared" si="48"/>
        <v>N/A</v>
      </c>
      <c r="R304" s="7" t="str">
        <f t="shared" si="49"/>
        <v>No</v>
      </c>
      <c r="S304" s="5" t="str">
        <f t="shared" si="50"/>
        <v>Answer Required</v>
      </c>
      <c r="T304" s="6" t="str">
        <f t="shared" si="51"/>
        <v>N/A</v>
      </c>
      <c r="U304" s="7" t="str">
        <f t="shared" si="52"/>
        <v>Yes</v>
      </c>
      <c r="V304" s="5" t="str">
        <f t="shared" si="53"/>
        <v>Answer Required</v>
      </c>
      <c r="W304" s="6" t="str">
        <f t="shared" si="54"/>
        <v>N/A</v>
      </c>
      <c r="X304" s="5" t="s">
        <v>2886</v>
      </c>
    </row>
    <row r="305" spans="1:24" ht="60" x14ac:dyDescent="0.25">
      <c r="A305" s="77">
        <f>VLOOKUP(C305,'BU and Control BU Listing'!A:E,5,FALSE)</f>
        <v>15400</v>
      </c>
      <c r="B305" s="80" t="s">
        <v>5260</v>
      </c>
      <c r="C305" s="22" t="str">
        <f t="shared" si="44"/>
        <v>15400</v>
      </c>
      <c r="D305" s="22" t="str">
        <f t="shared" si="45"/>
        <v>04770</v>
      </c>
      <c r="E305" s="21" t="str">
        <f>VLOOKUP(B305,'Table A as of March 2024'!A:G,7,FALSE)</f>
        <v>Department of Motor Vehicles</v>
      </c>
      <c r="F305" s="21" t="str">
        <f>VLOOKUP(B305,'Table A as of March 2024'!A:H,8,FALSE)</f>
        <v>Commonwealth Mass Transit Fund</v>
      </c>
      <c r="G305" s="11" t="str">
        <f>VLOOKUP(B305,'Table A as of March 2024'!A:I,9,FALSE)</f>
        <v>110</v>
      </c>
      <c r="H305" t="str">
        <f>VLOOKUP(B305,'Table A as of March 2024'!A:L,12,FALSE)</f>
        <v>No</v>
      </c>
      <c r="I305" s="9" t="str">
        <f>VLOOKUP(B305,'Table A as of March 2024'!A:M,13,FALSE)</f>
        <v>R</v>
      </c>
      <c r="J305" t="str">
        <f>VLOOKUP(B305,'Table A as of March 2024'!A:O,15,FALSE)</f>
        <v>C</v>
      </c>
      <c r="K305" t="str">
        <f>VLOOKUP(G305,'ACFR Class Vlookup'!A:B,2,FALSE)</f>
        <v>Governmental</v>
      </c>
      <c r="L305" s="1" t="str">
        <f>VLOOKUP(D305,'Fund Information'!A:F,6,FALSE)</f>
        <v>Commonwealth Mass Transit Fund - The Commonwealth Mass Transit Fund receives 14.7% of the Transportation Trust Fund Special Revenues according to the Code of Virginia Section 33.2-1526 for Transfer to the Department of Rail and Public Transportation.</v>
      </c>
      <c r="M305" s="6" t="str">
        <f t="shared" si="46"/>
        <v>N/A</v>
      </c>
      <c r="N305" s="6" t="s">
        <v>2886</v>
      </c>
      <c r="O305" s="6" t="str">
        <f t="shared" si="47"/>
        <v>N/A</v>
      </c>
      <c r="P305" s="5" t="s">
        <v>2886</v>
      </c>
      <c r="Q305" s="6" t="str">
        <f t="shared" si="48"/>
        <v>N/A</v>
      </c>
      <c r="R305" s="7" t="str">
        <f t="shared" si="49"/>
        <v>No</v>
      </c>
      <c r="S305" s="5" t="str">
        <f t="shared" si="50"/>
        <v>Answer Required</v>
      </c>
      <c r="T305" s="6" t="str">
        <f t="shared" si="51"/>
        <v>N/A</v>
      </c>
      <c r="U305" s="7" t="str">
        <f t="shared" si="52"/>
        <v>Yes</v>
      </c>
      <c r="V305" s="5" t="str">
        <f t="shared" si="53"/>
        <v>Answer Required</v>
      </c>
      <c r="W305" s="6" t="str">
        <f t="shared" si="54"/>
        <v>N/A</v>
      </c>
      <c r="X305" s="5" t="s">
        <v>2886</v>
      </c>
    </row>
    <row r="306" spans="1:24" ht="30" x14ac:dyDescent="0.25">
      <c r="A306" s="77">
        <f>VLOOKUP(C306,'BU and Control BU Listing'!A:E,5,FALSE)</f>
        <v>15400</v>
      </c>
      <c r="B306" s="80" t="s">
        <v>3148</v>
      </c>
      <c r="C306" s="22" t="str">
        <f t="shared" si="44"/>
        <v>15400</v>
      </c>
      <c r="D306" s="22" t="str">
        <f t="shared" si="45"/>
        <v>04860</v>
      </c>
      <c r="E306" s="21" t="str">
        <f>VLOOKUP(B306,'Table A as of March 2024'!A:G,7,FALSE)</f>
        <v>Department of Motor Vehicles</v>
      </c>
      <c r="F306" s="21" t="str">
        <f>VLOOKUP(B306,'Table A as of March 2024'!A:H,8,FALSE)</f>
        <v>Recyclable Matl -NonGF-NonHE</v>
      </c>
      <c r="G306" s="11" t="str">
        <f>VLOOKUP(B306,'Table A as of March 2024'!A:I,9,FALSE)</f>
        <v>100</v>
      </c>
      <c r="H306" t="str">
        <f>VLOOKUP(B306,'Table A as of March 2024'!A:L,12,FALSE)</f>
        <v>No</v>
      </c>
      <c r="I306" s="9" t="str">
        <f>VLOOKUP(B306,'Table A as of March 2024'!A:M,13,FALSE)</f>
        <v>U</v>
      </c>
      <c r="J306" t="str">
        <f>VLOOKUP(B306,'Table A as of March 2024'!A:O,15,FALSE)</f>
        <v>A</v>
      </c>
      <c r="K306" t="str">
        <f>VLOOKUP(G306,'ACFR Class Vlookup'!A:B,2,FALSE)</f>
        <v>Governmental</v>
      </c>
      <c r="L306" s="1" t="str">
        <f>VLOOKUP(D306,'Fund Information'!A:F,6,FALSE)</f>
        <v>Recyclable Material Sales-Non-Gen-Non-High Ed - Accounts for recyclable material sales.</v>
      </c>
      <c r="M306" s="6" t="str">
        <f t="shared" si="46"/>
        <v>N/A</v>
      </c>
      <c r="N306" s="6" t="s">
        <v>2886</v>
      </c>
      <c r="O306" s="6" t="str">
        <f t="shared" si="47"/>
        <v>N/A</v>
      </c>
      <c r="P306" s="5" t="s">
        <v>2886</v>
      </c>
      <c r="Q306" s="6" t="str">
        <f t="shared" si="48"/>
        <v>N/A</v>
      </c>
      <c r="R306" s="7" t="str">
        <f t="shared" si="49"/>
        <v>No</v>
      </c>
      <c r="S306" s="5" t="str">
        <f t="shared" si="50"/>
        <v>Answer Required</v>
      </c>
      <c r="T306" s="6" t="str">
        <f t="shared" si="51"/>
        <v>N/A</v>
      </c>
      <c r="U306" s="7" t="str">
        <f t="shared" si="52"/>
        <v>No</v>
      </c>
      <c r="V306" s="5" t="str">
        <f t="shared" si="53"/>
        <v>Answer Required</v>
      </c>
      <c r="W306" s="6" t="str">
        <f t="shared" si="54"/>
        <v>N/A</v>
      </c>
      <c r="X306" s="5" t="s">
        <v>2886</v>
      </c>
    </row>
    <row r="307" spans="1:24" ht="30" x14ac:dyDescent="0.25">
      <c r="A307" s="77">
        <f>VLOOKUP(C307,'BU and Control BU Listing'!A:E,5,FALSE)</f>
        <v>15400</v>
      </c>
      <c r="B307" s="80" t="s">
        <v>3149</v>
      </c>
      <c r="C307" s="22" t="str">
        <f t="shared" si="44"/>
        <v>15400</v>
      </c>
      <c r="D307" s="22" t="str">
        <f t="shared" si="45"/>
        <v>04880</v>
      </c>
      <c r="E307" s="21" t="str">
        <f>VLOOKUP(B307,'Table A as of March 2024'!A:G,7,FALSE)</f>
        <v>Department of Motor Vehicles</v>
      </c>
      <c r="F307" s="21" t="str">
        <f>VLOOKUP(B307,'Table A as of March 2024'!A:H,8,FALSE)</f>
        <v>Surp Supply/ Equip-NonGF-NonHE</v>
      </c>
      <c r="G307" s="11" t="str">
        <f>VLOOKUP(B307,'Table A as of March 2024'!A:I,9,FALSE)</f>
        <v>100</v>
      </c>
      <c r="H307" t="str">
        <f>VLOOKUP(B307,'Table A as of March 2024'!A:L,12,FALSE)</f>
        <v>No</v>
      </c>
      <c r="I307" s="9" t="str">
        <f>VLOOKUP(B307,'Table A as of March 2024'!A:M,13,FALSE)</f>
        <v>U</v>
      </c>
      <c r="J307" t="str">
        <f>VLOOKUP(B307,'Table A as of March 2024'!A:O,15,FALSE)</f>
        <v>A</v>
      </c>
      <c r="K307" t="str">
        <f>VLOOKUP(G307,'ACFR Class Vlookup'!A:B,2,FALSE)</f>
        <v>Governmental</v>
      </c>
      <c r="L307" s="1" t="str">
        <f>VLOOKUP(D307,'Fund Information'!A:F,6,FALSE)</f>
        <v>Surplus Supplies &amp; Equip Sales-Non-Gen-Non-High Ed - Accounts for sale of surplus supplies and equipment.</v>
      </c>
      <c r="M307" s="6" t="str">
        <f t="shared" si="46"/>
        <v>N/A</v>
      </c>
      <c r="N307" s="6" t="s">
        <v>2886</v>
      </c>
      <c r="O307" s="6" t="str">
        <f t="shared" si="47"/>
        <v>N/A</v>
      </c>
      <c r="P307" s="5" t="s">
        <v>2886</v>
      </c>
      <c r="Q307" s="6" t="str">
        <f t="shared" si="48"/>
        <v>N/A</v>
      </c>
      <c r="R307" s="7" t="str">
        <f t="shared" si="49"/>
        <v>No</v>
      </c>
      <c r="S307" s="5" t="str">
        <f t="shared" si="50"/>
        <v>Answer Required</v>
      </c>
      <c r="T307" s="6" t="str">
        <f t="shared" si="51"/>
        <v>N/A</v>
      </c>
      <c r="U307" s="7" t="str">
        <f t="shared" si="52"/>
        <v>No</v>
      </c>
      <c r="V307" s="5" t="str">
        <f t="shared" si="53"/>
        <v>Answer Required</v>
      </c>
      <c r="W307" s="6" t="str">
        <f t="shared" si="54"/>
        <v>N/A</v>
      </c>
      <c r="X307" s="5" t="s">
        <v>2886</v>
      </c>
    </row>
    <row r="308" spans="1:24" ht="90" x14ac:dyDescent="0.25">
      <c r="A308" s="77">
        <f>VLOOKUP(C308,'BU and Control BU Listing'!A:E,5,FALSE)</f>
        <v>15400</v>
      </c>
      <c r="B308" s="80" t="s">
        <v>3150</v>
      </c>
      <c r="C308" s="22" t="str">
        <f t="shared" si="44"/>
        <v>15400</v>
      </c>
      <c r="D308" s="22" t="str">
        <f t="shared" si="45"/>
        <v>07020</v>
      </c>
      <c r="E308" s="21" t="str">
        <f>VLOOKUP(B308,'Table A as of March 2024'!A:G,7,FALSE)</f>
        <v>Department of Motor Vehicles</v>
      </c>
      <c r="F308" s="21" t="str">
        <f>VLOOKUP(B308,'Table A as of March 2024'!A:H,8,FALSE)</f>
        <v>Literary Fund</v>
      </c>
      <c r="G308" s="11" t="str">
        <f>VLOOKUP(B308,'Table A as of March 2024'!A:I,9,FALSE)</f>
        <v>125</v>
      </c>
      <c r="H308" t="str">
        <f>VLOOKUP(B308,'Table A as of March 2024'!A:L,12,FALSE)</f>
        <v>No</v>
      </c>
      <c r="I308" s="9" t="str">
        <f>VLOOKUP(B308,'Table A as of March 2024'!A:M,13,FALSE)</f>
        <v>R</v>
      </c>
      <c r="J308" t="str">
        <f>VLOOKUP(B308,'Table A as of March 2024'!A:O,15,FALSE)</f>
        <v>R</v>
      </c>
      <c r="K308" t="str">
        <f>VLOOKUP(G308,'ACFR Class Vlookup'!A:B,2,FALSE)</f>
        <v>Governmental</v>
      </c>
      <c r="L308" s="1" t="str">
        <f>VLOOKUP(D308,'Fund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308" s="6" t="str">
        <f t="shared" si="46"/>
        <v>N/A</v>
      </c>
      <c r="N308" s="6" t="s">
        <v>2886</v>
      </c>
      <c r="O308" s="6" t="str">
        <f t="shared" si="47"/>
        <v>N/A</v>
      </c>
      <c r="P308" s="5" t="s">
        <v>2886</v>
      </c>
      <c r="Q308" s="6" t="str">
        <f t="shared" si="48"/>
        <v>N/A</v>
      </c>
      <c r="R308" s="7" t="str">
        <f t="shared" si="49"/>
        <v>Yes</v>
      </c>
      <c r="S308" s="5" t="str">
        <f t="shared" si="50"/>
        <v>Answer Required</v>
      </c>
      <c r="T308" s="6" t="str">
        <f t="shared" si="51"/>
        <v>N/A</v>
      </c>
      <c r="U308" s="7" t="str">
        <f t="shared" si="52"/>
        <v>No</v>
      </c>
      <c r="V308" s="5" t="str">
        <f t="shared" si="53"/>
        <v>Answer Required</v>
      </c>
      <c r="W308" s="6" t="str">
        <f t="shared" si="54"/>
        <v>N/A</v>
      </c>
      <c r="X308" s="5" t="s">
        <v>2886</v>
      </c>
    </row>
    <row r="309" spans="1:24" ht="60" x14ac:dyDescent="0.25">
      <c r="A309" s="77">
        <f>VLOOKUP(C309,'BU and Control BU Listing'!A:E,5,FALSE)</f>
        <v>15400</v>
      </c>
      <c r="B309" s="80" t="s">
        <v>3151</v>
      </c>
      <c r="C309" s="22" t="str">
        <f t="shared" si="44"/>
        <v>15400</v>
      </c>
      <c r="D309" s="22" t="str">
        <f t="shared" si="45"/>
        <v>07070</v>
      </c>
      <c r="E309" s="21" t="str">
        <f>VLOOKUP(B309,'Table A as of March 2024'!A:G,7,FALSE)</f>
        <v>Department of Motor Vehicles</v>
      </c>
      <c r="F309" s="21" t="str">
        <f>VLOOKUP(B309,'Table A as of March 2024'!A:H,8,FALSE)</f>
        <v>Motor Vehicle Trnsactn Rcovery</v>
      </c>
      <c r="G309" s="11" t="str">
        <f>VLOOKUP(B309,'Table A as of March 2024'!A:I,9,FALSE)</f>
        <v>105</v>
      </c>
      <c r="H309" t="str">
        <f>VLOOKUP(B309,'Table A as of March 2024'!A:L,12,FALSE)</f>
        <v>No</v>
      </c>
      <c r="I309" s="9" t="str">
        <f>VLOOKUP(B309,'Table A as of March 2024'!A:M,13,FALSE)</f>
        <v>U</v>
      </c>
      <c r="J309" t="str">
        <f>VLOOKUP(B309,'Table A as of March 2024'!A:O,15,FALSE)</f>
        <v>C</v>
      </c>
      <c r="K309" t="str">
        <f>VLOOKUP(G309,'ACFR Class Vlookup'!A:B,2,FALSE)</f>
        <v>Governmental</v>
      </c>
      <c r="L309" s="1" t="str">
        <f>VLOOKUP(D309,'Fund Information'!A:F,6,FALSE)</f>
        <v>This fund accounts for penalties collected from car dealers/car salesmen.  When someone buys a "lemon," they can collect some reimbursement from this fund.  Interest is retained in the fund and can be used for administrative costs.</v>
      </c>
      <c r="M309" s="6" t="str">
        <f t="shared" si="46"/>
        <v>N/A</v>
      </c>
      <c r="N309" s="6" t="s">
        <v>2886</v>
      </c>
      <c r="O309" s="6" t="str">
        <f t="shared" si="47"/>
        <v>N/A</v>
      </c>
      <c r="P309" s="5" t="s">
        <v>2886</v>
      </c>
      <c r="Q309" s="6" t="str">
        <f t="shared" si="48"/>
        <v>N/A</v>
      </c>
      <c r="R309" s="7" t="str">
        <f t="shared" si="49"/>
        <v>No</v>
      </c>
      <c r="S309" s="5" t="str">
        <f t="shared" si="50"/>
        <v>Answer Required</v>
      </c>
      <c r="T309" s="6" t="str">
        <f t="shared" si="51"/>
        <v>N/A</v>
      </c>
      <c r="U309" s="7" t="str">
        <f t="shared" si="52"/>
        <v>Yes</v>
      </c>
      <c r="V309" s="5" t="str">
        <f t="shared" si="53"/>
        <v>Answer Required</v>
      </c>
      <c r="W309" s="6" t="str">
        <f t="shared" si="54"/>
        <v>N/A</v>
      </c>
      <c r="X309" s="5" t="s">
        <v>2886</v>
      </c>
    </row>
    <row r="310" spans="1:24" ht="45" x14ac:dyDescent="0.25">
      <c r="A310" s="77">
        <f>VLOOKUP(C310,'BU and Control BU Listing'!A:E,5,FALSE)</f>
        <v>15400</v>
      </c>
      <c r="B310" s="80" t="s">
        <v>3152</v>
      </c>
      <c r="C310" s="22" t="str">
        <f t="shared" si="44"/>
        <v>15400</v>
      </c>
      <c r="D310" s="22" t="str">
        <f t="shared" si="45"/>
        <v>07120</v>
      </c>
      <c r="E310" s="21" t="str">
        <f>VLOOKUP(B310,'Table A as of March 2024'!A:G,7,FALSE)</f>
        <v>Department of Motor Vehicles</v>
      </c>
      <c r="F310" s="21" t="str">
        <f>VLOOKUP(B310,'Table A as of March 2024'!A:H,8,FALSE)</f>
        <v>Mtr Vehc Rntl Tax-VPBA Dbt Svc</v>
      </c>
      <c r="G310" s="11" t="str">
        <f>VLOOKUP(B310,'Table A as of March 2024'!A:I,9,FALSE)</f>
        <v>105</v>
      </c>
      <c r="H310" t="str">
        <f>VLOOKUP(B310,'Table A as of March 2024'!A:L,12,FALSE)</f>
        <v>No</v>
      </c>
      <c r="I310" s="9" t="str">
        <f>VLOOKUP(B310,'Table A as of March 2024'!A:M,13,FALSE)</f>
        <v>R</v>
      </c>
      <c r="J310" t="str">
        <f>VLOOKUP(B310,'Table A as of March 2024'!A:O,15,FALSE)</f>
        <v>C</v>
      </c>
      <c r="K310" t="str">
        <f>VLOOKUP(G310,'ACFR Class Vlookup'!A:B,2,FALSE)</f>
        <v>Governmental</v>
      </c>
      <c r="L310" s="1" t="str">
        <f>VLOOKUP(D310,'Fund Information'!A:F,6,FALSE)</f>
        <v>Per Code of VA § 58.1-2402, 2% fee is collected on rental motor vehicles for VPBA debt service and Per Code of VA  § 58.1-2425, has to be used to pay debt service for VPBA for STARS</v>
      </c>
      <c r="M310" s="6" t="str">
        <f t="shared" si="46"/>
        <v>N/A</v>
      </c>
      <c r="N310" s="6" t="s">
        <v>2886</v>
      </c>
      <c r="O310" s="6" t="str">
        <f t="shared" si="47"/>
        <v>N/A</v>
      </c>
      <c r="P310" s="5" t="s">
        <v>2886</v>
      </c>
      <c r="Q310" s="6" t="str">
        <f t="shared" si="48"/>
        <v>N/A</v>
      </c>
      <c r="R310" s="7" t="str">
        <f t="shared" si="49"/>
        <v>No</v>
      </c>
      <c r="S310" s="5" t="str">
        <f t="shared" si="50"/>
        <v>Answer Required</v>
      </c>
      <c r="T310" s="6" t="str">
        <f t="shared" si="51"/>
        <v>N/A</v>
      </c>
      <c r="U310" s="7" t="str">
        <f t="shared" si="52"/>
        <v>Yes</v>
      </c>
      <c r="V310" s="5" t="str">
        <f t="shared" si="53"/>
        <v>Answer Required</v>
      </c>
      <c r="W310" s="6" t="str">
        <f t="shared" si="54"/>
        <v>N/A</v>
      </c>
      <c r="X310" s="5" t="s">
        <v>2886</v>
      </c>
    </row>
    <row r="311" spans="1:24" ht="90" x14ac:dyDescent="0.25">
      <c r="A311" s="77">
        <f>VLOOKUP(C311,'BU and Control BU Listing'!A:E,5,FALSE)</f>
        <v>15400</v>
      </c>
      <c r="B311" s="80" t="s">
        <v>3153</v>
      </c>
      <c r="C311" s="22" t="str">
        <f t="shared" si="44"/>
        <v>15400</v>
      </c>
      <c r="D311" s="22" t="str">
        <f t="shared" si="45"/>
        <v>07154</v>
      </c>
      <c r="E311" s="21" t="str">
        <f>VLOOKUP(B311,'Table A as of March 2024'!A:G,7,FALSE)</f>
        <v>Department of Motor Vehicles</v>
      </c>
      <c r="F311" s="21" t="str">
        <f>VLOOKUP(B311,'Table A as of March 2024'!A:H,8,FALSE)</f>
        <v>Trust And Agency-DMV</v>
      </c>
      <c r="G311" s="11" t="str">
        <f>VLOOKUP(B311,'Table A as of March 2024'!A:I,9,FALSE)</f>
        <v>110</v>
      </c>
      <c r="H311" t="str">
        <f>VLOOKUP(B311,'Table A as of March 2024'!A:L,12,FALSE)</f>
        <v>Yes</v>
      </c>
      <c r="I311" s="9" t="str">
        <f>VLOOKUP(B311,'Table A as of March 2024'!A:M,13,FALSE)</f>
        <v>U</v>
      </c>
      <c r="J311" t="str">
        <f>VLOOKUP(B311,'Table A as of March 2024'!A:O,15,FALSE)</f>
        <v>C</v>
      </c>
      <c r="K311" t="str">
        <f>VLOOKUP(G311,'ACFR Class Vlookup'!A:B,2,FALSE)</f>
        <v>Governmental</v>
      </c>
      <c r="L311" s="1" t="str">
        <f>VLOOKUP(D311,'Fund Information'!A:F,6,FALSE)</f>
        <v>Part of Commonwealth Transportation Special Rev&amp;#59; cash at 6/30 transferred out and reported in Other Special Rev. $500 uninsured motorist fee if driver is uninsured and penalty assessed if caught driving without insurance. Cash balance less DMV's operating is transferred to SCC after YE. SCC pays insurance companies when loss occurs involving an uninsured motorist based on pre-established formula.</v>
      </c>
      <c r="M311" s="6" t="str">
        <f t="shared" si="46"/>
        <v>N/A</v>
      </c>
      <c r="N311" s="6" t="s">
        <v>2886</v>
      </c>
      <c r="O311" s="6" t="str">
        <f t="shared" si="47"/>
        <v>N/A</v>
      </c>
      <c r="P311" s="5" t="s">
        <v>2886</v>
      </c>
      <c r="Q311" s="6" t="str">
        <f t="shared" si="48"/>
        <v>N/A</v>
      </c>
      <c r="R311" s="7" t="str">
        <f t="shared" si="49"/>
        <v>No</v>
      </c>
      <c r="S311" s="5" t="str">
        <f t="shared" si="50"/>
        <v>Answer Required</v>
      </c>
      <c r="T311" s="6" t="str">
        <f t="shared" si="51"/>
        <v>N/A</v>
      </c>
      <c r="U311" s="7" t="str">
        <f t="shared" si="52"/>
        <v>Yes</v>
      </c>
      <c r="V311" s="5" t="str">
        <f t="shared" si="53"/>
        <v>Answer Required</v>
      </c>
      <c r="W311" s="6" t="str">
        <f t="shared" si="54"/>
        <v>N/A</v>
      </c>
      <c r="X311" s="5" t="s">
        <v>2886</v>
      </c>
    </row>
    <row r="312" spans="1:24" ht="45" x14ac:dyDescent="0.25">
      <c r="A312" s="77">
        <f>VLOOKUP(C312,'BU and Control BU Listing'!A:E,5,FALSE)</f>
        <v>15400</v>
      </c>
      <c r="B312" s="80" t="s">
        <v>3154</v>
      </c>
      <c r="C312" s="22" t="str">
        <f t="shared" si="44"/>
        <v>15400</v>
      </c>
      <c r="D312" s="22" t="str">
        <f t="shared" si="45"/>
        <v>07155</v>
      </c>
      <c r="E312" s="21" t="str">
        <f>VLOOKUP(B312,'Table A as of March 2024'!A:G,7,FALSE)</f>
        <v>Department of Motor Vehicles</v>
      </c>
      <c r="F312" s="21" t="str">
        <f>VLOOKUP(B312,'Table A as of March 2024'!A:H,8,FALSE)</f>
        <v>Locality Permit Fund</v>
      </c>
      <c r="G312" s="11" t="str">
        <f>VLOOKUP(B312,'Table A as of March 2024'!A:I,9,FALSE)</f>
        <v>430</v>
      </c>
      <c r="H312" t="str">
        <f>VLOOKUP(B312,'Table A as of March 2024'!A:L,12,FALSE)</f>
        <v>No</v>
      </c>
      <c r="I312" s="9" t="str">
        <f>VLOOKUP(B312,'Table A as of March 2024'!A:M,13,FALSE)</f>
        <v>R</v>
      </c>
      <c r="K312" t="str">
        <f>VLOOKUP(G312,'ACFR Class Vlookup'!A:B,2,FALSE)</f>
        <v>N/A</v>
      </c>
      <c r="L312" s="1" t="str">
        <f>VLOOKUP(D312,'Fund Information'!A:F,6,FALSE)</f>
        <v>This fund is for fees relating to hauling and overload permits. This new fiduciary fund was set up in order to segregate and account for the monies that are strictly on behalf of the localities.</v>
      </c>
      <c r="M312" s="6" t="str">
        <f t="shared" si="46"/>
        <v>N/A</v>
      </c>
      <c r="N312" s="6" t="s">
        <v>2886</v>
      </c>
      <c r="O312" s="6" t="str">
        <f t="shared" si="47"/>
        <v>N/A</v>
      </c>
      <c r="P312" s="5" t="s">
        <v>2886</v>
      </c>
      <c r="Q312" s="6" t="str">
        <f t="shared" si="48"/>
        <v>N/A</v>
      </c>
      <c r="R312" s="7" t="str">
        <f t="shared" si="49"/>
        <v>No</v>
      </c>
      <c r="S312" s="5" t="str">
        <f t="shared" si="50"/>
        <v>N/A</v>
      </c>
      <c r="T312" s="6" t="str">
        <f t="shared" si="51"/>
        <v>N/A</v>
      </c>
      <c r="U312" s="7" t="str">
        <f t="shared" si="52"/>
        <v>No</v>
      </c>
      <c r="V312" s="5" t="str">
        <f t="shared" si="53"/>
        <v>N/A</v>
      </c>
      <c r="W312" s="6" t="str">
        <f t="shared" si="54"/>
        <v>N/A</v>
      </c>
      <c r="X312" s="5" t="s">
        <v>2886</v>
      </c>
    </row>
    <row r="313" spans="1:24" ht="30" x14ac:dyDescent="0.25">
      <c r="A313" s="77">
        <f>VLOOKUP(C313,'BU and Control BU Listing'!A:E,5,FALSE)</f>
        <v>15400</v>
      </c>
      <c r="B313" s="80" t="s">
        <v>5261</v>
      </c>
      <c r="C313" s="22" t="str">
        <f t="shared" si="44"/>
        <v>15400</v>
      </c>
      <c r="D313" s="22" t="str">
        <f t="shared" si="45"/>
        <v>07161</v>
      </c>
      <c r="E313" s="21" t="str">
        <f>VLOOKUP(B313,'Table A as of March 2024'!A:G,7,FALSE)</f>
        <v>Department of Motor Vehicles</v>
      </c>
      <c r="F313" s="21" t="str">
        <f>VLOOKUP(B313,'Table A as of March 2024'!A:H,8,FALSE)</f>
        <v>Trust And Agency-TAX</v>
      </c>
      <c r="G313" s="11" t="str">
        <f>VLOOKUP(B313,'Table A as of March 2024'!A:I,9,FALSE)</f>
        <v>430</v>
      </c>
      <c r="H313" t="str">
        <f>VLOOKUP(B313,'Table A as of March 2024'!A:L,12,FALSE)</f>
        <v>No</v>
      </c>
      <c r="I313" s="9" t="str">
        <f>VLOOKUP(B313,'Table A as of March 2024'!A:M,13,FALSE)</f>
        <v>R</v>
      </c>
      <c r="K313" t="str">
        <f>VLOOKUP(G313,'ACFR Class Vlookup'!A:B,2,FALSE)</f>
        <v>N/A</v>
      </c>
      <c r="L313" s="1" t="str">
        <f>VLOOKUP(D313,'Fund Information'!A:F,6,FALSE)</f>
        <v>This fund is used to record the 1% of sales tax which is paid to the locality where the sales occurred.</v>
      </c>
      <c r="M313" s="6" t="str">
        <f t="shared" si="46"/>
        <v>N/A</v>
      </c>
      <c r="N313" s="6" t="s">
        <v>2886</v>
      </c>
      <c r="O313" s="6" t="str">
        <f t="shared" si="47"/>
        <v>N/A</v>
      </c>
      <c r="P313" s="5" t="s">
        <v>2886</v>
      </c>
      <c r="Q313" s="6" t="str">
        <f t="shared" si="48"/>
        <v>N/A</v>
      </c>
      <c r="R313" s="7" t="str">
        <f t="shared" si="49"/>
        <v>No</v>
      </c>
      <c r="S313" s="5" t="str">
        <f t="shared" si="50"/>
        <v>N/A</v>
      </c>
      <c r="T313" s="6" t="str">
        <f t="shared" si="51"/>
        <v>N/A</v>
      </c>
      <c r="U313" s="7" t="str">
        <f t="shared" si="52"/>
        <v>No</v>
      </c>
      <c r="V313" s="5" t="str">
        <f t="shared" si="53"/>
        <v>N/A</v>
      </c>
      <c r="W313" s="6" t="str">
        <f t="shared" si="54"/>
        <v>N/A</v>
      </c>
      <c r="X313" s="5" t="s">
        <v>2886</v>
      </c>
    </row>
    <row r="314" spans="1:24" ht="45" x14ac:dyDescent="0.25">
      <c r="A314" s="77">
        <f>VLOOKUP(C314,'BU and Control BU Listing'!A:E,5,FALSE)</f>
        <v>15400</v>
      </c>
      <c r="B314" s="80" t="s">
        <v>3155</v>
      </c>
      <c r="C314" s="22" t="str">
        <f t="shared" si="44"/>
        <v>15400</v>
      </c>
      <c r="D314" s="22" t="str">
        <f t="shared" si="45"/>
        <v>07251</v>
      </c>
      <c r="E314" s="21" t="str">
        <f>VLOOKUP(B314,'Table A as of March 2024'!A:G,7,FALSE)</f>
        <v>Department of Motor Vehicles</v>
      </c>
      <c r="F314" s="21" t="str">
        <f>VLOOKUP(B314,'Table A as of March 2024'!A:H,8,FALSE)</f>
        <v>Local Vehicle Registration Pgm</v>
      </c>
      <c r="G314" s="11" t="str">
        <f>VLOOKUP(B314,'Table A as of March 2024'!A:I,9,FALSE)</f>
        <v>430</v>
      </c>
      <c r="H314" t="str">
        <f>VLOOKUP(B314,'Table A as of March 2024'!A:L,12,FALSE)</f>
        <v>No</v>
      </c>
      <c r="I314" s="9" t="str">
        <f>VLOOKUP(B314,'Table A as of March 2024'!A:M,13,FALSE)</f>
        <v>R</v>
      </c>
      <c r="K314" t="str">
        <f>VLOOKUP(G314,'ACFR Class Vlookup'!A:B,2,FALSE)</f>
        <v>N/A</v>
      </c>
      <c r="L314" s="1" t="str">
        <f>VLOOKUP(D314,'Fund Information'!A:F,6,FALSE)</f>
        <v>DMV collects this on behalf of localities (currently only VA Beach) for locality registration.  A processing fee has been withheld prior to deposit in this fund.  These funds will be distributed to the locality.</v>
      </c>
      <c r="M314" s="6" t="str">
        <f t="shared" si="46"/>
        <v>N/A</v>
      </c>
      <c r="N314" s="6" t="s">
        <v>2886</v>
      </c>
      <c r="O314" s="6" t="str">
        <f t="shared" si="47"/>
        <v>N/A</v>
      </c>
      <c r="P314" s="5" t="s">
        <v>2886</v>
      </c>
      <c r="Q314" s="6" t="str">
        <f t="shared" si="48"/>
        <v>N/A</v>
      </c>
      <c r="R314" s="7" t="str">
        <f t="shared" si="49"/>
        <v>No</v>
      </c>
      <c r="S314" s="5" t="str">
        <f t="shared" si="50"/>
        <v>N/A</v>
      </c>
      <c r="T314" s="6" t="str">
        <f t="shared" si="51"/>
        <v>N/A</v>
      </c>
      <c r="U314" s="7" t="str">
        <f t="shared" si="52"/>
        <v>No</v>
      </c>
      <c r="V314" s="5" t="str">
        <f t="shared" si="53"/>
        <v>N/A</v>
      </c>
      <c r="W314" s="6" t="str">
        <f t="shared" si="54"/>
        <v>N/A</v>
      </c>
      <c r="X314" s="5" t="s">
        <v>2886</v>
      </c>
    </row>
    <row r="315" spans="1:24" ht="30" x14ac:dyDescent="0.25">
      <c r="A315" s="77">
        <f>VLOOKUP(C315,'BU and Control BU Listing'!A:E,5,FALSE)</f>
        <v>15400</v>
      </c>
      <c r="B315" s="80" t="s">
        <v>3157</v>
      </c>
      <c r="C315" s="22" t="str">
        <f t="shared" si="44"/>
        <v>15400</v>
      </c>
      <c r="D315" s="22" t="str">
        <f t="shared" si="45"/>
        <v>07460</v>
      </c>
      <c r="E315" s="21" t="str">
        <f>VLOOKUP(B315,'Table A as of March 2024'!A:G,7,FALSE)</f>
        <v>Department of Motor Vehicles</v>
      </c>
      <c r="F315" s="21" t="str">
        <f>VLOOKUP(B315,'Table A as of March 2024'!A:H,8,FALSE)</f>
        <v>Mobile Home Sales Tax</v>
      </c>
      <c r="G315" s="11" t="str">
        <f>VLOOKUP(B315,'Table A as of March 2024'!A:I,9,FALSE)</f>
        <v>110</v>
      </c>
      <c r="H315" t="str">
        <f>VLOOKUP(B315,'Table A as of March 2024'!A:L,12,FALSE)</f>
        <v>No</v>
      </c>
      <c r="I315" s="9" t="str">
        <f>VLOOKUP(B315,'Table A as of March 2024'!A:M,13,FALSE)</f>
        <v>U</v>
      </c>
      <c r="J315" t="str">
        <f>VLOOKUP(B315,'Table A as of March 2024'!A:O,15,FALSE)</f>
        <v>C</v>
      </c>
      <c r="K315" t="str">
        <f>VLOOKUP(G315,'ACFR Class Vlookup'!A:B,2,FALSE)</f>
        <v>Governmental</v>
      </c>
      <c r="L315" s="1" t="str">
        <f>VLOOKUP(D315,'Fund Information'!A:F,6,FALSE)</f>
        <v>Per Code of VA - § 58.1-2425, this fund accounts for taxes and fees collected for dist. To localities or other states.</v>
      </c>
      <c r="M315" s="6" t="str">
        <f t="shared" si="46"/>
        <v>N/A</v>
      </c>
      <c r="N315" s="6" t="s">
        <v>2886</v>
      </c>
      <c r="O315" s="6" t="str">
        <f t="shared" si="47"/>
        <v>N/A</v>
      </c>
      <c r="P315" s="5" t="s">
        <v>2886</v>
      </c>
      <c r="Q315" s="6" t="str">
        <f t="shared" si="48"/>
        <v>N/A</v>
      </c>
      <c r="R315" s="7" t="str">
        <f t="shared" si="49"/>
        <v>No</v>
      </c>
      <c r="S315" s="5" t="str">
        <f t="shared" si="50"/>
        <v>Answer Required</v>
      </c>
      <c r="T315" s="6" t="str">
        <f t="shared" si="51"/>
        <v>N/A</v>
      </c>
      <c r="U315" s="7" t="str">
        <f t="shared" si="52"/>
        <v>Yes</v>
      </c>
      <c r="V315" s="5" t="str">
        <f t="shared" si="53"/>
        <v>Answer Required</v>
      </c>
      <c r="W315" s="6" t="str">
        <f t="shared" si="54"/>
        <v>N/A</v>
      </c>
      <c r="X315" s="5" t="s">
        <v>2886</v>
      </c>
    </row>
    <row r="316" spans="1:24" ht="45" x14ac:dyDescent="0.25">
      <c r="A316" s="77">
        <f>VLOOKUP(C316,'BU and Control BU Listing'!A:E,5,FALSE)</f>
        <v>15400</v>
      </c>
      <c r="B316" s="80" t="s">
        <v>3158</v>
      </c>
      <c r="C316" s="22" t="str">
        <f t="shared" si="44"/>
        <v>15400</v>
      </c>
      <c r="D316" s="22" t="str">
        <f t="shared" si="45"/>
        <v>07480</v>
      </c>
      <c r="E316" s="21" t="str">
        <f>VLOOKUP(B316,'Table A as of March 2024'!A:G,7,FALSE)</f>
        <v>Department of Motor Vehicles</v>
      </c>
      <c r="F316" s="21" t="str">
        <f>VLOOKUP(B316,'Table A as of March 2024'!A:H,8,FALSE)</f>
        <v>Undergrd Petroleum Storage Tnk</v>
      </c>
      <c r="G316" s="11" t="str">
        <f>VLOOKUP(B316,'Table A as of March 2024'!A:I,9,FALSE)</f>
        <v>105</v>
      </c>
      <c r="H316" t="str">
        <f>VLOOKUP(B316,'Table A as of March 2024'!A:L,12,FALSE)</f>
        <v>No</v>
      </c>
      <c r="I316" s="9" t="str">
        <f>VLOOKUP(B316,'Table A as of March 2024'!A:M,13,FALSE)</f>
        <v>U</v>
      </c>
      <c r="J316" t="str">
        <f>VLOOKUP(B316,'Table A as of March 2024'!A:O,15,FALSE)</f>
        <v>C</v>
      </c>
      <c r="K316" t="str">
        <f>VLOOKUP(G316,'ACFR Class Vlookup'!A:B,2,FALSE)</f>
        <v>Governmental</v>
      </c>
      <c r="L316" s="1" t="str">
        <f>VLOOKUP(D316,'Fund Information'!A:F,6,FALSE)</f>
        <v>This fund is used to account for taxes collected by DMV and transferred to DEQ.  Money is used to fund reimbursement claims for remediation of oil and gas spills.</v>
      </c>
      <c r="M316" s="6" t="str">
        <f t="shared" si="46"/>
        <v>N/A</v>
      </c>
      <c r="N316" s="6" t="s">
        <v>2886</v>
      </c>
      <c r="O316" s="6" t="str">
        <f t="shared" si="47"/>
        <v>N/A</v>
      </c>
      <c r="P316" s="5" t="s">
        <v>2886</v>
      </c>
      <c r="Q316" s="6" t="str">
        <f t="shared" si="48"/>
        <v>N/A</v>
      </c>
      <c r="R316" s="7" t="str">
        <f t="shared" si="49"/>
        <v>No</v>
      </c>
      <c r="S316" s="5" t="str">
        <f t="shared" si="50"/>
        <v>Answer Required</v>
      </c>
      <c r="T316" s="6" t="str">
        <f t="shared" si="51"/>
        <v>N/A</v>
      </c>
      <c r="U316" s="7" t="str">
        <f t="shared" si="52"/>
        <v>Yes</v>
      </c>
      <c r="V316" s="5" t="str">
        <f t="shared" si="53"/>
        <v>Answer Required</v>
      </c>
      <c r="W316" s="6" t="str">
        <f t="shared" si="54"/>
        <v>N/A</v>
      </c>
      <c r="X316" s="5" t="s">
        <v>2886</v>
      </c>
    </row>
    <row r="317" spans="1:24" ht="30" x14ac:dyDescent="0.25">
      <c r="A317" s="77">
        <f>VLOOKUP(C317,'BU and Control BU Listing'!A:E,5,FALSE)</f>
        <v>15400</v>
      </c>
      <c r="B317" s="80" t="s">
        <v>3159</v>
      </c>
      <c r="C317" s="22" t="str">
        <f t="shared" si="44"/>
        <v>15400</v>
      </c>
      <c r="D317" s="22" t="str">
        <f t="shared" si="45"/>
        <v>09020</v>
      </c>
      <c r="E317" s="21" t="str">
        <f>VLOOKUP(B317,'Table A as of March 2024'!A:G,7,FALSE)</f>
        <v>Department of Motor Vehicles</v>
      </c>
      <c r="F317" s="21" t="str">
        <f>VLOOKUP(B317,'Table A as of March 2024'!A:H,8,FALSE)</f>
        <v>Trauma Center Fund</v>
      </c>
      <c r="G317" s="11" t="str">
        <f>VLOOKUP(B317,'Table A as of March 2024'!A:I,9,FALSE)</f>
        <v>115</v>
      </c>
      <c r="H317" t="str">
        <f>VLOOKUP(B317,'Table A as of March 2024'!A:L,12,FALSE)</f>
        <v>No</v>
      </c>
      <c r="I317" s="9" t="str">
        <f>VLOOKUP(B317,'Table A as of March 2024'!A:M,13,FALSE)</f>
        <v>U</v>
      </c>
      <c r="J317" t="str">
        <f>VLOOKUP(B317,'Table A as of March 2024'!A:O,15,FALSE)</f>
        <v>C</v>
      </c>
      <c r="K317" t="str">
        <f>VLOOKUP(G317,'ACFR Class Vlookup'!A:B,2,FALSE)</f>
        <v>Governmental</v>
      </c>
      <c r="L317" s="1" t="str">
        <f>VLOOKUP(D317,'Fund Information'!A:F,6,FALSE)</f>
        <v>Per Code of VA §18.2-270.01, this fund accounts for fees that are used for grants to trauma centers for treating victims of automobile accidents.</v>
      </c>
      <c r="M317" s="6" t="str">
        <f t="shared" si="46"/>
        <v>N/A</v>
      </c>
      <c r="N317" s="6" t="s">
        <v>2886</v>
      </c>
      <c r="O317" s="6" t="str">
        <f t="shared" si="47"/>
        <v>N/A</v>
      </c>
      <c r="P317" s="5" t="s">
        <v>2886</v>
      </c>
      <c r="Q317" s="6" t="str">
        <f t="shared" si="48"/>
        <v>N/A</v>
      </c>
      <c r="R317" s="7" t="str">
        <f t="shared" si="49"/>
        <v>No</v>
      </c>
      <c r="S317" s="5" t="str">
        <f t="shared" si="50"/>
        <v>Answer Required</v>
      </c>
      <c r="T317" s="6" t="str">
        <f t="shared" si="51"/>
        <v>N/A</v>
      </c>
      <c r="U317" s="7" t="str">
        <f t="shared" si="52"/>
        <v>Yes</v>
      </c>
      <c r="V317" s="5" t="str">
        <f t="shared" si="53"/>
        <v>Answer Required</v>
      </c>
      <c r="W317" s="6" t="str">
        <f t="shared" si="54"/>
        <v>N/A</v>
      </c>
      <c r="X317" s="5" t="s">
        <v>2886</v>
      </c>
    </row>
    <row r="318" spans="1:24" ht="45" x14ac:dyDescent="0.25">
      <c r="A318" s="77">
        <f>VLOOKUP(C318,'BU and Control BU Listing'!A:E,5,FALSE)</f>
        <v>15400</v>
      </c>
      <c r="B318" s="80" t="s">
        <v>3160</v>
      </c>
      <c r="C318" s="22" t="str">
        <f t="shared" si="44"/>
        <v>15400</v>
      </c>
      <c r="D318" s="22" t="str">
        <f t="shared" si="45"/>
        <v>09040</v>
      </c>
      <c r="E318" s="21" t="str">
        <f>VLOOKUP(B318,'Table A as of March 2024'!A:G,7,FALSE)</f>
        <v>Department of Motor Vehicles</v>
      </c>
      <c r="F318" s="21" t="str">
        <f>VLOOKUP(B318,'Table A as of March 2024'!A:H,8,FALSE)</f>
        <v>Transportation District-DOA</v>
      </c>
      <c r="G318" s="11" t="str">
        <f>VLOOKUP(B318,'Table A as of March 2024'!A:I,9,FALSE)</f>
        <v>110</v>
      </c>
      <c r="H318" t="str">
        <f>VLOOKUP(B318,'Table A as of March 2024'!A:L,12,FALSE)</f>
        <v>No</v>
      </c>
      <c r="I318" s="9" t="str">
        <f>VLOOKUP(B318,'Table A as of March 2024'!A:M,13,FALSE)</f>
        <v>R</v>
      </c>
      <c r="J318" t="str">
        <f>VLOOKUP(B318,'Table A as of March 2024'!A:O,15,FALSE)</f>
        <v>C</v>
      </c>
      <c r="K318" t="str">
        <f>VLOOKUP(G318,'ACFR Class Vlookup'!A:B,2,FALSE)</f>
        <v>Governmental</v>
      </c>
      <c r="L318" s="1" t="str">
        <f>VLOOKUP(D318,'Fund Information'!A:F,6,FALSE)</f>
        <v>Per §58.1-1724 of the Code of VA, this fund is used to record motor fuel tax collections which are paid to the Northern VA and Potomac Rappahannock Motor Fuel Districts previously recorded in fund 0704.</v>
      </c>
      <c r="M318" s="6" t="str">
        <f t="shared" si="46"/>
        <v>N/A</v>
      </c>
      <c r="N318" s="6" t="s">
        <v>2886</v>
      </c>
      <c r="O318" s="6" t="str">
        <f t="shared" si="47"/>
        <v>N/A</v>
      </c>
      <c r="P318" s="5" t="s">
        <v>2886</v>
      </c>
      <c r="Q318" s="6" t="str">
        <f t="shared" si="48"/>
        <v>N/A</v>
      </c>
      <c r="R318" s="7" t="str">
        <f t="shared" si="49"/>
        <v>No</v>
      </c>
      <c r="S318" s="5" t="str">
        <f t="shared" si="50"/>
        <v>Answer Required</v>
      </c>
      <c r="T318" s="6" t="str">
        <f t="shared" si="51"/>
        <v>N/A</v>
      </c>
      <c r="U318" s="7" t="str">
        <f t="shared" si="52"/>
        <v>Yes</v>
      </c>
      <c r="V318" s="5" t="str">
        <f t="shared" si="53"/>
        <v>Answer Required</v>
      </c>
      <c r="W318" s="6" t="str">
        <f t="shared" si="54"/>
        <v>N/A</v>
      </c>
      <c r="X318" s="5" t="s">
        <v>2886</v>
      </c>
    </row>
    <row r="319" spans="1:24" ht="60" x14ac:dyDescent="0.25">
      <c r="A319" s="77">
        <f>VLOOKUP(C319,'BU and Control BU Listing'!A:E,5,FALSE)</f>
        <v>15400</v>
      </c>
      <c r="B319" s="80" t="s">
        <v>3161</v>
      </c>
      <c r="C319" s="22" t="str">
        <f t="shared" si="44"/>
        <v>15400</v>
      </c>
      <c r="D319" s="22" t="str">
        <f t="shared" si="45"/>
        <v>09053</v>
      </c>
      <c r="E319" s="21" t="str">
        <f>VLOOKUP(B319,'Table A as of March 2024'!A:G,7,FALSE)</f>
        <v>Department of Motor Vehicles</v>
      </c>
      <c r="F319" s="21" t="str">
        <f>VLOOKUP(B319,'Table A as of March 2024'!A:H,8,FALSE)</f>
        <v>VA Donor Registry&amp;Pub Awarenss</v>
      </c>
      <c r="G319" s="11" t="str">
        <f>VLOOKUP(B319,'Table A as of March 2024'!A:I,9,FALSE)</f>
        <v>115</v>
      </c>
      <c r="H319" t="str">
        <f>VLOOKUP(B319,'Table A as of March 2024'!A:L,12,FALSE)</f>
        <v>No</v>
      </c>
      <c r="I319" s="9" t="str">
        <f>VLOOKUP(B319,'Table A as of March 2024'!A:M,13,FALSE)</f>
        <v>U</v>
      </c>
      <c r="J319" t="str">
        <f>VLOOKUP(B319,'Table A as of March 2024'!A:O,15,FALSE)</f>
        <v>R</v>
      </c>
      <c r="K319" t="str">
        <f>VLOOKUP(G319,'ACFR Class Vlookup'!A:B,2,FALSE)</f>
        <v>Governmental</v>
      </c>
      <c r="L319" s="1" t="str">
        <f>VLOOKUP(D319,'Fund Information'!A:F,6,FALSE)</f>
        <v>Per Code of VA - § 32.1-292.2 and § 46.2-342 Accounts for voluntary contributions to the VA Donor Registry &amp; Public Awareness Fund made by DMV applicants conducting transactions. The State Board of Health uses the fund to administer the VA Donor Registry.</v>
      </c>
      <c r="M319" s="6" t="str">
        <f t="shared" si="46"/>
        <v>N/A</v>
      </c>
      <c r="N319" s="6" t="s">
        <v>2886</v>
      </c>
      <c r="O319" s="6" t="str">
        <f t="shared" si="47"/>
        <v>N/A</v>
      </c>
      <c r="P319" s="5" t="s">
        <v>2886</v>
      </c>
      <c r="Q319" s="6" t="str">
        <f t="shared" si="48"/>
        <v>N/A</v>
      </c>
      <c r="R319" s="7" t="str">
        <f t="shared" si="49"/>
        <v>Yes</v>
      </c>
      <c r="S319" s="5" t="str">
        <f t="shared" si="50"/>
        <v>Answer Required</v>
      </c>
      <c r="T319" s="6" t="str">
        <f t="shared" si="51"/>
        <v>N/A</v>
      </c>
      <c r="U319" s="7" t="str">
        <f t="shared" si="52"/>
        <v>No</v>
      </c>
      <c r="V319" s="5" t="str">
        <f t="shared" si="53"/>
        <v>Answer Required</v>
      </c>
      <c r="W319" s="6" t="str">
        <f t="shared" si="54"/>
        <v>N/A</v>
      </c>
      <c r="X319" s="5" t="s">
        <v>2886</v>
      </c>
    </row>
    <row r="320" spans="1:24" ht="105" x14ac:dyDescent="0.25">
      <c r="A320" s="77">
        <f>VLOOKUP(C320,'BU and Control BU Listing'!A:E,5,FALSE)</f>
        <v>15400</v>
      </c>
      <c r="B320" s="80" t="s">
        <v>3162</v>
      </c>
      <c r="C320" s="22" t="str">
        <f t="shared" si="44"/>
        <v>15400</v>
      </c>
      <c r="D320" s="22" t="str">
        <f t="shared" si="45"/>
        <v>09100</v>
      </c>
      <c r="E320" s="21" t="str">
        <f>VLOOKUP(B320,'Table A as of March 2024'!A:G,7,FALSE)</f>
        <v>Department of Motor Vehicles</v>
      </c>
      <c r="F320" s="21" t="str">
        <f>VLOOKUP(B320,'Table A as of March 2024'!A:H,8,FALSE)</f>
        <v>VA Rescue Squads Assistance</v>
      </c>
      <c r="G320" s="11" t="str">
        <f>VLOOKUP(B320,'Table A as of March 2024'!A:I,9,FALSE)</f>
        <v>115</v>
      </c>
      <c r="H320" t="str">
        <f>VLOOKUP(B320,'Table A as of March 2024'!A:L,12,FALSE)</f>
        <v>No</v>
      </c>
      <c r="I320" s="9" t="str">
        <f>VLOOKUP(B320,'Table A as of March 2024'!A:M,13,FALSE)</f>
        <v>U</v>
      </c>
      <c r="J320" t="str">
        <f>VLOOKUP(B320,'Table A as of March 2024'!A:O,15,FALSE)</f>
        <v>C</v>
      </c>
      <c r="K320" t="str">
        <f>VLOOKUP(G320,'ACFR Class Vlookup'!A:B,2,FALSE)</f>
        <v>Governmental</v>
      </c>
      <c r="L320" s="1" t="str">
        <f>VLOOKUP(D320,'Fund Information'!A:F,6,FALSE)</f>
        <v>Per Code of VA §32.1-111.12, this fund accounts for monies appropriated by the General Assembly for the purpose of providing financial assistance to rescue squads and other emergency medical services organizations in the Commonwealth, providing training for emergency medical service personnel and purchasing equipment needed by such rescue squads and organizations.  In addition, this fund also includes any interest earned.</v>
      </c>
      <c r="M320" s="6" t="str">
        <f t="shared" si="46"/>
        <v>N/A</v>
      </c>
      <c r="N320" s="6" t="s">
        <v>2886</v>
      </c>
      <c r="O320" s="6" t="str">
        <f t="shared" si="47"/>
        <v>N/A</v>
      </c>
      <c r="P320" s="5" t="s">
        <v>2886</v>
      </c>
      <c r="Q320" s="6" t="str">
        <f t="shared" si="48"/>
        <v>N/A</v>
      </c>
      <c r="R320" s="7" t="str">
        <f t="shared" si="49"/>
        <v>No</v>
      </c>
      <c r="S320" s="5" t="str">
        <f t="shared" si="50"/>
        <v>Answer Required</v>
      </c>
      <c r="T320" s="6" t="str">
        <f t="shared" si="51"/>
        <v>N/A</v>
      </c>
      <c r="U320" s="7" t="str">
        <f t="shared" si="52"/>
        <v>Yes</v>
      </c>
      <c r="V320" s="5" t="str">
        <f t="shared" si="53"/>
        <v>Answer Required</v>
      </c>
      <c r="W320" s="6" t="str">
        <f t="shared" si="54"/>
        <v>N/A</v>
      </c>
      <c r="X320" s="5" t="s">
        <v>2886</v>
      </c>
    </row>
    <row r="321" spans="1:24" ht="75" x14ac:dyDescent="0.25">
      <c r="A321" s="77">
        <f>VLOOKUP(C321,'BU and Control BU Listing'!A:E,5,FALSE)</f>
        <v>15400</v>
      </c>
      <c r="B321" s="80" t="s">
        <v>3163</v>
      </c>
      <c r="C321" s="22" t="str">
        <f t="shared" si="44"/>
        <v>15400</v>
      </c>
      <c r="D321" s="22" t="str">
        <f t="shared" si="45"/>
        <v>09150</v>
      </c>
      <c r="E321" s="21" t="str">
        <f>VLOOKUP(B321,'Table A as of March 2024'!A:G,7,FALSE)</f>
        <v>Department of Motor Vehicles</v>
      </c>
      <c r="F321" s="21" t="str">
        <f>VLOOKUP(B321,'Table A as of March 2024'!A:H,8,FALSE)</f>
        <v>Cmnwlth Neurotrauma Initiative</v>
      </c>
      <c r="G321" s="11" t="str">
        <f>VLOOKUP(B321,'Table A as of March 2024'!A:I,9,FALSE)</f>
        <v>115</v>
      </c>
      <c r="H321" t="str">
        <f>VLOOKUP(B321,'Table A as of March 2024'!A:L,12,FALSE)</f>
        <v>Yes</v>
      </c>
      <c r="I321" s="9" t="str">
        <f>VLOOKUP(B321,'Table A as of March 2024'!A:M,13,FALSE)</f>
        <v>U</v>
      </c>
      <c r="J321" t="str">
        <f>VLOOKUP(B321,'Table A as of March 2024'!A:O,15,FALSE)</f>
        <v>C</v>
      </c>
      <c r="K321" t="str">
        <f>VLOOKUP(G321,'ACFR Class Vlookup'!A:B,2,FALSE)</f>
        <v>Governmental</v>
      </c>
      <c r="L321" s="1" t="str">
        <f>VLOOKUP(D321,'Fund Information'!A:F,6,FALSE)</f>
        <v>Commonwealth Neurotrauma Initiative Trust Fund.  Accounts for grants, donations, bequest from public and private sources, and a portion of fees collected by DMV for suspended or revoked licenses. Funds are used to prevent and/or improve treatment of traumatic spinal cord or brain injuries.</v>
      </c>
      <c r="M321" s="6" t="str">
        <f t="shared" si="46"/>
        <v>N/A</v>
      </c>
      <c r="N321" s="6" t="s">
        <v>2886</v>
      </c>
      <c r="O321" s="6" t="str">
        <f t="shared" si="47"/>
        <v>N/A</v>
      </c>
      <c r="P321" s="5" t="s">
        <v>2886</v>
      </c>
      <c r="Q321" s="6" t="str">
        <f t="shared" si="48"/>
        <v>N/A</v>
      </c>
      <c r="R321" s="7" t="str">
        <f t="shared" si="49"/>
        <v>No</v>
      </c>
      <c r="S321" s="5" t="str">
        <f t="shared" si="50"/>
        <v>Answer Required</v>
      </c>
      <c r="T321" s="6" t="str">
        <f t="shared" si="51"/>
        <v>N/A</v>
      </c>
      <c r="U321" s="7" t="str">
        <f t="shared" si="52"/>
        <v>Yes</v>
      </c>
      <c r="V321" s="5" t="str">
        <f t="shared" si="53"/>
        <v>Answer Required</v>
      </c>
      <c r="W321" s="6" t="str">
        <f t="shared" si="54"/>
        <v>N/A</v>
      </c>
      <c r="X321" s="5" t="s">
        <v>2886</v>
      </c>
    </row>
    <row r="322" spans="1:24" ht="90" x14ac:dyDescent="0.25">
      <c r="A322" s="77">
        <f>VLOOKUP(C322,'BU and Control BU Listing'!A:E,5,FALSE)</f>
        <v>15400</v>
      </c>
      <c r="B322" s="80" t="s">
        <v>3164</v>
      </c>
      <c r="C322" s="22" t="str">
        <f t="shared" si="44"/>
        <v>15400</v>
      </c>
      <c r="D322" s="22" t="str">
        <f t="shared" si="45"/>
        <v>09154</v>
      </c>
      <c r="E322" s="21" t="str">
        <f>VLOOKUP(B322,'Table A as of March 2024'!A:G,7,FALSE)</f>
        <v>Department of Motor Vehicles</v>
      </c>
      <c r="F322" s="21" t="str">
        <f>VLOOKUP(B322,'Table A as of March 2024'!A:H,8,FALSE)</f>
        <v>Dedicated Special Revenue-DMV</v>
      </c>
      <c r="G322" s="11" t="str">
        <f>VLOOKUP(B322,'Table A as of March 2024'!A:I,9,FALSE)</f>
        <v>105</v>
      </c>
      <c r="H322" t="str">
        <f>VLOOKUP(B322,'Table A as of March 2024'!A:L,12,FALSE)</f>
        <v>No</v>
      </c>
      <c r="I322" s="9" t="str">
        <f>VLOOKUP(B322,'Table A as of March 2024'!A:M,13,FALSE)</f>
        <v>U</v>
      </c>
      <c r="J322" t="str">
        <f>VLOOKUP(B322,'Table A as of March 2024'!A:O,15,FALSE)</f>
        <v>C</v>
      </c>
      <c r="K322" t="str">
        <f>VLOOKUP(G322,'ACFR Class Vlookup'!A:B,2,FALSE)</f>
        <v>Governmental</v>
      </c>
      <c r="L322" s="1" t="str">
        <f>VLOOKUP(D322,'Fund Information'!A:F,6,FALSE)</f>
        <v>DMV now issues hunting &amp; fishing licenses, and requested a fund set up identical to agy 403 for recording revenue. Revenue remitted to DGIF via IAT revenue refund. Used for the payment of the salaries, allowances, wages, &amp; expenses incident to carrying out the provisions of hunting, trapping &amp; inland fish laws as provided in Code of VA § 29.1-101 &amp; §§ 29.1-101.01, 29.1-701, 58.1-345 and 58.1-1410.</v>
      </c>
      <c r="M322" s="6" t="str">
        <f t="shared" si="46"/>
        <v>N/A</v>
      </c>
      <c r="N322" s="6" t="s">
        <v>2886</v>
      </c>
      <c r="O322" s="6" t="str">
        <f t="shared" si="47"/>
        <v>N/A</v>
      </c>
      <c r="P322" s="5" t="s">
        <v>2886</v>
      </c>
      <c r="Q322" s="6" t="str">
        <f t="shared" si="48"/>
        <v>N/A</v>
      </c>
      <c r="R322" s="7" t="str">
        <f t="shared" si="49"/>
        <v>No</v>
      </c>
      <c r="S322" s="5" t="str">
        <f t="shared" si="50"/>
        <v>Answer Required</v>
      </c>
      <c r="T322" s="6" t="str">
        <f t="shared" si="51"/>
        <v>N/A</v>
      </c>
      <c r="U322" s="7" t="str">
        <f t="shared" si="52"/>
        <v>Yes</v>
      </c>
      <c r="V322" s="5" t="str">
        <f t="shared" si="53"/>
        <v>Answer Required</v>
      </c>
      <c r="W322" s="6" t="str">
        <f t="shared" si="54"/>
        <v>N/A</v>
      </c>
      <c r="X322" s="5" t="s">
        <v>2886</v>
      </c>
    </row>
    <row r="323" spans="1:24" ht="45" x14ac:dyDescent="0.25">
      <c r="A323" s="77">
        <f>VLOOKUP(C323,'BU and Control BU Listing'!A:E,5,FALSE)</f>
        <v>15400</v>
      </c>
      <c r="B323" s="80" t="s">
        <v>3165</v>
      </c>
      <c r="C323" s="22" t="str">
        <f t="shared" ref="C323:C386" si="55">LEFT(B323,5)</f>
        <v>15400</v>
      </c>
      <c r="D323" s="22" t="str">
        <f t="shared" ref="D323:D386" si="56">RIGHT(B323,5)</f>
        <v>09190</v>
      </c>
      <c r="E323" s="21" t="str">
        <f>VLOOKUP(B323,'Table A as of March 2024'!A:G,7,FALSE)</f>
        <v>Department of Motor Vehicles</v>
      </c>
      <c r="F323" s="21" t="str">
        <f>VLOOKUP(B323,'Table A as of March 2024'!A:H,8,FALSE)</f>
        <v>Vehcl Emissions Inspection Pgm</v>
      </c>
      <c r="G323" s="11" t="str">
        <f>VLOOKUP(B323,'Table A as of March 2024'!A:I,9,FALSE)</f>
        <v>105</v>
      </c>
      <c r="H323" t="str">
        <f>VLOOKUP(B323,'Table A as of March 2024'!A:L,12,FALSE)</f>
        <v>No</v>
      </c>
      <c r="I323" s="9" t="str">
        <f>VLOOKUP(B323,'Table A as of March 2024'!A:M,13,FALSE)</f>
        <v>U</v>
      </c>
      <c r="J323" t="str">
        <f>VLOOKUP(B323,'Table A as of March 2024'!A:O,15,FALSE)</f>
        <v>C</v>
      </c>
      <c r="K323" t="str">
        <f>VLOOKUP(G323,'ACFR Class Vlookup'!A:B,2,FALSE)</f>
        <v>Governmental</v>
      </c>
      <c r="L323" s="1" t="str">
        <f>VLOOKUP(D323,'Fund Information'!A:F,6,FALSE)</f>
        <v>Accounts for additional registration fees imposed on the owner of any motor vehicle by DMV. Funds are used to cover the costs of the emissions inspection program.</v>
      </c>
      <c r="M323" s="6" t="str">
        <f t="shared" ref="M323:M386" si="57">IF(L323="","Answer Required","N/A")</f>
        <v>N/A</v>
      </c>
      <c r="N323" s="6" t="s">
        <v>2886</v>
      </c>
      <c r="O323" s="6" t="str">
        <f t="shared" ref="O323:O386" si="58">IF(N323="No","Answer Required","N/A")</f>
        <v>N/A</v>
      </c>
      <c r="P323" s="5" t="s">
        <v>2886</v>
      </c>
      <c r="Q323" s="6" t="str">
        <f t="shared" ref="Q323:Q386" si="59">IF(P323="No","Answer Required","N/A")</f>
        <v>N/A</v>
      </c>
      <c r="R323" s="7" t="str">
        <f t="shared" ref="R323:R386" si="60">IF(J323="R","Yes","No")</f>
        <v>No</v>
      </c>
      <c r="S323" s="5" t="str">
        <f t="shared" ref="S323:S386" si="61">IF($K323="Governmental","Answer Required","N/A")</f>
        <v>Answer Required</v>
      </c>
      <c r="T323" s="6" t="str">
        <f t="shared" ref="T323:T386" si="62">IF(AND(S323="Yes",R323="Yes"),"Answer Required",IF(AND(S323="no",R323="no"),"Answer Required","N/A"))</f>
        <v>N/A</v>
      </c>
      <c r="U323" s="7" t="str">
        <f t="shared" ref="U323:U386" si="63">IF(J323="C","Yes","No")</f>
        <v>Yes</v>
      </c>
      <c r="V323" s="5" t="str">
        <f t="shared" ref="V323:V386" si="64">IF($K323="Governmental","Answer Required","N/A")</f>
        <v>Answer Required</v>
      </c>
      <c r="W323" s="6" t="str">
        <f t="shared" ref="W323:W386" si="65">IF(AND(V323="Yes",U323="Yes"),"Answer Required",IF(AND(V323="no",U323="no"),"Answer Required","N/A"))</f>
        <v>N/A</v>
      </c>
      <c r="X323" s="5" t="s">
        <v>2886</v>
      </c>
    </row>
    <row r="324" spans="1:24" ht="75" x14ac:dyDescent="0.25">
      <c r="A324" s="77">
        <f>VLOOKUP(C324,'BU and Control BU Listing'!A:E,5,FALSE)</f>
        <v>15400</v>
      </c>
      <c r="B324" s="80" t="s">
        <v>3166</v>
      </c>
      <c r="C324" s="22" t="str">
        <f t="shared" si="55"/>
        <v>15400</v>
      </c>
      <c r="D324" s="22" t="str">
        <f t="shared" si="56"/>
        <v>09220</v>
      </c>
      <c r="E324" s="21" t="str">
        <f>VLOOKUP(B324,'Table A as of March 2024'!A:G,7,FALSE)</f>
        <v>Department of Motor Vehicles</v>
      </c>
      <c r="F324" s="21" t="str">
        <f>VLOOKUP(B324,'Table A as of March 2024'!A:H,8,FALSE)</f>
        <v>Special License Plates Fund</v>
      </c>
      <c r="G324" s="11" t="str">
        <f>VLOOKUP(B324,'Table A as of March 2024'!A:I,9,FALSE)</f>
        <v>105</v>
      </c>
      <c r="H324" t="str">
        <f>VLOOKUP(B324,'Table A as of March 2024'!A:L,12,FALSE)</f>
        <v>No</v>
      </c>
      <c r="I324" s="9" t="str">
        <f>VLOOKUP(B324,'Table A as of March 2024'!A:M,13,FALSE)</f>
        <v>R</v>
      </c>
      <c r="J324" t="str">
        <f>VLOOKUP(B324,'Table A as of March 2024'!A:O,15,FALSE)</f>
        <v>R</v>
      </c>
      <c r="K324" t="str">
        <f>VLOOKUP(G324,'ACFR Class Vlookup'!A:B,2,FALSE)</f>
        <v>Governmental</v>
      </c>
      <c r="L324" s="1" t="str">
        <f>VLOOKUP(D324,'Fund Information'!A:F,6,FALSE)</f>
        <v>This fund accounts for monies collected on all specialized license plates for the Commonwealth.  Previously certain funds collected went to specific license plates, now one fund and RSC will collect all the money.  The funds received will then be distributed to the entities who are to receive the funds.</v>
      </c>
      <c r="M324" s="6" t="str">
        <f t="shared" si="57"/>
        <v>N/A</v>
      </c>
      <c r="N324" s="6" t="s">
        <v>2886</v>
      </c>
      <c r="O324" s="6" t="str">
        <f t="shared" si="58"/>
        <v>N/A</v>
      </c>
      <c r="P324" s="5" t="s">
        <v>2886</v>
      </c>
      <c r="Q324" s="6" t="str">
        <f t="shared" si="59"/>
        <v>N/A</v>
      </c>
      <c r="R324" s="7" t="str">
        <f t="shared" si="60"/>
        <v>Yes</v>
      </c>
      <c r="S324" s="5" t="str">
        <f t="shared" si="61"/>
        <v>Answer Required</v>
      </c>
      <c r="T324" s="6" t="str">
        <f t="shared" si="62"/>
        <v>N/A</v>
      </c>
      <c r="U324" s="7" t="str">
        <f t="shared" si="63"/>
        <v>No</v>
      </c>
      <c r="V324" s="5" t="str">
        <f t="shared" si="64"/>
        <v>Answer Required</v>
      </c>
      <c r="W324" s="6" t="str">
        <f t="shared" si="65"/>
        <v>N/A</v>
      </c>
      <c r="X324" s="5" t="s">
        <v>2886</v>
      </c>
    </row>
    <row r="325" spans="1:24" ht="135" x14ac:dyDescent="0.25">
      <c r="A325" s="77">
        <f>VLOOKUP(C325,'BU and Control BU Listing'!A:E,5,FALSE)</f>
        <v>15400</v>
      </c>
      <c r="B325" s="80" t="s">
        <v>5502</v>
      </c>
      <c r="C325" s="22" t="str">
        <f t="shared" si="55"/>
        <v>15400</v>
      </c>
      <c r="D325" s="22" t="str">
        <f t="shared" si="56"/>
        <v>09680</v>
      </c>
      <c r="E325" s="21" t="str">
        <f>VLOOKUP(B325,'Table A as of March 2024'!A:G,7,FALSE)</f>
        <v>Department of Motor Vehicles</v>
      </c>
      <c r="F325" s="21" t="str">
        <f>VLOOKUP(B325,'Table A as of March 2024'!A:H,8,FALSE)</f>
        <v>Historic Triangle Marketing</v>
      </c>
      <c r="G325" s="11" t="str">
        <f>VLOOKUP(B325,'Table A as of March 2024'!A:I,9,FALSE)</f>
        <v>105</v>
      </c>
      <c r="H325" t="str">
        <f>VLOOKUP(B325,'Table A as of March 2024'!A:L,12,FALSE)</f>
        <v>No</v>
      </c>
      <c r="I325" s="9" t="str">
        <f>VLOOKUP(B325,'Table A as of March 2024'!A:M,13,FALSE)</f>
        <v>U</v>
      </c>
      <c r="J325" t="str">
        <f>VLOOKUP(B325,'Table A as of March 2024'!A:O,15,FALSE)</f>
        <v>C</v>
      </c>
      <c r="K325" t="str">
        <f>VLOOKUP(G325,'ACFR Class Vlookup'!A:B,2,FALSE)</f>
        <v>Governmental</v>
      </c>
      <c r="L325" s="1" t="str">
        <f>VLOOKUP(D325,'Fund Information'!A:F,6,FALSE)</f>
        <v>Historic Triangle Marketing Fund established per Chapter 850, 2018 Acts of Assembly. Moneys in the Fund shall be used solely for the purposes of marketing, advertising, and promoting the Historic Triangle area as an overnight tourism destination, with the intent to attract visitors from a sufficient distance so as to require an overnight stay of at least one night, as set forth in this subsection. Expenditures and disbursements from the Fund shall be made by the State Treasurer on warrants issued by the Comptroller upon written request signed by the Secretary of Finance.</v>
      </c>
      <c r="M325" s="6" t="str">
        <f t="shared" si="57"/>
        <v>N/A</v>
      </c>
      <c r="N325" s="6" t="s">
        <v>2886</v>
      </c>
      <c r="O325" s="6" t="str">
        <f t="shared" si="58"/>
        <v>N/A</v>
      </c>
      <c r="P325" s="5" t="s">
        <v>2886</v>
      </c>
      <c r="Q325" s="6" t="str">
        <f t="shared" si="59"/>
        <v>N/A</v>
      </c>
      <c r="R325" s="7" t="str">
        <f t="shared" si="60"/>
        <v>No</v>
      </c>
      <c r="S325" s="5" t="str">
        <f t="shared" si="61"/>
        <v>Answer Required</v>
      </c>
      <c r="T325" s="6" t="str">
        <f t="shared" si="62"/>
        <v>N/A</v>
      </c>
      <c r="U325" s="7" t="str">
        <f t="shared" si="63"/>
        <v>Yes</v>
      </c>
      <c r="V325" s="5" t="str">
        <f t="shared" si="64"/>
        <v>Answer Required</v>
      </c>
      <c r="W325" s="6" t="str">
        <f t="shared" si="65"/>
        <v>N/A</v>
      </c>
      <c r="X325" s="5" t="s">
        <v>2886</v>
      </c>
    </row>
    <row r="326" spans="1:24" ht="105" x14ac:dyDescent="0.25">
      <c r="A326" s="77">
        <f>VLOOKUP(C326,'BU and Control BU Listing'!A:E,5,FALSE)</f>
        <v>15400</v>
      </c>
      <c r="B326" s="80" t="s">
        <v>5503</v>
      </c>
      <c r="C326" s="22" t="str">
        <f t="shared" si="55"/>
        <v>15400</v>
      </c>
      <c r="D326" s="22" t="str">
        <f t="shared" si="56"/>
        <v>09690</v>
      </c>
      <c r="E326" s="21" t="str">
        <f>VLOOKUP(B326,'Table A as of March 2024'!A:G,7,FALSE)</f>
        <v>Department of Motor Vehicles</v>
      </c>
      <c r="F326" s="21" t="str">
        <f>VLOOKUP(B326,'Table A as of March 2024'!A:H,8,FALSE)</f>
        <v>Collections of HistTriSalesTax</v>
      </c>
      <c r="G326" s="11" t="str">
        <f>VLOOKUP(B326,'Table A as of March 2024'!A:I,9,FALSE)</f>
        <v>105</v>
      </c>
      <c r="H326" t="str">
        <f>VLOOKUP(B326,'Table A as of March 2024'!A:L,12,FALSE)</f>
        <v>No</v>
      </c>
      <c r="I326" s="9" t="str">
        <f>VLOOKUP(B326,'Table A as of March 2024'!A:M,13,FALSE)</f>
        <v>U</v>
      </c>
      <c r="J326" t="str">
        <f>VLOOKUP(B326,'Table A as of March 2024'!A:O,15,FALSE)</f>
        <v>C</v>
      </c>
      <c r="K326" t="str">
        <f>VLOOKUP(G326,'ACFR Class Vlookup'!A:B,2,FALSE)</f>
        <v>Governmental</v>
      </c>
      <c r="L326" s="1" t="str">
        <f>VLOOKUP(D326,'Fund Information'!A:F,6,FALSE)</f>
        <v>Collections of Historic Triangle Sales Tax Fund established per Chapter 850, 2018 Acts of Assembly. Moneys in the Fund shall be distributed to the locality in which the sales or use tax was collected. The revenues received by a locality pursuant to this subsection shall not be used to reduce the amount of other revenues appropriated by such locality to or for use by the Greater Williamsburg Chamber and Tourism Alliance below the amount provided in fiscal year 2018.</v>
      </c>
      <c r="M326" s="6" t="str">
        <f t="shared" si="57"/>
        <v>N/A</v>
      </c>
      <c r="N326" s="6" t="s">
        <v>2886</v>
      </c>
      <c r="O326" s="6" t="str">
        <f t="shared" si="58"/>
        <v>N/A</v>
      </c>
      <c r="P326" s="5" t="s">
        <v>2886</v>
      </c>
      <c r="Q326" s="6" t="str">
        <f t="shared" si="59"/>
        <v>N/A</v>
      </c>
      <c r="R326" s="7" t="str">
        <f t="shared" si="60"/>
        <v>No</v>
      </c>
      <c r="S326" s="5" t="str">
        <f t="shared" si="61"/>
        <v>Answer Required</v>
      </c>
      <c r="T326" s="6" t="str">
        <f t="shared" si="62"/>
        <v>N/A</v>
      </c>
      <c r="U326" s="7" t="str">
        <f t="shared" si="63"/>
        <v>Yes</v>
      </c>
      <c r="V326" s="5" t="str">
        <f t="shared" si="64"/>
        <v>Answer Required</v>
      </c>
      <c r="W326" s="6" t="str">
        <f t="shared" si="65"/>
        <v>N/A</v>
      </c>
      <c r="X326" s="5" t="s">
        <v>2886</v>
      </c>
    </row>
    <row r="327" spans="1:24" ht="60" x14ac:dyDescent="0.25">
      <c r="A327" s="77">
        <f>VLOOKUP(C327,'BU and Control BU Listing'!A:E,5,FALSE)</f>
        <v>15400</v>
      </c>
      <c r="B327" s="80" t="s">
        <v>5754</v>
      </c>
      <c r="C327" s="22" t="str">
        <f t="shared" si="55"/>
        <v>15400</v>
      </c>
      <c r="D327" s="22" t="str">
        <f t="shared" si="56"/>
        <v>09730</v>
      </c>
      <c r="E327" s="21" t="str">
        <f>VLOOKUP(B327,'Table A as of March 2024'!A:G,7,FALSE)</f>
        <v>Department of Motor Vehicles</v>
      </c>
      <c r="F327" s="21" t="str">
        <f>VLOOKUP(B327,'Table A as of March 2024'!A:H,8,FALSE)</f>
        <v>Central VA Transportation Fund</v>
      </c>
      <c r="G327" s="11" t="str">
        <f>VLOOKUP(B327,'Table A as of March 2024'!A:I,9,FALSE)</f>
        <v>110</v>
      </c>
      <c r="H327" t="str">
        <f>VLOOKUP(B327,'Table A as of March 2024'!A:L,12,FALSE)</f>
        <v>No</v>
      </c>
      <c r="I327" s="9" t="str">
        <f>VLOOKUP(B327,'Table A as of March 2024'!A:M,13,FALSE)</f>
        <v>R</v>
      </c>
      <c r="J327" t="str">
        <f>VLOOKUP(B327,'Table A as of March 2024'!A:O,15,FALSE)</f>
        <v>C</v>
      </c>
      <c r="K327" t="str">
        <f>VLOOKUP(G327,'ACFR Class Vlookup'!A:B,2,FALSE)</f>
        <v>Governmental</v>
      </c>
      <c r="L327" s="1" t="str">
        <f>VLOOKUP(D327,'Fund Information'!A:F,6,FALSE)</f>
        <v>Established pursuant to § 33.2-3701. The moneys deposited in the Fund shall be used solely for (i) transportation purposes benefiting the localities comprising Planning District 15 and (ii) administrative and operating expenses as specified in subsection B of § 33.2-3706.</v>
      </c>
      <c r="M327" s="6" t="str">
        <f t="shared" si="57"/>
        <v>N/A</v>
      </c>
      <c r="N327" s="6" t="s">
        <v>2886</v>
      </c>
      <c r="O327" s="6" t="str">
        <f t="shared" si="58"/>
        <v>N/A</v>
      </c>
      <c r="P327" s="5" t="s">
        <v>2886</v>
      </c>
      <c r="Q327" s="6" t="str">
        <f t="shared" si="59"/>
        <v>N/A</v>
      </c>
      <c r="R327" s="7" t="str">
        <f t="shared" si="60"/>
        <v>No</v>
      </c>
      <c r="S327" s="5" t="str">
        <f t="shared" si="61"/>
        <v>Answer Required</v>
      </c>
      <c r="T327" s="6" t="str">
        <f t="shared" si="62"/>
        <v>N/A</v>
      </c>
      <c r="U327" s="7" t="str">
        <f t="shared" si="63"/>
        <v>Yes</v>
      </c>
      <c r="V327" s="5" t="str">
        <f t="shared" si="64"/>
        <v>Answer Required</v>
      </c>
      <c r="W327" s="6" t="str">
        <f t="shared" si="65"/>
        <v>N/A</v>
      </c>
      <c r="X327" s="5" t="s">
        <v>2886</v>
      </c>
    </row>
    <row r="328" spans="1:24" ht="30" x14ac:dyDescent="0.25">
      <c r="A328" s="77">
        <f>VLOOKUP(C328,'BU and Control BU Listing'!A:E,5,FALSE)</f>
        <v>15400</v>
      </c>
      <c r="B328" s="80" t="s">
        <v>5262</v>
      </c>
      <c r="C328" s="22" t="str">
        <f t="shared" si="55"/>
        <v>15400</v>
      </c>
      <c r="D328" s="22" t="str">
        <f t="shared" si="56"/>
        <v>09800</v>
      </c>
      <c r="E328" s="21" t="str">
        <f>VLOOKUP(B328,'Table A as of March 2024'!A:G,7,FALSE)</f>
        <v>Department of Motor Vehicles</v>
      </c>
      <c r="F328" s="21" t="str">
        <f>VLOOKUP(B328,'Table A as of March 2024'!A:H,8,FALSE)</f>
        <v>NVTA Fund - 2013 Session</v>
      </c>
      <c r="G328" s="11" t="str">
        <f>VLOOKUP(B328,'Table A as of March 2024'!A:I,9,FALSE)</f>
        <v>110</v>
      </c>
      <c r="H328" t="str">
        <f>VLOOKUP(B328,'Table A as of March 2024'!A:L,12,FALSE)</f>
        <v>No</v>
      </c>
      <c r="I328" s="9" t="str">
        <f>VLOOKUP(B328,'Table A as of March 2024'!A:M,13,FALSE)</f>
        <v>R</v>
      </c>
      <c r="J328" t="str">
        <f>VLOOKUP(B328,'Table A as of March 2024'!A:O,15,FALSE)</f>
        <v>C</v>
      </c>
      <c r="K328" t="str">
        <f>VLOOKUP(G328,'ACFR Class Vlookup'!A:B,2,FALSE)</f>
        <v>Governmental</v>
      </c>
      <c r="L328" s="1" t="str">
        <f>VLOOKUP(D328,'Fund Information'!A:F,6,FALSE)</f>
        <v>Statewide Fund Detail - Northern Virginia Transportation Authority Fund. Established by Code of Virginia Section 33.2-2509.</v>
      </c>
      <c r="M328" s="6" t="str">
        <f t="shared" si="57"/>
        <v>N/A</v>
      </c>
      <c r="N328" s="6" t="s">
        <v>2886</v>
      </c>
      <c r="O328" s="6" t="str">
        <f t="shared" si="58"/>
        <v>N/A</v>
      </c>
      <c r="P328" s="5" t="s">
        <v>2886</v>
      </c>
      <c r="Q328" s="6" t="str">
        <f t="shared" si="59"/>
        <v>N/A</v>
      </c>
      <c r="R328" s="7" t="str">
        <f t="shared" si="60"/>
        <v>No</v>
      </c>
      <c r="S328" s="5" t="str">
        <f t="shared" si="61"/>
        <v>Answer Required</v>
      </c>
      <c r="T328" s="6" t="str">
        <f t="shared" si="62"/>
        <v>N/A</v>
      </c>
      <c r="U328" s="7" t="str">
        <f t="shared" si="63"/>
        <v>Yes</v>
      </c>
      <c r="V328" s="5" t="str">
        <f t="shared" si="64"/>
        <v>Answer Required</v>
      </c>
      <c r="W328" s="6" t="str">
        <f t="shared" si="65"/>
        <v>N/A</v>
      </c>
      <c r="X328" s="5" t="s">
        <v>2886</v>
      </c>
    </row>
    <row r="329" spans="1:24" ht="75" x14ac:dyDescent="0.25">
      <c r="A329" s="77">
        <f>VLOOKUP(C329,'BU and Control BU Listing'!A:E,5,FALSE)</f>
        <v>15400</v>
      </c>
      <c r="B329" s="80" t="s">
        <v>5263</v>
      </c>
      <c r="C329" s="22" t="str">
        <f t="shared" si="55"/>
        <v>15400</v>
      </c>
      <c r="D329" s="22" t="str">
        <f t="shared" si="56"/>
        <v>09820</v>
      </c>
      <c r="E329" s="21" t="str">
        <f>VLOOKUP(B329,'Table A as of March 2024'!A:G,7,FALSE)</f>
        <v>Department of Motor Vehicles</v>
      </c>
      <c r="F329" s="21" t="str">
        <f>VLOOKUP(B329,'Table A as of March 2024'!A:H,8,FALSE)</f>
        <v>Hampton Rds Fund-2014 Session</v>
      </c>
      <c r="G329" s="11" t="str">
        <f>VLOOKUP(B329,'Table A as of March 2024'!A:I,9,FALSE)</f>
        <v>110</v>
      </c>
      <c r="H329" t="str">
        <f>VLOOKUP(B329,'Table A as of March 2024'!A:L,12,FALSE)</f>
        <v>No</v>
      </c>
      <c r="I329" s="9" t="str">
        <f>VLOOKUP(B329,'Table A as of March 2024'!A:M,13,FALSE)</f>
        <v>R</v>
      </c>
      <c r="J329" t="str">
        <f>VLOOKUP(B329,'Table A as of March 2024'!A:O,15,FALSE)</f>
        <v>C</v>
      </c>
      <c r="K329" t="str">
        <f>VLOOKUP(G329,'ACFR Class Vlookup'!A:B,2,FALSE)</f>
        <v>Governmental</v>
      </c>
      <c r="L329" s="1" t="str">
        <f>VLOOKUP(D329,'Fund Information'!A:F,6,FALSE)</f>
        <v>Statewide Fund Detail - Hampton Roads Transportation Fund.  Code of Virginia Section 33.2-2600.  The Hampton Roads Transportation Accountability Commission (HTAC) replaces the Hampton Roads Transportation Planning Organization (HTRPO). This fund is needed to reflect the change in responsibility.</v>
      </c>
      <c r="M329" s="6" t="str">
        <f t="shared" si="57"/>
        <v>N/A</v>
      </c>
      <c r="N329" s="6" t="s">
        <v>2886</v>
      </c>
      <c r="O329" s="6" t="str">
        <f t="shared" si="58"/>
        <v>N/A</v>
      </c>
      <c r="P329" s="5" t="s">
        <v>2886</v>
      </c>
      <c r="Q329" s="6" t="str">
        <f t="shared" si="59"/>
        <v>N/A</v>
      </c>
      <c r="R329" s="7" t="str">
        <f t="shared" si="60"/>
        <v>No</v>
      </c>
      <c r="S329" s="5" t="str">
        <f t="shared" si="61"/>
        <v>Answer Required</v>
      </c>
      <c r="T329" s="6" t="str">
        <f t="shared" si="62"/>
        <v>N/A</v>
      </c>
      <c r="U329" s="7" t="str">
        <f t="shared" si="63"/>
        <v>Yes</v>
      </c>
      <c r="V329" s="5" t="str">
        <f t="shared" si="64"/>
        <v>Answer Required</v>
      </c>
      <c r="W329" s="6" t="str">
        <f t="shared" si="65"/>
        <v>N/A</v>
      </c>
      <c r="X329" s="5" t="s">
        <v>2886</v>
      </c>
    </row>
    <row r="330" spans="1:24" ht="120" x14ac:dyDescent="0.25">
      <c r="A330" s="77">
        <f>VLOOKUP(C330,'BU and Control BU Listing'!A:E,5,FALSE)</f>
        <v>15400</v>
      </c>
      <c r="B330" s="80" t="s">
        <v>8123</v>
      </c>
      <c r="C330" s="22" t="str">
        <f t="shared" si="55"/>
        <v>15400</v>
      </c>
      <c r="D330" s="22" t="str">
        <f t="shared" si="56"/>
        <v>09840</v>
      </c>
      <c r="E330" s="21" t="str">
        <f>VLOOKUP(B330,'Table A as of March 2024'!A:G,7,FALSE)</f>
        <v>Department of Motor Vehicles</v>
      </c>
      <c r="F330" s="21" t="str">
        <f>VLOOKUP(B330,'Table A as of March 2024'!A:H,8,FALSE)</f>
        <v>WMATA Capital Fund – Non-Restr</v>
      </c>
      <c r="G330" s="11" t="str">
        <f>VLOOKUP(B330,'Table A as of March 2024'!A:I,9,FALSE)</f>
        <v>110</v>
      </c>
      <c r="H330" t="str">
        <f>VLOOKUP(B330,'Table A as of March 2024'!A:L,12,FALSE)</f>
        <v>No</v>
      </c>
      <c r="I330" s="9" t="str">
        <f>VLOOKUP(B330,'Table A as of March 2024'!A:M,13,FALSE)</f>
        <v>U</v>
      </c>
      <c r="J330" t="str">
        <f>VLOOKUP(B330,'Table A as of March 2024'!A:O,15,FALSE)</f>
        <v>C</v>
      </c>
      <c r="K330" t="str">
        <f>VLOOKUP(G330,'ACFR Class Vlookup'!A:B,2,FALSE)</f>
        <v>Governmental</v>
      </c>
      <c r="L330" s="1" t="str">
        <f>VLOOKUP(D330,'Fund Information'!A:F,6,FALSE)</f>
        <v>WMATA Capital Fund – Non-Restricted; within the Fund, there shall be established a separate, segregated account into which revenues dedicated to the Fund pursuant to §§ 33.2-3404, 58.1-802.3, 58.1-1743, and 58.1-2299.20 shall be deposited (the Non-Restricted Account). Revenues deposited into the Non-Restricted Account shall be available for use by WMATA for capital purposes, including for the payment of, or security for, debt service on bonds or other indebtedness of WMATA, or for any other WMATA capital purposes.</v>
      </c>
      <c r="M330" s="6" t="str">
        <f t="shared" si="57"/>
        <v>N/A</v>
      </c>
      <c r="N330" s="6" t="s">
        <v>2886</v>
      </c>
      <c r="O330" s="6" t="str">
        <f t="shared" si="58"/>
        <v>N/A</v>
      </c>
      <c r="P330" s="5" t="s">
        <v>2886</v>
      </c>
      <c r="Q330" s="6" t="str">
        <f t="shared" si="59"/>
        <v>N/A</v>
      </c>
      <c r="R330" s="7" t="str">
        <f t="shared" si="60"/>
        <v>No</v>
      </c>
      <c r="S330" s="5" t="str">
        <f t="shared" si="61"/>
        <v>Answer Required</v>
      </c>
      <c r="T330" s="6" t="str">
        <f t="shared" si="62"/>
        <v>N/A</v>
      </c>
      <c r="U330" s="7" t="str">
        <f t="shared" si="63"/>
        <v>Yes</v>
      </c>
      <c r="V330" s="5" t="str">
        <f t="shared" si="64"/>
        <v>Answer Required</v>
      </c>
      <c r="W330" s="6" t="str">
        <f t="shared" si="65"/>
        <v>N/A</v>
      </c>
      <c r="X330" s="5" t="s">
        <v>2886</v>
      </c>
    </row>
    <row r="331" spans="1:24" ht="105" x14ac:dyDescent="0.25">
      <c r="A331" s="77">
        <f>VLOOKUP(C331,'BU and Control BU Listing'!A:E,5,FALSE)</f>
        <v>15400</v>
      </c>
      <c r="B331" s="80" t="s">
        <v>5264</v>
      </c>
      <c r="C331" s="22" t="str">
        <f t="shared" si="55"/>
        <v>15400</v>
      </c>
      <c r="D331" s="22" t="str">
        <f t="shared" si="56"/>
        <v>09850</v>
      </c>
      <c r="E331" s="21" t="str">
        <f>VLOOKUP(B331,'Table A as of March 2024'!A:G,7,FALSE)</f>
        <v>Department of Motor Vehicles</v>
      </c>
      <c r="F331" s="21" t="str">
        <f>VLOOKUP(B331,'Table A as of March 2024'!A:H,8,FALSE)</f>
        <v>CommuterRailOprtng&amp;CapitalFund</v>
      </c>
      <c r="G331" s="11" t="str">
        <f>VLOOKUP(B331,'Table A as of March 2024'!A:I,9,FALSE)</f>
        <v>110</v>
      </c>
      <c r="H331" t="str">
        <f>VLOOKUP(B331,'Table A as of March 2024'!A:L,12,FALSE)</f>
        <v>No</v>
      </c>
      <c r="I331" s="9" t="str">
        <f>VLOOKUP(B331,'Table A as of March 2024'!A:M,13,FALSE)</f>
        <v>U</v>
      </c>
      <c r="J331" t="str">
        <f>VLOOKUP(B331,'Table A as of March 2024'!A:O,15,FALSE)</f>
        <v>C</v>
      </c>
      <c r="K331" t="str">
        <f>VLOOKUP(G331,'ACFR Class Vlookup'!A:B,2,FALSE)</f>
        <v>Governmental</v>
      </c>
      <c r="L331" s="1" t="str">
        <f>VLOOKUP(D331,'Fund Information'!A:F,6,FALSE)</f>
        <v>Commuter Rail Operating and Capital Fund; shall consist of funds deposited into the Fund pursuant to § 58.1-2299.20 and other funds as may be set forth in a general appropriation act or allocated by the Commonwealth Transportation Board. The Comptroller shall disburse funds in the Fund monthly to transportation districts established pursuant to Chapter 19 (§ 33.2-1900 et seq.) that on July 1, 2018, jointly operate a commuter rail system.</v>
      </c>
      <c r="M331" s="6" t="str">
        <f t="shared" si="57"/>
        <v>N/A</v>
      </c>
      <c r="N331" s="6" t="s">
        <v>2886</v>
      </c>
      <c r="O331" s="6" t="str">
        <f t="shared" si="58"/>
        <v>N/A</v>
      </c>
      <c r="P331" s="5" t="s">
        <v>2886</v>
      </c>
      <c r="Q331" s="6" t="str">
        <f t="shared" si="59"/>
        <v>N/A</v>
      </c>
      <c r="R331" s="7" t="str">
        <f t="shared" si="60"/>
        <v>No</v>
      </c>
      <c r="S331" s="5" t="str">
        <f t="shared" si="61"/>
        <v>Answer Required</v>
      </c>
      <c r="T331" s="6" t="str">
        <f t="shared" si="62"/>
        <v>N/A</v>
      </c>
      <c r="U331" s="7" t="str">
        <f t="shared" si="63"/>
        <v>Yes</v>
      </c>
      <c r="V331" s="5" t="str">
        <f t="shared" si="64"/>
        <v>Answer Required</v>
      </c>
      <c r="W331" s="6" t="str">
        <f t="shared" si="65"/>
        <v>N/A</v>
      </c>
      <c r="X331" s="5" t="s">
        <v>2886</v>
      </c>
    </row>
    <row r="332" spans="1:24" ht="30" x14ac:dyDescent="0.25">
      <c r="A332" s="77">
        <f>VLOOKUP(C332,'BU and Control BU Listing'!A:E,5,FALSE)</f>
        <v>15400</v>
      </c>
      <c r="B332" s="80" t="s">
        <v>5338</v>
      </c>
      <c r="C332" s="22" t="str">
        <f t="shared" si="55"/>
        <v>15400</v>
      </c>
      <c r="D332" s="22" t="str">
        <f t="shared" si="56"/>
        <v>09870</v>
      </c>
      <c r="E332" s="21" t="str">
        <f>VLOOKUP(B332,'Table A as of March 2024'!A:G,7,FALSE)</f>
        <v>Department of Motor Vehicles</v>
      </c>
      <c r="F332" s="21" t="str">
        <f>VLOOKUP(B332,'Table A as of March 2024'!A:H,8,FALSE)</f>
        <v>I-81 Corridor Improvement Fund</v>
      </c>
      <c r="G332" s="11" t="str">
        <f>VLOOKUP(B332,'Table A as of March 2024'!A:I,9,FALSE)</f>
        <v>110</v>
      </c>
      <c r="H332" t="str">
        <f>VLOOKUP(B332,'Table A as of March 2024'!A:L,12,FALSE)</f>
        <v>No</v>
      </c>
      <c r="I332" s="9" t="str">
        <f>VLOOKUP(B332,'Table A as of March 2024'!A:M,13,FALSE)</f>
        <v>U</v>
      </c>
      <c r="J332" t="str">
        <f>VLOOKUP(B332,'Table A as of March 2024'!A:O,15,FALSE)</f>
        <v>C</v>
      </c>
      <c r="K332" t="str">
        <f>VLOOKUP(G332,'ACFR Class Vlookup'!A:B,2,FALSE)</f>
        <v>Governmental</v>
      </c>
      <c r="L332" s="1" t="str">
        <f>VLOOKUP(D332,'Fund Information'!A:F,6,FALSE)</f>
        <v>Interstate 81 Corridor Improvement Fund established per Chapter 846, 2019 Reconvened Session (Code of Virginia Section 33.2-3601)</v>
      </c>
      <c r="M332" s="6" t="str">
        <f t="shared" si="57"/>
        <v>N/A</v>
      </c>
      <c r="N332" s="6" t="s">
        <v>2886</v>
      </c>
      <c r="O332" s="6" t="str">
        <f t="shared" si="58"/>
        <v>N/A</v>
      </c>
      <c r="P332" s="5" t="s">
        <v>2886</v>
      </c>
      <c r="Q332" s="6" t="str">
        <f t="shared" si="59"/>
        <v>N/A</v>
      </c>
      <c r="R332" s="7" t="str">
        <f t="shared" si="60"/>
        <v>No</v>
      </c>
      <c r="S332" s="5" t="str">
        <f t="shared" si="61"/>
        <v>Answer Required</v>
      </c>
      <c r="T332" s="6" t="str">
        <f t="shared" si="62"/>
        <v>N/A</v>
      </c>
      <c r="U332" s="7" t="str">
        <f t="shared" si="63"/>
        <v>Yes</v>
      </c>
      <c r="V332" s="5" t="str">
        <f t="shared" si="64"/>
        <v>Answer Required</v>
      </c>
      <c r="W332" s="6" t="str">
        <f t="shared" si="65"/>
        <v>N/A</v>
      </c>
      <c r="X332" s="5" t="s">
        <v>2886</v>
      </c>
    </row>
    <row r="333" spans="1:24" x14ac:dyDescent="0.25">
      <c r="A333" s="77">
        <f>VLOOKUP(C333,'BU and Control BU Listing'!A:E,5,FALSE)</f>
        <v>15400</v>
      </c>
      <c r="B333" s="80" t="s">
        <v>3168</v>
      </c>
      <c r="C333" s="22" t="str">
        <f t="shared" si="55"/>
        <v>15400</v>
      </c>
      <c r="D333" s="22" t="str">
        <f t="shared" si="56"/>
        <v>10000</v>
      </c>
      <c r="E333" s="21" t="str">
        <f>VLOOKUP(B333,'Table A as of March 2024'!A:G,7,FALSE)</f>
        <v>Department of Motor Vehicles</v>
      </c>
      <c r="F333" s="21" t="str">
        <f>VLOOKUP(B333,'Table A as of March 2024'!A:H,8,FALSE)</f>
        <v>Federal Trust</v>
      </c>
      <c r="G333" s="11" t="str">
        <f>VLOOKUP(B333,'Table A as of March 2024'!A:I,9,FALSE)</f>
        <v>120</v>
      </c>
      <c r="H333" t="str">
        <f>VLOOKUP(B333,'Table A as of March 2024'!A:L,12,FALSE)</f>
        <v>No</v>
      </c>
      <c r="I333" s="9" t="str">
        <f>VLOOKUP(B333,'Table A as of March 2024'!A:M,13,FALSE)</f>
        <v>R</v>
      </c>
      <c r="J333" t="str">
        <f>VLOOKUP(B333,'Table A as of March 2024'!A:O,15,FALSE)</f>
        <v>R</v>
      </c>
      <c r="K333" t="str">
        <f>VLOOKUP(G333,'ACFR Class Vlookup'!A:B,2,FALSE)</f>
        <v>Governmental</v>
      </c>
      <c r="L333" s="1" t="str">
        <f>VLOOKUP(D333,'Fund Information'!A:F,6,FALSE)</f>
        <v>This fund accounts for Federal funds.</v>
      </c>
      <c r="M333" s="6" t="str">
        <f t="shared" si="57"/>
        <v>N/A</v>
      </c>
      <c r="N333" s="6" t="s">
        <v>2886</v>
      </c>
      <c r="O333" s="6" t="str">
        <f t="shared" si="58"/>
        <v>N/A</v>
      </c>
      <c r="P333" s="5" t="s">
        <v>2886</v>
      </c>
      <c r="Q333" s="6" t="str">
        <f t="shared" si="59"/>
        <v>N/A</v>
      </c>
      <c r="R333" s="7" t="str">
        <f t="shared" si="60"/>
        <v>Yes</v>
      </c>
      <c r="S333" s="5" t="str">
        <f t="shared" si="61"/>
        <v>Answer Required</v>
      </c>
      <c r="T333" s="6" t="str">
        <f t="shared" si="62"/>
        <v>N/A</v>
      </c>
      <c r="U333" s="7" t="str">
        <f t="shared" si="63"/>
        <v>No</v>
      </c>
      <c r="V333" s="5" t="str">
        <f t="shared" si="64"/>
        <v>Answer Required</v>
      </c>
      <c r="W333" s="6" t="str">
        <f t="shared" si="65"/>
        <v>N/A</v>
      </c>
      <c r="X333" s="5" t="s">
        <v>2886</v>
      </c>
    </row>
    <row r="334" spans="1:24" ht="165" x14ac:dyDescent="0.25">
      <c r="A334" s="77">
        <f>VLOOKUP(C334,'BU and Control BU Listing'!A:E,5,FALSE)</f>
        <v>15400</v>
      </c>
      <c r="B334" s="80" t="s">
        <v>5755</v>
      </c>
      <c r="C334" s="22" t="str">
        <f t="shared" si="55"/>
        <v>15400</v>
      </c>
      <c r="D334" s="22" t="str">
        <f t="shared" si="56"/>
        <v>10110</v>
      </c>
      <c r="E334" s="21" t="str">
        <f>VLOOKUP(B334,'Table A as of March 2024'!A:G,7,FALSE)</f>
        <v>Department of Motor Vehicles</v>
      </c>
      <c r="F334" s="21" t="str">
        <f>VLOOKUP(B334,'Table A as of March 2024'!A:H,8,FALSE)</f>
        <v>CARESActRlfFd–General-COVID-19</v>
      </c>
      <c r="G334" s="11" t="str">
        <f>VLOOKUP(B334,'Table A as of March 2024'!A:I,9,FALSE)</f>
        <v>120</v>
      </c>
      <c r="H334" t="str">
        <f>VLOOKUP(B334,'Table A as of March 2024'!A:L,12,FALSE)</f>
        <v>No</v>
      </c>
      <c r="I334" s="9" t="str">
        <f>VLOOKUP(B334,'Table A as of March 2024'!A:M,13,FALSE)</f>
        <v>V</v>
      </c>
      <c r="J334" t="str">
        <f>VLOOKUP(B334,'Table A as of March 2024'!A:O,15,FALSE)</f>
        <v>R</v>
      </c>
      <c r="K334" t="str">
        <f>VLOOKUP(G334,'ACFR Class Vlookup'!A:B,2,FALSE)</f>
        <v>Governmental</v>
      </c>
      <c r="L334" s="1" t="str">
        <f>VLOOKUP(D334,'Fund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34" s="6" t="str">
        <f t="shared" si="57"/>
        <v>N/A</v>
      </c>
      <c r="N334" s="6" t="s">
        <v>2886</v>
      </c>
      <c r="O334" s="6" t="str">
        <f t="shared" si="58"/>
        <v>N/A</v>
      </c>
      <c r="P334" s="5" t="s">
        <v>2886</v>
      </c>
      <c r="Q334" s="6" t="str">
        <f t="shared" si="59"/>
        <v>N/A</v>
      </c>
      <c r="R334" s="7" t="str">
        <f t="shared" si="60"/>
        <v>Yes</v>
      </c>
      <c r="S334" s="5" t="str">
        <f t="shared" si="61"/>
        <v>Answer Required</v>
      </c>
      <c r="T334" s="6" t="str">
        <f t="shared" si="62"/>
        <v>N/A</v>
      </c>
      <c r="U334" s="7" t="str">
        <f t="shared" si="63"/>
        <v>No</v>
      </c>
      <c r="V334" s="5" t="str">
        <f t="shared" si="64"/>
        <v>Answer Required</v>
      </c>
      <c r="W334" s="6" t="str">
        <f t="shared" si="65"/>
        <v>N/A</v>
      </c>
      <c r="X334" s="5" t="s">
        <v>2886</v>
      </c>
    </row>
    <row r="335" spans="1:24" x14ac:dyDescent="0.25">
      <c r="A335" s="77">
        <f>VLOOKUP(C335,'BU and Control BU Listing'!A:E,5,FALSE)</f>
        <v>15200</v>
      </c>
      <c r="B335" s="80" t="s">
        <v>3170</v>
      </c>
      <c r="C335" s="22" t="str">
        <f t="shared" si="55"/>
        <v>15500</v>
      </c>
      <c r="D335" s="22" t="str">
        <f t="shared" si="56"/>
        <v>01000</v>
      </c>
      <c r="E335" s="21" t="str">
        <f>VLOOKUP(B335,'Table A as of March 2024'!A:G,7,FALSE)</f>
        <v>Treasury Board</v>
      </c>
      <c r="F335" s="21" t="str">
        <f>VLOOKUP(B335,'Table A as of March 2024'!A:H,8,FALSE)</f>
        <v>General Fund</v>
      </c>
      <c r="G335" s="11" t="str">
        <f>VLOOKUP(B335,'Table A as of March 2024'!A:I,9,FALSE)</f>
        <v>100</v>
      </c>
      <c r="H335" t="str">
        <f>VLOOKUP(B335,'Table A as of March 2024'!A:L,12,FALSE)</f>
        <v>No</v>
      </c>
      <c r="I335" s="9" t="str">
        <f>VLOOKUP(B335,'Table A as of March 2024'!A:M,13,FALSE)</f>
        <v>G</v>
      </c>
      <c r="J335" t="str">
        <f>VLOOKUP(B335,'Table A as of March 2024'!A:O,15,FALSE)</f>
        <v>U</v>
      </c>
      <c r="K335" t="str">
        <f>VLOOKUP(G335,'ACFR Class Vlookup'!A:B,2,FALSE)</f>
        <v>Governmental</v>
      </c>
      <c r="L335" s="1" t="str">
        <f>VLOOKUP(D335,'Fund Information'!A:F,6,FALSE)</f>
        <v>General Fund</v>
      </c>
      <c r="M335" s="6" t="str">
        <f t="shared" si="57"/>
        <v>N/A</v>
      </c>
      <c r="N335" s="6" t="s">
        <v>2886</v>
      </c>
      <c r="O335" s="6" t="str">
        <f t="shared" si="58"/>
        <v>N/A</v>
      </c>
      <c r="P335" s="5" t="s">
        <v>2886</v>
      </c>
      <c r="Q335" s="6" t="str">
        <f t="shared" si="59"/>
        <v>N/A</v>
      </c>
      <c r="R335" s="7" t="str">
        <f t="shared" si="60"/>
        <v>No</v>
      </c>
      <c r="S335" s="5" t="str">
        <f t="shared" si="61"/>
        <v>Answer Required</v>
      </c>
      <c r="T335" s="6" t="str">
        <f t="shared" si="62"/>
        <v>N/A</v>
      </c>
      <c r="U335" s="7" t="str">
        <f t="shared" si="63"/>
        <v>No</v>
      </c>
      <c r="V335" s="5" t="str">
        <f t="shared" si="64"/>
        <v>Answer Required</v>
      </c>
      <c r="W335" s="6" t="str">
        <f t="shared" si="65"/>
        <v>N/A</v>
      </c>
      <c r="X335" s="5" t="s">
        <v>2886</v>
      </c>
    </row>
    <row r="336" spans="1:24" ht="60" x14ac:dyDescent="0.25">
      <c r="A336" s="77">
        <f>VLOOKUP(C336,'BU and Control BU Listing'!A:E,5,FALSE)</f>
        <v>15200</v>
      </c>
      <c r="B336" s="80" t="s">
        <v>3171</v>
      </c>
      <c r="C336" s="22" t="str">
        <f t="shared" si="55"/>
        <v>15500</v>
      </c>
      <c r="D336" s="22" t="str">
        <f t="shared" si="56"/>
        <v>02155</v>
      </c>
      <c r="E336" s="21" t="str">
        <f>VLOOKUP(B336,'Table A as of March 2024'!A:G,7,FALSE)</f>
        <v>Treasury Board</v>
      </c>
      <c r="F336" s="21" t="str">
        <f>VLOOKUP(B336,'Table A as of March 2024'!A:H,8,FALSE)</f>
        <v>TB Special Revenue Fund</v>
      </c>
      <c r="G336" s="11" t="str">
        <f>VLOOKUP(B336,'Table A as of March 2024'!A:I,9,FALSE)</f>
        <v>100</v>
      </c>
      <c r="H336" t="str">
        <f>VLOOKUP(B336,'Table A as of March 2024'!A:L,12,FALSE)</f>
        <v>No</v>
      </c>
      <c r="I336" s="9" t="str">
        <f>VLOOKUP(B336,'Table A as of March 2024'!A:M,13,FALSE)</f>
        <v>U</v>
      </c>
      <c r="J336" t="str">
        <f>VLOOKUP(B336,'Table A as of March 2024'!A:O,15,FALSE)</f>
        <v>A</v>
      </c>
      <c r="K336" t="str">
        <f>VLOOKUP(G336,'ACFR Class Vlookup'!A:B,2,FALSE)</f>
        <v>Governmental</v>
      </c>
      <c r="L336" s="1" t="str">
        <f>VLOOKUP(D336,'Fund Information'!A:F,6,FALSE)</f>
        <v>Per the 2009 Appropriation Act, the Commonwealth's share of cost to accommodate the refinancing of Regional Jail Reimbursement agreements through VPBA will be appropriated from the GF.  There is no statutory authority for the fund.</v>
      </c>
      <c r="M336" s="6" t="str">
        <f t="shared" si="57"/>
        <v>N/A</v>
      </c>
      <c r="N336" s="6" t="s">
        <v>2886</v>
      </c>
      <c r="O336" s="6" t="str">
        <f t="shared" si="58"/>
        <v>N/A</v>
      </c>
      <c r="P336" s="5" t="s">
        <v>2886</v>
      </c>
      <c r="Q336" s="6" t="str">
        <f t="shared" si="59"/>
        <v>N/A</v>
      </c>
      <c r="R336" s="7" t="str">
        <f t="shared" si="60"/>
        <v>No</v>
      </c>
      <c r="S336" s="5" t="str">
        <f t="shared" si="61"/>
        <v>Answer Required</v>
      </c>
      <c r="T336" s="6" t="str">
        <f t="shared" si="62"/>
        <v>N/A</v>
      </c>
      <c r="U336" s="7" t="str">
        <f t="shared" si="63"/>
        <v>No</v>
      </c>
      <c r="V336" s="5" t="str">
        <f t="shared" si="64"/>
        <v>Answer Required</v>
      </c>
      <c r="W336" s="6" t="str">
        <f t="shared" si="65"/>
        <v>N/A</v>
      </c>
      <c r="X336" s="5" t="s">
        <v>2886</v>
      </c>
    </row>
    <row r="337" spans="1:24" ht="30" x14ac:dyDescent="0.25">
      <c r="A337" s="77">
        <f>VLOOKUP(C337,'BU and Control BU Listing'!A:E,5,FALSE)</f>
        <v>15200</v>
      </c>
      <c r="B337" s="80" t="s">
        <v>3173</v>
      </c>
      <c r="C337" s="22" t="str">
        <f t="shared" si="55"/>
        <v>15500</v>
      </c>
      <c r="D337" s="22" t="str">
        <f t="shared" si="56"/>
        <v>09155</v>
      </c>
      <c r="E337" s="21" t="str">
        <f>VLOOKUP(B337,'Table A as of March 2024'!A:G,7,FALSE)</f>
        <v>Treasury Board</v>
      </c>
      <c r="F337" s="21" t="str">
        <f>VLOOKUP(B337,'Table A as of March 2024'!A:H,8,FALSE)</f>
        <v>Dedicated Special Revenue-TB</v>
      </c>
      <c r="G337" s="11" t="str">
        <f>VLOOKUP(B337,'Table A as of March 2024'!A:I,9,FALSE)</f>
        <v>156</v>
      </c>
      <c r="H337" t="str">
        <f>VLOOKUP(B337,'Table A as of March 2024'!A:L,12,FALSE)</f>
        <v>No</v>
      </c>
      <c r="I337" s="9" t="str">
        <f>VLOOKUP(B337,'Table A as of March 2024'!A:M,13,FALSE)</f>
        <v>U</v>
      </c>
      <c r="J337" t="str">
        <f>VLOOKUP(B337,'Table A as of March 2024'!A:O,15,FALSE)</f>
        <v>R</v>
      </c>
      <c r="K337" t="str">
        <f>VLOOKUP(G337,'ACFR Class Vlookup'!A:B,2,FALSE)</f>
        <v>Governmental</v>
      </c>
      <c r="L337" s="1" t="str">
        <f>VLOOKUP(D337,'Fund Information'!A:F,6,FALSE)</f>
        <v>Fund used to record VPBA debt service paid by Department of Game and Inland Fisheries</v>
      </c>
      <c r="M337" s="6" t="str">
        <f t="shared" si="57"/>
        <v>N/A</v>
      </c>
      <c r="N337" s="6" t="s">
        <v>2886</v>
      </c>
      <c r="O337" s="6" t="str">
        <f t="shared" si="58"/>
        <v>N/A</v>
      </c>
      <c r="P337" s="5" t="s">
        <v>2886</v>
      </c>
      <c r="Q337" s="6" t="str">
        <f t="shared" si="59"/>
        <v>N/A</v>
      </c>
      <c r="R337" s="7" t="str">
        <f t="shared" si="60"/>
        <v>Yes</v>
      </c>
      <c r="S337" s="5" t="str">
        <f t="shared" si="61"/>
        <v>Answer Required</v>
      </c>
      <c r="T337" s="6" t="str">
        <f t="shared" si="62"/>
        <v>N/A</v>
      </c>
      <c r="U337" s="7" t="str">
        <f t="shared" si="63"/>
        <v>No</v>
      </c>
      <c r="V337" s="5" t="str">
        <f t="shared" si="64"/>
        <v>Answer Required</v>
      </c>
      <c r="W337" s="6" t="str">
        <f t="shared" si="65"/>
        <v>N/A</v>
      </c>
      <c r="X337" s="5" t="s">
        <v>2886</v>
      </c>
    </row>
    <row r="338" spans="1:24" x14ac:dyDescent="0.25">
      <c r="A338" s="77">
        <f>VLOOKUP(C338,'BU and Control BU Listing'!A:E,5,FALSE)</f>
        <v>15200</v>
      </c>
      <c r="B338" s="80" t="s">
        <v>3174</v>
      </c>
      <c r="C338" s="22" t="str">
        <f t="shared" si="55"/>
        <v>15500</v>
      </c>
      <c r="D338" s="22" t="str">
        <f t="shared" si="56"/>
        <v>10000</v>
      </c>
      <c r="E338" s="21" t="str">
        <f>VLOOKUP(B338,'Table A as of March 2024'!A:G,7,FALSE)</f>
        <v>Treasury Board</v>
      </c>
      <c r="F338" s="21" t="str">
        <f>VLOOKUP(B338,'Table A as of March 2024'!A:H,8,FALSE)</f>
        <v>Federal Trust</v>
      </c>
      <c r="G338" s="11" t="str">
        <f>VLOOKUP(B338,'Table A as of March 2024'!A:I,9,FALSE)</f>
        <v>120</v>
      </c>
      <c r="H338" t="str">
        <f>VLOOKUP(B338,'Table A as of March 2024'!A:L,12,FALSE)</f>
        <v>No</v>
      </c>
      <c r="I338" s="9" t="str">
        <f>VLOOKUP(B338,'Table A as of March 2024'!A:M,13,FALSE)</f>
        <v>R</v>
      </c>
      <c r="J338" t="str">
        <f>VLOOKUP(B338,'Table A as of March 2024'!A:O,15,FALSE)</f>
        <v>R</v>
      </c>
      <c r="K338" t="str">
        <f>VLOOKUP(G338,'ACFR Class Vlookup'!A:B,2,FALSE)</f>
        <v>Governmental</v>
      </c>
      <c r="L338" s="1" t="str">
        <f>VLOOKUP(D338,'Fund Information'!A:F,6,FALSE)</f>
        <v>This fund accounts for Federal funds.</v>
      </c>
      <c r="M338" s="6" t="str">
        <f t="shared" si="57"/>
        <v>N/A</v>
      </c>
      <c r="N338" s="6" t="s">
        <v>2886</v>
      </c>
      <c r="O338" s="6" t="str">
        <f t="shared" si="58"/>
        <v>N/A</v>
      </c>
      <c r="P338" s="5" t="s">
        <v>2886</v>
      </c>
      <c r="Q338" s="6" t="str">
        <f t="shared" si="59"/>
        <v>N/A</v>
      </c>
      <c r="R338" s="7" t="str">
        <f t="shared" si="60"/>
        <v>Yes</v>
      </c>
      <c r="S338" s="5" t="str">
        <f t="shared" si="61"/>
        <v>Answer Required</v>
      </c>
      <c r="T338" s="6" t="str">
        <f t="shared" si="62"/>
        <v>N/A</v>
      </c>
      <c r="U338" s="7" t="str">
        <f t="shared" si="63"/>
        <v>No</v>
      </c>
      <c r="V338" s="5" t="str">
        <f t="shared" si="64"/>
        <v>Answer Required</v>
      </c>
      <c r="W338" s="6" t="str">
        <f t="shared" si="65"/>
        <v>N/A</v>
      </c>
      <c r="X338" s="5" t="s">
        <v>2886</v>
      </c>
    </row>
    <row r="339" spans="1:24" ht="30" x14ac:dyDescent="0.25">
      <c r="A339" s="77">
        <f>VLOOKUP(C339,'BU and Control BU Listing'!A:E,5,FALSE)</f>
        <v>15200</v>
      </c>
      <c r="B339" s="80" t="s">
        <v>3175</v>
      </c>
      <c r="C339" s="22" t="str">
        <f t="shared" si="55"/>
        <v>15500</v>
      </c>
      <c r="D339" s="22" t="str">
        <f t="shared" si="56"/>
        <v>13025</v>
      </c>
      <c r="E339" s="21" t="str">
        <f>VLOOKUP(B339,'Table A as of March 2024'!A:G,7,FALSE)</f>
        <v>Treasury Board</v>
      </c>
      <c r="F339" s="21" t="str">
        <f>VLOOKUP(B339,'Table A as of March 2024'!A:H,8,FALSE)</f>
        <v>Build America Bonds Fund-ARRA</v>
      </c>
      <c r="G339" s="11" t="str">
        <f>VLOOKUP(B339,'Table A as of March 2024'!A:I,9,FALSE)</f>
        <v>150</v>
      </c>
      <c r="H339" t="str">
        <f>VLOOKUP(B339,'Table A as of March 2024'!A:L,12,FALSE)</f>
        <v>Yes</v>
      </c>
      <c r="I339" s="9" t="str">
        <f>VLOOKUP(B339,'Table A as of March 2024'!A:M,13,FALSE)</f>
        <v>S</v>
      </c>
      <c r="J339" t="str">
        <f>VLOOKUP(B339,'Table A as of March 2024'!A:O,15,FALSE)</f>
        <v>R</v>
      </c>
      <c r="K339" t="str">
        <f>VLOOKUP(G339,'ACFR Class Vlookup'!A:B,2,FALSE)</f>
        <v>Governmental</v>
      </c>
      <c r="L339" s="1" t="str">
        <f>VLOOKUP(D339,'Fund Information'!A:F,6,FALSE)</f>
        <v>This fund accounts for American Recovery and Reinvestment Act (ARRA) Stimulus Monies.</v>
      </c>
      <c r="M339" s="6" t="str">
        <f t="shared" si="57"/>
        <v>N/A</v>
      </c>
      <c r="N339" s="6" t="s">
        <v>2886</v>
      </c>
      <c r="O339" s="6" t="str">
        <f t="shared" si="58"/>
        <v>N/A</v>
      </c>
      <c r="P339" s="5" t="s">
        <v>2886</v>
      </c>
      <c r="Q339" s="6" t="str">
        <f t="shared" si="59"/>
        <v>N/A</v>
      </c>
      <c r="R339" s="7" t="str">
        <f t="shared" si="60"/>
        <v>Yes</v>
      </c>
      <c r="S339" s="5" t="str">
        <f t="shared" si="61"/>
        <v>Answer Required</v>
      </c>
      <c r="T339" s="6" t="str">
        <f t="shared" si="62"/>
        <v>N/A</v>
      </c>
      <c r="U339" s="7" t="str">
        <f t="shared" si="63"/>
        <v>No</v>
      </c>
      <c r="V339" s="5" t="str">
        <f t="shared" si="64"/>
        <v>Answer Required</v>
      </c>
      <c r="W339" s="6" t="str">
        <f t="shared" si="65"/>
        <v>N/A</v>
      </c>
      <c r="X339" s="5" t="s">
        <v>2886</v>
      </c>
    </row>
    <row r="340" spans="1:24" x14ac:dyDescent="0.25">
      <c r="A340" s="77">
        <f>VLOOKUP(C340,'BU and Control BU Listing'!A:E,5,FALSE)</f>
        <v>15600</v>
      </c>
      <c r="B340" s="80" t="s">
        <v>3176</v>
      </c>
      <c r="C340" s="22" t="str">
        <f t="shared" si="55"/>
        <v>15600</v>
      </c>
      <c r="D340" s="22" t="str">
        <f t="shared" si="56"/>
        <v>01000</v>
      </c>
      <c r="E340" s="21" t="str">
        <f>VLOOKUP(B340,'Table A as of March 2024'!A:G,7,FALSE)</f>
        <v>Department of State Police</v>
      </c>
      <c r="F340" s="21" t="str">
        <f>VLOOKUP(B340,'Table A as of March 2024'!A:H,8,FALSE)</f>
        <v>General Fund</v>
      </c>
      <c r="G340" s="11" t="str">
        <f>VLOOKUP(B340,'Table A as of March 2024'!A:I,9,FALSE)</f>
        <v>100</v>
      </c>
      <c r="H340" t="str">
        <f>VLOOKUP(B340,'Table A as of March 2024'!A:L,12,FALSE)</f>
        <v>No</v>
      </c>
      <c r="I340" s="9" t="str">
        <f>VLOOKUP(B340,'Table A as of March 2024'!A:M,13,FALSE)</f>
        <v>G</v>
      </c>
      <c r="J340" t="str">
        <f>VLOOKUP(B340,'Table A as of March 2024'!A:O,15,FALSE)</f>
        <v>U</v>
      </c>
      <c r="K340" t="str">
        <f>VLOOKUP(G340,'ACFR Class Vlookup'!A:B,2,FALSE)</f>
        <v>Governmental</v>
      </c>
      <c r="L340" s="1" t="str">
        <f>VLOOKUP(D340,'Fund Information'!A:F,6,FALSE)</f>
        <v>General Fund</v>
      </c>
      <c r="M340" s="6" t="str">
        <f t="shared" si="57"/>
        <v>N/A</v>
      </c>
      <c r="N340" s="6" t="s">
        <v>2886</v>
      </c>
      <c r="O340" s="6" t="str">
        <f t="shared" si="58"/>
        <v>N/A</v>
      </c>
      <c r="P340" s="5" t="s">
        <v>2886</v>
      </c>
      <c r="Q340" s="6" t="str">
        <f t="shared" si="59"/>
        <v>N/A</v>
      </c>
      <c r="R340" s="7" t="str">
        <f t="shared" si="60"/>
        <v>No</v>
      </c>
      <c r="S340" s="5" t="str">
        <f t="shared" si="61"/>
        <v>Answer Required</v>
      </c>
      <c r="T340" s="6" t="str">
        <f t="shared" si="62"/>
        <v>N/A</v>
      </c>
      <c r="U340" s="7" t="str">
        <f t="shared" si="63"/>
        <v>No</v>
      </c>
      <c r="V340" s="5" t="str">
        <f t="shared" si="64"/>
        <v>Answer Required</v>
      </c>
      <c r="W340" s="6" t="str">
        <f t="shared" si="65"/>
        <v>N/A</v>
      </c>
      <c r="X340" s="5" t="s">
        <v>2886</v>
      </c>
    </row>
    <row r="341" spans="1:24" ht="90" x14ac:dyDescent="0.25">
      <c r="A341" s="77">
        <f>VLOOKUP(C341,'BU and Control BU Listing'!A:E,5,FALSE)</f>
        <v>15600</v>
      </c>
      <c r="B341" s="80" t="s">
        <v>3177</v>
      </c>
      <c r="C341" s="22" t="str">
        <f t="shared" si="55"/>
        <v>15600</v>
      </c>
      <c r="D341" s="22" t="str">
        <f t="shared" si="56"/>
        <v>02012</v>
      </c>
      <c r="E341" s="21" t="str">
        <f>VLOOKUP(B341,'Table A as of March 2024'!A:G,7,FALSE)</f>
        <v>Department of State Police</v>
      </c>
      <c r="F341" s="21" t="str">
        <f>VLOOKUP(B341,'Table A as of March 2024'!A:H,8,FALSE)</f>
        <v>Firearms Transaction Program</v>
      </c>
      <c r="G341" s="11" t="str">
        <f>VLOOKUP(B341,'Table A as of March 2024'!A:I,9,FALSE)</f>
        <v>105</v>
      </c>
      <c r="H341" t="str">
        <f>VLOOKUP(B341,'Table A as of March 2024'!A:L,12,FALSE)</f>
        <v>No</v>
      </c>
      <c r="I341" s="9" t="str">
        <f>VLOOKUP(B341,'Table A as of March 2024'!A:M,13,FALSE)</f>
        <v>U</v>
      </c>
      <c r="J341" t="str">
        <f>VLOOKUP(B341,'Table A as of March 2024'!A:O,15,FALSE)</f>
        <v>C</v>
      </c>
      <c r="K341" t="str">
        <f>VLOOKUP(G341,'ACFR Class Vlookup'!A:B,2,FALSE)</f>
        <v>Governmental</v>
      </c>
      <c r="L341" s="1" t="str">
        <f>VLOOKUP(D341,'Fund Information'!A:F,6,FALSE)</f>
        <v>Accounts for the background investigation fee on prospective gun buyers charged to gun dealers. All licensed dealers collect $2 for every trxn for which a criminal history check is required, except that a fee of $5 is collected for every out-of-state resident. Fee shall be transmitted to VSP by the last day of the month to offset the cost of conducting criminal history record information checks.</v>
      </c>
      <c r="M341" s="6" t="str">
        <f t="shared" si="57"/>
        <v>N/A</v>
      </c>
      <c r="N341" s="6" t="s">
        <v>2886</v>
      </c>
      <c r="O341" s="6" t="str">
        <f t="shared" si="58"/>
        <v>N/A</v>
      </c>
      <c r="P341" s="5" t="s">
        <v>2886</v>
      </c>
      <c r="Q341" s="6" t="str">
        <f t="shared" si="59"/>
        <v>N/A</v>
      </c>
      <c r="R341" s="7" t="str">
        <f t="shared" si="60"/>
        <v>No</v>
      </c>
      <c r="S341" s="5" t="str">
        <f t="shared" si="61"/>
        <v>Answer Required</v>
      </c>
      <c r="T341" s="6" t="str">
        <f t="shared" si="62"/>
        <v>N/A</v>
      </c>
      <c r="U341" s="7" t="str">
        <f t="shared" si="63"/>
        <v>Yes</v>
      </c>
      <c r="V341" s="5" t="str">
        <f t="shared" si="64"/>
        <v>Answer Required</v>
      </c>
      <c r="W341" s="6" t="str">
        <f t="shared" si="65"/>
        <v>N/A</v>
      </c>
      <c r="X341" s="5" t="s">
        <v>2886</v>
      </c>
    </row>
    <row r="342" spans="1:24" ht="75" x14ac:dyDescent="0.25">
      <c r="A342" s="77">
        <f>VLOOKUP(C342,'BU and Control BU Listing'!A:E,5,FALSE)</f>
        <v>15600</v>
      </c>
      <c r="B342" s="80" t="s">
        <v>5756</v>
      </c>
      <c r="C342" s="22" t="str">
        <f t="shared" si="55"/>
        <v>15600</v>
      </c>
      <c r="D342" s="22" t="str">
        <f t="shared" si="56"/>
        <v>02025</v>
      </c>
      <c r="E342" s="21" t="str">
        <f>VLOOKUP(B342,'Table A as of March 2024'!A:G,7,FALSE)</f>
        <v>Department of State Police</v>
      </c>
      <c r="F342" s="21" t="str">
        <f>VLOOKUP(B342,'Table A as of March 2024'!A:H,8,FALSE)</f>
        <v>VSP Rev from Services Provided</v>
      </c>
      <c r="G342" s="11" t="str">
        <f>VLOOKUP(B342,'Table A as of March 2024'!A:I,9,FALSE)</f>
        <v>105</v>
      </c>
      <c r="H342" t="str">
        <f>VLOOKUP(B342,'Table A as of March 2024'!A:L,12,FALSE)</f>
        <v>No</v>
      </c>
      <c r="I342" s="9" t="str">
        <f>VLOOKUP(B342,'Table A as of March 2024'!A:M,13,FALSE)</f>
        <v>U</v>
      </c>
      <c r="J342" t="str">
        <f>VLOOKUP(B342,'Table A as of March 2024'!A:O,15,FALSE)</f>
        <v>C</v>
      </c>
      <c r="K342" t="str">
        <f>VLOOKUP(G342,'ACFR Class Vlookup'!A:B,2,FALSE)</f>
        <v>Governmental</v>
      </c>
      <c r="L342" s="1" t="str">
        <f>VLOOKUP(D342,'Fund Information'!A:F,6,FALSE)</f>
        <v>Established pursuant Item 426.J of Chapter 1289, 2020 Acts of Assembly. Fund accounts to expenditures related to law enforcement activity that is performed by the Department of State Police for other entities and is billed and is recorded as revenue, which may not be received until the following state fiscal year.</v>
      </c>
      <c r="M342" s="6" t="str">
        <f t="shared" si="57"/>
        <v>N/A</v>
      </c>
      <c r="N342" s="6" t="s">
        <v>2886</v>
      </c>
      <c r="O342" s="6" t="str">
        <f t="shared" si="58"/>
        <v>N/A</v>
      </c>
      <c r="P342" s="5" t="s">
        <v>2886</v>
      </c>
      <c r="Q342" s="6" t="str">
        <f t="shared" si="59"/>
        <v>N/A</v>
      </c>
      <c r="R342" s="7" t="str">
        <f t="shared" si="60"/>
        <v>No</v>
      </c>
      <c r="S342" s="5" t="str">
        <f t="shared" si="61"/>
        <v>Answer Required</v>
      </c>
      <c r="T342" s="6" t="str">
        <f t="shared" si="62"/>
        <v>N/A</v>
      </c>
      <c r="U342" s="7" t="str">
        <f t="shared" si="63"/>
        <v>Yes</v>
      </c>
      <c r="V342" s="5" t="str">
        <f t="shared" si="64"/>
        <v>Answer Required</v>
      </c>
      <c r="W342" s="6" t="str">
        <f t="shared" si="65"/>
        <v>N/A</v>
      </c>
      <c r="X342" s="5" t="s">
        <v>2886</v>
      </c>
    </row>
    <row r="343" spans="1:24" ht="75" x14ac:dyDescent="0.25">
      <c r="A343" s="77">
        <f>VLOOKUP(C343,'BU and Control BU Listing'!A:E,5,FALSE)</f>
        <v>15600</v>
      </c>
      <c r="B343" s="80" t="s">
        <v>3178</v>
      </c>
      <c r="C343" s="22" t="str">
        <f t="shared" si="55"/>
        <v>15600</v>
      </c>
      <c r="D343" s="22" t="str">
        <f t="shared" si="56"/>
        <v>02055</v>
      </c>
      <c r="E343" s="21" t="str">
        <f>VLOOKUP(B343,'Table A as of March 2024'!A:G,7,FALSE)</f>
        <v>Department of State Police</v>
      </c>
      <c r="F343" s="21" t="str">
        <f>VLOOKUP(B343,'Table A as of March 2024'!A:H,8,FALSE)</f>
        <v>Electronic Maintenance Fund</v>
      </c>
      <c r="G343" s="11" t="str">
        <f>VLOOKUP(B343,'Table A as of March 2024'!A:I,9,FALSE)</f>
        <v>100</v>
      </c>
      <c r="H343" t="str">
        <f>VLOOKUP(B343,'Table A as of March 2024'!A:L,12,FALSE)</f>
        <v>No</v>
      </c>
      <c r="I343" s="9" t="str">
        <f>VLOOKUP(B343,'Table A as of March 2024'!A:M,13,FALSE)</f>
        <v>U</v>
      </c>
      <c r="J343" t="str">
        <f>VLOOKUP(B343,'Table A as of March 2024'!A:O,15,FALSE)</f>
        <v>A</v>
      </c>
      <c r="K343" t="str">
        <f>VLOOKUP(G343,'ACFR Class Vlookup'!A:B,2,FALSE)</f>
        <v>Governmental</v>
      </c>
      <c r="L343" s="1" t="str">
        <f>VLOOKUP(D343,'Fund Information'!A:F,6,FALSE)</f>
        <v>Accounts for the police radio maintenance fee charged to other state agencies when VSP performs maintenance on these agency's police radios. Support the cost of maintaining the radios.  Formerly part of agy 156 special revenue. Per VSP, this fund is funded with Special Revenue dollars per the 2010 Appropriation Act.</v>
      </c>
      <c r="M343" s="6" t="str">
        <f t="shared" si="57"/>
        <v>N/A</v>
      </c>
      <c r="N343" s="6" t="s">
        <v>2886</v>
      </c>
      <c r="O343" s="6" t="str">
        <f t="shared" si="58"/>
        <v>N/A</v>
      </c>
      <c r="P343" s="5" t="s">
        <v>2886</v>
      </c>
      <c r="Q343" s="6" t="str">
        <f t="shared" si="59"/>
        <v>N/A</v>
      </c>
      <c r="R343" s="7" t="str">
        <f t="shared" si="60"/>
        <v>No</v>
      </c>
      <c r="S343" s="5" t="str">
        <f t="shared" si="61"/>
        <v>Answer Required</v>
      </c>
      <c r="T343" s="6" t="str">
        <f t="shared" si="62"/>
        <v>N/A</v>
      </c>
      <c r="U343" s="7" t="str">
        <f t="shared" si="63"/>
        <v>No</v>
      </c>
      <c r="V343" s="5" t="str">
        <f t="shared" si="64"/>
        <v>Answer Required</v>
      </c>
      <c r="W343" s="6" t="str">
        <f t="shared" si="65"/>
        <v>N/A</v>
      </c>
      <c r="X343" s="5" t="s">
        <v>2886</v>
      </c>
    </row>
    <row r="344" spans="1:24" ht="75" x14ac:dyDescent="0.25">
      <c r="A344" s="77">
        <f>VLOOKUP(C344,'BU and Control BU Listing'!A:E,5,FALSE)</f>
        <v>15600</v>
      </c>
      <c r="B344" s="80" t="s">
        <v>3179</v>
      </c>
      <c r="C344" s="22" t="str">
        <f t="shared" si="55"/>
        <v>15600</v>
      </c>
      <c r="D344" s="22" t="str">
        <f t="shared" si="56"/>
        <v>02061</v>
      </c>
      <c r="E344" s="21" t="str">
        <f>VLOOKUP(B344,'Table A as of March 2024'!A:G,7,FALSE)</f>
        <v>Department of State Police</v>
      </c>
      <c r="F344" s="21" t="str">
        <f>VLOOKUP(B344,'Table A as of March 2024'!A:H,8,FALSE)</f>
        <v>Non-Federal 10% Admin Fee Fund</v>
      </c>
      <c r="G344" s="11" t="str">
        <f>VLOOKUP(B344,'Table A as of March 2024'!A:I,9,FALSE)</f>
        <v>100</v>
      </c>
      <c r="H344" t="str">
        <f>VLOOKUP(B344,'Table A as of March 2024'!A:L,12,FALSE)</f>
        <v>No</v>
      </c>
      <c r="I344" s="9" t="str">
        <f>VLOOKUP(B344,'Table A as of March 2024'!A:M,13,FALSE)</f>
        <v>U</v>
      </c>
      <c r="J344" t="str">
        <f>VLOOKUP(B344,'Table A as of March 2024'!A:O,15,FALSE)</f>
        <v>A</v>
      </c>
      <c r="K344" t="str">
        <f>VLOOKUP(G344,'ACFR Class Vlookup'!A:B,2,FALSE)</f>
        <v>Governmental</v>
      </c>
      <c r="L344" s="1" t="str">
        <f>VLOOKUP(D344,'Fund Information'!A:F,6,FALSE)</f>
        <v>Accounts for a 10% admin fee added to other ST agency's police patrol bills.  Per the Governor, these funds are to be used for salary inequity adjustments for sworn state police officers.   Formerly part of agy 156 special revenue. Per VSP, this fund can be used for any purpose with DPB approval.  Additionally, there is no statutory authority for this fund.</v>
      </c>
      <c r="M344" s="6" t="str">
        <f t="shared" si="57"/>
        <v>N/A</v>
      </c>
      <c r="N344" s="6" t="s">
        <v>2886</v>
      </c>
      <c r="O344" s="6" t="str">
        <f t="shared" si="58"/>
        <v>N/A</v>
      </c>
      <c r="P344" s="5" t="s">
        <v>2886</v>
      </c>
      <c r="Q344" s="6" t="str">
        <f t="shared" si="59"/>
        <v>N/A</v>
      </c>
      <c r="R344" s="7" t="str">
        <f t="shared" si="60"/>
        <v>No</v>
      </c>
      <c r="S344" s="5" t="str">
        <f t="shared" si="61"/>
        <v>Answer Required</v>
      </c>
      <c r="T344" s="6" t="str">
        <f t="shared" si="62"/>
        <v>N/A</v>
      </c>
      <c r="U344" s="7" t="str">
        <f t="shared" si="63"/>
        <v>No</v>
      </c>
      <c r="V344" s="5" t="str">
        <f t="shared" si="64"/>
        <v>Answer Required</v>
      </c>
      <c r="W344" s="6" t="str">
        <f t="shared" si="65"/>
        <v>N/A</v>
      </c>
      <c r="X344" s="5" t="s">
        <v>2886</v>
      </c>
    </row>
    <row r="345" spans="1:24" ht="45" x14ac:dyDescent="0.25">
      <c r="A345" s="77">
        <f>VLOOKUP(C345,'BU and Control BU Listing'!A:E,5,FALSE)</f>
        <v>15600</v>
      </c>
      <c r="B345" s="80" t="s">
        <v>3180</v>
      </c>
      <c r="C345" s="22" t="str">
        <f t="shared" si="55"/>
        <v>15600</v>
      </c>
      <c r="D345" s="22" t="str">
        <f t="shared" si="56"/>
        <v>02103</v>
      </c>
      <c r="E345" s="21" t="str">
        <f>VLOOKUP(B345,'Table A as of March 2024'!A:G,7,FALSE)</f>
        <v>Department of State Police</v>
      </c>
      <c r="F345" s="21" t="str">
        <f>VLOOKUP(B345,'Table A as of March 2024'!A:H,8,FALSE)</f>
        <v>Med-Flight Operations</v>
      </c>
      <c r="G345" s="11" t="str">
        <f>VLOOKUP(B345,'Table A as of March 2024'!A:I,9,FALSE)</f>
        <v>100</v>
      </c>
      <c r="H345" t="str">
        <f>VLOOKUP(B345,'Table A as of March 2024'!A:L,12,FALSE)</f>
        <v>No</v>
      </c>
      <c r="I345" s="9" t="str">
        <f>VLOOKUP(B345,'Table A as of March 2024'!A:M,13,FALSE)</f>
        <v>U</v>
      </c>
      <c r="J345" t="str">
        <f>VLOOKUP(B345,'Table A as of March 2024'!A:O,15,FALSE)</f>
        <v>A</v>
      </c>
      <c r="K345" t="str">
        <f>VLOOKUP(G345,'ACFR Class Vlookup'!A:B,2,FALSE)</f>
        <v>Governmental</v>
      </c>
      <c r="L345" s="1" t="str">
        <f>VLOOKUP(D345,'Fund Information'!A:F,6,FALSE)</f>
        <v>Per the 2004 Acts of Assembly approved 6/25/2004, item 307-F, The Department of Health is required to transfer $1,045,375 to the Department of State Police for aviation (med-flight) operations.</v>
      </c>
      <c r="M345" s="6" t="str">
        <f t="shared" si="57"/>
        <v>N/A</v>
      </c>
      <c r="N345" s="6" t="s">
        <v>2886</v>
      </c>
      <c r="O345" s="6" t="str">
        <f t="shared" si="58"/>
        <v>N/A</v>
      </c>
      <c r="P345" s="5" t="s">
        <v>2886</v>
      </c>
      <c r="Q345" s="6" t="str">
        <f t="shared" si="59"/>
        <v>N/A</v>
      </c>
      <c r="R345" s="7" t="str">
        <f t="shared" si="60"/>
        <v>No</v>
      </c>
      <c r="S345" s="5" t="str">
        <f t="shared" si="61"/>
        <v>Answer Required</v>
      </c>
      <c r="T345" s="6" t="str">
        <f t="shared" si="62"/>
        <v>N/A</v>
      </c>
      <c r="U345" s="7" t="str">
        <f t="shared" si="63"/>
        <v>No</v>
      </c>
      <c r="V345" s="5" t="str">
        <f t="shared" si="64"/>
        <v>Answer Required</v>
      </c>
      <c r="W345" s="6" t="str">
        <f t="shared" si="65"/>
        <v>N/A</v>
      </c>
      <c r="X345" s="5" t="s">
        <v>2886</v>
      </c>
    </row>
    <row r="346" spans="1:24" ht="45" x14ac:dyDescent="0.25">
      <c r="A346" s="77">
        <f>VLOOKUP(C346,'BU and Control BU Listing'!A:E,5,FALSE)</f>
        <v>15600</v>
      </c>
      <c r="B346" s="80" t="s">
        <v>3181</v>
      </c>
      <c r="C346" s="22" t="str">
        <f t="shared" si="55"/>
        <v>15600</v>
      </c>
      <c r="D346" s="22" t="str">
        <f t="shared" si="56"/>
        <v>02145</v>
      </c>
      <c r="E346" s="21" t="str">
        <f>VLOOKUP(B346,'Table A as of March 2024'!A:G,7,FALSE)</f>
        <v>Department of State Police</v>
      </c>
      <c r="F346" s="21" t="str">
        <f>VLOOKUP(B346,'Table A as of March 2024'!A:H,8,FALSE)</f>
        <v>Data Lines Fund</v>
      </c>
      <c r="G346" s="11" t="str">
        <f>VLOOKUP(B346,'Table A as of March 2024'!A:I,9,FALSE)</f>
        <v>100</v>
      </c>
      <c r="H346" t="str">
        <f>VLOOKUP(B346,'Table A as of March 2024'!A:L,12,FALSE)</f>
        <v>No</v>
      </c>
      <c r="I346" s="9" t="str">
        <f>VLOOKUP(B346,'Table A as of March 2024'!A:M,13,FALSE)</f>
        <v>U</v>
      </c>
      <c r="J346" t="str">
        <f>VLOOKUP(B346,'Table A as of March 2024'!A:O,15,FALSE)</f>
        <v>A</v>
      </c>
      <c r="K346" t="str">
        <f>VLOOKUP(G346,'ACFR Class Vlookup'!A:B,2,FALSE)</f>
        <v>Governmental</v>
      </c>
      <c r="L346" s="1" t="str">
        <f>VLOOKUP(D346,'Fund Information'!A:F,6,FALSE)</f>
        <v>This fund accounts for non-general funding from DMV for the purpose of maintaining data lines (computer services.)  This fund was formerly part of fund 0200 at agency 156.</v>
      </c>
      <c r="M346" s="6" t="str">
        <f t="shared" si="57"/>
        <v>N/A</v>
      </c>
      <c r="N346" s="6" t="s">
        <v>2886</v>
      </c>
      <c r="O346" s="6" t="str">
        <f t="shared" si="58"/>
        <v>N/A</v>
      </c>
      <c r="P346" s="5" t="s">
        <v>2886</v>
      </c>
      <c r="Q346" s="6" t="str">
        <f t="shared" si="59"/>
        <v>N/A</v>
      </c>
      <c r="R346" s="7" t="str">
        <f t="shared" si="60"/>
        <v>No</v>
      </c>
      <c r="S346" s="5" t="str">
        <f t="shared" si="61"/>
        <v>Answer Required</v>
      </c>
      <c r="T346" s="6" t="str">
        <f t="shared" si="62"/>
        <v>N/A</v>
      </c>
      <c r="U346" s="7" t="str">
        <f t="shared" si="63"/>
        <v>No</v>
      </c>
      <c r="V346" s="5" t="str">
        <f t="shared" si="64"/>
        <v>Answer Required</v>
      </c>
      <c r="W346" s="6" t="str">
        <f t="shared" si="65"/>
        <v>N/A</v>
      </c>
      <c r="X346" s="5" t="s">
        <v>2886</v>
      </c>
    </row>
    <row r="347" spans="1:24" ht="30" x14ac:dyDescent="0.25">
      <c r="A347" s="77">
        <f>VLOOKUP(C347,'BU and Control BU Listing'!A:E,5,FALSE)</f>
        <v>15600</v>
      </c>
      <c r="B347" s="80" t="s">
        <v>3182</v>
      </c>
      <c r="C347" s="22" t="str">
        <f t="shared" si="55"/>
        <v>15600</v>
      </c>
      <c r="D347" s="22" t="str">
        <f t="shared" si="56"/>
        <v>02156</v>
      </c>
      <c r="E347" s="21" t="str">
        <f>VLOOKUP(B347,'Table A as of March 2024'!A:G,7,FALSE)</f>
        <v>Department of State Police</v>
      </c>
      <c r="F347" s="21" t="str">
        <f>VLOOKUP(B347,'Table A as of March 2024'!A:H,8,FALSE)</f>
        <v>VSP Special Revenue Fund</v>
      </c>
      <c r="G347" s="11" t="str">
        <f>VLOOKUP(B347,'Table A as of March 2024'!A:I,9,FALSE)</f>
        <v>100</v>
      </c>
      <c r="H347" t="str">
        <f>VLOOKUP(B347,'Table A as of March 2024'!A:L,12,FALSE)</f>
        <v>No</v>
      </c>
      <c r="I347" s="9" t="str">
        <f>VLOOKUP(B347,'Table A as of March 2024'!A:M,13,FALSE)</f>
        <v>U</v>
      </c>
      <c r="J347" t="str">
        <f>VLOOKUP(B347,'Table A as of March 2024'!A:O,15,FALSE)</f>
        <v>A</v>
      </c>
      <c r="K347" t="str">
        <f>VLOOKUP(G347,'ACFR Class Vlookup'!A:B,2,FALSE)</f>
        <v>Governmental</v>
      </c>
      <c r="L347" s="1" t="str">
        <f>VLOOKUP(D347,'Fund Information'!A:F,6,FALSE)</f>
        <v>This fund is used for revenue received in the current year to cover overtime expenditures from the prior year.</v>
      </c>
      <c r="M347" s="6" t="str">
        <f t="shared" si="57"/>
        <v>N/A</v>
      </c>
      <c r="N347" s="6" t="s">
        <v>2886</v>
      </c>
      <c r="O347" s="6" t="str">
        <f t="shared" si="58"/>
        <v>N/A</v>
      </c>
      <c r="P347" s="5" t="s">
        <v>2886</v>
      </c>
      <c r="Q347" s="6" t="str">
        <f t="shared" si="59"/>
        <v>N/A</v>
      </c>
      <c r="R347" s="7" t="str">
        <f t="shared" si="60"/>
        <v>No</v>
      </c>
      <c r="S347" s="5" t="str">
        <f t="shared" si="61"/>
        <v>Answer Required</v>
      </c>
      <c r="T347" s="6" t="str">
        <f t="shared" si="62"/>
        <v>N/A</v>
      </c>
      <c r="U347" s="7" t="str">
        <f t="shared" si="63"/>
        <v>No</v>
      </c>
      <c r="V347" s="5" t="str">
        <f t="shared" si="64"/>
        <v>Answer Required</v>
      </c>
      <c r="W347" s="6" t="str">
        <f t="shared" si="65"/>
        <v>N/A</v>
      </c>
      <c r="X347" s="5" t="s">
        <v>2886</v>
      </c>
    </row>
    <row r="348" spans="1:24" ht="90" x14ac:dyDescent="0.25">
      <c r="A348" s="77">
        <f>VLOOKUP(C348,'BU and Control BU Listing'!A:E,5,FALSE)</f>
        <v>15600</v>
      </c>
      <c r="B348" s="80" t="s">
        <v>3183</v>
      </c>
      <c r="C348" s="22" t="str">
        <f t="shared" si="55"/>
        <v>15600</v>
      </c>
      <c r="D348" s="22" t="str">
        <f t="shared" si="56"/>
        <v>02200</v>
      </c>
      <c r="E348" s="21" t="str">
        <f>VLOOKUP(B348,'Table A as of March 2024'!A:G,7,FALSE)</f>
        <v>Department of State Police</v>
      </c>
      <c r="F348" s="21" t="str">
        <f>VLOOKUP(B348,'Table A as of March 2024'!A:H,8,FALSE)</f>
        <v>Concealed Weapons Program</v>
      </c>
      <c r="G348" s="11" t="str">
        <f>VLOOKUP(B348,'Table A as of March 2024'!A:I,9,FALSE)</f>
        <v>100</v>
      </c>
      <c r="H348" t="str">
        <f>VLOOKUP(B348,'Table A as of March 2024'!A:L,12,FALSE)</f>
        <v>No</v>
      </c>
      <c r="I348" s="9" t="str">
        <f>VLOOKUP(B348,'Table A as of March 2024'!A:M,13,FALSE)</f>
        <v>U</v>
      </c>
      <c r="J348" t="str">
        <f>VLOOKUP(B348,'Table A as of March 2024'!A:O,15,FALSE)</f>
        <v>A</v>
      </c>
      <c r="K348" t="str">
        <f>VLOOKUP(G348,'ACFR Class Vlookup'!A:B,2,FALSE)</f>
        <v>Governmental</v>
      </c>
      <c r="L348" s="1" t="str">
        <f>VLOOKUP(D348,'Fund Information'!A:F,6,FALSE)</f>
        <v>2010 Appropriation Act Item 419 and Code of VA 18.2-308 K., the $35 fee shall include any amount assessed by the FBI for providing criminal history record information, and the local law-enforcement agency shall forward the amount assessed by the FBI to VSP with the fingerprints taken from the applicant. VSP may charge a fee not to exceed $5 to cover costs associated with application processing.</v>
      </c>
      <c r="M348" s="6" t="str">
        <f t="shared" si="57"/>
        <v>N/A</v>
      </c>
      <c r="N348" s="6" t="s">
        <v>2886</v>
      </c>
      <c r="O348" s="6" t="str">
        <f t="shared" si="58"/>
        <v>N/A</v>
      </c>
      <c r="P348" s="5" t="s">
        <v>2886</v>
      </c>
      <c r="Q348" s="6" t="str">
        <f t="shared" si="59"/>
        <v>N/A</v>
      </c>
      <c r="R348" s="7" t="str">
        <f t="shared" si="60"/>
        <v>No</v>
      </c>
      <c r="S348" s="5" t="str">
        <f t="shared" si="61"/>
        <v>Answer Required</v>
      </c>
      <c r="T348" s="6" t="str">
        <f t="shared" si="62"/>
        <v>N/A</v>
      </c>
      <c r="U348" s="7" t="str">
        <f t="shared" si="63"/>
        <v>No</v>
      </c>
      <c r="V348" s="5" t="str">
        <f t="shared" si="64"/>
        <v>Answer Required</v>
      </c>
      <c r="W348" s="6" t="str">
        <f t="shared" si="65"/>
        <v>N/A</v>
      </c>
      <c r="X348" s="5" t="s">
        <v>2886</v>
      </c>
    </row>
    <row r="349" spans="1:24" ht="75" x14ac:dyDescent="0.25">
      <c r="A349" s="77">
        <f>VLOOKUP(C349,'BU and Control BU Listing'!A:E,5,FALSE)</f>
        <v>15600</v>
      </c>
      <c r="B349" s="80" t="s">
        <v>3184</v>
      </c>
      <c r="C349" s="22" t="str">
        <f t="shared" si="55"/>
        <v>15600</v>
      </c>
      <c r="D349" s="22" t="str">
        <f t="shared" si="56"/>
        <v>02211</v>
      </c>
      <c r="E349" s="21" t="str">
        <f>VLOOKUP(B349,'Table A as of March 2024'!A:G,7,FALSE)</f>
        <v>Department of State Police</v>
      </c>
      <c r="F349" s="21" t="str">
        <f>VLOOKUP(B349,'Table A as of March 2024'!A:H,8,FALSE)</f>
        <v>State Police Sales Mtr Vehicle</v>
      </c>
      <c r="G349" s="11" t="str">
        <f>VLOOKUP(B349,'Table A as of March 2024'!A:I,9,FALSE)</f>
        <v>100</v>
      </c>
      <c r="H349" t="str">
        <f>VLOOKUP(B349,'Table A as of March 2024'!A:L,12,FALSE)</f>
        <v>No</v>
      </c>
      <c r="I349" s="9" t="str">
        <f>VLOOKUP(B349,'Table A as of March 2024'!A:M,13,FALSE)</f>
        <v>U</v>
      </c>
      <c r="J349" t="str">
        <f>VLOOKUP(B349,'Table A as of March 2024'!A:O,15,FALSE)</f>
        <v>A</v>
      </c>
      <c r="K349" t="str">
        <f>VLOOKUP(G349,'ACFR Class Vlookup'!A:B,2,FALSE)</f>
        <v>Governmental</v>
      </c>
      <c r="L349" s="1" t="str">
        <f>VLOOKUP(D349,'Fund Information'!A:F,6,FALSE)</f>
        <v>Accounts for the sale of surplus police cars and the purchase of police cars. ITEM 410 of Chapter 872 states all revenue received from the sale of motor vehicles shall be reported separately from that received from the sale of other property of the Department, but doesn't establish a fund or restrict use.</v>
      </c>
      <c r="M349" s="6" t="str">
        <f t="shared" si="57"/>
        <v>N/A</v>
      </c>
      <c r="N349" s="6" t="s">
        <v>2886</v>
      </c>
      <c r="O349" s="6" t="str">
        <f t="shared" si="58"/>
        <v>N/A</v>
      </c>
      <c r="P349" s="5" t="s">
        <v>2886</v>
      </c>
      <c r="Q349" s="6" t="str">
        <f t="shared" si="59"/>
        <v>N/A</v>
      </c>
      <c r="R349" s="7" t="str">
        <f t="shared" si="60"/>
        <v>No</v>
      </c>
      <c r="S349" s="5" t="str">
        <f t="shared" si="61"/>
        <v>Answer Required</v>
      </c>
      <c r="T349" s="6" t="str">
        <f t="shared" si="62"/>
        <v>N/A</v>
      </c>
      <c r="U349" s="7" t="str">
        <f t="shared" si="63"/>
        <v>No</v>
      </c>
      <c r="V349" s="5" t="str">
        <f t="shared" si="64"/>
        <v>Answer Required</v>
      </c>
      <c r="W349" s="6" t="str">
        <f t="shared" si="65"/>
        <v>N/A</v>
      </c>
      <c r="X349" s="5" t="s">
        <v>2886</v>
      </c>
    </row>
    <row r="350" spans="1:24" ht="45" x14ac:dyDescent="0.25">
      <c r="A350" s="77">
        <f>VLOOKUP(C350,'BU and Control BU Listing'!A:E,5,FALSE)</f>
        <v>15600</v>
      </c>
      <c r="B350" s="80" t="s">
        <v>5757</v>
      </c>
      <c r="C350" s="22" t="str">
        <f t="shared" si="55"/>
        <v>15600</v>
      </c>
      <c r="D350" s="22" t="str">
        <f t="shared" si="56"/>
        <v>02220</v>
      </c>
      <c r="E350" s="21" t="str">
        <f>VLOOKUP(B350,'Table A as of March 2024'!A:G,7,FALSE)</f>
        <v>Department of State Police</v>
      </c>
      <c r="F350" s="21" t="str">
        <f>VLOOKUP(B350,'Table A as of March 2024'!A:H,8,FALSE)</f>
        <v>DOJ Equitable Sharing</v>
      </c>
      <c r="G350" s="11" t="str">
        <f>VLOOKUP(B350,'Table A as of March 2024'!A:I,9,FALSE)</f>
        <v>120</v>
      </c>
      <c r="H350" t="str">
        <f>VLOOKUP(B350,'Table A as of March 2024'!A:L,12,FALSE)</f>
        <v>No</v>
      </c>
      <c r="I350" s="9" t="str">
        <f>VLOOKUP(B350,'Table A as of March 2024'!A:M,13,FALSE)</f>
        <v>R</v>
      </c>
      <c r="J350" t="str">
        <f>VLOOKUP(B350,'Table A as of March 2024'!A:O,15,FALSE)</f>
        <v>R</v>
      </c>
      <c r="K350" t="str">
        <f>VLOOKUP(G350,'ACFR Class Vlookup'!A:B,2,FALSE)</f>
        <v>Governmental</v>
      </c>
      <c r="L350" s="1" t="str">
        <f>VLOOKUP(D350,'Fund Information'!A:F,6,FALSE)</f>
        <v>Consolidates Funds 02281 ‘Purdue Fred Co Fd Asst Forfeit’ and 02290 ‘Federal Asset Forfeiture Fund’ as required by the U.S. Department of Justice.</v>
      </c>
      <c r="M350" s="6" t="str">
        <f t="shared" si="57"/>
        <v>N/A</v>
      </c>
      <c r="N350" s="6" t="s">
        <v>2886</v>
      </c>
      <c r="O350" s="6" t="str">
        <f t="shared" si="58"/>
        <v>N/A</v>
      </c>
      <c r="P350" s="5" t="s">
        <v>2886</v>
      </c>
      <c r="Q350" s="6" t="str">
        <f t="shared" si="59"/>
        <v>N/A</v>
      </c>
      <c r="R350" s="7" t="str">
        <f t="shared" si="60"/>
        <v>Yes</v>
      </c>
      <c r="S350" s="5" t="str">
        <f t="shared" si="61"/>
        <v>Answer Required</v>
      </c>
      <c r="T350" s="6" t="str">
        <f t="shared" si="62"/>
        <v>N/A</v>
      </c>
      <c r="U350" s="7" t="str">
        <f t="shared" si="63"/>
        <v>No</v>
      </c>
      <c r="V350" s="5" t="str">
        <f t="shared" si="64"/>
        <v>Answer Required</v>
      </c>
      <c r="W350" s="6" t="str">
        <f t="shared" si="65"/>
        <v>N/A</v>
      </c>
      <c r="X350" s="5" t="s">
        <v>2886</v>
      </c>
    </row>
    <row r="351" spans="1:24" ht="90" x14ac:dyDescent="0.25">
      <c r="A351" s="77">
        <f>VLOOKUP(C351,'BU and Control BU Listing'!A:E,5,FALSE)</f>
        <v>15600</v>
      </c>
      <c r="B351" s="80" t="s">
        <v>3185</v>
      </c>
      <c r="C351" s="22" t="str">
        <f t="shared" si="55"/>
        <v>15600</v>
      </c>
      <c r="D351" s="22" t="str">
        <f t="shared" si="56"/>
        <v>02270</v>
      </c>
      <c r="E351" s="21" t="str">
        <f>VLOOKUP(B351,'Table A as of March 2024'!A:G,7,FALSE)</f>
        <v>Department of State Police</v>
      </c>
      <c r="F351" s="21" t="str">
        <f>VLOOKUP(B351,'Table A as of March 2024'!A:H,8,FALSE)</f>
        <v>Sex Offender Registry Fund</v>
      </c>
      <c r="G351" s="11" t="str">
        <f>VLOOKUP(B351,'Table A as of March 2024'!A:I,9,FALSE)</f>
        <v>105</v>
      </c>
      <c r="H351" t="str">
        <f>VLOOKUP(B351,'Table A as of March 2024'!A:L,12,FALSE)</f>
        <v>No</v>
      </c>
      <c r="I351" s="9" t="str">
        <f>VLOOKUP(B351,'Table A as of March 2024'!A:M,13,FALSE)</f>
        <v>U</v>
      </c>
      <c r="J351" t="str">
        <f>VLOOKUP(B351,'Table A as of March 2024'!A:O,15,FALSE)</f>
        <v>C</v>
      </c>
      <c r="K351" t="str">
        <f>VLOOKUP(G351,'ACFR Class Vlookup'!A:B,2,FALSE)</f>
        <v>Governmental</v>
      </c>
      <c r="L351" s="1" t="str">
        <f>VLOOKUP(D351,'Fund Information'!A:F,6,FALSE)</f>
        <v>Per Code of VA § 9.1-900,  accounts for fees for responding to requests for information from the Sex Offender and Crimes Against Minors Registry (Registry).  Item 407G of the Appropriation Act, the Superintendent of State Police shall establish a reasonable fee to contract for the bulk transmission of public information from the Virginia Sex Offender Registry, to be used for admin cost offset.</v>
      </c>
      <c r="M351" s="6" t="str">
        <f t="shared" si="57"/>
        <v>N/A</v>
      </c>
      <c r="N351" s="6" t="s">
        <v>2886</v>
      </c>
      <c r="O351" s="6" t="str">
        <f t="shared" si="58"/>
        <v>N/A</v>
      </c>
      <c r="P351" s="5" t="s">
        <v>2886</v>
      </c>
      <c r="Q351" s="6" t="str">
        <f t="shared" si="59"/>
        <v>N/A</v>
      </c>
      <c r="R351" s="7" t="str">
        <f t="shared" si="60"/>
        <v>No</v>
      </c>
      <c r="S351" s="5" t="str">
        <f t="shared" si="61"/>
        <v>Answer Required</v>
      </c>
      <c r="T351" s="6" t="str">
        <f t="shared" si="62"/>
        <v>N/A</v>
      </c>
      <c r="U351" s="7" t="str">
        <f t="shared" si="63"/>
        <v>Yes</v>
      </c>
      <c r="V351" s="5" t="str">
        <f t="shared" si="64"/>
        <v>Answer Required</v>
      </c>
      <c r="W351" s="6" t="str">
        <f t="shared" si="65"/>
        <v>N/A</v>
      </c>
      <c r="X351" s="5" t="s">
        <v>2886</v>
      </c>
    </row>
    <row r="352" spans="1:24" ht="60" x14ac:dyDescent="0.25">
      <c r="A352" s="77">
        <f>VLOOKUP(C352,'BU and Control BU Listing'!A:E,5,FALSE)</f>
        <v>15600</v>
      </c>
      <c r="B352" s="80" t="s">
        <v>3186</v>
      </c>
      <c r="C352" s="22" t="str">
        <f t="shared" si="55"/>
        <v>15600</v>
      </c>
      <c r="D352" s="22" t="str">
        <f t="shared" si="56"/>
        <v>02281</v>
      </c>
      <c r="E352" s="21" t="str">
        <f>VLOOKUP(B352,'Table A as of March 2024'!A:G,7,FALSE)</f>
        <v>Department of State Police</v>
      </c>
      <c r="F352" s="21" t="str">
        <f>VLOOKUP(B352,'Table A as of March 2024'!A:H,8,FALSE)</f>
        <v>Purdue Fred Co Fd Asst Forfeit</v>
      </c>
      <c r="G352" s="11" t="str">
        <f>VLOOKUP(B352,'Table A as of March 2024'!A:I,9,FALSE)</f>
        <v>120</v>
      </c>
      <c r="H352" t="str">
        <f>VLOOKUP(B352,'Table A as of March 2024'!A:L,12,FALSE)</f>
        <v>No</v>
      </c>
      <c r="I352" s="9" t="str">
        <f>VLOOKUP(B352,'Table A as of March 2024'!A:M,13,FALSE)</f>
        <v>R</v>
      </c>
      <c r="J352" t="str">
        <f>VLOOKUP(B352,'Table A as of March 2024'!A:O,15,FALSE)</f>
        <v>R</v>
      </c>
      <c r="K352" t="str">
        <f>VLOOKUP(G352,'ACFR Class Vlookup'!A:B,2,FALSE)</f>
        <v>Governmental</v>
      </c>
      <c r="L352" s="1" t="str">
        <f>VLOOKUP(D352,'Fund Information'!A:F,6,FALSE)</f>
        <v>Per Section 881, Federal Code 21 USC, proceeds come from the Federal Government for VSP's share of the Purdue Frederick Co. Plea agreement.  VSP will use the funds for training, equipment and vehicles.  Funds to be used based on US Dept of Justice guidelines.</v>
      </c>
      <c r="M352" s="6" t="str">
        <f t="shared" si="57"/>
        <v>N/A</v>
      </c>
      <c r="N352" s="6" t="s">
        <v>2886</v>
      </c>
      <c r="O352" s="6" t="str">
        <f t="shared" si="58"/>
        <v>N/A</v>
      </c>
      <c r="P352" s="5" t="s">
        <v>2886</v>
      </c>
      <c r="Q352" s="6" t="str">
        <f t="shared" si="59"/>
        <v>N/A</v>
      </c>
      <c r="R352" s="7" t="str">
        <f t="shared" si="60"/>
        <v>Yes</v>
      </c>
      <c r="S352" s="5" t="str">
        <f t="shared" si="61"/>
        <v>Answer Required</v>
      </c>
      <c r="T352" s="6" t="str">
        <f t="shared" si="62"/>
        <v>N/A</v>
      </c>
      <c r="U352" s="7" t="str">
        <f t="shared" si="63"/>
        <v>No</v>
      </c>
      <c r="V352" s="5" t="str">
        <f t="shared" si="64"/>
        <v>Answer Required</v>
      </c>
      <c r="W352" s="6" t="str">
        <f t="shared" si="65"/>
        <v>N/A</v>
      </c>
      <c r="X352" s="5" t="s">
        <v>2886</v>
      </c>
    </row>
    <row r="353" spans="1:24" ht="75" x14ac:dyDescent="0.25">
      <c r="A353" s="77">
        <f>VLOOKUP(C353,'BU and Control BU Listing'!A:E,5,FALSE)</f>
        <v>15600</v>
      </c>
      <c r="B353" s="80" t="s">
        <v>3187</v>
      </c>
      <c r="C353" s="22" t="str">
        <f t="shared" si="55"/>
        <v>15600</v>
      </c>
      <c r="D353" s="22" t="str">
        <f t="shared" si="56"/>
        <v>02290</v>
      </c>
      <c r="E353" s="21" t="str">
        <f>VLOOKUP(B353,'Table A as of March 2024'!A:G,7,FALSE)</f>
        <v>Department of State Police</v>
      </c>
      <c r="F353" s="21" t="str">
        <f>VLOOKUP(B353,'Table A as of March 2024'!A:H,8,FALSE)</f>
        <v>Federal Asset Forfeiture Fund</v>
      </c>
      <c r="G353" s="11" t="str">
        <f>VLOOKUP(B353,'Table A as of March 2024'!A:I,9,FALSE)</f>
        <v>120</v>
      </c>
      <c r="H353" t="str">
        <f>VLOOKUP(B353,'Table A as of March 2024'!A:L,12,FALSE)</f>
        <v>No</v>
      </c>
      <c r="I353" s="9" t="str">
        <f>VLOOKUP(B353,'Table A as of March 2024'!A:M,13,FALSE)</f>
        <v>R</v>
      </c>
      <c r="J353" t="str">
        <f>VLOOKUP(B353,'Table A as of March 2024'!A:O,15,FALSE)</f>
        <v>R</v>
      </c>
      <c r="K353" t="str">
        <f>VLOOKUP(G353,'ACFR Class Vlookup'!A:B,2,FALSE)</f>
        <v>Governmental</v>
      </c>
      <c r="L353" s="1" t="str">
        <f>VLOOKUP(D353,'Fund Information'!A:F,6,FALSE)</f>
        <v>Per  Code of VA § 19.2-386.14 part D and Section 881, Federal Code 21 USC,  the activity in this fund relates to proceeds received from the forfeiture of assets in drug cases which is used for promotion of law enforcement and administration of the Asset Sharing Program but shall not be used to supplant existing programs or funds.</v>
      </c>
      <c r="M353" s="6" t="str">
        <f t="shared" si="57"/>
        <v>N/A</v>
      </c>
      <c r="N353" s="6" t="s">
        <v>2886</v>
      </c>
      <c r="O353" s="6" t="str">
        <f t="shared" si="58"/>
        <v>N/A</v>
      </c>
      <c r="P353" s="5" t="s">
        <v>2886</v>
      </c>
      <c r="Q353" s="6" t="str">
        <f t="shared" si="59"/>
        <v>N/A</v>
      </c>
      <c r="R353" s="7" t="str">
        <f t="shared" si="60"/>
        <v>Yes</v>
      </c>
      <c r="S353" s="5" t="str">
        <f t="shared" si="61"/>
        <v>Answer Required</v>
      </c>
      <c r="T353" s="6" t="str">
        <f t="shared" si="62"/>
        <v>N/A</v>
      </c>
      <c r="U353" s="7" t="str">
        <f t="shared" si="63"/>
        <v>No</v>
      </c>
      <c r="V353" s="5" t="str">
        <f t="shared" si="64"/>
        <v>Answer Required</v>
      </c>
      <c r="W353" s="6" t="str">
        <f t="shared" si="65"/>
        <v>N/A</v>
      </c>
      <c r="X353" s="5" t="s">
        <v>2886</v>
      </c>
    </row>
    <row r="354" spans="1:24" ht="90" x14ac:dyDescent="0.25">
      <c r="A354" s="77">
        <f>VLOOKUP(C354,'BU and Control BU Listing'!A:E,5,FALSE)</f>
        <v>15600</v>
      </c>
      <c r="B354" s="80" t="s">
        <v>3188</v>
      </c>
      <c r="C354" s="22" t="str">
        <f t="shared" si="55"/>
        <v>15600</v>
      </c>
      <c r="D354" s="22" t="str">
        <f t="shared" si="56"/>
        <v>02313</v>
      </c>
      <c r="E354" s="21" t="str">
        <f>VLOOKUP(B354,'Table A as of March 2024'!A:G,7,FALSE)</f>
        <v>Department of State Police</v>
      </c>
      <c r="F354" s="21" t="str">
        <f>VLOOKUP(B354,'Table A as of March 2024'!A:H,8,FALSE)</f>
        <v>SCC</v>
      </c>
      <c r="G354" s="11" t="str">
        <f>VLOOKUP(B354,'Table A as of March 2024'!A:I,9,FALSE)</f>
        <v>110</v>
      </c>
      <c r="H354" t="str">
        <f>VLOOKUP(B354,'Table A as of March 2024'!A:L,12,FALSE)</f>
        <v>No</v>
      </c>
      <c r="I354" s="9" t="str">
        <f>VLOOKUP(B354,'Table A as of March 2024'!A:M,13,FALSE)</f>
        <v>U</v>
      </c>
      <c r="J354" t="str">
        <f>VLOOKUP(B354,'Table A as of March 2024'!A:O,15,FALSE)</f>
        <v>C</v>
      </c>
      <c r="K354" t="str">
        <f>VLOOKUP(G354,'ACFR Class Vlookup'!A:B,2,FALSE)</f>
        <v>Governmental</v>
      </c>
      <c r="L354" s="1" t="str">
        <f>VLOOKUP(D354,'Fund Information'!A:F,6,FALSE)</f>
        <v>This fund accounts for a transfer of funds from DMV for which the associated funding is transferred and accounted for within this fund. Per State Police:  Chapter 872 Appropriation Act Item 420 E1-1,600,000 from a portion of the additional $0.25 in the motor vehicle registration fee approved by the 2008 General Assembly and deposited in the fund in support of the motor carrier fund DMV 0455.</v>
      </c>
      <c r="M354" s="6" t="str">
        <f t="shared" si="57"/>
        <v>N/A</v>
      </c>
      <c r="N354" s="6" t="s">
        <v>2886</v>
      </c>
      <c r="O354" s="6" t="str">
        <f t="shared" si="58"/>
        <v>N/A</v>
      </c>
      <c r="P354" s="5" t="s">
        <v>2886</v>
      </c>
      <c r="Q354" s="6" t="str">
        <f t="shared" si="59"/>
        <v>N/A</v>
      </c>
      <c r="R354" s="7" t="str">
        <f t="shared" si="60"/>
        <v>No</v>
      </c>
      <c r="S354" s="5" t="str">
        <f t="shared" si="61"/>
        <v>Answer Required</v>
      </c>
      <c r="T354" s="6" t="str">
        <f t="shared" si="62"/>
        <v>N/A</v>
      </c>
      <c r="U354" s="7" t="str">
        <f t="shared" si="63"/>
        <v>Yes</v>
      </c>
      <c r="V354" s="5" t="str">
        <f t="shared" si="64"/>
        <v>Answer Required</v>
      </c>
      <c r="W354" s="6" t="str">
        <f t="shared" si="65"/>
        <v>N/A</v>
      </c>
      <c r="X354" s="5" t="s">
        <v>2886</v>
      </c>
    </row>
    <row r="355" spans="1:24" ht="90" x14ac:dyDescent="0.25">
      <c r="A355" s="77">
        <f>VLOOKUP(C355,'BU and Control BU Listing'!A:E,5,FALSE)</f>
        <v>15600</v>
      </c>
      <c r="B355" s="80" t="s">
        <v>3189</v>
      </c>
      <c r="C355" s="22" t="str">
        <f t="shared" si="55"/>
        <v>15600</v>
      </c>
      <c r="D355" s="22" t="str">
        <f t="shared" si="56"/>
        <v>02331</v>
      </c>
      <c r="E355" s="21" t="str">
        <f>VLOOKUP(B355,'Table A as of March 2024'!A:G,7,FALSE)</f>
        <v>Department of State Police</v>
      </c>
      <c r="F355" s="21" t="str">
        <f>VLOOKUP(B355,'Table A as of March 2024'!A:H,8,FALSE)</f>
        <v>State Asset Forfeiture</v>
      </c>
      <c r="G355" s="11" t="str">
        <f>VLOOKUP(B355,'Table A as of March 2024'!A:I,9,FALSE)</f>
        <v>105</v>
      </c>
      <c r="H355" t="str">
        <f>VLOOKUP(B355,'Table A as of March 2024'!A:L,12,FALSE)</f>
        <v>No</v>
      </c>
      <c r="I355" s="9" t="str">
        <f>VLOOKUP(B355,'Table A as of March 2024'!A:M,13,FALSE)</f>
        <v>U</v>
      </c>
      <c r="J355" t="str">
        <f>VLOOKUP(B355,'Table A as of March 2024'!A:O,15,FALSE)</f>
        <v>C</v>
      </c>
      <c r="K355" t="str">
        <f>VLOOKUP(G355,'ACFR Class Vlookup'!A:B,2,FALSE)</f>
        <v>Governmental</v>
      </c>
      <c r="L355" s="1" t="str">
        <f>VLOOKUP(D355,'Fund Information'!A:F,6,FALSE)</f>
        <v>Proceeds come from DCJS for forfeited drug assets in state cases. Disbursements from this fund are used for VSP equipment. Per Code of VA § 19.2-386.14 part D, all forfeited property, including its proceeds or cash equivalent, received by a participating state or local agency pursuant to that section shall be used to promote law enforcement but shall not be used to supplant existing pgms/funds</v>
      </c>
      <c r="M355" s="6" t="str">
        <f t="shared" si="57"/>
        <v>N/A</v>
      </c>
      <c r="N355" s="6" t="s">
        <v>2886</v>
      </c>
      <c r="O355" s="6" t="str">
        <f t="shared" si="58"/>
        <v>N/A</v>
      </c>
      <c r="P355" s="5" t="s">
        <v>2886</v>
      </c>
      <c r="Q355" s="6" t="str">
        <f t="shared" si="59"/>
        <v>N/A</v>
      </c>
      <c r="R355" s="7" t="str">
        <f t="shared" si="60"/>
        <v>No</v>
      </c>
      <c r="S355" s="5" t="str">
        <f t="shared" si="61"/>
        <v>Answer Required</v>
      </c>
      <c r="T355" s="6" t="str">
        <f t="shared" si="62"/>
        <v>N/A</v>
      </c>
      <c r="U355" s="7" t="str">
        <f t="shared" si="63"/>
        <v>Yes</v>
      </c>
      <c r="V355" s="5" t="str">
        <f t="shared" si="64"/>
        <v>Answer Required</v>
      </c>
      <c r="W355" s="6" t="str">
        <f t="shared" si="65"/>
        <v>N/A</v>
      </c>
      <c r="X355" s="5" t="s">
        <v>2886</v>
      </c>
    </row>
    <row r="356" spans="1:24" ht="90" x14ac:dyDescent="0.25">
      <c r="A356" s="77">
        <f>VLOOKUP(C356,'BU and Control BU Listing'!A:E,5,FALSE)</f>
        <v>15600</v>
      </c>
      <c r="B356" s="80" t="s">
        <v>3190</v>
      </c>
      <c r="C356" s="22" t="str">
        <f t="shared" si="55"/>
        <v>15600</v>
      </c>
      <c r="D356" s="22" t="str">
        <f t="shared" si="56"/>
        <v>02360</v>
      </c>
      <c r="E356" s="21" t="str">
        <f>VLOOKUP(B356,'Table A as of March 2024'!A:G,7,FALSE)</f>
        <v>Department of State Police</v>
      </c>
      <c r="F356" s="21" t="str">
        <f>VLOOKUP(B356,'Table A as of March 2024'!A:H,8,FALSE)</f>
        <v>Drug Invstgtn Trust Acct - Fed</v>
      </c>
      <c r="G356" s="11" t="str">
        <f>VLOOKUP(B356,'Table A as of March 2024'!A:I,9,FALSE)</f>
        <v>120</v>
      </c>
      <c r="H356" t="str">
        <f>VLOOKUP(B356,'Table A as of March 2024'!A:L,12,FALSE)</f>
        <v>No</v>
      </c>
      <c r="I356" s="9" t="str">
        <f>VLOOKUP(B356,'Table A as of March 2024'!A:M,13,FALSE)</f>
        <v>R</v>
      </c>
      <c r="J356" t="str">
        <f>VLOOKUP(B356,'Table A as of March 2024'!A:O,15,FALSE)</f>
        <v>R</v>
      </c>
      <c r="K356" t="str">
        <f>VLOOKUP(G356,'ACFR Class Vlookup'!A:B,2,FALSE)</f>
        <v>Governmental</v>
      </c>
      <c r="L356" s="1" t="str">
        <f>VLOOKUP(D356,'Fund Information'!A:F,6,FALSE)</f>
        <v>Proceeds come from the Federal Government for forfeited drug assets in federal cases.  State Police can only disburse the funds for drug related law enforcement.  If State Police filed the case on behalf of a task force, State Police will also cut checks to local law enforcement agencies who were involved in the case.  See Federal Code 21USC Section 881.</v>
      </c>
      <c r="M356" s="6" t="str">
        <f t="shared" si="57"/>
        <v>N/A</v>
      </c>
      <c r="N356" s="6" t="s">
        <v>2886</v>
      </c>
      <c r="O356" s="6" t="str">
        <f t="shared" si="58"/>
        <v>N/A</v>
      </c>
      <c r="P356" s="5" t="s">
        <v>2886</v>
      </c>
      <c r="Q356" s="6" t="str">
        <f t="shared" si="59"/>
        <v>N/A</v>
      </c>
      <c r="R356" s="7" t="str">
        <f t="shared" si="60"/>
        <v>Yes</v>
      </c>
      <c r="S356" s="5" t="str">
        <f t="shared" si="61"/>
        <v>Answer Required</v>
      </c>
      <c r="T356" s="6" t="str">
        <f t="shared" si="62"/>
        <v>N/A</v>
      </c>
      <c r="U356" s="7" t="str">
        <f t="shared" si="63"/>
        <v>No</v>
      </c>
      <c r="V356" s="5" t="str">
        <f t="shared" si="64"/>
        <v>Answer Required</v>
      </c>
      <c r="W356" s="6" t="str">
        <f t="shared" si="65"/>
        <v>N/A</v>
      </c>
      <c r="X356" s="5" t="s">
        <v>2886</v>
      </c>
    </row>
    <row r="357" spans="1:24" ht="60" x14ac:dyDescent="0.25">
      <c r="A357" s="77">
        <f>VLOOKUP(C357,'BU and Control BU Listing'!A:E,5,FALSE)</f>
        <v>15600</v>
      </c>
      <c r="B357" s="80" t="s">
        <v>3191</v>
      </c>
      <c r="C357" s="22" t="str">
        <f t="shared" si="55"/>
        <v>15600</v>
      </c>
      <c r="D357" s="22" t="str">
        <f t="shared" si="56"/>
        <v>02460</v>
      </c>
      <c r="E357" s="21" t="str">
        <f>VLOOKUP(B357,'Table A as of March 2024'!A:G,7,FALSE)</f>
        <v>Department of State Police</v>
      </c>
      <c r="F357" s="21" t="str">
        <f>VLOOKUP(B357,'Table A as of March 2024'!A:H,8,FALSE)</f>
        <v>Disaster Recovery Fund</v>
      </c>
      <c r="G357" s="11" t="str">
        <f>VLOOKUP(B357,'Table A as of March 2024'!A:I,9,FALSE)</f>
        <v>100</v>
      </c>
      <c r="H357" t="str">
        <f>VLOOKUP(B357,'Table A as of March 2024'!A:L,12,FALSE)</f>
        <v>No</v>
      </c>
      <c r="I357" s="9" t="str">
        <f>VLOOKUP(B357,'Table A as of March 2024'!A:M,13,FALSE)</f>
        <v>U</v>
      </c>
      <c r="J357" t="str">
        <f>VLOOKUP(B357,'Table A as of March 2024'!A:O,15,FALSE)</f>
        <v>A</v>
      </c>
      <c r="K357" t="str">
        <f>VLOOKUP(G357,'ACFR Class Vlookup'!A:B,2,FALSE)</f>
        <v>Governmental</v>
      </c>
      <c r="L357" s="1" t="str">
        <f>VLOOKUP(D357,'Fund Information'!A:F,6,FALSE)</f>
        <v>Per COV § 44-146.18.1, this fund accounts for General Fund Sum Sufficient Appropriations.  Funds are used when the Governor declares a "state of emergency"; can be used for anything related to the state of emergency.</v>
      </c>
      <c r="M357" s="6" t="str">
        <f t="shared" si="57"/>
        <v>N/A</v>
      </c>
      <c r="N357" s="6" t="s">
        <v>2886</v>
      </c>
      <c r="O357" s="6" t="str">
        <f t="shared" si="58"/>
        <v>N/A</v>
      </c>
      <c r="P357" s="5" t="s">
        <v>2886</v>
      </c>
      <c r="Q357" s="6" t="str">
        <f t="shared" si="59"/>
        <v>N/A</v>
      </c>
      <c r="R357" s="7" t="str">
        <f t="shared" si="60"/>
        <v>No</v>
      </c>
      <c r="S357" s="5" t="str">
        <f t="shared" si="61"/>
        <v>Answer Required</v>
      </c>
      <c r="T357" s="6" t="str">
        <f t="shared" si="62"/>
        <v>N/A</v>
      </c>
      <c r="U357" s="7" t="str">
        <f t="shared" si="63"/>
        <v>No</v>
      </c>
      <c r="V357" s="5" t="str">
        <f t="shared" si="64"/>
        <v>Answer Required</v>
      </c>
      <c r="W357" s="6" t="str">
        <f t="shared" si="65"/>
        <v>N/A</v>
      </c>
      <c r="X357" s="5" t="s">
        <v>2886</v>
      </c>
    </row>
    <row r="358" spans="1:24" ht="90" x14ac:dyDescent="0.25">
      <c r="A358" s="77">
        <f>VLOOKUP(C358,'BU and Control BU Listing'!A:E,5,FALSE)</f>
        <v>15600</v>
      </c>
      <c r="B358" s="80" t="s">
        <v>3192</v>
      </c>
      <c r="C358" s="22" t="str">
        <f t="shared" si="55"/>
        <v>15600</v>
      </c>
      <c r="D358" s="22" t="str">
        <f t="shared" si="56"/>
        <v>02530</v>
      </c>
      <c r="E358" s="21" t="str">
        <f>VLOOKUP(B358,'Table A as of March 2024'!A:G,7,FALSE)</f>
        <v>Department of State Police</v>
      </c>
      <c r="F358" s="21" t="str">
        <f>VLOOKUP(B358,'Table A as of March 2024'!A:H,8,FALSE)</f>
        <v>Drug Investigatn Trust Acct-St</v>
      </c>
      <c r="G358" s="11" t="str">
        <f>VLOOKUP(B358,'Table A as of March 2024'!A:I,9,FALSE)</f>
        <v>105</v>
      </c>
      <c r="H358" t="str">
        <f>VLOOKUP(B358,'Table A as of March 2024'!A:L,12,FALSE)</f>
        <v>Yes</v>
      </c>
      <c r="I358" s="9" t="str">
        <f>VLOOKUP(B358,'Table A as of March 2024'!A:M,13,FALSE)</f>
        <v>U</v>
      </c>
      <c r="J358" t="str">
        <f>VLOOKUP(B358,'Table A as of March 2024'!A:O,15,FALSE)</f>
        <v>C</v>
      </c>
      <c r="K358" t="str">
        <f>VLOOKUP(G358,'ACFR Class Vlookup'!A:B,2,FALSE)</f>
        <v>Governmental</v>
      </c>
      <c r="L358" s="1" t="str">
        <f>VLOOKUP(D358,'Fund Information'!A:F,6,FALSE)</f>
        <v>Per Code of VA § 52-4.3, the Drug Investigation Special Trust Account is funded as may be appropriated by the GA and all interest, dividends and appreciation, including payments from the federal government for the purpose of providing a timely supplemental source of money to VSP for detection, investigation and apprehension of persons in violation of laws pertaining to manufacture, sale or distribution of illegal drugs.</v>
      </c>
      <c r="M358" s="6" t="str">
        <f t="shared" si="57"/>
        <v>N/A</v>
      </c>
      <c r="N358" s="6" t="s">
        <v>2886</v>
      </c>
      <c r="O358" s="6" t="str">
        <f t="shared" si="58"/>
        <v>N/A</v>
      </c>
      <c r="P358" s="5" t="s">
        <v>2886</v>
      </c>
      <c r="Q358" s="6" t="str">
        <f t="shared" si="59"/>
        <v>N/A</v>
      </c>
      <c r="R358" s="7" t="str">
        <f t="shared" si="60"/>
        <v>No</v>
      </c>
      <c r="S358" s="5" t="str">
        <f t="shared" si="61"/>
        <v>Answer Required</v>
      </c>
      <c r="T358" s="6" t="str">
        <f t="shared" si="62"/>
        <v>N/A</v>
      </c>
      <c r="U358" s="7" t="str">
        <f t="shared" si="63"/>
        <v>Yes</v>
      </c>
      <c r="V358" s="5" t="str">
        <f t="shared" si="64"/>
        <v>Answer Required</v>
      </c>
      <c r="W358" s="6" t="str">
        <f t="shared" si="65"/>
        <v>N/A</v>
      </c>
      <c r="X358" s="5" t="s">
        <v>2886</v>
      </c>
    </row>
    <row r="359" spans="1:24" ht="90" x14ac:dyDescent="0.25">
      <c r="A359" s="77">
        <f>VLOOKUP(C359,'BU and Control BU Listing'!A:E,5,FALSE)</f>
        <v>15600</v>
      </c>
      <c r="B359" s="80" t="s">
        <v>3193</v>
      </c>
      <c r="C359" s="22" t="str">
        <f t="shared" si="55"/>
        <v>15600</v>
      </c>
      <c r="D359" s="22" t="str">
        <f t="shared" si="56"/>
        <v>02610</v>
      </c>
      <c r="E359" s="21" t="str">
        <f>VLOOKUP(B359,'Table A as of March 2024'!A:G,7,FALSE)</f>
        <v>Department of State Police</v>
      </c>
      <c r="F359" s="21" t="str">
        <f>VLOOKUP(B359,'Table A as of March 2024'!A:H,8,FALSE)</f>
        <v>Safety Fund</v>
      </c>
      <c r="G359" s="11" t="str">
        <f>VLOOKUP(B359,'Table A as of March 2024'!A:I,9,FALSE)</f>
        <v>105</v>
      </c>
      <c r="H359" t="str">
        <f>VLOOKUP(B359,'Table A as of March 2024'!A:L,12,FALSE)</f>
        <v>No</v>
      </c>
      <c r="I359" s="9" t="str">
        <f>VLOOKUP(B359,'Table A as of March 2024'!A:M,13,FALSE)</f>
        <v>U</v>
      </c>
      <c r="J359" t="str">
        <f>VLOOKUP(B359,'Table A as of March 2024'!A:O,15,FALSE)</f>
        <v>C</v>
      </c>
      <c r="K359" t="str">
        <f>VLOOKUP(G359,'ACFR Class Vlookup'!A:B,2,FALSE)</f>
        <v>Governmental</v>
      </c>
      <c r="L359" s="1" t="str">
        <f>VLOOKUP(D359,'Fund Information'!A:F,6,FALSE)</f>
        <v>2010 Appropriation Act Item 420 and Code of VA § 46.2-1168, the owner of every motor vehicle, trailer, or semi trailer to be registered in this Commonwealth shall pay DMV $1.50/yr of registration or, in case of trailers and semi trailers, such other fee as provided in § 46.2-694.1 to be paid into the ST treasury and set aside for payment of admin costs of the official MV safety inspection program.</v>
      </c>
      <c r="M359" s="6" t="str">
        <f t="shared" si="57"/>
        <v>N/A</v>
      </c>
      <c r="N359" s="6" t="s">
        <v>2886</v>
      </c>
      <c r="O359" s="6" t="str">
        <f t="shared" si="58"/>
        <v>N/A</v>
      </c>
      <c r="P359" s="5" t="s">
        <v>2886</v>
      </c>
      <c r="Q359" s="6" t="str">
        <f t="shared" si="59"/>
        <v>N/A</v>
      </c>
      <c r="R359" s="7" t="str">
        <f t="shared" si="60"/>
        <v>No</v>
      </c>
      <c r="S359" s="5" t="str">
        <f t="shared" si="61"/>
        <v>Answer Required</v>
      </c>
      <c r="T359" s="6" t="str">
        <f t="shared" si="62"/>
        <v>N/A</v>
      </c>
      <c r="U359" s="7" t="str">
        <f t="shared" si="63"/>
        <v>Yes</v>
      </c>
      <c r="V359" s="5" t="str">
        <f t="shared" si="64"/>
        <v>Answer Required</v>
      </c>
      <c r="W359" s="6" t="str">
        <f t="shared" si="65"/>
        <v>N/A</v>
      </c>
      <c r="X359" s="5" t="s">
        <v>2886</v>
      </c>
    </row>
    <row r="360" spans="1:24" ht="90" x14ac:dyDescent="0.25">
      <c r="A360" s="77">
        <f>VLOOKUP(C360,'BU and Control BU Listing'!A:E,5,FALSE)</f>
        <v>15600</v>
      </c>
      <c r="B360" s="80" t="s">
        <v>3194</v>
      </c>
      <c r="C360" s="22" t="str">
        <f t="shared" si="55"/>
        <v>15600</v>
      </c>
      <c r="D360" s="22" t="str">
        <f t="shared" si="56"/>
        <v>02660</v>
      </c>
      <c r="E360" s="21" t="str">
        <f>VLOOKUP(B360,'Table A as of March 2024'!A:G,7,FALSE)</f>
        <v>Department of State Police</v>
      </c>
      <c r="F360" s="21" t="str">
        <f>VLOOKUP(B360,'Table A as of March 2024'!A:H,8,FALSE)</f>
        <v>DOH Funds For CCRE</v>
      </c>
      <c r="G360" s="11" t="str">
        <f>VLOOKUP(B360,'Table A as of March 2024'!A:I,9,FALSE)</f>
        <v>115</v>
      </c>
      <c r="H360" t="str">
        <f>VLOOKUP(B360,'Table A as of March 2024'!A:L,12,FALSE)</f>
        <v>No</v>
      </c>
      <c r="I360" s="9" t="str">
        <f>VLOOKUP(B360,'Table A as of March 2024'!A:M,13,FALSE)</f>
        <v>U</v>
      </c>
      <c r="J360" t="str">
        <f>VLOOKUP(B360,'Table A as of March 2024'!A:O,15,FALSE)</f>
        <v>C</v>
      </c>
      <c r="K360" t="str">
        <f>VLOOKUP(G360,'ACFR Class Vlookup'!A:B,2,FALSE)</f>
        <v>Governmental</v>
      </c>
      <c r="L360" s="1" t="str">
        <f>VLOOKUP(D360,'Fund Information'!A:F,6,FALSE)</f>
        <v>This funding comes from a transfer from VDH Fund 910, which is special revenue Class 115.  Also see 2010 Appropriation Act Item 420 and Code of VA 19.2-389 A11 which states that $25,000 shall be provided to the Department of State Police for administration of criminal history record information for local volunteer fire and rescue squad personnel (pursuant to § 19.2-389 4 A 11, Code of Virginia).</v>
      </c>
      <c r="M360" s="6" t="str">
        <f t="shared" si="57"/>
        <v>N/A</v>
      </c>
      <c r="N360" s="6" t="s">
        <v>2886</v>
      </c>
      <c r="O360" s="6" t="str">
        <f t="shared" si="58"/>
        <v>N/A</v>
      </c>
      <c r="P360" s="5" t="s">
        <v>2886</v>
      </c>
      <c r="Q360" s="6" t="str">
        <f t="shared" si="59"/>
        <v>N/A</v>
      </c>
      <c r="R360" s="7" t="str">
        <f t="shared" si="60"/>
        <v>No</v>
      </c>
      <c r="S360" s="5" t="str">
        <f t="shared" si="61"/>
        <v>Answer Required</v>
      </c>
      <c r="T360" s="6" t="str">
        <f t="shared" si="62"/>
        <v>N/A</v>
      </c>
      <c r="U360" s="7" t="str">
        <f t="shared" si="63"/>
        <v>Yes</v>
      </c>
      <c r="V360" s="5" t="str">
        <f t="shared" si="64"/>
        <v>Answer Required</v>
      </c>
      <c r="W360" s="6" t="str">
        <f t="shared" si="65"/>
        <v>N/A</v>
      </c>
      <c r="X360" s="5" t="s">
        <v>2886</v>
      </c>
    </row>
    <row r="361" spans="1:24" ht="45" x14ac:dyDescent="0.25">
      <c r="A361" s="77">
        <f>VLOOKUP(C361,'BU and Control BU Listing'!A:E,5,FALSE)</f>
        <v>15600</v>
      </c>
      <c r="B361" s="80" t="s">
        <v>3195</v>
      </c>
      <c r="C361" s="22" t="str">
        <f t="shared" si="55"/>
        <v>15600</v>
      </c>
      <c r="D361" s="22" t="str">
        <f t="shared" si="56"/>
        <v>02753</v>
      </c>
      <c r="E361" s="21" t="str">
        <f>VLOOKUP(B361,'Table A as of March 2024'!A:G,7,FALSE)</f>
        <v>Department of State Police</v>
      </c>
      <c r="F361" s="21" t="str">
        <f>VLOOKUP(B361,'Table A as of March 2024'!A:H,8,FALSE)</f>
        <v>Cafeteria Fund</v>
      </c>
      <c r="G361" s="11" t="str">
        <f>VLOOKUP(B361,'Table A as of March 2024'!A:I,9,FALSE)</f>
        <v>100</v>
      </c>
      <c r="H361" t="str">
        <f>VLOOKUP(B361,'Table A as of March 2024'!A:L,12,FALSE)</f>
        <v>No</v>
      </c>
      <c r="I361" s="9" t="str">
        <f>VLOOKUP(B361,'Table A as of March 2024'!A:M,13,FALSE)</f>
        <v>U</v>
      </c>
      <c r="J361" t="str">
        <f>VLOOKUP(B361,'Table A as of March 2024'!A:O,15,FALSE)</f>
        <v>A</v>
      </c>
      <c r="K361" t="str">
        <f>VLOOKUP(G361,'ACFR Class Vlookup'!A:B,2,FALSE)</f>
        <v>Governmental</v>
      </c>
      <c r="L361" s="1" t="str">
        <f>VLOOKUP(D361,'Fund Information'!A:F,6,FALSE)</f>
        <v>This fund is funded from the general fund and accounts for the cost of breakfasts and lunches for state troupers-in-training.  There is no statutory authority for the fund or specified uses.</v>
      </c>
      <c r="M361" s="6" t="str">
        <f t="shared" si="57"/>
        <v>N/A</v>
      </c>
      <c r="N361" s="6" t="s">
        <v>2886</v>
      </c>
      <c r="O361" s="6" t="str">
        <f t="shared" si="58"/>
        <v>N/A</v>
      </c>
      <c r="P361" s="5" t="s">
        <v>2886</v>
      </c>
      <c r="Q361" s="6" t="str">
        <f t="shared" si="59"/>
        <v>N/A</v>
      </c>
      <c r="R361" s="7" t="str">
        <f t="shared" si="60"/>
        <v>No</v>
      </c>
      <c r="S361" s="5" t="str">
        <f t="shared" si="61"/>
        <v>Answer Required</v>
      </c>
      <c r="T361" s="6" t="str">
        <f t="shared" si="62"/>
        <v>N/A</v>
      </c>
      <c r="U361" s="7" t="str">
        <f t="shared" si="63"/>
        <v>No</v>
      </c>
      <c r="V361" s="5" t="str">
        <f t="shared" si="64"/>
        <v>Answer Required</v>
      </c>
      <c r="W361" s="6" t="str">
        <f t="shared" si="65"/>
        <v>N/A</v>
      </c>
      <c r="X361" s="5" t="s">
        <v>2886</v>
      </c>
    </row>
    <row r="362" spans="1:24" ht="60" x14ac:dyDescent="0.25">
      <c r="A362" s="77">
        <f>VLOOKUP(C362,'BU and Control BU Listing'!A:E,5,FALSE)</f>
        <v>15600</v>
      </c>
      <c r="B362" s="80" t="s">
        <v>3196</v>
      </c>
      <c r="C362" s="22" t="str">
        <f t="shared" si="55"/>
        <v>15600</v>
      </c>
      <c r="D362" s="22" t="str">
        <f t="shared" si="56"/>
        <v>02770</v>
      </c>
      <c r="E362" s="21" t="str">
        <f>VLOOKUP(B362,'Table A as of March 2024'!A:G,7,FALSE)</f>
        <v>Department of State Police</v>
      </c>
      <c r="F362" s="21" t="str">
        <f>VLOOKUP(B362,'Table A as of March 2024'!A:H,8,FALSE)</f>
        <v>Emergency Mgmnt Assist Compact</v>
      </c>
      <c r="G362" s="11" t="str">
        <f>VLOOKUP(B362,'Table A as of March 2024'!A:I,9,FALSE)</f>
        <v>100</v>
      </c>
      <c r="H362" t="str">
        <f>VLOOKUP(B362,'Table A as of March 2024'!A:L,12,FALSE)</f>
        <v>No</v>
      </c>
      <c r="I362" s="9" t="str">
        <f>VLOOKUP(B362,'Table A as of March 2024'!A:M,13,FALSE)</f>
        <v>U</v>
      </c>
      <c r="J362" t="str">
        <f>VLOOKUP(B362,'Table A as of March 2024'!A:O,15,FALSE)</f>
        <v>A</v>
      </c>
      <c r="K362" t="str">
        <f>VLOOKUP(G362,'ACFR Class Vlookup'!A:B,2,FALSE)</f>
        <v>Governmental</v>
      </c>
      <c r="L362" s="1" t="str">
        <f>VLOOKUP(D362,'Fund Information'!A:F,6,FALSE)</f>
        <v>Emergency Management Assistance Compact Fund - Per §44-146.28:1 Emergency Management Assistance Compact enacted in 1995.  Authorizes the Governor to provide Virginia Resources to assist other states with disaster response and recovery efforts.</v>
      </c>
      <c r="M362" s="6" t="str">
        <f t="shared" si="57"/>
        <v>N/A</v>
      </c>
      <c r="N362" s="6" t="s">
        <v>2886</v>
      </c>
      <c r="O362" s="6" t="str">
        <f t="shared" si="58"/>
        <v>N/A</v>
      </c>
      <c r="P362" s="5" t="s">
        <v>2886</v>
      </c>
      <c r="Q362" s="6" t="str">
        <f t="shared" si="59"/>
        <v>N/A</v>
      </c>
      <c r="R362" s="7" t="str">
        <f t="shared" si="60"/>
        <v>No</v>
      </c>
      <c r="S362" s="5" t="str">
        <f t="shared" si="61"/>
        <v>Answer Required</v>
      </c>
      <c r="T362" s="6" t="str">
        <f t="shared" si="62"/>
        <v>N/A</v>
      </c>
      <c r="U362" s="7" t="str">
        <f t="shared" si="63"/>
        <v>No</v>
      </c>
      <c r="V362" s="5" t="str">
        <f t="shared" si="64"/>
        <v>Answer Required</v>
      </c>
      <c r="W362" s="6" t="str">
        <f t="shared" si="65"/>
        <v>N/A</v>
      </c>
      <c r="X362" s="5" t="s">
        <v>2886</v>
      </c>
    </row>
    <row r="363" spans="1:24" ht="60" x14ac:dyDescent="0.25">
      <c r="A363" s="77">
        <f>VLOOKUP(C363,'BU and Control BU Listing'!A:E,5,FALSE)</f>
        <v>15600</v>
      </c>
      <c r="B363" s="80" t="s">
        <v>3197</v>
      </c>
      <c r="C363" s="22" t="str">
        <f t="shared" si="55"/>
        <v>15600</v>
      </c>
      <c r="D363" s="22" t="str">
        <f t="shared" si="56"/>
        <v>02800</v>
      </c>
      <c r="E363" s="21" t="str">
        <f>VLOOKUP(B363,'Table A as of March 2024'!A:G,7,FALSE)</f>
        <v>Department of State Police</v>
      </c>
      <c r="F363" s="21" t="str">
        <f>VLOOKUP(B363,'Table A as of March 2024'!A:H,8,FALSE)</f>
        <v>Appropriated IDC Recoveries</v>
      </c>
      <c r="G363" s="11" t="str">
        <f>VLOOKUP(B363,'Table A as of March 2024'!A:I,9,FALSE)</f>
        <v>105</v>
      </c>
      <c r="H363" t="str">
        <f>VLOOKUP(B363,'Table A as of March 2024'!A:L,12,FALSE)</f>
        <v>No</v>
      </c>
      <c r="I363" s="9" t="str">
        <f>VLOOKUP(B363,'Table A as of March 2024'!A:M,13,FALSE)</f>
        <v>U</v>
      </c>
      <c r="J363" t="str">
        <f>VLOOKUP(B363,'Table A as of March 2024'!A:O,15,FALSE)</f>
        <v>A</v>
      </c>
      <c r="K363" t="str">
        <f>VLOOKUP(G363,'ACFR Class Vlookup'!A:B,2,FALSE)</f>
        <v>Governmental</v>
      </c>
      <c r="L363" s="1" t="str">
        <f>VLOOKUP(D363,'Fund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363" s="6" t="str">
        <f t="shared" si="57"/>
        <v>N/A</v>
      </c>
      <c r="N363" s="6" t="s">
        <v>2886</v>
      </c>
      <c r="O363" s="6" t="str">
        <f t="shared" si="58"/>
        <v>N/A</v>
      </c>
      <c r="P363" s="5" t="s">
        <v>2886</v>
      </c>
      <c r="Q363" s="6" t="str">
        <f t="shared" si="59"/>
        <v>N/A</v>
      </c>
      <c r="R363" s="7" t="str">
        <f t="shared" si="60"/>
        <v>No</v>
      </c>
      <c r="S363" s="5" t="str">
        <f t="shared" si="61"/>
        <v>Answer Required</v>
      </c>
      <c r="T363" s="6" t="str">
        <f t="shared" si="62"/>
        <v>N/A</v>
      </c>
      <c r="U363" s="7" t="str">
        <f t="shared" si="63"/>
        <v>No</v>
      </c>
      <c r="V363" s="5" t="str">
        <f t="shared" si="64"/>
        <v>Answer Required</v>
      </c>
      <c r="W363" s="6" t="str">
        <f t="shared" si="65"/>
        <v>N/A</v>
      </c>
      <c r="X363" s="5" t="s">
        <v>2886</v>
      </c>
    </row>
    <row r="364" spans="1:24" ht="60" x14ac:dyDescent="0.25">
      <c r="A364" s="77">
        <f>VLOOKUP(C364,'BU and Control BU Listing'!A:E,5,FALSE)</f>
        <v>15600</v>
      </c>
      <c r="B364" s="80" t="s">
        <v>3198</v>
      </c>
      <c r="C364" s="22" t="str">
        <f t="shared" si="55"/>
        <v>15600</v>
      </c>
      <c r="D364" s="22" t="str">
        <f t="shared" si="56"/>
        <v>02820</v>
      </c>
      <c r="E364" s="21" t="str">
        <f>VLOOKUP(B364,'Table A as of March 2024'!A:G,7,FALSE)</f>
        <v>Department of State Police</v>
      </c>
      <c r="F364" s="21" t="str">
        <f>VLOOKUP(B364,'Table A as of March 2024'!A:H,8,FALSE)</f>
        <v>Abbott Lab Settlement Fund</v>
      </c>
      <c r="G364" s="11" t="str">
        <f>VLOOKUP(B364,'Table A as of March 2024'!A:I,9,FALSE)</f>
        <v>120</v>
      </c>
      <c r="H364" t="str">
        <f>VLOOKUP(B364,'Table A as of March 2024'!A:L,12,FALSE)</f>
        <v>No</v>
      </c>
      <c r="I364" s="9" t="str">
        <f>VLOOKUP(B364,'Table A as of March 2024'!A:M,13,FALSE)</f>
        <v>R</v>
      </c>
      <c r="J364" t="str">
        <f>VLOOKUP(B364,'Table A as of March 2024'!A:O,15,FALSE)</f>
        <v>R</v>
      </c>
      <c r="K364" t="str">
        <f>VLOOKUP(G364,'ACFR Class Vlookup'!A:B,2,FALSE)</f>
        <v>Governmental</v>
      </c>
      <c r="L364" s="1" t="str">
        <f>VLOOKUP(D364,'Fund Information'!A:F,6,FALSE)</f>
        <v>Per Section 881, Federal Code 21 USC, and emails from Attorney General's office and a letter from the Executive Office for Asset Forfeiture of the US Treasury, this fund was approved for asset forfeiture transfers of federal funds.</v>
      </c>
      <c r="M364" s="6" t="str">
        <f t="shared" si="57"/>
        <v>N/A</v>
      </c>
      <c r="N364" s="6" t="s">
        <v>2886</v>
      </c>
      <c r="O364" s="6" t="str">
        <f t="shared" si="58"/>
        <v>N/A</v>
      </c>
      <c r="P364" s="5" t="s">
        <v>2886</v>
      </c>
      <c r="Q364" s="6" t="str">
        <f t="shared" si="59"/>
        <v>N/A</v>
      </c>
      <c r="R364" s="7" t="str">
        <f t="shared" si="60"/>
        <v>Yes</v>
      </c>
      <c r="S364" s="5" t="str">
        <f t="shared" si="61"/>
        <v>Answer Required</v>
      </c>
      <c r="T364" s="6" t="str">
        <f t="shared" si="62"/>
        <v>N/A</v>
      </c>
      <c r="U364" s="7" t="str">
        <f t="shared" si="63"/>
        <v>No</v>
      </c>
      <c r="V364" s="5" t="str">
        <f t="shared" si="64"/>
        <v>Answer Required</v>
      </c>
      <c r="W364" s="6" t="str">
        <f t="shared" si="65"/>
        <v>N/A</v>
      </c>
      <c r="X364" s="5" t="s">
        <v>2886</v>
      </c>
    </row>
    <row r="365" spans="1:24" x14ac:dyDescent="0.25">
      <c r="A365" s="77">
        <f>VLOOKUP(C365,'BU and Control BU Listing'!A:E,5,FALSE)</f>
        <v>15600</v>
      </c>
      <c r="B365" s="80" t="s">
        <v>3199</v>
      </c>
      <c r="C365" s="22" t="str">
        <f t="shared" si="55"/>
        <v>15600</v>
      </c>
      <c r="D365" s="22" t="str">
        <f t="shared" si="56"/>
        <v>02860</v>
      </c>
      <c r="E365" s="21" t="str">
        <f>VLOOKUP(B365,'Table A as of March 2024'!A:G,7,FALSE)</f>
        <v>Department of State Police</v>
      </c>
      <c r="F365" s="21" t="str">
        <f>VLOOKUP(B365,'Table A as of March 2024'!A:H,8,FALSE)</f>
        <v>Recycl Mtrl Sales-Nongen/NonHE</v>
      </c>
      <c r="G365" s="11" t="str">
        <f>VLOOKUP(B365,'Table A as of March 2024'!A:I,9,FALSE)</f>
        <v>100</v>
      </c>
      <c r="H365" t="str">
        <f>VLOOKUP(B365,'Table A as of March 2024'!A:L,12,FALSE)</f>
        <v>No</v>
      </c>
      <c r="I365" s="9" t="str">
        <f>VLOOKUP(B365,'Table A as of March 2024'!A:M,13,FALSE)</f>
        <v>U</v>
      </c>
      <c r="J365" t="str">
        <f>VLOOKUP(B365,'Table A as of March 2024'!A:O,15,FALSE)</f>
        <v>A</v>
      </c>
      <c r="K365" t="str">
        <f>VLOOKUP(G365,'ACFR Class Vlookup'!A:B,2,FALSE)</f>
        <v>Governmental</v>
      </c>
      <c r="L365" s="1" t="str">
        <f>VLOOKUP(D365,'Fund Information'!A:F,6,FALSE)</f>
        <v>Accounts for recyclable material sales.</v>
      </c>
      <c r="M365" s="6" t="str">
        <f t="shared" si="57"/>
        <v>N/A</v>
      </c>
      <c r="N365" s="6" t="s">
        <v>2886</v>
      </c>
      <c r="O365" s="6" t="str">
        <f t="shared" si="58"/>
        <v>N/A</v>
      </c>
      <c r="P365" s="5" t="s">
        <v>2886</v>
      </c>
      <c r="Q365" s="6" t="str">
        <f t="shared" si="59"/>
        <v>N/A</v>
      </c>
      <c r="R365" s="7" t="str">
        <f t="shared" si="60"/>
        <v>No</v>
      </c>
      <c r="S365" s="5" t="str">
        <f t="shared" si="61"/>
        <v>Answer Required</v>
      </c>
      <c r="T365" s="6" t="str">
        <f t="shared" si="62"/>
        <v>N/A</v>
      </c>
      <c r="U365" s="7" t="str">
        <f t="shared" si="63"/>
        <v>No</v>
      </c>
      <c r="V365" s="5" t="str">
        <f t="shared" si="64"/>
        <v>Answer Required</v>
      </c>
      <c r="W365" s="6" t="str">
        <f t="shared" si="65"/>
        <v>N/A</v>
      </c>
      <c r="X365" s="5" t="s">
        <v>2886</v>
      </c>
    </row>
    <row r="366" spans="1:24" ht="30" x14ac:dyDescent="0.25">
      <c r="A366" s="77">
        <f>VLOOKUP(C366,'BU and Control BU Listing'!A:E,5,FALSE)</f>
        <v>15600</v>
      </c>
      <c r="B366" s="80" t="s">
        <v>3200</v>
      </c>
      <c r="C366" s="22" t="str">
        <f t="shared" si="55"/>
        <v>15600</v>
      </c>
      <c r="D366" s="22" t="str">
        <f t="shared" si="56"/>
        <v>02870</v>
      </c>
      <c r="E366" s="21" t="str">
        <f>VLOOKUP(B366,'Table A as of March 2024'!A:G,7,FALSE)</f>
        <v>Department of State Police</v>
      </c>
      <c r="F366" s="21" t="str">
        <f>VLOOKUP(B366,'Table A as of March 2024'!A:H,8,FALSE)</f>
        <v>Surp Suppy/Equip Sale-GF-NonHE</v>
      </c>
      <c r="G366" s="11" t="str">
        <f>VLOOKUP(B366,'Table A as of March 2024'!A:I,9,FALSE)</f>
        <v>100</v>
      </c>
      <c r="H366" t="str">
        <f>VLOOKUP(B366,'Table A as of March 2024'!A:L,12,FALSE)</f>
        <v>No</v>
      </c>
      <c r="I366" s="9" t="str">
        <f>VLOOKUP(B366,'Table A as of March 2024'!A:M,13,FALSE)</f>
        <v>U</v>
      </c>
      <c r="J366" t="str">
        <f>VLOOKUP(B366,'Table A as of March 2024'!A:O,15,FALSE)</f>
        <v>A</v>
      </c>
      <c r="K366" t="str">
        <f>VLOOKUP(G366,'ACFR Class Vlookup'!A:B,2,FALSE)</f>
        <v>Governmental</v>
      </c>
      <c r="L366" s="1" t="str">
        <f>VLOOKUP(D366,'Fund Information'!A:F,6,FALSE)</f>
        <v>Accounts for sale of surplus supplies and equipment purchased with General Funds for Non Higher Ed agencies.</v>
      </c>
      <c r="M366" s="6" t="str">
        <f t="shared" si="57"/>
        <v>N/A</v>
      </c>
      <c r="N366" s="6" t="s">
        <v>2886</v>
      </c>
      <c r="O366" s="6" t="str">
        <f t="shared" si="58"/>
        <v>N/A</v>
      </c>
      <c r="P366" s="5" t="s">
        <v>2886</v>
      </c>
      <c r="Q366" s="6" t="str">
        <f t="shared" si="59"/>
        <v>N/A</v>
      </c>
      <c r="R366" s="7" t="str">
        <f t="shared" si="60"/>
        <v>No</v>
      </c>
      <c r="S366" s="5" t="str">
        <f t="shared" si="61"/>
        <v>Answer Required</v>
      </c>
      <c r="T366" s="6" t="str">
        <f t="shared" si="62"/>
        <v>N/A</v>
      </c>
      <c r="U366" s="7" t="str">
        <f t="shared" si="63"/>
        <v>No</v>
      </c>
      <c r="V366" s="5" t="str">
        <f t="shared" si="64"/>
        <v>Answer Required</v>
      </c>
      <c r="W366" s="6" t="str">
        <f t="shared" si="65"/>
        <v>N/A</v>
      </c>
      <c r="X366" s="5" t="s">
        <v>2886</v>
      </c>
    </row>
    <row r="367" spans="1:24" ht="30" x14ac:dyDescent="0.25">
      <c r="A367" s="77">
        <f>VLOOKUP(C367,'BU and Control BU Listing'!A:E,5,FALSE)</f>
        <v>15600</v>
      </c>
      <c r="B367" s="80" t="s">
        <v>3201</v>
      </c>
      <c r="C367" s="22" t="str">
        <f t="shared" si="55"/>
        <v>15600</v>
      </c>
      <c r="D367" s="22" t="str">
        <f t="shared" si="56"/>
        <v>02900</v>
      </c>
      <c r="E367" s="21" t="str">
        <f>VLOOKUP(B367,'Table A as of March 2024'!A:G,7,FALSE)</f>
        <v>Department of State Police</v>
      </c>
      <c r="F367" s="21" t="str">
        <f>VLOOKUP(B367,'Table A as of March 2024'!A:H,8,FALSE)</f>
        <v>Insurance Recovery</v>
      </c>
      <c r="G367" s="11" t="str">
        <f>VLOOKUP(B367,'Table A as of March 2024'!A:I,9,FALSE)</f>
        <v>105</v>
      </c>
      <c r="H367" t="str">
        <f>VLOOKUP(B367,'Table A as of March 2024'!A:L,12,FALSE)</f>
        <v>No</v>
      </c>
      <c r="I367" s="9" t="str">
        <f>VLOOKUP(B367,'Table A as of March 2024'!A:M,13,FALSE)</f>
        <v>U</v>
      </c>
      <c r="J367" t="str">
        <f>VLOOKUP(B367,'Table A as of March 2024'!A:O,15,FALSE)</f>
        <v>C</v>
      </c>
      <c r="K367" t="str">
        <f>VLOOKUP(G367,'ACFR Class Vlookup'!A:B,2,FALSE)</f>
        <v>Governmental</v>
      </c>
      <c r="L367" s="1" t="str">
        <f>VLOOKUP(D367,'Fund Information'!A:F,6,FALSE)</f>
        <v>Accounts for insurance proceeds received when an insured item is damaged.</v>
      </c>
      <c r="M367" s="6" t="str">
        <f t="shared" si="57"/>
        <v>N/A</v>
      </c>
      <c r="N367" s="6" t="s">
        <v>2886</v>
      </c>
      <c r="O367" s="6" t="str">
        <f t="shared" si="58"/>
        <v>N/A</v>
      </c>
      <c r="P367" s="5" t="s">
        <v>2886</v>
      </c>
      <c r="Q367" s="6" t="str">
        <f t="shared" si="59"/>
        <v>N/A</v>
      </c>
      <c r="R367" s="7" t="str">
        <f t="shared" si="60"/>
        <v>No</v>
      </c>
      <c r="S367" s="5" t="str">
        <f t="shared" si="61"/>
        <v>Answer Required</v>
      </c>
      <c r="T367" s="6" t="str">
        <f t="shared" si="62"/>
        <v>N/A</v>
      </c>
      <c r="U367" s="7" t="str">
        <f t="shared" si="63"/>
        <v>Yes</v>
      </c>
      <c r="V367" s="5" t="str">
        <f t="shared" si="64"/>
        <v>Answer Required</v>
      </c>
      <c r="W367" s="6" t="str">
        <f t="shared" si="65"/>
        <v>N/A</v>
      </c>
      <c r="X367" s="5" t="s">
        <v>2886</v>
      </c>
    </row>
    <row r="368" spans="1:24" ht="75" x14ac:dyDescent="0.25">
      <c r="A368" s="77">
        <f>VLOOKUP(C368,'BU and Control BU Listing'!A:E,5,FALSE)</f>
        <v>15600</v>
      </c>
      <c r="B368" s="80" t="s">
        <v>3202</v>
      </c>
      <c r="C368" s="22" t="str">
        <f t="shared" si="55"/>
        <v>15600</v>
      </c>
      <c r="D368" s="22" t="str">
        <f t="shared" si="56"/>
        <v>04100</v>
      </c>
      <c r="E368" s="21" t="str">
        <f>VLOOKUP(B368,'Table A as of March 2024'!A:G,7,FALSE)</f>
        <v>Department of State Police</v>
      </c>
      <c r="F368" s="21" t="str">
        <f>VLOOKUP(B368,'Table A as of March 2024'!A:H,8,FALSE)</f>
        <v>Hwy Maintenance &amp; Operating Fd</v>
      </c>
      <c r="G368" s="11" t="str">
        <f>VLOOKUP(B368,'Table A as of March 2024'!A:I,9,FALSE)</f>
        <v>110</v>
      </c>
      <c r="H368" t="str">
        <f>VLOOKUP(B368,'Table A as of March 2024'!A:L,12,FALSE)</f>
        <v>No</v>
      </c>
      <c r="I368" s="9" t="str">
        <f>VLOOKUP(B368,'Table A as of March 2024'!A:M,13,FALSE)</f>
        <v>U</v>
      </c>
      <c r="J368" t="str">
        <f>VLOOKUP(B368,'Table A as of March 2024'!A:O,15,FALSE)</f>
        <v>C</v>
      </c>
      <c r="K368" t="str">
        <f>VLOOKUP(G368,'ACFR Class Vlookup'!A:B,2,FALSE)</f>
        <v>Governmental</v>
      </c>
      <c r="L368" s="1" t="str">
        <f>VLOOKUP(D368,'Fund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368" s="6" t="str">
        <f t="shared" si="57"/>
        <v>N/A</v>
      </c>
      <c r="N368" s="6" t="s">
        <v>2886</v>
      </c>
      <c r="O368" s="6" t="str">
        <f t="shared" si="58"/>
        <v>N/A</v>
      </c>
      <c r="P368" s="5" t="s">
        <v>2886</v>
      </c>
      <c r="Q368" s="6" t="str">
        <f t="shared" si="59"/>
        <v>N/A</v>
      </c>
      <c r="R368" s="7" t="str">
        <f t="shared" si="60"/>
        <v>No</v>
      </c>
      <c r="S368" s="5" t="str">
        <f t="shared" si="61"/>
        <v>Answer Required</v>
      </c>
      <c r="T368" s="6" t="str">
        <f t="shared" si="62"/>
        <v>N/A</v>
      </c>
      <c r="U368" s="7" t="str">
        <f t="shared" si="63"/>
        <v>Yes</v>
      </c>
      <c r="V368" s="5" t="str">
        <f t="shared" si="64"/>
        <v>Answer Required</v>
      </c>
      <c r="W368" s="6" t="str">
        <f t="shared" si="65"/>
        <v>N/A</v>
      </c>
      <c r="X368" s="5" t="s">
        <v>2886</v>
      </c>
    </row>
    <row r="369" spans="1:24" ht="90" x14ac:dyDescent="0.25">
      <c r="A369" s="77">
        <f>VLOOKUP(C369,'BU and Control BU Listing'!A:E,5,FALSE)</f>
        <v>15600</v>
      </c>
      <c r="B369" s="80" t="s">
        <v>3203</v>
      </c>
      <c r="C369" s="22" t="str">
        <f t="shared" si="55"/>
        <v>15600</v>
      </c>
      <c r="D369" s="22" t="str">
        <f t="shared" si="56"/>
        <v>07156</v>
      </c>
      <c r="E369" s="21" t="str">
        <f>VLOOKUP(B369,'Table A as of March 2024'!A:G,7,FALSE)</f>
        <v>Department of State Police</v>
      </c>
      <c r="F369" s="21" t="str">
        <f>VLOOKUP(B369,'Table A as of March 2024'!A:H,8,FALSE)</f>
        <v>Trust And Agency-VSP</v>
      </c>
      <c r="G369" s="11" t="str">
        <f>VLOOKUP(B369,'Table A as of March 2024'!A:I,9,FALSE)</f>
        <v>105</v>
      </c>
      <c r="H369" t="str">
        <f>VLOOKUP(B369,'Table A as of March 2024'!A:L,12,FALSE)</f>
        <v>Yes</v>
      </c>
      <c r="I369" s="9" t="str">
        <f>VLOOKUP(B369,'Table A as of March 2024'!A:M,13,FALSE)</f>
        <v>U</v>
      </c>
      <c r="J369" t="str">
        <f>VLOOKUP(B369,'Table A as of March 2024'!A:O,15,FALSE)</f>
        <v>R</v>
      </c>
      <c r="K369" t="str">
        <f>VLOOKUP(G369,'ACFR Class Vlookup'!A:B,2,FALSE)</f>
        <v>Governmental</v>
      </c>
      <c r="L369" s="1" t="str">
        <f>VLOOKUP(D369,'Fund Information'!A:F,6,FALSE)</f>
        <v>The fund is used to account for private donations to support the DARE program.  The Drug Abuse Resistance Education is a validated, copyrighted, comprehensive drug and violence prevention education program for K through 12. D.A.R.E. is a cooperative program by the Virginia Department of State Police, the Virginia Department of Education and local law enforcement agencies and school divisions.</v>
      </c>
      <c r="M369" s="6" t="str">
        <f t="shared" si="57"/>
        <v>N/A</v>
      </c>
      <c r="N369" s="6" t="s">
        <v>2886</v>
      </c>
      <c r="O369" s="6" t="str">
        <f t="shared" si="58"/>
        <v>N/A</v>
      </c>
      <c r="P369" s="5" t="s">
        <v>2886</v>
      </c>
      <c r="Q369" s="6" t="str">
        <f t="shared" si="59"/>
        <v>N/A</v>
      </c>
      <c r="R369" s="7" t="str">
        <f t="shared" si="60"/>
        <v>Yes</v>
      </c>
      <c r="S369" s="5" t="str">
        <f t="shared" si="61"/>
        <v>Answer Required</v>
      </c>
      <c r="T369" s="6" t="str">
        <f t="shared" si="62"/>
        <v>N/A</v>
      </c>
      <c r="U369" s="7" t="str">
        <f t="shared" si="63"/>
        <v>No</v>
      </c>
      <c r="V369" s="5" t="str">
        <f t="shared" si="64"/>
        <v>Answer Required</v>
      </c>
      <c r="W369" s="6" t="str">
        <f t="shared" si="65"/>
        <v>N/A</v>
      </c>
      <c r="X369" s="5" t="s">
        <v>2886</v>
      </c>
    </row>
    <row r="370" spans="1:24" ht="30" x14ac:dyDescent="0.25">
      <c r="A370" s="77">
        <f>VLOOKUP(C370,'BU and Control BU Listing'!A:E,5,FALSE)</f>
        <v>15600</v>
      </c>
      <c r="B370" s="80" t="s">
        <v>3204</v>
      </c>
      <c r="C370" s="22" t="str">
        <f t="shared" si="55"/>
        <v>15600</v>
      </c>
      <c r="D370" s="22" t="str">
        <f t="shared" si="56"/>
        <v>07256</v>
      </c>
      <c r="E370" s="21" t="str">
        <f>VLOOKUP(B370,'Table A as of March 2024'!A:G,7,FALSE)</f>
        <v>Department of State Police</v>
      </c>
      <c r="F370" s="21" t="str">
        <f>VLOOKUP(B370,'Table A as of March 2024'!A:H,8,FALSE)</f>
        <v>Non-Drug Asset Forfeiture Fund</v>
      </c>
      <c r="G370" s="11" t="str">
        <f>VLOOKUP(B370,'Table A as of March 2024'!A:I,9,FALSE)</f>
        <v>105</v>
      </c>
      <c r="H370" t="str">
        <f>VLOOKUP(B370,'Table A as of March 2024'!A:L,12,FALSE)</f>
        <v>No</v>
      </c>
      <c r="I370" s="9" t="str">
        <f>VLOOKUP(B370,'Table A as of March 2024'!A:M,13,FALSE)</f>
        <v>U</v>
      </c>
      <c r="J370" t="str">
        <f>VLOOKUP(B370,'Table A as of March 2024'!A:O,15,FALSE)</f>
        <v>C</v>
      </c>
      <c r="K370" t="str">
        <f>VLOOKUP(G370,'ACFR Class Vlookup'!A:B,2,FALSE)</f>
        <v>Governmental</v>
      </c>
      <c r="L370" s="1" t="str">
        <f>VLOOKUP(D370,'Fund Information'!A:F,6,FALSE)</f>
        <v>Non-Drug Seized Asset Forfeiture Fund. These funds must be accounted for separately for transparency and interest earnings.</v>
      </c>
      <c r="M370" s="6" t="str">
        <f t="shared" si="57"/>
        <v>N/A</v>
      </c>
      <c r="N370" s="6" t="s">
        <v>2886</v>
      </c>
      <c r="O370" s="6" t="str">
        <f t="shared" si="58"/>
        <v>N/A</v>
      </c>
      <c r="P370" s="5" t="s">
        <v>2886</v>
      </c>
      <c r="Q370" s="6" t="str">
        <f t="shared" si="59"/>
        <v>N/A</v>
      </c>
      <c r="R370" s="7" t="str">
        <f t="shared" si="60"/>
        <v>No</v>
      </c>
      <c r="S370" s="5" t="str">
        <f t="shared" si="61"/>
        <v>Answer Required</v>
      </c>
      <c r="T370" s="6" t="str">
        <f t="shared" si="62"/>
        <v>N/A</v>
      </c>
      <c r="U370" s="7" t="str">
        <f t="shared" si="63"/>
        <v>Yes</v>
      </c>
      <c r="V370" s="5" t="str">
        <f t="shared" si="64"/>
        <v>Answer Required</v>
      </c>
      <c r="W370" s="6" t="str">
        <f t="shared" si="65"/>
        <v>N/A</v>
      </c>
      <c r="X370" s="5" t="s">
        <v>2886</v>
      </c>
    </row>
    <row r="371" spans="1:24" ht="90" x14ac:dyDescent="0.25">
      <c r="A371" s="77">
        <f>VLOOKUP(C371,'BU and Control BU Listing'!A:E,5,FALSE)</f>
        <v>15600</v>
      </c>
      <c r="B371" s="80" t="s">
        <v>3205</v>
      </c>
      <c r="C371" s="22" t="str">
        <f t="shared" si="55"/>
        <v>15600</v>
      </c>
      <c r="D371" s="22" t="str">
        <f t="shared" si="56"/>
        <v>07305</v>
      </c>
      <c r="E371" s="21" t="str">
        <f>VLOOKUP(B371,'Table A as of March 2024'!A:G,7,FALSE)</f>
        <v>Department of State Police</v>
      </c>
      <c r="F371" s="21" t="str">
        <f>VLOOKUP(B371,'Table A as of March 2024'!A:H,8,FALSE)</f>
        <v>St/Local Law Enfrc Eqp Pro Prg</v>
      </c>
      <c r="G371" s="11" t="str">
        <f>VLOOKUP(B371,'Table A as of March 2024'!A:I,9,FALSE)</f>
        <v>100</v>
      </c>
      <c r="H371" t="str">
        <f>VLOOKUP(B371,'Table A as of March 2024'!A:L,12,FALSE)</f>
        <v>No</v>
      </c>
      <c r="I371" s="9" t="str">
        <f>VLOOKUP(B371,'Table A as of March 2024'!A:M,13,FALSE)</f>
        <v>U</v>
      </c>
      <c r="J371" t="str">
        <f>VLOOKUP(B371,'Table A as of March 2024'!A:O,15,FALSE)</f>
        <v xml:space="preserve">N/A </v>
      </c>
      <c r="K371" t="str">
        <f>VLOOKUP(G371,'ACFR Class Vlookup'!A:B,2,FALSE)</f>
        <v>Governmental</v>
      </c>
      <c r="L371" s="1" t="str">
        <f>VLOOKUP(D371,'Fund Information'!A:F,6,FALSE)</f>
        <v>This fund accounts for the 1122 Federal Contract Purchase Program. Section 1122 of the FY 1994 National Defense Authorization Act established the authority for State and local governments to purchase law enforcement equipment through Federal procurement channels, provided that equipment is used for counter-drug activities. The authority for the 1122 Program resides with the Department of Defense.</v>
      </c>
      <c r="M371" s="6" t="str">
        <f t="shared" si="57"/>
        <v>N/A</v>
      </c>
      <c r="N371" s="6" t="s">
        <v>2886</v>
      </c>
      <c r="O371" s="6" t="str">
        <f t="shared" si="58"/>
        <v>N/A</v>
      </c>
      <c r="P371" s="5" t="s">
        <v>2886</v>
      </c>
      <c r="Q371" s="6" t="str">
        <f t="shared" si="59"/>
        <v>N/A</v>
      </c>
      <c r="R371" s="7" t="str">
        <f t="shared" si="60"/>
        <v>No</v>
      </c>
      <c r="S371" s="5" t="str">
        <f t="shared" si="61"/>
        <v>Answer Required</v>
      </c>
      <c r="T371" s="6" t="str">
        <f t="shared" si="62"/>
        <v>N/A</v>
      </c>
      <c r="U371" s="7" t="str">
        <f t="shared" si="63"/>
        <v>No</v>
      </c>
      <c r="V371" s="5" t="str">
        <f t="shared" si="64"/>
        <v>Answer Required</v>
      </c>
      <c r="W371" s="6" t="str">
        <f t="shared" si="65"/>
        <v>N/A</v>
      </c>
      <c r="X371" s="5" t="s">
        <v>2886</v>
      </c>
    </row>
    <row r="372" spans="1:24" ht="30" x14ac:dyDescent="0.25">
      <c r="A372" s="77">
        <f>VLOOKUP(C372,'BU and Control BU Listing'!A:E,5,FALSE)</f>
        <v>15600</v>
      </c>
      <c r="B372" s="80" t="s">
        <v>3206</v>
      </c>
      <c r="C372" s="22" t="str">
        <f t="shared" si="55"/>
        <v>15600</v>
      </c>
      <c r="D372" s="22" t="str">
        <f t="shared" si="56"/>
        <v>07331</v>
      </c>
      <c r="E372" s="21" t="str">
        <f>VLOOKUP(B372,'Table A as of March 2024'!A:G,7,FALSE)</f>
        <v>Department of State Police</v>
      </c>
      <c r="F372" s="21" t="str">
        <f>VLOOKUP(B372,'Table A as of March 2024'!A:H,8,FALSE)</f>
        <v>St Asset Forfeiture Suspense</v>
      </c>
      <c r="G372" s="11" t="str">
        <f>VLOOKUP(B372,'Table A as of March 2024'!A:I,9,FALSE)</f>
        <v>105</v>
      </c>
      <c r="H372" t="str">
        <f>VLOOKUP(B372,'Table A as of March 2024'!A:L,12,FALSE)</f>
        <v>No</v>
      </c>
      <c r="I372" s="9" t="str">
        <f>VLOOKUP(B372,'Table A as of March 2024'!A:M,13,FALSE)</f>
        <v>R</v>
      </c>
      <c r="J372" t="str">
        <f>VLOOKUP(B372,'Table A as of March 2024'!A:O,15,FALSE)</f>
        <v>C</v>
      </c>
      <c r="K372" t="str">
        <f>VLOOKUP(G372,'ACFR Class Vlookup'!A:B,2,FALSE)</f>
        <v>Governmental</v>
      </c>
      <c r="L372" s="1" t="str">
        <f>VLOOKUP(D372,'Fund Information'!A:F,6,FALSE)</f>
        <v>Per Code of VA §19.2-386.12 &amp; 14 Part D, this fund accounts for seized assets being held prior to jurisdiction.</v>
      </c>
      <c r="M372" s="6" t="str">
        <f t="shared" si="57"/>
        <v>N/A</v>
      </c>
      <c r="N372" s="6" t="s">
        <v>2886</v>
      </c>
      <c r="O372" s="6" t="str">
        <f t="shared" si="58"/>
        <v>N/A</v>
      </c>
      <c r="P372" s="5" t="s">
        <v>2886</v>
      </c>
      <c r="Q372" s="6" t="str">
        <f t="shared" si="59"/>
        <v>N/A</v>
      </c>
      <c r="R372" s="7" t="str">
        <f t="shared" si="60"/>
        <v>No</v>
      </c>
      <c r="S372" s="5" t="str">
        <f t="shared" si="61"/>
        <v>Answer Required</v>
      </c>
      <c r="T372" s="6" t="str">
        <f t="shared" si="62"/>
        <v>N/A</v>
      </c>
      <c r="U372" s="7" t="str">
        <f t="shared" si="63"/>
        <v>Yes</v>
      </c>
      <c r="V372" s="5" t="str">
        <f t="shared" si="64"/>
        <v>Answer Required</v>
      </c>
      <c r="W372" s="6" t="str">
        <f t="shared" si="65"/>
        <v>N/A</v>
      </c>
      <c r="X372" s="5" t="s">
        <v>2886</v>
      </c>
    </row>
    <row r="373" spans="1:24" ht="30" x14ac:dyDescent="0.25">
      <c r="A373" s="77">
        <f>VLOOKUP(C373,'BU and Control BU Listing'!A:E,5,FALSE)</f>
        <v>15600</v>
      </c>
      <c r="B373" s="80" t="s">
        <v>3207</v>
      </c>
      <c r="C373" s="22" t="str">
        <f t="shared" si="55"/>
        <v>15600</v>
      </c>
      <c r="D373" s="22" t="str">
        <f t="shared" si="56"/>
        <v>08200</v>
      </c>
      <c r="E373" s="21" t="str">
        <f>VLOOKUP(B373,'Table A as of March 2024'!A:G,7,FALSE)</f>
        <v>Department of State Police</v>
      </c>
      <c r="F373" s="21" t="str">
        <f>VLOOKUP(B373,'Table A as of March 2024'!A:H,8,FALSE)</f>
        <v>VPBA Projects</v>
      </c>
      <c r="G373" s="11" t="str">
        <f>VLOOKUP(B373,'Table A as of March 2024'!A:I,9,FALSE)</f>
        <v>156</v>
      </c>
      <c r="H373" t="str">
        <f>VLOOKUP(B373,'Table A as of March 2024'!A:L,12,FALSE)</f>
        <v>No</v>
      </c>
      <c r="I373" s="9" t="str">
        <f>VLOOKUP(B373,'Table A as of March 2024'!A:M,13,FALSE)</f>
        <v>R</v>
      </c>
      <c r="J373" t="str">
        <f>VLOOKUP(B373,'Table A as of March 2024'!A:O,15,FALSE)</f>
        <v>R</v>
      </c>
      <c r="K373" t="str">
        <f>VLOOKUP(G373,'ACFR Class Vlookup'!A:B,2,FALSE)</f>
        <v>Governmental</v>
      </c>
      <c r="L373" s="1" t="str">
        <f>VLOOKUP(D373,'Fund Information'!A:F,6,FALSE)</f>
        <v>Blended component unit recorded from Department of Treasury VPBA financial statement template submissions.</v>
      </c>
      <c r="M373" s="6" t="str">
        <f t="shared" si="57"/>
        <v>N/A</v>
      </c>
      <c r="N373" s="6" t="s">
        <v>2886</v>
      </c>
      <c r="O373" s="6" t="str">
        <f t="shared" si="58"/>
        <v>N/A</v>
      </c>
      <c r="P373" s="5" t="s">
        <v>2886</v>
      </c>
      <c r="Q373" s="6" t="str">
        <f t="shared" si="59"/>
        <v>N/A</v>
      </c>
      <c r="R373" s="7" t="str">
        <f t="shared" si="60"/>
        <v>Yes</v>
      </c>
      <c r="S373" s="5" t="str">
        <f t="shared" si="61"/>
        <v>Answer Required</v>
      </c>
      <c r="T373" s="6" t="str">
        <f t="shared" si="62"/>
        <v>N/A</v>
      </c>
      <c r="U373" s="7" t="str">
        <f t="shared" si="63"/>
        <v>No</v>
      </c>
      <c r="V373" s="5" t="str">
        <f t="shared" si="64"/>
        <v>Answer Required</v>
      </c>
      <c r="W373" s="6" t="str">
        <f t="shared" si="65"/>
        <v>N/A</v>
      </c>
      <c r="X373" s="5" t="s">
        <v>2886</v>
      </c>
    </row>
    <row r="374" spans="1:24" ht="60" x14ac:dyDescent="0.25">
      <c r="A374" s="77">
        <f>VLOOKUP(C374,'BU and Control BU Listing'!A:E,5,FALSE)</f>
        <v>15600</v>
      </c>
      <c r="B374" s="80" t="s">
        <v>3208</v>
      </c>
      <c r="C374" s="22" t="str">
        <f t="shared" si="55"/>
        <v>15600</v>
      </c>
      <c r="D374" s="22" t="str">
        <f t="shared" si="56"/>
        <v>09031</v>
      </c>
      <c r="E374" s="21" t="str">
        <f>VLOOKUP(B374,'Table A as of March 2024'!A:G,7,FALSE)</f>
        <v>Department of State Police</v>
      </c>
      <c r="F374" s="21" t="str">
        <f>VLOOKUP(B374,'Table A as of March 2024'!A:H,8,FALSE)</f>
        <v>HOV Enforcement Fund</v>
      </c>
      <c r="G374" s="11" t="str">
        <f>VLOOKUP(B374,'Table A as of March 2024'!A:I,9,FALSE)</f>
        <v>105</v>
      </c>
      <c r="H374" t="str">
        <f>VLOOKUP(B374,'Table A as of March 2024'!A:L,12,FALSE)</f>
        <v>No</v>
      </c>
      <c r="I374" s="9" t="str">
        <f>VLOOKUP(B374,'Table A as of March 2024'!A:M,13,FALSE)</f>
        <v>U</v>
      </c>
      <c r="J374" t="str">
        <f>VLOOKUP(B374,'Table A as of March 2024'!A:O,15,FALSE)</f>
        <v>C</v>
      </c>
      <c r="K374" t="str">
        <f>VLOOKUP(G374,'ACFR Class Vlookup'!A:B,2,FALSE)</f>
        <v>Governmental</v>
      </c>
      <c r="L374" s="1" t="str">
        <f>VLOOKUP(D374,'Fund Information'!A:F,6,FALSE)</f>
        <v>Per review of LIS, Code of VA, § 46.2-749.3, this activity relates to the HOV Enforcement fund which records fees paid to the Department of State Police by the Department of Motor Vehicles for special clean fuel license plates which will be used to support HOV enforcement.</v>
      </c>
      <c r="M374" s="6" t="str">
        <f t="shared" si="57"/>
        <v>N/A</v>
      </c>
      <c r="N374" s="6" t="s">
        <v>2886</v>
      </c>
      <c r="O374" s="6" t="str">
        <f t="shared" si="58"/>
        <v>N/A</v>
      </c>
      <c r="P374" s="5" t="s">
        <v>2886</v>
      </c>
      <c r="Q374" s="6" t="str">
        <f t="shared" si="59"/>
        <v>N/A</v>
      </c>
      <c r="R374" s="7" t="str">
        <f t="shared" si="60"/>
        <v>No</v>
      </c>
      <c r="S374" s="5" t="str">
        <f t="shared" si="61"/>
        <v>Answer Required</v>
      </c>
      <c r="T374" s="6" t="str">
        <f t="shared" si="62"/>
        <v>N/A</v>
      </c>
      <c r="U374" s="7" t="str">
        <f t="shared" si="63"/>
        <v>Yes</v>
      </c>
      <c r="V374" s="5" t="str">
        <f t="shared" si="64"/>
        <v>Answer Required</v>
      </c>
      <c r="W374" s="6" t="str">
        <f t="shared" si="65"/>
        <v>N/A</v>
      </c>
      <c r="X374" s="5" t="s">
        <v>2886</v>
      </c>
    </row>
    <row r="375" spans="1:24" ht="75" x14ac:dyDescent="0.25">
      <c r="A375" s="77">
        <f>VLOOKUP(C375,'BU and Control BU Listing'!A:E,5,FALSE)</f>
        <v>15600</v>
      </c>
      <c r="B375" s="80" t="s">
        <v>3209</v>
      </c>
      <c r="C375" s="22" t="str">
        <f t="shared" si="55"/>
        <v>15600</v>
      </c>
      <c r="D375" s="22" t="str">
        <f t="shared" si="56"/>
        <v>09142</v>
      </c>
      <c r="E375" s="21" t="str">
        <f>VLOOKUP(B375,'Table A as of March 2024'!A:G,7,FALSE)</f>
        <v>Department of State Police</v>
      </c>
      <c r="F375" s="21" t="str">
        <f>VLOOKUP(B375,'Table A as of March 2024'!A:H,8,FALSE)</f>
        <v>Help Eliminate Auto Theft Fd</v>
      </c>
      <c r="G375" s="11" t="str">
        <f>VLOOKUP(B375,'Table A as of March 2024'!A:I,9,FALSE)</f>
        <v>105</v>
      </c>
      <c r="H375" t="str">
        <f>VLOOKUP(B375,'Table A as of March 2024'!A:L,12,FALSE)</f>
        <v>No</v>
      </c>
      <c r="I375" s="9" t="str">
        <f>VLOOKUP(B375,'Table A as of March 2024'!A:M,13,FALSE)</f>
        <v>U</v>
      </c>
      <c r="J375" t="str">
        <f>VLOOKUP(B375,'Table A as of March 2024'!A:O,15,FALSE)</f>
        <v>C</v>
      </c>
      <c r="K375" t="str">
        <f>VLOOKUP(G375,'ACFR Class Vlookup'!A:B,2,FALSE)</f>
        <v>Governmental</v>
      </c>
      <c r="L375" s="1" t="str">
        <f>VLOOKUP(D375,'Fund Information'!A:F,6,FALSE)</f>
        <v>This fund is the Help Eliminate Auto Theft Fund.  SCC collects a fee from individuals' automobile insurance policies.  SCC transfers these funds to State Police and they are used to support the cost of locating stolen vehicles and deterring future auto thefts.  This fund was formerly fund 0225 at agency 156.</v>
      </c>
      <c r="M375" s="6" t="str">
        <f t="shared" si="57"/>
        <v>N/A</v>
      </c>
      <c r="N375" s="6" t="s">
        <v>2886</v>
      </c>
      <c r="O375" s="6" t="str">
        <f t="shared" si="58"/>
        <v>N/A</v>
      </c>
      <c r="P375" s="5" t="s">
        <v>2886</v>
      </c>
      <c r="Q375" s="6" t="str">
        <f t="shared" si="59"/>
        <v>N/A</v>
      </c>
      <c r="R375" s="7" t="str">
        <f t="shared" si="60"/>
        <v>No</v>
      </c>
      <c r="S375" s="5" t="str">
        <f t="shared" si="61"/>
        <v>Answer Required</v>
      </c>
      <c r="T375" s="6" t="str">
        <f t="shared" si="62"/>
        <v>N/A</v>
      </c>
      <c r="U375" s="7" t="str">
        <f t="shared" si="63"/>
        <v>Yes</v>
      </c>
      <c r="V375" s="5" t="str">
        <f t="shared" si="64"/>
        <v>Answer Required</v>
      </c>
      <c r="W375" s="6" t="str">
        <f t="shared" si="65"/>
        <v>N/A</v>
      </c>
      <c r="X375" s="5" t="s">
        <v>2886</v>
      </c>
    </row>
    <row r="376" spans="1:24" ht="45" x14ac:dyDescent="0.25">
      <c r="A376" s="77">
        <f>VLOOKUP(C376,'BU and Control BU Listing'!A:E,5,FALSE)</f>
        <v>15600</v>
      </c>
      <c r="B376" s="80" t="s">
        <v>3210</v>
      </c>
      <c r="C376" s="22" t="str">
        <f t="shared" si="55"/>
        <v>15600</v>
      </c>
      <c r="D376" s="22" t="str">
        <f t="shared" si="56"/>
        <v>09156</v>
      </c>
      <c r="E376" s="21" t="str">
        <f>VLOOKUP(B376,'Table A as of March 2024'!A:G,7,FALSE)</f>
        <v>Department of State Police</v>
      </c>
      <c r="F376" s="21" t="str">
        <f>VLOOKUP(B376,'Table A as of March 2024'!A:H,8,FALSE)</f>
        <v>Dedicated Special Revenue-VSP</v>
      </c>
      <c r="G376" s="11" t="str">
        <f>VLOOKUP(B376,'Table A as of March 2024'!A:I,9,FALSE)</f>
        <v>100</v>
      </c>
      <c r="H376" t="str">
        <f>VLOOKUP(B376,'Table A as of March 2024'!A:L,12,FALSE)</f>
        <v>No</v>
      </c>
      <c r="I376" s="9" t="str">
        <f>VLOOKUP(B376,'Table A as of March 2024'!A:M,13,FALSE)</f>
        <v>U</v>
      </c>
      <c r="J376" t="str">
        <f>VLOOKUP(B376,'Table A as of March 2024'!A:O,15,FALSE)</f>
        <v>A</v>
      </c>
      <c r="K376" t="str">
        <f>VLOOKUP(G376,'ACFR Class Vlookup'!A:B,2,FALSE)</f>
        <v>Governmental</v>
      </c>
      <c r="L376" s="1" t="str">
        <f>VLOOKUP(D376,'Fund Information'!A:F,6,FALSE)</f>
        <v>This fund accounts for revenue from vending machine sales.  Funds are used for various purposes.  Additionally, this fund accounts for other dedicated revenues.</v>
      </c>
      <c r="M376" s="6" t="str">
        <f t="shared" si="57"/>
        <v>N/A</v>
      </c>
      <c r="N376" s="6" t="s">
        <v>2886</v>
      </c>
      <c r="O376" s="6" t="str">
        <f t="shared" si="58"/>
        <v>N/A</v>
      </c>
      <c r="P376" s="5" t="s">
        <v>2886</v>
      </c>
      <c r="Q376" s="6" t="str">
        <f t="shared" si="59"/>
        <v>N/A</v>
      </c>
      <c r="R376" s="7" t="str">
        <f t="shared" si="60"/>
        <v>No</v>
      </c>
      <c r="S376" s="5" t="str">
        <f t="shared" si="61"/>
        <v>Answer Required</v>
      </c>
      <c r="T376" s="6" t="str">
        <f t="shared" si="62"/>
        <v>N/A</v>
      </c>
      <c r="U376" s="7" t="str">
        <f t="shared" si="63"/>
        <v>No</v>
      </c>
      <c r="V376" s="5" t="str">
        <f t="shared" si="64"/>
        <v>Answer Required</v>
      </c>
      <c r="W376" s="6" t="str">
        <f t="shared" si="65"/>
        <v>N/A</v>
      </c>
      <c r="X376" s="5" t="s">
        <v>2886</v>
      </c>
    </row>
    <row r="377" spans="1:24" ht="75" x14ac:dyDescent="0.25">
      <c r="A377" s="77">
        <f>VLOOKUP(C377,'BU and Control BU Listing'!A:E,5,FALSE)</f>
        <v>15600</v>
      </c>
      <c r="B377" s="80" t="s">
        <v>3211</v>
      </c>
      <c r="C377" s="22" t="str">
        <f t="shared" si="55"/>
        <v>15600</v>
      </c>
      <c r="D377" s="22" t="str">
        <f t="shared" si="56"/>
        <v>09163</v>
      </c>
      <c r="E377" s="21" t="str">
        <f>VLOOKUP(B377,'Table A as of March 2024'!A:G,7,FALSE)</f>
        <v>Department of State Police</v>
      </c>
      <c r="F377" s="21" t="str">
        <f>VLOOKUP(B377,'Table A as of March 2024'!A:H,8,FALSE)</f>
        <v>Insurance Fraud Fund</v>
      </c>
      <c r="G377" s="11" t="str">
        <f>VLOOKUP(B377,'Table A as of March 2024'!A:I,9,FALSE)</f>
        <v>105</v>
      </c>
      <c r="H377" t="str">
        <f>VLOOKUP(B377,'Table A as of March 2024'!A:L,12,FALSE)</f>
        <v>No</v>
      </c>
      <c r="I377" s="9" t="str">
        <f>VLOOKUP(B377,'Table A as of March 2024'!A:M,13,FALSE)</f>
        <v>U</v>
      </c>
      <c r="J377" t="str">
        <f>VLOOKUP(B377,'Table A as of March 2024'!A:O,15,FALSE)</f>
        <v>C</v>
      </c>
      <c r="K377" t="str">
        <f>VLOOKUP(G377,'ACFR Class Vlookup'!A:B,2,FALSE)</f>
        <v>Governmental</v>
      </c>
      <c r="L377" s="1" t="str">
        <f>VLOOKUP(D377,'Fund Information'!A:F,6,FALSE)</f>
        <v>Per Code of VA §38.2-415, this fund accounts for insurance premium fees that are collected by SCC from individual insurance policies.  This fee is used to deter insurance fraud through insurance fraud investigation officers, and through insurance fraud deterrent programs.  This fund was formerly fund 0250 at agency 156.</v>
      </c>
      <c r="M377" s="6" t="str">
        <f t="shared" si="57"/>
        <v>N/A</v>
      </c>
      <c r="N377" s="6" t="s">
        <v>2886</v>
      </c>
      <c r="O377" s="6" t="str">
        <f t="shared" si="58"/>
        <v>N/A</v>
      </c>
      <c r="P377" s="5" t="s">
        <v>2886</v>
      </c>
      <c r="Q377" s="6" t="str">
        <f t="shared" si="59"/>
        <v>N/A</v>
      </c>
      <c r="R377" s="7" t="str">
        <f t="shared" si="60"/>
        <v>No</v>
      </c>
      <c r="S377" s="5" t="str">
        <f t="shared" si="61"/>
        <v>Answer Required</v>
      </c>
      <c r="T377" s="6" t="str">
        <f t="shared" si="62"/>
        <v>N/A</v>
      </c>
      <c r="U377" s="7" t="str">
        <f t="shared" si="63"/>
        <v>Yes</v>
      </c>
      <c r="V377" s="5" t="str">
        <f t="shared" si="64"/>
        <v>Answer Required</v>
      </c>
      <c r="W377" s="6" t="str">
        <f t="shared" si="65"/>
        <v>N/A</v>
      </c>
      <c r="X377" s="5" t="s">
        <v>2886</v>
      </c>
    </row>
    <row r="378" spans="1:24" ht="75" x14ac:dyDescent="0.25">
      <c r="A378" s="77">
        <f>VLOOKUP(C378,'BU and Control BU Listing'!A:E,5,FALSE)</f>
        <v>15600</v>
      </c>
      <c r="B378" s="80" t="s">
        <v>3212</v>
      </c>
      <c r="C378" s="22" t="str">
        <f t="shared" si="55"/>
        <v>15600</v>
      </c>
      <c r="D378" s="22" t="str">
        <f t="shared" si="56"/>
        <v>09228</v>
      </c>
      <c r="E378" s="21" t="str">
        <f>VLOOKUP(B378,'Table A as of March 2024'!A:G,7,FALSE)</f>
        <v>Department of State Police</v>
      </c>
      <c r="F378" s="21" t="str">
        <f>VLOOKUP(B378,'Table A as of March 2024'!A:H,8,FALSE)</f>
        <v>Methamphetamine Cleanup Fund</v>
      </c>
      <c r="G378" s="11" t="str">
        <f>VLOOKUP(B378,'Table A as of March 2024'!A:I,9,FALSE)</f>
        <v>105</v>
      </c>
      <c r="H378" t="str">
        <f>VLOOKUP(B378,'Table A as of March 2024'!A:L,12,FALSE)</f>
        <v>No</v>
      </c>
      <c r="I378" s="9" t="str">
        <f>VLOOKUP(B378,'Table A as of March 2024'!A:M,13,FALSE)</f>
        <v>U</v>
      </c>
      <c r="J378" t="str">
        <f>VLOOKUP(B378,'Table A as of March 2024'!A:O,15,FALSE)</f>
        <v>C</v>
      </c>
      <c r="K378" t="str">
        <f>VLOOKUP(G378,'ACFR Class Vlookup'!A:B,2,FALSE)</f>
        <v>Governmental</v>
      </c>
      <c r="L378" s="1" t="str">
        <f>VLOOKUP(D378,'Fund Information'!A:F,6,FALSE)</f>
        <v>This Methamphetamine Cleanup Fund was established per §18.2-248.04 of the Code of VA.  This fund accounts for monies from fines assessed against a person convicted of manufacture of methamphetamine and must be used for restoration of the site used for criminal manufacture of methamphetamine.</v>
      </c>
      <c r="M378" s="6" t="str">
        <f t="shared" si="57"/>
        <v>N/A</v>
      </c>
      <c r="N378" s="6" t="s">
        <v>2886</v>
      </c>
      <c r="O378" s="6" t="str">
        <f t="shared" si="58"/>
        <v>N/A</v>
      </c>
      <c r="P378" s="5" t="s">
        <v>2886</v>
      </c>
      <c r="Q378" s="6" t="str">
        <f t="shared" si="59"/>
        <v>N/A</v>
      </c>
      <c r="R378" s="7" t="str">
        <f t="shared" si="60"/>
        <v>No</v>
      </c>
      <c r="S378" s="5" t="str">
        <f t="shared" si="61"/>
        <v>Answer Required</v>
      </c>
      <c r="T378" s="6" t="str">
        <f t="shared" si="62"/>
        <v>N/A</v>
      </c>
      <c r="U378" s="7" t="str">
        <f t="shared" si="63"/>
        <v>Yes</v>
      </c>
      <c r="V378" s="5" t="str">
        <f t="shared" si="64"/>
        <v>Answer Required</v>
      </c>
      <c r="W378" s="6" t="str">
        <f t="shared" si="65"/>
        <v>N/A</v>
      </c>
      <c r="X378" s="5" t="s">
        <v>2886</v>
      </c>
    </row>
    <row r="379" spans="1:24" ht="60" x14ac:dyDescent="0.25">
      <c r="A379" s="77">
        <f>VLOOKUP(C379,'BU and Control BU Listing'!A:E,5,FALSE)</f>
        <v>15600</v>
      </c>
      <c r="B379" s="80" t="s">
        <v>3213</v>
      </c>
      <c r="C379" s="22" t="str">
        <f t="shared" si="55"/>
        <v>15600</v>
      </c>
      <c r="D379" s="22" t="str">
        <f t="shared" si="56"/>
        <v>09280</v>
      </c>
      <c r="E379" s="21" t="str">
        <f>VLOOKUP(B379,'Table A as of March 2024'!A:G,7,FALSE)</f>
        <v>Department of State Police</v>
      </c>
      <c r="F379" s="21" t="str">
        <f>VLOOKUP(B379,'Table A as of March 2024'!A:H,8,FALSE)</f>
        <v>Wireless E-911 Fund</v>
      </c>
      <c r="G379" s="11" t="str">
        <f>VLOOKUP(B379,'Table A as of March 2024'!A:I,9,FALSE)</f>
        <v>105</v>
      </c>
      <c r="H379" t="str">
        <f>VLOOKUP(B379,'Table A as of March 2024'!A:L,12,FALSE)</f>
        <v>Yes</v>
      </c>
      <c r="I379" s="9" t="str">
        <f>VLOOKUP(B379,'Table A as of March 2024'!A:M,13,FALSE)</f>
        <v>U</v>
      </c>
      <c r="J379" t="str">
        <f>VLOOKUP(B379,'Table A as of March 2024'!A:O,15,FALSE)</f>
        <v>C</v>
      </c>
      <c r="K379" t="str">
        <f>VLOOKUP(G379,'ACFR Class Vlookup'!A:B,2,FALSE)</f>
        <v>Governmental</v>
      </c>
      <c r="L379" s="1" t="str">
        <f>VLOOKUP(D379,'Fund Information'!A:F,6,FALSE)</f>
        <v>Per Code of VA § 56-484.17, and Chapter 2, item 72 K, this fund accounts for receipts from E-911 for telecommunications to offset dispatch center operations and related costs incurred for answering wireless 911 telephone calls.</v>
      </c>
      <c r="M379" s="6" t="str">
        <f t="shared" si="57"/>
        <v>N/A</v>
      </c>
      <c r="N379" s="6" t="s">
        <v>2886</v>
      </c>
      <c r="O379" s="6" t="str">
        <f t="shared" si="58"/>
        <v>N/A</v>
      </c>
      <c r="P379" s="5" t="s">
        <v>2886</v>
      </c>
      <c r="Q379" s="6" t="str">
        <f t="shared" si="59"/>
        <v>N/A</v>
      </c>
      <c r="R379" s="7" t="str">
        <f t="shared" si="60"/>
        <v>No</v>
      </c>
      <c r="S379" s="5" t="str">
        <f t="shared" si="61"/>
        <v>Answer Required</v>
      </c>
      <c r="T379" s="6" t="str">
        <f t="shared" si="62"/>
        <v>N/A</v>
      </c>
      <c r="U379" s="7" t="str">
        <f t="shared" si="63"/>
        <v>Yes</v>
      </c>
      <c r="V379" s="5" t="str">
        <f t="shared" si="64"/>
        <v>Answer Required</v>
      </c>
      <c r="W379" s="6" t="str">
        <f t="shared" si="65"/>
        <v>N/A</v>
      </c>
      <c r="X379" s="5" t="s">
        <v>2886</v>
      </c>
    </row>
    <row r="380" spans="1:24" ht="45" x14ac:dyDescent="0.25">
      <c r="A380" s="77">
        <f>VLOOKUP(C380,'BU and Control BU Listing'!A:E,5,FALSE)</f>
        <v>15600</v>
      </c>
      <c r="B380" s="80" t="s">
        <v>3214</v>
      </c>
      <c r="C380" s="22" t="str">
        <f t="shared" si="55"/>
        <v>15600</v>
      </c>
      <c r="D380" s="22" t="str">
        <f t="shared" si="56"/>
        <v>09650</v>
      </c>
      <c r="E380" s="21" t="str">
        <f>VLOOKUP(B380,'Table A as of March 2024'!A:G,7,FALSE)</f>
        <v>Department of State Police</v>
      </c>
      <c r="F380" s="21" t="str">
        <f>VLOOKUP(B380,'Table A as of March 2024'!A:H,8,FALSE)</f>
        <v>Central Capital Planning Fund</v>
      </c>
      <c r="G380" s="11" t="str">
        <f>VLOOKUP(B380,'Table A as of March 2024'!A:I,9,FALSE)</f>
        <v>100</v>
      </c>
      <c r="H380" t="str">
        <f>VLOOKUP(B380,'Table A as of March 2024'!A:L,12,FALSE)</f>
        <v>No</v>
      </c>
      <c r="I380" s="9" t="str">
        <f>VLOOKUP(B380,'Table A as of March 2024'!A:M,13,FALSE)</f>
        <v>U</v>
      </c>
      <c r="J380" t="str">
        <f>VLOOKUP(B380,'Table A as of March 2024'!A:O,15,FALSE)</f>
        <v>C</v>
      </c>
      <c r="K380" t="str">
        <f>VLOOKUP(G380,'ACFR Class Vlookup'!A:B,2,FALSE)</f>
        <v>Governmental</v>
      </c>
      <c r="L380" s="1" t="str">
        <f>VLOOKUP(D380,'Fund Information'!A:F,6,FALSE)</f>
        <v>Fund established to pay the pre-planning or detailed planning costs of capital outlay projects that have been approved for pre-planning or detailed planning by the general assembly.</v>
      </c>
      <c r="M380" s="6" t="str">
        <f t="shared" si="57"/>
        <v>N/A</v>
      </c>
      <c r="N380" s="6" t="s">
        <v>2886</v>
      </c>
      <c r="O380" s="6" t="str">
        <f t="shared" si="58"/>
        <v>N/A</v>
      </c>
      <c r="P380" s="5" t="s">
        <v>2886</v>
      </c>
      <c r="Q380" s="6" t="str">
        <f t="shared" si="59"/>
        <v>N/A</v>
      </c>
      <c r="R380" s="7" t="str">
        <f t="shared" si="60"/>
        <v>No</v>
      </c>
      <c r="S380" s="5" t="str">
        <f t="shared" si="61"/>
        <v>Answer Required</v>
      </c>
      <c r="T380" s="6" t="str">
        <f t="shared" si="62"/>
        <v>N/A</v>
      </c>
      <c r="U380" s="7" t="str">
        <f t="shared" si="63"/>
        <v>Yes</v>
      </c>
      <c r="V380" s="5" t="str">
        <f t="shared" si="64"/>
        <v>Answer Required</v>
      </c>
      <c r="W380" s="6" t="str">
        <f t="shared" si="65"/>
        <v>N/A</v>
      </c>
      <c r="X380" s="5" t="s">
        <v>2886</v>
      </c>
    </row>
    <row r="381" spans="1:24" ht="60" x14ac:dyDescent="0.25">
      <c r="A381" s="77">
        <f>VLOOKUP(C381,'BU and Control BU Listing'!A:E,5,FALSE)</f>
        <v>15600</v>
      </c>
      <c r="B381" s="80" t="s">
        <v>3215</v>
      </c>
      <c r="C381" s="22" t="str">
        <f t="shared" si="55"/>
        <v>15600</v>
      </c>
      <c r="D381" s="22" t="str">
        <f t="shared" si="56"/>
        <v>09660</v>
      </c>
      <c r="E381" s="21" t="str">
        <f>VLOOKUP(B381,'Table A as of March 2024'!A:G,7,FALSE)</f>
        <v>Department of State Police</v>
      </c>
      <c r="F381" s="21" t="str">
        <f>VLOOKUP(B381,'Table A as of March 2024'!A:H,8,FALSE)</f>
        <v>Intrnet Crimes Against Childrn</v>
      </c>
      <c r="G381" s="11" t="str">
        <f>VLOOKUP(B381,'Table A as of March 2024'!A:I,9,FALSE)</f>
        <v>105</v>
      </c>
      <c r="H381" t="str">
        <f>VLOOKUP(B381,'Table A as of March 2024'!A:L,12,FALSE)</f>
        <v>Yes</v>
      </c>
      <c r="I381" s="9" t="str">
        <f>VLOOKUP(B381,'Table A as of March 2024'!A:M,13,FALSE)</f>
        <v>U</v>
      </c>
      <c r="J381" t="str">
        <f>VLOOKUP(B381,'Table A as of March 2024'!A:O,15,FALSE)</f>
        <v>C</v>
      </c>
      <c r="K381" t="str">
        <f>VLOOKUP(G381,'ACFR Class Vlookup'!A:B,2,FALSE)</f>
        <v>Governmental</v>
      </c>
      <c r="L381" s="1" t="str">
        <f>VLOOKUP(D381,'Fund Information'!A:F,6,FALSE)</f>
        <v>Per Code of VA Section 17.1-275.12 this fund accounts for additional fee for Internet Crimes Against Children Fund. Monies in the fund are used as directed in the Code to support efforts to reduce Internet crimes against children.</v>
      </c>
      <c r="M381" s="6" t="str">
        <f t="shared" si="57"/>
        <v>N/A</v>
      </c>
      <c r="N381" s="6" t="s">
        <v>2886</v>
      </c>
      <c r="O381" s="6" t="str">
        <f t="shared" si="58"/>
        <v>N/A</v>
      </c>
      <c r="P381" s="5" t="s">
        <v>2886</v>
      </c>
      <c r="Q381" s="6" t="str">
        <f t="shared" si="59"/>
        <v>N/A</v>
      </c>
      <c r="R381" s="7" t="str">
        <f t="shared" si="60"/>
        <v>No</v>
      </c>
      <c r="S381" s="5" t="str">
        <f t="shared" si="61"/>
        <v>Answer Required</v>
      </c>
      <c r="T381" s="6" t="str">
        <f t="shared" si="62"/>
        <v>N/A</v>
      </c>
      <c r="U381" s="7" t="str">
        <f t="shared" si="63"/>
        <v>Yes</v>
      </c>
      <c r="V381" s="5" t="str">
        <f t="shared" si="64"/>
        <v>Answer Required</v>
      </c>
      <c r="W381" s="6" t="str">
        <f t="shared" si="65"/>
        <v>N/A</v>
      </c>
      <c r="X381" s="5" t="s">
        <v>2886</v>
      </c>
    </row>
    <row r="382" spans="1:24" ht="165" x14ac:dyDescent="0.25">
      <c r="A382" s="77">
        <f>VLOOKUP(C382,'BU and Control BU Listing'!A:E,5,FALSE)</f>
        <v>15600</v>
      </c>
      <c r="B382" s="80" t="s">
        <v>5265</v>
      </c>
      <c r="C382" s="22" t="str">
        <f t="shared" si="55"/>
        <v>15600</v>
      </c>
      <c r="D382" s="22" t="str">
        <f t="shared" si="56"/>
        <v>09710</v>
      </c>
      <c r="E382" s="21" t="str">
        <f>VLOOKUP(B382,'Table A as of March 2024'!A:G,7,FALSE)</f>
        <v>Department of State Police</v>
      </c>
      <c r="F382" s="21" t="str">
        <f>VLOOKUP(B382,'Table A as of March 2024'!A:H,8,FALSE)</f>
        <v>VSPBlackstoneTrainingFacility</v>
      </c>
      <c r="G382" s="11" t="str">
        <f>VLOOKUP(B382,'Table A as of March 2024'!A:I,9,FALSE)</f>
        <v>105</v>
      </c>
      <c r="H382" t="str">
        <f>VLOOKUP(B382,'Table A as of March 2024'!A:L,12,FALSE)</f>
        <v>No</v>
      </c>
      <c r="I382" s="9" t="str">
        <f>VLOOKUP(B382,'Table A as of March 2024'!A:M,13,FALSE)</f>
        <v>U</v>
      </c>
      <c r="J382" t="str">
        <f>VLOOKUP(B382,'Table A as of March 2024'!A:O,15,FALSE)</f>
        <v>C</v>
      </c>
      <c r="K382" t="str">
        <f>VLOOKUP(G382,'ACFR Class Vlookup'!A:B,2,FALSE)</f>
        <v>Governmental</v>
      </c>
      <c r="L382" s="1" t="str">
        <f>VLOOKUP(D382,'Fund Information'!A:F,6,FALSE)</f>
        <v>Chapter 2, 2018 Special Session I, Item 421.B.2. - The State Comptroller shall continue the Virginia State Police Blackstone Training Facility Fund on the books of the Commonwealth. Interest earned on the moneys in the Fund shall remain in the Fund and be credited to it. Any moneys remaining in the Fund, including interest thereon, at the end of the fiscal year shall not revert to the general fund but shall remain in the Fund. The Department of State Police shall utilize the revenue deposited in the Fund to (1) maintain and repair facilities at the Virginia State Police Blackstone Training Facility, and (2) acquire, maintain, repair or replace equipment at the Virginia State Police Blackstone Training Facility.</v>
      </c>
      <c r="M382" s="6" t="str">
        <f t="shared" si="57"/>
        <v>N/A</v>
      </c>
      <c r="N382" s="6" t="s">
        <v>2886</v>
      </c>
      <c r="O382" s="6" t="str">
        <f t="shared" si="58"/>
        <v>N/A</v>
      </c>
      <c r="P382" s="5" t="s">
        <v>2886</v>
      </c>
      <c r="Q382" s="6" t="str">
        <f t="shared" si="59"/>
        <v>N/A</v>
      </c>
      <c r="R382" s="7" t="str">
        <f t="shared" si="60"/>
        <v>No</v>
      </c>
      <c r="S382" s="5" t="str">
        <f t="shared" si="61"/>
        <v>Answer Required</v>
      </c>
      <c r="T382" s="6" t="str">
        <f t="shared" si="62"/>
        <v>N/A</v>
      </c>
      <c r="U382" s="7" t="str">
        <f t="shared" si="63"/>
        <v>Yes</v>
      </c>
      <c r="V382" s="5" t="str">
        <f t="shared" si="64"/>
        <v>Answer Required</v>
      </c>
      <c r="W382" s="6" t="str">
        <f t="shared" si="65"/>
        <v>N/A</v>
      </c>
      <c r="X382" s="5" t="s">
        <v>2886</v>
      </c>
    </row>
    <row r="383" spans="1:24" ht="60" x14ac:dyDescent="0.25">
      <c r="A383" s="77">
        <f>VLOOKUP(C383,'BU and Control BU Listing'!A:E,5,FALSE)</f>
        <v>15600</v>
      </c>
      <c r="B383" s="80" t="s">
        <v>5758</v>
      </c>
      <c r="C383" s="22" t="str">
        <f t="shared" si="55"/>
        <v>15600</v>
      </c>
      <c r="D383" s="22" t="str">
        <f t="shared" si="56"/>
        <v>09920</v>
      </c>
      <c r="E383" s="21" t="str">
        <f>VLOOKUP(B383,'Table A as of March 2024'!A:G,7,FALSE)</f>
        <v>Department of State Police</v>
      </c>
      <c r="F383" s="21" t="str">
        <f>VLOOKUP(B383,'Table A as of March 2024'!A:H,8,FALSE)</f>
        <v>VSPElectronicSummonsSystemsFnd</v>
      </c>
      <c r="G383" s="11" t="str">
        <f>VLOOKUP(B383,'Table A as of March 2024'!A:I,9,FALSE)</f>
        <v>105</v>
      </c>
      <c r="H383" t="str">
        <f>VLOOKUP(B383,'Table A as of March 2024'!A:L,12,FALSE)</f>
        <v>No</v>
      </c>
      <c r="I383" s="9" t="str">
        <f>VLOOKUP(B383,'Table A as of March 2024'!A:M,13,FALSE)</f>
        <v>U</v>
      </c>
      <c r="J383" t="str">
        <f>VLOOKUP(B383,'Table A as of March 2024'!A:O,15,FALSE)</f>
        <v>C</v>
      </c>
      <c r="K383" t="str">
        <f>VLOOKUP(G383,'ACFR Class Vlookup'!A:B,2,FALSE)</f>
        <v>Governmental</v>
      </c>
      <c r="L383" s="1" t="str">
        <f>VLOOKUP(D383,'Fund Information'!A:F,6,FALSE)</f>
        <v>Virginia State Police Electronic Summons System Fund; established per § 17.1-275.14. Moneys in the Fund shall be used solely for the purposes of funding software, hardware, and associated equipment costs for the implementation and maintenance of an electronic summons system.</v>
      </c>
      <c r="M383" s="6" t="str">
        <f t="shared" si="57"/>
        <v>N/A</v>
      </c>
      <c r="N383" s="6" t="s">
        <v>2886</v>
      </c>
      <c r="O383" s="6" t="str">
        <f t="shared" si="58"/>
        <v>N/A</v>
      </c>
      <c r="P383" s="5" t="s">
        <v>2886</v>
      </c>
      <c r="Q383" s="6" t="str">
        <f t="shared" si="59"/>
        <v>N/A</v>
      </c>
      <c r="R383" s="7" t="str">
        <f t="shared" si="60"/>
        <v>No</v>
      </c>
      <c r="S383" s="5" t="str">
        <f t="shared" si="61"/>
        <v>Answer Required</v>
      </c>
      <c r="T383" s="6" t="str">
        <f t="shared" si="62"/>
        <v>N/A</v>
      </c>
      <c r="U383" s="7" t="str">
        <f t="shared" si="63"/>
        <v>Yes</v>
      </c>
      <c r="V383" s="5" t="str">
        <f t="shared" si="64"/>
        <v>Answer Required</v>
      </c>
      <c r="W383" s="6" t="str">
        <f t="shared" si="65"/>
        <v>N/A</v>
      </c>
      <c r="X383" s="5" t="s">
        <v>2886</v>
      </c>
    </row>
    <row r="384" spans="1:24" x14ac:dyDescent="0.25">
      <c r="A384" s="77">
        <f>VLOOKUP(C384,'BU and Control BU Listing'!A:E,5,FALSE)</f>
        <v>15600</v>
      </c>
      <c r="B384" s="80" t="s">
        <v>3216</v>
      </c>
      <c r="C384" s="22" t="str">
        <f t="shared" si="55"/>
        <v>15600</v>
      </c>
      <c r="D384" s="22" t="str">
        <f t="shared" si="56"/>
        <v>10000</v>
      </c>
      <c r="E384" s="21" t="str">
        <f>VLOOKUP(B384,'Table A as of March 2024'!A:G,7,FALSE)</f>
        <v>Department of State Police</v>
      </c>
      <c r="F384" s="21" t="str">
        <f>VLOOKUP(B384,'Table A as of March 2024'!A:H,8,FALSE)</f>
        <v>Federal Trust</v>
      </c>
      <c r="G384" s="11" t="str">
        <f>VLOOKUP(B384,'Table A as of March 2024'!A:I,9,FALSE)</f>
        <v>120</v>
      </c>
      <c r="H384" t="str">
        <f>VLOOKUP(B384,'Table A as of March 2024'!A:L,12,FALSE)</f>
        <v>No</v>
      </c>
      <c r="I384" s="9" t="str">
        <f>VLOOKUP(B384,'Table A as of March 2024'!A:M,13,FALSE)</f>
        <v>R</v>
      </c>
      <c r="J384" t="str">
        <f>VLOOKUP(B384,'Table A as of March 2024'!A:O,15,FALSE)</f>
        <v>R</v>
      </c>
      <c r="K384" t="str">
        <f>VLOOKUP(G384,'ACFR Class Vlookup'!A:B,2,FALSE)</f>
        <v>Governmental</v>
      </c>
      <c r="L384" s="1" t="str">
        <f>VLOOKUP(D384,'Fund Information'!A:F,6,FALSE)</f>
        <v>This fund accounts for Federal funds.</v>
      </c>
      <c r="M384" s="6" t="str">
        <f t="shared" si="57"/>
        <v>N/A</v>
      </c>
      <c r="N384" s="6" t="s">
        <v>2886</v>
      </c>
      <c r="O384" s="6" t="str">
        <f t="shared" si="58"/>
        <v>N/A</v>
      </c>
      <c r="P384" s="5" t="s">
        <v>2886</v>
      </c>
      <c r="Q384" s="6" t="str">
        <f t="shared" si="59"/>
        <v>N/A</v>
      </c>
      <c r="R384" s="7" t="str">
        <f t="shared" si="60"/>
        <v>Yes</v>
      </c>
      <c r="S384" s="5" t="str">
        <f t="shared" si="61"/>
        <v>Answer Required</v>
      </c>
      <c r="T384" s="6" t="str">
        <f t="shared" si="62"/>
        <v>N/A</v>
      </c>
      <c r="U384" s="7" t="str">
        <f t="shared" si="63"/>
        <v>No</v>
      </c>
      <c r="V384" s="5" t="str">
        <f t="shared" si="64"/>
        <v>Answer Required</v>
      </c>
      <c r="W384" s="6" t="str">
        <f t="shared" si="65"/>
        <v>N/A</v>
      </c>
      <c r="X384" s="5" t="s">
        <v>2886</v>
      </c>
    </row>
    <row r="385" spans="1:24" ht="165" x14ac:dyDescent="0.25">
      <c r="A385" s="77">
        <f>VLOOKUP(C385,'BU and Control BU Listing'!A:E,5,FALSE)</f>
        <v>15600</v>
      </c>
      <c r="B385" s="80" t="s">
        <v>5759</v>
      </c>
      <c r="C385" s="22" t="str">
        <f t="shared" si="55"/>
        <v>15600</v>
      </c>
      <c r="D385" s="22" t="str">
        <f t="shared" si="56"/>
        <v>10110</v>
      </c>
      <c r="E385" s="21" t="str">
        <f>VLOOKUP(B385,'Table A as of March 2024'!A:G,7,FALSE)</f>
        <v>Department of State Police</v>
      </c>
      <c r="F385" s="21" t="str">
        <f>VLOOKUP(B385,'Table A as of March 2024'!A:H,8,FALSE)</f>
        <v>CARESActRlfFd–General-COVID-19</v>
      </c>
      <c r="G385" s="11" t="str">
        <f>VLOOKUP(B385,'Table A as of March 2024'!A:I,9,FALSE)</f>
        <v>120</v>
      </c>
      <c r="H385" t="str">
        <f>VLOOKUP(B385,'Table A as of March 2024'!A:L,12,FALSE)</f>
        <v>No</v>
      </c>
      <c r="I385" s="9" t="str">
        <f>VLOOKUP(B385,'Table A as of March 2024'!A:M,13,FALSE)</f>
        <v>V</v>
      </c>
      <c r="J385" t="str">
        <f>VLOOKUP(B385,'Table A as of March 2024'!A:O,15,FALSE)</f>
        <v>R</v>
      </c>
      <c r="K385" t="str">
        <f>VLOOKUP(G385,'ACFR Class Vlookup'!A:B,2,FALSE)</f>
        <v>Governmental</v>
      </c>
      <c r="L385" s="1" t="str">
        <f>VLOOKUP(D385,'Fund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85" s="6" t="str">
        <f t="shared" si="57"/>
        <v>N/A</v>
      </c>
      <c r="N385" s="6" t="s">
        <v>2886</v>
      </c>
      <c r="O385" s="6" t="str">
        <f t="shared" si="58"/>
        <v>N/A</v>
      </c>
      <c r="P385" s="5" t="s">
        <v>2886</v>
      </c>
      <c r="Q385" s="6" t="str">
        <f t="shared" si="59"/>
        <v>N/A</v>
      </c>
      <c r="R385" s="7" t="str">
        <f t="shared" si="60"/>
        <v>Yes</v>
      </c>
      <c r="S385" s="5" t="str">
        <f t="shared" si="61"/>
        <v>Answer Required</v>
      </c>
      <c r="T385" s="6" t="str">
        <f t="shared" si="62"/>
        <v>N/A</v>
      </c>
      <c r="U385" s="7" t="str">
        <f t="shared" si="63"/>
        <v>No</v>
      </c>
      <c r="V385" s="5" t="str">
        <f t="shared" si="64"/>
        <v>Answer Required</v>
      </c>
      <c r="W385" s="6" t="str">
        <f t="shared" si="65"/>
        <v>N/A</v>
      </c>
      <c r="X385" s="5" t="s">
        <v>2886</v>
      </c>
    </row>
    <row r="386" spans="1:24" ht="30" x14ac:dyDescent="0.25">
      <c r="A386" s="77">
        <f>VLOOKUP(C386,'BU and Control BU Listing'!A:E,5,FALSE)</f>
        <v>15600</v>
      </c>
      <c r="B386" s="80" t="s">
        <v>8124</v>
      </c>
      <c r="C386" s="22" t="str">
        <f t="shared" si="55"/>
        <v>15600</v>
      </c>
      <c r="D386" s="22" t="str">
        <f t="shared" si="56"/>
        <v>10710</v>
      </c>
      <c r="E386" s="21" t="str">
        <f>VLOOKUP(B386,'Table A as of March 2024'!A:G,7,FALSE)</f>
        <v>Department of State Police</v>
      </c>
      <c r="F386" s="21" t="str">
        <f>VLOOKUP(B386,'Table A as of March 2024'!A:H,8,FALSE)</f>
        <v>FEMA - State Agy - COVID-19</v>
      </c>
      <c r="G386" s="11" t="str">
        <f>VLOOKUP(B386,'Table A as of March 2024'!A:I,9,FALSE)</f>
        <v>120</v>
      </c>
      <c r="H386" t="str">
        <f>VLOOKUP(B386,'Table A as of March 2024'!A:L,12,FALSE)</f>
        <v>No</v>
      </c>
      <c r="I386" s="9" t="str">
        <f>VLOOKUP(B386,'Table A as of March 2024'!A:M,13,FALSE)</f>
        <v>V</v>
      </c>
      <c r="J386" t="str">
        <f>VLOOKUP(B386,'Table A as of March 2024'!A:O,15,FALSE)</f>
        <v>R</v>
      </c>
      <c r="K386" t="str">
        <f>VLOOKUP(G386,'ACFR Class Vlookup'!A:B,2,FALSE)</f>
        <v>Governmental</v>
      </c>
      <c r="L386" s="1" t="str">
        <f>VLOOKUP(D386,'Fund Information'!A:F,6,FALSE)</f>
        <v>Federal Emergency Management Agency (FEMA) - VDEM Pass Thru COVID -19 - State Agencies.</v>
      </c>
      <c r="M386" s="6" t="str">
        <f t="shared" si="57"/>
        <v>N/A</v>
      </c>
      <c r="N386" s="6" t="s">
        <v>2886</v>
      </c>
      <c r="O386" s="6" t="str">
        <f t="shared" si="58"/>
        <v>N/A</v>
      </c>
      <c r="P386" s="5" t="s">
        <v>2886</v>
      </c>
      <c r="Q386" s="6" t="str">
        <f t="shared" si="59"/>
        <v>N/A</v>
      </c>
      <c r="R386" s="7" t="str">
        <f t="shared" si="60"/>
        <v>Yes</v>
      </c>
      <c r="S386" s="5" t="str">
        <f t="shared" si="61"/>
        <v>Answer Required</v>
      </c>
      <c r="T386" s="6" t="str">
        <f t="shared" si="62"/>
        <v>N/A</v>
      </c>
      <c r="U386" s="7" t="str">
        <f t="shared" si="63"/>
        <v>No</v>
      </c>
      <c r="V386" s="5" t="str">
        <f t="shared" si="64"/>
        <v>Answer Required</v>
      </c>
      <c r="W386" s="6" t="str">
        <f t="shared" si="65"/>
        <v>N/A</v>
      </c>
      <c r="X386" s="5" t="s">
        <v>2886</v>
      </c>
    </row>
    <row r="387" spans="1:24" ht="165" x14ac:dyDescent="0.25">
      <c r="A387" s="77">
        <f>VLOOKUP(C387,'BU and Control BU Listing'!A:E,5,FALSE)</f>
        <v>15600</v>
      </c>
      <c r="B387" s="80" t="s">
        <v>8125</v>
      </c>
      <c r="C387" s="22" t="str">
        <f t="shared" ref="C387:C450" si="66">LEFT(B387,5)</f>
        <v>15600</v>
      </c>
      <c r="D387" s="22" t="str">
        <f t="shared" ref="D387:D450" si="67">RIGHT(B387,5)</f>
        <v>12110</v>
      </c>
      <c r="E387" s="21" t="str">
        <f>VLOOKUP(B387,'Table A as of March 2024'!A:G,7,FALSE)</f>
        <v>Department of State Police</v>
      </c>
      <c r="F387" s="21" t="str">
        <f>VLOOKUP(B387,'Table A as of March 2024'!A:H,8,FALSE)</f>
        <v>ARP-CrvStLoclFisRecFd-COVID-19</v>
      </c>
      <c r="G387" s="11" t="str">
        <f>VLOOKUP(B387,'Table A as of March 2024'!A:I,9,FALSE)</f>
        <v>120</v>
      </c>
      <c r="H387" t="str">
        <f>VLOOKUP(B387,'Table A as of March 2024'!A:L,12,FALSE)</f>
        <v>No</v>
      </c>
      <c r="I387" s="9" t="str">
        <f>VLOOKUP(B387,'Table A as of March 2024'!A:M,13,FALSE)</f>
        <v>V</v>
      </c>
      <c r="J387" t="str">
        <f>VLOOKUP(B387,'Table A as of March 2024'!A:O,15,FALSE)</f>
        <v>R</v>
      </c>
      <c r="K387" t="str">
        <f>VLOOKUP(G387,'ACFR Class Vlookup'!A:B,2,FALSE)</f>
        <v>Governmental</v>
      </c>
      <c r="L387" s="1" t="str">
        <f>VLOOKUP(D387,'Fund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87" s="6" t="str">
        <f t="shared" ref="M387:M450" si="68">IF(L387="","Answer Required","N/A")</f>
        <v>N/A</v>
      </c>
      <c r="N387" s="6" t="s">
        <v>2886</v>
      </c>
      <c r="O387" s="6" t="str">
        <f t="shared" ref="O387:O450" si="69">IF(N387="No","Answer Required","N/A")</f>
        <v>N/A</v>
      </c>
      <c r="P387" s="5" t="s">
        <v>2886</v>
      </c>
      <c r="Q387" s="6" t="str">
        <f t="shared" ref="Q387:Q450" si="70">IF(P387="No","Answer Required","N/A")</f>
        <v>N/A</v>
      </c>
      <c r="R387" s="7" t="str">
        <f t="shared" ref="R387:R450" si="71">IF(J387="R","Yes","No")</f>
        <v>Yes</v>
      </c>
      <c r="S387" s="5" t="str">
        <f t="shared" ref="S387:S450" si="72">IF($K387="Governmental","Answer Required","N/A")</f>
        <v>Answer Required</v>
      </c>
      <c r="T387" s="6" t="str">
        <f t="shared" ref="T387:T450" si="73">IF(AND(S387="Yes",R387="Yes"),"Answer Required",IF(AND(S387="no",R387="no"),"Answer Required","N/A"))</f>
        <v>N/A</v>
      </c>
      <c r="U387" s="7" t="str">
        <f t="shared" ref="U387:U450" si="74">IF(J387="C","Yes","No")</f>
        <v>No</v>
      </c>
      <c r="V387" s="5" t="str">
        <f t="shared" ref="V387:V450" si="75">IF($K387="Governmental","Answer Required","N/A")</f>
        <v>Answer Required</v>
      </c>
      <c r="W387" s="6" t="str">
        <f t="shared" ref="W387:W450" si="76">IF(AND(V387="Yes",U387="Yes"),"Answer Required",IF(AND(V387="no",U387="no"),"Answer Required","N/A"))</f>
        <v>N/A</v>
      </c>
      <c r="X387" s="5" t="s">
        <v>2886</v>
      </c>
    </row>
    <row r="388" spans="1:24" x14ac:dyDescent="0.25">
      <c r="A388" s="77">
        <f>VLOOKUP(C388,'BU and Control BU Listing'!A:E,5,FALSE)</f>
        <v>15700</v>
      </c>
      <c r="B388" s="80" t="s">
        <v>3218</v>
      </c>
      <c r="C388" s="22" t="str">
        <f t="shared" si="66"/>
        <v>15700</v>
      </c>
      <c r="D388" s="22" t="str">
        <f t="shared" si="67"/>
        <v>01000</v>
      </c>
      <c r="E388" s="21" t="str">
        <f>VLOOKUP(B388,'Table A as of March 2024'!A:G,7,FALSE)</f>
        <v>Compensation Board</v>
      </c>
      <c r="F388" s="21" t="str">
        <f>VLOOKUP(B388,'Table A as of March 2024'!A:H,8,FALSE)</f>
        <v>General Fund</v>
      </c>
      <c r="G388" s="11" t="str">
        <f>VLOOKUP(B388,'Table A as of March 2024'!A:I,9,FALSE)</f>
        <v>100</v>
      </c>
      <c r="H388" t="str">
        <f>VLOOKUP(B388,'Table A as of March 2024'!A:L,12,FALSE)</f>
        <v>No</v>
      </c>
      <c r="I388" s="9" t="str">
        <f>VLOOKUP(B388,'Table A as of March 2024'!A:M,13,FALSE)</f>
        <v>G</v>
      </c>
      <c r="J388" t="str">
        <f>VLOOKUP(B388,'Table A as of March 2024'!A:O,15,FALSE)</f>
        <v>U</v>
      </c>
      <c r="K388" t="str">
        <f>VLOOKUP(G388,'ACFR Class Vlookup'!A:B,2,FALSE)</f>
        <v>Governmental</v>
      </c>
      <c r="L388" s="1" t="str">
        <f>VLOOKUP(D388,'Fund Information'!A:F,6,FALSE)</f>
        <v>General Fund</v>
      </c>
      <c r="M388" s="6" t="str">
        <f t="shared" si="68"/>
        <v>N/A</v>
      </c>
      <c r="N388" s="6" t="s">
        <v>2886</v>
      </c>
      <c r="O388" s="6" t="str">
        <f t="shared" si="69"/>
        <v>N/A</v>
      </c>
      <c r="P388" s="5" t="s">
        <v>2886</v>
      </c>
      <c r="Q388" s="6" t="str">
        <f t="shared" si="70"/>
        <v>N/A</v>
      </c>
      <c r="R388" s="7" t="str">
        <f t="shared" si="71"/>
        <v>No</v>
      </c>
      <c r="S388" s="5" t="str">
        <f t="shared" si="72"/>
        <v>Answer Required</v>
      </c>
      <c r="T388" s="6" t="str">
        <f t="shared" si="73"/>
        <v>N/A</v>
      </c>
      <c r="U388" s="7" t="str">
        <f t="shared" si="74"/>
        <v>No</v>
      </c>
      <c r="V388" s="5" t="str">
        <f t="shared" si="75"/>
        <v>Answer Required</v>
      </c>
      <c r="W388" s="6" t="str">
        <f t="shared" si="76"/>
        <v>N/A</v>
      </c>
      <c r="X388" s="5" t="s">
        <v>2886</v>
      </c>
    </row>
    <row r="389" spans="1:24" x14ac:dyDescent="0.25">
      <c r="A389" s="77">
        <f>VLOOKUP(C389,'BU and Control BU Listing'!A:E,5,FALSE)</f>
        <v>15700</v>
      </c>
      <c r="B389" s="80" t="s">
        <v>3219</v>
      </c>
      <c r="C389" s="22" t="str">
        <f t="shared" si="66"/>
        <v>15700</v>
      </c>
      <c r="D389" s="22" t="str">
        <f t="shared" si="67"/>
        <v>02700</v>
      </c>
      <c r="E389" s="21" t="str">
        <f>VLOOKUP(B389,'Table A as of March 2024'!A:G,7,FALSE)</f>
        <v>Compensation Board</v>
      </c>
      <c r="F389" s="21" t="str">
        <f>VLOOKUP(B389,'Table A as of March 2024'!A:H,8,FALSE)</f>
        <v>Parking</v>
      </c>
      <c r="G389" s="11" t="str">
        <f>VLOOKUP(B389,'Table A as of March 2024'!A:I,9,FALSE)</f>
        <v>105</v>
      </c>
      <c r="H389" t="str">
        <f>VLOOKUP(B389,'Table A as of March 2024'!A:L,12,FALSE)</f>
        <v>No</v>
      </c>
      <c r="I389" s="9" t="str">
        <f>VLOOKUP(B389,'Table A as of March 2024'!A:M,13,FALSE)</f>
        <v>U</v>
      </c>
      <c r="J389" t="str">
        <f>VLOOKUP(B389,'Table A as of March 2024'!A:O,15,FALSE)</f>
        <v>C</v>
      </c>
      <c r="K389" t="str">
        <f>VLOOKUP(G389,'ACFR Class Vlookup'!A:B,2,FALSE)</f>
        <v>Governmental</v>
      </c>
      <c r="L389" s="1" t="str">
        <f>VLOOKUP(D389,'Fund Information'!A:F,6,FALSE)</f>
        <v>Parking - Accounts for fees paid for parking vehicles in state parking lots.</v>
      </c>
      <c r="M389" s="6" t="str">
        <f t="shared" si="68"/>
        <v>N/A</v>
      </c>
      <c r="N389" s="6" t="s">
        <v>2886</v>
      </c>
      <c r="O389" s="6" t="str">
        <f t="shared" si="69"/>
        <v>N/A</v>
      </c>
      <c r="P389" s="5" t="s">
        <v>2886</v>
      </c>
      <c r="Q389" s="6" t="str">
        <f t="shared" si="70"/>
        <v>N/A</v>
      </c>
      <c r="R389" s="7" t="str">
        <f t="shared" si="71"/>
        <v>No</v>
      </c>
      <c r="S389" s="5" t="str">
        <f t="shared" si="72"/>
        <v>Answer Required</v>
      </c>
      <c r="T389" s="6" t="str">
        <f t="shared" si="73"/>
        <v>N/A</v>
      </c>
      <c r="U389" s="7" t="str">
        <f t="shared" si="74"/>
        <v>Yes</v>
      </c>
      <c r="V389" s="5" t="str">
        <f t="shared" si="75"/>
        <v>Answer Required</v>
      </c>
      <c r="W389" s="6" t="str">
        <f t="shared" si="76"/>
        <v>N/A</v>
      </c>
      <c r="X389" s="5" t="s">
        <v>2886</v>
      </c>
    </row>
    <row r="390" spans="1:24" ht="45" x14ac:dyDescent="0.25">
      <c r="A390" s="77">
        <f>VLOOKUP(C390,'BU and Control BU Listing'!A:E,5,FALSE)</f>
        <v>15700</v>
      </c>
      <c r="B390" s="80" t="s">
        <v>3220</v>
      </c>
      <c r="C390" s="22" t="str">
        <f t="shared" si="66"/>
        <v>15700</v>
      </c>
      <c r="D390" s="22" t="str">
        <f t="shared" si="67"/>
        <v>07080</v>
      </c>
      <c r="E390" s="21" t="str">
        <f>VLOOKUP(B390,'Table A as of March 2024'!A:G,7,FALSE)</f>
        <v>Compensation Board</v>
      </c>
      <c r="F390" s="21" t="str">
        <f>VLOOKUP(B390,'Table A as of March 2024'!A:H,8,FALSE)</f>
        <v>Technology Trust Fund</v>
      </c>
      <c r="G390" s="11" t="str">
        <f>VLOOKUP(B390,'Table A as of March 2024'!A:I,9,FALSE)</f>
        <v>105</v>
      </c>
      <c r="H390" t="str">
        <f>VLOOKUP(B390,'Table A as of March 2024'!A:L,12,FALSE)</f>
        <v>No</v>
      </c>
      <c r="I390" s="9" t="str">
        <f>VLOOKUP(B390,'Table A as of March 2024'!A:M,13,FALSE)</f>
        <v>U</v>
      </c>
      <c r="J390" t="str">
        <f>VLOOKUP(B390,'Table A as of March 2024'!A:O,15,FALSE)</f>
        <v>C</v>
      </c>
      <c r="K390" t="str">
        <f>VLOOKUP(G390,'ACFR Class Vlookup'!A:B,2,FALSE)</f>
        <v>Governmental</v>
      </c>
      <c r="L390" s="1" t="str">
        <f>VLOOKUP(D390,'Fund Information'!A:F,6,FALSE)</f>
        <v>This fund accounts for a $5 fee that is assessed when land is recorded.  A small portion of the fee is used for administration, and the remainder is distributed to the circuit courts to aid in automation.</v>
      </c>
      <c r="M390" s="6" t="str">
        <f t="shared" si="68"/>
        <v>N/A</v>
      </c>
      <c r="N390" s="6" t="s">
        <v>2886</v>
      </c>
      <c r="O390" s="6" t="str">
        <f t="shared" si="69"/>
        <v>N/A</v>
      </c>
      <c r="P390" s="5" t="s">
        <v>2886</v>
      </c>
      <c r="Q390" s="6" t="str">
        <f t="shared" si="70"/>
        <v>N/A</v>
      </c>
      <c r="R390" s="7" t="str">
        <f t="shared" si="71"/>
        <v>No</v>
      </c>
      <c r="S390" s="5" t="str">
        <f t="shared" si="72"/>
        <v>Answer Required</v>
      </c>
      <c r="T390" s="6" t="str">
        <f t="shared" si="73"/>
        <v>N/A</v>
      </c>
      <c r="U390" s="7" t="str">
        <f t="shared" si="74"/>
        <v>Yes</v>
      </c>
      <c r="V390" s="5" t="str">
        <f t="shared" si="75"/>
        <v>Answer Required</v>
      </c>
      <c r="W390" s="6" t="str">
        <f t="shared" si="76"/>
        <v>N/A</v>
      </c>
      <c r="X390" s="5" t="s">
        <v>2886</v>
      </c>
    </row>
    <row r="391" spans="1:24" ht="75" x14ac:dyDescent="0.25">
      <c r="A391" s="77">
        <f>VLOOKUP(C391,'BU and Control BU Listing'!A:E,5,FALSE)</f>
        <v>15700</v>
      </c>
      <c r="B391" s="80" t="s">
        <v>3221</v>
      </c>
      <c r="C391" s="22" t="str">
        <f t="shared" si="66"/>
        <v>15700</v>
      </c>
      <c r="D391" s="22" t="str">
        <f t="shared" si="67"/>
        <v>09163</v>
      </c>
      <c r="E391" s="21" t="str">
        <f>VLOOKUP(B391,'Table A as of March 2024'!A:G,7,FALSE)</f>
        <v>Compensation Board</v>
      </c>
      <c r="F391" s="21" t="str">
        <f>VLOOKUP(B391,'Table A as of March 2024'!A:H,8,FALSE)</f>
        <v>Insurance Fraud Fund</v>
      </c>
      <c r="G391" s="11" t="str">
        <f>VLOOKUP(B391,'Table A as of March 2024'!A:I,9,FALSE)</f>
        <v>105</v>
      </c>
      <c r="H391" t="str">
        <f>VLOOKUP(B391,'Table A as of March 2024'!A:L,12,FALSE)</f>
        <v>No</v>
      </c>
      <c r="I391" s="9" t="str">
        <f>VLOOKUP(B391,'Table A as of March 2024'!A:M,13,FALSE)</f>
        <v>U</v>
      </c>
      <c r="J391" t="str">
        <f>VLOOKUP(B391,'Table A as of March 2024'!A:O,15,FALSE)</f>
        <v>C</v>
      </c>
      <c r="K391" t="str">
        <f>VLOOKUP(G391,'ACFR Class Vlookup'!A:B,2,FALSE)</f>
        <v>Governmental</v>
      </c>
      <c r="L391" s="1" t="str">
        <f>VLOOKUP(D391,'Fund Information'!A:F,6,FALSE)</f>
        <v>Per Code of VA §38.2-415, this fund accounts for insurance premium fees that are collected by SCC from individual insurance policies.  This fee is used to deter insurance fraud through insurance fraud investigation officers, and through insurance fraud deterrent programs.  This fund was formerly fund 0250 at agency 156.</v>
      </c>
      <c r="M391" s="6" t="str">
        <f t="shared" si="68"/>
        <v>N/A</v>
      </c>
      <c r="N391" s="6" t="s">
        <v>2886</v>
      </c>
      <c r="O391" s="6" t="str">
        <f t="shared" si="69"/>
        <v>N/A</v>
      </c>
      <c r="P391" s="5" t="s">
        <v>2886</v>
      </c>
      <c r="Q391" s="6" t="str">
        <f t="shared" si="70"/>
        <v>N/A</v>
      </c>
      <c r="R391" s="7" t="str">
        <f t="shared" si="71"/>
        <v>No</v>
      </c>
      <c r="S391" s="5" t="str">
        <f t="shared" si="72"/>
        <v>Answer Required</v>
      </c>
      <c r="T391" s="6" t="str">
        <f t="shared" si="73"/>
        <v>N/A</v>
      </c>
      <c r="U391" s="7" t="str">
        <f t="shared" si="74"/>
        <v>Yes</v>
      </c>
      <c r="V391" s="5" t="str">
        <f t="shared" si="75"/>
        <v>Answer Required</v>
      </c>
      <c r="W391" s="6" t="str">
        <f t="shared" si="76"/>
        <v>N/A</v>
      </c>
      <c r="X391" s="5" t="s">
        <v>2886</v>
      </c>
    </row>
    <row r="392" spans="1:24" ht="60" x14ac:dyDescent="0.25">
      <c r="A392" s="77">
        <f>VLOOKUP(C392,'BU and Control BU Listing'!A:E,5,FALSE)</f>
        <v>15700</v>
      </c>
      <c r="B392" s="80" t="s">
        <v>3222</v>
      </c>
      <c r="C392" s="22" t="str">
        <f t="shared" si="66"/>
        <v>15700</v>
      </c>
      <c r="D392" s="22" t="str">
        <f t="shared" si="67"/>
        <v>09280</v>
      </c>
      <c r="E392" s="21" t="str">
        <f>VLOOKUP(B392,'Table A as of March 2024'!A:G,7,FALSE)</f>
        <v>Compensation Board</v>
      </c>
      <c r="F392" s="21" t="str">
        <f>VLOOKUP(B392,'Table A as of March 2024'!A:H,8,FALSE)</f>
        <v>Wireless E-911 Fund</v>
      </c>
      <c r="G392" s="11" t="str">
        <f>VLOOKUP(B392,'Table A as of March 2024'!A:I,9,FALSE)</f>
        <v>105</v>
      </c>
      <c r="H392" t="str">
        <f>VLOOKUP(B392,'Table A as of March 2024'!A:L,12,FALSE)</f>
        <v>Yes</v>
      </c>
      <c r="I392" s="9" t="str">
        <f>VLOOKUP(B392,'Table A as of March 2024'!A:M,13,FALSE)</f>
        <v>U</v>
      </c>
      <c r="J392" t="str">
        <f>VLOOKUP(B392,'Table A as of March 2024'!A:O,15,FALSE)</f>
        <v>C</v>
      </c>
      <c r="K392" t="str">
        <f>VLOOKUP(G392,'ACFR Class Vlookup'!A:B,2,FALSE)</f>
        <v>Governmental</v>
      </c>
      <c r="L392" s="1" t="str">
        <f>VLOOKUP(D392,'Fund Information'!A:F,6,FALSE)</f>
        <v>Per Code of VA § 56-484.17, and Chapter 2, item 72 K, this fund accounts for receipts from E-911 for telecommunications to offset dispatch center operations and related costs incurred for answering wireless 911 telephone calls.</v>
      </c>
      <c r="M392" s="6" t="str">
        <f t="shared" si="68"/>
        <v>N/A</v>
      </c>
      <c r="N392" s="6" t="s">
        <v>2886</v>
      </c>
      <c r="O392" s="6" t="str">
        <f t="shared" si="69"/>
        <v>N/A</v>
      </c>
      <c r="P392" s="5" t="s">
        <v>2886</v>
      </c>
      <c r="Q392" s="6" t="str">
        <f t="shared" si="70"/>
        <v>N/A</v>
      </c>
      <c r="R392" s="7" t="str">
        <f t="shared" si="71"/>
        <v>No</v>
      </c>
      <c r="S392" s="5" t="str">
        <f t="shared" si="72"/>
        <v>Answer Required</v>
      </c>
      <c r="T392" s="6" t="str">
        <f t="shared" si="73"/>
        <v>N/A</v>
      </c>
      <c r="U392" s="7" t="str">
        <f t="shared" si="74"/>
        <v>Yes</v>
      </c>
      <c r="V392" s="5" t="str">
        <f t="shared" si="75"/>
        <v>Answer Required</v>
      </c>
      <c r="W392" s="6" t="str">
        <f t="shared" si="76"/>
        <v>N/A</v>
      </c>
      <c r="X392" s="5" t="s">
        <v>2886</v>
      </c>
    </row>
    <row r="393" spans="1:24" ht="165" x14ac:dyDescent="0.25">
      <c r="A393" s="77">
        <f>VLOOKUP(C393,'BU and Control BU Listing'!A:E,5,FALSE)</f>
        <v>15700</v>
      </c>
      <c r="B393" s="80" t="s">
        <v>5760</v>
      </c>
      <c r="C393" s="22" t="str">
        <f t="shared" si="66"/>
        <v>15700</v>
      </c>
      <c r="D393" s="22" t="str">
        <f t="shared" si="67"/>
        <v>10110</v>
      </c>
      <c r="E393" s="21" t="str">
        <f>VLOOKUP(B393,'Table A as of March 2024'!A:G,7,FALSE)</f>
        <v>Compensation Board</v>
      </c>
      <c r="F393" s="21" t="str">
        <f>VLOOKUP(B393,'Table A as of March 2024'!A:H,8,FALSE)</f>
        <v>CARESActRlfFd–General-COVID-19</v>
      </c>
      <c r="G393" s="11" t="str">
        <f>VLOOKUP(B393,'Table A as of March 2024'!A:I,9,FALSE)</f>
        <v>120</v>
      </c>
      <c r="H393" t="str">
        <f>VLOOKUP(B393,'Table A as of March 2024'!A:L,12,FALSE)</f>
        <v>No</v>
      </c>
      <c r="I393" s="9" t="str">
        <f>VLOOKUP(B393,'Table A as of March 2024'!A:M,13,FALSE)</f>
        <v>V</v>
      </c>
      <c r="J393" t="str">
        <f>VLOOKUP(B393,'Table A as of March 2024'!A:O,15,FALSE)</f>
        <v>R</v>
      </c>
      <c r="K393" t="str">
        <f>VLOOKUP(G393,'ACFR Class Vlookup'!A:B,2,FALSE)</f>
        <v>Governmental</v>
      </c>
      <c r="L393" s="1" t="str">
        <f>VLOOKUP(D393,'Fund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93" s="6" t="str">
        <f t="shared" si="68"/>
        <v>N/A</v>
      </c>
      <c r="N393" s="6" t="s">
        <v>2886</v>
      </c>
      <c r="O393" s="6" t="str">
        <f t="shared" si="69"/>
        <v>N/A</v>
      </c>
      <c r="P393" s="5" t="s">
        <v>2886</v>
      </c>
      <c r="Q393" s="6" t="str">
        <f t="shared" si="70"/>
        <v>N/A</v>
      </c>
      <c r="R393" s="7" t="str">
        <f t="shared" si="71"/>
        <v>Yes</v>
      </c>
      <c r="S393" s="5" t="str">
        <f t="shared" si="72"/>
        <v>Answer Required</v>
      </c>
      <c r="T393" s="6" t="str">
        <f t="shared" si="73"/>
        <v>N/A</v>
      </c>
      <c r="U393" s="7" t="str">
        <f t="shared" si="74"/>
        <v>No</v>
      </c>
      <c r="V393" s="5" t="str">
        <f t="shared" si="75"/>
        <v>Answer Required</v>
      </c>
      <c r="W393" s="6" t="str">
        <f t="shared" si="76"/>
        <v>N/A</v>
      </c>
      <c r="X393" s="5" t="s">
        <v>2886</v>
      </c>
    </row>
    <row r="394" spans="1:24" ht="165" x14ac:dyDescent="0.25">
      <c r="A394" s="77">
        <f>VLOOKUP(C394,'BU and Control BU Listing'!A:E,5,FALSE)</f>
        <v>15700</v>
      </c>
      <c r="B394" s="80" t="s">
        <v>8126</v>
      </c>
      <c r="C394" s="22" t="str">
        <f t="shared" si="66"/>
        <v>15700</v>
      </c>
      <c r="D394" s="22" t="str">
        <f t="shared" si="67"/>
        <v>12110</v>
      </c>
      <c r="E394" s="21" t="str">
        <f>VLOOKUP(B394,'Table A as of March 2024'!A:G,7,FALSE)</f>
        <v>Compensation Board</v>
      </c>
      <c r="F394" s="21" t="str">
        <f>VLOOKUP(B394,'Table A as of March 2024'!A:H,8,FALSE)</f>
        <v>ARP-CrvStLoclFisRecFd-COVID-19</v>
      </c>
      <c r="G394" s="11" t="str">
        <f>VLOOKUP(B394,'Table A as of March 2024'!A:I,9,FALSE)</f>
        <v>120</v>
      </c>
      <c r="H394" t="str">
        <f>VLOOKUP(B394,'Table A as of March 2024'!A:L,12,FALSE)</f>
        <v>No</v>
      </c>
      <c r="I394" s="9" t="str">
        <f>VLOOKUP(B394,'Table A as of March 2024'!A:M,13,FALSE)</f>
        <v>V</v>
      </c>
      <c r="J394" t="str">
        <f>VLOOKUP(B394,'Table A as of March 2024'!A:O,15,FALSE)</f>
        <v>R</v>
      </c>
      <c r="K394" t="str">
        <f>VLOOKUP(G394,'ACFR Class Vlookup'!A:B,2,FALSE)</f>
        <v>Governmental</v>
      </c>
      <c r="L394" s="1" t="str">
        <f>VLOOKUP(D394,'Fund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94" s="6" t="str">
        <f t="shared" si="68"/>
        <v>N/A</v>
      </c>
      <c r="N394" s="6" t="s">
        <v>2886</v>
      </c>
      <c r="O394" s="6" t="str">
        <f t="shared" si="69"/>
        <v>N/A</v>
      </c>
      <c r="P394" s="5" t="s">
        <v>2886</v>
      </c>
      <c r="Q394" s="6" t="str">
        <f t="shared" si="70"/>
        <v>N/A</v>
      </c>
      <c r="R394" s="7" t="str">
        <f t="shared" si="71"/>
        <v>Yes</v>
      </c>
      <c r="S394" s="5" t="str">
        <f t="shared" si="72"/>
        <v>Answer Required</v>
      </c>
      <c r="T394" s="6" t="str">
        <f t="shared" si="73"/>
        <v>N/A</v>
      </c>
      <c r="U394" s="7" t="str">
        <f t="shared" si="74"/>
        <v>No</v>
      </c>
      <c r="V394" s="5" t="str">
        <f t="shared" si="75"/>
        <v>Answer Required</v>
      </c>
      <c r="W394" s="6" t="str">
        <f t="shared" si="76"/>
        <v>N/A</v>
      </c>
      <c r="X394" s="5" t="s">
        <v>2886</v>
      </c>
    </row>
    <row r="395" spans="1:24" x14ac:dyDescent="0.25">
      <c r="A395" s="77">
        <f>VLOOKUP(C395,'BU and Control BU Listing'!A:E,5,FALSE)</f>
        <v>15800</v>
      </c>
      <c r="B395" s="80" t="s">
        <v>3224</v>
      </c>
      <c r="C395" s="22" t="str">
        <f t="shared" si="66"/>
        <v>15800</v>
      </c>
      <c r="D395" s="22" t="str">
        <f t="shared" si="67"/>
        <v>01000</v>
      </c>
      <c r="E395" s="21" t="str">
        <f>VLOOKUP(B395,'Table A as of March 2024'!A:G,7,FALSE)</f>
        <v>Virginia Retirement System</v>
      </c>
      <c r="F395" s="21" t="str">
        <f>VLOOKUP(B395,'Table A as of March 2024'!A:H,8,FALSE)</f>
        <v>General Fund</v>
      </c>
      <c r="G395" s="11" t="str">
        <f>VLOOKUP(B395,'Table A as of March 2024'!A:I,9,FALSE)</f>
        <v>100</v>
      </c>
      <c r="H395" t="str">
        <f>VLOOKUP(B395,'Table A as of March 2024'!A:L,12,FALSE)</f>
        <v>No</v>
      </c>
      <c r="I395" s="9" t="str">
        <f>VLOOKUP(B395,'Table A as of March 2024'!A:M,13,FALSE)</f>
        <v>G</v>
      </c>
      <c r="J395" t="str">
        <f>VLOOKUP(B395,'Table A as of March 2024'!A:O,15,FALSE)</f>
        <v>U</v>
      </c>
      <c r="K395" t="str">
        <f>VLOOKUP(G395,'ACFR Class Vlookup'!A:B,2,FALSE)</f>
        <v>Governmental</v>
      </c>
      <c r="L395" s="1" t="str">
        <f>VLOOKUP(D395,'Fund Information'!A:F,6,FALSE)</f>
        <v>General Fund</v>
      </c>
      <c r="M395" s="6" t="str">
        <f t="shared" si="68"/>
        <v>N/A</v>
      </c>
      <c r="N395" s="6" t="s">
        <v>2886</v>
      </c>
      <c r="O395" s="6" t="str">
        <f t="shared" si="69"/>
        <v>N/A</v>
      </c>
      <c r="P395" s="5" t="s">
        <v>2886</v>
      </c>
      <c r="Q395" s="6" t="str">
        <f t="shared" si="70"/>
        <v>N/A</v>
      </c>
      <c r="R395" s="7" t="str">
        <f t="shared" si="71"/>
        <v>No</v>
      </c>
      <c r="S395" s="5" t="str">
        <f t="shared" si="72"/>
        <v>Answer Required</v>
      </c>
      <c r="T395" s="6" t="str">
        <f t="shared" si="73"/>
        <v>N/A</v>
      </c>
      <c r="U395" s="7" t="str">
        <f t="shared" si="74"/>
        <v>No</v>
      </c>
      <c r="V395" s="5" t="str">
        <f t="shared" si="75"/>
        <v>Answer Required</v>
      </c>
      <c r="W395" s="6" t="str">
        <f t="shared" si="76"/>
        <v>N/A</v>
      </c>
      <c r="X395" s="5" t="s">
        <v>2886</v>
      </c>
    </row>
    <row r="396" spans="1:24" ht="30" x14ac:dyDescent="0.25">
      <c r="A396" s="77">
        <f>VLOOKUP(C396,'BU and Control BU Listing'!A:E,5,FALSE)</f>
        <v>15800</v>
      </c>
      <c r="B396" s="80" t="s">
        <v>3225</v>
      </c>
      <c r="C396" s="22" t="str">
        <f t="shared" si="66"/>
        <v>15800</v>
      </c>
      <c r="D396" s="22" t="str">
        <f t="shared" si="67"/>
        <v>07060</v>
      </c>
      <c r="E396" s="21" t="str">
        <f>VLOOKUP(B396,'Table A as of March 2024'!A:G,7,FALSE)</f>
        <v>Virginia Retirement System</v>
      </c>
      <c r="F396" s="21" t="str">
        <f>VLOOKUP(B396,'Table A as of March 2024'!A:H,8,FALSE)</f>
        <v>Group Life Insurance</v>
      </c>
      <c r="G396" s="11" t="str">
        <f>VLOOKUP(B396,'Table A as of March 2024'!A:I,9,FALSE)</f>
        <v>400</v>
      </c>
      <c r="H396" t="str">
        <f>VLOOKUP(B396,'Table A as of March 2024'!A:L,12,FALSE)</f>
        <v>No</v>
      </c>
      <c r="I396" s="9" t="str">
        <f>VLOOKUP(B396,'Table A as of March 2024'!A:M,13,FALSE)</f>
        <v>R</v>
      </c>
      <c r="K396" t="str">
        <f>VLOOKUP(G396,'ACFR Class Vlookup'!A:B,2,FALSE)</f>
        <v>N/A</v>
      </c>
      <c r="L396" s="1" t="str">
        <f>VLOOKUP(D396,'Fund Information'!A:F,6,FALSE)</f>
        <v>Accounts for the Commonwealth's Group Life Insurance program.  Activity included in VRS financial statements.</v>
      </c>
      <c r="M396" s="6" t="str">
        <f t="shared" si="68"/>
        <v>N/A</v>
      </c>
      <c r="N396" s="6" t="s">
        <v>2886</v>
      </c>
      <c r="O396" s="6" t="str">
        <f t="shared" si="69"/>
        <v>N/A</v>
      </c>
      <c r="P396" s="5" t="s">
        <v>2886</v>
      </c>
      <c r="Q396" s="6" t="str">
        <f t="shared" si="70"/>
        <v>N/A</v>
      </c>
      <c r="R396" s="7" t="str">
        <f t="shared" si="71"/>
        <v>No</v>
      </c>
      <c r="S396" s="5" t="str">
        <f t="shared" si="72"/>
        <v>N/A</v>
      </c>
      <c r="T396" s="6" t="str">
        <f t="shared" si="73"/>
        <v>N/A</v>
      </c>
      <c r="U396" s="7" t="str">
        <f t="shared" si="74"/>
        <v>No</v>
      </c>
      <c r="V396" s="5" t="str">
        <f t="shared" si="75"/>
        <v>N/A</v>
      </c>
      <c r="W396" s="6" t="str">
        <f t="shared" si="76"/>
        <v>N/A</v>
      </c>
      <c r="X396" s="5" t="s">
        <v>2886</v>
      </c>
    </row>
    <row r="397" spans="1:24" ht="45" x14ac:dyDescent="0.25">
      <c r="A397" s="77">
        <f>VLOOKUP(C397,'BU and Control BU Listing'!A:E,5,FALSE)</f>
        <v>15800</v>
      </c>
      <c r="B397" s="80" t="s">
        <v>3226</v>
      </c>
      <c r="C397" s="22" t="str">
        <f t="shared" si="66"/>
        <v>15800</v>
      </c>
      <c r="D397" s="22" t="str">
        <f t="shared" si="67"/>
        <v>07090</v>
      </c>
      <c r="E397" s="21" t="str">
        <f>VLOOKUP(B397,'Table A as of March 2024'!A:G,7,FALSE)</f>
        <v>Virginia Retirement System</v>
      </c>
      <c r="F397" s="21" t="str">
        <f>VLOOKUP(B397,'Table A as of March 2024'!A:H,8,FALSE)</f>
        <v>VRS Members Contribution Acct</v>
      </c>
      <c r="G397" s="11" t="str">
        <f>VLOOKUP(B397,'Table A as of March 2024'!A:I,9,FALSE)</f>
        <v>400</v>
      </c>
      <c r="H397" t="str">
        <f>VLOOKUP(B397,'Table A as of March 2024'!A:L,12,FALSE)</f>
        <v>No</v>
      </c>
      <c r="I397" s="9" t="str">
        <f>VLOOKUP(B397,'Table A as of March 2024'!A:M,13,FALSE)</f>
        <v>R</v>
      </c>
      <c r="K397" t="str">
        <f>VLOOKUP(G397,'ACFR Class Vlookup'!A:B,2,FALSE)</f>
        <v>N/A</v>
      </c>
      <c r="L397" s="1" t="str">
        <f>VLOOKUP(D397,'Fund Information'!A:F,6,FALSE)</f>
        <v>Accounts for the Commonwealth's VRS retirement plan member reserve.  Activity included in VRS financial statements.  See Virginia Constitution, Article X, Section 11.</v>
      </c>
      <c r="M397" s="6" t="str">
        <f t="shared" si="68"/>
        <v>N/A</v>
      </c>
      <c r="N397" s="6" t="s">
        <v>2886</v>
      </c>
      <c r="O397" s="6" t="str">
        <f t="shared" si="69"/>
        <v>N/A</v>
      </c>
      <c r="P397" s="5" t="s">
        <v>2886</v>
      </c>
      <c r="Q397" s="6" t="str">
        <f t="shared" si="70"/>
        <v>N/A</v>
      </c>
      <c r="R397" s="7" t="str">
        <f t="shared" si="71"/>
        <v>No</v>
      </c>
      <c r="S397" s="5" t="str">
        <f t="shared" si="72"/>
        <v>N/A</v>
      </c>
      <c r="T397" s="6" t="str">
        <f t="shared" si="73"/>
        <v>N/A</v>
      </c>
      <c r="U397" s="7" t="str">
        <f t="shared" si="74"/>
        <v>No</v>
      </c>
      <c r="V397" s="5" t="str">
        <f t="shared" si="75"/>
        <v>N/A</v>
      </c>
      <c r="W397" s="6" t="str">
        <f t="shared" si="76"/>
        <v>N/A</v>
      </c>
      <c r="X397" s="5" t="s">
        <v>2886</v>
      </c>
    </row>
    <row r="398" spans="1:24" ht="45" x14ac:dyDescent="0.25">
      <c r="A398" s="77">
        <f>VLOOKUP(C398,'BU and Control BU Listing'!A:E,5,FALSE)</f>
        <v>15800</v>
      </c>
      <c r="B398" s="80" t="s">
        <v>3227</v>
      </c>
      <c r="C398" s="22" t="str">
        <f t="shared" si="66"/>
        <v>15800</v>
      </c>
      <c r="D398" s="22" t="str">
        <f t="shared" si="67"/>
        <v>07100</v>
      </c>
      <c r="E398" s="21" t="str">
        <f>VLOOKUP(B398,'Table A as of March 2024'!A:G,7,FALSE)</f>
        <v>Virginia Retirement System</v>
      </c>
      <c r="F398" s="21" t="str">
        <f>VLOOKUP(B398,'Table A as of March 2024'!A:H,8,FALSE)</f>
        <v>VRS Retirement Allowance Acct</v>
      </c>
      <c r="G398" s="11" t="str">
        <f>VLOOKUP(B398,'Table A as of March 2024'!A:I,9,FALSE)</f>
        <v>400</v>
      </c>
      <c r="H398" t="str">
        <f>VLOOKUP(B398,'Table A as of March 2024'!A:L,12,FALSE)</f>
        <v>No</v>
      </c>
      <c r="I398" s="9" t="str">
        <f>VLOOKUP(B398,'Table A as of March 2024'!A:M,13,FALSE)</f>
        <v>R</v>
      </c>
      <c r="K398" t="str">
        <f>VLOOKUP(G398,'ACFR Class Vlookup'!A:B,2,FALSE)</f>
        <v>N/A</v>
      </c>
      <c r="L398" s="1" t="str">
        <f>VLOOKUP(D398,'Fund Information'!A:F,6,FALSE)</f>
        <v>Accounts for the Commonwealth's VRS retirement plan employer reserve.  Activity included in VRS financial statements.  See Virginia Constitution, Article X, Section 11.</v>
      </c>
      <c r="M398" s="6" t="str">
        <f t="shared" si="68"/>
        <v>N/A</v>
      </c>
      <c r="N398" s="6" t="s">
        <v>2886</v>
      </c>
      <c r="O398" s="6" t="str">
        <f t="shared" si="69"/>
        <v>N/A</v>
      </c>
      <c r="P398" s="5" t="s">
        <v>2886</v>
      </c>
      <c r="Q398" s="6" t="str">
        <f t="shared" si="70"/>
        <v>N/A</v>
      </c>
      <c r="R398" s="7" t="str">
        <f t="shared" si="71"/>
        <v>No</v>
      </c>
      <c r="S398" s="5" t="str">
        <f t="shared" si="72"/>
        <v>N/A</v>
      </c>
      <c r="T398" s="6" t="str">
        <f t="shared" si="73"/>
        <v>N/A</v>
      </c>
      <c r="U398" s="7" t="str">
        <f t="shared" si="74"/>
        <v>No</v>
      </c>
      <c r="V398" s="5" t="str">
        <f t="shared" si="75"/>
        <v>N/A</v>
      </c>
      <c r="W398" s="6" t="str">
        <f t="shared" si="76"/>
        <v>N/A</v>
      </c>
      <c r="X398" s="5" t="s">
        <v>2886</v>
      </c>
    </row>
    <row r="399" spans="1:24" ht="45" x14ac:dyDescent="0.25">
      <c r="A399" s="77">
        <f>VLOOKUP(C399,'BU and Control BU Listing'!A:E,5,FALSE)</f>
        <v>15800</v>
      </c>
      <c r="B399" s="80" t="s">
        <v>3228</v>
      </c>
      <c r="C399" s="22" t="str">
        <f t="shared" si="66"/>
        <v>15800</v>
      </c>
      <c r="D399" s="22" t="str">
        <f t="shared" si="67"/>
        <v>07111</v>
      </c>
      <c r="E399" s="21" t="str">
        <f>VLOOKUP(B399,'Table A as of March 2024'!A:G,7,FALSE)</f>
        <v>Virginia Retirement System</v>
      </c>
      <c r="F399" s="21" t="str">
        <f>VLOOKUP(B399,'Table A as of March 2024'!A:H,8,FALSE)</f>
        <v>SPORS Members Cont Acct</v>
      </c>
      <c r="G399" s="11" t="str">
        <f>VLOOKUP(B399,'Table A as of March 2024'!A:I,9,FALSE)</f>
        <v>400</v>
      </c>
      <c r="H399" t="str">
        <f>VLOOKUP(B399,'Table A as of March 2024'!A:L,12,FALSE)</f>
        <v>No</v>
      </c>
      <c r="I399" s="9" t="str">
        <f>VLOOKUP(B399,'Table A as of March 2024'!A:M,13,FALSE)</f>
        <v>R</v>
      </c>
      <c r="K399" t="str">
        <f>VLOOKUP(G399,'ACFR Class Vlookup'!A:B,2,FALSE)</f>
        <v>N/A</v>
      </c>
      <c r="L399" s="1" t="str">
        <f>VLOOKUP(D399,'Fund Information'!A:F,6,FALSE)</f>
        <v>Accounts for the Commonwealth's SPORS retirement plan member reserve.  Activity included in VRS financial statements.  See Virginia Constitution, Article X, Section 11.</v>
      </c>
      <c r="M399" s="6" t="str">
        <f t="shared" si="68"/>
        <v>N/A</v>
      </c>
      <c r="N399" s="6" t="s">
        <v>2886</v>
      </c>
      <c r="O399" s="6" t="str">
        <f t="shared" si="69"/>
        <v>N/A</v>
      </c>
      <c r="P399" s="5" t="s">
        <v>2886</v>
      </c>
      <c r="Q399" s="6" t="str">
        <f t="shared" si="70"/>
        <v>N/A</v>
      </c>
      <c r="R399" s="7" t="str">
        <f t="shared" si="71"/>
        <v>No</v>
      </c>
      <c r="S399" s="5" t="str">
        <f t="shared" si="72"/>
        <v>N/A</v>
      </c>
      <c r="T399" s="6" t="str">
        <f t="shared" si="73"/>
        <v>N/A</v>
      </c>
      <c r="U399" s="7" t="str">
        <f t="shared" si="74"/>
        <v>No</v>
      </c>
      <c r="V399" s="5" t="str">
        <f t="shared" si="75"/>
        <v>N/A</v>
      </c>
      <c r="W399" s="6" t="str">
        <f t="shared" si="76"/>
        <v>N/A</v>
      </c>
      <c r="X399" s="5" t="s">
        <v>2886</v>
      </c>
    </row>
    <row r="400" spans="1:24" ht="45" x14ac:dyDescent="0.25">
      <c r="A400" s="77">
        <f>VLOOKUP(C400,'BU and Control BU Listing'!A:E,5,FALSE)</f>
        <v>15800</v>
      </c>
      <c r="B400" s="80" t="s">
        <v>3229</v>
      </c>
      <c r="C400" s="22" t="str">
        <f t="shared" si="66"/>
        <v>15800</v>
      </c>
      <c r="D400" s="22" t="str">
        <f t="shared" si="67"/>
        <v>07121</v>
      </c>
      <c r="E400" s="21" t="str">
        <f>VLOOKUP(B400,'Table A as of March 2024'!A:G,7,FALSE)</f>
        <v>Virginia Retirement System</v>
      </c>
      <c r="F400" s="21" t="str">
        <f>VLOOKUP(B400,'Table A as of March 2024'!A:H,8,FALSE)</f>
        <v>SPORS Retirement Allow Acct</v>
      </c>
      <c r="G400" s="11" t="str">
        <f>VLOOKUP(B400,'Table A as of March 2024'!A:I,9,FALSE)</f>
        <v>400</v>
      </c>
      <c r="H400" t="str">
        <f>VLOOKUP(B400,'Table A as of March 2024'!A:L,12,FALSE)</f>
        <v>No</v>
      </c>
      <c r="I400" s="9" t="str">
        <f>VLOOKUP(B400,'Table A as of March 2024'!A:M,13,FALSE)</f>
        <v>R</v>
      </c>
      <c r="K400" t="str">
        <f>VLOOKUP(G400,'ACFR Class Vlookup'!A:B,2,FALSE)</f>
        <v>N/A</v>
      </c>
      <c r="L400" s="1" t="str">
        <f>VLOOKUP(D400,'Fund Information'!A:F,6,FALSE)</f>
        <v>Accounts for the Commonwealth's SPORS retirement plan employer reserve.  Activity included in VRS financial statements.  See Virginia Constitution, Article X, Section 11.</v>
      </c>
      <c r="M400" s="6" t="str">
        <f t="shared" si="68"/>
        <v>N/A</v>
      </c>
      <c r="N400" s="6" t="s">
        <v>2886</v>
      </c>
      <c r="O400" s="6" t="str">
        <f t="shared" si="69"/>
        <v>N/A</v>
      </c>
      <c r="P400" s="5" t="s">
        <v>2886</v>
      </c>
      <c r="Q400" s="6" t="str">
        <f t="shared" si="70"/>
        <v>N/A</v>
      </c>
      <c r="R400" s="7" t="str">
        <f t="shared" si="71"/>
        <v>No</v>
      </c>
      <c r="S400" s="5" t="str">
        <f t="shared" si="72"/>
        <v>N/A</v>
      </c>
      <c r="T400" s="6" t="str">
        <f t="shared" si="73"/>
        <v>N/A</v>
      </c>
      <c r="U400" s="7" t="str">
        <f t="shared" si="74"/>
        <v>No</v>
      </c>
      <c r="V400" s="5" t="str">
        <f t="shared" si="75"/>
        <v>N/A</v>
      </c>
      <c r="W400" s="6" t="str">
        <f t="shared" si="76"/>
        <v>N/A</v>
      </c>
      <c r="X400" s="5" t="s">
        <v>2886</v>
      </c>
    </row>
    <row r="401" spans="1:24" ht="45" x14ac:dyDescent="0.25">
      <c r="A401" s="77">
        <f>VLOOKUP(C401,'BU and Control BU Listing'!A:E,5,FALSE)</f>
        <v>15800</v>
      </c>
      <c r="B401" s="80" t="s">
        <v>3230</v>
      </c>
      <c r="C401" s="22" t="str">
        <f t="shared" si="66"/>
        <v>15800</v>
      </c>
      <c r="D401" s="22" t="str">
        <f t="shared" si="67"/>
        <v>07130</v>
      </c>
      <c r="E401" s="21" t="str">
        <f>VLOOKUP(B401,'Table A as of March 2024'!A:G,7,FALSE)</f>
        <v>Virginia Retirement System</v>
      </c>
      <c r="F401" s="21" t="str">
        <f>VLOOKUP(B401,'Table A as of March 2024'!A:H,8,FALSE)</f>
        <v>JRS Members Contribution Acct</v>
      </c>
      <c r="G401" s="11" t="str">
        <f>VLOOKUP(B401,'Table A as of March 2024'!A:I,9,FALSE)</f>
        <v>400</v>
      </c>
      <c r="H401" t="str">
        <f>VLOOKUP(B401,'Table A as of March 2024'!A:L,12,FALSE)</f>
        <v>No</v>
      </c>
      <c r="I401" s="9" t="str">
        <f>VLOOKUP(B401,'Table A as of March 2024'!A:M,13,FALSE)</f>
        <v>R</v>
      </c>
      <c r="K401" t="str">
        <f>VLOOKUP(G401,'ACFR Class Vlookup'!A:B,2,FALSE)</f>
        <v>N/A</v>
      </c>
      <c r="L401" s="1" t="str">
        <f>VLOOKUP(D401,'Fund Information'!A:F,6,FALSE)</f>
        <v>Accounts for the Commonwealth's JRS retirement plan member reserve.  Activity included in VRS financial statements.  See Virginia Constitution, Article X, Section 11.</v>
      </c>
      <c r="M401" s="6" t="str">
        <f t="shared" si="68"/>
        <v>N/A</v>
      </c>
      <c r="N401" s="6" t="s">
        <v>2886</v>
      </c>
      <c r="O401" s="6" t="str">
        <f t="shared" si="69"/>
        <v>N/A</v>
      </c>
      <c r="P401" s="5" t="s">
        <v>2886</v>
      </c>
      <c r="Q401" s="6" t="str">
        <f t="shared" si="70"/>
        <v>N/A</v>
      </c>
      <c r="R401" s="7" t="str">
        <f t="shared" si="71"/>
        <v>No</v>
      </c>
      <c r="S401" s="5" t="str">
        <f t="shared" si="72"/>
        <v>N/A</v>
      </c>
      <c r="T401" s="6" t="str">
        <f t="shared" si="73"/>
        <v>N/A</v>
      </c>
      <c r="U401" s="7" t="str">
        <f t="shared" si="74"/>
        <v>No</v>
      </c>
      <c r="V401" s="5" t="str">
        <f t="shared" si="75"/>
        <v>N/A</v>
      </c>
      <c r="W401" s="6" t="str">
        <f t="shared" si="76"/>
        <v>N/A</v>
      </c>
      <c r="X401" s="5" t="s">
        <v>2886</v>
      </c>
    </row>
    <row r="402" spans="1:24" ht="45" x14ac:dyDescent="0.25">
      <c r="A402" s="77">
        <f>VLOOKUP(C402,'BU and Control BU Listing'!A:E,5,FALSE)</f>
        <v>15800</v>
      </c>
      <c r="B402" s="80" t="s">
        <v>3231</v>
      </c>
      <c r="C402" s="22" t="str">
        <f t="shared" si="66"/>
        <v>15800</v>
      </c>
      <c r="D402" s="22" t="str">
        <f t="shared" si="67"/>
        <v>07140</v>
      </c>
      <c r="E402" s="21" t="str">
        <f>VLOOKUP(B402,'Table A as of March 2024'!A:G,7,FALSE)</f>
        <v>Virginia Retirement System</v>
      </c>
      <c r="F402" s="21" t="str">
        <f>VLOOKUP(B402,'Table A as of March 2024'!A:H,8,FALSE)</f>
        <v>JRS Retirement Allowance Acct</v>
      </c>
      <c r="G402" s="11" t="str">
        <f>VLOOKUP(B402,'Table A as of March 2024'!A:I,9,FALSE)</f>
        <v>400</v>
      </c>
      <c r="H402" t="str">
        <f>VLOOKUP(B402,'Table A as of March 2024'!A:L,12,FALSE)</f>
        <v>No</v>
      </c>
      <c r="I402" s="9" t="str">
        <f>VLOOKUP(B402,'Table A as of March 2024'!A:M,13,FALSE)</f>
        <v>R</v>
      </c>
      <c r="K402" t="str">
        <f>VLOOKUP(G402,'ACFR Class Vlookup'!A:B,2,FALSE)</f>
        <v>N/A</v>
      </c>
      <c r="L402" s="1" t="str">
        <f>VLOOKUP(D402,'Fund Information'!A:F,6,FALSE)</f>
        <v>Accounts for the Commonwealth's JRS retirement plan employer reserve.  Activity included in VRS financial statements.  See Virginia Constitution, Article X, Section 11.</v>
      </c>
      <c r="M402" s="6" t="str">
        <f t="shared" si="68"/>
        <v>N/A</v>
      </c>
      <c r="N402" s="6" t="s">
        <v>2886</v>
      </c>
      <c r="O402" s="6" t="str">
        <f t="shared" si="69"/>
        <v>N/A</v>
      </c>
      <c r="P402" s="5" t="s">
        <v>2886</v>
      </c>
      <c r="Q402" s="6" t="str">
        <f t="shared" si="70"/>
        <v>N/A</v>
      </c>
      <c r="R402" s="7" t="str">
        <f t="shared" si="71"/>
        <v>No</v>
      </c>
      <c r="S402" s="5" t="str">
        <f t="shared" si="72"/>
        <v>N/A</v>
      </c>
      <c r="T402" s="6" t="str">
        <f t="shared" si="73"/>
        <v>N/A</v>
      </c>
      <c r="U402" s="7" t="str">
        <f t="shared" si="74"/>
        <v>No</v>
      </c>
      <c r="V402" s="5" t="str">
        <f t="shared" si="75"/>
        <v>N/A</v>
      </c>
      <c r="W402" s="6" t="str">
        <f t="shared" si="76"/>
        <v>N/A</v>
      </c>
      <c r="X402" s="5" t="s">
        <v>2886</v>
      </c>
    </row>
    <row r="403" spans="1:24" x14ac:dyDescent="0.25">
      <c r="A403" s="77">
        <f>VLOOKUP(C403,'BU and Control BU Listing'!A:E,5,FALSE)</f>
        <v>15800</v>
      </c>
      <c r="B403" s="80" t="s">
        <v>3232</v>
      </c>
      <c r="C403" s="22" t="str">
        <f t="shared" si="66"/>
        <v>15800</v>
      </c>
      <c r="D403" s="22" t="str">
        <f t="shared" si="67"/>
        <v>07158</v>
      </c>
      <c r="E403" s="21" t="str">
        <f>VLOOKUP(B403,'Table A as of March 2024'!A:G,7,FALSE)</f>
        <v>Virginia Retirement System</v>
      </c>
      <c r="F403" s="21" t="str">
        <f>VLOOKUP(B403,'Table A as of March 2024'!A:H,8,FALSE)</f>
        <v>Pooled VRS Trust Assets</v>
      </c>
      <c r="G403" s="11" t="str">
        <f>VLOOKUP(B403,'Table A as of March 2024'!A:I,9,FALSE)</f>
        <v>400</v>
      </c>
      <c r="H403" t="str">
        <f>VLOOKUP(B403,'Table A as of March 2024'!A:L,12,FALSE)</f>
        <v>No</v>
      </c>
      <c r="I403" s="9" t="str">
        <f>VLOOKUP(B403,'Table A as of March 2024'!A:M,13,FALSE)</f>
        <v>R</v>
      </c>
      <c r="K403" t="str">
        <f>VLOOKUP(G403,'ACFR Class Vlookup'!A:B,2,FALSE)</f>
        <v>N/A</v>
      </c>
      <c r="L403" s="1" t="str">
        <f>VLOOKUP(D403,'Fund Information'!A:F,6,FALSE)</f>
        <v>Fund established to aggregate all VRS trust assets held for VRS programs.</v>
      </c>
      <c r="M403" s="6" t="str">
        <f t="shared" si="68"/>
        <v>N/A</v>
      </c>
      <c r="N403" s="6" t="s">
        <v>2886</v>
      </c>
      <c r="O403" s="6" t="str">
        <f t="shared" si="69"/>
        <v>N/A</v>
      </c>
      <c r="P403" s="5" t="s">
        <v>2886</v>
      </c>
      <c r="Q403" s="6" t="str">
        <f t="shared" si="70"/>
        <v>N/A</v>
      </c>
      <c r="R403" s="7" t="str">
        <f t="shared" si="71"/>
        <v>No</v>
      </c>
      <c r="S403" s="5" t="str">
        <f t="shared" si="72"/>
        <v>N/A</v>
      </c>
      <c r="T403" s="6" t="str">
        <f t="shared" si="73"/>
        <v>N/A</v>
      </c>
      <c r="U403" s="7" t="str">
        <f t="shared" si="74"/>
        <v>No</v>
      </c>
      <c r="V403" s="5" t="str">
        <f t="shared" si="75"/>
        <v>N/A</v>
      </c>
      <c r="W403" s="6" t="str">
        <f t="shared" si="76"/>
        <v>N/A</v>
      </c>
      <c r="X403" s="5" t="s">
        <v>2886</v>
      </c>
    </row>
    <row r="404" spans="1:24" ht="30" x14ac:dyDescent="0.25">
      <c r="A404" s="77">
        <f>VLOOKUP(C404,'BU and Control BU Listing'!A:E,5,FALSE)</f>
        <v>15800</v>
      </c>
      <c r="B404" s="80" t="s">
        <v>3233</v>
      </c>
      <c r="C404" s="22" t="str">
        <f t="shared" si="66"/>
        <v>15800</v>
      </c>
      <c r="D404" s="22" t="str">
        <f t="shared" si="67"/>
        <v>07159</v>
      </c>
      <c r="E404" s="21" t="str">
        <f>VLOOKUP(B404,'Table A as of March 2024'!A:G,7,FALSE)</f>
        <v>Virginia Retirement System</v>
      </c>
      <c r="F404" s="21" t="str">
        <f>VLOOKUP(B404,'Table A as of March 2024'!A:H,8,FALSE)</f>
        <v>Pooled VRS Non-Trust Assets</v>
      </c>
      <c r="G404" s="11" t="str">
        <f>VLOOKUP(B404,'Table A as of March 2024'!A:I,9,FALSE)</f>
        <v>400</v>
      </c>
      <c r="H404" t="str">
        <f>VLOOKUP(B404,'Table A as of March 2024'!A:L,12,FALSE)</f>
        <v>No</v>
      </c>
      <c r="I404" s="9" t="str">
        <f>VLOOKUP(B404,'Table A as of March 2024'!A:M,13,FALSE)</f>
        <v>R</v>
      </c>
      <c r="K404" t="str">
        <f>VLOOKUP(G404,'ACFR Class Vlookup'!A:B,2,FALSE)</f>
        <v>N/A</v>
      </c>
      <c r="L404" s="1" t="str">
        <f>VLOOKUP(D404,'Fund Information'!A:F,6,FALSE)</f>
        <v>Fund established to aggregate all VRS non-trust assets held for VRS programs</v>
      </c>
      <c r="M404" s="6" t="str">
        <f t="shared" si="68"/>
        <v>N/A</v>
      </c>
      <c r="N404" s="6" t="s">
        <v>2886</v>
      </c>
      <c r="O404" s="6" t="str">
        <f t="shared" si="69"/>
        <v>N/A</v>
      </c>
      <c r="P404" s="5" t="s">
        <v>2886</v>
      </c>
      <c r="Q404" s="6" t="str">
        <f t="shared" si="70"/>
        <v>N/A</v>
      </c>
      <c r="R404" s="7" t="str">
        <f t="shared" si="71"/>
        <v>No</v>
      </c>
      <c r="S404" s="5" t="str">
        <f t="shared" si="72"/>
        <v>N/A</v>
      </c>
      <c r="T404" s="6" t="str">
        <f t="shared" si="73"/>
        <v>N/A</v>
      </c>
      <c r="U404" s="7" t="str">
        <f t="shared" si="74"/>
        <v>No</v>
      </c>
      <c r="V404" s="5" t="str">
        <f t="shared" si="75"/>
        <v>N/A</v>
      </c>
      <c r="W404" s="6" t="str">
        <f t="shared" si="76"/>
        <v>N/A</v>
      </c>
      <c r="X404" s="5" t="s">
        <v>2886</v>
      </c>
    </row>
    <row r="405" spans="1:24" ht="45" x14ac:dyDescent="0.25">
      <c r="A405" s="77">
        <f>VLOOKUP(C405,'BU and Control BU Listing'!A:E,5,FALSE)</f>
        <v>15800</v>
      </c>
      <c r="B405" s="80" t="s">
        <v>3234</v>
      </c>
      <c r="C405" s="22" t="str">
        <f t="shared" si="66"/>
        <v>15800</v>
      </c>
      <c r="D405" s="22" t="str">
        <f t="shared" si="67"/>
        <v>07180</v>
      </c>
      <c r="E405" s="21" t="str">
        <f>VLOOKUP(B405,'Table A as of March 2024'!A:G,7,FALSE)</f>
        <v>Virginia Retirement System</v>
      </c>
      <c r="F405" s="21" t="str">
        <f>VLOOKUP(B405,'Table A as of March 2024'!A:H,8,FALSE)</f>
        <v>VRS Administrative Expense</v>
      </c>
      <c r="G405" s="11" t="str">
        <f>VLOOKUP(B405,'Table A as of March 2024'!A:I,9,FALSE)</f>
        <v>400</v>
      </c>
      <c r="H405" t="str">
        <f>VLOOKUP(B405,'Table A as of March 2024'!A:L,12,FALSE)</f>
        <v>No</v>
      </c>
      <c r="I405" s="9" t="str">
        <f>VLOOKUP(B405,'Table A as of March 2024'!A:M,13,FALSE)</f>
        <v>R</v>
      </c>
      <c r="K405" t="str">
        <f>VLOOKUP(G405,'ACFR Class Vlookup'!A:B,2,FALSE)</f>
        <v>N/A</v>
      </c>
      <c r="L405" s="1" t="str">
        <f>VLOOKUP(D405,'Fund Information'!A:F,6,FALSE)</f>
        <v>Accounts for the Virginia Retirement System's Administrative Fund.  Activity included in VRS financial statements.  See Virginia Constitution, Article X, Section 11.</v>
      </c>
      <c r="M405" s="6" t="str">
        <f t="shared" si="68"/>
        <v>N/A</v>
      </c>
      <c r="N405" s="6" t="s">
        <v>2886</v>
      </c>
      <c r="O405" s="6" t="str">
        <f t="shared" si="69"/>
        <v>N/A</v>
      </c>
      <c r="P405" s="5" t="s">
        <v>2886</v>
      </c>
      <c r="Q405" s="6" t="str">
        <f t="shared" si="70"/>
        <v>N/A</v>
      </c>
      <c r="R405" s="7" t="str">
        <f t="shared" si="71"/>
        <v>No</v>
      </c>
      <c r="S405" s="5" t="str">
        <f t="shared" si="72"/>
        <v>N/A</v>
      </c>
      <c r="T405" s="6" t="str">
        <f t="shared" si="73"/>
        <v>N/A</v>
      </c>
      <c r="U405" s="7" t="str">
        <f t="shared" si="74"/>
        <v>No</v>
      </c>
      <c r="V405" s="5" t="str">
        <f t="shared" si="75"/>
        <v>N/A</v>
      </c>
      <c r="W405" s="6" t="str">
        <f t="shared" si="76"/>
        <v>N/A</v>
      </c>
      <c r="X405" s="5" t="s">
        <v>2886</v>
      </c>
    </row>
    <row r="406" spans="1:24" ht="60" x14ac:dyDescent="0.25">
      <c r="A406" s="77">
        <f>VLOOKUP(C406,'BU and Control BU Listing'!A:E,5,FALSE)</f>
        <v>15800</v>
      </c>
      <c r="B406" s="80" t="s">
        <v>3235</v>
      </c>
      <c r="C406" s="22" t="str">
        <f t="shared" si="66"/>
        <v>15800</v>
      </c>
      <c r="D406" s="22" t="str">
        <f t="shared" si="67"/>
        <v>07205</v>
      </c>
      <c r="E406" s="21" t="str">
        <f>VLOOKUP(B406,'Table A as of March 2024'!A:G,7,FALSE)</f>
        <v>Virginia Retirement System</v>
      </c>
      <c r="F406" s="21" t="str">
        <f>VLOOKUP(B406,'Table A as of March 2024'!A:H,8,FALSE)</f>
        <v>Deferred Compensation Program</v>
      </c>
      <c r="G406" s="11" t="str">
        <f>VLOOKUP(B406,'Table A as of March 2024'!A:I,9,FALSE)</f>
        <v>630</v>
      </c>
      <c r="H406" t="str">
        <f>VLOOKUP(B406,'Table A as of March 2024'!A:L,12,FALSE)</f>
        <v>No</v>
      </c>
      <c r="I406" s="9" t="str">
        <f>VLOOKUP(B406,'Table A as of March 2024'!A:M,13,FALSE)</f>
        <v>R</v>
      </c>
      <c r="K406" t="str">
        <f>VLOOKUP(G406,'ACFR Class Vlookup'!A:B,2,FALSE)</f>
        <v>N/A</v>
      </c>
      <c r="L406" s="1" t="str">
        <f>VLOOKUP(D406,'Fund Information'!A:F,6,FALSE)</f>
        <v>Accounts for the Commonwealth's Deferred Compensation Program and the VRS-Administered DC Plans.  Activity is not included in VRS financial statements, but is reported in the Statistical Section of the VRS ACFR.  See IRC Section 457.</v>
      </c>
      <c r="M406" s="6" t="str">
        <f t="shared" si="68"/>
        <v>N/A</v>
      </c>
      <c r="N406" s="6" t="s">
        <v>2886</v>
      </c>
      <c r="O406" s="6" t="str">
        <f t="shared" si="69"/>
        <v>N/A</v>
      </c>
      <c r="P406" s="5" t="s">
        <v>2886</v>
      </c>
      <c r="Q406" s="6" t="str">
        <f t="shared" si="70"/>
        <v>N/A</v>
      </c>
      <c r="R406" s="7" t="str">
        <f t="shared" si="71"/>
        <v>No</v>
      </c>
      <c r="S406" s="5" t="str">
        <f t="shared" si="72"/>
        <v>N/A</v>
      </c>
      <c r="T406" s="6" t="str">
        <f t="shared" si="73"/>
        <v>N/A</v>
      </c>
      <c r="U406" s="7" t="str">
        <f t="shared" si="74"/>
        <v>No</v>
      </c>
      <c r="V406" s="5" t="str">
        <f t="shared" si="75"/>
        <v>N/A</v>
      </c>
      <c r="W406" s="6" t="str">
        <f t="shared" si="76"/>
        <v>N/A</v>
      </c>
      <c r="X406" s="5" t="s">
        <v>2886</v>
      </c>
    </row>
    <row r="407" spans="1:24" ht="30" x14ac:dyDescent="0.25">
      <c r="A407" s="77">
        <f>VLOOKUP(C407,'BU and Control BU Listing'!A:E,5,FALSE)</f>
        <v>15800</v>
      </c>
      <c r="B407" s="80" t="s">
        <v>3236</v>
      </c>
      <c r="C407" s="22" t="str">
        <f t="shared" si="66"/>
        <v>15800</v>
      </c>
      <c r="D407" s="22" t="str">
        <f t="shared" si="67"/>
        <v>07230</v>
      </c>
      <c r="E407" s="21" t="str">
        <f>VLOOKUP(B407,'Table A as of March 2024'!A:G,7,FALSE)</f>
        <v>Virginia Retirement System</v>
      </c>
      <c r="F407" s="21" t="str">
        <f>VLOOKUP(B407,'Table A as of March 2024'!A:H,8,FALSE)</f>
        <v>VRS Retiree Health Ins Credit</v>
      </c>
      <c r="G407" s="11" t="str">
        <f>VLOOKUP(B407,'Table A as of March 2024'!A:I,9,FALSE)</f>
        <v>400</v>
      </c>
      <c r="H407" t="str">
        <f>VLOOKUP(B407,'Table A as of March 2024'!A:L,12,FALSE)</f>
        <v>No</v>
      </c>
      <c r="I407" s="9" t="str">
        <f>VLOOKUP(B407,'Table A as of March 2024'!A:M,13,FALSE)</f>
        <v>R</v>
      </c>
      <c r="K407" t="str">
        <f>VLOOKUP(G407,'ACFR Class Vlookup'!A:B,2,FALSE)</f>
        <v>N/A</v>
      </c>
      <c r="L407" s="1" t="str">
        <f>VLOOKUP(D407,'Fund Information'!A:F,6,FALSE)</f>
        <v>Accounts for the Commonwealth's Retiree Health Insurance Credit Program.  Activity included in VRS financial statements.</v>
      </c>
      <c r="M407" s="6" t="str">
        <f t="shared" si="68"/>
        <v>N/A</v>
      </c>
      <c r="N407" s="6" t="s">
        <v>2886</v>
      </c>
      <c r="O407" s="6" t="str">
        <f t="shared" si="69"/>
        <v>N/A</v>
      </c>
      <c r="P407" s="5" t="s">
        <v>2886</v>
      </c>
      <c r="Q407" s="6" t="str">
        <f t="shared" si="70"/>
        <v>N/A</v>
      </c>
      <c r="R407" s="7" t="str">
        <f t="shared" si="71"/>
        <v>No</v>
      </c>
      <c r="S407" s="5" t="str">
        <f t="shared" si="72"/>
        <v>N/A</v>
      </c>
      <c r="T407" s="6" t="str">
        <f t="shared" si="73"/>
        <v>N/A</v>
      </c>
      <c r="U407" s="7" t="str">
        <f t="shared" si="74"/>
        <v>No</v>
      </c>
      <c r="V407" s="5" t="str">
        <f t="shared" si="75"/>
        <v>N/A</v>
      </c>
      <c r="W407" s="6" t="str">
        <f t="shared" si="76"/>
        <v>N/A</v>
      </c>
      <c r="X407" s="5" t="s">
        <v>2886</v>
      </c>
    </row>
    <row r="408" spans="1:24" ht="30" x14ac:dyDescent="0.25">
      <c r="A408" s="77">
        <f>VLOOKUP(C408,'BU and Control BU Listing'!A:E,5,FALSE)</f>
        <v>15800</v>
      </c>
      <c r="B408" s="80" t="s">
        <v>3237</v>
      </c>
      <c r="C408" s="22" t="str">
        <f t="shared" si="66"/>
        <v>15800</v>
      </c>
      <c r="D408" s="22" t="str">
        <f t="shared" si="67"/>
        <v>07250</v>
      </c>
      <c r="E408" s="21" t="str">
        <f>VLOOKUP(B408,'Table A as of March 2024'!A:G,7,FALSE)</f>
        <v>Virginia Retirement System</v>
      </c>
      <c r="F408" s="21" t="str">
        <f>VLOOKUP(B408,'Table A as of March 2024'!A:H,8,FALSE)</f>
        <v>VA Sickness &amp; Disability Pgm</v>
      </c>
      <c r="G408" s="11" t="str">
        <f>VLOOKUP(B408,'Table A as of March 2024'!A:I,9,FALSE)</f>
        <v>400</v>
      </c>
      <c r="H408" t="str">
        <f>VLOOKUP(B408,'Table A as of March 2024'!A:L,12,FALSE)</f>
        <v>No</v>
      </c>
      <c r="I408" s="9" t="str">
        <f>VLOOKUP(B408,'Table A as of March 2024'!A:M,13,FALSE)</f>
        <v>R</v>
      </c>
      <c r="K408" t="str">
        <f>VLOOKUP(G408,'ACFR Class Vlookup'!A:B,2,FALSE)</f>
        <v>N/A</v>
      </c>
      <c r="L408" s="1" t="str">
        <f>VLOOKUP(D408,'Fund Information'!A:F,6,FALSE)</f>
        <v>Accounts for the Commonwealth's Virginia Sickness and Disability Program.  Activity included in VRS financial statements.</v>
      </c>
      <c r="M408" s="6" t="str">
        <f t="shared" si="68"/>
        <v>N/A</v>
      </c>
      <c r="N408" s="6" t="s">
        <v>2886</v>
      </c>
      <c r="O408" s="6" t="str">
        <f t="shared" si="69"/>
        <v>N/A</v>
      </c>
      <c r="P408" s="5" t="s">
        <v>2886</v>
      </c>
      <c r="Q408" s="6" t="str">
        <f t="shared" si="70"/>
        <v>N/A</v>
      </c>
      <c r="R408" s="7" t="str">
        <f t="shared" si="71"/>
        <v>No</v>
      </c>
      <c r="S408" s="5" t="str">
        <f t="shared" si="72"/>
        <v>N/A</v>
      </c>
      <c r="T408" s="6" t="str">
        <f t="shared" si="73"/>
        <v>N/A</v>
      </c>
      <c r="U408" s="7" t="str">
        <f t="shared" si="74"/>
        <v>No</v>
      </c>
      <c r="V408" s="5" t="str">
        <f t="shared" si="75"/>
        <v>N/A</v>
      </c>
      <c r="W408" s="6" t="str">
        <f t="shared" si="76"/>
        <v>N/A</v>
      </c>
      <c r="X408" s="5" t="s">
        <v>2886</v>
      </c>
    </row>
    <row r="409" spans="1:24" ht="45" x14ac:dyDescent="0.25">
      <c r="A409" s="77">
        <f>VLOOKUP(C409,'BU and Control BU Listing'!A:E,5,FALSE)</f>
        <v>15800</v>
      </c>
      <c r="B409" s="80" t="s">
        <v>3238</v>
      </c>
      <c r="C409" s="22" t="str">
        <f t="shared" si="66"/>
        <v>15800</v>
      </c>
      <c r="D409" s="22" t="str">
        <f t="shared" si="67"/>
        <v>07271</v>
      </c>
      <c r="E409" s="21" t="str">
        <f>VLOOKUP(B409,'Table A as of March 2024'!A:G,7,FALSE)</f>
        <v>Virginia Retirement System</v>
      </c>
      <c r="F409" s="21" t="str">
        <f>VLOOKUP(B409,'Table A as of March 2024'!A:H,8,FALSE)</f>
        <v>Commonwealth Health Research</v>
      </c>
      <c r="G409" s="11" t="str">
        <f>VLOOKUP(B409,'Table A as of March 2024'!A:I,9,FALSE)</f>
        <v>165</v>
      </c>
      <c r="H409" t="str">
        <f>VLOOKUP(B409,'Table A as of March 2024'!A:L,12,FALSE)</f>
        <v>No</v>
      </c>
      <c r="I409" s="9" t="str">
        <f>VLOOKUP(B409,'Table A as of March 2024'!A:M,13,FALSE)</f>
        <v>R</v>
      </c>
      <c r="J409" t="str">
        <f>VLOOKUP(B409,'Table A as of March 2024'!A:O,15,FALSE)</f>
        <v>N/A</v>
      </c>
      <c r="K409" t="str">
        <f>VLOOKUP(G409,'ACFR Class Vlookup'!A:B,2,FALSE)</f>
        <v>Governmental</v>
      </c>
      <c r="L409" s="1" t="str">
        <f>VLOOKUP(D409,'Fund Information'!A:F,6,FALSE)</f>
        <v>Accounts for the assets of the Commonwealth Health Research Fund.  The assets are pooled in the VRS Investment Pool.  Activity is not included in VRS financial statements.</v>
      </c>
      <c r="M409" s="6" t="str">
        <f t="shared" si="68"/>
        <v>N/A</v>
      </c>
      <c r="N409" s="6" t="s">
        <v>2886</v>
      </c>
      <c r="O409" s="6" t="str">
        <f t="shared" si="69"/>
        <v>N/A</v>
      </c>
      <c r="P409" s="5" t="s">
        <v>2886</v>
      </c>
      <c r="Q409" s="6" t="str">
        <f t="shared" si="70"/>
        <v>N/A</v>
      </c>
      <c r="R409" s="7" t="str">
        <f t="shared" si="71"/>
        <v>No</v>
      </c>
      <c r="S409" s="5" t="str">
        <f t="shared" si="72"/>
        <v>Answer Required</v>
      </c>
      <c r="T409" s="6" t="str">
        <f t="shared" si="73"/>
        <v>N/A</v>
      </c>
      <c r="U409" s="7" t="str">
        <f t="shared" si="74"/>
        <v>No</v>
      </c>
      <c r="V409" s="5" t="str">
        <f t="shared" si="75"/>
        <v>Answer Required</v>
      </c>
      <c r="W409" s="6" t="str">
        <f t="shared" si="76"/>
        <v>N/A</v>
      </c>
      <c r="X409" s="5" t="s">
        <v>2886</v>
      </c>
    </row>
    <row r="410" spans="1:24" ht="45" x14ac:dyDescent="0.25">
      <c r="A410" s="77">
        <f>VLOOKUP(C410,'BU and Control BU Listing'!A:E,5,FALSE)</f>
        <v>15800</v>
      </c>
      <c r="B410" s="80" t="s">
        <v>3239</v>
      </c>
      <c r="C410" s="22" t="str">
        <f t="shared" si="66"/>
        <v>15800</v>
      </c>
      <c r="D410" s="22" t="str">
        <f t="shared" si="67"/>
        <v>07291</v>
      </c>
      <c r="E410" s="21" t="str">
        <f>VLOOKUP(B410,'Table A as of March 2024'!A:G,7,FALSE)</f>
        <v>Virginia Retirement System</v>
      </c>
      <c r="F410" s="21" t="str">
        <f>VLOOKUP(B410,'Table A as of March 2024'!A:H,8,FALSE)</f>
        <v>VaLORS Members Cont Acct</v>
      </c>
      <c r="G410" s="11" t="str">
        <f>VLOOKUP(B410,'Table A as of March 2024'!A:I,9,FALSE)</f>
        <v>400</v>
      </c>
      <c r="H410" t="str">
        <f>VLOOKUP(B410,'Table A as of March 2024'!A:L,12,FALSE)</f>
        <v>No</v>
      </c>
      <c r="I410" s="9" t="str">
        <f>VLOOKUP(B410,'Table A as of March 2024'!A:M,13,FALSE)</f>
        <v>R</v>
      </c>
      <c r="K410" t="str">
        <f>VLOOKUP(G410,'ACFR Class Vlookup'!A:B,2,FALSE)</f>
        <v>N/A</v>
      </c>
      <c r="L410" s="1" t="str">
        <f>VLOOKUP(D410,'Fund Information'!A:F,6,FALSE)</f>
        <v>Accounts for the Commonwealth's VaLORS retirement plan member reserve.  Activity included in VRS financial statements.  See Virginia Constitution, Article X, Section 11.</v>
      </c>
      <c r="M410" s="6" t="str">
        <f t="shared" si="68"/>
        <v>N/A</v>
      </c>
      <c r="N410" s="6" t="s">
        <v>2886</v>
      </c>
      <c r="O410" s="6" t="str">
        <f t="shared" si="69"/>
        <v>N/A</v>
      </c>
      <c r="P410" s="5" t="s">
        <v>2886</v>
      </c>
      <c r="Q410" s="6" t="str">
        <f t="shared" si="70"/>
        <v>N/A</v>
      </c>
      <c r="R410" s="7" t="str">
        <f t="shared" si="71"/>
        <v>No</v>
      </c>
      <c r="S410" s="5" t="str">
        <f t="shared" si="72"/>
        <v>N/A</v>
      </c>
      <c r="T410" s="6" t="str">
        <f t="shared" si="73"/>
        <v>N/A</v>
      </c>
      <c r="U410" s="7" t="str">
        <f t="shared" si="74"/>
        <v>No</v>
      </c>
      <c r="V410" s="5" t="str">
        <f t="shared" si="75"/>
        <v>N/A</v>
      </c>
      <c r="W410" s="6" t="str">
        <f t="shared" si="76"/>
        <v>N/A</v>
      </c>
      <c r="X410" s="5" t="s">
        <v>2886</v>
      </c>
    </row>
    <row r="411" spans="1:24" ht="45" x14ac:dyDescent="0.25">
      <c r="A411" s="77">
        <f>VLOOKUP(C411,'BU and Control BU Listing'!A:E,5,FALSE)</f>
        <v>15800</v>
      </c>
      <c r="B411" s="80" t="s">
        <v>3240</v>
      </c>
      <c r="C411" s="22" t="str">
        <f t="shared" si="66"/>
        <v>15800</v>
      </c>
      <c r="D411" s="22" t="str">
        <f t="shared" si="67"/>
        <v>07300</v>
      </c>
      <c r="E411" s="21" t="str">
        <f>VLOOKUP(B411,'Table A as of March 2024'!A:G,7,FALSE)</f>
        <v>Virginia Retirement System</v>
      </c>
      <c r="F411" s="21" t="str">
        <f>VLOOKUP(B411,'Table A as of March 2024'!A:H,8,FALSE)</f>
        <v>VaLORS Retirement Allow Acct</v>
      </c>
      <c r="G411" s="11" t="str">
        <f>VLOOKUP(B411,'Table A as of March 2024'!A:I,9,FALSE)</f>
        <v>400</v>
      </c>
      <c r="H411" t="str">
        <f>VLOOKUP(B411,'Table A as of March 2024'!A:L,12,FALSE)</f>
        <v>No</v>
      </c>
      <c r="I411" s="9" t="str">
        <f>VLOOKUP(B411,'Table A as of March 2024'!A:M,13,FALSE)</f>
        <v>R</v>
      </c>
      <c r="K411" t="str">
        <f>VLOOKUP(G411,'ACFR Class Vlookup'!A:B,2,FALSE)</f>
        <v>N/A</v>
      </c>
      <c r="L411" s="1" t="str">
        <f>VLOOKUP(D411,'Fund Information'!A:F,6,FALSE)</f>
        <v>Accounts for the Commonwealth's VaLORS retirement plan employer reserve.  Activity included in VRS financial statements.  See Virginia Constitution, Article X, Section 11.</v>
      </c>
      <c r="M411" s="6" t="str">
        <f t="shared" si="68"/>
        <v>N/A</v>
      </c>
      <c r="N411" s="6" t="s">
        <v>2886</v>
      </c>
      <c r="O411" s="6" t="str">
        <f t="shared" si="69"/>
        <v>N/A</v>
      </c>
      <c r="P411" s="5" t="s">
        <v>2886</v>
      </c>
      <c r="Q411" s="6" t="str">
        <f t="shared" si="70"/>
        <v>N/A</v>
      </c>
      <c r="R411" s="7" t="str">
        <f t="shared" si="71"/>
        <v>No</v>
      </c>
      <c r="S411" s="5" t="str">
        <f t="shared" si="72"/>
        <v>N/A</v>
      </c>
      <c r="T411" s="6" t="str">
        <f t="shared" si="73"/>
        <v>N/A</v>
      </c>
      <c r="U411" s="7" t="str">
        <f t="shared" si="74"/>
        <v>No</v>
      </c>
      <c r="V411" s="5" t="str">
        <f t="shared" si="75"/>
        <v>N/A</v>
      </c>
      <c r="W411" s="6" t="str">
        <f t="shared" si="76"/>
        <v>N/A</v>
      </c>
      <c r="X411" s="5" t="s">
        <v>2886</v>
      </c>
    </row>
    <row r="412" spans="1:24" ht="45" x14ac:dyDescent="0.25">
      <c r="A412" s="77">
        <f>VLOOKUP(C412,'BU and Control BU Listing'!A:E,5,FALSE)</f>
        <v>15800</v>
      </c>
      <c r="B412" s="80" t="s">
        <v>3241</v>
      </c>
      <c r="C412" s="22" t="str">
        <f t="shared" si="66"/>
        <v>15800</v>
      </c>
      <c r="D412" s="22" t="str">
        <f t="shared" si="67"/>
        <v>07350</v>
      </c>
      <c r="E412" s="21" t="str">
        <f>VLOOKUP(B412,'Table A as of March 2024'!A:G,7,FALSE)</f>
        <v>Virginia Retirement System</v>
      </c>
      <c r="F412" s="21" t="str">
        <f>VLOOKUP(B412,'Table A as of March 2024'!A:H,8,FALSE)</f>
        <v>VA Benefit Restoration Plan</v>
      </c>
      <c r="G412" s="11" t="str">
        <f>VLOOKUP(B412,'Table A as of March 2024'!A:I,9,FALSE)</f>
        <v>400</v>
      </c>
      <c r="H412" t="str">
        <f>VLOOKUP(B412,'Table A as of March 2024'!A:L,12,FALSE)</f>
        <v>No</v>
      </c>
      <c r="I412" s="9" t="str">
        <f>VLOOKUP(B412,'Table A as of March 2024'!A:M,13,FALSE)</f>
        <v>R</v>
      </c>
      <c r="K412" t="str">
        <f>VLOOKUP(G412,'ACFR Class Vlookup'!A:B,2,FALSE)</f>
        <v>N/A</v>
      </c>
      <c r="L412" s="1" t="str">
        <f>VLOOKUP(D412,'Fund Information'!A:F,6,FALSE)</f>
        <v>Accounts for the Commonwealth's Benefit Restoration Plan.  Activity included in VRS financial statements.  See Virginia Constitution, Article X, Section 11.</v>
      </c>
      <c r="M412" s="6" t="str">
        <f t="shared" si="68"/>
        <v>N/A</v>
      </c>
      <c r="N412" s="6" t="s">
        <v>2886</v>
      </c>
      <c r="O412" s="6" t="str">
        <f t="shared" si="69"/>
        <v>N/A</v>
      </c>
      <c r="P412" s="5" t="s">
        <v>2886</v>
      </c>
      <c r="Q412" s="6" t="str">
        <f t="shared" si="70"/>
        <v>N/A</v>
      </c>
      <c r="R412" s="7" t="str">
        <f t="shared" si="71"/>
        <v>No</v>
      </c>
      <c r="S412" s="5" t="str">
        <f t="shared" si="72"/>
        <v>N/A</v>
      </c>
      <c r="T412" s="6" t="str">
        <f t="shared" si="73"/>
        <v>N/A</v>
      </c>
      <c r="U412" s="7" t="str">
        <f t="shared" si="74"/>
        <v>No</v>
      </c>
      <c r="V412" s="5" t="str">
        <f t="shared" si="75"/>
        <v>N/A</v>
      </c>
      <c r="W412" s="6" t="str">
        <f t="shared" si="76"/>
        <v>N/A</v>
      </c>
      <c r="X412" s="5" t="s">
        <v>2886</v>
      </c>
    </row>
    <row r="413" spans="1:24" ht="60" x14ac:dyDescent="0.25">
      <c r="A413" s="77">
        <f>VLOOKUP(C413,'BU and Control BU Listing'!A:E,5,FALSE)</f>
        <v>15800</v>
      </c>
      <c r="B413" s="80" t="s">
        <v>3242</v>
      </c>
      <c r="C413" s="22" t="str">
        <f t="shared" si="66"/>
        <v>15800</v>
      </c>
      <c r="D413" s="22" t="str">
        <f t="shared" si="67"/>
        <v>07360</v>
      </c>
      <c r="E413" s="21" t="str">
        <f>VLOOKUP(B413,'Table A as of March 2024'!A:G,7,FALSE)</f>
        <v>Virginia Retirement System</v>
      </c>
      <c r="F413" s="21" t="str">
        <f>VLOOKUP(B413,'Table A as of March 2024'!A:H,8,FALSE)</f>
        <v>Vol Firefighter/Rescue Sqd Sap</v>
      </c>
      <c r="G413" s="11" t="str">
        <f>VLOOKUP(B413,'Table A as of March 2024'!A:I,9,FALSE)</f>
        <v>431</v>
      </c>
      <c r="H413" t="str">
        <f>VLOOKUP(B413,'Table A as of March 2024'!A:L,12,FALSE)</f>
        <v>No</v>
      </c>
      <c r="I413" s="9" t="str">
        <f>VLOOKUP(B413,'Table A as of March 2024'!A:M,13,FALSE)</f>
        <v>R</v>
      </c>
      <c r="K413" t="str">
        <f>VLOOKUP(G413,'ACFR Class Vlookup'!A:B,2,FALSE)</f>
        <v>N/A</v>
      </c>
      <c r="L413" s="1" t="str">
        <f>VLOOKUP(D413,'Fund Information'!A:F,6,FALSE)</f>
        <v>Accounts for the assets of the Commonwealth's Volunteer Firefighter and Rescue Squad Worker Service Award Program.  The assets are pooled in the VRS Investment Pool.  Activity is not included in VRS financial statements.</v>
      </c>
      <c r="M413" s="6" t="str">
        <f t="shared" si="68"/>
        <v>N/A</v>
      </c>
      <c r="N413" s="6" t="s">
        <v>2886</v>
      </c>
      <c r="O413" s="6" t="str">
        <f t="shared" si="69"/>
        <v>N/A</v>
      </c>
      <c r="P413" s="5" t="s">
        <v>2886</v>
      </c>
      <c r="Q413" s="6" t="str">
        <f t="shared" si="70"/>
        <v>N/A</v>
      </c>
      <c r="R413" s="7" t="str">
        <f t="shared" si="71"/>
        <v>No</v>
      </c>
      <c r="S413" s="5" t="str">
        <f t="shared" si="72"/>
        <v>N/A</v>
      </c>
      <c r="T413" s="6" t="str">
        <f t="shared" si="73"/>
        <v>N/A</v>
      </c>
      <c r="U413" s="7" t="str">
        <f t="shared" si="74"/>
        <v>No</v>
      </c>
      <c r="V413" s="5" t="str">
        <f t="shared" si="75"/>
        <v>N/A</v>
      </c>
      <c r="W413" s="6" t="str">
        <f t="shared" si="76"/>
        <v>N/A</v>
      </c>
      <c r="X413" s="5" t="s">
        <v>2886</v>
      </c>
    </row>
    <row r="414" spans="1:24" ht="90" x14ac:dyDescent="0.25">
      <c r="A414" s="77">
        <f>VLOOKUP(C414,'BU and Control BU Listing'!A:E,5,FALSE)</f>
        <v>15800</v>
      </c>
      <c r="B414" s="80" t="s">
        <v>3243</v>
      </c>
      <c r="C414" s="22" t="str">
        <f t="shared" si="66"/>
        <v>15800</v>
      </c>
      <c r="D414" s="22" t="str">
        <f t="shared" si="67"/>
        <v>07420</v>
      </c>
      <c r="E414" s="21" t="str">
        <f>VLOOKUP(B414,'Table A as of March 2024'!A:G,7,FALSE)</f>
        <v>Virginia Retirement System</v>
      </c>
      <c r="F414" s="21" t="str">
        <f>VLOOKUP(B414,'Table A as of March 2024'!A:H,8,FALSE)</f>
        <v>LOD Death &amp; Hlth Benefits Trst</v>
      </c>
      <c r="G414" s="11" t="str">
        <f>VLOOKUP(B414,'Table A as of March 2024'!A:I,9,FALSE)</f>
        <v>360</v>
      </c>
      <c r="H414" t="str">
        <f>VLOOKUP(B414,'Table A as of March 2024'!A:L,12,FALSE)</f>
        <v>Yes</v>
      </c>
      <c r="I414" s="9" t="str">
        <f>VLOOKUP(B414,'Table A as of March 2024'!A:M,13,FALSE)</f>
        <v>R</v>
      </c>
      <c r="K414" t="str">
        <f>VLOOKUP(G414,'ACFR Class Vlookup'!A:B,2,FALSE)</f>
        <v>N/A</v>
      </c>
      <c r="L414" s="1" t="str">
        <f>VLOOKUP(D414,'Fund Information'!A:F,6,FALSE)</f>
        <v>This fund accounts for line of duty OPEB activity. Chapter 836, Item 269. Per the Appropr Act, "the funds of the Line of Duty Act Fund shall be deemed separate and independent trust funds, shall be segregated and accounted for separately from all other funds of the Commonwealth, and shall be invested and administered solely in the interests of the covered employees and beneficiaries thereof.</v>
      </c>
      <c r="M414" s="6" t="str">
        <f t="shared" si="68"/>
        <v>N/A</v>
      </c>
      <c r="N414" s="6" t="s">
        <v>2886</v>
      </c>
      <c r="O414" s="6" t="str">
        <f t="shared" si="69"/>
        <v>N/A</v>
      </c>
      <c r="P414" s="5" t="s">
        <v>2886</v>
      </c>
      <c r="Q414" s="6" t="str">
        <f t="shared" si="70"/>
        <v>N/A</v>
      </c>
      <c r="R414" s="7" t="str">
        <f t="shared" si="71"/>
        <v>No</v>
      </c>
      <c r="S414" s="5" t="str">
        <f t="shared" si="72"/>
        <v>N/A</v>
      </c>
      <c r="T414" s="6" t="str">
        <f t="shared" si="73"/>
        <v>N/A</v>
      </c>
      <c r="U414" s="7" t="str">
        <f t="shared" si="74"/>
        <v>No</v>
      </c>
      <c r="V414" s="5" t="str">
        <f t="shared" si="75"/>
        <v>N/A</v>
      </c>
      <c r="W414" s="6" t="str">
        <f t="shared" si="76"/>
        <v>N/A</v>
      </c>
      <c r="X414" s="5" t="s">
        <v>2886</v>
      </c>
    </row>
    <row r="415" spans="1:24" ht="75" x14ac:dyDescent="0.25">
      <c r="A415" s="77">
        <f>VLOOKUP(C415,'BU and Control BU Listing'!A:E,5,FALSE)</f>
        <v>15800</v>
      </c>
      <c r="B415" s="80" t="s">
        <v>3244</v>
      </c>
      <c r="C415" s="22" t="str">
        <f t="shared" si="66"/>
        <v>15800</v>
      </c>
      <c r="D415" s="22" t="str">
        <f t="shared" si="67"/>
        <v>07531</v>
      </c>
      <c r="E415" s="21" t="str">
        <f>VLOOKUP(B415,'Table A as of March 2024'!A:G,7,FALSE)</f>
        <v>Virginia Retirement System</v>
      </c>
      <c r="F415" s="21" t="str">
        <f>VLOOKUP(B415,'Table A as of March 2024'!A:H,8,FALSE)</f>
        <v>Hybrid Plan Defined Cont</v>
      </c>
      <c r="G415" s="11" t="str">
        <f>VLOOKUP(B415,'Table A as of March 2024'!A:I,9,FALSE)</f>
        <v>630</v>
      </c>
      <c r="H415" t="str">
        <f>VLOOKUP(B415,'Table A as of March 2024'!A:L,12,FALSE)</f>
        <v>No</v>
      </c>
      <c r="I415" s="9" t="str">
        <f>VLOOKUP(B415,'Table A as of March 2024'!A:M,13,FALSE)</f>
        <v>R</v>
      </c>
      <c r="K415" t="str">
        <f>VLOOKUP(G415,'ACFR Class Vlookup'!A:B,2,FALSE)</f>
        <v>N/A</v>
      </c>
      <c r="L415" s="1" t="str">
        <f>VLOOKUP(D415,'Fund Information'!A:F,6,FALSE)</f>
        <v>Accounts for activity of the defined contribution component of the Commonwealth's new hybrid retirement plan. This fund includes employee mandatory and voluntary contributions, the related employer contributions, and investment income earned by participants on those contributions.</v>
      </c>
      <c r="M415" s="6" t="str">
        <f t="shared" si="68"/>
        <v>N/A</v>
      </c>
      <c r="N415" s="6" t="s">
        <v>2886</v>
      </c>
      <c r="O415" s="6" t="str">
        <f t="shared" si="69"/>
        <v>N/A</v>
      </c>
      <c r="P415" s="5" t="s">
        <v>2886</v>
      </c>
      <c r="Q415" s="6" t="str">
        <f t="shared" si="70"/>
        <v>N/A</v>
      </c>
      <c r="R415" s="7" t="str">
        <f t="shared" si="71"/>
        <v>No</v>
      </c>
      <c r="S415" s="5" t="str">
        <f t="shared" si="72"/>
        <v>N/A</v>
      </c>
      <c r="T415" s="6" t="str">
        <f t="shared" si="73"/>
        <v>N/A</v>
      </c>
      <c r="U415" s="7" t="str">
        <f t="shared" si="74"/>
        <v>No</v>
      </c>
      <c r="V415" s="5" t="str">
        <f t="shared" si="75"/>
        <v>N/A</v>
      </c>
      <c r="W415" s="6" t="str">
        <f t="shared" si="76"/>
        <v>N/A</v>
      </c>
      <c r="X415" s="5" t="s">
        <v>2886</v>
      </c>
    </row>
    <row r="416" spans="1:24" ht="30" x14ac:dyDescent="0.25">
      <c r="A416" s="77">
        <f>VLOOKUP(C416,'BU and Control BU Listing'!A:E,5,FALSE)</f>
        <v>15800</v>
      </c>
      <c r="B416" s="80" t="s">
        <v>3245</v>
      </c>
      <c r="C416" s="22" t="str">
        <f t="shared" si="66"/>
        <v>15800</v>
      </c>
      <c r="D416" s="22" t="str">
        <f t="shared" si="67"/>
        <v>07541</v>
      </c>
      <c r="E416" s="21" t="str">
        <f>VLOOKUP(B416,'Table A as of March 2024'!A:G,7,FALSE)</f>
        <v>Virginia Retirement System</v>
      </c>
      <c r="F416" s="21" t="str">
        <f>VLOOKUP(B416,'Table A as of March 2024'!A:H,8,FALSE)</f>
        <v>VA Local Disability Pgm</v>
      </c>
      <c r="G416" s="11" t="str">
        <f>VLOOKUP(B416,'Table A as of March 2024'!A:I,9,FALSE)</f>
        <v>400</v>
      </c>
      <c r="H416" t="str">
        <f>VLOOKUP(B416,'Table A as of March 2024'!A:L,12,FALSE)</f>
        <v>No</v>
      </c>
      <c r="I416" s="9" t="str">
        <f>VLOOKUP(B416,'Table A as of March 2024'!A:M,13,FALSE)</f>
        <v>R</v>
      </c>
      <c r="K416" t="str">
        <f>VLOOKUP(G416,'ACFR Class Vlookup'!A:B,2,FALSE)</f>
        <v>N/A</v>
      </c>
      <c r="L416" s="1" t="str">
        <f>VLOOKUP(D416,'Fund Information'!A:F,6,FALSE)</f>
        <v>Accounts for the Commonwealth's Virginia Local Disability Program.  Activity included in VRS financial statements.</v>
      </c>
      <c r="M416" s="6" t="str">
        <f t="shared" si="68"/>
        <v>N/A</v>
      </c>
      <c r="N416" s="6" t="s">
        <v>2886</v>
      </c>
      <c r="O416" s="6" t="str">
        <f t="shared" si="69"/>
        <v>N/A</v>
      </c>
      <c r="P416" s="5" t="s">
        <v>2886</v>
      </c>
      <c r="Q416" s="6" t="str">
        <f t="shared" si="70"/>
        <v>N/A</v>
      </c>
      <c r="R416" s="7" t="str">
        <f t="shared" si="71"/>
        <v>No</v>
      </c>
      <c r="S416" s="5" t="str">
        <f t="shared" si="72"/>
        <v>N/A</v>
      </c>
      <c r="T416" s="6" t="str">
        <f t="shared" si="73"/>
        <v>N/A</v>
      </c>
      <c r="U416" s="7" t="str">
        <f t="shared" si="74"/>
        <v>No</v>
      </c>
      <c r="V416" s="5" t="str">
        <f t="shared" si="75"/>
        <v>N/A</v>
      </c>
      <c r="W416" s="6" t="str">
        <f t="shared" si="76"/>
        <v>N/A</v>
      </c>
      <c r="X416" s="5" t="s">
        <v>2886</v>
      </c>
    </row>
    <row r="417" spans="1:24" ht="60" x14ac:dyDescent="0.25">
      <c r="A417" s="77">
        <f>VLOOKUP(C417,'BU and Control BU Listing'!A:E,5,FALSE)</f>
        <v>15800</v>
      </c>
      <c r="B417" s="80" t="s">
        <v>3246</v>
      </c>
      <c r="C417" s="22" t="str">
        <f t="shared" si="66"/>
        <v>15800</v>
      </c>
      <c r="D417" s="22" t="str">
        <f t="shared" si="67"/>
        <v>07553</v>
      </c>
      <c r="E417" s="21" t="str">
        <f>VLOOKUP(B417,'Table A as of March 2024'!A:G,7,FALSE)</f>
        <v>Virginia Retirement System</v>
      </c>
      <c r="F417" s="21" t="str">
        <f>VLOOKUP(B417,'Table A as of March 2024'!A:H,8,FALSE)</f>
        <v>Commonwealths Attorny Training</v>
      </c>
      <c r="G417" s="11" t="str">
        <f>VLOOKUP(B417,'Table A as of March 2024'!A:I,9,FALSE)</f>
        <v>120</v>
      </c>
      <c r="H417" t="str">
        <f>VLOOKUP(B417,'Table A as of March 2024'!A:L,12,FALSE)</f>
        <v>No</v>
      </c>
      <c r="I417" s="9" t="str">
        <f>VLOOKUP(B417,'Table A as of March 2024'!A:M,13,FALSE)</f>
        <v>R</v>
      </c>
      <c r="J417" t="str">
        <f>VLOOKUP(B417,'Table A as of March 2024'!A:O,15,FALSE)</f>
        <v>R</v>
      </c>
      <c r="K417" t="str">
        <f>VLOOKUP(G417,'ACFR Class Vlookup'!A:B,2,FALSE)</f>
        <v>Governmental</v>
      </c>
      <c r="L417" s="1" t="str">
        <f>VLOOKUP(D417,'Fund Information'!A:F,6,FALSE)</f>
        <v>Contains monies transferred from the Abbot Labs fund 0282, then transferred to VRS in Fund 07553 to be invested.  VRS will transfer requested operating funds back to CASC in fund 02315 to cover the yrly trning needs.</v>
      </c>
      <c r="M417" s="6" t="str">
        <f t="shared" si="68"/>
        <v>N/A</v>
      </c>
      <c r="N417" s="6" t="s">
        <v>2886</v>
      </c>
      <c r="O417" s="6" t="str">
        <f t="shared" si="69"/>
        <v>N/A</v>
      </c>
      <c r="P417" s="5" t="s">
        <v>2886</v>
      </c>
      <c r="Q417" s="6" t="str">
        <f t="shared" si="70"/>
        <v>N/A</v>
      </c>
      <c r="R417" s="7" t="str">
        <f t="shared" si="71"/>
        <v>Yes</v>
      </c>
      <c r="S417" s="5" t="str">
        <f t="shared" si="72"/>
        <v>Answer Required</v>
      </c>
      <c r="T417" s="6" t="str">
        <f t="shared" si="73"/>
        <v>N/A</v>
      </c>
      <c r="U417" s="7" t="str">
        <f t="shared" si="74"/>
        <v>No</v>
      </c>
      <c r="V417" s="5" t="str">
        <f t="shared" si="75"/>
        <v>Answer Required</v>
      </c>
      <c r="W417" s="6" t="str">
        <f t="shared" si="76"/>
        <v>N/A</v>
      </c>
      <c r="X417" s="5" t="s">
        <v>2886</v>
      </c>
    </row>
    <row r="418" spans="1:24" x14ac:dyDescent="0.25">
      <c r="A418" s="77">
        <f>VLOOKUP(C418,'BU and Control BU Listing'!A:E,5,FALSE)</f>
        <v>11100</v>
      </c>
      <c r="B418" s="80" t="s">
        <v>3247</v>
      </c>
      <c r="C418" s="22" t="str">
        <f t="shared" si="66"/>
        <v>16000</v>
      </c>
      <c r="D418" s="22" t="str">
        <f t="shared" si="67"/>
        <v>01000</v>
      </c>
      <c r="E418" s="21" t="str">
        <f>VLOOKUP(B418,'Table A as of March 2024'!A:G,7,FALSE)</f>
        <v>VA Criminal Sentencing Comm</v>
      </c>
      <c r="F418" s="21" t="str">
        <f>VLOOKUP(B418,'Table A as of March 2024'!A:H,8,FALSE)</f>
        <v>General Fund</v>
      </c>
      <c r="G418" s="11" t="str">
        <f>VLOOKUP(B418,'Table A as of March 2024'!A:I,9,FALSE)</f>
        <v>100</v>
      </c>
      <c r="H418" t="str">
        <f>VLOOKUP(B418,'Table A as of March 2024'!A:L,12,FALSE)</f>
        <v>No</v>
      </c>
      <c r="I418" s="9" t="str">
        <f>VLOOKUP(B418,'Table A as of March 2024'!A:M,13,FALSE)</f>
        <v>G</v>
      </c>
      <c r="J418" t="str">
        <f>VLOOKUP(B418,'Table A as of March 2024'!A:O,15,FALSE)</f>
        <v>U</v>
      </c>
      <c r="K418" t="str">
        <f>VLOOKUP(G418,'ACFR Class Vlookup'!A:B,2,FALSE)</f>
        <v>Governmental</v>
      </c>
      <c r="L418" s="1" t="str">
        <f>VLOOKUP(D418,'Fund Information'!A:F,6,FALSE)</f>
        <v>General Fund</v>
      </c>
      <c r="M418" s="6" t="str">
        <f t="shared" si="68"/>
        <v>N/A</v>
      </c>
      <c r="N418" s="6" t="s">
        <v>2886</v>
      </c>
      <c r="O418" s="6" t="str">
        <f t="shared" si="69"/>
        <v>N/A</v>
      </c>
      <c r="P418" s="5" t="s">
        <v>2886</v>
      </c>
      <c r="Q418" s="6" t="str">
        <f t="shared" si="70"/>
        <v>N/A</v>
      </c>
      <c r="R418" s="7" t="str">
        <f t="shared" si="71"/>
        <v>No</v>
      </c>
      <c r="S418" s="5" t="str">
        <f t="shared" si="72"/>
        <v>Answer Required</v>
      </c>
      <c r="T418" s="6" t="str">
        <f t="shared" si="73"/>
        <v>N/A</v>
      </c>
      <c r="U418" s="7" t="str">
        <f t="shared" si="74"/>
        <v>No</v>
      </c>
      <c r="V418" s="5" t="str">
        <f t="shared" si="75"/>
        <v>Answer Required</v>
      </c>
      <c r="W418" s="6" t="str">
        <f t="shared" si="76"/>
        <v>N/A</v>
      </c>
      <c r="X418" s="5" t="s">
        <v>2886</v>
      </c>
    </row>
    <row r="419" spans="1:24" ht="45" x14ac:dyDescent="0.25">
      <c r="A419" s="77">
        <f>VLOOKUP(C419,'BU and Control BU Listing'!A:E,5,FALSE)</f>
        <v>11100</v>
      </c>
      <c r="B419" s="80" t="s">
        <v>3248</v>
      </c>
      <c r="C419" s="22" t="str">
        <f t="shared" si="66"/>
        <v>16000</v>
      </c>
      <c r="D419" s="22" t="str">
        <f t="shared" si="67"/>
        <v>02002</v>
      </c>
      <c r="E419" s="21" t="str">
        <f>VLOOKUP(B419,'Table A as of March 2024'!A:G,7,FALSE)</f>
        <v>VA Criminal Sentencing Comm</v>
      </c>
      <c r="F419" s="21" t="str">
        <f>VLOOKUP(B419,'Table A as of March 2024'!A:H,8,FALSE)</f>
        <v>VCSC Special Revenue Fund</v>
      </c>
      <c r="G419" s="11" t="str">
        <f>VLOOKUP(B419,'Table A as of March 2024'!A:I,9,FALSE)</f>
        <v>100</v>
      </c>
      <c r="H419" t="str">
        <f>VLOOKUP(B419,'Table A as of March 2024'!A:L,12,FALSE)</f>
        <v>No</v>
      </c>
      <c r="I419" s="9" t="str">
        <f>VLOOKUP(B419,'Table A as of March 2024'!A:M,13,FALSE)</f>
        <v>U</v>
      </c>
      <c r="J419" t="str">
        <f>VLOOKUP(B419,'Table A as of March 2024'!A:O,15,FALSE)</f>
        <v>A</v>
      </c>
      <c r="K419" t="str">
        <f>VLOOKUP(G419,'ACFR Class Vlookup'!A:B,2,FALSE)</f>
        <v>Governmental</v>
      </c>
      <c r="L419" s="1" t="str">
        <f>VLOOKUP(D419,'Fund Information'!A:F,6,FALSE)</f>
        <v>This fund accounts for sales tax collected from the sale of sentencing guidelines training manuals and funds used to fund commission activities.</v>
      </c>
      <c r="M419" s="6" t="str">
        <f t="shared" si="68"/>
        <v>N/A</v>
      </c>
      <c r="N419" s="6" t="s">
        <v>2886</v>
      </c>
      <c r="O419" s="6" t="str">
        <f t="shared" si="69"/>
        <v>N/A</v>
      </c>
      <c r="P419" s="5" t="s">
        <v>2886</v>
      </c>
      <c r="Q419" s="6" t="str">
        <f t="shared" si="70"/>
        <v>N/A</v>
      </c>
      <c r="R419" s="7" t="str">
        <f t="shared" si="71"/>
        <v>No</v>
      </c>
      <c r="S419" s="5" t="str">
        <f t="shared" si="72"/>
        <v>Answer Required</v>
      </c>
      <c r="T419" s="6" t="str">
        <f t="shared" si="73"/>
        <v>N/A</v>
      </c>
      <c r="U419" s="7" t="str">
        <f t="shared" si="74"/>
        <v>No</v>
      </c>
      <c r="V419" s="5" t="str">
        <f t="shared" si="75"/>
        <v>Answer Required</v>
      </c>
      <c r="W419" s="6" t="str">
        <f t="shared" si="76"/>
        <v>N/A</v>
      </c>
      <c r="X419" s="5" t="s">
        <v>2886</v>
      </c>
    </row>
    <row r="420" spans="1:24" x14ac:dyDescent="0.25">
      <c r="A420" s="77">
        <f>VLOOKUP(C420,'BU and Control BU Listing'!A:E,5,FALSE)</f>
        <v>16100</v>
      </c>
      <c r="B420" s="80" t="s">
        <v>3249</v>
      </c>
      <c r="C420" s="22" t="str">
        <f t="shared" si="66"/>
        <v>16100</v>
      </c>
      <c r="D420" s="22" t="str">
        <f t="shared" si="67"/>
        <v>01000</v>
      </c>
      <c r="E420" s="21" t="str">
        <f>VLOOKUP(B420,'Table A as of March 2024'!A:G,7,FALSE)</f>
        <v>Department of Taxation</v>
      </c>
      <c r="F420" s="21" t="str">
        <f>VLOOKUP(B420,'Table A as of March 2024'!A:H,8,FALSE)</f>
        <v>General Fund</v>
      </c>
      <c r="G420" s="11" t="str">
        <f>VLOOKUP(B420,'Table A as of March 2024'!A:I,9,FALSE)</f>
        <v>100</v>
      </c>
      <c r="H420" t="str">
        <f>VLOOKUP(B420,'Table A as of March 2024'!A:L,12,FALSE)</f>
        <v>No</v>
      </c>
      <c r="I420" s="9" t="str">
        <f>VLOOKUP(B420,'Table A as of March 2024'!A:M,13,FALSE)</f>
        <v>G</v>
      </c>
      <c r="J420" t="str">
        <f>VLOOKUP(B420,'Table A as of March 2024'!A:O,15,FALSE)</f>
        <v>U</v>
      </c>
      <c r="K420" t="str">
        <f>VLOOKUP(G420,'ACFR Class Vlookup'!A:B,2,FALSE)</f>
        <v>Governmental</v>
      </c>
      <c r="L420" s="1" t="str">
        <f>VLOOKUP(D420,'Fund Information'!A:F,6,FALSE)</f>
        <v>General Fund</v>
      </c>
      <c r="M420" s="6" t="str">
        <f t="shared" si="68"/>
        <v>N/A</v>
      </c>
      <c r="N420" s="6" t="s">
        <v>2886</v>
      </c>
      <c r="O420" s="6" t="str">
        <f t="shared" si="69"/>
        <v>N/A</v>
      </c>
      <c r="P420" s="5" t="s">
        <v>2886</v>
      </c>
      <c r="Q420" s="6" t="str">
        <f t="shared" si="70"/>
        <v>N/A</v>
      </c>
      <c r="R420" s="7" t="str">
        <f t="shared" si="71"/>
        <v>No</v>
      </c>
      <c r="S420" s="5" t="str">
        <f t="shared" si="72"/>
        <v>Answer Required</v>
      </c>
      <c r="T420" s="6" t="str">
        <f t="shared" si="73"/>
        <v>N/A</v>
      </c>
      <c r="U420" s="7" t="str">
        <f t="shared" si="74"/>
        <v>No</v>
      </c>
      <c r="V420" s="5" t="str">
        <f t="shared" si="75"/>
        <v>Answer Required</v>
      </c>
      <c r="W420" s="6" t="str">
        <f t="shared" si="76"/>
        <v>N/A</v>
      </c>
      <c r="X420" s="5" t="s">
        <v>2886</v>
      </c>
    </row>
    <row r="421" spans="1:24" x14ac:dyDescent="0.25">
      <c r="A421" s="77">
        <f>VLOOKUP(C421,'BU and Control BU Listing'!A:E,5,FALSE)</f>
        <v>16100</v>
      </c>
      <c r="B421" s="80" t="s">
        <v>3250</v>
      </c>
      <c r="C421" s="22" t="str">
        <f t="shared" si="66"/>
        <v>16100</v>
      </c>
      <c r="D421" s="22" t="str">
        <f t="shared" si="67"/>
        <v>02005</v>
      </c>
      <c r="E421" s="21" t="str">
        <f>VLOOKUP(B421,'Table A as of March 2024'!A:G,7,FALSE)</f>
        <v>Department of Taxation</v>
      </c>
      <c r="F421" s="21" t="str">
        <f>VLOOKUP(B421,'Table A as of March 2024'!A:H,8,FALSE)</f>
        <v>Tax Special Revenue Fund</v>
      </c>
      <c r="G421" s="11" t="str">
        <f>VLOOKUP(B421,'Table A as of March 2024'!A:I,9,FALSE)</f>
        <v>100</v>
      </c>
      <c r="H421" t="str">
        <f>VLOOKUP(B421,'Table A as of March 2024'!A:L,12,FALSE)</f>
        <v>No</v>
      </c>
      <c r="I421" s="9" t="str">
        <f>VLOOKUP(B421,'Table A as of March 2024'!A:M,13,FALSE)</f>
        <v>U</v>
      </c>
      <c r="J421" t="str">
        <f>VLOOKUP(B421,'Table A as of March 2024'!A:O,15,FALSE)</f>
        <v>A</v>
      </c>
      <c r="K421" t="str">
        <f>VLOOKUP(G421,'ACFR Class Vlookup'!A:B,2,FALSE)</f>
        <v>Governmental</v>
      </c>
      <c r="L421" s="1" t="str">
        <f>VLOOKUP(D421,'Fund Information'!A:F,6,FALSE)</f>
        <v>This fund accounts for Local Assessment Training.</v>
      </c>
      <c r="M421" s="6" t="str">
        <f t="shared" si="68"/>
        <v>N/A</v>
      </c>
      <c r="N421" s="6" t="s">
        <v>2886</v>
      </c>
      <c r="O421" s="6" t="str">
        <f t="shared" si="69"/>
        <v>N/A</v>
      </c>
      <c r="P421" s="5" t="s">
        <v>2886</v>
      </c>
      <c r="Q421" s="6" t="str">
        <f t="shared" si="70"/>
        <v>N/A</v>
      </c>
      <c r="R421" s="7" t="str">
        <f t="shared" si="71"/>
        <v>No</v>
      </c>
      <c r="S421" s="5" t="str">
        <f t="shared" si="72"/>
        <v>Answer Required</v>
      </c>
      <c r="T421" s="6" t="str">
        <f t="shared" si="73"/>
        <v>N/A</v>
      </c>
      <c r="U421" s="7" t="str">
        <f t="shared" si="74"/>
        <v>No</v>
      </c>
      <c r="V421" s="5" t="str">
        <f t="shared" si="75"/>
        <v>Answer Required</v>
      </c>
      <c r="W421" s="6" t="str">
        <f t="shared" si="76"/>
        <v>N/A</v>
      </c>
      <c r="X421" s="5" t="s">
        <v>2886</v>
      </c>
    </row>
    <row r="422" spans="1:24" ht="90" x14ac:dyDescent="0.25">
      <c r="A422" s="77">
        <f>VLOOKUP(C422,'BU and Control BU Listing'!A:E,5,FALSE)</f>
        <v>16100</v>
      </c>
      <c r="B422" s="80" t="s">
        <v>3251</v>
      </c>
      <c r="C422" s="22" t="str">
        <f t="shared" si="66"/>
        <v>16100</v>
      </c>
      <c r="D422" s="22" t="str">
        <f t="shared" si="67"/>
        <v>02080</v>
      </c>
      <c r="E422" s="21" t="str">
        <f>VLOOKUP(B422,'Table A as of March 2024'!A:G,7,FALSE)</f>
        <v>Department of Taxation</v>
      </c>
      <c r="F422" s="21" t="str">
        <f>VLOOKUP(B422,'Table A as of March 2024'!A:H,8,FALSE)</f>
        <v>SCC Pub Service Co Fee And Tax</v>
      </c>
      <c r="G422" s="11" t="str">
        <f>VLOOKUP(B422,'Table A as of March 2024'!A:I,9,FALSE)</f>
        <v>105</v>
      </c>
      <c r="H422" t="str">
        <f>VLOOKUP(B422,'Table A as of March 2024'!A:L,12,FALSE)</f>
        <v>No</v>
      </c>
      <c r="I422" s="9" t="str">
        <f>VLOOKUP(B422,'Table A as of March 2024'!A:M,13,FALSE)</f>
        <v>U</v>
      </c>
      <c r="J422" t="str">
        <f>VLOOKUP(B422,'Table A as of March 2024'!A:O,15,FALSE)</f>
        <v>C</v>
      </c>
      <c r="K422" t="str">
        <f>VLOOKUP(G422,'ACFR Class Vlookup'!A:B,2,FALSE)</f>
        <v>Governmental</v>
      </c>
      <c r="L422" s="1" t="str">
        <f>VLOOKUP(D422,'Fund Information'!A:F,6,FALSE)</f>
        <v>Per Code of VA § 58.1-2665, funds may be used only by the Commission and by Dept of Taxation as provided in § 58.1-2664, for making appraisals, assessments and collections against public service companies, for investigating and inspecting the properties or service(s) of such public service companies, and for the supervision and administration of all laws relative to such public service companies.</v>
      </c>
      <c r="M422" s="6" t="str">
        <f t="shared" si="68"/>
        <v>N/A</v>
      </c>
      <c r="N422" s="6" t="s">
        <v>2886</v>
      </c>
      <c r="O422" s="6" t="str">
        <f t="shared" si="69"/>
        <v>N/A</v>
      </c>
      <c r="P422" s="5" t="s">
        <v>2886</v>
      </c>
      <c r="Q422" s="6" t="str">
        <f t="shared" si="70"/>
        <v>N/A</v>
      </c>
      <c r="R422" s="7" t="str">
        <f t="shared" si="71"/>
        <v>No</v>
      </c>
      <c r="S422" s="5" t="str">
        <f t="shared" si="72"/>
        <v>Answer Required</v>
      </c>
      <c r="T422" s="6" t="str">
        <f t="shared" si="73"/>
        <v>N/A</v>
      </c>
      <c r="U422" s="7" t="str">
        <f t="shared" si="74"/>
        <v>Yes</v>
      </c>
      <c r="V422" s="5" t="str">
        <f t="shared" si="75"/>
        <v>Answer Required</v>
      </c>
      <c r="W422" s="6" t="str">
        <f t="shared" si="76"/>
        <v>N/A</v>
      </c>
      <c r="X422" s="5" t="s">
        <v>2886</v>
      </c>
    </row>
    <row r="423" spans="1:24" ht="90" x14ac:dyDescent="0.25">
      <c r="A423" s="77">
        <f>VLOOKUP(C423,'BU and Control BU Listing'!A:E,5,FALSE)</f>
        <v>16100</v>
      </c>
      <c r="B423" s="80" t="s">
        <v>3252</v>
      </c>
      <c r="C423" s="22" t="str">
        <f t="shared" si="66"/>
        <v>16100</v>
      </c>
      <c r="D423" s="22" t="str">
        <f t="shared" si="67"/>
        <v>02090</v>
      </c>
      <c r="E423" s="21" t="str">
        <f>VLOOKUP(B423,'Table A as of March 2024'!A:G,7,FALSE)</f>
        <v>Department of Taxation</v>
      </c>
      <c r="F423" s="21" t="str">
        <f>VLOOKUP(B423,'Table A as of March 2024'!A:H,8,FALSE)</f>
        <v>SCC Ins Fees &amp; Assessments</v>
      </c>
      <c r="G423" s="11" t="str">
        <f>VLOOKUP(B423,'Table A as of March 2024'!A:I,9,FALSE)</f>
        <v>105</v>
      </c>
      <c r="H423" t="str">
        <f>VLOOKUP(B423,'Table A as of March 2024'!A:L,12,FALSE)</f>
        <v>No</v>
      </c>
      <c r="I423" s="9" t="str">
        <f>VLOOKUP(B423,'Table A as of March 2024'!A:M,13,FALSE)</f>
        <v>U</v>
      </c>
      <c r="J423" t="str">
        <f>VLOOKUP(B423,'Table A as of March 2024'!A:O,15,FALSE)</f>
        <v>C</v>
      </c>
      <c r="K423" t="str">
        <f>VLOOKUP(G423,'ACFR Class Vlookup'!A:B,2,FALSE)</f>
        <v>Governmental</v>
      </c>
      <c r="L423" s="1" t="str">
        <f>VLOOKUP(D423,'Fund Information'!A:F,6,FALSE)</f>
        <v>Fund accounts insurance fees collected and used for the regulation, supervision and examination of all entities subject to regulation under this title. Any references in the Code of VA to funds being paid directly into the state treasury and credited to the fund for the maint of the Bureau of Insurance shall hereinafter mean the "Bureau of Insurance Special Fund - State Corporation Commission."</v>
      </c>
      <c r="M423" s="6" t="str">
        <f t="shared" si="68"/>
        <v>N/A</v>
      </c>
      <c r="N423" s="6" t="s">
        <v>2886</v>
      </c>
      <c r="O423" s="6" t="str">
        <f t="shared" si="69"/>
        <v>N/A</v>
      </c>
      <c r="P423" s="5" t="s">
        <v>2886</v>
      </c>
      <c r="Q423" s="6" t="str">
        <f t="shared" si="70"/>
        <v>N/A</v>
      </c>
      <c r="R423" s="7" t="str">
        <f t="shared" si="71"/>
        <v>No</v>
      </c>
      <c r="S423" s="5" t="str">
        <f t="shared" si="72"/>
        <v>Answer Required</v>
      </c>
      <c r="T423" s="6" t="str">
        <f t="shared" si="73"/>
        <v>N/A</v>
      </c>
      <c r="U423" s="7" t="str">
        <f t="shared" si="74"/>
        <v>Yes</v>
      </c>
      <c r="V423" s="5" t="str">
        <f t="shared" si="75"/>
        <v>Answer Required</v>
      </c>
      <c r="W423" s="6" t="str">
        <f t="shared" si="76"/>
        <v>N/A</v>
      </c>
      <c r="X423" s="5" t="s">
        <v>2886</v>
      </c>
    </row>
    <row r="424" spans="1:24" ht="90" x14ac:dyDescent="0.25">
      <c r="A424" s="77">
        <f>VLOOKUP(C424,'BU and Control BU Listing'!A:E,5,FALSE)</f>
        <v>16100</v>
      </c>
      <c r="B424" s="80" t="s">
        <v>3253</v>
      </c>
      <c r="C424" s="22" t="str">
        <f t="shared" si="66"/>
        <v>16100</v>
      </c>
      <c r="D424" s="22" t="str">
        <f t="shared" si="67"/>
        <v>02144</v>
      </c>
      <c r="E424" s="21" t="str">
        <f>VLOOKUP(B424,'Table A as of March 2024'!A:G,7,FALSE)</f>
        <v>Department of Taxation</v>
      </c>
      <c r="F424" s="21" t="str">
        <f>VLOOKUP(B424,'Table A as of March 2024'!A:H,8,FALSE)</f>
        <v>Contract Collector Fund</v>
      </c>
      <c r="G424" s="11" t="str">
        <f>VLOOKUP(B424,'Table A as of March 2024'!A:I,9,FALSE)</f>
        <v>105</v>
      </c>
      <c r="H424" t="str">
        <f>VLOOKUP(B424,'Table A as of March 2024'!A:L,12,FALSE)</f>
        <v>No</v>
      </c>
      <c r="I424" s="9" t="str">
        <f>VLOOKUP(B424,'Table A as of March 2024'!A:M,13,FALSE)</f>
        <v>U</v>
      </c>
      <c r="J424" t="str">
        <f>VLOOKUP(B424,'Table A as of March 2024'!A:O,15,FALSE)</f>
        <v>C</v>
      </c>
      <c r="K424" t="str">
        <f>VLOOKUP(G424,'ACFR Class Vlookup'!A:B,2,FALSE)</f>
        <v>Governmental</v>
      </c>
      <c r="L424" s="1" t="str">
        <f>VLOOKUP(D424,'Fund Information'!A:F,6,FALSE)</f>
        <v>Accounts for monies collected by collectors and collection agencies appointed by or under contract with the Department of Taxation. Compensation shall be paid out of the Fund on warrant of the Comptroller. The Comptroller shall transfer to the appropriate general, nongeneral, or local fund all monies in excess of monies to be paid to persons under contract no later than June 30 each year.</v>
      </c>
      <c r="M424" s="6" t="str">
        <f t="shared" si="68"/>
        <v>N/A</v>
      </c>
      <c r="N424" s="6" t="s">
        <v>2886</v>
      </c>
      <c r="O424" s="6" t="str">
        <f t="shared" si="69"/>
        <v>N/A</v>
      </c>
      <c r="P424" s="5" t="s">
        <v>2886</v>
      </c>
      <c r="Q424" s="6" t="str">
        <f t="shared" si="70"/>
        <v>N/A</v>
      </c>
      <c r="R424" s="7" t="str">
        <f t="shared" si="71"/>
        <v>No</v>
      </c>
      <c r="S424" s="5" t="str">
        <f t="shared" si="72"/>
        <v>Answer Required</v>
      </c>
      <c r="T424" s="6" t="str">
        <f t="shared" si="73"/>
        <v>N/A</v>
      </c>
      <c r="U424" s="7" t="str">
        <f t="shared" si="74"/>
        <v>Yes</v>
      </c>
      <c r="V424" s="5" t="str">
        <f t="shared" si="75"/>
        <v>Answer Required</v>
      </c>
      <c r="W424" s="6" t="str">
        <f t="shared" si="76"/>
        <v>N/A</v>
      </c>
      <c r="X424" s="5" t="s">
        <v>2886</v>
      </c>
    </row>
    <row r="425" spans="1:24" ht="90" x14ac:dyDescent="0.25">
      <c r="A425" s="77">
        <f>VLOOKUP(C425,'BU and Control BU Listing'!A:E,5,FALSE)</f>
        <v>16100</v>
      </c>
      <c r="B425" s="80" t="s">
        <v>3254</v>
      </c>
      <c r="C425" s="22" t="str">
        <f t="shared" si="66"/>
        <v>16100</v>
      </c>
      <c r="D425" s="22" t="str">
        <f t="shared" si="67"/>
        <v>02164</v>
      </c>
      <c r="E425" s="21" t="str">
        <f>VLOOKUP(B425,'Table A as of March 2024'!A:G,7,FALSE)</f>
        <v>Department of Taxation</v>
      </c>
      <c r="F425" s="21" t="str">
        <f>VLOOKUP(B425,'Table A as of March 2024'!A:H,8,FALSE)</f>
        <v>Land Preservation Fund</v>
      </c>
      <c r="G425" s="11" t="str">
        <f>VLOOKUP(B425,'Table A as of March 2024'!A:I,9,FALSE)</f>
        <v>100</v>
      </c>
      <c r="H425" t="str">
        <f>VLOOKUP(B425,'Table A as of March 2024'!A:L,12,FALSE)</f>
        <v>No</v>
      </c>
      <c r="I425" s="9" t="str">
        <f>VLOOKUP(B425,'Table A as of March 2024'!A:M,13,FALSE)</f>
        <v>U</v>
      </c>
      <c r="J425" t="str">
        <f>VLOOKUP(B425,'Table A as of March 2024'!A:O,15,FALSE)</f>
        <v>A</v>
      </c>
      <c r="K425" t="str">
        <f>VLOOKUP(G425,'ACFR Class Vlookup'!A:B,2,FALSE)</f>
        <v>Governmental</v>
      </c>
      <c r="L425" s="1" t="str">
        <f>VLOOKUP(D425,'Fund Information'!A:F,6,FALSE)</f>
        <v>The Land Preservation Fund accounts for Land Preservation Revenue.  Receipts to this fund include payments received from taxpayers wanting to sell their Land Preservation Credit and distributions from the VA Land Conservation Foundation Board. Funds are used to support monitoring and enforcement of conservation and preservation purposes of the donated land interest.</v>
      </c>
      <c r="M425" s="6" t="str">
        <f t="shared" si="68"/>
        <v>N/A</v>
      </c>
      <c r="N425" s="6" t="s">
        <v>2886</v>
      </c>
      <c r="O425" s="6" t="str">
        <f t="shared" si="69"/>
        <v>N/A</v>
      </c>
      <c r="P425" s="5" t="s">
        <v>2886</v>
      </c>
      <c r="Q425" s="6" t="str">
        <f t="shared" si="70"/>
        <v>N/A</v>
      </c>
      <c r="R425" s="7" t="str">
        <f t="shared" si="71"/>
        <v>No</v>
      </c>
      <c r="S425" s="5" t="str">
        <f t="shared" si="72"/>
        <v>Answer Required</v>
      </c>
      <c r="T425" s="6" t="str">
        <f t="shared" si="73"/>
        <v>N/A</v>
      </c>
      <c r="U425" s="7" t="str">
        <f t="shared" si="74"/>
        <v>No</v>
      </c>
      <c r="V425" s="5" t="str">
        <f t="shared" si="75"/>
        <v>Answer Required</v>
      </c>
      <c r="W425" s="6" t="str">
        <f t="shared" si="76"/>
        <v>N/A</v>
      </c>
      <c r="X425" s="5" t="s">
        <v>2886</v>
      </c>
    </row>
    <row r="426" spans="1:24" ht="90" x14ac:dyDescent="0.25">
      <c r="A426" s="77">
        <f>VLOOKUP(C426,'BU and Control BU Listing'!A:E,5,FALSE)</f>
        <v>16100</v>
      </c>
      <c r="B426" s="80" t="s">
        <v>3255</v>
      </c>
      <c r="C426" s="22" t="str">
        <f t="shared" si="66"/>
        <v>16100</v>
      </c>
      <c r="D426" s="22" t="str">
        <f t="shared" si="67"/>
        <v>02230</v>
      </c>
      <c r="E426" s="21" t="str">
        <f>VLOOKUP(B426,'Table A as of March 2024'!A:G,7,FALSE)</f>
        <v>Department of Taxation</v>
      </c>
      <c r="F426" s="21" t="str">
        <f>VLOOKUP(B426,'Table A as of March 2024'!A:H,8,FALSE)</f>
        <v>Motor Vehicle Rental Tax Undst</v>
      </c>
      <c r="G426" s="11" t="str">
        <f>VLOOKUP(B426,'Table A as of March 2024'!A:I,9,FALSE)</f>
        <v>110</v>
      </c>
      <c r="H426" t="str">
        <f>VLOOKUP(B426,'Table A as of March 2024'!A:L,12,FALSE)</f>
        <v>No</v>
      </c>
      <c r="I426" s="9" t="str">
        <f>VLOOKUP(B426,'Table A as of March 2024'!A:M,13,FALSE)</f>
        <v>R</v>
      </c>
      <c r="J426" t="str">
        <f>VLOOKUP(B426,'Table A as of March 2024'!A:O,15,FALSE)</f>
        <v>C</v>
      </c>
      <c r="K426" t="str">
        <f>VLOOKUP(G426,'ACFR Class Vlookup'!A:B,2,FALSE)</f>
        <v>Governmental</v>
      </c>
      <c r="L426" s="1" t="str">
        <f>VLOOKUP(D426,'Fund Information'!A:F,6,FALSE)</f>
        <v>Per §58.1-1736 of the Code of VA and Chapter 3 Item 265 F - This fund accounts for the collection of the motor vehicle rental tax. These funds constitute special funds within the Commonwealth Transportation Fund per §58.1-1741. This fund will have a zero balance at year-end unless there are timing differences.  Remaining revenues in this fund are paid into the treasury.</v>
      </c>
      <c r="M426" s="6" t="str">
        <f t="shared" si="68"/>
        <v>N/A</v>
      </c>
      <c r="N426" s="6" t="s">
        <v>2886</v>
      </c>
      <c r="O426" s="6" t="str">
        <f t="shared" si="69"/>
        <v>N/A</v>
      </c>
      <c r="P426" s="5" t="s">
        <v>2886</v>
      </c>
      <c r="Q426" s="6" t="str">
        <f t="shared" si="70"/>
        <v>N/A</v>
      </c>
      <c r="R426" s="7" t="str">
        <f t="shared" si="71"/>
        <v>No</v>
      </c>
      <c r="S426" s="5" t="str">
        <f t="shared" si="72"/>
        <v>Answer Required</v>
      </c>
      <c r="T426" s="6" t="str">
        <f t="shared" si="73"/>
        <v>N/A</v>
      </c>
      <c r="U426" s="7" t="str">
        <f t="shared" si="74"/>
        <v>Yes</v>
      </c>
      <c r="V426" s="5" t="str">
        <f t="shared" si="75"/>
        <v>Answer Required</v>
      </c>
      <c r="W426" s="6" t="str">
        <f t="shared" si="76"/>
        <v>N/A</v>
      </c>
      <c r="X426" s="5" t="s">
        <v>2886</v>
      </c>
    </row>
    <row r="427" spans="1:24" ht="45" x14ac:dyDescent="0.25">
      <c r="A427" s="77">
        <f>VLOOKUP(C427,'BU and Control BU Listing'!A:E,5,FALSE)</f>
        <v>16100</v>
      </c>
      <c r="B427" s="80" t="s">
        <v>3256</v>
      </c>
      <c r="C427" s="22" t="str">
        <f t="shared" si="66"/>
        <v>16100</v>
      </c>
      <c r="D427" s="22" t="str">
        <f t="shared" si="67"/>
        <v>02310</v>
      </c>
      <c r="E427" s="21" t="str">
        <f>VLOOKUP(B427,'Table A as of March 2024'!A:G,7,FALSE)</f>
        <v>Department of Taxation</v>
      </c>
      <c r="F427" s="21" t="str">
        <f>VLOOKUP(B427,'Table A as of March 2024'!A:H,8,FALSE)</f>
        <v>Court Debts Collection Program</v>
      </c>
      <c r="G427" s="11" t="str">
        <f>VLOOKUP(B427,'Table A as of March 2024'!A:I,9,FALSE)</f>
        <v>105</v>
      </c>
      <c r="H427" t="str">
        <f>VLOOKUP(B427,'Table A as of March 2024'!A:L,12,FALSE)</f>
        <v>No</v>
      </c>
      <c r="I427" s="9" t="str">
        <f>VLOOKUP(B427,'Table A as of March 2024'!A:M,13,FALSE)</f>
        <v>U</v>
      </c>
      <c r="J427" t="str">
        <f>VLOOKUP(B427,'Table A as of March 2024'!A:O,15,FALSE)</f>
        <v>C</v>
      </c>
      <c r="K427" t="str">
        <f>VLOOKUP(G427,'ACFR Class Vlookup'!A:B,2,FALSE)</f>
        <v>Governmental</v>
      </c>
      <c r="L427" s="1" t="str">
        <f>VLOOKUP(D427,'Fund Information'!A:F,6,FALSE)</f>
        <v>Accounts for Taxation's portion of commission fees from outstanding court debts.  Funds are used to support Taxation's court debt collection activities.</v>
      </c>
      <c r="M427" s="6" t="str">
        <f t="shared" si="68"/>
        <v>N/A</v>
      </c>
      <c r="N427" s="6" t="s">
        <v>2886</v>
      </c>
      <c r="O427" s="6" t="str">
        <f t="shared" si="69"/>
        <v>N/A</v>
      </c>
      <c r="P427" s="5" t="s">
        <v>2886</v>
      </c>
      <c r="Q427" s="6" t="str">
        <f t="shared" si="70"/>
        <v>N/A</v>
      </c>
      <c r="R427" s="7" t="str">
        <f t="shared" si="71"/>
        <v>No</v>
      </c>
      <c r="S427" s="5" t="str">
        <f t="shared" si="72"/>
        <v>Answer Required</v>
      </c>
      <c r="T427" s="6" t="str">
        <f t="shared" si="73"/>
        <v>N/A</v>
      </c>
      <c r="U427" s="7" t="str">
        <f t="shared" si="74"/>
        <v>Yes</v>
      </c>
      <c r="V427" s="5" t="str">
        <f t="shared" si="75"/>
        <v>Answer Required</v>
      </c>
      <c r="W427" s="6" t="str">
        <f t="shared" si="76"/>
        <v>N/A</v>
      </c>
      <c r="X427" s="5" t="s">
        <v>2886</v>
      </c>
    </row>
    <row r="428" spans="1:24" ht="30" x14ac:dyDescent="0.25">
      <c r="A428" s="77">
        <f>VLOOKUP(C428,'BU and Control BU Listing'!A:E,5,FALSE)</f>
        <v>16100</v>
      </c>
      <c r="B428" s="80" t="s">
        <v>3257</v>
      </c>
      <c r="C428" s="22" t="str">
        <f t="shared" si="66"/>
        <v>16100</v>
      </c>
      <c r="D428" s="22" t="str">
        <f t="shared" si="67"/>
        <v>02340</v>
      </c>
      <c r="E428" s="21" t="str">
        <f>VLOOKUP(B428,'Table A as of March 2024'!A:G,7,FALSE)</f>
        <v>Department of Taxation</v>
      </c>
      <c r="F428" s="21" t="str">
        <f>VLOOKUP(B428,'Table A as of March 2024'!A:H,8,FALSE)</f>
        <v>Reforestation Incentives Fund</v>
      </c>
      <c r="G428" s="11" t="str">
        <f>VLOOKUP(B428,'Table A as of March 2024'!A:I,9,FALSE)</f>
        <v>105</v>
      </c>
      <c r="H428" t="str">
        <f>VLOOKUP(B428,'Table A as of March 2024'!A:L,12,FALSE)</f>
        <v>No</v>
      </c>
      <c r="I428" s="9" t="str">
        <f>VLOOKUP(B428,'Table A as of March 2024'!A:M,13,FALSE)</f>
        <v>U</v>
      </c>
      <c r="J428" t="str">
        <f>VLOOKUP(B428,'Table A as of March 2024'!A:O,15,FALSE)</f>
        <v>C</v>
      </c>
      <c r="K428" t="str">
        <f>VLOOKUP(G428,'ACFR Class Vlookup'!A:B,2,FALSE)</f>
        <v>Governmental</v>
      </c>
      <c r="L428" s="1" t="str">
        <f>VLOOKUP(D428,'Fund Information'!A:F,6,FALSE)</f>
        <v>Funds are used to reforest privately owned timberlands by means of incentive payments to landowners.</v>
      </c>
      <c r="M428" s="6" t="str">
        <f t="shared" si="68"/>
        <v>N/A</v>
      </c>
      <c r="N428" s="6" t="s">
        <v>2886</v>
      </c>
      <c r="O428" s="6" t="str">
        <f t="shared" si="69"/>
        <v>N/A</v>
      </c>
      <c r="P428" s="5" t="s">
        <v>2886</v>
      </c>
      <c r="Q428" s="6" t="str">
        <f t="shared" si="70"/>
        <v>N/A</v>
      </c>
      <c r="R428" s="7" t="str">
        <f t="shared" si="71"/>
        <v>No</v>
      </c>
      <c r="S428" s="5" t="str">
        <f t="shared" si="72"/>
        <v>Answer Required</v>
      </c>
      <c r="T428" s="6" t="str">
        <f t="shared" si="73"/>
        <v>N/A</v>
      </c>
      <c r="U428" s="7" t="str">
        <f t="shared" si="74"/>
        <v>Yes</v>
      </c>
      <c r="V428" s="5" t="str">
        <f t="shared" si="75"/>
        <v>Answer Required</v>
      </c>
      <c r="W428" s="6" t="str">
        <f t="shared" si="76"/>
        <v>N/A</v>
      </c>
      <c r="X428" s="5" t="s">
        <v>2886</v>
      </c>
    </row>
    <row r="429" spans="1:24" ht="60" x14ac:dyDescent="0.25">
      <c r="A429" s="77">
        <f>VLOOKUP(C429,'BU and Control BU Listing'!A:E,5,FALSE)</f>
        <v>16100</v>
      </c>
      <c r="B429" s="80" t="s">
        <v>3258</v>
      </c>
      <c r="C429" s="22" t="str">
        <f t="shared" si="66"/>
        <v>16100</v>
      </c>
      <c r="D429" s="22" t="str">
        <f t="shared" si="67"/>
        <v>02352</v>
      </c>
      <c r="E429" s="21" t="str">
        <f>VLOOKUP(B429,'Table A as of March 2024'!A:G,7,FALSE)</f>
        <v>Department of Taxation</v>
      </c>
      <c r="F429" s="21" t="str">
        <f>VLOOKUP(B429,'Table A as of March 2024'!A:H,8,FALSE)</f>
        <v>Forest Products Protect &amp; Dev</v>
      </c>
      <c r="G429" s="11" t="str">
        <f>VLOOKUP(B429,'Table A as of March 2024'!A:I,9,FALSE)</f>
        <v>100</v>
      </c>
      <c r="H429" t="str">
        <f>VLOOKUP(B429,'Table A as of March 2024'!A:L,12,FALSE)</f>
        <v>No</v>
      </c>
      <c r="I429" s="9" t="str">
        <f>VLOOKUP(B429,'Table A as of March 2024'!A:M,13,FALSE)</f>
        <v>U</v>
      </c>
      <c r="J429" t="str">
        <f>VLOOKUP(B429,'Table A as of March 2024'!A:O,15,FALSE)</f>
        <v>C</v>
      </c>
      <c r="K429" t="str">
        <f>VLOOKUP(G429,'ACFR Class Vlookup'!A:B,2,FALSE)</f>
        <v>Governmental</v>
      </c>
      <c r="L429" s="1" t="str">
        <f>VLOOKUP(D429,'Fund Information'!A:F,6,FALSE)</f>
        <v>Accounts for the remainder of the Forest Products Tax not recorded in fund 0234 from loggers, sawmills, etc. These funds are used for the protection and development of the forest resources of the Commonwealth.</v>
      </c>
      <c r="M429" s="6" t="str">
        <f t="shared" si="68"/>
        <v>N/A</v>
      </c>
      <c r="N429" s="6" t="s">
        <v>2886</v>
      </c>
      <c r="O429" s="6" t="str">
        <f t="shared" si="69"/>
        <v>N/A</v>
      </c>
      <c r="P429" s="5" t="s">
        <v>2886</v>
      </c>
      <c r="Q429" s="6" t="str">
        <f t="shared" si="70"/>
        <v>N/A</v>
      </c>
      <c r="R429" s="7" t="str">
        <f t="shared" si="71"/>
        <v>No</v>
      </c>
      <c r="S429" s="5" t="str">
        <f t="shared" si="72"/>
        <v>Answer Required</v>
      </c>
      <c r="T429" s="6" t="str">
        <f t="shared" si="73"/>
        <v>N/A</v>
      </c>
      <c r="U429" s="7" t="str">
        <f t="shared" si="74"/>
        <v>Yes</v>
      </c>
      <c r="V429" s="5" t="str">
        <f t="shared" si="75"/>
        <v>Answer Required</v>
      </c>
      <c r="W429" s="6" t="str">
        <f t="shared" si="76"/>
        <v>N/A</v>
      </c>
      <c r="X429" s="5" t="s">
        <v>2886</v>
      </c>
    </row>
    <row r="430" spans="1:24" ht="30" x14ac:dyDescent="0.25">
      <c r="A430" s="77">
        <f>VLOOKUP(C430,'BU and Control BU Listing'!A:E,5,FALSE)</f>
        <v>16100</v>
      </c>
      <c r="B430" s="80" t="s">
        <v>3259</v>
      </c>
      <c r="C430" s="22" t="str">
        <f t="shared" si="66"/>
        <v>16100</v>
      </c>
      <c r="D430" s="22" t="str">
        <f t="shared" si="67"/>
        <v>02452</v>
      </c>
      <c r="E430" s="21" t="str">
        <f>VLOOKUP(B430,'Table A as of March 2024'!A:G,7,FALSE)</f>
        <v>Department of Taxation</v>
      </c>
      <c r="F430" s="21" t="str">
        <f>VLOOKUP(B430,'Table A as of March 2024'!A:H,8,FALSE)</f>
        <v>Tax Amnesty Recovery Fund</v>
      </c>
      <c r="G430" s="11" t="str">
        <f>VLOOKUP(B430,'Table A as of March 2024'!A:I,9,FALSE)</f>
        <v>100</v>
      </c>
      <c r="H430" t="str">
        <f>VLOOKUP(B430,'Table A as of March 2024'!A:L,12,FALSE)</f>
        <v>No</v>
      </c>
      <c r="I430" s="9" t="str">
        <f>VLOOKUP(B430,'Table A as of March 2024'!A:M,13,FALSE)</f>
        <v>U</v>
      </c>
      <c r="J430" t="str">
        <f>VLOOKUP(B430,'Table A as of March 2024'!A:O,15,FALSE)</f>
        <v>A</v>
      </c>
      <c r="K430" t="str">
        <f>VLOOKUP(G430,'ACFR Class Vlookup'!A:B,2,FALSE)</f>
        <v>Governmental</v>
      </c>
      <c r="L430" s="1" t="str">
        <f>VLOOKUP(D430,'Fund Information'!A:F,6,FALSE)</f>
        <v>Tax Amnesty Recovery Fund – established in the 2003 Session, in Chapter 1042, Item 3-1.01.FFF.</v>
      </c>
      <c r="M430" s="6" t="str">
        <f t="shared" si="68"/>
        <v>N/A</v>
      </c>
      <c r="N430" s="6" t="s">
        <v>2886</v>
      </c>
      <c r="O430" s="6" t="str">
        <f t="shared" si="69"/>
        <v>N/A</v>
      </c>
      <c r="P430" s="5" t="s">
        <v>2886</v>
      </c>
      <c r="Q430" s="6" t="str">
        <f t="shared" si="70"/>
        <v>N/A</v>
      </c>
      <c r="R430" s="7" t="str">
        <f t="shared" si="71"/>
        <v>No</v>
      </c>
      <c r="S430" s="5" t="str">
        <f t="shared" si="72"/>
        <v>Answer Required</v>
      </c>
      <c r="T430" s="6" t="str">
        <f t="shared" si="73"/>
        <v>N/A</v>
      </c>
      <c r="U430" s="7" t="str">
        <f t="shared" si="74"/>
        <v>No</v>
      </c>
      <c r="V430" s="5" t="str">
        <f t="shared" si="75"/>
        <v>Answer Required</v>
      </c>
      <c r="W430" s="6" t="str">
        <f t="shared" si="76"/>
        <v>N/A</v>
      </c>
      <c r="X430" s="5" t="s">
        <v>2886</v>
      </c>
    </row>
    <row r="431" spans="1:24" ht="90" x14ac:dyDescent="0.25">
      <c r="A431" s="77">
        <f>VLOOKUP(C431,'BU and Control BU Listing'!A:E,5,FALSE)</f>
        <v>16100</v>
      </c>
      <c r="B431" s="80" t="s">
        <v>3260</v>
      </c>
      <c r="C431" s="22" t="str">
        <f t="shared" si="66"/>
        <v>16100</v>
      </c>
      <c r="D431" s="22" t="str">
        <f t="shared" si="67"/>
        <v>02510</v>
      </c>
      <c r="E431" s="21" t="str">
        <f>VLOOKUP(B431,'Table A as of March 2024'!A:G,7,FALSE)</f>
        <v>Department of Taxation</v>
      </c>
      <c r="F431" s="21" t="str">
        <f>VLOOKUP(B431,'Table A as of March 2024'!A:H,8,FALSE)</f>
        <v>Voluntary Contribution Admin</v>
      </c>
      <c r="G431" s="11" t="str">
        <f>VLOOKUP(B431,'Table A as of March 2024'!A:I,9,FALSE)</f>
        <v>100</v>
      </c>
      <c r="H431" t="str">
        <f>VLOOKUP(B431,'Table A as of March 2024'!A:L,12,FALSE)</f>
        <v>No</v>
      </c>
      <c r="I431" s="9" t="str">
        <f>VLOOKUP(B431,'Table A as of March 2024'!A:M,13,FALSE)</f>
        <v>U</v>
      </c>
      <c r="J431" t="str">
        <f>VLOOKUP(B431,'Table A as of March 2024'!A:O,15,FALSE)</f>
        <v>C</v>
      </c>
      <c r="K431" t="str">
        <f>VLOOKUP(G431,'ACFR Class Vlookup'!A:B,2,FALSE)</f>
        <v>Governmental</v>
      </c>
      <c r="L431" s="1" t="str">
        <f>VLOOKUP(D431,'Fund Information'!A:F,6,FALSE)</f>
        <v>This fund accounts for all voluntary contributions made on individual income tax returns for taxable years beginning on or after January 1, 2003, for which the Department of Taxation may retain up to five percent of all voluntary contributions made for the taxable year, but not to exceed $50,000 for any taxable year, for its costs in administering voluntary contributions.</v>
      </c>
      <c r="M431" s="6" t="str">
        <f t="shared" si="68"/>
        <v>N/A</v>
      </c>
      <c r="N431" s="6" t="s">
        <v>2886</v>
      </c>
      <c r="O431" s="6" t="str">
        <f t="shared" si="69"/>
        <v>N/A</v>
      </c>
      <c r="P431" s="5" t="s">
        <v>2886</v>
      </c>
      <c r="Q431" s="6" t="str">
        <f t="shared" si="70"/>
        <v>N/A</v>
      </c>
      <c r="R431" s="7" t="str">
        <f t="shared" si="71"/>
        <v>No</v>
      </c>
      <c r="S431" s="5" t="str">
        <f t="shared" si="72"/>
        <v>Answer Required</v>
      </c>
      <c r="T431" s="6" t="str">
        <f t="shared" si="73"/>
        <v>N/A</v>
      </c>
      <c r="U431" s="7" t="str">
        <f t="shared" si="74"/>
        <v>Yes</v>
      </c>
      <c r="V431" s="5" t="str">
        <f t="shared" si="75"/>
        <v>Answer Required</v>
      </c>
      <c r="W431" s="6" t="str">
        <f t="shared" si="76"/>
        <v>N/A</v>
      </c>
      <c r="X431" s="5" t="s">
        <v>2886</v>
      </c>
    </row>
    <row r="432" spans="1:24" x14ac:dyDescent="0.25">
      <c r="A432" s="77">
        <f>VLOOKUP(C432,'BU and Control BU Listing'!A:E,5,FALSE)</f>
        <v>16100</v>
      </c>
      <c r="B432" s="80" t="s">
        <v>3261</v>
      </c>
      <c r="C432" s="22" t="str">
        <f t="shared" si="66"/>
        <v>16100</v>
      </c>
      <c r="D432" s="22" t="str">
        <f t="shared" si="67"/>
        <v>02700</v>
      </c>
      <c r="E432" s="21" t="str">
        <f>VLOOKUP(B432,'Table A as of March 2024'!A:G,7,FALSE)</f>
        <v>Department of Taxation</v>
      </c>
      <c r="F432" s="21" t="str">
        <f>VLOOKUP(B432,'Table A as of March 2024'!A:H,8,FALSE)</f>
        <v>Parking</v>
      </c>
      <c r="G432" s="11" t="str">
        <f>VLOOKUP(B432,'Table A as of March 2024'!A:I,9,FALSE)</f>
        <v>105</v>
      </c>
      <c r="H432" t="str">
        <f>VLOOKUP(B432,'Table A as of March 2024'!A:L,12,FALSE)</f>
        <v>No</v>
      </c>
      <c r="I432" s="9" t="str">
        <f>VLOOKUP(B432,'Table A as of March 2024'!A:M,13,FALSE)</f>
        <v>U</v>
      </c>
      <c r="J432" t="str">
        <f>VLOOKUP(B432,'Table A as of March 2024'!A:O,15,FALSE)</f>
        <v>C</v>
      </c>
      <c r="K432" t="str">
        <f>VLOOKUP(G432,'ACFR Class Vlookup'!A:B,2,FALSE)</f>
        <v>Governmental</v>
      </c>
      <c r="L432" s="1" t="str">
        <f>VLOOKUP(D432,'Fund Information'!A:F,6,FALSE)</f>
        <v>Parking - Accounts for fees paid for parking vehicles in state parking lots.</v>
      </c>
      <c r="M432" s="6" t="str">
        <f t="shared" si="68"/>
        <v>N/A</v>
      </c>
      <c r="N432" s="6" t="s">
        <v>2886</v>
      </c>
      <c r="O432" s="6" t="str">
        <f t="shared" si="69"/>
        <v>N/A</v>
      </c>
      <c r="P432" s="5" t="s">
        <v>2886</v>
      </c>
      <c r="Q432" s="6" t="str">
        <f t="shared" si="70"/>
        <v>N/A</v>
      </c>
      <c r="R432" s="7" t="str">
        <f t="shared" si="71"/>
        <v>No</v>
      </c>
      <c r="S432" s="5" t="str">
        <f t="shared" si="72"/>
        <v>Answer Required</v>
      </c>
      <c r="T432" s="6" t="str">
        <f t="shared" si="73"/>
        <v>N/A</v>
      </c>
      <c r="U432" s="7" t="str">
        <f t="shared" si="74"/>
        <v>Yes</v>
      </c>
      <c r="V432" s="5" t="str">
        <f t="shared" si="75"/>
        <v>Answer Required</v>
      </c>
      <c r="W432" s="6" t="str">
        <f t="shared" si="76"/>
        <v>N/A</v>
      </c>
      <c r="X432" s="5" t="s">
        <v>2886</v>
      </c>
    </row>
    <row r="433" spans="1:24" x14ac:dyDescent="0.25">
      <c r="A433" s="77">
        <f>VLOOKUP(C433,'BU and Control BU Listing'!A:E,5,FALSE)</f>
        <v>16100</v>
      </c>
      <c r="B433" s="80" t="s">
        <v>3262</v>
      </c>
      <c r="C433" s="22" t="str">
        <f t="shared" si="66"/>
        <v>16100</v>
      </c>
      <c r="D433" s="22" t="str">
        <f t="shared" si="67"/>
        <v>02860</v>
      </c>
      <c r="E433" s="21" t="str">
        <f>VLOOKUP(B433,'Table A as of March 2024'!A:G,7,FALSE)</f>
        <v>Department of Taxation</v>
      </c>
      <c r="F433" s="21" t="str">
        <f>VLOOKUP(B433,'Table A as of March 2024'!A:H,8,FALSE)</f>
        <v>Recycl Mtrl Sales-Nongen/NonHE</v>
      </c>
      <c r="G433" s="11" t="str">
        <f>VLOOKUP(B433,'Table A as of March 2024'!A:I,9,FALSE)</f>
        <v>100</v>
      </c>
      <c r="H433" t="str">
        <f>VLOOKUP(B433,'Table A as of March 2024'!A:L,12,FALSE)</f>
        <v>No</v>
      </c>
      <c r="I433" s="9" t="str">
        <f>VLOOKUP(B433,'Table A as of March 2024'!A:M,13,FALSE)</f>
        <v>U</v>
      </c>
      <c r="J433" t="str">
        <f>VLOOKUP(B433,'Table A as of March 2024'!A:O,15,FALSE)</f>
        <v>A</v>
      </c>
      <c r="K433" t="str">
        <f>VLOOKUP(G433,'ACFR Class Vlookup'!A:B,2,FALSE)</f>
        <v>Governmental</v>
      </c>
      <c r="L433" s="1" t="str">
        <f>VLOOKUP(D433,'Fund Information'!A:F,6,FALSE)</f>
        <v>Accounts for recyclable material sales.</v>
      </c>
      <c r="M433" s="6" t="str">
        <f t="shared" si="68"/>
        <v>N/A</v>
      </c>
      <c r="N433" s="6" t="s">
        <v>2886</v>
      </c>
      <c r="O433" s="6" t="str">
        <f t="shared" si="69"/>
        <v>N/A</v>
      </c>
      <c r="P433" s="5" t="s">
        <v>2886</v>
      </c>
      <c r="Q433" s="6" t="str">
        <f t="shared" si="70"/>
        <v>N/A</v>
      </c>
      <c r="R433" s="7" t="str">
        <f t="shared" si="71"/>
        <v>No</v>
      </c>
      <c r="S433" s="5" t="str">
        <f t="shared" si="72"/>
        <v>Answer Required</v>
      </c>
      <c r="T433" s="6" t="str">
        <f t="shared" si="73"/>
        <v>N/A</v>
      </c>
      <c r="U433" s="7" t="str">
        <f t="shared" si="74"/>
        <v>No</v>
      </c>
      <c r="V433" s="5" t="str">
        <f t="shared" si="75"/>
        <v>Answer Required</v>
      </c>
      <c r="W433" s="6" t="str">
        <f t="shared" si="76"/>
        <v>N/A</v>
      </c>
      <c r="X433" s="5" t="s">
        <v>2886</v>
      </c>
    </row>
    <row r="434" spans="1:24" ht="30" x14ac:dyDescent="0.25">
      <c r="A434" s="77">
        <f>VLOOKUP(C434,'BU and Control BU Listing'!A:E,5,FALSE)</f>
        <v>16100</v>
      </c>
      <c r="B434" s="80" t="s">
        <v>3263</v>
      </c>
      <c r="C434" s="22" t="str">
        <f t="shared" si="66"/>
        <v>16100</v>
      </c>
      <c r="D434" s="22" t="str">
        <f t="shared" si="67"/>
        <v>02870</v>
      </c>
      <c r="E434" s="21" t="str">
        <f>VLOOKUP(B434,'Table A as of March 2024'!A:G,7,FALSE)</f>
        <v>Department of Taxation</v>
      </c>
      <c r="F434" s="21" t="str">
        <f>VLOOKUP(B434,'Table A as of March 2024'!A:H,8,FALSE)</f>
        <v>Surp Suppy/Equip Sale-GF-NonHE</v>
      </c>
      <c r="G434" s="11" t="str">
        <f>VLOOKUP(B434,'Table A as of March 2024'!A:I,9,FALSE)</f>
        <v>100</v>
      </c>
      <c r="H434" t="str">
        <f>VLOOKUP(B434,'Table A as of March 2024'!A:L,12,FALSE)</f>
        <v>No</v>
      </c>
      <c r="I434" s="9" t="str">
        <f>VLOOKUP(B434,'Table A as of March 2024'!A:M,13,FALSE)</f>
        <v>U</v>
      </c>
      <c r="J434" t="str">
        <f>VLOOKUP(B434,'Table A as of March 2024'!A:O,15,FALSE)</f>
        <v>A</v>
      </c>
      <c r="K434" t="str">
        <f>VLOOKUP(G434,'ACFR Class Vlookup'!A:B,2,FALSE)</f>
        <v>Governmental</v>
      </c>
      <c r="L434" s="1" t="str">
        <f>VLOOKUP(D434,'Fund Information'!A:F,6,FALSE)</f>
        <v>Accounts for sale of surplus supplies and equipment purchased with General Funds for Non Higher Ed agencies.</v>
      </c>
      <c r="M434" s="6" t="str">
        <f t="shared" si="68"/>
        <v>N/A</v>
      </c>
      <c r="N434" s="6" t="s">
        <v>2886</v>
      </c>
      <c r="O434" s="6" t="str">
        <f t="shared" si="69"/>
        <v>N/A</v>
      </c>
      <c r="P434" s="5" t="s">
        <v>2886</v>
      </c>
      <c r="Q434" s="6" t="str">
        <f t="shared" si="70"/>
        <v>N/A</v>
      </c>
      <c r="R434" s="7" t="str">
        <f t="shared" si="71"/>
        <v>No</v>
      </c>
      <c r="S434" s="5" t="str">
        <f t="shared" si="72"/>
        <v>Answer Required</v>
      </c>
      <c r="T434" s="6" t="str">
        <f t="shared" si="73"/>
        <v>N/A</v>
      </c>
      <c r="U434" s="7" t="str">
        <f t="shared" si="74"/>
        <v>No</v>
      </c>
      <c r="V434" s="5" t="str">
        <f t="shared" si="75"/>
        <v>Answer Required</v>
      </c>
      <c r="W434" s="6" t="str">
        <f t="shared" si="76"/>
        <v>N/A</v>
      </c>
      <c r="X434" s="5" t="s">
        <v>2886</v>
      </c>
    </row>
    <row r="435" spans="1:24" x14ac:dyDescent="0.25">
      <c r="A435" s="77">
        <f>VLOOKUP(C435,'BU and Control BU Listing'!A:E,5,FALSE)</f>
        <v>16100</v>
      </c>
      <c r="B435" s="80" t="s">
        <v>3264</v>
      </c>
      <c r="C435" s="22" t="str">
        <f t="shared" si="66"/>
        <v>16100</v>
      </c>
      <c r="D435" s="22" t="str">
        <f t="shared" si="67"/>
        <v>02920</v>
      </c>
      <c r="E435" s="21" t="str">
        <f>VLOOKUP(B435,'Table A as of March 2024'!A:G,7,FALSE)</f>
        <v>Department of Taxation</v>
      </c>
      <c r="F435" s="21" t="str">
        <f>VLOOKUP(B435,'Table A as of March 2024'!A:H,8,FALSE)</f>
        <v>Parking At MSC And 3600</v>
      </c>
      <c r="G435" s="11" t="str">
        <f>VLOOKUP(B435,'Table A as of March 2024'!A:I,9,FALSE)</f>
        <v>100</v>
      </c>
      <c r="H435" t="str">
        <f>VLOOKUP(B435,'Table A as of March 2024'!A:L,12,FALSE)</f>
        <v>No</v>
      </c>
      <c r="I435" s="9" t="str">
        <f>VLOOKUP(B435,'Table A as of March 2024'!A:M,13,FALSE)</f>
        <v>U</v>
      </c>
      <c r="J435" t="str">
        <f>VLOOKUP(B435,'Table A as of March 2024'!A:O,15,FALSE)</f>
        <v>C</v>
      </c>
      <c r="K435" t="str">
        <f>VLOOKUP(G435,'ACFR Class Vlookup'!A:B,2,FALSE)</f>
        <v>Governmental</v>
      </c>
      <c r="L435" s="1" t="str">
        <f>VLOOKUP(D435,'Fund Information'!A:F,6,FALSE)</f>
        <v>Accounts for parking fees for the Seaboard building.</v>
      </c>
      <c r="M435" s="6" t="str">
        <f t="shared" si="68"/>
        <v>N/A</v>
      </c>
      <c r="N435" s="6" t="s">
        <v>2886</v>
      </c>
      <c r="O435" s="6" t="str">
        <f t="shared" si="69"/>
        <v>N/A</v>
      </c>
      <c r="P435" s="5" t="s">
        <v>2886</v>
      </c>
      <c r="Q435" s="6" t="str">
        <f t="shared" si="70"/>
        <v>N/A</v>
      </c>
      <c r="R435" s="7" t="str">
        <f t="shared" si="71"/>
        <v>No</v>
      </c>
      <c r="S435" s="5" t="str">
        <f t="shared" si="72"/>
        <v>Answer Required</v>
      </c>
      <c r="T435" s="6" t="str">
        <f t="shared" si="73"/>
        <v>N/A</v>
      </c>
      <c r="U435" s="7" t="str">
        <f t="shared" si="74"/>
        <v>Yes</v>
      </c>
      <c r="V435" s="5" t="str">
        <f t="shared" si="75"/>
        <v>Answer Required</v>
      </c>
      <c r="W435" s="6" t="str">
        <f t="shared" si="76"/>
        <v>N/A</v>
      </c>
      <c r="X435" s="5" t="s">
        <v>2886</v>
      </c>
    </row>
    <row r="436" spans="1:24" ht="105" x14ac:dyDescent="0.25">
      <c r="A436" s="77">
        <f>VLOOKUP(C436,'BU and Control BU Listing'!A:E,5,FALSE)</f>
        <v>16100</v>
      </c>
      <c r="B436" s="80" t="s">
        <v>3265</v>
      </c>
      <c r="C436" s="22" t="str">
        <f t="shared" si="66"/>
        <v>16100</v>
      </c>
      <c r="D436" s="22" t="str">
        <f t="shared" si="67"/>
        <v>04000</v>
      </c>
      <c r="E436" s="21" t="str">
        <f>VLOOKUP(B436,'Table A as of March 2024'!A:G,7,FALSE)</f>
        <v>Department of Taxation</v>
      </c>
      <c r="F436" s="21" t="str">
        <f>VLOOKUP(B436,'Table A as of March 2024'!A:H,8,FALSE)</f>
        <v>Commonwealth Transportation Fd</v>
      </c>
      <c r="G436" s="11" t="str">
        <f>VLOOKUP(B436,'Table A as of March 2024'!A:I,9,FALSE)</f>
        <v>110</v>
      </c>
      <c r="H436" t="str">
        <f>VLOOKUP(B436,'Table A as of March 2024'!A:L,12,FALSE)</f>
        <v>No</v>
      </c>
      <c r="I436" s="9" t="str">
        <f>VLOOKUP(B436,'Table A as of March 2024'!A:M,13,FALSE)</f>
        <v>R</v>
      </c>
      <c r="J436" t="str">
        <f>VLOOKUP(B436,'Table A as of March 2024'!A:O,15,FALSE)</f>
        <v>C</v>
      </c>
      <c r="K436" t="str">
        <f>VLOOKUP(G436,'ACFR Class Vlookup'!A:B,2,FALSE)</f>
        <v>Governmental</v>
      </c>
      <c r="L436" s="1" t="str">
        <f>VLOOKUP(D436,'Fund Information'!A:F,6,FALSE)</f>
        <v>Established per § 33.2-1524. Accounts for the accumulation and distribution of Special Revenue according to the Code of Virginia, Section 33.2-1524.  The Code Section governs the distribution of funds to the Highway Maintenance and Operating Fund and the Transportation Trust Fund.  Enactment Clause 11 of Chapters 1230 and 1275 allow for flexibility in distribution of the funds deposited in the Commonwealth Transportation Fund.</v>
      </c>
      <c r="M436" s="6" t="str">
        <f t="shared" si="68"/>
        <v>N/A</v>
      </c>
      <c r="N436" s="6" t="s">
        <v>2886</v>
      </c>
      <c r="O436" s="6" t="str">
        <f t="shared" si="69"/>
        <v>N/A</v>
      </c>
      <c r="P436" s="5" t="s">
        <v>2886</v>
      </c>
      <c r="Q436" s="6" t="str">
        <f t="shared" si="70"/>
        <v>N/A</v>
      </c>
      <c r="R436" s="7" t="str">
        <f t="shared" si="71"/>
        <v>No</v>
      </c>
      <c r="S436" s="5" t="str">
        <f t="shared" si="72"/>
        <v>Answer Required</v>
      </c>
      <c r="T436" s="6" t="str">
        <f t="shared" si="73"/>
        <v>N/A</v>
      </c>
      <c r="U436" s="7" t="str">
        <f t="shared" si="74"/>
        <v>Yes</v>
      </c>
      <c r="V436" s="5" t="str">
        <f t="shared" si="75"/>
        <v>Answer Required</v>
      </c>
      <c r="W436" s="6" t="str">
        <f t="shared" si="76"/>
        <v>N/A</v>
      </c>
      <c r="X436" s="5" t="s">
        <v>2886</v>
      </c>
    </row>
    <row r="437" spans="1:24" ht="75" x14ac:dyDescent="0.25">
      <c r="A437" s="77">
        <f>VLOOKUP(C437,'BU and Control BU Listing'!A:E,5,FALSE)</f>
        <v>16100</v>
      </c>
      <c r="B437" s="80" t="s">
        <v>3267</v>
      </c>
      <c r="C437" s="22" t="str">
        <f t="shared" si="66"/>
        <v>16100</v>
      </c>
      <c r="D437" s="22" t="str">
        <f t="shared" si="67"/>
        <v>04610</v>
      </c>
      <c r="E437" s="21" t="str">
        <f>VLOOKUP(B437,'Table A as of March 2024'!A:G,7,FALSE)</f>
        <v>Department of Taxation</v>
      </c>
      <c r="F437" s="21" t="str">
        <f>VLOOKUP(B437,'Table A as of March 2024'!A:H,8,FALSE)</f>
        <v>Aviation Fees and Taxes</v>
      </c>
      <c r="G437" s="11" t="str">
        <f>VLOOKUP(B437,'Table A as of March 2024'!A:I,9,FALSE)</f>
        <v>110</v>
      </c>
      <c r="H437" t="str">
        <f>VLOOKUP(B437,'Table A as of March 2024'!A:L,12,FALSE)</f>
        <v>No</v>
      </c>
      <c r="I437" s="9" t="str">
        <f>VLOOKUP(B437,'Table A as of March 2024'!A:M,13,FALSE)</f>
        <v>U</v>
      </c>
      <c r="J437" t="str">
        <f>VLOOKUP(B437,'Table A as of March 2024'!A:O,15,FALSE)</f>
        <v>C</v>
      </c>
      <c r="K437" t="str">
        <f>VLOOKUP(G437,'ACFR Class Vlookup'!A:B,2,FALSE)</f>
        <v>Governmental</v>
      </c>
      <c r="L437" s="1" t="str">
        <f>VLOOKUP(D437,'Fund Information'!A:F,6,FALSE)</f>
        <v>Per Code of VA  § 5.1-51, 58.1-1509, and 58.1-2217, taxes and fees relating to aviation fuel tax, aircraft sales and use tax, and aviation licensing fees are credited to this account and used for promotion and development of aviation and airports, and administration of aviation law.</v>
      </c>
      <c r="M437" s="6" t="str">
        <f t="shared" si="68"/>
        <v>N/A</v>
      </c>
      <c r="N437" s="6" t="s">
        <v>2886</v>
      </c>
      <c r="O437" s="6" t="str">
        <f t="shared" si="69"/>
        <v>N/A</v>
      </c>
      <c r="P437" s="5" t="s">
        <v>2886</v>
      </c>
      <c r="Q437" s="6" t="str">
        <f t="shared" si="70"/>
        <v>N/A</v>
      </c>
      <c r="R437" s="7" t="str">
        <f t="shared" si="71"/>
        <v>No</v>
      </c>
      <c r="S437" s="5" t="str">
        <f t="shared" si="72"/>
        <v>Answer Required</v>
      </c>
      <c r="T437" s="6" t="str">
        <f t="shared" si="73"/>
        <v>N/A</v>
      </c>
      <c r="U437" s="7" t="str">
        <f t="shared" si="74"/>
        <v>Yes</v>
      </c>
      <c r="V437" s="5" t="str">
        <f t="shared" si="75"/>
        <v>Answer Required</v>
      </c>
      <c r="W437" s="6" t="str">
        <f t="shared" si="76"/>
        <v>N/A</v>
      </c>
      <c r="X437" s="5" t="s">
        <v>2886</v>
      </c>
    </row>
    <row r="438" spans="1:24" ht="75" x14ac:dyDescent="0.25">
      <c r="A438" s="77">
        <f>VLOOKUP(C438,'BU and Control BU Listing'!A:E,5,FALSE)</f>
        <v>16100</v>
      </c>
      <c r="B438" s="80" t="s">
        <v>3268</v>
      </c>
      <c r="C438" s="22" t="str">
        <f t="shared" si="66"/>
        <v>16100</v>
      </c>
      <c r="D438" s="22" t="str">
        <f t="shared" si="67"/>
        <v>04710</v>
      </c>
      <c r="E438" s="21" t="str">
        <f>VLOOKUP(B438,'Table A as of March 2024'!A:G,7,FALSE)</f>
        <v>Department of Taxation</v>
      </c>
      <c r="F438" s="21" t="str">
        <f>VLOOKUP(B438,'Table A as of March 2024'!A:H,8,FALSE)</f>
        <v>Transportation Trust Fund</v>
      </c>
      <c r="G438" s="11" t="str">
        <f>VLOOKUP(B438,'Table A as of March 2024'!A:I,9,FALSE)</f>
        <v>110</v>
      </c>
      <c r="H438" t="str">
        <f>VLOOKUP(B438,'Table A as of March 2024'!A:L,12,FALSE)</f>
        <v>No</v>
      </c>
      <c r="I438" s="9" t="str">
        <f>VLOOKUP(B438,'Table A as of March 2024'!A:M,13,FALSE)</f>
        <v>R</v>
      </c>
      <c r="J438" t="str">
        <f>VLOOKUP(B438,'Table A as of March 2024'!A:O,15,FALSE)</f>
        <v>C</v>
      </c>
      <c r="K438" t="str">
        <f>VLOOKUP(G438,'ACFR Class Vlookup'!A:B,2,FALSE)</f>
        <v>Governmental</v>
      </c>
      <c r="L438" s="1" t="str">
        <f>VLOOKUP(D438,'Fund Information'!A:F,6,FALSE)</f>
        <v>Transportation Trust Fund - Accounts for the accumulation and distribution of Special Revenue according to the Code of Virginia, Section 33.2-1524.  After administrative costs funds are distributed 78.7% to Constr Fund, 4.2% to Ports Fund, 2.4% to Airports Fund, 14.7% to Mass Transit.</v>
      </c>
      <c r="M438" s="6" t="str">
        <f t="shared" si="68"/>
        <v>N/A</v>
      </c>
      <c r="N438" s="6" t="s">
        <v>2886</v>
      </c>
      <c r="O438" s="6" t="str">
        <f t="shared" si="69"/>
        <v>N/A</v>
      </c>
      <c r="P438" s="5" t="s">
        <v>2886</v>
      </c>
      <c r="Q438" s="6" t="str">
        <f t="shared" si="70"/>
        <v>N/A</v>
      </c>
      <c r="R438" s="7" t="str">
        <f t="shared" si="71"/>
        <v>No</v>
      </c>
      <c r="S438" s="5" t="str">
        <f t="shared" si="72"/>
        <v>Answer Required</v>
      </c>
      <c r="T438" s="6" t="str">
        <f t="shared" si="73"/>
        <v>N/A</v>
      </c>
      <c r="U438" s="7" t="str">
        <f t="shared" si="74"/>
        <v>Yes</v>
      </c>
      <c r="V438" s="5" t="str">
        <f t="shared" si="75"/>
        <v>Answer Required</v>
      </c>
      <c r="W438" s="6" t="str">
        <f t="shared" si="76"/>
        <v>N/A</v>
      </c>
      <c r="X438" s="5" t="s">
        <v>2886</v>
      </c>
    </row>
    <row r="439" spans="1:24" ht="60" x14ac:dyDescent="0.25">
      <c r="A439" s="77">
        <f>VLOOKUP(C439,'BU and Control BU Listing'!A:E,5,FALSE)</f>
        <v>16100</v>
      </c>
      <c r="B439" s="80" t="s">
        <v>3269</v>
      </c>
      <c r="C439" s="22" t="str">
        <f t="shared" si="66"/>
        <v>16100</v>
      </c>
      <c r="D439" s="22" t="str">
        <f t="shared" si="67"/>
        <v>04720</v>
      </c>
      <c r="E439" s="21" t="str">
        <f>VLOOKUP(B439,'Table A as of March 2024'!A:G,7,FALSE)</f>
        <v>Department of Taxation</v>
      </c>
      <c r="F439" s="21" t="str">
        <f>VLOOKUP(B439,'Table A as of March 2024'!A:H,8,FALSE)</f>
        <v>Highway Construction Fund</v>
      </c>
      <c r="G439" s="11" t="str">
        <f>VLOOKUP(B439,'Table A as of March 2024'!A:I,9,FALSE)</f>
        <v>110</v>
      </c>
      <c r="H439" t="str">
        <f>VLOOKUP(B439,'Table A as of March 2024'!A:L,12,FALSE)</f>
        <v>No</v>
      </c>
      <c r="I439" s="9" t="str">
        <f>VLOOKUP(B439,'Table A as of March 2024'!A:M,13,FALSE)</f>
        <v>R</v>
      </c>
      <c r="J439" t="str">
        <f>VLOOKUP(B439,'Table A as of March 2024'!A:O,15,FALSE)</f>
        <v>C</v>
      </c>
      <c r="K439" t="str">
        <f>VLOOKUP(G439,'ACFR Class Vlookup'!A:B,2,FALSE)</f>
        <v>Governmental</v>
      </c>
      <c r="L439" s="1" t="str">
        <f>VLOOKUP(D439,'Fund Information'!A:F,6,FALSE)</f>
        <v>Highway Construction Fund - Accounts for Revenues and Expenditures for the Acquisition and Construction of Systems of State Highways.  This fund receives 78.7% of the Transportation Trust Fund Special Revenues according to the Code of Virginia Section 33.2-1524.</v>
      </c>
      <c r="M439" s="6" t="str">
        <f t="shared" si="68"/>
        <v>N/A</v>
      </c>
      <c r="N439" s="6" t="s">
        <v>2886</v>
      </c>
      <c r="O439" s="6" t="str">
        <f t="shared" si="69"/>
        <v>N/A</v>
      </c>
      <c r="P439" s="5" t="s">
        <v>2886</v>
      </c>
      <c r="Q439" s="6" t="str">
        <f t="shared" si="70"/>
        <v>N/A</v>
      </c>
      <c r="R439" s="7" t="str">
        <f t="shared" si="71"/>
        <v>No</v>
      </c>
      <c r="S439" s="5" t="str">
        <f t="shared" si="72"/>
        <v>Answer Required</v>
      </c>
      <c r="T439" s="6" t="str">
        <f t="shared" si="73"/>
        <v>N/A</v>
      </c>
      <c r="U439" s="7" t="str">
        <f t="shared" si="74"/>
        <v>Yes</v>
      </c>
      <c r="V439" s="5" t="str">
        <f t="shared" si="75"/>
        <v>Answer Required</v>
      </c>
      <c r="W439" s="6" t="str">
        <f t="shared" si="76"/>
        <v>N/A</v>
      </c>
      <c r="X439" s="5" t="s">
        <v>2886</v>
      </c>
    </row>
    <row r="440" spans="1:24" ht="30" x14ac:dyDescent="0.25">
      <c r="A440" s="77">
        <f>VLOOKUP(C440,'BU and Control BU Listing'!A:E,5,FALSE)</f>
        <v>16100</v>
      </c>
      <c r="B440" s="80" t="s">
        <v>3270</v>
      </c>
      <c r="C440" s="22" t="str">
        <f t="shared" si="66"/>
        <v>16100</v>
      </c>
      <c r="D440" s="22" t="str">
        <f t="shared" si="67"/>
        <v>07101</v>
      </c>
      <c r="E440" s="21" t="str">
        <f>VLOOKUP(B440,'Table A as of March 2024'!A:G,7,FALSE)</f>
        <v>Department of Taxation</v>
      </c>
      <c r="F440" s="21" t="str">
        <f>VLOOKUP(B440,'Table A as of March 2024'!A:H,8,FALSE)</f>
        <v>Local Suspense Accel Sales Tax</v>
      </c>
      <c r="G440" s="11" t="str">
        <f>VLOOKUP(B440,'Table A as of March 2024'!A:I,9,FALSE)</f>
        <v>430</v>
      </c>
      <c r="H440" t="str">
        <f>VLOOKUP(B440,'Table A as of March 2024'!A:L,12,FALSE)</f>
        <v>No</v>
      </c>
      <c r="I440" s="9" t="str">
        <f>VLOOKUP(B440,'Table A as of March 2024'!A:M,13,FALSE)</f>
        <v>R</v>
      </c>
      <c r="K440" t="str">
        <f>VLOOKUP(G440,'ACFR Class Vlookup'!A:B,2,FALSE)</f>
        <v>N/A</v>
      </c>
      <c r="L440" s="1" t="str">
        <f>VLOOKUP(D440,'Fund Information'!A:F,6,FALSE)</f>
        <v>Accounts for accelerated sales taxes collected by the Commonwealth to be distributed to localities.</v>
      </c>
      <c r="M440" s="6" t="str">
        <f t="shared" si="68"/>
        <v>N/A</v>
      </c>
      <c r="N440" s="6" t="s">
        <v>2886</v>
      </c>
      <c r="O440" s="6" t="str">
        <f t="shared" si="69"/>
        <v>N/A</v>
      </c>
      <c r="P440" s="5" t="s">
        <v>2886</v>
      </c>
      <c r="Q440" s="6" t="str">
        <f t="shared" si="70"/>
        <v>N/A</v>
      </c>
      <c r="R440" s="7" t="str">
        <f t="shared" si="71"/>
        <v>No</v>
      </c>
      <c r="S440" s="5" t="str">
        <f t="shared" si="72"/>
        <v>N/A</v>
      </c>
      <c r="T440" s="6" t="str">
        <f t="shared" si="73"/>
        <v>N/A</v>
      </c>
      <c r="U440" s="7" t="str">
        <f t="shared" si="74"/>
        <v>No</v>
      </c>
      <c r="V440" s="5" t="str">
        <f t="shared" si="75"/>
        <v>N/A</v>
      </c>
      <c r="W440" s="6" t="str">
        <f t="shared" si="76"/>
        <v>N/A</v>
      </c>
      <c r="X440" s="5" t="s">
        <v>2886</v>
      </c>
    </row>
    <row r="441" spans="1:24" ht="45" x14ac:dyDescent="0.25">
      <c r="A441" s="77">
        <f>VLOOKUP(C441,'BU and Control BU Listing'!A:E,5,FALSE)</f>
        <v>16100</v>
      </c>
      <c r="B441" s="80" t="s">
        <v>8127</v>
      </c>
      <c r="C441" s="22" t="str">
        <f t="shared" si="66"/>
        <v>16100</v>
      </c>
      <c r="D441" s="22" t="str">
        <f t="shared" si="67"/>
        <v>07115</v>
      </c>
      <c r="E441" s="21" t="str">
        <f>VLOOKUP(B441,'Table A as of March 2024'!A:G,7,FALSE)</f>
        <v>Department of Taxation</v>
      </c>
      <c r="F441" s="21" t="str">
        <f>VLOOKUP(B441,'Table A as of March 2024'!A:H,8,FALSE)</f>
        <v>Lcl Susp Dispsbl Plstic Bag Tx</v>
      </c>
      <c r="G441" s="11" t="str">
        <f>VLOOKUP(B441,'Table A as of March 2024'!A:I,9,FALSE)</f>
        <v>430</v>
      </c>
      <c r="H441" t="str">
        <f>VLOOKUP(B441,'Table A as of March 2024'!A:L,12,FALSE)</f>
        <v>No</v>
      </c>
      <c r="I441" s="9" t="str">
        <f>VLOOKUP(B441,'Table A as of March 2024'!A:M,13,FALSE)</f>
        <v>R</v>
      </c>
      <c r="K441" t="str">
        <f>VLOOKUP(G441,'ACFR Class Vlookup'!A:B,2,FALSE)</f>
        <v>N/A</v>
      </c>
      <c r="L441" s="1" t="str">
        <f>VLOOKUP(D441,'Fund Information'!A:F,6,FALSE)</f>
        <v>Local Suspense Disposable Plastic Bag Tax Fund – Accounts for Plastic Bag taxes collected by the Commonwealth to be distributed to localities. Established pursuant to Code of Virginia § 58.1-1745 to § 58.1-1748.</v>
      </c>
      <c r="M441" s="6" t="str">
        <f t="shared" si="68"/>
        <v>N/A</v>
      </c>
      <c r="N441" s="6" t="s">
        <v>2886</v>
      </c>
      <c r="O441" s="6" t="str">
        <f t="shared" si="69"/>
        <v>N/A</v>
      </c>
      <c r="P441" s="5" t="s">
        <v>2886</v>
      </c>
      <c r="Q441" s="6" t="str">
        <f t="shared" si="70"/>
        <v>N/A</v>
      </c>
      <c r="R441" s="7" t="str">
        <f t="shared" si="71"/>
        <v>No</v>
      </c>
      <c r="S441" s="5" t="str">
        <f t="shared" si="72"/>
        <v>N/A</v>
      </c>
      <c r="T441" s="6" t="str">
        <f t="shared" si="73"/>
        <v>N/A</v>
      </c>
      <c r="U441" s="7" t="str">
        <f t="shared" si="74"/>
        <v>No</v>
      </c>
      <c r="V441" s="5" t="str">
        <f t="shared" si="75"/>
        <v>N/A</v>
      </c>
      <c r="W441" s="6" t="str">
        <f t="shared" si="76"/>
        <v>N/A</v>
      </c>
      <c r="X441" s="5" t="s">
        <v>2886</v>
      </c>
    </row>
    <row r="442" spans="1:24" ht="45" x14ac:dyDescent="0.25">
      <c r="A442" s="77">
        <f>VLOOKUP(C442,'BU and Control BU Listing'!A:E,5,FALSE)</f>
        <v>16100</v>
      </c>
      <c r="B442" s="80" t="s">
        <v>3271</v>
      </c>
      <c r="C442" s="22" t="str">
        <f t="shared" si="66"/>
        <v>16100</v>
      </c>
      <c r="D442" s="22" t="str">
        <f t="shared" si="67"/>
        <v>07120</v>
      </c>
      <c r="E442" s="21" t="str">
        <f>VLOOKUP(B442,'Table A as of March 2024'!A:G,7,FALSE)</f>
        <v>Department of Taxation</v>
      </c>
      <c r="F442" s="21" t="str">
        <f>VLOOKUP(B442,'Table A as of March 2024'!A:H,8,FALSE)</f>
        <v>Mtr Vehc Rntl Tax-VPBA Dbt Svc</v>
      </c>
      <c r="G442" s="11" t="str">
        <f>VLOOKUP(B442,'Table A as of March 2024'!A:I,9,FALSE)</f>
        <v>105</v>
      </c>
      <c r="H442" t="str">
        <f>VLOOKUP(B442,'Table A as of March 2024'!A:L,12,FALSE)</f>
        <v>No</v>
      </c>
      <c r="I442" s="9" t="str">
        <f>VLOOKUP(B442,'Table A as of March 2024'!A:M,13,FALSE)</f>
        <v>R</v>
      </c>
      <c r="J442" t="str">
        <f>VLOOKUP(B442,'Table A as of March 2024'!A:O,15,FALSE)</f>
        <v>C</v>
      </c>
      <c r="K442" t="str">
        <f>VLOOKUP(G442,'ACFR Class Vlookup'!A:B,2,FALSE)</f>
        <v>Governmental</v>
      </c>
      <c r="L442" s="1" t="str">
        <f>VLOOKUP(D442,'Fund Information'!A:F,6,FALSE)</f>
        <v>Per Code of VA § 58.1-2402, 2% fee is collected on rental motor vehicles for VPBA debt service and Per Code of VA  § 58.1-2425, has to be used to pay debt service for VPBA for STARS</v>
      </c>
      <c r="M442" s="6" t="str">
        <f t="shared" si="68"/>
        <v>N/A</v>
      </c>
      <c r="N442" s="6" t="s">
        <v>2886</v>
      </c>
      <c r="O442" s="6" t="str">
        <f t="shared" si="69"/>
        <v>N/A</v>
      </c>
      <c r="P442" s="5" t="s">
        <v>2886</v>
      </c>
      <c r="Q442" s="6" t="str">
        <f t="shared" si="70"/>
        <v>N/A</v>
      </c>
      <c r="R442" s="7" t="str">
        <f t="shared" si="71"/>
        <v>No</v>
      </c>
      <c r="S442" s="5" t="str">
        <f t="shared" si="72"/>
        <v>Answer Required</v>
      </c>
      <c r="T442" s="6" t="str">
        <f t="shared" si="73"/>
        <v>N/A</v>
      </c>
      <c r="U442" s="7" t="str">
        <f t="shared" si="74"/>
        <v>Yes</v>
      </c>
      <c r="V442" s="5" t="str">
        <f t="shared" si="75"/>
        <v>Answer Required</v>
      </c>
      <c r="W442" s="6" t="str">
        <f t="shared" si="76"/>
        <v>N/A</v>
      </c>
      <c r="X442" s="5" t="s">
        <v>2886</v>
      </c>
    </row>
    <row r="443" spans="1:24" ht="30" x14ac:dyDescent="0.25">
      <c r="A443" s="77">
        <f>VLOOKUP(C443,'BU and Control BU Listing'!A:E,5,FALSE)</f>
        <v>16100</v>
      </c>
      <c r="B443" s="80" t="s">
        <v>3272</v>
      </c>
      <c r="C443" s="22" t="str">
        <f t="shared" si="66"/>
        <v>16100</v>
      </c>
      <c r="D443" s="22" t="str">
        <f t="shared" si="67"/>
        <v>07161</v>
      </c>
      <c r="E443" s="21" t="str">
        <f>VLOOKUP(B443,'Table A as of March 2024'!A:G,7,FALSE)</f>
        <v>Department of Taxation</v>
      </c>
      <c r="F443" s="21" t="str">
        <f>VLOOKUP(B443,'Table A as of March 2024'!A:H,8,FALSE)</f>
        <v>Trust And Agency-TAX</v>
      </c>
      <c r="G443" s="11" t="str">
        <f>VLOOKUP(B443,'Table A as of March 2024'!A:I,9,FALSE)</f>
        <v>430</v>
      </c>
      <c r="H443" t="str">
        <f>VLOOKUP(B443,'Table A as of March 2024'!A:L,12,FALSE)</f>
        <v>No</v>
      </c>
      <c r="I443" s="9" t="str">
        <f>VLOOKUP(B443,'Table A as of March 2024'!A:M,13,FALSE)</f>
        <v>R</v>
      </c>
      <c r="K443" t="str">
        <f>VLOOKUP(G443,'ACFR Class Vlookup'!A:B,2,FALSE)</f>
        <v>N/A</v>
      </c>
      <c r="L443" s="1" t="str">
        <f>VLOOKUP(D443,'Fund Information'!A:F,6,FALSE)</f>
        <v>This fund is used to record the 1% of sales tax which is paid to the locality where the sales occurred.</v>
      </c>
      <c r="M443" s="6" t="str">
        <f t="shared" si="68"/>
        <v>N/A</v>
      </c>
      <c r="N443" s="6" t="s">
        <v>2886</v>
      </c>
      <c r="O443" s="6" t="str">
        <f t="shared" si="69"/>
        <v>N/A</v>
      </c>
      <c r="P443" s="5" t="s">
        <v>2886</v>
      </c>
      <c r="Q443" s="6" t="str">
        <f t="shared" si="70"/>
        <v>N/A</v>
      </c>
      <c r="R443" s="7" t="str">
        <f t="shared" si="71"/>
        <v>No</v>
      </c>
      <c r="S443" s="5" t="str">
        <f t="shared" si="72"/>
        <v>N/A</v>
      </c>
      <c r="T443" s="6" t="str">
        <f t="shared" si="73"/>
        <v>N/A</v>
      </c>
      <c r="U443" s="7" t="str">
        <f t="shared" si="74"/>
        <v>No</v>
      </c>
      <c r="V443" s="5" t="str">
        <f t="shared" si="75"/>
        <v>N/A</v>
      </c>
      <c r="W443" s="6" t="str">
        <f t="shared" si="76"/>
        <v>N/A</v>
      </c>
      <c r="X443" s="5" t="s">
        <v>2886</v>
      </c>
    </row>
    <row r="444" spans="1:24" ht="45" x14ac:dyDescent="0.25">
      <c r="A444" s="77">
        <f>VLOOKUP(C444,'BU and Control BU Listing'!A:E,5,FALSE)</f>
        <v>16100</v>
      </c>
      <c r="B444" s="80" t="s">
        <v>3273</v>
      </c>
      <c r="C444" s="22" t="str">
        <f t="shared" si="66"/>
        <v>16100</v>
      </c>
      <c r="D444" s="22" t="str">
        <f t="shared" si="67"/>
        <v>07270</v>
      </c>
      <c r="E444" s="21" t="str">
        <f>VLOOKUP(B444,'Table A as of March 2024'!A:G,7,FALSE)</f>
        <v>Department of Taxation</v>
      </c>
      <c r="F444" s="21" t="str">
        <f>VLOOKUP(B444,'Table A as of March 2024'!A:H,8,FALSE)</f>
        <v>CDS Offset Monies-Rstrctrd Agy</v>
      </c>
      <c r="G444" s="11" t="str">
        <f>VLOOKUP(B444,'Table A as of March 2024'!A:I,9,FALSE)</f>
        <v>100</v>
      </c>
      <c r="H444" t="str">
        <f>VLOOKUP(B444,'Table A as of March 2024'!A:L,12,FALSE)</f>
        <v>No</v>
      </c>
      <c r="I444" s="9" t="str">
        <f>VLOOKUP(B444,'Table A as of March 2024'!A:M,13,FALSE)</f>
        <v>R</v>
      </c>
      <c r="J444" t="str">
        <f>VLOOKUP(B444,'Table A as of March 2024'!A:O,15,FALSE)</f>
        <v>A</v>
      </c>
      <c r="K444" t="str">
        <f>VLOOKUP(G444,'ACFR Class Vlookup'!A:B,2,FALSE)</f>
        <v>Governmental</v>
      </c>
      <c r="L444" s="1" t="str">
        <f>VLOOKUP(D444,'Fund Information'!A:F,6,FALSE)</f>
        <v>This fund accounts for monies issued by Restructured Agencies held in a suspense status while research is conducted to determine the party entitled to the funds.</v>
      </c>
      <c r="M444" s="6" t="str">
        <f t="shared" si="68"/>
        <v>N/A</v>
      </c>
      <c r="N444" s="6" t="s">
        <v>2886</v>
      </c>
      <c r="O444" s="6" t="str">
        <f t="shared" si="69"/>
        <v>N/A</v>
      </c>
      <c r="P444" s="5" t="s">
        <v>2886</v>
      </c>
      <c r="Q444" s="6" t="str">
        <f t="shared" si="70"/>
        <v>N/A</v>
      </c>
      <c r="R444" s="7" t="str">
        <f t="shared" si="71"/>
        <v>No</v>
      </c>
      <c r="S444" s="5" t="str">
        <f t="shared" si="72"/>
        <v>Answer Required</v>
      </c>
      <c r="T444" s="6" t="str">
        <f t="shared" si="73"/>
        <v>N/A</v>
      </c>
      <c r="U444" s="7" t="str">
        <f t="shared" si="74"/>
        <v>No</v>
      </c>
      <c r="V444" s="5" t="str">
        <f t="shared" si="75"/>
        <v>Answer Required</v>
      </c>
      <c r="W444" s="6" t="str">
        <f t="shared" si="76"/>
        <v>N/A</v>
      </c>
      <c r="X444" s="5" t="s">
        <v>2886</v>
      </c>
    </row>
    <row r="445" spans="1:24" ht="30" x14ac:dyDescent="0.25">
      <c r="A445" s="77">
        <f>VLOOKUP(C445,'BU and Control BU Listing'!A:E,5,FALSE)</f>
        <v>16100</v>
      </c>
      <c r="B445" s="80" t="s">
        <v>3274</v>
      </c>
      <c r="C445" s="22" t="str">
        <f t="shared" si="66"/>
        <v>16100</v>
      </c>
      <c r="D445" s="22" t="str">
        <f t="shared" si="67"/>
        <v>07280</v>
      </c>
      <c r="E445" s="21" t="str">
        <f>VLOOKUP(B445,'Table A as of March 2024'!A:G,7,FALSE)</f>
        <v>Department of Taxation</v>
      </c>
      <c r="F445" s="21" t="str">
        <f>VLOOKUP(B445,'Table A as of March 2024'!A:H,8,FALSE)</f>
        <v>CDS Offset Monies In Suspense</v>
      </c>
      <c r="G445" s="11" t="str">
        <f>VLOOKUP(B445,'Table A as of March 2024'!A:I,9,FALSE)</f>
        <v>100</v>
      </c>
      <c r="H445" t="str">
        <f>VLOOKUP(B445,'Table A as of March 2024'!A:L,12,FALSE)</f>
        <v>No</v>
      </c>
      <c r="I445" s="9" t="str">
        <f>VLOOKUP(B445,'Table A as of March 2024'!A:M,13,FALSE)</f>
        <v>R</v>
      </c>
      <c r="J445" t="str">
        <f>VLOOKUP(B445,'Table A as of March 2024'!A:O,15,FALSE)</f>
        <v>A</v>
      </c>
      <c r="K445" t="str">
        <f>VLOOKUP(G445,'ACFR Class Vlookup'!A:B,2,FALSE)</f>
        <v>Governmental</v>
      </c>
      <c r="L445" s="1" t="str">
        <f>VLOOKUP(D445,'Fund Information'!A:F,6,FALSE)</f>
        <v>This fund accounts for monies held in a suspense status while research is conducted to determine the party entitled to the funds.</v>
      </c>
      <c r="M445" s="6" t="str">
        <f t="shared" si="68"/>
        <v>N/A</v>
      </c>
      <c r="N445" s="6" t="s">
        <v>2886</v>
      </c>
      <c r="O445" s="6" t="str">
        <f t="shared" si="69"/>
        <v>N/A</v>
      </c>
      <c r="P445" s="5" t="s">
        <v>2886</v>
      </c>
      <c r="Q445" s="6" t="str">
        <f t="shared" si="70"/>
        <v>N/A</v>
      </c>
      <c r="R445" s="7" t="str">
        <f t="shared" si="71"/>
        <v>No</v>
      </c>
      <c r="S445" s="5" t="str">
        <f t="shared" si="72"/>
        <v>Answer Required</v>
      </c>
      <c r="T445" s="6" t="str">
        <f t="shared" si="73"/>
        <v>N/A</v>
      </c>
      <c r="U445" s="7" t="str">
        <f t="shared" si="74"/>
        <v>No</v>
      </c>
      <c r="V445" s="5" t="str">
        <f t="shared" si="75"/>
        <v>Answer Required</v>
      </c>
      <c r="W445" s="6" t="str">
        <f t="shared" si="76"/>
        <v>N/A</v>
      </c>
      <c r="X445" s="5" t="s">
        <v>2886</v>
      </c>
    </row>
    <row r="446" spans="1:24" ht="75" x14ac:dyDescent="0.25">
      <c r="A446" s="77">
        <f>VLOOKUP(C446,'BU and Control BU Listing'!A:E,5,FALSE)</f>
        <v>16100</v>
      </c>
      <c r="B446" s="80" t="s">
        <v>5504</v>
      </c>
      <c r="C446" s="22" t="str">
        <f t="shared" si="66"/>
        <v>16100</v>
      </c>
      <c r="D446" s="22" t="str">
        <f t="shared" si="67"/>
        <v>07383</v>
      </c>
      <c r="E446" s="21" t="str">
        <f>VLOOKUP(B446,'Table A as of March 2024'!A:G,7,FALSE)</f>
        <v>Department of Taxation</v>
      </c>
      <c r="F446" s="21" t="str">
        <f>VLOOKUP(B446,'Table A as of March 2024'!A:H,8,FALSE)</f>
        <v>CllctnAddtlLocalSTHalifaxCnty</v>
      </c>
      <c r="G446" s="11" t="str">
        <f>VLOOKUP(B446,'Table A as of March 2024'!A:I,9,FALSE)</f>
        <v>430</v>
      </c>
      <c r="H446" t="str">
        <f>VLOOKUP(B446,'Table A as of March 2024'!A:L,12,FALSE)</f>
        <v>No</v>
      </c>
      <c r="I446" s="9" t="str">
        <f>VLOOKUP(B446,'Table A as of March 2024'!A:M,13,FALSE)</f>
        <v>R</v>
      </c>
      <c r="K446" t="str">
        <f>VLOOKUP(G446,'ACFR Class Vlookup'!A:B,2,FALSE)</f>
        <v>N/A</v>
      </c>
      <c r="L446" s="1" t="str">
        <f>VLOOKUP(D446,'Fund Information'!A:F,6,FALSE)</f>
        <v>Collections of Additional Local Sales Taxes in certain localities; established per Code of Virginia § 58.1-605.1. The revenues from this tax shall be used solely for capital projects for new construction or major renovations of schools in the locality, including bond and loan financing costs related to such construction or renovation.</v>
      </c>
      <c r="M446" s="6" t="str">
        <f t="shared" si="68"/>
        <v>N/A</v>
      </c>
      <c r="N446" s="6" t="s">
        <v>2886</v>
      </c>
      <c r="O446" s="6" t="str">
        <f t="shared" si="69"/>
        <v>N/A</v>
      </c>
      <c r="P446" s="5" t="s">
        <v>2886</v>
      </c>
      <c r="Q446" s="6" t="str">
        <f t="shared" si="70"/>
        <v>N/A</v>
      </c>
      <c r="R446" s="7" t="str">
        <f t="shared" si="71"/>
        <v>No</v>
      </c>
      <c r="S446" s="5" t="str">
        <f t="shared" si="72"/>
        <v>N/A</v>
      </c>
      <c r="T446" s="6" t="str">
        <f t="shared" si="73"/>
        <v>N/A</v>
      </c>
      <c r="U446" s="7" t="str">
        <f t="shared" si="74"/>
        <v>No</v>
      </c>
      <c r="V446" s="5" t="str">
        <f t="shared" si="75"/>
        <v>N/A</v>
      </c>
      <c r="W446" s="6" t="str">
        <f t="shared" si="76"/>
        <v>N/A</v>
      </c>
      <c r="X446" s="5" t="s">
        <v>2886</v>
      </c>
    </row>
    <row r="447" spans="1:24" ht="45" x14ac:dyDescent="0.25">
      <c r="A447" s="77">
        <f>VLOOKUP(C447,'BU and Control BU Listing'!A:E,5,FALSE)</f>
        <v>16100</v>
      </c>
      <c r="B447" s="80" t="s">
        <v>3275</v>
      </c>
      <c r="C447" s="22" t="str">
        <f t="shared" si="66"/>
        <v>16100</v>
      </c>
      <c r="D447" s="22" t="str">
        <f t="shared" si="67"/>
        <v>07450</v>
      </c>
      <c r="E447" s="21" t="str">
        <f>VLOOKUP(B447,'Table A as of March 2024'!A:G,7,FALSE)</f>
        <v>Department of Taxation</v>
      </c>
      <c r="F447" s="21" t="str">
        <f>VLOOKUP(B447,'Table A as of March 2024'!A:H,8,FALSE)</f>
        <v>Additional Automobile Rntl Tax</v>
      </c>
      <c r="G447" s="11" t="str">
        <f>VLOOKUP(B447,'Table A as of March 2024'!A:I,9,FALSE)</f>
        <v>110</v>
      </c>
      <c r="H447" t="str">
        <f>VLOOKUP(B447,'Table A as of March 2024'!A:L,12,FALSE)</f>
        <v>No</v>
      </c>
      <c r="I447" s="9" t="str">
        <f>VLOOKUP(B447,'Table A as of March 2024'!A:M,13,FALSE)</f>
        <v>U</v>
      </c>
      <c r="J447" t="str">
        <f>VLOOKUP(B447,'Table A as of March 2024'!A:O,15,FALSE)</f>
        <v>A</v>
      </c>
      <c r="K447" t="str">
        <f>VLOOKUP(G447,'ACFR Class Vlookup'!A:B,2,FALSE)</f>
        <v>Governmental</v>
      </c>
      <c r="L447" s="1" t="str">
        <f>VLOOKUP(D447,'Fund Information'!A:F,6,FALSE)</f>
        <v>Code Section 58.1-1736 - This fund accounts for appropriations from non-general funds from collection of the motor vehicle rental tax.  The amounts are to be distributed to localities or other states.</v>
      </c>
      <c r="M447" s="6" t="str">
        <f t="shared" si="68"/>
        <v>N/A</v>
      </c>
      <c r="N447" s="6" t="s">
        <v>2886</v>
      </c>
      <c r="O447" s="6" t="str">
        <f t="shared" si="69"/>
        <v>N/A</v>
      </c>
      <c r="P447" s="5" t="s">
        <v>2886</v>
      </c>
      <c r="Q447" s="6" t="str">
        <f t="shared" si="70"/>
        <v>N/A</v>
      </c>
      <c r="R447" s="7" t="str">
        <f t="shared" si="71"/>
        <v>No</v>
      </c>
      <c r="S447" s="5" t="str">
        <f t="shared" si="72"/>
        <v>Answer Required</v>
      </c>
      <c r="T447" s="6" t="str">
        <f t="shared" si="73"/>
        <v>N/A</v>
      </c>
      <c r="U447" s="7" t="str">
        <f t="shared" si="74"/>
        <v>No</v>
      </c>
      <c r="V447" s="5" t="str">
        <f t="shared" si="75"/>
        <v>Answer Required</v>
      </c>
      <c r="W447" s="6" t="str">
        <f t="shared" si="76"/>
        <v>N/A</v>
      </c>
      <c r="X447" s="5" t="s">
        <v>2886</v>
      </c>
    </row>
    <row r="448" spans="1:24" ht="90" x14ac:dyDescent="0.25">
      <c r="A448" s="77">
        <f>VLOOKUP(C448,'BU and Control BU Listing'!A:E,5,FALSE)</f>
        <v>16100</v>
      </c>
      <c r="B448" s="80" t="s">
        <v>3276</v>
      </c>
      <c r="C448" s="22" t="str">
        <f t="shared" si="66"/>
        <v>16100</v>
      </c>
      <c r="D448" s="22" t="str">
        <f t="shared" si="67"/>
        <v>09021</v>
      </c>
      <c r="E448" s="21" t="str">
        <f>VLOOKUP(B448,'Table A as of March 2024'!A:G,7,FALSE)</f>
        <v>Department of Taxation</v>
      </c>
      <c r="F448" s="21" t="str">
        <f>VLOOKUP(B448,'Table A as of March 2024'!A:H,8,FALSE)</f>
        <v>Gov's Motion Picture Oppor Fd</v>
      </c>
      <c r="G448" s="11" t="str">
        <f>VLOOKUP(B448,'Table A as of March 2024'!A:I,9,FALSE)</f>
        <v>100</v>
      </c>
      <c r="H448" t="str">
        <f>VLOOKUP(B448,'Table A as of March 2024'!A:L,12,FALSE)</f>
        <v>No</v>
      </c>
      <c r="I448" s="9" t="str">
        <f>VLOOKUP(B448,'Table A as of March 2024'!A:M,13,FALSE)</f>
        <v>U</v>
      </c>
      <c r="J448" t="str">
        <f>VLOOKUP(B448,'Table A as of March 2024'!A:O,15,FALSE)</f>
        <v>A</v>
      </c>
      <c r="K448" t="str">
        <f>VLOOKUP(G448,'ACFR Class Vlookup'!A:B,2,FALSE)</f>
        <v>Governmental</v>
      </c>
      <c r="L448" s="1" t="str">
        <f>VLOOKUP(D448,'Fund Information'!A:F,6,FALSE)</f>
        <v>This fund is to be used, in the sole discretion of the Governor, to support the film and video industries in Virginia by providing the means for attracting production companies and producers who make their projects in the Commonwealth. The Fund shall consist of any moneys appropriated to it in the general appropriation act or revenue from any other source.</v>
      </c>
      <c r="M448" s="6" t="str">
        <f t="shared" si="68"/>
        <v>N/A</v>
      </c>
      <c r="N448" s="6" t="s">
        <v>2886</v>
      </c>
      <c r="O448" s="6" t="str">
        <f t="shared" si="69"/>
        <v>N/A</v>
      </c>
      <c r="P448" s="5" t="s">
        <v>2886</v>
      </c>
      <c r="Q448" s="6" t="str">
        <f t="shared" si="70"/>
        <v>N/A</v>
      </c>
      <c r="R448" s="7" t="str">
        <f t="shared" si="71"/>
        <v>No</v>
      </c>
      <c r="S448" s="5" t="str">
        <f t="shared" si="72"/>
        <v>Answer Required</v>
      </c>
      <c r="T448" s="6" t="str">
        <f t="shared" si="73"/>
        <v>N/A</v>
      </c>
      <c r="U448" s="7" t="str">
        <f t="shared" si="74"/>
        <v>No</v>
      </c>
      <c r="V448" s="5" t="str">
        <f t="shared" si="75"/>
        <v>Answer Required</v>
      </c>
      <c r="W448" s="6" t="str">
        <f t="shared" si="76"/>
        <v>N/A</v>
      </c>
      <c r="X448" s="5" t="s">
        <v>2886</v>
      </c>
    </row>
    <row r="449" spans="1:24" ht="105" x14ac:dyDescent="0.25">
      <c r="A449" s="77">
        <f>VLOOKUP(C449,'BU and Control BU Listing'!A:E,5,FALSE)</f>
        <v>16100</v>
      </c>
      <c r="B449" s="80" t="s">
        <v>5761</v>
      </c>
      <c r="C449" s="22" t="str">
        <f t="shared" si="66"/>
        <v>16100</v>
      </c>
      <c r="D449" s="22" t="str">
        <f t="shared" si="67"/>
        <v>09039</v>
      </c>
      <c r="E449" s="21" t="str">
        <f>VLOOKUP(B449,'Table A as of March 2024'!A:G,7,FALSE)</f>
        <v>Department of Taxation</v>
      </c>
      <c r="F449" s="21" t="str">
        <f>VLOOKUP(B449,'Table A as of March 2024'!A:H,8,FALSE)</f>
        <v>PrblmGamblngTreatmnt&amp;SpprtFnd</v>
      </c>
      <c r="G449" s="11" t="str">
        <f>VLOOKUP(B449,'Table A as of March 2024'!A:I,9,FALSE)</f>
        <v>115</v>
      </c>
      <c r="H449" t="str">
        <f>VLOOKUP(B449,'Table A as of March 2024'!A:L,12,FALSE)</f>
        <v>No</v>
      </c>
      <c r="I449" s="9" t="str">
        <f>VLOOKUP(B449,'Table A as of March 2024'!A:M,13,FALSE)</f>
        <v>U</v>
      </c>
      <c r="J449" t="str">
        <f>VLOOKUP(B449,'Table A as of March 2024'!A:O,15,FALSE)</f>
        <v>C</v>
      </c>
      <c r="K449" t="str">
        <f>VLOOKUP(G449,'ACFR Class Vlookup'!A:B,2,FALSE)</f>
        <v>Governmental</v>
      </c>
      <c r="L449" s="1" t="str">
        <f>VLOOKUP(D449,'Fund Information'!A:F,6,FALSE)</f>
        <v>Problem Gambling Treatment and Support Fund. Established pursuant to Code of Virginia § 37.2-314.2. Moneys in the Fund shall be used solely for the purposes of (i) providing counseling and other support services for compulsive and problem gamblers, (ii) developing and implementing compulsive and problem gambling treatment and prevention programs, and (iii) providing grants to support organizations that provide assistance to compulsive and problem gamblers.</v>
      </c>
      <c r="M449" s="6" t="str">
        <f t="shared" si="68"/>
        <v>N/A</v>
      </c>
      <c r="N449" s="6" t="s">
        <v>2886</v>
      </c>
      <c r="O449" s="6" t="str">
        <f t="shared" si="69"/>
        <v>N/A</v>
      </c>
      <c r="P449" s="5" t="s">
        <v>2886</v>
      </c>
      <c r="Q449" s="6" t="str">
        <f t="shared" si="70"/>
        <v>N/A</v>
      </c>
      <c r="R449" s="7" t="str">
        <f t="shared" si="71"/>
        <v>No</v>
      </c>
      <c r="S449" s="5" t="str">
        <f t="shared" si="72"/>
        <v>Answer Required</v>
      </c>
      <c r="T449" s="6" t="str">
        <f t="shared" si="73"/>
        <v>N/A</v>
      </c>
      <c r="U449" s="7" t="str">
        <f t="shared" si="74"/>
        <v>Yes</v>
      </c>
      <c r="V449" s="5" t="str">
        <f t="shared" si="75"/>
        <v>Answer Required</v>
      </c>
      <c r="W449" s="6" t="str">
        <f t="shared" si="76"/>
        <v>N/A</v>
      </c>
      <c r="X449" s="5" t="s">
        <v>2886</v>
      </c>
    </row>
    <row r="450" spans="1:24" ht="45" x14ac:dyDescent="0.25">
      <c r="A450" s="77">
        <f>VLOOKUP(C450,'BU and Control BU Listing'!A:E,5,FALSE)</f>
        <v>16100</v>
      </c>
      <c r="B450" s="80" t="s">
        <v>3277</v>
      </c>
      <c r="C450" s="22" t="str">
        <f t="shared" si="66"/>
        <v>16100</v>
      </c>
      <c r="D450" s="22" t="str">
        <f t="shared" si="67"/>
        <v>09040</v>
      </c>
      <c r="E450" s="21" t="str">
        <f>VLOOKUP(B450,'Table A as of March 2024'!A:G,7,FALSE)</f>
        <v>Department of Taxation</v>
      </c>
      <c r="F450" s="21" t="str">
        <f>VLOOKUP(B450,'Table A as of March 2024'!A:H,8,FALSE)</f>
        <v>Transportation District-DOA</v>
      </c>
      <c r="G450" s="11" t="str">
        <f>VLOOKUP(B450,'Table A as of March 2024'!A:I,9,FALSE)</f>
        <v>110</v>
      </c>
      <c r="H450" t="str">
        <f>VLOOKUP(B450,'Table A as of March 2024'!A:L,12,FALSE)</f>
        <v>No</v>
      </c>
      <c r="I450" s="9" t="str">
        <f>VLOOKUP(B450,'Table A as of March 2024'!A:M,13,FALSE)</f>
        <v>R</v>
      </c>
      <c r="J450" t="str">
        <f>VLOOKUP(B450,'Table A as of March 2024'!A:O,15,FALSE)</f>
        <v>C</v>
      </c>
      <c r="K450" t="str">
        <f>VLOOKUP(G450,'ACFR Class Vlookup'!A:B,2,FALSE)</f>
        <v>Governmental</v>
      </c>
      <c r="L450" s="1" t="str">
        <f>VLOOKUP(D450,'Fund Information'!A:F,6,FALSE)</f>
        <v>Per §58.1-1724 of the Code of VA, this fund is used to record motor fuel tax collections which are paid to the Northern VA and Potomac Rappahannock Motor Fuel Districts previously recorded in fund 0704.</v>
      </c>
      <c r="M450" s="6" t="str">
        <f t="shared" si="68"/>
        <v>N/A</v>
      </c>
      <c r="N450" s="6" t="s">
        <v>2886</v>
      </c>
      <c r="O450" s="6" t="str">
        <f t="shared" si="69"/>
        <v>N/A</v>
      </c>
      <c r="P450" s="5" t="s">
        <v>2886</v>
      </c>
      <c r="Q450" s="6" t="str">
        <f t="shared" si="70"/>
        <v>N/A</v>
      </c>
      <c r="R450" s="7" t="str">
        <f t="shared" si="71"/>
        <v>No</v>
      </c>
      <c r="S450" s="5" t="str">
        <f t="shared" si="72"/>
        <v>Answer Required</v>
      </c>
      <c r="T450" s="6" t="str">
        <f t="shared" si="73"/>
        <v>N/A</v>
      </c>
      <c r="U450" s="7" t="str">
        <f t="shared" si="74"/>
        <v>Yes</v>
      </c>
      <c r="V450" s="5" t="str">
        <f t="shared" si="75"/>
        <v>Answer Required</v>
      </c>
      <c r="W450" s="6" t="str">
        <f t="shared" si="76"/>
        <v>N/A</v>
      </c>
      <c r="X450" s="5" t="s">
        <v>2886</v>
      </c>
    </row>
    <row r="451" spans="1:24" ht="30" x14ac:dyDescent="0.25">
      <c r="A451" s="77">
        <f>VLOOKUP(C451,'BU and Control BU Listing'!A:E,5,FALSE)</f>
        <v>16100</v>
      </c>
      <c r="B451" s="80" t="s">
        <v>5762</v>
      </c>
      <c r="C451" s="22" t="str">
        <f t="shared" ref="C451:C514" si="77">LEFT(B451,5)</f>
        <v>16100</v>
      </c>
      <c r="D451" s="22" t="str">
        <f t="shared" ref="D451:D514" si="78">RIGHT(B451,5)</f>
        <v>09056</v>
      </c>
      <c r="E451" s="21" t="str">
        <f>VLOOKUP(B451,'Table A as of March 2024'!A:G,7,FALSE)</f>
        <v>Department of Taxation</v>
      </c>
      <c r="F451" s="21" t="str">
        <f>VLOOKUP(B451,'Table A as of March 2024'!A:H,8,FALSE)</f>
        <v>Games of Skill Local Fund</v>
      </c>
      <c r="G451" s="11" t="str">
        <f>VLOOKUP(B451,'Table A as of March 2024'!A:I,9,FALSE)</f>
        <v>105</v>
      </c>
      <c r="H451" t="str">
        <f>VLOOKUP(B451,'Table A as of March 2024'!A:L,12,FALSE)</f>
        <v>No</v>
      </c>
      <c r="I451" s="9" t="str">
        <f>VLOOKUP(B451,'Table A as of March 2024'!A:M,13,FALSE)</f>
        <v>U</v>
      </c>
      <c r="J451" t="str">
        <f>VLOOKUP(B451,'Table A as of March 2024'!A:O,15,FALSE)</f>
        <v>C</v>
      </c>
      <c r="K451" t="str">
        <f>VLOOKUP(G451,'ACFR Class Vlookup'!A:B,2,FALSE)</f>
        <v>Governmental</v>
      </c>
      <c r="L451" s="1" t="str">
        <f>VLOOKUP(D451,'Fund Information'!A:F,6,FALSE)</f>
        <v>Monies in the fund shall account for the Local portion of the Games of Skill established in Chapter 1217, 2020 Acts of Assembly.</v>
      </c>
      <c r="M451" s="6" t="str">
        <f t="shared" ref="M451:M514" si="79">IF(L451="","Answer Required","N/A")</f>
        <v>N/A</v>
      </c>
      <c r="N451" s="6" t="s">
        <v>2886</v>
      </c>
      <c r="O451" s="6" t="str">
        <f t="shared" ref="O451:O514" si="80">IF(N451="No","Answer Required","N/A")</f>
        <v>N/A</v>
      </c>
      <c r="P451" s="5" t="s">
        <v>2886</v>
      </c>
      <c r="Q451" s="6" t="str">
        <f t="shared" ref="Q451:Q514" si="81">IF(P451="No","Answer Required","N/A")</f>
        <v>N/A</v>
      </c>
      <c r="R451" s="7" t="str">
        <f t="shared" ref="R451:R514" si="82">IF(J451="R","Yes","No")</f>
        <v>No</v>
      </c>
      <c r="S451" s="5" t="str">
        <f t="shared" ref="S451:S514" si="83">IF($K451="Governmental","Answer Required","N/A")</f>
        <v>Answer Required</v>
      </c>
      <c r="T451" s="6" t="str">
        <f t="shared" ref="T451:T514" si="84">IF(AND(S451="Yes",R451="Yes"),"Answer Required",IF(AND(S451="no",R451="no"),"Answer Required","N/A"))</f>
        <v>N/A</v>
      </c>
      <c r="U451" s="7" t="str">
        <f t="shared" ref="U451:U514" si="85">IF(J451="C","Yes","No")</f>
        <v>Yes</v>
      </c>
      <c r="V451" s="5" t="str">
        <f t="shared" ref="V451:V514" si="86">IF($K451="Governmental","Answer Required","N/A")</f>
        <v>Answer Required</v>
      </c>
      <c r="W451" s="6" t="str">
        <f t="shared" ref="W451:W514" si="87">IF(AND(V451="Yes",U451="Yes"),"Answer Required",IF(AND(V451="no",U451="no"),"Answer Required","N/A"))</f>
        <v>N/A</v>
      </c>
      <c r="X451" s="5" t="s">
        <v>2886</v>
      </c>
    </row>
    <row r="452" spans="1:24" ht="30" x14ac:dyDescent="0.25">
      <c r="A452" s="77">
        <f>VLOOKUP(C452,'BU and Control BU Listing'!A:E,5,FALSE)</f>
        <v>16100</v>
      </c>
      <c r="B452" s="80" t="s">
        <v>3278</v>
      </c>
      <c r="C452" s="22" t="str">
        <f t="shared" si="77"/>
        <v>16100</v>
      </c>
      <c r="D452" s="22" t="str">
        <f t="shared" si="78"/>
        <v>09060</v>
      </c>
      <c r="E452" s="21" t="str">
        <f>VLOOKUP(B452,'Table A as of March 2024'!A:G,7,FALSE)</f>
        <v>Department of Taxation</v>
      </c>
      <c r="F452" s="21" t="str">
        <f>VLOOKUP(B452,'Table A as of March 2024'!A:H,8,FALSE)</f>
        <v>Waste Tire Trust Fund</v>
      </c>
      <c r="G452" s="11" t="str">
        <f>VLOOKUP(B452,'Table A as of March 2024'!A:I,9,FALSE)</f>
        <v>105</v>
      </c>
      <c r="H452" t="str">
        <f>VLOOKUP(B452,'Table A as of March 2024'!A:L,12,FALSE)</f>
        <v>No</v>
      </c>
      <c r="I452" s="9" t="str">
        <f>VLOOKUP(B452,'Table A as of March 2024'!A:M,13,FALSE)</f>
        <v>U</v>
      </c>
      <c r="J452" t="str">
        <f>VLOOKUP(B452,'Table A as of March 2024'!A:O,15,FALSE)</f>
        <v>C</v>
      </c>
      <c r="K452" t="str">
        <f>VLOOKUP(G452,'ACFR Class Vlookup'!A:B,2,FALSE)</f>
        <v>Governmental</v>
      </c>
      <c r="L452" s="1" t="str">
        <f>VLOOKUP(D452,'Fund Information'!A:F,6,FALSE)</f>
        <v>Accounts for tire tax imposed on tire retailers. Funds are used to cover the costs of the waste tire plan.</v>
      </c>
      <c r="M452" s="6" t="str">
        <f t="shared" si="79"/>
        <v>N/A</v>
      </c>
      <c r="N452" s="6" t="s">
        <v>2886</v>
      </c>
      <c r="O452" s="6" t="str">
        <f t="shared" si="80"/>
        <v>N/A</v>
      </c>
      <c r="P452" s="5" t="s">
        <v>2886</v>
      </c>
      <c r="Q452" s="6" t="str">
        <f t="shared" si="81"/>
        <v>N/A</v>
      </c>
      <c r="R452" s="7" t="str">
        <f t="shared" si="82"/>
        <v>No</v>
      </c>
      <c r="S452" s="5" t="str">
        <f t="shared" si="83"/>
        <v>Answer Required</v>
      </c>
      <c r="T452" s="6" t="str">
        <f t="shared" si="84"/>
        <v>N/A</v>
      </c>
      <c r="U452" s="7" t="str">
        <f t="shared" si="85"/>
        <v>Yes</v>
      </c>
      <c r="V452" s="5" t="str">
        <f t="shared" si="86"/>
        <v>Answer Required</v>
      </c>
      <c r="W452" s="6" t="str">
        <f t="shared" si="87"/>
        <v>N/A</v>
      </c>
      <c r="X452" s="5" t="s">
        <v>2886</v>
      </c>
    </row>
    <row r="453" spans="1:24" ht="75" x14ac:dyDescent="0.25">
      <c r="A453" s="77">
        <f>VLOOKUP(C453,'BU and Control BU Listing'!A:E,5,FALSE)</f>
        <v>16100</v>
      </c>
      <c r="B453" s="80" t="s">
        <v>8128</v>
      </c>
      <c r="C453" s="22" t="str">
        <f t="shared" si="77"/>
        <v>16100</v>
      </c>
      <c r="D453" s="22" t="str">
        <f t="shared" si="78"/>
        <v>09071</v>
      </c>
      <c r="E453" s="21" t="str">
        <f>VLOOKUP(B453,'Table A as of March 2024'!A:G,7,FALSE)</f>
        <v>Department of Taxation</v>
      </c>
      <c r="F453" s="21" t="str">
        <f>VLOOKUP(B453,'Table A as of March 2024'!A:H,8,FALSE)</f>
        <v>Crisis Call Center Fund</v>
      </c>
      <c r="G453" s="11" t="str">
        <f>VLOOKUP(B453,'Table A as of March 2024'!A:I,9,FALSE)</f>
        <v>115</v>
      </c>
      <c r="H453" t="str">
        <f>VLOOKUP(B453,'Table A as of March 2024'!A:L,12,FALSE)</f>
        <v>No</v>
      </c>
      <c r="I453" s="9" t="str">
        <f>VLOOKUP(B453,'Table A as of March 2024'!A:M,13,FALSE)</f>
        <v>U</v>
      </c>
      <c r="J453" t="str">
        <f>VLOOKUP(B453,'Table A as of March 2024'!A:O,15,FALSE)</f>
        <v>C</v>
      </c>
      <c r="K453" t="str">
        <f>VLOOKUP(G453,'ACFR Class Vlookup'!A:B,2,FALSE)</f>
        <v>Governmental</v>
      </c>
      <c r="L453" s="1" t="str">
        <f>VLOOKUP(D453,'Fund Information'!A:F,6,FALSE)</f>
        <v>Established per Code of Virginia § 37.2-311.4; accrues revenue pursuant to Code of Virginia § 37.2-311.5. Moneys in the Fund shall be used solely for the purposes of establishing and administering the crisis call center pursuant to the provisions of Code of Virginia § 37.2-311.1, 37.2-311.2, and 37.2-311.3.</v>
      </c>
      <c r="M453" s="6" t="str">
        <f t="shared" si="79"/>
        <v>N/A</v>
      </c>
      <c r="N453" s="6" t="s">
        <v>2886</v>
      </c>
      <c r="O453" s="6" t="str">
        <f t="shared" si="80"/>
        <v>N/A</v>
      </c>
      <c r="P453" s="5" t="s">
        <v>2886</v>
      </c>
      <c r="Q453" s="6" t="str">
        <f t="shared" si="81"/>
        <v>N/A</v>
      </c>
      <c r="R453" s="7" t="str">
        <f t="shared" si="82"/>
        <v>No</v>
      </c>
      <c r="S453" s="5" t="str">
        <f t="shared" si="83"/>
        <v>Answer Required</v>
      </c>
      <c r="T453" s="6" t="str">
        <f t="shared" si="84"/>
        <v>N/A</v>
      </c>
      <c r="U453" s="7" t="str">
        <f t="shared" si="85"/>
        <v>Yes</v>
      </c>
      <c r="V453" s="5" t="str">
        <f t="shared" si="86"/>
        <v>Answer Required</v>
      </c>
      <c r="W453" s="6" t="str">
        <f t="shared" si="87"/>
        <v>N/A</v>
      </c>
      <c r="X453" s="5" t="s">
        <v>2886</v>
      </c>
    </row>
    <row r="454" spans="1:24" ht="45" x14ac:dyDescent="0.25">
      <c r="A454" s="77">
        <f>VLOOKUP(C454,'BU and Control BU Listing'!A:E,5,FALSE)</f>
        <v>16100</v>
      </c>
      <c r="B454" s="80" t="s">
        <v>5763</v>
      </c>
      <c r="C454" s="22" t="str">
        <f t="shared" si="77"/>
        <v>16100</v>
      </c>
      <c r="D454" s="22" t="str">
        <f t="shared" si="78"/>
        <v>09119</v>
      </c>
      <c r="E454" s="21" t="str">
        <f>VLOOKUP(B454,'Table A as of March 2024'!A:G,7,FALSE)</f>
        <v>Department of Taxation</v>
      </c>
      <c r="F454" s="21" t="str">
        <f>VLOOKUP(B454,'Table A as of March 2024'!A:H,8,FALSE)</f>
        <v>COVID-19 Relief Fund</v>
      </c>
      <c r="G454" s="11" t="str">
        <f>VLOOKUP(B454,'Table A as of March 2024'!A:I,9,FALSE)</f>
        <v>105</v>
      </c>
      <c r="H454" t="str">
        <f>VLOOKUP(B454,'Table A as of March 2024'!A:L,12,FALSE)</f>
        <v>No</v>
      </c>
      <c r="I454" s="9" t="str">
        <f>VLOOKUP(B454,'Table A as of March 2024'!A:M,13,FALSE)</f>
        <v>U</v>
      </c>
      <c r="J454" t="str">
        <f>VLOOKUP(B454,'Table A as of March 2024'!A:O,15,FALSE)</f>
        <v>C</v>
      </c>
      <c r="K454" t="str">
        <f>VLOOKUP(G454,'ACFR Class Vlookup'!A:B,2,FALSE)</f>
        <v>Governmental</v>
      </c>
      <c r="L454" s="1" t="str">
        <f>VLOOKUP(D454,'Fund Information'!A:F,6,FALSE)</f>
        <v>Established per § 2.2-115.1; Moneys in the Fund shall be used by the Governor solely for the purposes of responding to the Commonwealth's needs related to the Coronavirus Disease of 2019 (COVID-19) pandemic.</v>
      </c>
      <c r="M454" s="6" t="str">
        <f t="shared" si="79"/>
        <v>N/A</v>
      </c>
      <c r="N454" s="6" t="s">
        <v>2886</v>
      </c>
      <c r="O454" s="6" t="str">
        <f t="shared" si="80"/>
        <v>N/A</v>
      </c>
      <c r="P454" s="5" t="s">
        <v>2886</v>
      </c>
      <c r="Q454" s="6" t="str">
        <f t="shared" si="81"/>
        <v>N/A</v>
      </c>
      <c r="R454" s="7" t="str">
        <f t="shared" si="82"/>
        <v>No</v>
      </c>
      <c r="S454" s="5" t="str">
        <f t="shared" si="83"/>
        <v>Answer Required</v>
      </c>
      <c r="T454" s="6" t="str">
        <f t="shared" si="84"/>
        <v>N/A</v>
      </c>
      <c r="U454" s="7" t="str">
        <f t="shared" si="85"/>
        <v>Yes</v>
      </c>
      <c r="V454" s="5" t="str">
        <f t="shared" si="86"/>
        <v>Answer Required</v>
      </c>
      <c r="W454" s="6" t="str">
        <f t="shared" si="87"/>
        <v>N/A</v>
      </c>
      <c r="X454" s="5" t="s">
        <v>2886</v>
      </c>
    </row>
    <row r="455" spans="1:24" ht="45" x14ac:dyDescent="0.25">
      <c r="A455" s="77">
        <f>VLOOKUP(C455,'BU and Control BU Listing'!A:E,5,FALSE)</f>
        <v>16100</v>
      </c>
      <c r="B455" s="80" t="s">
        <v>3279</v>
      </c>
      <c r="C455" s="22" t="str">
        <f t="shared" si="77"/>
        <v>16100</v>
      </c>
      <c r="D455" s="22" t="str">
        <f t="shared" si="78"/>
        <v>09161</v>
      </c>
      <c r="E455" s="21" t="str">
        <f>VLOOKUP(B455,'Table A as of March 2024'!A:G,7,FALSE)</f>
        <v>Department of Taxation</v>
      </c>
      <c r="F455" s="21" t="str">
        <f>VLOOKUP(B455,'Table A as of March 2024'!A:H,8,FALSE)</f>
        <v>Dedicated Special Revenue-TAX</v>
      </c>
      <c r="G455" s="11" t="str">
        <f>VLOOKUP(B455,'Table A as of March 2024'!A:I,9,FALSE)</f>
        <v>105</v>
      </c>
      <c r="H455" t="str">
        <f>VLOOKUP(B455,'Table A as of March 2024'!A:L,12,FALSE)</f>
        <v>No</v>
      </c>
      <c r="I455" s="9" t="str">
        <f>VLOOKUP(B455,'Table A as of March 2024'!A:M,13,FALSE)</f>
        <v>U</v>
      </c>
      <c r="J455" t="str">
        <f>VLOOKUP(B455,'Table A as of March 2024'!A:O,15,FALSE)</f>
        <v>C</v>
      </c>
      <c r="K455" t="str">
        <f>VLOOKUP(G455,'ACFR Class Vlookup'!A:B,2,FALSE)</f>
        <v>Governmental</v>
      </c>
      <c r="L455" s="1" t="str">
        <f>VLOOKUP(D455,'Fund Information'!A:F,6,FALSE)</f>
        <v>This fund is used to collect revenue from taxes on eggs, soybeans, small grain, corn, peanuts, sheep and cotton.  Revenue collections are transferred to the Dept of Agriculture and Consumer Services.</v>
      </c>
      <c r="M455" s="6" t="str">
        <f t="shared" si="79"/>
        <v>N/A</v>
      </c>
      <c r="N455" s="6" t="s">
        <v>2886</v>
      </c>
      <c r="O455" s="6" t="str">
        <f t="shared" si="80"/>
        <v>N/A</v>
      </c>
      <c r="P455" s="5" t="s">
        <v>2886</v>
      </c>
      <c r="Q455" s="6" t="str">
        <f t="shared" si="81"/>
        <v>N/A</v>
      </c>
      <c r="R455" s="7" t="str">
        <f t="shared" si="82"/>
        <v>No</v>
      </c>
      <c r="S455" s="5" t="str">
        <f t="shared" si="83"/>
        <v>Answer Required</v>
      </c>
      <c r="T455" s="6" t="str">
        <f t="shared" si="84"/>
        <v>N/A</v>
      </c>
      <c r="U455" s="7" t="str">
        <f t="shared" si="85"/>
        <v>Yes</v>
      </c>
      <c r="V455" s="5" t="str">
        <f t="shared" si="86"/>
        <v>Answer Required</v>
      </c>
      <c r="W455" s="6" t="str">
        <f t="shared" si="87"/>
        <v>N/A</v>
      </c>
      <c r="X455" s="5" t="s">
        <v>2886</v>
      </c>
    </row>
    <row r="456" spans="1:24" ht="135" x14ac:dyDescent="0.25">
      <c r="A456" s="77">
        <f>VLOOKUP(C456,'BU and Control BU Listing'!A:E,5,FALSE)</f>
        <v>16100</v>
      </c>
      <c r="B456" s="80" t="s">
        <v>3280</v>
      </c>
      <c r="C456" s="22" t="str">
        <f t="shared" si="77"/>
        <v>16100</v>
      </c>
      <c r="D456" s="22" t="str">
        <f t="shared" si="78"/>
        <v>09250</v>
      </c>
      <c r="E456" s="21" t="str">
        <f>VLOOKUP(B456,'Table A as of March 2024'!A:G,7,FALSE)</f>
        <v>Department of Taxation</v>
      </c>
      <c r="F456" s="21" t="str">
        <f>VLOOKUP(B456,'Table A as of March 2024'!A:H,8,FALSE)</f>
        <v>Litter Control And Recycling</v>
      </c>
      <c r="G456" s="11" t="str">
        <f>VLOOKUP(B456,'Table A as of March 2024'!A:I,9,FALSE)</f>
        <v>105</v>
      </c>
      <c r="H456" t="str">
        <f>VLOOKUP(B456,'Table A as of March 2024'!A:L,12,FALSE)</f>
        <v>No</v>
      </c>
      <c r="I456" s="9" t="str">
        <f>VLOOKUP(B456,'Table A as of March 2024'!A:M,13,FALSE)</f>
        <v>U</v>
      </c>
      <c r="J456" t="str">
        <f>VLOOKUP(B456,'Table A as of March 2024'!A:O,15,FALSE)</f>
        <v>C</v>
      </c>
      <c r="K456" t="str">
        <f>VLOOKUP(G456,'ACFR Class Vlookup'!A:B,2,FALSE)</f>
        <v>Governmental</v>
      </c>
      <c r="L456" s="1" t="str">
        <f>VLOOKUP(D456,'Fund Information'!A:F,6,FALSE)</f>
        <v>Per Code of VA § 10.1-1422.01, the revenue stream of this fund is monies collected from taxes imposed under §§ 58.1-1700 through 58.1-1710 of Code of VA which are restricted to be expended, 90% percent for grants made to localities for local litter prevention and recycling grants to localities that meet the criteria established in § 10.1-1422.04; up to max of 5% for the actual admin expenditures;  up to a maximum of 5% for the operation of public information campaigns to discourage the sale and use of expanded polystyrene products and to promote alternatives to expanded polystyrene.</v>
      </c>
      <c r="M456" s="6" t="str">
        <f t="shared" si="79"/>
        <v>N/A</v>
      </c>
      <c r="N456" s="6" t="s">
        <v>2886</v>
      </c>
      <c r="O456" s="6" t="str">
        <f t="shared" si="80"/>
        <v>N/A</v>
      </c>
      <c r="P456" s="5" t="s">
        <v>2886</v>
      </c>
      <c r="Q456" s="6" t="str">
        <f t="shared" si="81"/>
        <v>N/A</v>
      </c>
      <c r="R456" s="7" t="str">
        <f t="shared" si="82"/>
        <v>No</v>
      </c>
      <c r="S456" s="5" t="str">
        <f t="shared" si="83"/>
        <v>Answer Required</v>
      </c>
      <c r="T456" s="6" t="str">
        <f t="shared" si="84"/>
        <v>N/A</v>
      </c>
      <c r="U456" s="7" t="str">
        <f t="shared" si="85"/>
        <v>Yes</v>
      </c>
      <c r="V456" s="5" t="str">
        <f t="shared" si="86"/>
        <v>Answer Required</v>
      </c>
      <c r="W456" s="6" t="str">
        <f t="shared" si="87"/>
        <v>N/A</v>
      </c>
      <c r="X456" s="5" t="s">
        <v>2886</v>
      </c>
    </row>
    <row r="457" spans="1:24" ht="75" x14ac:dyDescent="0.25">
      <c r="A457" s="77">
        <f>VLOOKUP(C457,'BU and Control BU Listing'!A:E,5,FALSE)</f>
        <v>16100</v>
      </c>
      <c r="B457" s="80" t="s">
        <v>3281</v>
      </c>
      <c r="C457" s="22" t="str">
        <f t="shared" si="77"/>
        <v>16100</v>
      </c>
      <c r="D457" s="22" t="str">
        <f t="shared" si="78"/>
        <v>09260</v>
      </c>
      <c r="E457" s="21" t="str">
        <f>VLOOKUP(B457,'Table A as of March 2024'!A:G,7,FALSE)</f>
        <v>Department of Taxation</v>
      </c>
      <c r="F457" s="21" t="str">
        <f>VLOOKUP(B457,'Table A as of March 2024'!A:H,8,FALSE)</f>
        <v>VA Comms Sales And Use Tax</v>
      </c>
      <c r="G457" s="11" t="str">
        <f>VLOOKUP(B457,'Table A as of March 2024'!A:I,9,FALSE)</f>
        <v>100</v>
      </c>
      <c r="H457" t="str">
        <f>VLOOKUP(B457,'Table A as of March 2024'!A:L,12,FALSE)</f>
        <v>No</v>
      </c>
      <c r="I457" s="9" t="str">
        <f>VLOOKUP(B457,'Table A as of March 2024'!A:M,13,FALSE)</f>
        <v>R</v>
      </c>
      <c r="J457" t="str">
        <f>VLOOKUP(B457,'Table A as of March 2024'!A:O,15,FALSE)</f>
        <v>C</v>
      </c>
      <c r="K457" t="str">
        <f>VLOOKUP(G457,'ACFR Class Vlookup'!A:B,2,FALSE)</f>
        <v>Governmental</v>
      </c>
      <c r="L457" s="1" t="str">
        <f>VLOOKUP(D457,'Fund Information'!A:F,6,FALSE)</f>
        <v>Per §58.1-645 of the Code of VA, this fund accounts for revenues collected from the Va communications sales and use tax.  All deposits to and disbursements from the fund shall be accounted for as part of the general fund.  Because the sales and use tax was created as a state tax these amounts must be appropriated.</v>
      </c>
      <c r="M457" s="6" t="str">
        <f t="shared" si="79"/>
        <v>N/A</v>
      </c>
      <c r="N457" s="6" t="s">
        <v>2886</v>
      </c>
      <c r="O457" s="6" t="str">
        <f t="shared" si="80"/>
        <v>N/A</v>
      </c>
      <c r="P457" s="5" t="s">
        <v>2886</v>
      </c>
      <c r="Q457" s="6" t="str">
        <f t="shared" si="81"/>
        <v>N/A</v>
      </c>
      <c r="R457" s="7" t="str">
        <f t="shared" si="82"/>
        <v>No</v>
      </c>
      <c r="S457" s="5" t="str">
        <f t="shared" si="83"/>
        <v>Answer Required</v>
      </c>
      <c r="T457" s="6" t="str">
        <f t="shared" si="84"/>
        <v>N/A</v>
      </c>
      <c r="U457" s="7" t="str">
        <f t="shared" si="85"/>
        <v>Yes</v>
      </c>
      <c r="V457" s="5" t="str">
        <f t="shared" si="86"/>
        <v>Answer Required</v>
      </c>
      <c r="W457" s="6" t="str">
        <f t="shared" si="87"/>
        <v>N/A</v>
      </c>
      <c r="X457" s="5" t="s">
        <v>2886</v>
      </c>
    </row>
    <row r="458" spans="1:24" ht="90" x14ac:dyDescent="0.25">
      <c r="A458" s="77">
        <f>VLOOKUP(C458,'BU and Control BU Listing'!A:E,5,FALSE)</f>
        <v>16100</v>
      </c>
      <c r="B458" s="80" t="s">
        <v>3282</v>
      </c>
      <c r="C458" s="22" t="str">
        <f t="shared" si="77"/>
        <v>16100</v>
      </c>
      <c r="D458" s="22" t="str">
        <f t="shared" si="78"/>
        <v>09281</v>
      </c>
      <c r="E458" s="21" t="str">
        <f>VLOOKUP(B458,'Table A as of March 2024'!A:G,7,FALSE)</f>
        <v>Department of Taxation</v>
      </c>
      <c r="F458" s="21" t="str">
        <f>VLOOKUP(B458,'Table A as of March 2024'!A:H,8,FALSE)</f>
        <v>Wireless E-911 Fund</v>
      </c>
      <c r="G458" s="11" t="str">
        <f>VLOOKUP(B458,'Table A as of March 2024'!A:I,9,FALSE)</f>
        <v>310</v>
      </c>
      <c r="H458" t="str">
        <f>VLOOKUP(B458,'Table A as of March 2024'!A:L,12,FALSE)</f>
        <v>Yes</v>
      </c>
      <c r="I458" s="9" t="str">
        <f>VLOOKUP(B458,'Table A as of March 2024'!A:M,13,FALSE)</f>
        <v>U</v>
      </c>
      <c r="K458" t="str">
        <f>VLOOKUP(G458,'ACFR Class Vlookup'!A:B,2,FALSE)</f>
        <v>N/A</v>
      </c>
      <c r="L458" s="1" t="str">
        <f>VLOOKUP(D458,'Fund Information'!A:F,6,FALSE)</f>
        <v>Code of Virginia §56-484.17.  Enterprise activity included on the VDEM E-911 enterprise fund financial statement template submission.  For development and deployment of improvements to the statewide E-911 network; local law enforcement dispatchers to offset dispatch center operations and related costs; telecommunications-related costs incurred for answering wireless E-911 telephone calls.</v>
      </c>
      <c r="M458" s="6" t="str">
        <f t="shared" si="79"/>
        <v>N/A</v>
      </c>
      <c r="N458" s="6" t="s">
        <v>2886</v>
      </c>
      <c r="O458" s="6" t="str">
        <f t="shared" si="80"/>
        <v>N/A</v>
      </c>
      <c r="P458" s="5" t="s">
        <v>2886</v>
      </c>
      <c r="Q458" s="6" t="str">
        <f t="shared" si="81"/>
        <v>N/A</v>
      </c>
      <c r="R458" s="7" t="str">
        <f t="shared" si="82"/>
        <v>No</v>
      </c>
      <c r="S458" s="5" t="str">
        <f t="shared" si="83"/>
        <v>N/A</v>
      </c>
      <c r="T458" s="6" t="str">
        <f t="shared" si="84"/>
        <v>N/A</v>
      </c>
      <c r="U458" s="7" t="str">
        <f t="shared" si="85"/>
        <v>No</v>
      </c>
      <c r="V458" s="5" t="str">
        <f t="shared" si="86"/>
        <v>N/A</v>
      </c>
      <c r="W458" s="6" t="str">
        <f t="shared" si="87"/>
        <v>N/A</v>
      </c>
      <c r="X458" s="5" t="s">
        <v>2886</v>
      </c>
    </row>
    <row r="459" spans="1:24" ht="135" x14ac:dyDescent="0.25">
      <c r="A459" s="77">
        <f>VLOOKUP(C459,'BU and Control BU Listing'!A:E,5,FALSE)</f>
        <v>16100</v>
      </c>
      <c r="B459" s="80" t="s">
        <v>5266</v>
      </c>
      <c r="C459" s="22" t="str">
        <f t="shared" si="77"/>
        <v>16100</v>
      </c>
      <c r="D459" s="22" t="str">
        <f t="shared" si="78"/>
        <v>09680</v>
      </c>
      <c r="E459" s="21" t="str">
        <f>VLOOKUP(B459,'Table A as of March 2024'!A:G,7,FALSE)</f>
        <v>Department of Taxation</v>
      </c>
      <c r="F459" s="21" t="str">
        <f>VLOOKUP(B459,'Table A as of March 2024'!A:H,8,FALSE)</f>
        <v>Historic Triangle Marketing</v>
      </c>
      <c r="G459" s="11" t="str">
        <f>VLOOKUP(B459,'Table A as of March 2024'!A:I,9,FALSE)</f>
        <v>105</v>
      </c>
      <c r="H459" t="str">
        <f>VLOOKUP(B459,'Table A as of March 2024'!A:L,12,FALSE)</f>
        <v>No</v>
      </c>
      <c r="I459" s="9" t="str">
        <f>VLOOKUP(B459,'Table A as of March 2024'!A:M,13,FALSE)</f>
        <v>U</v>
      </c>
      <c r="J459" t="str">
        <f>VLOOKUP(B459,'Table A as of March 2024'!A:O,15,FALSE)</f>
        <v>C</v>
      </c>
      <c r="K459" t="str">
        <f>VLOOKUP(G459,'ACFR Class Vlookup'!A:B,2,FALSE)</f>
        <v>Governmental</v>
      </c>
      <c r="L459" s="1" t="str">
        <f>VLOOKUP(D459,'Fund Information'!A:F,6,FALSE)</f>
        <v>Historic Triangle Marketing Fund established per Chapter 850, 2018 Acts of Assembly. Moneys in the Fund shall be used solely for the purposes of marketing, advertising, and promoting the Historic Triangle area as an overnight tourism destination, with the intent to attract visitors from a sufficient distance so as to require an overnight stay of at least one night, as set forth in this subsection. Expenditures and disbursements from the Fund shall be made by the State Treasurer on warrants issued by the Comptroller upon written request signed by the Secretary of Finance.</v>
      </c>
      <c r="M459" s="6" t="str">
        <f t="shared" si="79"/>
        <v>N/A</v>
      </c>
      <c r="N459" s="6" t="s">
        <v>2886</v>
      </c>
      <c r="O459" s="6" t="str">
        <f t="shared" si="80"/>
        <v>N/A</v>
      </c>
      <c r="P459" s="5" t="s">
        <v>2886</v>
      </c>
      <c r="Q459" s="6" t="str">
        <f t="shared" si="81"/>
        <v>N/A</v>
      </c>
      <c r="R459" s="7" t="str">
        <f t="shared" si="82"/>
        <v>No</v>
      </c>
      <c r="S459" s="5" t="str">
        <f t="shared" si="83"/>
        <v>Answer Required</v>
      </c>
      <c r="T459" s="6" t="str">
        <f t="shared" si="84"/>
        <v>N/A</v>
      </c>
      <c r="U459" s="7" t="str">
        <f t="shared" si="85"/>
        <v>Yes</v>
      </c>
      <c r="V459" s="5" t="str">
        <f t="shared" si="86"/>
        <v>Answer Required</v>
      </c>
      <c r="W459" s="6" t="str">
        <f t="shared" si="87"/>
        <v>N/A</v>
      </c>
      <c r="X459" s="5" t="s">
        <v>2886</v>
      </c>
    </row>
    <row r="460" spans="1:24" ht="105" x14ac:dyDescent="0.25">
      <c r="A460" s="77">
        <f>VLOOKUP(C460,'BU and Control BU Listing'!A:E,5,FALSE)</f>
        <v>16100</v>
      </c>
      <c r="B460" s="80" t="s">
        <v>5267</v>
      </c>
      <c r="C460" s="22" t="str">
        <f t="shared" si="77"/>
        <v>16100</v>
      </c>
      <c r="D460" s="22" t="str">
        <f t="shared" si="78"/>
        <v>09690</v>
      </c>
      <c r="E460" s="21" t="str">
        <f>VLOOKUP(B460,'Table A as of March 2024'!A:G,7,FALSE)</f>
        <v>Department of Taxation</v>
      </c>
      <c r="F460" s="21" t="str">
        <f>VLOOKUP(B460,'Table A as of March 2024'!A:H,8,FALSE)</f>
        <v>Collections of HistTriSalesTax</v>
      </c>
      <c r="G460" s="11" t="str">
        <f>VLOOKUP(B460,'Table A as of March 2024'!A:I,9,FALSE)</f>
        <v>105</v>
      </c>
      <c r="H460" t="str">
        <f>VLOOKUP(B460,'Table A as of March 2024'!A:L,12,FALSE)</f>
        <v>No</v>
      </c>
      <c r="I460" s="9" t="str">
        <f>VLOOKUP(B460,'Table A as of March 2024'!A:M,13,FALSE)</f>
        <v>U</v>
      </c>
      <c r="J460" t="str">
        <f>VLOOKUP(B460,'Table A as of March 2024'!A:O,15,FALSE)</f>
        <v>C</v>
      </c>
      <c r="K460" t="str">
        <f>VLOOKUP(G460,'ACFR Class Vlookup'!A:B,2,FALSE)</f>
        <v>Governmental</v>
      </c>
      <c r="L460" s="1" t="str">
        <f>VLOOKUP(D460,'Fund Information'!A:F,6,FALSE)</f>
        <v>Collections of Historic Triangle Sales Tax Fund established per Chapter 850, 2018 Acts of Assembly. Moneys in the Fund shall be distributed to the locality in which the sales or use tax was collected. The revenues received by a locality pursuant to this subsection shall not be used to reduce the amount of other revenues appropriated by such locality to or for use by the Greater Williamsburg Chamber and Tourism Alliance below the amount provided in fiscal year 2018.</v>
      </c>
      <c r="M460" s="6" t="str">
        <f t="shared" si="79"/>
        <v>N/A</v>
      </c>
      <c r="N460" s="6" t="s">
        <v>2886</v>
      </c>
      <c r="O460" s="6" t="str">
        <f t="shared" si="80"/>
        <v>N/A</v>
      </c>
      <c r="P460" s="5" t="s">
        <v>2886</v>
      </c>
      <c r="Q460" s="6" t="str">
        <f t="shared" si="81"/>
        <v>N/A</v>
      </c>
      <c r="R460" s="7" t="str">
        <f t="shared" si="82"/>
        <v>No</v>
      </c>
      <c r="S460" s="5" t="str">
        <f t="shared" si="83"/>
        <v>Answer Required</v>
      </c>
      <c r="T460" s="6" t="str">
        <f t="shared" si="84"/>
        <v>N/A</v>
      </c>
      <c r="U460" s="7" t="str">
        <f t="shared" si="85"/>
        <v>Yes</v>
      </c>
      <c r="V460" s="5" t="str">
        <f t="shared" si="86"/>
        <v>Answer Required</v>
      </c>
      <c r="W460" s="6" t="str">
        <f t="shared" si="87"/>
        <v>N/A</v>
      </c>
      <c r="X460" s="5" t="s">
        <v>2886</v>
      </c>
    </row>
    <row r="461" spans="1:24" ht="195" x14ac:dyDescent="0.25">
      <c r="A461" s="77">
        <f>VLOOKUP(C461,'BU and Control BU Listing'!A:E,5,FALSE)</f>
        <v>16100</v>
      </c>
      <c r="B461" s="80" t="s">
        <v>8129</v>
      </c>
      <c r="C461" s="22" t="str">
        <f t="shared" si="77"/>
        <v>16100</v>
      </c>
      <c r="D461" s="22" t="str">
        <f t="shared" si="78"/>
        <v>09740</v>
      </c>
      <c r="E461" s="21" t="str">
        <f>VLOOKUP(B461,'Table A as of March 2024'!A:G,7,FALSE)</f>
        <v>Department of Taxation</v>
      </c>
      <c r="F461" s="21" t="str">
        <f>VLOOKUP(B461,'Table A as of March 2024'!A:H,8,FALSE)</f>
        <v>Hampton Roads Regnl Transit Fd</v>
      </c>
      <c r="G461" s="11" t="str">
        <f>VLOOKUP(B461,'Table A as of March 2024'!A:I,9,FALSE)</f>
        <v>110</v>
      </c>
      <c r="H461" t="str">
        <f>VLOOKUP(B461,'Table A as of March 2024'!A:L,12,FALSE)</f>
        <v>No</v>
      </c>
      <c r="I461" s="9" t="str">
        <f>VLOOKUP(B461,'Table A as of March 2024'!A:M,13,FALSE)</f>
        <v>R</v>
      </c>
      <c r="J461" t="str">
        <f>VLOOKUP(B461,'Table A as of March 2024'!A:O,15,FALSE)</f>
        <v>C</v>
      </c>
      <c r="K461" t="str">
        <f>VLOOKUP(G461,'ACFR Class Vlookup'!A:B,2,FALSE)</f>
        <v>Governmental</v>
      </c>
      <c r="L461" s="1" t="str">
        <f>VLOOKUP(D461,'Fund Information'!A:F,6,FALSE)</f>
        <v>Established per Chapter 1241, 2020 Acts of Assembly. Code of Virginia 33.2-2600.01; All revenues dedicated to the Regional Transit Fund pursuant to §§ 58.1-802.4, 58.1-816, and 58.1-1743 shall be paid into the state treasury and credited to the Fund. The moneys deposited in the Fund shall be used solely for (i) the development, maintenance, improvement, and operation of a core and connected regional network of transit routes and related infrastructure, rolling stock, and support facilities, to include the operation of a regional system of interjurisdictional, high-frequency bus service, in a transportation district in Hampton Roads created pursuant to § 33.2-1903 as included in the strategic plans and regional transit planning process developed pursuant to § 33.2-286 and (ii) administrative and operating expenses of the Commission as specified in subsection B of § 33.2-2605.</v>
      </c>
      <c r="M461" s="6" t="str">
        <f t="shared" si="79"/>
        <v>N/A</v>
      </c>
      <c r="N461" s="6" t="s">
        <v>2886</v>
      </c>
      <c r="O461" s="6" t="str">
        <f t="shared" si="80"/>
        <v>N/A</v>
      </c>
      <c r="P461" s="5" t="s">
        <v>2886</v>
      </c>
      <c r="Q461" s="6" t="str">
        <f t="shared" si="81"/>
        <v>N/A</v>
      </c>
      <c r="R461" s="7" t="str">
        <f t="shared" si="82"/>
        <v>No</v>
      </c>
      <c r="S461" s="5" t="str">
        <f t="shared" si="83"/>
        <v>Answer Required</v>
      </c>
      <c r="T461" s="6" t="str">
        <f t="shared" si="84"/>
        <v>N/A</v>
      </c>
      <c r="U461" s="7" t="str">
        <f t="shared" si="85"/>
        <v>Yes</v>
      </c>
      <c r="V461" s="5" t="str">
        <f t="shared" si="86"/>
        <v>Answer Required</v>
      </c>
      <c r="W461" s="6" t="str">
        <f t="shared" si="87"/>
        <v>N/A</v>
      </c>
      <c r="X461" s="5" t="s">
        <v>2886</v>
      </c>
    </row>
    <row r="462" spans="1:24" ht="30" x14ac:dyDescent="0.25">
      <c r="A462" s="77">
        <f>VLOOKUP(C462,'BU and Control BU Listing'!A:E,5,FALSE)</f>
        <v>16100</v>
      </c>
      <c r="B462" s="80" t="s">
        <v>3283</v>
      </c>
      <c r="C462" s="22" t="str">
        <f t="shared" si="77"/>
        <v>16100</v>
      </c>
      <c r="D462" s="22" t="str">
        <f t="shared" si="78"/>
        <v>09800</v>
      </c>
      <c r="E462" s="21" t="str">
        <f>VLOOKUP(B462,'Table A as of March 2024'!A:G,7,FALSE)</f>
        <v>Department of Taxation</v>
      </c>
      <c r="F462" s="21" t="str">
        <f>VLOOKUP(B462,'Table A as of March 2024'!A:H,8,FALSE)</f>
        <v>NVTA Fund - 2013 Session</v>
      </c>
      <c r="G462" s="11" t="str">
        <f>VLOOKUP(B462,'Table A as of March 2024'!A:I,9,FALSE)</f>
        <v>110</v>
      </c>
      <c r="H462" t="str">
        <f>VLOOKUP(B462,'Table A as of March 2024'!A:L,12,FALSE)</f>
        <v>No</v>
      </c>
      <c r="I462" s="9" t="str">
        <f>VLOOKUP(B462,'Table A as of March 2024'!A:M,13,FALSE)</f>
        <v>R</v>
      </c>
      <c r="J462" t="str">
        <f>VLOOKUP(B462,'Table A as of March 2024'!A:O,15,FALSE)</f>
        <v>C</v>
      </c>
      <c r="K462" t="str">
        <f>VLOOKUP(G462,'ACFR Class Vlookup'!A:B,2,FALSE)</f>
        <v>Governmental</v>
      </c>
      <c r="L462" s="1" t="str">
        <f>VLOOKUP(D462,'Fund Information'!A:F,6,FALSE)</f>
        <v>Statewide Fund Detail - Northern Virginia Transportation Authority Fund. Established by Code of Virginia Section 33.2-2509.</v>
      </c>
      <c r="M462" s="6" t="str">
        <f t="shared" si="79"/>
        <v>N/A</v>
      </c>
      <c r="N462" s="6" t="s">
        <v>2886</v>
      </c>
      <c r="O462" s="6" t="str">
        <f t="shared" si="80"/>
        <v>N/A</v>
      </c>
      <c r="P462" s="5" t="s">
        <v>2886</v>
      </c>
      <c r="Q462" s="6" t="str">
        <f t="shared" si="81"/>
        <v>N/A</v>
      </c>
      <c r="R462" s="7" t="str">
        <f t="shared" si="82"/>
        <v>No</v>
      </c>
      <c r="S462" s="5" t="str">
        <f t="shared" si="83"/>
        <v>Answer Required</v>
      </c>
      <c r="T462" s="6" t="str">
        <f t="shared" si="84"/>
        <v>N/A</v>
      </c>
      <c r="U462" s="7" t="str">
        <f t="shared" si="85"/>
        <v>Yes</v>
      </c>
      <c r="V462" s="5" t="str">
        <f t="shared" si="86"/>
        <v>Answer Required</v>
      </c>
      <c r="W462" s="6" t="str">
        <f t="shared" si="87"/>
        <v>N/A</v>
      </c>
      <c r="X462" s="5" t="s">
        <v>2886</v>
      </c>
    </row>
    <row r="463" spans="1:24" ht="105" x14ac:dyDescent="0.25">
      <c r="A463" s="77">
        <f>VLOOKUP(C463,'BU and Control BU Listing'!A:E,5,FALSE)</f>
        <v>16100</v>
      </c>
      <c r="B463" s="80" t="s">
        <v>5268</v>
      </c>
      <c r="C463" s="22" t="str">
        <f t="shared" si="77"/>
        <v>16100</v>
      </c>
      <c r="D463" s="22" t="str">
        <f t="shared" si="78"/>
        <v>09830</v>
      </c>
      <c r="E463" s="21" t="str">
        <f>VLOOKUP(B463,'Table A as of March 2024'!A:G,7,FALSE)</f>
        <v>Department of Taxation</v>
      </c>
      <c r="F463" s="21" t="str">
        <f>VLOOKUP(B463,'Table A as of March 2024'!A:H,8,FALSE)</f>
        <v>WMATA Capital Fund - Restrictd</v>
      </c>
      <c r="G463" s="11" t="str">
        <f>VLOOKUP(B463,'Table A as of March 2024'!A:I,9,FALSE)</f>
        <v>110</v>
      </c>
      <c r="H463" t="str">
        <f>VLOOKUP(B463,'Table A as of March 2024'!A:L,12,FALSE)</f>
        <v>No</v>
      </c>
      <c r="I463" s="9" t="str">
        <f>VLOOKUP(B463,'Table A as of March 2024'!A:M,13,FALSE)</f>
        <v>R</v>
      </c>
      <c r="J463" t="str">
        <f>VLOOKUP(B463,'Table A as of March 2024'!A:O,15,FALSE)</f>
        <v>C</v>
      </c>
      <c r="K463" t="str">
        <f>VLOOKUP(G463,'ACFR Class Vlookup'!A:B,2,FALSE)</f>
        <v>Governmental</v>
      </c>
      <c r="L463" s="1" t="str">
        <f>VLOOKUP(D463,'Fund Information'!A:F,6,FALSE)</f>
        <v>WMATA Capital Fund – Restricted; within the Fund, there shall be established a separate, segregated account into which revenues dedicated to the Fund pursuant to §§ 33.2-2400 and 58.1-1741 shall be deposited (the Restricted Account). Revenues deposited into the Restricted Account shall be available for use by WMATA for capital purposes other than for the payment of, or security for, debt service on bonds or other indebtedness of WMATA.</v>
      </c>
      <c r="M463" s="6" t="str">
        <f t="shared" si="79"/>
        <v>N/A</v>
      </c>
      <c r="N463" s="6" t="s">
        <v>2886</v>
      </c>
      <c r="O463" s="6" t="str">
        <f t="shared" si="80"/>
        <v>N/A</v>
      </c>
      <c r="P463" s="5" t="s">
        <v>2886</v>
      </c>
      <c r="Q463" s="6" t="str">
        <f t="shared" si="81"/>
        <v>N/A</v>
      </c>
      <c r="R463" s="7" t="str">
        <f t="shared" si="82"/>
        <v>No</v>
      </c>
      <c r="S463" s="5" t="str">
        <f t="shared" si="83"/>
        <v>Answer Required</v>
      </c>
      <c r="T463" s="6" t="str">
        <f t="shared" si="84"/>
        <v>N/A</v>
      </c>
      <c r="U463" s="7" t="str">
        <f t="shared" si="85"/>
        <v>Yes</v>
      </c>
      <c r="V463" s="5" t="str">
        <f t="shared" si="86"/>
        <v>Answer Required</v>
      </c>
      <c r="W463" s="6" t="str">
        <f t="shared" si="87"/>
        <v>N/A</v>
      </c>
      <c r="X463" s="5" t="s">
        <v>2886</v>
      </c>
    </row>
    <row r="464" spans="1:24" ht="120" x14ac:dyDescent="0.25">
      <c r="A464" s="77">
        <f>VLOOKUP(C464,'BU and Control BU Listing'!A:E,5,FALSE)</f>
        <v>16100</v>
      </c>
      <c r="B464" s="80" t="s">
        <v>5269</v>
      </c>
      <c r="C464" s="22" t="str">
        <f t="shared" si="77"/>
        <v>16100</v>
      </c>
      <c r="D464" s="22" t="str">
        <f t="shared" si="78"/>
        <v>09840</v>
      </c>
      <c r="E464" s="21" t="str">
        <f>VLOOKUP(B464,'Table A as of March 2024'!A:G,7,FALSE)</f>
        <v>Department of Taxation</v>
      </c>
      <c r="F464" s="21" t="str">
        <f>VLOOKUP(B464,'Table A as of March 2024'!A:H,8,FALSE)</f>
        <v>WMATA Capital Fund – Non-Restr</v>
      </c>
      <c r="G464" s="11" t="str">
        <f>VLOOKUP(B464,'Table A as of March 2024'!A:I,9,FALSE)</f>
        <v>110</v>
      </c>
      <c r="H464" t="str">
        <f>VLOOKUP(B464,'Table A as of March 2024'!A:L,12,FALSE)</f>
        <v>No</v>
      </c>
      <c r="I464" s="9" t="str">
        <f>VLOOKUP(B464,'Table A as of March 2024'!A:M,13,FALSE)</f>
        <v>U</v>
      </c>
      <c r="J464" t="str">
        <f>VLOOKUP(B464,'Table A as of March 2024'!A:O,15,FALSE)</f>
        <v>C</v>
      </c>
      <c r="K464" t="str">
        <f>VLOOKUP(G464,'ACFR Class Vlookup'!A:B,2,FALSE)</f>
        <v>Governmental</v>
      </c>
      <c r="L464" s="1" t="str">
        <f>VLOOKUP(D464,'Fund Information'!A:F,6,FALSE)</f>
        <v>WMATA Capital Fund – Non-Restricted; within the Fund, there shall be established a separate, segregated account into which revenues dedicated to the Fund pursuant to §§ 33.2-3404, 58.1-802.3, 58.1-1743, and 58.1-2299.20 shall be deposited (the Non-Restricted Account). Revenues deposited into the Non-Restricted Account shall be available for use by WMATA for capital purposes, including for the payment of, or security for, debt service on bonds or other indebtedness of WMATA, or for any other WMATA capital purposes.</v>
      </c>
      <c r="M464" s="6" t="str">
        <f t="shared" si="79"/>
        <v>N/A</v>
      </c>
      <c r="N464" s="6" t="s">
        <v>2886</v>
      </c>
      <c r="O464" s="6" t="str">
        <f t="shared" si="80"/>
        <v>N/A</v>
      </c>
      <c r="P464" s="5" t="s">
        <v>2886</v>
      </c>
      <c r="Q464" s="6" t="str">
        <f t="shared" si="81"/>
        <v>N/A</v>
      </c>
      <c r="R464" s="7" t="str">
        <f t="shared" si="82"/>
        <v>No</v>
      </c>
      <c r="S464" s="5" t="str">
        <f t="shared" si="83"/>
        <v>Answer Required</v>
      </c>
      <c r="T464" s="6" t="str">
        <f t="shared" si="84"/>
        <v>N/A</v>
      </c>
      <c r="U464" s="7" t="str">
        <f t="shared" si="85"/>
        <v>Yes</v>
      </c>
      <c r="V464" s="5" t="str">
        <f t="shared" si="86"/>
        <v>Answer Required</v>
      </c>
      <c r="W464" s="6" t="str">
        <f t="shared" si="87"/>
        <v>N/A</v>
      </c>
      <c r="X464" s="5" t="s">
        <v>2886</v>
      </c>
    </row>
    <row r="465" spans="1:24" ht="165" x14ac:dyDescent="0.25">
      <c r="A465" s="77">
        <f>VLOOKUP(C465,'BU and Control BU Listing'!A:E,5,FALSE)</f>
        <v>16100</v>
      </c>
      <c r="B465" s="80" t="s">
        <v>5764</v>
      </c>
      <c r="C465" s="22" t="str">
        <f t="shared" si="77"/>
        <v>16100</v>
      </c>
      <c r="D465" s="22" t="str">
        <f t="shared" si="78"/>
        <v>10110</v>
      </c>
      <c r="E465" s="21" t="str">
        <f>VLOOKUP(B465,'Table A as of March 2024'!A:G,7,FALSE)</f>
        <v>Department of Taxation</v>
      </c>
      <c r="F465" s="21" t="str">
        <f>VLOOKUP(B465,'Table A as of March 2024'!A:H,8,FALSE)</f>
        <v>CARESActRlfFd–General-COVID-19</v>
      </c>
      <c r="G465" s="11" t="str">
        <f>VLOOKUP(B465,'Table A as of March 2024'!A:I,9,FALSE)</f>
        <v>120</v>
      </c>
      <c r="H465" t="str">
        <f>VLOOKUP(B465,'Table A as of March 2024'!A:L,12,FALSE)</f>
        <v>No</v>
      </c>
      <c r="I465" s="9" t="str">
        <f>VLOOKUP(B465,'Table A as of March 2024'!A:M,13,FALSE)</f>
        <v>V</v>
      </c>
      <c r="J465" t="str">
        <f>VLOOKUP(B465,'Table A as of March 2024'!A:O,15,FALSE)</f>
        <v>R</v>
      </c>
      <c r="K465" t="str">
        <f>VLOOKUP(G465,'ACFR Class Vlookup'!A:B,2,FALSE)</f>
        <v>Governmental</v>
      </c>
      <c r="L465" s="1" t="str">
        <f>VLOOKUP(D465,'Fund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65" s="6" t="str">
        <f t="shared" si="79"/>
        <v>N/A</v>
      </c>
      <c r="N465" s="6" t="s">
        <v>2886</v>
      </c>
      <c r="O465" s="6" t="str">
        <f t="shared" si="80"/>
        <v>N/A</v>
      </c>
      <c r="P465" s="5" t="s">
        <v>2886</v>
      </c>
      <c r="Q465" s="6" t="str">
        <f t="shared" si="81"/>
        <v>N/A</v>
      </c>
      <c r="R465" s="7" t="str">
        <f t="shared" si="82"/>
        <v>Yes</v>
      </c>
      <c r="S465" s="5" t="str">
        <f t="shared" si="83"/>
        <v>Answer Required</v>
      </c>
      <c r="T465" s="6" t="str">
        <f t="shared" si="84"/>
        <v>N/A</v>
      </c>
      <c r="U465" s="7" t="str">
        <f t="shared" si="85"/>
        <v>No</v>
      </c>
      <c r="V465" s="5" t="str">
        <f t="shared" si="86"/>
        <v>Answer Required</v>
      </c>
      <c r="W465" s="6" t="str">
        <f t="shared" si="87"/>
        <v>N/A</v>
      </c>
      <c r="X465" s="5" t="s">
        <v>2886</v>
      </c>
    </row>
    <row r="466" spans="1:24" x14ac:dyDescent="0.25">
      <c r="A466" s="77">
        <f>VLOOKUP(C466,'BU and Control BU Listing'!A:E,5,FALSE)</f>
        <v>15100</v>
      </c>
      <c r="B466" s="80" t="s">
        <v>3285</v>
      </c>
      <c r="C466" s="22" t="str">
        <f t="shared" si="77"/>
        <v>16200</v>
      </c>
      <c r="D466" s="22" t="str">
        <f t="shared" si="78"/>
        <v>01000</v>
      </c>
      <c r="E466" s="21" t="str">
        <f>VLOOKUP(B466,'Table A as of March 2024'!A:G,7,FALSE)</f>
        <v>Dept of Accounts Transfer Pmts</v>
      </c>
      <c r="F466" s="21" t="str">
        <f>VLOOKUP(B466,'Table A as of March 2024'!A:H,8,FALSE)</f>
        <v>General Fund</v>
      </c>
      <c r="G466" s="11" t="str">
        <f>VLOOKUP(B466,'Table A as of March 2024'!A:I,9,FALSE)</f>
        <v>100</v>
      </c>
      <c r="H466" t="str">
        <f>VLOOKUP(B466,'Table A as of March 2024'!A:L,12,FALSE)</f>
        <v>No</v>
      </c>
      <c r="I466" s="9" t="str">
        <f>VLOOKUP(B466,'Table A as of March 2024'!A:M,13,FALSE)</f>
        <v>G</v>
      </c>
      <c r="J466" t="str">
        <f>VLOOKUP(B466,'Table A as of March 2024'!A:O,15,FALSE)</f>
        <v>U</v>
      </c>
      <c r="K466" t="str">
        <f>VLOOKUP(G466,'ACFR Class Vlookup'!A:B,2,FALSE)</f>
        <v>Governmental</v>
      </c>
      <c r="L466" s="1" t="str">
        <f>VLOOKUP(D466,'Fund Information'!A:F,6,FALSE)</f>
        <v>General Fund</v>
      </c>
      <c r="M466" s="6" t="str">
        <f t="shared" si="79"/>
        <v>N/A</v>
      </c>
      <c r="N466" s="6" t="s">
        <v>2886</v>
      </c>
      <c r="O466" s="6" t="str">
        <f t="shared" si="80"/>
        <v>N/A</v>
      </c>
      <c r="P466" s="5" t="s">
        <v>2886</v>
      </c>
      <c r="Q466" s="6" t="str">
        <f t="shared" si="81"/>
        <v>N/A</v>
      </c>
      <c r="R466" s="7" t="str">
        <f t="shared" si="82"/>
        <v>No</v>
      </c>
      <c r="S466" s="5" t="str">
        <f t="shared" si="83"/>
        <v>Answer Required</v>
      </c>
      <c r="T466" s="6" t="str">
        <f t="shared" si="84"/>
        <v>N/A</v>
      </c>
      <c r="U466" s="7" t="str">
        <f t="shared" si="85"/>
        <v>No</v>
      </c>
      <c r="V466" s="5" t="str">
        <f t="shared" si="86"/>
        <v>Answer Required</v>
      </c>
      <c r="W466" s="6" t="str">
        <f t="shared" si="87"/>
        <v>N/A</v>
      </c>
      <c r="X466" s="5" t="s">
        <v>2886</v>
      </c>
    </row>
    <row r="467" spans="1:24" ht="60" x14ac:dyDescent="0.25">
      <c r="A467" s="77">
        <f>VLOOKUP(C467,'BU and Control BU Listing'!A:E,5,FALSE)</f>
        <v>15100</v>
      </c>
      <c r="B467" s="80" t="s">
        <v>5270</v>
      </c>
      <c r="C467" s="22" t="str">
        <f t="shared" si="77"/>
        <v>16200</v>
      </c>
      <c r="D467" s="22" t="str">
        <f t="shared" si="78"/>
        <v>02560</v>
      </c>
      <c r="E467" s="21" t="str">
        <f>VLOOKUP(B467,'Table A as of March 2024'!A:G,7,FALSE)</f>
        <v>Dept of Accounts Transfer Pmts</v>
      </c>
      <c r="F467" s="21" t="str">
        <f>VLOOKUP(B467,'Table A as of March 2024'!A:H,8,FALSE)</f>
        <v>Taxpayer Relief Fund</v>
      </c>
      <c r="G467" s="11" t="str">
        <f>VLOOKUP(B467,'Table A as of March 2024'!A:I,9,FALSE)</f>
        <v>100</v>
      </c>
      <c r="H467" t="str">
        <f>VLOOKUP(B467,'Table A as of March 2024'!A:L,12,FALSE)</f>
        <v>No</v>
      </c>
      <c r="I467" s="9" t="str">
        <f>VLOOKUP(B467,'Table A as of March 2024'!A:M,13,FALSE)</f>
        <v>G</v>
      </c>
      <c r="J467" t="str">
        <f>VLOOKUP(B467,'Table A as of March 2024'!A:O,15,FALSE)</f>
        <v>C</v>
      </c>
      <c r="K467" t="str">
        <f>VLOOKUP(G467,'ACFR Class Vlookup'!A:B,2,FALSE)</f>
        <v>Governmental</v>
      </c>
      <c r="L467" s="1" t="str">
        <f>VLOOKUP(D467,'Fund Information'!A:F,6,FALSE)</f>
        <v>Established per Chapter 17, 2019 Acts of Assembly. Fund is used to record additional revenue due to the Federal tax cuts and job acts legislation. Revenue in the fund is used to effectuate permanent or temporary tax reform measures.</v>
      </c>
      <c r="M467" s="6" t="str">
        <f t="shared" si="79"/>
        <v>N/A</v>
      </c>
      <c r="N467" s="6" t="s">
        <v>2886</v>
      </c>
      <c r="O467" s="6" t="str">
        <f t="shared" si="80"/>
        <v>N/A</v>
      </c>
      <c r="P467" s="5" t="s">
        <v>2886</v>
      </c>
      <c r="Q467" s="6" t="str">
        <f t="shared" si="81"/>
        <v>N/A</v>
      </c>
      <c r="R467" s="7" t="str">
        <f t="shared" si="82"/>
        <v>No</v>
      </c>
      <c r="S467" s="5" t="str">
        <f t="shared" si="83"/>
        <v>Answer Required</v>
      </c>
      <c r="T467" s="6" t="str">
        <f t="shared" si="84"/>
        <v>N/A</v>
      </c>
      <c r="U467" s="7" t="str">
        <f t="shared" si="85"/>
        <v>Yes</v>
      </c>
      <c r="V467" s="5" t="str">
        <f t="shared" si="86"/>
        <v>Answer Required</v>
      </c>
      <c r="W467" s="6" t="str">
        <f t="shared" si="87"/>
        <v>N/A</v>
      </c>
      <c r="X467" s="5" t="s">
        <v>2886</v>
      </c>
    </row>
    <row r="468" spans="1:24" ht="135" x14ac:dyDescent="0.25">
      <c r="A468" s="77">
        <f>VLOOKUP(C468,'BU and Control BU Listing'!A:E,5,FALSE)</f>
        <v>15100</v>
      </c>
      <c r="B468" s="80" t="s">
        <v>8821</v>
      </c>
      <c r="C468" s="22" t="str">
        <f t="shared" si="77"/>
        <v>16200</v>
      </c>
      <c r="D468" s="22" t="str">
        <f t="shared" si="78"/>
        <v>02662</v>
      </c>
      <c r="E468" s="21" t="str">
        <f>VLOOKUP(B468,'Table A as of March 2024'!A:G,7,FALSE)</f>
        <v>Dept of Accounts Transfer Pmts</v>
      </c>
      <c r="F468" s="21" t="str">
        <f>VLOOKUP(B468,'Table A as of March 2024'!A:H,8,FALSE)</f>
        <v>2023 Individual Incm Tx Rbt Fd</v>
      </c>
      <c r="G468" s="11" t="str">
        <f>VLOOKUP(B468,'Table A as of March 2024'!A:I,9,FALSE)</f>
        <v>100</v>
      </c>
      <c r="H468" t="str">
        <f>VLOOKUP(B468,'Table A as of March 2024'!A:L,12,FALSE)</f>
        <v>No</v>
      </c>
      <c r="I468" s="9" t="str">
        <f>VLOOKUP(B468,'Table A as of March 2024'!A:M,13,FALSE)</f>
        <v>G</v>
      </c>
      <c r="J468" t="str">
        <f>VLOOKUP(B468,'Table A as of March 2024'!A:O,15,FALSE)</f>
        <v>C</v>
      </c>
      <c r="K468" t="str">
        <f>VLOOKUP(G468,'ACFR Class Vlookup'!A:B,2,FALSE)</f>
        <v>Governmental</v>
      </c>
      <c r="L468" s="1" t="str">
        <f>VLOOKUP(D468,'Fund Information'!A:F,6,FALSE)</f>
        <v>2023 Individual Income Tax Rebate Fund established pursuant to § 3-5.28 in the 2023 Special Session I Budget Bill. Money in fund to be issue refunds, in addition to any refund due pursuant to § 58.1-309 of the Code of Virginia, and for taxable years beginning on and after January 1, 2022, but before January 1, 2023, an individual filing a  return before on or before November 1, 2023, or married persons filing a joint return on or before November 1, 2023, shall be issued a refund out of the 2023 Individual Income Tax Rebate Fund in an amount up to $200 for an individual, or $400 for married persons filing a joint return.</v>
      </c>
      <c r="M468" s="6" t="str">
        <f t="shared" si="79"/>
        <v>N/A</v>
      </c>
      <c r="N468" s="6" t="s">
        <v>2886</v>
      </c>
      <c r="O468" s="6" t="str">
        <f t="shared" si="80"/>
        <v>N/A</v>
      </c>
      <c r="P468" s="5" t="s">
        <v>2886</v>
      </c>
      <c r="Q468" s="6" t="str">
        <f t="shared" si="81"/>
        <v>N/A</v>
      </c>
      <c r="R468" s="7" t="str">
        <f t="shared" si="82"/>
        <v>No</v>
      </c>
      <c r="S468" s="5" t="str">
        <f t="shared" si="83"/>
        <v>Answer Required</v>
      </c>
      <c r="T468" s="6" t="str">
        <f t="shared" si="84"/>
        <v>N/A</v>
      </c>
      <c r="U468" s="7" t="str">
        <f t="shared" si="85"/>
        <v>Yes</v>
      </c>
      <c r="V468" s="5" t="str">
        <f t="shared" si="86"/>
        <v>Answer Required</v>
      </c>
      <c r="W468" s="6" t="str">
        <f t="shared" si="87"/>
        <v>N/A</v>
      </c>
      <c r="X468" s="5" t="s">
        <v>2886</v>
      </c>
    </row>
    <row r="469" spans="1:24" x14ac:dyDescent="0.25">
      <c r="A469" s="77">
        <f>VLOOKUP(C469,'BU and Control BU Listing'!A:E,5,FALSE)</f>
        <v>15100</v>
      </c>
      <c r="B469" s="80" t="s">
        <v>3286</v>
      </c>
      <c r="C469" s="22" t="str">
        <f t="shared" si="77"/>
        <v>16200</v>
      </c>
      <c r="D469" s="22" t="str">
        <f t="shared" si="78"/>
        <v>02700</v>
      </c>
      <c r="E469" s="21" t="str">
        <f>VLOOKUP(B469,'Table A as of March 2024'!A:G,7,FALSE)</f>
        <v>Dept of Accounts Transfer Pmts</v>
      </c>
      <c r="F469" s="21" t="str">
        <f>VLOOKUP(B469,'Table A as of March 2024'!A:H,8,FALSE)</f>
        <v>Parking</v>
      </c>
      <c r="G469" s="11" t="str">
        <f>VLOOKUP(B469,'Table A as of March 2024'!A:I,9,FALSE)</f>
        <v>105</v>
      </c>
      <c r="H469" t="str">
        <f>VLOOKUP(B469,'Table A as of March 2024'!A:L,12,FALSE)</f>
        <v>No</v>
      </c>
      <c r="I469" s="9" t="str">
        <f>VLOOKUP(B469,'Table A as of March 2024'!A:M,13,FALSE)</f>
        <v>U</v>
      </c>
      <c r="J469" t="str">
        <f>VLOOKUP(B469,'Table A as of March 2024'!A:O,15,FALSE)</f>
        <v>C</v>
      </c>
      <c r="K469" t="str">
        <f>VLOOKUP(G469,'ACFR Class Vlookup'!A:B,2,FALSE)</f>
        <v>Governmental</v>
      </c>
      <c r="L469" s="1" t="str">
        <f>VLOOKUP(D469,'Fund Information'!A:F,6,FALSE)</f>
        <v>Parking - Accounts for fees paid for parking vehicles in state parking lots.</v>
      </c>
      <c r="M469" s="6" t="str">
        <f t="shared" si="79"/>
        <v>N/A</v>
      </c>
      <c r="N469" s="6" t="s">
        <v>2886</v>
      </c>
      <c r="O469" s="6" t="str">
        <f t="shared" si="80"/>
        <v>N/A</v>
      </c>
      <c r="P469" s="5" t="s">
        <v>2886</v>
      </c>
      <c r="Q469" s="6" t="str">
        <f t="shared" si="81"/>
        <v>N/A</v>
      </c>
      <c r="R469" s="7" t="str">
        <f t="shared" si="82"/>
        <v>No</v>
      </c>
      <c r="S469" s="5" t="str">
        <f t="shared" si="83"/>
        <v>Answer Required</v>
      </c>
      <c r="T469" s="6" t="str">
        <f t="shared" si="84"/>
        <v>N/A</v>
      </c>
      <c r="U469" s="7" t="str">
        <f t="shared" si="85"/>
        <v>Yes</v>
      </c>
      <c r="V469" s="5" t="str">
        <f t="shared" si="86"/>
        <v>Answer Required</v>
      </c>
      <c r="W469" s="6" t="str">
        <f t="shared" si="87"/>
        <v>N/A</v>
      </c>
      <c r="X469" s="5" t="s">
        <v>2886</v>
      </c>
    </row>
    <row r="470" spans="1:24" ht="75" x14ac:dyDescent="0.25">
      <c r="A470" s="77">
        <f>VLOOKUP(C470,'BU and Control BU Listing'!A:E,5,FALSE)</f>
        <v>15100</v>
      </c>
      <c r="B470" s="80" t="s">
        <v>3287</v>
      </c>
      <c r="C470" s="22" t="str">
        <f t="shared" si="77"/>
        <v>16200</v>
      </c>
      <c r="D470" s="22" t="str">
        <f t="shared" si="78"/>
        <v>02790</v>
      </c>
      <c r="E470" s="21" t="str">
        <f>VLOOKUP(B470,'Table A as of March 2024'!A:G,7,FALSE)</f>
        <v>Dept of Accounts Transfer Pmts</v>
      </c>
      <c r="F470" s="21" t="str">
        <f>VLOOKUP(B470,'Table A as of March 2024'!A:H,8,FALSE)</f>
        <v>Virginia Disaster Relief Fund</v>
      </c>
      <c r="G470" s="11" t="str">
        <f>VLOOKUP(B470,'Table A as of March 2024'!A:I,9,FALSE)</f>
        <v>105</v>
      </c>
      <c r="H470" t="str">
        <f>VLOOKUP(B470,'Table A as of March 2024'!A:L,12,FALSE)</f>
        <v>No</v>
      </c>
      <c r="I470" s="9" t="str">
        <f>VLOOKUP(B470,'Table A as of March 2024'!A:M,13,FALSE)</f>
        <v>R</v>
      </c>
      <c r="J470" t="str">
        <f>VLOOKUP(B470,'Table A as of March 2024'!A:O,15,FALSE)</f>
        <v>R</v>
      </c>
      <c r="K470" t="str">
        <f>VLOOKUP(G470,'ACFR Class Vlookup'!A:B,2,FALSE)</f>
        <v>Governmental</v>
      </c>
      <c r="L470" s="1" t="str">
        <f>VLOOKUP(D470,'Fund Information'!A:F,6,FALSE)</f>
        <v>Accounts for private donations to relief efforts for recent disasters in Virginia.  Funds are collected through the Governor's Disaster Relief Fund Drive which challenged state agencies to raise money for tornado victims. This fund will also be used to track future donations related to disasters.</v>
      </c>
      <c r="M470" s="6" t="str">
        <f t="shared" si="79"/>
        <v>N/A</v>
      </c>
      <c r="N470" s="6" t="s">
        <v>2886</v>
      </c>
      <c r="O470" s="6" t="str">
        <f t="shared" si="80"/>
        <v>N/A</v>
      </c>
      <c r="P470" s="5" t="s">
        <v>2886</v>
      </c>
      <c r="Q470" s="6" t="str">
        <f t="shared" si="81"/>
        <v>N/A</v>
      </c>
      <c r="R470" s="7" t="str">
        <f t="shared" si="82"/>
        <v>Yes</v>
      </c>
      <c r="S470" s="5" t="str">
        <f t="shared" si="83"/>
        <v>Answer Required</v>
      </c>
      <c r="T470" s="6" t="str">
        <f t="shared" si="84"/>
        <v>N/A</v>
      </c>
      <c r="U470" s="7" t="str">
        <f t="shared" si="85"/>
        <v>No</v>
      </c>
      <c r="V470" s="5" t="str">
        <f t="shared" si="86"/>
        <v>Answer Required</v>
      </c>
      <c r="W470" s="6" t="str">
        <f t="shared" si="87"/>
        <v>N/A</v>
      </c>
      <c r="X470" s="5" t="s">
        <v>2886</v>
      </c>
    </row>
    <row r="471" spans="1:24" ht="90" x14ac:dyDescent="0.25">
      <c r="A471" s="77">
        <f>VLOOKUP(C471,'BU and Control BU Listing'!A:E,5,FALSE)</f>
        <v>15100</v>
      </c>
      <c r="B471" s="80" t="s">
        <v>3288</v>
      </c>
      <c r="C471" s="22" t="str">
        <f t="shared" si="77"/>
        <v>16200</v>
      </c>
      <c r="D471" s="22" t="str">
        <f t="shared" si="78"/>
        <v>07050</v>
      </c>
      <c r="E471" s="21" t="str">
        <f>VLOOKUP(B471,'Table A as of March 2024'!A:G,7,FALSE)</f>
        <v>Dept of Accounts Transfer Pmts</v>
      </c>
      <c r="F471" s="21" t="str">
        <f>VLOOKUP(B471,'Table A as of March 2024'!A:H,8,FALSE)</f>
        <v>Revenue Stabilization Fund</v>
      </c>
      <c r="G471" s="11" t="str">
        <f>VLOOKUP(B471,'Table A as of March 2024'!A:I,9,FALSE)</f>
        <v>100</v>
      </c>
      <c r="H471" t="str">
        <f>VLOOKUP(B471,'Table A as of March 2024'!A:L,12,FALSE)</f>
        <v>No</v>
      </c>
      <c r="I471" s="9" t="str">
        <f>VLOOKUP(B471,'Table A as of March 2024'!A:M,13,FALSE)</f>
        <v>R</v>
      </c>
      <c r="J471" t="str">
        <f>VLOOKUP(B471,'Table A as of March 2024'!A:O,15,FALSE)</f>
        <v>R</v>
      </c>
      <c r="K471" t="str">
        <f>VLOOKUP(G471,'ACFR Class Vlookup'!A:B,2,FALSE)</f>
        <v>Governmental</v>
      </c>
      <c r="L471" s="1" t="str">
        <f>VLOOKUP(D471,'Fund Information'!A:F,6,FALSE)</f>
        <v>This fund is for the stabilization of Commonwealth expected revenues.The Fund shall be available to offset, in part, anticipated shortfalls in revenues when appropriations based on previous forecasts exceed expected revenues in subsequent forecasts. Code of VA § 2.2-1828. No amounts shall be withdrawn from the Fund except pursuant to appropriations made by the GA in accordance with § 2.2-1830.</v>
      </c>
      <c r="M471" s="6" t="str">
        <f t="shared" si="79"/>
        <v>N/A</v>
      </c>
      <c r="N471" s="6" t="s">
        <v>2886</v>
      </c>
      <c r="O471" s="6" t="str">
        <f t="shared" si="80"/>
        <v>N/A</v>
      </c>
      <c r="P471" s="5" t="s">
        <v>2886</v>
      </c>
      <c r="Q471" s="6" t="str">
        <f t="shared" si="81"/>
        <v>N/A</v>
      </c>
      <c r="R471" s="7" t="str">
        <f t="shared" si="82"/>
        <v>Yes</v>
      </c>
      <c r="S471" s="5" t="str">
        <f t="shared" si="83"/>
        <v>Answer Required</v>
      </c>
      <c r="T471" s="6" t="str">
        <f t="shared" si="84"/>
        <v>N/A</v>
      </c>
      <c r="U471" s="7" t="str">
        <f t="shared" si="85"/>
        <v>No</v>
      </c>
      <c r="V471" s="5" t="str">
        <f t="shared" si="86"/>
        <v>Answer Required</v>
      </c>
      <c r="W471" s="6" t="str">
        <f t="shared" si="87"/>
        <v>N/A</v>
      </c>
      <c r="X471" s="5" t="s">
        <v>2886</v>
      </c>
    </row>
    <row r="472" spans="1:24" ht="45" x14ac:dyDescent="0.25">
      <c r="A472" s="77">
        <f>VLOOKUP(C472,'BU and Control BU Listing'!A:E,5,FALSE)</f>
        <v>15100</v>
      </c>
      <c r="B472" s="80" t="s">
        <v>3289</v>
      </c>
      <c r="C472" s="22" t="str">
        <f t="shared" si="77"/>
        <v>16200</v>
      </c>
      <c r="D472" s="22" t="str">
        <f t="shared" si="78"/>
        <v>07082</v>
      </c>
      <c r="E472" s="21" t="str">
        <f>VLOOKUP(B472,'Table A as of March 2024'!A:G,7,FALSE)</f>
        <v>Dept of Accounts Transfer Pmts</v>
      </c>
      <c r="F472" s="21" t="str">
        <f>VLOOKUP(B472,'Table A as of March 2024'!A:H,8,FALSE)</f>
        <v>Edvantage Reserve Fund</v>
      </c>
      <c r="G472" s="11" t="str">
        <f>VLOOKUP(B472,'Table A as of March 2024'!A:I,9,FALSE)</f>
        <v>105</v>
      </c>
      <c r="H472" t="str">
        <f>VLOOKUP(B472,'Table A as of March 2024'!A:L,12,FALSE)</f>
        <v>No</v>
      </c>
      <c r="I472" s="9" t="str">
        <f>VLOOKUP(B472,'Table A as of March 2024'!A:M,13,FALSE)</f>
        <v>U</v>
      </c>
      <c r="J472" t="str">
        <f>VLOOKUP(B472,'Table A as of March 2024'!A:O,15,FALSE)</f>
        <v>C</v>
      </c>
      <c r="K472" t="str">
        <f>VLOOKUP(G472,'ACFR Class Vlookup'!A:B,2,FALSE)</f>
        <v>Governmental</v>
      </c>
      <c r="L472" s="1" t="str">
        <f>VLOOKUP(D472,'Fund Information'!A:F,6,FALSE)</f>
        <v>This accounts for funds that are used to service loan activities for individual loans in order to meet the provisions of the dissolved Student Education Assistance Authority. Chapter 2, Item 268.</v>
      </c>
      <c r="M472" s="6" t="str">
        <f t="shared" si="79"/>
        <v>N/A</v>
      </c>
      <c r="N472" s="6" t="s">
        <v>2886</v>
      </c>
      <c r="O472" s="6" t="str">
        <f t="shared" si="80"/>
        <v>N/A</v>
      </c>
      <c r="P472" s="5" t="s">
        <v>2886</v>
      </c>
      <c r="Q472" s="6" t="str">
        <f t="shared" si="81"/>
        <v>N/A</v>
      </c>
      <c r="R472" s="7" t="str">
        <f t="shared" si="82"/>
        <v>No</v>
      </c>
      <c r="S472" s="5" t="str">
        <f t="shared" si="83"/>
        <v>Answer Required</v>
      </c>
      <c r="T472" s="6" t="str">
        <f t="shared" si="84"/>
        <v>N/A</v>
      </c>
      <c r="U472" s="7" t="str">
        <f t="shared" si="85"/>
        <v>Yes</v>
      </c>
      <c r="V472" s="5" t="str">
        <f t="shared" si="86"/>
        <v>Answer Required</v>
      </c>
      <c r="W472" s="6" t="str">
        <f t="shared" si="87"/>
        <v>N/A</v>
      </c>
      <c r="X472" s="5" t="s">
        <v>2886</v>
      </c>
    </row>
    <row r="473" spans="1:24" ht="90" x14ac:dyDescent="0.25">
      <c r="A473" s="77">
        <f>VLOOKUP(C473,'BU and Control BU Listing'!A:E,5,FALSE)</f>
        <v>15100</v>
      </c>
      <c r="B473" s="80" t="s">
        <v>3291</v>
      </c>
      <c r="C473" s="22" t="str">
        <f t="shared" si="77"/>
        <v>16200</v>
      </c>
      <c r="D473" s="22" t="str">
        <f t="shared" si="78"/>
        <v>07162</v>
      </c>
      <c r="E473" s="21" t="str">
        <f>VLOOKUP(B473,'Table A as of March 2024'!A:G,7,FALSE)</f>
        <v>Dept of Accounts Transfer Pmts</v>
      </c>
      <c r="F473" s="21" t="str">
        <f>VLOOKUP(B473,'Table A as of March 2024'!A:H,8,FALSE)</f>
        <v>Trust And Agency-DOATP</v>
      </c>
      <c r="G473" s="11" t="str">
        <f>VLOOKUP(B473,'Table A as of March 2024'!A:I,9,FALSE)</f>
        <v>105</v>
      </c>
      <c r="H473" t="str">
        <f>VLOOKUP(B473,'Table A as of March 2024'!A:L,12,FALSE)</f>
        <v>No</v>
      </c>
      <c r="I473" s="9" t="str">
        <f>VLOOKUP(B473,'Table A as of March 2024'!A:M,13,FALSE)</f>
        <v>U</v>
      </c>
      <c r="J473" t="str">
        <f>VLOOKUP(B473,'Table A as of March 2024'!A:O,15,FALSE)</f>
        <v>C</v>
      </c>
      <c r="K473" t="str">
        <f>VLOOKUP(G473,'ACFR Class Vlookup'!A:B,2,FALSE)</f>
        <v>Governmental</v>
      </c>
      <c r="L473" s="1" t="str">
        <f>VLOOKUP(D473,'Fund Information'!A:F,6,FALSE)</f>
        <v>This accounts for funds that are used to service loan activities for individual loans in order to meet the provisions of the Declarations of the dissolved Virginia Education Loan Authority. Chapter 2, item 268.  The Act states that the appropriations are to be used to pay for the provisions of the Declarations of the dissolved Virginia Education Loan Authority.</v>
      </c>
      <c r="M473" s="6" t="str">
        <f t="shared" si="79"/>
        <v>N/A</v>
      </c>
      <c r="N473" s="6" t="s">
        <v>2886</v>
      </c>
      <c r="O473" s="6" t="str">
        <f t="shared" si="80"/>
        <v>N/A</v>
      </c>
      <c r="P473" s="5" t="s">
        <v>2886</v>
      </c>
      <c r="Q473" s="6" t="str">
        <f t="shared" si="81"/>
        <v>N/A</v>
      </c>
      <c r="R473" s="7" t="str">
        <f t="shared" si="82"/>
        <v>No</v>
      </c>
      <c r="S473" s="5" t="str">
        <f t="shared" si="83"/>
        <v>Answer Required</v>
      </c>
      <c r="T473" s="6" t="str">
        <f t="shared" si="84"/>
        <v>N/A</v>
      </c>
      <c r="U473" s="7" t="str">
        <f t="shared" si="85"/>
        <v>Yes</v>
      </c>
      <c r="V473" s="5" t="str">
        <f t="shared" si="86"/>
        <v>Answer Required</v>
      </c>
      <c r="W473" s="6" t="str">
        <f t="shared" si="87"/>
        <v>N/A</v>
      </c>
      <c r="X473" s="5" t="s">
        <v>2886</v>
      </c>
    </row>
    <row r="474" spans="1:24" x14ac:dyDescent="0.25">
      <c r="A474" s="77">
        <f>VLOOKUP(C474,'BU and Control BU Listing'!A:E,5,FALSE)</f>
        <v>15100</v>
      </c>
      <c r="B474" s="80" t="s">
        <v>3292</v>
      </c>
      <c r="C474" s="22" t="str">
        <f t="shared" si="77"/>
        <v>16200</v>
      </c>
      <c r="D474" s="22" t="str">
        <f t="shared" si="78"/>
        <v>07210</v>
      </c>
      <c r="E474" s="21" t="str">
        <f>VLOOKUP(B474,'Table A as of March 2024'!A:G,7,FALSE)</f>
        <v>Dept of Accounts Transfer Pmts</v>
      </c>
      <c r="F474" s="21" t="str">
        <f>VLOOKUP(B474,'Table A as of March 2024'!A:H,8,FALSE)</f>
        <v>Flex Reimbursmnt-Dpndnt Care</v>
      </c>
      <c r="G474" s="11" t="str">
        <f>VLOOKUP(B474,'Table A as of March 2024'!A:I,9,FALSE)</f>
        <v>105</v>
      </c>
      <c r="H474" t="str">
        <f>VLOOKUP(B474,'Table A as of March 2024'!A:L,12,FALSE)</f>
        <v>No</v>
      </c>
      <c r="I474" s="9" t="str">
        <f>VLOOKUP(B474,'Table A as of March 2024'!A:M,13,FALSE)</f>
        <v>R</v>
      </c>
      <c r="J474" t="str">
        <f>VLOOKUP(B474,'Table A as of March 2024'!A:O,15,FALSE)</f>
        <v>R</v>
      </c>
      <c r="K474" t="str">
        <f>VLOOKUP(G474,'ACFR Class Vlookup'!A:B,2,FALSE)</f>
        <v>Governmental</v>
      </c>
      <c r="L474" s="1" t="str">
        <f>VLOOKUP(D474,'Fund Information'!A:F,6,FALSE)</f>
        <v>This fund accts for flex spending for dependent care.</v>
      </c>
      <c r="M474" s="6" t="str">
        <f t="shared" si="79"/>
        <v>N/A</v>
      </c>
      <c r="N474" s="6" t="s">
        <v>2886</v>
      </c>
      <c r="O474" s="6" t="str">
        <f t="shared" si="80"/>
        <v>N/A</v>
      </c>
      <c r="P474" s="5" t="s">
        <v>2886</v>
      </c>
      <c r="Q474" s="6" t="str">
        <f t="shared" si="81"/>
        <v>N/A</v>
      </c>
      <c r="R474" s="7" t="str">
        <f t="shared" si="82"/>
        <v>Yes</v>
      </c>
      <c r="S474" s="5" t="str">
        <f t="shared" si="83"/>
        <v>Answer Required</v>
      </c>
      <c r="T474" s="6" t="str">
        <f t="shared" si="84"/>
        <v>N/A</v>
      </c>
      <c r="U474" s="7" t="str">
        <f t="shared" si="85"/>
        <v>No</v>
      </c>
      <c r="V474" s="5" t="str">
        <f t="shared" si="86"/>
        <v>Answer Required</v>
      </c>
      <c r="W474" s="6" t="str">
        <f t="shared" si="87"/>
        <v>N/A</v>
      </c>
      <c r="X474" s="5" t="s">
        <v>2886</v>
      </c>
    </row>
    <row r="475" spans="1:24" x14ac:dyDescent="0.25">
      <c r="A475" s="77">
        <f>VLOOKUP(C475,'BU and Control BU Listing'!A:E,5,FALSE)</f>
        <v>15100</v>
      </c>
      <c r="B475" s="80" t="s">
        <v>3293</v>
      </c>
      <c r="C475" s="22" t="str">
        <f t="shared" si="77"/>
        <v>16200</v>
      </c>
      <c r="D475" s="22" t="str">
        <f t="shared" si="78"/>
        <v>07220</v>
      </c>
      <c r="E475" s="21" t="str">
        <f>VLOOKUP(B475,'Table A as of March 2024'!A:G,7,FALSE)</f>
        <v>Dept of Accounts Transfer Pmts</v>
      </c>
      <c r="F475" s="21" t="str">
        <f>VLOOKUP(B475,'Table A as of March 2024'!A:H,8,FALSE)</f>
        <v>Flex Reimbursmnt-Medical Reimb</v>
      </c>
      <c r="G475" s="11" t="str">
        <f>VLOOKUP(B475,'Table A as of March 2024'!A:I,9,FALSE)</f>
        <v>105</v>
      </c>
      <c r="H475" t="str">
        <f>VLOOKUP(B475,'Table A as of March 2024'!A:L,12,FALSE)</f>
        <v>No</v>
      </c>
      <c r="I475" s="9" t="str">
        <f>VLOOKUP(B475,'Table A as of March 2024'!A:M,13,FALSE)</f>
        <v>R</v>
      </c>
      <c r="J475" t="str">
        <f>VLOOKUP(B475,'Table A as of March 2024'!A:O,15,FALSE)</f>
        <v>R</v>
      </c>
      <c r="K475" t="str">
        <f>VLOOKUP(G475,'ACFR Class Vlookup'!A:B,2,FALSE)</f>
        <v>Governmental</v>
      </c>
      <c r="L475" s="1" t="str">
        <f>VLOOKUP(D475,'Fund Information'!A:F,6,FALSE)</f>
        <v>This fund accounts for payroll deduction activities, Flex medical Reimb.</v>
      </c>
      <c r="M475" s="6" t="str">
        <f t="shared" si="79"/>
        <v>N/A</v>
      </c>
      <c r="N475" s="6" t="s">
        <v>2886</v>
      </c>
      <c r="O475" s="6" t="str">
        <f t="shared" si="80"/>
        <v>N/A</v>
      </c>
      <c r="P475" s="5" t="s">
        <v>2886</v>
      </c>
      <c r="Q475" s="6" t="str">
        <f t="shared" si="81"/>
        <v>N/A</v>
      </c>
      <c r="R475" s="7" t="str">
        <f t="shared" si="82"/>
        <v>Yes</v>
      </c>
      <c r="S475" s="5" t="str">
        <f t="shared" si="83"/>
        <v>Answer Required</v>
      </c>
      <c r="T475" s="6" t="str">
        <f t="shared" si="84"/>
        <v>N/A</v>
      </c>
      <c r="U475" s="7" t="str">
        <f t="shared" si="85"/>
        <v>No</v>
      </c>
      <c r="V475" s="5" t="str">
        <f t="shared" si="86"/>
        <v>Answer Required</v>
      </c>
      <c r="W475" s="6" t="str">
        <f t="shared" si="87"/>
        <v>N/A</v>
      </c>
      <c r="X475" s="5" t="s">
        <v>2886</v>
      </c>
    </row>
    <row r="476" spans="1:24" ht="45" x14ac:dyDescent="0.25">
      <c r="A476" s="77">
        <f>VLOOKUP(C476,'BU and Control BU Listing'!A:E,5,FALSE)</f>
        <v>15100</v>
      </c>
      <c r="B476" s="80" t="s">
        <v>3294</v>
      </c>
      <c r="C476" s="22" t="str">
        <f t="shared" si="77"/>
        <v>16200</v>
      </c>
      <c r="D476" s="22" t="str">
        <f t="shared" si="78"/>
        <v>07231</v>
      </c>
      <c r="E476" s="21" t="str">
        <f>VLOOKUP(B476,'Table A as of March 2024'!A:G,7,FALSE)</f>
        <v>Dept of Accounts Transfer Pmts</v>
      </c>
      <c r="F476" s="21" t="str">
        <f>VLOOKUP(B476,'Table A as of March 2024'!A:H,8,FALSE)</f>
        <v>Flex Reimbursmnt-Admin Fees</v>
      </c>
      <c r="G476" s="11" t="str">
        <f>VLOOKUP(B476,'Table A as of March 2024'!A:I,9,FALSE)</f>
        <v>100</v>
      </c>
      <c r="H476" t="str">
        <f>VLOOKUP(B476,'Table A as of March 2024'!A:L,12,FALSE)</f>
        <v>No</v>
      </c>
      <c r="I476" s="9" t="str">
        <f>VLOOKUP(B476,'Table A as of March 2024'!A:M,13,FALSE)</f>
        <v>U</v>
      </c>
      <c r="J476" t="str">
        <f>VLOOKUP(B476,'Table A as of March 2024'!A:O,15,FALSE)</f>
        <v>A</v>
      </c>
      <c r="K476" t="str">
        <f>VLOOKUP(G476,'ACFR Class Vlookup'!A:B,2,FALSE)</f>
        <v>Governmental</v>
      </c>
      <c r="L476" s="1" t="str">
        <f>VLOOKUP(D476,'Fund Information'!A:F,6,FALSE)</f>
        <v>This fund accounts for Flex medical Reimb. Admin fees. Payroll deduction activities (medical reimbursement, savings bonds, child care, etc.).</v>
      </c>
      <c r="M476" s="6" t="str">
        <f t="shared" si="79"/>
        <v>N/A</v>
      </c>
      <c r="N476" s="6" t="s">
        <v>2886</v>
      </c>
      <c r="O476" s="6" t="str">
        <f t="shared" si="80"/>
        <v>N/A</v>
      </c>
      <c r="P476" s="5" t="s">
        <v>2886</v>
      </c>
      <c r="Q476" s="6" t="str">
        <f t="shared" si="81"/>
        <v>N/A</v>
      </c>
      <c r="R476" s="7" t="str">
        <f t="shared" si="82"/>
        <v>No</v>
      </c>
      <c r="S476" s="5" t="str">
        <f t="shared" si="83"/>
        <v>Answer Required</v>
      </c>
      <c r="T476" s="6" t="str">
        <f t="shared" si="84"/>
        <v>N/A</v>
      </c>
      <c r="U476" s="7" t="str">
        <f t="shared" si="85"/>
        <v>No</v>
      </c>
      <c r="V476" s="5" t="str">
        <f t="shared" si="86"/>
        <v>Answer Required</v>
      </c>
      <c r="W476" s="6" t="str">
        <f t="shared" si="87"/>
        <v>N/A</v>
      </c>
      <c r="X476" s="5" t="s">
        <v>2886</v>
      </c>
    </row>
    <row r="477" spans="1:24" ht="90" x14ac:dyDescent="0.25">
      <c r="A477" s="77">
        <f>VLOOKUP(C477,'BU and Control BU Listing'!A:E,5,FALSE)</f>
        <v>15100</v>
      </c>
      <c r="B477" s="80" t="s">
        <v>3295</v>
      </c>
      <c r="C477" s="22" t="str">
        <f t="shared" si="77"/>
        <v>16200</v>
      </c>
      <c r="D477" s="22" t="str">
        <f t="shared" si="78"/>
        <v>07240</v>
      </c>
      <c r="E477" s="21" t="str">
        <f>VLOOKUP(B477,'Table A as of March 2024'!A:G,7,FALSE)</f>
        <v>Dept of Accounts Transfer Pmts</v>
      </c>
      <c r="F477" s="21" t="str">
        <f>VLOOKUP(B477,'Table A as of March 2024'!A:H,8,FALSE)</f>
        <v>Flex Reimbursement-Forfeiture</v>
      </c>
      <c r="G477" s="11" t="str">
        <f>VLOOKUP(B477,'Table A as of March 2024'!A:I,9,FALSE)</f>
        <v>100</v>
      </c>
      <c r="H477" t="str">
        <f>VLOOKUP(B477,'Table A as of March 2024'!A:L,12,FALSE)</f>
        <v>No</v>
      </c>
      <c r="I477" s="9" t="str">
        <f>VLOOKUP(B477,'Table A as of March 2024'!A:M,13,FALSE)</f>
        <v>U</v>
      </c>
      <c r="J477" t="str">
        <f>VLOOKUP(B477,'Table A as of March 2024'!A:O,15,FALSE)</f>
        <v>A</v>
      </c>
      <c r="K477" t="str">
        <f>VLOOKUP(G477,'ACFR Class Vlookup'!A:B,2,FALSE)</f>
        <v>Governmental</v>
      </c>
      <c r="L477" s="1" t="str">
        <f>VLOOKUP(D477,'Fund Information'!A:F,6,FALSE)</f>
        <v>This fund accounts for flex spending forfeitures, which will be used for covering expenditures or losses.  The expenditures relate to pay employer administrative costs.  The losses are for potential losses related to payments made of medical procedures where employment terminates with the participant before the payment amount is recovered.</v>
      </c>
      <c r="M477" s="6" t="str">
        <f t="shared" si="79"/>
        <v>N/A</v>
      </c>
      <c r="N477" s="6" t="s">
        <v>2886</v>
      </c>
      <c r="O477" s="6" t="str">
        <f t="shared" si="80"/>
        <v>N/A</v>
      </c>
      <c r="P477" s="5" t="s">
        <v>2886</v>
      </c>
      <c r="Q477" s="6" t="str">
        <f t="shared" si="81"/>
        <v>N/A</v>
      </c>
      <c r="R477" s="7" t="str">
        <f t="shared" si="82"/>
        <v>No</v>
      </c>
      <c r="S477" s="5" t="str">
        <f t="shared" si="83"/>
        <v>Answer Required</v>
      </c>
      <c r="T477" s="6" t="str">
        <f t="shared" si="84"/>
        <v>N/A</v>
      </c>
      <c r="U477" s="7" t="str">
        <f t="shared" si="85"/>
        <v>No</v>
      </c>
      <c r="V477" s="5" t="str">
        <f t="shared" si="86"/>
        <v>Answer Required</v>
      </c>
      <c r="W477" s="6" t="str">
        <f t="shared" si="87"/>
        <v>N/A</v>
      </c>
      <c r="X477" s="5" t="s">
        <v>2886</v>
      </c>
    </row>
    <row r="478" spans="1:24" ht="45" x14ac:dyDescent="0.25">
      <c r="A478" s="77">
        <f>VLOOKUP(C478,'BU and Control BU Listing'!A:E,5,FALSE)</f>
        <v>15100</v>
      </c>
      <c r="B478" s="80" t="s">
        <v>3297</v>
      </c>
      <c r="C478" s="22" t="str">
        <f t="shared" si="77"/>
        <v>16200</v>
      </c>
      <c r="D478" s="22" t="str">
        <f t="shared" si="78"/>
        <v>07450</v>
      </c>
      <c r="E478" s="21" t="str">
        <f>VLOOKUP(B478,'Table A as of March 2024'!A:G,7,FALSE)</f>
        <v>Dept of Accounts Transfer Pmts</v>
      </c>
      <c r="F478" s="21" t="str">
        <f>VLOOKUP(B478,'Table A as of March 2024'!A:H,8,FALSE)</f>
        <v>Additional Automobile Rntl Tax</v>
      </c>
      <c r="G478" s="11" t="str">
        <f>VLOOKUP(B478,'Table A as of March 2024'!A:I,9,FALSE)</f>
        <v>110</v>
      </c>
      <c r="H478" t="str">
        <f>VLOOKUP(B478,'Table A as of March 2024'!A:L,12,FALSE)</f>
        <v>No</v>
      </c>
      <c r="I478" s="9" t="str">
        <f>VLOOKUP(B478,'Table A as of March 2024'!A:M,13,FALSE)</f>
        <v>U</v>
      </c>
      <c r="J478" t="str">
        <f>VLOOKUP(B478,'Table A as of March 2024'!A:O,15,FALSE)</f>
        <v>A</v>
      </c>
      <c r="K478" t="str">
        <f>VLOOKUP(G478,'ACFR Class Vlookup'!A:B,2,FALSE)</f>
        <v>Governmental</v>
      </c>
      <c r="L478" s="1" t="str">
        <f>VLOOKUP(D478,'Fund Information'!A:F,6,FALSE)</f>
        <v>Code Section 58.1-1736 - This fund accounts for appropriations from non-general funds from collection of the motor vehicle rental tax.  The amounts are to be distributed to localities or other states.</v>
      </c>
      <c r="M478" s="6" t="str">
        <f t="shared" si="79"/>
        <v>N/A</v>
      </c>
      <c r="N478" s="6" t="s">
        <v>2886</v>
      </c>
      <c r="O478" s="6" t="str">
        <f t="shared" si="80"/>
        <v>N/A</v>
      </c>
      <c r="P478" s="5" t="s">
        <v>2886</v>
      </c>
      <c r="Q478" s="6" t="str">
        <f t="shared" si="81"/>
        <v>N/A</v>
      </c>
      <c r="R478" s="7" t="str">
        <f t="shared" si="82"/>
        <v>No</v>
      </c>
      <c r="S478" s="5" t="str">
        <f t="shared" si="83"/>
        <v>Answer Required</v>
      </c>
      <c r="T478" s="6" t="str">
        <f t="shared" si="84"/>
        <v>N/A</v>
      </c>
      <c r="U478" s="7" t="str">
        <f t="shared" si="85"/>
        <v>No</v>
      </c>
      <c r="V478" s="5" t="str">
        <f t="shared" si="86"/>
        <v>Answer Required</v>
      </c>
      <c r="W478" s="6" t="str">
        <f t="shared" si="87"/>
        <v>N/A</v>
      </c>
      <c r="X478" s="5" t="s">
        <v>2886</v>
      </c>
    </row>
    <row r="479" spans="1:24" ht="60" x14ac:dyDescent="0.25">
      <c r="A479" s="77">
        <f>VLOOKUP(C479,'BU and Control BU Listing'!A:E,5,FALSE)</f>
        <v>15100</v>
      </c>
      <c r="B479" s="80" t="s">
        <v>3298</v>
      </c>
      <c r="C479" s="22" t="str">
        <f t="shared" si="77"/>
        <v>16200</v>
      </c>
      <c r="D479" s="22" t="str">
        <f t="shared" si="78"/>
        <v>07600</v>
      </c>
      <c r="E479" s="21" t="str">
        <f>VLOOKUP(B479,'Table A as of March 2024'!A:G,7,FALSE)</f>
        <v>Dept of Accounts Transfer Pmts</v>
      </c>
      <c r="F479" s="21" t="str">
        <f>VLOOKUP(B479,'Table A as of March 2024'!A:H,8,FALSE)</f>
        <v>No Va Transportation Dist Fd</v>
      </c>
      <c r="G479" s="11" t="str">
        <f>VLOOKUP(B479,'Table A as of March 2024'!A:I,9,FALSE)</f>
        <v>110</v>
      </c>
      <c r="H479" t="str">
        <f>VLOOKUP(B479,'Table A as of March 2024'!A:L,12,FALSE)</f>
        <v>No</v>
      </c>
      <c r="I479" s="9" t="str">
        <f>VLOOKUP(B479,'Table A as of March 2024'!A:M,13,FALSE)</f>
        <v>R</v>
      </c>
      <c r="J479" t="str">
        <f>VLOOKUP(B479,'Table A as of March 2024'!A:O,15,FALSE)</f>
        <v>C</v>
      </c>
      <c r="K479" t="str">
        <f>VLOOKUP(G479,'ACFR Class Vlookup'!A:B,2,FALSE)</f>
        <v>Governmental</v>
      </c>
      <c r="L479" s="1" t="str">
        <f>VLOOKUP(D479,'Fund Information'!A:F,6,FALSE)</f>
        <v>Northern Virginia Transportation District Fund - Accounts for Revenues and Expenditures for Construction of an adequate, Modern, Safe, and Efficient Transportation Network in Northern Virginia.  Revenues are Derived from Bond sales and a Portion of State Recordation taxes.</v>
      </c>
      <c r="M479" s="6" t="str">
        <f t="shared" si="79"/>
        <v>N/A</v>
      </c>
      <c r="N479" s="6" t="s">
        <v>2886</v>
      </c>
      <c r="O479" s="6" t="str">
        <f t="shared" si="80"/>
        <v>N/A</v>
      </c>
      <c r="P479" s="5" t="s">
        <v>2886</v>
      </c>
      <c r="Q479" s="6" t="str">
        <f t="shared" si="81"/>
        <v>N/A</v>
      </c>
      <c r="R479" s="7" t="str">
        <f t="shared" si="82"/>
        <v>No</v>
      </c>
      <c r="S479" s="5" t="str">
        <f t="shared" si="83"/>
        <v>Answer Required</v>
      </c>
      <c r="T479" s="6" t="str">
        <f t="shared" si="84"/>
        <v>N/A</v>
      </c>
      <c r="U479" s="7" t="str">
        <f t="shared" si="85"/>
        <v>Yes</v>
      </c>
      <c r="V479" s="5" t="str">
        <f t="shared" si="86"/>
        <v>Answer Required</v>
      </c>
      <c r="W479" s="6" t="str">
        <f t="shared" si="87"/>
        <v>N/A</v>
      </c>
      <c r="X479" s="5" t="s">
        <v>2886</v>
      </c>
    </row>
    <row r="480" spans="1:24" ht="60" x14ac:dyDescent="0.25">
      <c r="A480" s="77">
        <f>VLOOKUP(C480,'BU and Control BU Listing'!A:E,5,FALSE)</f>
        <v>15100</v>
      </c>
      <c r="B480" s="80" t="s">
        <v>3299</v>
      </c>
      <c r="C480" s="22" t="str">
        <f t="shared" si="77"/>
        <v>16200</v>
      </c>
      <c r="D480" s="22" t="str">
        <f t="shared" si="78"/>
        <v>07610</v>
      </c>
      <c r="E480" s="21" t="str">
        <f>VLOOKUP(B480,'Table A as of March 2024'!A:G,7,FALSE)</f>
        <v>Dept of Accounts Transfer Pmts</v>
      </c>
      <c r="F480" s="21" t="str">
        <f>VLOOKUP(B480,'Table A as of March 2024'!A:H,8,FALSE)</f>
        <v>Oak Grove Connector-TISAF</v>
      </c>
      <c r="G480" s="11" t="str">
        <f>VLOOKUP(B480,'Table A as of March 2024'!A:I,9,FALSE)</f>
        <v>110</v>
      </c>
      <c r="H480" t="str">
        <f>VLOOKUP(B480,'Table A as of March 2024'!A:L,12,FALSE)</f>
        <v>No</v>
      </c>
      <c r="I480" s="9" t="str">
        <f>VLOOKUP(B480,'Table A as of March 2024'!A:M,13,FALSE)</f>
        <v>R</v>
      </c>
      <c r="J480" t="str">
        <f>VLOOKUP(B480,'Table A as of March 2024'!A:O,15,FALSE)</f>
        <v>C</v>
      </c>
      <c r="K480" t="str">
        <f>VLOOKUP(G480,'ACFR Class Vlookup'!A:B,2,FALSE)</f>
        <v>Governmental</v>
      </c>
      <c r="L480" s="1" t="str">
        <f>VLOOKUP(D480,'Fund Information'!A:F,6,FALSE)</f>
        <v>Transportation Improvement Set-Aside Fund - Accounts for the receipt of interest, recordation taxes, and bond proceeds and the disbursements for construction costs and debt payment relating to the City of Chesapeake Oak Grove Connector Transp. Set-aside project.</v>
      </c>
      <c r="M480" s="6" t="str">
        <f t="shared" si="79"/>
        <v>N/A</v>
      </c>
      <c r="N480" s="6" t="s">
        <v>2886</v>
      </c>
      <c r="O480" s="6" t="str">
        <f t="shared" si="80"/>
        <v>N/A</v>
      </c>
      <c r="P480" s="5" t="s">
        <v>2886</v>
      </c>
      <c r="Q480" s="6" t="str">
        <f t="shared" si="81"/>
        <v>N/A</v>
      </c>
      <c r="R480" s="7" t="str">
        <f t="shared" si="82"/>
        <v>No</v>
      </c>
      <c r="S480" s="5" t="str">
        <f t="shared" si="83"/>
        <v>Answer Required</v>
      </c>
      <c r="T480" s="6" t="str">
        <f t="shared" si="84"/>
        <v>N/A</v>
      </c>
      <c r="U480" s="7" t="str">
        <f t="shared" si="85"/>
        <v>Yes</v>
      </c>
      <c r="V480" s="5" t="str">
        <f t="shared" si="86"/>
        <v>Answer Required</v>
      </c>
      <c r="W480" s="6" t="str">
        <f t="shared" si="87"/>
        <v>N/A</v>
      </c>
      <c r="X480" s="5" t="s">
        <v>2886</v>
      </c>
    </row>
    <row r="481" spans="1:24" ht="60" x14ac:dyDescent="0.25">
      <c r="A481" s="77">
        <f>VLOOKUP(C481,'BU and Control BU Listing'!A:E,5,FALSE)</f>
        <v>15100</v>
      </c>
      <c r="B481" s="80" t="s">
        <v>5271</v>
      </c>
      <c r="C481" s="22" t="str">
        <f t="shared" si="77"/>
        <v>16200</v>
      </c>
      <c r="D481" s="22" t="str">
        <f t="shared" si="78"/>
        <v>07620</v>
      </c>
      <c r="E481" s="21" t="str">
        <f>VLOOKUP(B481,'Table A as of March 2024'!A:G,7,FALSE)</f>
        <v>Dept of Accounts Transfer Pmts</v>
      </c>
      <c r="F481" s="21" t="str">
        <f>VLOOKUP(B481,'Table A as of March 2024'!A:H,8,FALSE)</f>
        <v>Revenue Reserve Fund</v>
      </c>
      <c r="G481" s="11" t="str">
        <f>VLOOKUP(B481,'Table A as of March 2024'!A:I,9,FALSE)</f>
        <v>100</v>
      </c>
      <c r="H481" t="str">
        <f>VLOOKUP(B481,'Table A as of March 2024'!A:L,12,FALSE)</f>
        <v>No</v>
      </c>
      <c r="I481" s="9" t="str">
        <f>VLOOKUP(B481,'Table A as of March 2024'!A:M,13,FALSE)</f>
        <v>R</v>
      </c>
      <c r="J481" t="str">
        <f>VLOOKUP(B481,'Table A as of March 2024'!A:O,15,FALSE)</f>
        <v>C</v>
      </c>
      <c r="K481" t="str">
        <f>VLOOKUP(G481,'ACFR Class Vlookup'!A:B,2,FALSE)</f>
        <v>Governmental</v>
      </c>
      <c r="L481" s="1" t="str">
        <f>VLOOKUP(D481,'Fund Information'!A:F,6,FALSE)</f>
        <v>Revenue Reserve Fund. Moneys in the Fund shall be used to offset, in whole or in part, certain anticipated shortfalls in revenues when appropriations based on previous forecasts exceed expected revenues in subsequent forecasts as provided in § 2.2-1831.4.</v>
      </c>
      <c r="M481" s="6" t="str">
        <f t="shared" si="79"/>
        <v>N/A</v>
      </c>
      <c r="N481" s="6" t="s">
        <v>2886</v>
      </c>
      <c r="O481" s="6" t="str">
        <f t="shared" si="80"/>
        <v>N/A</v>
      </c>
      <c r="P481" s="5" t="s">
        <v>2886</v>
      </c>
      <c r="Q481" s="6" t="str">
        <f t="shared" si="81"/>
        <v>N/A</v>
      </c>
      <c r="R481" s="7" t="str">
        <f t="shared" si="82"/>
        <v>No</v>
      </c>
      <c r="S481" s="5" t="str">
        <f t="shared" si="83"/>
        <v>Answer Required</v>
      </c>
      <c r="T481" s="6" t="str">
        <f t="shared" si="84"/>
        <v>N/A</v>
      </c>
      <c r="U481" s="7" t="str">
        <f t="shared" si="85"/>
        <v>Yes</v>
      </c>
      <c r="V481" s="5" t="str">
        <f t="shared" si="86"/>
        <v>Answer Required</v>
      </c>
      <c r="W481" s="6" t="str">
        <f t="shared" si="87"/>
        <v>N/A</v>
      </c>
      <c r="X481" s="5" t="s">
        <v>2886</v>
      </c>
    </row>
    <row r="482" spans="1:24" ht="30" x14ac:dyDescent="0.25">
      <c r="A482" s="77">
        <f>VLOOKUP(C482,'BU and Control BU Listing'!A:E,5,FALSE)</f>
        <v>15100</v>
      </c>
      <c r="B482" s="80" t="s">
        <v>5765</v>
      </c>
      <c r="C482" s="22" t="str">
        <f t="shared" si="77"/>
        <v>16200</v>
      </c>
      <c r="D482" s="22" t="str">
        <f t="shared" si="78"/>
        <v>09056</v>
      </c>
      <c r="E482" s="21" t="str">
        <f>VLOOKUP(B482,'Table A as of March 2024'!A:G,7,FALSE)</f>
        <v>Dept of Accounts Transfer Pmts</v>
      </c>
      <c r="F482" s="21" t="str">
        <f>VLOOKUP(B482,'Table A as of March 2024'!A:H,8,FALSE)</f>
        <v>Games of Skill Local Fund</v>
      </c>
      <c r="G482" s="11" t="str">
        <f>VLOOKUP(B482,'Table A as of March 2024'!A:I,9,FALSE)</f>
        <v>105</v>
      </c>
      <c r="H482" t="str">
        <f>VLOOKUP(B482,'Table A as of March 2024'!A:L,12,FALSE)</f>
        <v>No</v>
      </c>
      <c r="I482" s="9" t="str">
        <f>VLOOKUP(B482,'Table A as of March 2024'!A:M,13,FALSE)</f>
        <v>U</v>
      </c>
      <c r="J482" t="str">
        <f>VLOOKUP(B482,'Table A as of March 2024'!A:O,15,FALSE)</f>
        <v>C</v>
      </c>
      <c r="K482" t="str">
        <f>VLOOKUP(G482,'ACFR Class Vlookup'!A:B,2,FALSE)</f>
        <v>Governmental</v>
      </c>
      <c r="L482" s="1" t="str">
        <f>VLOOKUP(D482,'Fund Information'!A:F,6,FALSE)</f>
        <v>Monies in the fund shall account for the Local portion of the Games of Skill established in Chapter 1217, 2020 Acts of Assembly.</v>
      </c>
      <c r="M482" s="6" t="str">
        <f t="shared" si="79"/>
        <v>N/A</v>
      </c>
      <c r="N482" s="6" t="s">
        <v>2886</v>
      </c>
      <c r="O482" s="6" t="str">
        <f t="shared" si="80"/>
        <v>N/A</v>
      </c>
      <c r="P482" s="5" t="s">
        <v>2886</v>
      </c>
      <c r="Q482" s="6" t="str">
        <f t="shared" si="81"/>
        <v>N/A</v>
      </c>
      <c r="R482" s="7" t="str">
        <f t="shared" si="82"/>
        <v>No</v>
      </c>
      <c r="S482" s="5" t="str">
        <f t="shared" si="83"/>
        <v>Answer Required</v>
      </c>
      <c r="T482" s="6" t="str">
        <f t="shared" si="84"/>
        <v>N/A</v>
      </c>
      <c r="U482" s="7" t="str">
        <f t="shared" si="85"/>
        <v>Yes</v>
      </c>
      <c r="V482" s="5" t="str">
        <f t="shared" si="86"/>
        <v>Answer Required</v>
      </c>
      <c r="W482" s="6" t="str">
        <f t="shared" si="87"/>
        <v>N/A</v>
      </c>
      <c r="X482" s="5" t="s">
        <v>2886</v>
      </c>
    </row>
    <row r="483" spans="1:24" ht="75" x14ac:dyDescent="0.25">
      <c r="A483" s="77">
        <f>VLOOKUP(C483,'BU and Control BU Listing'!A:E,5,FALSE)</f>
        <v>15100</v>
      </c>
      <c r="B483" s="80" t="s">
        <v>3300</v>
      </c>
      <c r="C483" s="22" t="str">
        <f t="shared" si="77"/>
        <v>16200</v>
      </c>
      <c r="D483" s="22" t="str">
        <f t="shared" si="78"/>
        <v>09260</v>
      </c>
      <c r="E483" s="21" t="str">
        <f>VLOOKUP(B483,'Table A as of March 2024'!A:G,7,FALSE)</f>
        <v>Dept of Accounts Transfer Pmts</v>
      </c>
      <c r="F483" s="21" t="str">
        <f>VLOOKUP(B483,'Table A as of March 2024'!A:H,8,FALSE)</f>
        <v>VA Comms Sales And Use Tax</v>
      </c>
      <c r="G483" s="11" t="str">
        <f>VLOOKUP(B483,'Table A as of March 2024'!A:I,9,FALSE)</f>
        <v>100</v>
      </c>
      <c r="H483" t="str">
        <f>VLOOKUP(B483,'Table A as of March 2024'!A:L,12,FALSE)</f>
        <v>No</v>
      </c>
      <c r="I483" s="9" t="str">
        <f>VLOOKUP(B483,'Table A as of March 2024'!A:M,13,FALSE)</f>
        <v>R</v>
      </c>
      <c r="J483" t="str">
        <f>VLOOKUP(B483,'Table A as of March 2024'!A:O,15,FALSE)</f>
        <v>C</v>
      </c>
      <c r="K483" t="str">
        <f>VLOOKUP(G483,'ACFR Class Vlookup'!A:B,2,FALSE)</f>
        <v>Governmental</v>
      </c>
      <c r="L483" s="1" t="str">
        <f>VLOOKUP(D483,'Fund Information'!A:F,6,FALSE)</f>
        <v>Per §58.1-645 of the Code of VA, this fund accounts for revenues collected from the Va communications sales and use tax.  All deposits to and disbursements from the fund shall be accounted for as part of the general fund.  Because the sales and use tax was created as a state tax these amounts must be appropriated.</v>
      </c>
      <c r="M483" s="6" t="str">
        <f t="shared" si="79"/>
        <v>N/A</v>
      </c>
      <c r="N483" s="6" t="s">
        <v>2886</v>
      </c>
      <c r="O483" s="6" t="str">
        <f t="shared" si="80"/>
        <v>N/A</v>
      </c>
      <c r="P483" s="5" t="s">
        <v>2886</v>
      </c>
      <c r="Q483" s="6" t="str">
        <f t="shared" si="81"/>
        <v>N/A</v>
      </c>
      <c r="R483" s="7" t="str">
        <f t="shared" si="82"/>
        <v>No</v>
      </c>
      <c r="S483" s="5" t="str">
        <f t="shared" si="83"/>
        <v>Answer Required</v>
      </c>
      <c r="T483" s="6" t="str">
        <f t="shared" si="84"/>
        <v>N/A</v>
      </c>
      <c r="U483" s="7" t="str">
        <f t="shared" si="85"/>
        <v>Yes</v>
      </c>
      <c r="V483" s="5" t="str">
        <f t="shared" si="86"/>
        <v>Answer Required</v>
      </c>
      <c r="W483" s="6" t="str">
        <f t="shared" si="87"/>
        <v>N/A</v>
      </c>
      <c r="X483" s="5" t="s">
        <v>2886</v>
      </c>
    </row>
    <row r="484" spans="1:24" ht="60" x14ac:dyDescent="0.25">
      <c r="A484" s="77">
        <f>VLOOKUP(C484,'BU and Control BU Listing'!A:E,5,FALSE)</f>
        <v>15100</v>
      </c>
      <c r="B484" s="80" t="s">
        <v>3301</v>
      </c>
      <c r="C484" s="22" t="str">
        <f t="shared" si="77"/>
        <v>16200</v>
      </c>
      <c r="D484" s="22" t="str">
        <f t="shared" si="78"/>
        <v>09280</v>
      </c>
      <c r="E484" s="21" t="str">
        <f>VLOOKUP(B484,'Table A as of March 2024'!A:G,7,FALSE)</f>
        <v>Dept of Accounts Transfer Pmts</v>
      </c>
      <c r="F484" s="21" t="str">
        <f>VLOOKUP(B484,'Table A as of March 2024'!A:H,8,FALSE)</f>
        <v>Wireless E-911 Fund</v>
      </c>
      <c r="G484" s="11" t="str">
        <f>VLOOKUP(B484,'Table A as of March 2024'!A:I,9,FALSE)</f>
        <v>105</v>
      </c>
      <c r="H484" t="str">
        <f>VLOOKUP(B484,'Table A as of March 2024'!A:L,12,FALSE)</f>
        <v>Yes</v>
      </c>
      <c r="I484" s="9" t="str">
        <f>VLOOKUP(B484,'Table A as of March 2024'!A:M,13,FALSE)</f>
        <v>U</v>
      </c>
      <c r="J484" t="str">
        <f>VLOOKUP(B484,'Table A as of March 2024'!A:O,15,FALSE)</f>
        <v>U</v>
      </c>
      <c r="K484" t="str">
        <f>VLOOKUP(G484,'ACFR Class Vlookup'!A:B,2,FALSE)</f>
        <v>Governmental</v>
      </c>
      <c r="L484" s="1" t="str">
        <f>VLOOKUP(D484,'Fund Information'!A:F,6,FALSE)</f>
        <v>Per Code of VA § 56-484.17, and Chapter 2, item 72 K, this fund accounts for receipts from E-911 for telecommunications to offset dispatch center operations and related costs incurred for answering wireless 911 telephone calls.</v>
      </c>
      <c r="M484" s="6" t="str">
        <f t="shared" si="79"/>
        <v>N/A</v>
      </c>
      <c r="N484" s="6" t="s">
        <v>2886</v>
      </c>
      <c r="O484" s="6" t="str">
        <f t="shared" si="80"/>
        <v>N/A</v>
      </c>
      <c r="P484" s="5" t="s">
        <v>2886</v>
      </c>
      <c r="Q484" s="6" t="str">
        <f t="shared" si="81"/>
        <v>N/A</v>
      </c>
      <c r="R484" s="7" t="str">
        <f t="shared" si="82"/>
        <v>No</v>
      </c>
      <c r="S484" s="5" t="str">
        <f t="shared" si="83"/>
        <v>Answer Required</v>
      </c>
      <c r="T484" s="6" t="str">
        <f t="shared" si="84"/>
        <v>N/A</v>
      </c>
      <c r="U484" s="7" t="str">
        <f t="shared" si="85"/>
        <v>No</v>
      </c>
      <c r="V484" s="5" t="str">
        <f t="shared" si="86"/>
        <v>Answer Required</v>
      </c>
      <c r="W484" s="6" t="str">
        <f t="shared" si="87"/>
        <v>N/A</v>
      </c>
      <c r="X484" s="5" t="s">
        <v>2886</v>
      </c>
    </row>
    <row r="485" spans="1:24" ht="45" x14ac:dyDescent="0.25">
      <c r="A485" s="77">
        <f>VLOOKUP(C485,'BU and Control BU Listing'!A:E,5,FALSE)</f>
        <v>15100</v>
      </c>
      <c r="B485" s="80" t="s">
        <v>3302</v>
      </c>
      <c r="C485" s="22" t="str">
        <f t="shared" si="77"/>
        <v>16200</v>
      </c>
      <c r="D485" s="22" t="str">
        <f t="shared" si="78"/>
        <v>09362</v>
      </c>
      <c r="E485" s="21" t="str">
        <f>VLOOKUP(B485,'Table A as of March 2024'!A:G,7,FALSE)</f>
        <v>Dept of Accounts Transfer Pmts</v>
      </c>
      <c r="F485" s="21" t="str">
        <f>VLOOKUP(B485,'Table A as of March 2024'!A:H,8,FALSE)</f>
        <v>Commonwealth Health Research</v>
      </c>
      <c r="G485" s="11" t="str">
        <f>VLOOKUP(B485,'Table A as of March 2024'!A:I,9,FALSE)</f>
        <v>165</v>
      </c>
      <c r="H485" t="str">
        <f>VLOOKUP(B485,'Table A as of March 2024'!A:L,12,FALSE)</f>
        <v>No</v>
      </c>
      <c r="I485" s="9" t="str">
        <f>VLOOKUP(B485,'Table A as of March 2024'!A:M,13,FALSE)</f>
        <v>U</v>
      </c>
      <c r="J485" t="str">
        <f>VLOOKUP(B485,'Table A as of March 2024'!A:O,15,FALSE)</f>
        <v>N/A</v>
      </c>
      <c r="K485" t="str">
        <f>VLOOKUP(G485,'ACFR Class Vlookup'!A:B,2,FALSE)</f>
        <v>Governmental</v>
      </c>
      <c r="L485" s="1" t="str">
        <f>VLOOKUP(D485,'Fund Information'!A:F,6,FALSE)</f>
        <v>Fund accounts for the administrative portion of the Commonwealth Health Research Board Permanent Fund per Code of Virginia 32.1-162.28.D.</v>
      </c>
      <c r="M485" s="6" t="str">
        <f t="shared" si="79"/>
        <v>N/A</v>
      </c>
      <c r="N485" s="6" t="s">
        <v>2886</v>
      </c>
      <c r="O485" s="6" t="str">
        <f t="shared" si="80"/>
        <v>N/A</v>
      </c>
      <c r="P485" s="5" t="s">
        <v>2886</v>
      </c>
      <c r="Q485" s="6" t="str">
        <f t="shared" si="81"/>
        <v>N/A</v>
      </c>
      <c r="R485" s="7" t="str">
        <f t="shared" si="82"/>
        <v>No</v>
      </c>
      <c r="S485" s="5" t="str">
        <f t="shared" si="83"/>
        <v>Answer Required</v>
      </c>
      <c r="T485" s="6" t="str">
        <f t="shared" si="84"/>
        <v>N/A</v>
      </c>
      <c r="U485" s="7" t="str">
        <f t="shared" si="85"/>
        <v>No</v>
      </c>
      <c r="V485" s="5" t="str">
        <f t="shared" si="86"/>
        <v>Answer Required</v>
      </c>
      <c r="W485" s="6" t="str">
        <f t="shared" si="87"/>
        <v>N/A</v>
      </c>
      <c r="X485" s="5" t="s">
        <v>2886</v>
      </c>
    </row>
    <row r="486" spans="1:24" ht="135" x14ac:dyDescent="0.25">
      <c r="A486" s="77">
        <f>VLOOKUP(C486,'BU and Control BU Listing'!A:E,5,FALSE)</f>
        <v>15100</v>
      </c>
      <c r="B486" s="80" t="s">
        <v>5272</v>
      </c>
      <c r="C486" s="22" t="str">
        <f t="shared" si="77"/>
        <v>16200</v>
      </c>
      <c r="D486" s="22" t="str">
        <f t="shared" si="78"/>
        <v>09680</v>
      </c>
      <c r="E486" s="21" t="str">
        <f>VLOOKUP(B486,'Table A as of March 2024'!A:G,7,FALSE)</f>
        <v>Dept of Accounts Transfer Pmts</v>
      </c>
      <c r="F486" s="21" t="str">
        <f>VLOOKUP(B486,'Table A as of March 2024'!A:H,8,FALSE)</f>
        <v>Historic Triangle Marketing</v>
      </c>
      <c r="G486" s="11" t="str">
        <f>VLOOKUP(B486,'Table A as of March 2024'!A:I,9,FALSE)</f>
        <v>105</v>
      </c>
      <c r="H486" t="str">
        <f>VLOOKUP(B486,'Table A as of March 2024'!A:L,12,FALSE)</f>
        <v>No</v>
      </c>
      <c r="I486" s="9" t="str">
        <f>VLOOKUP(B486,'Table A as of March 2024'!A:M,13,FALSE)</f>
        <v>U</v>
      </c>
      <c r="J486" t="str">
        <f>VLOOKUP(B486,'Table A as of March 2024'!A:O,15,FALSE)</f>
        <v>C</v>
      </c>
      <c r="K486" t="str">
        <f>VLOOKUP(G486,'ACFR Class Vlookup'!A:B,2,FALSE)</f>
        <v>Governmental</v>
      </c>
      <c r="L486" s="1" t="str">
        <f>VLOOKUP(D486,'Fund Information'!A:F,6,FALSE)</f>
        <v>Historic Triangle Marketing Fund established per Chapter 850, 2018 Acts of Assembly. Moneys in the Fund shall be used solely for the purposes of marketing, advertising, and promoting the Historic Triangle area as an overnight tourism destination, with the intent to attract visitors from a sufficient distance so as to require an overnight stay of at least one night, as set forth in this subsection. Expenditures and disbursements from the Fund shall be made by the State Treasurer on warrants issued by the Comptroller upon written request signed by the Secretary of Finance.</v>
      </c>
      <c r="M486" s="6" t="str">
        <f t="shared" si="79"/>
        <v>N/A</v>
      </c>
      <c r="N486" s="6" t="s">
        <v>2886</v>
      </c>
      <c r="O486" s="6" t="str">
        <f t="shared" si="80"/>
        <v>N/A</v>
      </c>
      <c r="P486" s="5" t="s">
        <v>2886</v>
      </c>
      <c r="Q486" s="6" t="str">
        <f t="shared" si="81"/>
        <v>N/A</v>
      </c>
      <c r="R486" s="7" t="str">
        <f t="shared" si="82"/>
        <v>No</v>
      </c>
      <c r="S486" s="5" t="str">
        <f t="shared" si="83"/>
        <v>Answer Required</v>
      </c>
      <c r="T486" s="6" t="str">
        <f t="shared" si="84"/>
        <v>N/A</v>
      </c>
      <c r="U486" s="7" t="str">
        <f t="shared" si="85"/>
        <v>Yes</v>
      </c>
      <c r="V486" s="5" t="str">
        <f t="shared" si="86"/>
        <v>Answer Required</v>
      </c>
      <c r="W486" s="6" t="str">
        <f t="shared" si="87"/>
        <v>N/A</v>
      </c>
      <c r="X486" s="5" t="s">
        <v>2886</v>
      </c>
    </row>
    <row r="487" spans="1:24" ht="105" x14ac:dyDescent="0.25">
      <c r="A487" s="77">
        <f>VLOOKUP(C487,'BU and Control BU Listing'!A:E,5,FALSE)</f>
        <v>15100</v>
      </c>
      <c r="B487" s="80" t="s">
        <v>5273</v>
      </c>
      <c r="C487" s="22" t="str">
        <f t="shared" si="77"/>
        <v>16200</v>
      </c>
      <c r="D487" s="22" t="str">
        <f t="shared" si="78"/>
        <v>09690</v>
      </c>
      <c r="E487" s="21" t="str">
        <f>VLOOKUP(B487,'Table A as of March 2024'!A:G,7,FALSE)</f>
        <v>Dept of Accounts Transfer Pmts</v>
      </c>
      <c r="F487" s="21" t="str">
        <f>VLOOKUP(B487,'Table A as of March 2024'!A:H,8,FALSE)</f>
        <v>Collections of HistTriSalesTax</v>
      </c>
      <c r="G487" s="11" t="str">
        <f>VLOOKUP(B487,'Table A as of March 2024'!A:I,9,FALSE)</f>
        <v>105</v>
      </c>
      <c r="H487" t="str">
        <f>VLOOKUP(B487,'Table A as of March 2024'!A:L,12,FALSE)</f>
        <v>No</v>
      </c>
      <c r="I487" s="9" t="str">
        <f>VLOOKUP(B487,'Table A as of March 2024'!A:M,13,FALSE)</f>
        <v>U</v>
      </c>
      <c r="J487" t="str">
        <f>VLOOKUP(B487,'Table A as of March 2024'!A:O,15,FALSE)</f>
        <v>C</v>
      </c>
      <c r="K487" t="str">
        <f>VLOOKUP(G487,'ACFR Class Vlookup'!A:B,2,FALSE)</f>
        <v>Governmental</v>
      </c>
      <c r="L487" s="1" t="str">
        <f>VLOOKUP(D487,'Fund Information'!A:F,6,FALSE)</f>
        <v>Collections of Historic Triangle Sales Tax Fund established per Chapter 850, 2018 Acts of Assembly. Moneys in the Fund shall be distributed to the locality in which the sales or use tax was collected. The revenues received by a locality pursuant to this subsection shall not be used to reduce the amount of other revenues appropriated by such locality to or for use by the Greater Williamsburg Chamber and Tourism Alliance below the amount provided in fiscal year 2018.</v>
      </c>
      <c r="M487" s="6" t="str">
        <f t="shared" si="79"/>
        <v>N/A</v>
      </c>
      <c r="N487" s="6" t="s">
        <v>2886</v>
      </c>
      <c r="O487" s="6" t="str">
        <f t="shared" si="80"/>
        <v>N/A</v>
      </c>
      <c r="P487" s="5" t="s">
        <v>2886</v>
      </c>
      <c r="Q487" s="6" t="str">
        <f t="shared" si="81"/>
        <v>N/A</v>
      </c>
      <c r="R487" s="7" t="str">
        <f t="shared" si="82"/>
        <v>No</v>
      </c>
      <c r="S487" s="5" t="str">
        <f t="shared" si="83"/>
        <v>Answer Required</v>
      </c>
      <c r="T487" s="6" t="str">
        <f t="shared" si="84"/>
        <v>N/A</v>
      </c>
      <c r="U487" s="7" t="str">
        <f t="shared" si="85"/>
        <v>Yes</v>
      </c>
      <c r="V487" s="5" t="str">
        <f t="shared" si="86"/>
        <v>Answer Required</v>
      </c>
      <c r="W487" s="6" t="str">
        <f t="shared" si="87"/>
        <v>N/A</v>
      </c>
      <c r="X487" s="5" t="s">
        <v>2886</v>
      </c>
    </row>
    <row r="488" spans="1:24" ht="165" x14ac:dyDescent="0.25">
      <c r="A488" s="77">
        <f>VLOOKUP(C488,'BU and Control BU Listing'!A:E,5,FALSE)</f>
        <v>15100</v>
      </c>
      <c r="B488" s="80" t="s">
        <v>5766</v>
      </c>
      <c r="C488" s="22" t="str">
        <f t="shared" si="77"/>
        <v>16200</v>
      </c>
      <c r="D488" s="22" t="str">
        <f t="shared" si="78"/>
        <v>10110</v>
      </c>
      <c r="E488" s="21" t="str">
        <f>VLOOKUP(B488,'Table A as of March 2024'!A:G,7,FALSE)</f>
        <v>Dept of Accounts Transfer Pmts</v>
      </c>
      <c r="F488" s="21" t="str">
        <f>VLOOKUP(B488,'Table A as of March 2024'!A:H,8,FALSE)</f>
        <v>CARESActRlfFd–General-COVID-19</v>
      </c>
      <c r="G488" s="11" t="str">
        <f>VLOOKUP(B488,'Table A as of March 2024'!A:I,9,FALSE)</f>
        <v>120</v>
      </c>
      <c r="H488" t="str">
        <f>VLOOKUP(B488,'Table A as of March 2024'!A:L,12,FALSE)</f>
        <v>No</v>
      </c>
      <c r="I488" s="9" t="str">
        <f>VLOOKUP(B488,'Table A as of March 2024'!A:M,13,FALSE)</f>
        <v>V</v>
      </c>
      <c r="J488" t="str">
        <f>VLOOKUP(B488,'Table A as of March 2024'!A:O,15,FALSE)</f>
        <v>R</v>
      </c>
      <c r="K488" t="str">
        <f>VLOOKUP(G488,'ACFR Class Vlookup'!A:B,2,FALSE)</f>
        <v>Governmental</v>
      </c>
      <c r="L488" s="1" t="str">
        <f>VLOOKUP(D488,'Fund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88" s="6" t="str">
        <f t="shared" si="79"/>
        <v>N/A</v>
      </c>
      <c r="N488" s="6" t="s">
        <v>2886</v>
      </c>
      <c r="O488" s="6" t="str">
        <f t="shared" si="80"/>
        <v>N/A</v>
      </c>
      <c r="P488" s="5" t="s">
        <v>2886</v>
      </c>
      <c r="Q488" s="6" t="str">
        <f t="shared" si="81"/>
        <v>N/A</v>
      </c>
      <c r="R488" s="7" t="str">
        <f t="shared" si="82"/>
        <v>Yes</v>
      </c>
      <c r="S488" s="5" t="str">
        <f t="shared" si="83"/>
        <v>Answer Required</v>
      </c>
      <c r="T488" s="6" t="str">
        <f t="shared" si="84"/>
        <v>N/A</v>
      </c>
      <c r="U488" s="7" t="str">
        <f t="shared" si="85"/>
        <v>No</v>
      </c>
      <c r="V488" s="5" t="str">
        <f t="shared" si="86"/>
        <v>Answer Required</v>
      </c>
      <c r="W488" s="6" t="str">
        <f t="shared" si="87"/>
        <v>N/A</v>
      </c>
      <c r="X488" s="5" t="s">
        <v>2886</v>
      </c>
    </row>
    <row r="489" spans="1:24" ht="165" x14ac:dyDescent="0.25">
      <c r="A489" s="77">
        <f>VLOOKUP(C489,'BU and Control BU Listing'!A:E,5,FALSE)</f>
        <v>15100</v>
      </c>
      <c r="B489" s="80" t="s">
        <v>8130</v>
      </c>
      <c r="C489" s="22" t="str">
        <f t="shared" si="77"/>
        <v>16200</v>
      </c>
      <c r="D489" s="22" t="str">
        <f t="shared" si="78"/>
        <v>12110</v>
      </c>
      <c r="E489" s="21" t="str">
        <f>VLOOKUP(B489,'Table A as of March 2024'!A:G,7,FALSE)</f>
        <v>Dept of Accounts Transfer Pmts</v>
      </c>
      <c r="F489" s="21" t="str">
        <f>VLOOKUP(B489,'Table A as of March 2024'!A:H,8,FALSE)</f>
        <v>ARP-CrvStLoclFisRecFd-COVID-19</v>
      </c>
      <c r="G489" s="11" t="str">
        <f>VLOOKUP(B489,'Table A as of March 2024'!A:I,9,FALSE)</f>
        <v>120</v>
      </c>
      <c r="H489" t="str">
        <f>VLOOKUP(B489,'Table A as of March 2024'!A:L,12,FALSE)</f>
        <v>No</v>
      </c>
      <c r="I489" s="9" t="str">
        <f>VLOOKUP(B489,'Table A as of March 2024'!A:M,13,FALSE)</f>
        <v>V</v>
      </c>
      <c r="J489" t="str">
        <f>VLOOKUP(B489,'Table A as of March 2024'!A:O,15,FALSE)</f>
        <v>R</v>
      </c>
      <c r="K489" t="str">
        <f>VLOOKUP(G489,'ACFR Class Vlookup'!A:B,2,FALSE)</f>
        <v>Governmental</v>
      </c>
      <c r="L489" s="1" t="str">
        <f>VLOOKUP(D489,'Fund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489" s="6" t="str">
        <f t="shared" si="79"/>
        <v>N/A</v>
      </c>
      <c r="N489" s="6" t="s">
        <v>2886</v>
      </c>
      <c r="O489" s="6" t="str">
        <f t="shared" si="80"/>
        <v>N/A</v>
      </c>
      <c r="P489" s="5" t="s">
        <v>2886</v>
      </c>
      <c r="Q489" s="6" t="str">
        <f t="shared" si="81"/>
        <v>N/A</v>
      </c>
      <c r="R489" s="7" t="str">
        <f t="shared" si="82"/>
        <v>Yes</v>
      </c>
      <c r="S489" s="5" t="str">
        <f t="shared" si="83"/>
        <v>Answer Required</v>
      </c>
      <c r="T489" s="6" t="str">
        <f t="shared" si="84"/>
        <v>N/A</v>
      </c>
      <c r="U489" s="7" t="str">
        <f t="shared" si="85"/>
        <v>No</v>
      </c>
      <c r="V489" s="5" t="str">
        <f t="shared" si="86"/>
        <v>Answer Required</v>
      </c>
      <c r="W489" s="6" t="str">
        <f t="shared" si="87"/>
        <v>N/A</v>
      </c>
      <c r="X489" s="5" t="s">
        <v>2886</v>
      </c>
    </row>
    <row r="490" spans="1:24" x14ac:dyDescent="0.25">
      <c r="A490" s="77">
        <f>VLOOKUP(C490,'BU and Control BU Listing'!A:E,5,FALSE)</f>
        <v>12900</v>
      </c>
      <c r="B490" s="80" t="s">
        <v>3303</v>
      </c>
      <c r="C490" s="22" t="str">
        <f t="shared" si="77"/>
        <v>16400</v>
      </c>
      <c r="D490" s="22" t="str">
        <f t="shared" si="78"/>
        <v>01000</v>
      </c>
      <c r="E490" s="21" t="str">
        <f>VLOOKUP(B490,'Table A as of March 2024'!A:G,7,FALSE)</f>
        <v>VA Mangment Fellows Prog Admin</v>
      </c>
      <c r="F490" s="21" t="str">
        <f>VLOOKUP(B490,'Table A as of March 2024'!A:H,8,FALSE)</f>
        <v>General Fund</v>
      </c>
      <c r="G490" s="11" t="str">
        <f>VLOOKUP(B490,'Table A as of March 2024'!A:I,9,FALSE)</f>
        <v>100</v>
      </c>
      <c r="H490" t="str">
        <f>VLOOKUP(B490,'Table A as of March 2024'!A:L,12,FALSE)</f>
        <v>No</v>
      </c>
      <c r="I490" s="9" t="str">
        <f>VLOOKUP(B490,'Table A as of March 2024'!A:M,13,FALSE)</f>
        <v>G</v>
      </c>
      <c r="J490" t="str">
        <f>VLOOKUP(B490,'Table A as of March 2024'!A:O,15,FALSE)</f>
        <v>U</v>
      </c>
      <c r="K490" t="str">
        <f>VLOOKUP(G490,'ACFR Class Vlookup'!A:B,2,FALSE)</f>
        <v>Governmental</v>
      </c>
      <c r="L490" s="1" t="str">
        <f>VLOOKUP(D490,'Fund Information'!A:F,6,FALSE)</f>
        <v>General Fund</v>
      </c>
      <c r="M490" s="6" t="str">
        <f t="shared" si="79"/>
        <v>N/A</v>
      </c>
      <c r="N490" s="6" t="s">
        <v>2886</v>
      </c>
      <c r="O490" s="6" t="str">
        <f t="shared" si="80"/>
        <v>N/A</v>
      </c>
      <c r="P490" s="5" t="s">
        <v>2886</v>
      </c>
      <c r="Q490" s="6" t="str">
        <f t="shared" si="81"/>
        <v>N/A</v>
      </c>
      <c r="R490" s="7" t="str">
        <f t="shared" si="82"/>
        <v>No</v>
      </c>
      <c r="S490" s="5" t="str">
        <f t="shared" si="83"/>
        <v>Answer Required</v>
      </c>
      <c r="T490" s="6" t="str">
        <f t="shared" si="84"/>
        <v>N/A</v>
      </c>
      <c r="U490" s="7" t="str">
        <f t="shared" si="85"/>
        <v>No</v>
      </c>
      <c r="V490" s="5" t="str">
        <f t="shared" si="86"/>
        <v>Answer Required</v>
      </c>
      <c r="W490" s="6" t="str">
        <f t="shared" si="87"/>
        <v>N/A</v>
      </c>
      <c r="X490" s="5" t="s">
        <v>2886</v>
      </c>
    </row>
    <row r="491" spans="1:24" x14ac:dyDescent="0.25">
      <c r="A491" s="77">
        <f>VLOOKUP(C491,'BU and Control BU Listing'!A:E,5,FALSE)</f>
        <v>12900</v>
      </c>
      <c r="B491" s="80" t="s">
        <v>3304</v>
      </c>
      <c r="C491" s="22" t="str">
        <f t="shared" si="77"/>
        <v>16400</v>
      </c>
      <c r="D491" s="22" t="str">
        <f t="shared" si="78"/>
        <v>02700</v>
      </c>
      <c r="E491" s="21" t="str">
        <f>VLOOKUP(B491,'Table A as of March 2024'!A:G,7,FALSE)</f>
        <v>VA Mangment Fellows Prog Admin</v>
      </c>
      <c r="F491" s="21" t="str">
        <f>VLOOKUP(B491,'Table A as of March 2024'!A:H,8,FALSE)</f>
        <v>Parking</v>
      </c>
      <c r="G491" s="11" t="str">
        <f>VLOOKUP(B491,'Table A as of March 2024'!A:I,9,FALSE)</f>
        <v>105</v>
      </c>
      <c r="H491" t="str">
        <f>VLOOKUP(B491,'Table A as of March 2024'!A:L,12,FALSE)</f>
        <v>No</v>
      </c>
      <c r="I491" s="9" t="str">
        <f>VLOOKUP(B491,'Table A as of March 2024'!A:M,13,FALSE)</f>
        <v>U</v>
      </c>
      <c r="J491" t="str">
        <f>VLOOKUP(B491,'Table A as of March 2024'!A:O,15,FALSE)</f>
        <v>C</v>
      </c>
      <c r="K491" t="str">
        <f>VLOOKUP(G491,'ACFR Class Vlookup'!A:B,2,FALSE)</f>
        <v>Governmental</v>
      </c>
      <c r="L491" s="1" t="str">
        <f>VLOOKUP(D491,'Fund Information'!A:F,6,FALSE)</f>
        <v>Parking - Accounts for fees paid for parking vehicles in state parking lots.</v>
      </c>
      <c r="M491" s="6" t="str">
        <f t="shared" si="79"/>
        <v>N/A</v>
      </c>
      <c r="N491" s="6" t="s">
        <v>2886</v>
      </c>
      <c r="O491" s="6" t="str">
        <f t="shared" si="80"/>
        <v>N/A</v>
      </c>
      <c r="P491" s="5" t="s">
        <v>2886</v>
      </c>
      <c r="Q491" s="6" t="str">
        <f t="shared" si="81"/>
        <v>N/A</v>
      </c>
      <c r="R491" s="7" t="str">
        <f t="shared" si="82"/>
        <v>No</v>
      </c>
      <c r="S491" s="5" t="str">
        <f t="shared" si="83"/>
        <v>Answer Required</v>
      </c>
      <c r="T491" s="6" t="str">
        <f t="shared" si="84"/>
        <v>N/A</v>
      </c>
      <c r="U491" s="7" t="str">
        <f t="shared" si="85"/>
        <v>Yes</v>
      </c>
      <c r="V491" s="5" t="str">
        <f t="shared" si="86"/>
        <v>Answer Required</v>
      </c>
      <c r="W491" s="6" t="str">
        <f t="shared" si="87"/>
        <v>N/A</v>
      </c>
      <c r="X491" s="5" t="s">
        <v>2886</v>
      </c>
    </row>
    <row r="492" spans="1:24" x14ac:dyDescent="0.25">
      <c r="A492" s="77">
        <f>VLOOKUP(C492,'BU and Control BU Listing'!A:E,5,FALSE)</f>
        <v>16500</v>
      </c>
      <c r="B492" s="80" t="s">
        <v>3305</v>
      </c>
      <c r="C492" s="22" t="str">
        <f t="shared" si="77"/>
        <v>16500</v>
      </c>
      <c r="D492" s="22" t="str">
        <f t="shared" si="78"/>
        <v>01000</v>
      </c>
      <c r="E492" s="21" t="str">
        <f>VLOOKUP(B492,'Table A as of March 2024'!A:G,7,FALSE)</f>
        <v>Dept of Housing &amp; Cmnty Devel</v>
      </c>
      <c r="F492" s="21" t="str">
        <f>VLOOKUP(B492,'Table A as of March 2024'!A:H,8,FALSE)</f>
        <v>General Fund</v>
      </c>
      <c r="G492" s="11" t="str">
        <f>VLOOKUP(B492,'Table A as of March 2024'!A:I,9,FALSE)</f>
        <v>100</v>
      </c>
      <c r="H492" t="str">
        <f>VLOOKUP(B492,'Table A as of March 2024'!A:L,12,FALSE)</f>
        <v>No</v>
      </c>
      <c r="I492" s="9" t="str">
        <f>VLOOKUP(B492,'Table A as of March 2024'!A:M,13,FALSE)</f>
        <v>G</v>
      </c>
      <c r="J492" t="str">
        <f>VLOOKUP(B492,'Table A as of March 2024'!A:O,15,FALSE)</f>
        <v>U</v>
      </c>
      <c r="K492" t="str">
        <f>VLOOKUP(G492,'ACFR Class Vlookup'!A:B,2,FALSE)</f>
        <v>Governmental</v>
      </c>
      <c r="L492" s="1" t="str">
        <f>VLOOKUP(D492,'Fund Information'!A:F,6,FALSE)</f>
        <v>General Fund</v>
      </c>
      <c r="M492" s="6" t="str">
        <f t="shared" si="79"/>
        <v>N/A</v>
      </c>
      <c r="N492" s="6" t="s">
        <v>2886</v>
      </c>
      <c r="O492" s="6" t="str">
        <f t="shared" si="80"/>
        <v>N/A</v>
      </c>
      <c r="P492" s="5" t="s">
        <v>2886</v>
      </c>
      <c r="Q492" s="6" t="str">
        <f t="shared" si="81"/>
        <v>N/A</v>
      </c>
      <c r="R492" s="7" t="str">
        <f t="shared" si="82"/>
        <v>No</v>
      </c>
      <c r="S492" s="5" t="str">
        <f t="shared" si="83"/>
        <v>Answer Required</v>
      </c>
      <c r="T492" s="6" t="str">
        <f t="shared" si="84"/>
        <v>N/A</v>
      </c>
      <c r="U492" s="7" t="str">
        <f t="shared" si="85"/>
        <v>No</v>
      </c>
      <c r="V492" s="5" t="str">
        <f t="shared" si="86"/>
        <v>Answer Required</v>
      </c>
      <c r="W492" s="6" t="str">
        <f t="shared" si="87"/>
        <v>N/A</v>
      </c>
      <c r="X492" s="5" t="s">
        <v>2886</v>
      </c>
    </row>
    <row r="493" spans="1:24" ht="150" x14ac:dyDescent="0.25">
      <c r="A493" s="77">
        <f>VLOOKUP(C493,'BU and Control BU Listing'!A:E,5,FALSE)</f>
        <v>16500</v>
      </c>
      <c r="B493" s="80" t="s">
        <v>5767</v>
      </c>
      <c r="C493" s="22" t="str">
        <f t="shared" si="77"/>
        <v>16500</v>
      </c>
      <c r="D493" s="22" t="str">
        <f t="shared" si="78"/>
        <v>02017</v>
      </c>
      <c r="E493" s="21" t="str">
        <f>VLOOKUP(B493,'Table A as of March 2024'!A:G,7,FALSE)</f>
        <v>Dept of Housing &amp; Cmnty Devel</v>
      </c>
      <c r="F493" s="21" t="str">
        <f>VLOOKUP(B493,'Table A as of March 2024'!A:H,8,FALSE)</f>
        <v>Low-inc Enrgy Effcncy Prgm Fd</v>
      </c>
      <c r="G493" s="11" t="str">
        <f>VLOOKUP(B493,'Table A as of March 2024'!A:I,9,FALSE)</f>
        <v>105</v>
      </c>
      <c r="H493" t="str">
        <f>VLOOKUP(B493,'Table A as of March 2024'!A:L,12,FALSE)</f>
        <v>No</v>
      </c>
      <c r="I493" s="9" t="str">
        <f>VLOOKUP(B493,'Table A as of March 2024'!A:M,13,FALSE)</f>
        <v>U</v>
      </c>
      <c r="J493" t="str">
        <f>VLOOKUP(B493,'Table A as of March 2024'!A:O,15,FALSE)</f>
        <v>C</v>
      </c>
      <c r="K493" t="str">
        <f>VLOOKUP(G493,'ACFR Class Vlookup'!A:B,2,FALSE)</f>
        <v>Governmental</v>
      </c>
      <c r="L493" s="1" t="str">
        <f>VLOOKUP(D493,'Fund Information'!A:F,6,FALSE)</f>
        <v>Low-income Energy Efficiency Program Fund - § 10.1-1330.C.2 - Fifty percent of the revenue deposited into the RGGI fund (02018) shall be credited to an account administered by DHCD to support low-income energy efficiency programs, including programs for eligible housing developments. DHCD shall review and approve funding proposals for such energy efficiency programs, and DMME shall provide technical assistance upon request. Any sums remaining within the account administered by DHCD, including interest thereon, at the end of each fiscal year shall not revert to the general fund but shall remain in such account to support low-income energy efficiency programs.</v>
      </c>
      <c r="M493" s="6" t="str">
        <f t="shared" si="79"/>
        <v>N/A</v>
      </c>
      <c r="N493" s="6" t="s">
        <v>2886</v>
      </c>
      <c r="O493" s="6" t="str">
        <f t="shared" si="80"/>
        <v>N/A</v>
      </c>
      <c r="P493" s="5" t="s">
        <v>2886</v>
      </c>
      <c r="Q493" s="6" t="str">
        <f t="shared" si="81"/>
        <v>N/A</v>
      </c>
      <c r="R493" s="7" t="str">
        <f t="shared" si="82"/>
        <v>No</v>
      </c>
      <c r="S493" s="5" t="str">
        <f t="shared" si="83"/>
        <v>Answer Required</v>
      </c>
      <c r="T493" s="6" t="str">
        <f t="shared" si="84"/>
        <v>N/A</v>
      </c>
      <c r="U493" s="7" t="str">
        <f t="shared" si="85"/>
        <v>Yes</v>
      </c>
      <c r="V493" s="5" t="str">
        <f t="shared" si="86"/>
        <v>Answer Required</v>
      </c>
      <c r="W493" s="6" t="str">
        <f t="shared" si="87"/>
        <v>N/A</v>
      </c>
      <c r="X493" s="5" t="s">
        <v>2886</v>
      </c>
    </row>
    <row r="494" spans="1:24" ht="60" x14ac:dyDescent="0.25">
      <c r="A494" s="77">
        <f>VLOOKUP(C494,'BU and Control BU Listing'!A:E,5,FALSE)</f>
        <v>16500</v>
      </c>
      <c r="B494" s="80" t="s">
        <v>5505</v>
      </c>
      <c r="C494" s="22" t="str">
        <f t="shared" si="77"/>
        <v>16500</v>
      </c>
      <c r="D494" s="22" t="str">
        <f t="shared" si="78"/>
        <v>02019</v>
      </c>
      <c r="E494" s="21" t="str">
        <f>VLOOKUP(B494,'Table A as of March 2024'!A:G,7,FALSE)</f>
        <v>Dept of Housing &amp; Cmnty Devel</v>
      </c>
      <c r="F494" s="21" t="str">
        <f>VLOOKUP(B494,'Table A as of March 2024'!A:H,8,FALSE)</f>
        <v>COVID-19 Addtnl State Funding</v>
      </c>
      <c r="G494" s="11" t="str">
        <f>VLOOKUP(B494,'Table A as of March 2024'!A:I,9,FALSE)</f>
        <v>100</v>
      </c>
      <c r="H494" t="str">
        <f>VLOOKUP(B494,'Table A as of March 2024'!A:L,12,FALSE)</f>
        <v>No</v>
      </c>
      <c r="I494" s="9" t="str">
        <f>VLOOKUP(B494,'Table A as of March 2024'!A:M,13,FALSE)</f>
        <v>G</v>
      </c>
      <c r="J494" t="str">
        <f>VLOOKUP(B494,'Table A as of March 2024'!A:O,15,FALSE)</f>
        <v>C</v>
      </c>
      <c r="K494" t="str">
        <f>VLOOKUP(G494,'ACFR Class Vlookup'!A:B,2,FALSE)</f>
        <v>Governmental</v>
      </c>
      <c r="L494" s="1" t="str">
        <f>VLOOKUP(D494,'Fund Information'!A:F,6,FALSE)</f>
        <v>General Fund expenditures incurred by agencies who receive ADDITIONAL STATE General Fund funding (typically via Sum Sufficient Appropriation or Deficit Appropriation) specifically for COVID-19 pursuant to the Governor's Executive Order and emergency declaration.</v>
      </c>
      <c r="M494" s="6" t="str">
        <f t="shared" si="79"/>
        <v>N/A</v>
      </c>
      <c r="N494" s="6" t="s">
        <v>2886</v>
      </c>
      <c r="O494" s="6" t="str">
        <f t="shared" si="80"/>
        <v>N/A</v>
      </c>
      <c r="P494" s="5" t="s">
        <v>2886</v>
      </c>
      <c r="Q494" s="6" t="str">
        <f t="shared" si="81"/>
        <v>N/A</v>
      </c>
      <c r="R494" s="7" t="str">
        <f t="shared" si="82"/>
        <v>No</v>
      </c>
      <c r="S494" s="5" t="str">
        <f t="shared" si="83"/>
        <v>Answer Required</v>
      </c>
      <c r="T494" s="6" t="str">
        <f t="shared" si="84"/>
        <v>N/A</v>
      </c>
      <c r="U494" s="7" t="str">
        <f t="shared" si="85"/>
        <v>Yes</v>
      </c>
      <c r="V494" s="5" t="str">
        <f t="shared" si="86"/>
        <v>Answer Required</v>
      </c>
      <c r="W494" s="6" t="str">
        <f t="shared" si="87"/>
        <v>N/A</v>
      </c>
      <c r="X494" s="5" t="s">
        <v>2886</v>
      </c>
    </row>
    <row r="495" spans="1:24" ht="90" x14ac:dyDescent="0.25">
      <c r="A495" s="77">
        <f>VLOOKUP(C495,'BU and Control BU Listing'!A:E,5,FALSE)</f>
        <v>16500</v>
      </c>
      <c r="B495" s="80" t="s">
        <v>3306</v>
      </c>
      <c r="C495" s="22" t="str">
        <f t="shared" si="77"/>
        <v>16500</v>
      </c>
      <c r="D495" s="22" t="str">
        <f t="shared" si="78"/>
        <v>02165</v>
      </c>
      <c r="E495" s="21" t="str">
        <f>VLOOKUP(B495,'Table A as of March 2024'!A:G,7,FALSE)</f>
        <v>Dept of Housing &amp; Cmnty Devel</v>
      </c>
      <c r="F495" s="21" t="str">
        <f>VLOOKUP(B495,'Table A as of March 2024'!A:H,8,FALSE)</f>
        <v>DHCD Special Revenue Fund</v>
      </c>
      <c r="G495" s="11" t="str">
        <f>VLOOKUP(B495,'Table A as of March 2024'!A:I,9,FALSE)</f>
        <v>100</v>
      </c>
      <c r="H495" t="str">
        <f>VLOOKUP(B495,'Table A as of March 2024'!A:L,12,FALSE)</f>
        <v>Yes</v>
      </c>
      <c r="I495" s="9" t="str">
        <f>VLOOKUP(B495,'Table A as of March 2024'!A:M,13,FALSE)</f>
        <v>U</v>
      </c>
      <c r="J495" t="str">
        <f>VLOOKUP(B495,'Table A as of March 2024'!A:O,15,FALSE)</f>
        <v>C</v>
      </c>
      <c r="K495" t="str">
        <f>VLOOKUP(G495,'ACFR Class Vlookup'!A:B,2,FALSE)</f>
        <v>Governmental</v>
      </c>
      <c r="L495" s="1" t="str">
        <f>VLOOKUP(D495,'Fund Information'!A:F,6,FALSE)</f>
        <v>Per code of VA § 36-85.19, fees are levied to cover admin expenses of this chapter by the Board/Dept&amp;#59; per § 36-137, a Levy of up to 2% of building permit fees auth (§ 36-105) to support training programs of the Building Code Academy (§ 36-139). Levy is collected/transmitted quarterly to DHCD. Localities maintaining indv or regional training academies accredited by DHCD retain such levy.</v>
      </c>
      <c r="M495" s="6" t="str">
        <f t="shared" si="79"/>
        <v>N/A</v>
      </c>
      <c r="N495" s="6" t="s">
        <v>2886</v>
      </c>
      <c r="O495" s="6" t="str">
        <f t="shared" si="80"/>
        <v>N/A</v>
      </c>
      <c r="P495" s="5" t="s">
        <v>2886</v>
      </c>
      <c r="Q495" s="6" t="str">
        <f t="shared" si="81"/>
        <v>N/A</v>
      </c>
      <c r="R495" s="7" t="str">
        <f t="shared" si="82"/>
        <v>No</v>
      </c>
      <c r="S495" s="5" t="str">
        <f t="shared" si="83"/>
        <v>Answer Required</v>
      </c>
      <c r="T495" s="6" t="str">
        <f t="shared" si="84"/>
        <v>N/A</v>
      </c>
      <c r="U495" s="7" t="str">
        <f t="shared" si="85"/>
        <v>Yes</v>
      </c>
      <c r="V495" s="5" t="str">
        <f t="shared" si="86"/>
        <v>Answer Required</v>
      </c>
      <c r="W495" s="6" t="str">
        <f t="shared" si="87"/>
        <v>N/A</v>
      </c>
      <c r="X495" s="5" t="s">
        <v>2886</v>
      </c>
    </row>
    <row r="496" spans="1:24" x14ac:dyDescent="0.25">
      <c r="A496" s="77">
        <f>VLOOKUP(C496,'BU and Control BU Listing'!A:E,5,FALSE)</f>
        <v>16500</v>
      </c>
      <c r="B496" s="80" t="s">
        <v>3307</v>
      </c>
      <c r="C496" s="22" t="str">
        <f t="shared" si="77"/>
        <v>16500</v>
      </c>
      <c r="D496" s="22" t="str">
        <f t="shared" si="78"/>
        <v>02700</v>
      </c>
      <c r="E496" s="21" t="str">
        <f>VLOOKUP(B496,'Table A as of March 2024'!A:G,7,FALSE)</f>
        <v>Dept of Housing &amp; Cmnty Devel</v>
      </c>
      <c r="F496" s="21" t="str">
        <f>VLOOKUP(B496,'Table A as of March 2024'!A:H,8,FALSE)</f>
        <v>Parking</v>
      </c>
      <c r="G496" s="11" t="str">
        <f>VLOOKUP(B496,'Table A as of March 2024'!A:I,9,FALSE)</f>
        <v>105</v>
      </c>
      <c r="H496" t="str">
        <f>VLOOKUP(B496,'Table A as of March 2024'!A:L,12,FALSE)</f>
        <v>No</v>
      </c>
      <c r="I496" s="9" t="str">
        <f>VLOOKUP(B496,'Table A as of March 2024'!A:M,13,FALSE)</f>
        <v>U</v>
      </c>
      <c r="J496" t="str">
        <f>VLOOKUP(B496,'Table A as of March 2024'!A:O,15,FALSE)</f>
        <v>C</v>
      </c>
      <c r="K496" t="str">
        <f>VLOOKUP(G496,'ACFR Class Vlookup'!A:B,2,FALSE)</f>
        <v>Governmental</v>
      </c>
      <c r="L496" s="1" t="str">
        <f>VLOOKUP(D496,'Fund Information'!A:F,6,FALSE)</f>
        <v>Parking - Accounts for fees paid for parking vehicles in state parking lots.</v>
      </c>
      <c r="M496" s="6" t="str">
        <f t="shared" si="79"/>
        <v>N/A</v>
      </c>
      <c r="N496" s="6" t="s">
        <v>2886</v>
      </c>
      <c r="O496" s="6" t="str">
        <f t="shared" si="80"/>
        <v>N/A</v>
      </c>
      <c r="P496" s="5" t="s">
        <v>2886</v>
      </c>
      <c r="Q496" s="6" t="str">
        <f t="shared" si="81"/>
        <v>N/A</v>
      </c>
      <c r="R496" s="7" t="str">
        <f t="shared" si="82"/>
        <v>No</v>
      </c>
      <c r="S496" s="5" t="str">
        <f t="shared" si="83"/>
        <v>Answer Required</v>
      </c>
      <c r="T496" s="6" t="str">
        <f t="shared" si="84"/>
        <v>N/A</v>
      </c>
      <c r="U496" s="7" t="str">
        <f t="shared" si="85"/>
        <v>Yes</v>
      </c>
      <c r="V496" s="5" t="str">
        <f t="shared" si="86"/>
        <v>Answer Required</v>
      </c>
      <c r="W496" s="6" t="str">
        <f t="shared" si="87"/>
        <v>N/A</v>
      </c>
      <c r="X496" s="5" t="s">
        <v>2886</v>
      </c>
    </row>
    <row r="497" spans="1:24" ht="60" x14ac:dyDescent="0.25">
      <c r="A497" s="77">
        <f>VLOOKUP(C497,'BU and Control BU Listing'!A:E,5,FALSE)</f>
        <v>16500</v>
      </c>
      <c r="B497" s="80" t="s">
        <v>3308</v>
      </c>
      <c r="C497" s="22" t="str">
        <f t="shared" si="77"/>
        <v>16500</v>
      </c>
      <c r="D497" s="22" t="str">
        <f t="shared" si="78"/>
        <v>02800</v>
      </c>
      <c r="E497" s="21" t="str">
        <f>VLOOKUP(B497,'Table A as of March 2024'!A:G,7,FALSE)</f>
        <v>Dept of Housing &amp; Cmnty Devel</v>
      </c>
      <c r="F497" s="21" t="str">
        <f>VLOOKUP(B497,'Table A as of March 2024'!A:H,8,FALSE)</f>
        <v>Appropriated IDC Recoveries</v>
      </c>
      <c r="G497" s="11" t="str">
        <f>VLOOKUP(B497,'Table A as of March 2024'!A:I,9,FALSE)</f>
        <v>105</v>
      </c>
      <c r="H497" t="str">
        <f>VLOOKUP(B497,'Table A as of March 2024'!A:L,12,FALSE)</f>
        <v>No</v>
      </c>
      <c r="I497" s="9" t="str">
        <f>VLOOKUP(B497,'Table A as of March 2024'!A:M,13,FALSE)</f>
        <v>U</v>
      </c>
      <c r="J497" t="str">
        <f>VLOOKUP(B497,'Table A as of March 2024'!A:O,15,FALSE)</f>
        <v>A</v>
      </c>
      <c r="K497" t="str">
        <f>VLOOKUP(G497,'ACFR Class Vlookup'!A:B,2,FALSE)</f>
        <v>Governmental</v>
      </c>
      <c r="L497" s="1" t="str">
        <f>VLOOKUP(D497,'Fund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497" s="6" t="str">
        <f t="shared" si="79"/>
        <v>N/A</v>
      </c>
      <c r="N497" s="6" t="s">
        <v>2886</v>
      </c>
      <c r="O497" s="6" t="str">
        <f t="shared" si="80"/>
        <v>N/A</v>
      </c>
      <c r="P497" s="5" t="s">
        <v>2886</v>
      </c>
      <c r="Q497" s="6" t="str">
        <f t="shared" si="81"/>
        <v>N/A</v>
      </c>
      <c r="R497" s="7" t="str">
        <f t="shared" si="82"/>
        <v>No</v>
      </c>
      <c r="S497" s="5" t="str">
        <f t="shared" si="83"/>
        <v>Answer Required</v>
      </c>
      <c r="T497" s="6" t="str">
        <f t="shared" si="84"/>
        <v>N/A</v>
      </c>
      <c r="U497" s="7" t="str">
        <f t="shared" si="85"/>
        <v>No</v>
      </c>
      <c r="V497" s="5" t="str">
        <f t="shared" si="86"/>
        <v>Answer Required</v>
      </c>
      <c r="W497" s="6" t="str">
        <f t="shared" si="87"/>
        <v>N/A</v>
      </c>
      <c r="X497" s="5" t="s">
        <v>2886</v>
      </c>
    </row>
    <row r="498" spans="1:24" ht="45" x14ac:dyDescent="0.25">
      <c r="A498" s="77">
        <f>VLOOKUP(C498,'BU and Control BU Listing'!A:E,5,FALSE)</f>
        <v>16500</v>
      </c>
      <c r="B498" s="80" t="s">
        <v>3309</v>
      </c>
      <c r="C498" s="22" t="str">
        <f t="shared" si="77"/>
        <v>16500</v>
      </c>
      <c r="D498" s="22" t="str">
        <f t="shared" si="78"/>
        <v>07260</v>
      </c>
      <c r="E498" s="21" t="str">
        <f>VLOOKUP(B498,'Table A as of March 2024'!A:G,7,FALSE)</f>
        <v>Dept of Housing &amp; Cmnty Devel</v>
      </c>
      <c r="F498" s="21" t="str">
        <f>VLOOKUP(B498,'Table A as of March 2024'!A:H,8,FALSE)</f>
        <v>VA Indv Dev Acct Plus Trst</v>
      </c>
      <c r="G498" s="11" t="str">
        <f>VLOOKUP(B498,'Table A as of March 2024'!A:I,9,FALSE)</f>
        <v>120</v>
      </c>
      <c r="H498" t="str">
        <f>VLOOKUP(B498,'Table A as of March 2024'!A:L,12,FALSE)</f>
        <v>No</v>
      </c>
      <c r="I498" s="9" t="str">
        <f>VLOOKUP(B498,'Table A as of March 2024'!A:M,13,FALSE)</f>
        <v>R</v>
      </c>
      <c r="J498" t="str">
        <f>VLOOKUP(B498,'Table A as of March 2024'!A:O,15,FALSE)</f>
        <v>R</v>
      </c>
      <c r="K498" t="str">
        <f>VLOOKUP(G498,'ACFR Class Vlookup'!A:B,2,FALSE)</f>
        <v>Governmental</v>
      </c>
      <c r="L498" s="1" t="str">
        <f>VLOOKUP(D498,'Fund Information'!A:F,6,FALSE)</f>
        <v>This program benefits low income individuals to assist with purchasing a house.  Federal monies are deposited into the fund until it is awarded to an individual at which time GLA 547 is credited.</v>
      </c>
      <c r="M498" s="6" t="str">
        <f t="shared" si="79"/>
        <v>N/A</v>
      </c>
      <c r="N498" s="6" t="s">
        <v>2886</v>
      </c>
      <c r="O498" s="6" t="str">
        <f t="shared" si="80"/>
        <v>N/A</v>
      </c>
      <c r="P498" s="5" t="s">
        <v>2886</v>
      </c>
      <c r="Q498" s="6" t="str">
        <f t="shared" si="81"/>
        <v>N/A</v>
      </c>
      <c r="R498" s="7" t="str">
        <f t="shared" si="82"/>
        <v>Yes</v>
      </c>
      <c r="S498" s="5" t="str">
        <f t="shared" si="83"/>
        <v>Answer Required</v>
      </c>
      <c r="T498" s="6" t="str">
        <f t="shared" si="84"/>
        <v>N/A</v>
      </c>
      <c r="U498" s="7" t="str">
        <f t="shared" si="85"/>
        <v>No</v>
      </c>
      <c r="V498" s="5" t="str">
        <f t="shared" si="86"/>
        <v>Answer Required</v>
      </c>
      <c r="W498" s="6" t="str">
        <f t="shared" si="87"/>
        <v>N/A</v>
      </c>
      <c r="X498" s="5" t="s">
        <v>2886</v>
      </c>
    </row>
    <row r="499" spans="1:24" ht="90" x14ac:dyDescent="0.25">
      <c r="A499" s="77">
        <f>VLOOKUP(C499,'BU and Control BU Listing'!A:E,5,FALSE)</f>
        <v>16500</v>
      </c>
      <c r="B499" s="80" t="s">
        <v>3310</v>
      </c>
      <c r="C499" s="22" t="str">
        <f t="shared" si="77"/>
        <v>16500</v>
      </c>
      <c r="D499" s="22" t="str">
        <f t="shared" si="78"/>
        <v>07870</v>
      </c>
      <c r="E499" s="21" t="str">
        <f>VLOOKUP(B499,'Table A as of March 2024'!A:G,7,FALSE)</f>
        <v>Dept of Housing &amp; Cmnty Devel</v>
      </c>
      <c r="F499" s="21" t="str">
        <f>VLOOKUP(B499,'Table A as of March 2024'!A:H,8,FALSE)</f>
        <v>Virginia Housing Trust Fund</v>
      </c>
      <c r="G499" s="11" t="str">
        <f>VLOOKUP(B499,'Table A as of March 2024'!A:I,9,FALSE)</f>
        <v>100</v>
      </c>
      <c r="H499" t="str">
        <f>VLOOKUP(B499,'Table A as of March 2024'!A:L,12,FALSE)</f>
        <v>No</v>
      </c>
      <c r="I499" s="9" t="str">
        <f>VLOOKUP(B499,'Table A as of March 2024'!A:M,13,FALSE)</f>
        <v>U</v>
      </c>
      <c r="J499" t="str">
        <f>VLOOKUP(B499,'Table A as of March 2024'!A:O,15,FALSE)</f>
        <v>C</v>
      </c>
      <c r="K499" t="str">
        <f>VLOOKUP(G499,'ACFR Class Vlookup'!A:B,2,FALSE)</f>
        <v>Governmental</v>
      </c>
      <c r="L499" s="1" t="str">
        <f>VLOOKUP(D499,'Fund Information'!A:F,6,FALSE)</f>
        <v>Accounts for sums appropriated by the GA, all receipts by the fund from loans made by it to housing sponsors and persons and families of low and moderate income.  All income from the investment of moneys held in the fund and any other sums designated for deposit to the fund from any source public or private, and shall also include federal grants solicited &amp; received for specific purposes of fund.</v>
      </c>
      <c r="M499" s="6" t="str">
        <f t="shared" si="79"/>
        <v>N/A</v>
      </c>
      <c r="N499" s="6" t="s">
        <v>2886</v>
      </c>
      <c r="O499" s="6" t="str">
        <f t="shared" si="80"/>
        <v>N/A</v>
      </c>
      <c r="P499" s="5" t="s">
        <v>2886</v>
      </c>
      <c r="Q499" s="6" t="str">
        <f t="shared" si="81"/>
        <v>N/A</v>
      </c>
      <c r="R499" s="7" t="str">
        <f t="shared" si="82"/>
        <v>No</v>
      </c>
      <c r="S499" s="5" t="str">
        <f t="shared" si="83"/>
        <v>Answer Required</v>
      </c>
      <c r="T499" s="6" t="str">
        <f t="shared" si="84"/>
        <v>N/A</v>
      </c>
      <c r="U499" s="7" t="str">
        <f t="shared" si="85"/>
        <v>Yes</v>
      </c>
      <c r="V499" s="5" t="str">
        <f t="shared" si="86"/>
        <v>Answer Required</v>
      </c>
      <c r="W499" s="6" t="str">
        <f t="shared" si="87"/>
        <v>N/A</v>
      </c>
      <c r="X499" s="5" t="s">
        <v>2886</v>
      </c>
    </row>
    <row r="500" spans="1:24" ht="75" x14ac:dyDescent="0.25">
      <c r="A500" s="77">
        <f>VLOOKUP(C500,'BU and Control BU Listing'!A:E,5,FALSE)</f>
        <v>16500</v>
      </c>
      <c r="B500" s="80" t="s">
        <v>3311</v>
      </c>
      <c r="C500" s="22" t="str">
        <f t="shared" si="77"/>
        <v>16500</v>
      </c>
      <c r="D500" s="22" t="str">
        <f t="shared" si="78"/>
        <v>09168</v>
      </c>
      <c r="E500" s="21" t="str">
        <f>VLOOKUP(B500,'Table A as of March 2024'!A:G,7,FALSE)</f>
        <v>Dept of Housing &amp; Cmnty Devel</v>
      </c>
      <c r="F500" s="21" t="str">
        <f>VLOOKUP(B500,'Table A as of March 2024'!A:H,8,FALSE)</f>
        <v>VA Rmvl/Rehab Derelict Strctrs</v>
      </c>
      <c r="G500" s="11" t="str">
        <f>VLOOKUP(B500,'Table A as of March 2024'!A:I,9,FALSE)</f>
        <v>100</v>
      </c>
      <c r="H500" t="str">
        <f>VLOOKUP(B500,'Table A as of March 2024'!A:L,12,FALSE)</f>
        <v>No</v>
      </c>
      <c r="I500" s="9" t="str">
        <f>VLOOKUP(B500,'Table A as of March 2024'!A:M,13,FALSE)</f>
        <v>U</v>
      </c>
      <c r="J500" t="str">
        <f>VLOOKUP(B500,'Table A as of March 2024'!A:O,15,FALSE)</f>
        <v>C</v>
      </c>
      <c r="K500" t="str">
        <f>VLOOKUP(G500,'ACFR Class Vlookup'!A:B,2,FALSE)</f>
        <v>Governmental</v>
      </c>
      <c r="L500" s="1" t="str">
        <f>VLOOKUP(D500,'Fund Information'!A:F,6,FALSE)</f>
        <v>Chapter 890, Item 100 M provides for a $3 million transfer from the General Fund for the VA Removal or Rehabilitation of Derelict Structures Fund established by Title 36-153 of the Code of VA.  The fund shall make grants to local governments for acquisition, demolition, removal, rehabilitation or repair of specific derelict structures.</v>
      </c>
      <c r="M500" s="6" t="str">
        <f t="shared" si="79"/>
        <v>N/A</v>
      </c>
      <c r="N500" s="6" t="s">
        <v>2886</v>
      </c>
      <c r="O500" s="6" t="str">
        <f t="shared" si="80"/>
        <v>N/A</v>
      </c>
      <c r="P500" s="5" t="s">
        <v>2886</v>
      </c>
      <c r="Q500" s="6" t="str">
        <f t="shared" si="81"/>
        <v>N/A</v>
      </c>
      <c r="R500" s="7" t="str">
        <f t="shared" si="82"/>
        <v>No</v>
      </c>
      <c r="S500" s="5" t="str">
        <f t="shared" si="83"/>
        <v>Answer Required</v>
      </c>
      <c r="T500" s="6" t="str">
        <f t="shared" si="84"/>
        <v>N/A</v>
      </c>
      <c r="U500" s="7" t="str">
        <f t="shared" si="85"/>
        <v>Yes</v>
      </c>
      <c r="V500" s="5" t="str">
        <f t="shared" si="86"/>
        <v>Answer Required</v>
      </c>
      <c r="W500" s="6" t="str">
        <f t="shared" si="87"/>
        <v>N/A</v>
      </c>
      <c r="X500" s="5" t="s">
        <v>2886</v>
      </c>
    </row>
    <row r="501" spans="1:24" ht="45" x14ac:dyDescent="0.25">
      <c r="A501" s="77">
        <f>VLOOKUP(C501,'BU and Control BU Listing'!A:E,5,FALSE)</f>
        <v>16500</v>
      </c>
      <c r="B501" s="80" t="s">
        <v>3312</v>
      </c>
      <c r="C501" s="22" t="str">
        <f t="shared" si="77"/>
        <v>16500</v>
      </c>
      <c r="D501" s="22" t="str">
        <f t="shared" si="78"/>
        <v>09253</v>
      </c>
      <c r="E501" s="21" t="str">
        <f>VLOOKUP(B501,'Table A as of March 2024'!A:G,7,FALSE)</f>
        <v>Dept of Housing &amp; Cmnty Devel</v>
      </c>
      <c r="F501" s="21" t="str">
        <f>VLOOKUP(B501,'Table A as of March 2024'!A:H,8,FALSE)</f>
        <v>VA Manufctrd Housing Trn Rcvry</v>
      </c>
      <c r="G501" s="11" t="str">
        <f>VLOOKUP(B501,'Table A as of March 2024'!A:I,9,FALSE)</f>
        <v>105</v>
      </c>
      <c r="H501" t="str">
        <f>VLOOKUP(B501,'Table A as of March 2024'!A:L,12,FALSE)</f>
        <v>No</v>
      </c>
      <c r="I501" s="9" t="str">
        <f>VLOOKUP(B501,'Table A as of March 2024'!A:M,13,FALSE)</f>
        <v>U</v>
      </c>
      <c r="J501" t="str">
        <f>VLOOKUP(B501,'Table A as of March 2024'!A:O,15,FALSE)</f>
        <v>C</v>
      </c>
      <c r="K501" t="str">
        <f>VLOOKUP(G501,'ACFR Class Vlookup'!A:B,2,FALSE)</f>
        <v>Governmental</v>
      </c>
      <c r="L501" s="1" t="str">
        <f>VLOOKUP(D501,'Fund Information'!A:F,6,FALSE)</f>
        <v>This fund is used to account for a mobile home manufacturer tax.  Funds are used to honor warranties in the event that the manufacturer goes out of business.  Funds are not returned to the manufacturer.</v>
      </c>
      <c r="M501" s="6" t="str">
        <f t="shared" si="79"/>
        <v>N/A</v>
      </c>
      <c r="N501" s="6" t="s">
        <v>2886</v>
      </c>
      <c r="O501" s="6" t="str">
        <f t="shared" si="80"/>
        <v>N/A</v>
      </c>
      <c r="P501" s="5" t="s">
        <v>2886</v>
      </c>
      <c r="Q501" s="6" t="str">
        <f t="shared" si="81"/>
        <v>N/A</v>
      </c>
      <c r="R501" s="7" t="str">
        <f t="shared" si="82"/>
        <v>No</v>
      </c>
      <c r="S501" s="5" t="str">
        <f t="shared" si="83"/>
        <v>Answer Required</v>
      </c>
      <c r="T501" s="6" t="str">
        <f t="shared" si="84"/>
        <v>N/A</v>
      </c>
      <c r="U501" s="7" t="str">
        <f t="shared" si="85"/>
        <v>Yes</v>
      </c>
      <c r="V501" s="5" t="str">
        <f t="shared" si="86"/>
        <v>Answer Required</v>
      </c>
      <c r="W501" s="6" t="str">
        <f t="shared" si="87"/>
        <v>N/A</v>
      </c>
      <c r="X501" s="5" t="s">
        <v>2886</v>
      </c>
    </row>
    <row r="502" spans="1:24" x14ac:dyDescent="0.25">
      <c r="A502" s="77">
        <f>VLOOKUP(C502,'BU and Control BU Listing'!A:E,5,FALSE)</f>
        <v>16500</v>
      </c>
      <c r="B502" s="80" t="s">
        <v>3313</v>
      </c>
      <c r="C502" s="22" t="str">
        <f t="shared" si="77"/>
        <v>16500</v>
      </c>
      <c r="D502" s="22" t="str">
        <f t="shared" si="78"/>
        <v>09272</v>
      </c>
      <c r="E502" s="21" t="str">
        <f>VLOOKUP(B502,'Table A as of March 2024'!A:G,7,FALSE)</f>
        <v>Dept of Housing &amp; Cmnty Devel</v>
      </c>
      <c r="F502" s="21" t="str">
        <f>VLOOKUP(B502,'Table A as of March 2024'!A:H,8,FALSE)</f>
        <v>VA Growth &amp; Opportunity Fund</v>
      </c>
      <c r="G502" s="11" t="str">
        <f>VLOOKUP(B502,'Table A as of March 2024'!A:I,9,FALSE)</f>
        <v>100</v>
      </c>
      <c r="H502" t="str">
        <f>VLOOKUP(B502,'Table A as of March 2024'!A:L,12,FALSE)</f>
        <v>No</v>
      </c>
      <c r="I502" s="9" t="str">
        <f>VLOOKUP(B502,'Table A as of March 2024'!A:M,13,FALSE)</f>
        <v>U</v>
      </c>
      <c r="J502" t="str">
        <f>VLOOKUP(B502,'Table A as of March 2024'!A:O,15,FALSE)</f>
        <v>C</v>
      </c>
      <c r="K502" t="str">
        <f>VLOOKUP(G502,'ACFR Class Vlookup'!A:B,2,FALSE)</f>
        <v>Governmental</v>
      </c>
      <c r="L502" s="1" t="str">
        <f>VLOOKUP(D502,'Fund Information'!A:F,6,FALSE)</f>
        <v>Code of Virginia § 2.2-2487. Virginia Growth and Opportunity Fund</v>
      </c>
      <c r="M502" s="6" t="str">
        <f t="shared" si="79"/>
        <v>N/A</v>
      </c>
      <c r="N502" s="6" t="s">
        <v>2886</v>
      </c>
      <c r="O502" s="6" t="str">
        <f t="shared" si="80"/>
        <v>N/A</v>
      </c>
      <c r="P502" s="5" t="s">
        <v>2886</v>
      </c>
      <c r="Q502" s="6" t="str">
        <f t="shared" si="81"/>
        <v>N/A</v>
      </c>
      <c r="R502" s="7" t="str">
        <f t="shared" si="82"/>
        <v>No</v>
      </c>
      <c r="S502" s="5" t="str">
        <f t="shared" si="83"/>
        <v>Answer Required</v>
      </c>
      <c r="T502" s="6" t="str">
        <f t="shared" si="84"/>
        <v>N/A</v>
      </c>
      <c r="U502" s="7" t="str">
        <f t="shared" si="85"/>
        <v>Yes</v>
      </c>
      <c r="V502" s="5" t="str">
        <f t="shared" si="86"/>
        <v>Answer Required</v>
      </c>
      <c r="W502" s="6" t="str">
        <f t="shared" si="87"/>
        <v>N/A</v>
      </c>
      <c r="X502" s="5" t="s">
        <v>2886</v>
      </c>
    </row>
    <row r="503" spans="1:24" ht="75" x14ac:dyDescent="0.25">
      <c r="A503" s="77">
        <f>VLOOKUP(C503,'BU and Control BU Listing'!A:E,5,FALSE)</f>
        <v>16500</v>
      </c>
      <c r="B503" s="80" t="s">
        <v>3314</v>
      </c>
      <c r="C503" s="22" t="str">
        <f t="shared" si="77"/>
        <v>16500</v>
      </c>
      <c r="D503" s="22" t="str">
        <f t="shared" si="78"/>
        <v>09331</v>
      </c>
      <c r="E503" s="21" t="str">
        <f>VLOOKUP(B503,'Table A as of March 2024'!A:G,7,FALSE)</f>
        <v>Dept of Housing &amp; Cmnty Devel</v>
      </c>
      <c r="F503" s="21" t="str">
        <f>VLOOKUP(B503,'Table A as of March 2024'!A:H,8,FALSE)</f>
        <v>VA Tax Check-Off For Housing</v>
      </c>
      <c r="G503" s="11" t="str">
        <f>VLOOKUP(B503,'Table A as of March 2024'!A:I,9,FALSE)</f>
        <v>105</v>
      </c>
      <c r="H503" t="str">
        <f>VLOOKUP(B503,'Table A as of March 2024'!A:L,12,FALSE)</f>
        <v>No</v>
      </c>
      <c r="I503" s="9" t="str">
        <f>VLOOKUP(B503,'Table A as of March 2024'!A:M,13,FALSE)</f>
        <v>U</v>
      </c>
      <c r="J503" t="str">
        <f>VLOOKUP(B503,'Table A as of March 2024'!A:O,15,FALSE)</f>
        <v>R</v>
      </c>
      <c r="K503" t="str">
        <f>VLOOKUP(G503,'ACFR Class Vlookup'!A:B,2,FALSE)</f>
        <v>Governmental</v>
      </c>
      <c r="L503" s="1" t="str">
        <f>VLOOKUP(D503,'Fund Information'!A:F,6,FALSE)</f>
        <v>This fund accounts for voluntary income tax refund contributions to support housing. Funds are restricted to provide assistance for emergency, transitional, and permanent housing for the homeless&amp;#59; and to provide assistance to housing for the low-income elderly for the physically or mentally disabled.</v>
      </c>
      <c r="M503" s="6" t="str">
        <f t="shared" si="79"/>
        <v>N/A</v>
      </c>
      <c r="N503" s="6" t="s">
        <v>2886</v>
      </c>
      <c r="O503" s="6" t="str">
        <f t="shared" si="80"/>
        <v>N/A</v>
      </c>
      <c r="P503" s="5" t="s">
        <v>2886</v>
      </c>
      <c r="Q503" s="6" t="str">
        <f t="shared" si="81"/>
        <v>N/A</v>
      </c>
      <c r="R503" s="7" t="str">
        <f t="shared" si="82"/>
        <v>Yes</v>
      </c>
      <c r="S503" s="5" t="str">
        <f t="shared" si="83"/>
        <v>Answer Required</v>
      </c>
      <c r="T503" s="6" t="str">
        <f t="shared" si="84"/>
        <v>N/A</v>
      </c>
      <c r="U503" s="7" t="str">
        <f t="shared" si="85"/>
        <v>No</v>
      </c>
      <c r="V503" s="5" t="str">
        <f t="shared" si="86"/>
        <v>Answer Required</v>
      </c>
      <c r="W503" s="6" t="str">
        <f t="shared" si="87"/>
        <v>N/A</v>
      </c>
      <c r="X503" s="5" t="s">
        <v>2886</v>
      </c>
    </row>
    <row r="504" spans="1:24" ht="60" x14ac:dyDescent="0.25">
      <c r="A504" s="77">
        <f>VLOOKUP(C504,'BU and Control BU Listing'!A:E,5,FALSE)</f>
        <v>16500</v>
      </c>
      <c r="B504" s="80" t="s">
        <v>3315</v>
      </c>
      <c r="C504" s="22" t="str">
        <f t="shared" si="77"/>
        <v>16500</v>
      </c>
      <c r="D504" s="22" t="str">
        <f t="shared" si="78"/>
        <v>09340</v>
      </c>
      <c r="E504" s="21" t="str">
        <f>VLOOKUP(B504,'Table A as of March 2024'!A:G,7,FALSE)</f>
        <v>Dept of Housing &amp; Cmnty Devel</v>
      </c>
      <c r="F504" s="21" t="str">
        <f>VLOOKUP(B504,'Table A as of March 2024'!A:H,8,FALSE)</f>
        <v>VA Water Quality Improve Fund</v>
      </c>
      <c r="G504" s="11" t="str">
        <f>VLOOKUP(B504,'Table A as of March 2024'!A:I,9,FALSE)</f>
        <v>100</v>
      </c>
      <c r="H504" t="str">
        <f>VLOOKUP(B504,'Table A as of March 2024'!A:L,12,FALSE)</f>
        <v>No</v>
      </c>
      <c r="I504" s="9" t="str">
        <f>VLOOKUP(B504,'Table A as of March 2024'!A:M,13,FALSE)</f>
        <v>U</v>
      </c>
      <c r="J504" t="str">
        <f>VLOOKUP(B504,'Table A as of March 2024'!A:O,15,FALSE)</f>
        <v>C</v>
      </c>
      <c r="K504" t="str">
        <f>VLOOKUP(G504,'ACFR Class Vlookup'!A:B,2,FALSE)</f>
        <v>Governmental</v>
      </c>
      <c r="L504" s="1" t="str">
        <f>VLOOKUP(D504,'Fund Information'!A:F,6,FALSE)</f>
        <v>Section § 10.1-2128, Accounts for sums appropriated by the General Assembly and for other funds from any public or private source. Funds are used for water quality improvement grants to assist in pollution prevention and reduction.</v>
      </c>
      <c r="M504" s="6" t="str">
        <f t="shared" si="79"/>
        <v>N/A</v>
      </c>
      <c r="N504" s="6" t="s">
        <v>2886</v>
      </c>
      <c r="O504" s="6" t="str">
        <f t="shared" si="80"/>
        <v>N/A</v>
      </c>
      <c r="P504" s="5" t="s">
        <v>2886</v>
      </c>
      <c r="Q504" s="6" t="str">
        <f t="shared" si="81"/>
        <v>N/A</v>
      </c>
      <c r="R504" s="7" t="str">
        <f t="shared" si="82"/>
        <v>No</v>
      </c>
      <c r="S504" s="5" t="str">
        <f t="shared" si="83"/>
        <v>Answer Required</v>
      </c>
      <c r="T504" s="6" t="str">
        <f t="shared" si="84"/>
        <v>N/A</v>
      </c>
      <c r="U504" s="7" t="str">
        <f t="shared" si="85"/>
        <v>Yes</v>
      </c>
      <c r="V504" s="5" t="str">
        <f t="shared" si="86"/>
        <v>Answer Required</v>
      </c>
      <c r="W504" s="6" t="str">
        <f t="shared" si="87"/>
        <v>N/A</v>
      </c>
      <c r="X504" s="5" t="s">
        <v>2886</v>
      </c>
    </row>
    <row r="505" spans="1:24" x14ac:dyDescent="0.25">
      <c r="A505" s="77">
        <f>VLOOKUP(C505,'BU and Control BU Listing'!A:E,5,FALSE)</f>
        <v>16500</v>
      </c>
      <c r="B505" s="80" t="s">
        <v>3316</v>
      </c>
      <c r="C505" s="22" t="str">
        <f t="shared" si="77"/>
        <v>16500</v>
      </c>
      <c r="D505" s="22" t="str">
        <f t="shared" si="78"/>
        <v>10000</v>
      </c>
      <c r="E505" s="21" t="str">
        <f>VLOOKUP(B505,'Table A as of March 2024'!A:G,7,FALSE)</f>
        <v>Dept of Housing &amp; Cmnty Devel</v>
      </c>
      <c r="F505" s="21" t="str">
        <f>VLOOKUP(B505,'Table A as of March 2024'!A:H,8,FALSE)</f>
        <v>Federal Trust</v>
      </c>
      <c r="G505" s="11" t="str">
        <f>VLOOKUP(B505,'Table A as of March 2024'!A:I,9,FALSE)</f>
        <v>120</v>
      </c>
      <c r="H505" t="str">
        <f>VLOOKUP(B505,'Table A as of March 2024'!A:L,12,FALSE)</f>
        <v>Yes</v>
      </c>
      <c r="I505" s="9" t="str">
        <f>VLOOKUP(B505,'Table A as of March 2024'!A:M,13,FALSE)</f>
        <v>R</v>
      </c>
      <c r="J505" t="str">
        <f>VLOOKUP(B505,'Table A as of March 2024'!A:O,15,FALSE)</f>
        <v>R</v>
      </c>
      <c r="K505" t="str">
        <f>VLOOKUP(G505,'ACFR Class Vlookup'!A:B,2,FALSE)</f>
        <v>Governmental</v>
      </c>
      <c r="L505" s="1" t="str">
        <f>VLOOKUP(D505,'Fund Information'!A:F,6,FALSE)</f>
        <v>This fund accounts for Federal funds.</v>
      </c>
      <c r="M505" s="6" t="str">
        <f t="shared" si="79"/>
        <v>N/A</v>
      </c>
      <c r="N505" s="6" t="s">
        <v>2886</v>
      </c>
      <c r="O505" s="6" t="str">
        <f t="shared" si="80"/>
        <v>N/A</v>
      </c>
      <c r="P505" s="5" t="s">
        <v>2886</v>
      </c>
      <c r="Q505" s="6" t="str">
        <f t="shared" si="81"/>
        <v>N/A</v>
      </c>
      <c r="R505" s="7" t="str">
        <f t="shared" si="82"/>
        <v>Yes</v>
      </c>
      <c r="S505" s="5" t="str">
        <f t="shared" si="83"/>
        <v>Answer Required</v>
      </c>
      <c r="T505" s="6" t="str">
        <f t="shared" si="84"/>
        <v>N/A</v>
      </c>
      <c r="U505" s="7" t="str">
        <f t="shared" si="85"/>
        <v>No</v>
      </c>
      <c r="V505" s="5" t="str">
        <f t="shared" si="86"/>
        <v>Answer Required</v>
      </c>
      <c r="W505" s="6" t="str">
        <f t="shared" si="87"/>
        <v>N/A</v>
      </c>
      <c r="X505" s="5" t="s">
        <v>2886</v>
      </c>
    </row>
    <row r="506" spans="1:24" ht="165" x14ac:dyDescent="0.25">
      <c r="A506" s="77">
        <f>VLOOKUP(C506,'BU and Control BU Listing'!A:E,5,FALSE)</f>
        <v>16500</v>
      </c>
      <c r="B506" s="80" t="s">
        <v>5768</v>
      </c>
      <c r="C506" s="22" t="str">
        <f t="shared" si="77"/>
        <v>16500</v>
      </c>
      <c r="D506" s="22" t="str">
        <f t="shared" si="78"/>
        <v>10110</v>
      </c>
      <c r="E506" s="21" t="str">
        <f>VLOOKUP(B506,'Table A as of March 2024'!A:G,7,FALSE)</f>
        <v>Dept of Housing &amp; Cmnty Devel</v>
      </c>
      <c r="F506" s="21" t="str">
        <f>VLOOKUP(B506,'Table A as of March 2024'!A:H,8,FALSE)</f>
        <v>CARESActRlfFd–General-COVID-19</v>
      </c>
      <c r="G506" s="11" t="str">
        <f>VLOOKUP(B506,'Table A as of March 2024'!A:I,9,FALSE)</f>
        <v>120</v>
      </c>
      <c r="H506" t="str">
        <f>VLOOKUP(B506,'Table A as of March 2024'!A:L,12,FALSE)</f>
        <v>No</v>
      </c>
      <c r="I506" s="9" t="str">
        <f>VLOOKUP(B506,'Table A as of March 2024'!A:M,13,FALSE)</f>
        <v>V</v>
      </c>
      <c r="J506" t="str">
        <f>VLOOKUP(B506,'Table A as of March 2024'!A:O,15,FALSE)</f>
        <v>R</v>
      </c>
      <c r="K506" t="str">
        <f>VLOOKUP(G506,'ACFR Class Vlookup'!A:B,2,FALSE)</f>
        <v>Governmental</v>
      </c>
      <c r="L506" s="1" t="str">
        <f>VLOOKUP(D506,'Fund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06" s="6" t="str">
        <f t="shared" si="79"/>
        <v>N/A</v>
      </c>
      <c r="N506" s="6" t="s">
        <v>2886</v>
      </c>
      <c r="O506" s="6" t="str">
        <f t="shared" si="80"/>
        <v>N/A</v>
      </c>
      <c r="P506" s="5" t="s">
        <v>2886</v>
      </c>
      <c r="Q506" s="6" t="str">
        <f t="shared" si="81"/>
        <v>N/A</v>
      </c>
      <c r="R506" s="7" t="str">
        <f t="shared" si="82"/>
        <v>Yes</v>
      </c>
      <c r="S506" s="5" t="str">
        <f t="shared" si="83"/>
        <v>Answer Required</v>
      </c>
      <c r="T506" s="6" t="str">
        <f t="shared" si="84"/>
        <v>N/A</v>
      </c>
      <c r="U506" s="7" t="str">
        <f t="shared" si="85"/>
        <v>No</v>
      </c>
      <c r="V506" s="5" t="str">
        <f t="shared" si="86"/>
        <v>Answer Required</v>
      </c>
      <c r="W506" s="6" t="str">
        <f t="shared" si="87"/>
        <v>N/A</v>
      </c>
      <c r="X506" s="5" t="s">
        <v>2886</v>
      </c>
    </row>
    <row r="507" spans="1:24" ht="210" x14ac:dyDescent="0.25">
      <c r="A507" s="77">
        <f>VLOOKUP(C507,'BU and Control BU Listing'!A:E,5,FALSE)</f>
        <v>16500</v>
      </c>
      <c r="B507" s="80" t="s">
        <v>5769</v>
      </c>
      <c r="C507" s="22" t="str">
        <f t="shared" si="77"/>
        <v>16500</v>
      </c>
      <c r="D507" s="22" t="str">
        <f t="shared" si="78"/>
        <v>10470</v>
      </c>
      <c r="E507" s="21" t="str">
        <f>VLOOKUP(B507,'Table A as of March 2024'!A:G,7,FALSE)</f>
        <v>Dept of Housing &amp; Cmnty Devel</v>
      </c>
      <c r="F507" s="21" t="str">
        <f>VLOOKUP(B507,'Table A as of March 2024'!A:H,8,FALSE)</f>
        <v>EmrgncyRentalAsstPrgm-COVID-19</v>
      </c>
      <c r="G507" s="11" t="str">
        <f>VLOOKUP(B507,'Table A as of March 2024'!A:I,9,FALSE)</f>
        <v>120</v>
      </c>
      <c r="H507" t="str">
        <f>VLOOKUP(B507,'Table A as of March 2024'!A:L,12,FALSE)</f>
        <v>No</v>
      </c>
      <c r="I507" s="9" t="str">
        <f>VLOOKUP(B507,'Table A as of March 2024'!A:M,13,FALSE)</f>
        <v>V</v>
      </c>
      <c r="J507" t="str">
        <f>VLOOKUP(B507,'Table A as of March 2024'!A:O,15,FALSE)</f>
        <v>R</v>
      </c>
      <c r="K507" t="str">
        <f>VLOOKUP(G507,'ACFR Class Vlookup'!A:B,2,FALSE)</f>
        <v>Governmental</v>
      </c>
      <c r="L507" s="1" t="str">
        <f>VLOOKUP(D507,'Fund Information'!A:F,6,FALSE)</f>
        <v>CFDA 21.023; Emergency Rental Assistance Program. The Consolidated Appropriations Act, 2021 (Pub. L. No. 116-260) established the $25 billion Emergency Rental Assistance (ERA) program. The funding provided by the ERA program will assist eligible households that have difficulty making timely payments of rent and utilities due to the COVID-19 pandemic. Eligible grantees must use not less than 90 percent of the awarded funds to provide financial assistance to eligible households, including payment of rent, rental arrears, utilities and home energy costs, utilities and home energy costs arears, and other expenses related to housing incurred due, directly or indirectly, to the COVID-19 pandemic. Eligible grantees may use the remaining funds to provide housing stability services to eligible households, including case management, other services intended to keep households stably housed, and administrative costs.</v>
      </c>
      <c r="M507" s="6" t="str">
        <f t="shared" si="79"/>
        <v>N/A</v>
      </c>
      <c r="N507" s="6" t="s">
        <v>2886</v>
      </c>
      <c r="O507" s="6" t="str">
        <f t="shared" si="80"/>
        <v>N/A</v>
      </c>
      <c r="P507" s="5" t="s">
        <v>2886</v>
      </c>
      <c r="Q507" s="6" t="str">
        <f t="shared" si="81"/>
        <v>N/A</v>
      </c>
      <c r="R507" s="7" t="str">
        <f t="shared" si="82"/>
        <v>Yes</v>
      </c>
      <c r="S507" s="5" t="str">
        <f t="shared" si="83"/>
        <v>Answer Required</v>
      </c>
      <c r="T507" s="6" t="str">
        <f t="shared" si="84"/>
        <v>N/A</v>
      </c>
      <c r="U507" s="7" t="str">
        <f t="shared" si="85"/>
        <v>No</v>
      </c>
      <c r="V507" s="5" t="str">
        <f t="shared" si="86"/>
        <v>Answer Required</v>
      </c>
      <c r="W507" s="6" t="str">
        <f t="shared" si="87"/>
        <v>N/A</v>
      </c>
      <c r="X507" s="5" t="s">
        <v>2886</v>
      </c>
    </row>
    <row r="508" spans="1:24" ht="165" x14ac:dyDescent="0.25">
      <c r="A508" s="77">
        <f>VLOOKUP(C508,'BU and Control BU Listing'!A:E,5,FALSE)</f>
        <v>16500</v>
      </c>
      <c r="B508" s="80" t="s">
        <v>8131</v>
      </c>
      <c r="C508" s="22" t="str">
        <f t="shared" si="77"/>
        <v>16500</v>
      </c>
      <c r="D508" s="22" t="str">
        <f t="shared" si="78"/>
        <v>12110</v>
      </c>
      <c r="E508" s="21" t="str">
        <f>VLOOKUP(B508,'Table A as of March 2024'!A:G,7,FALSE)</f>
        <v>Dept of Housing &amp; Cmnty Devel</v>
      </c>
      <c r="F508" s="21" t="str">
        <f>VLOOKUP(B508,'Table A as of March 2024'!A:H,8,FALSE)</f>
        <v>ARP-CrvStLoclFisRecFd-COVID-19</v>
      </c>
      <c r="G508" s="11" t="str">
        <f>VLOOKUP(B508,'Table A as of March 2024'!A:I,9,FALSE)</f>
        <v>120</v>
      </c>
      <c r="H508" t="str">
        <f>VLOOKUP(B508,'Table A as of March 2024'!A:L,12,FALSE)</f>
        <v>No</v>
      </c>
      <c r="I508" s="9" t="str">
        <f>VLOOKUP(B508,'Table A as of March 2024'!A:M,13,FALSE)</f>
        <v>V</v>
      </c>
      <c r="J508" t="str">
        <f>VLOOKUP(B508,'Table A as of March 2024'!A:O,15,FALSE)</f>
        <v>R</v>
      </c>
      <c r="K508" t="str">
        <f>VLOOKUP(G508,'ACFR Class Vlookup'!A:B,2,FALSE)</f>
        <v>Governmental</v>
      </c>
      <c r="L508" s="1" t="str">
        <f>VLOOKUP(D508,'Fund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08" s="6" t="str">
        <f t="shared" si="79"/>
        <v>N/A</v>
      </c>
      <c r="N508" s="6" t="s">
        <v>2886</v>
      </c>
      <c r="O508" s="6" t="str">
        <f t="shared" si="80"/>
        <v>N/A</v>
      </c>
      <c r="P508" s="5" t="s">
        <v>2886</v>
      </c>
      <c r="Q508" s="6" t="str">
        <f t="shared" si="81"/>
        <v>N/A</v>
      </c>
      <c r="R508" s="7" t="str">
        <f t="shared" si="82"/>
        <v>Yes</v>
      </c>
      <c r="S508" s="5" t="str">
        <f t="shared" si="83"/>
        <v>Answer Required</v>
      </c>
      <c r="T508" s="6" t="str">
        <f t="shared" si="84"/>
        <v>N/A</v>
      </c>
      <c r="U508" s="7" t="str">
        <f t="shared" si="85"/>
        <v>No</v>
      </c>
      <c r="V508" s="5" t="str">
        <f t="shared" si="86"/>
        <v>Answer Required</v>
      </c>
      <c r="W508" s="6" t="str">
        <f t="shared" si="87"/>
        <v>N/A</v>
      </c>
      <c r="X508" s="5" t="s">
        <v>2886</v>
      </c>
    </row>
    <row r="509" spans="1:24" ht="150" x14ac:dyDescent="0.25">
      <c r="A509" s="77">
        <f>VLOOKUP(C509,'BU and Control BU Listing'!A:E,5,FALSE)</f>
        <v>16500</v>
      </c>
      <c r="B509" s="80" t="s">
        <v>8132</v>
      </c>
      <c r="C509" s="22" t="str">
        <f t="shared" si="77"/>
        <v>16500</v>
      </c>
      <c r="D509" s="22" t="str">
        <f t="shared" si="78"/>
        <v>12120</v>
      </c>
      <c r="E509" s="21" t="str">
        <f>VLOOKUP(B509,'Table A as of March 2024'!A:G,7,FALSE)</f>
        <v>Dept of Housing &amp; Cmnty Devel</v>
      </c>
      <c r="F509" s="21" t="str">
        <f>VLOOKUP(B509,'Table A as of March 2024'!A:H,8,FALSE)</f>
        <v>ARP-CapitalPrjctsFund-COVID-19</v>
      </c>
      <c r="G509" s="11" t="str">
        <f>VLOOKUP(B509,'Table A as of March 2024'!A:I,9,FALSE)</f>
        <v>120</v>
      </c>
      <c r="H509" t="str">
        <f>VLOOKUP(B509,'Table A as of March 2024'!A:L,12,FALSE)</f>
        <v>No</v>
      </c>
      <c r="I509" s="9" t="str">
        <f>VLOOKUP(B509,'Table A as of March 2024'!A:M,13,FALSE)</f>
        <v>V</v>
      </c>
      <c r="J509" t="str">
        <f>VLOOKUP(B509,'Table A as of March 2024'!A:O,15,FALSE)</f>
        <v>R</v>
      </c>
      <c r="K509" t="str">
        <f>VLOOKUP(G509,'ACFR Class Vlookup'!A:B,2,FALSE)</f>
        <v>Governmental</v>
      </c>
      <c r="L509" s="1" t="str">
        <f>VLOOKUP(D509,'Fund Information'!A:F,6,FALSE)</f>
        <v>The Coronavirus Capital Projects Fund will address many challenges laid bare by the pandemic, especially in rural America and low- and moderate-income communities, helping to ensure that all communities have access to the high-quality, modern infrastructure needed to thrive, including internet access. Capital projects include investments in depreciable assets and the ancillary costs needed to put the capital assets in use. Under the American Rescue Plan, these projects must be critical in nature, providing connectivity for those who lack it.
Part of the American Rescue Plan (ARP).</v>
      </c>
      <c r="M509" s="6" t="str">
        <f t="shared" si="79"/>
        <v>N/A</v>
      </c>
      <c r="N509" s="6" t="s">
        <v>2886</v>
      </c>
      <c r="O509" s="6" t="str">
        <f t="shared" si="80"/>
        <v>N/A</v>
      </c>
      <c r="P509" s="5" t="s">
        <v>2886</v>
      </c>
      <c r="Q509" s="6" t="str">
        <f t="shared" si="81"/>
        <v>N/A</v>
      </c>
      <c r="R509" s="7" t="str">
        <f t="shared" si="82"/>
        <v>Yes</v>
      </c>
      <c r="S509" s="5" t="str">
        <f t="shared" si="83"/>
        <v>Answer Required</v>
      </c>
      <c r="T509" s="6" t="str">
        <f t="shared" si="84"/>
        <v>N/A</v>
      </c>
      <c r="U509" s="7" t="str">
        <f t="shared" si="85"/>
        <v>No</v>
      </c>
      <c r="V509" s="5" t="str">
        <f t="shared" si="86"/>
        <v>Answer Required</v>
      </c>
      <c r="W509" s="6" t="str">
        <f t="shared" si="87"/>
        <v>N/A</v>
      </c>
      <c r="X509" s="5" t="s">
        <v>2886</v>
      </c>
    </row>
    <row r="510" spans="1:24" ht="120" x14ac:dyDescent="0.25">
      <c r="A510" s="77">
        <f>VLOOKUP(C510,'BU and Control BU Listing'!A:E,5,FALSE)</f>
        <v>16500</v>
      </c>
      <c r="B510" s="80" t="s">
        <v>8133</v>
      </c>
      <c r="C510" s="22" t="str">
        <f t="shared" si="77"/>
        <v>16500</v>
      </c>
      <c r="D510" s="22" t="str">
        <f t="shared" si="78"/>
        <v>12140</v>
      </c>
      <c r="E510" s="21" t="str">
        <f>VLOOKUP(B510,'Table A as of March 2024'!A:G,7,FALSE)</f>
        <v>Dept of Housing &amp; Cmnty Devel</v>
      </c>
      <c r="F510" s="21" t="str">
        <f>VLOOKUP(B510,'Table A as of March 2024'!A:H,8,FALSE)</f>
        <v>ARP-EmrgncyRntlAsstFd-COVID-19</v>
      </c>
      <c r="G510" s="11" t="str">
        <f>VLOOKUP(B510,'Table A as of March 2024'!A:I,9,FALSE)</f>
        <v>120</v>
      </c>
      <c r="H510" t="str">
        <f>VLOOKUP(B510,'Table A as of March 2024'!A:L,12,FALSE)</f>
        <v>No</v>
      </c>
      <c r="I510" s="9" t="str">
        <f>VLOOKUP(B510,'Table A as of March 2024'!A:M,13,FALSE)</f>
        <v>V</v>
      </c>
      <c r="J510" t="str">
        <f>VLOOKUP(B510,'Table A as of March 2024'!A:O,15,FALSE)</f>
        <v>R</v>
      </c>
      <c r="K510" t="str">
        <f>VLOOKUP(G510,'ACFR Class Vlookup'!A:B,2,FALSE)</f>
        <v>Governmental</v>
      </c>
      <c r="L510" s="1" t="str">
        <f>VLOOKUP(D510,'Fund Information'!A:F,6,FALSE)</f>
        <v>ALN 21.023; Emergency Rental Assistance (ERA) Program. The ERA Program makes funding available to assist households that are unable to pay rent or utilities.  The funds are provided directly to states, U.S. territories, and local governments.  Grantees use the funds to provide assistance to eligible households through existing or newly created rental assistance programs.
Part of American Rescue Plan (ARP).</v>
      </c>
      <c r="M510" s="6" t="str">
        <f t="shared" si="79"/>
        <v>N/A</v>
      </c>
      <c r="N510" s="6" t="s">
        <v>2886</v>
      </c>
      <c r="O510" s="6" t="str">
        <f t="shared" si="80"/>
        <v>N/A</v>
      </c>
      <c r="P510" s="5" t="s">
        <v>2886</v>
      </c>
      <c r="Q510" s="6" t="str">
        <f t="shared" si="81"/>
        <v>N/A</v>
      </c>
      <c r="R510" s="7" t="str">
        <f t="shared" si="82"/>
        <v>Yes</v>
      </c>
      <c r="S510" s="5" t="str">
        <f t="shared" si="83"/>
        <v>Answer Required</v>
      </c>
      <c r="T510" s="6" t="str">
        <f t="shared" si="84"/>
        <v>N/A</v>
      </c>
      <c r="U510" s="7" t="str">
        <f t="shared" si="85"/>
        <v>No</v>
      </c>
      <c r="V510" s="5" t="str">
        <f t="shared" si="86"/>
        <v>Answer Required</v>
      </c>
      <c r="W510" s="6" t="str">
        <f t="shared" si="87"/>
        <v>N/A</v>
      </c>
      <c r="X510" s="5" t="s">
        <v>2886</v>
      </c>
    </row>
    <row r="511" spans="1:24" ht="135" x14ac:dyDescent="0.25">
      <c r="A511" s="77">
        <f>VLOOKUP(C511,'BU and Control BU Listing'!A:E,5,FALSE)</f>
        <v>16500</v>
      </c>
      <c r="B511" s="80" t="s">
        <v>8134</v>
      </c>
      <c r="C511" s="22" t="str">
        <f t="shared" si="77"/>
        <v>16500</v>
      </c>
      <c r="D511" s="22" t="str">
        <f t="shared" si="78"/>
        <v>12300</v>
      </c>
      <c r="E511" s="21" t="str">
        <f>VLOOKUP(B511,'Table A as of March 2024'!A:G,7,FALSE)</f>
        <v>Dept of Housing &amp; Cmnty Devel</v>
      </c>
      <c r="F511" s="21" t="str">
        <f>VLOOKUP(B511,'Table A as of March 2024'!A:H,8,FALSE)</f>
        <v>HomeInvstPrtnrshpsPgm-COVID-19</v>
      </c>
      <c r="G511" s="11" t="str">
        <f>VLOOKUP(B511,'Table A as of March 2024'!A:I,9,FALSE)</f>
        <v>120</v>
      </c>
      <c r="H511" t="str">
        <f>VLOOKUP(B511,'Table A as of March 2024'!A:L,12,FALSE)</f>
        <v>No</v>
      </c>
      <c r="I511" s="9" t="str">
        <f>VLOOKUP(B511,'Table A as of March 2024'!A:M,13,FALSE)</f>
        <v>V</v>
      </c>
      <c r="J511" t="str">
        <f>VLOOKUP(B511,'Table A as of March 2024'!A:O,15,FALSE)</f>
        <v>R</v>
      </c>
      <c r="K511" t="str">
        <f>VLOOKUP(G511,'ACFR Class Vlookup'!A:B,2,FALSE)</f>
        <v>Governmental</v>
      </c>
      <c r="L511" s="1" t="str">
        <f>VLOOKUP(D511,'Fund Information'!A:F,6,FALSE)</f>
        <v>ALN 14.239; Home Investment Partnerships Program
Federal funding to expand the supply of affordable housing, particularly rental housing, for low and very low income Americans; to strengthen the abilities of State and local governments to design and implement strategies for achieving adequate supplies of decent, affordable housing; and to extend and strengthen partnerships among all levels of government and the private sector, including for-profit and nonprofit organizations, in the production and operation of affordable housing.</v>
      </c>
      <c r="M511" s="6" t="str">
        <f t="shared" si="79"/>
        <v>N/A</v>
      </c>
      <c r="N511" s="6" t="s">
        <v>2886</v>
      </c>
      <c r="O511" s="6" t="str">
        <f t="shared" si="80"/>
        <v>N/A</v>
      </c>
      <c r="P511" s="5" t="s">
        <v>2886</v>
      </c>
      <c r="Q511" s="6" t="str">
        <f t="shared" si="81"/>
        <v>N/A</v>
      </c>
      <c r="R511" s="7" t="str">
        <f t="shared" si="82"/>
        <v>Yes</v>
      </c>
      <c r="S511" s="5" t="str">
        <f t="shared" si="83"/>
        <v>Answer Required</v>
      </c>
      <c r="T511" s="6" t="str">
        <f t="shared" si="84"/>
        <v>N/A</v>
      </c>
      <c r="U511" s="7" t="str">
        <f t="shared" si="85"/>
        <v>No</v>
      </c>
      <c r="V511" s="5" t="str">
        <f t="shared" si="86"/>
        <v>Answer Required</v>
      </c>
      <c r="W511" s="6" t="str">
        <f t="shared" si="87"/>
        <v>N/A</v>
      </c>
      <c r="X511" s="5" t="s">
        <v>2886</v>
      </c>
    </row>
    <row r="512" spans="1:24" x14ac:dyDescent="0.25">
      <c r="A512" s="77">
        <f>VLOOKUP(C512,'BU and Control BU Listing'!A:E,5,FALSE)</f>
        <v>11900</v>
      </c>
      <c r="B512" s="80" t="s">
        <v>3318</v>
      </c>
      <c r="C512" s="22" t="str">
        <f t="shared" si="77"/>
        <v>16600</v>
      </c>
      <c r="D512" s="22" t="str">
        <f t="shared" si="78"/>
        <v>01000</v>
      </c>
      <c r="E512" s="21" t="str">
        <f>VLOOKUP(B512,'Table A as of March 2024'!A:G,7,FALSE)</f>
        <v>Secretary of the Commonwealth</v>
      </c>
      <c r="F512" s="21" t="str">
        <f>VLOOKUP(B512,'Table A as of March 2024'!A:H,8,FALSE)</f>
        <v>General Fund</v>
      </c>
      <c r="G512" s="11" t="str">
        <f>VLOOKUP(B512,'Table A as of March 2024'!A:I,9,FALSE)</f>
        <v>100</v>
      </c>
      <c r="H512" t="str">
        <f>VLOOKUP(B512,'Table A as of March 2024'!A:L,12,FALSE)</f>
        <v>No</v>
      </c>
      <c r="I512" s="9" t="str">
        <f>VLOOKUP(B512,'Table A as of March 2024'!A:M,13,FALSE)</f>
        <v>G</v>
      </c>
      <c r="J512" t="str">
        <f>VLOOKUP(B512,'Table A as of March 2024'!A:O,15,FALSE)</f>
        <v>U</v>
      </c>
      <c r="K512" t="str">
        <f>VLOOKUP(G512,'ACFR Class Vlookup'!A:B,2,FALSE)</f>
        <v>Governmental</v>
      </c>
      <c r="L512" s="1" t="str">
        <f>VLOOKUP(D512,'Fund Information'!A:F,6,FALSE)</f>
        <v>General Fund</v>
      </c>
      <c r="M512" s="6" t="str">
        <f t="shared" si="79"/>
        <v>N/A</v>
      </c>
      <c r="N512" s="6" t="s">
        <v>2886</v>
      </c>
      <c r="O512" s="6" t="str">
        <f t="shared" si="80"/>
        <v>N/A</v>
      </c>
      <c r="P512" s="5" t="s">
        <v>2886</v>
      </c>
      <c r="Q512" s="6" t="str">
        <f t="shared" si="81"/>
        <v>N/A</v>
      </c>
      <c r="R512" s="7" t="str">
        <f t="shared" si="82"/>
        <v>No</v>
      </c>
      <c r="S512" s="5" t="str">
        <f t="shared" si="83"/>
        <v>Answer Required</v>
      </c>
      <c r="T512" s="6" t="str">
        <f t="shared" si="84"/>
        <v>N/A</v>
      </c>
      <c r="U512" s="7" t="str">
        <f t="shared" si="85"/>
        <v>No</v>
      </c>
      <c r="V512" s="5" t="str">
        <f t="shared" si="86"/>
        <v>Answer Required</v>
      </c>
      <c r="W512" s="6" t="str">
        <f t="shared" si="87"/>
        <v>N/A</v>
      </c>
      <c r="X512" s="5" t="s">
        <v>2886</v>
      </c>
    </row>
    <row r="513" spans="1:24" x14ac:dyDescent="0.25">
      <c r="A513" s="77">
        <f>VLOOKUP(C513,'BU and Control BU Listing'!A:E,5,FALSE)</f>
        <v>11900</v>
      </c>
      <c r="B513" s="80" t="s">
        <v>3319</v>
      </c>
      <c r="C513" s="22" t="str">
        <f t="shared" si="77"/>
        <v>16600</v>
      </c>
      <c r="D513" s="22" t="str">
        <f t="shared" si="78"/>
        <v>02700</v>
      </c>
      <c r="E513" s="21" t="str">
        <f>VLOOKUP(B513,'Table A as of March 2024'!A:G,7,FALSE)</f>
        <v>Secretary of the Commonwealth</v>
      </c>
      <c r="F513" s="21" t="str">
        <f>VLOOKUP(B513,'Table A as of March 2024'!A:H,8,FALSE)</f>
        <v>Parking</v>
      </c>
      <c r="G513" s="11" t="str">
        <f>VLOOKUP(B513,'Table A as of March 2024'!A:I,9,FALSE)</f>
        <v>105</v>
      </c>
      <c r="H513" t="str">
        <f>VLOOKUP(B513,'Table A as of March 2024'!A:L,12,FALSE)</f>
        <v>No</v>
      </c>
      <c r="I513" s="9" t="str">
        <f>VLOOKUP(B513,'Table A as of March 2024'!A:M,13,FALSE)</f>
        <v>U</v>
      </c>
      <c r="J513" t="str">
        <f>VLOOKUP(B513,'Table A as of March 2024'!A:O,15,FALSE)</f>
        <v>C</v>
      </c>
      <c r="K513" t="str">
        <f>VLOOKUP(G513,'ACFR Class Vlookup'!A:B,2,FALSE)</f>
        <v>Governmental</v>
      </c>
      <c r="L513" s="1" t="str">
        <f>VLOOKUP(D513,'Fund Information'!A:F,6,FALSE)</f>
        <v>Parking - Accounts for fees paid for parking vehicles in state parking lots.</v>
      </c>
      <c r="M513" s="6" t="str">
        <f t="shared" si="79"/>
        <v>N/A</v>
      </c>
      <c r="N513" s="6" t="s">
        <v>2886</v>
      </c>
      <c r="O513" s="6" t="str">
        <f t="shared" si="80"/>
        <v>N/A</v>
      </c>
      <c r="P513" s="5" t="s">
        <v>2886</v>
      </c>
      <c r="Q513" s="6" t="str">
        <f t="shared" si="81"/>
        <v>N/A</v>
      </c>
      <c r="R513" s="7" t="str">
        <f t="shared" si="82"/>
        <v>No</v>
      </c>
      <c r="S513" s="5" t="str">
        <f t="shared" si="83"/>
        <v>Answer Required</v>
      </c>
      <c r="T513" s="6" t="str">
        <f t="shared" si="84"/>
        <v>N/A</v>
      </c>
      <c r="U513" s="7" t="str">
        <f t="shared" si="85"/>
        <v>Yes</v>
      </c>
      <c r="V513" s="5" t="str">
        <f t="shared" si="86"/>
        <v>Answer Required</v>
      </c>
      <c r="W513" s="6" t="str">
        <f t="shared" si="87"/>
        <v>N/A</v>
      </c>
      <c r="X513" s="5" t="s">
        <v>2886</v>
      </c>
    </row>
    <row r="514" spans="1:24" ht="45" x14ac:dyDescent="0.25">
      <c r="A514" s="77">
        <f>VLOOKUP(C514,'BU and Control BU Listing'!A:E,5,FALSE)</f>
        <v>11900</v>
      </c>
      <c r="B514" s="80" t="s">
        <v>3320</v>
      </c>
      <c r="C514" s="22" t="str">
        <f t="shared" si="77"/>
        <v>16600</v>
      </c>
      <c r="D514" s="22" t="str">
        <f t="shared" si="78"/>
        <v>09540</v>
      </c>
      <c r="E514" s="21" t="str">
        <f>VLOOKUP(B514,'Table A as of March 2024'!A:G,7,FALSE)</f>
        <v>Secretary of the Commonwealth</v>
      </c>
      <c r="F514" s="21" t="str">
        <f>VLOOKUP(B514,'Table A as of March 2024'!A:H,8,FALSE)</f>
        <v>Sec of CW Technology Trst Fund</v>
      </c>
      <c r="G514" s="11" t="str">
        <f>VLOOKUP(B514,'Table A as of March 2024'!A:I,9,FALSE)</f>
        <v>105</v>
      </c>
      <c r="H514" t="str">
        <f>VLOOKUP(B514,'Table A as of March 2024'!A:L,12,FALSE)</f>
        <v>No</v>
      </c>
      <c r="I514" s="9" t="str">
        <f>VLOOKUP(B514,'Table A as of March 2024'!A:M,13,FALSE)</f>
        <v>U</v>
      </c>
      <c r="J514" t="str">
        <f>VLOOKUP(B514,'Table A as of March 2024'!A:O,15,FALSE)</f>
        <v>C</v>
      </c>
      <c r="K514" t="str">
        <f>VLOOKUP(G514,'ACFR Class Vlookup'!A:B,2,FALSE)</f>
        <v>Governmental</v>
      </c>
      <c r="L514" s="1" t="str">
        <f>VLOOKUP(D514,'Fund Information'!A:F,6,FALSE)</f>
        <v>This fund accounts for fees charged by the Secretary of the Commonwealth for services rendered in his office to be used to obtain and update office automation and information technology equipment.</v>
      </c>
      <c r="M514" s="6" t="str">
        <f t="shared" si="79"/>
        <v>N/A</v>
      </c>
      <c r="N514" s="6" t="s">
        <v>2886</v>
      </c>
      <c r="O514" s="6" t="str">
        <f t="shared" si="80"/>
        <v>N/A</v>
      </c>
      <c r="P514" s="5" t="s">
        <v>2886</v>
      </c>
      <c r="Q514" s="6" t="str">
        <f t="shared" si="81"/>
        <v>N/A</v>
      </c>
      <c r="R514" s="7" t="str">
        <f t="shared" si="82"/>
        <v>No</v>
      </c>
      <c r="S514" s="5" t="str">
        <f t="shared" si="83"/>
        <v>Answer Required</v>
      </c>
      <c r="T514" s="6" t="str">
        <f t="shared" si="84"/>
        <v>N/A</v>
      </c>
      <c r="U514" s="7" t="str">
        <f t="shared" si="85"/>
        <v>Yes</v>
      </c>
      <c r="V514" s="5" t="str">
        <f t="shared" si="86"/>
        <v>Answer Required</v>
      </c>
      <c r="W514" s="6" t="str">
        <f t="shared" si="87"/>
        <v>N/A</v>
      </c>
      <c r="X514" s="5" t="s">
        <v>2886</v>
      </c>
    </row>
    <row r="515" spans="1:24" x14ac:dyDescent="0.25">
      <c r="A515" s="77">
        <f>VLOOKUP(C515,'BU and Control BU Listing'!A:E,5,FALSE)</f>
        <v>17100</v>
      </c>
      <c r="B515" s="80" t="s">
        <v>3321</v>
      </c>
      <c r="C515" s="22" t="str">
        <f t="shared" ref="C515:C578" si="88">LEFT(B515,5)</f>
        <v>17100</v>
      </c>
      <c r="D515" s="22" t="str">
        <f t="shared" ref="D515:D578" si="89">RIGHT(B515,5)</f>
        <v>01000</v>
      </c>
      <c r="E515" s="21" t="str">
        <f>VLOOKUP(B515,'Table A as of March 2024'!A:G,7,FALSE)</f>
        <v>State Corporation Commission</v>
      </c>
      <c r="F515" s="21" t="str">
        <f>VLOOKUP(B515,'Table A as of March 2024'!A:H,8,FALSE)</f>
        <v>General Fund</v>
      </c>
      <c r="G515" s="11" t="str">
        <f>VLOOKUP(B515,'Table A as of March 2024'!A:I,9,FALSE)</f>
        <v>100</v>
      </c>
      <c r="H515" t="str">
        <f>VLOOKUP(B515,'Table A as of March 2024'!A:L,12,FALSE)</f>
        <v>No</v>
      </c>
      <c r="I515" s="9" t="str">
        <f>VLOOKUP(B515,'Table A as of March 2024'!A:M,13,FALSE)</f>
        <v>G</v>
      </c>
      <c r="J515" t="str">
        <f>VLOOKUP(B515,'Table A as of March 2024'!A:O,15,FALSE)</f>
        <v>U</v>
      </c>
      <c r="K515" t="str">
        <f>VLOOKUP(G515,'ACFR Class Vlookup'!A:B,2,FALSE)</f>
        <v>Governmental</v>
      </c>
      <c r="L515" s="1" t="str">
        <f>VLOOKUP(D515,'Fund Information'!A:F,6,FALSE)</f>
        <v>General Fund</v>
      </c>
      <c r="M515" s="6" t="str">
        <f t="shared" ref="M515:M578" si="90">IF(L515="","Answer Required","N/A")</f>
        <v>N/A</v>
      </c>
      <c r="N515" s="6" t="s">
        <v>2886</v>
      </c>
      <c r="O515" s="6" t="str">
        <f t="shared" ref="O515:O578" si="91">IF(N515="No","Answer Required","N/A")</f>
        <v>N/A</v>
      </c>
      <c r="P515" s="5" t="s">
        <v>2886</v>
      </c>
      <c r="Q515" s="6" t="str">
        <f t="shared" ref="Q515:Q578" si="92">IF(P515="No","Answer Required","N/A")</f>
        <v>N/A</v>
      </c>
      <c r="R515" s="7" t="str">
        <f t="shared" ref="R515:R578" si="93">IF(J515="R","Yes","No")</f>
        <v>No</v>
      </c>
      <c r="S515" s="5" t="str">
        <f t="shared" ref="S515:S578" si="94">IF($K515="Governmental","Answer Required","N/A")</f>
        <v>Answer Required</v>
      </c>
      <c r="T515" s="6" t="str">
        <f t="shared" ref="T515:T578" si="95">IF(AND(S515="Yes",R515="Yes"),"Answer Required",IF(AND(S515="no",R515="no"),"Answer Required","N/A"))</f>
        <v>N/A</v>
      </c>
      <c r="U515" s="7" t="str">
        <f t="shared" ref="U515:U578" si="96">IF(J515="C","Yes","No")</f>
        <v>No</v>
      </c>
      <c r="V515" s="5" t="str">
        <f t="shared" ref="V515:V578" si="97">IF($K515="Governmental","Answer Required","N/A")</f>
        <v>Answer Required</v>
      </c>
      <c r="W515" s="6" t="str">
        <f t="shared" ref="W515:W578" si="98">IF(AND(V515="Yes",U515="Yes"),"Answer Required",IF(AND(V515="no",U515="no"),"Answer Required","N/A"))</f>
        <v>N/A</v>
      </c>
      <c r="X515" s="5" t="s">
        <v>2886</v>
      </c>
    </row>
    <row r="516" spans="1:24" ht="150" x14ac:dyDescent="0.25">
      <c r="A516" s="77">
        <f>VLOOKUP(C516,'BU and Control BU Listing'!A:E,5,FALSE)</f>
        <v>17100</v>
      </c>
      <c r="B516" s="80" t="s">
        <v>8822</v>
      </c>
      <c r="C516" s="22" t="str">
        <f t="shared" si="88"/>
        <v>17100</v>
      </c>
      <c r="D516" s="22" t="str">
        <f t="shared" si="89"/>
        <v>02006</v>
      </c>
      <c r="E516" s="21" t="str">
        <f>VLOOKUP(B516,'Table A as of March 2024'!A:G,7,FALSE)</f>
        <v>State Corporation Commission</v>
      </c>
      <c r="F516" s="21" t="str">
        <f>VLOOKUP(B516,'Table A as of March 2024'!A:H,8,FALSE)</f>
        <v>SCC Commwlth Health Reins Prgm</v>
      </c>
      <c r="G516" s="11" t="str">
        <f>VLOOKUP(B516,'Table A as of March 2024'!A:I,9,FALSE)</f>
        <v>100</v>
      </c>
      <c r="H516" t="str">
        <f>VLOOKUP(B516,'Table A as of March 2024'!A:L,12,FALSE)</f>
        <v>No</v>
      </c>
      <c r="I516" s="9" t="str">
        <f>VLOOKUP(B516,'Table A as of March 2024'!A:M,13,FALSE)</f>
        <v>U</v>
      </c>
      <c r="J516" t="str">
        <f>VLOOKUP(B516,'Table A as of March 2024'!A:O,15,FALSE)</f>
        <v>C</v>
      </c>
      <c r="K516" t="str">
        <f>VLOOKUP(G516,'ACFR Class Vlookup'!A:B,2,FALSE)</f>
        <v>Governmental</v>
      </c>
      <c r="L516" s="1" t="str">
        <f>VLOOKUP(D516,'Fund Information'!A:F,6,FALSE)</f>
        <v>State Corporation Commission Commonwealth Health Reinsurance Program Special Fund established pursuant to Code of Virginia § 38.2-6604. Moneys in the Fund shall be used for (i) the purposes of increasing affordability in the individual market through the Program with a goal of decreasing premiums by up to 20 percent, depending on available revenue and (ii) the establishment, operation, and administration of the Program in carrying out the purposes authorized under this chapter, to include additional purposes to implement an approved State Innovation Waiver with funds that remain following the payment of all applicable reinsurance requests for a benefit year.</v>
      </c>
      <c r="M516" s="6" t="str">
        <f t="shared" si="90"/>
        <v>N/A</v>
      </c>
      <c r="N516" s="6" t="s">
        <v>2886</v>
      </c>
      <c r="O516" s="6" t="str">
        <f t="shared" si="91"/>
        <v>N/A</v>
      </c>
      <c r="P516" s="5" t="s">
        <v>2886</v>
      </c>
      <c r="Q516" s="6" t="str">
        <f t="shared" si="92"/>
        <v>N/A</v>
      </c>
      <c r="R516" s="7" t="str">
        <f t="shared" si="93"/>
        <v>No</v>
      </c>
      <c r="S516" s="5" t="str">
        <f t="shared" si="94"/>
        <v>Answer Required</v>
      </c>
      <c r="T516" s="6" t="str">
        <f t="shared" si="95"/>
        <v>N/A</v>
      </c>
      <c r="U516" s="7" t="str">
        <f t="shared" si="96"/>
        <v>Yes</v>
      </c>
      <c r="V516" s="5" t="str">
        <f t="shared" si="97"/>
        <v>Answer Required</v>
      </c>
      <c r="W516" s="6" t="str">
        <f t="shared" si="98"/>
        <v>N/A</v>
      </c>
      <c r="X516" s="5" t="s">
        <v>2886</v>
      </c>
    </row>
    <row r="517" spans="1:24" ht="90" x14ac:dyDescent="0.25">
      <c r="A517" s="77">
        <f>VLOOKUP(C517,'BU and Control BU Listing'!A:E,5,FALSE)</f>
        <v>17100</v>
      </c>
      <c r="B517" s="80" t="s">
        <v>3322</v>
      </c>
      <c r="C517" s="22" t="str">
        <f t="shared" si="88"/>
        <v>17100</v>
      </c>
      <c r="D517" s="22" t="str">
        <f t="shared" si="89"/>
        <v>02080</v>
      </c>
      <c r="E517" s="21" t="str">
        <f>VLOOKUP(B517,'Table A as of March 2024'!A:G,7,FALSE)</f>
        <v>State Corporation Commission</v>
      </c>
      <c r="F517" s="21" t="str">
        <f>VLOOKUP(B517,'Table A as of March 2024'!A:H,8,FALSE)</f>
        <v>SCC Pub Service Co Fee And Tax</v>
      </c>
      <c r="G517" s="11" t="str">
        <f>VLOOKUP(B517,'Table A as of March 2024'!A:I,9,FALSE)</f>
        <v>105</v>
      </c>
      <c r="H517" t="str">
        <f>VLOOKUP(B517,'Table A as of March 2024'!A:L,12,FALSE)</f>
        <v>No</v>
      </c>
      <c r="I517" s="9" t="str">
        <f>VLOOKUP(B517,'Table A as of March 2024'!A:M,13,FALSE)</f>
        <v>U</v>
      </c>
      <c r="J517" t="str">
        <f>VLOOKUP(B517,'Table A as of March 2024'!A:O,15,FALSE)</f>
        <v>C</v>
      </c>
      <c r="K517" t="str">
        <f>VLOOKUP(G517,'ACFR Class Vlookup'!A:B,2,FALSE)</f>
        <v>Governmental</v>
      </c>
      <c r="L517" s="1" t="str">
        <f>VLOOKUP(D517,'Fund Information'!A:F,6,FALSE)</f>
        <v>Per Code of VA § 58.1-2665, funds may be used only by the Commission and by Dept of Taxation as provided in § 58.1-2664, for making appraisals, assessments and collections against public service companies, for investigating and inspecting the properties or service(s) of such public service companies, and for the supervision and administration of all laws relative to such public service companies.</v>
      </c>
      <c r="M517" s="6" t="str">
        <f t="shared" si="90"/>
        <v>N/A</v>
      </c>
      <c r="N517" s="6" t="s">
        <v>2886</v>
      </c>
      <c r="O517" s="6" t="str">
        <f t="shared" si="91"/>
        <v>N/A</v>
      </c>
      <c r="P517" s="5" t="s">
        <v>2886</v>
      </c>
      <c r="Q517" s="6" t="str">
        <f t="shared" si="92"/>
        <v>N/A</v>
      </c>
      <c r="R517" s="7" t="str">
        <f t="shared" si="93"/>
        <v>No</v>
      </c>
      <c r="S517" s="5" t="str">
        <f t="shared" si="94"/>
        <v>Answer Required</v>
      </c>
      <c r="T517" s="6" t="str">
        <f t="shared" si="95"/>
        <v>N/A</v>
      </c>
      <c r="U517" s="7" t="str">
        <f t="shared" si="96"/>
        <v>Yes</v>
      </c>
      <c r="V517" s="5" t="str">
        <f t="shared" si="97"/>
        <v>Answer Required</v>
      </c>
      <c r="W517" s="6" t="str">
        <f t="shared" si="98"/>
        <v>N/A</v>
      </c>
      <c r="X517" s="5" t="s">
        <v>2886</v>
      </c>
    </row>
    <row r="518" spans="1:24" ht="90" x14ac:dyDescent="0.25">
      <c r="A518" s="77">
        <f>VLOOKUP(C518,'BU and Control BU Listing'!A:E,5,FALSE)</f>
        <v>17100</v>
      </c>
      <c r="B518" s="80" t="s">
        <v>3323</v>
      </c>
      <c r="C518" s="22" t="str">
        <f t="shared" si="88"/>
        <v>17100</v>
      </c>
      <c r="D518" s="22" t="str">
        <f t="shared" si="89"/>
        <v>02090</v>
      </c>
      <c r="E518" s="21" t="str">
        <f>VLOOKUP(B518,'Table A as of March 2024'!A:G,7,FALSE)</f>
        <v>State Corporation Commission</v>
      </c>
      <c r="F518" s="21" t="str">
        <f>VLOOKUP(B518,'Table A as of March 2024'!A:H,8,FALSE)</f>
        <v>SCC Ins Fees &amp; Assessments</v>
      </c>
      <c r="G518" s="11" t="str">
        <f>VLOOKUP(B518,'Table A as of March 2024'!A:I,9,FALSE)</f>
        <v>105</v>
      </c>
      <c r="H518" t="str">
        <f>VLOOKUP(B518,'Table A as of March 2024'!A:L,12,FALSE)</f>
        <v>No</v>
      </c>
      <c r="I518" s="9" t="str">
        <f>VLOOKUP(B518,'Table A as of March 2024'!A:M,13,FALSE)</f>
        <v>U</v>
      </c>
      <c r="J518" t="str">
        <f>VLOOKUP(B518,'Table A as of March 2024'!A:O,15,FALSE)</f>
        <v>C</v>
      </c>
      <c r="K518" t="str">
        <f>VLOOKUP(G518,'ACFR Class Vlookup'!A:B,2,FALSE)</f>
        <v>Governmental</v>
      </c>
      <c r="L518" s="1" t="str">
        <f>VLOOKUP(D518,'Fund Information'!A:F,6,FALSE)</f>
        <v>Fund accounts insurance fees collected and used for the regulation, supervision and examination of all entities subject to regulation under this title. Any references in the Code of VA to funds being paid directly into the state treasury and credited to the fund for the maint of the Bureau of Insurance shall hereinafter mean the "Bureau of Insurance Special Fund - State Corporation Commission."</v>
      </c>
      <c r="M518" s="6" t="str">
        <f t="shared" si="90"/>
        <v>N/A</v>
      </c>
      <c r="N518" s="6" t="s">
        <v>2886</v>
      </c>
      <c r="O518" s="6" t="str">
        <f t="shared" si="91"/>
        <v>N/A</v>
      </c>
      <c r="P518" s="5" t="s">
        <v>2886</v>
      </c>
      <c r="Q518" s="6" t="str">
        <f t="shared" si="92"/>
        <v>N/A</v>
      </c>
      <c r="R518" s="7" t="str">
        <f t="shared" si="93"/>
        <v>No</v>
      </c>
      <c r="S518" s="5" t="str">
        <f t="shared" si="94"/>
        <v>Answer Required</v>
      </c>
      <c r="T518" s="6" t="str">
        <f t="shared" si="95"/>
        <v>N/A</v>
      </c>
      <c r="U518" s="7" t="str">
        <f t="shared" si="96"/>
        <v>Yes</v>
      </c>
      <c r="V518" s="5" t="str">
        <f t="shared" si="97"/>
        <v>Answer Required</v>
      </c>
      <c r="W518" s="6" t="str">
        <f t="shared" si="98"/>
        <v>N/A</v>
      </c>
      <c r="X518" s="5" t="s">
        <v>2886</v>
      </c>
    </row>
    <row r="519" spans="1:24" ht="30" x14ac:dyDescent="0.25">
      <c r="A519" s="77">
        <f>VLOOKUP(C519,'BU and Control BU Listing'!A:E,5,FALSE)</f>
        <v>17100</v>
      </c>
      <c r="B519" s="80" t="s">
        <v>3324</v>
      </c>
      <c r="C519" s="22" t="str">
        <f t="shared" si="88"/>
        <v>17100</v>
      </c>
      <c r="D519" s="22" t="str">
        <f t="shared" si="89"/>
        <v>02100</v>
      </c>
      <c r="E519" s="21" t="str">
        <f>VLOOKUP(B519,'Table A as of March 2024'!A:G,7,FALSE)</f>
        <v>State Corporation Commission</v>
      </c>
      <c r="F519" s="21" t="str">
        <f>VLOOKUP(B519,'Table A as of March 2024'!A:H,8,FALSE)</f>
        <v>SCC Banking Fees</v>
      </c>
      <c r="G519" s="11" t="str">
        <f>VLOOKUP(B519,'Table A as of March 2024'!A:I,9,FALSE)</f>
        <v>105</v>
      </c>
      <c r="H519" t="str">
        <f>VLOOKUP(B519,'Table A as of March 2024'!A:L,12,FALSE)</f>
        <v>No</v>
      </c>
      <c r="I519" s="9" t="str">
        <f>VLOOKUP(B519,'Table A as of March 2024'!A:M,13,FALSE)</f>
        <v>U</v>
      </c>
      <c r="J519" t="str">
        <f>VLOOKUP(B519,'Table A as of March 2024'!A:O,15,FALSE)</f>
        <v>C</v>
      </c>
      <c r="K519" t="str">
        <f>VLOOKUP(G519,'ACFR Class Vlookup'!A:B,2,FALSE)</f>
        <v>Governmental</v>
      </c>
      <c r="L519" s="1" t="str">
        <f>VLOOKUP(D519,'Fund Information'!A:F,6,FALSE)</f>
        <v>Accounts for fees and assessments for the examination and supervision of banks, savings institutions etc.</v>
      </c>
      <c r="M519" s="6" t="str">
        <f t="shared" si="90"/>
        <v>N/A</v>
      </c>
      <c r="N519" s="6" t="s">
        <v>2886</v>
      </c>
      <c r="O519" s="6" t="str">
        <f t="shared" si="91"/>
        <v>N/A</v>
      </c>
      <c r="P519" s="5" t="s">
        <v>2886</v>
      </c>
      <c r="Q519" s="6" t="str">
        <f t="shared" si="92"/>
        <v>N/A</v>
      </c>
      <c r="R519" s="7" t="str">
        <f t="shared" si="93"/>
        <v>No</v>
      </c>
      <c r="S519" s="5" t="str">
        <f t="shared" si="94"/>
        <v>Answer Required</v>
      </c>
      <c r="T519" s="6" t="str">
        <f t="shared" si="95"/>
        <v>N/A</v>
      </c>
      <c r="U519" s="7" t="str">
        <f t="shared" si="96"/>
        <v>Yes</v>
      </c>
      <c r="V519" s="5" t="str">
        <f t="shared" si="97"/>
        <v>Answer Required</v>
      </c>
      <c r="W519" s="6" t="str">
        <f t="shared" si="98"/>
        <v>N/A</v>
      </c>
      <c r="X519" s="5" t="s">
        <v>2886</v>
      </c>
    </row>
    <row r="520" spans="1:24" ht="45" x14ac:dyDescent="0.25">
      <c r="A520" s="77">
        <f>VLOOKUP(C520,'BU and Control BU Listing'!A:E,5,FALSE)</f>
        <v>17100</v>
      </c>
      <c r="B520" s="80" t="s">
        <v>3325</v>
      </c>
      <c r="C520" s="22" t="str">
        <f t="shared" si="88"/>
        <v>17100</v>
      </c>
      <c r="D520" s="22" t="str">
        <f t="shared" si="89"/>
        <v>02171</v>
      </c>
      <c r="E520" s="21" t="str">
        <f>VLOOKUP(B520,'Table A as of March 2024'!A:G,7,FALSE)</f>
        <v>State Corporation Commission</v>
      </c>
      <c r="F520" s="21" t="str">
        <f>VLOOKUP(B520,'Table A as of March 2024'!A:H,8,FALSE)</f>
        <v>SCC Special Revenue Fund</v>
      </c>
      <c r="G520" s="11" t="str">
        <f>VLOOKUP(B520,'Table A as of March 2024'!A:I,9,FALSE)</f>
        <v>105</v>
      </c>
      <c r="H520" t="str">
        <f>VLOOKUP(B520,'Table A as of March 2024'!A:L,12,FALSE)</f>
        <v>No</v>
      </c>
      <c r="I520" s="9" t="str">
        <f>VLOOKUP(B520,'Table A as of March 2024'!A:M,13,FALSE)</f>
        <v>U</v>
      </c>
      <c r="J520" t="str">
        <f>VLOOKUP(B520,'Table A as of March 2024'!A:O,15,FALSE)</f>
        <v>A</v>
      </c>
      <c r="K520" t="str">
        <f>VLOOKUP(G520,'ACFR Class Vlookup'!A:B,2,FALSE)</f>
        <v>Governmental</v>
      </c>
      <c r="L520" s="1" t="str">
        <f>VLOOKUP(D520,'Fund Information'!A:F,6,FALSE)</f>
        <v>The fund is only used to hold DOA payroll garnishments.  SCC transfers those funds to the appropriate fund when they notice money in the fund.  This fund should always have a zero balance.</v>
      </c>
      <c r="M520" s="6" t="str">
        <f t="shared" si="90"/>
        <v>N/A</v>
      </c>
      <c r="N520" s="6" t="s">
        <v>2886</v>
      </c>
      <c r="O520" s="6" t="str">
        <f t="shared" si="91"/>
        <v>N/A</v>
      </c>
      <c r="P520" s="5" t="s">
        <v>2886</v>
      </c>
      <c r="Q520" s="6" t="str">
        <f t="shared" si="92"/>
        <v>N/A</v>
      </c>
      <c r="R520" s="7" t="str">
        <f t="shared" si="93"/>
        <v>No</v>
      </c>
      <c r="S520" s="5" t="str">
        <f t="shared" si="94"/>
        <v>Answer Required</v>
      </c>
      <c r="T520" s="6" t="str">
        <f t="shared" si="95"/>
        <v>N/A</v>
      </c>
      <c r="U520" s="7" t="str">
        <f t="shared" si="96"/>
        <v>No</v>
      </c>
      <c r="V520" s="5" t="str">
        <f t="shared" si="97"/>
        <v>Answer Required</v>
      </c>
      <c r="W520" s="6" t="str">
        <f t="shared" si="98"/>
        <v>N/A</v>
      </c>
      <c r="X520" s="5" t="s">
        <v>2886</v>
      </c>
    </row>
    <row r="521" spans="1:24" ht="90" x14ac:dyDescent="0.25">
      <c r="A521" s="77">
        <f>VLOOKUP(C521,'BU and Control BU Listing'!A:E,5,FALSE)</f>
        <v>17100</v>
      </c>
      <c r="B521" s="80" t="s">
        <v>3326</v>
      </c>
      <c r="C521" s="22" t="str">
        <f t="shared" si="88"/>
        <v>17100</v>
      </c>
      <c r="D521" s="22" t="str">
        <f t="shared" si="89"/>
        <v>02173</v>
      </c>
      <c r="E521" s="21" t="str">
        <f>VLOOKUP(B521,'Table A as of March 2024'!A:G,7,FALSE)</f>
        <v>State Corporation Commission</v>
      </c>
      <c r="F521" s="21" t="str">
        <f>VLOOKUP(B521,'Table A as of March 2024'!A:H,8,FALSE)</f>
        <v>SCC-Clerks Office Registration</v>
      </c>
      <c r="G521" s="11" t="str">
        <f>VLOOKUP(B521,'Table A as of March 2024'!A:I,9,FALSE)</f>
        <v>105</v>
      </c>
      <c r="H521" t="str">
        <f>VLOOKUP(B521,'Table A as of March 2024'!A:L,12,FALSE)</f>
        <v>No</v>
      </c>
      <c r="I521" s="9" t="str">
        <f>VLOOKUP(B521,'Table A as of March 2024'!A:M,13,FALSE)</f>
        <v>U</v>
      </c>
      <c r="J521" t="str">
        <f>VLOOKUP(B521,'Table A as of March 2024'!A:O,15,FALSE)</f>
        <v>C</v>
      </c>
      <c r="K521" t="str">
        <f>VLOOKUP(G521,'ACFR Class Vlookup'!A:B,2,FALSE)</f>
        <v>Governmental</v>
      </c>
      <c r="L521" s="1" t="str">
        <f>VLOOKUP(D521,'Fund Information'!A:F,6,FALSE)</f>
        <v>Accounts for SCC clerk's office registration fee for foreign and domestic corporations. Excess fees are transferred to the general fund each year and reported as revenue of the general fund.  Per Code of VA § 13.1-775.1 D, Excess funds revert to the GF, however, the law clearly states that funds are only to be used for clerk's office operations (those funds not transferred to the GF)</v>
      </c>
      <c r="M521" s="6" t="str">
        <f t="shared" si="90"/>
        <v>N/A</v>
      </c>
      <c r="N521" s="6" t="s">
        <v>2886</v>
      </c>
      <c r="O521" s="6" t="str">
        <f t="shared" si="91"/>
        <v>N/A</v>
      </c>
      <c r="P521" s="5" t="s">
        <v>2886</v>
      </c>
      <c r="Q521" s="6" t="str">
        <f t="shared" si="92"/>
        <v>N/A</v>
      </c>
      <c r="R521" s="7" t="str">
        <f t="shared" si="93"/>
        <v>No</v>
      </c>
      <c r="S521" s="5" t="str">
        <f t="shared" si="94"/>
        <v>Answer Required</v>
      </c>
      <c r="T521" s="6" t="str">
        <f t="shared" si="95"/>
        <v>N/A</v>
      </c>
      <c r="U521" s="7" t="str">
        <f t="shared" si="96"/>
        <v>Yes</v>
      </c>
      <c r="V521" s="5" t="str">
        <f t="shared" si="97"/>
        <v>Answer Required</v>
      </c>
      <c r="W521" s="6" t="str">
        <f t="shared" si="98"/>
        <v>N/A</v>
      </c>
      <c r="X521" s="5" t="s">
        <v>2886</v>
      </c>
    </row>
    <row r="522" spans="1:24" ht="135" x14ac:dyDescent="0.25">
      <c r="A522" s="77">
        <f>VLOOKUP(C522,'BU and Control BU Listing'!A:E,5,FALSE)</f>
        <v>17100</v>
      </c>
      <c r="B522" s="80" t="s">
        <v>3327</v>
      </c>
      <c r="C522" s="22" t="str">
        <f t="shared" si="88"/>
        <v>17100</v>
      </c>
      <c r="D522" s="22" t="str">
        <f t="shared" si="89"/>
        <v>02180</v>
      </c>
      <c r="E522" s="21" t="str">
        <f>VLOOKUP(B522,'Table A as of March 2024'!A:G,7,FALSE)</f>
        <v>State Corporation Commission</v>
      </c>
      <c r="F522" s="21" t="str">
        <f>VLOOKUP(B522,'Table A as of March 2024'!A:H,8,FALSE)</f>
        <v>Fire Programs Fund</v>
      </c>
      <c r="G522" s="11" t="str">
        <f>VLOOKUP(B522,'Table A as of March 2024'!A:I,9,FALSE)</f>
        <v>105</v>
      </c>
      <c r="H522" t="str">
        <f>VLOOKUP(B522,'Table A as of March 2024'!A:L,12,FALSE)</f>
        <v>No</v>
      </c>
      <c r="I522" s="9" t="str">
        <f>VLOOKUP(B522,'Table A as of March 2024'!A:M,13,FALSE)</f>
        <v>U</v>
      </c>
      <c r="J522" t="str">
        <f>VLOOKUP(B522,'Table A as of March 2024'!A:O,15,FALSE)</f>
        <v>C</v>
      </c>
      <c r="K522" t="str">
        <f>VLOOKUP(G522,'ACFR Class Vlookup'!A:B,2,FALSE)</f>
        <v>Governmental</v>
      </c>
      <c r="L522" s="1" t="str">
        <f>VLOOKUP(D522,'Fund Information'!A:F,6,FALSE)</f>
        <v>Code of VA § 38.2-401. Funds rec'd from assessment of 1% levy on 5 lines of insurance company premiums.  75% of collections are distributed to 324 jurisdictions as Aid to Localities&amp;#59; other distributions are for the Fire Services Grant, the Dry Hydrant Grant, Agency operations, and admin expenses of the SCC incurred in collecting the 1% levy. DFP transfers amounts annually to DOF and to VDEM. This fund will be used for the purpose of providing training and education to firefighters or purchasing products that are designed to reduce the incidence of cancer among firefighters.</v>
      </c>
      <c r="M522" s="6" t="str">
        <f t="shared" si="90"/>
        <v>N/A</v>
      </c>
      <c r="N522" s="6" t="s">
        <v>2886</v>
      </c>
      <c r="O522" s="6" t="str">
        <f t="shared" si="91"/>
        <v>N/A</v>
      </c>
      <c r="P522" s="5" t="s">
        <v>2886</v>
      </c>
      <c r="Q522" s="6" t="str">
        <f t="shared" si="92"/>
        <v>N/A</v>
      </c>
      <c r="R522" s="7" t="str">
        <f t="shared" si="93"/>
        <v>No</v>
      </c>
      <c r="S522" s="5" t="str">
        <f t="shared" si="94"/>
        <v>Answer Required</v>
      </c>
      <c r="T522" s="6" t="str">
        <f t="shared" si="95"/>
        <v>N/A</v>
      </c>
      <c r="U522" s="7" t="str">
        <f t="shared" si="96"/>
        <v>Yes</v>
      </c>
      <c r="V522" s="5" t="str">
        <f t="shared" si="97"/>
        <v>Answer Required</v>
      </c>
      <c r="W522" s="6" t="str">
        <f t="shared" si="98"/>
        <v>N/A</v>
      </c>
      <c r="X522" s="5" t="s">
        <v>2886</v>
      </c>
    </row>
    <row r="523" spans="1:24" ht="30" x14ac:dyDescent="0.25">
      <c r="A523" s="77">
        <f>VLOOKUP(C523,'BU and Control BU Listing'!A:E,5,FALSE)</f>
        <v>17100</v>
      </c>
      <c r="B523" s="80" t="s">
        <v>3328</v>
      </c>
      <c r="C523" s="22" t="str">
        <f t="shared" si="88"/>
        <v>17100</v>
      </c>
      <c r="D523" s="22" t="str">
        <f t="shared" si="89"/>
        <v>02205</v>
      </c>
      <c r="E523" s="21" t="str">
        <f>VLOOKUP(B523,'Table A as of March 2024'!A:G,7,FALSE)</f>
        <v>State Corporation Commission</v>
      </c>
      <c r="F523" s="21" t="str">
        <f>VLOOKUP(B523,'Table A as of March 2024'!A:H,8,FALSE)</f>
        <v>SCC Administrative Clearing</v>
      </c>
      <c r="G523" s="11" t="str">
        <f>VLOOKUP(B523,'Table A as of March 2024'!A:I,9,FALSE)</f>
        <v>100</v>
      </c>
      <c r="H523" t="str">
        <f>VLOOKUP(B523,'Table A as of March 2024'!A:L,12,FALSE)</f>
        <v>No</v>
      </c>
      <c r="I523" s="9" t="str">
        <f>VLOOKUP(B523,'Table A as of March 2024'!A:M,13,FALSE)</f>
        <v>U</v>
      </c>
      <c r="J523" t="str">
        <f>VLOOKUP(B523,'Table A as of March 2024'!A:O,15,FALSE)</f>
        <v>A</v>
      </c>
      <c r="K523" t="str">
        <f>VLOOKUP(G523,'ACFR Class Vlookup'!A:B,2,FALSE)</f>
        <v>Governmental</v>
      </c>
      <c r="L523" s="1" t="str">
        <f>VLOOKUP(D523,'Fund Information'!A:F,6,FALSE)</f>
        <v>Funds are recovered from other SCC funds in payment of support services rendered.  This fund is used for general administration.</v>
      </c>
      <c r="M523" s="6" t="str">
        <f t="shared" si="90"/>
        <v>N/A</v>
      </c>
      <c r="N523" s="6" t="s">
        <v>2886</v>
      </c>
      <c r="O523" s="6" t="str">
        <f t="shared" si="91"/>
        <v>N/A</v>
      </c>
      <c r="P523" s="5" t="s">
        <v>2886</v>
      </c>
      <c r="Q523" s="6" t="str">
        <f t="shared" si="92"/>
        <v>N/A</v>
      </c>
      <c r="R523" s="7" t="str">
        <f t="shared" si="93"/>
        <v>No</v>
      </c>
      <c r="S523" s="5" t="str">
        <f t="shared" si="94"/>
        <v>Answer Required</v>
      </c>
      <c r="T523" s="6" t="str">
        <f t="shared" si="95"/>
        <v>N/A</v>
      </c>
      <c r="U523" s="7" t="str">
        <f t="shared" si="96"/>
        <v>No</v>
      </c>
      <c r="V523" s="5" t="str">
        <f t="shared" si="97"/>
        <v>Answer Required</v>
      </c>
      <c r="W523" s="6" t="str">
        <f t="shared" si="98"/>
        <v>N/A</v>
      </c>
      <c r="X523" s="5" t="s">
        <v>2886</v>
      </c>
    </row>
    <row r="524" spans="1:24" x14ac:dyDescent="0.25">
      <c r="A524" s="77">
        <f>VLOOKUP(C524,'BU and Control BU Listing'!A:E,5,FALSE)</f>
        <v>17100</v>
      </c>
      <c r="B524" s="80" t="s">
        <v>3329</v>
      </c>
      <c r="C524" s="22" t="str">
        <f t="shared" si="88"/>
        <v>17100</v>
      </c>
      <c r="D524" s="22" t="str">
        <f t="shared" si="89"/>
        <v>02700</v>
      </c>
      <c r="E524" s="21" t="str">
        <f>VLOOKUP(B524,'Table A as of March 2024'!A:G,7,FALSE)</f>
        <v>State Corporation Commission</v>
      </c>
      <c r="F524" s="21" t="str">
        <f>VLOOKUP(B524,'Table A as of March 2024'!A:H,8,FALSE)</f>
        <v>Parking</v>
      </c>
      <c r="G524" s="11" t="str">
        <f>VLOOKUP(B524,'Table A as of March 2024'!A:I,9,FALSE)</f>
        <v>105</v>
      </c>
      <c r="H524" t="str">
        <f>VLOOKUP(B524,'Table A as of March 2024'!A:L,12,FALSE)</f>
        <v>No</v>
      </c>
      <c r="I524" s="9" t="str">
        <f>VLOOKUP(B524,'Table A as of March 2024'!A:M,13,FALSE)</f>
        <v>U</v>
      </c>
      <c r="J524" t="str">
        <f>VLOOKUP(B524,'Table A as of March 2024'!A:O,15,FALSE)</f>
        <v>C</v>
      </c>
      <c r="K524" t="str">
        <f>VLOOKUP(G524,'ACFR Class Vlookup'!A:B,2,FALSE)</f>
        <v>Governmental</v>
      </c>
      <c r="L524" s="1" t="str">
        <f>VLOOKUP(D524,'Fund Information'!A:F,6,FALSE)</f>
        <v>Parking - Accounts for fees paid for parking vehicles in state parking lots.</v>
      </c>
      <c r="M524" s="6" t="str">
        <f t="shared" si="90"/>
        <v>N/A</v>
      </c>
      <c r="N524" s="6" t="s">
        <v>2886</v>
      </c>
      <c r="O524" s="6" t="str">
        <f t="shared" si="91"/>
        <v>N/A</v>
      </c>
      <c r="P524" s="5" t="s">
        <v>2886</v>
      </c>
      <c r="Q524" s="6" t="str">
        <f t="shared" si="92"/>
        <v>N/A</v>
      </c>
      <c r="R524" s="7" t="str">
        <f t="shared" si="93"/>
        <v>No</v>
      </c>
      <c r="S524" s="5" t="str">
        <f t="shared" si="94"/>
        <v>Answer Required</v>
      </c>
      <c r="T524" s="6" t="str">
        <f t="shared" si="95"/>
        <v>N/A</v>
      </c>
      <c r="U524" s="7" t="str">
        <f t="shared" si="96"/>
        <v>Yes</v>
      </c>
      <c r="V524" s="5" t="str">
        <f t="shared" si="97"/>
        <v>Answer Required</v>
      </c>
      <c r="W524" s="6" t="str">
        <f t="shared" si="98"/>
        <v>N/A</v>
      </c>
      <c r="X524" s="5" t="s">
        <v>2886</v>
      </c>
    </row>
    <row r="525" spans="1:24" ht="30" x14ac:dyDescent="0.25">
      <c r="A525" s="77">
        <f>VLOOKUP(C525,'BU and Control BU Listing'!A:E,5,FALSE)</f>
        <v>17100</v>
      </c>
      <c r="B525" s="80" t="s">
        <v>3330</v>
      </c>
      <c r="C525" s="22" t="str">
        <f t="shared" si="88"/>
        <v>17100</v>
      </c>
      <c r="D525" s="22" t="str">
        <f t="shared" si="89"/>
        <v>02880</v>
      </c>
      <c r="E525" s="21" t="str">
        <f>VLOOKUP(B525,'Table A as of March 2024'!A:G,7,FALSE)</f>
        <v>State Corporation Commission</v>
      </c>
      <c r="F525" s="21" t="str">
        <f>VLOOKUP(B525,'Table A as of March 2024'!A:H,8,FALSE)</f>
        <v>Surp Supply/Equip-NonGF-NonHE</v>
      </c>
      <c r="G525" s="11" t="str">
        <f>VLOOKUP(B525,'Table A as of March 2024'!A:I,9,FALSE)</f>
        <v>100</v>
      </c>
      <c r="H525" t="str">
        <f>VLOOKUP(B525,'Table A as of March 2024'!A:L,12,FALSE)</f>
        <v>No</v>
      </c>
      <c r="I525" s="9" t="str">
        <f>VLOOKUP(B525,'Table A as of March 2024'!A:M,13,FALSE)</f>
        <v>U</v>
      </c>
      <c r="J525" t="str">
        <f>VLOOKUP(B525,'Table A as of March 2024'!A:O,15,FALSE)</f>
        <v>A</v>
      </c>
      <c r="K525" t="str">
        <f>VLOOKUP(G525,'ACFR Class Vlookup'!A:B,2,FALSE)</f>
        <v>Governmental</v>
      </c>
      <c r="L525" s="1" t="str">
        <f>VLOOKUP(D525,'Fund Information'!A:F,6,FALSE)</f>
        <v>Accounts for sale of surplus supplies and equipment purchased with Non General Funds for Non Higher Ed agencies.</v>
      </c>
      <c r="M525" s="6" t="str">
        <f t="shared" si="90"/>
        <v>N/A</v>
      </c>
      <c r="N525" s="6" t="s">
        <v>2886</v>
      </c>
      <c r="O525" s="6" t="str">
        <f t="shared" si="91"/>
        <v>N/A</v>
      </c>
      <c r="P525" s="5" t="s">
        <v>2886</v>
      </c>
      <c r="Q525" s="6" t="str">
        <f t="shared" si="92"/>
        <v>N/A</v>
      </c>
      <c r="R525" s="7" t="str">
        <f t="shared" si="93"/>
        <v>No</v>
      </c>
      <c r="S525" s="5" t="str">
        <f t="shared" si="94"/>
        <v>Answer Required</v>
      </c>
      <c r="T525" s="6" t="str">
        <f t="shared" si="95"/>
        <v>N/A</v>
      </c>
      <c r="U525" s="7" t="str">
        <f t="shared" si="96"/>
        <v>No</v>
      </c>
      <c r="V525" s="5" t="str">
        <f t="shared" si="97"/>
        <v>Answer Required</v>
      </c>
      <c r="W525" s="6" t="str">
        <f t="shared" si="98"/>
        <v>N/A</v>
      </c>
      <c r="X525" s="5" t="s">
        <v>2886</v>
      </c>
    </row>
    <row r="526" spans="1:24" ht="90" x14ac:dyDescent="0.25">
      <c r="A526" s="77">
        <f>VLOOKUP(C526,'BU and Control BU Listing'!A:E,5,FALSE)</f>
        <v>17100</v>
      </c>
      <c r="B526" s="80" t="s">
        <v>3331</v>
      </c>
      <c r="C526" s="22" t="str">
        <f t="shared" si="88"/>
        <v>17100</v>
      </c>
      <c r="D526" s="22" t="str">
        <f t="shared" si="89"/>
        <v>07020</v>
      </c>
      <c r="E526" s="21" t="str">
        <f>VLOOKUP(B526,'Table A as of March 2024'!A:G,7,FALSE)</f>
        <v>State Corporation Commission</v>
      </c>
      <c r="F526" s="21" t="str">
        <f>VLOOKUP(B526,'Table A as of March 2024'!A:H,8,FALSE)</f>
        <v>Literary Fund</v>
      </c>
      <c r="G526" s="11" t="str">
        <f>VLOOKUP(B526,'Table A as of March 2024'!A:I,9,FALSE)</f>
        <v>125</v>
      </c>
      <c r="H526" t="str">
        <f>VLOOKUP(B526,'Table A as of March 2024'!A:L,12,FALSE)</f>
        <v>No</v>
      </c>
      <c r="I526" s="9" t="str">
        <f>VLOOKUP(B526,'Table A as of March 2024'!A:M,13,FALSE)</f>
        <v>R</v>
      </c>
      <c r="J526" t="str">
        <f>VLOOKUP(B526,'Table A as of March 2024'!A:O,15,FALSE)</f>
        <v>R</v>
      </c>
      <c r="K526" t="str">
        <f>VLOOKUP(G526,'ACFR Class Vlookup'!A:B,2,FALSE)</f>
        <v>Governmental</v>
      </c>
      <c r="L526" s="1" t="str">
        <f>VLOOKUP(D526,'Fund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526" s="6" t="str">
        <f t="shared" si="90"/>
        <v>N/A</v>
      </c>
      <c r="N526" s="6" t="s">
        <v>2886</v>
      </c>
      <c r="O526" s="6" t="str">
        <f t="shared" si="91"/>
        <v>N/A</v>
      </c>
      <c r="P526" s="5" t="s">
        <v>2886</v>
      </c>
      <c r="Q526" s="6" t="str">
        <f t="shared" si="92"/>
        <v>N/A</v>
      </c>
      <c r="R526" s="7" t="str">
        <f t="shared" si="93"/>
        <v>Yes</v>
      </c>
      <c r="S526" s="5" t="str">
        <f t="shared" si="94"/>
        <v>Answer Required</v>
      </c>
      <c r="T526" s="6" t="str">
        <f t="shared" si="95"/>
        <v>N/A</v>
      </c>
      <c r="U526" s="7" t="str">
        <f t="shared" si="96"/>
        <v>No</v>
      </c>
      <c r="V526" s="5" t="str">
        <f t="shared" si="97"/>
        <v>Answer Required</v>
      </c>
      <c r="W526" s="6" t="str">
        <f t="shared" si="98"/>
        <v>N/A</v>
      </c>
      <c r="X526" s="5" t="s">
        <v>2886</v>
      </c>
    </row>
    <row r="527" spans="1:24" ht="75" x14ac:dyDescent="0.25">
      <c r="A527" s="77">
        <f>VLOOKUP(C527,'BU and Control BU Listing'!A:E,5,FALSE)</f>
        <v>17100</v>
      </c>
      <c r="B527" s="80" t="s">
        <v>3332</v>
      </c>
      <c r="C527" s="22" t="str">
        <f t="shared" si="88"/>
        <v>17100</v>
      </c>
      <c r="D527" s="22" t="str">
        <f t="shared" si="89"/>
        <v>07171</v>
      </c>
      <c r="E527" s="21" t="str">
        <f>VLOOKUP(B527,'Table A as of March 2024'!A:G,7,FALSE)</f>
        <v>State Corporation Commission</v>
      </c>
      <c r="F527" s="21" t="str">
        <f>VLOOKUP(B527,'Table A as of March 2024'!A:H,8,FALSE)</f>
        <v>Trust And Agency-SCC</v>
      </c>
      <c r="G527" s="11" t="str">
        <f>VLOOKUP(B527,'Table A as of March 2024'!A:I,9,FALSE)</f>
        <v>105</v>
      </c>
      <c r="H527" t="str">
        <f>VLOOKUP(B527,'Table A as of March 2024'!A:L,12,FALSE)</f>
        <v>No</v>
      </c>
      <c r="I527" s="9" t="str">
        <f>VLOOKUP(B527,'Table A as of March 2024'!A:M,13,FALSE)</f>
        <v>U</v>
      </c>
      <c r="J527" t="str">
        <f>VLOOKUP(B527,'Table A as of March 2024'!A:O,15,FALSE)</f>
        <v>C</v>
      </c>
      <c r="K527" t="str">
        <f>VLOOKUP(G527,'ACFR Class Vlookup'!A:B,2,FALSE)</f>
        <v>Governmental</v>
      </c>
      <c r="L527" s="1" t="str">
        <f>VLOOKUP(D527,'Fund Information'!A:F,6,FALSE)</f>
        <v>Money is collected from various taxes.  All funds are transferred to other state agencies with the exception of two revenue source codes. One is distributed to localities and reported in the Tax Collections Agency Fund.  The other is allocated to insurance cos. based on premium writings in Va.</v>
      </c>
      <c r="M527" s="6" t="str">
        <f t="shared" si="90"/>
        <v>N/A</v>
      </c>
      <c r="N527" s="6" t="s">
        <v>2886</v>
      </c>
      <c r="O527" s="6" t="str">
        <f t="shared" si="91"/>
        <v>N/A</v>
      </c>
      <c r="P527" s="5" t="s">
        <v>2886</v>
      </c>
      <c r="Q527" s="6" t="str">
        <f t="shared" si="92"/>
        <v>N/A</v>
      </c>
      <c r="R527" s="7" t="str">
        <f t="shared" si="93"/>
        <v>No</v>
      </c>
      <c r="S527" s="5" t="str">
        <f t="shared" si="94"/>
        <v>Answer Required</v>
      </c>
      <c r="T527" s="6" t="str">
        <f t="shared" si="95"/>
        <v>N/A</v>
      </c>
      <c r="U527" s="7" t="str">
        <f t="shared" si="96"/>
        <v>Yes</v>
      </c>
      <c r="V527" s="5" t="str">
        <f t="shared" si="97"/>
        <v>Answer Required</v>
      </c>
      <c r="W527" s="6" t="str">
        <f t="shared" si="98"/>
        <v>N/A</v>
      </c>
      <c r="X527" s="5" t="s">
        <v>2886</v>
      </c>
    </row>
    <row r="528" spans="1:24" ht="45" x14ac:dyDescent="0.25">
      <c r="A528" s="77">
        <f>VLOOKUP(C528,'BU and Control BU Listing'!A:E,5,FALSE)</f>
        <v>17100</v>
      </c>
      <c r="B528" s="80" t="s">
        <v>3333</v>
      </c>
      <c r="C528" s="22" t="str">
        <f t="shared" si="88"/>
        <v>17100</v>
      </c>
      <c r="D528" s="22" t="str">
        <f t="shared" si="89"/>
        <v>09023</v>
      </c>
      <c r="E528" s="21" t="str">
        <f>VLOOKUP(B528,'Table A as of March 2024'!A:G,7,FALSE)</f>
        <v>State Corporation Commission</v>
      </c>
      <c r="F528" s="21" t="str">
        <f>VLOOKUP(B528,'Table A as of March 2024'!A:H,8,FALSE)</f>
        <v>Undrgrnd Utlty Dmg Prevntn Spc</v>
      </c>
      <c r="G528" s="11" t="str">
        <f>VLOOKUP(B528,'Table A as of March 2024'!A:I,9,FALSE)</f>
        <v>105</v>
      </c>
      <c r="H528" t="str">
        <f>VLOOKUP(B528,'Table A as of March 2024'!A:L,12,FALSE)</f>
        <v>No</v>
      </c>
      <c r="I528" s="9" t="str">
        <f>VLOOKUP(B528,'Table A as of March 2024'!A:M,13,FALSE)</f>
        <v>U</v>
      </c>
      <c r="J528" t="str">
        <f>VLOOKUP(B528,'Table A as of March 2024'!A:O,15,FALSE)</f>
        <v>C</v>
      </c>
      <c r="K528" t="str">
        <f>VLOOKUP(G528,'ACFR Class Vlookup'!A:B,2,FALSE)</f>
        <v>Governmental</v>
      </c>
      <c r="L528" s="1" t="str">
        <f>VLOOKUP(D528,'Fund Information'!A:F,6,FALSE)</f>
        <v>Per Code of VA § 56-265.32, composed entirely of funds generated by the enforcement of civil penalties for certain violations and funds shall be used to support public awareness programs</v>
      </c>
      <c r="M528" s="6" t="str">
        <f t="shared" si="90"/>
        <v>N/A</v>
      </c>
      <c r="N528" s="6" t="s">
        <v>2886</v>
      </c>
      <c r="O528" s="6" t="str">
        <f t="shared" si="91"/>
        <v>N/A</v>
      </c>
      <c r="P528" s="5" t="s">
        <v>2886</v>
      </c>
      <c r="Q528" s="6" t="str">
        <f t="shared" si="92"/>
        <v>N/A</v>
      </c>
      <c r="R528" s="7" t="str">
        <f t="shared" si="93"/>
        <v>No</v>
      </c>
      <c r="S528" s="5" t="str">
        <f t="shared" si="94"/>
        <v>Answer Required</v>
      </c>
      <c r="T528" s="6" t="str">
        <f t="shared" si="95"/>
        <v>N/A</v>
      </c>
      <c r="U528" s="7" t="str">
        <f t="shared" si="96"/>
        <v>Yes</v>
      </c>
      <c r="V528" s="5" t="str">
        <f t="shared" si="97"/>
        <v>Answer Required</v>
      </c>
      <c r="W528" s="6" t="str">
        <f t="shared" si="98"/>
        <v>N/A</v>
      </c>
      <c r="X528" s="5" t="s">
        <v>2886</v>
      </c>
    </row>
    <row r="529" spans="1:24" ht="150" x14ac:dyDescent="0.25">
      <c r="A529" s="77">
        <f>VLOOKUP(C529,'BU and Control BU Listing'!A:E,5,FALSE)</f>
        <v>17100</v>
      </c>
      <c r="B529" s="80" t="s">
        <v>5770</v>
      </c>
      <c r="C529" s="22" t="str">
        <f t="shared" si="88"/>
        <v>17100</v>
      </c>
      <c r="D529" s="22" t="str">
        <f t="shared" si="89"/>
        <v>09025</v>
      </c>
      <c r="E529" s="21" t="str">
        <f>VLOOKUP(B529,'Table A as of March 2024'!A:G,7,FALSE)</f>
        <v>State Corporation Commission</v>
      </c>
      <c r="F529" s="21" t="str">
        <f>VLOOKUP(B529,'Table A as of March 2024'!A:H,8,FALSE)</f>
        <v>Health Insurance Exchange Fund</v>
      </c>
      <c r="G529" s="11" t="str">
        <f>VLOOKUP(B529,'Table A as of March 2024'!A:I,9,FALSE)</f>
        <v>115</v>
      </c>
      <c r="H529" t="str">
        <f>VLOOKUP(B529,'Table A as of March 2024'!A:L,12,FALSE)</f>
        <v>No</v>
      </c>
      <c r="I529" s="9" t="str">
        <f>VLOOKUP(B529,'Table A as of March 2024'!A:M,13,FALSE)</f>
        <v>R</v>
      </c>
      <c r="J529" t="str">
        <f>VLOOKUP(B529,'Table A as of March 2024'!A:O,15,FALSE)</f>
        <v>C</v>
      </c>
      <c r="K529" t="str">
        <f>VLOOKUP(G529,'ACFR Class Vlookup'!A:B,2,FALSE)</f>
        <v>Governmental</v>
      </c>
      <c r="L529" s="1" t="str">
        <f>VLOOKUP(D529,'Fund Information'!A:F,6,FALSE)</f>
        <v>Pursuant to § 38.2-6510. Health Insurance Exchange Fund; assessment of Chapters 916 and 917, the Fund is established to support the Health Exchange operations through (i) special fund revenues generated by assessment fees on health carriers offering plans through the Exchange, (ii) funds described in subsection H, or (iii) such funds as the General Assembly may from time to time appropriate. Moneys in the Fund shall be used solely for the purposes of supporting the Exchange through initial start-up costs associated with establishment of the Exchange, Exchange operations, outreach, and enrollment, a Navigator program, and other means of supporting the Exchange.</v>
      </c>
      <c r="M529" s="6" t="str">
        <f t="shared" si="90"/>
        <v>N/A</v>
      </c>
      <c r="N529" s="6" t="s">
        <v>2886</v>
      </c>
      <c r="O529" s="6" t="str">
        <f t="shared" si="91"/>
        <v>N/A</v>
      </c>
      <c r="P529" s="5" t="s">
        <v>2886</v>
      </c>
      <c r="Q529" s="6" t="str">
        <f t="shared" si="92"/>
        <v>N/A</v>
      </c>
      <c r="R529" s="7" t="str">
        <f t="shared" si="93"/>
        <v>No</v>
      </c>
      <c r="S529" s="5" t="str">
        <f t="shared" si="94"/>
        <v>Answer Required</v>
      </c>
      <c r="T529" s="6" t="str">
        <f t="shared" si="95"/>
        <v>N/A</v>
      </c>
      <c r="U529" s="7" t="str">
        <f t="shared" si="96"/>
        <v>Yes</v>
      </c>
      <c r="V529" s="5" t="str">
        <f t="shared" si="97"/>
        <v>Answer Required</v>
      </c>
      <c r="W529" s="6" t="str">
        <f t="shared" si="98"/>
        <v>N/A</v>
      </c>
      <c r="X529" s="5" t="s">
        <v>2886</v>
      </c>
    </row>
    <row r="530" spans="1:24" ht="60" x14ac:dyDescent="0.25">
      <c r="A530" s="77">
        <f>VLOOKUP(C530,'BU and Control BU Listing'!A:E,5,FALSE)</f>
        <v>17100</v>
      </c>
      <c r="B530" s="80" t="s">
        <v>3334</v>
      </c>
      <c r="C530" s="22" t="str">
        <f t="shared" si="88"/>
        <v>17100</v>
      </c>
      <c r="D530" s="22" t="str">
        <f t="shared" si="89"/>
        <v>09054</v>
      </c>
      <c r="E530" s="21" t="str">
        <f>VLOOKUP(B530,'Table A as of March 2024'!A:G,7,FALSE)</f>
        <v>State Corporation Commission</v>
      </c>
      <c r="F530" s="21" t="str">
        <f>VLOOKUP(B530,'Table A as of March 2024'!A:H,8,FALSE)</f>
        <v>VA St Police-Insurance Fraud</v>
      </c>
      <c r="G530" s="11" t="str">
        <f>VLOOKUP(B530,'Table A as of March 2024'!A:I,9,FALSE)</f>
        <v>105</v>
      </c>
      <c r="H530" t="str">
        <f>VLOOKUP(B530,'Table A as of March 2024'!A:L,12,FALSE)</f>
        <v>No</v>
      </c>
      <c r="I530" s="9" t="str">
        <f>VLOOKUP(B530,'Table A as of March 2024'!A:M,13,FALSE)</f>
        <v>U</v>
      </c>
      <c r="J530" t="str">
        <f>VLOOKUP(B530,'Table A as of March 2024'!A:O,15,FALSE)</f>
        <v>C</v>
      </c>
      <c r="K530" t="str">
        <f>VLOOKUP(G530,'ACFR Class Vlookup'!A:B,2,FALSE)</f>
        <v>Governmental</v>
      </c>
      <c r="L530" s="1" t="str">
        <f>VLOOKUP(D530,'Fund Information'!A:F,6,FALSE)</f>
        <v>Per Code of VA § 38.2-415, funds are generated from assessments of licensed insurers doing business in the Commonwealth and shall be used for accomplishing the powers and duties assigned to the Virginia State Police under Chapter 9 (§ 52-36 et seq.) of Title 52.</v>
      </c>
      <c r="M530" s="6" t="str">
        <f t="shared" si="90"/>
        <v>N/A</v>
      </c>
      <c r="N530" s="6" t="s">
        <v>2886</v>
      </c>
      <c r="O530" s="6" t="str">
        <f t="shared" si="91"/>
        <v>N/A</v>
      </c>
      <c r="P530" s="5" t="s">
        <v>2886</v>
      </c>
      <c r="Q530" s="6" t="str">
        <f t="shared" si="92"/>
        <v>N/A</v>
      </c>
      <c r="R530" s="7" t="str">
        <f t="shared" si="93"/>
        <v>No</v>
      </c>
      <c r="S530" s="5" t="str">
        <f t="shared" si="94"/>
        <v>Answer Required</v>
      </c>
      <c r="T530" s="6" t="str">
        <f t="shared" si="95"/>
        <v>N/A</v>
      </c>
      <c r="U530" s="7" t="str">
        <f t="shared" si="96"/>
        <v>Yes</v>
      </c>
      <c r="V530" s="5" t="str">
        <f t="shared" si="97"/>
        <v>Answer Required</v>
      </c>
      <c r="W530" s="6" t="str">
        <f t="shared" si="98"/>
        <v>N/A</v>
      </c>
      <c r="X530" s="5" t="s">
        <v>2886</v>
      </c>
    </row>
    <row r="531" spans="1:24" x14ac:dyDescent="0.25">
      <c r="A531" s="77">
        <f>VLOOKUP(C531,'BU and Control BU Listing'!A:E,5,FALSE)</f>
        <v>17100</v>
      </c>
      <c r="B531" s="80" t="s">
        <v>3335</v>
      </c>
      <c r="C531" s="22" t="str">
        <f t="shared" si="88"/>
        <v>17100</v>
      </c>
      <c r="D531" s="22" t="str">
        <f t="shared" si="89"/>
        <v>10000</v>
      </c>
      <c r="E531" s="21" t="str">
        <f>VLOOKUP(B531,'Table A as of March 2024'!A:G,7,FALSE)</f>
        <v>State Corporation Commission</v>
      </c>
      <c r="F531" s="21" t="str">
        <f>VLOOKUP(B531,'Table A as of March 2024'!A:H,8,FALSE)</f>
        <v>Federal Trust</v>
      </c>
      <c r="G531" s="11" t="str">
        <f>VLOOKUP(B531,'Table A as of March 2024'!A:I,9,FALSE)</f>
        <v>120</v>
      </c>
      <c r="H531" t="str">
        <f>VLOOKUP(B531,'Table A as of March 2024'!A:L,12,FALSE)</f>
        <v>No</v>
      </c>
      <c r="I531" s="9" t="str">
        <f>VLOOKUP(B531,'Table A as of March 2024'!A:M,13,FALSE)</f>
        <v>R</v>
      </c>
      <c r="J531" t="str">
        <f>VLOOKUP(B531,'Table A as of March 2024'!A:O,15,FALSE)</f>
        <v>R</v>
      </c>
      <c r="K531" t="str">
        <f>VLOOKUP(G531,'ACFR Class Vlookup'!A:B,2,FALSE)</f>
        <v>Governmental</v>
      </c>
      <c r="L531" s="1" t="str">
        <f>VLOOKUP(D531,'Fund Information'!A:F,6,FALSE)</f>
        <v>This fund accounts for Federal funds.</v>
      </c>
      <c r="M531" s="6" t="str">
        <f t="shared" si="90"/>
        <v>N/A</v>
      </c>
      <c r="N531" s="6" t="s">
        <v>2886</v>
      </c>
      <c r="O531" s="6" t="str">
        <f t="shared" si="91"/>
        <v>N/A</v>
      </c>
      <c r="P531" s="5" t="s">
        <v>2886</v>
      </c>
      <c r="Q531" s="6" t="str">
        <f t="shared" si="92"/>
        <v>N/A</v>
      </c>
      <c r="R531" s="7" t="str">
        <f t="shared" si="93"/>
        <v>Yes</v>
      </c>
      <c r="S531" s="5" t="str">
        <f t="shared" si="94"/>
        <v>Answer Required</v>
      </c>
      <c r="T531" s="6" t="str">
        <f t="shared" si="95"/>
        <v>N/A</v>
      </c>
      <c r="U531" s="7" t="str">
        <f t="shared" si="96"/>
        <v>No</v>
      </c>
      <c r="V531" s="5" t="str">
        <f t="shared" si="97"/>
        <v>Answer Required</v>
      </c>
      <c r="W531" s="6" t="str">
        <f t="shared" si="98"/>
        <v>N/A</v>
      </c>
      <c r="X531" s="5" t="s">
        <v>2886</v>
      </c>
    </row>
    <row r="532" spans="1:24" ht="165" x14ac:dyDescent="0.25">
      <c r="A532" s="77">
        <f>VLOOKUP(C532,'BU and Control BU Listing'!A:E,5,FALSE)</f>
        <v>17100</v>
      </c>
      <c r="B532" s="80" t="s">
        <v>5771</v>
      </c>
      <c r="C532" s="22" t="str">
        <f t="shared" si="88"/>
        <v>17100</v>
      </c>
      <c r="D532" s="22" t="str">
        <f t="shared" si="89"/>
        <v>10110</v>
      </c>
      <c r="E532" s="21" t="str">
        <f>VLOOKUP(B532,'Table A as of March 2024'!A:G,7,FALSE)</f>
        <v>State Corporation Commission</v>
      </c>
      <c r="F532" s="21" t="str">
        <f>VLOOKUP(B532,'Table A as of March 2024'!A:H,8,FALSE)</f>
        <v>CARESActRlfFd–General-COVID-19</v>
      </c>
      <c r="G532" s="11" t="str">
        <f>VLOOKUP(B532,'Table A as of March 2024'!A:I,9,FALSE)</f>
        <v>120</v>
      </c>
      <c r="H532" t="str">
        <f>VLOOKUP(B532,'Table A as of March 2024'!A:L,12,FALSE)</f>
        <v>No</v>
      </c>
      <c r="I532" s="9" t="str">
        <f>VLOOKUP(B532,'Table A as of March 2024'!A:M,13,FALSE)</f>
        <v>V</v>
      </c>
      <c r="J532" t="str">
        <f>VLOOKUP(B532,'Table A as of March 2024'!A:O,15,FALSE)</f>
        <v>R</v>
      </c>
      <c r="K532" t="str">
        <f>VLOOKUP(G532,'ACFR Class Vlookup'!A:B,2,FALSE)</f>
        <v>Governmental</v>
      </c>
      <c r="L532" s="1" t="str">
        <f>VLOOKUP(D532,'Fund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32" s="6" t="str">
        <f t="shared" si="90"/>
        <v>N/A</v>
      </c>
      <c r="N532" s="6" t="s">
        <v>2886</v>
      </c>
      <c r="O532" s="6" t="str">
        <f t="shared" si="91"/>
        <v>N/A</v>
      </c>
      <c r="P532" s="5" t="s">
        <v>2886</v>
      </c>
      <c r="Q532" s="6" t="str">
        <f t="shared" si="92"/>
        <v>N/A</v>
      </c>
      <c r="R532" s="7" t="str">
        <f t="shared" si="93"/>
        <v>Yes</v>
      </c>
      <c r="S532" s="5" t="str">
        <f t="shared" si="94"/>
        <v>Answer Required</v>
      </c>
      <c r="T532" s="6" t="str">
        <f t="shared" si="95"/>
        <v>N/A</v>
      </c>
      <c r="U532" s="7" t="str">
        <f t="shared" si="96"/>
        <v>No</v>
      </c>
      <c r="V532" s="5" t="str">
        <f t="shared" si="97"/>
        <v>Answer Required</v>
      </c>
      <c r="W532" s="6" t="str">
        <f t="shared" si="98"/>
        <v>N/A</v>
      </c>
      <c r="X532" s="5" t="s">
        <v>2886</v>
      </c>
    </row>
    <row r="533" spans="1:24" ht="165" x14ac:dyDescent="0.25">
      <c r="A533" s="77">
        <f>VLOOKUP(C533,'BU and Control BU Listing'!A:E,5,FALSE)</f>
        <v>17100</v>
      </c>
      <c r="B533" s="80" t="s">
        <v>8135</v>
      </c>
      <c r="C533" s="22" t="str">
        <f t="shared" si="88"/>
        <v>17100</v>
      </c>
      <c r="D533" s="22" t="str">
        <f t="shared" si="89"/>
        <v>12110</v>
      </c>
      <c r="E533" s="21" t="str">
        <f>VLOOKUP(B533,'Table A as of March 2024'!A:G,7,FALSE)</f>
        <v>State Corporation Commission</v>
      </c>
      <c r="F533" s="21" t="str">
        <f>VLOOKUP(B533,'Table A as of March 2024'!A:H,8,FALSE)</f>
        <v>ARP-CrvStLoclFisRecFd-COVID-19</v>
      </c>
      <c r="G533" s="11" t="str">
        <f>VLOOKUP(B533,'Table A as of March 2024'!A:I,9,FALSE)</f>
        <v>120</v>
      </c>
      <c r="H533" t="str">
        <f>VLOOKUP(B533,'Table A as of March 2024'!A:L,12,FALSE)</f>
        <v>No</v>
      </c>
      <c r="I533" s="9" t="str">
        <f>VLOOKUP(B533,'Table A as of March 2024'!A:M,13,FALSE)</f>
        <v>V</v>
      </c>
      <c r="J533" t="str">
        <f>VLOOKUP(B533,'Table A as of March 2024'!A:O,15,FALSE)</f>
        <v>R</v>
      </c>
      <c r="K533" t="str">
        <f>VLOOKUP(G533,'ACFR Class Vlookup'!A:B,2,FALSE)</f>
        <v>Governmental</v>
      </c>
      <c r="L533" s="1" t="str">
        <f>VLOOKUP(D533,'Fund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33" s="6" t="str">
        <f t="shared" si="90"/>
        <v>N/A</v>
      </c>
      <c r="N533" s="6" t="s">
        <v>2886</v>
      </c>
      <c r="O533" s="6" t="str">
        <f t="shared" si="91"/>
        <v>N/A</v>
      </c>
      <c r="P533" s="5" t="s">
        <v>2886</v>
      </c>
      <c r="Q533" s="6" t="str">
        <f t="shared" si="92"/>
        <v>N/A</v>
      </c>
      <c r="R533" s="7" t="str">
        <f t="shared" si="93"/>
        <v>Yes</v>
      </c>
      <c r="S533" s="5" t="str">
        <f t="shared" si="94"/>
        <v>Answer Required</v>
      </c>
      <c r="T533" s="6" t="str">
        <f t="shared" si="95"/>
        <v>N/A</v>
      </c>
      <c r="U533" s="7" t="str">
        <f t="shared" si="96"/>
        <v>No</v>
      </c>
      <c r="V533" s="5" t="str">
        <f t="shared" si="97"/>
        <v>Answer Required</v>
      </c>
      <c r="W533" s="6" t="str">
        <f t="shared" si="98"/>
        <v>N/A</v>
      </c>
      <c r="X533" s="5" t="s">
        <v>2886</v>
      </c>
    </row>
    <row r="534" spans="1:24" ht="30" x14ac:dyDescent="0.25">
      <c r="A534" s="77">
        <f>VLOOKUP(C534,'BU and Control BU Listing'!A:E,5,FALSE)</f>
        <v>17100</v>
      </c>
      <c r="B534" s="80" t="s">
        <v>3336</v>
      </c>
      <c r="C534" s="22" t="str">
        <f t="shared" si="88"/>
        <v>17100</v>
      </c>
      <c r="D534" s="22" t="str">
        <f t="shared" si="89"/>
        <v>12490</v>
      </c>
      <c r="E534" s="21" t="str">
        <f>VLOOKUP(B534,'Table A as of March 2024'!A:G,7,FALSE)</f>
        <v>State Corporation Commission</v>
      </c>
      <c r="F534" s="21" t="str">
        <f>VLOOKUP(B534,'Table A as of March 2024'!A:H,8,FALSE)</f>
        <v>Elec Dlvry &amp; Enrgy Rsrch-ARRA</v>
      </c>
      <c r="G534" s="11" t="str">
        <f>VLOOKUP(B534,'Table A as of March 2024'!A:I,9,FALSE)</f>
        <v>120</v>
      </c>
      <c r="H534" t="str">
        <f>VLOOKUP(B534,'Table A as of March 2024'!A:L,12,FALSE)</f>
        <v>No</v>
      </c>
      <c r="I534" s="9" t="str">
        <f>VLOOKUP(B534,'Table A as of March 2024'!A:M,13,FALSE)</f>
        <v>S</v>
      </c>
      <c r="J534" t="str">
        <f>VLOOKUP(B534,'Table A as of March 2024'!A:O,15,FALSE)</f>
        <v>R</v>
      </c>
      <c r="K534" t="str">
        <f>VLOOKUP(G534,'ACFR Class Vlookup'!A:B,2,FALSE)</f>
        <v>Governmental</v>
      </c>
      <c r="L534" s="1" t="str">
        <f>VLOOKUP(D534,'Fund Information'!A:F,6,FALSE)</f>
        <v>This fund accounts for American Recovery and Reinvestment Act (ARRA) Stimulus Monies.</v>
      </c>
      <c r="M534" s="6" t="str">
        <f t="shared" si="90"/>
        <v>N/A</v>
      </c>
      <c r="N534" s="6" t="s">
        <v>2886</v>
      </c>
      <c r="O534" s="6" t="str">
        <f t="shared" si="91"/>
        <v>N/A</v>
      </c>
      <c r="P534" s="5" t="s">
        <v>2886</v>
      </c>
      <c r="Q534" s="6" t="str">
        <f t="shared" si="92"/>
        <v>N/A</v>
      </c>
      <c r="R534" s="7" t="str">
        <f t="shared" si="93"/>
        <v>Yes</v>
      </c>
      <c r="S534" s="5" t="str">
        <f t="shared" si="94"/>
        <v>Answer Required</v>
      </c>
      <c r="T534" s="6" t="str">
        <f t="shared" si="95"/>
        <v>N/A</v>
      </c>
      <c r="U534" s="7" t="str">
        <f t="shared" si="96"/>
        <v>No</v>
      </c>
      <c r="V534" s="5" t="str">
        <f t="shared" si="97"/>
        <v>Answer Required</v>
      </c>
      <c r="W534" s="6" t="str">
        <f t="shared" si="98"/>
        <v>N/A</v>
      </c>
      <c r="X534" s="5" t="s">
        <v>2886</v>
      </c>
    </row>
    <row r="535" spans="1:24" x14ac:dyDescent="0.25">
      <c r="A535" s="77">
        <f>VLOOKUP(C535,'BU and Control BU Listing'!A:E,5,FALSE)</f>
        <v>17200</v>
      </c>
      <c r="B535" s="80" t="s">
        <v>3338</v>
      </c>
      <c r="C535" s="22" t="str">
        <f t="shared" si="88"/>
        <v>17200</v>
      </c>
      <c r="D535" s="22" t="str">
        <f t="shared" si="89"/>
        <v>01000</v>
      </c>
      <c r="E535" s="21" t="str">
        <f>VLOOKUP(B535,'Table A as of March 2024'!A:G,7,FALSE)</f>
        <v>Virginia Lottery</v>
      </c>
      <c r="F535" s="21" t="str">
        <f>VLOOKUP(B535,'Table A as of March 2024'!A:H,8,FALSE)</f>
        <v>General Fund</v>
      </c>
      <c r="G535" s="11" t="str">
        <f>VLOOKUP(B535,'Table A as of March 2024'!A:I,9,FALSE)</f>
        <v>100</v>
      </c>
      <c r="H535" t="str">
        <f>VLOOKUP(B535,'Table A as of March 2024'!A:L,12,FALSE)</f>
        <v>No</v>
      </c>
      <c r="I535" s="9" t="str">
        <f>VLOOKUP(B535,'Table A as of March 2024'!A:M,13,FALSE)</f>
        <v>G</v>
      </c>
      <c r="J535" t="str">
        <f>VLOOKUP(B535,'Table A as of March 2024'!A:O,15,FALSE)</f>
        <v>U</v>
      </c>
      <c r="K535" t="str">
        <f>VLOOKUP(G535,'ACFR Class Vlookup'!A:B,2,FALSE)</f>
        <v>Governmental</v>
      </c>
      <c r="L535" s="1" t="str">
        <f>VLOOKUP(D535,'Fund Information'!A:F,6,FALSE)</f>
        <v>General Fund</v>
      </c>
      <c r="M535" s="6" t="str">
        <f t="shared" si="90"/>
        <v>N/A</v>
      </c>
      <c r="N535" s="6" t="s">
        <v>2886</v>
      </c>
      <c r="O535" s="6" t="str">
        <f t="shared" si="91"/>
        <v>N/A</v>
      </c>
      <c r="P535" s="5" t="s">
        <v>2886</v>
      </c>
      <c r="Q535" s="6" t="str">
        <f t="shared" si="92"/>
        <v>N/A</v>
      </c>
      <c r="R535" s="7" t="str">
        <f t="shared" si="93"/>
        <v>No</v>
      </c>
      <c r="S535" s="5" t="str">
        <f t="shared" si="94"/>
        <v>Answer Required</v>
      </c>
      <c r="T535" s="6" t="str">
        <f t="shared" si="95"/>
        <v>N/A</v>
      </c>
      <c r="U535" s="7" t="str">
        <f t="shared" si="96"/>
        <v>No</v>
      </c>
      <c r="V535" s="5" t="str">
        <f t="shared" si="97"/>
        <v>Answer Required</v>
      </c>
      <c r="W535" s="6" t="str">
        <f t="shared" si="98"/>
        <v>N/A</v>
      </c>
      <c r="X535" s="5" t="s">
        <v>2886</v>
      </c>
    </row>
    <row r="536" spans="1:24" ht="45" x14ac:dyDescent="0.25">
      <c r="A536" s="77">
        <f>VLOOKUP(C536,'BU and Control BU Listing'!A:E,5,FALSE)</f>
        <v>17200</v>
      </c>
      <c r="B536" s="80" t="s">
        <v>3339</v>
      </c>
      <c r="C536" s="22" t="str">
        <f t="shared" si="88"/>
        <v>17200</v>
      </c>
      <c r="D536" s="22" t="str">
        <f t="shared" si="89"/>
        <v>02703</v>
      </c>
      <c r="E536" s="21" t="str">
        <f>VLOOKUP(B536,'Table A as of March 2024'!A:G,7,FALSE)</f>
        <v>Virginia Lottery</v>
      </c>
      <c r="F536" s="21" t="str">
        <f>VLOOKUP(B536,'Table A as of March 2024'!A:H,8,FALSE)</f>
        <v>Parking - Lottery</v>
      </c>
      <c r="G536" s="11" t="str">
        <f>VLOOKUP(B536,'Table A as of March 2024'!A:I,9,FALSE)</f>
        <v>300</v>
      </c>
      <c r="H536" t="str">
        <f>VLOOKUP(B536,'Table A as of March 2024'!A:L,12,FALSE)</f>
        <v>No</v>
      </c>
      <c r="I536" s="9" t="str">
        <f>VLOOKUP(B536,'Table A as of March 2024'!A:M,13,FALSE)</f>
        <v>U</v>
      </c>
      <c r="K536" t="str">
        <f>VLOOKUP(G536,'ACFR Class Vlookup'!A:B,2,FALSE)</f>
        <v>N/A</v>
      </c>
      <c r="L536" s="1" t="str">
        <f>VLOOKUP(D536,'Fund Information'!A:F,6,FALSE)</f>
        <v>Accounts for fees paid for parking vehicles in state parking lots and used for parking facilities as determined by the Governor, for payment of costs for the provision of vehicle parking spaces.</v>
      </c>
      <c r="M536" s="6" t="str">
        <f t="shared" si="90"/>
        <v>N/A</v>
      </c>
      <c r="N536" s="6" t="s">
        <v>2886</v>
      </c>
      <c r="O536" s="6" t="str">
        <f t="shared" si="91"/>
        <v>N/A</v>
      </c>
      <c r="P536" s="5" t="s">
        <v>2886</v>
      </c>
      <c r="Q536" s="6" t="str">
        <f t="shared" si="92"/>
        <v>N/A</v>
      </c>
      <c r="R536" s="7" t="str">
        <f t="shared" si="93"/>
        <v>No</v>
      </c>
      <c r="S536" s="5" t="str">
        <f t="shared" si="94"/>
        <v>N/A</v>
      </c>
      <c r="T536" s="6" t="str">
        <f t="shared" si="95"/>
        <v>N/A</v>
      </c>
      <c r="U536" s="7" t="str">
        <f t="shared" si="96"/>
        <v>No</v>
      </c>
      <c r="V536" s="5" t="str">
        <f t="shared" si="97"/>
        <v>N/A</v>
      </c>
      <c r="W536" s="6" t="str">
        <f t="shared" si="98"/>
        <v>N/A</v>
      </c>
      <c r="X536" s="5" t="s">
        <v>2886</v>
      </c>
    </row>
    <row r="537" spans="1:24" ht="30" x14ac:dyDescent="0.25">
      <c r="A537" s="77">
        <f>VLOOKUP(C537,'BU and Control BU Listing'!A:E,5,FALSE)</f>
        <v>17200</v>
      </c>
      <c r="B537" s="80" t="s">
        <v>3340</v>
      </c>
      <c r="C537" s="22" t="str">
        <f t="shared" si="88"/>
        <v>17200</v>
      </c>
      <c r="D537" s="22" t="str">
        <f t="shared" si="89"/>
        <v>05172</v>
      </c>
      <c r="E537" s="21" t="str">
        <f>VLOOKUP(B537,'Table A as of March 2024'!A:G,7,FALSE)</f>
        <v>Virginia Lottery</v>
      </c>
      <c r="F537" s="21" t="str">
        <f>VLOOKUP(B537,'Table A as of March 2024'!A:H,8,FALSE)</f>
        <v>Enterprise-VAL</v>
      </c>
      <c r="G537" s="11" t="str">
        <f>VLOOKUP(B537,'Table A as of March 2024'!A:I,9,FALSE)</f>
        <v>300</v>
      </c>
      <c r="H537" t="str">
        <f>VLOOKUP(B537,'Table A as of March 2024'!A:L,12,FALSE)</f>
        <v>No</v>
      </c>
      <c r="I537" s="9" t="str">
        <f>VLOOKUP(B537,'Table A as of March 2024'!A:M,13,FALSE)</f>
        <v>U</v>
      </c>
      <c r="K537" t="str">
        <f>VLOOKUP(G537,'ACFR Class Vlookup'!A:B,2,FALSE)</f>
        <v>N/A</v>
      </c>
      <c r="L537" s="1" t="str">
        <f>VLOOKUP(D537,'Fund Information'!A:F,6,FALSE)</f>
        <v>Enterprise activity included on the Lottery enterprise fund financial statement template submission.</v>
      </c>
      <c r="M537" s="6" t="str">
        <f t="shared" si="90"/>
        <v>N/A</v>
      </c>
      <c r="N537" s="6" t="s">
        <v>2886</v>
      </c>
      <c r="O537" s="6" t="str">
        <f t="shared" si="91"/>
        <v>N/A</v>
      </c>
      <c r="P537" s="5" t="s">
        <v>2886</v>
      </c>
      <c r="Q537" s="6" t="str">
        <f t="shared" si="92"/>
        <v>N/A</v>
      </c>
      <c r="R537" s="7" t="str">
        <f t="shared" si="93"/>
        <v>No</v>
      </c>
      <c r="S537" s="5" t="str">
        <f t="shared" si="94"/>
        <v>N/A</v>
      </c>
      <c r="T537" s="6" t="str">
        <f t="shared" si="95"/>
        <v>N/A</v>
      </c>
      <c r="U537" s="7" t="str">
        <f t="shared" si="96"/>
        <v>No</v>
      </c>
      <c r="V537" s="5" t="str">
        <f t="shared" si="97"/>
        <v>N/A</v>
      </c>
      <c r="W537" s="6" t="str">
        <f t="shared" si="98"/>
        <v>N/A</v>
      </c>
      <c r="X537" s="5" t="s">
        <v>2886</v>
      </c>
    </row>
    <row r="538" spans="1:24" ht="30" x14ac:dyDescent="0.25">
      <c r="A538" s="77">
        <f>VLOOKUP(C538,'BU and Control BU Listing'!A:E,5,FALSE)</f>
        <v>17200</v>
      </c>
      <c r="B538" s="80" t="s">
        <v>3341</v>
      </c>
      <c r="C538" s="22" t="str">
        <f t="shared" si="88"/>
        <v>17200</v>
      </c>
      <c r="D538" s="22" t="str">
        <f t="shared" si="89"/>
        <v>05880</v>
      </c>
      <c r="E538" s="21" t="str">
        <f>VLOOKUP(B538,'Table A as of March 2024'!A:G,7,FALSE)</f>
        <v>Virginia Lottery</v>
      </c>
      <c r="F538" s="21" t="str">
        <f>VLOOKUP(B538,'Table A as of March 2024'!A:H,8,FALSE)</f>
        <v>Surplus Supp &amp; Equip Sales-VAL</v>
      </c>
      <c r="G538" s="11" t="str">
        <f>VLOOKUP(B538,'Table A as of March 2024'!A:I,9,FALSE)</f>
        <v>300</v>
      </c>
      <c r="H538" t="str">
        <f>VLOOKUP(B538,'Table A as of March 2024'!A:L,12,FALSE)</f>
        <v>No</v>
      </c>
      <c r="I538" s="9" t="str">
        <f>VLOOKUP(B538,'Table A as of March 2024'!A:M,13,FALSE)</f>
        <v>U</v>
      </c>
      <c r="K538" t="str">
        <f>VLOOKUP(G538,'ACFR Class Vlookup'!A:B,2,FALSE)</f>
        <v>N/A</v>
      </c>
      <c r="L538" s="1" t="str">
        <f>VLOOKUP(D538,'Fund Information'!A:F,6,FALSE)</f>
        <v>Enterprise activity included on the Lottery enterprise fund financial statement template submission.</v>
      </c>
      <c r="M538" s="6" t="str">
        <f t="shared" si="90"/>
        <v>N/A</v>
      </c>
      <c r="N538" s="6" t="s">
        <v>2886</v>
      </c>
      <c r="O538" s="6" t="str">
        <f t="shared" si="91"/>
        <v>N/A</v>
      </c>
      <c r="P538" s="5" t="s">
        <v>2886</v>
      </c>
      <c r="Q538" s="6" t="str">
        <f t="shared" si="92"/>
        <v>N/A</v>
      </c>
      <c r="R538" s="7" t="str">
        <f t="shared" si="93"/>
        <v>No</v>
      </c>
      <c r="S538" s="5" t="str">
        <f t="shared" si="94"/>
        <v>N/A</v>
      </c>
      <c r="T538" s="6" t="str">
        <f t="shared" si="95"/>
        <v>N/A</v>
      </c>
      <c r="U538" s="7" t="str">
        <f t="shared" si="96"/>
        <v>No</v>
      </c>
      <c r="V538" s="5" t="str">
        <f t="shared" si="97"/>
        <v>N/A</v>
      </c>
      <c r="W538" s="6" t="str">
        <f t="shared" si="98"/>
        <v>N/A</v>
      </c>
      <c r="X538" s="5" t="s">
        <v>2886</v>
      </c>
    </row>
    <row r="539" spans="1:24" ht="150" x14ac:dyDescent="0.25">
      <c r="A539" s="77">
        <f>VLOOKUP(C539,'BU and Control BU Listing'!A:E,5,FALSE)</f>
        <v>17200</v>
      </c>
      <c r="B539" s="80" t="s">
        <v>8823</v>
      </c>
      <c r="C539" s="22" t="str">
        <f t="shared" si="88"/>
        <v>17200</v>
      </c>
      <c r="D539" s="22" t="str">
        <f t="shared" si="89"/>
        <v>09065</v>
      </c>
      <c r="E539" s="21" t="str">
        <f>VLOOKUP(B539,'Table A as of March 2024'!A:G,7,FALSE)</f>
        <v>Virginia Lottery</v>
      </c>
      <c r="F539" s="21" t="str">
        <f>VLOOKUP(B539,'Table A as of March 2024'!A:H,8,FALSE)</f>
        <v>Gaming Regulatory Fund</v>
      </c>
      <c r="G539" s="11" t="str">
        <f>VLOOKUP(B539,'Table A as of March 2024'!A:I,9,FALSE)</f>
        <v>105</v>
      </c>
      <c r="H539" t="str">
        <f>VLOOKUP(B539,'Table A as of March 2024'!A:L,12,FALSE)</f>
        <v>Yes</v>
      </c>
      <c r="I539" s="9" t="str">
        <f>VLOOKUP(B539,'Table A as of March 2024'!A:M,13,FALSE)</f>
        <v>U</v>
      </c>
      <c r="J539" t="str">
        <f>VLOOKUP(B539,'Table A as of March 2024'!A:O,15,FALSE)</f>
        <v>C</v>
      </c>
      <c r="K539" t="str">
        <f>VLOOKUP(G539,'ACFR Class Vlookup'!A:B,2,FALSE)</f>
        <v>Governmental</v>
      </c>
      <c r="L539" s="1" t="str">
        <f>VLOOKUP(D539,'Fund Information'!A:F,6,FALSE)</f>
        <v>Established per Code of Virginia § 58.1-4048. The fees for each principal and any additional investigation costs paid to the Department shall be deposited into the Gaming Regulatory Fund. Moneys in the Fund shall be used solely to offset the Department's costs associated with (i) the conduct of investigations required by § 58.1-4032, 58.1-4043, 58.1-4104, 58.1-4109, 58.1-4116, 58.1-4120, or 58.1-4121 or any other provision of this article or Chapter 41 (§ 58.1-4100 et seq.) and (ii) the enforcement of regulations promulgated by the Virginia Lottery Board pursuant to subdivisions A 14 and 15 of § 58.1-4007, subdivision 2 of § 58.1-4102, and § 58.1-4103.</v>
      </c>
      <c r="M539" s="6" t="str">
        <f t="shared" si="90"/>
        <v>N/A</v>
      </c>
      <c r="N539" s="6" t="s">
        <v>2886</v>
      </c>
      <c r="O539" s="6" t="str">
        <f t="shared" si="91"/>
        <v>N/A</v>
      </c>
      <c r="P539" s="5" t="s">
        <v>2886</v>
      </c>
      <c r="Q539" s="6" t="str">
        <f t="shared" si="92"/>
        <v>N/A</v>
      </c>
      <c r="R539" s="7" t="str">
        <f t="shared" si="93"/>
        <v>No</v>
      </c>
      <c r="S539" s="5" t="str">
        <f t="shared" si="94"/>
        <v>Answer Required</v>
      </c>
      <c r="T539" s="6" t="str">
        <f t="shared" si="95"/>
        <v>N/A</v>
      </c>
      <c r="U539" s="7" t="str">
        <f t="shared" si="96"/>
        <v>Yes</v>
      </c>
      <c r="V539" s="5" t="str">
        <f t="shared" si="97"/>
        <v>Answer Required</v>
      </c>
      <c r="W539" s="6" t="str">
        <f t="shared" si="98"/>
        <v>N/A</v>
      </c>
      <c r="X539" s="5" t="s">
        <v>2886</v>
      </c>
    </row>
    <row r="540" spans="1:24" ht="45" x14ac:dyDescent="0.25">
      <c r="A540" s="77">
        <f>VLOOKUP(C540,'BU and Control BU Listing'!A:E,5,FALSE)</f>
        <v>17200</v>
      </c>
      <c r="B540" s="80" t="s">
        <v>5772</v>
      </c>
      <c r="C540" s="22" t="str">
        <f t="shared" si="88"/>
        <v>17200</v>
      </c>
      <c r="D540" s="22" t="str">
        <f t="shared" si="89"/>
        <v>09172</v>
      </c>
      <c r="E540" s="21" t="str">
        <f>VLOOKUP(B540,'Table A as of March 2024'!A:G,7,FALSE)</f>
        <v>Virginia Lottery</v>
      </c>
      <c r="F540" s="21" t="str">
        <f>VLOOKUP(B540,'Table A as of March 2024'!A:H,8,FALSE)</f>
        <v>Gaming Proceeds Fund</v>
      </c>
      <c r="G540" s="11" t="str">
        <f>VLOOKUP(B540,'Table A as of March 2024'!A:I,9,FALSE)</f>
        <v>105</v>
      </c>
      <c r="H540" t="str">
        <f>VLOOKUP(B540,'Table A as of March 2024'!A:L,12,FALSE)</f>
        <v>No</v>
      </c>
      <c r="I540" s="9" t="str">
        <f>VLOOKUP(B540,'Table A as of March 2024'!A:M,13,FALSE)</f>
        <v>U</v>
      </c>
      <c r="J540" t="str">
        <f>VLOOKUP(B540,'Table A as of March 2024'!A:O,15,FALSE)</f>
        <v>C</v>
      </c>
      <c r="K540" t="str">
        <f>VLOOKUP(G540,'ACFR Class Vlookup'!A:B,2,FALSE)</f>
        <v>Governmental</v>
      </c>
      <c r="L540" s="1" t="str">
        <f>VLOOKUP(D540,'Fund Information'!A:F,6,FALSE)</f>
        <v>Established per § 58.1-4125; Fund will collect and deposit monies received from licensing fees and support the regulation development and compliance monitoring of Casinos and Sports Betting activities.</v>
      </c>
      <c r="M540" s="6" t="str">
        <f t="shared" si="90"/>
        <v>N/A</v>
      </c>
      <c r="N540" s="6" t="s">
        <v>2886</v>
      </c>
      <c r="O540" s="6" t="str">
        <f t="shared" si="91"/>
        <v>N/A</v>
      </c>
      <c r="P540" s="5" t="s">
        <v>2886</v>
      </c>
      <c r="Q540" s="6" t="str">
        <f t="shared" si="92"/>
        <v>N/A</v>
      </c>
      <c r="R540" s="7" t="str">
        <f t="shared" si="93"/>
        <v>No</v>
      </c>
      <c r="S540" s="5" t="str">
        <f t="shared" si="94"/>
        <v>Answer Required</v>
      </c>
      <c r="T540" s="6" t="str">
        <f t="shared" si="95"/>
        <v>N/A</v>
      </c>
      <c r="U540" s="7" t="str">
        <f t="shared" si="96"/>
        <v>Yes</v>
      </c>
      <c r="V540" s="5" t="str">
        <f t="shared" si="97"/>
        <v>Answer Required</v>
      </c>
      <c r="W540" s="6" t="str">
        <f t="shared" si="98"/>
        <v>N/A</v>
      </c>
      <c r="X540" s="5" t="s">
        <v>2886</v>
      </c>
    </row>
    <row r="541" spans="1:24" ht="165" x14ac:dyDescent="0.25">
      <c r="A541" s="77">
        <f>VLOOKUP(C541,'BU and Control BU Listing'!A:E,5,FALSE)</f>
        <v>17200</v>
      </c>
      <c r="B541" s="80" t="s">
        <v>5773</v>
      </c>
      <c r="C541" s="22" t="str">
        <f t="shared" si="88"/>
        <v>17200</v>
      </c>
      <c r="D541" s="22" t="str">
        <f t="shared" si="89"/>
        <v>10110</v>
      </c>
      <c r="E541" s="21" t="str">
        <f>VLOOKUP(B541,'Table A as of March 2024'!A:G,7,FALSE)</f>
        <v>Virginia Lottery</v>
      </c>
      <c r="F541" s="21" t="str">
        <f>VLOOKUP(B541,'Table A as of March 2024'!A:H,8,FALSE)</f>
        <v>CARESActRlfFd–General-COVID-19</v>
      </c>
      <c r="G541" s="11" t="str">
        <f>VLOOKUP(B541,'Table A as of March 2024'!A:I,9,FALSE)</f>
        <v>120</v>
      </c>
      <c r="H541" t="str">
        <f>VLOOKUP(B541,'Table A as of March 2024'!A:L,12,FALSE)</f>
        <v>Yes</v>
      </c>
      <c r="I541" s="9" t="str">
        <f>VLOOKUP(B541,'Table A as of March 2024'!A:M,13,FALSE)</f>
        <v>V</v>
      </c>
      <c r="J541" t="str">
        <f>VLOOKUP(B541,'Table A as of March 2024'!A:O,15,FALSE)</f>
        <v>U</v>
      </c>
      <c r="K541" t="str">
        <f>VLOOKUP(G541,'ACFR Class Vlookup'!A:B,2,FALSE)</f>
        <v>Governmental</v>
      </c>
      <c r="L541" s="1" t="str">
        <f>VLOOKUP(D541,'Fund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41" s="6" t="str">
        <f t="shared" si="90"/>
        <v>N/A</v>
      </c>
      <c r="N541" s="6" t="s">
        <v>2886</v>
      </c>
      <c r="O541" s="6" t="str">
        <f t="shared" si="91"/>
        <v>N/A</v>
      </c>
      <c r="P541" s="5" t="s">
        <v>2886</v>
      </c>
      <c r="Q541" s="6" t="str">
        <f t="shared" si="92"/>
        <v>N/A</v>
      </c>
      <c r="R541" s="7" t="str">
        <f t="shared" si="93"/>
        <v>No</v>
      </c>
      <c r="S541" s="5" t="str">
        <f t="shared" si="94"/>
        <v>Answer Required</v>
      </c>
      <c r="T541" s="6" t="str">
        <f t="shared" si="95"/>
        <v>N/A</v>
      </c>
      <c r="U541" s="7" t="str">
        <f t="shared" si="96"/>
        <v>No</v>
      </c>
      <c r="V541" s="5" t="str">
        <f t="shared" si="97"/>
        <v>Answer Required</v>
      </c>
      <c r="W541" s="6" t="str">
        <f t="shared" si="98"/>
        <v>N/A</v>
      </c>
      <c r="X541" s="5" t="s">
        <v>2886</v>
      </c>
    </row>
    <row r="542" spans="1:24" x14ac:dyDescent="0.25">
      <c r="A542" s="77">
        <f>VLOOKUP(C542,'BU and Control BU Listing'!A:E,5,FALSE)</f>
        <v>17400</v>
      </c>
      <c r="B542" s="80" t="s">
        <v>3342</v>
      </c>
      <c r="C542" s="22" t="str">
        <f t="shared" si="88"/>
        <v>17400</v>
      </c>
      <c r="D542" s="22" t="str">
        <f t="shared" si="89"/>
        <v>01000</v>
      </c>
      <c r="E542" s="21" t="str">
        <f>VLOOKUP(B542,'Table A as of March 2024'!A:G,7,FALSE)</f>
        <v>Virginia College Savings Plan</v>
      </c>
      <c r="F542" s="21" t="str">
        <f>VLOOKUP(B542,'Table A as of March 2024'!A:H,8,FALSE)</f>
        <v>General Fund</v>
      </c>
      <c r="G542" s="11" t="str">
        <f>VLOOKUP(B542,'Table A as of March 2024'!A:I,9,FALSE)</f>
        <v>100</v>
      </c>
      <c r="H542" t="str">
        <f>VLOOKUP(B542,'Table A as of March 2024'!A:L,12,FALSE)</f>
        <v>No</v>
      </c>
      <c r="I542" s="9" t="str">
        <f>VLOOKUP(B542,'Table A as of March 2024'!A:M,13,FALSE)</f>
        <v>G</v>
      </c>
      <c r="J542" t="str">
        <f>VLOOKUP(B542,'Table A as of March 2024'!A:O,15,FALSE)</f>
        <v>U</v>
      </c>
      <c r="K542" t="str">
        <f>VLOOKUP(G542,'ACFR Class Vlookup'!A:B,2,FALSE)</f>
        <v>Governmental</v>
      </c>
      <c r="L542" s="1" t="str">
        <f>VLOOKUP(D542,'Fund Information'!A:F,6,FALSE)</f>
        <v>General Fund</v>
      </c>
      <c r="M542" s="6" t="str">
        <f t="shared" si="90"/>
        <v>N/A</v>
      </c>
      <c r="N542" s="6" t="s">
        <v>2886</v>
      </c>
      <c r="O542" s="6" t="str">
        <f t="shared" si="91"/>
        <v>N/A</v>
      </c>
      <c r="P542" s="5" t="s">
        <v>2886</v>
      </c>
      <c r="Q542" s="6" t="str">
        <f t="shared" si="92"/>
        <v>N/A</v>
      </c>
      <c r="R542" s="7" t="str">
        <f t="shared" si="93"/>
        <v>No</v>
      </c>
      <c r="S542" s="5" t="str">
        <f t="shared" si="94"/>
        <v>Answer Required</v>
      </c>
      <c r="T542" s="6" t="str">
        <f t="shared" si="95"/>
        <v>N/A</v>
      </c>
      <c r="U542" s="7" t="str">
        <f t="shared" si="96"/>
        <v>No</v>
      </c>
      <c r="V542" s="5" t="str">
        <f t="shared" si="97"/>
        <v>Answer Required</v>
      </c>
      <c r="W542" s="6" t="str">
        <f t="shared" si="98"/>
        <v>N/A</v>
      </c>
      <c r="X542" s="5" t="s">
        <v>2886</v>
      </c>
    </row>
    <row r="543" spans="1:24" ht="45" x14ac:dyDescent="0.25">
      <c r="A543" s="77">
        <f>VLOOKUP(C543,'BU and Control BU Listing'!A:E,5,FALSE)</f>
        <v>17400</v>
      </c>
      <c r="B543" s="80" t="s">
        <v>3343</v>
      </c>
      <c r="C543" s="22" t="str">
        <f t="shared" si="88"/>
        <v>17400</v>
      </c>
      <c r="D543" s="22" t="str">
        <f t="shared" si="89"/>
        <v>05174</v>
      </c>
      <c r="E543" s="21" t="str">
        <f>VLOOKUP(B543,'Table A as of March 2024'!A:G,7,FALSE)</f>
        <v>Virginia College Savings Plan</v>
      </c>
      <c r="F543" s="21" t="str">
        <f>VLOOKUP(B543,'Table A as of March 2024'!A:H,8,FALSE)</f>
        <v>VA529 Agency Operating</v>
      </c>
      <c r="G543" s="11" t="str">
        <f>VLOOKUP(B543,'Table A as of March 2024'!A:I,9,FALSE)</f>
        <v>301</v>
      </c>
      <c r="H543" t="str">
        <f>VLOOKUP(B543,'Table A as of March 2024'!A:L,12,FALSE)</f>
        <v>No</v>
      </c>
      <c r="I543" s="9" t="str">
        <f>VLOOKUP(B543,'Table A as of March 2024'!A:M,13,FALSE)</f>
        <v>R</v>
      </c>
      <c r="K543" t="str">
        <f>VLOOKUP(G543,'ACFR Class Vlookup'!A:B,2,FALSE)</f>
        <v>N/A</v>
      </c>
      <c r="L543" s="1" t="str">
        <f>VLOOKUP(D543,'Fund Information'!A:F,6,FALSE)</f>
        <v>This fund is used to account for operating activities of Virginia529.  This activity is accounted for in an enterprise fund for financial reporting purposes.</v>
      </c>
      <c r="M543" s="6" t="str">
        <f t="shared" si="90"/>
        <v>N/A</v>
      </c>
      <c r="N543" s="6" t="s">
        <v>2886</v>
      </c>
      <c r="O543" s="6" t="str">
        <f t="shared" si="91"/>
        <v>N/A</v>
      </c>
      <c r="P543" s="5" t="s">
        <v>2886</v>
      </c>
      <c r="Q543" s="6" t="str">
        <f t="shared" si="92"/>
        <v>N/A</v>
      </c>
      <c r="R543" s="7" t="str">
        <f t="shared" si="93"/>
        <v>No</v>
      </c>
      <c r="S543" s="5" t="str">
        <f t="shared" si="94"/>
        <v>N/A</v>
      </c>
      <c r="T543" s="6" t="str">
        <f t="shared" si="95"/>
        <v>N/A</v>
      </c>
      <c r="U543" s="7" t="str">
        <f t="shared" si="96"/>
        <v>No</v>
      </c>
      <c r="V543" s="5" t="str">
        <f t="shared" si="97"/>
        <v>N/A</v>
      </c>
      <c r="W543" s="6" t="str">
        <f t="shared" si="98"/>
        <v>N/A</v>
      </c>
      <c r="X543" s="5" t="s">
        <v>2886</v>
      </c>
    </row>
    <row r="544" spans="1:24" ht="120" x14ac:dyDescent="0.25">
      <c r="A544" s="77">
        <f>VLOOKUP(C544,'BU and Control BU Listing'!A:E,5,FALSE)</f>
        <v>17400</v>
      </c>
      <c r="B544" s="80" t="s">
        <v>3344</v>
      </c>
      <c r="C544" s="22" t="str">
        <f t="shared" si="88"/>
        <v>17400</v>
      </c>
      <c r="D544" s="22" t="str">
        <f t="shared" si="89"/>
        <v>05176</v>
      </c>
      <c r="E544" s="21" t="str">
        <f>VLOOKUP(B544,'Table A as of March 2024'!A:G,7,FALSE)</f>
        <v>Virginia College Savings Plan</v>
      </c>
      <c r="F544" s="21" t="str">
        <f>VLOOKUP(B544,'Table A as of March 2024'!A:H,8,FALSE)</f>
        <v>Prepaid529</v>
      </c>
      <c r="G544" s="11" t="str">
        <f>VLOOKUP(B544,'Table A as of March 2024'!A:I,9,FALSE)</f>
        <v>301</v>
      </c>
      <c r="H544" t="str">
        <f>VLOOKUP(B544,'Table A as of March 2024'!A:L,12,FALSE)</f>
        <v>No</v>
      </c>
      <c r="I544" s="9" t="str">
        <f>VLOOKUP(B544,'Table A as of March 2024'!A:M,13,FALSE)</f>
        <v>R</v>
      </c>
      <c r="K544" t="str">
        <f>VLOOKUP(G544,'ACFR Class Vlookup'!A:B,2,FALSE)</f>
        <v>N/A</v>
      </c>
      <c r="L544" s="1" t="str">
        <f>VLOOKUP(D544,'Fund Information'!A:F,6,FALSE)</f>
        <v>Prepaid529 is a defined benefit 529 prepaid program, which closed to new participants in fiscal 2019. Existing contracts in this program provide the future payment of undergraduate tuition and fees at Virginia public institutions. Calculations and payouts differ for Virginia Private and out-of-state institutions. Program activities consist of contract payment receipts and distributions pursuant to prepaid tuition contracts. Activity for this fund is accounted for in an enterprise fund for financial reporting purposes.</v>
      </c>
      <c r="M544" s="6" t="str">
        <f t="shared" si="90"/>
        <v>N/A</v>
      </c>
      <c r="N544" s="6" t="s">
        <v>2886</v>
      </c>
      <c r="O544" s="6" t="str">
        <f t="shared" si="91"/>
        <v>N/A</v>
      </c>
      <c r="P544" s="5" t="s">
        <v>2886</v>
      </c>
      <c r="Q544" s="6" t="str">
        <f t="shared" si="92"/>
        <v>N/A</v>
      </c>
      <c r="R544" s="7" t="str">
        <f t="shared" si="93"/>
        <v>No</v>
      </c>
      <c r="S544" s="5" t="str">
        <f t="shared" si="94"/>
        <v>N/A</v>
      </c>
      <c r="T544" s="6" t="str">
        <f t="shared" si="95"/>
        <v>N/A</v>
      </c>
      <c r="U544" s="7" t="str">
        <f t="shared" si="96"/>
        <v>No</v>
      </c>
      <c r="V544" s="5" t="str">
        <f t="shared" si="97"/>
        <v>N/A</v>
      </c>
      <c r="W544" s="6" t="str">
        <f t="shared" si="98"/>
        <v>N/A</v>
      </c>
      <c r="X544" s="5" t="s">
        <v>2886</v>
      </c>
    </row>
    <row r="545" spans="1:24" ht="120" x14ac:dyDescent="0.25">
      <c r="A545" s="77">
        <f>VLOOKUP(C545,'BU and Control BU Listing'!A:E,5,FALSE)</f>
        <v>17400</v>
      </c>
      <c r="B545" s="80" t="s">
        <v>5506</v>
      </c>
      <c r="C545" s="22" t="str">
        <f t="shared" si="88"/>
        <v>17400</v>
      </c>
      <c r="D545" s="22" t="str">
        <f t="shared" si="89"/>
        <v>05179</v>
      </c>
      <c r="E545" s="21" t="str">
        <f>VLOOKUP(B545,'Table A as of March 2024'!A:G,7,FALSE)</f>
        <v>Virginia College Savings Plan</v>
      </c>
      <c r="F545" s="21" t="str">
        <f>VLOOKUP(B545,'Table A as of March 2024'!A:H,8,FALSE)</f>
        <v>Tuition Track Portfolio</v>
      </c>
      <c r="G545" s="11" t="str">
        <f>VLOOKUP(B545,'Table A as of March 2024'!A:I,9,FALSE)</f>
        <v>301</v>
      </c>
      <c r="H545" t="str">
        <f>VLOOKUP(B545,'Table A as of March 2024'!A:L,12,FALSE)</f>
        <v>No</v>
      </c>
      <c r="I545" s="9" t="str">
        <f>VLOOKUP(B545,'Table A as of March 2024'!A:M,13,FALSE)</f>
        <v>R</v>
      </c>
      <c r="K545" t="str">
        <f>VLOOKUP(G545,'ACFR Class Vlookup'!A:B,2,FALSE)</f>
        <v>N/A</v>
      </c>
      <c r="L545" s="1" t="str">
        <f>VLOOKUP(D545,'Fund Information'!A:F,6,FALSE)</f>
        <v>Established per Chapter 804, 2019 Acts of Assembly, Code of Virginia Sections 23.1-701 and 23.1-707.E; Tuition Track Portfolio is a defined benefit 529 program that charges for units based on a rate equal to a percentage of the current enrollment-weighted average tuition for Virginia's 4-year public higher education institutions and pays out at the future enrollment-weighted average tuition rate at the time of withdrawal, subject to program requirements. Activity for this fund is accounted for in an enterprise fund for financial reporting purposes.</v>
      </c>
      <c r="M545" s="6" t="str">
        <f t="shared" si="90"/>
        <v>N/A</v>
      </c>
      <c r="N545" s="6" t="s">
        <v>2886</v>
      </c>
      <c r="O545" s="6" t="str">
        <f t="shared" si="91"/>
        <v>N/A</v>
      </c>
      <c r="P545" s="5" t="s">
        <v>2886</v>
      </c>
      <c r="Q545" s="6" t="str">
        <f t="shared" si="92"/>
        <v>N/A</v>
      </c>
      <c r="R545" s="7" t="str">
        <f t="shared" si="93"/>
        <v>No</v>
      </c>
      <c r="S545" s="5" t="str">
        <f t="shared" si="94"/>
        <v>N/A</v>
      </c>
      <c r="T545" s="6" t="str">
        <f t="shared" si="95"/>
        <v>N/A</v>
      </c>
      <c r="U545" s="7" t="str">
        <f t="shared" si="96"/>
        <v>No</v>
      </c>
      <c r="V545" s="5" t="str">
        <f t="shared" si="97"/>
        <v>N/A</v>
      </c>
      <c r="W545" s="6" t="str">
        <f t="shared" si="98"/>
        <v>N/A</v>
      </c>
      <c r="X545" s="5" t="s">
        <v>2886</v>
      </c>
    </row>
    <row r="546" spans="1:24" ht="195" x14ac:dyDescent="0.25">
      <c r="A546" s="77">
        <f>VLOOKUP(C546,'BU and Control BU Listing'!A:E,5,FALSE)</f>
        <v>17400</v>
      </c>
      <c r="B546" s="80" t="s">
        <v>8824</v>
      </c>
      <c r="C546" s="22" t="str">
        <f t="shared" si="88"/>
        <v>17400</v>
      </c>
      <c r="D546" s="22" t="str">
        <f t="shared" si="89"/>
        <v>05180</v>
      </c>
      <c r="E546" s="21" t="str">
        <f>VLOOKUP(B546,'Table A as of March 2024'!A:G,7,FALSE)</f>
        <v>Virginia College Savings Plan</v>
      </c>
      <c r="F546" s="21" t="str">
        <f>VLOOKUP(B546,'Table A as of March 2024'!A:H,8,FALSE)</f>
        <v>Enhanced Benefits and Access</v>
      </c>
      <c r="G546" s="11" t="str">
        <f>VLOOKUP(B546,'Table A as of March 2024'!A:I,9,FALSE)</f>
        <v>301</v>
      </c>
      <c r="H546" t="str">
        <f>VLOOKUP(B546,'Table A as of March 2024'!A:L,12,FALSE)</f>
        <v>No</v>
      </c>
      <c r="I546" s="9" t="str">
        <f>VLOOKUP(B546,'Table A as of March 2024'!A:M,13,FALSE)</f>
        <v>R</v>
      </c>
      <c r="K546" t="str">
        <f>VLOOKUP(G546,'ACFR Class Vlookup'!A:B,2,FALSE)</f>
        <v>N/A</v>
      </c>
      <c r="L546" s="1" t="str">
        <f>VLOOKUP(D546,'Fund Information'!A:F,6,FALSE)</f>
        <v>Enhanced Benefits and Access Fund established per Code of Virginia § 23.1-701 to track funds allocated for (1) supplemental or additional benefits with respect to any prepaid tuition contract entered into prior to July 1, 2019, to be determined on such terms and conditions as the board may determine acting in its capacity as fiduciary of the Plan and (2) the continued development of proposals to develop, implement and fund programs or partnerships to enhance educational accessibility, affordability and attainability for all Virginians, focusing on underserved and under-represented communities and students, including public or private programs or partnerships focused on workforce development, mentoring, advising, or coaching services for secondary and postsecondary students to further the goal of making higher education more affordable and accessible to all citizens of the Commonwealth.</v>
      </c>
      <c r="M546" s="6" t="str">
        <f t="shared" si="90"/>
        <v>N/A</v>
      </c>
      <c r="N546" s="6" t="s">
        <v>2886</v>
      </c>
      <c r="O546" s="6" t="str">
        <f t="shared" si="91"/>
        <v>N/A</v>
      </c>
      <c r="P546" s="5" t="s">
        <v>2886</v>
      </c>
      <c r="Q546" s="6" t="str">
        <f t="shared" si="92"/>
        <v>N/A</v>
      </c>
      <c r="R546" s="7" t="str">
        <f t="shared" si="93"/>
        <v>No</v>
      </c>
      <c r="S546" s="5" t="str">
        <f t="shared" si="94"/>
        <v>N/A</v>
      </c>
      <c r="T546" s="6" t="str">
        <f t="shared" si="95"/>
        <v>N/A</v>
      </c>
      <c r="U546" s="7" t="str">
        <f t="shared" si="96"/>
        <v>No</v>
      </c>
      <c r="V546" s="5" t="str">
        <f t="shared" si="97"/>
        <v>N/A</v>
      </c>
      <c r="W546" s="6" t="str">
        <f t="shared" si="98"/>
        <v>N/A</v>
      </c>
      <c r="X546" s="5" t="s">
        <v>2886</v>
      </c>
    </row>
    <row r="547" spans="1:24" x14ac:dyDescent="0.25">
      <c r="A547" s="77">
        <f>VLOOKUP(C547,'BU and Control BU Listing'!A:E,5,FALSE)</f>
        <v>11900</v>
      </c>
      <c r="B547" s="80" t="s">
        <v>3345</v>
      </c>
      <c r="C547" s="22" t="str">
        <f t="shared" si="88"/>
        <v>18000</v>
      </c>
      <c r="D547" s="22" t="str">
        <f t="shared" si="89"/>
        <v>01000</v>
      </c>
      <c r="E547" s="21" t="str">
        <f>VLOOKUP(B547,'Table A as of March 2024'!A:G,7,FALSE)</f>
        <v>Secretary of Administration</v>
      </c>
      <c r="F547" s="21" t="str">
        <f>VLOOKUP(B547,'Table A as of March 2024'!A:H,8,FALSE)</f>
        <v>General Fund</v>
      </c>
      <c r="G547" s="11" t="str">
        <f>VLOOKUP(B547,'Table A as of March 2024'!A:I,9,FALSE)</f>
        <v>100</v>
      </c>
      <c r="H547" t="str">
        <f>VLOOKUP(B547,'Table A as of March 2024'!A:L,12,FALSE)</f>
        <v>No</v>
      </c>
      <c r="I547" s="9" t="str">
        <f>VLOOKUP(B547,'Table A as of March 2024'!A:M,13,FALSE)</f>
        <v>G</v>
      </c>
      <c r="J547" t="str">
        <f>VLOOKUP(B547,'Table A as of March 2024'!A:O,15,FALSE)</f>
        <v>U</v>
      </c>
      <c r="K547" t="str">
        <f>VLOOKUP(G547,'ACFR Class Vlookup'!A:B,2,FALSE)</f>
        <v>Governmental</v>
      </c>
      <c r="L547" s="1" t="str">
        <f>VLOOKUP(D547,'Fund Information'!A:F,6,FALSE)</f>
        <v>General Fund</v>
      </c>
      <c r="M547" s="6" t="str">
        <f t="shared" si="90"/>
        <v>N/A</v>
      </c>
      <c r="N547" s="6" t="s">
        <v>2886</v>
      </c>
      <c r="O547" s="6" t="str">
        <f t="shared" si="91"/>
        <v>N/A</v>
      </c>
      <c r="P547" s="5" t="s">
        <v>2886</v>
      </c>
      <c r="Q547" s="6" t="str">
        <f t="shared" si="92"/>
        <v>N/A</v>
      </c>
      <c r="R547" s="7" t="str">
        <f t="shared" si="93"/>
        <v>No</v>
      </c>
      <c r="S547" s="5" t="str">
        <f t="shared" si="94"/>
        <v>Answer Required</v>
      </c>
      <c r="T547" s="6" t="str">
        <f t="shared" si="95"/>
        <v>N/A</v>
      </c>
      <c r="U547" s="7" t="str">
        <f t="shared" si="96"/>
        <v>No</v>
      </c>
      <c r="V547" s="5" t="str">
        <f t="shared" si="97"/>
        <v>Answer Required</v>
      </c>
      <c r="W547" s="6" t="str">
        <f t="shared" si="98"/>
        <v>N/A</v>
      </c>
      <c r="X547" s="5" t="s">
        <v>2886</v>
      </c>
    </row>
    <row r="548" spans="1:24" x14ac:dyDescent="0.25">
      <c r="A548" s="77">
        <f>VLOOKUP(C548,'BU and Control BU Listing'!A:E,5,FALSE)</f>
        <v>11900</v>
      </c>
      <c r="B548" s="80" t="s">
        <v>3346</v>
      </c>
      <c r="C548" s="22" t="str">
        <f t="shared" si="88"/>
        <v>18000</v>
      </c>
      <c r="D548" s="22" t="str">
        <f t="shared" si="89"/>
        <v>02700</v>
      </c>
      <c r="E548" s="21" t="str">
        <f>VLOOKUP(B548,'Table A as of March 2024'!A:G,7,FALSE)</f>
        <v>Secretary of Administration</v>
      </c>
      <c r="F548" s="21" t="str">
        <f>VLOOKUP(B548,'Table A as of March 2024'!A:H,8,FALSE)</f>
        <v>Parking</v>
      </c>
      <c r="G548" s="11" t="str">
        <f>VLOOKUP(B548,'Table A as of March 2024'!A:I,9,FALSE)</f>
        <v>105</v>
      </c>
      <c r="H548" t="str">
        <f>VLOOKUP(B548,'Table A as of March 2024'!A:L,12,FALSE)</f>
        <v>No</v>
      </c>
      <c r="I548" s="9" t="str">
        <f>VLOOKUP(B548,'Table A as of March 2024'!A:M,13,FALSE)</f>
        <v>U</v>
      </c>
      <c r="J548" t="str">
        <f>VLOOKUP(B548,'Table A as of March 2024'!A:O,15,FALSE)</f>
        <v>C</v>
      </c>
      <c r="K548" t="str">
        <f>VLOOKUP(G548,'ACFR Class Vlookup'!A:B,2,FALSE)</f>
        <v>Governmental</v>
      </c>
      <c r="L548" s="1" t="str">
        <f>VLOOKUP(D548,'Fund Information'!A:F,6,FALSE)</f>
        <v>Parking - Accounts for fees paid for parking vehicles in state parking lots.</v>
      </c>
      <c r="M548" s="6" t="str">
        <f t="shared" si="90"/>
        <v>N/A</v>
      </c>
      <c r="N548" s="6" t="s">
        <v>2886</v>
      </c>
      <c r="O548" s="6" t="str">
        <f t="shared" si="91"/>
        <v>N/A</v>
      </c>
      <c r="P548" s="5" t="s">
        <v>2886</v>
      </c>
      <c r="Q548" s="6" t="str">
        <f t="shared" si="92"/>
        <v>N/A</v>
      </c>
      <c r="R548" s="7" t="str">
        <f t="shared" si="93"/>
        <v>No</v>
      </c>
      <c r="S548" s="5" t="str">
        <f t="shared" si="94"/>
        <v>Answer Required</v>
      </c>
      <c r="T548" s="6" t="str">
        <f t="shared" si="95"/>
        <v>N/A</v>
      </c>
      <c r="U548" s="7" t="str">
        <f t="shared" si="96"/>
        <v>Yes</v>
      </c>
      <c r="V548" s="5" t="str">
        <f t="shared" si="97"/>
        <v>Answer Required</v>
      </c>
      <c r="W548" s="6" t="str">
        <f t="shared" si="98"/>
        <v>N/A</v>
      </c>
      <c r="X548" s="5" t="s">
        <v>2886</v>
      </c>
    </row>
    <row r="549" spans="1:24" ht="105" x14ac:dyDescent="0.25">
      <c r="A549" s="77">
        <f>VLOOKUP(C549,'BU and Control BU Listing'!A:E,5,FALSE)</f>
        <v>11900</v>
      </c>
      <c r="B549" s="80" t="s">
        <v>8137</v>
      </c>
      <c r="C549" s="22" t="str">
        <f t="shared" si="88"/>
        <v>18000</v>
      </c>
      <c r="D549" s="22" t="str">
        <f t="shared" si="89"/>
        <v>06018</v>
      </c>
      <c r="E549" s="21" t="str">
        <f>VLOOKUP(B549,'Table A as of March 2024'!A:G,7,FALSE)</f>
        <v>Secretary of Administration</v>
      </c>
      <c r="F549" s="21" t="str">
        <f>VLOOKUP(B549,'Table A as of March 2024'!A:H,8,FALSE)</f>
        <v>Internal Service Fund - ODGA</v>
      </c>
      <c r="G549" s="11" t="str">
        <f>VLOOKUP(B549,'Table A as of March 2024'!A:I,9,FALSE)</f>
        <v>350</v>
      </c>
      <c r="H549" t="str">
        <f>VLOOKUP(B549,'Table A as of March 2024'!A:L,12,FALSE)</f>
        <v>No</v>
      </c>
      <c r="I549" s="9" t="str">
        <f>VLOOKUP(B549,'Table A as of March 2024'!A:M,13,FALSE)</f>
        <v>U</v>
      </c>
      <c r="K549" t="str">
        <f>VLOOKUP(G549,'ACFR Class Vlookup'!A:B,2,FALSE)</f>
        <v>N/A</v>
      </c>
      <c r="L549" s="1" t="str">
        <f>VLOOKUP(D549,'Fund Information'!A:F,6,FALSE)</f>
        <v>Internal Service Fund – Office of Data Governance and Analytics - The Office of Data Governance and Analytics (ODGA) has the authority to charge for services provided.  ODGA requires an account to hold all monies that come in for services provided to agencies and outside approved organizations.  The funds that the ODGA will receive for services provided needs to be held in an account to be maintained.  The Code of Virginia § 2.2-203.2:4 authorizes the ODGA to charge for services.</v>
      </c>
      <c r="M549" s="6" t="str">
        <f t="shared" si="90"/>
        <v>N/A</v>
      </c>
      <c r="N549" s="6" t="s">
        <v>2886</v>
      </c>
      <c r="O549" s="6" t="str">
        <f t="shared" si="91"/>
        <v>N/A</v>
      </c>
      <c r="P549" s="5" t="s">
        <v>2886</v>
      </c>
      <c r="Q549" s="6" t="str">
        <f t="shared" si="92"/>
        <v>N/A</v>
      </c>
      <c r="R549" s="7" t="str">
        <f t="shared" si="93"/>
        <v>No</v>
      </c>
      <c r="S549" s="5" t="str">
        <f t="shared" si="94"/>
        <v>N/A</v>
      </c>
      <c r="T549" s="6" t="str">
        <f t="shared" si="95"/>
        <v>N/A</v>
      </c>
      <c r="U549" s="7" t="str">
        <f t="shared" si="96"/>
        <v>No</v>
      </c>
      <c r="V549" s="5" t="str">
        <f t="shared" si="97"/>
        <v>N/A</v>
      </c>
      <c r="W549" s="6" t="str">
        <f t="shared" si="98"/>
        <v>N/A</v>
      </c>
      <c r="X549" s="5" t="s">
        <v>2886</v>
      </c>
    </row>
    <row r="550" spans="1:24" ht="45" x14ac:dyDescent="0.25">
      <c r="A550" s="77">
        <f>VLOOKUP(C550,'BU and Control BU Listing'!A:E,5,FALSE)</f>
        <v>11900</v>
      </c>
      <c r="B550" s="80" t="s">
        <v>5774</v>
      </c>
      <c r="C550" s="22" t="str">
        <f t="shared" si="88"/>
        <v>18000</v>
      </c>
      <c r="D550" s="22" t="str">
        <f t="shared" si="89"/>
        <v>06136</v>
      </c>
      <c r="E550" s="21" t="str">
        <f>VLOOKUP(B550,'Table A as of March 2024'!A:G,7,FALSE)</f>
        <v>Secretary of Administration</v>
      </c>
      <c r="F550" s="21" t="str">
        <f>VLOOKUP(B550,'Table A as of March 2024'!A:H,8,FALSE)</f>
        <v>VITA Internal Service Fund</v>
      </c>
      <c r="G550" s="11" t="str">
        <f>VLOOKUP(B550,'Table A as of March 2024'!A:I,9,FALSE)</f>
        <v>350</v>
      </c>
      <c r="H550" t="str">
        <f>VLOOKUP(B550,'Table A as of March 2024'!A:L,12,FALSE)</f>
        <v>No</v>
      </c>
      <c r="I550" s="9" t="str">
        <f>VLOOKUP(B550,'Table A as of March 2024'!A:M,13,FALSE)</f>
        <v>U</v>
      </c>
      <c r="K550" t="str">
        <f>VLOOKUP(G550,'ACFR Class Vlookup'!A:B,2,FALSE)</f>
        <v>N/A</v>
      </c>
      <c r="L550" s="1" t="str">
        <f>VLOOKUP(D550,'Fund Information'!A:F,6,FALSE)</f>
        <v>Used to support VITA's telecommunications services, direct billed services, consulting services, and computer services activities.  This fund is included on a financial statement template.</v>
      </c>
      <c r="M550" s="6" t="str">
        <f t="shared" si="90"/>
        <v>N/A</v>
      </c>
      <c r="N550" s="6" t="s">
        <v>2886</v>
      </c>
      <c r="O550" s="6" t="str">
        <f t="shared" si="91"/>
        <v>N/A</v>
      </c>
      <c r="P550" s="5" t="s">
        <v>2886</v>
      </c>
      <c r="Q550" s="6" t="str">
        <f t="shared" si="92"/>
        <v>N/A</v>
      </c>
      <c r="R550" s="7" t="str">
        <f t="shared" si="93"/>
        <v>No</v>
      </c>
      <c r="S550" s="5" t="str">
        <f t="shared" si="94"/>
        <v>N/A</v>
      </c>
      <c r="T550" s="6" t="str">
        <f t="shared" si="95"/>
        <v>N/A</v>
      </c>
      <c r="U550" s="7" t="str">
        <f t="shared" si="96"/>
        <v>No</v>
      </c>
      <c r="V550" s="5" t="str">
        <f t="shared" si="97"/>
        <v>N/A</v>
      </c>
      <c r="W550" s="6" t="str">
        <f t="shared" si="98"/>
        <v>N/A</v>
      </c>
      <c r="X550" s="5" t="s">
        <v>2886</v>
      </c>
    </row>
    <row r="551" spans="1:24" x14ac:dyDescent="0.25">
      <c r="A551" s="77">
        <f>VLOOKUP(C551,'BU and Control BU Listing'!A:E,5,FALSE)</f>
        <v>18100</v>
      </c>
      <c r="B551" s="80" t="s">
        <v>3347</v>
      </c>
      <c r="C551" s="22" t="str">
        <f t="shared" si="88"/>
        <v>18100</v>
      </c>
      <c r="D551" s="22" t="str">
        <f t="shared" si="89"/>
        <v>01000</v>
      </c>
      <c r="E551" s="21" t="str">
        <f>VLOOKUP(B551,'Table A as of March 2024'!A:G,7,FALSE)</f>
        <v>Dept of Labor and Industry</v>
      </c>
      <c r="F551" s="21" t="str">
        <f>VLOOKUP(B551,'Table A as of March 2024'!A:H,8,FALSE)</f>
        <v>General Fund</v>
      </c>
      <c r="G551" s="11" t="str">
        <f>VLOOKUP(B551,'Table A as of March 2024'!A:I,9,FALSE)</f>
        <v>100</v>
      </c>
      <c r="H551" t="str">
        <f>VLOOKUP(B551,'Table A as of March 2024'!A:L,12,FALSE)</f>
        <v>No</v>
      </c>
      <c r="I551" s="9" t="str">
        <f>VLOOKUP(B551,'Table A as of March 2024'!A:M,13,FALSE)</f>
        <v>G</v>
      </c>
      <c r="J551" t="str">
        <f>VLOOKUP(B551,'Table A as of March 2024'!A:O,15,FALSE)</f>
        <v>U</v>
      </c>
      <c r="K551" t="str">
        <f>VLOOKUP(G551,'ACFR Class Vlookup'!A:B,2,FALSE)</f>
        <v>Governmental</v>
      </c>
      <c r="L551" s="1" t="str">
        <f>VLOOKUP(D551,'Fund Information'!A:F,6,FALSE)</f>
        <v>General Fund</v>
      </c>
      <c r="M551" s="6" t="str">
        <f t="shared" si="90"/>
        <v>N/A</v>
      </c>
      <c r="N551" s="6" t="s">
        <v>2886</v>
      </c>
      <c r="O551" s="6" t="str">
        <f t="shared" si="91"/>
        <v>N/A</v>
      </c>
      <c r="P551" s="5" t="s">
        <v>2886</v>
      </c>
      <c r="Q551" s="6" t="str">
        <f t="shared" si="92"/>
        <v>N/A</v>
      </c>
      <c r="R551" s="7" t="str">
        <f t="shared" si="93"/>
        <v>No</v>
      </c>
      <c r="S551" s="5" t="str">
        <f t="shared" si="94"/>
        <v>Answer Required</v>
      </c>
      <c r="T551" s="6" t="str">
        <f t="shared" si="95"/>
        <v>N/A</v>
      </c>
      <c r="U551" s="7" t="str">
        <f t="shared" si="96"/>
        <v>No</v>
      </c>
      <c r="V551" s="5" t="str">
        <f t="shared" si="97"/>
        <v>Answer Required</v>
      </c>
      <c r="W551" s="6" t="str">
        <f t="shared" si="98"/>
        <v>N/A</v>
      </c>
      <c r="X551" s="5" t="s">
        <v>2886</v>
      </c>
    </row>
    <row r="552" spans="1:24" ht="60" x14ac:dyDescent="0.25">
      <c r="A552" s="77">
        <f>VLOOKUP(C552,'BU and Control BU Listing'!A:E,5,FALSE)</f>
        <v>18100</v>
      </c>
      <c r="B552" s="80" t="s">
        <v>3348</v>
      </c>
      <c r="C552" s="22" t="str">
        <f t="shared" si="88"/>
        <v>18100</v>
      </c>
      <c r="D552" s="22" t="str">
        <f t="shared" si="89"/>
        <v>02181</v>
      </c>
      <c r="E552" s="21" t="str">
        <f>VLOOKUP(B552,'Table A as of March 2024'!A:G,7,FALSE)</f>
        <v>Dept of Labor and Industry</v>
      </c>
      <c r="F552" s="21" t="str">
        <f>VLOOKUP(B552,'Table A as of March 2024'!A:H,8,FALSE)</f>
        <v>DOLI Special Revenue Fund</v>
      </c>
      <c r="G552" s="11" t="str">
        <f>VLOOKUP(B552,'Table A as of March 2024'!A:I,9,FALSE)</f>
        <v>105</v>
      </c>
      <c r="H552" t="str">
        <f>VLOOKUP(B552,'Table A as of March 2024'!A:L,12,FALSE)</f>
        <v>No</v>
      </c>
      <c r="I552" s="9" t="str">
        <f>VLOOKUP(B552,'Table A as of March 2024'!A:M,13,FALSE)</f>
        <v>U</v>
      </c>
      <c r="J552" t="str">
        <f>VLOOKUP(B552,'Table A as of March 2024'!A:O,15,FALSE)</f>
        <v>C</v>
      </c>
      <c r="K552" t="str">
        <f>VLOOKUP(G552,'ACFR Class Vlookup'!A:B,2,FALSE)</f>
        <v>Governmental</v>
      </c>
      <c r="L552" s="1" t="str">
        <f>VLOOKUP(D552,'Fund Information'!A:F,6,FALSE)</f>
        <v>Accounts for (1) Asbestos/Lead Program (2) Federal Grant Match for voluntary protection and voluntary compliance programs (3) Safety and Health Conference Registration Fees and related expenses, and (4) other miscellaneous operational activity.</v>
      </c>
      <c r="M552" s="6" t="str">
        <f t="shared" si="90"/>
        <v>N/A</v>
      </c>
      <c r="N552" s="6" t="s">
        <v>2886</v>
      </c>
      <c r="O552" s="6" t="str">
        <f t="shared" si="91"/>
        <v>N/A</v>
      </c>
      <c r="P552" s="5" t="s">
        <v>2886</v>
      </c>
      <c r="Q552" s="6" t="str">
        <f t="shared" si="92"/>
        <v>N/A</v>
      </c>
      <c r="R552" s="7" t="str">
        <f t="shared" si="93"/>
        <v>No</v>
      </c>
      <c r="S552" s="5" t="str">
        <f t="shared" si="94"/>
        <v>Answer Required</v>
      </c>
      <c r="T552" s="6" t="str">
        <f t="shared" si="95"/>
        <v>N/A</v>
      </c>
      <c r="U552" s="7" t="str">
        <f t="shared" si="96"/>
        <v>Yes</v>
      </c>
      <c r="V552" s="5" t="str">
        <f t="shared" si="97"/>
        <v>Answer Required</v>
      </c>
      <c r="W552" s="6" t="str">
        <f t="shared" si="98"/>
        <v>N/A</v>
      </c>
      <c r="X552" s="5" t="s">
        <v>2886</v>
      </c>
    </row>
    <row r="553" spans="1:24" x14ac:dyDescent="0.25">
      <c r="A553" s="77">
        <f>VLOOKUP(C553,'BU and Control BU Listing'!A:E,5,FALSE)</f>
        <v>18100</v>
      </c>
      <c r="B553" s="80" t="s">
        <v>3349</v>
      </c>
      <c r="C553" s="22" t="str">
        <f t="shared" si="88"/>
        <v>18100</v>
      </c>
      <c r="D553" s="22" t="str">
        <f t="shared" si="89"/>
        <v>02700</v>
      </c>
      <c r="E553" s="21" t="str">
        <f>VLOOKUP(B553,'Table A as of March 2024'!A:G,7,FALSE)</f>
        <v>Dept of Labor and Industry</v>
      </c>
      <c r="F553" s="21" t="str">
        <f>VLOOKUP(B553,'Table A as of March 2024'!A:H,8,FALSE)</f>
        <v>Parking</v>
      </c>
      <c r="G553" s="11" t="str">
        <f>VLOOKUP(B553,'Table A as of March 2024'!A:I,9,FALSE)</f>
        <v>105</v>
      </c>
      <c r="H553" t="str">
        <f>VLOOKUP(B553,'Table A as of March 2024'!A:L,12,FALSE)</f>
        <v>No</v>
      </c>
      <c r="I553" s="9" t="str">
        <f>VLOOKUP(B553,'Table A as of March 2024'!A:M,13,FALSE)</f>
        <v>U</v>
      </c>
      <c r="J553" t="str">
        <f>VLOOKUP(B553,'Table A as of March 2024'!A:O,15,FALSE)</f>
        <v>C</v>
      </c>
      <c r="K553" t="str">
        <f>VLOOKUP(G553,'ACFR Class Vlookup'!A:B,2,FALSE)</f>
        <v>Governmental</v>
      </c>
      <c r="L553" s="1" t="str">
        <f>VLOOKUP(D553,'Fund Information'!A:F,6,FALSE)</f>
        <v>Parking - Accounts for fees paid for parking vehicles in state parking lots.</v>
      </c>
      <c r="M553" s="6" t="str">
        <f t="shared" si="90"/>
        <v>N/A</v>
      </c>
      <c r="N553" s="6" t="s">
        <v>2886</v>
      </c>
      <c r="O553" s="6" t="str">
        <f t="shared" si="91"/>
        <v>N/A</v>
      </c>
      <c r="P553" s="5" t="s">
        <v>2886</v>
      </c>
      <c r="Q553" s="6" t="str">
        <f t="shared" si="92"/>
        <v>N/A</v>
      </c>
      <c r="R553" s="7" t="str">
        <f t="shared" si="93"/>
        <v>No</v>
      </c>
      <c r="S553" s="5" t="str">
        <f t="shared" si="94"/>
        <v>Answer Required</v>
      </c>
      <c r="T553" s="6" t="str">
        <f t="shared" si="95"/>
        <v>N/A</v>
      </c>
      <c r="U553" s="7" t="str">
        <f t="shared" si="96"/>
        <v>Yes</v>
      </c>
      <c r="V553" s="5" t="str">
        <f t="shared" si="97"/>
        <v>Answer Required</v>
      </c>
      <c r="W553" s="6" t="str">
        <f t="shared" si="98"/>
        <v>N/A</v>
      </c>
      <c r="X553" s="5" t="s">
        <v>2886</v>
      </c>
    </row>
    <row r="554" spans="1:24" ht="60" x14ac:dyDescent="0.25">
      <c r="A554" s="77">
        <f>VLOOKUP(C554,'BU and Control BU Listing'!A:E,5,FALSE)</f>
        <v>18100</v>
      </c>
      <c r="B554" s="80" t="s">
        <v>3350</v>
      </c>
      <c r="C554" s="22" t="str">
        <f t="shared" si="88"/>
        <v>18100</v>
      </c>
      <c r="D554" s="22" t="str">
        <f t="shared" si="89"/>
        <v>02800</v>
      </c>
      <c r="E554" s="21" t="str">
        <f>VLOOKUP(B554,'Table A as of March 2024'!A:G,7,FALSE)</f>
        <v>Dept of Labor and Industry</v>
      </c>
      <c r="F554" s="21" t="str">
        <f>VLOOKUP(B554,'Table A as of March 2024'!A:H,8,FALSE)</f>
        <v>Appropriated IDC Recoveries</v>
      </c>
      <c r="G554" s="11" t="str">
        <f>VLOOKUP(B554,'Table A as of March 2024'!A:I,9,FALSE)</f>
        <v>105</v>
      </c>
      <c r="H554" t="str">
        <f>VLOOKUP(B554,'Table A as of March 2024'!A:L,12,FALSE)</f>
        <v>No</v>
      </c>
      <c r="I554" s="9" t="str">
        <f>VLOOKUP(B554,'Table A as of March 2024'!A:M,13,FALSE)</f>
        <v>U</v>
      </c>
      <c r="J554" t="str">
        <f>VLOOKUP(B554,'Table A as of March 2024'!A:O,15,FALSE)</f>
        <v>A</v>
      </c>
      <c r="K554" t="str">
        <f>VLOOKUP(G554,'ACFR Class Vlookup'!A:B,2,FALSE)</f>
        <v>Governmental</v>
      </c>
      <c r="L554" s="1" t="str">
        <f>VLOOKUP(D554,'Fund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554" s="6" t="str">
        <f t="shared" si="90"/>
        <v>N/A</v>
      </c>
      <c r="N554" s="6" t="s">
        <v>2886</v>
      </c>
      <c r="O554" s="6" t="str">
        <f t="shared" si="91"/>
        <v>N/A</v>
      </c>
      <c r="P554" s="5" t="s">
        <v>2886</v>
      </c>
      <c r="Q554" s="6" t="str">
        <f t="shared" si="92"/>
        <v>N/A</v>
      </c>
      <c r="R554" s="7" t="str">
        <f t="shared" si="93"/>
        <v>No</v>
      </c>
      <c r="S554" s="5" t="str">
        <f t="shared" si="94"/>
        <v>Answer Required</v>
      </c>
      <c r="T554" s="6" t="str">
        <f t="shared" si="95"/>
        <v>N/A</v>
      </c>
      <c r="U554" s="7" t="str">
        <f t="shared" si="96"/>
        <v>No</v>
      </c>
      <c r="V554" s="5" t="str">
        <f t="shared" si="97"/>
        <v>Answer Required</v>
      </c>
      <c r="W554" s="6" t="str">
        <f t="shared" si="98"/>
        <v>N/A</v>
      </c>
      <c r="X554" s="5" t="s">
        <v>2886</v>
      </c>
    </row>
    <row r="555" spans="1:24" x14ac:dyDescent="0.25">
      <c r="A555" s="77">
        <f>VLOOKUP(C555,'BU and Control BU Listing'!A:E,5,FALSE)</f>
        <v>18100</v>
      </c>
      <c r="B555" s="80" t="s">
        <v>3351</v>
      </c>
      <c r="C555" s="22" t="str">
        <f t="shared" si="88"/>
        <v>18100</v>
      </c>
      <c r="D555" s="22" t="str">
        <f t="shared" si="89"/>
        <v>10000</v>
      </c>
      <c r="E555" s="21" t="str">
        <f>VLOOKUP(B555,'Table A as of March 2024'!A:G,7,FALSE)</f>
        <v>Dept of Labor and Industry</v>
      </c>
      <c r="F555" s="21" t="str">
        <f>VLOOKUP(B555,'Table A as of March 2024'!A:H,8,FALSE)</f>
        <v>Federal Trust</v>
      </c>
      <c r="G555" s="11" t="str">
        <f>VLOOKUP(B555,'Table A as of March 2024'!A:I,9,FALSE)</f>
        <v>120</v>
      </c>
      <c r="H555" t="str">
        <f>VLOOKUP(B555,'Table A as of March 2024'!A:L,12,FALSE)</f>
        <v>No</v>
      </c>
      <c r="I555" s="9" t="str">
        <f>VLOOKUP(B555,'Table A as of March 2024'!A:M,13,FALSE)</f>
        <v>R</v>
      </c>
      <c r="J555" t="str">
        <f>VLOOKUP(B555,'Table A as of March 2024'!A:O,15,FALSE)</f>
        <v>R</v>
      </c>
      <c r="K555" t="str">
        <f>VLOOKUP(G555,'ACFR Class Vlookup'!A:B,2,FALSE)</f>
        <v>Governmental</v>
      </c>
      <c r="L555" s="1" t="str">
        <f>VLOOKUP(D555,'Fund Information'!A:F,6,FALSE)</f>
        <v>This fund accounts for Federal funds.</v>
      </c>
      <c r="M555" s="6" t="str">
        <f t="shared" si="90"/>
        <v>N/A</v>
      </c>
      <c r="N555" s="6" t="s">
        <v>2886</v>
      </c>
      <c r="O555" s="6" t="str">
        <f t="shared" si="91"/>
        <v>N/A</v>
      </c>
      <c r="P555" s="5" t="s">
        <v>2886</v>
      </c>
      <c r="Q555" s="6" t="str">
        <f t="shared" si="92"/>
        <v>N/A</v>
      </c>
      <c r="R555" s="7" t="str">
        <f t="shared" si="93"/>
        <v>Yes</v>
      </c>
      <c r="S555" s="5" t="str">
        <f t="shared" si="94"/>
        <v>Answer Required</v>
      </c>
      <c r="T555" s="6" t="str">
        <f t="shared" si="95"/>
        <v>N/A</v>
      </c>
      <c r="U555" s="7" t="str">
        <f t="shared" si="96"/>
        <v>No</v>
      </c>
      <c r="V555" s="5" t="str">
        <f t="shared" si="97"/>
        <v>Answer Required</v>
      </c>
      <c r="W555" s="6" t="str">
        <f t="shared" si="98"/>
        <v>N/A</v>
      </c>
      <c r="X555" s="5" t="s">
        <v>2886</v>
      </c>
    </row>
    <row r="556" spans="1:24" x14ac:dyDescent="0.25">
      <c r="A556" s="77">
        <f>VLOOKUP(C556,'BU and Control BU Listing'!A:E,5,FALSE)</f>
        <v>18200</v>
      </c>
      <c r="B556" s="80" t="s">
        <v>3353</v>
      </c>
      <c r="C556" s="22" t="str">
        <f t="shared" si="88"/>
        <v>18200</v>
      </c>
      <c r="D556" s="22" t="str">
        <f t="shared" si="89"/>
        <v>01000</v>
      </c>
      <c r="E556" s="21" t="str">
        <f>VLOOKUP(B556,'Table A as of March 2024'!A:G,7,FALSE)</f>
        <v>Virginia Employment Commission</v>
      </c>
      <c r="F556" s="21" t="str">
        <f>VLOOKUP(B556,'Table A as of March 2024'!A:H,8,FALSE)</f>
        <v>General Fund</v>
      </c>
      <c r="G556" s="11" t="str">
        <f>VLOOKUP(B556,'Table A as of March 2024'!A:I,9,FALSE)</f>
        <v>100</v>
      </c>
      <c r="H556" t="str">
        <f>VLOOKUP(B556,'Table A as of March 2024'!A:L,12,FALSE)</f>
        <v>No</v>
      </c>
      <c r="I556" s="9" t="str">
        <f>VLOOKUP(B556,'Table A as of March 2024'!A:M,13,FALSE)</f>
        <v>G</v>
      </c>
      <c r="J556" t="str">
        <f>VLOOKUP(B556,'Table A as of March 2024'!A:O,15,FALSE)</f>
        <v>U</v>
      </c>
      <c r="K556" t="str">
        <f>VLOOKUP(G556,'ACFR Class Vlookup'!A:B,2,FALSE)</f>
        <v>Governmental</v>
      </c>
      <c r="L556" s="1" t="str">
        <f>VLOOKUP(D556,'Fund Information'!A:F,6,FALSE)</f>
        <v>General Fund</v>
      </c>
      <c r="M556" s="6" t="str">
        <f t="shared" si="90"/>
        <v>N/A</v>
      </c>
      <c r="N556" s="6" t="s">
        <v>2886</v>
      </c>
      <c r="O556" s="6" t="str">
        <f t="shared" si="91"/>
        <v>N/A</v>
      </c>
      <c r="P556" s="5" t="s">
        <v>2886</v>
      </c>
      <c r="Q556" s="6" t="str">
        <f t="shared" si="92"/>
        <v>N/A</v>
      </c>
      <c r="R556" s="7" t="str">
        <f t="shared" si="93"/>
        <v>No</v>
      </c>
      <c r="S556" s="5" t="str">
        <f t="shared" si="94"/>
        <v>Answer Required</v>
      </c>
      <c r="T556" s="6" t="str">
        <f t="shared" si="95"/>
        <v>N/A</v>
      </c>
      <c r="U556" s="7" t="str">
        <f t="shared" si="96"/>
        <v>No</v>
      </c>
      <c r="V556" s="5" t="str">
        <f t="shared" si="97"/>
        <v>Answer Required</v>
      </c>
      <c r="W556" s="6" t="str">
        <f t="shared" si="98"/>
        <v>N/A</v>
      </c>
      <c r="X556" s="5" t="s">
        <v>2886</v>
      </c>
    </row>
    <row r="557" spans="1:24" ht="90" x14ac:dyDescent="0.25">
      <c r="A557" s="77">
        <f>VLOOKUP(C557,'BU and Control BU Listing'!A:E,5,FALSE)</f>
        <v>18200</v>
      </c>
      <c r="B557" s="80" t="s">
        <v>3354</v>
      </c>
      <c r="C557" s="22" t="str">
        <f t="shared" si="88"/>
        <v>18200</v>
      </c>
      <c r="D557" s="22" t="str">
        <f t="shared" si="89"/>
        <v>02182</v>
      </c>
      <c r="E557" s="21" t="str">
        <f>VLOOKUP(B557,'Table A as of March 2024'!A:G,7,FALSE)</f>
        <v>Virginia Employment Commission</v>
      </c>
      <c r="F557" s="21" t="str">
        <f>VLOOKUP(B557,'Table A as of March 2024'!A:H,8,FALSE)</f>
        <v>VEC Special Revenue Fund</v>
      </c>
      <c r="G557" s="11" t="str">
        <f>VLOOKUP(B557,'Table A as of March 2024'!A:I,9,FALSE)</f>
        <v>105</v>
      </c>
      <c r="H557" t="str">
        <f>VLOOKUP(B557,'Table A as of March 2024'!A:L,12,FALSE)</f>
        <v>No</v>
      </c>
      <c r="I557" s="9" t="str">
        <f>VLOOKUP(B557,'Table A as of March 2024'!A:M,13,FALSE)</f>
        <v>U</v>
      </c>
      <c r="J557" t="str">
        <f>VLOOKUP(B557,'Table A as of March 2024'!A:O,15,FALSE)</f>
        <v>C</v>
      </c>
      <c r="K557" t="str">
        <f>VLOOKUP(G557,'ACFR Class Vlookup'!A:B,2,FALSE)</f>
        <v>Governmental</v>
      </c>
      <c r="L557" s="1" t="str">
        <f>VLOOKUP(D557,'Fund Information'!A:F,6,FALSE)</f>
        <v>Accounts for interest and penalties collected from employers and claimants under title provisions used for costs and admin charges, including VEC capital projects, and discretionary exp. not to exceed $375k/FY authorized in general appropriations act, which are found by VEC not to be proper/valid charges payable out of any funds from any source in the Unemployment Compensation Administration Fund.</v>
      </c>
      <c r="M557" s="6" t="str">
        <f t="shared" si="90"/>
        <v>N/A</v>
      </c>
      <c r="N557" s="6" t="s">
        <v>2886</v>
      </c>
      <c r="O557" s="6" t="str">
        <f t="shared" si="91"/>
        <v>N/A</v>
      </c>
      <c r="P557" s="5" t="s">
        <v>2886</v>
      </c>
      <c r="Q557" s="6" t="str">
        <f t="shared" si="92"/>
        <v>N/A</v>
      </c>
      <c r="R557" s="7" t="str">
        <f t="shared" si="93"/>
        <v>No</v>
      </c>
      <c r="S557" s="5" t="str">
        <f t="shared" si="94"/>
        <v>Answer Required</v>
      </c>
      <c r="T557" s="6" t="str">
        <f t="shared" si="95"/>
        <v>N/A</v>
      </c>
      <c r="U557" s="7" t="str">
        <f t="shared" si="96"/>
        <v>Yes</v>
      </c>
      <c r="V557" s="5" t="str">
        <f t="shared" si="97"/>
        <v>Answer Required</v>
      </c>
      <c r="W557" s="6" t="str">
        <f t="shared" si="98"/>
        <v>N/A</v>
      </c>
      <c r="X557" s="5" t="s">
        <v>2886</v>
      </c>
    </row>
    <row r="558" spans="1:24" x14ac:dyDescent="0.25">
      <c r="A558" s="77">
        <f>VLOOKUP(C558,'BU and Control BU Listing'!A:E,5,FALSE)</f>
        <v>18200</v>
      </c>
      <c r="B558" s="80" t="s">
        <v>3355</v>
      </c>
      <c r="C558" s="22" t="str">
        <f t="shared" si="88"/>
        <v>18200</v>
      </c>
      <c r="D558" s="22" t="str">
        <f t="shared" si="89"/>
        <v>02700</v>
      </c>
      <c r="E558" s="21" t="str">
        <f>VLOOKUP(B558,'Table A as of March 2024'!A:G,7,FALSE)</f>
        <v>Virginia Employment Commission</v>
      </c>
      <c r="F558" s="21" t="str">
        <f>VLOOKUP(B558,'Table A as of March 2024'!A:H,8,FALSE)</f>
        <v>Parking</v>
      </c>
      <c r="G558" s="11" t="str">
        <f>VLOOKUP(B558,'Table A as of March 2024'!A:I,9,FALSE)</f>
        <v>105</v>
      </c>
      <c r="H558" t="str">
        <f>VLOOKUP(B558,'Table A as of March 2024'!A:L,12,FALSE)</f>
        <v>No</v>
      </c>
      <c r="I558" s="9" t="str">
        <f>VLOOKUP(B558,'Table A as of March 2024'!A:M,13,FALSE)</f>
        <v>U</v>
      </c>
      <c r="J558" t="str">
        <f>VLOOKUP(B558,'Table A as of March 2024'!A:O,15,FALSE)</f>
        <v>C</v>
      </c>
      <c r="K558" t="str">
        <f>VLOOKUP(G558,'ACFR Class Vlookup'!A:B,2,FALSE)</f>
        <v>Governmental</v>
      </c>
      <c r="L558" s="1" t="str">
        <f>VLOOKUP(D558,'Fund Information'!A:F,6,FALSE)</f>
        <v>Parking - Accounts for fees paid for parking vehicles in state parking lots.</v>
      </c>
      <c r="M558" s="6" t="str">
        <f t="shared" si="90"/>
        <v>N/A</v>
      </c>
      <c r="N558" s="6" t="s">
        <v>2886</v>
      </c>
      <c r="O558" s="6" t="str">
        <f t="shared" si="91"/>
        <v>N/A</v>
      </c>
      <c r="P558" s="5" t="s">
        <v>2886</v>
      </c>
      <c r="Q558" s="6" t="str">
        <f t="shared" si="92"/>
        <v>N/A</v>
      </c>
      <c r="R558" s="7" t="str">
        <f t="shared" si="93"/>
        <v>No</v>
      </c>
      <c r="S558" s="5" t="str">
        <f t="shared" si="94"/>
        <v>Answer Required</v>
      </c>
      <c r="T558" s="6" t="str">
        <f t="shared" si="95"/>
        <v>N/A</v>
      </c>
      <c r="U558" s="7" t="str">
        <f t="shared" si="96"/>
        <v>Yes</v>
      </c>
      <c r="V558" s="5" t="str">
        <f t="shared" si="97"/>
        <v>Answer Required</v>
      </c>
      <c r="W558" s="6" t="str">
        <f t="shared" si="98"/>
        <v>N/A</v>
      </c>
      <c r="X558" s="5" t="s">
        <v>2886</v>
      </c>
    </row>
    <row r="559" spans="1:24" ht="30" x14ac:dyDescent="0.25">
      <c r="A559" s="77">
        <f>VLOOKUP(C559,'BU and Control BU Listing'!A:E,5,FALSE)</f>
        <v>18200</v>
      </c>
      <c r="B559" s="80" t="s">
        <v>3356</v>
      </c>
      <c r="C559" s="22" t="str">
        <f t="shared" si="88"/>
        <v>18200</v>
      </c>
      <c r="D559" s="22" t="str">
        <f t="shared" si="89"/>
        <v>02870</v>
      </c>
      <c r="E559" s="21" t="str">
        <f>VLOOKUP(B559,'Table A as of March 2024'!A:G,7,FALSE)</f>
        <v>Virginia Employment Commission</v>
      </c>
      <c r="F559" s="21" t="str">
        <f>VLOOKUP(B559,'Table A as of March 2024'!A:H,8,FALSE)</f>
        <v>Surp Suppy/Equip Sale-GF-NonHE</v>
      </c>
      <c r="G559" s="11" t="str">
        <f>VLOOKUP(B559,'Table A as of March 2024'!A:I,9,FALSE)</f>
        <v>100</v>
      </c>
      <c r="H559" t="str">
        <f>VLOOKUP(B559,'Table A as of March 2024'!A:L,12,FALSE)</f>
        <v>No</v>
      </c>
      <c r="I559" s="9" t="str">
        <f>VLOOKUP(B559,'Table A as of March 2024'!A:M,13,FALSE)</f>
        <v>U</v>
      </c>
      <c r="J559" t="str">
        <f>VLOOKUP(B559,'Table A as of March 2024'!A:O,15,FALSE)</f>
        <v>A</v>
      </c>
      <c r="K559" t="str">
        <f>VLOOKUP(G559,'ACFR Class Vlookup'!A:B,2,FALSE)</f>
        <v>Governmental</v>
      </c>
      <c r="L559" s="1" t="str">
        <f>VLOOKUP(D559,'Fund Information'!A:F,6,FALSE)</f>
        <v>Accounts for sale of surplus supplies and equipment purchased with General Funds for Non Higher Ed agencies.</v>
      </c>
      <c r="M559" s="6" t="str">
        <f t="shared" si="90"/>
        <v>N/A</v>
      </c>
      <c r="N559" s="6" t="s">
        <v>2886</v>
      </c>
      <c r="O559" s="6" t="str">
        <f t="shared" si="91"/>
        <v>N/A</v>
      </c>
      <c r="P559" s="5" t="s">
        <v>2886</v>
      </c>
      <c r="Q559" s="6" t="str">
        <f t="shared" si="92"/>
        <v>N/A</v>
      </c>
      <c r="R559" s="7" t="str">
        <f t="shared" si="93"/>
        <v>No</v>
      </c>
      <c r="S559" s="5" t="str">
        <f t="shared" si="94"/>
        <v>Answer Required</v>
      </c>
      <c r="T559" s="6" t="str">
        <f t="shared" si="95"/>
        <v>N/A</v>
      </c>
      <c r="U559" s="7" t="str">
        <f t="shared" si="96"/>
        <v>No</v>
      </c>
      <c r="V559" s="5" t="str">
        <f t="shared" si="97"/>
        <v>Answer Required</v>
      </c>
      <c r="W559" s="6" t="str">
        <f t="shared" si="98"/>
        <v>N/A</v>
      </c>
      <c r="X559" s="5" t="s">
        <v>2886</v>
      </c>
    </row>
    <row r="560" spans="1:24" ht="60" x14ac:dyDescent="0.25">
      <c r="A560" s="77">
        <f>VLOOKUP(C560,'BU and Control BU Listing'!A:E,5,FALSE)</f>
        <v>18200</v>
      </c>
      <c r="B560" s="80" t="s">
        <v>5775</v>
      </c>
      <c r="C560" s="22" t="str">
        <f t="shared" si="88"/>
        <v>18200</v>
      </c>
      <c r="D560" s="22" t="str">
        <f t="shared" si="89"/>
        <v>07006</v>
      </c>
      <c r="E560" s="21" t="str">
        <f>VLOOKUP(B560,'Table A as of March 2024'!A:G,7,FALSE)</f>
        <v>Virginia Employment Commission</v>
      </c>
      <c r="F560" s="21" t="str">
        <f>VLOOKUP(B560,'Table A as of March 2024'!A:H,8,FALSE)</f>
        <v>FedPndmcUnemployComp–COVID-19</v>
      </c>
      <c r="G560" s="11" t="str">
        <f>VLOOKUP(B560,'Table A as of March 2024'!A:I,9,FALSE)</f>
        <v>120</v>
      </c>
      <c r="H560" t="str">
        <f>VLOOKUP(B560,'Table A as of March 2024'!A:L,12,FALSE)</f>
        <v>No</v>
      </c>
      <c r="I560" s="9" t="str">
        <f>VLOOKUP(B560,'Table A as of March 2024'!A:M,13,FALSE)</f>
        <v>V</v>
      </c>
      <c r="J560" t="str">
        <f>VLOOKUP(B560,'Table A as of March 2024'!A:O,15,FALSE)</f>
        <v>R</v>
      </c>
      <c r="K560" t="str">
        <f>VLOOKUP(G560,'ACFR Class Vlookup'!A:B,2,FALSE)</f>
        <v>Governmental</v>
      </c>
      <c r="L560" s="1" t="str">
        <f>VLOOKUP(D560,'Fund Information'!A:F,6,FALSE)</f>
        <v>Federal Pandemic Unemployment Compensation. Fund accounts for Federal supplemental funding of $600, per the CARE act of 2020. 
This Fund accounts for COVID-19 Federal Funding.</v>
      </c>
      <c r="M560" s="6" t="str">
        <f t="shared" si="90"/>
        <v>N/A</v>
      </c>
      <c r="N560" s="6" t="s">
        <v>2886</v>
      </c>
      <c r="O560" s="6" t="str">
        <f t="shared" si="91"/>
        <v>N/A</v>
      </c>
      <c r="P560" s="5" t="s">
        <v>2886</v>
      </c>
      <c r="Q560" s="6" t="str">
        <f t="shared" si="92"/>
        <v>N/A</v>
      </c>
      <c r="R560" s="7" t="str">
        <f t="shared" si="93"/>
        <v>Yes</v>
      </c>
      <c r="S560" s="5" t="str">
        <f t="shared" si="94"/>
        <v>Answer Required</v>
      </c>
      <c r="T560" s="6" t="str">
        <f t="shared" si="95"/>
        <v>N/A</v>
      </c>
      <c r="U560" s="7" t="str">
        <f t="shared" si="96"/>
        <v>No</v>
      </c>
      <c r="V560" s="5" t="str">
        <f t="shared" si="97"/>
        <v>Answer Required</v>
      </c>
      <c r="W560" s="6" t="str">
        <f t="shared" si="98"/>
        <v>N/A</v>
      </c>
      <c r="X560" s="5" t="s">
        <v>2886</v>
      </c>
    </row>
    <row r="561" spans="1:24" ht="75" x14ac:dyDescent="0.25">
      <c r="A561" s="77">
        <f>VLOOKUP(C561,'BU and Control BU Listing'!A:E,5,FALSE)</f>
        <v>18200</v>
      </c>
      <c r="B561" s="80" t="s">
        <v>5776</v>
      </c>
      <c r="C561" s="22" t="str">
        <f t="shared" si="88"/>
        <v>18200</v>
      </c>
      <c r="D561" s="22" t="str">
        <f t="shared" si="89"/>
        <v>07007</v>
      </c>
      <c r="E561" s="21" t="str">
        <f>VLOOKUP(B561,'Table A as of March 2024'!A:G,7,FALSE)</f>
        <v>Virginia Employment Commission</v>
      </c>
      <c r="F561" s="21" t="str">
        <f>VLOOKUP(B561,'Table A as of March 2024'!A:H,8,FALSE)</f>
        <v>PndmcEmrgUnemployComp-COVID-19</v>
      </c>
      <c r="G561" s="11" t="str">
        <f>VLOOKUP(B561,'Table A as of March 2024'!A:I,9,FALSE)</f>
        <v>120</v>
      </c>
      <c r="H561" t="str">
        <f>VLOOKUP(B561,'Table A as of March 2024'!A:L,12,FALSE)</f>
        <v>No</v>
      </c>
      <c r="I561" s="9" t="str">
        <f>VLOOKUP(B561,'Table A as of March 2024'!A:M,13,FALSE)</f>
        <v>V</v>
      </c>
      <c r="J561" t="str">
        <f>VLOOKUP(B561,'Table A as of March 2024'!A:O,15,FALSE)</f>
        <v>R</v>
      </c>
      <c r="K561" t="str">
        <f>VLOOKUP(G561,'ACFR Class Vlookup'!A:B,2,FALSE)</f>
        <v>Governmental</v>
      </c>
      <c r="L561" s="1" t="str">
        <f>VLOOKUP(D561,'Fund Information'!A:F,6,FALSE)</f>
        <v>Pandemic Emergency Unemployment Compensation. Fund accounts for Federally funded Emergency Unemployment Compensation per the CARE act of 2020. 
This Fund accounts for COVID-19 Federal Funding.</v>
      </c>
      <c r="M561" s="6" t="str">
        <f t="shared" si="90"/>
        <v>N/A</v>
      </c>
      <c r="N561" s="6" t="s">
        <v>2886</v>
      </c>
      <c r="O561" s="6" t="str">
        <f t="shared" si="91"/>
        <v>N/A</v>
      </c>
      <c r="P561" s="5" t="s">
        <v>2886</v>
      </c>
      <c r="Q561" s="6" t="str">
        <f t="shared" si="92"/>
        <v>N/A</v>
      </c>
      <c r="R561" s="7" t="str">
        <f t="shared" si="93"/>
        <v>Yes</v>
      </c>
      <c r="S561" s="5" t="str">
        <f t="shared" si="94"/>
        <v>Answer Required</v>
      </c>
      <c r="T561" s="6" t="str">
        <f t="shared" si="95"/>
        <v>N/A</v>
      </c>
      <c r="U561" s="7" t="str">
        <f t="shared" si="96"/>
        <v>No</v>
      </c>
      <c r="V561" s="5" t="str">
        <f t="shared" si="97"/>
        <v>Answer Required</v>
      </c>
      <c r="W561" s="6" t="str">
        <f t="shared" si="98"/>
        <v>N/A</v>
      </c>
      <c r="X561" s="5" t="s">
        <v>2886</v>
      </c>
    </row>
    <row r="562" spans="1:24" ht="75" x14ac:dyDescent="0.25">
      <c r="A562" s="77">
        <f>VLOOKUP(C562,'BU and Control BU Listing'!A:E,5,FALSE)</f>
        <v>18200</v>
      </c>
      <c r="B562" s="80" t="s">
        <v>5777</v>
      </c>
      <c r="C562" s="22" t="str">
        <f t="shared" si="88"/>
        <v>18200</v>
      </c>
      <c r="D562" s="22" t="str">
        <f t="shared" si="89"/>
        <v>07008</v>
      </c>
      <c r="E562" s="21" t="str">
        <f>VLOOKUP(B562,'Table A as of March 2024'!A:G,7,FALSE)</f>
        <v>Virginia Employment Commission</v>
      </c>
      <c r="F562" s="21" t="str">
        <f>VLOOKUP(B562,'Table A as of March 2024'!A:H,8,FALSE)</f>
        <v>PandemicUnemployAsst-COVID-19</v>
      </c>
      <c r="G562" s="11" t="str">
        <f>VLOOKUP(B562,'Table A as of March 2024'!A:I,9,FALSE)</f>
        <v>120</v>
      </c>
      <c r="H562" t="str">
        <f>VLOOKUP(B562,'Table A as of March 2024'!A:L,12,FALSE)</f>
        <v>No</v>
      </c>
      <c r="I562" s="9" t="str">
        <f>VLOOKUP(B562,'Table A as of March 2024'!A:M,13,FALSE)</f>
        <v>V</v>
      </c>
      <c r="J562" t="str">
        <f>VLOOKUP(B562,'Table A as of March 2024'!A:O,15,FALSE)</f>
        <v>R</v>
      </c>
      <c r="K562" t="str">
        <f>VLOOKUP(G562,'ACFR Class Vlookup'!A:B,2,FALSE)</f>
        <v>Governmental</v>
      </c>
      <c r="L562" s="1" t="str">
        <f>VLOOKUP(D562,'Fund Information'!A:F,6,FALSE)</f>
        <v>Pandemic Unemployment Assistance. These funds are to serve as UI benefit payments to unemployed Virginians who would not otherwise qualify for UI under current Virginia law as detailed in the CARE act 2020.
This Fund accounts for COVID-19 Federal Funding.</v>
      </c>
      <c r="M562" s="6" t="str">
        <f t="shared" si="90"/>
        <v>N/A</v>
      </c>
      <c r="N562" s="6" t="s">
        <v>2886</v>
      </c>
      <c r="O562" s="6" t="str">
        <f t="shared" si="91"/>
        <v>N/A</v>
      </c>
      <c r="P562" s="5" t="s">
        <v>2886</v>
      </c>
      <c r="Q562" s="6" t="str">
        <f t="shared" si="92"/>
        <v>N/A</v>
      </c>
      <c r="R562" s="7" t="str">
        <f t="shared" si="93"/>
        <v>Yes</v>
      </c>
      <c r="S562" s="5" t="str">
        <f t="shared" si="94"/>
        <v>Answer Required</v>
      </c>
      <c r="T562" s="6" t="str">
        <f t="shared" si="95"/>
        <v>N/A</v>
      </c>
      <c r="U562" s="7" t="str">
        <f t="shared" si="96"/>
        <v>No</v>
      </c>
      <c r="V562" s="5" t="str">
        <f t="shared" si="97"/>
        <v>Answer Required</v>
      </c>
      <c r="W562" s="6" t="str">
        <f t="shared" si="98"/>
        <v>N/A</v>
      </c>
      <c r="X562" s="5" t="s">
        <v>2886</v>
      </c>
    </row>
    <row r="563" spans="1:24" ht="105" x14ac:dyDescent="0.25">
      <c r="A563" s="77">
        <f>VLOOKUP(C563,'BU and Control BU Listing'!A:E,5,FALSE)</f>
        <v>18200</v>
      </c>
      <c r="B563" s="80" t="s">
        <v>5778</v>
      </c>
      <c r="C563" s="22" t="str">
        <f t="shared" si="88"/>
        <v>18200</v>
      </c>
      <c r="D563" s="22" t="str">
        <f t="shared" si="89"/>
        <v>07009</v>
      </c>
      <c r="E563" s="21" t="str">
        <f>VLOOKUP(B563,'Table A as of March 2024'!A:G,7,FALSE)</f>
        <v>Virginia Employment Commission</v>
      </c>
      <c r="F563" s="21" t="str">
        <f>VLOOKUP(B563,'Table A as of March 2024'!A:H,8,FALSE)</f>
        <v>Fed Fund-1st week - COVID-19</v>
      </c>
      <c r="G563" s="11" t="str">
        <f>VLOOKUP(B563,'Table A as of March 2024'!A:I,9,FALSE)</f>
        <v>120</v>
      </c>
      <c r="H563" t="str">
        <f>VLOOKUP(B563,'Table A as of March 2024'!A:L,12,FALSE)</f>
        <v>No</v>
      </c>
      <c r="I563" s="9" t="str">
        <f>VLOOKUP(B563,'Table A as of March 2024'!A:M,13,FALSE)</f>
        <v>V</v>
      </c>
      <c r="J563" t="str">
        <f>VLOOKUP(B563,'Table A as of March 2024'!A:O,15,FALSE)</f>
        <v>R</v>
      </c>
      <c r="K563" t="str">
        <f>VLOOKUP(G563,'ACFR Class Vlookup'!A:B,2,FALSE)</f>
        <v>Governmental</v>
      </c>
      <c r="L563" s="1" t="str">
        <f>VLOOKUP(D563,'Fund Information'!A:F,6,FALSE)</f>
        <v>Temporary Full Federal Funding of the First Week of Compensable Regular Unemployment for States with No Waiting Week-COVID-19. CFDA 17.225; Unemployment Insurance. Provides Federal funding to waive the 1 week waiting period to receive unemployment benefits, as related to COVID-19.
This Fund accounts for COVID-19 Federal Funding.</v>
      </c>
      <c r="M563" s="6" t="str">
        <f t="shared" si="90"/>
        <v>N/A</v>
      </c>
      <c r="N563" s="6" t="s">
        <v>2886</v>
      </c>
      <c r="O563" s="6" t="str">
        <f t="shared" si="91"/>
        <v>N/A</v>
      </c>
      <c r="P563" s="5" t="s">
        <v>2886</v>
      </c>
      <c r="Q563" s="6" t="str">
        <f t="shared" si="92"/>
        <v>N/A</v>
      </c>
      <c r="R563" s="7" t="str">
        <f t="shared" si="93"/>
        <v>Yes</v>
      </c>
      <c r="S563" s="5" t="str">
        <f t="shared" si="94"/>
        <v>Answer Required</v>
      </c>
      <c r="T563" s="6" t="str">
        <f t="shared" si="95"/>
        <v>N/A</v>
      </c>
      <c r="U563" s="7" t="str">
        <f t="shared" si="96"/>
        <v>No</v>
      </c>
      <c r="V563" s="5" t="str">
        <f t="shared" si="97"/>
        <v>Answer Required</v>
      </c>
      <c r="W563" s="6" t="str">
        <f t="shared" si="98"/>
        <v>N/A</v>
      </c>
      <c r="X563" s="5" t="s">
        <v>2886</v>
      </c>
    </row>
    <row r="564" spans="1:24" ht="30" x14ac:dyDescent="0.25">
      <c r="A564" s="77">
        <f>VLOOKUP(C564,'BU and Control BU Listing'!A:E,5,FALSE)</f>
        <v>18200</v>
      </c>
      <c r="B564" s="80" t="s">
        <v>3357</v>
      </c>
      <c r="C564" s="22" t="str">
        <f t="shared" si="88"/>
        <v>18200</v>
      </c>
      <c r="D564" s="22" t="str">
        <f t="shared" si="89"/>
        <v>07010</v>
      </c>
      <c r="E564" s="21" t="str">
        <f>VLOOKUP(B564,'Table A as of March 2024'!A:G,7,FALSE)</f>
        <v>Virginia Employment Commission</v>
      </c>
      <c r="F564" s="21" t="str">
        <f>VLOOKUP(B564,'Table A as of March 2024'!A:H,8,FALSE)</f>
        <v>VEC Federal Fund</v>
      </c>
      <c r="G564" s="11" t="str">
        <f>VLOOKUP(B564,'Table A as of March 2024'!A:I,9,FALSE)</f>
        <v>120</v>
      </c>
      <c r="H564" t="str">
        <f>VLOOKUP(B564,'Table A as of March 2024'!A:L,12,FALSE)</f>
        <v>No</v>
      </c>
      <c r="I564" s="9" t="str">
        <f>VLOOKUP(B564,'Table A as of March 2024'!A:M,13,FALSE)</f>
        <v>R</v>
      </c>
      <c r="J564" t="str">
        <f>VLOOKUP(B564,'Table A as of March 2024'!A:O,15,FALSE)</f>
        <v>R</v>
      </c>
      <c r="K564" t="str">
        <f>VLOOKUP(G564,'ACFR Class Vlookup'!A:B,2,FALSE)</f>
        <v>Governmental</v>
      </c>
      <c r="L564" s="1" t="str">
        <f>VLOOKUP(D564,'Fund Information'!A:F,6,FALSE)</f>
        <v>Administration of Federal programs in accordance with specific program requirements</v>
      </c>
      <c r="M564" s="6" t="str">
        <f t="shared" si="90"/>
        <v>N/A</v>
      </c>
      <c r="N564" s="6" t="s">
        <v>2886</v>
      </c>
      <c r="O564" s="6" t="str">
        <f t="shared" si="91"/>
        <v>N/A</v>
      </c>
      <c r="P564" s="5" t="s">
        <v>2886</v>
      </c>
      <c r="Q564" s="6" t="str">
        <f t="shared" si="92"/>
        <v>N/A</v>
      </c>
      <c r="R564" s="7" t="str">
        <f t="shared" si="93"/>
        <v>Yes</v>
      </c>
      <c r="S564" s="5" t="str">
        <f t="shared" si="94"/>
        <v>Answer Required</v>
      </c>
      <c r="T564" s="6" t="str">
        <f t="shared" si="95"/>
        <v>N/A</v>
      </c>
      <c r="U564" s="7" t="str">
        <f t="shared" si="96"/>
        <v>No</v>
      </c>
      <c r="V564" s="5" t="str">
        <f t="shared" si="97"/>
        <v>Answer Required</v>
      </c>
      <c r="W564" s="6" t="str">
        <f t="shared" si="98"/>
        <v>N/A</v>
      </c>
      <c r="X564" s="5" t="s">
        <v>2886</v>
      </c>
    </row>
    <row r="565" spans="1:24" ht="120" x14ac:dyDescent="0.25">
      <c r="A565" s="77">
        <f>VLOOKUP(C565,'BU and Control BU Listing'!A:E,5,FALSE)</f>
        <v>18200</v>
      </c>
      <c r="B565" s="80" t="s">
        <v>5779</v>
      </c>
      <c r="C565" s="22" t="str">
        <f t="shared" si="88"/>
        <v>18200</v>
      </c>
      <c r="D565" s="22" t="str">
        <f t="shared" si="89"/>
        <v>07014</v>
      </c>
      <c r="E565" s="21" t="str">
        <f>VLOOKUP(B565,'Table A as of March 2024'!A:G,7,FALSE)</f>
        <v>Virginia Employment Commission</v>
      </c>
      <c r="F565" s="21" t="str">
        <f>VLOOKUP(B565,'Table A as of March 2024'!A:H,8,FALSE)</f>
        <v>CARESActEmployerReimb-COVID-19</v>
      </c>
      <c r="G565" s="11" t="str">
        <f>VLOOKUP(B565,'Table A as of March 2024'!A:I,9,FALSE)</f>
        <v>302</v>
      </c>
      <c r="H565" t="str">
        <f>VLOOKUP(B565,'Table A as of March 2024'!A:L,12,FALSE)</f>
        <v>No</v>
      </c>
      <c r="I565" s="9" t="str">
        <f>VLOOKUP(B565,'Table A as of March 2024'!A:M,13,FALSE)</f>
        <v>V</v>
      </c>
      <c r="K565" t="str">
        <f>VLOOKUP(G565,'ACFR Class Vlookup'!A:B,2,FALSE)</f>
        <v>N/A</v>
      </c>
      <c r="L565" s="1" t="str">
        <f>VLOOKUP(D565,'Fund Information'!A:F,6,FALSE)</f>
        <v>CARES Act Employer Reimbursement. CFDA 17.225; Unemployment Insurance. Federal funding to be used "exclusively to reimburse governmental entities and other organizations described in Section 3309(a)(2) of the Federal Unemployment Tax Act (FUTA) (26 U.S.C. § 3309(a)(2)) for amounts paid" as described in UIPL 18-20. Different from the other Pandemic funding from the Feds which are used to pay UI benefits, this will be used to refund the reimbursable employers for up to 50% of their contributions made.</v>
      </c>
      <c r="M565" s="6" t="str">
        <f t="shared" si="90"/>
        <v>N/A</v>
      </c>
      <c r="N565" s="6" t="s">
        <v>2886</v>
      </c>
      <c r="O565" s="6" t="str">
        <f t="shared" si="91"/>
        <v>N/A</v>
      </c>
      <c r="P565" s="5" t="s">
        <v>2886</v>
      </c>
      <c r="Q565" s="6" t="str">
        <f t="shared" si="92"/>
        <v>N/A</v>
      </c>
      <c r="R565" s="7" t="str">
        <f t="shared" si="93"/>
        <v>No</v>
      </c>
      <c r="S565" s="5" t="str">
        <f t="shared" si="94"/>
        <v>N/A</v>
      </c>
      <c r="T565" s="6" t="str">
        <f t="shared" si="95"/>
        <v>N/A</v>
      </c>
      <c r="U565" s="7" t="str">
        <f t="shared" si="96"/>
        <v>No</v>
      </c>
      <c r="V565" s="5" t="str">
        <f t="shared" si="97"/>
        <v>N/A</v>
      </c>
      <c r="W565" s="6" t="str">
        <f t="shared" si="98"/>
        <v>N/A</v>
      </c>
      <c r="X565" s="5" t="s">
        <v>2886</v>
      </c>
    </row>
    <row r="566" spans="1:24" ht="210" x14ac:dyDescent="0.25">
      <c r="A566" s="77">
        <f>VLOOKUP(C566,'BU and Control BU Listing'!A:E,5,FALSE)</f>
        <v>18200</v>
      </c>
      <c r="B566" s="80" t="s">
        <v>5780</v>
      </c>
      <c r="C566" s="22" t="str">
        <f t="shared" si="88"/>
        <v>18200</v>
      </c>
      <c r="D566" s="22" t="str">
        <f t="shared" si="89"/>
        <v>07018</v>
      </c>
      <c r="E566" s="21" t="str">
        <f>VLOOKUP(B566,'Table A as of March 2024'!A:G,7,FALSE)</f>
        <v>Virginia Employment Commission</v>
      </c>
      <c r="F566" s="21" t="str">
        <f>VLOOKUP(B566,'Table A as of March 2024'!A:H,8,FALSE)</f>
        <v>MixedErnrsUnemplyComp-COVID-19</v>
      </c>
      <c r="G566" s="11" t="str">
        <f>VLOOKUP(B566,'Table A as of March 2024'!A:I,9,FALSE)</f>
        <v>120</v>
      </c>
      <c r="H566" t="str">
        <f>VLOOKUP(B566,'Table A as of March 2024'!A:L,12,FALSE)</f>
        <v>No</v>
      </c>
      <c r="I566" s="9" t="str">
        <f>VLOOKUP(B566,'Table A as of March 2024'!A:M,13,FALSE)</f>
        <v>V</v>
      </c>
      <c r="J566" t="str">
        <f>VLOOKUP(B566,'Table A as of March 2024'!A:O,15,FALSE)</f>
        <v>R</v>
      </c>
      <c r="K566" t="str">
        <f>VLOOKUP(G566,'ACFR Class Vlookup'!A:B,2,FALSE)</f>
        <v>Governmental</v>
      </c>
      <c r="L566" s="1" t="str">
        <f>VLOOKUP(D566,'Fund Information'!A:F,6,FALSE)</f>
        <v>CFDA 17.225; Unemployment Insurance. Mixed Earners Unemployment Compensation (MEUC) COVID-19. On December 27, 2020, the President signed into law the Consolidated Appropriations Act, 2021, including Division N, Title II, Subtitle A (Continued Assistance Act). Section 261 of the Continued Assistance Act authorizes the Mixed Earners Unemployment Compensation (MEUC) program for states that elect to participate. MEUC provides $100 each week, in addition to Federal Pandemic Unemployment Compensation (FPUC), to certain individuals with $5,000 or more in self-employment income in the previous tax year who are receiving unemployment benefits from a program other than Pandemic Unemployment Assistance (PUA). MEUC is payable beginning with weeks of unemployment no earlier than week ending January 2, 2021 (January 3, 2021 for states with a Sunday week ending date) through the week of unemployment ending on or before March 14, 2021.</v>
      </c>
      <c r="M566" s="6" t="str">
        <f t="shared" si="90"/>
        <v>N/A</v>
      </c>
      <c r="N566" s="6" t="s">
        <v>2886</v>
      </c>
      <c r="O566" s="6" t="str">
        <f t="shared" si="91"/>
        <v>N/A</v>
      </c>
      <c r="P566" s="5" t="s">
        <v>2886</v>
      </c>
      <c r="Q566" s="6" t="str">
        <f t="shared" si="92"/>
        <v>N/A</v>
      </c>
      <c r="R566" s="7" t="str">
        <f t="shared" si="93"/>
        <v>Yes</v>
      </c>
      <c r="S566" s="5" t="str">
        <f t="shared" si="94"/>
        <v>Answer Required</v>
      </c>
      <c r="T566" s="6" t="str">
        <f t="shared" si="95"/>
        <v>N/A</v>
      </c>
      <c r="U566" s="7" t="str">
        <f t="shared" si="96"/>
        <v>No</v>
      </c>
      <c r="V566" s="5" t="str">
        <f t="shared" si="97"/>
        <v>Answer Required</v>
      </c>
      <c r="W566" s="6" t="str">
        <f t="shared" si="98"/>
        <v>N/A</v>
      </c>
      <c r="X566" s="5" t="s">
        <v>2886</v>
      </c>
    </row>
    <row r="567" spans="1:24" ht="90" x14ac:dyDescent="0.25">
      <c r="A567" s="77">
        <f>VLOOKUP(C567,'BU and Control BU Listing'!A:E,5,FALSE)</f>
        <v>18200</v>
      </c>
      <c r="B567" s="80" t="s">
        <v>5781</v>
      </c>
      <c r="C567" s="22" t="str">
        <f t="shared" si="88"/>
        <v>18200</v>
      </c>
      <c r="D567" s="22" t="str">
        <f t="shared" si="89"/>
        <v>07104</v>
      </c>
      <c r="E567" s="21" t="str">
        <f>VLOOKUP(B567,'Table A as of March 2024'!A:G,7,FALSE)</f>
        <v>Virginia Employment Commission</v>
      </c>
      <c r="F567" s="21" t="str">
        <f>VLOOKUP(B567,'Table A as of March 2024'!A:H,8,FALSE)</f>
        <v>VEC - Admin Grants - COVID-19</v>
      </c>
      <c r="G567" s="11" t="str">
        <f>VLOOKUP(B567,'Table A as of March 2024'!A:I,9,FALSE)</f>
        <v>120</v>
      </c>
      <c r="H567" t="str">
        <f>VLOOKUP(B567,'Table A as of March 2024'!A:L,12,FALSE)</f>
        <v>No</v>
      </c>
      <c r="I567" s="9" t="str">
        <f>VLOOKUP(B567,'Table A as of March 2024'!A:M,13,FALSE)</f>
        <v>V</v>
      </c>
      <c r="J567" t="str">
        <f>VLOOKUP(B567,'Table A as of March 2024'!A:O,15,FALSE)</f>
        <v>R</v>
      </c>
      <c r="K567" t="str">
        <f>VLOOKUP(G567,'ACFR Class Vlookup'!A:B,2,FALSE)</f>
        <v>Governmental</v>
      </c>
      <c r="L567" s="1" t="str">
        <f>VLOOKUP(D567,'Fund Information'!A:F,6,FALSE)</f>
        <v>Administration of Grants related to COVID-19. Established to capture the financial activity related to funds provided by the federal government for administrative grants to be used to assist in the COVID-19 crisis.  Specifically administrative funding to be used for processing claims for programs established in the CARES act, the executive order dated august 2020, and the continuing care act, as they relate to COVIDS-19</v>
      </c>
      <c r="M567" s="6" t="str">
        <f t="shared" si="90"/>
        <v>N/A</v>
      </c>
      <c r="N567" s="6" t="s">
        <v>2886</v>
      </c>
      <c r="O567" s="6" t="str">
        <f t="shared" si="91"/>
        <v>N/A</v>
      </c>
      <c r="P567" s="5" t="s">
        <v>2886</v>
      </c>
      <c r="Q567" s="6" t="str">
        <f t="shared" si="92"/>
        <v>N/A</v>
      </c>
      <c r="R567" s="7" t="str">
        <f t="shared" si="93"/>
        <v>Yes</v>
      </c>
      <c r="S567" s="5" t="str">
        <f t="shared" si="94"/>
        <v>Answer Required</v>
      </c>
      <c r="T567" s="6" t="str">
        <f t="shared" si="95"/>
        <v>N/A</v>
      </c>
      <c r="U567" s="7" t="str">
        <f t="shared" si="96"/>
        <v>No</v>
      </c>
      <c r="V567" s="5" t="str">
        <f t="shared" si="97"/>
        <v>Answer Required</v>
      </c>
      <c r="W567" s="6" t="str">
        <f t="shared" si="98"/>
        <v>N/A</v>
      </c>
      <c r="X567" s="5" t="s">
        <v>2886</v>
      </c>
    </row>
    <row r="568" spans="1:24" ht="45" x14ac:dyDescent="0.25">
      <c r="A568" s="77">
        <f>VLOOKUP(C568,'BU and Control BU Listing'!A:E,5,FALSE)</f>
        <v>18200</v>
      </c>
      <c r="B568" s="80" t="s">
        <v>3358</v>
      </c>
      <c r="C568" s="22" t="str">
        <f t="shared" si="88"/>
        <v>18200</v>
      </c>
      <c r="D568" s="22" t="str">
        <f t="shared" si="89"/>
        <v>07182</v>
      </c>
      <c r="E568" s="21" t="str">
        <f>VLOOKUP(B568,'Table A as of March 2024'!A:G,7,FALSE)</f>
        <v>Virginia Employment Commission</v>
      </c>
      <c r="F568" s="21" t="str">
        <f>VLOOKUP(B568,'Table A as of March 2024'!A:H,8,FALSE)</f>
        <v>Trust And Agency-VEC</v>
      </c>
      <c r="G568" s="11" t="str">
        <f>VLOOKUP(B568,'Table A as of March 2024'!A:I,9,FALSE)</f>
        <v>302</v>
      </c>
      <c r="H568" t="str">
        <f>VLOOKUP(B568,'Table A as of March 2024'!A:L,12,FALSE)</f>
        <v>No</v>
      </c>
      <c r="I568" s="9" t="str">
        <f>VLOOKUP(B568,'Table A as of March 2024'!A:M,13,FALSE)</f>
        <v>R</v>
      </c>
      <c r="K568" t="str">
        <f>VLOOKUP(G568,'ACFR Class Vlookup'!A:B,2,FALSE)</f>
        <v>N/A</v>
      </c>
      <c r="L568" s="1" t="str">
        <f>VLOOKUP(D568,'Fund Information'!A:F,6,FALSE)</f>
        <v>Unemployment Compensation Trust Fund, funded by employer contributions for the payment of UI benefits.  THIS FUND RETAINS ITS INTEREST EARNINGS. REPORTED ON ENTERPRISE FUND TEMPLATE</v>
      </c>
      <c r="M568" s="6" t="str">
        <f t="shared" si="90"/>
        <v>N/A</v>
      </c>
      <c r="N568" s="6" t="s">
        <v>2886</v>
      </c>
      <c r="O568" s="6" t="str">
        <f t="shared" si="91"/>
        <v>N/A</v>
      </c>
      <c r="P568" s="5" t="s">
        <v>2886</v>
      </c>
      <c r="Q568" s="6" t="str">
        <f t="shared" si="92"/>
        <v>N/A</v>
      </c>
      <c r="R568" s="7" t="str">
        <f t="shared" si="93"/>
        <v>No</v>
      </c>
      <c r="S568" s="5" t="str">
        <f t="shared" si="94"/>
        <v>N/A</v>
      </c>
      <c r="T568" s="6" t="str">
        <f t="shared" si="95"/>
        <v>N/A</v>
      </c>
      <c r="U568" s="7" t="str">
        <f t="shared" si="96"/>
        <v>No</v>
      </c>
      <c r="V568" s="5" t="str">
        <f t="shared" si="97"/>
        <v>N/A</v>
      </c>
      <c r="W568" s="6" t="str">
        <f t="shared" si="98"/>
        <v>N/A</v>
      </c>
      <c r="X568" s="5" t="s">
        <v>2886</v>
      </c>
    </row>
    <row r="569" spans="1:24" ht="30" x14ac:dyDescent="0.25">
      <c r="A569" s="77">
        <f>VLOOKUP(C569,'BU and Control BU Listing'!A:E,5,FALSE)</f>
        <v>18200</v>
      </c>
      <c r="B569" s="80" t="s">
        <v>3359</v>
      </c>
      <c r="C569" s="22" t="str">
        <f t="shared" si="88"/>
        <v>18200</v>
      </c>
      <c r="D569" s="22" t="str">
        <f t="shared" si="89"/>
        <v>07211</v>
      </c>
      <c r="E569" s="21" t="str">
        <f>VLOOKUP(B569,'Table A as of March 2024'!A:G,7,FALSE)</f>
        <v>Virginia Employment Commission</v>
      </c>
      <c r="F569" s="21" t="str">
        <f>VLOOKUP(B569,'Table A as of March 2024'!A:H,8,FALSE)</f>
        <v>FUBA Benefits Fund</v>
      </c>
      <c r="G569" s="11" t="str">
        <f>VLOOKUP(B569,'Table A as of March 2024'!A:I,9,FALSE)</f>
        <v>120</v>
      </c>
      <c r="H569" t="str">
        <f>VLOOKUP(B569,'Table A as of March 2024'!A:L,12,FALSE)</f>
        <v>No</v>
      </c>
      <c r="I569" s="9" t="str">
        <f>VLOOKUP(B569,'Table A as of March 2024'!A:M,13,FALSE)</f>
        <v>R</v>
      </c>
      <c r="J569" t="str">
        <f>VLOOKUP(B569,'Table A as of March 2024'!A:O,15,FALSE)</f>
        <v>R</v>
      </c>
      <c r="K569" t="str">
        <f>VLOOKUP(G569,'ACFR Class Vlookup'!A:B,2,FALSE)</f>
        <v>Governmental</v>
      </c>
      <c r="L569" s="1" t="str">
        <f>VLOOKUP(D569,'Fund Information'!A:F,6,FALSE)</f>
        <v>Reimbursable payment of Federally funded unemployment insurance benefits</v>
      </c>
      <c r="M569" s="6" t="str">
        <f t="shared" si="90"/>
        <v>N/A</v>
      </c>
      <c r="N569" s="6" t="s">
        <v>2886</v>
      </c>
      <c r="O569" s="6" t="str">
        <f t="shared" si="91"/>
        <v>N/A</v>
      </c>
      <c r="P569" s="5" t="s">
        <v>2886</v>
      </c>
      <c r="Q569" s="6" t="str">
        <f t="shared" si="92"/>
        <v>N/A</v>
      </c>
      <c r="R569" s="7" t="str">
        <f t="shared" si="93"/>
        <v>Yes</v>
      </c>
      <c r="S569" s="5" t="str">
        <f t="shared" si="94"/>
        <v>Answer Required</v>
      </c>
      <c r="T569" s="6" t="str">
        <f t="shared" si="95"/>
        <v>N/A</v>
      </c>
      <c r="U569" s="7" t="str">
        <f t="shared" si="96"/>
        <v>No</v>
      </c>
      <c r="V569" s="5" t="str">
        <f t="shared" si="97"/>
        <v>Answer Required</v>
      </c>
      <c r="W569" s="6" t="str">
        <f t="shared" si="98"/>
        <v>N/A</v>
      </c>
      <c r="X569" s="5" t="s">
        <v>2886</v>
      </c>
    </row>
    <row r="570" spans="1:24" x14ac:dyDescent="0.25">
      <c r="A570" s="77">
        <f>VLOOKUP(C570,'BU and Control BU Listing'!A:E,5,FALSE)</f>
        <v>18200</v>
      </c>
      <c r="B570" s="80" t="s">
        <v>3360</v>
      </c>
      <c r="C570" s="22" t="str">
        <f t="shared" si="88"/>
        <v>18200</v>
      </c>
      <c r="D570" s="22" t="str">
        <f t="shared" si="89"/>
        <v>07252</v>
      </c>
      <c r="E570" s="21" t="str">
        <f>VLOOKUP(B570,'Table A as of March 2024'!A:G,7,FALSE)</f>
        <v>Virginia Employment Commission</v>
      </c>
      <c r="F570" s="21" t="str">
        <f>VLOOKUP(B570,'Table A as of March 2024'!A:H,8,FALSE)</f>
        <v>TRA Allowances Fund</v>
      </c>
      <c r="G570" s="11" t="str">
        <f>VLOOKUP(B570,'Table A as of March 2024'!A:I,9,FALSE)</f>
        <v>120</v>
      </c>
      <c r="H570" t="str">
        <f>VLOOKUP(B570,'Table A as of March 2024'!A:L,12,FALSE)</f>
        <v>No</v>
      </c>
      <c r="I570" s="9" t="str">
        <f>VLOOKUP(B570,'Table A as of March 2024'!A:M,13,FALSE)</f>
        <v>R</v>
      </c>
      <c r="J570" t="str">
        <f>VLOOKUP(B570,'Table A as of March 2024'!A:O,15,FALSE)</f>
        <v>R</v>
      </c>
      <c r="K570" t="str">
        <f>VLOOKUP(G570,'ACFR Class Vlookup'!A:B,2,FALSE)</f>
        <v>Governmental</v>
      </c>
      <c r="L570" s="1" t="str">
        <f>VLOOKUP(D570,'Fund Information'!A:F,6,FALSE)</f>
        <v>Payment of Federal Trade Benefits</v>
      </c>
      <c r="M570" s="6" t="str">
        <f t="shared" si="90"/>
        <v>N/A</v>
      </c>
      <c r="N570" s="6" t="s">
        <v>2886</v>
      </c>
      <c r="O570" s="6" t="str">
        <f t="shared" si="91"/>
        <v>N/A</v>
      </c>
      <c r="P570" s="5" t="s">
        <v>2886</v>
      </c>
      <c r="Q570" s="6" t="str">
        <f t="shared" si="92"/>
        <v>N/A</v>
      </c>
      <c r="R570" s="7" t="str">
        <f t="shared" si="93"/>
        <v>Yes</v>
      </c>
      <c r="S570" s="5" t="str">
        <f t="shared" si="94"/>
        <v>Answer Required</v>
      </c>
      <c r="T570" s="6" t="str">
        <f t="shared" si="95"/>
        <v>N/A</v>
      </c>
      <c r="U570" s="7" t="str">
        <f t="shared" si="96"/>
        <v>No</v>
      </c>
      <c r="V570" s="5" t="str">
        <f t="shared" si="97"/>
        <v>Answer Required</v>
      </c>
      <c r="W570" s="6" t="str">
        <f t="shared" si="98"/>
        <v>N/A</v>
      </c>
      <c r="X570" s="5" t="s">
        <v>2886</v>
      </c>
    </row>
    <row r="571" spans="1:24" ht="30" x14ac:dyDescent="0.25">
      <c r="A571" s="77">
        <f>VLOOKUP(C571,'BU and Control BU Listing'!A:E,5,FALSE)</f>
        <v>18200</v>
      </c>
      <c r="B571" s="80" t="s">
        <v>3361</v>
      </c>
      <c r="C571" s="22" t="str">
        <f t="shared" si="88"/>
        <v>18200</v>
      </c>
      <c r="D571" s="22" t="str">
        <f t="shared" si="89"/>
        <v>07952</v>
      </c>
      <c r="E571" s="21" t="str">
        <f>VLOOKUP(B571,'Table A as of March 2024'!A:G,7,FALSE)</f>
        <v>Virginia Employment Commission</v>
      </c>
      <c r="F571" s="21" t="str">
        <f>VLOOKUP(B571,'Table A as of March 2024'!A:H,8,FALSE)</f>
        <v>Unemploy Ins-Euc 08 Stim-ARRA</v>
      </c>
      <c r="G571" s="11" t="str">
        <f>VLOOKUP(B571,'Table A as of March 2024'!A:I,9,FALSE)</f>
        <v>120</v>
      </c>
      <c r="H571" t="str">
        <f>VLOOKUP(B571,'Table A as of March 2024'!A:L,12,FALSE)</f>
        <v>No</v>
      </c>
      <c r="I571" s="9" t="str">
        <f>VLOOKUP(B571,'Table A as of March 2024'!A:M,13,FALSE)</f>
        <v>S</v>
      </c>
      <c r="J571" t="str">
        <f>VLOOKUP(B571,'Table A as of March 2024'!A:O,15,FALSE)</f>
        <v>R</v>
      </c>
      <c r="K571" t="str">
        <f>VLOOKUP(G571,'ACFR Class Vlookup'!A:B,2,FALSE)</f>
        <v>Governmental</v>
      </c>
      <c r="L571" s="1" t="str">
        <f>VLOOKUP(D571,'Fund Information'!A:F,6,FALSE)</f>
        <v>This fund accounts for American Recovery and Reinvestment Act (ARRA) Stimulus Monies.</v>
      </c>
      <c r="M571" s="6" t="str">
        <f t="shared" si="90"/>
        <v>N/A</v>
      </c>
      <c r="N571" s="6" t="s">
        <v>2886</v>
      </c>
      <c r="O571" s="6" t="str">
        <f t="shared" si="91"/>
        <v>N/A</v>
      </c>
      <c r="P571" s="5" t="s">
        <v>2886</v>
      </c>
      <c r="Q571" s="6" t="str">
        <f t="shared" si="92"/>
        <v>N/A</v>
      </c>
      <c r="R571" s="7" t="str">
        <f t="shared" si="93"/>
        <v>Yes</v>
      </c>
      <c r="S571" s="5" t="str">
        <f t="shared" si="94"/>
        <v>Answer Required</v>
      </c>
      <c r="T571" s="6" t="str">
        <f t="shared" si="95"/>
        <v>N/A</v>
      </c>
      <c r="U571" s="7" t="str">
        <f t="shared" si="96"/>
        <v>No</v>
      </c>
      <c r="V571" s="5" t="str">
        <f t="shared" si="97"/>
        <v>Answer Required</v>
      </c>
      <c r="W571" s="6" t="str">
        <f t="shared" si="98"/>
        <v>N/A</v>
      </c>
      <c r="X571" s="5" t="s">
        <v>2886</v>
      </c>
    </row>
    <row r="572" spans="1:24" ht="30" x14ac:dyDescent="0.25">
      <c r="A572" s="77">
        <f>VLOOKUP(C572,'BU and Control BU Listing'!A:E,5,FALSE)</f>
        <v>18200</v>
      </c>
      <c r="B572" s="80" t="s">
        <v>3362</v>
      </c>
      <c r="C572" s="22" t="str">
        <f t="shared" si="88"/>
        <v>18200</v>
      </c>
      <c r="D572" s="22" t="str">
        <f t="shared" si="89"/>
        <v>07960</v>
      </c>
      <c r="E572" s="21" t="str">
        <f>VLOOKUP(B572,'Table A as of March 2024'!A:G,7,FALSE)</f>
        <v>Virginia Employment Commission</v>
      </c>
      <c r="F572" s="21" t="str">
        <f>VLOOKUP(B572,'Table A as of March 2024'!A:H,8,FALSE)</f>
        <v>Unemploy Ins-Fac Stimulus-ARRA</v>
      </c>
      <c r="G572" s="11" t="str">
        <f>VLOOKUP(B572,'Table A as of March 2024'!A:I,9,FALSE)</f>
        <v>120</v>
      </c>
      <c r="H572" t="str">
        <f>VLOOKUP(B572,'Table A as of March 2024'!A:L,12,FALSE)</f>
        <v>No</v>
      </c>
      <c r="I572" s="9" t="str">
        <f>VLOOKUP(B572,'Table A as of March 2024'!A:M,13,FALSE)</f>
        <v>S</v>
      </c>
      <c r="J572" t="str">
        <f>VLOOKUP(B572,'Table A as of March 2024'!A:O,15,FALSE)</f>
        <v>R</v>
      </c>
      <c r="K572" t="str">
        <f>VLOOKUP(G572,'ACFR Class Vlookup'!A:B,2,FALSE)</f>
        <v>Governmental</v>
      </c>
      <c r="L572" s="1" t="str">
        <f>VLOOKUP(D572,'Fund Information'!A:F,6,FALSE)</f>
        <v>This fund accounts for American Recovery and Reinvestment Act (ARRA) Stimulus Monies.</v>
      </c>
      <c r="M572" s="6" t="str">
        <f t="shared" si="90"/>
        <v>N/A</v>
      </c>
      <c r="N572" s="6" t="s">
        <v>2886</v>
      </c>
      <c r="O572" s="6" t="str">
        <f t="shared" si="91"/>
        <v>N/A</v>
      </c>
      <c r="P572" s="5" t="s">
        <v>2886</v>
      </c>
      <c r="Q572" s="6" t="str">
        <f t="shared" si="92"/>
        <v>N/A</v>
      </c>
      <c r="R572" s="7" t="str">
        <f t="shared" si="93"/>
        <v>Yes</v>
      </c>
      <c r="S572" s="5" t="str">
        <f t="shared" si="94"/>
        <v>Answer Required</v>
      </c>
      <c r="T572" s="6" t="str">
        <f t="shared" si="95"/>
        <v>N/A</v>
      </c>
      <c r="U572" s="7" t="str">
        <f t="shared" si="96"/>
        <v>No</v>
      </c>
      <c r="V572" s="5" t="str">
        <f t="shared" si="97"/>
        <v>Answer Required</v>
      </c>
      <c r="W572" s="6" t="str">
        <f t="shared" si="98"/>
        <v>N/A</v>
      </c>
      <c r="X572" s="5" t="s">
        <v>2886</v>
      </c>
    </row>
    <row r="573" spans="1:24" ht="30" x14ac:dyDescent="0.25">
      <c r="A573" s="77">
        <f>VLOOKUP(C573,'BU and Control BU Listing'!A:E,5,FALSE)</f>
        <v>18200</v>
      </c>
      <c r="B573" s="80" t="s">
        <v>3363</v>
      </c>
      <c r="C573" s="22" t="str">
        <f t="shared" si="88"/>
        <v>18200</v>
      </c>
      <c r="D573" s="22" t="str">
        <f t="shared" si="89"/>
        <v>07980</v>
      </c>
      <c r="E573" s="21" t="str">
        <f>VLOOKUP(B573,'Table A as of March 2024'!A:G,7,FALSE)</f>
        <v>Virginia Employment Commission</v>
      </c>
      <c r="F573" s="21" t="str">
        <f>VLOOKUP(B573,'Table A as of March 2024'!A:H,8,FALSE)</f>
        <v>Unemploy Ins-Admin Incent-ARRA</v>
      </c>
      <c r="G573" s="11" t="str">
        <f>VLOOKUP(B573,'Table A as of March 2024'!A:I,9,FALSE)</f>
        <v>120</v>
      </c>
      <c r="H573" t="str">
        <f>VLOOKUP(B573,'Table A as of March 2024'!A:L,12,FALSE)</f>
        <v>No</v>
      </c>
      <c r="I573" s="9" t="str">
        <f>VLOOKUP(B573,'Table A as of March 2024'!A:M,13,FALSE)</f>
        <v>S</v>
      </c>
      <c r="J573" t="str">
        <f>VLOOKUP(B573,'Table A as of March 2024'!A:O,15,FALSE)</f>
        <v>R</v>
      </c>
      <c r="K573" t="str">
        <f>VLOOKUP(G573,'ACFR Class Vlookup'!A:B,2,FALSE)</f>
        <v>Governmental</v>
      </c>
      <c r="L573" s="1" t="str">
        <f>VLOOKUP(D573,'Fund Information'!A:F,6,FALSE)</f>
        <v>This fund accounts for American Recovery and Reinvestment Act (ARRA) Stimulus Monies.</v>
      </c>
      <c r="M573" s="6" t="str">
        <f t="shared" si="90"/>
        <v>N/A</v>
      </c>
      <c r="N573" s="6" t="s">
        <v>2886</v>
      </c>
      <c r="O573" s="6" t="str">
        <f t="shared" si="91"/>
        <v>N/A</v>
      </c>
      <c r="P573" s="5" t="s">
        <v>2886</v>
      </c>
      <c r="Q573" s="6" t="str">
        <f t="shared" si="92"/>
        <v>N/A</v>
      </c>
      <c r="R573" s="7" t="str">
        <f t="shared" si="93"/>
        <v>Yes</v>
      </c>
      <c r="S573" s="5" t="str">
        <f t="shared" si="94"/>
        <v>Answer Required</v>
      </c>
      <c r="T573" s="6" t="str">
        <f t="shared" si="95"/>
        <v>N/A</v>
      </c>
      <c r="U573" s="7" t="str">
        <f t="shared" si="96"/>
        <v>No</v>
      </c>
      <c r="V573" s="5" t="str">
        <f t="shared" si="97"/>
        <v>Answer Required</v>
      </c>
      <c r="W573" s="6" t="str">
        <f t="shared" si="98"/>
        <v>N/A</v>
      </c>
      <c r="X573" s="5" t="s">
        <v>2886</v>
      </c>
    </row>
    <row r="574" spans="1:24" ht="165" x14ac:dyDescent="0.25">
      <c r="A574" s="77">
        <f>VLOOKUP(C574,'BU and Control BU Listing'!A:E,5,FALSE)</f>
        <v>18200</v>
      </c>
      <c r="B574" s="80" t="s">
        <v>5782</v>
      </c>
      <c r="C574" s="22" t="str">
        <f t="shared" si="88"/>
        <v>18200</v>
      </c>
      <c r="D574" s="22" t="str">
        <f t="shared" si="89"/>
        <v>10110</v>
      </c>
      <c r="E574" s="21" t="str">
        <f>VLOOKUP(B574,'Table A as of March 2024'!A:G,7,FALSE)</f>
        <v>Virginia Employment Commission</v>
      </c>
      <c r="F574" s="21" t="str">
        <f>VLOOKUP(B574,'Table A as of March 2024'!A:H,8,FALSE)</f>
        <v>CARESActRlfFd–General-COVID-19</v>
      </c>
      <c r="G574" s="11" t="str">
        <f>VLOOKUP(B574,'Table A as of March 2024'!A:I,9,FALSE)</f>
        <v>120</v>
      </c>
      <c r="H574" t="str">
        <f>VLOOKUP(B574,'Table A as of March 2024'!A:L,12,FALSE)</f>
        <v>No</v>
      </c>
      <c r="I574" s="9" t="str">
        <f>VLOOKUP(B574,'Table A as of March 2024'!A:M,13,FALSE)</f>
        <v>V</v>
      </c>
      <c r="J574" t="str">
        <f>VLOOKUP(B574,'Table A as of March 2024'!A:O,15,FALSE)</f>
        <v>R</v>
      </c>
      <c r="K574" t="str">
        <f>VLOOKUP(G574,'ACFR Class Vlookup'!A:B,2,FALSE)</f>
        <v>Governmental</v>
      </c>
      <c r="L574" s="1" t="str">
        <f>VLOOKUP(D574,'Fund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74" s="6" t="str">
        <f t="shared" si="90"/>
        <v>N/A</v>
      </c>
      <c r="N574" s="6" t="s">
        <v>2886</v>
      </c>
      <c r="O574" s="6" t="str">
        <f t="shared" si="91"/>
        <v>N/A</v>
      </c>
      <c r="P574" s="5" t="s">
        <v>2886</v>
      </c>
      <c r="Q574" s="6" t="str">
        <f t="shared" si="92"/>
        <v>N/A</v>
      </c>
      <c r="R574" s="7" t="str">
        <f t="shared" si="93"/>
        <v>Yes</v>
      </c>
      <c r="S574" s="5" t="str">
        <f t="shared" si="94"/>
        <v>Answer Required</v>
      </c>
      <c r="T574" s="6" t="str">
        <f t="shared" si="95"/>
        <v>N/A</v>
      </c>
      <c r="U574" s="7" t="str">
        <f t="shared" si="96"/>
        <v>No</v>
      </c>
      <c r="V574" s="5" t="str">
        <f t="shared" si="97"/>
        <v>Answer Required</v>
      </c>
      <c r="W574" s="6" t="str">
        <f t="shared" si="98"/>
        <v>N/A</v>
      </c>
      <c r="X574" s="5" t="s">
        <v>2886</v>
      </c>
    </row>
    <row r="575" spans="1:24" ht="30" x14ac:dyDescent="0.25">
      <c r="A575" s="77">
        <f>VLOOKUP(C575,'BU and Control BU Listing'!A:E,5,FALSE)</f>
        <v>18200</v>
      </c>
      <c r="B575" s="80" t="s">
        <v>8138</v>
      </c>
      <c r="C575" s="22" t="str">
        <f t="shared" si="88"/>
        <v>18200</v>
      </c>
      <c r="D575" s="22" t="str">
        <f t="shared" si="89"/>
        <v>10710</v>
      </c>
      <c r="E575" s="21" t="str">
        <f>VLOOKUP(B575,'Table A as of March 2024'!A:G,7,FALSE)</f>
        <v>Virginia Employment Commission</v>
      </c>
      <c r="F575" s="21" t="str">
        <f>VLOOKUP(B575,'Table A as of March 2024'!A:H,8,FALSE)</f>
        <v>FEMA - State Agy - COVID-19</v>
      </c>
      <c r="G575" s="11" t="str">
        <f>VLOOKUP(B575,'Table A as of March 2024'!A:I,9,FALSE)</f>
        <v>120</v>
      </c>
      <c r="H575" t="str">
        <f>VLOOKUP(B575,'Table A as of March 2024'!A:L,12,FALSE)</f>
        <v>No</v>
      </c>
      <c r="I575" s="9" t="str">
        <f>VLOOKUP(B575,'Table A as of March 2024'!A:M,13,FALSE)</f>
        <v>V</v>
      </c>
      <c r="J575" t="str">
        <f>VLOOKUP(B575,'Table A as of March 2024'!A:O,15,FALSE)</f>
        <v>R</v>
      </c>
      <c r="K575" t="str">
        <f>VLOOKUP(G575,'ACFR Class Vlookup'!A:B,2,FALSE)</f>
        <v>Governmental</v>
      </c>
      <c r="L575" s="1" t="str">
        <f>VLOOKUP(D575,'Fund Information'!A:F,6,FALSE)</f>
        <v>Federal Emergency Management Agency (FEMA) - VDEM Pass Thru COVID -19 - State Agencies.</v>
      </c>
      <c r="M575" s="6" t="str">
        <f t="shared" si="90"/>
        <v>N/A</v>
      </c>
      <c r="N575" s="6" t="s">
        <v>2886</v>
      </c>
      <c r="O575" s="6" t="str">
        <f t="shared" si="91"/>
        <v>N/A</v>
      </c>
      <c r="P575" s="5" t="s">
        <v>2886</v>
      </c>
      <c r="Q575" s="6" t="str">
        <f t="shared" si="92"/>
        <v>N/A</v>
      </c>
      <c r="R575" s="7" t="str">
        <f t="shared" si="93"/>
        <v>Yes</v>
      </c>
      <c r="S575" s="5" t="str">
        <f t="shared" si="94"/>
        <v>Answer Required</v>
      </c>
      <c r="T575" s="6" t="str">
        <f t="shared" si="95"/>
        <v>N/A</v>
      </c>
      <c r="U575" s="7" t="str">
        <f t="shared" si="96"/>
        <v>No</v>
      </c>
      <c r="V575" s="5" t="str">
        <f t="shared" si="97"/>
        <v>Answer Required</v>
      </c>
      <c r="W575" s="6" t="str">
        <f t="shared" si="98"/>
        <v>N/A</v>
      </c>
      <c r="X575" s="5" t="s">
        <v>2886</v>
      </c>
    </row>
    <row r="576" spans="1:24" ht="165" x14ac:dyDescent="0.25">
      <c r="A576" s="77">
        <f>VLOOKUP(C576,'BU and Control BU Listing'!A:E,5,FALSE)</f>
        <v>18200</v>
      </c>
      <c r="B576" s="80" t="s">
        <v>8139</v>
      </c>
      <c r="C576" s="22" t="str">
        <f t="shared" si="88"/>
        <v>18200</v>
      </c>
      <c r="D576" s="22" t="str">
        <f t="shared" si="89"/>
        <v>12110</v>
      </c>
      <c r="E576" s="21" t="str">
        <f>VLOOKUP(B576,'Table A as of March 2024'!A:G,7,FALSE)</f>
        <v>Virginia Employment Commission</v>
      </c>
      <c r="F576" s="21" t="str">
        <f>VLOOKUP(B576,'Table A as of March 2024'!A:H,8,FALSE)</f>
        <v>ARP-CrvStLoclFisRecFd-COVID-19</v>
      </c>
      <c r="G576" s="11" t="str">
        <f>VLOOKUP(B576,'Table A as of March 2024'!A:I,9,FALSE)</f>
        <v>120</v>
      </c>
      <c r="H576" t="str">
        <f>VLOOKUP(B576,'Table A as of March 2024'!A:L,12,FALSE)</f>
        <v>No</v>
      </c>
      <c r="I576" s="9" t="str">
        <f>VLOOKUP(B576,'Table A as of March 2024'!A:M,13,FALSE)</f>
        <v>V</v>
      </c>
      <c r="J576" t="str">
        <f>VLOOKUP(B576,'Table A as of March 2024'!A:O,15,FALSE)</f>
        <v>R</v>
      </c>
      <c r="K576" t="str">
        <f>VLOOKUP(G576,'ACFR Class Vlookup'!A:B,2,FALSE)</f>
        <v>Governmental</v>
      </c>
      <c r="L576" s="1" t="str">
        <f>VLOOKUP(D576,'Fund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76" s="6" t="str">
        <f t="shared" si="90"/>
        <v>N/A</v>
      </c>
      <c r="N576" s="6" t="s">
        <v>2886</v>
      </c>
      <c r="O576" s="6" t="str">
        <f t="shared" si="91"/>
        <v>N/A</v>
      </c>
      <c r="P576" s="5" t="s">
        <v>2886</v>
      </c>
      <c r="Q576" s="6" t="str">
        <f t="shared" si="92"/>
        <v>N/A</v>
      </c>
      <c r="R576" s="7" t="str">
        <f t="shared" si="93"/>
        <v>Yes</v>
      </c>
      <c r="S576" s="5" t="str">
        <f t="shared" si="94"/>
        <v>Answer Required</v>
      </c>
      <c r="T576" s="6" t="str">
        <f t="shared" si="95"/>
        <v>N/A</v>
      </c>
      <c r="U576" s="7" t="str">
        <f t="shared" si="96"/>
        <v>No</v>
      </c>
      <c r="V576" s="5" t="str">
        <f t="shared" si="97"/>
        <v>Answer Required</v>
      </c>
      <c r="W576" s="6" t="str">
        <f t="shared" si="98"/>
        <v>N/A</v>
      </c>
      <c r="X576" s="5" t="s">
        <v>2886</v>
      </c>
    </row>
    <row r="577" spans="1:24" x14ac:dyDescent="0.25">
      <c r="A577" s="77">
        <f>VLOOKUP(C577,'BU and Control BU Listing'!A:E,5,FALSE)</f>
        <v>11900</v>
      </c>
      <c r="B577" s="80" t="s">
        <v>3365</v>
      </c>
      <c r="C577" s="22" t="str">
        <f t="shared" si="88"/>
        <v>18300</v>
      </c>
      <c r="D577" s="22" t="str">
        <f t="shared" si="89"/>
        <v>01000</v>
      </c>
      <c r="E577" s="21" t="str">
        <f>VLOOKUP(B577,'Table A as of March 2024'!A:G,7,FALSE)</f>
        <v>Sec of Natural&amp;Historical Rsrc</v>
      </c>
      <c r="F577" s="21" t="str">
        <f>VLOOKUP(B577,'Table A as of March 2024'!A:H,8,FALSE)</f>
        <v>General Fund</v>
      </c>
      <c r="G577" s="11" t="str">
        <f>VLOOKUP(B577,'Table A as of March 2024'!A:I,9,FALSE)</f>
        <v>100</v>
      </c>
      <c r="H577" t="str">
        <f>VLOOKUP(B577,'Table A as of March 2024'!A:L,12,FALSE)</f>
        <v>No</v>
      </c>
      <c r="I577" s="9" t="str">
        <f>VLOOKUP(B577,'Table A as of March 2024'!A:M,13,FALSE)</f>
        <v>G</v>
      </c>
      <c r="J577" t="str">
        <f>VLOOKUP(B577,'Table A as of March 2024'!A:O,15,FALSE)</f>
        <v>U</v>
      </c>
      <c r="K577" t="str">
        <f>VLOOKUP(G577,'ACFR Class Vlookup'!A:B,2,FALSE)</f>
        <v>Governmental</v>
      </c>
      <c r="L577" s="1" t="str">
        <f>VLOOKUP(D577,'Fund Information'!A:F,6,FALSE)</f>
        <v>General Fund</v>
      </c>
      <c r="M577" s="6" t="str">
        <f t="shared" si="90"/>
        <v>N/A</v>
      </c>
      <c r="N577" s="6" t="s">
        <v>2886</v>
      </c>
      <c r="O577" s="6" t="str">
        <f t="shared" si="91"/>
        <v>N/A</v>
      </c>
      <c r="P577" s="5" t="s">
        <v>2886</v>
      </c>
      <c r="Q577" s="6" t="str">
        <f t="shared" si="92"/>
        <v>N/A</v>
      </c>
      <c r="R577" s="7" t="str">
        <f t="shared" si="93"/>
        <v>No</v>
      </c>
      <c r="S577" s="5" t="str">
        <f t="shared" si="94"/>
        <v>Answer Required</v>
      </c>
      <c r="T577" s="6" t="str">
        <f t="shared" si="95"/>
        <v>N/A</v>
      </c>
      <c r="U577" s="7" t="str">
        <f t="shared" si="96"/>
        <v>No</v>
      </c>
      <c r="V577" s="5" t="str">
        <f t="shared" si="97"/>
        <v>Answer Required</v>
      </c>
      <c r="W577" s="6" t="str">
        <f t="shared" si="98"/>
        <v>N/A</v>
      </c>
      <c r="X577" s="5" t="s">
        <v>2886</v>
      </c>
    </row>
    <row r="578" spans="1:24" ht="90" x14ac:dyDescent="0.25">
      <c r="A578" s="77">
        <f>VLOOKUP(C578,'BU and Control BU Listing'!A:E,5,FALSE)</f>
        <v>11900</v>
      </c>
      <c r="B578" s="80" t="s">
        <v>3366</v>
      </c>
      <c r="C578" s="22" t="str">
        <f t="shared" si="88"/>
        <v>18300</v>
      </c>
      <c r="D578" s="22" t="str">
        <f t="shared" si="89"/>
        <v>02189</v>
      </c>
      <c r="E578" s="21" t="str">
        <f>VLOOKUP(B578,'Table A as of March 2024'!A:G,7,FALSE)</f>
        <v>Sec of Natural&amp;Historical Rsrc</v>
      </c>
      <c r="F578" s="21" t="str">
        <f>VLOOKUP(B578,'Table A as of March 2024'!A:H,8,FALSE)</f>
        <v>Sec NR Special Revenue Fund</v>
      </c>
      <c r="G578" s="11" t="str">
        <f>VLOOKUP(B578,'Table A as of March 2024'!A:I,9,FALSE)</f>
        <v>105</v>
      </c>
      <c r="H578" t="str">
        <f>VLOOKUP(B578,'Table A as of March 2024'!A:L,12,FALSE)</f>
        <v>No</v>
      </c>
      <c r="I578" s="9" t="str">
        <f>VLOOKUP(B578,'Table A as of March 2024'!A:M,13,FALSE)</f>
        <v>R</v>
      </c>
      <c r="J578" t="str">
        <f>VLOOKUP(B578,'Table A as of March 2024'!A:O,15,FALSE)</f>
        <v>C</v>
      </c>
      <c r="K578" t="str">
        <f>VLOOKUP(G578,'ACFR Class Vlookup'!A:B,2,FALSE)</f>
        <v>Governmental</v>
      </c>
      <c r="L578" s="1" t="str">
        <f>VLOOKUP(D578,'Fund Information'!A:F,6,FALSE)</f>
        <v>Pursuant to 4-2.01a of Chapter 836, 2017 Acts of Assembly and as authorized by Decision Brief from the Governor 10/02/2017. The fund supports the establishment and operation of Virginia’s Environmental Justice Advisory Council (EJAC); relating to a grant from the Energy Foundation. The fund will also account for any other similar moneys the Secretary may receive.</v>
      </c>
      <c r="M578" s="6" t="str">
        <f t="shared" si="90"/>
        <v>N/A</v>
      </c>
      <c r="N578" s="6" t="s">
        <v>2886</v>
      </c>
      <c r="O578" s="6" t="str">
        <f t="shared" si="91"/>
        <v>N/A</v>
      </c>
      <c r="P578" s="5" t="s">
        <v>2886</v>
      </c>
      <c r="Q578" s="6" t="str">
        <f t="shared" si="92"/>
        <v>N/A</v>
      </c>
      <c r="R578" s="7" t="str">
        <f t="shared" si="93"/>
        <v>No</v>
      </c>
      <c r="S578" s="5" t="str">
        <f t="shared" si="94"/>
        <v>Answer Required</v>
      </c>
      <c r="T578" s="6" t="str">
        <f t="shared" si="95"/>
        <v>N/A</v>
      </c>
      <c r="U578" s="7" t="str">
        <f t="shared" si="96"/>
        <v>Yes</v>
      </c>
      <c r="V578" s="5" t="str">
        <f t="shared" si="97"/>
        <v>Answer Required</v>
      </c>
      <c r="W578" s="6" t="str">
        <f t="shared" si="98"/>
        <v>N/A</v>
      </c>
      <c r="X578" s="5" t="s">
        <v>2886</v>
      </c>
    </row>
    <row r="579" spans="1:24" x14ac:dyDescent="0.25">
      <c r="A579" s="77">
        <f>VLOOKUP(C579,'BU and Control BU Listing'!A:E,5,FALSE)</f>
        <v>11900</v>
      </c>
      <c r="B579" s="80" t="s">
        <v>3367</v>
      </c>
      <c r="C579" s="22" t="str">
        <f t="shared" ref="C579:C642" si="99">LEFT(B579,5)</f>
        <v>18300</v>
      </c>
      <c r="D579" s="22" t="str">
        <f t="shared" ref="D579:D642" si="100">RIGHT(B579,5)</f>
        <v>02700</v>
      </c>
      <c r="E579" s="21" t="str">
        <f>VLOOKUP(B579,'Table A as of March 2024'!A:G,7,FALSE)</f>
        <v>Sec of Natural&amp;Historical Rsrc</v>
      </c>
      <c r="F579" s="21" t="str">
        <f>VLOOKUP(B579,'Table A as of March 2024'!A:H,8,FALSE)</f>
        <v>Parking</v>
      </c>
      <c r="G579" s="11" t="str">
        <f>VLOOKUP(B579,'Table A as of March 2024'!A:I,9,FALSE)</f>
        <v>105</v>
      </c>
      <c r="H579" t="str">
        <f>VLOOKUP(B579,'Table A as of March 2024'!A:L,12,FALSE)</f>
        <v>No</v>
      </c>
      <c r="I579" s="9" t="str">
        <f>VLOOKUP(B579,'Table A as of March 2024'!A:M,13,FALSE)</f>
        <v>U</v>
      </c>
      <c r="J579" t="str">
        <f>VLOOKUP(B579,'Table A as of March 2024'!A:O,15,FALSE)</f>
        <v>C</v>
      </c>
      <c r="K579" t="str">
        <f>VLOOKUP(G579,'ACFR Class Vlookup'!A:B,2,FALSE)</f>
        <v>Governmental</v>
      </c>
      <c r="L579" s="1" t="str">
        <f>VLOOKUP(D579,'Fund Information'!A:F,6,FALSE)</f>
        <v>Parking - Accounts for fees paid for parking vehicles in state parking lots.</v>
      </c>
      <c r="M579" s="6" t="str">
        <f t="shared" ref="M579:M642" si="101">IF(L579="","Answer Required","N/A")</f>
        <v>N/A</v>
      </c>
      <c r="N579" s="6" t="s">
        <v>2886</v>
      </c>
      <c r="O579" s="6" t="str">
        <f t="shared" ref="O579:O642" si="102">IF(N579="No","Answer Required","N/A")</f>
        <v>N/A</v>
      </c>
      <c r="P579" s="5" t="s">
        <v>2886</v>
      </c>
      <c r="Q579" s="6" t="str">
        <f t="shared" ref="Q579:Q642" si="103">IF(P579="No","Answer Required","N/A")</f>
        <v>N/A</v>
      </c>
      <c r="R579" s="7" t="str">
        <f t="shared" ref="R579:R642" si="104">IF(J579="R","Yes","No")</f>
        <v>No</v>
      </c>
      <c r="S579" s="5" t="str">
        <f t="shared" ref="S579:S642" si="105">IF($K579="Governmental","Answer Required","N/A")</f>
        <v>Answer Required</v>
      </c>
      <c r="T579" s="6" t="str">
        <f t="shared" ref="T579:T642" si="106">IF(AND(S579="Yes",R579="Yes"),"Answer Required",IF(AND(S579="no",R579="no"),"Answer Required","N/A"))</f>
        <v>N/A</v>
      </c>
      <c r="U579" s="7" t="str">
        <f t="shared" ref="U579:U642" si="107">IF(J579="C","Yes","No")</f>
        <v>Yes</v>
      </c>
      <c r="V579" s="5" t="str">
        <f t="shared" ref="V579:V642" si="108">IF($K579="Governmental","Answer Required","N/A")</f>
        <v>Answer Required</v>
      </c>
      <c r="W579" s="6" t="str">
        <f t="shared" ref="W579:W642" si="109">IF(AND(V579="Yes",U579="Yes"),"Answer Required",IF(AND(V579="no",U579="no"),"Answer Required","N/A"))</f>
        <v>N/A</v>
      </c>
      <c r="X579" s="5" t="s">
        <v>2886</v>
      </c>
    </row>
    <row r="580" spans="1:24" ht="75" x14ac:dyDescent="0.25">
      <c r="A580" s="77">
        <f>VLOOKUP(C580,'BU and Control BU Listing'!A:E,5,FALSE)</f>
        <v>11900</v>
      </c>
      <c r="B580" s="80" t="s">
        <v>3368</v>
      </c>
      <c r="C580" s="22" t="str">
        <f t="shared" si="99"/>
        <v>18300</v>
      </c>
      <c r="D580" s="22" t="str">
        <f t="shared" si="100"/>
        <v>09010</v>
      </c>
      <c r="E580" s="21" t="str">
        <f>VLOOKUP(B580,'Table A as of March 2024'!A:G,7,FALSE)</f>
        <v>Sec of Natural&amp;Historical Rsrc</v>
      </c>
      <c r="F580" s="21" t="str">
        <f>VLOOKUP(B580,'Table A as of March 2024'!A:H,8,FALSE)</f>
        <v>Ches Bay Restoration Contribut</v>
      </c>
      <c r="G580" s="11" t="str">
        <f>VLOOKUP(B580,'Table A as of March 2024'!A:I,9,FALSE)</f>
        <v>105</v>
      </c>
      <c r="H580" t="str">
        <f>VLOOKUP(B580,'Table A as of March 2024'!A:L,12,FALSE)</f>
        <v>No</v>
      </c>
      <c r="I580" s="9" t="str">
        <f>VLOOKUP(B580,'Table A as of March 2024'!A:M,13,FALSE)</f>
        <v>U</v>
      </c>
      <c r="J580" t="str">
        <f>VLOOKUP(B580,'Table A as of March 2024'!A:O,15,FALSE)</f>
        <v>R</v>
      </c>
      <c r="K580" t="str">
        <f>VLOOKUP(G580,'ACFR Class Vlookup'!A:B,2,FALSE)</f>
        <v>Governmental</v>
      </c>
      <c r="L580" s="1" t="str">
        <f>VLOOKUP(D580,'Fund Information'!A:F,6,FALSE)</f>
        <v>Per Code of VA § 58.1-344.3 part 33 C 2a, voluntary income tax contribution funds are restricted to be used to help fund Chesapeake Bay and its tributaries restoration activities in accordance with tributary plans developed pursuant to Article 7 (§ 2.2-215 et seq.) of Chapter 2 of Title 2.2.</v>
      </c>
      <c r="M580" s="6" t="str">
        <f t="shared" si="101"/>
        <v>N/A</v>
      </c>
      <c r="N580" s="6" t="s">
        <v>2886</v>
      </c>
      <c r="O580" s="6" t="str">
        <f t="shared" si="102"/>
        <v>N/A</v>
      </c>
      <c r="P580" s="5" t="s">
        <v>2886</v>
      </c>
      <c r="Q580" s="6" t="str">
        <f t="shared" si="103"/>
        <v>N/A</v>
      </c>
      <c r="R580" s="7" t="str">
        <f t="shared" si="104"/>
        <v>Yes</v>
      </c>
      <c r="S580" s="5" t="str">
        <f t="shared" si="105"/>
        <v>Answer Required</v>
      </c>
      <c r="T580" s="6" t="str">
        <f t="shared" si="106"/>
        <v>N/A</v>
      </c>
      <c r="U580" s="7" t="str">
        <f t="shared" si="107"/>
        <v>No</v>
      </c>
      <c r="V580" s="5" t="str">
        <f t="shared" si="108"/>
        <v>Answer Required</v>
      </c>
      <c r="W580" s="6" t="str">
        <f t="shared" si="109"/>
        <v>N/A</v>
      </c>
      <c r="X580" s="5" t="s">
        <v>2886</v>
      </c>
    </row>
    <row r="581" spans="1:24" x14ac:dyDescent="0.25">
      <c r="A581" s="77">
        <f>VLOOKUP(C581,'BU and Control BU Listing'!A:E,5,FALSE)</f>
        <v>11900</v>
      </c>
      <c r="B581" s="80" t="s">
        <v>3369</v>
      </c>
      <c r="C581" s="22" t="str">
        <f t="shared" si="99"/>
        <v>18300</v>
      </c>
      <c r="D581" s="22" t="str">
        <f t="shared" si="100"/>
        <v>10000</v>
      </c>
      <c r="E581" s="21" t="str">
        <f>VLOOKUP(B581,'Table A as of March 2024'!A:G,7,FALSE)</f>
        <v>Sec of Natural&amp;Historical Rsrc</v>
      </c>
      <c r="F581" s="21" t="str">
        <f>VLOOKUP(B581,'Table A as of March 2024'!A:H,8,FALSE)</f>
        <v>Federal Trust</v>
      </c>
      <c r="G581" s="11" t="str">
        <f>VLOOKUP(B581,'Table A as of March 2024'!A:I,9,FALSE)</f>
        <v>120</v>
      </c>
      <c r="H581" t="str">
        <f>VLOOKUP(B581,'Table A as of March 2024'!A:L,12,FALSE)</f>
        <v>No</v>
      </c>
      <c r="I581" s="9" t="str">
        <f>VLOOKUP(B581,'Table A as of March 2024'!A:M,13,FALSE)</f>
        <v>R</v>
      </c>
      <c r="J581" t="str">
        <f>VLOOKUP(B581,'Table A as of March 2024'!A:O,15,FALSE)</f>
        <v>R</v>
      </c>
      <c r="K581" t="str">
        <f>VLOOKUP(G581,'ACFR Class Vlookup'!A:B,2,FALSE)</f>
        <v>Governmental</v>
      </c>
      <c r="L581" s="1" t="str">
        <f>VLOOKUP(D581,'Fund Information'!A:F,6,FALSE)</f>
        <v>This fund accounts for Federal funds.</v>
      </c>
      <c r="M581" s="6" t="str">
        <f t="shared" si="101"/>
        <v>N/A</v>
      </c>
      <c r="N581" s="6" t="s">
        <v>2886</v>
      </c>
      <c r="O581" s="6" t="str">
        <f t="shared" si="102"/>
        <v>N/A</v>
      </c>
      <c r="P581" s="5" t="s">
        <v>2886</v>
      </c>
      <c r="Q581" s="6" t="str">
        <f t="shared" si="103"/>
        <v>N/A</v>
      </c>
      <c r="R581" s="7" t="str">
        <f t="shared" si="104"/>
        <v>Yes</v>
      </c>
      <c r="S581" s="5" t="str">
        <f t="shared" si="105"/>
        <v>Answer Required</v>
      </c>
      <c r="T581" s="6" t="str">
        <f t="shared" si="106"/>
        <v>N/A</v>
      </c>
      <c r="U581" s="7" t="str">
        <f t="shared" si="107"/>
        <v>No</v>
      </c>
      <c r="V581" s="5" t="str">
        <f t="shared" si="108"/>
        <v>Answer Required</v>
      </c>
      <c r="W581" s="6" t="str">
        <f t="shared" si="109"/>
        <v>N/A</v>
      </c>
      <c r="X581" s="5" t="s">
        <v>2886</v>
      </c>
    </row>
    <row r="582" spans="1:24" x14ac:dyDescent="0.25">
      <c r="A582" s="77">
        <f>VLOOKUP(C582,'BU and Control BU Listing'!A:E,5,FALSE)</f>
        <v>11900</v>
      </c>
      <c r="B582" s="80" t="s">
        <v>3370</v>
      </c>
      <c r="C582" s="22" t="str">
        <f t="shared" si="99"/>
        <v>18400</v>
      </c>
      <c r="D582" s="22" t="str">
        <f t="shared" si="100"/>
        <v>01000</v>
      </c>
      <c r="E582" s="21" t="str">
        <f>VLOOKUP(B582,'Table A as of March 2024'!A:G,7,FALSE)</f>
        <v>Secretary of Technology</v>
      </c>
      <c r="F582" s="21" t="str">
        <f>VLOOKUP(B582,'Table A as of March 2024'!A:H,8,FALSE)</f>
        <v>General Fund</v>
      </c>
      <c r="G582" s="11" t="str">
        <f>VLOOKUP(B582,'Table A as of March 2024'!A:I,9,FALSE)</f>
        <v>100</v>
      </c>
      <c r="H582" t="str">
        <f>VLOOKUP(B582,'Table A as of March 2024'!A:L,12,FALSE)</f>
        <v>No</v>
      </c>
      <c r="I582" s="9" t="str">
        <f>VLOOKUP(B582,'Table A as of March 2024'!A:M,13,FALSE)</f>
        <v>G</v>
      </c>
      <c r="J582" t="str">
        <f>VLOOKUP(B582,'Table A as of March 2024'!A:O,15,FALSE)</f>
        <v>U</v>
      </c>
      <c r="K582" t="str">
        <f>VLOOKUP(G582,'ACFR Class Vlookup'!A:B,2,FALSE)</f>
        <v>Governmental</v>
      </c>
      <c r="L582" s="1" t="str">
        <f>VLOOKUP(D582,'Fund Information'!A:F,6,FALSE)</f>
        <v>General Fund</v>
      </c>
      <c r="M582" s="6" t="str">
        <f t="shared" si="101"/>
        <v>N/A</v>
      </c>
      <c r="N582" s="6" t="s">
        <v>2886</v>
      </c>
      <c r="O582" s="6" t="str">
        <f t="shared" si="102"/>
        <v>N/A</v>
      </c>
      <c r="P582" s="5" t="s">
        <v>2886</v>
      </c>
      <c r="Q582" s="6" t="str">
        <f t="shared" si="103"/>
        <v>N/A</v>
      </c>
      <c r="R582" s="7" t="str">
        <f t="shared" si="104"/>
        <v>No</v>
      </c>
      <c r="S582" s="5" t="str">
        <f t="shared" si="105"/>
        <v>Answer Required</v>
      </c>
      <c r="T582" s="6" t="str">
        <f t="shared" si="106"/>
        <v>N/A</v>
      </c>
      <c r="U582" s="7" t="str">
        <f t="shared" si="107"/>
        <v>No</v>
      </c>
      <c r="V582" s="5" t="str">
        <f t="shared" si="108"/>
        <v>Answer Required</v>
      </c>
      <c r="W582" s="6" t="str">
        <f t="shared" si="109"/>
        <v>N/A</v>
      </c>
      <c r="X582" s="5" t="s">
        <v>2886</v>
      </c>
    </row>
    <row r="583" spans="1:24" x14ac:dyDescent="0.25">
      <c r="A583" s="77">
        <f>VLOOKUP(C583,'BU and Control BU Listing'!A:E,5,FALSE)</f>
        <v>11900</v>
      </c>
      <c r="B583" s="80" t="s">
        <v>3371</v>
      </c>
      <c r="C583" s="22" t="str">
        <f t="shared" si="99"/>
        <v>18400</v>
      </c>
      <c r="D583" s="22" t="str">
        <f t="shared" si="100"/>
        <v>02700</v>
      </c>
      <c r="E583" s="21" t="str">
        <f>VLOOKUP(B583,'Table A as of March 2024'!A:G,7,FALSE)</f>
        <v>Secretary of Technology</v>
      </c>
      <c r="F583" s="21" t="str">
        <f>VLOOKUP(B583,'Table A as of March 2024'!A:H,8,FALSE)</f>
        <v>Parking</v>
      </c>
      <c r="G583" s="11" t="str">
        <f>VLOOKUP(B583,'Table A as of March 2024'!A:I,9,FALSE)</f>
        <v>105</v>
      </c>
      <c r="H583" t="str">
        <f>VLOOKUP(B583,'Table A as of March 2024'!A:L,12,FALSE)</f>
        <v>No</v>
      </c>
      <c r="I583" s="9" t="str">
        <f>VLOOKUP(B583,'Table A as of March 2024'!A:M,13,FALSE)</f>
        <v>U</v>
      </c>
      <c r="J583" t="str">
        <f>VLOOKUP(B583,'Table A as of March 2024'!A:O,15,FALSE)</f>
        <v>C</v>
      </c>
      <c r="K583" t="str">
        <f>VLOOKUP(G583,'ACFR Class Vlookup'!A:B,2,FALSE)</f>
        <v>Governmental</v>
      </c>
      <c r="L583" s="1" t="str">
        <f>VLOOKUP(D583,'Fund Information'!A:F,6,FALSE)</f>
        <v>Parking - Accounts for fees paid for parking vehicles in state parking lots.</v>
      </c>
      <c r="M583" s="6" t="str">
        <f t="shared" si="101"/>
        <v>N/A</v>
      </c>
      <c r="N583" s="6" t="s">
        <v>2886</v>
      </c>
      <c r="O583" s="6" t="str">
        <f t="shared" si="102"/>
        <v>N/A</v>
      </c>
      <c r="P583" s="5" t="s">
        <v>2886</v>
      </c>
      <c r="Q583" s="6" t="str">
        <f t="shared" si="103"/>
        <v>N/A</v>
      </c>
      <c r="R583" s="7" t="str">
        <f t="shared" si="104"/>
        <v>No</v>
      </c>
      <c r="S583" s="5" t="str">
        <f t="shared" si="105"/>
        <v>Answer Required</v>
      </c>
      <c r="T583" s="6" t="str">
        <f t="shared" si="106"/>
        <v>N/A</v>
      </c>
      <c r="U583" s="7" t="str">
        <f t="shared" si="107"/>
        <v>Yes</v>
      </c>
      <c r="V583" s="5" t="str">
        <f t="shared" si="108"/>
        <v>Answer Required</v>
      </c>
      <c r="W583" s="6" t="str">
        <f t="shared" si="109"/>
        <v>N/A</v>
      </c>
      <c r="X583" s="5" t="s">
        <v>2886</v>
      </c>
    </row>
    <row r="584" spans="1:24" x14ac:dyDescent="0.25">
      <c r="A584" s="77">
        <f>VLOOKUP(C584,'BU and Control BU Listing'!A:E,5,FALSE)</f>
        <v>11900</v>
      </c>
      <c r="B584" s="80" t="s">
        <v>3372</v>
      </c>
      <c r="C584" s="22" t="str">
        <f t="shared" si="99"/>
        <v>18500</v>
      </c>
      <c r="D584" s="22" t="str">
        <f t="shared" si="100"/>
        <v>01000</v>
      </c>
      <c r="E584" s="21" t="str">
        <f>VLOOKUP(B584,'Table A as of March 2024'!A:G,7,FALSE)</f>
        <v>Secretary of Education</v>
      </c>
      <c r="F584" s="21" t="str">
        <f>VLOOKUP(B584,'Table A as of March 2024'!A:H,8,FALSE)</f>
        <v>General Fund</v>
      </c>
      <c r="G584" s="11" t="str">
        <f>VLOOKUP(B584,'Table A as of March 2024'!A:I,9,FALSE)</f>
        <v>100</v>
      </c>
      <c r="H584" t="str">
        <f>VLOOKUP(B584,'Table A as of March 2024'!A:L,12,FALSE)</f>
        <v>No</v>
      </c>
      <c r="I584" s="9" t="str">
        <f>VLOOKUP(B584,'Table A as of March 2024'!A:M,13,FALSE)</f>
        <v>G</v>
      </c>
      <c r="J584" t="str">
        <f>VLOOKUP(B584,'Table A as of March 2024'!A:O,15,FALSE)</f>
        <v>U</v>
      </c>
      <c r="K584" t="str">
        <f>VLOOKUP(G584,'ACFR Class Vlookup'!A:B,2,FALSE)</f>
        <v>Governmental</v>
      </c>
      <c r="L584" s="1" t="str">
        <f>VLOOKUP(D584,'Fund Information'!A:F,6,FALSE)</f>
        <v>General Fund</v>
      </c>
      <c r="M584" s="6" t="str">
        <f t="shared" si="101"/>
        <v>N/A</v>
      </c>
      <c r="N584" s="6" t="s">
        <v>2886</v>
      </c>
      <c r="O584" s="6" t="str">
        <f t="shared" si="102"/>
        <v>N/A</v>
      </c>
      <c r="P584" s="5" t="s">
        <v>2886</v>
      </c>
      <c r="Q584" s="6" t="str">
        <f t="shared" si="103"/>
        <v>N/A</v>
      </c>
      <c r="R584" s="7" t="str">
        <f t="shared" si="104"/>
        <v>No</v>
      </c>
      <c r="S584" s="5" t="str">
        <f t="shared" si="105"/>
        <v>Answer Required</v>
      </c>
      <c r="T584" s="6" t="str">
        <f t="shared" si="106"/>
        <v>N/A</v>
      </c>
      <c r="U584" s="7" t="str">
        <f t="shared" si="107"/>
        <v>No</v>
      </c>
      <c r="V584" s="5" t="str">
        <f t="shared" si="108"/>
        <v>Answer Required</v>
      </c>
      <c r="W584" s="6" t="str">
        <f t="shared" si="109"/>
        <v>N/A</v>
      </c>
      <c r="X584" s="5" t="s">
        <v>2886</v>
      </c>
    </row>
    <row r="585" spans="1:24" x14ac:dyDescent="0.25">
      <c r="A585" s="77">
        <f>VLOOKUP(C585,'BU and Control BU Listing'!A:E,5,FALSE)</f>
        <v>11900</v>
      </c>
      <c r="B585" s="80" t="s">
        <v>3373</v>
      </c>
      <c r="C585" s="22" t="str">
        <f t="shared" si="99"/>
        <v>18500</v>
      </c>
      <c r="D585" s="22" t="str">
        <f t="shared" si="100"/>
        <v>02700</v>
      </c>
      <c r="E585" s="21" t="str">
        <f>VLOOKUP(B585,'Table A as of March 2024'!A:G,7,FALSE)</f>
        <v>Secretary of Education</v>
      </c>
      <c r="F585" s="21" t="str">
        <f>VLOOKUP(B585,'Table A as of March 2024'!A:H,8,FALSE)</f>
        <v>Parking</v>
      </c>
      <c r="G585" s="11" t="str">
        <f>VLOOKUP(B585,'Table A as of March 2024'!A:I,9,FALSE)</f>
        <v>105</v>
      </c>
      <c r="H585" t="str">
        <f>VLOOKUP(B585,'Table A as of March 2024'!A:L,12,FALSE)</f>
        <v>No</v>
      </c>
      <c r="I585" s="9" t="str">
        <f>VLOOKUP(B585,'Table A as of March 2024'!A:M,13,FALSE)</f>
        <v>U</v>
      </c>
      <c r="J585" t="str">
        <f>VLOOKUP(B585,'Table A as of March 2024'!A:O,15,FALSE)</f>
        <v>C</v>
      </c>
      <c r="K585" t="str">
        <f>VLOOKUP(G585,'ACFR Class Vlookup'!A:B,2,FALSE)</f>
        <v>Governmental</v>
      </c>
      <c r="L585" s="1" t="str">
        <f>VLOOKUP(D585,'Fund Information'!A:F,6,FALSE)</f>
        <v>Parking - Accounts for fees paid for parking vehicles in state parking lots.</v>
      </c>
      <c r="M585" s="6" t="str">
        <f t="shared" si="101"/>
        <v>N/A</v>
      </c>
      <c r="N585" s="6" t="s">
        <v>2886</v>
      </c>
      <c r="O585" s="6" t="str">
        <f t="shared" si="102"/>
        <v>N/A</v>
      </c>
      <c r="P585" s="5" t="s">
        <v>2886</v>
      </c>
      <c r="Q585" s="6" t="str">
        <f t="shared" si="103"/>
        <v>N/A</v>
      </c>
      <c r="R585" s="7" t="str">
        <f t="shared" si="104"/>
        <v>No</v>
      </c>
      <c r="S585" s="5" t="str">
        <f t="shared" si="105"/>
        <v>Answer Required</v>
      </c>
      <c r="T585" s="6" t="str">
        <f t="shared" si="106"/>
        <v>N/A</v>
      </c>
      <c r="U585" s="7" t="str">
        <f t="shared" si="107"/>
        <v>Yes</v>
      </c>
      <c r="V585" s="5" t="str">
        <f t="shared" si="108"/>
        <v>Answer Required</v>
      </c>
      <c r="W585" s="6" t="str">
        <f t="shared" si="109"/>
        <v>N/A</v>
      </c>
      <c r="X585" s="5" t="s">
        <v>2886</v>
      </c>
    </row>
    <row r="586" spans="1:24" x14ac:dyDescent="0.25">
      <c r="A586" s="77">
        <f>VLOOKUP(C586,'BU and Control BU Listing'!A:E,5,FALSE)</f>
        <v>11900</v>
      </c>
      <c r="B586" s="80" t="s">
        <v>3374</v>
      </c>
      <c r="C586" s="22" t="str">
        <f t="shared" si="99"/>
        <v>18600</v>
      </c>
      <c r="D586" s="22" t="str">
        <f t="shared" si="100"/>
        <v>01000</v>
      </c>
      <c r="E586" s="21" t="str">
        <f>VLOOKUP(B586,'Table A as of March 2024'!A:G,7,FALSE)</f>
        <v>Secretary of Transportation</v>
      </c>
      <c r="F586" s="21" t="str">
        <f>VLOOKUP(B586,'Table A as of March 2024'!A:H,8,FALSE)</f>
        <v>General Fund</v>
      </c>
      <c r="G586" s="11" t="str">
        <f>VLOOKUP(B586,'Table A as of March 2024'!A:I,9,FALSE)</f>
        <v>100</v>
      </c>
      <c r="H586" t="str">
        <f>VLOOKUP(B586,'Table A as of March 2024'!A:L,12,FALSE)</f>
        <v>No</v>
      </c>
      <c r="I586" s="9" t="str">
        <f>VLOOKUP(B586,'Table A as of March 2024'!A:M,13,FALSE)</f>
        <v>G</v>
      </c>
      <c r="J586" t="str">
        <f>VLOOKUP(B586,'Table A as of March 2024'!A:O,15,FALSE)</f>
        <v>U</v>
      </c>
      <c r="K586" t="str">
        <f>VLOOKUP(G586,'ACFR Class Vlookup'!A:B,2,FALSE)</f>
        <v>Governmental</v>
      </c>
      <c r="L586" s="1" t="str">
        <f>VLOOKUP(D586,'Fund Information'!A:F,6,FALSE)</f>
        <v>General Fund</v>
      </c>
      <c r="M586" s="6" t="str">
        <f t="shared" si="101"/>
        <v>N/A</v>
      </c>
      <c r="N586" s="6" t="s">
        <v>2886</v>
      </c>
      <c r="O586" s="6" t="str">
        <f t="shared" si="102"/>
        <v>N/A</v>
      </c>
      <c r="P586" s="5" t="s">
        <v>2886</v>
      </c>
      <c r="Q586" s="6" t="str">
        <f t="shared" si="103"/>
        <v>N/A</v>
      </c>
      <c r="R586" s="7" t="str">
        <f t="shared" si="104"/>
        <v>No</v>
      </c>
      <c r="S586" s="5" t="str">
        <f t="shared" si="105"/>
        <v>Answer Required</v>
      </c>
      <c r="T586" s="6" t="str">
        <f t="shared" si="106"/>
        <v>N/A</v>
      </c>
      <c r="U586" s="7" t="str">
        <f t="shared" si="107"/>
        <v>No</v>
      </c>
      <c r="V586" s="5" t="str">
        <f t="shared" si="108"/>
        <v>Answer Required</v>
      </c>
      <c r="W586" s="6" t="str">
        <f t="shared" si="109"/>
        <v>N/A</v>
      </c>
      <c r="X586" s="5" t="s">
        <v>2886</v>
      </c>
    </row>
    <row r="587" spans="1:24" x14ac:dyDescent="0.25">
      <c r="A587" s="77">
        <f>VLOOKUP(C587,'BU and Control BU Listing'!A:E,5,FALSE)</f>
        <v>11900</v>
      </c>
      <c r="B587" s="80" t="s">
        <v>3375</v>
      </c>
      <c r="C587" s="22" t="str">
        <f t="shared" si="99"/>
        <v>18600</v>
      </c>
      <c r="D587" s="22" t="str">
        <f t="shared" si="100"/>
        <v>02700</v>
      </c>
      <c r="E587" s="21" t="str">
        <f>VLOOKUP(B587,'Table A as of March 2024'!A:G,7,FALSE)</f>
        <v>Secretary of Transportation</v>
      </c>
      <c r="F587" s="21" t="str">
        <f>VLOOKUP(B587,'Table A as of March 2024'!A:H,8,FALSE)</f>
        <v>Parking</v>
      </c>
      <c r="G587" s="11" t="str">
        <f>VLOOKUP(B587,'Table A as of March 2024'!A:I,9,FALSE)</f>
        <v>105</v>
      </c>
      <c r="H587" t="str">
        <f>VLOOKUP(B587,'Table A as of March 2024'!A:L,12,FALSE)</f>
        <v>No</v>
      </c>
      <c r="I587" s="9" t="str">
        <f>VLOOKUP(B587,'Table A as of March 2024'!A:M,13,FALSE)</f>
        <v>U</v>
      </c>
      <c r="J587" t="str">
        <f>VLOOKUP(B587,'Table A as of March 2024'!A:O,15,FALSE)</f>
        <v>C</v>
      </c>
      <c r="K587" t="str">
        <f>VLOOKUP(G587,'ACFR Class Vlookup'!A:B,2,FALSE)</f>
        <v>Governmental</v>
      </c>
      <c r="L587" s="1" t="str">
        <f>VLOOKUP(D587,'Fund Information'!A:F,6,FALSE)</f>
        <v>Parking - Accounts for fees paid for parking vehicles in state parking lots.</v>
      </c>
      <c r="M587" s="6" t="str">
        <f t="shared" si="101"/>
        <v>N/A</v>
      </c>
      <c r="N587" s="6" t="s">
        <v>2886</v>
      </c>
      <c r="O587" s="6" t="str">
        <f t="shared" si="102"/>
        <v>N/A</v>
      </c>
      <c r="P587" s="5" t="s">
        <v>2886</v>
      </c>
      <c r="Q587" s="6" t="str">
        <f t="shared" si="103"/>
        <v>N/A</v>
      </c>
      <c r="R587" s="7" t="str">
        <f t="shared" si="104"/>
        <v>No</v>
      </c>
      <c r="S587" s="5" t="str">
        <f t="shared" si="105"/>
        <v>Answer Required</v>
      </c>
      <c r="T587" s="6" t="str">
        <f t="shared" si="106"/>
        <v>N/A</v>
      </c>
      <c r="U587" s="7" t="str">
        <f t="shared" si="107"/>
        <v>Yes</v>
      </c>
      <c r="V587" s="5" t="str">
        <f t="shared" si="108"/>
        <v>Answer Required</v>
      </c>
      <c r="W587" s="6" t="str">
        <f t="shared" si="109"/>
        <v>N/A</v>
      </c>
      <c r="X587" s="5" t="s">
        <v>2886</v>
      </c>
    </row>
    <row r="588" spans="1:24" ht="75" x14ac:dyDescent="0.25">
      <c r="A588" s="77">
        <f>VLOOKUP(C588,'BU and Control BU Listing'!A:E,5,FALSE)</f>
        <v>11900</v>
      </c>
      <c r="B588" s="80" t="s">
        <v>3376</v>
      </c>
      <c r="C588" s="22" t="str">
        <f t="shared" si="99"/>
        <v>18600</v>
      </c>
      <c r="D588" s="22" t="str">
        <f t="shared" si="100"/>
        <v>04100</v>
      </c>
      <c r="E588" s="21" t="str">
        <f>VLOOKUP(B588,'Table A as of March 2024'!A:G,7,FALSE)</f>
        <v>Secretary of Transportation</v>
      </c>
      <c r="F588" s="21" t="str">
        <f>VLOOKUP(B588,'Table A as of March 2024'!A:H,8,FALSE)</f>
        <v>Hwy Maintenance &amp; Operating Fd</v>
      </c>
      <c r="G588" s="11" t="str">
        <f>VLOOKUP(B588,'Table A as of March 2024'!A:I,9,FALSE)</f>
        <v>110</v>
      </c>
      <c r="H588" t="str">
        <f>VLOOKUP(B588,'Table A as of March 2024'!A:L,12,FALSE)</f>
        <v>No</v>
      </c>
      <c r="I588" s="9" t="str">
        <f>VLOOKUP(B588,'Table A as of March 2024'!A:M,13,FALSE)</f>
        <v>U</v>
      </c>
      <c r="J588" t="str">
        <f>VLOOKUP(B588,'Table A as of March 2024'!A:O,15,FALSE)</f>
        <v>C</v>
      </c>
      <c r="K588" t="str">
        <f>VLOOKUP(G588,'ACFR Class Vlookup'!A:B,2,FALSE)</f>
        <v>Governmental</v>
      </c>
      <c r="L588" s="1" t="str">
        <f>VLOOKUP(D588,'Fund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588" s="6" t="str">
        <f t="shared" si="101"/>
        <v>N/A</v>
      </c>
      <c r="N588" s="6" t="s">
        <v>2886</v>
      </c>
      <c r="O588" s="6" t="str">
        <f t="shared" si="102"/>
        <v>N/A</v>
      </c>
      <c r="P588" s="5" t="s">
        <v>2886</v>
      </c>
      <c r="Q588" s="6" t="str">
        <f t="shared" si="103"/>
        <v>N/A</v>
      </c>
      <c r="R588" s="7" t="str">
        <f t="shared" si="104"/>
        <v>No</v>
      </c>
      <c r="S588" s="5" t="str">
        <f t="shared" si="105"/>
        <v>Answer Required</v>
      </c>
      <c r="T588" s="6" t="str">
        <f t="shared" si="106"/>
        <v>N/A</v>
      </c>
      <c r="U588" s="7" t="str">
        <f t="shared" si="107"/>
        <v>Yes</v>
      </c>
      <c r="V588" s="5" t="str">
        <f t="shared" si="108"/>
        <v>Answer Required</v>
      </c>
      <c r="W588" s="6" t="str">
        <f t="shared" si="109"/>
        <v>N/A</v>
      </c>
      <c r="X588" s="5" t="s">
        <v>2886</v>
      </c>
    </row>
    <row r="589" spans="1:24" x14ac:dyDescent="0.25">
      <c r="A589" s="77">
        <f>VLOOKUP(C589,'BU and Control BU Listing'!A:E,5,FALSE)</f>
        <v>11900</v>
      </c>
      <c r="B589" s="80" t="s">
        <v>3377</v>
      </c>
      <c r="C589" s="22" t="str">
        <f t="shared" si="99"/>
        <v>18700</v>
      </c>
      <c r="D589" s="22" t="str">
        <f t="shared" si="100"/>
        <v>01000</v>
      </c>
      <c r="E589" s="21" t="str">
        <f>VLOOKUP(B589,'Table A as of March 2024'!A:G,7,FALSE)</f>
        <v>Sec of Pub Safety&amp;Homeland Sec</v>
      </c>
      <c r="F589" s="21" t="str">
        <f>VLOOKUP(B589,'Table A as of March 2024'!A:H,8,FALSE)</f>
        <v>General Fund</v>
      </c>
      <c r="G589" s="11" t="str">
        <f>VLOOKUP(B589,'Table A as of March 2024'!A:I,9,FALSE)</f>
        <v>100</v>
      </c>
      <c r="H589" t="str">
        <f>VLOOKUP(B589,'Table A as of March 2024'!A:L,12,FALSE)</f>
        <v>No</v>
      </c>
      <c r="I589" s="9" t="str">
        <f>VLOOKUP(B589,'Table A as of March 2024'!A:M,13,FALSE)</f>
        <v>G</v>
      </c>
      <c r="J589" t="str">
        <f>VLOOKUP(B589,'Table A as of March 2024'!A:O,15,FALSE)</f>
        <v>U</v>
      </c>
      <c r="K589" t="str">
        <f>VLOOKUP(G589,'ACFR Class Vlookup'!A:B,2,FALSE)</f>
        <v>Governmental</v>
      </c>
      <c r="L589" s="1" t="str">
        <f>VLOOKUP(D589,'Fund Information'!A:F,6,FALSE)</f>
        <v>General Fund</v>
      </c>
      <c r="M589" s="6" t="str">
        <f t="shared" si="101"/>
        <v>N/A</v>
      </c>
      <c r="N589" s="6" t="s">
        <v>2886</v>
      </c>
      <c r="O589" s="6" t="str">
        <f t="shared" si="102"/>
        <v>N/A</v>
      </c>
      <c r="P589" s="5" t="s">
        <v>2886</v>
      </c>
      <c r="Q589" s="6" t="str">
        <f t="shared" si="103"/>
        <v>N/A</v>
      </c>
      <c r="R589" s="7" t="str">
        <f t="shared" si="104"/>
        <v>No</v>
      </c>
      <c r="S589" s="5" t="str">
        <f t="shared" si="105"/>
        <v>Answer Required</v>
      </c>
      <c r="T589" s="6" t="str">
        <f t="shared" si="106"/>
        <v>N/A</v>
      </c>
      <c r="U589" s="7" t="str">
        <f t="shared" si="107"/>
        <v>No</v>
      </c>
      <c r="V589" s="5" t="str">
        <f t="shared" si="108"/>
        <v>Answer Required</v>
      </c>
      <c r="W589" s="6" t="str">
        <f t="shared" si="109"/>
        <v>N/A</v>
      </c>
      <c r="X589" s="5" t="s">
        <v>2886</v>
      </c>
    </row>
    <row r="590" spans="1:24" x14ac:dyDescent="0.25">
      <c r="A590" s="77">
        <f>VLOOKUP(C590,'BU and Control BU Listing'!A:E,5,FALSE)</f>
        <v>11900</v>
      </c>
      <c r="B590" s="80" t="s">
        <v>3378</v>
      </c>
      <c r="C590" s="22" t="str">
        <f t="shared" si="99"/>
        <v>18700</v>
      </c>
      <c r="D590" s="22" t="str">
        <f t="shared" si="100"/>
        <v>02700</v>
      </c>
      <c r="E590" s="21" t="str">
        <f>VLOOKUP(B590,'Table A as of March 2024'!A:G,7,FALSE)</f>
        <v>Sec of Pub Safety&amp;Homeland Sec</v>
      </c>
      <c r="F590" s="21" t="str">
        <f>VLOOKUP(B590,'Table A as of March 2024'!A:H,8,FALSE)</f>
        <v>Parking</v>
      </c>
      <c r="G590" s="11" t="str">
        <f>VLOOKUP(B590,'Table A as of March 2024'!A:I,9,FALSE)</f>
        <v>105</v>
      </c>
      <c r="H590" t="str">
        <f>VLOOKUP(B590,'Table A as of March 2024'!A:L,12,FALSE)</f>
        <v>No</v>
      </c>
      <c r="I590" s="9" t="str">
        <f>VLOOKUP(B590,'Table A as of March 2024'!A:M,13,FALSE)</f>
        <v>U</v>
      </c>
      <c r="J590" t="str">
        <f>VLOOKUP(B590,'Table A as of March 2024'!A:O,15,FALSE)</f>
        <v>C</v>
      </c>
      <c r="K590" t="str">
        <f>VLOOKUP(G590,'ACFR Class Vlookup'!A:B,2,FALSE)</f>
        <v>Governmental</v>
      </c>
      <c r="L590" s="1" t="str">
        <f>VLOOKUP(D590,'Fund Information'!A:F,6,FALSE)</f>
        <v>Parking - Accounts for fees paid for parking vehicles in state parking lots.</v>
      </c>
      <c r="M590" s="6" t="str">
        <f t="shared" si="101"/>
        <v>N/A</v>
      </c>
      <c r="N590" s="6" t="s">
        <v>2886</v>
      </c>
      <c r="O590" s="6" t="str">
        <f t="shared" si="102"/>
        <v>N/A</v>
      </c>
      <c r="P590" s="5" t="s">
        <v>2886</v>
      </c>
      <c r="Q590" s="6" t="str">
        <f t="shared" si="103"/>
        <v>N/A</v>
      </c>
      <c r="R590" s="7" t="str">
        <f t="shared" si="104"/>
        <v>No</v>
      </c>
      <c r="S590" s="5" t="str">
        <f t="shared" si="105"/>
        <v>Answer Required</v>
      </c>
      <c r="T590" s="6" t="str">
        <f t="shared" si="106"/>
        <v>N/A</v>
      </c>
      <c r="U590" s="7" t="str">
        <f t="shared" si="107"/>
        <v>Yes</v>
      </c>
      <c r="V590" s="5" t="str">
        <f t="shared" si="108"/>
        <v>Answer Required</v>
      </c>
      <c r="W590" s="6" t="str">
        <f t="shared" si="109"/>
        <v>N/A</v>
      </c>
      <c r="X590" s="5" t="s">
        <v>2886</v>
      </c>
    </row>
    <row r="591" spans="1:24" x14ac:dyDescent="0.25">
      <c r="A591" s="77">
        <f>VLOOKUP(C591,'BU and Control BU Listing'!A:E,5,FALSE)</f>
        <v>11900</v>
      </c>
      <c r="B591" s="80" t="s">
        <v>3379</v>
      </c>
      <c r="C591" s="22" t="str">
        <f t="shared" si="99"/>
        <v>18700</v>
      </c>
      <c r="D591" s="22" t="str">
        <f t="shared" si="100"/>
        <v>10000</v>
      </c>
      <c r="E591" s="21" t="str">
        <f>VLOOKUP(B591,'Table A as of March 2024'!A:G,7,FALSE)</f>
        <v>Sec of Pub Safety&amp;Homeland Sec</v>
      </c>
      <c r="F591" s="21" t="str">
        <f>VLOOKUP(B591,'Table A as of March 2024'!A:H,8,FALSE)</f>
        <v>Federal Trust</v>
      </c>
      <c r="G591" s="11" t="str">
        <f>VLOOKUP(B591,'Table A as of March 2024'!A:I,9,FALSE)</f>
        <v>120</v>
      </c>
      <c r="H591" t="str">
        <f>VLOOKUP(B591,'Table A as of March 2024'!A:L,12,FALSE)</f>
        <v>No</v>
      </c>
      <c r="I591" s="9" t="str">
        <f>VLOOKUP(B591,'Table A as of March 2024'!A:M,13,FALSE)</f>
        <v>R</v>
      </c>
      <c r="J591" t="str">
        <f>VLOOKUP(B591,'Table A as of March 2024'!A:O,15,FALSE)</f>
        <v>R</v>
      </c>
      <c r="K591" t="str">
        <f>VLOOKUP(G591,'ACFR Class Vlookup'!A:B,2,FALSE)</f>
        <v>Governmental</v>
      </c>
      <c r="L591" s="1" t="str">
        <f>VLOOKUP(D591,'Fund Information'!A:F,6,FALSE)</f>
        <v>This fund accounts for Federal funds.</v>
      </c>
      <c r="M591" s="6" t="str">
        <f t="shared" si="101"/>
        <v>N/A</v>
      </c>
      <c r="N591" s="6" t="s">
        <v>2886</v>
      </c>
      <c r="O591" s="6" t="str">
        <f t="shared" si="102"/>
        <v>N/A</v>
      </c>
      <c r="P591" s="5" t="s">
        <v>2886</v>
      </c>
      <c r="Q591" s="6" t="str">
        <f t="shared" si="103"/>
        <v>N/A</v>
      </c>
      <c r="R591" s="7" t="str">
        <f t="shared" si="104"/>
        <v>Yes</v>
      </c>
      <c r="S591" s="5" t="str">
        <f t="shared" si="105"/>
        <v>Answer Required</v>
      </c>
      <c r="T591" s="6" t="str">
        <f t="shared" si="106"/>
        <v>N/A</v>
      </c>
      <c r="U591" s="7" t="str">
        <f t="shared" si="107"/>
        <v>No</v>
      </c>
      <c r="V591" s="5" t="str">
        <f t="shared" si="108"/>
        <v>Answer Required</v>
      </c>
      <c r="W591" s="6" t="str">
        <f t="shared" si="109"/>
        <v>N/A</v>
      </c>
      <c r="X591" s="5" t="s">
        <v>2886</v>
      </c>
    </row>
    <row r="592" spans="1:24" x14ac:dyDescent="0.25">
      <c r="A592" s="77">
        <f>VLOOKUP(C592,'BU and Control BU Listing'!A:E,5,FALSE)</f>
        <v>11900</v>
      </c>
      <c r="B592" s="80" t="s">
        <v>3380</v>
      </c>
      <c r="C592" s="22" t="str">
        <f t="shared" si="99"/>
        <v>18800</v>
      </c>
      <c r="D592" s="22" t="str">
        <f t="shared" si="100"/>
        <v>01000</v>
      </c>
      <c r="E592" s="21" t="str">
        <f>VLOOKUP(B592,'Table A as of March 2024'!A:G,7,FALSE)</f>
        <v>Sec of Health &amp; Human Resource</v>
      </c>
      <c r="F592" s="21" t="str">
        <f>VLOOKUP(B592,'Table A as of March 2024'!A:H,8,FALSE)</f>
        <v>General Fund</v>
      </c>
      <c r="G592" s="11" t="str">
        <f>VLOOKUP(B592,'Table A as of March 2024'!A:I,9,FALSE)</f>
        <v>100</v>
      </c>
      <c r="H592" t="str">
        <f>VLOOKUP(B592,'Table A as of March 2024'!A:L,12,FALSE)</f>
        <v>No</v>
      </c>
      <c r="I592" s="9" t="str">
        <f>VLOOKUP(B592,'Table A as of March 2024'!A:M,13,FALSE)</f>
        <v>G</v>
      </c>
      <c r="J592" t="str">
        <f>VLOOKUP(B592,'Table A as of March 2024'!A:O,15,FALSE)</f>
        <v>U</v>
      </c>
      <c r="K592" t="str">
        <f>VLOOKUP(G592,'ACFR Class Vlookup'!A:B,2,FALSE)</f>
        <v>Governmental</v>
      </c>
      <c r="L592" s="1" t="str">
        <f>VLOOKUP(D592,'Fund Information'!A:F,6,FALSE)</f>
        <v>General Fund</v>
      </c>
      <c r="M592" s="6" t="str">
        <f t="shared" si="101"/>
        <v>N/A</v>
      </c>
      <c r="N592" s="6" t="s">
        <v>2886</v>
      </c>
      <c r="O592" s="6" t="str">
        <f t="shared" si="102"/>
        <v>N/A</v>
      </c>
      <c r="P592" s="5" t="s">
        <v>2886</v>
      </c>
      <c r="Q592" s="6" t="str">
        <f t="shared" si="103"/>
        <v>N/A</v>
      </c>
      <c r="R592" s="7" t="str">
        <f t="shared" si="104"/>
        <v>No</v>
      </c>
      <c r="S592" s="5" t="str">
        <f t="shared" si="105"/>
        <v>Answer Required</v>
      </c>
      <c r="T592" s="6" t="str">
        <f t="shared" si="106"/>
        <v>N/A</v>
      </c>
      <c r="U592" s="7" t="str">
        <f t="shared" si="107"/>
        <v>No</v>
      </c>
      <c r="V592" s="5" t="str">
        <f t="shared" si="108"/>
        <v>Answer Required</v>
      </c>
      <c r="W592" s="6" t="str">
        <f t="shared" si="109"/>
        <v>N/A</v>
      </c>
      <c r="X592" s="5" t="s">
        <v>2886</v>
      </c>
    </row>
    <row r="593" spans="1:24" ht="45" x14ac:dyDescent="0.25">
      <c r="A593" s="77">
        <f>VLOOKUP(C593,'BU and Control BU Listing'!A:E,5,FALSE)</f>
        <v>11900</v>
      </c>
      <c r="B593" s="80" t="s">
        <v>3381</v>
      </c>
      <c r="C593" s="22" t="str">
        <f t="shared" si="99"/>
        <v>18800</v>
      </c>
      <c r="D593" s="22" t="str">
        <f t="shared" si="100"/>
        <v>02188</v>
      </c>
      <c r="E593" s="21" t="str">
        <f>VLOOKUP(B593,'Table A as of March 2024'!A:G,7,FALSE)</f>
        <v>Sec of Health &amp; Human Resource</v>
      </c>
      <c r="F593" s="21" t="str">
        <f>VLOOKUP(B593,'Table A as of March 2024'!A:H,8,FALSE)</f>
        <v>Sec HHR Special Revenue Fund</v>
      </c>
      <c r="G593" s="11" t="str">
        <f>VLOOKUP(B593,'Table A as of March 2024'!A:I,9,FALSE)</f>
        <v>115</v>
      </c>
      <c r="H593" t="str">
        <f>VLOOKUP(B593,'Table A as of March 2024'!A:L,12,FALSE)</f>
        <v>No</v>
      </c>
      <c r="I593" s="9" t="str">
        <f>VLOOKUP(B593,'Table A as of March 2024'!A:M,13,FALSE)</f>
        <v>R</v>
      </c>
      <c r="J593" t="str">
        <f>VLOOKUP(B593,'Table A as of March 2024'!A:O,15,FALSE)</f>
        <v>R</v>
      </c>
      <c r="K593" t="str">
        <f>VLOOKUP(G593,'ACFR Class Vlookup'!A:B,2,FALSE)</f>
        <v>Governmental</v>
      </c>
      <c r="L593" s="1" t="str">
        <f>VLOOKUP(D593,'Fund Information'!A:F,6,FALSE)</f>
        <v>Chapter 3, 4-1.04 a.3 - This fund accounts for the salary, benefits, office expenses and consulting efforts relating to a grant from the Freddie Mac Foundation to reduce family homelessness.</v>
      </c>
      <c r="M593" s="6" t="str">
        <f t="shared" si="101"/>
        <v>N/A</v>
      </c>
      <c r="N593" s="6" t="s">
        <v>2886</v>
      </c>
      <c r="O593" s="6" t="str">
        <f t="shared" si="102"/>
        <v>N/A</v>
      </c>
      <c r="P593" s="5" t="s">
        <v>2886</v>
      </c>
      <c r="Q593" s="6" t="str">
        <f t="shared" si="103"/>
        <v>N/A</v>
      </c>
      <c r="R593" s="7" t="str">
        <f t="shared" si="104"/>
        <v>Yes</v>
      </c>
      <c r="S593" s="5" t="str">
        <f t="shared" si="105"/>
        <v>Answer Required</v>
      </c>
      <c r="T593" s="6" t="str">
        <f t="shared" si="106"/>
        <v>N/A</v>
      </c>
      <c r="U593" s="7" t="str">
        <f t="shared" si="107"/>
        <v>No</v>
      </c>
      <c r="V593" s="5" t="str">
        <f t="shared" si="108"/>
        <v>Answer Required</v>
      </c>
      <c r="W593" s="6" t="str">
        <f t="shared" si="109"/>
        <v>N/A</v>
      </c>
      <c r="X593" s="5" t="s">
        <v>2886</v>
      </c>
    </row>
    <row r="594" spans="1:24" x14ac:dyDescent="0.25">
      <c r="A594" s="77">
        <f>VLOOKUP(C594,'BU and Control BU Listing'!A:E,5,FALSE)</f>
        <v>11900</v>
      </c>
      <c r="B594" s="80" t="s">
        <v>3382</v>
      </c>
      <c r="C594" s="22" t="str">
        <f t="shared" si="99"/>
        <v>18800</v>
      </c>
      <c r="D594" s="22" t="str">
        <f t="shared" si="100"/>
        <v>02700</v>
      </c>
      <c r="E594" s="21" t="str">
        <f>VLOOKUP(B594,'Table A as of March 2024'!A:G,7,FALSE)</f>
        <v>Sec of Health &amp; Human Resource</v>
      </c>
      <c r="F594" s="21" t="str">
        <f>VLOOKUP(B594,'Table A as of March 2024'!A:H,8,FALSE)</f>
        <v>Parking</v>
      </c>
      <c r="G594" s="11" t="str">
        <f>VLOOKUP(B594,'Table A as of March 2024'!A:I,9,FALSE)</f>
        <v>105</v>
      </c>
      <c r="H594" t="str">
        <f>VLOOKUP(B594,'Table A as of March 2024'!A:L,12,FALSE)</f>
        <v>No</v>
      </c>
      <c r="I594" s="9" t="str">
        <f>VLOOKUP(B594,'Table A as of March 2024'!A:M,13,FALSE)</f>
        <v>U</v>
      </c>
      <c r="J594" t="str">
        <f>VLOOKUP(B594,'Table A as of March 2024'!A:O,15,FALSE)</f>
        <v>C</v>
      </c>
      <c r="K594" t="str">
        <f>VLOOKUP(G594,'ACFR Class Vlookup'!A:B,2,FALSE)</f>
        <v>Governmental</v>
      </c>
      <c r="L594" s="1" t="str">
        <f>VLOOKUP(D594,'Fund Information'!A:F,6,FALSE)</f>
        <v>Parking - Accounts for fees paid for parking vehicles in state parking lots.</v>
      </c>
      <c r="M594" s="6" t="str">
        <f t="shared" si="101"/>
        <v>N/A</v>
      </c>
      <c r="N594" s="6" t="s">
        <v>2886</v>
      </c>
      <c r="O594" s="6" t="str">
        <f t="shared" si="102"/>
        <v>N/A</v>
      </c>
      <c r="P594" s="5" t="s">
        <v>2886</v>
      </c>
      <c r="Q594" s="6" t="str">
        <f t="shared" si="103"/>
        <v>N/A</v>
      </c>
      <c r="R594" s="7" t="str">
        <f t="shared" si="104"/>
        <v>No</v>
      </c>
      <c r="S594" s="5" t="str">
        <f t="shared" si="105"/>
        <v>Answer Required</v>
      </c>
      <c r="T594" s="6" t="str">
        <f t="shared" si="106"/>
        <v>N/A</v>
      </c>
      <c r="U594" s="7" t="str">
        <f t="shared" si="107"/>
        <v>Yes</v>
      </c>
      <c r="V594" s="5" t="str">
        <f t="shared" si="108"/>
        <v>Answer Required</v>
      </c>
      <c r="W594" s="6" t="str">
        <f t="shared" si="109"/>
        <v>N/A</v>
      </c>
      <c r="X594" s="5" t="s">
        <v>2886</v>
      </c>
    </row>
    <row r="595" spans="1:24" x14ac:dyDescent="0.25">
      <c r="A595" s="77">
        <f>VLOOKUP(C595,'BU and Control BU Listing'!A:E,5,FALSE)</f>
        <v>11900</v>
      </c>
      <c r="B595" s="80" t="s">
        <v>3383</v>
      </c>
      <c r="C595" s="22" t="str">
        <f t="shared" si="99"/>
        <v>19000</v>
      </c>
      <c r="D595" s="22" t="str">
        <f t="shared" si="100"/>
        <v>01000</v>
      </c>
      <c r="E595" s="21" t="str">
        <f>VLOOKUP(B595,'Table A as of March 2024'!A:G,7,FALSE)</f>
        <v>Secretary of Finance</v>
      </c>
      <c r="F595" s="21" t="str">
        <f>VLOOKUP(B595,'Table A as of March 2024'!A:H,8,FALSE)</f>
        <v>General Fund</v>
      </c>
      <c r="G595" s="11" t="str">
        <f>VLOOKUP(B595,'Table A as of March 2024'!A:I,9,FALSE)</f>
        <v>100</v>
      </c>
      <c r="H595" t="str">
        <f>VLOOKUP(B595,'Table A as of March 2024'!A:L,12,FALSE)</f>
        <v>No</v>
      </c>
      <c r="I595" s="9" t="str">
        <f>VLOOKUP(B595,'Table A as of March 2024'!A:M,13,FALSE)</f>
        <v>G</v>
      </c>
      <c r="J595" t="str">
        <f>VLOOKUP(B595,'Table A as of March 2024'!A:O,15,FALSE)</f>
        <v>U</v>
      </c>
      <c r="K595" t="str">
        <f>VLOOKUP(G595,'ACFR Class Vlookup'!A:B,2,FALSE)</f>
        <v>Governmental</v>
      </c>
      <c r="L595" s="1" t="str">
        <f>VLOOKUP(D595,'Fund Information'!A:F,6,FALSE)</f>
        <v>General Fund</v>
      </c>
      <c r="M595" s="6" t="str">
        <f t="shared" si="101"/>
        <v>N/A</v>
      </c>
      <c r="N595" s="6" t="s">
        <v>2886</v>
      </c>
      <c r="O595" s="6" t="str">
        <f t="shared" si="102"/>
        <v>N/A</v>
      </c>
      <c r="P595" s="5" t="s">
        <v>2886</v>
      </c>
      <c r="Q595" s="6" t="str">
        <f t="shared" si="103"/>
        <v>N/A</v>
      </c>
      <c r="R595" s="7" t="str">
        <f t="shared" si="104"/>
        <v>No</v>
      </c>
      <c r="S595" s="5" t="str">
        <f t="shared" si="105"/>
        <v>Answer Required</v>
      </c>
      <c r="T595" s="6" t="str">
        <f t="shared" si="106"/>
        <v>N/A</v>
      </c>
      <c r="U595" s="7" t="str">
        <f t="shared" si="107"/>
        <v>No</v>
      </c>
      <c r="V595" s="5" t="str">
        <f t="shared" si="108"/>
        <v>Answer Required</v>
      </c>
      <c r="W595" s="6" t="str">
        <f t="shared" si="109"/>
        <v>N/A</v>
      </c>
      <c r="X595" s="5" t="s">
        <v>2886</v>
      </c>
    </row>
    <row r="596" spans="1:24" x14ac:dyDescent="0.25">
      <c r="A596" s="77">
        <f>VLOOKUP(C596,'BU and Control BU Listing'!A:E,5,FALSE)</f>
        <v>11900</v>
      </c>
      <c r="B596" s="80" t="s">
        <v>3384</v>
      </c>
      <c r="C596" s="22" t="str">
        <f t="shared" si="99"/>
        <v>19000</v>
      </c>
      <c r="D596" s="22" t="str">
        <f t="shared" si="100"/>
        <v>02700</v>
      </c>
      <c r="E596" s="21" t="str">
        <f>VLOOKUP(B596,'Table A as of March 2024'!A:G,7,FALSE)</f>
        <v>Secretary of Finance</v>
      </c>
      <c r="F596" s="21" t="str">
        <f>VLOOKUP(B596,'Table A as of March 2024'!A:H,8,FALSE)</f>
        <v>Parking</v>
      </c>
      <c r="G596" s="11" t="str">
        <f>VLOOKUP(B596,'Table A as of March 2024'!A:I,9,FALSE)</f>
        <v>105</v>
      </c>
      <c r="H596" t="str">
        <f>VLOOKUP(B596,'Table A as of March 2024'!A:L,12,FALSE)</f>
        <v>No</v>
      </c>
      <c r="I596" s="9" t="str">
        <f>VLOOKUP(B596,'Table A as of March 2024'!A:M,13,FALSE)</f>
        <v>U</v>
      </c>
      <c r="J596" t="str">
        <f>VLOOKUP(B596,'Table A as of March 2024'!A:O,15,FALSE)</f>
        <v>C</v>
      </c>
      <c r="K596" t="str">
        <f>VLOOKUP(G596,'ACFR Class Vlookup'!A:B,2,FALSE)</f>
        <v>Governmental</v>
      </c>
      <c r="L596" s="1" t="str">
        <f>VLOOKUP(D596,'Fund Information'!A:F,6,FALSE)</f>
        <v>Parking - Accounts for fees paid for parking vehicles in state parking lots.</v>
      </c>
      <c r="M596" s="6" t="str">
        <f t="shared" si="101"/>
        <v>N/A</v>
      </c>
      <c r="N596" s="6" t="s">
        <v>2886</v>
      </c>
      <c r="O596" s="6" t="str">
        <f t="shared" si="102"/>
        <v>N/A</v>
      </c>
      <c r="P596" s="5" t="s">
        <v>2886</v>
      </c>
      <c r="Q596" s="6" t="str">
        <f t="shared" si="103"/>
        <v>N/A</v>
      </c>
      <c r="R596" s="7" t="str">
        <f t="shared" si="104"/>
        <v>No</v>
      </c>
      <c r="S596" s="5" t="str">
        <f t="shared" si="105"/>
        <v>Answer Required</v>
      </c>
      <c r="T596" s="6" t="str">
        <f t="shared" si="106"/>
        <v>N/A</v>
      </c>
      <c r="U596" s="7" t="str">
        <f t="shared" si="107"/>
        <v>Yes</v>
      </c>
      <c r="V596" s="5" t="str">
        <f t="shared" si="108"/>
        <v>Answer Required</v>
      </c>
      <c r="W596" s="6" t="str">
        <f t="shared" si="109"/>
        <v>N/A</v>
      </c>
      <c r="X596" s="5" t="s">
        <v>2886</v>
      </c>
    </row>
    <row r="597" spans="1:24" ht="75" x14ac:dyDescent="0.25">
      <c r="A597" s="77">
        <f>VLOOKUP(C597,'BU and Control BU Listing'!A:E,5,FALSE)</f>
        <v>11900</v>
      </c>
      <c r="B597" s="80" t="s">
        <v>3385</v>
      </c>
      <c r="C597" s="22" t="str">
        <f t="shared" si="99"/>
        <v>19000</v>
      </c>
      <c r="D597" s="22" t="str">
        <f t="shared" si="100"/>
        <v>09460</v>
      </c>
      <c r="E597" s="21" t="str">
        <f>VLOOKUP(B597,'Table A as of March 2024'!A:G,7,FALSE)</f>
        <v>Secretary of Finance</v>
      </c>
      <c r="F597" s="21" t="str">
        <f>VLOOKUP(B597,'Table A as of March 2024'!A:H,8,FALSE)</f>
        <v>Military Strateg Respons Recov</v>
      </c>
      <c r="G597" s="11" t="str">
        <f>VLOOKUP(B597,'Table A as of March 2024'!A:I,9,FALSE)</f>
        <v>105</v>
      </c>
      <c r="H597" t="str">
        <f>VLOOKUP(B597,'Table A as of March 2024'!A:L,12,FALSE)</f>
        <v>No</v>
      </c>
      <c r="I597" s="9" t="str">
        <f>VLOOKUP(B597,'Table A as of March 2024'!A:M,13,FALSE)</f>
        <v>R</v>
      </c>
      <c r="J597" t="str">
        <f>VLOOKUP(B597,'Table A as of March 2024'!A:O,15,FALSE)</f>
        <v>R</v>
      </c>
      <c r="K597" t="str">
        <f>VLOOKUP(G597,'ACFR Class Vlookup'!A:B,2,FALSE)</f>
        <v>Governmental</v>
      </c>
      <c r="L597" s="1" t="str">
        <f>VLOOKUP(D597,'Fund Information'!A:F,6,FALSE)</f>
        <v>This fund is used for BRAC monies returned to the state. In the Appropriation Act, Item 96, paragraph j.4, any monies returned must be rededicated toward future purposes.  Proceeds from the lease, disposal or conveyance of any property acquired through BRAC shall only be used for additional property acquisition.</v>
      </c>
      <c r="M597" s="6" t="str">
        <f t="shared" si="101"/>
        <v>N/A</v>
      </c>
      <c r="N597" s="6" t="s">
        <v>2886</v>
      </c>
      <c r="O597" s="6" t="str">
        <f t="shared" si="102"/>
        <v>N/A</v>
      </c>
      <c r="P597" s="5" t="s">
        <v>2886</v>
      </c>
      <c r="Q597" s="6" t="str">
        <f t="shared" si="103"/>
        <v>N/A</v>
      </c>
      <c r="R597" s="7" t="str">
        <f t="shared" si="104"/>
        <v>Yes</v>
      </c>
      <c r="S597" s="5" t="str">
        <f t="shared" si="105"/>
        <v>Answer Required</v>
      </c>
      <c r="T597" s="6" t="str">
        <f t="shared" si="106"/>
        <v>N/A</v>
      </c>
      <c r="U597" s="7" t="str">
        <f t="shared" si="107"/>
        <v>No</v>
      </c>
      <c r="V597" s="5" t="str">
        <f t="shared" si="108"/>
        <v>Answer Required</v>
      </c>
      <c r="W597" s="6" t="str">
        <f t="shared" si="109"/>
        <v>N/A</v>
      </c>
      <c r="X597" s="5" t="s">
        <v>2886</v>
      </c>
    </row>
    <row r="598" spans="1:24" ht="135" x14ac:dyDescent="0.25">
      <c r="A598" s="77">
        <f>VLOOKUP(C598,'BU and Control BU Listing'!A:E,5,FALSE)</f>
        <v>11900</v>
      </c>
      <c r="B598" s="80" t="s">
        <v>5274</v>
      </c>
      <c r="C598" s="22" t="str">
        <f t="shared" si="99"/>
        <v>19000</v>
      </c>
      <c r="D598" s="22" t="str">
        <f t="shared" si="100"/>
        <v>09680</v>
      </c>
      <c r="E598" s="21" t="str">
        <f>VLOOKUP(B598,'Table A as of March 2024'!A:G,7,FALSE)</f>
        <v>Secretary of Finance</v>
      </c>
      <c r="F598" s="21" t="str">
        <f>VLOOKUP(B598,'Table A as of March 2024'!A:H,8,FALSE)</f>
        <v>Historic Triangle Marketing</v>
      </c>
      <c r="G598" s="11" t="str">
        <f>VLOOKUP(B598,'Table A as of March 2024'!A:I,9,FALSE)</f>
        <v>105</v>
      </c>
      <c r="H598" t="str">
        <f>VLOOKUP(B598,'Table A as of March 2024'!A:L,12,FALSE)</f>
        <v>No</v>
      </c>
      <c r="I598" s="9" t="str">
        <f>VLOOKUP(B598,'Table A as of March 2024'!A:M,13,FALSE)</f>
        <v>U</v>
      </c>
      <c r="J598" t="str">
        <f>VLOOKUP(B598,'Table A as of March 2024'!A:O,15,FALSE)</f>
        <v>C</v>
      </c>
      <c r="K598" t="str">
        <f>VLOOKUP(G598,'ACFR Class Vlookup'!A:B,2,FALSE)</f>
        <v>Governmental</v>
      </c>
      <c r="L598" s="1" t="str">
        <f>VLOOKUP(D598,'Fund Information'!A:F,6,FALSE)</f>
        <v>Historic Triangle Marketing Fund established per Chapter 850, 2018 Acts of Assembly. Moneys in the Fund shall be used solely for the purposes of marketing, advertising, and promoting the Historic Triangle area as an overnight tourism destination, with the intent to attract visitors from a sufficient distance so as to require an overnight stay of at least one night, as set forth in this subsection. Expenditures and disbursements from the Fund shall be made by the State Treasurer on warrants issued by the Comptroller upon written request signed by the Secretary of Finance.</v>
      </c>
      <c r="M598" s="6" t="str">
        <f t="shared" si="101"/>
        <v>N/A</v>
      </c>
      <c r="N598" s="6" t="s">
        <v>2886</v>
      </c>
      <c r="O598" s="6" t="str">
        <f t="shared" si="102"/>
        <v>N/A</v>
      </c>
      <c r="P598" s="5" t="s">
        <v>2886</v>
      </c>
      <c r="Q598" s="6" t="str">
        <f t="shared" si="103"/>
        <v>N/A</v>
      </c>
      <c r="R598" s="7" t="str">
        <f t="shared" si="104"/>
        <v>No</v>
      </c>
      <c r="S598" s="5" t="str">
        <f t="shared" si="105"/>
        <v>Answer Required</v>
      </c>
      <c r="T598" s="6" t="str">
        <f t="shared" si="106"/>
        <v>N/A</v>
      </c>
      <c r="U598" s="7" t="str">
        <f t="shared" si="107"/>
        <v>Yes</v>
      </c>
      <c r="V598" s="5" t="str">
        <f t="shared" si="108"/>
        <v>Answer Required</v>
      </c>
      <c r="W598" s="6" t="str">
        <f t="shared" si="109"/>
        <v>N/A</v>
      </c>
      <c r="X598" s="5" t="s">
        <v>2886</v>
      </c>
    </row>
    <row r="599" spans="1:24" x14ac:dyDescent="0.25">
      <c r="A599" s="77">
        <f>VLOOKUP(C599,'BU and Control BU Listing'!A:E,5,FALSE)</f>
        <v>19100</v>
      </c>
      <c r="B599" s="80" t="s">
        <v>3386</v>
      </c>
      <c r="C599" s="22" t="str">
        <f t="shared" si="99"/>
        <v>19100</v>
      </c>
      <c r="D599" s="22" t="str">
        <f t="shared" si="100"/>
        <v>01000</v>
      </c>
      <c r="E599" s="21" t="str">
        <f>VLOOKUP(B599,'Table A as of March 2024'!A:G,7,FALSE)</f>
        <v>VA Workers' Compensation Comm</v>
      </c>
      <c r="F599" s="21" t="str">
        <f>VLOOKUP(B599,'Table A as of March 2024'!A:H,8,FALSE)</f>
        <v>General Fund</v>
      </c>
      <c r="G599" s="11" t="str">
        <f>VLOOKUP(B599,'Table A as of March 2024'!A:I,9,FALSE)</f>
        <v>100</v>
      </c>
      <c r="H599" t="str">
        <f>VLOOKUP(B599,'Table A as of March 2024'!A:L,12,FALSE)</f>
        <v>No</v>
      </c>
      <c r="I599" s="9" t="str">
        <f>VLOOKUP(B599,'Table A as of March 2024'!A:M,13,FALSE)</f>
        <v>G</v>
      </c>
      <c r="J599" t="str">
        <f>VLOOKUP(B599,'Table A as of March 2024'!A:O,15,FALSE)</f>
        <v>U</v>
      </c>
      <c r="K599" t="str">
        <f>VLOOKUP(G599,'ACFR Class Vlookup'!A:B,2,FALSE)</f>
        <v>Governmental</v>
      </c>
      <c r="L599" s="1" t="str">
        <f>VLOOKUP(D599,'Fund Information'!A:F,6,FALSE)</f>
        <v>General Fund</v>
      </c>
      <c r="M599" s="6" t="str">
        <f t="shared" si="101"/>
        <v>N/A</v>
      </c>
      <c r="N599" s="6" t="s">
        <v>2886</v>
      </c>
      <c r="O599" s="6" t="str">
        <f t="shared" si="102"/>
        <v>N/A</v>
      </c>
      <c r="P599" s="5" t="s">
        <v>2886</v>
      </c>
      <c r="Q599" s="6" t="str">
        <f t="shared" si="103"/>
        <v>N/A</v>
      </c>
      <c r="R599" s="7" t="str">
        <f t="shared" si="104"/>
        <v>No</v>
      </c>
      <c r="S599" s="5" t="str">
        <f t="shared" si="105"/>
        <v>Answer Required</v>
      </c>
      <c r="T599" s="6" t="str">
        <f t="shared" si="106"/>
        <v>N/A</v>
      </c>
      <c r="U599" s="7" t="str">
        <f t="shared" si="107"/>
        <v>No</v>
      </c>
      <c r="V599" s="5" t="str">
        <f t="shared" si="108"/>
        <v>Answer Required</v>
      </c>
      <c r="W599" s="6" t="str">
        <f t="shared" si="109"/>
        <v>N/A</v>
      </c>
      <c r="X599" s="5" t="s">
        <v>2886</v>
      </c>
    </row>
    <row r="600" spans="1:24" ht="90" x14ac:dyDescent="0.25">
      <c r="A600" s="77">
        <f>VLOOKUP(C600,'BU and Control BU Listing'!A:E,5,FALSE)</f>
        <v>19100</v>
      </c>
      <c r="B600" s="80" t="s">
        <v>3387</v>
      </c>
      <c r="C600" s="22" t="str">
        <f t="shared" si="99"/>
        <v>19100</v>
      </c>
      <c r="D600" s="22" t="str">
        <f t="shared" si="100"/>
        <v>09030</v>
      </c>
      <c r="E600" s="21" t="str">
        <f>VLOOKUP(B600,'Table A as of March 2024'!A:G,7,FALSE)</f>
        <v>VA Workers' Compensation Comm</v>
      </c>
      <c r="F600" s="21" t="str">
        <f>VLOOKUP(B600,'Table A as of March 2024'!A:H,8,FALSE)</f>
        <v>Crime Victim Compensation</v>
      </c>
      <c r="G600" s="11" t="str">
        <f>VLOOKUP(B600,'Table A as of March 2024'!A:I,9,FALSE)</f>
        <v>105</v>
      </c>
      <c r="H600" t="str">
        <f>VLOOKUP(B600,'Table A as of March 2024'!A:L,12,FALSE)</f>
        <v>No</v>
      </c>
      <c r="I600" s="9" t="str">
        <f>VLOOKUP(B600,'Table A as of March 2024'!A:M,13,FALSE)</f>
        <v>U</v>
      </c>
      <c r="J600" t="str">
        <f>VLOOKUP(B600,'Table A as of March 2024'!A:O,15,FALSE)</f>
        <v>C</v>
      </c>
      <c r="K600" t="str">
        <f>VLOOKUP(G600,'ACFR Class Vlookup'!A:B,2,FALSE)</f>
        <v>Governmental</v>
      </c>
      <c r="L600" s="1" t="str">
        <f>VLOOKUP(D600,'Fund Information'!A:F,6,FALSE)</f>
        <v>Per Code of VA § 19.2-368.18, whenever the costs provided for in §§ 17.1-275.1, 17.1-275.2, 17.1-275.3, 17.1-275.4, 17.1-275.7, 17.1-275.8, or § 17.1-275.9 or subsections B or C of § 16.1-69.48:1 are assessed, a specified portion of the costs shall be paid to the Comptroller to be deposited into the Criminal Injuries Compensation Fund and used for payment of the admin costs/expenses and claims.</v>
      </c>
      <c r="M600" s="6" t="str">
        <f t="shared" si="101"/>
        <v>N/A</v>
      </c>
      <c r="N600" s="6" t="s">
        <v>2886</v>
      </c>
      <c r="O600" s="6" t="str">
        <f t="shared" si="102"/>
        <v>N/A</v>
      </c>
      <c r="P600" s="5" t="s">
        <v>2886</v>
      </c>
      <c r="Q600" s="6" t="str">
        <f t="shared" si="103"/>
        <v>N/A</v>
      </c>
      <c r="R600" s="7" t="str">
        <f t="shared" si="104"/>
        <v>No</v>
      </c>
      <c r="S600" s="5" t="str">
        <f t="shared" si="105"/>
        <v>Answer Required</v>
      </c>
      <c r="T600" s="6" t="str">
        <f t="shared" si="106"/>
        <v>N/A</v>
      </c>
      <c r="U600" s="7" t="str">
        <f t="shared" si="107"/>
        <v>Yes</v>
      </c>
      <c r="V600" s="5" t="str">
        <f t="shared" si="108"/>
        <v>Answer Required</v>
      </c>
      <c r="W600" s="6" t="str">
        <f t="shared" si="109"/>
        <v>N/A</v>
      </c>
      <c r="X600" s="5" t="s">
        <v>2886</v>
      </c>
    </row>
    <row r="601" spans="1:24" ht="30" x14ac:dyDescent="0.25">
      <c r="A601" s="77">
        <f>VLOOKUP(C601,'BU and Control BU Listing'!A:E,5,FALSE)</f>
        <v>19100</v>
      </c>
      <c r="B601" s="80" t="s">
        <v>3388</v>
      </c>
      <c r="C601" s="22" t="str">
        <f t="shared" si="99"/>
        <v>19100</v>
      </c>
      <c r="D601" s="22" t="str">
        <f t="shared" si="100"/>
        <v>09191</v>
      </c>
      <c r="E601" s="21" t="str">
        <f>VLOOKUP(B601,'Table A as of March 2024'!A:G,7,FALSE)</f>
        <v>VA Workers' Compensation Comm</v>
      </c>
      <c r="F601" s="21" t="str">
        <f>VLOOKUP(B601,'Table A as of March 2024'!A:H,8,FALSE)</f>
        <v>Dedicated Special Revenue-VWC</v>
      </c>
      <c r="G601" s="11" t="str">
        <f>VLOOKUP(B601,'Table A as of March 2024'!A:I,9,FALSE)</f>
        <v>105</v>
      </c>
      <c r="H601" t="str">
        <f>VLOOKUP(B601,'Table A as of March 2024'!A:L,12,FALSE)</f>
        <v>No</v>
      </c>
      <c r="I601" s="9" t="str">
        <f>VLOOKUP(B601,'Table A as of March 2024'!A:M,13,FALSE)</f>
        <v>U</v>
      </c>
      <c r="J601" t="str">
        <f>VLOOKUP(B601,'Table A as of March 2024'!A:O,15,FALSE)</f>
        <v>C</v>
      </c>
      <c r="K601" t="str">
        <f>VLOOKUP(G601,'ACFR Class Vlookup'!A:B,2,FALSE)</f>
        <v>Governmental</v>
      </c>
      <c r="L601" s="1" t="str">
        <f>VLOOKUP(D601,'Fund Information'!A:F,6,FALSE)</f>
        <v>Per Code of VA § 65.2-1007, insurance carrier tax per Code of VA § 65.2-1002, is to be used only for costs related to administering the program.</v>
      </c>
      <c r="M601" s="6" t="str">
        <f t="shared" si="101"/>
        <v>N/A</v>
      </c>
      <c r="N601" s="6" t="s">
        <v>2886</v>
      </c>
      <c r="O601" s="6" t="str">
        <f t="shared" si="102"/>
        <v>N/A</v>
      </c>
      <c r="P601" s="5" t="s">
        <v>2886</v>
      </c>
      <c r="Q601" s="6" t="str">
        <f t="shared" si="103"/>
        <v>N/A</v>
      </c>
      <c r="R601" s="7" t="str">
        <f t="shared" si="104"/>
        <v>No</v>
      </c>
      <c r="S601" s="5" t="str">
        <f t="shared" si="105"/>
        <v>Answer Required</v>
      </c>
      <c r="T601" s="6" t="str">
        <f t="shared" si="106"/>
        <v>N/A</v>
      </c>
      <c r="U601" s="7" t="str">
        <f t="shared" si="107"/>
        <v>Yes</v>
      </c>
      <c r="V601" s="5" t="str">
        <f t="shared" si="108"/>
        <v>Answer Required</v>
      </c>
      <c r="W601" s="6" t="str">
        <f t="shared" si="109"/>
        <v>N/A</v>
      </c>
      <c r="X601" s="5" t="s">
        <v>2886</v>
      </c>
    </row>
    <row r="602" spans="1:24" ht="45" x14ac:dyDescent="0.25">
      <c r="A602" s="77">
        <f>VLOOKUP(C602,'BU and Control BU Listing'!A:E,5,FALSE)</f>
        <v>19100</v>
      </c>
      <c r="B602" s="80" t="s">
        <v>3389</v>
      </c>
      <c r="C602" s="22" t="str">
        <f t="shared" si="99"/>
        <v>19100</v>
      </c>
      <c r="D602" s="22" t="str">
        <f t="shared" si="100"/>
        <v>09202</v>
      </c>
      <c r="E602" s="21" t="str">
        <f>VLOOKUP(B602,'Table A as of March 2024'!A:G,7,FALSE)</f>
        <v>VA Workers' Compensation Comm</v>
      </c>
      <c r="F602" s="21" t="str">
        <f>VLOOKUP(B602,'Table A as of March 2024'!A:H,8,FALSE)</f>
        <v>Uninsured Employer's Fund</v>
      </c>
      <c r="G602" s="11" t="str">
        <f>VLOOKUP(B602,'Table A as of March 2024'!A:I,9,FALSE)</f>
        <v>105</v>
      </c>
      <c r="H602" t="str">
        <f>VLOOKUP(B602,'Table A as of March 2024'!A:L,12,FALSE)</f>
        <v>No</v>
      </c>
      <c r="I602" s="9" t="str">
        <f>VLOOKUP(B602,'Table A as of March 2024'!A:M,13,FALSE)</f>
        <v>U</v>
      </c>
      <c r="J602" t="str">
        <f>VLOOKUP(B602,'Table A as of March 2024'!A:O,15,FALSE)</f>
        <v>C</v>
      </c>
      <c r="K602" t="str">
        <f>VLOOKUP(G602,'ACFR Class Vlookup'!A:B,2,FALSE)</f>
        <v>Governmental</v>
      </c>
      <c r="L602" s="1" t="str">
        <f>VLOOKUP(D602,'Fund Information'!A:F,6,FALSE)</f>
        <v>Provides workers' compensation benefits awarded against any uninsured employers or insolvent self-insured employers under provision of the Workers' Compensation Act.</v>
      </c>
      <c r="M602" s="6" t="str">
        <f t="shared" si="101"/>
        <v>N/A</v>
      </c>
      <c r="N602" s="6" t="s">
        <v>2886</v>
      </c>
      <c r="O602" s="6" t="str">
        <f t="shared" si="102"/>
        <v>N/A</v>
      </c>
      <c r="P602" s="5" t="s">
        <v>2886</v>
      </c>
      <c r="Q602" s="6" t="str">
        <f t="shared" si="103"/>
        <v>N/A</v>
      </c>
      <c r="R602" s="7" t="str">
        <f t="shared" si="104"/>
        <v>No</v>
      </c>
      <c r="S602" s="5" t="str">
        <f t="shared" si="105"/>
        <v>Answer Required</v>
      </c>
      <c r="T602" s="6" t="str">
        <f t="shared" si="106"/>
        <v>N/A</v>
      </c>
      <c r="U602" s="7" t="str">
        <f t="shared" si="107"/>
        <v>Yes</v>
      </c>
      <c r="V602" s="5" t="str">
        <f t="shared" si="108"/>
        <v>Answer Required</v>
      </c>
      <c r="W602" s="6" t="str">
        <f t="shared" si="109"/>
        <v>N/A</v>
      </c>
      <c r="X602" s="5" t="s">
        <v>2886</v>
      </c>
    </row>
    <row r="603" spans="1:24" ht="45" x14ac:dyDescent="0.25">
      <c r="A603" s="77">
        <f>VLOOKUP(C603,'BU and Control BU Listing'!A:E,5,FALSE)</f>
        <v>19100</v>
      </c>
      <c r="B603" s="80" t="s">
        <v>3390</v>
      </c>
      <c r="C603" s="22" t="str">
        <f t="shared" si="99"/>
        <v>19100</v>
      </c>
      <c r="D603" s="22" t="str">
        <f t="shared" si="100"/>
        <v>09390</v>
      </c>
      <c r="E603" s="21" t="str">
        <f>VLOOKUP(B603,'Table A as of March 2024'!A:G,7,FALSE)</f>
        <v>VA Workers' Compensation Comm</v>
      </c>
      <c r="F603" s="21" t="str">
        <f>VLOOKUP(B603,'Table A as of March 2024'!A:H,8,FALSE)</f>
        <v>Crime Victim Comp-FOIA Exempt</v>
      </c>
      <c r="G603" s="11" t="str">
        <f>VLOOKUP(B603,'Table A as of March 2024'!A:I,9,FALSE)</f>
        <v>105</v>
      </c>
      <c r="H603" t="str">
        <f>VLOOKUP(B603,'Table A as of March 2024'!A:L,12,FALSE)</f>
        <v>No</v>
      </c>
      <c r="I603" s="9" t="str">
        <f>VLOOKUP(B603,'Table A as of March 2024'!A:M,13,FALSE)</f>
        <v>U</v>
      </c>
      <c r="J603" t="str">
        <f>VLOOKUP(B603,'Table A as of March 2024'!A:O,15,FALSE)</f>
        <v>C</v>
      </c>
      <c r="K603" t="str">
        <f>VLOOKUP(G603,'ACFR Class Vlookup'!A:B,2,FALSE)</f>
        <v>Governmental</v>
      </c>
      <c r="L603" s="1" t="str">
        <f>VLOOKUP(D603,'Fund Information'!A:F,6,FALSE)</f>
        <v>Pays crime victim compensation claims directly to crime victims.  Identity of crime victims is confidential and not subject to release under FOIA.</v>
      </c>
      <c r="M603" s="6" t="str">
        <f t="shared" si="101"/>
        <v>N/A</v>
      </c>
      <c r="N603" s="6" t="s">
        <v>2886</v>
      </c>
      <c r="O603" s="6" t="str">
        <f t="shared" si="102"/>
        <v>N/A</v>
      </c>
      <c r="P603" s="5" t="s">
        <v>2886</v>
      </c>
      <c r="Q603" s="6" t="str">
        <f t="shared" si="103"/>
        <v>N/A</v>
      </c>
      <c r="R603" s="7" t="str">
        <f t="shared" si="104"/>
        <v>No</v>
      </c>
      <c r="S603" s="5" t="str">
        <f t="shared" si="105"/>
        <v>Answer Required</v>
      </c>
      <c r="T603" s="6" t="str">
        <f t="shared" si="106"/>
        <v>N/A</v>
      </c>
      <c r="U603" s="7" t="str">
        <f t="shared" si="107"/>
        <v>Yes</v>
      </c>
      <c r="V603" s="5" t="str">
        <f t="shared" si="108"/>
        <v>Answer Required</v>
      </c>
      <c r="W603" s="6" t="str">
        <f t="shared" si="109"/>
        <v>N/A</v>
      </c>
      <c r="X603" s="5" t="s">
        <v>2886</v>
      </c>
    </row>
    <row r="604" spans="1:24" x14ac:dyDescent="0.25">
      <c r="A604" s="77">
        <f>VLOOKUP(C604,'BU and Control BU Listing'!A:E,5,FALSE)</f>
        <v>19100</v>
      </c>
      <c r="B604" s="80" t="s">
        <v>3391</v>
      </c>
      <c r="C604" s="22" t="str">
        <f t="shared" si="99"/>
        <v>19100</v>
      </c>
      <c r="D604" s="22" t="str">
        <f t="shared" si="100"/>
        <v>10000</v>
      </c>
      <c r="E604" s="21" t="str">
        <f>VLOOKUP(B604,'Table A as of March 2024'!A:G,7,FALSE)</f>
        <v>VA Workers' Compensation Comm</v>
      </c>
      <c r="F604" s="21" t="str">
        <f>VLOOKUP(B604,'Table A as of March 2024'!A:H,8,FALSE)</f>
        <v>Federal Trust</v>
      </c>
      <c r="G604" s="11" t="str">
        <f>VLOOKUP(B604,'Table A as of March 2024'!A:I,9,FALSE)</f>
        <v>120</v>
      </c>
      <c r="H604" t="str">
        <f>VLOOKUP(B604,'Table A as of March 2024'!A:L,12,FALSE)</f>
        <v>No</v>
      </c>
      <c r="I604" s="9" t="str">
        <f>VLOOKUP(B604,'Table A as of March 2024'!A:M,13,FALSE)</f>
        <v>R</v>
      </c>
      <c r="J604" t="str">
        <f>VLOOKUP(B604,'Table A as of March 2024'!A:O,15,FALSE)</f>
        <v>R</v>
      </c>
      <c r="K604" t="str">
        <f>VLOOKUP(G604,'ACFR Class Vlookup'!A:B,2,FALSE)</f>
        <v>Governmental</v>
      </c>
      <c r="L604" s="1" t="str">
        <f>VLOOKUP(D604,'Fund Information'!A:F,6,FALSE)</f>
        <v>This fund accounts for Federal funds.</v>
      </c>
      <c r="M604" s="6" t="str">
        <f t="shared" si="101"/>
        <v>N/A</v>
      </c>
      <c r="N604" s="6" t="s">
        <v>2886</v>
      </c>
      <c r="O604" s="6" t="str">
        <f t="shared" si="102"/>
        <v>N/A</v>
      </c>
      <c r="P604" s="5" t="s">
        <v>2886</v>
      </c>
      <c r="Q604" s="6" t="str">
        <f t="shared" si="103"/>
        <v>N/A</v>
      </c>
      <c r="R604" s="7" t="str">
        <f t="shared" si="104"/>
        <v>Yes</v>
      </c>
      <c r="S604" s="5" t="str">
        <f t="shared" si="105"/>
        <v>Answer Required</v>
      </c>
      <c r="T604" s="6" t="str">
        <f t="shared" si="106"/>
        <v>N/A</v>
      </c>
      <c r="U604" s="7" t="str">
        <f t="shared" si="107"/>
        <v>No</v>
      </c>
      <c r="V604" s="5" t="str">
        <f t="shared" si="108"/>
        <v>Answer Required</v>
      </c>
      <c r="W604" s="6" t="str">
        <f t="shared" si="109"/>
        <v>N/A</v>
      </c>
      <c r="X604" s="5" t="s">
        <v>2886</v>
      </c>
    </row>
    <row r="605" spans="1:24" ht="165" x14ac:dyDescent="0.25">
      <c r="A605" s="77">
        <f>VLOOKUP(C605,'BU and Control BU Listing'!A:E,5,FALSE)</f>
        <v>19100</v>
      </c>
      <c r="B605" s="80" t="s">
        <v>5783</v>
      </c>
      <c r="C605" s="22" t="str">
        <f t="shared" si="99"/>
        <v>19100</v>
      </c>
      <c r="D605" s="22" t="str">
        <f t="shared" si="100"/>
        <v>10110</v>
      </c>
      <c r="E605" s="21" t="str">
        <f>VLOOKUP(B605,'Table A as of March 2024'!A:G,7,FALSE)</f>
        <v>VA Workers' Compensation Comm</v>
      </c>
      <c r="F605" s="21" t="str">
        <f>VLOOKUP(B605,'Table A as of March 2024'!A:H,8,FALSE)</f>
        <v>CARESActRlfFd–General-COVID-19</v>
      </c>
      <c r="G605" s="11" t="str">
        <f>VLOOKUP(B605,'Table A as of March 2024'!A:I,9,FALSE)</f>
        <v>120</v>
      </c>
      <c r="H605" t="str">
        <f>VLOOKUP(B605,'Table A as of March 2024'!A:L,12,FALSE)</f>
        <v>No</v>
      </c>
      <c r="I605" s="9" t="str">
        <f>VLOOKUP(B605,'Table A as of March 2024'!A:M,13,FALSE)</f>
        <v>V</v>
      </c>
      <c r="J605" t="str">
        <f>VLOOKUP(B605,'Table A as of March 2024'!A:O,15,FALSE)</f>
        <v>R</v>
      </c>
      <c r="K605" t="str">
        <f>VLOOKUP(G605,'ACFR Class Vlookup'!A:B,2,FALSE)</f>
        <v>Governmental</v>
      </c>
      <c r="L605" s="1" t="str">
        <f>VLOOKUP(D605,'Fund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05" s="6" t="str">
        <f t="shared" si="101"/>
        <v>N/A</v>
      </c>
      <c r="N605" s="6" t="s">
        <v>2886</v>
      </c>
      <c r="O605" s="6" t="str">
        <f t="shared" si="102"/>
        <v>N/A</v>
      </c>
      <c r="P605" s="5" t="s">
        <v>2886</v>
      </c>
      <c r="Q605" s="6" t="str">
        <f t="shared" si="103"/>
        <v>N/A</v>
      </c>
      <c r="R605" s="7" t="str">
        <f t="shared" si="104"/>
        <v>Yes</v>
      </c>
      <c r="S605" s="5" t="str">
        <f t="shared" si="105"/>
        <v>Answer Required</v>
      </c>
      <c r="T605" s="6" t="str">
        <f t="shared" si="106"/>
        <v>N/A</v>
      </c>
      <c r="U605" s="7" t="str">
        <f t="shared" si="107"/>
        <v>No</v>
      </c>
      <c r="V605" s="5" t="str">
        <f t="shared" si="108"/>
        <v>Answer Required</v>
      </c>
      <c r="W605" s="6" t="str">
        <f t="shared" si="109"/>
        <v>N/A</v>
      </c>
      <c r="X605" s="5" t="s">
        <v>2886</v>
      </c>
    </row>
    <row r="606" spans="1:24" ht="30" x14ac:dyDescent="0.25">
      <c r="A606" s="77">
        <f>VLOOKUP(C606,'BU and Control BU Listing'!A:E,5,FALSE)</f>
        <v>19100</v>
      </c>
      <c r="B606" s="80" t="s">
        <v>8140</v>
      </c>
      <c r="C606" s="22" t="str">
        <f t="shared" si="99"/>
        <v>19100</v>
      </c>
      <c r="D606" s="22" t="str">
        <f t="shared" si="100"/>
        <v>10710</v>
      </c>
      <c r="E606" s="21" t="str">
        <f>VLOOKUP(B606,'Table A as of March 2024'!A:G,7,FALSE)</f>
        <v>VA Workers' Compensation Comm</v>
      </c>
      <c r="F606" s="21" t="str">
        <f>VLOOKUP(B606,'Table A as of March 2024'!A:H,8,FALSE)</f>
        <v>FEMA - State Agy - COVID-19</v>
      </c>
      <c r="G606" s="11" t="str">
        <f>VLOOKUP(B606,'Table A as of March 2024'!A:I,9,FALSE)</f>
        <v>120</v>
      </c>
      <c r="H606" t="str">
        <f>VLOOKUP(B606,'Table A as of March 2024'!A:L,12,FALSE)</f>
        <v>No</v>
      </c>
      <c r="I606" s="9" t="str">
        <f>VLOOKUP(B606,'Table A as of March 2024'!A:M,13,FALSE)</f>
        <v>V</v>
      </c>
      <c r="J606" t="str">
        <f>VLOOKUP(B606,'Table A as of March 2024'!A:O,15,FALSE)</f>
        <v>R</v>
      </c>
      <c r="K606" t="str">
        <f>VLOOKUP(G606,'ACFR Class Vlookup'!A:B,2,FALSE)</f>
        <v>Governmental</v>
      </c>
      <c r="L606" s="1" t="str">
        <f>VLOOKUP(D606,'Fund Information'!A:F,6,FALSE)</f>
        <v>Federal Emergency Management Agency (FEMA) - VDEM Pass Thru COVID -19 - State Agencies.</v>
      </c>
      <c r="M606" s="6" t="str">
        <f t="shared" si="101"/>
        <v>N/A</v>
      </c>
      <c r="N606" s="6" t="s">
        <v>2886</v>
      </c>
      <c r="O606" s="6" t="str">
        <f t="shared" si="102"/>
        <v>N/A</v>
      </c>
      <c r="P606" s="5" t="s">
        <v>2886</v>
      </c>
      <c r="Q606" s="6" t="str">
        <f t="shared" si="103"/>
        <v>N/A</v>
      </c>
      <c r="R606" s="7" t="str">
        <f t="shared" si="104"/>
        <v>Yes</v>
      </c>
      <c r="S606" s="5" t="str">
        <f t="shared" si="105"/>
        <v>Answer Required</v>
      </c>
      <c r="T606" s="6" t="str">
        <f t="shared" si="106"/>
        <v>N/A</v>
      </c>
      <c r="U606" s="7" t="str">
        <f t="shared" si="107"/>
        <v>No</v>
      </c>
      <c r="V606" s="5" t="str">
        <f t="shared" si="108"/>
        <v>Answer Required</v>
      </c>
      <c r="W606" s="6" t="str">
        <f t="shared" si="109"/>
        <v>N/A</v>
      </c>
      <c r="X606" s="5" t="s">
        <v>2886</v>
      </c>
    </row>
    <row r="607" spans="1:24" x14ac:dyDescent="0.25">
      <c r="A607" s="77">
        <f>VLOOKUP(C607,'BU and Control BU Listing'!A:E,5,FALSE)</f>
        <v>11900</v>
      </c>
      <c r="B607" s="80" t="s">
        <v>3393</v>
      </c>
      <c r="C607" s="22" t="str">
        <f t="shared" si="99"/>
        <v>19200</v>
      </c>
      <c r="D607" s="22" t="str">
        <f t="shared" si="100"/>
        <v>01000</v>
      </c>
      <c r="E607" s="21" t="str">
        <f>VLOOKUP(B607,'Table A as of March 2024'!A:G,7,FALSE)</f>
        <v>Sec of Commerce and Trade</v>
      </c>
      <c r="F607" s="21" t="str">
        <f>VLOOKUP(B607,'Table A as of March 2024'!A:H,8,FALSE)</f>
        <v>General Fund</v>
      </c>
      <c r="G607" s="11" t="str">
        <f>VLOOKUP(B607,'Table A as of March 2024'!A:I,9,FALSE)</f>
        <v>100</v>
      </c>
      <c r="H607" t="str">
        <f>VLOOKUP(B607,'Table A as of March 2024'!A:L,12,FALSE)</f>
        <v>No</v>
      </c>
      <c r="I607" s="9" t="str">
        <f>VLOOKUP(B607,'Table A as of March 2024'!A:M,13,FALSE)</f>
        <v>G</v>
      </c>
      <c r="J607" t="str">
        <f>VLOOKUP(B607,'Table A as of March 2024'!A:O,15,FALSE)</f>
        <v>U</v>
      </c>
      <c r="K607" t="str">
        <f>VLOOKUP(G607,'ACFR Class Vlookup'!A:B,2,FALSE)</f>
        <v>Governmental</v>
      </c>
      <c r="L607" s="1" t="str">
        <f>VLOOKUP(D607,'Fund Information'!A:F,6,FALSE)</f>
        <v>General Fund</v>
      </c>
      <c r="M607" s="6" t="str">
        <f t="shared" si="101"/>
        <v>N/A</v>
      </c>
      <c r="N607" s="6" t="s">
        <v>2886</v>
      </c>
      <c r="O607" s="6" t="str">
        <f t="shared" si="102"/>
        <v>N/A</v>
      </c>
      <c r="P607" s="5" t="s">
        <v>2886</v>
      </c>
      <c r="Q607" s="6" t="str">
        <f t="shared" si="103"/>
        <v>N/A</v>
      </c>
      <c r="R607" s="7" t="str">
        <f t="shared" si="104"/>
        <v>No</v>
      </c>
      <c r="S607" s="5" t="str">
        <f t="shared" si="105"/>
        <v>Answer Required</v>
      </c>
      <c r="T607" s="6" t="str">
        <f t="shared" si="106"/>
        <v>N/A</v>
      </c>
      <c r="U607" s="7" t="str">
        <f t="shared" si="107"/>
        <v>No</v>
      </c>
      <c r="V607" s="5" t="str">
        <f t="shared" si="108"/>
        <v>Answer Required</v>
      </c>
      <c r="W607" s="6" t="str">
        <f t="shared" si="109"/>
        <v>N/A</v>
      </c>
      <c r="X607" s="5" t="s">
        <v>2886</v>
      </c>
    </row>
    <row r="608" spans="1:24" ht="90" x14ac:dyDescent="0.25">
      <c r="A608" s="77">
        <f>VLOOKUP(C608,'BU and Control BU Listing'!A:E,5,FALSE)</f>
        <v>11900</v>
      </c>
      <c r="B608" s="80" t="s">
        <v>5784</v>
      </c>
      <c r="C608" s="22" t="str">
        <f t="shared" si="99"/>
        <v>19200</v>
      </c>
      <c r="D608" s="22" t="str">
        <f t="shared" si="100"/>
        <v>02009</v>
      </c>
      <c r="E608" s="21" t="str">
        <f>VLOOKUP(B608,'Table A as of March 2024'!A:G,7,FALSE)</f>
        <v>Sec of Commerce and Trade</v>
      </c>
      <c r="F608" s="21" t="str">
        <f>VLOOKUP(B608,'Table A as of March 2024'!A:H,8,FALSE)</f>
        <v>Truck Manufacturing Grant Fund</v>
      </c>
      <c r="G608" s="11" t="str">
        <f>VLOOKUP(B608,'Table A as of March 2024'!A:I,9,FALSE)</f>
        <v>100</v>
      </c>
      <c r="H608" t="str">
        <f>VLOOKUP(B608,'Table A as of March 2024'!A:L,12,FALSE)</f>
        <v>No</v>
      </c>
      <c r="I608" s="9" t="str">
        <f>VLOOKUP(B608,'Table A as of March 2024'!A:M,13,FALSE)</f>
        <v>U</v>
      </c>
      <c r="J608" t="str">
        <f>VLOOKUP(B608,'Table A as of March 2024'!A:O,15,FALSE)</f>
        <v>C</v>
      </c>
      <c r="K608" t="str">
        <f>VLOOKUP(G608,'ACFR Class Vlookup'!A:B,2,FALSE)</f>
        <v>Governmental</v>
      </c>
      <c r="L608" s="1" t="str">
        <f>VLOOKUP(D608,'Fund Information'!A:F,6,FALSE)</f>
        <v>Truck Manufacturing Grant Fund established per § 59.1-284.33. Grants from the fund are contingent on a qualified company meeting the requirements set forth in this chapter and the memorandum of understanding for the number of new full-time jobs created and maintained and the amount of capital investment made related to the construction or renovation of a facility.</v>
      </c>
      <c r="M608" s="6" t="str">
        <f t="shared" si="101"/>
        <v>N/A</v>
      </c>
      <c r="N608" s="6" t="s">
        <v>2886</v>
      </c>
      <c r="O608" s="6" t="str">
        <f t="shared" si="102"/>
        <v>N/A</v>
      </c>
      <c r="P608" s="5" t="s">
        <v>2886</v>
      </c>
      <c r="Q608" s="6" t="str">
        <f t="shared" si="103"/>
        <v>N/A</v>
      </c>
      <c r="R608" s="7" t="str">
        <f t="shared" si="104"/>
        <v>No</v>
      </c>
      <c r="S608" s="5" t="str">
        <f t="shared" si="105"/>
        <v>Answer Required</v>
      </c>
      <c r="T608" s="6" t="str">
        <f t="shared" si="106"/>
        <v>N/A</v>
      </c>
      <c r="U608" s="7" t="str">
        <f t="shared" si="107"/>
        <v>Yes</v>
      </c>
      <c r="V608" s="5" t="str">
        <f t="shared" si="108"/>
        <v>Answer Required</v>
      </c>
      <c r="W608" s="6" t="str">
        <f t="shared" si="109"/>
        <v>N/A</v>
      </c>
      <c r="X608" s="5" t="s">
        <v>2886</v>
      </c>
    </row>
    <row r="609" spans="1:24" ht="120" x14ac:dyDescent="0.25">
      <c r="A609" s="77">
        <f>VLOOKUP(C609,'BU and Control BU Listing'!A:E,5,FALSE)</f>
        <v>11900</v>
      </c>
      <c r="B609" s="80" t="s">
        <v>8664</v>
      </c>
      <c r="C609" s="22" t="str">
        <f t="shared" si="99"/>
        <v>19200</v>
      </c>
      <c r="D609" s="22" t="str">
        <f t="shared" si="100"/>
        <v>02014</v>
      </c>
      <c r="E609" s="21" t="str">
        <f>VLOOKUP(B609,'Table A as of March 2024'!A:G,7,FALSE)</f>
        <v>Sec of Commerce and Trade</v>
      </c>
      <c r="F609" s="21" t="str">
        <f>VLOOKUP(B609,'Table A as of March 2024'!A:H,8,FALSE)</f>
        <v>PrptyAnlytcsFrmInfstrctrGrntFd</v>
      </c>
      <c r="G609" s="11" t="str">
        <f>VLOOKUP(B609,'Table A as of March 2024'!A:I,9,FALSE)</f>
        <v>100</v>
      </c>
      <c r="H609" t="str">
        <f>VLOOKUP(B609,'Table A as of March 2024'!A:L,12,FALSE)</f>
        <v>No</v>
      </c>
      <c r="I609" s="9" t="str">
        <f>VLOOKUP(B609,'Table A as of March 2024'!A:M,13,FALSE)</f>
        <v>U</v>
      </c>
      <c r="J609" t="str">
        <f>VLOOKUP(B609,'Table A as of March 2024'!A:O,15,FALSE)</f>
        <v>C</v>
      </c>
      <c r="K609" t="str">
        <f>VLOOKUP(G609,'ACFR Class Vlookup'!A:B,2,FALSE)</f>
        <v>Governmental</v>
      </c>
      <c r="L609" s="1" t="str">
        <f>VLOOKUP(D609,'Fund Information'!A:F,6,FALSE)</f>
        <v>Property Analytics Firm Infrastructure Grant Fund. Money in the Fund shall be used for expenses related to public infrastructure improvements, including commuter access and parking, pedestrian access, roadway and traffic improvements, safety enhancements, site preparation and utilities in the City of Richmond (the City). These improvements will serve the existing and proposed facilities for a real property analytics firm (the Company) located in the City, the employees of the firm, and other visitors to the vicinity of the facilities.</v>
      </c>
      <c r="M609" s="6" t="str">
        <f t="shared" si="101"/>
        <v>N/A</v>
      </c>
      <c r="N609" s="6" t="s">
        <v>2886</v>
      </c>
      <c r="O609" s="6" t="str">
        <f t="shared" si="102"/>
        <v>N/A</v>
      </c>
      <c r="P609" s="5" t="s">
        <v>2886</v>
      </c>
      <c r="Q609" s="6" t="str">
        <f t="shared" si="103"/>
        <v>N/A</v>
      </c>
      <c r="R609" s="7" t="str">
        <f t="shared" si="104"/>
        <v>No</v>
      </c>
      <c r="S609" s="5" t="str">
        <f t="shared" si="105"/>
        <v>Answer Required</v>
      </c>
      <c r="T609" s="6" t="str">
        <f t="shared" si="106"/>
        <v>N/A</v>
      </c>
      <c r="U609" s="7" t="str">
        <f t="shared" si="107"/>
        <v>Yes</v>
      </c>
      <c r="V609" s="5" t="str">
        <f t="shared" si="108"/>
        <v>Answer Required</v>
      </c>
      <c r="W609" s="6" t="str">
        <f t="shared" si="109"/>
        <v>N/A</v>
      </c>
      <c r="X609" s="5" t="s">
        <v>2886</v>
      </c>
    </row>
    <row r="610" spans="1:24" ht="135" x14ac:dyDescent="0.25">
      <c r="A610" s="77">
        <f>VLOOKUP(C610,'BU and Control BU Listing'!A:E,5,FALSE)</f>
        <v>11900</v>
      </c>
      <c r="B610" s="80" t="s">
        <v>8665</v>
      </c>
      <c r="C610" s="22" t="str">
        <f t="shared" si="99"/>
        <v>19200</v>
      </c>
      <c r="D610" s="22" t="str">
        <f t="shared" si="100"/>
        <v>02026</v>
      </c>
      <c r="E610" s="21" t="str">
        <f>VLOOKUP(B610,'Table A as of March 2024'!A:G,7,FALSE)</f>
        <v>Sec of Commerce and Trade</v>
      </c>
      <c r="F610" s="21" t="str">
        <f>VLOOKUP(B610,'Table A as of March 2024'!A:H,8,FALSE)</f>
        <v>VA Business Ready Sites Prg Fd</v>
      </c>
      <c r="G610" s="11" t="str">
        <f>VLOOKUP(B610,'Table A as of March 2024'!A:I,9,FALSE)</f>
        <v>100</v>
      </c>
      <c r="H610" t="str">
        <f>VLOOKUP(B610,'Table A as of March 2024'!A:L,12,FALSE)</f>
        <v>No</v>
      </c>
      <c r="I610" s="9" t="str">
        <f>VLOOKUP(B610,'Table A as of March 2024'!A:M,13,FALSE)</f>
        <v>U</v>
      </c>
      <c r="J610" t="str">
        <f>VLOOKUP(B610,'Table A as of March 2024'!A:O,15,FALSE)</f>
        <v>C</v>
      </c>
      <c r="K610" t="str">
        <f>VLOOKUP(G610,'ACFR Class Vlookup'!A:B,2,FALSE)</f>
        <v>Governmental</v>
      </c>
      <c r="L610" s="1" t="str">
        <f>VLOOKUP(D610,'Fund Information'!A:F,6,FALSE)</f>
        <v>Virginia Business Ready Sites Program Fund established per Code of Virginia § 2.2-2240.2:1. Moneys in the Fund shall be used to provide site characterization grants and site development grants for eligible sites for the purpose of creating and maintaining a portfolio of project-ready sites to promote economic development in all regions of the Commonwealth.
Per DPB, Agency 312 is the holding account and interest should accrue in Agency 192</v>
      </c>
      <c r="M610" s="6" t="str">
        <f t="shared" si="101"/>
        <v>N/A</v>
      </c>
      <c r="N610" s="6" t="s">
        <v>2886</v>
      </c>
      <c r="O610" s="6" t="str">
        <f t="shared" si="102"/>
        <v>N/A</v>
      </c>
      <c r="P610" s="5" t="s">
        <v>2886</v>
      </c>
      <c r="Q610" s="6" t="str">
        <f t="shared" si="103"/>
        <v>N/A</v>
      </c>
      <c r="R610" s="7" t="str">
        <f t="shared" si="104"/>
        <v>No</v>
      </c>
      <c r="S610" s="5" t="str">
        <f t="shared" si="105"/>
        <v>Answer Required</v>
      </c>
      <c r="T610" s="6" t="str">
        <f t="shared" si="106"/>
        <v>N/A</v>
      </c>
      <c r="U610" s="7" t="str">
        <f t="shared" si="107"/>
        <v>Yes</v>
      </c>
      <c r="V610" s="5" t="str">
        <f t="shared" si="108"/>
        <v>Answer Required</v>
      </c>
      <c r="W610" s="6" t="str">
        <f t="shared" si="109"/>
        <v>N/A</v>
      </c>
      <c r="X610" s="5" t="s">
        <v>2886</v>
      </c>
    </row>
    <row r="611" spans="1:24" ht="60" x14ac:dyDescent="0.25">
      <c r="A611" s="77">
        <f>VLOOKUP(C611,'BU and Control BU Listing'!A:E,5,FALSE)</f>
        <v>11900</v>
      </c>
      <c r="B611" s="80" t="s">
        <v>3394</v>
      </c>
      <c r="C611" s="22" t="str">
        <f t="shared" si="99"/>
        <v>19200</v>
      </c>
      <c r="D611" s="22" t="str">
        <f t="shared" si="100"/>
        <v>02051</v>
      </c>
      <c r="E611" s="21" t="str">
        <f>VLOOKUP(B611,'Table A as of March 2024'!A:G,7,FALSE)</f>
        <v>Sec of Commerce and Trade</v>
      </c>
      <c r="F611" s="21" t="str">
        <f>VLOOKUP(B611,'Table A as of March 2024'!A:H,8,FALSE)</f>
        <v>Semiconductor Mem/Logic Wafer</v>
      </c>
      <c r="G611" s="11" t="str">
        <f>VLOOKUP(B611,'Table A as of March 2024'!A:I,9,FALSE)</f>
        <v>100</v>
      </c>
      <c r="H611" t="str">
        <f>VLOOKUP(B611,'Table A as of March 2024'!A:L,12,FALSE)</f>
        <v>No</v>
      </c>
      <c r="I611" s="9" t="str">
        <f>VLOOKUP(B611,'Table A as of March 2024'!A:M,13,FALSE)</f>
        <v>R</v>
      </c>
      <c r="J611" t="str">
        <f>VLOOKUP(B611,'Table A as of March 2024'!A:O,15,FALSE)</f>
        <v>C</v>
      </c>
      <c r="K611" t="str">
        <f>VLOOKUP(G611,'ACFR Class Vlookup'!A:B,2,FALSE)</f>
        <v>Governmental</v>
      </c>
      <c r="L611" s="1" t="str">
        <f>VLOOKUP(D611,'Fund Information'!A:F,6,FALSE)</f>
        <v>Per the code of Virginia, any qualified manufacturer who makes a cumulative investment of specified amounts shall be entitled to receive an annual grant payment.  There a several threshholds of amounts invested and amounts granted.</v>
      </c>
      <c r="M611" s="6" t="str">
        <f t="shared" si="101"/>
        <v>N/A</v>
      </c>
      <c r="N611" s="6" t="s">
        <v>2886</v>
      </c>
      <c r="O611" s="6" t="str">
        <f t="shared" si="102"/>
        <v>N/A</v>
      </c>
      <c r="P611" s="5" t="s">
        <v>2886</v>
      </c>
      <c r="Q611" s="6" t="str">
        <f t="shared" si="103"/>
        <v>N/A</v>
      </c>
      <c r="R611" s="7" t="str">
        <f t="shared" si="104"/>
        <v>No</v>
      </c>
      <c r="S611" s="5" t="str">
        <f t="shared" si="105"/>
        <v>Answer Required</v>
      </c>
      <c r="T611" s="6" t="str">
        <f t="shared" si="106"/>
        <v>N/A</v>
      </c>
      <c r="U611" s="7" t="str">
        <f t="shared" si="107"/>
        <v>Yes</v>
      </c>
      <c r="V611" s="5" t="str">
        <f t="shared" si="108"/>
        <v>Answer Required</v>
      </c>
      <c r="W611" s="6" t="str">
        <f t="shared" si="109"/>
        <v>N/A</v>
      </c>
      <c r="X611" s="5" t="s">
        <v>2886</v>
      </c>
    </row>
    <row r="612" spans="1:24" ht="45" x14ac:dyDescent="0.25">
      <c r="A612" s="77">
        <f>VLOOKUP(C612,'BU and Control BU Listing'!A:E,5,FALSE)</f>
        <v>11900</v>
      </c>
      <c r="B612" s="80" t="s">
        <v>5785</v>
      </c>
      <c r="C612" s="22" t="str">
        <f t="shared" si="99"/>
        <v>19200</v>
      </c>
      <c r="D612" s="22" t="str">
        <f t="shared" si="100"/>
        <v>02064</v>
      </c>
      <c r="E612" s="21" t="str">
        <f>VLOOKUP(B612,'Table A as of March 2024'!A:G,7,FALSE)</f>
        <v>Sec of Commerce and Trade</v>
      </c>
      <c r="F612" s="21" t="str">
        <f>VLOOKUP(B612,'Table A as of March 2024'!A:H,8,FALSE)</f>
        <v>Pharmaceutical Mnfctrng GrntFd</v>
      </c>
      <c r="G612" s="11" t="str">
        <f>VLOOKUP(B612,'Table A as of March 2024'!A:I,9,FALSE)</f>
        <v>100</v>
      </c>
      <c r="H612" t="str">
        <f>VLOOKUP(B612,'Table A as of March 2024'!A:L,12,FALSE)</f>
        <v>No</v>
      </c>
      <c r="I612" s="9" t="str">
        <f>VLOOKUP(B612,'Table A as of March 2024'!A:M,13,FALSE)</f>
        <v>U</v>
      </c>
      <c r="J612" t="str">
        <f>VLOOKUP(B612,'Table A as of March 2024'!A:O,15,FALSE)</f>
        <v>C</v>
      </c>
      <c r="K612" t="str">
        <f>VLOOKUP(G612,'ACFR Class Vlookup'!A:B,2,FALSE)</f>
        <v>Governmental</v>
      </c>
      <c r="L612" s="1" t="str">
        <f>VLOOKUP(D612,'Fund Information'!A:F,6,FALSE)</f>
        <v>Pharmaceutical Manufacturing Grant Fund established per § 59.1-284.36. Moneys in the Fund shall be used to pay grants pursuant to the Code of Virginia.</v>
      </c>
      <c r="M612" s="6" t="str">
        <f t="shared" si="101"/>
        <v>N/A</v>
      </c>
      <c r="N612" s="6" t="s">
        <v>2886</v>
      </c>
      <c r="O612" s="6" t="str">
        <f t="shared" si="102"/>
        <v>N/A</v>
      </c>
      <c r="P612" s="5" t="s">
        <v>2886</v>
      </c>
      <c r="Q612" s="6" t="str">
        <f t="shared" si="103"/>
        <v>N/A</v>
      </c>
      <c r="R612" s="7" t="str">
        <f t="shared" si="104"/>
        <v>No</v>
      </c>
      <c r="S612" s="5" t="str">
        <f t="shared" si="105"/>
        <v>Answer Required</v>
      </c>
      <c r="T612" s="6" t="str">
        <f t="shared" si="106"/>
        <v>N/A</v>
      </c>
      <c r="U612" s="7" t="str">
        <f t="shared" si="107"/>
        <v>Yes</v>
      </c>
      <c r="V612" s="5" t="str">
        <f t="shared" si="108"/>
        <v>Answer Required</v>
      </c>
      <c r="W612" s="6" t="str">
        <f t="shared" si="109"/>
        <v>N/A</v>
      </c>
      <c r="X612" s="5" t="s">
        <v>2886</v>
      </c>
    </row>
    <row r="613" spans="1:24" ht="45" x14ac:dyDescent="0.25">
      <c r="A613" s="77">
        <f>VLOOKUP(C613,'BU and Control BU Listing'!A:E,5,FALSE)</f>
        <v>11900</v>
      </c>
      <c r="B613" s="80" t="s">
        <v>5786</v>
      </c>
      <c r="C613" s="22" t="str">
        <f t="shared" si="99"/>
        <v>19200</v>
      </c>
      <c r="D613" s="22" t="str">
        <f t="shared" si="100"/>
        <v>02073</v>
      </c>
      <c r="E613" s="21" t="str">
        <f>VLOOKUP(B613,'Table A as of March 2024'!A:G,7,FALSE)</f>
        <v>Sec of Commerce and Trade</v>
      </c>
      <c r="F613" s="21" t="str">
        <f>VLOOKUP(B613,'Table A as of March 2024'!A:H,8,FALSE)</f>
        <v>Advanced Production Grant Fund</v>
      </c>
      <c r="G613" s="11" t="str">
        <f>VLOOKUP(B613,'Table A as of March 2024'!A:I,9,FALSE)</f>
        <v>100</v>
      </c>
      <c r="H613" t="str">
        <f>VLOOKUP(B613,'Table A as of March 2024'!A:L,12,FALSE)</f>
        <v>No</v>
      </c>
      <c r="I613" s="9" t="str">
        <f>VLOOKUP(B613,'Table A as of March 2024'!A:M,13,FALSE)</f>
        <v>U</v>
      </c>
      <c r="J613" t="str">
        <f>VLOOKUP(B613,'Table A as of March 2024'!A:O,15,FALSE)</f>
        <v>C</v>
      </c>
      <c r="K613" t="str">
        <f>VLOOKUP(G613,'ACFR Class Vlookup'!A:B,2,FALSE)</f>
        <v>Governmental</v>
      </c>
      <c r="L613" s="1" t="str">
        <f>VLOOKUP(D613,'Fund Information'!A:F,6,FALSE)</f>
        <v>Advanced Production Grant Fund established per § 59.1-284.34. Moneys in the Fund shall be used for the purpose to pay grants pursuant to the Code of Virginia.</v>
      </c>
      <c r="M613" s="6" t="str">
        <f t="shared" si="101"/>
        <v>N/A</v>
      </c>
      <c r="N613" s="6" t="s">
        <v>2886</v>
      </c>
      <c r="O613" s="6" t="str">
        <f t="shared" si="102"/>
        <v>N/A</v>
      </c>
      <c r="P613" s="5" t="s">
        <v>2886</v>
      </c>
      <c r="Q613" s="6" t="str">
        <f t="shared" si="103"/>
        <v>N/A</v>
      </c>
      <c r="R613" s="7" t="str">
        <f t="shared" si="104"/>
        <v>No</v>
      </c>
      <c r="S613" s="5" t="str">
        <f t="shared" si="105"/>
        <v>Answer Required</v>
      </c>
      <c r="T613" s="6" t="str">
        <f t="shared" si="106"/>
        <v>N/A</v>
      </c>
      <c r="U613" s="7" t="str">
        <f t="shared" si="107"/>
        <v>Yes</v>
      </c>
      <c r="V613" s="5" t="str">
        <f t="shared" si="108"/>
        <v>Answer Required</v>
      </c>
      <c r="W613" s="6" t="str">
        <f t="shared" si="109"/>
        <v>N/A</v>
      </c>
      <c r="X613" s="5" t="s">
        <v>2886</v>
      </c>
    </row>
    <row r="614" spans="1:24" ht="120" x14ac:dyDescent="0.25">
      <c r="A614" s="77">
        <f>VLOOKUP(C614,'BU and Control BU Listing'!A:E,5,FALSE)</f>
        <v>11900</v>
      </c>
      <c r="B614" s="80" t="s">
        <v>5787</v>
      </c>
      <c r="C614" s="22" t="str">
        <f t="shared" si="99"/>
        <v>19200</v>
      </c>
      <c r="D614" s="22" t="str">
        <f t="shared" si="100"/>
        <v>02085</v>
      </c>
      <c r="E614" s="21" t="str">
        <f>VLOOKUP(B614,'Table A as of March 2024'!A:G,7,FALSE)</f>
        <v>Sec of Commerce and Trade</v>
      </c>
      <c r="F614" s="21" t="str">
        <f>VLOOKUP(B614,'Table A as of March 2024'!A:H,8,FALSE)</f>
        <v>GovNewAirlineSrvcIncentiveFund</v>
      </c>
      <c r="G614" s="11" t="str">
        <f>VLOOKUP(B614,'Table A as of March 2024'!A:I,9,FALSE)</f>
        <v>100</v>
      </c>
      <c r="H614" t="str">
        <f>VLOOKUP(B614,'Table A as of March 2024'!A:L,12,FALSE)</f>
        <v>Yes</v>
      </c>
      <c r="I614" s="9" t="str">
        <f>VLOOKUP(B614,'Table A as of March 2024'!A:M,13,FALSE)</f>
        <v>U</v>
      </c>
      <c r="J614" t="str">
        <f>VLOOKUP(B614,'Table A as of March 2024'!A:O,15,FALSE)</f>
        <v>C</v>
      </c>
      <c r="K614" t="str">
        <f>VLOOKUP(G614,'ACFR Class Vlookup'!A:B,2,FALSE)</f>
        <v>Governmental</v>
      </c>
      <c r="L614" s="1" t="str">
        <f>VLOOKUP(D614,'Fund Information'!A:F,6,FALSE)</f>
        <v>Governor's New Airline Service Incentive Fund established per § 2.2-2320.1. Moneys in the Fund shall be used, in the sole discretion of the Governor, for grants to airlines serving local, regional, national, and international airports in Virginia as provided in subsection B. Revenues in the Fund shall be used to support the development of additional commercial air services in the Commonwealth, provided that such service advances the goals established in the commercial air service plan most recently adopted pursuant to § 5.1-2.2:2.</v>
      </c>
      <c r="M614" s="6" t="str">
        <f t="shared" si="101"/>
        <v>N/A</v>
      </c>
      <c r="N614" s="6" t="s">
        <v>2886</v>
      </c>
      <c r="O614" s="6" t="str">
        <f t="shared" si="102"/>
        <v>N/A</v>
      </c>
      <c r="P614" s="5" t="s">
        <v>2886</v>
      </c>
      <c r="Q614" s="6" t="str">
        <f t="shared" si="103"/>
        <v>N/A</v>
      </c>
      <c r="R614" s="7" t="str">
        <f t="shared" si="104"/>
        <v>No</v>
      </c>
      <c r="S614" s="5" t="str">
        <f t="shared" si="105"/>
        <v>Answer Required</v>
      </c>
      <c r="T614" s="6" t="str">
        <f t="shared" si="106"/>
        <v>N/A</v>
      </c>
      <c r="U614" s="7" t="str">
        <f t="shared" si="107"/>
        <v>Yes</v>
      </c>
      <c r="V614" s="5" t="str">
        <f t="shared" si="108"/>
        <v>Answer Required</v>
      </c>
      <c r="W614" s="6" t="str">
        <f t="shared" si="109"/>
        <v>N/A</v>
      </c>
      <c r="X614" s="5" t="s">
        <v>2886</v>
      </c>
    </row>
    <row r="615" spans="1:24" x14ac:dyDescent="0.25">
      <c r="A615" s="77">
        <f>VLOOKUP(C615,'BU and Control BU Listing'!A:E,5,FALSE)</f>
        <v>11900</v>
      </c>
      <c r="B615" s="80" t="s">
        <v>3395</v>
      </c>
      <c r="C615" s="22" t="str">
        <f t="shared" si="99"/>
        <v>19200</v>
      </c>
      <c r="D615" s="22" t="str">
        <f t="shared" si="100"/>
        <v>02125</v>
      </c>
      <c r="E615" s="21" t="str">
        <f>VLOOKUP(B615,'Table A as of March 2024'!A:G,7,FALSE)</f>
        <v>Sec of Commerce and Trade</v>
      </c>
      <c r="F615" s="21" t="str">
        <f>VLOOKUP(B615,'Table A as of March 2024'!A:H,8,FALSE)</f>
        <v>Aerospace Engn Manf Wrkfc Grnt</v>
      </c>
      <c r="G615" s="11" t="str">
        <f>VLOOKUP(B615,'Table A as of March 2024'!A:I,9,FALSE)</f>
        <v>100</v>
      </c>
      <c r="H615" t="str">
        <f>VLOOKUP(B615,'Table A as of March 2024'!A:L,12,FALSE)</f>
        <v>No</v>
      </c>
      <c r="I615" s="9" t="str">
        <f>VLOOKUP(B615,'Table A as of March 2024'!A:M,13,FALSE)</f>
        <v>U</v>
      </c>
      <c r="J615" t="str">
        <f>VLOOKUP(B615,'Table A as of March 2024'!A:O,15,FALSE)</f>
        <v>A</v>
      </c>
      <c r="K615" t="str">
        <f>VLOOKUP(G615,'ACFR Class Vlookup'!A:B,2,FALSE)</f>
        <v>Governmental</v>
      </c>
      <c r="L615" s="1" t="str">
        <f>VLOOKUP(D615,'Fund Information'!A:F,6,FALSE)</f>
        <v>Aerospace Engine Manufacturer Workforce Training Grant Fund</v>
      </c>
      <c r="M615" s="6" t="str">
        <f t="shared" si="101"/>
        <v>N/A</v>
      </c>
      <c r="N615" s="6" t="s">
        <v>2886</v>
      </c>
      <c r="O615" s="6" t="str">
        <f t="shared" si="102"/>
        <v>N/A</v>
      </c>
      <c r="P615" s="5" t="s">
        <v>2886</v>
      </c>
      <c r="Q615" s="6" t="str">
        <f t="shared" si="103"/>
        <v>N/A</v>
      </c>
      <c r="R615" s="7" t="str">
        <f t="shared" si="104"/>
        <v>No</v>
      </c>
      <c r="S615" s="5" t="str">
        <f t="shared" si="105"/>
        <v>Answer Required</v>
      </c>
      <c r="T615" s="6" t="str">
        <f t="shared" si="106"/>
        <v>N/A</v>
      </c>
      <c r="U615" s="7" t="str">
        <f t="shared" si="107"/>
        <v>No</v>
      </c>
      <c r="V615" s="5" t="str">
        <f t="shared" si="108"/>
        <v>Answer Required</v>
      </c>
      <c r="W615" s="6" t="str">
        <f t="shared" si="109"/>
        <v>N/A</v>
      </c>
      <c r="X615" s="5" t="s">
        <v>2886</v>
      </c>
    </row>
    <row r="616" spans="1:24" ht="285" x14ac:dyDescent="0.25">
      <c r="A616" s="77">
        <f>VLOOKUP(C616,'BU and Control BU Listing'!A:E,5,FALSE)</f>
        <v>11900</v>
      </c>
      <c r="B616" s="80" t="s">
        <v>3396</v>
      </c>
      <c r="C616" s="22" t="str">
        <f t="shared" si="99"/>
        <v>19200</v>
      </c>
      <c r="D616" s="22" t="str">
        <f t="shared" si="100"/>
        <v>02167</v>
      </c>
      <c r="E616" s="21" t="str">
        <f>VLOOKUP(B616,'Table A as of March 2024'!A:G,7,FALSE)</f>
        <v>Sec of Commerce and Trade</v>
      </c>
      <c r="F616" s="21" t="str">
        <f>VLOOKUP(B616,'Table A as of March 2024'!A:H,8,FALSE)</f>
        <v>Aerospace Engine Manufacturing</v>
      </c>
      <c r="G616" s="11" t="str">
        <f>VLOOKUP(B616,'Table A as of March 2024'!A:I,9,FALSE)</f>
        <v>100</v>
      </c>
      <c r="H616" t="str">
        <f>VLOOKUP(B616,'Table A as of March 2024'!A:L,12,FALSE)</f>
        <v>No</v>
      </c>
      <c r="I616" s="9" t="str">
        <f>VLOOKUP(B616,'Table A as of March 2024'!A:M,13,FALSE)</f>
        <v>U</v>
      </c>
      <c r="J616" t="str">
        <f>VLOOKUP(B616,'Table A as of March 2024'!A:O,15,FALSE)</f>
        <v>C</v>
      </c>
      <c r="K616" t="str">
        <f>VLOOKUP(G616,'ACFR Class Vlookup'!A:B,2,FALSE)</f>
        <v>Governmental</v>
      </c>
      <c r="L616" s="1" t="str">
        <f>VLOOKUP(D616,'Fund Information'!A:F,6,FALSE)</f>
        <v>§ 59.1-284.20. Aerospace Engine Manufacturing Performance Grant Program; eligible county.
“B. Any qualified manufacturer that, after July 1, 2008, first begins operations in an eligible county shall be eligible to receive a grant each fiscal year beginning with the Commonwealth's fiscal year starting on July 1, 2013, and ending with the Commonwealth's fiscal year starting on July 1, 2022, unless such time frame is extended in accordance with subsection E. The grants under this section (i) shall be paid, subject to appropriation by the General Assembly, from a fund entitled the Aerospace Engine Manufacturing Performance Grant Fund, which Fund is hereby established on the books of the Comptroller, (ii) shall not exceed $35 million in the aggregate, and (iii) shall be paid to the qualified manufacturer during each fiscal year contingent upon the qualified manufacturer meeting the requirements for the aggregate (a) number of new full-time jobs created and the substantial retention of the same and (b) amount of the capital investment made and substantially retained as set forth in the memorandum of understanding.</v>
      </c>
      <c r="M616" s="6" t="str">
        <f t="shared" si="101"/>
        <v>N/A</v>
      </c>
      <c r="N616" s="6" t="s">
        <v>2886</v>
      </c>
      <c r="O616" s="6" t="str">
        <f t="shared" si="102"/>
        <v>N/A</v>
      </c>
      <c r="P616" s="5" t="s">
        <v>2886</v>
      </c>
      <c r="Q616" s="6" t="str">
        <f t="shared" si="103"/>
        <v>N/A</v>
      </c>
      <c r="R616" s="7" t="str">
        <f t="shared" si="104"/>
        <v>No</v>
      </c>
      <c r="S616" s="5" t="str">
        <f t="shared" si="105"/>
        <v>Answer Required</v>
      </c>
      <c r="T616" s="6" t="str">
        <f t="shared" si="106"/>
        <v>N/A</v>
      </c>
      <c r="U616" s="7" t="str">
        <f t="shared" si="107"/>
        <v>Yes</v>
      </c>
      <c r="V616" s="5" t="str">
        <f t="shared" si="108"/>
        <v>Answer Required</v>
      </c>
      <c r="W616" s="6" t="str">
        <f t="shared" si="109"/>
        <v>N/A</v>
      </c>
      <c r="X616" s="5" t="s">
        <v>2886</v>
      </c>
    </row>
    <row r="617" spans="1:24" ht="135" x14ac:dyDescent="0.25">
      <c r="A617" s="77">
        <f>VLOOKUP(C617,'BU and Control BU Listing'!A:E,5,FALSE)</f>
        <v>11900</v>
      </c>
      <c r="B617" s="80" t="s">
        <v>3397</v>
      </c>
      <c r="C617" s="22" t="str">
        <f t="shared" si="99"/>
        <v>19200</v>
      </c>
      <c r="D617" s="22" t="str">
        <f t="shared" si="100"/>
        <v>02187</v>
      </c>
      <c r="E617" s="21" t="str">
        <f>VLOOKUP(B617,'Table A as of March 2024'!A:G,7,FALSE)</f>
        <v>Sec of Commerce and Trade</v>
      </c>
      <c r="F617" s="21" t="str">
        <f>VLOOKUP(B617,'Table A as of March 2024'!A:H,8,FALSE)</f>
        <v>Aerospace Engine Manufacturing</v>
      </c>
      <c r="G617" s="11" t="str">
        <f>VLOOKUP(B617,'Table A as of March 2024'!A:I,9,FALSE)</f>
        <v>100</v>
      </c>
      <c r="H617" t="str">
        <f>VLOOKUP(B617,'Table A as of March 2024'!A:L,12,FALSE)</f>
        <v>No</v>
      </c>
      <c r="I617" s="9" t="str">
        <f>VLOOKUP(B617,'Table A as of March 2024'!A:M,13,FALSE)</f>
        <v>U</v>
      </c>
      <c r="J617" t="str">
        <f>VLOOKUP(B617,'Table A as of March 2024'!A:O,15,FALSE)</f>
        <v>C</v>
      </c>
      <c r="K617" t="str">
        <f>VLOOKUP(G617,'ACFR Class Vlookup'!A:B,2,FALSE)</f>
        <v>Governmental</v>
      </c>
      <c r="L617" s="1" t="str">
        <f>VLOOKUP(D617,'Fund Information'!A:F,6,FALSE)</f>
        <v>§ 59.1-284.21. Aerospace Engine Manufacturing Supplier Cluster Bonus Performance Grant Program; eligible county. 
“B. … The grants under this section shall be paid, subject to appropriation by the General Assembly, from a fund entitled the Aerospace Engine Manufacturing Supplier Cluster Grant Fund, which Fund is hereby established on the books of the Comptroller, (b) shall not exceed $5 million in the aggregate, and (c) shall be paid, as provided in this section, to the qualified manufacturer subject to the conditions of this section being met.</v>
      </c>
      <c r="M617" s="6" t="str">
        <f t="shared" si="101"/>
        <v>N/A</v>
      </c>
      <c r="N617" s="6" t="s">
        <v>2886</v>
      </c>
      <c r="O617" s="6" t="str">
        <f t="shared" si="102"/>
        <v>N/A</v>
      </c>
      <c r="P617" s="5" t="s">
        <v>2886</v>
      </c>
      <c r="Q617" s="6" t="str">
        <f t="shared" si="103"/>
        <v>N/A</v>
      </c>
      <c r="R617" s="7" t="str">
        <f t="shared" si="104"/>
        <v>No</v>
      </c>
      <c r="S617" s="5" t="str">
        <f t="shared" si="105"/>
        <v>Answer Required</v>
      </c>
      <c r="T617" s="6" t="str">
        <f t="shared" si="106"/>
        <v>N/A</v>
      </c>
      <c r="U617" s="7" t="str">
        <f t="shared" si="107"/>
        <v>Yes</v>
      </c>
      <c r="V617" s="5" t="str">
        <f t="shared" si="108"/>
        <v>Answer Required</v>
      </c>
      <c r="W617" s="6" t="str">
        <f t="shared" si="109"/>
        <v>N/A</v>
      </c>
      <c r="X617" s="5" t="s">
        <v>2886</v>
      </c>
    </row>
    <row r="618" spans="1:24" x14ac:dyDescent="0.25">
      <c r="A618" s="77">
        <f>VLOOKUP(C618,'BU and Control BU Listing'!A:E,5,FALSE)</f>
        <v>11900</v>
      </c>
      <c r="B618" s="80" t="s">
        <v>3398</v>
      </c>
      <c r="C618" s="22" t="str">
        <f t="shared" si="99"/>
        <v>19200</v>
      </c>
      <c r="D618" s="22" t="str">
        <f t="shared" si="100"/>
        <v>02700</v>
      </c>
      <c r="E618" s="21" t="str">
        <f>VLOOKUP(B618,'Table A as of March 2024'!A:G,7,FALSE)</f>
        <v>Sec of Commerce and Trade</v>
      </c>
      <c r="F618" s="21" t="str">
        <f>VLOOKUP(B618,'Table A as of March 2024'!A:H,8,FALSE)</f>
        <v>Parking</v>
      </c>
      <c r="G618" s="11" t="str">
        <f>VLOOKUP(B618,'Table A as of March 2024'!A:I,9,FALSE)</f>
        <v>105</v>
      </c>
      <c r="H618" t="str">
        <f>VLOOKUP(B618,'Table A as of March 2024'!A:L,12,FALSE)</f>
        <v>No</v>
      </c>
      <c r="I618" s="9" t="str">
        <f>VLOOKUP(B618,'Table A as of March 2024'!A:M,13,FALSE)</f>
        <v>U</v>
      </c>
      <c r="J618" t="str">
        <f>VLOOKUP(B618,'Table A as of March 2024'!A:O,15,FALSE)</f>
        <v>C</v>
      </c>
      <c r="K618" t="str">
        <f>VLOOKUP(G618,'ACFR Class Vlookup'!A:B,2,FALSE)</f>
        <v>Governmental</v>
      </c>
      <c r="L618" s="1" t="str">
        <f>VLOOKUP(D618,'Fund Information'!A:F,6,FALSE)</f>
        <v>Parking - Accounts for fees paid for parking vehicles in state parking lots.</v>
      </c>
      <c r="M618" s="6" t="str">
        <f t="shared" si="101"/>
        <v>N/A</v>
      </c>
      <c r="N618" s="6" t="s">
        <v>2886</v>
      </c>
      <c r="O618" s="6" t="str">
        <f t="shared" si="102"/>
        <v>N/A</v>
      </c>
      <c r="P618" s="5" t="s">
        <v>2886</v>
      </c>
      <c r="Q618" s="6" t="str">
        <f t="shared" si="103"/>
        <v>N/A</v>
      </c>
      <c r="R618" s="7" t="str">
        <f t="shared" si="104"/>
        <v>No</v>
      </c>
      <c r="S618" s="5" t="str">
        <f t="shared" si="105"/>
        <v>Answer Required</v>
      </c>
      <c r="T618" s="6" t="str">
        <f t="shared" si="106"/>
        <v>N/A</v>
      </c>
      <c r="U618" s="7" t="str">
        <f t="shared" si="107"/>
        <v>Yes</v>
      </c>
      <c r="V618" s="5" t="str">
        <f t="shared" si="108"/>
        <v>Answer Required</v>
      </c>
      <c r="W618" s="6" t="str">
        <f t="shared" si="109"/>
        <v>N/A</v>
      </c>
      <c r="X618" s="5" t="s">
        <v>2886</v>
      </c>
    </row>
    <row r="619" spans="1:24" ht="90" x14ac:dyDescent="0.25">
      <c r="A619" s="77">
        <f>VLOOKUP(C619,'BU and Control BU Listing'!A:E,5,FALSE)</f>
        <v>11900</v>
      </c>
      <c r="B619" s="80" t="s">
        <v>3399</v>
      </c>
      <c r="C619" s="22" t="str">
        <f t="shared" si="99"/>
        <v>19200</v>
      </c>
      <c r="D619" s="22" t="str">
        <f t="shared" si="100"/>
        <v>09021</v>
      </c>
      <c r="E619" s="21" t="str">
        <f>VLOOKUP(B619,'Table A as of March 2024'!A:G,7,FALSE)</f>
        <v>Sec of Commerce and Trade</v>
      </c>
      <c r="F619" s="21" t="str">
        <f>VLOOKUP(B619,'Table A as of March 2024'!A:H,8,FALSE)</f>
        <v>Gov's Motion Picture Oppor Fd</v>
      </c>
      <c r="G619" s="11" t="str">
        <f>VLOOKUP(B619,'Table A as of March 2024'!A:I,9,FALSE)</f>
        <v>100</v>
      </c>
      <c r="H619" t="str">
        <f>VLOOKUP(B619,'Table A as of March 2024'!A:L,12,FALSE)</f>
        <v>No</v>
      </c>
      <c r="I619" s="9" t="str">
        <f>VLOOKUP(B619,'Table A as of March 2024'!A:M,13,FALSE)</f>
        <v>U</v>
      </c>
      <c r="J619" t="str">
        <f>VLOOKUP(B619,'Table A as of March 2024'!A:O,15,FALSE)</f>
        <v>A</v>
      </c>
      <c r="K619" t="str">
        <f>VLOOKUP(G619,'ACFR Class Vlookup'!A:B,2,FALSE)</f>
        <v>Governmental</v>
      </c>
      <c r="L619" s="1" t="str">
        <f>VLOOKUP(D619,'Fund Information'!A:F,6,FALSE)</f>
        <v>This fund is to be used, in the sole discretion of the Governor, to support the film and video industries in Virginia by providing the means for attracting production companies and producers who make their projects in the Commonwealth. The Fund shall consist of any moneys appropriated to it in the general appropriation act or revenue from any other source.</v>
      </c>
      <c r="M619" s="6" t="str">
        <f t="shared" si="101"/>
        <v>N/A</v>
      </c>
      <c r="N619" s="6" t="s">
        <v>2886</v>
      </c>
      <c r="O619" s="6" t="str">
        <f t="shared" si="102"/>
        <v>N/A</v>
      </c>
      <c r="P619" s="5" t="s">
        <v>2886</v>
      </c>
      <c r="Q619" s="6" t="str">
        <f t="shared" si="103"/>
        <v>N/A</v>
      </c>
      <c r="R619" s="7" t="str">
        <f t="shared" si="104"/>
        <v>No</v>
      </c>
      <c r="S619" s="5" t="str">
        <f t="shared" si="105"/>
        <v>Answer Required</v>
      </c>
      <c r="T619" s="6" t="str">
        <f t="shared" si="106"/>
        <v>N/A</v>
      </c>
      <c r="U619" s="7" t="str">
        <f t="shared" si="107"/>
        <v>No</v>
      </c>
      <c r="V619" s="5" t="str">
        <f t="shared" si="108"/>
        <v>Answer Required</v>
      </c>
      <c r="W619" s="6" t="str">
        <f t="shared" si="109"/>
        <v>N/A</v>
      </c>
      <c r="X619" s="5" t="s">
        <v>2886</v>
      </c>
    </row>
    <row r="620" spans="1:24" ht="45" x14ac:dyDescent="0.25">
      <c r="A620" s="77">
        <f>VLOOKUP(C620,'BU and Control BU Listing'!A:E,5,FALSE)</f>
        <v>11900</v>
      </c>
      <c r="B620" s="80" t="s">
        <v>5507</v>
      </c>
      <c r="C620" s="22" t="str">
        <f t="shared" si="99"/>
        <v>19200</v>
      </c>
      <c r="D620" s="22" t="str">
        <f t="shared" si="100"/>
        <v>09045</v>
      </c>
      <c r="E620" s="21" t="str">
        <f>VLOOKUP(B620,'Table A as of March 2024'!A:G,7,FALSE)</f>
        <v>Sec of Commerce and Trade</v>
      </c>
      <c r="F620" s="21" t="str">
        <f>VLOOKUP(B620,'Table A as of March 2024'!A:H,8,FALSE)</f>
        <v>SemiconductorManufacturingGrnt</v>
      </c>
      <c r="G620" s="11" t="str">
        <f>VLOOKUP(B620,'Table A as of March 2024'!A:I,9,FALSE)</f>
        <v>100</v>
      </c>
      <c r="H620" t="str">
        <f>VLOOKUP(B620,'Table A as of March 2024'!A:L,12,FALSE)</f>
        <v>No</v>
      </c>
      <c r="I620" s="9" t="str">
        <f>VLOOKUP(B620,'Table A as of March 2024'!A:M,13,FALSE)</f>
        <v>U</v>
      </c>
      <c r="J620" t="str">
        <f>VLOOKUP(B620,'Table A as of March 2024'!A:O,15,FALSE)</f>
        <v>C</v>
      </c>
      <c r="K620" t="str">
        <f>VLOOKUP(G620,'ACFR Class Vlookup'!A:B,2,FALSE)</f>
        <v>Governmental</v>
      </c>
      <c r="L620" s="1" t="str">
        <f>VLOOKUP(D620,'Fund Information'!A:F,6,FALSE)</f>
        <v>Semiconductor Manufacturing Grant Fund established per Code of Virginia § 59.1-284.32 B; Moneys in the Fund shall be used solely for the purpose to pay grant installments.</v>
      </c>
      <c r="M620" s="6" t="str">
        <f t="shared" si="101"/>
        <v>N/A</v>
      </c>
      <c r="N620" s="6" t="s">
        <v>2886</v>
      </c>
      <c r="O620" s="6" t="str">
        <f t="shared" si="102"/>
        <v>N/A</v>
      </c>
      <c r="P620" s="5" t="s">
        <v>2886</v>
      </c>
      <c r="Q620" s="6" t="str">
        <f t="shared" si="103"/>
        <v>N/A</v>
      </c>
      <c r="R620" s="7" t="str">
        <f t="shared" si="104"/>
        <v>No</v>
      </c>
      <c r="S620" s="5" t="str">
        <f t="shared" si="105"/>
        <v>Answer Required</v>
      </c>
      <c r="T620" s="6" t="str">
        <f t="shared" si="106"/>
        <v>N/A</v>
      </c>
      <c r="U620" s="7" t="str">
        <f t="shared" si="107"/>
        <v>Yes</v>
      </c>
      <c r="V620" s="5" t="str">
        <f t="shared" si="108"/>
        <v>Answer Required</v>
      </c>
      <c r="W620" s="6" t="str">
        <f t="shared" si="109"/>
        <v>N/A</v>
      </c>
      <c r="X620" s="5" t="s">
        <v>2886</v>
      </c>
    </row>
    <row r="621" spans="1:24" ht="90" x14ac:dyDescent="0.25">
      <c r="A621" s="77">
        <f>VLOOKUP(C621,'BU and Control BU Listing'!A:E,5,FALSE)</f>
        <v>11900</v>
      </c>
      <c r="B621" s="80" t="s">
        <v>8141</v>
      </c>
      <c r="C621" s="22" t="str">
        <f t="shared" si="99"/>
        <v>19200</v>
      </c>
      <c r="D621" s="22" t="str">
        <f t="shared" si="100"/>
        <v>09057</v>
      </c>
      <c r="E621" s="21" t="str">
        <f>VLOOKUP(B621,'Table A as of March 2024'!A:G,7,FALSE)</f>
        <v>Sec of Commerce and Trade</v>
      </c>
      <c r="F621" s="21" t="str">
        <f>VLOOKUP(B621,'Table A as of March 2024'!A:H,8,FALSE)</f>
        <v>Special Workforce Grant Fund</v>
      </c>
      <c r="G621" s="11" t="str">
        <f>VLOOKUP(B621,'Table A as of March 2024'!A:I,9,FALSE)</f>
        <v>100</v>
      </c>
      <c r="H621" t="str">
        <f>VLOOKUP(B621,'Table A as of March 2024'!A:L,12,FALSE)</f>
        <v>No</v>
      </c>
      <c r="I621" s="9" t="str">
        <f>VLOOKUP(B621,'Table A as of March 2024'!A:M,13,FALSE)</f>
        <v>U</v>
      </c>
      <c r="J621" t="str">
        <f>VLOOKUP(B621,'Table A as of March 2024'!A:O,15,FALSE)</f>
        <v>C</v>
      </c>
      <c r="K621" t="str">
        <f>VLOOKUP(G621,'ACFR Class Vlookup'!A:B,2,FALSE)</f>
        <v>Governmental</v>
      </c>
      <c r="L621" s="1" t="str">
        <f>VLOOKUP(D621,'Fund Information'!A:F,6,FALSE)</f>
        <v>Special Workforce Grant Fund established per § 59.1-284.30. Moneys in the Fund shall be used solely for the purpose to pay grants. Grants are intended to pay or to reimburse the qualified company for the costs of workforce development, workforce recruitment, and instructional or training purposes. The qualified company may use the award for any lawful purpose.</v>
      </c>
      <c r="M621" s="6" t="str">
        <f t="shared" si="101"/>
        <v>N/A</v>
      </c>
      <c r="N621" s="6" t="s">
        <v>2886</v>
      </c>
      <c r="O621" s="6" t="str">
        <f t="shared" si="102"/>
        <v>N/A</v>
      </c>
      <c r="P621" s="5" t="s">
        <v>2886</v>
      </c>
      <c r="Q621" s="6" t="str">
        <f t="shared" si="103"/>
        <v>N/A</v>
      </c>
      <c r="R621" s="7" t="str">
        <f t="shared" si="104"/>
        <v>No</v>
      </c>
      <c r="S621" s="5" t="str">
        <f t="shared" si="105"/>
        <v>Answer Required</v>
      </c>
      <c r="T621" s="6" t="str">
        <f t="shared" si="106"/>
        <v>N/A</v>
      </c>
      <c r="U621" s="7" t="str">
        <f t="shared" si="107"/>
        <v>Yes</v>
      </c>
      <c r="V621" s="5" t="str">
        <f t="shared" si="108"/>
        <v>Answer Required</v>
      </c>
      <c r="W621" s="6" t="str">
        <f t="shared" si="109"/>
        <v>N/A</v>
      </c>
      <c r="X621" s="5" t="s">
        <v>2886</v>
      </c>
    </row>
    <row r="622" spans="1:24" ht="60" x14ac:dyDescent="0.25">
      <c r="A622" s="77">
        <f>VLOOKUP(C622,'BU and Control BU Listing'!A:E,5,FALSE)</f>
        <v>11900</v>
      </c>
      <c r="B622" s="80" t="s">
        <v>3400</v>
      </c>
      <c r="C622" s="22" t="str">
        <f t="shared" si="99"/>
        <v>19200</v>
      </c>
      <c r="D622" s="22" t="str">
        <f t="shared" si="100"/>
        <v>09061</v>
      </c>
      <c r="E622" s="21" t="str">
        <f>VLOOKUP(B622,'Table A as of March 2024'!A:G,7,FALSE)</f>
        <v>Sec of Commerce and Trade</v>
      </c>
      <c r="F622" s="21" t="str">
        <f>VLOOKUP(B622,'Table A as of March 2024'!A:H,8,FALSE)</f>
        <v>Invest Performance Grant Subfd</v>
      </c>
      <c r="G622" s="11" t="str">
        <f>VLOOKUP(B622,'Table A as of March 2024'!A:I,9,FALSE)</f>
        <v>100</v>
      </c>
      <c r="H622" t="str">
        <f>VLOOKUP(B622,'Table A as of March 2024'!A:L,12,FALSE)</f>
        <v>No</v>
      </c>
      <c r="I622" s="9" t="str">
        <f>VLOOKUP(B622,'Table A as of March 2024'!A:M,13,FALSE)</f>
        <v>U</v>
      </c>
      <c r="J622" t="str">
        <f>VLOOKUP(B622,'Table A as of March 2024'!A:O,15,FALSE)</f>
        <v>C</v>
      </c>
      <c r="K622" t="str">
        <f>VLOOKUP(G622,'ACFR Class Vlookup'!A:B,2,FALSE)</f>
        <v>Governmental</v>
      </c>
      <c r="L622" s="1" t="str">
        <f>VLOOKUP(D622,'Fund Information'!A:F,6,FALSE)</f>
        <v>This fund allows any eligible manufacturer or research and development service that is not eligible for a major employer grant under §2.2-5102, eligible for an investment performance grant as provided by §2.2-5101 of the code of Virginia.</v>
      </c>
      <c r="M622" s="6" t="str">
        <f t="shared" si="101"/>
        <v>N/A</v>
      </c>
      <c r="N622" s="6" t="s">
        <v>2886</v>
      </c>
      <c r="O622" s="6" t="str">
        <f t="shared" si="102"/>
        <v>N/A</v>
      </c>
      <c r="P622" s="5" t="s">
        <v>2886</v>
      </c>
      <c r="Q622" s="6" t="str">
        <f t="shared" si="103"/>
        <v>N/A</v>
      </c>
      <c r="R622" s="7" t="str">
        <f t="shared" si="104"/>
        <v>No</v>
      </c>
      <c r="S622" s="5" t="str">
        <f t="shared" si="105"/>
        <v>Answer Required</v>
      </c>
      <c r="T622" s="6" t="str">
        <f t="shared" si="106"/>
        <v>N/A</v>
      </c>
      <c r="U622" s="7" t="str">
        <f t="shared" si="107"/>
        <v>Yes</v>
      </c>
      <c r="V622" s="5" t="str">
        <f t="shared" si="108"/>
        <v>Answer Required</v>
      </c>
      <c r="W622" s="6" t="str">
        <f t="shared" si="109"/>
        <v>N/A</v>
      </c>
      <c r="X622" s="5" t="s">
        <v>2886</v>
      </c>
    </row>
    <row r="623" spans="1:24" ht="90" x14ac:dyDescent="0.25">
      <c r="A623" s="77">
        <f>VLOOKUP(C623,'BU and Control BU Listing'!A:E,5,FALSE)</f>
        <v>11900</v>
      </c>
      <c r="B623" s="80" t="s">
        <v>8825</v>
      </c>
      <c r="C623" s="22" t="str">
        <f t="shared" si="99"/>
        <v>19200</v>
      </c>
      <c r="D623" s="22" t="str">
        <f t="shared" si="100"/>
        <v>09075</v>
      </c>
      <c r="E623" s="21" t="str">
        <f>VLOOKUP(B623,'Table A as of March 2024'!A:G,7,FALSE)</f>
        <v>Sec of Commerce and Trade</v>
      </c>
      <c r="F623" s="21" t="str">
        <f>VLOOKUP(B623,'Table A as of March 2024'!A:H,8,FALSE)</f>
        <v>Major Hdqrtrs Workfrce Grnt Fd</v>
      </c>
      <c r="G623" s="11" t="str">
        <f>VLOOKUP(B623,'Table A as of March 2024'!A:I,9,FALSE)</f>
        <v>100</v>
      </c>
      <c r="H623" t="str">
        <f>VLOOKUP(B623,'Table A as of March 2024'!A:L,12,FALSE)</f>
        <v>No</v>
      </c>
      <c r="I623" s="9" t="str">
        <f>VLOOKUP(B623,'Table A as of March 2024'!A:M,13,FALSE)</f>
        <v>U</v>
      </c>
      <c r="J623" t="str">
        <f>VLOOKUP(B623,'Table A as of March 2024'!A:O,15,FALSE)</f>
        <v>C</v>
      </c>
      <c r="K623" t="str">
        <f>VLOOKUP(G623,'ACFR Class Vlookup'!A:B,2,FALSE)</f>
        <v>Governmental</v>
      </c>
      <c r="L623" s="1" t="str">
        <f>VLOOKUP(D623,'Fund Information'!A:F,6,FALSE)</f>
        <v>Major Headquarters Workforce Grant Fund. Established per Code of Virginia § 59.1-284.31. Moneys in the Fund shall be used solely for the purpose of making grant payments pursuant to this chapter. The grant is intended to pay or to reimburse the qualified company for the costs of workforce development, workforce recruitment, and workforce instruction or training.</v>
      </c>
      <c r="M623" s="6" t="str">
        <f t="shared" si="101"/>
        <v>N/A</v>
      </c>
      <c r="N623" s="6" t="s">
        <v>2886</v>
      </c>
      <c r="O623" s="6" t="str">
        <f t="shared" si="102"/>
        <v>N/A</v>
      </c>
      <c r="P623" s="5" t="s">
        <v>2886</v>
      </c>
      <c r="Q623" s="6" t="str">
        <f t="shared" si="103"/>
        <v>N/A</v>
      </c>
      <c r="R623" s="7" t="str">
        <f t="shared" si="104"/>
        <v>No</v>
      </c>
      <c r="S623" s="5" t="str">
        <f t="shared" si="105"/>
        <v>Answer Required</v>
      </c>
      <c r="T623" s="6" t="str">
        <f t="shared" si="106"/>
        <v>N/A</v>
      </c>
      <c r="U623" s="7" t="str">
        <f t="shared" si="107"/>
        <v>Yes</v>
      </c>
      <c r="V623" s="5" t="str">
        <f t="shared" si="108"/>
        <v>Answer Required</v>
      </c>
      <c r="W623" s="6" t="str">
        <f t="shared" si="109"/>
        <v>N/A</v>
      </c>
      <c r="X623" s="5" t="s">
        <v>2886</v>
      </c>
    </row>
    <row r="624" spans="1:24" ht="90" x14ac:dyDescent="0.25">
      <c r="A624" s="77">
        <f>VLOOKUP(C624,'BU and Control BU Listing'!A:E,5,FALSE)</f>
        <v>11900</v>
      </c>
      <c r="B624" s="80" t="s">
        <v>8826</v>
      </c>
      <c r="C624" s="22" t="str">
        <f t="shared" si="99"/>
        <v>19200</v>
      </c>
      <c r="D624" s="22" t="str">
        <f t="shared" si="100"/>
        <v>09083</v>
      </c>
      <c r="E624" s="21" t="str">
        <f>VLOOKUP(B624,'Table A as of March 2024'!A:G,7,FALSE)</f>
        <v>Sec of Commerce and Trade</v>
      </c>
      <c r="F624" s="21" t="str">
        <f>VLOOKUP(B624,'Table A as of March 2024'!A:H,8,FALSE)</f>
        <v>Ship&amp;Logistics Hdqrtrs Grnt Fd</v>
      </c>
      <c r="G624" s="11" t="str">
        <f>VLOOKUP(B624,'Table A as of March 2024'!A:I,9,FALSE)</f>
        <v>100</v>
      </c>
      <c r="H624" t="str">
        <f>VLOOKUP(B624,'Table A as of March 2024'!A:L,12,FALSE)</f>
        <v>No</v>
      </c>
      <c r="I624" s="9" t="str">
        <f>VLOOKUP(B624,'Table A as of March 2024'!A:M,13,FALSE)</f>
        <v>U</v>
      </c>
      <c r="J624" t="str">
        <f>VLOOKUP(B624,'Table A as of March 2024'!A:O,15,FALSE)</f>
        <v>C</v>
      </c>
      <c r="K624" t="str">
        <f>VLOOKUP(G624,'ACFR Class Vlookup'!A:B,2,FALSE)</f>
        <v>Governmental</v>
      </c>
      <c r="L624" s="1" t="str">
        <f>VLOOKUP(D624,'Fund Information'!A:F,6,FALSE)</f>
        <v>Shipping and Logistics Headquarters Grant Fund. Established per Code of Virginia § 59.1-284.39. Moneys in the Fund shall be used solely for the purpose to pay grant installments pursuant to this chapter. Grant proceeds are intended to be used by the qualified company to pay or reimburse costs associated with constructing, renovating, acquiring, and staffing the facilities.</v>
      </c>
      <c r="M624" s="6" t="str">
        <f t="shared" si="101"/>
        <v>N/A</v>
      </c>
      <c r="N624" s="6" t="s">
        <v>2886</v>
      </c>
      <c r="O624" s="6" t="str">
        <f t="shared" si="102"/>
        <v>N/A</v>
      </c>
      <c r="P624" s="5" t="s">
        <v>2886</v>
      </c>
      <c r="Q624" s="6" t="str">
        <f t="shared" si="103"/>
        <v>N/A</v>
      </c>
      <c r="R624" s="7" t="str">
        <f t="shared" si="104"/>
        <v>No</v>
      </c>
      <c r="S624" s="5" t="str">
        <f t="shared" si="105"/>
        <v>Answer Required</v>
      </c>
      <c r="T624" s="6" t="str">
        <f t="shared" si="106"/>
        <v>N/A</v>
      </c>
      <c r="U624" s="7" t="str">
        <f t="shared" si="107"/>
        <v>Yes</v>
      </c>
      <c r="V624" s="5" t="str">
        <f t="shared" si="108"/>
        <v>Answer Required</v>
      </c>
      <c r="W624" s="6" t="str">
        <f t="shared" si="109"/>
        <v>N/A</v>
      </c>
      <c r="X624" s="5" t="s">
        <v>2886</v>
      </c>
    </row>
    <row r="625" spans="1:24" ht="60" x14ac:dyDescent="0.25">
      <c r="A625" s="77">
        <f>VLOOKUP(C625,'BU and Control BU Listing'!A:E,5,FALSE)</f>
        <v>11900</v>
      </c>
      <c r="B625" s="80" t="s">
        <v>3401</v>
      </c>
      <c r="C625" s="22" t="str">
        <f t="shared" si="99"/>
        <v>19200</v>
      </c>
      <c r="D625" s="22" t="str">
        <f t="shared" si="100"/>
        <v>09091</v>
      </c>
      <c r="E625" s="21" t="str">
        <f>VLOOKUP(B625,'Table A as of March 2024'!A:G,7,FALSE)</f>
        <v>Sec of Commerce and Trade</v>
      </c>
      <c r="F625" s="21" t="str">
        <f>VLOOKUP(B625,'Table A as of March 2024'!A:H,8,FALSE)</f>
        <v>Adv Shipbuilding Train Facilit</v>
      </c>
      <c r="G625" s="11" t="str">
        <f>VLOOKUP(B625,'Table A as of March 2024'!A:I,9,FALSE)</f>
        <v>100</v>
      </c>
      <c r="H625" t="str">
        <f>VLOOKUP(B625,'Table A as of March 2024'!A:L,12,FALSE)</f>
        <v>No</v>
      </c>
      <c r="I625" s="9" t="str">
        <f>VLOOKUP(B625,'Table A as of March 2024'!A:M,13,FALSE)</f>
        <v>U</v>
      </c>
      <c r="J625" t="str">
        <f>VLOOKUP(B625,'Table A as of March 2024'!A:O,15,FALSE)</f>
        <v>C</v>
      </c>
      <c r="K625" t="str">
        <f>VLOOKUP(G625,'ACFR Class Vlookup'!A:B,2,FALSE)</f>
        <v>Governmental</v>
      </c>
      <c r="L625" s="1" t="str">
        <f>VLOOKUP(D625,'Fund Information'!A:F,6,FALSE)</f>
        <v>Chapter 3, Item 105 I. and §59.1-284.23 F - Grants shall be paid subject to appropriation by the general assembly and shall not exceed $25 Million, contingent  upon the qualified shipbuilder meeting the requirements.  To date, the total funding is from the General Fund.</v>
      </c>
      <c r="M625" s="6" t="str">
        <f t="shared" si="101"/>
        <v>N/A</v>
      </c>
      <c r="N625" s="6" t="s">
        <v>2886</v>
      </c>
      <c r="O625" s="6" t="str">
        <f t="shared" si="102"/>
        <v>N/A</v>
      </c>
      <c r="P625" s="5" t="s">
        <v>2886</v>
      </c>
      <c r="Q625" s="6" t="str">
        <f t="shared" si="103"/>
        <v>N/A</v>
      </c>
      <c r="R625" s="7" t="str">
        <f t="shared" si="104"/>
        <v>No</v>
      </c>
      <c r="S625" s="5" t="str">
        <f t="shared" si="105"/>
        <v>Answer Required</v>
      </c>
      <c r="T625" s="6" t="str">
        <f t="shared" si="106"/>
        <v>N/A</v>
      </c>
      <c r="U625" s="7" t="str">
        <f t="shared" si="107"/>
        <v>Yes</v>
      </c>
      <c r="V625" s="5" t="str">
        <f t="shared" si="108"/>
        <v>Answer Required</v>
      </c>
      <c r="W625" s="6" t="str">
        <f t="shared" si="109"/>
        <v>N/A</v>
      </c>
      <c r="X625" s="5" t="s">
        <v>2886</v>
      </c>
    </row>
    <row r="626" spans="1:24" ht="30" x14ac:dyDescent="0.25">
      <c r="A626" s="77">
        <f>VLOOKUP(C626,'BU and Control BU Listing'!A:E,5,FALSE)</f>
        <v>11900</v>
      </c>
      <c r="B626" s="80" t="s">
        <v>3402</v>
      </c>
      <c r="C626" s="22" t="str">
        <f t="shared" si="99"/>
        <v>19200</v>
      </c>
      <c r="D626" s="22" t="str">
        <f t="shared" si="100"/>
        <v>09101</v>
      </c>
      <c r="E626" s="21" t="str">
        <f>VLOOKUP(B626,'Table A as of March 2024'!A:G,7,FALSE)</f>
        <v>Sec of Commerce and Trade</v>
      </c>
      <c r="F626" s="21" t="str">
        <f>VLOOKUP(B626,'Table A as of March 2024'!A:H,8,FALSE)</f>
        <v>Commonwealths Devlp Oppor Fd</v>
      </c>
      <c r="G626" s="11" t="str">
        <f>VLOOKUP(B626,'Table A as of March 2024'!A:I,9,FALSE)</f>
        <v>100</v>
      </c>
      <c r="H626" t="str">
        <f>VLOOKUP(B626,'Table A as of March 2024'!A:L,12,FALSE)</f>
        <v>No</v>
      </c>
      <c r="I626" s="9" t="str">
        <f>VLOOKUP(B626,'Table A as of March 2024'!A:M,13,FALSE)</f>
        <v>U</v>
      </c>
      <c r="J626" t="str">
        <f>VLOOKUP(B626,'Table A as of March 2024'!A:O,15,FALSE)</f>
        <v>C</v>
      </c>
      <c r="K626" t="str">
        <f>VLOOKUP(G626,'ACFR Class Vlookup'!A:B,2,FALSE)</f>
        <v>Governmental</v>
      </c>
      <c r="L626" s="1" t="str">
        <f>VLOOKUP(D626,'Fund Information'!A:F,6,FALSE)</f>
        <v>Accounts for appropriations and revenue from any other source, public or private. Funds used to attract economic development prospects.</v>
      </c>
      <c r="M626" s="6" t="str">
        <f t="shared" si="101"/>
        <v>N/A</v>
      </c>
      <c r="N626" s="6" t="s">
        <v>2886</v>
      </c>
      <c r="O626" s="6" t="str">
        <f t="shared" si="102"/>
        <v>N/A</v>
      </c>
      <c r="P626" s="5" t="s">
        <v>2886</v>
      </c>
      <c r="Q626" s="6" t="str">
        <f t="shared" si="103"/>
        <v>N/A</v>
      </c>
      <c r="R626" s="7" t="str">
        <f t="shared" si="104"/>
        <v>No</v>
      </c>
      <c r="S626" s="5" t="str">
        <f t="shared" si="105"/>
        <v>Answer Required</v>
      </c>
      <c r="T626" s="6" t="str">
        <f t="shared" si="106"/>
        <v>N/A</v>
      </c>
      <c r="U626" s="7" t="str">
        <f t="shared" si="107"/>
        <v>Yes</v>
      </c>
      <c r="V626" s="5" t="str">
        <f t="shared" si="108"/>
        <v>Answer Required</v>
      </c>
      <c r="W626" s="6" t="str">
        <f t="shared" si="109"/>
        <v>N/A</v>
      </c>
      <c r="X626" s="5" t="s">
        <v>2886</v>
      </c>
    </row>
    <row r="627" spans="1:24" ht="75" x14ac:dyDescent="0.25">
      <c r="A627" s="77">
        <f>VLOOKUP(C627,'BU and Control BU Listing'!A:E,5,FALSE)</f>
        <v>11900</v>
      </c>
      <c r="B627" s="80" t="s">
        <v>3403</v>
      </c>
      <c r="C627" s="22" t="str">
        <f t="shared" si="99"/>
        <v>19200</v>
      </c>
      <c r="D627" s="22" t="str">
        <f t="shared" si="100"/>
        <v>09130</v>
      </c>
      <c r="E627" s="21" t="str">
        <f>VLOOKUP(B627,'Table A as of March 2024'!A:G,7,FALSE)</f>
        <v>Sec of Commerce and Trade</v>
      </c>
      <c r="F627" s="21" t="str">
        <f>VLOOKUP(B627,'Table A as of March 2024'!A:H,8,FALSE)</f>
        <v>MEI Site Planning Grant Fund</v>
      </c>
      <c r="G627" s="11" t="str">
        <f>VLOOKUP(B627,'Table A as of March 2024'!A:I,9,FALSE)</f>
        <v>105</v>
      </c>
      <c r="H627" t="str">
        <f>VLOOKUP(B627,'Table A as of March 2024'!A:L,12,FALSE)</f>
        <v>No</v>
      </c>
      <c r="I627" s="9" t="str">
        <f>VLOOKUP(B627,'Table A as of March 2024'!A:M,13,FALSE)</f>
        <v>R</v>
      </c>
      <c r="J627" t="str">
        <f>VLOOKUP(B627,'Table A as of March 2024'!A:O,15,FALSE)</f>
        <v>R</v>
      </c>
      <c r="K627" t="str">
        <f>VLOOKUP(G627,'ACFR Class Vlookup'!A:B,2,FALSE)</f>
        <v>Governmental</v>
      </c>
      <c r="L627" s="1" t="str">
        <f>VLOOKUP(D627,'Fund Information'!A:F,6,FALSE)</f>
        <v>Major employment and investment project planning grant fund.  Moneys shall be used for the sole purpose of awarding grants on a competitive basis to political subdivisions to assist in the performance of site  and site development work for prospective MEI projects subject to the approval of the governor.</v>
      </c>
      <c r="M627" s="6" t="str">
        <f t="shared" si="101"/>
        <v>N/A</v>
      </c>
      <c r="N627" s="6" t="s">
        <v>2886</v>
      </c>
      <c r="O627" s="6" t="str">
        <f t="shared" si="102"/>
        <v>N/A</v>
      </c>
      <c r="P627" s="5" t="s">
        <v>2886</v>
      </c>
      <c r="Q627" s="6" t="str">
        <f t="shared" si="103"/>
        <v>N/A</v>
      </c>
      <c r="R627" s="7" t="str">
        <f t="shared" si="104"/>
        <v>Yes</v>
      </c>
      <c r="S627" s="5" t="str">
        <f t="shared" si="105"/>
        <v>Answer Required</v>
      </c>
      <c r="T627" s="6" t="str">
        <f t="shared" si="106"/>
        <v>N/A</v>
      </c>
      <c r="U627" s="7" t="str">
        <f t="shared" si="107"/>
        <v>No</v>
      </c>
      <c r="V627" s="5" t="str">
        <f t="shared" si="108"/>
        <v>Answer Required</v>
      </c>
      <c r="W627" s="6" t="str">
        <f t="shared" si="109"/>
        <v>N/A</v>
      </c>
      <c r="X627" s="5" t="s">
        <v>2886</v>
      </c>
    </row>
    <row r="628" spans="1:24" ht="60" x14ac:dyDescent="0.25">
      <c r="A628" s="77">
        <f>VLOOKUP(C628,'BU and Control BU Listing'!A:E,5,FALSE)</f>
        <v>11900</v>
      </c>
      <c r="B628" s="80" t="s">
        <v>3404</v>
      </c>
      <c r="C628" s="22" t="str">
        <f t="shared" si="99"/>
        <v>19200</v>
      </c>
      <c r="D628" s="22" t="str">
        <f t="shared" si="100"/>
        <v>09141</v>
      </c>
      <c r="E628" s="21" t="str">
        <f>VLOOKUP(B628,'Table A as of March 2024'!A:G,7,FALSE)</f>
        <v>Sec of Commerce and Trade</v>
      </c>
      <c r="F628" s="21" t="str">
        <f>VLOOKUP(B628,'Table A as of March 2024'!A:H,8,FALSE)</f>
        <v>Major Eligible Employer Grant</v>
      </c>
      <c r="G628" s="11" t="str">
        <f>VLOOKUP(B628,'Table A as of March 2024'!A:I,9,FALSE)</f>
        <v>100</v>
      </c>
      <c r="H628" t="str">
        <f>VLOOKUP(B628,'Table A as of March 2024'!A:L,12,FALSE)</f>
        <v>No</v>
      </c>
      <c r="I628" s="9" t="str">
        <f>VLOOKUP(B628,'Table A as of March 2024'!A:M,13,FALSE)</f>
        <v>U</v>
      </c>
      <c r="J628" t="str">
        <f>VLOOKUP(B628,'Table A as of March 2024'!A:O,15,FALSE)</f>
        <v>C</v>
      </c>
      <c r="K628" t="str">
        <f>VLOOKUP(G628,'ACFR Class Vlookup'!A:B,2,FALSE)</f>
        <v>Governmental</v>
      </c>
      <c r="L628" s="1" t="str">
        <f>VLOOKUP(D628,'Fund Information'!A:F,6,FALSE)</f>
        <v>Per §2.2-5102  of the Code of VA, and subject to the appropriation by the General Assembly of sufficient moneys to the Major Eligible Employer Grant subfund. Any major eligible employer shall be eligible for a grant under this section of up to $25 million.</v>
      </c>
      <c r="M628" s="6" t="str">
        <f t="shared" si="101"/>
        <v>N/A</v>
      </c>
      <c r="N628" s="6" t="s">
        <v>2886</v>
      </c>
      <c r="O628" s="6" t="str">
        <f t="shared" si="102"/>
        <v>N/A</v>
      </c>
      <c r="P628" s="5" t="s">
        <v>2886</v>
      </c>
      <c r="Q628" s="6" t="str">
        <f t="shared" si="103"/>
        <v>N/A</v>
      </c>
      <c r="R628" s="7" t="str">
        <f t="shared" si="104"/>
        <v>No</v>
      </c>
      <c r="S628" s="5" t="str">
        <f t="shared" si="105"/>
        <v>Answer Required</v>
      </c>
      <c r="T628" s="6" t="str">
        <f t="shared" si="106"/>
        <v>N/A</v>
      </c>
      <c r="U628" s="7" t="str">
        <f t="shared" si="107"/>
        <v>Yes</v>
      </c>
      <c r="V628" s="5" t="str">
        <f t="shared" si="108"/>
        <v>Answer Required</v>
      </c>
      <c r="W628" s="6" t="str">
        <f t="shared" si="109"/>
        <v>N/A</v>
      </c>
      <c r="X628" s="5" t="s">
        <v>2886</v>
      </c>
    </row>
    <row r="629" spans="1:24" ht="30" x14ac:dyDescent="0.25">
      <c r="A629" s="77">
        <f>VLOOKUP(C629,'BU and Control BU Listing'!A:E,5,FALSE)</f>
        <v>11900</v>
      </c>
      <c r="B629" s="80" t="s">
        <v>5275</v>
      </c>
      <c r="C629" s="22" t="str">
        <f t="shared" si="99"/>
        <v>19200</v>
      </c>
      <c r="D629" s="22" t="str">
        <f t="shared" si="100"/>
        <v>09159</v>
      </c>
      <c r="E629" s="21" t="str">
        <f>VLOOKUP(B629,'Table A as of March 2024'!A:G,7,FALSE)</f>
        <v>Sec of Commerce and Trade</v>
      </c>
      <c r="F629" s="21" t="str">
        <f>VLOOKUP(B629,'Table A as of March 2024'!A:H,8,FALSE)</f>
        <v>Adv Shpbldg Prdctn Fclty Grnt</v>
      </c>
      <c r="G629" s="11" t="str">
        <f>VLOOKUP(B629,'Table A as of March 2024'!A:I,9,FALSE)</f>
        <v>100</v>
      </c>
      <c r="H629" t="str">
        <f>VLOOKUP(B629,'Table A as of March 2024'!A:L,12,FALSE)</f>
        <v>No</v>
      </c>
      <c r="I629" s="9" t="str">
        <f>VLOOKUP(B629,'Table A as of March 2024'!A:M,13,FALSE)</f>
        <v>U</v>
      </c>
      <c r="J629" t="str">
        <f>VLOOKUP(B629,'Table A as of March 2024'!A:O,15,FALSE)</f>
        <v>C</v>
      </c>
      <c r="K629" t="str">
        <f>VLOOKUP(G629,'ACFR Class Vlookup'!A:B,2,FALSE)</f>
        <v>Governmental</v>
      </c>
      <c r="L629" s="1" t="str">
        <f>VLOOKUP(D629,'Fund Information'!A:F,6,FALSE)</f>
        <v>Advanced Shipbuilding Production Facility Grant Fund established per COVA 59.1-284.29</v>
      </c>
      <c r="M629" s="6" t="str">
        <f t="shared" si="101"/>
        <v>N/A</v>
      </c>
      <c r="N629" s="6" t="s">
        <v>2886</v>
      </c>
      <c r="O629" s="6" t="str">
        <f t="shared" si="102"/>
        <v>N/A</v>
      </c>
      <c r="P629" s="5" t="s">
        <v>2886</v>
      </c>
      <c r="Q629" s="6" t="str">
        <f t="shared" si="103"/>
        <v>N/A</v>
      </c>
      <c r="R629" s="7" t="str">
        <f t="shared" si="104"/>
        <v>No</v>
      </c>
      <c r="S629" s="5" t="str">
        <f t="shared" si="105"/>
        <v>Answer Required</v>
      </c>
      <c r="T629" s="6" t="str">
        <f t="shared" si="106"/>
        <v>N/A</v>
      </c>
      <c r="U629" s="7" t="str">
        <f t="shared" si="107"/>
        <v>Yes</v>
      </c>
      <c r="V629" s="5" t="str">
        <f t="shared" si="108"/>
        <v>Answer Required</v>
      </c>
      <c r="W629" s="6" t="str">
        <f t="shared" si="109"/>
        <v>N/A</v>
      </c>
      <c r="X629" s="5" t="s">
        <v>2886</v>
      </c>
    </row>
    <row r="630" spans="1:24" ht="90" x14ac:dyDescent="0.25">
      <c r="A630" s="77">
        <f>VLOOKUP(C630,'BU and Control BU Listing'!A:E,5,FALSE)</f>
        <v>11900</v>
      </c>
      <c r="B630" s="80" t="s">
        <v>3405</v>
      </c>
      <c r="C630" s="22" t="str">
        <f t="shared" si="99"/>
        <v>19200</v>
      </c>
      <c r="D630" s="22" t="str">
        <f t="shared" si="100"/>
        <v>09400</v>
      </c>
      <c r="E630" s="21" t="str">
        <f>VLOOKUP(B630,'Table A as of March 2024'!A:G,7,FALSE)</f>
        <v>Sec of Commerce and Trade</v>
      </c>
      <c r="F630" s="21" t="str">
        <f>VLOOKUP(B630,'Table A as of March 2024'!A:H,8,FALSE)</f>
        <v>VA Jobs Investment Prog Fund</v>
      </c>
      <c r="G630" s="11" t="str">
        <f>VLOOKUP(B630,'Table A as of March 2024'!A:I,9,FALSE)</f>
        <v>100</v>
      </c>
      <c r="H630" t="str">
        <f>VLOOKUP(B630,'Table A as of March 2024'!A:L,12,FALSE)</f>
        <v>No</v>
      </c>
      <c r="I630" s="9" t="str">
        <f>VLOOKUP(B630,'Table A as of March 2024'!A:M,13,FALSE)</f>
        <v>U</v>
      </c>
      <c r="J630" t="str">
        <f>VLOOKUP(B630,'Table A as of March 2024'!A:O,15,FALSE)</f>
        <v>C</v>
      </c>
      <c r="K630" t="str">
        <f>VLOOKUP(G630,'ACFR Class Vlookup'!A:B,2,FALSE)</f>
        <v>Governmental</v>
      </c>
      <c r="L630" s="1" t="str">
        <f>VLOOKUP(D630,'Fund Information'!A:F,6,FALSE)</f>
        <v>Section 2.2-2240.3.E  This Fund shall be used solely for grants to eligible businesses as permitted by the VA Jobs Investment Program. The total amount of funds provided to eligible businesses under the Program for any year, shall not exceed the amount appropriated by the General Assembly to the Fund for such year, plus any carryover from previous years.</v>
      </c>
      <c r="M630" s="6" t="str">
        <f t="shared" si="101"/>
        <v>N/A</v>
      </c>
      <c r="N630" s="6" t="s">
        <v>2886</v>
      </c>
      <c r="O630" s="6" t="str">
        <f t="shared" si="102"/>
        <v>N/A</v>
      </c>
      <c r="P630" s="5" t="s">
        <v>2886</v>
      </c>
      <c r="Q630" s="6" t="str">
        <f t="shared" si="103"/>
        <v>N/A</v>
      </c>
      <c r="R630" s="7" t="str">
        <f t="shared" si="104"/>
        <v>No</v>
      </c>
      <c r="S630" s="5" t="str">
        <f t="shared" si="105"/>
        <v>Answer Required</v>
      </c>
      <c r="T630" s="6" t="str">
        <f t="shared" si="106"/>
        <v>N/A</v>
      </c>
      <c r="U630" s="7" t="str">
        <f t="shared" si="107"/>
        <v>Yes</v>
      </c>
      <c r="V630" s="5" t="str">
        <f t="shared" si="108"/>
        <v>Answer Required</v>
      </c>
      <c r="W630" s="6" t="str">
        <f t="shared" si="109"/>
        <v>N/A</v>
      </c>
      <c r="X630" s="5" t="s">
        <v>2886</v>
      </c>
    </row>
    <row r="631" spans="1:24" ht="30" x14ac:dyDescent="0.25">
      <c r="A631" s="77">
        <f>VLOOKUP(C631,'BU and Control BU Listing'!A:E,5,FALSE)</f>
        <v>11900</v>
      </c>
      <c r="B631" s="80" t="s">
        <v>3406</v>
      </c>
      <c r="C631" s="22" t="str">
        <f t="shared" si="99"/>
        <v>19200</v>
      </c>
      <c r="D631" s="22" t="str">
        <f t="shared" si="100"/>
        <v>09440</v>
      </c>
      <c r="E631" s="21" t="str">
        <f>VLOOKUP(B631,'Table A as of March 2024'!A:G,7,FALSE)</f>
        <v>Sec of Commerce and Trade</v>
      </c>
      <c r="F631" s="21" t="str">
        <f>VLOOKUP(B631,'Table A as of March 2024'!A:H,8,FALSE)</f>
        <v>VA Econ Dev Incentive Grant</v>
      </c>
      <c r="G631" s="11" t="str">
        <f>VLOOKUP(B631,'Table A as of March 2024'!A:I,9,FALSE)</f>
        <v>100</v>
      </c>
      <c r="H631" t="str">
        <f>VLOOKUP(B631,'Table A as of March 2024'!A:L,12,FALSE)</f>
        <v>No</v>
      </c>
      <c r="I631" s="9" t="str">
        <f>VLOOKUP(B631,'Table A as of March 2024'!A:M,13,FALSE)</f>
        <v>U</v>
      </c>
      <c r="J631" t="str">
        <f>VLOOKUP(B631,'Table A as of March 2024'!A:O,15,FALSE)</f>
        <v>C</v>
      </c>
      <c r="K631" t="str">
        <f>VLOOKUP(G631,'ACFR Class Vlookup'!A:B,2,FALSE)</f>
        <v>Governmental</v>
      </c>
      <c r="L631" s="1" t="str">
        <f>VLOOKUP(D631,'Fund Information'!A:F,6,FALSE)</f>
        <v>This fund is used to pay performance grants in accordance with Section 2.2-5102.1 of the Code of Virginia.</v>
      </c>
      <c r="M631" s="6" t="str">
        <f t="shared" si="101"/>
        <v>N/A</v>
      </c>
      <c r="N631" s="6" t="s">
        <v>2886</v>
      </c>
      <c r="O631" s="6" t="str">
        <f t="shared" si="102"/>
        <v>N/A</v>
      </c>
      <c r="P631" s="5" t="s">
        <v>2886</v>
      </c>
      <c r="Q631" s="6" t="str">
        <f t="shared" si="103"/>
        <v>N/A</v>
      </c>
      <c r="R631" s="7" t="str">
        <f t="shared" si="104"/>
        <v>No</v>
      </c>
      <c r="S631" s="5" t="str">
        <f t="shared" si="105"/>
        <v>Answer Required</v>
      </c>
      <c r="T631" s="6" t="str">
        <f t="shared" si="106"/>
        <v>N/A</v>
      </c>
      <c r="U631" s="7" t="str">
        <f t="shared" si="107"/>
        <v>Yes</v>
      </c>
      <c r="V631" s="5" t="str">
        <f t="shared" si="108"/>
        <v>Answer Required</v>
      </c>
      <c r="W631" s="6" t="str">
        <f t="shared" si="109"/>
        <v>N/A</v>
      </c>
      <c r="X631" s="5" t="s">
        <v>2886</v>
      </c>
    </row>
    <row r="632" spans="1:24" ht="165" x14ac:dyDescent="0.25">
      <c r="A632" s="77">
        <f>VLOOKUP(C632,'BU and Control BU Listing'!A:E,5,FALSE)</f>
        <v>11900</v>
      </c>
      <c r="B632" s="80" t="s">
        <v>8666</v>
      </c>
      <c r="C632" s="22" t="str">
        <f t="shared" si="99"/>
        <v>19200</v>
      </c>
      <c r="D632" s="22" t="str">
        <f t="shared" si="100"/>
        <v>09491</v>
      </c>
      <c r="E632" s="21" t="str">
        <f>VLOOKUP(B632,'Table A as of March 2024'!A:G,7,FALSE)</f>
        <v>Sec of Commerce and Trade</v>
      </c>
      <c r="F632" s="21" t="str">
        <f>VLOOKUP(B632,'Table A as of March 2024'!A:H,8,FALSE)</f>
        <v>Technology Development Grnt Fd</v>
      </c>
      <c r="G632" s="11" t="str">
        <f>VLOOKUP(B632,'Table A as of March 2024'!A:I,9,FALSE)</f>
        <v>100</v>
      </c>
      <c r="H632" t="str">
        <f>VLOOKUP(B632,'Table A as of March 2024'!A:L,12,FALSE)</f>
        <v>No</v>
      </c>
      <c r="I632" s="9" t="str">
        <f>VLOOKUP(B632,'Table A as of March 2024'!A:M,13,FALSE)</f>
        <v>U</v>
      </c>
      <c r="J632" t="str">
        <f>VLOOKUP(B632,'Table A as of March 2024'!A:O,15,FALSE)</f>
        <v>C</v>
      </c>
      <c r="K632" t="str">
        <f>VLOOKUP(G632,'ACFR Class Vlookup'!A:B,2,FALSE)</f>
        <v>Governmental</v>
      </c>
      <c r="L632" s="1" t="str">
        <f>VLOOKUP(D632,'Fund Information'!A:F,6,FALSE)</f>
        <v>Technology Development Grant Fund established pursuant to Code of Virginia § 59.1-284.38. A qualified company shall be eligible to receive grants each fiscal year beginning with the Commonwealth's fiscal year starting on July 1, 2021, and ending with the Commonwealth's fiscal year starting on July 1, 2026, unless such timeframe is extended in accordance with the memorandum of understanding. Grants shall be paid to the qualified company from the Fund, subject to appropriation by the General Assembly, during each such fiscal year, contingent upon the qualified company's meeting the requirements set forth in the memorandum of understanding for the number of new full-time jobs created and maintained and the amount of capital investment made.</v>
      </c>
      <c r="M632" s="6" t="str">
        <f t="shared" si="101"/>
        <v>N/A</v>
      </c>
      <c r="N632" s="6" t="s">
        <v>2886</v>
      </c>
      <c r="O632" s="6" t="str">
        <f t="shared" si="102"/>
        <v>N/A</v>
      </c>
      <c r="P632" s="5" t="s">
        <v>2886</v>
      </c>
      <c r="Q632" s="6" t="str">
        <f t="shared" si="103"/>
        <v>N/A</v>
      </c>
      <c r="R632" s="7" t="str">
        <f t="shared" si="104"/>
        <v>No</v>
      </c>
      <c r="S632" s="5" t="str">
        <f t="shared" si="105"/>
        <v>Answer Required</v>
      </c>
      <c r="T632" s="6" t="str">
        <f t="shared" si="106"/>
        <v>N/A</v>
      </c>
      <c r="U632" s="7" t="str">
        <f t="shared" si="107"/>
        <v>Yes</v>
      </c>
      <c r="V632" s="5" t="str">
        <f t="shared" si="108"/>
        <v>Answer Required</v>
      </c>
      <c r="W632" s="6" t="str">
        <f t="shared" si="109"/>
        <v>N/A</v>
      </c>
      <c r="X632" s="5" t="s">
        <v>2886</v>
      </c>
    </row>
    <row r="633" spans="1:24" ht="90" x14ac:dyDescent="0.25">
      <c r="A633" s="77">
        <f>VLOOKUP(C633,'BU and Control BU Listing'!A:E,5,FALSE)</f>
        <v>11900</v>
      </c>
      <c r="B633" s="80" t="s">
        <v>3407</v>
      </c>
      <c r="C633" s="22" t="str">
        <f t="shared" si="99"/>
        <v>19200</v>
      </c>
      <c r="D633" s="22" t="str">
        <f t="shared" si="100"/>
        <v>09512</v>
      </c>
      <c r="E633" s="21" t="str">
        <f>VLOOKUP(B633,'Table A as of March 2024'!A:G,7,FALSE)</f>
        <v>Sec of Commerce and Trade</v>
      </c>
      <c r="F633" s="21" t="str">
        <f>VLOOKUP(B633,'Table A as of March 2024'!A:H,8,FALSE)</f>
        <v>Research Commercialization 192</v>
      </c>
      <c r="G633" s="11" t="str">
        <f>VLOOKUP(B633,'Table A as of March 2024'!A:I,9,FALSE)</f>
        <v>100</v>
      </c>
      <c r="H633" t="str">
        <f>VLOOKUP(B633,'Table A as of March 2024'!A:L,12,FALSE)</f>
        <v>No</v>
      </c>
      <c r="I633" s="9" t="str">
        <f>VLOOKUP(B633,'Table A as of March 2024'!A:M,13,FALSE)</f>
        <v>U</v>
      </c>
      <c r="J633" t="str">
        <f>VLOOKUP(B633,'Table A as of March 2024'!A:O,15,FALSE)</f>
        <v>C</v>
      </c>
      <c r="K633" t="str">
        <f>VLOOKUP(G633,'ACFR Class Vlookup'!A:B,2,FALSE)</f>
        <v>Governmental</v>
      </c>
      <c r="L633" s="1" t="str">
        <f>VLOOKUP(D633,'Fund Information'!A:F,6,FALSE)</f>
        <v>The money in this fund was awarded to Agency 192 from Agency 312.  Awards from the Fund shall be approved by The IEIA, pursuant to the guidelines and upon the recommendation of the Research and Technology Investment Advisory Committee.  The only income source to date is a transfer from the General Fund.  §2.2-2233.1, Chapter 890, Item 96 N.</v>
      </c>
      <c r="M633" s="6" t="str">
        <f t="shared" si="101"/>
        <v>N/A</v>
      </c>
      <c r="N633" s="6" t="s">
        <v>2886</v>
      </c>
      <c r="O633" s="6" t="str">
        <f t="shared" si="102"/>
        <v>N/A</v>
      </c>
      <c r="P633" s="5" t="s">
        <v>2886</v>
      </c>
      <c r="Q633" s="6" t="str">
        <f t="shared" si="103"/>
        <v>N/A</v>
      </c>
      <c r="R633" s="7" t="str">
        <f t="shared" si="104"/>
        <v>No</v>
      </c>
      <c r="S633" s="5" t="str">
        <f t="shared" si="105"/>
        <v>Answer Required</v>
      </c>
      <c r="T633" s="6" t="str">
        <f t="shared" si="106"/>
        <v>N/A</v>
      </c>
      <c r="U633" s="7" t="str">
        <f t="shared" si="107"/>
        <v>Yes</v>
      </c>
      <c r="V633" s="5" t="str">
        <f t="shared" si="108"/>
        <v>Answer Required</v>
      </c>
      <c r="W633" s="6" t="str">
        <f t="shared" si="109"/>
        <v>N/A</v>
      </c>
      <c r="X633" s="5" t="s">
        <v>2886</v>
      </c>
    </row>
    <row r="634" spans="1:24" x14ac:dyDescent="0.25">
      <c r="A634" s="77">
        <f>VLOOKUP(C634,'BU and Control BU Listing'!A:E,5,FALSE)</f>
        <v>11900</v>
      </c>
      <c r="B634" s="80" t="s">
        <v>3408</v>
      </c>
      <c r="C634" s="22" t="str">
        <f t="shared" si="99"/>
        <v>19300</v>
      </c>
      <c r="D634" s="22" t="str">
        <f t="shared" si="100"/>
        <v>01000</v>
      </c>
      <c r="E634" s="21" t="str">
        <f>VLOOKUP(B634,'Table A as of March 2024'!A:G,7,FALSE)</f>
        <v>Sec of Agriculture &amp; Forestry</v>
      </c>
      <c r="F634" s="21" t="str">
        <f>VLOOKUP(B634,'Table A as of March 2024'!A:H,8,FALSE)</f>
        <v>General Fund</v>
      </c>
      <c r="G634" s="11" t="str">
        <f>VLOOKUP(B634,'Table A as of March 2024'!A:I,9,FALSE)</f>
        <v>100</v>
      </c>
      <c r="H634" t="str">
        <f>VLOOKUP(B634,'Table A as of March 2024'!A:L,12,FALSE)</f>
        <v>No</v>
      </c>
      <c r="I634" s="9" t="str">
        <f>VLOOKUP(B634,'Table A as of March 2024'!A:M,13,FALSE)</f>
        <v>G</v>
      </c>
      <c r="J634" t="str">
        <f>VLOOKUP(B634,'Table A as of March 2024'!A:O,15,FALSE)</f>
        <v>U</v>
      </c>
      <c r="K634" t="str">
        <f>VLOOKUP(G634,'ACFR Class Vlookup'!A:B,2,FALSE)</f>
        <v>Governmental</v>
      </c>
      <c r="L634" s="1" t="str">
        <f>VLOOKUP(D634,'Fund Information'!A:F,6,FALSE)</f>
        <v>General Fund</v>
      </c>
      <c r="M634" s="6" t="str">
        <f t="shared" si="101"/>
        <v>N/A</v>
      </c>
      <c r="N634" s="6" t="s">
        <v>2886</v>
      </c>
      <c r="O634" s="6" t="str">
        <f t="shared" si="102"/>
        <v>N/A</v>
      </c>
      <c r="P634" s="5" t="s">
        <v>2886</v>
      </c>
      <c r="Q634" s="6" t="str">
        <f t="shared" si="103"/>
        <v>N/A</v>
      </c>
      <c r="R634" s="7" t="str">
        <f t="shared" si="104"/>
        <v>No</v>
      </c>
      <c r="S634" s="5" t="str">
        <f t="shared" si="105"/>
        <v>Answer Required</v>
      </c>
      <c r="T634" s="6" t="str">
        <f t="shared" si="106"/>
        <v>N/A</v>
      </c>
      <c r="U634" s="7" t="str">
        <f t="shared" si="107"/>
        <v>No</v>
      </c>
      <c r="V634" s="5" t="str">
        <f t="shared" si="108"/>
        <v>Answer Required</v>
      </c>
      <c r="W634" s="6" t="str">
        <f t="shared" si="109"/>
        <v>N/A</v>
      </c>
      <c r="X634" s="5" t="s">
        <v>2886</v>
      </c>
    </row>
    <row r="635" spans="1:24" x14ac:dyDescent="0.25">
      <c r="A635" s="77">
        <f>VLOOKUP(C635,'BU and Control BU Listing'!A:E,5,FALSE)</f>
        <v>11900</v>
      </c>
      <c r="B635" s="80" t="s">
        <v>3409</v>
      </c>
      <c r="C635" s="22" t="str">
        <f t="shared" si="99"/>
        <v>19300</v>
      </c>
      <c r="D635" s="22" t="str">
        <f t="shared" si="100"/>
        <v>02700</v>
      </c>
      <c r="E635" s="21" t="str">
        <f>VLOOKUP(B635,'Table A as of March 2024'!A:G,7,FALSE)</f>
        <v>Sec of Agriculture &amp; Forestry</v>
      </c>
      <c r="F635" s="21" t="str">
        <f>VLOOKUP(B635,'Table A as of March 2024'!A:H,8,FALSE)</f>
        <v>Parking</v>
      </c>
      <c r="G635" s="11" t="str">
        <f>VLOOKUP(B635,'Table A as of March 2024'!A:I,9,FALSE)</f>
        <v>105</v>
      </c>
      <c r="H635" t="str">
        <f>VLOOKUP(B635,'Table A as of March 2024'!A:L,12,FALSE)</f>
        <v>No</v>
      </c>
      <c r="I635" s="9" t="str">
        <f>VLOOKUP(B635,'Table A as of March 2024'!A:M,13,FALSE)</f>
        <v>U</v>
      </c>
      <c r="J635" t="str">
        <f>VLOOKUP(B635,'Table A as of March 2024'!A:O,15,FALSE)</f>
        <v>C</v>
      </c>
      <c r="K635" t="str">
        <f>VLOOKUP(G635,'ACFR Class Vlookup'!A:B,2,FALSE)</f>
        <v>Governmental</v>
      </c>
      <c r="L635" s="1" t="str">
        <f>VLOOKUP(D635,'Fund Information'!A:F,6,FALSE)</f>
        <v>Parking - Accounts for fees paid for parking vehicles in state parking lots.</v>
      </c>
      <c r="M635" s="6" t="str">
        <f t="shared" si="101"/>
        <v>N/A</v>
      </c>
      <c r="N635" s="6" t="s">
        <v>2886</v>
      </c>
      <c r="O635" s="6" t="str">
        <f t="shared" si="102"/>
        <v>N/A</v>
      </c>
      <c r="P635" s="5" t="s">
        <v>2886</v>
      </c>
      <c r="Q635" s="6" t="str">
        <f t="shared" si="103"/>
        <v>N/A</v>
      </c>
      <c r="R635" s="7" t="str">
        <f t="shared" si="104"/>
        <v>No</v>
      </c>
      <c r="S635" s="5" t="str">
        <f t="shared" si="105"/>
        <v>Answer Required</v>
      </c>
      <c r="T635" s="6" t="str">
        <f t="shared" si="106"/>
        <v>N/A</v>
      </c>
      <c r="U635" s="7" t="str">
        <f t="shared" si="107"/>
        <v>Yes</v>
      </c>
      <c r="V635" s="5" t="str">
        <f t="shared" si="108"/>
        <v>Answer Required</v>
      </c>
      <c r="W635" s="6" t="str">
        <f t="shared" si="109"/>
        <v>N/A</v>
      </c>
      <c r="X635" s="5" t="s">
        <v>2886</v>
      </c>
    </row>
    <row r="636" spans="1:24" x14ac:dyDescent="0.25">
      <c r="A636" s="77">
        <f>VLOOKUP(C636,'BU and Control BU Listing'!A:E,5,FALSE)</f>
        <v>19400</v>
      </c>
      <c r="B636" s="80" t="s">
        <v>3410</v>
      </c>
      <c r="C636" s="22" t="str">
        <f t="shared" si="99"/>
        <v>19400</v>
      </c>
      <c r="D636" s="22" t="str">
        <f t="shared" si="100"/>
        <v>01000</v>
      </c>
      <c r="E636" s="21" t="str">
        <f>VLOOKUP(B636,'Table A as of March 2024'!A:G,7,FALSE)</f>
        <v>Department of General Services</v>
      </c>
      <c r="F636" s="21" t="str">
        <f>VLOOKUP(B636,'Table A as of March 2024'!A:H,8,FALSE)</f>
        <v>General Fund</v>
      </c>
      <c r="G636" s="11" t="str">
        <f>VLOOKUP(B636,'Table A as of March 2024'!A:I,9,FALSE)</f>
        <v>100</v>
      </c>
      <c r="H636" t="str">
        <f>VLOOKUP(B636,'Table A as of March 2024'!A:L,12,FALSE)</f>
        <v>No</v>
      </c>
      <c r="I636" s="9" t="str">
        <f>VLOOKUP(B636,'Table A as of March 2024'!A:M,13,FALSE)</f>
        <v>G</v>
      </c>
      <c r="J636" t="str">
        <f>VLOOKUP(B636,'Table A as of March 2024'!A:O,15,FALSE)</f>
        <v>U</v>
      </c>
      <c r="K636" t="str">
        <f>VLOOKUP(G636,'ACFR Class Vlookup'!A:B,2,FALSE)</f>
        <v>Governmental</v>
      </c>
      <c r="L636" s="1" t="str">
        <f>VLOOKUP(D636,'Fund Information'!A:F,6,FALSE)</f>
        <v>General Fund</v>
      </c>
      <c r="M636" s="6" t="str">
        <f t="shared" si="101"/>
        <v>N/A</v>
      </c>
      <c r="N636" s="6" t="s">
        <v>2886</v>
      </c>
      <c r="O636" s="6" t="str">
        <f t="shared" si="102"/>
        <v>N/A</v>
      </c>
      <c r="P636" s="5" t="s">
        <v>2886</v>
      </c>
      <c r="Q636" s="6" t="str">
        <f t="shared" si="103"/>
        <v>N/A</v>
      </c>
      <c r="R636" s="7" t="str">
        <f t="shared" si="104"/>
        <v>No</v>
      </c>
      <c r="S636" s="5" t="str">
        <f t="shared" si="105"/>
        <v>Answer Required</v>
      </c>
      <c r="T636" s="6" t="str">
        <f t="shared" si="106"/>
        <v>N/A</v>
      </c>
      <c r="U636" s="7" t="str">
        <f t="shared" si="107"/>
        <v>No</v>
      </c>
      <c r="V636" s="5" t="str">
        <f t="shared" si="108"/>
        <v>Answer Required</v>
      </c>
      <c r="W636" s="6" t="str">
        <f t="shared" si="109"/>
        <v>N/A</v>
      </c>
      <c r="X636" s="5" t="s">
        <v>2886</v>
      </c>
    </row>
    <row r="637" spans="1:24" ht="60" x14ac:dyDescent="0.25">
      <c r="A637" s="77">
        <f>VLOOKUP(C637,'BU and Control BU Listing'!A:E,5,FALSE)</f>
        <v>19400</v>
      </c>
      <c r="B637" s="80" t="s">
        <v>3411</v>
      </c>
      <c r="C637" s="22" t="str">
        <f t="shared" si="99"/>
        <v>19400</v>
      </c>
      <c r="D637" s="22" t="str">
        <f t="shared" si="100"/>
        <v>02060</v>
      </c>
      <c r="E637" s="21" t="str">
        <f>VLOOKUP(B637,'Table A as of March 2024'!A:G,7,FALSE)</f>
        <v>Department of General Services</v>
      </c>
      <c r="F637" s="21" t="str">
        <f>VLOOKUP(B637,'Table A as of March 2024'!A:H,8,FALSE)</f>
        <v>Statewide Contract Vndr Rebate</v>
      </c>
      <c r="G637" s="11" t="str">
        <f>VLOOKUP(B637,'Table A as of March 2024'!A:I,9,FALSE)</f>
        <v>100</v>
      </c>
      <c r="H637" t="str">
        <f>VLOOKUP(B637,'Table A as of March 2024'!A:L,12,FALSE)</f>
        <v>No</v>
      </c>
      <c r="I637" s="9" t="str">
        <f>VLOOKUP(B637,'Table A as of March 2024'!A:M,13,FALSE)</f>
        <v>U</v>
      </c>
      <c r="J637" t="str">
        <f>VLOOKUP(B637,'Table A as of March 2024'!A:O,15,FALSE)</f>
        <v>A</v>
      </c>
      <c r="K637" t="str">
        <f>VLOOKUP(G637,'ACFR Class Vlookup'!A:B,2,FALSE)</f>
        <v>Governmental</v>
      </c>
      <c r="L637" s="1" t="str">
        <f>VLOOKUP(D637,'Fund Information'!A:F,6,FALSE)</f>
        <v>Relates to eVA.  Revenue is generated from:  1) Recordation of rebates from vendors who are issued statewide contracts  2) Surcharges on items purchased from statewide contracts.  Funds are used to cover the management fund contract.</v>
      </c>
      <c r="M637" s="6" t="str">
        <f t="shared" si="101"/>
        <v>N/A</v>
      </c>
      <c r="N637" s="6" t="s">
        <v>2886</v>
      </c>
      <c r="O637" s="6" t="str">
        <f t="shared" si="102"/>
        <v>N/A</v>
      </c>
      <c r="P637" s="5" t="s">
        <v>2886</v>
      </c>
      <c r="Q637" s="6" t="str">
        <f t="shared" si="103"/>
        <v>N/A</v>
      </c>
      <c r="R637" s="7" t="str">
        <f t="shared" si="104"/>
        <v>No</v>
      </c>
      <c r="S637" s="5" t="str">
        <f t="shared" si="105"/>
        <v>Answer Required</v>
      </c>
      <c r="T637" s="6" t="str">
        <f t="shared" si="106"/>
        <v>N/A</v>
      </c>
      <c r="U637" s="7" t="str">
        <f t="shared" si="107"/>
        <v>No</v>
      </c>
      <c r="V637" s="5" t="str">
        <f t="shared" si="108"/>
        <v>Answer Required</v>
      </c>
      <c r="W637" s="6" t="str">
        <f t="shared" si="109"/>
        <v>N/A</v>
      </c>
      <c r="X637" s="5" t="s">
        <v>2886</v>
      </c>
    </row>
    <row r="638" spans="1:24" ht="90" x14ac:dyDescent="0.25">
      <c r="A638" s="77">
        <f>VLOOKUP(C638,'BU and Control BU Listing'!A:E,5,FALSE)</f>
        <v>19400</v>
      </c>
      <c r="B638" s="80" t="s">
        <v>3412</v>
      </c>
      <c r="C638" s="22" t="str">
        <f t="shared" si="99"/>
        <v>19400</v>
      </c>
      <c r="D638" s="22" t="str">
        <f t="shared" si="100"/>
        <v>02194</v>
      </c>
      <c r="E638" s="21" t="str">
        <f>VLOOKUP(B638,'Table A as of March 2024'!A:G,7,FALSE)</f>
        <v>Department of General Services</v>
      </c>
      <c r="F638" s="21" t="str">
        <f>VLOOKUP(B638,'Table A as of March 2024'!A:H,8,FALSE)</f>
        <v>DGS Special Revenue Fund</v>
      </c>
      <c r="G638" s="11" t="str">
        <f>VLOOKUP(B638,'Table A as of March 2024'!A:I,9,FALSE)</f>
        <v>100</v>
      </c>
      <c r="H638" t="str">
        <f>VLOOKUP(B638,'Table A as of March 2024'!A:L,12,FALSE)</f>
        <v>No</v>
      </c>
      <c r="I638" s="9" t="str">
        <f>VLOOKUP(B638,'Table A as of March 2024'!A:M,13,FALSE)</f>
        <v>U</v>
      </c>
      <c r="J638" t="str">
        <f>VLOOKUP(B638,'Table A as of March 2024'!A:O,15,FALSE)</f>
        <v>A</v>
      </c>
      <c r="K638" t="str">
        <f>VLOOKUP(G638,'ACFR Class Vlookup'!A:B,2,FALSE)</f>
        <v>Governmental</v>
      </c>
      <c r="L638" s="1" t="str">
        <f>VLOOKUP(D638,'Fund Information'!A:F,6,FALSE)</f>
        <v>Per Chapter 781 Item 1 C-5.20, $6.5 million in Virginia Public Building Authority bond authority, to repay the Treasury Loan authorized for this purpose in Chapter 847, 2008 Acts of Assembly, to support construction of an educational wing for the Virginia War Memorial and expand the Shrine of Memory to include Virginians killed in action in the War on Terror. No statutory authority for the fund.</v>
      </c>
      <c r="M638" s="6" t="str">
        <f t="shared" si="101"/>
        <v>N/A</v>
      </c>
      <c r="N638" s="6" t="s">
        <v>2886</v>
      </c>
      <c r="O638" s="6" t="str">
        <f t="shared" si="102"/>
        <v>N/A</v>
      </c>
      <c r="P638" s="5" t="s">
        <v>2886</v>
      </c>
      <c r="Q638" s="6" t="str">
        <f t="shared" si="103"/>
        <v>N/A</v>
      </c>
      <c r="R638" s="7" t="str">
        <f t="shared" si="104"/>
        <v>No</v>
      </c>
      <c r="S638" s="5" t="str">
        <f t="shared" si="105"/>
        <v>Answer Required</v>
      </c>
      <c r="T638" s="6" t="str">
        <f t="shared" si="106"/>
        <v>N/A</v>
      </c>
      <c r="U638" s="7" t="str">
        <f t="shared" si="107"/>
        <v>No</v>
      </c>
      <c r="V638" s="5" t="str">
        <f t="shared" si="108"/>
        <v>Answer Required</v>
      </c>
      <c r="W638" s="6" t="str">
        <f t="shared" si="109"/>
        <v>N/A</v>
      </c>
      <c r="X638" s="5" t="s">
        <v>2886</v>
      </c>
    </row>
    <row r="639" spans="1:24" ht="30" x14ac:dyDescent="0.25">
      <c r="A639" s="77">
        <f>VLOOKUP(C639,'BU and Control BU Listing'!A:E,5,FALSE)</f>
        <v>19400</v>
      </c>
      <c r="B639" s="80" t="s">
        <v>3413</v>
      </c>
      <c r="C639" s="22" t="str">
        <f t="shared" si="99"/>
        <v>19400</v>
      </c>
      <c r="D639" s="22" t="str">
        <f t="shared" si="100"/>
        <v>02261</v>
      </c>
      <c r="E639" s="21" t="str">
        <f>VLOOKUP(B639,'Table A as of March 2024'!A:G,7,FALSE)</f>
        <v>Department of General Services</v>
      </c>
      <c r="F639" s="21" t="str">
        <f>VLOOKUP(B639,'Table A as of March 2024'!A:H,8,FALSE)</f>
        <v>Wash Bldg Reno &amp; Litigation</v>
      </c>
      <c r="G639" s="11" t="str">
        <f>VLOOKUP(B639,'Table A as of March 2024'!A:I,9,FALSE)</f>
        <v>105</v>
      </c>
      <c r="H639" t="str">
        <f>VLOOKUP(B639,'Table A as of March 2024'!A:L,12,FALSE)</f>
        <v>No</v>
      </c>
      <c r="I639" s="9" t="str">
        <f>VLOOKUP(B639,'Table A as of March 2024'!A:M,13,FALSE)</f>
        <v>U</v>
      </c>
      <c r="J639" t="str">
        <f>VLOOKUP(B639,'Table A as of March 2024'!A:O,15,FALSE)</f>
        <v>C</v>
      </c>
      <c r="K639" t="str">
        <f>VLOOKUP(G639,'ACFR Class Vlookup'!A:B,2,FALSE)</f>
        <v>Governmental</v>
      </c>
      <c r="L639" s="1" t="str">
        <f>VLOOKUP(D639,'Fund Information'!A:F,6,FALSE)</f>
        <v>This fund shall account for the treasury loan and associated disbursements as well as recoveries as a result of the litigation.</v>
      </c>
      <c r="M639" s="6" t="str">
        <f t="shared" si="101"/>
        <v>N/A</v>
      </c>
      <c r="N639" s="6" t="s">
        <v>2886</v>
      </c>
      <c r="O639" s="6" t="str">
        <f t="shared" si="102"/>
        <v>N/A</v>
      </c>
      <c r="P639" s="5" t="s">
        <v>2886</v>
      </c>
      <c r="Q639" s="6" t="str">
        <f t="shared" si="103"/>
        <v>N/A</v>
      </c>
      <c r="R639" s="7" t="str">
        <f t="shared" si="104"/>
        <v>No</v>
      </c>
      <c r="S639" s="5" t="str">
        <f t="shared" si="105"/>
        <v>Answer Required</v>
      </c>
      <c r="T639" s="6" t="str">
        <f t="shared" si="106"/>
        <v>N/A</v>
      </c>
      <c r="U639" s="7" t="str">
        <f t="shared" si="107"/>
        <v>Yes</v>
      </c>
      <c r="V639" s="5" t="str">
        <f t="shared" si="108"/>
        <v>Answer Required</v>
      </c>
      <c r="W639" s="6" t="str">
        <f t="shared" si="109"/>
        <v>N/A</v>
      </c>
      <c r="X639" s="5" t="s">
        <v>2886</v>
      </c>
    </row>
    <row r="640" spans="1:24" ht="30" x14ac:dyDescent="0.25">
      <c r="A640" s="77">
        <f>VLOOKUP(C640,'BU and Control BU Listing'!A:E,5,FALSE)</f>
        <v>19400</v>
      </c>
      <c r="B640" s="80" t="s">
        <v>3414</v>
      </c>
      <c r="C640" s="22" t="str">
        <f t="shared" si="99"/>
        <v>19400</v>
      </c>
      <c r="D640" s="22" t="str">
        <f t="shared" si="100"/>
        <v>02504</v>
      </c>
      <c r="E640" s="21" t="str">
        <f>VLOOKUP(B640,'Table A as of March 2024'!A:G,7,FALSE)</f>
        <v>Department of General Services</v>
      </c>
      <c r="F640" s="21" t="str">
        <f>VLOOKUP(B640,'Table A as of March 2024'!A:H,8,FALSE)</f>
        <v>Laboratory Services</v>
      </c>
      <c r="G640" s="11" t="str">
        <f>VLOOKUP(B640,'Table A as of March 2024'!A:I,9,FALSE)</f>
        <v>100</v>
      </c>
      <c r="H640" t="str">
        <f>VLOOKUP(B640,'Table A as of March 2024'!A:L,12,FALSE)</f>
        <v>No</v>
      </c>
      <c r="I640" s="9" t="str">
        <f>VLOOKUP(B640,'Table A as of March 2024'!A:M,13,FALSE)</f>
        <v>U</v>
      </c>
      <c r="J640" t="str">
        <f>VLOOKUP(B640,'Table A as of March 2024'!A:O,15,FALSE)</f>
        <v>A</v>
      </c>
      <c r="K640" t="str">
        <f>VLOOKUP(G640,'ACFR Class Vlookup'!A:B,2,FALSE)</f>
        <v>Governmental</v>
      </c>
      <c r="L640" s="1" t="str">
        <f>VLOOKUP(D640,'Fund Information'!A:F,6,FALSE)</f>
        <v>Funds are transferred in from VDOT and are used to perform tests on fuel.</v>
      </c>
      <c r="M640" s="6" t="str">
        <f t="shared" si="101"/>
        <v>N/A</v>
      </c>
      <c r="N640" s="6" t="s">
        <v>2886</v>
      </c>
      <c r="O640" s="6" t="str">
        <f t="shared" si="102"/>
        <v>N/A</v>
      </c>
      <c r="P640" s="5" t="s">
        <v>2886</v>
      </c>
      <c r="Q640" s="6" t="str">
        <f t="shared" si="103"/>
        <v>N/A</v>
      </c>
      <c r="R640" s="7" t="str">
        <f t="shared" si="104"/>
        <v>No</v>
      </c>
      <c r="S640" s="5" t="str">
        <f t="shared" si="105"/>
        <v>Answer Required</v>
      </c>
      <c r="T640" s="6" t="str">
        <f t="shared" si="106"/>
        <v>N/A</v>
      </c>
      <c r="U640" s="7" t="str">
        <f t="shared" si="107"/>
        <v>No</v>
      </c>
      <c r="V640" s="5" t="str">
        <f t="shared" si="108"/>
        <v>Answer Required</v>
      </c>
      <c r="W640" s="6" t="str">
        <f t="shared" si="109"/>
        <v>N/A</v>
      </c>
      <c r="X640" s="5" t="s">
        <v>2886</v>
      </c>
    </row>
    <row r="641" spans="1:24" ht="30" x14ac:dyDescent="0.25">
      <c r="A641" s="77">
        <f>VLOOKUP(C641,'BU and Control BU Listing'!A:E,5,FALSE)</f>
        <v>19400</v>
      </c>
      <c r="B641" s="80" t="s">
        <v>3415</v>
      </c>
      <c r="C641" s="22" t="str">
        <f t="shared" si="99"/>
        <v>19400</v>
      </c>
      <c r="D641" s="22" t="str">
        <f t="shared" si="100"/>
        <v>02600</v>
      </c>
      <c r="E641" s="21" t="str">
        <f>VLOOKUP(B641,'Table A as of March 2024'!A:G,7,FALSE)</f>
        <v>Department of General Services</v>
      </c>
      <c r="F641" s="21" t="str">
        <f>VLOOKUP(B641,'Table A as of March 2024'!A:H,8,FALSE)</f>
        <v>State Surplus Proprty Suspense</v>
      </c>
      <c r="G641" s="11" t="str">
        <f>VLOOKUP(B641,'Table A as of March 2024'!A:I,9,FALSE)</f>
        <v>100</v>
      </c>
      <c r="H641" t="str">
        <f>VLOOKUP(B641,'Table A as of March 2024'!A:L,12,FALSE)</f>
        <v>No</v>
      </c>
      <c r="I641" s="9" t="str">
        <f>VLOOKUP(B641,'Table A as of March 2024'!A:M,13,FALSE)</f>
        <v>U</v>
      </c>
      <c r="J641" t="str">
        <f>VLOOKUP(B641,'Table A as of March 2024'!A:O,15,FALSE)</f>
        <v>A</v>
      </c>
      <c r="K641" t="str">
        <f>VLOOKUP(G641,'ACFR Class Vlookup'!A:B,2,FALSE)</f>
        <v>Governmental</v>
      </c>
      <c r="L641" s="1" t="str">
        <f>VLOOKUP(D641,'Fund Information'!A:F,6,FALSE)</f>
        <v>This fund is a holding account for state surplus property funds. Monthly transfers are made to fund 0262, fund 0603, as well as to other agencies.</v>
      </c>
      <c r="M641" s="6" t="str">
        <f t="shared" si="101"/>
        <v>N/A</v>
      </c>
      <c r="N641" s="6" t="s">
        <v>2886</v>
      </c>
      <c r="O641" s="6" t="str">
        <f t="shared" si="102"/>
        <v>N/A</v>
      </c>
      <c r="P641" s="5" t="s">
        <v>2886</v>
      </c>
      <c r="Q641" s="6" t="str">
        <f t="shared" si="103"/>
        <v>N/A</v>
      </c>
      <c r="R641" s="7" t="str">
        <f t="shared" si="104"/>
        <v>No</v>
      </c>
      <c r="S641" s="5" t="str">
        <f t="shared" si="105"/>
        <v>Answer Required</v>
      </c>
      <c r="T641" s="6" t="str">
        <f t="shared" si="106"/>
        <v>N/A</v>
      </c>
      <c r="U641" s="7" t="str">
        <f t="shared" si="107"/>
        <v>No</v>
      </c>
      <c r="V641" s="5" t="str">
        <f t="shared" si="108"/>
        <v>Answer Required</v>
      </c>
      <c r="W641" s="6" t="str">
        <f t="shared" si="109"/>
        <v>N/A</v>
      </c>
      <c r="X641" s="5" t="s">
        <v>2886</v>
      </c>
    </row>
    <row r="642" spans="1:24" ht="30" x14ac:dyDescent="0.25">
      <c r="A642" s="77">
        <f>VLOOKUP(C642,'BU and Control BU Listing'!A:E,5,FALSE)</f>
        <v>19400</v>
      </c>
      <c r="B642" s="80" t="s">
        <v>3416</v>
      </c>
      <c r="C642" s="22" t="str">
        <f t="shared" si="99"/>
        <v>19400</v>
      </c>
      <c r="D642" s="22" t="str">
        <f t="shared" si="100"/>
        <v>02615</v>
      </c>
      <c r="E642" s="21" t="str">
        <f>VLOOKUP(B642,'Table A as of March 2024'!A:G,7,FALSE)</f>
        <v>Department of General Services</v>
      </c>
      <c r="F642" s="21" t="str">
        <f>VLOOKUP(B642,'Table A as of March 2024'!A:H,8,FALSE)</f>
        <v>VA Bus Opp Prog &amp; Public Proc</v>
      </c>
      <c r="G642" s="11" t="str">
        <f>VLOOKUP(B642,'Table A as of March 2024'!A:I,9,FALSE)</f>
        <v>100</v>
      </c>
      <c r="H642" t="str">
        <f>VLOOKUP(B642,'Table A as of March 2024'!A:L,12,FALSE)</f>
        <v>No</v>
      </c>
      <c r="I642" s="9" t="str">
        <f>VLOOKUP(B642,'Table A as of March 2024'!A:M,13,FALSE)</f>
        <v>U</v>
      </c>
      <c r="J642" t="str">
        <f>VLOOKUP(B642,'Table A as of March 2024'!A:O,15,FALSE)</f>
        <v>A</v>
      </c>
      <c r="K642" t="str">
        <f>VLOOKUP(G642,'ACFR Class Vlookup'!A:B,2,FALSE)</f>
        <v>Governmental</v>
      </c>
      <c r="L642" s="1" t="str">
        <f>VLOOKUP(D642,'Fund Information'!A:F,6,FALSE)</f>
        <v>Accounts for the activity of the Va. Business Opportunities Newsletter and the new Public Procurement Forum.</v>
      </c>
      <c r="M642" s="6" t="str">
        <f t="shared" si="101"/>
        <v>N/A</v>
      </c>
      <c r="N642" s="6" t="s">
        <v>2886</v>
      </c>
      <c r="O642" s="6" t="str">
        <f t="shared" si="102"/>
        <v>N/A</v>
      </c>
      <c r="P642" s="5" t="s">
        <v>2886</v>
      </c>
      <c r="Q642" s="6" t="str">
        <f t="shared" si="103"/>
        <v>N/A</v>
      </c>
      <c r="R642" s="7" t="str">
        <f t="shared" si="104"/>
        <v>No</v>
      </c>
      <c r="S642" s="5" t="str">
        <f t="shared" si="105"/>
        <v>Answer Required</v>
      </c>
      <c r="T642" s="6" t="str">
        <f t="shared" si="106"/>
        <v>N/A</v>
      </c>
      <c r="U642" s="7" t="str">
        <f t="shared" si="107"/>
        <v>No</v>
      </c>
      <c r="V642" s="5" t="str">
        <f t="shared" si="108"/>
        <v>Answer Required</v>
      </c>
      <c r="W642" s="6" t="str">
        <f t="shared" si="109"/>
        <v>N/A</v>
      </c>
      <c r="X642" s="5" t="s">
        <v>2886</v>
      </c>
    </row>
    <row r="643" spans="1:24" ht="30" x14ac:dyDescent="0.25">
      <c r="A643" s="77">
        <f>VLOOKUP(C643,'BU and Control BU Listing'!A:E,5,FALSE)</f>
        <v>19400</v>
      </c>
      <c r="B643" s="80" t="s">
        <v>3417</v>
      </c>
      <c r="C643" s="22" t="str">
        <f t="shared" ref="C643:C706" si="110">LEFT(B643,5)</f>
        <v>19400</v>
      </c>
      <c r="D643" s="22" t="str">
        <f t="shared" ref="D643:D706" si="111">RIGHT(B643,5)</f>
        <v>02620</v>
      </c>
      <c r="E643" s="21" t="str">
        <f>VLOOKUP(B643,'Table A as of March 2024'!A:G,7,FALSE)</f>
        <v>Department of General Services</v>
      </c>
      <c r="F643" s="21" t="str">
        <f>VLOOKUP(B643,'Table A as of March 2024'!A:H,8,FALSE)</f>
        <v>State Surplus Ppty - Reversion</v>
      </c>
      <c r="G643" s="11" t="str">
        <f>VLOOKUP(B643,'Table A as of March 2024'!A:I,9,FALSE)</f>
        <v>100</v>
      </c>
      <c r="H643" t="str">
        <f>VLOOKUP(B643,'Table A as of March 2024'!A:L,12,FALSE)</f>
        <v>No</v>
      </c>
      <c r="I643" s="9" t="str">
        <f>VLOOKUP(B643,'Table A as of March 2024'!A:M,13,FALSE)</f>
        <v>U</v>
      </c>
      <c r="J643" t="str">
        <f>VLOOKUP(B643,'Table A as of March 2024'!A:O,15,FALSE)</f>
        <v>A</v>
      </c>
      <c r="K643" t="str">
        <f>VLOOKUP(G643,'ACFR Class Vlookup'!A:B,2,FALSE)</f>
        <v>Governmental</v>
      </c>
      <c r="L643" s="1" t="str">
        <f>VLOOKUP(D643,'Fund Information'!A:F,6,FALSE)</f>
        <v>Accounts for the transfer in from fund 0260-State Surplus Property Suspense for transfer to the General Fund.</v>
      </c>
      <c r="M643" s="6" t="str">
        <f t="shared" ref="M643:M706" si="112">IF(L643="","Answer Required","N/A")</f>
        <v>N/A</v>
      </c>
      <c r="N643" s="6" t="s">
        <v>2886</v>
      </c>
      <c r="O643" s="6" t="str">
        <f t="shared" ref="O643:O706" si="113">IF(N643="No","Answer Required","N/A")</f>
        <v>N/A</v>
      </c>
      <c r="P643" s="5" t="s">
        <v>2886</v>
      </c>
      <c r="Q643" s="6" t="str">
        <f t="shared" ref="Q643:Q706" si="114">IF(P643="No","Answer Required","N/A")</f>
        <v>N/A</v>
      </c>
      <c r="R643" s="7" t="str">
        <f t="shared" ref="R643:R706" si="115">IF(J643="R","Yes","No")</f>
        <v>No</v>
      </c>
      <c r="S643" s="5" t="str">
        <f t="shared" ref="S643:S706" si="116">IF($K643="Governmental","Answer Required","N/A")</f>
        <v>Answer Required</v>
      </c>
      <c r="T643" s="6" t="str">
        <f t="shared" ref="T643:T706" si="117">IF(AND(S643="Yes",R643="Yes"),"Answer Required",IF(AND(S643="no",R643="no"),"Answer Required","N/A"))</f>
        <v>N/A</v>
      </c>
      <c r="U643" s="7" t="str">
        <f t="shared" ref="U643:U706" si="118">IF(J643="C","Yes","No")</f>
        <v>No</v>
      </c>
      <c r="V643" s="5" t="str">
        <f t="shared" ref="V643:V706" si="119">IF($K643="Governmental","Answer Required","N/A")</f>
        <v>Answer Required</v>
      </c>
      <c r="W643" s="6" t="str">
        <f t="shared" ref="W643:W706" si="120">IF(AND(V643="Yes",U643="Yes"),"Answer Required",IF(AND(V643="no",U643="no"),"Answer Required","N/A"))</f>
        <v>N/A</v>
      </c>
      <c r="X643" s="5" t="s">
        <v>2886</v>
      </c>
    </row>
    <row r="644" spans="1:24" x14ac:dyDescent="0.25">
      <c r="A644" s="77">
        <f>VLOOKUP(C644,'BU and Control BU Listing'!A:E,5,FALSE)</f>
        <v>19400</v>
      </c>
      <c r="B644" s="80" t="s">
        <v>3418</v>
      </c>
      <c r="C644" s="22" t="str">
        <f t="shared" si="110"/>
        <v>19400</v>
      </c>
      <c r="D644" s="22" t="str">
        <f t="shared" si="111"/>
        <v>02700</v>
      </c>
      <c r="E644" s="21" t="str">
        <f>VLOOKUP(B644,'Table A as of March 2024'!A:G,7,FALSE)</f>
        <v>Department of General Services</v>
      </c>
      <c r="F644" s="21" t="str">
        <f>VLOOKUP(B644,'Table A as of March 2024'!A:H,8,FALSE)</f>
        <v>Parking</v>
      </c>
      <c r="G644" s="11" t="str">
        <f>VLOOKUP(B644,'Table A as of March 2024'!A:I,9,FALSE)</f>
        <v>105</v>
      </c>
      <c r="H644" t="str">
        <f>VLOOKUP(B644,'Table A as of March 2024'!A:L,12,FALSE)</f>
        <v>No</v>
      </c>
      <c r="I644" s="9" t="str">
        <f>VLOOKUP(B644,'Table A as of March 2024'!A:M,13,FALSE)</f>
        <v>U</v>
      </c>
      <c r="J644" t="str">
        <f>VLOOKUP(B644,'Table A as of March 2024'!A:O,15,FALSE)</f>
        <v>C</v>
      </c>
      <c r="K644" t="str">
        <f>VLOOKUP(G644,'ACFR Class Vlookup'!A:B,2,FALSE)</f>
        <v>Governmental</v>
      </c>
      <c r="L644" s="1" t="str">
        <f>VLOOKUP(D644,'Fund Information'!A:F,6,FALSE)</f>
        <v>Parking - Accounts for fees paid for parking vehicles in state parking lots.</v>
      </c>
      <c r="M644" s="6" t="str">
        <f t="shared" si="112"/>
        <v>N/A</v>
      </c>
      <c r="N644" s="6" t="s">
        <v>2886</v>
      </c>
      <c r="O644" s="6" t="str">
        <f t="shared" si="113"/>
        <v>N/A</v>
      </c>
      <c r="P644" s="5" t="s">
        <v>2886</v>
      </c>
      <c r="Q644" s="6" t="str">
        <f t="shared" si="114"/>
        <v>N/A</v>
      </c>
      <c r="R644" s="7" t="str">
        <f t="shared" si="115"/>
        <v>No</v>
      </c>
      <c r="S644" s="5" t="str">
        <f t="shared" si="116"/>
        <v>Answer Required</v>
      </c>
      <c r="T644" s="6" t="str">
        <f t="shared" si="117"/>
        <v>N/A</v>
      </c>
      <c r="U644" s="7" t="str">
        <f t="shared" si="118"/>
        <v>Yes</v>
      </c>
      <c r="V644" s="5" t="str">
        <f t="shared" si="119"/>
        <v>Answer Required</v>
      </c>
      <c r="W644" s="6" t="str">
        <f t="shared" si="120"/>
        <v>N/A</v>
      </c>
      <c r="X644" s="5" t="s">
        <v>2886</v>
      </c>
    </row>
    <row r="645" spans="1:24" ht="75" x14ac:dyDescent="0.25">
      <c r="A645" s="77">
        <f>VLOOKUP(C645,'BU and Control BU Listing'!A:E,5,FALSE)</f>
        <v>19400</v>
      </c>
      <c r="B645" s="80" t="s">
        <v>3419</v>
      </c>
      <c r="C645" s="22" t="str">
        <f t="shared" si="110"/>
        <v>19400</v>
      </c>
      <c r="D645" s="22" t="str">
        <f t="shared" si="111"/>
        <v>02750</v>
      </c>
      <c r="E645" s="21" t="str">
        <f>VLOOKUP(B645,'Table A as of March 2024'!A:G,7,FALSE)</f>
        <v>Department of General Services</v>
      </c>
      <c r="F645" s="21" t="str">
        <f>VLOOKUP(B645,'Table A as of March 2024'!A:H,8,FALSE)</f>
        <v>Public-Private Educ Act Fund</v>
      </c>
      <c r="G645" s="11" t="str">
        <f>VLOOKUP(B645,'Table A as of March 2024'!A:I,9,FALSE)</f>
        <v>105</v>
      </c>
      <c r="H645" t="str">
        <f>VLOOKUP(B645,'Table A as of March 2024'!A:L,12,FALSE)</f>
        <v>No</v>
      </c>
      <c r="I645" s="9" t="str">
        <f>VLOOKUP(B645,'Table A as of March 2024'!A:M,13,FALSE)</f>
        <v>U</v>
      </c>
      <c r="J645" t="str">
        <f>VLOOKUP(B645,'Table A as of March 2024'!A:O,15,FALSE)</f>
        <v>C</v>
      </c>
      <c r="K645" t="str">
        <f>VLOOKUP(G645,'ACFR Class Vlookup'!A:B,2,FALSE)</f>
        <v>Governmental</v>
      </c>
      <c r="L645" s="1" t="str">
        <f>VLOOKUP(D645,'Fund Information'!A:F,6,FALSE)</f>
        <v>Per the Public-Private Education Facilities and Infrastructure Act of 2002, as Amended, Commonwealth of Virginia, Guidelines and Procedures, Section II, part C,  fees for reviewing unsolicited proposals from private entities are credited to this fund and used for the costs of reviewing the proposal.  Any excess should be refunded to the proposer.</v>
      </c>
      <c r="M645" s="6" t="str">
        <f t="shared" si="112"/>
        <v>N/A</v>
      </c>
      <c r="N645" s="6" t="s">
        <v>2886</v>
      </c>
      <c r="O645" s="6" t="str">
        <f t="shared" si="113"/>
        <v>N/A</v>
      </c>
      <c r="P645" s="5" t="s">
        <v>2886</v>
      </c>
      <c r="Q645" s="6" t="str">
        <f t="shared" si="114"/>
        <v>N/A</v>
      </c>
      <c r="R645" s="7" t="str">
        <f t="shared" si="115"/>
        <v>No</v>
      </c>
      <c r="S645" s="5" t="str">
        <f t="shared" si="116"/>
        <v>Answer Required</v>
      </c>
      <c r="T645" s="6" t="str">
        <f t="shared" si="117"/>
        <v>N/A</v>
      </c>
      <c r="U645" s="7" t="str">
        <f t="shared" si="118"/>
        <v>Yes</v>
      </c>
      <c r="V645" s="5" t="str">
        <f t="shared" si="119"/>
        <v>Answer Required</v>
      </c>
      <c r="W645" s="6" t="str">
        <f t="shared" si="120"/>
        <v>N/A</v>
      </c>
      <c r="X645" s="5" t="s">
        <v>2886</v>
      </c>
    </row>
    <row r="646" spans="1:24" ht="30" x14ac:dyDescent="0.25">
      <c r="A646" s="77">
        <f>VLOOKUP(C646,'BU and Control BU Listing'!A:E,5,FALSE)</f>
        <v>19400</v>
      </c>
      <c r="B646" s="80" t="s">
        <v>3420</v>
      </c>
      <c r="C646" s="22" t="str">
        <f t="shared" si="110"/>
        <v>19400</v>
      </c>
      <c r="D646" s="22" t="str">
        <f t="shared" si="111"/>
        <v>02970</v>
      </c>
      <c r="E646" s="21" t="str">
        <f>VLOOKUP(B646,'Table A as of March 2024'!A:G,7,FALSE)</f>
        <v>Department of General Services</v>
      </c>
      <c r="F646" s="21" t="str">
        <f>VLOOKUP(B646,'Table A as of March 2024'!A:H,8,FALSE)</f>
        <v>Asbestos Claims Trust Fund</v>
      </c>
      <c r="G646" s="11" t="str">
        <f>VLOOKUP(B646,'Table A as of March 2024'!A:I,9,FALSE)</f>
        <v>100</v>
      </c>
      <c r="H646" t="str">
        <f>VLOOKUP(B646,'Table A as of March 2024'!A:L,12,FALSE)</f>
        <v>No</v>
      </c>
      <c r="I646" s="9" t="str">
        <f>VLOOKUP(B646,'Table A as of March 2024'!A:M,13,FALSE)</f>
        <v>U</v>
      </c>
      <c r="J646" t="str">
        <f>VLOOKUP(B646,'Table A as of March 2024'!A:O,15,FALSE)</f>
        <v>A</v>
      </c>
      <c r="K646" t="str">
        <f>VLOOKUP(G646,'ACFR Class Vlookup'!A:B,2,FALSE)</f>
        <v>Governmental</v>
      </c>
      <c r="L646" s="1" t="str">
        <f>VLOOKUP(D646,'Fund Information'!A:F,6,FALSE)</f>
        <v>Asbestos Claims Trust Fund - Accounts for reimbursements to the general fund and to state agencies for the costs of asbestos removal.</v>
      </c>
      <c r="M646" s="6" t="str">
        <f t="shared" si="112"/>
        <v>N/A</v>
      </c>
      <c r="N646" s="6" t="s">
        <v>2886</v>
      </c>
      <c r="O646" s="6" t="str">
        <f t="shared" si="113"/>
        <v>N/A</v>
      </c>
      <c r="P646" s="5" t="s">
        <v>2886</v>
      </c>
      <c r="Q646" s="6" t="str">
        <f t="shared" si="114"/>
        <v>N/A</v>
      </c>
      <c r="R646" s="7" t="str">
        <f t="shared" si="115"/>
        <v>No</v>
      </c>
      <c r="S646" s="5" t="str">
        <f t="shared" si="116"/>
        <v>Answer Required</v>
      </c>
      <c r="T646" s="6" t="str">
        <f t="shared" si="117"/>
        <v>N/A</v>
      </c>
      <c r="U646" s="7" t="str">
        <f t="shared" si="118"/>
        <v>No</v>
      </c>
      <c r="V646" s="5" t="str">
        <f t="shared" si="119"/>
        <v>Answer Required</v>
      </c>
      <c r="W646" s="6" t="str">
        <f t="shared" si="120"/>
        <v>N/A</v>
      </c>
      <c r="X646" s="5" t="s">
        <v>2886</v>
      </c>
    </row>
    <row r="647" spans="1:24" ht="30" x14ac:dyDescent="0.25">
      <c r="A647" s="77">
        <f>VLOOKUP(C647,'BU and Control BU Listing'!A:E,5,FALSE)</f>
        <v>19400</v>
      </c>
      <c r="B647" s="80" t="s">
        <v>3421</v>
      </c>
      <c r="C647" s="22" t="str">
        <f t="shared" si="110"/>
        <v>19400</v>
      </c>
      <c r="D647" s="22" t="str">
        <f t="shared" si="111"/>
        <v>05010</v>
      </c>
      <c r="E647" s="21" t="str">
        <f>VLOOKUP(B647,'Table A as of March 2024'!A:G,7,FALSE)</f>
        <v>Department of General Services</v>
      </c>
      <c r="F647" s="21" t="str">
        <f>VLOOKUP(B647,'Table A as of March 2024'!A:H,8,FALSE)</f>
        <v>Consolidated Laboratory Srvcs</v>
      </c>
      <c r="G647" s="11" t="str">
        <f>VLOOKUP(B647,'Table A as of March 2024'!A:I,9,FALSE)</f>
        <v>307</v>
      </c>
      <c r="H647" t="str">
        <f>VLOOKUP(B647,'Table A as of March 2024'!A:L,12,FALSE)</f>
        <v>No</v>
      </c>
      <c r="I647" s="9" t="str">
        <f>VLOOKUP(B647,'Table A as of March 2024'!A:M,13,FALSE)</f>
        <v>U</v>
      </c>
      <c r="K647" t="str">
        <f>VLOOKUP(G647,'ACFR Class Vlookup'!A:B,2,FALSE)</f>
        <v>N/A</v>
      </c>
      <c r="L647" s="1" t="str">
        <f>VLOOKUP(D647,'Fund Information'!A:F,6,FALSE)</f>
        <v>Enterprise activity included on the Consolidated Lab enterprise fund financial statement template submission.</v>
      </c>
      <c r="M647" s="6" t="str">
        <f t="shared" si="112"/>
        <v>N/A</v>
      </c>
      <c r="N647" s="6" t="s">
        <v>2886</v>
      </c>
      <c r="O647" s="6" t="str">
        <f t="shared" si="113"/>
        <v>N/A</v>
      </c>
      <c r="P647" s="5" t="s">
        <v>2886</v>
      </c>
      <c r="Q647" s="6" t="str">
        <f t="shared" si="114"/>
        <v>N/A</v>
      </c>
      <c r="R647" s="7" t="str">
        <f t="shared" si="115"/>
        <v>No</v>
      </c>
      <c r="S647" s="5" t="str">
        <f t="shared" si="116"/>
        <v>N/A</v>
      </c>
      <c r="T647" s="6" t="str">
        <f t="shared" si="117"/>
        <v>N/A</v>
      </c>
      <c r="U647" s="7" t="str">
        <f t="shared" si="118"/>
        <v>No</v>
      </c>
      <c r="V647" s="5" t="str">
        <f t="shared" si="119"/>
        <v>N/A</v>
      </c>
      <c r="W647" s="6" t="str">
        <f t="shared" si="120"/>
        <v>N/A</v>
      </c>
      <c r="X647" s="5" t="s">
        <v>2886</v>
      </c>
    </row>
    <row r="648" spans="1:24" ht="30" x14ac:dyDescent="0.25">
      <c r="A648" s="77">
        <f>VLOOKUP(C648,'BU and Control BU Listing'!A:E,5,FALSE)</f>
        <v>19400</v>
      </c>
      <c r="B648" s="80" t="s">
        <v>3422</v>
      </c>
      <c r="C648" s="22" t="str">
        <f t="shared" si="110"/>
        <v>19400</v>
      </c>
      <c r="D648" s="22" t="str">
        <f t="shared" si="111"/>
        <v>05020</v>
      </c>
      <c r="E648" s="21" t="str">
        <f>VLOOKUP(B648,'Table A as of March 2024'!A:G,7,FALSE)</f>
        <v>Department of General Services</v>
      </c>
      <c r="F648" s="21" t="str">
        <f>VLOOKUP(B648,'Table A as of March 2024'!A:H,8,FALSE)</f>
        <v>Fed Safe Drnkng Wtr Test Prcds</v>
      </c>
      <c r="G648" s="11" t="str">
        <f>VLOOKUP(B648,'Table A as of March 2024'!A:I,9,FALSE)</f>
        <v>307</v>
      </c>
      <c r="H648" t="str">
        <f>VLOOKUP(B648,'Table A as of March 2024'!A:L,12,FALSE)</f>
        <v>No</v>
      </c>
      <c r="I648" s="9" t="str">
        <f>VLOOKUP(B648,'Table A as of March 2024'!A:M,13,FALSE)</f>
        <v>U</v>
      </c>
      <c r="K648" t="str">
        <f>VLOOKUP(G648,'ACFR Class Vlookup'!A:B,2,FALSE)</f>
        <v>N/A</v>
      </c>
      <c r="L648" s="1" t="str">
        <f>VLOOKUP(D648,'Fund Information'!A:F,6,FALSE)</f>
        <v>Enterprise activity included on the Consolidated Lab enterprise fund financial statement template submission.</v>
      </c>
      <c r="M648" s="6" t="str">
        <f t="shared" si="112"/>
        <v>N/A</v>
      </c>
      <c r="N648" s="6" t="s">
        <v>2886</v>
      </c>
      <c r="O648" s="6" t="str">
        <f t="shared" si="113"/>
        <v>N/A</v>
      </c>
      <c r="P648" s="5" t="s">
        <v>2886</v>
      </c>
      <c r="Q648" s="6" t="str">
        <f t="shared" si="114"/>
        <v>N/A</v>
      </c>
      <c r="R648" s="7" t="str">
        <f t="shared" si="115"/>
        <v>No</v>
      </c>
      <c r="S648" s="5" t="str">
        <f t="shared" si="116"/>
        <v>N/A</v>
      </c>
      <c r="T648" s="6" t="str">
        <f t="shared" si="117"/>
        <v>N/A</v>
      </c>
      <c r="U648" s="7" t="str">
        <f t="shared" si="118"/>
        <v>No</v>
      </c>
      <c r="V648" s="5" t="str">
        <f t="shared" si="119"/>
        <v>N/A</v>
      </c>
      <c r="W648" s="6" t="str">
        <f t="shared" si="120"/>
        <v>N/A</v>
      </c>
      <c r="X648" s="5" t="s">
        <v>2886</v>
      </c>
    </row>
    <row r="649" spans="1:24" ht="30" x14ac:dyDescent="0.25">
      <c r="A649" s="77">
        <f>VLOOKUP(C649,'BU and Control BU Listing'!A:E,5,FALSE)</f>
        <v>19400</v>
      </c>
      <c r="B649" s="80" t="s">
        <v>3423</v>
      </c>
      <c r="C649" s="22" t="str">
        <f t="shared" si="110"/>
        <v>19400</v>
      </c>
      <c r="D649" s="22" t="str">
        <f t="shared" si="111"/>
        <v>05050</v>
      </c>
      <c r="E649" s="21" t="str">
        <f>VLOOKUP(B649,'Table A as of March 2024'!A:G,7,FALSE)</f>
        <v>Department of General Services</v>
      </c>
      <c r="F649" s="21" t="str">
        <f>VLOOKUP(B649,'Table A as of March 2024'!A:H,8,FALSE)</f>
        <v>EVA Procurement Program</v>
      </c>
      <c r="G649" s="11" t="str">
        <f>VLOOKUP(B649,'Table A as of March 2024'!A:I,9,FALSE)</f>
        <v>308</v>
      </c>
      <c r="H649" t="str">
        <f>VLOOKUP(B649,'Table A as of March 2024'!A:L,12,FALSE)</f>
        <v>No</v>
      </c>
      <c r="I649" s="9" t="str">
        <f>VLOOKUP(B649,'Table A as of March 2024'!A:M,13,FALSE)</f>
        <v>U</v>
      </c>
      <c r="K649" t="str">
        <f>VLOOKUP(G649,'ACFR Class Vlookup'!A:B,2,FALSE)</f>
        <v>N/A</v>
      </c>
      <c r="L649" s="1" t="str">
        <f>VLOOKUP(D649,'Fund Information'!A:F,6,FALSE)</f>
        <v>Enterprise activity included on the EVA enterprise fund financial statement template submission.</v>
      </c>
      <c r="M649" s="6" t="str">
        <f t="shared" si="112"/>
        <v>N/A</v>
      </c>
      <c r="N649" s="6" t="s">
        <v>2886</v>
      </c>
      <c r="O649" s="6" t="str">
        <f t="shared" si="113"/>
        <v>N/A</v>
      </c>
      <c r="P649" s="5" t="s">
        <v>2886</v>
      </c>
      <c r="Q649" s="6" t="str">
        <f t="shared" si="114"/>
        <v>N/A</v>
      </c>
      <c r="R649" s="7" t="str">
        <f t="shared" si="115"/>
        <v>No</v>
      </c>
      <c r="S649" s="5" t="str">
        <f t="shared" si="116"/>
        <v>N/A</v>
      </c>
      <c r="T649" s="6" t="str">
        <f t="shared" si="117"/>
        <v>N/A</v>
      </c>
      <c r="U649" s="7" t="str">
        <f t="shared" si="118"/>
        <v>No</v>
      </c>
      <c r="V649" s="5" t="str">
        <f t="shared" si="119"/>
        <v>N/A</v>
      </c>
      <c r="W649" s="6" t="str">
        <f t="shared" si="120"/>
        <v>N/A</v>
      </c>
      <c r="X649" s="5" t="s">
        <v>2886</v>
      </c>
    </row>
    <row r="650" spans="1:24" ht="30" x14ac:dyDescent="0.25">
      <c r="A650" s="77">
        <f>VLOOKUP(C650,'BU and Control BU Listing'!A:E,5,FALSE)</f>
        <v>19400</v>
      </c>
      <c r="B650" s="80" t="s">
        <v>3424</v>
      </c>
      <c r="C650" s="22" t="str">
        <f t="shared" si="110"/>
        <v>19400</v>
      </c>
      <c r="D650" s="22" t="str">
        <f t="shared" si="111"/>
        <v>06010</v>
      </c>
      <c r="E650" s="21" t="str">
        <f>VLOOKUP(B650,'Table A as of March 2024'!A:G,7,FALSE)</f>
        <v>Department of General Services</v>
      </c>
      <c r="F650" s="21" t="str">
        <f>VLOOKUP(B650,'Table A as of March 2024'!A:H,8,FALSE)</f>
        <v>Real Estate Services</v>
      </c>
      <c r="G650" s="11" t="str">
        <f>VLOOKUP(B650,'Table A as of March 2024'!A:I,9,FALSE)</f>
        <v>354</v>
      </c>
      <c r="H650" t="str">
        <f>VLOOKUP(B650,'Table A as of March 2024'!A:L,12,FALSE)</f>
        <v>No</v>
      </c>
      <c r="I650" s="9" t="str">
        <f>VLOOKUP(B650,'Table A as of March 2024'!A:M,13,FALSE)</f>
        <v>U</v>
      </c>
      <c r="K650" t="str">
        <f>VLOOKUP(G650,'ACFR Class Vlookup'!A:B,2,FALSE)</f>
        <v>N/A</v>
      </c>
      <c r="L650" s="1" t="str">
        <f>VLOOKUP(D650,'Fund Information'!A:F,6,FALSE)</f>
        <v>Internal Service Fund activity included on the Property Disposal internal service fund financial statement template submission.</v>
      </c>
      <c r="M650" s="6" t="str">
        <f t="shared" si="112"/>
        <v>N/A</v>
      </c>
      <c r="N650" s="6" t="s">
        <v>2886</v>
      </c>
      <c r="O650" s="6" t="str">
        <f t="shared" si="113"/>
        <v>N/A</v>
      </c>
      <c r="P650" s="5" t="s">
        <v>2886</v>
      </c>
      <c r="Q650" s="6" t="str">
        <f t="shared" si="114"/>
        <v>N/A</v>
      </c>
      <c r="R650" s="7" t="str">
        <f t="shared" si="115"/>
        <v>No</v>
      </c>
      <c r="S650" s="5" t="str">
        <f t="shared" si="116"/>
        <v>N/A</v>
      </c>
      <c r="T650" s="6" t="str">
        <f t="shared" si="117"/>
        <v>N/A</v>
      </c>
      <c r="U650" s="7" t="str">
        <f t="shared" si="118"/>
        <v>No</v>
      </c>
      <c r="V650" s="5" t="str">
        <f t="shared" si="119"/>
        <v>N/A</v>
      </c>
      <c r="W650" s="6" t="str">
        <f t="shared" si="120"/>
        <v>N/A</v>
      </c>
      <c r="X650" s="5" t="s">
        <v>2886</v>
      </c>
    </row>
    <row r="651" spans="1:24" ht="30" x14ac:dyDescent="0.25">
      <c r="A651" s="77">
        <f>VLOOKUP(C651,'BU and Control BU Listing'!A:E,5,FALSE)</f>
        <v>19400</v>
      </c>
      <c r="B651" s="80" t="s">
        <v>3425</v>
      </c>
      <c r="C651" s="22" t="str">
        <f t="shared" si="110"/>
        <v>19400</v>
      </c>
      <c r="D651" s="22" t="str">
        <f t="shared" si="111"/>
        <v>06020</v>
      </c>
      <c r="E651" s="21" t="str">
        <f>VLOOKUP(B651,'Table A as of March 2024'!A:G,7,FALSE)</f>
        <v>Department of General Services</v>
      </c>
      <c r="F651" s="21" t="str">
        <f>VLOOKUP(B651,'Table A as of March 2024'!A:H,8,FALSE)</f>
        <v>Graphics Communication</v>
      </c>
      <c r="G651" s="11" t="str">
        <f>VLOOKUP(B651,'Table A as of March 2024'!A:I,9,FALSE)</f>
        <v>355</v>
      </c>
      <c r="H651" t="str">
        <f>VLOOKUP(B651,'Table A as of March 2024'!A:L,12,FALSE)</f>
        <v>No</v>
      </c>
      <c r="I651" s="9" t="str">
        <f>VLOOKUP(B651,'Table A as of March 2024'!A:M,13,FALSE)</f>
        <v>U</v>
      </c>
      <c r="K651" t="str">
        <f>VLOOKUP(G651,'ACFR Class Vlookup'!A:B,2,FALSE)</f>
        <v>N/A</v>
      </c>
      <c r="L651" s="1" t="str">
        <f>VLOOKUP(D651,'Fund Information'!A:F,6,FALSE)</f>
        <v>Internal Service activity included on the DGS's, General Services, internal service fund financial statement template submission.</v>
      </c>
      <c r="M651" s="6" t="str">
        <f t="shared" si="112"/>
        <v>N/A</v>
      </c>
      <c r="N651" s="6" t="s">
        <v>2886</v>
      </c>
      <c r="O651" s="6" t="str">
        <f t="shared" si="113"/>
        <v>N/A</v>
      </c>
      <c r="P651" s="5" t="s">
        <v>2886</v>
      </c>
      <c r="Q651" s="6" t="str">
        <f t="shared" si="114"/>
        <v>N/A</v>
      </c>
      <c r="R651" s="7" t="str">
        <f t="shared" si="115"/>
        <v>No</v>
      </c>
      <c r="S651" s="5" t="str">
        <f t="shared" si="116"/>
        <v>N/A</v>
      </c>
      <c r="T651" s="6" t="str">
        <f t="shared" si="117"/>
        <v>N/A</v>
      </c>
      <c r="U651" s="7" t="str">
        <f t="shared" si="118"/>
        <v>No</v>
      </c>
      <c r="V651" s="5" t="str">
        <f t="shared" si="119"/>
        <v>N/A</v>
      </c>
      <c r="W651" s="6" t="str">
        <f t="shared" si="120"/>
        <v>N/A</v>
      </c>
      <c r="X651" s="5" t="s">
        <v>2886</v>
      </c>
    </row>
    <row r="652" spans="1:24" ht="30" x14ac:dyDescent="0.25">
      <c r="A652" s="77">
        <f>VLOOKUP(C652,'BU and Control BU Listing'!A:E,5,FALSE)</f>
        <v>19400</v>
      </c>
      <c r="B652" s="80" t="s">
        <v>3426</v>
      </c>
      <c r="C652" s="22" t="str">
        <f t="shared" si="110"/>
        <v>19400</v>
      </c>
      <c r="D652" s="22" t="str">
        <f t="shared" si="111"/>
        <v>06030</v>
      </c>
      <c r="E652" s="21" t="str">
        <f>VLOOKUP(B652,'Table A as of March 2024'!A:G,7,FALSE)</f>
        <v>Department of General Services</v>
      </c>
      <c r="F652" s="21" t="str">
        <f>VLOOKUP(B652,'Table A as of March 2024'!A:H,8,FALSE)</f>
        <v>State Surplus Property Program</v>
      </c>
      <c r="G652" s="11" t="str">
        <f>VLOOKUP(B652,'Table A as of March 2024'!A:I,9,FALSE)</f>
        <v>355</v>
      </c>
      <c r="H652" t="str">
        <f>VLOOKUP(B652,'Table A as of March 2024'!A:L,12,FALSE)</f>
        <v>No</v>
      </c>
      <c r="I652" s="9" t="str">
        <f>VLOOKUP(B652,'Table A as of March 2024'!A:M,13,FALSE)</f>
        <v>U</v>
      </c>
      <c r="K652" t="str">
        <f>VLOOKUP(G652,'ACFR Class Vlookup'!A:B,2,FALSE)</f>
        <v>N/A</v>
      </c>
      <c r="L652" s="1" t="str">
        <f>VLOOKUP(D652,'Fund Information'!A:F,6,FALSE)</f>
        <v>Internal Service activity included on the DGS's, General Services, internal service fund financial statement template submission.</v>
      </c>
      <c r="M652" s="6" t="str">
        <f t="shared" si="112"/>
        <v>N/A</v>
      </c>
      <c r="N652" s="6" t="s">
        <v>2886</v>
      </c>
      <c r="O652" s="6" t="str">
        <f t="shared" si="113"/>
        <v>N/A</v>
      </c>
      <c r="P652" s="5" t="s">
        <v>2886</v>
      </c>
      <c r="Q652" s="6" t="str">
        <f t="shared" si="114"/>
        <v>N/A</v>
      </c>
      <c r="R652" s="7" t="str">
        <f t="shared" si="115"/>
        <v>No</v>
      </c>
      <c r="S652" s="5" t="str">
        <f t="shared" si="116"/>
        <v>N/A</v>
      </c>
      <c r="T652" s="6" t="str">
        <f t="shared" si="117"/>
        <v>N/A</v>
      </c>
      <c r="U652" s="7" t="str">
        <f t="shared" si="118"/>
        <v>No</v>
      </c>
      <c r="V652" s="5" t="str">
        <f t="shared" si="119"/>
        <v>N/A</v>
      </c>
      <c r="W652" s="6" t="str">
        <f t="shared" si="120"/>
        <v>N/A</v>
      </c>
      <c r="X652" s="5" t="s">
        <v>2886</v>
      </c>
    </row>
    <row r="653" spans="1:24" ht="30" x14ac:dyDescent="0.25">
      <c r="A653" s="77">
        <f>VLOOKUP(C653,'BU and Control BU Listing'!A:E,5,FALSE)</f>
        <v>19400</v>
      </c>
      <c r="B653" s="80" t="s">
        <v>3427</v>
      </c>
      <c r="C653" s="22" t="str">
        <f t="shared" si="110"/>
        <v>19400</v>
      </c>
      <c r="D653" s="22" t="str">
        <f t="shared" si="111"/>
        <v>06040</v>
      </c>
      <c r="E653" s="21" t="str">
        <f>VLOOKUP(B653,'Table A as of March 2024'!A:G,7,FALSE)</f>
        <v>Department of General Services</v>
      </c>
      <c r="F653" s="21" t="str">
        <f>VLOOKUP(B653,'Table A as of March 2024'!A:H,8,FALSE)</f>
        <v>DGS Maintenance &amp; Repair Proj</v>
      </c>
      <c r="G653" s="11" t="str">
        <f>VLOOKUP(B653,'Table A as of March 2024'!A:I,9,FALSE)</f>
        <v>354</v>
      </c>
      <c r="H653" t="str">
        <f>VLOOKUP(B653,'Table A as of March 2024'!A:L,12,FALSE)</f>
        <v>No</v>
      </c>
      <c r="I653" s="9" t="str">
        <f>VLOOKUP(B653,'Table A as of March 2024'!A:M,13,FALSE)</f>
        <v>U</v>
      </c>
      <c r="K653" t="str">
        <f>VLOOKUP(G653,'ACFR Class Vlookup'!A:B,2,FALSE)</f>
        <v>N/A</v>
      </c>
      <c r="L653" s="1" t="str">
        <f>VLOOKUP(D653,'Fund Information'!A:F,6,FALSE)</f>
        <v>Internal Service Fund activity included on the Maintenance and Repair internal service fund financial statement template submission.</v>
      </c>
      <c r="M653" s="6" t="str">
        <f t="shared" si="112"/>
        <v>N/A</v>
      </c>
      <c r="N653" s="6" t="s">
        <v>2886</v>
      </c>
      <c r="O653" s="6" t="str">
        <f t="shared" si="113"/>
        <v>N/A</v>
      </c>
      <c r="P653" s="5" t="s">
        <v>2886</v>
      </c>
      <c r="Q653" s="6" t="str">
        <f t="shared" si="114"/>
        <v>N/A</v>
      </c>
      <c r="R653" s="7" t="str">
        <f t="shared" si="115"/>
        <v>No</v>
      </c>
      <c r="S653" s="5" t="str">
        <f t="shared" si="116"/>
        <v>N/A</v>
      </c>
      <c r="T653" s="6" t="str">
        <f t="shared" si="117"/>
        <v>N/A</v>
      </c>
      <c r="U653" s="7" t="str">
        <f t="shared" si="118"/>
        <v>No</v>
      </c>
      <c r="V653" s="5" t="str">
        <f t="shared" si="119"/>
        <v>N/A</v>
      </c>
      <c r="W653" s="6" t="str">
        <f t="shared" si="120"/>
        <v>N/A</v>
      </c>
      <c r="X653" s="5" t="s">
        <v>2886</v>
      </c>
    </row>
    <row r="654" spans="1:24" ht="30" x14ac:dyDescent="0.25">
      <c r="A654" s="77">
        <f>VLOOKUP(C654,'BU and Control BU Listing'!A:E,5,FALSE)</f>
        <v>19400</v>
      </c>
      <c r="B654" s="80" t="s">
        <v>3428</v>
      </c>
      <c r="C654" s="22" t="str">
        <f t="shared" si="110"/>
        <v>19400</v>
      </c>
      <c r="D654" s="22" t="str">
        <f t="shared" si="111"/>
        <v>06050</v>
      </c>
      <c r="E654" s="21" t="str">
        <f>VLOOKUP(B654,'Table A as of March 2024'!A:G,7,FALSE)</f>
        <v>Department of General Services</v>
      </c>
      <c r="F654" s="21" t="str">
        <f>VLOOKUP(B654,'Table A as of March 2024'!A:H,8,FALSE)</f>
        <v>Federal Surplus Property Prgm</v>
      </c>
      <c r="G654" s="11" t="str">
        <f>VLOOKUP(B654,'Table A as of March 2024'!A:I,9,FALSE)</f>
        <v>355</v>
      </c>
      <c r="H654" t="str">
        <f>VLOOKUP(B654,'Table A as of March 2024'!A:L,12,FALSE)</f>
        <v>No</v>
      </c>
      <c r="I654" s="9" t="str">
        <f>VLOOKUP(B654,'Table A as of March 2024'!A:M,13,FALSE)</f>
        <v>U</v>
      </c>
      <c r="K654" t="str">
        <f>VLOOKUP(G654,'ACFR Class Vlookup'!A:B,2,FALSE)</f>
        <v>N/A</v>
      </c>
      <c r="L654" s="1" t="str">
        <f>VLOOKUP(D654,'Fund Information'!A:F,6,FALSE)</f>
        <v>Internal Service activity included on the DGS's, General Services, internal service fund financial statement template submission.</v>
      </c>
      <c r="M654" s="6" t="str">
        <f t="shared" si="112"/>
        <v>N/A</v>
      </c>
      <c r="N654" s="6" t="s">
        <v>2886</v>
      </c>
      <c r="O654" s="6" t="str">
        <f t="shared" si="113"/>
        <v>N/A</v>
      </c>
      <c r="P654" s="5" t="s">
        <v>2886</v>
      </c>
      <c r="Q654" s="6" t="str">
        <f t="shared" si="114"/>
        <v>N/A</v>
      </c>
      <c r="R654" s="7" t="str">
        <f t="shared" si="115"/>
        <v>No</v>
      </c>
      <c r="S654" s="5" t="str">
        <f t="shared" si="116"/>
        <v>N/A</v>
      </c>
      <c r="T654" s="6" t="str">
        <f t="shared" si="117"/>
        <v>N/A</v>
      </c>
      <c r="U654" s="7" t="str">
        <f t="shared" si="118"/>
        <v>No</v>
      </c>
      <c r="V654" s="5" t="str">
        <f t="shared" si="119"/>
        <v>N/A</v>
      </c>
      <c r="W654" s="6" t="str">
        <f t="shared" si="120"/>
        <v>N/A</v>
      </c>
      <c r="X654" s="5" t="s">
        <v>2886</v>
      </c>
    </row>
    <row r="655" spans="1:24" ht="30" x14ac:dyDescent="0.25">
      <c r="A655" s="77">
        <f>VLOOKUP(C655,'BU and Control BU Listing'!A:E,5,FALSE)</f>
        <v>19400</v>
      </c>
      <c r="B655" s="80" t="s">
        <v>3429</v>
      </c>
      <c r="C655" s="22" t="str">
        <f t="shared" si="110"/>
        <v>19400</v>
      </c>
      <c r="D655" s="22" t="str">
        <f t="shared" si="111"/>
        <v>06060</v>
      </c>
      <c r="E655" s="21" t="str">
        <f>VLOOKUP(B655,'Table A as of March 2024'!A:G,7,FALSE)</f>
        <v>Department of General Services</v>
      </c>
      <c r="F655" s="21" t="str">
        <f>VLOOKUP(B655,'Table A as of March 2024'!A:H,8,FALSE)</f>
        <v>DEQ Analytical Testng Services</v>
      </c>
      <c r="G655" s="11" t="str">
        <f>VLOOKUP(B655,'Table A as of March 2024'!A:I,9,FALSE)</f>
        <v>355</v>
      </c>
      <c r="H655" t="str">
        <f>VLOOKUP(B655,'Table A as of March 2024'!A:L,12,FALSE)</f>
        <v>No</v>
      </c>
      <c r="I655" s="9" t="str">
        <f>VLOOKUP(B655,'Table A as of March 2024'!A:M,13,FALSE)</f>
        <v>U</v>
      </c>
      <c r="K655" t="str">
        <f>VLOOKUP(G655,'ACFR Class Vlookup'!A:B,2,FALSE)</f>
        <v>N/A</v>
      </c>
      <c r="L655" s="1" t="str">
        <f>VLOOKUP(D655,'Fund Information'!A:F,6,FALSE)</f>
        <v>Internal Service activity included on the DGS's, General Services, internal service fund financial statement template submission.</v>
      </c>
      <c r="M655" s="6" t="str">
        <f t="shared" si="112"/>
        <v>N/A</v>
      </c>
      <c r="N655" s="6" t="s">
        <v>2886</v>
      </c>
      <c r="O655" s="6" t="str">
        <f t="shared" si="113"/>
        <v>N/A</v>
      </c>
      <c r="P655" s="5" t="s">
        <v>2886</v>
      </c>
      <c r="Q655" s="6" t="str">
        <f t="shared" si="114"/>
        <v>N/A</v>
      </c>
      <c r="R655" s="7" t="str">
        <f t="shared" si="115"/>
        <v>No</v>
      </c>
      <c r="S655" s="5" t="str">
        <f t="shared" si="116"/>
        <v>N/A</v>
      </c>
      <c r="T655" s="6" t="str">
        <f t="shared" si="117"/>
        <v>N/A</v>
      </c>
      <c r="U655" s="7" t="str">
        <f t="shared" si="118"/>
        <v>No</v>
      </c>
      <c r="V655" s="5" t="str">
        <f t="shared" si="119"/>
        <v>N/A</v>
      </c>
      <c r="W655" s="6" t="str">
        <f t="shared" si="120"/>
        <v>N/A</v>
      </c>
      <c r="X655" s="5" t="s">
        <v>2886</v>
      </c>
    </row>
    <row r="656" spans="1:24" ht="30" x14ac:dyDescent="0.25">
      <c r="A656" s="77">
        <f>VLOOKUP(C656,'BU and Control BU Listing'!A:E,5,FALSE)</f>
        <v>19400</v>
      </c>
      <c r="B656" s="80" t="s">
        <v>3430</v>
      </c>
      <c r="C656" s="22" t="str">
        <f t="shared" si="110"/>
        <v>19400</v>
      </c>
      <c r="D656" s="22" t="str">
        <f t="shared" si="111"/>
        <v>06070</v>
      </c>
      <c r="E656" s="21" t="str">
        <f>VLOOKUP(B656,'Table A as of March 2024'!A:G,7,FALSE)</f>
        <v>Department of General Services</v>
      </c>
      <c r="F656" s="21" t="str">
        <f>VLOOKUP(B656,'Table A as of March 2024'!A:H,8,FALSE)</f>
        <v>Bureau Of Cap Outlay Managemnt</v>
      </c>
      <c r="G656" s="11" t="str">
        <f>VLOOKUP(B656,'Table A as of March 2024'!A:I,9,FALSE)</f>
        <v>355</v>
      </c>
      <c r="H656" t="str">
        <f>VLOOKUP(B656,'Table A as of March 2024'!A:L,12,FALSE)</f>
        <v>No</v>
      </c>
      <c r="I656" s="9" t="str">
        <f>VLOOKUP(B656,'Table A as of March 2024'!A:M,13,FALSE)</f>
        <v>U</v>
      </c>
      <c r="K656" t="str">
        <f>VLOOKUP(G656,'ACFR Class Vlookup'!A:B,2,FALSE)</f>
        <v>N/A</v>
      </c>
      <c r="L656" s="1" t="str">
        <f>VLOOKUP(D656,'Fund Information'!A:F,6,FALSE)</f>
        <v>Internal Service activity included on the DGS's, General Services, internal service fund financial statement template submission.</v>
      </c>
      <c r="M656" s="6" t="str">
        <f t="shared" si="112"/>
        <v>N/A</v>
      </c>
      <c r="N656" s="6" t="s">
        <v>2886</v>
      </c>
      <c r="O656" s="6" t="str">
        <f t="shared" si="113"/>
        <v>N/A</v>
      </c>
      <c r="P656" s="5" t="s">
        <v>2886</v>
      </c>
      <c r="Q656" s="6" t="str">
        <f t="shared" si="114"/>
        <v>N/A</v>
      </c>
      <c r="R656" s="7" t="str">
        <f t="shared" si="115"/>
        <v>No</v>
      </c>
      <c r="S656" s="5" t="str">
        <f t="shared" si="116"/>
        <v>N/A</v>
      </c>
      <c r="T656" s="6" t="str">
        <f t="shared" si="117"/>
        <v>N/A</v>
      </c>
      <c r="U656" s="7" t="str">
        <f t="shared" si="118"/>
        <v>No</v>
      </c>
      <c r="V656" s="5" t="str">
        <f t="shared" si="119"/>
        <v>N/A</v>
      </c>
      <c r="W656" s="6" t="str">
        <f t="shared" si="120"/>
        <v>N/A</v>
      </c>
      <c r="X656" s="5" t="s">
        <v>2886</v>
      </c>
    </row>
    <row r="657" spans="1:24" ht="30" x14ac:dyDescent="0.25">
      <c r="A657" s="77">
        <f>VLOOKUP(C657,'BU and Control BU Listing'!A:E,5,FALSE)</f>
        <v>19400</v>
      </c>
      <c r="B657" s="80" t="s">
        <v>3431</v>
      </c>
      <c r="C657" s="22" t="str">
        <f t="shared" si="110"/>
        <v>19400</v>
      </c>
      <c r="D657" s="22" t="str">
        <f t="shared" si="111"/>
        <v>06100</v>
      </c>
      <c r="E657" s="21" t="str">
        <f>VLOOKUP(B657,'Table A as of March 2024'!A:G,7,FALSE)</f>
        <v>Department of General Services</v>
      </c>
      <c r="F657" s="21" t="str">
        <f>VLOOKUP(B657,'Table A as of March 2024'!A:H,8,FALSE)</f>
        <v>Fleet Management</v>
      </c>
      <c r="G657" s="11" t="str">
        <f>VLOOKUP(B657,'Table A as of March 2024'!A:I,9,FALSE)</f>
        <v>353</v>
      </c>
      <c r="H657" t="str">
        <f>VLOOKUP(B657,'Table A as of March 2024'!A:L,12,FALSE)</f>
        <v>No</v>
      </c>
      <c r="I657" s="9" t="str">
        <f>VLOOKUP(B657,'Table A as of March 2024'!A:M,13,FALSE)</f>
        <v>U</v>
      </c>
      <c r="K657" t="str">
        <f>VLOOKUP(G657,'ACFR Class Vlookup'!A:B,2,FALSE)</f>
        <v>N/A</v>
      </c>
      <c r="L657" s="1" t="str">
        <f>VLOOKUP(D657,'Fund Information'!A:F,6,FALSE)</f>
        <v>Internal Service Fund activity included on the Fleet Management internal service fund financial statement template submission.</v>
      </c>
      <c r="M657" s="6" t="str">
        <f t="shared" si="112"/>
        <v>N/A</v>
      </c>
      <c r="N657" s="6" t="s">
        <v>2886</v>
      </c>
      <c r="O657" s="6" t="str">
        <f t="shared" si="113"/>
        <v>N/A</v>
      </c>
      <c r="P657" s="5" t="s">
        <v>2886</v>
      </c>
      <c r="Q657" s="6" t="str">
        <f t="shared" si="114"/>
        <v>N/A</v>
      </c>
      <c r="R657" s="7" t="str">
        <f t="shared" si="115"/>
        <v>No</v>
      </c>
      <c r="S657" s="5" t="str">
        <f t="shared" si="116"/>
        <v>N/A</v>
      </c>
      <c r="T657" s="6" t="str">
        <f t="shared" si="117"/>
        <v>N/A</v>
      </c>
      <c r="U657" s="7" t="str">
        <f t="shared" si="118"/>
        <v>No</v>
      </c>
      <c r="V657" s="5" t="str">
        <f t="shared" si="119"/>
        <v>N/A</v>
      </c>
      <c r="W657" s="6" t="str">
        <f t="shared" si="120"/>
        <v>N/A</v>
      </c>
      <c r="X657" s="5" t="s">
        <v>2886</v>
      </c>
    </row>
    <row r="658" spans="1:24" ht="30" x14ac:dyDescent="0.25">
      <c r="A658" s="77">
        <f>VLOOKUP(C658,'BU and Control BU Listing'!A:E,5,FALSE)</f>
        <v>19400</v>
      </c>
      <c r="B658" s="80" t="s">
        <v>3432</v>
      </c>
      <c r="C658" s="22" t="str">
        <f t="shared" si="110"/>
        <v>19400</v>
      </c>
      <c r="D658" s="22" t="str">
        <f t="shared" si="111"/>
        <v>06194</v>
      </c>
      <c r="E658" s="21" t="str">
        <f>VLOOKUP(B658,'Table A as of March 2024'!A:G,7,FALSE)</f>
        <v>Department of General Services</v>
      </c>
      <c r="F658" s="21" t="str">
        <f>VLOOKUP(B658,'Table A as of March 2024'!A:H,8,FALSE)</f>
        <v>Internal Service-DGS</v>
      </c>
      <c r="G658" s="11" t="str">
        <f>VLOOKUP(B658,'Table A as of March 2024'!A:I,9,FALSE)</f>
        <v>355</v>
      </c>
      <c r="H658" t="str">
        <f>VLOOKUP(B658,'Table A as of March 2024'!A:L,12,FALSE)</f>
        <v>No</v>
      </c>
      <c r="I658" s="9" t="str">
        <f>VLOOKUP(B658,'Table A as of March 2024'!A:M,13,FALSE)</f>
        <v>U</v>
      </c>
      <c r="K658" t="str">
        <f>VLOOKUP(G658,'ACFR Class Vlookup'!A:B,2,FALSE)</f>
        <v>N/A</v>
      </c>
      <c r="L658" s="1" t="str">
        <f>VLOOKUP(D658,'Fund Information'!A:F,6,FALSE)</f>
        <v>Internal Service activity included on the DGS's, General Services, internal service fund financial statement template submission.</v>
      </c>
      <c r="M658" s="6" t="str">
        <f t="shared" si="112"/>
        <v>N/A</v>
      </c>
      <c r="N658" s="6" t="s">
        <v>2886</v>
      </c>
      <c r="O658" s="6" t="str">
        <f t="shared" si="113"/>
        <v>N/A</v>
      </c>
      <c r="P658" s="5" t="s">
        <v>2886</v>
      </c>
      <c r="Q658" s="6" t="str">
        <f t="shared" si="114"/>
        <v>N/A</v>
      </c>
      <c r="R658" s="7" t="str">
        <f t="shared" si="115"/>
        <v>No</v>
      </c>
      <c r="S658" s="5" t="str">
        <f t="shared" si="116"/>
        <v>N/A</v>
      </c>
      <c r="T658" s="6" t="str">
        <f t="shared" si="117"/>
        <v>N/A</v>
      </c>
      <c r="U658" s="7" t="str">
        <f t="shared" si="118"/>
        <v>No</v>
      </c>
      <c r="V658" s="5" t="str">
        <f t="shared" si="119"/>
        <v>N/A</v>
      </c>
      <c r="W658" s="6" t="str">
        <f t="shared" si="120"/>
        <v>N/A</v>
      </c>
      <c r="X658" s="5" t="s">
        <v>2886</v>
      </c>
    </row>
    <row r="659" spans="1:24" ht="105" x14ac:dyDescent="0.25">
      <c r="A659" s="77">
        <f>VLOOKUP(C659,'BU and Control BU Listing'!A:E,5,FALSE)</f>
        <v>19400</v>
      </c>
      <c r="B659" s="80" t="s">
        <v>3434</v>
      </c>
      <c r="C659" s="22" t="str">
        <f t="shared" si="110"/>
        <v>19400</v>
      </c>
      <c r="D659" s="22" t="str">
        <f t="shared" si="111"/>
        <v>07390</v>
      </c>
      <c r="E659" s="21" t="str">
        <f>VLOOKUP(B659,'Table A as of March 2024'!A:G,7,FALSE)</f>
        <v>Department of General Services</v>
      </c>
      <c r="F659" s="21" t="str">
        <f>VLOOKUP(B659,'Table A as of March 2024'!A:H,8,FALSE)</f>
        <v>Stripper Well Oil Overchrge Fd</v>
      </c>
      <c r="G659" s="11" t="str">
        <f>VLOOKUP(B659,'Table A as of March 2024'!A:I,9,FALSE)</f>
        <v>105</v>
      </c>
      <c r="H659" t="str">
        <f>VLOOKUP(B659,'Table A as of March 2024'!A:L,12,FALSE)</f>
        <v>No</v>
      </c>
      <c r="I659" s="9" t="str">
        <f>VLOOKUP(B659,'Table A as of March 2024'!A:M,13,FALSE)</f>
        <v>R</v>
      </c>
      <c r="J659" t="str">
        <f>VLOOKUP(B659,'Table A as of March 2024'!A:O,15,FALSE)</f>
        <v>R</v>
      </c>
      <c r="K659" t="str">
        <f>VLOOKUP(G659,'ACFR Class Vlookup'!A:B,2,FALSE)</f>
        <v>Governmental</v>
      </c>
      <c r="L659" s="1" t="str">
        <f>VLOOKUP(D659,'Fund Information'!A:F,6,FALSE)</f>
        <v>Stripper Well Oil Overcharge Fund - This fund is used to account for a court settlement (from the late 1970's, early 1980's)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v>
      </c>
      <c r="M659" s="6" t="str">
        <f t="shared" si="112"/>
        <v>N/A</v>
      </c>
      <c r="N659" s="6" t="s">
        <v>2886</v>
      </c>
      <c r="O659" s="6" t="str">
        <f t="shared" si="113"/>
        <v>N/A</v>
      </c>
      <c r="P659" s="5" t="s">
        <v>2886</v>
      </c>
      <c r="Q659" s="6" t="str">
        <f t="shared" si="114"/>
        <v>N/A</v>
      </c>
      <c r="R659" s="7" t="str">
        <f t="shared" si="115"/>
        <v>Yes</v>
      </c>
      <c r="S659" s="5" t="str">
        <f t="shared" si="116"/>
        <v>Answer Required</v>
      </c>
      <c r="T659" s="6" t="str">
        <f t="shared" si="117"/>
        <v>N/A</v>
      </c>
      <c r="U659" s="7" t="str">
        <f t="shared" si="118"/>
        <v>No</v>
      </c>
      <c r="V659" s="5" t="str">
        <f t="shared" si="119"/>
        <v>Answer Required</v>
      </c>
      <c r="W659" s="6" t="str">
        <f t="shared" si="120"/>
        <v>N/A</v>
      </c>
      <c r="X659" s="5" t="s">
        <v>2886</v>
      </c>
    </row>
    <row r="660" spans="1:24" x14ac:dyDescent="0.25">
      <c r="A660" s="77">
        <f>VLOOKUP(C660,'BU and Control BU Listing'!A:E,5,FALSE)</f>
        <v>19400</v>
      </c>
      <c r="B660" s="80" t="s">
        <v>3435</v>
      </c>
      <c r="C660" s="22" t="str">
        <f t="shared" si="110"/>
        <v>19400</v>
      </c>
      <c r="D660" s="22" t="str">
        <f t="shared" si="111"/>
        <v>08131</v>
      </c>
      <c r="E660" s="21" t="str">
        <f>VLOOKUP(B660,'Table A as of March 2024'!A:G,7,FALSE)</f>
        <v>Department of General Services</v>
      </c>
      <c r="F660" s="21" t="str">
        <f>VLOOKUP(B660,'Table A as of March 2024'!A:H,8,FALSE)</f>
        <v>9(C) Debt Srvc-Const Costs-DGS</v>
      </c>
      <c r="G660" s="11" t="str">
        <f>VLOOKUP(B660,'Table A as of March 2024'!A:I,9,FALSE)</f>
        <v>155</v>
      </c>
      <c r="H660" t="str">
        <f>VLOOKUP(B660,'Table A as of March 2024'!A:L,12,FALSE)</f>
        <v>Yes</v>
      </c>
      <c r="I660" s="9" t="str">
        <f>VLOOKUP(B660,'Table A as of March 2024'!A:M,13,FALSE)</f>
        <v>R</v>
      </c>
      <c r="J660" t="str">
        <f>VLOOKUP(B660,'Table A as of March 2024'!A:O,15,FALSE)</f>
        <v>R</v>
      </c>
      <c r="K660" t="str">
        <f>VLOOKUP(G660,'ACFR Class Vlookup'!A:B,2,FALSE)</f>
        <v>Governmental</v>
      </c>
      <c r="L660" s="1" t="str">
        <f>VLOOKUP(D660,'Fund Information'!A:F,6,FALSE)</f>
        <v>CARS 08XX Debt Fund - Reported as Capital Projects in the ACFR.</v>
      </c>
      <c r="M660" s="6" t="str">
        <f t="shared" si="112"/>
        <v>N/A</v>
      </c>
      <c r="N660" s="6" t="s">
        <v>2886</v>
      </c>
      <c r="O660" s="6" t="str">
        <f t="shared" si="113"/>
        <v>N/A</v>
      </c>
      <c r="P660" s="5" t="s">
        <v>2886</v>
      </c>
      <c r="Q660" s="6" t="str">
        <f t="shared" si="114"/>
        <v>N/A</v>
      </c>
      <c r="R660" s="7" t="str">
        <f t="shared" si="115"/>
        <v>Yes</v>
      </c>
      <c r="S660" s="5" t="str">
        <f t="shared" si="116"/>
        <v>Answer Required</v>
      </c>
      <c r="T660" s="6" t="str">
        <f t="shared" si="117"/>
        <v>N/A</v>
      </c>
      <c r="U660" s="7" t="str">
        <f t="shared" si="118"/>
        <v>No</v>
      </c>
      <c r="V660" s="5" t="str">
        <f t="shared" si="119"/>
        <v>Answer Required</v>
      </c>
      <c r="W660" s="6" t="str">
        <f t="shared" si="120"/>
        <v>N/A</v>
      </c>
      <c r="X660" s="5" t="s">
        <v>2886</v>
      </c>
    </row>
    <row r="661" spans="1:24" ht="30" x14ac:dyDescent="0.25">
      <c r="A661" s="77">
        <f>VLOOKUP(C661,'BU and Control BU Listing'!A:E,5,FALSE)</f>
        <v>19400</v>
      </c>
      <c r="B661" s="80" t="s">
        <v>3436</v>
      </c>
      <c r="C661" s="22" t="str">
        <f t="shared" si="110"/>
        <v>19400</v>
      </c>
      <c r="D661" s="22" t="str">
        <f t="shared" si="111"/>
        <v>08200</v>
      </c>
      <c r="E661" s="21" t="str">
        <f>VLOOKUP(B661,'Table A as of March 2024'!A:G,7,FALSE)</f>
        <v>Department of General Services</v>
      </c>
      <c r="F661" s="21" t="str">
        <f>VLOOKUP(B661,'Table A as of March 2024'!A:H,8,FALSE)</f>
        <v>VPBA Projects</v>
      </c>
      <c r="G661" s="11" t="str">
        <f>VLOOKUP(B661,'Table A as of March 2024'!A:I,9,FALSE)</f>
        <v>156</v>
      </c>
      <c r="H661" t="str">
        <f>VLOOKUP(B661,'Table A as of March 2024'!A:L,12,FALSE)</f>
        <v>No</v>
      </c>
      <c r="I661" s="9" t="str">
        <f>VLOOKUP(B661,'Table A as of March 2024'!A:M,13,FALSE)</f>
        <v>R</v>
      </c>
      <c r="J661" t="str">
        <f>VLOOKUP(B661,'Table A as of March 2024'!A:O,15,FALSE)</f>
        <v>R</v>
      </c>
      <c r="K661" t="str">
        <f>VLOOKUP(G661,'ACFR Class Vlookup'!A:B,2,FALSE)</f>
        <v>Governmental</v>
      </c>
      <c r="L661" s="1" t="str">
        <f>VLOOKUP(D661,'Fund Information'!A:F,6,FALSE)</f>
        <v>Blended component unit recorded from Department of Treasury VPBA financial statement template submissions.</v>
      </c>
      <c r="M661" s="6" t="str">
        <f t="shared" si="112"/>
        <v>N/A</v>
      </c>
      <c r="N661" s="6" t="s">
        <v>2886</v>
      </c>
      <c r="O661" s="6" t="str">
        <f t="shared" si="113"/>
        <v>N/A</v>
      </c>
      <c r="P661" s="5" t="s">
        <v>2886</v>
      </c>
      <c r="Q661" s="6" t="str">
        <f t="shared" si="114"/>
        <v>N/A</v>
      </c>
      <c r="R661" s="7" t="str">
        <f t="shared" si="115"/>
        <v>Yes</v>
      </c>
      <c r="S661" s="5" t="str">
        <f t="shared" si="116"/>
        <v>Answer Required</v>
      </c>
      <c r="T661" s="6" t="str">
        <f t="shared" si="117"/>
        <v>N/A</v>
      </c>
      <c r="U661" s="7" t="str">
        <f t="shared" si="118"/>
        <v>No</v>
      </c>
      <c r="V661" s="5" t="str">
        <f t="shared" si="119"/>
        <v>Answer Required</v>
      </c>
      <c r="W661" s="6" t="str">
        <f t="shared" si="120"/>
        <v>N/A</v>
      </c>
      <c r="X661" s="5" t="s">
        <v>2886</v>
      </c>
    </row>
    <row r="662" spans="1:24" ht="30" x14ac:dyDescent="0.25">
      <c r="A662" s="77">
        <f>VLOOKUP(C662,'BU and Control BU Listing'!A:E,5,FALSE)</f>
        <v>19400</v>
      </c>
      <c r="B662" s="80" t="s">
        <v>3438</v>
      </c>
      <c r="C662" s="22" t="str">
        <f t="shared" si="110"/>
        <v>19400</v>
      </c>
      <c r="D662" s="22" t="str">
        <f t="shared" si="111"/>
        <v>09227</v>
      </c>
      <c r="E662" s="21" t="str">
        <f>VLOOKUP(B662,'Table A as of March 2024'!A:G,7,FALSE)</f>
        <v>Department of General Services</v>
      </c>
      <c r="F662" s="21" t="str">
        <f>VLOOKUP(B662,'Table A as of March 2024'!A:H,8,FALSE)</f>
        <v>Main Street Station Property</v>
      </c>
      <c r="G662" s="11" t="str">
        <f>VLOOKUP(B662,'Table A as of March 2024'!A:I,9,FALSE)</f>
        <v>155</v>
      </c>
      <c r="H662" t="str">
        <f>VLOOKUP(B662,'Table A as of March 2024'!A:L,12,FALSE)</f>
        <v>No</v>
      </c>
      <c r="I662" s="9" t="str">
        <f>VLOOKUP(B662,'Table A as of March 2024'!A:M,13,FALSE)</f>
        <v>R</v>
      </c>
      <c r="J662" t="str">
        <f>VLOOKUP(B662,'Table A as of March 2024'!A:O,15,FALSE)</f>
        <v>R</v>
      </c>
      <c r="K662" t="str">
        <f>VLOOKUP(G662,'ACFR Class Vlookup'!A:B,2,FALSE)</f>
        <v>Governmental</v>
      </c>
      <c r="L662" s="1" t="str">
        <f>VLOOKUP(D662,'Fund Information'!A:F,6,FALSE)</f>
        <v>This fund accounts for the collection of lease activity of existing tenants from previous owner until lease expired.</v>
      </c>
      <c r="M662" s="6" t="str">
        <f t="shared" si="112"/>
        <v>N/A</v>
      </c>
      <c r="N662" s="6" t="s">
        <v>2886</v>
      </c>
      <c r="O662" s="6" t="str">
        <f t="shared" si="113"/>
        <v>N/A</v>
      </c>
      <c r="P662" s="5" t="s">
        <v>2886</v>
      </c>
      <c r="Q662" s="6" t="str">
        <f t="shared" si="114"/>
        <v>N/A</v>
      </c>
      <c r="R662" s="7" t="str">
        <f t="shared" si="115"/>
        <v>Yes</v>
      </c>
      <c r="S662" s="5" t="str">
        <f t="shared" si="116"/>
        <v>Answer Required</v>
      </c>
      <c r="T662" s="6" t="str">
        <f t="shared" si="117"/>
        <v>N/A</v>
      </c>
      <c r="U662" s="7" t="str">
        <f t="shared" si="118"/>
        <v>No</v>
      </c>
      <c r="V662" s="5" t="str">
        <f t="shared" si="119"/>
        <v>Answer Required</v>
      </c>
      <c r="W662" s="6" t="str">
        <f t="shared" si="120"/>
        <v>N/A</v>
      </c>
      <c r="X662" s="5" t="s">
        <v>2886</v>
      </c>
    </row>
    <row r="663" spans="1:24" ht="45" x14ac:dyDescent="0.25">
      <c r="A663" s="77">
        <f>VLOOKUP(C663,'BU and Control BU Listing'!A:E,5,FALSE)</f>
        <v>19400</v>
      </c>
      <c r="B663" s="80" t="s">
        <v>3439</v>
      </c>
      <c r="C663" s="22" t="str">
        <f t="shared" si="110"/>
        <v>19400</v>
      </c>
      <c r="D663" s="22" t="str">
        <f t="shared" si="111"/>
        <v>09650</v>
      </c>
      <c r="E663" s="21" t="str">
        <f>VLOOKUP(B663,'Table A as of March 2024'!A:G,7,FALSE)</f>
        <v>Department of General Services</v>
      </c>
      <c r="F663" s="21" t="str">
        <f>VLOOKUP(B663,'Table A as of March 2024'!A:H,8,FALSE)</f>
        <v>Central Capital Planning Fund</v>
      </c>
      <c r="G663" s="11" t="str">
        <f>VLOOKUP(B663,'Table A as of March 2024'!A:I,9,FALSE)</f>
        <v>100</v>
      </c>
      <c r="H663" t="str">
        <f>VLOOKUP(B663,'Table A as of March 2024'!A:L,12,FALSE)</f>
        <v>No</v>
      </c>
      <c r="I663" s="9" t="str">
        <f>VLOOKUP(B663,'Table A as of March 2024'!A:M,13,FALSE)</f>
        <v>U</v>
      </c>
      <c r="J663" t="str">
        <f>VLOOKUP(B663,'Table A as of March 2024'!A:O,15,FALSE)</f>
        <v>C</v>
      </c>
      <c r="K663" t="str">
        <f>VLOOKUP(G663,'ACFR Class Vlookup'!A:B,2,FALSE)</f>
        <v>Governmental</v>
      </c>
      <c r="L663" s="1" t="str">
        <f>VLOOKUP(D663,'Fund Information'!A:F,6,FALSE)</f>
        <v>Fund established to pay the pre-planning or detailed planning costs of capital outlay projects that have been approved for pre-planning or detailed planning by the general assembly.</v>
      </c>
      <c r="M663" s="6" t="str">
        <f t="shared" si="112"/>
        <v>N/A</v>
      </c>
      <c r="N663" s="6" t="s">
        <v>2886</v>
      </c>
      <c r="O663" s="6" t="str">
        <f t="shared" si="113"/>
        <v>N/A</v>
      </c>
      <c r="P663" s="5" t="s">
        <v>2886</v>
      </c>
      <c r="Q663" s="6" t="str">
        <f t="shared" si="114"/>
        <v>N/A</v>
      </c>
      <c r="R663" s="7" t="str">
        <f t="shared" si="115"/>
        <v>No</v>
      </c>
      <c r="S663" s="5" t="str">
        <f t="shared" si="116"/>
        <v>Answer Required</v>
      </c>
      <c r="T663" s="6" t="str">
        <f t="shared" si="117"/>
        <v>N/A</v>
      </c>
      <c r="U663" s="7" t="str">
        <f t="shared" si="118"/>
        <v>Yes</v>
      </c>
      <c r="V663" s="5" t="str">
        <f t="shared" si="119"/>
        <v>Answer Required</v>
      </c>
      <c r="W663" s="6" t="str">
        <f t="shared" si="120"/>
        <v>N/A</v>
      </c>
      <c r="X663" s="5" t="s">
        <v>2886</v>
      </c>
    </row>
    <row r="664" spans="1:24" x14ac:dyDescent="0.25">
      <c r="A664" s="77">
        <f>VLOOKUP(C664,'BU and Control BU Listing'!A:E,5,FALSE)</f>
        <v>19400</v>
      </c>
      <c r="B664" s="80" t="s">
        <v>3440</v>
      </c>
      <c r="C664" s="22" t="str">
        <f t="shared" si="110"/>
        <v>19400</v>
      </c>
      <c r="D664" s="22" t="str">
        <f t="shared" si="111"/>
        <v>10000</v>
      </c>
      <c r="E664" s="21" t="str">
        <f>VLOOKUP(B664,'Table A as of March 2024'!A:G,7,FALSE)</f>
        <v>Department of General Services</v>
      </c>
      <c r="F664" s="21" t="str">
        <f>VLOOKUP(B664,'Table A as of March 2024'!A:H,8,FALSE)</f>
        <v>Federal Trust</v>
      </c>
      <c r="G664" s="11" t="str">
        <f>VLOOKUP(B664,'Table A as of March 2024'!A:I,9,FALSE)</f>
        <v>120</v>
      </c>
      <c r="H664" t="str">
        <f>VLOOKUP(B664,'Table A as of March 2024'!A:L,12,FALSE)</f>
        <v>No</v>
      </c>
      <c r="I664" s="9" t="str">
        <f>VLOOKUP(B664,'Table A as of March 2024'!A:M,13,FALSE)</f>
        <v>R</v>
      </c>
      <c r="J664" t="str">
        <f>VLOOKUP(B664,'Table A as of March 2024'!A:O,15,FALSE)</f>
        <v>R</v>
      </c>
      <c r="K664" t="str">
        <f>VLOOKUP(G664,'ACFR Class Vlookup'!A:B,2,FALSE)</f>
        <v>Governmental</v>
      </c>
      <c r="L664" s="1" t="str">
        <f>VLOOKUP(D664,'Fund Information'!A:F,6,FALSE)</f>
        <v>This fund accounts for Federal funds.</v>
      </c>
      <c r="M664" s="6" t="str">
        <f t="shared" si="112"/>
        <v>N/A</v>
      </c>
      <c r="N664" s="6" t="s">
        <v>2886</v>
      </c>
      <c r="O664" s="6" t="str">
        <f t="shared" si="113"/>
        <v>N/A</v>
      </c>
      <c r="P664" s="5" t="s">
        <v>2886</v>
      </c>
      <c r="Q664" s="6" t="str">
        <f t="shared" si="114"/>
        <v>N/A</v>
      </c>
      <c r="R664" s="7" t="str">
        <f t="shared" si="115"/>
        <v>Yes</v>
      </c>
      <c r="S664" s="5" t="str">
        <f t="shared" si="116"/>
        <v>Answer Required</v>
      </c>
      <c r="T664" s="6" t="str">
        <f t="shared" si="117"/>
        <v>N/A</v>
      </c>
      <c r="U664" s="7" t="str">
        <f t="shared" si="118"/>
        <v>No</v>
      </c>
      <c r="V664" s="5" t="str">
        <f t="shared" si="119"/>
        <v>Answer Required</v>
      </c>
      <c r="W664" s="6" t="str">
        <f t="shared" si="120"/>
        <v>N/A</v>
      </c>
      <c r="X664" s="5" t="s">
        <v>2886</v>
      </c>
    </row>
    <row r="665" spans="1:24" ht="105" x14ac:dyDescent="0.25">
      <c r="A665" s="77">
        <f>VLOOKUP(C665,'BU and Control BU Listing'!A:E,5,FALSE)</f>
        <v>19400</v>
      </c>
      <c r="B665" s="80" t="s">
        <v>5789</v>
      </c>
      <c r="C665" s="22" t="str">
        <f t="shared" si="110"/>
        <v>19400</v>
      </c>
      <c r="D665" s="22" t="str">
        <f t="shared" si="111"/>
        <v>10020</v>
      </c>
      <c r="E665" s="21" t="str">
        <f>VLOOKUP(B665,'Table A as of March 2024'!A:G,7,FALSE)</f>
        <v>Department of General Services</v>
      </c>
      <c r="F665" s="21" t="str">
        <f>VLOOKUP(B665,'Table A as of March 2024'!A:H,8,FALSE)</f>
        <v>PblcHlthCrisisRspns - COVID-19</v>
      </c>
      <c r="G665" s="11" t="str">
        <f>VLOOKUP(B665,'Table A as of March 2024'!A:I,9,FALSE)</f>
        <v>120</v>
      </c>
      <c r="H665" t="str">
        <f>VLOOKUP(B665,'Table A as of March 2024'!A:L,12,FALSE)</f>
        <v>No</v>
      </c>
      <c r="I665" s="9" t="str">
        <f>VLOOKUP(B665,'Table A as of March 2024'!A:M,13,FALSE)</f>
        <v>V</v>
      </c>
      <c r="J665" t="str">
        <f>VLOOKUP(B665,'Table A as of March 2024'!A:O,15,FALSE)</f>
        <v>R</v>
      </c>
      <c r="K665" t="str">
        <f>VLOOKUP(G665,'ACFR Class Vlookup'!A:B,2,FALSE)</f>
        <v>Governmental</v>
      </c>
      <c r="L665" s="1" t="str">
        <f>VLOOKUP(D665,'Fund Information'!A:F,6,FALSE)</f>
        <v>CFDA 93.354; Public Health Emergency Response: Cooperative Agreement for Emergency Response: Public Health Crisis Response. Provides resources to prevent, prepare for, and respond to COVID-19. This funding is intended for state, local, territorial, and tribal health departments to carry out surveillance, epidemiology, laboratory capacity, infection control, mitigation, communications, and other preparedness and response activities.</v>
      </c>
      <c r="M665" s="6" t="str">
        <f t="shared" si="112"/>
        <v>N/A</v>
      </c>
      <c r="N665" s="6" t="s">
        <v>2886</v>
      </c>
      <c r="O665" s="6" t="str">
        <f t="shared" si="113"/>
        <v>N/A</v>
      </c>
      <c r="P665" s="5" t="s">
        <v>2886</v>
      </c>
      <c r="Q665" s="6" t="str">
        <f t="shared" si="114"/>
        <v>N/A</v>
      </c>
      <c r="R665" s="7" t="str">
        <f t="shared" si="115"/>
        <v>Yes</v>
      </c>
      <c r="S665" s="5" t="str">
        <f t="shared" si="116"/>
        <v>Answer Required</v>
      </c>
      <c r="T665" s="6" t="str">
        <f t="shared" si="117"/>
        <v>N/A</v>
      </c>
      <c r="U665" s="7" t="str">
        <f t="shared" si="118"/>
        <v>No</v>
      </c>
      <c r="V665" s="5" t="str">
        <f t="shared" si="119"/>
        <v>Answer Required</v>
      </c>
      <c r="W665" s="6" t="str">
        <f t="shared" si="120"/>
        <v>N/A</v>
      </c>
      <c r="X665" s="5" t="s">
        <v>2886</v>
      </c>
    </row>
    <row r="666" spans="1:24" ht="165" x14ac:dyDescent="0.25">
      <c r="A666" s="77">
        <f>VLOOKUP(C666,'BU and Control BU Listing'!A:E,5,FALSE)</f>
        <v>19400</v>
      </c>
      <c r="B666" s="80" t="s">
        <v>5790</v>
      </c>
      <c r="C666" s="22" t="str">
        <f t="shared" si="110"/>
        <v>19400</v>
      </c>
      <c r="D666" s="22" t="str">
        <f t="shared" si="111"/>
        <v>10110</v>
      </c>
      <c r="E666" s="21" t="str">
        <f>VLOOKUP(B666,'Table A as of March 2024'!A:G,7,FALSE)</f>
        <v>Department of General Services</v>
      </c>
      <c r="F666" s="21" t="str">
        <f>VLOOKUP(B666,'Table A as of March 2024'!A:H,8,FALSE)</f>
        <v>CARESActRlfFd–General-COVID-19</v>
      </c>
      <c r="G666" s="11" t="str">
        <f>VLOOKUP(B666,'Table A as of March 2024'!A:I,9,FALSE)</f>
        <v>120</v>
      </c>
      <c r="H666" t="str">
        <f>VLOOKUP(B666,'Table A as of March 2024'!A:L,12,FALSE)</f>
        <v>No</v>
      </c>
      <c r="I666" s="9" t="str">
        <f>VLOOKUP(B666,'Table A as of March 2024'!A:M,13,FALSE)</f>
        <v>V</v>
      </c>
      <c r="J666" t="str">
        <f>VLOOKUP(B666,'Table A as of March 2024'!A:O,15,FALSE)</f>
        <v>R</v>
      </c>
      <c r="K666" t="str">
        <f>VLOOKUP(G666,'ACFR Class Vlookup'!A:B,2,FALSE)</f>
        <v>Governmental</v>
      </c>
      <c r="L666" s="1" t="str">
        <f>VLOOKUP(D666,'Fund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66" s="6" t="str">
        <f t="shared" si="112"/>
        <v>N/A</v>
      </c>
      <c r="N666" s="6" t="s">
        <v>2886</v>
      </c>
      <c r="O666" s="6" t="str">
        <f t="shared" si="113"/>
        <v>N/A</v>
      </c>
      <c r="P666" s="5" t="s">
        <v>2886</v>
      </c>
      <c r="Q666" s="6" t="str">
        <f t="shared" si="114"/>
        <v>N/A</v>
      </c>
      <c r="R666" s="7" t="str">
        <f t="shared" si="115"/>
        <v>Yes</v>
      </c>
      <c r="S666" s="5" t="str">
        <f t="shared" si="116"/>
        <v>Answer Required</v>
      </c>
      <c r="T666" s="6" t="str">
        <f t="shared" si="117"/>
        <v>N/A</v>
      </c>
      <c r="U666" s="7" t="str">
        <f t="shared" si="118"/>
        <v>No</v>
      </c>
      <c r="V666" s="5" t="str">
        <f t="shared" si="119"/>
        <v>Answer Required</v>
      </c>
      <c r="W666" s="6" t="str">
        <f t="shared" si="120"/>
        <v>N/A</v>
      </c>
      <c r="X666" s="5" t="s">
        <v>2886</v>
      </c>
    </row>
    <row r="667" spans="1:24" ht="105" x14ac:dyDescent="0.25">
      <c r="A667" s="77">
        <f>VLOOKUP(C667,'BU and Control BU Listing'!A:E,5,FALSE)</f>
        <v>19400</v>
      </c>
      <c r="B667" s="80" t="s">
        <v>8142</v>
      </c>
      <c r="C667" s="22" t="str">
        <f t="shared" si="110"/>
        <v>19400</v>
      </c>
      <c r="D667" s="22" t="str">
        <f t="shared" si="111"/>
        <v>10170</v>
      </c>
      <c r="E667" s="21" t="str">
        <f>VLOOKUP(B667,'Table A as of March 2024'!A:G,7,FALSE)</f>
        <v>Department of General Services</v>
      </c>
      <c r="F667" s="21" t="str">
        <f>VLOOKUP(B667,'Table A as of March 2024'!A:H,8,FALSE)</f>
        <v>Epi&amp;LabCpctyInfctsDis-COVID-19</v>
      </c>
      <c r="G667" s="11" t="str">
        <f>VLOOKUP(B667,'Table A as of March 2024'!A:I,9,FALSE)</f>
        <v>120</v>
      </c>
      <c r="H667" t="str">
        <f>VLOOKUP(B667,'Table A as of March 2024'!A:L,12,FALSE)</f>
        <v>No</v>
      </c>
      <c r="I667" s="9" t="str">
        <f>VLOOKUP(B667,'Table A as of March 2024'!A:M,13,FALSE)</f>
        <v>V</v>
      </c>
      <c r="J667" t="str">
        <f>VLOOKUP(B667,'Table A as of March 2024'!A:O,15,FALSE)</f>
        <v>R</v>
      </c>
      <c r="K667" t="str">
        <f>VLOOKUP(G667,'ACFR Class Vlookup'!A:B,2,FALSE)</f>
        <v>Governmental</v>
      </c>
      <c r="L667" s="1" t="str">
        <f>VLOOKUP(D667,'Fund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667" s="6" t="str">
        <f t="shared" si="112"/>
        <v>N/A</v>
      </c>
      <c r="N667" s="6" t="s">
        <v>2886</v>
      </c>
      <c r="O667" s="6" t="str">
        <f t="shared" si="113"/>
        <v>N/A</v>
      </c>
      <c r="P667" s="5" t="s">
        <v>2886</v>
      </c>
      <c r="Q667" s="6" t="str">
        <f t="shared" si="114"/>
        <v>N/A</v>
      </c>
      <c r="R667" s="7" t="str">
        <f t="shared" si="115"/>
        <v>Yes</v>
      </c>
      <c r="S667" s="5" t="str">
        <f t="shared" si="116"/>
        <v>Answer Required</v>
      </c>
      <c r="T667" s="6" t="str">
        <f t="shared" si="117"/>
        <v>N/A</v>
      </c>
      <c r="U667" s="7" t="str">
        <f t="shared" si="118"/>
        <v>No</v>
      </c>
      <c r="V667" s="5" t="str">
        <f t="shared" si="119"/>
        <v>Answer Required</v>
      </c>
      <c r="W667" s="6" t="str">
        <f t="shared" si="120"/>
        <v>N/A</v>
      </c>
      <c r="X667" s="5" t="s">
        <v>2886</v>
      </c>
    </row>
    <row r="668" spans="1:24" ht="30" x14ac:dyDescent="0.25">
      <c r="A668" s="77">
        <f>VLOOKUP(C668,'BU and Control BU Listing'!A:E,5,FALSE)</f>
        <v>19400</v>
      </c>
      <c r="B668" s="80" t="s">
        <v>3441</v>
      </c>
      <c r="C668" s="22" t="str">
        <f t="shared" si="110"/>
        <v>19400</v>
      </c>
      <c r="D668" s="22" t="str">
        <f t="shared" si="111"/>
        <v>12080</v>
      </c>
      <c r="E668" s="21" t="str">
        <f>VLOOKUP(B668,'Table A as of March 2024'!A:G,7,FALSE)</f>
        <v>Department of General Services</v>
      </c>
      <c r="F668" s="21" t="str">
        <f>VLOOKUP(B668,'Table A as of March 2024'!A:H,8,FALSE)</f>
        <v>Energize VA Revlving Loan-ARRA</v>
      </c>
      <c r="G668" s="11" t="str">
        <f>VLOOKUP(B668,'Table A as of March 2024'!A:I,9,FALSE)</f>
        <v>120</v>
      </c>
      <c r="H668" t="str">
        <f>VLOOKUP(B668,'Table A as of March 2024'!A:L,12,FALSE)</f>
        <v>No</v>
      </c>
      <c r="I668" s="9" t="str">
        <f>VLOOKUP(B668,'Table A as of March 2024'!A:M,13,FALSE)</f>
        <v>S</v>
      </c>
      <c r="J668" t="str">
        <f>VLOOKUP(B668,'Table A as of March 2024'!A:O,15,FALSE)</f>
        <v>R</v>
      </c>
      <c r="K668" t="str">
        <f>VLOOKUP(G668,'ACFR Class Vlookup'!A:B,2,FALSE)</f>
        <v>Governmental</v>
      </c>
      <c r="L668" s="1" t="str">
        <f>VLOOKUP(D668,'Fund Information'!A:F,6,FALSE)</f>
        <v>This fund accounts for American Recovery and Reinvestment Act (ARRA) Stimulus Monies.</v>
      </c>
      <c r="M668" s="6" t="str">
        <f t="shared" si="112"/>
        <v>N/A</v>
      </c>
      <c r="N668" s="6" t="s">
        <v>2886</v>
      </c>
      <c r="O668" s="6" t="str">
        <f t="shared" si="113"/>
        <v>N/A</v>
      </c>
      <c r="P668" s="5" t="s">
        <v>2886</v>
      </c>
      <c r="Q668" s="6" t="str">
        <f t="shared" si="114"/>
        <v>N/A</v>
      </c>
      <c r="R668" s="7" t="str">
        <f t="shared" si="115"/>
        <v>Yes</v>
      </c>
      <c r="S668" s="5" t="str">
        <f t="shared" si="116"/>
        <v>Answer Required</v>
      </c>
      <c r="T668" s="6" t="str">
        <f t="shared" si="117"/>
        <v>N/A</v>
      </c>
      <c r="U668" s="7" t="str">
        <f t="shared" si="118"/>
        <v>No</v>
      </c>
      <c r="V668" s="5" t="str">
        <f t="shared" si="119"/>
        <v>Answer Required</v>
      </c>
      <c r="W668" s="6" t="str">
        <f t="shared" si="120"/>
        <v>N/A</v>
      </c>
      <c r="X668" s="5" t="s">
        <v>2886</v>
      </c>
    </row>
    <row r="669" spans="1:24" ht="165" x14ac:dyDescent="0.25">
      <c r="A669" s="77">
        <f>VLOOKUP(C669,'BU and Control BU Listing'!A:E,5,FALSE)</f>
        <v>19400</v>
      </c>
      <c r="B669" s="80" t="s">
        <v>8143</v>
      </c>
      <c r="C669" s="22" t="str">
        <f t="shared" si="110"/>
        <v>19400</v>
      </c>
      <c r="D669" s="22" t="str">
        <f t="shared" si="111"/>
        <v>12110</v>
      </c>
      <c r="E669" s="21" t="str">
        <f>VLOOKUP(B669,'Table A as of March 2024'!A:G,7,FALSE)</f>
        <v>Department of General Services</v>
      </c>
      <c r="F669" s="21" t="str">
        <f>VLOOKUP(B669,'Table A as of March 2024'!A:H,8,FALSE)</f>
        <v>ARP-CrvStLoclFisRecFd-COVID-19</v>
      </c>
      <c r="G669" s="11" t="str">
        <f>VLOOKUP(B669,'Table A as of March 2024'!A:I,9,FALSE)</f>
        <v>120</v>
      </c>
      <c r="H669" t="str">
        <f>VLOOKUP(B669,'Table A as of March 2024'!A:L,12,FALSE)</f>
        <v>No</v>
      </c>
      <c r="I669" s="9" t="str">
        <f>VLOOKUP(B669,'Table A as of March 2024'!A:M,13,FALSE)</f>
        <v>V</v>
      </c>
      <c r="J669" t="str">
        <f>VLOOKUP(B669,'Table A as of March 2024'!A:O,15,FALSE)</f>
        <v>R</v>
      </c>
      <c r="K669" t="str">
        <f>VLOOKUP(G669,'ACFR Class Vlookup'!A:B,2,FALSE)</f>
        <v>Governmental</v>
      </c>
      <c r="L669" s="1" t="str">
        <f>VLOOKUP(D669,'Fund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69" s="6" t="str">
        <f t="shared" si="112"/>
        <v>N/A</v>
      </c>
      <c r="N669" s="6" t="s">
        <v>2886</v>
      </c>
      <c r="O669" s="6" t="str">
        <f t="shared" si="113"/>
        <v>N/A</v>
      </c>
      <c r="P669" s="5" t="s">
        <v>2886</v>
      </c>
      <c r="Q669" s="6" t="str">
        <f t="shared" si="114"/>
        <v>N/A</v>
      </c>
      <c r="R669" s="7" t="str">
        <f t="shared" si="115"/>
        <v>Yes</v>
      </c>
      <c r="S669" s="5" t="str">
        <f t="shared" si="116"/>
        <v>Answer Required</v>
      </c>
      <c r="T669" s="6" t="str">
        <f t="shared" si="117"/>
        <v>N/A</v>
      </c>
      <c r="U669" s="7" t="str">
        <f t="shared" si="118"/>
        <v>No</v>
      </c>
      <c r="V669" s="5" t="str">
        <f t="shared" si="119"/>
        <v>Answer Required</v>
      </c>
      <c r="W669" s="6" t="str">
        <f t="shared" si="120"/>
        <v>N/A</v>
      </c>
      <c r="X669" s="5" t="s">
        <v>2886</v>
      </c>
    </row>
    <row r="670" spans="1:24" ht="180" x14ac:dyDescent="0.25">
      <c r="A670" s="77">
        <f>VLOOKUP(C670,'BU and Control BU Listing'!A:E,5,FALSE)</f>
        <v>19400</v>
      </c>
      <c r="B670" s="80" t="s">
        <v>8667</v>
      </c>
      <c r="C670" s="22" t="str">
        <f t="shared" si="110"/>
        <v>19400</v>
      </c>
      <c r="D670" s="22" t="str">
        <f t="shared" si="111"/>
        <v>12600</v>
      </c>
      <c r="E670" s="21" t="str">
        <f>VLOOKUP(B670,'Table A as of March 2024'!A:G,7,FALSE)</f>
        <v>Department of General Services</v>
      </c>
      <c r="F670" s="21" t="str">
        <f>VLOOKUP(B670,'Table A as of March 2024'!A:H,8,FALSE)</f>
        <v>PrvtnDisDsbDthInfctDs-COVID-19</v>
      </c>
      <c r="G670" s="11" t="str">
        <f>VLOOKUP(B670,'Table A as of March 2024'!A:I,9,FALSE)</f>
        <v>120</v>
      </c>
      <c r="H670" t="str">
        <f>VLOOKUP(B670,'Table A as of March 2024'!A:L,12,FALSE)</f>
        <v>No</v>
      </c>
      <c r="I670" s="9" t="str">
        <f>VLOOKUP(B670,'Table A as of March 2024'!A:M,13,FALSE)</f>
        <v>V</v>
      </c>
      <c r="J670" t="str">
        <f>VLOOKUP(B670,'Table A as of March 2024'!A:O,15,FALSE)</f>
        <v>R</v>
      </c>
      <c r="K670" t="str">
        <f>VLOOKUP(G670,'ACFR Class Vlookup'!A:B,2,FALSE)</f>
        <v>Governmental</v>
      </c>
      <c r="L670" s="1" t="str">
        <f>VLOOKUP(D670,'Fund Information'!A:F,6,FALSE)</f>
        <v>ALN 93.084; Prevention of Disease, Disability, and Death by Infectious Diseases. Federal monies to prevent disease, disability and death by infectious diseases. The specific objectives may include, but are not limited to: strengthening public health fundamentals; increasing capacity to prevent disease, disability and death; infectious disease surveillance; laboratory detection; epidemiologic investigation and public health response; expansion of public health and clinical laboratories in disease control and prevention; workforce development and training to sustain and strengthen public health practice; and increase community and individual engagement in disease prevention efforts; strengthen global capacity to detect and respond to outbreaks with the potential to cross borders.</v>
      </c>
      <c r="M670" s="6" t="str">
        <f t="shared" si="112"/>
        <v>N/A</v>
      </c>
      <c r="N670" s="6" t="s">
        <v>2886</v>
      </c>
      <c r="O670" s="6" t="str">
        <f t="shared" si="113"/>
        <v>N/A</v>
      </c>
      <c r="P670" s="5" t="s">
        <v>2886</v>
      </c>
      <c r="Q670" s="6" t="str">
        <f t="shared" si="114"/>
        <v>N/A</v>
      </c>
      <c r="R670" s="7" t="str">
        <f t="shared" si="115"/>
        <v>Yes</v>
      </c>
      <c r="S670" s="5" t="str">
        <f t="shared" si="116"/>
        <v>Answer Required</v>
      </c>
      <c r="T670" s="6" t="str">
        <f t="shared" si="117"/>
        <v>N/A</v>
      </c>
      <c r="U670" s="7" t="str">
        <f t="shared" si="118"/>
        <v>No</v>
      </c>
      <c r="V670" s="5" t="str">
        <f t="shared" si="119"/>
        <v>Answer Required</v>
      </c>
      <c r="W670" s="6" t="str">
        <f t="shared" si="120"/>
        <v>N/A</v>
      </c>
      <c r="X670" s="5" t="s">
        <v>2886</v>
      </c>
    </row>
    <row r="671" spans="1:24" ht="165" x14ac:dyDescent="0.25">
      <c r="A671" s="77">
        <f>VLOOKUP(C671,'BU and Control BU Listing'!A:E,5,FALSE)</f>
        <v>19400</v>
      </c>
      <c r="B671" s="80" t="s">
        <v>8827</v>
      </c>
      <c r="C671" s="22" t="str">
        <f t="shared" si="110"/>
        <v>19400</v>
      </c>
      <c r="D671" s="22" t="str">
        <f t="shared" si="111"/>
        <v>12660</v>
      </c>
      <c r="E671" s="21" t="str">
        <f>VLOOKUP(B671,'Table A as of March 2024'!A:G,7,FALSE)</f>
        <v>Department of General Services</v>
      </c>
      <c r="F671" s="21" t="str">
        <f>VLOOKUP(B671,'Table A as of March 2024'!A:H,8,FALSE)</f>
        <v>CDCAcadStrgthPubHlth-COVID-19</v>
      </c>
      <c r="G671" s="11" t="str">
        <f>VLOOKUP(B671,'Table A as of March 2024'!A:I,9,FALSE)</f>
        <v>120</v>
      </c>
      <c r="H671" t="str">
        <f>VLOOKUP(B671,'Table A as of March 2024'!A:L,12,FALSE)</f>
        <v>No</v>
      </c>
      <c r="I671" s="9" t="str">
        <f>VLOOKUP(B671,'Table A as of March 2024'!A:M,13,FALSE)</f>
        <v>V</v>
      </c>
      <c r="J671" t="str">
        <f>VLOOKUP(B671,'Table A as of March 2024'!A:O,15,FALSE)</f>
        <v>R</v>
      </c>
      <c r="K671" t="str">
        <f>VLOOKUP(G671,'ACFR Class Vlookup'!A:B,2,FALSE)</f>
        <v>Governmental</v>
      </c>
      <c r="L671" s="1" t="str">
        <f>VLOOKUP(D671,'Fund Information'!A:F,6,FALSE)</f>
        <v>ALN 93.967 CDC's Collaboration with Academia to Strengthen Public Health. Project funds will be used to support cross cutting initiatives and to provide leadership, management support and governance for the entirety of the cooperative agreement. Cross cutting management initiatives include cooperative agreement planning, monitoring and evaluation, ensuring a strong governance for the public health workforce. This also includes cross cutting programs such as - Core Curricular Enhancements, Workforce Improvement Projects, and Public Health Fellowships. Also, communications (print, electronic and on social media), program evaluation and public policy. Funds can not be used for research</v>
      </c>
      <c r="M671" s="6" t="str">
        <f t="shared" si="112"/>
        <v>N/A</v>
      </c>
      <c r="N671" s="6" t="s">
        <v>2886</v>
      </c>
      <c r="O671" s="6" t="str">
        <f t="shared" si="113"/>
        <v>N/A</v>
      </c>
      <c r="P671" s="5" t="s">
        <v>2886</v>
      </c>
      <c r="Q671" s="6" t="str">
        <f t="shared" si="114"/>
        <v>N/A</v>
      </c>
      <c r="R671" s="7" t="str">
        <f t="shared" si="115"/>
        <v>Yes</v>
      </c>
      <c r="S671" s="5" t="str">
        <f t="shared" si="116"/>
        <v>Answer Required</v>
      </c>
      <c r="T671" s="6" t="str">
        <f t="shared" si="117"/>
        <v>N/A</v>
      </c>
      <c r="U671" s="7" t="str">
        <f t="shared" si="118"/>
        <v>No</v>
      </c>
      <c r="V671" s="5" t="str">
        <f t="shared" si="119"/>
        <v>Answer Required</v>
      </c>
      <c r="W671" s="6" t="str">
        <f t="shared" si="120"/>
        <v>N/A</v>
      </c>
      <c r="X671" s="5" t="s">
        <v>2886</v>
      </c>
    </row>
    <row r="672" spans="1:24" x14ac:dyDescent="0.25">
      <c r="A672" s="77">
        <f>VLOOKUP(C672,'BU and Control BU Listing'!A:E,5,FALSE)</f>
        <v>11900</v>
      </c>
      <c r="B672" s="80" t="s">
        <v>8144</v>
      </c>
      <c r="C672" s="22" t="str">
        <f t="shared" si="110"/>
        <v>19500</v>
      </c>
      <c r="D672" s="22" t="str">
        <f t="shared" si="111"/>
        <v>01000</v>
      </c>
      <c r="E672" s="21" t="str">
        <f>VLOOKUP(B672,'Table A as of March 2024'!A:G,7,FALSE)</f>
        <v>Secretary of Labor</v>
      </c>
      <c r="F672" s="21" t="str">
        <f>VLOOKUP(B672,'Table A as of March 2024'!A:H,8,FALSE)</f>
        <v>General Fund</v>
      </c>
      <c r="G672" s="11" t="str">
        <f>VLOOKUP(B672,'Table A as of March 2024'!A:I,9,FALSE)</f>
        <v>100</v>
      </c>
      <c r="H672" t="str">
        <f>VLOOKUP(B672,'Table A as of March 2024'!A:L,12,FALSE)</f>
        <v>No</v>
      </c>
      <c r="I672" s="9" t="str">
        <f>VLOOKUP(B672,'Table A as of March 2024'!A:M,13,FALSE)</f>
        <v>G</v>
      </c>
      <c r="J672" t="str">
        <f>VLOOKUP(B672,'Table A as of March 2024'!A:O,15,FALSE)</f>
        <v>U</v>
      </c>
      <c r="K672" t="str">
        <f>VLOOKUP(G672,'ACFR Class Vlookup'!A:B,2,FALSE)</f>
        <v>Governmental</v>
      </c>
      <c r="L672" s="1" t="str">
        <f>VLOOKUP(D672,'Fund Information'!A:F,6,FALSE)</f>
        <v>General Fund</v>
      </c>
      <c r="M672" s="6" t="str">
        <f t="shared" si="112"/>
        <v>N/A</v>
      </c>
      <c r="N672" s="6" t="s">
        <v>2886</v>
      </c>
      <c r="O672" s="6" t="str">
        <f t="shared" si="113"/>
        <v>N/A</v>
      </c>
      <c r="P672" s="5" t="s">
        <v>2886</v>
      </c>
      <c r="Q672" s="6" t="str">
        <f t="shared" si="114"/>
        <v>N/A</v>
      </c>
      <c r="R672" s="7" t="str">
        <f t="shared" si="115"/>
        <v>No</v>
      </c>
      <c r="S672" s="5" t="str">
        <f t="shared" si="116"/>
        <v>Answer Required</v>
      </c>
      <c r="T672" s="6" t="str">
        <f t="shared" si="117"/>
        <v>N/A</v>
      </c>
      <c r="U672" s="7" t="str">
        <f t="shared" si="118"/>
        <v>No</v>
      </c>
      <c r="V672" s="5" t="str">
        <f t="shared" si="119"/>
        <v>Answer Required</v>
      </c>
      <c r="W672" s="6" t="str">
        <f t="shared" si="120"/>
        <v>N/A</v>
      </c>
      <c r="X672" s="5" t="s">
        <v>2886</v>
      </c>
    </row>
    <row r="673" spans="1:24" x14ac:dyDescent="0.25">
      <c r="A673" s="77">
        <f>VLOOKUP(C673,'BU and Control BU Listing'!A:E,5,FALSE)</f>
        <v>11900</v>
      </c>
      <c r="B673" s="80" t="s">
        <v>8145</v>
      </c>
      <c r="C673" s="22" t="str">
        <f t="shared" si="110"/>
        <v>19500</v>
      </c>
      <c r="D673" s="22" t="str">
        <f t="shared" si="111"/>
        <v>02700</v>
      </c>
      <c r="E673" s="21" t="str">
        <f>VLOOKUP(B673,'Table A as of March 2024'!A:G,7,FALSE)</f>
        <v>Secretary of Labor</v>
      </c>
      <c r="F673" s="21" t="str">
        <f>VLOOKUP(B673,'Table A as of March 2024'!A:H,8,FALSE)</f>
        <v>Parking</v>
      </c>
      <c r="G673" s="11" t="str">
        <f>VLOOKUP(B673,'Table A as of March 2024'!A:I,9,FALSE)</f>
        <v>105</v>
      </c>
      <c r="H673" t="str">
        <f>VLOOKUP(B673,'Table A as of March 2024'!A:L,12,FALSE)</f>
        <v>No</v>
      </c>
      <c r="I673" s="9" t="str">
        <f>VLOOKUP(B673,'Table A as of March 2024'!A:M,13,FALSE)</f>
        <v>U</v>
      </c>
      <c r="J673" t="str">
        <f>VLOOKUP(B673,'Table A as of March 2024'!A:O,15,FALSE)</f>
        <v>C</v>
      </c>
      <c r="K673" t="str">
        <f>VLOOKUP(G673,'ACFR Class Vlookup'!A:B,2,FALSE)</f>
        <v>Governmental</v>
      </c>
      <c r="L673" s="1" t="str">
        <f>VLOOKUP(D673,'Fund Information'!A:F,6,FALSE)</f>
        <v>Parking - Accounts for fees paid for parking vehicles in state parking lots.</v>
      </c>
      <c r="M673" s="6" t="str">
        <f t="shared" si="112"/>
        <v>N/A</v>
      </c>
      <c r="N673" s="6" t="s">
        <v>2886</v>
      </c>
      <c r="O673" s="6" t="str">
        <f t="shared" si="113"/>
        <v>N/A</v>
      </c>
      <c r="P673" s="5" t="s">
        <v>2886</v>
      </c>
      <c r="Q673" s="6" t="str">
        <f t="shared" si="114"/>
        <v>N/A</v>
      </c>
      <c r="R673" s="7" t="str">
        <f t="shared" si="115"/>
        <v>No</v>
      </c>
      <c r="S673" s="5" t="str">
        <f t="shared" si="116"/>
        <v>Answer Required</v>
      </c>
      <c r="T673" s="6" t="str">
        <f t="shared" si="117"/>
        <v>N/A</v>
      </c>
      <c r="U673" s="7" t="str">
        <f t="shared" si="118"/>
        <v>Yes</v>
      </c>
      <c r="V673" s="5" t="str">
        <f t="shared" si="119"/>
        <v>Answer Required</v>
      </c>
      <c r="W673" s="6" t="str">
        <f t="shared" si="120"/>
        <v>N/A</v>
      </c>
      <c r="X673" s="5" t="s">
        <v>2886</v>
      </c>
    </row>
    <row r="674" spans="1:24" x14ac:dyDescent="0.25">
      <c r="A674" s="77">
        <f>VLOOKUP(C674,'BU and Control BU Listing'!A:E,5,FALSE)</f>
        <v>20100</v>
      </c>
      <c r="B674" s="80" t="s">
        <v>3443</v>
      </c>
      <c r="C674" s="22" t="str">
        <f t="shared" si="110"/>
        <v>19700</v>
      </c>
      <c r="D674" s="22" t="str">
        <f t="shared" si="111"/>
        <v>01000</v>
      </c>
      <c r="E674" s="21" t="str">
        <f>VLOOKUP(B674,'Table A as of March 2024'!A:G,7,FALSE)</f>
        <v>Direct Aid to Public Education</v>
      </c>
      <c r="F674" s="21" t="str">
        <f>VLOOKUP(B674,'Table A as of March 2024'!A:H,8,FALSE)</f>
        <v>General Fund</v>
      </c>
      <c r="G674" s="11" t="str">
        <f>VLOOKUP(B674,'Table A as of March 2024'!A:I,9,FALSE)</f>
        <v>100</v>
      </c>
      <c r="H674" t="str">
        <f>VLOOKUP(B674,'Table A as of March 2024'!A:L,12,FALSE)</f>
        <v>No</v>
      </c>
      <c r="I674" s="9" t="str">
        <f>VLOOKUP(B674,'Table A as of March 2024'!A:M,13,FALSE)</f>
        <v>G</v>
      </c>
      <c r="J674" t="str">
        <f>VLOOKUP(B674,'Table A as of March 2024'!A:O,15,FALSE)</f>
        <v>U</v>
      </c>
      <c r="K674" t="str">
        <f>VLOOKUP(G674,'ACFR Class Vlookup'!A:B,2,FALSE)</f>
        <v>Governmental</v>
      </c>
      <c r="L674" s="1" t="str">
        <f>VLOOKUP(D674,'Fund Information'!A:F,6,FALSE)</f>
        <v>General Fund</v>
      </c>
      <c r="M674" s="6" t="str">
        <f t="shared" si="112"/>
        <v>N/A</v>
      </c>
      <c r="N674" s="6" t="s">
        <v>2886</v>
      </c>
      <c r="O674" s="6" t="str">
        <f t="shared" si="113"/>
        <v>N/A</v>
      </c>
      <c r="P674" s="5" t="s">
        <v>2886</v>
      </c>
      <c r="Q674" s="6" t="str">
        <f t="shared" si="114"/>
        <v>N/A</v>
      </c>
      <c r="R674" s="7" t="str">
        <f t="shared" si="115"/>
        <v>No</v>
      </c>
      <c r="S674" s="5" t="str">
        <f t="shared" si="116"/>
        <v>Answer Required</v>
      </c>
      <c r="T674" s="6" t="str">
        <f t="shared" si="117"/>
        <v>N/A</v>
      </c>
      <c r="U674" s="7" t="str">
        <f t="shared" si="118"/>
        <v>No</v>
      </c>
      <c r="V674" s="5" t="str">
        <f t="shared" si="119"/>
        <v>Answer Required</v>
      </c>
      <c r="W674" s="6" t="str">
        <f t="shared" si="120"/>
        <v>N/A</v>
      </c>
      <c r="X674" s="5" t="s">
        <v>2886</v>
      </c>
    </row>
    <row r="675" spans="1:24" ht="45" x14ac:dyDescent="0.25">
      <c r="A675" s="77">
        <f>VLOOKUP(C675,'BU and Control BU Listing'!A:E,5,FALSE)</f>
        <v>20100</v>
      </c>
      <c r="B675" s="80" t="s">
        <v>3444</v>
      </c>
      <c r="C675" s="22" t="str">
        <f t="shared" si="110"/>
        <v>19700</v>
      </c>
      <c r="D675" s="22" t="str">
        <f t="shared" si="111"/>
        <v>02197</v>
      </c>
      <c r="E675" s="21" t="str">
        <f>VLOOKUP(B675,'Table A as of March 2024'!A:G,7,FALSE)</f>
        <v>Direct Aid to Public Education</v>
      </c>
      <c r="F675" s="21" t="str">
        <f>VLOOKUP(B675,'Table A as of March 2024'!A:H,8,FALSE)</f>
        <v>DOE/DAPE Special Revenue Fund</v>
      </c>
      <c r="G675" s="11" t="str">
        <f>VLOOKUP(B675,'Table A as of March 2024'!A:I,9,FALSE)</f>
        <v>100</v>
      </c>
      <c r="H675" t="str">
        <f>VLOOKUP(B675,'Table A as of March 2024'!A:L,12,FALSE)</f>
        <v>No</v>
      </c>
      <c r="I675" s="9" t="str">
        <f>VLOOKUP(B675,'Table A as of March 2024'!A:M,13,FALSE)</f>
        <v>U</v>
      </c>
      <c r="J675" t="str">
        <f>VLOOKUP(B675,'Table A as of March 2024'!A:O,15,FALSE)</f>
        <v>A</v>
      </c>
      <c r="K675" t="str">
        <f>VLOOKUP(G675,'ACFR Class Vlookup'!A:B,2,FALSE)</f>
        <v>Governmental</v>
      </c>
      <c r="L675" s="1" t="str">
        <f>VLOOKUP(D675,'Fund Information'!A:F,6,FALSE)</f>
        <v>Accounts for the collection of tuition payments from public and private schools for the local share of tuition for the Foreign Language Academies and Summer Residential programs.</v>
      </c>
      <c r="M675" s="6" t="str">
        <f t="shared" si="112"/>
        <v>N/A</v>
      </c>
      <c r="N675" s="6" t="s">
        <v>2886</v>
      </c>
      <c r="O675" s="6" t="str">
        <f t="shared" si="113"/>
        <v>N/A</v>
      </c>
      <c r="P675" s="5" t="s">
        <v>2886</v>
      </c>
      <c r="Q675" s="6" t="str">
        <f t="shared" si="114"/>
        <v>N/A</v>
      </c>
      <c r="R675" s="7" t="str">
        <f t="shared" si="115"/>
        <v>No</v>
      </c>
      <c r="S675" s="5" t="str">
        <f t="shared" si="116"/>
        <v>Answer Required</v>
      </c>
      <c r="T675" s="6" t="str">
        <f t="shared" si="117"/>
        <v>N/A</v>
      </c>
      <c r="U675" s="7" t="str">
        <f t="shared" si="118"/>
        <v>No</v>
      </c>
      <c r="V675" s="5" t="str">
        <f t="shared" si="119"/>
        <v>Answer Required</v>
      </c>
      <c r="W675" s="6" t="str">
        <f t="shared" si="120"/>
        <v>N/A</v>
      </c>
      <c r="X675" s="5" t="s">
        <v>2886</v>
      </c>
    </row>
    <row r="676" spans="1:24" ht="60" x14ac:dyDescent="0.25">
      <c r="A676" s="77">
        <f>VLOOKUP(C676,'BU and Control BU Listing'!A:E,5,FALSE)</f>
        <v>20100</v>
      </c>
      <c r="B676" s="80" t="s">
        <v>3445</v>
      </c>
      <c r="C676" s="22" t="str">
        <f t="shared" si="110"/>
        <v>19700</v>
      </c>
      <c r="D676" s="22" t="str">
        <f t="shared" si="111"/>
        <v>04060</v>
      </c>
      <c r="E676" s="21" t="str">
        <f>VLOOKUP(B676,'Table A as of March 2024'!A:G,7,FALSE)</f>
        <v>Direct Aid to Public Education</v>
      </c>
      <c r="F676" s="21" t="str">
        <f>VLOOKUP(B676,'Table A as of March 2024'!A:H,8,FALSE)</f>
        <v>Driver Education</v>
      </c>
      <c r="G676" s="11" t="str">
        <f>VLOOKUP(B676,'Table A as of March 2024'!A:I,9,FALSE)</f>
        <v>110</v>
      </c>
      <c r="H676" t="str">
        <f>VLOOKUP(B676,'Table A as of March 2024'!A:L,12,FALSE)</f>
        <v>No</v>
      </c>
      <c r="I676" s="9" t="str">
        <f>VLOOKUP(B676,'Table A as of March 2024'!A:M,13,FALSE)</f>
        <v>U</v>
      </c>
      <c r="J676" t="str">
        <f>VLOOKUP(B676,'Table A as of March 2024'!A:O,15,FALSE)</f>
        <v>C</v>
      </c>
      <c r="K676" t="str">
        <f>VLOOKUP(G676,'ACFR Class Vlookup'!A:B,2,FALSE)</f>
        <v>Governmental</v>
      </c>
      <c r="L676" s="1" t="str">
        <f>VLOOKUP(D676,'Fund Information'!A:F,6,FALSE)</f>
        <v>Accounts for fees charged for a learner's permit.  The fee collected is credited to the Driver Education Fund and "expended as provided by law."  Funds are transferred to the Department of Education and are used to operate driver's education programs in the public schools.</v>
      </c>
      <c r="M676" s="6" t="str">
        <f t="shared" si="112"/>
        <v>N/A</v>
      </c>
      <c r="N676" s="6" t="s">
        <v>2886</v>
      </c>
      <c r="O676" s="6" t="str">
        <f t="shared" si="113"/>
        <v>N/A</v>
      </c>
      <c r="P676" s="5" t="s">
        <v>2886</v>
      </c>
      <c r="Q676" s="6" t="str">
        <f t="shared" si="114"/>
        <v>N/A</v>
      </c>
      <c r="R676" s="7" t="str">
        <f t="shared" si="115"/>
        <v>No</v>
      </c>
      <c r="S676" s="5" t="str">
        <f t="shared" si="116"/>
        <v>Answer Required</v>
      </c>
      <c r="T676" s="6" t="str">
        <f t="shared" si="117"/>
        <v>N/A</v>
      </c>
      <c r="U676" s="7" t="str">
        <f t="shared" si="118"/>
        <v>Yes</v>
      </c>
      <c r="V676" s="5" t="str">
        <f t="shared" si="119"/>
        <v>Answer Required</v>
      </c>
      <c r="W676" s="6" t="str">
        <f t="shared" si="120"/>
        <v>N/A</v>
      </c>
      <c r="X676" s="5" t="s">
        <v>2886</v>
      </c>
    </row>
    <row r="677" spans="1:24" ht="30" x14ac:dyDescent="0.25">
      <c r="A677" s="77">
        <f>VLOOKUP(C677,'BU and Control BU Listing'!A:E,5,FALSE)</f>
        <v>20100</v>
      </c>
      <c r="B677" s="80" t="s">
        <v>3446</v>
      </c>
      <c r="C677" s="22" t="str">
        <f t="shared" si="110"/>
        <v>19700</v>
      </c>
      <c r="D677" s="22" t="str">
        <f t="shared" si="111"/>
        <v>07002</v>
      </c>
      <c r="E677" s="21" t="str">
        <f>VLOOKUP(B677,'Table A as of March 2024'!A:G,7,FALSE)</f>
        <v>Direct Aid to Public Education</v>
      </c>
      <c r="F677" s="21" t="str">
        <f>VLOOKUP(B677,'Table A as of March 2024'!A:H,8,FALSE)</f>
        <v>Trust And Agency-DOE/DAPE</v>
      </c>
      <c r="G677" s="11" t="str">
        <f>VLOOKUP(B677,'Table A as of March 2024'!A:I,9,FALSE)</f>
        <v>100</v>
      </c>
      <c r="H677" t="str">
        <f>VLOOKUP(B677,'Table A as of March 2024'!A:L,12,FALSE)</f>
        <v>No</v>
      </c>
      <c r="I677" s="9" t="str">
        <f>VLOOKUP(B677,'Table A as of March 2024'!A:M,13,FALSE)</f>
        <v>U</v>
      </c>
      <c r="J677" t="str">
        <f>VLOOKUP(B677,'Table A as of March 2024'!A:O,15,FALSE)</f>
        <v>C</v>
      </c>
      <c r="K677" t="str">
        <f>VLOOKUP(G677,'ACFR Class Vlookup'!A:B,2,FALSE)</f>
        <v>Governmental</v>
      </c>
      <c r="L677" s="1" t="str">
        <f>VLOOKUP(D677,'Fund Information'!A:F,6,FALSE)</f>
        <v>This fund is used to account for educational institution telecommunication company rebates (e-rate).</v>
      </c>
      <c r="M677" s="6" t="str">
        <f t="shared" si="112"/>
        <v>N/A</v>
      </c>
      <c r="N677" s="6" t="s">
        <v>2886</v>
      </c>
      <c r="O677" s="6" t="str">
        <f t="shared" si="113"/>
        <v>N/A</v>
      </c>
      <c r="P677" s="5" t="s">
        <v>2886</v>
      </c>
      <c r="Q677" s="6" t="str">
        <f t="shared" si="114"/>
        <v>N/A</v>
      </c>
      <c r="R677" s="7" t="str">
        <f t="shared" si="115"/>
        <v>No</v>
      </c>
      <c r="S677" s="5" t="str">
        <f t="shared" si="116"/>
        <v>Answer Required</v>
      </c>
      <c r="T677" s="6" t="str">
        <f t="shared" si="117"/>
        <v>N/A</v>
      </c>
      <c r="U677" s="7" t="str">
        <f t="shared" si="118"/>
        <v>Yes</v>
      </c>
      <c r="V677" s="5" t="str">
        <f t="shared" si="119"/>
        <v>Answer Required</v>
      </c>
      <c r="W677" s="6" t="str">
        <f t="shared" si="120"/>
        <v>N/A</v>
      </c>
      <c r="X677" s="5" t="s">
        <v>2886</v>
      </c>
    </row>
    <row r="678" spans="1:24" ht="90" x14ac:dyDescent="0.25">
      <c r="A678" s="77">
        <f>VLOOKUP(C678,'BU and Control BU Listing'!A:E,5,FALSE)</f>
        <v>20100</v>
      </c>
      <c r="B678" s="80" t="s">
        <v>3447</v>
      </c>
      <c r="C678" s="22" t="str">
        <f t="shared" si="110"/>
        <v>19700</v>
      </c>
      <c r="D678" s="22" t="str">
        <f t="shared" si="111"/>
        <v>07020</v>
      </c>
      <c r="E678" s="21" t="str">
        <f>VLOOKUP(B678,'Table A as of March 2024'!A:G,7,FALSE)</f>
        <v>Direct Aid to Public Education</v>
      </c>
      <c r="F678" s="21" t="str">
        <f>VLOOKUP(B678,'Table A as of March 2024'!A:H,8,FALSE)</f>
        <v>Literary Fund</v>
      </c>
      <c r="G678" s="11" t="str">
        <f>VLOOKUP(B678,'Table A as of March 2024'!A:I,9,FALSE)</f>
        <v>125</v>
      </c>
      <c r="H678" t="str">
        <f>VLOOKUP(B678,'Table A as of March 2024'!A:L,12,FALSE)</f>
        <v>No</v>
      </c>
      <c r="I678" s="9" t="str">
        <f>VLOOKUP(B678,'Table A as of March 2024'!A:M,13,FALSE)</f>
        <v>R</v>
      </c>
      <c r="J678" t="str">
        <f>VLOOKUP(B678,'Table A as of March 2024'!A:O,15,FALSE)</f>
        <v>R</v>
      </c>
      <c r="K678" t="str">
        <f>VLOOKUP(G678,'ACFR Class Vlookup'!A:B,2,FALSE)</f>
        <v>Governmental</v>
      </c>
      <c r="L678" s="1" t="str">
        <f>VLOOKUP(D678,'Fund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678" s="6" t="str">
        <f t="shared" si="112"/>
        <v>N/A</v>
      </c>
      <c r="N678" s="6" t="s">
        <v>2886</v>
      </c>
      <c r="O678" s="6" t="str">
        <f t="shared" si="113"/>
        <v>N/A</v>
      </c>
      <c r="P678" s="5" t="s">
        <v>2886</v>
      </c>
      <c r="Q678" s="6" t="str">
        <f t="shared" si="114"/>
        <v>N/A</v>
      </c>
      <c r="R678" s="7" t="str">
        <f t="shared" si="115"/>
        <v>Yes</v>
      </c>
      <c r="S678" s="5" t="str">
        <f t="shared" si="116"/>
        <v>Answer Required</v>
      </c>
      <c r="T678" s="6" t="str">
        <f t="shared" si="117"/>
        <v>N/A</v>
      </c>
      <c r="U678" s="7" t="str">
        <f t="shared" si="118"/>
        <v>No</v>
      </c>
      <c r="V678" s="5" t="str">
        <f t="shared" si="119"/>
        <v>Answer Required</v>
      </c>
      <c r="W678" s="6" t="str">
        <f t="shared" si="120"/>
        <v>N/A</v>
      </c>
      <c r="X678" s="5" t="s">
        <v>2886</v>
      </c>
    </row>
    <row r="679" spans="1:24" ht="90" x14ac:dyDescent="0.25">
      <c r="A679" s="77">
        <f>VLOOKUP(C679,'BU and Control BU Listing'!A:E,5,FALSE)</f>
        <v>20100</v>
      </c>
      <c r="B679" s="80" t="s">
        <v>3448</v>
      </c>
      <c r="C679" s="22" t="str">
        <f t="shared" si="110"/>
        <v>19700</v>
      </c>
      <c r="D679" s="22" t="str">
        <f t="shared" si="111"/>
        <v>07560</v>
      </c>
      <c r="E679" s="21" t="str">
        <f>VLOOKUP(B679,'Table A as of March 2024'!A:G,7,FALSE)</f>
        <v>Direct Aid to Public Education</v>
      </c>
      <c r="F679" s="21" t="str">
        <f>VLOOKUP(B679,'Table A as of March 2024'!A:H,8,FALSE)</f>
        <v>Lottery Proceeds Fund</v>
      </c>
      <c r="G679" s="11" t="str">
        <f>VLOOKUP(B679,'Table A as of March 2024'!A:I,9,FALSE)</f>
        <v>100</v>
      </c>
      <c r="H679" t="str">
        <f>VLOOKUP(B679,'Table A as of March 2024'!A:L,12,FALSE)</f>
        <v>No</v>
      </c>
      <c r="I679" s="9" t="str">
        <f>VLOOKUP(B679,'Table A as of March 2024'!A:M,13,FALSE)</f>
        <v>R</v>
      </c>
      <c r="J679" t="str">
        <f>VLOOKUP(B679,'Table A as of March 2024'!A:O,15,FALSE)</f>
        <v>R</v>
      </c>
      <c r="K679" t="str">
        <f>VLOOKUP(G679,'ACFR Class Vlookup'!A:B,2,FALSE)</f>
        <v>Governmental</v>
      </c>
      <c r="L679" s="1" t="str">
        <f>VLOOKUP(D679,'Fund Information'!A:F,6,FALSE)</f>
        <v>Consists of amounts deposited from net revenues of any lottery conducted by COVA pursuant to Article X, Section 7-A of the Constitution of VA. For purposes of any approp act enacted by the GA and for the purposes of the Comptroller's prelim and final annual reports required by § 2.2-813, all deposits to and appropriations from the Lottery Proceeds Fund shall be accounted for/considered part of GF.</v>
      </c>
      <c r="M679" s="6" t="str">
        <f t="shared" si="112"/>
        <v>N/A</v>
      </c>
      <c r="N679" s="6" t="s">
        <v>2886</v>
      </c>
      <c r="O679" s="6" t="str">
        <f t="shared" si="113"/>
        <v>N/A</v>
      </c>
      <c r="P679" s="5" t="s">
        <v>2886</v>
      </c>
      <c r="Q679" s="6" t="str">
        <f t="shared" si="114"/>
        <v>N/A</v>
      </c>
      <c r="R679" s="7" t="str">
        <f t="shared" si="115"/>
        <v>Yes</v>
      </c>
      <c r="S679" s="5" t="str">
        <f t="shared" si="116"/>
        <v>Answer Required</v>
      </c>
      <c r="T679" s="6" t="str">
        <f t="shared" si="117"/>
        <v>N/A</v>
      </c>
      <c r="U679" s="7" t="str">
        <f t="shared" si="118"/>
        <v>No</v>
      </c>
      <c r="V679" s="5" t="str">
        <f t="shared" si="119"/>
        <v>Answer Required</v>
      </c>
      <c r="W679" s="6" t="str">
        <f t="shared" si="120"/>
        <v>N/A</v>
      </c>
      <c r="X679" s="5" t="s">
        <v>2886</v>
      </c>
    </row>
    <row r="680" spans="1:24" ht="120" x14ac:dyDescent="0.25">
      <c r="A680" s="77">
        <f>VLOOKUP(C680,'BU and Control BU Listing'!A:E,5,FALSE)</f>
        <v>20100</v>
      </c>
      <c r="B680" s="80" t="s">
        <v>8668</v>
      </c>
      <c r="C680" s="22" t="str">
        <f t="shared" si="110"/>
        <v>19700</v>
      </c>
      <c r="D680" s="22" t="str">
        <f t="shared" si="111"/>
        <v>09063</v>
      </c>
      <c r="E680" s="21" t="str">
        <f>VLOOKUP(B680,'Table A as of March 2024'!A:G,7,FALSE)</f>
        <v>Direct Aid to Public Education</v>
      </c>
      <c r="F680" s="21" t="str">
        <f>VLOOKUP(B680,'Table A as of March 2024'!A:H,8,FALSE)</f>
        <v>Cllg Prtnrshp Labrtry Schl Fnd</v>
      </c>
      <c r="G680" s="11" t="str">
        <f>VLOOKUP(B680,'Table A as of March 2024'!A:I,9,FALSE)</f>
        <v>100</v>
      </c>
      <c r="H680" t="str">
        <f>VLOOKUP(B680,'Table A as of March 2024'!A:L,12,FALSE)</f>
        <v>Yes</v>
      </c>
      <c r="I680" s="9" t="str">
        <f>VLOOKUP(B680,'Table A as of March 2024'!A:M,13,FALSE)</f>
        <v>U</v>
      </c>
      <c r="J680" t="s">
        <v>2241</v>
      </c>
      <c r="K680" t="str">
        <f>VLOOKUP(G680,'ACFR Class Vlookup'!A:B,2,FALSE)</f>
        <v>Governmental</v>
      </c>
      <c r="L680" s="1" t="str">
        <f>VLOOKUP(D680,'Fund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v>
      </c>
      <c r="M680" s="6" t="str">
        <f t="shared" si="112"/>
        <v>N/A</v>
      </c>
      <c r="N680" s="6" t="s">
        <v>2886</v>
      </c>
      <c r="O680" s="6" t="str">
        <f t="shared" si="113"/>
        <v>N/A</v>
      </c>
      <c r="P680" s="5" t="s">
        <v>2886</v>
      </c>
      <c r="Q680" s="6" t="str">
        <f t="shared" si="114"/>
        <v>N/A</v>
      </c>
      <c r="R680" s="7" t="str">
        <f t="shared" si="115"/>
        <v>No</v>
      </c>
      <c r="S680" s="5" t="str">
        <f t="shared" si="116"/>
        <v>Answer Required</v>
      </c>
      <c r="T680" s="6" t="str">
        <f t="shared" si="117"/>
        <v>N/A</v>
      </c>
      <c r="U680" s="7" t="str">
        <f t="shared" si="118"/>
        <v>Yes</v>
      </c>
      <c r="V680" s="5" t="str">
        <f t="shared" si="119"/>
        <v>Answer Required</v>
      </c>
      <c r="W680" s="6" t="str">
        <f t="shared" si="120"/>
        <v>N/A</v>
      </c>
      <c r="X680" s="5" t="s">
        <v>2886</v>
      </c>
    </row>
    <row r="681" spans="1:24" ht="90" x14ac:dyDescent="0.25">
      <c r="A681" s="77">
        <f>VLOOKUP(C681,'BU and Control BU Listing'!A:E,5,FALSE)</f>
        <v>20100</v>
      </c>
      <c r="B681" s="80" t="s">
        <v>8828</v>
      </c>
      <c r="C681" s="22" t="str">
        <f t="shared" si="110"/>
        <v>19700</v>
      </c>
      <c r="D681" s="22" t="str">
        <f t="shared" si="111"/>
        <v>09096</v>
      </c>
      <c r="E681" s="21" t="str">
        <f>VLOOKUP(B681,'Table A as of March 2024'!A:G,7,FALSE)</f>
        <v>Direct Aid to Public Education</v>
      </c>
      <c r="F681" s="21" t="str">
        <f>VLOOKUP(B681,'Table A as of March 2024'!A:H,8,FALSE)</f>
        <v>School Construction Fund</v>
      </c>
      <c r="G681" s="11" t="str">
        <f>VLOOKUP(B681,'Table A as of March 2024'!A:I,9,FALSE)</f>
        <v>100</v>
      </c>
      <c r="H681" t="str">
        <f>VLOOKUP(B681,'Table A as of March 2024'!A:L,12,FALSE)</f>
        <v>Yes</v>
      </c>
      <c r="I681" s="9" t="str">
        <f>VLOOKUP(B681,'Table A as of March 2024'!A:M,13,FALSE)</f>
        <v>U</v>
      </c>
      <c r="J681" t="str">
        <f>VLOOKUP(B681,'Table A as of March 2024'!A:O,15,FALSE)</f>
        <v>C</v>
      </c>
      <c r="K681" t="str">
        <f>VLOOKUP(G681,'ACFR Class Vlookup'!A:B,2,FALSE)</f>
        <v>Governmental</v>
      </c>
      <c r="L681" s="1" t="str">
        <f>VLOOKUP(D681,'Fund Information'!A:F,6,FALSE)</f>
        <v>Established per Code of Virginia § 22.1-140.1. Moneys in the Fund shall be used solely for the purposes of awarding grants pursuant to the School Construction Program for the purpose of awarding grants from the Fund to local school boards to fund the construction of new public school buildings or the renovation or expansion of existing public school buildings in the local school division.</v>
      </c>
      <c r="M681" s="6" t="str">
        <f t="shared" si="112"/>
        <v>N/A</v>
      </c>
      <c r="N681" s="6" t="s">
        <v>2886</v>
      </c>
      <c r="O681" s="6" t="str">
        <f t="shared" si="113"/>
        <v>N/A</v>
      </c>
      <c r="P681" s="5" t="s">
        <v>2886</v>
      </c>
      <c r="Q681" s="6" t="str">
        <f t="shared" si="114"/>
        <v>N/A</v>
      </c>
      <c r="R681" s="7" t="str">
        <f t="shared" si="115"/>
        <v>No</v>
      </c>
      <c r="S681" s="5" t="str">
        <f t="shared" si="116"/>
        <v>Answer Required</v>
      </c>
      <c r="T681" s="6" t="str">
        <f t="shared" si="117"/>
        <v>N/A</v>
      </c>
      <c r="U681" s="7" t="str">
        <f t="shared" si="118"/>
        <v>Yes</v>
      </c>
      <c r="V681" s="5" t="str">
        <f t="shared" si="119"/>
        <v>Answer Required</v>
      </c>
      <c r="W681" s="6" t="str">
        <f t="shared" si="120"/>
        <v>N/A</v>
      </c>
      <c r="X681" s="5" t="s">
        <v>2886</v>
      </c>
    </row>
    <row r="682" spans="1:24" ht="45" x14ac:dyDescent="0.25">
      <c r="A682" s="77">
        <f>VLOOKUP(C682,'BU and Control BU Listing'!A:E,5,FALSE)</f>
        <v>20100</v>
      </c>
      <c r="B682" s="80" t="s">
        <v>5791</v>
      </c>
      <c r="C682" s="22" t="str">
        <f t="shared" si="110"/>
        <v>19700</v>
      </c>
      <c r="D682" s="22" t="str">
        <f t="shared" si="111"/>
        <v>09119</v>
      </c>
      <c r="E682" s="21" t="str">
        <f>VLOOKUP(B682,'Table A as of March 2024'!A:G,7,FALSE)</f>
        <v>Direct Aid to Public Education</v>
      </c>
      <c r="F682" s="21" t="str">
        <f>VLOOKUP(B682,'Table A as of March 2024'!A:H,8,FALSE)</f>
        <v>COVID-19 Relief Fund</v>
      </c>
      <c r="G682" s="11" t="str">
        <f>VLOOKUP(B682,'Table A as of March 2024'!A:I,9,FALSE)</f>
        <v>105</v>
      </c>
      <c r="H682" t="str">
        <f>VLOOKUP(B682,'Table A as of March 2024'!A:L,12,FALSE)</f>
        <v>No</v>
      </c>
      <c r="I682" s="9" t="str">
        <f>VLOOKUP(B682,'Table A as of March 2024'!A:M,13,FALSE)</f>
        <v>U</v>
      </c>
      <c r="J682" t="str">
        <f>VLOOKUP(B682,'Table A as of March 2024'!A:O,15,FALSE)</f>
        <v>C</v>
      </c>
      <c r="K682" t="str">
        <f>VLOOKUP(G682,'ACFR Class Vlookup'!A:B,2,FALSE)</f>
        <v>Governmental</v>
      </c>
      <c r="L682" s="1" t="str">
        <f>VLOOKUP(D682,'Fund Information'!A:F,6,FALSE)</f>
        <v>Established per § 2.2-115.1; Moneys in the Fund shall be used by the Governor solely for the purposes of responding to the Commonwealth's needs related to the Coronavirus Disease of 2019 (COVID-19) pandemic.</v>
      </c>
      <c r="M682" s="6" t="str">
        <f t="shared" si="112"/>
        <v>N/A</v>
      </c>
      <c r="N682" s="6" t="s">
        <v>2886</v>
      </c>
      <c r="O682" s="6" t="str">
        <f t="shared" si="113"/>
        <v>N/A</v>
      </c>
      <c r="P682" s="5" t="s">
        <v>2886</v>
      </c>
      <c r="Q682" s="6" t="str">
        <f t="shared" si="114"/>
        <v>N/A</v>
      </c>
      <c r="R682" s="7" t="str">
        <f t="shared" si="115"/>
        <v>No</v>
      </c>
      <c r="S682" s="5" t="str">
        <f t="shared" si="116"/>
        <v>Answer Required</v>
      </c>
      <c r="T682" s="6" t="str">
        <f t="shared" si="117"/>
        <v>N/A</v>
      </c>
      <c r="U682" s="7" t="str">
        <f t="shared" si="118"/>
        <v>Yes</v>
      </c>
      <c r="V682" s="5" t="str">
        <f t="shared" si="119"/>
        <v>Answer Required</v>
      </c>
      <c r="W682" s="6" t="str">
        <f t="shared" si="120"/>
        <v>N/A</v>
      </c>
      <c r="X682" s="5" t="s">
        <v>2886</v>
      </c>
    </row>
    <row r="683" spans="1:24" ht="90" x14ac:dyDescent="0.25">
      <c r="A683" s="77">
        <f>VLOOKUP(C683,'BU and Control BU Listing'!A:E,5,FALSE)</f>
        <v>20100</v>
      </c>
      <c r="B683" s="80" t="s">
        <v>3449</v>
      </c>
      <c r="C683" s="22" t="str">
        <f t="shared" si="110"/>
        <v>19700</v>
      </c>
      <c r="D683" s="22" t="str">
        <f t="shared" si="111"/>
        <v>09310</v>
      </c>
      <c r="E683" s="21" t="str">
        <f>VLOOKUP(B683,'Table A as of March 2024'!A:G,7,FALSE)</f>
        <v>Direct Aid to Public Education</v>
      </c>
      <c r="F683" s="21" t="str">
        <f>VLOOKUP(B683,'Table A as of March 2024'!A:H,8,FALSE)</f>
        <v>Pub Ed Soq/Lcl Re Ppty Tax Rlf</v>
      </c>
      <c r="G683" s="11" t="str">
        <f>VLOOKUP(B683,'Table A as of March 2024'!A:I,9,FALSE)</f>
        <v>100</v>
      </c>
      <c r="H683" t="str">
        <f>VLOOKUP(B683,'Table A as of March 2024'!A:L,12,FALSE)</f>
        <v>No</v>
      </c>
      <c r="I683" s="9" t="str">
        <f>VLOOKUP(B683,'Table A as of March 2024'!A:M,13,FALSE)</f>
        <v>R</v>
      </c>
      <c r="J683" t="str">
        <f>VLOOKUP(B683,'Table A as of March 2024'!A:O,15,FALSE)</f>
        <v>R</v>
      </c>
      <c r="K683" t="str">
        <f>VLOOKUP(G683,'ACFR Class Vlookup'!A:B,2,FALSE)</f>
        <v>Governmental</v>
      </c>
      <c r="L683" s="1" t="str">
        <f>VLOOKUP(D683,'Fund Information'!A:F,6,FALSE)</f>
        <v>Consists of (i) any sales &amp; use tax revenues pursuant to subsection F of § 58.1-638&amp;#59; (ii) any monies appropriated by the GA&amp;#59; and (iii) such other sums as made available from any other pub or priv source.  Amounts credited shall be paid to localities per general appropr act to meet COVA's responsibility for Standards of Quality prescribed pursuant to Article VIII, Section 2 of Constitution of VA.</v>
      </c>
      <c r="M683" s="6" t="str">
        <f t="shared" si="112"/>
        <v>N/A</v>
      </c>
      <c r="N683" s="6" t="s">
        <v>2886</v>
      </c>
      <c r="O683" s="6" t="str">
        <f t="shared" si="113"/>
        <v>N/A</v>
      </c>
      <c r="P683" s="5" t="s">
        <v>2886</v>
      </c>
      <c r="Q683" s="6" t="str">
        <f t="shared" si="114"/>
        <v>N/A</v>
      </c>
      <c r="R683" s="7" t="str">
        <f t="shared" si="115"/>
        <v>Yes</v>
      </c>
      <c r="S683" s="5" t="str">
        <f t="shared" si="116"/>
        <v>Answer Required</v>
      </c>
      <c r="T683" s="6" t="str">
        <f t="shared" si="117"/>
        <v>N/A</v>
      </c>
      <c r="U683" s="7" t="str">
        <f t="shared" si="118"/>
        <v>No</v>
      </c>
      <c r="V683" s="5" t="str">
        <f t="shared" si="119"/>
        <v>Answer Required</v>
      </c>
      <c r="W683" s="6" t="str">
        <f t="shared" si="120"/>
        <v>N/A</v>
      </c>
      <c r="X683" s="5" t="s">
        <v>2886</v>
      </c>
    </row>
    <row r="684" spans="1:24" x14ac:dyDescent="0.25">
      <c r="A684" s="77">
        <f>VLOOKUP(C684,'BU and Control BU Listing'!A:E,5,FALSE)</f>
        <v>20100</v>
      </c>
      <c r="B684" s="80" t="s">
        <v>3450</v>
      </c>
      <c r="C684" s="22" t="str">
        <f t="shared" si="110"/>
        <v>19700</v>
      </c>
      <c r="D684" s="22" t="str">
        <f t="shared" si="111"/>
        <v>10000</v>
      </c>
      <c r="E684" s="21" t="str">
        <f>VLOOKUP(B684,'Table A as of March 2024'!A:G,7,FALSE)</f>
        <v>Direct Aid to Public Education</v>
      </c>
      <c r="F684" s="21" t="str">
        <f>VLOOKUP(B684,'Table A as of March 2024'!A:H,8,FALSE)</f>
        <v>Federal Trust</v>
      </c>
      <c r="G684" s="11" t="str">
        <f>VLOOKUP(B684,'Table A as of March 2024'!A:I,9,FALSE)</f>
        <v>120</v>
      </c>
      <c r="H684" t="str">
        <f>VLOOKUP(B684,'Table A as of March 2024'!A:L,12,FALSE)</f>
        <v>No</v>
      </c>
      <c r="I684" s="9" t="str">
        <f>VLOOKUP(B684,'Table A as of March 2024'!A:M,13,FALSE)</f>
        <v>R</v>
      </c>
      <c r="J684" t="str">
        <f>VLOOKUP(B684,'Table A as of March 2024'!A:O,15,FALSE)</f>
        <v>R</v>
      </c>
      <c r="K684" t="str">
        <f>VLOOKUP(G684,'ACFR Class Vlookup'!A:B,2,FALSE)</f>
        <v>Governmental</v>
      </c>
      <c r="L684" s="1" t="str">
        <f>VLOOKUP(D684,'Fund Information'!A:F,6,FALSE)</f>
        <v>This fund accounts for Federal funds.</v>
      </c>
      <c r="M684" s="6" t="str">
        <f t="shared" si="112"/>
        <v>N/A</v>
      </c>
      <c r="N684" s="6" t="s">
        <v>2886</v>
      </c>
      <c r="O684" s="6" t="str">
        <f t="shared" si="113"/>
        <v>N/A</v>
      </c>
      <c r="P684" s="5" t="s">
        <v>2886</v>
      </c>
      <c r="Q684" s="6" t="str">
        <f t="shared" si="114"/>
        <v>N/A</v>
      </c>
      <c r="R684" s="7" t="str">
        <f t="shared" si="115"/>
        <v>Yes</v>
      </c>
      <c r="S684" s="5" t="str">
        <f t="shared" si="116"/>
        <v>Answer Required</v>
      </c>
      <c r="T684" s="6" t="str">
        <f t="shared" si="117"/>
        <v>N/A</v>
      </c>
      <c r="U684" s="7" t="str">
        <f t="shared" si="118"/>
        <v>No</v>
      </c>
      <c r="V684" s="5" t="str">
        <f t="shared" si="119"/>
        <v>Answer Required</v>
      </c>
      <c r="W684" s="6" t="str">
        <f t="shared" si="120"/>
        <v>N/A</v>
      </c>
      <c r="X684" s="5" t="s">
        <v>2886</v>
      </c>
    </row>
    <row r="685" spans="1:24" ht="105" x14ac:dyDescent="0.25">
      <c r="A685" s="77">
        <f>VLOOKUP(C685,'BU and Control BU Listing'!A:E,5,FALSE)</f>
        <v>20100</v>
      </c>
      <c r="B685" s="80" t="s">
        <v>8146</v>
      </c>
      <c r="C685" s="22" t="str">
        <f t="shared" si="110"/>
        <v>19700</v>
      </c>
      <c r="D685" s="22" t="str">
        <f t="shared" si="111"/>
        <v>10020</v>
      </c>
      <c r="E685" s="21" t="str">
        <f>VLOOKUP(B685,'Table A as of March 2024'!A:G,7,FALSE)</f>
        <v>Direct Aid to Public Education</v>
      </c>
      <c r="F685" s="21" t="str">
        <f>VLOOKUP(B685,'Table A as of March 2024'!A:H,8,FALSE)</f>
        <v>PblcHlthCrisisRspns - COVID-19</v>
      </c>
      <c r="G685" s="11" t="str">
        <f>VLOOKUP(B685,'Table A as of March 2024'!A:I,9,FALSE)</f>
        <v>120</v>
      </c>
      <c r="H685" t="str">
        <f>VLOOKUP(B685,'Table A as of March 2024'!A:L,12,FALSE)</f>
        <v>No</v>
      </c>
      <c r="I685" s="9" t="str">
        <f>VLOOKUP(B685,'Table A as of March 2024'!A:M,13,FALSE)</f>
        <v>V</v>
      </c>
      <c r="J685" t="str">
        <f>VLOOKUP(B685,'Table A as of March 2024'!A:O,15,FALSE)</f>
        <v>R</v>
      </c>
      <c r="K685" t="str">
        <f>VLOOKUP(G685,'ACFR Class Vlookup'!A:B,2,FALSE)</f>
        <v>Governmental</v>
      </c>
      <c r="L685" s="1" t="str">
        <f>VLOOKUP(D685,'Fund Information'!A:F,6,FALSE)</f>
        <v>CFDA 93.354; Public Health Emergency Response: Cooperative Agreement for Emergency Response: Public Health Crisis Response. Provides resources to prevent, prepare for, and respond to COVID-19. This funding is intended for state, local, territorial, and tribal health departments to carry out surveillance, epidemiology, laboratory capacity, infection control, mitigation, communications, and other preparedness and response activities.</v>
      </c>
      <c r="M685" s="6" t="str">
        <f t="shared" si="112"/>
        <v>N/A</v>
      </c>
      <c r="N685" s="6" t="s">
        <v>2886</v>
      </c>
      <c r="O685" s="6" t="str">
        <f t="shared" si="113"/>
        <v>N/A</v>
      </c>
      <c r="P685" s="5" t="s">
        <v>2886</v>
      </c>
      <c r="Q685" s="6" t="str">
        <f t="shared" si="114"/>
        <v>N/A</v>
      </c>
      <c r="R685" s="7" t="str">
        <f t="shared" si="115"/>
        <v>Yes</v>
      </c>
      <c r="S685" s="5" t="str">
        <f t="shared" si="116"/>
        <v>Answer Required</v>
      </c>
      <c r="T685" s="6" t="str">
        <f t="shared" si="117"/>
        <v>N/A</v>
      </c>
      <c r="U685" s="7" t="str">
        <f t="shared" si="118"/>
        <v>No</v>
      </c>
      <c r="V685" s="5" t="str">
        <f t="shared" si="119"/>
        <v>Answer Required</v>
      </c>
      <c r="W685" s="6" t="str">
        <f t="shared" si="120"/>
        <v>N/A</v>
      </c>
      <c r="X685" s="5" t="s">
        <v>2886</v>
      </c>
    </row>
    <row r="686" spans="1:24" ht="165" x14ac:dyDescent="0.25">
      <c r="A686" s="77">
        <f>VLOOKUP(C686,'BU and Control BU Listing'!A:E,5,FALSE)</f>
        <v>20100</v>
      </c>
      <c r="B686" s="80" t="s">
        <v>5792</v>
      </c>
      <c r="C686" s="22" t="str">
        <f t="shared" si="110"/>
        <v>19700</v>
      </c>
      <c r="D686" s="22" t="str">
        <f t="shared" si="111"/>
        <v>10110</v>
      </c>
      <c r="E686" s="21" t="str">
        <f>VLOOKUP(B686,'Table A as of March 2024'!A:G,7,FALSE)</f>
        <v>Direct Aid to Public Education</v>
      </c>
      <c r="F686" s="21" t="str">
        <f>VLOOKUP(B686,'Table A as of March 2024'!A:H,8,FALSE)</f>
        <v>CARESActRlfFd–General-COVID-19</v>
      </c>
      <c r="G686" s="11" t="str">
        <f>VLOOKUP(B686,'Table A as of March 2024'!A:I,9,FALSE)</f>
        <v>120</v>
      </c>
      <c r="H686" t="str">
        <f>VLOOKUP(B686,'Table A as of March 2024'!A:L,12,FALSE)</f>
        <v>No</v>
      </c>
      <c r="I686" s="9" t="str">
        <f>VLOOKUP(B686,'Table A as of March 2024'!A:M,13,FALSE)</f>
        <v>V</v>
      </c>
      <c r="J686" t="str">
        <f>VLOOKUP(B686,'Table A as of March 2024'!A:O,15,FALSE)</f>
        <v>R</v>
      </c>
      <c r="K686" t="str">
        <f>VLOOKUP(G686,'ACFR Class Vlookup'!A:B,2,FALSE)</f>
        <v>Governmental</v>
      </c>
      <c r="L686" s="1" t="str">
        <f>VLOOKUP(D686,'Fund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86" s="6" t="str">
        <f t="shared" si="112"/>
        <v>N/A</v>
      </c>
      <c r="N686" s="6" t="s">
        <v>2886</v>
      </c>
      <c r="O686" s="6" t="str">
        <f t="shared" si="113"/>
        <v>N/A</v>
      </c>
      <c r="P686" s="5" t="s">
        <v>2886</v>
      </c>
      <c r="Q686" s="6" t="str">
        <f t="shared" si="114"/>
        <v>N/A</v>
      </c>
      <c r="R686" s="7" t="str">
        <f t="shared" si="115"/>
        <v>Yes</v>
      </c>
      <c r="S686" s="5" t="str">
        <f t="shared" si="116"/>
        <v>Answer Required</v>
      </c>
      <c r="T686" s="6" t="str">
        <f t="shared" si="117"/>
        <v>N/A</v>
      </c>
      <c r="U686" s="7" t="str">
        <f t="shared" si="118"/>
        <v>No</v>
      </c>
      <c r="V686" s="5" t="str">
        <f t="shared" si="119"/>
        <v>Answer Required</v>
      </c>
      <c r="W686" s="6" t="str">
        <f t="shared" si="120"/>
        <v>N/A</v>
      </c>
      <c r="X686" s="5" t="s">
        <v>2886</v>
      </c>
    </row>
    <row r="687" spans="1:24" ht="75" x14ac:dyDescent="0.25">
      <c r="A687" s="77">
        <f>VLOOKUP(C687,'BU and Control BU Listing'!A:E,5,FALSE)</f>
        <v>20100</v>
      </c>
      <c r="B687" s="80" t="s">
        <v>5793</v>
      </c>
      <c r="C687" s="22" t="str">
        <f t="shared" si="110"/>
        <v>19700</v>
      </c>
      <c r="D687" s="22" t="str">
        <f t="shared" si="111"/>
        <v>10150</v>
      </c>
      <c r="E687" s="21" t="str">
        <f>VLOOKUP(B687,'Table A as of March 2024'!A:G,7,FALSE)</f>
        <v>Direct Aid to Public Education</v>
      </c>
      <c r="F687" s="21" t="str">
        <f>VLOOKUP(B687,'Table A as of March 2024'!A:H,8,FALSE)</f>
        <v>ChldNtrtnPrgGrntsToSt-COVID-19</v>
      </c>
      <c r="G687" s="11" t="str">
        <f>VLOOKUP(B687,'Table A as of March 2024'!A:I,9,FALSE)</f>
        <v>120</v>
      </c>
      <c r="H687" t="str">
        <f>VLOOKUP(B687,'Table A as of March 2024'!A:L,12,FALSE)</f>
        <v>No</v>
      </c>
      <c r="I687" s="9" t="str">
        <f>VLOOKUP(B687,'Table A as of March 2024'!A:M,13,FALSE)</f>
        <v>V</v>
      </c>
      <c r="J687" t="str">
        <f>VLOOKUP(B687,'Table A as of March 2024'!A:O,15,FALSE)</f>
        <v>R</v>
      </c>
      <c r="K687" t="str">
        <f>VLOOKUP(G687,'ACFR Class Vlookup'!A:B,2,FALSE)</f>
        <v>Governmental</v>
      </c>
      <c r="L687" s="1" t="str">
        <f>VLOOKUP(D687,'Fund Information'!A:F,6,FALSE)</f>
        <v>Child Nutrition Program CARES Grants to States. CFDA 10.555; National School Lunch Program. Provides Federal funding to assist States, through cash grants and food donations, in providing a nutritious nonprofit lunch service for school children and to encourage the domestic consumption of nutritious agricultural commodities as related to COVID-19.</v>
      </c>
      <c r="M687" s="6" t="str">
        <f t="shared" si="112"/>
        <v>N/A</v>
      </c>
      <c r="N687" s="6" t="s">
        <v>2886</v>
      </c>
      <c r="O687" s="6" t="str">
        <f t="shared" si="113"/>
        <v>N/A</v>
      </c>
      <c r="P687" s="5" t="s">
        <v>2886</v>
      </c>
      <c r="Q687" s="6" t="str">
        <f t="shared" si="114"/>
        <v>N/A</v>
      </c>
      <c r="R687" s="7" t="str">
        <f t="shared" si="115"/>
        <v>Yes</v>
      </c>
      <c r="S687" s="5" t="str">
        <f t="shared" si="116"/>
        <v>Answer Required</v>
      </c>
      <c r="T687" s="6" t="str">
        <f t="shared" si="117"/>
        <v>N/A</v>
      </c>
      <c r="U687" s="7" t="str">
        <f t="shared" si="118"/>
        <v>No</v>
      </c>
      <c r="V687" s="5" t="str">
        <f t="shared" si="119"/>
        <v>Answer Required</v>
      </c>
      <c r="W687" s="6" t="str">
        <f t="shared" si="120"/>
        <v>N/A</v>
      </c>
      <c r="X687" s="5" t="s">
        <v>2886</v>
      </c>
    </row>
    <row r="688" spans="1:24" ht="75" x14ac:dyDescent="0.25">
      <c r="A688" s="77">
        <f>VLOOKUP(C688,'BU and Control BU Listing'!A:E,5,FALSE)</f>
        <v>20100</v>
      </c>
      <c r="B688" s="80" t="s">
        <v>5794</v>
      </c>
      <c r="C688" s="22" t="str">
        <f t="shared" si="110"/>
        <v>19700</v>
      </c>
      <c r="D688" s="22" t="str">
        <f t="shared" si="111"/>
        <v>10240</v>
      </c>
      <c r="E688" s="21" t="str">
        <f>VLOOKUP(B688,'Table A as of March 2024'!A:G,7,FALSE)</f>
        <v>Direct Aid to Public Education</v>
      </c>
      <c r="F688" s="21" t="str">
        <f>VLOOKUP(B688,'Table A as of March 2024'!A:H,8,FALSE)</f>
        <v>ESF-Elem&amp;SSEmerRlf Fd-COVID-19</v>
      </c>
      <c r="G688" s="11" t="str">
        <f>VLOOKUP(B688,'Table A as of March 2024'!A:I,9,FALSE)</f>
        <v>120</v>
      </c>
      <c r="H688" t="str">
        <f>VLOOKUP(B688,'Table A as of March 2024'!A:L,12,FALSE)</f>
        <v>No</v>
      </c>
      <c r="I688" s="9" t="str">
        <f>VLOOKUP(B688,'Table A as of March 2024'!A:M,13,FALSE)</f>
        <v>V</v>
      </c>
      <c r="J688" t="str">
        <f>VLOOKUP(B688,'Table A as of March 2024'!A:O,15,FALSE)</f>
        <v>R</v>
      </c>
      <c r="K688" t="str">
        <f>VLOOKUP(G688,'ACFR Class Vlookup'!A:B,2,FALSE)</f>
        <v>Governmental</v>
      </c>
      <c r="L688" s="1" t="str">
        <f>VLOOKUP(D688,'Fund Information'!A:F,6,FALSE)</f>
        <v>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v>
      </c>
      <c r="M688" s="6" t="str">
        <f t="shared" si="112"/>
        <v>N/A</v>
      </c>
      <c r="N688" s="6" t="s">
        <v>2886</v>
      </c>
      <c r="O688" s="6" t="str">
        <f t="shared" si="113"/>
        <v>N/A</v>
      </c>
      <c r="P688" s="5" t="s">
        <v>2886</v>
      </c>
      <c r="Q688" s="6" t="str">
        <f t="shared" si="114"/>
        <v>N/A</v>
      </c>
      <c r="R688" s="7" t="str">
        <f t="shared" si="115"/>
        <v>Yes</v>
      </c>
      <c r="S688" s="5" t="str">
        <f t="shared" si="116"/>
        <v>Answer Required</v>
      </c>
      <c r="T688" s="6" t="str">
        <f t="shared" si="117"/>
        <v>N/A</v>
      </c>
      <c r="U688" s="7" t="str">
        <f t="shared" si="118"/>
        <v>No</v>
      </c>
      <c r="V688" s="5" t="str">
        <f t="shared" si="119"/>
        <v>Answer Required</v>
      </c>
      <c r="W688" s="6" t="str">
        <f t="shared" si="120"/>
        <v>N/A</v>
      </c>
      <c r="X688" s="5" t="s">
        <v>2886</v>
      </c>
    </row>
    <row r="689" spans="1:24" ht="120" x14ac:dyDescent="0.25">
      <c r="A689" s="77">
        <f>VLOOKUP(C689,'BU and Control BU Listing'!A:E,5,FALSE)</f>
        <v>20100</v>
      </c>
      <c r="B689" s="80" t="s">
        <v>5795</v>
      </c>
      <c r="C689" s="22" t="str">
        <f t="shared" si="110"/>
        <v>19700</v>
      </c>
      <c r="D689" s="22" t="str">
        <f t="shared" si="111"/>
        <v>10380</v>
      </c>
      <c r="E689" s="21" t="str">
        <f>VLOOKUP(B689,'Table A as of March 2024'!A:G,7,FALSE)</f>
        <v>Direct Aid to Public Education</v>
      </c>
      <c r="F689" s="21" t="str">
        <f>VLOOKUP(B689,'Table A as of March 2024'!A:H,8,FALSE)</f>
        <v>GEER Fund - COVID-19</v>
      </c>
      <c r="G689" s="11" t="str">
        <f>VLOOKUP(B689,'Table A as of March 2024'!A:I,9,FALSE)</f>
        <v>120</v>
      </c>
      <c r="H689" t="str">
        <f>VLOOKUP(B689,'Table A as of March 2024'!A:L,12,FALSE)</f>
        <v>No</v>
      </c>
      <c r="I689" s="9" t="str">
        <f>VLOOKUP(B689,'Table A as of March 2024'!A:M,13,FALSE)</f>
        <v>V</v>
      </c>
      <c r="J689" t="str">
        <f>VLOOKUP(B689,'Table A as of March 2024'!A:O,15,FALSE)</f>
        <v>R</v>
      </c>
      <c r="K689" t="str">
        <f>VLOOKUP(G689,'ACFR Class Vlookup'!A:B,2,FALSE)</f>
        <v>Governmental</v>
      </c>
      <c r="L689" s="1" t="str">
        <f>VLOOKUP(D689,'Fund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
HE equivalent is Fund 03410</v>
      </c>
      <c r="M689" s="6" t="str">
        <f t="shared" si="112"/>
        <v>N/A</v>
      </c>
      <c r="N689" s="6" t="s">
        <v>2886</v>
      </c>
      <c r="O689" s="6" t="str">
        <f t="shared" si="113"/>
        <v>N/A</v>
      </c>
      <c r="P689" s="5" t="s">
        <v>2886</v>
      </c>
      <c r="Q689" s="6" t="str">
        <f t="shared" si="114"/>
        <v>N/A</v>
      </c>
      <c r="R689" s="7" t="str">
        <f t="shared" si="115"/>
        <v>Yes</v>
      </c>
      <c r="S689" s="5" t="str">
        <f t="shared" si="116"/>
        <v>Answer Required</v>
      </c>
      <c r="T689" s="6" t="str">
        <f t="shared" si="117"/>
        <v>N/A</v>
      </c>
      <c r="U689" s="7" t="str">
        <f t="shared" si="118"/>
        <v>No</v>
      </c>
      <c r="V689" s="5" t="str">
        <f t="shared" si="119"/>
        <v>Answer Required</v>
      </c>
      <c r="W689" s="6" t="str">
        <f t="shared" si="120"/>
        <v>N/A</v>
      </c>
      <c r="X689" s="5" t="s">
        <v>2886</v>
      </c>
    </row>
    <row r="690" spans="1:24" ht="30" x14ac:dyDescent="0.25">
      <c r="A690" s="77">
        <f>VLOOKUP(C690,'BU and Control BU Listing'!A:E,5,FALSE)</f>
        <v>20100</v>
      </c>
      <c r="B690" s="80" t="s">
        <v>3451</v>
      </c>
      <c r="C690" s="22" t="str">
        <f t="shared" si="110"/>
        <v>19700</v>
      </c>
      <c r="D690" s="22" t="str">
        <f t="shared" si="111"/>
        <v>10610</v>
      </c>
      <c r="E690" s="21" t="str">
        <f>VLOOKUP(B690,'Table A as of March 2024'!A:G,7,FALSE)</f>
        <v>Direct Aid to Public Education</v>
      </c>
      <c r="F690" s="21" t="str">
        <f>VLOOKUP(B690,'Table A as of March 2024'!A:H,8,FALSE)</f>
        <v>DOE School Imprvmnt Grnts-ARRA</v>
      </c>
      <c r="G690" s="11" t="str">
        <f>VLOOKUP(B690,'Table A as of March 2024'!A:I,9,FALSE)</f>
        <v>120</v>
      </c>
      <c r="H690" t="str">
        <f>VLOOKUP(B690,'Table A as of March 2024'!A:L,12,FALSE)</f>
        <v>No</v>
      </c>
      <c r="I690" s="9" t="str">
        <f>VLOOKUP(B690,'Table A as of March 2024'!A:M,13,FALSE)</f>
        <v>S</v>
      </c>
      <c r="J690" t="str">
        <f>VLOOKUP(B690,'Table A as of March 2024'!A:O,15,FALSE)</f>
        <v>R</v>
      </c>
      <c r="K690" t="str">
        <f>VLOOKUP(G690,'ACFR Class Vlookup'!A:B,2,FALSE)</f>
        <v>Governmental</v>
      </c>
      <c r="L690" s="1" t="str">
        <f>VLOOKUP(D690,'Fund Information'!A:F,6,FALSE)</f>
        <v>This fund accounts for American Recovery and Reinvestment Act (ARRA) Stimulus Monies.</v>
      </c>
      <c r="M690" s="6" t="str">
        <f t="shared" si="112"/>
        <v>N/A</v>
      </c>
      <c r="N690" s="6" t="s">
        <v>2886</v>
      </c>
      <c r="O690" s="6" t="str">
        <f t="shared" si="113"/>
        <v>N/A</v>
      </c>
      <c r="P690" s="5" t="s">
        <v>2886</v>
      </c>
      <c r="Q690" s="6" t="str">
        <f t="shared" si="114"/>
        <v>N/A</v>
      </c>
      <c r="R690" s="7" t="str">
        <f t="shared" si="115"/>
        <v>Yes</v>
      </c>
      <c r="S690" s="5" t="str">
        <f t="shared" si="116"/>
        <v>Answer Required</v>
      </c>
      <c r="T690" s="6" t="str">
        <f t="shared" si="117"/>
        <v>N/A</v>
      </c>
      <c r="U690" s="7" t="str">
        <f t="shared" si="118"/>
        <v>No</v>
      </c>
      <c r="V690" s="5" t="str">
        <f t="shared" si="119"/>
        <v>Answer Required</v>
      </c>
      <c r="W690" s="6" t="str">
        <f t="shared" si="120"/>
        <v>N/A</v>
      </c>
      <c r="X690" s="5" t="s">
        <v>2886</v>
      </c>
    </row>
    <row r="691" spans="1:24" ht="165" x14ac:dyDescent="0.25">
      <c r="A691" s="77">
        <f>VLOOKUP(C691,'BU and Control BU Listing'!A:E,5,FALSE)</f>
        <v>20100</v>
      </c>
      <c r="B691" s="80" t="s">
        <v>8147</v>
      </c>
      <c r="C691" s="22" t="str">
        <f t="shared" si="110"/>
        <v>19700</v>
      </c>
      <c r="D691" s="22" t="str">
        <f t="shared" si="111"/>
        <v>12110</v>
      </c>
      <c r="E691" s="21" t="str">
        <f>VLOOKUP(B691,'Table A as of March 2024'!A:G,7,FALSE)</f>
        <v>Direct Aid to Public Education</v>
      </c>
      <c r="F691" s="21" t="str">
        <f>VLOOKUP(B691,'Table A as of March 2024'!A:H,8,FALSE)</f>
        <v>ARP-CrvStLoclFisRecFd-COVID-19</v>
      </c>
      <c r="G691" s="11" t="str">
        <f>VLOOKUP(B691,'Table A as of March 2024'!A:I,9,FALSE)</f>
        <v>120</v>
      </c>
      <c r="H691" t="str">
        <f>VLOOKUP(B691,'Table A as of March 2024'!A:L,12,FALSE)</f>
        <v>No</v>
      </c>
      <c r="I691" s="9" t="str">
        <f>VLOOKUP(B691,'Table A as of March 2024'!A:M,13,FALSE)</f>
        <v>V</v>
      </c>
      <c r="J691" t="str">
        <f>VLOOKUP(B691,'Table A as of March 2024'!A:O,15,FALSE)</f>
        <v>R</v>
      </c>
      <c r="K691" t="str">
        <f>VLOOKUP(G691,'ACFR Class Vlookup'!A:B,2,FALSE)</f>
        <v>Governmental</v>
      </c>
      <c r="L691" s="1" t="str">
        <f>VLOOKUP(D691,'Fund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91" s="6" t="str">
        <f t="shared" si="112"/>
        <v>N/A</v>
      </c>
      <c r="N691" s="6" t="s">
        <v>2886</v>
      </c>
      <c r="O691" s="6" t="str">
        <f t="shared" si="113"/>
        <v>N/A</v>
      </c>
      <c r="P691" s="5" t="s">
        <v>2886</v>
      </c>
      <c r="Q691" s="6" t="str">
        <f t="shared" si="114"/>
        <v>N/A</v>
      </c>
      <c r="R691" s="7" t="str">
        <f t="shared" si="115"/>
        <v>Yes</v>
      </c>
      <c r="S691" s="5" t="str">
        <f t="shared" si="116"/>
        <v>Answer Required</v>
      </c>
      <c r="T691" s="6" t="str">
        <f t="shared" si="117"/>
        <v>N/A</v>
      </c>
      <c r="U691" s="7" t="str">
        <f t="shared" si="118"/>
        <v>No</v>
      </c>
      <c r="V691" s="5" t="str">
        <f t="shared" si="119"/>
        <v>Answer Required</v>
      </c>
      <c r="W691" s="6" t="str">
        <f t="shared" si="120"/>
        <v>N/A</v>
      </c>
      <c r="X691" s="5" t="s">
        <v>2886</v>
      </c>
    </row>
    <row r="692" spans="1:24" ht="45" x14ac:dyDescent="0.25">
      <c r="A692" s="77">
        <f>VLOOKUP(C692,'BU and Control BU Listing'!A:E,5,FALSE)</f>
        <v>20100</v>
      </c>
      <c r="B692" s="80" t="s">
        <v>8148</v>
      </c>
      <c r="C692" s="22" t="str">
        <f t="shared" si="110"/>
        <v>19700</v>
      </c>
      <c r="D692" s="22" t="str">
        <f t="shared" si="111"/>
        <v>12340</v>
      </c>
      <c r="E692" s="21" t="str">
        <f>VLOOKUP(B692,'Table A as of March 2024'!A:G,7,FALSE)</f>
        <v>Direct Aid to Public Education</v>
      </c>
      <c r="F692" s="21" t="str">
        <f>VLOOKUP(B692,'Table A as of March 2024'!A:H,8,FALSE)</f>
        <v>Special Edu St Grnts-COVID-19</v>
      </c>
      <c r="G692" s="11" t="str">
        <f>VLOOKUP(B692,'Table A as of March 2024'!A:I,9,FALSE)</f>
        <v>120</v>
      </c>
      <c r="H692" t="str">
        <f>VLOOKUP(B692,'Table A as of March 2024'!A:L,12,FALSE)</f>
        <v>No</v>
      </c>
      <c r="I692" s="9" t="str">
        <f>VLOOKUP(B692,'Table A as of March 2024'!A:M,13,FALSE)</f>
        <v>V</v>
      </c>
      <c r="J692" t="str">
        <f>VLOOKUP(B692,'Table A as of March 2024'!A:O,15,FALSE)</f>
        <v>R</v>
      </c>
      <c r="K692" t="str">
        <f>VLOOKUP(G692,'ACFR Class Vlookup'!A:B,2,FALSE)</f>
        <v>Governmental</v>
      </c>
      <c r="L692" s="1" t="str">
        <f>VLOOKUP(D692,'Fund Information'!A:F,6,FALSE)</f>
        <v>ALN 84.027; Special Education Grants to States. Award to provide grants to States to assist them in providing special education and related services to all children with disabilities.</v>
      </c>
      <c r="M692" s="6" t="str">
        <f t="shared" si="112"/>
        <v>N/A</v>
      </c>
      <c r="N692" s="6" t="s">
        <v>2886</v>
      </c>
      <c r="O692" s="6" t="str">
        <f t="shared" si="113"/>
        <v>N/A</v>
      </c>
      <c r="P692" s="5" t="s">
        <v>2886</v>
      </c>
      <c r="Q692" s="6" t="str">
        <f t="shared" si="114"/>
        <v>N/A</v>
      </c>
      <c r="R692" s="7" t="str">
        <f t="shared" si="115"/>
        <v>Yes</v>
      </c>
      <c r="S692" s="5" t="str">
        <f t="shared" si="116"/>
        <v>Answer Required</v>
      </c>
      <c r="T692" s="6" t="str">
        <f t="shared" si="117"/>
        <v>N/A</v>
      </c>
      <c r="U692" s="7" t="str">
        <f t="shared" si="118"/>
        <v>No</v>
      </c>
      <c r="V692" s="5" t="str">
        <f t="shared" si="119"/>
        <v>Answer Required</v>
      </c>
      <c r="W692" s="6" t="str">
        <f t="shared" si="120"/>
        <v>N/A</v>
      </c>
      <c r="X692" s="5" t="s">
        <v>2886</v>
      </c>
    </row>
    <row r="693" spans="1:24" ht="75" x14ac:dyDescent="0.25">
      <c r="A693" s="77">
        <f>VLOOKUP(C693,'BU and Control BU Listing'!A:E,5,FALSE)</f>
        <v>20100</v>
      </c>
      <c r="B693" s="80" t="s">
        <v>8149</v>
      </c>
      <c r="C693" s="22" t="str">
        <f t="shared" si="110"/>
        <v>19700</v>
      </c>
      <c r="D693" s="22" t="str">
        <f t="shared" si="111"/>
        <v>12350</v>
      </c>
      <c r="E693" s="21" t="str">
        <f>VLOOKUP(B693,'Table A as of March 2024'!A:G,7,FALSE)</f>
        <v>Direct Aid to Public Education</v>
      </c>
      <c r="F693" s="21" t="str">
        <f>VLOOKUP(B693,'Table A as of March 2024'!A:H,8,FALSE)</f>
        <v>SpecialEdu-PrschlGrnt-COVID-19</v>
      </c>
      <c r="G693" s="11" t="str">
        <f>VLOOKUP(B693,'Table A as of March 2024'!A:I,9,FALSE)</f>
        <v>120</v>
      </c>
      <c r="H693" t="str">
        <f>VLOOKUP(B693,'Table A as of March 2024'!A:L,12,FALSE)</f>
        <v>No</v>
      </c>
      <c r="I693" s="9" t="str">
        <f>VLOOKUP(B693,'Table A as of March 2024'!A:M,13,FALSE)</f>
        <v>V</v>
      </c>
      <c r="J693" t="str">
        <f>VLOOKUP(B693,'Table A as of March 2024'!A:O,15,FALSE)</f>
        <v>R</v>
      </c>
      <c r="K693" t="str">
        <f>VLOOKUP(G693,'ACFR Class Vlookup'!A:B,2,FALSE)</f>
        <v>Governmental</v>
      </c>
      <c r="L693" s="1" t="str">
        <f>VLOOKUP(D693,'Fund Information'!A:F,6,FALSE)</f>
        <v>ALN 84.173; Special Education Preschool Grants. Award to  provide grants to States to assist them in providing special education and related services to children with disabilities ages 3 through 5 years, and at a State's discretion, to 2- year- old children with disabilities who will reach age three during the school year.</v>
      </c>
      <c r="M693" s="6" t="str">
        <f t="shared" si="112"/>
        <v>N/A</v>
      </c>
      <c r="N693" s="6" t="s">
        <v>2886</v>
      </c>
      <c r="O693" s="6" t="str">
        <f t="shared" si="113"/>
        <v>N/A</v>
      </c>
      <c r="P693" s="5" t="s">
        <v>2886</v>
      </c>
      <c r="Q693" s="6" t="str">
        <f t="shared" si="114"/>
        <v>N/A</v>
      </c>
      <c r="R693" s="7" t="str">
        <f t="shared" si="115"/>
        <v>Yes</v>
      </c>
      <c r="S693" s="5" t="str">
        <f t="shared" si="116"/>
        <v>Answer Required</v>
      </c>
      <c r="T693" s="6" t="str">
        <f t="shared" si="117"/>
        <v>N/A</v>
      </c>
      <c r="U693" s="7" t="str">
        <f t="shared" si="118"/>
        <v>No</v>
      </c>
      <c r="V693" s="5" t="str">
        <f t="shared" si="119"/>
        <v>Answer Required</v>
      </c>
      <c r="W693" s="6" t="str">
        <f t="shared" si="120"/>
        <v>N/A</v>
      </c>
      <c r="X693" s="5" t="s">
        <v>2886</v>
      </c>
    </row>
    <row r="694" spans="1:24" ht="105" x14ac:dyDescent="0.25">
      <c r="A694" s="77">
        <f>VLOOKUP(C694,'BU and Control BU Listing'!A:E,5,FALSE)</f>
        <v>20100</v>
      </c>
      <c r="B694" s="80" t="s">
        <v>8669</v>
      </c>
      <c r="C694" s="22" t="str">
        <f t="shared" si="110"/>
        <v>19700</v>
      </c>
      <c r="D694" s="22" t="str">
        <f t="shared" si="111"/>
        <v>12460</v>
      </c>
      <c r="E694" s="21" t="str">
        <f>VLOOKUP(B694,'Table A as of March 2024'!A:G,7,FALSE)</f>
        <v>Direct Aid to Public Education</v>
      </c>
      <c r="F694" s="21" t="str">
        <f>VLOOKUP(B694,'Table A as of March 2024'!A:H,8,FALSE)</f>
        <v>ChldNutrnDisGrtLmtAvl-COVID-19</v>
      </c>
      <c r="G694" s="11" t="str">
        <f>VLOOKUP(B694,'Table A as of March 2024'!A:I,9,FALSE)</f>
        <v>120</v>
      </c>
      <c r="H694" t="str">
        <f>VLOOKUP(B694,'Table A as of March 2024'!A:L,12,FALSE)</f>
        <v>No</v>
      </c>
      <c r="I694" s="9" t="str">
        <f>VLOOKUP(B694,'Table A as of March 2024'!A:M,13,FALSE)</f>
        <v>V</v>
      </c>
      <c r="J694" t="str">
        <f>VLOOKUP(B694,'Table A as of March 2024'!A:O,15,FALSE)</f>
        <v>R</v>
      </c>
      <c r="K694" t="str">
        <f>VLOOKUP(G694,'ACFR Class Vlookup'!A:B,2,FALSE)</f>
        <v>Governmental</v>
      </c>
      <c r="L694" s="1" t="str">
        <f>VLOOKUP(D694,'Fund Information'!A:F,6,FALSE)</f>
        <v>ALN 10.579 - Child Nutrition Discretionary Grants Limited Availability
Equipment Assistance Grant funding provided by the American Rescue Plan Act (ARPA), is being made available to State agencies to competitively award Equipment Assistance Subgrants to eligible School Food Authorities (SFAs) participating in the National School Lunch Program (NSLP).</v>
      </c>
      <c r="M694" s="6" t="str">
        <f t="shared" si="112"/>
        <v>N/A</v>
      </c>
      <c r="N694" s="6" t="s">
        <v>2886</v>
      </c>
      <c r="O694" s="6" t="str">
        <f t="shared" si="113"/>
        <v>N/A</v>
      </c>
      <c r="P694" s="5" t="s">
        <v>2886</v>
      </c>
      <c r="Q694" s="6" t="str">
        <f t="shared" si="114"/>
        <v>N/A</v>
      </c>
      <c r="R694" s="7" t="str">
        <f t="shared" si="115"/>
        <v>Yes</v>
      </c>
      <c r="S694" s="5" t="str">
        <f t="shared" si="116"/>
        <v>Answer Required</v>
      </c>
      <c r="T694" s="6" t="str">
        <f t="shared" si="117"/>
        <v>N/A</v>
      </c>
      <c r="U694" s="7" t="str">
        <f t="shared" si="118"/>
        <v>No</v>
      </c>
      <c r="V694" s="5" t="str">
        <f t="shared" si="119"/>
        <v>Answer Required</v>
      </c>
      <c r="W694" s="6" t="str">
        <f t="shared" si="120"/>
        <v>N/A</v>
      </c>
      <c r="X694" s="5" t="s">
        <v>2886</v>
      </c>
    </row>
    <row r="695" spans="1:24" x14ac:dyDescent="0.25">
      <c r="A695" s="77">
        <f>VLOOKUP(C695,'BU and Control BU Listing'!A:E,5,FALSE)</f>
        <v>19900</v>
      </c>
      <c r="B695" s="80" t="s">
        <v>3452</v>
      </c>
      <c r="C695" s="22" t="str">
        <f t="shared" si="110"/>
        <v>19900</v>
      </c>
      <c r="D695" s="22" t="str">
        <f t="shared" si="111"/>
        <v>01000</v>
      </c>
      <c r="E695" s="21" t="str">
        <f>VLOOKUP(B695,'Table A as of March 2024'!A:G,7,FALSE)</f>
        <v>Dept Conservation &amp; Recreation</v>
      </c>
      <c r="F695" s="21" t="str">
        <f>VLOOKUP(B695,'Table A as of March 2024'!A:H,8,FALSE)</f>
        <v>General Fund</v>
      </c>
      <c r="G695" s="11" t="str">
        <f>VLOOKUP(B695,'Table A as of March 2024'!A:I,9,FALSE)</f>
        <v>100</v>
      </c>
      <c r="H695" t="str">
        <f>VLOOKUP(B695,'Table A as of March 2024'!A:L,12,FALSE)</f>
        <v>No</v>
      </c>
      <c r="I695" s="9" t="str">
        <f>VLOOKUP(B695,'Table A as of March 2024'!A:M,13,FALSE)</f>
        <v>G</v>
      </c>
      <c r="J695" t="str">
        <f>VLOOKUP(B695,'Table A as of March 2024'!A:O,15,FALSE)</f>
        <v>U</v>
      </c>
      <c r="K695" t="str">
        <f>VLOOKUP(G695,'ACFR Class Vlookup'!A:B,2,FALSE)</f>
        <v>Governmental</v>
      </c>
      <c r="L695" s="1" t="str">
        <f>VLOOKUP(D695,'Fund Information'!A:F,6,FALSE)</f>
        <v>General Fund</v>
      </c>
      <c r="M695" s="6" t="str">
        <f t="shared" si="112"/>
        <v>N/A</v>
      </c>
      <c r="N695" s="6" t="s">
        <v>2886</v>
      </c>
      <c r="O695" s="6" t="str">
        <f t="shared" si="113"/>
        <v>N/A</v>
      </c>
      <c r="P695" s="5" t="s">
        <v>2886</v>
      </c>
      <c r="Q695" s="6" t="str">
        <f t="shared" si="114"/>
        <v>N/A</v>
      </c>
      <c r="R695" s="7" t="str">
        <f t="shared" si="115"/>
        <v>No</v>
      </c>
      <c r="S695" s="5" t="str">
        <f t="shared" si="116"/>
        <v>Answer Required</v>
      </c>
      <c r="T695" s="6" t="str">
        <f t="shared" si="117"/>
        <v>N/A</v>
      </c>
      <c r="U695" s="7" t="str">
        <f t="shared" si="118"/>
        <v>No</v>
      </c>
      <c r="V695" s="5" t="str">
        <f t="shared" si="119"/>
        <v>Answer Required</v>
      </c>
      <c r="W695" s="6" t="str">
        <f t="shared" si="120"/>
        <v>N/A</v>
      </c>
      <c r="X695" s="5" t="s">
        <v>2886</v>
      </c>
    </row>
    <row r="696" spans="1:24" ht="60" x14ac:dyDescent="0.25">
      <c r="A696" s="77">
        <f>VLOOKUP(C696,'BU and Control BU Listing'!A:E,5,FALSE)</f>
        <v>19900</v>
      </c>
      <c r="B696" s="80" t="s">
        <v>3453</v>
      </c>
      <c r="C696" s="22" t="str">
        <f t="shared" si="110"/>
        <v>19900</v>
      </c>
      <c r="D696" s="22" t="str">
        <f t="shared" si="111"/>
        <v>02040</v>
      </c>
      <c r="E696" s="21" t="str">
        <f>VLOOKUP(B696,'Table A as of March 2024'!A:G,7,FALSE)</f>
        <v>Dept Conservation &amp; Recreation</v>
      </c>
      <c r="F696" s="21" t="str">
        <f>VLOOKUP(B696,'Table A as of March 2024'!A:H,8,FALSE)</f>
        <v>Open-Space Preservation Fund</v>
      </c>
      <c r="G696" s="11" t="str">
        <f>VLOOKUP(B696,'Table A as of March 2024'!A:I,9,FALSE)</f>
        <v>105</v>
      </c>
      <c r="H696" t="str">
        <f>VLOOKUP(B696,'Table A as of March 2024'!A:L,12,FALSE)</f>
        <v>No</v>
      </c>
      <c r="I696" s="9" t="str">
        <f>VLOOKUP(B696,'Table A as of March 2024'!A:M,13,FALSE)</f>
        <v>U</v>
      </c>
      <c r="J696" t="str">
        <f>VLOOKUP(B696,'Table A as of March 2024'!A:O,15,FALSE)</f>
        <v>C</v>
      </c>
      <c r="K696" t="str">
        <f>VLOOKUP(G696,'ACFR Class Vlookup'!A:B,2,FALSE)</f>
        <v>Governmental</v>
      </c>
      <c r="L696" s="1" t="str">
        <f>VLOOKUP(D696,'Fund Information'!A:F,6,FALSE)</f>
        <v>This fund is for the VA Outdoors Foundation per 58.1-817. A $1 fee is imposed on every deed in which open-space easements are held by the Virginia Outdoors Foundation. The fee shall be collected as provided in § 58.1-812.</v>
      </c>
      <c r="M696" s="6" t="str">
        <f t="shared" si="112"/>
        <v>N/A</v>
      </c>
      <c r="N696" s="6" t="s">
        <v>2886</v>
      </c>
      <c r="O696" s="6" t="str">
        <f t="shared" si="113"/>
        <v>N/A</v>
      </c>
      <c r="P696" s="5" t="s">
        <v>2886</v>
      </c>
      <c r="Q696" s="6" t="str">
        <f t="shared" si="114"/>
        <v>N/A</v>
      </c>
      <c r="R696" s="7" t="str">
        <f t="shared" si="115"/>
        <v>No</v>
      </c>
      <c r="S696" s="5" t="str">
        <f t="shared" si="116"/>
        <v>Answer Required</v>
      </c>
      <c r="T696" s="6" t="str">
        <f t="shared" si="117"/>
        <v>N/A</v>
      </c>
      <c r="U696" s="7" t="str">
        <f t="shared" si="118"/>
        <v>Yes</v>
      </c>
      <c r="V696" s="5" t="str">
        <f t="shared" si="119"/>
        <v>Answer Required</v>
      </c>
      <c r="W696" s="6" t="str">
        <f t="shared" si="120"/>
        <v>N/A</v>
      </c>
      <c r="X696" s="5" t="s">
        <v>2886</v>
      </c>
    </row>
    <row r="697" spans="1:24" ht="45" x14ac:dyDescent="0.25">
      <c r="A697" s="77">
        <f>VLOOKUP(C697,'BU and Control BU Listing'!A:E,5,FALSE)</f>
        <v>19900</v>
      </c>
      <c r="B697" s="80" t="s">
        <v>5796</v>
      </c>
      <c r="C697" s="22" t="str">
        <f t="shared" si="110"/>
        <v>19900</v>
      </c>
      <c r="D697" s="22" t="str">
        <f t="shared" si="111"/>
        <v>02099</v>
      </c>
      <c r="E697" s="21" t="str">
        <f>VLOOKUP(B697,'Table A as of March 2024'!A:G,7,FALSE)</f>
        <v>Dept Conservation &amp; Recreation</v>
      </c>
      <c r="F697" s="21" t="str">
        <f>VLOOKUP(B697,'Table A as of March 2024'!A:H,8,FALSE)</f>
        <v>Virginia State Parks Fund</v>
      </c>
      <c r="G697" s="11" t="str">
        <f>VLOOKUP(B697,'Table A as of March 2024'!A:I,9,FALSE)</f>
        <v>105</v>
      </c>
      <c r="H697" t="str">
        <f>VLOOKUP(B697,'Table A as of March 2024'!A:L,12,FALSE)</f>
        <v>No</v>
      </c>
      <c r="I697" s="9" t="str">
        <f>VLOOKUP(B697,'Table A as of March 2024'!A:M,13,FALSE)</f>
        <v>U</v>
      </c>
      <c r="J697" t="str">
        <f>VLOOKUP(B697,'Table A as of March 2024'!A:O,15,FALSE)</f>
        <v>R</v>
      </c>
      <c r="K697" t="str">
        <f>VLOOKUP(G697,'ACFR Class Vlookup'!A:B,2,FALSE)</f>
        <v>Governmental</v>
      </c>
      <c r="L697" s="1" t="str">
        <f>VLOOKUP(D697,'Fund Information'!A:F,6,FALSE)</f>
        <v>Established per Chapter 70, 2019 Uncodified Acts. Monies in this Fund consist of fees for ‘VIRGINIA STATE PARKS’ license plates owed to the Department of Conservation and Recreation.</v>
      </c>
      <c r="M697" s="6" t="str">
        <f t="shared" si="112"/>
        <v>N/A</v>
      </c>
      <c r="N697" s="6" t="s">
        <v>2886</v>
      </c>
      <c r="O697" s="6" t="str">
        <f t="shared" si="113"/>
        <v>N/A</v>
      </c>
      <c r="P697" s="5" t="s">
        <v>2886</v>
      </c>
      <c r="Q697" s="6" t="str">
        <f t="shared" si="114"/>
        <v>N/A</v>
      </c>
      <c r="R697" s="7" t="str">
        <f t="shared" si="115"/>
        <v>Yes</v>
      </c>
      <c r="S697" s="5" t="str">
        <f t="shared" si="116"/>
        <v>Answer Required</v>
      </c>
      <c r="T697" s="6" t="str">
        <f t="shared" si="117"/>
        <v>N/A</v>
      </c>
      <c r="U697" s="7" t="str">
        <f t="shared" si="118"/>
        <v>No</v>
      </c>
      <c r="V697" s="5" t="str">
        <f t="shared" si="119"/>
        <v>Answer Required</v>
      </c>
      <c r="W697" s="6" t="str">
        <f t="shared" si="120"/>
        <v>N/A</v>
      </c>
      <c r="X697" s="5" t="s">
        <v>2886</v>
      </c>
    </row>
    <row r="698" spans="1:24" ht="30" x14ac:dyDescent="0.25">
      <c r="A698" s="77">
        <f>VLOOKUP(C698,'BU and Control BU Listing'!A:E,5,FALSE)</f>
        <v>19900</v>
      </c>
      <c r="B698" s="80" t="s">
        <v>3454</v>
      </c>
      <c r="C698" s="22" t="str">
        <f t="shared" si="110"/>
        <v>19900</v>
      </c>
      <c r="D698" s="22" t="str">
        <f t="shared" si="111"/>
        <v>02153</v>
      </c>
      <c r="E698" s="21" t="str">
        <f>VLOOKUP(B698,'Table A as of March 2024'!A:G,7,FALSE)</f>
        <v>Dept Conservation &amp; Recreation</v>
      </c>
      <c r="F698" s="21" t="str">
        <f>VLOOKUP(B698,'Table A as of March 2024'!A:H,8,FALSE)</f>
        <v>Natural Area Preservation Fund</v>
      </c>
      <c r="G698" s="11" t="str">
        <f>VLOOKUP(B698,'Table A as of March 2024'!A:I,9,FALSE)</f>
        <v>105</v>
      </c>
      <c r="H698" t="str">
        <f>VLOOKUP(B698,'Table A as of March 2024'!A:L,12,FALSE)</f>
        <v>No</v>
      </c>
      <c r="I698" s="9" t="str">
        <f>VLOOKUP(B698,'Table A as of March 2024'!A:M,13,FALSE)</f>
        <v>U</v>
      </c>
      <c r="J698" t="str">
        <f>VLOOKUP(B698,'Table A as of March 2024'!A:O,15,FALSE)</f>
        <v>C</v>
      </c>
      <c r="K698" t="str">
        <f>VLOOKUP(G698,'ACFR Class Vlookup'!A:B,2,FALSE)</f>
        <v>Governmental</v>
      </c>
      <c r="L698" s="1" t="str">
        <f>VLOOKUP(D698,'Fund Information'!A:F,6,FALSE)</f>
        <v>Accounts for general fund appropriations, gifts, and bequests. Funds are used to maintain a state registry of voluntarily protected natural areas.</v>
      </c>
      <c r="M698" s="6" t="str">
        <f t="shared" si="112"/>
        <v>N/A</v>
      </c>
      <c r="N698" s="6" t="s">
        <v>2886</v>
      </c>
      <c r="O698" s="6" t="str">
        <f t="shared" si="113"/>
        <v>N/A</v>
      </c>
      <c r="P698" s="5" t="s">
        <v>2886</v>
      </c>
      <c r="Q698" s="6" t="str">
        <f t="shared" si="114"/>
        <v>N/A</v>
      </c>
      <c r="R698" s="7" t="str">
        <f t="shared" si="115"/>
        <v>No</v>
      </c>
      <c r="S698" s="5" t="str">
        <f t="shared" si="116"/>
        <v>Answer Required</v>
      </c>
      <c r="T698" s="6" t="str">
        <f t="shared" si="117"/>
        <v>N/A</v>
      </c>
      <c r="U698" s="7" t="str">
        <f t="shared" si="118"/>
        <v>Yes</v>
      </c>
      <c r="V698" s="5" t="str">
        <f t="shared" si="119"/>
        <v>Answer Required</v>
      </c>
      <c r="W698" s="6" t="str">
        <f t="shared" si="120"/>
        <v>N/A</v>
      </c>
      <c r="X698" s="5" t="s">
        <v>2886</v>
      </c>
    </row>
    <row r="699" spans="1:24" ht="90" x14ac:dyDescent="0.25">
      <c r="A699" s="77">
        <f>VLOOKUP(C699,'BU and Control BU Listing'!A:E,5,FALSE)</f>
        <v>19900</v>
      </c>
      <c r="B699" s="80" t="s">
        <v>3455</v>
      </c>
      <c r="C699" s="22" t="str">
        <f t="shared" si="110"/>
        <v>19900</v>
      </c>
      <c r="D699" s="22" t="str">
        <f t="shared" si="111"/>
        <v>02164</v>
      </c>
      <c r="E699" s="21" t="str">
        <f>VLOOKUP(B699,'Table A as of March 2024'!A:G,7,FALSE)</f>
        <v>Dept Conservation &amp; Recreation</v>
      </c>
      <c r="F699" s="21" t="str">
        <f>VLOOKUP(B699,'Table A as of March 2024'!A:H,8,FALSE)</f>
        <v>Land Preservation Fund</v>
      </c>
      <c r="G699" s="11" t="str">
        <f>VLOOKUP(B699,'Table A as of March 2024'!A:I,9,FALSE)</f>
        <v>100</v>
      </c>
      <c r="H699" t="str">
        <f>VLOOKUP(B699,'Table A as of March 2024'!A:L,12,FALSE)</f>
        <v>No</v>
      </c>
      <c r="I699" s="9" t="str">
        <f>VLOOKUP(B699,'Table A as of March 2024'!A:M,13,FALSE)</f>
        <v>U</v>
      </c>
      <c r="J699" t="str">
        <f>VLOOKUP(B699,'Table A as of March 2024'!A:O,15,FALSE)</f>
        <v>A</v>
      </c>
      <c r="K699" t="str">
        <f>VLOOKUP(G699,'ACFR Class Vlookup'!A:B,2,FALSE)</f>
        <v>Governmental</v>
      </c>
      <c r="L699" s="1" t="str">
        <f>VLOOKUP(D699,'Fund Information'!A:F,6,FALSE)</f>
        <v>The Land Preservation Fund accounts for Land Preservation Revenue.  Receipts to this fund include payments received from taxpayers wanting to sell their Land Preservation Credit and distributions from the VA Land Conservation Foundation Board. Funds are used to support monitoring and enforcement of conservation and preservation purposes of the donated land interest.</v>
      </c>
      <c r="M699" s="6" t="str">
        <f t="shared" si="112"/>
        <v>N/A</v>
      </c>
      <c r="N699" s="6" t="s">
        <v>2886</v>
      </c>
      <c r="O699" s="6" t="str">
        <f t="shared" si="113"/>
        <v>N/A</v>
      </c>
      <c r="P699" s="5" t="s">
        <v>2886</v>
      </c>
      <c r="Q699" s="6" t="str">
        <f t="shared" si="114"/>
        <v>N/A</v>
      </c>
      <c r="R699" s="7" t="str">
        <f t="shared" si="115"/>
        <v>No</v>
      </c>
      <c r="S699" s="5" t="str">
        <f t="shared" si="116"/>
        <v>Answer Required</v>
      </c>
      <c r="T699" s="6" t="str">
        <f t="shared" si="117"/>
        <v>N/A</v>
      </c>
      <c r="U699" s="7" t="str">
        <f t="shared" si="118"/>
        <v>No</v>
      </c>
      <c r="V699" s="5" t="str">
        <f t="shared" si="119"/>
        <v>Answer Required</v>
      </c>
      <c r="W699" s="6" t="str">
        <f t="shared" si="120"/>
        <v>N/A</v>
      </c>
      <c r="X699" s="5" t="s">
        <v>2886</v>
      </c>
    </row>
    <row r="700" spans="1:24" x14ac:dyDescent="0.25">
      <c r="A700" s="77">
        <f>VLOOKUP(C700,'BU and Control BU Listing'!A:E,5,FALSE)</f>
        <v>19900</v>
      </c>
      <c r="B700" s="80" t="s">
        <v>3456</v>
      </c>
      <c r="C700" s="22" t="str">
        <f t="shared" si="110"/>
        <v>19900</v>
      </c>
      <c r="D700" s="22" t="str">
        <f t="shared" si="111"/>
        <v>02199</v>
      </c>
      <c r="E700" s="21" t="str">
        <f>VLOOKUP(B700,'Table A as of March 2024'!A:G,7,FALSE)</f>
        <v>Dept Conservation &amp; Recreation</v>
      </c>
      <c r="F700" s="21" t="str">
        <f>VLOOKUP(B700,'Table A as of March 2024'!A:H,8,FALSE)</f>
        <v>DCR Special Revenue Fund</v>
      </c>
      <c r="G700" s="11" t="str">
        <f>VLOOKUP(B700,'Table A as of March 2024'!A:I,9,FALSE)</f>
        <v>100</v>
      </c>
      <c r="H700" t="str">
        <f>VLOOKUP(B700,'Table A as of March 2024'!A:L,12,FALSE)</f>
        <v>No</v>
      </c>
      <c r="I700" s="9" t="str">
        <f>VLOOKUP(B700,'Table A as of March 2024'!A:M,13,FALSE)</f>
        <v>U</v>
      </c>
      <c r="J700" t="str">
        <f>VLOOKUP(B700,'Table A as of March 2024'!A:O,15,FALSE)</f>
        <v>A</v>
      </c>
      <c r="K700" t="str">
        <f>VLOOKUP(G700,'ACFR Class Vlookup'!A:B,2,FALSE)</f>
        <v>Governmental</v>
      </c>
      <c r="L700" s="1" t="str">
        <f>VLOOKUP(D700,'Fund Information'!A:F,6,FALSE)</f>
        <v>This fund accounts for operational activity.</v>
      </c>
      <c r="M700" s="6" t="str">
        <f t="shared" si="112"/>
        <v>N/A</v>
      </c>
      <c r="N700" s="6" t="s">
        <v>2886</v>
      </c>
      <c r="O700" s="6" t="str">
        <f t="shared" si="113"/>
        <v>N/A</v>
      </c>
      <c r="P700" s="5" t="s">
        <v>2886</v>
      </c>
      <c r="Q700" s="6" t="str">
        <f t="shared" si="114"/>
        <v>N/A</v>
      </c>
      <c r="R700" s="7" t="str">
        <f t="shared" si="115"/>
        <v>No</v>
      </c>
      <c r="S700" s="5" t="str">
        <f t="shared" si="116"/>
        <v>Answer Required</v>
      </c>
      <c r="T700" s="6" t="str">
        <f t="shared" si="117"/>
        <v>N/A</v>
      </c>
      <c r="U700" s="7" t="str">
        <f t="shared" si="118"/>
        <v>No</v>
      </c>
      <c r="V700" s="5" t="str">
        <f t="shared" si="119"/>
        <v>Answer Required</v>
      </c>
      <c r="W700" s="6" t="str">
        <f t="shared" si="120"/>
        <v>N/A</v>
      </c>
      <c r="X700" s="5" t="s">
        <v>2886</v>
      </c>
    </row>
    <row r="701" spans="1:24" ht="30" x14ac:dyDescent="0.25">
      <c r="A701" s="77">
        <f>VLOOKUP(C701,'BU and Control BU Listing'!A:E,5,FALSE)</f>
        <v>19900</v>
      </c>
      <c r="B701" s="80" t="s">
        <v>3457</v>
      </c>
      <c r="C701" s="22" t="str">
        <f t="shared" si="110"/>
        <v>19900</v>
      </c>
      <c r="D701" s="22" t="str">
        <f t="shared" si="111"/>
        <v>02410</v>
      </c>
      <c r="E701" s="21" t="str">
        <f>VLOOKUP(B701,'Table A as of March 2024'!A:G,7,FALSE)</f>
        <v>Dept Conservation &amp; Recreation</v>
      </c>
      <c r="F701" s="21" t="str">
        <f>VLOOKUP(B701,'Table A as of March 2024'!A:H,8,FALSE)</f>
        <v>Open Space Rec And Conservatn</v>
      </c>
      <c r="G701" s="11" t="str">
        <f>VLOOKUP(B701,'Table A as of March 2024'!A:I,9,FALSE)</f>
        <v>105</v>
      </c>
      <c r="H701" t="str">
        <f>VLOOKUP(B701,'Table A as of March 2024'!A:L,12,FALSE)</f>
        <v>No</v>
      </c>
      <c r="I701" s="9" t="str">
        <f>VLOOKUP(B701,'Table A as of March 2024'!A:M,13,FALSE)</f>
        <v>U</v>
      </c>
      <c r="J701" t="str">
        <f>VLOOKUP(B701,'Table A as of March 2024'!A:O,15,FALSE)</f>
        <v>R</v>
      </c>
      <c r="K701" t="str">
        <f>VLOOKUP(G701,'ACFR Class Vlookup'!A:B,2,FALSE)</f>
        <v>Governmental</v>
      </c>
      <c r="L701" s="1" t="str">
        <f>VLOOKUP(D701,'Fund Information'!A:F,6,FALSE)</f>
        <v>Accounts for voluntary income tax contributions.  Fifty-percent of collections are distributed to local public bodies.</v>
      </c>
      <c r="M701" s="6" t="str">
        <f t="shared" si="112"/>
        <v>N/A</v>
      </c>
      <c r="N701" s="6" t="s">
        <v>2886</v>
      </c>
      <c r="O701" s="6" t="str">
        <f t="shared" si="113"/>
        <v>N/A</v>
      </c>
      <c r="P701" s="5" t="s">
        <v>2886</v>
      </c>
      <c r="Q701" s="6" t="str">
        <f t="shared" si="114"/>
        <v>N/A</v>
      </c>
      <c r="R701" s="7" t="str">
        <f t="shared" si="115"/>
        <v>Yes</v>
      </c>
      <c r="S701" s="5" t="str">
        <f t="shared" si="116"/>
        <v>Answer Required</v>
      </c>
      <c r="T701" s="6" t="str">
        <f t="shared" si="117"/>
        <v>N/A</v>
      </c>
      <c r="U701" s="7" t="str">
        <f t="shared" si="118"/>
        <v>No</v>
      </c>
      <c r="V701" s="5" t="str">
        <f t="shared" si="119"/>
        <v>Answer Required</v>
      </c>
      <c r="W701" s="6" t="str">
        <f t="shared" si="120"/>
        <v>N/A</v>
      </c>
      <c r="X701" s="5" t="s">
        <v>2886</v>
      </c>
    </row>
    <row r="702" spans="1:24" ht="60" x14ac:dyDescent="0.25">
      <c r="A702" s="77">
        <f>VLOOKUP(C702,'BU and Control BU Listing'!A:E,5,FALSE)</f>
        <v>19900</v>
      </c>
      <c r="B702" s="80" t="s">
        <v>3458</v>
      </c>
      <c r="C702" s="22" t="str">
        <f t="shared" si="110"/>
        <v>19900</v>
      </c>
      <c r="D702" s="22" t="str">
        <f t="shared" si="111"/>
        <v>02460</v>
      </c>
      <c r="E702" s="21" t="str">
        <f>VLOOKUP(B702,'Table A as of March 2024'!A:G,7,FALSE)</f>
        <v>Dept Conservation &amp; Recreation</v>
      </c>
      <c r="F702" s="21" t="str">
        <f>VLOOKUP(B702,'Table A as of March 2024'!A:H,8,FALSE)</f>
        <v>Disaster Recovery Fund</v>
      </c>
      <c r="G702" s="11" t="str">
        <f>VLOOKUP(B702,'Table A as of March 2024'!A:I,9,FALSE)</f>
        <v>100</v>
      </c>
      <c r="H702" t="str">
        <f>VLOOKUP(B702,'Table A as of March 2024'!A:L,12,FALSE)</f>
        <v>No</v>
      </c>
      <c r="I702" s="9" t="str">
        <f>VLOOKUP(B702,'Table A as of March 2024'!A:M,13,FALSE)</f>
        <v>U</v>
      </c>
      <c r="J702" t="str">
        <f>VLOOKUP(B702,'Table A as of March 2024'!A:O,15,FALSE)</f>
        <v>A</v>
      </c>
      <c r="K702" t="str">
        <f>VLOOKUP(G702,'ACFR Class Vlookup'!A:B,2,FALSE)</f>
        <v>Governmental</v>
      </c>
      <c r="L702" s="1" t="str">
        <f>VLOOKUP(D702,'Fund Information'!A:F,6,FALSE)</f>
        <v>Per COV § 44-146.18.1, this fund accounts for General Fund Sum Sufficient Appropriations.  Funds are used when the Governor declares a "state of emergency"; can be used for anything related to the state of emergency.</v>
      </c>
      <c r="M702" s="6" t="str">
        <f t="shared" si="112"/>
        <v>N/A</v>
      </c>
      <c r="N702" s="6" t="s">
        <v>2886</v>
      </c>
      <c r="O702" s="6" t="str">
        <f t="shared" si="113"/>
        <v>N/A</v>
      </c>
      <c r="P702" s="5" t="s">
        <v>2886</v>
      </c>
      <c r="Q702" s="6" t="str">
        <f t="shared" si="114"/>
        <v>N/A</v>
      </c>
      <c r="R702" s="7" t="str">
        <f t="shared" si="115"/>
        <v>No</v>
      </c>
      <c r="S702" s="5" t="str">
        <f t="shared" si="116"/>
        <v>Answer Required</v>
      </c>
      <c r="T702" s="6" t="str">
        <f t="shared" si="117"/>
        <v>N/A</v>
      </c>
      <c r="U702" s="7" t="str">
        <f t="shared" si="118"/>
        <v>No</v>
      </c>
      <c r="V702" s="5" t="str">
        <f t="shared" si="119"/>
        <v>Answer Required</v>
      </c>
      <c r="W702" s="6" t="str">
        <f t="shared" si="120"/>
        <v>N/A</v>
      </c>
      <c r="X702" s="5" t="s">
        <v>2886</v>
      </c>
    </row>
    <row r="703" spans="1:24" ht="30" x14ac:dyDescent="0.25">
      <c r="A703" s="77">
        <f>VLOOKUP(C703,'BU and Control BU Listing'!A:E,5,FALSE)</f>
        <v>19900</v>
      </c>
      <c r="B703" s="80" t="s">
        <v>3459</v>
      </c>
      <c r="C703" s="22" t="str">
        <f t="shared" si="110"/>
        <v>19900</v>
      </c>
      <c r="D703" s="22" t="str">
        <f t="shared" si="111"/>
        <v>02520</v>
      </c>
      <c r="E703" s="21" t="str">
        <f>VLOOKUP(B703,'Table A as of March 2024'!A:G,7,FALSE)</f>
        <v>Dept Conservation &amp; Recreation</v>
      </c>
      <c r="F703" s="21" t="str">
        <f>VLOOKUP(B703,'Table A as of March 2024'!A:H,8,FALSE)</f>
        <v>Chesapeake Bay Restoration</v>
      </c>
      <c r="G703" s="11" t="str">
        <f>VLOOKUP(B703,'Table A as of March 2024'!A:I,9,FALSE)</f>
        <v>105</v>
      </c>
      <c r="H703" t="str">
        <f>VLOOKUP(B703,'Table A as of March 2024'!A:L,12,FALSE)</f>
        <v>No</v>
      </c>
      <c r="I703" s="9" t="str">
        <f>VLOOKUP(B703,'Table A as of March 2024'!A:M,13,FALSE)</f>
        <v>U</v>
      </c>
      <c r="J703" t="str">
        <f>VLOOKUP(B703,'Table A as of March 2024'!A:O,15,FALSE)</f>
        <v>R</v>
      </c>
      <c r="K703" t="str">
        <f>VLOOKUP(G703,'ACFR Class Vlookup'!A:B,2,FALSE)</f>
        <v>Governmental</v>
      </c>
      <c r="L703" s="1" t="str">
        <f>VLOOKUP(D703,'Fund Information'!A:F,6,FALSE)</f>
        <v>Special revenue to implement the recommendations of the Chesapeake Bay Restoration Fund Advisory Committee.</v>
      </c>
      <c r="M703" s="6" t="str">
        <f t="shared" si="112"/>
        <v>N/A</v>
      </c>
      <c r="N703" s="6" t="s">
        <v>2886</v>
      </c>
      <c r="O703" s="6" t="str">
        <f t="shared" si="113"/>
        <v>N/A</v>
      </c>
      <c r="P703" s="5" t="s">
        <v>2886</v>
      </c>
      <c r="Q703" s="6" t="str">
        <f t="shared" si="114"/>
        <v>N/A</v>
      </c>
      <c r="R703" s="7" t="str">
        <f t="shared" si="115"/>
        <v>Yes</v>
      </c>
      <c r="S703" s="5" t="str">
        <f t="shared" si="116"/>
        <v>Answer Required</v>
      </c>
      <c r="T703" s="6" t="str">
        <f t="shared" si="117"/>
        <v>N/A</v>
      </c>
      <c r="U703" s="7" t="str">
        <f t="shared" si="118"/>
        <v>No</v>
      </c>
      <c r="V703" s="5" t="str">
        <f t="shared" si="119"/>
        <v>Answer Required</v>
      </c>
      <c r="W703" s="6" t="str">
        <f t="shared" si="120"/>
        <v>N/A</v>
      </c>
      <c r="X703" s="5" t="s">
        <v>2886</v>
      </c>
    </row>
    <row r="704" spans="1:24" ht="30" x14ac:dyDescent="0.25">
      <c r="A704" s="77">
        <f>VLOOKUP(C704,'BU and Control BU Listing'!A:E,5,FALSE)</f>
        <v>19900</v>
      </c>
      <c r="B704" s="80" t="s">
        <v>3460</v>
      </c>
      <c r="C704" s="22" t="str">
        <f t="shared" si="110"/>
        <v>19900</v>
      </c>
      <c r="D704" s="22" t="str">
        <f t="shared" si="111"/>
        <v>02630</v>
      </c>
      <c r="E704" s="21" t="str">
        <f>VLOOKUP(B704,'Table A as of March 2024'!A:G,7,FALSE)</f>
        <v>Dept Conservation &amp; Recreation</v>
      </c>
      <c r="F704" s="21" t="str">
        <f>VLOOKUP(B704,'Table A as of March 2024'!A:H,8,FALSE)</f>
        <v>St Park Conservation Resources</v>
      </c>
      <c r="G704" s="11" t="str">
        <f>VLOOKUP(B704,'Table A as of March 2024'!A:I,9,FALSE)</f>
        <v>105</v>
      </c>
      <c r="H704" t="str">
        <f>VLOOKUP(B704,'Table A as of March 2024'!A:L,12,FALSE)</f>
        <v>Yes</v>
      </c>
      <c r="I704" s="9" t="str">
        <f>VLOOKUP(B704,'Table A as of March 2024'!A:M,13,FALSE)</f>
        <v>U</v>
      </c>
      <c r="J704" t="str">
        <f>VLOOKUP(B704,'Table A as of March 2024'!A:O,15,FALSE)</f>
        <v>C</v>
      </c>
      <c r="K704" t="str">
        <f>VLOOKUP(G704,'ACFR Class Vlookup'!A:B,2,FALSE)</f>
        <v>Governmental</v>
      </c>
      <c r="L704" s="1" t="str">
        <f>VLOOKUP(D704,'Fund Information'!A:F,6,FALSE)</f>
        <v>Accounts for gifts, entrance fees, and fees from contractor-operated concessions. Funds used for conservation, etc. of State Parks.</v>
      </c>
      <c r="M704" s="6" t="str">
        <f t="shared" si="112"/>
        <v>N/A</v>
      </c>
      <c r="N704" s="6" t="s">
        <v>2886</v>
      </c>
      <c r="O704" s="6" t="str">
        <f t="shared" si="113"/>
        <v>N/A</v>
      </c>
      <c r="P704" s="5" t="s">
        <v>2886</v>
      </c>
      <c r="Q704" s="6" t="str">
        <f t="shared" si="114"/>
        <v>N/A</v>
      </c>
      <c r="R704" s="7" t="str">
        <f t="shared" si="115"/>
        <v>No</v>
      </c>
      <c r="S704" s="5" t="str">
        <f t="shared" si="116"/>
        <v>Answer Required</v>
      </c>
      <c r="T704" s="6" t="str">
        <f t="shared" si="117"/>
        <v>N/A</v>
      </c>
      <c r="U704" s="7" t="str">
        <f t="shared" si="118"/>
        <v>Yes</v>
      </c>
      <c r="V704" s="5" t="str">
        <f t="shared" si="119"/>
        <v>Answer Required</v>
      </c>
      <c r="W704" s="6" t="str">
        <f t="shared" si="120"/>
        <v>N/A</v>
      </c>
      <c r="X704" s="5" t="s">
        <v>2886</v>
      </c>
    </row>
    <row r="705" spans="1:24" ht="60" x14ac:dyDescent="0.25">
      <c r="A705" s="77">
        <f>VLOOKUP(C705,'BU and Control BU Listing'!A:E,5,FALSE)</f>
        <v>19900</v>
      </c>
      <c r="B705" s="80" t="s">
        <v>3461</v>
      </c>
      <c r="C705" s="22" t="str">
        <f t="shared" si="110"/>
        <v>19900</v>
      </c>
      <c r="D705" s="22" t="str">
        <f t="shared" si="111"/>
        <v>02650</v>
      </c>
      <c r="E705" s="21" t="str">
        <f>VLOOKUP(B705,'Table A as of March 2024'!A:G,7,FALSE)</f>
        <v>Dept Conservation &amp; Recreation</v>
      </c>
      <c r="F705" s="21" t="str">
        <f>VLOOKUP(B705,'Table A as of March 2024'!A:H,8,FALSE)</f>
        <v>State Park Acquisition And Dev</v>
      </c>
      <c r="G705" s="11" t="str">
        <f>VLOOKUP(B705,'Table A as of March 2024'!A:I,9,FALSE)</f>
        <v>105</v>
      </c>
      <c r="H705" t="str">
        <f>VLOOKUP(B705,'Table A as of March 2024'!A:L,12,FALSE)</f>
        <v>Yes</v>
      </c>
      <c r="I705" s="9" t="str">
        <f>VLOOKUP(B705,'Table A as of March 2024'!A:M,13,FALSE)</f>
        <v>U</v>
      </c>
      <c r="J705" t="str">
        <f>VLOOKUP(B705,'Table A as of March 2024'!A:O,15,FALSE)</f>
        <v>C</v>
      </c>
      <c r="K705" t="str">
        <f>VLOOKUP(G705,'ACFR Class Vlookup'!A:B,2,FALSE)</f>
        <v>Governmental</v>
      </c>
      <c r="L705" s="1" t="str">
        <f>VLOOKUP(D705,'Fund Information'!A:F,6,FALSE)</f>
        <v>The State Parks Acquisition &amp; Development Fund (not the Forfeited Asset Sharing Program) consists of the proceeds from the sale of surplus property and shall be used exclusively for the acquisition and development of state parks.</v>
      </c>
      <c r="M705" s="6" t="str">
        <f t="shared" si="112"/>
        <v>N/A</v>
      </c>
      <c r="N705" s="6" t="s">
        <v>2886</v>
      </c>
      <c r="O705" s="6" t="str">
        <f t="shared" si="113"/>
        <v>N/A</v>
      </c>
      <c r="P705" s="5" t="s">
        <v>2886</v>
      </c>
      <c r="Q705" s="6" t="str">
        <f t="shared" si="114"/>
        <v>N/A</v>
      </c>
      <c r="R705" s="7" t="str">
        <f t="shared" si="115"/>
        <v>No</v>
      </c>
      <c r="S705" s="5" t="str">
        <f t="shared" si="116"/>
        <v>Answer Required</v>
      </c>
      <c r="T705" s="6" t="str">
        <f t="shared" si="117"/>
        <v>N/A</v>
      </c>
      <c r="U705" s="7" t="str">
        <f t="shared" si="118"/>
        <v>Yes</v>
      </c>
      <c r="V705" s="5" t="str">
        <f t="shared" si="119"/>
        <v>Answer Required</v>
      </c>
      <c r="W705" s="6" t="str">
        <f t="shared" si="120"/>
        <v>N/A</v>
      </c>
      <c r="X705" s="5" t="s">
        <v>2886</v>
      </c>
    </row>
    <row r="706" spans="1:24" ht="45" x14ac:dyDescent="0.25">
      <c r="A706" s="77">
        <f>VLOOKUP(C706,'BU and Control BU Listing'!A:E,5,FALSE)</f>
        <v>19900</v>
      </c>
      <c r="B706" s="80" t="s">
        <v>3462</v>
      </c>
      <c r="C706" s="22" t="str">
        <f t="shared" si="110"/>
        <v>19900</v>
      </c>
      <c r="D706" s="22" t="str">
        <f t="shared" si="111"/>
        <v>02661</v>
      </c>
      <c r="E706" s="21" t="str">
        <f>VLOOKUP(B706,'Table A as of March 2024'!A:G,7,FALSE)</f>
        <v>Dept Conservation &amp; Recreation</v>
      </c>
      <c r="F706" s="21" t="str">
        <f>VLOOKUP(B706,'Table A as of March 2024'!A:H,8,FALSE)</f>
        <v>State Park Projects Fund</v>
      </c>
      <c r="G706" s="11" t="str">
        <f>VLOOKUP(B706,'Table A as of March 2024'!A:I,9,FALSE)</f>
        <v>105</v>
      </c>
      <c r="H706" t="str">
        <f>VLOOKUP(B706,'Table A as of March 2024'!A:L,12,FALSE)</f>
        <v>Yes</v>
      </c>
      <c r="I706" s="9" t="str">
        <f>VLOOKUP(B706,'Table A as of March 2024'!A:M,13,FALSE)</f>
        <v>U</v>
      </c>
      <c r="J706" t="str">
        <f>VLOOKUP(B706,'Table A as of March 2024'!A:O,15,FALSE)</f>
        <v>C</v>
      </c>
      <c r="K706" t="str">
        <f>VLOOKUP(G706,'ACFR Class Vlookup'!A:B,2,FALSE)</f>
        <v>Governmental</v>
      </c>
      <c r="L706" s="1" t="str">
        <f>VLOOKUP(D706,'Fund Information'!A:F,6,FALSE)</f>
        <v>Accounts for donations from individuals for projects at state parks.  Donations are used for a variety of purposes&amp;#59; many donors specify a use for their donation.</v>
      </c>
      <c r="M706" s="6" t="str">
        <f t="shared" si="112"/>
        <v>N/A</v>
      </c>
      <c r="N706" s="6" t="s">
        <v>2886</v>
      </c>
      <c r="O706" s="6" t="str">
        <f t="shared" si="113"/>
        <v>N/A</v>
      </c>
      <c r="P706" s="5" t="s">
        <v>2886</v>
      </c>
      <c r="Q706" s="6" t="str">
        <f t="shared" si="114"/>
        <v>N/A</v>
      </c>
      <c r="R706" s="7" t="str">
        <f t="shared" si="115"/>
        <v>No</v>
      </c>
      <c r="S706" s="5" t="str">
        <f t="shared" si="116"/>
        <v>Answer Required</v>
      </c>
      <c r="T706" s="6" t="str">
        <f t="shared" si="117"/>
        <v>N/A</v>
      </c>
      <c r="U706" s="7" t="str">
        <f t="shared" si="118"/>
        <v>Yes</v>
      </c>
      <c r="V706" s="5" t="str">
        <f t="shared" si="119"/>
        <v>Answer Required</v>
      </c>
      <c r="W706" s="6" t="str">
        <f t="shared" si="120"/>
        <v>N/A</v>
      </c>
      <c r="X706" s="5" t="s">
        <v>2886</v>
      </c>
    </row>
    <row r="707" spans="1:24" x14ac:dyDescent="0.25">
      <c r="A707" s="77">
        <f>VLOOKUP(C707,'BU and Control BU Listing'!A:E,5,FALSE)</f>
        <v>19900</v>
      </c>
      <c r="B707" s="80" t="s">
        <v>3463</v>
      </c>
      <c r="C707" s="22" t="str">
        <f t="shared" ref="C707:C770" si="121">LEFT(B707,5)</f>
        <v>19900</v>
      </c>
      <c r="D707" s="22" t="str">
        <f t="shared" ref="D707:D770" si="122">RIGHT(B707,5)</f>
        <v>02700</v>
      </c>
      <c r="E707" s="21" t="str">
        <f>VLOOKUP(B707,'Table A as of March 2024'!A:G,7,FALSE)</f>
        <v>Dept Conservation &amp; Recreation</v>
      </c>
      <c r="F707" s="21" t="str">
        <f>VLOOKUP(B707,'Table A as of March 2024'!A:H,8,FALSE)</f>
        <v>Parking</v>
      </c>
      <c r="G707" s="11" t="str">
        <f>VLOOKUP(B707,'Table A as of March 2024'!A:I,9,FALSE)</f>
        <v>105</v>
      </c>
      <c r="H707" t="str">
        <f>VLOOKUP(B707,'Table A as of March 2024'!A:L,12,FALSE)</f>
        <v>No</v>
      </c>
      <c r="I707" s="9" t="str">
        <f>VLOOKUP(B707,'Table A as of March 2024'!A:M,13,FALSE)</f>
        <v>U</v>
      </c>
      <c r="J707" t="str">
        <f>VLOOKUP(B707,'Table A as of March 2024'!A:O,15,FALSE)</f>
        <v>C</v>
      </c>
      <c r="K707" t="str">
        <f>VLOOKUP(G707,'ACFR Class Vlookup'!A:B,2,FALSE)</f>
        <v>Governmental</v>
      </c>
      <c r="L707" s="1" t="str">
        <f>VLOOKUP(D707,'Fund Information'!A:F,6,FALSE)</f>
        <v>Parking - Accounts for fees paid for parking vehicles in state parking lots.</v>
      </c>
      <c r="M707" s="6" t="str">
        <f t="shared" ref="M707:M770" si="123">IF(L707="","Answer Required","N/A")</f>
        <v>N/A</v>
      </c>
      <c r="N707" s="6" t="s">
        <v>2886</v>
      </c>
      <c r="O707" s="6" t="str">
        <f t="shared" ref="O707:O770" si="124">IF(N707="No","Answer Required","N/A")</f>
        <v>N/A</v>
      </c>
      <c r="P707" s="5" t="s">
        <v>2886</v>
      </c>
      <c r="Q707" s="6" t="str">
        <f t="shared" ref="Q707:Q770" si="125">IF(P707="No","Answer Required","N/A")</f>
        <v>N/A</v>
      </c>
      <c r="R707" s="7" t="str">
        <f t="shared" ref="R707:R770" si="126">IF(J707="R","Yes","No")</f>
        <v>No</v>
      </c>
      <c r="S707" s="5" t="str">
        <f t="shared" ref="S707:S770" si="127">IF($K707="Governmental","Answer Required","N/A")</f>
        <v>Answer Required</v>
      </c>
      <c r="T707" s="6" t="str">
        <f t="shared" ref="T707:T770" si="128">IF(AND(S707="Yes",R707="Yes"),"Answer Required",IF(AND(S707="no",R707="no"),"Answer Required","N/A"))</f>
        <v>N/A</v>
      </c>
      <c r="U707" s="7" t="str">
        <f t="shared" ref="U707:U770" si="129">IF(J707="C","Yes","No")</f>
        <v>Yes</v>
      </c>
      <c r="V707" s="5" t="str">
        <f t="shared" ref="V707:V770" si="130">IF($K707="Governmental","Answer Required","N/A")</f>
        <v>Answer Required</v>
      </c>
      <c r="W707" s="6" t="str">
        <f t="shared" ref="W707:W770" si="131">IF(AND(V707="Yes",U707="Yes"),"Answer Required",IF(AND(V707="no",U707="no"),"Answer Required","N/A"))</f>
        <v>N/A</v>
      </c>
      <c r="X707" s="5" t="s">
        <v>2886</v>
      </c>
    </row>
    <row r="708" spans="1:24" ht="75" x14ac:dyDescent="0.25">
      <c r="A708" s="77">
        <f>VLOOKUP(C708,'BU and Control BU Listing'!A:E,5,FALSE)</f>
        <v>19900</v>
      </c>
      <c r="B708" s="80" t="s">
        <v>3464</v>
      </c>
      <c r="C708" s="22" t="str">
        <f t="shared" si="121"/>
        <v>19900</v>
      </c>
      <c r="D708" s="22" t="str">
        <f t="shared" si="122"/>
        <v>02750</v>
      </c>
      <c r="E708" s="21" t="str">
        <f>VLOOKUP(B708,'Table A as of March 2024'!A:G,7,FALSE)</f>
        <v>Dept Conservation &amp; Recreation</v>
      </c>
      <c r="F708" s="21" t="str">
        <f>VLOOKUP(B708,'Table A as of March 2024'!A:H,8,FALSE)</f>
        <v>Public-Private Educ Act Fund</v>
      </c>
      <c r="G708" s="11" t="str">
        <f>VLOOKUP(B708,'Table A as of March 2024'!A:I,9,FALSE)</f>
        <v>105</v>
      </c>
      <c r="H708" t="str">
        <f>VLOOKUP(B708,'Table A as of March 2024'!A:L,12,FALSE)</f>
        <v>No</v>
      </c>
      <c r="I708" s="9" t="str">
        <f>VLOOKUP(B708,'Table A as of March 2024'!A:M,13,FALSE)</f>
        <v>U</v>
      </c>
      <c r="J708" t="str">
        <f>VLOOKUP(B708,'Table A as of March 2024'!A:O,15,FALSE)</f>
        <v>C</v>
      </c>
      <c r="K708" t="str">
        <f>VLOOKUP(G708,'ACFR Class Vlookup'!A:B,2,FALSE)</f>
        <v>Governmental</v>
      </c>
      <c r="L708" s="1" t="str">
        <f>VLOOKUP(D708,'Fund Information'!A:F,6,FALSE)</f>
        <v>Per the Public-Private Education Facilities and Infrastructure Act of 2002, as Amended, Commonwealth of Virginia, Guidelines and Procedures, Section II, part C,  fees for reviewing unsolicited proposals from private entities are credited to this fund and used for the costs of reviewing the proposal.  Any excess should be refunded to the proposer.</v>
      </c>
      <c r="M708" s="6" t="str">
        <f t="shared" si="123"/>
        <v>N/A</v>
      </c>
      <c r="N708" s="6" t="s">
        <v>2886</v>
      </c>
      <c r="O708" s="6" t="str">
        <f t="shared" si="124"/>
        <v>N/A</v>
      </c>
      <c r="P708" s="5" t="s">
        <v>2886</v>
      </c>
      <c r="Q708" s="6" t="str">
        <f t="shared" si="125"/>
        <v>N/A</v>
      </c>
      <c r="R708" s="7" t="str">
        <f t="shared" si="126"/>
        <v>No</v>
      </c>
      <c r="S708" s="5" t="str">
        <f t="shared" si="127"/>
        <v>Answer Required</v>
      </c>
      <c r="T708" s="6" t="str">
        <f t="shared" si="128"/>
        <v>N/A</v>
      </c>
      <c r="U708" s="7" t="str">
        <f t="shared" si="129"/>
        <v>Yes</v>
      </c>
      <c r="V708" s="5" t="str">
        <f t="shared" si="130"/>
        <v>Answer Required</v>
      </c>
      <c r="W708" s="6" t="str">
        <f t="shared" si="131"/>
        <v>N/A</v>
      </c>
      <c r="X708" s="5" t="s">
        <v>2886</v>
      </c>
    </row>
    <row r="709" spans="1:24" ht="60" x14ac:dyDescent="0.25">
      <c r="A709" s="77">
        <f>VLOOKUP(C709,'BU and Control BU Listing'!A:E,5,FALSE)</f>
        <v>19900</v>
      </c>
      <c r="B709" s="80" t="s">
        <v>3465</v>
      </c>
      <c r="C709" s="22" t="str">
        <f t="shared" si="121"/>
        <v>19900</v>
      </c>
      <c r="D709" s="22" t="str">
        <f t="shared" si="122"/>
        <v>02800</v>
      </c>
      <c r="E709" s="21" t="str">
        <f>VLOOKUP(B709,'Table A as of March 2024'!A:G,7,FALSE)</f>
        <v>Dept Conservation &amp; Recreation</v>
      </c>
      <c r="F709" s="21" t="str">
        <f>VLOOKUP(B709,'Table A as of March 2024'!A:H,8,FALSE)</f>
        <v>Appropriated IDC Recoveries</v>
      </c>
      <c r="G709" s="11" t="str">
        <f>VLOOKUP(B709,'Table A as of March 2024'!A:I,9,FALSE)</f>
        <v>105</v>
      </c>
      <c r="H709" t="str">
        <f>VLOOKUP(B709,'Table A as of March 2024'!A:L,12,FALSE)</f>
        <v>No</v>
      </c>
      <c r="I709" s="9" t="str">
        <f>VLOOKUP(B709,'Table A as of March 2024'!A:M,13,FALSE)</f>
        <v>U</v>
      </c>
      <c r="J709" t="str">
        <f>VLOOKUP(B709,'Table A as of March 2024'!A:O,15,FALSE)</f>
        <v>A</v>
      </c>
      <c r="K709" t="str">
        <f>VLOOKUP(G709,'ACFR Class Vlookup'!A:B,2,FALSE)</f>
        <v>Governmental</v>
      </c>
      <c r="L709" s="1" t="str">
        <f>VLOOKUP(D709,'Fund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709" s="6" t="str">
        <f t="shared" si="123"/>
        <v>N/A</v>
      </c>
      <c r="N709" s="6" t="s">
        <v>2886</v>
      </c>
      <c r="O709" s="6" t="str">
        <f t="shared" si="124"/>
        <v>N/A</v>
      </c>
      <c r="P709" s="5" t="s">
        <v>2886</v>
      </c>
      <c r="Q709" s="6" t="str">
        <f t="shared" si="125"/>
        <v>N/A</v>
      </c>
      <c r="R709" s="7" t="str">
        <f t="shared" si="126"/>
        <v>No</v>
      </c>
      <c r="S709" s="5" t="str">
        <f t="shared" si="127"/>
        <v>Answer Required</v>
      </c>
      <c r="T709" s="6" t="str">
        <f t="shared" si="128"/>
        <v>N/A</v>
      </c>
      <c r="U709" s="7" t="str">
        <f t="shared" si="129"/>
        <v>No</v>
      </c>
      <c r="V709" s="5" t="str">
        <f t="shared" si="130"/>
        <v>Answer Required</v>
      </c>
      <c r="W709" s="6" t="str">
        <f t="shared" si="131"/>
        <v>N/A</v>
      </c>
      <c r="X709" s="5" t="s">
        <v>2886</v>
      </c>
    </row>
    <row r="710" spans="1:24" x14ac:dyDescent="0.25">
      <c r="A710" s="77">
        <f>VLOOKUP(C710,'BU and Control BU Listing'!A:E,5,FALSE)</f>
        <v>19900</v>
      </c>
      <c r="B710" s="80" t="s">
        <v>3466</v>
      </c>
      <c r="C710" s="22" t="str">
        <f t="shared" si="121"/>
        <v>19900</v>
      </c>
      <c r="D710" s="22" t="str">
        <f t="shared" si="122"/>
        <v>02860</v>
      </c>
      <c r="E710" s="21" t="str">
        <f>VLOOKUP(B710,'Table A as of March 2024'!A:G,7,FALSE)</f>
        <v>Dept Conservation &amp; Recreation</v>
      </c>
      <c r="F710" s="21" t="str">
        <f>VLOOKUP(B710,'Table A as of March 2024'!A:H,8,FALSE)</f>
        <v>Recycl Mtrl Sales-Nongen/NonHE</v>
      </c>
      <c r="G710" s="11" t="str">
        <f>VLOOKUP(B710,'Table A as of March 2024'!A:I,9,FALSE)</f>
        <v>100</v>
      </c>
      <c r="H710" t="str">
        <f>VLOOKUP(B710,'Table A as of March 2024'!A:L,12,FALSE)</f>
        <v>No</v>
      </c>
      <c r="I710" s="9" t="str">
        <f>VLOOKUP(B710,'Table A as of March 2024'!A:M,13,FALSE)</f>
        <v>U</v>
      </c>
      <c r="J710" t="str">
        <f>VLOOKUP(B710,'Table A as of March 2024'!A:O,15,FALSE)</f>
        <v>A</v>
      </c>
      <c r="K710" t="str">
        <f>VLOOKUP(G710,'ACFR Class Vlookup'!A:B,2,FALSE)</f>
        <v>Governmental</v>
      </c>
      <c r="L710" s="1" t="str">
        <f>VLOOKUP(D710,'Fund Information'!A:F,6,FALSE)</f>
        <v>Accounts for recyclable material sales.</v>
      </c>
      <c r="M710" s="6" t="str">
        <f t="shared" si="123"/>
        <v>N/A</v>
      </c>
      <c r="N710" s="6" t="s">
        <v>2886</v>
      </c>
      <c r="O710" s="6" t="str">
        <f t="shared" si="124"/>
        <v>N/A</v>
      </c>
      <c r="P710" s="5" t="s">
        <v>2886</v>
      </c>
      <c r="Q710" s="6" t="str">
        <f t="shared" si="125"/>
        <v>N/A</v>
      </c>
      <c r="R710" s="7" t="str">
        <f t="shared" si="126"/>
        <v>No</v>
      </c>
      <c r="S710" s="5" t="str">
        <f t="shared" si="127"/>
        <v>Answer Required</v>
      </c>
      <c r="T710" s="6" t="str">
        <f t="shared" si="128"/>
        <v>N/A</v>
      </c>
      <c r="U710" s="7" t="str">
        <f t="shared" si="129"/>
        <v>No</v>
      </c>
      <c r="V710" s="5" t="str">
        <f t="shared" si="130"/>
        <v>Answer Required</v>
      </c>
      <c r="W710" s="6" t="str">
        <f t="shared" si="131"/>
        <v>N/A</v>
      </c>
      <c r="X710" s="5" t="s">
        <v>2886</v>
      </c>
    </row>
    <row r="711" spans="1:24" ht="30" x14ac:dyDescent="0.25">
      <c r="A711" s="77">
        <f>VLOOKUP(C711,'BU and Control BU Listing'!A:E,5,FALSE)</f>
        <v>19900</v>
      </c>
      <c r="B711" s="80" t="s">
        <v>3467</v>
      </c>
      <c r="C711" s="22" t="str">
        <f t="shared" si="121"/>
        <v>19900</v>
      </c>
      <c r="D711" s="22" t="str">
        <f t="shared" si="122"/>
        <v>02870</v>
      </c>
      <c r="E711" s="21" t="str">
        <f>VLOOKUP(B711,'Table A as of March 2024'!A:G,7,FALSE)</f>
        <v>Dept Conservation &amp; Recreation</v>
      </c>
      <c r="F711" s="21" t="str">
        <f>VLOOKUP(B711,'Table A as of March 2024'!A:H,8,FALSE)</f>
        <v>Surp Suppy/Equip Sale-GF-NonHE</v>
      </c>
      <c r="G711" s="11" t="str">
        <f>VLOOKUP(B711,'Table A as of March 2024'!A:I,9,FALSE)</f>
        <v>100</v>
      </c>
      <c r="H711" t="str">
        <f>VLOOKUP(B711,'Table A as of March 2024'!A:L,12,FALSE)</f>
        <v>No</v>
      </c>
      <c r="I711" s="9" t="str">
        <f>VLOOKUP(B711,'Table A as of March 2024'!A:M,13,FALSE)</f>
        <v>U</v>
      </c>
      <c r="J711" t="str">
        <f>VLOOKUP(B711,'Table A as of March 2024'!A:O,15,FALSE)</f>
        <v>A</v>
      </c>
      <c r="K711" t="str">
        <f>VLOOKUP(G711,'ACFR Class Vlookup'!A:B,2,FALSE)</f>
        <v>Governmental</v>
      </c>
      <c r="L711" s="1" t="str">
        <f>VLOOKUP(D711,'Fund Information'!A:F,6,FALSE)</f>
        <v>Accounts for sale of surplus supplies and equipment purchased with General Funds for Non Higher Ed agencies.</v>
      </c>
      <c r="M711" s="6" t="str">
        <f t="shared" si="123"/>
        <v>N/A</v>
      </c>
      <c r="N711" s="6" t="s">
        <v>2886</v>
      </c>
      <c r="O711" s="6" t="str">
        <f t="shared" si="124"/>
        <v>N/A</v>
      </c>
      <c r="P711" s="5" t="s">
        <v>2886</v>
      </c>
      <c r="Q711" s="6" t="str">
        <f t="shared" si="125"/>
        <v>N/A</v>
      </c>
      <c r="R711" s="7" t="str">
        <f t="shared" si="126"/>
        <v>No</v>
      </c>
      <c r="S711" s="5" t="str">
        <f t="shared" si="127"/>
        <v>Answer Required</v>
      </c>
      <c r="T711" s="6" t="str">
        <f t="shared" si="128"/>
        <v>N/A</v>
      </c>
      <c r="U711" s="7" t="str">
        <f t="shared" si="129"/>
        <v>No</v>
      </c>
      <c r="V711" s="5" t="str">
        <f t="shared" si="130"/>
        <v>Answer Required</v>
      </c>
      <c r="W711" s="6" t="str">
        <f t="shared" si="131"/>
        <v>N/A</v>
      </c>
      <c r="X711" s="5" t="s">
        <v>2886</v>
      </c>
    </row>
    <row r="712" spans="1:24" ht="30" x14ac:dyDescent="0.25">
      <c r="A712" s="77">
        <f>VLOOKUP(C712,'BU and Control BU Listing'!A:E,5,FALSE)</f>
        <v>19900</v>
      </c>
      <c r="B712" s="80" t="s">
        <v>3468</v>
      </c>
      <c r="C712" s="22" t="str">
        <f t="shared" si="121"/>
        <v>19900</v>
      </c>
      <c r="D712" s="22" t="str">
        <f t="shared" si="122"/>
        <v>02900</v>
      </c>
      <c r="E712" s="21" t="str">
        <f>VLOOKUP(B712,'Table A as of March 2024'!A:G,7,FALSE)</f>
        <v>Dept Conservation &amp; Recreation</v>
      </c>
      <c r="F712" s="21" t="str">
        <f>VLOOKUP(B712,'Table A as of March 2024'!A:H,8,FALSE)</f>
        <v>Insurance Recovery</v>
      </c>
      <c r="G712" s="11" t="str">
        <f>VLOOKUP(B712,'Table A as of March 2024'!A:I,9,FALSE)</f>
        <v>105</v>
      </c>
      <c r="H712" t="str">
        <f>VLOOKUP(B712,'Table A as of March 2024'!A:L,12,FALSE)</f>
        <v>No</v>
      </c>
      <c r="I712" s="9" t="str">
        <f>VLOOKUP(B712,'Table A as of March 2024'!A:M,13,FALSE)</f>
        <v>U</v>
      </c>
      <c r="J712" t="str">
        <f>VLOOKUP(B712,'Table A as of March 2024'!A:O,15,FALSE)</f>
        <v>C</v>
      </c>
      <c r="K712" t="str">
        <f>VLOOKUP(G712,'ACFR Class Vlookup'!A:B,2,FALSE)</f>
        <v>Governmental</v>
      </c>
      <c r="L712" s="1" t="str">
        <f>VLOOKUP(D712,'Fund Information'!A:F,6,FALSE)</f>
        <v>Accounts for insurance proceeds received when an insured item is damaged.</v>
      </c>
      <c r="M712" s="6" t="str">
        <f t="shared" si="123"/>
        <v>N/A</v>
      </c>
      <c r="N712" s="6" t="s">
        <v>2886</v>
      </c>
      <c r="O712" s="6" t="str">
        <f t="shared" si="124"/>
        <v>N/A</v>
      </c>
      <c r="P712" s="5" t="s">
        <v>2886</v>
      </c>
      <c r="Q712" s="6" t="str">
        <f t="shared" si="125"/>
        <v>N/A</v>
      </c>
      <c r="R712" s="7" t="str">
        <f t="shared" si="126"/>
        <v>No</v>
      </c>
      <c r="S712" s="5" t="str">
        <f t="shared" si="127"/>
        <v>Answer Required</v>
      </c>
      <c r="T712" s="6" t="str">
        <f t="shared" si="128"/>
        <v>N/A</v>
      </c>
      <c r="U712" s="7" t="str">
        <f t="shared" si="129"/>
        <v>Yes</v>
      </c>
      <c r="V712" s="5" t="str">
        <f t="shared" si="130"/>
        <v>Answer Required</v>
      </c>
      <c r="W712" s="6" t="str">
        <f t="shared" si="131"/>
        <v>N/A</v>
      </c>
      <c r="X712" s="5" t="s">
        <v>2886</v>
      </c>
    </row>
    <row r="713" spans="1:24" x14ac:dyDescent="0.25">
      <c r="A713" s="77">
        <f>VLOOKUP(C713,'BU and Control BU Listing'!A:E,5,FALSE)</f>
        <v>19900</v>
      </c>
      <c r="B713" s="80" t="s">
        <v>3469</v>
      </c>
      <c r="C713" s="22" t="str">
        <f t="shared" si="121"/>
        <v>19900</v>
      </c>
      <c r="D713" s="22" t="str">
        <f t="shared" si="122"/>
        <v>08111</v>
      </c>
      <c r="E713" s="21" t="str">
        <f>VLOOKUP(B713,'Table A as of March 2024'!A:G,7,FALSE)</f>
        <v>Dept Conservation &amp; Recreation</v>
      </c>
      <c r="F713" s="21" t="str">
        <f>VLOOKUP(B713,'Table A as of March 2024'!A:H,8,FALSE)</f>
        <v>9(B) Debt Service-Construction</v>
      </c>
      <c r="G713" s="11" t="str">
        <f>VLOOKUP(B713,'Table A as of March 2024'!A:I,9,FALSE)</f>
        <v>155</v>
      </c>
      <c r="H713" t="str">
        <f>VLOOKUP(B713,'Table A as of March 2024'!A:L,12,FALSE)</f>
        <v>Yes</v>
      </c>
      <c r="I713" s="9" t="str">
        <f>VLOOKUP(B713,'Table A as of March 2024'!A:M,13,FALSE)</f>
        <v>R</v>
      </c>
      <c r="J713" t="str">
        <f>VLOOKUP(B713,'Table A as of March 2024'!A:O,15,FALSE)</f>
        <v>R</v>
      </c>
      <c r="K713" t="str">
        <f>VLOOKUP(G713,'ACFR Class Vlookup'!A:B,2,FALSE)</f>
        <v>Governmental</v>
      </c>
      <c r="L713" s="1" t="str">
        <f>VLOOKUP(D713,'Fund Information'!A:F,6,FALSE)</f>
        <v>CARS 08XX Debt Fund - Reported as Capital Projects in the ACFR</v>
      </c>
      <c r="M713" s="6" t="str">
        <f t="shared" si="123"/>
        <v>N/A</v>
      </c>
      <c r="N713" s="6" t="s">
        <v>2886</v>
      </c>
      <c r="O713" s="6" t="str">
        <f t="shared" si="124"/>
        <v>N/A</v>
      </c>
      <c r="P713" s="5" t="s">
        <v>2886</v>
      </c>
      <c r="Q713" s="6" t="str">
        <f t="shared" si="125"/>
        <v>N/A</v>
      </c>
      <c r="R713" s="7" t="str">
        <f t="shared" si="126"/>
        <v>Yes</v>
      </c>
      <c r="S713" s="5" t="str">
        <f t="shared" si="127"/>
        <v>Answer Required</v>
      </c>
      <c r="T713" s="6" t="str">
        <f t="shared" si="128"/>
        <v>N/A</v>
      </c>
      <c r="U713" s="7" t="str">
        <f t="shared" si="129"/>
        <v>No</v>
      </c>
      <c r="V713" s="5" t="str">
        <f t="shared" si="130"/>
        <v>Answer Required</v>
      </c>
      <c r="W713" s="6" t="str">
        <f t="shared" si="131"/>
        <v>N/A</v>
      </c>
      <c r="X713" s="5" t="s">
        <v>2886</v>
      </c>
    </row>
    <row r="714" spans="1:24" ht="30" x14ac:dyDescent="0.25">
      <c r="A714" s="77">
        <f>VLOOKUP(C714,'BU and Control BU Listing'!A:E,5,FALSE)</f>
        <v>19900</v>
      </c>
      <c r="B714" s="80" t="s">
        <v>3470</v>
      </c>
      <c r="C714" s="22" t="str">
        <f t="shared" si="121"/>
        <v>19900</v>
      </c>
      <c r="D714" s="22" t="str">
        <f t="shared" si="122"/>
        <v>08200</v>
      </c>
      <c r="E714" s="21" t="str">
        <f>VLOOKUP(B714,'Table A as of March 2024'!A:G,7,FALSE)</f>
        <v>Dept Conservation &amp; Recreation</v>
      </c>
      <c r="F714" s="21" t="str">
        <f>VLOOKUP(B714,'Table A as of March 2024'!A:H,8,FALSE)</f>
        <v>VPBA Projects</v>
      </c>
      <c r="G714" s="11" t="str">
        <f>VLOOKUP(B714,'Table A as of March 2024'!A:I,9,FALSE)</f>
        <v>156</v>
      </c>
      <c r="H714" t="str">
        <f>VLOOKUP(B714,'Table A as of March 2024'!A:L,12,FALSE)</f>
        <v>No</v>
      </c>
      <c r="I714" s="9" t="str">
        <f>VLOOKUP(B714,'Table A as of March 2024'!A:M,13,FALSE)</f>
        <v>R</v>
      </c>
      <c r="J714" t="str">
        <f>VLOOKUP(B714,'Table A as of March 2024'!A:O,15,FALSE)</f>
        <v>R</v>
      </c>
      <c r="K714" t="str">
        <f>VLOOKUP(G714,'ACFR Class Vlookup'!A:B,2,FALSE)</f>
        <v>Governmental</v>
      </c>
      <c r="L714" s="1" t="str">
        <f>VLOOKUP(D714,'Fund Information'!A:F,6,FALSE)</f>
        <v>Blended component unit recorded from Department of Treasury VPBA financial statement template submissions.</v>
      </c>
      <c r="M714" s="6" t="str">
        <f t="shared" si="123"/>
        <v>N/A</v>
      </c>
      <c r="N714" s="6" t="s">
        <v>2886</v>
      </c>
      <c r="O714" s="6" t="str">
        <f t="shared" si="124"/>
        <v>N/A</v>
      </c>
      <c r="P714" s="5" t="s">
        <v>2886</v>
      </c>
      <c r="Q714" s="6" t="str">
        <f t="shared" si="125"/>
        <v>N/A</v>
      </c>
      <c r="R714" s="7" t="str">
        <f t="shared" si="126"/>
        <v>Yes</v>
      </c>
      <c r="S714" s="5" t="str">
        <f t="shared" si="127"/>
        <v>Answer Required</v>
      </c>
      <c r="T714" s="6" t="str">
        <f t="shared" si="128"/>
        <v>N/A</v>
      </c>
      <c r="U714" s="7" t="str">
        <f t="shared" si="129"/>
        <v>No</v>
      </c>
      <c r="V714" s="5" t="str">
        <f t="shared" si="130"/>
        <v>Answer Required</v>
      </c>
      <c r="W714" s="6" t="str">
        <f t="shared" si="131"/>
        <v>N/A</v>
      </c>
      <c r="X714" s="5" t="s">
        <v>2886</v>
      </c>
    </row>
    <row r="715" spans="1:24" ht="45" x14ac:dyDescent="0.25">
      <c r="A715" s="77">
        <f>VLOOKUP(C715,'BU and Control BU Listing'!A:E,5,FALSE)</f>
        <v>19900</v>
      </c>
      <c r="B715" s="80" t="s">
        <v>3471</v>
      </c>
      <c r="C715" s="22" t="str">
        <f t="shared" si="121"/>
        <v>19900</v>
      </c>
      <c r="D715" s="22" t="str">
        <f t="shared" si="122"/>
        <v>09024</v>
      </c>
      <c r="E715" s="21" t="str">
        <f>VLOOKUP(B715,'Table A as of March 2024'!A:G,7,FALSE)</f>
        <v>Dept Conservation &amp; Recreation</v>
      </c>
      <c r="F715" s="21" t="str">
        <f>VLOOKUP(B715,'Table A as of March 2024'!A:H,8,FALSE)</f>
        <v>VA Stormwater Management Fund</v>
      </c>
      <c r="G715" s="11" t="str">
        <f>VLOOKUP(B715,'Table A as of March 2024'!A:I,9,FALSE)</f>
        <v>105</v>
      </c>
      <c r="H715" t="str">
        <f>VLOOKUP(B715,'Table A as of March 2024'!A:L,12,FALSE)</f>
        <v>No</v>
      </c>
      <c r="I715" s="9" t="str">
        <f>VLOOKUP(B715,'Table A as of March 2024'!A:M,13,FALSE)</f>
        <v>U</v>
      </c>
      <c r="J715" t="str">
        <f>VLOOKUP(B715,'Table A as of March 2024'!A:O,15,FALSE)</f>
        <v>C</v>
      </c>
      <c r="K715" t="str">
        <f>VLOOKUP(G715,'ACFR Class Vlookup'!A:B,2,FALSE)</f>
        <v>Governmental</v>
      </c>
      <c r="L715" s="1" t="str">
        <f>VLOOKUP(D715,'Fund Information'!A:F,6,FALSE)</f>
        <v>Monies in the Fund shall be used solely for the purposes of carrying out the Department's (Stormwater Management) responsibilities under this article.</v>
      </c>
      <c r="M715" s="6" t="str">
        <f t="shared" si="123"/>
        <v>N/A</v>
      </c>
      <c r="N715" s="6" t="s">
        <v>2886</v>
      </c>
      <c r="O715" s="6" t="str">
        <f t="shared" si="124"/>
        <v>N/A</v>
      </c>
      <c r="P715" s="5" t="s">
        <v>2886</v>
      </c>
      <c r="Q715" s="6" t="str">
        <f t="shared" si="125"/>
        <v>N/A</v>
      </c>
      <c r="R715" s="7" t="str">
        <f t="shared" si="126"/>
        <v>No</v>
      </c>
      <c r="S715" s="5" t="str">
        <f t="shared" si="127"/>
        <v>Answer Required</v>
      </c>
      <c r="T715" s="6" t="str">
        <f t="shared" si="128"/>
        <v>N/A</v>
      </c>
      <c r="U715" s="7" t="str">
        <f t="shared" si="129"/>
        <v>Yes</v>
      </c>
      <c r="V715" s="5" t="str">
        <f t="shared" si="130"/>
        <v>Answer Required</v>
      </c>
      <c r="W715" s="6" t="str">
        <f t="shared" si="131"/>
        <v>N/A</v>
      </c>
      <c r="X715" s="5" t="s">
        <v>2886</v>
      </c>
    </row>
    <row r="716" spans="1:24" ht="90" x14ac:dyDescent="0.25">
      <c r="A716" s="77">
        <f>VLOOKUP(C716,'BU and Control BU Listing'!A:E,5,FALSE)</f>
        <v>19900</v>
      </c>
      <c r="B716" s="80" t="s">
        <v>5797</v>
      </c>
      <c r="C716" s="22" t="str">
        <f t="shared" si="121"/>
        <v>19900</v>
      </c>
      <c r="D716" s="22" t="str">
        <f t="shared" si="122"/>
        <v>09037</v>
      </c>
      <c r="E716" s="21" t="str">
        <f>VLOOKUP(B716,'Table A as of March 2024'!A:G,7,FALSE)</f>
        <v>Dept Conservation &amp; Recreation</v>
      </c>
      <c r="F716" s="21" t="str">
        <f>VLOOKUP(B716,'Table A as of March 2024'!A:H,8,FALSE)</f>
        <v>VA Comm Flood Preparedness Fd</v>
      </c>
      <c r="G716" s="11" t="str">
        <f>VLOOKUP(B716,'Table A as of March 2024'!A:I,9,FALSE)</f>
        <v>105</v>
      </c>
      <c r="H716" t="str">
        <f>VLOOKUP(B716,'Table A as of March 2024'!A:L,12,FALSE)</f>
        <v>No</v>
      </c>
      <c r="I716" s="9" t="str">
        <f>VLOOKUP(B716,'Table A as of March 2024'!A:M,13,FALSE)</f>
        <v>U</v>
      </c>
      <c r="J716" t="str">
        <f>VLOOKUP(B716,'Table A as of March 2024'!A:O,15,FALSE)</f>
        <v>C</v>
      </c>
      <c r="K716" t="str">
        <f>VLOOKUP(G716,'ACFR Class Vlookup'!A:B,2,FALSE)</f>
        <v>Governmental</v>
      </c>
      <c r="L716" s="1" t="str">
        <f>VLOOKUP(D716,'Fund Information'!A:F,6,FALSE)</f>
        <v>§ 10.1-603.25. Virginia Community Flood Preparedness Fund – the fund will consist of deposits from revenue generated by the sale of emissions allowances pursuant to subdivision C 1 of § 10.1-1330.   Moneys in the Fund shall be used solely for the purposes of enhancing flood prevention or protection and coastal resilience as required by this article.</v>
      </c>
      <c r="M716" s="6" t="str">
        <f t="shared" si="123"/>
        <v>N/A</v>
      </c>
      <c r="N716" s="6" t="s">
        <v>2886</v>
      </c>
      <c r="O716" s="6" t="str">
        <f t="shared" si="124"/>
        <v>N/A</v>
      </c>
      <c r="P716" s="5" t="s">
        <v>2886</v>
      </c>
      <c r="Q716" s="6" t="str">
        <f t="shared" si="125"/>
        <v>N/A</v>
      </c>
      <c r="R716" s="7" t="str">
        <f t="shared" si="126"/>
        <v>No</v>
      </c>
      <c r="S716" s="5" t="str">
        <f t="shared" si="127"/>
        <v>Answer Required</v>
      </c>
      <c r="T716" s="6" t="str">
        <f t="shared" si="128"/>
        <v>N/A</v>
      </c>
      <c r="U716" s="7" t="str">
        <f t="shared" si="129"/>
        <v>Yes</v>
      </c>
      <c r="V716" s="5" t="str">
        <f t="shared" si="130"/>
        <v>Answer Required</v>
      </c>
      <c r="W716" s="6" t="str">
        <f t="shared" si="131"/>
        <v>N/A</v>
      </c>
      <c r="X716" s="5" t="s">
        <v>2886</v>
      </c>
    </row>
    <row r="717" spans="1:24" ht="120" x14ac:dyDescent="0.25">
      <c r="A717" s="77">
        <f>VLOOKUP(C717,'BU and Control BU Listing'!A:E,5,FALSE)</f>
        <v>19900</v>
      </c>
      <c r="B717" s="80" t="s">
        <v>3472</v>
      </c>
      <c r="C717" s="22" t="str">
        <f t="shared" si="121"/>
        <v>19900</v>
      </c>
      <c r="D717" s="22" t="str">
        <f t="shared" si="122"/>
        <v>09080</v>
      </c>
      <c r="E717" s="21" t="str">
        <f>VLOOKUP(B717,'Table A as of March 2024'!A:G,7,FALSE)</f>
        <v>Dept Conservation &amp; Recreation</v>
      </c>
      <c r="F717" s="21" t="str">
        <f>VLOOKUP(B717,'Table A as of March 2024'!A:H,8,FALSE)</f>
        <v>Sludge Management Fund</v>
      </c>
      <c r="G717" s="11" t="str">
        <f>VLOOKUP(B717,'Table A as of March 2024'!A:I,9,FALSE)</f>
        <v>105</v>
      </c>
      <c r="H717" t="str">
        <f>VLOOKUP(B717,'Table A as of March 2024'!A:L,12,FALSE)</f>
        <v>No</v>
      </c>
      <c r="I717" s="9" t="str">
        <f>VLOOKUP(B717,'Table A as of March 2024'!A:M,13,FALSE)</f>
        <v>U</v>
      </c>
      <c r="J717" t="str">
        <f>VLOOKUP(B717,'Table A as of March 2024'!A:O,15,FALSE)</f>
        <v>C</v>
      </c>
      <c r="K717" t="str">
        <f>VLOOKUP(G717,'ACFR Class Vlookup'!A:B,2,FALSE)</f>
        <v>Governmental</v>
      </c>
      <c r="L717" s="1" t="str">
        <f>VLOOKUP(D717,'Fund Information'!A:F,6,FALSE)</f>
        <v>Fund receives money for permit application/maintenance fees and from spreading of biosolids ($7.50 per dry ton of Class B biosolids, $3.75 per dry ton of EQ cake biosolids). Funds can only be used for DEQ and DCR direct and indirect costs for running the biosolids permitting and compliance program, and for reimbursement to localities that have adopted ordinances for biosolids compliance assurance programs. The localities must submit invoices for approvable expenditures in order to be reimbursed.</v>
      </c>
      <c r="M717" s="6" t="str">
        <f t="shared" si="123"/>
        <v>N/A</v>
      </c>
      <c r="N717" s="6" t="s">
        <v>2886</v>
      </c>
      <c r="O717" s="6" t="str">
        <f t="shared" si="124"/>
        <v>N/A</v>
      </c>
      <c r="P717" s="5" t="s">
        <v>2886</v>
      </c>
      <c r="Q717" s="6" t="str">
        <f t="shared" si="125"/>
        <v>N/A</v>
      </c>
      <c r="R717" s="7" t="str">
        <f t="shared" si="126"/>
        <v>No</v>
      </c>
      <c r="S717" s="5" t="str">
        <f t="shared" si="127"/>
        <v>Answer Required</v>
      </c>
      <c r="T717" s="6" t="str">
        <f t="shared" si="128"/>
        <v>N/A</v>
      </c>
      <c r="U717" s="7" t="str">
        <f t="shared" si="129"/>
        <v>Yes</v>
      </c>
      <c r="V717" s="5" t="str">
        <f t="shared" si="130"/>
        <v>Answer Required</v>
      </c>
      <c r="W717" s="6" t="str">
        <f t="shared" si="131"/>
        <v>N/A</v>
      </c>
      <c r="X717" s="5" t="s">
        <v>2886</v>
      </c>
    </row>
    <row r="718" spans="1:24" ht="60" x14ac:dyDescent="0.25">
      <c r="A718" s="77">
        <f>VLOOKUP(C718,'BU and Control BU Listing'!A:E,5,FALSE)</f>
        <v>19900</v>
      </c>
      <c r="B718" s="80" t="s">
        <v>3473</v>
      </c>
      <c r="C718" s="22" t="str">
        <f t="shared" si="121"/>
        <v>19900</v>
      </c>
      <c r="D718" s="22" t="str">
        <f t="shared" si="122"/>
        <v>09107</v>
      </c>
      <c r="E718" s="21" t="str">
        <f>VLOOKUP(B718,'Table A as of March 2024'!A:G,7,FALSE)</f>
        <v>Dept Conservation &amp; Recreation</v>
      </c>
      <c r="F718" s="21" t="str">
        <f>VLOOKUP(B718,'Table A as of March 2024'!A:H,8,FALSE)</f>
        <v>Dam Sfty/Flood Prev&amp;Prot Asst</v>
      </c>
      <c r="G718" s="11" t="str">
        <f>VLOOKUP(B718,'Table A as of March 2024'!A:I,9,FALSE)</f>
        <v>105</v>
      </c>
      <c r="H718" t="str">
        <f>VLOOKUP(B718,'Table A as of March 2024'!A:L,12,FALSE)</f>
        <v>Yes</v>
      </c>
      <c r="I718" s="9" t="str">
        <f>VLOOKUP(B718,'Table A as of March 2024'!A:M,13,FALSE)</f>
        <v>U</v>
      </c>
      <c r="J718" t="str">
        <f>VLOOKUP(B718,'Table A as of March 2024'!A:O,15,FALSE)</f>
        <v>C</v>
      </c>
      <c r="K718" t="str">
        <f>VLOOKUP(G718,'ACFR Class Vlookup'!A:B,2,FALSE)</f>
        <v>Governmental</v>
      </c>
      <c r="L718" s="1" t="str">
        <f>VLOOKUP(D718,'Fund Information'!A:F,6,FALSE)</f>
        <v>Per § 38.2-401.1 of Code of VA, funds returned by localities in the form of interest and repayment of loan principal and other streams are deposited into this fund and is restricted for use in flood prevention projects/studies, etc.</v>
      </c>
      <c r="M718" s="6" t="str">
        <f t="shared" si="123"/>
        <v>N/A</v>
      </c>
      <c r="N718" s="6" t="s">
        <v>2886</v>
      </c>
      <c r="O718" s="6" t="str">
        <f t="shared" si="124"/>
        <v>N/A</v>
      </c>
      <c r="P718" s="5" t="s">
        <v>2886</v>
      </c>
      <c r="Q718" s="6" t="str">
        <f t="shared" si="125"/>
        <v>N/A</v>
      </c>
      <c r="R718" s="7" t="str">
        <f t="shared" si="126"/>
        <v>No</v>
      </c>
      <c r="S718" s="5" t="str">
        <f t="shared" si="127"/>
        <v>Answer Required</v>
      </c>
      <c r="T718" s="6" t="str">
        <f t="shared" si="128"/>
        <v>N/A</v>
      </c>
      <c r="U718" s="7" t="str">
        <f t="shared" si="129"/>
        <v>Yes</v>
      </c>
      <c r="V718" s="5" t="str">
        <f t="shared" si="130"/>
        <v>Answer Required</v>
      </c>
      <c r="W718" s="6" t="str">
        <f t="shared" si="131"/>
        <v>N/A</v>
      </c>
      <c r="X718" s="5" t="s">
        <v>2886</v>
      </c>
    </row>
    <row r="719" spans="1:24" ht="30" x14ac:dyDescent="0.25">
      <c r="A719" s="77">
        <f>VLOOKUP(C719,'BU and Control BU Listing'!A:E,5,FALSE)</f>
        <v>19900</v>
      </c>
      <c r="B719" s="80" t="s">
        <v>3476</v>
      </c>
      <c r="C719" s="22" t="str">
        <f t="shared" si="121"/>
        <v>19900</v>
      </c>
      <c r="D719" s="22" t="str">
        <f t="shared" si="122"/>
        <v>09199</v>
      </c>
      <c r="E719" s="21" t="str">
        <f>VLOOKUP(B719,'Table A as of March 2024'!A:G,7,FALSE)</f>
        <v>Dept Conservation &amp; Recreation</v>
      </c>
      <c r="F719" s="21" t="str">
        <f>VLOOKUP(B719,'Table A as of March 2024'!A:H,8,FALSE)</f>
        <v>Dedicated Special Revenue-DCR</v>
      </c>
      <c r="G719" s="11" t="str">
        <f>VLOOKUP(B719,'Table A as of March 2024'!A:I,9,FALSE)</f>
        <v>105</v>
      </c>
      <c r="H719" t="str">
        <f>VLOOKUP(B719,'Table A as of March 2024'!A:L,12,FALSE)</f>
        <v>No</v>
      </c>
      <c r="I719" s="9" t="str">
        <f>VLOOKUP(B719,'Table A as of March 2024'!A:M,13,FALSE)</f>
        <v>U</v>
      </c>
      <c r="J719" t="str">
        <f>VLOOKUP(B719,'Table A as of March 2024'!A:O,15,FALSE)</f>
        <v>C</v>
      </c>
      <c r="K719" t="str">
        <f>VLOOKUP(G719,'ACFR Class Vlookup'!A:B,2,FALSE)</f>
        <v>Governmental</v>
      </c>
      <c r="L719" s="1" t="str">
        <f>VLOOKUP(D719,'Fund Information'!A:F,6,FALSE)</f>
        <v>This fund accounts for Chippokes Plantation which was transferred to Agency 199 in FY 2013. Chippokes activity is now recorded on CARS</v>
      </c>
      <c r="M719" s="6" t="str">
        <f t="shared" si="123"/>
        <v>N/A</v>
      </c>
      <c r="N719" s="6" t="s">
        <v>2886</v>
      </c>
      <c r="O719" s="6" t="str">
        <f t="shared" si="124"/>
        <v>N/A</v>
      </c>
      <c r="P719" s="5" t="s">
        <v>2886</v>
      </c>
      <c r="Q719" s="6" t="str">
        <f t="shared" si="125"/>
        <v>N/A</v>
      </c>
      <c r="R719" s="7" t="str">
        <f t="shared" si="126"/>
        <v>No</v>
      </c>
      <c r="S719" s="5" t="str">
        <f t="shared" si="127"/>
        <v>Answer Required</v>
      </c>
      <c r="T719" s="6" t="str">
        <f t="shared" si="128"/>
        <v>N/A</v>
      </c>
      <c r="U719" s="7" t="str">
        <f t="shared" si="129"/>
        <v>Yes</v>
      </c>
      <c r="V719" s="5" t="str">
        <f t="shared" si="130"/>
        <v>Answer Required</v>
      </c>
      <c r="W719" s="6" t="str">
        <f t="shared" si="131"/>
        <v>N/A</v>
      </c>
      <c r="X719" s="5" t="s">
        <v>2886</v>
      </c>
    </row>
    <row r="720" spans="1:24" ht="45" x14ac:dyDescent="0.25">
      <c r="A720" s="77">
        <f>VLOOKUP(C720,'BU and Control BU Listing'!A:E,5,FALSE)</f>
        <v>19900</v>
      </c>
      <c r="B720" s="80" t="s">
        <v>3477</v>
      </c>
      <c r="C720" s="22" t="str">
        <f t="shared" si="121"/>
        <v>19900</v>
      </c>
      <c r="D720" s="22" t="str">
        <f t="shared" si="122"/>
        <v>09225</v>
      </c>
      <c r="E720" s="21" t="str">
        <f>VLOOKUP(B720,'Table A as of March 2024'!A:G,7,FALSE)</f>
        <v>Dept Conservation &amp; Recreation</v>
      </c>
      <c r="F720" s="21" t="str">
        <f>VLOOKUP(B720,'Table A as of March 2024'!A:H,8,FALSE)</f>
        <v>Sm Watersheds Fld Ctrl&amp;Area Dv</v>
      </c>
      <c r="G720" s="11" t="str">
        <f>VLOOKUP(B720,'Table A as of March 2024'!A:I,9,FALSE)</f>
        <v>105</v>
      </c>
      <c r="H720" t="str">
        <f>VLOOKUP(B720,'Table A as of March 2024'!A:L,12,FALSE)</f>
        <v>Yes</v>
      </c>
      <c r="I720" s="9" t="str">
        <f>VLOOKUP(B720,'Table A as of March 2024'!A:M,13,FALSE)</f>
        <v>U</v>
      </c>
      <c r="J720" t="str">
        <f>VLOOKUP(B720,'Table A as of March 2024'!A:O,15,FALSE)</f>
        <v>C</v>
      </c>
      <c r="K720" t="str">
        <f>VLOOKUP(G720,'ACFR Class Vlookup'!A:B,2,FALSE)</f>
        <v>Governmental</v>
      </c>
      <c r="L720" s="1" t="str">
        <f>VLOOKUP(D720,'Fund Information'!A:F,6,FALSE)</f>
        <v>Accounts for the storage of water for immediate or future use, and to develop and strengthen foundations and appurtenances of structures in feasible flood prevention sites.</v>
      </c>
      <c r="M720" s="6" t="str">
        <f t="shared" si="123"/>
        <v>N/A</v>
      </c>
      <c r="N720" s="6" t="s">
        <v>2886</v>
      </c>
      <c r="O720" s="6" t="str">
        <f t="shared" si="124"/>
        <v>N/A</v>
      </c>
      <c r="P720" s="5" t="s">
        <v>2886</v>
      </c>
      <c r="Q720" s="6" t="str">
        <f t="shared" si="125"/>
        <v>N/A</v>
      </c>
      <c r="R720" s="7" t="str">
        <f t="shared" si="126"/>
        <v>No</v>
      </c>
      <c r="S720" s="5" t="str">
        <f t="shared" si="127"/>
        <v>Answer Required</v>
      </c>
      <c r="T720" s="6" t="str">
        <f t="shared" si="128"/>
        <v>N/A</v>
      </c>
      <c r="U720" s="7" t="str">
        <f t="shared" si="129"/>
        <v>Yes</v>
      </c>
      <c r="V720" s="5" t="str">
        <f t="shared" si="130"/>
        <v>Answer Required</v>
      </c>
      <c r="W720" s="6" t="str">
        <f t="shared" si="131"/>
        <v>N/A</v>
      </c>
      <c r="X720" s="5" t="s">
        <v>2886</v>
      </c>
    </row>
    <row r="721" spans="1:24" ht="45" x14ac:dyDescent="0.25">
      <c r="A721" s="77">
        <f>VLOOKUP(C721,'BU and Control BU Listing'!A:E,5,FALSE)</f>
        <v>19900</v>
      </c>
      <c r="B721" s="80" t="s">
        <v>3478</v>
      </c>
      <c r="C721" s="22" t="str">
        <f t="shared" si="121"/>
        <v>19900</v>
      </c>
      <c r="D721" s="22" t="str">
        <f t="shared" si="122"/>
        <v>09254</v>
      </c>
      <c r="E721" s="21" t="str">
        <f>VLOOKUP(B721,'Table A as of March 2024'!A:G,7,FALSE)</f>
        <v>Dept Conservation &amp; Recreation</v>
      </c>
      <c r="F721" s="21" t="str">
        <f>VLOOKUP(B721,'Table A as of March 2024'!A:H,8,FALSE)</f>
        <v>Sl/Wtr Cons Dst Dam Mnt/Sm Rpr</v>
      </c>
      <c r="G721" s="11" t="str">
        <f>VLOOKUP(B721,'Table A as of March 2024'!A:I,9,FALSE)</f>
        <v>105</v>
      </c>
      <c r="H721" t="str">
        <f>VLOOKUP(B721,'Table A as of March 2024'!A:L,12,FALSE)</f>
        <v>No</v>
      </c>
      <c r="I721" s="9" t="str">
        <f>VLOOKUP(B721,'Table A as of March 2024'!A:M,13,FALSE)</f>
        <v>U</v>
      </c>
      <c r="J721" t="str">
        <f>VLOOKUP(B721,'Table A as of March 2024'!A:O,15,FALSE)</f>
        <v>C</v>
      </c>
      <c r="K721" t="str">
        <f>VLOOKUP(G721,'ACFR Class Vlookup'!A:B,2,FALSE)</f>
        <v>Governmental</v>
      </c>
      <c r="L721" s="1" t="str">
        <f>VLOOKUP(D721,'Fund Information'!A:F,6,FALSE)</f>
        <v>Accounts for appropriations and other monies from any public or private source. Funds used for the maintenance and repair of dams owned by soil and water conservation districts.</v>
      </c>
      <c r="M721" s="6" t="str">
        <f t="shared" si="123"/>
        <v>N/A</v>
      </c>
      <c r="N721" s="6" t="s">
        <v>2886</v>
      </c>
      <c r="O721" s="6" t="str">
        <f t="shared" si="124"/>
        <v>N/A</v>
      </c>
      <c r="P721" s="5" t="s">
        <v>2886</v>
      </c>
      <c r="Q721" s="6" t="str">
        <f t="shared" si="125"/>
        <v>N/A</v>
      </c>
      <c r="R721" s="7" t="str">
        <f t="shared" si="126"/>
        <v>No</v>
      </c>
      <c r="S721" s="5" t="str">
        <f t="shared" si="127"/>
        <v>Answer Required</v>
      </c>
      <c r="T721" s="6" t="str">
        <f t="shared" si="128"/>
        <v>N/A</v>
      </c>
      <c r="U721" s="7" t="str">
        <f t="shared" si="129"/>
        <v>Yes</v>
      </c>
      <c r="V721" s="5" t="str">
        <f t="shared" si="130"/>
        <v>Answer Required</v>
      </c>
      <c r="W721" s="6" t="str">
        <f t="shared" si="131"/>
        <v>N/A</v>
      </c>
      <c r="X721" s="5" t="s">
        <v>2886</v>
      </c>
    </row>
    <row r="722" spans="1:24" ht="30" x14ac:dyDescent="0.25">
      <c r="A722" s="77">
        <f>VLOOKUP(C722,'BU and Control BU Listing'!A:E,5,FALSE)</f>
        <v>19900</v>
      </c>
      <c r="B722" s="80" t="s">
        <v>3479</v>
      </c>
      <c r="C722" s="22" t="str">
        <f t="shared" si="121"/>
        <v>19900</v>
      </c>
      <c r="D722" s="22" t="str">
        <f t="shared" si="122"/>
        <v>09261</v>
      </c>
      <c r="E722" s="21" t="str">
        <f>VLOOKUP(B722,'Table A as of March 2024'!A:G,7,FALSE)</f>
        <v>Dept Conservation &amp; Recreation</v>
      </c>
      <c r="F722" s="21" t="str">
        <f>VLOOKUP(B722,'Table A as of March 2024'!A:H,8,FALSE)</f>
        <v>Dam Safety Administrative Fund</v>
      </c>
      <c r="G722" s="11" t="str">
        <f>VLOOKUP(B722,'Table A as of March 2024'!A:I,9,FALSE)</f>
        <v>105</v>
      </c>
      <c r="H722" t="str">
        <f>VLOOKUP(B722,'Table A as of March 2024'!A:L,12,FALSE)</f>
        <v>No</v>
      </c>
      <c r="I722" s="9" t="str">
        <f>VLOOKUP(B722,'Table A as of March 2024'!A:M,13,FALSE)</f>
        <v>U</v>
      </c>
      <c r="J722" t="str">
        <f>VLOOKUP(B722,'Table A as of March 2024'!A:O,15,FALSE)</f>
        <v>C</v>
      </c>
      <c r="K722" t="str">
        <f>VLOOKUP(G722,'ACFR Class Vlookup'!A:B,2,FALSE)</f>
        <v>Governmental</v>
      </c>
      <c r="L722" s="1" t="str">
        <f>VLOOKUP(D722,'Fund Information'!A:F,6,FALSE)</f>
        <v>This fund accounts for the administration of the Dam Safety, Flood Prevention and Protection Assistance Fund.</v>
      </c>
      <c r="M722" s="6" t="str">
        <f t="shared" si="123"/>
        <v>N/A</v>
      </c>
      <c r="N722" s="6" t="s">
        <v>2886</v>
      </c>
      <c r="O722" s="6" t="str">
        <f t="shared" si="124"/>
        <v>N/A</v>
      </c>
      <c r="P722" s="5" t="s">
        <v>2886</v>
      </c>
      <c r="Q722" s="6" t="str">
        <f t="shared" si="125"/>
        <v>N/A</v>
      </c>
      <c r="R722" s="7" t="str">
        <f t="shared" si="126"/>
        <v>No</v>
      </c>
      <c r="S722" s="5" t="str">
        <f t="shared" si="127"/>
        <v>Answer Required</v>
      </c>
      <c r="T722" s="6" t="str">
        <f t="shared" si="128"/>
        <v>N/A</v>
      </c>
      <c r="U722" s="7" t="str">
        <f t="shared" si="129"/>
        <v>Yes</v>
      </c>
      <c r="V722" s="5" t="str">
        <f t="shared" si="130"/>
        <v>Answer Required</v>
      </c>
      <c r="W722" s="6" t="str">
        <f t="shared" si="131"/>
        <v>N/A</v>
      </c>
      <c r="X722" s="5" t="s">
        <v>2886</v>
      </c>
    </row>
    <row r="723" spans="1:24" ht="60" x14ac:dyDescent="0.25">
      <c r="A723" s="77">
        <f>VLOOKUP(C723,'BU and Control BU Listing'!A:E,5,FALSE)</f>
        <v>19900</v>
      </c>
      <c r="B723" s="80" t="s">
        <v>3480</v>
      </c>
      <c r="C723" s="22" t="str">
        <f t="shared" si="121"/>
        <v>19900</v>
      </c>
      <c r="D723" s="22" t="str">
        <f t="shared" si="122"/>
        <v>09340</v>
      </c>
      <c r="E723" s="21" t="str">
        <f>VLOOKUP(B723,'Table A as of March 2024'!A:G,7,FALSE)</f>
        <v>Dept Conservation &amp; Recreation</v>
      </c>
      <c r="F723" s="21" t="str">
        <f>VLOOKUP(B723,'Table A as of March 2024'!A:H,8,FALSE)</f>
        <v>VA Water Quality Improve Fund</v>
      </c>
      <c r="G723" s="11" t="str">
        <f>VLOOKUP(B723,'Table A as of March 2024'!A:I,9,FALSE)</f>
        <v>100</v>
      </c>
      <c r="H723" t="str">
        <f>VLOOKUP(B723,'Table A as of March 2024'!A:L,12,FALSE)</f>
        <v>No</v>
      </c>
      <c r="I723" s="9" t="str">
        <f>VLOOKUP(B723,'Table A as of March 2024'!A:M,13,FALSE)</f>
        <v>U</v>
      </c>
      <c r="J723" t="str">
        <f>VLOOKUP(B723,'Table A as of March 2024'!A:O,15,FALSE)</f>
        <v>C</v>
      </c>
      <c r="K723" t="str">
        <f>VLOOKUP(G723,'ACFR Class Vlookup'!A:B,2,FALSE)</f>
        <v>Governmental</v>
      </c>
      <c r="L723" s="1" t="str">
        <f>VLOOKUP(D723,'Fund Information'!A:F,6,FALSE)</f>
        <v>Section § 10.1-2128, Accounts for sums appropriated by the General Assembly and for other funds from any public or private source. Funds are used for water quality improvement grants to assist in pollution prevention and reduction.</v>
      </c>
      <c r="M723" s="6" t="str">
        <f t="shared" si="123"/>
        <v>N/A</v>
      </c>
      <c r="N723" s="6" t="s">
        <v>2886</v>
      </c>
      <c r="O723" s="6" t="str">
        <f t="shared" si="124"/>
        <v>N/A</v>
      </c>
      <c r="P723" s="5" t="s">
        <v>2886</v>
      </c>
      <c r="Q723" s="6" t="str">
        <f t="shared" si="125"/>
        <v>N/A</v>
      </c>
      <c r="R723" s="7" t="str">
        <f t="shared" si="126"/>
        <v>No</v>
      </c>
      <c r="S723" s="5" t="str">
        <f t="shared" si="127"/>
        <v>Answer Required</v>
      </c>
      <c r="T723" s="6" t="str">
        <f t="shared" si="128"/>
        <v>N/A</v>
      </c>
      <c r="U723" s="7" t="str">
        <f t="shared" si="129"/>
        <v>Yes</v>
      </c>
      <c r="V723" s="5" t="str">
        <f t="shared" si="130"/>
        <v>Answer Required</v>
      </c>
      <c r="W723" s="6" t="str">
        <f t="shared" si="131"/>
        <v>N/A</v>
      </c>
      <c r="X723" s="5" t="s">
        <v>2886</v>
      </c>
    </row>
    <row r="724" spans="1:24" ht="30" x14ac:dyDescent="0.25">
      <c r="A724" s="77">
        <f>VLOOKUP(C724,'BU and Control BU Listing'!A:E,5,FALSE)</f>
        <v>19900</v>
      </c>
      <c r="B724" s="80" t="s">
        <v>3481</v>
      </c>
      <c r="C724" s="22" t="str">
        <f t="shared" si="121"/>
        <v>19900</v>
      </c>
      <c r="D724" s="22" t="str">
        <f t="shared" si="122"/>
        <v>09351</v>
      </c>
      <c r="E724" s="21" t="str">
        <f>VLOOKUP(B724,'Table A as of March 2024'!A:G,7,FALSE)</f>
        <v>Dept Conservation &amp; Recreation</v>
      </c>
      <c r="F724" s="21" t="str">
        <f>VLOOKUP(B724,'Table A as of March 2024'!A:H,8,FALSE)</f>
        <v>WaterQualityImprovementReserve</v>
      </c>
      <c r="G724" s="11" t="str">
        <f>VLOOKUP(B724,'Table A as of March 2024'!A:I,9,FALSE)</f>
        <v>100</v>
      </c>
      <c r="H724" t="str">
        <f>VLOOKUP(B724,'Table A as of March 2024'!A:L,12,FALSE)</f>
        <v>No</v>
      </c>
      <c r="I724" s="9" t="str">
        <f>VLOOKUP(B724,'Table A as of March 2024'!A:M,13,FALSE)</f>
        <v>U</v>
      </c>
      <c r="J724" t="str">
        <f>VLOOKUP(B724,'Table A as of March 2024'!A:O,15,FALSE)</f>
        <v>C</v>
      </c>
      <c r="K724" t="str">
        <f>VLOOKUP(G724,'ACFR Class Vlookup'!A:B,2,FALSE)</f>
        <v>Governmental</v>
      </c>
      <c r="L724" s="1" t="str">
        <f>VLOOKUP(D724,'Fund Information'!A:F,6,FALSE)</f>
        <v>Reserve created within the Virginia Water Quality Improvement Fund, per Chapter 2, Item 362.</v>
      </c>
      <c r="M724" s="6" t="str">
        <f t="shared" si="123"/>
        <v>N/A</v>
      </c>
      <c r="N724" s="6" t="s">
        <v>2886</v>
      </c>
      <c r="O724" s="6" t="str">
        <f t="shared" si="124"/>
        <v>N/A</v>
      </c>
      <c r="P724" s="5" t="s">
        <v>2886</v>
      </c>
      <c r="Q724" s="6" t="str">
        <f t="shared" si="125"/>
        <v>N/A</v>
      </c>
      <c r="R724" s="7" t="str">
        <f t="shared" si="126"/>
        <v>No</v>
      </c>
      <c r="S724" s="5" t="str">
        <f t="shared" si="127"/>
        <v>Answer Required</v>
      </c>
      <c r="T724" s="6" t="str">
        <f t="shared" si="128"/>
        <v>N/A</v>
      </c>
      <c r="U724" s="7" t="str">
        <f t="shared" si="129"/>
        <v>Yes</v>
      </c>
      <c r="V724" s="5" t="str">
        <f t="shared" si="130"/>
        <v>Answer Required</v>
      </c>
      <c r="W724" s="6" t="str">
        <f t="shared" si="131"/>
        <v>N/A</v>
      </c>
      <c r="X724" s="5" t="s">
        <v>2886</v>
      </c>
    </row>
    <row r="725" spans="1:24" ht="90" x14ac:dyDescent="0.25">
      <c r="A725" s="77">
        <f>VLOOKUP(C725,'BU and Control BU Listing'!A:E,5,FALSE)</f>
        <v>19900</v>
      </c>
      <c r="B725" s="80" t="s">
        <v>3482</v>
      </c>
      <c r="C725" s="22" t="str">
        <f t="shared" si="121"/>
        <v>19900</v>
      </c>
      <c r="D725" s="22" t="str">
        <f t="shared" si="122"/>
        <v>09360</v>
      </c>
      <c r="E725" s="21" t="str">
        <f>VLOOKUP(B725,'Table A as of March 2024'!A:G,7,FALSE)</f>
        <v>Dept Conservation &amp; Recreation</v>
      </c>
      <c r="F725" s="21" t="str">
        <f>VLOOKUP(B725,'Table A as of March 2024'!A:H,8,FALSE)</f>
        <v>VA Natural Resources Commitmnt</v>
      </c>
      <c r="G725" s="11" t="str">
        <f>VLOOKUP(B725,'Table A as of March 2024'!A:I,9,FALSE)</f>
        <v>100</v>
      </c>
      <c r="H725" t="str">
        <f>VLOOKUP(B725,'Table A as of March 2024'!A:L,12,FALSE)</f>
        <v>No</v>
      </c>
      <c r="I725" s="9" t="str">
        <f>VLOOKUP(B725,'Table A as of March 2024'!A:M,13,FALSE)</f>
        <v>U</v>
      </c>
      <c r="J725" t="str">
        <f>VLOOKUP(B725,'Table A as of March 2024'!A:O,15,FALSE)</f>
        <v>C</v>
      </c>
      <c r="K725" t="str">
        <f>VLOOKUP(G725,'ACFR Class Vlookup'!A:B,2,FALSE)</f>
        <v>Governmental</v>
      </c>
      <c r="L725" s="1" t="str">
        <f>VLOOKUP(D725,'Fund Information'!A:F,6,FALSE)</f>
        <v>Per review of LIS, Code of VA, § 10.1-2128.1, VA Natural Resources Commitment Fund is subfund of VA Water Quality Improvement Fund created to distribute funds from Agricultural Best Management Practices Cost-Share Program to provide technical assistance for implementing agricultural best management practices &amp; matching grants on certain lands exclusively within &amp; outside Chesapeake Bay watershed .</v>
      </c>
      <c r="M725" s="6" t="str">
        <f t="shared" si="123"/>
        <v>N/A</v>
      </c>
      <c r="N725" s="6" t="s">
        <v>2886</v>
      </c>
      <c r="O725" s="6" t="str">
        <f t="shared" si="124"/>
        <v>N/A</v>
      </c>
      <c r="P725" s="5" t="s">
        <v>2886</v>
      </c>
      <c r="Q725" s="6" t="str">
        <f t="shared" si="125"/>
        <v>N/A</v>
      </c>
      <c r="R725" s="7" t="str">
        <f t="shared" si="126"/>
        <v>No</v>
      </c>
      <c r="S725" s="5" t="str">
        <f t="shared" si="127"/>
        <v>Answer Required</v>
      </c>
      <c r="T725" s="6" t="str">
        <f t="shared" si="128"/>
        <v>N/A</v>
      </c>
      <c r="U725" s="7" t="str">
        <f t="shared" si="129"/>
        <v>Yes</v>
      </c>
      <c r="V725" s="5" t="str">
        <f t="shared" si="130"/>
        <v>Answer Required</v>
      </c>
      <c r="W725" s="6" t="str">
        <f t="shared" si="131"/>
        <v>N/A</v>
      </c>
      <c r="X725" s="5" t="s">
        <v>2886</v>
      </c>
    </row>
    <row r="726" spans="1:24" ht="45" x14ac:dyDescent="0.25">
      <c r="A726" s="77">
        <f>VLOOKUP(C726,'BU and Control BU Listing'!A:E,5,FALSE)</f>
        <v>19900</v>
      </c>
      <c r="B726" s="80" t="s">
        <v>3483</v>
      </c>
      <c r="C726" s="22" t="str">
        <f t="shared" si="121"/>
        <v>19900</v>
      </c>
      <c r="D726" s="22" t="str">
        <f t="shared" si="122"/>
        <v>09650</v>
      </c>
      <c r="E726" s="21" t="str">
        <f>VLOOKUP(B726,'Table A as of March 2024'!A:G,7,FALSE)</f>
        <v>Dept Conservation &amp; Recreation</v>
      </c>
      <c r="F726" s="21" t="str">
        <f>VLOOKUP(B726,'Table A as of March 2024'!A:H,8,FALSE)</f>
        <v>Central Capital Planning Fund</v>
      </c>
      <c r="G726" s="11" t="str">
        <f>VLOOKUP(B726,'Table A as of March 2024'!A:I,9,FALSE)</f>
        <v>100</v>
      </c>
      <c r="H726" t="str">
        <f>VLOOKUP(B726,'Table A as of March 2024'!A:L,12,FALSE)</f>
        <v>No</v>
      </c>
      <c r="I726" s="9" t="str">
        <f>VLOOKUP(B726,'Table A as of March 2024'!A:M,13,FALSE)</f>
        <v>U</v>
      </c>
      <c r="J726" t="str">
        <f>VLOOKUP(B726,'Table A as of March 2024'!A:O,15,FALSE)</f>
        <v>C</v>
      </c>
      <c r="K726" t="str">
        <f>VLOOKUP(G726,'ACFR Class Vlookup'!A:B,2,FALSE)</f>
        <v>Governmental</v>
      </c>
      <c r="L726" s="1" t="str">
        <f>VLOOKUP(D726,'Fund Information'!A:F,6,FALSE)</f>
        <v>Fund established to pay the pre-planning or detailed planning costs of capital outlay projects that have been approved for pre-planning or detailed planning by the general assembly.</v>
      </c>
      <c r="M726" s="6" t="str">
        <f t="shared" si="123"/>
        <v>N/A</v>
      </c>
      <c r="N726" s="6" t="s">
        <v>2886</v>
      </c>
      <c r="O726" s="6" t="str">
        <f t="shared" si="124"/>
        <v>N/A</v>
      </c>
      <c r="P726" s="5" t="s">
        <v>2886</v>
      </c>
      <c r="Q726" s="6" t="str">
        <f t="shared" si="125"/>
        <v>N/A</v>
      </c>
      <c r="R726" s="7" t="str">
        <f t="shared" si="126"/>
        <v>No</v>
      </c>
      <c r="S726" s="5" t="str">
        <f t="shared" si="127"/>
        <v>Answer Required</v>
      </c>
      <c r="T726" s="6" t="str">
        <f t="shared" si="128"/>
        <v>N/A</v>
      </c>
      <c r="U726" s="7" t="str">
        <f t="shared" si="129"/>
        <v>Yes</v>
      </c>
      <c r="V726" s="5" t="str">
        <f t="shared" si="130"/>
        <v>Answer Required</v>
      </c>
      <c r="W726" s="6" t="str">
        <f t="shared" si="131"/>
        <v>N/A</v>
      </c>
      <c r="X726" s="5" t="s">
        <v>2886</v>
      </c>
    </row>
    <row r="727" spans="1:24" x14ac:dyDescent="0.25">
      <c r="A727" s="77">
        <f>VLOOKUP(C727,'BU and Control BU Listing'!A:E,5,FALSE)</f>
        <v>19900</v>
      </c>
      <c r="B727" s="80" t="s">
        <v>3484</v>
      </c>
      <c r="C727" s="22" t="str">
        <f t="shared" si="121"/>
        <v>19900</v>
      </c>
      <c r="D727" s="22" t="str">
        <f t="shared" si="122"/>
        <v>10000</v>
      </c>
      <c r="E727" s="21" t="str">
        <f>VLOOKUP(B727,'Table A as of March 2024'!A:G,7,FALSE)</f>
        <v>Dept Conservation &amp; Recreation</v>
      </c>
      <c r="F727" s="21" t="str">
        <f>VLOOKUP(B727,'Table A as of March 2024'!A:H,8,FALSE)</f>
        <v>Federal Trust</v>
      </c>
      <c r="G727" s="11" t="str">
        <f>VLOOKUP(B727,'Table A as of March 2024'!A:I,9,FALSE)</f>
        <v>120</v>
      </c>
      <c r="H727" t="str">
        <f>VLOOKUP(B727,'Table A as of March 2024'!A:L,12,FALSE)</f>
        <v>No</v>
      </c>
      <c r="I727" s="9" t="str">
        <f>VLOOKUP(B727,'Table A as of March 2024'!A:M,13,FALSE)</f>
        <v>R</v>
      </c>
      <c r="J727" t="str">
        <f>VLOOKUP(B727,'Table A as of March 2024'!A:O,15,FALSE)</f>
        <v>R</v>
      </c>
      <c r="K727" t="str">
        <f>VLOOKUP(G727,'ACFR Class Vlookup'!A:B,2,FALSE)</f>
        <v>Governmental</v>
      </c>
      <c r="L727" s="1" t="str">
        <f>VLOOKUP(D727,'Fund Information'!A:F,6,FALSE)</f>
        <v>This fund accounts for Federal funds.</v>
      </c>
      <c r="M727" s="6" t="str">
        <f t="shared" si="123"/>
        <v>N/A</v>
      </c>
      <c r="N727" s="6" t="s">
        <v>2886</v>
      </c>
      <c r="O727" s="6" t="str">
        <f t="shared" si="124"/>
        <v>N/A</v>
      </c>
      <c r="P727" s="5" t="s">
        <v>2886</v>
      </c>
      <c r="Q727" s="6" t="str">
        <f t="shared" si="125"/>
        <v>N/A</v>
      </c>
      <c r="R727" s="7" t="str">
        <f t="shared" si="126"/>
        <v>Yes</v>
      </c>
      <c r="S727" s="5" t="str">
        <f t="shared" si="127"/>
        <v>Answer Required</v>
      </c>
      <c r="T727" s="6" t="str">
        <f t="shared" si="128"/>
        <v>N/A</v>
      </c>
      <c r="U727" s="7" t="str">
        <f t="shared" si="129"/>
        <v>No</v>
      </c>
      <c r="V727" s="5" t="str">
        <f t="shared" si="130"/>
        <v>Answer Required</v>
      </c>
      <c r="W727" s="6" t="str">
        <f t="shared" si="131"/>
        <v>N/A</v>
      </c>
      <c r="X727" s="5" t="s">
        <v>2886</v>
      </c>
    </row>
    <row r="728" spans="1:24" ht="165" x14ac:dyDescent="0.25">
      <c r="A728" s="77">
        <f>VLOOKUP(C728,'BU and Control BU Listing'!A:E,5,FALSE)</f>
        <v>19900</v>
      </c>
      <c r="B728" s="80" t="s">
        <v>5798</v>
      </c>
      <c r="C728" s="22" t="str">
        <f t="shared" si="121"/>
        <v>19900</v>
      </c>
      <c r="D728" s="22" t="str">
        <f t="shared" si="122"/>
        <v>10110</v>
      </c>
      <c r="E728" s="21" t="str">
        <f>VLOOKUP(B728,'Table A as of March 2024'!A:G,7,FALSE)</f>
        <v>Dept Conservation &amp; Recreation</v>
      </c>
      <c r="F728" s="21" t="str">
        <f>VLOOKUP(B728,'Table A as of March 2024'!A:H,8,FALSE)</f>
        <v>CARESActRlfFd–General-COVID-19</v>
      </c>
      <c r="G728" s="11" t="str">
        <f>VLOOKUP(B728,'Table A as of March 2024'!A:I,9,FALSE)</f>
        <v>120</v>
      </c>
      <c r="H728" t="str">
        <f>VLOOKUP(B728,'Table A as of March 2024'!A:L,12,FALSE)</f>
        <v>No</v>
      </c>
      <c r="I728" s="9" t="str">
        <f>VLOOKUP(B728,'Table A as of March 2024'!A:M,13,FALSE)</f>
        <v>V</v>
      </c>
      <c r="J728" t="str">
        <f>VLOOKUP(B728,'Table A as of March 2024'!A:O,15,FALSE)</f>
        <v>R</v>
      </c>
      <c r="K728" t="str">
        <f>VLOOKUP(G728,'ACFR Class Vlookup'!A:B,2,FALSE)</f>
        <v>Governmental</v>
      </c>
      <c r="L728" s="1" t="str">
        <f>VLOOKUP(D728,'Fund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28" s="6" t="str">
        <f t="shared" si="123"/>
        <v>N/A</v>
      </c>
      <c r="N728" s="6" t="s">
        <v>2886</v>
      </c>
      <c r="O728" s="6" t="str">
        <f t="shared" si="124"/>
        <v>N/A</v>
      </c>
      <c r="P728" s="5" t="s">
        <v>2886</v>
      </c>
      <c r="Q728" s="6" t="str">
        <f t="shared" si="125"/>
        <v>N/A</v>
      </c>
      <c r="R728" s="7" t="str">
        <f t="shared" si="126"/>
        <v>Yes</v>
      </c>
      <c r="S728" s="5" t="str">
        <f t="shared" si="127"/>
        <v>Answer Required</v>
      </c>
      <c r="T728" s="6" t="str">
        <f t="shared" si="128"/>
        <v>N/A</v>
      </c>
      <c r="U728" s="7" t="str">
        <f t="shared" si="129"/>
        <v>No</v>
      </c>
      <c r="V728" s="5" t="str">
        <f t="shared" si="130"/>
        <v>Answer Required</v>
      </c>
      <c r="W728" s="6" t="str">
        <f t="shared" si="131"/>
        <v>N/A</v>
      </c>
      <c r="X728" s="5" t="s">
        <v>2886</v>
      </c>
    </row>
    <row r="729" spans="1:24" ht="165" x14ac:dyDescent="0.25">
      <c r="A729" s="77">
        <f>VLOOKUP(C729,'BU and Control BU Listing'!A:E,5,FALSE)</f>
        <v>19900</v>
      </c>
      <c r="B729" s="80" t="s">
        <v>8150</v>
      </c>
      <c r="C729" s="22" t="str">
        <f t="shared" si="121"/>
        <v>19900</v>
      </c>
      <c r="D729" s="22" t="str">
        <f t="shared" si="122"/>
        <v>12110</v>
      </c>
      <c r="E729" s="21" t="str">
        <f>VLOOKUP(B729,'Table A as of March 2024'!A:G,7,FALSE)</f>
        <v>Dept Conservation &amp; Recreation</v>
      </c>
      <c r="F729" s="21" t="str">
        <f>VLOOKUP(B729,'Table A as of March 2024'!A:H,8,FALSE)</f>
        <v>ARP-CrvStLoclFisRecFd-COVID-19</v>
      </c>
      <c r="G729" s="11" t="str">
        <f>VLOOKUP(B729,'Table A as of March 2024'!A:I,9,FALSE)</f>
        <v>120</v>
      </c>
      <c r="H729" t="str">
        <f>VLOOKUP(B729,'Table A as of March 2024'!A:L,12,FALSE)</f>
        <v>No</v>
      </c>
      <c r="I729" s="9" t="str">
        <f>VLOOKUP(B729,'Table A as of March 2024'!A:M,13,FALSE)</f>
        <v>V</v>
      </c>
      <c r="J729" t="str">
        <f>VLOOKUP(B729,'Table A as of March 2024'!A:O,15,FALSE)</f>
        <v>R</v>
      </c>
      <c r="K729" t="str">
        <f>VLOOKUP(G729,'ACFR Class Vlookup'!A:B,2,FALSE)</f>
        <v>Governmental</v>
      </c>
      <c r="L729" s="1" t="str">
        <f>VLOOKUP(D729,'Fund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729" s="6" t="str">
        <f t="shared" si="123"/>
        <v>N/A</v>
      </c>
      <c r="N729" s="6" t="s">
        <v>2886</v>
      </c>
      <c r="O729" s="6" t="str">
        <f t="shared" si="124"/>
        <v>N/A</v>
      </c>
      <c r="P729" s="5" t="s">
        <v>2886</v>
      </c>
      <c r="Q729" s="6" t="str">
        <f t="shared" si="125"/>
        <v>N/A</v>
      </c>
      <c r="R729" s="7" t="str">
        <f t="shared" si="126"/>
        <v>Yes</v>
      </c>
      <c r="S729" s="5" t="str">
        <f t="shared" si="127"/>
        <v>Answer Required</v>
      </c>
      <c r="T729" s="6" t="str">
        <f t="shared" si="128"/>
        <v>N/A</v>
      </c>
      <c r="U729" s="7" t="str">
        <f t="shared" si="129"/>
        <v>No</v>
      </c>
      <c r="V729" s="5" t="str">
        <f t="shared" si="130"/>
        <v>Answer Required</v>
      </c>
      <c r="W729" s="6" t="str">
        <f t="shared" si="131"/>
        <v>N/A</v>
      </c>
      <c r="X729" s="5" t="s">
        <v>2886</v>
      </c>
    </row>
    <row r="730" spans="1:24" ht="90" x14ac:dyDescent="0.25">
      <c r="A730" s="77">
        <f>VLOOKUP(C730,'BU and Control BU Listing'!A:E,5,FALSE)</f>
        <v>19900</v>
      </c>
      <c r="B730" s="80" t="s">
        <v>8670</v>
      </c>
      <c r="C730" s="22" t="str">
        <f t="shared" si="121"/>
        <v>19900</v>
      </c>
      <c r="D730" s="22" t="str">
        <f t="shared" si="122"/>
        <v>12280</v>
      </c>
      <c r="E730" s="21" t="str">
        <f>VLOOKUP(B730,'Table A as of March 2024'!A:G,7,FALSE)</f>
        <v>Dept Conservation &amp; Recreation</v>
      </c>
      <c r="F730" s="21" t="str">
        <f>VLOOKUP(B730,'Table A as of March 2024'!A:H,8,FALSE)</f>
        <v>AmeriCorps - COVID-19</v>
      </c>
      <c r="G730" s="11" t="str">
        <f>VLOOKUP(B730,'Table A as of March 2024'!A:I,9,FALSE)</f>
        <v>120</v>
      </c>
      <c r="H730" t="str">
        <f>VLOOKUP(B730,'Table A as of March 2024'!A:L,12,FALSE)</f>
        <v>No</v>
      </c>
      <c r="I730" s="9" t="str">
        <f>VLOOKUP(B730,'Table A as of March 2024'!A:M,13,FALSE)</f>
        <v>V</v>
      </c>
      <c r="J730" t="str">
        <f>VLOOKUP(B730,'Table A as of March 2024'!A:O,15,FALSE)</f>
        <v>R</v>
      </c>
      <c r="K730" t="str">
        <f>VLOOKUP(G730,'ACFR Class Vlookup'!A:B,2,FALSE)</f>
        <v>Governmental</v>
      </c>
      <c r="L730" s="1" t="str">
        <f>VLOOKUP(D730,'Fund Information'!A:F,6,FALSE)</f>
        <v>ALN 94.006; AmeriCorps
Federal Funds to be used to operate or plan national and community service programs. Provides funding for increasing the AmeriCorps member living allowance, cash match replacement funds, and/or expanding service/new communities.</v>
      </c>
      <c r="M730" s="6" t="str">
        <f t="shared" si="123"/>
        <v>N/A</v>
      </c>
      <c r="N730" s="6" t="s">
        <v>2886</v>
      </c>
      <c r="O730" s="6" t="str">
        <f t="shared" si="124"/>
        <v>N/A</v>
      </c>
      <c r="P730" s="5" t="s">
        <v>2886</v>
      </c>
      <c r="Q730" s="6" t="str">
        <f t="shared" si="125"/>
        <v>N/A</v>
      </c>
      <c r="R730" s="7" t="str">
        <f t="shared" si="126"/>
        <v>Yes</v>
      </c>
      <c r="S730" s="5" t="str">
        <f t="shared" si="127"/>
        <v>Answer Required</v>
      </c>
      <c r="T730" s="6" t="str">
        <f t="shared" si="128"/>
        <v>N/A</v>
      </c>
      <c r="U730" s="7" t="str">
        <f t="shared" si="129"/>
        <v>No</v>
      </c>
      <c r="V730" s="5" t="str">
        <f t="shared" si="130"/>
        <v>Answer Required</v>
      </c>
      <c r="W730" s="6" t="str">
        <f t="shared" si="131"/>
        <v>N/A</v>
      </c>
      <c r="X730" s="5" t="s">
        <v>2886</v>
      </c>
    </row>
    <row r="731" spans="1:24" ht="105" x14ac:dyDescent="0.25">
      <c r="A731" s="77">
        <f>VLOOKUP(C731,'BU and Control BU Listing'!A:E,5,FALSE)</f>
        <v>19900</v>
      </c>
      <c r="B731" s="80" t="s">
        <v>8829</v>
      </c>
      <c r="C731" s="22" t="str">
        <f t="shared" si="121"/>
        <v>19900</v>
      </c>
      <c r="D731" s="22" t="str">
        <f t="shared" si="122"/>
        <v>12700</v>
      </c>
      <c r="E731" s="21" t="str">
        <f>VLOOKUP(B731,'Table A as of March 2024'!A:G,7,FALSE)</f>
        <v>Dept Conservation &amp; Recreation</v>
      </c>
      <c r="F731" s="21" t="str">
        <f>VLOOKUP(B731,'Table A as of March 2024'!A:H,8,FALSE)</f>
        <v>EconomicAdjstmntAstnc-COVID-19</v>
      </c>
      <c r="G731" s="11" t="str">
        <f>VLOOKUP(B731,'Table A as of March 2024'!A:I,9,FALSE)</f>
        <v>120</v>
      </c>
      <c r="H731" t="str">
        <f>VLOOKUP(B731,'Table A as of March 2024'!A:L,12,FALSE)</f>
        <v>No</v>
      </c>
      <c r="I731" s="9" t="str">
        <f>VLOOKUP(B731,'Table A as of March 2024'!A:M,13,FALSE)</f>
        <v>V</v>
      </c>
      <c r="J731" t="str">
        <f>VLOOKUP(B731,'Table A as of March 2024'!A:O,15,FALSE)</f>
        <v>R</v>
      </c>
      <c r="K731" t="str">
        <f>VLOOKUP(G731,'ACFR Class Vlookup'!A:B,2,FALSE)</f>
        <v>Governmental</v>
      </c>
      <c r="L731" s="1" t="str">
        <f>VLOOKUP(D731,'Fund Information'!A:F,6,FALSE)</f>
        <v>ALN 11.307; Economic Adjustment Assistance. The EAA program provides a wide range of technical, planning, and public works and infrastructure assistance in regions experiencing adverse economic changes that may occur suddenly or over time. These adverse economic impacts may result from a steep decline in manufacturing employment following a plant closure, changing trade patterns, catastrophic natural disaster, a military base closure, or environmental changes and regulations.</v>
      </c>
      <c r="M731" s="6" t="str">
        <f t="shared" si="123"/>
        <v>N/A</v>
      </c>
      <c r="N731" s="6" t="s">
        <v>2886</v>
      </c>
      <c r="O731" s="6" t="str">
        <f t="shared" si="124"/>
        <v>N/A</v>
      </c>
      <c r="P731" s="5" t="s">
        <v>2886</v>
      </c>
      <c r="Q731" s="6" t="str">
        <f t="shared" si="125"/>
        <v>N/A</v>
      </c>
      <c r="R731" s="7" t="str">
        <f t="shared" si="126"/>
        <v>Yes</v>
      </c>
      <c r="S731" s="5" t="str">
        <f t="shared" si="127"/>
        <v>Answer Required</v>
      </c>
      <c r="T731" s="6" t="str">
        <f t="shared" si="128"/>
        <v>N/A</v>
      </c>
      <c r="U731" s="7" t="str">
        <f t="shared" si="129"/>
        <v>No</v>
      </c>
      <c r="V731" s="5" t="str">
        <f t="shared" si="130"/>
        <v>Answer Required</v>
      </c>
      <c r="W731" s="6" t="str">
        <f t="shared" si="131"/>
        <v>N/A</v>
      </c>
      <c r="X731" s="5" t="s">
        <v>2886</v>
      </c>
    </row>
    <row r="732" spans="1:24" x14ac:dyDescent="0.25">
      <c r="A732" s="77">
        <f>VLOOKUP(C732,'BU and Control BU Listing'!A:E,5,FALSE)</f>
        <v>20100</v>
      </c>
      <c r="B732" s="80" t="s">
        <v>3486</v>
      </c>
      <c r="C732" s="22" t="str">
        <f t="shared" si="121"/>
        <v>20000</v>
      </c>
      <c r="D732" s="22" t="str">
        <f t="shared" si="122"/>
        <v>01000</v>
      </c>
      <c r="E732" s="21" t="str">
        <f>VLOOKUP(B732,'Table A as of March 2024'!A:G,7,FALSE)</f>
        <v>Children's Services</v>
      </c>
      <c r="F732" s="21" t="str">
        <f>VLOOKUP(B732,'Table A as of March 2024'!A:H,8,FALSE)</f>
        <v>General Fund</v>
      </c>
      <c r="G732" s="11" t="str">
        <f>VLOOKUP(B732,'Table A as of March 2024'!A:I,9,FALSE)</f>
        <v>100</v>
      </c>
      <c r="H732" t="str">
        <f>VLOOKUP(B732,'Table A as of March 2024'!A:L,12,FALSE)</f>
        <v>No</v>
      </c>
      <c r="I732" s="9" t="str">
        <f>VLOOKUP(B732,'Table A as of March 2024'!A:M,13,FALSE)</f>
        <v>G</v>
      </c>
      <c r="J732" t="str">
        <f>VLOOKUP(B732,'Table A as of March 2024'!A:O,15,FALSE)</f>
        <v>U</v>
      </c>
      <c r="K732" t="str">
        <f>VLOOKUP(G732,'ACFR Class Vlookup'!A:B,2,FALSE)</f>
        <v>Governmental</v>
      </c>
      <c r="L732" s="1" t="str">
        <f>VLOOKUP(D732,'Fund Information'!A:F,6,FALSE)</f>
        <v>General Fund</v>
      </c>
      <c r="M732" s="6" t="str">
        <f t="shared" si="123"/>
        <v>N/A</v>
      </c>
      <c r="N732" s="6" t="s">
        <v>2886</v>
      </c>
      <c r="O732" s="6" t="str">
        <f t="shared" si="124"/>
        <v>N/A</v>
      </c>
      <c r="P732" s="5" t="s">
        <v>2886</v>
      </c>
      <c r="Q732" s="6" t="str">
        <f t="shared" si="125"/>
        <v>N/A</v>
      </c>
      <c r="R732" s="7" t="str">
        <f t="shared" si="126"/>
        <v>No</v>
      </c>
      <c r="S732" s="5" t="str">
        <f t="shared" si="127"/>
        <v>Answer Required</v>
      </c>
      <c r="T732" s="6" t="str">
        <f t="shared" si="128"/>
        <v>N/A</v>
      </c>
      <c r="U732" s="7" t="str">
        <f t="shared" si="129"/>
        <v>No</v>
      </c>
      <c r="V732" s="5" t="str">
        <f t="shared" si="130"/>
        <v>Answer Required</v>
      </c>
      <c r="W732" s="6" t="str">
        <f t="shared" si="131"/>
        <v>N/A</v>
      </c>
      <c r="X732" s="5" t="s">
        <v>2886</v>
      </c>
    </row>
    <row r="733" spans="1:24" x14ac:dyDescent="0.25">
      <c r="A733" s="77">
        <f>VLOOKUP(C733,'BU and Control BU Listing'!A:E,5,FALSE)</f>
        <v>20100</v>
      </c>
      <c r="B733" s="80" t="s">
        <v>3487</v>
      </c>
      <c r="C733" s="22" t="str">
        <f t="shared" si="121"/>
        <v>20000</v>
      </c>
      <c r="D733" s="22" t="str">
        <f t="shared" si="122"/>
        <v>10000</v>
      </c>
      <c r="E733" s="21" t="str">
        <f>VLOOKUP(B733,'Table A as of March 2024'!A:G,7,FALSE)</f>
        <v>Children's Services</v>
      </c>
      <c r="F733" s="21" t="str">
        <f>VLOOKUP(B733,'Table A as of March 2024'!A:H,8,FALSE)</f>
        <v>Federal Trust</v>
      </c>
      <c r="G733" s="11" t="str">
        <f>VLOOKUP(B733,'Table A as of March 2024'!A:I,9,FALSE)</f>
        <v>120</v>
      </c>
      <c r="H733" t="str">
        <f>VLOOKUP(B733,'Table A as of March 2024'!A:L,12,FALSE)</f>
        <v>No</v>
      </c>
      <c r="I733" s="9" t="str">
        <f>VLOOKUP(B733,'Table A as of March 2024'!A:M,13,FALSE)</f>
        <v>R</v>
      </c>
      <c r="J733" t="str">
        <f>VLOOKUP(B733,'Table A as of March 2024'!A:O,15,FALSE)</f>
        <v>R</v>
      </c>
      <c r="K733" t="str">
        <f>VLOOKUP(G733,'ACFR Class Vlookup'!A:B,2,FALSE)</f>
        <v>Governmental</v>
      </c>
      <c r="L733" s="1" t="str">
        <f>VLOOKUP(D733,'Fund Information'!A:F,6,FALSE)</f>
        <v>This fund accounts for Federal funds.</v>
      </c>
      <c r="M733" s="6" t="str">
        <f t="shared" si="123"/>
        <v>N/A</v>
      </c>
      <c r="N733" s="6" t="s">
        <v>2886</v>
      </c>
      <c r="O733" s="6" t="str">
        <f t="shared" si="124"/>
        <v>N/A</v>
      </c>
      <c r="P733" s="5" t="s">
        <v>2886</v>
      </c>
      <c r="Q733" s="6" t="str">
        <f t="shared" si="125"/>
        <v>N/A</v>
      </c>
      <c r="R733" s="7" t="str">
        <f t="shared" si="126"/>
        <v>Yes</v>
      </c>
      <c r="S733" s="5" t="str">
        <f t="shared" si="127"/>
        <v>Answer Required</v>
      </c>
      <c r="T733" s="6" t="str">
        <f t="shared" si="128"/>
        <v>N/A</v>
      </c>
      <c r="U733" s="7" t="str">
        <f t="shared" si="129"/>
        <v>No</v>
      </c>
      <c r="V733" s="5" t="str">
        <f t="shared" si="130"/>
        <v>Answer Required</v>
      </c>
      <c r="W733" s="6" t="str">
        <f t="shared" si="131"/>
        <v>N/A</v>
      </c>
      <c r="X733" s="5" t="s">
        <v>2886</v>
      </c>
    </row>
    <row r="734" spans="1:24" ht="90" x14ac:dyDescent="0.25">
      <c r="A734" s="77">
        <f>VLOOKUP(C734,'BU and Control BU Listing'!A:E,5,FALSE)</f>
        <v>20100</v>
      </c>
      <c r="B734" s="80" t="s">
        <v>8151</v>
      </c>
      <c r="C734" s="22" t="str">
        <f t="shared" si="121"/>
        <v>20000</v>
      </c>
      <c r="D734" s="22" t="str">
        <f t="shared" si="122"/>
        <v>10310</v>
      </c>
      <c r="E734" s="21" t="str">
        <f>VLOOKUP(B734,'Table A as of March 2024'!A:G,7,FALSE)</f>
        <v>Children's Services</v>
      </c>
      <c r="F734" s="21" t="str">
        <f>VLOOKUP(B734,'Table A as of March 2024'!A:H,8,FALSE)</f>
        <v>Chld Wlf Svcs St Grnt-COVID-19</v>
      </c>
      <c r="G734" s="11" t="str">
        <f>VLOOKUP(B734,'Table A as of March 2024'!A:I,9,FALSE)</f>
        <v>120</v>
      </c>
      <c r="H734" t="str">
        <f>VLOOKUP(B734,'Table A as of March 2024'!A:L,12,FALSE)</f>
        <v>No</v>
      </c>
      <c r="I734" s="9" t="str">
        <f>VLOOKUP(B734,'Table A as of March 2024'!A:M,13,FALSE)</f>
        <v>V</v>
      </c>
      <c r="J734" t="str">
        <f>VLOOKUP(B734,'Table A as of March 2024'!A:O,15,FALSE)</f>
        <v>R</v>
      </c>
      <c r="K734" t="str">
        <f>VLOOKUP(G734,'ACFR Class Vlookup'!A:B,2,FALSE)</f>
        <v>Governmental</v>
      </c>
      <c r="L734" s="1" t="str">
        <f>VLOOKUP(D734,'Fund Information'!A:F,6,FALSE)</f>
        <v>CFDA 93.645; Child Welfare Services - State Grants. Provides Federal funding to prevent, prepare for, and respond to COVID-19 as related to the development and expansion of a coordinated child and family services program that utilizes community-based agencies and ensures all children are raised in safe, loving families. These funds can be used for allowable obligations incurred prior to enactment of the CARES act.</v>
      </c>
      <c r="M734" s="6" t="str">
        <f t="shared" si="123"/>
        <v>N/A</v>
      </c>
      <c r="N734" s="6" t="s">
        <v>2886</v>
      </c>
      <c r="O734" s="6" t="str">
        <f t="shared" si="124"/>
        <v>N/A</v>
      </c>
      <c r="P734" s="5" t="s">
        <v>2886</v>
      </c>
      <c r="Q734" s="6" t="str">
        <f t="shared" si="125"/>
        <v>N/A</v>
      </c>
      <c r="R734" s="7" t="str">
        <f t="shared" si="126"/>
        <v>Yes</v>
      </c>
      <c r="S734" s="5" t="str">
        <f t="shared" si="127"/>
        <v>Answer Required</v>
      </c>
      <c r="T734" s="6" t="str">
        <f t="shared" si="128"/>
        <v>N/A</v>
      </c>
      <c r="U734" s="7" t="str">
        <f t="shared" si="129"/>
        <v>No</v>
      </c>
      <c r="V734" s="5" t="str">
        <f t="shared" si="130"/>
        <v>Answer Required</v>
      </c>
      <c r="W734" s="6" t="str">
        <f t="shared" si="131"/>
        <v>N/A</v>
      </c>
      <c r="X734" s="5" t="s">
        <v>2886</v>
      </c>
    </row>
    <row r="735" spans="1:24" x14ac:dyDescent="0.25">
      <c r="A735" s="77">
        <f>VLOOKUP(C735,'BU and Control BU Listing'!A:E,5,FALSE)</f>
        <v>20100</v>
      </c>
      <c r="B735" s="80" t="s">
        <v>3488</v>
      </c>
      <c r="C735" s="22" t="str">
        <f t="shared" si="121"/>
        <v>20100</v>
      </c>
      <c r="D735" s="22" t="str">
        <f t="shared" si="122"/>
        <v>01000</v>
      </c>
      <c r="E735" s="21" t="str">
        <f>VLOOKUP(B735,'Table A as of March 2024'!A:G,7,FALSE)</f>
        <v>Dept of Ed Central Operations</v>
      </c>
      <c r="F735" s="21" t="str">
        <f>VLOOKUP(B735,'Table A as of March 2024'!A:H,8,FALSE)</f>
        <v>General Fund</v>
      </c>
      <c r="G735" s="11" t="str">
        <f>VLOOKUP(B735,'Table A as of March 2024'!A:I,9,FALSE)</f>
        <v>100</v>
      </c>
      <c r="H735" t="str">
        <f>VLOOKUP(B735,'Table A as of March 2024'!A:L,12,FALSE)</f>
        <v>No</v>
      </c>
      <c r="I735" s="9" t="str">
        <f>VLOOKUP(B735,'Table A as of March 2024'!A:M,13,FALSE)</f>
        <v>G</v>
      </c>
      <c r="J735" t="str">
        <f>VLOOKUP(B735,'Table A as of March 2024'!A:O,15,FALSE)</f>
        <v>U</v>
      </c>
      <c r="K735" t="str">
        <f>VLOOKUP(G735,'ACFR Class Vlookup'!A:B,2,FALSE)</f>
        <v>Governmental</v>
      </c>
      <c r="L735" s="1" t="str">
        <f>VLOOKUP(D735,'Fund Information'!A:F,6,FALSE)</f>
        <v>General Fund</v>
      </c>
      <c r="M735" s="6" t="str">
        <f t="shared" si="123"/>
        <v>N/A</v>
      </c>
      <c r="N735" s="6" t="s">
        <v>2886</v>
      </c>
      <c r="O735" s="6" t="str">
        <f t="shared" si="124"/>
        <v>N/A</v>
      </c>
      <c r="P735" s="5" t="s">
        <v>2886</v>
      </c>
      <c r="Q735" s="6" t="str">
        <f t="shared" si="125"/>
        <v>N/A</v>
      </c>
      <c r="R735" s="7" t="str">
        <f t="shared" si="126"/>
        <v>No</v>
      </c>
      <c r="S735" s="5" t="str">
        <f t="shared" si="127"/>
        <v>Answer Required</v>
      </c>
      <c r="T735" s="6" t="str">
        <f t="shared" si="128"/>
        <v>N/A</v>
      </c>
      <c r="U735" s="7" t="str">
        <f t="shared" si="129"/>
        <v>No</v>
      </c>
      <c r="V735" s="5" t="str">
        <f t="shared" si="130"/>
        <v>Answer Required</v>
      </c>
      <c r="W735" s="6" t="str">
        <f t="shared" si="131"/>
        <v>N/A</v>
      </c>
      <c r="X735" s="5" t="s">
        <v>2886</v>
      </c>
    </row>
    <row r="736" spans="1:24" ht="120" x14ac:dyDescent="0.25">
      <c r="A736" s="77">
        <f>VLOOKUP(C736,'BU and Control BU Listing'!A:E,5,FALSE)</f>
        <v>20100</v>
      </c>
      <c r="B736" s="80" t="s">
        <v>8830</v>
      </c>
      <c r="C736" s="22" t="str">
        <f t="shared" si="121"/>
        <v>20100</v>
      </c>
      <c r="D736" s="22" t="str">
        <f t="shared" si="122"/>
        <v>02095</v>
      </c>
      <c r="E736" s="21" t="str">
        <f>VLOOKUP(B736,'Table A as of March 2024'!A:G,7,FALSE)</f>
        <v>Dept of Ed Central Operations</v>
      </c>
      <c r="F736" s="21" t="str">
        <f>VLOOKUP(B736,'Table A as of March 2024'!A:H,8,FALSE)</f>
        <v>Opioid Abatement Fund</v>
      </c>
      <c r="G736" s="11" t="str">
        <f>VLOOKUP(B736,'Table A as of March 2024'!A:I,9,FALSE)</f>
        <v>115</v>
      </c>
      <c r="H736" t="str">
        <f>VLOOKUP(B736,'Table A as of March 2024'!A:L,12,FALSE)</f>
        <v>Yes</v>
      </c>
      <c r="I736" s="9" t="str">
        <f>VLOOKUP(B736,'Table A as of March 2024'!A:M,13,FALSE)</f>
        <v>R</v>
      </c>
      <c r="J736" t="str">
        <f>VLOOKUP(B736,'Table A as of March 2024'!A:O,15,FALSE)</f>
        <v>C</v>
      </c>
      <c r="K736" t="str">
        <f>VLOOKUP(G736,'ACFR Class Vlookup'!A:B,2,FALSE)</f>
        <v>Governmental</v>
      </c>
      <c r="L736" s="1" t="str">
        <f>VLOOKUP(D736,'Fund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736" s="6" t="str">
        <f t="shared" si="123"/>
        <v>N/A</v>
      </c>
      <c r="N736" s="6" t="s">
        <v>2886</v>
      </c>
      <c r="O736" s="6" t="str">
        <f t="shared" si="124"/>
        <v>N/A</v>
      </c>
      <c r="P736" s="5" t="s">
        <v>2886</v>
      </c>
      <c r="Q736" s="6" t="str">
        <f t="shared" si="125"/>
        <v>N/A</v>
      </c>
      <c r="R736" s="7" t="str">
        <f t="shared" si="126"/>
        <v>No</v>
      </c>
      <c r="S736" s="5" t="str">
        <f t="shared" si="127"/>
        <v>Answer Required</v>
      </c>
      <c r="T736" s="6" t="str">
        <f t="shared" si="128"/>
        <v>N/A</v>
      </c>
      <c r="U736" s="7" t="str">
        <f t="shared" si="129"/>
        <v>Yes</v>
      </c>
      <c r="V736" s="5" t="str">
        <f t="shared" si="130"/>
        <v>Answer Required</v>
      </c>
      <c r="W736" s="6" t="str">
        <f t="shared" si="131"/>
        <v>N/A</v>
      </c>
      <c r="X736" s="5" t="s">
        <v>2886</v>
      </c>
    </row>
    <row r="737" spans="1:24" ht="90" x14ac:dyDescent="0.25">
      <c r="A737" s="77">
        <f>VLOOKUP(C737,'BU and Control BU Listing'!A:E,5,FALSE)</f>
        <v>20100</v>
      </c>
      <c r="B737" s="80" t="s">
        <v>3489</v>
      </c>
      <c r="C737" s="22" t="str">
        <f t="shared" si="121"/>
        <v>20100</v>
      </c>
      <c r="D737" s="22" t="str">
        <f t="shared" si="122"/>
        <v>02201</v>
      </c>
      <c r="E737" s="21" t="str">
        <f>VLOOKUP(B737,'Table A as of March 2024'!A:G,7,FALSE)</f>
        <v>Dept of Ed Central Operations</v>
      </c>
      <c r="F737" s="21" t="str">
        <f>VLOOKUP(B737,'Table A as of March 2024'!A:H,8,FALSE)</f>
        <v>DOE/COO Special Revenue Fund</v>
      </c>
      <c r="G737" s="11" t="str">
        <f>VLOOKUP(B737,'Table A as of March 2024'!A:I,9,FALSE)</f>
        <v>105</v>
      </c>
      <c r="H737" t="str">
        <f>VLOOKUP(B737,'Table A as of March 2024'!A:L,12,FALSE)</f>
        <v>Yes</v>
      </c>
      <c r="I737" s="9" t="str">
        <f>VLOOKUP(B737,'Table A as of March 2024'!A:M,13,FALSE)</f>
        <v>U</v>
      </c>
      <c r="J737" t="str">
        <f>VLOOKUP(B737,'Table A as of March 2024'!A:O,15,FALSE)</f>
        <v>C</v>
      </c>
      <c r="K737" t="str">
        <f>VLOOKUP(G737,'ACFR Class Vlookup'!A:B,2,FALSE)</f>
        <v>Governmental</v>
      </c>
      <c r="L737" s="1" t="str">
        <f>VLOOKUP(D737,'Fund Information'!A:F,6,FALSE)</f>
        <v>Per Section § 22.1-299.2, Code of VA this "National Teacher Certification Incentive Reward Program Fund" is funded by gifts, donations, grants, bequests and other funds and shall be used to award incentive grants to public school teachers obtaining national certification from the National Board for Professional Teaching Standards (e.g. Teacher certification, CCSSO Leadership, Tech EDU Conference).</v>
      </c>
      <c r="M737" s="6" t="str">
        <f t="shared" si="123"/>
        <v>N/A</v>
      </c>
      <c r="N737" s="6" t="s">
        <v>2886</v>
      </c>
      <c r="O737" s="6" t="str">
        <f t="shared" si="124"/>
        <v>N/A</v>
      </c>
      <c r="P737" s="5" t="s">
        <v>2886</v>
      </c>
      <c r="Q737" s="6" t="str">
        <f t="shared" si="125"/>
        <v>N/A</v>
      </c>
      <c r="R737" s="7" t="str">
        <f t="shared" si="126"/>
        <v>No</v>
      </c>
      <c r="S737" s="5" t="str">
        <f t="shared" si="127"/>
        <v>Answer Required</v>
      </c>
      <c r="T737" s="6" t="str">
        <f t="shared" si="128"/>
        <v>N/A</v>
      </c>
      <c r="U737" s="7" t="str">
        <f t="shared" si="129"/>
        <v>Yes</v>
      </c>
      <c r="V737" s="5" t="str">
        <f t="shared" si="130"/>
        <v>Answer Required</v>
      </c>
      <c r="W737" s="6" t="str">
        <f t="shared" si="131"/>
        <v>N/A</v>
      </c>
      <c r="X737" s="5" t="s">
        <v>2886</v>
      </c>
    </row>
    <row r="738" spans="1:24" x14ac:dyDescent="0.25">
      <c r="A738" s="77">
        <f>VLOOKUP(C738,'BU and Control BU Listing'!A:E,5,FALSE)</f>
        <v>20100</v>
      </c>
      <c r="B738" s="80" t="s">
        <v>3490</v>
      </c>
      <c r="C738" s="22" t="str">
        <f t="shared" si="121"/>
        <v>20100</v>
      </c>
      <c r="D738" s="22" t="str">
        <f t="shared" si="122"/>
        <v>02700</v>
      </c>
      <c r="E738" s="21" t="str">
        <f>VLOOKUP(B738,'Table A as of March 2024'!A:G,7,FALSE)</f>
        <v>Dept of Ed Central Operations</v>
      </c>
      <c r="F738" s="21" t="str">
        <f>VLOOKUP(B738,'Table A as of March 2024'!A:H,8,FALSE)</f>
        <v>Parking</v>
      </c>
      <c r="G738" s="11" t="str">
        <f>VLOOKUP(B738,'Table A as of March 2024'!A:I,9,FALSE)</f>
        <v>105</v>
      </c>
      <c r="H738" t="str">
        <f>VLOOKUP(B738,'Table A as of March 2024'!A:L,12,FALSE)</f>
        <v>No</v>
      </c>
      <c r="I738" s="9" t="str">
        <f>VLOOKUP(B738,'Table A as of March 2024'!A:M,13,FALSE)</f>
        <v>U</v>
      </c>
      <c r="J738" t="str">
        <f>VLOOKUP(B738,'Table A as of March 2024'!A:O,15,FALSE)</f>
        <v>C</v>
      </c>
      <c r="K738" t="str">
        <f>VLOOKUP(G738,'ACFR Class Vlookup'!A:B,2,FALSE)</f>
        <v>Governmental</v>
      </c>
      <c r="L738" s="1" t="str">
        <f>VLOOKUP(D738,'Fund Information'!A:F,6,FALSE)</f>
        <v>Parking - Accounts for fees paid for parking vehicles in state parking lots.</v>
      </c>
      <c r="M738" s="6" t="str">
        <f t="shared" si="123"/>
        <v>N/A</v>
      </c>
      <c r="N738" s="6" t="s">
        <v>2886</v>
      </c>
      <c r="O738" s="6" t="str">
        <f t="shared" si="124"/>
        <v>N/A</v>
      </c>
      <c r="P738" s="5" t="s">
        <v>2886</v>
      </c>
      <c r="Q738" s="6" t="str">
        <f t="shared" si="125"/>
        <v>N/A</v>
      </c>
      <c r="R738" s="7" t="str">
        <f t="shared" si="126"/>
        <v>No</v>
      </c>
      <c r="S738" s="5" t="str">
        <f t="shared" si="127"/>
        <v>Answer Required</v>
      </c>
      <c r="T738" s="6" t="str">
        <f t="shared" si="128"/>
        <v>N/A</v>
      </c>
      <c r="U738" s="7" t="str">
        <f t="shared" si="129"/>
        <v>Yes</v>
      </c>
      <c r="V738" s="5" t="str">
        <f t="shared" si="130"/>
        <v>Answer Required</v>
      </c>
      <c r="W738" s="6" t="str">
        <f t="shared" si="131"/>
        <v>N/A</v>
      </c>
      <c r="X738" s="5" t="s">
        <v>2886</v>
      </c>
    </row>
    <row r="739" spans="1:24" ht="75" x14ac:dyDescent="0.25">
      <c r="A739" s="77">
        <f>VLOOKUP(C739,'BU and Control BU Listing'!A:E,5,FALSE)</f>
        <v>20100</v>
      </c>
      <c r="B739" s="80" t="s">
        <v>8152</v>
      </c>
      <c r="C739" s="22" t="str">
        <f t="shared" si="121"/>
        <v>20100</v>
      </c>
      <c r="D739" s="22" t="str">
        <f t="shared" si="122"/>
        <v>02730</v>
      </c>
      <c r="E739" s="21" t="str">
        <f>VLOOKUP(B739,'Table A as of March 2024'!A:G,7,FALSE)</f>
        <v>Dept of Ed Central Operations</v>
      </c>
      <c r="F739" s="21" t="str">
        <f>VLOOKUP(B739,'Table A as of March 2024'!A:H,8,FALSE)</f>
        <v>Licensing Application Fees</v>
      </c>
      <c r="G739" s="11" t="str">
        <f>VLOOKUP(B739,'Table A as of March 2024'!A:I,9,FALSE)</f>
        <v>100</v>
      </c>
      <c r="H739" t="str">
        <f>VLOOKUP(B739,'Table A as of March 2024'!A:L,12,FALSE)</f>
        <v>No</v>
      </c>
      <c r="I739" s="9" t="str">
        <f>VLOOKUP(B739,'Table A as of March 2024'!A:M,13,FALSE)</f>
        <v>U</v>
      </c>
      <c r="J739" t="str">
        <f>VLOOKUP(B739,'Table A as of March 2024'!A:O,15,FALSE)</f>
        <v>C</v>
      </c>
      <c r="K739" t="str">
        <f>VLOOKUP(G739,'ACFR Class Vlookup'!A:B,2,FALSE)</f>
        <v>Governmental</v>
      </c>
      <c r="L739" s="1" t="str">
        <f>VLOOKUP(D739,'Fund Information'!A:F,6,FALSE)</f>
        <v>Fees collected per Code of VA  § 63.2-1700 are to be used for the development and delivery of training of 
operators and staff of facilities or agencies for adults or children subject to licensure solely by the Department of Social Services. Programs are provided only to the extent funds are available.</v>
      </c>
      <c r="M739" s="6" t="str">
        <f t="shared" si="123"/>
        <v>N/A</v>
      </c>
      <c r="N739" s="6" t="s">
        <v>2886</v>
      </c>
      <c r="O739" s="6" t="str">
        <f t="shared" si="124"/>
        <v>N/A</v>
      </c>
      <c r="P739" s="5" t="s">
        <v>2886</v>
      </c>
      <c r="Q739" s="6" t="str">
        <f t="shared" si="125"/>
        <v>N/A</v>
      </c>
      <c r="R739" s="7" t="str">
        <f t="shared" si="126"/>
        <v>No</v>
      </c>
      <c r="S739" s="5" t="str">
        <f t="shared" si="127"/>
        <v>Answer Required</v>
      </c>
      <c r="T739" s="6" t="str">
        <f t="shared" si="128"/>
        <v>N/A</v>
      </c>
      <c r="U739" s="7" t="str">
        <f t="shared" si="129"/>
        <v>Yes</v>
      </c>
      <c r="V739" s="5" t="str">
        <f t="shared" si="130"/>
        <v>Answer Required</v>
      </c>
      <c r="W739" s="6" t="str">
        <f t="shared" si="131"/>
        <v>N/A</v>
      </c>
      <c r="X739" s="5" t="s">
        <v>2886</v>
      </c>
    </row>
    <row r="740" spans="1:24" ht="60" x14ac:dyDescent="0.25">
      <c r="A740" s="77">
        <f>VLOOKUP(C740,'BU and Control BU Listing'!A:E,5,FALSE)</f>
        <v>20100</v>
      </c>
      <c r="B740" s="80" t="s">
        <v>3491</v>
      </c>
      <c r="C740" s="22" t="str">
        <f t="shared" si="121"/>
        <v>20100</v>
      </c>
      <c r="D740" s="22" t="str">
        <f t="shared" si="122"/>
        <v>02800</v>
      </c>
      <c r="E740" s="21" t="str">
        <f>VLOOKUP(B740,'Table A as of March 2024'!A:G,7,FALSE)</f>
        <v>Dept of Ed Central Operations</v>
      </c>
      <c r="F740" s="21" t="str">
        <f>VLOOKUP(B740,'Table A as of March 2024'!A:H,8,FALSE)</f>
        <v>Appropriated IDC Recoveries</v>
      </c>
      <c r="G740" s="11" t="str">
        <f>VLOOKUP(B740,'Table A as of March 2024'!A:I,9,FALSE)</f>
        <v>105</v>
      </c>
      <c r="H740" t="str">
        <f>VLOOKUP(B740,'Table A as of March 2024'!A:L,12,FALSE)</f>
        <v>No</v>
      </c>
      <c r="I740" s="9" t="str">
        <f>VLOOKUP(B740,'Table A as of March 2024'!A:M,13,FALSE)</f>
        <v>U</v>
      </c>
      <c r="J740" t="str">
        <f>VLOOKUP(B740,'Table A as of March 2024'!A:O,15,FALSE)</f>
        <v>A</v>
      </c>
      <c r="K740" t="str">
        <f>VLOOKUP(G740,'ACFR Class Vlookup'!A:B,2,FALSE)</f>
        <v>Governmental</v>
      </c>
      <c r="L740" s="1" t="str">
        <f>VLOOKUP(D740,'Fund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740" s="6" t="str">
        <f t="shared" si="123"/>
        <v>N/A</v>
      </c>
      <c r="N740" s="6" t="s">
        <v>2886</v>
      </c>
      <c r="O740" s="6" t="str">
        <f t="shared" si="124"/>
        <v>N/A</v>
      </c>
      <c r="P740" s="5" t="s">
        <v>2886</v>
      </c>
      <c r="Q740" s="6" t="str">
        <f t="shared" si="125"/>
        <v>N/A</v>
      </c>
      <c r="R740" s="7" t="str">
        <f t="shared" si="126"/>
        <v>No</v>
      </c>
      <c r="S740" s="5" t="str">
        <f t="shared" si="127"/>
        <v>Answer Required</v>
      </c>
      <c r="T740" s="6" t="str">
        <f t="shared" si="128"/>
        <v>N/A</v>
      </c>
      <c r="U740" s="7" t="str">
        <f t="shared" si="129"/>
        <v>No</v>
      </c>
      <c r="V740" s="5" t="str">
        <f t="shared" si="130"/>
        <v>Answer Required</v>
      </c>
      <c r="W740" s="6" t="str">
        <f t="shared" si="131"/>
        <v>N/A</v>
      </c>
      <c r="X740" s="5" t="s">
        <v>2886</v>
      </c>
    </row>
    <row r="741" spans="1:24" ht="30" x14ac:dyDescent="0.25">
      <c r="A741" s="77">
        <f>VLOOKUP(C741,'BU and Control BU Listing'!A:E,5,FALSE)</f>
        <v>20100</v>
      </c>
      <c r="B741" s="80" t="s">
        <v>3492</v>
      </c>
      <c r="C741" s="22" t="str">
        <f t="shared" si="121"/>
        <v>20100</v>
      </c>
      <c r="D741" s="22" t="str">
        <f t="shared" si="122"/>
        <v>02870</v>
      </c>
      <c r="E741" s="21" t="str">
        <f>VLOOKUP(B741,'Table A as of March 2024'!A:G,7,FALSE)</f>
        <v>Dept of Ed Central Operations</v>
      </c>
      <c r="F741" s="21" t="str">
        <f>VLOOKUP(B741,'Table A as of March 2024'!A:H,8,FALSE)</f>
        <v>Surp Suppy/Equip Sale-GF-NonHE</v>
      </c>
      <c r="G741" s="11" t="str">
        <f>VLOOKUP(B741,'Table A as of March 2024'!A:I,9,FALSE)</f>
        <v>100</v>
      </c>
      <c r="H741" t="str">
        <f>VLOOKUP(B741,'Table A as of March 2024'!A:L,12,FALSE)</f>
        <v>No</v>
      </c>
      <c r="I741" s="9" t="str">
        <f>VLOOKUP(B741,'Table A as of March 2024'!A:M,13,FALSE)</f>
        <v>U</v>
      </c>
      <c r="J741" t="str">
        <f>VLOOKUP(B741,'Table A as of March 2024'!A:O,15,FALSE)</f>
        <v>A</v>
      </c>
      <c r="K741" t="str">
        <f>VLOOKUP(G741,'ACFR Class Vlookup'!A:B,2,FALSE)</f>
        <v>Governmental</v>
      </c>
      <c r="L741" s="1" t="str">
        <f>VLOOKUP(D741,'Fund Information'!A:F,6,FALSE)</f>
        <v>Accounts for sale of surplus supplies and equipment purchased with General Funds for Non Higher Ed agencies.</v>
      </c>
      <c r="M741" s="6" t="str">
        <f t="shared" si="123"/>
        <v>N/A</v>
      </c>
      <c r="N741" s="6" t="s">
        <v>2886</v>
      </c>
      <c r="O741" s="6" t="str">
        <f t="shared" si="124"/>
        <v>N/A</v>
      </c>
      <c r="P741" s="5" t="s">
        <v>2886</v>
      </c>
      <c r="Q741" s="6" t="str">
        <f t="shared" si="125"/>
        <v>N/A</v>
      </c>
      <c r="R741" s="7" t="str">
        <f t="shared" si="126"/>
        <v>No</v>
      </c>
      <c r="S741" s="5" t="str">
        <f t="shared" si="127"/>
        <v>Answer Required</v>
      </c>
      <c r="T741" s="6" t="str">
        <f t="shared" si="128"/>
        <v>N/A</v>
      </c>
      <c r="U741" s="7" t="str">
        <f t="shared" si="129"/>
        <v>No</v>
      </c>
      <c r="V741" s="5" t="str">
        <f t="shared" si="130"/>
        <v>Answer Required</v>
      </c>
      <c r="W741" s="6" t="str">
        <f t="shared" si="131"/>
        <v>N/A</v>
      </c>
      <c r="X741" s="5" t="s">
        <v>2886</v>
      </c>
    </row>
    <row r="742" spans="1:24" ht="75" x14ac:dyDescent="0.25">
      <c r="A742" s="77">
        <f>VLOOKUP(C742,'BU and Control BU Listing'!A:E,5,FALSE)</f>
        <v>20100</v>
      </c>
      <c r="B742" s="80" t="s">
        <v>3493</v>
      </c>
      <c r="C742" s="22" t="str">
        <f t="shared" si="121"/>
        <v>20100</v>
      </c>
      <c r="D742" s="22" t="str">
        <f t="shared" si="122"/>
        <v>04100</v>
      </c>
      <c r="E742" s="21" t="str">
        <f>VLOOKUP(B742,'Table A as of March 2024'!A:G,7,FALSE)</f>
        <v>Dept of Ed Central Operations</v>
      </c>
      <c r="F742" s="21" t="str">
        <f>VLOOKUP(B742,'Table A as of March 2024'!A:H,8,FALSE)</f>
        <v>Hwy Maintenance &amp; Operating Fd</v>
      </c>
      <c r="G742" s="11" t="str">
        <f>VLOOKUP(B742,'Table A as of March 2024'!A:I,9,FALSE)</f>
        <v>110</v>
      </c>
      <c r="H742" t="str">
        <f>VLOOKUP(B742,'Table A as of March 2024'!A:L,12,FALSE)</f>
        <v>No</v>
      </c>
      <c r="I742" s="9" t="str">
        <f>VLOOKUP(B742,'Table A as of March 2024'!A:M,13,FALSE)</f>
        <v>U</v>
      </c>
      <c r="J742" t="str">
        <f>VLOOKUP(B742,'Table A as of March 2024'!A:O,15,FALSE)</f>
        <v>C</v>
      </c>
      <c r="K742" t="str">
        <f>VLOOKUP(G742,'ACFR Class Vlookup'!A:B,2,FALSE)</f>
        <v>Governmental</v>
      </c>
      <c r="L742" s="1" t="str">
        <f>VLOOKUP(D742,'Fund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742" s="6" t="str">
        <f t="shared" si="123"/>
        <v>N/A</v>
      </c>
      <c r="N742" s="6" t="s">
        <v>2886</v>
      </c>
      <c r="O742" s="6" t="str">
        <f t="shared" si="124"/>
        <v>N/A</v>
      </c>
      <c r="P742" s="5" t="s">
        <v>2886</v>
      </c>
      <c r="Q742" s="6" t="str">
        <f t="shared" si="125"/>
        <v>N/A</v>
      </c>
      <c r="R742" s="7" t="str">
        <f t="shared" si="126"/>
        <v>No</v>
      </c>
      <c r="S742" s="5" t="str">
        <f t="shared" si="127"/>
        <v>Answer Required</v>
      </c>
      <c r="T742" s="6" t="str">
        <f t="shared" si="128"/>
        <v>N/A</v>
      </c>
      <c r="U742" s="7" t="str">
        <f t="shared" si="129"/>
        <v>Yes</v>
      </c>
      <c r="V742" s="5" t="str">
        <f t="shared" si="130"/>
        <v>Answer Required</v>
      </c>
      <c r="W742" s="6" t="str">
        <f t="shared" si="131"/>
        <v>N/A</v>
      </c>
      <c r="X742" s="5" t="s">
        <v>2886</v>
      </c>
    </row>
    <row r="743" spans="1:24" ht="90" x14ac:dyDescent="0.25">
      <c r="A743" s="77">
        <f>VLOOKUP(C743,'BU and Control BU Listing'!A:E,5,FALSE)</f>
        <v>20100</v>
      </c>
      <c r="B743" s="80" t="s">
        <v>3494</v>
      </c>
      <c r="C743" s="22" t="str">
        <f t="shared" si="121"/>
        <v>20100</v>
      </c>
      <c r="D743" s="22" t="str">
        <f t="shared" si="122"/>
        <v>07003</v>
      </c>
      <c r="E743" s="21" t="str">
        <f>VLOOKUP(B743,'Table A as of March 2024'!A:G,7,FALSE)</f>
        <v>Dept of Ed Central Operations</v>
      </c>
      <c r="F743" s="21" t="str">
        <f>VLOOKUP(B743,'Table A as of March 2024'!A:H,8,FALSE)</f>
        <v>Trust And Agency-DOE/COO</v>
      </c>
      <c r="G743" s="11" t="str">
        <f>VLOOKUP(B743,'Table A as of March 2024'!A:I,9,FALSE)</f>
        <v>105</v>
      </c>
      <c r="H743" t="str">
        <f>VLOOKUP(B743,'Table A as of March 2024'!A:L,12,FALSE)</f>
        <v>Yes</v>
      </c>
      <c r="I743" s="9" t="str">
        <f>VLOOKUP(B743,'Table A as of March 2024'!A:M,13,FALSE)</f>
        <v>U</v>
      </c>
      <c r="J743" t="str">
        <f>VLOOKUP(B743,'Table A as of March 2024'!A:O,15,FALSE)</f>
        <v>C</v>
      </c>
      <c r="K743" t="str">
        <f>VLOOKUP(G743,'ACFR Class Vlookup'!A:B,2,FALSE)</f>
        <v>Governmental</v>
      </c>
      <c r="L743" s="1" t="str">
        <f>VLOOKUP(D743,'Fund Information'!A:F,6,FALSE)</f>
        <v>The intent of provisions related to Virtual Virginia Pgm is that program tuition fees are used to support its operation. E-rate program reimbursements may only be for qualifying expenses.2 of 4 funding sources have associated legislation authorizing program (Sec 22.1-212.2 and 22.1-253.13:4), and Ch 781, Item 140 C.24. (2008-2010 Appropr Act) establish the Virtual Virginia Distance Learning Pgm.</v>
      </c>
      <c r="M743" s="6" t="str">
        <f t="shared" si="123"/>
        <v>N/A</v>
      </c>
      <c r="N743" s="6" t="s">
        <v>2886</v>
      </c>
      <c r="O743" s="6" t="str">
        <f t="shared" si="124"/>
        <v>N/A</v>
      </c>
      <c r="P743" s="5" t="s">
        <v>2886</v>
      </c>
      <c r="Q743" s="6" t="str">
        <f t="shared" si="125"/>
        <v>N/A</v>
      </c>
      <c r="R743" s="7" t="str">
        <f t="shared" si="126"/>
        <v>No</v>
      </c>
      <c r="S743" s="5" t="str">
        <f t="shared" si="127"/>
        <v>Answer Required</v>
      </c>
      <c r="T743" s="6" t="str">
        <f t="shared" si="128"/>
        <v>N/A</v>
      </c>
      <c r="U743" s="7" t="str">
        <f t="shared" si="129"/>
        <v>Yes</v>
      </c>
      <c r="V743" s="5" t="str">
        <f t="shared" si="130"/>
        <v>Answer Required</v>
      </c>
      <c r="W743" s="6" t="str">
        <f t="shared" si="131"/>
        <v>N/A</v>
      </c>
      <c r="X743" s="5" t="s">
        <v>2886</v>
      </c>
    </row>
    <row r="744" spans="1:24" x14ac:dyDescent="0.25">
      <c r="A744" s="77">
        <f>VLOOKUP(C744,'BU and Control BU Listing'!A:E,5,FALSE)</f>
        <v>20100</v>
      </c>
      <c r="B744" s="80" t="s">
        <v>3495</v>
      </c>
      <c r="C744" s="22" t="str">
        <f t="shared" si="121"/>
        <v>20100</v>
      </c>
      <c r="D744" s="22" t="str">
        <f t="shared" si="122"/>
        <v>10000</v>
      </c>
      <c r="E744" s="21" t="str">
        <f>VLOOKUP(B744,'Table A as of March 2024'!A:G,7,FALSE)</f>
        <v>Dept of Ed Central Operations</v>
      </c>
      <c r="F744" s="21" t="str">
        <f>VLOOKUP(B744,'Table A as of March 2024'!A:H,8,FALSE)</f>
        <v>Federal Trust</v>
      </c>
      <c r="G744" s="11" t="str">
        <f>VLOOKUP(B744,'Table A as of March 2024'!A:I,9,FALSE)</f>
        <v>120</v>
      </c>
      <c r="H744" t="str">
        <f>VLOOKUP(B744,'Table A as of March 2024'!A:L,12,FALSE)</f>
        <v>No</v>
      </c>
      <c r="I744" s="9" t="str">
        <f>VLOOKUP(B744,'Table A as of March 2024'!A:M,13,FALSE)</f>
        <v>R</v>
      </c>
      <c r="J744" t="str">
        <f>VLOOKUP(B744,'Table A as of March 2024'!A:O,15,FALSE)</f>
        <v>R</v>
      </c>
      <c r="K744" t="str">
        <f>VLOOKUP(G744,'ACFR Class Vlookup'!A:B,2,FALSE)</f>
        <v>Governmental</v>
      </c>
      <c r="L744" s="1" t="str">
        <f>VLOOKUP(D744,'Fund Information'!A:F,6,FALSE)</f>
        <v>This fund accounts for Federal funds.</v>
      </c>
      <c r="M744" s="6" t="str">
        <f t="shared" si="123"/>
        <v>N/A</v>
      </c>
      <c r="N744" s="6" t="s">
        <v>2886</v>
      </c>
      <c r="O744" s="6" t="str">
        <f t="shared" si="124"/>
        <v>N/A</v>
      </c>
      <c r="P744" s="5" t="s">
        <v>2886</v>
      </c>
      <c r="Q744" s="6" t="str">
        <f t="shared" si="125"/>
        <v>N/A</v>
      </c>
      <c r="R744" s="7" t="str">
        <f t="shared" si="126"/>
        <v>Yes</v>
      </c>
      <c r="S744" s="5" t="str">
        <f t="shared" si="127"/>
        <v>Answer Required</v>
      </c>
      <c r="T744" s="6" t="str">
        <f t="shared" si="128"/>
        <v>N/A</v>
      </c>
      <c r="U744" s="7" t="str">
        <f t="shared" si="129"/>
        <v>No</v>
      </c>
      <c r="V744" s="5" t="str">
        <f t="shared" si="130"/>
        <v>Answer Required</v>
      </c>
      <c r="W744" s="6" t="str">
        <f t="shared" si="131"/>
        <v>N/A</v>
      </c>
      <c r="X744" s="5" t="s">
        <v>2886</v>
      </c>
    </row>
    <row r="745" spans="1:24" ht="105" x14ac:dyDescent="0.25">
      <c r="A745" s="77">
        <f>VLOOKUP(C745,'BU and Control BU Listing'!A:E,5,FALSE)</f>
        <v>20100</v>
      </c>
      <c r="B745" s="80" t="s">
        <v>8153</v>
      </c>
      <c r="C745" s="22" t="str">
        <f t="shared" si="121"/>
        <v>20100</v>
      </c>
      <c r="D745" s="22" t="str">
        <f t="shared" si="122"/>
        <v>10020</v>
      </c>
      <c r="E745" s="21" t="str">
        <f>VLOOKUP(B745,'Table A as of March 2024'!A:G,7,FALSE)</f>
        <v>Dept of Ed Central Operations</v>
      </c>
      <c r="F745" s="21" t="str">
        <f>VLOOKUP(B745,'Table A as of March 2024'!A:H,8,FALSE)</f>
        <v>PblcHlthCrisisRspns - COVID-19</v>
      </c>
      <c r="G745" s="11" t="str">
        <f>VLOOKUP(B745,'Table A as of March 2024'!A:I,9,FALSE)</f>
        <v>120</v>
      </c>
      <c r="H745" t="str">
        <f>VLOOKUP(B745,'Table A as of March 2024'!A:L,12,FALSE)</f>
        <v>No</v>
      </c>
      <c r="I745" s="9" t="str">
        <f>VLOOKUP(B745,'Table A as of March 2024'!A:M,13,FALSE)</f>
        <v>V</v>
      </c>
      <c r="J745" t="str">
        <f>VLOOKUP(B745,'Table A as of March 2024'!A:O,15,FALSE)</f>
        <v>R</v>
      </c>
      <c r="K745" t="str">
        <f>VLOOKUP(G745,'ACFR Class Vlookup'!A:B,2,FALSE)</f>
        <v>Governmental</v>
      </c>
      <c r="L745" s="1" t="str">
        <f>VLOOKUP(D745,'Fund Information'!A:F,6,FALSE)</f>
        <v>CFDA 93.354; Public Health Emergency Response: Cooperative Agreement for Emergency Response: Public Health Crisis Response. Provides resources to prevent, prepare for, and respond to COVID-19. This funding is intended for state, local, territorial, and tribal health departments to carry out surveillance, epidemiology, laboratory capacity, infection control, mitigation, communications, and other preparedness and response activities.</v>
      </c>
      <c r="M745" s="6" t="str">
        <f t="shared" si="123"/>
        <v>N/A</v>
      </c>
      <c r="N745" s="6" t="s">
        <v>2886</v>
      </c>
      <c r="O745" s="6" t="str">
        <f t="shared" si="124"/>
        <v>N/A</v>
      </c>
      <c r="P745" s="5" t="s">
        <v>2886</v>
      </c>
      <c r="Q745" s="6" t="str">
        <f t="shared" si="125"/>
        <v>N/A</v>
      </c>
      <c r="R745" s="7" t="str">
        <f t="shared" si="126"/>
        <v>Yes</v>
      </c>
      <c r="S745" s="5" t="str">
        <f t="shared" si="127"/>
        <v>Answer Required</v>
      </c>
      <c r="T745" s="6" t="str">
        <f t="shared" si="128"/>
        <v>N/A</v>
      </c>
      <c r="U745" s="7" t="str">
        <f t="shared" si="129"/>
        <v>No</v>
      </c>
      <c r="V745" s="5" t="str">
        <f t="shared" si="130"/>
        <v>Answer Required</v>
      </c>
      <c r="W745" s="6" t="str">
        <f t="shared" si="131"/>
        <v>N/A</v>
      </c>
      <c r="X745" s="5" t="s">
        <v>2886</v>
      </c>
    </row>
    <row r="746" spans="1:24" ht="60" x14ac:dyDescent="0.25">
      <c r="A746" s="77">
        <f>VLOOKUP(C746,'BU and Control BU Listing'!A:E,5,FALSE)</f>
        <v>20100</v>
      </c>
      <c r="B746" s="80" t="s">
        <v>8154</v>
      </c>
      <c r="C746" s="22" t="str">
        <f t="shared" si="121"/>
        <v>20100</v>
      </c>
      <c r="D746" s="22" t="str">
        <f t="shared" si="122"/>
        <v>10030</v>
      </c>
      <c r="E746" s="21" t="str">
        <f>VLOOKUP(B746,'Table A as of March 2024'!A:G,7,FALSE)</f>
        <v>Dept of Ed Central Operations</v>
      </c>
      <c r="F746" s="21" t="str">
        <f>VLOOKUP(B746,'Table A as of March 2024'!A:H,8,FALSE)</f>
        <v>ChldCr&amp;DvlpmntBlckGrt-COVID-19</v>
      </c>
      <c r="G746" s="11" t="str">
        <f>VLOOKUP(B746,'Table A as of March 2024'!A:I,9,FALSE)</f>
        <v>120</v>
      </c>
      <c r="H746" t="str">
        <f>VLOOKUP(B746,'Table A as of March 2024'!A:L,12,FALSE)</f>
        <v>No</v>
      </c>
      <c r="I746" s="9" t="str">
        <f>VLOOKUP(B746,'Table A as of March 2024'!A:M,13,FALSE)</f>
        <v>V</v>
      </c>
      <c r="J746" t="s">
        <v>2248</v>
      </c>
      <c r="K746" t="str">
        <f>VLOOKUP(G746,'ACFR Class Vlookup'!A:B,2,FALSE)</f>
        <v>Governmental</v>
      </c>
      <c r="L746" s="1" t="str">
        <f>VLOOKUP(D746,'Fund Information'!A:F,6,FALSE)</f>
        <v>CFDA 93.575; Child Care and Development Block Grant. Provides resources to prevent, prepare for, and respond to COVID-19. These funds can be used for allowable obligations incurred prior to enactment of the CARES act.</v>
      </c>
      <c r="M746" s="6" t="str">
        <f t="shared" si="123"/>
        <v>N/A</v>
      </c>
      <c r="N746" s="6" t="s">
        <v>2886</v>
      </c>
      <c r="O746" s="6" t="str">
        <f t="shared" si="124"/>
        <v>N/A</v>
      </c>
      <c r="P746" s="5" t="s">
        <v>2886</v>
      </c>
      <c r="Q746" s="6" t="str">
        <f t="shared" si="125"/>
        <v>N/A</v>
      </c>
      <c r="R746" s="7" t="str">
        <f t="shared" si="126"/>
        <v>Yes</v>
      </c>
      <c r="S746" s="5" t="str">
        <f t="shared" si="127"/>
        <v>Answer Required</v>
      </c>
      <c r="T746" s="6" t="str">
        <f t="shared" si="128"/>
        <v>N/A</v>
      </c>
      <c r="U746" s="7" t="str">
        <f t="shared" si="129"/>
        <v>No</v>
      </c>
      <c r="V746" s="5" t="str">
        <f t="shared" si="130"/>
        <v>Answer Required</v>
      </c>
      <c r="W746" s="6" t="str">
        <f t="shared" si="131"/>
        <v>N/A</v>
      </c>
      <c r="X746" s="5" t="s">
        <v>2886</v>
      </c>
    </row>
    <row r="747" spans="1:24" ht="75" x14ac:dyDescent="0.25">
      <c r="A747" s="77">
        <f>VLOOKUP(C747,'BU and Control BU Listing'!A:E,5,FALSE)</f>
        <v>20100</v>
      </c>
      <c r="B747" s="80" t="s">
        <v>5799</v>
      </c>
      <c r="C747" s="22" t="str">
        <f t="shared" si="121"/>
        <v>20100</v>
      </c>
      <c r="D747" s="22" t="str">
        <f t="shared" si="122"/>
        <v>10240</v>
      </c>
      <c r="E747" s="21" t="str">
        <f>VLOOKUP(B747,'Table A as of March 2024'!A:G,7,FALSE)</f>
        <v>Dept of Ed Central Operations</v>
      </c>
      <c r="F747" s="21" t="str">
        <f>VLOOKUP(B747,'Table A as of March 2024'!A:H,8,FALSE)</f>
        <v>ESF-Elem&amp;SSEmerRlf Fd-COVID-19</v>
      </c>
      <c r="G747" s="11" t="str">
        <f>VLOOKUP(B747,'Table A as of March 2024'!A:I,9,FALSE)</f>
        <v>120</v>
      </c>
      <c r="H747" t="str">
        <f>VLOOKUP(B747,'Table A as of March 2024'!A:L,12,FALSE)</f>
        <v>No</v>
      </c>
      <c r="I747" s="9" t="str">
        <f>VLOOKUP(B747,'Table A as of March 2024'!A:M,13,FALSE)</f>
        <v>V</v>
      </c>
      <c r="J747" t="str">
        <f>VLOOKUP(B747,'Table A as of March 2024'!A:O,15,FALSE)</f>
        <v>R</v>
      </c>
      <c r="K747" t="str">
        <f>VLOOKUP(G747,'ACFR Class Vlookup'!A:B,2,FALSE)</f>
        <v>Governmental</v>
      </c>
      <c r="L747" s="1" t="str">
        <f>VLOOKUP(D747,'Fund Information'!A:F,6,FALSE)</f>
        <v>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v>
      </c>
      <c r="M747" s="6" t="str">
        <f t="shared" si="123"/>
        <v>N/A</v>
      </c>
      <c r="N747" s="6" t="s">
        <v>2886</v>
      </c>
      <c r="O747" s="6" t="str">
        <f t="shared" si="124"/>
        <v>N/A</v>
      </c>
      <c r="P747" s="5" t="s">
        <v>2886</v>
      </c>
      <c r="Q747" s="6" t="str">
        <f t="shared" si="125"/>
        <v>N/A</v>
      </c>
      <c r="R747" s="7" t="str">
        <f t="shared" si="126"/>
        <v>Yes</v>
      </c>
      <c r="S747" s="5" t="str">
        <f t="shared" si="127"/>
        <v>Answer Required</v>
      </c>
      <c r="T747" s="6" t="str">
        <f t="shared" si="128"/>
        <v>N/A</v>
      </c>
      <c r="U747" s="7" t="str">
        <f t="shared" si="129"/>
        <v>No</v>
      </c>
      <c r="V747" s="5" t="str">
        <f t="shared" si="130"/>
        <v>Answer Required</v>
      </c>
      <c r="W747" s="6" t="str">
        <f t="shared" si="131"/>
        <v>N/A</v>
      </c>
      <c r="X747" s="5" t="s">
        <v>2886</v>
      </c>
    </row>
    <row r="748" spans="1:24" ht="120" x14ac:dyDescent="0.25">
      <c r="A748" s="77">
        <f>VLOOKUP(C748,'BU and Control BU Listing'!A:E,5,FALSE)</f>
        <v>20100</v>
      </c>
      <c r="B748" s="80" t="s">
        <v>5800</v>
      </c>
      <c r="C748" s="22" t="str">
        <f t="shared" si="121"/>
        <v>20100</v>
      </c>
      <c r="D748" s="22" t="str">
        <f t="shared" si="122"/>
        <v>10380</v>
      </c>
      <c r="E748" s="21" t="str">
        <f>VLOOKUP(B748,'Table A as of March 2024'!A:G,7,FALSE)</f>
        <v>Dept of Ed Central Operations</v>
      </c>
      <c r="F748" s="21" t="str">
        <f>VLOOKUP(B748,'Table A as of March 2024'!A:H,8,FALSE)</f>
        <v>GEER Fund - COVID-19</v>
      </c>
      <c r="G748" s="11" t="str">
        <f>VLOOKUP(B748,'Table A as of March 2024'!A:I,9,FALSE)</f>
        <v>120</v>
      </c>
      <c r="H748" t="str">
        <f>VLOOKUP(B748,'Table A as of March 2024'!A:L,12,FALSE)</f>
        <v>No</v>
      </c>
      <c r="I748" s="9" t="str">
        <f>VLOOKUP(B748,'Table A as of March 2024'!A:M,13,FALSE)</f>
        <v>V</v>
      </c>
      <c r="J748" t="str">
        <f>VLOOKUP(B748,'Table A as of March 2024'!A:O,15,FALSE)</f>
        <v>R</v>
      </c>
      <c r="K748" t="str">
        <f>VLOOKUP(G748,'ACFR Class Vlookup'!A:B,2,FALSE)</f>
        <v>Governmental</v>
      </c>
      <c r="L748" s="1" t="str">
        <f>VLOOKUP(D748,'Fund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
HE equivalent is Fund 03410</v>
      </c>
      <c r="M748" s="6" t="str">
        <f t="shared" si="123"/>
        <v>N/A</v>
      </c>
      <c r="N748" s="6" t="s">
        <v>2886</v>
      </c>
      <c r="O748" s="6" t="str">
        <f t="shared" si="124"/>
        <v>N/A</v>
      </c>
      <c r="P748" s="5" t="s">
        <v>2886</v>
      </c>
      <c r="Q748" s="6" t="str">
        <f t="shared" si="125"/>
        <v>N/A</v>
      </c>
      <c r="R748" s="7" t="str">
        <f t="shared" si="126"/>
        <v>Yes</v>
      </c>
      <c r="S748" s="5" t="str">
        <f t="shared" si="127"/>
        <v>Answer Required</v>
      </c>
      <c r="T748" s="6" t="str">
        <f t="shared" si="128"/>
        <v>N/A</v>
      </c>
      <c r="U748" s="7" t="str">
        <f t="shared" si="129"/>
        <v>No</v>
      </c>
      <c r="V748" s="5" t="str">
        <f t="shared" si="130"/>
        <v>Answer Required</v>
      </c>
      <c r="W748" s="6" t="str">
        <f t="shared" si="131"/>
        <v>N/A</v>
      </c>
      <c r="X748" s="5" t="s">
        <v>2886</v>
      </c>
    </row>
    <row r="749" spans="1:24" ht="150" x14ac:dyDescent="0.25">
      <c r="A749" s="77">
        <f>VLOOKUP(C749,'BU and Control BU Listing'!A:E,5,FALSE)</f>
        <v>20100</v>
      </c>
      <c r="B749" s="80" t="s">
        <v>8671</v>
      </c>
      <c r="C749" s="22" t="str">
        <f t="shared" si="121"/>
        <v>20100</v>
      </c>
      <c r="D749" s="22" t="str">
        <f t="shared" si="122"/>
        <v>10570</v>
      </c>
      <c r="E749" s="21" t="str">
        <f>VLOOKUP(B749,'Table A as of March 2024'!A:G,7,FALSE)</f>
        <v>Dept of Ed Central Operations</v>
      </c>
      <c r="F749" s="21" t="str">
        <f>VLOOKUP(B749,'Table A as of March 2024'!A:H,8,FALSE)</f>
        <v>PandemicEBTAdminCosts-COVID-19</v>
      </c>
      <c r="G749" s="11" t="str">
        <f>VLOOKUP(B749,'Table A as of March 2024'!A:I,9,FALSE)</f>
        <v>120</v>
      </c>
      <c r="H749" t="str">
        <f>VLOOKUP(B749,'Table A as of March 2024'!A:L,12,FALSE)</f>
        <v>No</v>
      </c>
      <c r="I749" s="9" t="str">
        <f>VLOOKUP(B749,'Table A as of March 2024'!A:M,13,FALSE)</f>
        <v>V</v>
      </c>
      <c r="J749" t="str">
        <f>VLOOKUP(B749,'Table A as of March 2024'!A:O,15,FALSE)</f>
        <v>R</v>
      </c>
      <c r="K749" t="str">
        <f>VLOOKUP(G749,'ACFR Class Vlookup'!A:B,2,FALSE)</f>
        <v>Governmental</v>
      </c>
      <c r="L749" s="1" t="str">
        <f>VLOOKUP(D749,'Fund Information'!A:F,6,FALSE)</f>
        <v>CFDA 10.649; Pandemic EBT Administrative Costs. Fund to provide Federal financial participation to State agencies and local entities for costs incurred to operate Pandemic EBT Food Benefit Program. Through P-EBT, eligible school children receive temporary emergency nutrition benefits loaded on EBT cards that are used to purchase food. Children who would have received free or reduced price meals under the National School Lunch Act if their schools were not closed or operating with reduced hours, and not in attendance for at least 5 consecutive days are eligible to receive P-EBT benefits. This listing is for administrative costs related to delivering P-EBT benefits.</v>
      </c>
      <c r="M749" s="6" t="str">
        <f t="shared" si="123"/>
        <v>N/A</v>
      </c>
      <c r="N749" s="6" t="s">
        <v>2886</v>
      </c>
      <c r="O749" s="6" t="str">
        <f t="shared" si="124"/>
        <v>N/A</v>
      </c>
      <c r="P749" s="5" t="s">
        <v>2886</v>
      </c>
      <c r="Q749" s="6" t="str">
        <f t="shared" si="125"/>
        <v>N/A</v>
      </c>
      <c r="R749" s="7" t="str">
        <f t="shared" si="126"/>
        <v>Yes</v>
      </c>
      <c r="S749" s="5" t="str">
        <f t="shared" si="127"/>
        <v>Answer Required</v>
      </c>
      <c r="T749" s="6" t="str">
        <f t="shared" si="128"/>
        <v>N/A</v>
      </c>
      <c r="U749" s="7" t="str">
        <f t="shared" si="129"/>
        <v>No</v>
      </c>
      <c r="V749" s="5" t="str">
        <f t="shared" si="130"/>
        <v>Answer Required</v>
      </c>
      <c r="W749" s="6" t="str">
        <f t="shared" si="131"/>
        <v>N/A</v>
      </c>
      <c r="X749" s="5" t="s">
        <v>2886</v>
      </c>
    </row>
    <row r="750" spans="1:24" ht="30" x14ac:dyDescent="0.25">
      <c r="A750" s="77">
        <f>VLOOKUP(C750,'BU and Control BU Listing'!A:E,5,FALSE)</f>
        <v>20100</v>
      </c>
      <c r="B750" s="80" t="s">
        <v>3496</v>
      </c>
      <c r="C750" s="22" t="str">
        <f t="shared" si="121"/>
        <v>20100</v>
      </c>
      <c r="D750" s="22" t="str">
        <f t="shared" si="122"/>
        <v>10600</v>
      </c>
      <c r="E750" s="21" t="str">
        <f>VLOOKUP(B750,'Table A as of March 2024'!A:G,7,FALSE)</f>
        <v>Dept of Ed Central Operations</v>
      </c>
      <c r="F750" s="21" t="str">
        <f>VLOOKUP(B750,'Table A as of March 2024'!A:H,8,FALSE)</f>
        <v>Statewide Data Systems - ARRA</v>
      </c>
      <c r="G750" s="11" t="str">
        <f>VLOOKUP(B750,'Table A as of March 2024'!A:I,9,FALSE)</f>
        <v>120</v>
      </c>
      <c r="H750" t="str">
        <f>VLOOKUP(B750,'Table A as of March 2024'!A:L,12,FALSE)</f>
        <v>No</v>
      </c>
      <c r="I750" s="9" t="str">
        <f>VLOOKUP(B750,'Table A as of March 2024'!A:M,13,FALSE)</f>
        <v>S</v>
      </c>
      <c r="J750" t="str">
        <f>VLOOKUP(B750,'Table A as of March 2024'!A:O,15,FALSE)</f>
        <v>R</v>
      </c>
      <c r="K750" t="str">
        <f>VLOOKUP(G750,'ACFR Class Vlookup'!A:B,2,FALSE)</f>
        <v>Governmental</v>
      </c>
      <c r="L750" s="1" t="str">
        <f>VLOOKUP(D750,'Fund Information'!A:F,6,FALSE)</f>
        <v>This fund accounts for American Recovery and Reinvestment Act (ARRA) Stimulus Monies.</v>
      </c>
      <c r="M750" s="6" t="str">
        <f t="shared" si="123"/>
        <v>N/A</v>
      </c>
      <c r="N750" s="6" t="s">
        <v>2886</v>
      </c>
      <c r="O750" s="6" t="str">
        <f t="shared" si="124"/>
        <v>N/A</v>
      </c>
      <c r="P750" s="5" t="s">
        <v>2886</v>
      </c>
      <c r="Q750" s="6" t="str">
        <f t="shared" si="125"/>
        <v>N/A</v>
      </c>
      <c r="R750" s="7" t="str">
        <f t="shared" si="126"/>
        <v>Yes</v>
      </c>
      <c r="S750" s="5" t="str">
        <f t="shared" si="127"/>
        <v>Answer Required</v>
      </c>
      <c r="T750" s="6" t="str">
        <f t="shared" si="128"/>
        <v>N/A</v>
      </c>
      <c r="U750" s="7" t="str">
        <f t="shared" si="129"/>
        <v>No</v>
      </c>
      <c r="V750" s="5" t="str">
        <f t="shared" si="130"/>
        <v>Answer Required</v>
      </c>
      <c r="W750" s="6" t="str">
        <f t="shared" si="131"/>
        <v>N/A</v>
      </c>
      <c r="X750" s="5" t="s">
        <v>2886</v>
      </c>
    </row>
    <row r="751" spans="1:24" ht="165" x14ac:dyDescent="0.25">
      <c r="A751" s="77">
        <f>VLOOKUP(C751,'BU and Control BU Listing'!A:E,5,FALSE)</f>
        <v>20100</v>
      </c>
      <c r="B751" s="80" t="s">
        <v>8672</v>
      </c>
      <c r="C751" s="22" t="str">
        <f t="shared" si="121"/>
        <v>20100</v>
      </c>
      <c r="D751" s="22" t="str">
        <f t="shared" si="122"/>
        <v>12110</v>
      </c>
      <c r="E751" s="21" t="str">
        <f>VLOOKUP(B751,'Table A as of March 2024'!A:G,7,FALSE)</f>
        <v>Dept of Ed Central Operations</v>
      </c>
      <c r="F751" s="21" t="str">
        <f>VLOOKUP(B751,'Table A as of March 2024'!A:H,8,FALSE)</f>
        <v>ARP-CrvStLoclFisRecFd-COVID-19</v>
      </c>
      <c r="G751" s="11" t="str">
        <f>VLOOKUP(B751,'Table A as of March 2024'!A:I,9,FALSE)</f>
        <v>120</v>
      </c>
      <c r="H751" t="str">
        <f>VLOOKUP(B751,'Table A as of March 2024'!A:L,12,FALSE)</f>
        <v>No</v>
      </c>
      <c r="I751" s="9" t="str">
        <f>VLOOKUP(B751,'Table A as of March 2024'!A:M,13,FALSE)</f>
        <v>V</v>
      </c>
      <c r="J751" t="str">
        <f>VLOOKUP(B751,'Table A as of March 2024'!A:O,15,FALSE)</f>
        <v>R</v>
      </c>
      <c r="K751" t="str">
        <f>VLOOKUP(G751,'ACFR Class Vlookup'!A:B,2,FALSE)</f>
        <v>Governmental</v>
      </c>
      <c r="L751" s="1" t="str">
        <f>VLOOKUP(D751,'Fund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751" s="6" t="str">
        <f t="shared" si="123"/>
        <v>N/A</v>
      </c>
      <c r="N751" s="6" t="s">
        <v>2886</v>
      </c>
      <c r="O751" s="6" t="str">
        <f t="shared" si="124"/>
        <v>N/A</v>
      </c>
      <c r="P751" s="5" t="s">
        <v>2886</v>
      </c>
      <c r="Q751" s="6" t="str">
        <f t="shared" si="125"/>
        <v>N/A</v>
      </c>
      <c r="R751" s="7" t="str">
        <f t="shared" si="126"/>
        <v>Yes</v>
      </c>
      <c r="S751" s="5" t="str">
        <f t="shared" si="127"/>
        <v>Answer Required</v>
      </c>
      <c r="T751" s="6" t="str">
        <f t="shared" si="128"/>
        <v>N/A</v>
      </c>
      <c r="U751" s="7" t="str">
        <f t="shared" si="129"/>
        <v>No</v>
      </c>
      <c r="V751" s="5" t="str">
        <f t="shared" si="130"/>
        <v>Answer Required</v>
      </c>
      <c r="W751" s="6" t="str">
        <f t="shared" si="131"/>
        <v>N/A</v>
      </c>
      <c r="X751" s="5" t="s">
        <v>2886</v>
      </c>
    </row>
    <row r="752" spans="1:24" ht="105" x14ac:dyDescent="0.25">
      <c r="A752" s="77">
        <f>VLOOKUP(C752,'BU and Control BU Listing'!A:E,5,FALSE)</f>
        <v>20100</v>
      </c>
      <c r="B752" s="80" t="s">
        <v>8155</v>
      </c>
      <c r="C752" s="22" t="str">
        <f t="shared" si="121"/>
        <v>20100</v>
      </c>
      <c r="D752" s="22" t="str">
        <f t="shared" si="122"/>
        <v>12260</v>
      </c>
      <c r="E752" s="21" t="str">
        <f>VLOOKUP(B752,'Table A as of March 2024'!A:G,7,FALSE)</f>
        <v>Dept of Ed Central Operations</v>
      </c>
      <c r="F752" s="21" t="str">
        <f>VLOOKUP(B752,'Table A as of March 2024'!A:H,8,FALSE)</f>
        <v>CN CACFP Emrgncy Csts-COVID-19</v>
      </c>
      <c r="G752" s="11" t="str">
        <f>VLOOKUP(B752,'Table A as of March 2024'!A:I,9,FALSE)</f>
        <v>120</v>
      </c>
      <c r="H752" t="str">
        <f>VLOOKUP(B752,'Table A as of March 2024'!A:L,12,FALSE)</f>
        <v>No</v>
      </c>
      <c r="I752" s="9" t="str">
        <f>VLOOKUP(B752,'Table A as of March 2024'!A:M,13,FALSE)</f>
        <v>V</v>
      </c>
      <c r="J752" t="str">
        <f>VLOOKUP(B752,'Table A as of March 2024'!A:O,15,FALSE)</f>
        <v>R</v>
      </c>
      <c r="K752" t="str">
        <f>VLOOKUP(G752,'ACFR Class Vlookup'!A:B,2,FALSE)</f>
        <v>Governmental</v>
      </c>
      <c r="L752" s="1" t="str">
        <f>VLOOKUP(D752,'Fund Information'!A:F,6,FALSE)</f>
        <v>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v>
      </c>
      <c r="M752" s="6" t="str">
        <f t="shared" si="123"/>
        <v>N/A</v>
      </c>
      <c r="N752" s="6" t="s">
        <v>2886</v>
      </c>
      <c r="O752" s="6" t="str">
        <f t="shared" si="124"/>
        <v>N/A</v>
      </c>
      <c r="P752" s="5" t="s">
        <v>2886</v>
      </c>
      <c r="Q752" s="6" t="str">
        <f t="shared" si="125"/>
        <v>N/A</v>
      </c>
      <c r="R752" s="7" t="str">
        <f t="shared" si="126"/>
        <v>Yes</v>
      </c>
      <c r="S752" s="5" t="str">
        <f t="shared" si="127"/>
        <v>Answer Required</v>
      </c>
      <c r="T752" s="6" t="str">
        <f t="shared" si="128"/>
        <v>N/A</v>
      </c>
      <c r="U752" s="7" t="str">
        <f t="shared" si="129"/>
        <v>No</v>
      </c>
      <c r="V752" s="5" t="str">
        <f t="shared" si="130"/>
        <v>Answer Required</v>
      </c>
      <c r="W752" s="6" t="str">
        <f t="shared" si="131"/>
        <v>N/A</v>
      </c>
      <c r="X752" s="5" t="s">
        <v>2886</v>
      </c>
    </row>
    <row r="753" spans="1:24" ht="120" x14ac:dyDescent="0.25">
      <c r="A753" s="77">
        <f>VLOOKUP(C753,'BU and Control BU Listing'!A:E,5,FALSE)</f>
        <v>20100</v>
      </c>
      <c r="B753" s="80" t="s">
        <v>8673</v>
      </c>
      <c r="C753" s="22" t="str">
        <f t="shared" si="121"/>
        <v>20100</v>
      </c>
      <c r="D753" s="22" t="str">
        <f t="shared" si="122"/>
        <v>12450</v>
      </c>
      <c r="E753" s="21" t="str">
        <f>VLOOKUP(B753,'Table A as of March 2024'!A:G,7,FALSE)</f>
        <v>Dept of Ed Central Operations</v>
      </c>
      <c r="F753" s="21" t="str">
        <f>VLOOKUP(B753,'Table A as of March 2024'!A:H,8,FALSE)</f>
        <v>FarmtoSchlStFormlaGrt-COVID-19</v>
      </c>
      <c r="G753" s="11" t="str">
        <f>VLOOKUP(B753,'Table A as of March 2024'!A:I,9,FALSE)</f>
        <v>120</v>
      </c>
      <c r="H753" t="str">
        <f>VLOOKUP(B753,'Table A as of March 2024'!A:L,12,FALSE)</f>
        <v>No</v>
      </c>
      <c r="I753" s="9" t="str">
        <f>VLOOKUP(B753,'Table A as of March 2024'!A:M,13,FALSE)</f>
        <v>V</v>
      </c>
      <c r="J753" t="str">
        <f>VLOOKUP(B753,'Table A as of March 2024'!A:O,15,FALSE)</f>
        <v>R</v>
      </c>
      <c r="K753" t="str">
        <f>VLOOKUP(G753,'ACFR Class Vlookup'!A:B,2,FALSE)</f>
        <v>Governmental</v>
      </c>
      <c r="L753" s="1" t="str">
        <f>VLOOKUP(D753,'Fund Information'!A:F,6,FALSE)</f>
        <v>ALN 10.645; Farm to School State Formula Grant. Money in Fund will be used to support the increased procurement and use of local foods in Child Nutrition Program meals and to support the implementation of agricultural education programs for children in participating institutions. Grantees are required to deploy funds to expand and strengthen farm to school engagement in their State by increasing procurement and/or use of local food in program meals and providing agricultural education opportunities for participating children.</v>
      </c>
      <c r="M753" s="6" t="str">
        <f t="shared" si="123"/>
        <v>N/A</v>
      </c>
      <c r="N753" s="6" t="s">
        <v>2886</v>
      </c>
      <c r="O753" s="6" t="str">
        <f t="shared" si="124"/>
        <v>N/A</v>
      </c>
      <c r="P753" s="5" t="s">
        <v>2886</v>
      </c>
      <c r="Q753" s="6" t="str">
        <f t="shared" si="125"/>
        <v>N/A</v>
      </c>
      <c r="R753" s="7" t="str">
        <f t="shared" si="126"/>
        <v>Yes</v>
      </c>
      <c r="S753" s="5" t="str">
        <f t="shared" si="127"/>
        <v>Answer Required</v>
      </c>
      <c r="T753" s="6" t="str">
        <f t="shared" si="128"/>
        <v>N/A</v>
      </c>
      <c r="U753" s="7" t="str">
        <f t="shared" si="129"/>
        <v>No</v>
      </c>
      <c r="V753" s="5" t="str">
        <f t="shared" si="130"/>
        <v>Answer Required</v>
      </c>
      <c r="W753" s="6" t="str">
        <f t="shared" si="131"/>
        <v>N/A</v>
      </c>
      <c r="X753" s="5" t="s">
        <v>2886</v>
      </c>
    </row>
    <row r="754" spans="1:24" x14ac:dyDescent="0.25">
      <c r="A754" s="77">
        <f>VLOOKUP(C754,'BU and Control BU Listing'!A:E,5,FALSE)</f>
        <v>20200</v>
      </c>
      <c r="B754" s="80" t="s">
        <v>3498</v>
      </c>
      <c r="C754" s="22" t="str">
        <f t="shared" si="121"/>
        <v>20200</v>
      </c>
      <c r="D754" s="22" t="str">
        <f t="shared" si="122"/>
        <v>01000</v>
      </c>
      <c r="E754" s="21" t="str">
        <f>VLOOKUP(B754,'Table A as of March 2024'!A:G,7,FALSE)</f>
        <v>The Library of Virginia</v>
      </c>
      <c r="F754" s="21" t="str">
        <f>VLOOKUP(B754,'Table A as of March 2024'!A:H,8,FALSE)</f>
        <v>General Fund</v>
      </c>
      <c r="G754" s="11" t="str">
        <f>VLOOKUP(B754,'Table A as of March 2024'!A:I,9,FALSE)</f>
        <v>100</v>
      </c>
      <c r="H754" t="str">
        <f>VLOOKUP(B754,'Table A as of March 2024'!A:L,12,FALSE)</f>
        <v>No</v>
      </c>
      <c r="I754" s="9" t="str">
        <f>VLOOKUP(B754,'Table A as of March 2024'!A:M,13,FALSE)</f>
        <v>G</v>
      </c>
      <c r="J754" t="str">
        <f>VLOOKUP(B754,'Table A as of March 2024'!A:O,15,FALSE)</f>
        <v>U</v>
      </c>
      <c r="K754" t="str">
        <f>VLOOKUP(G754,'ACFR Class Vlookup'!A:B,2,FALSE)</f>
        <v>Governmental</v>
      </c>
      <c r="L754" s="1" t="str">
        <f>VLOOKUP(D754,'Fund Information'!A:F,6,FALSE)</f>
        <v>General Fund</v>
      </c>
      <c r="M754" s="6" t="str">
        <f t="shared" si="123"/>
        <v>N/A</v>
      </c>
      <c r="N754" s="6" t="s">
        <v>2886</v>
      </c>
      <c r="O754" s="6" t="str">
        <f t="shared" si="124"/>
        <v>N/A</v>
      </c>
      <c r="P754" s="5" t="s">
        <v>2886</v>
      </c>
      <c r="Q754" s="6" t="str">
        <f t="shared" si="125"/>
        <v>N/A</v>
      </c>
      <c r="R754" s="7" t="str">
        <f t="shared" si="126"/>
        <v>No</v>
      </c>
      <c r="S754" s="5" t="str">
        <f t="shared" si="127"/>
        <v>Answer Required</v>
      </c>
      <c r="T754" s="6" t="str">
        <f t="shared" si="128"/>
        <v>N/A</v>
      </c>
      <c r="U754" s="7" t="str">
        <f t="shared" si="129"/>
        <v>No</v>
      </c>
      <c r="V754" s="5" t="str">
        <f t="shared" si="130"/>
        <v>Answer Required</v>
      </c>
      <c r="W754" s="6" t="str">
        <f t="shared" si="131"/>
        <v>N/A</v>
      </c>
      <c r="X754" s="5" t="s">
        <v>2886</v>
      </c>
    </row>
    <row r="755" spans="1:24" ht="60" x14ac:dyDescent="0.25">
      <c r="A755" s="77">
        <f>VLOOKUP(C755,'BU and Control BU Listing'!A:E,5,FALSE)</f>
        <v>20200</v>
      </c>
      <c r="B755" s="80" t="s">
        <v>3499</v>
      </c>
      <c r="C755" s="22" t="str">
        <f t="shared" si="121"/>
        <v>20200</v>
      </c>
      <c r="D755" s="22" t="str">
        <f t="shared" si="122"/>
        <v>02202</v>
      </c>
      <c r="E755" s="21" t="str">
        <f>VLOOKUP(B755,'Table A as of March 2024'!A:G,7,FALSE)</f>
        <v>The Library of Virginia</v>
      </c>
      <c r="F755" s="21" t="str">
        <f>VLOOKUP(B755,'Table A as of March 2024'!A:H,8,FALSE)</f>
        <v>LVA Special Revenue Fund</v>
      </c>
      <c r="G755" s="11" t="str">
        <f>VLOOKUP(B755,'Table A as of March 2024'!A:I,9,FALSE)</f>
        <v>100</v>
      </c>
      <c r="H755" t="str">
        <f>VLOOKUP(B755,'Table A as of March 2024'!A:L,12,FALSE)</f>
        <v>Yes</v>
      </c>
      <c r="I755" s="9" t="str">
        <f>VLOOKUP(B755,'Table A as of March 2024'!A:M,13,FALSE)</f>
        <v>U</v>
      </c>
      <c r="J755" t="str">
        <f>VLOOKUP(B755,'Table A as of March 2024'!A:O,15,FALSE)</f>
        <v>C</v>
      </c>
      <c r="K755" t="str">
        <f>VLOOKUP(G755,'ACFR Class Vlookup'!A:B,2,FALSE)</f>
        <v>Governmental</v>
      </c>
      <c r="L755" s="1" t="str">
        <f>VLOOKUP(D755,'Fund Information'!A:F,6,FALSE)</f>
        <v>Per Code of VA § 17.1-275, fees collected for recording and indexing shall be designated for use in preserving the permanent records of the circuit courts. This portion, which is the majority, is identified as project 91112. The remainder is not stipulated for a specific purpose.</v>
      </c>
      <c r="M755" s="6" t="str">
        <f t="shared" si="123"/>
        <v>N/A</v>
      </c>
      <c r="N755" s="6" t="s">
        <v>2886</v>
      </c>
      <c r="O755" s="6" t="str">
        <f t="shared" si="124"/>
        <v>N/A</v>
      </c>
      <c r="P755" s="5" t="s">
        <v>2886</v>
      </c>
      <c r="Q755" s="6" t="str">
        <f t="shared" si="125"/>
        <v>N/A</v>
      </c>
      <c r="R755" s="7" t="str">
        <f t="shared" si="126"/>
        <v>No</v>
      </c>
      <c r="S755" s="5" t="str">
        <f t="shared" si="127"/>
        <v>Answer Required</v>
      </c>
      <c r="T755" s="6" t="str">
        <f t="shared" si="128"/>
        <v>N/A</v>
      </c>
      <c r="U755" s="7" t="str">
        <f t="shared" si="129"/>
        <v>Yes</v>
      </c>
      <c r="V755" s="5" t="str">
        <f t="shared" si="130"/>
        <v>Answer Required</v>
      </c>
      <c r="W755" s="6" t="str">
        <f t="shared" si="131"/>
        <v>N/A</v>
      </c>
      <c r="X755" s="5" t="s">
        <v>2886</v>
      </c>
    </row>
    <row r="756" spans="1:24" x14ac:dyDescent="0.25">
      <c r="A756" s="77">
        <f>VLOOKUP(C756,'BU and Control BU Listing'!A:E,5,FALSE)</f>
        <v>20200</v>
      </c>
      <c r="B756" s="80" t="s">
        <v>3500</v>
      </c>
      <c r="C756" s="22" t="str">
        <f t="shared" si="121"/>
        <v>20200</v>
      </c>
      <c r="D756" s="22" t="str">
        <f t="shared" si="122"/>
        <v>02700</v>
      </c>
      <c r="E756" s="21" t="str">
        <f>VLOOKUP(B756,'Table A as of March 2024'!A:G,7,FALSE)</f>
        <v>The Library of Virginia</v>
      </c>
      <c r="F756" s="21" t="str">
        <f>VLOOKUP(B756,'Table A as of March 2024'!A:H,8,FALSE)</f>
        <v>Parking</v>
      </c>
      <c r="G756" s="11" t="str">
        <f>VLOOKUP(B756,'Table A as of March 2024'!A:I,9,FALSE)</f>
        <v>105</v>
      </c>
      <c r="H756" t="str">
        <f>VLOOKUP(B756,'Table A as of March 2024'!A:L,12,FALSE)</f>
        <v>No</v>
      </c>
      <c r="I756" s="9" t="str">
        <f>VLOOKUP(B756,'Table A as of March 2024'!A:M,13,FALSE)</f>
        <v>U</v>
      </c>
      <c r="J756" t="str">
        <f>VLOOKUP(B756,'Table A as of March 2024'!A:O,15,FALSE)</f>
        <v>C</v>
      </c>
      <c r="K756" t="str">
        <f>VLOOKUP(G756,'ACFR Class Vlookup'!A:B,2,FALSE)</f>
        <v>Governmental</v>
      </c>
      <c r="L756" s="1" t="str">
        <f>VLOOKUP(D756,'Fund Information'!A:F,6,FALSE)</f>
        <v>Parking - Accounts for fees paid for parking vehicles in state parking lots.</v>
      </c>
      <c r="M756" s="6" t="str">
        <f t="shared" si="123"/>
        <v>N/A</v>
      </c>
      <c r="N756" s="6" t="s">
        <v>2886</v>
      </c>
      <c r="O756" s="6" t="str">
        <f t="shared" si="124"/>
        <v>N/A</v>
      </c>
      <c r="P756" s="5" t="s">
        <v>2886</v>
      </c>
      <c r="Q756" s="6" t="str">
        <f t="shared" si="125"/>
        <v>N/A</v>
      </c>
      <c r="R756" s="7" t="str">
        <f t="shared" si="126"/>
        <v>No</v>
      </c>
      <c r="S756" s="5" t="str">
        <f t="shared" si="127"/>
        <v>Answer Required</v>
      </c>
      <c r="T756" s="6" t="str">
        <f t="shared" si="128"/>
        <v>N/A</v>
      </c>
      <c r="U756" s="7" t="str">
        <f t="shared" si="129"/>
        <v>Yes</v>
      </c>
      <c r="V756" s="5" t="str">
        <f t="shared" si="130"/>
        <v>Answer Required</v>
      </c>
      <c r="W756" s="6" t="str">
        <f t="shared" si="131"/>
        <v>N/A</v>
      </c>
      <c r="X756" s="5" t="s">
        <v>2886</v>
      </c>
    </row>
    <row r="757" spans="1:24" ht="30" x14ac:dyDescent="0.25">
      <c r="A757" s="77">
        <f>VLOOKUP(C757,'BU and Control BU Listing'!A:E,5,FALSE)</f>
        <v>20200</v>
      </c>
      <c r="B757" s="80" t="s">
        <v>3501</v>
      </c>
      <c r="C757" s="22" t="str">
        <f t="shared" si="121"/>
        <v>20200</v>
      </c>
      <c r="D757" s="22" t="str">
        <f t="shared" si="122"/>
        <v>02880</v>
      </c>
      <c r="E757" s="21" t="str">
        <f>VLOOKUP(B757,'Table A as of March 2024'!A:G,7,FALSE)</f>
        <v>The Library of Virginia</v>
      </c>
      <c r="F757" s="21" t="str">
        <f>VLOOKUP(B757,'Table A as of March 2024'!A:H,8,FALSE)</f>
        <v>Surp Supply/Equip-NonGF-NonHE</v>
      </c>
      <c r="G757" s="11" t="str">
        <f>VLOOKUP(B757,'Table A as of March 2024'!A:I,9,FALSE)</f>
        <v>100</v>
      </c>
      <c r="H757" t="str">
        <f>VLOOKUP(B757,'Table A as of March 2024'!A:L,12,FALSE)</f>
        <v>No</v>
      </c>
      <c r="I757" s="9" t="str">
        <f>VLOOKUP(B757,'Table A as of March 2024'!A:M,13,FALSE)</f>
        <v>U</v>
      </c>
      <c r="J757" t="str">
        <f>VLOOKUP(B757,'Table A as of March 2024'!A:O,15,FALSE)</f>
        <v>A</v>
      </c>
      <c r="K757" t="str">
        <f>VLOOKUP(G757,'ACFR Class Vlookup'!A:B,2,FALSE)</f>
        <v>Governmental</v>
      </c>
      <c r="L757" s="1" t="str">
        <f>VLOOKUP(D757,'Fund Information'!A:F,6,FALSE)</f>
        <v>Accounts for sale of surplus supplies and equipment purchased with Non General Funds for Non Higher Ed agencies.</v>
      </c>
      <c r="M757" s="6" t="str">
        <f t="shared" si="123"/>
        <v>N/A</v>
      </c>
      <c r="N757" s="6" t="s">
        <v>2886</v>
      </c>
      <c r="O757" s="6" t="str">
        <f t="shared" si="124"/>
        <v>N/A</v>
      </c>
      <c r="P757" s="5" t="s">
        <v>2886</v>
      </c>
      <c r="Q757" s="6" t="str">
        <f t="shared" si="125"/>
        <v>N/A</v>
      </c>
      <c r="R757" s="7" t="str">
        <f t="shared" si="126"/>
        <v>No</v>
      </c>
      <c r="S757" s="5" t="str">
        <f t="shared" si="127"/>
        <v>Answer Required</v>
      </c>
      <c r="T757" s="6" t="str">
        <f t="shared" si="128"/>
        <v>N/A</v>
      </c>
      <c r="U757" s="7" t="str">
        <f t="shared" si="129"/>
        <v>No</v>
      </c>
      <c r="V757" s="5" t="str">
        <f t="shared" si="130"/>
        <v>Answer Required</v>
      </c>
      <c r="W757" s="6" t="str">
        <f t="shared" si="131"/>
        <v>N/A</v>
      </c>
      <c r="X757" s="5" t="s">
        <v>2886</v>
      </c>
    </row>
    <row r="758" spans="1:24" ht="30" x14ac:dyDescent="0.25">
      <c r="A758" s="77">
        <f>VLOOKUP(C758,'BU and Control BU Listing'!A:E,5,FALSE)</f>
        <v>20200</v>
      </c>
      <c r="B758" s="80" t="s">
        <v>3502</v>
      </c>
      <c r="C758" s="22" t="str">
        <f t="shared" si="121"/>
        <v>20200</v>
      </c>
      <c r="D758" s="22" t="str">
        <f t="shared" si="122"/>
        <v>08200</v>
      </c>
      <c r="E758" s="21" t="str">
        <f>VLOOKUP(B758,'Table A as of March 2024'!A:G,7,FALSE)</f>
        <v>The Library of Virginia</v>
      </c>
      <c r="F758" s="21" t="str">
        <f>VLOOKUP(B758,'Table A as of March 2024'!A:H,8,FALSE)</f>
        <v>VPBA Projects</v>
      </c>
      <c r="G758" s="11" t="str">
        <f>VLOOKUP(B758,'Table A as of March 2024'!A:I,9,FALSE)</f>
        <v>156</v>
      </c>
      <c r="H758" t="str">
        <f>VLOOKUP(B758,'Table A as of March 2024'!A:L,12,FALSE)</f>
        <v>No</v>
      </c>
      <c r="I758" s="9" t="str">
        <f>VLOOKUP(B758,'Table A as of March 2024'!A:M,13,FALSE)</f>
        <v>R</v>
      </c>
      <c r="J758" t="str">
        <f>VLOOKUP(B758,'Table A as of March 2024'!A:O,15,FALSE)</f>
        <v>R</v>
      </c>
      <c r="K758" t="str">
        <f>VLOOKUP(G758,'ACFR Class Vlookup'!A:B,2,FALSE)</f>
        <v>Governmental</v>
      </c>
      <c r="L758" s="1" t="str">
        <f>VLOOKUP(D758,'Fund Information'!A:F,6,FALSE)</f>
        <v>Blended component unit recorded from Department of Treasury VPBA financial statement template submissions.</v>
      </c>
      <c r="M758" s="6" t="str">
        <f t="shared" si="123"/>
        <v>N/A</v>
      </c>
      <c r="N758" s="6" t="s">
        <v>2886</v>
      </c>
      <c r="O758" s="6" t="str">
        <f t="shared" si="124"/>
        <v>N/A</v>
      </c>
      <c r="P758" s="5" t="s">
        <v>2886</v>
      </c>
      <c r="Q758" s="6" t="str">
        <f t="shared" si="125"/>
        <v>N/A</v>
      </c>
      <c r="R758" s="7" t="str">
        <f t="shared" si="126"/>
        <v>Yes</v>
      </c>
      <c r="S758" s="5" t="str">
        <f t="shared" si="127"/>
        <v>Answer Required</v>
      </c>
      <c r="T758" s="6" t="str">
        <f t="shared" si="128"/>
        <v>N/A</v>
      </c>
      <c r="U758" s="7" t="str">
        <f t="shared" si="129"/>
        <v>No</v>
      </c>
      <c r="V758" s="5" t="str">
        <f t="shared" si="130"/>
        <v>Answer Required</v>
      </c>
      <c r="W758" s="6" t="str">
        <f t="shared" si="131"/>
        <v>N/A</v>
      </c>
      <c r="X758" s="5" t="s">
        <v>2886</v>
      </c>
    </row>
    <row r="759" spans="1:24" x14ac:dyDescent="0.25">
      <c r="A759" s="77">
        <f>VLOOKUP(C759,'BU and Control BU Listing'!A:E,5,FALSE)</f>
        <v>20200</v>
      </c>
      <c r="B759" s="80" t="s">
        <v>3504</v>
      </c>
      <c r="C759" s="22" t="str">
        <f t="shared" si="121"/>
        <v>20200</v>
      </c>
      <c r="D759" s="22" t="str">
        <f t="shared" si="122"/>
        <v>10000</v>
      </c>
      <c r="E759" s="21" t="str">
        <f>VLOOKUP(B759,'Table A as of March 2024'!A:G,7,FALSE)</f>
        <v>The Library of Virginia</v>
      </c>
      <c r="F759" s="21" t="str">
        <f>VLOOKUP(B759,'Table A as of March 2024'!A:H,8,FALSE)</f>
        <v>Federal Trust</v>
      </c>
      <c r="G759" s="11" t="str">
        <f>VLOOKUP(B759,'Table A as of March 2024'!A:I,9,FALSE)</f>
        <v>120</v>
      </c>
      <c r="H759" t="str">
        <f>VLOOKUP(B759,'Table A as of March 2024'!A:L,12,FALSE)</f>
        <v>No</v>
      </c>
      <c r="I759" s="9" t="str">
        <f>VLOOKUP(B759,'Table A as of March 2024'!A:M,13,FALSE)</f>
        <v>R</v>
      </c>
      <c r="J759" t="str">
        <f>VLOOKUP(B759,'Table A as of March 2024'!A:O,15,FALSE)</f>
        <v>R</v>
      </c>
      <c r="K759" t="str">
        <f>VLOOKUP(G759,'ACFR Class Vlookup'!A:B,2,FALSE)</f>
        <v>Governmental</v>
      </c>
      <c r="L759" s="1" t="str">
        <f>VLOOKUP(D759,'Fund Information'!A:F,6,FALSE)</f>
        <v>This fund accounts for Federal funds.</v>
      </c>
      <c r="M759" s="6" t="str">
        <f t="shared" si="123"/>
        <v>N/A</v>
      </c>
      <c r="N759" s="6" t="s">
        <v>2886</v>
      </c>
      <c r="O759" s="6" t="str">
        <f t="shared" si="124"/>
        <v>N/A</v>
      </c>
      <c r="P759" s="5" t="s">
        <v>2886</v>
      </c>
      <c r="Q759" s="6" t="str">
        <f t="shared" si="125"/>
        <v>N/A</v>
      </c>
      <c r="R759" s="7" t="str">
        <f t="shared" si="126"/>
        <v>Yes</v>
      </c>
      <c r="S759" s="5" t="str">
        <f t="shared" si="127"/>
        <v>Answer Required</v>
      </c>
      <c r="T759" s="6" t="str">
        <f t="shared" si="128"/>
        <v>N/A</v>
      </c>
      <c r="U759" s="7" t="str">
        <f t="shared" si="129"/>
        <v>No</v>
      </c>
      <c r="V759" s="5" t="str">
        <f t="shared" si="130"/>
        <v>Answer Required</v>
      </c>
      <c r="W759" s="6" t="str">
        <f t="shared" si="131"/>
        <v>N/A</v>
      </c>
      <c r="X759" s="5" t="s">
        <v>2886</v>
      </c>
    </row>
    <row r="760" spans="1:24" ht="75" x14ac:dyDescent="0.25">
      <c r="A760" s="77">
        <f>VLOOKUP(C760,'BU and Control BU Listing'!A:E,5,FALSE)</f>
        <v>20200</v>
      </c>
      <c r="B760" s="80" t="s">
        <v>8674</v>
      </c>
      <c r="C760" s="22" t="str">
        <f t="shared" si="121"/>
        <v>20200</v>
      </c>
      <c r="D760" s="22" t="str">
        <f t="shared" si="122"/>
        <v>10240</v>
      </c>
      <c r="E760" s="21" t="str">
        <f>VLOOKUP(B760,'Table A as of March 2024'!A:G,7,FALSE)</f>
        <v>The Library of Virginia</v>
      </c>
      <c r="F760" s="21" t="str">
        <f>VLOOKUP(B760,'Table A as of March 2024'!A:H,8,FALSE)</f>
        <v>ESF-Elem&amp;SSEmerRlf Fd-COVID-19</v>
      </c>
      <c r="G760" s="11" t="str">
        <f>VLOOKUP(B760,'Table A as of March 2024'!A:I,9,FALSE)</f>
        <v>120</v>
      </c>
      <c r="H760" t="str">
        <f>VLOOKUP(B760,'Table A as of March 2024'!A:L,12,FALSE)</f>
        <v>No</v>
      </c>
      <c r="I760" s="9" t="str">
        <f>VLOOKUP(B760,'Table A as of March 2024'!A:M,13,FALSE)</f>
        <v>V</v>
      </c>
      <c r="J760" t="str">
        <f>VLOOKUP(B760,'Table A as of March 2024'!A:O,15,FALSE)</f>
        <v>R</v>
      </c>
      <c r="K760" t="str">
        <f>VLOOKUP(G760,'ACFR Class Vlookup'!A:B,2,FALSE)</f>
        <v>Governmental</v>
      </c>
      <c r="L760" s="1" t="str">
        <f>VLOOKUP(D760,'Fund Information'!A:F,6,FALSE)</f>
        <v>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v>
      </c>
      <c r="M760" s="6" t="str">
        <f t="shared" si="123"/>
        <v>N/A</v>
      </c>
      <c r="N760" s="6" t="s">
        <v>2886</v>
      </c>
      <c r="O760" s="6" t="str">
        <f t="shared" si="124"/>
        <v>N/A</v>
      </c>
      <c r="P760" s="5" t="s">
        <v>2886</v>
      </c>
      <c r="Q760" s="6" t="str">
        <f t="shared" si="125"/>
        <v>N/A</v>
      </c>
      <c r="R760" s="7" t="str">
        <f t="shared" si="126"/>
        <v>Yes</v>
      </c>
      <c r="S760" s="5" t="str">
        <f t="shared" si="127"/>
        <v>Answer Required</v>
      </c>
      <c r="T760" s="6" t="str">
        <f t="shared" si="128"/>
        <v>N/A</v>
      </c>
      <c r="U760" s="7" t="str">
        <f t="shared" si="129"/>
        <v>No</v>
      </c>
      <c r="V760" s="5" t="str">
        <f t="shared" si="130"/>
        <v>Answer Required</v>
      </c>
      <c r="W760" s="6" t="str">
        <f t="shared" si="131"/>
        <v>N/A</v>
      </c>
      <c r="X760" s="5" t="s">
        <v>2886</v>
      </c>
    </row>
    <row r="761" spans="1:24" ht="30" x14ac:dyDescent="0.25">
      <c r="A761" s="77">
        <f>VLOOKUP(C761,'BU and Control BU Listing'!A:E,5,FALSE)</f>
        <v>20200</v>
      </c>
      <c r="B761" s="80" t="s">
        <v>9131</v>
      </c>
      <c r="C761" s="22" t="str">
        <f t="shared" si="121"/>
        <v>20200</v>
      </c>
      <c r="D761" s="22" t="str">
        <f t="shared" si="122"/>
        <v>10710</v>
      </c>
      <c r="E761" s="21" t="s">
        <v>2651</v>
      </c>
      <c r="F761" s="21" t="s">
        <v>6598</v>
      </c>
      <c r="G761" s="11" t="s">
        <v>2252</v>
      </c>
      <c r="H761" t="s">
        <v>2890</v>
      </c>
      <c r="I761" s="9" t="s">
        <v>5493</v>
      </c>
      <c r="J761" t="s">
        <v>2248</v>
      </c>
      <c r="K761" t="str">
        <f>VLOOKUP(G761,'ACFR Class Vlookup'!A:B,2,FALSE)</f>
        <v>Governmental</v>
      </c>
      <c r="L761" s="1" t="str">
        <f>VLOOKUP(D761,'Fund Information'!A:F,6,FALSE)</f>
        <v>Federal Emergency Management Agency (FEMA) - VDEM Pass Thru COVID -19 - State Agencies.</v>
      </c>
      <c r="M761" s="6" t="str">
        <f t="shared" si="123"/>
        <v>N/A</v>
      </c>
      <c r="N761" s="6" t="s">
        <v>2886</v>
      </c>
      <c r="O761" s="6" t="str">
        <f t="shared" si="124"/>
        <v>N/A</v>
      </c>
      <c r="P761" s="5" t="s">
        <v>2886</v>
      </c>
      <c r="Q761" s="6" t="str">
        <f t="shared" si="125"/>
        <v>N/A</v>
      </c>
      <c r="R761" s="7" t="str">
        <f t="shared" si="126"/>
        <v>Yes</v>
      </c>
      <c r="S761" s="5" t="str">
        <f t="shared" si="127"/>
        <v>Answer Required</v>
      </c>
      <c r="T761" s="6" t="str">
        <f t="shared" si="128"/>
        <v>N/A</v>
      </c>
      <c r="U761" s="7" t="str">
        <f t="shared" si="129"/>
        <v>No</v>
      </c>
      <c r="V761" s="5" t="str">
        <f t="shared" si="130"/>
        <v>Answer Required</v>
      </c>
      <c r="W761" s="6" t="str">
        <f t="shared" si="131"/>
        <v>N/A</v>
      </c>
      <c r="X761" s="5" t="s">
        <v>2886</v>
      </c>
    </row>
    <row r="762" spans="1:24" ht="60" x14ac:dyDescent="0.25">
      <c r="A762" s="77">
        <f>VLOOKUP(C762,'BU and Control BU Listing'!A:E,5,FALSE)</f>
        <v>20200</v>
      </c>
      <c r="B762" s="80" t="s">
        <v>8156</v>
      </c>
      <c r="C762" s="22" t="str">
        <f t="shared" si="121"/>
        <v>20200</v>
      </c>
      <c r="D762" s="22" t="str">
        <f t="shared" si="122"/>
        <v>12100</v>
      </c>
      <c r="E762" s="21" t="str">
        <f>VLOOKUP(B762,'Table A as of March 2024'!A:G,7,FALSE)</f>
        <v>The Library of Virginia</v>
      </c>
      <c r="F762" s="21" t="str">
        <f>VLOOKUP(B762,'Table A as of March 2024'!A:H,8,FALSE)</f>
        <v>Grants to States – COVID-19</v>
      </c>
      <c r="G762" s="11" t="str">
        <f>VLOOKUP(B762,'Table A as of March 2024'!A:I,9,FALSE)</f>
        <v>120</v>
      </c>
      <c r="H762" t="str">
        <f>VLOOKUP(B762,'Table A as of March 2024'!A:L,12,FALSE)</f>
        <v>No</v>
      </c>
      <c r="I762" s="9" t="str">
        <f>VLOOKUP(B762,'Table A as of March 2024'!A:M,13,FALSE)</f>
        <v>V</v>
      </c>
      <c r="J762" t="str">
        <f>VLOOKUP(B762,'Table A as of March 2024'!A:O,15,FALSE)</f>
        <v>R</v>
      </c>
      <c r="K762" t="str">
        <f>VLOOKUP(G762,'ACFR Class Vlookup'!A:B,2,FALSE)</f>
        <v>Governmental</v>
      </c>
      <c r="L762" s="1" t="str">
        <f>VLOOKUP(D762,'Fund Information'!A:F,6,FALSE)</f>
        <v>ALN 45.310; Grants to States. Federal funding to prevent, prepare for, and respond to coronavirus, including to expand digital network access, purchase internet accessible devices, and provide technical support services. Matching requirements for these funds are waived.</v>
      </c>
      <c r="M762" s="6" t="str">
        <f t="shared" si="123"/>
        <v>N/A</v>
      </c>
      <c r="N762" s="6" t="s">
        <v>2886</v>
      </c>
      <c r="O762" s="6" t="str">
        <f t="shared" si="124"/>
        <v>N/A</v>
      </c>
      <c r="P762" s="5" t="s">
        <v>2886</v>
      </c>
      <c r="Q762" s="6" t="str">
        <f t="shared" si="125"/>
        <v>N/A</v>
      </c>
      <c r="R762" s="7" t="str">
        <f t="shared" si="126"/>
        <v>Yes</v>
      </c>
      <c r="S762" s="5" t="str">
        <f t="shared" si="127"/>
        <v>Answer Required</v>
      </c>
      <c r="T762" s="6" t="str">
        <f t="shared" si="128"/>
        <v>N/A</v>
      </c>
      <c r="U762" s="7" t="str">
        <f t="shared" si="129"/>
        <v>No</v>
      </c>
      <c r="V762" s="5" t="str">
        <f t="shared" si="130"/>
        <v>Answer Required</v>
      </c>
      <c r="W762" s="6" t="str">
        <f t="shared" si="131"/>
        <v>N/A</v>
      </c>
      <c r="X762" s="5" t="s">
        <v>2886</v>
      </c>
    </row>
    <row r="763" spans="1:24" x14ac:dyDescent="0.25">
      <c r="A763" s="77">
        <f>VLOOKUP(C763,'BU and Control BU Listing'!A:E,5,FALSE)</f>
        <v>26200</v>
      </c>
      <c r="B763" s="80" t="s">
        <v>3506</v>
      </c>
      <c r="C763" s="22" t="str">
        <f t="shared" si="121"/>
        <v>20300</v>
      </c>
      <c r="D763" s="22" t="str">
        <f t="shared" si="122"/>
        <v>01000</v>
      </c>
      <c r="E763" s="21" t="str">
        <f>VLOOKUP(B763,'Table A as of March 2024'!A:G,7,FALSE)</f>
        <v>Wilson Workforce &amp; Rehab Ctr</v>
      </c>
      <c r="F763" s="21" t="str">
        <f>VLOOKUP(B763,'Table A as of March 2024'!A:H,8,FALSE)</f>
        <v>General Fund</v>
      </c>
      <c r="G763" s="11" t="str">
        <f>VLOOKUP(B763,'Table A as of March 2024'!A:I,9,FALSE)</f>
        <v>100</v>
      </c>
      <c r="H763" t="str">
        <f>VLOOKUP(B763,'Table A as of March 2024'!A:L,12,FALSE)</f>
        <v>No</v>
      </c>
      <c r="I763" s="9" t="str">
        <f>VLOOKUP(B763,'Table A as of March 2024'!A:M,13,FALSE)</f>
        <v>G</v>
      </c>
      <c r="J763" t="str">
        <f>VLOOKUP(B763,'Table A as of March 2024'!A:O,15,FALSE)</f>
        <v>U</v>
      </c>
      <c r="K763" t="str">
        <f>VLOOKUP(G763,'ACFR Class Vlookup'!A:B,2,FALSE)</f>
        <v>Governmental</v>
      </c>
      <c r="L763" s="1" t="str">
        <f>VLOOKUP(D763,'Fund Information'!A:F,6,FALSE)</f>
        <v>General Fund</v>
      </c>
      <c r="M763" s="6" t="str">
        <f t="shared" si="123"/>
        <v>N/A</v>
      </c>
      <c r="N763" s="6" t="s">
        <v>2886</v>
      </c>
      <c r="O763" s="6" t="str">
        <f t="shared" si="124"/>
        <v>N/A</v>
      </c>
      <c r="P763" s="5" t="s">
        <v>2886</v>
      </c>
      <c r="Q763" s="6" t="str">
        <f t="shared" si="125"/>
        <v>N/A</v>
      </c>
      <c r="R763" s="7" t="str">
        <f t="shared" si="126"/>
        <v>No</v>
      </c>
      <c r="S763" s="5" t="str">
        <f t="shared" si="127"/>
        <v>Answer Required</v>
      </c>
      <c r="T763" s="6" t="str">
        <f t="shared" si="128"/>
        <v>N/A</v>
      </c>
      <c r="U763" s="7" t="str">
        <f t="shared" si="129"/>
        <v>No</v>
      </c>
      <c r="V763" s="5" t="str">
        <f t="shared" si="130"/>
        <v>Answer Required</v>
      </c>
      <c r="W763" s="6" t="str">
        <f t="shared" si="131"/>
        <v>N/A</v>
      </c>
      <c r="X763" s="5" t="s">
        <v>2886</v>
      </c>
    </row>
    <row r="764" spans="1:24" ht="45" x14ac:dyDescent="0.25">
      <c r="A764" s="77">
        <f>VLOOKUP(C764,'BU and Control BU Listing'!A:E,5,FALSE)</f>
        <v>26200</v>
      </c>
      <c r="B764" s="80" t="s">
        <v>3507</v>
      </c>
      <c r="C764" s="22" t="str">
        <f t="shared" si="121"/>
        <v>20300</v>
      </c>
      <c r="D764" s="22" t="str">
        <f t="shared" si="122"/>
        <v>02203</v>
      </c>
      <c r="E764" s="21" t="str">
        <f>VLOOKUP(B764,'Table A as of March 2024'!A:G,7,FALSE)</f>
        <v>Wilson Workforce &amp; Rehab Ctr</v>
      </c>
      <c r="F764" s="21" t="str">
        <f>VLOOKUP(B764,'Table A as of March 2024'!A:H,8,FALSE)</f>
        <v>WWRC Special Revenue Fund</v>
      </c>
      <c r="G764" s="11" t="str">
        <f>VLOOKUP(B764,'Table A as of March 2024'!A:I,9,FALSE)</f>
        <v>100</v>
      </c>
      <c r="H764" t="str">
        <f>VLOOKUP(B764,'Table A as of March 2024'!A:L,12,FALSE)</f>
        <v>Yes</v>
      </c>
      <c r="I764" s="9" t="str">
        <f>VLOOKUP(B764,'Table A as of March 2024'!A:M,13,FALSE)</f>
        <v>U</v>
      </c>
      <c r="J764" t="str">
        <f>VLOOKUP(B764,'Table A as of March 2024'!A:O,15,FALSE)</f>
        <v>A</v>
      </c>
      <c r="K764" t="str">
        <f>VLOOKUP(G764,'ACFR Class Vlookup'!A:B,2,FALSE)</f>
        <v>Governmental</v>
      </c>
      <c r="L764" s="1" t="str">
        <f>VLOOKUP(D764,'Fund Information'!A:F,6,FALSE)</f>
        <v>This accounts for reimbursement of services and other operating revenue, the funds are not restricted other than specific grant funds restricted to related budgets.</v>
      </c>
      <c r="M764" s="6" t="str">
        <f t="shared" si="123"/>
        <v>N/A</v>
      </c>
      <c r="N764" s="6" t="s">
        <v>2886</v>
      </c>
      <c r="O764" s="6" t="str">
        <f t="shared" si="124"/>
        <v>N/A</v>
      </c>
      <c r="P764" s="5" t="s">
        <v>2886</v>
      </c>
      <c r="Q764" s="6" t="str">
        <f t="shared" si="125"/>
        <v>N/A</v>
      </c>
      <c r="R764" s="7" t="str">
        <f t="shared" si="126"/>
        <v>No</v>
      </c>
      <c r="S764" s="5" t="str">
        <f t="shared" si="127"/>
        <v>Answer Required</v>
      </c>
      <c r="T764" s="6" t="str">
        <f t="shared" si="128"/>
        <v>N/A</v>
      </c>
      <c r="U764" s="7" t="str">
        <f t="shared" si="129"/>
        <v>No</v>
      </c>
      <c r="V764" s="5" t="str">
        <f t="shared" si="130"/>
        <v>Answer Required</v>
      </c>
      <c r="W764" s="6" t="str">
        <f t="shared" si="131"/>
        <v>N/A</v>
      </c>
      <c r="X764" s="5" t="s">
        <v>2886</v>
      </c>
    </row>
    <row r="765" spans="1:24" x14ac:dyDescent="0.25">
      <c r="A765" s="77">
        <f>VLOOKUP(C765,'BU and Control BU Listing'!A:E,5,FALSE)</f>
        <v>26200</v>
      </c>
      <c r="B765" s="80" t="s">
        <v>3508</v>
      </c>
      <c r="C765" s="22" t="str">
        <f t="shared" si="121"/>
        <v>20300</v>
      </c>
      <c r="D765" s="22" t="str">
        <f t="shared" si="122"/>
        <v>02860</v>
      </c>
      <c r="E765" s="21" t="str">
        <f>VLOOKUP(B765,'Table A as of March 2024'!A:G,7,FALSE)</f>
        <v>Wilson Workforce &amp; Rehab Ctr</v>
      </c>
      <c r="F765" s="21" t="str">
        <f>VLOOKUP(B765,'Table A as of March 2024'!A:H,8,FALSE)</f>
        <v>Recycl Mtrl Sales-Nongen/NonHE</v>
      </c>
      <c r="G765" s="11" t="str">
        <f>VLOOKUP(B765,'Table A as of March 2024'!A:I,9,FALSE)</f>
        <v>100</v>
      </c>
      <c r="H765" t="str">
        <f>VLOOKUP(B765,'Table A as of March 2024'!A:L,12,FALSE)</f>
        <v>No</v>
      </c>
      <c r="I765" s="9" t="str">
        <f>VLOOKUP(B765,'Table A as of March 2024'!A:M,13,FALSE)</f>
        <v>U</v>
      </c>
      <c r="J765" t="str">
        <f>VLOOKUP(B765,'Table A as of March 2024'!A:O,15,FALSE)</f>
        <v>A</v>
      </c>
      <c r="K765" t="str">
        <f>VLOOKUP(G765,'ACFR Class Vlookup'!A:B,2,FALSE)</f>
        <v>Governmental</v>
      </c>
      <c r="L765" s="1" t="str">
        <f>VLOOKUP(D765,'Fund Information'!A:F,6,FALSE)</f>
        <v>Accounts for recyclable material sales.</v>
      </c>
      <c r="M765" s="6" t="str">
        <f t="shared" si="123"/>
        <v>N/A</v>
      </c>
      <c r="N765" s="6" t="s">
        <v>2886</v>
      </c>
      <c r="O765" s="6" t="str">
        <f t="shared" si="124"/>
        <v>N/A</v>
      </c>
      <c r="P765" s="5" t="s">
        <v>2886</v>
      </c>
      <c r="Q765" s="6" t="str">
        <f t="shared" si="125"/>
        <v>N/A</v>
      </c>
      <c r="R765" s="7" t="str">
        <f t="shared" si="126"/>
        <v>No</v>
      </c>
      <c r="S765" s="5" t="str">
        <f t="shared" si="127"/>
        <v>Answer Required</v>
      </c>
      <c r="T765" s="6" t="str">
        <f t="shared" si="128"/>
        <v>N/A</v>
      </c>
      <c r="U765" s="7" t="str">
        <f t="shared" si="129"/>
        <v>No</v>
      </c>
      <c r="V765" s="5" t="str">
        <f t="shared" si="130"/>
        <v>Answer Required</v>
      </c>
      <c r="W765" s="6" t="str">
        <f t="shared" si="131"/>
        <v>N/A</v>
      </c>
      <c r="X765" s="5" t="s">
        <v>2886</v>
      </c>
    </row>
    <row r="766" spans="1:24" ht="30" x14ac:dyDescent="0.25">
      <c r="A766" s="77">
        <f>VLOOKUP(C766,'BU and Control BU Listing'!A:E,5,FALSE)</f>
        <v>26200</v>
      </c>
      <c r="B766" s="80" t="s">
        <v>3509</v>
      </c>
      <c r="C766" s="22" t="str">
        <f t="shared" si="121"/>
        <v>20300</v>
      </c>
      <c r="D766" s="22" t="str">
        <f t="shared" si="122"/>
        <v>02900</v>
      </c>
      <c r="E766" s="21" t="str">
        <f>VLOOKUP(B766,'Table A as of March 2024'!A:G,7,FALSE)</f>
        <v>Wilson Workforce &amp; Rehab Ctr</v>
      </c>
      <c r="F766" s="21" t="str">
        <f>VLOOKUP(B766,'Table A as of March 2024'!A:H,8,FALSE)</f>
        <v>Insurance Recovery</v>
      </c>
      <c r="G766" s="11" t="str">
        <f>VLOOKUP(B766,'Table A as of March 2024'!A:I,9,FALSE)</f>
        <v>105</v>
      </c>
      <c r="H766" t="str">
        <f>VLOOKUP(B766,'Table A as of March 2024'!A:L,12,FALSE)</f>
        <v>No</v>
      </c>
      <c r="I766" s="9" t="str">
        <f>VLOOKUP(B766,'Table A as of March 2024'!A:M,13,FALSE)</f>
        <v>U</v>
      </c>
      <c r="J766" t="str">
        <f>VLOOKUP(B766,'Table A as of March 2024'!A:O,15,FALSE)</f>
        <v>C</v>
      </c>
      <c r="K766" t="str">
        <f>VLOOKUP(G766,'ACFR Class Vlookup'!A:B,2,FALSE)</f>
        <v>Governmental</v>
      </c>
      <c r="L766" s="1" t="str">
        <f>VLOOKUP(D766,'Fund Information'!A:F,6,FALSE)</f>
        <v>Accounts for insurance proceeds received when an insured item is damaged.</v>
      </c>
      <c r="M766" s="6" t="str">
        <f t="shared" si="123"/>
        <v>N/A</v>
      </c>
      <c r="N766" s="6" t="s">
        <v>2886</v>
      </c>
      <c r="O766" s="6" t="str">
        <f t="shared" si="124"/>
        <v>N/A</v>
      </c>
      <c r="P766" s="5" t="s">
        <v>2886</v>
      </c>
      <c r="Q766" s="6" t="str">
        <f t="shared" si="125"/>
        <v>N/A</v>
      </c>
      <c r="R766" s="7" t="str">
        <f t="shared" si="126"/>
        <v>No</v>
      </c>
      <c r="S766" s="5" t="str">
        <f t="shared" si="127"/>
        <v>Answer Required</v>
      </c>
      <c r="T766" s="6" t="str">
        <f t="shared" si="128"/>
        <v>N/A</v>
      </c>
      <c r="U766" s="7" t="str">
        <f t="shared" si="129"/>
        <v>Yes</v>
      </c>
      <c r="V766" s="5" t="str">
        <f t="shared" si="130"/>
        <v>Answer Required</v>
      </c>
      <c r="W766" s="6" t="str">
        <f t="shared" si="131"/>
        <v>N/A</v>
      </c>
      <c r="X766" s="5" t="s">
        <v>2886</v>
      </c>
    </row>
    <row r="767" spans="1:24" ht="30" x14ac:dyDescent="0.25">
      <c r="A767" s="77">
        <f>VLOOKUP(C767,'BU and Control BU Listing'!A:E,5,FALSE)</f>
        <v>26200</v>
      </c>
      <c r="B767" s="80" t="s">
        <v>3510</v>
      </c>
      <c r="C767" s="22" t="str">
        <f t="shared" si="121"/>
        <v>20300</v>
      </c>
      <c r="D767" s="22" t="str">
        <f t="shared" si="122"/>
        <v>08200</v>
      </c>
      <c r="E767" s="21" t="str">
        <f>VLOOKUP(B767,'Table A as of March 2024'!A:G,7,FALSE)</f>
        <v>Wilson Workforce &amp; Rehab Ctr</v>
      </c>
      <c r="F767" s="21" t="str">
        <f>VLOOKUP(B767,'Table A as of March 2024'!A:H,8,FALSE)</f>
        <v>VPBA Projects</v>
      </c>
      <c r="G767" s="11" t="str">
        <f>VLOOKUP(B767,'Table A as of March 2024'!A:I,9,FALSE)</f>
        <v>156</v>
      </c>
      <c r="H767" t="str">
        <f>VLOOKUP(B767,'Table A as of March 2024'!A:L,12,FALSE)</f>
        <v>No</v>
      </c>
      <c r="I767" s="9" t="str">
        <f>VLOOKUP(B767,'Table A as of March 2024'!A:M,13,FALSE)</f>
        <v>R</v>
      </c>
      <c r="J767" t="str">
        <f>VLOOKUP(B767,'Table A as of March 2024'!A:O,15,FALSE)</f>
        <v>R</v>
      </c>
      <c r="K767" t="str">
        <f>VLOOKUP(G767,'ACFR Class Vlookup'!A:B,2,FALSE)</f>
        <v>Governmental</v>
      </c>
      <c r="L767" s="1" t="str">
        <f>VLOOKUP(D767,'Fund Information'!A:F,6,FALSE)</f>
        <v>Blended component unit recorded from Department of Treasury VPBA financial statement template submissions.</v>
      </c>
      <c r="M767" s="6" t="str">
        <f t="shared" si="123"/>
        <v>N/A</v>
      </c>
      <c r="N767" s="6" t="s">
        <v>2886</v>
      </c>
      <c r="O767" s="6" t="str">
        <f t="shared" si="124"/>
        <v>N/A</v>
      </c>
      <c r="P767" s="5" t="s">
        <v>2886</v>
      </c>
      <c r="Q767" s="6" t="str">
        <f t="shared" si="125"/>
        <v>N/A</v>
      </c>
      <c r="R767" s="7" t="str">
        <f t="shared" si="126"/>
        <v>Yes</v>
      </c>
      <c r="S767" s="5" t="str">
        <f t="shared" si="127"/>
        <v>Answer Required</v>
      </c>
      <c r="T767" s="6" t="str">
        <f t="shared" si="128"/>
        <v>N/A</v>
      </c>
      <c r="U767" s="7" t="str">
        <f t="shared" si="129"/>
        <v>No</v>
      </c>
      <c r="V767" s="5" t="str">
        <f t="shared" si="130"/>
        <v>Answer Required</v>
      </c>
      <c r="W767" s="6" t="str">
        <f t="shared" si="131"/>
        <v>N/A</v>
      </c>
      <c r="X767" s="5" t="s">
        <v>2886</v>
      </c>
    </row>
    <row r="768" spans="1:24" ht="45" x14ac:dyDescent="0.25">
      <c r="A768" s="77">
        <f>VLOOKUP(C768,'BU and Control BU Listing'!A:E,5,FALSE)</f>
        <v>26200</v>
      </c>
      <c r="B768" s="80" t="s">
        <v>3511</v>
      </c>
      <c r="C768" s="22" t="str">
        <f t="shared" si="121"/>
        <v>20300</v>
      </c>
      <c r="D768" s="22" t="str">
        <f t="shared" si="122"/>
        <v>09650</v>
      </c>
      <c r="E768" s="21" t="str">
        <f>VLOOKUP(B768,'Table A as of March 2024'!A:G,7,FALSE)</f>
        <v>Wilson Workforce &amp; Rehab Ctr</v>
      </c>
      <c r="F768" s="21" t="str">
        <f>VLOOKUP(B768,'Table A as of March 2024'!A:H,8,FALSE)</f>
        <v>Central Capital Planning Fund</v>
      </c>
      <c r="G768" s="11" t="str">
        <f>VLOOKUP(B768,'Table A as of March 2024'!A:I,9,FALSE)</f>
        <v>100</v>
      </c>
      <c r="H768" t="str">
        <f>VLOOKUP(B768,'Table A as of March 2024'!A:L,12,FALSE)</f>
        <v>No</v>
      </c>
      <c r="I768" s="9" t="str">
        <f>VLOOKUP(B768,'Table A as of March 2024'!A:M,13,FALSE)</f>
        <v>U</v>
      </c>
      <c r="J768" t="str">
        <f>VLOOKUP(B768,'Table A as of March 2024'!A:O,15,FALSE)</f>
        <v>C</v>
      </c>
      <c r="K768" t="str">
        <f>VLOOKUP(G768,'ACFR Class Vlookup'!A:B,2,FALSE)</f>
        <v>Governmental</v>
      </c>
      <c r="L768" s="1" t="str">
        <f>VLOOKUP(D768,'Fund Information'!A:F,6,FALSE)</f>
        <v>Fund established to pay the pre-planning or detailed planning costs of capital outlay projects that have been approved for pre-planning or detailed planning by the general assembly.</v>
      </c>
      <c r="M768" s="6" t="str">
        <f t="shared" si="123"/>
        <v>N/A</v>
      </c>
      <c r="N768" s="6" t="s">
        <v>2886</v>
      </c>
      <c r="O768" s="6" t="str">
        <f t="shared" si="124"/>
        <v>N/A</v>
      </c>
      <c r="P768" s="5" t="s">
        <v>2886</v>
      </c>
      <c r="Q768" s="6" t="str">
        <f t="shared" si="125"/>
        <v>N/A</v>
      </c>
      <c r="R768" s="7" t="str">
        <f t="shared" si="126"/>
        <v>No</v>
      </c>
      <c r="S768" s="5" t="str">
        <f t="shared" si="127"/>
        <v>Answer Required</v>
      </c>
      <c r="T768" s="6" t="str">
        <f t="shared" si="128"/>
        <v>N/A</v>
      </c>
      <c r="U768" s="7" t="str">
        <f t="shared" si="129"/>
        <v>Yes</v>
      </c>
      <c r="V768" s="5" t="str">
        <f t="shared" si="130"/>
        <v>Answer Required</v>
      </c>
      <c r="W768" s="6" t="str">
        <f t="shared" si="131"/>
        <v>N/A</v>
      </c>
      <c r="X768" s="5" t="s">
        <v>2886</v>
      </c>
    </row>
    <row r="769" spans="1:24" x14ac:dyDescent="0.25">
      <c r="A769" s="77">
        <f>VLOOKUP(C769,'BU and Control BU Listing'!A:E,5,FALSE)</f>
        <v>26200</v>
      </c>
      <c r="B769" s="80" t="s">
        <v>3512</v>
      </c>
      <c r="C769" s="22" t="str">
        <f t="shared" si="121"/>
        <v>20300</v>
      </c>
      <c r="D769" s="22" t="str">
        <f t="shared" si="122"/>
        <v>10000</v>
      </c>
      <c r="E769" s="21" t="str">
        <f>VLOOKUP(B769,'Table A as of March 2024'!A:G,7,FALSE)</f>
        <v>Wilson Workforce &amp; Rehab Ctr</v>
      </c>
      <c r="F769" s="21" t="str">
        <f>VLOOKUP(B769,'Table A as of March 2024'!A:H,8,FALSE)</f>
        <v>Federal Trust</v>
      </c>
      <c r="G769" s="11" t="str">
        <f>VLOOKUP(B769,'Table A as of March 2024'!A:I,9,FALSE)</f>
        <v>120</v>
      </c>
      <c r="H769" t="str">
        <f>VLOOKUP(B769,'Table A as of March 2024'!A:L,12,FALSE)</f>
        <v>No</v>
      </c>
      <c r="I769" s="9" t="str">
        <f>VLOOKUP(B769,'Table A as of March 2024'!A:M,13,FALSE)</f>
        <v>R</v>
      </c>
      <c r="J769" t="str">
        <f>VLOOKUP(B769,'Table A as of March 2024'!A:O,15,FALSE)</f>
        <v>R</v>
      </c>
      <c r="K769" t="str">
        <f>VLOOKUP(G769,'ACFR Class Vlookup'!A:B,2,FALSE)</f>
        <v>Governmental</v>
      </c>
      <c r="L769" s="1" t="str">
        <f>VLOOKUP(D769,'Fund Information'!A:F,6,FALSE)</f>
        <v>This fund accounts for Federal funds.</v>
      </c>
      <c r="M769" s="6" t="str">
        <f t="shared" si="123"/>
        <v>N/A</v>
      </c>
      <c r="N769" s="6" t="s">
        <v>2886</v>
      </c>
      <c r="O769" s="6" t="str">
        <f t="shared" si="124"/>
        <v>N/A</v>
      </c>
      <c r="P769" s="5" t="s">
        <v>2886</v>
      </c>
      <c r="Q769" s="6" t="str">
        <f t="shared" si="125"/>
        <v>N/A</v>
      </c>
      <c r="R769" s="7" t="str">
        <f t="shared" si="126"/>
        <v>Yes</v>
      </c>
      <c r="S769" s="5" t="str">
        <f t="shared" si="127"/>
        <v>Answer Required</v>
      </c>
      <c r="T769" s="6" t="str">
        <f t="shared" si="128"/>
        <v>N/A</v>
      </c>
      <c r="U769" s="7" t="str">
        <f t="shared" si="129"/>
        <v>No</v>
      </c>
      <c r="V769" s="5" t="str">
        <f t="shared" si="130"/>
        <v>Answer Required</v>
      </c>
      <c r="W769" s="6" t="str">
        <f t="shared" si="131"/>
        <v>N/A</v>
      </c>
      <c r="X769" s="5" t="s">
        <v>2886</v>
      </c>
    </row>
    <row r="770" spans="1:24" x14ac:dyDescent="0.25">
      <c r="A770" s="77">
        <f>VLOOKUP(C770,'BU and Control BU Listing'!A:E,5,FALSE)</f>
        <v>21800</v>
      </c>
      <c r="B770" s="80" t="s">
        <v>3716</v>
      </c>
      <c r="C770" s="22" t="str">
        <f t="shared" si="121"/>
        <v>21800</v>
      </c>
      <c r="D770" s="22" t="str">
        <f t="shared" si="122"/>
        <v>01000</v>
      </c>
      <c r="E770" s="21" t="str">
        <f>VLOOKUP(B770,'Table A as of March 2024'!A:G,7,FALSE)</f>
        <v>VA School for the Deaf &amp; Blind</v>
      </c>
      <c r="F770" s="21" t="str">
        <f>VLOOKUP(B770,'Table A as of March 2024'!A:H,8,FALSE)</f>
        <v>General Fund</v>
      </c>
      <c r="G770" s="11" t="str">
        <f>VLOOKUP(B770,'Table A as of March 2024'!A:I,9,FALSE)</f>
        <v>100</v>
      </c>
      <c r="H770" t="str">
        <f>VLOOKUP(B770,'Table A as of March 2024'!A:L,12,FALSE)</f>
        <v>No</v>
      </c>
      <c r="I770" s="9" t="str">
        <f>VLOOKUP(B770,'Table A as of March 2024'!A:M,13,FALSE)</f>
        <v>G</v>
      </c>
      <c r="J770" t="str">
        <f>VLOOKUP(B770,'Table A as of March 2024'!A:O,15,FALSE)</f>
        <v>U</v>
      </c>
      <c r="K770" t="str">
        <f>VLOOKUP(G770,'ACFR Class Vlookup'!A:B,2,FALSE)</f>
        <v>Governmental</v>
      </c>
      <c r="L770" s="1" t="str">
        <f>VLOOKUP(D770,'Fund Information'!A:F,6,FALSE)</f>
        <v>General Fund</v>
      </c>
      <c r="M770" s="6" t="str">
        <f t="shared" si="123"/>
        <v>N/A</v>
      </c>
      <c r="N770" s="6" t="s">
        <v>2886</v>
      </c>
      <c r="O770" s="6" t="str">
        <f t="shared" si="124"/>
        <v>N/A</v>
      </c>
      <c r="P770" s="5" t="s">
        <v>2886</v>
      </c>
      <c r="Q770" s="6" t="str">
        <f t="shared" si="125"/>
        <v>N/A</v>
      </c>
      <c r="R770" s="7" t="str">
        <f t="shared" si="126"/>
        <v>No</v>
      </c>
      <c r="S770" s="5" t="str">
        <f t="shared" si="127"/>
        <v>Answer Required</v>
      </c>
      <c r="T770" s="6" t="str">
        <f t="shared" si="128"/>
        <v>N/A</v>
      </c>
      <c r="U770" s="7" t="str">
        <f t="shared" si="129"/>
        <v>No</v>
      </c>
      <c r="V770" s="5" t="str">
        <f t="shared" si="130"/>
        <v>Answer Required</v>
      </c>
      <c r="W770" s="6" t="str">
        <f t="shared" si="131"/>
        <v>N/A</v>
      </c>
      <c r="X770" s="5" t="s">
        <v>2886</v>
      </c>
    </row>
    <row r="771" spans="1:24" ht="75" x14ac:dyDescent="0.25">
      <c r="A771" s="77">
        <f>VLOOKUP(C771,'BU and Control BU Listing'!A:E,5,FALSE)</f>
        <v>21800</v>
      </c>
      <c r="B771" s="80" t="s">
        <v>3717</v>
      </c>
      <c r="C771" s="22" t="str">
        <f t="shared" ref="C771:C834" si="132">LEFT(B771,5)</f>
        <v>21800</v>
      </c>
      <c r="D771" s="22" t="str">
        <f t="shared" ref="D771:D834" si="133">RIGHT(B771,5)</f>
        <v>02218</v>
      </c>
      <c r="E771" s="21" t="str">
        <f>VLOOKUP(B771,'Table A as of March 2024'!A:G,7,FALSE)</f>
        <v>VA School for the Deaf &amp; Blind</v>
      </c>
      <c r="F771" s="21" t="str">
        <f>VLOOKUP(B771,'Table A as of March 2024'!A:H,8,FALSE)</f>
        <v>VSDB Special Revenue Fund</v>
      </c>
      <c r="G771" s="11" t="str">
        <f>VLOOKUP(B771,'Table A as of March 2024'!A:I,9,FALSE)</f>
        <v>100</v>
      </c>
      <c r="H771" t="str">
        <f>VLOOKUP(B771,'Table A as of March 2024'!A:L,12,FALSE)</f>
        <v>Yes</v>
      </c>
      <c r="I771" s="9" t="str">
        <f>VLOOKUP(B771,'Table A as of March 2024'!A:M,13,FALSE)</f>
        <v>U</v>
      </c>
      <c r="J771" t="str">
        <f>VLOOKUP(B771,'Table A as of March 2024'!A:O,15,FALSE)</f>
        <v>A</v>
      </c>
      <c r="K771" t="str">
        <f>VLOOKUP(G771,'ACFR Class Vlookup'!A:B,2,FALSE)</f>
        <v>Governmental</v>
      </c>
      <c r="L771" s="1" t="str">
        <f>VLOOKUP(D771,'Fund Information'!A:F,6,FALSE)</f>
        <v>Per Janice Rankin of VSDB, funds are Medicaid revenues, student activity funds (SCA, Clubs, etc), student goodwill funds (outside donations to specific dept (deaf, blind, residential, library, etc).  The student activity funds are raised and spent by students, donations are often given with specific recommendations.</v>
      </c>
      <c r="M771" s="6" t="str">
        <f t="shared" ref="M771:M834" si="134">IF(L771="","Answer Required","N/A")</f>
        <v>N/A</v>
      </c>
      <c r="N771" s="6" t="s">
        <v>2886</v>
      </c>
      <c r="O771" s="6" t="str">
        <f t="shared" ref="O771:O834" si="135">IF(N771="No","Answer Required","N/A")</f>
        <v>N/A</v>
      </c>
      <c r="P771" s="5" t="s">
        <v>2886</v>
      </c>
      <c r="Q771" s="6" t="str">
        <f t="shared" ref="Q771:Q834" si="136">IF(P771="No","Answer Required","N/A")</f>
        <v>N/A</v>
      </c>
      <c r="R771" s="7" t="str">
        <f t="shared" ref="R771:R834" si="137">IF(J771="R","Yes","No")</f>
        <v>No</v>
      </c>
      <c r="S771" s="5" t="str">
        <f t="shared" ref="S771:S834" si="138">IF($K771="Governmental","Answer Required","N/A")</f>
        <v>Answer Required</v>
      </c>
      <c r="T771" s="6" t="str">
        <f t="shared" ref="T771:T834" si="139">IF(AND(S771="Yes",R771="Yes"),"Answer Required",IF(AND(S771="no",R771="no"),"Answer Required","N/A"))</f>
        <v>N/A</v>
      </c>
      <c r="U771" s="7" t="str">
        <f t="shared" ref="U771:U834" si="140">IF(J771="C","Yes","No")</f>
        <v>No</v>
      </c>
      <c r="V771" s="5" t="str">
        <f t="shared" ref="V771:V834" si="141">IF($K771="Governmental","Answer Required","N/A")</f>
        <v>Answer Required</v>
      </c>
      <c r="W771" s="6" t="str">
        <f t="shared" ref="W771:W834" si="142">IF(AND(V771="Yes",U771="Yes"),"Answer Required",IF(AND(V771="no",U771="no"),"Answer Required","N/A"))</f>
        <v>N/A</v>
      </c>
      <c r="X771" s="5" t="s">
        <v>2886</v>
      </c>
    </row>
    <row r="772" spans="1:24" x14ac:dyDescent="0.25">
      <c r="A772" s="77">
        <f>VLOOKUP(C772,'BU and Control BU Listing'!A:E,5,FALSE)</f>
        <v>21800</v>
      </c>
      <c r="B772" s="80" t="s">
        <v>3718</v>
      </c>
      <c r="C772" s="22" t="str">
        <f t="shared" si="132"/>
        <v>21800</v>
      </c>
      <c r="D772" s="22" t="str">
        <f t="shared" si="133"/>
        <v>02860</v>
      </c>
      <c r="E772" s="21" t="str">
        <f>VLOOKUP(B772,'Table A as of March 2024'!A:G,7,FALSE)</f>
        <v>VA School for the Deaf &amp; Blind</v>
      </c>
      <c r="F772" s="21" t="str">
        <f>VLOOKUP(B772,'Table A as of March 2024'!A:H,8,FALSE)</f>
        <v>Recycl Mtrl Sales-Nongen/NonHE</v>
      </c>
      <c r="G772" s="11" t="str">
        <f>VLOOKUP(B772,'Table A as of March 2024'!A:I,9,FALSE)</f>
        <v>100</v>
      </c>
      <c r="H772" t="str">
        <f>VLOOKUP(B772,'Table A as of March 2024'!A:L,12,FALSE)</f>
        <v>No</v>
      </c>
      <c r="I772" s="9" t="str">
        <f>VLOOKUP(B772,'Table A as of March 2024'!A:M,13,FALSE)</f>
        <v>U</v>
      </c>
      <c r="J772" t="str">
        <f>VLOOKUP(B772,'Table A as of March 2024'!A:O,15,FALSE)</f>
        <v>A</v>
      </c>
      <c r="K772" t="str">
        <f>VLOOKUP(G772,'ACFR Class Vlookup'!A:B,2,FALSE)</f>
        <v>Governmental</v>
      </c>
      <c r="L772" s="1" t="str">
        <f>VLOOKUP(D772,'Fund Information'!A:F,6,FALSE)</f>
        <v>Accounts for recyclable material sales.</v>
      </c>
      <c r="M772" s="6" t="str">
        <f t="shared" si="134"/>
        <v>N/A</v>
      </c>
      <c r="N772" s="6" t="s">
        <v>2886</v>
      </c>
      <c r="O772" s="6" t="str">
        <f t="shared" si="135"/>
        <v>N/A</v>
      </c>
      <c r="P772" s="5" t="s">
        <v>2886</v>
      </c>
      <c r="Q772" s="6" t="str">
        <f t="shared" si="136"/>
        <v>N/A</v>
      </c>
      <c r="R772" s="7" t="str">
        <f t="shared" si="137"/>
        <v>No</v>
      </c>
      <c r="S772" s="5" t="str">
        <f t="shared" si="138"/>
        <v>Answer Required</v>
      </c>
      <c r="T772" s="6" t="str">
        <f t="shared" si="139"/>
        <v>N/A</v>
      </c>
      <c r="U772" s="7" t="str">
        <f t="shared" si="140"/>
        <v>No</v>
      </c>
      <c r="V772" s="5" t="str">
        <f t="shared" si="141"/>
        <v>Answer Required</v>
      </c>
      <c r="W772" s="6" t="str">
        <f t="shared" si="142"/>
        <v>N/A</v>
      </c>
      <c r="X772" s="5" t="s">
        <v>2886</v>
      </c>
    </row>
    <row r="773" spans="1:24" ht="30" x14ac:dyDescent="0.25">
      <c r="A773" s="77">
        <f>VLOOKUP(C773,'BU and Control BU Listing'!A:E,5,FALSE)</f>
        <v>21800</v>
      </c>
      <c r="B773" s="80" t="s">
        <v>3719</v>
      </c>
      <c r="C773" s="22" t="str">
        <f t="shared" si="132"/>
        <v>21800</v>
      </c>
      <c r="D773" s="22" t="str">
        <f t="shared" si="133"/>
        <v>02870</v>
      </c>
      <c r="E773" s="21" t="str">
        <f>VLOOKUP(B773,'Table A as of March 2024'!A:G,7,FALSE)</f>
        <v>VA School for the Deaf &amp; Blind</v>
      </c>
      <c r="F773" s="21" t="str">
        <f>VLOOKUP(B773,'Table A as of March 2024'!A:H,8,FALSE)</f>
        <v>Surp Suppy/Equip Sale-GF-NonHE</v>
      </c>
      <c r="G773" s="11" t="str">
        <f>VLOOKUP(B773,'Table A as of March 2024'!A:I,9,FALSE)</f>
        <v>100</v>
      </c>
      <c r="H773" t="str">
        <f>VLOOKUP(B773,'Table A as of March 2024'!A:L,12,FALSE)</f>
        <v>No</v>
      </c>
      <c r="I773" s="9" t="str">
        <f>VLOOKUP(B773,'Table A as of March 2024'!A:M,13,FALSE)</f>
        <v>U</v>
      </c>
      <c r="J773" t="str">
        <f>VLOOKUP(B773,'Table A as of March 2024'!A:O,15,FALSE)</f>
        <v>A</v>
      </c>
      <c r="K773" t="str">
        <f>VLOOKUP(G773,'ACFR Class Vlookup'!A:B,2,FALSE)</f>
        <v>Governmental</v>
      </c>
      <c r="L773" s="1" t="str">
        <f>VLOOKUP(D773,'Fund Information'!A:F,6,FALSE)</f>
        <v>Accounts for sale of surplus supplies and equipment purchased with General Funds for Non Higher Ed agencies.</v>
      </c>
      <c r="M773" s="6" t="str">
        <f t="shared" si="134"/>
        <v>N/A</v>
      </c>
      <c r="N773" s="6" t="s">
        <v>2886</v>
      </c>
      <c r="O773" s="6" t="str">
        <f t="shared" si="135"/>
        <v>N/A</v>
      </c>
      <c r="P773" s="5" t="s">
        <v>2886</v>
      </c>
      <c r="Q773" s="6" t="str">
        <f t="shared" si="136"/>
        <v>N/A</v>
      </c>
      <c r="R773" s="7" t="str">
        <f t="shared" si="137"/>
        <v>No</v>
      </c>
      <c r="S773" s="5" t="str">
        <f t="shared" si="138"/>
        <v>Answer Required</v>
      </c>
      <c r="T773" s="6" t="str">
        <f t="shared" si="139"/>
        <v>N/A</v>
      </c>
      <c r="U773" s="7" t="str">
        <f t="shared" si="140"/>
        <v>No</v>
      </c>
      <c r="V773" s="5" t="str">
        <f t="shared" si="141"/>
        <v>Answer Required</v>
      </c>
      <c r="W773" s="6" t="str">
        <f t="shared" si="142"/>
        <v>N/A</v>
      </c>
      <c r="X773" s="5" t="s">
        <v>2886</v>
      </c>
    </row>
    <row r="774" spans="1:24" ht="30" x14ac:dyDescent="0.25">
      <c r="A774" s="77">
        <f>VLOOKUP(C774,'BU and Control BU Listing'!A:E,5,FALSE)</f>
        <v>21800</v>
      </c>
      <c r="B774" s="80" t="s">
        <v>3720</v>
      </c>
      <c r="C774" s="22" t="str">
        <f t="shared" si="132"/>
        <v>21800</v>
      </c>
      <c r="D774" s="22" t="str">
        <f t="shared" si="133"/>
        <v>02900</v>
      </c>
      <c r="E774" s="21" t="str">
        <f>VLOOKUP(B774,'Table A as of March 2024'!A:G,7,FALSE)</f>
        <v>VA School for the Deaf &amp; Blind</v>
      </c>
      <c r="F774" s="21" t="str">
        <f>VLOOKUP(B774,'Table A as of March 2024'!A:H,8,FALSE)</f>
        <v>Insurance Recovery</v>
      </c>
      <c r="G774" s="11" t="str">
        <f>VLOOKUP(B774,'Table A as of March 2024'!A:I,9,FALSE)</f>
        <v>105</v>
      </c>
      <c r="H774" t="str">
        <f>VLOOKUP(B774,'Table A as of March 2024'!A:L,12,FALSE)</f>
        <v>No</v>
      </c>
      <c r="I774" s="9" t="str">
        <f>VLOOKUP(B774,'Table A as of March 2024'!A:M,13,FALSE)</f>
        <v>U</v>
      </c>
      <c r="J774" t="str">
        <f>VLOOKUP(B774,'Table A as of March 2024'!A:O,15,FALSE)</f>
        <v>C</v>
      </c>
      <c r="K774" t="str">
        <f>VLOOKUP(G774,'ACFR Class Vlookup'!A:B,2,FALSE)</f>
        <v>Governmental</v>
      </c>
      <c r="L774" s="1" t="str">
        <f>VLOOKUP(D774,'Fund Information'!A:F,6,FALSE)</f>
        <v>Accounts for insurance proceeds received when an insured item is damaged.</v>
      </c>
      <c r="M774" s="6" t="str">
        <f t="shared" si="134"/>
        <v>N/A</v>
      </c>
      <c r="N774" s="6" t="s">
        <v>2886</v>
      </c>
      <c r="O774" s="6" t="str">
        <f t="shared" si="135"/>
        <v>N/A</v>
      </c>
      <c r="P774" s="5" t="s">
        <v>2886</v>
      </c>
      <c r="Q774" s="6" t="str">
        <f t="shared" si="136"/>
        <v>N/A</v>
      </c>
      <c r="R774" s="7" t="str">
        <f t="shared" si="137"/>
        <v>No</v>
      </c>
      <c r="S774" s="5" t="str">
        <f t="shared" si="138"/>
        <v>Answer Required</v>
      </c>
      <c r="T774" s="6" t="str">
        <f t="shared" si="139"/>
        <v>N/A</v>
      </c>
      <c r="U774" s="7" t="str">
        <f t="shared" si="140"/>
        <v>Yes</v>
      </c>
      <c r="V774" s="5" t="str">
        <f t="shared" si="141"/>
        <v>Answer Required</v>
      </c>
      <c r="W774" s="6" t="str">
        <f t="shared" si="142"/>
        <v>N/A</v>
      </c>
      <c r="X774" s="5" t="s">
        <v>2886</v>
      </c>
    </row>
    <row r="775" spans="1:24" ht="30" x14ac:dyDescent="0.25">
      <c r="A775" s="77">
        <f>VLOOKUP(C775,'BU and Control BU Listing'!A:E,5,FALSE)</f>
        <v>21800</v>
      </c>
      <c r="B775" s="80" t="s">
        <v>3721</v>
      </c>
      <c r="C775" s="22" t="str">
        <f t="shared" si="132"/>
        <v>21800</v>
      </c>
      <c r="D775" s="22" t="str">
        <f t="shared" si="133"/>
        <v>08200</v>
      </c>
      <c r="E775" s="21" t="str">
        <f>VLOOKUP(B775,'Table A as of March 2024'!A:G,7,FALSE)</f>
        <v>VA School for the Deaf &amp; Blind</v>
      </c>
      <c r="F775" s="21" t="str">
        <f>VLOOKUP(B775,'Table A as of March 2024'!A:H,8,FALSE)</f>
        <v>VPBA Projects</v>
      </c>
      <c r="G775" s="11" t="str">
        <f>VLOOKUP(B775,'Table A as of March 2024'!A:I,9,FALSE)</f>
        <v>156</v>
      </c>
      <c r="H775" t="str">
        <f>VLOOKUP(B775,'Table A as of March 2024'!A:L,12,FALSE)</f>
        <v>No</v>
      </c>
      <c r="I775" s="9" t="str">
        <f>VLOOKUP(B775,'Table A as of March 2024'!A:M,13,FALSE)</f>
        <v>R</v>
      </c>
      <c r="J775" t="str">
        <f>VLOOKUP(B775,'Table A as of March 2024'!A:O,15,FALSE)</f>
        <v>R</v>
      </c>
      <c r="K775" t="str">
        <f>VLOOKUP(G775,'ACFR Class Vlookup'!A:B,2,FALSE)</f>
        <v>Governmental</v>
      </c>
      <c r="L775" s="1" t="str">
        <f>VLOOKUP(D775,'Fund Information'!A:F,6,FALSE)</f>
        <v>Blended component unit recorded from Department of Treasury VPBA financial statement template submissions.</v>
      </c>
      <c r="M775" s="6" t="str">
        <f t="shared" si="134"/>
        <v>N/A</v>
      </c>
      <c r="N775" s="6" t="s">
        <v>2886</v>
      </c>
      <c r="O775" s="6" t="str">
        <f t="shared" si="135"/>
        <v>N/A</v>
      </c>
      <c r="P775" s="5" t="s">
        <v>2886</v>
      </c>
      <c r="Q775" s="6" t="str">
        <f t="shared" si="136"/>
        <v>N/A</v>
      </c>
      <c r="R775" s="7" t="str">
        <f t="shared" si="137"/>
        <v>Yes</v>
      </c>
      <c r="S775" s="5" t="str">
        <f t="shared" si="138"/>
        <v>Answer Required</v>
      </c>
      <c r="T775" s="6" t="str">
        <f t="shared" si="139"/>
        <v>N/A</v>
      </c>
      <c r="U775" s="7" t="str">
        <f t="shared" si="140"/>
        <v>No</v>
      </c>
      <c r="V775" s="5" t="str">
        <f t="shared" si="141"/>
        <v>Answer Required</v>
      </c>
      <c r="W775" s="6" t="str">
        <f t="shared" si="142"/>
        <v>N/A</v>
      </c>
      <c r="X775" s="5" t="s">
        <v>2886</v>
      </c>
    </row>
    <row r="776" spans="1:24" ht="45" x14ac:dyDescent="0.25">
      <c r="A776" s="77">
        <f>VLOOKUP(C776,'BU and Control BU Listing'!A:E,5,FALSE)</f>
        <v>21800</v>
      </c>
      <c r="B776" s="80" t="s">
        <v>3722</v>
      </c>
      <c r="C776" s="22" t="str">
        <f t="shared" si="132"/>
        <v>21800</v>
      </c>
      <c r="D776" s="22" t="str">
        <f t="shared" si="133"/>
        <v>09650</v>
      </c>
      <c r="E776" s="21" t="str">
        <f>VLOOKUP(B776,'Table A as of March 2024'!A:G,7,FALSE)</f>
        <v>VA School for the Deaf &amp; Blind</v>
      </c>
      <c r="F776" s="21" t="str">
        <f>VLOOKUP(B776,'Table A as of March 2024'!A:H,8,FALSE)</f>
        <v>Central Capital Planning Fund</v>
      </c>
      <c r="G776" s="11" t="str">
        <f>VLOOKUP(B776,'Table A as of March 2024'!A:I,9,FALSE)</f>
        <v>100</v>
      </c>
      <c r="H776" t="str">
        <f>VLOOKUP(B776,'Table A as of March 2024'!A:L,12,FALSE)</f>
        <v>No</v>
      </c>
      <c r="I776" s="9" t="str">
        <f>VLOOKUP(B776,'Table A as of March 2024'!A:M,13,FALSE)</f>
        <v>U</v>
      </c>
      <c r="J776" t="str">
        <f>VLOOKUP(B776,'Table A as of March 2024'!A:O,15,FALSE)</f>
        <v>C</v>
      </c>
      <c r="K776" t="str">
        <f>VLOOKUP(G776,'ACFR Class Vlookup'!A:B,2,FALSE)</f>
        <v>Governmental</v>
      </c>
      <c r="L776" s="1" t="str">
        <f>VLOOKUP(D776,'Fund Information'!A:F,6,FALSE)</f>
        <v>Fund established to pay the pre-planning or detailed planning costs of capital outlay projects that have been approved for pre-planning or detailed planning by the general assembly.</v>
      </c>
      <c r="M776" s="6" t="str">
        <f t="shared" si="134"/>
        <v>N/A</v>
      </c>
      <c r="N776" s="6" t="s">
        <v>2886</v>
      </c>
      <c r="O776" s="6" t="str">
        <f t="shared" si="135"/>
        <v>N/A</v>
      </c>
      <c r="P776" s="5" t="s">
        <v>2886</v>
      </c>
      <c r="Q776" s="6" t="str">
        <f t="shared" si="136"/>
        <v>N/A</v>
      </c>
      <c r="R776" s="7" t="str">
        <f t="shared" si="137"/>
        <v>No</v>
      </c>
      <c r="S776" s="5" t="str">
        <f t="shared" si="138"/>
        <v>Answer Required</v>
      </c>
      <c r="T776" s="6" t="str">
        <f t="shared" si="139"/>
        <v>N/A</v>
      </c>
      <c r="U776" s="7" t="str">
        <f t="shared" si="140"/>
        <v>Yes</v>
      </c>
      <c r="V776" s="5" t="str">
        <f t="shared" si="141"/>
        <v>Answer Required</v>
      </c>
      <c r="W776" s="6" t="str">
        <f t="shared" si="142"/>
        <v>N/A</v>
      </c>
      <c r="X776" s="5" t="s">
        <v>2886</v>
      </c>
    </row>
    <row r="777" spans="1:24" x14ac:dyDescent="0.25">
      <c r="A777" s="77">
        <f>VLOOKUP(C777,'BU and Control BU Listing'!A:E,5,FALSE)</f>
        <v>21800</v>
      </c>
      <c r="B777" s="80" t="s">
        <v>3723</v>
      </c>
      <c r="C777" s="22" t="str">
        <f t="shared" si="132"/>
        <v>21800</v>
      </c>
      <c r="D777" s="22" t="str">
        <f t="shared" si="133"/>
        <v>10000</v>
      </c>
      <c r="E777" s="21" t="str">
        <f>VLOOKUP(B777,'Table A as of March 2024'!A:G,7,FALSE)</f>
        <v>VA School for the Deaf &amp; Blind</v>
      </c>
      <c r="F777" s="21" t="str">
        <f>VLOOKUP(B777,'Table A as of March 2024'!A:H,8,FALSE)</f>
        <v>Federal Trust</v>
      </c>
      <c r="G777" s="11" t="str">
        <f>VLOOKUP(B777,'Table A as of March 2024'!A:I,9,FALSE)</f>
        <v>120</v>
      </c>
      <c r="H777" t="str">
        <f>VLOOKUP(B777,'Table A as of March 2024'!A:L,12,FALSE)</f>
        <v>No</v>
      </c>
      <c r="I777" s="9" t="str">
        <f>VLOOKUP(B777,'Table A as of March 2024'!A:M,13,FALSE)</f>
        <v>R</v>
      </c>
      <c r="J777" t="str">
        <f>VLOOKUP(B777,'Table A as of March 2024'!A:O,15,FALSE)</f>
        <v>R</v>
      </c>
      <c r="K777" t="str">
        <f>VLOOKUP(G777,'ACFR Class Vlookup'!A:B,2,FALSE)</f>
        <v>Governmental</v>
      </c>
      <c r="L777" s="1" t="str">
        <f>VLOOKUP(D777,'Fund Information'!A:F,6,FALSE)</f>
        <v>This fund accounts for Federal funds.</v>
      </c>
      <c r="M777" s="6" t="str">
        <f t="shared" si="134"/>
        <v>N/A</v>
      </c>
      <c r="N777" s="6" t="s">
        <v>2886</v>
      </c>
      <c r="O777" s="6" t="str">
        <f t="shared" si="135"/>
        <v>N/A</v>
      </c>
      <c r="P777" s="5" t="s">
        <v>2886</v>
      </c>
      <c r="Q777" s="6" t="str">
        <f t="shared" si="136"/>
        <v>N/A</v>
      </c>
      <c r="R777" s="7" t="str">
        <f t="shared" si="137"/>
        <v>Yes</v>
      </c>
      <c r="S777" s="5" t="str">
        <f t="shared" si="138"/>
        <v>Answer Required</v>
      </c>
      <c r="T777" s="6" t="str">
        <f t="shared" si="139"/>
        <v>N/A</v>
      </c>
      <c r="U777" s="7" t="str">
        <f t="shared" si="140"/>
        <v>No</v>
      </c>
      <c r="V777" s="5" t="str">
        <f t="shared" si="141"/>
        <v>Answer Required</v>
      </c>
      <c r="W777" s="6" t="str">
        <f t="shared" si="142"/>
        <v>N/A</v>
      </c>
      <c r="X777" s="5" t="s">
        <v>2886</v>
      </c>
    </row>
    <row r="778" spans="1:24" ht="165" x14ac:dyDescent="0.25">
      <c r="A778" s="77">
        <f>VLOOKUP(C778,'BU and Control BU Listing'!A:E,5,FALSE)</f>
        <v>21800</v>
      </c>
      <c r="B778" s="80" t="s">
        <v>5838</v>
      </c>
      <c r="C778" s="22" t="str">
        <f t="shared" si="132"/>
        <v>21800</v>
      </c>
      <c r="D778" s="22" t="str">
        <f t="shared" si="133"/>
        <v>10110</v>
      </c>
      <c r="E778" s="21" t="str">
        <f>VLOOKUP(B778,'Table A as of March 2024'!A:G,7,FALSE)</f>
        <v>VA School for the Deaf &amp; Blind</v>
      </c>
      <c r="F778" s="21" t="str">
        <f>VLOOKUP(B778,'Table A as of March 2024'!A:H,8,FALSE)</f>
        <v>CARESActRlfFd–General-COVID-19</v>
      </c>
      <c r="G778" s="11" t="str">
        <f>VLOOKUP(B778,'Table A as of March 2024'!A:I,9,FALSE)</f>
        <v>120</v>
      </c>
      <c r="H778" t="str">
        <f>VLOOKUP(B778,'Table A as of March 2024'!A:L,12,FALSE)</f>
        <v>No</v>
      </c>
      <c r="I778" s="9" t="str">
        <f>VLOOKUP(B778,'Table A as of March 2024'!A:M,13,FALSE)</f>
        <v>V</v>
      </c>
      <c r="J778" t="str">
        <f>VLOOKUP(B778,'Table A as of March 2024'!A:O,15,FALSE)</f>
        <v>R</v>
      </c>
      <c r="K778" t="str">
        <f>VLOOKUP(G778,'ACFR Class Vlookup'!A:B,2,FALSE)</f>
        <v>Governmental</v>
      </c>
      <c r="L778" s="1" t="str">
        <f>VLOOKUP(D778,'Fund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78" s="6" t="str">
        <f t="shared" si="134"/>
        <v>N/A</v>
      </c>
      <c r="N778" s="6" t="s">
        <v>2886</v>
      </c>
      <c r="O778" s="6" t="str">
        <f t="shared" si="135"/>
        <v>N/A</v>
      </c>
      <c r="P778" s="5" t="s">
        <v>2886</v>
      </c>
      <c r="Q778" s="6" t="str">
        <f t="shared" si="136"/>
        <v>N/A</v>
      </c>
      <c r="R778" s="7" t="str">
        <f t="shared" si="137"/>
        <v>Yes</v>
      </c>
      <c r="S778" s="5" t="str">
        <f t="shared" si="138"/>
        <v>Answer Required</v>
      </c>
      <c r="T778" s="6" t="str">
        <f t="shared" si="139"/>
        <v>N/A</v>
      </c>
      <c r="U778" s="7" t="str">
        <f t="shared" si="140"/>
        <v>No</v>
      </c>
      <c r="V778" s="5" t="str">
        <f t="shared" si="141"/>
        <v>Answer Required</v>
      </c>
      <c r="W778" s="6" t="str">
        <f t="shared" si="142"/>
        <v>N/A</v>
      </c>
      <c r="X778" s="5" t="s">
        <v>2886</v>
      </c>
    </row>
    <row r="779" spans="1:24" ht="75" x14ac:dyDescent="0.25">
      <c r="A779" s="77">
        <f>VLOOKUP(C779,'BU and Control BU Listing'!A:E,5,FALSE)</f>
        <v>21800</v>
      </c>
      <c r="B779" s="80" t="s">
        <v>8174</v>
      </c>
      <c r="C779" s="22" t="str">
        <f t="shared" si="132"/>
        <v>21800</v>
      </c>
      <c r="D779" s="22" t="str">
        <f t="shared" si="133"/>
        <v>10150</v>
      </c>
      <c r="E779" s="21" t="str">
        <f>VLOOKUP(B779,'Table A as of March 2024'!A:G,7,FALSE)</f>
        <v>VA School for the Deaf &amp; Blind</v>
      </c>
      <c r="F779" s="21" t="str">
        <f>VLOOKUP(B779,'Table A as of March 2024'!A:H,8,FALSE)</f>
        <v>ChldNtrtnPrgGrntsToSt-COVID-19</v>
      </c>
      <c r="G779" s="11" t="str">
        <f>VLOOKUP(B779,'Table A as of March 2024'!A:I,9,FALSE)</f>
        <v>120</v>
      </c>
      <c r="H779" t="str">
        <f>VLOOKUP(B779,'Table A as of March 2024'!A:L,12,FALSE)</f>
        <v>No</v>
      </c>
      <c r="I779" s="9" t="str">
        <f>VLOOKUP(B779,'Table A as of March 2024'!A:M,13,FALSE)</f>
        <v>V</v>
      </c>
      <c r="J779" t="str">
        <f>VLOOKUP(B779,'Table A as of March 2024'!A:O,15,FALSE)</f>
        <v>R</v>
      </c>
      <c r="K779" t="str">
        <f>VLOOKUP(G779,'ACFR Class Vlookup'!A:B,2,FALSE)</f>
        <v>Governmental</v>
      </c>
      <c r="L779" s="1" t="str">
        <f>VLOOKUP(D779,'Fund Information'!A:F,6,FALSE)</f>
        <v>Child Nutrition Program CARES Grants to States. CFDA 10.555; National School Lunch Program. Provides Federal funding to assist States, through cash grants and food donations, in providing a nutritious nonprofit lunch service for school children and to encourage the domestic consumption of nutritious agricultural commodities as related to COVID-19.</v>
      </c>
      <c r="M779" s="6" t="str">
        <f t="shared" si="134"/>
        <v>N/A</v>
      </c>
      <c r="N779" s="6" t="s">
        <v>2886</v>
      </c>
      <c r="O779" s="6" t="str">
        <f t="shared" si="135"/>
        <v>N/A</v>
      </c>
      <c r="P779" s="5" t="s">
        <v>2886</v>
      </c>
      <c r="Q779" s="6" t="str">
        <f t="shared" si="136"/>
        <v>N/A</v>
      </c>
      <c r="R779" s="7" t="str">
        <f t="shared" si="137"/>
        <v>Yes</v>
      </c>
      <c r="S779" s="5" t="str">
        <f t="shared" si="138"/>
        <v>Answer Required</v>
      </c>
      <c r="T779" s="6" t="str">
        <f t="shared" si="139"/>
        <v>N/A</v>
      </c>
      <c r="U779" s="7" t="str">
        <f t="shared" si="140"/>
        <v>No</v>
      </c>
      <c r="V779" s="5" t="str">
        <f t="shared" si="141"/>
        <v>Answer Required</v>
      </c>
      <c r="W779" s="6" t="str">
        <f t="shared" si="142"/>
        <v>N/A</v>
      </c>
      <c r="X779" s="5" t="s">
        <v>2886</v>
      </c>
    </row>
    <row r="780" spans="1:24" ht="75" x14ac:dyDescent="0.25">
      <c r="A780" s="77">
        <f>VLOOKUP(C780,'BU and Control BU Listing'!A:E,5,FALSE)</f>
        <v>21800</v>
      </c>
      <c r="B780" s="80" t="s">
        <v>5839</v>
      </c>
      <c r="C780" s="22" t="str">
        <f t="shared" si="132"/>
        <v>21800</v>
      </c>
      <c r="D780" s="22" t="str">
        <f t="shared" si="133"/>
        <v>10240</v>
      </c>
      <c r="E780" s="21" t="str">
        <f>VLOOKUP(B780,'Table A as of March 2024'!A:G,7,FALSE)</f>
        <v>VA School for the Deaf &amp; Blind</v>
      </c>
      <c r="F780" s="21" t="str">
        <f>VLOOKUP(B780,'Table A as of March 2024'!A:H,8,FALSE)</f>
        <v>ESF-Elem&amp;SSEmerRlf Fd-COVID-19</v>
      </c>
      <c r="G780" s="11" t="str">
        <f>VLOOKUP(B780,'Table A as of March 2024'!A:I,9,FALSE)</f>
        <v>120</v>
      </c>
      <c r="H780" t="str">
        <f>VLOOKUP(B780,'Table A as of March 2024'!A:L,12,FALSE)</f>
        <v>No</v>
      </c>
      <c r="I780" s="9" t="str">
        <f>VLOOKUP(B780,'Table A as of March 2024'!A:M,13,FALSE)</f>
        <v>V</v>
      </c>
      <c r="J780" t="str">
        <f>VLOOKUP(B780,'Table A as of March 2024'!A:O,15,FALSE)</f>
        <v>R</v>
      </c>
      <c r="K780" t="str">
        <f>VLOOKUP(G780,'ACFR Class Vlookup'!A:B,2,FALSE)</f>
        <v>Governmental</v>
      </c>
      <c r="L780" s="1" t="str">
        <f>VLOOKUP(D780,'Fund Information'!A:F,6,FALSE)</f>
        <v>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v>
      </c>
      <c r="M780" s="6" t="str">
        <f t="shared" si="134"/>
        <v>N/A</v>
      </c>
      <c r="N780" s="6" t="s">
        <v>2886</v>
      </c>
      <c r="O780" s="6" t="str">
        <f t="shared" si="135"/>
        <v>N/A</v>
      </c>
      <c r="P780" s="5" t="s">
        <v>2886</v>
      </c>
      <c r="Q780" s="6" t="str">
        <f t="shared" si="136"/>
        <v>N/A</v>
      </c>
      <c r="R780" s="7" t="str">
        <f t="shared" si="137"/>
        <v>Yes</v>
      </c>
      <c r="S780" s="5" t="str">
        <f t="shared" si="138"/>
        <v>Answer Required</v>
      </c>
      <c r="T780" s="6" t="str">
        <f t="shared" si="139"/>
        <v>N/A</v>
      </c>
      <c r="U780" s="7" t="str">
        <f t="shared" si="140"/>
        <v>No</v>
      </c>
      <c r="V780" s="5" t="str">
        <f t="shared" si="141"/>
        <v>Answer Required</v>
      </c>
      <c r="W780" s="6" t="str">
        <f t="shared" si="142"/>
        <v>N/A</v>
      </c>
      <c r="X780" s="5" t="s">
        <v>2886</v>
      </c>
    </row>
    <row r="781" spans="1:24" ht="30" x14ac:dyDescent="0.25">
      <c r="A781" s="77">
        <f>VLOOKUP(C781,'BU and Control BU Listing'!A:E,5,FALSE)</f>
        <v>21800</v>
      </c>
      <c r="B781" s="80" t="s">
        <v>3724</v>
      </c>
      <c r="C781" s="22" t="str">
        <f t="shared" si="132"/>
        <v>21800</v>
      </c>
      <c r="D781" s="22" t="str">
        <f t="shared" si="133"/>
        <v>10520</v>
      </c>
      <c r="E781" s="21" t="str">
        <f>VLOOKUP(B781,'Table A as of March 2024'!A:G,7,FALSE)</f>
        <v>VA School for the Deaf &amp; Blind</v>
      </c>
      <c r="F781" s="21" t="str">
        <f>VLOOKUP(B781,'Table A as of March 2024'!A:H,8,FALSE)</f>
        <v>Title I - Grants to LEAS- ARRA</v>
      </c>
      <c r="G781" s="11" t="str">
        <f>VLOOKUP(B781,'Table A as of March 2024'!A:I,9,FALSE)</f>
        <v>120</v>
      </c>
      <c r="H781" t="str">
        <f>VLOOKUP(B781,'Table A as of March 2024'!A:L,12,FALSE)</f>
        <v>No</v>
      </c>
      <c r="I781" s="9" t="str">
        <f>VLOOKUP(B781,'Table A as of March 2024'!A:M,13,FALSE)</f>
        <v>S</v>
      </c>
      <c r="J781" t="str">
        <f>VLOOKUP(B781,'Table A as of March 2024'!A:O,15,FALSE)</f>
        <v>R</v>
      </c>
      <c r="K781" t="str">
        <f>VLOOKUP(G781,'ACFR Class Vlookup'!A:B,2,FALSE)</f>
        <v>Governmental</v>
      </c>
      <c r="L781" s="1" t="str">
        <f>VLOOKUP(D781,'Fund Information'!A:F,6,FALSE)</f>
        <v>This fund accounts for American Recovery and Reinvestment Act (ARRA) Stimulus Monies.</v>
      </c>
      <c r="M781" s="6" t="str">
        <f t="shared" si="134"/>
        <v>N/A</v>
      </c>
      <c r="N781" s="6" t="s">
        <v>2886</v>
      </c>
      <c r="O781" s="6" t="str">
        <f t="shared" si="135"/>
        <v>N/A</v>
      </c>
      <c r="P781" s="5" t="s">
        <v>2886</v>
      </c>
      <c r="Q781" s="6" t="str">
        <f t="shared" si="136"/>
        <v>N/A</v>
      </c>
      <c r="R781" s="7" t="str">
        <f t="shared" si="137"/>
        <v>Yes</v>
      </c>
      <c r="S781" s="5" t="str">
        <f t="shared" si="138"/>
        <v>Answer Required</v>
      </c>
      <c r="T781" s="6" t="str">
        <f t="shared" si="139"/>
        <v>N/A</v>
      </c>
      <c r="U781" s="7" t="str">
        <f t="shared" si="140"/>
        <v>No</v>
      </c>
      <c r="V781" s="5" t="str">
        <f t="shared" si="141"/>
        <v>Answer Required</v>
      </c>
      <c r="W781" s="6" t="str">
        <f t="shared" si="142"/>
        <v>N/A</v>
      </c>
      <c r="X781" s="5" t="s">
        <v>2886</v>
      </c>
    </row>
    <row r="782" spans="1:24" ht="105" x14ac:dyDescent="0.25">
      <c r="A782" s="77">
        <f>VLOOKUP(C782,'BU and Control BU Listing'!A:E,5,FALSE)</f>
        <v>21800</v>
      </c>
      <c r="B782" s="80" t="s">
        <v>8175</v>
      </c>
      <c r="C782" s="22" t="str">
        <f t="shared" si="132"/>
        <v>21800</v>
      </c>
      <c r="D782" s="22" t="str">
        <f t="shared" si="133"/>
        <v>12260</v>
      </c>
      <c r="E782" s="21" t="str">
        <f>VLOOKUP(B782,'Table A as of March 2024'!A:G,7,FALSE)</f>
        <v>VA School for the Deaf &amp; Blind</v>
      </c>
      <c r="F782" s="21" t="str">
        <f>VLOOKUP(B782,'Table A as of March 2024'!A:H,8,FALSE)</f>
        <v>CN CACFP Emrgncy Csts-COVID-19</v>
      </c>
      <c r="G782" s="11" t="str">
        <f>VLOOKUP(B782,'Table A as of March 2024'!A:I,9,FALSE)</f>
        <v>120</v>
      </c>
      <c r="H782" t="str">
        <f>VLOOKUP(B782,'Table A as of March 2024'!A:L,12,FALSE)</f>
        <v>No</v>
      </c>
      <c r="I782" s="9" t="str">
        <f>VLOOKUP(B782,'Table A as of March 2024'!A:M,13,FALSE)</f>
        <v>V</v>
      </c>
      <c r="J782" t="str">
        <f>VLOOKUP(B782,'Table A as of March 2024'!A:O,15,FALSE)</f>
        <v>R</v>
      </c>
      <c r="K782" t="str">
        <f>VLOOKUP(G782,'ACFR Class Vlookup'!A:B,2,FALSE)</f>
        <v>Governmental</v>
      </c>
      <c r="L782" s="1" t="str">
        <f>VLOOKUP(D782,'Fund Information'!A:F,6,FALSE)</f>
        <v>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v>
      </c>
      <c r="M782" s="6" t="str">
        <f t="shared" si="134"/>
        <v>N/A</v>
      </c>
      <c r="N782" s="6" t="s">
        <v>2886</v>
      </c>
      <c r="O782" s="6" t="str">
        <f t="shared" si="135"/>
        <v>N/A</v>
      </c>
      <c r="P782" s="5" t="s">
        <v>2886</v>
      </c>
      <c r="Q782" s="6" t="str">
        <f t="shared" si="136"/>
        <v>N/A</v>
      </c>
      <c r="R782" s="7" t="str">
        <f t="shared" si="137"/>
        <v>Yes</v>
      </c>
      <c r="S782" s="5" t="str">
        <f t="shared" si="138"/>
        <v>Answer Required</v>
      </c>
      <c r="T782" s="6" t="str">
        <f t="shared" si="139"/>
        <v>N/A</v>
      </c>
      <c r="U782" s="7" t="str">
        <f t="shared" si="140"/>
        <v>No</v>
      </c>
      <c r="V782" s="5" t="str">
        <f t="shared" si="141"/>
        <v>Answer Required</v>
      </c>
      <c r="W782" s="6" t="str">
        <f t="shared" si="142"/>
        <v>N/A</v>
      </c>
      <c r="X782" s="5" t="s">
        <v>2886</v>
      </c>
    </row>
    <row r="783" spans="1:24" x14ac:dyDescent="0.25">
      <c r="A783" s="77">
        <f>VLOOKUP(C783,'BU and Control BU Listing'!A:E,5,FALSE)</f>
        <v>22200</v>
      </c>
      <c r="B783" s="80" t="s">
        <v>3741</v>
      </c>
      <c r="C783" s="22" t="str">
        <f t="shared" si="132"/>
        <v>22200</v>
      </c>
      <c r="D783" s="22" t="str">
        <f t="shared" si="133"/>
        <v>01000</v>
      </c>
      <c r="E783" s="21" t="str">
        <f>VLOOKUP(B783,'Table A as of March 2024'!A:G,7,FALSE)</f>
        <v>Dept of Prof &amp; Occup Reg</v>
      </c>
      <c r="F783" s="21" t="str">
        <f>VLOOKUP(B783,'Table A as of March 2024'!A:H,8,FALSE)</f>
        <v>General Fund</v>
      </c>
      <c r="G783" s="11" t="str">
        <f>VLOOKUP(B783,'Table A as of March 2024'!A:I,9,FALSE)</f>
        <v>100</v>
      </c>
      <c r="H783" t="str">
        <f>VLOOKUP(B783,'Table A as of March 2024'!A:L,12,FALSE)</f>
        <v>No</v>
      </c>
      <c r="I783" s="9" t="str">
        <f>VLOOKUP(B783,'Table A as of March 2024'!A:M,13,FALSE)</f>
        <v>G</v>
      </c>
      <c r="J783" t="str">
        <f>VLOOKUP(B783,'Table A as of March 2024'!A:O,15,FALSE)</f>
        <v>U</v>
      </c>
      <c r="K783" t="str">
        <f>VLOOKUP(G783,'ACFR Class Vlookup'!A:B,2,FALSE)</f>
        <v>Governmental</v>
      </c>
      <c r="L783" s="1" t="str">
        <f>VLOOKUP(D783,'Fund Information'!A:F,6,FALSE)</f>
        <v>General Fund</v>
      </c>
      <c r="M783" s="6" t="str">
        <f t="shared" si="134"/>
        <v>N/A</v>
      </c>
      <c r="N783" s="6" t="s">
        <v>2886</v>
      </c>
      <c r="O783" s="6" t="str">
        <f t="shared" si="135"/>
        <v>N/A</v>
      </c>
      <c r="P783" s="5" t="s">
        <v>2886</v>
      </c>
      <c r="Q783" s="6" t="str">
        <f t="shared" si="136"/>
        <v>N/A</v>
      </c>
      <c r="R783" s="7" t="str">
        <f t="shared" si="137"/>
        <v>No</v>
      </c>
      <c r="S783" s="5" t="str">
        <f t="shared" si="138"/>
        <v>Answer Required</v>
      </c>
      <c r="T783" s="6" t="str">
        <f t="shared" si="139"/>
        <v>N/A</v>
      </c>
      <c r="U783" s="7" t="str">
        <f t="shared" si="140"/>
        <v>No</v>
      </c>
      <c r="V783" s="5" t="str">
        <f t="shared" si="141"/>
        <v>Answer Required</v>
      </c>
      <c r="W783" s="6" t="str">
        <f t="shared" si="142"/>
        <v>N/A</v>
      </c>
      <c r="X783" s="5" t="s">
        <v>2886</v>
      </c>
    </row>
    <row r="784" spans="1:24" ht="90" x14ac:dyDescent="0.25">
      <c r="A784" s="77">
        <f>VLOOKUP(C784,'BU and Control BU Listing'!A:E,5,FALSE)</f>
        <v>22200</v>
      </c>
      <c r="B784" s="80" t="s">
        <v>3742</v>
      </c>
      <c r="C784" s="22" t="str">
        <f t="shared" si="132"/>
        <v>22200</v>
      </c>
      <c r="D784" s="22" t="str">
        <f t="shared" si="133"/>
        <v>02222</v>
      </c>
      <c r="E784" s="21" t="str">
        <f>VLOOKUP(B784,'Table A as of March 2024'!A:G,7,FALSE)</f>
        <v>Dept of Prof &amp; Occup Reg</v>
      </c>
      <c r="F784" s="21" t="str">
        <f>VLOOKUP(B784,'Table A as of March 2024'!A:H,8,FALSE)</f>
        <v>DPOR Special Revenue Fund</v>
      </c>
      <c r="G784" s="11" t="str">
        <f>VLOOKUP(B784,'Table A as of March 2024'!A:I,9,FALSE)</f>
        <v>105</v>
      </c>
      <c r="H784" t="str">
        <f>VLOOKUP(B784,'Table A as of March 2024'!A:L,12,FALSE)</f>
        <v>No</v>
      </c>
      <c r="I784" s="9" t="str">
        <f>VLOOKUP(B784,'Table A as of March 2024'!A:M,13,FALSE)</f>
        <v>U</v>
      </c>
      <c r="J784" t="str">
        <f>VLOOKUP(B784,'Table A as of March 2024'!A:O,15,FALSE)</f>
        <v>C</v>
      </c>
      <c r="K784" t="str">
        <f>VLOOKUP(G784,'ACFR Class Vlookup'!A:B,2,FALSE)</f>
        <v>Governmental</v>
      </c>
      <c r="L784" s="1" t="str">
        <f>VLOOKUP(D784,'Fund Information'!A:F,6,FALSE)</f>
        <v>Inflows are from license fees from the sale of rights to distribute events by any video, telephonic or other communication method for such live events originating in the Commonwealth. Payments from this fund shall be made to the contractors for their services on behalf of the Commonwealth and any expenses associated with the Boxing and Wrestling Program.</v>
      </c>
      <c r="M784" s="6" t="str">
        <f t="shared" si="134"/>
        <v>N/A</v>
      </c>
      <c r="N784" s="6" t="s">
        <v>2886</v>
      </c>
      <c r="O784" s="6" t="str">
        <f t="shared" si="135"/>
        <v>N/A</v>
      </c>
      <c r="P784" s="5" t="s">
        <v>2886</v>
      </c>
      <c r="Q784" s="6" t="str">
        <f t="shared" si="136"/>
        <v>N/A</v>
      </c>
      <c r="R784" s="7" t="str">
        <f t="shared" si="137"/>
        <v>No</v>
      </c>
      <c r="S784" s="5" t="str">
        <f t="shared" si="138"/>
        <v>Answer Required</v>
      </c>
      <c r="T784" s="6" t="str">
        <f t="shared" si="139"/>
        <v>N/A</v>
      </c>
      <c r="U784" s="7" t="str">
        <f t="shared" si="140"/>
        <v>Yes</v>
      </c>
      <c r="V784" s="5" t="str">
        <f t="shared" si="141"/>
        <v>Answer Required</v>
      </c>
      <c r="W784" s="6" t="str">
        <f t="shared" si="142"/>
        <v>N/A</v>
      </c>
      <c r="X784" s="5" t="s">
        <v>2886</v>
      </c>
    </row>
    <row r="785" spans="1:24" ht="60" x14ac:dyDescent="0.25">
      <c r="A785" s="77">
        <f>VLOOKUP(C785,'BU and Control BU Listing'!A:E,5,FALSE)</f>
        <v>22200</v>
      </c>
      <c r="B785" s="80" t="s">
        <v>3743</v>
      </c>
      <c r="C785" s="22" t="str">
        <f t="shared" si="132"/>
        <v>22200</v>
      </c>
      <c r="D785" s="22" t="str">
        <f t="shared" si="133"/>
        <v>02590</v>
      </c>
      <c r="E785" s="21" t="str">
        <f>VLOOKUP(B785,'Table A as of March 2024'!A:G,7,FALSE)</f>
        <v>Dept of Prof &amp; Occup Reg</v>
      </c>
      <c r="F785" s="21" t="str">
        <f>VLOOKUP(B785,'Table A as of March 2024'!A:H,8,FALSE)</f>
        <v>Common Interest Community Mgmt</v>
      </c>
      <c r="G785" s="11" t="str">
        <f>VLOOKUP(B785,'Table A as of March 2024'!A:I,9,FALSE)</f>
        <v>105</v>
      </c>
      <c r="H785" t="str">
        <f>VLOOKUP(B785,'Table A as of March 2024'!A:L,12,FALSE)</f>
        <v>No</v>
      </c>
      <c r="I785" s="9" t="str">
        <f>VLOOKUP(B785,'Table A as of March 2024'!A:M,13,FALSE)</f>
        <v>U</v>
      </c>
      <c r="J785" t="str">
        <f>VLOOKUP(B785,'Table A as of March 2024'!A:O,15,FALSE)</f>
        <v>C</v>
      </c>
      <c r="K785" t="str">
        <f>VLOOKUP(G785,'ACFR Class Vlookup'!A:B,2,FALSE)</f>
        <v>Governmental</v>
      </c>
      <c r="L785" s="1" t="str">
        <f>VLOOKUP(D785,'Fund Information'!A:F,6,FALSE)</f>
        <v>Accounts for fees submitted by unit owners' associations.  Fees are used to promote efficient operation of communities.  At the discretion of the Board to promote the improvement and more efficient operation of common interest communities through research and education.</v>
      </c>
      <c r="M785" s="6" t="str">
        <f t="shared" si="134"/>
        <v>N/A</v>
      </c>
      <c r="N785" s="6" t="s">
        <v>2886</v>
      </c>
      <c r="O785" s="6" t="str">
        <f t="shared" si="135"/>
        <v>N/A</v>
      </c>
      <c r="P785" s="5" t="s">
        <v>2886</v>
      </c>
      <c r="Q785" s="6" t="str">
        <f t="shared" si="136"/>
        <v>N/A</v>
      </c>
      <c r="R785" s="7" t="str">
        <f t="shared" si="137"/>
        <v>No</v>
      </c>
      <c r="S785" s="5" t="str">
        <f t="shared" si="138"/>
        <v>Answer Required</v>
      </c>
      <c r="T785" s="6" t="str">
        <f t="shared" si="139"/>
        <v>N/A</v>
      </c>
      <c r="U785" s="7" t="str">
        <f t="shared" si="140"/>
        <v>Yes</v>
      </c>
      <c r="V785" s="5" t="str">
        <f t="shared" si="141"/>
        <v>Answer Required</v>
      </c>
      <c r="W785" s="6" t="str">
        <f t="shared" si="142"/>
        <v>N/A</v>
      </c>
      <c r="X785" s="5" t="s">
        <v>2886</v>
      </c>
    </row>
    <row r="786" spans="1:24" x14ac:dyDescent="0.25">
      <c r="A786" s="77">
        <f>VLOOKUP(C786,'BU and Control BU Listing'!A:E,5,FALSE)</f>
        <v>22200</v>
      </c>
      <c r="B786" s="80" t="s">
        <v>3744</v>
      </c>
      <c r="C786" s="22" t="str">
        <f t="shared" si="132"/>
        <v>22200</v>
      </c>
      <c r="D786" s="22" t="str">
        <f t="shared" si="133"/>
        <v>02700</v>
      </c>
      <c r="E786" s="21" t="str">
        <f>VLOOKUP(B786,'Table A as of March 2024'!A:G,7,FALSE)</f>
        <v>Dept of Prof &amp; Occup Reg</v>
      </c>
      <c r="F786" s="21" t="str">
        <f>VLOOKUP(B786,'Table A as of March 2024'!A:H,8,FALSE)</f>
        <v>Parking</v>
      </c>
      <c r="G786" s="11" t="str">
        <f>VLOOKUP(B786,'Table A as of March 2024'!A:I,9,FALSE)</f>
        <v>105</v>
      </c>
      <c r="H786" t="str">
        <f>VLOOKUP(B786,'Table A as of March 2024'!A:L,12,FALSE)</f>
        <v>No</v>
      </c>
      <c r="I786" s="9" t="str">
        <f>VLOOKUP(B786,'Table A as of March 2024'!A:M,13,FALSE)</f>
        <v>U</v>
      </c>
      <c r="J786" t="str">
        <f>VLOOKUP(B786,'Table A as of March 2024'!A:O,15,FALSE)</f>
        <v>C</v>
      </c>
      <c r="K786" t="str">
        <f>VLOOKUP(G786,'ACFR Class Vlookup'!A:B,2,FALSE)</f>
        <v>Governmental</v>
      </c>
      <c r="L786" s="1" t="str">
        <f>VLOOKUP(D786,'Fund Information'!A:F,6,FALSE)</f>
        <v>Parking - Accounts for fees paid for parking vehicles in state parking lots.</v>
      </c>
      <c r="M786" s="6" t="str">
        <f t="shared" si="134"/>
        <v>N/A</v>
      </c>
      <c r="N786" s="6" t="s">
        <v>2886</v>
      </c>
      <c r="O786" s="6" t="str">
        <f t="shared" si="135"/>
        <v>N/A</v>
      </c>
      <c r="P786" s="5" t="s">
        <v>2886</v>
      </c>
      <c r="Q786" s="6" t="str">
        <f t="shared" si="136"/>
        <v>N/A</v>
      </c>
      <c r="R786" s="7" t="str">
        <f t="shared" si="137"/>
        <v>No</v>
      </c>
      <c r="S786" s="5" t="str">
        <f t="shared" si="138"/>
        <v>Answer Required</v>
      </c>
      <c r="T786" s="6" t="str">
        <f t="shared" si="139"/>
        <v>N/A</v>
      </c>
      <c r="U786" s="7" t="str">
        <f t="shared" si="140"/>
        <v>Yes</v>
      </c>
      <c r="V786" s="5" t="str">
        <f t="shared" si="141"/>
        <v>Answer Required</v>
      </c>
      <c r="W786" s="6" t="str">
        <f t="shared" si="142"/>
        <v>N/A</v>
      </c>
      <c r="X786" s="5" t="s">
        <v>2886</v>
      </c>
    </row>
    <row r="787" spans="1:24" ht="90" x14ac:dyDescent="0.25">
      <c r="A787" s="77">
        <f>VLOOKUP(C787,'BU and Control BU Listing'!A:E,5,FALSE)</f>
        <v>22200</v>
      </c>
      <c r="B787" s="80" t="s">
        <v>3745</v>
      </c>
      <c r="C787" s="22" t="str">
        <f t="shared" si="132"/>
        <v>22200</v>
      </c>
      <c r="D787" s="22" t="str">
        <f t="shared" si="133"/>
        <v>07020</v>
      </c>
      <c r="E787" s="21" t="str">
        <f>VLOOKUP(B787,'Table A as of March 2024'!A:G,7,FALSE)</f>
        <v>Dept of Prof &amp; Occup Reg</v>
      </c>
      <c r="F787" s="21" t="str">
        <f>VLOOKUP(B787,'Table A as of March 2024'!A:H,8,FALSE)</f>
        <v>Literary Fund</v>
      </c>
      <c r="G787" s="11" t="str">
        <f>VLOOKUP(B787,'Table A as of March 2024'!A:I,9,FALSE)</f>
        <v>125</v>
      </c>
      <c r="H787" t="str">
        <f>VLOOKUP(B787,'Table A as of March 2024'!A:L,12,FALSE)</f>
        <v>No</v>
      </c>
      <c r="I787" s="9" t="str">
        <f>VLOOKUP(B787,'Table A as of March 2024'!A:M,13,FALSE)</f>
        <v>R</v>
      </c>
      <c r="J787" t="str">
        <f>VLOOKUP(B787,'Table A as of March 2024'!A:O,15,FALSE)</f>
        <v>R</v>
      </c>
      <c r="K787" t="str">
        <f>VLOOKUP(G787,'ACFR Class Vlookup'!A:B,2,FALSE)</f>
        <v>Governmental</v>
      </c>
      <c r="L787" s="1" t="str">
        <f>VLOOKUP(D787,'Fund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787" s="6" t="str">
        <f t="shared" si="134"/>
        <v>N/A</v>
      </c>
      <c r="N787" s="6" t="s">
        <v>2886</v>
      </c>
      <c r="O787" s="6" t="str">
        <f t="shared" si="135"/>
        <v>N/A</v>
      </c>
      <c r="P787" s="5" t="s">
        <v>2886</v>
      </c>
      <c r="Q787" s="6" t="str">
        <f t="shared" si="136"/>
        <v>N/A</v>
      </c>
      <c r="R787" s="7" t="str">
        <f t="shared" si="137"/>
        <v>Yes</v>
      </c>
      <c r="S787" s="5" t="str">
        <f t="shared" si="138"/>
        <v>Answer Required</v>
      </c>
      <c r="T787" s="6" t="str">
        <f t="shared" si="139"/>
        <v>N/A</v>
      </c>
      <c r="U787" s="7" t="str">
        <f t="shared" si="140"/>
        <v>No</v>
      </c>
      <c r="V787" s="5" t="str">
        <f t="shared" si="141"/>
        <v>Answer Required</v>
      </c>
      <c r="W787" s="6" t="str">
        <f t="shared" si="142"/>
        <v>N/A</v>
      </c>
      <c r="X787" s="5" t="s">
        <v>2886</v>
      </c>
    </row>
    <row r="788" spans="1:24" ht="60" x14ac:dyDescent="0.25">
      <c r="A788" s="77">
        <f>VLOOKUP(C788,'BU and Control BU Listing'!A:E,5,FALSE)</f>
        <v>22200</v>
      </c>
      <c r="B788" s="80" t="s">
        <v>3746</v>
      </c>
      <c r="C788" s="22" t="str">
        <f t="shared" si="132"/>
        <v>22200</v>
      </c>
      <c r="D788" s="22" t="str">
        <f t="shared" si="133"/>
        <v>09222</v>
      </c>
      <c r="E788" s="21" t="str">
        <f>VLOOKUP(B788,'Table A as of March 2024'!A:G,7,FALSE)</f>
        <v>Dept of Prof &amp; Occup Reg</v>
      </c>
      <c r="F788" s="21" t="str">
        <f>VLOOKUP(B788,'Table A as of March 2024'!A:H,8,FALSE)</f>
        <v>DPOR Dedicated Spec Rev Fund</v>
      </c>
      <c r="G788" s="11" t="str">
        <f>VLOOKUP(B788,'Table A as of March 2024'!A:I,9,FALSE)</f>
        <v>105</v>
      </c>
      <c r="H788" t="str">
        <f>VLOOKUP(B788,'Table A as of March 2024'!A:L,12,FALSE)</f>
        <v>No</v>
      </c>
      <c r="I788" s="9" t="str">
        <f>VLOOKUP(B788,'Table A as of March 2024'!A:M,13,FALSE)</f>
        <v>U</v>
      </c>
      <c r="J788" t="str">
        <f>VLOOKUP(B788,'Table A as of March 2024'!A:O,15,FALSE)</f>
        <v>C</v>
      </c>
      <c r="K788" t="str">
        <f>VLOOKUP(G788,'ACFR Class Vlookup'!A:B,2,FALSE)</f>
        <v>Governmental</v>
      </c>
      <c r="L788" s="1" t="str">
        <f>VLOOKUP(D788,'Fund Information'!A:F,6,FALSE)</f>
        <v>All fees must be deposited into a special fund and must be used to pay the expenses of the DPOR Board, regulatory boards and the Department of Professional and Occupational Regulation.  The majority of revenue in this fund is from licenses, fees and permits.</v>
      </c>
      <c r="M788" s="6" t="str">
        <f t="shared" si="134"/>
        <v>N/A</v>
      </c>
      <c r="N788" s="6" t="s">
        <v>2886</v>
      </c>
      <c r="O788" s="6" t="str">
        <f t="shared" si="135"/>
        <v>N/A</v>
      </c>
      <c r="P788" s="5" t="s">
        <v>2886</v>
      </c>
      <c r="Q788" s="6" t="str">
        <f t="shared" si="136"/>
        <v>N/A</v>
      </c>
      <c r="R788" s="7" t="str">
        <f t="shared" si="137"/>
        <v>No</v>
      </c>
      <c r="S788" s="5" t="str">
        <f t="shared" si="138"/>
        <v>Answer Required</v>
      </c>
      <c r="T788" s="6" t="str">
        <f t="shared" si="139"/>
        <v>N/A</v>
      </c>
      <c r="U788" s="7" t="str">
        <f t="shared" si="140"/>
        <v>Yes</v>
      </c>
      <c r="V788" s="5" t="str">
        <f t="shared" si="141"/>
        <v>Answer Required</v>
      </c>
      <c r="W788" s="6" t="str">
        <f t="shared" si="142"/>
        <v>N/A</v>
      </c>
      <c r="X788" s="5" t="s">
        <v>2886</v>
      </c>
    </row>
    <row r="789" spans="1:24" x14ac:dyDescent="0.25">
      <c r="A789" s="77">
        <f>VLOOKUP(C789,'BU and Control BU Listing'!A:E,5,FALSE)</f>
        <v>22200</v>
      </c>
      <c r="B789" s="80" t="s">
        <v>3747</v>
      </c>
      <c r="C789" s="22" t="str">
        <f t="shared" si="132"/>
        <v>22200</v>
      </c>
      <c r="D789" s="22" t="str">
        <f t="shared" si="133"/>
        <v>10000</v>
      </c>
      <c r="E789" s="21" t="str">
        <f>VLOOKUP(B789,'Table A as of March 2024'!A:G,7,FALSE)</f>
        <v>Dept of Prof &amp; Occup Reg</v>
      </c>
      <c r="F789" s="21" t="str">
        <f>VLOOKUP(B789,'Table A as of March 2024'!A:H,8,FALSE)</f>
        <v>Federal Trust</v>
      </c>
      <c r="G789" s="11" t="str">
        <f>VLOOKUP(B789,'Table A as of March 2024'!A:I,9,FALSE)</f>
        <v>120</v>
      </c>
      <c r="H789" t="str">
        <f>VLOOKUP(B789,'Table A as of March 2024'!A:L,12,FALSE)</f>
        <v>No</v>
      </c>
      <c r="I789" s="9" t="str">
        <f>VLOOKUP(B789,'Table A as of March 2024'!A:M,13,FALSE)</f>
        <v>R</v>
      </c>
      <c r="J789" t="str">
        <f>VLOOKUP(B789,'Table A as of March 2024'!A:O,15,FALSE)</f>
        <v>R</v>
      </c>
      <c r="K789" t="str">
        <f>VLOOKUP(G789,'ACFR Class Vlookup'!A:B,2,FALSE)</f>
        <v>Governmental</v>
      </c>
      <c r="L789" s="1" t="str">
        <f>VLOOKUP(D789,'Fund Information'!A:F,6,FALSE)</f>
        <v>This fund accounts for Federal funds.</v>
      </c>
      <c r="M789" s="6" t="str">
        <f t="shared" si="134"/>
        <v>N/A</v>
      </c>
      <c r="N789" s="6" t="s">
        <v>2886</v>
      </c>
      <c r="O789" s="6" t="str">
        <f t="shared" si="135"/>
        <v>N/A</v>
      </c>
      <c r="P789" s="5" t="s">
        <v>2886</v>
      </c>
      <c r="Q789" s="6" t="str">
        <f t="shared" si="136"/>
        <v>N/A</v>
      </c>
      <c r="R789" s="7" t="str">
        <f t="shared" si="137"/>
        <v>Yes</v>
      </c>
      <c r="S789" s="5" t="str">
        <f t="shared" si="138"/>
        <v>Answer Required</v>
      </c>
      <c r="T789" s="6" t="str">
        <f t="shared" si="139"/>
        <v>N/A</v>
      </c>
      <c r="U789" s="7" t="str">
        <f t="shared" si="140"/>
        <v>No</v>
      </c>
      <c r="V789" s="5" t="str">
        <f t="shared" si="141"/>
        <v>Answer Required</v>
      </c>
      <c r="W789" s="6" t="str">
        <f t="shared" si="142"/>
        <v>N/A</v>
      </c>
      <c r="X789" s="5" t="s">
        <v>2886</v>
      </c>
    </row>
    <row r="790" spans="1:24" x14ac:dyDescent="0.25">
      <c r="A790" s="77">
        <f>VLOOKUP(C790,'BU and Control BU Listing'!A:E,5,FALSE)</f>
        <v>22300</v>
      </c>
      <c r="B790" s="80" t="s">
        <v>3749</v>
      </c>
      <c r="C790" s="22" t="str">
        <f t="shared" si="132"/>
        <v>22300</v>
      </c>
      <c r="D790" s="22" t="str">
        <f t="shared" si="133"/>
        <v>01000</v>
      </c>
      <c r="E790" s="21" t="str">
        <f>VLOOKUP(B790,'Table A as of March 2024'!A:G,7,FALSE)</f>
        <v>Dept of Health Professions</v>
      </c>
      <c r="F790" s="21" t="str">
        <f>VLOOKUP(B790,'Table A as of March 2024'!A:H,8,FALSE)</f>
        <v>General Fund</v>
      </c>
      <c r="G790" s="11" t="str">
        <f>VLOOKUP(B790,'Table A as of March 2024'!A:I,9,FALSE)</f>
        <v>100</v>
      </c>
      <c r="H790" t="str">
        <f>VLOOKUP(B790,'Table A as of March 2024'!A:L,12,FALSE)</f>
        <v>No</v>
      </c>
      <c r="I790" s="9" t="str">
        <f>VLOOKUP(B790,'Table A as of March 2024'!A:M,13,FALSE)</f>
        <v>G</v>
      </c>
      <c r="J790" t="str">
        <f>VLOOKUP(B790,'Table A as of March 2024'!A:O,15,FALSE)</f>
        <v>U</v>
      </c>
      <c r="K790" t="str">
        <f>VLOOKUP(G790,'ACFR Class Vlookup'!A:B,2,FALSE)</f>
        <v>Governmental</v>
      </c>
      <c r="L790" s="1" t="str">
        <f>VLOOKUP(D790,'Fund Information'!A:F,6,FALSE)</f>
        <v>General Fund</v>
      </c>
      <c r="M790" s="6" t="str">
        <f t="shared" si="134"/>
        <v>N/A</v>
      </c>
      <c r="N790" s="6" t="s">
        <v>2886</v>
      </c>
      <c r="O790" s="6" t="str">
        <f t="shared" si="135"/>
        <v>N/A</v>
      </c>
      <c r="P790" s="5" t="s">
        <v>2886</v>
      </c>
      <c r="Q790" s="6" t="str">
        <f t="shared" si="136"/>
        <v>N/A</v>
      </c>
      <c r="R790" s="7" t="str">
        <f t="shared" si="137"/>
        <v>No</v>
      </c>
      <c r="S790" s="5" t="str">
        <f t="shared" si="138"/>
        <v>Answer Required</v>
      </c>
      <c r="T790" s="6" t="str">
        <f t="shared" si="139"/>
        <v>N/A</v>
      </c>
      <c r="U790" s="7" t="str">
        <f t="shared" si="140"/>
        <v>No</v>
      </c>
      <c r="V790" s="5" t="str">
        <f t="shared" si="141"/>
        <v>Answer Required</v>
      </c>
      <c r="W790" s="6" t="str">
        <f t="shared" si="142"/>
        <v>N/A</v>
      </c>
      <c r="X790" s="5" t="s">
        <v>2886</v>
      </c>
    </row>
    <row r="791" spans="1:24" ht="60" x14ac:dyDescent="0.25">
      <c r="A791" s="77">
        <f>VLOOKUP(C791,'BU and Control BU Listing'!A:E,5,FALSE)</f>
        <v>22300</v>
      </c>
      <c r="B791" s="80" t="s">
        <v>8847</v>
      </c>
      <c r="C791" s="22" t="str">
        <f t="shared" si="132"/>
        <v>22300</v>
      </c>
      <c r="D791" s="22" t="str">
        <f t="shared" si="133"/>
        <v>02007</v>
      </c>
      <c r="E791" s="21" t="str">
        <f>VLOOKUP(B791,'Table A as of March 2024'!A:G,7,FALSE)</f>
        <v>Dept of Health Professions</v>
      </c>
      <c r="F791" s="21" t="str">
        <f>VLOOKUP(B791,'Table A as of March 2024'!A:H,8,FALSE)</f>
        <v>Covetrus NA LLC Legal Proceeds</v>
      </c>
      <c r="G791" s="11" t="str">
        <f>VLOOKUP(B791,'Table A as of March 2024'!A:I,9,FALSE)</f>
        <v>115</v>
      </c>
      <c r="H791" t="str">
        <f>VLOOKUP(B791,'Table A as of March 2024'!A:L,12,FALSE)</f>
        <v>No</v>
      </c>
      <c r="I791" s="9" t="str">
        <f>VLOOKUP(B791,'Table A as of March 2024'!A:M,13,FALSE)</f>
        <v>U</v>
      </c>
      <c r="J791" t="str">
        <f>VLOOKUP(B791,'Table A as of March 2024'!A:O,15,FALSE)</f>
        <v>A</v>
      </c>
      <c r="K791" t="str">
        <f>VLOOKUP(G791,'ACFR Class Vlookup'!A:B,2,FALSE)</f>
        <v>Governmental</v>
      </c>
      <c r="L791" s="1" t="str">
        <f>VLOOKUP(D791,'Fund Information'!A:F,6,FALSE)</f>
        <v>Legal proceeds from Covetrus North America LLC. plea agreement in recognition of direct assistance provided to the Federal government during the investigation. Plea agreement contains no legal mandate for the use of funds.</v>
      </c>
      <c r="M791" s="6" t="str">
        <f t="shared" si="134"/>
        <v>N/A</v>
      </c>
      <c r="N791" s="6" t="s">
        <v>2886</v>
      </c>
      <c r="O791" s="6" t="str">
        <f t="shared" si="135"/>
        <v>N/A</v>
      </c>
      <c r="P791" s="5" t="s">
        <v>2886</v>
      </c>
      <c r="Q791" s="6" t="str">
        <f t="shared" si="136"/>
        <v>N/A</v>
      </c>
      <c r="R791" s="7" t="str">
        <f t="shared" si="137"/>
        <v>No</v>
      </c>
      <c r="S791" s="5" t="str">
        <f t="shared" si="138"/>
        <v>Answer Required</v>
      </c>
      <c r="T791" s="6" t="str">
        <f t="shared" si="139"/>
        <v>N/A</v>
      </c>
      <c r="U791" s="7" t="str">
        <f t="shared" si="140"/>
        <v>No</v>
      </c>
      <c r="V791" s="5" t="str">
        <f t="shared" si="141"/>
        <v>Answer Required</v>
      </c>
      <c r="W791" s="6" t="str">
        <f t="shared" si="142"/>
        <v>N/A</v>
      </c>
      <c r="X791" s="5" t="s">
        <v>2886</v>
      </c>
    </row>
    <row r="792" spans="1:24" ht="45" x14ac:dyDescent="0.25">
      <c r="A792" s="77">
        <f>VLOOKUP(C792,'BU and Control BU Listing'!A:E,5,FALSE)</f>
        <v>22300</v>
      </c>
      <c r="B792" s="80" t="s">
        <v>3750</v>
      </c>
      <c r="C792" s="22" t="str">
        <f t="shared" si="132"/>
        <v>22300</v>
      </c>
      <c r="D792" s="22" t="str">
        <f t="shared" si="133"/>
        <v>02042</v>
      </c>
      <c r="E792" s="21" t="str">
        <f>VLOOKUP(B792,'Table A as of March 2024'!A:G,7,FALSE)</f>
        <v>Dept of Health Professions</v>
      </c>
      <c r="F792" s="21" t="str">
        <f>VLOOKUP(B792,'Table A as of March 2024'!A:H,8,FALSE)</f>
        <v>Nurse Scholarship Fund</v>
      </c>
      <c r="G792" s="11" t="str">
        <f>VLOOKUP(B792,'Table A as of March 2024'!A:I,9,FALSE)</f>
        <v>115</v>
      </c>
      <c r="H792" t="str">
        <f>VLOOKUP(B792,'Table A as of March 2024'!A:L,12,FALSE)</f>
        <v>No</v>
      </c>
      <c r="I792" s="9" t="str">
        <f>VLOOKUP(B792,'Table A as of March 2024'!A:M,13,FALSE)</f>
        <v>U</v>
      </c>
      <c r="J792" t="str">
        <f>VLOOKUP(B792,'Table A as of March 2024'!A:O,15,FALSE)</f>
        <v>C</v>
      </c>
      <c r="K792" t="str">
        <f>VLOOKUP(G792,'ACFR Class Vlookup'!A:B,2,FALSE)</f>
        <v>Governmental</v>
      </c>
      <c r="L792" s="1" t="str">
        <f>VLOOKUP(D792,'Fund Information'!A:F,6,FALSE)</f>
        <v>This fund accounts for a $1 portion of nurse licensing fees that are used to fund nursing scholarships.  Scholarships are administered and awarded by the Board of Health.</v>
      </c>
      <c r="M792" s="6" t="str">
        <f t="shared" si="134"/>
        <v>N/A</v>
      </c>
      <c r="N792" s="6" t="s">
        <v>2886</v>
      </c>
      <c r="O792" s="6" t="str">
        <f t="shared" si="135"/>
        <v>N/A</v>
      </c>
      <c r="P792" s="5" t="s">
        <v>2886</v>
      </c>
      <c r="Q792" s="6" t="str">
        <f t="shared" si="136"/>
        <v>N/A</v>
      </c>
      <c r="R792" s="7" t="str">
        <f t="shared" si="137"/>
        <v>No</v>
      </c>
      <c r="S792" s="5" t="str">
        <f t="shared" si="138"/>
        <v>Answer Required</v>
      </c>
      <c r="T792" s="6" t="str">
        <f t="shared" si="139"/>
        <v>N/A</v>
      </c>
      <c r="U792" s="7" t="str">
        <f t="shared" si="140"/>
        <v>Yes</v>
      </c>
      <c r="V792" s="5" t="str">
        <f t="shared" si="141"/>
        <v>Answer Required</v>
      </c>
      <c r="W792" s="6" t="str">
        <f t="shared" si="142"/>
        <v>N/A</v>
      </c>
      <c r="X792" s="5" t="s">
        <v>2886</v>
      </c>
    </row>
    <row r="793" spans="1:24" ht="120" x14ac:dyDescent="0.25">
      <c r="A793" s="77">
        <f>VLOOKUP(C793,'BU and Control BU Listing'!A:E,5,FALSE)</f>
        <v>22300</v>
      </c>
      <c r="B793" s="80" t="s">
        <v>8848</v>
      </c>
      <c r="C793" s="22" t="str">
        <f t="shared" si="132"/>
        <v>22300</v>
      </c>
      <c r="D793" s="22" t="str">
        <f t="shared" si="133"/>
        <v>02095</v>
      </c>
      <c r="E793" s="21" t="str">
        <f>VLOOKUP(B793,'Table A as of March 2024'!A:G,7,FALSE)</f>
        <v>Dept of Health Professions</v>
      </c>
      <c r="F793" s="21" t="str">
        <f>VLOOKUP(B793,'Table A as of March 2024'!A:H,8,FALSE)</f>
        <v>Opioid Abatement Fund</v>
      </c>
      <c r="G793" s="11" t="str">
        <f>VLOOKUP(B793,'Table A as of March 2024'!A:I,9,FALSE)</f>
        <v>115</v>
      </c>
      <c r="H793" t="str">
        <f>VLOOKUP(B793,'Table A as of March 2024'!A:L,12,FALSE)</f>
        <v>Yes</v>
      </c>
      <c r="I793" s="9" t="str">
        <f>VLOOKUP(B793,'Table A as of March 2024'!A:M,13,FALSE)</f>
        <v>R</v>
      </c>
      <c r="J793" t="str">
        <f>VLOOKUP(B793,'Table A as of March 2024'!A:O,15,FALSE)</f>
        <v>C</v>
      </c>
      <c r="K793" t="str">
        <f>VLOOKUP(G793,'ACFR Class Vlookup'!A:B,2,FALSE)</f>
        <v>Governmental</v>
      </c>
      <c r="L793" s="1" t="str">
        <f>VLOOKUP(D793,'Fund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793" s="6" t="str">
        <f t="shared" si="134"/>
        <v>N/A</v>
      </c>
      <c r="N793" s="6" t="s">
        <v>2886</v>
      </c>
      <c r="O793" s="6" t="str">
        <f t="shared" si="135"/>
        <v>N/A</v>
      </c>
      <c r="P793" s="5" t="s">
        <v>2886</v>
      </c>
      <c r="Q793" s="6" t="str">
        <f t="shared" si="136"/>
        <v>N/A</v>
      </c>
      <c r="R793" s="7" t="str">
        <f t="shared" si="137"/>
        <v>No</v>
      </c>
      <c r="S793" s="5" t="str">
        <f t="shared" si="138"/>
        <v>Answer Required</v>
      </c>
      <c r="T793" s="6" t="str">
        <f t="shared" si="139"/>
        <v>N/A</v>
      </c>
      <c r="U793" s="7" t="str">
        <f t="shared" si="140"/>
        <v>Yes</v>
      </c>
      <c r="V793" s="5" t="str">
        <f t="shared" si="141"/>
        <v>Answer Required</v>
      </c>
      <c r="W793" s="6" t="str">
        <f t="shared" si="142"/>
        <v>N/A</v>
      </c>
      <c r="X793" s="5" t="s">
        <v>2886</v>
      </c>
    </row>
    <row r="794" spans="1:24" ht="60" x14ac:dyDescent="0.25">
      <c r="A794" s="77">
        <f>VLOOKUP(C794,'BU and Control BU Listing'!A:E,5,FALSE)</f>
        <v>22300</v>
      </c>
      <c r="B794" s="80" t="s">
        <v>5509</v>
      </c>
      <c r="C794" s="22" t="str">
        <f t="shared" si="132"/>
        <v>22300</v>
      </c>
      <c r="D794" s="22" t="str">
        <f t="shared" si="133"/>
        <v>02380</v>
      </c>
      <c r="E794" s="21" t="str">
        <f>VLOOKUP(B794,'Table A as of March 2024'!A:G,7,FALSE)</f>
        <v>Dept of Health Professions</v>
      </c>
      <c r="F794" s="21" t="str">
        <f>VLOOKUP(B794,'Table A as of March 2024'!A:H,8,FALSE)</f>
        <v>AHI Legal Proceeds</v>
      </c>
      <c r="G794" s="11" t="str">
        <f>VLOOKUP(B794,'Table A as of March 2024'!A:I,9,FALSE)</f>
        <v>115</v>
      </c>
      <c r="H794" t="str">
        <f>VLOOKUP(B794,'Table A as of March 2024'!A:L,12,FALSE)</f>
        <v>No</v>
      </c>
      <c r="I794" s="9" t="str">
        <f>VLOOKUP(B794,'Table A as of March 2024'!A:M,13,FALSE)</f>
        <v>U</v>
      </c>
      <c r="J794" t="str">
        <f>VLOOKUP(B794,'Table A as of March 2024'!A:O,15,FALSE)</f>
        <v>A</v>
      </c>
      <c r="K794" t="str">
        <f>VLOOKUP(G794,'ACFR Class Vlookup'!A:B,2,FALSE)</f>
        <v>Governmental</v>
      </c>
      <c r="L794" s="1" t="str">
        <f>VLOOKUP(D794,'Fund Information'!A:F,6,FALSE)</f>
        <v>Legal Proceeds from Animal Health International, Inc. plea agreement for assistance provided by DHP to Federal government during the investigation. Plea agreement contains no legal mandate for the use of funds.</v>
      </c>
      <c r="M794" s="6" t="str">
        <f t="shared" si="134"/>
        <v>N/A</v>
      </c>
      <c r="N794" s="6" t="s">
        <v>2886</v>
      </c>
      <c r="O794" s="6" t="str">
        <f t="shared" si="135"/>
        <v>N/A</v>
      </c>
      <c r="P794" s="5" t="s">
        <v>2886</v>
      </c>
      <c r="Q794" s="6" t="str">
        <f t="shared" si="136"/>
        <v>N/A</v>
      </c>
      <c r="R794" s="7" t="str">
        <f t="shared" si="137"/>
        <v>No</v>
      </c>
      <c r="S794" s="5" t="str">
        <f t="shared" si="138"/>
        <v>Answer Required</v>
      </c>
      <c r="T794" s="6" t="str">
        <f t="shared" si="139"/>
        <v>N/A</v>
      </c>
      <c r="U794" s="7" t="str">
        <f t="shared" si="140"/>
        <v>No</v>
      </c>
      <c r="V794" s="5" t="str">
        <f t="shared" si="141"/>
        <v>Answer Required</v>
      </c>
      <c r="W794" s="6" t="str">
        <f t="shared" si="142"/>
        <v>N/A</v>
      </c>
      <c r="X794" s="5" t="s">
        <v>2886</v>
      </c>
    </row>
    <row r="795" spans="1:24" ht="60" x14ac:dyDescent="0.25">
      <c r="A795" s="77">
        <f>VLOOKUP(C795,'BU and Control BU Listing'!A:E,5,FALSE)</f>
        <v>22300</v>
      </c>
      <c r="B795" s="80" t="s">
        <v>8849</v>
      </c>
      <c r="C795" s="22" t="str">
        <f t="shared" si="132"/>
        <v>22300</v>
      </c>
      <c r="D795" s="22" t="str">
        <f t="shared" si="133"/>
        <v>02930</v>
      </c>
      <c r="E795" s="21" t="str">
        <f>VLOOKUP(B795,'Table A as of March 2024'!A:G,7,FALSE)</f>
        <v>Dept of Health Professions</v>
      </c>
      <c r="F795" s="21" t="str">
        <f>VLOOKUP(B795,'Table A as of March 2024'!A:H,8,FALSE)</f>
        <v>MidwestVetSupplyLegal Proceeds</v>
      </c>
      <c r="G795" s="11" t="str">
        <f>VLOOKUP(B795,'Table A as of March 2024'!A:I,9,FALSE)</f>
        <v>115</v>
      </c>
      <c r="H795" t="str">
        <f>VLOOKUP(B795,'Table A as of March 2024'!A:L,12,FALSE)</f>
        <v>No</v>
      </c>
      <c r="I795" s="9" t="str">
        <f>VLOOKUP(B795,'Table A as of March 2024'!A:M,13,FALSE)</f>
        <v>U</v>
      </c>
      <c r="J795" t="str">
        <f>VLOOKUP(B795,'Table A as of March 2024'!A:O,15,FALSE)</f>
        <v>A</v>
      </c>
      <c r="K795" t="str">
        <f>VLOOKUP(G795,'ACFR Class Vlookup'!A:B,2,FALSE)</f>
        <v>Governmental</v>
      </c>
      <c r="L795" s="1" t="str">
        <f>VLOOKUP(D795,'Fund Information'!A:F,6,FALSE)</f>
        <v>Legal proceeds from Midwest Veterinary Supply Inc. plea agreement in recognition of direct assistance provided to the Federal government during the investigation. Plea agreement contains no legal mandate for the use of funds.</v>
      </c>
      <c r="M795" s="6" t="str">
        <f t="shared" si="134"/>
        <v>N/A</v>
      </c>
      <c r="N795" s="6" t="s">
        <v>2886</v>
      </c>
      <c r="O795" s="6" t="str">
        <f t="shared" si="135"/>
        <v>N/A</v>
      </c>
      <c r="P795" s="5" t="s">
        <v>2886</v>
      </c>
      <c r="Q795" s="6" t="str">
        <f t="shared" si="136"/>
        <v>N/A</v>
      </c>
      <c r="R795" s="7" t="str">
        <f t="shared" si="137"/>
        <v>No</v>
      </c>
      <c r="S795" s="5" t="str">
        <f t="shared" si="138"/>
        <v>Answer Required</v>
      </c>
      <c r="T795" s="6" t="str">
        <f t="shared" si="139"/>
        <v>N/A</v>
      </c>
      <c r="U795" s="7" t="str">
        <f t="shared" si="140"/>
        <v>No</v>
      </c>
      <c r="V795" s="5" t="str">
        <f t="shared" si="141"/>
        <v>Answer Required</v>
      </c>
      <c r="W795" s="6" t="str">
        <f t="shared" si="142"/>
        <v>N/A</v>
      </c>
      <c r="X795" s="5" t="s">
        <v>2886</v>
      </c>
    </row>
    <row r="796" spans="1:24" ht="90" x14ac:dyDescent="0.25">
      <c r="A796" s="77">
        <f>VLOOKUP(C796,'BU and Control BU Listing'!A:E,5,FALSE)</f>
        <v>22300</v>
      </c>
      <c r="B796" s="80" t="s">
        <v>3751</v>
      </c>
      <c r="C796" s="22" t="str">
        <f t="shared" si="132"/>
        <v>22300</v>
      </c>
      <c r="D796" s="22" t="str">
        <f t="shared" si="133"/>
        <v>07020</v>
      </c>
      <c r="E796" s="21" t="str">
        <f>VLOOKUP(B796,'Table A as of March 2024'!A:G,7,FALSE)</f>
        <v>Dept of Health Professions</v>
      </c>
      <c r="F796" s="21" t="str">
        <f>VLOOKUP(B796,'Table A as of March 2024'!A:H,8,FALSE)</f>
        <v>Literary Fund</v>
      </c>
      <c r="G796" s="11" t="str">
        <f>VLOOKUP(B796,'Table A as of March 2024'!A:I,9,FALSE)</f>
        <v>125</v>
      </c>
      <c r="H796" t="str">
        <f>VLOOKUP(B796,'Table A as of March 2024'!A:L,12,FALSE)</f>
        <v>No</v>
      </c>
      <c r="I796" s="9" t="str">
        <f>VLOOKUP(B796,'Table A as of March 2024'!A:M,13,FALSE)</f>
        <v>R</v>
      </c>
      <c r="J796" t="str">
        <f>VLOOKUP(B796,'Table A as of March 2024'!A:O,15,FALSE)</f>
        <v>R</v>
      </c>
      <c r="K796" t="str">
        <f>VLOOKUP(G796,'ACFR Class Vlookup'!A:B,2,FALSE)</f>
        <v>Governmental</v>
      </c>
      <c r="L796" s="1" t="str">
        <f>VLOOKUP(D796,'Fund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796" s="6" t="str">
        <f t="shared" si="134"/>
        <v>N/A</v>
      </c>
      <c r="N796" s="6" t="s">
        <v>2886</v>
      </c>
      <c r="O796" s="6" t="str">
        <f t="shared" si="135"/>
        <v>N/A</v>
      </c>
      <c r="P796" s="5" t="s">
        <v>2886</v>
      </c>
      <c r="Q796" s="6" t="str">
        <f t="shared" si="136"/>
        <v>N/A</v>
      </c>
      <c r="R796" s="7" t="str">
        <f t="shared" si="137"/>
        <v>Yes</v>
      </c>
      <c r="S796" s="5" t="str">
        <f t="shared" si="138"/>
        <v>Answer Required</v>
      </c>
      <c r="T796" s="6" t="str">
        <f t="shared" si="139"/>
        <v>N/A</v>
      </c>
      <c r="U796" s="7" t="str">
        <f t="shared" si="140"/>
        <v>No</v>
      </c>
      <c r="V796" s="5" t="str">
        <f t="shared" si="141"/>
        <v>Answer Required</v>
      </c>
      <c r="W796" s="6" t="str">
        <f t="shared" si="142"/>
        <v>N/A</v>
      </c>
      <c r="X796" s="5" t="s">
        <v>2886</v>
      </c>
    </row>
    <row r="797" spans="1:24" ht="60" x14ac:dyDescent="0.25">
      <c r="A797" s="77">
        <f>VLOOKUP(C797,'BU and Control BU Listing'!A:E,5,FALSE)</f>
        <v>22300</v>
      </c>
      <c r="B797" s="80" t="s">
        <v>3752</v>
      </c>
      <c r="C797" s="22" t="str">
        <f t="shared" si="132"/>
        <v>22300</v>
      </c>
      <c r="D797" s="22" t="str">
        <f t="shared" si="133"/>
        <v>07253</v>
      </c>
      <c r="E797" s="21" t="str">
        <f>VLOOKUP(B797,'Table A as of March 2024'!A:G,7,FALSE)</f>
        <v>Dept of Health Professions</v>
      </c>
      <c r="F797" s="21" t="str">
        <f>VLOOKUP(B797,'Table A as of March 2024'!A:H,8,FALSE)</f>
        <v>Prescription Monitoring</v>
      </c>
      <c r="G797" s="11" t="str">
        <f>VLOOKUP(B797,'Table A as of March 2024'!A:I,9,FALSE)</f>
        <v>115</v>
      </c>
      <c r="H797" t="str">
        <f>VLOOKUP(B797,'Table A as of March 2024'!A:L,12,FALSE)</f>
        <v>No</v>
      </c>
      <c r="I797" s="9" t="str">
        <f>VLOOKUP(B797,'Table A as of March 2024'!A:M,13,FALSE)</f>
        <v>R</v>
      </c>
      <c r="J797" t="str">
        <f>VLOOKUP(B797,'Table A as of March 2024'!A:O,15,FALSE)</f>
        <v>R</v>
      </c>
      <c r="K797" t="str">
        <f>VLOOKUP(G797,'ACFR Class Vlookup'!A:B,2,FALSE)</f>
        <v>Governmental</v>
      </c>
      <c r="L797" s="1" t="str">
        <f>VLOOKUP(D797,'Fund Information'!A:F,6,FALSE)</f>
        <v>Trust Account to fund the operation of the PMP resulting from the Plea Agreement incorporated into the referenced Judgment, Case Number: DVAW107CR000029-001 in a Criminal Case may be utilized by the PMP in accordance with the express terms set forth 3(a) of the Agreement.</v>
      </c>
      <c r="M797" s="6" t="str">
        <f t="shared" si="134"/>
        <v>N/A</v>
      </c>
      <c r="N797" s="6" t="s">
        <v>2886</v>
      </c>
      <c r="O797" s="6" t="str">
        <f t="shared" si="135"/>
        <v>N/A</v>
      </c>
      <c r="P797" s="5" t="s">
        <v>2886</v>
      </c>
      <c r="Q797" s="6" t="str">
        <f t="shared" si="136"/>
        <v>N/A</v>
      </c>
      <c r="R797" s="7" t="str">
        <f t="shared" si="137"/>
        <v>Yes</v>
      </c>
      <c r="S797" s="5" t="str">
        <f t="shared" si="138"/>
        <v>Answer Required</v>
      </c>
      <c r="T797" s="6" t="str">
        <f t="shared" si="139"/>
        <v>N/A</v>
      </c>
      <c r="U797" s="7" t="str">
        <f t="shared" si="140"/>
        <v>No</v>
      </c>
      <c r="V797" s="5" t="str">
        <f t="shared" si="141"/>
        <v>Answer Required</v>
      </c>
      <c r="W797" s="6" t="str">
        <f t="shared" si="142"/>
        <v>N/A</v>
      </c>
      <c r="X797" s="5" t="s">
        <v>2886</v>
      </c>
    </row>
    <row r="798" spans="1:24" ht="60" x14ac:dyDescent="0.25">
      <c r="A798" s="77">
        <f>VLOOKUP(C798,'BU and Control BU Listing'!A:E,5,FALSE)</f>
        <v>22300</v>
      </c>
      <c r="B798" s="80" t="s">
        <v>3753</v>
      </c>
      <c r="C798" s="22" t="str">
        <f t="shared" si="132"/>
        <v>22300</v>
      </c>
      <c r="D798" s="22" t="str">
        <f t="shared" si="133"/>
        <v>09223</v>
      </c>
      <c r="E798" s="21" t="str">
        <f>VLOOKUP(B798,'Table A as of March 2024'!A:G,7,FALSE)</f>
        <v>Dept of Health Professions</v>
      </c>
      <c r="F798" s="21" t="str">
        <f>VLOOKUP(B798,'Table A as of March 2024'!A:H,8,FALSE)</f>
        <v>DHP Dedicated Spec Rev Fund</v>
      </c>
      <c r="G798" s="11" t="str">
        <f>VLOOKUP(B798,'Table A as of March 2024'!A:I,9,FALSE)</f>
        <v>115</v>
      </c>
      <c r="H798" t="str">
        <f>VLOOKUP(B798,'Table A as of March 2024'!A:L,12,FALSE)</f>
        <v>No</v>
      </c>
      <c r="I798" s="9" t="str">
        <f>VLOOKUP(B798,'Table A as of March 2024'!A:M,13,FALSE)</f>
        <v>U</v>
      </c>
      <c r="J798" t="str">
        <f>VLOOKUP(B798,'Table A as of March 2024'!A:O,15,FALSE)</f>
        <v>C</v>
      </c>
      <c r="K798" t="str">
        <f>VLOOKUP(G798,'ACFR Class Vlookup'!A:B,2,FALSE)</f>
        <v>Governmental</v>
      </c>
      <c r="L798" s="1" t="str">
        <f>VLOOKUP(D798,'Fund Information'!A:F,6,FALSE)</f>
        <v>This fund accounts for fees collected to cover board operational expenses.  Such fees shall be held exclusively to cover the expenses of the health regulatory boards, the Health Practitioners' Monitoring Program, and the Department and Board of Health Professions.</v>
      </c>
      <c r="M798" s="6" t="str">
        <f t="shared" si="134"/>
        <v>N/A</v>
      </c>
      <c r="N798" s="6" t="s">
        <v>2886</v>
      </c>
      <c r="O798" s="6" t="str">
        <f t="shared" si="135"/>
        <v>N/A</v>
      </c>
      <c r="P798" s="5" t="s">
        <v>2886</v>
      </c>
      <c r="Q798" s="6" t="str">
        <f t="shared" si="136"/>
        <v>N/A</v>
      </c>
      <c r="R798" s="7" t="str">
        <f t="shared" si="137"/>
        <v>No</v>
      </c>
      <c r="S798" s="5" t="str">
        <f t="shared" si="138"/>
        <v>Answer Required</v>
      </c>
      <c r="T798" s="6" t="str">
        <f t="shared" si="139"/>
        <v>N/A</v>
      </c>
      <c r="U798" s="7" t="str">
        <f t="shared" si="140"/>
        <v>Yes</v>
      </c>
      <c r="V798" s="5" t="str">
        <f t="shared" si="141"/>
        <v>Answer Required</v>
      </c>
      <c r="W798" s="6" t="str">
        <f t="shared" si="142"/>
        <v>N/A</v>
      </c>
      <c r="X798" s="5" t="s">
        <v>2886</v>
      </c>
    </row>
    <row r="799" spans="1:24" x14ac:dyDescent="0.25">
      <c r="A799" s="77">
        <f>VLOOKUP(C799,'BU and Control BU Listing'!A:E,5,FALSE)</f>
        <v>22300</v>
      </c>
      <c r="B799" s="80" t="s">
        <v>3754</v>
      </c>
      <c r="C799" s="22" t="str">
        <f t="shared" si="132"/>
        <v>22300</v>
      </c>
      <c r="D799" s="22" t="str">
        <f t="shared" si="133"/>
        <v>10000</v>
      </c>
      <c r="E799" s="21" t="str">
        <f>VLOOKUP(B799,'Table A as of March 2024'!A:G,7,FALSE)</f>
        <v>Dept of Health Professions</v>
      </c>
      <c r="F799" s="21" t="str">
        <f>VLOOKUP(B799,'Table A as of March 2024'!A:H,8,FALSE)</f>
        <v>Federal Trust</v>
      </c>
      <c r="G799" s="11" t="str">
        <f>VLOOKUP(B799,'Table A as of March 2024'!A:I,9,FALSE)</f>
        <v>120</v>
      </c>
      <c r="H799" t="str">
        <f>VLOOKUP(B799,'Table A as of March 2024'!A:L,12,FALSE)</f>
        <v>No</v>
      </c>
      <c r="I799" s="9" t="str">
        <f>VLOOKUP(B799,'Table A as of March 2024'!A:M,13,FALSE)</f>
        <v>R</v>
      </c>
      <c r="J799" t="str">
        <f>VLOOKUP(B799,'Table A as of March 2024'!A:O,15,FALSE)</f>
        <v>R</v>
      </c>
      <c r="K799" t="str">
        <f>VLOOKUP(G799,'ACFR Class Vlookup'!A:B,2,FALSE)</f>
        <v>Governmental</v>
      </c>
      <c r="L799" s="1" t="str">
        <f>VLOOKUP(D799,'Fund Information'!A:F,6,FALSE)</f>
        <v>This fund accounts for Federal funds.</v>
      </c>
      <c r="M799" s="6" t="str">
        <f t="shared" si="134"/>
        <v>N/A</v>
      </c>
      <c r="N799" s="6" t="s">
        <v>2886</v>
      </c>
      <c r="O799" s="6" t="str">
        <f t="shared" si="135"/>
        <v>N/A</v>
      </c>
      <c r="P799" s="5" t="s">
        <v>2886</v>
      </c>
      <c r="Q799" s="6" t="str">
        <f t="shared" si="136"/>
        <v>N/A</v>
      </c>
      <c r="R799" s="7" t="str">
        <f t="shared" si="137"/>
        <v>Yes</v>
      </c>
      <c r="S799" s="5" t="str">
        <f t="shared" si="138"/>
        <v>Answer Required</v>
      </c>
      <c r="T799" s="6" t="str">
        <f t="shared" si="139"/>
        <v>N/A</v>
      </c>
      <c r="U799" s="7" t="str">
        <f t="shared" si="140"/>
        <v>No</v>
      </c>
      <c r="V799" s="5" t="str">
        <f t="shared" si="141"/>
        <v>Answer Required</v>
      </c>
      <c r="W799" s="6" t="str">
        <f t="shared" si="142"/>
        <v>N/A</v>
      </c>
      <c r="X799" s="5" t="s">
        <v>2886</v>
      </c>
    </row>
    <row r="800" spans="1:24" x14ac:dyDescent="0.25">
      <c r="A800" s="77">
        <f>VLOOKUP(C800,'BU and Control BU Listing'!A:E,5,FALSE)</f>
        <v>15100</v>
      </c>
      <c r="B800" s="80" t="s">
        <v>5844</v>
      </c>
      <c r="C800" s="22" t="str">
        <f t="shared" si="132"/>
        <v>22600</v>
      </c>
      <c r="D800" s="22" t="str">
        <f t="shared" si="133"/>
        <v>01000</v>
      </c>
      <c r="E800" s="21" t="str">
        <f>VLOOKUP(B800,'Table A as of March 2024'!A:G,7,FALSE)</f>
        <v>Board of Accountancy</v>
      </c>
      <c r="F800" s="21" t="str">
        <f>VLOOKUP(B800,'Table A as of March 2024'!A:H,8,FALSE)</f>
        <v>General Fund</v>
      </c>
      <c r="G800" s="11" t="str">
        <f>VLOOKUP(B800,'Table A as of March 2024'!A:I,9,FALSE)</f>
        <v>100</v>
      </c>
      <c r="H800" t="str">
        <f>VLOOKUP(B800,'Table A as of March 2024'!A:L,12,FALSE)</f>
        <v>No</v>
      </c>
      <c r="I800" s="9" t="str">
        <f>VLOOKUP(B800,'Table A as of March 2024'!A:M,13,FALSE)</f>
        <v>G</v>
      </c>
      <c r="J800" t="str">
        <f>VLOOKUP(B800,'Table A as of March 2024'!A:O,15,FALSE)</f>
        <v>U</v>
      </c>
      <c r="K800" t="str">
        <f>VLOOKUP(G800,'ACFR Class Vlookup'!A:B,2,FALSE)</f>
        <v>Governmental</v>
      </c>
      <c r="L800" s="1" t="str">
        <f>VLOOKUP(D800,'Fund Information'!A:F,6,FALSE)</f>
        <v>General Fund</v>
      </c>
      <c r="M800" s="6" t="str">
        <f t="shared" si="134"/>
        <v>N/A</v>
      </c>
      <c r="N800" s="6" t="s">
        <v>2886</v>
      </c>
      <c r="O800" s="6" t="str">
        <f t="shared" si="135"/>
        <v>N/A</v>
      </c>
      <c r="P800" s="5" t="s">
        <v>2886</v>
      </c>
      <c r="Q800" s="6" t="str">
        <f t="shared" si="136"/>
        <v>N/A</v>
      </c>
      <c r="R800" s="7" t="str">
        <f t="shared" si="137"/>
        <v>No</v>
      </c>
      <c r="S800" s="5" t="str">
        <f t="shared" si="138"/>
        <v>Answer Required</v>
      </c>
      <c r="T800" s="6" t="str">
        <f t="shared" si="139"/>
        <v>N/A</v>
      </c>
      <c r="U800" s="7" t="str">
        <f t="shared" si="140"/>
        <v>No</v>
      </c>
      <c r="V800" s="5" t="str">
        <f t="shared" si="141"/>
        <v>Answer Required</v>
      </c>
      <c r="W800" s="6" t="str">
        <f t="shared" si="142"/>
        <v>N/A</v>
      </c>
      <c r="X800" s="5" t="s">
        <v>2886</v>
      </c>
    </row>
    <row r="801" spans="1:24" ht="90" x14ac:dyDescent="0.25">
      <c r="A801" s="77">
        <f>VLOOKUP(C801,'BU and Control BU Listing'!A:E,5,FALSE)</f>
        <v>15100</v>
      </c>
      <c r="B801" s="80" t="s">
        <v>3756</v>
      </c>
      <c r="C801" s="22" t="str">
        <f t="shared" si="132"/>
        <v>22600</v>
      </c>
      <c r="D801" s="22" t="str">
        <f t="shared" si="133"/>
        <v>02021</v>
      </c>
      <c r="E801" s="21" t="str">
        <f>VLOOKUP(B801,'Table A as of March 2024'!A:G,7,FALSE)</f>
        <v>Board of Accountancy</v>
      </c>
      <c r="F801" s="21" t="str">
        <f>VLOOKUP(B801,'Table A as of March 2024'!A:H,8,FALSE)</f>
        <v>BOA Trust Fund</v>
      </c>
      <c r="G801" s="11" t="str">
        <f>VLOOKUP(B801,'Table A as of March 2024'!A:I,9,FALSE)</f>
        <v>105</v>
      </c>
      <c r="H801" t="str">
        <f>VLOOKUP(B801,'Table A as of March 2024'!A:L,12,FALSE)</f>
        <v>No</v>
      </c>
      <c r="I801" s="9" t="str">
        <f>VLOOKUP(B801,'Table A as of March 2024'!A:M,13,FALSE)</f>
        <v>U</v>
      </c>
      <c r="J801" t="str">
        <f>VLOOKUP(B801,'Table A as of March 2024'!A:O,15,FALSE)</f>
        <v>C</v>
      </c>
      <c r="K801" t="str">
        <f>VLOOKUP(G801,'ACFR Class Vlookup'!A:B,2,FALSE)</f>
        <v>Governmental</v>
      </c>
      <c r="L801" s="1" t="str">
        <f>VLOOKUP(D801,'Fund Information'!A:F,6,FALSE)</f>
        <v>This Trust Account provides a supplemental source of funds to the Board for its use in the study, research, investigation and adjudication of matters involving possible violations of statutes or regulations pertaining to the professional practices of any Certified Public Accountant (CPA) or CPA firm licensed in VA, or for other purposes  the Board determines to be germane and not funded elsewhere.</v>
      </c>
      <c r="M801" s="6" t="str">
        <f t="shared" si="134"/>
        <v>N/A</v>
      </c>
      <c r="N801" s="6" t="s">
        <v>2886</v>
      </c>
      <c r="O801" s="6" t="str">
        <f t="shared" si="135"/>
        <v>N/A</v>
      </c>
      <c r="P801" s="5" t="s">
        <v>2886</v>
      </c>
      <c r="Q801" s="6" t="str">
        <f t="shared" si="136"/>
        <v>N/A</v>
      </c>
      <c r="R801" s="7" t="str">
        <f t="shared" si="137"/>
        <v>No</v>
      </c>
      <c r="S801" s="5" t="str">
        <f t="shared" si="138"/>
        <v>Answer Required</v>
      </c>
      <c r="T801" s="6" t="str">
        <f t="shared" si="139"/>
        <v>N/A</v>
      </c>
      <c r="U801" s="7" t="str">
        <f t="shared" si="140"/>
        <v>Yes</v>
      </c>
      <c r="V801" s="5" t="str">
        <f t="shared" si="141"/>
        <v>Answer Required</v>
      </c>
      <c r="W801" s="6" t="str">
        <f t="shared" si="142"/>
        <v>N/A</v>
      </c>
      <c r="X801" s="5" t="s">
        <v>2886</v>
      </c>
    </row>
    <row r="802" spans="1:24" ht="90" x14ac:dyDescent="0.25">
      <c r="A802" s="77">
        <f>VLOOKUP(C802,'BU and Control BU Listing'!A:E,5,FALSE)</f>
        <v>15100</v>
      </c>
      <c r="B802" s="80" t="s">
        <v>3757</v>
      </c>
      <c r="C802" s="22" t="str">
        <f t="shared" si="132"/>
        <v>22600</v>
      </c>
      <c r="D802" s="22" t="str">
        <f t="shared" si="133"/>
        <v>07020</v>
      </c>
      <c r="E802" s="21" t="str">
        <f>VLOOKUP(B802,'Table A as of March 2024'!A:G,7,FALSE)</f>
        <v>Board of Accountancy</v>
      </c>
      <c r="F802" s="21" t="str">
        <f>VLOOKUP(B802,'Table A as of March 2024'!A:H,8,FALSE)</f>
        <v>Literary Fund</v>
      </c>
      <c r="G802" s="11" t="str">
        <f>VLOOKUP(B802,'Table A as of March 2024'!A:I,9,FALSE)</f>
        <v>125</v>
      </c>
      <c r="H802" t="str">
        <f>VLOOKUP(B802,'Table A as of March 2024'!A:L,12,FALSE)</f>
        <v>No</v>
      </c>
      <c r="I802" s="9" t="str">
        <f>VLOOKUP(B802,'Table A as of March 2024'!A:M,13,FALSE)</f>
        <v>R</v>
      </c>
      <c r="J802" t="str">
        <f>VLOOKUP(B802,'Table A as of March 2024'!A:O,15,FALSE)</f>
        <v>R</v>
      </c>
      <c r="K802" t="str">
        <f>VLOOKUP(G802,'ACFR Class Vlookup'!A:B,2,FALSE)</f>
        <v>Governmental</v>
      </c>
      <c r="L802" s="1" t="str">
        <f>VLOOKUP(D802,'Fund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802" s="6" t="str">
        <f t="shared" si="134"/>
        <v>N/A</v>
      </c>
      <c r="N802" s="6" t="s">
        <v>2886</v>
      </c>
      <c r="O802" s="6" t="str">
        <f t="shared" si="135"/>
        <v>N/A</v>
      </c>
      <c r="P802" s="5" t="s">
        <v>2886</v>
      </c>
      <c r="Q802" s="6" t="str">
        <f t="shared" si="136"/>
        <v>N/A</v>
      </c>
      <c r="R802" s="7" t="str">
        <f t="shared" si="137"/>
        <v>Yes</v>
      </c>
      <c r="S802" s="5" t="str">
        <f t="shared" si="138"/>
        <v>Answer Required</v>
      </c>
      <c r="T802" s="6" t="str">
        <f t="shared" si="139"/>
        <v>N/A</v>
      </c>
      <c r="U802" s="7" t="str">
        <f t="shared" si="140"/>
        <v>No</v>
      </c>
      <c r="V802" s="5" t="str">
        <f t="shared" si="141"/>
        <v>Answer Required</v>
      </c>
      <c r="W802" s="6" t="str">
        <f t="shared" si="142"/>
        <v>N/A</v>
      </c>
      <c r="X802" s="5" t="s">
        <v>2886</v>
      </c>
    </row>
    <row r="803" spans="1:24" ht="30" x14ac:dyDescent="0.25">
      <c r="A803" s="77">
        <f>VLOOKUP(C803,'BU and Control BU Listing'!A:E,5,FALSE)</f>
        <v>15100</v>
      </c>
      <c r="B803" s="80" t="s">
        <v>3758</v>
      </c>
      <c r="C803" s="22" t="str">
        <f t="shared" si="132"/>
        <v>22600</v>
      </c>
      <c r="D803" s="22" t="str">
        <f t="shared" si="133"/>
        <v>09226</v>
      </c>
      <c r="E803" s="21" t="str">
        <f>VLOOKUP(B803,'Table A as of March 2024'!A:G,7,FALSE)</f>
        <v>Board of Accountancy</v>
      </c>
      <c r="F803" s="21" t="str">
        <f>VLOOKUP(B803,'Table A as of March 2024'!A:H,8,FALSE)</f>
        <v>BOA Dedicated Special Rev Fund</v>
      </c>
      <c r="G803" s="11" t="str">
        <f>VLOOKUP(B803,'Table A as of March 2024'!A:I,9,FALSE)</f>
        <v>105</v>
      </c>
      <c r="H803" t="str">
        <f>VLOOKUP(B803,'Table A as of March 2024'!A:L,12,FALSE)</f>
        <v>No</v>
      </c>
      <c r="I803" s="9" t="str">
        <f>VLOOKUP(B803,'Table A as of March 2024'!A:M,13,FALSE)</f>
        <v>U</v>
      </c>
      <c r="J803" t="str">
        <f>VLOOKUP(B803,'Table A as of March 2024'!A:O,15,FALSE)</f>
        <v>C</v>
      </c>
      <c r="K803" t="str">
        <f>VLOOKUP(G803,'ACFR Class Vlookup'!A:B,2,FALSE)</f>
        <v>Governmental</v>
      </c>
      <c r="L803" s="1" t="str">
        <f>VLOOKUP(D803,'Fund Information'!A:F,6,FALSE)</f>
        <v>Per Code of VA § 54.1-4405, this fund is funded by fees and restricted for use for primary agency operations.</v>
      </c>
      <c r="M803" s="6" t="str">
        <f t="shared" si="134"/>
        <v>N/A</v>
      </c>
      <c r="N803" s="6" t="s">
        <v>2886</v>
      </c>
      <c r="O803" s="6" t="str">
        <f t="shared" si="135"/>
        <v>N/A</v>
      </c>
      <c r="P803" s="5" t="s">
        <v>2886</v>
      </c>
      <c r="Q803" s="6" t="str">
        <f t="shared" si="136"/>
        <v>N/A</v>
      </c>
      <c r="R803" s="7" t="str">
        <f t="shared" si="137"/>
        <v>No</v>
      </c>
      <c r="S803" s="5" t="str">
        <f t="shared" si="138"/>
        <v>Answer Required</v>
      </c>
      <c r="T803" s="6" t="str">
        <f t="shared" si="139"/>
        <v>N/A</v>
      </c>
      <c r="U803" s="7" t="str">
        <f t="shared" si="140"/>
        <v>Yes</v>
      </c>
      <c r="V803" s="5" t="str">
        <f t="shared" si="141"/>
        <v>Answer Required</v>
      </c>
      <c r="W803" s="6" t="str">
        <f t="shared" si="142"/>
        <v>N/A</v>
      </c>
      <c r="X803" s="5" t="s">
        <v>2886</v>
      </c>
    </row>
    <row r="804" spans="1:24" ht="75" x14ac:dyDescent="0.25">
      <c r="A804" s="77">
        <f>VLOOKUP(C804,'BU and Control BU Listing'!A:E,5,FALSE)</f>
        <v>23300</v>
      </c>
      <c r="B804" s="80" t="s">
        <v>3765</v>
      </c>
      <c r="C804" s="22" t="str">
        <f t="shared" si="132"/>
        <v>23300</v>
      </c>
      <c r="D804" s="22" t="str">
        <f t="shared" si="133"/>
        <v>02233</v>
      </c>
      <c r="E804" s="21" t="str">
        <f>VLOOKUP(B804,'Table A as of March 2024'!A:G,7,FALSE)</f>
        <v>Board of Bar Examiners</v>
      </c>
      <c r="F804" s="21" t="str">
        <f>VLOOKUP(B804,'Table A as of March 2024'!A:H,8,FALSE)</f>
        <v>VBBE Special Revenue Fund</v>
      </c>
      <c r="G804" s="11" t="str">
        <f>VLOOKUP(B804,'Table A as of March 2024'!A:I,9,FALSE)</f>
        <v>105</v>
      </c>
      <c r="H804" t="str">
        <f>VLOOKUP(B804,'Table A as of March 2024'!A:L,12,FALSE)</f>
        <v>No</v>
      </c>
      <c r="I804" s="9" t="str">
        <f>VLOOKUP(B804,'Table A as of March 2024'!A:M,13,FALSE)</f>
        <v>U</v>
      </c>
      <c r="J804" t="str">
        <f>VLOOKUP(B804,'Table A as of March 2024'!A:O,15,FALSE)</f>
        <v>C</v>
      </c>
      <c r="K804" t="str">
        <f>VLOOKUP(G804,'ACFR Class Vlookup'!A:B,2,FALSE)</f>
        <v>Governmental</v>
      </c>
      <c r="L804" s="1" t="str">
        <f>VLOOKUP(D804,'Fund Information'!A:F,6,FALSE)</f>
        <v>Per §54.1-3924, Code of Virginia, Board of Bar Examiners Fund is for Bar Admission application fees and are used solely to run the agency. This fund has been incorporated into agency operations, and additionally, the General Assembly would have to take specific action to discontinue the fund’s usage.</v>
      </c>
      <c r="M804" s="6" t="str">
        <f t="shared" si="134"/>
        <v>N/A</v>
      </c>
      <c r="N804" s="6" t="s">
        <v>2886</v>
      </c>
      <c r="O804" s="6" t="str">
        <f t="shared" si="135"/>
        <v>N/A</v>
      </c>
      <c r="P804" s="5" t="s">
        <v>2886</v>
      </c>
      <c r="Q804" s="6" t="str">
        <f t="shared" si="136"/>
        <v>N/A</v>
      </c>
      <c r="R804" s="7" t="str">
        <f t="shared" si="137"/>
        <v>No</v>
      </c>
      <c r="S804" s="5" t="str">
        <f t="shared" si="138"/>
        <v>Answer Required</v>
      </c>
      <c r="T804" s="6" t="str">
        <f t="shared" si="139"/>
        <v>N/A</v>
      </c>
      <c r="U804" s="7" t="str">
        <f t="shared" si="140"/>
        <v>Yes</v>
      </c>
      <c r="V804" s="5" t="str">
        <f t="shared" si="141"/>
        <v>Answer Required</v>
      </c>
      <c r="W804" s="6" t="str">
        <f t="shared" si="142"/>
        <v>N/A</v>
      </c>
      <c r="X804" s="5" t="s">
        <v>2886</v>
      </c>
    </row>
    <row r="805" spans="1:24" x14ac:dyDescent="0.25">
      <c r="A805" s="77">
        <f>VLOOKUP(C805,'BU and Control BU Listing'!A:E,5,FALSE)</f>
        <v>23800</v>
      </c>
      <c r="B805" s="80" t="s">
        <v>3788</v>
      </c>
      <c r="C805" s="22" t="str">
        <f t="shared" si="132"/>
        <v>23800</v>
      </c>
      <c r="D805" s="22" t="str">
        <f t="shared" si="133"/>
        <v>01000</v>
      </c>
      <c r="E805" s="21" t="str">
        <f>VLOOKUP(B805,'Table A as of March 2024'!A:G,7,FALSE)</f>
        <v>Virginia Museum of Fine Arts</v>
      </c>
      <c r="F805" s="21" t="str">
        <f>VLOOKUP(B805,'Table A as of March 2024'!A:H,8,FALSE)</f>
        <v>General Fund</v>
      </c>
      <c r="G805" s="11" t="str">
        <f>VLOOKUP(B805,'Table A as of March 2024'!A:I,9,FALSE)</f>
        <v>100</v>
      </c>
      <c r="H805" t="str">
        <f>VLOOKUP(B805,'Table A as of March 2024'!A:L,12,FALSE)</f>
        <v>No</v>
      </c>
      <c r="I805" s="9" t="str">
        <f>VLOOKUP(B805,'Table A as of March 2024'!A:M,13,FALSE)</f>
        <v>G</v>
      </c>
      <c r="J805" t="str">
        <f>VLOOKUP(B805,'Table A as of March 2024'!A:O,15,FALSE)</f>
        <v>U</v>
      </c>
      <c r="K805" t="str">
        <f>VLOOKUP(G805,'ACFR Class Vlookup'!A:B,2,FALSE)</f>
        <v>Governmental</v>
      </c>
      <c r="L805" s="1" t="str">
        <f>VLOOKUP(D805,'Fund Information'!A:F,6,FALSE)</f>
        <v>General Fund</v>
      </c>
      <c r="M805" s="6" t="str">
        <f t="shared" si="134"/>
        <v>N/A</v>
      </c>
      <c r="N805" s="6" t="s">
        <v>2886</v>
      </c>
      <c r="O805" s="6" t="str">
        <f t="shared" si="135"/>
        <v>N/A</v>
      </c>
      <c r="P805" s="5" t="s">
        <v>2886</v>
      </c>
      <c r="Q805" s="6" t="str">
        <f t="shared" si="136"/>
        <v>N/A</v>
      </c>
      <c r="R805" s="7" t="str">
        <f t="shared" si="137"/>
        <v>No</v>
      </c>
      <c r="S805" s="5" t="str">
        <f t="shared" si="138"/>
        <v>Answer Required</v>
      </c>
      <c r="T805" s="6" t="str">
        <f t="shared" si="139"/>
        <v>N/A</v>
      </c>
      <c r="U805" s="7" t="str">
        <f t="shared" si="140"/>
        <v>No</v>
      </c>
      <c r="V805" s="5" t="str">
        <f t="shared" si="141"/>
        <v>Answer Required</v>
      </c>
      <c r="W805" s="6" t="str">
        <f t="shared" si="142"/>
        <v>N/A</v>
      </c>
      <c r="X805" s="5" t="s">
        <v>2886</v>
      </c>
    </row>
    <row r="806" spans="1:24" ht="75" x14ac:dyDescent="0.25">
      <c r="A806" s="77">
        <f>VLOOKUP(C806,'BU and Control BU Listing'!A:E,5,FALSE)</f>
        <v>23800</v>
      </c>
      <c r="B806" s="80" t="s">
        <v>3789</v>
      </c>
      <c r="C806" s="22" t="str">
        <f t="shared" si="132"/>
        <v>23800</v>
      </c>
      <c r="D806" s="22" t="str">
        <f t="shared" si="133"/>
        <v>02238</v>
      </c>
      <c r="E806" s="21" t="str">
        <f>VLOOKUP(B806,'Table A as of March 2024'!A:G,7,FALSE)</f>
        <v>Virginia Museum of Fine Arts</v>
      </c>
      <c r="F806" s="21" t="str">
        <f>VLOOKUP(B806,'Table A as of March 2024'!A:H,8,FALSE)</f>
        <v>VMFA Special Revenue Fund</v>
      </c>
      <c r="G806" s="11" t="str">
        <f>VLOOKUP(B806,'Table A as of March 2024'!A:I,9,FALSE)</f>
        <v>105</v>
      </c>
      <c r="H806" t="str">
        <f>VLOOKUP(B806,'Table A as of March 2024'!A:L,12,FALSE)</f>
        <v>No</v>
      </c>
      <c r="I806" s="9" t="str">
        <f>VLOOKUP(B806,'Table A as of March 2024'!A:M,13,FALSE)</f>
        <v>U</v>
      </c>
      <c r="J806" t="str">
        <f>VLOOKUP(B806,'Table A as of March 2024'!A:O,15,FALSE)</f>
        <v>C</v>
      </c>
      <c r="K806" t="str">
        <f>VLOOKUP(G806,'ACFR Class Vlookup'!A:B,2,FALSE)</f>
        <v>Governmental</v>
      </c>
      <c r="L806" s="1" t="str">
        <f>VLOOKUP(D806,'Fund Information'!A:F,6,FALSE)</f>
        <v>This fund was established per Code of VA section 23-253.7.  The revenue in this fund is generated from museum activities such as exhibition admissions, publication &amp; video sales, program ticket sales, facilities usage, collection loans, affiliate programs and photography sales but are not restricted.</v>
      </c>
      <c r="M806" s="6" t="str">
        <f t="shared" si="134"/>
        <v>N/A</v>
      </c>
      <c r="N806" s="6" t="s">
        <v>2886</v>
      </c>
      <c r="O806" s="6" t="str">
        <f t="shared" si="135"/>
        <v>N/A</v>
      </c>
      <c r="P806" s="5" t="s">
        <v>2886</v>
      </c>
      <c r="Q806" s="6" t="str">
        <f t="shared" si="136"/>
        <v>N/A</v>
      </c>
      <c r="R806" s="7" t="str">
        <f t="shared" si="137"/>
        <v>No</v>
      </c>
      <c r="S806" s="5" t="str">
        <f t="shared" si="138"/>
        <v>Answer Required</v>
      </c>
      <c r="T806" s="6" t="str">
        <f t="shared" si="139"/>
        <v>N/A</v>
      </c>
      <c r="U806" s="7" t="str">
        <f t="shared" si="140"/>
        <v>Yes</v>
      </c>
      <c r="V806" s="5" t="str">
        <f t="shared" si="141"/>
        <v>Answer Required</v>
      </c>
      <c r="W806" s="6" t="str">
        <f t="shared" si="142"/>
        <v>N/A</v>
      </c>
      <c r="X806" s="5" t="s">
        <v>2886</v>
      </c>
    </row>
    <row r="807" spans="1:24" ht="60" x14ac:dyDescent="0.25">
      <c r="A807" s="77">
        <f>VLOOKUP(C807,'BU and Control BU Listing'!A:E,5,FALSE)</f>
        <v>23800</v>
      </c>
      <c r="B807" s="80" t="s">
        <v>5849</v>
      </c>
      <c r="C807" s="22" t="str">
        <f t="shared" si="132"/>
        <v>23800</v>
      </c>
      <c r="D807" s="22" t="str">
        <f t="shared" si="133"/>
        <v>02460</v>
      </c>
      <c r="E807" s="21" t="str">
        <f>VLOOKUP(B807,'Table A as of March 2024'!A:G,7,FALSE)</f>
        <v>Virginia Museum of Fine Arts</v>
      </c>
      <c r="F807" s="21" t="str">
        <f>VLOOKUP(B807,'Table A as of March 2024'!A:H,8,FALSE)</f>
        <v>Disaster Recovery Fund</v>
      </c>
      <c r="G807" s="11" t="str">
        <f>VLOOKUP(B807,'Table A as of March 2024'!A:I,9,FALSE)</f>
        <v>100</v>
      </c>
      <c r="H807" t="str">
        <f>VLOOKUP(B807,'Table A as of March 2024'!A:L,12,FALSE)</f>
        <v>No</v>
      </c>
      <c r="I807" s="9" t="str">
        <f>VLOOKUP(B807,'Table A as of March 2024'!A:M,13,FALSE)</f>
        <v>U</v>
      </c>
      <c r="J807" t="str">
        <f>VLOOKUP(B807,'Table A as of March 2024'!A:O,15,FALSE)</f>
        <v>A</v>
      </c>
      <c r="K807" t="str">
        <f>VLOOKUP(G807,'ACFR Class Vlookup'!A:B,2,FALSE)</f>
        <v>Governmental</v>
      </c>
      <c r="L807" s="1" t="str">
        <f>VLOOKUP(D807,'Fund Information'!A:F,6,FALSE)</f>
        <v>Per COV § 44-146.18.1, this fund accounts for General Fund Sum Sufficient Appropriations.  Funds are used when the Governor declares a "state of emergency"; can be used for anything related to the state of emergency.</v>
      </c>
      <c r="M807" s="6" t="str">
        <f t="shared" si="134"/>
        <v>N/A</v>
      </c>
      <c r="N807" s="6" t="s">
        <v>2886</v>
      </c>
      <c r="O807" s="6" t="str">
        <f t="shared" si="135"/>
        <v>N/A</v>
      </c>
      <c r="P807" s="5" t="s">
        <v>2886</v>
      </c>
      <c r="Q807" s="6" t="str">
        <f t="shared" si="136"/>
        <v>N/A</v>
      </c>
      <c r="R807" s="7" t="str">
        <f t="shared" si="137"/>
        <v>No</v>
      </c>
      <c r="S807" s="5" t="str">
        <f t="shared" si="138"/>
        <v>Answer Required</v>
      </c>
      <c r="T807" s="6" t="str">
        <f t="shared" si="139"/>
        <v>N/A</v>
      </c>
      <c r="U807" s="7" t="str">
        <f t="shared" si="140"/>
        <v>No</v>
      </c>
      <c r="V807" s="5" t="str">
        <f t="shared" si="141"/>
        <v>Answer Required</v>
      </c>
      <c r="W807" s="6" t="str">
        <f t="shared" si="142"/>
        <v>N/A</v>
      </c>
      <c r="X807" s="5" t="s">
        <v>2886</v>
      </c>
    </row>
    <row r="808" spans="1:24" ht="30" x14ac:dyDescent="0.25">
      <c r="A808" s="77">
        <f>VLOOKUP(C808,'BU and Control BU Listing'!A:E,5,FALSE)</f>
        <v>23800</v>
      </c>
      <c r="B808" s="80" t="s">
        <v>3790</v>
      </c>
      <c r="C808" s="22" t="str">
        <f t="shared" si="132"/>
        <v>23800</v>
      </c>
      <c r="D808" s="22" t="str">
        <f t="shared" si="133"/>
        <v>02880</v>
      </c>
      <c r="E808" s="21" t="str">
        <f>VLOOKUP(B808,'Table A as of March 2024'!A:G,7,FALSE)</f>
        <v>Virginia Museum of Fine Arts</v>
      </c>
      <c r="F808" s="21" t="str">
        <f>VLOOKUP(B808,'Table A as of March 2024'!A:H,8,FALSE)</f>
        <v>Surp Supply/Equip-NonGF-NonHE</v>
      </c>
      <c r="G808" s="11" t="str">
        <f>VLOOKUP(B808,'Table A as of March 2024'!A:I,9,FALSE)</f>
        <v>100</v>
      </c>
      <c r="H808" t="str">
        <f>VLOOKUP(B808,'Table A as of March 2024'!A:L,12,FALSE)</f>
        <v>No</v>
      </c>
      <c r="I808" s="9" t="str">
        <f>VLOOKUP(B808,'Table A as of March 2024'!A:M,13,FALSE)</f>
        <v>U</v>
      </c>
      <c r="J808" t="str">
        <f>VLOOKUP(B808,'Table A as of March 2024'!A:O,15,FALSE)</f>
        <v>A</v>
      </c>
      <c r="K808" t="str">
        <f>VLOOKUP(G808,'ACFR Class Vlookup'!A:B,2,FALSE)</f>
        <v>Governmental</v>
      </c>
      <c r="L808" s="1" t="str">
        <f>VLOOKUP(D808,'Fund Information'!A:F,6,FALSE)</f>
        <v>Accounts for sale of surplus supplies and equipment purchased with Non General Funds for Non Higher Ed agencies.</v>
      </c>
      <c r="M808" s="6" t="str">
        <f t="shared" si="134"/>
        <v>N/A</v>
      </c>
      <c r="N808" s="6" t="s">
        <v>2886</v>
      </c>
      <c r="O808" s="6" t="str">
        <f t="shared" si="135"/>
        <v>N/A</v>
      </c>
      <c r="P808" s="5" t="s">
        <v>2886</v>
      </c>
      <c r="Q808" s="6" t="str">
        <f t="shared" si="136"/>
        <v>N/A</v>
      </c>
      <c r="R808" s="7" t="str">
        <f t="shared" si="137"/>
        <v>No</v>
      </c>
      <c r="S808" s="5" t="str">
        <f t="shared" si="138"/>
        <v>Answer Required</v>
      </c>
      <c r="T808" s="6" t="str">
        <f t="shared" si="139"/>
        <v>N/A</v>
      </c>
      <c r="U808" s="7" t="str">
        <f t="shared" si="140"/>
        <v>No</v>
      </c>
      <c r="V808" s="5" t="str">
        <f t="shared" si="141"/>
        <v>Answer Required</v>
      </c>
      <c r="W808" s="6" t="str">
        <f t="shared" si="142"/>
        <v>N/A</v>
      </c>
      <c r="X808" s="5" t="s">
        <v>2886</v>
      </c>
    </row>
    <row r="809" spans="1:24" ht="30" x14ac:dyDescent="0.25">
      <c r="A809" s="77">
        <f>VLOOKUP(C809,'BU and Control BU Listing'!A:E,5,FALSE)</f>
        <v>23800</v>
      </c>
      <c r="B809" s="80" t="s">
        <v>3791</v>
      </c>
      <c r="C809" s="22" t="str">
        <f t="shared" si="132"/>
        <v>23800</v>
      </c>
      <c r="D809" s="22" t="str">
        <f t="shared" si="133"/>
        <v>05238</v>
      </c>
      <c r="E809" s="21" t="str">
        <f>VLOOKUP(B809,'Table A as of March 2024'!A:G,7,FALSE)</f>
        <v>Virginia Museum of Fine Arts</v>
      </c>
      <c r="F809" s="21" t="str">
        <f>VLOOKUP(B809,'Table A as of March 2024'!A:H,8,FALSE)</f>
        <v>VMFA Enterprise Fund</v>
      </c>
      <c r="G809" s="11" t="str">
        <f>VLOOKUP(B809,'Table A as of March 2024'!A:I,9,FALSE)</f>
        <v>311</v>
      </c>
      <c r="H809" t="str">
        <f>VLOOKUP(B809,'Table A as of March 2024'!A:L,12,FALSE)</f>
        <v>No</v>
      </c>
      <c r="I809" s="9" t="str">
        <f>VLOOKUP(B809,'Table A as of March 2024'!A:M,13,FALSE)</f>
        <v>U</v>
      </c>
      <c r="K809" t="str">
        <f>VLOOKUP(G809,'ACFR Class Vlookup'!A:B,2,FALSE)</f>
        <v>N/A</v>
      </c>
      <c r="L809" s="1" t="str">
        <f>VLOOKUP(D809,'Fund Information'!A:F,6,FALSE)</f>
        <v>Receipts from sales in the museum gift shop and food sales from restaurant and catering.</v>
      </c>
      <c r="M809" s="6" t="str">
        <f t="shared" si="134"/>
        <v>N/A</v>
      </c>
      <c r="N809" s="6" t="s">
        <v>2886</v>
      </c>
      <c r="O809" s="6" t="str">
        <f t="shared" si="135"/>
        <v>N/A</v>
      </c>
      <c r="P809" s="5" t="s">
        <v>2886</v>
      </c>
      <c r="Q809" s="6" t="str">
        <f t="shared" si="136"/>
        <v>N/A</v>
      </c>
      <c r="R809" s="7" t="str">
        <f t="shared" si="137"/>
        <v>No</v>
      </c>
      <c r="S809" s="5" t="str">
        <f t="shared" si="138"/>
        <v>N/A</v>
      </c>
      <c r="T809" s="6" t="str">
        <f t="shared" si="139"/>
        <v>N/A</v>
      </c>
      <c r="U809" s="7" t="str">
        <f t="shared" si="140"/>
        <v>No</v>
      </c>
      <c r="V809" s="5" t="str">
        <f t="shared" si="141"/>
        <v>N/A</v>
      </c>
      <c r="W809" s="6" t="str">
        <f t="shared" si="142"/>
        <v>N/A</v>
      </c>
      <c r="X809" s="5" t="s">
        <v>2886</v>
      </c>
    </row>
    <row r="810" spans="1:24" ht="30" x14ac:dyDescent="0.25">
      <c r="A810" s="77">
        <f>VLOOKUP(C810,'BU and Control BU Listing'!A:E,5,FALSE)</f>
        <v>23800</v>
      </c>
      <c r="B810" s="80" t="s">
        <v>3792</v>
      </c>
      <c r="C810" s="22" t="str">
        <f t="shared" si="132"/>
        <v>23800</v>
      </c>
      <c r="D810" s="22" t="str">
        <f t="shared" si="133"/>
        <v>08200</v>
      </c>
      <c r="E810" s="21" t="str">
        <f>VLOOKUP(B810,'Table A as of March 2024'!A:G,7,FALSE)</f>
        <v>Virginia Museum of Fine Arts</v>
      </c>
      <c r="F810" s="21" t="str">
        <f>VLOOKUP(B810,'Table A as of March 2024'!A:H,8,FALSE)</f>
        <v>VPBA Projects</v>
      </c>
      <c r="G810" s="11" t="str">
        <f>VLOOKUP(B810,'Table A as of March 2024'!A:I,9,FALSE)</f>
        <v>156</v>
      </c>
      <c r="H810" t="str">
        <f>VLOOKUP(B810,'Table A as of March 2024'!A:L,12,FALSE)</f>
        <v>No</v>
      </c>
      <c r="I810" s="9" t="str">
        <f>VLOOKUP(B810,'Table A as of March 2024'!A:M,13,FALSE)</f>
        <v>R</v>
      </c>
      <c r="J810" t="str">
        <f>VLOOKUP(B810,'Table A as of March 2024'!A:O,15,FALSE)</f>
        <v>R</v>
      </c>
      <c r="K810" t="str">
        <f>VLOOKUP(G810,'ACFR Class Vlookup'!A:B,2,FALSE)</f>
        <v>Governmental</v>
      </c>
      <c r="L810" s="1" t="str">
        <f>VLOOKUP(D810,'Fund Information'!A:F,6,FALSE)</f>
        <v>Blended component unit recorded from Department of Treasury VPBA financial statement template submissions.</v>
      </c>
      <c r="M810" s="6" t="str">
        <f t="shared" si="134"/>
        <v>N/A</v>
      </c>
      <c r="N810" s="6" t="s">
        <v>2886</v>
      </c>
      <c r="O810" s="6" t="str">
        <f t="shared" si="135"/>
        <v>N/A</v>
      </c>
      <c r="P810" s="5" t="s">
        <v>2886</v>
      </c>
      <c r="Q810" s="6" t="str">
        <f t="shared" si="136"/>
        <v>N/A</v>
      </c>
      <c r="R810" s="7" t="str">
        <f t="shared" si="137"/>
        <v>Yes</v>
      </c>
      <c r="S810" s="5" t="str">
        <f t="shared" si="138"/>
        <v>Answer Required</v>
      </c>
      <c r="T810" s="6" t="str">
        <f t="shared" si="139"/>
        <v>N/A</v>
      </c>
      <c r="U810" s="7" t="str">
        <f t="shared" si="140"/>
        <v>No</v>
      </c>
      <c r="V810" s="5" t="str">
        <f t="shared" si="141"/>
        <v>Answer Required</v>
      </c>
      <c r="W810" s="6" t="str">
        <f t="shared" si="142"/>
        <v>N/A</v>
      </c>
      <c r="X810" s="5" t="s">
        <v>2886</v>
      </c>
    </row>
    <row r="811" spans="1:24" ht="45" x14ac:dyDescent="0.25">
      <c r="A811" s="77">
        <f>VLOOKUP(C811,'BU and Control BU Listing'!A:E,5,FALSE)</f>
        <v>23800</v>
      </c>
      <c r="B811" s="80" t="s">
        <v>3793</v>
      </c>
      <c r="C811" s="22" t="str">
        <f t="shared" si="132"/>
        <v>23800</v>
      </c>
      <c r="D811" s="22" t="str">
        <f t="shared" si="133"/>
        <v>09014</v>
      </c>
      <c r="E811" s="21" t="str">
        <f>VLOOKUP(B811,'Table A as of March 2024'!A:G,7,FALSE)</f>
        <v>Virginia Museum of Fine Arts</v>
      </c>
      <c r="F811" s="21" t="str">
        <f>VLOOKUP(B811,'Table A as of March 2024'!A:H,8,FALSE)</f>
        <v>VMFA Private Donations Fund</v>
      </c>
      <c r="G811" s="11" t="str">
        <f>VLOOKUP(B811,'Table A as of March 2024'!A:I,9,FALSE)</f>
        <v>105</v>
      </c>
      <c r="H811" t="str">
        <f>VLOOKUP(B811,'Table A as of March 2024'!A:L,12,FALSE)</f>
        <v>No</v>
      </c>
      <c r="I811" s="9" t="str">
        <f>VLOOKUP(B811,'Table A as of March 2024'!A:M,13,FALSE)</f>
        <v>U</v>
      </c>
      <c r="J811" t="str">
        <f>VLOOKUP(B811,'Table A as of March 2024'!A:O,15,FALSE)</f>
        <v>R</v>
      </c>
      <c r="K811" t="str">
        <f>VLOOKUP(G811,'ACFR Class Vlookup'!A:B,2,FALSE)</f>
        <v>Governmental</v>
      </c>
      <c r="L811" s="1" t="str">
        <f>VLOOKUP(D811,'Fund Information'!A:F,6,FALSE)</f>
        <v>This fund is used to account for money from the Foundation.  These funds have been donated to the Foundation and are used for a variety of purposes (purchase of artwork, addition of new museum wing, etc.).</v>
      </c>
      <c r="M811" s="6" t="str">
        <f t="shared" si="134"/>
        <v>N/A</v>
      </c>
      <c r="N811" s="6" t="s">
        <v>2886</v>
      </c>
      <c r="O811" s="6" t="str">
        <f t="shared" si="135"/>
        <v>N/A</v>
      </c>
      <c r="P811" s="5" t="s">
        <v>2886</v>
      </c>
      <c r="Q811" s="6" t="str">
        <f t="shared" si="136"/>
        <v>N/A</v>
      </c>
      <c r="R811" s="7" t="str">
        <f t="shared" si="137"/>
        <v>Yes</v>
      </c>
      <c r="S811" s="5" t="str">
        <f t="shared" si="138"/>
        <v>Answer Required</v>
      </c>
      <c r="T811" s="6" t="str">
        <f t="shared" si="139"/>
        <v>N/A</v>
      </c>
      <c r="U811" s="7" t="str">
        <f t="shared" si="140"/>
        <v>No</v>
      </c>
      <c r="V811" s="5" t="str">
        <f t="shared" si="141"/>
        <v>Answer Required</v>
      </c>
      <c r="W811" s="6" t="str">
        <f t="shared" si="142"/>
        <v>N/A</v>
      </c>
      <c r="X811" s="5" t="s">
        <v>2886</v>
      </c>
    </row>
    <row r="812" spans="1:24" x14ac:dyDescent="0.25">
      <c r="A812" s="77">
        <f>VLOOKUP(C812,'BU and Control BU Listing'!A:E,5,FALSE)</f>
        <v>23800</v>
      </c>
      <c r="B812" s="80" t="s">
        <v>3794</v>
      </c>
      <c r="C812" s="22" t="str">
        <f t="shared" si="132"/>
        <v>23800</v>
      </c>
      <c r="D812" s="22" t="str">
        <f t="shared" si="133"/>
        <v>10000</v>
      </c>
      <c r="E812" s="21" t="str">
        <f>VLOOKUP(B812,'Table A as of March 2024'!A:G,7,FALSE)</f>
        <v>Virginia Museum of Fine Arts</v>
      </c>
      <c r="F812" s="21" t="str">
        <f>VLOOKUP(B812,'Table A as of March 2024'!A:H,8,FALSE)</f>
        <v>Federal Trust</v>
      </c>
      <c r="G812" s="11" t="str">
        <f>VLOOKUP(B812,'Table A as of March 2024'!A:I,9,FALSE)</f>
        <v>120</v>
      </c>
      <c r="H812" t="str">
        <f>VLOOKUP(B812,'Table A as of March 2024'!A:L,12,FALSE)</f>
        <v>No</v>
      </c>
      <c r="I812" s="9" t="str">
        <f>VLOOKUP(B812,'Table A as of March 2024'!A:M,13,FALSE)</f>
        <v>R</v>
      </c>
      <c r="J812" t="str">
        <f>VLOOKUP(B812,'Table A as of March 2024'!A:O,15,FALSE)</f>
        <v>R</v>
      </c>
      <c r="K812" t="str">
        <f>VLOOKUP(G812,'ACFR Class Vlookup'!A:B,2,FALSE)</f>
        <v>Governmental</v>
      </c>
      <c r="L812" s="1" t="str">
        <f>VLOOKUP(D812,'Fund Information'!A:F,6,FALSE)</f>
        <v>This fund accounts for Federal funds.</v>
      </c>
      <c r="M812" s="6" t="str">
        <f t="shared" si="134"/>
        <v>N/A</v>
      </c>
      <c r="N812" s="6" t="s">
        <v>2886</v>
      </c>
      <c r="O812" s="6" t="str">
        <f t="shared" si="135"/>
        <v>N/A</v>
      </c>
      <c r="P812" s="5" t="s">
        <v>2886</v>
      </c>
      <c r="Q812" s="6" t="str">
        <f t="shared" si="136"/>
        <v>N/A</v>
      </c>
      <c r="R812" s="7" t="str">
        <f t="shared" si="137"/>
        <v>Yes</v>
      </c>
      <c r="S812" s="5" t="str">
        <f t="shared" si="138"/>
        <v>Answer Required</v>
      </c>
      <c r="T812" s="6" t="str">
        <f t="shared" si="139"/>
        <v>N/A</v>
      </c>
      <c r="U812" s="7" t="str">
        <f t="shared" si="140"/>
        <v>No</v>
      </c>
      <c r="V812" s="5" t="str">
        <f t="shared" si="141"/>
        <v>Answer Required</v>
      </c>
      <c r="W812" s="6" t="str">
        <f t="shared" si="142"/>
        <v>N/A</v>
      </c>
      <c r="X812" s="5" t="s">
        <v>2886</v>
      </c>
    </row>
    <row r="813" spans="1:24" ht="165" x14ac:dyDescent="0.25">
      <c r="A813" s="77">
        <f>VLOOKUP(C813,'BU and Control BU Listing'!A:E,5,FALSE)</f>
        <v>23800</v>
      </c>
      <c r="B813" s="80" t="s">
        <v>5850</v>
      </c>
      <c r="C813" s="22" t="str">
        <f t="shared" si="132"/>
        <v>23800</v>
      </c>
      <c r="D813" s="22" t="str">
        <f t="shared" si="133"/>
        <v>10110</v>
      </c>
      <c r="E813" s="21" t="str">
        <f>VLOOKUP(B813,'Table A as of March 2024'!A:G,7,FALSE)</f>
        <v>Virginia Museum of Fine Arts</v>
      </c>
      <c r="F813" s="21" t="str">
        <f>VLOOKUP(B813,'Table A as of March 2024'!A:H,8,FALSE)</f>
        <v>CARESActRlfFd–General-COVID-19</v>
      </c>
      <c r="G813" s="11" t="str">
        <f>VLOOKUP(B813,'Table A as of March 2024'!A:I,9,FALSE)</f>
        <v>120</v>
      </c>
      <c r="H813" t="str">
        <f>VLOOKUP(B813,'Table A as of March 2024'!A:L,12,FALSE)</f>
        <v>No</v>
      </c>
      <c r="I813" s="9" t="str">
        <f>VLOOKUP(B813,'Table A as of March 2024'!A:M,13,FALSE)</f>
        <v>V</v>
      </c>
      <c r="J813" t="str">
        <f>VLOOKUP(B813,'Table A as of March 2024'!A:O,15,FALSE)</f>
        <v>R</v>
      </c>
      <c r="K813" t="str">
        <f>VLOOKUP(G813,'ACFR Class Vlookup'!A:B,2,FALSE)</f>
        <v>Governmental</v>
      </c>
      <c r="L813" s="1" t="str">
        <f>VLOOKUP(D813,'Fund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13" s="6" t="str">
        <f t="shared" si="134"/>
        <v>N/A</v>
      </c>
      <c r="N813" s="6" t="s">
        <v>2886</v>
      </c>
      <c r="O813" s="6" t="str">
        <f t="shared" si="135"/>
        <v>N/A</v>
      </c>
      <c r="P813" s="5" t="s">
        <v>2886</v>
      </c>
      <c r="Q813" s="6" t="str">
        <f t="shared" si="136"/>
        <v>N/A</v>
      </c>
      <c r="R813" s="7" t="str">
        <f t="shared" si="137"/>
        <v>Yes</v>
      </c>
      <c r="S813" s="5" t="str">
        <f t="shared" si="138"/>
        <v>Answer Required</v>
      </c>
      <c r="T813" s="6" t="str">
        <f t="shared" si="139"/>
        <v>N/A</v>
      </c>
      <c r="U813" s="7" t="str">
        <f t="shared" si="140"/>
        <v>No</v>
      </c>
      <c r="V813" s="5" t="str">
        <f t="shared" si="141"/>
        <v>Answer Required</v>
      </c>
      <c r="W813" s="6" t="str">
        <f t="shared" si="142"/>
        <v>N/A</v>
      </c>
      <c r="X813" s="5" t="s">
        <v>2886</v>
      </c>
    </row>
    <row r="814" spans="1:24" ht="165" x14ac:dyDescent="0.25">
      <c r="A814" s="77">
        <f>VLOOKUP(C814,'BU and Control BU Listing'!A:E,5,FALSE)</f>
        <v>23800</v>
      </c>
      <c r="B814" s="80" t="s">
        <v>8180</v>
      </c>
      <c r="C814" s="22" t="str">
        <f t="shared" si="132"/>
        <v>23800</v>
      </c>
      <c r="D814" s="22" t="str">
        <f t="shared" si="133"/>
        <v>12110</v>
      </c>
      <c r="E814" s="21" t="str">
        <f>VLOOKUP(B814,'Table A as of March 2024'!A:G,7,FALSE)</f>
        <v>Virginia Museum of Fine Arts</v>
      </c>
      <c r="F814" s="21" t="str">
        <f>VLOOKUP(B814,'Table A as of March 2024'!A:H,8,FALSE)</f>
        <v>ARP-CrvStLoclFisRecFd-COVID-19</v>
      </c>
      <c r="G814" s="11" t="str">
        <f>VLOOKUP(B814,'Table A as of March 2024'!A:I,9,FALSE)</f>
        <v>120</v>
      </c>
      <c r="H814" t="str">
        <f>VLOOKUP(B814,'Table A as of March 2024'!A:L,12,FALSE)</f>
        <v>No</v>
      </c>
      <c r="I814" s="9" t="str">
        <f>VLOOKUP(B814,'Table A as of March 2024'!A:M,13,FALSE)</f>
        <v>V</v>
      </c>
      <c r="J814" t="str">
        <f>VLOOKUP(B814,'Table A as of March 2024'!A:O,15,FALSE)</f>
        <v>R</v>
      </c>
      <c r="K814" t="str">
        <f>VLOOKUP(G814,'ACFR Class Vlookup'!A:B,2,FALSE)</f>
        <v>Governmental</v>
      </c>
      <c r="L814" s="1" t="str">
        <f>VLOOKUP(D814,'Fund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14" s="6" t="str">
        <f t="shared" si="134"/>
        <v>N/A</v>
      </c>
      <c r="N814" s="6" t="s">
        <v>2886</v>
      </c>
      <c r="O814" s="6" t="str">
        <f t="shared" si="135"/>
        <v>N/A</v>
      </c>
      <c r="P814" s="5" t="s">
        <v>2886</v>
      </c>
      <c r="Q814" s="6" t="str">
        <f t="shared" si="136"/>
        <v>N/A</v>
      </c>
      <c r="R814" s="7" t="str">
        <f t="shared" si="137"/>
        <v>Yes</v>
      </c>
      <c r="S814" s="5" t="str">
        <f t="shared" si="138"/>
        <v>Answer Required</v>
      </c>
      <c r="T814" s="6" t="str">
        <f t="shared" si="139"/>
        <v>N/A</v>
      </c>
      <c r="U814" s="7" t="str">
        <f t="shared" si="140"/>
        <v>No</v>
      </c>
      <c r="V814" s="5" t="str">
        <f t="shared" si="141"/>
        <v>Answer Required</v>
      </c>
      <c r="W814" s="6" t="str">
        <f t="shared" si="142"/>
        <v>N/A</v>
      </c>
      <c r="X814" s="5" t="s">
        <v>2886</v>
      </c>
    </row>
    <row r="815" spans="1:24" x14ac:dyDescent="0.25">
      <c r="A815" s="77">
        <f>VLOOKUP(C815,'BU and Control BU Listing'!A:E,5,FALSE)</f>
        <v>23900</v>
      </c>
      <c r="B815" s="80" t="s">
        <v>3796</v>
      </c>
      <c r="C815" s="22" t="str">
        <f t="shared" si="132"/>
        <v>23900</v>
      </c>
      <c r="D815" s="22" t="str">
        <f t="shared" si="133"/>
        <v>01000</v>
      </c>
      <c r="E815" s="21" t="str">
        <f>VLOOKUP(B815,'Table A as of March 2024'!A:G,7,FALSE)</f>
        <v>Frontier Culture Musuem of VA</v>
      </c>
      <c r="F815" s="21" t="str">
        <f>VLOOKUP(B815,'Table A as of March 2024'!A:H,8,FALSE)</f>
        <v>General Fund</v>
      </c>
      <c r="G815" s="11" t="str">
        <f>VLOOKUP(B815,'Table A as of March 2024'!A:I,9,FALSE)</f>
        <v>100</v>
      </c>
      <c r="H815" t="str">
        <f>VLOOKUP(B815,'Table A as of March 2024'!A:L,12,FALSE)</f>
        <v>No</v>
      </c>
      <c r="I815" s="9" t="str">
        <f>VLOOKUP(B815,'Table A as of March 2024'!A:M,13,FALSE)</f>
        <v>G</v>
      </c>
      <c r="J815" t="str">
        <f>VLOOKUP(B815,'Table A as of March 2024'!A:O,15,FALSE)</f>
        <v>U</v>
      </c>
      <c r="K815" t="str">
        <f>VLOOKUP(G815,'ACFR Class Vlookup'!A:B,2,FALSE)</f>
        <v>Governmental</v>
      </c>
      <c r="L815" s="1" t="str">
        <f>VLOOKUP(D815,'Fund Information'!A:F,6,FALSE)</f>
        <v>General Fund</v>
      </c>
      <c r="M815" s="6" t="str">
        <f t="shared" si="134"/>
        <v>N/A</v>
      </c>
      <c r="N815" s="6" t="s">
        <v>2886</v>
      </c>
      <c r="O815" s="6" t="str">
        <f t="shared" si="135"/>
        <v>N/A</v>
      </c>
      <c r="P815" s="5" t="s">
        <v>2886</v>
      </c>
      <c r="Q815" s="6" t="str">
        <f t="shared" si="136"/>
        <v>N/A</v>
      </c>
      <c r="R815" s="7" t="str">
        <f t="shared" si="137"/>
        <v>No</v>
      </c>
      <c r="S815" s="5" t="str">
        <f t="shared" si="138"/>
        <v>Answer Required</v>
      </c>
      <c r="T815" s="6" t="str">
        <f t="shared" si="139"/>
        <v>N/A</v>
      </c>
      <c r="U815" s="7" t="str">
        <f t="shared" si="140"/>
        <v>No</v>
      </c>
      <c r="V815" s="5" t="str">
        <f t="shared" si="141"/>
        <v>Answer Required</v>
      </c>
      <c r="W815" s="6" t="str">
        <f t="shared" si="142"/>
        <v>N/A</v>
      </c>
      <c r="X815" s="5" t="s">
        <v>2886</v>
      </c>
    </row>
    <row r="816" spans="1:24" ht="45" x14ac:dyDescent="0.25">
      <c r="A816" s="77">
        <f>VLOOKUP(C816,'BU and Control BU Listing'!A:E,5,FALSE)</f>
        <v>23900</v>
      </c>
      <c r="B816" s="80" t="s">
        <v>3797</v>
      </c>
      <c r="C816" s="22" t="str">
        <f t="shared" si="132"/>
        <v>23900</v>
      </c>
      <c r="D816" s="22" t="str">
        <f t="shared" si="133"/>
        <v>02195</v>
      </c>
      <c r="E816" s="21" t="str">
        <f>VLOOKUP(B816,'Table A as of March 2024'!A:G,7,FALSE)</f>
        <v>Frontier Culture Musuem of VA</v>
      </c>
      <c r="F816" s="21" t="str">
        <f>VLOOKUP(B816,'Table A as of March 2024'!A:H,8,FALSE)</f>
        <v>Dejarnette Lease Proceeds Fund</v>
      </c>
      <c r="G816" s="11" t="str">
        <f>VLOOKUP(B816,'Table A as of March 2024'!A:I,9,FALSE)</f>
        <v>100</v>
      </c>
      <c r="H816" t="str">
        <f>VLOOKUP(B816,'Table A as of March 2024'!A:L,12,FALSE)</f>
        <v>No</v>
      </c>
      <c r="I816" s="9" t="str">
        <f>VLOOKUP(B816,'Table A as of March 2024'!A:M,13,FALSE)</f>
        <v>U</v>
      </c>
      <c r="J816" t="str">
        <f>VLOOKUP(B816,'Table A as of March 2024'!A:O,15,FALSE)</f>
        <v>A</v>
      </c>
      <c r="K816" t="str">
        <f>VLOOKUP(G816,'ACFR Class Vlookup'!A:B,2,FALSE)</f>
        <v>Governmental</v>
      </c>
      <c r="L816" s="1" t="str">
        <f>VLOOKUP(D816,'Fund Information'!A:F,6,FALSE)</f>
        <v>This fund receives monies from renting land the Frontier Culture Museum owns.  Money generated can be used for anything the Frontier Culture deems necessary.</v>
      </c>
      <c r="M816" s="6" t="str">
        <f t="shared" si="134"/>
        <v>N/A</v>
      </c>
      <c r="N816" s="6" t="s">
        <v>2886</v>
      </c>
      <c r="O816" s="6" t="str">
        <f t="shared" si="135"/>
        <v>N/A</v>
      </c>
      <c r="P816" s="5" t="s">
        <v>2886</v>
      </c>
      <c r="Q816" s="6" t="str">
        <f t="shared" si="136"/>
        <v>N/A</v>
      </c>
      <c r="R816" s="7" t="str">
        <f t="shared" si="137"/>
        <v>No</v>
      </c>
      <c r="S816" s="5" t="str">
        <f t="shared" si="138"/>
        <v>Answer Required</v>
      </c>
      <c r="T816" s="6" t="str">
        <f t="shared" si="139"/>
        <v>N/A</v>
      </c>
      <c r="U816" s="7" t="str">
        <f t="shared" si="140"/>
        <v>No</v>
      </c>
      <c r="V816" s="5" t="str">
        <f t="shared" si="141"/>
        <v>Answer Required</v>
      </c>
      <c r="W816" s="6" t="str">
        <f t="shared" si="142"/>
        <v>N/A</v>
      </c>
      <c r="X816" s="5" t="s">
        <v>2886</v>
      </c>
    </row>
    <row r="817" spans="1:24" x14ac:dyDescent="0.25">
      <c r="A817" s="77">
        <f>VLOOKUP(C817,'BU and Control BU Listing'!A:E,5,FALSE)</f>
        <v>23900</v>
      </c>
      <c r="B817" s="80" t="s">
        <v>3798</v>
      </c>
      <c r="C817" s="22" t="str">
        <f t="shared" si="132"/>
        <v>23900</v>
      </c>
      <c r="D817" s="22" t="str">
        <f t="shared" si="133"/>
        <v>02239</v>
      </c>
      <c r="E817" s="21" t="str">
        <f>VLOOKUP(B817,'Table A as of March 2024'!A:G,7,FALSE)</f>
        <v>Frontier Culture Musuem of VA</v>
      </c>
      <c r="F817" s="21" t="str">
        <f>VLOOKUP(B817,'Table A as of March 2024'!A:H,8,FALSE)</f>
        <v>FCM Special Revenue Fund</v>
      </c>
      <c r="G817" s="11" t="str">
        <f>VLOOKUP(B817,'Table A as of March 2024'!A:I,9,FALSE)</f>
        <v>100</v>
      </c>
      <c r="H817" t="str">
        <f>VLOOKUP(B817,'Table A as of March 2024'!A:L,12,FALSE)</f>
        <v>No</v>
      </c>
      <c r="I817" s="9" t="str">
        <f>VLOOKUP(B817,'Table A as of March 2024'!A:M,13,FALSE)</f>
        <v>U</v>
      </c>
      <c r="J817" t="str">
        <f>VLOOKUP(B817,'Table A as of March 2024'!A:O,15,FALSE)</f>
        <v>A</v>
      </c>
      <c r="K817" t="str">
        <f>VLOOKUP(G817,'ACFR Class Vlookup'!A:B,2,FALSE)</f>
        <v>Governmental</v>
      </c>
      <c r="L817" s="1" t="str">
        <f>VLOOKUP(D817,'Fund Information'!A:F,6,FALSE)</f>
        <v>Operating fund</v>
      </c>
      <c r="M817" s="6" t="str">
        <f t="shared" si="134"/>
        <v>N/A</v>
      </c>
      <c r="N817" s="6" t="s">
        <v>2886</v>
      </c>
      <c r="O817" s="6" t="str">
        <f t="shared" si="135"/>
        <v>N/A</v>
      </c>
      <c r="P817" s="5" t="s">
        <v>2886</v>
      </c>
      <c r="Q817" s="6" t="str">
        <f t="shared" si="136"/>
        <v>N/A</v>
      </c>
      <c r="R817" s="7" t="str">
        <f t="shared" si="137"/>
        <v>No</v>
      </c>
      <c r="S817" s="5" t="str">
        <f t="shared" si="138"/>
        <v>Answer Required</v>
      </c>
      <c r="T817" s="6" t="str">
        <f t="shared" si="139"/>
        <v>N/A</v>
      </c>
      <c r="U817" s="7" t="str">
        <f t="shared" si="140"/>
        <v>No</v>
      </c>
      <c r="V817" s="5" t="str">
        <f t="shared" si="141"/>
        <v>Answer Required</v>
      </c>
      <c r="W817" s="6" t="str">
        <f t="shared" si="142"/>
        <v>N/A</v>
      </c>
      <c r="X817" s="5" t="s">
        <v>2886</v>
      </c>
    </row>
    <row r="818" spans="1:24" ht="30" x14ac:dyDescent="0.25">
      <c r="A818" s="77">
        <f>VLOOKUP(C818,'BU and Control BU Listing'!A:E,5,FALSE)</f>
        <v>23900</v>
      </c>
      <c r="B818" s="80" t="s">
        <v>3799</v>
      </c>
      <c r="C818" s="22" t="str">
        <f t="shared" si="132"/>
        <v>23900</v>
      </c>
      <c r="D818" s="22" t="str">
        <f t="shared" si="133"/>
        <v>02870</v>
      </c>
      <c r="E818" s="21" t="str">
        <f>VLOOKUP(B818,'Table A as of March 2024'!A:G,7,FALSE)</f>
        <v>Frontier Culture Musuem of VA</v>
      </c>
      <c r="F818" s="21" t="str">
        <f>VLOOKUP(B818,'Table A as of March 2024'!A:H,8,FALSE)</f>
        <v>Surp Suppy/Equip Sale-GF-NonHE</v>
      </c>
      <c r="G818" s="11" t="str">
        <f>VLOOKUP(B818,'Table A as of March 2024'!A:I,9,FALSE)</f>
        <v>100</v>
      </c>
      <c r="H818" t="str">
        <f>VLOOKUP(B818,'Table A as of March 2024'!A:L,12,FALSE)</f>
        <v>No</v>
      </c>
      <c r="I818" s="9" t="str">
        <f>VLOOKUP(B818,'Table A as of March 2024'!A:M,13,FALSE)</f>
        <v>U</v>
      </c>
      <c r="J818" t="str">
        <f>VLOOKUP(B818,'Table A as of March 2024'!A:O,15,FALSE)</f>
        <v>A</v>
      </c>
      <c r="K818" t="str">
        <f>VLOOKUP(G818,'ACFR Class Vlookup'!A:B,2,FALSE)</f>
        <v>Governmental</v>
      </c>
      <c r="L818" s="1" t="str">
        <f>VLOOKUP(D818,'Fund Information'!A:F,6,FALSE)</f>
        <v>Accounts for sale of surplus supplies and equipment purchased with General Funds for Non Higher Ed agencies.</v>
      </c>
      <c r="M818" s="6" t="str">
        <f t="shared" si="134"/>
        <v>N/A</v>
      </c>
      <c r="N818" s="6" t="s">
        <v>2886</v>
      </c>
      <c r="O818" s="6" t="str">
        <f t="shared" si="135"/>
        <v>N/A</v>
      </c>
      <c r="P818" s="5" t="s">
        <v>2886</v>
      </c>
      <c r="Q818" s="6" t="str">
        <f t="shared" si="136"/>
        <v>N/A</v>
      </c>
      <c r="R818" s="7" t="str">
        <f t="shared" si="137"/>
        <v>No</v>
      </c>
      <c r="S818" s="5" t="str">
        <f t="shared" si="138"/>
        <v>Answer Required</v>
      </c>
      <c r="T818" s="6" t="str">
        <f t="shared" si="139"/>
        <v>N/A</v>
      </c>
      <c r="U818" s="7" t="str">
        <f t="shared" si="140"/>
        <v>No</v>
      </c>
      <c r="V818" s="5" t="str">
        <f t="shared" si="141"/>
        <v>Answer Required</v>
      </c>
      <c r="W818" s="6" t="str">
        <f t="shared" si="142"/>
        <v>N/A</v>
      </c>
      <c r="X818" s="5" t="s">
        <v>2886</v>
      </c>
    </row>
    <row r="819" spans="1:24" ht="30" x14ac:dyDescent="0.25">
      <c r="A819" s="77">
        <f>VLOOKUP(C819,'BU and Control BU Listing'!A:E,5,FALSE)</f>
        <v>23900</v>
      </c>
      <c r="B819" s="80" t="s">
        <v>3800</v>
      </c>
      <c r="C819" s="22" t="str">
        <f t="shared" si="132"/>
        <v>23900</v>
      </c>
      <c r="D819" s="22" t="str">
        <f t="shared" si="133"/>
        <v>02880</v>
      </c>
      <c r="E819" s="21" t="str">
        <f>VLOOKUP(B819,'Table A as of March 2024'!A:G,7,FALSE)</f>
        <v>Frontier Culture Musuem of VA</v>
      </c>
      <c r="F819" s="21" t="str">
        <f>VLOOKUP(B819,'Table A as of March 2024'!A:H,8,FALSE)</f>
        <v>Surp Supply/Equip-NonGF-NonHE</v>
      </c>
      <c r="G819" s="11" t="str">
        <f>VLOOKUP(B819,'Table A as of March 2024'!A:I,9,FALSE)</f>
        <v>100</v>
      </c>
      <c r="H819" t="str">
        <f>VLOOKUP(B819,'Table A as of March 2024'!A:L,12,FALSE)</f>
        <v>No</v>
      </c>
      <c r="I819" s="9" t="str">
        <f>VLOOKUP(B819,'Table A as of March 2024'!A:M,13,FALSE)</f>
        <v>U</v>
      </c>
      <c r="J819" t="str">
        <f>VLOOKUP(B819,'Table A as of March 2024'!A:O,15,FALSE)</f>
        <v>A</v>
      </c>
      <c r="K819" t="str">
        <f>VLOOKUP(G819,'ACFR Class Vlookup'!A:B,2,FALSE)</f>
        <v>Governmental</v>
      </c>
      <c r="L819" s="1" t="str">
        <f>VLOOKUP(D819,'Fund Information'!A:F,6,FALSE)</f>
        <v>Accounts for sale of surplus supplies and equipment purchased with Non General Funds for Non Higher Ed agencies.</v>
      </c>
      <c r="M819" s="6" t="str">
        <f t="shared" si="134"/>
        <v>N/A</v>
      </c>
      <c r="N819" s="6" t="s">
        <v>2886</v>
      </c>
      <c r="O819" s="6" t="str">
        <f t="shared" si="135"/>
        <v>N/A</v>
      </c>
      <c r="P819" s="5" t="s">
        <v>2886</v>
      </c>
      <c r="Q819" s="6" t="str">
        <f t="shared" si="136"/>
        <v>N/A</v>
      </c>
      <c r="R819" s="7" t="str">
        <f t="shared" si="137"/>
        <v>No</v>
      </c>
      <c r="S819" s="5" t="str">
        <f t="shared" si="138"/>
        <v>Answer Required</v>
      </c>
      <c r="T819" s="6" t="str">
        <f t="shared" si="139"/>
        <v>N/A</v>
      </c>
      <c r="U819" s="7" t="str">
        <f t="shared" si="140"/>
        <v>No</v>
      </c>
      <c r="V819" s="5" t="str">
        <f t="shared" si="141"/>
        <v>Answer Required</v>
      </c>
      <c r="W819" s="6" t="str">
        <f t="shared" si="142"/>
        <v>N/A</v>
      </c>
      <c r="X819" s="5" t="s">
        <v>2886</v>
      </c>
    </row>
    <row r="820" spans="1:24" ht="30" x14ac:dyDescent="0.25">
      <c r="A820" s="77">
        <f>VLOOKUP(C820,'BU and Control BU Listing'!A:E,5,FALSE)</f>
        <v>23900</v>
      </c>
      <c r="B820" s="80" t="s">
        <v>3801</v>
      </c>
      <c r="C820" s="22" t="str">
        <f t="shared" si="132"/>
        <v>23900</v>
      </c>
      <c r="D820" s="22" t="str">
        <f t="shared" si="133"/>
        <v>02900</v>
      </c>
      <c r="E820" s="21" t="str">
        <f>VLOOKUP(B820,'Table A as of March 2024'!A:G,7,FALSE)</f>
        <v>Frontier Culture Musuem of VA</v>
      </c>
      <c r="F820" s="21" t="str">
        <f>VLOOKUP(B820,'Table A as of March 2024'!A:H,8,FALSE)</f>
        <v>Insurance Recovery</v>
      </c>
      <c r="G820" s="11" t="str">
        <f>VLOOKUP(B820,'Table A as of March 2024'!A:I,9,FALSE)</f>
        <v>105</v>
      </c>
      <c r="H820" t="str">
        <f>VLOOKUP(B820,'Table A as of March 2024'!A:L,12,FALSE)</f>
        <v>No</v>
      </c>
      <c r="I820" s="9" t="str">
        <f>VLOOKUP(B820,'Table A as of March 2024'!A:M,13,FALSE)</f>
        <v>U</v>
      </c>
      <c r="J820" t="str">
        <f>VLOOKUP(B820,'Table A as of March 2024'!A:O,15,FALSE)</f>
        <v>C</v>
      </c>
      <c r="K820" t="str">
        <f>VLOOKUP(G820,'ACFR Class Vlookup'!A:B,2,FALSE)</f>
        <v>Governmental</v>
      </c>
      <c r="L820" s="1" t="str">
        <f>VLOOKUP(D820,'Fund Information'!A:F,6,FALSE)</f>
        <v>Accounts for insurance proceeds received when an insured item is damaged.</v>
      </c>
      <c r="M820" s="6" t="str">
        <f t="shared" si="134"/>
        <v>N/A</v>
      </c>
      <c r="N820" s="6" t="s">
        <v>2886</v>
      </c>
      <c r="O820" s="6" t="str">
        <f t="shared" si="135"/>
        <v>N/A</v>
      </c>
      <c r="P820" s="5" t="s">
        <v>2886</v>
      </c>
      <c r="Q820" s="6" t="str">
        <f t="shared" si="136"/>
        <v>N/A</v>
      </c>
      <c r="R820" s="7" t="str">
        <f t="shared" si="137"/>
        <v>No</v>
      </c>
      <c r="S820" s="5" t="str">
        <f t="shared" si="138"/>
        <v>Answer Required</v>
      </c>
      <c r="T820" s="6" t="str">
        <f t="shared" si="139"/>
        <v>N/A</v>
      </c>
      <c r="U820" s="7" t="str">
        <f t="shared" si="140"/>
        <v>Yes</v>
      </c>
      <c r="V820" s="5" t="str">
        <f t="shared" si="141"/>
        <v>Answer Required</v>
      </c>
      <c r="W820" s="6" t="str">
        <f t="shared" si="142"/>
        <v>N/A</v>
      </c>
      <c r="X820" s="5" t="s">
        <v>2886</v>
      </c>
    </row>
    <row r="821" spans="1:24" ht="30" x14ac:dyDescent="0.25">
      <c r="A821" s="77">
        <f>VLOOKUP(C821,'BU and Control BU Listing'!A:E,5,FALSE)</f>
        <v>23900</v>
      </c>
      <c r="B821" s="80" t="s">
        <v>3802</v>
      </c>
      <c r="C821" s="22" t="str">
        <f t="shared" si="132"/>
        <v>23900</v>
      </c>
      <c r="D821" s="22" t="str">
        <f t="shared" si="133"/>
        <v>08200</v>
      </c>
      <c r="E821" s="21" t="str">
        <f>VLOOKUP(B821,'Table A as of March 2024'!A:G,7,FALSE)</f>
        <v>Frontier Culture Musuem of VA</v>
      </c>
      <c r="F821" s="21" t="str">
        <f>VLOOKUP(B821,'Table A as of March 2024'!A:H,8,FALSE)</f>
        <v>VPBA Projects</v>
      </c>
      <c r="G821" s="11" t="str">
        <f>VLOOKUP(B821,'Table A as of March 2024'!A:I,9,FALSE)</f>
        <v>156</v>
      </c>
      <c r="H821" t="str">
        <f>VLOOKUP(B821,'Table A as of March 2024'!A:L,12,FALSE)</f>
        <v>No</v>
      </c>
      <c r="I821" s="9" t="str">
        <f>VLOOKUP(B821,'Table A as of March 2024'!A:M,13,FALSE)</f>
        <v>R</v>
      </c>
      <c r="J821" t="str">
        <f>VLOOKUP(B821,'Table A as of March 2024'!A:O,15,FALSE)</f>
        <v>R</v>
      </c>
      <c r="K821" t="str">
        <f>VLOOKUP(G821,'ACFR Class Vlookup'!A:B,2,FALSE)</f>
        <v>Governmental</v>
      </c>
      <c r="L821" s="1" t="str">
        <f>VLOOKUP(D821,'Fund Information'!A:F,6,FALSE)</f>
        <v>Blended component unit recorded from Department of Treasury VPBA financial statement template submissions.</v>
      </c>
      <c r="M821" s="6" t="str">
        <f t="shared" si="134"/>
        <v>N/A</v>
      </c>
      <c r="N821" s="6" t="s">
        <v>2886</v>
      </c>
      <c r="O821" s="6" t="str">
        <f t="shared" si="135"/>
        <v>N/A</v>
      </c>
      <c r="P821" s="5" t="s">
        <v>2886</v>
      </c>
      <c r="Q821" s="6" t="str">
        <f t="shared" si="136"/>
        <v>N/A</v>
      </c>
      <c r="R821" s="7" t="str">
        <f t="shared" si="137"/>
        <v>Yes</v>
      </c>
      <c r="S821" s="5" t="str">
        <f t="shared" si="138"/>
        <v>Answer Required</v>
      </c>
      <c r="T821" s="6" t="str">
        <f t="shared" si="139"/>
        <v>N/A</v>
      </c>
      <c r="U821" s="7" t="str">
        <f t="shared" si="140"/>
        <v>No</v>
      </c>
      <c r="V821" s="5" t="str">
        <f t="shared" si="141"/>
        <v>Answer Required</v>
      </c>
      <c r="W821" s="6" t="str">
        <f t="shared" si="142"/>
        <v>N/A</v>
      </c>
      <c r="X821" s="5" t="s">
        <v>2886</v>
      </c>
    </row>
    <row r="822" spans="1:24" ht="45" x14ac:dyDescent="0.25">
      <c r="A822" s="77">
        <f>VLOOKUP(C822,'BU and Control BU Listing'!A:E,5,FALSE)</f>
        <v>23900</v>
      </c>
      <c r="B822" s="80" t="s">
        <v>3803</v>
      </c>
      <c r="C822" s="22" t="str">
        <f t="shared" si="132"/>
        <v>23900</v>
      </c>
      <c r="D822" s="22" t="str">
        <f t="shared" si="133"/>
        <v>09650</v>
      </c>
      <c r="E822" s="21" t="str">
        <f>VLOOKUP(B822,'Table A as of March 2024'!A:G,7,FALSE)</f>
        <v>Frontier Culture Musuem of VA</v>
      </c>
      <c r="F822" s="21" t="str">
        <f>VLOOKUP(B822,'Table A as of March 2024'!A:H,8,FALSE)</f>
        <v>Central Capital Planning Fund</v>
      </c>
      <c r="G822" s="11" t="str">
        <f>VLOOKUP(B822,'Table A as of March 2024'!A:I,9,FALSE)</f>
        <v>100</v>
      </c>
      <c r="H822" t="str">
        <f>VLOOKUP(B822,'Table A as of March 2024'!A:L,12,FALSE)</f>
        <v>No</v>
      </c>
      <c r="I822" s="9" t="str">
        <f>VLOOKUP(B822,'Table A as of March 2024'!A:M,13,FALSE)</f>
        <v>U</v>
      </c>
      <c r="J822" t="str">
        <f>VLOOKUP(B822,'Table A as of March 2024'!A:O,15,FALSE)</f>
        <v>C</v>
      </c>
      <c r="K822" t="str">
        <f>VLOOKUP(G822,'ACFR Class Vlookup'!A:B,2,FALSE)</f>
        <v>Governmental</v>
      </c>
      <c r="L822" s="1" t="str">
        <f>VLOOKUP(D822,'Fund Information'!A:F,6,FALSE)</f>
        <v>Fund established to pay the pre-planning or detailed planning costs of capital outlay projects that have been approved for pre-planning or detailed planning by the general assembly.</v>
      </c>
      <c r="M822" s="6" t="str">
        <f t="shared" si="134"/>
        <v>N/A</v>
      </c>
      <c r="N822" s="6" t="s">
        <v>2886</v>
      </c>
      <c r="O822" s="6" t="str">
        <f t="shared" si="135"/>
        <v>N/A</v>
      </c>
      <c r="P822" s="5" t="s">
        <v>2886</v>
      </c>
      <c r="Q822" s="6" t="str">
        <f t="shared" si="136"/>
        <v>N/A</v>
      </c>
      <c r="R822" s="7" t="str">
        <f t="shared" si="137"/>
        <v>No</v>
      </c>
      <c r="S822" s="5" t="str">
        <f t="shared" si="138"/>
        <v>Answer Required</v>
      </c>
      <c r="T822" s="6" t="str">
        <f t="shared" si="139"/>
        <v>N/A</v>
      </c>
      <c r="U822" s="7" t="str">
        <f t="shared" si="140"/>
        <v>Yes</v>
      </c>
      <c r="V822" s="5" t="str">
        <f t="shared" si="141"/>
        <v>Answer Required</v>
      </c>
      <c r="W822" s="6" t="str">
        <f t="shared" si="142"/>
        <v>N/A</v>
      </c>
      <c r="X822" s="5" t="s">
        <v>2886</v>
      </c>
    </row>
    <row r="823" spans="1:24" ht="165" x14ac:dyDescent="0.25">
      <c r="A823" s="77">
        <f>VLOOKUP(C823,'BU and Control BU Listing'!A:E,5,FALSE)</f>
        <v>23900</v>
      </c>
      <c r="B823" s="80" t="s">
        <v>5851</v>
      </c>
      <c r="C823" s="22" t="str">
        <f t="shared" si="132"/>
        <v>23900</v>
      </c>
      <c r="D823" s="22" t="str">
        <f t="shared" si="133"/>
        <v>10110</v>
      </c>
      <c r="E823" s="21" t="str">
        <f>VLOOKUP(B823,'Table A as of March 2024'!A:G,7,FALSE)</f>
        <v>Frontier Culture Musuem of VA</v>
      </c>
      <c r="F823" s="21" t="str">
        <f>VLOOKUP(B823,'Table A as of March 2024'!A:H,8,FALSE)</f>
        <v>CARESActRlfFd–General-COVID-19</v>
      </c>
      <c r="G823" s="11" t="str">
        <f>VLOOKUP(B823,'Table A as of March 2024'!A:I,9,FALSE)</f>
        <v>120</v>
      </c>
      <c r="H823" t="str">
        <f>VLOOKUP(B823,'Table A as of March 2024'!A:L,12,FALSE)</f>
        <v>No</v>
      </c>
      <c r="I823" s="9" t="str">
        <f>VLOOKUP(B823,'Table A as of March 2024'!A:M,13,FALSE)</f>
        <v>V</v>
      </c>
      <c r="J823" t="str">
        <f>VLOOKUP(B823,'Table A as of March 2024'!A:O,15,FALSE)</f>
        <v>R</v>
      </c>
      <c r="K823" t="str">
        <f>VLOOKUP(G823,'ACFR Class Vlookup'!A:B,2,FALSE)</f>
        <v>Governmental</v>
      </c>
      <c r="L823" s="1" t="str">
        <f>VLOOKUP(D823,'Fund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23" s="6" t="str">
        <f t="shared" si="134"/>
        <v>N/A</v>
      </c>
      <c r="N823" s="6" t="s">
        <v>2886</v>
      </c>
      <c r="O823" s="6" t="str">
        <f t="shared" si="135"/>
        <v>N/A</v>
      </c>
      <c r="P823" s="5" t="s">
        <v>2886</v>
      </c>
      <c r="Q823" s="6" t="str">
        <f t="shared" si="136"/>
        <v>N/A</v>
      </c>
      <c r="R823" s="7" t="str">
        <f t="shared" si="137"/>
        <v>Yes</v>
      </c>
      <c r="S823" s="5" t="str">
        <f t="shared" si="138"/>
        <v>Answer Required</v>
      </c>
      <c r="T823" s="6" t="str">
        <f t="shared" si="139"/>
        <v>N/A</v>
      </c>
      <c r="U823" s="7" t="str">
        <f t="shared" si="140"/>
        <v>No</v>
      </c>
      <c r="V823" s="5" t="str">
        <f t="shared" si="141"/>
        <v>Answer Required</v>
      </c>
      <c r="W823" s="6" t="str">
        <f t="shared" si="142"/>
        <v>N/A</v>
      </c>
      <c r="X823" s="5" t="s">
        <v>2886</v>
      </c>
    </row>
    <row r="824" spans="1:24" x14ac:dyDescent="0.25">
      <c r="A824" s="77">
        <f>VLOOKUP(C824,'BU and Control BU Listing'!A:E,5,FALSE)</f>
        <v>24400</v>
      </c>
      <c r="B824" s="80" t="s">
        <v>3833</v>
      </c>
      <c r="C824" s="22" t="str">
        <f t="shared" si="132"/>
        <v>24400</v>
      </c>
      <c r="D824" s="22" t="str">
        <f t="shared" si="133"/>
        <v>01000</v>
      </c>
      <c r="E824" s="21" t="str">
        <f>VLOOKUP(B824,'Table A as of March 2024'!A:G,7,FALSE)</f>
        <v>Online VA Network Authority</v>
      </c>
      <c r="F824" s="21" t="str">
        <f>VLOOKUP(B824,'Table A as of March 2024'!A:H,8,FALSE)</f>
        <v>General Fund</v>
      </c>
      <c r="G824" s="11" t="str">
        <f>VLOOKUP(B824,'Table A as of March 2024'!A:I,9,FALSE)</f>
        <v>100</v>
      </c>
      <c r="H824" t="str">
        <f>VLOOKUP(B824,'Table A as of March 2024'!A:L,12,FALSE)</f>
        <v>No</v>
      </c>
      <c r="I824" s="9" t="str">
        <f>VLOOKUP(B824,'Table A as of March 2024'!A:M,13,FALSE)</f>
        <v>G</v>
      </c>
      <c r="J824" t="str">
        <f>VLOOKUP(B824,'Table A as of March 2024'!A:O,15,FALSE)</f>
        <v>U</v>
      </c>
      <c r="K824" t="str">
        <f>VLOOKUP(G824,'ACFR Class Vlookup'!A:B,2,FALSE)</f>
        <v>Governmental</v>
      </c>
      <c r="L824" s="1" t="str">
        <f>VLOOKUP(D824,'Fund Information'!A:F,6,FALSE)</f>
        <v>General Fund</v>
      </c>
      <c r="M824" s="6" t="str">
        <f t="shared" si="134"/>
        <v>N/A</v>
      </c>
      <c r="N824" s="6" t="s">
        <v>2886</v>
      </c>
      <c r="O824" s="6" t="str">
        <f t="shared" si="135"/>
        <v>N/A</v>
      </c>
      <c r="P824" s="5" t="s">
        <v>2886</v>
      </c>
      <c r="Q824" s="6" t="str">
        <f t="shared" si="136"/>
        <v>N/A</v>
      </c>
      <c r="R824" s="7" t="str">
        <f t="shared" si="137"/>
        <v>No</v>
      </c>
      <c r="S824" s="5" t="str">
        <f t="shared" si="138"/>
        <v>Answer Required</v>
      </c>
      <c r="T824" s="6" t="str">
        <f t="shared" si="139"/>
        <v>N/A</v>
      </c>
      <c r="U824" s="7" t="str">
        <f t="shared" si="140"/>
        <v>No</v>
      </c>
      <c r="V824" s="5" t="str">
        <f t="shared" si="141"/>
        <v>Answer Required</v>
      </c>
      <c r="W824" s="6" t="str">
        <f t="shared" si="142"/>
        <v>N/A</v>
      </c>
      <c r="X824" s="5" t="s">
        <v>2886</v>
      </c>
    </row>
    <row r="825" spans="1:24" x14ac:dyDescent="0.25">
      <c r="A825" s="77">
        <f>VLOOKUP(C825,'BU and Control BU Listing'!A:E,5,FALSE)</f>
        <v>24500</v>
      </c>
      <c r="B825" s="80" t="s">
        <v>3834</v>
      </c>
      <c r="C825" s="22" t="str">
        <f t="shared" si="132"/>
        <v>24500</v>
      </c>
      <c r="D825" s="22" t="str">
        <f t="shared" si="133"/>
        <v>01000</v>
      </c>
      <c r="E825" s="21" t="str">
        <f>VLOOKUP(B825,'Table A as of March 2024'!A:G,7,FALSE)</f>
        <v>State Council of Higher Educ</v>
      </c>
      <c r="F825" s="21" t="str">
        <f>VLOOKUP(B825,'Table A as of March 2024'!A:H,8,FALSE)</f>
        <v>General Fund</v>
      </c>
      <c r="G825" s="11" t="str">
        <f>VLOOKUP(B825,'Table A as of March 2024'!A:I,9,FALSE)</f>
        <v>100</v>
      </c>
      <c r="H825" t="str">
        <f>VLOOKUP(B825,'Table A as of March 2024'!A:L,12,FALSE)</f>
        <v>No</v>
      </c>
      <c r="I825" s="9" t="str">
        <f>VLOOKUP(B825,'Table A as of March 2024'!A:M,13,FALSE)</f>
        <v>G</v>
      </c>
      <c r="J825" t="str">
        <f>VLOOKUP(B825,'Table A as of March 2024'!A:O,15,FALSE)</f>
        <v>U</v>
      </c>
      <c r="K825" t="str">
        <f>VLOOKUP(G825,'ACFR Class Vlookup'!A:B,2,FALSE)</f>
        <v>Governmental</v>
      </c>
      <c r="L825" s="1" t="str">
        <f>VLOOKUP(D825,'Fund Information'!A:F,6,FALSE)</f>
        <v>General Fund</v>
      </c>
      <c r="M825" s="6" t="str">
        <f t="shared" si="134"/>
        <v>N/A</v>
      </c>
      <c r="N825" s="6" t="s">
        <v>2886</v>
      </c>
      <c r="O825" s="6" t="str">
        <f t="shared" si="135"/>
        <v>N/A</v>
      </c>
      <c r="P825" s="5" t="s">
        <v>2886</v>
      </c>
      <c r="Q825" s="6" t="str">
        <f t="shared" si="136"/>
        <v>N/A</v>
      </c>
      <c r="R825" s="7" t="str">
        <f t="shared" si="137"/>
        <v>No</v>
      </c>
      <c r="S825" s="5" t="str">
        <f t="shared" si="138"/>
        <v>Answer Required</v>
      </c>
      <c r="T825" s="6" t="str">
        <f t="shared" si="139"/>
        <v>N/A</v>
      </c>
      <c r="U825" s="7" t="str">
        <f t="shared" si="140"/>
        <v>No</v>
      </c>
      <c r="V825" s="5" t="str">
        <f t="shared" si="141"/>
        <v>Answer Required</v>
      </c>
      <c r="W825" s="6" t="str">
        <f t="shared" si="142"/>
        <v>N/A</v>
      </c>
      <c r="X825" s="5" t="s">
        <v>2886</v>
      </c>
    </row>
    <row r="826" spans="1:24" ht="75" x14ac:dyDescent="0.25">
      <c r="A826" s="77">
        <f>VLOOKUP(C826,'BU and Control BU Listing'!A:E,5,FALSE)</f>
        <v>24500</v>
      </c>
      <c r="B826" s="80" t="s">
        <v>3835</v>
      </c>
      <c r="C826" s="22" t="str">
        <f t="shared" si="132"/>
        <v>24500</v>
      </c>
      <c r="D826" s="22" t="str">
        <f t="shared" si="133"/>
        <v>02032</v>
      </c>
      <c r="E826" s="21" t="str">
        <f>VLOOKUP(B826,'Table A as of March 2024'!A:G,7,FALSE)</f>
        <v>State Council of Higher Educ</v>
      </c>
      <c r="F826" s="21" t="str">
        <f>VLOOKUP(B826,'Table A as of March 2024'!A:H,8,FALSE)</f>
        <v>Tuition Assistance Grant Fund</v>
      </c>
      <c r="G826" s="11" t="str">
        <f>VLOOKUP(B826,'Table A as of March 2024'!A:I,9,FALSE)</f>
        <v>105</v>
      </c>
      <c r="H826" t="str">
        <f>VLOOKUP(B826,'Table A as of March 2024'!A:L,12,FALSE)</f>
        <v>No</v>
      </c>
      <c r="I826" s="9" t="str">
        <f>VLOOKUP(B826,'Table A as of March 2024'!A:M,13,FALSE)</f>
        <v>U</v>
      </c>
      <c r="J826" t="str">
        <f>VLOOKUP(B826,'Table A as of March 2024'!A:O,15,FALSE)</f>
        <v>R</v>
      </c>
      <c r="K826" t="str">
        <f>VLOOKUP(G826,'ACFR Class Vlookup'!A:B,2,FALSE)</f>
        <v>Governmental</v>
      </c>
      <c r="L826" s="1" t="str">
        <f>VLOOKUP(D826,'Fund Information'!A:F,6,FALSE)</f>
        <v>This fund is for the tax payer check off box income for the Tuition Assistance Grant to provide monetary assistance to residents of the Commonwealth who are enrolled in undergraduate or graduate programs in private Virginia colleges.  Funds can only be used for the TAG program.</v>
      </c>
      <c r="M826" s="6" t="str">
        <f t="shared" si="134"/>
        <v>N/A</v>
      </c>
      <c r="N826" s="6" t="s">
        <v>2886</v>
      </c>
      <c r="O826" s="6" t="str">
        <f t="shared" si="135"/>
        <v>N/A</v>
      </c>
      <c r="P826" s="5" t="s">
        <v>2886</v>
      </c>
      <c r="Q826" s="6" t="str">
        <f t="shared" si="136"/>
        <v>N/A</v>
      </c>
      <c r="R826" s="7" t="str">
        <f t="shared" si="137"/>
        <v>Yes</v>
      </c>
      <c r="S826" s="5" t="str">
        <f t="shared" si="138"/>
        <v>Answer Required</v>
      </c>
      <c r="T826" s="6" t="str">
        <f t="shared" si="139"/>
        <v>N/A</v>
      </c>
      <c r="U826" s="7" t="str">
        <f t="shared" si="140"/>
        <v>No</v>
      </c>
      <c r="V826" s="5" t="str">
        <f t="shared" si="141"/>
        <v>Answer Required</v>
      </c>
      <c r="W826" s="6" t="str">
        <f t="shared" si="142"/>
        <v>N/A</v>
      </c>
      <c r="X826" s="5" t="s">
        <v>2886</v>
      </c>
    </row>
    <row r="827" spans="1:24" x14ac:dyDescent="0.25">
      <c r="A827" s="77">
        <f>VLOOKUP(C827,'BU and Control BU Listing'!A:E,5,FALSE)</f>
        <v>24500</v>
      </c>
      <c r="B827" s="80" t="s">
        <v>3836</v>
      </c>
      <c r="C827" s="22" t="str">
        <f t="shared" si="132"/>
        <v>24500</v>
      </c>
      <c r="D827" s="22" t="str">
        <f t="shared" si="133"/>
        <v>02070</v>
      </c>
      <c r="E827" s="21" t="str">
        <f>VLOOKUP(B827,'Table A as of March 2024'!A:G,7,FALSE)</f>
        <v>State Council of Higher Educ</v>
      </c>
      <c r="F827" s="21" t="str">
        <f>VLOOKUP(B827,'Table A as of March 2024'!A:H,8,FALSE)</f>
        <v>Distance Learning Reciprocity</v>
      </c>
      <c r="G827" s="11" t="str">
        <f>VLOOKUP(B827,'Table A as of March 2024'!A:I,9,FALSE)</f>
        <v>105</v>
      </c>
      <c r="H827" t="str">
        <f>VLOOKUP(B827,'Table A as of March 2024'!A:L,12,FALSE)</f>
        <v>No</v>
      </c>
      <c r="I827" s="9" t="str">
        <f>VLOOKUP(B827,'Table A as of March 2024'!A:M,13,FALSE)</f>
        <v>U</v>
      </c>
      <c r="J827" t="str">
        <f>VLOOKUP(B827,'Table A as of March 2024'!A:O,15,FALSE)</f>
        <v>C</v>
      </c>
      <c r="K827" t="str">
        <f>VLOOKUP(G827,'ACFR Class Vlookup'!A:B,2,FALSE)</f>
        <v>Governmental</v>
      </c>
      <c r="L827" s="1" t="str">
        <f>VLOOKUP(D827,'Fund Information'!A:F,6,FALSE)</f>
        <v>Distance Learning Reciprocity Agreements - code of VA section 23-9.14:3</v>
      </c>
      <c r="M827" s="6" t="str">
        <f t="shared" si="134"/>
        <v>N/A</v>
      </c>
      <c r="N827" s="6" t="s">
        <v>2886</v>
      </c>
      <c r="O827" s="6" t="str">
        <f t="shared" si="135"/>
        <v>N/A</v>
      </c>
      <c r="P827" s="5" t="s">
        <v>2886</v>
      </c>
      <c r="Q827" s="6" t="str">
        <f t="shared" si="136"/>
        <v>N/A</v>
      </c>
      <c r="R827" s="7" t="str">
        <f t="shared" si="137"/>
        <v>No</v>
      </c>
      <c r="S827" s="5" t="str">
        <f t="shared" si="138"/>
        <v>Answer Required</v>
      </c>
      <c r="T827" s="6" t="str">
        <f t="shared" si="139"/>
        <v>N/A</v>
      </c>
      <c r="U827" s="7" t="str">
        <f t="shared" si="140"/>
        <v>Yes</v>
      </c>
      <c r="V827" s="5" t="str">
        <f t="shared" si="141"/>
        <v>Answer Required</v>
      </c>
      <c r="W827" s="6" t="str">
        <f t="shared" si="142"/>
        <v>N/A</v>
      </c>
      <c r="X827" s="5" t="s">
        <v>2886</v>
      </c>
    </row>
    <row r="828" spans="1:24" ht="60" x14ac:dyDescent="0.25">
      <c r="A828" s="77">
        <f>VLOOKUP(C828,'BU and Control BU Listing'!A:E,5,FALSE)</f>
        <v>24500</v>
      </c>
      <c r="B828" s="80" t="s">
        <v>3837</v>
      </c>
      <c r="C828" s="22" t="str">
        <f t="shared" si="132"/>
        <v>24500</v>
      </c>
      <c r="D828" s="22" t="str">
        <f t="shared" si="133"/>
        <v>02245</v>
      </c>
      <c r="E828" s="21" t="str">
        <f>VLOOKUP(B828,'Table A as of March 2024'!A:G,7,FALSE)</f>
        <v>State Council of Higher Educ</v>
      </c>
      <c r="F828" s="21" t="str">
        <f>VLOOKUP(B828,'Table A as of March 2024'!A:H,8,FALSE)</f>
        <v>SCHEV Special Revenue Fund</v>
      </c>
      <c r="G828" s="11" t="str">
        <f>VLOOKUP(B828,'Table A as of March 2024'!A:I,9,FALSE)</f>
        <v>100</v>
      </c>
      <c r="H828" t="str">
        <f>VLOOKUP(B828,'Table A as of March 2024'!A:L,12,FALSE)</f>
        <v>No</v>
      </c>
      <c r="I828" s="9" t="str">
        <f>VLOOKUP(B828,'Table A as of March 2024'!A:M,13,FALSE)</f>
        <v>U</v>
      </c>
      <c r="J828" t="str">
        <f>VLOOKUP(B828,'Table A as of March 2024'!A:O,15,FALSE)</f>
        <v>A</v>
      </c>
      <c r="K828" t="str">
        <f>VLOOKUP(G828,'ACFR Class Vlookup'!A:B,2,FALSE)</f>
        <v>Governmental</v>
      </c>
      <c r="L828" s="1" t="str">
        <f>VLOOKUP(D828,'Fund Information'!A:F,6,FALSE)</f>
        <v>This fund will be used to collect licensing fees for out-of-state colleges that want to develop a presence in Virginia.  All funds received are used to support this effort (salaries, admin costs of the program, GearUp Scholarships, and other miscellaneous NGF projects)</v>
      </c>
      <c r="M828" s="6" t="str">
        <f t="shared" si="134"/>
        <v>N/A</v>
      </c>
      <c r="N828" s="6" t="s">
        <v>2886</v>
      </c>
      <c r="O828" s="6" t="str">
        <f t="shared" si="135"/>
        <v>N/A</v>
      </c>
      <c r="P828" s="5" t="s">
        <v>2886</v>
      </c>
      <c r="Q828" s="6" t="str">
        <f t="shared" si="136"/>
        <v>N/A</v>
      </c>
      <c r="R828" s="7" t="str">
        <f t="shared" si="137"/>
        <v>No</v>
      </c>
      <c r="S828" s="5" t="str">
        <f t="shared" si="138"/>
        <v>Answer Required</v>
      </c>
      <c r="T828" s="6" t="str">
        <f t="shared" si="139"/>
        <v>N/A</v>
      </c>
      <c r="U828" s="7" t="str">
        <f t="shared" si="140"/>
        <v>No</v>
      </c>
      <c r="V828" s="5" t="str">
        <f t="shared" si="141"/>
        <v>Answer Required</v>
      </c>
      <c r="W828" s="6" t="str">
        <f t="shared" si="142"/>
        <v>N/A</v>
      </c>
      <c r="X828" s="5" t="s">
        <v>2886</v>
      </c>
    </row>
    <row r="829" spans="1:24" ht="75" x14ac:dyDescent="0.25">
      <c r="A829" s="77">
        <f>VLOOKUP(C829,'BU and Control BU Listing'!A:E,5,FALSE)</f>
        <v>24500</v>
      </c>
      <c r="B829" s="80" t="s">
        <v>3838</v>
      </c>
      <c r="C829" s="22" t="str">
        <f t="shared" si="132"/>
        <v>24500</v>
      </c>
      <c r="D829" s="22" t="str">
        <f t="shared" si="133"/>
        <v>02371</v>
      </c>
      <c r="E829" s="21" t="str">
        <f>VLOOKUP(B829,'Table A as of March 2024'!A:G,7,FALSE)</f>
        <v>State Council of Higher Educ</v>
      </c>
      <c r="F829" s="21" t="str">
        <f>VLOOKUP(B829,'Table A as of March 2024'!A:H,8,FALSE)</f>
        <v>VA Guaranteed Assistance Fund</v>
      </c>
      <c r="G829" s="11" t="str">
        <f>VLOOKUP(B829,'Table A as of March 2024'!A:I,9,FALSE)</f>
        <v>105</v>
      </c>
      <c r="H829" t="str">
        <f>VLOOKUP(B829,'Table A as of March 2024'!A:L,12,FALSE)</f>
        <v>Yes</v>
      </c>
      <c r="I829" s="9" t="str">
        <f>VLOOKUP(B829,'Table A as of March 2024'!A:M,13,FALSE)</f>
        <v>U</v>
      </c>
      <c r="J829" t="str">
        <f>VLOOKUP(B829,'Table A as of March 2024'!A:O,15,FALSE)</f>
        <v>C</v>
      </c>
      <c r="K829" t="str">
        <f>VLOOKUP(G829,'ACFR Class Vlookup'!A:B,2,FALSE)</f>
        <v>Governmental</v>
      </c>
      <c r="L829" s="1" t="str">
        <f>VLOOKUP(D829,'Fund Information'!A:F,6,FALSE)</f>
        <v>Funds may be paid to any public institution of higher education on behalf of students who have been awarded financial assistance pursuant to the provisions of § 23-38.53:6. On and after July 1, 1995, any funds remaining in the Fund shall be credited to the account of the State Council of Higher Education.</v>
      </c>
      <c r="M829" s="6" t="str">
        <f t="shared" si="134"/>
        <v>N/A</v>
      </c>
      <c r="N829" s="6" t="s">
        <v>2886</v>
      </c>
      <c r="O829" s="6" t="str">
        <f t="shared" si="135"/>
        <v>N/A</v>
      </c>
      <c r="P829" s="5" t="s">
        <v>2886</v>
      </c>
      <c r="Q829" s="6" t="str">
        <f t="shared" si="136"/>
        <v>N/A</v>
      </c>
      <c r="R829" s="7" t="str">
        <f t="shared" si="137"/>
        <v>No</v>
      </c>
      <c r="S829" s="5" t="str">
        <f t="shared" si="138"/>
        <v>Answer Required</v>
      </c>
      <c r="T829" s="6" t="str">
        <f t="shared" si="139"/>
        <v>N/A</v>
      </c>
      <c r="U829" s="7" t="str">
        <f t="shared" si="140"/>
        <v>Yes</v>
      </c>
      <c r="V829" s="5" t="str">
        <f t="shared" si="141"/>
        <v>Answer Required</v>
      </c>
      <c r="W829" s="6" t="str">
        <f t="shared" si="142"/>
        <v>N/A</v>
      </c>
      <c r="X829" s="5" t="s">
        <v>2886</v>
      </c>
    </row>
    <row r="830" spans="1:24" ht="90" x14ac:dyDescent="0.25">
      <c r="A830" s="77">
        <f>VLOOKUP(C830,'BU and Control BU Listing'!A:E,5,FALSE)</f>
        <v>24500</v>
      </c>
      <c r="B830" s="80" t="s">
        <v>3839</v>
      </c>
      <c r="C830" s="22" t="str">
        <f t="shared" si="132"/>
        <v>24500</v>
      </c>
      <c r="D830" s="22" t="str">
        <f t="shared" si="133"/>
        <v>02685</v>
      </c>
      <c r="E830" s="21" t="str">
        <f>VLOOKUP(B830,'Table A as of March 2024'!A:G,7,FALSE)</f>
        <v>State Council of Higher Educ</v>
      </c>
      <c r="F830" s="21" t="str">
        <f>VLOOKUP(B830,'Table A as of March 2024'!A:H,8,FALSE)</f>
        <v>Outstanding Faculty Recog Fund</v>
      </c>
      <c r="G830" s="11" t="str">
        <f>VLOOKUP(B830,'Table A as of March 2024'!A:I,9,FALSE)</f>
        <v>105</v>
      </c>
      <c r="H830" t="str">
        <f>VLOOKUP(B830,'Table A as of March 2024'!A:L,12,FALSE)</f>
        <v>No</v>
      </c>
      <c r="I830" s="9" t="str">
        <f>VLOOKUP(B830,'Table A as of March 2024'!A:M,13,FALSE)</f>
        <v>U</v>
      </c>
      <c r="J830" t="str">
        <f>VLOOKUP(B830,'Table A as of March 2024'!A:O,15,FALSE)</f>
        <v>R</v>
      </c>
      <c r="K830" t="str">
        <f>VLOOKUP(G830,'ACFR Class Vlookup'!A:B,2,FALSE)</f>
        <v>Governmental</v>
      </c>
      <c r="L830" s="1" t="str">
        <f>VLOOKUP(D830,'Fund Information'!A:F,6,FALSE)</f>
        <v>Per Section 4-2.01, Solicitation of Nongeneral Donations, this fund accounts for private donations. The State Council of Higher Education for Virginia annually provides a grant to faculty members selected to be honored under this program from such private funds as may be designated for this purpose. The donations fund the costs of a banquet for outstanding faculty members.</v>
      </c>
      <c r="M830" s="6" t="str">
        <f t="shared" si="134"/>
        <v>N/A</v>
      </c>
      <c r="N830" s="6" t="s">
        <v>2886</v>
      </c>
      <c r="O830" s="6" t="str">
        <f t="shared" si="135"/>
        <v>N/A</v>
      </c>
      <c r="P830" s="5" t="s">
        <v>2886</v>
      </c>
      <c r="Q830" s="6" t="str">
        <f t="shared" si="136"/>
        <v>N/A</v>
      </c>
      <c r="R830" s="7" t="str">
        <f t="shared" si="137"/>
        <v>Yes</v>
      </c>
      <c r="S830" s="5" t="str">
        <f t="shared" si="138"/>
        <v>Answer Required</v>
      </c>
      <c r="T830" s="6" t="str">
        <f t="shared" si="139"/>
        <v>N/A</v>
      </c>
      <c r="U830" s="7" t="str">
        <f t="shared" si="140"/>
        <v>No</v>
      </c>
      <c r="V830" s="5" t="str">
        <f t="shared" si="141"/>
        <v>Answer Required</v>
      </c>
      <c r="W830" s="6" t="str">
        <f t="shared" si="142"/>
        <v>N/A</v>
      </c>
      <c r="X830" s="5" t="s">
        <v>2886</v>
      </c>
    </row>
    <row r="831" spans="1:24" x14ac:dyDescent="0.25">
      <c r="A831" s="77">
        <f>VLOOKUP(C831,'BU and Control BU Listing'!A:E,5,FALSE)</f>
        <v>24500</v>
      </c>
      <c r="B831" s="80" t="s">
        <v>3840</v>
      </c>
      <c r="C831" s="22" t="str">
        <f t="shared" si="132"/>
        <v>24500</v>
      </c>
      <c r="D831" s="22" t="str">
        <f t="shared" si="133"/>
        <v>02700</v>
      </c>
      <c r="E831" s="21" t="str">
        <f>VLOOKUP(B831,'Table A as of March 2024'!A:G,7,FALSE)</f>
        <v>State Council of Higher Educ</v>
      </c>
      <c r="F831" s="21" t="str">
        <f>VLOOKUP(B831,'Table A as of March 2024'!A:H,8,FALSE)</f>
        <v>Parking</v>
      </c>
      <c r="G831" s="11" t="str">
        <f>VLOOKUP(B831,'Table A as of March 2024'!A:I,9,FALSE)</f>
        <v>105</v>
      </c>
      <c r="H831" t="str">
        <f>VLOOKUP(B831,'Table A as of March 2024'!A:L,12,FALSE)</f>
        <v>No</v>
      </c>
      <c r="I831" s="9" t="str">
        <f>VLOOKUP(B831,'Table A as of March 2024'!A:M,13,FALSE)</f>
        <v>U</v>
      </c>
      <c r="J831" t="str">
        <f>VLOOKUP(B831,'Table A as of March 2024'!A:O,15,FALSE)</f>
        <v>C</v>
      </c>
      <c r="K831" t="str">
        <f>VLOOKUP(G831,'ACFR Class Vlookup'!A:B,2,FALSE)</f>
        <v>Governmental</v>
      </c>
      <c r="L831" s="1" t="str">
        <f>VLOOKUP(D831,'Fund Information'!A:F,6,FALSE)</f>
        <v>Parking - Accounts for fees paid for parking vehicles in state parking lots.</v>
      </c>
      <c r="M831" s="6" t="str">
        <f t="shared" si="134"/>
        <v>N/A</v>
      </c>
      <c r="N831" s="6" t="s">
        <v>2886</v>
      </c>
      <c r="O831" s="6" t="str">
        <f t="shared" si="135"/>
        <v>N/A</v>
      </c>
      <c r="P831" s="5" t="s">
        <v>2886</v>
      </c>
      <c r="Q831" s="6" t="str">
        <f t="shared" si="136"/>
        <v>N/A</v>
      </c>
      <c r="R831" s="7" t="str">
        <f t="shared" si="137"/>
        <v>No</v>
      </c>
      <c r="S831" s="5" t="str">
        <f t="shared" si="138"/>
        <v>Answer Required</v>
      </c>
      <c r="T831" s="6" t="str">
        <f t="shared" si="139"/>
        <v>N/A</v>
      </c>
      <c r="U831" s="7" t="str">
        <f t="shared" si="140"/>
        <v>Yes</v>
      </c>
      <c r="V831" s="5" t="str">
        <f t="shared" si="141"/>
        <v>Answer Required</v>
      </c>
      <c r="W831" s="6" t="str">
        <f t="shared" si="142"/>
        <v>N/A</v>
      </c>
      <c r="X831" s="5" t="s">
        <v>2886</v>
      </c>
    </row>
    <row r="832" spans="1:24" ht="60" x14ac:dyDescent="0.25">
      <c r="A832" s="77">
        <f>VLOOKUP(C832,'BU and Control BU Listing'!A:E,5,FALSE)</f>
        <v>24500</v>
      </c>
      <c r="B832" s="80" t="s">
        <v>3841</v>
      </c>
      <c r="C832" s="22" t="str">
        <f t="shared" si="132"/>
        <v>24500</v>
      </c>
      <c r="D832" s="22" t="str">
        <f t="shared" si="133"/>
        <v>02800</v>
      </c>
      <c r="E832" s="21" t="str">
        <f>VLOOKUP(B832,'Table A as of March 2024'!A:G,7,FALSE)</f>
        <v>State Council of Higher Educ</v>
      </c>
      <c r="F832" s="21" t="str">
        <f>VLOOKUP(B832,'Table A as of March 2024'!A:H,8,FALSE)</f>
        <v>Appropriated IDC Recoveries</v>
      </c>
      <c r="G832" s="11" t="str">
        <f>VLOOKUP(B832,'Table A as of March 2024'!A:I,9,FALSE)</f>
        <v>105</v>
      </c>
      <c r="H832" t="str">
        <f>VLOOKUP(B832,'Table A as of March 2024'!A:L,12,FALSE)</f>
        <v>No</v>
      </c>
      <c r="I832" s="9" t="str">
        <f>VLOOKUP(B832,'Table A as of March 2024'!A:M,13,FALSE)</f>
        <v>U</v>
      </c>
      <c r="J832" t="str">
        <f>VLOOKUP(B832,'Table A as of March 2024'!A:O,15,FALSE)</f>
        <v>A</v>
      </c>
      <c r="K832" t="str">
        <f>VLOOKUP(G832,'ACFR Class Vlookup'!A:B,2,FALSE)</f>
        <v>Governmental</v>
      </c>
      <c r="L832" s="1" t="str">
        <f>VLOOKUP(D832,'Fund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832" s="6" t="str">
        <f t="shared" si="134"/>
        <v>N/A</v>
      </c>
      <c r="N832" s="6" t="s">
        <v>2886</v>
      </c>
      <c r="O832" s="6" t="str">
        <f t="shared" si="135"/>
        <v>N/A</v>
      </c>
      <c r="P832" s="5" t="s">
        <v>2886</v>
      </c>
      <c r="Q832" s="6" t="str">
        <f t="shared" si="136"/>
        <v>N/A</v>
      </c>
      <c r="R832" s="7" t="str">
        <f t="shared" si="137"/>
        <v>No</v>
      </c>
      <c r="S832" s="5" t="str">
        <f t="shared" si="138"/>
        <v>Answer Required</v>
      </c>
      <c r="T832" s="6" t="str">
        <f t="shared" si="139"/>
        <v>N/A</v>
      </c>
      <c r="U832" s="7" t="str">
        <f t="shared" si="140"/>
        <v>No</v>
      </c>
      <c r="V832" s="5" t="str">
        <f t="shared" si="141"/>
        <v>Answer Required</v>
      </c>
      <c r="W832" s="6" t="str">
        <f t="shared" si="142"/>
        <v>N/A</v>
      </c>
      <c r="X832" s="5" t="s">
        <v>2886</v>
      </c>
    </row>
    <row r="833" spans="1:24" ht="90" x14ac:dyDescent="0.25">
      <c r="A833" s="77">
        <f>VLOOKUP(C833,'BU and Control BU Listing'!A:E,5,FALSE)</f>
        <v>24500</v>
      </c>
      <c r="B833" s="80" t="s">
        <v>3842</v>
      </c>
      <c r="C833" s="22" t="str">
        <f t="shared" si="132"/>
        <v>24500</v>
      </c>
      <c r="D833" s="22" t="str">
        <f t="shared" si="133"/>
        <v>07245</v>
      </c>
      <c r="E833" s="21" t="str">
        <f>VLOOKUP(B833,'Table A as of March 2024'!A:G,7,FALSE)</f>
        <v>State Council of Higher Educ</v>
      </c>
      <c r="F833" s="21" t="str">
        <f>VLOOKUP(B833,'Table A as of March 2024'!A:H,8,FALSE)</f>
        <v>SCHEV Trust and Agency Fund</v>
      </c>
      <c r="G833" s="11" t="str">
        <f>VLOOKUP(B833,'Table A as of March 2024'!A:I,9,FALSE)</f>
        <v>105</v>
      </c>
      <c r="H833" t="str">
        <f>VLOOKUP(B833,'Table A as of March 2024'!A:L,12,FALSE)</f>
        <v>No</v>
      </c>
      <c r="I833" s="9" t="str">
        <f>VLOOKUP(B833,'Table A as of March 2024'!A:M,13,FALSE)</f>
        <v>U</v>
      </c>
      <c r="J833" t="str">
        <f>VLOOKUP(B833,'Table A as of March 2024'!A:O,15,FALSE)</f>
        <v>C</v>
      </c>
      <c r="K833" t="str">
        <f>VLOOKUP(G833,'ACFR Class Vlookup'!A:B,2,FALSE)</f>
        <v>Governmental</v>
      </c>
      <c r="L833" s="1" t="str">
        <f>VLOOKUP(D833,'Fund Information'!A:F,6,FALSE)</f>
        <v>Per VA Administrative Code 8VAC40-31-310.  This fund reimburses tuition and fees due students at schools previously approved under § 22.1-321 of the Code of Virginia when the school ceases to operate.  Claims against a surety bond or other guaranty instrument when a school closes are used to pay claims to students/student loan organizations.  Funds may only be expended to pay bona fide claims.</v>
      </c>
      <c r="M833" s="6" t="str">
        <f t="shared" si="134"/>
        <v>N/A</v>
      </c>
      <c r="N833" s="6" t="s">
        <v>2886</v>
      </c>
      <c r="O833" s="6" t="str">
        <f t="shared" si="135"/>
        <v>N/A</v>
      </c>
      <c r="P833" s="5" t="s">
        <v>2886</v>
      </c>
      <c r="Q833" s="6" t="str">
        <f t="shared" si="136"/>
        <v>N/A</v>
      </c>
      <c r="R833" s="7" t="str">
        <f t="shared" si="137"/>
        <v>No</v>
      </c>
      <c r="S833" s="5" t="str">
        <f t="shared" si="138"/>
        <v>Answer Required</v>
      </c>
      <c r="T833" s="6" t="str">
        <f t="shared" si="139"/>
        <v>N/A</v>
      </c>
      <c r="U833" s="7" t="str">
        <f t="shared" si="140"/>
        <v>Yes</v>
      </c>
      <c r="V833" s="5" t="str">
        <f t="shared" si="141"/>
        <v>Answer Required</v>
      </c>
      <c r="W833" s="6" t="str">
        <f t="shared" si="142"/>
        <v>N/A</v>
      </c>
      <c r="X833" s="5" t="s">
        <v>2886</v>
      </c>
    </row>
    <row r="834" spans="1:24" ht="135" x14ac:dyDescent="0.25">
      <c r="A834" s="77">
        <f>VLOOKUP(C834,'BU and Control BU Listing'!A:E,5,FALSE)</f>
        <v>24500</v>
      </c>
      <c r="B834" s="80" t="s">
        <v>8855</v>
      </c>
      <c r="C834" s="22" t="str">
        <f t="shared" si="132"/>
        <v>24500</v>
      </c>
      <c r="D834" s="22" t="str">
        <f t="shared" si="133"/>
        <v>09074</v>
      </c>
      <c r="E834" s="21" t="str">
        <f>VLOOKUP(B834,'Table A as of March 2024'!A:G,7,FALSE)</f>
        <v>State Council of Higher Educ</v>
      </c>
      <c r="F834" s="21" t="str">
        <f>VLOOKUP(B834,'Table A as of March 2024'!A:H,8,FALSE)</f>
        <v>Innovative internship Fund</v>
      </c>
      <c r="G834" s="11" t="str">
        <f>VLOOKUP(B834,'Table A as of March 2024'!A:I,9,FALSE)</f>
        <v>100</v>
      </c>
      <c r="H834" t="str">
        <f>VLOOKUP(B834,'Table A as of March 2024'!A:L,12,FALSE)</f>
        <v>No</v>
      </c>
      <c r="I834" s="9" t="str">
        <f>VLOOKUP(B834,'Table A as of March 2024'!A:M,13,FALSE)</f>
        <v>U</v>
      </c>
      <c r="J834" t="str">
        <f>VLOOKUP(B834,'Table A as of March 2024'!A:O,15,FALSE)</f>
        <v>C</v>
      </c>
      <c r="K834" t="str">
        <f>VLOOKUP(G834,'ACFR Class Vlookup'!A:B,2,FALSE)</f>
        <v>Governmental</v>
      </c>
      <c r="L834" s="1" t="str">
        <f>VLOOKUP(D834,'Fund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v>
      </c>
      <c r="M834" s="6" t="str">
        <f t="shared" si="134"/>
        <v>N/A</v>
      </c>
      <c r="N834" s="6" t="s">
        <v>2886</v>
      </c>
      <c r="O834" s="6" t="str">
        <f t="shared" si="135"/>
        <v>N/A</v>
      </c>
      <c r="P834" s="5" t="s">
        <v>2886</v>
      </c>
      <c r="Q834" s="6" t="str">
        <f t="shared" si="136"/>
        <v>N/A</v>
      </c>
      <c r="R834" s="7" t="str">
        <f t="shared" si="137"/>
        <v>No</v>
      </c>
      <c r="S834" s="5" t="str">
        <f t="shared" si="138"/>
        <v>Answer Required</v>
      </c>
      <c r="T834" s="6" t="str">
        <f t="shared" si="139"/>
        <v>N/A</v>
      </c>
      <c r="U834" s="7" t="str">
        <f t="shared" si="140"/>
        <v>Yes</v>
      </c>
      <c r="V834" s="5" t="str">
        <f t="shared" si="141"/>
        <v>Answer Required</v>
      </c>
      <c r="W834" s="6" t="str">
        <f t="shared" si="142"/>
        <v>N/A</v>
      </c>
      <c r="X834" s="5" t="s">
        <v>2886</v>
      </c>
    </row>
    <row r="835" spans="1:24" ht="195" x14ac:dyDescent="0.25">
      <c r="A835" s="77">
        <f>VLOOKUP(C835,'BU and Control BU Listing'!A:E,5,FALSE)</f>
        <v>24500</v>
      </c>
      <c r="B835" s="80" t="s">
        <v>8856</v>
      </c>
      <c r="C835" s="22" t="str">
        <f t="shared" ref="C835:C898" si="143">LEFT(B835,5)</f>
        <v>24500</v>
      </c>
      <c r="D835" s="22" t="str">
        <f t="shared" ref="D835:D898" si="144">RIGHT(B835,5)</f>
        <v>09093</v>
      </c>
      <c r="E835" s="21" t="str">
        <f>VLOOKUP(B835,'Table A as of March 2024'!A:G,7,FALSE)</f>
        <v>State Council of Higher Educ</v>
      </c>
      <c r="F835" s="21" t="str">
        <f>VLOOKUP(B835,'Table A as of March 2024'!A:H,8,FALSE)</f>
        <v>NewEconomyWrkfrcCrdntlGrntFnd</v>
      </c>
      <c r="G835" s="11" t="str">
        <f>VLOOKUP(B835,'Table A as of March 2024'!A:I,9,FALSE)</f>
        <v>100</v>
      </c>
      <c r="H835" t="str">
        <f>VLOOKUP(B835,'Table A as of March 2024'!A:L,12,FALSE)</f>
        <v>No</v>
      </c>
      <c r="I835" s="9" t="str">
        <f>VLOOKUP(B835,'Table A as of March 2024'!A:M,13,FALSE)</f>
        <v>U</v>
      </c>
      <c r="J835" t="str">
        <f>VLOOKUP(B835,'Table A as of March 2024'!A:O,15,FALSE)</f>
        <v>C</v>
      </c>
      <c r="K835" t="str">
        <f>VLOOKUP(G835,'ACFR Class Vlookup'!A:B,2,FALSE)</f>
        <v>Governmental</v>
      </c>
      <c r="L835" s="1" t="str">
        <f>VLOOKUP(D835,'Fund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v>
      </c>
      <c r="M835" s="6" t="str">
        <f t="shared" ref="M835:M898" si="145">IF(L835="","Answer Required","N/A")</f>
        <v>N/A</v>
      </c>
      <c r="N835" s="6" t="s">
        <v>2886</v>
      </c>
      <c r="O835" s="6" t="str">
        <f t="shared" ref="O835:O898" si="146">IF(N835="No","Answer Required","N/A")</f>
        <v>N/A</v>
      </c>
      <c r="P835" s="5" t="s">
        <v>2886</v>
      </c>
      <c r="Q835" s="6" t="str">
        <f t="shared" ref="Q835:Q898" si="147">IF(P835="No","Answer Required","N/A")</f>
        <v>N/A</v>
      </c>
      <c r="R835" s="7" t="str">
        <f t="shared" ref="R835:R898" si="148">IF(J835="R","Yes","No")</f>
        <v>No</v>
      </c>
      <c r="S835" s="5" t="str">
        <f t="shared" ref="S835:S898" si="149">IF($K835="Governmental","Answer Required","N/A")</f>
        <v>Answer Required</v>
      </c>
      <c r="T835" s="6" t="str">
        <f t="shared" ref="T835:T898" si="150">IF(AND(S835="Yes",R835="Yes"),"Answer Required",IF(AND(S835="no",R835="no"),"Answer Required","N/A"))</f>
        <v>N/A</v>
      </c>
      <c r="U835" s="7" t="str">
        <f t="shared" ref="U835:U898" si="151">IF(J835="C","Yes","No")</f>
        <v>Yes</v>
      </c>
      <c r="V835" s="5" t="str">
        <f t="shared" ref="V835:V898" si="152">IF($K835="Governmental","Answer Required","N/A")</f>
        <v>Answer Required</v>
      </c>
      <c r="W835" s="6" t="str">
        <f t="shared" ref="W835:W898" si="153">IF(AND(V835="Yes",U835="Yes"),"Answer Required",IF(AND(V835="no",U835="no"),"Answer Required","N/A"))</f>
        <v>N/A</v>
      </c>
      <c r="X835" s="5" t="s">
        <v>2886</v>
      </c>
    </row>
    <row r="836" spans="1:24" ht="75" x14ac:dyDescent="0.25">
      <c r="A836" s="77">
        <f>VLOOKUP(C836,'BU and Control BU Listing'!A:E,5,FALSE)</f>
        <v>24500</v>
      </c>
      <c r="B836" s="80" t="s">
        <v>3843</v>
      </c>
      <c r="C836" s="22" t="str">
        <f t="shared" si="143"/>
        <v>24500</v>
      </c>
      <c r="D836" s="22" t="str">
        <f t="shared" si="144"/>
        <v>09121</v>
      </c>
      <c r="E836" s="21" t="str">
        <f>VLOOKUP(B836,'Table A as of March 2024'!A:G,7,FALSE)</f>
        <v>State Council of Higher Educ</v>
      </c>
      <c r="F836" s="21" t="str">
        <f>VLOOKUP(B836,'Table A as of March 2024'!A:H,8,FALSE)</f>
        <v>Brown v Bd of Educ Scholarship</v>
      </c>
      <c r="G836" s="11" t="str">
        <f>VLOOKUP(B836,'Table A as of March 2024'!A:I,9,FALSE)</f>
        <v>105</v>
      </c>
      <c r="H836" t="str">
        <f>VLOOKUP(B836,'Table A as of March 2024'!A:L,12,FALSE)</f>
        <v>No</v>
      </c>
      <c r="I836" s="9" t="str">
        <f>VLOOKUP(B836,'Table A as of March 2024'!A:M,13,FALSE)</f>
        <v>U</v>
      </c>
      <c r="J836" t="str">
        <f>VLOOKUP(B836,'Table A as of March 2024'!A:O,15,FALSE)</f>
        <v>R</v>
      </c>
      <c r="K836" t="str">
        <f>VLOOKUP(G836,'ACFR Class Vlookup'!A:B,2,FALSE)</f>
        <v>Governmental</v>
      </c>
      <c r="L836" s="1" t="str">
        <f>VLOOKUP(D836,'Fund Information'!A:F,6,FALSE)</f>
        <v>Per Code of VA § 30-231.4, this fund is funded by the taxpayer check off box income for the Brown vs Board of Education program and can be used solely for the purpose of awarding scholarships to eligible students as directed by the Brown v. Board of Education Scholarship Awards Committee.</v>
      </c>
      <c r="M836" s="6" t="str">
        <f t="shared" si="145"/>
        <v>N/A</v>
      </c>
      <c r="N836" s="6" t="s">
        <v>2886</v>
      </c>
      <c r="O836" s="6" t="str">
        <f t="shared" si="146"/>
        <v>N/A</v>
      </c>
      <c r="P836" s="5" t="s">
        <v>2886</v>
      </c>
      <c r="Q836" s="6" t="str">
        <f t="shared" si="147"/>
        <v>N/A</v>
      </c>
      <c r="R836" s="7" t="str">
        <f t="shared" si="148"/>
        <v>Yes</v>
      </c>
      <c r="S836" s="5" t="str">
        <f t="shared" si="149"/>
        <v>Answer Required</v>
      </c>
      <c r="T836" s="6" t="str">
        <f t="shared" si="150"/>
        <v>N/A</v>
      </c>
      <c r="U836" s="7" t="str">
        <f t="shared" si="151"/>
        <v>No</v>
      </c>
      <c r="V836" s="5" t="str">
        <f t="shared" si="152"/>
        <v>Answer Required</v>
      </c>
      <c r="W836" s="6" t="str">
        <f t="shared" si="153"/>
        <v>N/A</v>
      </c>
      <c r="X836" s="5" t="s">
        <v>2886</v>
      </c>
    </row>
    <row r="837" spans="1:24" x14ac:dyDescent="0.25">
      <c r="A837" s="77">
        <f>VLOOKUP(C837,'BU and Control BU Listing'!A:E,5,FALSE)</f>
        <v>24500</v>
      </c>
      <c r="B837" s="80" t="s">
        <v>3844</v>
      </c>
      <c r="C837" s="22" t="str">
        <f t="shared" si="143"/>
        <v>24500</v>
      </c>
      <c r="D837" s="22" t="str">
        <f t="shared" si="144"/>
        <v>10000</v>
      </c>
      <c r="E837" s="21" t="str">
        <f>VLOOKUP(B837,'Table A as of March 2024'!A:G,7,FALSE)</f>
        <v>State Council of Higher Educ</v>
      </c>
      <c r="F837" s="21" t="str">
        <f>VLOOKUP(B837,'Table A as of March 2024'!A:H,8,FALSE)</f>
        <v>Federal Trust</v>
      </c>
      <c r="G837" s="11" t="str">
        <f>VLOOKUP(B837,'Table A as of March 2024'!A:I,9,FALSE)</f>
        <v>120</v>
      </c>
      <c r="H837" t="str">
        <f>VLOOKUP(B837,'Table A as of March 2024'!A:L,12,FALSE)</f>
        <v>No</v>
      </c>
      <c r="I837" s="9" t="str">
        <f>VLOOKUP(B837,'Table A as of March 2024'!A:M,13,FALSE)</f>
        <v>R</v>
      </c>
      <c r="J837" t="str">
        <f>VLOOKUP(B837,'Table A as of March 2024'!A:O,15,FALSE)</f>
        <v>R</v>
      </c>
      <c r="K837" t="str">
        <f>VLOOKUP(G837,'ACFR Class Vlookup'!A:B,2,FALSE)</f>
        <v>Governmental</v>
      </c>
      <c r="L837" s="1" t="str">
        <f>VLOOKUP(D837,'Fund Information'!A:F,6,FALSE)</f>
        <v>This fund accounts for Federal funds.</v>
      </c>
      <c r="M837" s="6" t="str">
        <f t="shared" si="145"/>
        <v>N/A</v>
      </c>
      <c r="N837" s="6" t="s">
        <v>2886</v>
      </c>
      <c r="O837" s="6" t="str">
        <f t="shared" si="146"/>
        <v>N/A</v>
      </c>
      <c r="P837" s="5" t="s">
        <v>2886</v>
      </c>
      <c r="Q837" s="6" t="str">
        <f t="shared" si="147"/>
        <v>N/A</v>
      </c>
      <c r="R837" s="7" t="str">
        <f t="shared" si="148"/>
        <v>Yes</v>
      </c>
      <c r="S837" s="5" t="str">
        <f t="shared" si="149"/>
        <v>Answer Required</v>
      </c>
      <c r="T837" s="6" t="str">
        <f t="shared" si="150"/>
        <v>N/A</v>
      </c>
      <c r="U837" s="7" t="str">
        <f t="shared" si="151"/>
        <v>No</v>
      </c>
      <c r="V837" s="5" t="str">
        <f t="shared" si="152"/>
        <v>Answer Required</v>
      </c>
      <c r="W837" s="6" t="str">
        <f t="shared" si="153"/>
        <v>N/A</v>
      </c>
      <c r="X837" s="5" t="s">
        <v>2886</v>
      </c>
    </row>
    <row r="838" spans="1:24" ht="165" x14ac:dyDescent="0.25">
      <c r="A838" s="77">
        <f>VLOOKUP(C838,'BU and Control BU Listing'!A:E,5,FALSE)</f>
        <v>24500</v>
      </c>
      <c r="B838" s="80" t="s">
        <v>5860</v>
      </c>
      <c r="C838" s="22" t="str">
        <f t="shared" si="143"/>
        <v>24500</v>
      </c>
      <c r="D838" s="22" t="str">
        <f t="shared" si="144"/>
        <v>10110</v>
      </c>
      <c r="E838" s="21" t="str">
        <f>VLOOKUP(B838,'Table A as of March 2024'!A:G,7,FALSE)</f>
        <v>State Council of Higher Educ</v>
      </c>
      <c r="F838" s="21" t="str">
        <f>VLOOKUP(B838,'Table A as of March 2024'!A:H,8,FALSE)</f>
        <v>CARESActRlfFd–General-COVID-19</v>
      </c>
      <c r="G838" s="11" t="str">
        <f>VLOOKUP(B838,'Table A as of March 2024'!A:I,9,FALSE)</f>
        <v>120</v>
      </c>
      <c r="H838" t="str">
        <f>VLOOKUP(B838,'Table A as of March 2024'!A:L,12,FALSE)</f>
        <v>No</v>
      </c>
      <c r="I838" s="9" t="str">
        <f>VLOOKUP(B838,'Table A as of March 2024'!A:M,13,FALSE)</f>
        <v>V</v>
      </c>
      <c r="J838" t="str">
        <f>VLOOKUP(B838,'Table A as of March 2024'!A:O,15,FALSE)</f>
        <v>R</v>
      </c>
      <c r="K838" t="str">
        <f>VLOOKUP(G838,'ACFR Class Vlookup'!A:B,2,FALSE)</f>
        <v>Governmental</v>
      </c>
      <c r="L838" s="1" t="str">
        <f>VLOOKUP(D838,'Fund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38" s="6" t="str">
        <f t="shared" si="145"/>
        <v>N/A</v>
      </c>
      <c r="N838" s="6" t="s">
        <v>2886</v>
      </c>
      <c r="O838" s="6" t="str">
        <f t="shared" si="146"/>
        <v>N/A</v>
      </c>
      <c r="P838" s="5" t="s">
        <v>2886</v>
      </c>
      <c r="Q838" s="6" t="str">
        <f t="shared" si="147"/>
        <v>N/A</v>
      </c>
      <c r="R838" s="7" t="str">
        <f t="shared" si="148"/>
        <v>Yes</v>
      </c>
      <c r="S838" s="5" t="str">
        <f t="shared" si="149"/>
        <v>Answer Required</v>
      </c>
      <c r="T838" s="6" t="str">
        <f t="shared" si="150"/>
        <v>N/A</v>
      </c>
      <c r="U838" s="7" t="str">
        <f t="shared" si="151"/>
        <v>No</v>
      </c>
      <c r="V838" s="5" t="str">
        <f t="shared" si="152"/>
        <v>Answer Required</v>
      </c>
      <c r="W838" s="6" t="str">
        <f t="shared" si="153"/>
        <v>N/A</v>
      </c>
      <c r="X838" s="5" t="s">
        <v>2886</v>
      </c>
    </row>
    <row r="839" spans="1:24" ht="165" x14ac:dyDescent="0.25">
      <c r="A839" s="77">
        <f>VLOOKUP(C839,'BU and Control BU Listing'!A:E,5,FALSE)</f>
        <v>24500</v>
      </c>
      <c r="B839" s="80" t="s">
        <v>8185</v>
      </c>
      <c r="C839" s="22" t="str">
        <f t="shared" si="143"/>
        <v>24500</v>
      </c>
      <c r="D839" s="22" t="str">
        <f t="shared" si="144"/>
        <v>12110</v>
      </c>
      <c r="E839" s="21" t="str">
        <f>VLOOKUP(B839,'Table A as of March 2024'!A:G,7,FALSE)</f>
        <v>State Council of Higher Educ</v>
      </c>
      <c r="F839" s="21" t="str">
        <f>VLOOKUP(B839,'Table A as of March 2024'!A:H,8,FALSE)</f>
        <v>ARP-CrvStLoclFisRecFd-COVID-19</v>
      </c>
      <c r="G839" s="11" t="str">
        <f>VLOOKUP(B839,'Table A as of March 2024'!A:I,9,FALSE)</f>
        <v>120</v>
      </c>
      <c r="H839" t="str">
        <f>VLOOKUP(B839,'Table A as of March 2024'!A:L,12,FALSE)</f>
        <v>No</v>
      </c>
      <c r="I839" s="9" t="str">
        <f>VLOOKUP(B839,'Table A as of March 2024'!A:M,13,FALSE)</f>
        <v>V</v>
      </c>
      <c r="J839" t="str">
        <f>VLOOKUP(B839,'Table A as of March 2024'!A:O,15,FALSE)</f>
        <v>R</v>
      </c>
      <c r="K839" t="str">
        <f>VLOOKUP(G839,'ACFR Class Vlookup'!A:B,2,FALSE)</f>
        <v>Governmental</v>
      </c>
      <c r="L839" s="1" t="str">
        <f>VLOOKUP(D839,'Fund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39" s="6" t="str">
        <f t="shared" si="145"/>
        <v>N/A</v>
      </c>
      <c r="N839" s="6" t="s">
        <v>2886</v>
      </c>
      <c r="O839" s="6" t="str">
        <f t="shared" si="146"/>
        <v>N/A</v>
      </c>
      <c r="P839" s="5" t="s">
        <v>2886</v>
      </c>
      <c r="Q839" s="6" t="str">
        <f t="shared" si="147"/>
        <v>N/A</v>
      </c>
      <c r="R839" s="7" t="str">
        <f t="shared" si="148"/>
        <v>Yes</v>
      </c>
      <c r="S839" s="5" t="str">
        <f t="shared" si="149"/>
        <v>Answer Required</v>
      </c>
      <c r="T839" s="6" t="str">
        <f t="shared" si="150"/>
        <v>N/A</v>
      </c>
      <c r="U839" s="7" t="str">
        <f t="shared" si="151"/>
        <v>No</v>
      </c>
      <c r="V839" s="5" t="str">
        <f t="shared" si="152"/>
        <v>Answer Required</v>
      </c>
      <c r="W839" s="6" t="str">
        <f t="shared" si="153"/>
        <v>N/A</v>
      </c>
      <c r="X839" s="5" t="s">
        <v>2886</v>
      </c>
    </row>
    <row r="840" spans="1:24" x14ac:dyDescent="0.25">
      <c r="A840" s="77">
        <f>VLOOKUP(C840,'BU and Control BU Listing'!A:E,5,FALSE)</f>
        <v>26200</v>
      </c>
      <c r="B840" s="80" t="s">
        <v>3913</v>
      </c>
      <c r="C840" s="22" t="str">
        <f t="shared" si="143"/>
        <v>26200</v>
      </c>
      <c r="D840" s="22" t="str">
        <f t="shared" si="144"/>
        <v>01000</v>
      </c>
      <c r="E840" s="21" t="str">
        <f>VLOOKUP(B840,'Table A as of March 2024'!A:G,7,FALSE)</f>
        <v>Dept for Aging &amp; Rehab Svcs</v>
      </c>
      <c r="F840" s="21" t="str">
        <f>VLOOKUP(B840,'Table A as of March 2024'!A:H,8,FALSE)</f>
        <v>General Fund</v>
      </c>
      <c r="G840" s="11" t="str">
        <f>VLOOKUP(B840,'Table A as of March 2024'!A:I,9,FALSE)</f>
        <v>100</v>
      </c>
      <c r="H840" t="str">
        <f>VLOOKUP(B840,'Table A as of March 2024'!A:L,12,FALSE)</f>
        <v>No</v>
      </c>
      <c r="I840" s="9" t="str">
        <f>VLOOKUP(B840,'Table A as of March 2024'!A:M,13,FALSE)</f>
        <v>G</v>
      </c>
      <c r="J840" t="str">
        <f>VLOOKUP(B840,'Table A as of March 2024'!A:O,15,FALSE)</f>
        <v>U</v>
      </c>
      <c r="K840" t="str">
        <f>VLOOKUP(G840,'ACFR Class Vlookup'!A:B,2,FALSE)</f>
        <v>Governmental</v>
      </c>
      <c r="L840" s="1" t="str">
        <f>VLOOKUP(D840,'Fund Information'!A:F,6,FALSE)</f>
        <v>General Fund</v>
      </c>
      <c r="M840" s="6" t="str">
        <f t="shared" si="145"/>
        <v>N/A</v>
      </c>
      <c r="N840" s="6" t="s">
        <v>2886</v>
      </c>
      <c r="O840" s="6" t="str">
        <f t="shared" si="146"/>
        <v>N/A</v>
      </c>
      <c r="P840" s="5" t="s">
        <v>2886</v>
      </c>
      <c r="Q840" s="6" t="str">
        <f t="shared" si="147"/>
        <v>N/A</v>
      </c>
      <c r="R840" s="7" t="str">
        <f t="shared" si="148"/>
        <v>No</v>
      </c>
      <c r="S840" s="5" t="str">
        <f t="shared" si="149"/>
        <v>Answer Required</v>
      </c>
      <c r="T840" s="6" t="str">
        <f t="shared" si="150"/>
        <v>N/A</v>
      </c>
      <c r="U840" s="7" t="str">
        <f t="shared" si="151"/>
        <v>No</v>
      </c>
      <c r="V840" s="5" t="str">
        <f t="shared" si="152"/>
        <v>Answer Required</v>
      </c>
      <c r="W840" s="6" t="str">
        <f t="shared" si="153"/>
        <v>N/A</v>
      </c>
      <c r="X840" s="5" t="s">
        <v>2886</v>
      </c>
    </row>
    <row r="841" spans="1:24" ht="90" x14ac:dyDescent="0.25">
      <c r="A841" s="77">
        <f>VLOOKUP(C841,'BU and Control BU Listing'!A:E,5,FALSE)</f>
        <v>26200</v>
      </c>
      <c r="B841" s="80" t="s">
        <v>3914</v>
      </c>
      <c r="C841" s="22" t="str">
        <f t="shared" si="143"/>
        <v>26200</v>
      </c>
      <c r="D841" s="22" t="str">
        <f t="shared" si="144"/>
        <v>02262</v>
      </c>
      <c r="E841" s="21" t="str">
        <f>VLOOKUP(B841,'Table A as of March 2024'!A:G,7,FALSE)</f>
        <v>Dept for Aging &amp; Rehab Svcs</v>
      </c>
      <c r="F841" s="21" t="str">
        <f>VLOOKUP(B841,'Table A as of March 2024'!A:H,8,FALSE)</f>
        <v>DARS Special Revenue Fund</v>
      </c>
      <c r="G841" s="11" t="str">
        <f>VLOOKUP(B841,'Table A as of March 2024'!A:I,9,FALSE)</f>
        <v>100</v>
      </c>
      <c r="H841" t="str">
        <f>VLOOKUP(B841,'Table A as of March 2024'!A:L,12,FALSE)</f>
        <v>No</v>
      </c>
      <c r="I841" s="9" t="str">
        <f>VLOOKUP(B841,'Table A as of March 2024'!A:M,13,FALSE)</f>
        <v>U</v>
      </c>
      <c r="J841" t="str">
        <f>VLOOKUP(B841,'Table A as of March 2024'!A:O,15,FALSE)</f>
        <v>A</v>
      </c>
      <c r="K841" t="str">
        <f>VLOOKUP(G841,'ACFR Class Vlookup'!A:B,2,FALSE)</f>
        <v>Governmental</v>
      </c>
      <c r="L841" s="1" t="str">
        <f>VLOOKUP(D841,'Fund Information'!A:F,6,FALSE)</f>
        <v>Accounts for DBHDS substance abuse funds and payments to DARS for admin services to DSA agencies under the MOU agreement. The sources are funds for Substance Abuse from DBHDS and IATs within the DSAs (DBVI, DDHH, VBPD, etc) to DARS related to Financial Systems or other services. Intent for substance abuse is not legislated nor from an outside donor. Also includes funds related to Aging division.</v>
      </c>
      <c r="M841" s="6" t="str">
        <f t="shared" si="145"/>
        <v>N/A</v>
      </c>
      <c r="N841" s="6" t="s">
        <v>2886</v>
      </c>
      <c r="O841" s="6" t="str">
        <f t="shared" si="146"/>
        <v>N/A</v>
      </c>
      <c r="P841" s="5" t="s">
        <v>2886</v>
      </c>
      <c r="Q841" s="6" t="str">
        <f t="shared" si="147"/>
        <v>N/A</v>
      </c>
      <c r="R841" s="7" t="str">
        <f t="shared" si="148"/>
        <v>No</v>
      </c>
      <c r="S841" s="5" t="str">
        <f t="shared" si="149"/>
        <v>Answer Required</v>
      </c>
      <c r="T841" s="6" t="str">
        <f t="shared" si="150"/>
        <v>N/A</v>
      </c>
      <c r="U841" s="7" t="str">
        <f t="shared" si="151"/>
        <v>No</v>
      </c>
      <c r="V841" s="5" t="str">
        <f t="shared" si="152"/>
        <v>Answer Required</v>
      </c>
      <c r="W841" s="6" t="str">
        <f t="shared" si="153"/>
        <v>N/A</v>
      </c>
      <c r="X841" s="5" t="s">
        <v>2886</v>
      </c>
    </row>
    <row r="842" spans="1:24" ht="60" x14ac:dyDescent="0.25">
      <c r="A842" s="77">
        <f>VLOOKUP(C842,'BU and Control BU Listing'!A:E,5,FALSE)</f>
        <v>26200</v>
      </c>
      <c r="B842" s="80" t="s">
        <v>3915</v>
      </c>
      <c r="C842" s="22" t="str">
        <f t="shared" si="143"/>
        <v>26200</v>
      </c>
      <c r="D842" s="22" t="str">
        <f t="shared" si="144"/>
        <v>02800</v>
      </c>
      <c r="E842" s="21" t="str">
        <f>VLOOKUP(B842,'Table A as of March 2024'!A:G,7,FALSE)</f>
        <v>Dept for Aging &amp; Rehab Svcs</v>
      </c>
      <c r="F842" s="21" t="str">
        <f>VLOOKUP(B842,'Table A as of March 2024'!A:H,8,FALSE)</f>
        <v>Appropriated IDC Recoveries</v>
      </c>
      <c r="G842" s="11" t="str">
        <f>VLOOKUP(B842,'Table A as of March 2024'!A:I,9,FALSE)</f>
        <v>105</v>
      </c>
      <c r="H842" t="str">
        <f>VLOOKUP(B842,'Table A as of March 2024'!A:L,12,FALSE)</f>
        <v>No</v>
      </c>
      <c r="I842" s="9" t="str">
        <f>VLOOKUP(B842,'Table A as of March 2024'!A:M,13,FALSE)</f>
        <v>U</v>
      </c>
      <c r="J842" t="str">
        <f>VLOOKUP(B842,'Table A as of March 2024'!A:O,15,FALSE)</f>
        <v>A</v>
      </c>
      <c r="K842" t="str">
        <f>VLOOKUP(G842,'ACFR Class Vlookup'!A:B,2,FALSE)</f>
        <v>Governmental</v>
      </c>
      <c r="L842" s="1" t="str">
        <f>VLOOKUP(D842,'Fund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842" s="6" t="str">
        <f t="shared" si="145"/>
        <v>N/A</v>
      </c>
      <c r="N842" s="6" t="s">
        <v>2886</v>
      </c>
      <c r="O842" s="6" t="str">
        <f t="shared" si="146"/>
        <v>N/A</v>
      </c>
      <c r="P842" s="5" t="s">
        <v>2886</v>
      </c>
      <c r="Q842" s="6" t="str">
        <f t="shared" si="147"/>
        <v>N/A</v>
      </c>
      <c r="R842" s="7" t="str">
        <f t="shared" si="148"/>
        <v>No</v>
      </c>
      <c r="S842" s="5" t="str">
        <f t="shared" si="149"/>
        <v>Answer Required</v>
      </c>
      <c r="T842" s="6" t="str">
        <f t="shared" si="150"/>
        <v>N/A</v>
      </c>
      <c r="U842" s="7" t="str">
        <f t="shared" si="151"/>
        <v>No</v>
      </c>
      <c r="V842" s="5" t="str">
        <f t="shared" si="152"/>
        <v>Answer Required</v>
      </c>
      <c r="W842" s="6" t="str">
        <f t="shared" si="153"/>
        <v>N/A</v>
      </c>
      <c r="X842" s="5" t="s">
        <v>2886</v>
      </c>
    </row>
    <row r="843" spans="1:24" x14ac:dyDescent="0.25">
      <c r="A843" s="77">
        <f>VLOOKUP(C843,'BU and Control BU Listing'!A:E,5,FALSE)</f>
        <v>26200</v>
      </c>
      <c r="B843" s="80" t="s">
        <v>3916</v>
      </c>
      <c r="C843" s="22" t="str">
        <f t="shared" si="143"/>
        <v>26200</v>
      </c>
      <c r="D843" s="22" t="str">
        <f t="shared" si="144"/>
        <v>02860</v>
      </c>
      <c r="E843" s="21" t="str">
        <f>VLOOKUP(B843,'Table A as of March 2024'!A:G,7,FALSE)</f>
        <v>Dept for Aging &amp; Rehab Svcs</v>
      </c>
      <c r="F843" s="21" t="str">
        <f>VLOOKUP(B843,'Table A as of March 2024'!A:H,8,FALSE)</f>
        <v>Recycl Mtrl Sales-Nongen/NonHE</v>
      </c>
      <c r="G843" s="11" t="str">
        <f>VLOOKUP(B843,'Table A as of March 2024'!A:I,9,FALSE)</f>
        <v>100</v>
      </c>
      <c r="H843" t="str">
        <f>VLOOKUP(B843,'Table A as of March 2024'!A:L,12,FALSE)</f>
        <v>No</v>
      </c>
      <c r="I843" s="9" t="str">
        <f>VLOOKUP(B843,'Table A as of March 2024'!A:M,13,FALSE)</f>
        <v>U</v>
      </c>
      <c r="J843" t="str">
        <f>VLOOKUP(B843,'Table A as of March 2024'!A:O,15,FALSE)</f>
        <v>A</v>
      </c>
      <c r="K843" t="str">
        <f>VLOOKUP(G843,'ACFR Class Vlookup'!A:B,2,FALSE)</f>
        <v>Governmental</v>
      </c>
      <c r="L843" s="1" t="str">
        <f>VLOOKUP(D843,'Fund Information'!A:F,6,FALSE)</f>
        <v>Accounts for recyclable material sales.</v>
      </c>
      <c r="M843" s="6" t="str">
        <f t="shared" si="145"/>
        <v>N/A</v>
      </c>
      <c r="N843" s="6" t="s">
        <v>2886</v>
      </c>
      <c r="O843" s="6" t="str">
        <f t="shared" si="146"/>
        <v>N/A</v>
      </c>
      <c r="P843" s="5" t="s">
        <v>2886</v>
      </c>
      <c r="Q843" s="6" t="str">
        <f t="shared" si="147"/>
        <v>N/A</v>
      </c>
      <c r="R843" s="7" t="str">
        <f t="shared" si="148"/>
        <v>No</v>
      </c>
      <c r="S843" s="5" t="str">
        <f t="shared" si="149"/>
        <v>Answer Required</v>
      </c>
      <c r="T843" s="6" t="str">
        <f t="shared" si="150"/>
        <v>N/A</v>
      </c>
      <c r="U843" s="7" t="str">
        <f t="shared" si="151"/>
        <v>No</v>
      </c>
      <c r="V843" s="5" t="str">
        <f t="shared" si="152"/>
        <v>Answer Required</v>
      </c>
      <c r="W843" s="6" t="str">
        <f t="shared" si="153"/>
        <v>N/A</v>
      </c>
      <c r="X843" s="5" t="s">
        <v>2886</v>
      </c>
    </row>
    <row r="844" spans="1:24" ht="30" x14ac:dyDescent="0.25">
      <c r="A844" s="77">
        <f>VLOOKUP(C844,'BU and Control BU Listing'!A:E,5,FALSE)</f>
        <v>26200</v>
      </c>
      <c r="B844" s="80" t="s">
        <v>3917</v>
      </c>
      <c r="C844" s="22" t="str">
        <f t="shared" si="143"/>
        <v>26200</v>
      </c>
      <c r="D844" s="22" t="str">
        <f t="shared" si="144"/>
        <v>02870</v>
      </c>
      <c r="E844" s="21" t="str">
        <f>VLOOKUP(B844,'Table A as of March 2024'!A:G,7,FALSE)</f>
        <v>Dept for Aging &amp; Rehab Svcs</v>
      </c>
      <c r="F844" s="21" t="str">
        <f>VLOOKUP(B844,'Table A as of March 2024'!A:H,8,FALSE)</f>
        <v>Surp Suppy/Equip Sale-GF-NonHE</v>
      </c>
      <c r="G844" s="11" t="str">
        <f>VLOOKUP(B844,'Table A as of March 2024'!A:I,9,FALSE)</f>
        <v>100</v>
      </c>
      <c r="H844" t="str">
        <f>VLOOKUP(B844,'Table A as of March 2024'!A:L,12,FALSE)</f>
        <v>No</v>
      </c>
      <c r="I844" s="9" t="str">
        <f>VLOOKUP(B844,'Table A as of March 2024'!A:M,13,FALSE)</f>
        <v>U</v>
      </c>
      <c r="J844" t="str">
        <f>VLOOKUP(B844,'Table A as of March 2024'!A:O,15,FALSE)</f>
        <v>A</v>
      </c>
      <c r="K844" t="str">
        <f>VLOOKUP(G844,'ACFR Class Vlookup'!A:B,2,FALSE)</f>
        <v>Governmental</v>
      </c>
      <c r="L844" s="1" t="str">
        <f>VLOOKUP(D844,'Fund Information'!A:F,6,FALSE)</f>
        <v>Accounts for sale of surplus supplies and equipment purchased with General Funds for Non Higher Ed agencies.</v>
      </c>
      <c r="M844" s="6" t="str">
        <f t="shared" si="145"/>
        <v>N/A</v>
      </c>
      <c r="N844" s="6" t="s">
        <v>2886</v>
      </c>
      <c r="O844" s="6" t="str">
        <f t="shared" si="146"/>
        <v>N/A</v>
      </c>
      <c r="P844" s="5" t="s">
        <v>2886</v>
      </c>
      <c r="Q844" s="6" t="str">
        <f t="shared" si="147"/>
        <v>N/A</v>
      </c>
      <c r="R844" s="7" t="str">
        <f t="shared" si="148"/>
        <v>No</v>
      </c>
      <c r="S844" s="5" t="str">
        <f t="shared" si="149"/>
        <v>Answer Required</v>
      </c>
      <c r="T844" s="6" t="str">
        <f t="shared" si="150"/>
        <v>N/A</v>
      </c>
      <c r="U844" s="7" t="str">
        <f t="shared" si="151"/>
        <v>No</v>
      </c>
      <c r="V844" s="5" t="str">
        <f t="shared" si="152"/>
        <v>Answer Required</v>
      </c>
      <c r="W844" s="6" t="str">
        <f t="shared" si="153"/>
        <v>N/A</v>
      </c>
      <c r="X844" s="5" t="s">
        <v>2886</v>
      </c>
    </row>
    <row r="845" spans="1:24" ht="30" x14ac:dyDescent="0.25">
      <c r="A845" s="77">
        <f>VLOOKUP(C845,'BU and Control BU Listing'!A:E,5,FALSE)</f>
        <v>26200</v>
      </c>
      <c r="B845" s="80" t="s">
        <v>3918</v>
      </c>
      <c r="C845" s="22" t="str">
        <f t="shared" si="143"/>
        <v>26200</v>
      </c>
      <c r="D845" s="22" t="str">
        <f t="shared" si="144"/>
        <v>02880</v>
      </c>
      <c r="E845" s="21" t="str">
        <f>VLOOKUP(B845,'Table A as of March 2024'!A:G,7,FALSE)</f>
        <v>Dept for Aging &amp; Rehab Svcs</v>
      </c>
      <c r="F845" s="21" t="str">
        <f>VLOOKUP(B845,'Table A as of March 2024'!A:H,8,FALSE)</f>
        <v>Surp Supply/Equip-NonGF-NonHE</v>
      </c>
      <c r="G845" s="11" t="str">
        <f>VLOOKUP(B845,'Table A as of March 2024'!A:I,9,FALSE)</f>
        <v>100</v>
      </c>
      <c r="H845" t="str">
        <f>VLOOKUP(B845,'Table A as of March 2024'!A:L,12,FALSE)</f>
        <v>No</v>
      </c>
      <c r="I845" s="9" t="str">
        <f>VLOOKUP(B845,'Table A as of March 2024'!A:M,13,FALSE)</f>
        <v>U</v>
      </c>
      <c r="J845" t="str">
        <f>VLOOKUP(B845,'Table A as of March 2024'!A:O,15,FALSE)</f>
        <v>A</v>
      </c>
      <c r="K845" t="str">
        <f>VLOOKUP(G845,'ACFR Class Vlookup'!A:B,2,FALSE)</f>
        <v>Governmental</v>
      </c>
      <c r="L845" s="1" t="str">
        <f>VLOOKUP(D845,'Fund Information'!A:F,6,FALSE)</f>
        <v>Accounts for sale of surplus supplies and equipment purchased with Non General Funds for Non Higher Ed agencies.</v>
      </c>
      <c r="M845" s="6" t="str">
        <f t="shared" si="145"/>
        <v>N/A</v>
      </c>
      <c r="N845" s="6" t="s">
        <v>2886</v>
      </c>
      <c r="O845" s="6" t="str">
        <f t="shared" si="146"/>
        <v>N/A</v>
      </c>
      <c r="P845" s="5" t="s">
        <v>2886</v>
      </c>
      <c r="Q845" s="6" t="str">
        <f t="shared" si="147"/>
        <v>N/A</v>
      </c>
      <c r="R845" s="7" t="str">
        <f t="shared" si="148"/>
        <v>No</v>
      </c>
      <c r="S845" s="5" t="str">
        <f t="shared" si="149"/>
        <v>Answer Required</v>
      </c>
      <c r="T845" s="6" t="str">
        <f t="shared" si="150"/>
        <v>N/A</v>
      </c>
      <c r="U845" s="7" t="str">
        <f t="shared" si="151"/>
        <v>No</v>
      </c>
      <c r="V845" s="5" t="str">
        <f t="shared" si="152"/>
        <v>Answer Required</v>
      </c>
      <c r="W845" s="6" t="str">
        <f t="shared" si="153"/>
        <v>N/A</v>
      </c>
      <c r="X845" s="5" t="s">
        <v>2886</v>
      </c>
    </row>
    <row r="846" spans="1:24" ht="30" x14ac:dyDescent="0.25">
      <c r="A846" s="77">
        <f>VLOOKUP(C846,'BU and Control BU Listing'!A:E,5,FALSE)</f>
        <v>26200</v>
      </c>
      <c r="B846" s="80" t="s">
        <v>3919</v>
      </c>
      <c r="C846" s="22" t="str">
        <f t="shared" si="143"/>
        <v>26200</v>
      </c>
      <c r="D846" s="22" t="str">
        <f t="shared" si="144"/>
        <v>02900</v>
      </c>
      <c r="E846" s="21" t="str">
        <f>VLOOKUP(B846,'Table A as of March 2024'!A:G,7,FALSE)</f>
        <v>Dept for Aging &amp; Rehab Svcs</v>
      </c>
      <c r="F846" s="21" t="str">
        <f>VLOOKUP(B846,'Table A as of March 2024'!A:H,8,FALSE)</f>
        <v>Insurance Recovery</v>
      </c>
      <c r="G846" s="11" t="str">
        <f>VLOOKUP(B846,'Table A as of March 2024'!A:I,9,FALSE)</f>
        <v>105</v>
      </c>
      <c r="H846" t="str">
        <f>VLOOKUP(B846,'Table A as of March 2024'!A:L,12,FALSE)</f>
        <v>No</v>
      </c>
      <c r="I846" s="9" t="str">
        <f>VLOOKUP(B846,'Table A as of March 2024'!A:M,13,FALSE)</f>
        <v>U</v>
      </c>
      <c r="J846" t="str">
        <f>VLOOKUP(B846,'Table A as of March 2024'!A:O,15,FALSE)</f>
        <v>C</v>
      </c>
      <c r="K846" t="str">
        <f>VLOOKUP(G846,'ACFR Class Vlookup'!A:B,2,FALSE)</f>
        <v>Governmental</v>
      </c>
      <c r="L846" s="1" t="str">
        <f>VLOOKUP(D846,'Fund Information'!A:F,6,FALSE)</f>
        <v>Accounts for insurance proceeds received when an insured item is damaged.</v>
      </c>
      <c r="M846" s="6" t="str">
        <f t="shared" si="145"/>
        <v>N/A</v>
      </c>
      <c r="N846" s="6" t="s">
        <v>2886</v>
      </c>
      <c r="O846" s="6" t="str">
        <f t="shared" si="146"/>
        <v>N/A</v>
      </c>
      <c r="P846" s="5" t="s">
        <v>2886</v>
      </c>
      <c r="Q846" s="6" t="str">
        <f t="shared" si="147"/>
        <v>N/A</v>
      </c>
      <c r="R846" s="7" t="str">
        <f t="shared" si="148"/>
        <v>No</v>
      </c>
      <c r="S846" s="5" t="str">
        <f t="shared" si="149"/>
        <v>Answer Required</v>
      </c>
      <c r="T846" s="6" t="str">
        <f t="shared" si="150"/>
        <v>N/A</v>
      </c>
      <c r="U846" s="7" t="str">
        <f t="shared" si="151"/>
        <v>Yes</v>
      </c>
      <c r="V846" s="5" t="str">
        <f t="shared" si="152"/>
        <v>Answer Required</v>
      </c>
      <c r="W846" s="6" t="str">
        <f t="shared" si="153"/>
        <v>N/A</v>
      </c>
      <c r="X846" s="5" t="s">
        <v>2886</v>
      </c>
    </row>
    <row r="847" spans="1:24" ht="60" x14ac:dyDescent="0.25">
      <c r="A847" s="77">
        <f>VLOOKUP(C847,'BU and Control BU Listing'!A:E,5,FALSE)</f>
        <v>26200</v>
      </c>
      <c r="B847" s="80" t="s">
        <v>3920</v>
      </c>
      <c r="C847" s="22" t="str">
        <f t="shared" si="143"/>
        <v>26200</v>
      </c>
      <c r="D847" s="22" t="str">
        <f t="shared" si="144"/>
        <v>09113</v>
      </c>
      <c r="E847" s="21" t="str">
        <f>VLOOKUP(B847,'Table A as of March 2024'!A:G,7,FALSE)</f>
        <v>Dept for Aging &amp; Rehab Svcs</v>
      </c>
      <c r="F847" s="21" t="str">
        <f>VLOOKUP(B847,'Table A as of March 2024'!A:H,8,FALSE)</f>
        <v>Trans Srvcs For Elderly/Dsabld</v>
      </c>
      <c r="G847" s="11" t="str">
        <f>VLOOKUP(B847,'Table A as of March 2024'!A:I,9,FALSE)</f>
        <v>100</v>
      </c>
      <c r="H847" t="str">
        <f>VLOOKUP(B847,'Table A as of March 2024'!A:L,12,FALSE)</f>
        <v>Yes</v>
      </c>
      <c r="I847" s="9" t="str">
        <f>VLOOKUP(B847,'Table A as of March 2024'!A:M,13,FALSE)</f>
        <v>U</v>
      </c>
      <c r="J847" t="str">
        <f>VLOOKUP(B847,'Table A as of March 2024'!A:O,15,FALSE)</f>
        <v>C</v>
      </c>
      <c r="K847" t="str">
        <f>VLOOKUP(G847,'ACFR Class Vlookup'!A:B,2,FALSE)</f>
        <v>Governmental</v>
      </c>
      <c r="L847" s="1" t="str">
        <f>VLOOKUP(D847,'Fund Information'!A:F,6,FALSE)</f>
        <v>Funds are predominately funded by fund 0200 which has a ACFR 100 class. A small amount of contributions have been received and are used for the enhancement of transportation services for the elderly and disabled.</v>
      </c>
      <c r="M847" s="6" t="str">
        <f t="shared" si="145"/>
        <v>N/A</v>
      </c>
      <c r="N847" s="6" t="s">
        <v>2886</v>
      </c>
      <c r="O847" s="6" t="str">
        <f t="shared" si="146"/>
        <v>N/A</v>
      </c>
      <c r="P847" s="5" t="s">
        <v>2886</v>
      </c>
      <c r="Q847" s="6" t="str">
        <f t="shared" si="147"/>
        <v>N/A</v>
      </c>
      <c r="R847" s="7" t="str">
        <f t="shared" si="148"/>
        <v>No</v>
      </c>
      <c r="S847" s="5" t="str">
        <f t="shared" si="149"/>
        <v>Answer Required</v>
      </c>
      <c r="T847" s="6" t="str">
        <f t="shared" si="150"/>
        <v>N/A</v>
      </c>
      <c r="U847" s="7" t="str">
        <f t="shared" si="151"/>
        <v>Yes</v>
      </c>
      <c r="V847" s="5" t="str">
        <f t="shared" si="152"/>
        <v>Answer Required</v>
      </c>
      <c r="W847" s="6" t="str">
        <f t="shared" si="153"/>
        <v>N/A</v>
      </c>
      <c r="X847" s="5" t="s">
        <v>2886</v>
      </c>
    </row>
    <row r="848" spans="1:24" ht="75" x14ac:dyDescent="0.25">
      <c r="A848" s="77">
        <f>VLOOKUP(C848,'BU and Control BU Listing'!A:E,5,FALSE)</f>
        <v>26200</v>
      </c>
      <c r="B848" s="80" t="s">
        <v>3921</v>
      </c>
      <c r="C848" s="22" t="str">
        <f t="shared" si="143"/>
        <v>26200</v>
      </c>
      <c r="D848" s="22" t="str">
        <f t="shared" si="144"/>
        <v>09150</v>
      </c>
      <c r="E848" s="21" t="str">
        <f>VLOOKUP(B848,'Table A as of March 2024'!A:G,7,FALSE)</f>
        <v>Dept for Aging &amp; Rehab Svcs</v>
      </c>
      <c r="F848" s="21" t="str">
        <f>VLOOKUP(B848,'Table A as of March 2024'!A:H,8,FALSE)</f>
        <v>Cmnwlth Neurotrauma Initiative</v>
      </c>
      <c r="G848" s="11" t="str">
        <f>VLOOKUP(B848,'Table A as of March 2024'!A:I,9,FALSE)</f>
        <v>115</v>
      </c>
      <c r="H848" t="str">
        <f>VLOOKUP(B848,'Table A as of March 2024'!A:L,12,FALSE)</f>
        <v>Yes</v>
      </c>
      <c r="I848" s="9" t="str">
        <f>VLOOKUP(B848,'Table A as of March 2024'!A:M,13,FALSE)</f>
        <v>U</v>
      </c>
      <c r="J848" t="str">
        <f>VLOOKUP(B848,'Table A as of March 2024'!A:O,15,FALSE)</f>
        <v>C</v>
      </c>
      <c r="K848" t="str">
        <f>VLOOKUP(G848,'ACFR Class Vlookup'!A:B,2,FALSE)</f>
        <v>Governmental</v>
      </c>
      <c r="L848" s="1" t="str">
        <f>VLOOKUP(D848,'Fund Information'!A:F,6,FALSE)</f>
        <v>Commonwealth Neurotrauma Initiative Trust Fund.  Accounts for grants, donations, bequest from public and private sources, and a portion of fees collected by DMV for suspended or revoked licenses. Funds are used to prevent and/or improve treatment of traumatic spinal cord or brain injuries.</v>
      </c>
      <c r="M848" s="6" t="str">
        <f t="shared" si="145"/>
        <v>N/A</v>
      </c>
      <c r="N848" s="6" t="s">
        <v>2886</v>
      </c>
      <c r="O848" s="6" t="str">
        <f t="shared" si="146"/>
        <v>N/A</v>
      </c>
      <c r="P848" s="5" t="s">
        <v>2886</v>
      </c>
      <c r="Q848" s="6" t="str">
        <f t="shared" si="147"/>
        <v>N/A</v>
      </c>
      <c r="R848" s="7" t="str">
        <f t="shared" si="148"/>
        <v>No</v>
      </c>
      <c r="S848" s="5" t="str">
        <f t="shared" si="149"/>
        <v>Answer Required</v>
      </c>
      <c r="T848" s="6" t="str">
        <f t="shared" si="150"/>
        <v>N/A</v>
      </c>
      <c r="U848" s="7" t="str">
        <f t="shared" si="151"/>
        <v>Yes</v>
      </c>
      <c r="V848" s="5" t="str">
        <f t="shared" si="152"/>
        <v>Answer Required</v>
      </c>
      <c r="W848" s="6" t="str">
        <f t="shared" si="153"/>
        <v>N/A</v>
      </c>
      <c r="X848" s="5" t="s">
        <v>2886</v>
      </c>
    </row>
    <row r="849" spans="1:24" x14ac:dyDescent="0.25">
      <c r="A849" s="77">
        <f>VLOOKUP(C849,'BU and Control BU Listing'!A:E,5,FALSE)</f>
        <v>26200</v>
      </c>
      <c r="B849" s="80" t="s">
        <v>3922</v>
      </c>
      <c r="C849" s="22" t="str">
        <f t="shared" si="143"/>
        <v>26200</v>
      </c>
      <c r="D849" s="22" t="str">
        <f t="shared" si="144"/>
        <v>10000</v>
      </c>
      <c r="E849" s="21" t="str">
        <f>VLOOKUP(B849,'Table A as of March 2024'!A:G,7,FALSE)</f>
        <v>Dept for Aging &amp; Rehab Svcs</v>
      </c>
      <c r="F849" s="21" t="str">
        <f>VLOOKUP(B849,'Table A as of March 2024'!A:H,8,FALSE)</f>
        <v>Federal Trust</v>
      </c>
      <c r="G849" s="11" t="str">
        <f>VLOOKUP(B849,'Table A as of March 2024'!A:I,9,FALSE)</f>
        <v>120</v>
      </c>
      <c r="H849" t="str">
        <f>VLOOKUP(B849,'Table A as of March 2024'!A:L,12,FALSE)</f>
        <v>No</v>
      </c>
      <c r="I849" s="9" t="str">
        <f>VLOOKUP(B849,'Table A as of March 2024'!A:M,13,FALSE)</f>
        <v>R</v>
      </c>
      <c r="J849" t="str">
        <f>VLOOKUP(B849,'Table A as of March 2024'!A:O,15,FALSE)</f>
        <v>R</v>
      </c>
      <c r="K849" t="str">
        <f>VLOOKUP(G849,'ACFR Class Vlookup'!A:B,2,FALSE)</f>
        <v>Governmental</v>
      </c>
      <c r="L849" s="1" t="str">
        <f>VLOOKUP(D849,'Fund Information'!A:F,6,FALSE)</f>
        <v>This fund accounts for Federal funds.</v>
      </c>
      <c r="M849" s="6" t="str">
        <f t="shared" si="145"/>
        <v>N/A</v>
      </c>
      <c r="N849" s="6" t="s">
        <v>2886</v>
      </c>
      <c r="O849" s="6" t="str">
        <f t="shared" si="146"/>
        <v>N/A</v>
      </c>
      <c r="P849" s="5" t="s">
        <v>2886</v>
      </c>
      <c r="Q849" s="6" t="str">
        <f t="shared" si="147"/>
        <v>N/A</v>
      </c>
      <c r="R849" s="7" t="str">
        <f t="shared" si="148"/>
        <v>Yes</v>
      </c>
      <c r="S849" s="5" t="str">
        <f t="shared" si="149"/>
        <v>Answer Required</v>
      </c>
      <c r="T849" s="6" t="str">
        <f t="shared" si="150"/>
        <v>N/A</v>
      </c>
      <c r="U849" s="7" t="str">
        <f t="shared" si="151"/>
        <v>No</v>
      </c>
      <c r="V849" s="5" t="str">
        <f t="shared" si="152"/>
        <v>Answer Required</v>
      </c>
      <c r="W849" s="6" t="str">
        <f t="shared" si="153"/>
        <v>N/A</v>
      </c>
      <c r="X849" s="5" t="s">
        <v>2886</v>
      </c>
    </row>
    <row r="850" spans="1:24" ht="135" x14ac:dyDescent="0.25">
      <c r="A850" s="77">
        <f>VLOOKUP(C850,'BU and Control BU Listing'!A:E,5,FALSE)</f>
        <v>26200</v>
      </c>
      <c r="B850" s="80" t="s">
        <v>5874</v>
      </c>
      <c r="C850" s="22" t="str">
        <f t="shared" si="143"/>
        <v>26200</v>
      </c>
      <c r="D850" s="22" t="str">
        <f t="shared" si="144"/>
        <v>10050</v>
      </c>
      <c r="E850" s="21" t="str">
        <f>VLOOKUP(B850,'Table A as of March 2024'!A:G,7,FALSE)</f>
        <v>Dept for Aging &amp; Rehab Svcs</v>
      </c>
      <c r="F850" s="21" t="str">
        <f>VLOOKUP(B850,'Table A as of March 2024'!A:H,8,FALSE)</f>
        <v>NutritionSrvcsTtleIII-COVID-19</v>
      </c>
      <c r="G850" s="11" t="str">
        <f>VLOOKUP(B850,'Table A as of March 2024'!A:I,9,FALSE)</f>
        <v>120</v>
      </c>
      <c r="H850" t="str">
        <f>VLOOKUP(B850,'Table A as of March 2024'!A:L,12,FALSE)</f>
        <v>No</v>
      </c>
      <c r="I850" s="9" t="str">
        <f>VLOOKUP(B850,'Table A as of March 2024'!A:M,13,FALSE)</f>
        <v>V</v>
      </c>
      <c r="J850" t="str">
        <f>VLOOKUP(B850,'Table A as of March 2024'!A:O,15,FALSE)</f>
        <v>R</v>
      </c>
      <c r="K850" t="str">
        <f>VLOOKUP(G850,'ACFR Class Vlookup'!A:B,2,FALSE)</f>
        <v>Governmental</v>
      </c>
      <c r="L850" s="1" t="str">
        <f>VLOOKUP(D850,'Fund Information'!A:F,6,FALSE)</f>
        <v>Nutrition Services Title III-COVID-19. CFDA 93.045; Special Programs for the Aging, Title III, Part C, Nutrition Services. Award is for programs under the Families First Coronavirus Response Act (FFCRA) – Older Americans Act Title III (OAAT). Provides Federal funding, for costs related to COVID-19, to support nutrition services including nutritious meals, nutrition education and other appropriate nutrition services for older adults in order to maintain health, independence and quality of life. Meals and nutrition services are to be served in a congregate setting or delivered to the home, if the older adult is homebound.</v>
      </c>
      <c r="M850" s="6" t="str">
        <f t="shared" si="145"/>
        <v>N/A</v>
      </c>
      <c r="N850" s="6" t="s">
        <v>2886</v>
      </c>
      <c r="O850" s="6" t="str">
        <f t="shared" si="146"/>
        <v>N/A</v>
      </c>
      <c r="P850" s="5" t="s">
        <v>2886</v>
      </c>
      <c r="Q850" s="6" t="str">
        <f t="shared" si="147"/>
        <v>N/A</v>
      </c>
      <c r="R850" s="7" t="str">
        <f t="shared" si="148"/>
        <v>Yes</v>
      </c>
      <c r="S850" s="5" t="str">
        <f t="shared" si="149"/>
        <v>Answer Required</v>
      </c>
      <c r="T850" s="6" t="str">
        <f t="shared" si="150"/>
        <v>N/A</v>
      </c>
      <c r="U850" s="7" t="str">
        <f t="shared" si="151"/>
        <v>No</v>
      </c>
      <c r="V850" s="5" t="str">
        <f t="shared" si="152"/>
        <v>Answer Required</v>
      </c>
      <c r="W850" s="6" t="str">
        <f t="shared" si="153"/>
        <v>N/A</v>
      </c>
      <c r="X850" s="5" t="s">
        <v>2886</v>
      </c>
    </row>
    <row r="851" spans="1:24" ht="165" x14ac:dyDescent="0.25">
      <c r="A851" s="77">
        <f>VLOOKUP(C851,'BU and Control BU Listing'!A:E,5,FALSE)</f>
        <v>26200</v>
      </c>
      <c r="B851" s="80" t="s">
        <v>5875</v>
      </c>
      <c r="C851" s="22" t="str">
        <f t="shared" si="143"/>
        <v>26200</v>
      </c>
      <c r="D851" s="22" t="str">
        <f t="shared" si="144"/>
        <v>10200</v>
      </c>
      <c r="E851" s="21" t="str">
        <f>VLOOKUP(B851,'Table A as of March 2024'!A:G,7,FALSE)</f>
        <v>Dept for Aging &amp; Rehab Svcs</v>
      </c>
      <c r="F851" s="21" t="str">
        <f>VLOOKUP(B851,'Table A as of March 2024'!A:H,8,FALSE)</f>
        <v>SupportiveSrvT3BofOAA-COVID-19</v>
      </c>
      <c r="G851" s="11" t="str">
        <f>VLOOKUP(B851,'Table A as of March 2024'!A:I,9,FALSE)</f>
        <v>120</v>
      </c>
      <c r="H851" t="str">
        <f>VLOOKUP(B851,'Table A as of March 2024'!A:L,12,FALSE)</f>
        <v>No</v>
      </c>
      <c r="I851" s="9" t="str">
        <f>VLOOKUP(B851,'Table A as of March 2024'!A:M,13,FALSE)</f>
        <v>V</v>
      </c>
      <c r="J851" t="str">
        <f>VLOOKUP(B851,'Table A as of March 2024'!A:O,15,FALSE)</f>
        <v>R</v>
      </c>
      <c r="K851" t="str">
        <f>VLOOKUP(G851,'ACFR Class Vlookup'!A:B,2,FALSE)</f>
        <v>Governmental</v>
      </c>
      <c r="L851" s="1" t="str">
        <f>VLOOKUP(D851,'Fund Information'!A:F,6,FALSE)</f>
        <v>Supportive Services under Title III-B of the Older Americans Act-COVID-19. CFDA 93.044; Special Programs for the Aging, Title III, Part B, Grants for Supportive Services and Senior Centers. Provides Federal funding, for costs related to COVID-19, to encourage State Agencies on Aging and Area Agencies on Aging to concentrate resources to develop and implement comprehensive and coordinated community-based systems of service for older individuals via Statewide planning, and area planning and provision of supportive services, including multipurpose senior centers, and providing transportation services, in-home services, and other support services, this program insures that elders receive the services they need to remain independent.</v>
      </c>
      <c r="M851" s="6" t="str">
        <f t="shared" si="145"/>
        <v>N/A</v>
      </c>
      <c r="N851" s="6" t="s">
        <v>2886</v>
      </c>
      <c r="O851" s="6" t="str">
        <f t="shared" si="146"/>
        <v>N/A</v>
      </c>
      <c r="P851" s="5" t="s">
        <v>2886</v>
      </c>
      <c r="Q851" s="6" t="str">
        <f t="shared" si="147"/>
        <v>N/A</v>
      </c>
      <c r="R851" s="7" t="str">
        <f t="shared" si="148"/>
        <v>Yes</v>
      </c>
      <c r="S851" s="5" t="str">
        <f t="shared" si="149"/>
        <v>Answer Required</v>
      </c>
      <c r="T851" s="6" t="str">
        <f t="shared" si="150"/>
        <v>N/A</v>
      </c>
      <c r="U851" s="7" t="str">
        <f t="shared" si="151"/>
        <v>No</v>
      </c>
      <c r="V851" s="5" t="str">
        <f t="shared" si="152"/>
        <v>Answer Required</v>
      </c>
      <c r="W851" s="6" t="str">
        <f t="shared" si="153"/>
        <v>N/A</v>
      </c>
      <c r="X851" s="5" t="s">
        <v>2886</v>
      </c>
    </row>
    <row r="852" spans="1:24" ht="195" x14ac:dyDescent="0.25">
      <c r="A852" s="77">
        <f>VLOOKUP(C852,'BU and Control BU Listing'!A:E,5,FALSE)</f>
        <v>26200</v>
      </c>
      <c r="B852" s="80" t="s">
        <v>5876</v>
      </c>
      <c r="C852" s="22" t="str">
        <f t="shared" si="143"/>
        <v>26200</v>
      </c>
      <c r="D852" s="22" t="str">
        <f t="shared" si="144"/>
        <v>10210</v>
      </c>
      <c r="E852" s="21" t="str">
        <f>VLOOKUP(B852,'Table A as of March 2024'!A:G,7,FALSE)</f>
        <v>Dept for Aging &amp; Rehab Svcs</v>
      </c>
      <c r="F852" s="21" t="str">
        <f>VLOOKUP(B852,'Table A as of March 2024'!A:H,8,FALSE)</f>
        <v>FmlyCrgvSupPrgT3E-OAA-COVID-19</v>
      </c>
      <c r="G852" s="11" t="str">
        <f>VLOOKUP(B852,'Table A as of March 2024'!A:I,9,FALSE)</f>
        <v>120</v>
      </c>
      <c r="H852" t="str">
        <f>VLOOKUP(B852,'Table A as of March 2024'!A:L,12,FALSE)</f>
        <v>No</v>
      </c>
      <c r="I852" s="9" t="str">
        <f>VLOOKUP(B852,'Table A as of March 2024'!A:M,13,FALSE)</f>
        <v>V</v>
      </c>
      <c r="J852" t="str">
        <f>VLOOKUP(B852,'Table A as of March 2024'!A:O,15,FALSE)</f>
        <v>R</v>
      </c>
      <c r="K852" t="str">
        <f>VLOOKUP(G852,'ACFR Class Vlookup'!A:B,2,FALSE)</f>
        <v>Governmental</v>
      </c>
      <c r="L852" s="1" t="str">
        <f>VLOOKUP(D852,'Fund Information'!A:F,6,FALSE)</f>
        <v>Family Caregiver Support Program under Title III-E of the Older Americans Act-COVID-19. CFDA 93.052; National Family Caregiver Support, Title III, Part E. Provides Federal funding, for costs related to COVID-19, To assist States, Territories in providing multifaceted systems of support services for: (1) Family caregivers; and (2) older relative caregivers. Services to be provided include: information to caregivers about available services; assistance to caregivers in gaining access to the services; individual counseling, and caregiver training to caregivers to assist the caregivers in making decisions and solving problems relating to their caregiving roles; respite care to enable caregivers to be temporarily relieved from their caregiving responsibilities; and supplemental services, on a limited basis, to complement the care provided by caregivers.</v>
      </c>
      <c r="M852" s="6" t="str">
        <f t="shared" si="145"/>
        <v>N/A</v>
      </c>
      <c r="N852" s="6" t="s">
        <v>2886</v>
      </c>
      <c r="O852" s="6" t="str">
        <f t="shared" si="146"/>
        <v>N/A</v>
      </c>
      <c r="P852" s="5" t="s">
        <v>2886</v>
      </c>
      <c r="Q852" s="6" t="str">
        <f t="shared" si="147"/>
        <v>N/A</v>
      </c>
      <c r="R852" s="7" t="str">
        <f t="shared" si="148"/>
        <v>Yes</v>
      </c>
      <c r="S852" s="5" t="str">
        <f t="shared" si="149"/>
        <v>Answer Required</v>
      </c>
      <c r="T852" s="6" t="str">
        <f t="shared" si="150"/>
        <v>N/A</v>
      </c>
      <c r="U852" s="7" t="str">
        <f t="shared" si="151"/>
        <v>No</v>
      </c>
      <c r="V852" s="5" t="str">
        <f t="shared" si="152"/>
        <v>Answer Required</v>
      </c>
      <c r="W852" s="6" t="str">
        <f t="shared" si="153"/>
        <v>N/A</v>
      </c>
      <c r="X852" s="5" t="s">
        <v>2886</v>
      </c>
    </row>
    <row r="853" spans="1:24" ht="135" x14ac:dyDescent="0.25">
      <c r="A853" s="77">
        <f>VLOOKUP(C853,'BU and Control BU Listing'!A:E,5,FALSE)</f>
        <v>26200</v>
      </c>
      <c r="B853" s="80" t="s">
        <v>5877</v>
      </c>
      <c r="C853" s="22" t="str">
        <f t="shared" si="143"/>
        <v>26200</v>
      </c>
      <c r="D853" s="22" t="str">
        <f t="shared" si="144"/>
        <v>10220</v>
      </c>
      <c r="E853" s="21" t="str">
        <f>VLOOKUP(B853,'Table A as of March 2024'!A:G,7,FALSE)</f>
        <v>Dept for Aging &amp; Rehab Svcs</v>
      </c>
      <c r="F853" s="21" t="str">
        <f>VLOOKUP(B853,'Table A as of March 2024'!A:H,8,FALSE)</f>
        <v>Ombudsman Prog T7-OAA-COVID-19</v>
      </c>
      <c r="G853" s="11" t="str">
        <f>VLOOKUP(B853,'Table A as of March 2024'!A:I,9,FALSE)</f>
        <v>120</v>
      </c>
      <c r="H853" t="str">
        <f>VLOOKUP(B853,'Table A as of March 2024'!A:L,12,FALSE)</f>
        <v>No</v>
      </c>
      <c r="I853" s="9" t="str">
        <f>VLOOKUP(B853,'Table A as of March 2024'!A:M,13,FALSE)</f>
        <v>V</v>
      </c>
      <c r="J853" t="str">
        <f>VLOOKUP(B853,'Table A as of March 2024'!A:O,15,FALSE)</f>
        <v>R</v>
      </c>
      <c r="K853" t="str">
        <f>VLOOKUP(G853,'ACFR Class Vlookup'!A:B,2,FALSE)</f>
        <v>Governmental</v>
      </c>
      <c r="L853" s="1" t="str">
        <f>VLOOKUP(D853,'Fund Information'!A:F,6,FALSE)</f>
        <v>Ombudsman Program under Title VII of the Older Americans Act-COVID-19. CFDA 93.042; Special Programs for the Aging, Title VII, Chapter 2, Long Term Care Ombudsman Services for Older Individuals. Provides Federal funding, for costs related to COVID-19, to investigate and resolve complaints made by or on behalf of residents of nursing homes or other long-term care facilities. Ombudsmen also promote policies and practices needed to improve the quality of care and life in long-term care facilities and educate both consumers and providers about residents' rights and good care practices.</v>
      </c>
      <c r="M853" s="6" t="str">
        <f t="shared" si="145"/>
        <v>N/A</v>
      </c>
      <c r="N853" s="6" t="s">
        <v>2886</v>
      </c>
      <c r="O853" s="6" t="str">
        <f t="shared" si="146"/>
        <v>N/A</v>
      </c>
      <c r="P853" s="5" t="s">
        <v>2886</v>
      </c>
      <c r="Q853" s="6" t="str">
        <f t="shared" si="147"/>
        <v>N/A</v>
      </c>
      <c r="R853" s="7" t="str">
        <f t="shared" si="148"/>
        <v>Yes</v>
      </c>
      <c r="S853" s="5" t="str">
        <f t="shared" si="149"/>
        <v>Answer Required</v>
      </c>
      <c r="T853" s="6" t="str">
        <f t="shared" si="150"/>
        <v>N/A</v>
      </c>
      <c r="U853" s="7" t="str">
        <f t="shared" si="151"/>
        <v>No</v>
      </c>
      <c r="V853" s="5" t="str">
        <f t="shared" si="152"/>
        <v>Answer Required</v>
      </c>
      <c r="W853" s="6" t="str">
        <f t="shared" si="153"/>
        <v>N/A</v>
      </c>
      <c r="X853" s="5" t="s">
        <v>2886</v>
      </c>
    </row>
    <row r="854" spans="1:24" ht="150" x14ac:dyDescent="0.25">
      <c r="A854" s="77">
        <f>VLOOKUP(C854,'BU and Control BU Listing'!A:E,5,FALSE)</f>
        <v>26200</v>
      </c>
      <c r="B854" s="80" t="s">
        <v>5878</v>
      </c>
      <c r="C854" s="22" t="str">
        <f t="shared" si="143"/>
        <v>26200</v>
      </c>
      <c r="D854" s="22" t="str">
        <f t="shared" si="144"/>
        <v>10230</v>
      </c>
      <c r="E854" s="21" t="str">
        <f>VLOOKUP(B854,'Table A as of March 2024'!A:G,7,FALSE)</f>
        <v>Dept for Aging &amp; Rehab Svcs</v>
      </c>
      <c r="F854" s="21" t="str">
        <f>VLOOKUP(B854,'Table A as of March 2024'!A:H,8,FALSE)</f>
        <v>Aging-T4/2DscrtnryPrj-COVID-19</v>
      </c>
      <c r="G854" s="11" t="str">
        <f>VLOOKUP(B854,'Table A as of March 2024'!A:I,9,FALSE)</f>
        <v>120</v>
      </c>
      <c r="H854" t="str">
        <f>VLOOKUP(B854,'Table A as of March 2024'!A:L,12,FALSE)</f>
        <v>No</v>
      </c>
      <c r="I854" s="9" t="str">
        <f>VLOOKUP(B854,'Table A as of March 2024'!A:M,13,FALSE)</f>
        <v>V</v>
      </c>
      <c r="J854" t="str">
        <f>VLOOKUP(B854,'Table A as of March 2024'!A:O,15,FALSE)</f>
        <v>R</v>
      </c>
      <c r="K854" t="str">
        <f>VLOOKUP(G854,'ACFR Class Vlookup'!A:B,2,FALSE)</f>
        <v>Governmental</v>
      </c>
      <c r="L854" s="1" t="str">
        <f>VLOOKUP(D854,'Fund Information'!A:F,6,FALSE)</f>
        <v>Aging-Title IV, and Title II Discretionary Projects – COVID-19. CFDA 93.048; Special Programs for the Aging, Title IV, and Title II, Discretionary Projects. Provides Federal funding, for costs related to COVID-19, To support the development and testing of innovative programs, services and systems of support that respond to the needs of the nation’s growing elderly population and those individuals in need of long term services and supports (LTSS), to improve knowledge of the problems and needs of the elderly, to help ensure adequately trained personnel in the field of aging, and to demonstrate better ways of improving the quality of life for the elderly, their caregivers and people with disabilities.</v>
      </c>
      <c r="M854" s="6" t="str">
        <f t="shared" si="145"/>
        <v>N/A</v>
      </c>
      <c r="N854" s="6" t="s">
        <v>2886</v>
      </c>
      <c r="O854" s="6" t="str">
        <f t="shared" si="146"/>
        <v>N/A</v>
      </c>
      <c r="P854" s="5" t="s">
        <v>2886</v>
      </c>
      <c r="Q854" s="6" t="str">
        <f t="shared" si="147"/>
        <v>N/A</v>
      </c>
      <c r="R854" s="7" t="str">
        <f t="shared" si="148"/>
        <v>Yes</v>
      </c>
      <c r="S854" s="5" t="str">
        <f t="shared" si="149"/>
        <v>Answer Required</v>
      </c>
      <c r="T854" s="6" t="str">
        <f t="shared" si="150"/>
        <v>N/A</v>
      </c>
      <c r="U854" s="7" t="str">
        <f t="shared" si="151"/>
        <v>No</v>
      </c>
      <c r="V854" s="5" t="str">
        <f t="shared" si="152"/>
        <v>Answer Required</v>
      </c>
      <c r="W854" s="6" t="str">
        <f t="shared" si="153"/>
        <v>N/A</v>
      </c>
      <c r="X854" s="5" t="s">
        <v>2886</v>
      </c>
    </row>
    <row r="855" spans="1:24" ht="120" x14ac:dyDescent="0.25">
      <c r="A855" s="77">
        <f>VLOOKUP(C855,'BU and Control BU Listing'!A:E,5,FALSE)</f>
        <v>26200</v>
      </c>
      <c r="B855" s="80" t="s">
        <v>8194</v>
      </c>
      <c r="C855" s="22" t="str">
        <f t="shared" si="143"/>
        <v>26200</v>
      </c>
      <c r="D855" s="22" t="str">
        <f t="shared" si="144"/>
        <v>10700</v>
      </c>
      <c r="E855" s="21" t="str">
        <f>VLOOKUP(B855,'Table A as of March 2024'!A:G,7,FALSE)</f>
        <v>Dept for Aging &amp; Rehab Svcs</v>
      </c>
      <c r="F855" s="21" t="str">
        <f>VLOOKUP(B855,'Table A as of March 2024'!A:H,8,FALSE)</f>
        <v>EldrAbsPrvnIntrvtnPrg-COVID-19</v>
      </c>
      <c r="G855" s="11" t="str">
        <f>VLOOKUP(B855,'Table A as of March 2024'!A:I,9,FALSE)</f>
        <v>120</v>
      </c>
      <c r="H855" t="str">
        <f>VLOOKUP(B855,'Table A as of March 2024'!A:L,12,FALSE)</f>
        <v>No</v>
      </c>
      <c r="I855" s="9" t="str">
        <f>VLOOKUP(B855,'Table A as of March 2024'!A:M,13,FALSE)</f>
        <v>V</v>
      </c>
      <c r="J855" t="str">
        <f>VLOOKUP(B855,'Table A as of March 2024'!A:O,15,FALSE)</f>
        <v>R</v>
      </c>
      <c r="K855" t="str">
        <f>VLOOKUP(G855,'ACFR Class Vlookup'!A:B,2,FALSE)</f>
        <v>Governmental</v>
      </c>
      <c r="L855" s="1" t="str">
        <f>VLOOKUP(D855,'Fund Information'!A:F,6,FALSE)</f>
        <v>CFDA 93.747; Elder Abuse Prevention Interventions Program. Provides Federal funding, as related to COVID-19, to develop, implement, and evaluate successful or promising interventions, practices, and programs to prevent elder abuse, neglect, and exploitation, including adult protective services programs. Through this program, ACL hopes to demonstrate how existing research can be used to craft new, useful programs to address elder abuse, neglect, and exploitation and improve and enhance adult protective services programming.</v>
      </c>
      <c r="M855" s="6" t="str">
        <f t="shared" si="145"/>
        <v>N/A</v>
      </c>
      <c r="N855" s="6" t="s">
        <v>2886</v>
      </c>
      <c r="O855" s="6" t="str">
        <f t="shared" si="146"/>
        <v>N/A</v>
      </c>
      <c r="P855" s="5" t="s">
        <v>2886</v>
      </c>
      <c r="Q855" s="6" t="str">
        <f t="shared" si="147"/>
        <v>N/A</v>
      </c>
      <c r="R855" s="7" t="str">
        <f t="shared" si="148"/>
        <v>Yes</v>
      </c>
      <c r="S855" s="5" t="str">
        <f t="shared" si="149"/>
        <v>Answer Required</v>
      </c>
      <c r="T855" s="6" t="str">
        <f t="shared" si="150"/>
        <v>N/A</v>
      </c>
      <c r="U855" s="7" t="str">
        <f t="shared" si="151"/>
        <v>No</v>
      </c>
      <c r="V855" s="5" t="str">
        <f t="shared" si="152"/>
        <v>Answer Required</v>
      </c>
      <c r="W855" s="6" t="str">
        <f t="shared" si="153"/>
        <v>N/A</v>
      </c>
      <c r="X855" s="5" t="s">
        <v>2886</v>
      </c>
    </row>
    <row r="856" spans="1:24" ht="165" x14ac:dyDescent="0.25">
      <c r="A856" s="77">
        <f>VLOOKUP(C856,'BU and Control BU Listing'!A:E,5,FALSE)</f>
        <v>26200</v>
      </c>
      <c r="B856" s="80" t="s">
        <v>8195</v>
      </c>
      <c r="C856" s="22" t="str">
        <f t="shared" si="143"/>
        <v>26200</v>
      </c>
      <c r="D856" s="22" t="str">
        <f t="shared" si="144"/>
        <v>10820</v>
      </c>
      <c r="E856" s="21" t="str">
        <f>VLOOKUP(B856,'Table A as of March 2024'!A:G,7,FALSE)</f>
        <v>Dept for Aging &amp; Rehab Svcs</v>
      </c>
      <c r="F856" s="21" t="str">
        <f>VLOOKUP(B856,'Table A as of March 2024'!A:H,8,FALSE)</f>
        <v>ARP-PrevntHlthTitle3D-COVID-19</v>
      </c>
      <c r="G856" s="11" t="str">
        <f>VLOOKUP(B856,'Table A as of March 2024'!A:I,9,FALSE)</f>
        <v>120</v>
      </c>
      <c r="H856" t="str">
        <f>VLOOKUP(B856,'Table A as of March 2024'!A:L,12,FALSE)</f>
        <v>No</v>
      </c>
      <c r="I856" s="9" t="str">
        <f>VLOOKUP(B856,'Table A as of March 2024'!A:M,13,FALSE)</f>
        <v>V</v>
      </c>
      <c r="J856" t="str">
        <f>VLOOKUP(B856,'Table A as of March 2024'!A:O,15,FALSE)</f>
        <v>R</v>
      </c>
      <c r="K856" t="str">
        <f>VLOOKUP(G856,'ACFR Class Vlookup'!A:B,2,FALSE)</f>
        <v>Governmental</v>
      </c>
      <c r="L856" s="1" t="str">
        <f>VLOOKUP(D856,'Fund Information'!A:F,6,FALSE)</f>
        <v>ALN 93.043; Special Programs for the Aging, Title III, Part D, Disease Prevention and Health Promotion Services. Funding to develop or strengthen preventive health service and health promotion systems through designated State Agencies on Aging and Area Agencies on Aging. Funds are provided for evidence-based disease prevention and health promotion services including programs related to: physical fitness; medication management; chronic disease self-management education; psychosocial behavioral health intervention; HIV; arthritis; brain health; diabetes; falls prevention; depression; and chronic pain.
Part of American Rescue Plan (ARP)</v>
      </c>
      <c r="M856" s="6" t="str">
        <f t="shared" si="145"/>
        <v>N/A</v>
      </c>
      <c r="N856" s="6" t="s">
        <v>2886</v>
      </c>
      <c r="O856" s="6" t="str">
        <f t="shared" si="146"/>
        <v>N/A</v>
      </c>
      <c r="P856" s="5" t="s">
        <v>2886</v>
      </c>
      <c r="Q856" s="6" t="str">
        <f t="shared" si="147"/>
        <v>N/A</v>
      </c>
      <c r="R856" s="7" t="str">
        <f t="shared" si="148"/>
        <v>Yes</v>
      </c>
      <c r="S856" s="5" t="str">
        <f t="shared" si="149"/>
        <v>Answer Required</v>
      </c>
      <c r="T856" s="6" t="str">
        <f t="shared" si="150"/>
        <v>N/A</v>
      </c>
      <c r="U856" s="7" t="str">
        <f t="shared" si="151"/>
        <v>No</v>
      </c>
      <c r="V856" s="5" t="str">
        <f t="shared" si="152"/>
        <v>Answer Required</v>
      </c>
      <c r="W856" s="6" t="str">
        <f t="shared" si="153"/>
        <v>N/A</v>
      </c>
      <c r="X856" s="5" t="s">
        <v>2886</v>
      </c>
    </row>
    <row r="857" spans="1:24" ht="165" x14ac:dyDescent="0.25">
      <c r="A857" s="77">
        <f>VLOOKUP(C857,'BU and Control BU Listing'!A:E,5,FALSE)</f>
        <v>26200</v>
      </c>
      <c r="B857" s="80" t="s">
        <v>8196</v>
      </c>
      <c r="C857" s="22" t="str">
        <f t="shared" si="143"/>
        <v>26200</v>
      </c>
      <c r="D857" s="22" t="str">
        <f t="shared" si="144"/>
        <v>12110</v>
      </c>
      <c r="E857" s="21" t="str">
        <f>VLOOKUP(B857,'Table A as of March 2024'!A:G,7,FALSE)</f>
        <v>Dept for Aging &amp; Rehab Svcs</v>
      </c>
      <c r="F857" s="21" t="str">
        <f>VLOOKUP(B857,'Table A as of March 2024'!A:H,8,FALSE)</f>
        <v>ARP-CrvStLoclFisRecFd-COVID-19</v>
      </c>
      <c r="G857" s="11" t="str">
        <f>VLOOKUP(B857,'Table A as of March 2024'!A:I,9,FALSE)</f>
        <v>120</v>
      </c>
      <c r="H857" t="str">
        <f>VLOOKUP(B857,'Table A as of March 2024'!A:L,12,FALSE)</f>
        <v>No</v>
      </c>
      <c r="I857" s="9" t="str">
        <f>VLOOKUP(B857,'Table A as of March 2024'!A:M,13,FALSE)</f>
        <v>V</v>
      </c>
      <c r="J857" t="str">
        <f>VLOOKUP(B857,'Table A as of March 2024'!A:O,15,FALSE)</f>
        <v>R</v>
      </c>
      <c r="K857" t="str">
        <f>VLOOKUP(G857,'ACFR Class Vlookup'!A:B,2,FALSE)</f>
        <v>Governmental</v>
      </c>
      <c r="L857" s="1" t="str">
        <f>VLOOKUP(D857,'Fund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57" s="6" t="str">
        <f t="shared" si="145"/>
        <v>N/A</v>
      </c>
      <c r="N857" s="6" t="s">
        <v>2886</v>
      </c>
      <c r="O857" s="6" t="str">
        <f t="shared" si="146"/>
        <v>N/A</v>
      </c>
      <c r="P857" s="5" t="s">
        <v>2886</v>
      </c>
      <c r="Q857" s="6" t="str">
        <f t="shared" si="147"/>
        <v>N/A</v>
      </c>
      <c r="R857" s="7" t="str">
        <f t="shared" si="148"/>
        <v>Yes</v>
      </c>
      <c r="S857" s="5" t="str">
        <f t="shared" si="149"/>
        <v>Answer Required</v>
      </c>
      <c r="T857" s="6" t="str">
        <f t="shared" si="150"/>
        <v>N/A</v>
      </c>
      <c r="U857" s="7" t="str">
        <f t="shared" si="151"/>
        <v>No</v>
      </c>
      <c r="V857" s="5" t="str">
        <f t="shared" si="152"/>
        <v>Answer Required</v>
      </c>
      <c r="W857" s="6" t="str">
        <f t="shared" si="153"/>
        <v>N/A</v>
      </c>
      <c r="X857" s="5" t="s">
        <v>2886</v>
      </c>
    </row>
    <row r="858" spans="1:24" ht="75" x14ac:dyDescent="0.25">
      <c r="A858" s="77">
        <f>VLOOKUP(C858,'BU and Control BU Listing'!A:E,5,FALSE)</f>
        <v>26200</v>
      </c>
      <c r="B858" s="80" t="s">
        <v>8695</v>
      </c>
      <c r="C858" s="22" t="str">
        <f t="shared" si="143"/>
        <v>26200</v>
      </c>
      <c r="D858" s="22" t="str">
        <f t="shared" si="144"/>
        <v>12390</v>
      </c>
      <c r="E858" s="21" t="str">
        <f>VLOOKUP(B858,'Table A as of March 2024'!A:G,7,FALSE)</f>
        <v>Dept for Aging &amp; Rehab Svcs</v>
      </c>
      <c r="F858" s="21" t="str">
        <f>VLOOKUP(B858,'Table A as of March 2024'!A:H,8,FALSE)</f>
        <v>TraumBrnInjryStDmoGrt-COVID-19</v>
      </c>
      <c r="G858" s="11" t="str">
        <f>VLOOKUP(B858,'Table A as of March 2024'!A:I,9,FALSE)</f>
        <v>120</v>
      </c>
      <c r="H858" t="str">
        <f>VLOOKUP(B858,'Table A as of March 2024'!A:L,12,FALSE)</f>
        <v>No</v>
      </c>
      <c r="I858" s="9" t="str">
        <f>VLOOKUP(B858,'Table A as of March 2024'!A:M,13,FALSE)</f>
        <v>V</v>
      </c>
      <c r="J858" t="s">
        <v>2248</v>
      </c>
      <c r="K858" t="str">
        <f>VLOOKUP(G858,'ACFR Class Vlookup'!A:B,2,FALSE)</f>
        <v>Governmental</v>
      </c>
      <c r="L858" s="1" t="str">
        <f>VLOOKUP(D858,'Fund Information'!A:F,6,FALSE)</f>
        <v>ALN 93.234; Traumatic Brain Injury State Demonstration Grant Program. Money in Fund are used to create and strengthen a system of services and supports that maximizes the independence, well-being, and health of people with TBI across the lifespan and all other demographics, their family members, and support networks.</v>
      </c>
      <c r="M858" s="6" t="str">
        <f t="shared" si="145"/>
        <v>N/A</v>
      </c>
      <c r="N858" s="6" t="s">
        <v>2886</v>
      </c>
      <c r="O858" s="6" t="str">
        <f t="shared" si="146"/>
        <v>N/A</v>
      </c>
      <c r="P858" s="5" t="s">
        <v>2886</v>
      </c>
      <c r="Q858" s="6" t="str">
        <f t="shared" si="147"/>
        <v>N/A</v>
      </c>
      <c r="R858" s="7" t="str">
        <f t="shared" si="148"/>
        <v>Yes</v>
      </c>
      <c r="S858" s="5" t="str">
        <f t="shared" si="149"/>
        <v>Answer Required</v>
      </c>
      <c r="T858" s="6" t="str">
        <f t="shared" si="150"/>
        <v>N/A</v>
      </c>
      <c r="U858" s="7" t="str">
        <f t="shared" si="151"/>
        <v>No</v>
      </c>
      <c r="V858" s="5" t="str">
        <f t="shared" si="152"/>
        <v>Answer Required</v>
      </c>
      <c r="W858" s="6" t="str">
        <f t="shared" si="153"/>
        <v>N/A</v>
      </c>
      <c r="X858" s="5" t="s">
        <v>2886</v>
      </c>
    </row>
    <row r="859" spans="1:24" ht="75" x14ac:dyDescent="0.25">
      <c r="A859" s="77">
        <f>VLOOKUP(C859,'BU and Control BU Listing'!A:E,5,FALSE)</f>
        <v>26200</v>
      </c>
      <c r="B859" s="80" t="s">
        <v>8696</v>
      </c>
      <c r="C859" s="22" t="str">
        <f t="shared" si="143"/>
        <v>26200</v>
      </c>
      <c r="D859" s="22" t="str">
        <f t="shared" si="144"/>
        <v>12420</v>
      </c>
      <c r="E859" s="21" t="str">
        <f>VLOOKUP(B859,'Table A as of March 2024'!A:G,7,FALSE)</f>
        <v>Dept for Aging &amp; Rehab Svcs</v>
      </c>
      <c r="F859" s="21" t="str">
        <f>VLOOKUP(B859,'Table A as of March 2024'!A:H,8,FALSE)</f>
        <v>ACL Asstve Technology-COVID-19</v>
      </c>
      <c r="G859" s="11" t="str">
        <f>VLOOKUP(B859,'Table A as of March 2024'!A:I,9,FALSE)</f>
        <v>120</v>
      </c>
      <c r="H859" t="str">
        <f>VLOOKUP(B859,'Table A as of March 2024'!A:L,12,FALSE)</f>
        <v>No</v>
      </c>
      <c r="I859" s="9" t="str">
        <f>VLOOKUP(B859,'Table A as of March 2024'!A:M,13,FALSE)</f>
        <v>V</v>
      </c>
      <c r="J859" t="str">
        <f>VLOOKUP(B859,'Table A as of March 2024'!A:O,15,FALSE)</f>
        <v>R</v>
      </c>
      <c r="K859" t="str">
        <f>VLOOKUP(G859,'ACFR Class Vlookup'!A:B,2,FALSE)</f>
        <v>Governmental</v>
      </c>
      <c r="L859" s="1" t="str">
        <f>VLOOKUP(D859,'Fund Information'!A:F,6,FALSE)</f>
        <v>ALN 93.464; ACL Assistive Technology. Money in Fund supports State efforts to improve the provision of assistive technology to individuals with disabilities through comprehensive statewide programs of technology-related assistance, for individuals with disabilities of all ages.</v>
      </c>
      <c r="M859" s="6" t="str">
        <f t="shared" si="145"/>
        <v>N/A</v>
      </c>
      <c r="N859" s="6" t="s">
        <v>2886</v>
      </c>
      <c r="O859" s="6" t="str">
        <f t="shared" si="146"/>
        <v>N/A</v>
      </c>
      <c r="P859" s="5" t="s">
        <v>2886</v>
      </c>
      <c r="Q859" s="6" t="str">
        <f t="shared" si="147"/>
        <v>N/A</v>
      </c>
      <c r="R859" s="7" t="str">
        <f t="shared" si="148"/>
        <v>Yes</v>
      </c>
      <c r="S859" s="5" t="str">
        <f t="shared" si="149"/>
        <v>Answer Required</v>
      </c>
      <c r="T859" s="6" t="str">
        <f t="shared" si="150"/>
        <v>N/A</v>
      </c>
      <c r="U859" s="7" t="str">
        <f t="shared" si="151"/>
        <v>No</v>
      </c>
      <c r="V859" s="5" t="str">
        <f t="shared" si="152"/>
        <v>Answer Required</v>
      </c>
      <c r="W859" s="6" t="str">
        <f t="shared" si="153"/>
        <v>N/A</v>
      </c>
      <c r="X859" s="5" t="s">
        <v>2886</v>
      </c>
    </row>
    <row r="860" spans="1:24" ht="120" x14ac:dyDescent="0.25">
      <c r="A860" s="77">
        <f>VLOOKUP(C860,'BU and Control BU Listing'!A:E,5,FALSE)</f>
        <v>26200</v>
      </c>
      <c r="B860" s="80" t="s">
        <v>8697</v>
      </c>
      <c r="C860" s="22" t="str">
        <f t="shared" si="143"/>
        <v>26200</v>
      </c>
      <c r="D860" s="22" t="str">
        <f t="shared" si="144"/>
        <v>12480</v>
      </c>
      <c r="E860" s="21" t="str">
        <f>VLOOKUP(B860,'Table A as of March 2024'!A:G,7,FALSE)</f>
        <v>Dept for Aging &amp; Rehab Svcs</v>
      </c>
      <c r="F860" s="21" t="str">
        <f>VLOOKUP(B860,'Table A as of March 2024'!A:H,8,FALSE)</f>
        <v>SrFarmrMrktNutrtnPgm-COVID-19</v>
      </c>
      <c r="G860" s="11" t="str">
        <f>VLOOKUP(B860,'Table A as of March 2024'!A:I,9,FALSE)</f>
        <v>120</v>
      </c>
      <c r="H860" t="str">
        <f>VLOOKUP(B860,'Table A as of March 2024'!A:L,12,FALSE)</f>
        <v>No</v>
      </c>
      <c r="I860" s="9" t="str">
        <f>VLOOKUP(B860,'Table A as of March 2024'!A:M,13,FALSE)</f>
        <v>V</v>
      </c>
      <c r="J860" t="str">
        <f>VLOOKUP(B860,'Table A as of March 2024'!A:O,15,FALSE)</f>
        <v>R</v>
      </c>
      <c r="K860" t="str">
        <f>VLOOKUP(G860,'ACFR Class Vlookup'!A:B,2,FALSE)</f>
        <v>Governmental</v>
      </c>
      <c r="L860" s="1" t="str">
        <f>VLOOKUP(D860,'Fund Information'!A:F,6,FALSE)</f>
        <v>ALN 10.576 - Senior Farmers Market Nutrition Program 
The Senior Farmers' Market Nutrition Program (SFMNP) awards grants to State agencies, including U.S. Territories and Indian Tribal Organizations, to provide low-income seniors with benefits (e.g., check, coupons, and electronic benefits) that can be exchanged for fresh, nutritious, unprepared, locally grown fruits, vegetables, honey, and fresh-cut herbs at farmers' markets, roadside stands, and CSAs.</v>
      </c>
      <c r="M860" s="6" t="str">
        <f t="shared" si="145"/>
        <v>N/A</v>
      </c>
      <c r="N860" s="6" t="s">
        <v>2886</v>
      </c>
      <c r="O860" s="6" t="str">
        <f t="shared" si="146"/>
        <v>N/A</v>
      </c>
      <c r="P860" s="5" t="s">
        <v>2886</v>
      </c>
      <c r="Q860" s="6" t="str">
        <f t="shared" si="147"/>
        <v>N/A</v>
      </c>
      <c r="R860" s="7" t="str">
        <f t="shared" si="148"/>
        <v>Yes</v>
      </c>
      <c r="S860" s="5" t="str">
        <f t="shared" si="149"/>
        <v>Answer Required</v>
      </c>
      <c r="T860" s="6" t="str">
        <f t="shared" si="150"/>
        <v>N/A</v>
      </c>
      <c r="U860" s="7" t="str">
        <f t="shared" si="151"/>
        <v>No</v>
      </c>
      <c r="V860" s="5" t="str">
        <f t="shared" si="152"/>
        <v>Answer Required</v>
      </c>
      <c r="W860" s="6" t="str">
        <f t="shared" si="153"/>
        <v>N/A</v>
      </c>
      <c r="X860" s="5" t="s">
        <v>2886</v>
      </c>
    </row>
    <row r="861" spans="1:24" ht="135" x14ac:dyDescent="0.25">
      <c r="A861" s="77">
        <f>VLOOKUP(C861,'BU and Control BU Listing'!A:E,5,FALSE)</f>
        <v>26200</v>
      </c>
      <c r="B861" s="80" t="s">
        <v>9134</v>
      </c>
      <c r="C861" s="22" t="str">
        <f t="shared" si="143"/>
        <v>26200</v>
      </c>
      <c r="D861" s="22" t="str">
        <f t="shared" si="144"/>
        <v>12750</v>
      </c>
      <c r="E861" s="21" t="s">
        <v>2683</v>
      </c>
      <c r="F861" s="21" t="s">
        <v>5697</v>
      </c>
      <c r="G861" s="11" t="s">
        <v>2252</v>
      </c>
      <c r="H861" t="s">
        <v>2890</v>
      </c>
      <c r="I861" s="9" t="s">
        <v>5493</v>
      </c>
      <c r="J861" t="s">
        <v>2248</v>
      </c>
      <c r="K861" t="str">
        <f>VLOOKUP(G861,'ACFR Class Vlookup'!A:B,2,FALSE)</f>
        <v>Governmental</v>
      </c>
      <c r="L861" s="1" t="str">
        <f>VLOOKUP(D861,'Fund Information'!A:F,6,FALSE)</f>
        <v>ALN 10.557; WIC Special Supplemental Nutrition Program for Women, Infants, and Children. Federal monies to provide low-income pregnant, breastfeeding and postpartum women, infants, and children up to age five who are determined to be at nutritional risk with supplemental nutritious foods, nutrition education, and referrals to health and social services at no cost. WIC also promotes and supports breastfeeding as the feeding method of choice for infants, provides substance abuse education and promotes immunization and other aspects of healthy living.</v>
      </c>
      <c r="M861" s="6" t="str">
        <f t="shared" si="145"/>
        <v>N/A</v>
      </c>
      <c r="N861" s="6" t="s">
        <v>2886</v>
      </c>
      <c r="O861" s="6" t="str">
        <f t="shared" si="146"/>
        <v>N/A</v>
      </c>
      <c r="P861" s="5" t="s">
        <v>2886</v>
      </c>
      <c r="Q861" s="6" t="str">
        <f t="shared" si="147"/>
        <v>N/A</v>
      </c>
      <c r="R861" s="7" t="str">
        <f t="shared" si="148"/>
        <v>Yes</v>
      </c>
      <c r="S861" s="5" t="str">
        <f t="shared" si="149"/>
        <v>Answer Required</v>
      </c>
      <c r="T861" s="6" t="str">
        <f t="shared" si="150"/>
        <v>N/A</v>
      </c>
      <c r="U861" s="7" t="str">
        <f t="shared" si="151"/>
        <v>No</v>
      </c>
      <c r="V861" s="5" t="str">
        <f t="shared" si="152"/>
        <v>Answer Required</v>
      </c>
      <c r="W861" s="6" t="str">
        <f t="shared" si="153"/>
        <v>N/A</v>
      </c>
      <c r="X861" s="5" t="s">
        <v>2886</v>
      </c>
    </row>
    <row r="862" spans="1:24" x14ac:dyDescent="0.25">
      <c r="A862" s="77">
        <f>VLOOKUP(C862,'BU and Control BU Listing'!A:E,5,FALSE)</f>
        <v>26200</v>
      </c>
      <c r="B862" s="80" t="s">
        <v>3924</v>
      </c>
      <c r="C862" s="22" t="str">
        <f t="shared" si="143"/>
        <v>26300</v>
      </c>
      <c r="D862" s="22" t="str">
        <f t="shared" si="144"/>
        <v>01000</v>
      </c>
      <c r="E862" s="21" t="str">
        <f>VLOOKUP(B862,'Table A as of March 2024'!A:G,7,FALSE)</f>
        <v>Rehab Ctr for the Blind</v>
      </c>
      <c r="F862" s="21" t="str">
        <f>VLOOKUP(B862,'Table A as of March 2024'!A:H,8,FALSE)</f>
        <v>General Fund</v>
      </c>
      <c r="G862" s="11" t="str">
        <f>VLOOKUP(B862,'Table A as of March 2024'!A:I,9,FALSE)</f>
        <v>100</v>
      </c>
      <c r="H862" t="str">
        <f>VLOOKUP(B862,'Table A as of March 2024'!A:L,12,FALSE)</f>
        <v>No</v>
      </c>
      <c r="I862" s="9" t="str">
        <f>VLOOKUP(B862,'Table A as of March 2024'!A:M,13,FALSE)</f>
        <v>G</v>
      </c>
      <c r="J862" t="str">
        <f>VLOOKUP(B862,'Table A as of March 2024'!A:O,15,FALSE)</f>
        <v>U</v>
      </c>
      <c r="K862" t="str">
        <f>VLOOKUP(G862,'ACFR Class Vlookup'!A:B,2,FALSE)</f>
        <v>Governmental</v>
      </c>
      <c r="L862" s="1" t="str">
        <f>VLOOKUP(D862,'Fund Information'!A:F,6,FALSE)</f>
        <v>General Fund</v>
      </c>
      <c r="M862" s="6" t="str">
        <f t="shared" si="145"/>
        <v>N/A</v>
      </c>
      <c r="N862" s="6" t="s">
        <v>2886</v>
      </c>
      <c r="O862" s="6" t="str">
        <f t="shared" si="146"/>
        <v>N/A</v>
      </c>
      <c r="P862" s="5" t="s">
        <v>2886</v>
      </c>
      <c r="Q862" s="6" t="str">
        <f t="shared" si="147"/>
        <v>N/A</v>
      </c>
      <c r="R862" s="7" t="str">
        <f t="shared" si="148"/>
        <v>No</v>
      </c>
      <c r="S862" s="5" t="str">
        <f t="shared" si="149"/>
        <v>Answer Required</v>
      </c>
      <c r="T862" s="6" t="str">
        <f t="shared" si="150"/>
        <v>N/A</v>
      </c>
      <c r="U862" s="7" t="str">
        <f t="shared" si="151"/>
        <v>No</v>
      </c>
      <c r="V862" s="5" t="str">
        <f t="shared" si="152"/>
        <v>Answer Required</v>
      </c>
      <c r="W862" s="6" t="str">
        <f t="shared" si="153"/>
        <v>N/A</v>
      </c>
      <c r="X862" s="5" t="s">
        <v>2886</v>
      </c>
    </row>
    <row r="863" spans="1:24" ht="30" x14ac:dyDescent="0.25">
      <c r="A863" s="77">
        <f>VLOOKUP(C863,'BU and Control BU Listing'!A:E,5,FALSE)</f>
        <v>26200</v>
      </c>
      <c r="B863" s="80" t="s">
        <v>3925</v>
      </c>
      <c r="C863" s="22" t="str">
        <f t="shared" si="143"/>
        <v>26300</v>
      </c>
      <c r="D863" s="22" t="str">
        <f t="shared" si="144"/>
        <v>02263</v>
      </c>
      <c r="E863" s="21" t="str">
        <f>VLOOKUP(B863,'Table A as of March 2024'!A:G,7,FALSE)</f>
        <v>Rehab Ctr for the Blind</v>
      </c>
      <c r="F863" s="21" t="str">
        <f>VLOOKUP(B863,'Table A as of March 2024'!A:H,8,FALSE)</f>
        <v>VRCBVI Special Revenue Fund</v>
      </c>
      <c r="G863" s="11" t="str">
        <f>VLOOKUP(B863,'Table A as of March 2024'!A:I,9,FALSE)</f>
        <v>100</v>
      </c>
      <c r="H863" t="str">
        <f>VLOOKUP(B863,'Table A as of March 2024'!A:L,12,FALSE)</f>
        <v>No</v>
      </c>
      <c r="I863" s="9" t="str">
        <f>VLOOKUP(B863,'Table A as of March 2024'!A:M,13,FALSE)</f>
        <v>U</v>
      </c>
      <c r="J863" t="str">
        <f>VLOOKUP(B863,'Table A as of March 2024'!A:O,15,FALSE)</f>
        <v>A</v>
      </c>
      <c r="K863" t="str">
        <f>VLOOKUP(G863,'ACFR Class Vlookup'!A:B,2,FALSE)</f>
        <v>Governmental</v>
      </c>
      <c r="L863" s="1" t="str">
        <f>VLOOKUP(D863,'Fund Information'!A:F,6,FALSE)</f>
        <v>This fund accounts for revenue from meals, laundry, the canteen, pool, gym and dorm guests that is unrestricted.</v>
      </c>
      <c r="M863" s="6" t="str">
        <f t="shared" si="145"/>
        <v>N/A</v>
      </c>
      <c r="N863" s="6" t="s">
        <v>2886</v>
      </c>
      <c r="O863" s="6" t="str">
        <f t="shared" si="146"/>
        <v>N/A</v>
      </c>
      <c r="P863" s="5" t="s">
        <v>2886</v>
      </c>
      <c r="Q863" s="6" t="str">
        <f t="shared" si="147"/>
        <v>N/A</v>
      </c>
      <c r="R863" s="7" t="str">
        <f t="shared" si="148"/>
        <v>No</v>
      </c>
      <c r="S863" s="5" t="str">
        <f t="shared" si="149"/>
        <v>Answer Required</v>
      </c>
      <c r="T863" s="6" t="str">
        <f t="shared" si="150"/>
        <v>N/A</v>
      </c>
      <c r="U863" s="7" t="str">
        <f t="shared" si="151"/>
        <v>No</v>
      </c>
      <c r="V863" s="5" t="str">
        <f t="shared" si="152"/>
        <v>Answer Required</v>
      </c>
      <c r="W863" s="6" t="str">
        <f t="shared" si="153"/>
        <v>N/A</v>
      </c>
      <c r="X863" s="5" t="s">
        <v>2886</v>
      </c>
    </row>
    <row r="864" spans="1:24" ht="60" x14ac:dyDescent="0.25">
      <c r="A864" s="77">
        <f>VLOOKUP(C864,'BU and Control BU Listing'!A:E,5,FALSE)</f>
        <v>26200</v>
      </c>
      <c r="B864" s="80" t="s">
        <v>3926</v>
      </c>
      <c r="C864" s="22" t="str">
        <f t="shared" si="143"/>
        <v>26300</v>
      </c>
      <c r="D864" s="22" t="str">
        <f t="shared" si="144"/>
        <v>02800</v>
      </c>
      <c r="E864" s="21" t="str">
        <f>VLOOKUP(B864,'Table A as of March 2024'!A:G,7,FALSE)</f>
        <v>Rehab Ctr for the Blind</v>
      </c>
      <c r="F864" s="21" t="str">
        <f>VLOOKUP(B864,'Table A as of March 2024'!A:H,8,FALSE)</f>
        <v>Appropriated IDC Recoveries</v>
      </c>
      <c r="G864" s="11" t="str">
        <f>VLOOKUP(B864,'Table A as of March 2024'!A:I,9,FALSE)</f>
        <v>105</v>
      </c>
      <c r="H864" t="str">
        <f>VLOOKUP(B864,'Table A as of March 2024'!A:L,12,FALSE)</f>
        <v>No</v>
      </c>
      <c r="I864" s="9" t="str">
        <f>VLOOKUP(B864,'Table A as of March 2024'!A:M,13,FALSE)</f>
        <v>U</v>
      </c>
      <c r="J864" t="str">
        <f>VLOOKUP(B864,'Table A as of March 2024'!A:O,15,FALSE)</f>
        <v>A</v>
      </c>
      <c r="K864" t="str">
        <f>VLOOKUP(G864,'ACFR Class Vlookup'!A:B,2,FALSE)</f>
        <v>Governmental</v>
      </c>
      <c r="L864" s="1" t="str">
        <f>VLOOKUP(D864,'Fund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864" s="6" t="str">
        <f t="shared" si="145"/>
        <v>N/A</v>
      </c>
      <c r="N864" s="6" t="s">
        <v>2886</v>
      </c>
      <c r="O864" s="6" t="str">
        <f t="shared" si="146"/>
        <v>N/A</v>
      </c>
      <c r="P864" s="5" t="s">
        <v>2886</v>
      </c>
      <c r="Q864" s="6" t="str">
        <f t="shared" si="147"/>
        <v>N/A</v>
      </c>
      <c r="R864" s="7" t="str">
        <f t="shared" si="148"/>
        <v>No</v>
      </c>
      <c r="S864" s="5" t="str">
        <f t="shared" si="149"/>
        <v>Answer Required</v>
      </c>
      <c r="T864" s="6" t="str">
        <f t="shared" si="150"/>
        <v>N/A</v>
      </c>
      <c r="U864" s="7" t="str">
        <f t="shared" si="151"/>
        <v>No</v>
      </c>
      <c r="V864" s="5" t="str">
        <f t="shared" si="152"/>
        <v>Answer Required</v>
      </c>
      <c r="W864" s="6" t="str">
        <f t="shared" si="153"/>
        <v>N/A</v>
      </c>
      <c r="X864" s="5" t="s">
        <v>2886</v>
      </c>
    </row>
    <row r="865" spans="1:24" ht="30" x14ac:dyDescent="0.25">
      <c r="A865" s="77">
        <f>VLOOKUP(C865,'BU and Control BU Listing'!A:E,5,FALSE)</f>
        <v>26200</v>
      </c>
      <c r="B865" s="80" t="s">
        <v>5277</v>
      </c>
      <c r="C865" s="22" t="str">
        <f t="shared" si="143"/>
        <v>26300</v>
      </c>
      <c r="D865" s="22" t="str">
        <f t="shared" si="144"/>
        <v>05910</v>
      </c>
      <c r="E865" s="21" t="str">
        <f>VLOOKUP(B865,'Table A as of March 2024'!A:G,7,FALSE)</f>
        <v>Rehab Ctr for the Blind</v>
      </c>
      <c r="F865" s="21" t="str">
        <f>VLOOKUP(B865,'Table A as of March 2024'!A:H,8,FALSE)</f>
        <v>Manufacture Products</v>
      </c>
      <c r="G865" s="11" t="str">
        <f>VLOOKUP(B865,'Table A as of March 2024'!A:I,9,FALSE)</f>
        <v>306</v>
      </c>
      <c r="H865" t="str">
        <f>VLOOKUP(B865,'Table A as of March 2024'!A:L,12,FALSE)</f>
        <v>No</v>
      </c>
      <c r="I865" s="9" t="str">
        <f>VLOOKUP(B865,'Table A as of March 2024'!A:M,13,FALSE)</f>
        <v>U</v>
      </c>
      <c r="K865" t="str">
        <f>VLOOKUP(G865,'ACFR Class Vlookup'!A:B,2,FALSE)</f>
        <v>N/A</v>
      </c>
      <c r="L865" s="1" t="str">
        <f>VLOOKUP(D865,'Fund Information'!A:F,6,FALSE)</f>
        <v>Enterprise activity included on the VA Industries for the Blind enterprise fund financial statement template submission.</v>
      </c>
      <c r="M865" s="6" t="str">
        <f t="shared" si="145"/>
        <v>N/A</v>
      </c>
      <c r="N865" s="6" t="s">
        <v>2886</v>
      </c>
      <c r="O865" s="6" t="str">
        <f t="shared" si="146"/>
        <v>N/A</v>
      </c>
      <c r="P865" s="5" t="s">
        <v>2886</v>
      </c>
      <c r="Q865" s="6" t="str">
        <f t="shared" si="147"/>
        <v>N/A</v>
      </c>
      <c r="R865" s="7" t="str">
        <f t="shared" si="148"/>
        <v>No</v>
      </c>
      <c r="S865" s="5" t="str">
        <f t="shared" si="149"/>
        <v>N/A</v>
      </c>
      <c r="T865" s="6" t="str">
        <f t="shared" si="150"/>
        <v>N/A</v>
      </c>
      <c r="U865" s="7" t="str">
        <f t="shared" si="151"/>
        <v>No</v>
      </c>
      <c r="V865" s="5" t="str">
        <f t="shared" si="152"/>
        <v>N/A</v>
      </c>
      <c r="W865" s="6" t="str">
        <f t="shared" si="153"/>
        <v>N/A</v>
      </c>
      <c r="X865" s="5" t="s">
        <v>2886</v>
      </c>
    </row>
    <row r="866" spans="1:24" ht="75" x14ac:dyDescent="0.25">
      <c r="A866" s="77">
        <f>VLOOKUP(C866,'BU and Control BU Listing'!A:E,5,FALSE)</f>
        <v>26200</v>
      </c>
      <c r="B866" s="80" t="s">
        <v>3927</v>
      </c>
      <c r="C866" s="22" t="str">
        <f t="shared" si="143"/>
        <v>26300</v>
      </c>
      <c r="D866" s="22" t="str">
        <f t="shared" si="144"/>
        <v>07151</v>
      </c>
      <c r="E866" s="21" t="str">
        <f>VLOOKUP(B866,'Table A as of March 2024'!A:G,7,FALSE)</f>
        <v>Rehab Ctr for the Blind</v>
      </c>
      <c r="F866" s="21" t="str">
        <f>VLOOKUP(B866,'Table A as of March 2024'!A:H,8,FALSE)</f>
        <v>Visually Hndicappd Endwmnt</v>
      </c>
      <c r="G866" s="11" t="str">
        <f>VLOOKUP(B866,'Table A as of March 2024'!A:I,9,FALSE)</f>
        <v>130</v>
      </c>
      <c r="H866" t="str">
        <f>VLOOKUP(B866,'Table A as of March 2024'!A:L,12,FALSE)</f>
        <v>No</v>
      </c>
      <c r="I866" s="9" t="str">
        <f>VLOOKUP(B866,'Table A as of March 2024'!A:M,13,FALSE)</f>
        <v>U</v>
      </c>
      <c r="J866" t="str">
        <f>VLOOKUP(B866,'Table A as of March 2024'!A:O,15,FALSE)</f>
        <v>N/A</v>
      </c>
      <c r="K866" t="str">
        <f>VLOOKUP(G866,'ACFR Class Vlookup'!A:B,2,FALSE)</f>
        <v>Governmental</v>
      </c>
      <c r="L866" s="1" t="str">
        <f>VLOOKUP(D866,'Fund Information'!A:F,6,FALSE)</f>
        <v>This fund accounts for donations from private citizens and charities and is used for programs for the blind.  Generally, there are no specific restrictions on donations&amp;#59; however, a few donations may be further restricted.  There are no trust agreements.  This activity is included in the Blind and Vision Impaired financial statement template submission.</v>
      </c>
      <c r="M866" s="6" t="str">
        <f t="shared" si="145"/>
        <v>N/A</v>
      </c>
      <c r="N866" s="6" t="s">
        <v>2886</v>
      </c>
      <c r="O866" s="6" t="str">
        <f t="shared" si="146"/>
        <v>N/A</v>
      </c>
      <c r="P866" s="5" t="s">
        <v>2886</v>
      </c>
      <c r="Q866" s="6" t="str">
        <f t="shared" si="147"/>
        <v>N/A</v>
      </c>
      <c r="R866" s="7" t="str">
        <f t="shared" si="148"/>
        <v>No</v>
      </c>
      <c r="S866" s="5" t="str">
        <f t="shared" si="149"/>
        <v>Answer Required</v>
      </c>
      <c r="T866" s="6" t="str">
        <f t="shared" si="150"/>
        <v>N/A</v>
      </c>
      <c r="U866" s="7" t="str">
        <f t="shared" si="151"/>
        <v>No</v>
      </c>
      <c r="V866" s="5" t="str">
        <f t="shared" si="152"/>
        <v>Answer Required</v>
      </c>
      <c r="W866" s="6" t="str">
        <f t="shared" si="153"/>
        <v>N/A</v>
      </c>
      <c r="X866" s="5" t="s">
        <v>2886</v>
      </c>
    </row>
    <row r="867" spans="1:24" x14ac:dyDescent="0.25">
      <c r="A867" s="77">
        <f>VLOOKUP(C867,'BU and Control BU Listing'!A:E,5,FALSE)</f>
        <v>26200</v>
      </c>
      <c r="B867" s="80" t="s">
        <v>3928</v>
      </c>
      <c r="C867" s="22" t="str">
        <f t="shared" si="143"/>
        <v>26300</v>
      </c>
      <c r="D867" s="22" t="str">
        <f t="shared" si="144"/>
        <v>10000</v>
      </c>
      <c r="E867" s="21" t="str">
        <f>VLOOKUP(B867,'Table A as of March 2024'!A:G,7,FALSE)</f>
        <v>Rehab Ctr for the Blind</v>
      </c>
      <c r="F867" s="21" t="str">
        <f>VLOOKUP(B867,'Table A as of March 2024'!A:H,8,FALSE)</f>
        <v>Federal Trust</v>
      </c>
      <c r="G867" s="11" t="str">
        <f>VLOOKUP(B867,'Table A as of March 2024'!A:I,9,FALSE)</f>
        <v>120</v>
      </c>
      <c r="H867" t="str">
        <f>VLOOKUP(B867,'Table A as of March 2024'!A:L,12,FALSE)</f>
        <v>No</v>
      </c>
      <c r="I867" s="9" t="str">
        <f>VLOOKUP(B867,'Table A as of March 2024'!A:M,13,FALSE)</f>
        <v>R</v>
      </c>
      <c r="J867" t="str">
        <f>VLOOKUP(B867,'Table A as of March 2024'!A:O,15,FALSE)</f>
        <v>R</v>
      </c>
      <c r="K867" t="str">
        <f>VLOOKUP(G867,'ACFR Class Vlookup'!A:B,2,FALSE)</f>
        <v>Governmental</v>
      </c>
      <c r="L867" s="1" t="str">
        <f>VLOOKUP(D867,'Fund Information'!A:F,6,FALSE)</f>
        <v>This fund accounts for Federal funds.</v>
      </c>
      <c r="M867" s="6" t="str">
        <f t="shared" si="145"/>
        <v>N/A</v>
      </c>
      <c r="N867" s="6" t="s">
        <v>2886</v>
      </c>
      <c r="O867" s="6" t="str">
        <f t="shared" si="146"/>
        <v>N/A</v>
      </c>
      <c r="P867" s="5" t="s">
        <v>2886</v>
      </c>
      <c r="Q867" s="6" t="str">
        <f t="shared" si="147"/>
        <v>N/A</v>
      </c>
      <c r="R867" s="7" t="str">
        <f t="shared" si="148"/>
        <v>Yes</v>
      </c>
      <c r="S867" s="5" t="str">
        <f t="shared" si="149"/>
        <v>Answer Required</v>
      </c>
      <c r="T867" s="6" t="str">
        <f t="shared" si="150"/>
        <v>N/A</v>
      </c>
      <c r="U867" s="7" t="str">
        <f t="shared" si="151"/>
        <v>No</v>
      </c>
      <c r="V867" s="5" t="str">
        <f t="shared" si="152"/>
        <v>Answer Required</v>
      </c>
      <c r="W867" s="6" t="str">
        <f t="shared" si="153"/>
        <v>N/A</v>
      </c>
      <c r="X867" s="5" t="s">
        <v>2886</v>
      </c>
    </row>
    <row r="868" spans="1:24" ht="165" x14ac:dyDescent="0.25">
      <c r="A868" s="77">
        <f>VLOOKUP(C868,'BU and Control BU Listing'!A:E,5,FALSE)</f>
        <v>26200</v>
      </c>
      <c r="B868" s="80" t="s">
        <v>5879</v>
      </c>
      <c r="C868" s="22" t="str">
        <f t="shared" si="143"/>
        <v>26300</v>
      </c>
      <c r="D868" s="22" t="str">
        <f t="shared" si="144"/>
        <v>10110</v>
      </c>
      <c r="E868" s="21" t="str">
        <f>VLOOKUP(B868,'Table A as of March 2024'!A:G,7,FALSE)</f>
        <v>Rehab Ctr for the Blind</v>
      </c>
      <c r="F868" s="21" t="str">
        <f>VLOOKUP(B868,'Table A as of March 2024'!A:H,8,FALSE)</f>
        <v>CARESActRlfFd–General-COVID-19</v>
      </c>
      <c r="G868" s="11" t="str">
        <f>VLOOKUP(B868,'Table A as of March 2024'!A:I,9,FALSE)</f>
        <v>120</v>
      </c>
      <c r="H868" t="str">
        <f>VLOOKUP(B868,'Table A as of March 2024'!A:L,12,FALSE)</f>
        <v>No</v>
      </c>
      <c r="I868" s="9" t="str">
        <f>VLOOKUP(B868,'Table A as of March 2024'!A:M,13,FALSE)</f>
        <v>V</v>
      </c>
      <c r="J868" t="str">
        <f>VLOOKUP(B868,'Table A as of March 2024'!A:O,15,FALSE)</f>
        <v>R</v>
      </c>
      <c r="K868" t="str">
        <f>VLOOKUP(G868,'ACFR Class Vlookup'!A:B,2,FALSE)</f>
        <v>Governmental</v>
      </c>
      <c r="L868" s="1" t="str">
        <f>VLOOKUP(D868,'Fund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68" s="6" t="str">
        <f t="shared" si="145"/>
        <v>N/A</v>
      </c>
      <c r="N868" s="6" t="s">
        <v>2886</v>
      </c>
      <c r="O868" s="6" t="str">
        <f t="shared" si="146"/>
        <v>N/A</v>
      </c>
      <c r="P868" s="5" t="s">
        <v>2886</v>
      </c>
      <c r="Q868" s="6" t="str">
        <f t="shared" si="147"/>
        <v>N/A</v>
      </c>
      <c r="R868" s="7" t="str">
        <f t="shared" si="148"/>
        <v>Yes</v>
      </c>
      <c r="S868" s="5" t="str">
        <f t="shared" si="149"/>
        <v>Answer Required</v>
      </c>
      <c r="T868" s="6" t="str">
        <f t="shared" si="150"/>
        <v>N/A</v>
      </c>
      <c r="U868" s="7" t="str">
        <f t="shared" si="151"/>
        <v>No</v>
      </c>
      <c r="V868" s="5" t="str">
        <f t="shared" si="152"/>
        <v>Answer Required</v>
      </c>
      <c r="W868" s="6" t="str">
        <f t="shared" si="153"/>
        <v>N/A</v>
      </c>
      <c r="X868" s="5" t="s">
        <v>2886</v>
      </c>
    </row>
    <row r="869" spans="1:24" x14ac:dyDescent="0.25">
      <c r="A869" s="77">
        <f>VLOOKUP(C869,'BU and Control BU Listing'!A:E,5,FALSE)</f>
        <v>30100</v>
      </c>
      <c r="B869" s="80" t="s">
        <v>4264</v>
      </c>
      <c r="C869" s="22" t="str">
        <f t="shared" si="143"/>
        <v>30100</v>
      </c>
      <c r="D869" s="22" t="str">
        <f t="shared" si="144"/>
        <v>01000</v>
      </c>
      <c r="E869" s="21" t="str">
        <f>VLOOKUP(B869,'Table A as of March 2024'!A:G,7,FALSE)</f>
        <v>Agriculture &amp; Consumer Svcs</v>
      </c>
      <c r="F869" s="21" t="str">
        <f>VLOOKUP(B869,'Table A as of March 2024'!A:H,8,FALSE)</f>
        <v>General Fund</v>
      </c>
      <c r="G869" s="11" t="str">
        <f>VLOOKUP(B869,'Table A as of March 2024'!A:I,9,FALSE)</f>
        <v>100</v>
      </c>
      <c r="H869" t="str">
        <f>VLOOKUP(B869,'Table A as of March 2024'!A:L,12,FALSE)</f>
        <v>No</v>
      </c>
      <c r="I869" s="9" t="str">
        <f>VLOOKUP(B869,'Table A as of March 2024'!A:M,13,FALSE)</f>
        <v>G</v>
      </c>
      <c r="J869" t="str">
        <f>VLOOKUP(B869,'Table A as of March 2024'!A:O,15,FALSE)</f>
        <v>U</v>
      </c>
      <c r="K869" t="str">
        <f>VLOOKUP(G869,'ACFR Class Vlookup'!A:B,2,FALSE)</f>
        <v>Governmental</v>
      </c>
      <c r="L869" s="1" t="str">
        <f>VLOOKUP(D869,'Fund Information'!A:F,6,FALSE)</f>
        <v>General Fund</v>
      </c>
      <c r="M869" s="6" t="str">
        <f t="shared" si="145"/>
        <v>N/A</v>
      </c>
      <c r="N869" s="6" t="s">
        <v>2886</v>
      </c>
      <c r="O869" s="6" t="str">
        <f t="shared" si="146"/>
        <v>N/A</v>
      </c>
      <c r="P869" s="5" t="s">
        <v>2886</v>
      </c>
      <c r="Q869" s="6" t="str">
        <f t="shared" si="147"/>
        <v>N/A</v>
      </c>
      <c r="R869" s="7" t="str">
        <f t="shared" si="148"/>
        <v>No</v>
      </c>
      <c r="S869" s="5" t="str">
        <f t="shared" si="149"/>
        <v>Answer Required</v>
      </c>
      <c r="T869" s="6" t="str">
        <f t="shared" si="150"/>
        <v>N/A</v>
      </c>
      <c r="U869" s="7" t="str">
        <f t="shared" si="151"/>
        <v>No</v>
      </c>
      <c r="V869" s="5" t="str">
        <f t="shared" si="152"/>
        <v>Answer Required</v>
      </c>
      <c r="W869" s="6" t="str">
        <f t="shared" si="153"/>
        <v>N/A</v>
      </c>
      <c r="X869" s="5" t="s">
        <v>2886</v>
      </c>
    </row>
    <row r="870" spans="1:24" ht="90" x14ac:dyDescent="0.25">
      <c r="A870" s="77">
        <f>VLOOKUP(C870,'BU and Control BU Listing'!A:E,5,FALSE)</f>
        <v>30100</v>
      </c>
      <c r="B870" s="80" t="s">
        <v>4265</v>
      </c>
      <c r="C870" s="22" t="str">
        <f t="shared" si="143"/>
        <v>30100</v>
      </c>
      <c r="D870" s="22" t="str">
        <f t="shared" si="144"/>
        <v>02013</v>
      </c>
      <c r="E870" s="21" t="str">
        <f>VLOOKUP(B870,'Table A as of March 2024'!A:G,7,FALSE)</f>
        <v>Agriculture &amp; Consumer Svcs</v>
      </c>
      <c r="F870" s="21" t="str">
        <f>VLOOKUP(B870,'Table A as of March 2024'!A:H,8,FALSE)</f>
        <v>VA Farmland Preservation Fund</v>
      </c>
      <c r="G870" s="11" t="str">
        <f>VLOOKUP(B870,'Table A as of March 2024'!A:I,9,FALSE)</f>
        <v>100</v>
      </c>
      <c r="H870" t="str">
        <f>VLOOKUP(B870,'Table A as of March 2024'!A:L,12,FALSE)</f>
        <v>No</v>
      </c>
      <c r="I870" s="9" t="str">
        <f>VLOOKUP(B870,'Table A as of March 2024'!A:M,13,FALSE)</f>
        <v>U</v>
      </c>
      <c r="J870" t="str">
        <f>VLOOKUP(B870,'Table A as of March 2024'!A:O,15,FALSE)</f>
        <v>C</v>
      </c>
      <c r="K870" t="str">
        <f>VLOOKUP(G870,'ACFR Class Vlookup'!A:B,2,FALSE)</f>
        <v>Governmental</v>
      </c>
      <c r="L870" s="1" t="str">
        <f>VLOOKUP(D870,'Fund Information'!A:F,6,FALSE)</f>
        <v>§ 3.2-201 - Special nonreverting fund consisting of all moneys appropriated to it by the General Assembly and such moneys as may be made available from any other source, public or private for farmland preservation. interest-retaining.   Solely used for the purposes of carrying out the duties of the Office of Farmland Preservation, including developing policies, creating educational programs, etc.</v>
      </c>
      <c r="M870" s="6" t="str">
        <f t="shared" si="145"/>
        <v>N/A</v>
      </c>
      <c r="N870" s="6" t="s">
        <v>2886</v>
      </c>
      <c r="O870" s="6" t="str">
        <f t="shared" si="146"/>
        <v>N/A</v>
      </c>
      <c r="P870" s="5" t="s">
        <v>2886</v>
      </c>
      <c r="Q870" s="6" t="str">
        <f t="shared" si="147"/>
        <v>N/A</v>
      </c>
      <c r="R870" s="7" t="str">
        <f t="shared" si="148"/>
        <v>No</v>
      </c>
      <c r="S870" s="5" t="str">
        <f t="shared" si="149"/>
        <v>Answer Required</v>
      </c>
      <c r="T870" s="6" t="str">
        <f t="shared" si="150"/>
        <v>N/A</v>
      </c>
      <c r="U870" s="7" t="str">
        <f t="shared" si="151"/>
        <v>Yes</v>
      </c>
      <c r="V870" s="5" t="str">
        <f t="shared" si="152"/>
        <v>Answer Required</v>
      </c>
      <c r="W870" s="6" t="str">
        <f t="shared" si="153"/>
        <v>N/A</v>
      </c>
      <c r="X870" s="5" t="s">
        <v>2886</v>
      </c>
    </row>
    <row r="871" spans="1:24" ht="90" x14ac:dyDescent="0.25">
      <c r="A871" s="77">
        <f>VLOOKUP(C871,'BU and Control BU Listing'!A:E,5,FALSE)</f>
        <v>30100</v>
      </c>
      <c r="B871" s="80" t="s">
        <v>4266</v>
      </c>
      <c r="C871" s="22" t="str">
        <f t="shared" si="143"/>
        <v>30100</v>
      </c>
      <c r="D871" s="22" t="str">
        <f t="shared" si="144"/>
        <v>02157</v>
      </c>
      <c r="E871" s="21" t="str">
        <f>VLOOKUP(B871,'Table A as of March 2024'!A:G,7,FALSE)</f>
        <v>Agriculture &amp; Consumer Svcs</v>
      </c>
      <c r="F871" s="21" t="str">
        <f>VLOOKUP(B871,'Table A as of March 2024'!A:H,8,FALSE)</f>
        <v>Beehive Grant Fund</v>
      </c>
      <c r="G871" s="11" t="str">
        <f>VLOOKUP(B871,'Table A as of March 2024'!A:I,9,FALSE)</f>
        <v>100</v>
      </c>
      <c r="H871" t="str">
        <f>VLOOKUP(B871,'Table A as of March 2024'!A:L,12,FALSE)</f>
        <v>No</v>
      </c>
      <c r="I871" s="9" t="str">
        <f>VLOOKUP(B871,'Table A as of March 2024'!A:M,13,FALSE)</f>
        <v>U</v>
      </c>
      <c r="J871" t="str">
        <f>VLOOKUP(B871,'Table A as of March 2024'!A:O,15,FALSE)</f>
        <v>C</v>
      </c>
      <c r="K871" t="str">
        <f>VLOOKUP(G871,'ACFR Class Vlookup'!A:B,2,FALSE)</f>
        <v>Governmental</v>
      </c>
      <c r="L871" s="1" t="str">
        <f>VLOOKUP(D871,'Fund Information'!A:F,6,FALSE)</f>
        <v>This fund was established per § 3.2-4415.  The fund accounts for appropriations by the General Assembly and any gifts, grants, or donations from public or private sources.  Interest earned remains in the fund and does not revert to the general fund.  Grants are issued to individuals that purchase a new hive or purchase materials\supplies to construct a new hive.</v>
      </c>
      <c r="M871" s="6" t="str">
        <f t="shared" si="145"/>
        <v>N/A</v>
      </c>
      <c r="N871" s="6" t="s">
        <v>2886</v>
      </c>
      <c r="O871" s="6" t="str">
        <f t="shared" si="146"/>
        <v>N/A</v>
      </c>
      <c r="P871" s="5" t="s">
        <v>2886</v>
      </c>
      <c r="Q871" s="6" t="str">
        <f t="shared" si="147"/>
        <v>N/A</v>
      </c>
      <c r="R871" s="7" t="str">
        <f t="shared" si="148"/>
        <v>No</v>
      </c>
      <c r="S871" s="5" t="str">
        <f t="shared" si="149"/>
        <v>Answer Required</v>
      </c>
      <c r="T871" s="6" t="str">
        <f t="shared" si="150"/>
        <v>N/A</v>
      </c>
      <c r="U871" s="7" t="str">
        <f t="shared" si="151"/>
        <v>Yes</v>
      </c>
      <c r="V871" s="5" t="str">
        <f t="shared" si="152"/>
        <v>Answer Required</v>
      </c>
      <c r="W871" s="6" t="str">
        <f t="shared" si="153"/>
        <v>N/A</v>
      </c>
      <c r="X871" s="5" t="s">
        <v>2886</v>
      </c>
    </row>
    <row r="872" spans="1:24" ht="90" x14ac:dyDescent="0.25">
      <c r="A872" s="77">
        <f>VLOOKUP(C872,'BU and Control BU Listing'!A:E,5,FALSE)</f>
        <v>30100</v>
      </c>
      <c r="B872" s="80" t="s">
        <v>4267</v>
      </c>
      <c r="C872" s="22" t="str">
        <f t="shared" si="143"/>
        <v>30100</v>
      </c>
      <c r="D872" s="22" t="str">
        <f t="shared" si="144"/>
        <v>02176</v>
      </c>
      <c r="E872" s="21" t="str">
        <f>VLOOKUP(B872,'Table A as of March 2024'!A:G,7,FALSE)</f>
        <v>Agriculture &amp; Consumer Svcs</v>
      </c>
      <c r="F872" s="21" t="str">
        <f>VLOOKUP(B872,'Table A as of March 2024'!A:H,8,FALSE)</f>
        <v>VA Winegrowers' Productivity</v>
      </c>
      <c r="G872" s="11" t="str">
        <f>VLOOKUP(B872,'Table A as of March 2024'!A:I,9,FALSE)</f>
        <v>105</v>
      </c>
      <c r="H872" t="str">
        <f>VLOOKUP(B872,'Table A as of March 2024'!A:L,12,FALSE)</f>
        <v>No</v>
      </c>
      <c r="I872" s="9" t="str">
        <f>VLOOKUP(B872,'Table A as of March 2024'!A:M,13,FALSE)</f>
        <v>U</v>
      </c>
      <c r="J872" t="str">
        <f>VLOOKUP(B872,'Table A as of March 2024'!A:O,15,FALSE)</f>
        <v>C</v>
      </c>
      <c r="K872" t="str">
        <f>VLOOKUP(G872,'ACFR Class Vlookup'!A:B,2,FALSE)</f>
        <v>Governmental</v>
      </c>
      <c r="L872" s="1" t="str">
        <f>VLOOKUP(D872,'Fund Information'!A:F,6,FALSE)</f>
        <v>Per Code of VA § 3.2-3006, this fund accounts for the Virginia Wine Promotion Fund. Virginia Wine Board may enter into revenue-producing activities to help defray costs of the program in accordance with Section 3.2-3006.  Administrative expenses include projects for research, education &amp; promotion of viticulture &amp; enology.  In addition, § 3.2-3005 introduces the Virginia Wine Promotion Fund.</v>
      </c>
      <c r="M872" s="6" t="str">
        <f t="shared" si="145"/>
        <v>N/A</v>
      </c>
      <c r="N872" s="6" t="s">
        <v>2886</v>
      </c>
      <c r="O872" s="6" t="str">
        <f t="shared" si="146"/>
        <v>N/A</v>
      </c>
      <c r="P872" s="5" t="s">
        <v>2886</v>
      </c>
      <c r="Q872" s="6" t="str">
        <f t="shared" si="147"/>
        <v>N/A</v>
      </c>
      <c r="R872" s="7" t="str">
        <f t="shared" si="148"/>
        <v>No</v>
      </c>
      <c r="S872" s="5" t="str">
        <f t="shared" si="149"/>
        <v>Answer Required</v>
      </c>
      <c r="T872" s="6" t="str">
        <f t="shared" si="150"/>
        <v>N/A</v>
      </c>
      <c r="U872" s="7" t="str">
        <f t="shared" si="151"/>
        <v>Yes</v>
      </c>
      <c r="V872" s="5" t="str">
        <f t="shared" si="152"/>
        <v>Answer Required</v>
      </c>
      <c r="W872" s="6" t="str">
        <f t="shared" si="153"/>
        <v>N/A</v>
      </c>
      <c r="X872" s="5" t="s">
        <v>2886</v>
      </c>
    </row>
    <row r="873" spans="1:24" ht="60" x14ac:dyDescent="0.25">
      <c r="A873" s="77">
        <f>VLOOKUP(C873,'BU and Control BU Listing'!A:E,5,FALSE)</f>
        <v>30100</v>
      </c>
      <c r="B873" s="80" t="s">
        <v>4268</v>
      </c>
      <c r="C873" s="22" t="str">
        <f t="shared" si="143"/>
        <v>30100</v>
      </c>
      <c r="D873" s="22" t="str">
        <f t="shared" si="144"/>
        <v>02264</v>
      </c>
      <c r="E873" s="21" t="str">
        <f>VLOOKUP(B873,'Table A as of March 2024'!A:G,7,FALSE)</f>
        <v>Agriculture &amp; Consumer Svcs</v>
      </c>
      <c r="F873" s="21" t="str">
        <f>VLOOKUP(B873,'Table A as of March 2024'!A:H,8,FALSE)</f>
        <v>Waste Kitchen Grease Fund</v>
      </c>
      <c r="G873" s="11" t="str">
        <f>VLOOKUP(B873,'Table A as of March 2024'!A:I,9,FALSE)</f>
        <v>105</v>
      </c>
      <c r="H873" t="str">
        <f>VLOOKUP(B873,'Table A as of March 2024'!A:L,12,FALSE)</f>
        <v>No</v>
      </c>
      <c r="I873" s="9" t="str">
        <f>VLOOKUP(B873,'Table A as of March 2024'!A:M,13,FALSE)</f>
        <v>U</v>
      </c>
      <c r="J873" t="str">
        <f>VLOOKUP(B873,'Table A as of March 2024'!A:O,15,FALSE)</f>
        <v>C</v>
      </c>
      <c r="K873" t="str">
        <f>VLOOKUP(G873,'ACFR Class Vlookup'!A:B,2,FALSE)</f>
        <v>Governmental</v>
      </c>
      <c r="L873" s="1" t="str">
        <f>VLOOKUP(D873,'Fund Information'!A:F,6,FALSE)</f>
        <v>Accounts for registration application fees to transport waste kitchen grease.  Interest earned remains in the fund and does not revert to the general fund.  Funds are used solely for carrying out the purposes of the chapter.</v>
      </c>
      <c r="M873" s="6" t="str">
        <f t="shared" si="145"/>
        <v>N/A</v>
      </c>
      <c r="N873" s="6" t="s">
        <v>2886</v>
      </c>
      <c r="O873" s="6" t="str">
        <f t="shared" si="146"/>
        <v>N/A</v>
      </c>
      <c r="P873" s="5" t="s">
        <v>2886</v>
      </c>
      <c r="Q873" s="6" t="str">
        <f t="shared" si="147"/>
        <v>N/A</v>
      </c>
      <c r="R873" s="7" t="str">
        <f t="shared" si="148"/>
        <v>No</v>
      </c>
      <c r="S873" s="5" t="str">
        <f t="shared" si="149"/>
        <v>Answer Required</v>
      </c>
      <c r="T873" s="6" t="str">
        <f t="shared" si="150"/>
        <v>N/A</v>
      </c>
      <c r="U873" s="7" t="str">
        <f t="shared" si="151"/>
        <v>Yes</v>
      </c>
      <c r="V873" s="5" t="str">
        <f t="shared" si="152"/>
        <v>Answer Required</v>
      </c>
      <c r="W873" s="6" t="str">
        <f t="shared" si="153"/>
        <v>N/A</v>
      </c>
      <c r="X873" s="5" t="s">
        <v>2886</v>
      </c>
    </row>
    <row r="874" spans="1:24" ht="75" x14ac:dyDescent="0.25">
      <c r="A874" s="77">
        <f>VLOOKUP(C874,'BU and Control BU Listing'!A:E,5,FALSE)</f>
        <v>30100</v>
      </c>
      <c r="B874" s="80" t="s">
        <v>4269</v>
      </c>
      <c r="C874" s="22" t="str">
        <f t="shared" si="143"/>
        <v>30100</v>
      </c>
      <c r="D874" s="22" t="str">
        <f t="shared" si="144"/>
        <v>02290</v>
      </c>
      <c r="E874" s="21" t="str">
        <f>VLOOKUP(B874,'Table A as of March 2024'!A:G,7,FALSE)</f>
        <v>Agriculture &amp; Consumer Svcs</v>
      </c>
      <c r="F874" s="21" t="str">
        <f>VLOOKUP(B874,'Table A as of March 2024'!A:H,8,FALSE)</f>
        <v>Federal Asset Forfeiture Fund</v>
      </c>
      <c r="G874" s="11" t="str">
        <f>VLOOKUP(B874,'Table A as of March 2024'!A:I,9,FALSE)</f>
        <v>120</v>
      </c>
      <c r="H874" t="str">
        <f>VLOOKUP(B874,'Table A as of March 2024'!A:L,12,FALSE)</f>
        <v>No</v>
      </c>
      <c r="I874" s="9" t="str">
        <f>VLOOKUP(B874,'Table A as of March 2024'!A:M,13,FALSE)</f>
        <v>R</v>
      </c>
      <c r="J874" t="str">
        <f>VLOOKUP(B874,'Table A as of March 2024'!A:O,15,FALSE)</f>
        <v>R</v>
      </c>
      <c r="K874" t="str">
        <f>VLOOKUP(G874,'ACFR Class Vlookup'!A:B,2,FALSE)</f>
        <v>Governmental</v>
      </c>
      <c r="L874" s="1" t="str">
        <f>VLOOKUP(D874,'Fund Information'!A:F,6,FALSE)</f>
        <v>Per  Code of VA § 19.2-386.14 part D and Section 881, Federal Code 21 USC,  the activity in this fund relates to proceeds received from the forfeiture of assets in drug cases which is used for promotion of law enforcement and administration of the Asset Sharing Program but shall not be used to supplant existing programs or funds.</v>
      </c>
      <c r="M874" s="6" t="str">
        <f t="shared" si="145"/>
        <v>N/A</v>
      </c>
      <c r="N874" s="6" t="s">
        <v>2886</v>
      </c>
      <c r="O874" s="6" t="str">
        <f t="shared" si="146"/>
        <v>N/A</v>
      </c>
      <c r="P874" s="5" t="s">
        <v>2886</v>
      </c>
      <c r="Q874" s="6" t="str">
        <f t="shared" si="147"/>
        <v>N/A</v>
      </c>
      <c r="R874" s="7" t="str">
        <f t="shared" si="148"/>
        <v>Yes</v>
      </c>
      <c r="S874" s="5" t="str">
        <f t="shared" si="149"/>
        <v>Answer Required</v>
      </c>
      <c r="T874" s="6" t="str">
        <f t="shared" si="150"/>
        <v>N/A</v>
      </c>
      <c r="U874" s="7" t="str">
        <f t="shared" si="151"/>
        <v>No</v>
      </c>
      <c r="V874" s="5" t="str">
        <f t="shared" si="152"/>
        <v>Answer Required</v>
      </c>
      <c r="W874" s="6" t="str">
        <f t="shared" si="153"/>
        <v>N/A</v>
      </c>
      <c r="X874" s="5" t="s">
        <v>2886</v>
      </c>
    </row>
    <row r="875" spans="1:24" ht="75" x14ac:dyDescent="0.25">
      <c r="A875" s="77">
        <f>VLOOKUP(C875,'BU and Control BU Listing'!A:E,5,FALSE)</f>
        <v>30100</v>
      </c>
      <c r="B875" s="80" t="s">
        <v>4270</v>
      </c>
      <c r="C875" s="22" t="str">
        <f t="shared" si="143"/>
        <v>30100</v>
      </c>
      <c r="D875" s="22" t="str">
        <f t="shared" si="144"/>
        <v>02301</v>
      </c>
      <c r="E875" s="21" t="str">
        <f>VLOOKUP(B875,'Table A as of March 2024'!A:G,7,FALSE)</f>
        <v>Agriculture &amp; Consumer Svcs</v>
      </c>
      <c r="F875" s="21" t="str">
        <f>VLOOKUP(B875,'Table A as of March 2024'!A:H,8,FALSE)</f>
        <v>VDACS Special Revenue Fund</v>
      </c>
      <c r="G875" s="11" t="str">
        <f>VLOOKUP(B875,'Table A as of March 2024'!A:I,9,FALSE)</f>
        <v>105</v>
      </c>
      <c r="H875" t="str">
        <f>VLOOKUP(B875,'Table A as of March 2024'!A:L,12,FALSE)</f>
        <v>No</v>
      </c>
      <c r="I875" s="9" t="str">
        <f>VLOOKUP(B875,'Table A as of March 2024'!A:M,13,FALSE)</f>
        <v>U</v>
      </c>
      <c r="J875" t="str">
        <f>VLOOKUP(B875,'Table A as of March 2024'!A:O,15,FALSE)</f>
        <v>C</v>
      </c>
      <c r="K875" t="str">
        <f>VLOOKUP(G875,'ACFR Class Vlookup'!A:B,2,FALSE)</f>
        <v>Governmental</v>
      </c>
      <c r="L875" s="1" t="str">
        <f>VLOOKUP(D875,'Fund Information'!A:F,6,FALSE)</f>
        <v>This fund is used to account for a variety of special revenue programs including required assessments, registration fees, inspection fees, testing service fees, as well as programs operated in conjunction with Federal-State Cooperative Agreements established between VDACS and the USDA.</v>
      </c>
      <c r="M875" s="6" t="str">
        <f t="shared" si="145"/>
        <v>N/A</v>
      </c>
      <c r="N875" s="6" t="s">
        <v>2886</v>
      </c>
      <c r="O875" s="6" t="str">
        <f t="shared" si="146"/>
        <v>N/A</v>
      </c>
      <c r="P875" s="5" t="s">
        <v>2886</v>
      </c>
      <c r="Q875" s="6" t="str">
        <f t="shared" si="147"/>
        <v>N/A</v>
      </c>
      <c r="R875" s="7" t="str">
        <f t="shared" si="148"/>
        <v>No</v>
      </c>
      <c r="S875" s="5" t="str">
        <f t="shared" si="149"/>
        <v>Answer Required</v>
      </c>
      <c r="T875" s="6" t="str">
        <f t="shared" si="150"/>
        <v>N/A</v>
      </c>
      <c r="U875" s="7" t="str">
        <f t="shared" si="151"/>
        <v>Yes</v>
      </c>
      <c r="V875" s="5" t="str">
        <f t="shared" si="152"/>
        <v>Answer Required</v>
      </c>
      <c r="W875" s="6" t="str">
        <f t="shared" si="153"/>
        <v>N/A</v>
      </c>
      <c r="X875" s="5" t="s">
        <v>2886</v>
      </c>
    </row>
    <row r="876" spans="1:24" ht="90" x14ac:dyDescent="0.25">
      <c r="A876" s="77">
        <f>VLOOKUP(C876,'BU and Control BU Listing'!A:E,5,FALSE)</f>
        <v>30100</v>
      </c>
      <c r="B876" s="80" t="s">
        <v>4271</v>
      </c>
      <c r="C876" s="22" t="str">
        <f t="shared" si="143"/>
        <v>30100</v>
      </c>
      <c r="D876" s="22" t="str">
        <f t="shared" si="144"/>
        <v>02331</v>
      </c>
      <c r="E876" s="21" t="str">
        <f>VLOOKUP(B876,'Table A as of March 2024'!A:G,7,FALSE)</f>
        <v>Agriculture &amp; Consumer Svcs</v>
      </c>
      <c r="F876" s="21" t="str">
        <f>VLOOKUP(B876,'Table A as of March 2024'!A:H,8,FALSE)</f>
        <v>State Asset Forfeiture</v>
      </c>
      <c r="G876" s="11" t="str">
        <f>VLOOKUP(B876,'Table A as of March 2024'!A:I,9,FALSE)</f>
        <v>105</v>
      </c>
      <c r="H876" t="str">
        <f>VLOOKUP(B876,'Table A as of March 2024'!A:L,12,FALSE)</f>
        <v>No</v>
      </c>
      <c r="I876" s="9" t="str">
        <f>VLOOKUP(B876,'Table A as of March 2024'!A:M,13,FALSE)</f>
        <v>U</v>
      </c>
      <c r="J876" t="str">
        <f>VLOOKUP(B876,'Table A as of March 2024'!A:O,15,FALSE)</f>
        <v>C</v>
      </c>
      <c r="K876" t="str">
        <f>VLOOKUP(G876,'ACFR Class Vlookup'!A:B,2,FALSE)</f>
        <v>Governmental</v>
      </c>
      <c r="L876" s="1" t="str">
        <f>VLOOKUP(D876,'Fund Information'!A:F,6,FALSE)</f>
        <v>Proceeds come from DCJS for forfeited drug assets in state cases. Disbursements from this fund are used for VSP equipment. Per Code of VA § 19.2-386.14 part D, all forfeited property, including its proceeds or cash equivalent, received by a participating state or local agency pursuant to that section shall be used to promote law enforcement but shall not be used to supplant existing pgms/funds</v>
      </c>
      <c r="M876" s="6" t="str">
        <f t="shared" si="145"/>
        <v>N/A</v>
      </c>
      <c r="N876" s="6" t="s">
        <v>2886</v>
      </c>
      <c r="O876" s="6" t="str">
        <f t="shared" si="146"/>
        <v>N/A</v>
      </c>
      <c r="P876" s="5" t="s">
        <v>2886</v>
      </c>
      <c r="Q876" s="6" t="str">
        <f t="shared" si="147"/>
        <v>N/A</v>
      </c>
      <c r="R876" s="7" t="str">
        <f t="shared" si="148"/>
        <v>No</v>
      </c>
      <c r="S876" s="5" t="str">
        <f t="shared" si="149"/>
        <v>Answer Required</v>
      </c>
      <c r="T876" s="6" t="str">
        <f t="shared" si="150"/>
        <v>N/A</v>
      </c>
      <c r="U876" s="7" t="str">
        <f t="shared" si="151"/>
        <v>Yes</v>
      </c>
      <c r="V876" s="5" t="str">
        <f t="shared" si="152"/>
        <v>Answer Required</v>
      </c>
      <c r="W876" s="6" t="str">
        <f t="shared" si="153"/>
        <v>N/A</v>
      </c>
      <c r="X876" s="5" t="s">
        <v>2886</v>
      </c>
    </row>
    <row r="877" spans="1:24" ht="60" x14ac:dyDescent="0.25">
      <c r="A877" s="77">
        <f>VLOOKUP(C877,'BU and Control BU Listing'!A:E,5,FALSE)</f>
        <v>30100</v>
      </c>
      <c r="B877" s="80" t="s">
        <v>5951</v>
      </c>
      <c r="C877" s="22" t="str">
        <f t="shared" si="143"/>
        <v>30100</v>
      </c>
      <c r="D877" s="22" t="str">
        <f t="shared" si="144"/>
        <v>02460</v>
      </c>
      <c r="E877" s="21" t="str">
        <f>VLOOKUP(B877,'Table A as of March 2024'!A:G,7,FALSE)</f>
        <v>Agriculture &amp; Consumer Svcs</v>
      </c>
      <c r="F877" s="21" t="str">
        <f>VLOOKUP(B877,'Table A as of March 2024'!A:H,8,FALSE)</f>
        <v>Disaster Recovery Fund</v>
      </c>
      <c r="G877" s="11" t="str">
        <f>VLOOKUP(B877,'Table A as of March 2024'!A:I,9,FALSE)</f>
        <v>100</v>
      </c>
      <c r="H877" t="str">
        <f>VLOOKUP(B877,'Table A as of March 2024'!A:L,12,FALSE)</f>
        <v>No</v>
      </c>
      <c r="I877" s="9" t="str">
        <f>VLOOKUP(B877,'Table A as of March 2024'!A:M,13,FALSE)</f>
        <v>U</v>
      </c>
      <c r="J877" t="str">
        <f>VLOOKUP(B877,'Table A as of March 2024'!A:O,15,FALSE)</f>
        <v>A</v>
      </c>
      <c r="K877" t="str">
        <f>VLOOKUP(G877,'ACFR Class Vlookup'!A:B,2,FALSE)</f>
        <v>Governmental</v>
      </c>
      <c r="L877" s="1" t="str">
        <f>VLOOKUP(D877,'Fund Information'!A:F,6,FALSE)</f>
        <v>Per COV § 44-146.18.1, this fund accounts for General Fund Sum Sufficient Appropriations.  Funds are used when the Governor declares a "state of emergency"; can be used for anything related to the state of emergency.</v>
      </c>
      <c r="M877" s="6" t="str">
        <f t="shared" si="145"/>
        <v>N/A</v>
      </c>
      <c r="N877" s="6" t="s">
        <v>2886</v>
      </c>
      <c r="O877" s="6" t="str">
        <f t="shared" si="146"/>
        <v>N/A</v>
      </c>
      <c r="P877" s="5" t="s">
        <v>2886</v>
      </c>
      <c r="Q877" s="6" t="str">
        <f t="shared" si="147"/>
        <v>N/A</v>
      </c>
      <c r="R877" s="7" t="str">
        <f t="shared" si="148"/>
        <v>No</v>
      </c>
      <c r="S877" s="5" t="str">
        <f t="shared" si="149"/>
        <v>Answer Required</v>
      </c>
      <c r="T877" s="6" t="str">
        <f t="shared" si="150"/>
        <v>N/A</v>
      </c>
      <c r="U877" s="7" t="str">
        <f t="shared" si="151"/>
        <v>No</v>
      </c>
      <c r="V877" s="5" t="str">
        <f t="shared" si="152"/>
        <v>Answer Required</v>
      </c>
      <c r="W877" s="6" t="str">
        <f t="shared" si="153"/>
        <v>N/A</v>
      </c>
      <c r="X877" s="5" t="s">
        <v>2886</v>
      </c>
    </row>
    <row r="878" spans="1:24" x14ac:dyDescent="0.25">
      <c r="A878" s="77">
        <f>VLOOKUP(C878,'BU and Control BU Listing'!A:E,5,FALSE)</f>
        <v>30100</v>
      </c>
      <c r="B878" s="80" t="s">
        <v>4272</v>
      </c>
      <c r="C878" s="22" t="str">
        <f t="shared" si="143"/>
        <v>30100</v>
      </c>
      <c r="D878" s="22" t="str">
        <f t="shared" si="144"/>
        <v>02700</v>
      </c>
      <c r="E878" s="21" t="str">
        <f>VLOOKUP(B878,'Table A as of March 2024'!A:G,7,FALSE)</f>
        <v>Agriculture &amp; Consumer Svcs</v>
      </c>
      <c r="F878" s="21" t="str">
        <f>VLOOKUP(B878,'Table A as of March 2024'!A:H,8,FALSE)</f>
        <v>Parking</v>
      </c>
      <c r="G878" s="11" t="str">
        <f>VLOOKUP(B878,'Table A as of March 2024'!A:I,9,FALSE)</f>
        <v>105</v>
      </c>
      <c r="H878" t="str">
        <f>VLOOKUP(B878,'Table A as of March 2024'!A:L,12,FALSE)</f>
        <v>No</v>
      </c>
      <c r="I878" s="9" t="str">
        <f>VLOOKUP(B878,'Table A as of March 2024'!A:M,13,FALSE)</f>
        <v>U</v>
      </c>
      <c r="J878" t="str">
        <f>VLOOKUP(B878,'Table A as of March 2024'!A:O,15,FALSE)</f>
        <v>C</v>
      </c>
      <c r="K878" t="str">
        <f>VLOOKUP(G878,'ACFR Class Vlookup'!A:B,2,FALSE)</f>
        <v>Governmental</v>
      </c>
      <c r="L878" s="1" t="str">
        <f>VLOOKUP(D878,'Fund Information'!A:F,6,FALSE)</f>
        <v>Parking - Accounts for fees paid for parking vehicles in state parking lots.</v>
      </c>
      <c r="M878" s="6" t="str">
        <f t="shared" si="145"/>
        <v>N/A</v>
      </c>
      <c r="N878" s="6" t="s">
        <v>2886</v>
      </c>
      <c r="O878" s="6" t="str">
        <f t="shared" si="146"/>
        <v>N/A</v>
      </c>
      <c r="P878" s="5" t="s">
        <v>2886</v>
      </c>
      <c r="Q878" s="6" t="str">
        <f t="shared" si="147"/>
        <v>N/A</v>
      </c>
      <c r="R878" s="7" t="str">
        <f t="shared" si="148"/>
        <v>No</v>
      </c>
      <c r="S878" s="5" t="str">
        <f t="shared" si="149"/>
        <v>Answer Required</v>
      </c>
      <c r="T878" s="6" t="str">
        <f t="shared" si="150"/>
        <v>N/A</v>
      </c>
      <c r="U878" s="7" t="str">
        <f t="shared" si="151"/>
        <v>Yes</v>
      </c>
      <c r="V878" s="5" t="str">
        <f t="shared" si="152"/>
        <v>Answer Required</v>
      </c>
      <c r="W878" s="6" t="str">
        <f t="shared" si="153"/>
        <v>N/A</v>
      </c>
      <c r="X878" s="5" t="s">
        <v>2886</v>
      </c>
    </row>
    <row r="879" spans="1:24" ht="30" x14ac:dyDescent="0.25">
      <c r="A879" s="77">
        <f>VLOOKUP(C879,'BU and Control BU Listing'!A:E,5,FALSE)</f>
        <v>30100</v>
      </c>
      <c r="B879" s="80" t="s">
        <v>4273</v>
      </c>
      <c r="C879" s="22" t="str">
        <f t="shared" si="143"/>
        <v>30100</v>
      </c>
      <c r="D879" s="22" t="str">
        <f t="shared" si="144"/>
        <v>02710</v>
      </c>
      <c r="E879" s="21" t="str">
        <f>VLOOKUP(B879,'Table A as of March 2024'!A:G,7,FALSE)</f>
        <v>Agriculture &amp; Consumer Svcs</v>
      </c>
      <c r="F879" s="21" t="str">
        <f>VLOOKUP(B879,'Table A as of March 2024'!A:H,8,FALSE)</f>
        <v>Central Garage Pool Vehicles</v>
      </c>
      <c r="G879" s="11" t="str">
        <f>VLOOKUP(B879,'Table A as of March 2024'!A:I,9,FALSE)</f>
        <v>100</v>
      </c>
      <c r="H879" t="str">
        <f>VLOOKUP(B879,'Table A as of March 2024'!A:L,12,FALSE)</f>
        <v>No</v>
      </c>
      <c r="I879" s="9" t="str">
        <f>VLOOKUP(B879,'Table A as of March 2024'!A:M,13,FALSE)</f>
        <v>U</v>
      </c>
      <c r="J879" t="str">
        <f>VLOOKUP(B879,'Table A as of March 2024'!A:O,15,FALSE)</f>
        <v>A</v>
      </c>
      <c r="K879" t="str">
        <f>VLOOKUP(G879,'ACFR Class Vlookup'!A:B,2,FALSE)</f>
        <v>Governmental</v>
      </c>
      <c r="L879" s="1" t="str">
        <f>VLOOKUP(D879,'Fund Information'!A:F,6,FALSE)</f>
        <v>State Central Garage Pool Vehicles - Accounts for fees paid for use of state vehicles.</v>
      </c>
      <c r="M879" s="6" t="str">
        <f t="shared" si="145"/>
        <v>N/A</v>
      </c>
      <c r="N879" s="6" t="s">
        <v>2886</v>
      </c>
      <c r="O879" s="6" t="str">
        <f t="shared" si="146"/>
        <v>N/A</v>
      </c>
      <c r="P879" s="5" t="s">
        <v>2886</v>
      </c>
      <c r="Q879" s="6" t="str">
        <f t="shared" si="147"/>
        <v>N/A</v>
      </c>
      <c r="R879" s="7" t="str">
        <f t="shared" si="148"/>
        <v>No</v>
      </c>
      <c r="S879" s="5" t="str">
        <f t="shared" si="149"/>
        <v>Answer Required</v>
      </c>
      <c r="T879" s="6" t="str">
        <f t="shared" si="150"/>
        <v>N/A</v>
      </c>
      <c r="U879" s="7" t="str">
        <f t="shared" si="151"/>
        <v>No</v>
      </c>
      <c r="V879" s="5" t="str">
        <f t="shared" si="152"/>
        <v>Answer Required</v>
      </c>
      <c r="W879" s="6" t="str">
        <f t="shared" si="153"/>
        <v>N/A</v>
      </c>
      <c r="X879" s="5" t="s">
        <v>2886</v>
      </c>
    </row>
    <row r="880" spans="1:24" ht="60" x14ac:dyDescent="0.25">
      <c r="A880" s="77">
        <f>VLOOKUP(C880,'BU and Control BU Listing'!A:E,5,FALSE)</f>
        <v>30100</v>
      </c>
      <c r="B880" s="80" t="s">
        <v>4274</v>
      </c>
      <c r="C880" s="22" t="str">
        <f t="shared" si="143"/>
        <v>30100</v>
      </c>
      <c r="D880" s="22" t="str">
        <f t="shared" si="144"/>
        <v>02800</v>
      </c>
      <c r="E880" s="21" t="str">
        <f>VLOOKUP(B880,'Table A as of March 2024'!A:G,7,FALSE)</f>
        <v>Agriculture &amp; Consumer Svcs</v>
      </c>
      <c r="F880" s="21" t="str">
        <f>VLOOKUP(B880,'Table A as of March 2024'!A:H,8,FALSE)</f>
        <v>Appropriated IDC Recoveries</v>
      </c>
      <c r="G880" s="11" t="str">
        <f>VLOOKUP(B880,'Table A as of March 2024'!A:I,9,FALSE)</f>
        <v>105</v>
      </c>
      <c r="H880" t="str">
        <f>VLOOKUP(B880,'Table A as of March 2024'!A:L,12,FALSE)</f>
        <v>No</v>
      </c>
      <c r="I880" s="9" t="str">
        <f>VLOOKUP(B880,'Table A as of March 2024'!A:M,13,FALSE)</f>
        <v>U</v>
      </c>
      <c r="J880" t="str">
        <f>VLOOKUP(B880,'Table A as of March 2024'!A:O,15,FALSE)</f>
        <v>A</v>
      </c>
      <c r="K880" t="str">
        <f>VLOOKUP(G880,'ACFR Class Vlookup'!A:B,2,FALSE)</f>
        <v>Governmental</v>
      </c>
      <c r="L880" s="1" t="str">
        <f>VLOOKUP(D880,'Fund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880" s="6" t="str">
        <f t="shared" si="145"/>
        <v>N/A</v>
      </c>
      <c r="N880" s="6" t="s">
        <v>2886</v>
      </c>
      <c r="O880" s="6" t="str">
        <f t="shared" si="146"/>
        <v>N/A</v>
      </c>
      <c r="P880" s="5" t="s">
        <v>2886</v>
      </c>
      <c r="Q880" s="6" t="str">
        <f t="shared" si="147"/>
        <v>N/A</v>
      </c>
      <c r="R880" s="7" t="str">
        <f t="shared" si="148"/>
        <v>No</v>
      </c>
      <c r="S880" s="5" t="str">
        <f t="shared" si="149"/>
        <v>Answer Required</v>
      </c>
      <c r="T880" s="6" t="str">
        <f t="shared" si="150"/>
        <v>N/A</v>
      </c>
      <c r="U880" s="7" t="str">
        <f t="shared" si="151"/>
        <v>No</v>
      </c>
      <c r="V880" s="5" t="str">
        <f t="shared" si="152"/>
        <v>Answer Required</v>
      </c>
      <c r="W880" s="6" t="str">
        <f t="shared" si="153"/>
        <v>N/A</v>
      </c>
      <c r="X880" s="5" t="s">
        <v>2886</v>
      </c>
    </row>
    <row r="881" spans="1:24" ht="30" x14ac:dyDescent="0.25">
      <c r="A881" s="77">
        <f>VLOOKUP(C881,'BU and Control BU Listing'!A:E,5,FALSE)</f>
        <v>30100</v>
      </c>
      <c r="B881" s="80" t="s">
        <v>4275</v>
      </c>
      <c r="C881" s="22" t="str">
        <f t="shared" si="143"/>
        <v>30100</v>
      </c>
      <c r="D881" s="22" t="str">
        <f t="shared" si="144"/>
        <v>02870</v>
      </c>
      <c r="E881" s="21" t="str">
        <f>VLOOKUP(B881,'Table A as of March 2024'!A:G,7,FALSE)</f>
        <v>Agriculture &amp; Consumer Svcs</v>
      </c>
      <c r="F881" s="21" t="str">
        <f>VLOOKUP(B881,'Table A as of March 2024'!A:H,8,FALSE)</f>
        <v>Surp Suppy/Equip Sale-GF-NonHE</v>
      </c>
      <c r="G881" s="11" t="str">
        <f>VLOOKUP(B881,'Table A as of March 2024'!A:I,9,FALSE)</f>
        <v>100</v>
      </c>
      <c r="H881" t="str">
        <f>VLOOKUP(B881,'Table A as of March 2024'!A:L,12,FALSE)</f>
        <v>No</v>
      </c>
      <c r="I881" s="9" t="str">
        <f>VLOOKUP(B881,'Table A as of March 2024'!A:M,13,FALSE)</f>
        <v>U</v>
      </c>
      <c r="J881" t="str">
        <f>VLOOKUP(B881,'Table A as of March 2024'!A:O,15,FALSE)</f>
        <v>A</v>
      </c>
      <c r="K881" t="str">
        <f>VLOOKUP(G881,'ACFR Class Vlookup'!A:B,2,FALSE)</f>
        <v>Governmental</v>
      </c>
      <c r="L881" s="1" t="str">
        <f>VLOOKUP(D881,'Fund Information'!A:F,6,FALSE)</f>
        <v>Accounts for sale of surplus supplies and equipment purchased with General Funds for Non Higher Ed agencies.</v>
      </c>
      <c r="M881" s="6" t="str">
        <f t="shared" si="145"/>
        <v>N/A</v>
      </c>
      <c r="N881" s="6" t="s">
        <v>2886</v>
      </c>
      <c r="O881" s="6" t="str">
        <f t="shared" si="146"/>
        <v>N/A</v>
      </c>
      <c r="P881" s="5" t="s">
        <v>2886</v>
      </c>
      <c r="Q881" s="6" t="str">
        <f t="shared" si="147"/>
        <v>N/A</v>
      </c>
      <c r="R881" s="7" t="str">
        <f t="shared" si="148"/>
        <v>No</v>
      </c>
      <c r="S881" s="5" t="str">
        <f t="shared" si="149"/>
        <v>Answer Required</v>
      </c>
      <c r="T881" s="6" t="str">
        <f t="shared" si="150"/>
        <v>N/A</v>
      </c>
      <c r="U881" s="7" t="str">
        <f t="shared" si="151"/>
        <v>No</v>
      </c>
      <c r="V881" s="5" t="str">
        <f t="shared" si="152"/>
        <v>Answer Required</v>
      </c>
      <c r="W881" s="6" t="str">
        <f t="shared" si="153"/>
        <v>N/A</v>
      </c>
      <c r="X881" s="5" t="s">
        <v>2886</v>
      </c>
    </row>
    <row r="882" spans="1:24" ht="30" x14ac:dyDescent="0.25">
      <c r="A882" s="77">
        <f>VLOOKUP(C882,'BU and Control BU Listing'!A:E,5,FALSE)</f>
        <v>30100</v>
      </c>
      <c r="B882" s="80" t="s">
        <v>4276</v>
      </c>
      <c r="C882" s="22" t="str">
        <f t="shared" si="143"/>
        <v>30100</v>
      </c>
      <c r="D882" s="22" t="str">
        <f t="shared" si="144"/>
        <v>02880</v>
      </c>
      <c r="E882" s="21" t="str">
        <f>VLOOKUP(B882,'Table A as of March 2024'!A:G,7,FALSE)</f>
        <v>Agriculture &amp; Consumer Svcs</v>
      </c>
      <c r="F882" s="21" t="str">
        <f>VLOOKUP(B882,'Table A as of March 2024'!A:H,8,FALSE)</f>
        <v>Surp Supply/Equip-NonGF-NonHE</v>
      </c>
      <c r="G882" s="11" t="str">
        <f>VLOOKUP(B882,'Table A as of March 2024'!A:I,9,FALSE)</f>
        <v>100</v>
      </c>
      <c r="H882" t="str">
        <f>VLOOKUP(B882,'Table A as of March 2024'!A:L,12,FALSE)</f>
        <v>No</v>
      </c>
      <c r="I882" s="9" t="str">
        <f>VLOOKUP(B882,'Table A as of March 2024'!A:M,13,FALSE)</f>
        <v>U</v>
      </c>
      <c r="J882" t="str">
        <f>VLOOKUP(B882,'Table A as of March 2024'!A:O,15,FALSE)</f>
        <v>A</v>
      </c>
      <c r="K882" t="str">
        <f>VLOOKUP(G882,'ACFR Class Vlookup'!A:B,2,FALSE)</f>
        <v>Governmental</v>
      </c>
      <c r="L882" s="1" t="str">
        <f>VLOOKUP(D882,'Fund Information'!A:F,6,FALSE)</f>
        <v>Accounts for sale of surplus supplies and equipment purchased with Non General Funds for Non Higher Ed agencies.</v>
      </c>
      <c r="M882" s="6" t="str">
        <f t="shared" si="145"/>
        <v>N/A</v>
      </c>
      <c r="N882" s="6" t="s">
        <v>2886</v>
      </c>
      <c r="O882" s="6" t="str">
        <f t="shared" si="146"/>
        <v>N/A</v>
      </c>
      <c r="P882" s="5" t="s">
        <v>2886</v>
      </c>
      <c r="Q882" s="6" t="str">
        <f t="shared" si="147"/>
        <v>N/A</v>
      </c>
      <c r="R882" s="7" t="str">
        <f t="shared" si="148"/>
        <v>No</v>
      </c>
      <c r="S882" s="5" t="str">
        <f t="shared" si="149"/>
        <v>Answer Required</v>
      </c>
      <c r="T882" s="6" t="str">
        <f t="shared" si="150"/>
        <v>N/A</v>
      </c>
      <c r="U882" s="7" t="str">
        <f t="shared" si="151"/>
        <v>No</v>
      </c>
      <c r="V882" s="5" t="str">
        <f t="shared" si="152"/>
        <v>Answer Required</v>
      </c>
      <c r="W882" s="6" t="str">
        <f t="shared" si="153"/>
        <v>N/A</v>
      </c>
      <c r="X882" s="5" t="s">
        <v>2886</v>
      </c>
    </row>
    <row r="883" spans="1:24" ht="30" x14ac:dyDescent="0.25">
      <c r="A883" s="77">
        <f>VLOOKUP(C883,'BU and Control BU Listing'!A:E,5,FALSE)</f>
        <v>30100</v>
      </c>
      <c r="B883" s="80" t="s">
        <v>4277</v>
      </c>
      <c r="C883" s="22" t="str">
        <f t="shared" si="143"/>
        <v>30100</v>
      </c>
      <c r="D883" s="22" t="str">
        <f t="shared" si="144"/>
        <v>02900</v>
      </c>
      <c r="E883" s="21" t="str">
        <f>VLOOKUP(B883,'Table A as of March 2024'!A:G,7,FALSE)</f>
        <v>Agriculture &amp; Consumer Svcs</v>
      </c>
      <c r="F883" s="21" t="str">
        <f>VLOOKUP(B883,'Table A as of March 2024'!A:H,8,FALSE)</f>
        <v>Insurance Recovery</v>
      </c>
      <c r="G883" s="11" t="str">
        <f>VLOOKUP(B883,'Table A as of March 2024'!A:I,9,FALSE)</f>
        <v>105</v>
      </c>
      <c r="H883" t="str">
        <f>VLOOKUP(B883,'Table A as of March 2024'!A:L,12,FALSE)</f>
        <v>No</v>
      </c>
      <c r="I883" s="9" t="str">
        <f>VLOOKUP(B883,'Table A as of March 2024'!A:M,13,FALSE)</f>
        <v>U</v>
      </c>
      <c r="J883" t="str">
        <f>VLOOKUP(B883,'Table A as of March 2024'!A:O,15,FALSE)</f>
        <v>C</v>
      </c>
      <c r="K883" t="str">
        <f>VLOOKUP(G883,'ACFR Class Vlookup'!A:B,2,FALSE)</f>
        <v>Governmental</v>
      </c>
      <c r="L883" s="1" t="str">
        <f>VLOOKUP(D883,'Fund Information'!A:F,6,FALSE)</f>
        <v>Accounts for insurance proceeds received when an insured item is damaged.</v>
      </c>
      <c r="M883" s="6" t="str">
        <f t="shared" si="145"/>
        <v>N/A</v>
      </c>
      <c r="N883" s="6" t="s">
        <v>2886</v>
      </c>
      <c r="O883" s="6" t="str">
        <f t="shared" si="146"/>
        <v>N/A</v>
      </c>
      <c r="P883" s="5" t="s">
        <v>2886</v>
      </c>
      <c r="Q883" s="6" t="str">
        <f t="shared" si="147"/>
        <v>N/A</v>
      </c>
      <c r="R883" s="7" t="str">
        <f t="shared" si="148"/>
        <v>No</v>
      </c>
      <c r="S883" s="5" t="str">
        <f t="shared" si="149"/>
        <v>Answer Required</v>
      </c>
      <c r="T883" s="6" t="str">
        <f t="shared" si="150"/>
        <v>N/A</v>
      </c>
      <c r="U883" s="7" t="str">
        <f t="shared" si="151"/>
        <v>Yes</v>
      </c>
      <c r="V883" s="5" t="str">
        <f t="shared" si="152"/>
        <v>Answer Required</v>
      </c>
      <c r="W883" s="6" t="str">
        <f t="shared" si="153"/>
        <v>N/A</v>
      </c>
      <c r="X883" s="5" t="s">
        <v>2886</v>
      </c>
    </row>
    <row r="884" spans="1:24" ht="60" x14ac:dyDescent="0.25">
      <c r="A884" s="77">
        <f>VLOOKUP(C884,'BU and Control BU Listing'!A:E,5,FALSE)</f>
        <v>30100</v>
      </c>
      <c r="B884" s="80" t="s">
        <v>4278</v>
      </c>
      <c r="C884" s="22" t="str">
        <f t="shared" si="143"/>
        <v>30100</v>
      </c>
      <c r="D884" s="22" t="str">
        <f t="shared" si="144"/>
        <v>07081</v>
      </c>
      <c r="E884" s="21" t="str">
        <f>VLOOKUP(B884,'Table A as of March 2024'!A:G,7,FALSE)</f>
        <v>Agriculture &amp; Consumer Svcs</v>
      </c>
      <c r="F884" s="21" t="str">
        <f>VLOOKUP(B884,'Table A as of March 2024'!A:H,8,FALSE)</f>
        <v>Contested Pesticide Penalties</v>
      </c>
      <c r="G884" s="11" t="str">
        <f>VLOOKUP(B884,'Table A as of March 2024'!A:I,9,FALSE)</f>
        <v>105</v>
      </c>
      <c r="H884" t="str">
        <f>VLOOKUP(B884,'Table A as of March 2024'!A:L,12,FALSE)</f>
        <v>No</v>
      </c>
      <c r="I884" s="9" t="str">
        <f>VLOOKUP(B884,'Table A as of March 2024'!A:M,13,FALSE)</f>
        <v>R</v>
      </c>
      <c r="J884" t="str">
        <f>VLOOKUP(B884,'Table A as of March 2024'!A:O,15,FALSE)</f>
        <v>C</v>
      </c>
      <c r="K884" t="str">
        <f>VLOOKUP(G884,'ACFR Class Vlookup'!A:B,2,FALSE)</f>
        <v>Governmental</v>
      </c>
      <c r="L884" s="1" t="str">
        <f>VLOOKUP(D884,'Fund Information'!A:F,6,FALSE)</f>
        <v>This fund accounts for contested pesticide applicator penalties.   Funds are to be held pending administrative or judicial review.  Funds are paid into the Pesticide Control Fund if the violation is upheld; or, returned to the person if the alleged violation is abated.</v>
      </c>
      <c r="M884" s="6" t="str">
        <f t="shared" si="145"/>
        <v>N/A</v>
      </c>
      <c r="N884" s="6" t="s">
        <v>2886</v>
      </c>
      <c r="O884" s="6" t="str">
        <f t="shared" si="146"/>
        <v>N/A</v>
      </c>
      <c r="P884" s="5" t="s">
        <v>2886</v>
      </c>
      <c r="Q884" s="6" t="str">
        <f t="shared" si="147"/>
        <v>N/A</v>
      </c>
      <c r="R884" s="7" t="str">
        <f t="shared" si="148"/>
        <v>No</v>
      </c>
      <c r="S884" s="5" t="str">
        <f t="shared" si="149"/>
        <v>Answer Required</v>
      </c>
      <c r="T884" s="6" t="str">
        <f t="shared" si="150"/>
        <v>N/A</v>
      </c>
      <c r="U884" s="7" t="str">
        <f t="shared" si="151"/>
        <v>Yes</v>
      </c>
      <c r="V884" s="5" t="str">
        <f t="shared" si="152"/>
        <v>Answer Required</v>
      </c>
      <c r="W884" s="6" t="str">
        <f t="shared" si="153"/>
        <v>N/A</v>
      </c>
      <c r="X884" s="5" t="s">
        <v>2886</v>
      </c>
    </row>
    <row r="885" spans="1:24" ht="90" x14ac:dyDescent="0.25">
      <c r="A885" s="77">
        <f>VLOOKUP(C885,'BU and Control BU Listing'!A:E,5,FALSE)</f>
        <v>30100</v>
      </c>
      <c r="B885" s="80" t="s">
        <v>4279</v>
      </c>
      <c r="C885" s="22" t="str">
        <f t="shared" si="143"/>
        <v>30100</v>
      </c>
      <c r="D885" s="22" t="str">
        <f t="shared" si="144"/>
        <v>07102</v>
      </c>
      <c r="E885" s="21" t="str">
        <f>VLOOKUP(B885,'Table A as of March 2024'!A:G,7,FALSE)</f>
        <v>Agriculture &amp; Consumer Svcs</v>
      </c>
      <c r="F885" s="21" t="str">
        <f>VLOOKUP(B885,'Table A as of March 2024'!A:H,8,FALSE)</f>
        <v>Tobacco Loss Assistance Progrm</v>
      </c>
      <c r="G885" s="11" t="str">
        <f>VLOOKUP(B885,'Table A as of March 2024'!A:I,9,FALSE)</f>
        <v>120</v>
      </c>
      <c r="H885" t="str">
        <f>VLOOKUP(B885,'Table A as of March 2024'!A:L,12,FALSE)</f>
        <v>No</v>
      </c>
      <c r="I885" s="9" t="str">
        <f>VLOOKUP(B885,'Table A as of March 2024'!A:M,13,FALSE)</f>
        <v>R</v>
      </c>
      <c r="J885" t="str">
        <f>VLOOKUP(B885,'Table A as of March 2024'!A:O,15,FALSE)</f>
        <v>R</v>
      </c>
      <c r="K885" t="str">
        <f>VLOOKUP(G885,'ACFR Class Vlookup'!A:B,2,FALSE)</f>
        <v>Governmental</v>
      </c>
      <c r="L885" s="1" t="str">
        <f>VLOOKUP(D885,'Fund Information'!A:F,6,FALSE)</f>
        <v>Tobacco farmers submitted claims for lost tobacco quota and Fed Fund amounts were distributed based on percentages established in federal regulations.  This fund accounts for residual balances that are held pending additional claims at the time the TLAP distribution was made in 2000. Reference Federal Gov't / 7CFR Section 1464.201(f)  --  Section 1464.203 for 1999 Crop and Market Loss Assistance.</v>
      </c>
      <c r="M885" s="6" t="str">
        <f t="shared" si="145"/>
        <v>N/A</v>
      </c>
      <c r="N885" s="6" t="s">
        <v>2886</v>
      </c>
      <c r="O885" s="6" t="str">
        <f t="shared" si="146"/>
        <v>N/A</v>
      </c>
      <c r="P885" s="5" t="s">
        <v>2886</v>
      </c>
      <c r="Q885" s="6" t="str">
        <f t="shared" si="147"/>
        <v>N/A</v>
      </c>
      <c r="R885" s="7" t="str">
        <f t="shared" si="148"/>
        <v>Yes</v>
      </c>
      <c r="S885" s="5" t="str">
        <f t="shared" si="149"/>
        <v>Answer Required</v>
      </c>
      <c r="T885" s="6" t="str">
        <f t="shared" si="150"/>
        <v>N/A</v>
      </c>
      <c r="U885" s="7" t="str">
        <f t="shared" si="151"/>
        <v>No</v>
      </c>
      <c r="V885" s="5" t="str">
        <f t="shared" si="152"/>
        <v>Answer Required</v>
      </c>
      <c r="W885" s="6" t="str">
        <f t="shared" si="153"/>
        <v>N/A</v>
      </c>
      <c r="X885" s="5" t="s">
        <v>2886</v>
      </c>
    </row>
    <row r="886" spans="1:24" ht="30" x14ac:dyDescent="0.25">
      <c r="A886" s="77">
        <f>VLOOKUP(C886,'BU and Control BU Listing'!A:E,5,FALSE)</f>
        <v>30100</v>
      </c>
      <c r="B886" s="80" t="s">
        <v>4280</v>
      </c>
      <c r="C886" s="22" t="str">
        <f t="shared" si="143"/>
        <v>30100</v>
      </c>
      <c r="D886" s="22" t="str">
        <f t="shared" si="144"/>
        <v>07160</v>
      </c>
      <c r="E886" s="21" t="str">
        <f>VLOOKUP(B886,'Table A as of March 2024'!A:G,7,FALSE)</f>
        <v>Agriculture &amp; Consumer Svcs</v>
      </c>
      <c r="F886" s="21" t="str">
        <f>VLOOKUP(B886,'Table A as of March 2024'!A:H,8,FALSE)</f>
        <v>VA Farm Loan Revolving Acct</v>
      </c>
      <c r="G886" s="11" t="str">
        <f>VLOOKUP(B886,'Table A as of March 2024'!A:I,9,FALSE)</f>
        <v>105</v>
      </c>
      <c r="H886" t="str">
        <f>VLOOKUP(B886,'Table A as of March 2024'!A:L,12,FALSE)</f>
        <v>No</v>
      </c>
      <c r="I886" s="9" t="str">
        <f>VLOOKUP(B886,'Table A as of March 2024'!A:M,13,FALSE)</f>
        <v>R</v>
      </c>
      <c r="J886" t="str">
        <f>VLOOKUP(B886,'Table A as of March 2024'!A:O,15,FALSE)</f>
        <v>C</v>
      </c>
      <c r="K886" t="str">
        <f>VLOOKUP(G886,'ACFR Class Vlookup'!A:B,2,FALSE)</f>
        <v>Governmental</v>
      </c>
      <c r="L886" s="1" t="str">
        <f>VLOOKUP(D886,'Fund Information'!A:F,6,FALSE)</f>
        <v>This fund accounts for trust funds that are used to provide loans to individual farmers for rural rehabilitation purposes.</v>
      </c>
      <c r="M886" s="6" t="str">
        <f t="shared" si="145"/>
        <v>N/A</v>
      </c>
      <c r="N886" s="6" t="s">
        <v>2886</v>
      </c>
      <c r="O886" s="6" t="str">
        <f t="shared" si="146"/>
        <v>N/A</v>
      </c>
      <c r="P886" s="5" t="s">
        <v>2886</v>
      </c>
      <c r="Q886" s="6" t="str">
        <f t="shared" si="147"/>
        <v>N/A</v>
      </c>
      <c r="R886" s="7" t="str">
        <f t="shared" si="148"/>
        <v>No</v>
      </c>
      <c r="S886" s="5" t="str">
        <f t="shared" si="149"/>
        <v>Answer Required</v>
      </c>
      <c r="T886" s="6" t="str">
        <f t="shared" si="150"/>
        <v>N/A</v>
      </c>
      <c r="U886" s="7" t="str">
        <f t="shared" si="151"/>
        <v>Yes</v>
      </c>
      <c r="V886" s="5" t="str">
        <f t="shared" si="152"/>
        <v>Answer Required</v>
      </c>
      <c r="W886" s="6" t="str">
        <f t="shared" si="153"/>
        <v>N/A</v>
      </c>
      <c r="X886" s="5" t="s">
        <v>2886</v>
      </c>
    </row>
    <row r="887" spans="1:24" ht="45" x14ac:dyDescent="0.25">
      <c r="A887" s="77">
        <f>VLOOKUP(C887,'BU and Control BU Listing'!A:E,5,FALSE)</f>
        <v>30100</v>
      </c>
      <c r="B887" s="80" t="s">
        <v>4281</v>
      </c>
      <c r="C887" s="22" t="str">
        <f t="shared" si="143"/>
        <v>30100</v>
      </c>
      <c r="D887" s="22" t="str">
        <f t="shared" si="144"/>
        <v>07254</v>
      </c>
      <c r="E887" s="21" t="str">
        <f>VLOOKUP(B887,'Table A as of March 2024'!A:G,7,FALSE)</f>
        <v>Agriculture &amp; Consumer Svcs</v>
      </c>
      <c r="F887" s="21" t="str">
        <f>VLOOKUP(B887,'Table A as of March 2024'!A:H,8,FALSE)</f>
        <v>Grants-Pro Agri&amp;Emer Food Asst</v>
      </c>
      <c r="G887" s="11" t="str">
        <f>VLOOKUP(B887,'Table A as of March 2024'!A:I,9,FALSE)</f>
        <v>120</v>
      </c>
      <c r="H887" t="str">
        <f>VLOOKUP(B887,'Table A as of March 2024'!A:L,12,FALSE)</f>
        <v>No</v>
      </c>
      <c r="I887" s="9" t="str">
        <f>VLOOKUP(B887,'Table A as of March 2024'!A:M,13,FALSE)</f>
        <v>R</v>
      </c>
      <c r="J887" t="str">
        <f>VLOOKUP(B887,'Table A as of March 2024'!A:O,15,FALSE)</f>
        <v>R</v>
      </c>
      <c r="K887" t="str">
        <f>VLOOKUP(G887,'ACFR Class Vlookup'!A:B,2,FALSE)</f>
        <v>Governmental</v>
      </c>
      <c r="L887" s="1" t="str">
        <f>VLOOKUP(D887,'Fund Information'!A:F,6,FALSE)</f>
        <v>This fund accounts for Federal funds received the Specialty Crops Competitiveness Act to assist in enhancing competitiveness of U.S. Specialty Crops.</v>
      </c>
      <c r="M887" s="6" t="str">
        <f t="shared" si="145"/>
        <v>N/A</v>
      </c>
      <c r="N887" s="6" t="s">
        <v>2886</v>
      </c>
      <c r="O887" s="6" t="str">
        <f t="shared" si="146"/>
        <v>N/A</v>
      </c>
      <c r="P887" s="5" t="s">
        <v>2886</v>
      </c>
      <c r="Q887" s="6" t="str">
        <f t="shared" si="147"/>
        <v>N/A</v>
      </c>
      <c r="R887" s="7" t="str">
        <f t="shared" si="148"/>
        <v>Yes</v>
      </c>
      <c r="S887" s="5" t="str">
        <f t="shared" si="149"/>
        <v>Answer Required</v>
      </c>
      <c r="T887" s="6" t="str">
        <f t="shared" si="150"/>
        <v>N/A</v>
      </c>
      <c r="U887" s="7" t="str">
        <f t="shared" si="151"/>
        <v>No</v>
      </c>
      <c r="V887" s="5" t="str">
        <f t="shared" si="152"/>
        <v>Answer Required</v>
      </c>
      <c r="W887" s="6" t="str">
        <f t="shared" si="153"/>
        <v>N/A</v>
      </c>
      <c r="X887" s="5" t="s">
        <v>2886</v>
      </c>
    </row>
    <row r="888" spans="1:24" ht="90" x14ac:dyDescent="0.25">
      <c r="A888" s="77">
        <f>VLOOKUP(C888,'BU and Control BU Listing'!A:E,5,FALSE)</f>
        <v>30100</v>
      </c>
      <c r="B888" s="80" t="s">
        <v>4282</v>
      </c>
      <c r="C888" s="22" t="str">
        <f t="shared" si="143"/>
        <v>30100</v>
      </c>
      <c r="D888" s="22" t="str">
        <f t="shared" si="144"/>
        <v>07290</v>
      </c>
      <c r="E888" s="21" t="str">
        <f>VLOOKUP(B888,'Table A as of March 2024'!A:G,7,FALSE)</f>
        <v>Agriculture &amp; Consumer Svcs</v>
      </c>
      <c r="F888" s="21" t="str">
        <f>VLOOKUP(B888,'Table A as of March 2024'!A:H,8,FALSE)</f>
        <v>Cert Of Agri Products Trust</v>
      </c>
      <c r="G888" s="11" t="str">
        <f>VLOOKUP(B888,'Table A as of March 2024'!A:I,9,FALSE)</f>
        <v>105</v>
      </c>
      <c r="H888" t="str">
        <f>VLOOKUP(B888,'Table A as of March 2024'!A:L,12,FALSE)</f>
        <v>No</v>
      </c>
      <c r="I888" s="9" t="str">
        <f>VLOOKUP(B888,'Table A as of March 2024'!A:M,13,FALSE)</f>
        <v>R</v>
      </c>
      <c r="J888" t="str">
        <f>VLOOKUP(B888,'Table A as of March 2024'!A:O,15,FALSE)</f>
        <v>R</v>
      </c>
      <c r="K888" t="str">
        <f>VLOOKUP(G888,'ACFR Class Vlookup'!A:B,2,FALSE)</f>
        <v>Governmental</v>
      </c>
      <c r="L888" s="1" t="str">
        <f>VLOOKUP(D888,'Fund Information'!A:F,6,FALSE)</f>
        <v>Accounts for fee charged for USDA certification of agricultural products. Per USDA, interest is earned on the funds. Used to further agricultural interests of COVA. Per Code of VA  § 3.2-3400 - § 3.2-3402, specifically § 3.2-3400.B and 3.2-4606&amp;#59; Agricultural Marketing Act of 1946, 7 USC 1621 - 1627 &amp; US Grain Standards Act, 7 USC 800.70, both as amended&amp;#59; &amp; various cooperative agreements with USDA.</v>
      </c>
      <c r="M888" s="6" t="str">
        <f t="shared" si="145"/>
        <v>N/A</v>
      </c>
      <c r="N888" s="6" t="s">
        <v>2886</v>
      </c>
      <c r="O888" s="6" t="str">
        <f t="shared" si="146"/>
        <v>N/A</v>
      </c>
      <c r="P888" s="5" t="s">
        <v>2886</v>
      </c>
      <c r="Q888" s="6" t="str">
        <f t="shared" si="147"/>
        <v>N/A</v>
      </c>
      <c r="R888" s="7" t="str">
        <f t="shared" si="148"/>
        <v>Yes</v>
      </c>
      <c r="S888" s="5" t="str">
        <f t="shared" si="149"/>
        <v>Answer Required</v>
      </c>
      <c r="T888" s="6" t="str">
        <f t="shared" si="150"/>
        <v>N/A</v>
      </c>
      <c r="U888" s="7" t="str">
        <f t="shared" si="151"/>
        <v>No</v>
      </c>
      <c r="V888" s="5" t="str">
        <f t="shared" si="152"/>
        <v>Answer Required</v>
      </c>
      <c r="W888" s="6" t="str">
        <f t="shared" si="153"/>
        <v>N/A</v>
      </c>
      <c r="X888" s="5" t="s">
        <v>2886</v>
      </c>
    </row>
    <row r="889" spans="1:24" ht="90" x14ac:dyDescent="0.25">
      <c r="A889" s="77">
        <f>VLOOKUP(C889,'BU and Control BU Listing'!A:E,5,FALSE)</f>
        <v>30100</v>
      </c>
      <c r="B889" s="80" t="s">
        <v>4283</v>
      </c>
      <c r="C889" s="22" t="str">
        <f t="shared" si="143"/>
        <v>30100</v>
      </c>
      <c r="D889" s="22" t="str">
        <f t="shared" si="144"/>
        <v>07301</v>
      </c>
      <c r="E889" s="21" t="str">
        <f>VLOOKUP(B889,'Table A as of March 2024'!A:G,7,FALSE)</f>
        <v>Agriculture &amp; Consumer Svcs</v>
      </c>
      <c r="F889" s="21" t="str">
        <f>VLOOKUP(B889,'Table A as of March 2024'!A:H,8,FALSE)</f>
        <v>Trust And Agency-VDACS</v>
      </c>
      <c r="G889" s="11" t="str">
        <f>VLOOKUP(B889,'Table A as of March 2024'!A:I,9,FALSE)</f>
        <v>105</v>
      </c>
      <c r="H889" t="str">
        <f>VLOOKUP(B889,'Table A as of March 2024'!A:L,12,FALSE)</f>
        <v>No</v>
      </c>
      <c r="I889" s="9" t="str">
        <f>VLOOKUP(B889,'Table A as of March 2024'!A:M,13,FALSE)</f>
        <v>R</v>
      </c>
      <c r="J889" t="str">
        <f>VLOOKUP(B889,'Table A as of March 2024'!A:O,15,FALSE)</f>
        <v>C</v>
      </c>
      <c r="K889" t="str">
        <f>VLOOKUP(G889,'ACFR Class Vlookup'!A:B,2,FALSE)</f>
        <v>Governmental</v>
      </c>
      <c r="L889" s="1" t="str">
        <f>VLOOKUP(D889,'Fund Information'!A:F,6,FALSE)</f>
        <v>Accounts for sureties provided under the consumer protection code (Professional Fund Raising Counsels and Professional Solicitors, the VA Health Spa Act, and the Extended Service Contracts Act). The surety is held in a custodial capacity for distribution to claimants upon the triggering activity, refunded to the entity after a specified period of time if not triggered.</v>
      </c>
      <c r="M889" s="6" t="str">
        <f t="shared" si="145"/>
        <v>N/A</v>
      </c>
      <c r="N889" s="6" t="s">
        <v>2886</v>
      </c>
      <c r="O889" s="6" t="str">
        <f t="shared" si="146"/>
        <v>N/A</v>
      </c>
      <c r="P889" s="5" t="s">
        <v>2886</v>
      </c>
      <c r="Q889" s="6" t="str">
        <f t="shared" si="147"/>
        <v>N/A</v>
      </c>
      <c r="R889" s="7" t="str">
        <f t="shared" si="148"/>
        <v>No</v>
      </c>
      <c r="S889" s="5" t="str">
        <f t="shared" si="149"/>
        <v>Answer Required</v>
      </c>
      <c r="T889" s="6" t="str">
        <f t="shared" si="150"/>
        <v>N/A</v>
      </c>
      <c r="U889" s="7" t="str">
        <f t="shared" si="151"/>
        <v>Yes</v>
      </c>
      <c r="V889" s="5" t="str">
        <f t="shared" si="152"/>
        <v>Answer Required</v>
      </c>
      <c r="W889" s="6" t="str">
        <f t="shared" si="153"/>
        <v>N/A</v>
      </c>
      <c r="X889" s="5" t="s">
        <v>2886</v>
      </c>
    </row>
    <row r="890" spans="1:24" ht="30" x14ac:dyDescent="0.25">
      <c r="A890" s="77">
        <f>VLOOKUP(C890,'BU and Control BU Listing'!A:E,5,FALSE)</f>
        <v>30100</v>
      </c>
      <c r="B890" s="80" t="s">
        <v>4284</v>
      </c>
      <c r="C890" s="22" t="str">
        <f t="shared" si="143"/>
        <v>30100</v>
      </c>
      <c r="D890" s="22" t="str">
        <f t="shared" si="144"/>
        <v>08200</v>
      </c>
      <c r="E890" s="21" t="str">
        <f>VLOOKUP(B890,'Table A as of March 2024'!A:G,7,FALSE)</f>
        <v>Agriculture &amp; Consumer Svcs</v>
      </c>
      <c r="F890" s="21" t="str">
        <f>VLOOKUP(B890,'Table A as of March 2024'!A:H,8,FALSE)</f>
        <v>VPBA Projects</v>
      </c>
      <c r="G890" s="11" t="str">
        <f>VLOOKUP(B890,'Table A as of March 2024'!A:I,9,FALSE)</f>
        <v>156</v>
      </c>
      <c r="H890" t="str">
        <f>VLOOKUP(B890,'Table A as of March 2024'!A:L,12,FALSE)</f>
        <v>No</v>
      </c>
      <c r="I890" s="9" t="str">
        <f>VLOOKUP(B890,'Table A as of March 2024'!A:M,13,FALSE)</f>
        <v>R</v>
      </c>
      <c r="J890" t="str">
        <f>VLOOKUP(B890,'Table A as of March 2024'!A:O,15,FALSE)</f>
        <v>R</v>
      </c>
      <c r="K890" t="str">
        <f>VLOOKUP(G890,'ACFR Class Vlookup'!A:B,2,FALSE)</f>
        <v>Governmental</v>
      </c>
      <c r="L890" s="1" t="str">
        <f>VLOOKUP(D890,'Fund Information'!A:F,6,FALSE)</f>
        <v>Blended component unit recorded from Department of Treasury VPBA financial statement template submissions.</v>
      </c>
      <c r="M890" s="6" t="str">
        <f t="shared" si="145"/>
        <v>N/A</v>
      </c>
      <c r="N890" s="6" t="s">
        <v>2886</v>
      </c>
      <c r="O890" s="6" t="str">
        <f t="shared" si="146"/>
        <v>N/A</v>
      </c>
      <c r="P890" s="5" t="s">
        <v>2886</v>
      </c>
      <c r="Q890" s="6" t="str">
        <f t="shared" si="147"/>
        <v>N/A</v>
      </c>
      <c r="R890" s="7" t="str">
        <f t="shared" si="148"/>
        <v>Yes</v>
      </c>
      <c r="S890" s="5" t="str">
        <f t="shared" si="149"/>
        <v>Answer Required</v>
      </c>
      <c r="T890" s="6" t="str">
        <f t="shared" si="150"/>
        <v>N/A</v>
      </c>
      <c r="U890" s="7" t="str">
        <f t="shared" si="151"/>
        <v>No</v>
      </c>
      <c r="V890" s="5" t="str">
        <f t="shared" si="152"/>
        <v>Answer Required</v>
      </c>
      <c r="W890" s="6" t="str">
        <f t="shared" si="153"/>
        <v>N/A</v>
      </c>
      <c r="X890" s="5" t="s">
        <v>2886</v>
      </c>
    </row>
    <row r="891" spans="1:24" ht="90" x14ac:dyDescent="0.25">
      <c r="A891" s="77">
        <f>VLOOKUP(C891,'BU and Control BU Listing'!A:E,5,FALSE)</f>
        <v>30100</v>
      </c>
      <c r="B891" s="80" t="s">
        <v>4285</v>
      </c>
      <c r="C891" s="22" t="str">
        <f t="shared" si="143"/>
        <v>30100</v>
      </c>
      <c r="D891" s="22" t="str">
        <f t="shared" si="144"/>
        <v>09017</v>
      </c>
      <c r="E891" s="21" t="str">
        <f>VLOOKUP(B891,'Table A as of March 2024'!A:G,7,FALSE)</f>
        <v>Agriculture &amp; Consumer Svcs</v>
      </c>
      <c r="F891" s="21" t="str">
        <f>VLOOKUP(B891,'Table A as of March 2024'!A:H,8,FALSE)</f>
        <v>Virginia Pesticide Control Act</v>
      </c>
      <c r="G891" s="11" t="str">
        <f>VLOOKUP(B891,'Table A as of March 2024'!A:I,9,FALSE)</f>
        <v>105</v>
      </c>
      <c r="H891" t="str">
        <f>VLOOKUP(B891,'Table A as of March 2024'!A:L,12,FALSE)</f>
        <v>No</v>
      </c>
      <c r="I891" s="9" t="str">
        <f>VLOOKUP(B891,'Table A as of March 2024'!A:M,13,FALSE)</f>
        <v>U</v>
      </c>
      <c r="J891" t="str">
        <f>VLOOKUP(B891,'Table A as of March 2024'!A:O,15,FALSE)</f>
        <v>C</v>
      </c>
      <c r="K891" t="str">
        <f>VLOOKUP(G891,'ACFR Class Vlookup'!A:B,2,FALSE)</f>
        <v>Governmental</v>
      </c>
      <c r="L891" s="1" t="str">
        <f>VLOOKUP(D891,'Fund Information'!A:F,6,FALSE)</f>
        <v>Revenues are from certification fees for registered technicians, commercial applicators licenses, business licenses, and product registration. Revenues are used to cover (1) Pesticide Certification and (2) Pesticide Enforcement. There is a minor distribution to localities for the Pesticide Container Recycling Program (max of $1,875/year). This program is carried out on a cost reimbursement basis.</v>
      </c>
      <c r="M891" s="6" t="str">
        <f t="shared" si="145"/>
        <v>N/A</v>
      </c>
      <c r="N891" s="6" t="s">
        <v>2886</v>
      </c>
      <c r="O891" s="6" t="str">
        <f t="shared" si="146"/>
        <v>N/A</v>
      </c>
      <c r="P891" s="5" t="s">
        <v>2886</v>
      </c>
      <c r="Q891" s="6" t="str">
        <f t="shared" si="147"/>
        <v>N/A</v>
      </c>
      <c r="R891" s="7" t="str">
        <f t="shared" si="148"/>
        <v>No</v>
      </c>
      <c r="S891" s="5" t="str">
        <f t="shared" si="149"/>
        <v>Answer Required</v>
      </c>
      <c r="T891" s="6" t="str">
        <f t="shared" si="150"/>
        <v>N/A</v>
      </c>
      <c r="U891" s="7" t="str">
        <f t="shared" si="151"/>
        <v>Yes</v>
      </c>
      <c r="V891" s="5" t="str">
        <f t="shared" si="152"/>
        <v>Answer Required</v>
      </c>
      <c r="W891" s="6" t="str">
        <f t="shared" si="153"/>
        <v>N/A</v>
      </c>
      <c r="X891" s="5" t="s">
        <v>2886</v>
      </c>
    </row>
    <row r="892" spans="1:24" ht="105" x14ac:dyDescent="0.25">
      <c r="A892" s="77">
        <f>VLOOKUP(C892,'BU and Control BU Listing'!A:E,5,FALSE)</f>
        <v>30100</v>
      </c>
      <c r="B892" s="80" t="s">
        <v>5952</v>
      </c>
      <c r="C892" s="22" t="str">
        <f t="shared" si="143"/>
        <v>30100</v>
      </c>
      <c r="D892" s="22" t="str">
        <f t="shared" si="144"/>
        <v>09046</v>
      </c>
      <c r="E892" s="21" t="str">
        <f>VLOOKUP(B892,'Table A as of March 2024'!A:G,7,FALSE)</f>
        <v>Agriculture &amp; Consumer Svcs</v>
      </c>
      <c r="F892" s="21" t="str">
        <f>VLOOKUP(B892,'Table A as of March 2024'!A:H,8,FALSE)</f>
        <v>VA Food Access Investment Fund</v>
      </c>
      <c r="G892" s="11" t="str">
        <f>VLOOKUP(B892,'Table A as of March 2024'!A:I,9,FALSE)</f>
        <v>100</v>
      </c>
      <c r="H892" t="str">
        <f>VLOOKUP(B892,'Table A as of March 2024'!A:L,12,FALSE)</f>
        <v>Yes</v>
      </c>
      <c r="I892" s="9" t="str">
        <f>VLOOKUP(B892,'Table A as of March 2024'!A:M,13,FALSE)</f>
        <v>U</v>
      </c>
      <c r="J892" t="str">
        <f>VLOOKUP(B892,'Table A as of March 2024'!A:O,15,FALSE)</f>
        <v>C</v>
      </c>
      <c r="K892" t="str">
        <f>VLOOKUP(G892,'ACFR Class Vlookup'!A:B,2,FALSE)</f>
        <v>Governmental</v>
      </c>
      <c r="L892" s="1" t="str">
        <f>VLOOKUP(D892,'Fund Information'!A:F,6,FALSE)</f>
        <v>Established per § 36-156.4. Monies in the Fund shall be used solely for the purposes of establishing collaborative and cooperative projects with public and private sector partners to improve food access in Virginia. The Fund shall be used to provide funding for the construction, rehabilitation, equipment upgrades, or expansion of grocery stores, small food retailers, or innovative food retail projects in underserved communities.</v>
      </c>
      <c r="M892" s="6" t="str">
        <f t="shared" si="145"/>
        <v>N/A</v>
      </c>
      <c r="N892" s="6" t="s">
        <v>2886</v>
      </c>
      <c r="O892" s="6" t="str">
        <f t="shared" si="146"/>
        <v>N/A</v>
      </c>
      <c r="P892" s="5" t="s">
        <v>2886</v>
      </c>
      <c r="Q892" s="6" t="str">
        <f t="shared" si="147"/>
        <v>N/A</v>
      </c>
      <c r="R892" s="7" t="str">
        <f t="shared" si="148"/>
        <v>No</v>
      </c>
      <c r="S892" s="5" t="str">
        <f t="shared" si="149"/>
        <v>Answer Required</v>
      </c>
      <c r="T892" s="6" t="str">
        <f t="shared" si="150"/>
        <v>N/A</v>
      </c>
      <c r="U892" s="7" t="str">
        <f t="shared" si="151"/>
        <v>Yes</v>
      </c>
      <c r="V892" s="5" t="str">
        <f t="shared" si="152"/>
        <v>Answer Required</v>
      </c>
      <c r="W892" s="6" t="str">
        <f t="shared" si="153"/>
        <v>N/A</v>
      </c>
      <c r="X892" s="5" t="s">
        <v>2886</v>
      </c>
    </row>
    <row r="893" spans="1:24" ht="135" x14ac:dyDescent="0.25">
      <c r="A893" s="77">
        <f>VLOOKUP(C893,'BU and Control BU Listing'!A:E,5,FALSE)</f>
        <v>30100</v>
      </c>
      <c r="B893" s="80" t="s">
        <v>8735</v>
      </c>
      <c r="C893" s="22" t="str">
        <f t="shared" si="143"/>
        <v>30100</v>
      </c>
      <c r="D893" s="22" t="str">
        <f t="shared" si="144"/>
        <v>09058</v>
      </c>
      <c r="E893" s="21" t="str">
        <f>VLOOKUP(B893,'Table A as of March 2024'!A:G,7,FALSE)</f>
        <v>Agriculture &amp; Consumer Svcs</v>
      </c>
      <c r="F893" s="21" t="str">
        <f>VLOOKUP(B893,'Table A as of March 2024'!A:H,8,FALSE)</f>
        <v>VA Agriculture Food Asst Fund</v>
      </c>
      <c r="G893" s="11" t="str">
        <f>VLOOKUP(B893,'Table A as of March 2024'!A:I,9,FALSE)</f>
        <v>100</v>
      </c>
      <c r="H893" t="str">
        <f>VLOOKUP(B893,'Table A as of March 2024'!A:L,12,FALSE)</f>
        <v>Yes</v>
      </c>
      <c r="I893" s="9" t="str">
        <f>VLOOKUP(B893,'Table A as of March 2024'!A:M,13,FALSE)</f>
        <v>U</v>
      </c>
      <c r="J893" t="str">
        <f>VLOOKUP(B893,'Table A as of March 2024'!A:O,15,FALSE)</f>
        <v>C</v>
      </c>
      <c r="K893" t="str">
        <f>VLOOKUP(G893,'ACFR Class Vlookup'!A:B,2,FALSE)</f>
        <v>Governmental</v>
      </c>
      <c r="L893" s="1" t="str">
        <f>VLOOKUP(D893,'Fund Information'!A:F,6,FALSE)</f>
        <v>Virginia Agriculture Food Assistance Fund established pursuant to Code of Virginia § 3.2-4781. Monies in the Fund shall be used to (1) provide grants from the Fund to charitable food assistance organizations to reimburse farmers or food producers for any costs associated with harvesting, processing, packaging, or transporting agriculture products donated to such charitable food assistance organizations; and (2) distribute agriculture products to needy persons in Virginia in accordance with the food distribution guidelines for each charitable food assistance organization.</v>
      </c>
      <c r="M893" s="6" t="str">
        <f t="shared" si="145"/>
        <v>N/A</v>
      </c>
      <c r="N893" s="6" t="s">
        <v>2886</v>
      </c>
      <c r="O893" s="6" t="str">
        <f t="shared" si="146"/>
        <v>N/A</v>
      </c>
      <c r="P893" s="5" t="s">
        <v>2886</v>
      </c>
      <c r="Q893" s="6" t="str">
        <f t="shared" si="147"/>
        <v>N/A</v>
      </c>
      <c r="R893" s="7" t="str">
        <f t="shared" si="148"/>
        <v>No</v>
      </c>
      <c r="S893" s="5" t="str">
        <f t="shared" si="149"/>
        <v>Answer Required</v>
      </c>
      <c r="T893" s="6" t="str">
        <f t="shared" si="150"/>
        <v>N/A</v>
      </c>
      <c r="U893" s="7" t="str">
        <f t="shared" si="151"/>
        <v>Yes</v>
      </c>
      <c r="V893" s="5" t="str">
        <f t="shared" si="152"/>
        <v>Answer Required</v>
      </c>
      <c r="W893" s="6" t="str">
        <f t="shared" si="153"/>
        <v>N/A</v>
      </c>
      <c r="X893" s="5" t="s">
        <v>2886</v>
      </c>
    </row>
    <row r="894" spans="1:24" ht="30" x14ac:dyDescent="0.25">
      <c r="A894" s="77">
        <f>VLOOKUP(C894,'BU and Control BU Listing'!A:E,5,FALSE)</f>
        <v>30100</v>
      </c>
      <c r="B894" s="80" t="s">
        <v>8736</v>
      </c>
      <c r="C894" s="22" t="str">
        <f t="shared" si="143"/>
        <v>30100</v>
      </c>
      <c r="D894" s="22" t="str">
        <f t="shared" si="144"/>
        <v>09062</v>
      </c>
      <c r="E894" s="21" t="str">
        <f>VLOOKUP(B894,'Table A as of March 2024'!A:G,7,FALSE)</f>
        <v>Agriculture &amp; Consumer Svcs</v>
      </c>
      <c r="F894" s="21" t="str">
        <f>VLOOKUP(B894,'Table A as of March 2024'!A:H,8,FALSE)</f>
        <v>VA Spirits Promotion Fund</v>
      </c>
      <c r="G894" s="11" t="str">
        <f>VLOOKUP(B894,'Table A as of March 2024'!A:I,9,FALSE)</f>
        <v>100</v>
      </c>
      <c r="H894" t="str">
        <f>VLOOKUP(B894,'Table A as of March 2024'!A:L,12,FALSE)</f>
        <v>No</v>
      </c>
      <c r="I894" s="9" t="str">
        <f>VLOOKUP(B894,'Table A as of March 2024'!A:M,13,FALSE)</f>
        <v>U</v>
      </c>
      <c r="J894" t="str">
        <f>VLOOKUP(B894,'Table A as of March 2024'!A:O,15,FALSE)</f>
        <v>C</v>
      </c>
      <c r="K894" t="str">
        <f>VLOOKUP(G894,'ACFR Class Vlookup'!A:B,2,FALSE)</f>
        <v>Governmental</v>
      </c>
      <c r="L894" s="1" t="str">
        <f>VLOOKUP(D894,'Fund Information'!A:F,6,FALSE)</f>
        <v>Virginia Spirits Promotion Fund established per Code of Virginia § 3.2-3012.</v>
      </c>
      <c r="M894" s="6" t="str">
        <f t="shared" si="145"/>
        <v>N/A</v>
      </c>
      <c r="N894" s="6" t="s">
        <v>2886</v>
      </c>
      <c r="O894" s="6" t="str">
        <f t="shared" si="146"/>
        <v>N/A</v>
      </c>
      <c r="P894" s="5" t="s">
        <v>2886</v>
      </c>
      <c r="Q894" s="6" t="str">
        <f t="shared" si="147"/>
        <v>N/A</v>
      </c>
      <c r="R894" s="7" t="str">
        <f t="shared" si="148"/>
        <v>No</v>
      </c>
      <c r="S894" s="5" t="str">
        <f t="shared" si="149"/>
        <v>Answer Required</v>
      </c>
      <c r="T894" s="6" t="str">
        <f t="shared" si="150"/>
        <v>N/A</v>
      </c>
      <c r="U894" s="7" t="str">
        <f t="shared" si="151"/>
        <v>Yes</v>
      </c>
      <c r="V894" s="5" t="str">
        <f t="shared" si="152"/>
        <v>Answer Required</v>
      </c>
      <c r="W894" s="6" t="str">
        <f t="shared" si="153"/>
        <v>N/A</v>
      </c>
      <c r="X894" s="5" t="s">
        <v>2886</v>
      </c>
    </row>
    <row r="895" spans="1:24" ht="45" x14ac:dyDescent="0.25">
      <c r="A895" s="77">
        <f>VLOOKUP(C895,'BU and Control BU Listing'!A:E,5,FALSE)</f>
        <v>30100</v>
      </c>
      <c r="B895" s="80" t="s">
        <v>4286</v>
      </c>
      <c r="C895" s="22" t="str">
        <f t="shared" si="143"/>
        <v>30100</v>
      </c>
      <c r="D895" s="22" t="str">
        <f t="shared" si="144"/>
        <v>09092</v>
      </c>
      <c r="E895" s="21" t="str">
        <f>VLOOKUP(B895,'Table A as of March 2024'!A:G,7,FALSE)</f>
        <v>Agriculture &amp; Consumer Svcs</v>
      </c>
      <c r="F895" s="21" t="str">
        <f>VLOOKUP(B895,'Table A as of March 2024'!A:H,8,FALSE)</f>
        <v>VA Agricultural Vitality Prgrm</v>
      </c>
      <c r="G895" s="11" t="str">
        <f>VLOOKUP(B895,'Table A as of March 2024'!A:I,9,FALSE)</f>
        <v>105</v>
      </c>
      <c r="H895" t="str">
        <f>VLOOKUP(B895,'Table A as of March 2024'!A:L,12,FALSE)</f>
        <v>No</v>
      </c>
      <c r="I895" s="9" t="str">
        <f>VLOOKUP(B895,'Table A as of March 2024'!A:M,13,FALSE)</f>
        <v>U</v>
      </c>
      <c r="J895" t="str">
        <f>VLOOKUP(B895,'Table A as of March 2024'!A:O,15,FALSE)</f>
        <v>R</v>
      </c>
      <c r="K895" t="str">
        <f>VLOOKUP(G895,'ACFR Class Vlookup'!A:B,2,FALSE)</f>
        <v>Governmental</v>
      </c>
      <c r="L895" s="1" t="str">
        <f>VLOOKUP(D895,'Fund Information'!A:F,6,FALSE)</f>
        <v>Per Code of VA § 46.2-749.102, these funds are from the sale of special license plates.  Fund used to support the Virginia Agricultural Vitality Program.</v>
      </c>
      <c r="M895" s="6" t="str">
        <f t="shared" si="145"/>
        <v>N/A</v>
      </c>
      <c r="N895" s="6" t="s">
        <v>2886</v>
      </c>
      <c r="O895" s="6" t="str">
        <f t="shared" si="146"/>
        <v>N/A</v>
      </c>
      <c r="P895" s="5" t="s">
        <v>2886</v>
      </c>
      <c r="Q895" s="6" t="str">
        <f t="shared" si="147"/>
        <v>N/A</v>
      </c>
      <c r="R895" s="7" t="str">
        <f t="shared" si="148"/>
        <v>Yes</v>
      </c>
      <c r="S895" s="5" t="str">
        <f t="shared" si="149"/>
        <v>Answer Required</v>
      </c>
      <c r="T895" s="6" t="str">
        <f t="shared" si="150"/>
        <v>N/A</v>
      </c>
      <c r="U895" s="7" t="str">
        <f t="shared" si="151"/>
        <v>No</v>
      </c>
      <c r="V895" s="5" t="str">
        <f t="shared" si="152"/>
        <v>Answer Required</v>
      </c>
      <c r="W895" s="6" t="str">
        <f t="shared" si="153"/>
        <v>N/A</v>
      </c>
      <c r="X895" s="5" t="s">
        <v>2886</v>
      </c>
    </row>
    <row r="896" spans="1:24" ht="60" x14ac:dyDescent="0.25">
      <c r="A896" s="77">
        <f>VLOOKUP(C896,'BU and Control BU Listing'!A:E,5,FALSE)</f>
        <v>30100</v>
      </c>
      <c r="B896" s="80" t="s">
        <v>4287</v>
      </c>
      <c r="C896" s="22" t="str">
        <f t="shared" si="143"/>
        <v>30100</v>
      </c>
      <c r="D896" s="22" t="str">
        <f t="shared" si="144"/>
        <v>09201</v>
      </c>
      <c r="E896" s="21" t="str">
        <f>VLOOKUP(B896,'Table A as of March 2024'!A:G,7,FALSE)</f>
        <v>Agriculture &amp; Consumer Svcs</v>
      </c>
      <c r="F896" s="21" t="str">
        <f>VLOOKUP(B896,'Table A as of March 2024'!A:H,8,FALSE)</f>
        <v>Gvnr Agri&amp;Forestry Ind Dvlpmnt</v>
      </c>
      <c r="G896" s="11" t="str">
        <f>VLOOKUP(B896,'Table A as of March 2024'!A:I,9,FALSE)</f>
        <v>100</v>
      </c>
      <c r="H896" t="str">
        <f>VLOOKUP(B896,'Table A as of March 2024'!A:L,12,FALSE)</f>
        <v>No</v>
      </c>
      <c r="I896" s="9" t="str">
        <f>VLOOKUP(B896,'Table A as of March 2024'!A:M,13,FALSE)</f>
        <v>U</v>
      </c>
      <c r="J896" t="str">
        <f>VLOOKUP(B896,'Table A as of March 2024'!A:O,15,FALSE)</f>
        <v>A</v>
      </c>
      <c r="K896" t="str">
        <f>VLOOKUP(G896,'ACFR Class Vlookup'!A:B,2,FALSE)</f>
        <v>Governmental</v>
      </c>
      <c r="L896" s="1" t="str">
        <f>VLOOKUP(D896,'Fund Information'!A:F,6,FALSE)</f>
        <v>Code of VA § 3.2-304. The purpose of the fund is to attract new and expanding agriculture and forestry processing/ value-added facilities using Virginia-grown products by making grants or loans to public and / or private entities with limitations as referenced in the code.</v>
      </c>
      <c r="M896" s="6" t="str">
        <f t="shared" si="145"/>
        <v>N/A</v>
      </c>
      <c r="N896" s="6" t="s">
        <v>2886</v>
      </c>
      <c r="O896" s="6" t="str">
        <f t="shared" si="146"/>
        <v>N/A</v>
      </c>
      <c r="P896" s="5" t="s">
        <v>2886</v>
      </c>
      <c r="Q896" s="6" t="str">
        <f t="shared" si="147"/>
        <v>N/A</v>
      </c>
      <c r="R896" s="7" t="str">
        <f t="shared" si="148"/>
        <v>No</v>
      </c>
      <c r="S896" s="5" t="str">
        <f t="shared" si="149"/>
        <v>Answer Required</v>
      </c>
      <c r="T896" s="6" t="str">
        <f t="shared" si="150"/>
        <v>N/A</v>
      </c>
      <c r="U896" s="7" t="str">
        <f t="shared" si="151"/>
        <v>No</v>
      </c>
      <c r="V896" s="5" t="str">
        <f t="shared" si="152"/>
        <v>Answer Required</v>
      </c>
      <c r="W896" s="6" t="str">
        <f t="shared" si="153"/>
        <v>N/A</v>
      </c>
      <c r="X896" s="5" t="s">
        <v>2886</v>
      </c>
    </row>
    <row r="897" spans="1:24" ht="45" x14ac:dyDescent="0.25">
      <c r="A897" s="77">
        <f>VLOOKUP(C897,'BU and Control BU Listing'!A:E,5,FALSE)</f>
        <v>30100</v>
      </c>
      <c r="B897" s="80" t="s">
        <v>4288</v>
      </c>
      <c r="C897" s="22" t="str">
        <f t="shared" si="143"/>
        <v>30100</v>
      </c>
      <c r="D897" s="22" t="str">
        <f t="shared" si="144"/>
        <v>09270</v>
      </c>
      <c r="E897" s="21" t="str">
        <f>VLOOKUP(B897,'Table A as of March 2024'!A:G,7,FALSE)</f>
        <v>Agriculture &amp; Consumer Svcs</v>
      </c>
      <c r="F897" s="21" t="str">
        <f>VLOOKUP(B897,'Table A as of March 2024'!A:H,8,FALSE)</f>
        <v>Agricultural Dealers Fund</v>
      </c>
      <c r="G897" s="11" t="str">
        <f>VLOOKUP(B897,'Table A as of March 2024'!A:I,9,FALSE)</f>
        <v>105</v>
      </c>
      <c r="H897" t="str">
        <f>VLOOKUP(B897,'Table A as of March 2024'!A:L,12,FALSE)</f>
        <v>No</v>
      </c>
      <c r="I897" s="9" t="str">
        <f>VLOOKUP(B897,'Table A as of March 2024'!A:M,13,FALSE)</f>
        <v>U</v>
      </c>
      <c r="J897" t="str">
        <f>VLOOKUP(B897,'Table A as of March 2024'!A:O,15,FALSE)</f>
        <v>C</v>
      </c>
      <c r="K897" t="str">
        <f>VLOOKUP(G897,'ACFR Class Vlookup'!A:B,2,FALSE)</f>
        <v>Governmental</v>
      </c>
      <c r="L897" s="1" t="str">
        <f>VLOOKUP(D897,'Fund Information'!A:F,6,FALSE)</f>
        <v>Per Code of VA § 3.2-4743, this fund accounts for license fees, late fees, and penalties. Funds are used for the enforcement and administration of the fund.</v>
      </c>
      <c r="M897" s="6" t="str">
        <f t="shared" si="145"/>
        <v>N/A</v>
      </c>
      <c r="N897" s="6" t="s">
        <v>2886</v>
      </c>
      <c r="O897" s="6" t="str">
        <f t="shared" si="146"/>
        <v>N/A</v>
      </c>
      <c r="P897" s="5" t="s">
        <v>2886</v>
      </c>
      <c r="Q897" s="6" t="str">
        <f t="shared" si="147"/>
        <v>N/A</v>
      </c>
      <c r="R897" s="7" t="str">
        <f t="shared" si="148"/>
        <v>No</v>
      </c>
      <c r="S897" s="5" t="str">
        <f t="shared" si="149"/>
        <v>Answer Required</v>
      </c>
      <c r="T897" s="6" t="str">
        <f t="shared" si="150"/>
        <v>N/A</v>
      </c>
      <c r="U897" s="7" t="str">
        <f t="shared" si="151"/>
        <v>Yes</v>
      </c>
      <c r="V897" s="5" t="str">
        <f t="shared" si="152"/>
        <v>Answer Required</v>
      </c>
      <c r="W897" s="6" t="str">
        <f t="shared" si="153"/>
        <v>N/A</v>
      </c>
      <c r="X897" s="5" t="s">
        <v>2886</v>
      </c>
    </row>
    <row r="898" spans="1:24" ht="45" x14ac:dyDescent="0.25">
      <c r="A898" s="77">
        <f>VLOOKUP(C898,'BU and Control BU Listing'!A:E,5,FALSE)</f>
        <v>30100</v>
      </c>
      <c r="B898" s="80" t="s">
        <v>4289</v>
      </c>
      <c r="C898" s="22" t="str">
        <f t="shared" si="143"/>
        <v>30100</v>
      </c>
      <c r="D898" s="22" t="str">
        <f t="shared" si="144"/>
        <v>09282</v>
      </c>
      <c r="E898" s="21" t="str">
        <f>VLOOKUP(B898,'Table A as of March 2024'!A:G,7,FALSE)</f>
        <v>Agriculture &amp; Consumer Svcs</v>
      </c>
      <c r="F898" s="21" t="str">
        <f>VLOOKUP(B898,'Table A as of March 2024'!A:H,8,FALSE)</f>
        <v>Virginia Seed Law Fund</v>
      </c>
      <c r="G898" s="11" t="str">
        <f>VLOOKUP(B898,'Table A as of March 2024'!A:I,9,FALSE)</f>
        <v>105</v>
      </c>
      <c r="H898" t="str">
        <f>VLOOKUP(B898,'Table A as of March 2024'!A:L,12,FALSE)</f>
        <v>No</v>
      </c>
      <c r="I898" s="9" t="str">
        <f>VLOOKUP(B898,'Table A as of March 2024'!A:M,13,FALSE)</f>
        <v>U</v>
      </c>
      <c r="J898" t="str">
        <f>VLOOKUP(B898,'Table A as of March 2024'!A:O,15,FALSE)</f>
        <v>C</v>
      </c>
      <c r="K898" t="str">
        <f>VLOOKUP(G898,'ACFR Class Vlookup'!A:B,2,FALSE)</f>
        <v>Governmental</v>
      </c>
      <c r="L898" s="1" t="str">
        <f>VLOOKUP(D898,'Fund Information'!A:F,6,FALSE)</f>
        <v>Per Code of VA  § 3.2-4004&amp;#59; disposition of in §3.2-4814, this fund accounts for fees charged to test seeds for farmers and dealers. Funds are used to maintain facilities and personnel to test the seeds.</v>
      </c>
      <c r="M898" s="6" t="str">
        <f t="shared" si="145"/>
        <v>N/A</v>
      </c>
      <c r="N898" s="6" t="s">
        <v>2886</v>
      </c>
      <c r="O898" s="6" t="str">
        <f t="shared" si="146"/>
        <v>N/A</v>
      </c>
      <c r="P898" s="5" t="s">
        <v>2886</v>
      </c>
      <c r="Q898" s="6" t="str">
        <f t="shared" si="147"/>
        <v>N/A</v>
      </c>
      <c r="R898" s="7" t="str">
        <f t="shared" si="148"/>
        <v>No</v>
      </c>
      <c r="S898" s="5" t="str">
        <f t="shared" si="149"/>
        <v>Answer Required</v>
      </c>
      <c r="T898" s="6" t="str">
        <f t="shared" si="150"/>
        <v>N/A</v>
      </c>
      <c r="U898" s="7" t="str">
        <f t="shared" si="151"/>
        <v>Yes</v>
      </c>
      <c r="V898" s="5" t="str">
        <f t="shared" si="152"/>
        <v>Answer Required</v>
      </c>
      <c r="W898" s="6" t="str">
        <f t="shared" si="153"/>
        <v>N/A</v>
      </c>
      <c r="X898" s="5" t="s">
        <v>2886</v>
      </c>
    </row>
    <row r="899" spans="1:24" ht="90" x14ac:dyDescent="0.25">
      <c r="A899" s="77">
        <f>VLOOKUP(C899,'BU and Control BU Listing'!A:E,5,FALSE)</f>
        <v>30100</v>
      </c>
      <c r="B899" s="80" t="s">
        <v>4290</v>
      </c>
      <c r="C899" s="22" t="str">
        <f t="shared" ref="C899:C962" si="154">LEFT(B899,5)</f>
        <v>30100</v>
      </c>
      <c r="D899" s="22" t="str">
        <f t="shared" ref="D899:D962" si="155">RIGHT(B899,5)</f>
        <v>09301</v>
      </c>
      <c r="E899" s="21" t="str">
        <f>VLOOKUP(B899,'Table A as of March 2024'!A:G,7,FALSE)</f>
        <v>Agriculture &amp; Consumer Svcs</v>
      </c>
      <c r="F899" s="21" t="str">
        <f>VLOOKUP(B899,'Table A as of March 2024'!A:H,8,FALSE)</f>
        <v>Dedicatd Special Revenue-VDACS</v>
      </c>
      <c r="G899" s="11" t="str">
        <f>VLOOKUP(B899,'Table A as of March 2024'!A:I,9,FALSE)</f>
        <v>105</v>
      </c>
      <c r="H899" t="str">
        <f>VLOOKUP(B899,'Table A as of March 2024'!A:L,12,FALSE)</f>
        <v>No</v>
      </c>
      <c r="I899" s="9" t="str">
        <f>VLOOKUP(B899,'Table A as of March 2024'!A:M,13,FALSE)</f>
        <v>U</v>
      </c>
      <c r="J899" t="str">
        <f>VLOOKUP(B899,'Table A as of March 2024'!A:O,15,FALSE)</f>
        <v>C</v>
      </c>
      <c r="K899" t="str">
        <f>VLOOKUP(G899,'ACFR Class Vlookup'!A:B,2,FALSE)</f>
        <v>Governmental</v>
      </c>
      <c r="L899" s="1" t="str">
        <f>VLOOKUP(D899,'Fund Information'!A:F,6,FALSE)</f>
        <v>Agricultural Commodity Promotion and Support - Fund accounts for producer levied excise taxes collected to conduct or contract for programs of research, education, &amp; sales promotion for each of the specified commodities. Each industry's Board expenses &amp; other expenses involved in administering the law related to each of the 14 (as of FY13) different commodity boards are accounted for in this fund.</v>
      </c>
      <c r="M899" s="6" t="str">
        <f t="shared" ref="M899:M962" si="156">IF(L899="","Answer Required","N/A")</f>
        <v>N/A</v>
      </c>
      <c r="N899" s="6" t="s">
        <v>2886</v>
      </c>
      <c r="O899" s="6" t="str">
        <f t="shared" ref="O899:O962" si="157">IF(N899="No","Answer Required","N/A")</f>
        <v>N/A</v>
      </c>
      <c r="P899" s="5" t="s">
        <v>2886</v>
      </c>
      <c r="Q899" s="6" t="str">
        <f t="shared" ref="Q899:Q962" si="158">IF(P899="No","Answer Required","N/A")</f>
        <v>N/A</v>
      </c>
      <c r="R899" s="7" t="str">
        <f t="shared" ref="R899:R962" si="159">IF(J899="R","Yes","No")</f>
        <v>No</v>
      </c>
      <c r="S899" s="5" t="str">
        <f t="shared" ref="S899:S962" si="160">IF($K899="Governmental","Answer Required","N/A")</f>
        <v>Answer Required</v>
      </c>
      <c r="T899" s="6" t="str">
        <f t="shared" ref="T899:T962" si="161">IF(AND(S899="Yes",R899="Yes"),"Answer Required",IF(AND(S899="no",R899="no"),"Answer Required","N/A"))</f>
        <v>N/A</v>
      </c>
      <c r="U899" s="7" t="str">
        <f t="shared" ref="U899:U962" si="162">IF(J899="C","Yes","No")</f>
        <v>Yes</v>
      </c>
      <c r="V899" s="5" t="str">
        <f t="shared" ref="V899:V962" si="163">IF($K899="Governmental","Answer Required","N/A")</f>
        <v>Answer Required</v>
      </c>
      <c r="W899" s="6" t="str">
        <f t="shared" ref="W899:W962" si="164">IF(AND(V899="Yes",U899="Yes"),"Answer Required",IF(AND(V899="no",U899="no"),"Answer Required","N/A"))</f>
        <v>N/A</v>
      </c>
      <c r="X899" s="5" t="s">
        <v>2886</v>
      </c>
    </row>
    <row r="900" spans="1:24" ht="45" x14ac:dyDescent="0.25">
      <c r="A900" s="77">
        <f>VLOOKUP(C900,'BU and Control BU Listing'!A:E,5,FALSE)</f>
        <v>30100</v>
      </c>
      <c r="B900" s="80" t="s">
        <v>4292</v>
      </c>
      <c r="C900" s="22" t="str">
        <f t="shared" si="154"/>
        <v>30100</v>
      </c>
      <c r="D900" s="22" t="str">
        <f t="shared" si="155"/>
        <v>09401</v>
      </c>
      <c r="E900" s="21" t="str">
        <f>VLOOKUP(B900,'Table A as of March 2024'!A:G,7,FALSE)</f>
        <v>Agriculture &amp; Consumer Svcs</v>
      </c>
      <c r="F900" s="21" t="str">
        <f>VLOOKUP(B900,'Table A as of March 2024'!A:H,8,FALSE)</f>
        <v>Feed Lime Fertlzr &amp; Animal Rem</v>
      </c>
      <c r="G900" s="11" t="str">
        <f>VLOOKUP(B900,'Table A as of March 2024'!A:I,9,FALSE)</f>
        <v>105</v>
      </c>
      <c r="H900" t="str">
        <f>VLOOKUP(B900,'Table A as of March 2024'!A:L,12,FALSE)</f>
        <v>No</v>
      </c>
      <c r="I900" s="9" t="str">
        <f>VLOOKUP(B900,'Table A as of March 2024'!A:M,13,FALSE)</f>
        <v>U</v>
      </c>
      <c r="J900" t="str">
        <f>VLOOKUP(B900,'Table A as of March 2024'!A:O,15,FALSE)</f>
        <v>C</v>
      </c>
      <c r="K900" t="str">
        <f>VLOOKUP(G900,'ACFR Class Vlookup'!A:B,2,FALSE)</f>
        <v>Governmental</v>
      </c>
      <c r="L900" s="1" t="str">
        <f>VLOOKUP(D900,'Fund Information'!A:F,6,FALSE)</f>
        <v>Accounts for licensing, registration and inspection fees, and assessments and penalties. Funds are used for operation of the fund including inspection, sampling and other expenses.</v>
      </c>
      <c r="M900" s="6" t="str">
        <f t="shared" si="156"/>
        <v>N/A</v>
      </c>
      <c r="N900" s="6" t="s">
        <v>2886</v>
      </c>
      <c r="O900" s="6" t="str">
        <f t="shared" si="157"/>
        <v>N/A</v>
      </c>
      <c r="P900" s="5" t="s">
        <v>2886</v>
      </c>
      <c r="Q900" s="6" t="str">
        <f t="shared" si="158"/>
        <v>N/A</v>
      </c>
      <c r="R900" s="7" t="str">
        <f t="shared" si="159"/>
        <v>No</v>
      </c>
      <c r="S900" s="5" t="str">
        <f t="shared" si="160"/>
        <v>Answer Required</v>
      </c>
      <c r="T900" s="6" t="str">
        <f t="shared" si="161"/>
        <v>N/A</v>
      </c>
      <c r="U900" s="7" t="str">
        <f t="shared" si="162"/>
        <v>Yes</v>
      </c>
      <c r="V900" s="5" t="str">
        <f t="shared" si="163"/>
        <v>Answer Required</v>
      </c>
      <c r="W900" s="6" t="str">
        <f t="shared" si="164"/>
        <v>N/A</v>
      </c>
      <c r="X900" s="5" t="s">
        <v>2886</v>
      </c>
    </row>
    <row r="901" spans="1:24" x14ac:dyDescent="0.25">
      <c r="A901" s="77">
        <f>VLOOKUP(C901,'BU and Control BU Listing'!A:E,5,FALSE)</f>
        <v>30100</v>
      </c>
      <c r="B901" s="80" t="s">
        <v>4293</v>
      </c>
      <c r="C901" s="22" t="str">
        <f t="shared" si="154"/>
        <v>30100</v>
      </c>
      <c r="D901" s="22" t="str">
        <f t="shared" si="155"/>
        <v>10000</v>
      </c>
      <c r="E901" s="21" t="str">
        <f>VLOOKUP(B901,'Table A as of March 2024'!A:G,7,FALSE)</f>
        <v>Agriculture &amp; Consumer Svcs</v>
      </c>
      <c r="F901" s="21" t="str">
        <f>VLOOKUP(B901,'Table A as of March 2024'!A:H,8,FALSE)</f>
        <v>Federal Trust</v>
      </c>
      <c r="G901" s="11" t="str">
        <f>VLOOKUP(B901,'Table A as of March 2024'!A:I,9,FALSE)</f>
        <v>120</v>
      </c>
      <c r="H901" t="str">
        <f>VLOOKUP(B901,'Table A as of March 2024'!A:L,12,FALSE)</f>
        <v>No</v>
      </c>
      <c r="I901" s="9" t="str">
        <f>VLOOKUP(B901,'Table A as of March 2024'!A:M,13,FALSE)</f>
        <v>R</v>
      </c>
      <c r="J901" t="str">
        <f>VLOOKUP(B901,'Table A as of March 2024'!A:O,15,FALSE)</f>
        <v>R</v>
      </c>
      <c r="K901" t="str">
        <f>VLOOKUP(G901,'ACFR Class Vlookup'!A:B,2,FALSE)</f>
        <v>Governmental</v>
      </c>
      <c r="L901" s="1" t="str">
        <f>VLOOKUP(D901,'Fund Information'!A:F,6,FALSE)</f>
        <v>This fund accounts for Federal funds.</v>
      </c>
      <c r="M901" s="6" t="str">
        <f t="shared" si="156"/>
        <v>N/A</v>
      </c>
      <c r="N901" s="6" t="s">
        <v>2886</v>
      </c>
      <c r="O901" s="6" t="str">
        <f t="shared" si="157"/>
        <v>N/A</v>
      </c>
      <c r="P901" s="5" t="s">
        <v>2886</v>
      </c>
      <c r="Q901" s="6" t="str">
        <f t="shared" si="158"/>
        <v>N/A</v>
      </c>
      <c r="R901" s="7" t="str">
        <f t="shared" si="159"/>
        <v>Yes</v>
      </c>
      <c r="S901" s="5" t="str">
        <f t="shared" si="160"/>
        <v>Answer Required</v>
      </c>
      <c r="T901" s="6" t="str">
        <f t="shared" si="161"/>
        <v>N/A</v>
      </c>
      <c r="U901" s="7" t="str">
        <f t="shared" si="162"/>
        <v>No</v>
      </c>
      <c r="V901" s="5" t="str">
        <f t="shared" si="163"/>
        <v>Answer Required</v>
      </c>
      <c r="W901" s="6" t="str">
        <f t="shared" si="164"/>
        <v>N/A</v>
      </c>
      <c r="X901" s="5" t="s">
        <v>2886</v>
      </c>
    </row>
    <row r="902" spans="1:24" ht="165" x14ac:dyDescent="0.25">
      <c r="A902" s="77">
        <f>VLOOKUP(C902,'BU and Control BU Listing'!A:E,5,FALSE)</f>
        <v>30100</v>
      </c>
      <c r="B902" s="80" t="s">
        <v>5953</v>
      </c>
      <c r="C902" s="22" t="str">
        <f t="shared" si="154"/>
        <v>30100</v>
      </c>
      <c r="D902" s="22" t="str">
        <f t="shared" si="155"/>
        <v>10110</v>
      </c>
      <c r="E902" s="21" t="str">
        <f>VLOOKUP(B902,'Table A as of March 2024'!A:G,7,FALSE)</f>
        <v>Agriculture &amp; Consumer Svcs</v>
      </c>
      <c r="F902" s="21" t="str">
        <f>VLOOKUP(B902,'Table A as of March 2024'!A:H,8,FALSE)</f>
        <v>CARESActRlfFd–General-COVID-19</v>
      </c>
      <c r="G902" s="11" t="str">
        <f>VLOOKUP(B902,'Table A as of March 2024'!A:I,9,FALSE)</f>
        <v>120</v>
      </c>
      <c r="H902" t="str">
        <f>VLOOKUP(B902,'Table A as of March 2024'!A:L,12,FALSE)</f>
        <v>No</v>
      </c>
      <c r="I902" s="9" t="str">
        <f>VLOOKUP(B902,'Table A as of March 2024'!A:M,13,FALSE)</f>
        <v>V</v>
      </c>
      <c r="J902" t="str">
        <f>VLOOKUP(B902,'Table A as of March 2024'!A:O,15,FALSE)</f>
        <v>R</v>
      </c>
      <c r="K902" t="str">
        <f>VLOOKUP(G902,'ACFR Class Vlookup'!A:B,2,FALSE)</f>
        <v>Governmental</v>
      </c>
      <c r="L902" s="1" t="str">
        <f>VLOOKUP(D902,'Fund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902" s="6" t="str">
        <f t="shared" si="156"/>
        <v>N/A</v>
      </c>
      <c r="N902" s="6" t="s">
        <v>2886</v>
      </c>
      <c r="O902" s="6" t="str">
        <f t="shared" si="157"/>
        <v>N/A</v>
      </c>
      <c r="P902" s="5" t="s">
        <v>2886</v>
      </c>
      <c r="Q902" s="6" t="str">
        <f t="shared" si="158"/>
        <v>N/A</v>
      </c>
      <c r="R902" s="7" t="str">
        <f t="shared" si="159"/>
        <v>Yes</v>
      </c>
      <c r="S902" s="5" t="str">
        <f t="shared" si="160"/>
        <v>Answer Required</v>
      </c>
      <c r="T902" s="6" t="str">
        <f t="shared" si="161"/>
        <v>N/A</v>
      </c>
      <c r="U902" s="7" t="str">
        <f t="shared" si="162"/>
        <v>No</v>
      </c>
      <c r="V902" s="5" t="str">
        <f t="shared" si="163"/>
        <v>Answer Required</v>
      </c>
      <c r="W902" s="6" t="str">
        <f t="shared" si="164"/>
        <v>N/A</v>
      </c>
      <c r="X902" s="5" t="s">
        <v>2886</v>
      </c>
    </row>
    <row r="903" spans="1:24" ht="120" x14ac:dyDescent="0.25">
      <c r="A903" s="77">
        <f>VLOOKUP(C903,'BU and Control BU Listing'!A:E,5,FALSE)</f>
        <v>30100</v>
      </c>
      <c r="B903" s="80" t="s">
        <v>5954</v>
      </c>
      <c r="C903" s="22" t="str">
        <f t="shared" si="154"/>
        <v>30100</v>
      </c>
      <c r="D903" s="22" t="str">
        <f t="shared" si="155"/>
        <v>10190</v>
      </c>
      <c r="E903" s="21" t="str">
        <f>VLOOKUP(B903,'Table A as of March 2024'!A:G,7,FALSE)</f>
        <v>Agriculture &amp; Consumer Svcs</v>
      </c>
      <c r="F903" s="21" t="str">
        <f>VLOOKUP(B903,'Table A as of March 2024'!A:H,8,FALSE)</f>
        <v>EmrFoodAsstPrg(TEFAP)-COVID-19</v>
      </c>
      <c r="G903" s="11" t="str">
        <f>VLOOKUP(B903,'Table A as of March 2024'!A:I,9,FALSE)</f>
        <v>120</v>
      </c>
      <c r="H903" t="str">
        <f>VLOOKUP(B903,'Table A as of March 2024'!A:L,12,FALSE)</f>
        <v>No</v>
      </c>
      <c r="I903" s="9" t="str">
        <f>VLOOKUP(B903,'Table A as of March 2024'!A:M,13,FALSE)</f>
        <v>V</v>
      </c>
      <c r="J903" t="str">
        <f>VLOOKUP(B903,'Table A as of March 2024'!A:O,15,FALSE)</f>
        <v>R</v>
      </c>
      <c r="K903" t="str">
        <f>VLOOKUP(G903,'ACFR Class Vlookup'!A:B,2,FALSE)</f>
        <v>Governmental</v>
      </c>
      <c r="L903" s="1" t="str">
        <f>VLOOKUP(D903,'Fund Information'!A:F,6,FALSE)</f>
        <v>Emergency Food Assistance Program – COVID-19. CFDA 10.568; Emergency Food Assistance Program (Administrative Costs). Provides Federal funding for costs, as related to COVID-19, to help supplement the diets of low-income persons by making funds available to States for storage and distribution costs incurred by State agencies and local organizations, such as soup kitchens, food banks, and food pantries, including faith-based organizations, in providing food assistance to needy persons.</v>
      </c>
      <c r="M903" s="6" t="str">
        <f t="shared" si="156"/>
        <v>N/A</v>
      </c>
      <c r="N903" s="6" t="s">
        <v>2886</v>
      </c>
      <c r="O903" s="6" t="str">
        <f t="shared" si="157"/>
        <v>N/A</v>
      </c>
      <c r="P903" s="5" t="s">
        <v>2886</v>
      </c>
      <c r="Q903" s="6" t="str">
        <f t="shared" si="158"/>
        <v>N/A</v>
      </c>
      <c r="R903" s="7" t="str">
        <f t="shared" si="159"/>
        <v>Yes</v>
      </c>
      <c r="S903" s="5" t="str">
        <f t="shared" si="160"/>
        <v>Answer Required</v>
      </c>
      <c r="T903" s="6" t="str">
        <f t="shared" si="161"/>
        <v>N/A</v>
      </c>
      <c r="U903" s="7" t="str">
        <f t="shared" si="162"/>
        <v>No</v>
      </c>
      <c r="V903" s="5" t="str">
        <f t="shared" si="163"/>
        <v>Answer Required</v>
      </c>
      <c r="W903" s="6" t="str">
        <f t="shared" si="164"/>
        <v>N/A</v>
      </c>
      <c r="X903" s="5" t="s">
        <v>2886</v>
      </c>
    </row>
    <row r="904" spans="1:24" ht="165" x14ac:dyDescent="0.25">
      <c r="A904" s="77">
        <f>VLOOKUP(C904,'BU and Control BU Listing'!A:E,5,FALSE)</f>
        <v>30100</v>
      </c>
      <c r="B904" s="80" t="s">
        <v>8234</v>
      </c>
      <c r="C904" s="22" t="str">
        <f t="shared" si="154"/>
        <v>30100</v>
      </c>
      <c r="D904" s="22" t="str">
        <f t="shared" si="155"/>
        <v>12110</v>
      </c>
      <c r="E904" s="21" t="str">
        <f>VLOOKUP(B904,'Table A as of March 2024'!A:G,7,FALSE)</f>
        <v>Agriculture &amp; Consumer Svcs</v>
      </c>
      <c r="F904" s="21" t="str">
        <f>VLOOKUP(B904,'Table A as of March 2024'!A:H,8,FALSE)</f>
        <v>ARP-CrvStLoclFisRecFd-COVID-19</v>
      </c>
      <c r="G904" s="11" t="str">
        <f>VLOOKUP(B904,'Table A as of March 2024'!A:I,9,FALSE)</f>
        <v>120</v>
      </c>
      <c r="H904" t="str">
        <f>VLOOKUP(B904,'Table A as of March 2024'!A:L,12,FALSE)</f>
        <v>No</v>
      </c>
      <c r="I904" s="9" t="str">
        <f>VLOOKUP(B904,'Table A as of March 2024'!A:M,13,FALSE)</f>
        <v>V</v>
      </c>
      <c r="J904" t="str">
        <f>VLOOKUP(B904,'Table A as of March 2024'!A:O,15,FALSE)</f>
        <v>R</v>
      </c>
      <c r="K904" t="str">
        <f>VLOOKUP(G904,'ACFR Class Vlookup'!A:B,2,FALSE)</f>
        <v>Governmental</v>
      </c>
      <c r="L904" s="1" t="str">
        <f>VLOOKUP(D904,'Fund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904" s="6" t="str">
        <f t="shared" si="156"/>
        <v>N/A</v>
      </c>
      <c r="N904" s="6" t="s">
        <v>2886</v>
      </c>
      <c r="O904" s="6" t="str">
        <f t="shared" si="157"/>
        <v>N/A</v>
      </c>
      <c r="P904" s="5" t="s">
        <v>2886</v>
      </c>
      <c r="Q904" s="6" t="str">
        <f t="shared" si="158"/>
        <v>N/A</v>
      </c>
      <c r="R904" s="7" t="str">
        <f t="shared" si="159"/>
        <v>Yes</v>
      </c>
      <c r="S904" s="5" t="str">
        <f t="shared" si="160"/>
        <v>Answer Required</v>
      </c>
      <c r="T904" s="6" t="str">
        <f t="shared" si="161"/>
        <v>N/A</v>
      </c>
      <c r="U904" s="7" t="str">
        <f t="shared" si="162"/>
        <v>No</v>
      </c>
      <c r="V904" s="5" t="str">
        <f t="shared" si="163"/>
        <v>Answer Required</v>
      </c>
      <c r="W904" s="6" t="str">
        <f t="shared" si="164"/>
        <v>N/A</v>
      </c>
      <c r="X904" s="5" t="s">
        <v>2886</v>
      </c>
    </row>
    <row r="905" spans="1:24" ht="105" x14ac:dyDescent="0.25">
      <c r="A905" s="77">
        <f>VLOOKUP(C905,'BU and Control BU Listing'!A:E,5,FALSE)</f>
        <v>30100</v>
      </c>
      <c r="B905" s="80" t="s">
        <v>8737</v>
      </c>
      <c r="C905" s="22" t="str">
        <f t="shared" si="154"/>
        <v>30100</v>
      </c>
      <c r="D905" s="22" t="str">
        <f t="shared" si="155"/>
        <v>12380</v>
      </c>
      <c r="E905" s="21" t="str">
        <f>VLOOKUP(B905,'Table A as of March 2024'!A:G,7,FALSE)</f>
        <v>Agriculture &amp; Consumer Svcs</v>
      </c>
      <c r="F905" s="21" t="str">
        <f>VLOOKUP(B905,'Table A as of March 2024'!A:H,8,FALSE)</f>
        <v>Food Bank Network - COVID-19</v>
      </c>
      <c r="G905" s="11" t="str">
        <f>VLOOKUP(B905,'Table A as of March 2024'!A:I,9,FALSE)</f>
        <v>120</v>
      </c>
      <c r="H905" t="str">
        <f>VLOOKUP(B905,'Table A as of March 2024'!A:L,12,FALSE)</f>
        <v>No</v>
      </c>
      <c r="I905" s="9" t="str">
        <f>VLOOKUP(B905,'Table A as of March 2024'!A:M,13,FALSE)</f>
        <v>V</v>
      </c>
      <c r="J905" t="str">
        <f>VLOOKUP(B905,'Table A as of March 2024'!A:O,15,FALSE)</f>
        <v>R</v>
      </c>
      <c r="K905" t="str">
        <f>VLOOKUP(G905,'ACFR Class Vlookup'!A:B,2,FALSE)</f>
        <v>Governmental</v>
      </c>
      <c r="L905" s="1" t="str">
        <f>VLOOKUP(D905,'Fund Information'!A:F,6,FALSE)</f>
        <v>ALN 10.182; Food Bank Network. Money in the Fund used to 1) Provide an opportunity State, Local and Tribal governments to strengthen their local and regional food system. 2) Help to support local and socially disadvantaged producers through building and expanding economic opportunities. 3) Establish and broaden partnerships with producers and the food distribution community to ensure distribution of fresh and nutritious foods in underserved communities.</v>
      </c>
      <c r="M905" s="6" t="str">
        <f t="shared" si="156"/>
        <v>N/A</v>
      </c>
      <c r="N905" s="6" t="s">
        <v>2886</v>
      </c>
      <c r="O905" s="6" t="str">
        <f t="shared" si="157"/>
        <v>N/A</v>
      </c>
      <c r="P905" s="5" t="s">
        <v>2886</v>
      </c>
      <c r="Q905" s="6" t="str">
        <f t="shared" si="158"/>
        <v>N/A</v>
      </c>
      <c r="R905" s="7" t="str">
        <f t="shared" si="159"/>
        <v>Yes</v>
      </c>
      <c r="S905" s="5" t="str">
        <f t="shared" si="160"/>
        <v>Answer Required</v>
      </c>
      <c r="T905" s="6" t="str">
        <f t="shared" si="161"/>
        <v>N/A</v>
      </c>
      <c r="U905" s="7" t="str">
        <f t="shared" si="162"/>
        <v>No</v>
      </c>
      <c r="V905" s="5" t="str">
        <f t="shared" si="163"/>
        <v>Answer Required</v>
      </c>
      <c r="W905" s="6" t="str">
        <f t="shared" si="164"/>
        <v>N/A</v>
      </c>
      <c r="X905" s="5" t="s">
        <v>2886</v>
      </c>
    </row>
    <row r="906" spans="1:24" ht="90" x14ac:dyDescent="0.25">
      <c r="A906" s="77">
        <f>VLOOKUP(C906,'BU and Control BU Listing'!A:E,5,FALSE)</f>
        <v>30100</v>
      </c>
      <c r="B906" s="80" t="s">
        <v>8901</v>
      </c>
      <c r="C906" s="22" t="str">
        <f t="shared" si="154"/>
        <v>30100</v>
      </c>
      <c r="D906" s="22" t="str">
        <f t="shared" si="155"/>
        <v>12730</v>
      </c>
      <c r="E906" s="21" t="str">
        <f>VLOOKUP(B906,'Table A as of March 2024'!A:G,7,FALSE)</f>
        <v>Agriculture &amp; Consumer Svcs</v>
      </c>
      <c r="F906" s="21" t="str">
        <f>VLOOKUP(B906,'Table A as of March 2024'!A:H,8,FALSE)</f>
        <v>PlntAnmlDisPestAnmlCr-COVID-19</v>
      </c>
      <c r="G906" s="11" t="str">
        <f>VLOOKUP(B906,'Table A as of March 2024'!A:I,9,FALSE)</f>
        <v>120</v>
      </c>
      <c r="H906" t="str">
        <f>VLOOKUP(B906,'Table A as of March 2024'!A:L,12,FALSE)</f>
        <v>No</v>
      </c>
      <c r="I906" s="9" t="str">
        <f>VLOOKUP(B906,'Table A as of March 2024'!A:M,13,FALSE)</f>
        <v>V</v>
      </c>
      <c r="J906" t="str">
        <f>VLOOKUP(B906,'Table A as of March 2024'!A:O,15,FALSE)</f>
        <v>R</v>
      </c>
      <c r="K906" t="str">
        <f>VLOOKUP(G906,'ACFR Class Vlookup'!A:B,2,FALSE)</f>
        <v>Governmental</v>
      </c>
      <c r="L906" s="1" t="str">
        <f>VLOOKUP(D906,'Fund Information'!A:F,6,FALSE)</f>
        <v>ALN 10.025 – Plant and Animal Disease, Pest Control, and Animal Care
The funding from this grant is USDA-ARPA funding.  This project will provide funding to three VDACS laboratories that are part of the National Animal Health Laboratory Network (NAHLN) for lab equipment that will enable the labs to provide new and more efficient sample testing required by the NAHLN for animal health diseases.</v>
      </c>
      <c r="M906" s="6" t="str">
        <f t="shared" si="156"/>
        <v>N/A</v>
      </c>
      <c r="N906" s="6" t="s">
        <v>2886</v>
      </c>
      <c r="O906" s="6" t="str">
        <f t="shared" si="157"/>
        <v>N/A</v>
      </c>
      <c r="P906" s="5" t="s">
        <v>2886</v>
      </c>
      <c r="Q906" s="6" t="str">
        <f t="shared" si="158"/>
        <v>N/A</v>
      </c>
      <c r="R906" s="7" t="str">
        <f t="shared" si="159"/>
        <v>Yes</v>
      </c>
      <c r="S906" s="5" t="str">
        <f t="shared" si="160"/>
        <v>Answer Required</v>
      </c>
      <c r="T906" s="6" t="str">
        <f t="shared" si="161"/>
        <v>N/A</v>
      </c>
      <c r="U906" s="7" t="str">
        <f t="shared" si="162"/>
        <v>No</v>
      </c>
      <c r="V906" s="5" t="str">
        <f t="shared" si="163"/>
        <v>Answer Required</v>
      </c>
      <c r="W906" s="6" t="str">
        <f t="shared" si="164"/>
        <v>N/A</v>
      </c>
      <c r="X906" s="5" t="s">
        <v>2886</v>
      </c>
    </row>
    <row r="907" spans="1:24" ht="75" x14ac:dyDescent="0.25">
      <c r="A907" s="77">
        <f>VLOOKUP(C907,'BU and Control BU Listing'!A:E,5,FALSE)</f>
        <v>30100</v>
      </c>
      <c r="B907" s="80" t="s">
        <v>4295</v>
      </c>
      <c r="C907" s="22" t="str">
        <f t="shared" si="154"/>
        <v>30700</v>
      </c>
      <c r="D907" s="22" t="str">
        <f t="shared" si="155"/>
        <v>09307</v>
      </c>
      <c r="E907" s="21" t="str">
        <f>VLOOKUP(B907,'Table A as of March 2024'!A:G,7,FALSE)</f>
        <v>Agricultural Council</v>
      </c>
      <c r="F907" s="21" t="str">
        <f>VLOOKUP(B907,'Table A as of March 2024'!A:H,8,FALSE)</f>
        <v>Dedicated Special Revenue-VAC</v>
      </c>
      <c r="G907" s="11" t="str">
        <f>VLOOKUP(B907,'Table A as of March 2024'!A:I,9,FALSE)</f>
        <v>105</v>
      </c>
      <c r="H907" t="str">
        <f>VLOOKUP(B907,'Table A as of March 2024'!A:L,12,FALSE)</f>
        <v>No</v>
      </c>
      <c r="I907" s="9" t="str">
        <f>VLOOKUP(B907,'Table A as of March 2024'!A:M,13,FALSE)</f>
        <v>U</v>
      </c>
      <c r="J907" t="str">
        <f>VLOOKUP(B907,'Table A as of March 2024'!A:O,15,FALSE)</f>
        <v>C</v>
      </c>
      <c r="K907" t="str">
        <f>VLOOKUP(G907,'ACFR Class Vlookup'!A:B,2,FALSE)</f>
        <v>Governmental</v>
      </c>
      <c r="L907" s="1" t="str">
        <f>VLOOKUP(D907,'Fund Information'!A:F,6,FALSE)</f>
        <v>Accounts for a percentage of fees and assessments collected from inspection and sale of seed, liming materials, commercial feed, substandard fertilizer, and motor fuel.  Funds are used to provide for programs of agricultural research &amp; education as well as agricultural services.</v>
      </c>
      <c r="M907" s="6" t="str">
        <f t="shared" si="156"/>
        <v>N/A</v>
      </c>
      <c r="N907" s="6" t="s">
        <v>2886</v>
      </c>
      <c r="O907" s="6" t="str">
        <f t="shared" si="157"/>
        <v>N/A</v>
      </c>
      <c r="P907" s="5" t="s">
        <v>2886</v>
      </c>
      <c r="Q907" s="6" t="str">
        <f t="shared" si="158"/>
        <v>N/A</v>
      </c>
      <c r="R907" s="7" t="str">
        <f t="shared" si="159"/>
        <v>No</v>
      </c>
      <c r="S907" s="5" t="str">
        <f t="shared" si="160"/>
        <v>Answer Required</v>
      </c>
      <c r="T907" s="6" t="str">
        <f t="shared" si="161"/>
        <v>N/A</v>
      </c>
      <c r="U907" s="7" t="str">
        <f t="shared" si="162"/>
        <v>Yes</v>
      </c>
      <c r="V907" s="5" t="str">
        <f t="shared" si="163"/>
        <v>Answer Required</v>
      </c>
      <c r="W907" s="6" t="str">
        <f t="shared" si="164"/>
        <v>N/A</v>
      </c>
      <c r="X907" s="5" t="s">
        <v>2886</v>
      </c>
    </row>
    <row r="908" spans="1:24" x14ac:dyDescent="0.25">
      <c r="A908" s="77">
        <f>VLOOKUP(C908,'BU and Control BU Listing'!A:E,5,FALSE)</f>
        <v>11900</v>
      </c>
      <c r="B908" s="80" t="s">
        <v>4297</v>
      </c>
      <c r="C908" s="22" t="str">
        <f t="shared" si="154"/>
        <v>31200</v>
      </c>
      <c r="D908" s="22" t="str">
        <f t="shared" si="155"/>
        <v>01000</v>
      </c>
      <c r="E908" s="21" t="str">
        <f>VLOOKUP(B908,'Table A as of March 2024'!A:G,7,FALSE)</f>
        <v>Econ Develop Incentive Pymts</v>
      </c>
      <c r="F908" s="21" t="str">
        <f>VLOOKUP(B908,'Table A as of March 2024'!A:H,8,FALSE)</f>
        <v>General Fund</v>
      </c>
      <c r="G908" s="11" t="str">
        <f>VLOOKUP(B908,'Table A as of March 2024'!A:I,9,FALSE)</f>
        <v>100</v>
      </c>
      <c r="H908" t="str">
        <f>VLOOKUP(B908,'Table A as of March 2024'!A:L,12,FALSE)</f>
        <v>No</v>
      </c>
      <c r="I908" s="9" t="str">
        <f>VLOOKUP(B908,'Table A as of March 2024'!A:M,13,FALSE)</f>
        <v>G</v>
      </c>
      <c r="J908" t="str">
        <f>VLOOKUP(B908,'Table A as of March 2024'!A:O,15,FALSE)</f>
        <v>U</v>
      </c>
      <c r="K908" t="str">
        <f>VLOOKUP(G908,'ACFR Class Vlookup'!A:B,2,FALSE)</f>
        <v>Governmental</v>
      </c>
      <c r="L908" s="1" t="str">
        <f>VLOOKUP(D908,'Fund Information'!A:F,6,FALSE)</f>
        <v>General Fund</v>
      </c>
      <c r="M908" s="6" t="str">
        <f t="shared" si="156"/>
        <v>N/A</v>
      </c>
      <c r="N908" s="6" t="s">
        <v>2886</v>
      </c>
      <c r="O908" s="6" t="str">
        <f t="shared" si="157"/>
        <v>N/A</v>
      </c>
      <c r="P908" s="5" t="s">
        <v>2886</v>
      </c>
      <c r="Q908" s="6" t="str">
        <f t="shared" si="158"/>
        <v>N/A</v>
      </c>
      <c r="R908" s="7" t="str">
        <f t="shared" si="159"/>
        <v>No</v>
      </c>
      <c r="S908" s="5" t="str">
        <f t="shared" si="160"/>
        <v>Answer Required</v>
      </c>
      <c r="T908" s="6" t="str">
        <f t="shared" si="161"/>
        <v>N/A</v>
      </c>
      <c r="U908" s="7" t="str">
        <f t="shared" si="162"/>
        <v>No</v>
      </c>
      <c r="V908" s="5" t="str">
        <f t="shared" si="163"/>
        <v>Answer Required</v>
      </c>
      <c r="W908" s="6" t="str">
        <f t="shared" si="164"/>
        <v>N/A</v>
      </c>
      <c r="X908" s="5" t="s">
        <v>2886</v>
      </c>
    </row>
    <row r="909" spans="1:24" ht="90" x14ac:dyDescent="0.25">
      <c r="A909" s="77">
        <f>VLOOKUP(C909,'BU and Control BU Listing'!A:E,5,FALSE)</f>
        <v>11900</v>
      </c>
      <c r="B909" s="80" t="s">
        <v>4298</v>
      </c>
      <c r="C909" s="22" t="str">
        <f t="shared" si="154"/>
        <v>31200</v>
      </c>
      <c r="D909" s="22" t="str">
        <f t="shared" si="155"/>
        <v>09021</v>
      </c>
      <c r="E909" s="21" t="str">
        <f>VLOOKUP(B909,'Table A as of March 2024'!A:G,7,FALSE)</f>
        <v>Econ Develop Incentive Pymts</v>
      </c>
      <c r="F909" s="21" t="str">
        <f>VLOOKUP(B909,'Table A as of March 2024'!A:H,8,FALSE)</f>
        <v>Gov's Motion Picture Oppor Fd</v>
      </c>
      <c r="G909" s="11" t="str">
        <f>VLOOKUP(B909,'Table A as of March 2024'!A:I,9,FALSE)</f>
        <v>100</v>
      </c>
      <c r="H909" t="str">
        <f>VLOOKUP(B909,'Table A as of March 2024'!A:L,12,FALSE)</f>
        <v>No</v>
      </c>
      <c r="I909" s="9" t="str">
        <f>VLOOKUP(B909,'Table A as of March 2024'!A:M,13,FALSE)</f>
        <v>U</v>
      </c>
      <c r="J909" t="str">
        <f>VLOOKUP(B909,'Table A as of March 2024'!A:O,15,FALSE)</f>
        <v>A</v>
      </c>
      <c r="K909" t="str">
        <f>VLOOKUP(G909,'ACFR Class Vlookup'!A:B,2,FALSE)</f>
        <v>Governmental</v>
      </c>
      <c r="L909" s="1" t="str">
        <f>VLOOKUP(D909,'Fund Information'!A:F,6,FALSE)</f>
        <v>This fund is to be used, in the sole discretion of the Governor, to support the film and video industries in Virginia by providing the means for attracting production companies and producers who make their projects in the Commonwealth. The Fund shall consist of any moneys appropriated to it in the general appropriation act or revenue from any other source.</v>
      </c>
      <c r="M909" s="6" t="str">
        <f t="shared" si="156"/>
        <v>N/A</v>
      </c>
      <c r="N909" s="6" t="s">
        <v>2886</v>
      </c>
      <c r="O909" s="6" t="str">
        <f t="shared" si="157"/>
        <v>N/A</v>
      </c>
      <c r="P909" s="5" t="s">
        <v>2886</v>
      </c>
      <c r="Q909" s="6" t="str">
        <f t="shared" si="158"/>
        <v>N/A</v>
      </c>
      <c r="R909" s="7" t="str">
        <f t="shared" si="159"/>
        <v>No</v>
      </c>
      <c r="S909" s="5" t="str">
        <f t="shared" si="160"/>
        <v>Answer Required</v>
      </c>
      <c r="T909" s="6" t="str">
        <f t="shared" si="161"/>
        <v>N/A</v>
      </c>
      <c r="U909" s="7" t="str">
        <f t="shared" si="162"/>
        <v>No</v>
      </c>
      <c r="V909" s="5" t="str">
        <f t="shared" si="163"/>
        <v>Answer Required</v>
      </c>
      <c r="W909" s="6" t="str">
        <f t="shared" si="164"/>
        <v>N/A</v>
      </c>
      <c r="X909" s="5" t="s">
        <v>2886</v>
      </c>
    </row>
    <row r="910" spans="1:24" ht="30" x14ac:dyDescent="0.25">
      <c r="A910" s="77">
        <f>VLOOKUP(C910,'BU and Control BU Listing'!A:E,5,FALSE)</f>
        <v>11900</v>
      </c>
      <c r="B910" s="80" t="s">
        <v>4299</v>
      </c>
      <c r="C910" s="22" t="str">
        <f t="shared" si="154"/>
        <v>31200</v>
      </c>
      <c r="D910" s="22" t="str">
        <f t="shared" si="155"/>
        <v>09101</v>
      </c>
      <c r="E910" s="21" t="str">
        <f>VLOOKUP(B910,'Table A as of March 2024'!A:G,7,FALSE)</f>
        <v>Econ Develop Incentive Pymts</v>
      </c>
      <c r="F910" s="21" t="str">
        <f>VLOOKUP(B910,'Table A as of March 2024'!A:H,8,FALSE)</f>
        <v>Commonwealths Devlp Oppor Fd</v>
      </c>
      <c r="G910" s="11" t="str">
        <f>VLOOKUP(B910,'Table A as of March 2024'!A:I,9,FALSE)</f>
        <v>100</v>
      </c>
      <c r="H910" t="str">
        <f>VLOOKUP(B910,'Table A as of March 2024'!A:L,12,FALSE)</f>
        <v>No</v>
      </c>
      <c r="I910" s="9" t="str">
        <f>VLOOKUP(B910,'Table A as of March 2024'!A:M,13,FALSE)</f>
        <v>U</v>
      </c>
      <c r="J910" t="str">
        <f>VLOOKUP(B910,'Table A as of March 2024'!A:O,15,FALSE)</f>
        <v>C</v>
      </c>
      <c r="K910" t="str">
        <f>VLOOKUP(G910,'ACFR Class Vlookup'!A:B,2,FALSE)</f>
        <v>Governmental</v>
      </c>
      <c r="L910" s="1" t="str">
        <f>VLOOKUP(D910,'Fund Information'!A:F,6,FALSE)</f>
        <v>Accounts for appropriations and revenue from any other source, public or private. Funds used to attract economic development prospects.</v>
      </c>
      <c r="M910" s="6" t="str">
        <f t="shared" si="156"/>
        <v>N/A</v>
      </c>
      <c r="N910" s="6" t="s">
        <v>2886</v>
      </c>
      <c r="O910" s="6" t="str">
        <f t="shared" si="157"/>
        <v>N/A</v>
      </c>
      <c r="P910" s="5" t="s">
        <v>2886</v>
      </c>
      <c r="Q910" s="6" t="str">
        <f t="shared" si="158"/>
        <v>N/A</v>
      </c>
      <c r="R910" s="7" t="str">
        <f t="shared" si="159"/>
        <v>No</v>
      </c>
      <c r="S910" s="5" t="str">
        <f t="shared" si="160"/>
        <v>Answer Required</v>
      </c>
      <c r="T910" s="6" t="str">
        <f t="shared" si="161"/>
        <v>N/A</v>
      </c>
      <c r="U910" s="7" t="str">
        <f t="shared" si="162"/>
        <v>Yes</v>
      </c>
      <c r="V910" s="5" t="str">
        <f t="shared" si="163"/>
        <v>Answer Required</v>
      </c>
      <c r="W910" s="6" t="str">
        <f t="shared" si="164"/>
        <v>N/A</v>
      </c>
      <c r="X910" s="5" t="s">
        <v>2886</v>
      </c>
    </row>
    <row r="911" spans="1:24" ht="75" x14ac:dyDescent="0.25">
      <c r="A911" s="77">
        <f>VLOOKUP(C911,'BU and Control BU Listing'!A:E,5,FALSE)</f>
        <v>11900</v>
      </c>
      <c r="B911" s="80" t="s">
        <v>4300</v>
      </c>
      <c r="C911" s="22" t="str">
        <f t="shared" si="154"/>
        <v>31200</v>
      </c>
      <c r="D911" s="22" t="str">
        <f t="shared" si="155"/>
        <v>09130</v>
      </c>
      <c r="E911" s="21" t="str">
        <f>VLOOKUP(B911,'Table A as of March 2024'!A:G,7,FALSE)</f>
        <v>Econ Develop Incentive Pymts</v>
      </c>
      <c r="F911" s="21" t="str">
        <f>VLOOKUP(B911,'Table A as of March 2024'!A:H,8,FALSE)</f>
        <v>MEI Site Planning Grant Fund</v>
      </c>
      <c r="G911" s="11" t="str">
        <f>VLOOKUP(B911,'Table A as of March 2024'!A:I,9,FALSE)</f>
        <v>105</v>
      </c>
      <c r="H911" t="str">
        <f>VLOOKUP(B911,'Table A as of March 2024'!A:L,12,FALSE)</f>
        <v>No</v>
      </c>
      <c r="I911" s="9" t="str">
        <f>VLOOKUP(B911,'Table A as of March 2024'!A:M,13,FALSE)</f>
        <v>R</v>
      </c>
      <c r="J911" t="str">
        <f>VLOOKUP(B911,'Table A as of March 2024'!A:O,15,FALSE)</f>
        <v>R</v>
      </c>
      <c r="K911" t="str">
        <f>VLOOKUP(G911,'ACFR Class Vlookup'!A:B,2,FALSE)</f>
        <v>Governmental</v>
      </c>
      <c r="L911" s="1" t="str">
        <f>VLOOKUP(D911,'Fund Information'!A:F,6,FALSE)</f>
        <v>Major employment and investment project planning grant fund.  Moneys shall be used for the sole purpose of awarding grants on a competitive basis to political subdivisions to assist in the performance of site  and site development work for prospective MEI projects subject to the approval of the governor.</v>
      </c>
      <c r="M911" s="6" t="str">
        <f t="shared" si="156"/>
        <v>N/A</v>
      </c>
      <c r="N911" s="6" t="s">
        <v>2886</v>
      </c>
      <c r="O911" s="6" t="str">
        <f t="shared" si="157"/>
        <v>N/A</v>
      </c>
      <c r="P911" s="5" t="s">
        <v>2886</v>
      </c>
      <c r="Q911" s="6" t="str">
        <f t="shared" si="158"/>
        <v>N/A</v>
      </c>
      <c r="R911" s="7" t="str">
        <f t="shared" si="159"/>
        <v>Yes</v>
      </c>
      <c r="S911" s="5" t="str">
        <f t="shared" si="160"/>
        <v>Answer Required</v>
      </c>
      <c r="T911" s="6" t="str">
        <f t="shared" si="161"/>
        <v>N/A</v>
      </c>
      <c r="U911" s="7" t="str">
        <f t="shared" si="162"/>
        <v>No</v>
      </c>
      <c r="V911" s="5" t="str">
        <f t="shared" si="163"/>
        <v>Answer Required</v>
      </c>
      <c r="W911" s="6" t="str">
        <f t="shared" si="164"/>
        <v>N/A</v>
      </c>
      <c r="X911" s="5" t="s">
        <v>2886</v>
      </c>
    </row>
    <row r="912" spans="1:24" ht="90" x14ac:dyDescent="0.25">
      <c r="A912" s="77">
        <f>VLOOKUP(C912,'BU and Control BU Listing'!A:E,5,FALSE)</f>
        <v>11900</v>
      </c>
      <c r="B912" s="80" t="s">
        <v>4301</v>
      </c>
      <c r="C912" s="22" t="str">
        <f t="shared" si="154"/>
        <v>31200</v>
      </c>
      <c r="D912" s="22" t="str">
        <f t="shared" si="155"/>
        <v>09512</v>
      </c>
      <c r="E912" s="21" t="str">
        <f>VLOOKUP(B912,'Table A as of March 2024'!A:G,7,FALSE)</f>
        <v>Econ Develop Incentive Pymts</v>
      </c>
      <c r="F912" s="21" t="str">
        <f>VLOOKUP(B912,'Table A as of March 2024'!A:H,8,FALSE)</f>
        <v>Research Commercialization 192</v>
      </c>
      <c r="G912" s="11" t="str">
        <f>VLOOKUP(B912,'Table A as of March 2024'!A:I,9,FALSE)</f>
        <v>100</v>
      </c>
      <c r="H912" t="str">
        <f>VLOOKUP(B912,'Table A as of March 2024'!A:L,12,FALSE)</f>
        <v>No</v>
      </c>
      <c r="I912" s="9" t="str">
        <f>VLOOKUP(B912,'Table A as of March 2024'!A:M,13,FALSE)</f>
        <v>U</v>
      </c>
      <c r="J912" t="str">
        <f>VLOOKUP(B912,'Table A as of March 2024'!A:O,15,FALSE)</f>
        <v>C</v>
      </c>
      <c r="K912" t="str">
        <f>VLOOKUP(G912,'ACFR Class Vlookup'!A:B,2,FALSE)</f>
        <v>Governmental</v>
      </c>
      <c r="L912" s="1" t="str">
        <f>VLOOKUP(D912,'Fund Information'!A:F,6,FALSE)</f>
        <v>The money in this fund was awarded to Agency 192 from Agency 312.  Awards from the Fund shall be approved by The IEIA, pursuant to the guidelines and upon the recommendation of the Research and Technology Investment Advisory Committee.  The only income source to date is a transfer from the General Fund.  §2.2-2233.1, Chapter 890, Item 96 N.</v>
      </c>
      <c r="M912" s="6" t="str">
        <f t="shared" si="156"/>
        <v>N/A</v>
      </c>
      <c r="N912" s="6" t="s">
        <v>2886</v>
      </c>
      <c r="O912" s="6" t="str">
        <f t="shared" si="157"/>
        <v>N/A</v>
      </c>
      <c r="P912" s="5" t="s">
        <v>2886</v>
      </c>
      <c r="Q912" s="6" t="str">
        <f t="shared" si="158"/>
        <v>N/A</v>
      </c>
      <c r="R912" s="7" t="str">
        <f t="shared" si="159"/>
        <v>No</v>
      </c>
      <c r="S912" s="5" t="str">
        <f t="shared" si="160"/>
        <v>Answer Required</v>
      </c>
      <c r="T912" s="6" t="str">
        <f t="shared" si="161"/>
        <v>N/A</v>
      </c>
      <c r="U912" s="7" t="str">
        <f t="shared" si="162"/>
        <v>Yes</v>
      </c>
      <c r="V912" s="5" t="str">
        <f t="shared" si="163"/>
        <v>Answer Required</v>
      </c>
      <c r="W912" s="6" t="str">
        <f t="shared" si="164"/>
        <v>N/A</v>
      </c>
      <c r="X912" s="5" t="s">
        <v>2886</v>
      </c>
    </row>
    <row r="913" spans="1:24" x14ac:dyDescent="0.25">
      <c r="A913" s="77">
        <f>VLOOKUP(C913,'BU and Control BU Listing'!A:E,5,FALSE)</f>
        <v>10700</v>
      </c>
      <c r="B913" s="80" t="s">
        <v>4303</v>
      </c>
      <c r="C913" s="22" t="str">
        <f t="shared" si="154"/>
        <v>33000</v>
      </c>
      <c r="D913" s="22" t="str">
        <f t="shared" si="155"/>
        <v>01000</v>
      </c>
      <c r="E913" s="21" t="str">
        <f>VLOOKUP(B913,'Table A as of March 2024'!A:G,7,FALSE)</f>
        <v>Virginia-Israel Advisory Board</v>
      </c>
      <c r="F913" s="21" t="str">
        <f>VLOOKUP(B913,'Table A as of March 2024'!A:H,8,FALSE)</f>
        <v>General Fund</v>
      </c>
      <c r="G913" s="11" t="str">
        <f>VLOOKUP(B913,'Table A as of March 2024'!A:I,9,FALSE)</f>
        <v>100</v>
      </c>
      <c r="H913" t="str">
        <f>VLOOKUP(B913,'Table A as of March 2024'!A:L,12,FALSE)</f>
        <v>No</v>
      </c>
      <c r="I913" s="9" t="str">
        <f>VLOOKUP(B913,'Table A as of March 2024'!A:M,13,FALSE)</f>
        <v>G</v>
      </c>
      <c r="J913" t="str">
        <f>VLOOKUP(B913,'Table A as of March 2024'!A:O,15,FALSE)</f>
        <v>U</v>
      </c>
      <c r="K913" t="str">
        <f>VLOOKUP(G913,'ACFR Class Vlookup'!A:B,2,FALSE)</f>
        <v>Governmental</v>
      </c>
      <c r="L913" s="1" t="str">
        <f>VLOOKUP(D913,'Fund Information'!A:F,6,FALSE)</f>
        <v>General Fund</v>
      </c>
      <c r="M913" s="6" t="str">
        <f t="shared" si="156"/>
        <v>N/A</v>
      </c>
      <c r="N913" s="6" t="s">
        <v>2886</v>
      </c>
      <c r="O913" s="6" t="str">
        <f t="shared" si="157"/>
        <v>N/A</v>
      </c>
      <c r="P913" s="5" t="s">
        <v>2886</v>
      </c>
      <c r="Q913" s="6" t="str">
        <f t="shared" si="158"/>
        <v>N/A</v>
      </c>
      <c r="R913" s="7" t="str">
        <f t="shared" si="159"/>
        <v>No</v>
      </c>
      <c r="S913" s="5" t="str">
        <f t="shared" si="160"/>
        <v>Answer Required</v>
      </c>
      <c r="T913" s="6" t="str">
        <f t="shared" si="161"/>
        <v>N/A</v>
      </c>
      <c r="U913" s="7" t="str">
        <f t="shared" si="162"/>
        <v>No</v>
      </c>
      <c r="V913" s="5" t="str">
        <f t="shared" si="163"/>
        <v>Answer Required</v>
      </c>
      <c r="W913" s="6" t="str">
        <f t="shared" si="164"/>
        <v>N/A</v>
      </c>
      <c r="X913" s="5" t="s">
        <v>2886</v>
      </c>
    </row>
    <row r="914" spans="1:24" x14ac:dyDescent="0.25">
      <c r="A914" s="77">
        <f>VLOOKUP(C914,'BU and Control BU Listing'!A:E,5,FALSE)</f>
        <v>10700</v>
      </c>
      <c r="B914" s="80" t="s">
        <v>5282</v>
      </c>
      <c r="C914" s="22" t="str">
        <f t="shared" si="154"/>
        <v>33000</v>
      </c>
      <c r="D914" s="22" t="str">
        <f t="shared" si="155"/>
        <v>02700</v>
      </c>
      <c r="E914" s="21" t="str">
        <f>VLOOKUP(B914,'Table A as of March 2024'!A:G,7,FALSE)</f>
        <v>Virginia-Israel Advisory Board</v>
      </c>
      <c r="F914" s="21" t="str">
        <f>VLOOKUP(B914,'Table A as of March 2024'!A:H,8,FALSE)</f>
        <v>Parking</v>
      </c>
      <c r="G914" s="11" t="str">
        <f>VLOOKUP(B914,'Table A as of March 2024'!A:I,9,FALSE)</f>
        <v>105</v>
      </c>
      <c r="H914" t="str">
        <f>VLOOKUP(B914,'Table A as of March 2024'!A:L,12,FALSE)</f>
        <v>No</v>
      </c>
      <c r="I914" s="9" t="str">
        <f>VLOOKUP(B914,'Table A as of March 2024'!A:M,13,FALSE)</f>
        <v>U</v>
      </c>
      <c r="J914" t="str">
        <f>VLOOKUP(B914,'Table A as of March 2024'!A:O,15,FALSE)</f>
        <v>C</v>
      </c>
      <c r="K914" t="str">
        <f>VLOOKUP(G914,'ACFR Class Vlookup'!A:B,2,FALSE)</f>
        <v>Governmental</v>
      </c>
      <c r="L914" s="1" t="str">
        <f>VLOOKUP(D914,'Fund Information'!A:F,6,FALSE)</f>
        <v>Parking - Accounts for fees paid for parking vehicles in state parking lots.</v>
      </c>
      <c r="M914" s="6" t="str">
        <f t="shared" si="156"/>
        <v>N/A</v>
      </c>
      <c r="N914" s="6" t="s">
        <v>2886</v>
      </c>
      <c r="O914" s="6" t="str">
        <f t="shared" si="157"/>
        <v>N/A</v>
      </c>
      <c r="P914" s="5" t="s">
        <v>2886</v>
      </c>
      <c r="Q914" s="6" t="str">
        <f t="shared" si="158"/>
        <v>N/A</v>
      </c>
      <c r="R914" s="7" t="str">
        <f t="shared" si="159"/>
        <v>No</v>
      </c>
      <c r="S914" s="5" t="str">
        <f t="shared" si="160"/>
        <v>Answer Required</v>
      </c>
      <c r="T914" s="6" t="str">
        <f t="shared" si="161"/>
        <v>N/A</v>
      </c>
      <c r="U914" s="7" t="str">
        <f t="shared" si="162"/>
        <v>Yes</v>
      </c>
      <c r="V914" s="5" t="str">
        <f t="shared" si="163"/>
        <v>Answer Required</v>
      </c>
      <c r="W914" s="6" t="str">
        <f t="shared" si="164"/>
        <v>N/A</v>
      </c>
      <c r="X914" s="5" t="s">
        <v>2886</v>
      </c>
    </row>
    <row r="915" spans="1:24" x14ac:dyDescent="0.25">
      <c r="A915" s="77">
        <f>VLOOKUP(C915,'BU and Control BU Listing'!A:E,5,FALSE)</f>
        <v>35000</v>
      </c>
      <c r="B915" s="80" t="s">
        <v>4304</v>
      </c>
      <c r="C915" s="22" t="str">
        <f t="shared" si="154"/>
        <v>35000</v>
      </c>
      <c r="D915" s="22" t="str">
        <f t="shared" si="155"/>
        <v>01000</v>
      </c>
      <c r="E915" s="21" t="str">
        <f>VLOOKUP(B915,'Table A as of March 2024'!A:G,7,FALSE)</f>
        <v>Small Bus and Supp Diversity</v>
      </c>
      <c r="F915" s="21" t="str">
        <f>VLOOKUP(B915,'Table A as of March 2024'!A:H,8,FALSE)</f>
        <v>General Fund</v>
      </c>
      <c r="G915" s="11" t="str">
        <f>VLOOKUP(B915,'Table A as of March 2024'!A:I,9,FALSE)</f>
        <v>100</v>
      </c>
      <c r="H915" t="str">
        <f>VLOOKUP(B915,'Table A as of March 2024'!A:L,12,FALSE)</f>
        <v>No</v>
      </c>
      <c r="I915" s="9" t="str">
        <f>VLOOKUP(B915,'Table A as of March 2024'!A:M,13,FALSE)</f>
        <v>G</v>
      </c>
      <c r="J915" t="str">
        <f>VLOOKUP(B915,'Table A as of March 2024'!A:O,15,FALSE)</f>
        <v>U</v>
      </c>
      <c r="K915" t="str">
        <f>VLOOKUP(G915,'ACFR Class Vlookup'!A:B,2,FALSE)</f>
        <v>Governmental</v>
      </c>
      <c r="L915" s="1" t="str">
        <f>VLOOKUP(D915,'Fund Information'!A:F,6,FALSE)</f>
        <v>General Fund</v>
      </c>
      <c r="M915" s="6" t="str">
        <f t="shared" si="156"/>
        <v>N/A</v>
      </c>
      <c r="N915" s="6" t="s">
        <v>2886</v>
      </c>
      <c r="O915" s="6" t="str">
        <f t="shared" si="157"/>
        <v>N/A</v>
      </c>
      <c r="P915" s="5" t="s">
        <v>2886</v>
      </c>
      <c r="Q915" s="6" t="str">
        <f t="shared" si="158"/>
        <v>N/A</v>
      </c>
      <c r="R915" s="7" t="str">
        <f t="shared" si="159"/>
        <v>No</v>
      </c>
      <c r="S915" s="5" t="str">
        <f t="shared" si="160"/>
        <v>Answer Required</v>
      </c>
      <c r="T915" s="6" t="str">
        <f t="shared" si="161"/>
        <v>N/A</v>
      </c>
      <c r="U915" s="7" t="str">
        <f t="shared" si="162"/>
        <v>No</v>
      </c>
      <c r="V915" s="5" t="str">
        <f t="shared" si="163"/>
        <v>Answer Required</v>
      </c>
      <c r="W915" s="6" t="str">
        <f t="shared" si="164"/>
        <v>N/A</v>
      </c>
      <c r="X915" s="5" t="s">
        <v>2886</v>
      </c>
    </row>
    <row r="916" spans="1:24" x14ac:dyDescent="0.25">
      <c r="A916" s="77">
        <f>VLOOKUP(C916,'BU and Control BU Listing'!A:E,5,FALSE)</f>
        <v>35000</v>
      </c>
      <c r="B916" s="80" t="s">
        <v>4305</v>
      </c>
      <c r="C916" s="22" t="str">
        <f t="shared" si="154"/>
        <v>35000</v>
      </c>
      <c r="D916" s="22" t="str">
        <f t="shared" si="155"/>
        <v>02125</v>
      </c>
      <c r="E916" s="21" t="str">
        <f>VLOOKUP(B916,'Table A as of March 2024'!A:G,7,FALSE)</f>
        <v>Small Bus and Supp Diversity</v>
      </c>
      <c r="F916" s="21" t="str">
        <f>VLOOKUP(B916,'Table A as of March 2024'!A:H,8,FALSE)</f>
        <v>Aerospace Engn Manf Wrkfc Grnt</v>
      </c>
      <c r="G916" s="11" t="str">
        <f>VLOOKUP(B916,'Table A as of March 2024'!A:I,9,FALSE)</f>
        <v>100</v>
      </c>
      <c r="H916" t="str">
        <f>VLOOKUP(B916,'Table A as of March 2024'!A:L,12,FALSE)</f>
        <v>No</v>
      </c>
      <c r="I916" s="9" t="str">
        <f>VLOOKUP(B916,'Table A as of March 2024'!A:M,13,FALSE)</f>
        <v>U</v>
      </c>
      <c r="J916" t="str">
        <f>VLOOKUP(B916,'Table A as of March 2024'!A:O,15,FALSE)</f>
        <v>C</v>
      </c>
      <c r="K916" t="str">
        <f>VLOOKUP(G916,'ACFR Class Vlookup'!A:B,2,FALSE)</f>
        <v>Governmental</v>
      </c>
      <c r="L916" s="1" t="str">
        <f>VLOOKUP(D916,'Fund Information'!A:F,6,FALSE)</f>
        <v>Aerospace Engine Manufacturer Workforce Training Grant Fund</v>
      </c>
      <c r="M916" s="6" t="str">
        <f t="shared" si="156"/>
        <v>N/A</v>
      </c>
      <c r="N916" s="6" t="s">
        <v>2886</v>
      </c>
      <c r="O916" s="6" t="str">
        <f t="shared" si="157"/>
        <v>N/A</v>
      </c>
      <c r="P916" s="5" t="s">
        <v>2886</v>
      </c>
      <c r="Q916" s="6" t="str">
        <f t="shared" si="158"/>
        <v>N/A</v>
      </c>
      <c r="R916" s="7" t="str">
        <f t="shared" si="159"/>
        <v>No</v>
      </c>
      <c r="S916" s="5" t="str">
        <f t="shared" si="160"/>
        <v>Answer Required</v>
      </c>
      <c r="T916" s="6" t="str">
        <f t="shared" si="161"/>
        <v>N/A</v>
      </c>
      <c r="U916" s="7" t="str">
        <f t="shared" si="162"/>
        <v>Yes</v>
      </c>
      <c r="V916" s="5" t="str">
        <f t="shared" si="163"/>
        <v>Answer Required</v>
      </c>
      <c r="W916" s="6" t="str">
        <f t="shared" si="164"/>
        <v>N/A</v>
      </c>
      <c r="X916" s="5" t="s">
        <v>2886</v>
      </c>
    </row>
    <row r="917" spans="1:24" ht="45" x14ac:dyDescent="0.25">
      <c r="A917" s="77">
        <f>VLOOKUP(C917,'BU and Control BU Listing'!A:E,5,FALSE)</f>
        <v>35000</v>
      </c>
      <c r="B917" s="80" t="s">
        <v>5958</v>
      </c>
      <c r="C917" s="22" t="str">
        <f t="shared" si="154"/>
        <v>35000</v>
      </c>
      <c r="D917" s="22" t="str">
        <f t="shared" si="155"/>
        <v>02355</v>
      </c>
      <c r="E917" s="21" t="str">
        <f>VLOOKUP(B917,'Table A as of March 2024'!A:G,7,FALSE)</f>
        <v>Small Bus and Supp Diversity</v>
      </c>
      <c r="F917" s="21" t="str">
        <f>VLOOKUP(B917,'Table A as of March 2024'!A:H,8,FALSE)</f>
        <v>SBSD Special Revenue Fund</v>
      </c>
      <c r="G917" s="11" t="str">
        <f>VLOOKUP(B917,'Table A as of March 2024'!A:I,9,FALSE)</f>
        <v>100</v>
      </c>
      <c r="H917" t="str">
        <f>VLOOKUP(B917,'Table A as of March 2024'!A:L,12,FALSE)</f>
        <v>No</v>
      </c>
      <c r="I917" s="9" t="str">
        <f>VLOOKUP(B917,'Table A as of March 2024'!A:M,13,FALSE)</f>
        <v>U</v>
      </c>
      <c r="J917" t="str">
        <f>VLOOKUP(B917,'Table A as of March 2024'!A:O,15,FALSE)</f>
        <v>C</v>
      </c>
      <c r="K917" t="str">
        <f>VLOOKUP(G917,'ACFR Class Vlookup'!A:B,2,FALSE)</f>
        <v>Governmental</v>
      </c>
      <c r="L917" s="1" t="str">
        <f>VLOOKUP(D917,'Fund Information'!A:F,6,FALSE)</f>
        <v>This fund code will be used to record transactions for the disparity study that Governor Northam directed be completed with the issuance of Executive Order 35.</v>
      </c>
      <c r="M917" s="6" t="str">
        <f t="shared" si="156"/>
        <v>N/A</v>
      </c>
      <c r="N917" s="6" t="s">
        <v>2886</v>
      </c>
      <c r="O917" s="6" t="str">
        <f t="shared" si="157"/>
        <v>N/A</v>
      </c>
      <c r="P917" s="5" t="s">
        <v>2886</v>
      </c>
      <c r="Q917" s="6" t="str">
        <f t="shared" si="158"/>
        <v>N/A</v>
      </c>
      <c r="R917" s="7" t="str">
        <f t="shared" si="159"/>
        <v>No</v>
      </c>
      <c r="S917" s="5" t="str">
        <f t="shared" si="160"/>
        <v>Answer Required</v>
      </c>
      <c r="T917" s="6" t="str">
        <f t="shared" si="161"/>
        <v>N/A</v>
      </c>
      <c r="U917" s="7" t="str">
        <f t="shared" si="162"/>
        <v>Yes</v>
      </c>
      <c r="V917" s="5" t="str">
        <f t="shared" si="163"/>
        <v>Answer Required</v>
      </c>
      <c r="W917" s="6" t="str">
        <f t="shared" si="164"/>
        <v>N/A</v>
      </c>
      <c r="X917" s="5" t="s">
        <v>2886</v>
      </c>
    </row>
    <row r="918" spans="1:24" ht="90" x14ac:dyDescent="0.25">
      <c r="A918" s="77">
        <f>VLOOKUP(C918,'BU and Control BU Listing'!A:E,5,FALSE)</f>
        <v>35000</v>
      </c>
      <c r="B918" s="80" t="s">
        <v>4309</v>
      </c>
      <c r="C918" s="22" t="str">
        <f t="shared" si="154"/>
        <v>35000</v>
      </c>
      <c r="D918" s="22" t="str">
        <f t="shared" si="155"/>
        <v>02451</v>
      </c>
      <c r="E918" s="21" t="str">
        <f>VLOOKUP(B918,'Table A as of March 2024'!A:G,7,FALSE)</f>
        <v>Small Bus and Supp Diversity</v>
      </c>
      <c r="F918" s="21" t="str">
        <f>VLOOKUP(B918,'Table A as of March 2024'!A:H,8,FALSE)</f>
        <v>Small Business Investmnt Grant</v>
      </c>
      <c r="G918" s="11" t="str">
        <f>VLOOKUP(B918,'Table A as of March 2024'!A:I,9,FALSE)</f>
        <v>100</v>
      </c>
      <c r="H918" t="str">
        <f>VLOOKUP(B918,'Table A as of March 2024'!A:L,12,FALSE)</f>
        <v>No</v>
      </c>
      <c r="I918" s="9" t="str">
        <f>VLOOKUP(B918,'Table A as of March 2024'!A:M,13,FALSE)</f>
        <v>U</v>
      </c>
      <c r="J918" t="str">
        <f>VLOOKUP(B918,'Table A as of March 2024'!A:O,15,FALSE)</f>
        <v>C</v>
      </c>
      <c r="K918" t="str">
        <f>VLOOKUP(G918,'ACFR Class Vlookup'!A:B,2,FALSE)</f>
        <v>Governmental</v>
      </c>
      <c r="L918" s="1" t="str">
        <f>VLOOKUP(D918,'Fund Information'!A:F,6,FALSE)</f>
        <v>Code of Virginia, §2.2-1616 creates the Small Business Investment Grant Fund. Per the code, an eligible investor that makes a qualified investment in a small business after July 1, 2012 shall be eligible for a grant in the amount of 10 percent of the investment. Chapter 2, Item 120, appropriates $819.8 thousand to the Small Business Investment Grant Fund.</v>
      </c>
      <c r="M918" s="6" t="str">
        <f t="shared" si="156"/>
        <v>N/A</v>
      </c>
      <c r="N918" s="6" t="s">
        <v>2886</v>
      </c>
      <c r="O918" s="6" t="str">
        <f t="shared" si="157"/>
        <v>N/A</v>
      </c>
      <c r="P918" s="5" t="s">
        <v>2886</v>
      </c>
      <c r="Q918" s="6" t="str">
        <f t="shared" si="158"/>
        <v>N/A</v>
      </c>
      <c r="R918" s="7" t="str">
        <f t="shared" si="159"/>
        <v>No</v>
      </c>
      <c r="S918" s="5" t="str">
        <f t="shared" si="160"/>
        <v>Answer Required</v>
      </c>
      <c r="T918" s="6" t="str">
        <f t="shared" si="161"/>
        <v>N/A</v>
      </c>
      <c r="U918" s="7" t="str">
        <f t="shared" si="162"/>
        <v>Yes</v>
      </c>
      <c r="V918" s="5" t="str">
        <f t="shared" si="163"/>
        <v>Answer Required</v>
      </c>
      <c r="W918" s="6" t="str">
        <f t="shared" si="164"/>
        <v>N/A</v>
      </c>
      <c r="X918" s="5" t="s">
        <v>2886</v>
      </c>
    </row>
    <row r="919" spans="1:24" ht="90" x14ac:dyDescent="0.25">
      <c r="A919" s="77">
        <f>VLOOKUP(C919,'BU and Control BU Listing'!A:E,5,FALSE)</f>
        <v>35000</v>
      </c>
      <c r="B919" s="80" t="s">
        <v>4310</v>
      </c>
      <c r="C919" s="22" t="str">
        <f t="shared" si="154"/>
        <v>35000</v>
      </c>
      <c r="D919" s="22" t="str">
        <f t="shared" si="155"/>
        <v>02680</v>
      </c>
      <c r="E919" s="21" t="str">
        <f>VLOOKUP(B919,'Table A as of March 2024'!A:G,7,FALSE)</f>
        <v>Small Bus and Supp Diversity</v>
      </c>
      <c r="F919" s="21" t="str">
        <f>VLOOKUP(B919,'Table A as of March 2024'!A:H,8,FALSE)</f>
        <v>Comprehensive Permitting Fund</v>
      </c>
      <c r="G919" s="11" t="str">
        <f>VLOOKUP(B919,'Table A as of March 2024'!A:I,9,FALSE)</f>
        <v>100</v>
      </c>
      <c r="H919" t="str">
        <f>VLOOKUP(B919,'Table A as of March 2024'!A:L,12,FALSE)</f>
        <v>Yes</v>
      </c>
      <c r="I919" s="9" t="str">
        <f>VLOOKUP(B919,'Table A as of March 2024'!A:M,13,FALSE)</f>
        <v>U</v>
      </c>
      <c r="J919" t="str">
        <f>VLOOKUP(B919,'Table A as of March 2024'!A:O,15,FALSE)</f>
        <v>A</v>
      </c>
      <c r="K919" t="str">
        <f>VLOOKUP(G919,'ACFR Class Vlookup'!A:B,2,FALSE)</f>
        <v>Governmental</v>
      </c>
      <c r="L919" s="1" t="str">
        <f>VLOOKUP(D919,'Fund Information'!A:F,6,FALSE)</f>
        <v>Per Code of VA § 2.2-1617, consists of all monies  collected from handling fee established by Dept and other funds that may be appropriated by the GA. Utilized for maint and ops of Business One Stop program - single access point to aid entrepreneurs with the various permit applications for establishing a small business in VA. Also used to record revenues received for the DBE document requests.</v>
      </c>
      <c r="M919" s="6" t="str">
        <f t="shared" si="156"/>
        <v>N/A</v>
      </c>
      <c r="N919" s="6" t="s">
        <v>2886</v>
      </c>
      <c r="O919" s="6" t="str">
        <f t="shared" si="157"/>
        <v>N/A</v>
      </c>
      <c r="P919" s="5" t="s">
        <v>2886</v>
      </c>
      <c r="Q919" s="6" t="str">
        <f t="shared" si="158"/>
        <v>N/A</v>
      </c>
      <c r="R919" s="7" t="str">
        <f t="shared" si="159"/>
        <v>No</v>
      </c>
      <c r="S919" s="5" t="str">
        <f t="shared" si="160"/>
        <v>Answer Required</v>
      </c>
      <c r="T919" s="6" t="str">
        <f t="shared" si="161"/>
        <v>N/A</v>
      </c>
      <c r="U919" s="7" t="str">
        <f t="shared" si="162"/>
        <v>No</v>
      </c>
      <c r="V919" s="5" t="str">
        <f t="shared" si="163"/>
        <v>Answer Required</v>
      </c>
      <c r="W919" s="6" t="str">
        <f t="shared" si="164"/>
        <v>N/A</v>
      </c>
      <c r="X919" s="5" t="s">
        <v>2886</v>
      </c>
    </row>
    <row r="920" spans="1:24" x14ac:dyDescent="0.25">
      <c r="A920" s="77">
        <f>VLOOKUP(C920,'BU and Control BU Listing'!A:E,5,FALSE)</f>
        <v>35000</v>
      </c>
      <c r="B920" s="80" t="s">
        <v>4311</v>
      </c>
      <c r="C920" s="22" t="str">
        <f t="shared" si="154"/>
        <v>35000</v>
      </c>
      <c r="D920" s="22" t="str">
        <f t="shared" si="155"/>
        <v>02700</v>
      </c>
      <c r="E920" s="21" t="str">
        <f>VLOOKUP(B920,'Table A as of March 2024'!A:G,7,FALSE)</f>
        <v>Small Bus and Supp Diversity</v>
      </c>
      <c r="F920" s="21" t="str">
        <f>VLOOKUP(B920,'Table A as of March 2024'!A:H,8,FALSE)</f>
        <v>Parking</v>
      </c>
      <c r="G920" s="11" t="str">
        <f>VLOOKUP(B920,'Table A as of March 2024'!A:I,9,FALSE)</f>
        <v>105</v>
      </c>
      <c r="H920" t="str">
        <f>VLOOKUP(B920,'Table A as of March 2024'!A:L,12,FALSE)</f>
        <v>No</v>
      </c>
      <c r="I920" s="9" t="str">
        <f>VLOOKUP(B920,'Table A as of March 2024'!A:M,13,FALSE)</f>
        <v>U</v>
      </c>
      <c r="J920" t="str">
        <f>VLOOKUP(B920,'Table A as of March 2024'!A:O,15,FALSE)</f>
        <v>C</v>
      </c>
      <c r="K920" t="str">
        <f>VLOOKUP(G920,'ACFR Class Vlookup'!A:B,2,FALSE)</f>
        <v>Governmental</v>
      </c>
      <c r="L920" s="1" t="str">
        <f>VLOOKUP(D920,'Fund Information'!A:F,6,FALSE)</f>
        <v>Parking - Accounts for fees paid for parking vehicles in state parking lots.</v>
      </c>
      <c r="M920" s="6" t="str">
        <f t="shared" si="156"/>
        <v>N/A</v>
      </c>
      <c r="N920" s="6" t="s">
        <v>2886</v>
      </c>
      <c r="O920" s="6" t="str">
        <f t="shared" si="157"/>
        <v>N/A</v>
      </c>
      <c r="P920" s="5" t="s">
        <v>2886</v>
      </c>
      <c r="Q920" s="6" t="str">
        <f t="shared" si="158"/>
        <v>N/A</v>
      </c>
      <c r="R920" s="7" t="str">
        <f t="shared" si="159"/>
        <v>No</v>
      </c>
      <c r="S920" s="5" t="str">
        <f t="shared" si="160"/>
        <v>Answer Required</v>
      </c>
      <c r="T920" s="6" t="str">
        <f t="shared" si="161"/>
        <v>N/A</v>
      </c>
      <c r="U920" s="7" t="str">
        <f t="shared" si="162"/>
        <v>Yes</v>
      </c>
      <c r="V920" s="5" t="str">
        <f t="shared" si="163"/>
        <v>Answer Required</v>
      </c>
      <c r="W920" s="6" t="str">
        <f t="shared" si="164"/>
        <v>N/A</v>
      </c>
      <c r="X920" s="5" t="s">
        <v>2886</v>
      </c>
    </row>
    <row r="921" spans="1:24" ht="30" x14ac:dyDescent="0.25">
      <c r="A921" s="77">
        <f>VLOOKUP(C921,'BU and Control BU Listing'!A:E,5,FALSE)</f>
        <v>35000</v>
      </c>
      <c r="B921" s="80" t="s">
        <v>4312</v>
      </c>
      <c r="C921" s="22" t="str">
        <f t="shared" si="154"/>
        <v>35000</v>
      </c>
      <c r="D921" s="22" t="str">
        <f t="shared" si="155"/>
        <v>02710</v>
      </c>
      <c r="E921" s="21" t="str">
        <f>VLOOKUP(B921,'Table A as of March 2024'!A:G,7,FALSE)</f>
        <v>Small Bus and Supp Diversity</v>
      </c>
      <c r="F921" s="21" t="str">
        <f>VLOOKUP(B921,'Table A as of March 2024'!A:H,8,FALSE)</f>
        <v>Central Garage Pool Vehicles</v>
      </c>
      <c r="G921" s="11" t="str">
        <f>VLOOKUP(B921,'Table A as of March 2024'!A:I,9,FALSE)</f>
        <v>100</v>
      </c>
      <c r="H921" t="str">
        <f>VLOOKUP(B921,'Table A as of March 2024'!A:L,12,FALSE)</f>
        <v>No</v>
      </c>
      <c r="I921" s="9" t="str">
        <f>VLOOKUP(B921,'Table A as of March 2024'!A:M,13,FALSE)</f>
        <v>U</v>
      </c>
      <c r="J921" t="str">
        <f>VLOOKUP(B921,'Table A as of March 2024'!A:O,15,FALSE)</f>
        <v>A</v>
      </c>
      <c r="K921" t="str">
        <f>VLOOKUP(G921,'ACFR Class Vlookup'!A:B,2,FALSE)</f>
        <v>Governmental</v>
      </c>
      <c r="L921" s="1" t="str">
        <f>VLOOKUP(D921,'Fund Information'!A:F,6,FALSE)</f>
        <v>State Central Garage Pool Vehicles - Accounts for fees paid for use of state vehicles.</v>
      </c>
      <c r="M921" s="6" t="str">
        <f t="shared" si="156"/>
        <v>N/A</v>
      </c>
      <c r="N921" s="6" t="s">
        <v>2886</v>
      </c>
      <c r="O921" s="6" t="str">
        <f t="shared" si="157"/>
        <v>N/A</v>
      </c>
      <c r="P921" s="5" t="s">
        <v>2886</v>
      </c>
      <c r="Q921" s="6" t="str">
        <f t="shared" si="158"/>
        <v>N/A</v>
      </c>
      <c r="R921" s="7" t="str">
        <f t="shared" si="159"/>
        <v>No</v>
      </c>
      <c r="S921" s="5" t="str">
        <f t="shared" si="160"/>
        <v>Answer Required</v>
      </c>
      <c r="T921" s="6" t="str">
        <f t="shared" si="161"/>
        <v>N/A</v>
      </c>
      <c r="U921" s="7" t="str">
        <f t="shared" si="162"/>
        <v>No</v>
      </c>
      <c r="V921" s="5" t="str">
        <f t="shared" si="163"/>
        <v>Answer Required</v>
      </c>
      <c r="W921" s="6" t="str">
        <f t="shared" si="164"/>
        <v>N/A</v>
      </c>
      <c r="X921" s="5" t="s">
        <v>2886</v>
      </c>
    </row>
    <row r="922" spans="1:24" ht="75" x14ac:dyDescent="0.25">
      <c r="A922" s="77">
        <f>VLOOKUP(C922,'BU and Control BU Listing'!A:E,5,FALSE)</f>
        <v>35000</v>
      </c>
      <c r="B922" s="80" t="s">
        <v>4314</v>
      </c>
      <c r="C922" s="22" t="str">
        <f t="shared" si="154"/>
        <v>35000</v>
      </c>
      <c r="D922" s="22" t="str">
        <f t="shared" si="155"/>
        <v>04100</v>
      </c>
      <c r="E922" s="21" t="str">
        <f>VLOOKUP(B922,'Table A as of March 2024'!A:G,7,FALSE)</f>
        <v>Small Bus and Supp Diversity</v>
      </c>
      <c r="F922" s="21" t="str">
        <f>VLOOKUP(B922,'Table A as of March 2024'!A:H,8,FALSE)</f>
        <v>Hwy Maintenance &amp; Operating Fd</v>
      </c>
      <c r="G922" s="11" t="str">
        <f>VLOOKUP(B922,'Table A as of March 2024'!A:I,9,FALSE)</f>
        <v>110</v>
      </c>
      <c r="H922" t="str">
        <f>VLOOKUP(B922,'Table A as of March 2024'!A:L,12,FALSE)</f>
        <v>No</v>
      </c>
      <c r="I922" s="9" t="str">
        <f>VLOOKUP(B922,'Table A as of March 2024'!A:M,13,FALSE)</f>
        <v>U</v>
      </c>
      <c r="J922" t="str">
        <f>VLOOKUP(B922,'Table A as of March 2024'!A:O,15,FALSE)</f>
        <v>C</v>
      </c>
      <c r="K922" t="str">
        <f>VLOOKUP(G922,'ACFR Class Vlookup'!A:B,2,FALSE)</f>
        <v>Governmental</v>
      </c>
      <c r="L922" s="1" t="str">
        <f>VLOOKUP(D922,'Fund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922" s="6" t="str">
        <f t="shared" si="156"/>
        <v>N/A</v>
      </c>
      <c r="N922" s="6" t="s">
        <v>2886</v>
      </c>
      <c r="O922" s="6" t="str">
        <f t="shared" si="157"/>
        <v>N/A</v>
      </c>
      <c r="P922" s="5" t="s">
        <v>2886</v>
      </c>
      <c r="Q922" s="6" t="str">
        <f t="shared" si="158"/>
        <v>N/A</v>
      </c>
      <c r="R922" s="7" t="str">
        <f t="shared" si="159"/>
        <v>No</v>
      </c>
      <c r="S922" s="5" t="str">
        <f t="shared" si="160"/>
        <v>Answer Required</v>
      </c>
      <c r="T922" s="6" t="str">
        <f t="shared" si="161"/>
        <v>N/A</v>
      </c>
      <c r="U922" s="7" t="str">
        <f t="shared" si="162"/>
        <v>Yes</v>
      </c>
      <c r="V922" s="5" t="str">
        <f t="shared" si="163"/>
        <v>Answer Required</v>
      </c>
      <c r="W922" s="6" t="str">
        <f t="shared" si="164"/>
        <v>N/A</v>
      </c>
      <c r="X922" s="5" t="s">
        <v>2886</v>
      </c>
    </row>
    <row r="923" spans="1:24" x14ac:dyDescent="0.25">
      <c r="A923" s="77">
        <f>VLOOKUP(C923,'BU and Control BU Listing'!A:E,5,FALSE)</f>
        <v>35000</v>
      </c>
      <c r="B923" s="80" t="s">
        <v>4315</v>
      </c>
      <c r="C923" s="22" t="str">
        <f t="shared" si="154"/>
        <v>35000</v>
      </c>
      <c r="D923" s="22" t="str">
        <f t="shared" si="155"/>
        <v>07013</v>
      </c>
      <c r="E923" s="21" t="str">
        <f>VLOOKUP(B923,'Table A as of March 2024'!A:G,7,FALSE)</f>
        <v>Small Bus and Supp Diversity</v>
      </c>
      <c r="F923" s="21" t="str">
        <f>VLOOKUP(B923,'Table A as of March 2024'!A:H,8,FALSE)</f>
        <v>WIA Federal Fund</v>
      </c>
      <c r="G923" s="11" t="str">
        <f>VLOOKUP(B923,'Table A as of March 2024'!A:I,9,FALSE)</f>
        <v>120</v>
      </c>
      <c r="H923" t="str">
        <f>VLOOKUP(B923,'Table A as of March 2024'!A:L,12,FALSE)</f>
        <v>No</v>
      </c>
      <c r="I923" s="9" t="str">
        <f>VLOOKUP(B923,'Table A as of March 2024'!A:M,13,FALSE)</f>
        <v>R</v>
      </c>
      <c r="J923" t="str">
        <f>VLOOKUP(B923,'Table A as of March 2024'!A:O,15,FALSE)</f>
        <v>R</v>
      </c>
      <c r="K923" t="str">
        <f>VLOOKUP(G923,'ACFR Class Vlookup'!A:B,2,FALSE)</f>
        <v>Governmental</v>
      </c>
      <c r="L923" s="1" t="str">
        <f>VLOOKUP(D923,'Fund Information'!A:F,6,FALSE)</f>
        <v>This fund accounts for Federal funds.</v>
      </c>
      <c r="M923" s="6" t="str">
        <f t="shared" si="156"/>
        <v>N/A</v>
      </c>
      <c r="N923" s="6" t="s">
        <v>2886</v>
      </c>
      <c r="O923" s="6" t="str">
        <f t="shared" si="157"/>
        <v>N/A</v>
      </c>
      <c r="P923" s="5" t="s">
        <v>2886</v>
      </c>
      <c r="Q923" s="6" t="str">
        <f t="shared" si="158"/>
        <v>N/A</v>
      </c>
      <c r="R923" s="7" t="str">
        <f t="shared" si="159"/>
        <v>Yes</v>
      </c>
      <c r="S923" s="5" t="str">
        <f t="shared" si="160"/>
        <v>Answer Required</v>
      </c>
      <c r="T923" s="6" t="str">
        <f t="shared" si="161"/>
        <v>N/A</v>
      </c>
      <c r="U923" s="7" t="str">
        <f t="shared" si="162"/>
        <v>No</v>
      </c>
      <c r="V923" s="5" t="str">
        <f t="shared" si="163"/>
        <v>Answer Required</v>
      </c>
      <c r="W923" s="6" t="str">
        <f t="shared" si="164"/>
        <v>N/A</v>
      </c>
      <c r="X923" s="5" t="s">
        <v>2886</v>
      </c>
    </row>
    <row r="924" spans="1:24" ht="45" x14ac:dyDescent="0.25">
      <c r="A924" s="77">
        <f>VLOOKUP(C924,'BU and Control BU Listing'!A:E,5,FALSE)</f>
        <v>35000</v>
      </c>
      <c r="B924" s="80" t="s">
        <v>8237</v>
      </c>
      <c r="C924" s="22" t="str">
        <f t="shared" si="154"/>
        <v>35000</v>
      </c>
      <c r="D924" s="22" t="str">
        <f t="shared" si="155"/>
        <v>09119</v>
      </c>
      <c r="E924" s="21" t="str">
        <f>VLOOKUP(B924,'Table A as of March 2024'!A:G,7,FALSE)</f>
        <v>Small Bus and Supp Diversity</v>
      </c>
      <c r="F924" s="21" t="str">
        <f>VLOOKUP(B924,'Table A as of March 2024'!A:H,8,FALSE)</f>
        <v>COVID-19 Relief Fund</v>
      </c>
      <c r="G924" s="11" t="str">
        <f>VLOOKUP(B924,'Table A as of March 2024'!A:I,9,FALSE)</f>
        <v>105</v>
      </c>
      <c r="H924" t="str">
        <f>VLOOKUP(B924,'Table A as of March 2024'!A:L,12,FALSE)</f>
        <v>No</v>
      </c>
      <c r="I924" s="9" t="str">
        <f>VLOOKUP(B924,'Table A as of March 2024'!A:M,13,FALSE)</f>
        <v>U</v>
      </c>
      <c r="J924" t="str">
        <f>VLOOKUP(B924,'Table A as of March 2024'!A:O,15,FALSE)</f>
        <v>C</v>
      </c>
      <c r="K924" t="str">
        <f>VLOOKUP(G924,'ACFR Class Vlookup'!A:B,2,FALSE)</f>
        <v>Governmental</v>
      </c>
      <c r="L924" s="1" t="str">
        <f>VLOOKUP(D924,'Fund Information'!A:F,6,FALSE)</f>
        <v>Established per § 2.2-115.1; Moneys in the Fund shall be used by the Governor solely for the purposes of responding to the Commonwealth's needs related to the Coronavirus Disease of 2019 (COVID-19) pandemic.</v>
      </c>
      <c r="M924" s="6" t="str">
        <f t="shared" si="156"/>
        <v>N/A</v>
      </c>
      <c r="N924" s="6" t="s">
        <v>2886</v>
      </c>
      <c r="O924" s="6" t="str">
        <f t="shared" si="157"/>
        <v>N/A</v>
      </c>
      <c r="P924" s="5" t="s">
        <v>2886</v>
      </c>
      <c r="Q924" s="6" t="str">
        <f t="shared" si="158"/>
        <v>N/A</v>
      </c>
      <c r="R924" s="7" t="str">
        <f t="shared" si="159"/>
        <v>No</v>
      </c>
      <c r="S924" s="5" t="str">
        <f t="shared" si="160"/>
        <v>Answer Required</v>
      </c>
      <c r="T924" s="6" t="str">
        <f t="shared" si="161"/>
        <v>N/A</v>
      </c>
      <c r="U924" s="7" t="str">
        <f t="shared" si="162"/>
        <v>Yes</v>
      </c>
      <c r="V924" s="5" t="str">
        <f t="shared" si="163"/>
        <v>Answer Required</v>
      </c>
      <c r="W924" s="6" t="str">
        <f t="shared" si="164"/>
        <v>N/A</v>
      </c>
      <c r="X924" s="5" t="s">
        <v>2886</v>
      </c>
    </row>
    <row r="925" spans="1:24" ht="90" x14ac:dyDescent="0.25">
      <c r="A925" s="77">
        <f>VLOOKUP(C925,'BU and Control BU Listing'!A:E,5,FALSE)</f>
        <v>35000</v>
      </c>
      <c r="B925" s="80" t="s">
        <v>4320</v>
      </c>
      <c r="C925" s="22" t="str">
        <f t="shared" si="154"/>
        <v>35000</v>
      </c>
      <c r="D925" s="22" t="str">
        <f t="shared" si="155"/>
        <v>09400</v>
      </c>
      <c r="E925" s="21" t="str">
        <f>VLOOKUP(B925,'Table A as of March 2024'!A:G,7,FALSE)</f>
        <v>Small Bus and Supp Diversity</v>
      </c>
      <c r="F925" s="21" t="str">
        <f>VLOOKUP(B925,'Table A as of March 2024'!A:H,8,FALSE)</f>
        <v>VA Jobs Investment Prog Fund</v>
      </c>
      <c r="G925" s="11" t="str">
        <f>VLOOKUP(B925,'Table A as of March 2024'!A:I,9,FALSE)</f>
        <v>100</v>
      </c>
      <c r="H925" t="str">
        <f>VLOOKUP(B925,'Table A as of March 2024'!A:L,12,FALSE)</f>
        <v>No</v>
      </c>
      <c r="I925" s="9" t="str">
        <f>VLOOKUP(B925,'Table A as of March 2024'!A:M,13,FALSE)</f>
        <v>U</v>
      </c>
      <c r="J925" t="str">
        <f>VLOOKUP(B925,'Table A as of March 2024'!A:O,15,FALSE)</f>
        <v>U</v>
      </c>
      <c r="K925" t="str">
        <f>VLOOKUP(G925,'ACFR Class Vlookup'!A:B,2,FALSE)</f>
        <v>Governmental</v>
      </c>
      <c r="L925" s="1" t="str">
        <f>VLOOKUP(D925,'Fund Information'!A:F,6,FALSE)</f>
        <v>Section 2.2-2240.3.E  This Fund shall be used solely for grants to eligible businesses as permitted by the VA Jobs Investment Program. The total amount of funds provided to eligible businesses under the Program for any year, shall not exceed the amount appropriated by the General Assembly to the Fund for such year, plus any carryover from previous years.</v>
      </c>
      <c r="M925" s="6" t="str">
        <f t="shared" si="156"/>
        <v>N/A</v>
      </c>
      <c r="N925" s="6" t="s">
        <v>2886</v>
      </c>
      <c r="O925" s="6" t="str">
        <f t="shared" si="157"/>
        <v>N/A</v>
      </c>
      <c r="P925" s="5" t="s">
        <v>2886</v>
      </c>
      <c r="Q925" s="6" t="str">
        <f t="shared" si="158"/>
        <v>N/A</v>
      </c>
      <c r="R925" s="7" t="str">
        <f t="shared" si="159"/>
        <v>No</v>
      </c>
      <c r="S925" s="5" t="str">
        <f t="shared" si="160"/>
        <v>Answer Required</v>
      </c>
      <c r="T925" s="6" t="str">
        <f t="shared" si="161"/>
        <v>N/A</v>
      </c>
      <c r="U925" s="7" t="str">
        <f t="shared" si="162"/>
        <v>No</v>
      </c>
      <c r="V925" s="5" t="str">
        <f t="shared" si="163"/>
        <v>Answer Required</v>
      </c>
      <c r="W925" s="6" t="str">
        <f t="shared" si="164"/>
        <v>N/A</v>
      </c>
      <c r="X925" s="5" t="s">
        <v>2886</v>
      </c>
    </row>
    <row r="926" spans="1:24" ht="165" x14ac:dyDescent="0.25">
      <c r="A926" s="77">
        <f>VLOOKUP(C926,'BU and Control BU Listing'!A:E,5,FALSE)</f>
        <v>35000</v>
      </c>
      <c r="B926" s="80" t="s">
        <v>5959</v>
      </c>
      <c r="C926" s="22" t="str">
        <f t="shared" si="154"/>
        <v>35000</v>
      </c>
      <c r="D926" s="22" t="str">
        <f t="shared" si="155"/>
        <v>10110</v>
      </c>
      <c r="E926" s="21" t="str">
        <f>VLOOKUP(B926,'Table A as of March 2024'!A:G,7,FALSE)</f>
        <v>Small Bus and Supp Diversity</v>
      </c>
      <c r="F926" s="21" t="str">
        <f>VLOOKUP(B926,'Table A as of March 2024'!A:H,8,FALSE)</f>
        <v>CARESActRlfFd–General-COVID-19</v>
      </c>
      <c r="G926" s="11" t="str">
        <f>VLOOKUP(B926,'Table A as of March 2024'!A:I,9,FALSE)</f>
        <v>120</v>
      </c>
      <c r="H926" t="str">
        <f>VLOOKUP(B926,'Table A as of March 2024'!A:L,12,FALSE)</f>
        <v>No</v>
      </c>
      <c r="I926" s="9" t="str">
        <f>VLOOKUP(B926,'Table A as of March 2024'!A:M,13,FALSE)</f>
        <v>V</v>
      </c>
      <c r="J926" t="str">
        <f>VLOOKUP(B926,'Table A as of March 2024'!A:O,15,FALSE)</f>
        <v>R</v>
      </c>
      <c r="K926" t="str">
        <f>VLOOKUP(G926,'ACFR Class Vlookup'!A:B,2,FALSE)</f>
        <v>Governmental</v>
      </c>
      <c r="L926" s="1" t="str">
        <f>VLOOKUP(D926,'Fund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926" s="6" t="str">
        <f t="shared" si="156"/>
        <v>N/A</v>
      </c>
      <c r="N926" s="6" t="s">
        <v>2886</v>
      </c>
      <c r="O926" s="6" t="str">
        <f t="shared" si="157"/>
        <v>N/A</v>
      </c>
      <c r="P926" s="5" t="s">
        <v>2886</v>
      </c>
      <c r="Q926" s="6" t="str">
        <f t="shared" si="158"/>
        <v>N/A</v>
      </c>
      <c r="R926" s="7" t="str">
        <f t="shared" si="159"/>
        <v>Yes</v>
      </c>
      <c r="S926" s="5" t="str">
        <f t="shared" si="160"/>
        <v>Answer Required</v>
      </c>
      <c r="T926" s="6" t="str">
        <f t="shared" si="161"/>
        <v>N/A</v>
      </c>
      <c r="U926" s="7" t="str">
        <f t="shared" si="162"/>
        <v>No</v>
      </c>
      <c r="V926" s="5" t="str">
        <f t="shared" si="163"/>
        <v>Answer Required</v>
      </c>
      <c r="W926" s="6" t="str">
        <f t="shared" si="164"/>
        <v>N/A</v>
      </c>
      <c r="X926" s="5" t="s">
        <v>2886</v>
      </c>
    </row>
    <row r="927" spans="1:24" ht="165" x14ac:dyDescent="0.25">
      <c r="A927" s="77">
        <f>VLOOKUP(C927,'BU and Control BU Listing'!A:E,5,FALSE)</f>
        <v>35000</v>
      </c>
      <c r="B927" s="80" t="s">
        <v>8238</v>
      </c>
      <c r="C927" s="22" t="str">
        <f t="shared" si="154"/>
        <v>35000</v>
      </c>
      <c r="D927" s="22" t="str">
        <f t="shared" si="155"/>
        <v>12110</v>
      </c>
      <c r="E927" s="21" t="str">
        <f>VLOOKUP(B927,'Table A as of March 2024'!A:G,7,FALSE)</f>
        <v>Small Bus and Supp Diversity</v>
      </c>
      <c r="F927" s="21" t="str">
        <f>VLOOKUP(B927,'Table A as of March 2024'!A:H,8,FALSE)</f>
        <v>ARP-CrvStLoclFisRecFd-COVID-19</v>
      </c>
      <c r="G927" s="11" t="str">
        <f>VLOOKUP(B927,'Table A as of March 2024'!A:I,9,FALSE)</f>
        <v>120</v>
      </c>
      <c r="H927" t="str">
        <f>VLOOKUP(B927,'Table A as of March 2024'!A:L,12,FALSE)</f>
        <v>No</v>
      </c>
      <c r="I927" s="9" t="str">
        <f>VLOOKUP(B927,'Table A as of March 2024'!A:M,13,FALSE)</f>
        <v>V</v>
      </c>
      <c r="J927" t="str">
        <f>VLOOKUP(B927,'Table A as of March 2024'!A:O,15,FALSE)</f>
        <v>R</v>
      </c>
      <c r="K927" t="str">
        <f>VLOOKUP(G927,'ACFR Class Vlookup'!A:B,2,FALSE)</f>
        <v>Governmental</v>
      </c>
      <c r="L927" s="1" t="str">
        <f>VLOOKUP(D927,'Fund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927" s="6" t="str">
        <f t="shared" si="156"/>
        <v>N/A</v>
      </c>
      <c r="N927" s="6" t="s">
        <v>2886</v>
      </c>
      <c r="O927" s="6" t="str">
        <f t="shared" si="157"/>
        <v>N/A</v>
      </c>
      <c r="P927" s="5" t="s">
        <v>2886</v>
      </c>
      <c r="Q927" s="6" t="str">
        <f t="shared" si="158"/>
        <v>N/A</v>
      </c>
      <c r="R927" s="7" t="str">
        <f t="shared" si="159"/>
        <v>Yes</v>
      </c>
      <c r="S927" s="5" t="str">
        <f t="shared" si="160"/>
        <v>Answer Required</v>
      </c>
      <c r="T927" s="6" t="str">
        <f t="shared" si="161"/>
        <v>N/A</v>
      </c>
      <c r="U927" s="7" t="str">
        <f t="shared" si="162"/>
        <v>No</v>
      </c>
      <c r="V927" s="5" t="str">
        <f t="shared" si="163"/>
        <v>Answer Required</v>
      </c>
      <c r="W927" s="6" t="str">
        <f t="shared" si="164"/>
        <v>N/A</v>
      </c>
      <c r="X927" s="5" t="s">
        <v>2886</v>
      </c>
    </row>
    <row r="928" spans="1:24" x14ac:dyDescent="0.25">
      <c r="A928" s="77">
        <f>VLOOKUP(C928,'BU and Control BU Listing'!A:E,5,FALSE)</f>
        <v>42500</v>
      </c>
      <c r="B928" s="80" t="s">
        <v>4326</v>
      </c>
      <c r="C928" s="22" t="str">
        <f t="shared" si="154"/>
        <v>40000</v>
      </c>
      <c r="D928" s="22" t="str">
        <f t="shared" si="155"/>
        <v>01000</v>
      </c>
      <c r="E928" s="21" t="str">
        <f>VLOOKUP(B928,'Table A as of March 2024'!A:G,7,FALSE)</f>
        <v>JY Commemorations</v>
      </c>
      <c r="F928" s="21" t="str">
        <f>VLOOKUP(B928,'Table A as of March 2024'!A:H,8,FALSE)</f>
        <v>General Fund</v>
      </c>
      <c r="G928" s="11" t="str">
        <f>VLOOKUP(B928,'Table A as of March 2024'!A:I,9,FALSE)</f>
        <v>100</v>
      </c>
      <c r="H928" t="str">
        <f>VLOOKUP(B928,'Table A as of March 2024'!A:L,12,FALSE)</f>
        <v>No</v>
      </c>
      <c r="I928" s="9" t="str">
        <f>VLOOKUP(B928,'Table A as of March 2024'!A:M,13,FALSE)</f>
        <v>G</v>
      </c>
      <c r="J928" t="str">
        <f>VLOOKUP(B928,'Table A as of March 2024'!A:O,15,FALSE)</f>
        <v>U</v>
      </c>
      <c r="K928" t="str">
        <f>VLOOKUP(G928,'ACFR Class Vlookup'!A:B,2,FALSE)</f>
        <v>Governmental</v>
      </c>
      <c r="L928" s="1" t="str">
        <f>VLOOKUP(D928,'Fund Information'!A:F,6,FALSE)</f>
        <v>General Fund</v>
      </c>
      <c r="M928" s="6" t="str">
        <f t="shared" si="156"/>
        <v>N/A</v>
      </c>
      <c r="N928" s="6" t="s">
        <v>2886</v>
      </c>
      <c r="O928" s="6" t="str">
        <f t="shared" si="157"/>
        <v>N/A</v>
      </c>
      <c r="P928" s="5" t="s">
        <v>2886</v>
      </c>
      <c r="Q928" s="6" t="str">
        <f t="shared" si="158"/>
        <v>N/A</v>
      </c>
      <c r="R928" s="7" t="str">
        <f t="shared" si="159"/>
        <v>No</v>
      </c>
      <c r="S928" s="5" t="str">
        <f t="shared" si="160"/>
        <v>Answer Required</v>
      </c>
      <c r="T928" s="6" t="str">
        <f t="shared" si="161"/>
        <v>N/A</v>
      </c>
      <c r="U928" s="7" t="str">
        <f t="shared" si="162"/>
        <v>No</v>
      </c>
      <c r="V928" s="5" t="str">
        <f t="shared" si="163"/>
        <v>Answer Required</v>
      </c>
      <c r="W928" s="6" t="str">
        <f t="shared" si="164"/>
        <v>N/A</v>
      </c>
      <c r="X928" s="5" t="s">
        <v>2886</v>
      </c>
    </row>
    <row r="929" spans="1:24" x14ac:dyDescent="0.25">
      <c r="A929" s="77">
        <f>VLOOKUP(C929,'BU and Control BU Listing'!A:E,5,FALSE)</f>
        <v>40200</v>
      </c>
      <c r="B929" s="80" t="s">
        <v>4327</v>
      </c>
      <c r="C929" s="22" t="str">
        <f t="shared" si="154"/>
        <v>40200</v>
      </c>
      <c r="D929" s="22" t="str">
        <f t="shared" si="155"/>
        <v>01000</v>
      </c>
      <c r="E929" s="21" t="str">
        <f>VLOOKUP(B929,'Table A as of March 2024'!A:G,7,FALSE)</f>
        <v>Marine Resources Commission</v>
      </c>
      <c r="F929" s="21" t="str">
        <f>VLOOKUP(B929,'Table A as of March 2024'!A:H,8,FALSE)</f>
        <v>General Fund</v>
      </c>
      <c r="G929" s="11" t="str">
        <f>VLOOKUP(B929,'Table A as of March 2024'!A:I,9,FALSE)</f>
        <v>100</v>
      </c>
      <c r="H929" t="str">
        <f>VLOOKUP(B929,'Table A as of March 2024'!A:L,12,FALSE)</f>
        <v>No</v>
      </c>
      <c r="I929" s="9" t="str">
        <f>VLOOKUP(B929,'Table A as of March 2024'!A:M,13,FALSE)</f>
        <v>G</v>
      </c>
      <c r="J929" t="str">
        <f>VLOOKUP(B929,'Table A as of March 2024'!A:O,15,FALSE)</f>
        <v>U</v>
      </c>
      <c r="K929" t="str">
        <f>VLOOKUP(G929,'ACFR Class Vlookup'!A:B,2,FALSE)</f>
        <v>Governmental</v>
      </c>
      <c r="L929" s="1" t="str">
        <f>VLOOKUP(D929,'Fund Information'!A:F,6,FALSE)</f>
        <v>General Fund</v>
      </c>
      <c r="M929" s="6" t="str">
        <f t="shared" si="156"/>
        <v>N/A</v>
      </c>
      <c r="N929" s="6" t="s">
        <v>2886</v>
      </c>
      <c r="O929" s="6" t="str">
        <f t="shared" si="157"/>
        <v>N/A</v>
      </c>
      <c r="P929" s="5" t="s">
        <v>2886</v>
      </c>
      <c r="Q929" s="6" t="str">
        <f t="shared" si="158"/>
        <v>N/A</v>
      </c>
      <c r="R929" s="7" t="str">
        <f t="shared" si="159"/>
        <v>No</v>
      </c>
      <c r="S929" s="5" t="str">
        <f t="shared" si="160"/>
        <v>Answer Required</v>
      </c>
      <c r="T929" s="6" t="str">
        <f t="shared" si="161"/>
        <v>N/A</v>
      </c>
      <c r="U929" s="7" t="str">
        <f t="shared" si="162"/>
        <v>No</v>
      </c>
      <c r="V929" s="5" t="str">
        <f t="shared" si="163"/>
        <v>Answer Required</v>
      </c>
      <c r="W929" s="6" t="str">
        <f t="shared" si="164"/>
        <v>N/A</v>
      </c>
      <c r="X929" s="5" t="s">
        <v>2886</v>
      </c>
    </row>
    <row r="930" spans="1:24" ht="75" x14ac:dyDescent="0.25">
      <c r="A930" s="77">
        <f>VLOOKUP(C930,'BU and Control BU Listing'!A:E,5,FALSE)</f>
        <v>40200</v>
      </c>
      <c r="B930" s="80" t="s">
        <v>4328</v>
      </c>
      <c r="C930" s="22" t="str">
        <f t="shared" si="154"/>
        <v>40200</v>
      </c>
      <c r="D930" s="22" t="str">
        <f t="shared" si="155"/>
        <v>02231</v>
      </c>
      <c r="E930" s="21" t="str">
        <f>VLOOKUP(B930,'Table A as of March 2024'!A:G,7,FALSE)</f>
        <v>Marine Resources Commission</v>
      </c>
      <c r="F930" s="21" t="str">
        <f>VLOOKUP(B930,'Table A as of March 2024'!A:H,8,FALSE)</f>
        <v>Pub Oyster Rocks Replenishment</v>
      </c>
      <c r="G930" s="11" t="str">
        <f>VLOOKUP(B930,'Table A as of March 2024'!A:I,9,FALSE)</f>
        <v>105</v>
      </c>
      <c r="H930" t="str">
        <f>VLOOKUP(B930,'Table A as of March 2024'!A:L,12,FALSE)</f>
        <v>No</v>
      </c>
      <c r="I930" s="9" t="str">
        <f>VLOOKUP(B930,'Table A as of March 2024'!A:M,13,FALSE)</f>
        <v>U</v>
      </c>
      <c r="J930" t="str">
        <f>VLOOKUP(B930,'Table A as of March 2024'!A:O,15,FALSE)</f>
        <v>C</v>
      </c>
      <c r="K930" t="str">
        <f>VLOOKUP(G930,'ACFR Class Vlookup'!A:B,2,FALSE)</f>
        <v>Governmental</v>
      </c>
      <c r="L930" s="1" t="str">
        <f>VLOOKUP(D930,'Fund Information'!A:F,6,FALSE)</f>
        <v>Accounts for oyster replenishment taxes collected by the Commission.  Funds to be used only for administration of the program and for replenishment, planting, and replanting the public oyster rocks, beds, and shoals of the Commonwealth, with seed oysters, oyster shells, or other material which will catch, support, and grow oysters.</v>
      </c>
      <c r="M930" s="6" t="str">
        <f t="shared" si="156"/>
        <v>N/A</v>
      </c>
      <c r="N930" s="6" t="s">
        <v>2886</v>
      </c>
      <c r="O930" s="6" t="str">
        <f t="shared" si="157"/>
        <v>N/A</v>
      </c>
      <c r="P930" s="5" t="s">
        <v>2886</v>
      </c>
      <c r="Q930" s="6" t="str">
        <f t="shared" si="158"/>
        <v>N/A</v>
      </c>
      <c r="R930" s="7" t="str">
        <f t="shared" si="159"/>
        <v>No</v>
      </c>
      <c r="S930" s="5" t="str">
        <f t="shared" si="160"/>
        <v>Answer Required</v>
      </c>
      <c r="T930" s="6" t="str">
        <f t="shared" si="161"/>
        <v>N/A</v>
      </c>
      <c r="U930" s="7" t="str">
        <f t="shared" si="162"/>
        <v>Yes</v>
      </c>
      <c r="V930" s="5" t="str">
        <f t="shared" si="163"/>
        <v>Answer Required</v>
      </c>
      <c r="W930" s="6" t="str">
        <f t="shared" si="164"/>
        <v>N/A</v>
      </c>
      <c r="X930" s="5" t="s">
        <v>2886</v>
      </c>
    </row>
    <row r="931" spans="1:24" ht="75" x14ac:dyDescent="0.25">
      <c r="A931" s="77">
        <f>VLOOKUP(C931,'BU and Control BU Listing'!A:E,5,FALSE)</f>
        <v>40200</v>
      </c>
      <c r="B931" s="80" t="s">
        <v>4329</v>
      </c>
      <c r="C931" s="22" t="str">
        <f t="shared" si="154"/>
        <v>40200</v>
      </c>
      <c r="D931" s="22" t="str">
        <f t="shared" si="155"/>
        <v>02290</v>
      </c>
      <c r="E931" s="21" t="str">
        <f>VLOOKUP(B931,'Table A as of March 2024'!A:G,7,FALSE)</f>
        <v>Marine Resources Commission</v>
      </c>
      <c r="F931" s="21" t="str">
        <f>VLOOKUP(B931,'Table A as of March 2024'!A:H,8,FALSE)</f>
        <v>Federal Asset Forfeiture Fund</v>
      </c>
      <c r="G931" s="11" t="str">
        <f>VLOOKUP(B931,'Table A as of March 2024'!A:I,9,FALSE)</f>
        <v>120</v>
      </c>
      <c r="H931" t="str">
        <f>VLOOKUP(B931,'Table A as of March 2024'!A:L,12,FALSE)</f>
        <v>No</v>
      </c>
      <c r="I931" s="9" t="str">
        <f>VLOOKUP(B931,'Table A as of March 2024'!A:M,13,FALSE)</f>
        <v>R</v>
      </c>
      <c r="J931" t="str">
        <f>VLOOKUP(B931,'Table A as of March 2024'!A:O,15,FALSE)</f>
        <v>R</v>
      </c>
      <c r="K931" t="str">
        <f>VLOOKUP(G931,'ACFR Class Vlookup'!A:B,2,FALSE)</f>
        <v>Governmental</v>
      </c>
      <c r="L931" s="1" t="str">
        <f>VLOOKUP(D931,'Fund Information'!A:F,6,FALSE)</f>
        <v>Per  Code of VA § 19.2-386.14 part D and Section 881, Federal Code 21 USC,  the activity in this fund relates to proceeds received from the forfeiture of assets in drug cases which is used for promotion of law enforcement and administration of the Asset Sharing Program but shall not be used to supplant existing programs or funds.</v>
      </c>
      <c r="M931" s="6" t="str">
        <f t="shared" si="156"/>
        <v>N/A</v>
      </c>
      <c r="N931" s="6" t="s">
        <v>2886</v>
      </c>
      <c r="O931" s="6" t="str">
        <f t="shared" si="157"/>
        <v>N/A</v>
      </c>
      <c r="P931" s="5" t="s">
        <v>2886</v>
      </c>
      <c r="Q931" s="6" t="str">
        <f t="shared" si="158"/>
        <v>N/A</v>
      </c>
      <c r="R931" s="7" t="str">
        <f t="shared" si="159"/>
        <v>Yes</v>
      </c>
      <c r="S931" s="5" t="str">
        <f t="shared" si="160"/>
        <v>Answer Required</v>
      </c>
      <c r="T931" s="6" t="str">
        <f t="shared" si="161"/>
        <v>N/A</v>
      </c>
      <c r="U931" s="7" t="str">
        <f t="shared" si="162"/>
        <v>No</v>
      </c>
      <c r="V931" s="5" t="str">
        <f t="shared" si="163"/>
        <v>Answer Required</v>
      </c>
      <c r="W931" s="6" t="str">
        <f t="shared" si="164"/>
        <v>N/A</v>
      </c>
      <c r="X931" s="5" t="s">
        <v>2886</v>
      </c>
    </row>
    <row r="932" spans="1:24" ht="120" x14ac:dyDescent="0.25">
      <c r="A932" s="77">
        <f>VLOOKUP(C932,'BU and Control BU Listing'!A:E,5,FALSE)</f>
        <v>40200</v>
      </c>
      <c r="B932" s="80" t="s">
        <v>4330</v>
      </c>
      <c r="C932" s="22" t="str">
        <f t="shared" si="154"/>
        <v>40200</v>
      </c>
      <c r="D932" s="22" t="str">
        <f t="shared" si="155"/>
        <v>02312</v>
      </c>
      <c r="E932" s="21" t="str">
        <f>VLOOKUP(B932,'Table A as of March 2024'!A:G,7,FALSE)</f>
        <v>Marine Resources Commission</v>
      </c>
      <c r="F932" s="21" t="str">
        <f>VLOOKUP(B932,'Table A as of March 2024'!A:H,8,FALSE)</f>
        <v>Marine Patrols Fund</v>
      </c>
      <c r="G932" s="11" t="str">
        <f>VLOOKUP(B932,'Table A as of March 2024'!A:I,9,FALSE)</f>
        <v>105</v>
      </c>
      <c r="H932" t="str">
        <f>VLOOKUP(B932,'Table A as of March 2024'!A:L,12,FALSE)</f>
        <v>No</v>
      </c>
      <c r="I932" s="9" t="str">
        <f>VLOOKUP(B932,'Table A as of March 2024'!A:M,13,FALSE)</f>
        <v>R</v>
      </c>
      <c r="J932" t="str">
        <f>VLOOKUP(B932,'Table A as of March 2024'!A:O,15,FALSE)</f>
        <v>C</v>
      </c>
      <c r="K932" t="str">
        <f>VLOOKUP(G932,'ACFR Class Vlookup'!A:B,2,FALSE)</f>
        <v>Governmental</v>
      </c>
      <c r="L932" s="1" t="str">
        <f>VLOOKUP(D932,'Fund Information'!A:F,6,FALSE)</f>
        <v>Per Chapter 854 §1-107. MARINE RESOURCES COMMISSION (402) C. Monies shall be paid from the Marine Life Regulation Enforcement  into the Marine Patrols Fund, pursuant to  § 28.2-108, Code of Virginia. For this purpose, cash shall be transferred from the Commonwealth Transportation Fund. D. Pursuant to § 58.1-2289 D, Code of Virginia, Monies shall be transferred to Marine Life Regulation Enforcement from the Commonwealth Transportation Fund from unrefunded motor fuel taxes for boats and paid into the Marine Patrols Fund.</v>
      </c>
      <c r="M932" s="6" t="str">
        <f t="shared" si="156"/>
        <v>N/A</v>
      </c>
      <c r="N932" s="6" t="s">
        <v>2886</v>
      </c>
      <c r="O932" s="6" t="str">
        <f t="shared" si="157"/>
        <v>N/A</v>
      </c>
      <c r="P932" s="5" t="s">
        <v>2886</v>
      </c>
      <c r="Q932" s="6" t="str">
        <f t="shared" si="158"/>
        <v>N/A</v>
      </c>
      <c r="R932" s="7" t="str">
        <f t="shared" si="159"/>
        <v>No</v>
      </c>
      <c r="S932" s="5" t="str">
        <f t="shared" si="160"/>
        <v>Answer Required</v>
      </c>
      <c r="T932" s="6" t="str">
        <f t="shared" si="161"/>
        <v>N/A</v>
      </c>
      <c r="U932" s="7" t="str">
        <f t="shared" si="162"/>
        <v>Yes</v>
      </c>
      <c r="V932" s="5" t="str">
        <f t="shared" si="163"/>
        <v>Answer Required</v>
      </c>
      <c r="W932" s="6" t="str">
        <f t="shared" si="164"/>
        <v>N/A</v>
      </c>
      <c r="X932" s="5" t="s">
        <v>2886</v>
      </c>
    </row>
    <row r="933" spans="1:24" ht="30" x14ac:dyDescent="0.25">
      <c r="A933" s="77">
        <f>VLOOKUP(C933,'BU and Control BU Listing'!A:E,5,FALSE)</f>
        <v>40200</v>
      </c>
      <c r="B933" s="80" t="s">
        <v>4331</v>
      </c>
      <c r="C933" s="22" t="str">
        <f t="shared" si="154"/>
        <v>40200</v>
      </c>
      <c r="D933" s="22" t="str">
        <f t="shared" si="155"/>
        <v>02322</v>
      </c>
      <c r="E933" s="21" t="str">
        <f>VLOOKUP(B933,'Table A as of March 2024'!A:G,7,FALSE)</f>
        <v>Marine Resources Commission</v>
      </c>
      <c r="F933" s="21" t="str">
        <f>VLOOKUP(B933,'Table A as of March 2024'!A:H,8,FALSE)</f>
        <v>Improve Commercial&amp;Sport Fish</v>
      </c>
      <c r="G933" s="11" t="str">
        <f>VLOOKUP(B933,'Table A as of March 2024'!A:I,9,FALSE)</f>
        <v>100</v>
      </c>
      <c r="H933" t="str">
        <f>VLOOKUP(B933,'Table A as of March 2024'!A:L,12,FALSE)</f>
        <v>No</v>
      </c>
      <c r="I933" s="9" t="str">
        <f>VLOOKUP(B933,'Table A as of March 2024'!A:M,13,FALSE)</f>
        <v>U</v>
      </c>
      <c r="J933" t="str">
        <f>VLOOKUP(B933,'Table A as of March 2024'!A:O,15,FALSE)</f>
        <v>A</v>
      </c>
      <c r="K933" t="str">
        <f>VLOOKUP(G933,'ACFR Class Vlookup'!A:B,2,FALSE)</f>
        <v>Governmental</v>
      </c>
      <c r="L933" s="1" t="str">
        <f>VLOOKUP(D933,'Fund Information'!A:F,6,FALSE)</f>
        <v>Monies in this fund are used for the construction and maintenance of artificial fishing reefs.</v>
      </c>
      <c r="M933" s="6" t="str">
        <f t="shared" si="156"/>
        <v>N/A</v>
      </c>
      <c r="N933" s="6" t="s">
        <v>2886</v>
      </c>
      <c r="O933" s="6" t="str">
        <f t="shared" si="157"/>
        <v>N/A</v>
      </c>
      <c r="P933" s="5" t="s">
        <v>2886</v>
      </c>
      <c r="Q933" s="6" t="str">
        <f t="shared" si="158"/>
        <v>N/A</v>
      </c>
      <c r="R933" s="7" t="str">
        <f t="shared" si="159"/>
        <v>No</v>
      </c>
      <c r="S933" s="5" t="str">
        <f t="shared" si="160"/>
        <v>Answer Required</v>
      </c>
      <c r="T933" s="6" t="str">
        <f t="shared" si="161"/>
        <v>N/A</v>
      </c>
      <c r="U933" s="7" t="str">
        <f t="shared" si="162"/>
        <v>No</v>
      </c>
      <c r="V933" s="5" t="str">
        <f t="shared" si="163"/>
        <v>Answer Required</v>
      </c>
      <c r="W933" s="6" t="str">
        <f t="shared" si="164"/>
        <v>N/A</v>
      </c>
      <c r="X933" s="5" t="s">
        <v>2886</v>
      </c>
    </row>
    <row r="934" spans="1:24" ht="60" x14ac:dyDescent="0.25">
      <c r="A934" s="77">
        <f>VLOOKUP(C934,'BU and Control BU Listing'!A:E,5,FALSE)</f>
        <v>40200</v>
      </c>
      <c r="B934" s="80" t="s">
        <v>4332</v>
      </c>
      <c r="C934" s="22" t="str">
        <f t="shared" si="154"/>
        <v>40200</v>
      </c>
      <c r="D934" s="22" t="str">
        <f t="shared" si="155"/>
        <v>02402</v>
      </c>
      <c r="E934" s="21" t="str">
        <f>VLOOKUP(B934,'Table A as of March 2024'!A:G,7,FALSE)</f>
        <v>Marine Resources Commission</v>
      </c>
      <c r="F934" s="21" t="str">
        <f>VLOOKUP(B934,'Table A as of March 2024'!A:H,8,FALSE)</f>
        <v>MRC Special Revenue Fund</v>
      </c>
      <c r="G934" s="11" t="str">
        <f>VLOOKUP(B934,'Table A as of March 2024'!A:I,9,FALSE)</f>
        <v>105</v>
      </c>
      <c r="H934" t="str">
        <f>VLOOKUP(B934,'Table A as of March 2024'!A:L,12,FALSE)</f>
        <v>No</v>
      </c>
      <c r="I934" s="9" t="str">
        <f>VLOOKUP(B934,'Table A as of March 2024'!A:M,13,FALSE)</f>
        <v>U</v>
      </c>
      <c r="J934" t="str">
        <f>VLOOKUP(B934,'Table A as of March 2024'!A:O,15,FALSE)</f>
        <v>R</v>
      </c>
      <c r="K934" t="str">
        <f>VLOOKUP(G934,'ACFR Class Vlookup'!A:B,2,FALSE)</f>
        <v>Governmental</v>
      </c>
      <c r="L934" s="1" t="str">
        <f>VLOOKUP(D934,'Fund Information'!A:F,6,FALSE)</f>
        <v>Per Section 4-2.01 of the Appropriation Act, solicitation of nongeneral donations, this fund accounts for donations and non-Federal, private and local grants.  The majority of the grants are used for oyster replenishment.</v>
      </c>
      <c r="M934" s="6" t="str">
        <f t="shared" si="156"/>
        <v>N/A</v>
      </c>
      <c r="N934" s="6" t="s">
        <v>2886</v>
      </c>
      <c r="O934" s="6" t="str">
        <f t="shared" si="157"/>
        <v>N/A</v>
      </c>
      <c r="P934" s="5" t="s">
        <v>2886</v>
      </c>
      <c r="Q934" s="6" t="str">
        <f t="shared" si="158"/>
        <v>N/A</v>
      </c>
      <c r="R934" s="7" t="str">
        <f t="shared" si="159"/>
        <v>Yes</v>
      </c>
      <c r="S934" s="5" t="str">
        <f t="shared" si="160"/>
        <v>Answer Required</v>
      </c>
      <c r="T934" s="6" t="str">
        <f t="shared" si="161"/>
        <v>N/A</v>
      </c>
      <c r="U934" s="7" t="str">
        <f t="shared" si="162"/>
        <v>No</v>
      </c>
      <c r="V934" s="5" t="str">
        <f t="shared" si="163"/>
        <v>Answer Required</v>
      </c>
      <c r="W934" s="6" t="str">
        <f t="shared" si="164"/>
        <v>N/A</v>
      </c>
      <c r="X934" s="5" t="s">
        <v>2886</v>
      </c>
    </row>
    <row r="935" spans="1:24" ht="90" x14ac:dyDescent="0.25">
      <c r="A935" s="77">
        <f>VLOOKUP(C935,'BU and Control BU Listing'!A:E,5,FALSE)</f>
        <v>40200</v>
      </c>
      <c r="B935" s="80" t="s">
        <v>4333</v>
      </c>
      <c r="C935" s="22" t="str">
        <f t="shared" si="154"/>
        <v>40200</v>
      </c>
      <c r="D935" s="22" t="str">
        <f t="shared" si="155"/>
        <v>02455</v>
      </c>
      <c r="E935" s="21" t="str">
        <f>VLOOKUP(B935,'Table A as of March 2024'!A:G,7,FALSE)</f>
        <v>Marine Resources Commission</v>
      </c>
      <c r="F935" s="21" t="str">
        <f>VLOOKUP(B935,'Table A as of March 2024'!A:H,8,FALSE)</f>
        <v>Marine Fishing Improvement Fd</v>
      </c>
      <c r="G935" s="11" t="str">
        <f>VLOOKUP(B935,'Table A as of March 2024'!A:I,9,FALSE)</f>
        <v>105</v>
      </c>
      <c r="H935" t="str">
        <f>VLOOKUP(B935,'Table A as of March 2024'!A:L,12,FALSE)</f>
        <v>No</v>
      </c>
      <c r="I935" s="9" t="str">
        <f>VLOOKUP(B935,'Table A as of March 2024'!A:M,13,FALSE)</f>
        <v>U</v>
      </c>
      <c r="J935" t="str">
        <f>VLOOKUP(B935,'Table A as of March 2024'!A:O,15,FALSE)</f>
        <v>C</v>
      </c>
      <c r="K935" t="str">
        <f>VLOOKUP(G935,'ACFR Class Vlookup'!A:B,2,FALSE)</f>
        <v>Governmental</v>
      </c>
      <c r="L935" s="1" t="str">
        <f>VLOOKUP(D935,'Fund Information'!A:F,6,FALSE)</f>
        <v>Revenue is derived from a number of licenses sold to the commercial fishing industry to include  commercial fishermen registration, fees from the sale of seafood landing licenses, fees from multiple types of commercial fishing gear licenses and nonresident fees.  Funds are used for commercial fishery improvement projects and a mandatory catch reporting and licensing system.</v>
      </c>
      <c r="M935" s="6" t="str">
        <f t="shared" si="156"/>
        <v>N/A</v>
      </c>
      <c r="N935" s="6" t="s">
        <v>2886</v>
      </c>
      <c r="O935" s="6" t="str">
        <f t="shared" si="157"/>
        <v>N/A</v>
      </c>
      <c r="P935" s="5" t="s">
        <v>2886</v>
      </c>
      <c r="Q935" s="6" t="str">
        <f t="shared" si="158"/>
        <v>N/A</v>
      </c>
      <c r="R935" s="7" t="str">
        <f t="shared" si="159"/>
        <v>No</v>
      </c>
      <c r="S935" s="5" t="str">
        <f t="shared" si="160"/>
        <v>Answer Required</v>
      </c>
      <c r="T935" s="6" t="str">
        <f t="shared" si="161"/>
        <v>N/A</v>
      </c>
      <c r="U935" s="7" t="str">
        <f t="shared" si="162"/>
        <v>Yes</v>
      </c>
      <c r="V935" s="5" t="str">
        <f t="shared" si="163"/>
        <v>Answer Required</v>
      </c>
      <c r="W935" s="6" t="str">
        <f t="shared" si="164"/>
        <v>N/A</v>
      </c>
      <c r="X935" s="5" t="s">
        <v>2886</v>
      </c>
    </row>
    <row r="936" spans="1:24" ht="60" x14ac:dyDescent="0.25">
      <c r="A936" s="77">
        <f>VLOOKUP(C936,'BU and Control BU Listing'!A:E,5,FALSE)</f>
        <v>40200</v>
      </c>
      <c r="B936" s="80" t="s">
        <v>4334</v>
      </c>
      <c r="C936" s="22" t="str">
        <f t="shared" si="154"/>
        <v>40200</v>
      </c>
      <c r="D936" s="22" t="str">
        <f t="shared" si="155"/>
        <v>02490</v>
      </c>
      <c r="E936" s="21" t="str">
        <f>VLOOKUP(B936,'Table A as of March 2024'!A:G,7,FALSE)</f>
        <v>Marine Resources Commission</v>
      </c>
      <c r="F936" s="21" t="str">
        <f>VLOOKUP(B936,'Table A as of March 2024'!A:H,8,FALSE)</f>
        <v>VA Saltwater Recreational Fish</v>
      </c>
      <c r="G936" s="11" t="str">
        <f>VLOOKUP(B936,'Table A as of March 2024'!A:I,9,FALSE)</f>
        <v>105</v>
      </c>
      <c r="H936" t="str">
        <f>VLOOKUP(B936,'Table A as of March 2024'!A:L,12,FALSE)</f>
        <v>No</v>
      </c>
      <c r="I936" s="9" t="str">
        <f>VLOOKUP(B936,'Table A as of March 2024'!A:M,13,FALSE)</f>
        <v>U</v>
      </c>
      <c r="J936" t="str">
        <f>VLOOKUP(B936,'Table A as of March 2024'!A:O,15,FALSE)</f>
        <v>C</v>
      </c>
      <c r="K936" t="str">
        <f>VLOOKUP(G936,'ACFR Class Vlookup'!A:B,2,FALSE)</f>
        <v>Governmental</v>
      </c>
      <c r="L936" s="1" t="str">
        <f>VLOOKUP(D936,'Fund Information'!A:F,6,FALSE)</f>
        <v>Monies come strictly from the sale of various types of Saltwater Recreational Fishing Licenses and  interest stays in the fund. Monies support a wide variety of projects to benefit recreational saltwater fishing in the Commonwealth.</v>
      </c>
      <c r="M936" s="6" t="str">
        <f t="shared" si="156"/>
        <v>N/A</v>
      </c>
      <c r="N936" s="6" t="s">
        <v>2886</v>
      </c>
      <c r="O936" s="6" t="str">
        <f t="shared" si="157"/>
        <v>N/A</v>
      </c>
      <c r="P936" s="5" t="s">
        <v>2886</v>
      </c>
      <c r="Q936" s="6" t="str">
        <f t="shared" si="158"/>
        <v>N/A</v>
      </c>
      <c r="R936" s="7" t="str">
        <f t="shared" si="159"/>
        <v>No</v>
      </c>
      <c r="S936" s="5" t="str">
        <f t="shared" si="160"/>
        <v>Answer Required</v>
      </c>
      <c r="T936" s="6" t="str">
        <f t="shared" si="161"/>
        <v>N/A</v>
      </c>
      <c r="U936" s="7" t="str">
        <f t="shared" si="162"/>
        <v>Yes</v>
      </c>
      <c r="V936" s="5" t="str">
        <f t="shared" si="163"/>
        <v>Answer Required</v>
      </c>
      <c r="W936" s="6" t="str">
        <f t="shared" si="164"/>
        <v>N/A</v>
      </c>
      <c r="X936" s="5" t="s">
        <v>2886</v>
      </c>
    </row>
    <row r="937" spans="1:24" ht="30" x14ac:dyDescent="0.25">
      <c r="A937" s="77">
        <f>VLOOKUP(C937,'BU and Control BU Listing'!A:E,5,FALSE)</f>
        <v>40200</v>
      </c>
      <c r="B937" s="80" t="s">
        <v>4335</v>
      </c>
      <c r="C937" s="22" t="str">
        <f t="shared" si="154"/>
        <v>40200</v>
      </c>
      <c r="D937" s="22" t="str">
        <f t="shared" si="155"/>
        <v>02710</v>
      </c>
      <c r="E937" s="21" t="str">
        <f>VLOOKUP(B937,'Table A as of March 2024'!A:G,7,FALSE)</f>
        <v>Marine Resources Commission</v>
      </c>
      <c r="F937" s="21" t="str">
        <f>VLOOKUP(B937,'Table A as of March 2024'!A:H,8,FALSE)</f>
        <v>Central Garage Pool Vehicles</v>
      </c>
      <c r="G937" s="11" t="str">
        <f>VLOOKUP(B937,'Table A as of March 2024'!A:I,9,FALSE)</f>
        <v>100</v>
      </c>
      <c r="H937" t="str">
        <f>VLOOKUP(B937,'Table A as of March 2024'!A:L,12,FALSE)</f>
        <v>No</v>
      </c>
      <c r="I937" s="9" t="str">
        <f>VLOOKUP(B937,'Table A as of March 2024'!A:M,13,FALSE)</f>
        <v>U</v>
      </c>
      <c r="J937" t="str">
        <f>VLOOKUP(B937,'Table A as of March 2024'!A:O,15,FALSE)</f>
        <v>A</v>
      </c>
      <c r="K937" t="str">
        <f>VLOOKUP(G937,'ACFR Class Vlookup'!A:B,2,FALSE)</f>
        <v>Governmental</v>
      </c>
      <c r="L937" s="1" t="str">
        <f>VLOOKUP(D937,'Fund Information'!A:F,6,FALSE)</f>
        <v>State Central Garage Pool Vehicles - Accounts for fees paid for use of state vehicles.</v>
      </c>
      <c r="M937" s="6" t="str">
        <f t="shared" si="156"/>
        <v>N/A</v>
      </c>
      <c r="N937" s="6" t="s">
        <v>2886</v>
      </c>
      <c r="O937" s="6" t="str">
        <f t="shared" si="157"/>
        <v>N/A</v>
      </c>
      <c r="P937" s="5" t="s">
        <v>2886</v>
      </c>
      <c r="Q937" s="6" t="str">
        <f t="shared" si="158"/>
        <v>N/A</v>
      </c>
      <c r="R937" s="7" t="str">
        <f t="shared" si="159"/>
        <v>No</v>
      </c>
      <c r="S937" s="5" t="str">
        <f t="shared" si="160"/>
        <v>Answer Required</v>
      </c>
      <c r="T937" s="6" t="str">
        <f t="shared" si="161"/>
        <v>N/A</v>
      </c>
      <c r="U937" s="7" t="str">
        <f t="shared" si="162"/>
        <v>No</v>
      </c>
      <c r="V937" s="5" t="str">
        <f t="shared" si="163"/>
        <v>Answer Required</v>
      </c>
      <c r="W937" s="6" t="str">
        <f t="shared" si="164"/>
        <v>N/A</v>
      </c>
      <c r="X937" s="5" t="s">
        <v>2886</v>
      </c>
    </row>
    <row r="938" spans="1:24" ht="60" x14ac:dyDescent="0.25">
      <c r="A938" s="77">
        <f>VLOOKUP(C938,'BU and Control BU Listing'!A:E,5,FALSE)</f>
        <v>40200</v>
      </c>
      <c r="B938" s="80" t="s">
        <v>4336</v>
      </c>
      <c r="C938" s="22" t="str">
        <f t="shared" si="154"/>
        <v>40200</v>
      </c>
      <c r="D938" s="22" t="str">
        <f t="shared" si="155"/>
        <v>02800</v>
      </c>
      <c r="E938" s="21" t="str">
        <f>VLOOKUP(B938,'Table A as of March 2024'!A:G,7,FALSE)</f>
        <v>Marine Resources Commission</v>
      </c>
      <c r="F938" s="21" t="str">
        <f>VLOOKUP(B938,'Table A as of March 2024'!A:H,8,FALSE)</f>
        <v>Appropriated IDC Recoveries</v>
      </c>
      <c r="G938" s="11" t="str">
        <f>VLOOKUP(B938,'Table A as of March 2024'!A:I,9,FALSE)</f>
        <v>105</v>
      </c>
      <c r="H938" t="str">
        <f>VLOOKUP(B938,'Table A as of March 2024'!A:L,12,FALSE)</f>
        <v>No</v>
      </c>
      <c r="I938" s="9" t="str">
        <f>VLOOKUP(B938,'Table A as of March 2024'!A:M,13,FALSE)</f>
        <v>U</v>
      </c>
      <c r="J938" t="str">
        <f>VLOOKUP(B938,'Table A as of March 2024'!A:O,15,FALSE)</f>
        <v>A</v>
      </c>
      <c r="K938" t="str">
        <f>VLOOKUP(G938,'ACFR Class Vlookup'!A:B,2,FALSE)</f>
        <v>Governmental</v>
      </c>
      <c r="L938" s="1" t="str">
        <f>VLOOKUP(D938,'Fund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938" s="6" t="str">
        <f t="shared" si="156"/>
        <v>N/A</v>
      </c>
      <c r="N938" s="6" t="s">
        <v>2886</v>
      </c>
      <c r="O938" s="6" t="str">
        <f t="shared" si="157"/>
        <v>N/A</v>
      </c>
      <c r="P938" s="5" t="s">
        <v>2886</v>
      </c>
      <c r="Q938" s="6" t="str">
        <f t="shared" si="158"/>
        <v>N/A</v>
      </c>
      <c r="R938" s="7" t="str">
        <f t="shared" si="159"/>
        <v>No</v>
      </c>
      <c r="S938" s="5" t="str">
        <f t="shared" si="160"/>
        <v>Answer Required</v>
      </c>
      <c r="T938" s="6" t="str">
        <f t="shared" si="161"/>
        <v>N/A</v>
      </c>
      <c r="U938" s="7" t="str">
        <f t="shared" si="162"/>
        <v>No</v>
      </c>
      <c r="V938" s="5" t="str">
        <f t="shared" si="163"/>
        <v>Answer Required</v>
      </c>
      <c r="W938" s="6" t="str">
        <f t="shared" si="164"/>
        <v>N/A</v>
      </c>
      <c r="X938" s="5" t="s">
        <v>2886</v>
      </c>
    </row>
    <row r="939" spans="1:24" x14ac:dyDescent="0.25">
      <c r="A939" s="77">
        <f>VLOOKUP(C939,'BU and Control BU Listing'!A:E,5,FALSE)</f>
        <v>40200</v>
      </c>
      <c r="B939" s="80" t="s">
        <v>4337</v>
      </c>
      <c r="C939" s="22" t="str">
        <f t="shared" si="154"/>
        <v>40200</v>
      </c>
      <c r="D939" s="22" t="str">
        <f t="shared" si="155"/>
        <v>02840</v>
      </c>
      <c r="E939" s="21" t="str">
        <f>VLOOKUP(B939,'Table A as of March 2024'!A:G,7,FALSE)</f>
        <v>Marine Resources Commission</v>
      </c>
      <c r="F939" s="21" t="str">
        <f>VLOOKUP(B939,'Table A as of March 2024'!A:H,8,FALSE)</f>
        <v>Recycl Mtrl Sales-Gen/NonHE</v>
      </c>
      <c r="G939" s="11" t="str">
        <f>VLOOKUP(B939,'Table A as of March 2024'!A:I,9,FALSE)</f>
        <v>100</v>
      </c>
      <c r="H939" t="str">
        <f>VLOOKUP(B939,'Table A as of March 2024'!A:L,12,FALSE)</f>
        <v>No</v>
      </c>
      <c r="I939" s="9" t="str">
        <f>VLOOKUP(B939,'Table A as of March 2024'!A:M,13,FALSE)</f>
        <v>U</v>
      </c>
      <c r="J939" t="str">
        <f>VLOOKUP(B939,'Table A as of March 2024'!A:O,15,FALSE)</f>
        <v>A</v>
      </c>
      <c r="K939" t="str">
        <f>VLOOKUP(G939,'ACFR Class Vlookup'!A:B,2,FALSE)</f>
        <v>Governmental</v>
      </c>
      <c r="L939" s="1" t="str">
        <f>VLOOKUP(D939,'Fund Information'!A:F,6,FALSE)</f>
        <v>Accounts for recyclable material sales.</v>
      </c>
      <c r="M939" s="6" t="str">
        <f t="shared" si="156"/>
        <v>N/A</v>
      </c>
      <c r="N939" s="6" t="s">
        <v>2886</v>
      </c>
      <c r="O939" s="6" t="str">
        <f t="shared" si="157"/>
        <v>N/A</v>
      </c>
      <c r="P939" s="5" t="s">
        <v>2886</v>
      </c>
      <c r="Q939" s="6" t="str">
        <f t="shared" si="158"/>
        <v>N/A</v>
      </c>
      <c r="R939" s="7" t="str">
        <f t="shared" si="159"/>
        <v>No</v>
      </c>
      <c r="S939" s="5" t="str">
        <f t="shared" si="160"/>
        <v>Answer Required</v>
      </c>
      <c r="T939" s="6" t="str">
        <f t="shared" si="161"/>
        <v>N/A</v>
      </c>
      <c r="U939" s="7" t="str">
        <f t="shared" si="162"/>
        <v>No</v>
      </c>
      <c r="V939" s="5" t="str">
        <f t="shared" si="163"/>
        <v>Answer Required</v>
      </c>
      <c r="W939" s="6" t="str">
        <f t="shared" si="164"/>
        <v>N/A</v>
      </c>
      <c r="X939" s="5" t="s">
        <v>2886</v>
      </c>
    </row>
    <row r="940" spans="1:24" ht="30" x14ac:dyDescent="0.25">
      <c r="A940" s="77">
        <f>VLOOKUP(C940,'BU and Control BU Listing'!A:E,5,FALSE)</f>
        <v>40200</v>
      </c>
      <c r="B940" s="80" t="s">
        <v>4338</v>
      </c>
      <c r="C940" s="22" t="str">
        <f t="shared" si="154"/>
        <v>40200</v>
      </c>
      <c r="D940" s="22" t="str">
        <f t="shared" si="155"/>
        <v>02870</v>
      </c>
      <c r="E940" s="21" t="str">
        <f>VLOOKUP(B940,'Table A as of March 2024'!A:G,7,FALSE)</f>
        <v>Marine Resources Commission</v>
      </c>
      <c r="F940" s="21" t="str">
        <f>VLOOKUP(B940,'Table A as of March 2024'!A:H,8,FALSE)</f>
        <v>Surp Suppy/Equip Sale-GF-NonHE</v>
      </c>
      <c r="G940" s="11" t="str">
        <f>VLOOKUP(B940,'Table A as of March 2024'!A:I,9,FALSE)</f>
        <v>100</v>
      </c>
      <c r="H940" t="str">
        <f>VLOOKUP(B940,'Table A as of March 2024'!A:L,12,FALSE)</f>
        <v>No</v>
      </c>
      <c r="I940" s="9" t="str">
        <f>VLOOKUP(B940,'Table A as of March 2024'!A:M,13,FALSE)</f>
        <v>U</v>
      </c>
      <c r="J940" t="str">
        <f>VLOOKUP(B940,'Table A as of March 2024'!A:O,15,FALSE)</f>
        <v>A</v>
      </c>
      <c r="K940" t="str">
        <f>VLOOKUP(G940,'ACFR Class Vlookup'!A:B,2,FALSE)</f>
        <v>Governmental</v>
      </c>
      <c r="L940" s="1" t="str">
        <f>VLOOKUP(D940,'Fund Information'!A:F,6,FALSE)</f>
        <v>Accounts for sale of surplus supplies and equipment purchased with General Funds for Non Higher Ed agencies.</v>
      </c>
      <c r="M940" s="6" t="str">
        <f t="shared" si="156"/>
        <v>N/A</v>
      </c>
      <c r="N940" s="6" t="s">
        <v>2886</v>
      </c>
      <c r="O940" s="6" t="str">
        <f t="shared" si="157"/>
        <v>N/A</v>
      </c>
      <c r="P940" s="5" t="s">
        <v>2886</v>
      </c>
      <c r="Q940" s="6" t="str">
        <f t="shared" si="158"/>
        <v>N/A</v>
      </c>
      <c r="R940" s="7" t="str">
        <f t="shared" si="159"/>
        <v>No</v>
      </c>
      <c r="S940" s="5" t="str">
        <f t="shared" si="160"/>
        <v>Answer Required</v>
      </c>
      <c r="T940" s="6" t="str">
        <f t="shared" si="161"/>
        <v>N/A</v>
      </c>
      <c r="U940" s="7" t="str">
        <f t="shared" si="162"/>
        <v>No</v>
      </c>
      <c r="V940" s="5" t="str">
        <f t="shared" si="163"/>
        <v>Answer Required</v>
      </c>
      <c r="W940" s="6" t="str">
        <f t="shared" si="164"/>
        <v>N/A</v>
      </c>
      <c r="X940" s="5" t="s">
        <v>2886</v>
      </c>
    </row>
    <row r="941" spans="1:24" ht="30" x14ac:dyDescent="0.25">
      <c r="A941" s="77">
        <f>VLOOKUP(C941,'BU and Control BU Listing'!A:E,5,FALSE)</f>
        <v>40200</v>
      </c>
      <c r="B941" s="80" t="s">
        <v>4339</v>
      </c>
      <c r="C941" s="22" t="str">
        <f t="shared" si="154"/>
        <v>40200</v>
      </c>
      <c r="D941" s="22" t="str">
        <f t="shared" si="155"/>
        <v>02880</v>
      </c>
      <c r="E941" s="21" t="str">
        <f>VLOOKUP(B941,'Table A as of March 2024'!A:G,7,FALSE)</f>
        <v>Marine Resources Commission</v>
      </c>
      <c r="F941" s="21" t="str">
        <f>VLOOKUP(B941,'Table A as of March 2024'!A:H,8,FALSE)</f>
        <v>Surp Supply/Equip-NonGF-NonHE</v>
      </c>
      <c r="G941" s="11" t="str">
        <f>VLOOKUP(B941,'Table A as of March 2024'!A:I,9,FALSE)</f>
        <v>100</v>
      </c>
      <c r="H941" t="str">
        <f>VLOOKUP(B941,'Table A as of March 2024'!A:L,12,FALSE)</f>
        <v>No</v>
      </c>
      <c r="I941" s="9" t="str">
        <f>VLOOKUP(B941,'Table A as of March 2024'!A:M,13,FALSE)</f>
        <v>U</v>
      </c>
      <c r="J941" t="str">
        <f>VLOOKUP(B941,'Table A as of March 2024'!A:O,15,FALSE)</f>
        <v>A</v>
      </c>
      <c r="K941" t="str">
        <f>VLOOKUP(G941,'ACFR Class Vlookup'!A:B,2,FALSE)</f>
        <v>Governmental</v>
      </c>
      <c r="L941" s="1" t="str">
        <f>VLOOKUP(D941,'Fund Information'!A:F,6,FALSE)</f>
        <v>Accounts for sale of surplus supplies and equipment purchased with Non General Funds for Non Higher Ed agencies.</v>
      </c>
      <c r="M941" s="6" t="str">
        <f t="shared" si="156"/>
        <v>N/A</v>
      </c>
      <c r="N941" s="6" t="s">
        <v>2886</v>
      </c>
      <c r="O941" s="6" t="str">
        <f t="shared" si="157"/>
        <v>N/A</v>
      </c>
      <c r="P941" s="5" t="s">
        <v>2886</v>
      </c>
      <c r="Q941" s="6" t="str">
        <f t="shared" si="158"/>
        <v>N/A</v>
      </c>
      <c r="R941" s="7" t="str">
        <f t="shared" si="159"/>
        <v>No</v>
      </c>
      <c r="S941" s="5" t="str">
        <f t="shared" si="160"/>
        <v>Answer Required</v>
      </c>
      <c r="T941" s="6" t="str">
        <f t="shared" si="161"/>
        <v>N/A</v>
      </c>
      <c r="U941" s="7" t="str">
        <f t="shared" si="162"/>
        <v>No</v>
      </c>
      <c r="V941" s="5" t="str">
        <f t="shared" si="163"/>
        <v>Answer Required</v>
      </c>
      <c r="W941" s="6" t="str">
        <f t="shared" si="164"/>
        <v>N/A</v>
      </c>
      <c r="X941" s="5" t="s">
        <v>2886</v>
      </c>
    </row>
    <row r="942" spans="1:24" ht="30" x14ac:dyDescent="0.25">
      <c r="A942" s="77">
        <f>VLOOKUP(C942,'BU and Control BU Listing'!A:E,5,FALSE)</f>
        <v>40200</v>
      </c>
      <c r="B942" s="80" t="s">
        <v>4340</v>
      </c>
      <c r="C942" s="22" t="str">
        <f t="shared" si="154"/>
        <v>40200</v>
      </c>
      <c r="D942" s="22" t="str">
        <f t="shared" si="155"/>
        <v>02900</v>
      </c>
      <c r="E942" s="21" t="str">
        <f>VLOOKUP(B942,'Table A as of March 2024'!A:G,7,FALSE)</f>
        <v>Marine Resources Commission</v>
      </c>
      <c r="F942" s="21" t="str">
        <f>VLOOKUP(B942,'Table A as of March 2024'!A:H,8,FALSE)</f>
        <v>Insurance Recovery</v>
      </c>
      <c r="G942" s="11" t="str">
        <f>VLOOKUP(B942,'Table A as of March 2024'!A:I,9,FALSE)</f>
        <v>105</v>
      </c>
      <c r="H942" t="str">
        <f>VLOOKUP(B942,'Table A as of March 2024'!A:L,12,FALSE)</f>
        <v>No</v>
      </c>
      <c r="I942" s="9" t="str">
        <f>VLOOKUP(B942,'Table A as of March 2024'!A:M,13,FALSE)</f>
        <v>U</v>
      </c>
      <c r="J942" t="str">
        <f>VLOOKUP(B942,'Table A as of March 2024'!A:O,15,FALSE)</f>
        <v>C</v>
      </c>
      <c r="K942" t="str">
        <f>VLOOKUP(G942,'ACFR Class Vlookup'!A:B,2,FALSE)</f>
        <v>Governmental</v>
      </c>
      <c r="L942" s="1" t="str">
        <f>VLOOKUP(D942,'Fund Information'!A:F,6,FALSE)</f>
        <v>Accounts for insurance proceeds received when an insured item is damaged.</v>
      </c>
      <c r="M942" s="6" t="str">
        <f t="shared" si="156"/>
        <v>N/A</v>
      </c>
      <c r="N942" s="6" t="s">
        <v>2886</v>
      </c>
      <c r="O942" s="6" t="str">
        <f t="shared" si="157"/>
        <v>N/A</v>
      </c>
      <c r="P942" s="5" t="s">
        <v>2886</v>
      </c>
      <c r="Q942" s="6" t="str">
        <f t="shared" si="158"/>
        <v>N/A</v>
      </c>
      <c r="R942" s="7" t="str">
        <f t="shared" si="159"/>
        <v>No</v>
      </c>
      <c r="S942" s="5" t="str">
        <f t="shared" si="160"/>
        <v>Answer Required</v>
      </c>
      <c r="T942" s="6" t="str">
        <f t="shared" si="161"/>
        <v>N/A</v>
      </c>
      <c r="U942" s="7" t="str">
        <f t="shared" si="162"/>
        <v>Yes</v>
      </c>
      <c r="V942" s="5" t="str">
        <f t="shared" si="163"/>
        <v>Answer Required</v>
      </c>
      <c r="W942" s="6" t="str">
        <f t="shared" si="164"/>
        <v>N/A</v>
      </c>
      <c r="X942" s="5" t="s">
        <v>2886</v>
      </c>
    </row>
    <row r="943" spans="1:24" ht="75" x14ac:dyDescent="0.25">
      <c r="A943" s="77">
        <f>VLOOKUP(C943,'BU and Control BU Listing'!A:E,5,FALSE)</f>
        <v>40200</v>
      </c>
      <c r="B943" s="80" t="s">
        <v>4341</v>
      </c>
      <c r="C943" s="22" t="str">
        <f t="shared" si="154"/>
        <v>40200</v>
      </c>
      <c r="D943" s="22" t="str">
        <f t="shared" si="155"/>
        <v>04100</v>
      </c>
      <c r="E943" s="21" t="str">
        <f>VLOOKUP(B943,'Table A as of March 2024'!A:G,7,FALSE)</f>
        <v>Marine Resources Commission</v>
      </c>
      <c r="F943" s="21" t="str">
        <f>VLOOKUP(B943,'Table A as of March 2024'!A:H,8,FALSE)</f>
        <v>Hwy Maintenance &amp; Operating Fd</v>
      </c>
      <c r="G943" s="11" t="str">
        <f>VLOOKUP(B943,'Table A as of March 2024'!A:I,9,FALSE)</f>
        <v>110</v>
      </c>
      <c r="H943" t="str">
        <f>VLOOKUP(B943,'Table A as of March 2024'!A:L,12,FALSE)</f>
        <v>No</v>
      </c>
      <c r="I943" s="9" t="str">
        <f>VLOOKUP(B943,'Table A as of March 2024'!A:M,13,FALSE)</f>
        <v>U</v>
      </c>
      <c r="J943" t="str">
        <f>VLOOKUP(B943,'Table A as of March 2024'!A:O,15,FALSE)</f>
        <v>C</v>
      </c>
      <c r="K943" t="str">
        <f>VLOOKUP(G943,'ACFR Class Vlookup'!A:B,2,FALSE)</f>
        <v>Governmental</v>
      </c>
      <c r="L943" s="1" t="str">
        <f>VLOOKUP(D943,'Fund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943" s="6" t="str">
        <f t="shared" si="156"/>
        <v>N/A</v>
      </c>
      <c r="N943" s="6" t="s">
        <v>2886</v>
      </c>
      <c r="O943" s="6" t="str">
        <f t="shared" si="157"/>
        <v>N/A</v>
      </c>
      <c r="P943" s="5" t="s">
        <v>2886</v>
      </c>
      <c r="Q943" s="6" t="str">
        <f t="shared" si="158"/>
        <v>N/A</v>
      </c>
      <c r="R943" s="7" t="str">
        <f t="shared" si="159"/>
        <v>No</v>
      </c>
      <c r="S943" s="5" t="str">
        <f t="shared" si="160"/>
        <v>Answer Required</v>
      </c>
      <c r="T943" s="6" t="str">
        <f t="shared" si="161"/>
        <v>N/A</v>
      </c>
      <c r="U943" s="7" t="str">
        <f t="shared" si="162"/>
        <v>Yes</v>
      </c>
      <c r="V943" s="5" t="str">
        <f t="shared" si="163"/>
        <v>Answer Required</v>
      </c>
      <c r="W943" s="6" t="str">
        <f t="shared" si="164"/>
        <v>N/A</v>
      </c>
      <c r="X943" s="5" t="s">
        <v>2886</v>
      </c>
    </row>
    <row r="944" spans="1:24" ht="90" x14ac:dyDescent="0.25">
      <c r="A944" s="77">
        <f>VLOOKUP(C944,'BU and Control BU Listing'!A:E,5,FALSE)</f>
        <v>40200</v>
      </c>
      <c r="B944" s="80" t="s">
        <v>4342</v>
      </c>
      <c r="C944" s="22" t="str">
        <f t="shared" si="154"/>
        <v>40200</v>
      </c>
      <c r="D944" s="22" t="str">
        <f t="shared" si="155"/>
        <v>07020</v>
      </c>
      <c r="E944" s="21" t="str">
        <f>VLOOKUP(B944,'Table A as of March 2024'!A:G,7,FALSE)</f>
        <v>Marine Resources Commission</v>
      </c>
      <c r="F944" s="21" t="str">
        <f>VLOOKUP(B944,'Table A as of March 2024'!A:H,8,FALSE)</f>
        <v>Literary Fund</v>
      </c>
      <c r="G944" s="11" t="str">
        <f>VLOOKUP(B944,'Table A as of March 2024'!A:I,9,FALSE)</f>
        <v>125</v>
      </c>
      <c r="H944" t="str">
        <f>VLOOKUP(B944,'Table A as of March 2024'!A:L,12,FALSE)</f>
        <v>No</v>
      </c>
      <c r="I944" s="9" t="str">
        <f>VLOOKUP(B944,'Table A as of March 2024'!A:M,13,FALSE)</f>
        <v>R</v>
      </c>
      <c r="J944" t="str">
        <f>VLOOKUP(B944,'Table A as of March 2024'!A:O,15,FALSE)</f>
        <v>R</v>
      </c>
      <c r="K944" t="str">
        <f>VLOOKUP(G944,'ACFR Class Vlookup'!A:B,2,FALSE)</f>
        <v>Governmental</v>
      </c>
      <c r="L944" s="1" t="str">
        <f>VLOOKUP(D944,'Fund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944" s="6" t="str">
        <f t="shared" si="156"/>
        <v>N/A</v>
      </c>
      <c r="N944" s="6" t="s">
        <v>2886</v>
      </c>
      <c r="O944" s="6" t="str">
        <f t="shared" si="157"/>
        <v>N/A</v>
      </c>
      <c r="P944" s="5" t="s">
        <v>2886</v>
      </c>
      <c r="Q944" s="6" t="str">
        <f t="shared" si="158"/>
        <v>N/A</v>
      </c>
      <c r="R944" s="7" t="str">
        <f t="shared" si="159"/>
        <v>Yes</v>
      </c>
      <c r="S944" s="5" t="str">
        <f t="shared" si="160"/>
        <v>Answer Required</v>
      </c>
      <c r="T944" s="6" t="str">
        <f t="shared" si="161"/>
        <v>N/A</v>
      </c>
      <c r="U944" s="7" t="str">
        <f t="shared" si="162"/>
        <v>No</v>
      </c>
      <c r="V944" s="5" t="str">
        <f t="shared" si="163"/>
        <v>Answer Required</v>
      </c>
      <c r="W944" s="6" t="str">
        <f t="shared" si="164"/>
        <v>N/A</v>
      </c>
      <c r="X944" s="5" t="s">
        <v>2886</v>
      </c>
    </row>
    <row r="945" spans="1:24" ht="30" x14ac:dyDescent="0.25">
      <c r="A945" s="77">
        <f>VLOOKUP(C945,'BU and Control BU Listing'!A:E,5,FALSE)</f>
        <v>40200</v>
      </c>
      <c r="B945" s="80" t="s">
        <v>4343</v>
      </c>
      <c r="C945" s="22" t="str">
        <f t="shared" si="154"/>
        <v>40200</v>
      </c>
      <c r="D945" s="22" t="str">
        <f t="shared" si="155"/>
        <v>08200</v>
      </c>
      <c r="E945" s="21" t="str">
        <f>VLOOKUP(B945,'Table A as of March 2024'!A:G,7,FALSE)</f>
        <v>Marine Resources Commission</v>
      </c>
      <c r="F945" s="21" t="str">
        <f>VLOOKUP(B945,'Table A as of March 2024'!A:H,8,FALSE)</f>
        <v>VPBA Projects</v>
      </c>
      <c r="G945" s="11" t="str">
        <f>VLOOKUP(B945,'Table A as of March 2024'!A:I,9,FALSE)</f>
        <v>156</v>
      </c>
      <c r="H945" t="str">
        <f>VLOOKUP(B945,'Table A as of March 2024'!A:L,12,FALSE)</f>
        <v>No</v>
      </c>
      <c r="I945" s="9" t="str">
        <f>VLOOKUP(B945,'Table A as of March 2024'!A:M,13,FALSE)</f>
        <v>R</v>
      </c>
      <c r="J945" t="str">
        <f>VLOOKUP(B945,'Table A as of March 2024'!A:O,15,FALSE)</f>
        <v>R</v>
      </c>
      <c r="K945" t="str">
        <f>VLOOKUP(G945,'ACFR Class Vlookup'!A:B,2,FALSE)</f>
        <v>Governmental</v>
      </c>
      <c r="L945" s="1" t="str">
        <f>VLOOKUP(D945,'Fund Information'!A:F,6,FALSE)</f>
        <v>Blended component unit recorded from Department of Treasury VPBA financial statement template submissions.</v>
      </c>
      <c r="M945" s="6" t="str">
        <f t="shared" si="156"/>
        <v>N/A</v>
      </c>
      <c r="N945" s="6" t="s">
        <v>2886</v>
      </c>
      <c r="O945" s="6" t="str">
        <f t="shared" si="157"/>
        <v>N/A</v>
      </c>
      <c r="P945" s="5" t="s">
        <v>2886</v>
      </c>
      <c r="Q945" s="6" t="str">
        <f t="shared" si="158"/>
        <v>N/A</v>
      </c>
      <c r="R945" s="7" t="str">
        <f t="shared" si="159"/>
        <v>Yes</v>
      </c>
      <c r="S945" s="5" t="str">
        <f t="shared" si="160"/>
        <v>Answer Required</v>
      </c>
      <c r="T945" s="6" t="str">
        <f t="shared" si="161"/>
        <v>N/A</v>
      </c>
      <c r="U945" s="7" t="str">
        <f t="shared" si="162"/>
        <v>No</v>
      </c>
      <c r="V945" s="5" t="str">
        <f t="shared" si="163"/>
        <v>Answer Required</v>
      </c>
      <c r="W945" s="6" t="str">
        <f t="shared" si="164"/>
        <v>N/A</v>
      </c>
      <c r="X945" s="5" t="s">
        <v>2886</v>
      </c>
    </row>
    <row r="946" spans="1:24" ht="75" x14ac:dyDescent="0.25">
      <c r="A946" s="77">
        <f>VLOOKUP(C946,'BU and Control BU Listing'!A:E,5,FALSE)</f>
        <v>40200</v>
      </c>
      <c r="B946" s="80" t="s">
        <v>8240</v>
      </c>
      <c r="C946" s="22" t="str">
        <f t="shared" si="154"/>
        <v>40200</v>
      </c>
      <c r="D946" s="22" t="str">
        <f t="shared" si="155"/>
        <v>09010</v>
      </c>
      <c r="E946" s="21" t="str">
        <f>VLOOKUP(B946,'Table A as of March 2024'!A:G,7,FALSE)</f>
        <v>Marine Resources Commission</v>
      </c>
      <c r="F946" s="21" t="str">
        <f>VLOOKUP(B946,'Table A as of March 2024'!A:H,8,FALSE)</f>
        <v>Ches Bay Restoration Contribut</v>
      </c>
      <c r="G946" s="11" t="str">
        <f>VLOOKUP(B946,'Table A as of March 2024'!A:I,9,FALSE)</f>
        <v>105</v>
      </c>
      <c r="H946" t="str">
        <f>VLOOKUP(B946,'Table A as of March 2024'!A:L,12,FALSE)</f>
        <v>No</v>
      </c>
      <c r="I946" s="9" t="str">
        <f>VLOOKUP(B946,'Table A as of March 2024'!A:M,13,FALSE)</f>
        <v>U</v>
      </c>
      <c r="J946" t="str">
        <f>VLOOKUP(B946,'Table A as of March 2024'!A:O,15,FALSE)</f>
        <v>R</v>
      </c>
      <c r="K946" t="str">
        <f>VLOOKUP(G946,'ACFR Class Vlookup'!A:B,2,FALSE)</f>
        <v>Governmental</v>
      </c>
      <c r="L946" s="1" t="str">
        <f>VLOOKUP(D946,'Fund Information'!A:F,6,FALSE)</f>
        <v>Per Code of VA § 58.1-344.3 part 33 C 2a, voluntary income tax contribution funds are restricted to be used to help fund Chesapeake Bay and its tributaries restoration activities in accordance with tributary plans developed pursuant to Article 7 (§ 2.2-215 et seq.) of Chapter 2 of Title 2.2.</v>
      </c>
      <c r="M946" s="6" t="str">
        <f t="shared" si="156"/>
        <v>N/A</v>
      </c>
      <c r="N946" s="6" t="s">
        <v>2886</v>
      </c>
      <c r="O946" s="6" t="str">
        <f t="shared" si="157"/>
        <v>N/A</v>
      </c>
      <c r="P946" s="5" t="s">
        <v>2886</v>
      </c>
      <c r="Q946" s="6" t="str">
        <f t="shared" si="158"/>
        <v>N/A</v>
      </c>
      <c r="R946" s="7" t="str">
        <f t="shared" si="159"/>
        <v>Yes</v>
      </c>
      <c r="S946" s="5" t="str">
        <f t="shared" si="160"/>
        <v>Answer Required</v>
      </c>
      <c r="T946" s="6" t="str">
        <f t="shared" si="161"/>
        <v>N/A</v>
      </c>
      <c r="U946" s="7" t="str">
        <f t="shared" si="162"/>
        <v>No</v>
      </c>
      <c r="V946" s="5" t="str">
        <f t="shared" si="163"/>
        <v>Answer Required</v>
      </c>
      <c r="W946" s="6" t="str">
        <f t="shared" si="164"/>
        <v>N/A</v>
      </c>
      <c r="X946" s="5" t="s">
        <v>2886</v>
      </c>
    </row>
    <row r="947" spans="1:24" ht="120" x14ac:dyDescent="0.25">
      <c r="A947" s="77">
        <f>VLOOKUP(C947,'BU and Control BU Listing'!A:E,5,FALSE)</f>
        <v>40200</v>
      </c>
      <c r="B947" s="80" t="s">
        <v>5960</v>
      </c>
      <c r="C947" s="22" t="str">
        <f t="shared" si="154"/>
        <v>40200</v>
      </c>
      <c r="D947" s="22" t="str">
        <f t="shared" si="155"/>
        <v>09026</v>
      </c>
      <c r="E947" s="21" t="str">
        <f>VLOOKUP(B947,'Table A as of March 2024'!A:G,7,FALSE)</f>
        <v>Marine Resources Commission</v>
      </c>
      <c r="F947" s="21" t="str">
        <f>VLOOKUP(B947,'Table A as of March 2024'!A:H,8,FALSE)</f>
        <v>OystrLsng,Cnsrvtn&amp;RepletnPrgFd</v>
      </c>
      <c r="G947" s="11" t="str">
        <f>VLOOKUP(B947,'Table A as of March 2024'!A:I,9,FALSE)</f>
        <v>105</v>
      </c>
      <c r="H947" t="str">
        <f>VLOOKUP(B947,'Table A as of March 2024'!A:L,12,FALSE)</f>
        <v>No</v>
      </c>
      <c r="I947" s="9" t="str">
        <f>VLOOKUP(B947,'Table A as of March 2024'!A:M,13,FALSE)</f>
        <v>U</v>
      </c>
      <c r="J947" t="str">
        <f>VLOOKUP(B947,'Table A as of March 2024'!A:O,15,FALSE)</f>
        <v>C</v>
      </c>
      <c r="K947" t="str">
        <f>VLOOKUP(G947,'ACFR Class Vlookup'!A:B,2,FALSE)</f>
        <v>Governmental</v>
      </c>
      <c r="L947" s="1" t="str">
        <f>VLOOKUP(D947,'Fund Information'!A:F,6,FALSE)</f>
        <v>Per Code of Virginia § 28.2-627.1. – Oyster Leasing, Conservation, and Repletion Programs Fund- establish a non-reverting fund for all oyster planting ground application fees, oyster planting ground transfer fees, oyster planting ground lease renewal fees, and oyster ground rents collected.   Interest earned on the fund will remain in the fund. Moneys in the fund shall be used solely for the purposes of administering the oyster ground leasing program and the conservation and repletion program.</v>
      </c>
      <c r="M947" s="6" t="str">
        <f t="shared" si="156"/>
        <v>N/A</v>
      </c>
      <c r="N947" s="6" t="s">
        <v>2886</v>
      </c>
      <c r="O947" s="6" t="str">
        <f t="shared" si="157"/>
        <v>N/A</v>
      </c>
      <c r="P947" s="5" t="s">
        <v>2886</v>
      </c>
      <c r="Q947" s="6" t="str">
        <f t="shared" si="158"/>
        <v>N/A</v>
      </c>
      <c r="R947" s="7" t="str">
        <f t="shared" si="159"/>
        <v>No</v>
      </c>
      <c r="S947" s="5" t="str">
        <f t="shared" si="160"/>
        <v>Answer Required</v>
      </c>
      <c r="T947" s="6" t="str">
        <f t="shared" si="161"/>
        <v>N/A</v>
      </c>
      <c r="U947" s="7" t="str">
        <f t="shared" si="162"/>
        <v>Yes</v>
      </c>
      <c r="V947" s="5" t="str">
        <f t="shared" si="163"/>
        <v>Answer Required</v>
      </c>
      <c r="W947" s="6" t="str">
        <f t="shared" si="164"/>
        <v>N/A</v>
      </c>
      <c r="X947" s="5" t="s">
        <v>2886</v>
      </c>
    </row>
    <row r="948" spans="1:24" ht="90" x14ac:dyDescent="0.25">
      <c r="A948" s="77">
        <f>VLOOKUP(C948,'BU and Control BU Listing'!A:E,5,FALSE)</f>
        <v>40200</v>
      </c>
      <c r="B948" s="80" t="s">
        <v>4344</v>
      </c>
      <c r="C948" s="22" t="str">
        <f t="shared" si="154"/>
        <v>40200</v>
      </c>
      <c r="D948" s="22" t="str">
        <f t="shared" si="155"/>
        <v>09160</v>
      </c>
      <c r="E948" s="21" t="str">
        <f>VLOOKUP(B948,'Table A as of March 2024'!A:G,7,FALSE)</f>
        <v>Marine Resources Commission</v>
      </c>
      <c r="F948" s="21" t="str">
        <f>VLOOKUP(B948,'Table A as of March 2024'!A:H,8,FALSE)</f>
        <v>Marine Habitat and Waterways</v>
      </c>
      <c r="G948" s="11" t="str">
        <f>VLOOKUP(B948,'Table A as of March 2024'!A:I,9,FALSE)</f>
        <v>105</v>
      </c>
      <c r="H948" t="str">
        <f>VLOOKUP(B948,'Table A as of March 2024'!A:L,12,FALSE)</f>
        <v>Yes</v>
      </c>
      <c r="I948" s="9" t="str">
        <f>VLOOKUP(B948,'Table A as of March 2024'!A:M,13,FALSE)</f>
        <v>U</v>
      </c>
      <c r="J948" t="str">
        <f>VLOOKUP(B948,'Table A as of March 2024'!A:O,15,FALSE)</f>
        <v>C</v>
      </c>
      <c r="K948" t="str">
        <f>VLOOKUP(G948,'ACFR Class Vlookup'!A:B,2,FALSE)</f>
        <v>Governmental</v>
      </c>
      <c r="L948" s="1" t="str">
        <f>VLOOKUP(D948,'Fund Information'!A:F,6,FALSE)</f>
        <v>Monies into this fund come primarily from various Habitat Management permitting and dredging fees as well as gifts and grants, and sometimes proceeds on the sale of state-owned marine lands.  Interest no longer remains in the fund (2008 General Assembly).  Moneys in the Fund shall be used solely for the purposes of improving marine habitat and waterways.</v>
      </c>
      <c r="M948" s="6" t="str">
        <f t="shared" si="156"/>
        <v>N/A</v>
      </c>
      <c r="N948" s="6" t="s">
        <v>2886</v>
      </c>
      <c r="O948" s="6" t="str">
        <f t="shared" si="157"/>
        <v>N/A</v>
      </c>
      <c r="P948" s="5" t="s">
        <v>2886</v>
      </c>
      <c r="Q948" s="6" t="str">
        <f t="shared" si="158"/>
        <v>N/A</v>
      </c>
      <c r="R948" s="7" t="str">
        <f t="shared" si="159"/>
        <v>No</v>
      </c>
      <c r="S948" s="5" t="str">
        <f t="shared" si="160"/>
        <v>Answer Required</v>
      </c>
      <c r="T948" s="6" t="str">
        <f t="shared" si="161"/>
        <v>N/A</v>
      </c>
      <c r="U948" s="7" t="str">
        <f t="shared" si="162"/>
        <v>Yes</v>
      </c>
      <c r="V948" s="5" t="str">
        <f t="shared" si="163"/>
        <v>Answer Required</v>
      </c>
      <c r="W948" s="6" t="str">
        <f t="shared" si="164"/>
        <v>N/A</v>
      </c>
      <c r="X948" s="5" t="s">
        <v>2886</v>
      </c>
    </row>
    <row r="949" spans="1:24" ht="60" x14ac:dyDescent="0.25">
      <c r="A949" s="77">
        <f>VLOOKUP(C949,'BU and Control BU Listing'!A:E,5,FALSE)</f>
        <v>40200</v>
      </c>
      <c r="B949" s="80" t="s">
        <v>4345</v>
      </c>
      <c r="C949" s="22" t="str">
        <f t="shared" si="154"/>
        <v>40200</v>
      </c>
      <c r="D949" s="22" t="str">
        <f t="shared" si="155"/>
        <v>09402</v>
      </c>
      <c r="E949" s="21" t="str">
        <f>VLOOKUP(B949,'Table A as of March 2024'!A:G,7,FALSE)</f>
        <v>Marine Resources Commission</v>
      </c>
      <c r="F949" s="21" t="str">
        <f>VLOOKUP(B949,'Table A as of March 2024'!A:H,8,FALSE)</f>
        <v>MRC Dedicated Special Rev Fund</v>
      </c>
      <c r="G949" s="11" t="str">
        <f>VLOOKUP(B949,'Table A as of March 2024'!A:I,9,FALSE)</f>
        <v>100</v>
      </c>
      <c r="H949" t="str">
        <f>VLOOKUP(B949,'Table A as of March 2024'!A:L,12,FALSE)</f>
        <v>No</v>
      </c>
      <c r="I949" s="9" t="str">
        <f>VLOOKUP(B949,'Table A as of March 2024'!A:M,13,FALSE)</f>
        <v>U</v>
      </c>
      <c r="J949" t="str">
        <f>VLOOKUP(B949,'Table A as of March 2024'!A:O,15,FALSE)</f>
        <v>A</v>
      </c>
      <c r="K949" t="str">
        <f>VLOOKUP(G949,'ACFR Class Vlookup'!A:B,2,FALSE)</f>
        <v>Governmental</v>
      </c>
      <c r="L949" s="1" t="str">
        <f>VLOOKUP(D949,'Fund Information'!A:F,6,FALSE)</f>
        <v>This fund accounts for the refunds of the fuel tax paid for boat and airplane fuel.  The boats and planes are used by the agency for law enforcement/patrol purposes and monies recovered support the agency's Marine Police function.</v>
      </c>
      <c r="M949" s="6" t="str">
        <f t="shared" si="156"/>
        <v>N/A</v>
      </c>
      <c r="N949" s="6" t="s">
        <v>2886</v>
      </c>
      <c r="O949" s="6" t="str">
        <f t="shared" si="157"/>
        <v>N/A</v>
      </c>
      <c r="P949" s="5" t="s">
        <v>2886</v>
      </c>
      <c r="Q949" s="6" t="str">
        <f t="shared" si="158"/>
        <v>N/A</v>
      </c>
      <c r="R949" s="7" t="str">
        <f t="shared" si="159"/>
        <v>No</v>
      </c>
      <c r="S949" s="5" t="str">
        <f t="shared" si="160"/>
        <v>Answer Required</v>
      </c>
      <c r="T949" s="6" t="str">
        <f t="shared" si="161"/>
        <v>N/A</v>
      </c>
      <c r="U949" s="7" t="str">
        <f t="shared" si="162"/>
        <v>No</v>
      </c>
      <c r="V949" s="5" t="str">
        <f t="shared" si="163"/>
        <v>Answer Required</v>
      </c>
      <c r="W949" s="6" t="str">
        <f t="shared" si="164"/>
        <v>N/A</v>
      </c>
      <c r="X949" s="5" t="s">
        <v>2886</v>
      </c>
    </row>
    <row r="950" spans="1:24" x14ac:dyDescent="0.25">
      <c r="A950" s="77">
        <f>VLOOKUP(C950,'BU and Control BU Listing'!A:E,5,FALSE)</f>
        <v>40200</v>
      </c>
      <c r="B950" s="80" t="s">
        <v>4346</v>
      </c>
      <c r="C950" s="22" t="str">
        <f t="shared" si="154"/>
        <v>40200</v>
      </c>
      <c r="D950" s="22" t="str">
        <f t="shared" si="155"/>
        <v>10000</v>
      </c>
      <c r="E950" s="21" t="str">
        <f>VLOOKUP(B950,'Table A as of March 2024'!A:G,7,FALSE)</f>
        <v>Marine Resources Commission</v>
      </c>
      <c r="F950" s="21" t="str">
        <f>VLOOKUP(B950,'Table A as of March 2024'!A:H,8,FALSE)</f>
        <v>Federal Trust</v>
      </c>
      <c r="G950" s="11" t="str">
        <f>VLOOKUP(B950,'Table A as of March 2024'!A:I,9,FALSE)</f>
        <v>120</v>
      </c>
      <c r="H950" t="str">
        <f>VLOOKUP(B950,'Table A as of March 2024'!A:L,12,FALSE)</f>
        <v>No</v>
      </c>
      <c r="I950" s="9" t="str">
        <f>VLOOKUP(B950,'Table A as of March 2024'!A:M,13,FALSE)</f>
        <v>R</v>
      </c>
      <c r="J950" t="str">
        <f>VLOOKUP(B950,'Table A as of March 2024'!A:O,15,FALSE)</f>
        <v>R</v>
      </c>
      <c r="K950" t="str">
        <f>VLOOKUP(G950,'ACFR Class Vlookup'!A:B,2,FALSE)</f>
        <v>Governmental</v>
      </c>
      <c r="L950" s="1" t="str">
        <f>VLOOKUP(D950,'Fund Information'!A:F,6,FALSE)</f>
        <v>This fund accounts for Federal funds.</v>
      </c>
      <c r="M950" s="6" t="str">
        <f t="shared" si="156"/>
        <v>N/A</v>
      </c>
      <c r="N950" s="6" t="s">
        <v>2886</v>
      </c>
      <c r="O950" s="6" t="str">
        <f t="shared" si="157"/>
        <v>N/A</v>
      </c>
      <c r="P950" s="5" t="s">
        <v>2886</v>
      </c>
      <c r="Q950" s="6" t="str">
        <f t="shared" si="158"/>
        <v>N/A</v>
      </c>
      <c r="R950" s="7" t="str">
        <f t="shared" si="159"/>
        <v>Yes</v>
      </c>
      <c r="S950" s="5" t="str">
        <f t="shared" si="160"/>
        <v>Answer Required</v>
      </c>
      <c r="T950" s="6" t="str">
        <f t="shared" si="161"/>
        <v>N/A</v>
      </c>
      <c r="U950" s="7" t="str">
        <f t="shared" si="162"/>
        <v>No</v>
      </c>
      <c r="V950" s="5" t="str">
        <f t="shared" si="163"/>
        <v>Answer Required</v>
      </c>
      <c r="W950" s="6" t="str">
        <f t="shared" si="164"/>
        <v>N/A</v>
      </c>
      <c r="X950" s="5" t="s">
        <v>2886</v>
      </c>
    </row>
    <row r="951" spans="1:24" ht="165" x14ac:dyDescent="0.25">
      <c r="A951" s="77">
        <f>VLOOKUP(C951,'BU and Control BU Listing'!A:E,5,FALSE)</f>
        <v>40200</v>
      </c>
      <c r="B951" s="80" t="s">
        <v>5961</v>
      </c>
      <c r="C951" s="22" t="str">
        <f t="shared" si="154"/>
        <v>40200</v>
      </c>
      <c r="D951" s="22" t="str">
        <f t="shared" si="155"/>
        <v>10110</v>
      </c>
      <c r="E951" s="21" t="str">
        <f>VLOOKUP(B951,'Table A as of March 2024'!A:G,7,FALSE)</f>
        <v>Marine Resources Commission</v>
      </c>
      <c r="F951" s="21" t="str">
        <f>VLOOKUP(B951,'Table A as of March 2024'!A:H,8,FALSE)</f>
        <v>CARESActRlfFd–General-COVID-19</v>
      </c>
      <c r="G951" s="11" t="str">
        <f>VLOOKUP(B951,'Table A as of March 2024'!A:I,9,FALSE)</f>
        <v>120</v>
      </c>
      <c r="H951" t="str">
        <f>VLOOKUP(B951,'Table A as of March 2024'!A:L,12,FALSE)</f>
        <v>No</v>
      </c>
      <c r="I951" s="9" t="str">
        <f>VLOOKUP(B951,'Table A as of March 2024'!A:M,13,FALSE)</f>
        <v>V</v>
      </c>
      <c r="J951" t="str">
        <f>VLOOKUP(B951,'Table A as of March 2024'!A:O,15,FALSE)</f>
        <v>R</v>
      </c>
      <c r="K951" t="str">
        <f>VLOOKUP(G951,'ACFR Class Vlookup'!A:B,2,FALSE)</f>
        <v>Governmental</v>
      </c>
      <c r="L951" s="1" t="str">
        <f>VLOOKUP(D951,'Fund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951" s="6" t="str">
        <f t="shared" si="156"/>
        <v>N/A</v>
      </c>
      <c r="N951" s="6" t="s">
        <v>2886</v>
      </c>
      <c r="O951" s="6" t="str">
        <f t="shared" si="157"/>
        <v>N/A</v>
      </c>
      <c r="P951" s="5" t="s">
        <v>2886</v>
      </c>
      <c r="Q951" s="6" t="str">
        <f t="shared" si="158"/>
        <v>N/A</v>
      </c>
      <c r="R951" s="7" t="str">
        <f t="shared" si="159"/>
        <v>Yes</v>
      </c>
      <c r="S951" s="5" t="str">
        <f t="shared" si="160"/>
        <v>Answer Required</v>
      </c>
      <c r="T951" s="6" t="str">
        <f t="shared" si="161"/>
        <v>N/A</v>
      </c>
      <c r="U951" s="7" t="str">
        <f t="shared" si="162"/>
        <v>No</v>
      </c>
      <c r="V951" s="5" t="str">
        <f t="shared" si="163"/>
        <v>Answer Required</v>
      </c>
      <c r="W951" s="6" t="str">
        <f t="shared" si="164"/>
        <v>N/A</v>
      </c>
      <c r="X951" s="5" t="s">
        <v>2886</v>
      </c>
    </row>
    <row r="952" spans="1:24" ht="75" x14ac:dyDescent="0.25">
      <c r="A952" s="77">
        <f>VLOOKUP(C952,'BU and Control BU Listing'!A:E,5,FALSE)</f>
        <v>40200</v>
      </c>
      <c r="B952" s="80" t="s">
        <v>8738</v>
      </c>
      <c r="C952" s="22" t="str">
        <f t="shared" si="154"/>
        <v>40200</v>
      </c>
      <c r="D952" s="22" t="str">
        <f t="shared" si="155"/>
        <v>12370</v>
      </c>
      <c r="E952" s="21" t="str">
        <f>VLOOKUP(B952,'Table A as of March 2024'!A:G,7,FALSE)</f>
        <v>Marine Resources Commission</v>
      </c>
      <c r="F952" s="21" t="str">
        <f>VLOOKUP(B952,'Table A as of March 2024'!A:H,8,FALSE)</f>
        <v>AgWrkrPndmcRlf&amp;Prtctn-COVID-19</v>
      </c>
      <c r="G952" s="11" t="str">
        <f>VLOOKUP(B952,'Table A as of March 2024'!A:I,9,FALSE)</f>
        <v>120</v>
      </c>
      <c r="H952" t="str">
        <f>VLOOKUP(B952,'Table A as of March 2024'!A:L,12,FALSE)</f>
        <v>No</v>
      </c>
      <c r="I952" s="9" t="str">
        <f>VLOOKUP(B952,'Table A as of March 2024'!A:M,13,FALSE)</f>
        <v>V</v>
      </c>
      <c r="J952" t="str">
        <f>VLOOKUP(B952,'Table A as of March 2024'!A:O,15,FALSE)</f>
        <v>R</v>
      </c>
      <c r="K952" t="str">
        <f>VLOOKUP(G952,'ACFR Class Vlookup'!A:B,2,FALSE)</f>
        <v>Governmental</v>
      </c>
      <c r="L952" s="1" t="str">
        <f>VLOOKUP(D952,'Fund Information'!A:F,6,FALSE)</f>
        <v>ALN 10.181; Agricultural Worker Pandemic Relief and Protection Program. Federal funding to support food related entities, including producers, processors, and distributors, in responding to the coronavirus, including measures to protect workers against novel coronavirus (COVID-19).</v>
      </c>
      <c r="M952" s="6" t="str">
        <f t="shared" si="156"/>
        <v>N/A</v>
      </c>
      <c r="N952" s="6" t="s">
        <v>2886</v>
      </c>
      <c r="O952" s="6" t="str">
        <f t="shared" si="157"/>
        <v>N/A</v>
      </c>
      <c r="P952" s="5" t="s">
        <v>2886</v>
      </c>
      <c r="Q952" s="6" t="str">
        <f t="shared" si="158"/>
        <v>N/A</v>
      </c>
      <c r="R952" s="7" t="str">
        <f t="shared" si="159"/>
        <v>Yes</v>
      </c>
      <c r="S952" s="5" t="str">
        <f t="shared" si="160"/>
        <v>Answer Required</v>
      </c>
      <c r="T952" s="6" t="str">
        <f t="shared" si="161"/>
        <v>N/A</v>
      </c>
      <c r="U952" s="7" t="str">
        <f t="shared" si="162"/>
        <v>No</v>
      </c>
      <c r="V952" s="5" t="str">
        <f t="shared" si="163"/>
        <v>Answer Required</v>
      </c>
      <c r="W952" s="6" t="str">
        <f t="shared" si="164"/>
        <v>N/A</v>
      </c>
      <c r="X952" s="5" t="s">
        <v>2886</v>
      </c>
    </row>
    <row r="953" spans="1:24" x14ac:dyDescent="0.25">
      <c r="A953" s="77">
        <f>VLOOKUP(C953,'BU and Control BU Listing'!A:E,5,FALSE)</f>
        <v>40300</v>
      </c>
      <c r="B953" s="80" t="s">
        <v>4348</v>
      </c>
      <c r="C953" s="22" t="str">
        <f t="shared" si="154"/>
        <v>40300</v>
      </c>
      <c r="D953" s="22" t="str">
        <f t="shared" si="155"/>
        <v>01000</v>
      </c>
      <c r="E953" s="21" t="str">
        <f>VLOOKUP(B953,'Table A as of March 2024'!A:G,7,FALSE)</f>
        <v>Dept of Wildlife Resources</v>
      </c>
      <c r="F953" s="21" t="str">
        <f>VLOOKUP(B953,'Table A as of March 2024'!A:H,8,FALSE)</f>
        <v>General Fund</v>
      </c>
      <c r="G953" s="11" t="str">
        <f>VLOOKUP(B953,'Table A as of March 2024'!A:I,9,FALSE)</f>
        <v>100</v>
      </c>
      <c r="H953" t="str">
        <f>VLOOKUP(B953,'Table A as of March 2024'!A:L,12,FALSE)</f>
        <v>No</v>
      </c>
      <c r="I953" s="9" t="str">
        <f>VLOOKUP(B953,'Table A as of March 2024'!A:M,13,FALSE)</f>
        <v>G</v>
      </c>
      <c r="J953" t="str">
        <f>VLOOKUP(B953,'Table A as of March 2024'!A:O,15,FALSE)</f>
        <v>U</v>
      </c>
      <c r="K953" t="str">
        <f>VLOOKUP(G953,'ACFR Class Vlookup'!A:B,2,FALSE)</f>
        <v>Governmental</v>
      </c>
      <c r="L953" s="1" t="str">
        <f>VLOOKUP(D953,'Fund Information'!A:F,6,FALSE)</f>
        <v>General Fund</v>
      </c>
      <c r="M953" s="6" t="str">
        <f t="shared" si="156"/>
        <v>N/A</v>
      </c>
      <c r="N953" s="6" t="s">
        <v>2886</v>
      </c>
      <c r="O953" s="6" t="str">
        <f t="shared" si="157"/>
        <v>N/A</v>
      </c>
      <c r="P953" s="5" t="s">
        <v>2886</v>
      </c>
      <c r="Q953" s="6" t="str">
        <f t="shared" si="158"/>
        <v>N/A</v>
      </c>
      <c r="R953" s="7" t="str">
        <f t="shared" si="159"/>
        <v>No</v>
      </c>
      <c r="S953" s="5" t="str">
        <f t="shared" si="160"/>
        <v>Answer Required</v>
      </c>
      <c r="T953" s="6" t="str">
        <f t="shared" si="161"/>
        <v>N/A</v>
      </c>
      <c r="U953" s="7" t="str">
        <f t="shared" si="162"/>
        <v>No</v>
      </c>
      <c r="V953" s="5" t="str">
        <f t="shared" si="163"/>
        <v>Answer Required</v>
      </c>
      <c r="W953" s="6" t="str">
        <f t="shared" si="164"/>
        <v>N/A</v>
      </c>
      <c r="X953" s="5" t="s">
        <v>2886</v>
      </c>
    </row>
    <row r="954" spans="1:24" ht="90" x14ac:dyDescent="0.25">
      <c r="A954" s="77">
        <f>VLOOKUP(C954,'BU and Control BU Listing'!A:E,5,FALSE)</f>
        <v>40300</v>
      </c>
      <c r="B954" s="80" t="s">
        <v>4349</v>
      </c>
      <c r="C954" s="22" t="str">
        <f t="shared" si="154"/>
        <v>40300</v>
      </c>
      <c r="D954" s="22" t="str">
        <f t="shared" si="155"/>
        <v>02164</v>
      </c>
      <c r="E954" s="21" t="str">
        <f>VLOOKUP(B954,'Table A as of March 2024'!A:G,7,FALSE)</f>
        <v>Dept of Wildlife Resources</v>
      </c>
      <c r="F954" s="21" t="str">
        <f>VLOOKUP(B954,'Table A as of March 2024'!A:H,8,FALSE)</f>
        <v>Land Preservation Fund</v>
      </c>
      <c r="G954" s="11" t="str">
        <f>VLOOKUP(B954,'Table A as of March 2024'!A:I,9,FALSE)</f>
        <v>100</v>
      </c>
      <c r="H954" t="str">
        <f>VLOOKUP(B954,'Table A as of March 2024'!A:L,12,FALSE)</f>
        <v>No</v>
      </c>
      <c r="I954" s="9" t="str">
        <f>VLOOKUP(B954,'Table A as of March 2024'!A:M,13,FALSE)</f>
        <v>U</v>
      </c>
      <c r="J954" t="str">
        <f>VLOOKUP(B954,'Table A as of March 2024'!A:O,15,FALSE)</f>
        <v>A</v>
      </c>
      <c r="K954" t="str">
        <f>VLOOKUP(G954,'ACFR Class Vlookup'!A:B,2,FALSE)</f>
        <v>Governmental</v>
      </c>
      <c r="L954" s="1" t="str">
        <f>VLOOKUP(D954,'Fund Information'!A:F,6,FALSE)</f>
        <v>The Land Preservation Fund accounts for Land Preservation Revenue.  Receipts to this fund include payments received from taxpayers wanting to sell their Land Preservation Credit and distributions from the VA Land Conservation Foundation Board. Funds are used to support monitoring and enforcement of conservation and preservation purposes of the donated land interest.</v>
      </c>
      <c r="M954" s="6" t="str">
        <f t="shared" si="156"/>
        <v>N/A</v>
      </c>
      <c r="N954" s="6" t="s">
        <v>2886</v>
      </c>
      <c r="O954" s="6" t="str">
        <f t="shared" si="157"/>
        <v>N/A</v>
      </c>
      <c r="P954" s="5" t="s">
        <v>2886</v>
      </c>
      <c r="Q954" s="6" t="str">
        <f t="shared" si="158"/>
        <v>N/A</v>
      </c>
      <c r="R954" s="7" t="str">
        <f t="shared" si="159"/>
        <v>No</v>
      </c>
      <c r="S954" s="5" t="str">
        <f t="shared" si="160"/>
        <v>Answer Required</v>
      </c>
      <c r="T954" s="6" t="str">
        <f t="shared" si="161"/>
        <v>N/A</v>
      </c>
      <c r="U954" s="7" t="str">
        <f t="shared" si="162"/>
        <v>No</v>
      </c>
      <c r="V954" s="5" t="str">
        <f t="shared" si="163"/>
        <v>Answer Required</v>
      </c>
      <c r="W954" s="6" t="str">
        <f t="shared" si="164"/>
        <v>N/A</v>
      </c>
      <c r="X954" s="5" t="s">
        <v>2886</v>
      </c>
    </row>
    <row r="955" spans="1:24" x14ac:dyDescent="0.25">
      <c r="A955" s="77">
        <f>VLOOKUP(C955,'BU and Control BU Listing'!A:E,5,FALSE)</f>
        <v>40300</v>
      </c>
      <c r="B955" s="80" t="s">
        <v>4350</v>
      </c>
      <c r="C955" s="22" t="str">
        <f t="shared" si="154"/>
        <v>40300</v>
      </c>
      <c r="D955" s="22" t="str">
        <f t="shared" si="155"/>
        <v>02403</v>
      </c>
      <c r="E955" s="21" t="str">
        <f>VLOOKUP(B955,'Table A as of March 2024'!A:G,7,FALSE)</f>
        <v>Dept of Wildlife Resources</v>
      </c>
      <c r="F955" s="21" t="str">
        <f>VLOOKUP(B955,'Table A as of March 2024'!A:H,8,FALSE)</f>
        <v>DGIF Special Revenue Fund</v>
      </c>
      <c r="G955" s="11" t="str">
        <f>VLOOKUP(B955,'Table A as of March 2024'!A:I,9,FALSE)</f>
        <v>120</v>
      </c>
      <c r="H955" t="str">
        <f>VLOOKUP(B955,'Table A as of March 2024'!A:L,12,FALSE)</f>
        <v>No</v>
      </c>
      <c r="I955" s="9" t="str">
        <f>VLOOKUP(B955,'Table A as of March 2024'!A:M,13,FALSE)</f>
        <v>R</v>
      </c>
      <c r="J955" t="str">
        <f>VLOOKUP(B955,'Table A as of March 2024'!A:O,15,FALSE)</f>
        <v>R</v>
      </c>
      <c r="K955" t="str">
        <f>VLOOKUP(G955,'ACFR Class Vlookup'!A:B,2,FALSE)</f>
        <v>Governmental</v>
      </c>
      <c r="L955" s="1" t="str">
        <f>VLOOKUP(D955,'Fund Information'!A:F,6,FALSE)</f>
        <v>This fund is used for the receipts of sales for Federal Duck Stamps.</v>
      </c>
      <c r="M955" s="6" t="str">
        <f t="shared" si="156"/>
        <v>N/A</v>
      </c>
      <c r="N955" s="6" t="s">
        <v>2886</v>
      </c>
      <c r="O955" s="6" t="str">
        <f t="shared" si="157"/>
        <v>N/A</v>
      </c>
      <c r="P955" s="5" t="s">
        <v>2886</v>
      </c>
      <c r="Q955" s="6" t="str">
        <f t="shared" si="158"/>
        <v>N/A</v>
      </c>
      <c r="R955" s="7" t="str">
        <f t="shared" si="159"/>
        <v>Yes</v>
      </c>
      <c r="S955" s="5" t="str">
        <f t="shared" si="160"/>
        <v>Answer Required</v>
      </c>
      <c r="T955" s="6" t="str">
        <f t="shared" si="161"/>
        <v>N/A</v>
      </c>
      <c r="U955" s="7" t="str">
        <f t="shared" si="162"/>
        <v>No</v>
      </c>
      <c r="V955" s="5" t="str">
        <f t="shared" si="163"/>
        <v>Answer Required</v>
      </c>
      <c r="W955" s="6" t="str">
        <f t="shared" si="164"/>
        <v>N/A</v>
      </c>
      <c r="X955" s="5" t="s">
        <v>2886</v>
      </c>
    </row>
    <row r="956" spans="1:24" ht="60" x14ac:dyDescent="0.25">
      <c r="A956" s="77">
        <f>VLOOKUP(C956,'BU and Control BU Listing'!A:E,5,FALSE)</f>
        <v>40300</v>
      </c>
      <c r="B956" s="80" t="s">
        <v>8903</v>
      </c>
      <c r="C956" s="22" t="str">
        <f t="shared" si="154"/>
        <v>40300</v>
      </c>
      <c r="D956" s="22" t="str">
        <f t="shared" si="155"/>
        <v>02460</v>
      </c>
      <c r="E956" s="21" t="str">
        <f>VLOOKUP(B956,'Table A as of March 2024'!A:G,7,FALSE)</f>
        <v>Dept of Wildlife Resources</v>
      </c>
      <c r="F956" s="21" t="str">
        <f>VLOOKUP(B956,'Table A as of March 2024'!A:H,8,FALSE)</f>
        <v>Disaster Recovery Fund</v>
      </c>
      <c r="G956" s="11" t="str">
        <f>VLOOKUP(B956,'Table A as of March 2024'!A:I,9,FALSE)</f>
        <v>100</v>
      </c>
      <c r="H956" t="str">
        <f>VLOOKUP(B956,'Table A as of March 2024'!A:L,12,FALSE)</f>
        <v>No</v>
      </c>
      <c r="I956" s="9" t="str">
        <f>VLOOKUP(B956,'Table A as of March 2024'!A:M,13,FALSE)</f>
        <v>U</v>
      </c>
      <c r="J956" t="str">
        <f>VLOOKUP(B956,'Table A as of March 2024'!A:O,15,FALSE)</f>
        <v>A</v>
      </c>
      <c r="K956" t="str">
        <f>VLOOKUP(G956,'ACFR Class Vlookup'!A:B,2,FALSE)</f>
        <v>Governmental</v>
      </c>
      <c r="L956" s="1" t="str">
        <f>VLOOKUP(D956,'Fund Information'!A:F,6,FALSE)</f>
        <v>Per COV § 44-146.18.1, this fund accounts for General Fund Sum Sufficient Appropriations.  Funds are used when the Governor declares a "state of emergency"; can be used for anything related to the state of emergency.</v>
      </c>
      <c r="M956" s="6" t="str">
        <f t="shared" si="156"/>
        <v>N/A</v>
      </c>
      <c r="N956" s="6" t="s">
        <v>2886</v>
      </c>
      <c r="O956" s="6" t="str">
        <f t="shared" si="157"/>
        <v>N/A</v>
      </c>
      <c r="P956" s="5" t="s">
        <v>2886</v>
      </c>
      <c r="Q956" s="6" t="str">
        <f t="shared" si="158"/>
        <v>N/A</v>
      </c>
      <c r="R956" s="7" t="str">
        <f t="shared" si="159"/>
        <v>No</v>
      </c>
      <c r="S956" s="5" t="str">
        <f t="shared" si="160"/>
        <v>Answer Required</v>
      </c>
      <c r="T956" s="6" t="str">
        <f t="shared" si="161"/>
        <v>N/A</v>
      </c>
      <c r="U956" s="7" t="str">
        <f t="shared" si="162"/>
        <v>No</v>
      </c>
      <c r="V956" s="5" t="str">
        <f t="shared" si="163"/>
        <v>Answer Required</v>
      </c>
      <c r="W956" s="6" t="str">
        <f t="shared" si="164"/>
        <v>N/A</v>
      </c>
      <c r="X956" s="5" t="s">
        <v>2886</v>
      </c>
    </row>
    <row r="957" spans="1:24" ht="60" x14ac:dyDescent="0.25">
      <c r="A957" s="77">
        <f>VLOOKUP(C957,'BU and Control BU Listing'!A:E,5,FALSE)</f>
        <v>40300</v>
      </c>
      <c r="B957" s="80" t="s">
        <v>4351</v>
      </c>
      <c r="C957" s="22" t="str">
        <f t="shared" si="154"/>
        <v>40300</v>
      </c>
      <c r="D957" s="22" t="str">
        <f t="shared" si="155"/>
        <v>02490</v>
      </c>
      <c r="E957" s="21" t="str">
        <f>VLOOKUP(B957,'Table A as of March 2024'!A:G,7,FALSE)</f>
        <v>Dept of Wildlife Resources</v>
      </c>
      <c r="F957" s="21" t="str">
        <f>VLOOKUP(B957,'Table A as of March 2024'!A:H,8,FALSE)</f>
        <v>VA Saltwater Recreational Fish</v>
      </c>
      <c r="G957" s="11" t="str">
        <f>VLOOKUP(B957,'Table A as of March 2024'!A:I,9,FALSE)</f>
        <v>105</v>
      </c>
      <c r="H957" t="str">
        <f>VLOOKUP(B957,'Table A as of March 2024'!A:L,12,FALSE)</f>
        <v>No</v>
      </c>
      <c r="I957" s="9" t="str">
        <f>VLOOKUP(B957,'Table A as of March 2024'!A:M,13,FALSE)</f>
        <v>U</v>
      </c>
      <c r="J957" t="str">
        <f>VLOOKUP(B957,'Table A as of March 2024'!A:O,15,FALSE)</f>
        <v>C</v>
      </c>
      <c r="K957" t="str">
        <f>VLOOKUP(G957,'ACFR Class Vlookup'!A:B,2,FALSE)</f>
        <v>Governmental</v>
      </c>
      <c r="L957" s="1" t="str">
        <f>VLOOKUP(D957,'Fund Information'!A:F,6,FALSE)</f>
        <v>Monies come strictly from the sale of various types of Saltwater Recreational Fishing Licenses and  interest stays in the fund. Monies support a wide variety of projects to benefit recreational saltwater fishing in the Commonwealth.</v>
      </c>
      <c r="M957" s="6" t="str">
        <f t="shared" si="156"/>
        <v>N/A</v>
      </c>
      <c r="N957" s="6" t="s">
        <v>2886</v>
      </c>
      <c r="O957" s="6" t="str">
        <f t="shared" si="157"/>
        <v>N/A</v>
      </c>
      <c r="P957" s="5" t="s">
        <v>2886</v>
      </c>
      <c r="Q957" s="6" t="str">
        <f t="shared" si="158"/>
        <v>N/A</v>
      </c>
      <c r="R957" s="7" t="str">
        <f t="shared" si="159"/>
        <v>No</v>
      </c>
      <c r="S957" s="5" t="str">
        <f t="shared" si="160"/>
        <v>Answer Required</v>
      </c>
      <c r="T957" s="6" t="str">
        <f t="shared" si="161"/>
        <v>N/A</v>
      </c>
      <c r="U957" s="7" t="str">
        <f t="shared" si="162"/>
        <v>Yes</v>
      </c>
      <c r="V957" s="5" t="str">
        <f t="shared" si="163"/>
        <v>Answer Required</v>
      </c>
      <c r="W957" s="6" t="str">
        <f t="shared" si="164"/>
        <v>N/A</v>
      </c>
      <c r="X957" s="5" t="s">
        <v>2886</v>
      </c>
    </row>
    <row r="958" spans="1:24" ht="45" x14ac:dyDescent="0.25">
      <c r="A958" s="77">
        <f>VLOOKUP(C958,'BU and Control BU Listing'!A:E,5,FALSE)</f>
        <v>40300</v>
      </c>
      <c r="B958" s="80" t="s">
        <v>4352</v>
      </c>
      <c r="C958" s="22" t="str">
        <f t="shared" si="154"/>
        <v>40300</v>
      </c>
      <c r="D958" s="22" t="str">
        <f t="shared" si="155"/>
        <v>02640</v>
      </c>
      <c r="E958" s="21" t="str">
        <f>VLOOKUP(B958,'Table A as of March 2024'!A:G,7,FALSE)</f>
        <v>Dept of Wildlife Resources</v>
      </c>
      <c r="F958" s="21" t="str">
        <f>VLOOKUP(B958,'Table A as of March 2024'!A:H,8,FALSE)</f>
        <v>State Forest Fund</v>
      </c>
      <c r="G958" s="11" t="str">
        <f>VLOOKUP(B958,'Table A as of March 2024'!A:I,9,FALSE)</f>
        <v>105</v>
      </c>
      <c r="H958" t="str">
        <f>VLOOKUP(B958,'Table A as of March 2024'!A:L,12,FALSE)</f>
        <v>No</v>
      </c>
      <c r="I958" s="9" t="str">
        <f>VLOOKUP(B958,'Table A as of March 2024'!A:M,13,FALSE)</f>
        <v>U</v>
      </c>
      <c r="J958" t="str">
        <f>VLOOKUP(B958,'Table A as of March 2024'!A:O,15,FALSE)</f>
        <v>C</v>
      </c>
      <c r="K958" t="str">
        <f>VLOOKUP(G958,'ACFR Class Vlookup'!A:B,2,FALSE)</f>
        <v>Governmental</v>
      </c>
      <c r="L958" s="1" t="str">
        <f>VLOOKUP(D958,'Fund Information'!A:F,6,FALSE)</f>
        <v>Funds are used for improvement or protection of state forests. One fourth of gross proceeds derived from lands are paid to localities annually.</v>
      </c>
      <c r="M958" s="6" t="str">
        <f t="shared" si="156"/>
        <v>N/A</v>
      </c>
      <c r="N958" s="6" t="s">
        <v>2886</v>
      </c>
      <c r="O958" s="6" t="str">
        <f t="shared" si="157"/>
        <v>N/A</v>
      </c>
      <c r="P958" s="5" t="s">
        <v>2886</v>
      </c>
      <c r="Q958" s="6" t="str">
        <f t="shared" si="158"/>
        <v>N/A</v>
      </c>
      <c r="R958" s="7" t="str">
        <f t="shared" si="159"/>
        <v>No</v>
      </c>
      <c r="S958" s="5" t="str">
        <f t="shared" si="160"/>
        <v>Answer Required</v>
      </c>
      <c r="T958" s="6" t="str">
        <f t="shared" si="161"/>
        <v>N/A</v>
      </c>
      <c r="U958" s="7" t="str">
        <f t="shared" si="162"/>
        <v>Yes</v>
      </c>
      <c r="V958" s="5" t="str">
        <f t="shared" si="163"/>
        <v>Answer Required</v>
      </c>
      <c r="W958" s="6" t="str">
        <f t="shared" si="164"/>
        <v>N/A</v>
      </c>
      <c r="X958" s="5" t="s">
        <v>2886</v>
      </c>
    </row>
    <row r="959" spans="1:24" ht="75" x14ac:dyDescent="0.25">
      <c r="A959" s="77">
        <f>VLOOKUP(C959,'BU and Control BU Listing'!A:E,5,FALSE)</f>
        <v>40300</v>
      </c>
      <c r="B959" s="80" t="s">
        <v>4353</v>
      </c>
      <c r="C959" s="22" t="str">
        <f t="shared" si="154"/>
        <v>40300</v>
      </c>
      <c r="D959" s="22" t="str">
        <f t="shared" si="155"/>
        <v>02750</v>
      </c>
      <c r="E959" s="21" t="str">
        <f>VLOOKUP(B959,'Table A as of March 2024'!A:G,7,FALSE)</f>
        <v>Dept of Wildlife Resources</v>
      </c>
      <c r="F959" s="21" t="str">
        <f>VLOOKUP(B959,'Table A as of March 2024'!A:H,8,FALSE)</f>
        <v>Public-Private Educ Act Fund</v>
      </c>
      <c r="G959" s="11" t="str">
        <f>VLOOKUP(B959,'Table A as of March 2024'!A:I,9,FALSE)</f>
        <v>105</v>
      </c>
      <c r="H959" t="str">
        <f>VLOOKUP(B959,'Table A as of March 2024'!A:L,12,FALSE)</f>
        <v>No</v>
      </c>
      <c r="I959" s="9" t="str">
        <f>VLOOKUP(B959,'Table A as of March 2024'!A:M,13,FALSE)</f>
        <v>U</v>
      </c>
      <c r="J959" t="str">
        <f>VLOOKUP(B959,'Table A as of March 2024'!A:O,15,FALSE)</f>
        <v>C</v>
      </c>
      <c r="K959" t="str">
        <f>VLOOKUP(G959,'ACFR Class Vlookup'!A:B,2,FALSE)</f>
        <v>Governmental</v>
      </c>
      <c r="L959" s="1" t="str">
        <f>VLOOKUP(D959,'Fund Information'!A:F,6,FALSE)</f>
        <v>Per the Public-Private Education Facilities and Infrastructure Act of 2002, as Amended, Commonwealth of Virginia, Guidelines and Procedures, Section II, part C,  fees for reviewing unsolicited proposals from private entities are credited to this fund and used for the costs of reviewing the proposal.  Any excess should be refunded to the proposer.</v>
      </c>
      <c r="M959" s="6" t="str">
        <f t="shared" si="156"/>
        <v>N/A</v>
      </c>
      <c r="N959" s="6" t="s">
        <v>2886</v>
      </c>
      <c r="O959" s="6" t="str">
        <f t="shared" si="157"/>
        <v>N/A</v>
      </c>
      <c r="P959" s="5" t="s">
        <v>2886</v>
      </c>
      <c r="Q959" s="6" t="str">
        <f t="shared" si="158"/>
        <v>N/A</v>
      </c>
      <c r="R959" s="7" t="str">
        <f t="shared" si="159"/>
        <v>No</v>
      </c>
      <c r="S959" s="5" t="str">
        <f t="shared" si="160"/>
        <v>Answer Required</v>
      </c>
      <c r="T959" s="6" t="str">
        <f t="shared" si="161"/>
        <v>N/A</v>
      </c>
      <c r="U959" s="7" t="str">
        <f t="shared" si="162"/>
        <v>Yes</v>
      </c>
      <c r="V959" s="5" t="str">
        <f t="shared" si="163"/>
        <v>Answer Required</v>
      </c>
      <c r="W959" s="6" t="str">
        <f t="shared" si="164"/>
        <v>N/A</v>
      </c>
      <c r="X959" s="5" t="s">
        <v>2886</v>
      </c>
    </row>
    <row r="960" spans="1:24" x14ac:dyDescent="0.25">
      <c r="A960" s="77">
        <f>VLOOKUP(C960,'BU and Control BU Listing'!A:E,5,FALSE)</f>
        <v>40300</v>
      </c>
      <c r="B960" s="80" t="s">
        <v>4354</v>
      </c>
      <c r="C960" s="22" t="str">
        <f t="shared" si="154"/>
        <v>40300</v>
      </c>
      <c r="D960" s="22" t="str">
        <f t="shared" si="155"/>
        <v>07403</v>
      </c>
      <c r="E960" s="21" t="str">
        <f>VLOOKUP(B960,'Table A as of March 2024'!A:G,7,FALSE)</f>
        <v>Dept of Wildlife Resources</v>
      </c>
      <c r="F960" s="21" t="str">
        <f>VLOOKUP(B960,'Table A as of March 2024'!A:H,8,FALSE)</f>
        <v>Trust And Agency-DGIF</v>
      </c>
      <c r="G960" s="11" t="str">
        <f>VLOOKUP(B960,'Table A as of March 2024'!A:I,9,FALSE)</f>
        <v>100</v>
      </c>
      <c r="H960" t="str">
        <f>VLOOKUP(B960,'Table A as of March 2024'!A:L,12,FALSE)</f>
        <v>No</v>
      </c>
      <c r="I960" s="9" t="str">
        <f>VLOOKUP(B960,'Table A as of March 2024'!A:M,13,FALSE)</f>
        <v>U</v>
      </c>
      <c r="J960" t="str">
        <f>VLOOKUP(B960,'Table A as of March 2024'!A:O,15,FALSE)</f>
        <v>A</v>
      </c>
      <c r="K960" t="str">
        <f>VLOOKUP(G960,'ACFR Class Vlookup'!A:B,2,FALSE)</f>
        <v>Governmental</v>
      </c>
      <c r="L960" s="1" t="str">
        <f>VLOOKUP(D960,'Fund Information'!A:F,6,FALSE)</f>
        <v>Collection of WaterCraft Sales and Use Tax</v>
      </c>
      <c r="M960" s="6" t="str">
        <f t="shared" si="156"/>
        <v>N/A</v>
      </c>
      <c r="N960" s="6" t="s">
        <v>2886</v>
      </c>
      <c r="O960" s="6" t="str">
        <f t="shared" si="157"/>
        <v>N/A</v>
      </c>
      <c r="P960" s="5" t="s">
        <v>2886</v>
      </c>
      <c r="Q960" s="6" t="str">
        <f t="shared" si="158"/>
        <v>N/A</v>
      </c>
      <c r="R960" s="7" t="str">
        <f t="shared" si="159"/>
        <v>No</v>
      </c>
      <c r="S960" s="5" t="str">
        <f t="shared" si="160"/>
        <v>Answer Required</v>
      </c>
      <c r="T960" s="6" t="str">
        <f t="shared" si="161"/>
        <v>N/A</v>
      </c>
      <c r="U960" s="7" t="str">
        <f t="shared" si="162"/>
        <v>No</v>
      </c>
      <c r="V960" s="5" t="str">
        <f t="shared" si="163"/>
        <v>Answer Required</v>
      </c>
      <c r="W960" s="6" t="str">
        <f t="shared" si="164"/>
        <v>N/A</v>
      </c>
      <c r="X960" s="5" t="s">
        <v>2886</v>
      </c>
    </row>
    <row r="961" spans="1:24" ht="30" x14ac:dyDescent="0.25">
      <c r="A961" s="77">
        <f>VLOOKUP(C961,'BU and Control BU Listing'!A:E,5,FALSE)</f>
        <v>40300</v>
      </c>
      <c r="B961" s="80" t="s">
        <v>4355</v>
      </c>
      <c r="C961" s="22" t="str">
        <f t="shared" si="154"/>
        <v>40300</v>
      </c>
      <c r="D961" s="22" t="str">
        <f t="shared" si="155"/>
        <v>08200</v>
      </c>
      <c r="E961" s="21" t="str">
        <f>VLOOKUP(B961,'Table A as of March 2024'!A:G,7,FALSE)</f>
        <v>Dept of Wildlife Resources</v>
      </c>
      <c r="F961" s="21" t="str">
        <f>VLOOKUP(B961,'Table A as of March 2024'!A:H,8,FALSE)</f>
        <v>VPBA Projects</v>
      </c>
      <c r="G961" s="11" t="str">
        <f>VLOOKUP(B961,'Table A as of March 2024'!A:I,9,FALSE)</f>
        <v>156</v>
      </c>
      <c r="H961" t="str">
        <f>VLOOKUP(B961,'Table A as of March 2024'!A:L,12,FALSE)</f>
        <v>No</v>
      </c>
      <c r="I961" s="9" t="str">
        <f>VLOOKUP(B961,'Table A as of March 2024'!A:M,13,FALSE)</f>
        <v>R</v>
      </c>
      <c r="J961" t="str">
        <f>VLOOKUP(B961,'Table A as of March 2024'!A:O,15,FALSE)</f>
        <v>R</v>
      </c>
      <c r="K961" t="str">
        <f>VLOOKUP(G961,'ACFR Class Vlookup'!A:B,2,FALSE)</f>
        <v>Governmental</v>
      </c>
      <c r="L961" s="1" t="str">
        <f>VLOOKUP(D961,'Fund Information'!A:F,6,FALSE)</f>
        <v>Blended component unit recorded from Department of Treasury VPBA financial statement template submissions.</v>
      </c>
      <c r="M961" s="6" t="str">
        <f t="shared" si="156"/>
        <v>N/A</v>
      </c>
      <c r="N961" s="6" t="s">
        <v>2886</v>
      </c>
      <c r="O961" s="6" t="str">
        <f t="shared" si="157"/>
        <v>N/A</v>
      </c>
      <c r="P961" s="5" t="s">
        <v>2886</v>
      </c>
      <c r="Q961" s="6" t="str">
        <f t="shared" si="158"/>
        <v>N/A</v>
      </c>
      <c r="R961" s="7" t="str">
        <f t="shared" si="159"/>
        <v>Yes</v>
      </c>
      <c r="S961" s="5" t="str">
        <f t="shared" si="160"/>
        <v>Answer Required</v>
      </c>
      <c r="T961" s="6" t="str">
        <f t="shared" si="161"/>
        <v>N/A</v>
      </c>
      <c r="U961" s="7" t="str">
        <f t="shared" si="162"/>
        <v>No</v>
      </c>
      <c r="V961" s="5" t="str">
        <f t="shared" si="163"/>
        <v>Answer Required</v>
      </c>
      <c r="W961" s="6" t="str">
        <f t="shared" si="164"/>
        <v>N/A</v>
      </c>
      <c r="X961" s="5" t="s">
        <v>2886</v>
      </c>
    </row>
    <row r="962" spans="1:24" ht="45" x14ac:dyDescent="0.25">
      <c r="A962" s="77">
        <f>VLOOKUP(C962,'BU and Control BU Listing'!A:E,5,FALSE)</f>
        <v>40300</v>
      </c>
      <c r="B962" s="80" t="s">
        <v>4356</v>
      </c>
      <c r="C962" s="22" t="str">
        <f t="shared" si="154"/>
        <v>40300</v>
      </c>
      <c r="D962" s="22" t="str">
        <f t="shared" si="155"/>
        <v>09022</v>
      </c>
      <c r="E962" s="21" t="str">
        <f>VLOOKUP(B962,'Table A as of March 2024'!A:G,7,FALSE)</f>
        <v>Dept of Wildlife Resources</v>
      </c>
      <c r="F962" s="21" t="str">
        <f>VLOOKUP(B962,'Table A as of March 2024'!A:H,8,FALSE)</f>
        <v>Motorboat And Water Safety Fnd</v>
      </c>
      <c r="G962" s="11" t="str">
        <f>VLOOKUP(B962,'Table A as of March 2024'!A:I,9,FALSE)</f>
        <v>105</v>
      </c>
      <c r="H962" t="str">
        <f>VLOOKUP(B962,'Table A as of March 2024'!A:L,12,FALSE)</f>
        <v>No</v>
      </c>
      <c r="I962" s="9" t="str">
        <f>VLOOKUP(B962,'Table A as of March 2024'!A:M,13,FALSE)</f>
        <v>U</v>
      </c>
      <c r="J962" t="str">
        <f>VLOOKUP(B962,'Table A as of March 2024'!A:O,15,FALSE)</f>
        <v>C</v>
      </c>
      <c r="K962" t="str">
        <f>VLOOKUP(G962,'ACFR Class Vlookup'!A:B,2,FALSE)</f>
        <v>Governmental</v>
      </c>
      <c r="L962" s="1" t="str">
        <f>VLOOKUP(D962,'Fund Information'!A:F,6,FALSE)</f>
        <v>Accounts for title and registration fees for boat owners, and licensing fees for watercraft dealers, manufacturers, etc. Funds are used to enforce licensure.</v>
      </c>
      <c r="M962" s="6" t="str">
        <f t="shared" si="156"/>
        <v>N/A</v>
      </c>
      <c r="N962" s="6" t="s">
        <v>2886</v>
      </c>
      <c r="O962" s="6" t="str">
        <f t="shared" si="157"/>
        <v>N/A</v>
      </c>
      <c r="P962" s="5" t="s">
        <v>2886</v>
      </c>
      <c r="Q962" s="6" t="str">
        <f t="shared" si="158"/>
        <v>N/A</v>
      </c>
      <c r="R962" s="7" t="str">
        <f t="shared" si="159"/>
        <v>No</v>
      </c>
      <c r="S962" s="5" t="str">
        <f t="shared" si="160"/>
        <v>Answer Required</v>
      </c>
      <c r="T962" s="6" t="str">
        <f t="shared" si="161"/>
        <v>N/A</v>
      </c>
      <c r="U962" s="7" t="str">
        <f t="shared" si="162"/>
        <v>Yes</v>
      </c>
      <c r="V962" s="5" t="str">
        <f t="shared" si="163"/>
        <v>Answer Required</v>
      </c>
      <c r="W962" s="6" t="str">
        <f t="shared" si="164"/>
        <v>N/A</v>
      </c>
      <c r="X962" s="5" t="s">
        <v>2886</v>
      </c>
    </row>
    <row r="963" spans="1:24" ht="45" x14ac:dyDescent="0.25">
      <c r="A963" s="77">
        <f>VLOOKUP(C963,'BU and Control BU Listing'!A:E,5,FALSE)</f>
        <v>40300</v>
      </c>
      <c r="B963" s="80" t="s">
        <v>4357</v>
      </c>
      <c r="C963" s="22" t="str">
        <f t="shared" ref="C963:C1026" si="165">LEFT(B963,5)</f>
        <v>40300</v>
      </c>
      <c r="D963" s="22" t="str">
        <f t="shared" ref="D963:D1026" si="166">RIGHT(B963,5)</f>
        <v>09043</v>
      </c>
      <c r="E963" s="21" t="str">
        <f>VLOOKUP(B963,'Table A as of March 2024'!A:G,7,FALSE)</f>
        <v>Dept of Wildlife Resources</v>
      </c>
      <c r="F963" s="21" t="str">
        <f>VLOOKUP(B963,'Table A as of March 2024'!A:H,8,FALSE)</f>
        <v>Non Game Cash Fund</v>
      </c>
      <c r="G963" s="11" t="str">
        <f>VLOOKUP(B963,'Table A as of March 2024'!A:I,9,FALSE)</f>
        <v>105</v>
      </c>
      <c r="H963" t="str">
        <f>VLOOKUP(B963,'Table A as of March 2024'!A:L,12,FALSE)</f>
        <v>No</v>
      </c>
      <c r="I963" s="9" t="str">
        <f>VLOOKUP(B963,'Table A as of March 2024'!A:M,13,FALSE)</f>
        <v>U</v>
      </c>
      <c r="J963" t="str">
        <f>VLOOKUP(B963,'Table A as of March 2024'!A:O,15,FALSE)</f>
        <v>R</v>
      </c>
      <c r="K963" t="str">
        <f>VLOOKUP(G963,'ACFR Class Vlookup'!A:B,2,FALSE)</f>
        <v>Governmental</v>
      </c>
      <c r="L963" s="1" t="str">
        <f>VLOOKUP(D963,'Fund Information'!A:F,6,FALSE)</f>
        <v>Accounts for voluntary income tax contributions. Funds are used for the conservation and management of endangered species and other non-game wildlife.</v>
      </c>
      <c r="M963" s="6" t="str">
        <f t="shared" ref="M963:M1026" si="167">IF(L963="","Answer Required","N/A")</f>
        <v>N/A</v>
      </c>
      <c r="N963" s="6" t="s">
        <v>2886</v>
      </c>
      <c r="O963" s="6" t="str">
        <f t="shared" ref="O963:O1026" si="168">IF(N963="No","Answer Required","N/A")</f>
        <v>N/A</v>
      </c>
      <c r="P963" s="5" t="s">
        <v>2886</v>
      </c>
      <c r="Q963" s="6" t="str">
        <f t="shared" ref="Q963:Q1026" si="169">IF(P963="No","Answer Required","N/A")</f>
        <v>N/A</v>
      </c>
      <c r="R963" s="7" t="str">
        <f t="shared" ref="R963:R1026" si="170">IF(J963="R","Yes","No")</f>
        <v>Yes</v>
      </c>
      <c r="S963" s="5" t="str">
        <f t="shared" ref="S963:S1026" si="171">IF($K963="Governmental","Answer Required","N/A")</f>
        <v>Answer Required</v>
      </c>
      <c r="T963" s="6" t="str">
        <f t="shared" ref="T963:T1026" si="172">IF(AND(S963="Yes",R963="Yes"),"Answer Required",IF(AND(S963="no",R963="no"),"Answer Required","N/A"))</f>
        <v>N/A</v>
      </c>
      <c r="U963" s="7" t="str">
        <f t="shared" ref="U963:U1026" si="173">IF(J963="C","Yes","No")</f>
        <v>No</v>
      </c>
      <c r="V963" s="5" t="str">
        <f t="shared" ref="V963:V1026" si="174">IF($K963="Governmental","Answer Required","N/A")</f>
        <v>Answer Required</v>
      </c>
      <c r="W963" s="6" t="str">
        <f t="shared" ref="W963:W1026" si="175">IF(AND(V963="Yes",U963="Yes"),"Answer Required",IF(AND(V963="no",U963="no"),"Answer Required","N/A"))</f>
        <v>N/A</v>
      </c>
      <c r="X963" s="5" t="s">
        <v>2886</v>
      </c>
    </row>
    <row r="964" spans="1:24" ht="30" x14ac:dyDescent="0.25">
      <c r="A964" s="77">
        <f>VLOOKUP(C964,'BU and Control BU Listing'!A:E,5,FALSE)</f>
        <v>40300</v>
      </c>
      <c r="B964" s="80" t="s">
        <v>4358</v>
      </c>
      <c r="C964" s="22" t="str">
        <f t="shared" si="165"/>
        <v>40300</v>
      </c>
      <c r="D964" s="22" t="str">
        <f t="shared" si="166"/>
        <v>09052</v>
      </c>
      <c r="E964" s="21" t="str">
        <f>VLOOKUP(B964,'Table A as of March 2024'!A:G,7,FALSE)</f>
        <v>Dept of Wildlife Resources</v>
      </c>
      <c r="F964" s="21" t="str">
        <f>VLOOKUP(B964,'Table A as of March 2024'!A:H,8,FALSE)</f>
        <v>Lifetime Huntng&amp;Fishng Endwmnt</v>
      </c>
      <c r="G964" s="11" t="str">
        <f>VLOOKUP(B964,'Table A as of March 2024'!A:I,9,FALSE)</f>
        <v>105</v>
      </c>
      <c r="H964" t="str">
        <f>VLOOKUP(B964,'Table A as of March 2024'!A:L,12,FALSE)</f>
        <v>No</v>
      </c>
      <c r="I964" s="9" t="str">
        <f>VLOOKUP(B964,'Table A as of March 2024'!A:M,13,FALSE)</f>
        <v>U</v>
      </c>
      <c r="J964" t="str">
        <f>VLOOKUP(B964,'Table A as of March 2024'!A:O,15,FALSE)</f>
        <v>C</v>
      </c>
      <c r="K964" t="str">
        <f>VLOOKUP(G964,'ACFR Class Vlookup'!A:B,2,FALSE)</f>
        <v>Governmental</v>
      </c>
      <c r="L964" s="1" t="str">
        <f>VLOOKUP(D964,'Fund Information'!A:F,6,FALSE)</f>
        <v>This fund accounts for proceeds of lifetime hunting and fishing licenses. Funds are used to support wildlife conservation programs.</v>
      </c>
      <c r="M964" s="6" t="str">
        <f t="shared" si="167"/>
        <v>N/A</v>
      </c>
      <c r="N964" s="6" t="s">
        <v>2886</v>
      </c>
      <c r="O964" s="6" t="str">
        <f t="shared" si="168"/>
        <v>N/A</v>
      </c>
      <c r="P964" s="5" t="s">
        <v>2886</v>
      </c>
      <c r="Q964" s="6" t="str">
        <f t="shared" si="169"/>
        <v>N/A</v>
      </c>
      <c r="R964" s="7" t="str">
        <f t="shared" si="170"/>
        <v>No</v>
      </c>
      <c r="S964" s="5" t="str">
        <f t="shared" si="171"/>
        <v>Answer Required</v>
      </c>
      <c r="T964" s="6" t="str">
        <f t="shared" si="172"/>
        <v>N/A</v>
      </c>
      <c r="U964" s="7" t="str">
        <f t="shared" si="173"/>
        <v>Yes</v>
      </c>
      <c r="V964" s="5" t="str">
        <f t="shared" si="174"/>
        <v>Answer Required</v>
      </c>
      <c r="W964" s="6" t="str">
        <f t="shared" si="175"/>
        <v>N/A</v>
      </c>
      <c r="X964" s="5" t="s">
        <v>2886</v>
      </c>
    </row>
    <row r="965" spans="1:24" ht="60" x14ac:dyDescent="0.25">
      <c r="A965" s="77">
        <f>VLOOKUP(C965,'BU and Control BU Listing'!A:E,5,FALSE)</f>
        <v>40300</v>
      </c>
      <c r="B965" s="80" t="s">
        <v>4359</v>
      </c>
      <c r="C965" s="22" t="str">
        <f t="shared" si="165"/>
        <v>40300</v>
      </c>
      <c r="D965" s="22" t="str">
        <f t="shared" si="166"/>
        <v>09112</v>
      </c>
      <c r="E965" s="21" t="str">
        <f>VLOOKUP(B965,'Table A as of March 2024'!A:G,7,FALSE)</f>
        <v>Dept of Wildlife Resources</v>
      </c>
      <c r="F965" s="21" t="str">
        <f>VLOOKUP(B965,'Table A as of March 2024'!A:H,8,FALSE)</f>
        <v>VA Migr Waterfowl Cnsrvtn Stmp</v>
      </c>
      <c r="G965" s="11" t="str">
        <f>VLOOKUP(B965,'Table A as of March 2024'!A:I,9,FALSE)</f>
        <v>105</v>
      </c>
      <c r="H965" t="str">
        <f>VLOOKUP(B965,'Table A as of March 2024'!A:L,12,FALSE)</f>
        <v>No</v>
      </c>
      <c r="I965" s="9" t="str">
        <f>VLOOKUP(B965,'Table A as of March 2024'!A:M,13,FALSE)</f>
        <v>U</v>
      </c>
      <c r="J965" t="str">
        <f>VLOOKUP(B965,'Table A as of March 2024'!A:O,15,FALSE)</f>
        <v>C</v>
      </c>
      <c r="K965" t="str">
        <f>VLOOKUP(G965,'ACFR Class Vlookup'!A:B,2,FALSE)</f>
        <v>Governmental</v>
      </c>
      <c r="L965" s="1" t="str">
        <f>VLOOKUP(D965,'Fund Information'!A:F,6,FALSE)</f>
        <v>This fund is for the Virginia Migratory Waterfowl Conservation Stamp.  Funds are used to cover administrative costs, cooperative waterfowl habitat improvement projects, and to protect, preserve, restore, enhance, and develop waterfowl habitat in Virginia.</v>
      </c>
      <c r="M965" s="6" t="str">
        <f t="shared" si="167"/>
        <v>N/A</v>
      </c>
      <c r="N965" s="6" t="s">
        <v>2886</v>
      </c>
      <c r="O965" s="6" t="str">
        <f t="shared" si="168"/>
        <v>N/A</v>
      </c>
      <c r="P965" s="5" t="s">
        <v>2886</v>
      </c>
      <c r="Q965" s="6" t="str">
        <f t="shared" si="169"/>
        <v>N/A</v>
      </c>
      <c r="R965" s="7" t="str">
        <f t="shared" si="170"/>
        <v>No</v>
      </c>
      <c r="S965" s="5" t="str">
        <f t="shared" si="171"/>
        <v>Answer Required</v>
      </c>
      <c r="T965" s="6" t="str">
        <f t="shared" si="172"/>
        <v>N/A</v>
      </c>
      <c r="U965" s="7" t="str">
        <f t="shared" si="173"/>
        <v>Yes</v>
      </c>
      <c r="V965" s="5" t="str">
        <f t="shared" si="174"/>
        <v>Answer Required</v>
      </c>
      <c r="W965" s="6" t="str">
        <f t="shared" si="175"/>
        <v>N/A</v>
      </c>
      <c r="X965" s="5" t="s">
        <v>2886</v>
      </c>
    </row>
    <row r="966" spans="1:24" ht="60" x14ac:dyDescent="0.25">
      <c r="A966" s="77">
        <f>VLOOKUP(C966,'BU and Control BU Listing'!A:E,5,FALSE)</f>
        <v>40300</v>
      </c>
      <c r="B966" s="80" t="s">
        <v>4360</v>
      </c>
      <c r="C966" s="22" t="str">
        <f t="shared" si="165"/>
        <v>40300</v>
      </c>
      <c r="D966" s="22" t="str">
        <f t="shared" si="166"/>
        <v>09131</v>
      </c>
      <c r="E966" s="21" t="str">
        <f>VLOOKUP(B966,'Table A as of March 2024'!A:G,7,FALSE)</f>
        <v>Dept of Wildlife Resources</v>
      </c>
      <c r="F966" s="21" t="str">
        <f>VLOOKUP(B966,'Table A as of March 2024'!A:H,8,FALSE)</f>
        <v>Feed The Hungry Fund</v>
      </c>
      <c r="G966" s="11" t="str">
        <f>VLOOKUP(B966,'Table A as of March 2024'!A:I,9,FALSE)</f>
        <v>105</v>
      </c>
      <c r="H966" t="str">
        <f>VLOOKUP(B966,'Table A as of March 2024'!A:L,12,FALSE)</f>
        <v>No</v>
      </c>
      <c r="I966" s="9" t="str">
        <f>VLOOKUP(B966,'Table A as of March 2024'!A:M,13,FALSE)</f>
        <v>U</v>
      </c>
      <c r="J966" t="str">
        <f>VLOOKUP(B966,'Table A as of March 2024'!A:O,15,FALSE)</f>
        <v>R</v>
      </c>
      <c r="K966" t="str">
        <f>VLOOKUP(G966,'ACFR Class Vlookup'!A:B,2,FALSE)</f>
        <v>Governmental</v>
      </c>
      <c r="L966" s="1" t="str">
        <f>VLOOKUP(D966,'Fund Information'!A:F,6,FALSE)</f>
        <v>This fund is used for donations to the Hunter's Feed the Hungry Program.  Monies in this fund shall be disbursed quarterly to Hunters For The Hungry to support its programs to feed the hungry and other statewide activities related to this mission.</v>
      </c>
      <c r="M966" s="6" t="str">
        <f t="shared" si="167"/>
        <v>N/A</v>
      </c>
      <c r="N966" s="6" t="s">
        <v>2886</v>
      </c>
      <c r="O966" s="6" t="str">
        <f t="shared" si="168"/>
        <v>N/A</v>
      </c>
      <c r="P966" s="5" t="s">
        <v>2886</v>
      </c>
      <c r="Q966" s="6" t="str">
        <f t="shared" si="169"/>
        <v>N/A</v>
      </c>
      <c r="R966" s="7" t="str">
        <f t="shared" si="170"/>
        <v>Yes</v>
      </c>
      <c r="S966" s="5" t="str">
        <f t="shared" si="171"/>
        <v>Answer Required</v>
      </c>
      <c r="T966" s="6" t="str">
        <f t="shared" si="172"/>
        <v>N/A</v>
      </c>
      <c r="U966" s="7" t="str">
        <f t="shared" si="173"/>
        <v>No</v>
      </c>
      <c r="V966" s="5" t="str">
        <f t="shared" si="174"/>
        <v>Answer Required</v>
      </c>
      <c r="W966" s="6" t="str">
        <f t="shared" si="175"/>
        <v>N/A</v>
      </c>
      <c r="X966" s="5" t="s">
        <v>2886</v>
      </c>
    </row>
    <row r="967" spans="1:24" ht="90" x14ac:dyDescent="0.25">
      <c r="A967" s="77">
        <f>VLOOKUP(C967,'BU and Control BU Listing'!A:E,5,FALSE)</f>
        <v>40300</v>
      </c>
      <c r="B967" s="80" t="s">
        <v>4361</v>
      </c>
      <c r="C967" s="22" t="str">
        <f t="shared" si="165"/>
        <v>40300</v>
      </c>
      <c r="D967" s="22" t="str">
        <f t="shared" si="166"/>
        <v>09200</v>
      </c>
      <c r="E967" s="21" t="str">
        <f>VLOOKUP(B967,'Table A as of March 2024'!A:G,7,FALSE)</f>
        <v>Dept of Wildlife Resources</v>
      </c>
      <c r="F967" s="21" t="str">
        <f>VLOOKUP(B967,'Table A as of March 2024'!A:H,8,FALSE)</f>
        <v>Capital Improvement Fund</v>
      </c>
      <c r="G967" s="11" t="str">
        <f>VLOOKUP(B967,'Table A as of March 2024'!A:I,9,FALSE)</f>
        <v>105</v>
      </c>
      <c r="H967" t="str">
        <f>VLOOKUP(B967,'Table A as of March 2024'!A:L,12,FALSE)</f>
        <v>Yes</v>
      </c>
      <c r="I967" s="9" t="str">
        <f>VLOOKUP(B967,'Table A as of March 2024'!A:M,13,FALSE)</f>
        <v>U</v>
      </c>
      <c r="J967" t="str">
        <f>VLOOKUP(B967,'Table A as of March 2024'!A:O,15,FALSE)</f>
        <v>C</v>
      </c>
      <c r="K967" t="str">
        <f>VLOOKUP(G967,'ACFR Class Vlookup'!A:B,2,FALSE)</f>
        <v>Governmental</v>
      </c>
      <c r="L967" s="1" t="str">
        <f>VLOOKUP(D967,'Fund Information'!A:F,6,FALSE)</f>
        <v>Revenues consist of funds that may be designated by the Board &amp; any gifts, grants &amp; contributions from any person, foundation, or other legal entity. The Board may transfer to Fund an amount equal to 50% or less of the revenue generated annually from the sales &amp; use tax deposited in the Game Protection Fund. Income should be used for the purchase, construction, maint, or repair of capital assets.</v>
      </c>
      <c r="M967" s="6" t="str">
        <f t="shared" si="167"/>
        <v>N/A</v>
      </c>
      <c r="N967" s="6" t="s">
        <v>2886</v>
      </c>
      <c r="O967" s="6" t="str">
        <f t="shared" si="168"/>
        <v>N/A</v>
      </c>
      <c r="P967" s="5" t="s">
        <v>2886</v>
      </c>
      <c r="Q967" s="6" t="str">
        <f t="shared" si="169"/>
        <v>N/A</v>
      </c>
      <c r="R967" s="7" t="str">
        <f t="shared" si="170"/>
        <v>No</v>
      </c>
      <c r="S967" s="5" t="str">
        <f t="shared" si="171"/>
        <v>Answer Required</v>
      </c>
      <c r="T967" s="6" t="str">
        <f t="shared" si="172"/>
        <v>N/A</v>
      </c>
      <c r="U967" s="7" t="str">
        <f t="shared" si="173"/>
        <v>Yes</v>
      </c>
      <c r="V967" s="5" t="str">
        <f t="shared" si="174"/>
        <v>Answer Required</v>
      </c>
      <c r="W967" s="6" t="str">
        <f t="shared" si="175"/>
        <v>N/A</v>
      </c>
      <c r="X967" s="5" t="s">
        <v>2886</v>
      </c>
    </row>
    <row r="968" spans="1:24" ht="45" x14ac:dyDescent="0.25">
      <c r="A968" s="77">
        <f>VLOOKUP(C968,'BU and Control BU Listing'!A:E,5,FALSE)</f>
        <v>40300</v>
      </c>
      <c r="B968" s="80" t="s">
        <v>4362</v>
      </c>
      <c r="C968" s="22" t="str">
        <f t="shared" si="165"/>
        <v>40300</v>
      </c>
      <c r="D968" s="22" t="str">
        <f t="shared" si="166"/>
        <v>09221</v>
      </c>
      <c r="E968" s="21" t="str">
        <f>VLOOKUP(B968,'Table A as of March 2024'!A:G,7,FALSE)</f>
        <v>Dept of Wildlife Resources</v>
      </c>
      <c r="F968" s="21" t="str">
        <f>VLOOKUP(B968,'Table A as of March 2024'!A:H,8,FALSE)</f>
        <v>VA Fish Passage Grnt&amp;Rvlvng Ln</v>
      </c>
      <c r="G968" s="11" t="str">
        <f>VLOOKUP(B968,'Table A as of March 2024'!A:I,9,FALSE)</f>
        <v>105</v>
      </c>
      <c r="H968" t="str">
        <f>VLOOKUP(B968,'Table A as of March 2024'!A:L,12,FALSE)</f>
        <v>No</v>
      </c>
      <c r="I968" s="9" t="str">
        <f>VLOOKUP(B968,'Table A as of March 2024'!A:M,13,FALSE)</f>
        <v>U</v>
      </c>
      <c r="J968" t="str">
        <f>VLOOKUP(B968,'Table A as of March 2024'!A:O,15,FALSE)</f>
        <v>C</v>
      </c>
      <c r="K968" t="str">
        <f>VLOOKUP(G968,'ACFR Class Vlookup'!A:B,2,FALSE)</f>
        <v>Governmental</v>
      </c>
      <c r="L968" s="1" t="str">
        <f>VLOOKUP(D968,'Fund Information'!A:F,6,FALSE)</f>
        <v>Accounts for general fund monies and receipts from loans made by the fund. Funds are used solely for the administration and management of the Fund and the Fish Passage Program.</v>
      </c>
      <c r="M968" s="6" t="str">
        <f t="shared" si="167"/>
        <v>N/A</v>
      </c>
      <c r="N968" s="6" t="s">
        <v>2886</v>
      </c>
      <c r="O968" s="6" t="str">
        <f t="shared" si="168"/>
        <v>N/A</v>
      </c>
      <c r="P968" s="5" t="s">
        <v>2886</v>
      </c>
      <c r="Q968" s="6" t="str">
        <f t="shared" si="169"/>
        <v>N/A</v>
      </c>
      <c r="R968" s="7" t="str">
        <f t="shared" si="170"/>
        <v>No</v>
      </c>
      <c r="S968" s="5" t="str">
        <f t="shared" si="171"/>
        <v>Answer Required</v>
      </c>
      <c r="T968" s="6" t="str">
        <f t="shared" si="172"/>
        <v>N/A</v>
      </c>
      <c r="U968" s="7" t="str">
        <f t="shared" si="173"/>
        <v>Yes</v>
      </c>
      <c r="V968" s="5" t="str">
        <f t="shared" si="174"/>
        <v>Answer Required</v>
      </c>
      <c r="W968" s="6" t="str">
        <f t="shared" si="175"/>
        <v>N/A</v>
      </c>
      <c r="X968" s="5" t="s">
        <v>2886</v>
      </c>
    </row>
    <row r="969" spans="1:24" ht="180" x14ac:dyDescent="0.25">
      <c r="A969" s="77">
        <f>VLOOKUP(C969,'BU and Control BU Listing'!A:E,5,FALSE)</f>
        <v>40300</v>
      </c>
      <c r="B969" s="80" t="s">
        <v>4363</v>
      </c>
      <c r="C969" s="22" t="str">
        <f t="shared" si="165"/>
        <v>40300</v>
      </c>
      <c r="D969" s="22" t="str">
        <f t="shared" si="166"/>
        <v>09366</v>
      </c>
      <c r="E969" s="21" t="str">
        <f>VLOOKUP(B969,'Table A as of March 2024'!A:G,7,FALSE)</f>
        <v>Dept of Wildlife Resources</v>
      </c>
      <c r="F969" s="21" t="str">
        <f>VLOOKUP(B969,'Table A as of March 2024'!A:H,8,FALSE)</f>
        <v>Mitigation Comp Fund Hist Prop</v>
      </c>
      <c r="G969" s="11" t="str">
        <f>VLOOKUP(B969,'Table A as of March 2024'!A:I,9,FALSE)</f>
        <v>105</v>
      </c>
      <c r="H969" t="str">
        <f>VLOOKUP(B969,'Table A as of March 2024'!A:L,12,FALSE)</f>
        <v>No</v>
      </c>
      <c r="I969" s="9" t="str">
        <f>VLOOKUP(B969,'Table A as of March 2024'!A:M,13,FALSE)</f>
        <v>R</v>
      </c>
      <c r="J969" t="str">
        <f>VLOOKUP(B969,'Table A as of March 2024'!A:O,15,FALSE)</f>
        <v>R</v>
      </c>
      <c r="K969" t="str">
        <f>VLOOKUP(G969,'ACFR Class Vlookup'!A:B,2,FALSE)</f>
        <v>Governmental</v>
      </c>
      <c r="L969" s="1" t="str">
        <f>VLOOKUP(D969,'Fund Information'!A:F,6,FALSE)</f>
        <v>Full Title: Mitigation Compensation Fund for Historic Properties
Pursuant to MOU between Dominion Energy and the Commonwealth dated April 24, 2017 and executed on May 2, 2017, in connection with the construction and operation of the proposed Surry-Skiffes Creek-Whealton 500 kV transmission line, and attached, there is to be established a Mitigation Compensation Fund for Historic Properties, to be managed by DGIF in a segregated, uniquely identifiable account and invested in accordance with cash management procedures of the Virginia Treasurer and Va. Code § 2.2-1806 and disbursed by DGIF for projects within the Jamestown Island-Hog Island-Captain John Smith Trail Historic District and related areas.</v>
      </c>
      <c r="M969" s="6" t="str">
        <f t="shared" si="167"/>
        <v>N/A</v>
      </c>
      <c r="N969" s="6" t="s">
        <v>2886</v>
      </c>
      <c r="O969" s="6" t="str">
        <f t="shared" si="168"/>
        <v>N/A</v>
      </c>
      <c r="P969" s="5" t="s">
        <v>2886</v>
      </c>
      <c r="Q969" s="6" t="str">
        <f t="shared" si="169"/>
        <v>N/A</v>
      </c>
      <c r="R969" s="7" t="str">
        <f t="shared" si="170"/>
        <v>Yes</v>
      </c>
      <c r="S969" s="5" t="str">
        <f t="shared" si="171"/>
        <v>Answer Required</v>
      </c>
      <c r="T969" s="6" t="str">
        <f t="shared" si="172"/>
        <v>N/A</v>
      </c>
      <c r="U969" s="7" t="str">
        <f t="shared" si="173"/>
        <v>No</v>
      </c>
      <c r="V969" s="5" t="str">
        <f t="shared" si="174"/>
        <v>Answer Required</v>
      </c>
      <c r="W969" s="6" t="str">
        <f t="shared" si="175"/>
        <v>N/A</v>
      </c>
      <c r="X969" s="5" t="s">
        <v>2886</v>
      </c>
    </row>
    <row r="970" spans="1:24" ht="75" x14ac:dyDescent="0.25">
      <c r="A970" s="77">
        <f>VLOOKUP(C970,'BU and Control BU Listing'!A:E,5,FALSE)</f>
        <v>40300</v>
      </c>
      <c r="B970" s="80" t="s">
        <v>4364</v>
      </c>
      <c r="C970" s="22" t="str">
        <f t="shared" si="165"/>
        <v>40300</v>
      </c>
      <c r="D970" s="22" t="str">
        <f t="shared" si="166"/>
        <v>09403</v>
      </c>
      <c r="E970" s="21" t="str">
        <f>VLOOKUP(B970,'Table A as of March 2024'!A:G,7,FALSE)</f>
        <v>Dept of Wildlife Resources</v>
      </c>
      <c r="F970" s="21" t="str">
        <f>VLOOKUP(B970,'Table A as of March 2024'!A:H,8,FALSE)</f>
        <v>Dedicated Special Revenue-DGIF</v>
      </c>
      <c r="G970" s="11" t="str">
        <f>VLOOKUP(B970,'Table A as of March 2024'!A:I,9,FALSE)</f>
        <v>105</v>
      </c>
      <c r="H970" t="str">
        <f>VLOOKUP(B970,'Table A as of March 2024'!A:L,12,FALSE)</f>
        <v>No</v>
      </c>
      <c r="I970" s="9" t="str">
        <f>VLOOKUP(B970,'Table A as of March 2024'!A:M,13,FALSE)</f>
        <v>U</v>
      </c>
      <c r="J970" t="str">
        <f>VLOOKUP(B970,'Table A as of March 2024'!A:O,15,FALSE)</f>
        <v>C</v>
      </c>
      <c r="K970" t="str">
        <f>VLOOKUP(G970,'ACFR Class Vlookup'!A:B,2,FALSE)</f>
        <v>Governmental</v>
      </c>
      <c r="L970" s="1" t="str">
        <f>VLOOKUP(D970,'Fund Information'!A:F,6,FALSE)</f>
        <v>The income and principal of this Game Protection Fund, including any unexpended balance, shall be a separate fund in the state treasury and shall only be used for the payment of the salaries, allowances, wages, and expenses incident to carrying out the provisions of the hunting, trapping and inland fish laws as provided in the Code of Virginia.</v>
      </c>
      <c r="M970" s="6" t="str">
        <f t="shared" si="167"/>
        <v>N/A</v>
      </c>
      <c r="N970" s="6" t="s">
        <v>2886</v>
      </c>
      <c r="O970" s="6" t="str">
        <f t="shared" si="168"/>
        <v>N/A</v>
      </c>
      <c r="P970" s="5" t="s">
        <v>2886</v>
      </c>
      <c r="Q970" s="6" t="str">
        <f t="shared" si="169"/>
        <v>N/A</v>
      </c>
      <c r="R970" s="7" t="str">
        <f t="shared" si="170"/>
        <v>No</v>
      </c>
      <c r="S970" s="5" t="str">
        <f t="shared" si="171"/>
        <v>Answer Required</v>
      </c>
      <c r="T970" s="6" t="str">
        <f t="shared" si="172"/>
        <v>N/A</v>
      </c>
      <c r="U970" s="7" t="str">
        <f t="shared" si="173"/>
        <v>Yes</v>
      </c>
      <c r="V970" s="5" t="str">
        <f t="shared" si="174"/>
        <v>Answer Required</v>
      </c>
      <c r="W970" s="6" t="str">
        <f t="shared" si="175"/>
        <v>N/A</v>
      </c>
      <c r="X970" s="5" t="s">
        <v>2886</v>
      </c>
    </row>
    <row r="971" spans="1:24" x14ac:dyDescent="0.25">
      <c r="A971" s="77">
        <f>VLOOKUP(C971,'BU and Control BU Listing'!A:E,5,FALSE)</f>
        <v>40300</v>
      </c>
      <c r="B971" s="80" t="s">
        <v>4366</v>
      </c>
      <c r="C971" s="22" t="str">
        <f t="shared" si="165"/>
        <v>40300</v>
      </c>
      <c r="D971" s="22" t="str">
        <f t="shared" si="166"/>
        <v>09860</v>
      </c>
      <c r="E971" s="21" t="str">
        <f>VLOOKUP(B971,'Table A as of March 2024'!A:G,7,FALSE)</f>
        <v>Dept of Wildlife Resources</v>
      </c>
      <c r="F971" s="21" t="str">
        <f>VLOOKUP(B971,'Table A as of March 2024'!A:H,8,FALSE)</f>
        <v>Recyc Matl Sales-Non-Ge-Non-HE</v>
      </c>
      <c r="G971" s="11" t="str">
        <f>VLOOKUP(B971,'Table A as of March 2024'!A:I,9,FALSE)</f>
        <v>100</v>
      </c>
      <c r="H971" t="str">
        <f>VLOOKUP(B971,'Table A as of March 2024'!A:L,12,FALSE)</f>
        <v>No</v>
      </c>
      <c r="I971" s="9" t="str">
        <f>VLOOKUP(B971,'Table A as of March 2024'!A:M,13,FALSE)</f>
        <v>U</v>
      </c>
      <c r="J971" t="str">
        <f>VLOOKUP(B971,'Table A as of March 2024'!A:O,15,FALSE)</f>
        <v>A</v>
      </c>
      <c r="K971" t="str">
        <f>VLOOKUP(G971,'ACFR Class Vlookup'!A:B,2,FALSE)</f>
        <v>Governmental</v>
      </c>
      <c r="L971" s="1" t="str">
        <f>VLOOKUP(D971,'Fund Information'!A:F,6,FALSE)</f>
        <v>Accounts for sale of recyclable materials.</v>
      </c>
      <c r="M971" s="6" t="str">
        <f t="shared" si="167"/>
        <v>N/A</v>
      </c>
      <c r="N971" s="6" t="s">
        <v>2886</v>
      </c>
      <c r="O971" s="6" t="str">
        <f t="shared" si="168"/>
        <v>N/A</v>
      </c>
      <c r="P971" s="5" t="s">
        <v>2886</v>
      </c>
      <c r="Q971" s="6" t="str">
        <f t="shared" si="169"/>
        <v>N/A</v>
      </c>
      <c r="R971" s="7" t="str">
        <f t="shared" si="170"/>
        <v>No</v>
      </c>
      <c r="S971" s="5" t="str">
        <f t="shared" si="171"/>
        <v>Answer Required</v>
      </c>
      <c r="T971" s="6" t="str">
        <f t="shared" si="172"/>
        <v>N/A</v>
      </c>
      <c r="U971" s="7" t="str">
        <f t="shared" si="173"/>
        <v>No</v>
      </c>
      <c r="V971" s="5" t="str">
        <f t="shared" si="174"/>
        <v>Answer Required</v>
      </c>
      <c r="W971" s="6" t="str">
        <f t="shared" si="175"/>
        <v>N/A</v>
      </c>
      <c r="X971" s="5" t="s">
        <v>2886</v>
      </c>
    </row>
    <row r="972" spans="1:24" x14ac:dyDescent="0.25">
      <c r="A972" s="77">
        <f>VLOOKUP(C972,'BU and Control BU Listing'!A:E,5,FALSE)</f>
        <v>40300</v>
      </c>
      <c r="B972" s="80" t="s">
        <v>4367</v>
      </c>
      <c r="C972" s="22" t="str">
        <f t="shared" si="165"/>
        <v>40300</v>
      </c>
      <c r="D972" s="22" t="str">
        <f t="shared" si="166"/>
        <v>09880</v>
      </c>
      <c r="E972" s="21" t="str">
        <f>VLOOKUP(B972,'Table A as of March 2024'!A:G,7,FALSE)</f>
        <v>Dept of Wildlife Resources</v>
      </c>
      <c r="F972" s="21" t="str">
        <f>VLOOKUP(B972,'Table A as of March 2024'!A:H,8,FALSE)</f>
        <v>Srpls Sup&amp;Equip Sale-Non-Gen</v>
      </c>
      <c r="G972" s="11" t="str">
        <f>VLOOKUP(B972,'Table A as of March 2024'!A:I,9,FALSE)</f>
        <v>100</v>
      </c>
      <c r="H972" t="str">
        <f>VLOOKUP(B972,'Table A as of March 2024'!A:L,12,FALSE)</f>
        <v>No</v>
      </c>
      <c r="I972" s="9" t="str">
        <f>VLOOKUP(B972,'Table A as of March 2024'!A:M,13,FALSE)</f>
        <v>U</v>
      </c>
      <c r="J972" t="str">
        <f>VLOOKUP(B972,'Table A as of March 2024'!A:O,15,FALSE)</f>
        <v>A</v>
      </c>
      <c r="K972" t="str">
        <f>VLOOKUP(G972,'ACFR Class Vlookup'!A:B,2,FALSE)</f>
        <v>Governmental</v>
      </c>
      <c r="L972" s="1" t="str">
        <f>VLOOKUP(D972,'Fund Information'!A:F,6,FALSE)</f>
        <v>Accounts for sale of surplus supplies and equipment.</v>
      </c>
      <c r="M972" s="6" t="str">
        <f t="shared" si="167"/>
        <v>N/A</v>
      </c>
      <c r="N972" s="6" t="s">
        <v>2886</v>
      </c>
      <c r="O972" s="6" t="str">
        <f t="shared" si="168"/>
        <v>N/A</v>
      </c>
      <c r="P972" s="5" t="s">
        <v>2886</v>
      </c>
      <c r="Q972" s="6" t="str">
        <f t="shared" si="169"/>
        <v>N/A</v>
      </c>
      <c r="R972" s="7" t="str">
        <f t="shared" si="170"/>
        <v>No</v>
      </c>
      <c r="S972" s="5" t="str">
        <f t="shared" si="171"/>
        <v>Answer Required</v>
      </c>
      <c r="T972" s="6" t="str">
        <f t="shared" si="172"/>
        <v>N/A</v>
      </c>
      <c r="U972" s="7" t="str">
        <f t="shared" si="173"/>
        <v>No</v>
      </c>
      <c r="V972" s="5" t="str">
        <f t="shared" si="174"/>
        <v>Answer Required</v>
      </c>
      <c r="W972" s="6" t="str">
        <f t="shared" si="175"/>
        <v>N/A</v>
      </c>
      <c r="X972" s="5" t="s">
        <v>2886</v>
      </c>
    </row>
    <row r="973" spans="1:24" ht="30" x14ac:dyDescent="0.25">
      <c r="A973" s="77">
        <f>VLOOKUP(C973,'BU and Control BU Listing'!A:E,5,FALSE)</f>
        <v>40300</v>
      </c>
      <c r="B973" s="80" t="s">
        <v>4368</v>
      </c>
      <c r="C973" s="22" t="str">
        <f t="shared" si="165"/>
        <v>40300</v>
      </c>
      <c r="D973" s="22" t="str">
        <f t="shared" si="166"/>
        <v>09900</v>
      </c>
      <c r="E973" s="21" t="str">
        <f>VLOOKUP(B973,'Table A as of March 2024'!A:G,7,FALSE)</f>
        <v>Dept of Wildlife Resources</v>
      </c>
      <c r="F973" s="21" t="str">
        <f>VLOOKUP(B973,'Table A as of March 2024'!A:H,8,FALSE)</f>
        <v>Insurance Recovery</v>
      </c>
      <c r="G973" s="11" t="str">
        <f>VLOOKUP(B973,'Table A as of March 2024'!A:I,9,FALSE)</f>
        <v>105</v>
      </c>
      <c r="H973" t="str">
        <f>VLOOKUP(B973,'Table A as of March 2024'!A:L,12,FALSE)</f>
        <v>No</v>
      </c>
      <c r="I973" s="9" t="str">
        <f>VLOOKUP(B973,'Table A as of March 2024'!A:M,13,FALSE)</f>
        <v>U</v>
      </c>
      <c r="J973" t="str">
        <f>VLOOKUP(B973,'Table A as of March 2024'!A:O,15,FALSE)</f>
        <v>C</v>
      </c>
      <c r="K973" t="str">
        <f>VLOOKUP(G973,'ACFR Class Vlookup'!A:B,2,FALSE)</f>
        <v>Governmental</v>
      </c>
      <c r="L973" s="1" t="str">
        <f>VLOOKUP(D973,'Fund Information'!A:F,6,FALSE)</f>
        <v>Accounts for insurance proceeds received when an insured item is damaged.</v>
      </c>
      <c r="M973" s="6" t="str">
        <f t="shared" si="167"/>
        <v>N/A</v>
      </c>
      <c r="N973" s="6" t="s">
        <v>2886</v>
      </c>
      <c r="O973" s="6" t="str">
        <f t="shared" si="168"/>
        <v>N/A</v>
      </c>
      <c r="P973" s="5" t="s">
        <v>2886</v>
      </c>
      <c r="Q973" s="6" t="str">
        <f t="shared" si="169"/>
        <v>N/A</v>
      </c>
      <c r="R973" s="7" t="str">
        <f t="shared" si="170"/>
        <v>No</v>
      </c>
      <c r="S973" s="5" t="str">
        <f t="shared" si="171"/>
        <v>Answer Required</v>
      </c>
      <c r="T973" s="6" t="str">
        <f t="shared" si="172"/>
        <v>N/A</v>
      </c>
      <c r="U973" s="7" t="str">
        <f t="shared" si="173"/>
        <v>Yes</v>
      </c>
      <c r="V973" s="5" t="str">
        <f t="shared" si="174"/>
        <v>Answer Required</v>
      </c>
      <c r="W973" s="6" t="str">
        <f t="shared" si="175"/>
        <v>N/A</v>
      </c>
      <c r="X973" s="5" t="s">
        <v>2886</v>
      </c>
    </row>
    <row r="974" spans="1:24" x14ac:dyDescent="0.25">
      <c r="A974" s="77">
        <f>VLOOKUP(C974,'BU and Control BU Listing'!A:E,5,FALSE)</f>
        <v>40300</v>
      </c>
      <c r="B974" s="80" t="s">
        <v>4369</v>
      </c>
      <c r="C974" s="22" t="str">
        <f t="shared" si="165"/>
        <v>40300</v>
      </c>
      <c r="D974" s="22" t="str">
        <f t="shared" si="166"/>
        <v>10000</v>
      </c>
      <c r="E974" s="21" t="str">
        <f>VLOOKUP(B974,'Table A as of March 2024'!A:G,7,FALSE)</f>
        <v>Dept of Wildlife Resources</v>
      </c>
      <c r="F974" s="21" t="str">
        <f>VLOOKUP(B974,'Table A as of March 2024'!A:H,8,FALSE)</f>
        <v>Federal Trust</v>
      </c>
      <c r="G974" s="11" t="str">
        <f>VLOOKUP(B974,'Table A as of March 2024'!A:I,9,FALSE)</f>
        <v>120</v>
      </c>
      <c r="H974" t="str">
        <f>VLOOKUP(B974,'Table A as of March 2024'!A:L,12,FALSE)</f>
        <v>No</v>
      </c>
      <c r="I974" s="9" t="str">
        <f>VLOOKUP(B974,'Table A as of March 2024'!A:M,13,FALSE)</f>
        <v>R</v>
      </c>
      <c r="J974" t="str">
        <f>VLOOKUP(B974,'Table A as of March 2024'!A:O,15,FALSE)</f>
        <v>R</v>
      </c>
      <c r="K974" t="str">
        <f>VLOOKUP(G974,'ACFR Class Vlookup'!A:B,2,FALSE)</f>
        <v>Governmental</v>
      </c>
      <c r="L974" s="1" t="str">
        <f>VLOOKUP(D974,'Fund Information'!A:F,6,FALSE)</f>
        <v>This fund accounts for Federal funds.</v>
      </c>
      <c r="M974" s="6" t="str">
        <f t="shared" si="167"/>
        <v>N/A</v>
      </c>
      <c r="N974" s="6" t="s">
        <v>2886</v>
      </c>
      <c r="O974" s="6" t="str">
        <f t="shared" si="168"/>
        <v>N/A</v>
      </c>
      <c r="P974" s="5" t="s">
        <v>2886</v>
      </c>
      <c r="Q974" s="6" t="str">
        <f t="shared" si="169"/>
        <v>N/A</v>
      </c>
      <c r="R974" s="7" t="str">
        <f t="shared" si="170"/>
        <v>Yes</v>
      </c>
      <c r="S974" s="5" t="str">
        <f t="shared" si="171"/>
        <v>Answer Required</v>
      </c>
      <c r="T974" s="6" t="str">
        <f t="shared" si="172"/>
        <v>N/A</v>
      </c>
      <c r="U974" s="7" t="str">
        <f t="shared" si="173"/>
        <v>No</v>
      </c>
      <c r="V974" s="5" t="str">
        <f t="shared" si="174"/>
        <v>Answer Required</v>
      </c>
      <c r="W974" s="6" t="str">
        <f t="shared" si="175"/>
        <v>N/A</v>
      </c>
      <c r="X974" s="5" t="s">
        <v>2886</v>
      </c>
    </row>
    <row r="975" spans="1:24" ht="30" x14ac:dyDescent="0.25">
      <c r="A975" s="77">
        <f>VLOOKUP(C975,'BU and Control BU Listing'!A:E,5,FALSE)</f>
        <v>40300</v>
      </c>
      <c r="B975" s="80" t="s">
        <v>8241</v>
      </c>
      <c r="C975" s="22" t="str">
        <f t="shared" si="165"/>
        <v>40300</v>
      </c>
      <c r="D975" s="22" t="str">
        <f t="shared" si="166"/>
        <v>10710</v>
      </c>
      <c r="E975" s="21" t="str">
        <f>VLOOKUP(B975,'Table A as of March 2024'!A:G,7,FALSE)</f>
        <v>Dept of Wildlife Resources</v>
      </c>
      <c r="F975" s="21" t="str">
        <f>VLOOKUP(B975,'Table A as of March 2024'!A:H,8,FALSE)</f>
        <v>FEMA - State Agy - COVID-19</v>
      </c>
      <c r="G975" s="11" t="str">
        <f>VLOOKUP(B975,'Table A as of March 2024'!A:I,9,FALSE)</f>
        <v>120</v>
      </c>
      <c r="H975" t="str">
        <f>VLOOKUP(B975,'Table A as of March 2024'!A:L,12,FALSE)</f>
        <v>No</v>
      </c>
      <c r="I975" s="9" t="str">
        <f>VLOOKUP(B975,'Table A as of March 2024'!A:M,13,FALSE)</f>
        <v>V</v>
      </c>
      <c r="J975" t="str">
        <f>VLOOKUP(B975,'Table A as of March 2024'!A:O,15,FALSE)</f>
        <v>R</v>
      </c>
      <c r="K975" t="str">
        <f>VLOOKUP(G975,'ACFR Class Vlookup'!A:B,2,FALSE)</f>
        <v>Governmental</v>
      </c>
      <c r="L975" s="1" t="str">
        <f>VLOOKUP(D975,'Fund Information'!A:F,6,FALSE)</f>
        <v>Federal Emergency Management Agency (FEMA) - VDEM Pass Thru COVID -19 - State Agencies.</v>
      </c>
      <c r="M975" s="6" t="str">
        <f t="shared" si="167"/>
        <v>N/A</v>
      </c>
      <c r="N975" s="6" t="s">
        <v>2886</v>
      </c>
      <c r="O975" s="6" t="str">
        <f t="shared" si="168"/>
        <v>N/A</v>
      </c>
      <c r="P975" s="5" t="s">
        <v>2886</v>
      </c>
      <c r="Q975" s="6" t="str">
        <f t="shared" si="169"/>
        <v>N/A</v>
      </c>
      <c r="R975" s="7" t="str">
        <f t="shared" si="170"/>
        <v>Yes</v>
      </c>
      <c r="S975" s="5" t="str">
        <f t="shared" si="171"/>
        <v>Answer Required</v>
      </c>
      <c r="T975" s="6" t="str">
        <f t="shared" si="172"/>
        <v>N/A</v>
      </c>
      <c r="U975" s="7" t="str">
        <f t="shared" si="173"/>
        <v>No</v>
      </c>
      <c r="V975" s="5" t="str">
        <f t="shared" si="174"/>
        <v>Answer Required</v>
      </c>
      <c r="W975" s="6" t="str">
        <f t="shared" si="175"/>
        <v>N/A</v>
      </c>
      <c r="X975" s="5" t="s">
        <v>2886</v>
      </c>
    </row>
    <row r="976" spans="1:24" ht="45" x14ac:dyDescent="0.25">
      <c r="A976" s="77">
        <f>VLOOKUP(C976,'BU and Control BU Listing'!A:E,5,FALSE)</f>
        <v>15100</v>
      </c>
      <c r="B976" s="80" t="s">
        <v>4371</v>
      </c>
      <c r="C976" s="22" t="str">
        <f t="shared" si="165"/>
        <v>40500</v>
      </c>
      <c r="D976" s="22" t="str">
        <f t="shared" si="166"/>
        <v>02204</v>
      </c>
      <c r="E976" s="21" t="str">
        <f>VLOOKUP(B976,'Table A as of March 2024'!A:G,7,FALSE)</f>
        <v>Virginia Racing Commission</v>
      </c>
      <c r="F976" s="21" t="str">
        <f>VLOOKUP(B976,'Table A as of March 2024'!A:H,8,FALSE)</f>
        <v>Virginia Breeders Fund</v>
      </c>
      <c r="G976" s="11" t="str">
        <f>VLOOKUP(B976,'Table A as of March 2024'!A:I,9,FALSE)</f>
        <v>105</v>
      </c>
      <c r="H976" t="str">
        <f>VLOOKUP(B976,'Table A as of March 2024'!A:L,12,FALSE)</f>
        <v>No</v>
      </c>
      <c r="I976" s="9" t="str">
        <f>VLOOKUP(B976,'Table A as of March 2024'!A:M,13,FALSE)</f>
        <v>U</v>
      </c>
      <c r="J976" t="str">
        <f>VLOOKUP(B976,'Table A as of March 2024'!A:O,15,FALSE)</f>
        <v>C</v>
      </c>
      <c r="K976" t="str">
        <f>VLOOKUP(G976,'ACFR Class Vlookup'!A:B,2,FALSE)</f>
        <v>Governmental</v>
      </c>
      <c r="L976" s="1" t="str">
        <f>VLOOKUP(D976,'Fund Information'!A:F,6,FALSE)</f>
        <v>Per Code of VA § 59.1-392.D, 1 % of revenue from pari-mutuel wagering goes to this fund and is disbursed to breeders of Virginia-bred race winners as authorized by § 59.1-372.</v>
      </c>
      <c r="M976" s="6" t="str">
        <f t="shared" si="167"/>
        <v>N/A</v>
      </c>
      <c r="N976" s="6" t="s">
        <v>2886</v>
      </c>
      <c r="O976" s="6" t="str">
        <f t="shared" si="168"/>
        <v>N/A</v>
      </c>
      <c r="P976" s="5" t="s">
        <v>2886</v>
      </c>
      <c r="Q976" s="6" t="str">
        <f t="shared" si="169"/>
        <v>N/A</v>
      </c>
      <c r="R976" s="7" t="str">
        <f t="shared" si="170"/>
        <v>No</v>
      </c>
      <c r="S976" s="5" t="str">
        <f t="shared" si="171"/>
        <v>Answer Required</v>
      </c>
      <c r="T976" s="6" t="str">
        <f t="shared" si="172"/>
        <v>N/A</v>
      </c>
      <c r="U976" s="7" t="str">
        <f t="shared" si="173"/>
        <v>Yes</v>
      </c>
      <c r="V976" s="5" t="str">
        <f t="shared" si="174"/>
        <v>Answer Required</v>
      </c>
      <c r="W976" s="6" t="str">
        <f t="shared" si="175"/>
        <v>N/A</v>
      </c>
      <c r="X976" s="5" t="s">
        <v>2886</v>
      </c>
    </row>
    <row r="977" spans="1:24" ht="90" x14ac:dyDescent="0.25">
      <c r="A977" s="77">
        <f>VLOOKUP(C977,'BU and Control BU Listing'!A:E,5,FALSE)</f>
        <v>15100</v>
      </c>
      <c r="B977" s="80" t="s">
        <v>4372</v>
      </c>
      <c r="C977" s="22" t="str">
        <f t="shared" si="165"/>
        <v>40500</v>
      </c>
      <c r="D977" s="22" t="str">
        <f t="shared" si="166"/>
        <v>02280</v>
      </c>
      <c r="E977" s="21" t="str">
        <f>VLOOKUP(B977,'Table A as of March 2024'!A:G,7,FALSE)</f>
        <v>Virginia Racing Commission</v>
      </c>
      <c r="F977" s="21" t="str">
        <f>VLOOKUP(B977,'Table A as of March 2024'!A:H,8,FALSE)</f>
        <v>State Racing Operations Fund</v>
      </c>
      <c r="G977" s="11" t="str">
        <f>VLOOKUP(B977,'Table A as of March 2024'!A:I,9,FALSE)</f>
        <v>105</v>
      </c>
      <c r="H977" t="str">
        <f>VLOOKUP(B977,'Table A as of March 2024'!A:L,12,FALSE)</f>
        <v>No</v>
      </c>
      <c r="I977" s="9" t="str">
        <f>VLOOKUP(B977,'Table A as of March 2024'!A:M,13,FALSE)</f>
        <v>U</v>
      </c>
      <c r="J977" t="str">
        <f>VLOOKUP(B977,'Table A as of March 2024'!A:O,15,FALSE)</f>
        <v>C</v>
      </c>
      <c r="K977" t="str">
        <f>VLOOKUP(G977,'ACFR Class Vlookup'!A:B,2,FALSE)</f>
        <v>Governmental</v>
      </c>
      <c r="L977" s="1" t="str">
        <f>VLOOKUP(D977,'Fund Information'!A:F,6,FALSE)</f>
        <v>Funded from moneys received by the Virginia Racing Commission as provided in the appropriation act and from licensure for horse racing.  Funds are used for administrative costs associated with licensure and enforcement of horse racing and pari mutuel betting laws.
Code of Virginia § 59.1-370.1</v>
      </c>
      <c r="M977" s="6" t="str">
        <f t="shared" si="167"/>
        <v>N/A</v>
      </c>
      <c r="N977" s="6" t="s">
        <v>2886</v>
      </c>
      <c r="O977" s="6" t="str">
        <f t="shared" si="168"/>
        <v>N/A</v>
      </c>
      <c r="P977" s="5" t="s">
        <v>2886</v>
      </c>
      <c r="Q977" s="6" t="str">
        <f t="shared" si="169"/>
        <v>N/A</v>
      </c>
      <c r="R977" s="7" t="str">
        <f t="shared" si="170"/>
        <v>No</v>
      </c>
      <c r="S977" s="5" t="str">
        <f t="shared" si="171"/>
        <v>Answer Required</v>
      </c>
      <c r="T977" s="6" t="str">
        <f t="shared" si="172"/>
        <v>N/A</v>
      </c>
      <c r="U977" s="7" t="str">
        <f t="shared" si="173"/>
        <v>Yes</v>
      </c>
      <c r="V977" s="5" t="str">
        <f t="shared" si="174"/>
        <v>Answer Required</v>
      </c>
      <c r="W977" s="6" t="str">
        <f t="shared" si="175"/>
        <v>N/A</v>
      </c>
      <c r="X977" s="5" t="s">
        <v>2886</v>
      </c>
    </row>
    <row r="978" spans="1:24" ht="30" x14ac:dyDescent="0.25">
      <c r="A978" s="77">
        <f>VLOOKUP(C978,'BU and Control BU Listing'!A:E,5,FALSE)</f>
        <v>15100</v>
      </c>
      <c r="B978" s="80" t="s">
        <v>4373</v>
      </c>
      <c r="C978" s="22" t="str">
        <f t="shared" si="165"/>
        <v>40500</v>
      </c>
      <c r="D978" s="22" t="str">
        <f t="shared" si="166"/>
        <v>02405</v>
      </c>
      <c r="E978" s="21" t="str">
        <f>VLOOKUP(B978,'Table A as of March 2024'!A:G,7,FALSE)</f>
        <v>Virginia Racing Commission</v>
      </c>
      <c r="F978" s="21" t="str">
        <f>VLOOKUP(B978,'Table A as of March 2024'!A:H,8,FALSE)</f>
        <v>VRC Special Revenue Fund</v>
      </c>
      <c r="G978" s="11" t="str">
        <f>VLOOKUP(B978,'Table A as of March 2024'!A:I,9,FALSE)</f>
        <v>100</v>
      </c>
      <c r="H978" t="str">
        <f>VLOOKUP(B978,'Table A as of March 2024'!A:L,12,FALSE)</f>
        <v>No</v>
      </c>
      <c r="I978" s="9" t="str">
        <f>VLOOKUP(B978,'Table A as of March 2024'!A:M,13,FALSE)</f>
        <v>U</v>
      </c>
      <c r="J978" t="str">
        <f>VLOOKUP(B978,'Table A as of March 2024'!A:O,15,FALSE)</f>
        <v>A</v>
      </c>
      <c r="K978" t="str">
        <f>VLOOKUP(G978,'ACFR Class Vlookup'!A:B,2,FALSE)</f>
        <v>Governmental</v>
      </c>
      <c r="L978" s="1" t="str">
        <f>VLOOKUP(D978,'Fund Information'!A:F,6,FALSE)</f>
        <v>This fund is used for the collection of permit fees from participants in horse racing.</v>
      </c>
      <c r="M978" s="6" t="str">
        <f t="shared" si="167"/>
        <v>N/A</v>
      </c>
      <c r="N978" s="6" t="s">
        <v>2886</v>
      </c>
      <c r="O978" s="6" t="str">
        <f t="shared" si="168"/>
        <v>N/A</v>
      </c>
      <c r="P978" s="5" t="s">
        <v>2886</v>
      </c>
      <c r="Q978" s="6" t="str">
        <f t="shared" si="169"/>
        <v>N/A</v>
      </c>
      <c r="R978" s="7" t="str">
        <f t="shared" si="170"/>
        <v>No</v>
      </c>
      <c r="S978" s="5" t="str">
        <f t="shared" si="171"/>
        <v>Answer Required</v>
      </c>
      <c r="T978" s="6" t="str">
        <f t="shared" si="172"/>
        <v>N/A</v>
      </c>
      <c r="U978" s="7" t="str">
        <f t="shared" si="173"/>
        <v>No</v>
      </c>
      <c r="V978" s="5" t="str">
        <f t="shared" si="174"/>
        <v>Answer Required</v>
      </c>
      <c r="W978" s="6" t="str">
        <f t="shared" si="175"/>
        <v>N/A</v>
      </c>
      <c r="X978" s="5" t="s">
        <v>2886</v>
      </c>
    </row>
    <row r="979" spans="1:24" ht="90" x14ac:dyDescent="0.25">
      <c r="A979" s="77">
        <f>VLOOKUP(C979,'BU and Control BU Listing'!A:E,5,FALSE)</f>
        <v>15100</v>
      </c>
      <c r="B979" s="80" t="s">
        <v>4374</v>
      </c>
      <c r="C979" s="22" t="str">
        <f t="shared" si="165"/>
        <v>40500</v>
      </c>
      <c r="D979" s="22" t="str">
        <f t="shared" si="166"/>
        <v>07020</v>
      </c>
      <c r="E979" s="21" t="str">
        <f>VLOOKUP(B979,'Table A as of March 2024'!A:G,7,FALSE)</f>
        <v>Virginia Racing Commission</v>
      </c>
      <c r="F979" s="21" t="str">
        <f>VLOOKUP(B979,'Table A as of March 2024'!A:H,8,FALSE)</f>
        <v>Literary Fund</v>
      </c>
      <c r="G979" s="11" t="str">
        <f>VLOOKUP(B979,'Table A as of March 2024'!A:I,9,FALSE)</f>
        <v>125</v>
      </c>
      <c r="H979" t="str">
        <f>VLOOKUP(B979,'Table A as of March 2024'!A:L,12,FALSE)</f>
        <v>No</v>
      </c>
      <c r="I979" s="9" t="str">
        <f>VLOOKUP(B979,'Table A as of March 2024'!A:M,13,FALSE)</f>
        <v>R</v>
      </c>
      <c r="J979" t="str">
        <f>VLOOKUP(B979,'Table A as of March 2024'!A:O,15,FALSE)</f>
        <v>R</v>
      </c>
      <c r="K979" t="str">
        <f>VLOOKUP(G979,'ACFR Class Vlookup'!A:B,2,FALSE)</f>
        <v>Governmental</v>
      </c>
      <c r="L979" s="1" t="str">
        <f>VLOOKUP(D979,'Fund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979" s="6" t="str">
        <f t="shared" si="167"/>
        <v>N/A</v>
      </c>
      <c r="N979" s="6" t="s">
        <v>2886</v>
      </c>
      <c r="O979" s="6" t="str">
        <f t="shared" si="168"/>
        <v>N/A</v>
      </c>
      <c r="P979" s="5" t="s">
        <v>2886</v>
      </c>
      <c r="Q979" s="6" t="str">
        <f t="shared" si="169"/>
        <v>N/A</v>
      </c>
      <c r="R979" s="7" t="str">
        <f t="shared" si="170"/>
        <v>Yes</v>
      </c>
      <c r="S979" s="5" t="str">
        <f t="shared" si="171"/>
        <v>Answer Required</v>
      </c>
      <c r="T979" s="6" t="str">
        <f t="shared" si="172"/>
        <v>N/A</v>
      </c>
      <c r="U979" s="7" t="str">
        <f t="shared" si="173"/>
        <v>No</v>
      </c>
      <c r="V979" s="5" t="str">
        <f t="shared" si="174"/>
        <v>Answer Required</v>
      </c>
      <c r="W979" s="6" t="str">
        <f t="shared" si="175"/>
        <v>N/A</v>
      </c>
      <c r="X979" s="5" t="s">
        <v>2886</v>
      </c>
    </row>
    <row r="980" spans="1:24" x14ac:dyDescent="0.25">
      <c r="A980" s="77">
        <f>VLOOKUP(C980,'BU and Control BU Listing'!A:E,5,FALSE)</f>
        <v>40900</v>
      </c>
      <c r="B980" s="80" t="s">
        <v>4384</v>
      </c>
      <c r="C980" s="22" t="str">
        <f t="shared" si="165"/>
        <v>40900</v>
      </c>
      <c r="D980" s="22" t="str">
        <f t="shared" si="166"/>
        <v>01000</v>
      </c>
      <c r="E980" s="21" t="str">
        <f>VLOOKUP(B980,'Table A as of March 2024'!A:G,7,FALSE)</f>
        <v>Department of Energy</v>
      </c>
      <c r="F980" s="21" t="str">
        <f>VLOOKUP(B980,'Table A as of March 2024'!A:H,8,FALSE)</f>
        <v>General Fund</v>
      </c>
      <c r="G980" s="11" t="str">
        <f>VLOOKUP(B980,'Table A as of March 2024'!A:I,9,FALSE)</f>
        <v>100</v>
      </c>
      <c r="H980" t="str">
        <f>VLOOKUP(B980,'Table A as of March 2024'!A:L,12,FALSE)</f>
        <v>No</v>
      </c>
      <c r="I980" s="9" t="str">
        <f>VLOOKUP(B980,'Table A as of March 2024'!A:M,13,FALSE)</f>
        <v>G</v>
      </c>
      <c r="J980" t="str">
        <f>VLOOKUP(B980,'Table A as of March 2024'!A:O,15,FALSE)</f>
        <v>U</v>
      </c>
      <c r="K980" t="str">
        <f>VLOOKUP(G980,'ACFR Class Vlookup'!A:B,2,FALSE)</f>
        <v>Governmental</v>
      </c>
      <c r="L980" s="1" t="str">
        <f>VLOOKUP(D980,'Fund Information'!A:F,6,FALSE)</f>
        <v>General Fund</v>
      </c>
      <c r="M980" s="6" t="str">
        <f t="shared" si="167"/>
        <v>N/A</v>
      </c>
      <c r="N980" s="6" t="s">
        <v>2886</v>
      </c>
      <c r="O980" s="6" t="str">
        <f t="shared" si="168"/>
        <v>N/A</v>
      </c>
      <c r="P980" s="5" t="s">
        <v>2886</v>
      </c>
      <c r="Q980" s="6" t="str">
        <f t="shared" si="169"/>
        <v>N/A</v>
      </c>
      <c r="R980" s="7" t="str">
        <f t="shared" si="170"/>
        <v>No</v>
      </c>
      <c r="S980" s="5" t="str">
        <f t="shared" si="171"/>
        <v>Answer Required</v>
      </c>
      <c r="T980" s="6" t="str">
        <f t="shared" si="172"/>
        <v>N/A</v>
      </c>
      <c r="U980" s="7" t="str">
        <f t="shared" si="173"/>
        <v>No</v>
      </c>
      <c r="V980" s="5" t="str">
        <f t="shared" si="174"/>
        <v>Answer Required</v>
      </c>
      <c r="W980" s="6" t="str">
        <f t="shared" si="175"/>
        <v>N/A</v>
      </c>
      <c r="X980" s="5" t="s">
        <v>2886</v>
      </c>
    </row>
    <row r="981" spans="1:24" ht="90" x14ac:dyDescent="0.25">
      <c r="A981" s="77">
        <f>VLOOKUP(C981,'BU and Control BU Listing'!A:E,5,FALSE)</f>
        <v>40900</v>
      </c>
      <c r="B981" s="80" t="s">
        <v>8904</v>
      </c>
      <c r="C981" s="22" t="str">
        <f t="shared" si="165"/>
        <v>40900</v>
      </c>
      <c r="D981" s="22" t="str">
        <f t="shared" si="166"/>
        <v>02027</v>
      </c>
      <c r="E981" s="21" t="str">
        <f>VLOOKUP(B981,'Table A as of March 2024'!A:G,7,FALSE)</f>
        <v>Department of Energy</v>
      </c>
      <c r="F981" s="21" t="str">
        <f>VLOOKUP(B981,'Table A as of March 2024'!A:H,8,FALSE)</f>
        <v>2021 Triennial Review</v>
      </c>
      <c r="G981" s="11" t="str">
        <f>VLOOKUP(B981,'Table A as of March 2024'!A:I,9,FALSE)</f>
        <v>105</v>
      </c>
      <c r="H981" t="str">
        <f>VLOOKUP(B981,'Table A as of March 2024'!A:L,12,FALSE)</f>
        <v>No</v>
      </c>
      <c r="I981" s="9" t="str">
        <f>VLOOKUP(B981,'Table A as of March 2024'!A:M,13,FALSE)</f>
        <v>R</v>
      </c>
      <c r="J981" t="str">
        <f>VLOOKUP(B981,'Table A as of March 2024'!A:O,15,FALSE)</f>
        <v>C</v>
      </c>
      <c r="K981" t="str">
        <f>VLOOKUP(G981,'ACFR Class Vlookup'!A:B,2,FALSE)</f>
        <v>Governmental</v>
      </c>
      <c r="L981" s="1" t="str">
        <f>VLOOKUP(D981,'Fund Information'!A:F,6,FALSE)</f>
        <v>Fund established to serve as an escrow account to offset deferral balances, such as the five-year reconciliation of the Commonwealth’s costs or credits associated with its solar power purchase agreement with Dominion. Initial one-time payment paid pursuant to the Virginia State Corporation Commission's Final Order in Case No. PUR-2021-00058, also referred to as the 2021 Triennial Review proceeding.</v>
      </c>
      <c r="M981" s="6" t="str">
        <f t="shared" si="167"/>
        <v>N/A</v>
      </c>
      <c r="N981" s="6" t="s">
        <v>2886</v>
      </c>
      <c r="O981" s="6" t="str">
        <f t="shared" si="168"/>
        <v>N/A</v>
      </c>
      <c r="P981" s="5" t="s">
        <v>2886</v>
      </c>
      <c r="Q981" s="6" t="str">
        <f t="shared" si="169"/>
        <v>N/A</v>
      </c>
      <c r="R981" s="7" t="str">
        <f t="shared" si="170"/>
        <v>No</v>
      </c>
      <c r="S981" s="5" t="str">
        <f t="shared" si="171"/>
        <v>Answer Required</v>
      </c>
      <c r="T981" s="6" t="str">
        <f t="shared" si="172"/>
        <v>N/A</v>
      </c>
      <c r="U981" s="7" t="str">
        <f t="shared" si="173"/>
        <v>Yes</v>
      </c>
      <c r="V981" s="5" t="str">
        <f t="shared" si="174"/>
        <v>Answer Required</v>
      </c>
      <c r="W981" s="6" t="str">
        <f t="shared" si="175"/>
        <v>N/A</v>
      </c>
      <c r="X981" s="5" t="s">
        <v>2886</v>
      </c>
    </row>
    <row r="982" spans="1:24" ht="90" x14ac:dyDescent="0.25">
      <c r="A982" s="77">
        <f>VLOOKUP(C982,'BU and Control BU Listing'!A:E,5,FALSE)</f>
        <v>40900</v>
      </c>
      <c r="B982" s="80" t="s">
        <v>4385</v>
      </c>
      <c r="C982" s="22" t="str">
        <f t="shared" si="165"/>
        <v>40900</v>
      </c>
      <c r="D982" s="22" t="str">
        <f t="shared" si="166"/>
        <v>02062</v>
      </c>
      <c r="E982" s="21" t="str">
        <f>VLOOKUP(B982,'Table A as of March 2024'!A:G,7,FALSE)</f>
        <v>Department of Energy</v>
      </c>
      <c r="F982" s="21" t="str">
        <f>VLOOKUP(B982,'Table A as of March 2024'!A:H,8,FALSE)</f>
        <v>Voluntary Solar Resource Dev</v>
      </c>
      <c r="G982" s="11" t="str">
        <f>VLOOKUP(B982,'Table A as of March 2024'!A:I,9,FALSE)</f>
        <v>105</v>
      </c>
      <c r="H982" t="str">
        <f>VLOOKUP(B982,'Table A as of March 2024'!A:L,12,FALSE)</f>
        <v>No</v>
      </c>
      <c r="I982" s="9" t="str">
        <f>VLOOKUP(B982,'Table A as of March 2024'!A:M,13,FALSE)</f>
        <v>U</v>
      </c>
      <c r="J982" t="str">
        <f>VLOOKUP(B982,'Table A as of March 2024'!A:O,15,FALSE)</f>
        <v>R</v>
      </c>
      <c r="K982" t="str">
        <f>VLOOKUP(G982,'ACFR Class Vlookup'!A:B,2,FALSE)</f>
        <v>Governmental</v>
      </c>
      <c r="L982" s="1" t="str">
        <f>VLOOKUP(D982,'Fund Information'!A:F,6,FALSE)</f>
        <v>Per §67-1302 of Code of VA, this fund will be used to collect voluntary contributions then loaned out to residents, nonprofits or commercial establishments in Virginia for the acquisition, installation or operation of photovoltaic device.  Consists of contributions by customers of electric utilities pursuant to §67-1301, other gifts and grants received by the Dept, and fund loan repayments.</v>
      </c>
      <c r="M982" s="6" t="str">
        <f t="shared" si="167"/>
        <v>N/A</v>
      </c>
      <c r="N982" s="6" t="s">
        <v>2886</v>
      </c>
      <c r="O982" s="6" t="str">
        <f t="shared" si="168"/>
        <v>N/A</v>
      </c>
      <c r="P982" s="5" t="s">
        <v>2886</v>
      </c>
      <c r="Q982" s="6" t="str">
        <f t="shared" si="169"/>
        <v>N/A</v>
      </c>
      <c r="R982" s="7" t="str">
        <f t="shared" si="170"/>
        <v>Yes</v>
      </c>
      <c r="S982" s="5" t="str">
        <f t="shared" si="171"/>
        <v>Answer Required</v>
      </c>
      <c r="T982" s="6" t="str">
        <f t="shared" si="172"/>
        <v>N/A</v>
      </c>
      <c r="U982" s="7" t="str">
        <f t="shared" si="173"/>
        <v>No</v>
      </c>
      <c r="V982" s="5" t="str">
        <f t="shared" si="174"/>
        <v>Answer Required</v>
      </c>
      <c r="W982" s="6" t="str">
        <f t="shared" si="175"/>
        <v>N/A</v>
      </c>
      <c r="X982" s="5" t="s">
        <v>2886</v>
      </c>
    </row>
    <row r="983" spans="1:24" ht="75" x14ac:dyDescent="0.25">
      <c r="A983" s="77">
        <f>VLOOKUP(C983,'BU and Control BU Listing'!A:E,5,FALSE)</f>
        <v>40900</v>
      </c>
      <c r="B983" s="80" t="s">
        <v>4386</v>
      </c>
      <c r="C983" s="22" t="str">
        <f t="shared" si="165"/>
        <v>40900</v>
      </c>
      <c r="D983" s="22" t="str">
        <f t="shared" si="166"/>
        <v>02142</v>
      </c>
      <c r="E983" s="21" t="str">
        <f>VLOOKUP(B983,'Table A as of March 2024'!A:G,7,FALSE)</f>
        <v>Department of Energy</v>
      </c>
      <c r="F983" s="21" t="str">
        <f>VLOOKUP(B983,'Table A as of March 2024'!A:H,8,FALSE)</f>
        <v>Forfeited Bond Fund</v>
      </c>
      <c r="G983" s="11" t="str">
        <f>VLOOKUP(B983,'Table A as of March 2024'!A:I,9,FALSE)</f>
        <v>105</v>
      </c>
      <c r="H983" t="str">
        <f>VLOOKUP(B983,'Table A as of March 2024'!A:L,12,FALSE)</f>
        <v>No</v>
      </c>
      <c r="I983" s="9" t="str">
        <f>VLOOKUP(B983,'Table A as of March 2024'!A:M,13,FALSE)</f>
        <v>U</v>
      </c>
      <c r="J983" t="str">
        <f>VLOOKUP(B983,'Table A as of March 2024'!A:O,15,FALSE)</f>
        <v>C</v>
      </c>
      <c r="K983" t="str">
        <f>VLOOKUP(G983,'ACFR Class Vlookup'!A:B,2,FALSE)</f>
        <v>Governmental</v>
      </c>
      <c r="L983" s="1" t="str">
        <f>VLOOKUP(D983,'Fund Information'!A:F,6,FALSE)</f>
        <v>Revenue is performance bond forfeitures that are the result of nonperformance of reclamation of mined lands.  Disbursements from the Fund shall be used only to supplement bond proceeds in order to pay for the full cost of plugging and restoration in the event of a blanket bond forfeiture.</v>
      </c>
      <c r="M983" s="6" t="str">
        <f t="shared" si="167"/>
        <v>N/A</v>
      </c>
      <c r="N983" s="6" t="s">
        <v>2886</v>
      </c>
      <c r="O983" s="6" t="str">
        <f t="shared" si="168"/>
        <v>N/A</v>
      </c>
      <c r="P983" s="5" t="s">
        <v>2886</v>
      </c>
      <c r="Q983" s="6" t="str">
        <f t="shared" si="169"/>
        <v>N/A</v>
      </c>
      <c r="R983" s="7" t="str">
        <f t="shared" si="170"/>
        <v>No</v>
      </c>
      <c r="S983" s="5" t="str">
        <f t="shared" si="171"/>
        <v>Answer Required</v>
      </c>
      <c r="T983" s="6" t="str">
        <f t="shared" si="172"/>
        <v>N/A</v>
      </c>
      <c r="U983" s="7" t="str">
        <f t="shared" si="173"/>
        <v>Yes</v>
      </c>
      <c r="V983" s="5" t="str">
        <f t="shared" si="174"/>
        <v>Answer Required</v>
      </c>
      <c r="W983" s="6" t="str">
        <f t="shared" si="175"/>
        <v>N/A</v>
      </c>
      <c r="X983" s="5" t="s">
        <v>2886</v>
      </c>
    </row>
    <row r="984" spans="1:24" ht="75" x14ac:dyDescent="0.25">
      <c r="A984" s="77">
        <f>VLOOKUP(C984,'BU and Control BU Listing'!A:E,5,FALSE)</f>
        <v>40900</v>
      </c>
      <c r="B984" s="80" t="s">
        <v>4387</v>
      </c>
      <c r="C984" s="22" t="str">
        <f t="shared" si="165"/>
        <v>40900</v>
      </c>
      <c r="D984" s="22" t="str">
        <f t="shared" si="166"/>
        <v>02183</v>
      </c>
      <c r="E984" s="21" t="str">
        <f>VLOOKUP(B984,'Table A as of March 2024'!A:G,7,FALSE)</f>
        <v>Department of Energy</v>
      </c>
      <c r="F984" s="21" t="str">
        <f>VLOOKUP(B984,'Table A as of March 2024'!A:H,8,FALSE)</f>
        <v>Permit Fees Fund</v>
      </c>
      <c r="G984" s="11" t="str">
        <f>VLOOKUP(B984,'Table A as of March 2024'!A:I,9,FALSE)</f>
        <v>105</v>
      </c>
      <c r="H984" t="str">
        <f>VLOOKUP(B984,'Table A as of March 2024'!A:L,12,FALSE)</f>
        <v>No</v>
      </c>
      <c r="I984" s="9" t="str">
        <f>VLOOKUP(B984,'Table A as of March 2024'!A:M,13,FALSE)</f>
        <v>U</v>
      </c>
      <c r="J984" t="str">
        <f>VLOOKUP(B984,'Table A as of March 2024'!A:O,15,FALSE)</f>
        <v>C</v>
      </c>
      <c r="K984" t="str">
        <f>VLOOKUP(G984,'ACFR Class Vlookup'!A:B,2,FALSE)</f>
        <v>Governmental</v>
      </c>
      <c r="L984" s="1" t="str">
        <f>VLOOKUP(D984,'Fund Information'!A:F,6,FALSE)</f>
        <v>Accounts for permit fees and license fees relating to the mining, gas, and oil industries.  Fees are used for operations.  Agency only may use funds in divisions that collect the funds and are restricted by the following Code of Virginia sections:  45.1-161.58, 45.1-161.31, 45.1-161.292:22, 45.1-161-292:31, 45.1-181, 46.1-361.7.</v>
      </c>
      <c r="M984" s="6" t="str">
        <f t="shared" si="167"/>
        <v>N/A</v>
      </c>
      <c r="N984" s="6" t="s">
        <v>2886</v>
      </c>
      <c r="O984" s="6" t="str">
        <f t="shared" si="168"/>
        <v>N/A</v>
      </c>
      <c r="P984" s="5" t="s">
        <v>2886</v>
      </c>
      <c r="Q984" s="6" t="str">
        <f t="shared" si="169"/>
        <v>N/A</v>
      </c>
      <c r="R984" s="7" t="str">
        <f t="shared" si="170"/>
        <v>No</v>
      </c>
      <c r="S984" s="5" t="str">
        <f t="shared" si="171"/>
        <v>Answer Required</v>
      </c>
      <c r="T984" s="6" t="str">
        <f t="shared" si="172"/>
        <v>N/A</v>
      </c>
      <c r="U984" s="7" t="str">
        <f t="shared" si="173"/>
        <v>Yes</v>
      </c>
      <c r="V984" s="5" t="str">
        <f t="shared" si="174"/>
        <v>Answer Required</v>
      </c>
      <c r="W984" s="6" t="str">
        <f t="shared" si="175"/>
        <v>N/A</v>
      </c>
      <c r="X984" s="5" t="s">
        <v>2886</v>
      </c>
    </row>
    <row r="985" spans="1:24" ht="90" x14ac:dyDescent="0.25">
      <c r="A985" s="77">
        <f>VLOOKUP(C985,'BU and Control BU Listing'!A:E,5,FALSE)</f>
        <v>40900</v>
      </c>
      <c r="B985" s="80" t="s">
        <v>4388</v>
      </c>
      <c r="C985" s="22" t="str">
        <f t="shared" si="165"/>
        <v>40900</v>
      </c>
      <c r="D985" s="22" t="str">
        <f t="shared" si="166"/>
        <v>02409</v>
      </c>
      <c r="E985" s="21" t="str">
        <f>VLOOKUP(B985,'Table A as of March 2024'!A:G,7,FALSE)</f>
        <v>Department of Energy</v>
      </c>
      <c r="F985" s="21" t="str">
        <f>VLOOKUP(B985,'Table A as of March 2024'!A:H,8,FALSE)</f>
        <v>DMME Special Revenue Fund</v>
      </c>
      <c r="G985" s="11" t="str">
        <f>VLOOKUP(B985,'Table A as of March 2024'!A:I,9,FALSE)</f>
        <v>100</v>
      </c>
      <c r="H985" t="str">
        <f>VLOOKUP(B985,'Table A as of March 2024'!A:L,12,FALSE)</f>
        <v>No</v>
      </c>
      <c r="I985" s="9" t="str">
        <f>VLOOKUP(B985,'Table A as of March 2024'!A:M,13,FALSE)</f>
        <v>U</v>
      </c>
      <c r="J985" t="str">
        <f>VLOOKUP(B985,'Table A as of March 2024'!A:O,15,FALSE)</f>
        <v>A</v>
      </c>
      <c r="K985" t="str">
        <f>VLOOKUP(G985,'ACFR Class Vlookup'!A:B,2,FALSE)</f>
        <v>Governmental</v>
      </c>
      <c r="L985" s="1" t="str">
        <f>VLOOKUP(D985,'Fund Information'!A:F,6,FALSE)</f>
        <v>DGMR sales rev. Div. of Energy Sub-Metering Funds to install meters for VCU Data Center. DMLR Water Quality Initiative Act to fund DMME's project oversight to reclaim areas of substance detrimental to watershed quality. Div. of Energy Natural Gas Commissions - natural gas sales on ST Contract E194-206-10 (VA Energy Plan). Service charges for Dominion VA Power electric service provided to agencies.</v>
      </c>
      <c r="M985" s="6" t="str">
        <f t="shared" si="167"/>
        <v>N/A</v>
      </c>
      <c r="N985" s="6" t="s">
        <v>2886</v>
      </c>
      <c r="O985" s="6" t="str">
        <f t="shared" si="168"/>
        <v>N/A</v>
      </c>
      <c r="P985" s="5" t="s">
        <v>2886</v>
      </c>
      <c r="Q985" s="6" t="str">
        <f t="shared" si="169"/>
        <v>N/A</v>
      </c>
      <c r="R985" s="7" t="str">
        <f t="shared" si="170"/>
        <v>No</v>
      </c>
      <c r="S985" s="5" t="str">
        <f t="shared" si="171"/>
        <v>Answer Required</v>
      </c>
      <c r="T985" s="6" t="str">
        <f t="shared" si="172"/>
        <v>N/A</v>
      </c>
      <c r="U985" s="7" t="str">
        <f t="shared" si="173"/>
        <v>No</v>
      </c>
      <c r="V985" s="5" t="str">
        <f t="shared" si="174"/>
        <v>Answer Required</v>
      </c>
      <c r="W985" s="6" t="str">
        <f t="shared" si="175"/>
        <v>N/A</v>
      </c>
      <c r="X985" s="5" t="s">
        <v>2886</v>
      </c>
    </row>
    <row r="986" spans="1:24" ht="90" x14ac:dyDescent="0.25">
      <c r="A986" s="77">
        <f>VLOOKUP(C986,'BU and Control BU Listing'!A:E,5,FALSE)</f>
        <v>40900</v>
      </c>
      <c r="B986" s="80" t="s">
        <v>4389</v>
      </c>
      <c r="C986" s="22" t="str">
        <f t="shared" si="165"/>
        <v>40900</v>
      </c>
      <c r="D986" s="22" t="str">
        <f t="shared" si="166"/>
        <v>02470</v>
      </c>
      <c r="E986" s="21" t="str">
        <f>VLOOKUP(B986,'Table A as of March 2024'!A:G,7,FALSE)</f>
        <v>Department of Energy</v>
      </c>
      <c r="F986" s="21" t="str">
        <f>VLOOKUP(B986,'Table A as of March 2024'!A:H,8,FALSE)</f>
        <v>Mine Rescue Fund</v>
      </c>
      <c r="G986" s="11" t="str">
        <f>VLOOKUP(B986,'Table A as of March 2024'!A:I,9,FALSE)</f>
        <v>105</v>
      </c>
      <c r="H986" t="str">
        <f>VLOOKUP(B986,'Table A as of March 2024'!A:L,12,FALSE)</f>
        <v>No</v>
      </c>
      <c r="I986" s="9" t="str">
        <f>VLOOKUP(B986,'Table A as of March 2024'!A:M,13,FALSE)</f>
        <v>U</v>
      </c>
      <c r="J986" t="str">
        <f>VLOOKUP(B986,'Table A as of March 2024'!A:O,15,FALSE)</f>
        <v>C</v>
      </c>
      <c r="K986" t="str">
        <f>VLOOKUP(G986,'ACFR Class Vlookup'!A:B,2,FALSE)</f>
        <v>Governmental</v>
      </c>
      <c r="L986" s="1" t="str">
        <f>VLOOKUP(D986,'Fund Information'!A:F,6,FALSE)</f>
        <v>The revenue is derived from quarterly payments by the Virginia Small Mine Operators Rescue, Inc. established to partner with the Commonwealth of Virginia as a result of changes to the Mine Improvement and New Emergency Response Act. These funds are set-aside to fund the Mine Rescue Coordinator Position. No monies in the Mine Rescue Fund shall revert to the General Fund</v>
      </c>
      <c r="M986" s="6" t="str">
        <f t="shared" si="167"/>
        <v>N/A</v>
      </c>
      <c r="N986" s="6" t="s">
        <v>2886</v>
      </c>
      <c r="O986" s="6" t="str">
        <f t="shared" si="168"/>
        <v>N/A</v>
      </c>
      <c r="P986" s="5" t="s">
        <v>2886</v>
      </c>
      <c r="Q986" s="6" t="str">
        <f t="shared" si="169"/>
        <v>N/A</v>
      </c>
      <c r="R986" s="7" t="str">
        <f t="shared" si="170"/>
        <v>No</v>
      </c>
      <c r="S986" s="5" t="str">
        <f t="shared" si="171"/>
        <v>Answer Required</v>
      </c>
      <c r="T986" s="6" t="str">
        <f t="shared" si="172"/>
        <v>N/A</v>
      </c>
      <c r="U986" s="7" t="str">
        <f t="shared" si="173"/>
        <v>Yes</v>
      </c>
      <c r="V986" s="5" t="str">
        <f t="shared" si="174"/>
        <v>Answer Required</v>
      </c>
      <c r="W986" s="6" t="str">
        <f t="shared" si="175"/>
        <v>N/A</v>
      </c>
      <c r="X986" s="5" t="s">
        <v>2886</v>
      </c>
    </row>
    <row r="987" spans="1:24" x14ac:dyDescent="0.25">
      <c r="A987" s="77">
        <f>VLOOKUP(C987,'BU and Control BU Listing'!A:E,5,FALSE)</f>
        <v>40900</v>
      </c>
      <c r="B987" s="80" t="s">
        <v>4390</v>
      </c>
      <c r="C987" s="22" t="str">
        <f t="shared" si="165"/>
        <v>40900</v>
      </c>
      <c r="D987" s="22" t="str">
        <f t="shared" si="166"/>
        <v>02700</v>
      </c>
      <c r="E987" s="21" t="str">
        <f>VLOOKUP(B987,'Table A as of March 2024'!A:G,7,FALSE)</f>
        <v>Department of Energy</v>
      </c>
      <c r="F987" s="21" t="str">
        <f>VLOOKUP(B987,'Table A as of March 2024'!A:H,8,FALSE)</f>
        <v>Parking</v>
      </c>
      <c r="G987" s="11" t="str">
        <f>VLOOKUP(B987,'Table A as of March 2024'!A:I,9,FALSE)</f>
        <v>105</v>
      </c>
      <c r="H987" t="str">
        <f>VLOOKUP(B987,'Table A as of March 2024'!A:L,12,FALSE)</f>
        <v>No</v>
      </c>
      <c r="I987" s="9" t="str">
        <f>VLOOKUP(B987,'Table A as of March 2024'!A:M,13,FALSE)</f>
        <v>U</v>
      </c>
      <c r="J987" t="str">
        <f>VLOOKUP(B987,'Table A as of March 2024'!A:O,15,FALSE)</f>
        <v>C</v>
      </c>
      <c r="K987" t="str">
        <f>VLOOKUP(G987,'ACFR Class Vlookup'!A:B,2,FALSE)</f>
        <v>Governmental</v>
      </c>
      <c r="L987" s="1" t="str">
        <f>VLOOKUP(D987,'Fund Information'!A:F,6,FALSE)</f>
        <v>Parking - Accounts for fees paid for parking vehicles in state parking lots.</v>
      </c>
      <c r="M987" s="6" t="str">
        <f t="shared" si="167"/>
        <v>N/A</v>
      </c>
      <c r="N987" s="6" t="s">
        <v>2886</v>
      </c>
      <c r="O987" s="6" t="str">
        <f t="shared" si="168"/>
        <v>N/A</v>
      </c>
      <c r="P987" s="5" t="s">
        <v>2886</v>
      </c>
      <c r="Q987" s="6" t="str">
        <f t="shared" si="169"/>
        <v>N/A</v>
      </c>
      <c r="R987" s="7" t="str">
        <f t="shared" si="170"/>
        <v>No</v>
      </c>
      <c r="S987" s="5" t="str">
        <f t="shared" si="171"/>
        <v>Answer Required</v>
      </c>
      <c r="T987" s="6" t="str">
        <f t="shared" si="172"/>
        <v>N/A</v>
      </c>
      <c r="U987" s="7" t="str">
        <f t="shared" si="173"/>
        <v>Yes</v>
      </c>
      <c r="V987" s="5" t="str">
        <f t="shared" si="174"/>
        <v>Answer Required</v>
      </c>
      <c r="W987" s="6" t="str">
        <f t="shared" si="175"/>
        <v>N/A</v>
      </c>
      <c r="X987" s="5" t="s">
        <v>2886</v>
      </c>
    </row>
    <row r="988" spans="1:24" ht="60" x14ac:dyDescent="0.25">
      <c r="A988" s="77">
        <f>VLOOKUP(C988,'BU and Control BU Listing'!A:E,5,FALSE)</f>
        <v>40900</v>
      </c>
      <c r="B988" s="80" t="s">
        <v>4391</v>
      </c>
      <c r="C988" s="22" t="str">
        <f t="shared" si="165"/>
        <v>40900</v>
      </c>
      <c r="D988" s="22" t="str">
        <f t="shared" si="166"/>
        <v>02800</v>
      </c>
      <c r="E988" s="21" t="str">
        <f>VLOOKUP(B988,'Table A as of March 2024'!A:G,7,FALSE)</f>
        <v>Department of Energy</v>
      </c>
      <c r="F988" s="21" t="str">
        <f>VLOOKUP(B988,'Table A as of March 2024'!A:H,8,FALSE)</f>
        <v>Appropriated IDC Recoveries</v>
      </c>
      <c r="G988" s="11" t="str">
        <f>VLOOKUP(B988,'Table A as of March 2024'!A:I,9,FALSE)</f>
        <v>105</v>
      </c>
      <c r="H988" t="str">
        <f>VLOOKUP(B988,'Table A as of March 2024'!A:L,12,FALSE)</f>
        <v>No</v>
      </c>
      <c r="I988" s="9" t="str">
        <f>VLOOKUP(B988,'Table A as of March 2024'!A:M,13,FALSE)</f>
        <v>U</v>
      </c>
      <c r="J988" t="str">
        <f>VLOOKUP(B988,'Table A as of March 2024'!A:O,15,FALSE)</f>
        <v>A</v>
      </c>
      <c r="K988" t="str">
        <f>VLOOKUP(G988,'ACFR Class Vlookup'!A:B,2,FALSE)</f>
        <v>Governmental</v>
      </c>
      <c r="L988" s="1" t="str">
        <f>VLOOKUP(D988,'Fund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988" s="6" t="str">
        <f t="shared" si="167"/>
        <v>N/A</v>
      </c>
      <c r="N988" s="6" t="s">
        <v>2886</v>
      </c>
      <c r="O988" s="6" t="str">
        <f t="shared" si="168"/>
        <v>N/A</v>
      </c>
      <c r="P988" s="5" t="s">
        <v>2886</v>
      </c>
      <c r="Q988" s="6" t="str">
        <f t="shared" si="169"/>
        <v>N/A</v>
      </c>
      <c r="R988" s="7" t="str">
        <f t="shared" si="170"/>
        <v>No</v>
      </c>
      <c r="S988" s="5" t="str">
        <f t="shared" si="171"/>
        <v>Answer Required</v>
      </c>
      <c r="T988" s="6" t="str">
        <f t="shared" si="172"/>
        <v>N/A</v>
      </c>
      <c r="U988" s="7" t="str">
        <f t="shared" si="173"/>
        <v>No</v>
      </c>
      <c r="V988" s="5" t="str">
        <f t="shared" si="174"/>
        <v>Answer Required</v>
      </c>
      <c r="W988" s="6" t="str">
        <f t="shared" si="175"/>
        <v>N/A</v>
      </c>
      <c r="X988" s="5" t="s">
        <v>2886</v>
      </c>
    </row>
    <row r="989" spans="1:24" ht="30" x14ac:dyDescent="0.25">
      <c r="A989" s="77">
        <f>VLOOKUP(C989,'BU and Control BU Listing'!A:E,5,FALSE)</f>
        <v>40900</v>
      </c>
      <c r="B989" s="80" t="s">
        <v>4392</v>
      </c>
      <c r="C989" s="22" t="str">
        <f t="shared" si="165"/>
        <v>40900</v>
      </c>
      <c r="D989" s="22" t="str">
        <f t="shared" si="166"/>
        <v>02880</v>
      </c>
      <c r="E989" s="21" t="str">
        <f>VLOOKUP(B989,'Table A as of March 2024'!A:G,7,FALSE)</f>
        <v>Department of Energy</v>
      </c>
      <c r="F989" s="21" t="str">
        <f>VLOOKUP(B989,'Table A as of March 2024'!A:H,8,FALSE)</f>
        <v>Surp Supply/Equip-NonGF-NonHE</v>
      </c>
      <c r="G989" s="11" t="str">
        <f>VLOOKUP(B989,'Table A as of March 2024'!A:I,9,FALSE)</f>
        <v>100</v>
      </c>
      <c r="H989" t="str">
        <f>VLOOKUP(B989,'Table A as of March 2024'!A:L,12,FALSE)</f>
        <v>No</v>
      </c>
      <c r="I989" s="9" t="str">
        <f>VLOOKUP(B989,'Table A as of March 2024'!A:M,13,FALSE)</f>
        <v>U</v>
      </c>
      <c r="J989" t="str">
        <f>VLOOKUP(B989,'Table A as of March 2024'!A:O,15,FALSE)</f>
        <v>A</v>
      </c>
      <c r="K989" t="str">
        <f>VLOOKUP(G989,'ACFR Class Vlookup'!A:B,2,FALSE)</f>
        <v>Governmental</v>
      </c>
      <c r="L989" s="1" t="str">
        <f>VLOOKUP(D989,'Fund Information'!A:F,6,FALSE)</f>
        <v>Accounts for sale of surplus supplies and equipment purchased with Non General Funds for Non Higher Ed agencies.</v>
      </c>
      <c r="M989" s="6" t="str">
        <f t="shared" si="167"/>
        <v>N/A</v>
      </c>
      <c r="N989" s="6" t="s">
        <v>2886</v>
      </c>
      <c r="O989" s="6" t="str">
        <f t="shared" si="168"/>
        <v>N/A</v>
      </c>
      <c r="P989" s="5" t="s">
        <v>2886</v>
      </c>
      <c r="Q989" s="6" t="str">
        <f t="shared" si="169"/>
        <v>N/A</v>
      </c>
      <c r="R989" s="7" t="str">
        <f t="shared" si="170"/>
        <v>No</v>
      </c>
      <c r="S989" s="5" t="str">
        <f t="shared" si="171"/>
        <v>Answer Required</v>
      </c>
      <c r="T989" s="6" t="str">
        <f t="shared" si="172"/>
        <v>N/A</v>
      </c>
      <c r="U989" s="7" t="str">
        <f t="shared" si="173"/>
        <v>No</v>
      </c>
      <c r="V989" s="5" t="str">
        <f t="shared" si="174"/>
        <v>Answer Required</v>
      </c>
      <c r="W989" s="6" t="str">
        <f t="shared" si="175"/>
        <v>N/A</v>
      </c>
      <c r="X989" s="5" t="s">
        <v>2886</v>
      </c>
    </row>
    <row r="990" spans="1:24" ht="60" x14ac:dyDescent="0.25">
      <c r="A990" s="77">
        <f>VLOOKUP(C990,'BU and Control BU Listing'!A:E,5,FALSE)</f>
        <v>40900</v>
      </c>
      <c r="B990" s="80" t="s">
        <v>4393</v>
      </c>
      <c r="C990" s="22" t="str">
        <f t="shared" si="165"/>
        <v>40900</v>
      </c>
      <c r="D990" s="22" t="str">
        <f t="shared" si="166"/>
        <v>07261</v>
      </c>
      <c r="E990" s="21" t="str">
        <f>VLOOKUP(B990,'Table A as of March 2024'!A:G,7,FALSE)</f>
        <v>Department of Energy</v>
      </c>
      <c r="F990" s="21" t="str">
        <f>VLOOKUP(B990,'Table A as of March 2024'!A:H,8,FALSE)</f>
        <v>Abandoned Mined Land Spec Trst</v>
      </c>
      <c r="G990" s="11" t="str">
        <f>VLOOKUP(B990,'Table A as of March 2024'!A:I,9,FALSE)</f>
        <v>105</v>
      </c>
      <c r="H990" t="str">
        <f>VLOOKUP(B990,'Table A as of March 2024'!A:L,12,FALSE)</f>
        <v>No</v>
      </c>
      <c r="I990" s="9" t="str">
        <f>VLOOKUP(B990,'Table A as of March 2024'!A:M,13,FALSE)</f>
        <v>R</v>
      </c>
      <c r="J990" t="str">
        <f>VLOOKUP(B990,'Table A as of March 2024'!A:O,15,FALSE)</f>
        <v>R</v>
      </c>
      <c r="K990" t="str">
        <f>VLOOKUP(G990,'ACFR Class Vlookup'!A:B,2,FALSE)</f>
        <v>Governmental</v>
      </c>
      <c r="L990" s="1" t="str">
        <f>VLOOKUP(D990,'Fund Information'!A:F,6,FALSE)</f>
        <v>Money is derived from federal funds and is used for abatement of acid mine drainage (environmental cleanup).  See Surface Mining Control and Reclamation Act of 1977, Public Law 95-87,91, Stat. 445-532 (Fed DOI).</v>
      </c>
      <c r="M990" s="6" t="str">
        <f t="shared" si="167"/>
        <v>N/A</v>
      </c>
      <c r="N990" s="6" t="s">
        <v>2886</v>
      </c>
      <c r="O990" s="6" t="str">
        <f t="shared" si="168"/>
        <v>N/A</v>
      </c>
      <c r="P990" s="5" t="s">
        <v>2886</v>
      </c>
      <c r="Q990" s="6" t="str">
        <f t="shared" si="169"/>
        <v>N/A</v>
      </c>
      <c r="R990" s="7" t="str">
        <f t="shared" si="170"/>
        <v>Yes</v>
      </c>
      <c r="S990" s="5" t="str">
        <f t="shared" si="171"/>
        <v>Answer Required</v>
      </c>
      <c r="T990" s="6" t="str">
        <f t="shared" si="172"/>
        <v>N/A</v>
      </c>
      <c r="U990" s="7" t="str">
        <f t="shared" si="173"/>
        <v>No</v>
      </c>
      <c r="V990" s="5" t="str">
        <f t="shared" si="174"/>
        <v>Answer Required</v>
      </c>
      <c r="W990" s="6" t="str">
        <f t="shared" si="175"/>
        <v>N/A</v>
      </c>
      <c r="X990" s="5" t="s">
        <v>2886</v>
      </c>
    </row>
    <row r="991" spans="1:24" ht="90" x14ac:dyDescent="0.25">
      <c r="A991" s="77">
        <f>VLOOKUP(C991,'BU and Control BU Listing'!A:E,5,FALSE)</f>
        <v>40900</v>
      </c>
      <c r="B991" s="80" t="s">
        <v>4394</v>
      </c>
      <c r="C991" s="22" t="str">
        <f t="shared" si="165"/>
        <v>40900</v>
      </c>
      <c r="D991" s="22" t="str">
        <f t="shared" si="166"/>
        <v>07340</v>
      </c>
      <c r="E991" s="21" t="str">
        <f>VLOOKUP(B991,'Table A as of March 2024'!A:G,7,FALSE)</f>
        <v>Department of Energy</v>
      </c>
      <c r="F991" s="21" t="str">
        <f>VLOOKUP(B991,'Table A as of March 2024'!A:H,8,FALSE)</f>
        <v>Texaco Oil Overcharge Fund</v>
      </c>
      <c r="G991" s="11" t="str">
        <f>VLOOKUP(B991,'Table A as of March 2024'!A:I,9,FALSE)</f>
        <v>105</v>
      </c>
      <c r="H991" t="str">
        <f>VLOOKUP(B991,'Table A as of March 2024'!A:L,12,FALSE)</f>
        <v>No</v>
      </c>
      <c r="I991" s="9" t="str">
        <f>VLOOKUP(B991,'Table A as of March 2024'!A:M,13,FALSE)</f>
        <v>R</v>
      </c>
      <c r="J991" t="str">
        <f>VLOOKUP(B991,'Table A as of March 2024'!A:O,15,FALSE)</f>
        <v>R</v>
      </c>
      <c r="K991" t="str">
        <f>VLOOKUP(G991,'ACFR Class Vlookup'!A:B,2,FALSE)</f>
        <v>Governmental</v>
      </c>
      <c r="L991" s="1" t="str">
        <f>VLOOKUP(D991,'Fund Information'!A:F,6,FALSE)</f>
        <v>Accounts for a court settlement (late 70's/early 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v>
      </c>
      <c r="M991" s="6" t="str">
        <f t="shared" si="167"/>
        <v>N/A</v>
      </c>
      <c r="N991" s="6" t="s">
        <v>2886</v>
      </c>
      <c r="O991" s="6" t="str">
        <f t="shared" si="168"/>
        <v>N/A</v>
      </c>
      <c r="P991" s="5" t="s">
        <v>2886</v>
      </c>
      <c r="Q991" s="6" t="str">
        <f t="shared" si="169"/>
        <v>N/A</v>
      </c>
      <c r="R991" s="7" t="str">
        <f t="shared" si="170"/>
        <v>Yes</v>
      </c>
      <c r="S991" s="5" t="str">
        <f t="shared" si="171"/>
        <v>Answer Required</v>
      </c>
      <c r="T991" s="6" t="str">
        <f t="shared" si="172"/>
        <v>N/A</v>
      </c>
      <c r="U991" s="7" t="str">
        <f t="shared" si="173"/>
        <v>No</v>
      </c>
      <c r="V991" s="5" t="str">
        <f t="shared" si="174"/>
        <v>Answer Required</v>
      </c>
      <c r="W991" s="6" t="str">
        <f t="shared" si="175"/>
        <v>N/A</v>
      </c>
      <c r="X991" s="5" t="s">
        <v>2886</v>
      </c>
    </row>
    <row r="992" spans="1:24" ht="90" x14ac:dyDescent="0.25">
      <c r="A992" s="77">
        <f>VLOOKUP(C992,'BU and Control BU Listing'!A:E,5,FALSE)</f>
        <v>40900</v>
      </c>
      <c r="B992" s="80" t="s">
        <v>4395</v>
      </c>
      <c r="C992" s="22" t="str">
        <f t="shared" si="165"/>
        <v>40900</v>
      </c>
      <c r="D992" s="22" t="str">
        <f t="shared" si="166"/>
        <v>07361</v>
      </c>
      <c r="E992" s="21" t="str">
        <f>VLOOKUP(B992,'Table A as of March 2024'!A:G,7,FALSE)</f>
        <v>Department of Energy</v>
      </c>
      <c r="F992" s="21" t="str">
        <f>VLOOKUP(B992,'Table A as of March 2024'!A:H,8,FALSE)</f>
        <v>Oil Overcharge Trust Fund</v>
      </c>
      <c r="G992" s="11" t="str">
        <f>VLOOKUP(B992,'Table A as of March 2024'!A:I,9,FALSE)</f>
        <v>105</v>
      </c>
      <c r="H992" t="str">
        <f>VLOOKUP(B992,'Table A as of March 2024'!A:L,12,FALSE)</f>
        <v>No</v>
      </c>
      <c r="I992" s="9" t="str">
        <f>VLOOKUP(B992,'Table A as of March 2024'!A:M,13,FALSE)</f>
        <v>R</v>
      </c>
      <c r="J992" t="str">
        <f>VLOOKUP(B992,'Table A as of March 2024'!A:O,15,FALSE)</f>
        <v>R</v>
      </c>
      <c r="K992" t="str">
        <f>VLOOKUP(G992,'ACFR Class Vlookup'!A:B,2,FALSE)</f>
        <v>Governmental</v>
      </c>
      <c r="L992" s="1" t="str">
        <f>VLOOKUP(D992,'Fund Information'!A:F,6,FALSE)</f>
        <v>This fund is used to account for a court settlement prompted by price fixing by individual companies that resulted in the state being overcharged. Funds must be used for energy efficiency and energy conservation projects, typically capital projects.  ST agencies, towns, hospitals, schools, etc. can apply for grants from this fund. Fed Regulations dictate what kinds of projects funds can be funded.</v>
      </c>
      <c r="M992" s="6" t="str">
        <f t="shared" si="167"/>
        <v>N/A</v>
      </c>
      <c r="N992" s="6" t="s">
        <v>2886</v>
      </c>
      <c r="O992" s="6" t="str">
        <f t="shared" si="168"/>
        <v>N/A</v>
      </c>
      <c r="P992" s="5" t="s">
        <v>2886</v>
      </c>
      <c r="Q992" s="6" t="str">
        <f t="shared" si="169"/>
        <v>N/A</v>
      </c>
      <c r="R992" s="7" t="str">
        <f t="shared" si="170"/>
        <v>Yes</v>
      </c>
      <c r="S992" s="5" t="str">
        <f t="shared" si="171"/>
        <v>Answer Required</v>
      </c>
      <c r="T992" s="6" t="str">
        <f t="shared" si="172"/>
        <v>N/A</v>
      </c>
      <c r="U992" s="7" t="str">
        <f t="shared" si="173"/>
        <v>No</v>
      </c>
      <c r="V992" s="5" t="str">
        <f t="shared" si="174"/>
        <v>Answer Required</v>
      </c>
      <c r="W992" s="6" t="str">
        <f t="shared" si="175"/>
        <v>N/A</v>
      </c>
      <c r="X992" s="5" t="s">
        <v>2886</v>
      </c>
    </row>
    <row r="993" spans="1:24" ht="45" x14ac:dyDescent="0.25">
      <c r="A993" s="77">
        <f>VLOOKUP(C993,'BU and Control BU Listing'!A:E,5,FALSE)</f>
        <v>40900</v>
      </c>
      <c r="B993" s="80" t="s">
        <v>4396</v>
      </c>
      <c r="C993" s="22" t="str">
        <f t="shared" si="165"/>
        <v>40900</v>
      </c>
      <c r="D993" s="22" t="str">
        <f t="shared" si="166"/>
        <v>07370</v>
      </c>
      <c r="E993" s="21" t="str">
        <f>VLOOKUP(B993,'Table A as of March 2024'!A:G,7,FALSE)</f>
        <v>Department of Energy</v>
      </c>
      <c r="F993" s="21" t="str">
        <f>VLOOKUP(B993,'Table A as of March 2024'!A:H,8,FALSE)</f>
        <v>Oil &amp; Gas Surety Bonds</v>
      </c>
      <c r="G993" s="11" t="str">
        <f>VLOOKUP(B993,'Table A as of March 2024'!A:I,9,FALSE)</f>
        <v>105</v>
      </c>
      <c r="H993" t="str">
        <f>VLOOKUP(B993,'Table A as of March 2024'!A:L,12,FALSE)</f>
        <v>No</v>
      </c>
      <c r="I993" s="9" t="str">
        <f>VLOOKUP(B993,'Table A as of March 2024'!A:M,13,FALSE)</f>
        <v>R</v>
      </c>
      <c r="J993" t="str">
        <f>VLOOKUP(B993,'Table A as of March 2024'!A:O,15,FALSE)</f>
        <v>C</v>
      </c>
      <c r="K993" t="str">
        <f>VLOOKUP(G993,'ACFR Class Vlookup'!A:B,2,FALSE)</f>
        <v>Governmental</v>
      </c>
      <c r="L993" s="1" t="str">
        <f>VLOOKUP(D993,'Fund Information'!A:F,6,FALSE)</f>
        <v>Fund accounts for performance bonds from oil companies.  If the drilling site is satisfactorily reclaimed, money is returned to the oil company; if the site is not properly reclaimed, it is used to reclaim the site.</v>
      </c>
      <c r="M993" s="6" t="str">
        <f t="shared" si="167"/>
        <v>N/A</v>
      </c>
      <c r="N993" s="6" t="s">
        <v>2886</v>
      </c>
      <c r="O993" s="6" t="str">
        <f t="shared" si="168"/>
        <v>N/A</v>
      </c>
      <c r="P993" s="5" t="s">
        <v>2886</v>
      </c>
      <c r="Q993" s="6" t="str">
        <f t="shared" si="169"/>
        <v>N/A</v>
      </c>
      <c r="R993" s="7" t="str">
        <f t="shared" si="170"/>
        <v>No</v>
      </c>
      <c r="S993" s="5" t="str">
        <f t="shared" si="171"/>
        <v>Answer Required</v>
      </c>
      <c r="T993" s="6" t="str">
        <f t="shared" si="172"/>
        <v>N/A</v>
      </c>
      <c r="U993" s="7" t="str">
        <f t="shared" si="173"/>
        <v>Yes</v>
      </c>
      <c r="V993" s="5" t="str">
        <f t="shared" si="174"/>
        <v>Answer Required</v>
      </c>
      <c r="W993" s="6" t="str">
        <f t="shared" si="175"/>
        <v>N/A</v>
      </c>
      <c r="X993" s="5" t="s">
        <v>2886</v>
      </c>
    </row>
    <row r="994" spans="1:24" ht="90" x14ac:dyDescent="0.25">
      <c r="A994" s="77">
        <f>VLOOKUP(C994,'BU and Control BU Listing'!A:E,5,FALSE)</f>
        <v>40900</v>
      </c>
      <c r="B994" s="80" t="s">
        <v>4397</v>
      </c>
      <c r="C994" s="22" t="str">
        <f t="shared" si="165"/>
        <v>40900</v>
      </c>
      <c r="D994" s="22" t="str">
        <f t="shared" si="166"/>
        <v>07380</v>
      </c>
      <c r="E994" s="21" t="str">
        <f>VLOOKUP(B994,'Table A as of March 2024'!A:G,7,FALSE)</f>
        <v>Department of Energy</v>
      </c>
      <c r="F994" s="21" t="str">
        <f>VLOOKUP(B994,'Table A as of March 2024'!A:H,8,FALSE)</f>
        <v>Exxon Oil Overcharge Fund</v>
      </c>
      <c r="G994" s="11" t="str">
        <f>VLOOKUP(B994,'Table A as of March 2024'!A:I,9,FALSE)</f>
        <v>105</v>
      </c>
      <c r="H994" t="str">
        <f>VLOOKUP(B994,'Table A as of March 2024'!A:L,12,FALSE)</f>
        <v>No</v>
      </c>
      <c r="I994" s="9" t="str">
        <f>VLOOKUP(B994,'Table A as of March 2024'!A:M,13,FALSE)</f>
        <v>R</v>
      </c>
      <c r="J994" t="str">
        <f>VLOOKUP(B994,'Table A as of March 2024'!A:O,15,FALSE)</f>
        <v>R</v>
      </c>
      <c r="K994" t="str">
        <f>VLOOKUP(G994,'ACFR Class Vlookup'!A:B,2,FALSE)</f>
        <v>Governmental</v>
      </c>
      <c r="L994" s="1" t="str">
        <f>VLOOKUP(D994,'Fund Information'!A:F,6,FALSE)</f>
        <v>This fund is used to account for a court settlement prompted by price fixing by individual companies that resulted in the state being overcharged. Funds must be used for energy efficiency and energy conservation projects, typically capital projects.  ST agencies, towns, hospitals, schools, etc. can apply for grants from this fund. Fed Regulations dictate what kinds of projects funds can be funded.</v>
      </c>
      <c r="M994" s="6" t="str">
        <f t="shared" si="167"/>
        <v>N/A</v>
      </c>
      <c r="N994" s="6" t="s">
        <v>2886</v>
      </c>
      <c r="O994" s="6" t="str">
        <f t="shared" si="168"/>
        <v>N/A</v>
      </c>
      <c r="P994" s="5" t="s">
        <v>2886</v>
      </c>
      <c r="Q994" s="6" t="str">
        <f t="shared" si="169"/>
        <v>N/A</v>
      </c>
      <c r="R994" s="7" t="str">
        <f t="shared" si="170"/>
        <v>Yes</v>
      </c>
      <c r="S994" s="5" t="str">
        <f t="shared" si="171"/>
        <v>Answer Required</v>
      </c>
      <c r="T994" s="6" t="str">
        <f t="shared" si="172"/>
        <v>N/A</v>
      </c>
      <c r="U994" s="7" t="str">
        <f t="shared" si="173"/>
        <v>No</v>
      </c>
      <c r="V994" s="5" t="str">
        <f t="shared" si="174"/>
        <v>Answer Required</v>
      </c>
      <c r="W994" s="6" t="str">
        <f t="shared" si="175"/>
        <v>N/A</v>
      </c>
      <c r="X994" s="5" t="s">
        <v>2886</v>
      </c>
    </row>
    <row r="995" spans="1:24" ht="60" x14ac:dyDescent="0.25">
      <c r="A995" s="77">
        <f>VLOOKUP(C995,'BU and Control BU Listing'!A:E,5,FALSE)</f>
        <v>40900</v>
      </c>
      <c r="B995" s="80" t="s">
        <v>4398</v>
      </c>
      <c r="C995" s="22" t="str">
        <f t="shared" si="165"/>
        <v>40900</v>
      </c>
      <c r="D995" s="22" t="str">
        <f t="shared" si="166"/>
        <v>07409</v>
      </c>
      <c r="E995" s="21" t="str">
        <f>VLOOKUP(B995,'Table A as of March 2024'!A:G,7,FALSE)</f>
        <v>Department of Energy</v>
      </c>
      <c r="F995" s="21" t="str">
        <f>VLOOKUP(B995,'Table A as of March 2024'!A:H,8,FALSE)</f>
        <v>Trust And Agency-DMME</v>
      </c>
      <c r="G995" s="11" t="str">
        <f>VLOOKUP(B995,'Table A as of March 2024'!A:I,9,FALSE)</f>
        <v>100</v>
      </c>
      <c r="H995" t="str">
        <f>VLOOKUP(B995,'Table A as of March 2024'!A:L,12,FALSE)</f>
        <v>No</v>
      </c>
      <c r="I995" s="9" t="str">
        <f>VLOOKUP(B995,'Table A as of March 2024'!A:M,13,FALSE)</f>
        <v>U</v>
      </c>
      <c r="J995" t="str">
        <f>VLOOKUP(B995,'Table A as of March 2024'!A:O,15,FALSE)</f>
        <v>C</v>
      </c>
      <c r="K995" t="str">
        <f>VLOOKUP(G995,'ACFR Class Vlookup'!A:B,2,FALSE)</f>
        <v>Governmental</v>
      </c>
      <c r="L995" s="1" t="str">
        <f>VLOOKUP(D995,'Fund Information'!A:F,6,FALSE)</f>
        <v>These funds are received by DMME on behalf of entities that have destroyed wetlands and/or streams in conjunction with mining activities as directed by the Army Corp of Engineers (ACOE). and can only be used to replace destroyed wetlands and/or streams.</v>
      </c>
      <c r="M995" s="6" t="str">
        <f t="shared" si="167"/>
        <v>N/A</v>
      </c>
      <c r="N995" s="6" t="s">
        <v>2886</v>
      </c>
      <c r="O995" s="6" t="str">
        <f t="shared" si="168"/>
        <v>N/A</v>
      </c>
      <c r="P995" s="5" t="s">
        <v>2886</v>
      </c>
      <c r="Q995" s="6" t="str">
        <f t="shared" si="169"/>
        <v>N/A</v>
      </c>
      <c r="R995" s="7" t="str">
        <f t="shared" si="170"/>
        <v>No</v>
      </c>
      <c r="S995" s="5" t="str">
        <f t="shared" si="171"/>
        <v>Answer Required</v>
      </c>
      <c r="T995" s="6" t="str">
        <f t="shared" si="172"/>
        <v>N/A</v>
      </c>
      <c r="U995" s="7" t="str">
        <f t="shared" si="173"/>
        <v>Yes</v>
      </c>
      <c r="V995" s="5" t="str">
        <f t="shared" si="174"/>
        <v>Answer Required</v>
      </c>
      <c r="W995" s="6" t="str">
        <f t="shared" si="175"/>
        <v>N/A</v>
      </c>
      <c r="X995" s="5" t="s">
        <v>2886</v>
      </c>
    </row>
    <row r="996" spans="1:24" ht="30" x14ac:dyDescent="0.25">
      <c r="A996" s="77">
        <f>VLOOKUP(C996,'BU and Control BU Listing'!A:E,5,FALSE)</f>
        <v>40900</v>
      </c>
      <c r="B996" s="80" t="s">
        <v>4399</v>
      </c>
      <c r="C996" s="22" t="str">
        <f t="shared" si="165"/>
        <v>40900</v>
      </c>
      <c r="D996" s="22" t="str">
        <f t="shared" si="166"/>
        <v>07500</v>
      </c>
      <c r="E996" s="21" t="str">
        <f>VLOOKUP(B996,'Table A as of March 2024'!A:G,7,FALSE)</f>
        <v>Department of Energy</v>
      </c>
      <c r="F996" s="21" t="str">
        <f>VLOOKUP(B996,'Table A as of March 2024'!A:H,8,FALSE)</f>
        <v>Cash Surety Bonds</v>
      </c>
      <c r="G996" s="11" t="str">
        <f>VLOOKUP(B996,'Table A as of March 2024'!A:I,9,FALSE)</f>
        <v>105</v>
      </c>
      <c r="H996" t="str">
        <f>VLOOKUP(B996,'Table A as of March 2024'!A:L,12,FALSE)</f>
        <v>No</v>
      </c>
      <c r="I996" s="9" t="str">
        <f>VLOOKUP(B996,'Table A as of March 2024'!A:M,13,FALSE)</f>
        <v>R</v>
      </c>
      <c r="J996" t="str">
        <f>VLOOKUP(B996,'Table A as of March 2024'!A:O,15,FALSE)</f>
        <v>C</v>
      </c>
      <c r="K996" t="str">
        <f>VLOOKUP(G996,'ACFR Class Vlookup'!A:B,2,FALSE)</f>
        <v>Governmental</v>
      </c>
      <c r="L996" s="1" t="str">
        <f>VLOOKUP(D996,'Fund Information'!A:F,6,FALSE)</f>
        <v>Accounts for reimbursable deposits from mining companies to ensure performance meets regulatory standards.</v>
      </c>
      <c r="M996" s="6" t="str">
        <f t="shared" si="167"/>
        <v>N/A</v>
      </c>
      <c r="N996" s="6" t="s">
        <v>2886</v>
      </c>
      <c r="O996" s="6" t="str">
        <f t="shared" si="168"/>
        <v>N/A</v>
      </c>
      <c r="P996" s="5" t="s">
        <v>2886</v>
      </c>
      <c r="Q996" s="6" t="str">
        <f t="shared" si="169"/>
        <v>N/A</v>
      </c>
      <c r="R996" s="7" t="str">
        <f t="shared" si="170"/>
        <v>No</v>
      </c>
      <c r="S996" s="5" t="str">
        <f t="shared" si="171"/>
        <v>Answer Required</v>
      </c>
      <c r="T996" s="6" t="str">
        <f t="shared" si="172"/>
        <v>N/A</v>
      </c>
      <c r="U996" s="7" t="str">
        <f t="shared" si="173"/>
        <v>Yes</v>
      </c>
      <c r="V996" s="5" t="str">
        <f t="shared" si="174"/>
        <v>Answer Required</v>
      </c>
      <c r="W996" s="6" t="str">
        <f t="shared" si="175"/>
        <v>N/A</v>
      </c>
      <c r="X996" s="5" t="s">
        <v>2886</v>
      </c>
    </row>
    <row r="997" spans="1:24" ht="30" x14ac:dyDescent="0.25">
      <c r="A997" s="77">
        <f>VLOOKUP(C997,'BU and Control BU Listing'!A:E,5,FALSE)</f>
        <v>40900</v>
      </c>
      <c r="B997" s="80" t="s">
        <v>4400</v>
      </c>
      <c r="C997" s="22" t="str">
        <f t="shared" si="165"/>
        <v>40900</v>
      </c>
      <c r="D997" s="22" t="str">
        <f t="shared" si="166"/>
        <v>07510</v>
      </c>
      <c r="E997" s="21" t="str">
        <f>VLOOKUP(B997,'Table A as of March 2024'!A:G,7,FALSE)</f>
        <v>Department of Energy</v>
      </c>
      <c r="F997" s="21" t="str">
        <f>VLOOKUP(B997,'Table A as of March 2024'!A:H,8,FALSE)</f>
        <v>Moto Pool Surety Bonds</v>
      </c>
      <c r="G997" s="11" t="str">
        <f>VLOOKUP(B997,'Table A as of March 2024'!A:I,9,FALSE)</f>
        <v>105</v>
      </c>
      <c r="H997" t="str">
        <f>VLOOKUP(B997,'Table A as of March 2024'!A:L,12,FALSE)</f>
        <v>No</v>
      </c>
      <c r="I997" s="9" t="str">
        <f>VLOOKUP(B997,'Table A as of March 2024'!A:M,13,FALSE)</f>
        <v>R</v>
      </c>
      <c r="J997" t="str">
        <f>VLOOKUP(B997,'Table A as of March 2024'!A:O,15,FALSE)</f>
        <v>C</v>
      </c>
      <c r="K997" t="str">
        <f>VLOOKUP(G997,'ACFR Class Vlookup'!A:B,2,FALSE)</f>
        <v>Governmental</v>
      </c>
      <c r="L997" s="1" t="str">
        <f>VLOOKUP(D997,'Fund Information'!A:F,6,FALSE)</f>
        <v>Accounts for reimbursable deposits from mining companies to ensure performance meets regulatory standards.</v>
      </c>
      <c r="M997" s="6" t="str">
        <f t="shared" si="167"/>
        <v>N/A</v>
      </c>
      <c r="N997" s="6" t="s">
        <v>2886</v>
      </c>
      <c r="O997" s="6" t="str">
        <f t="shared" si="168"/>
        <v>N/A</v>
      </c>
      <c r="P997" s="5" t="s">
        <v>2886</v>
      </c>
      <c r="Q997" s="6" t="str">
        <f t="shared" si="169"/>
        <v>N/A</v>
      </c>
      <c r="R997" s="7" t="str">
        <f t="shared" si="170"/>
        <v>No</v>
      </c>
      <c r="S997" s="5" t="str">
        <f t="shared" si="171"/>
        <v>Answer Required</v>
      </c>
      <c r="T997" s="6" t="str">
        <f t="shared" si="172"/>
        <v>N/A</v>
      </c>
      <c r="U997" s="7" t="str">
        <f t="shared" si="173"/>
        <v>Yes</v>
      </c>
      <c r="V997" s="5" t="str">
        <f t="shared" si="174"/>
        <v>Answer Required</v>
      </c>
      <c r="W997" s="6" t="str">
        <f t="shared" si="175"/>
        <v>N/A</v>
      </c>
      <c r="X997" s="5" t="s">
        <v>2886</v>
      </c>
    </row>
    <row r="998" spans="1:24" ht="90" x14ac:dyDescent="0.25">
      <c r="A998" s="77">
        <f>VLOOKUP(C998,'BU and Control BU Listing'!A:E,5,FALSE)</f>
        <v>40900</v>
      </c>
      <c r="B998" s="80" t="s">
        <v>4401</v>
      </c>
      <c r="C998" s="22" t="str">
        <f t="shared" si="165"/>
        <v>40900</v>
      </c>
      <c r="D998" s="22" t="str">
        <f t="shared" si="166"/>
        <v>07530</v>
      </c>
      <c r="E998" s="21" t="str">
        <f>VLOOKUP(B998,'Table A as of March 2024'!A:G,7,FALSE)</f>
        <v>Department of Energy</v>
      </c>
      <c r="F998" s="21" t="str">
        <f>VLOOKUP(B998,'Table A as of March 2024'!A:H,8,FALSE)</f>
        <v>Coal Surface Mining Reclmation</v>
      </c>
      <c r="G998" s="11" t="str">
        <f>VLOOKUP(B998,'Table A as of March 2024'!A:I,9,FALSE)</f>
        <v>105</v>
      </c>
      <c r="H998" t="str">
        <f>VLOOKUP(B998,'Table A as of March 2024'!A:L,12,FALSE)</f>
        <v>No</v>
      </c>
      <c r="I998" s="9" t="str">
        <f>VLOOKUP(B998,'Table A as of March 2024'!A:M,13,FALSE)</f>
        <v>R</v>
      </c>
      <c r="J998" t="str">
        <f>VLOOKUP(B998,'Table A as of March 2024'!A:O,15,FALSE)</f>
        <v>C</v>
      </c>
      <c r="K998" t="str">
        <f>VLOOKUP(G998,'ACFR Class Vlookup'!A:B,2,FALSE)</f>
        <v>Governmental</v>
      </c>
      <c r="L998" s="1" t="str">
        <f>VLOOKUP(D998,'Fund Information'!A:F,6,FALSE)</f>
        <v>Coal operators that elect to participate in this fund as a performance bond alternative make quarterly payments of reclamation taxes based on mine or facility type. Cap designated by Code of VA. Any new mines or facilities which enter the fund after cap is reached must pay for 4 consecutive quarters before exemption takes effect. Funds used to reclaim necessary lands if company fails to reclaim.</v>
      </c>
      <c r="M998" s="6" t="str">
        <f t="shared" si="167"/>
        <v>N/A</v>
      </c>
      <c r="N998" s="6" t="s">
        <v>2886</v>
      </c>
      <c r="O998" s="6" t="str">
        <f t="shared" si="168"/>
        <v>N/A</v>
      </c>
      <c r="P998" s="5" t="s">
        <v>2886</v>
      </c>
      <c r="Q998" s="6" t="str">
        <f t="shared" si="169"/>
        <v>N/A</v>
      </c>
      <c r="R998" s="7" t="str">
        <f t="shared" si="170"/>
        <v>No</v>
      </c>
      <c r="S998" s="5" t="str">
        <f t="shared" si="171"/>
        <v>Answer Required</v>
      </c>
      <c r="T998" s="6" t="str">
        <f t="shared" si="172"/>
        <v>N/A</v>
      </c>
      <c r="U998" s="7" t="str">
        <f t="shared" si="173"/>
        <v>Yes</v>
      </c>
      <c r="V998" s="5" t="str">
        <f t="shared" si="174"/>
        <v>Answer Required</v>
      </c>
      <c r="W998" s="6" t="str">
        <f t="shared" si="175"/>
        <v>N/A</v>
      </c>
      <c r="X998" s="5" t="s">
        <v>2886</v>
      </c>
    </row>
    <row r="999" spans="1:24" ht="90" x14ac:dyDescent="0.25">
      <c r="A999" s="77">
        <f>VLOOKUP(C999,'BU and Control BU Listing'!A:E,5,FALSE)</f>
        <v>40900</v>
      </c>
      <c r="B999" s="80" t="s">
        <v>4402</v>
      </c>
      <c r="C999" s="22" t="str">
        <f t="shared" si="165"/>
        <v>40900</v>
      </c>
      <c r="D999" s="22" t="str">
        <f t="shared" si="166"/>
        <v>07540</v>
      </c>
      <c r="E999" s="21" t="str">
        <f>VLOOKUP(B999,'Table A as of March 2024'!A:G,7,FALSE)</f>
        <v>Department of Energy</v>
      </c>
      <c r="F999" s="21" t="str">
        <f>VLOOKUP(B999,'Table A as of March 2024'!A:H,8,FALSE)</f>
        <v>Coal Surf Mng Contl&amp;Recl Cvl</v>
      </c>
      <c r="G999" s="11" t="str">
        <f>VLOOKUP(B999,'Table A as of March 2024'!A:I,9,FALSE)</f>
        <v>105</v>
      </c>
      <c r="H999" t="str">
        <f>VLOOKUP(B999,'Table A as of March 2024'!A:L,12,FALSE)</f>
        <v>No</v>
      </c>
      <c r="I999" s="9" t="str">
        <f>VLOOKUP(B999,'Table A as of March 2024'!A:M,13,FALSE)</f>
        <v>U</v>
      </c>
      <c r="J999" t="str">
        <f>VLOOKUP(B999,'Table A as of March 2024'!A:O,15,FALSE)</f>
        <v>C</v>
      </c>
      <c r="K999" t="str">
        <f>VLOOKUP(G999,'ACFR Class Vlookup'!A:B,2,FALSE)</f>
        <v>Governmental</v>
      </c>
      <c r="L999" s="1" t="str">
        <f>VLOOKUP(D999,'Fund Information'!A:F,6,FALSE)</f>
        <v>Accounts for penalties filed against coal mine operators out of regulation compliance. Penalties used for enhancing conservation and recreational opportunities in the coal-producing counties of COVA.  Money is transferred to fund 0963 where 50% is transferred to VA Coalfield Economic Development Authority, and 50% is transferred to Tourism Development Authority. Exp only to collection agencies.</v>
      </c>
      <c r="M999" s="6" t="str">
        <f t="shared" si="167"/>
        <v>N/A</v>
      </c>
      <c r="N999" s="6" t="s">
        <v>2886</v>
      </c>
      <c r="O999" s="6" t="str">
        <f t="shared" si="168"/>
        <v>N/A</v>
      </c>
      <c r="P999" s="5" t="s">
        <v>2886</v>
      </c>
      <c r="Q999" s="6" t="str">
        <f t="shared" si="169"/>
        <v>N/A</v>
      </c>
      <c r="R999" s="7" t="str">
        <f t="shared" si="170"/>
        <v>No</v>
      </c>
      <c r="S999" s="5" t="str">
        <f t="shared" si="171"/>
        <v>Answer Required</v>
      </c>
      <c r="T999" s="6" t="str">
        <f t="shared" si="172"/>
        <v>N/A</v>
      </c>
      <c r="U999" s="7" t="str">
        <f t="shared" si="173"/>
        <v>Yes</v>
      </c>
      <c r="V999" s="5" t="str">
        <f t="shared" si="174"/>
        <v>Answer Required</v>
      </c>
      <c r="W999" s="6" t="str">
        <f t="shared" si="175"/>
        <v>N/A</v>
      </c>
      <c r="X999" s="5" t="s">
        <v>2886</v>
      </c>
    </row>
    <row r="1000" spans="1:24" ht="90" x14ac:dyDescent="0.25">
      <c r="A1000" s="77">
        <f>VLOOKUP(C1000,'BU and Control BU Listing'!A:E,5,FALSE)</f>
        <v>40900</v>
      </c>
      <c r="B1000" s="80" t="s">
        <v>4403</v>
      </c>
      <c r="C1000" s="22" t="str">
        <f t="shared" si="165"/>
        <v>40900</v>
      </c>
      <c r="D1000" s="22" t="str">
        <f t="shared" si="166"/>
        <v>07551</v>
      </c>
      <c r="E1000" s="21" t="str">
        <f>VLOOKUP(B1000,'Table A as of March 2024'!A:G,7,FALSE)</f>
        <v>Department of Energy</v>
      </c>
      <c r="F1000" s="21" t="str">
        <f>VLOOKUP(B1000,'Table A as of March 2024'!A:H,8,FALSE)</f>
        <v>Gas &amp; Oil Plugging &amp; Restortn</v>
      </c>
      <c r="G1000" s="11" t="str">
        <f>VLOOKUP(B1000,'Table A as of March 2024'!A:I,9,FALSE)</f>
        <v>105</v>
      </c>
      <c r="H1000" t="str">
        <f>VLOOKUP(B1000,'Table A as of March 2024'!A:L,12,FALSE)</f>
        <v>No</v>
      </c>
      <c r="I1000" s="9" t="str">
        <f>VLOOKUP(B1000,'Table A as of March 2024'!A:M,13,FALSE)</f>
        <v>R</v>
      </c>
      <c r="J1000" t="str">
        <f>VLOOKUP(B1000,'Table A as of March 2024'!A:O,15,FALSE)</f>
        <v>C</v>
      </c>
      <c r="K1000" t="str">
        <f>VLOOKUP(G1000,'ACFR Class Vlookup'!A:B,2,FALSE)</f>
        <v>Governmental</v>
      </c>
      <c r="L1000" s="1" t="str">
        <f>VLOOKUP(D1000,'Fund Information'!A:F,6,FALSE)</f>
        <v>Restricted to Gas&amp;Oil Well plugging and restoration. Each quarter companies operating in VA are assessed a tax on gas&amp;oil plugging. Funds used to reclaim land if company does not reclaim. Funds are returned to operators only in event of fund discontinuance. Any remaining amounts shall be returned to all gas&amp;oil operators with blanket bonds in proportion to each operator's blanket bond permits.</v>
      </c>
      <c r="M1000" s="6" t="str">
        <f t="shared" si="167"/>
        <v>N/A</v>
      </c>
      <c r="N1000" s="6" t="s">
        <v>2886</v>
      </c>
      <c r="O1000" s="6" t="str">
        <f t="shared" si="168"/>
        <v>N/A</v>
      </c>
      <c r="P1000" s="5" t="s">
        <v>2886</v>
      </c>
      <c r="Q1000" s="6" t="str">
        <f t="shared" si="169"/>
        <v>N/A</v>
      </c>
      <c r="R1000" s="7" t="str">
        <f t="shared" si="170"/>
        <v>No</v>
      </c>
      <c r="S1000" s="5" t="str">
        <f t="shared" si="171"/>
        <v>Answer Required</v>
      </c>
      <c r="T1000" s="6" t="str">
        <f t="shared" si="172"/>
        <v>N/A</v>
      </c>
      <c r="U1000" s="7" t="str">
        <f t="shared" si="173"/>
        <v>Yes</v>
      </c>
      <c r="V1000" s="5" t="str">
        <f t="shared" si="174"/>
        <v>Answer Required</v>
      </c>
      <c r="W1000" s="6" t="str">
        <f t="shared" si="175"/>
        <v>N/A</v>
      </c>
      <c r="X1000" s="5" t="s">
        <v>2886</v>
      </c>
    </row>
    <row r="1001" spans="1:24" ht="30" x14ac:dyDescent="0.25">
      <c r="A1001" s="77">
        <f>VLOOKUP(C1001,'BU and Control BU Listing'!A:E,5,FALSE)</f>
        <v>40900</v>
      </c>
      <c r="B1001" s="80" t="s">
        <v>4404</v>
      </c>
      <c r="C1001" s="22" t="str">
        <f t="shared" si="165"/>
        <v>40900</v>
      </c>
      <c r="D1001" s="22" t="str">
        <f t="shared" si="166"/>
        <v>08200</v>
      </c>
      <c r="E1001" s="21" t="str">
        <f>VLOOKUP(B1001,'Table A as of March 2024'!A:G,7,FALSE)</f>
        <v>Department of Energy</v>
      </c>
      <c r="F1001" s="21" t="str">
        <f>VLOOKUP(B1001,'Table A as of March 2024'!A:H,8,FALSE)</f>
        <v>VPBA Projects</v>
      </c>
      <c r="G1001" s="11" t="str">
        <f>VLOOKUP(B1001,'Table A as of March 2024'!A:I,9,FALSE)</f>
        <v>156</v>
      </c>
      <c r="H1001" t="str">
        <f>VLOOKUP(B1001,'Table A as of March 2024'!A:L,12,FALSE)</f>
        <v>No</v>
      </c>
      <c r="I1001" s="9" t="str">
        <f>VLOOKUP(B1001,'Table A as of March 2024'!A:M,13,FALSE)</f>
        <v>R</v>
      </c>
      <c r="J1001" t="str">
        <f>VLOOKUP(B1001,'Table A as of March 2024'!A:O,15,FALSE)</f>
        <v>R</v>
      </c>
      <c r="K1001" t="str">
        <f>VLOOKUP(G1001,'ACFR Class Vlookup'!A:B,2,FALSE)</f>
        <v>Governmental</v>
      </c>
      <c r="L1001" s="1" t="str">
        <f>VLOOKUP(D1001,'Fund Information'!A:F,6,FALSE)</f>
        <v>Blended component unit recorded from Department of Treasury VPBA financial statement template submissions.</v>
      </c>
      <c r="M1001" s="6" t="str">
        <f t="shared" si="167"/>
        <v>N/A</v>
      </c>
      <c r="N1001" s="6" t="s">
        <v>2886</v>
      </c>
      <c r="O1001" s="6" t="str">
        <f t="shared" si="168"/>
        <v>N/A</v>
      </c>
      <c r="P1001" s="5" t="s">
        <v>2886</v>
      </c>
      <c r="Q1001" s="6" t="str">
        <f t="shared" si="169"/>
        <v>N/A</v>
      </c>
      <c r="R1001" s="7" t="str">
        <f t="shared" si="170"/>
        <v>Yes</v>
      </c>
      <c r="S1001" s="5" t="str">
        <f t="shared" si="171"/>
        <v>Answer Required</v>
      </c>
      <c r="T1001" s="6" t="str">
        <f t="shared" si="172"/>
        <v>N/A</v>
      </c>
      <c r="U1001" s="7" t="str">
        <f t="shared" si="173"/>
        <v>No</v>
      </c>
      <c r="V1001" s="5" t="str">
        <f t="shared" si="174"/>
        <v>Answer Required</v>
      </c>
      <c r="W1001" s="6" t="str">
        <f t="shared" si="175"/>
        <v>N/A</v>
      </c>
      <c r="X1001" s="5" t="s">
        <v>2886</v>
      </c>
    </row>
    <row r="1002" spans="1:24" ht="60" x14ac:dyDescent="0.25">
      <c r="A1002" s="77">
        <f>VLOOKUP(C1002,'BU and Control BU Listing'!A:E,5,FALSE)</f>
        <v>40900</v>
      </c>
      <c r="B1002" s="80" t="s">
        <v>8905</v>
      </c>
      <c r="C1002" s="22" t="str">
        <f t="shared" si="165"/>
        <v>40900</v>
      </c>
      <c r="D1002" s="22" t="str">
        <f t="shared" si="166"/>
        <v>09066</v>
      </c>
      <c r="E1002" s="21" t="str">
        <f>VLOOKUP(B1002,'Table A as of March 2024'!A:G,7,FALSE)</f>
        <v>Department of Energy</v>
      </c>
      <c r="F1002" s="21" t="str">
        <f>VLOOKUP(B1002,'Table A as of March 2024'!A:H,8,FALSE)</f>
        <v>Virginia Power Innovation Fund</v>
      </c>
      <c r="G1002" s="11" t="str">
        <f>VLOOKUP(B1002,'Table A as of March 2024'!A:I,9,FALSE)</f>
        <v>100</v>
      </c>
      <c r="H1002" t="str">
        <f>VLOOKUP(B1002,'Table A as of March 2024'!A:L,12,FALSE)</f>
        <v>No</v>
      </c>
      <c r="I1002" s="9" t="str">
        <f>VLOOKUP(B1002,'Table A as of March 2024'!A:M,13,FALSE)</f>
        <v>U</v>
      </c>
      <c r="J1002" t="str">
        <f>VLOOKUP(B1002,'Table A as of March 2024'!A:O,15,FALSE)</f>
        <v>C</v>
      </c>
      <c r="K1002" t="str">
        <f>VLOOKUP(G1002,'ACFR Class Vlookup'!A:B,2,FALSE)</f>
        <v>Governmental</v>
      </c>
      <c r="L1002" s="1" t="str">
        <f>VLOOKUP(D1002,'Fund Information'!A:F,6,FALSE)</f>
        <v>Established pursuant to Code of Virginia § 45.2-1734. Moneys in the Fund shall be used solely for the purposes of research and development of innovative energy technologies, including nuclear, hydrogen, carbon capture and utilization, and energy storage.</v>
      </c>
      <c r="M1002" s="6" t="str">
        <f t="shared" si="167"/>
        <v>N/A</v>
      </c>
      <c r="N1002" s="6" t="s">
        <v>2886</v>
      </c>
      <c r="O1002" s="6" t="str">
        <f t="shared" si="168"/>
        <v>N/A</v>
      </c>
      <c r="P1002" s="5" t="s">
        <v>2886</v>
      </c>
      <c r="Q1002" s="6" t="str">
        <f t="shared" si="169"/>
        <v>N/A</v>
      </c>
      <c r="R1002" s="7" t="str">
        <f t="shared" si="170"/>
        <v>No</v>
      </c>
      <c r="S1002" s="5" t="str">
        <f t="shared" si="171"/>
        <v>Answer Required</v>
      </c>
      <c r="T1002" s="6" t="str">
        <f t="shared" si="172"/>
        <v>N/A</v>
      </c>
      <c r="U1002" s="7" t="str">
        <f t="shared" si="173"/>
        <v>Yes</v>
      </c>
      <c r="V1002" s="5" t="str">
        <f t="shared" si="174"/>
        <v>Answer Required</v>
      </c>
      <c r="W1002" s="6" t="str">
        <f t="shared" si="175"/>
        <v>N/A</v>
      </c>
      <c r="X1002" s="5" t="s">
        <v>2886</v>
      </c>
    </row>
    <row r="1003" spans="1:24" ht="90" x14ac:dyDescent="0.25">
      <c r="A1003" s="77">
        <f>VLOOKUP(C1003,'BU and Control BU Listing'!A:E,5,FALSE)</f>
        <v>40900</v>
      </c>
      <c r="B1003" s="80" t="s">
        <v>4405</v>
      </c>
      <c r="C1003" s="22" t="str">
        <f t="shared" si="165"/>
        <v>40900</v>
      </c>
      <c r="D1003" s="22" t="str">
        <f t="shared" si="166"/>
        <v>09409</v>
      </c>
      <c r="E1003" s="21" t="str">
        <f>VLOOKUP(B1003,'Table A as of March 2024'!A:G,7,FALSE)</f>
        <v>Department of Energy</v>
      </c>
      <c r="F1003" s="21" t="str">
        <f>VLOOKUP(B1003,'Table A as of March 2024'!A:H,8,FALSE)</f>
        <v>Dedicated Special Revenue-DMME</v>
      </c>
      <c r="G1003" s="11" t="str">
        <f>VLOOKUP(B1003,'Table A as of March 2024'!A:I,9,FALSE)</f>
        <v>105</v>
      </c>
      <c r="H1003" t="str">
        <f>VLOOKUP(B1003,'Table A as of March 2024'!A:L,12,FALSE)</f>
        <v>No</v>
      </c>
      <c r="I1003" s="9" t="str">
        <f>VLOOKUP(B1003,'Table A as of March 2024'!A:M,13,FALSE)</f>
        <v>R</v>
      </c>
      <c r="J1003" t="str">
        <f>VLOOKUP(B1003,'Table A as of March 2024'!A:O,15,FALSE)</f>
        <v>R</v>
      </c>
      <c r="K1003" t="str">
        <f>VLOOKUP(G1003,'ACFR Class Vlookup'!A:B,2,FALSE)</f>
        <v>Governmental</v>
      </c>
      <c r="L1003" s="1" t="str">
        <f>VLOOKUP(D1003,'Fund Information'!A:F,6,FALSE)</f>
        <v>Funds resulting from settlement agreements with coal companies &amp; collected for specific reclamation purposes as described in the agreement of disturbed area watersheds/streams within the same or nearby  jurisdictional  area(s) of the companies and OxyContin Funds received from the VA OAG from the OxyContin Settlement used to fund programs directed at combating Rx drug abuse of VA's coal miners.</v>
      </c>
      <c r="M1003" s="6" t="str">
        <f t="shared" si="167"/>
        <v>N/A</v>
      </c>
      <c r="N1003" s="6" t="s">
        <v>2886</v>
      </c>
      <c r="O1003" s="6" t="str">
        <f t="shared" si="168"/>
        <v>N/A</v>
      </c>
      <c r="P1003" s="5" t="s">
        <v>2886</v>
      </c>
      <c r="Q1003" s="6" t="str">
        <f t="shared" si="169"/>
        <v>N/A</v>
      </c>
      <c r="R1003" s="7" t="str">
        <f t="shared" si="170"/>
        <v>Yes</v>
      </c>
      <c r="S1003" s="5" t="str">
        <f t="shared" si="171"/>
        <v>Answer Required</v>
      </c>
      <c r="T1003" s="6" t="str">
        <f t="shared" si="172"/>
        <v>N/A</v>
      </c>
      <c r="U1003" s="7" t="str">
        <f t="shared" si="173"/>
        <v>No</v>
      </c>
      <c r="V1003" s="5" t="str">
        <f t="shared" si="174"/>
        <v>Answer Required</v>
      </c>
      <c r="W1003" s="6" t="str">
        <f t="shared" si="175"/>
        <v>N/A</v>
      </c>
      <c r="X1003" s="5" t="s">
        <v>2886</v>
      </c>
    </row>
    <row r="1004" spans="1:24" ht="45" x14ac:dyDescent="0.25">
      <c r="A1004" s="77">
        <f>VLOOKUP(C1004,'BU and Control BU Listing'!A:E,5,FALSE)</f>
        <v>40900</v>
      </c>
      <c r="B1004" s="80" t="s">
        <v>4406</v>
      </c>
      <c r="C1004" s="22" t="str">
        <f t="shared" si="165"/>
        <v>40900</v>
      </c>
      <c r="D1004" s="22" t="str">
        <f t="shared" si="166"/>
        <v>09461</v>
      </c>
      <c r="E1004" s="21" t="str">
        <f>VLOOKUP(B1004,'Table A as of March 2024'!A:G,7,FALSE)</f>
        <v>Department of Energy</v>
      </c>
      <c r="F1004" s="21" t="str">
        <f>VLOOKUP(B1004,'Table A as of March 2024'!A:H,8,FALSE)</f>
        <v>Biofuels Production Fund</v>
      </c>
      <c r="G1004" s="11" t="str">
        <f>VLOOKUP(B1004,'Table A as of March 2024'!A:I,9,FALSE)</f>
        <v>100</v>
      </c>
      <c r="H1004" t="str">
        <f>VLOOKUP(B1004,'Table A as of March 2024'!A:L,12,FALSE)</f>
        <v>No</v>
      </c>
      <c r="I1004" s="9" t="str">
        <f>VLOOKUP(B1004,'Table A as of March 2024'!A:M,13,FALSE)</f>
        <v>U</v>
      </c>
      <c r="J1004" t="str">
        <f>VLOOKUP(B1004,'Table A as of March 2024'!A:O,15,FALSE)</f>
        <v>C</v>
      </c>
      <c r="K1004" t="str">
        <f>VLOOKUP(G1004,'ACFR Class Vlookup'!A:B,2,FALSE)</f>
        <v>Governmental</v>
      </c>
      <c r="L1004" s="1" t="str">
        <f>VLOOKUP(D1004,'Fund Information'!A:F,6,FALSE)</f>
        <v>The Fund consists of such monies as may be appropriated to it by the General Assembly. Monies in the Fund shall be used solely for the purposes of providing grants to certain producers of biofuels.</v>
      </c>
      <c r="M1004" s="6" t="str">
        <f t="shared" si="167"/>
        <v>N/A</v>
      </c>
      <c r="N1004" s="6" t="s">
        <v>2886</v>
      </c>
      <c r="O1004" s="6" t="str">
        <f t="shared" si="168"/>
        <v>N/A</v>
      </c>
      <c r="P1004" s="5" t="s">
        <v>2886</v>
      </c>
      <c r="Q1004" s="6" t="str">
        <f t="shared" si="169"/>
        <v>N/A</v>
      </c>
      <c r="R1004" s="7" t="str">
        <f t="shared" si="170"/>
        <v>No</v>
      </c>
      <c r="S1004" s="5" t="str">
        <f t="shared" si="171"/>
        <v>Answer Required</v>
      </c>
      <c r="T1004" s="6" t="str">
        <f t="shared" si="172"/>
        <v>N/A</v>
      </c>
      <c r="U1004" s="7" t="str">
        <f t="shared" si="173"/>
        <v>Yes</v>
      </c>
      <c r="V1004" s="5" t="str">
        <f t="shared" si="174"/>
        <v>Answer Required</v>
      </c>
      <c r="W1004" s="6" t="str">
        <f t="shared" si="175"/>
        <v>N/A</v>
      </c>
      <c r="X1004" s="5" t="s">
        <v>2886</v>
      </c>
    </row>
    <row r="1005" spans="1:24" ht="60" x14ac:dyDescent="0.25">
      <c r="A1005" s="77">
        <f>VLOOKUP(C1005,'BU and Control BU Listing'!A:E,5,FALSE)</f>
        <v>40900</v>
      </c>
      <c r="B1005" s="80" t="s">
        <v>4407</v>
      </c>
      <c r="C1005" s="22" t="str">
        <f t="shared" si="165"/>
        <v>40900</v>
      </c>
      <c r="D1005" s="22" t="str">
        <f t="shared" si="166"/>
        <v>09500</v>
      </c>
      <c r="E1005" s="21" t="str">
        <f>VLOOKUP(B1005,'Table A as of March 2024'!A:G,7,FALSE)</f>
        <v>Department of Energy</v>
      </c>
      <c r="F1005" s="21" t="str">
        <f>VLOOKUP(B1005,'Table A as of March 2024'!A:H,8,FALSE)</f>
        <v>Mnerls Excl Coal Abandon Lands</v>
      </c>
      <c r="G1005" s="11" t="str">
        <f>VLOOKUP(B1005,'Table A as of March 2024'!A:I,9,FALSE)</f>
        <v>100</v>
      </c>
      <c r="H1005" t="str">
        <f>VLOOKUP(B1005,'Table A as of March 2024'!A:L,12,FALSE)</f>
        <v>No</v>
      </c>
      <c r="I1005" s="9" t="str">
        <f>VLOOKUP(B1005,'Table A as of March 2024'!A:M,13,FALSE)</f>
        <v>U</v>
      </c>
      <c r="J1005" t="str">
        <f>VLOOKUP(B1005,'Table A as of March 2024'!A:O,15,FALSE)</f>
        <v>A</v>
      </c>
      <c r="K1005" t="str">
        <f>VLOOKUP(G1005,'ACFR Class Vlookup'!A:B,2,FALSE)</f>
        <v>Governmental</v>
      </c>
      <c r="L1005" s="1" t="str">
        <f>VLOOKUP(D1005,'Fund Information'!A:F,6,FALSE)</f>
        <v>Accounts for funds received from the interest accruing to the Minerals Other Than Coal Surety Bond Fund (Fund 07510). These funds are restricted to the reclamation of abandoned lands disturbed by mineral mining prior to the enactment of laws regulating the industry.</v>
      </c>
      <c r="M1005" s="6" t="str">
        <f t="shared" si="167"/>
        <v>N/A</v>
      </c>
      <c r="N1005" s="6" t="s">
        <v>2886</v>
      </c>
      <c r="O1005" s="6" t="str">
        <f t="shared" si="168"/>
        <v>N/A</v>
      </c>
      <c r="P1005" s="5" t="s">
        <v>2886</v>
      </c>
      <c r="Q1005" s="6" t="str">
        <f t="shared" si="169"/>
        <v>N/A</v>
      </c>
      <c r="R1005" s="7" t="str">
        <f t="shared" si="170"/>
        <v>No</v>
      </c>
      <c r="S1005" s="5" t="str">
        <f t="shared" si="171"/>
        <v>Answer Required</v>
      </c>
      <c r="T1005" s="6" t="str">
        <f t="shared" si="172"/>
        <v>N/A</v>
      </c>
      <c r="U1005" s="7" t="str">
        <f t="shared" si="173"/>
        <v>No</v>
      </c>
      <c r="V1005" s="5" t="str">
        <f t="shared" si="174"/>
        <v>Answer Required</v>
      </c>
      <c r="W1005" s="6" t="str">
        <f t="shared" si="175"/>
        <v>N/A</v>
      </c>
      <c r="X1005" s="5" t="s">
        <v>2886</v>
      </c>
    </row>
    <row r="1006" spans="1:24" ht="60" x14ac:dyDescent="0.25">
      <c r="A1006" s="77">
        <f>VLOOKUP(C1006,'BU and Control BU Listing'!A:E,5,FALSE)</f>
        <v>40900</v>
      </c>
      <c r="B1006" s="80" t="s">
        <v>4408</v>
      </c>
      <c r="C1006" s="22" t="str">
        <f t="shared" si="165"/>
        <v>40900</v>
      </c>
      <c r="D1006" s="22" t="str">
        <f t="shared" si="166"/>
        <v>09520</v>
      </c>
      <c r="E1006" s="21" t="str">
        <f>VLOOKUP(B1006,'Table A as of March 2024'!A:G,7,FALSE)</f>
        <v>Department of Energy</v>
      </c>
      <c r="F1006" s="21" t="str">
        <f>VLOOKUP(B1006,'Table A as of March 2024'!A:H,8,FALSE)</f>
        <v>Orphaned Well Fund</v>
      </c>
      <c r="G1006" s="11" t="str">
        <f>VLOOKUP(B1006,'Table A as of March 2024'!A:I,9,FALSE)</f>
        <v>105</v>
      </c>
      <c r="H1006" t="str">
        <f>VLOOKUP(B1006,'Table A as of March 2024'!A:L,12,FALSE)</f>
        <v>No</v>
      </c>
      <c r="I1006" s="9" t="str">
        <f>VLOOKUP(B1006,'Table A as of March 2024'!A:M,13,FALSE)</f>
        <v>U</v>
      </c>
      <c r="J1006" t="str">
        <f>VLOOKUP(B1006,'Table A as of March 2024'!A:O,15,FALSE)</f>
        <v>C</v>
      </c>
      <c r="K1006" t="str">
        <f>VLOOKUP(G1006,'ACFR Class Vlookup'!A:B,2,FALSE)</f>
        <v>Governmental</v>
      </c>
      <c r="L1006" s="1" t="str">
        <f>VLOOKUP(D1006,'Fund Information'!A:F,6,FALSE)</f>
        <v>Per Code of VA § 45.1-361.40, this fund accounts for fees deposited in fund based on the number of wells that are permitted. Funds are used for the plugging and restoration of orphaned wells.  Funds are transferred in from the VEERF fund (09070).</v>
      </c>
      <c r="M1006" s="6" t="str">
        <f t="shared" si="167"/>
        <v>N/A</v>
      </c>
      <c r="N1006" s="6" t="s">
        <v>2886</v>
      </c>
      <c r="O1006" s="6" t="str">
        <f t="shared" si="168"/>
        <v>N/A</v>
      </c>
      <c r="P1006" s="5" t="s">
        <v>2886</v>
      </c>
      <c r="Q1006" s="6" t="str">
        <f t="shared" si="169"/>
        <v>N/A</v>
      </c>
      <c r="R1006" s="7" t="str">
        <f t="shared" si="170"/>
        <v>No</v>
      </c>
      <c r="S1006" s="5" t="str">
        <f t="shared" si="171"/>
        <v>Answer Required</v>
      </c>
      <c r="T1006" s="6" t="str">
        <f t="shared" si="172"/>
        <v>N/A</v>
      </c>
      <c r="U1006" s="7" t="str">
        <f t="shared" si="173"/>
        <v>Yes</v>
      </c>
      <c r="V1006" s="5" t="str">
        <f t="shared" si="174"/>
        <v>Answer Required</v>
      </c>
      <c r="W1006" s="6" t="str">
        <f t="shared" si="175"/>
        <v>N/A</v>
      </c>
      <c r="X1006" s="5" t="s">
        <v>2886</v>
      </c>
    </row>
    <row r="1007" spans="1:24" ht="45" x14ac:dyDescent="0.25">
      <c r="A1007" s="77">
        <f>VLOOKUP(C1007,'BU and Control BU Listing'!A:E,5,FALSE)</f>
        <v>40900</v>
      </c>
      <c r="B1007" s="80" t="s">
        <v>4409</v>
      </c>
      <c r="C1007" s="22" t="str">
        <f t="shared" si="165"/>
        <v>40900</v>
      </c>
      <c r="D1007" s="22" t="str">
        <f t="shared" si="166"/>
        <v>09600</v>
      </c>
      <c r="E1007" s="21" t="str">
        <f>VLOOKUP(B1007,'Table A as of March 2024'!A:G,7,FALSE)</f>
        <v>Department of Energy</v>
      </c>
      <c r="F1007" s="21" t="str">
        <f>VLOOKUP(B1007,'Table A as of March 2024'!A:H,8,FALSE)</f>
        <v>Coal Pool Bond Administration</v>
      </c>
      <c r="G1007" s="11" t="str">
        <f>VLOOKUP(B1007,'Table A as of March 2024'!A:I,9,FALSE)</f>
        <v>105</v>
      </c>
      <c r="H1007" t="str">
        <f>VLOOKUP(B1007,'Table A as of March 2024'!A:L,12,FALSE)</f>
        <v>No</v>
      </c>
      <c r="I1007" s="9" t="str">
        <f>VLOOKUP(B1007,'Table A as of March 2024'!A:M,13,FALSE)</f>
        <v>U</v>
      </c>
      <c r="J1007" t="str">
        <f>VLOOKUP(B1007,'Table A as of March 2024'!A:O,15,FALSE)</f>
        <v>C</v>
      </c>
      <c r="K1007" t="str">
        <f>VLOOKUP(G1007,'ACFR Class Vlookup'!A:B,2,FALSE)</f>
        <v>Governmental</v>
      </c>
      <c r="L1007" s="1" t="str">
        <f>VLOOKUP(D1007,'Fund Information'!A:F,6,FALSE)</f>
        <v>Funds are transferred from the Coal Surface Mining Reclamation Fund (Fund 07530) to this fund each year. This money is used to pay administrative costs of the Reclamation Fund.</v>
      </c>
      <c r="M1007" s="6" t="str">
        <f t="shared" si="167"/>
        <v>N/A</v>
      </c>
      <c r="N1007" s="6" t="s">
        <v>2886</v>
      </c>
      <c r="O1007" s="6" t="str">
        <f t="shared" si="168"/>
        <v>N/A</v>
      </c>
      <c r="P1007" s="5" t="s">
        <v>2886</v>
      </c>
      <c r="Q1007" s="6" t="str">
        <f t="shared" si="169"/>
        <v>N/A</v>
      </c>
      <c r="R1007" s="7" t="str">
        <f t="shared" si="170"/>
        <v>No</v>
      </c>
      <c r="S1007" s="5" t="str">
        <f t="shared" si="171"/>
        <v>Answer Required</v>
      </c>
      <c r="T1007" s="6" t="str">
        <f t="shared" si="172"/>
        <v>N/A</v>
      </c>
      <c r="U1007" s="7" t="str">
        <f t="shared" si="173"/>
        <v>Yes</v>
      </c>
      <c r="V1007" s="5" t="str">
        <f t="shared" si="174"/>
        <v>Answer Required</v>
      </c>
      <c r="W1007" s="6" t="str">
        <f t="shared" si="175"/>
        <v>N/A</v>
      </c>
      <c r="X1007" s="5" t="s">
        <v>2886</v>
      </c>
    </row>
    <row r="1008" spans="1:24" ht="60" x14ac:dyDescent="0.25">
      <c r="A1008" s="77">
        <f>VLOOKUP(C1008,'BU and Control BU Listing'!A:E,5,FALSE)</f>
        <v>40900</v>
      </c>
      <c r="B1008" s="80" t="s">
        <v>4410</v>
      </c>
      <c r="C1008" s="22" t="str">
        <f t="shared" si="165"/>
        <v>40900</v>
      </c>
      <c r="D1008" s="22" t="str">
        <f t="shared" si="166"/>
        <v>09630</v>
      </c>
      <c r="E1008" s="21" t="str">
        <f>VLOOKUP(B1008,'Table A as of March 2024'!A:G,7,FALSE)</f>
        <v>Department of Energy</v>
      </c>
      <c r="F1008" s="21" t="str">
        <f>VLOOKUP(B1008,'Table A as of March 2024'!A:H,8,FALSE)</f>
        <v>Conservation &amp; Recreation</v>
      </c>
      <c r="G1008" s="11" t="str">
        <f>VLOOKUP(B1008,'Table A as of March 2024'!A:I,9,FALSE)</f>
        <v>105</v>
      </c>
      <c r="H1008" t="str">
        <f>VLOOKUP(B1008,'Table A as of March 2024'!A:L,12,FALSE)</f>
        <v>No</v>
      </c>
      <c r="I1008" s="9" t="str">
        <f>VLOOKUP(B1008,'Table A as of March 2024'!A:M,13,FALSE)</f>
        <v>U</v>
      </c>
      <c r="J1008" t="str">
        <f>VLOOKUP(B1008,'Table A as of March 2024'!A:O,15,FALSE)</f>
        <v>C</v>
      </c>
      <c r="K1008" t="str">
        <f>VLOOKUP(G1008,'ACFR Class Vlookup'!A:B,2,FALSE)</f>
        <v>Governmental</v>
      </c>
      <c r="L1008" s="1" t="str">
        <f>VLOOKUP(D1008,'Fund Information'!A:F,6,FALSE)</f>
        <v>This fund accounts for money that is transferred from fund 07540 and is then divided between two development authorities--Virginia Coalfield Economic Development Authority and the Tourism Development Authority.</v>
      </c>
      <c r="M1008" s="6" t="str">
        <f t="shared" si="167"/>
        <v>N/A</v>
      </c>
      <c r="N1008" s="6" t="s">
        <v>2886</v>
      </c>
      <c r="O1008" s="6" t="str">
        <f t="shared" si="168"/>
        <v>N/A</v>
      </c>
      <c r="P1008" s="5" t="s">
        <v>2886</v>
      </c>
      <c r="Q1008" s="6" t="str">
        <f t="shared" si="169"/>
        <v>N/A</v>
      </c>
      <c r="R1008" s="7" t="str">
        <f t="shared" si="170"/>
        <v>No</v>
      </c>
      <c r="S1008" s="5" t="str">
        <f t="shared" si="171"/>
        <v>Answer Required</v>
      </c>
      <c r="T1008" s="6" t="str">
        <f t="shared" si="172"/>
        <v>N/A</v>
      </c>
      <c r="U1008" s="7" t="str">
        <f t="shared" si="173"/>
        <v>Yes</v>
      </c>
      <c r="V1008" s="5" t="str">
        <f t="shared" si="174"/>
        <v>Answer Required</v>
      </c>
      <c r="W1008" s="6" t="str">
        <f t="shared" si="175"/>
        <v>N/A</v>
      </c>
      <c r="X1008" s="5" t="s">
        <v>2886</v>
      </c>
    </row>
    <row r="1009" spans="1:24" x14ac:dyDescent="0.25">
      <c r="A1009" s="77">
        <f>VLOOKUP(C1009,'BU and Control BU Listing'!A:E,5,FALSE)</f>
        <v>40900</v>
      </c>
      <c r="B1009" s="80" t="s">
        <v>4411</v>
      </c>
      <c r="C1009" s="22" t="str">
        <f t="shared" si="165"/>
        <v>40900</v>
      </c>
      <c r="D1009" s="22" t="str">
        <f t="shared" si="166"/>
        <v>10000</v>
      </c>
      <c r="E1009" s="21" t="str">
        <f>VLOOKUP(B1009,'Table A as of March 2024'!A:G,7,FALSE)</f>
        <v>Department of Energy</v>
      </c>
      <c r="F1009" s="21" t="str">
        <f>VLOOKUP(B1009,'Table A as of March 2024'!A:H,8,FALSE)</f>
        <v>Federal Trust</v>
      </c>
      <c r="G1009" s="11" t="str">
        <f>VLOOKUP(B1009,'Table A as of March 2024'!A:I,9,FALSE)</f>
        <v>120</v>
      </c>
      <c r="H1009" t="str">
        <f>VLOOKUP(B1009,'Table A as of March 2024'!A:L,12,FALSE)</f>
        <v>No</v>
      </c>
      <c r="I1009" s="9" t="str">
        <f>VLOOKUP(B1009,'Table A as of March 2024'!A:M,13,FALSE)</f>
        <v>R</v>
      </c>
      <c r="J1009" t="str">
        <f>VLOOKUP(B1009,'Table A as of March 2024'!A:O,15,FALSE)</f>
        <v>R</v>
      </c>
      <c r="K1009" t="str">
        <f>VLOOKUP(G1009,'ACFR Class Vlookup'!A:B,2,FALSE)</f>
        <v>Governmental</v>
      </c>
      <c r="L1009" s="1" t="str">
        <f>VLOOKUP(D1009,'Fund Information'!A:F,6,FALSE)</f>
        <v>This fund accounts for Federal funds.</v>
      </c>
      <c r="M1009" s="6" t="str">
        <f t="shared" si="167"/>
        <v>N/A</v>
      </c>
      <c r="N1009" s="6" t="s">
        <v>2886</v>
      </c>
      <c r="O1009" s="6" t="str">
        <f t="shared" si="168"/>
        <v>N/A</v>
      </c>
      <c r="P1009" s="5" t="s">
        <v>2886</v>
      </c>
      <c r="Q1009" s="6" t="str">
        <f t="shared" si="169"/>
        <v>N/A</v>
      </c>
      <c r="R1009" s="7" t="str">
        <f t="shared" si="170"/>
        <v>Yes</v>
      </c>
      <c r="S1009" s="5" t="str">
        <f t="shared" si="171"/>
        <v>Answer Required</v>
      </c>
      <c r="T1009" s="6" t="str">
        <f t="shared" si="172"/>
        <v>N/A</v>
      </c>
      <c r="U1009" s="7" t="str">
        <f t="shared" si="173"/>
        <v>No</v>
      </c>
      <c r="V1009" s="5" t="str">
        <f t="shared" si="174"/>
        <v>Answer Required</v>
      </c>
      <c r="W1009" s="6" t="str">
        <f t="shared" si="175"/>
        <v>N/A</v>
      </c>
      <c r="X1009" s="5" t="s">
        <v>2886</v>
      </c>
    </row>
    <row r="1010" spans="1:24" x14ac:dyDescent="0.25">
      <c r="A1010" s="77">
        <f>VLOOKUP(C1010,'BU and Control BU Listing'!A:E,5,FALSE)</f>
        <v>40900</v>
      </c>
      <c r="B1010" s="80" t="s">
        <v>4412</v>
      </c>
      <c r="C1010" s="22" t="str">
        <f t="shared" si="165"/>
        <v>40900</v>
      </c>
      <c r="D1010" s="22" t="str">
        <f t="shared" si="166"/>
        <v>10880</v>
      </c>
      <c r="E1010" s="21" t="str">
        <f>VLOOKUP(B1010,'Table A as of March 2024'!A:G,7,FALSE)</f>
        <v>Department of Energy</v>
      </c>
      <c r="F1010" s="21" t="str">
        <f>VLOOKUP(B1010,'Table A as of March 2024'!A:H,8,FALSE)</f>
        <v>Sur Supp&amp;Equip Sales-Fed</v>
      </c>
      <c r="G1010" s="11" t="str">
        <f>VLOOKUP(B1010,'Table A as of March 2024'!A:I,9,FALSE)</f>
        <v>120</v>
      </c>
      <c r="H1010" t="str">
        <f>VLOOKUP(B1010,'Table A as of March 2024'!A:L,12,FALSE)</f>
        <v>No</v>
      </c>
      <c r="I1010" s="9" t="str">
        <f>VLOOKUP(B1010,'Table A as of March 2024'!A:M,13,FALSE)</f>
        <v>R</v>
      </c>
      <c r="J1010" t="str">
        <f>VLOOKUP(B1010,'Table A as of March 2024'!A:O,15,FALSE)</f>
        <v>R</v>
      </c>
      <c r="K1010" t="str">
        <f>VLOOKUP(G1010,'ACFR Class Vlookup'!A:B,2,FALSE)</f>
        <v>Governmental</v>
      </c>
      <c r="L1010" s="1" t="str">
        <f>VLOOKUP(D1010,'Fund Information'!A:F,6,FALSE)</f>
        <v>This fund accounts for Federal funds.</v>
      </c>
      <c r="M1010" s="6" t="str">
        <f t="shared" si="167"/>
        <v>N/A</v>
      </c>
      <c r="N1010" s="6" t="s">
        <v>2886</v>
      </c>
      <c r="O1010" s="6" t="str">
        <f t="shared" si="168"/>
        <v>N/A</v>
      </c>
      <c r="P1010" s="5" t="s">
        <v>2886</v>
      </c>
      <c r="Q1010" s="6" t="str">
        <f t="shared" si="169"/>
        <v>N/A</v>
      </c>
      <c r="R1010" s="7" t="str">
        <f t="shared" si="170"/>
        <v>Yes</v>
      </c>
      <c r="S1010" s="5" t="str">
        <f t="shared" si="171"/>
        <v>Answer Required</v>
      </c>
      <c r="T1010" s="6" t="str">
        <f t="shared" si="172"/>
        <v>N/A</v>
      </c>
      <c r="U1010" s="7" t="str">
        <f t="shared" si="173"/>
        <v>No</v>
      </c>
      <c r="V1010" s="5" t="str">
        <f t="shared" si="174"/>
        <v>Answer Required</v>
      </c>
      <c r="W1010" s="6" t="str">
        <f t="shared" si="175"/>
        <v>N/A</v>
      </c>
      <c r="X1010" s="5" t="s">
        <v>2886</v>
      </c>
    </row>
    <row r="1011" spans="1:24" ht="30" x14ac:dyDescent="0.25">
      <c r="A1011" s="77">
        <f>VLOOKUP(C1011,'BU and Control BU Listing'!A:E,5,FALSE)</f>
        <v>40900</v>
      </c>
      <c r="B1011" s="80" t="s">
        <v>4413</v>
      </c>
      <c r="C1011" s="22" t="str">
        <f t="shared" si="165"/>
        <v>40900</v>
      </c>
      <c r="D1011" s="22" t="str">
        <f t="shared" si="166"/>
        <v>12080</v>
      </c>
      <c r="E1011" s="21" t="str">
        <f>VLOOKUP(B1011,'Table A as of March 2024'!A:G,7,FALSE)</f>
        <v>Department of Energy</v>
      </c>
      <c r="F1011" s="21" t="str">
        <f>VLOOKUP(B1011,'Table A as of March 2024'!A:H,8,FALSE)</f>
        <v>Energize VA Revlving Loan-ARRA</v>
      </c>
      <c r="G1011" s="11" t="str">
        <f>VLOOKUP(B1011,'Table A as of March 2024'!A:I,9,FALSE)</f>
        <v>120</v>
      </c>
      <c r="H1011" t="str">
        <f>VLOOKUP(B1011,'Table A as of March 2024'!A:L,12,FALSE)</f>
        <v>No</v>
      </c>
      <c r="I1011" s="9" t="str">
        <f>VLOOKUP(B1011,'Table A as of March 2024'!A:M,13,FALSE)</f>
        <v>S</v>
      </c>
      <c r="J1011" t="str">
        <f>VLOOKUP(B1011,'Table A as of March 2024'!A:O,15,FALSE)</f>
        <v>R</v>
      </c>
      <c r="K1011" t="str">
        <f>VLOOKUP(G1011,'ACFR Class Vlookup'!A:B,2,FALSE)</f>
        <v>Governmental</v>
      </c>
      <c r="L1011" s="1" t="str">
        <f>VLOOKUP(D1011,'Fund Information'!A:F,6,FALSE)</f>
        <v>This fund accounts for American Recovery and Reinvestment Act (ARRA) Stimulus Monies.</v>
      </c>
      <c r="M1011" s="6" t="str">
        <f t="shared" si="167"/>
        <v>N/A</v>
      </c>
      <c r="N1011" s="6" t="s">
        <v>2886</v>
      </c>
      <c r="O1011" s="6" t="str">
        <f t="shared" si="168"/>
        <v>N/A</v>
      </c>
      <c r="P1011" s="5" t="s">
        <v>2886</v>
      </c>
      <c r="Q1011" s="6" t="str">
        <f t="shared" si="169"/>
        <v>N/A</v>
      </c>
      <c r="R1011" s="7" t="str">
        <f t="shared" si="170"/>
        <v>Yes</v>
      </c>
      <c r="S1011" s="5" t="str">
        <f t="shared" si="171"/>
        <v>Answer Required</v>
      </c>
      <c r="T1011" s="6" t="str">
        <f t="shared" si="172"/>
        <v>N/A</v>
      </c>
      <c r="U1011" s="7" t="str">
        <f t="shared" si="173"/>
        <v>No</v>
      </c>
      <c r="V1011" s="5" t="str">
        <f t="shared" si="174"/>
        <v>Answer Required</v>
      </c>
      <c r="W1011" s="6" t="str">
        <f t="shared" si="175"/>
        <v>N/A</v>
      </c>
      <c r="X1011" s="5" t="s">
        <v>2886</v>
      </c>
    </row>
    <row r="1012" spans="1:24" ht="180" x14ac:dyDescent="0.25">
      <c r="A1012" s="77">
        <f>VLOOKUP(C1012,'BU and Control BU Listing'!A:E,5,FALSE)</f>
        <v>40900</v>
      </c>
      <c r="B1012" s="80" t="s">
        <v>8906</v>
      </c>
      <c r="C1012" s="22" t="str">
        <f t="shared" si="165"/>
        <v>40900</v>
      </c>
      <c r="D1012" s="22" t="str">
        <f t="shared" si="166"/>
        <v>12570</v>
      </c>
      <c r="E1012" s="21" t="str">
        <f>VLOOKUP(B1012,'Table A as of March 2024'!A:G,7,FALSE)</f>
        <v>Department of Energy</v>
      </c>
      <c r="F1012" s="21" t="str">
        <f>VLOOKUP(B1012,'Table A as of March 2024'!A:H,8,FALSE)</f>
        <v>AbandMineLandReclamatnPgm-IIJA</v>
      </c>
      <c r="G1012" s="11" t="str">
        <f>VLOOKUP(B1012,'Table A as of March 2024'!A:I,9,FALSE)</f>
        <v>120</v>
      </c>
      <c r="H1012" t="str">
        <f>VLOOKUP(B1012,'Table A as of March 2024'!A:L,12,FALSE)</f>
        <v>No</v>
      </c>
      <c r="I1012" s="9" t="str">
        <f>VLOOKUP(B1012,'Table A as of March 2024'!A:M,13,FALSE)</f>
        <v>I</v>
      </c>
      <c r="J1012" t="str">
        <f>VLOOKUP(B1012,'Table A as of March 2024'!A:O,15,FALSE)</f>
        <v>R</v>
      </c>
      <c r="K1012" t="str">
        <f>VLOOKUP(G1012,'ACFR Class Vlookup'!A:B,2,FALSE)</f>
        <v>Governmental</v>
      </c>
      <c r="L1012" s="1" t="str">
        <f>VLOOKUP(D1012,'Fund Information'!A:F,6,FALSE)</f>
        <v>ALN 15.252 Abandoned Mine Land Reclamation (AMLR). The objectives of the Abandoned Mine Lands (AML) Program are defined in the Surface Mining Control and Reclamation Act of 1977 (SMCRA) is the protection of public health, safety, and property from extreme danger of adverse effects of coal mining practices; the restoration of land and water resources and the environment that have been degraded by the adverse effects of coal mining practices, the protection of public health and safety from adverse effects of coal mining practices, the restoration of land and water resources and the environment that have been degraded by the adverse effects of coal mining practices and emergency restoration, reclamation, abatement, control, or prevention of adverse effects of coal mining practices, on eligible lands.</v>
      </c>
      <c r="M1012" s="6" t="str">
        <f t="shared" si="167"/>
        <v>N/A</v>
      </c>
      <c r="N1012" s="6" t="s">
        <v>2886</v>
      </c>
      <c r="O1012" s="6" t="str">
        <f t="shared" si="168"/>
        <v>N/A</v>
      </c>
      <c r="P1012" s="5" t="s">
        <v>2886</v>
      </c>
      <c r="Q1012" s="6" t="str">
        <f t="shared" si="169"/>
        <v>N/A</v>
      </c>
      <c r="R1012" s="7" t="str">
        <f t="shared" si="170"/>
        <v>Yes</v>
      </c>
      <c r="S1012" s="5" t="str">
        <f t="shared" si="171"/>
        <v>Answer Required</v>
      </c>
      <c r="T1012" s="6" t="str">
        <f t="shared" si="172"/>
        <v>N/A</v>
      </c>
      <c r="U1012" s="7" t="str">
        <f t="shared" si="173"/>
        <v>No</v>
      </c>
      <c r="V1012" s="5" t="str">
        <f t="shared" si="174"/>
        <v>Answer Required</v>
      </c>
      <c r="W1012" s="6" t="str">
        <f t="shared" si="175"/>
        <v>N/A</v>
      </c>
      <c r="X1012" s="5" t="s">
        <v>2886</v>
      </c>
    </row>
    <row r="1013" spans="1:24" ht="255" x14ac:dyDescent="0.25">
      <c r="A1013" s="77">
        <f>VLOOKUP(C1013,'BU and Control BU Listing'!A:E,5,FALSE)</f>
        <v>40900</v>
      </c>
      <c r="B1013" s="80" t="s">
        <v>8907</v>
      </c>
      <c r="C1013" s="22" t="str">
        <f t="shared" si="165"/>
        <v>40900</v>
      </c>
      <c r="D1013" s="22" t="str">
        <f t="shared" si="166"/>
        <v>12580</v>
      </c>
      <c r="E1013" s="21" t="str">
        <f>VLOOKUP(B1013,'Table A as of March 2024'!A:G,7,FALSE)</f>
        <v>Department of Energy</v>
      </c>
      <c r="F1013" s="21" t="str">
        <f>VLOOKUP(B1013,'Table A as of March 2024'!A:H,8,FALSE)</f>
        <v>State Energy Program - IIJA</v>
      </c>
      <c r="G1013" s="11" t="str">
        <f>VLOOKUP(B1013,'Table A as of March 2024'!A:I,9,FALSE)</f>
        <v>120</v>
      </c>
      <c r="H1013" t="str">
        <f>VLOOKUP(B1013,'Table A as of March 2024'!A:L,12,FALSE)</f>
        <v>No</v>
      </c>
      <c r="I1013" s="9" t="str">
        <f>VLOOKUP(B1013,'Table A as of March 2024'!A:M,13,FALSE)</f>
        <v>I</v>
      </c>
      <c r="J1013" t="str">
        <f>VLOOKUP(B1013,'Table A as of March 2024'!A:O,15,FALSE)</f>
        <v>R</v>
      </c>
      <c r="K1013" t="str">
        <f>VLOOKUP(G1013,'ACFR Class Vlookup'!A:B,2,FALSE)</f>
        <v>Governmental</v>
      </c>
      <c r="L1013" s="1" t="str">
        <f>VLOOKUP(D1013,'Fund Information'!A:F,6,FALSE)</f>
        <v>ALN 81.041 State Energy Program. The purpose of this program is to increase market transformation of energy efficiency and renewable energy technologies through policies, strategies, and public-private partnerships that facilitate their adoption and implementation. It also facilitates state-based activities, such as: financing mechanisms for institutional retrofit programs; loan program and management; energy savings performance contracting; comprehensive residential programs for homeowners; transportation programs that accelerate use of alternative fuels; and renewable programs that remove barriers and support supply side and distributed renewable energy. The program provides financial and technical assistance to State governments to create and implement a variety of energy efficiency and conservation projects in order to provide leadership to maximize the benefits of energy efficiency and renewable energy through communications and outreach activities, technology deployment, and accessing new partnerships and resources across the geographic panorama of the United States and its territories.</v>
      </c>
      <c r="M1013" s="6" t="str">
        <f t="shared" si="167"/>
        <v>N/A</v>
      </c>
      <c r="N1013" s="6" t="s">
        <v>2886</v>
      </c>
      <c r="O1013" s="6" t="str">
        <f t="shared" si="168"/>
        <v>N/A</v>
      </c>
      <c r="P1013" s="5" t="s">
        <v>2886</v>
      </c>
      <c r="Q1013" s="6" t="str">
        <f t="shared" si="169"/>
        <v>N/A</v>
      </c>
      <c r="R1013" s="7" t="str">
        <f t="shared" si="170"/>
        <v>Yes</v>
      </c>
      <c r="S1013" s="5" t="str">
        <f t="shared" si="171"/>
        <v>Answer Required</v>
      </c>
      <c r="T1013" s="6" t="str">
        <f t="shared" si="172"/>
        <v>N/A</v>
      </c>
      <c r="U1013" s="7" t="str">
        <f t="shared" si="173"/>
        <v>No</v>
      </c>
      <c r="V1013" s="5" t="str">
        <f t="shared" si="174"/>
        <v>Answer Required</v>
      </c>
      <c r="W1013" s="6" t="str">
        <f t="shared" si="175"/>
        <v>N/A</v>
      </c>
      <c r="X1013" s="5" t="s">
        <v>2886</v>
      </c>
    </row>
    <row r="1014" spans="1:24" ht="75" x14ac:dyDescent="0.25">
      <c r="A1014" s="77">
        <f>VLOOKUP(C1014,'BU and Control BU Listing'!A:E,5,FALSE)</f>
        <v>40900</v>
      </c>
      <c r="B1014" s="80" t="s">
        <v>8908</v>
      </c>
      <c r="C1014" s="22" t="str">
        <f t="shared" si="165"/>
        <v>40900</v>
      </c>
      <c r="D1014" s="22" t="str">
        <f t="shared" si="166"/>
        <v>12800</v>
      </c>
      <c r="E1014" s="21" t="str">
        <f>VLOOKUP(B1014,'Table A as of March 2024'!A:G,7,FALSE)</f>
        <v>Department of Energy</v>
      </c>
      <c r="F1014" s="21" t="str">
        <f>VLOOKUP(B1014,'Table A as of March 2024'!A:H,8,FALSE)</f>
        <v>NatGeolgc/GeophyDataPrsrv-IIJA</v>
      </c>
      <c r="G1014" s="11" t="str">
        <f>VLOOKUP(B1014,'Table A as of March 2024'!A:I,9,FALSE)</f>
        <v>120</v>
      </c>
      <c r="H1014" t="str">
        <f>VLOOKUP(B1014,'Table A as of March 2024'!A:L,12,FALSE)</f>
        <v>No</v>
      </c>
      <c r="I1014" s="9" t="str">
        <f>VLOOKUP(B1014,'Table A as of March 2024'!A:M,13,FALSE)</f>
        <v>I</v>
      </c>
      <c r="J1014" t="str">
        <f>VLOOKUP(B1014,'Table A as of March 2024'!A:O,15,FALSE)</f>
        <v>R</v>
      </c>
      <c r="K1014" t="str">
        <f>VLOOKUP(G1014,'ACFR Class Vlookup'!A:B,2,FALSE)</f>
        <v>Governmental</v>
      </c>
      <c r="L1014" s="1" t="str">
        <f>VLOOKUP(D1014,'Fund Information'!A:F,6,FALSE)</f>
        <v>ALN 15.814; National Geological and Geophysical Data Preservation. Federal monies to reserve and provide access to geological, geophysical, and engineering samples (and any related data) extracted from the Earth to improve the breadth of information available and to inform science and decision making now and in the future.</v>
      </c>
      <c r="M1014" s="6" t="str">
        <f t="shared" si="167"/>
        <v>N/A</v>
      </c>
      <c r="N1014" s="6" t="s">
        <v>2886</v>
      </c>
      <c r="O1014" s="6" t="str">
        <f t="shared" si="168"/>
        <v>N/A</v>
      </c>
      <c r="P1014" s="5" t="s">
        <v>2886</v>
      </c>
      <c r="Q1014" s="6" t="str">
        <f t="shared" si="169"/>
        <v>N/A</v>
      </c>
      <c r="R1014" s="7" t="str">
        <f t="shared" si="170"/>
        <v>Yes</v>
      </c>
      <c r="S1014" s="5" t="str">
        <f t="shared" si="171"/>
        <v>Answer Required</v>
      </c>
      <c r="T1014" s="6" t="str">
        <f t="shared" si="172"/>
        <v>N/A</v>
      </c>
      <c r="U1014" s="7" t="str">
        <f t="shared" si="173"/>
        <v>No</v>
      </c>
      <c r="V1014" s="5" t="str">
        <f t="shared" si="174"/>
        <v>Answer Required</v>
      </c>
      <c r="W1014" s="6" t="str">
        <f t="shared" si="175"/>
        <v>N/A</v>
      </c>
      <c r="X1014" s="5" t="s">
        <v>2886</v>
      </c>
    </row>
    <row r="1015" spans="1:24" ht="30" x14ac:dyDescent="0.25">
      <c r="A1015" s="77">
        <f>VLOOKUP(C1015,'BU and Control BU Listing'!A:E,5,FALSE)</f>
        <v>40900</v>
      </c>
      <c r="B1015" s="80" t="s">
        <v>4414</v>
      </c>
      <c r="C1015" s="22" t="str">
        <f t="shared" si="165"/>
        <v>40900</v>
      </c>
      <c r="D1015" s="22" t="str">
        <f t="shared" si="166"/>
        <v>12920</v>
      </c>
      <c r="E1015" s="21" t="str">
        <f>VLOOKUP(B1015,'Table A as of March 2024'!A:G,7,FALSE)</f>
        <v>Department of Energy</v>
      </c>
      <c r="F1015" s="21" t="str">
        <f>VLOOKUP(B1015,'Table A as of March 2024'!A:H,8,FALSE)</f>
        <v>EECBG REA Loan Loss Rsrve-ARRA</v>
      </c>
      <c r="G1015" s="11" t="str">
        <f>VLOOKUP(B1015,'Table A as of March 2024'!A:I,9,FALSE)</f>
        <v>120</v>
      </c>
      <c r="H1015" t="str">
        <f>VLOOKUP(B1015,'Table A as of March 2024'!A:L,12,FALSE)</f>
        <v>No</v>
      </c>
      <c r="I1015" s="9" t="str">
        <f>VLOOKUP(B1015,'Table A as of March 2024'!A:M,13,FALSE)</f>
        <v>S</v>
      </c>
      <c r="J1015" t="str">
        <f>VLOOKUP(B1015,'Table A as of March 2024'!A:O,15,FALSE)</f>
        <v>R</v>
      </c>
      <c r="K1015" t="str">
        <f>VLOOKUP(G1015,'ACFR Class Vlookup'!A:B,2,FALSE)</f>
        <v>Governmental</v>
      </c>
      <c r="L1015" s="1" t="str">
        <f>VLOOKUP(D1015,'Fund Information'!A:F,6,FALSE)</f>
        <v>This fund accounts for American Recovery and Reinvestment Act (ARRA) Stimulus Monies.</v>
      </c>
      <c r="M1015" s="6" t="str">
        <f t="shared" si="167"/>
        <v>N/A</v>
      </c>
      <c r="N1015" s="6" t="s">
        <v>2886</v>
      </c>
      <c r="O1015" s="6" t="str">
        <f t="shared" si="168"/>
        <v>N/A</v>
      </c>
      <c r="P1015" s="5" t="s">
        <v>2886</v>
      </c>
      <c r="Q1015" s="6" t="str">
        <f t="shared" si="169"/>
        <v>N/A</v>
      </c>
      <c r="R1015" s="7" t="str">
        <f t="shared" si="170"/>
        <v>Yes</v>
      </c>
      <c r="S1015" s="5" t="str">
        <f t="shared" si="171"/>
        <v>Answer Required</v>
      </c>
      <c r="T1015" s="6" t="str">
        <f t="shared" si="172"/>
        <v>N/A</v>
      </c>
      <c r="U1015" s="7" t="str">
        <f t="shared" si="173"/>
        <v>No</v>
      </c>
      <c r="V1015" s="5" t="str">
        <f t="shared" si="174"/>
        <v>Answer Required</v>
      </c>
      <c r="W1015" s="6" t="str">
        <f t="shared" si="175"/>
        <v>N/A</v>
      </c>
      <c r="X1015" s="5" t="s">
        <v>2886</v>
      </c>
    </row>
    <row r="1016" spans="1:24" ht="90" x14ac:dyDescent="0.25">
      <c r="A1016" s="77">
        <f>VLOOKUP(C1016,'BU and Control BU Listing'!A:E,5,FALSE)</f>
        <v>40900</v>
      </c>
      <c r="B1016" s="80" t="s">
        <v>8909</v>
      </c>
      <c r="C1016" s="22" t="str">
        <f t="shared" si="165"/>
        <v>40900</v>
      </c>
      <c r="D1016" s="22" t="str">
        <f t="shared" si="166"/>
        <v>13010</v>
      </c>
      <c r="E1016" s="21" t="str">
        <f>VLOOKUP(B1016,'Table A as of March 2024'!A:G,7,FALSE)</f>
        <v>Department of Energy</v>
      </c>
      <c r="F1016" s="21" t="str">
        <f>VLOOKUP(B1016,'Table A as of March 2024'!A:H,8,FALSE)</f>
        <v>Earth Mapping Rsrcs Initv-IIJA</v>
      </c>
      <c r="G1016" s="11" t="str">
        <f>VLOOKUP(B1016,'Table A as of March 2024'!A:I,9,FALSE)</f>
        <v>120</v>
      </c>
      <c r="H1016" t="str">
        <f>VLOOKUP(B1016,'Table A as of March 2024'!A:L,12,FALSE)</f>
        <v>No</v>
      </c>
      <c r="I1016" s="9" t="str">
        <f>VLOOKUP(B1016,'Table A as of March 2024'!A:M,13,FALSE)</f>
        <v>I</v>
      </c>
      <c r="J1016" t="str">
        <f>VLOOKUP(B1016,'Table A as of March 2024'!A:O,15,FALSE)</f>
        <v>R</v>
      </c>
      <c r="K1016" t="str">
        <f>VLOOKUP(G1016,'ACFR Class Vlookup'!A:B,2,FALSE)</f>
        <v>Governmental</v>
      </c>
      <c r="L1016" s="1" t="str">
        <f>VLOOKUP(D1016,'Fund Information'!A:F,6,FALSE)</f>
        <v>ALN 15.073; Earth Mapping Resources Initiative.
Federal monies to facilitate new geological and geochemical mapping activities, new geophysical data collection (and obtain associated datasets), and new mine waste research and data gathering/acquisition as part of a larger initiative to collect geophysical, geologic, and topographic data in areas of critical mineral potential across the Nation.</v>
      </c>
      <c r="M1016" s="6" t="str">
        <f t="shared" si="167"/>
        <v>N/A</v>
      </c>
      <c r="N1016" s="6" t="s">
        <v>2886</v>
      </c>
      <c r="O1016" s="6" t="str">
        <f t="shared" si="168"/>
        <v>N/A</v>
      </c>
      <c r="P1016" s="5" t="s">
        <v>2886</v>
      </c>
      <c r="Q1016" s="6" t="str">
        <f t="shared" si="169"/>
        <v>N/A</v>
      </c>
      <c r="R1016" s="7" t="str">
        <f t="shared" si="170"/>
        <v>Yes</v>
      </c>
      <c r="S1016" s="5" t="str">
        <f t="shared" si="171"/>
        <v>Answer Required</v>
      </c>
      <c r="T1016" s="6" t="str">
        <f t="shared" si="172"/>
        <v>N/A</v>
      </c>
      <c r="U1016" s="7" t="str">
        <f t="shared" si="173"/>
        <v>No</v>
      </c>
      <c r="V1016" s="5" t="str">
        <f t="shared" si="174"/>
        <v>Answer Required</v>
      </c>
      <c r="W1016" s="6" t="str">
        <f t="shared" si="175"/>
        <v>N/A</v>
      </c>
      <c r="X1016" s="5" t="s">
        <v>2886</v>
      </c>
    </row>
    <row r="1017" spans="1:24" x14ac:dyDescent="0.25">
      <c r="A1017" s="77">
        <f>VLOOKUP(C1017,'BU and Control BU Listing'!A:E,5,FALSE)</f>
        <v>41100</v>
      </c>
      <c r="B1017" s="80" t="s">
        <v>4416</v>
      </c>
      <c r="C1017" s="22" t="str">
        <f t="shared" si="165"/>
        <v>41100</v>
      </c>
      <c r="D1017" s="22" t="str">
        <f t="shared" si="166"/>
        <v>01000</v>
      </c>
      <c r="E1017" s="21" t="str">
        <f>VLOOKUP(B1017,'Table A as of March 2024'!A:G,7,FALSE)</f>
        <v>Department of Forestry</v>
      </c>
      <c r="F1017" s="21" t="str">
        <f>VLOOKUP(B1017,'Table A as of March 2024'!A:H,8,FALSE)</f>
        <v>General Fund</v>
      </c>
      <c r="G1017" s="11" t="str">
        <f>VLOOKUP(B1017,'Table A as of March 2024'!A:I,9,FALSE)</f>
        <v>100</v>
      </c>
      <c r="H1017" t="str">
        <f>VLOOKUP(B1017,'Table A as of March 2024'!A:L,12,FALSE)</f>
        <v>No</v>
      </c>
      <c r="I1017" s="9" t="str">
        <f>VLOOKUP(B1017,'Table A as of March 2024'!A:M,13,FALSE)</f>
        <v>G</v>
      </c>
      <c r="J1017" t="str">
        <f>VLOOKUP(B1017,'Table A as of March 2024'!A:O,15,FALSE)</f>
        <v>U</v>
      </c>
      <c r="K1017" t="str">
        <f>VLOOKUP(G1017,'ACFR Class Vlookup'!A:B,2,FALSE)</f>
        <v>Governmental</v>
      </c>
      <c r="L1017" s="1" t="str">
        <f>VLOOKUP(D1017,'Fund Information'!A:F,6,FALSE)</f>
        <v>General Fund</v>
      </c>
      <c r="M1017" s="6" t="str">
        <f t="shared" si="167"/>
        <v>N/A</v>
      </c>
      <c r="N1017" s="6" t="s">
        <v>2886</v>
      </c>
      <c r="O1017" s="6" t="str">
        <f t="shared" si="168"/>
        <v>N/A</v>
      </c>
      <c r="P1017" s="5" t="s">
        <v>2886</v>
      </c>
      <c r="Q1017" s="6" t="str">
        <f t="shared" si="169"/>
        <v>N/A</v>
      </c>
      <c r="R1017" s="7" t="str">
        <f t="shared" si="170"/>
        <v>No</v>
      </c>
      <c r="S1017" s="5" t="str">
        <f t="shared" si="171"/>
        <v>Answer Required</v>
      </c>
      <c r="T1017" s="6" t="str">
        <f t="shared" si="172"/>
        <v>N/A</v>
      </c>
      <c r="U1017" s="7" t="str">
        <f t="shared" si="173"/>
        <v>No</v>
      </c>
      <c r="V1017" s="5" t="str">
        <f t="shared" si="174"/>
        <v>Answer Required</v>
      </c>
      <c r="W1017" s="6" t="str">
        <f t="shared" si="175"/>
        <v>N/A</v>
      </c>
      <c r="X1017" s="5" t="s">
        <v>2886</v>
      </c>
    </row>
    <row r="1018" spans="1:24" ht="30" x14ac:dyDescent="0.25">
      <c r="A1018" s="77">
        <f>VLOOKUP(C1018,'BU and Control BU Listing'!A:E,5,FALSE)</f>
        <v>41100</v>
      </c>
      <c r="B1018" s="80" t="s">
        <v>4417</v>
      </c>
      <c r="C1018" s="22" t="str">
        <f t="shared" si="165"/>
        <v>41100</v>
      </c>
      <c r="D1018" s="22" t="str">
        <f t="shared" si="166"/>
        <v>02124</v>
      </c>
      <c r="E1018" s="21" t="str">
        <f>VLOOKUP(B1018,'Table A as of March 2024'!A:G,7,FALSE)</f>
        <v>Department of Forestry</v>
      </c>
      <c r="F1018" s="21" t="str">
        <f>VLOOKUP(B1018,'Table A as of March 2024'!A:H,8,FALSE)</f>
        <v>Forest Mgmt State Owned Lands</v>
      </c>
      <c r="G1018" s="11" t="str">
        <f>VLOOKUP(B1018,'Table A as of March 2024'!A:I,9,FALSE)</f>
        <v>105</v>
      </c>
      <c r="H1018" t="str">
        <f>VLOOKUP(B1018,'Table A as of March 2024'!A:L,12,FALSE)</f>
        <v>No</v>
      </c>
      <c r="I1018" s="9" t="str">
        <f>VLOOKUP(B1018,'Table A as of March 2024'!A:M,13,FALSE)</f>
        <v>U</v>
      </c>
      <c r="J1018" t="str">
        <f>VLOOKUP(B1018,'Table A as of March 2024'!A:O,15,FALSE)</f>
        <v>C</v>
      </c>
      <c r="K1018" t="str">
        <f>VLOOKUP(G1018,'ACFR Class Vlookup'!A:B,2,FALSE)</f>
        <v>Governmental</v>
      </c>
      <c r="L1018" s="1" t="str">
        <f>VLOOKUP(D1018,'Fund Information'!A:F,6,FALSE)</f>
        <v>Funds are used to defray the cost of the sale and the cost of maintenance of the property from which the timber is removed.</v>
      </c>
      <c r="M1018" s="6" t="str">
        <f t="shared" si="167"/>
        <v>N/A</v>
      </c>
      <c r="N1018" s="6" t="s">
        <v>2886</v>
      </c>
      <c r="O1018" s="6" t="str">
        <f t="shared" si="168"/>
        <v>N/A</v>
      </c>
      <c r="P1018" s="5" t="s">
        <v>2886</v>
      </c>
      <c r="Q1018" s="6" t="str">
        <f t="shared" si="169"/>
        <v>N/A</v>
      </c>
      <c r="R1018" s="7" t="str">
        <f t="shared" si="170"/>
        <v>No</v>
      </c>
      <c r="S1018" s="5" t="str">
        <f t="shared" si="171"/>
        <v>Answer Required</v>
      </c>
      <c r="T1018" s="6" t="str">
        <f t="shared" si="172"/>
        <v>N/A</v>
      </c>
      <c r="U1018" s="7" t="str">
        <f t="shared" si="173"/>
        <v>Yes</v>
      </c>
      <c r="V1018" s="5" t="str">
        <f t="shared" si="174"/>
        <v>Answer Required</v>
      </c>
      <c r="W1018" s="6" t="str">
        <f t="shared" si="175"/>
        <v>N/A</v>
      </c>
      <c r="X1018" s="5" t="s">
        <v>2886</v>
      </c>
    </row>
    <row r="1019" spans="1:24" ht="90" x14ac:dyDescent="0.25">
      <c r="A1019" s="77">
        <f>VLOOKUP(C1019,'BU and Control BU Listing'!A:E,5,FALSE)</f>
        <v>41100</v>
      </c>
      <c r="B1019" s="80" t="s">
        <v>4418</v>
      </c>
      <c r="C1019" s="22" t="str">
        <f t="shared" si="165"/>
        <v>41100</v>
      </c>
      <c r="D1019" s="22" t="str">
        <f t="shared" si="166"/>
        <v>02164</v>
      </c>
      <c r="E1019" s="21" t="str">
        <f>VLOOKUP(B1019,'Table A as of March 2024'!A:G,7,FALSE)</f>
        <v>Department of Forestry</v>
      </c>
      <c r="F1019" s="21" t="str">
        <f>VLOOKUP(B1019,'Table A as of March 2024'!A:H,8,FALSE)</f>
        <v>Land Preservation Fund</v>
      </c>
      <c r="G1019" s="11" t="str">
        <f>VLOOKUP(B1019,'Table A as of March 2024'!A:I,9,FALSE)</f>
        <v>100</v>
      </c>
      <c r="H1019" t="str">
        <f>VLOOKUP(B1019,'Table A as of March 2024'!A:L,12,FALSE)</f>
        <v>No</v>
      </c>
      <c r="I1019" s="9" t="str">
        <f>VLOOKUP(B1019,'Table A as of March 2024'!A:M,13,FALSE)</f>
        <v>U</v>
      </c>
      <c r="J1019" t="str">
        <f>VLOOKUP(B1019,'Table A as of March 2024'!A:O,15,FALSE)</f>
        <v>A</v>
      </c>
      <c r="K1019" t="str">
        <f>VLOOKUP(G1019,'ACFR Class Vlookup'!A:B,2,FALSE)</f>
        <v>Governmental</v>
      </c>
      <c r="L1019" s="1" t="str">
        <f>VLOOKUP(D1019,'Fund Information'!A:F,6,FALSE)</f>
        <v>The Land Preservation Fund accounts for Land Preservation Revenue.  Receipts to this fund include payments received from taxpayers wanting to sell their Land Preservation Credit and distributions from the VA Land Conservation Foundation Board. Funds are used to support monitoring and enforcement of conservation and preservation purposes of the donated land interest.</v>
      </c>
      <c r="M1019" s="6" t="str">
        <f t="shared" si="167"/>
        <v>N/A</v>
      </c>
      <c r="N1019" s="6" t="s">
        <v>2886</v>
      </c>
      <c r="O1019" s="6" t="str">
        <f t="shared" si="168"/>
        <v>N/A</v>
      </c>
      <c r="P1019" s="5" t="s">
        <v>2886</v>
      </c>
      <c r="Q1019" s="6" t="str">
        <f t="shared" si="169"/>
        <v>N/A</v>
      </c>
      <c r="R1019" s="7" t="str">
        <f t="shared" si="170"/>
        <v>No</v>
      </c>
      <c r="S1019" s="5" t="str">
        <f t="shared" si="171"/>
        <v>Answer Required</v>
      </c>
      <c r="T1019" s="6" t="str">
        <f t="shared" si="172"/>
        <v>N/A</v>
      </c>
      <c r="U1019" s="7" t="str">
        <f t="shared" si="173"/>
        <v>No</v>
      </c>
      <c r="V1019" s="5" t="str">
        <f t="shared" si="174"/>
        <v>Answer Required</v>
      </c>
      <c r="W1019" s="6" t="str">
        <f t="shared" si="175"/>
        <v>N/A</v>
      </c>
      <c r="X1019" s="5" t="s">
        <v>2886</v>
      </c>
    </row>
    <row r="1020" spans="1:24" ht="135" x14ac:dyDescent="0.25">
      <c r="A1020" s="77">
        <f>VLOOKUP(C1020,'BU and Control BU Listing'!A:E,5,FALSE)</f>
        <v>41100</v>
      </c>
      <c r="B1020" s="80" t="s">
        <v>4419</v>
      </c>
      <c r="C1020" s="22" t="str">
        <f t="shared" si="165"/>
        <v>41100</v>
      </c>
      <c r="D1020" s="22" t="str">
        <f t="shared" si="166"/>
        <v>02180</v>
      </c>
      <c r="E1020" s="21" t="str">
        <f>VLOOKUP(B1020,'Table A as of March 2024'!A:G,7,FALSE)</f>
        <v>Department of Forestry</v>
      </c>
      <c r="F1020" s="21" t="str">
        <f>VLOOKUP(B1020,'Table A as of March 2024'!A:H,8,FALSE)</f>
        <v>Fire Programs Fund</v>
      </c>
      <c r="G1020" s="11" t="str">
        <f>VLOOKUP(B1020,'Table A as of March 2024'!A:I,9,FALSE)</f>
        <v>105</v>
      </c>
      <c r="H1020" t="str">
        <f>VLOOKUP(B1020,'Table A as of March 2024'!A:L,12,FALSE)</f>
        <v>No</v>
      </c>
      <c r="I1020" s="9" t="str">
        <f>VLOOKUP(B1020,'Table A as of March 2024'!A:M,13,FALSE)</f>
        <v>U</v>
      </c>
      <c r="J1020" t="str">
        <f>VLOOKUP(B1020,'Table A as of March 2024'!A:O,15,FALSE)</f>
        <v>C</v>
      </c>
      <c r="K1020" t="str">
        <f>VLOOKUP(G1020,'ACFR Class Vlookup'!A:B,2,FALSE)</f>
        <v>Governmental</v>
      </c>
      <c r="L1020" s="1" t="str">
        <f>VLOOKUP(D1020,'Fund Information'!A:F,6,FALSE)</f>
        <v>Code of VA § 38.2-401. Funds rec'd from assessment of 1% levy on 5 lines of insurance company premiums.  75% of collections are distributed to 324 jurisdictions as Aid to Localities&amp;#59; other distributions are for the Fire Services Grant, the Dry Hydrant Grant, Agency operations, and admin expenses of the SCC incurred in collecting the 1% levy. DFP transfers amounts annually to DOF and to VDEM. This fund will be used for the purpose of providing training and education to firefighters or purchasing products that are designed to reduce the incidence of cancer among firefighters.</v>
      </c>
      <c r="M1020" s="6" t="str">
        <f t="shared" si="167"/>
        <v>N/A</v>
      </c>
      <c r="N1020" s="6" t="s">
        <v>2886</v>
      </c>
      <c r="O1020" s="6" t="str">
        <f t="shared" si="168"/>
        <v>N/A</v>
      </c>
      <c r="P1020" s="5" t="s">
        <v>2886</v>
      </c>
      <c r="Q1020" s="6" t="str">
        <f t="shared" si="169"/>
        <v>N/A</v>
      </c>
      <c r="R1020" s="7" t="str">
        <f t="shared" si="170"/>
        <v>No</v>
      </c>
      <c r="S1020" s="5" t="str">
        <f t="shared" si="171"/>
        <v>Answer Required</v>
      </c>
      <c r="T1020" s="6" t="str">
        <f t="shared" si="172"/>
        <v>N/A</v>
      </c>
      <c r="U1020" s="7" t="str">
        <f t="shared" si="173"/>
        <v>Yes</v>
      </c>
      <c r="V1020" s="5" t="str">
        <f t="shared" si="174"/>
        <v>Answer Required</v>
      </c>
      <c r="W1020" s="6" t="str">
        <f t="shared" si="175"/>
        <v>N/A</v>
      </c>
      <c r="X1020" s="5" t="s">
        <v>2886</v>
      </c>
    </row>
    <row r="1021" spans="1:24" ht="30" x14ac:dyDescent="0.25">
      <c r="A1021" s="77">
        <f>VLOOKUP(C1021,'BU and Control BU Listing'!A:E,5,FALSE)</f>
        <v>41100</v>
      </c>
      <c r="B1021" s="80" t="s">
        <v>4420</v>
      </c>
      <c r="C1021" s="22" t="str">
        <f t="shared" si="165"/>
        <v>41100</v>
      </c>
      <c r="D1021" s="22" t="str">
        <f t="shared" si="166"/>
        <v>02340</v>
      </c>
      <c r="E1021" s="21" t="str">
        <f>VLOOKUP(B1021,'Table A as of March 2024'!A:G,7,FALSE)</f>
        <v>Department of Forestry</v>
      </c>
      <c r="F1021" s="21" t="str">
        <f>VLOOKUP(B1021,'Table A as of March 2024'!A:H,8,FALSE)</f>
        <v>Reforestation Incentives Fund</v>
      </c>
      <c r="G1021" s="11" t="str">
        <f>VLOOKUP(B1021,'Table A as of March 2024'!A:I,9,FALSE)</f>
        <v>105</v>
      </c>
      <c r="H1021" t="str">
        <f>VLOOKUP(B1021,'Table A as of March 2024'!A:L,12,FALSE)</f>
        <v>No</v>
      </c>
      <c r="I1021" s="9" t="str">
        <f>VLOOKUP(B1021,'Table A as of March 2024'!A:M,13,FALSE)</f>
        <v>U</v>
      </c>
      <c r="J1021" t="str">
        <f>VLOOKUP(B1021,'Table A as of March 2024'!A:O,15,FALSE)</f>
        <v>C</v>
      </c>
      <c r="K1021" t="str">
        <f>VLOOKUP(G1021,'ACFR Class Vlookup'!A:B,2,FALSE)</f>
        <v>Governmental</v>
      </c>
      <c r="L1021" s="1" t="str">
        <f>VLOOKUP(D1021,'Fund Information'!A:F,6,FALSE)</f>
        <v>Funds are used to reforest privately owned timberlands by means of incentive payments to landowners.</v>
      </c>
      <c r="M1021" s="6" t="str">
        <f t="shared" si="167"/>
        <v>N/A</v>
      </c>
      <c r="N1021" s="6" t="s">
        <v>2886</v>
      </c>
      <c r="O1021" s="6" t="str">
        <f t="shared" si="168"/>
        <v>N/A</v>
      </c>
      <c r="P1021" s="5" t="s">
        <v>2886</v>
      </c>
      <c r="Q1021" s="6" t="str">
        <f t="shared" si="169"/>
        <v>N/A</v>
      </c>
      <c r="R1021" s="7" t="str">
        <f t="shared" si="170"/>
        <v>No</v>
      </c>
      <c r="S1021" s="5" t="str">
        <f t="shared" si="171"/>
        <v>Answer Required</v>
      </c>
      <c r="T1021" s="6" t="str">
        <f t="shared" si="172"/>
        <v>N/A</v>
      </c>
      <c r="U1021" s="7" t="str">
        <f t="shared" si="173"/>
        <v>Yes</v>
      </c>
      <c r="V1021" s="5" t="str">
        <f t="shared" si="174"/>
        <v>Answer Required</v>
      </c>
      <c r="W1021" s="6" t="str">
        <f t="shared" si="175"/>
        <v>N/A</v>
      </c>
      <c r="X1021" s="5" t="s">
        <v>2886</v>
      </c>
    </row>
    <row r="1022" spans="1:24" ht="90" x14ac:dyDescent="0.25">
      <c r="A1022" s="77">
        <f>VLOOKUP(C1022,'BU and Control BU Listing'!A:E,5,FALSE)</f>
        <v>41100</v>
      </c>
      <c r="B1022" s="80" t="s">
        <v>4421</v>
      </c>
      <c r="C1022" s="22" t="str">
        <f t="shared" si="165"/>
        <v>41100</v>
      </c>
      <c r="D1022" s="22" t="str">
        <f t="shared" si="166"/>
        <v>02411</v>
      </c>
      <c r="E1022" s="21" t="str">
        <f>VLOOKUP(B1022,'Table A as of March 2024'!A:G,7,FALSE)</f>
        <v>Department of Forestry</v>
      </c>
      <c r="F1022" s="21" t="str">
        <f>VLOOKUP(B1022,'Table A as of March 2024'!A:H,8,FALSE)</f>
        <v>DOF Special Revenue Fund</v>
      </c>
      <c r="G1022" s="11" t="str">
        <f>VLOOKUP(B1022,'Table A as of March 2024'!A:I,9,FALSE)</f>
        <v>105</v>
      </c>
      <c r="H1022" t="str">
        <f>VLOOKUP(B1022,'Table A as of March 2024'!A:L,12,FALSE)</f>
        <v>No</v>
      </c>
      <c r="I1022" s="9" t="str">
        <f>VLOOKUP(B1022,'Table A as of March 2024'!A:M,13,FALSE)</f>
        <v>U</v>
      </c>
      <c r="J1022" t="str">
        <f>VLOOKUP(B1022,'Table A as of March 2024'!A:O,15,FALSE)</f>
        <v>C</v>
      </c>
      <c r="K1022" t="str">
        <f>VLOOKUP(G1022,'ACFR Class Vlookup'!A:B,2,FALSE)</f>
        <v>Governmental</v>
      </c>
      <c r="L1022" s="1" t="str">
        <f>VLOOKUP(D1022,'Fund Information'!A:F,6,FALSE)</f>
        <v>This fund accounts for fees received from State Forester from landowners, counties, municipalities and state agencies by making available forestry services consisting of specialized or technical forestry equipment and an operator.  Funds are to be used in the further protection and development of the forest resources of this Commonwealth.</v>
      </c>
      <c r="M1022" s="6" t="str">
        <f t="shared" si="167"/>
        <v>N/A</v>
      </c>
      <c r="N1022" s="6" t="s">
        <v>2886</v>
      </c>
      <c r="O1022" s="6" t="str">
        <f t="shared" si="168"/>
        <v>N/A</v>
      </c>
      <c r="P1022" s="5" t="s">
        <v>2886</v>
      </c>
      <c r="Q1022" s="6" t="str">
        <f t="shared" si="169"/>
        <v>N/A</v>
      </c>
      <c r="R1022" s="7" t="str">
        <f t="shared" si="170"/>
        <v>No</v>
      </c>
      <c r="S1022" s="5" t="str">
        <f t="shared" si="171"/>
        <v>Answer Required</v>
      </c>
      <c r="T1022" s="6" t="str">
        <f t="shared" si="172"/>
        <v>N/A</v>
      </c>
      <c r="U1022" s="7" t="str">
        <f t="shared" si="173"/>
        <v>Yes</v>
      </c>
      <c r="V1022" s="5" t="str">
        <f t="shared" si="174"/>
        <v>Answer Required</v>
      </c>
      <c r="W1022" s="6" t="str">
        <f t="shared" si="175"/>
        <v>N/A</v>
      </c>
      <c r="X1022" s="5" t="s">
        <v>2886</v>
      </c>
    </row>
    <row r="1023" spans="1:24" ht="60" x14ac:dyDescent="0.25">
      <c r="A1023" s="77">
        <f>VLOOKUP(C1023,'BU and Control BU Listing'!A:E,5,FALSE)</f>
        <v>41100</v>
      </c>
      <c r="B1023" s="80" t="s">
        <v>5962</v>
      </c>
      <c r="C1023" s="22" t="str">
        <f t="shared" si="165"/>
        <v>41100</v>
      </c>
      <c r="D1023" s="22" t="str">
        <f t="shared" si="166"/>
        <v>02460</v>
      </c>
      <c r="E1023" s="21" t="str">
        <f>VLOOKUP(B1023,'Table A as of March 2024'!A:G,7,FALSE)</f>
        <v>Department of Forestry</v>
      </c>
      <c r="F1023" s="21" t="str">
        <f>VLOOKUP(B1023,'Table A as of March 2024'!A:H,8,FALSE)</f>
        <v>Disaster Recovery Fund</v>
      </c>
      <c r="G1023" s="11" t="str">
        <f>VLOOKUP(B1023,'Table A as of March 2024'!A:I,9,FALSE)</f>
        <v>100</v>
      </c>
      <c r="H1023" t="str">
        <f>VLOOKUP(B1023,'Table A as of March 2024'!A:L,12,FALSE)</f>
        <v>No</v>
      </c>
      <c r="I1023" s="9" t="str">
        <f>VLOOKUP(B1023,'Table A as of March 2024'!A:M,13,FALSE)</f>
        <v>U</v>
      </c>
      <c r="J1023" t="str">
        <f>VLOOKUP(B1023,'Table A as of March 2024'!A:O,15,FALSE)</f>
        <v>A</v>
      </c>
      <c r="K1023" t="str">
        <f>VLOOKUP(G1023,'ACFR Class Vlookup'!A:B,2,FALSE)</f>
        <v>Governmental</v>
      </c>
      <c r="L1023" s="1" t="str">
        <f>VLOOKUP(D1023,'Fund Information'!A:F,6,FALSE)</f>
        <v>Per COV § 44-146.18.1, this fund accounts for General Fund Sum Sufficient Appropriations.  Funds are used when the Governor declares a "state of emergency"; can be used for anything related to the state of emergency.</v>
      </c>
      <c r="M1023" s="6" t="str">
        <f t="shared" si="167"/>
        <v>N/A</v>
      </c>
      <c r="N1023" s="6" t="s">
        <v>2886</v>
      </c>
      <c r="O1023" s="6" t="str">
        <f t="shared" si="168"/>
        <v>N/A</v>
      </c>
      <c r="P1023" s="5" t="s">
        <v>2886</v>
      </c>
      <c r="Q1023" s="6" t="str">
        <f t="shared" si="169"/>
        <v>N/A</v>
      </c>
      <c r="R1023" s="7" t="str">
        <f t="shared" si="170"/>
        <v>No</v>
      </c>
      <c r="S1023" s="5" t="str">
        <f t="shared" si="171"/>
        <v>Answer Required</v>
      </c>
      <c r="T1023" s="6" t="str">
        <f t="shared" si="172"/>
        <v>N/A</v>
      </c>
      <c r="U1023" s="7" t="str">
        <f t="shared" si="173"/>
        <v>No</v>
      </c>
      <c r="V1023" s="5" t="str">
        <f t="shared" si="174"/>
        <v>Answer Required</v>
      </c>
      <c r="W1023" s="6" t="str">
        <f t="shared" si="175"/>
        <v>N/A</v>
      </c>
      <c r="X1023" s="5" t="s">
        <v>2886</v>
      </c>
    </row>
    <row r="1024" spans="1:24" ht="30" x14ac:dyDescent="0.25">
      <c r="A1024" s="77">
        <f>VLOOKUP(C1024,'BU and Control BU Listing'!A:E,5,FALSE)</f>
        <v>41100</v>
      </c>
      <c r="B1024" s="80" t="s">
        <v>4422</v>
      </c>
      <c r="C1024" s="22" t="str">
        <f t="shared" si="165"/>
        <v>41100</v>
      </c>
      <c r="D1024" s="22" t="str">
        <f t="shared" si="166"/>
        <v>02515</v>
      </c>
      <c r="E1024" s="21" t="str">
        <f>VLOOKUP(B1024,'Table A as of March 2024'!A:G,7,FALSE)</f>
        <v>Department of Forestry</v>
      </c>
      <c r="F1024" s="21" t="str">
        <f>VLOOKUP(B1024,'Table A as of March 2024'!A:H,8,FALSE)</f>
        <v>Nurseries Fund</v>
      </c>
      <c r="G1024" s="11" t="str">
        <f>VLOOKUP(B1024,'Table A as of March 2024'!A:I,9,FALSE)</f>
        <v>105</v>
      </c>
      <c r="H1024" t="str">
        <f>VLOOKUP(B1024,'Table A as of March 2024'!A:L,12,FALSE)</f>
        <v>No</v>
      </c>
      <c r="I1024" s="9" t="str">
        <f>VLOOKUP(B1024,'Table A as of March 2024'!A:M,13,FALSE)</f>
        <v>U</v>
      </c>
      <c r="J1024" t="str">
        <f>VLOOKUP(B1024,'Table A as of March 2024'!A:O,15,FALSE)</f>
        <v>C</v>
      </c>
      <c r="K1024" t="str">
        <f>VLOOKUP(G1024,'ACFR Class Vlookup'!A:B,2,FALSE)</f>
        <v>Governmental</v>
      </c>
      <c r="L1024" s="1" t="str">
        <f>VLOOKUP(D1024,'Fund Information'!A:F,6,FALSE)</f>
        <v>Accounts for revenue from the sale of seedlings at nurseries. Funds are used to run the nursery.</v>
      </c>
      <c r="M1024" s="6" t="str">
        <f t="shared" si="167"/>
        <v>N/A</v>
      </c>
      <c r="N1024" s="6" t="s">
        <v>2886</v>
      </c>
      <c r="O1024" s="6" t="str">
        <f t="shared" si="168"/>
        <v>N/A</v>
      </c>
      <c r="P1024" s="5" t="s">
        <v>2886</v>
      </c>
      <c r="Q1024" s="6" t="str">
        <f t="shared" si="169"/>
        <v>N/A</v>
      </c>
      <c r="R1024" s="7" t="str">
        <f t="shared" si="170"/>
        <v>No</v>
      </c>
      <c r="S1024" s="5" t="str">
        <f t="shared" si="171"/>
        <v>Answer Required</v>
      </c>
      <c r="T1024" s="6" t="str">
        <f t="shared" si="172"/>
        <v>N/A</v>
      </c>
      <c r="U1024" s="7" t="str">
        <f t="shared" si="173"/>
        <v>Yes</v>
      </c>
      <c r="V1024" s="5" t="str">
        <f t="shared" si="174"/>
        <v>Answer Required</v>
      </c>
      <c r="W1024" s="6" t="str">
        <f t="shared" si="175"/>
        <v>N/A</v>
      </c>
      <c r="X1024" s="5" t="s">
        <v>2886</v>
      </c>
    </row>
    <row r="1025" spans="1:24" ht="45" x14ac:dyDescent="0.25">
      <c r="A1025" s="77">
        <f>VLOOKUP(C1025,'BU and Control BU Listing'!A:E,5,FALSE)</f>
        <v>41100</v>
      </c>
      <c r="B1025" s="80" t="s">
        <v>4423</v>
      </c>
      <c r="C1025" s="22" t="str">
        <f t="shared" si="165"/>
        <v>41100</v>
      </c>
      <c r="D1025" s="22" t="str">
        <f t="shared" si="166"/>
        <v>02640</v>
      </c>
      <c r="E1025" s="21" t="str">
        <f>VLOOKUP(B1025,'Table A as of March 2024'!A:G,7,FALSE)</f>
        <v>Department of Forestry</v>
      </c>
      <c r="F1025" s="21" t="str">
        <f>VLOOKUP(B1025,'Table A as of March 2024'!A:H,8,FALSE)</f>
        <v>State Forest Fund</v>
      </c>
      <c r="G1025" s="11" t="str">
        <f>VLOOKUP(B1025,'Table A as of March 2024'!A:I,9,FALSE)</f>
        <v>105</v>
      </c>
      <c r="H1025" t="str">
        <f>VLOOKUP(B1025,'Table A as of March 2024'!A:L,12,FALSE)</f>
        <v>No</v>
      </c>
      <c r="I1025" s="9" t="str">
        <f>VLOOKUP(B1025,'Table A as of March 2024'!A:M,13,FALSE)</f>
        <v>U</v>
      </c>
      <c r="J1025" t="str">
        <f>VLOOKUP(B1025,'Table A as of March 2024'!A:O,15,FALSE)</f>
        <v>C</v>
      </c>
      <c r="K1025" t="str">
        <f>VLOOKUP(G1025,'ACFR Class Vlookup'!A:B,2,FALSE)</f>
        <v>Governmental</v>
      </c>
      <c r="L1025" s="1" t="str">
        <f>VLOOKUP(D1025,'Fund Information'!A:F,6,FALSE)</f>
        <v>Funds are used for improvement or protection of state forests. One fourth of gross proceeds derived from lands are paid to localities annually.</v>
      </c>
      <c r="M1025" s="6" t="str">
        <f t="shared" si="167"/>
        <v>N/A</v>
      </c>
      <c r="N1025" s="6" t="s">
        <v>2886</v>
      </c>
      <c r="O1025" s="6" t="str">
        <f t="shared" si="168"/>
        <v>N/A</v>
      </c>
      <c r="P1025" s="5" t="s">
        <v>2886</v>
      </c>
      <c r="Q1025" s="6" t="str">
        <f t="shared" si="169"/>
        <v>N/A</v>
      </c>
      <c r="R1025" s="7" t="str">
        <f t="shared" si="170"/>
        <v>No</v>
      </c>
      <c r="S1025" s="5" t="str">
        <f t="shared" si="171"/>
        <v>Answer Required</v>
      </c>
      <c r="T1025" s="6" t="str">
        <f t="shared" si="172"/>
        <v>N/A</v>
      </c>
      <c r="U1025" s="7" t="str">
        <f t="shared" si="173"/>
        <v>Yes</v>
      </c>
      <c r="V1025" s="5" t="str">
        <f t="shared" si="174"/>
        <v>Answer Required</v>
      </c>
      <c r="W1025" s="6" t="str">
        <f t="shared" si="175"/>
        <v>N/A</v>
      </c>
      <c r="X1025" s="5" t="s">
        <v>2886</v>
      </c>
    </row>
    <row r="1026" spans="1:24" x14ac:dyDescent="0.25">
      <c r="A1026" s="77">
        <f>VLOOKUP(C1026,'BU and Control BU Listing'!A:E,5,FALSE)</f>
        <v>41100</v>
      </c>
      <c r="B1026" s="80" t="s">
        <v>4424</v>
      </c>
      <c r="C1026" s="22" t="str">
        <f t="shared" si="165"/>
        <v>41100</v>
      </c>
      <c r="D1026" s="22" t="str">
        <f t="shared" si="166"/>
        <v>02651</v>
      </c>
      <c r="E1026" s="21" t="str">
        <f>VLOOKUP(B1026,'Table A as of March 2024'!A:G,7,FALSE)</f>
        <v>Department of Forestry</v>
      </c>
      <c r="F1026" s="21" t="str">
        <f>VLOOKUP(B1026,'Table A as of March 2024'!A:H,8,FALSE)</f>
        <v>Forfeited Asset Sharing Prgm</v>
      </c>
      <c r="G1026" s="11" t="str">
        <f>VLOOKUP(B1026,'Table A as of March 2024'!A:I,9,FALSE)</f>
        <v>105</v>
      </c>
      <c r="H1026" t="str">
        <f>VLOOKUP(B1026,'Table A as of March 2024'!A:L,12,FALSE)</f>
        <v>No</v>
      </c>
      <c r="I1026" s="9" t="str">
        <f>VLOOKUP(B1026,'Table A as of March 2024'!A:M,13,FALSE)</f>
        <v>U</v>
      </c>
      <c r="J1026" t="str">
        <f>VLOOKUP(B1026,'Table A as of March 2024'!A:O,15,FALSE)</f>
        <v>C</v>
      </c>
      <c r="K1026" t="str">
        <f>VLOOKUP(G1026,'ACFR Class Vlookup'!A:B,2,FALSE)</f>
        <v>Governmental</v>
      </c>
      <c r="L1026" s="1" t="str">
        <f>VLOOKUP(D1026,'Fund Information'!A:F,6,FALSE)</f>
        <v>Code of Virginia Section 19.2-386, 19.2-386-22, 19.2-386.1-14</v>
      </c>
      <c r="M1026" s="6" t="str">
        <f t="shared" si="167"/>
        <v>N/A</v>
      </c>
      <c r="N1026" s="6" t="s">
        <v>2886</v>
      </c>
      <c r="O1026" s="6" t="str">
        <f t="shared" si="168"/>
        <v>N/A</v>
      </c>
      <c r="P1026" s="5" t="s">
        <v>2886</v>
      </c>
      <c r="Q1026" s="6" t="str">
        <f t="shared" si="169"/>
        <v>N/A</v>
      </c>
      <c r="R1026" s="7" t="str">
        <f t="shared" si="170"/>
        <v>No</v>
      </c>
      <c r="S1026" s="5" t="str">
        <f t="shared" si="171"/>
        <v>Answer Required</v>
      </c>
      <c r="T1026" s="6" t="str">
        <f t="shared" si="172"/>
        <v>N/A</v>
      </c>
      <c r="U1026" s="7" t="str">
        <f t="shared" si="173"/>
        <v>Yes</v>
      </c>
      <c r="V1026" s="5" t="str">
        <f t="shared" si="174"/>
        <v>Answer Required</v>
      </c>
      <c r="W1026" s="6" t="str">
        <f t="shared" si="175"/>
        <v>N/A</v>
      </c>
      <c r="X1026" s="5" t="s">
        <v>2886</v>
      </c>
    </row>
    <row r="1027" spans="1:24" ht="30" x14ac:dyDescent="0.25">
      <c r="A1027" s="77">
        <f>VLOOKUP(C1027,'BU and Control BU Listing'!A:E,5,FALSE)</f>
        <v>41100</v>
      </c>
      <c r="B1027" s="80" t="s">
        <v>4425</v>
      </c>
      <c r="C1027" s="22" t="str">
        <f t="shared" ref="C1027:C1090" si="176">LEFT(B1027,5)</f>
        <v>41100</v>
      </c>
      <c r="D1027" s="22" t="str">
        <f t="shared" ref="D1027:D1090" si="177">RIGHT(B1027,5)</f>
        <v>02710</v>
      </c>
      <c r="E1027" s="21" t="str">
        <f>VLOOKUP(B1027,'Table A as of March 2024'!A:G,7,FALSE)</f>
        <v>Department of Forestry</v>
      </c>
      <c r="F1027" s="21" t="str">
        <f>VLOOKUP(B1027,'Table A as of March 2024'!A:H,8,FALSE)</f>
        <v>Central Garage Pool Vehicles</v>
      </c>
      <c r="G1027" s="11" t="str">
        <f>VLOOKUP(B1027,'Table A as of March 2024'!A:I,9,FALSE)</f>
        <v>100</v>
      </c>
      <c r="H1027" t="str">
        <f>VLOOKUP(B1027,'Table A as of March 2024'!A:L,12,FALSE)</f>
        <v>No</v>
      </c>
      <c r="I1027" s="9" t="str">
        <f>VLOOKUP(B1027,'Table A as of March 2024'!A:M,13,FALSE)</f>
        <v>U</v>
      </c>
      <c r="J1027" t="str">
        <f>VLOOKUP(B1027,'Table A as of March 2024'!A:O,15,FALSE)</f>
        <v>A</v>
      </c>
      <c r="K1027" t="str">
        <f>VLOOKUP(G1027,'ACFR Class Vlookup'!A:B,2,FALSE)</f>
        <v>Governmental</v>
      </c>
      <c r="L1027" s="1" t="str">
        <f>VLOOKUP(D1027,'Fund Information'!A:F,6,FALSE)</f>
        <v>State Central Garage Pool Vehicles - Accounts for fees paid for use of state vehicles.</v>
      </c>
      <c r="M1027" s="6" t="str">
        <f t="shared" ref="M1027:M1090" si="178">IF(L1027="","Answer Required","N/A")</f>
        <v>N/A</v>
      </c>
      <c r="N1027" s="6" t="s">
        <v>2886</v>
      </c>
      <c r="O1027" s="6" t="str">
        <f t="shared" ref="O1027:O1090" si="179">IF(N1027="No","Answer Required","N/A")</f>
        <v>N/A</v>
      </c>
      <c r="P1027" s="5" t="s">
        <v>2886</v>
      </c>
      <c r="Q1027" s="6" t="str">
        <f t="shared" ref="Q1027:Q1090" si="180">IF(P1027="No","Answer Required","N/A")</f>
        <v>N/A</v>
      </c>
      <c r="R1027" s="7" t="str">
        <f t="shared" ref="R1027:R1090" si="181">IF(J1027="R","Yes","No")</f>
        <v>No</v>
      </c>
      <c r="S1027" s="5" t="str">
        <f t="shared" ref="S1027:S1090" si="182">IF($K1027="Governmental","Answer Required","N/A")</f>
        <v>Answer Required</v>
      </c>
      <c r="T1027" s="6" t="str">
        <f t="shared" ref="T1027:T1090" si="183">IF(AND(S1027="Yes",R1027="Yes"),"Answer Required",IF(AND(S1027="no",R1027="no"),"Answer Required","N/A"))</f>
        <v>N/A</v>
      </c>
      <c r="U1027" s="7" t="str">
        <f t="shared" ref="U1027:U1090" si="184">IF(J1027="C","Yes","No")</f>
        <v>No</v>
      </c>
      <c r="V1027" s="5" t="str">
        <f t="shared" ref="V1027:V1090" si="185">IF($K1027="Governmental","Answer Required","N/A")</f>
        <v>Answer Required</v>
      </c>
      <c r="W1027" s="6" t="str">
        <f t="shared" ref="W1027:W1090" si="186">IF(AND(V1027="Yes",U1027="Yes"),"Answer Required",IF(AND(V1027="no",U1027="no"),"Answer Required","N/A"))</f>
        <v>N/A</v>
      </c>
      <c r="X1027" s="5" t="s">
        <v>2886</v>
      </c>
    </row>
    <row r="1028" spans="1:24" ht="60" x14ac:dyDescent="0.25">
      <c r="A1028" s="77">
        <f>VLOOKUP(C1028,'BU and Control BU Listing'!A:E,5,FALSE)</f>
        <v>41100</v>
      </c>
      <c r="B1028" s="80" t="s">
        <v>4426</v>
      </c>
      <c r="C1028" s="22" t="str">
        <f t="shared" si="176"/>
        <v>41100</v>
      </c>
      <c r="D1028" s="22" t="str">
        <f t="shared" si="177"/>
        <v>02800</v>
      </c>
      <c r="E1028" s="21" t="str">
        <f>VLOOKUP(B1028,'Table A as of March 2024'!A:G,7,FALSE)</f>
        <v>Department of Forestry</v>
      </c>
      <c r="F1028" s="21" t="str">
        <f>VLOOKUP(B1028,'Table A as of March 2024'!A:H,8,FALSE)</f>
        <v>Appropriated IDC Recoveries</v>
      </c>
      <c r="G1028" s="11" t="str">
        <f>VLOOKUP(B1028,'Table A as of March 2024'!A:I,9,FALSE)</f>
        <v>105</v>
      </c>
      <c r="H1028" t="str">
        <f>VLOOKUP(B1028,'Table A as of March 2024'!A:L,12,FALSE)</f>
        <v>No</v>
      </c>
      <c r="I1028" s="9" t="str">
        <f>VLOOKUP(B1028,'Table A as of March 2024'!A:M,13,FALSE)</f>
        <v>U</v>
      </c>
      <c r="J1028" t="str">
        <f>VLOOKUP(B1028,'Table A as of March 2024'!A:O,15,FALSE)</f>
        <v>A</v>
      </c>
      <c r="K1028" t="str">
        <f>VLOOKUP(G1028,'ACFR Class Vlookup'!A:B,2,FALSE)</f>
        <v>Governmental</v>
      </c>
      <c r="L1028" s="1" t="str">
        <f>VLOOKUP(D1028,'Fund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028" s="6" t="str">
        <f t="shared" si="178"/>
        <v>N/A</v>
      </c>
      <c r="N1028" s="6" t="s">
        <v>2886</v>
      </c>
      <c r="O1028" s="6" t="str">
        <f t="shared" si="179"/>
        <v>N/A</v>
      </c>
      <c r="P1028" s="5" t="s">
        <v>2886</v>
      </c>
      <c r="Q1028" s="6" t="str">
        <f t="shared" si="180"/>
        <v>N/A</v>
      </c>
      <c r="R1028" s="7" t="str">
        <f t="shared" si="181"/>
        <v>No</v>
      </c>
      <c r="S1028" s="5" t="str">
        <f t="shared" si="182"/>
        <v>Answer Required</v>
      </c>
      <c r="T1028" s="6" t="str">
        <f t="shared" si="183"/>
        <v>N/A</v>
      </c>
      <c r="U1028" s="7" t="str">
        <f t="shared" si="184"/>
        <v>No</v>
      </c>
      <c r="V1028" s="5" t="str">
        <f t="shared" si="185"/>
        <v>Answer Required</v>
      </c>
      <c r="W1028" s="6" t="str">
        <f t="shared" si="186"/>
        <v>N/A</v>
      </c>
      <c r="X1028" s="5" t="s">
        <v>2886</v>
      </c>
    </row>
    <row r="1029" spans="1:24" x14ac:dyDescent="0.25">
      <c r="A1029" s="77">
        <f>VLOOKUP(C1029,'BU and Control BU Listing'!A:E,5,FALSE)</f>
        <v>41100</v>
      </c>
      <c r="B1029" s="80" t="s">
        <v>4427</v>
      </c>
      <c r="C1029" s="22" t="str">
        <f t="shared" si="176"/>
        <v>41100</v>
      </c>
      <c r="D1029" s="22" t="str">
        <f t="shared" si="177"/>
        <v>02860</v>
      </c>
      <c r="E1029" s="21" t="str">
        <f>VLOOKUP(B1029,'Table A as of March 2024'!A:G,7,FALSE)</f>
        <v>Department of Forestry</v>
      </c>
      <c r="F1029" s="21" t="str">
        <f>VLOOKUP(B1029,'Table A as of March 2024'!A:H,8,FALSE)</f>
        <v>Recycl Mtrl Sales-Nongen/NonHE</v>
      </c>
      <c r="G1029" s="11" t="str">
        <f>VLOOKUP(B1029,'Table A as of March 2024'!A:I,9,FALSE)</f>
        <v>100</v>
      </c>
      <c r="H1029" t="str">
        <f>VLOOKUP(B1029,'Table A as of March 2024'!A:L,12,FALSE)</f>
        <v>No</v>
      </c>
      <c r="I1029" s="9" t="str">
        <f>VLOOKUP(B1029,'Table A as of March 2024'!A:M,13,FALSE)</f>
        <v>U</v>
      </c>
      <c r="J1029" t="str">
        <f>VLOOKUP(B1029,'Table A as of March 2024'!A:O,15,FALSE)</f>
        <v>A</v>
      </c>
      <c r="K1029" t="str">
        <f>VLOOKUP(G1029,'ACFR Class Vlookup'!A:B,2,FALSE)</f>
        <v>Governmental</v>
      </c>
      <c r="L1029" s="1" t="str">
        <f>VLOOKUP(D1029,'Fund Information'!A:F,6,FALSE)</f>
        <v>Accounts for recyclable material sales.</v>
      </c>
      <c r="M1029" s="6" t="str">
        <f t="shared" si="178"/>
        <v>N/A</v>
      </c>
      <c r="N1029" s="6" t="s">
        <v>2886</v>
      </c>
      <c r="O1029" s="6" t="str">
        <f t="shared" si="179"/>
        <v>N/A</v>
      </c>
      <c r="P1029" s="5" t="s">
        <v>2886</v>
      </c>
      <c r="Q1029" s="6" t="str">
        <f t="shared" si="180"/>
        <v>N/A</v>
      </c>
      <c r="R1029" s="7" t="str">
        <f t="shared" si="181"/>
        <v>No</v>
      </c>
      <c r="S1029" s="5" t="str">
        <f t="shared" si="182"/>
        <v>Answer Required</v>
      </c>
      <c r="T1029" s="6" t="str">
        <f t="shared" si="183"/>
        <v>N/A</v>
      </c>
      <c r="U1029" s="7" t="str">
        <f t="shared" si="184"/>
        <v>No</v>
      </c>
      <c r="V1029" s="5" t="str">
        <f t="shared" si="185"/>
        <v>Answer Required</v>
      </c>
      <c r="W1029" s="6" t="str">
        <f t="shared" si="186"/>
        <v>N/A</v>
      </c>
      <c r="X1029" s="5" t="s">
        <v>2886</v>
      </c>
    </row>
    <row r="1030" spans="1:24" ht="30" x14ac:dyDescent="0.25">
      <c r="A1030" s="77">
        <f>VLOOKUP(C1030,'BU and Control BU Listing'!A:E,5,FALSE)</f>
        <v>41100</v>
      </c>
      <c r="B1030" s="80" t="s">
        <v>4428</v>
      </c>
      <c r="C1030" s="22" t="str">
        <f t="shared" si="176"/>
        <v>41100</v>
      </c>
      <c r="D1030" s="22" t="str">
        <f t="shared" si="177"/>
        <v>02870</v>
      </c>
      <c r="E1030" s="21" t="str">
        <f>VLOOKUP(B1030,'Table A as of March 2024'!A:G,7,FALSE)</f>
        <v>Department of Forestry</v>
      </c>
      <c r="F1030" s="21" t="str">
        <f>VLOOKUP(B1030,'Table A as of March 2024'!A:H,8,FALSE)</f>
        <v>Surp Suppy/Equip Sale-GF-NonHE</v>
      </c>
      <c r="G1030" s="11" t="str">
        <f>VLOOKUP(B1030,'Table A as of March 2024'!A:I,9,FALSE)</f>
        <v>100</v>
      </c>
      <c r="H1030" t="str">
        <f>VLOOKUP(B1030,'Table A as of March 2024'!A:L,12,FALSE)</f>
        <v>No</v>
      </c>
      <c r="I1030" s="9" t="str">
        <f>VLOOKUP(B1030,'Table A as of March 2024'!A:M,13,FALSE)</f>
        <v>U</v>
      </c>
      <c r="J1030" t="str">
        <f>VLOOKUP(B1030,'Table A as of March 2024'!A:O,15,FALSE)</f>
        <v>A</v>
      </c>
      <c r="K1030" t="str">
        <f>VLOOKUP(G1030,'ACFR Class Vlookup'!A:B,2,FALSE)</f>
        <v>Governmental</v>
      </c>
      <c r="L1030" s="1" t="str">
        <f>VLOOKUP(D1030,'Fund Information'!A:F,6,FALSE)</f>
        <v>Accounts for sale of surplus supplies and equipment purchased with General Funds for Non Higher Ed agencies.</v>
      </c>
      <c r="M1030" s="6" t="str">
        <f t="shared" si="178"/>
        <v>N/A</v>
      </c>
      <c r="N1030" s="6" t="s">
        <v>2886</v>
      </c>
      <c r="O1030" s="6" t="str">
        <f t="shared" si="179"/>
        <v>N/A</v>
      </c>
      <c r="P1030" s="5" t="s">
        <v>2886</v>
      </c>
      <c r="Q1030" s="6" t="str">
        <f t="shared" si="180"/>
        <v>N/A</v>
      </c>
      <c r="R1030" s="7" t="str">
        <f t="shared" si="181"/>
        <v>No</v>
      </c>
      <c r="S1030" s="5" t="str">
        <f t="shared" si="182"/>
        <v>Answer Required</v>
      </c>
      <c r="T1030" s="6" t="str">
        <f t="shared" si="183"/>
        <v>N/A</v>
      </c>
      <c r="U1030" s="7" t="str">
        <f t="shared" si="184"/>
        <v>No</v>
      </c>
      <c r="V1030" s="5" t="str">
        <f t="shared" si="185"/>
        <v>Answer Required</v>
      </c>
      <c r="W1030" s="6" t="str">
        <f t="shared" si="186"/>
        <v>N/A</v>
      </c>
      <c r="X1030" s="5" t="s">
        <v>2886</v>
      </c>
    </row>
    <row r="1031" spans="1:24" ht="30" x14ac:dyDescent="0.25">
      <c r="A1031" s="77">
        <f>VLOOKUP(C1031,'BU and Control BU Listing'!A:E,5,FALSE)</f>
        <v>41100</v>
      </c>
      <c r="B1031" s="80" t="s">
        <v>4429</v>
      </c>
      <c r="C1031" s="22" t="str">
        <f t="shared" si="176"/>
        <v>41100</v>
      </c>
      <c r="D1031" s="22" t="str">
        <f t="shared" si="177"/>
        <v>02900</v>
      </c>
      <c r="E1031" s="21" t="str">
        <f>VLOOKUP(B1031,'Table A as of March 2024'!A:G,7,FALSE)</f>
        <v>Department of Forestry</v>
      </c>
      <c r="F1031" s="21" t="str">
        <f>VLOOKUP(B1031,'Table A as of March 2024'!A:H,8,FALSE)</f>
        <v>Insurance Recovery</v>
      </c>
      <c r="G1031" s="11" t="str">
        <f>VLOOKUP(B1031,'Table A as of March 2024'!A:I,9,FALSE)</f>
        <v>105</v>
      </c>
      <c r="H1031" t="str">
        <f>VLOOKUP(B1031,'Table A as of March 2024'!A:L,12,FALSE)</f>
        <v>No</v>
      </c>
      <c r="I1031" s="9" t="str">
        <f>VLOOKUP(B1031,'Table A as of March 2024'!A:M,13,FALSE)</f>
        <v>U</v>
      </c>
      <c r="J1031" t="str">
        <f>VLOOKUP(B1031,'Table A as of March 2024'!A:O,15,FALSE)</f>
        <v>C</v>
      </c>
      <c r="K1031" t="str">
        <f>VLOOKUP(G1031,'ACFR Class Vlookup'!A:B,2,FALSE)</f>
        <v>Governmental</v>
      </c>
      <c r="L1031" s="1" t="str">
        <f>VLOOKUP(D1031,'Fund Information'!A:F,6,FALSE)</f>
        <v>Accounts for insurance proceeds received when an insured item is damaged.</v>
      </c>
      <c r="M1031" s="6" t="str">
        <f t="shared" si="178"/>
        <v>N/A</v>
      </c>
      <c r="N1031" s="6" t="s">
        <v>2886</v>
      </c>
      <c r="O1031" s="6" t="str">
        <f t="shared" si="179"/>
        <v>N/A</v>
      </c>
      <c r="P1031" s="5" t="s">
        <v>2886</v>
      </c>
      <c r="Q1031" s="6" t="str">
        <f t="shared" si="180"/>
        <v>N/A</v>
      </c>
      <c r="R1031" s="7" t="str">
        <f t="shared" si="181"/>
        <v>No</v>
      </c>
      <c r="S1031" s="5" t="str">
        <f t="shared" si="182"/>
        <v>Answer Required</v>
      </c>
      <c r="T1031" s="6" t="str">
        <f t="shared" si="183"/>
        <v>N/A</v>
      </c>
      <c r="U1031" s="7" t="str">
        <f t="shared" si="184"/>
        <v>Yes</v>
      </c>
      <c r="V1031" s="5" t="str">
        <f t="shared" si="185"/>
        <v>Answer Required</v>
      </c>
      <c r="W1031" s="6" t="str">
        <f t="shared" si="186"/>
        <v>N/A</v>
      </c>
      <c r="X1031" s="5" t="s">
        <v>2886</v>
      </c>
    </row>
    <row r="1032" spans="1:24" x14ac:dyDescent="0.25">
      <c r="A1032" s="77">
        <f>VLOOKUP(C1032,'BU and Control BU Listing'!A:E,5,FALSE)</f>
        <v>41100</v>
      </c>
      <c r="B1032" s="80" t="s">
        <v>4430</v>
      </c>
      <c r="C1032" s="22" t="str">
        <f t="shared" si="176"/>
        <v>41100</v>
      </c>
      <c r="D1032" s="22" t="str">
        <f t="shared" si="177"/>
        <v>07411</v>
      </c>
      <c r="E1032" s="21" t="str">
        <f>VLOOKUP(B1032,'Table A as of March 2024'!A:G,7,FALSE)</f>
        <v>Department of Forestry</v>
      </c>
      <c r="F1032" s="21" t="str">
        <f>VLOOKUP(B1032,'Table A as of March 2024'!A:H,8,FALSE)</f>
        <v>Mathews State Forest Fund</v>
      </c>
      <c r="G1032" s="11" t="str">
        <f>VLOOKUP(B1032,'Table A as of March 2024'!A:I,9,FALSE)</f>
        <v>105</v>
      </c>
      <c r="H1032" t="str">
        <f>VLOOKUP(B1032,'Table A as of March 2024'!A:L,12,FALSE)</f>
        <v>No</v>
      </c>
      <c r="I1032" s="9" t="str">
        <f>VLOOKUP(B1032,'Table A as of March 2024'!A:M,13,FALSE)</f>
        <v>R</v>
      </c>
      <c r="J1032" t="str">
        <f>VLOOKUP(B1032,'Table A as of March 2024'!A:O,15,FALSE)</f>
        <v>R</v>
      </c>
      <c r="K1032" t="str">
        <f>VLOOKUP(G1032,'ACFR Class Vlookup'!A:B,2,FALSE)</f>
        <v>Governmental</v>
      </c>
      <c r="L1032" s="1" t="str">
        <f>VLOOKUP(D1032,'Fund Information'!A:F,6,FALSE)</f>
        <v>The proceeds are to be used strictly for the Mathews State Forest.</v>
      </c>
      <c r="M1032" s="6" t="str">
        <f t="shared" si="178"/>
        <v>N/A</v>
      </c>
      <c r="N1032" s="6" t="s">
        <v>2886</v>
      </c>
      <c r="O1032" s="6" t="str">
        <f t="shared" si="179"/>
        <v>N/A</v>
      </c>
      <c r="P1032" s="5" t="s">
        <v>2886</v>
      </c>
      <c r="Q1032" s="6" t="str">
        <f t="shared" si="180"/>
        <v>N/A</v>
      </c>
      <c r="R1032" s="7" t="str">
        <f t="shared" si="181"/>
        <v>Yes</v>
      </c>
      <c r="S1032" s="5" t="str">
        <f t="shared" si="182"/>
        <v>Answer Required</v>
      </c>
      <c r="T1032" s="6" t="str">
        <f t="shared" si="183"/>
        <v>N/A</v>
      </c>
      <c r="U1032" s="7" t="str">
        <f t="shared" si="184"/>
        <v>No</v>
      </c>
      <c r="V1032" s="5" t="str">
        <f t="shared" si="185"/>
        <v>Answer Required</v>
      </c>
      <c r="W1032" s="6" t="str">
        <f t="shared" si="186"/>
        <v>N/A</v>
      </c>
      <c r="X1032" s="5" t="s">
        <v>2886</v>
      </c>
    </row>
    <row r="1033" spans="1:24" ht="30" x14ac:dyDescent="0.25">
      <c r="A1033" s="77">
        <f>VLOOKUP(C1033,'BU and Control BU Listing'!A:E,5,FALSE)</f>
        <v>41100</v>
      </c>
      <c r="B1033" s="80" t="s">
        <v>4431</v>
      </c>
      <c r="C1033" s="22" t="str">
        <f t="shared" si="176"/>
        <v>41100</v>
      </c>
      <c r="D1033" s="22" t="str">
        <f t="shared" si="177"/>
        <v>08200</v>
      </c>
      <c r="E1033" s="21" t="str">
        <f>VLOOKUP(B1033,'Table A as of March 2024'!A:G,7,FALSE)</f>
        <v>Department of Forestry</v>
      </c>
      <c r="F1033" s="21" t="str">
        <f>VLOOKUP(B1033,'Table A as of March 2024'!A:H,8,FALSE)</f>
        <v>VPBA Projects</v>
      </c>
      <c r="G1033" s="11" t="str">
        <f>VLOOKUP(B1033,'Table A as of March 2024'!A:I,9,FALSE)</f>
        <v>156</v>
      </c>
      <c r="H1033" t="str">
        <f>VLOOKUP(B1033,'Table A as of March 2024'!A:L,12,FALSE)</f>
        <v>No</v>
      </c>
      <c r="I1033" s="9" t="str">
        <f>VLOOKUP(B1033,'Table A as of March 2024'!A:M,13,FALSE)</f>
        <v>R</v>
      </c>
      <c r="J1033" t="str">
        <f>VLOOKUP(B1033,'Table A as of March 2024'!A:O,15,FALSE)</f>
        <v>R</v>
      </c>
      <c r="K1033" t="str">
        <f>VLOOKUP(G1033,'ACFR Class Vlookup'!A:B,2,FALSE)</f>
        <v>Governmental</v>
      </c>
      <c r="L1033" s="1" t="str">
        <f>VLOOKUP(D1033,'Fund Information'!A:F,6,FALSE)</f>
        <v>Blended component unit recorded from Department of Treasury VPBA financial statement template submissions.</v>
      </c>
      <c r="M1033" s="6" t="str">
        <f t="shared" si="178"/>
        <v>N/A</v>
      </c>
      <c r="N1033" s="6" t="s">
        <v>2886</v>
      </c>
      <c r="O1033" s="6" t="str">
        <f t="shared" si="179"/>
        <v>N/A</v>
      </c>
      <c r="P1033" s="5" t="s">
        <v>2886</v>
      </c>
      <c r="Q1033" s="6" t="str">
        <f t="shared" si="180"/>
        <v>N/A</v>
      </c>
      <c r="R1033" s="7" t="str">
        <f t="shared" si="181"/>
        <v>Yes</v>
      </c>
      <c r="S1033" s="5" t="str">
        <f t="shared" si="182"/>
        <v>Answer Required</v>
      </c>
      <c r="T1033" s="6" t="str">
        <f t="shared" si="183"/>
        <v>N/A</v>
      </c>
      <c r="U1033" s="7" t="str">
        <f t="shared" si="184"/>
        <v>No</v>
      </c>
      <c r="V1033" s="5" t="str">
        <f t="shared" si="185"/>
        <v>Answer Required</v>
      </c>
      <c r="W1033" s="6" t="str">
        <f t="shared" si="186"/>
        <v>N/A</v>
      </c>
      <c r="X1033" s="5" t="s">
        <v>2886</v>
      </c>
    </row>
    <row r="1034" spans="1:24" ht="30" x14ac:dyDescent="0.25">
      <c r="A1034" s="77">
        <f>VLOOKUP(C1034,'BU and Control BU Listing'!A:E,5,FALSE)</f>
        <v>41100</v>
      </c>
      <c r="B1034" s="80" t="s">
        <v>4432</v>
      </c>
      <c r="C1034" s="22" t="str">
        <f t="shared" si="176"/>
        <v>41100</v>
      </c>
      <c r="D1034" s="22" t="str">
        <f t="shared" si="177"/>
        <v>09016</v>
      </c>
      <c r="E1034" s="21" t="str">
        <f>VLOOKUP(B1034,'Table A as of March 2024'!A:G,7,FALSE)</f>
        <v>Department of Forestry</v>
      </c>
      <c r="F1034" s="21" t="str">
        <f>VLOOKUP(B1034,'Table A as of March 2024'!A:H,8,FALSE)</f>
        <v>State Forests System Fund</v>
      </c>
      <c r="G1034" s="11" t="str">
        <f>VLOOKUP(B1034,'Table A as of March 2024'!A:I,9,FALSE)</f>
        <v>105</v>
      </c>
      <c r="H1034" t="str">
        <f>VLOOKUP(B1034,'Table A as of March 2024'!A:L,12,FALSE)</f>
        <v>No</v>
      </c>
      <c r="I1034" s="9" t="str">
        <f>VLOOKUP(B1034,'Table A as of March 2024'!A:M,13,FALSE)</f>
        <v>U</v>
      </c>
      <c r="J1034" t="str">
        <f>VLOOKUP(B1034,'Table A as of March 2024'!A:O,15,FALSE)</f>
        <v>R</v>
      </c>
      <c r="K1034" t="str">
        <f>VLOOKUP(G1034,'ACFR Class Vlookup'!A:B,2,FALSE)</f>
        <v>Governmental</v>
      </c>
      <c r="L1034" s="1" t="str">
        <f>VLOOKUP(D1034,'Fund Information'!A:F,6,FALSE)</f>
        <v>Per Code of VA §10.1-1119.1, funds are used to for the production of forest literature and maps as well as to support agency operations.</v>
      </c>
      <c r="M1034" s="6" t="str">
        <f t="shared" si="178"/>
        <v>N/A</v>
      </c>
      <c r="N1034" s="6" t="s">
        <v>2886</v>
      </c>
      <c r="O1034" s="6" t="str">
        <f t="shared" si="179"/>
        <v>N/A</v>
      </c>
      <c r="P1034" s="5" t="s">
        <v>2886</v>
      </c>
      <c r="Q1034" s="6" t="str">
        <f t="shared" si="180"/>
        <v>N/A</v>
      </c>
      <c r="R1034" s="7" t="str">
        <f t="shared" si="181"/>
        <v>Yes</v>
      </c>
      <c r="S1034" s="5" t="str">
        <f t="shared" si="182"/>
        <v>Answer Required</v>
      </c>
      <c r="T1034" s="6" t="str">
        <f t="shared" si="183"/>
        <v>N/A</v>
      </c>
      <c r="U1034" s="7" t="str">
        <f t="shared" si="184"/>
        <v>No</v>
      </c>
      <c r="V1034" s="5" t="str">
        <f t="shared" si="185"/>
        <v>Answer Required</v>
      </c>
      <c r="W1034" s="6" t="str">
        <f t="shared" si="186"/>
        <v>N/A</v>
      </c>
      <c r="X1034" s="5" t="s">
        <v>2886</v>
      </c>
    </row>
    <row r="1035" spans="1:24" ht="30" x14ac:dyDescent="0.25">
      <c r="A1035" s="77">
        <f>VLOOKUP(C1035,'BU and Control BU Listing'!A:E,5,FALSE)</f>
        <v>41100</v>
      </c>
      <c r="B1035" s="80" t="s">
        <v>4433</v>
      </c>
      <c r="C1035" s="22" t="str">
        <f t="shared" si="176"/>
        <v>41100</v>
      </c>
      <c r="D1035" s="22" t="str">
        <f t="shared" si="177"/>
        <v>09262</v>
      </c>
      <c r="E1035" s="21" t="str">
        <f>VLOOKUP(B1035,'Table A as of March 2024'!A:G,7,FALSE)</f>
        <v>Department of Forestry</v>
      </c>
      <c r="F1035" s="21" t="str">
        <f>VLOOKUP(B1035,'Table A as of March 2024'!A:H,8,FALSE)</f>
        <v>VA Forest Water Quality Fund</v>
      </c>
      <c r="G1035" s="11" t="str">
        <f>VLOOKUP(B1035,'Table A as of March 2024'!A:I,9,FALSE)</f>
        <v>105</v>
      </c>
      <c r="H1035" t="str">
        <f>VLOOKUP(B1035,'Table A as of March 2024'!A:L,12,FALSE)</f>
        <v>No</v>
      </c>
      <c r="I1035" s="9" t="str">
        <f>VLOOKUP(B1035,'Table A as of March 2024'!A:M,13,FALSE)</f>
        <v>U</v>
      </c>
      <c r="J1035" t="str">
        <f>VLOOKUP(B1035,'Table A as of March 2024'!A:O,15,FALSE)</f>
        <v>C</v>
      </c>
      <c r="K1035" t="str">
        <f>VLOOKUP(G1035,'ACFR Class Vlookup'!A:B,2,FALSE)</f>
        <v>Governmental</v>
      </c>
      <c r="L1035" s="1" t="str">
        <f>VLOOKUP(D1035,'Fund Information'!A:F,6,FALSE)</f>
        <v>Per Code of VA §10.1-1181.7, funds are to be used for education, research, and monitoring to prevent erosion and sedimentation.</v>
      </c>
      <c r="M1035" s="6" t="str">
        <f t="shared" si="178"/>
        <v>N/A</v>
      </c>
      <c r="N1035" s="6" t="s">
        <v>2886</v>
      </c>
      <c r="O1035" s="6" t="str">
        <f t="shared" si="179"/>
        <v>N/A</v>
      </c>
      <c r="P1035" s="5" t="s">
        <v>2886</v>
      </c>
      <c r="Q1035" s="6" t="str">
        <f t="shared" si="180"/>
        <v>N/A</v>
      </c>
      <c r="R1035" s="7" t="str">
        <f t="shared" si="181"/>
        <v>No</v>
      </c>
      <c r="S1035" s="5" t="str">
        <f t="shared" si="182"/>
        <v>Answer Required</v>
      </c>
      <c r="T1035" s="6" t="str">
        <f t="shared" si="183"/>
        <v>N/A</v>
      </c>
      <c r="U1035" s="7" t="str">
        <f t="shared" si="184"/>
        <v>Yes</v>
      </c>
      <c r="V1035" s="5" t="str">
        <f t="shared" si="185"/>
        <v>Answer Required</v>
      </c>
      <c r="W1035" s="6" t="str">
        <f t="shared" si="186"/>
        <v>N/A</v>
      </c>
      <c r="X1035" s="5" t="s">
        <v>2886</v>
      </c>
    </row>
    <row r="1036" spans="1:24" ht="60" x14ac:dyDescent="0.25">
      <c r="A1036" s="77">
        <f>VLOOKUP(C1036,'BU and Control BU Listing'!A:E,5,FALSE)</f>
        <v>41100</v>
      </c>
      <c r="B1036" s="80" t="s">
        <v>8910</v>
      </c>
      <c r="C1036" s="22" t="str">
        <f t="shared" si="176"/>
        <v>41100</v>
      </c>
      <c r="D1036" s="22" t="str">
        <f t="shared" si="177"/>
        <v>09340</v>
      </c>
      <c r="E1036" s="21" t="str">
        <f>VLOOKUP(B1036,'Table A as of March 2024'!A:G,7,FALSE)</f>
        <v>Department of Forestry</v>
      </c>
      <c r="F1036" s="21" t="str">
        <f>VLOOKUP(B1036,'Table A as of March 2024'!A:H,8,FALSE)</f>
        <v>VA Water Quality Improve Fund</v>
      </c>
      <c r="G1036" s="11" t="str">
        <f>VLOOKUP(B1036,'Table A as of March 2024'!A:I,9,FALSE)</f>
        <v>100</v>
      </c>
      <c r="H1036" t="str">
        <f>VLOOKUP(B1036,'Table A as of March 2024'!A:L,12,FALSE)</f>
        <v>No</v>
      </c>
      <c r="I1036" s="9" t="str">
        <f>VLOOKUP(B1036,'Table A as of March 2024'!A:M,13,FALSE)</f>
        <v>U</v>
      </c>
      <c r="J1036" t="str">
        <f>VLOOKUP(B1036,'Table A as of March 2024'!A:O,15,FALSE)</f>
        <v>C</v>
      </c>
      <c r="K1036" t="str">
        <f>VLOOKUP(G1036,'ACFR Class Vlookup'!A:B,2,FALSE)</f>
        <v>Governmental</v>
      </c>
      <c r="L1036" s="1" t="str">
        <f>VLOOKUP(D1036,'Fund Information'!A:F,6,FALSE)</f>
        <v>Section § 10.1-2128, Accounts for sums appropriated by the General Assembly and for other funds from any public or private source. Funds are used for water quality improvement grants to assist in pollution prevention and reduction.</v>
      </c>
      <c r="M1036" s="6" t="str">
        <f t="shared" si="178"/>
        <v>N/A</v>
      </c>
      <c r="N1036" s="6" t="s">
        <v>2886</v>
      </c>
      <c r="O1036" s="6" t="str">
        <f t="shared" si="179"/>
        <v>N/A</v>
      </c>
      <c r="P1036" s="5" t="s">
        <v>2886</v>
      </c>
      <c r="Q1036" s="6" t="str">
        <f t="shared" si="180"/>
        <v>N/A</v>
      </c>
      <c r="R1036" s="7" t="str">
        <f t="shared" si="181"/>
        <v>No</v>
      </c>
      <c r="S1036" s="5" t="str">
        <f t="shared" si="182"/>
        <v>Answer Required</v>
      </c>
      <c r="T1036" s="6" t="str">
        <f t="shared" si="183"/>
        <v>N/A</v>
      </c>
      <c r="U1036" s="7" t="str">
        <f t="shared" si="184"/>
        <v>Yes</v>
      </c>
      <c r="V1036" s="5" t="str">
        <f t="shared" si="185"/>
        <v>Answer Required</v>
      </c>
      <c r="W1036" s="6" t="str">
        <f t="shared" si="186"/>
        <v>N/A</v>
      </c>
      <c r="X1036" s="5" t="s">
        <v>2886</v>
      </c>
    </row>
    <row r="1037" spans="1:24" ht="60" x14ac:dyDescent="0.25">
      <c r="A1037" s="77">
        <f>VLOOKUP(C1037,'BU and Control BU Listing'!A:E,5,FALSE)</f>
        <v>41100</v>
      </c>
      <c r="B1037" s="80" t="s">
        <v>4434</v>
      </c>
      <c r="C1037" s="22" t="str">
        <f t="shared" si="176"/>
        <v>41100</v>
      </c>
      <c r="D1037" s="22" t="str">
        <f t="shared" si="177"/>
        <v>09550</v>
      </c>
      <c r="E1037" s="21" t="str">
        <f>VLOOKUP(B1037,'Table A as of March 2024'!A:G,7,FALSE)</f>
        <v>Department of Forestry</v>
      </c>
      <c r="F1037" s="21" t="str">
        <f>VLOOKUP(B1037,'Table A as of March 2024'!A:H,8,FALSE)</f>
        <v>VA Forest Mitigation Acq Fund</v>
      </c>
      <c r="G1037" s="11" t="str">
        <f>VLOOKUP(B1037,'Table A as of March 2024'!A:I,9,FALSE)</f>
        <v>105</v>
      </c>
      <c r="H1037" t="str">
        <f>VLOOKUP(B1037,'Table A as of March 2024'!A:L,12,FALSE)</f>
        <v>No</v>
      </c>
      <c r="I1037" s="9" t="str">
        <f>VLOOKUP(B1037,'Table A as of March 2024'!A:M,13,FALSE)</f>
        <v>R</v>
      </c>
      <c r="J1037" t="str">
        <f>VLOOKUP(B1037,'Table A as of March 2024'!A:O,15,FALSE)</f>
        <v>R</v>
      </c>
      <c r="K1037" t="str">
        <f>VLOOKUP(G1037,'ACFR Class Vlookup'!A:B,2,FALSE)</f>
        <v>Governmental</v>
      </c>
      <c r="L1037" s="1" t="str">
        <f>VLOOKUP(D1037,'Fund Information'!A:F,6,FALSE)</f>
        <v>Per Chapter 806, 2013 Acts of Assembly, Item 102.K, funds shall be used solely for (1) long term management and stewardship of any mitigation plan and (2) acquisition of additional state forest lands or conservation easements.</v>
      </c>
      <c r="M1037" s="6" t="str">
        <f t="shared" si="178"/>
        <v>N/A</v>
      </c>
      <c r="N1037" s="6" t="s">
        <v>2886</v>
      </c>
      <c r="O1037" s="6" t="str">
        <f t="shared" si="179"/>
        <v>N/A</v>
      </c>
      <c r="P1037" s="5" t="s">
        <v>2886</v>
      </c>
      <c r="Q1037" s="6" t="str">
        <f t="shared" si="180"/>
        <v>N/A</v>
      </c>
      <c r="R1037" s="7" t="str">
        <f t="shared" si="181"/>
        <v>Yes</v>
      </c>
      <c r="S1037" s="5" t="str">
        <f t="shared" si="182"/>
        <v>Answer Required</v>
      </c>
      <c r="T1037" s="6" t="str">
        <f t="shared" si="183"/>
        <v>N/A</v>
      </c>
      <c r="U1037" s="7" t="str">
        <f t="shared" si="184"/>
        <v>No</v>
      </c>
      <c r="V1037" s="5" t="str">
        <f t="shared" si="185"/>
        <v>Answer Required</v>
      </c>
      <c r="W1037" s="6" t="str">
        <f t="shared" si="186"/>
        <v>N/A</v>
      </c>
      <c r="X1037" s="5" t="s">
        <v>2886</v>
      </c>
    </row>
    <row r="1038" spans="1:24" ht="45" x14ac:dyDescent="0.25">
      <c r="A1038" s="77">
        <f>VLOOKUP(C1038,'BU and Control BU Listing'!A:E,5,FALSE)</f>
        <v>41100</v>
      </c>
      <c r="B1038" s="80" t="s">
        <v>4435</v>
      </c>
      <c r="C1038" s="22" t="str">
        <f t="shared" si="176"/>
        <v>41100</v>
      </c>
      <c r="D1038" s="22" t="str">
        <f t="shared" si="177"/>
        <v>09590</v>
      </c>
      <c r="E1038" s="21" t="str">
        <f>VLOOKUP(B1038,'Table A as of March 2024'!A:G,7,FALSE)</f>
        <v>Department of Forestry</v>
      </c>
      <c r="F1038" s="21" t="str">
        <f>VLOOKUP(B1038,'Table A as of March 2024'!A:H,8,FALSE)</f>
        <v>Long Term Mitigation Fund</v>
      </c>
      <c r="G1038" s="11" t="str">
        <f>VLOOKUP(B1038,'Table A as of March 2024'!A:I,9,FALSE)</f>
        <v>105</v>
      </c>
      <c r="H1038" t="str">
        <f>VLOOKUP(B1038,'Table A as of March 2024'!A:L,12,FALSE)</f>
        <v>No</v>
      </c>
      <c r="I1038" s="9" t="str">
        <f>VLOOKUP(B1038,'Table A as of March 2024'!A:M,13,FALSE)</f>
        <v>R</v>
      </c>
      <c r="J1038" t="str">
        <f>VLOOKUP(B1038,'Table A as of March 2024'!A:O,15,FALSE)</f>
        <v>R</v>
      </c>
      <c r="K1038" t="str">
        <f>VLOOKUP(G1038,'ACFR Class Vlookup'!A:B,2,FALSE)</f>
        <v>Governmental</v>
      </c>
      <c r="L1038" s="1" t="str">
        <f>VLOOKUP(D1038,'Fund Information'!A:F,6,FALSE)</f>
        <v>Per Chapter 806, 2013 Acts of Assembly, Item 102.K, sub-fund of Fund 09550-Funds shall be used solely for the long term management and stewardship of any mitigation plan administered by the DOF.</v>
      </c>
      <c r="M1038" s="6" t="str">
        <f t="shared" si="178"/>
        <v>N/A</v>
      </c>
      <c r="N1038" s="6" t="s">
        <v>2886</v>
      </c>
      <c r="O1038" s="6" t="str">
        <f t="shared" si="179"/>
        <v>N/A</v>
      </c>
      <c r="P1038" s="5" t="s">
        <v>2886</v>
      </c>
      <c r="Q1038" s="6" t="str">
        <f t="shared" si="180"/>
        <v>N/A</v>
      </c>
      <c r="R1038" s="7" t="str">
        <f t="shared" si="181"/>
        <v>Yes</v>
      </c>
      <c r="S1038" s="5" t="str">
        <f t="shared" si="182"/>
        <v>Answer Required</v>
      </c>
      <c r="T1038" s="6" t="str">
        <f t="shared" si="183"/>
        <v>N/A</v>
      </c>
      <c r="U1038" s="7" t="str">
        <f t="shared" si="184"/>
        <v>No</v>
      </c>
      <c r="V1038" s="5" t="str">
        <f t="shared" si="185"/>
        <v>Answer Required</v>
      </c>
      <c r="W1038" s="6" t="str">
        <f t="shared" si="186"/>
        <v>N/A</v>
      </c>
      <c r="X1038" s="5" t="s">
        <v>2886</v>
      </c>
    </row>
    <row r="1039" spans="1:24" x14ac:dyDescent="0.25">
      <c r="A1039" s="77">
        <f>VLOOKUP(C1039,'BU and Control BU Listing'!A:E,5,FALSE)</f>
        <v>41100</v>
      </c>
      <c r="B1039" s="80" t="s">
        <v>4436</v>
      </c>
      <c r="C1039" s="22" t="str">
        <f t="shared" si="176"/>
        <v>41100</v>
      </c>
      <c r="D1039" s="22" t="str">
        <f t="shared" si="177"/>
        <v>10000</v>
      </c>
      <c r="E1039" s="21" t="str">
        <f>VLOOKUP(B1039,'Table A as of March 2024'!A:G,7,FALSE)</f>
        <v>Department of Forestry</v>
      </c>
      <c r="F1039" s="21" t="str">
        <f>VLOOKUP(B1039,'Table A as of March 2024'!A:H,8,FALSE)</f>
        <v>Federal Trust</v>
      </c>
      <c r="G1039" s="11" t="str">
        <f>VLOOKUP(B1039,'Table A as of March 2024'!A:I,9,FALSE)</f>
        <v>120</v>
      </c>
      <c r="H1039" t="str">
        <f>VLOOKUP(B1039,'Table A as of March 2024'!A:L,12,FALSE)</f>
        <v>No</v>
      </c>
      <c r="I1039" s="9" t="str">
        <f>VLOOKUP(B1039,'Table A as of March 2024'!A:M,13,FALSE)</f>
        <v>R</v>
      </c>
      <c r="J1039" t="str">
        <f>VLOOKUP(B1039,'Table A as of March 2024'!A:O,15,FALSE)</f>
        <v>R</v>
      </c>
      <c r="K1039" t="str">
        <f>VLOOKUP(G1039,'ACFR Class Vlookup'!A:B,2,FALSE)</f>
        <v>Governmental</v>
      </c>
      <c r="L1039" s="1" t="str">
        <f>VLOOKUP(D1039,'Fund Information'!A:F,6,FALSE)</f>
        <v>This fund accounts for Federal funds.</v>
      </c>
      <c r="M1039" s="6" t="str">
        <f t="shared" si="178"/>
        <v>N/A</v>
      </c>
      <c r="N1039" s="6" t="s">
        <v>2886</v>
      </c>
      <c r="O1039" s="6" t="str">
        <f t="shared" si="179"/>
        <v>N/A</v>
      </c>
      <c r="P1039" s="5" t="s">
        <v>2886</v>
      </c>
      <c r="Q1039" s="6" t="str">
        <f t="shared" si="180"/>
        <v>N/A</v>
      </c>
      <c r="R1039" s="7" t="str">
        <f t="shared" si="181"/>
        <v>Yes</v>
      </c>
      <c r="S1039" s="5" t="str">
        <f t="shared" si="182"/>
        <v>Answer Required</v>
      </c>
      <c r="T1039" s="6" t="str">
        <f t="shared" si="183"/>
        <v>N/A</v>
      </c>
      <c r="U1039" s="7" t="str">
        <f t="shared" si="184"/>
        <v>No</v>
      </c>
      <c r="V1039" s="5" t="str">
        <f t="shared" si="185"/>
        <v>Answer Required</v>
      </c>
      <c r="W1039" s="6" t="str">
        <f t="shared" si="186"/>
        <v>N/A</v>
      </c>
      <c r="X1039" s="5" t="s">
        <v>2886</v>
      </c>
    </row>
    <row r="1040" spans="1:24" ht="165" x14ac:dyDescent="0.25">
      <c r="A1040" s="77">
        <f>VLOOKUP(C1040,'BU and Control BU Listing'!A:E,5,FALSE)</f>
        <v>41100</v>
      </c>
      <c r="B1040" s="80" t="s">
        <v>5963</v>
      </c>
      <c r="C1040" s="22" t="str">
        <f t="shared" si="176"/>
        <v>41100</v>
      </c>
      <c r="D1040" s="22" t="str">
        <f t="shared" si="177"/>
        <v>10110</v>
      </c>
      <c r="E1040" s="21" t="str">
        <f>VLOOKUP(B1040,'Table A as of March 2024'!A:G,7,FALSE)</f>
        <v>Department of Forestry</v>
      </c>
      <c r="F1040" s="21" t="str">
        <f>VLOOKUP(B1040,'Table A as of March 2024'!A:H,8,FALSE)</f>
        <v>CARESActRlfFd–General-COVID-19</v>
      </c>
      <c r="G1040" s="11" t="str">
        <f>VLOOKUP(B1040,'Table A as of March 2024'!A:I,9,FALSE)</f>
        <v>120</v>
      </c>
      <c r="H1040" t="str">
        <f>VLOOKUP(B1040,'Table A as of March 2024'!A:L,12,FALSE)</f>
        <v>No</v>
      </c>
      <c r="I1040" s="9" t="str">
        <f>VLOOKUP(B1040,'Table A as of March 2024'!A:M,13,FALSE)</f>
        <v>V</v>
      </c>
      <c r="J1040" t="str">
        <f>VLOOKUP(B1040,'Table A as of March 2024'!A:O,15,FALSE)</f>
        <v>R</v>
      </c>
      <c r="K1040" t="str">
        <f>VLOOKUP(G1040,'ACFR Class Vlookup'!A:B,2,FALSE)</f>
        <v>Governmental</v>
      </c>
      <c r="L1040" s="1" t="str">
        <f>VLOOKUP(D1040,'Fund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040" s="6" t="str">
        <f t="shared" si="178"/>
        <v>N/A</v>
      </c>
      <c r="N1040" s="6" t="s">
        <v>2886</v>
      </c>
      <c r="O1040" s="6" t="str">
        <f t="shared" si="179"/>
        <v>N/A</v>
      </c>
      <c r="P1040" s="5" t="s">
        <v>2886</v>
      </c>
      <c r="Q1040" s="6" t="str">
        <f t="shared" si="180"/>
        <v>N/A</v>
      </c>
      <c r="R1040" s="7" t="str">
        <f t="shared" si="181"/>
        <v>Yes</v>
      </c>
      <c r="S1040" s="5" t="str">
        <f t="shared" si="182"/>
        <v>Answer Required</v>
      </c>
      <c r="T1040" s="6" t="str">
        <f t="shared" si="183"/>
        <v>N/A</v>
      </c>
      <c r="U1040" s="7" t="str">
        <f t="shared" si="184"/>
        <v>No</v>
      </c>
      <c r="V1040" s="5" t="str">
        <f t="shared" si="185"/>
        <v>Answer Required</v>
      </c>
      <c r="W1040" s="6" t="str">
        <f t="shared" si="186"/>
        <v>N/A</v>
      </c>
      <c r="X1040" s="5" t="s">
        <v>2886</v>
      </c>
    </row>
    <row r="1041" spans="1:24" ht="30" x14ac:dyDescent="0.25">
      <c r="A1041" s="77">
        <f>VLOOKUP(C1041,'BU and Control BU Listing'!A:E,5,FALSE)</f>
        <v>41100</v>
      </c>
      <c r="B1041" s="80" t="s">
        <v>8244</v>
      </c>
      <c r="C1041" s="22" t="str">
        <f t="shared" si="176"/>
        <v>41100</v>
      </c>
      <c r="D1041" s="22" t="str">
        <f t="shared" si="177"/>
        <v>10710</v>
      </c>
      <c r="E1041" s="21" t="str">
        <f>VLOOKUP(B1041,'Table A as of March 2024'!A:G,7,FALSE)</f>
        <v>Department of Forestry</v>
      </c>
      <c r="F1041" s="21" t="str">
        <f>VLOOKUP(B1041,'Table A as of March 2024'!A:H,8,FALSE)</f>
        <v>FEMA - State Agy - COVID-19</v>
      </c>
      <c r="G1041" s="11" t="str">
        <f>VLOOKUP(B1041,'Table A as of March 2024'!A:I,9,FALSE)</f>
        <v>120</v>
      </c>
      <c r="H1041" t="str">
        <f>VLOOKUP(B1041,'Table A as of March 2024'!A:L,12,FALSE)</f>
        <v>No</v>
      </c>
      <c r="I1041" s="9" t="str">
        <f>VLOOKUP(B1041,'Table A as of March 2024'!A:M,13,FALSE)</f>
        <v>V</v>
      </c>
      <c r="J1041" t="str">
        <f>VLOOKUP(B1041,'Table A as of March 2024'!A:O,15,FALSE)</f>
        <v>R</v>
      </c>
      <c r="K1041" t="str">
        <f>VLOOKUP(G1041,'ACFR Class Vlookup'!A:B,2,FALSE)</f>
        <v>Governmental</v>
      </c>
      <c r="L1041" s="1" t="str">
        <f>VLOOKUP(D1041,'Fund Information'!A:F,6,FALSE)</f>
        <v>Federal Emergency Management Agency (FEMA) - VDEM Pass Thru COVID -19 - State Agencies.</v>
      </c>
      <c r="M1041" s="6" t="str">
        <f t="shared" si="178"/>
        <v>N/A</v>
      </c>
      <c r="N1041" s="6" t="s">
        <v>2886</v>
      </c>
      <c r="O1041" s="6" t="str">
        <f t="shared" si="179"/>
        <v>N/A</v>
      </c>
      <c r="P1041" s="5" t="s">
        <v>2886</v>
      </c>
      <c r="Q1041" s="6" t="str">
        <f t="shared" si="180"/>
        <v>N/A</v>
      </c>
      <c r="R1041" s="7" t="str">
        <f t="shared" si="181"/>
        <v>Yes</v>
      </c>
      <c r="S1041" s="5" t="str">
        <f t="shared" si="182"/>
        <v>Answer Required</v>
      </c>
      <c r="T1041" s="6" t="str">
        <f t="shared" si="183"/>
        <v>N/A</v>
      </c>
      <c r="U1041" s="7" t="str">
        <f t="shared" si="184"/>
        <v>No</v>
      </c>
      <c r="V1041" s="5" t="str">
        <f t="shared" si="185"/>
        <v>Answer Required</v>
      </c>
      <c r="W1041" s="6" t="str">
        <f t="shared" si="186"/>
        <v>N/A</v>
      </c>
      <c r="X1041" s="5" t="s">
        <v>2886</v>
      </c>
    </row>
    <row r="1042" spans="1:24" ht="60" x14ac:dyDescent="0.25">
      <c r="A1042" s="77">
        <f>VLOOKUP(C1042,'BU and Control BU Listing'!A:E,5,FALSE)</f>
        <v>41100</v>
      </c>
      <c r="B1042" s="80" t="s">
        <v>8911</v>
      </c>
      <c r="C1042" s="22" t="str">
        <f t="shared" si="176"/>
        <v>41100</v>
      </c>
      <c r="D1042" s="22" t="str">
        <f t="shared" si="177"/>
        <v>12830</v>
      </c>
      <c r="E1042" s="21" t="str">
        <f>VLOOKUP(B1042,'Table A as of March 2024'!A:G,7,FALSE)</f>
        <v>Department of Forestry</v>
      </c>
      <c r="F1042" s="21" t="str">
        <f>VLOOKUP(B1042,'Table A as of March 2024'!A:H,8,FALSE)</f>
        <v>IIJACmmntyWldfrDfnsGrnts-IIJA</v>
      </c>
      <c r="G1042" s="11" t="str">
        <f>VLOOKUP(B1042,'Table A as of March 2024'!A:I,9,FALSE)</f>
        <v>120</v>
      </c>
      <c r="H1042" t="str">
        <f>VLOOKUP(B1042,'Table A as of March 2024'!A:L,12,FALSE)</f>
        <v>No</v>
      </c>
      <c r="I1042" s="9" t="str">
        <f>VLOOKUP(B1042,'Table A as of March 2024'!A:M,13,FALSE)</f>
        <v>I</v>
      </c>
      <c r="J1042" t="str">
        <f>VLOOKUP(B1042,'Table A as of March 2024'!A:O,15,FALSE)</f>
        <v>R</v>
      </c>
      <c r="K1042" t="str">
        <f>VLOOKUP(G1042,'ACFR Class Vlookup'!A:B,2,FALSE)</f>
        <v>Governmental</v>
      </c>
      <c r="L1042" s="1" t="str">
        <f>VLOOKUP(D1042,'Fund Information'!A:F,6,FALSE)</f>
        <v>ALN 10.720; Infrastructure Investment and Jobs Act Community Wildfire Defense Grants. Federal monies to develop a community wildfire protection plan or implement projects under a community wildfire protection plan.</v>
      </c>
      <c r="M1042" s="6" t="str">
        <f t="shared" si="178"/>
        <v>N/A</v>
      </c>
      <c r="N1042" s="6" t="s">
        <v>2886</v>
      </c>
      <c r="O1042" s="6" t="str">
        <f t="shared" si="179"/>
        <v>N/A</v>
      </c>
      <c r="P1042" s="5" t="s">
        <v>2886</v>
      </c>
      <c r="Q1042" s="6" t="str">
        <f t="shared" si="180"/>
        <v>N/A</v>
      </c>
      <c r="R1042" s="7" t="str">
        <f t="shared" si="181"/>
        <v>Yes</v>
      </c>
      <c r="S1042" s="5" t="str">
        <f t="shared" si="182"/>
        <v>Answer Required</v>
      </c>
      <c r="T1042" s="6" t="str">
        <f t="shared" si="183"/>
        <v>N/A</v>
      </c>
      <c r="U1042" s="7" t="str">
        <f t="shared" si="184"/>
        <v>No</v>
      </c>
      <c r="V1042" s="5" t="str">
        <f t="shared" si="185"/>
        <v>Answer Required</v>
      </c>
      <c r="W1042" s="6" t="str">
        <f t="shared" si="186"/>
        <v>N/A</v>
      </c>
      <c r="X1042" s="5" t="s">
        <v>2886</v>
      </c>
    </row>
    <row r="1043" spans="1:24" ht="75" x14ac:dyDescent="0.25">
      <c r="A1043" s="77">
        <f>VLOOKUP(C1043,'BU and Control BU Listing'!A:E,5,FALSE)</f>
        <v>41100</v>
      </c>
      <c r="B1043" s="80" t="s">
        <v>8912</v>
      </c>
      <c r="C1043" s="22" t="str">
        <f t="shared" si="176"/>
        <v>41100</v>
      </c>
      <c r="D1043" s="22" t="str">
        <f t="shared" si="177"/>
        <v>12930</v>
      </c>
      <c r="E1043" s="21" t="str">
        <f>VLOOKUP(B1043,'Table A as of March 2024'!A:G,7,FALSE)</f>
        <v>Department of Forestry</v>
      </c>
      <c r="F1043" s="21" t="str">
        <f>VLOOKUP(B1043,'Table A as of March 2024'!A:H,8,FALSE)</f>
        <v>IIJA Temp Bridge Prgm - IIJA</v>
      </c>
      <c r="G1043" s="11" t="str">
        <f>VLOOKUP(B1043,'Table A as of March 2024'!A:I,9,FALSE)</f>
        <v>120</v>
      </c>
      <c r="H1043" t="str">
        <f>VLOOKUP(B1043,'Table A as of March 2024'!A:L,12,FALSE)</f>
        <v>No</v>
      </c>
      <c r="I1043" s="9" t="str">
        <f>VLOOKUP(B1043,'Table A as of March 2024'!A:M,13,FALSE)</f>
        <v>I</v>
      </c>
      <c r="J1043" t="str">
        <f>VLOOKUP(B1043,'Table A as of March 2024'!A:O,15,FALSE)</f>
        <v>R</v>
      </c>
      <c r="K1043" t="str">
        <f>VLOOKUP(G1043,'ACFR Class Vlookup'!A:B,2,FALSE)</f>
        <v>Governmental</v>
      </c>
      <c r="L1043" s="1" t="str">
        <f>VLOOKUP(D1043,'Fund Information'!A:F,6,FALSE)</f>
        <v>ALN 10.721; Infrastructure Investment and Jobs Act Temporary Bridge Program. Federal monies to purchase temporary wood or steel bridges or mats for use over water crossings for forestry operations. States, with appropriate partners may establish a rental or loaner program and/or a cost share program.</v>
      </c>
      <c r="M1043" s="6" t="str">
        <f t="shared" si="178"/>
        <v>N/A</v>
      </c>
      <c r="N1043" s="6" t="s">
        <v>2886</v>
      </c>
      <c r="O1043" s="6" t="str">
        <f t="shared" si="179"/>
        <v>N/A</v>
      </c>
      <c r="P1043" s="5" t="s">
        <v>2886</v>
      </c>
      <c r="Q1043" s="6" t="str">
        <f t="shared" si="180"/>
        <v>N/A</v>
      </c>
      <c r="R1043" s="7" t="str">
        <f t="shared" si="181"/>
        <v>Yes</v>
      </c>
      <c r="S1043" s="5" t="str">
        <f t="shared" si="182"/>
        <v>Answer Required</v>
      </c>
      <c r="T1043" s="6" t="str">
        <f t="shared" si="183"/>
        <v>N/A</v>
      </c>
      <c r="U1043" s="7" t="str">
        <f t="shared" si="184"/>
        <v>No</v>
      </c>
      <c r="V1043" s="5" t="str">
        <f t="shared" si="185"/>
        <v>Answer Required</v>
      </c>
      <c r="W1043" s="6" t="str">
        <f t="shared" si="186"/>
        <v>N/A</v>
      </c>
      <c r="X1043" s="5" t="s">
        <v>2886</v>
      </c>
    </row>
    <row r="1044" spans="1:24" ht="45" x14ac:dyDescent="0.25">
      <c r="A1044" s="77">
        <f>VLOOKUP(C1044,'BU and Control BU Listing'!A:E,5,FALSE)</f>
        <v>41100</v>
      </c>
      <c r="B1044" s="80" t="s">
        <v>8913</v>
      </c>
      <c r="C1044" s="22" t="str">
        <f t="shared" si="176"/>
        <v>41100</v>
      </c>
      <c r="D1044" s="22" t="str">
        <f t="shared" si="177"/>
        <v>12940</v>
      </c>
      <c r="E1044" s="21" t="str">
        <f>VLOOKUP(B1044,'Table A as of March 2024'!A:G,7,FALSE)</f>
        <v>Department of Forestry</v>
      </c>
      <c r="F1044" s="21" t="str">
        <f>VLOOKUP(B1044,'Table A as of March 2024'!A:H,8,FALSE)</f>
        <v>IIJAPrscrbdFire/FireRcvry-IIJA</v>
      </c>
      <c r="G1044" s="11" t="str">
        <f>VLOOKUP(B1044,'Table A as of March 2024'!A:I,9,FALSE)</f>
        <v>120</v>
      </c>
      <c r="H1044" t="str">
        <f>VLOOKUP(B1044,'Table A as of March 2024'!A:L,12,FALSE)</f>
        <v>No</v>
      </c>
      <c r="I1044" s="9" t="str">
        <f>VLOOKUP(B1044,'Table A as of March 2024'!A:M,13,FALSE)</f>
        <v>I</v>
      </c>
      <c r="J1044" t="str">
        <f>VLOOKUP(B1044,'Table A as of March 2024'!A:O,15,FALSE)</f>
        <v>R</v>
      </c>
      <c r="K1044" t="str">
        <f>VLOOKUP(G1044,'ACFR Class Vlookup'!A:B,2,FALSE)</f>
        <v>Governmental</v>
      </c>
      <c r="L1044" s="1" t="str">
        <f>VLOOKUP(D1044,'Fund Information'!A:F,6,FALSE)</f>
        <v>ALN 10.716; Infrastructure Investment and Jobs Act Prescribed Fire/Fire Recovery. Federal monies for activities related to prescribed fire, fuels management and post fire recovery.</v>
      </c>
      <c r="M1044" s="6" t="str">
        <f t="shared" si="178"/>
        <v>N/A</v>
      </c>
      <c r="N1044" s="6" t="s">
        <v>2886</v>
      </c>
      <c r="O1044" s="6" t="str">
        <f t="shared" si="179"/>
        <v>N/A</v>
      </c>
      <c r="P1044" s="5" t="s">
        <v>2886</v>
      </c>
      <c r="Q1044" s="6" t="str">
        <f t="shared" si="180"/>
        <v>N/A</v>
      </c>
      <c r="R1044" s="7" t="str">
        <f t="shared" si="181"/>
        <v>Yes</v>
      </c>
      <c r="S1044" s="5" t="str">
        <f t="shared" si="182"/>
        <v>Answer Required</v>
      </c>
      <c r="T1044" s="6" t="str">
        <f t="shared" si="183"/>
        <v>N/A</v>
      </c>
      <c r="U1044" s="7" t="str">
        <f t="shared" si="184"/>
        <v>No</v>
      </c>
      <c r="V1044" s="5" t="str">
        <f t="shared" si="185"/>
        <v>Answer Required</v>
      </c>
      <c r="W1044" s="6" t="str">
        <f t="shared" si="186"/>
        <v>N/A</v>
      </c>
      <c r="X1044" s="5" t="s">
        <v>2886</v>
      </c>
    </row>
    <row r="1045" spans="1:24" ht="75" x14ac:dyDescent="0.25">
      <c r="A1045" s="77">
        <f>VLOOKUP(C1045,'BU and Control BU Listing'!A:E,5,FALSE)</f>
        <v>41100</v>
      </c>
      <c r="B1045" s="80" t="s">
        <v>8914</v>
      </c>
      <c r="C1045" s="22" t="str">
        <f t="shared" si="176"/>
        <v>41100</v>
      </c>
      <c r="D1045" s="22" t="str">
        <f t="shared" si="177"/>
        <v>12950</v>
      </c>
      <c r="E1045" s="21" t="str">
        <f>VLOOKUP(B1045,'Table A as of March 2024'!A:G,7,FALSE)</f>
        <v>Department of Forestry</v>
      </c>
      <c r="F1045" s="21" t="str">
        <f>VLOOKUP(B1045,'Table A as of March 2024'!A:H,8,FALSE)</f>
        <v>IIJARestor/Revegtation-IIJA</v>
      </c>
      <c r="G1045" s="11" t="str">
        <f>VLOOKUP(B1045,'Table A as of March 2024'!A:I,9,FALSE)</f>
        <v>120</v>
      </c>
      <c r="H1045" t="str">
        <f>VLOOKUP(B1045,'Table A as of March 2024'!A:L,12,FALSE)</f>
        <v>No</v>
      </c>
      <c r="I1045" s="9" t="str">
        <f>VLOOKUP(B1045,'Table A as of March 2024'!A:M,13,FALSE)</f>
        <v>I</v>
      </c>
      <c r="J1045" t="str">
        <f>VLOOKUP(B1045,'Table A as of March 2024'!A:O,15,FALSE)</f>
        <v>R</v>
      </c>
      <c r="K1045" t="str">
        <f>VLOOKUP(G1045,'ACFR Class Vlookup'!A:B,2,FALSE)</f>
        <v>Governmental</v>
      </c>
      <c r="L1045" s="1" t="str">
        <f>VLOOKUP(D1045,'Fund Information'!A:F,6,FALSE)</f>
        <v>ALN 10.717; Infrastructure Investment and Jobs Act Restoration/Revegetation. Federal monies to be used towards restoration and revegetation of National Forest System lands through various agreement types including Stewardship Good Neighbor, and Tribal Forestry Protection Agreements.</v>
      </c>
      <c r="M1045" s="6" t="str">
        <f t="shared" si="178"/>
        <v>N/A</v>
      </c>
      <c r="N1045" s="6" t="s">
        <v>2886</v>
      </c>
      <c r="O1045" s="6" t="str">
        <f t="shared" si="179"/>
        <v>N/A</v>
      </c>
      <c r="P1045" s="5" t="s">
        <v>2886</v>
      </c>
      <c r="Q1045" s="6" t="str">
        <f t="shared" si="180"/>
        <v>N/A</v>
      </c>
      <c r="R1045" s="7" t="str">
        <f t="shared" si="181"/>
        <v>Yes</v>
      </c>
      <c r="S1045" s="5" t="str">
        <f t="shared" si="182"/>
        <v>Answer Required</v>
      </c>
      <c r="T1045" s="6" t="str">
        <f t="shared" si="183"/>
        <v>N/A</v>
      </c>
      <c r="U1045" s="7" t="str">
        <f t="shared" si="184"/>
        <v>No</v>
      </c>
      <c r="V1045" s="5" t="str">
        <f t="shared" si="185"/>
        <v>Answer Required</v>
      </c>
      <c r="W1045" s="6" t="str">
        <f t="shared" si="186"/>
        <v>N/A</v>
      </c>
      <c r="X1045" s="5" t="s">
        <v>2886</v>
      </c>
    </row>
    <row r="1046" spans="1:24" ht="60" x14ac:dyDescent="0.25">
      <c r="A1046" s="77">
        <f>VLOOKUP(C1046,'BU and Control BU Listing'!A:E,5,FALSE)</f>
        <v>41100</v>
      </c>
      <c r="B1046" s="80" t="s">
        <v>8915</v>
      </c>
      <c r="C1046" s="22" t="str">
        <f t="shared" si="176"/>
        <v>41100</v>
      </c>
      <c r="D1046" s="22" t="str">
        <f t="shared" si="177"/>
        <v>12970</v>
      </c>
      <c r="E1046" s="21" t="str">
        <f>VLOOKUP(B1046,'Table A as of March 2024'!A:G,7,FALSE)</f>
        <v>Department of Forestry</v>
      </c>
      <c r="F1046" s="21" t="str">
        <f>VLOOKUP(B1046,'Table A as of March 2024'!A:H,8,FALSE)</f>
        <v>Cooperatv Forestry Assist-IIJA</v>
      </c>
      <c r="G1046" s="11" t="str">
        <f>VLOOKUP(B1046,'Table A as of March 2024'!A:I,9,FALSE)</f>
        <v>120</v>
      </c>
      <c r="H1046" t="str">
        <f>VLOOKUP(B1046,'Table A as of March 2024'!A:L,12,FALSE)</f>
        <v>No</v>
      </c>
      <c r="I1046" s="9" t="str">
        <f>VLOOKUP(B1046,'Table A as of March 2024'!A:M,13,FALSE)</f>
        <v>I</v>
      </c>
      <c r="J1046" t="str">
        <f>VLOOKUP(B1046,'Table A as of March 2024'!A:O,15,FALSE)</f>
        <v>R</v>
      </c>
      <c r="K1046" t="str">
        <f>VLOOKUP(G1046,'ACFR Class Vlookup'!A:B,2,FALSE)</f>
        <v>Governmental</v>
      </c>
      <c r="L1046" s="1" t="str">
        <f>VLOOKUP(D1046,'Fund Information'!A:F,6,FALSE)</f>
        <v>ALN 10.664; Cooperative Forestry Assistance. Federal monies To assist State Forester or equivalent designated state official(s) in forest stewardship programs on private, State, local, and other nonfederal forest and rural lands.</v>
      </c>
      <c r="M1046" s="6" t="str">
        <f t="shared" si="178"/>
        <v>N/A</v>
      </c>
      <c r="N1046" s="6" t="s">
        <v>2886</v>
      </c>
      <c r="O1046" s="6" t="str">
        <f t="shared" si="179"/>
        <v>N/A</v>
      </c>
      <c r="P1046" s="5" t="s">
        <v>2886</v>
      </c>
      <c r="Q1046" s="6" t="str">
        <f t="shared" si="180"/>
        <v>N/A</v>
      </c>
      <c r="R1046" s="7" t="str">
        <f t="shared" si="181"/>
        <v>Yes</v>
      </c>
      <c r="S1046" s="5" t="str">
        <f t="shared" si="182"/>
        <v>Answer Required</v>
      </c>
      <c r="T1046" s="6" t="str">
        <f t="shared" si="183"/>
        <v>N/A</v>
      </c>
      <c r="U1046" s="7" t="str">
        <f t="shared" si="184"/>
        <v>No</v>
      </c>
      <c r="V1046" s="5" t="str">
        <f t="shared" si="185"/>
        <v>Answer Required</v>
      </c>
      <c r="W1046" s="6" t="str">
        <f t="shared" si="186"/>
        <v>N/A</v>
      </c>
      <c r="X1046" s="5" t="s">
        <v>2886</v>
      </c>
    </row>
    <row r="1047" spans="1:24" ht="75" x14ac:dyDescent="0.25">
      <c r="A1047" s="77">
        <f>VLOOKUP(C1047,'BU and Control BU Listing'!A:E,5,FALSE)</f>
        <v>41100</v>
      </c>
      <c r="B1047" s="80" t="s">
        <v>8916</v>
      </c>
      <c r="C1047" s="22" t="str">
        <f t="shared" si="176"/>
        <v>41100</v>
      </c>
      <c r="D1047" s="22" t="str">
        <f t="shared" si="177"/>
        <v>12980</v>
      </c>
      <c r="E1047" s="21" t="str">
        <f>VLOOKUP(B1047,'Table A as of March 2024'!A:G,7,FALSE)</f>
        <v>Department of Forestry</v>
      </c>
      <c r="F1047" s="21" t="str">
        <f>VLOOKUP(B1047,'Table A as of March 2024'!A:H,8,FALSE)</f>
        <v>Forest Health Protection-IIJA</v>
      </c>
      <c r="G1047" s="11" t="str">
        <f>VLOOKUP(B1047,'Table A as of March 2024'!A:I,9,FALSE)</f>
        <v>120</v>
      </c>
      <c r="H1047" t="str">
        <f>VLOOKUP(B1047,'Table A as of March 2024'!A:L,12,FALSE)</f>
        <v>No</v>
      </c>
      <c r="I1047" s="9" t="str">
        <f>VLOOKUP(B1047,'Table A as of March 2024'!A:M,13,FALSE)</f>
        <v>I</v>
      </c>
      <c r="J1047" t="str">
        <f>VLOOKUP(B1047,'Table A as of March 2024'!A:O,15,FALSE)</f>
        <v>R</v>
      </c>
      <c r="K1047" t="str">
        <f>VLOOKUP(G1047,'ACFR Class Vlookup'!A:B,2,FALSE)</f>
        <v>Governmental</v>
      </c>
      <c r="L1047" s="1" t="str">
        <f>VLOOKUP(D1047,'Fund Information'!A:F,6,FALSE)</f>
        <v>ALN 10.680; Forest Health Protection. Federal monies to assist State Foresters, State Agriculture or Plant Regulatory Officials, equivalent State officials, or other official representatives, subdivisions of states, agencies, institutions (public and private), organizations (profit or nonprofit), and individuals on non-Federal lands.</v>
      </c>
      <c r="M1047" s="6" t="str">
        <f t="shared" si="178"/>
        <v>N/A</v>
      </c>
      <c r="N1047" s="6" t="s">
        <v>2886</v>
      </c>
      <c r="O1047" s="6" t="str">
        <f t="shared" si="179"/>
        <v>N/A</v>
      </c>
      <c r="P1047" s="5" t="s">
        <v>2886</v>
      </c>
      <c r="Q1047" s="6" t="str">
        <f t="shared" si="180"/>
        <v>N/A</v>
      </c>
      <c r="R1047" s="7" t="str">
        <f t="shared" si="181"/>
        <v>Yes</v>
      </c>
      <c r="S1047" s="5" t="str">
        <f t="shared" si="182"/>
        <v>Answer Required</v>
      </c>
      <c r="T1047" s="6" t="str">
        <f t="shared" si="183"/>
        <v>N/A</v>
      </c>
      <c r="U1047" s="7" t="str">
        <f t="shared" si="184"/>
        <v>No</v>
      </c>
      <c r="V1047" s="5" t="str">
        <f t="shared" si="185"/>
        <v>Answer Required</v>
      </c>
      <c r="W1047" s="6" t="str">
        <f t="shared" si="186"/>
        <v>N/A</v>
      </c>
      <c r="X1047" s="5" t="s">
        <v>2886</v>
      </c>
    </row>
    <row r="1048" spans="1:24" ht="60" x14ac:dyDescent="0.25">
      <c r="A1048" s="77">
        <f>VLOOKUP(C1048,'BU and Control BU Listing'!A:E,5,FALSE)</f>
        <v>41100</v>
      </c>
      <c r="B1048" s="80" t="s">
        <v>8917</v>
      </c>
      <c r="C1048" s="22" t="str">
        <f t="shared" si="176"/>
        <v>41100</v>
      </c>
      <c r="D1048" s="22" t="str">
        <f t="shared" si="177"/>
        <v>12990</v>
      </c>
      <c r="E1048" s="21" t="str">
        <f>VLOOKUP(B1048,'Table A as of March 2024'!A:G,7,FALSE)</f>
        <v>Department of Forestry</v>
      </c>
      <c r="F1048" s="21" t="str">
        <f>VLOOKUP(B1048,'Table A as of March 2024'!A:H,8,FALSE)</f>
        <v>StPrvForestryCoopFireAsst-IIJA</v>
      </c>
      <c r="G1048" s="11" t="str">
        <f>VLOOKUP(B1048,'Table A as of March 2024'!A:I,9,FALSE)</f>
        <v>120</v>
      </c>
      <c r="H1048" t="str">
        <f>VLOOKUP(B1048,'Table A as of March 2024'!A:L,12,FALSE)</f>
        <v>No</v>
      </c>
      <c r="I1048" s="9" t="str">
        <f>VLOOKUP(B1048,'Table A as of March 2024'!A:M,13,FALSE)</f>
        <v>I</v>
      </c>
      <c r="J1048" t="str">
        <f>VLOOKUP(B1048,'Table A as of March 2024'!A:O,15,FALSE)</f>
        <v>R</v>
      </c>
      <c r="K1048" t="str">
        <f>VLOOKUP(G1048,'ACFR Class Vlookup'!A:B,2,FALSE)</f>
        <v>Governmental</v>
      </c>
      <c r="L1048" s="1" t="str">
        <f>VLOOKUP(D1048,'Fund Information'!A:F,6,FALSE)</f>
        <v>ALN 10.698; State &amp; Private Forestry Cooperative Fire Assistance. Federal monies for necessary expenses to plan, implement, and support the prevention, control, suppression, and prescribed use of fires on non-federal forest lands and other non-federal lands.</v>
      </c>
      <c r="M1048" s="6" t="str">
        <f t="shared" si="178"/>
        <v>N/A</v>
      </c>
      <c r="N1048" s="6" t="s">
        <v>2886</v>
      </c>
      <c r="O1048" s="6" t="str">
        <f t="shared" si="179"/>
        <v>N/A</v>
      </c>
      <c r="P1048" s="5" t="s">
        <v>2886</v>
      </c>
      <c r="Q1048" s="6" t="str">
        <f t="shared" si="180"/>
        <v>N/A</v>
      </c>
      <c r="R1048" s="7" t="str">
        <f t="shared" si="181"/>
        <v>Yes</v>
      </c>
      <c r="S1048" s="5" t="str">
        <f t="shared" si="182"/>
        <v>Answer Required</v>
      </c>
      <c r="T1048" s="6" t="str">
        <f t="shared" si="183"/>
        <v>N/A</v>
      </c>
      <c r="U1048" s="7" t="str">
        <f t="shared" si="184"/>
        <v>No</v>
      </c>
      <c r="V1048" s="5" t="str">
        <f t="shared" si="185"/>
        <v>Answer Required</v>
      </c>
      <c r="W1048" s="6" t="str">
        <f t="shared" si="186"/>
        <v>N/A</v>
      </c>
      <c r="X1048" s="5" t="s">
        <v>2886</v>
      </c>
    </row>
    <row r="1049" spans="1:24" ht="60" x14ac:dyDescent="0.25">
      <c r="A1049" s="77">
        <f>VLOOKUP(C1049,'BU and Control BU Listing'!A:E,5,FALSE)</f>
        <v>41300</v>
      </c>
      <c r="B1049" s="80" t="s">
        <v>4438</v>
      </c>
      <c r="C1049" s="22" t="str">
        <f t="shared" si="176"/>
        <v>41300</v>
      </c>
      <c r="D1049" s="22" t="str">
        <f t="shared" si="177"/>
        <v>02102</v>
      </c>
      <c r="E1049" s="21" t="str">
        <f>VLOOKUP(B1049,'Table A as of March 2024'!A:G,7,FALSE)</f>
        <v>Comm on VA Alcohol Safety Pgm</v>
      </c>
      <c r="F1049" s="21" t="str">
        <f>VLOOKUP(B1049,'Table A as of March 2024'!A:H,8,FALSE)</f>
        <v>Local ASAP Deficit Funding</v>
      </c>
      <c r="G1049" s="11" t="str">
        <f>VLOOKUP(B1049,'Table A as of March 2024'!A:I,9,FALSE)</f>
        <v>105</v>
      </c>
      <c r="H1049" t="str">
        <f>VLOOKUP(B1049,'Table A as of March 2024'!A:L,12,FALSE)</f>
        <v>No</v>
      </c>
      <c r="I1049" s="9" t="str">
        <f>VLOOKUP(B1049,'Table A as of March 2024'!A:M,13,FALSE)</f>
        <v>U</v>
      </c>
      <c r="J1049" t="str">
        <f>VLOOKUP(B1049,'Table A as of March 2024'!A:O,15,FALSE)</f>
        <v>C</v>
      </c>
      <c r="K1049" t="str">
        <f>VLOOKUP(G1049,'ACFR Class Vlookup'!A:B,2,FALSE)</f>
        <v>Governmental</v>
      </c>
      <c r="L1049" s="1" t="str">
        <f>VLOOKUP(D1049,'Fund Information'!A:F,6,FALSE)</f>
        <v>DUI fees and charges are used to fund local program deficits.  These funds shall be utilized in the discretion of the Commission on VASAP to offset the costs of state programs and local programs run in conjunction with any county, city or town and costs incurred by the Commission.</v>
      </c>
      <c r="M1049" s="6" t="str">
        <f t="shared" si="178"/>
        <v>N/A</v>
      </c>
      <c r="N1049" s="6" t="s">
        <v>2886</v>
      </c>
      <c r="O1049" s="6" t="str">
        <f t="shared" si="179"/>
        <v>N/A</v>
      </c>
      <c r="P1049" s="5" t="s">
        <v>2886</v>
      </c>
      <c r="Q1049" s="6" t="str">
        <f t="shared" si="180"/>
        <v>N/A</v>
      </c>
      <c r="R1049" s="7" t="str">
        <f t="shared" si="181"/>
        <v>No</v>
      </c>
      <c r="S1049" s="5" t="str">
        <f t="shared" si="182"/>
        <v>Answer Required</v>
      </c>
      <c r="T1049" s="6" t="str">
        <f t="shared" si="183"/>
        <v>N/A</v>
      </c>
      <c r="U1049" s="7" t="str">
        <f t="shared" si="184"/>
        <v>Yes</v>
      </c>
      <c r="V1049" s="5" t="str">
        <f t="shared" si="185"/>
        <v>Answer Required</v>
      </c>
      <c r="W1049" s="6" t="str">
        <f t="shared" si="186"/>
        <v>N/A</v>
      </c>
      <c r="X1049" s="5" t="s">
        <v>2886</v>
      </c>
    </row>
    <row r="1050" spans="1:24" ht="45" x14ac:dyDescent="0.25">
      <c r="A1050" s="77">
        <f>VLOOKUP(C1050,'BU and Control BU Listing'!A:E,5,FALSE)</f>
        <v>41300</v>
      </c>
      <c r="B1050" s="80" t="s">
        <v>4439</v>
      </c>
      <c r="C1050" s="22" t="str">
        <f t="shared" si="176"/>
        <v>41300</v>
      </c>
      <c r="D1050" s="22" t="str">
        <f t="shared" si="177"/>
        <v>02413</v>
      </c>
      <c r="E1050" s="21" t="str">
        <f>VLOOKUP(B1050,'Table A as of March 2024'!A:G,7,FALSE)</f>
        <v>Comm on VA Alcohol Safety Pgm</v>
      </c>
      <c r="F1050" s="21" t="str">
        <f>VLOOKUP(B1050,'Table A as of March 2024'!A:H,8,FALSE)</f>
        <v>VASAP Special Revenue Fund</v>
      </c>
      <c r="G1050" s="11" t="str">
        <f>VLOOKUP(B1050,'Table A as of March 2024'!A:I,9,FALSE)</f>
        <v>105</v>
      </c>
      <c r="H1050" t="str">
        <f>VLOOKUP(B1050,'Table A as of March 2024'!A:L,12,FALSE)</f>
        <v>No</v>
      </c>
      <c r="I1050" s="9" t="str">
        <f>VLOOKUP(B1050,'Table A as of March 2024'!A:M,13,FALSE)</f>
        <v>U</v>
      </c>
      <c r="J1050" t="str">
        <f>VLOOKUP(B1050,'Table A as of March 2024'!A:O,15,FALSE)</f>
        <v>C</v>
      </c>
      <c r="K1050" t="str">
        <f>VLOOKUP(G1050,'ACFR Class Vlookup'!A:B,2,FALSE)</f>
        <v>Governmental</v>
      </c>
      <c r="L1050" s="1" t="str">
        <f>VLOOKUP(D1050,'Fund Information'!A:F,6,FALSE)</f>
        <v>This fund is funded with special revenue funds per the Approp. Act through defendant entry fees into the program.  Funds are used to pay expenses of the commission.</v>
      </c>
      <c r="M1050" s="6" t="str">
        <f t="shared" si="178"/>
        <v>N/A</v>
      </c>
      <c r="N1050" s="6" t="s">
        <v>2886</v>
      </c>
      <c r="O1050" s="6" t="str">
        <f t="shared" si="179"/>
        <v>N/A</v>
      </c>
      <c r="P1050" s="5" t="s">
        <v>2886</v>
      </c>
      <c r="Q1050" s="6" t="str">
        <f t="shared" si="180"/>
        <v>N/A</v>
      </c>
      <c r="R1050" s="7" t="str">
        <f t="shared" si="181"/>
        <v>No</v>
      </c>
      <c r="S1050" s="5" t="str">
        <f t="shared" si="182"/>
        <v>Answer Required</v>
      </c>
      <c r="T1050" s="6" t="str">
        <f t="shared" si="183"/>
        <v>N/A</v>
      </c>
      <c r="U1050" s="7" t="str">
        <f t="shared" si="184"/>
        <v>Yes</v>
      </c>
      <c r="V1050" s="5" t="str">
        <f t="shared" si="185"/>
        <v>Answer Required</v>
      </c>
      <c r="W1050" s="6" t="str">
        <f t="shared" si="186"/>
        <v>N/A</v>
      </c>
      <c r="X1050" s="5" t="s">
        <v>2886</v>
      </c>
    </row>
    <row r="1051" spans="1:24" x14ac:dyDescent="0.25">
      <c r="A1051" s="77">
        <f>VLOOKUP(C1051,'BU and Control BU Listing'!A:E,5,FALSE)</f>
        <v>41300</v>
      </c>
      <c r="B1051" s="80" t="s">
        <v>4440</v>
      </c>
      <c r="C1051" s="22" t="str">
        <f t="shared" si="176"/>
        <v>41300</v>
      </c>
      <c r="D1051" s="22" t="str">
        <f t="shared" si="177"/>
        <v>02700</v>
      </c>
      <c r="E1051" s="21" t="str">
        <f>VLOOKUP(B1051,'Table A as of March 2024'!A:G,7,FALSE)</f>
        <v>Comm on VA Alcohol Safety Pgm</v>
      </c>
      <c r="F1051" s="21" t="str">
        <f>VLOOKUP(B1051,'Table A as of March 2024'!A:H,8,FALSE)</f>
        <v>Parking</v>
      </c>
      <c r="G1051" s="11" t="str">
        <f>VLOOKUP(B1051,'Table A as of March 2024'!A:I,9,FALSE)</f>
        <v>105</v>
      </c>
      <c r="H1051" t="str">
        <f>VLOOKUP(B1051,'Table A as of March 2024'!A:L,12,FALSE)</f>
        <v>No</v>
      </c>
      <c r="I1051" s="9" t="str">
        <f>VLOOKUP(B1051,'Table A as of March 2024'!A:M,13,FALSE)</f>
        <v>U</v>
      </c>
      <c r="J1051" t="str">
        <f>VLOOKUP(B1051,'Table A as of March 2024'!A:O,15,FALSE)</f>
        <v>C</v>
      </c>
      <c r="K1051" t="str">
        <f>VLOOKUP(G1051,'ACFR Class Vlookup'!A:B,2,FALSE)</f>
        <v>Governmental</v>
      </c>
      <c r="L1051" s="1" t="str">
        <f>VLOOKUP(D1051,'Fund Information'!A:F,6,FALSE)</f>
        <v>Parking - Accounts for fees paid for parking vehicles in state parking lots.</v>
      </c>
      <c r="M1051" s="6" t="str">
        <f t="shared" si="178"/>
        <v>N/A</v>
      </c>
      <c r="N1051" s="6" t="s">
        <v>2886</v>
      </c>
      <c r="O1051" s="6" t="str">
        <f t="shared" si="179"/>
        <v>N/A</v>
      </c>
      <c r="P1051" s="5" t="s">
        <v>2886</v>
      </c>
      <c r="Q1051" s="6" t="str">
        <f t="shared" si="180"/>
        <v>N/A</v>
      </c>
      <c r="R1051" s="7" t="str">
        <f t="shared" si="181"/>
        <v>No</v>
      </c>
      <c r="S1051" s="5" t="str">
        <f t="shared" si="182"/>
        <v>Answer Required</v>
      </c>
      <c r="T1051" s="6" t="str">
        <f t="shared" si="183"/>
        <v>N/A</v>
      </c>
      <c r="U1051" s="7" t="str">
        <f t="shared" si="184"/>
        <v>Yes</v>
      </c>
      <c r="V1051" s="5" t="str">
        <f t="shared" si="185"/>
        <v>Answer Required</v>
      </c>
      <c r="W1051" s="6" t="str">
        <f t="shared" si="186"/>
        <v>N/A</v>
      </c>
      <c r="X1051" s="5" t="s">
        <v>2886</v>
      </c>
    </row>
    <row r="1052" spans="1:24" x14ac:dyDescent="0.25">
      <c r="A1052" s="77">
        <f>VLOOKUP(C1052,'BU and Control BU Listing'!A:E,5,FALSE)</f>
        <v>41300</v>
      </c>
      <c r="B1052" s="80" t="s">
        <v>4441</v>
      </c>
      <c r="C1052" s="22" t="str">
        <f t="shared" si="176"/>
        <v>41300</v>
      </c>
      <c r="D1052" s="22" t="str">
        <f t="shared" si="177"/>
        <v>10000</v>
      </c>
      <c r="E1052" s="21" t="str">
        <f>VLOOKUP(B1052,'Table A as of March 2024'!A:G,7,FALSE)</f>
        <v>Comm on VA Alcohol Safety Pgm</v>
      </c>
      <c r="F1052" s="21" t="str">
        <f>VLOOKUP(B1052,'Table A as of March 2024'!A:H,8,FALSE)</f>
        <v>Federal Trust</v>
      </c>
      <c r="G1052" s="11" t="str">
        <f>VLOOKUP(B1052,'Table A as of March 2024'!A:I,9,FALSE)</f>
        <v>120</v>
      </c>
      <c r="H1052" t="str">
        <f>VLOOKUP(B1052,'Table A as of March 2024'!A:L,12,FALSE)</f>
        <v>No</v>
      </c>
      <c r="I1052" s="9" t="str">
        <f>VLOOKUP(B1052,'Table A as of March 2024'!A:M,13,FALSE)</f>
        <v>R</v>
      </c>
      <c r="J1052" t="str">
        <f>VLOOKUP(B1052,'Table A as of March 2024'!A:O,15,FALSE)</f>
        <v>R</v>
      </c>
      <c r="K1052" t="str">
        <f>VLOOKUP(G1052,'ACFR Class Vlookup'!A:B,2,FALSE)</f>
        <v>Governmental</v>
      </c>
      <c r="L1052" s="1" t="str">
        <f>VLOOKUP(D1052,'Fund Information'!A:F,6,FALSE)</f>
        <v>This fund accounts for Federal funds.</v>
      </c>
      <c r="M1052" s="6" t="str">
        <f t="shared" si="178"/>
        <v>N/A</v>
      </c>
      <c r="N1052" s="6" t="s">
        <v>2886</v>
      </c>
      <c r="O1052" s="6" t="str">
        <f t="shared" si="179"/>
        <v>N/A</v>
      </c>
      <c r="P1052" s="5" t="s">
        <v>2886</v>
      </c>
      <c r="Q1052" s="6" t="str">
        <f t="shared" si="180"/>
        <v>N/A</v>
      </c>
      <c r="R1052" s="7" t="str">
        <f t="shared" si="181"/>
        <v>Yes</v>
      </c>
      <c r="S1052" s="5" t="str">
        <f t="shared" si="182"/>
        <v>Answer Required</v>
      </c>
      <c r="T1052" s="6" t="str">
        <f t="shared" si="183"/>
        <v>N/A</v>
      </c>
      <c r="U1052" s="7" t="str">
        <f t="shared" si="184"/>
        <v>No</v>
      </c>
      <c r="V1052" s="5" t="str">
        <f t="shared" si="185"/>
        <v>Answer Required</v>
      </c>
      <c r="W1052" s="6" t="str">
        <f t="shared" si="186"/>
        <v>N/A</v>
      </c>
      <c r="X1052" s="5" t="s">
        <v>2886</v>
      </c>
    </row>
    <row r="1053" spans="1:24" x14ac:dyDescent="0.25">
      <c r="A1053" s="77">
        <f>VLOOKUP(C1053,'BU and Control BU Listing'!A:E,5,FALSE)</f>
        <v>41700</v>
      </c>
      <c r="B1053" s="80" t="s">
        <v>4442</v>
      </c>
      <c r="C1053" s="22" t="str">
        <f t="shared" si="176"/>
        <v>41700</v>
      </c>
      <c r="D1053" s="22" t="str">
        <f t="shared" si="177"/>
        <v>01000</v>
      </c>
      <c r="E1053" s="21" t="str">
        <f>VLOOKUP(B1053,'Table A as of March 2024'!A:G,7,FALSE)</f>
        <v>Gunston Hall</v>
      </c>
      <c r="F1053" s="21" t="str">
        <f>VLOOKUP(B1053,'Table A as of March 2024'!A:H,8,FALSE)</f>
        <v>General Fund</v>
      </c>
      <c r="G1053" s="11" t="str">
        <f>VLOOKUP(B1053,'Table A as of March 2024'!A:I,9,FALSE)</f>
        <v>100</v>
      </c>
      <c r="H1053" t="str">
        <f>VLOOKUP(B1053,'Table A as of March 2024'!A:L,12,FALSE)</f>
        <v>No</v>
      </c>
      <c r="I1053" s="9" t="str">
        <f>VLOOKUP(B1053,'Table A as of March 2024'!A:M,13,FALSE)</f>
        <v>G</v>
      </c>
      <c r="J1053" t="str">
        <f>VLOOKUP(B1053,'Table A as of March 2024'!A:O,15,FALSE)</f>
        <v>U</v>
      </c>
      <c r="K1053" t="str">
        <f>VLOOKUP(G1053,'ACFR Class Vlookup'!A:B,2,FALSE)</f>
        <v>Governmental</v>
      </c>
      <c r="L1053" s="1" t="str">
        <f>VLOOKUP(D1053,'Fund Information'!A:F,6,FALSE)</f>
        <v>General Fund</v>
      </c>
      <c r="M1053" s="6" t="str">
        <f t="shared" si="178"/>
        <v>N/A</v>
      </c>
      <c r="N1053" s="6" t="s">
        <v>2886</v>
      </c>
      <c r="O1053" s="6" t="str">
        <f t="shared" si="179"/>
        <v>N/A</v>
      </c>
      <c r="P1053" s="5" t="s">
        <v>2886</v>
      </c>
      <c r="Q1053" s="6" t="str">
        <f t="shared" si="180"/>
        <v>N/A</v>
      </c>
      <c r="R1053" s="7" t="str">
        <f t="shared" si="181"/>
        <v>No</v>
      </c>
      <c r="S1053" s="5" t="str">
        <f t="shared" si="182"/>
        <v>Answer Required</v>
      </c>
      <c r="T1053" s="6" t="str">
        <f t="shared" si="183"/>
        <v>N/A</v>
      </c>
      <c r="U1053" s="7" t="str">
        <f t="shared" si="184"/>
        <v>No</v>
      </c>
      <c r="V1053" s="5" t="str">
        <f t="shared" si="185"/>
        <v>Answer Required</v>
      </c>
      <c r="W1053" s="6" t="str">
        <f t="shared" si="186"/>
        <v>N/A</v>
      </c>
      <c r="X1053" s="5" t="s">
        <v>2886</v>
      </c>
    </row>
    <row r="1054" spans="1:24" x14ac:dyDescent="0.25">
      <c r="A1054" s="77">
        <f>VLOOKUP(C1054,'BU and Control BU Listing'!A:E,5,FALSE)</f>
        <v>41700</v>
      </c>
      <c r="B1054" s="80" t="s">
        <v>4443</v>
      </c>
      <c r="C1054" s="22" t="str">
        <f t="shared" si="176"/>
        <v>41700</v>
      </c>
      <c r="D1054" s="22" t="str">
        <f t="shared" si="177"/>
        <v>02417</v>
      </c>
      <c r="E1054" s="21" t="str">
        <f>VLOOKUP(B1054,'Table A as of March 2024'!A:G,7,FALSE)</f>
        <v>Gunston Hall</v>
      </c>
      <c r="F1054" s="21" t="str">
        <f>VLOOKUP(B1054,'Table A as of March 2024'!A:H,8,FALSE)</f>
        <v>Gunston Hall Special Rev Fund</v>
      </c>
      <c r="G1054" s="11" t="str">
        <f>VLOOKUP(B1054,'Table A as of March 2024'!A:I,9,FALSE)</f>
        <v>100</v>
      </c>
      <c r="H1054" t="str">
        <f>VLOOKUP(B1054,'Table A as of March 2024'!A:L,12,FALSE)</f>
        <v>No</v>
      </c>
      <c r="I1054" s="9" t="str">
        <f>VLOOKUP(B1054,'Table A as of March 2024'!A:M,13,FALSE)</f>
        <v>U</v>
      </c>
      <c r="J1054" t="str">
        <f>VLOOKUP(B1054,'Table A as of March 2024'!A:O,15,FALSE)</f>
        <v>C</v>
      </c>
      <c r="K1054" t="str">
        <f>VLOOKUP(G1054,'ACFR Class Vlookup'!A:B,2,FALSE)</f>
        <v>Governmental</v>
      </c>
      <c r="L1054" s="1" t="str">
        <f>VLOOKUP(D1054,'Fund Information'!A:F,6,FALSE)</f>
        <v>Operating fund, Code 23-295 establishes Gunston Hall and its fund uses</v>
      </c>
      <c r="M1054" s="6" t="str">
        <f t="shared" si="178"/>
        <v>N/A</v>
      </c>
      <c r="N1054" s="6" t="s">
        <v>2886</v>
      </c>
      <c r="O1054" s="6" t="str">
        <f t="shared" si="179"/>
        <v>N/A</v>
      </c>
      <c r="P1054" s="5" t="s">
        <v>2886</v>
      </c>
      <c r="Q1054" s="6" t="str">
        <f t="shared" si="180"/>
        <v>N/A</v>
      </c>
      <c r="R1054" s="7" t="str">
        <f t="shared" si="181"/>
        <v>No</v>
      </c>
      <c r="S1054" s="5" t="str">
        <f t="shared" si="182"/>
        <v>Answer Required</v>
      </c>
      <c r="T1054" s="6" t="str">
        <f t="shared" si="183"/>
        <v>N/A</v>
      </c>
      <c r="U1054" s="7" t="str">
        <f t="shared" si="184"/>
        <v>Yes</v>
      </c>
      <c r="V1054" s="5" t="str">
        <f t="shared" si="185"/>
        <v>Answer Required</v>
      </c>
      <c r="W1054" s="6" t="str">
        <f t="shared" si="186"/>
        <v>N/A</v>
      </c>
      <c r="X1054" s="5" t="s">
        <v>2886</v>
      </c>
    </row>
    <row r="1055" spans="1:24" ht="30" x14ac:dyDescent="0.25">
      <c r="A1055" s="77">
        <f>VLOOKUP(C1055,'BU and Control BU Listing'!A:E,5,FALSE)</f>
        <v>41700</v>
      </c>
      <c r="B1055" s="80" t="s">
        <v>4444</v>
      </c>
      <c r="C1055" s="22" t="str">
        <f t="shared" si="176"/>
        <v>41700</v>
      </c>
      <c r="D1055" s="22" t="str">
        <f t="shared" si="177"/>
        <v>08200</v>
      </c>
      <c r="E1055" s="21" t="str">
        <f>VLOOKUP(B1055,'Table A as of March 2024'!A:G,7,FALSE)</f>
        <v>Gunston Hall</v>
      </c>
      <c r="F1055" s="21" t="str">
        <f>VLOOKUP(B1055,'Table A as of March 2024'!A:H,8,FALSE)</f>
        <v>VPBA Projects</v>
      </c>
      <c r="G1055" s="11" t="str">
        <f>VLOOKUP(B1055,'Table A as of March 2024'!A:I,9,FALSE)</f>
        <v>156</v>
      </c>
      <c r="H1055" t="str">
        <f>VLOOKUP(B1055,'Table A as of March 2024'!A:L,12,FALSE)</f>
        <v>No</v>
      </c>
      <c r="I1055" s="9" t="str">
        <f>VLOOKUP(B1055,'Table A as of March 2024'!A:M,13,FALSE)</f>
        <v>R</v>
      </c>
      <c r="J1055" t="str">
        <f>VLOOKUP(B1055,'Table A as of March 2024'!A:O,15,FALSE)</f>
        <v>R</v>
      </c>
      <c r="K1055" t="str">
        <f>VLOOKUP(G1055,'ACFR Class Vlookup'!A:B,2,FALSE)</f>
        <v>Governmental</v>
      </c>
      <c r="L1055" s="1" t="str">
        <f>VLOOKUP(D1055,'Fund Information'!A:F,6,FALSE)</f>
        <v>Blended component unit recorded from Department of Treasury VPBA financial statement template submissions.</v>
      </c>
      <c r="M1055" s="6" t="str">
        <f t="shared" si="178"/>
        <v>N/A</v>
      </c>
      <c r="N1055" s="6" t="s">
        <v>2886</v>
      </c>
      <c r="O1055" s="6" t="str">
        <f t="shared" si="179"/>
        <v>N/A</v>
      </c>
      <c r="P1055" s="5" t="s">
        <v>2886</v>
      </c>
      <c r="Q1055" s="6" t="str">
        <f t="shared" si="180"/>
        <v>N/A</v>
      </c>
      <c r="R1055" s="7" t="str">
        <f t="shared" si="181"/>
        <v>Yes</v>
      </c>
      <c r="S1055" s="5" t="str">
        <f t="shared" si="182"/>
        <v>Answer Required</v>
      </c>
      <c r="T1055" s="6" t="str">
        <f t="shared" si="183"/>
        <v>N/A</v>
      </c>
      <c r="U1055" s="7" t="str">
        <f t="shared" si="184"/>
        <v>No</v>
      </c>
      <c r="V1055" s="5" t="str">
        <f t="shared" si="185"/>
        <v>Answer Required</v>
      </c>
      <c r="W1055" s="6" t="str">
        <f t="shared" si="186"/>
        <v>N/A</v>
      </c>
      <c r="X1055" s="5" t="s">
        <v>2886</v>
      </c>
    </row>
    <row r="1056" spans="1:24" ht="45" x14ac:dyDescent="0.25">
      <c r="A1056" s="77">
        <f>VLOOKUP(C1056,'BU and Control BU Listing'!A:E,5,FALSE)</f>
        <v>41700</v>
      </c>
      <c r="B1056" s="80" t="s">
        <v>8245</v>
      </c>
      <c r="C1056" s="22" t="str">
        <f t="shared" si="176"/>
        <v>41700</v>
      </c>
      <c r="D1056" s="22" t="str">
        <f t="shared" si="177"/>
        <v>09650</v>
      </c>
      <c r="E1056" s="21" t="str">
        <f>VLOOKUP(B1056,'Table A as of March 2024'!A:G,7,FALSE)</f>
        <v>Gunston Hall</v>
      </c>
      <c r="F1056" s="21" t="str">
        <f>VLOOKUP(B1056,'Table A as of March 2024'!A:H,8,FALSE)</f>
        <v>Central Capital Planning Fund</v>
      </c>
      <c r="G1056" s="11" t="str">
        <f>VLOOKUP(B1056,'Table A as of March 2024'!A:I,9,FALSE)</f>
        <v>100</v>
      </c>
      <c r="H1056" t="str">
        <f>VLOOKUP(B1056,'Table A as of March 2024'!A:L,12,FALSE)</f>
        <v>No</v>
      </c>
      <c r="I1056" s="9" t="str">
        <f>VLOOKUP(B1056,'Table A as of March 2024'!A:M,13,FALSE)</f>
        <v>U</v>
      </c>
      <c r="J1056" t="str">
        <f>VLOOKUP(B1056,'Table A as of March 2024'!A:O,15,FALSE)</f>
        <v>C</v>
      </c>
      <c r="K1056" t="str">
        <f>VLOOKUP(G1056,'ACFR Class Vlookup'!A:B,2,FALSE)</f>
        <v>Governmental</v>
      </c>
      <c r="L1056" s="1" t="str">
        <f>VLOOKUP(D1056,'Fund Information'!A:F,6,FALSE)</f>
        <v>Fund established to pay the pre-planning or detailed planning costs of capital outlay projects that have been approved for pre-planning or detailed planning by the general assembly.</v>
      </c>
      <c r="M1056" s="6" t="str">
        <f t="shared" si="178"/>
        <v>N/A</v>
      </c>
      <c r="N1056" s="6" t="s">
        <v>2886</v>
      </c>
      <c r="O1056" s="6" t="str">
        <f t="shared" si="179"/>
        <v>N/A</v>
      </c>
      <c r="P1056" s="5" t="s">
        <v>2886</v>
      </c>
      <c r="Q1056" s="6" t="str">
        <f t="shared" si="180"/>
        <v>N/A</v>
      </c>
      <c r="R1056" s="7" t="str">
        <f t="shared" si="181"/>
        <v>No</v>
      </c>
      <c r="S1056" s="5" t="str">
        <f t="shared" si="182"/>
        <v>Answer Required</v>
      </c>
      <c r="T1056" s="6" t="str">
        <f t="shared" si="183"/>
        <v>N/A</v>
      </c>
      <c r="U1056" s="7" t="str">
        <f t="shared" si="184"/>
        <v>Yes</v>
      </c>
      <c r="V1056" s="5" t="str">
        <f t="shared" si="185"/>
        <v>Answer Required</v>
      </c>
      <c r="W1056" s="6" t="str">
        <f t="shared" si="186"/>
        <v>N/A</v>
      </c>
      <c r="X1056" s="5" t="s">
        <v>2886</v>
      </c>
    </row>
    <row r="1057" spans="1:24" x14ac:dyDescent="0.25">
      <c r="A1057" s="77">
        <f>VLOOKUP(C1057,'BU and Control BU Listing'!A:E,5,FALSE)</f>
        <v>41700</v>
      </c>
      <c r="B1057" s="80" t="s">
        <v>4445</v>
      </c>
      <c r="C1057" s="22" t="str">
        <f t="shared" si="176"/>
        <v>41700</v>
      </c>
      <c r="D1057" s="22" t="str">
        <f t="shared" si="177"/>
        <v>10000</v>
      </c>
      <c r="E1057" s="21" t="str">
        <f>VLOOKUP(B1057,'Table A as of March 2024'!A:G,7,FALSE)</f>
        <v>Gunston Hall</v>
      </c>
      <c r="F1057" s="21" t="str">
        <f>VLOOKUP(B1057,'Table A as of March 2024'!A:H,8,FALSE)</f>
        <v>Federal Trust</v>
      </c>
      <c r="G1057" s="11" t="str">
        <f>VLOOKUP(B1057,'Table A as of March 2024'!A:I,9,FALSE)</f>
        <v>120</v>
      </c>
      <c r="H1057" t="str">
        <f>VLOOKUP(B1057,'Table A as of March 2024'!A:L,12,FALSE)</f>
        <v>No</v>
      </c>
      <c r="I1057" s="9" t="str">
        <f>VLOOKUP(B1057,'Table A as of March 2024'!A:M,13,FALSE)</f>
        <v>R</v>
      </c>
      <c r="J1057" t="str">
        <f>VLOOKUP(B1057,'Table A as of March 2024'!A:O,15,FALSE)</f>
        <v>R</v>
      </c>
      <c r="K1057" t="str">
        <f>VLOOKUP(G1057,'ACFR Class Vlookup'!A:B,2,FALSE)</f>
        <v>Governmental</v>
      </c>
      <c r="L1057" s="1" t="str">
        <f>VLOOKUP(D1057,'Fund Information'!A:F,6,FALSE)</f>
        <v>This fund accounts for Federal funds.</v>
      </c>
      <c r="M1057" s="6" t="str">
        <f t="shared" si="178"/>
        <v>N/A</v>
      </c>
      <c r="N1057" s="6" t="s">
        <v>2886</v>
      </c>
      <c r="O1057" s="6" t="str">
        <f t="shared" si="179"/>
        <v>N/A</v>
      </c>
      <c r="P1057" s="5" t="s">
        <v>2886</v>
      </c>
      <c r="Q1057" s="6" t="str">
        <f t="shared" si="180"/>
        <v>N/A</v>
      </c>
      <c r="R1057" s="7" t="str">
        <f t="shared" si="181"/>
        <v>Yes</v>
      </c>
      <c r="S1057" s="5" t="str">
        <f t="shared" si="182"/>
        <v>Answer Required</v>
      </c>
      <c r="T1057" s="6" t="str">
        <f t="shared" si="183"/>
        <v>N/A</v>
      </c>
      <c r="U1057" s="7" t="str">
        <f t="shared" si="184"/>
        <v>No</v>
      </c>
      <c r="V1057" s="5" t="str">
        <f t="shared" si="185"/>
        <v>Answer Required</v>
      </c>
      <c r="W1057" s="6" t="str">
        <f t="shared" si="186"/>
        <v>N/A</v>
      </c>
      <c r="X1057" s="5" t="s">
        <v>2886</v>
      </c>
    </row>
    <row r="1058" spans="1:24" ht="165" x14ac:dyDescent="0.25">
      <c r="A1058" s="77">
        <f>VLOOKUP(C1058,'BU and Control BU Listing'!A:E,5,FALSE)</f>
        <v>41700</v>
      </c>
      <c r="B1058" s="80" t="s">
        <v>5964</v>
      </c>
      <c r="C1058" s="22" t="str">
        <f t="shared" si="176"/>
        <v>41700</v>
      </c>
      <c r="D1058" s="22" t="str">
        <f t="shared" si="177"/>
        <v>10110</v>
      </c>
      <c r="E1058" s="21" t="str">
        <f>VLOOKUP(B1058,'Table A as of March 2024'!A:G,7,FALSE)</f>
        <v>Gunston Hall</v>
      </c>
      <c r="F1058" s="21" t="str">
        <f>VLOOKUP(B1058,'Table A as of March 2024'!A:H,8,FALSE)</f>
        <v>CARESActRlfFd–General-COVID-19</v>
      </c>
      <c r="G1058" s="11" t="str">
        <f>VLOOKUP(B1058,'Table A as of March 2024'!A:I,9,FALSE)</f>
        <v>120</v>
      </c>
      <c r="H1058" t="str">
        <f>VLOOKUP(B1058,'Table A as of March 2024'!A:L,12,FALSE)</f>
        <v>No</v>
      </c>
      <c r="I1058" s="9" t="str">
        <f>VLOOKUP(B1058,'Table A as of March 2024'!A:M,13,FALSE)</f>
        <v>V</v>
      </c>
      <c r="J1058" t="str">
        <f>VLOOKUP(B1058,'Table A as of March 2024'!A:O,15,FALSE)</f>
        <v>R</v>
      </c>
      <c r="K1058" t="str">
        <f>VLOOKUP(G1058,'ACFR Class Vlookup'!A:B,2,FALSE)</f>
        <v>Governmental</v>
      </c>
      <c r="L1058" s="1" t="str">
        <f>VLOOKUP(D1058,'Fund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058" s="6" t="str">
        <f t="shared" si="178"/>
        <v>N/A</v>
      </c>
      <c r="N1058" s="6" t="s">
        <v>2886</v>
      </c>
      <c r="O1058" s="6" t="str">
        <f t="shared" si="179"/>
        <v>N/A</v>
      </c>
      <c r="P1058" s="5" t="s">
        <v>2886</v>
      </c>
      <c r="Q1058" s="6" t="str">
        <f t="shared" si="180"/>
        <v>N/A</v>
      </c>
      <c r="R1058" s="7" t="str">
        <f t="shared" si="181"/>
        <v>Yes</v>
      </c>
      <c r="S1058" s="5" t="str">
        <f t="shared" si="182"/>
        <v>Answer Required</v>
      </c>
      <c r="T1058" s="6" t="str">
        <f t="shared" si="183"/>
        <v>N/A</v>
      </c>
      <c r="U1058" s="7" t="str">
        <f t="shared" si="184"/>
        <v>No</v>
      </c>
      <c r="V1058" s="5" t="str">
        <f t="shared" si="185"/>
        <v>Answer Required</v>
      </c>
      <c r="W1058" s="6" t="str">
        <f t="shared" si="186"/>
        <v>N/A</v>
      </c>
      <c r="X1058" s="5" t="s">
        <v>2886</v>
      </c>
    </row>
    <row r="1059" spans="1:24" x14ac:dyDescent="0.25">
      <c r="A1059" s="77">
        <f>VLOOKUP(C1059,'BU and Control BU Listing'!A:E,5,FALSE)</f>
        <v>42300</v>
      </c>
      <c r="B1059" s="80" t="s">
        <v>4447</v>
      </c>
      <c r="C1059" s="22" t="str">
        <f t="shared" si="176"/>
        <v>42300</v>
      </c>
      <c r="D1059" s="22" t="str">
        <f t="shared" si="177"/>
        <v>01000</v>
      </c>
      <c r="E1059" s="21" t="str">
        <f>VLOOKUP(B1059,'Table A as of March 2024'!A:G,7,FALSE)</f>
        <v>Dept of Historic Resources</v>
      </c>
      <c r="F1059" s="21" t="str">
        <f>VLOOKUP(B1059,'Table A as of March 2024'!A:H,8,FALSE)</f>
        <v>General Fund</v>
      </c>
      <c r="G1059" s="11" t="str">
        <f>VLOOKUP(B1059,'Table A as of March 2024'!A:I,9,FALSE)</f>
        <v>100</v>
      </c>
      <c r="H1059" t="str">
        <f>VLOOKUP(B1059,'Table A as of March 2024'!A:L,12,FALSE)</f>
        <v>No</v>
      </c>
      <c r="I1059" s="9" t="str">
        <f>VLOOKUP(B1059,'Table A as of March 2024'!A:M,13,FALSE)</f>
        <v>G</v>
      </c>
      <c r="J1059" t="str">
        <f>VLOOKUP(B1059,'Table A as of March 2024'!A:O,15,FALSE)</f>
        <v>U</v>
      </c>
      <c r="K1059" t="str">
        <f>VLOOKUP(G1059,'ACFR Class Vlookup'!A:B,2,FALSE)</f>
        <v>Governmental</v>
      </c>
      <c r="L1059" s="1" t="str">
        <f>VLOOKUP(D1059,'Fund Information'!A:F,6,FALSE)</f>
        <v>General Fund</v>
      </c>
      <c r="M1059" s="6" t="str">
        <f t="shared" si="178"/>
        <v>N/A</v>
      </c>
      <c r="N1059" s="6" t="s">
        <v>2886</v>
      </c>
      <c r="O1059" s="6" t="str">
        <f t="shared" si="179"/>
        <v>N/A</v>
      </c>
      <c r="P1059" s="5" t="s">
        <v>2886</v>
      </c>
      <c r="Q1059" s="6" t="str">
        <f t="shared" si="180"/>
        <v>N/A</v>
      </c>
      <c r="R1059" s="7" t="str">
        <f t="shared" si="181"/>
        <v>No</v>
      </c>
      <c r="S1059" s="5" t="str">
        <f t="shared" si="182"/>
        <v>Answer Required</v>
      </c>
      <c r="T1059" s="6" t="str">
        <f t="shared" si="183"/>
        <v>N/A</v>
      </c>
      <c r="U1059" s="7" t="str">
        <f t="shared" si="184"/>
        <v>No</v>
      </c>
      <c r="V1059" s="5" t="str">
        <f t="shared" si="185"/>
        <v>Answer Required</v>
      </c>
      <c r="W1059" s="6" t="str">
        <f t="shared" si="186"/>
        <v>N/A</v>
      </c>
      <c r="X1059" s="5" t="s">
        <v>2886</v>
      </c>
    </row>
    <row r="1060" spans="1:24" x14ac:dyDescent="0.25">
      <c r="A1060" s="77">
        <f>VLOOKUP(C1060,'BU and Control BU Listing'!A:E,5,FALSE)</f>
        <v>42300</v>
      </c>
      <c r="B1060" s="80" t="s">
        <v>4448</v>
      </c>
      <c r="C1060" s="22" t="str">
        <f t="shared" si="176"/>
        <v>42300</v>
      </c>
      <c r="D1060" s="22" t="str">
        <f t="shared" si="177"/>
        <v>02033</v>
      </c>
      <c r="E1060" s="21" t="str">
        <f>VLOOKUP(B1060,'Table A as of March 2024'!A:G,7,FALSE)</f>
        <v>Dept of Historic Resources</v>
      </c>
      <c r="F1060" s="21" t="str">
        <f>VLOOKUP(B1060,'Table A as of March 2024'!A:H,8,FALSE)</f>
        <v>Civil War Site Preservation Fd</v>
      </c>
      <c r="G1060" s="11" t="str">
        <f>VLOOKUP(B1060,'Table A as of March 2024'!A:I,9,FALSE)</f>
        <v>100</v>
      </c>
      <c r="H1060" t="str">
        <f>VLOOKUP(B1060,'Table A as of March 2024'!A:L,12,FALSE)</f>
        <v>Yes</v>
      </c>
      <c r="I1060" s="9" t="str">
        <f>VLOOKUP(B1060,'Table A as of March 2024'!A:M,13,FALSE)</f>
        <v>U</v>
      </c>
      <c r="J1060" t="str">
        <f>VLOOKUP(B1060,'Table A as of March 2024'!A:O,15,FALSE)</f>
        <v>C</v>
      </c>
      <c r="K1060" t="str">
        <f>VLOOKUP(G1060,'ACFR Class Vlookup'!A:B,2,FALSE)</f>
        <v>Governmental</v>
      </c>
      <c r="L1060" s="1" t="str">
        <f>VLOOKUP(D1060,'Fund Information'!A:F,6,FALSE)</f>
        <v>Funding is solely from General Fund Transfer</v>
      </c>
      <c r="M1060" s="6" t="str">
        <f t="shared" si="178"/>
        <v>N/A</v>
      </c>
      <c r="N1060" s="6" t="s">
        <v>2886</v>
      </c>
      <c r="O1060" s="6" t="str">
        <f t="shared" si="179"/>
        <v>N/A</v>
      </c>
      <c r="P1060" s="5" t="s">
        <v>2886</v>
      </c>
      <c r="Q1060" s="6" t="str">
        <f t="shared" si="180"/>
        <v>N/A</v>
      </c>
      <c r="R1060" s="7" t="str">
        <f t="shared" si="181"/>
        <v>No</v>
      </c>
      <c r="S1060" s="5" t="str">
        <f t="shared" si="182"/>
        <v>Answer Required</v>
      </c>
      <c r="T1060" s="6" t="str">
        <f t="shared" si="183"/>
        <v>N/A</v>
      </c>
      <c r="U1060" s="7" t="str">
        <f t="shared" si="184"/>
        <v>Yes</v>
      </c>
      <c r="V1060" s="5" t="str">
        <f t="shared" si="185"/>
        <v>Answer Required</v>
      </c>
      <c r="W1060" s="6" t="str">
        <f t="shared" si="186"/>
        <v>N/A</v>
      </c>
      <c r="X1060" s="5" t="s">
        <v>2886</v>
      </c>
    </row>
    <row r="1061" spans="1:24" ht="30" x14ac:dyDescent="0.25">
      <c r="A1061" s="77">
        <f>VLOOKUP(C1061,'BU and Control BU Listing'!A:E,5,FALSE)</f>
        <v>42300</v>
      </c>
      <c r="B1061" s="80" t="s">
        <v>4449</v>
      </c>
      <c r="C1061" s="22" t="str">
        <f t="shared" si="176"/>
        <v>42300</v>
      </c>
      <c r="D1061" s="22" t="str">
        <f t="shared" si="177"/>
        <v>02423</v>
      </c>
      <c r="E1061" s="21" t="str">
        <f>VLOOKUP(B1061,'Table A as of March 2024'!A:G,7,FALSE)</f>
        <v>Dept of Historic Resources</v>
      </c>
      <c r="F1061" s="21" t="str">
        <f>VLOOKUP(B1061,'Table A as of March 2024'!A:H,8,FALSE)</f>
        <v>DHR Special Revenue Fund</v>
      </c>
      <c r="G1061" s="11" t="str">
        <f>VLOOKUP(B1061,'Table A as of March 2024'!A:I,9,FALSE)</f>
        <v>100</v>
      </c>
      <c r="H1061" t="str">
        <f>VLOOKUP(B1061,'Table A as of March 2024'!A:L,12,FALSE)</f>
        <v>No</v>
      </c>
      <c r="I1061" s="9" t="str">
        <f>VLOOKUP(B1061,'Table A as of March 2024'!A:M,13,FALSE)</f>
        <v>U</v>
      </c>
      <c r="J1061" t="str">
        <f>VLOOKUP(B1061,'Table A as of March 2024'!A:O,15,FALSE)</f>
        <v>A</v>
      </c>
      <c r="K1061" t="str">
        <f>VLOOKUP(G1061,'ACFR Class Vlookup'!A:B,2,FALSE)</f>
        <v>Governmental</v>
      </c>
      <c r="L1061" s="1" t="str">
        <f>VLOOKUP(D1061,'Fund Information'!A:F,6,FALSE)</f>
        <v>Accounts for Tax Credit Application Fees, Archives Research, Cost Share local match and other agency receipts.</v>
      </c>
      <c r="M1061" s="6" t="str">
        <f t="shared" si="178"/>
        <v>N/A</v>
      </c>
      <c r="N1061" s="6" t="s">
        <v>2886</v>
      </c>
      <c r="O1061" s="6" t="str">
        <f t="shared" si="179"/>
        <v>N/A</v>
      </c>
      <c r="P1061" s="5" t="s">
        <v>2886</v>
      </c>
      <c r="Q1061" s="6" t="str">
        <f t="shared" si="180"/>
        <v>N/A</v>
      </c>
      <c r="R1061" s="7" t="str">
        <f t="shared" si="181"/>
        <v>No</v>
      </c>
      <c r="S1061" s="5" t="str">
        <f t="shared" si="182"/>
        <v>Answer Required</v>
      </c>
      <c r="T1061" s="6" t="str">
        <f t="shared" si="183"/>
        <v>N/A</v>
      </c>
      <c r="U1061" s="7" t="str">
        <f t="shared" si="184"/>
        <v>No</v>
      </c>
      <c r="V1061" s="5" t="str">
        <f t="shared" si="185"/>
        <v>Answer Required</v>
      </c>
      <c r="W1061" s="6" t="str">
        <f t="shared" si="186"/>
        <v>N/A</v>
      </c>
      <c r="X1061" s="5" t="s">
        <v>2886</v>
      </c>
    </row>
    <row r="1062" spans="1:24" ht="60" x14ac:dyDescent="0.25">
      <c r="A1062" s="77">
        <f>VLOOKUP(C1062,'BU and Control BU Listing'!A:E,5,FALSE)</f>
        <v>42300</v>
      </c>
      <c r="B1062" s="80" t="s">
        <v>4450</v>
      </c>
      <c r="C1062" s="22" t="str">
        <f t="shared" si="176"/>
        <v>42300</v>
      </c>
      <c r="D1062" s="22" t="str">
        <f t="shared" si="177"/>
        <v>02800</v>
      </c>
      <c r="E1062" s="21" t="str">
        <f>VLOOKUP(B1062,'Table A as of March 2024'!A:G,7,FALSE)</f>
        <v>Dept of Historic Resources</v>
      </c>
      <c r="F1062" s="21" t="str">
        <f>VLOOKUP(B1062,'Table A as of March 2024'!A:H,8,FALSE)</f>
        <v>Appropriated IDC Recoveries</v>
      </c>
      <c r="G1062" s="11" t="str">
        <f>VLOOKUP(B1062,'Table A as of March 2024'!A:I,9,FALSE)</f>
        <v>105</v>
      </c>
      <c r="H1062" t="str">
        <f>VLOOKUP(B1062,'Table A as of March 2024'!A:L,12,FALSE)</f>
        <v>No</v>
      </c>
      <c r="I1062" s="9" t="str">
        <f>VLOOKUP(B1062,'Table A as of March 2024'!A:M,13,FALSE)</f>
        <v>U</v>
      </c>
      <c r="J1062" t="str">
        <f>VLOOKUP(B1062,'Table A as of March 2024'!A:O,15,FALSE)</f>
        <v>A</v>
      </c>
      <c r="K1062" t="str">
        <f>VLOOKUP(G1062,'ACFR Class Vlookup'!A:B,2,FALSE)</f>
        <v>Governmental</v>
      </c>
      <c r="L1062" s="1" t="str">
        <f>VLOOKUP(D1062,'Fund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062" s="6" t="str">
        <f t="shared" si="178"/>
        <v>N/A</v>
      </c>
      <c r="N1062" s="6" t="s">
        <v>2886</v>
      </c>
      <c r="O1062" s="6" t="str">
        <f t="shared" si="179"/>
        <v>N/A</v>
      </c>
      <c r="P1062" s="5" t="s">
        <v>2886</v>
      </c>
      <c r="Q1062" s="6" t="str">
        <f t="shared" si="180"/>
        <v>N/A</v>
      </c>
      <c r="R1062" s="7" t="str">
        <f t="shared" si="181"/>
        <v>No</v>
      </c>
      <c r="S1062" s="5" t="str">
        <f t="shared" si="182"/>
        <v>Answer Required</v>
      </c>
      <c r="T1062" s="6" t="str">
        <f t="shared" si="183"/>
        <v>N/A</v>
      </c>
      <c r="U1062" s="7" t="str">
        <f t="shared" si="184"/>
        <v>No</v>
      </c>
      <c r="V1062" s="5" t="str">
        <f t="shared" si="185"/>
        <v>Answer Required</v>
      </c>
      <c r="W1062" s="6" t="str">
        <f t="shared" si="186"/>
        <v>N/A</v>
      </c>
      <c r="X1062" s="5" t="s">
        <v>2886</v>
      </c>
    </row>
    <row r="1063" spans="1:24" ht="30" x14ac:dyDescent="0.25">
      <c r="A1063" s="77">
        <f>VLOOKUP(C1063,'BU and Control BU Listing'!A:E,5,FALSE)</f>
        <v>42300</v>
      </c>
      <c r="B1063" s="80" t="s">
        <v>5342</v>
      </c>
      <c r="C1063" s="22" t="str">
        <f t="shared" si="176"/>
        <v>42300</v>
      </c>
      <c r="D1063" s="22" t="str">
        <f t="shared" si="177"/>
        <v>02900</v>
      </c>
      <c r="E1063" s="21" t="str">
        <f>VLOOKUP(B1063,'Table A as of March 2024'!A:G,7,FALSE)</f>
        <v>Dept of Historic Resources</v>
      </c>
      <c r="F1063" s="21" t="str">
        <f>VLOOKUP(B1063,'Table A as of March 2024'!A:H,8,FALSE)</f>
        <v>Insurance Recovery</v>
      </c>
      <c r="G1063" s="11" t="str">
        <f>VLOOKUP(B1063,'Table A as of March 2024'!A:I,9,FALSE)</f>
        <v>105</v>
      </c>
      <c r="H1063" t="str">
        <f>VLOOKUP(B1063,'Table A as of March 2024'!A:L,12,FALSE)</f>
        <v>No</v>
      </c>
      <c r="I1063" s="9" t="str">
        <f>VLOOKUP(B1063,'Table A as of March 2024'!A:M,13,FALSE)</f>
        <v>U</v>
      </c>
      <c r="J1063" t="str">
        <f>VLOOKUP(B1063,'Table A as of March 2024'!A:O,15,FALSE)</f>
        <v>C</v>
      </c>
      <c r="K1063" t="str">
        <f>VLOOKUP(G1063,'ACFR Class Vlookup'!A:B,2,FALSE)</f>
        <v>Governmental</v>
      </c>
      <c r="L1063" s="1" t="str">
        <f>VLOOKUP(D1063,'Fund Information'!A:F,6,FALSE)</f>
        <v>Accounts for insurance proceeds received when an insured item is damaged.</v>
      </c>
      <c r="M1063" s="6" t="str">
        <f t="shared" si="178"/>
        <v>N/A</v>
      </c>
      <c r="N1063" s="6" t="s">
        <v>2886</v>
      </c>
      <c r="O1063" s="6" t="str">
        <f t="shared" si="179"/>
        <v>N/A</v>
      </c>
      <c r="P1063" s="5" t="s">
        <v>2886</v>
      </c>
      <c r="Q1063" s="6" t="str">
        <f t="shared" si="180"/>
        <v>N/A</v>
      </c>
      <c r="R1063" s="7" t="str">
        <f t="shared" si="181"/>
        <v>No</v>
      </c>
      <c r="S1063" s="5" t="str">
        <f t="shared" si="182"/>
        <v>Answer Required</v>
      </c>
      <c r="T1063" s="6" t="str">
        <f t="shared" si="183"/>
        <v>N/A</v>
      </c>
      <c r="U1063" s="7" t="str">
        <f t="shared" si="184"/>
        <v>Yes</v>
      </c>
      <c r="V1063" s="5" t="str">
        <f t="shared" si="185"/>
        <v>Answer Required</v>
      </c>
      <c r="W1063" s="6" t="str">
        <f t="shared" si="186"/>
        <v>N/A</v>
      </c>
      <c r="X1063" s="5" t="s">
        <v>2886</v>
      </c>
    </row>
    <row r="1064" spans="1:24" ht="75" x14ac:dyDescent="0.25">
      <c r="A1064" s="77">
        <f>VLOOKUP(C1064,'BU and Control BU Listing'!A:E,5,FALSE)</f>
        <v>42300</v>
      </c>
      <c r="B1064" s="80" t="s">
        <v>4451</v>
      </c>
      <c r="C1064" s="22" t="str">
        <f t="shared" si="176"/>
        <v>42300</v>
      </c>
      <c r="D1064" s="22" t="str">
        <f t="shared" si="177"/>
        <v>04100</v>
      </c>
      <c r="E1064" s="21" t="str">
        <f>VLOOKUP(B1064,'Table A as of March 2024'!A:G,7,FALSE)</f>
        <v>Dept of Historic Resources</v>
      </c>
      <c r="F1064" s="21" t="str">
        <f>VLOOKUP(B1064,'Table A as of March 2024'!A:H,8,FALSE)</f>
        <v>Hwy Maintenance &amp; Operating Fd</v>
      </c>
      <c r="G1064" s="11" t="str">
        <f>VLOOKUP(B1064,'Table A as of March 2024'!A:I,9,FALSE)</f>
        <v>110</v>
      </c>
      <c r="H1064" t="str">
        <f>VLOOKUP(B1064,'Table A as of March 2024'!A:L,12,FALSE)</f>
        <v>No</v>
      </c>
      <c r="I1064" s="9" t="str">
        <f>VLOOKUP(B1064,'Table A as of March 2024'!A:M,13,FALSE)</f>
        <v>U</v>
      </c>
      <c r="J1064" t="str">
        <f>VLOOKUP(B1064,'Table A as of March 2024'!A:O,15,FALSE)</f>
        <v>C</v>
      </c>
      <c r="K1064" t="str">
        <f>VLOOKUP(G1064,'ACFR Class Vlookup'!A:B,2,FALSE)</f>
        <v>Governmental</v>
      </c>
      <c r="L1064" s="1" t="str">
        <f>VLOOKUP(D1064,'Fund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1064" s="6" t="str">
        <f t="shared" si="178"/>
        <v>N/A</v>
      </c>
      <c r="N1064" s="6" t="s">
        <v>2886</v>
      </c>
      <c r="O1064" s="6" t="str">
        <f t="shared" si="179"/>
        <v>N/A</v>
      </c>
      <c r="P1064" s="5" t="s">
        <v>2886</v>
      </c>
      <c r="Q1064" s="6" t="str">
        <f t="shared" si="180"/>
        <v>N/A</v>
      </c>
      <c r="R1064" s="7" t="str">
        <f t="shared" si="181"/>
        <v>No</v>
      </c>
      <c r="S1064" s="5" t="str">
        <f t="shared" si="182"/>
        <v>Answer Required</v>
      </c>
      <c r="T1064" s="6" t="str">
        <f t="shared" si="183"/>
        <v>N/A</v>
      </c>
      <c r="U1064" s="7" t="str">
        <f t="shared" si="184"/>
        <v>Yes</v>
      </c>
      <c r="V1064" s="5" t="str">
        <f t="shared" si="185"/>
        <v>Answer Required</v>
      </c>
      <c r="W1064" s="6" t="str">
        <f t="shared" si="186"/>
        <v>N/A</v>
      </c>
      <c r="X1064" s="5" t="s">
        <v>2886</v>
      </c>
    </row>
    <row r="1065" spans="1:24" ht="45" x14ac:dyDescent="0.25">
      <c r="A1065" s="77">
        <f>VLOOKUP(C1065,'BU and Control BU Listing'!A:E,5,FALSE)</f>
        <v>42300</v>
      </c>
      <c r="B1065" s="80" t="s">
        <v>5965</v>
      </c>
      <c r="C1065" s="22" t="str">
        <f t="shared" si="176"/>
        <v>42300</v>
      </c>
      <c r="D1065" s="22" t="str">
        <f t="shared" si="177"/>
        <v>09038</v>
      </c>
      <c r="E1065" s="21" t="str">
        <f>VLOOKUP(B1065,'Table A as of March 2024'!A:G,7,FALSE)</f>
        <v>Dept of Historic Resources</v>
      </c>
      <c r="F1065" s="21" t="str">
        <f>VLOOKUP(B1065,'Table A as of March 2024'!A:H,8,FALSE)</f>
        <v>HistAfrcnAmrcnCemntrs&amp;GrvsFnd</v>
      </c>
      <c r="G1065" s="11" t="str">
        <f>VLOOKUP(B1065,'Table A as of March 2024'!A:I,9,FALSE)</f>
        <v>100</v>
      </c>
      <c r="H1065" t="str">
        <f>VLOOKUP(B1065,'Table A as of March 2024'!A:L,12,FALSE)</f>
        <v>No</v>
      </c>
      <c r="I1065" s="9" t="str">
        <f>VLOOKUP(B1065,'Table A as of March 2024'!A:M,13,FALSE)</f>
        <v>U</v>
      </c>
      <c r="J1065" t="str">
        <f>VLOOKUP(B1065,'Table A as of March 2024'!A:O,15,FALSE)</f>
        <v>C</v>
      </c>
      <c r="K1065" t="str">
        <f>VLOOKUP(G1065,'ACFR Class Vlookup'!A:B,2,FALSE)</f>
        <v>Governmental</v>
      </c>
      <c r="L1065" s="1" t="str">
        <f>VLOOKUP(D1065,'Fund Information'!A:F,6,FALSE)</f>
        <v>Historical African American Cemeteries and Graves Fund. Moneys in the Fund shall be used solely for the purposes set out in subsections B and C of § 10.1-2211.2.</v>
      </c>
      <c r="M1065" s="6" t="str">
        <f t="shared" si="178"/>
        <v>N/A</v>
      </c>
      <c r="N1065" s="6" t="s">
        <v>2886</v>
      </c>
      <c r="O1065" s="6" t="str">
        <f t="shared" si="179"/>
        <v>N/A</v>
      </c>
      <c r="P1065" s="5" t="s">
        <v>2886</v>
      </c>
      <c r="Q1065" s="6" t="str">
        <f t="shared" si="180"/>
        <v>N/A</v>
      </c>
      <c r="R1065" s="7" t="str">
        <f t="shared" si="181"/>
        <v>No</v>
      </c>
      <c r="S1065" s="5" t="str">
        <f t="shared" si="182"/>
        <v>Answer Required</v>
      </c>
      <c r="T1065" s="6" t="str">
        <f t="shared" si="183"/>
        <v>N/A</v>
      </c>
      <c r="U1065" s="7" t="str">
        <f t="shared" si="184"/>
        <v>Yes</v>
      </c>
      <c r="V1065" s="5" t="str">
        <f t="shared" si="185"/>
        <v>Answer Required</v>
      </c>
      <c r="W1065" s="6" t="str">
        <f t="shared" si="186"/>
        <v>N/A</v>
      </c>
      <c r="X1065" s="5" t="s">
        <v>2886</v>
      </c>
    </row>
    <row r="1066" spans="1:24" ht="180" x14ac:dyDescent="0.25">
      <c r="A1066" s="77">
        <f>VLOOKUP(C1066,'BU and Control BU Listing'!A:E,5,FALSE)</f>
        <v>42300</v>
      </c>
      <c r="B1066" s="80" t="s">
        <v>8740</v>
      </c>
      <c r="C1066" s="22" t="str">
        <f t="shared" si="176"/>
        <v>42300</v>
      </c>
      <c r="D1066" s="22" t="str">
        <f t="shared" si="177"/>
        <v>09059</v>
      </c>
      <c r="E1066" s="21" t="str">
        <f>VLOOKUP(B1066,'Table A as of March 2024'!A:G,7,FALSE)</f>
        <v>Dept of Historic Resources</v>
      </c>
      <c r="F1066" s="21" t="str">
        <f>VLOOKUP(B1066,'Table A as of March 2024'!A:H,8,FALSE)</f>
        <v>VA BIPOC Hstrc Prsrvtn Fund</v>
      </c>
      <c r="G1066" s="11" t="str">
        <f>VLOOKUP(B1066,'Table A as of March 2024'!A:I,9,FALSE)</f>
        <v>100</v>
      </c>
      <c r="H1066" t="str">
        <f>VLOOKUP(B1066,'Table A as of March 2024'!A:L,12,FALSE)</f>
        <v>Yes</v>
      </c>
      <c r="I1066" s="9" t="str">
        <f>VLOOKUP(B1066,'Table A as of March 2024'!A:M,13,FALSE)</f>
        <v>U</v>
      </c>
      <c r="J1066" t="str">
        <f>VLOOKUP(B1066,'Table A as of March 2024'!A:O,15,FALSE)</f>
        <v>C</v>
      </c>
      <c r="K1066" t="str">
        <f>VLOOKUP(G1066,'ACFR Class Vlookup'!A:B,2,FALSE)</f>
        <v>Governmental</v>
      </c>
      <c r="L1066" s="1" t="str">
        <f>VLOOKUP(D1066,'Fund Information'!A:F,6,FALSE)</f>
        <v>Virginia Black, Indigenous, and People of Color Historic Preservation Fund established pursuant to Code of Virginia § 10.1-2202.5. Moneys in the Fund shall be used solely for grants to any eligible state-recognized or federally recognized Indian tribe, private nonprofit organization, or locality for eligible costs related to the purchase of a fee simple or protective interest in real property; rehabilitation or stabilization of real property; or data recovery of any cultural or historical property associated with Black, indigenous, or people of color communities and listed in the Virginia Landmarks Register, the National Register of Historic Places, designated as a National Historic Landmark, or determined eligible for such listing. Matching funds may be required for grants from the Fund.</v>
      </c>
      <c r="M1066" s="6" t="str">
        <f t="shared" si="178"/>
        <v>N/A</v>
      </c>
      <c r="N1066" s="6" t="s">
        <v>2886</v>
      </c>
      <c r="O1066" s="6" t="str">
        <f t="shared" si="179"/>
        <v>N/A</v>
      </c>
      <c r="P1066" s="5" t="s">
        <v>2886</v>
      </c>
      <c r="Q1066" s="6" t="str">
        <f t="shared" si="180"/>
        <v>N/A</v>
      </c>
      <c r="R1066" s="7" t="str">
        <f t="shared" si="181"/>
        <v>No</v>
      </c>
      <c r="S1066" s="5" t="str">
        <f t="shared" si="182"/>
        <v>Answer Required</v>
      </c>
      <c r="T1066" s="6" t="str">
        <f t="shared" si="183"/>
        <v>N/A</v>
      </c>
      <c r="U1066" s="7" t="str">
        <f t="shared" si="184"/>
        <v>Yes</v>
      </c>
      <c r="V1066" s="5" t="str">
        <f t="shared" si="185"/>
        <v>Answer Required</v>
      </c>
      <c r="W1066" s="6" t="str">
        <f t="shared" si="186"/>
        <v>N/A</v>
      </c>
      <c r="X1066" s="5" t="s">
        <v>2886</v>
      </c>
    </row>
    <row r="1067" spans="1:24" ht="45" x14ac:dyDescent="0.25">
      <c r="A1067" s="77">
        <f>VLOOKUP(C1067,'BU and Control BU Listing'!A:E,5,FALSE)</f>
        <v>42300</v>
      </c>
      <c r="B1067" s="80" t="s">
        <v>4452</v>
      </c>
      <c r="C1067" s="22" t="str">
        <f t="shared" si="176"/>
        <v>42300</v>
      </c>
      <c r="D1067" s="22" t="str">
        <f t="shared" si="177"/>
        <v>09106</v>
      </c>
      <c r="E1067" s="21" t="str">
        <f>VLOOKUP(B1067,'Table A as of March 2024'!A:G,7,FALSE)</f>
        <v>Dept of Historic Resources</v>
      </c>
      <c r="F1067" s="21" t="str">
        <f>VLOOKUP(B1067,'Table A as of March 2024'!A:H,8,FALSE)</f>
        <v>Historic Resources Fund</v>
      </c>
      <c r="G1067" s="11" t="str">
        <f>VLOOKUP(B1067,'Table A as of March 2024'!A:I,9,FALSE)</f>
        <v>105</v>
      </c>
      <c r="H1067" t="str">
        <f>VLOOKUP(B1067,'Table A as of March 2024'!A:L,12,FALSE)</f>
        <v>Yes</v>
      </c>
      <c r="I1067" s="9" t="str">
        <f>VLOOKUP(B1067,'Table A as of March 2024'!A:M,13,FALSE)</f>
        <v>U</v>
      </c>
      <c r="J1067" t="str">
        <f>VLOOKUP(B1067,'Table A as of March 2024'!A:O,15,FALSE)</f>
        <v>C</v>
      </c>
      <c r="K1067" t="str">
        <f>VLOOKUP(G1067,'ACFR Class Vlookup'!A:B,2,FALSE)</f>
        <v>Governmental</v>
      </c>
      <c r="L1067" s="1" t="str">
        <f>VLOOKUP(D1067,'Fund Information'!A:F,6,FALSE)</f>
        <v>Accounts for appropriations, and gifts and bequests. Funds used for the general purpose of education, financing of museum operating and capital expenses, performing research, etc.</v>
      </c>
      <c r="M1067" s="6" t="str">
        <f t="shared" si="178"/>
        <v>N/A</v>
      </c>
      <c r="N1067" s="6" t="s">
        <v>2886</v>
      </c>
      <c r="O1067" s="6" t="str">
        <f t="shared" si="179"/>
        <v>N/A</v>
      </c>
      <c r="P1067" s="5" t="s">
        <v>2886</v>
      </c>
      <c r="Q1067" s="6" t="str">
        <f t="shared" si="180"/>
        <v>N/A</v>
      </c>
      <c r="R1067" s="7" t="str">
        <f t="shared" si="181"/>
        <v>No</v>
      </c>
      <c r="S1067" s="5" t="str">
        <f t="shared" si="182"/>
        <v>Answer Required</v>
      </c>
      <c r="T1067" s="6" t="str">
        <f t="shared" si="183"/>
        <v>N/A</v>
      </c>
      <c r="U1067" s="7" t="str">
        <f t="shared" si="184"/>
        <v>Yes</v>
      </c>
      <c r="V1067" s="5" t="str">
        <f t="shared" si="185"/>
        <v>Answer Required</v>
      </c>
      <c r="W1067" s="6" t="str">
        <f t="shared" si="186"/>
        <v>N/A</v>
      </c>
      <c r="X1067" s="5" t="s">
        <v>2886</v>
      </c>
    </row>
    <row r="1068" spans="1:24" ht="45" x14ac:dyDescent="0.25">
      <c r="A1068" s="77">
        <f>VLOOKUP(C1068,'BU and Control BU Listing'!A:E,5,FALSE)</f>
        <v>42300</v>
      </c>
      <c r="B1068" s="80" t="s">
        <v>5284</v>
      </c>
      <c r="C1068" s="22" t="str">
        <f t="shared" si="176"/>
        <v>42300</v>
      </c>
      <c r="D1068" s="22" t="str">
        <f t="shared" si="177"/>
        <v>09271</v>
      </c>
      <c r="E1068" s="21" t="str">
        <f>VLOOKUP(B1068,'Table A as of March 2024'!A:G,7,FALSE)</f>
        <v>Dept of Historic Resources</v>
      </c>
      <c r="F1068" s="21" t="str">
        <f>VLOOKUP(B1068,'Table A as of March 2024'!A:H,8,FALSE)</f>
        <v>Preservation Easement Fund</v>
      </c>
      <c r="G1068" s="11" t="str">
        <f>VLOOKUP(B1068,'Table A as of March 2024'!A:I,9,FALSE)</f>
        <v>105</v>
      </c>
      <c r="H1068" t="str">
        <f>VLOOKUP(B1068,'Table A as of March 2024'!A:L,12,FALSE)</f>
        <v>Yes</v>
      </c>
      <c r="I1068" s="9" t="str">
        <f>VLOOKUP(B1068,'Table A as of March 2024'!A:M,13,FALSE)</f>
        <v>U</v>
      </c>
      <c r="J1068" t="str">
        <f>VLOOKUP(B1068,'Table A as of March 2024'!A:O,15,FALSE)</f>
        <v>C</v>
      </c>
      <c r="K1068" t="str">
        <f>VLOOKUP(G1068,'ACFR Class Vlookup'!A:B,2,FALSE)</f>
        <v>Governmental</v>
      </c>
      <c r="L1068" s="1" t="str">
        <f>VLOOKUP(D1068,'Fund Information'!A:F,6,FALSE)</f>
        <v>Accounts for general fund appropriations and funds received as gifts, endowments, or grants from the US Government. Funds are used for supporting and promoting a broad-based easement program.</v>
      </c>
      <c r="M1068" s="6" t="str">
        <f t="shared" si="178"/>
        <v>N/A</v>
      </c>
      <c r="N1068" s="6" t="s">
        <v>2886</v>
      </c>
      <c r="O1068" s="6" t="str">
        <f t="shared" si="179"/>
        <v>N/A</v>
      </c>
      <c r="P1068" s="5" t="s">
        <v>2886</v>
      </c>
      <c r="Q1068" s="6" t="str">
        <f t="shared" si="180"/>
        <v>N/A</v>
      </c>
      <c r="R1068" s="7" t="str">
        <f t="shared" si="181"/>
        <v>No</v>
      </c>
      <c r="S1068" s="5" t="str">
        <f t="shared" si="182"/>
        <v>Answer Required</v>
      </c>
      <c r="T1068" s="6" t="str">
        <f t="shared" si="183"/>
        <v>N/A</v>
      </c>
      <c r="U1068" s="7" t="str">
        <f t="shared" si="184"/>
        <v>Yes</v>
      </c>
      <c r="V1068" s="5" t="str">
        <f t="shared" si="185"/>
        <v>Answer Required</v>
      </c>
      <c r="W1068" s="6" t="str">
        <f t="shared" si="186"/>
        <v>N/A</v>
      </c>
      <c r="X1068" s="5" t="s">
        <v>2886</v>
      </c>
    </row>
    <row r="1069" spans="1:24" x14ac:dyDescent="0.25">
      <c r="A1069" s="77">
        <f>VLOOKUP(C1069,'BU and Control BU Listing'!A:E,5,FALSE)</f>
        <v>42300</v>
      </c>
      <c r="B1069" s="80" t="s">
        <v>4453</v>
      </c>
      <c r="C1069" s="22" t="str">
        <f t="shared" si="176"/>
        <v>42300</v>
      </c>
      <c r="D1069" s="22" t="str">
        <f t="shared" si="177"/>
        <v>10000</v>
      </c>
      <c r="E1069" s="21" t="str">
        <f>VLOOKUP(B1069,'Table A as of March 2024'!A:G,7,FALSE)</f>
        <v>Dept of Historic Resources</v>
      </c>
      <c r="F1069" s="21" t="str">
        <f>VLOOKUP(B1069,'Table A as of March 2024'!A:H,8,FALSE)</f>
        <v>Federal Trust</v>
      </c>
      <c r="G1069" s="11" t="str">
        <f>VLOOKUP(B1069,'Table A as of March 2024'!A:I,9,FALSE)</f>
        <v>120</v>
      </c>
      <c r="H1069" t="str">
        <f>VLOOKUP(B1069,'Table A as of March 2024'!A:L,12,FALSE)</f>
        <v>No</v>
      </c>
      <c r="I1069" s="9" t="str">
        <f>VLOOKUP(B1069,'Table A as of March 2024'!A:M,13,FALSE)</f>
        <v>R</v>
      </c>
      <c r="J1069" t="str">
        <f>VLOOKUP(B1069,'Table A as of March 2024'!A:O,15,FALSE)</f>
        <v>R</v>
      </c>
      <c r="K1069" t="str">
        <f>VLOOKUP(G1069,'ACFR Class Vlookup'!A:B,2,FALSE)</f>
        <v>Governmental</v>
      </c>
      <c r="L1069" s="1" t="str">
        <f>VLOOKUP(D1069,'Fund Information'!A:F,6,FALSE)</f>
        <v>This fund accounts for Federal funds.</v>
      </c>
      <c r="M1069" s="6" t="str">
        <f t="shared" si="178"/>
        <v>N/A</v>
      </c>
      <c r="N1069" s="6" t="s">
        <v>2886</v>
      </c>
      <c r="O1069" s="6" t="str">
        <f t="shared" si="179"/>
        <v>N/A</v>
      </c>
      <c r="P1069" s="5" t="s">
        <v>2886</v>
      </c>
      <c r="Q1069" s="6" t="str">
        <f t="shared" si="180"/>
        <v>N/A</v>
      </c>
      <c r="R1069" s="7" t="str">
        <f t="shared" si="181"/>
        <v>Yes</v>
      </c>
      <c r="S1069" s="5" t="str">
        <f t="shared" si="182"/>
        <v>Answer Required</v>
      </c>
      <c r="T1069" s="6" t="str">
        <f t="shared" si="183"/>
        <v>N/A</v>
      </c>
      <c r="U1069" s="7" t="str">
        <f t="shared" si="184"/>
        <v>No</v>
      </c>
      <c r="V1069" s="5" t="str">
        <f t="shared" si="185"/>
        <v>Answer Required</v>
      </c>
      <c r="W1069" s="6" t="str">
        <f t="shared" si="186"/>
        <v>N/A</v>
      </c>
      <c r="X1069" s="5" t="s">
        <v>2886</v>
      </c>
    </row>
    <row r="1070" spans="1:24" ht="30" x14ac:dyDescent="0.25">
      <c r="A1070" s="77">
        <f>VLOOKUP(C1070,'BU and Control BU Listing'!A:E,5,FALSE)</f>
        <v>42300</v>
      </c>
      <c r="B1070" s="80" t="s">
        <v>8246</v>
      </c>
      <c r="C1070" s="22" t="str">
        <f t="shared" si="176"/>
        <v>42300</v>
      </c>
      <c r="D1070" s="22" t="str">
        <f t="shared" si="177"/>
        <v>10710</v>
      </c>
      <c r="E1070" s="21" t="str">
        <f>VLOOKUP(B1070,'Table A as of March 2024'!A:G,7,FALSE)</f>
        <v>Dept of Historic Resources</v>
      </c>
      <c r="F1070" s="21" t="str">
        <f>VLOOKUP(B1070,'Table A as of March 2024'!A:H,8,FALSE)</f>
        <v>FEMA - State Agy - COVID-19</v>
      </c>
      <c r="G1070" s="11" t="str">
        <f>VLOOKUP(B1070,'Table A as of March 2024'!A:I,9,FALSE)</f>
        <v>120</v>
      </c>
      <c r="H1070" t="str">
        <f>VLOOKUP(B1070,'Table A as of March 2024'!A:L,12,FALSE)</f>
        <v>No</v>
      </c>
      <c r="I1070" s="9" t="str">
        <f>VLOOKUP(B1070,'Table A as of March 2024'!A:M,13,FALSE)</f>
        <v>V</v>
      </c>
      <c r="J1070" t="str">
        <f>VLOOKUP(B1070,'Table A as of March 2024'!A:O,15,FALSE)</f>
        <v>R</v>
      </c>
      <c r="K1070" t="str">
        <f>VLOOKUP(G1070,'ACFR Class Vlookup'!A:B,2,FALSE)</f>
        <v>Governmental</v>
      </c>
      <c r="L1070" s="1" t="str">
        <f>VLOOKUP(D1070,'Fund Information'!A:F,6,FALSE)</f>
        <v>Federal Emergency Management Agency (FEMA) - VDEM Pass Thru COVID -19 - State Agencies.</v>
      </c>
      <c r="M1070" s="6" t="str">
        <f t="shared" si="178"/>
        <v>N/A</v>
      </c>
      <c r="N1070" s="6" t="s">
        <v>2886</v>
      </c>
      <c r="O1070" s="6" t="str">
        <f t="shared" si="179"/>
        <v>N/A</v>
      </c>
      <c r="P1070" s="5" t="s">
        <v>2886</v>
      </c>
      <c r="Q1070" s="6" t="str">
        <f t="shared" si="180"/>
        <v>N/A</v>
      </c>
      <c r="R1070" s="7" t="str">
        <f t="shared" si="181"/>
        <v>Yes</v>
      </c>
      <c r="S1070" s="5" t="str">
        <f t="shared" si="182"/>
        <v>Answer Required</v>
      </c>
      <c r="T1070" s="6" t="str">
        <f t="shared" si="183"/>
        <v>N/A</v>
      </c>
      <c r="U1070" s="7" t="str">
        <f t="shared" si="184"/>
        <v>No</v>
      </c>
      <c r="V1070" s="5" t="str">
        <f t="shared" si="185"/>
        <v>Answer Required</v>
      </c>
      <c r="W1070" s="6" t="str">
        <f t="shared" si="186"/>
        <v>N/A</v>
      </c>
      <c r="X1070" s="5" t="s">
        <v>2886</v>
      </c>
    </row>
    <row r="1071" spans="1:24" ht="165" x14ac:dyDescent="0.25">
      <c r="A1071" s="77">
        <f>VLOOKUP(C1071,'BU and Control BU Listing'!A:E,5,FALSE)</f>
        <v>42300</v>
      </c>
      <c r="B1071" s="80" t="s">
        <v>8247</v>
      </c>
      <c r="C1071" s="22" t="str">
        <f t="shared" si="176"/>
        <v>42300</v>
      </c>
      <c r="D1071" s="22" t="str">
        <f t="shared" si="177"/>
        <v>12110</v>
      </c>
      <c r="E1071" s="21" t="str">
        <f>VLOOKUP(B1071,'Table A as of March 2024'!A:G,7,FALSE)</f>
        <v>Dept of Historic Resources</v>
      </c>
      <c r="F1071" s="21" t="str">
        <f>VLOOKUP(B1071,'Table A as of March 2024'!A:H,8,FALSE)</f>
        <v>ARP-CrvStLoclFisRecFd-COVID-19</v>
      </c>
      <c r="G1071" s="11" t="str">
        <f>VLOOKUP(B1071,'Table A as of March 2024'!A:I,9,FALSE)</f>
        <v>120</v>
      </c>
      <c r="H1071" t="str">
        <f>VLOOKUP(B1071,'Table A as of March 2024'!A:L,12,FALSE)</f>
        <v>No</v>
      </c>
      <c r="I1071" s="9" t="str">
        <f>VLOOKUP(B1071,'Table A as of March 2024'!A:M,13,FALSE)</f>
        <v>V</v>
      </c>
      <c r="J1071" t="str">
        <f>VLOOKUP(B1071,'Table A as of March 2024'!A:O,15,FALSE)</f>
        <v>R</v>
      </c>
      <c r="K1071" t="str">
        <f>VLOOKUP(G1071,'ACFR Class Vlookup'!A:B,2,FALSE)</f>
        <v>Governmental</v>
      </c>
      <c r="L1071" s="1" t="str">
        <f>VLOOKUP(D1071,'Fund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071" s="6" t="str">
        <f t="shared" si="178"/>
        <v>N/A</v>
      </c>
      <c r="N1071" s="6" t="s">
        <v>2886</v>
      </c>
      <c r="O1071" s="6" t="str">
        <f t="shared" si="179"/>
        <v>N/A</v>
      </c>
      <c r="P1071" s="5" t="s">
        <v>2886</v>
      </c>
      <c r="Q1071" s="6" t="str">
        <f t="shared" si="180"/>
        <v>N/A</v>
      </c>
      <c r="R1071" s="7" t="str">
        <f t="shared" si="181"/>
        <v>Yes</v>
      </c>
      <c r="S1071" s="5" t="str">
        <f t="shared" si="182"/>
        <v>Answer Required</v>
      </c>
      <c r="T1071" s="6" t="str">
        <f t="shared" si="183"/>
        <v>N/A</v>
      </c>
      <c r="U1071" s="7" t="str">
        <f t="shared" si="184"/>
        <v>No</v>
      </c>
      <c r="V1071" s="5" t="str">
        <f t="shared" si="185"/>
        <v>Answer Required</v>
      </c>
      <c r="W1071" s="6" t="str">
        <f t="shared" si="186"/>
        <v>N/A</v>
      </c>
      <c r="X1071" s="5" t="s">
        <v>2886</v>
      </c>
    </row>
    <row r="1072" spans="1:24" x14ac:dyDescent="0.25">
      <c r="A1072" s="77">
        <f>VLOOKUP(C1072,'BU and Control BU Listing'!A:E,5,FALSE)</f>
        <v>42500</v>
      </c>
      <c r="B1072" s="80" t="s">
        <v>4455</v>
      </c>
      <c r="C1072" s="22" t="str">
        <f t="shared" si="176"/>
        <v>42500</v>
      </c>
      <c r="D1072" s="22" t="str">
        <f t="shared" si="177"/>
        <v>01000</v>
      </c>
      <c r="E1072" s="21" t="str">
        <f>VLOOKUP(B1072,'Table A as of March 2024'!A:G,7,FALSE)</f>
        <v>Jamestown-Yorktown Foundation</v>
      </c>
      <c r="F1072" s="21" t="str">
        <f>VLOOKUP(B1072,'Table A as of March 2024'!A:H,8,FALSE)</f>
        <v>General Fund</v>
      </c>
      <c r="G1072" s="11" t="str">
        <f>VLOOKUP(B1072,'Table A as of March 2024'!A:I,9,FALSE)</f>
        <v>100</v>
      </c>
      <c r="H1072" t="str">
        <f>VLOOKUP(B1072,'Table A as of March 2024'!A:L,12,FALSE)</f>
        <v>No</v>
      </c>
      <c r="I1072" s="9" t="str">
        <f>VLOOKUP(B1072,'Table A as of March 2024'!A:M,13,FALSE)</f>
        <v>G</v>
      </c>
      <c r="J1072" t="str">
        <f>VLOOKUP(B1072,'Table A as of March 2024'!A:O,15,FALSE)</f>
        <v>U</v>
      </c>
      <c r="K1072" t="str">
        <f>VLOOKUP(G1072,'ACFR Class Vlookup'!A:B,2,FALSE)</f>
        <v>Governmental</v>
      </c>
      <c r="L1072" s="1" t="str">
        <f>VLOOKUP(D1072,'Fund Information'!A:F,6,FALSE)</f>
        <v>General Fund</v>
      </c>
      <c r="M1072" s="6" t="str">
        <f t="shared" si="178"/>
        <v>N/A</v>
      </c>
      <c r="N1072" s="6" t="s">
        <v>2886</v>
      </c>
      <c r="O1072" s="6" t="str">
        <f t="shared" si="179"/>
        <v>N/A</v>
      </c>
      <c r="P1072" s="5" t="s">
        <v>2886</v>
      </c>
      <c r="Q1072" s="6" t="str">
        <f t="shared" si="180"/>
        <v>N/A</v>
      </c>
      <c r="R1072" s="7" t="str">
        <f t="shared" si="181"/>
        <v>No</v>
      </c>
      <c r="S1072" s="5" t="str">
        <f t="shared" si="182"/>
        <v>Answer Required</v>
      </c>
      <c r="T1072" s="6" t="str">
        <f t="shared" si="183"/>
        <v>N/A</v>
      </c>
      <c r="U1072" s="7" t="str">
        <f t="shared" si="184"/>
        <v>No</v>
      </c>
      <c r="V1072" s="5" t="str">
        <f t="shared" si="185"/>
        <v>Answer Required</v>
      </c>
      <c r="W1072" s="6" t="str">
        <f t="shared" si="186"/>
        <v>N/A</v>
      </c>
      <c r="X1072" s="5" t="s">
        <v>2886</v>
      </c>
    </row>
    <row r="1073" spans="1:24" ht="90" x14ac:dyDescent="0.25">
      <c r="A1073" s="77">
        <f>VLOOKUP(C1073,'BU and Control BU Listing'!A:E,5,FALSE)</f>
        <v>42500</v>
      </c>
      <c r="B1073" s="80" t="s">
        <v>4456</v>
      </c>
      <c r="C1073" s="22" t="str">
        <f t="shared" si="176"/>
        <v>42500</v>
      </c>
      <c r="D1073" s="22" t="str">
        <f t="shared" si="177"/>
        <v>02425</v>
      </c>
      <c r="E1073" s="21" t="str">
        <f>VLOOKUP(B1073,'Table A as of March 2024'!A:G,7,FALSE)</f>
        <v>Jamestown-Yorktown Foundation</v>
      </c>
      <c r="F1073" s="21" t="str">
        <f>VLOOKUP(B1073,'Table A as of March 2024'!A:H,8,FALSE)</f>
        <v>JYF Special Revenue Fund</v>
      </c>
      <c r="G1073" s="11" t="str">
        <f>VLOOKUP(B1073,'Table A as of March 2024'!A:I,9,FALSE)</f>
        <v>100</v>
      </c>
      <c r="H1073" t="str">
        <f>VLOOKUP(B1073,'Table A as of March 2024'!A:L,12,FALSE)</f>
        <v>Yes</v>
      </c>
      <c r="I1073" s="9" t="str">
        <f>VLOOKUP(B1073,'Table A as of March 2024'!A:M,13,FALSE)</f>
        <v>U</v>
      </c>
      <c r="J1073" t="str">
        <f>VLOOKUP(B1073,'Table A as of March 2024'!A:O,15,FALSE)</f>
        <v>C</v>
      </c>
      <c r="K1073" t="str">
        <f>VLOOKUP(G1073,'ACFR Class Vlookup'!A:B,2,FALSE)</f>
        <v>Governmental</v>
      </c>
      <c r="L1073" s="1" t="str">
        <f>VLOOKUP(D1073,'Fund Information'!A:F,6,FALSE)</f>
        <v>Admission revenue, gifts, grants and misc. revenue of JYF to further an appreciation of contributions of first permanent English-speaking settlers and their American Indian neighbors of VA and the U.S. to the building of our Commonwealth and nation, to commemorate the winning of U.S. independence at Yorktown, and to enhance understanding of the making of U.S. Constitution and Bill of Rights.</v>
      </c>
      <c r="M1073" s="6" t="str">
        <f t="shared" si="178"/>
        <v>N/A</v>
      </c>
      <c r="N1073" s="6" t="s">
        <v>2886</v>
      </c>
      <c r="O1073" s="6" t="str">
        <f t="shared" si="179"/>
        <v>N/A</v>
      </c>
      <c r="P1073" s="5" t="s">
        <v>2886</v>
      </c>
      <c r="Q1073" s="6" t="str">
        <f t="shared" si="180"/>
        <v>N/A</v>
      </c>
      <c r="R1073" s="7" t="str">
        <f t="shared" si="181"/>
        <v>No</v>
      </c>
      <c r="S1073" s="5" t="str">
        <f t="shared" si="182"/>
        <v>Answer Required</v>
      </c>
      <c r="T1073" s="6" t="str">
        <f t="shared" si="183"/>
        <v>N/A</v>
      </c>
      <c r="U1073" s="7" t="str">
        <f t="shared" si="184"/>
        <v>Yes</v>
      </c>
      <c r="V1073" s="5" t="str">
        <f t="shared" si="185"/>
        <v>Answer Required</v>
      </c>
      <c r="W1073" s="6" t="str">
        <f t="shared" si="186"/>
        <v>N/A</v>
      </c>
      <c r="X1073" s="5" t="s">
        <v>2886</v>
      </c>
    </row>
    <row r="1074" spans="1:24" ht="30" x14ac:dyDescent="0.25">
      <c r="A1074" s="77">
        <f>VLOOKUP(C1074,'BU and Control BU Listing'!A:E,5,FALSE)</f>
        <v>42500</v>
      </c>
      <c r="B1074" s="80" t="s">
        <v>4457</v>
      </c>
      <c r="C1074" s="22" t="str">
        <f t="shared" si="176"/>
        <v>42500</v>
      </c>
      <c r="D1074" s="22" t="str">
        <f t="shared" si="177"/>
        <v>08200</v>
      </c>
      <c r="E1074" s="21" t="str">
        <f>VLOOKUP(B1074,'Table A as of March 2024'!A:G,7,FALSE)</f>
        <v>Jamestown-Yorktown Foundation</v>
      </c>
      <c r="F1074" s="21" t="str">
        <f>VLOOKUP(B1074,'Table A as of March 2024'!A:H,8,FALSE)</f>
        <v>VPBA Projects</v>
      </c>
      <c r="G1074" s="11" t="str">
        <f>VLOOKUP(B1074,'Table A as of March 2024'!A:I,9,FALSE)</f>
        <v>156</v>
      </c>
      <c r="H1074" t="str">
        <f>VLOOKUP(B1074,'Table A as of March 2024'!A:L,12,FALSE)</f>
        <v>No</v>
      </c>
      <c r="I1074" s="9" t="str">
        <f>VLOOKUP(B1074,'Table A as of March 2024'!A:M,13,FALSE)</f>
        <v>R</v>
      </c>
      <c r="J1074" t="str">
        <f>VLOOKUP(B1074,'Table A as of March 2024'!A:O,15,FALSE)</f>
        <v>R</v>
      </c>
      <c r="K1074" t="str">
        <f>VLOOKUP(G1074,'ACFR Class Vlookup'!A:B,2,FALSE)</f>
        <v>Governmental</v>
      </c>
      <c r="L1074" s="1" t="str">
        <f>VLOOKUP(D1074,'Fund Information'!A:F,6,FALSE)</f>
        <v>Blended component unit recorded from Department of Treasury VPBA financial statement template submissions.</v>
      </c>
      <c r="M1074" s="6" t="str">
        <f t="shared" si="178"/>
        <v>N/A</v>
      </c>
      <c r="N1074" s="6" t="s">
        <v>2886</v>
      </c>
      <c r="O1074" s="6" t="str">
        <f t="shared" si="179"/>
        <v>N/A</v>
      </c>
      <c r="P1074" s="5" t="s">
        <v>2886</v>
      </c>
      <c r="Q1074" s="6" t="str">
        <f t="shared" si="180"/>
        <v>N/A</v>
      </c>
      <c r="R1074" s="7" t="str">
        <f t="shared" si="181"/>
        <v>Yes</v>
      </c>
      <c r="S1074" s="5" t="str">
        <f t="shared" si="182"/>
        <v>Answer Required</v>
      </c>
      <c r="T1074" s="6" t="str">
        <f t="shared" si="183"/>
        <v>N/A</v>
      </c>
      <c r="U1074" s="7" t="str">
        <f t="shared" si="184"/>
        <v>No</v>
      </c>
      <c r="V1074" s="5" t="str">
        <f t="shared" si="185"/>
        <v>Answer Required</v>
      </c>
      <c r="W1074" s="6" t="str">
        <f t="shared" si="186"/>
        <v>N/A</v>
      </c>
      <c r="X1074" s="5" t="s">
        <v>2886</v>
      </c>
    </row>
    <row r="1075" spans="1:24" x14ac:dyDescent="0.25">
      <c r="A1075" s="77">
        <f>VLOOKUP(C1075,'BU and Control BU Listing'!A:E,5,FALSE)</f>
        <v>42500</v>
      </c>
      <c r="B1075" s="80" t="s">
        <v>4458</v>
      </c>
      <c r="C1075" s="22" t="str">
        <f t="shared" si="176"/>
        <v>42500</v>
      </c>
      <c r="D1075" s="22" t="str">
        <f t="shared" si="177"/>
        <v>10000</v>
      </c>
      <c r="E1075" s="21" t="str">
        <f>VLOOKUP(B1075,'Table A as of March 2024'!A:G,7,FALSE)</f>
        <v>Jamestown-Yorktown Foundation</v>
      </c>
      <c r="F1075" s="21" t="str">
        <f>VLOOKUP(B1075,'Table A as of March 2024'!A:H,8,FALSE)</f>
        <v>Federal Trust</v>
      </c>
      <c r="G1075" s="11" t="str">
        <f>VLOOKUP(B1075,'Table A as of March 2024'!A:I,9,FALSE)</f>
        <v>120</v>
      </c>
      <c r="H1075" t="str">
        <f>VLOOKUP(B1075,'Table A as of March 2024'!A:L,12,FALSE)</f>
        <v>No</v>
      </c>
      <c r="I1075" s="9" t="str">
        <f>VLOOKUP(B1075,'Table A as of March 2024'!A:M,13,FALSE)</f>
        <v>R</v>
      </c>
      <c r="J1075" t="str">
        <f>VLOOKUP(B1075,'Table A as of March 2024'!A:O,15,FALSE)</f>
        <v>R</v>
      </c>
      <c r="K1075" t="str">
        <f>VLOOKUP(G1075,'ACFR Class Vlookup'!A:B,2,FALSE)</f>
        <v>Governmental</v>
      </c>
      <c r="L1075" s="1" t="str">
        <f>VLOOKUP(D1075,'Fund Information'!A:F,6,FALSE)</f>
        <v>This fund accounts for Federal funds.</v>
      </c>
      <c r="M1075" s="6" t="str">
        <f t="shared" si="178"/>
        <v>N/A</v>
      </c>
      <c r="N1075" s="6" t="s">
        <v>2886</v>
      </c>
      <c r="O1075" s="6" t="str">
        <f t="shared" si="179"/>
        <v>N/A</v>
      </c>
      <c r="P1075" s="5" t="s">
        <v>2886</v>
      </c>
      <c r="Q1075" s="6" t="str">
        <f t="shared" si="180"/>
        <v>N/A</v>
      </c>
      <c r="R1075" s="7" t="str">
        <f t="shared" si="181"/>
        <v>Yes</v>
      </c>
      <c r="S1075" s="5" t="str">
        <f t="shared" si="182"/>
        <v>Answer Required</v>
      </c>
      <c r="T1075" s="6" t="str">
        <f t="shared" si="183"/>
        <v>N/A</v>
      </c>
      <c r="U1075" s="7" t="str">
        <f t="shared" si="184"/>
        <v>No</v>
      </c>
      <c r="V1075" s="5" t="str">
        <f t="shared" si="185"/>
        <v>Answer Required</v>
      </c>
      <c r="W1075" s="6" t="str">
        <f t="shared" si="186"/>
        <v>N/A</v>
      </c>
      <c r="X1075" s="5" t="s">
        <v>2886</v>
      </c>
    </row>
    <row r="1076" spans="1:24" ht="165" x14ac:dyDescent="0.25">
      <c r="A1076" s="77">
        <f>VLOOKUP(C1076,'BU and Control BU Listing'!A:E,5,FALSE)</f>
        <v>42500</v>
      </c>
      <c r="B1076" s="80" t="s">
        <v>5966</v>
      </c>
      <c r="C1076" s="22" t="str">
        <f t="shared" si="176"/>
        <v>42500</v>
      </c>
      <c r="D1076" s="22" t="str">
        <f t="shared" si="177"/>
        <v>10110</v>
      </c>
      <c r="E1076" s="21" t="str">
        <f>VLOOKUP(B1076,'Table A as of March 2024'!A:G,7,FALSE)</f>
        <v>Jamestown-Yorktown Foundation</v>
      </c>
      <c r="F1076" s="21" t="str">
        <f>VLOOKUP(B1076,'Table A as of March 2024'!A:H,8,FALSE)</f>
        <v>CARESActRlfFd–General-COVID-19</v>
      </c>
      <c r="G1076" s="11" t="str">
        <f>VLOOKUP(B1076,'Table A as of March 2024'!A:I,9,FALSE)</f>
        <v>120</v>
      </c>
      <c r="H1076" t="str">
        <f>VLOOKUP(B1076,'Table A as of March 2024'!A:L,12,FALSE)</f>
        <v>No</v>
      </c>
      <c r="I1076" s="9" t="str">
        <f>VLOOKUP(B1076,'Table A as of March 2024'!A:M,13,FALSE)</f>
        <v>V</v>
      </c>
      <c r="J1076" t="str">
        <f>VLOOKUP(B1076,'Table A as of March 2024'!A:O,15,FALSE)</f>
        <v>R</v>
      </c>
      <c r="K1076" t="str">
        <f>VLOOKUP(G1076,'ACFR Class Vlookup'!A:B,2,FALSE)</f>
        <v>Governmental</v>
      </c>
      <c r="L1076" s="1" t="str">
        <f>VLOOKUP(D1076,'Fund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076" s="6" t="str">
        <f t="shared" si="178"/>
        <v>N/A</v>
      </c>
      <c r="N1076" s="6" t="s">
        <v>2886</v>
      </c>
      <c r="O1076" s="6" t="str">
        <f t="shared" si="179"/>
        <v>N/A</v>
      </c>
      <c r="P1076" s="5" t="s">
        <v>2886</v>
      </c>
      <c r="Q1076" s="6" t="str">
        <f t="shared" si="180"/>
        <v>N/A</v>
      </c>
      <c r="R1076" s="7" t="str">
        <f t="shared" si="181"/>
        <v>Yes</v>
      </c>
      <c r="S1076" s="5" t="str">
        <f t="shared" si="182"/>
        <v>Answer Required</v>
      </c>
      <c r="T1076" s="6" t="str">
        <f t="shared" si="183"/>
        <v>N/A</v>
      </c>
      <c r="U1076" s="7" t="str">
        <f t="shared" si="184"/>
        <v>No</v>
      </c>
      <c r="V1076" s="5" t="str">
        <f t="shared" si="185"/>
        <v>Answer Required</v>
      </c>
      <c r="W1076" s="6" t="str">
        <f t="shared" si="186"/>
        <v>N/A</v>
      </c>
      <c r="X1076" s="5" t="s">
        <v>2886</v>
      </c>
    </row>
    <row r="1077" spans="1:24" ht="165" x14ac:dyDescent="0.25">
      <c r="A1077" s="77">
        <f>VLOOKUP(C1077,'BU and Control BU Listing'!A:E,5,FALSE)</f>
        <v>42500</v>
      </c>
      <c r="B1077" s="80" t="s">
        <v>8248</v>
      </c>
      <c r="C1077" s="22" t="str">
        <f t="shared" si="176"/>
        <v>42500</v>
      </c>
      <c r="D1077" s="22" t="str">
        <f t="shared" si="177"/>
        <v>12110</v>
      </c>
      <c r="E1077" s="21" t="str">
        <f>VLOOKUP(B1077,'Table A as of March 2024'!A:G,7,FALSE)</f>
        <v>Jamestown-Yorktown Foundation</v>
      </c>
      <c r="F1077" s="21" t="str">
        <f>VLOOKUP(B1077,'Table A as of March 2024'!A:H,8,FALSE)</f>
        <v>ARP-CrvStLoclFisRecFd-COVID-19</v>
      </c>
      <c r="G1077" s="11" t="str">
        <f>VLOOKUP(B1077,'Table A as of March 2024'!A:I,9,FALSE)</f>
        <v>120</v>
      </c>
      <c r="H1077" t="str">
        <f>VLOOKUP(B1077,'Table A as of March 2024'!A:L,12,FALSE)</f>
        <v>No</v>
      </c>
      <c r="I1077" s="9" t="str">
        <f>VLOOKUP(B1077,'Table A as of March 2024'!A:M,13,FALSE)</f>
        <v>V</v>
      </c>
      <c r="J1077" t="str">
        <f>VLOOKUP(B1077,'Table A as of March 2024'!A:O,15,FALSE)</f>
        <v>R</v>
      </c>
      <c r="K1077" t="str">
        <f>VLOOKUP(G1077,'ACFR Class Vlookup'!A:B,2,FALSE)</f>
        <v>Governmental</v>
      </c>
      <c r="L1077" s="1" t="str">
        <f>VLOOKUP(D1077,'Fund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077" s="6" t="str">
        <f t="shared" si="178"/>
        <v>N/A</v>
      </c>
      <c r="N1077" s="6" t="s">
        <v>2886</v>
      </c>
      <c r="O1077" s="6" t="str">
        <f t="shared" si="179"/>
        <v>N/A</v>
      </c>
      <c r="P1077" s="5" t="s">
        <v>2886</v>
      </c>
      <c r="Q1077" s="6" t="str">
        <f t="shared" si="180"/>
        <v>N/A</v>
      </c>
      <c r="R1077" s="7" t="str">
        <f t="shared" si="181"/>
        <v>Yes</v>
      </c>
      <c r="S1077" s="5" t="str">
        <f t="shared" si="182"/>
        <v>Answer Required</v>
      </c>
      <c r="T1077" s="6" t="str">
        <f t="shared" si="183"/>
        <v>N/A</v>
      </c>
      <c r="U1077" s="7" t="str">
        <f t="shared" si="184"/>
        <v>No</v>
      </c>
      <c r="V1077" s="5" t="str">
        <f t="shared" si="185"/>
        <v>Answer Required</v>
      </c>
      <c r="W1077" s="6" t="str">
        <f t="shared" si="186"/>
        <v>N/A</v>
      </c>
      <c r="X1077" s="5" t="s">
        <v>2886</v>
      </c>
    </row>
    <row r="1078" spans="1:24" x14ac:dyDescent="0.25">
      <c r="A1078" s="77">
        <f>VLOOKUP(C1078,'BU and Control BU Listing'!A:E,5,FALSE)</f>
        <v>44000</v>
      </c>
      <c r="B1078" s="80" t="s">
        <v>4460</v>
      </c>
      <c r="C1078" s="22" t="str">
        <f t="shared" si="176"/>
        <v>44000</v>
      </c>
      <c r="D1078" s="22" t="str">
        <f t="shared" si="177"/>
        <v>01000</v>
      </c>
      <c r="E1078" s="21" t="str">
        <f>VLOOKUP(B1078,'Table A as of March 2024'!A:G,7,FALSE)</f>
        <v>Dept of Environmental Quality</v>
      </c>
      <c r="F1078" s="21" t="str">
        <f>VLOOKUP(B1078,'Table A as of March 2024'!A:H,8,FALSE)</f>
        <v>General Fund</v>
      </c>
      <c r="G1078" s="11" t="str">
        <f>VLOOKUP(B1078,'Table A as of March 2024'!A:I,9,FALSE)</f>
        <v>100</v>
      </c>
      <c r="H1078" t="str">
        <f>VLOOKUP(B1078,'Table A as of March 2024'!A:L,12,FALSE)</f>
        <v>No</v>
      </c>
      <c r="I1078" s="9" t="str">
        <f>VLOOKUP(B1078,'Table A as of March 2024'!A:M,13,FALSE)</f>
        <v>G</v>
      </c>
      <c r="J1078" t="str">
        <f>VLOOKUP(B1078,'Table A as of March 2024'!A:O,15,FALSE)</f>
        <v>U</v>
      </c>
      <c r="K1078" t="str">
        <f>VLOOKUP(G1078,'ACFR Class Vlookup'!A:B,2,FALSE)</f>
        <v>Governmental</v>
      </c>
      <c r="L1078" s="1" t="str">
        <f>VLOOKUP(D1078,'Fund Information'!A:F,6,FALSE)</f>
        <v>General Fund</v>
      </c>
      <c r="M1078" s="6" t="str">
        <f t="shared" si="178"/>
        <v>N/A</v>
      </c>
      <c r="N1078" s="6" t="s">
        <v>2886</v>
      </c>
      <c r="O1078" s="6" t="str">
        <f t="shared" si="179"/>
        <v>N/A</v>
      </c>
      <c r="P1078" s="5" t="s">
        <v>2886</v>
      </c>
      <c r="Q1078" s="6" t="str">
        <f t="shared" si="180"/>
        <v>N/A</v>
      </c>
      <c r="R1078" s="7" t="str">
        <f t="shared" si="181"/>
        <v>No</v>
      </c>
      <c r="S1078" s="5" t="str">
        <f t="shared" si="182"/>
        <v>Answer Required</v>
      </c>
      <c r="T1078" s="6" t="str">
        <f t="shared" si="183"/>
        <v>N/A</v>
      </c>
      <c r="U1078" s="7" t="str">
        <f t="shared" si="184"/>
        <v>No</v>
      </c>
      <c r="V1078" s="5" t="str">
        <f t="shared" si="185"/>
        <v>Answer Required</v>
      </c>
      <c r="W1078" s="6" t="str">
        <f t="shared" si="186"/>
        <v>N/A</v>
      </c>
      <c r="X1078" s="5" t="s">
        <v>2886</v>
      </c>
    </row>
    <row r="1079" spans="1:24" ht="75" x14ac:dyDescent="0.25">
      <c r="A1079" s="77">
        <f>VLOOKUP(C1079,'BU and Control BU Listing'!A:E,5,FALSE)</f>
        <v>44000</v>
      </c>
      <c r="B1079" s="80" t="s">
        <v>5967</v>
      </c>
      <c r="C1079" s="22" t="str">
        <f t="shared" si="176"/>
        <v>44000</v>
      </c>
      <c r="D1079" s="22" t="str">
        <f t="shared" si="177"/>
        <v>02018</v>
      </c>
      <c r="E1079" s="21" t="str">
        <f>VLOOKUP(B1079,'Table A as of March 2024'!A:G,7,FALSE)</f>
        <v>Dept of Environmental Quality</v>
      </c>
      <c r="F1079" s="21" t="str">
        <f>VLOOKUP(B1079,'Table A as of March 2024'!A:H,8,FALSE)</f>
        <v>Regnl Greenhouse Gas Initiatve</v>
      </c>
      <c r="G1079" s="11" t="str">
        <f>VLOOKUP(B1079,'Table A as of March 2024'!A:I,9,FALSE)</f>
        <v>105</v>
      </c>
      <c r="H1079" t="str">
        <f>VLOOKUP(B1079,'Table A as of March 2024'!A:L,12,FALSE)</f>
        <v>No</v>
      </c>
      <c r="I1079" s="9" t="str">
        <f>VLOOKUP(B1079,'Table A as of March 2024'!A:M,13,FALSE)</f>
        <v>U</v>
      </c>
      <c r="J1079" t="str">
        <f>VLOOKUP(B1079,'Table A as of March 2024'!A:O,15,FALSE)</f>
        <v>C</v>
      </c>
      <c r="K1079" t="str">
        <f>VLOOKUP(G1079,'ACFR Class Vlookup'!A:B,2,FALSE)</f>
        <v>Governmental</v>
      </c>
      <c r="L1079" s="1" t="str">
        <f>VLOOKUP(D1079,'Fund Information'!A:F,6,FALSE)</f>
        <v>Regional Greenhouse Gas Initiative Fund - § 10.1-1330. C. To the extent permitted by Article X, Section 7 of the Constitution of Virginia, the state treasury shall (i) hold the proceeds recovered from the allowance auction in an interest-bearing account with all interest directed to the account to carry out the purposes of this article</v>
      </c>
      <c r="M1079" s="6" t="str">
        <f t="shared" si="178"/>
        <v>N/A</v>
      </c>
      <c r="N1079" s="6" t="s">
        <v>2886</v>
      </c>
      <c r="O1079" s="6" t="str">
        <f t="shared" si="179"/>
        <v>N/A</v>
      </c>
      <c r="P1079" s="5" t="s">
        <v>2886</v>
      </c>
      <c r="Q1079" s="6" t="str">
        <f t="shared" si="180"/>
        <v>N/A</v>
      </c>
      <c r="R1079" s="7" t="str">
        <f t="shared" si="181"/>
        <v>No</v>
      </c>
      <c r="S1079" s="5" t="str">
        <f t="shared" si="182"/>
        <v>Answer Required</v>
      </c>
      <c r="T1079" s="6" t="str">
        <f t="shared" si="183"/>
        <v>N/A</v>
      </c>
      <c r="U1079" s="7" t="str">
        <f t="shared" si="184"/>
        <v>Yes</v>
      </c>
      <c r="V1079" s="5" t="str">
        <f t="shared" si="185"/>
        <v>Answer Required</v>
      </c>
      <c r="W1079" s="6" t="str">
        <f t="shared" si="186"/>
        <v>N/A</v>
      </c>
      <c r="X1079" s="5" t="s">
        <v>2886</v>
      </c>
    </row>
    <row r="1080" spans="1:24" ht="45" x14ac:dyDescent="0.25">
      <c r="A1080" s="77">
        <f>VLOOKUP(C1080,'BU and Control BU Listing'!A:E,5,FALSE)</f>
        <v>44000</v>
      </c>
      <c r="B1080" s="80" t="s">
        <v>4461</v>
      </c>
      <c r="C1080" s="22" t="str">
        <f t="shared" si="176"/>
        <v>44000</v>
      </c>
      <c r="D1080" s="22" t="str">
        <f t="shared" si="177"/>
        <v>02149</v>
      </c>
      <c r="E1080" s="21" t="str">
        <f>VLOOKUP(B1080,'Table A as of March 2024'!A:G,7,FALSE)</f>
        <v>Dept of Environmental Quality</v>
      </c>
      <c r="F1080" s="21" t="str">
        <f>VLOOKUP(B1080,'Table A as of March 2024'!A:H,8,FALSE)</f>
        <v>Voluntary Remediation Fund</v>
      </c>
      <c r="G1080" s="11" t="str">
        <f>VLOOKUP(B1080,'Table A as of March 2024'!A:I,9,FALSE)</f>
        <v>100</v>
      </c>
      <c r="H1080" t="str">
        <f>VLOOKUP(B1080,'Table A as of March 2024'!A:L,12,FALSE)</f>
        <v>No</v>
      </c>
      <c r="I1080" s="9" t="str">
        <f>VLOOKUP(B1080,'Table A as of March 2024'!A:M,13,FALSE)</f>
        <v>U</v>
      </c>
      <c r="J1080" t="str">
        <f>VLOOKUP(B1080,'Table A as of March 2024'!A:O,15,FALSE)</f>
        <v>C</v>
      </c>
      <c r="K1080" t="str">
        <f>VLOOKUP(G1080,'ACFR Class Vlookup'!A:B,2,FALSE)</f>
        <v>Governmental</v>
      </c>
      <c r="L1080" s="1" t="str">
        <f>VLOOKUP(D1080,'Fund Information'!A:F,6,FALSE)</f>
        <v>Accounts for registration fees collected from persons conducting voluntary site remediation. Funds are used to defray the actual reasonable costs of the remediation.</v>
      </c>
      <c r="M1080" s="6" t="str">
        <f t="shared" si="178"/>
        <v>N/A</v>
      </c>
      <c r="N1080" s="6" t="s">
        <v>2886</v>
      </c>
      <c r="O1080" s="6" t="str">
        <f t="shared" si="179"/>
        <v>N/A</v>
      </c>
      <c r="P1080" s="5" t="s">
        <v>2886</v>
      </c>
      <c r="Q1080" s="6" t="str">
        <f t="shared" si="180"/>
        <v>N/A</v>
      </c>
      <c r="R1080" s="7" t="str">
        <f t="shared" si="181"/>
        <v>No</v>
      </c>
      <c r="S1080" s="5" t="str">
        <f t="shared" si="182"/>
        <v>Answer Required</v>
      </c>
      <c r="T1080" s="6" t="str">
        <f t="shared" si="183"/>
        <v>N/A</v>
      </c>
      <c r="U1080" s="7" t="str">
        <f t="shared" si="184"/>
        <v>Yes</v>
      </c>
      <c r="V1080" s="5" t="str">
        <f t="shared" si="185"/>
        <v>Answer Required</v>
      </c>
      <c r="W1080" s="6" t="str">
        <f t="shared" si="186"/>
        <v>N/A</v>
      </c>
      <c r="X1080" s="5" t="s">
        <v>2886</v>
      </c>
    </row>
    <row r="1081" spans="1:24" ht="45" x14ac:dyDescent="0.25">
      <c r="A1081" s="77">
        <f>VLOOKUP(C1081,'BU and Control BU Listing'!A:E,5,FALSE)</f>
        <v>44000</v>
      </c>
      <c r="B1081" s="80" t="s">
        <v>4462</v>
      </c>
      <c r="C1081" s="22" t="str">
        <f t="shared" si="176"/>
        <v>44000</v>
      </c>
      <c r="D1081" s="22" t="str">
        <f t="shared" si="177"/>
        <v>02321</v>
      </c>
      <c r="E1081" s="21" t="str">
        <f>VLOOKUP(B1081,'Table A as of March 2024'!A:G,7,FALSE)</f>
        <v>Dept of Environmental Quality</v>
      </c>
      <c r="F1081" s="21" t="str">
        <f>VLOOKUP(B1081,'Table A as of March 2024'!A:H,8,FALSE)</f>
        <v>Fish Killing Investigation</v>
      </c>
      <c r="G1081" s="11" t="str">
        <f>VLOOKUP(B1081,'Table A as of March 2024'!A:I,9,FALSE)</f>
        <v>100</v>
      </c>
      <c r="H1081" t="str">
        <f>VLOOKUP(B1081,'Table A as of March 2024'!A:L,12,FALSE)</f>
        <v>No</v>
      </c>
      <c r="I1081" s="9" t="str">
        <f>VLOOKUP(B1081,'Table A as of March 2024'!A:M,13,FALSE)</f>
        <v>U</v>
      </c>
      <c r="J1081" t="str">
        <f>VLOOKUP(B1081,'Table A as of March 2024'!A:O,15,FALSE)</f>
        <v>C</v>
      </c>
      <c r="K1081" t="str">
        <f>VLOOKUP(G1081,'ACFR Class Vlookup'!A:B,2,FALSE)</f>
        <v>Governmental</v>
      </c>
      <c r="L1081" s="1" t="str">
        <f>VLOOKUP(D1081,'Fund Information'!A:F,6,FALSE)</f>
        <v>This fund receives money by cost recovery for those companies that pollute that create fish kills.  This money is used for normal costs of the agency.</v>
      </c>
      <c r="M1081" s="6" t="str">
        <f t="shared" si="178"/>
        <v>N/A</v>
      </c>
      <c r="N1081" s="6" t="s">
        <v>2886</v>
      </c>
      <c r="O1081" s="6" t="str">
        <f t="shared" si="179"/>
        <v>N/A</v>
      </c>
      <c r="P1081" s="5" t="s">
        <v>2886</v>
      </c>
      <c r="Q1081" s="6" t="str">
        <f t="shared" si="180"/>
        <v>N/A</v>
      </c>
      <c r="R1081" s="7" t="str">
        <f t="shared" si="181"/>
        <v>No</v>
      </c>
      <c r="S1081" s="5" t="str">
        <f t="shared" si="182"/>
        <v>Answer Required</v>
      </c>
      <c r="T1081" s="6" t="str">
        <f t="shared" si="183"/>
        <v>N/A</v>
      </c>
      <c r="U1081" s="7" t="str">
        <f t="shared" si="184"/>
        <v>Yes</v>
      </c>
      <c r="V1081" s="5" t="str">
        <f t="shared" si="185"/>
        <v>Answer Required</v>
      </c>
      <c r="W1081" s="6" t="str">
        <f t="shared" si="186"/>
        <v>N/A</v>
      </c>
      <c r="X1081" s="5" t="s">
        <v>2886</v>
      </c>
    </row>
    <row r="1082" spans="1:24" ht="30" x14ac:dyDescent="0.25">
      <c r="A1082" s="77">
        <f>VLOOKUP(C1082,'BU and Control BU Listing'!A:E,5,FALSE)</f>
        <v>44000</v>
      </c>
      <c r="B1082" s="80" t="s">
        <v>4463</v>
      </c>
      <c r="C1082" s="22" t="str">
        <f t="shared" si="176"/>
        <v>44000</v>
      </c>
      <c r="D1082" s="22" t="str">
        <f t="shared" si="177"/>
        <v>02440</v>
      </c>
      <c r="E1082" s="21" t="str">
        <f>VLOOKUP(B1082,'Table A as of March 2024'!A:G,7,FALSE)</f>
        <v>Dept of Environmental Quality</v>
      </c>
      <c r="F1082" s="21" t="str">
        <f>VLOOKUP(B1082,'Table A as of March 2024'!A:H,8,FALSE)</f>
        <v>DEQ Special Revenue Fund</v>
      </c>
      <c r="G1082" s="11" t="str">
        <f>VLOOKUP(B1082,'Table A as of March 2024'!A:I,9,FALSE)</f>
        <v>100</v>
      </c>
      <c r="H1082" t="str">
        <f>VLOOKUP(B1082,'Table A as of March 2024'!A:L,12,FALSE)</f>
        <v>No</v>
      </c>
      <c r="I1082" s="9" t="str">
        <f>VLOOKUP(B1082,'Table A as of March 2024'!A:M,13,FALSE)</f>
        <v>U</v>
      </c>
      <c r="J1082" t="str">
        <f>VLOOKUP(B1082,'Table A as of March 2024'!A:O,15,FALSE)</f>
        <v>A</v>
      </c>
      <c r="K1082" t="str">
        <f>VLOOKUP(G1082,'ACFR Class Vlookup'!A:B,2,FALSE)</f>
        <v>Governmental</v>
      </c>
      <c r="L1082" s="1" t="str">
        <f>VLOOKUP(D1082,'Fund Information'!A:F,6,FALSE)</f>
        <v>Accounts for Tax Credit Application Fees, Archives Research, Cost Share local match and other agency receipts.</v>
      </c>
      <c r="M1082" s="6" t="str">
        <f t="shared" si="178"/>
        <v>N/A</v>
      </c>
      <c r="N1082" s="6" t="s">
        <v>2886</v>
      </c>
      <c r="O1082" s="6" t="str">
        <f t="shared" si="179"/>
        <v>N/A</v>
      </c>
      <c r="P1082" s="5" t="s">
        <v>2886</v>
      </c>
      <c r="Q1082" s="6" t="str">
        <f t="shared" si="180"/>
        <v>N/A</v>
      </c>
      <c r="R1082" s="7" t="str">
        <f t="shared" si="181"/>
        <v>No</v>
      </c>
      <c r="S1082" s="5" t="str">
        <f t="shared" si="182"/>
        <v>Answer Required</v>
      </c>
      <c r="T1082" s="6" t="str">
        <f t="shared" si="183"/>
        <v>N/A</v>
      </c>
      <c r="U1082" s="7" t="str">
        <f t="shared" si="184"/>
        <v>No</v>
      </c>
      <c r="V1082" s="5" t="str">
        <f t="shared" si="185"/>
        <v>Answer Required</v>
      </c>
      <c r="W1082" s="6" t="str">
        <f t="shared" si="186"/>
        <v>N/A</v>
      </c>
      <c r="X1082" s="5" t="s">
        <v>2886</v>
      </c>
    </row>
    <row r="1083" spans="1:24" ht="45" x14ac:dyDescent="0.25">
      <c r="A1083" s="77">
        <f>VLOOKUP(C1083,'BU and Control BU Listing'!A:E,5,FALSE)</f>
        <v>44000</v>
      </c>
      <c r="B1083" s="80" t="s">
        <v>4464</v>
      </c>
      <c r="C1083" s="22" t="str">
        <f t="shared" si="176"/>
        <v>44000</v>
      </c>
      <c r="D1083" s="22" t="str">
        <f t="shared" si="177"/>
        <v>02450</v>
      </c>
      <c r="E1083" s="21" t="str">
        <f>VLOOKUP(B1083,'Table A as of March 2024'!A:G,7,FALSE)</f>
        <v>Dept of Environmental Quality</v>
      </c>
      <c r="F1083" s="21" t="str">
        <f>VLOOKUP(B1083,'Table A as of March 2024'!A:H,8,FALSE)</f>
        <v>Hazardous Waste Mgmt Permit</v>
      </c>
      <c r="G1083" s="11" t="str">
        <f>VLOOKUP(B1083,'Table A as of March 2024'!A:I,9,FALSE)</f>
        <v>105</v>
      </c>
      <c r="H1083" t="str">
        <f>VLOOKUP(B1083,'Table A as of March 2024'!A:L,12,FALSE)</f>
        <v>No</v>
      </c>
      <c r="I1083" s="9" t="str">
        <f>VLOOKUP(B1083,'Table A as of March 2024'!A:M,13,FALSE)</f>
        <v>U</v>
      </c>
      <c r="J1083" t="str">
        <f>VLOOKUP(B1083,'Table A as of March 2024'!A:O,15,FALSE)</f>
        <v>C</v>
      </c>
      <c r="K1083" t="str">
        <f>VLOOKUP(G1083,'ACFR Class Vlookup'!A:B,2,FALSE)</f>
        <v>Governmental</v>
      </c>
      <c r="L1083" s="1" t="str">
        <f>VLOOKUP(D1083,'Fund Information'!A:F,6,FALSE)</f>
        <v>Accounts for hazardous waste treatment, storage, or disposal permit fees. Funds are used to recover the costs of application and permit processing.</v>
      </c>
      <c r="M1083" s="6" t="str">
        <f t="shared" si="178"/>
        <v>N/A</v>
      </c>
      <c r="N1083" s="6" t="s">
        <v>2886</v>
      </c>
      <c r="O1083" s="6" t="str">
        <f t="shared" si="179"/>
        <v>N/A</v>
      </c>
      <c r="P1083" s="5" t="s">
        <v>2886</v>
      </c>
      <c r="Q1083" s="6" t="str">
        <f t="shared" si="180"/>
        <v>N/A</v>
      </c>
      <c r="R1083" s="7" t="str">
        <f t="shared" si="181"/>
        <v>No</v>
      </c>
      <c r="S1083" s="5" t="str">
        <f t="shared" si="182"/>
        <v>Answer Required</v>
      </c>
      <c r="T1083" s="6" t="str">
        <f t="shared" si="183"/>
        <v>N/A</v>
      </c>
      <c r="U1083" s="7" t="str">
        <f t="shared" si="184"/>
        <v>Yes</v>
      </c>
      <c r="V1083" s="5" t="str">
        <f t="shared" si="185"/>
        <v>Answer Required</v>
      </c>
      <c r="W1083" s="6" t="str">
        <f t="shared" si="186"/>
        <v>N/A</v>
      </c>
      <c r="X1083" s="5" t="s">
        <v>2886</v>
      </c>
    </row>
    <row r="1084" spans="1:24" ht="60" x14ac:dyDescent="0.25">
      <c r="A1084" s="77">
        <f>VLOOKUP(C1084,'BU and Control BU Listing'!A:E,5,FALSE)</f>
        <v>44000</v>
      </c>
      <c r="B1084" s="80" t="s">
        <v>4465</v>
      </c>
      <c r="C1084" s="22" t="str">
        <f t="shared" si="176"/>
        <v>44000</v>
      </c>
      <c r="D1084" s="22" t="str">
        <f t="shared" si="177"/>
        <v>02580</v>
      </c>
      <c r="E1084" s="21" t="str">
        <f>VLOOKUP(B1084,'Table A as of March 2024'!A:G,7,FALSE)</f>
        <v>Dept of Environmental Quality</v>
      </c>
      <c r="F1084" s="21" t="str">
        <f>VLOOKUP(B1084,'Table A as of March 2024'!A:H,8,FALSE)</f>
        <v>Operator Training</v>
      </c>
      <c r="G1084" s="11" t="str">
        <f>VLOOKUP(B1084,'Table A as of March 2024'!A:I,9,FALSE)</f>
        <v>100</v>
      </c>
      <c r="H1084" t="str">
        <f>VLOOKUP(B1084,'Table A as of March 2024'!A:L,12,FALSE)</f>
        <v>No</v>
      </c>
      <c r="I1084" s="9" t="str">
        <f>VLOOKUP(B1084,'Table A as of March 2024'!A:M,13,FALSE)</f>
        <v>U</v>
      </c>
      <c r="J1084" t="str">
        <f>VLOOKUP(B1084,'Table A as of March 2024'!A:O,15,FALSE)</f>
        <v>A</v>
      </c>
      <c r="K1084" t="str">
        <f>VLOOKUP(G1084,'ACFR Class Vlookup'!A:B,2,FALSE)</f>
        <v>Governmental</v>
      </c>
      <c r="L1084" s="1" t="str">
        <f>VLOOKUP(D1084,'Fund Information'!A:F,6,FALSE)</f>
        <v>Accounts for receipts from the sale of Wastewater Treatment Plant Operator Manuals and registration fees for wastewater treatment workshops.  Funds are used to cover the costs of the manuals and for the administration of the training workshops.</v>
      </c>
      <c r="M1084" s="6" t="str">
        <f t="shared" si="178"/>
        <v>N/A</v>
      </c>
      <c r="N1084" s="6" t="s">
        <v>2886</v>
      </c>
      <c r="O1084" s="6" t="str">
        <f t="shared" si="179"/>
        <v>N/A</v>
      </c>
      <c r="P1084" s="5" t="s">
        <v>2886</v>
      </c>
      <c r="Q1084" s="6" t="str">
        <f t="shared" si="180"/>
        <v>N/A</v>
      </c>
      <c r="R1084" s="7" t="str">
        <f t="shared" si="181"/>
        <v>No</v>
      </c>
      <c r="S1084" s="5" t="str">
        <f t="shared" si="182"/>
        <v>Answer Required</v>
      </c>
      <c r="T1084" s="6" t="str">
        <f t="shared" si="183"/>
        <v>N/A</v>
      </c>
      <c r="U1084" s="7" t="str">
        <f t="shared" si="184"/>
        <v>No</v>
      </c>
      <c r="V1084" s="5" t="str">
        <f t="shared" si="185"/>
        <v>Answer Required</v>
      </c>
      <c r="W1084" s="6" t="str">
        <f t="shared" si="186"/>
        <v>N/A</v>
      </c>
      <c r="X1084" s="5" t="s">
        <v>2886</v>
      </c>
    </row>
    <row r="1085" spans="1:24" ht="60" x14ac:dyDescent="0.25">
      <c r="A1085" s="77">
        <f>VLOOKUP(C1085,'BU and Control BU Listing'!A:E,5,FALSE)</f>
        <v>44000</v>
      </c>
      <c r="B1085" s="80" t="s">
        <v>4466</v>
      </c>
      <c r="C1085" s="22" t="str">
        <f t="shared" si="176"/>
        <v>44000</v>
      </c>
      <c r="D1085" s="22" t="str">
        <f t="shared" si="177"/>
        <v>02800</v>
      </c>
      <c r="E1085" s="21" t="str">
        <f>VLOOKUP(B1085,'Table A as of March 2024'!A:G,7,FALSE)</f>
        <v>Dept of Environmental Quality</v>
      </c>
      <c r="F1085" s="21" t="str">
        <f>VLOOKUP(B1085,'Table A as of March 2024'!A:H,8,FALSE)</f>
        <v>Appropriated IDC Recoveries</v>
      </c>
      <c r="G1085" s="11" t="str">
        <f>VLOOKUP(B1085,'Table A as of March 2024'!A:I,9,FALSE)</f>
        <v>105</v>
      </c>
      <c r="H1085" t="str">
        <f>VLOOKUP(B1085,'Table A as of March 2024'!A:L,12,FALSE)</f>
        <v>No</v>
      </c>
      <c r="I1085" s="9" t="str">
        <f>VLOOKUP(B1085,'Table A as of March 2024'!A:M,13,FALSE)</f>
        <v>U</v>
      </c>
      <c r="J1085" t="str">
        <f>VLOOKUP(B1085,'Table A as of March 2024'!A:O,15,FALSE)</f>
        <v>A</v>
      </c>
      <c r="K1085" t="str">
        <f>VLOOKUP(G1085,'ACFR Class Vlookup'!A:B,2,FALSE)</f>
        <v>Governmental</v>
      </c>
      <c r="L1085" s="1" t="str">
        <f>VLOOKUP(D1085,'Fund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085" s="6" t="str">
        <f t="shared" si="178"/>
        <v>N/A</v>
      </c>
      <c r="N1085" s="6" t="s">
        <v>2886</v>
      </c>
      <c r="O1085" s="6" t="str">
        <f t="shared" si="179"/>
        <v>N/A</v>
      </c>
      <c r="P1085" s="5" t="s">
        <v>2886</v>
      </c>
      <c r="Q1085" s="6" t="str">
        <f t="shared" si="180"/>
        <v>N/A</v>
      </c>
      <c r="R1085" s="7" t="str">
        <f t="shared" si="181"/>
        <v>No</v>
      </c>
      <c r="S1085" s="5" t="str">
        <f t="shared" si="182"/>
        <v>Answer Required</v>
      </c>
      <c r="T1085" s="6" t="str">
        <f t="shared" si="183"/>
        <v>N/A</v>
      </c>
      <c r="U1085" s="7" t="str">
        <f t="shared" si="184"/>
        <v>No</v>
      </c>
      <c r="V1085" s="5" t="str">
        <f t="shared" si="185"/>
        <v>Answer Required</v>
      </c>
      <c r="W1085" s="6" t="str">
        <f t="shared" si="186"/>
        <v>N/A</v>
      </c>
      <c r="X1085" s="5" t="s">
        <v>2886</v>
      </c>
    </row>
    <row r="1086" spans="1:24" ht="30" x14ac:dyDescent="0.25">
      <c r="A1086" s="77">
        <f>VLOOKUP(C1086,'BU and Control BU Listing'!A:E,5,FALSE)</f>
        <v>44000</v>
      </c>
      <c r="B1086" s="80" t="s">
        <v>4467</v>
      </c>
      <c r="C1086" s="22" t="str">
        <f t="shared" si="176"/>
        <v>44000</v>
      </c>
      <c r="D1086" s="22" t="str">
        <f t="shared" si="177"/>
        <v>02870</v>
      </c>
      <c r="E1086" s="21" t="str">
        <f>VLOOKUP(B1086,'Table A as of March 2024'!A:G,7,FALSE)</f>
        <v>Dept of Environmental Quality</v>
      </c>
      <c r="F1086" s="21" t="str">
        <f>VLOOKUP(B1086,'Table A as of March 2024'!A:H,8,FALSE)</f>
        <v>Surp Suppy/Equip Sale-GF-NonHE</v>
      </c>
      <c r="G1086" s="11" t="str">
        <f>VLOOKUP(B1086,'Table A as of March 2024'!A:I,9,FALSE)</f>
        <v>100</v>
      </c>
      <c r="H1086" t="str">
        <f>VLOOKUP(B1086,'Table A as of March 2024'!A:L,12,FALSE)</f>
        <v>No</v>
      </c>
      <c r="I1086" s="9" t="str">
        <f>VLOOKUP(B1086,'Table A as of March 2024'!A:M,13,FALSE)</f>
        <v>U</v>
      </c>
      <c r="J1086" t="str">
        <f>VLOOKUP(B1086,'Table A as of March 2024'!A:O,15,FALSE)</f>
        <v>A</v>
      </c>
      <c r="K1086" t="str">
        <f>VLOOKUP(G1086,'ACFR Class Vlookup'!A:B,2,FALSE)</f>
        <v>Governmental</v>
      </c>
      <c r="L1086" s="1" t="str">
        <f>VLOOKUP(D1086,'Fund Information'!A:F,6,FALSE)</f>
        <v>Accounts for sale of surplus supplies and equipment purchased with General Funds for Non Higher Ed agencies.</v>
      </c>
      <c r="M1086" s="6" t="str">
        <f t="shared" si="178"/>
        <v>N/A</v>
      </c>
      <c r="N1086" s="6" t="s">
        <v>2886</v>
      </c>
      <c r="O1086" s="6" t="str">
        <f t="shared" si="179"/>
        <v>N/A</v>
      </c>
      <c r="P1086" s="5" t="s">
        <v>2886</v>
      </c>
      <c r="Q1086" s="6" t="str">
        <f t="shared" si="180"/>
        <v>N/A</v>
      </c>
      <c r="R1086" s="7" t="str">
        <f t="shared" si="181"/>
        <v>No</v>
      </c>
      <c r="S1086" s="5" t="str">
        <f t="shared" si="182"/>
        <v>Answer Required</v>
      </c>
      <c r="T1086" s="6" t="str">
        <f t="shared" si="183"/>
        <v>N/A</v>
      </c>
      <c r="U1086" s="7" t="str">
        <f t="shared" si="184"/>
        <v>No</v>
      </c>
      <c r="V1086" s="5" t="str">
        <f t="shared" si="185"/>
        <v>Answer Required</v>
      </c>
      <c r="W1086" s="6" t="str">
        <f t="shared" si="186"/>
        <v>N/A</v>
      </c>
      <c r="X1086" s="5" t="s">
        <v>2886</v>
      </c>
    </row>
    <row r="1087" spans="1:24" ht="30" x14ac:dyDescent="0.25">
      <c r="A1087" s="77">
        <f>VLOOKUP(C1087,'BU and Control BU Listing'!A:E,5,FALSE)</f>
        <v>44000</v>
      </c>
      <c r="B1087" s="80" t="s">
        <v>4468</v>
      </c>
      <c r="C1087" s="22" t="str">
        <f t="shared" si="176"/>
        <v>44000</v>
      </c>
      <c r="D1087" s="22" t="str">
        <f t="shared" si="177"/>
        <v>05100</v>
      </c>
      <c r="E1087" s="21" t="str">
        <f>VLOOKUP(B1087,'Table A as of March 2024'!A:G,7,FALSE)</f>
        <v>Dept of Environmental Quality</v>
      </c>
      <c r="F1087" s="21" t="str">
        <f>VLOOKUP(B1087,'Table A as of March 2024'!A:H,8,FALSE)</f>
        <v>Operating Permits Program</v>
      </c>
      <c r="G1087" s="11" t="str">
        <f>VLOOKUP(B1087,'Table A as of March 2024'!A:I,9,FALSE)</f>
        <v>309</v>
      </c>
      <c r="H1087" t="str">
        <f>VLOOKUP(B1087,'Table A as of March 2024'!A:L,12,FALSE)</f>
        <v>No</v>
      </c>
      <c r="I1087" s="9" t="str">
        <f>VLOOKUP(B1087,'Table A as of March 2024'!A:M,13,FALSE)</f>
        <v>R</v>
      </c>
      <c r="K1087" t="str">
        <f>VLOOKUP(G1087,'ACFR Class Vlookup'!A:B,2,FALSE)</f>
        <v>N/A</v>
      </c>
      <c r="L1087" s="1" t="str">
        <f>VLOOKUP(D1087,'Fund Information'!A:F,6,FALSE)</f>
        <v>Enterprise activity included on the DEQ enterprise fund financial statement template submission.</v>
      </c>
      <c r="M1087" s="6" t="str">
        <f t="shared" si="178"/>
        <v>N/A</v>
      </c>
      <c r="N1087" s="6" t="s">
        <v>2886</v>
      </c>
      <c r="O1087" s="6" t="str">
        <f t="shared" si="179"/>
        <v>N/A</v>
      </c>
      <c r="P1087" s="5" t="s">
        <v>2886</v>
      </c>
      <c r="Q1087" s="6" t="str">
        <f t="shared" si="180"/>
        <v>N/A</v>
      </c>
      <c r="R1087" s="7" t="str">
        <f t="shared" si="181"/>
        <v>No</v>
      </c>
      <c r="S1087" s="5" t="str">
        <f t="shared" si="182"/>
        <v>N/A</v>
      </c>
      <c r="T1087" s="6" t="str">
        <f t="shared" si="183"/>
        <v>N/A</v>
      </c>
      <c r="U1087" s="7" t="str">
        <f t="shared" si="184"/>
        <v>No</v>
      </c>
      <c r="V1087" s="5" t="str">
        <f t="shared" si="185"/>
        <v>N/A</v>
      </c>
      <c r="W1087" s="6" t="str">
        <f t="shared" si="186"/>
        <v>N/A</v>
      </c>
      <c r="X1087" s="5" t="s">
        <v>2886</v>
      </c>
    </row>
    <row r="1088" spans="1:24" ht="45" x14ac:dyDescent="0.25">
      <c r="A1088" s="77">
        <f>VLOOKUP(C1088,'BU and Control BU Listing'!A:E,5,FALSE)</f>
        <v>44000</v>
      </c>
      <c r="B1088" s="80" t="s">
        <v>4470</v>
      </c>
      <c r="C1088" s="22" t="str">
        <f t="shared" si="176"/>
        <v>44000</v>
      </c>
      <c r="D1088" s="22" t="str">
        <f t="shared" si="177"/>
        <v>07480</v>
      </c>
      <c r="E1088" s="21" t="str">
        <f>VLOOKUP(B1088,'Table A as of March 2024'!A:G,7,FALSE)</f>
        <v>Dept of Environmental Quality</v>
      </c>
      <c r="F1088" s="21" t="str">
        <f>VLOOKUP(B1088,'Table A as of March 2024'!A:H,8,FALSE)</f>
        <v>Undergrd Petroleum Storage Tnk</v>
      </c>
      <c r="G1088" s="11" t="str">
        <f>VLOOKUP(B1088,'Table A as of March 2024'!A:I,9,FALSE)</f>
        <v>105</v>
      </c>
      <c r="H1088" t="str">
        <f>VLOOKUP(B1088,'Table A as of March 2024'!A:L,12,FALSE)</f>
        <v>No</v>
      </c>
      <c r="I1088" s="9" t="str">
        <f>VLOOKUP(B1088,'Table A as of March 2024'!A:M,13,FALSE)</f>
        <v>U</v>
      </c>
      <c r="J1088" t="str">
        <f>VLOOKUP(B1088,'Table A as of March 2024'!A:O,15,FALSE)</f>
        <v>C</v>
      </c>
      <c r="K1088" t="str">
        <f>VLOOKUP(G1088,'ACFR Class Vlookup'!A:B,2,FALSE)</f>
        <v>Governmental</v>
      </c>
      <c r="L1088" s="1" t="str">
        <f>VLOOKUP(D1088,'Fund Information'!A:F,6,FALSE)</f>
        <v>This fund is used to account for taxes collected by DMV and transferred to DEQ.  Money is used to fund reimbursement claims for remediation of oil and gas spills.</v>
      </c>
      <c r="M1088" s="6" t="str">
        <f t="shared" si="178"/>
        <v>N/A</v>
      </c>
      <c r="N1088" s="6" t="s">
        <v>2886</v>
      </c>
      <c r="O1088" s="6" t="str">
        <f t="shared" si="179"/>
        <v>N/A</v>
      </c>
      <c r="P1088" s="5" t="s">
        <v>2886</v>
      </c>
      <c r="Q1088" s="6" t="str">
        <f t="shared" si="180"/>
        <v>N/A</v>
      </c>
      <c r="R1088" s="7" t="str">
        <f t="shared" si="181"/>
        <v>No</v>
      </c>
      <c r="S1088" s="5" t="str">
        <f t="shared" si="182"/>
        <v>Answer Required</v>
      </c>
      <c r="T1088" s="6" t="str">
        <f t="shared" si="183"/>
        <v>N/A</v>
      </c>
      <c r="U1088" s="7" t="str">
        <f t="shared" si="184"/>
        <v>Yes</v>
      </c>
      <c r="V1088" s="5" t="str">
        <f t="shared" si="185"/>
        <v>Answer Required</v>
      </c>
      <c r="W1088" s="6" t="str">
        <f t="shared" si="186"/>
        <v>N/A</v>
      </c>
      <c r="X1088" s="5" t="s">
        <v>2886</v>
      </c>
    </row>
    <row r="1089" spans="1:24" ht="90" x14ac:dyDescent="0.25">
      <c r="A1089" s="77">
        <f>VLOOKUP(C1089,'BU and Control BU Listing'!A:E,5,FALSE)</f>
        <v>44000</v>
      </c>
      <c r="B1089" s="80" t="s">
        <v>4471</v>
      </c>
      <c r="C1089" s="22" t="str">
        <f t="shared" si="176"/>
        <v>44000</v>
      </c>
      <c r="D1089" s="22" t="str">
        <f t="shared" si="177"/>
        <v>07550</v>
      </c>
      <c r="E1089" s="21" t="str">
        <f>VLOOKUP(B1089,'Table A as of March 2024'!A:G,7,FALSE)</f>
        <v>Dept of Environmental Quality</v>
      </c>
      <c r="F1089" s="21" t="str">
        <f>VLOOKUP(B1089,'Table A as of March 2024'!A:H,8,FALSE)</f>
        <v>Dupont Shenandoah Rvr Hg Mntrg</v>
      </c>
      <c r="G1089" s="11" t="str">
        <f>VLOOKUP(B1089,'Table A as of March 2024'!A:I,9,FALSE)</f>
        <v>105</v>
      </c>
      <c r="H1089" t="str">
        <f>VLOOKUP(B1089,'Table A as of March 2024'!A:L,12,FALSE)</f>
        <v>Yes</v>
      </c>
      <c r="I1089" s="9" t="str">
        <f>VLOOKUP(B1089,'Table A as of March 2024'!A:M,13,FALSE)</f>
        <v>R</v>
      </c>
      <c r="J1089" t="str">
        <f>VLOOKUP(B1089,'Table A as of March 2024'!A:O,15,FALSE)</f>
        <v>R</v>
      </c>
      <c r="K1089" t="str">
        <f>VLOOKUP(G1089,'ACFR Class Vlookup'!A:B,2,FALSE)</f>
        <v>Governmental</v>
      </c>
      <c r="L1089" s="1" t="str">
        <f>VLOOKUP(D1089,'Fund Information'!A:F,6,FALSE)</f>
        <v>Accounts for money set aside in trust for mercury spill site testing. DEQ required to test site for 100 years from spill date. Part of LGIP, held by Treasury Agy 994/Fund 0771. Investments GLA 348 in Agy 440/Fund 0755 are recorded at org investment val ($480k). Treasury transfers money to fund 0755 (as revenue) to cover site testing. GLA 348 recorded in ACFR from Treasury's LGIP acct history info.</v>
      </c>
      <c r="M1089" s="6" t="str">
        <f t="shared" si="178"/>
        <v>N/A</v>
      </c>
      <c r="N1089" s="6" t="s">
        <v>2886</v>
      </c>
      <c r="O1089" s="6" t="str">
        <f t="shared" si="179"/>
        <v>N/A</v>
      </c>
      <c r="P1089" s="5" t="s">
        <v>2886</v>
      </c>
      <c r="Q1089" s="6" t="str">
        <f t="shared" si="180"/>
        <v>N/A</v>
      </c>
      <c r="R1089" s="7" t="str">
        <f t="shared" si="181"/>
        <v>Yes</v>
      </c>
      <c r="S1089" s="5" t="str">
        <f t="shared" si="182"/>
        <v>Answer Required</v>
      </c>
      <c r="T1089" s="6" t="str">
        <f t="shared" si="183"/>
        <v>N/A</v>
      </c>
      <c r="U1089" s="7" t="str">
        <f t="shared" si="184"/>
        <v>No</v>
      </c>
      <c r="V1089" s="5" t="str">
        <f t="shared" si="185"/>
        <v>Answer Required</v>
      </c>
      <c r="W1089" s="6" t="str">
        <f t="shared" si="186"/>
        <v>N/A</v>
      </c>
      <c r="X1089" s="5" t="s">
        <v>2886</v>
      </c>
    </row>
    <row r="1090" spans="1:24" x14ac:dyDescent="0.25">
      <c r="A1090" s="77">
        <f>VLOOKUP(C1090,'BU and Control BU Listing'!A:E,5,FALSE)</f>
        <v>44000</v>
      </c>
      <c r="B1090" s="80" t="s">
        <v>4472</v>
      </c>
      <c r="C1090" s="22" t="str">
        <f t="shared" si="176"/>
        <v>44000</v>
      </c>
      <c r="D1090" s="22" t="str">
        <f t="shared" si="177"/>
        <v>08050</v>
      </c>
      <c r="E1090" s="21" t="str">
        <f>VLOOKUP(B1090,'Table A as of March 2024'!A:G,7,FALSE)</f>
        <v>Dept of Environmental Quality</v>
      </c>
      <c r="F1090" s="21" t="str">
        <f>VLOOKUP(B1090,'Table A as of March 2024'!A:H,8,FALSE)</f>
        <v>Stormwater Local Assistance</v>
      </c>
      <c r="G1090" s="11" t="str">
        <f>VLOOKUP(B1090,'Table A as of March 2024'!A:I,9,FALSE)</f>
        <v>105</v>
      </c>
      <c r="H1090" t="str">
        <f>VLOOKUP(B1090,'Table A as of March 2024'!A:L,12,FALSE)</f>
        <v>Yes</v>
      </c>
      <c r="I1090" s="9" t="str">
        <f>VLOOKUP(B1090,'Table A as of March 2024'!A:M,13,FALSE)</f>
        <v>U</v>
      </c>
      <c r="J1090" t="str">
        <f>VLOOKUP(B1090,'Table A as of March 2024'!A:O,15,FALSE)</f>
        <v>C</v>
      </c>
      <c r="K1090" t="str">
        <f>VLOOKUP(G1090,'ACFR Class Vlookup'!A:B,2,FALSE)</f>
        <v>Governmental</v>
      </c>
      <c r="L1090" s="1" t="str">
        <f>VLOOKUP(D1090,'Fund Information'!A:F,6,FALSE)</f>
        <v>This fund is made up of bond proceeds from the Department of Treasury</v>
      </c>
      <c r="M1090" s="6" t="str">
        <f t="shared" si="178"/>
        <v>N/A</v>
      </c>
      <c r="N1090" s="6" t="s">
        <v>2886</v>
      </c>
      <c r="O1090" s="6" t="str">
        <f t="shared" si="179"/>
        <v>N/A</v>
      </c>
      <c r="P1090" s="5" t="s">
        <v>2886</v>
      </c>
      <c r="Q1090" s="6" t="str">
        <f t="shared" si="180"/>
        <v>N/A</v>
      </c>
      <c r="R1090" s="7" t="str">
        <f t="shared" si="181"/>
        <v>No</v>
      </c>
      <c r="S1090" s="5" t="str">
        <f t="shared" si="182"/>
        <v>Answer Required</v>
      </c>
      <c r="T1090" s="6" t="str">
        <f t="shared" si="183"/>
        <v>N/A</v>
      </c>
      <c r="U1090" s="7" t="str">
        <f t="shared" si="184"/>
        <v>Yes</v>
      </c>
      <c r="V1090" s="5" t="str">
        <f t="shared" si="185"/>
        <v>Answer Required</v>
      </c>
      <c r="W1090" s="6" t="str">
        <f t="shared" si="186"/>
        <v>N/A</v>
      </c>
      <c r="X1090" s="5" t="s">
        <v>2886</v>
      </c>
    </row>
    <row r="1091" spans="1:24" ht="30" x14ac:dyDescent="0.25">
      <c r="A1091" s="77">
        <f>VLOOKUP(C1091,'BU and Control BU Listing'!A:E,5,FALSE)</f>
        <v>44000</v>
      </c>
      <c r="B1091" s="80" t="s">
        <v>4473</v>
      </c>
      <c r="C1091" s="22" t="str">
        <f t="shared" ref="C1091:C1154" si="187">LEFT(B1091,5)</f>
        <v>44000</v>
      </c>
      <c r="D1091" s="22" t="str">
        <f t="shared" ref="D1091:D1154" si="188">RIGHT(B1091,5)</f>
        <v>08200</v>
      </c>
      <c r="E1091" s="21" t="str">
        <f>VLOOKUP(B1091,'Table A as of March 2024'!A:G,7,FALSE)</f>
        <v>Dept of Environmental Quality</v>
      </c>
      <c r="F1091" s="21" t="str">
        <f>VLOOKUP(B1091,'Table A as of March 2024'!A:H,8,FALSE)</f>
        <v>VPBA Projects</v>
      </c>
      <c r="G1091" s="11" t="str">
        <f>VLOOKUP(B1091,'Table A as of March 2024'!A:I,9,FALSE)</f>
        <v>156</v>
      </c>
      <c r="H1091" t="str">
        <f>VLOOKUP(B1091,'Table A as of March 2024'!A:L,12,FALSE)</f>
        <v>No</v>
      </c>
      <c r="I1091" s="9" t="str">
        <f>VLOOKUP(B1091,'Table A as of March 2024'!A:M,13,FALSE)</f>
        <v>R</v>
      </c>
      <c r="J1091" t="str">
        <f>VLOOKUP(B1091,'Table A as of March 2024'!A:O,15,FALSE)</f>
        <v>R</v>
      </c>
      <c r="K1091" t="str">
        <f>VLOOKUP(G1091,'ACFR Class Vlookup'!A:B,2,FALSE)</f>
        <v>Governmental</v>
      </c>
      <c r="L1091" s="1" t="str">
        <f>VLOOKUP(D1091,'Fund Information'!A:F,6,FALSE)</f>
        <v>Blended component unit recorded from Department of Treasury VPBA financial statement template submissions.</v>
      </c>
      <c r="M1091" s="6" t="str">
        <f t="shared" ref="M1091:M1154" si="189">IF(L1091="","Answer Required","N/A")</f>
        <v>N/A</v>
      </c>
      <c r="N1091" s="6" t="s">
        <v>2886</v>
      </c>
      <c r="O1091" s="6" t="str">
        <f t="shared" ref="O1091:O1154" si="190">IF(N1091="No","Answer Required","N/A")</f>
        <v>N/A</v>
      </c>
      <c r="P1091" s="5" t="s">
        <v>2886</v>
      </c>
      <c r="Q1091" s="6" t="str">
        <f t="shared" ref="Q1091:Q1154" si="191">IF(P1091="No","Answer Required","N/A")</f>
        <v>N/A</v>
      </c>
      <c r="R1091" s="7" t="str">
        <f t="shared" ref="R1091:R1154" si="192">IF(J1091="R","Yes","No")</f>
        <v>Yes</v>
      </c>
      <c r="S1091" s="5" t="str">
        <f t="shared" ref="S1091:S1154" si="193">IF($K1091="Governmental","Answer Required","N/A")</f>
        <v>Answer Required</v>
      </c>
      <c r="T1091" s="6" t="str">
        <f t="shared" ref="T1091:T1154" si="194">IF(AND(S1091="Yes",R1091="Yes"),"Answer Required",IF(AND(S1091="no",R1091="no"),"Answer Required","N/A"))</f>
        <v>N/A</v>
      </c>
      <c r="U1091" s="7" t="str">
        <f t="shared" ref="U1091:U1154" si="195">IF(J1091="C","Yes","No")</f>
        <v>No</v>
      </c>
      <c r="V1091" s="5" t="str">
        <f t="shared" ref="V1091:V1154" si="196">IF($K1091="Governmental","Answer Required","N/A")</f>
        <v>Answer Required</v>
      </c>
      <c r="W1091" s="6" t="str">
        <f t="shared" ref="W1091:W1154" si="197">IF(AND(V1091="Yes",U1091="Yes"),"Answer Required",IF(AND(V1091="no",U1091="no"),"Answer Required","N/A"))</f>
        <v>N/A</v>
      </c>
      <c r="X1091" s="5" t="s">
        <v>2886</v>
      </c>
    </row>
    <row r="1092" spans="1:24" ht="75" x14ac:dyDescent="0.25">
      <c r="A1092" s="77">
        <f>VLOOKUP(C1092,'BU and Control BU Listing'!A:E,5,FALSE)</f>
        <v>44000</v>
      </c>
      <c r="B1092" s="80" t="s">
        <v>5968</v>
      </c>
      <c r="C1092" s="22" t="str">
        <f t="shared" si="187"/>
        <v>44000</v>
      </c>
      <c r="D1092" s="22" t="str">
        <f t="shared" si="188"/>
        <v>09010</v>
      </c>
      <c r="E1092" s="21" t="str">
        <f>VLOOKUP(B1092,'Table A as of March 2024'!A:G,7,FALSE)</f>
        <v>Dept of Environmental Quality</v>
      </c>
      <c r="F1092" s="21" t="str">
        <f>VLOOKUP(B1092,'Table A as of March 2024'!A:H,8,FALSE)</f>
        <v>Ches Bay Restoration Contribut</v>
      </c>
      <c r="G1092" s="11" t="str">
        <f>VLOOKUP(B1092,'Table A as of March 2024'!A:I,9,FALSE)</f>
        <v>105</v>
      </c>
      <c r="H1092" t="str">
        <f>VLOOKUP(B1092,'Table A as of March 2024'!A:L,12,FALSE)</f>
        <v>No</v>
      </c>
      <c r="I1092" s="9" t="str">
        <f>VLOOKUP(B1092,'Table A as of March 2024'!A:M,13,FALSE)</f>
        <v>U</v>
      </c>
      <c r="J1092" t="str">
        <f>VLOOKUP(B1092,'Table A as of March 2024'!A:O,15,FALSE)</f>
        <v>R</v>
      </c>
      <c r="K1092" t="str">
        <f>VLOOKUP(G1092,'ACFR Class Vlookup'!A:B,2,FALSE)</f>
        <v>Governmental</v>
      </c>
      <c r="L1092" s="1" t="str">
        <f>VLOOKUP(D1092,'Fund Information'!A:F,6,FALSE)</f>
        <v>Per Code of VA § 58.1-344.3 part 33 C 2a, voluntary income tax contribution funds are restricted to be used to help fund Chesapeake Bay and its tributaries restoration activities in accordance with tributary plans developed pursuant to Article 7 (§ 2.2-215 et seq.) of Chapter 2 of Title 2.2.</v>
      </c>
      <c r="M1092" s="6" t="str">
        <f t="shared" si="189"/>
        <v>N/A</v>
      </c>
      <c r="N1092" s="6" t="s">
        <v>2886</v>
      </c>
      <c r="O1092" s="6" t="str">
        <f t="shared" si="190"/>
        <v>N/A</v>
      </c>
      <c r="P1092" s="5" t="s">
        <v>2886</v>
      </c>
      <c r="Q1092" s="6" t="str">
        <f t="shared" si="191"/>
        <v>N/A</v>
      </c>
      <c r="R1092" s="7" t="str">
        <f t="shared" si="192"/>
        <v>Yes</v>
      </c>
      <c r="S1092" s="5" t="str">
        <f t="shared" si="193"/>
        <v>Answer Required</v>
      </c>
      <c r="T1092" s="6" t="str">
        <f t="shared" si="194"/>
        <v>N/A</v>
      </c>
      <c r="U1092" s="7" t="str">
        <f t="shared" si="195"/>
        <v>No</v>
      </c>
      <c r="V1092" s="5" t="str">
        <f t="shared" si="196"/>
        <v>Answer Required</v>
      </c>
      <c r="W1092" s="6" t="str">
        <f t="shared" si="197"/>
        <v>N/A</v>
      </c>
      <c r="X1092" s="5" t="s">
        <v>2886</v>
      </c>
    </row>
    <row r="1093" spans="1:24" ht="45" x14ac:dyDescent="0.25">
      <c r="A1093" s="77">
        <f>VLOOKUP(C1093,'BU and Control BU Listing'!A:E,5,FALSE)</f>
        <v>44000</v>
      </c>
      <c r="B1093" s="80" t="s">
        <v>4474</v>
      </c>
      <c r="C1093" s="22" t="str">
        <f t="shared" si="187"/>
        <v>44000</v>
      </c>
      <c r="D1093" s="22" t="str">
        <f t="shared" si="188"/>
        <v>09024</v>
      </c>
      <c r="E1093" s="21" t="str">
        <f>VLOOKUP(B1093,'Table A as of March 2024'!A:G,7,FALSE)</f>
        <v>Dept of Environmental Quality</v>
      </c>
      <c r="F1093" s="21" t="str">
        <f>VLOOKUP(B1093,'Table A as of March 2024'!A:H,8,FALSE)</f>
        <v>VA Stormwater Management Fund</v>
      </c>
      <c r="G1093" s="11" t="str">
        <f>VLOOKUP(B1093,'Table A as of March 2024'!A:I,9,FALSE)</f>
        <v>105</v>
      </c>
      <c r="H1093" t="str">
        <f>VLOOKUP(B1093,'Table A as of March 2024'!A:L,12,FALSE)</f>
        <v>Yes</v>
      </c>
      <c r="I1093" s="9" t="str">
        <f>VLOOKUP(B1093,'Table A as of March 2024'!A:M,13,FALSE)</f>
        <v>U</v>
      </c>
      <c r="J1093" t="str">
        <f>VLOOKUP(B1093,'Table A as of March 2024'!A:O,15,FALSE)</f>
        <v>C</v>
      </c>
      <c r="K1093" t="str">
        <f>VLOOKUP(G1093,'ACFR Class Vlookup'!A:B,2,FALSE)</f>
        <v>Governmental</v>
      </c>
      <c r="L1093" s="1" t="str">
        <f>VLOOKUP(D1093,'Fund Information'!A:F,6,FALSE)</f>
        <v>Monies in the Fund shall be used solely for the purposes of carrying out the Department's (Stormwater Management) responsibilities under this article.</v>
      </c>
      <c r="M1093" s="6" t="str">
        <f t="shared" si="189"/>
        <v>N/A</v>
      </c>
      <c r="N1093" s="6" t="s">
        <v>2886</v>
      </c>
      <c r="O1093" s="6" t="str">
        <f t="shared" si="190"/>
        <v>N/A</v>
      </c>
      <c r="P1093" s="5" t="s">
        <v>2886</v>
      </c>
      <c r="Q1093" s="6" t="str">
        <f t="shared" si="191"/>
        <v>N/A</v>
      </c>
      <c r="R1093" s="7" t="str">
        <f t="shared" si="192"/>
        <v>No</v>
      </c>
      <c r="S1093" s="5" t="str">
        <f t="shared" si="193"/>
        <v>Answer Required</v>
      </c>
      <c r="T1093" s="6" t="str">
        <f t="shared" si="194"/>
        <v>N/A</v>
      </c>
      <c r="U1093" s="7" t="str">
        <f t="shared" si="195"/>
        <v>Yes</v>
      </c>
      <c r="V1093" s="5" t="str">
        <f t="shared" si="196"/>
        <v>Answer Required</v>
      </c>
      <c r="W1093" s="6" t="str">
        <f t="shared" si="197"/>
        <v>N/A</v>
      </c>
      <c r="X1093" s="5" t="s">
        <v>2886</v>
      </c>
    </row>
    <row r="1094" spans="1:24" ht="75" x14ac:dyDescent="0.25">
      <c r="A1094" s="77">
        <f>VLOOKUP(C1094,'BU and Control BU Listing'!A:E,5,FALSE)</f>
        <v>44000</v>
      </c>
      <c r="B1094" s="80" t="s">
        <v>4475</v>
      </c>
      <c r="C1094" s="22" t="str">
        <f t="shared" si="187"/>
        <v>44000</v>
      </c>
      <c r="D1094" s="22" t="str">
        <f t="shared" si="188"/>
        <v>09036</v>
      </c>
      <c r="E1094" s="21" t="str">
        <f>VLOOKUP(B1094,'Table A as of March 2024'!A:G,7,FALSE)</f>
        <v>Dept of Environmental Quality</v>
      </c>
      <c r="F1094" s="21" t="str">
        <f>VLOOKUP(B1094,'Table A as of March 2024'!A:H,8,FALSE)</f>
        <v>Small Renewable Energy Project</v>
      </c>
      <c r="G1094" s="11" t="str">
        <f>VLOOKUP(B1094,'Table A as of March 2024'!A:I,9,FALSE)</f>
        <v>105</v>
      </c>
      <c r="H1094" t="str">
        <f>VLOOKUP(B1094,'Table A as of March 2024'!A:L,12,FALSE)</f>
        <v>No</v>
      </c>
      <c r="I1094" s="9" t="str">
        <f>VLOOKUP(B1094,'Table A as of March 2024'!A:M,13,FALSE)</f>
        <v>U</v>
      </c>
      <c r="J1094" t="str">
        <f>VLOOKUP(B1094,'Table A as of March 2024'!A:O,15,FALSE)</f>
        <v>C</v>
      </c>
      <c r="K1094" t="str">
        <f>VLOOKUP(G1094,'ACFR Class Vlookup'!A:B,2,FALSE)</f>
        <v>Governmental</v>
      </c>
      <c r="L1094" s="1" t="str">
        <f>VLOOKUP(D1094,'Fund Information'!A:F,6,FALSE)</f>
        <v>Per Code of VA  §10.1-1197.6, contains monies collected from any applicant seeking a new permit by rule or a modification to an existing permit by rule for a small wind energy project.  Monies collected are to be used for defraying the cost of DEQ's administering and enforcing this program.</v>
      </c>
      <c r="M1094" s="6" t="str">
        <f t="shared" si="189"/>
        <v>N/A</v>
      </c>
      <c r="N1094" s="6" t="s">
        <v>2886</v>
      </c>
      <c r="O1094" s="6" t="str">
        <f t="shared" si="190"/>
        <v>N/A</v>
      </c>
      <c r="P1094" s="5" t="s">
        <v>2886</v>
      </c>
      <c r="Q1094" s="6" t="str">
        <f t="shared" si="191"/>
        <v>N/A</v>
      </c>
      <c r="R1094" s="7" t="str">
        <f t="shared" si="192"/>
        <v>No</v>
      </c>
      <c r="S1094" s="5" t="str">
        <f t="shared" si="193"/>
        <v>Answer Required</v>
      </c>
      <c r="T1094" s="6" t="str">
        <f t="shared" si="194"/>
        <v>N/A</v>
      </c>
      <c r="U1094" s="7" t="str">
        <f t="shared" si="195"/>
        <v>Yes</v>
      </c>
      <c r="V1094" s="5" t="str">
        <f t="shared" si="196"/>
        <v>Answer Required</v>
      </c>
      <c r="W1094" s="6" t="str">
        <f t="shared" si="197"/>
        <v>N/A</v>
      </c>
      <c r="X1094" s="5" t="s">
        <v>2886</v>
      </c>
    </row>
    <row r="1095" spans="1:24" ht="60" x14ac:dyDescent="0.25">
      <c r="A1095" s="77">
        <f>VLOOKUP(C1095,'BU and Control BU Listing'!A:E,5,FALSE)</f>
        <v>44000</v>
      </c>
      <c r="B1095" s="80" t="s">
        <v>4476</v>
      </c>
      <c r="C1095" s="22" t="str">
        <f t="shared" si="187"/>
        <v>44000</v>
      </c>
      <c r="D1095" s="22" t="str">
        <f t="shared" si="188"/>
        <v>09042</v>
      </c>
      <c r="E1095" s="21" t="str">
        <f>VLOOKUP(B1095,'Table A as of March 2024'!A:G,7,FALSE)</f>
        <v>Dept of Environmental Quality</v>
      </c>
      <c r="F1095" s="21" t="str">
        <f>VLOOKUP(B1095,'Table A as of March 2024'!A:H,8,FALSE)</f>
        <v>Environmental Covenants Fund</v>
      </c>
      <c r="G1095" s="11" t="str">
        <f>VLOOKUP(B1095,'Table A as of March 2024'!A:I,9,FALSE)</f>
        <v>105</v>
      </c>
      <c r="H1095" t="str">
        <f>VLOOKUP(B1095,'Table A as of March 2024'!A:L,12,FALSE)</f>
        <v>No</v>
      </c>
      <c r="I1095" s="9" t="str">
        <f>VLOOKUP(B1095,'Table A as of March 2024'!A:M,13,FALSE)</f>
        <v>U</v>
      </c>
      <c r="J1095" t="str">
        <f>VLOOKUP(B1095,'Table A as of March 2024'!A:O,15,FALSE)</f>
        <v>C</v>
      </c>
      <c r="K1095" t="str">
        <f>VLOOKUP(G1095,'ACFR Class Vlookup'!A:B,2,FALSE)</f>
        <v>Governmental</v>
      </c>
      <c r="L1095" s="1" t="str">
        <f>VLOOKUP(D1095,'Fund Information'!A:F,6,FALSE)</f>
        <v>Per §10.1-1248  of the code of VA, this fund accounts for fees paid by the fee simple owner of the real property subject to the covenant and shall be used for the purpose of funding the costs of administering the fund and for the purposes specified by the code of Virginia.</v>
      </c>
      <c r="M1095" s="6" t="str">
        <f t="shared" si="189"/>
        <v>N/A</v>
      </c>
      <c r="N1095" s="6" t="s">
        <v>2886</v>
      </c>
      <c r="O1095" s="6" t="str">
        <f t="shared" si="190"/>
        <v>N/A</v>
      </c>
      <c r="P1095" s="5" t="s">
        <v>2886</v>
      </c>
      <c r="Q1095" s="6" t="str">
        <f t="shared" si="191"/>
        <v>N/A</v>
      </c>
      <c r="R1095" s="7" t="str">
        <f t="shared" si="192"/>
        <v>No</v>
      </c>
      <c r="S1095" s="5" t="str">
        <f t="shared" si="193"/>
        <v>Answer Required</v>
      </c>
      <c r="T1095" s="6" t="str">
        <f t="shared" si="194"/>
        <v>N/A</v>
      </c>
      <c r="U1095" s="7" t="str">
        <f t="shared" si="195"/>
        <v>Yes</v>
      </c>
      <c r="V1095" s="5" t="str">
        <f t="shared" si="196"/>
        <v>Answer Required</v>
      </c>
      <c r="W1095" s="6" t="str">
        <f t="shared" si="197"/>
        <v>N/A</v>
      </c>
      <c r="X1095" s="5" t="s">
        <v>2886</v>
      </c>
    </row>
    <row r="1096" spans="1:24" ht="45" x14ac:dyDescent="0.25">
      <c r="A1096" s="77">
        <f>VLOOKUP(C1096,'BU and Control BU Listing'!A:E,5,FALSE)</f>
        <v>44000</v>
      </c>
      <c r="B1096" s="80" t="s">
        <v>4477</v>
      </c>
      <c r="C1096" s="22" t="str">
        <f t="shared" si="187"/>
        <v>44000</v>
      </c>
      <c r="D1096" s="22" t="str">
        <f t="shared" si="188"/>
        <v>09055</v>
      </c>
      <c r="E1096" s="21" t="str">
        <f>VLOOKUP(B1096,'Table A as of March 2024'!A:G,7,FALSE)</f>
        <v>Dept of Environmental Quality</v>
      </c>
      <c r="F1096" s="21" t="str">
        <f>VLOOKUP(B1096,'Table A as of March 2024'!A:H,8,FALSE)</f>
        <v>Stormwater Local Assistance GF</v>
      </c>
      <c r="G1096" s="11" t="str">
        <f>VLOOKUP(B1096,'Table A as of March 2024'!A:I,9,FALSE)</f>
        <v>100</v>
      </c>
      <c r="H1096" t="str">
        <f>VLOOKUP(B1096,'Table A as of March 2024'!A:L,12,FALSE)</f>
        <v>No</v>
      </c>
      <c r="I1096" s="9" t="str">
        <f>VLOOKUP(B1096,'Table A as of March 2024'!A:M,13,FALSE)</f>
        <v>U</v>
      </c>
      <c r="J1096" t="str">
        <f>VLOOKUP(B1096,'Table A as of March 2024'!A:O,15,FALSE)</f>
        <v>C</v>
      </c>
      <c r="K1096" t="str">
        <f>VLOOKUP(G1096,'ACFR Class Vlookup'!A:B,2,FALSE)</f>
        <v>Governmental</v>
      </c>
      <c r="L1096" s="1" t="str">
        <f>VLOOKUP(D1096,'Fund Information'!A:F,6,FALSE)</f>
        <v>Established by Chapter 665, 2015 Virginia Acts of Assembly, Item 363.C.1.  Fund 08050 was established under Chapter 806, Item 360.N.1 for bond proceeds portion of the fund.</v>
      </c>
      <c r="M1096" s="6" t="str">
        <f t="shared" si="189"/>
        <v>N/A</v>
      </c>
      <c r="N1096" s="6" t="s">
        <v>2886</v>
      </c>
      <c r="O1096" s="6" t="str">
        <f t="shared" si="190"/>
        <v>N/A</v>
      </c>
      <c r="P1096" s="5" t="s">
        <v>2886</v>
      </c>
      <c r="Q1096" s="6" t="str">
        <f t="shared" si="191"/>
        <v>N/A</v>
      </c>
      <c r="R1096" s="7" t="str">
        <f t="shared" si="192"/>
        <v>No</v>
      </c>
      <c r="S1096" s="5" t="str">
        <f t="shared" si="193"/>
        <v>Answer Required</v>
      </c>
      <c r="T1096" s="6" t="str">
        <f t="shared" si="194"/>
        <v>N/A</v>
      </c>
      <c r="U1096" s="7" t="str">
        <f t="shared" si="195"/>
        <v>Yes</v>
      </c>
      <c r="V1096" s="5" t="str">
        <f t="shared" si="196"/>
        <v>Answer Required</v>
      </c>
      <c r="W1096" s="6" t="str">
        <f t="shared" si="197"/>
        <v>N/A</v>
      </c>
      <c r="X1096" s="5" t="s">
        <v>2886</v>
      </c>
    </row>
    <row r="1097" spans="1:24" ht="30" x14ac:dyDescent="0.25">
      <c r="A1097" s="77">
        <f>VLOOKUP(C1097,'BU and Control BU Listing'!A:E,5,FALSE)</f>
        <v>44000</v>
      </c>
      <c r="B1097" s="80" t="s">
        <v>4478</v>
      </c>
      <c r="C1097" s="22" t="str">
        <f t="shared" si="187"/>
        <v>44000</v>
      </c>
      <c r="D1097" s="22" t="str">
        <f t="shared" si="188"/>
        <v>09060</v>
      </c>
      <c r="E1097" s="21" t="str">
        <f>VLOOKUP(B1097,'Table A as of March 2024'!A:G,7,FALSE)</f>
        <v>Dept of Environmental Quality</v>
      </c>
      <c r="F1097" s="21" t="str">
        <f>VLOOKUP(B1097,'Table A as of March 2024'!A:H,8,FALSE)</f>
        <v>Waste Tire Trust Fund</v>
      </c>
      <c r="G1097" s="11" t="str">
        <f>VLOOKUP(B1097,'Table A as of March 2024'!A:I,9,FALSE)</f>
        <v>105</v>
      </c>
      <c r="H1097" t="str">
        <f>VLOOKUP(B1097,'Table A as of March 2024'!A:L,12,FALSE)</f>
        <v>No</v>
      </c>
      <c r="I1097" s="9" t="str">
        <f>VLOOKUP(B1097,'Table A as of March 2024'!A:M,13,FALSE)</f>
        <v>U</v>
      </c>
      <c r="J1097" t="str">
        <f>VLOOKUP(B1097,'Table A as of March 2024'!A:O,15,FALSE)</f>
        <v>C</v>
      </c>
      <c r="K1097" t="str">
        <f>VLOOKUP(G1097,'ACFR Class Vlookup'!A:B,2,FALSE)</f>
        <v>Governmental</v>
      </c>
      <c r="L1097" s="1" t="str">
        <f>VLOOKUP(D1097,'Fund Information'!A:F,6,FALSE)</f>
        <v>Accounts for tire tax imposed on tire retailers. Funds are used to cover the costs of the waste tire plan.</v>
      </c>
      <c r="M1097" s="6" t="str">
        <f t="shared" si="189"/>
        <v>N/A</v>
      </c>
      <c r="N1097" s="6" t="s">
        <v>2886</v>
      </c>
      <c r="O1097" s="6" t="str">
        <f t="shared" si="190"/>
        <v>N/A</v>
      </c>
      <c r="P1097" s="5" t="s">
        <v>2886</v>
      </c>
      <c r="Q1097" s="6" t="str">
        <f t="shared" si="191"/>
        <v>N/A</v>
      </c>
      <c r="R1097" s="7" t="str">
        <f t="shared" si="192"/>
        <v>No</v>
      </c>
      <c r="S1097" s="5" t="str">
        <f t="shared" si="193"/>
        <v>Answer Required</v>
      </c>
      <c r="T1097" s="6" t="str">
        <f t="shared" si="194"/>
        <v>N/A</v>
      </c>
      <c r="U1097" s="7" t="str">
        <f t="shared" si="195"/>
        <v>Yes</v>
      </c>
      <c r="V1097" s="5" t="str">
        <f t="shared" si="196"/>
        <v>Answer Required</v>
      </c>
      <c r="W1097" s="6" t="str">
        <f t="shared" si="197"/>
        <v>N/A</v>
      </c>
      <c r="X1097" s="5" t="s">
        <v>2886</v>
      </c>
    </row>
    <row r="1098" spans="1:24" ht="30" x14ac:dyDescent="0.25">
      <c r="A1098" s="77">
        <f>VLOOKUP(C1098,'BU and Control BU Listing'!A:E,5,FALSE)</f>
        <v>44000</v>
      </c>
      <c r="B1098" s="80" t="s">
        <v>4479</v>
      </c>
      <c r="C1098" s="22" t="str">
        <f t="shared" si="187"/>
        <v>44000</v>
      </c>
      <c r="D1098" s="22" t="str">
        <f t="shared" si="188"/>
        <v>09070</v>
      </c>
      <c r="E1098" s="21" t="str">
        <f>VLOOKUP(B1098,'Table A as of March 2024'!A:G,7,FALSE)</f>
        <v>Dept of Environmental Quality</v>
      </c>
      <c r="F1098" s="21" t="str">
        <f>VLOOKUP(B1098,'Table A as of March 2024'!A:H,8,FALSE)</f>
        <v>VA Envrnmntal Emergncy Respnse</v>
      </c>
      <c r="G1098" s="11" t="str">
        <f>VLOOKUP(B1098,'Table A as of March 2024'!A:I,9,FALSE)</f>
        <v>105</v>
      </c>
      <c r="H1098" t="str">
        <f>VLOOKUP(B1098,'Table A as of March 2024'!A:L,12,FALSE)</f>
        <v>Yes</v>
      </c>
      <c r="I1098" s="9" t="str">
        <f>VLOOKUP(B1098,'Table A as of March 2024'!A:M,13,FALSE)</f>
        <v>U</v>
      </c>
      <c r="J1098" t="str">
        <f>VLOOKUP(B1098,'Table A as of March 2024'!A:O,15,FALSE)</f>
        <v>C</v>
      </c>
      <c r="K1098" t="str">
        <f>VLOOKUP(G1098,'ACFR Class Vlookup'!A:B,2,FALSE)</f>
        <v>Governmental</v>
      </c>
      <c r="L1098" s="1" t="str">
        <f>VLOOKUP(D1098,'Fund Information'!A:F,6,FALSE)</f>
        <v>Accounts for grants, general funds, and various civil penalties. Funds are used for emergency response to environmental pollution incidents.</v>
      </c>
      <c r="M1098" s="6" t="str">
        <f t="shared" si="189"/>
        <v>N/A</v>
      </c>
      <c r="N1098" s="6" t="s">
        <v>2886</v>
      </c>
      <c r="O1098" s="6" t="str">
        <f t="shared" si="190"/>
        <v>N/A</v>
      </c>
      <c r="P1098" s="5" t="s">
        <v>2886</v>
      </c>
      <c r="Q1098" s="6" t="str">
        <f t="shared" si="191"/>
        <v>N/A</v>
      </c>
      <c r="R1098" s="7" t="str">
        <f t="shared" si="192"/>
        <v>No</v>
      </c>
      <c r="S1098" s="5" t="str">
        <f t="shared" si="193"/>
        <v>Answer Required</v>
      </c>
      <c r="T1098" s="6" t="str">
        <f t="shared" si="194"/>
        <v>N/A</v>
      </c>
      <c r="U1098" s="7" t="str">
        <f t="shared" si="195"/>
        <v>Yes</v>
      </c>
      <c r="V1098" s="5" t="str">
        <f t="shared" si="196"/>
        <v>Answer Required</v>
      </c>
      <c r="W1098" s="6" t="str">
        <f t="shared" si="197"/>
        <v>N/A</v>
      </c>
      <c r="X1098" s="5" t="s">
        <v>2886</v>
      </c>
    </row>
    <row r="1099" spans="1:24" ht="120" x14ac:dyDescent="0.25">
      <c r="A1099" s="77">
        <f>VLOOKUP(C1099,'BU and Control BU Listing'!A:E,5,FALSE)</f>
        <v>44000</v>
      </c>
      <c r="B1099" s="80" t="s">
        <v>4480</v>
      </c>
      <c r="C1099" s="22" t="str">
        <f t="shared" si="187"/>
        <v>44000</v>
      </c>
      <c r="D1099" s="22" t="str">
        <f t="shared" si="188"/>
        <v>09080</v>
      </c>
      <c r="E1099" s="21" t="str">
        <f>VLOOKUP(B1099,'Table A as of March 2024'!A:G,7,FALSE)</f>
        <v>Dept of Environmental Quality</v>
      </c>
      <c r="F1099" s="21" t="str">
        <f>VLOOKUP(B1099,'Table A as of March 2024'!A:H,8,FALSE)</f>
        <v>Sludge Management Fund</v>
      </c>
      <c r="G1099" s="11" t="str">
        <f>VLOOKUP(B1099,'Table A as of March 2024'!A:I,9,FALSE)</f>
        <v>105</v>
      </c>
      <c r="H1099" t="str">
        <f>VLOOKUP(B1099,'Table A as of March 2024'!A:L,12,FALSE)</f>
        <v>No</v>
      </c>
      <c r="I1099" s="9" t="str">
        <f>VLOOKUP(B1099,'Table A as of March 2024'!A:M,13,FALSE)</f>
        <v>U</v>
      </c>
      <c r="J1099" t="str">
        <f>VLOOKUP(B1099,'Table A as of March 2024'!A:O,15,FALSE)</f>
        <v>C</v>
      </c>
      <c r="K1099" t="str">
        <f>VLOOKUP(G1099,'ACFR Class Vlookup'!A:B,2,FALSE)</f>
        <v>Governmental</v>
      </c>
      <c r="L1099" s="1" t="str">
        <f>VLOOKUP(D1099,'Fund Information'!A:F,6,FALSE)</f>
        <v>Fund receives money for permit application/maintenance fees and from spreading of biosolids ($7.50 per dry ton of Class B biosolids, $3.75 per dry ton of EQ cake biosolids). Funds can only be used for DEQ and DCR direct and indirect costs for running the biosolids permitting and compliance program, and for reimbursement to localities that have adopted ordinances for biosolids compliance assurance programs. The localities must submit invoices for approvable expenditures in order to be reimbursed.</v>
      </c>
      <c r="M1099" s="6" t="str">
        <f t="shared" si="189"/>
        <v>N/A</v>
      </c>
      <c r="N1099" s="6" t="s">
        <v>2886</v>
      </c>
      <c r="O1099" s="6" t="str">
        <f t="shared" si="190"/>
        <v>N/A</v>
      </c>
      <c r="P1099" s="5" t="s">
        <v>2886</v>
      </c>
      <c r="Q1099" s="6" t="str">
        <f t="shared" si="191"/>
        <v>N/A</v>
      </c>
      <c r="R1099" s="7" t="str">
        <f t="shared" si="192"/>
        <v>No</v>
      </c>
      <c r="S1099" s="5" t="str">
        <f t="shared" si="193"/>
        <v>Answer Required</v>
      </c>
      <c r="T1099" s="6" t="str">
        <f t="shared" si="194"/>
        <v>N/A</v>
      </c>
      <c r="U1099" s="7" t="str">
        <f t="shared" si="195"/>
        <v>Yes</v>
      </c>
      <c r="V1099" s="5" t="str">
        <f t="shared" si="196"/>
        <v>Answer Required</v>
      </c>
      <c r="W1099" s="6" t="str">
        <f t="shared" si="197"/>
        <v>N/A</v>
      </c>
      <c r="X1099" s="5" t="s">
        <v>2886</v>
      </c>
    </row>
    <row r="1100" spans="1:24" ht="30" x14ac:dyDescent="0.25">
      <c r="A1100" s="77">
        <f>VLOOKUP(C1100,'BU and Control BU Listing'!A:E,5,FALSE)</f>
        <v>44000</v>
      </c>
      <c r="B1100" s="80" t="s">
        <v>4481</v>
      </c>
      <c r="C1100" s="22" t="str">
        <f t="shared" si="187"/>
        <v>44000</v>
      </c>
      <c r="D1100" s="22" t="str">
        <f t="shared" si="188"/>
        <v>09110</v>
      </c>
      <c r="E1100" s="21" t="str">
        <f>VLOOKUP(B1100,'Table A as of March 2024'!A:G,7,FALSE)</f>
        <v>Dept of Environmental Quality</v>
      </c>
      <c r="F1100" s="21" t="str">
        <f>VLOOKUP(B1100,'Table A as of March 2024'!A:H,8,FALSE)</f>
        <v>VA Waste Mgmt Board Permit Pgm</v>
      </c>
      <c r="G1100" s="11" t="str">
        <f>VLOOKUP(B1100,'Table A as of March 2024'!A:I,9,FALSE)</f>
        <v>105</v>
      </c>
      <c r="H1100" t="str">
        <f>VLOOKUP(B1100,'Table A as of March 2024'!A:L,12,FALSE)</f>
        <v>No</v>
      </c>
      <c r="I1100" s="9" t="str">
        <f>VLOOKUP(B1100,'Table A as of March 2024'!A:M,13,FALSE)</f>
        <v>U</v>
      </c>
      <c r="J1100" t="str">
        <f>VLOOKUP(B1100,'Table A as of March 2024'!A:O,15,FALSE)</f>
        <v>C</v>
      </c>
      <c r="K1100" t="str">
        <f>VLOOKUP(G1100,'ACFR Class Vlookup'!A:B,2,FALSE)</f>
        <v>Governmental</v>
      </c>
      <c r="L1100" s="1" t="str">
        <f>VLOOKUP(D1100,'Fund Information'!A:F,6,FALSE)</f>
        <v>Accounts for fees for sanitary landfill operation permits. The funds are used to recover a portion of the agency's application processing costs.</v>
      </c>
      <c r="M1100" s="6" t="str">
        <f t="shared" si="189"/>
        <v>N/A</v>
      </c>
      <c r="N1100" s="6" t="s">
        <v>2886</v>
      </c>
      <c r="O1100" s="6" t="str">
        <f t="shared" si="190"/>
        <v>N/A</v>
      </c>
      <c r="P1100" s="5" t="s">
        <v>2886</v>
      </c>
      <c r="Q1100" s="6" t="str">
        <f t="shared" si="191"/>
        <v>N/A</v>
      </c>
      <c r="R1100" s="7" t="str">
        <f t="shared" si="192"/>
        <v>No</v>
      </c>
      <c r="S1100" s="5" t="str">
        <f t="shared" si="193"/>
        <v>Answer Required</v>
      </c>
      <c r="T1100" s="6" t="str">
        <f t="shared" si="194"/>
        <v>N/A</v>
      </c>
      <c r="U1100" s="7" t="str">
        <f t="shared" si="195"/>
        <v>Yes</v>
      </c>
      <c r="V1100" s="5" t="str">
        <f t="shared" si="196"/>
        <v>Answer Required</v>
      </c>
      <c r="W1100" s="6" t="str">
        <f t="shared" si="197"/>
        <v>N/A</v>
      </c>
      <c r="X1100" s="5" t="s">
        <v>2886</v>
      </c>
    </row>
    <row r="1101" spans="1:24" ht="30" x14ac:dyDescent="0.25">
      <c r="A1101" s="77">
        <f>VLOOKUP(C1101,'BU and Control BU Listing'!A:E,5,FALSE)</f>
        <v>44000</v>
      </c>
      <c r="B1101" s="80" t="s">
        <v>4482</v>
      </c>
      <c r="C1101" s="22" t="str">
        <f t="shared" si="187"/>
        <v>44000</v>
      </c>
      <c r="D1101" s="22" t="str">
        <f t="shared" si="188"/>
        <v>09143</v>
      </c>
      <c r="E1101" s="21" t="str">
        <f>VLOOKUP(B1101,'Table A as of March 2024'!A:G,7,FALSE)</f>
        <v>Dept of Environmental Quality</v>
      </c>
      <c r="F1101" s="21" t="str">
        <f>VLOOKUP(B1101,'Table A as of March 2024'!A:H,8,FALSE)</f>
        <v>St Water Ctrl Board Permit Pgm</v>
      </c>
      <c r="G1101" s="11" t="str">
        <f>VLOOKUP(B1101,'Table A as of March 2024'!A:I,9,FALSE)</f>
        <v>105</v>
      </c>
      <c r="H1101" t="str">
        <f>VLOOKUP(B1101,'Table A as of March 2024'!A:L,12,FALSE)</f>
        <v>No</v>
      </c>
      <c r="I1101" s="9" t="str">
        <f>VLOOKUP(B1101,'Table A as of March 2024'!A:M,13,FALSE)</f>
        <v>U</v>
      </c>
      <c r="J1101" t="str">
        <f>VLOOKUP(B1101,'Table A as of March 2024'!A:O,15,FALSE)</f>
        <v>C</v>
      </c>
      <c r="K1101" t="str">
        <f>VLOOKUP(G1101,'ACFR Class Vlookup'!A:B,2,FALSE)</f>
        <v>Governmental</v>
      </c>
      <c r="L1101" s="1" t="str">
        <f>VLOOKUP(D1101,'Fund Information'!A:F,6,FALSE)</f>
        <v>Accounts for fees charged for processing permit applications. Funds used to recover a portion of the application processing costs.</v>
      </c>
      <c r="M1101" s="6" t="str">
        <f t="shared" si="189"/>
        <v>N/A</v>
      </c>
      <c r="N1101" s="6" t="s">
        <v>2886</v>
      </c>
      <c r="O1101" s="6" t="str">
        <f t="shared" si="190"/>
        <v>N/A</v>
      </c>
      <c r="P1101" s="5" t="s">
        <v>2886</v>
      </c>
      <c r="Q1101" s="6" t="str">
        <f t="shared" si="191"/>
        <v>N/A</v>
      </c>
      <c r="R1101" s="7" t="str">
        <f t="shared" si="192"/>
        <v>No</v>
      </c>
      <c r="S1101" s="5" t="str">
        <f t="shared" si="193"/>
        <v>Answer Required</v>
      </c>
      <c r="T1101" s="6" t="str">
        <f t="shared" si="194"/>
        <v>N/A</v>
      </c>
      <c r="U1101" s="7" t="str">
        <f t="shared" si="195"/>
        <v>Yes</v>
      </c>
      <c r="V1101" s="5" t="str">
        <f t="shared" si="196"/>
        <v>Answer Required</v>
      </c>
      <c r="W1101" s="6" t="str">
        <f t="shared" si="197"/>
        <v>N/A</v>
      </c>
      <c r="X1101" s="5" t="s">
        <v>2886</v>
      </c>
    </row>
    <row r="1102" spans="1:24" ht="90" x14ac:dyDescent="0.25">
      <c r="A1102" s="77">
        <f>VLOOKUP(C1102,'BU and Control BU Listing'!A:E,5,FALSE)</f>
        <v>44000</v>
      </c>
      <c r="B1102" s="80" t="s">
        <v>4483</v>
      </c>
      <c r="C1102" s="22" t="str">
        <f t="shared" si="187"/>
        <v>44000</v>
      </c>
      <c r="D1102" s="22" t="str">
        <f t="shared" si="188"/>
        <v>09160</v>
      </c>
      <c r="E1102" s="21" t="str">
        <f>VLOOKUP(B1102,'Table A as of March 2024'!A:G,7,FALSE)</f>
        <v>Dept of Environmental Quality</v>
      </c>
      <c r="F1102" s="21" t="str">
        <f>VLOOKUP(B1102,'Table A as of March 2024'!A:H,8,FALSE)</f>
        <v>Marine Habitat and Waterways</v>
      </c>
      <c r="G1102" s="11" t="str">
        <f>VLOOKUP(B1102,'Table A as of March 2024'!A:I,9,FALSE)</f>
        <v>105</v>
      </c>
      <c r="H1102" t="str">
        <f>VLOOKUP(B1102,'Table A as of March 2024'!A:L,12,FALSE)</f>
        <v>Yes</v>
      </c>
      <c r="I1102" s="9" t="str">
        <f>VLOOKUP(B1102,'Table A as of March 2024'!A:M,13,FALSE)</f>
        <v>U</v>
      </c>
      <c r="J1102" t="str">
        <f>VLOOKUP(B1102,'Table A as of March 2024'!A:O,15,FALSE)</f>
        <v>C</v>
      </c>
      <c r="K1102" t="str">
        <f>VLOOKUP(G1102,'ACFR Class Vlookup'!A:B,2,FALSE)</f>
        <v>Governmental</v>
      </c>
      <c r="L1102" s="1" t="str">
        <f>VLOOKUP(D1102,'Fund Information'!A:F,6,FALSE)</f>
        <v>Monies into this fund come primarily from various Habitat Management permitting and dredging fees as well as gifts and grants, and sometimes proceeds on the sale of state-owned marine lands.  Interest no longer remains in the fund (2008 General Assembly).  Moneys in the Fund shall be used solely for the purposes of improving marine habitat and waterways.</v>
      </c>
      <c r="M1102" s="6" t="str">
        <f t="shared" si="189"/>
        <v>N/A</v>
      </c>
      <c r="N1102" s="6" t="s">
        <v>2886</v>
      </c>
      <c r="O1102" s="6" t="str">
        <f t="shared" si="190"/>
        <v>N/A</v>
      </c>
      <c r="P1102" s="5" t="s">
        <v>2886</v>
      </c>
      <c r="Q1102" s="6" t="str">
        <f t="shared" si="191"/>
        <v>N/A</v>
      </c>
      <c r="R1102" s="7" t="str">
        <f t="shared" si="192"/>
        <v>No</v>
      </c>
      <c r="S1102" s="5" t="str">
        <f t="shared" si="193"/>
        <v>Answer Required</v>
      </c>
      <c r="T1102" s="6" t="str">
        <f t="shared" si="194"/>
        <v>N/A</v>
      </c>
      <c r="U1102" s="7" t="str">
        <f t="shared" si="195"/>
        <v>Yes</v>
      </c>
      <c r="V1102" s="5" t="str">
        <f t="shared" si="196"/>
        <v>Answer Required</v>
      </c>
      <c r="W1102" s="6" t="str">
        <f t="shared" si="197"/>
        <v>N/A</v>
      </c>
      <c r="X1102" s="5" t="s">
        <v>2886</v>
      </c>
    </row>
    <row r="1103" spans="1:24" ht="45" x14ac:dyDescent="0.25">
      <c r="A1103" s="77">
        <f>VLOOKUP(C1103,'BU and Control BU Listing'!A:E,5,FALSE)</f>
        <v>44000</v>
      </c>
      <c r="B1103" s="80" t="s">
        <v>4484</v>
      </c>
      <c r="C1103" s="22" t="str">
        <f t="shared" si="187"/>
        <v>44000</v>
      </c>
      <c r="D1103" s="22" t="str">
        <f t="shared" si="188"/>
        <v>09190</v>
      </c>
      <c r="E1103" s="21" t="str">
        <f>VLOOKUP(B1103,'Table A as of March 2024'!A:G,7,FALSE)</f>
        <v>Dept of Environmental Quality</v>
      </c>
      <c r="F1103" s="21" t="str">
        <f>VLOOKUP(B1103,'Table A as of March 2024'!A:H,8,FALSE)</f>
        <v>Vehcl Emissions Inspection Pgm</v>
      </c>
      <c r="G1103" s="11" t="str">
        <f>VLOOKUP(B1103,'Table A as of March 2024'!A:I,9,FALSE)</f>
        <v>105</v>
      </c>
      <c r="H1103" t="str">
        <f>VLOOKUP(B1103,'Table A as of March 2024'!A:L,12,FALSE)</f>
        <v>No</v>
      </c>
      <c r="I1103" s="9" t="str">
        <f>VLOOKUP(B1103,'Table A as of March 2024'!A:M,13,FALSE)</f>
        <v>U</v>
      </c>
      <c r="J1103" t="str">
        <f>VLOOKUP(B1103,'Table A as of March 2024'!A:O,15,FALSE)</f>
        <v>C</v>
      </c>
      <c r="K1103" t="str">
        <f>VLOOKUP(G1103,'ACFR Class Vlookup'!A:B,2,FALSE)</f>
        <v>Governmental</v>
      </c>
      <c r="L1103" s="1" t="str">
        <f>VLOOKUP(D1103,'Fund Information'!A:F,6,FALSE)</f>
        <v>Accounts for additional registration fees imposed on the owner of any motor vehicle by DMV. Funds are used to cover the costs of the emissions inspection program.</v>
      </c>
      <c r="M1103" s="6" t="str">
        <f t="shared" si="189"/>
        <v>N/A</v>
      </c>
      <c r="N1103" s="6" t="s">
        <v>2886</v>
      </c>
      <c r="O1103" s="6" t="str">
        <f t="shared" si="190"/>
        <v>N/A</v>
      </c>
      <c r="P1103" s="5" t="s">
        <v>2886</v>
      </c>
      <c r="Q1103" s="6" t="str">
        <f t="shared" si="191"/>
        <v>N/A</v>
      </c>
      <c r="R1103" s="7" t="str">
        <f t="shared" si="192"/>
        <v>No</v>
      </c>
      <c r="S1103" s="5" t="str">
        <f t="shared" si="193"/>
        <v>Answer Required</v>
      </c>
      <c r="T1103" s="6" t="str">
        <f t="shared" si="194"/>
        <v>N/A</v>
      </c>
      <c r="U1103" s="7" t="str">
        <f t="shared" si="195"/>
        <v>Yes</v>
      </c>
      <c r="V1103" s="5" t="str">
        <f t="shared" si="196"/>
        <v>Answer Required</v>
      </c>
      <c r="W1103" s="6" t="str">
        <f t="shared" si="197"/>
        <v>N/A</v>
      </c>
      <c r="X1103" s="5" t="s">
        <v>2886</v>
      </c>
    </row>
    <row r="1104" spans="1:24" ht="135" x14ac:dyDescent="0.25">
      <c r="A1104" s="77">
        <f>VLOOKUP(C1104,'BU and Control BU Listing'!A:E,5,FALSE)</f>
        <v>44000</v>
      </c>
      <c r="B1104" s="80" t="s">
        <v>4485</v>
      </c>
      <c r="C1104" s="22" t="str">
        <f t="shared" si="187"/>
        <v>44000</v>
      </c>
      <c r="D1104" s="22" t="str">
        <f t="shared" si="188"/>
        <v>09250</v>
      </c>
      <c r="E1104" s="21" t="str">
        <f>VLOOKUP(B1104,'Table A as of March 2024'!A:G,7,FALSE)</f>
        <v>Dept of Environmental Quality</v>
      </c>
      <c r="F1104" s="21" t="str">
        <f>VLOOKUP(B1104,'Table A as of March 2024'!A:H,8,FALSE)</f>
        <v>Litter Control And Recycling</v>
      </c>
      <c r="G1104" s="11" t="str">
        <f>VLOOKUP(B1104,'Table A as of March 2024'!A:I,9,FALSE)</f>
        <v>105</v>
      </c>
      <c r="H1104" t="str">
        <f>VLOOKUP(B1104,'Table A as of March 2024'!A:L,12,FALSE)</f>
        <v>No</v>
      </c>
      <c r="I1104" s="9" t="str">
        <f>VLOOKUP(B1104,'Table A as of March 2024'!A:M,13,FALSE)</f>
        <v>U</v>
      </c>
      <c r="J1104" t="str">
        <f>VLOOKUP(B1104,'Table A as of March 2024'!A:O,15,FALSE)</f>
        <v>C</v>
      </c>
      <c r="K1104" t="str">
        <f>VLOOKUP(G1104,'ACFR Class Vlookup'!A:B,2,FALSE)</f>
        <v>Governmental</v>
      </c>
      <c r="L1104" s="1" t="str">
        <f>VLOOKUP(D1104,'Fund Information'!A:F,6,FALSE)</f>
        <v>Per Code of VA § 10.1-1422.01, the revenue stream of this fund is monies collected from taxes imposed under §§ 58.1-1700 through 58.1-1710 of Code of VA which are restricted to be expended, 90% percent for grants made to localities for local litter prevention and recycling grants to localities that meet the criteria established in § 10.1-1422.04; up to max of 5% for the actual admin expenditures;  up to a maximum of 5% for the operation of public information campaigns to discourage the sale and use of expanded polystyrene products and to promote alternatives to expanded polystyrene.</v>
      </c>
      <c r="M1104" s="6" t="str">
        <f t="shared" si="189"/>
        <v>N/A</v>
      </c>
      <c r="N1104" s="6" t="s">
        <v>2886</v>
      </c>
      <c r="O1104" s="6" t="str">
        <f t="shared" si="190"/>
        <v>N/A</v>
      </c>
      <c r="P1104" s="5" t="s">
        <v>2886</v>
      </c>
      <c r="Q1104" s="6" t="str">
        <f t="shared" si="191"/>
        <v>N/A</v>
      </c>
      <c r="R1104" s="7" t="str">
        <f t="shared" si="192"/>
        <v>No</v>
      </c>
      <c r="S1104" s="5" t="str">
        <f t="shared" si="193"/>
        <v>Answer Required</v>
      </c>
      <c r="T1104" s="6" t="str">
        <f t="shared" si="194"/>
        <v>N/A</v>
      </c>
      <c r="U1104" s="7" t="str">
        <f t="shared" si="195"/>
        <v>Yes</v>
      </c>
      <c r="V1104" s="5" t="str">
        <f t="shared" si="196"/>
        <v>Answer Required</v>
      </c>
      <c r="W1104" s="6" t="str">
        <f t="shared" si="197"/>
        <v>N/A</v>
      </c>
      <c r="X1104" s="5" t="s">
        <v>2886</v>
      </c>
    </row>
    <row r="1105" spans="1:24" ht="60" x14ac:dyDescent="0.25">
      <c r="A1105" s="77">
        <f>VLOOKUP(C1105,'BU and Control BU Listing'!A:E,5,FALSE)</f>
        <v>44000</v>
      </c>
      <c r="B1105" s="80" t="s">
        <v>4486</v>
      </c>
      <c r="C1105" s="22" t="str">
        <f t="shared" si="187"/>
        <v>44000</v>
      </c>
      <c r="D1105" s="22" t="str">
        <f t="shared" si="188"/>
        <v>09340</v>
      </c>
      <c r="E1105" s="21" t="str">
        <f>VLOOKUP(B1105,'Table A as of March 2024'!A:G,7,FALSE)</f>
        <v>Dept of Environmental Quality</v>
      </c>
      <c r="F1105" s="21" t="str">
        <f>VLOOKUP(B1105,'Table A as of March 2024'!A:H,8,FALSE)</f>
        <v>VA Water Quality Improve Fund</v>
      </c>
      <c r="G1105" s="11" t="str">
        <f>VLOOKUP(B1105,'Table A as of March 2024'!A:I,9,FALSE)</f>
        <v>100</v>
      </c>
      <c r="H1105" t="str">
        <f>VLOOKUP(B1105,'Table A as of March 2024'!A:L,12,FALSE)</f>
        <v>No</v>
      </c>
      <c r="I1105" s="9" t="str">
        <f>VLOOKUP(B1105,'Table A as of March 2024'!A:M,13,FALSE)</f>
        <v>U</v>
      </c>
      <c r="J1105" t="str">
        <f>VLOOKUP(B1105,'Table A as of March 2024'!A:O,15,FALSE)</f>
        <v>C</v>
      </c>
      <c r="K1105" t="str">
        <f>VLOOKUP(G1105,'ACFR Class Vlookup'!A:B,2,FALSE)</f>
        <v>Governmental</v>
      </c>
      <c r="L1105" s="1" t="str">
        <f>VLOOKUP(D1105,'Fund Information'!A:F,6,FALSE)</f>
        <v>Section § 10.1-2128, Accounts for sums appropriated by the General Assembly and for other funds from any public or private source. Funds are used for water quality improvement grants to assist in pollution prevention and reduction.</v>
      </c>
      <c r="M1105" s="6" t="str">
        <f t="shared" si="189"/>
        <v>N/A</v>
      </c>
      <c r="N1105" s="6" t="s">
        <v>2886</v>
      </c>
      <c r="O1105" s="6" t="str">
        <f t="shared" si="190"/>
        <v>N/A</v>
      </c>
      <c r="P1105" s="5" t="s">
        <v>2886</v>
      </c>
      <c r="Q1105" s="6" t="str">
        <f t="shared" si="191"/>
        <v>N/A</v>
      </c>
      <c r="R1105" s="7" t="str">
        <f t="shared" si="192"/>
        <v>No</v>
      </c>
      <c r="S1105" s="5" t="str">
        <f t="shared" si="193"/>
        <v>Answer Required</v>
      </c>
      <c r="T1105" s="6" t="str">
        <f t="shared" si="194"/>
        <v>N/A</v>
      </c>
      <c r="U1105" s="7" t="str">
        <f t="shared" si="195"/>
        <v>Yes</v>
      </c>
      <c r="V1105" s="5" t="str">
        <f t="shared" si="196"/>
        <v>Answer Required</v>
      </c>
      <c r="W1105" s="6" t="str">
        <f t="shared" si="197"/>
        <v>N/A</v>
      </c>
      <c r="X1105" s="5" t="s">
        <v>2886</v>
      </c>
    </row>
    <row r="1106" spans="1:24" ht="30" x14ac:dyDescent="0.25">
      <c r="A1106" s="77">
        <f>VLOOKUP(C1106,'BU and Control BU Listing'!A:E,5,FALSE)</f>
        <v>44000</v>
      </c>
      <c r="B1106" s="80" t="s">
        <v>4487</v>
      </c>
      <c r="C1106" s="22" t="str">
        <f t="shared" si="187"/>
        <v>44000</v>
      </c>
      <c r="D1106" s="22" t="str">
        <f t="shared" si="188"/>
        <v>09351</v>
      </c>
      <c r="E1106" s="21" t="str">
        <f>VLOOKUP(B1106,'Table A as of March 2024'!A:G,7,FALSE)</f>
        <v>Dept of Environmental Quality</v>
      </c>
      <c r="F1106" s="21" t="str">
        <f>VLOOKUP(B1106,'Table A as of March 2024'!A:H,8,FALSE)</f>
        <v>WaterQualityImprovementReserve</v>
      </c>
      <c r="G1106" s="11" t="str">
        <f>VLOOKUP(B1106,'Table A as of March 2024'!A:I,9,FALSE)</f>
        <v>100</v>
      </c>
      <c r="H1106" t="str">
        <f>VLOOKUP(B1106,'Table A as of March 2024'!A:L,12,FALSE)</f>
        <v>No</v>
      </c>
      <c r="I1106" s="9" t="str">
        <f>VLOOKUP(B1106,'Table A as of March 2024'!A:M,13,FALSE)</f>
        <v>U</v>
      </c>
      <c r="J1106" t="str">
        <f>VLOOKUP(B1106,'Table A as of March 2024'!A:O,15,FALSE)</f>
        <v>C</v>
      </c>
      <c r="K1106" t="str">
        <f>VLOOKUP(G1106,'ACFR Class Vlookup'!A:B,2,FALSE)</f>
        <v>Governmental</v>
      </c>
      <c r="L1106" s="1" t="str">
        <f>VLOOKUP(D1106,'Fund Information'!A:F,6,FALSE)</f>
        <v>Reserve created within the Virginia Water Quality Improvement Fund, per Chapter 2, Item 362.</v>
      </c>
      <c r="M1106" s="6" t="str">
        <f t="shared" si="189"/>
        <v>N/A</v>
      </c>
      <c r="N1106" s="6" t="s">
        <v>2886</v>
      </c>
      <c r="O1106" s="6" t="str">
        <f t="shared" si="190"/>
        <v>N/A</v>
      </c>
      <c r="P1106" s="5" t="s">
        <v>2886</v>
      </c>
      <c r="Q1106" s="6" t="str">
        <f t="shared" si="191"/>
        <v>N/A</v>
      </c>
      <c r="R1106" s="7" t="str">
        <f t="shared" si="192"/>
        <v>No</v>
      </c>
      <c r="S1106" s="5" t="str">
        <f t="shared" si="193"/>
        <v>Answer Required</v>
      </c>
      <c r="T1106" s="6" t="str">
        <f t="shared" si="194"/>
        <v>N/A</v>
      </c>
      <c r="U1106" s="7" t="str">
        <f t="shared" si="195"/>
        <v>Yes</v>
      </c>
      <c r="V1106" s="5" t="str">
        <f t="shared" si="196"/>
        <v>Answer Required</v>
      </c>
      <c r="W1106" s="6" t="str">
        <f t="shared" si="197"/>
        <v>N/A</v>
      </c>
      <c r="X1106" s="5" t="s">
        <v>2886</v>
      </c>
    </row>
    <row r="1107" spans="1:24" ht="30" x14ac:dyDescent="0.25">
      <c r="A1107" s="77">
        <f>VLOOKUP(C1107,'BU and Control BU Listing'!A:E,5,FALSE)</f>
        <v>44000</v>
      </c>
      <c r="B1107" s="80" t="s">
        <v>4488</v>
      </c>
      <c r="C1107" s="22" t="str">
        <f t="shared" si="187"/>
        <v>44000</v>
      </c>
      <c r="D1107" s="22" t="str">
        <f t="shared" si="188"/>
        <v>09640</v>
      </c>
      <c r="E1107" s="21" t="str">
        <f>VLOOKUP(B1107,'Table A as of March 2024'!A:G,7,FALSE)</f>
        <v>Dept of Environmental Quality</v>
      </c>
      <c r="F1107" s="21" t="str">
        <f>VLOOKUP(B1107,'Table A as of March 2024'!A:H,8,FALSE)</f>
        <v>VA Water Facilities Revolving</v>
      </c>
      <c r="G1107" s="11" t="str">
        <f>VLOOKUP(B1107,'Table A as of March 2024'!A:I,9,FALSE)</f>
        <v>120</v>
      </c>
      <c r="H1107" t="str">
        <f>VLOOKUP(B1107,'Table A as of March 2024'!A:L,12,FALSE)</f>
        <v>No</v>
      </c>
      <c r="I1107" s="9" t="str">
        <f>VLOOKUP(B1107,'Table A as of March 2024'!A:M,13,FALSE)</f>
        <v>R</v>
      </c>
      <c r="J1107" t="str">
        <f>VLOOKUP(B1107,'Table A as of March 2024'!A:O,15,FALSE)</f>
        <v>R</v>
      </c>
      <c r="K1107" t="str">
        <f>VLOOKUP(G1107,'ACFR Class Vlookup'!A:B,2,FALSE)</f>
        <v>Governmental</v>
      </c>
      <c r="L1107" s="1" t="str">
        <f>VLOOKUP(D1107,'Fund Information'!A:F,6,FALSE)</f>
        <v>This fund accounts for federal funds. Funds are used for the construction assistance loan program.</v>
      </c>
      <c r="M1107" s="6" t="str">
        <f t="shared" si="189"/>
        <v>N/A</v>
      </c>
      <c r="N1107" s="6" t="s">
        <v>2886</v>
      </c>
      <c r="O1107" s="6" t="str">
        <f t="shared" si="190"/>
        <v>N/A</v>
      </c>
      <c r="P1107" s="5" t="s">
        <v>2886</v>
      </c>
      <c r="Q1107" s="6" t="str">
        <f t="shared" si="191"/>
        <v>N/A</v>
      </c>
      <c r="R1107" s="7" t="str">
        <f t="shared" si="192"/>
        <v>Yes</v>
      </c>
      <c r="S1107" s="5" t="str">
        <f t="shared" si="193"/>
        <v>Answer Required</v>
      </c>
      <c r="T1107" s="6" t="str">
        <f t="shared" si="194"/>
        <v>N/A</v>
      </c>
      <c r="U1107" s="7" t="str">
        <f t="shared" si="195"/>
        <v>No</v>
      </c>
      <c r="V1107" s="5" t="str">
        <f t="shared" si="196"/>
        <v>Answer Required</v>
      </c>
      <c r="W1107" s="6" t="str">
        <f t="shared" si="197"/>
        <v>N/A</v>
      </c>
      <c r="X1107" s="5" t="s">
        <v>2886</v>
      </c>
    </row>
    <row r="1108" spans="1:24" x14ac:dyDescent="0.25">
      <c r="A1108" s="77">
        <f>VLOOKUP(C1108,'BU and Control BU Listing'!A:E,5,FALSE)</f>
        <v>44000</v>
      </c>
      <c r="B1108" s="80" t="s">
        <v>4489</v>
      </c>
      <c r="C1108" s="22" t="str">
        <f t="shared" si="187"/>
        <v>44000</v>
      </c>
      <c r="D1108" s="22" t="str">
        <f t="shared" si="188"/>
        <v>10000</v>
      </c>
      <c r="E1108" s="21" t="str">
        <f>VLOOKUP(B1108,'Table A as of March 2024'!A:G,7,FALSE)</f>
        <v>Dept of Environmental Quality</v>
      </c>
      <c r="F1108" s="21" t="str">
        <f>VLOOKUP(B1108,'Table A as of March 2024'!A:H,8,FALSE)</f>
        <v>Federal Trust</v>
      </c>
      <c r="G1108" s="11" t="str">
        <f>VLOOKUP(B1108,'Table A as of March 2024'!A:I,9,FALSE)</f>
        <v>120</v>
      </c>
      <c r="H1108" t="str">
        <f>VLOOKUP(B1108,'Table A as of March 2024'!A:L,12,FALSE)</f>
        <v>No</v>
      </c>
      <c r="I1108" s="9" t="str">
        <f>VLOOKUP(B1108,'Table A as of March 2024'!A:M,13,FALSE)</f>
        <v>R</v>
      </c>
      <c r="J1108" t="str">
        <f>VLOOKUP(B1108,'Table A as of March 2024'!A:O,15,FALSE)</f>
        <v>R</v>
      </c>
      <c r="K1108" t="str">
        <f>VLOOKUP(G1108,'ACFR Class Vlookup'!A:B,2,FALSE)</f>
        <v>Governmental</v>
      </c>
      <c r="L1108" s="1" t="str">
        <f>VLOOKUP(D1108,'Fund Information'!A:F,6,FALSE)</f>
        <v>This fund accounts for Federal funds.</v>
      </c>
      <c r="M1108" s="6" t="str">
        <f t="shared" si="189"/>
        <v>N/A</v>
      </c>
      <c r="N1108" s="6" t="s">
        <v>2886</v>
      </c>
      <c r="O1108" s="6" t="str">
        <f t="shared" si="190"/>
        <v>N/A</v>
      </c>
      <c r="P1108" s="5" t="s">
        <v>2886</v>
      </c>
      <c r="Q1108" s="6" t="str">
        <f t="shared" si="191"/>
        <v>N/A</v>
      </c>
      <c r="R1108" s="7" t="str">
        <f t="shared" si="192"/>
        <v>Yes</v>
      </c>
      <c r="S1108" s="5" t="str">
        <f t="shared" si="193"/>
        <v>Answer Required</v>
      </c>
      <c r="T1108" s="6" t="str">
        <f t="shared" si="194"/>
        <v>N/A</v>
      </c>
      <c r="U1108" s="7" t="str">
        <f t="shared" si="195"/>
        <v>No</v>
      </c>
      <c r="V1108" s="5" t="str">
        <f t="shared" si="196"/>
        <v>Answer Required</v>
      </c>
      <c r="W1108" s="6" t="str">
        <f t="shared" si="197"/>
        <v>N/A</v>
      </c>
      <c r="X1108" s="5" t="s">
        <v>2886</v>
      </c>
    </row>
    <row r="1109" spans="1:24" ht="165" x14ac:dyDescent="0.25">
      <c r="A1109" s="77">
        <f>VLOOKUP(C1109,'BU and Control BU Listing'!A:E,5,FALSE)</f>
        <v>44000</v>
      </c>
      <c r="B1109" s="80" t="s">
        <v>5969</v>
      </c>
      <c r="C1109" s="22" t="str">
        <f t="shared" si="187"/>
        <v>44000</v>
      </c>
      <c r="D1109" s="22" t="str">
        <f t="shared" si="188"/>
        <v>10110</v>
      </c>
      <c r="E1109" s="21" t="str">
        <f>VLOOKUP(B1109,'Table A as of March 2024'!A:G,7,FALSE)</f>
        <v>Dept of Environmental Quality</v>
      </c>
      <c r="F1109" s="21" t="str">
        <f>VLOOKUP(B1109,'Table A as of March 2024'!A:H,8,FALSE)</f>
        <v>CARESActRlfFd–General-COVID-19</v>
      </c>
      <c r="G1109" s="11" t="str">
        <f>VLOOKUP(B1109,'Table A as of March 2024'!A:I,9,FALSE)</f>
        <v>120</v>
      </c>
      <c r="H1109" t="str">
        <f>VLOOKUP(B1109,'Table A as of March 2024'!A:L,12,FALSE)</f>
        <v>No</v>
      </c>
      <c r="I1109" s="9" t="str">
        <f>VLOOKUP(B1109,'Table A as of March 2024'!A:M,13,FALSE)</f>
        <v>V</v>
      </c>
      <c r="J1109" t="str">
        <f>VLOOKUP(B1109,'Table A as of March 2024'!A:O,15,FALSE)</f>
        <v>R</v>
      </c>
      <c r="K1109" t="str">
        <f>VLOOKUP(G1109,'ACFR Class Vlookup'!A:B,2,FALSE)</f>
        <v>Governmental</v>
      </c>
      <c r="L1109" s="1" t="str">
        <f>VLOOKUP(D1109,'Fund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109" s="6" t="str">
        <f t="shared" si="189"/>
        <v>N/A</v>
      </c>
      <c r="N1109" s="6" t="s">
        <v>2886</v>
      </c>
      <c r="O1109" s="6" t="str">
        <f t="shared" si="190"/>
        <v>N/A</v>
      </c>
      <c r="P1109" s="5" t="s">
        <v>2886</v>
      </c>
      <c r="Q1109" s="6" t="str">
        <f t="shared" si="191"/>
        <v>N/A</v>
      </c>
      <c r="R1109" s="7" t="str">
        <f t="shared" si="192"/>
        <v>Yes</v>
      </c>
      <c r="S1109" s="5" t="str">
        <f t="shared" si="193"/>
        <v>Answer Required</v>
      </c>
      <c r="T1109" s="6" t="str">
        <f t="shared" si="194"/>
        <v>N/A</v>
      </c>
      <c r="U1109" s="7" t="str">
        <f t="shared" si="195"/>
        <v>No</v>
      </c>
      <c r="V1109" s="5" t="str">
        <f t="shared" si="196"/>
        <v>Answer Required</v>
      </c>
      <c r="W1109" s="6" t="str">
        <f t="shared" si="197"/>
        <v>N/A</v>
      </c>
      <c r="X1109" s="5" t="s">
        <v>2886</v>
      </c>
    </row>
    <row r="1110" spans="1:24" ht="30" x14ac:dyDescent="0.25">
      <c r="A1110" s="77">
        <f>VLOOKUP(C1110,'BU and Control BU Listing'!A:E,5,FALSE)</f>
        <v>44000</v>
      </c>
      <c r="B1110" s="80" t="s">
        <v>8249</v>
      </c>
      <c r="C1110" s="22" t="str">
        <f t="shared" si="187"/>
        <v>44000</v>
      </c>
      <c r="D1110" s="22" t="str">
        <f t="shared" si="188"/>
        <v>10710</v>
      </c>
      <c r="E1110" s="21" t="str">
        <f>VLOOKUP(B1110,'Table A as of March 2024'!A:G,7,FALSE)</f>
        <v>Dept of Environmental Quality</v>
      </c>
      <c r="F1110" s="21" t="str">
        <f>VLOOKUP(B1110,'Table A as of March 2024'!A:H,8,FALSE)</f>
        <v>FEMA - State Agy - COVID-19</v>
      </c>
      <c r="G1110" s="11" t="str">
        <f>VLOOKUP(B1110,'Table A as of March 2024'!A:I,9,FALSE)</f>
        <v>120</v>
      </c>
      <c r="H1110" t="str">
        <f>VLOOKUP(B1110,'Table A as of March 2024'!A:L,12,FALSE)</f>
        <v>No</v>
      </c>
      <c r="I1110" s="9" t="str">
        <f>VLOOKUP(B1110,'Table A as of March 2024'!A:M,13,FALSE)</f>
        <v>V</v>
      </c>
      <c r="J1110" t="str">
        <f>VLOOKUP(B1110,'Table A as of March 2024'!A:O,15,FALSE)</f>
        <v>R</v>
      </c>
      <c r="K1110" t="str">
        <f>VLOOKUP(G1110,'ACFR Class Vlookup'!A:B,2,FALSE)</f>
        <v>Governmental</v>
      </c>
      <c r="L1110" s="1" t="str">
        <f>VLOOKUP(D1110,'Fund Information'!A:F,6,FALSE)</f>
        <v>Federal Emergency Management Agency (FEMA) - VDEM Pass Thru COVID -19 - State Agencies.</v>
      </c>
      <c r="M1110" s="6" t="str">
        <f t="shared" si="189"/>
        <v>N/A</v>
      </c>
      <c r="N1110" s="6" t="s">
        <v>2886</v>
      </c>
      <c r="O1110" s="6" t="str">
        <f t="shared" si="190"/>
        <v>N/A</v>
      </c>
      <c r="P1110" s="5" t="s">
        <v>2886</v>
      </c>
      <c r="Q1110" s="6" t="str">
        <f t="shared" si="191"/>
        <v>N/A</v>
      </c>
      <c r="R1110" s="7" t="str">
        <f t="shared" si="192"/>
        <v>Yes</v>
      </c>
      <c r="S1110" s="5" t="str">
        <f t="shared" si="193"/>
        <v>Answer Required</v>
      </c>
      <c r="T1110" s="6" t="str">
        <f t="shared" si="194"/>
        <v>N/A</v>
      </c>
      <c r="U1110" s="7" t="str">
        <f t="shared" si="195"/>
        <v>No</v>
      </c>
      <c r="V1110" s="5" t="str">
        <f t="shared" si="196"/>
        <v>Answer Required</v>
      </c>
      <c r="W1110" s="6" t="str">
        <f t="shared" si="197"/>
        <v>N/A</v>
      </c>
      <c r="X1110" s="5" t="s">
        <v>2886</v>
      </c>
    </row>
    <row r="1111" spans="1:24" ht="165" x14ac:dyDescent="0.25">
      <c r="A1111" s="77">
        <f>VLOOKUP(C1111,'BU and Control BU Listing'!A:E,5,FALSE)</f>
        <v>44000</v>
      </c>
      <c r="B1111" s="80" t="s">
        <v>8250</v>
      </c>
      <c r="C1111" s="22" t="str">
        <f t="shared" si="187"/>
        <v>44000</v>
      </c>
      <c r="D1111" s="22" t="str">
        <f t="shared" si="188"/>
        <v>12110</v>
      </c>
      <c r="E1111" s="21" t="str">
        <f>VLOOKUP(B1111,'Table A as of March 2024'!A:G,7,FALSE)</f>
        <v>Dept of Environmental Quality</v>
      </c>
      <c r="F1111" s="21" t="str">
        <f>VLOOKUP(B1111,'Table A as of March 2024'!A:H,8,FALSE)</f>
        <v>ARP-CrvStLoclFisRecFd-COVID-19</v>
      </c>
      <c r="G1111" s="11" t="str">
        <f>VLOOKUP(B1111,'Table A as of March 2024'!A:I,9,FALSE)</f>
        <v>120</v>
      </c>
      <c r="H1111" t="str">
        <f>VLOOKUP(B1111,'Table A as of March 2024'!A:L,12,FALSE)</f>
        <v>No</v>
      </c>
      <c r="I1111" s="9" t="str">
        <f>VLOOKUP(B1111,'Table A as of March 2024'!A:M,13,FALSE)</f>
        <v>V</v>
      </c>
      <c r="J1111" t="str">
        <f>VLOOKUP(B1111,'Table A as of March 2024'!A:O,15,FALSE)</f>
        <v>R</v>
      </c>
      <c r="K1111" t="str">
        <f>VLOOKUP(G1111,'ACFR Class Vlookup'!A:B,2,FALSE)</f>
        <v>Governmental</v>
      </c>
      <c r="L1111" s="1" t="str">
        <f>VLOOKUP(D1111,'Fund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111" s="6" t="str">
        <f t="shared" si="189"/>
        <v>N/A</v>
      </c>
      <c r="N1111" s="6" t="s">
        <v>2886</v>
      </c>
      <c r="O1111" s="6" t="str">
        <f t="shared" si="190"/>
        <v>N/A</v>
      </c>
      <c r="P1111" s="5" t="s">
        <v>2886</v>
      </c>
      <c r="Q1111" s="6" t="str">
        <f t="shared" si="191"/>
        <v>N/A</v>
      </c>
      <c r="R1111" s="7" t="str">
        <f t="shared" si="192"/>
        <v>Yes</v>
      </c>
      <c r="S1111" s="5" t="str">
        <f t="shared" si="193"/>
        <v>Answer Required</v>
      </c>
      <c r="T1111" s="6" t="str">
        <f t="shared" si="194"/>
        <v>N/A</v>
      </c>
      <c r="U1111" s="7" t="str">
        <f t="shared" si="195"/>
        <v>No</v>
      </c>
      <c r="V1111" s="5" t="str">
        <f t="shared" si="196"/>
        <v>Answer Required</v>
      </c>
      <c r="W1111" s="6" t="str">
        <f t="shared" si="197"/>
        <v>N/A</v>
      </c>
      <c r="X1111" s="5" t="s">
        <v>2886</v>
      </c>
    </row>
    <row r="1112" spans="1:24" ht="105" x14ac:dyDescent="0.25">
      <c r="A1112" s="77">
        <f>VLOOKUP(C1112,'BU and Control BU Listing'!A:E,5,FALSE)</f>
        <v>44000</v>
      </c>
      <c r="B1112" s="80" t="s">
        <v>8251</v>
      </c>
      <c r="C1112" s="22" t="str">
        <f t="shared" si="187"/>
        <v>44000</v>
      </c>
      <c r="D1112" s="22" t="str">
        <f t="shared" si="188"/>
        <v>12310</v>
      </c>
      <c r="E1112" s="21" t="str">
        <f>VLOOKUP(B1112,'Table A as of March 2024'!A:G,7,FALSE)</f>
        <v>Dept of Environmental Quality</v>
      </c>
      <c r="F1112" s="21" t="str">
        <f>VLOOKUP(B1112,'Table A as of March 2024'!A:H,8,FALSE)</f>
        <v>StEnvrnmtlJstCopAgrmt-COVID-19</v>
      </c>
      <c r="G1112" s="11" t="str">
        <f>VLOOKUP(B1112,'Table A as of March 2024'!A:I,9,FALSE)</f>
        <v>120</v>
      </c>
      <c r="H1112" t="str">
        <f>VLOOKUP(B1112,'Table A as of March 2024'!A:L,12,FALSE)</f>
        <v>No</v>
      </c>
      <c r="I1112" s="9" t="str">
        <f>VLOOKUP(B1112,'Table A as of March 2024'!A:M,13,FALSE)</f>
        <v>V</v>
      </c>
      <c r="J1112" t="str">
        <f>VLOOKUP(B1112,'Table A as of March 2024'!A:O,15,FALSE)</f>
        <v>R</v>
      </c>
      <c r="K1112" t="str">
        <f>VLOOKUP(G1112,'ACFR Class Vlookup'!A:B,2,FALSE)</f>
        <v>Governmental</v>
      </c>
      <c r="L1112" s="1" t="str">
        <f>VLOOKUP(D1112,'Fund Information'!A:F,6,FALSE)</f>
        <v>ALN 66.312 - State Environmental Justice Cooperative Agreement Program 
The purpose of this cooperative agreement program is to support and/or create model state activities that lead to measurable environmental or public health results in communities disproportionately burdened by environmental harms and risks.</v>
      </c>
      <c r="M1112" s="6" t="str">
        <f t="shared" si="189"/>
        <v>N/A</v>
      </c>
      <c r="N1112" s="6" t="s">
        <v>2886</v>
      </c>
      <c r="O1112" s="6" t="str">
        <f t="shared" si="190"/>
        <v>N/A</v>
      </c>
      <c r="P1112" s="5" t="s">
        <v>2886</v>
      </c>
      <c r="Q1112" s="6" t="str">
        <f t="shared" si="191"/>
        <v>N/A</v>
      </c>
      <c r="R1112" s="7" t="str">
        <f t="shared" si="192"/>
        <v>Yes</v>
      </c>
      <c r="S1112" s="5" t="str">
        <f t="shared" si="193"/>
        <v>Answer Required</v>
      </c>
      <c r="T1112" s="6" t="str">
        <f t="shared" si="194"/>
        <v>N/A</v>
      </c>
      <c r="U1112" s="7" t="str">
        <f t="shared" si="195"/>
        <v>No</v>
      </c>
      <c r="V1112" s="5" t="str">
        <f t="shared" si="196"/>
        <v>Answer Required</v>
      </c>
      <c r="W1112" s="6" t="str">
        <f t="shared" si="197"/>
        <v>N/A</v>
      </c>
      <c r="X1112" s="5" t="s">
        <v>2886</v>
      </c>
    </row>
    <row r="1113" spans="1:24" ht="210" x14ac:dyDescent="0.25">
      <c r="A1113" s="77">
        <f>VLOOKUP(C1113,'BU and Control BU Listing'!A:E,5,FALSE)</f>
        <v>44000</v>
      </c>
      <c r="B1113" s="80" t="s">
        <v>8741</v>
      </c>
      <c r="C1113" s="22" t="str">
        <f t="shared" si="187"/>
        <v>44000</v>
      </c>
      <c r="D1113" s="22" t="str">
        <f t="shared" si="188"/>
        <v>12430</v>
      </c>
      <c r="E1113" s="21" t="str">
        <f>VLOOKUP(B1113,'Table A as of March 2024'!A:G,7,FALSE)</f>
        <v>Dept of Environmental Quality</v>
      </c>
      <c r="F1113" s="21" t="str">
        <f>VLOOKUP(B1113,'Table A as of March 2024'!A:H,8,FALSE)</f>
        <v>Surv/Stdy/InvstClnAir-COVID-19</v>
      </c>
      <c r="G1113" s="11" t="str">
        <f>VLOOKUP(B1113,'Table A as of March 2024'!A:I,9,FALSE)</f>
        <v>120</v>
      </c>
      <c r="H1113" t="str">
        <f>VLOOKUP(B1113,'Table A as of March 2024'!A:L,12,FALSE)</f>
        <v>No</v>
      </c>
      <c r="I1113" s="9" t="str">
        <f>VLOOKUP(B1113,'Table A as of March 2024'!A:M,13,FALSE)</f>
        <v>V</v>
      </c>
      <c r="J1113" t="str">
        <f>VLOOKUP(B1113,'Table A as of March 2024'!A:O,15,FALSE)</f>
        <v>R</v>
      </c>
      <c r="K1113" t="str">
        <f>VLOOKUP(G1113,'ACFR Class Vlookup'!A:B,2,FALSE)</f>
        <v>Governmental</v>
      </c>
      <c r="L1113" s="1" t="str">
        <f>VLOOKUP(D1113,'Fund Information'!A:F,6,FALSE)</f>
        <v>ALN 66.034; Surveys, Studies, Research, Investigations, Demonstrations, and Special Purpose Activities Relating to the Clean Air Act. Federal monies to support Surveys, Studies, Research, Investigations, Demonstrations and Special Purpose assistance relating to the causes, effects (including health and welfare effects),extent, prevention, and control of air pollution to include such topics as air quality, acid deposition, global programs, energy efficiency, indoor environments, radiation, mobile source technology and community-driven approaches to transportation and emissions reduction. Projects should also focus on addressing environmental justice (EJ) concerns in communities. EJ is the fair treatment and meaningful involvement of all people regardless of race, color, national origin, or income with respect to the development, implementation, and enforcement of environmental laws, regulations, and policies.</v>
      </c>
      <c r="M1113" s="6" t="str">
        <f t="shared" si="189"/>
        <v>N/A</v>
      </c>
      <c r="N1113" s="6" t="s">
        <v>2886</v>
      </c>
      <c r="O1113" s="6" t="str">
        <f t="shared" si="190"/>
        <v>N/A</v>
      </c>
      <c r="P1113" s="5" t="s">
        <v>2886</v>
      </c>
      <c r="Q1113" s="6" t="str">
        <f t="shared" si="191"/>
        <v>N/A</v>
      </c>
      <c r="R1113" s="7" t="str">
        <f t="shared" si="192"/>
        <v>Yes</v>
      </c>
      <c r="S1113" s="5" t="str">
        <f t="shared" si="193"/>
        <v>Answer Required</v>
      </c>
      <c r="T1113" s="6" t="str">
        <f t="shared" si="194"/>
        <v>N/A</v>
      </c>
      <c r="U1113" s="7" t="str">
        <f t="shared" si="195"/>
        <v>No</v>
      </c>
      <c r="V1113" s="5" t="str">
        <f t="shared" si="196"/>
        <v>Answer Required</v>
      </c>
      <c r="W1113" s="6" t="str">
        <f t="shared" si="197"/>
        <v>N/A</v>
      </c>
      <c r="X1113" s="5" t="s">
        <v>2886</v>
      </c>
    </row>
    <row r="1114" spans="1:24" ht="150" x14ac:dyDescent="0.25">
      <c r="A1114" s="77">
        <f>VLOOKUP(C1114,'BU and Control BU Listing'!A:E,5,FALSE)</f>
        <v>44000</v>
      </c>
      <c r="B1114" s="80" t="s">
        <v>8742</v>
      </c>
      <c r="C1114" s="22" t="str">
        <f t="shared" si="187"/>
        <v>44000</v>
      </c>
      <c r="D1114" s="22" t="str">
        <f t="shared" si="188"/>
        <v>12500</v>
      </c>
      <c r="E1114" s="21" t="str">
        <f>VLOOKUP(B1114,'Table A as of March 2024'!A:G,7,FALSE)</f>
        <v>Dept of Environmental Quality</v>
      </c>
      <c r="F1114" s="21" t="str">
        <f>VLOOKUP(B1114,'Table A as of March 2024'!A:H,8,FALSE)</f>
        <v>BrwnfldAsses&amp;ClnupCoopAgr-IIJA</v>
      </c>
      <c r="G1114" s="11" t="str">
        <f>VLOOKUP(B1114,'Table A as of March 2024'!A:I,9,FALSE)</f>
        <v>120</v>
      </c>
      <c r="H1114" t="str">
        <f>VLOOKUP(B1114,'Table A as of March 2024'!A:L,12,FALSE)</f>
        <v>No</v>
      </c>
      <c r="I1114" s="9" t="str">
        <f>VLOOKUP(B1114,'Table A as of March 2024'!A:M,13,FALSE)</f>
        <v>I</v>
      </c>
      <c r="J1114" t="str">
        <f>VLOOKUP(B1114,'Table A as of March 2024'!A:O,15,FALSE)</f>
        <v>R</v>
      </c>
      <c r="K1114" t="str">
        <f>VLOOKUP(G1114,'ACFR Class Vlookup'!A:B,2,FALSE)</f>
        <v>Governmental</v>
      </c>
      <c r="L1114" s="1" t="str">
        <f>VLOOKUP(D1114,'Fund Information'!A:F,6,FALSE)</f>
        <v>ALN 66.818; Brownfields Multipurpose, Assessment, Revolving Loan Fund, and Cleanup Cooperative Agreements. Federal monies to supports communities with addressing sites that are blighted, vacant and underutilized. Grant funding supports activities to determine if there are any environmental hazards and contamination on site, and if there are, how much, and where the contamination is located. Other support includes developing various planning documents that will help lead to the successful redevelopment and reuse of the site, support for community engagement activities, and funding to clean up the contamination(to the appropriate legal standards).</v>
      </c>
      <c r="M1114" s="6" t="str">
        <f t="shared" si="189"/>
        <v>N/A</v>
      </c>
      <c r="N1114" s="6" t="s">
        <v>2886</v>
      </c>
      <c r="O1114" s="6" t="str">
        <f t="shared" si="190"/>
        <v>N/A</v>
      </c>
      <c r="P1114" s="5" t="s">
        <v>2886</v>
      </c>
      <c r="Q1114" s="6" t="str">
        <f t="shared" si="191"/>
        <v>N/A</v>
      </c>
      <c r="R1114" s="7" t="str">
        <f t="shared" si="192"/>
        <v>Yes</v>
      </c>
      <c r="S1114" s="5" t="str">
        <f t="shared" si="193"/>
        <v>Answer Required</v>
      </c>
      <c r="T1114" s="6" t="str">
        <f t="shared" si="194"/>
        <v>N/A</v>
      </c>
      <c r="U1114" s="7" t="str">
        <f t="shared" si="195"/>
        <v>No</v>
      </c>
      <c r="V1114" s="5" t="str">
        <f t="shared" si="196"/>
        <v>Answer Required</v>
      </c>
      <c r="W1114" s="6" t="str">
        <f t="shared" si="197"/>
        <v>N/A</v>
      </c>
      <c r="X1114" s="5" t="s">
        <v>2886</v>
      </c>
    </row>
    <row r="1115" spans="1:24" ht="135" x14ac:dyDescent="0.25">
      <c r="A1115" s="77">
        <f>VLOOKUP(C1115,'BU and Control BU Listing'!A:E,5,FALSE)</f>
        <v>44000</v>
      </c>
      <c r="B1115" s="80" t="s">
        <v>8743</v>
      </c>
      <c r="C1115" s="22" t="str">
        <f t="shared" si="187"/>
        <v>44000</v>
      </c>
      <c r="D1115" s="22" t="str">
        <f t="shared" si="188"/>
        <v>12510</v>
      </c>
      <c r="E1115" s="21" t="str">
        <f>VLOOKUP(B1115,'Table A as of March 2024'!A:G,7,FALSE)</f>
        <v>Dept of Environmental Quality</v>
      </c>
      <c r="F1115" s="21" t="str">
        <f>VLOOKUP(B1115,'Table A as of March 2024'!A:H,8,FALSE)</f>
        <v>VA Water Facil Revolving-IIJA</v>
      </c>
      <c r="G1115" s="11" t="str">
        <f>VLOOKUP(B1115,'Table A as of March 2024'!A:I,9,FALSE)</f>
        <v>120</v>
      </c>
      <c r="H1115" t="str">
        <f>VLOOKUP(B1115,'Table A as of March 2024'!A:L,12,FALSE)</f>
        <v>No</v>
      </c>
      <c r="I1115" s="9" t="str">
        <f>VLOOKUP(B1115,'Table A as of March 2024'!A:M,13,FALSE)</f>
        <v>I</v>
      </c>
      <c r="J1115" t="str">
        <f>VLOOKUP(B1115,'Table A as of March 2024'!A:O,15,FALSE)</f>
        <v>R</v>
      </c>
      <c r="K1115" t="str">
        <f>VLOOKUP(G1115,'ACFR Class Vlookup'!A:B,2,FALSE)</f>
        <v>Governmental</v>
      </c>
      <c r="L1115" s="1" t="str">
        <f>VLOOKUP(D1115,'Fund Information'!A:F,6,FALSE)</f>
        <v>ALN 66.458; Capitalization Grants for Clean Water State Revolving Funds. Monies to create State Revolving Funds (SRFs) through a program of capitalization grants to States which will provide a long term source of State financing for construction of wastewater treatment facilities and implementation of other water quality management activities.
ALN 66.468; Capitalization Grants for Drinking Water State Revolving Funds. Monies to States and Puerto Rico to capitalize their Drinking Water State Revolving Funds (DWSRFs) which provide a low-cost, long-term source of financing for the costs of drinking water infrastructure.</v>
      </c>
      <c r="M1115" s="6" t="str">
        <f t="shared" si="189"/>
        <v>N/A</v>
      </c>
      <c r="N1115" s="6" t="s">
        <v>2886</v>
      </c>
      <c r="O1115" s="6" t="str">
        <f t="shared" si="190"/>
        <v>N/A</v>
      </c>
      <c r="P1115" s="5" t="s">
        <v>2886</v>
      </c>
      <c r="Q1115" s="6" t="str">
        <f t="shared" si="191"/>
        <v>N/A</v>
      </c>
      <c r="R1115" s="7" t="str">
        <f t="shared" si="192"/>
        <v>Yes</v>
      </c>
      <c r="S1115" s="5" t="str">
        <f t="shared" si="193"/>
        <v>Answer Required</v>
      </c>
      <c r="T1115" s="6" t="str">
        <f t="shared" si="194"/>
        <v>N/A</v>
      </c>
      <c r="U1115" s="7" t="str">
        <f t="shared" si="195"/>
        <v>No</v>
      </c>
      <c r="V1115" s="5" t="str">
        <f t="shared" si="196"/>
        <v>Answer Required</v>
      </c>
      <c r="W1115" s="6" t="str">
        <f t="shared" si="197"/>
        <v>N/A</v>
      </c>
      <c r="X1115" s="5" t="s">
        <v>2886</v>
      </c>
    </row>
    <row r="1116" spans="1:24" ht="75" x14ac:dyDescent="0.25">
      <c r="A1116" s="77">
        <f>VLOOKUP(C1116,'BU and Control BU Listing'!A:E,5,FALSE)</f>
        <v>44000</v>
      </c>
      <c r="B1116" s="80" t="s">
        <v>8744</v>
      </c>
      <c r="C1116" s="22" t="str">
        <f t="shared" si="187"/>
        <v>44000</v>
      </c>
      <c r="D1116" s="22" t="str">
        <f t="shared" si="188"/>
        <v>12520</v>
      </c>
      <c r="E1116" s="21" t="str">
        <f>VLOOKUP(B1116,'Table A as of March 2024'!A:G,7,FALSE)</f>
        <v>Dept of Environmental Quality</v>
      </c>
      <c r="F1116" s="21" t="str">
        <f>VLOOKUP(B1116,'Table A as of March 2024'!A:H,8,FALSE)</f>
        <v>Water Qlty Mngmnt Planing-IIJA</v>
      </c>
      <c r="G1116" s="11" t="str">
        <f>VLOOKUP(B1116,'Table A as of March 2024'!A:I,9,FALSE)</f>
        <v>120</v>
      </c>
      <c r="H1116" t="str">
        <f>VLOOKUP(B1116,'Table A as of March 2024'!A:L,12,FALSE)</f>
        <v>No</v>
      </c>
      <c r="I1116" s="9" t="str">
        <f>VLOOKUP(B1116,'Table A as of March 2024'!A:M,13,FALSE)</f>
        <v>I</v>
      </c>
      <c r="J1116" t="str">
        <f>VLOOKUP(B1116,'Table A as of March 2024'!A:O,15,FALSE)</f>
        <v>R</v>
      </c>
      <c r="K1116" t="str">
        <f>VLOOKUP(G1116,'ACFR Class Vlookup'!A:B,2,FALSE)</f>
        <v>Governmental</v>
      </c>
      <c r="L1116" s="1" t="str">
        <f>VLOOKUP(D1116,'Fund Information'!A:F,6,FALSE)</f>
        <v>ALN 66.454; Water Quality Management Planning. Money to assist States (including territories and the District of Columbia), Regional Public Comprehensive Planning Organizations (RPCPOs), and Interstate Organizations (IOs) in carrying out water quality management (WQM) planning.</v>
      </c>
      <c r="M1116" s="6" t="str">
        <f t="shared" si="189"/>
        <v>N/A</v>
      </c>
      <c r="N1116" s="6" t="s">
        <v>2886</v>
      </c>
      <c r="O1116" s="6" t="str">
        <f t="shared" si="190"/>
        <v>N/A</v>
      </c>
      <c r="P1116" s="5" t="s">
        <v>2886</v>
      </c>
      <c r="Q1116" s="6" t="str">
        <f t="shared" si="191"/>
        <v>N/A</v>
      </c>
      <c r="R1116" s="7" t="str">
        <f t="shared" si="192"/>
        <v>Yes</v>
      </c>
      <c r="S1116" s="5" t="str">
        <f t="shared" si="193"/>
        <v>Answer Required</v>
      </c>
      <c r="T1116" s="6" t="str">
        <f t="shared" si="194"/>
        <v>N/A</v>
      </c>
      <c r="U1116" s="7" t="str">
        <f t="shared" si="195"/>
        <v>No</v>
      </c>
      <c r="V1116" s="5" t="str">
        <f t="shared" si="196"/>
        <v>Answer Required</v>
      </c>
      <c r="W1116" s="6" t="str">
        <f t="shared" si="197"/>
        <v>N/A</v>
      </c>
      <c r="X1116" s="5" t="s">
        <v>2886</v>
      </c>
    </row>
    <row r="1117" spans="1:24" ht="105" x14ac:dyDescent="0.25">
      <c r="A1117" s="77">
        <f>VLOOKUP(C1117,'BU and Control BU Listing'!A:E,5,FALSE)</f>
        <v>44000</v>
      </c>
      <c r="B1117" s="80" t="s">
        <v>8745</v>
      </c>
      <c r="C1117" s="22" t="str">
        <f t="shared" si="187"/>
        <v>44000</v>
      </c>
      <c r="D1117" s="22" t="str">
        <f t="shared" si="188"/>
        <v>12530</v>
      </c>
      <c r="E1117" s="21" t="str">
        <f>VLOOKUP(B1117,'Table A as of March 2024'!A:G,7,FALSE)</f>
        <v>Dept of Environmental Quality</v>
      </c>
      <c r="F1117" s="21" t="str">
        <f>VLOOKUP(B1117,'Table A as of March 2024'!A:H,8,FALSE)</f>
        <v>Pollution Prvntn Grnt Pgm-IIJA</v>
      </c>
      <c r="G1117" s="11" t="str">
        <f>VLOOKUP(B1117,'Table A as of March 2024'!A:I,9,FALSE)</f>
        <v>120</v>
      </c>
      <c r="H1117" t="str">
        <f>VLOOKUP(B1117,'Table A as of March 2024'!A:L,12,FALSE)</f>
        <v>No</v>
      </c>
      <c r="I1117" s="9" t="str">
        <f>VLOOKUP(B1117,'Table A as of March 2024'!A:M,13,FALSE)</f>
        <v>I</v>
      </c>
      <c r="J1117" t="str">
        <f>VLOOKUP(B1117,'Table A as of March 2024'!A:O,15,FALSE)</f>
        <v>R</v>
      </c>
      <c r="K1117" t="str">
        <f>VLOOKUP(G1117,'ACFR Class Vlookup'!A:B,2,FALSE)</f>
        <v>Governmental</v>
      </c>
      <c r="L1117" s="1" t="str">
        <f>VLOOKUP(D1117,'Fund Information'!A:F,6,FALSE)</f>
        <v>ALN 66.708; Pollution Prevention Grants Program. Money to provide information, training and/or technical assistance to businesses/facilities to encourage the adoption and implementation of source reduction approaches. Adoption of source reduction approaches can help businesses save money (by reducing resource use, expenditures, waste and liability costs), while at the same time reduce their environmental footprints and help protect human health and the environment.</v>
      </c>
      <c r="M1117" s="6" t="str">
        <f t="shared" si="189"/>
        <v>N/A</v>
      </c>
      <c r="N1117" s="6" t="s">
        <v>2886</v>
      </c>
      <c r="O1117" s="6" t="str">
        <f t="shared" si="190"/>
        <v>N/A</v>
      </c>
      <c r="P1117" s="5" t="s">
        <v>2886</v>
      </c>
      <c r="Q1117" s="6" t="str">
        <f t="shared" si="191"/>
        <v>N/A</v>
      </c>
      <c r="R1117" s="7" t="str">
        <f t="shared" si="192"/>
        <v>Yes</v>
      </c>
      <c r="S1117" s="5" t="str">
        <f t="shared" si="193"/>
        <v>Answer Required</v>
      </c>
      <c r="T1117" s="6" t="str">
        <f t="shared" si="194"/>
        <v>N/A</v>
      </c>
      <c r="U1117" s="7" t="str">
        <f t="shared" si="195"/>
        <v>No</v>
      </c>
      <c r="V1117" s="5" t="str">
        <f t="shared" si="196"/>
        <v>Answer Required</v>
      </c>
      <c r="W1117" s="6" t="str">
        <f t="shared" si="197"/>
        <v>N/A</v>
      </c>
      <c r="X1117" s="5" t="s">
        <v>2886</v>
      </c>
    </row>
    <row r="1118" spans="1:24" ht="120" x14ac:dyDescent="0.25">
      <c r="A1118" s="77">
        <f>VLOOKUP(C1118,'BU and Control BU Listing'!A:E,5,FALSE)</f>
        <v>44000</v>
      </c>
      <c r="B1118" s="80" t="s">
        <v>8746</v>
      </c>
      <c r="C1118" s="22" t="str">
        <f t="shared" si="187"/>
        <v>44000</v>
      </c>
      <c r="D1118" s="22" t="str">
        <f t="shared" si="188"/>
        <v>12540</v>
      </c>
      <c r="E1118" s="21" t="str">
        <f>VLOOKUP(B1118,'Table A as of March 2024'!A:G,7,FALSE)</f>
        <v>Dept of Environmental Quality</v>
      </c>
      <c r="F1118" s="21" t="str">
        <f>VLOOKUP(B1118,'Table A as of March 2024'!A:H,8,FALSE)</f>
        <v>ChspkBayPrgImpRegAcctMntr-IIJA</v>
      </c>
      <c r="G1118" s="11" t="str">
        <f>VLOOKUP(B1118,'Table A as of March 2024'!A:I,9,FALSE)</f>
        <v>120</v>
      </c>
      <c r="H1118" t="str">
        <f>VLOOKUP(B1118,'Table A as of March 2024'!A:L,12,FALSE)</f>
        <v>No</v>
      </c>
      <c r="I1118" s="9" t="str">
        <f>VLOOKUP(B1118,'Table A as of March 2024'!A:M,13,FALSE)</f>
        <v>I</v>
      </c>
      <c r="J1118" t="str">
        <f>VLOOKUP(B1118,'Table A as of March 2024'!A:O,15,FALSE)</f>
        <v>R</v>
      </c>
      <c r="K1118" t="str">
        <f>VLOOKUP(G1118,'ACFR Class Vlookup'!A:B,2,FALSE)</f>
        <v>Governmental</v>
      </c>
      <c r="L1118" s="1" t="str">
        <f>VLOOKUP(D1118,'Fund Information'!A:F,6,FALSE)</f>
        <v>ALN 66.964; Geographic Programs - Chesapeake Bay Program Implementation, Regulatory/Accountability and Monitoring Grants. Money to help support the commitments set forth in Chesapeake Executive Council agreements and amendments (The Chesapeake Bay Agreement of 1983 through the 2014 Chesapeake Bay Watershed Agreement) and subsequent directives, adoption statements, endorsements and resolutions to expand and strengthen cooperative efforts to restore and protect the Chesapeake Bay.</v>
      </c>
      <c r="M1118" s="6" t="str">
        <f t="shared" si="189"/>
        <v>N/A</v>
      </c>
      <c r="N1118" s="6" t="s">
        <v>2886</v>
      </c>
      <c r="O1118" s="6" t="str">
        <f t="shared" si="190"/>
        <v>N/A</v>
      </c>
      <c r="P1118" s="5" t="s">
        <v>2886</v>
      </c>
      <c r="Q1118" s="6" t="str">
        <f t="shared" si="191"/>
        <v>N/A</v>
      </c>
      <c r="R1118" s="7" t="str">
        <f t="shared" si="192"/>
        <v>Yes</v>
      </c>
      <c r="S1118" s="5" t="str">
        <f t="shared" si="193"/>
        <v>Answer Required</v>
      </c>
      <c r="T1118" s="6" t="str">
        <f t="shared" si="194"/>
        <v>N/A</v>
      </c>
      <c r="U1118" s="7" t="str">
        <f t="shared" si="195"/>
        <v>No</v>
      </c>
      <c r="V1118" s="5" t="str">
        <f t="shared" si="196"/>
        <v>Answer Required</v>
      </c>
      <c r="W1118" s="6" t="str">
        <f t="shared" si="197"/>
        <v>N/A</v>
      </c>
      <c r="X1118" s="5" t="s">
        <v>2886</v>
      </c>
    </row>
    <row r="1119" spans="1:24" ht="150" x14ac:dyDescent="0.25">
      <c r="A1119" s="77">
        <f>VLOOKUP(C1119,'BU and Control BU Listing'!A:E,5,FALSE)</f>
        <v>44000</v>
      </c>
      <c r="B1119" s="80" t="s">
        <v>8747</v>
      </c>
      <c r="C1119" s="22" t="str">
        <f t="shared" si="187"/>
        <v>44000</v>
      </c>
      <c r="D1119" s="22" t="str">
        <f t="shared" si="188"/>
        <v>12550</v>
      </c>
      <c r="E1119" s="21" t="str">
        <f>VLOOKUP(B1119,'Table A as of March 2024'!A:G,7,FALSE)</f>
        <v>Dept of Environmental Quality</v>
      </c>
      <c r="F1119" s="21" t="str">
        <f>VLOOKUP(B1119,'Table A as of March 2024'!A:H,8,FALSE)</f>
        <v>St/Tribal Respns Pgm Grnt-IIJA</v>
      </c>
      <c r="G1119" s="11" t="str">
        <f>VLOOKUP(B1119,'Table A as of March 2024'!A:I,9,FALSE)</f>
        <v>120</v>
      </c>
      <c r="H1119" t="str">
        <f>VLOOKUP(B1119,'Table A as of March 2024'!A:L,12,FALSE)</f>
        <v>No</v>
      </c>
      <c r="I1119" s="9" t="str">
        <f>VLOOKUP(B1119,'Table A as of March 2024'!A:M,13,FALSE)</f>
        <v>I</v>
      </c>
      <c r="J1119" t="str">
        <f>VLOOKUP(B1119,'Table A as of March 2024'!A:O,15,FALSE)</f>
        <v>R</v>
      </c>
      <c r="K1119" t="str">
        <f>VLOOKUP(G1119,'ACFR Class Vlookup'!A:B,2,FALSE)</f>
        <v>Governmental</v>
      </c>
      <c r="L1119" s="1" t="str">
        <f>VLOOKUP(D1119,'Fund Information'!A:F,6,FALSE)</f>
        <v>ALN 66.817; State and Tribal Response Program Grants. Money to (1) establish or enhance the four statutory elements of an effective state or Tribal response program, as specified in CERCLA Section 128(a)(2), (2) maintain and update, at least annually, a public record of sites, pursuant to CERCLA § 128(b), that includes the name and location of sites at which response actions have been completed during the previous year and the name and location of sites at which response actions are planned to be addressed in the next year, and (3) conduct a limited number of brownfield site assessments or cleanups that will help establish or enhance the state or Tribal Nation’s response program.</v>
      </c>
      <c r="M1119" s="6" t="str">
        <f t="shared" si="189"/>
        <v>N/A</v>
      </c>
      <c r="N1119" s="6" t="s">
        <v>2886</v>
      </c>
      <c r="O1119" s="6" t="str">
        <f t="shared" si="190"/>
        <v>N/A</v>
      </c>
      <c r="P1119" s="5" t="s">
        <v>2886</v>
      </c>
      <c r="Q1119" s="6" t="str">
        <f t="shared" si="191"/>
        <v>N/A</v>
      </c>
      <c r="R1119" s="7" t="str">
        <f t="shared" si="192"/>
        <v>Yes</v>
      </c>
      <c r="S1119" s="5" t="str">
        <f t="shared" si="193"/>
        <v>Answer Required</v>
      </c>
      <c r="T1119" s="6" t="str">
        <f t="shared" si="194"/>
        <v>N/A</v>
      </c>
      <c r="U1119" s="7" t="str">
        <f t="shared" si="195"/>
        <v>No</v>
      </c>
      <c r="V1119" s="5" t="str">
        <f t="shared" si="196"/>
        <v>Answer Required</v>
      </c>
      <c r="W1119" s="6" t="str">
        <f t="shared" si="197"/>
        <v>N/A</v>
      </c>
      <c r="X1119" s="5" t="s">
        <v>2886</v>
      </c>
    </row>
    <row r="1120" spans="1:24" ht="90" x14ac:dyDescent="0.25">
      <c r="A1120" s="77">
        <f>VLOOKUP(C1120,'BU and Control BU Listing'!A:E,5,FALSE)</f>
        <v>44000</v>
      </c>
      <c r="B1120" s="80" t="s">
        <v>8748</v>
      </c>
      <c r="C1120" s="22" t="str">
        <f t="shared" si="187"/>
        <v>44000</v>
      </c>
      <c r="D1120" s="22" t="str">
        <f t="shared" si="188"/>
        <v>12560</v>
      </c>
      <c r="E1120" s="21" t="str">
        <f>VLOOKUP(B1120,'Table A as of March 2024'!A:G,7,FALSE)</f>
        <v>Dept of Environmental Quality</v>
      </c>
      <c r="F1120" s="21" t="str">
        <f>VLOOKUP(B1120,'Table A as of March 2024'!A:H,8,FALSE)</f>
        <v>Off for Coastal Managemnt-IIJA</v>
      </c>
      <c r="G1120" s="11" t="str">
        <f>VLOOKUP(B1120,'Table A as of March 2024'!A:I,9,FALSE)</f>
        <v>120</v>
      </c>
      <c r="H1120" t="str">
        <f>VLOOKUP(B1120,'Table A as of March 2024'!A:L,12,FALSE)</f>
        <v>No</v>
      </c>
      <c r="I1120" s="9" t="str">
        <f>VLOOKUP(B1120,'Table A as of March 2024'!A:M,13,FALSE)</f>
        <v>I</v>
      </c>
      <c r="J1120" t="str">
        <f>VLOOKUP(B1120,'Table A as of March 2024'!A:O,15,FALSE)</f>
        <v>R</v>
      </c>
      <c r="K1120" t="str">
        <f>VLOOKUP(G1120,'ACFR Class Vlookup'!A:B,2,FALSE)</f>
        <v>Governmental</v>
      </c>
      <c r="L1120" s="1" t="str">
        <f>VLOOKUP(D1120,'Fund Information'!A:F,6,FALSE)</f>
        <v>ALN 11.473; Office for Coastal Management. Money to be used to help coastal communities prepare for and recover from extreme weather events, climate hazards, and changing ocean conditions. Awarded projects advance resilience strategies that use science-based solutions, demonstrate regional coordination, and create economic and environmental benefits for coastal communities.</v>
      </c>
      <c r="M1120" s="6" t="str">
        <f t="shared" si="189"/>
        <v>N/A</v>
      </c>
      <c r="N1120" s="6" t="s">
        <v>2886</v>
      </c>
      <c r="O1120" s="6" t="str">
        <f t="shared" si="190"/>
        <v>N/A</v>
      </c>
      <c r="P1120" s="5" t="s">
        <v>2886</v>
      </c>
      <c r="Q1120" s="6" t="str">
        <f t="shared" si="191"/>
        <v>N/A</v>
      </c>
      <c r="R1120" s="7" t="str">
        <f t="shared" si="192"/>
        <v>Yes</v>
      </c>
      <c r="S1120" s="5" t="str">
        <f t="shared" si="193"/>
        <v>Answer Required</v>
      </c>
      <c r="T1120" s="6" t="str">
        <f t="shared" si="194"/>
        <v>N/A</v>
      </c>
      <c r="U1120" s="7" t="str">
        <f t="shared" si="195"/>
        <v>No</v>
      </c>
      <c r="V1120" s="5" t="str">
        <f t="shared" si="196"/>
        <v>Answer Required</v>
      </c>
      <c r="W1120" s="6" t="str">
        <f t="shared" si="197"/>
        <v>N/A</v>
      </c>
      <c r="X1120" s="5" t="s">
        <v>2886</v>
      </c>
    </row>
    <row r="1121" spans="1:24" ht="75" x14ac:dyDescent="0.25">
      <c r="A1121" s="77">
        <f>VLOOKUP(C1121,'BU and Control BU Listing'!A:E,5,FALSE)</f>
        <v>44000</v>
      </c>
      <c r="B1121" s="80" t="s">
        <v>8918</v>
      </c>
      <c r="C1121" s="22" t="str">
        <f t="shared" si="187"/>
        <v>44000</v>
      </c>
      <c r="D1121" s="22" t="str">
        <f t="shared" si="188"/>
        <v>12590</v>
      </c>
      <c r="E1121" s="21" t="str">
        <f>VLOOKUP(B1121,'Table A as of March 2024'!A:G,7,FALSE)</f>
        <v>Dept of Environmental Quality</v>
      </c>
      <c r="F1121" s="21" t="str">
        <f>VLOOKUP(B1121,'Table A as of March 2024'!A:H,8,FALSE)</f>
        <v>SWIFR Infrastrctr Grants-IIJA</v>
      </c>
      <c r="G1121" s="11" t="str">
        <f>VLOOKUP(B1121,'Table A as of March 2024'!A:I,9,FALSE)</f>
        <v>120</v>
      </c>
      <c r="H1121" t="str">
        <f>VLOOKUP(B1121,'Table A as of March 2024'!A:L,12,FALSE)</f>
        <v>No</v>
      </c>
      <c r="I1121" s="9" t="str">
        <f>VLOOKUP(B1121,'Table A as of March 2024'!A:M,13,FALSE)</f>
        <v>I</v>
      </c>
      <c r="J1121" t="str">
        <f>VLOOKUP(B1121,'Table A as of March 2024'!A:O,15,FALSE)</f>
        <v>R</v>
      </c>
      <c r="K1121" t="str">
        <f>VLOOKUP(G1121,'ACFR Class Vlookup'!A:B,2,FALSE)</f>
        <v>Governmental</v>
      </c>
      <c r="L1121" s="1" t="str">
        <f>VLOOKUP(D1121,'Fund Information'!A:F,6,FALSE)</f>
        <v>ALN 66.920 Solid Waste Infrastructure for Recycling Infrastructure Grants. Assistance may be used to implement the series of EPA’s national recycling strategies; support improvements to local post-consumer materials management; and assist local waste management authorities in making improvements to local waste management systems.</v>
      </c>
      <c r="M1121" s="6" t="str">
        <f t="shared" si="189"/>
        <v>N/A</v>
      </c>
      <c r="N1121" s="6" t="s">
        <v>2886</v>
      </c>
      <c r="O1121" s="6" t="str">
        <f t="shared" si="190"/>
        <v>N/A</v>
      </c>
      <c r="P1121" s="5" t="s">
        <v>2886</v>
      </c>
      <c r="Q1121" s="6" t="str">
        <f t="shared" si="191"/>
        <v>N/A</v>
      </c>
      <c r="R1121" s="7" t="str">
        <f t="shared" si="192"/>
        <v>Yes</v>
      </c>
      <c r="S1121" s="5" t="str">
        <f t="shared" si="193"/>
        <v>Answer Required</v>
      </c>
      <c r="T1121" s="6" t="str">
        <f t="shared" si="194"/>
        <v>N/A</v>
      </c>
      <c r="U1121" s="7" t="str">
        <f t="shared" si="195"/>
        <v>No</v>
      </c>
      <c r="V1121" s="5" t="str">
        <f t="shared" si="196"/>
        <v>Answer Required</v>
      </c>
      <c r="W1121" s="6" t="str">
        <f t="shared" si="197"/>
        <v>N/A</v>
      </c>
      <c r="X1121" s="5" t="s">
        <v>2886</v>
      </c>
    </row>
    <row r="1122" spans="1:24" ht="225" x14ac:dyDescent="0.25">
      <c r="A1122" s="77">
        <f>VLOOKUP(C1122,'BU and Control BU Listing'!A:E,5,FALSE)</f>
        <v>44000</v>
      </c>
      <c r="B1122" s="80" t="s">
        <v>8919</v>
      </c>
      <c r="C1122" s="22" t="str">
        <f t="shared" si="187"/>
        <v>44000</v>
      </c>
      <c r="D1122" s="22" t="str">
        <f t="shared" si="188"/>
        <v>12960</v>
      </c>
      <c r="E1122" s="21" t="str">
        <f>VLOOKUP(B1122,'Table A as of March 2024'!A:G,7,FALSE)</f>
        <v>Dept of Environmental Quality</v>
      </c>
      <c r="F1122" s="21" t="str">
        <f>VLOOKUP(B1122,'Table A as of March 2024'!A:H,8,FALSE)</f>
        <v>SuperfdSite-SpecCoopAgrmt-IIJA</v>
      </c>
      <c r="G1122" s="11" t="str">
        <f>VLOOKUP(B1122,'Table A as of March 2024'!A:I,9,FALSE)</f>
        <v>120</v>
      </c>
      <c r="H1122" t="str">
        <f>VLOOKUP(B1122,'Table A as of March 2024'!A:L,12,FALSE)</f>
        <v>No</v>
      </c>
      <c r="I1122" s="9" t="str">
        <f>VLOOKUP(B1122,'Table A as of March 2024'!A:M,13,FALSE)</f>
        <v>I</v>
      </c>
      <c r="J1122" t="str">
        <f>VLOOKUP(B1122,'Table A as of March 2024'!A:O,15,FALSE)</f>
        <v>R</v>
      </c>
      <c r="K1122" t="str">
        <f>VLOOKUP(G1122,'ACFR Class Vlookup'!A:B,2,FALSE)</f>
        <v>Governmental</v>
      </c>
      <c r="L1122" s="1" t="str">
        <f>VLOOKUP(D1122,'Fund Information'!A:F,6,FALSE)</f>
        <v>ALN 66.802; Superfund State, Political Subdivision, and Indian Tribe Site-Specific Cooperative Agreements. Funding may be used to: (1) conduct non time critical removal actions; (2) perform site characterization activities such as preliminary assessments, site inspections, remedial investigations, feasibility studies, and remedial design activities at potential or confirmed hazardous waste sites; (3) conduct remedial actions (i.e., clean up) at uncontrolled hazardous waste sites listed on the National Priorities List (40 CFR 300); (4) support CERCLA implementation activities; (5) identify Potentially Responsible Parties (PRPs); (6) conduct settlement negotiations; (7) take enforcement actions against PRPs; and, (8) oversee PRP cleanups. Consistent with the eligible activities mentioned in this section, recipients may explore ways to support communities with potential Environmental Justice concerns. Funds may not be used for non-site-specific Core Program activities.</v>
      </c>
      <c r="M1122" s="6" t="str">
        <f t="shared" si="189"/>
        <v>N/A</v>
      </c>
      <c r="N1122" s="6" t="s">
        <v>2886</v>
      </c>
      <c r="O1122" s="6" t="str">
        <f t="shared" si="190"/>
        <v>N/A</v>
      </c>
      <c r="P1122" s="5" t="s">
        <v>2886</v>
      </c>
      <c r="Q1122" s="6" t="str">
        <f t="shared" si="191"/>
        <v>N/A</v>
      </c>
      <c r="R1122" s="7" t="str">
        <f t="shared" si="192"/>
        <v>Yes</v>
      </c>
      <c r="S1122" s="5" t="str">
        <f t="shared" si="193"/>
        <v>Answer Required</v>
      </c>
      <c r="T1122" s="6" t="str">
        <f t="shared" si="194"/>
        <v>N/A</v>
      </c>
      <c r="U1122" s="7" t="str">
        <f t="shared" si="195"/>
        <v>No</v>
      </c>
      <c r="V1122" s="5" t="str">
        <f t="shared" si="196"/>
        <v>Answer Required</v>
      </c>
      <c r="W1122" s="6" t="str">
        <f t="shared" si="197"/>
        <v>N/A</v>
      </c>
      <c r="X1122" s="5" t="s">
        <v>2886</v>
      </c>
    </row>
    <row r="1123" spans="1:24" x14ac:dyDescent="0.25">
      <c r="A1123" s="77">
        <f>VLOOKUP(C1123,'BU and Control BU Listing'!A:E,5,FALSE)</f>
        <v>11900</v>
      </c>
      <c r="B1123" s="80" t="s">
        <v>4491</v>
      </c>
      <c r="C1123" s="22" t="str">
        <f t="shared" si="187"/>
        <v>45400</v>
      </c>
      <c r="D1123" s="22" t="str">
        <f t="shared" si="188"/>
        <v>01000</v>
      </c>
      <c r="E1123" s="21" t="str">
        <f>VLOOKUP(B1123,'Table A as of March 2024'!A:G,7,FALSE)</f>
        <v>Sec Veteran &amp; Defense Affairs</v>
      </c>
      <c r="F1123" s="21" t="str">
        <f>VLOOKUP(B1123,'Table A as of March 2024'!A:H,8,FALSE)</f>
        <v>General Fund</v>
      </c>
      <c r="G1123" s="11" t="str">
        <f>VLOOKUP(B1123,'Table A as of March 2024'!A:I,9,FALSE)</f>
        <v>100</v>
      </c>
      <c r="H1123" t="str">
        <f>VLOOKUP(B1123,'Table A as of March 2024'!A:L,12,FALSE)</f>
        <v>No</v>
      </c>
      <c r="I1123" s="9" t="str">
        <f>VLOOKUP(B1123,'Table A as of March 2024'!A:M,13,FALSE)</f>
        <v>G</v>
      </c>
      <c r="J1123" t="str">
        <f>VLOOKUP(B1123,'Table A as of March 2024'!A:O,15,FALSE)</f>
        <v>U</v>
      </c>
      <c r="K1123" t="str">
        <f>VLOOKUP(G1123,'ACFR Class Vlookup'!A:B,2,FALSE)</f>
        <v>Governmental</v>
      </c>
      <c r="L1123" s="1" t="str">
        <f>VLOOKUP(D1123,'Fund Information'!A:F,6,FALSE)</f>
        <v>General Fund</v>
      </c>
      <c r="M1123" s="6" t="str">
        <f t="shared" si="189"/>
        <v>N/A</v>
      </c>
      <c r="N1123" s="6" t="s">
        <v>2886</v>
      </c>
      <c r="O1123" s="6" t="str">
        <f t="shared" si="190"/>
        <v>N/A</v>
      </c>
      <c r="P1123" s="5" t="s">
        <v>2886</v>
      </c>
      <c r="Q1123" s="6" t="str">
        <f t="shared" si="191"/>
        <v>N/A</v>
      </c>
      <c r="R1123" s="7" t="str">
        <f t="shared" si="192"/>
        <v>No</v>
      </c>
      <c r="S1123" s="5" t="str">
        <f t="shared" si="193"/>
        <v>Answer Required</v>
      </c>
      <c r="T1123" s="6" t="str">
        <f t="shared" si="194"/>
        <v>N/A</v>
      </c>
      <c r="U1123" s="7" t="str">
        <f t="shared" si="195"/>
        <v>No</v>
      </c>
      <c r="V1123" s="5" t="str">
        <f t="shared" si="196"/>
        <v>Answer Required</v>
      </c>
      <c r="W1123" s="6" t="str">
        <f t="shared" si="197"/>
        <v>N/A</v>
      </c>
      <c r="X1123" s="5" t="s">
        <v>2886</v>
      </c>
    </row>
    <row r="1124" spans="1:24" ht="75" x14ac:dyDescent="0.25">
      <c r="A1124" s="77">
        <f>VLOOKUP(C1124,'BU and Control BU Listing'!A:E,5,FALSE)</f>
        <v>11900</v>
      </c>
      <c r="B1124" s="80" t="s">
        <v>4492</v>
      </c>
      <c r="C1124" s="22" t="str">
        <f t="shared" si="187"/>
        <v>45400</v>
      </c>
      <c r="D1124" s="22" t="str">
        <f t="shared" si="188"/>
        <v>02454</v>
      </c>
      <c r="E1124" s="21" t="str">
        <f>VLOOKUP(B1124,'Table A as of March 2024'!A:G,7,FALSE)</f>
        <v>Sec Veteran &amp; Defense Affairs</v>
      </c>
      <c r="F1124" s="21" t="str">
        <f>VLOOKUP(B1124,'Table A as of March 2024'!A:H,8,FALSE)</f>
        <v>Sec VDA Special Revenue Fund</v>
      </c>
      <c r="G1124" s="11" t="str">
        <f>VLOOKUP(B1124,'Table A as of March 2024'!A:I,9,FALSE)</f>
        <v>105</v>
      </c>
      <c r="H1124" t="str">
        <f>VLOOKUP(B1124,'Table A as of March 2024'!A:L,12,FALSE)</f>
        <v>No</v>
      </c>
      <c r="I1124" s="9" t="str">
        <f>VLOOKUP(B1124,'Table A as of March 2024'!A:M,13,FALSE)</f>
        <v>U</v>
      </c>
      <c r="J1124" t="str">
        <f>VLOOKUP(B1124,'Table A as of March 2024'!A:O,15,FALSE)</f>
        <v>R</v>
      </c>
      <c r="K1124" t="str">
        <f>VLOOKUP(G1124,'ACFR Class Vlookup'!A:B,2,FALSE)</f>
        <v>Governmental</v>
      </c>
      <c r="L1124" s="1" t="str">
        <f>VLOOKUP(D1124,'Fund Information'!A:F,6,FALSE)</f>
        <v>Per Code of Virginia Section 58.1-344.3 B.35 - Voluntary contribution for the Secretary of Veterans and Defense Affairs.
All moneys contributed shall be paid to the Office of the Secretary of Veterans and Defense Affairs for related programs and services.</v>
      </c>
      <c r="M1124" s="6" t="str">
        <f t="shared" si="189"/>
        <v>N/A</v>
      </c>
      <c r="N1124" s="6" t="s">
        <v>2886</v>
      </c>
      <c r="O1124" s="6" t="str">
        <f t="shared" si="190"/>
        <v>N/A</v>
      </c>
      <c r="P1124" s="5" t="s">
        <v>2886</v>
      </c>
      <c r="Q1124" s="6" t="str">
        <f t="shared" si="191"/>
        <v>N/A</v>
      </c>
      <c r="R1124" s="7" t="str">
        <f t="shared" si="192"/>
        <v>Yes</v>
      </c>
      <c r="S1124" s="5" t="str">
        <f t="shared" si="193"/>
        <v>Answer Required</v>
      </c>
      <c r="T1124" s="6" t="str">
        <f t="shared" si="194"/>
        <v>N/A</v>
      </c>
      <c r="U1124" s="7" t="str">
        <f t="shared" si="195"/>
        <v>No</v>
      </c>
      <c r="V1124" s="5" t="str">
        <f t="shared" si="196"/>
        <v>Answer Required</v>
      </c>
      <c r="W1124" s="6" t="str">
        <f t="shared" si="197"/>
        <v>N/A</v>
      </c>
      <c r="X1124" s="5" t="s">
        <v>2886</v>
      </c>
    </row>
    <row r="1125" spans="1:24" x14ac:dyDescent="0.25">
      <c r="A1125" s="77">
        <f>VLOOKUP(C1125,'BU and Control BU Listing'!A:E,5,FALSE)</f>
        <v>11900</v>
      </c>
      <c r="B1125" s="80" t="s">
        <v>4493</v>
      </c>
      <c r="C1125" s="22" t="str">
        <f t="shared" si="187"/>
        <v>45400</v>
      </c>
      <c r="D1125" s="22" t="str">
        <f t="shared" si="188"/>
        <v>02700</v>
      </c>
      <c r="E1125" s="21" t="str">
        <f>VLOOKUP(B1125,'Table A as of March 2024'!A:G,7,FALSE)</f>
        <v>Sec Veteran &amp; Defense Affairs</v>
      </c>
      <c r="F1125" s="21" t="str">
        <f>VLOOKUP(B1125,'Table A as of March 2024'!A:H,8,FALSE)</f>
        <v>Parking</v>
      </c>
      <c r="G1125" s="11" t="str">
        <f>VLOOKUP(B1125,'Table A as of March 2024'!A:I,9,FALSE)</f>
        <v>105</v>
      </c>
      <c r="H1125" t="str">
        <f>VLOOKUP(B1125,'Table A as of March 2024'!A:L,12,FALSE)</f>
        <v>No</v>
      </c>
      <c r="I1125" s="9" t="str">
        <f>VLOOKUP(B1125,'Table A as of March 2024'!A:M,13,FALSE)</f>
        <v>U</v>
      </c>
      <c r="J1125" t="str">
        <f>VLOOKUP(B1125,'Table A as of March 2024'!A:O,15,FALSE)</f>
        <v>C</v>
      </c>
      <c r="K1125" t="str">
        <f>VLOOKUP(G1125,'ACFR Class Vlookup'!A:B,2,FALSE)</f>
        <v>Governmental</v>
      </c>
      <c r="L1125" s="1" t="str">
        <f>VLOOKUP(D1125,'Fund Information'!A:F,6,FALSE)</f>
        <v>Parking - Accounts for fees paid for parking vehicles in state parking lots.</v>
      </c>
      <c r="M1125" s="6" t="str">
        <f t="shared" si="189"/>
        <v>N/A</v>
      </c>
      <c r="N1125" s="6" t="s">
        <v>2886</v>
      </c>
      <c r="O1125" s="6" t="str">
        <f t="shared" si="190"/>
        <v>N/A</v>
      </c>
      <c r="P1125" s="5" t="s">
        <v>2886</v>
      </c>
      <c r="Q1125" s="6" t="str">
        <f t="shared" si="191"/>
        <v>N/A</v>
      </c>
      <c r="R1125" s="7" t="str">
        <f t="shared" si="192"/>
        <v>No</v>
      </c>
      <c r="S1125" s="5" t="str">
        <f t="shared" si="193"/>
        <v>Answer Required</v>
      </c>
      <c r="T1125" s="6" t="str">
        <f t="shared" si="194"/>
        <v>N/A</v>
      </c>
      <c r="U1125" s="7" t="str">
        <f t="shared" si="195"/>
        <v>Yes</v>
      </c>
      <c r="V1125" s="5" t="str">
        <f t="shared" si="196"/>
        <v>Answer Required</v>
      </c>
      <c r="W1125" s="6" t="str">
        <f t="shared" si="197"/>
        <v>N/A</v>
      </c>
      <c r="X1125" s="5" t="s">
        <v>2886</v>
      </c>
    </row>
    <row r="1126" spans="1:24" ht="120" x14ac:dyDescent="0.25">
      <c r="A1126" s="77">
        <f>VLOOKUP(C1126,'BU and Control BU Listing'!A:E,5,FALSE)</f>
        <v>11900</v>
      </c>
      <c r="B1126" s="80" t="s">
        <v>5970</v>
      </c>
      <c r="C1126" s="22" t="str">
        <f t="shared" si="187"/>
        <v>45400</v>
      </c>
      <c r="D1126" s="22" t="str">
        <f t="shared" si="188"/>
        <v>07041</v>
      </c>
      <c r="E1126" s="21" t="str">
        <f>VLOOKUP(B1126,'Table A as of March 2024'!A:G,7,FALSE)</f>
        <v>Sec Veteran &amp; Defense Affairs</v>
      </c>
      <c r="F1126" s="21" t="str">
        <f>VLOOKUP(B1126,'Table A as of March 2024'!A:H,8,FALSE)</f>
        <v>SMR-Camp Pendleton Lease</v>
      </c>
      <c r="G1126" s="11" t="str">
        <f>VLOOKUP(B1126,'Table A as of March 2024'!A:I,9,FALSE)</f>
        <v>105</v>
      </c>
      <c r="H1126" t="str">
        <f>VLOOKUP(B1126,'Table A as of March 2024'!A:L,12,FALSE)</f>
        <v>No</v>
      </c>
      <c r="I1126" s="9" t="str">
        <f>VLOOKUP(B1126,'Table A as of March 2024'!A:M,13,FALSE)</f>
        <v>R</v>
      </c>
      <c r="J1126" t="str">
        <f>VLOOKUP(B1126,'Table A as of March 2024'!A:O,15,FALSE)</f>
        <v>C</v>
      </c>
      <c r="K1126" t="str">
        <f>VLOOKUP(G1126,'ACFR Class Vlookup'!A:B,2,FALSE)</f>
        <v>Governmental</v>
      </c>
      <c r="L1126" s="1" t="str">
        <f>VLOOKUP(D1126,'Fund Information'!A:F,6,FALSE)</f>
        <v>Monies to be provided through a long-term lease agreement with the City of VA Beach as consideration for use of state-owned parcels currently leased to the City for use as parking for the VA Aquarium and Marine Science Center and overflow Rudee Inlet boat ramp parking. Such funds shall be used for construction of a new secure access control point, including all desirable or required supporting facilities, to the Camp Pendleton State Military Reservation located in the City of Virginia Beach.</v>
      </c>
      <c r="M1126" s="6" t="str">
        <f t="shared" si="189"/>
        <v>N/A</v>
      </c>
      <c r="N1126" s="6" t="s">
        <v>2886</v>
      </c>
      <c r="O1126" s="6" t="str">
        <f t="shared" si="190"/>
        <v>N/A</v>
      </c>
      <c r="P1126" s="5" t="s">
        <v>2886</v>
      </c>
      <c r="Q1126" s="6" t="str">
        <f t="shared" si="191"/>
        <v>N/A</v>
      </c>
      <c r="R1126" s="7" t="str">
        <f t="shared" si="192"/>
        <v>No</v>
      </c>
      <c r="S1126" s="5" t="str">
        <f t="shared" si="193"/>
        <v>Answer Required</v>
      </c>
      <c r="T1126" s="6" t="str">
        <f t="shared" si="194"/>
        <v>N/A</v>
      </c>
      <c r="U1126" s="7" t="str">
        <f t="shared" si="195"/>
        <v>Yes</v>
      </c>
      <c r="V1126" s="5" t="str">
        <f t="shared" si="196"/>
        <v>Answer Required</v>
      </c>
      <c r="W1126" s="6" t="str">
        <f t="shared" si="197"/>
        <v>N/A</v>
      </c>
      <c r="X1126" s="5" t="s">
        <v>2886</v>
      </c>
    </row>
    <row r="1127" spans="1:24" ht="45" x14ac:dyDescent="0.25">
      <c r="A1127" s="77">
        <f>VLOOKUP(C1127,'BU and Control BU Listing'!A:E,5,FALSE)</f>
        <v>11900</v>
      </c>
      <c r="B1127" s="80" t="s">
        <v>4494</v>
      </c>
      <c r="C1127" s="22" t="str">
        <f t="shared" si="187"/>
        <v>45400</v>
      </c>
      <c r="D1127" s="22" t="str">
        <f t="shared" si="188"/>
        <v>09454</v>
      </c>
      <c r="E1127" s="21" t="str">
        <f>VLOOKUP(B1127,'Table A as of March 2024'!A:G,7,FALSE)</f>
        <v>Sec Veteran &amp; Defense Affairs</v>
      </c>
      <c r="F1127" s="21" t="str">
        <f>VLOOKUP(B1127,'Table A as of March 2024'!A:H,8,FALSE)</f>
        <v>Master Jet Base Landing Fields</v>
      </c>
      <c r="G1127" s="11" t="str">
        <f>VLOOKUP(B1127,'Table A as of March 2024'!A:I,9,FALSE)</f>
        <v>105</v>
      </c>
      <c r="H1127" t="str">
        <f>VLOOKUP(B1127,'Table A as of March 2024'!A:L,12,FALSE)</f>
        <v>No</v>
      </c>
      <c r="I1127" s="9" t="str">
        <f>VLOOKUP(B1127,'Table A as of March 2024'!A:M,13,FALSE)</f>
        <v>U</v>
      </c>
      <c r="J1127" t="str">
        <f>VLOOKUP(B1127,'Table A as of March 2024'!A:O,15,FALSE)</f>
        <v>C</v>
      </c>
      <c r="K1127" t="str">
        <f>VLOOKUP(G1127,'ACFR Class Vlookup'!A:B,2,FALSE)</f>
        <v>Governmental</v>
      </c>
      <c r="L1127" s="1" t="str">
        <f>VLOOKUP(D1127,'Fund Information'!A:F,6,FALSE)</f>
        <v>This fund reflects activity related to retaining the Master Jet Base and auxiliary landing fields for Navy. This responsibility was transferred to this agency from the Secretary of Finance.</v>
      </c>
      <c r="M1127" s="6" t="str">
        <f t="shared" si="189"/>
        <v>N/A</v>
      </c>
      <c r="N1127" s="6" t="s">
        <v>2886</v>
      </c>
      <c r="O1127" s="6" t="str">
        <f t="shared" si="190"/>
        <v>N/A</v>
      </c>
      <c r="P1127" s="5" t="s">
        <v>2886</v>
      </c>
      <c r="Q1127" s="6" t="str">
        <f t="shared" si="191"/>
        <v>N/A</v>
      </c>
      <c r="R1127" s="7" t="str">
        <f t="shared" si="192"/>
        <v>No</v>
      </c>
      <c r="S1127" s="5" t="str">
        <f t="shared" si="193"/>
        <v>Answer Required</v>
      </c>
      <c r="T1127" s="6" t="str">
        <f t="shared" si="194"/>
        <v>N/A</v>
      </c>
      <c r="U1127" s="7" t="str">
        <f t="shared" si="195"/>
        <v>Yes</v>
      </c>
      <c r="V1127" s="5" t="str">
        <f t="shared" si="196"/>
        <v>Answer Required</v>
      </c>
      <c r="W1127" s="6" t="str">
        <f t="shared" si="197"/>
        <v>N/A</v>
      </c>
      <c r="X1127" s="5" t="s">
        <v>2886</v>
      </c>
    </row>
    <row r="1128" spans="1:24" x14ac:dyDescent="0.25">
      <c r="A1128" s="77">
        <f>VLOOKUP(C1128,'BU and Control BU Listing'!A:E,5,FALSE)</f>
        <v>11900</v>
      </c>
      <c r="B1128" s="80" t="s">
        <v>4495</v>
      </c>
      <c r="C1128" s="22" t="str">
        <f t="shared" si="187"/>
        <v>45400</v>
      </c>
      <c r="D1128" s="22" t="str">
        <f t="shared" si="188"/>
        <v>10000</v>
      </c>
      <c r="E1128" s="21" t="str">
        <f>VLOOKUP(B1128,'Table A as of March 2024'!A:G,7,FALSE)</f>
        <v>Sec Veteran &amp; Defense Affairs</v>
      </c>
      <c r="F1128" s="21" t="str">
        <f>VLOOKUP(B1128,'Table A as of March 2024'!A:H,8,FALSE)</f>
        <v>Federal Trust</v>
      </c>
      <c r="G1128" s="11" t="str">
        <f>VLOOKUP(B1128,'Table A as of March 2024'!A:I,9,FALSE)</f>
        <v>120</v>
      </c>
      <c r="H1128" t="str">
        <f>VLOOKUP(B1128,'Table A as of March 2024'!A:L,12,FALSE)</f>
        <v>No</v>
      </c>
      <c r="I1128" s="9" t="str">
        <f>VLOOKUP(B1128,'Table A as of March 2024'!A:M,13,FALSE)</f>
        <v>R</v>
      </c>
      <c r="J1128" t="str">
        <f>VLOOKUP(B1128,'Table A as of March 2024'!A:O,15,FALSE)</f>
        <v>R</v>
      </c>
      <c r="K1128" t="str">
        <f>VLOOKUP(G1128,'ACFR Class Vlookup'!A:B,2,FALSE)</f>
        <v>Governmental</v>
      </c>
      <c r="L1128" s="1" t="str">
        <f>VLOOKUP(D1128,'Fund Information'!A:F,6,FALSE)</f>
        <v>This fund accounts for Federal funds.</v>
      </c>
      <c r="M1128" s="6" t="str">
        <f t="shared" si="189"/>
        <v>N/A</v>
      </c>
      <c r="N1128" s="6" t="s">
        <v>2886</v>
      </c>
      <c r="O1128" s="6" t="str">
        <f t="shared" si="190"/>
        <v>N/A</v>
      </c>
      <c r="P1128" s="5" t="s">
        <v>2886</v>
      </c>
      <c r="Q1128" s="6" t="str">
        <f t="shared" si="191"/>
        <v>N/A</v>
      </c>
      <c r="R1128" s="7" t="str">
        <f t="shared" si="192"/>
        <v>Yes</v>
      </c>
      <c r="S1128" s="5" t="str">
        <f t="shared" si="193"/>
        <v>Answer Required</v>
      </c>
      <c r="T1128" s="6" t="str">
        <f t="shared" si="194"/>
        <v>N/A</v>
      </c>
      <c r="U1128" s="7" t="str">
        <f t="shared" si="195"/>
        <v>No</v>
      </c>
      <c r="V1128" s="5" t="str">
        <f t="shared" si="196"/>
        <v>Answer Required</v>
      </c>
      <c r="W1128" s="6" t="str">
        <f t="shared" si="197"/>
        <v>N/A</v>
      </c>
      <c r="X1128" s="5" t="s">
        <v>2886</v>
      </c>
    </row>
    <row r="1129" spans="1:24" x14ac:dyDescent="0.25">
      <c r="A1129" s="77">
        <f>VLOOKUP(C1129,'BU and Control BU Listing'!A:E,5,FALSE)</f>
        <v>50100</v>
      </c>
      <c r="B1129" s="80" t="s">
        <v>4497</v>
      </c>
      <c r="C1129" s="22" t="str">
        <f t="shared" si="187"/>
        <v>50100</v>
      </c>
      <c r="D1129" s="22" t="str">
        <f t="shared" si="188"/>
        <v>01000</v>
      </c>
      <c r="E1129" s="21" t="str">
        <f>VLOOKUP(B1129,'Table A as of March 2024'!A:G,7,FALSE)</f>
        <v>VA Dept of Transportation</v>
      </c>
      <c r="F1129" s="21" t="str">
        <f>VLOOKUP(B1129,'Table A as of March 2024'!A:H,8,FALSE)</f>
        <v>General Fund</v>
      </c>
      <c r="G1129" s="11" t="str">
        <f>VLOOKUP(B1129,'Table A as of March 2024'!A:I,9,FALSE)</f>
        <v>100</v>
      </c>
      <c r="H1129" t="str">
        <f>VLOOKUP(B1129,'Table A as of March 2024'!A:L,12,FALSE)</f>
        <v>No</v>
      </c>
      <c r="I1129" s="9" t="str">
        <f>VLOOKUP(B1129,'Table A as of March 2024'!A:M,13,FALSE)</f>
        <v>G</v>
      </c>
      <c r="J1129" t="str">
        <f>VLOOKUP(B1129,'Table A as of March 2024'!A:O,15,FALSE)</f>
        <v>U</v>
      </c>
      <c r="K1129" t="str">
        <f>VLOOKUP(G1129,'ACFR Class Vlookup'!A:B,2,FALSE)</f>
        <v>Governmental</v>
      </c>
      <c r="L1129" s="1" t="str">
        <f>VLOOKUP(D1129,'Fund Information'!A:F,6,FALSE)</f>
        <v>General Fund</v>
      </c>
      <c r="M1129" s="6" t="str">
        <f t="shared" si="189"/>
        <v>N/A</v>
      </c>
      <c r="N1129" s="6" t="s">
        <v>2886</v>
      </c>
      <c r="O1129" s="6" t="str">
        <f t="shared" si="190"/>
        <v>N/A</v>
      </c>
      <c r="P1129" s="5" t="s">
        <v>2886</v>
      </c>
      <c r="Q1129" s="6" t="str">
        <f t="shared" si="191"/>
        <v>N/A</v>
      </c>
      <c r="R1129" s="7" t="str">
        <f t="shared" si="192"/>
        <v>No</v>
      </c>
      <c r="S1129" s="5" t="str">
        <f t="shared" si="193"/>
        <v>Answer Required</v>
      </c>
      <c r="T1129" s="6" t="str">
        <f t="shared" si="194"/>
        <v>N/A</v>
      </c>
      <c r="U1129" s="7" t="str">
        <f t="shared" si="195"/>
        <v>No</v>
      </c>
      <c r="V1129" s="5" t="str">
        <f t="shared" si="196"/>
        <v>Answer Required</v>
      </c>
      <c r="W1129" s="6" t="str">
        <f t="shared" si="197"/>
        <v>N/A</v>
      </c>
      <c r="X1129" s="5" t="s">
        <v>2886</v>
      </c>
    </row>
    <row r="1130" spans="1:24" x14ac:dyDescent="0.25">
      <c r="A1130" s="77">
        <f>VLOOKUP(C1130,'BU and Control BU Listing'!A:E,5,FALSE)</f>
        <v>50100</v>
      </c>
      <c r="B1130" s="80" t="s">
        <v>4498</v>
      </c>
      <c r="C1130" s="22" t="str">
        <f t="shared" si="187"/>
        <v>50100</v>
      </c>
      <c r="D1130" s="22" t="str">
        <f t="shared" si="188"/>
        <v>02700</v>
      </c>
      <c r="E1130" s="21" t="str">
        <f>VLOOKUP(B1130,'Table A as of March 2024'!A:G,7,FALSE)</f>
        <v>VA Dept of Transportation</v>
      </c>
      <c r="F1130" s="21" t="str">
        <f>VLOOKUP(B1130,'Table A as of March 2024'!A:H,8,FALSE)</f>
        <v>Parking</v>
      </c>
      <c r="G1130" s="11" t="str">
        <f>VLOOKUP(B1130,'Table A as of March 2024'!A:I,9,FALSE)</f>
        <v>105</v>
      </c>
      <c r="H1130" t="str">
        <f>VLOOKUP(B1130,'Table A as of March 2024'!A:L,12,FALSE)</f>
        <v>No</v>
      </c>
      <c r="I1130" s="9" t="str">
        <f>VLOOKUP(B1130,'Table A as of March 2024'!A:M,13,FALSE)</f>
        <v>U</v>
      </c>
      <c r="J1130" t="str">
        <f>VLOOKUP(B1130,'Table A as of March 2024'!A:O,15,FALSE)</f>
        <v>C</v>
      </c>
      <c r="K1130" t="str">
        <f>VLOOKUP(G1130,'ACFR Class Vlookup'!A:B,2,FALSE)</f>
        <v>Governmental</v>
      </c>
      <c r="L1130" s="1" t="str">
        <f>VLOOKUP(D1130,'Fund Information'!A:F,6,FALSE)</f>
        <v>Parking - Accounts for fees paid for parking vehicles in state parking lots.</v>
      </c>
      <c r="M1130" s="6" t="str">
        <f t="shared" si="189"/>
        <v>N/A</v>
      </c>
      <c r="N1130" s="6" t="s">
        <v>2886</v>
      </c>
      <c r="O1130" s="6" t="str">
        <f t="shared" si="190"/>
        <v>N/A</v>
      </c>
      <c r="P1130" s="5" t="s">
        <v>2886</v>
      </c>
      <c r="Q1130" s="6" t="str">
        <f t="shared" si="191"/>
        <v>N/A</v>
      </c>
      <c r="R1130" s="7" t="str">
        <f t="shared" si="192"/>
        <v>No</v>
      </c>
      <c r="S1130" s="5" t="str">
        <f t="shared" si="193"/>
        <v>Answer Required</v>
      </c>
      <c r="T1130" s="6" t="str">
        <f t="shared" si="194"/>
        <v>N/A</v>
      </c>
      <c r="U1130" s="7" t="str">
        <f t="shared" si="195"/>
        <v>Yes</v>
      </c>
      <c r="V1130" s="5" t="str">
        <f t="shared" si="196"/>
        <v>Answer Required</v>
      </c>
      <c r="W1130" s="6" t="str">
        <f t="shared" si="197"/>
        <v>N/A</v>
      </c>
      <c r="X1130" s="5" t="s">
        <v>2886</v>
      </c>
    </row>
    <row r="1131" spans="1:24" ht="105" x14ac:dyDescent="0.25">
      <c r="A1131" s="77">
        <f>VLOOKUP(C1131,'BU and Control BU Listing'!A:E,5,FALSE)</f>
        <v>50100</v>
      </c>
      <c r="B1131" s="80" t="s">
        <v>4499</v>
      </c>
      <c r="C1131" s="22" t="str">
        <f t="shared" si="187"/>
        <v>50100</v>
      </c>
      <c r="D1131" s="22" t="str">
        <f t="shared" si="188"/>
        <v>04000</v>
      </c>
      <c r="E1131" s="21" t="str">
        <f>VLOOKUP(B1131,'Table A as of March 2024'!A:G,7,FALSE)</f>
        <v>VA Dept of Transportation</v>
      </c>
      <c r="F1131" s="21" t="str">
        <f>VLOOKUP(B1131,'Table A as of March 2024'!A:H,8,FALSE)</f>
        <v>Commonwealth Transportation Fd</v>
      </c>
      <c r="G1131" s="11" t="str">
        <f>VLOOKUP(B1131,'Table A as of March 2024'!A:I,9,FALSE)</f>
        <v>110</v>
      </c>
      <c r="H1131" t="str">
        <f>VLOOKUP(B1131,'Table A as of March 2024'!A:L,12,FALSE)</f>
        <v>No</v>
      </c>
      <c r="I1131" s="9" t="str">
        <f>VLOOKUP(B1131,'Table A as of March 2024'!A:M,13,FALSE)</f>
        <v>R</v>
      </c>
      <c r="J1131" t="str">
        <f>VLOOKUP(B1131,'Table A as of March 2024'!A:O,15,FALSE)</f>
        <v>C</v>
      </c>
      <c r="K1131" t="str">
        <f>VLOOKUP(G1131,'ACFR Class Vlookup'!A:B,2,FALSE)</f>
        <v>Governmental</v>
      </c>
      <c r="L1131" s="1" t="str">
        <f>VLOOKUP(D1131,'Fund Information'!A:F,6,FALSE)</f>
        <v>Established per § 33.2-1524. Accounts for the accumulation and distribution of Special Revenue according to the Code of Virginia, Section 33.2-1524.  The Code Section governs the distribution of funds to the Highway Maintenance and Operating Fund and the Transportation Trust Fund.  Enactment Clause 11 of Chapters 1230 and 1275 allow for flexibility in distribution of the funds deposited in the Commonwealth Transportation Fund.</v>
      </c>
      <c r="M1131" s="6" t="str">
        <f t="shared" si="189"/>
        <v>N/A</v>
      </c>
      <c r="N1131" s="6" t="s">
        <v>2886</v>
      </c>
      <c r="O1131" s="6" t="str">
        <f t="shared" si="190"/>
        <v>N/A</v>
      </c>
      <c r="P1131" s="5" t="s">
        <v>2886</v>
      </c>
      <c r="Q1131" s="6" t="str">
        <f t="shared" si="191"/>
        <v>N/A</v>
      </c>
      <c r="R1131" s="7" t="str">
        <f t="shared" si="192"/>
        <v>No</v>
      </c>
      <c r="S1131" s="5" t="str">
        <f t="shared" si="193"/>
        <v>Answer Required</v>
      </c>
      <c r="T1131" s="6" t="str">
        <f t="shared" si="194"/>
        <v>N/A</v>
      </c>
      <c r="U1131" s="7" t="str">
        <f t="shared" si="195"/>
        <v>Yes</v>
      </c>
      <c r="V1131" s="5" t="str">
        <f t="shared" si="196"/>
        <v>Answer Required</v>
      </c>
      <c r="W1131" s="6" t="str">
        <f t="shared" si="197"/>
        <v>N/A</v>
      </c>
      <c r="X1131" s="5" t="s">
        <v>2886</v>
      </c>
    </row>
    <row r="1132" spans="1:24" x14ac:dyDescent="0.25">
      <c r="A1132" s="77">
        <f>VLOOKUP(C1132,'BU and Control BU Listing'!A:E,5,FALSE)</f>
        <v>50100</v>
      </c>
      <c r="B1132" s="80" t="s">
        <v>4500</v>
      </c>
      <c r="C1132" s="22" t="str">
        <f t="shared" si="187"/>
        <v>50100</v>
      </c>
      <c r="D1132" s="22" t="str">
        <f t="shared" si="188"/>
        <v>04010</v>
      </c>
      <c r="E1132" s="21" t="str">
        <f>VLOOKUP(B1132,'Table A as of March 2024'!A:G,7,FALSE)</f>
        <v>VA Dept of Transportation</v>
      </c>
      <c r="F1132" s="21" t="str">
        <f>VLOOKUP(B1132,'Table A as of March 2024'!A:H,8,FALSE)</f>
        <v>Highway Federal</v>
      </c>
      <c r="G1132" s="11" t="str">
        <f>VLOOKUP(B1132,'Table A as of March 2024'!A:I,9,FALSE)</f>
        <v>110</v>
      </c>
      <c r="H1132" t="str">
        <f>VLOOKUP(B1132,'Table A as of March 2024'!A:L,12,FALSE)</f>
        <v>No</v>
      </c>
      <c r="I1132" s="9" t="str">
        <f>VLOOKUP(B1132,'Table A as of March 2024'!A:M,13,FALSE)</f>
        <v>R</v>
      </c>
      <c r="J1132" t="str">
        <f>VLOOKUP(B1132,'Table A as of March 2024'!A:O,15,FALSE)</f>
        <v>R</v>
      </c>
      <c r="K1132" t="str">
        <f>VLOOKUP(G1132,'ACFR Class Vlookup'!A:B,2,FALSE)</f>
        <v>Governmental</v>
      </c>
      <c r="L1132" s="1" t="str">
        <f>VLOOKUP(D1132,'Fund Information'!A:F,6,FALSE)</f>
        <v>Highway Federal - Accounts for Federal Funds for Transportation.</v>
      </c>
      <c r="M1132" s="6" t="str">
        <f t="shared" si="189"/>
        <v>N/A</v>
      </c>
      <c r="N1132" s="6" t="s">
        <v>2886</v>
      </c>
      <c r="O1132" s="6" t="str">
        <f t="shared" si="190"/>
        <v>N/A</v>
      </c>
      <c r="P1132" s="5" t="s">
        <v>2886</v>
      </c>
      <c r="Q1132" s="6" t="str">
        <f t="shared" si="191"/>
        <v>N/A</v>
      </c>
      <c r="R1132" s="7" t="str">
        <f t="shared" si="192"/>
        <v>Yes</v>
      </c>
      <c r="S1132" s="5" t="str">
        <f t="shared" si="193"/>
        <v>Answer Required</v>
      </c>
      <c r="T1132" s="6" t="str">
        <f t="shared" si="194"/>
        <v>N/A</v>
      </c>
      <c r="U1132" s="7" t="str">
        <f t="shared" si="195"/>
        <v>No</v>
      </c>
      <c r="V1132" s="5" t="str">
        <f t="shared" si="196"/>
        <v>Answer Required</v>
      </c>
      <c r="W1132" s="6" t="str">
        <f t="shared" si="197"/>
        <v>N/A</v>
      </c>
      <c r="X1132" s="5" t="s">
        <v>2886</v>
      </c>
    </row>
    <row r="1133" spans="1:24" ht="30" x14ac:dyDescent="0.25">
      <c r="A1133" s="77">
        <f>VLOOKUP(C1133,'BU and Control BU Listing'!A:E,5,FALSE)</f>
        <v>50100</v>
      </c>
      <c r="B1133" s="80" t="s">
        <v>4501</v>
      </c>
      <c r="C1133" s="22" t="str">
        <f t="shared" si="187"/>
        <v>50100</v>
      </c>
      <c r="D1133" s="22" t="str">
        <f t="shared" si="188"/>
        <v>04014</v>
      </c>
      <c r="E1133" s="21" t="str">
        <f>VLOOKUP(B1133,'Table A as of March 2024'!A:G,7,FALSE)</f>
        <v>VA Dept of Transportation</v>
      </c>
      <c r="F1133" s="21" t="str">
        <f>VLOOKUP(B1133,'Table A as of March 2024'!A:H,8,FALSE)</f>
        <v>Federal GARVEE-Prin &amp; Int</v>
      </c>
      <c r="G1133" s="11" t="str">
        <f>VLOOKUP(B1133,'Table A as of March 2024'!A:I,9,FALSE)</f>
        <v>150</v>
      </c>
      <c r="H1133" t="str">
        <f>VLOOKUP(B1133,'Table A as of March 2024'!A:L,12,FALSE)</f>
        <v>No</v>
      </c>
      <c r="I1133" s="9" t="str">
        <f>VLOOKUP(B1133,'Table A as of March 2024'!A:M,13,FALSE)</f>
        <v>R</v>
      </c>
      <c r="J1133" t="str">
        <f>VLOOKUP(B1133,'Table A as of March 2024'!A:O,15,FALSE)</f>
        <v>R</v>
      </c>
      <c r="K1133" t="str">
        <f>VLOOKUP(G1133,'ACFR Class Vlookup'!A:B,2,FALSE)</f>
        <v>Governmental</v>
      </c>
      <c r="L1133" s="1" t="str">
        <f>VLOOKUP(D1133,'Fund Information'!A:F,6,FALSE)</f>
        <v>Fund to record federal reimbursement of GARVEE bonds principal and interest</v>
      </c>
      <c r="M1133" s="6" t="str">
        <f t="shared" si="189"/>
        <v>N/A</v>
      </c>
      <c r="N1133" s="6" t="s">
        <v>2886</v>
      </c>
      <c r="O1133" s="6" t="str">
        <f t="shared" si="190"/>
        <v>N/A</v>
      </c>
      <c r="P1133" s="5" t="s">
        <v>2886</v>
      </c>
      <c r="Q1133" s="6" t="str">
        <f t="shared" si="191"/>
        <v>N/A</v>
      </c>
      <c r="R1133" s="7" t="str">
        <f t="shared" si="192"/>
        <v>Yes</v>
      </c>
      <c r="S1133" s="5" t="str">
        <f t="shared" si="193"/>
        <v>Answer Required</v>
      </c>
      <c r="T1133" s="6" t="str">
        <f t="shared" si="194"/>
        <v>N/A</v>
      </c>
      <c r="U1133" s="7" t="str">
        <f t="shared" si="195"/>
        <v>No</v>
      </c>
      <c r="V1133" s="5" t="str">
        <f t="shared" si="196"/>
        <v>Answer Required</v>
      </c>
      <c r="W1133" s="6" t="str">
        <f t="shared" si="197"/>
        <v>N/A</v>
      </c>
      <c r="X1133" s="5" t="s">
        <v>2886</v>
      </c>
    </row>
    <row r="1134" spans="1:24" ht="75" x14ac:dyDescent="0.25">
      <c r="A1134" s="77">
        <f>VLOOKUP(C1134,'BU and Control BU Listing'!A:E,5,FALSE)</f>
        <v>50100</v>
      </c>
      <c r="B1134" s="80" t="s">
        <v>4502</v>
      </c>
      <c r="C1134" s="22" t="str">
        <f t="shared" si="187"/>
        <v>50100</v>
      </c>
      <c r="D1134" s="22" t="str">
        <f t="shared" si="188"/>
        <v>04100</v>
      </c>
      <c r="E1134" s="21" t="str">
        <f>VLOOKUP(B1134,'Table A as of March 2024'!A:G,7,FALSE)</f>
        <v>VA Dept of Transportation</v>
      </c>
      <c r="F1134" s="21" t="str">
        <f>VLOOKUP(B1134,'Table A as of March 2024'!A:H,8,FALSE)</f>
        <v>Hwy Maintenance &amp; Operating Fd</v>
      </c>
      <c r="G1134" s="11" t="str">
        <f>VLOOKUP(B1134,'Table A as of March 2024'!A:I,9,FALSE)</f>
        <v>110</v>
      </c>
      <c r="H1134" t="str">
        <f>VLOOKUP(B1134,'Table A as of March 2024'!A:L,12,FALSE)</f>
        <v>No</v>
      </c>
      <c r="I1134" s="9" t="str">
        <f>VLOOKUP(B1134,'Table A as of March 2024'!A:M,13,FALSE)</f>
        <v>U</v>
      </c>
      <c r="J1134" t="str">
        <f>VLOOKUP(B1134,'Table A as of March 2024'!A:O,15,FALSE)</f>
        <v>C</v>
      </c>
      <c r="K1134" t="str">
        <f>VLOOKUP(G1134,'ACFR Class Vlookup'!A:B,2,FALSE)</f>
        <v>Governmental</v>
      </c>
      <c r="L1134" s="1" t="str">
        <f>VLOOKUP(D1134,'Fund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1134" s="6" t="str">
        <f t="shared" si="189"/>
        <v>N/A</v>
      </c>
      <c r="N1134" s="6" t="s">
        <v>2886</v>
      </c>
      <c r="O1134" s="6" t="str">
        <f t="shared" si="190"/>
        <v>N/A</v>
      </c>
      <c r="P1134" s="5" t="s">
        <v>2886</v>
      </c>
      <c r="Q1134" s="6" t="str">
        <f t="shared" si="191"/>
        <v>N/A</v>
      </c>
      <c r="R1134" s="7" t="str">
        <f t="shared" si="192"/>
        <v>No</v>
      </c>
      <c r="S1134" s="5" t="str">
        <f t="shared" si="193"/>
        <v>Answer Required</v>
      </c>
      <c r="T1134" s="6" t="str">
        <f t="shared" si="194"/>
        <v>N/A</v>
      </c>
      <c r="U1134" s="7" t="str">
        <f t="shared" si="195"/>
        <v>Yes</v>
      </c>
      <c r="V1134" s="5" t="str">
        <f t="shared" si="196"/>
        <v>Answer Required</v>
      </c>
      <c r="W1134" s="6" t="str">
        <f t="shared" si="197"/>
        <v>N/A</v>
      </c>
      <c r="X1134" s="5" t="s">
        <v>2886</v>
      </c>
    </row>
    <row r="1135" spans="1:24" ht="60" x14ac:dyDescent="0.25">
      <c r="A1135" s="77">
        <f>VLOOKUP(C1135,'BU and Control BU Listing'!A:E,5,FALSE)</f>
        <v>50100</v>
      </c>
      <c r="B1135" s="80" t="s">
        <v>4503</v>
      </c>
      <c r="C1135" s="22" t="str">
        <f t="shared" si="187"/>
        <v>50100</v>
      </c>
      <c r="D1135" s="22" t="str">
        <f t="shared" si="188"/>
        <v>04220</v>
      </c>
      <c r="E1135" s="21" t="str">
        <f>VLOOKUP(B1135,'Table A as of March 2024'!A:G,7,FALSE)</f>
        <v>VA Dept of Transportation</v>
      </c>
      <c r="F1135" s="21" t="str">
        <f>VLOOKUP(B1135,'Table A as of March 2024'!A:H,8,FALSE)</f>
        <v>Transportatn Partnrshp Opp Fd</v>
      </c>
      <c r="G1135" s="11" t="str">
        <f>VLOOKUP(B1135,'Table A as of March 2024'!A:I,9,FALSE)</f>
        <v>110</v>
      </c>
      <c r="H1135" t="str">
        <f>VLOOKUP(B1135,'Table A as of March 2024'!A:L,12,FALSE)</f>
        <v>No</v>
      </c>
      <c r="I1135" s="9" t="str">
        <f>VLOOKUP(B1135,'Table A as of March 2024'!A:M,13,FALSE)</f>
        <v>R</v>
      </c>
      <c r="J1135" t="str">
        <f>VLOOKUP(B1135,'Table A as of March 2024'!A:O,15,FALSE)</f>
        <v>C</v>
      </c>
      <c r="K1135" t="str">
        <f>VLOOKUP(G1135,'ACFR Class Vlookup'!A:B,2,FALSE)</f>
        <v>Governmental</v>
      </c>
      <c r="L1135" s="1" t="str">
        <f>VLOOKUP(D1135,'Fund Information'!A:F,6,FALSE)</f>
        <v>Transportation Partnership Opportunity Fund - Funds are provided by transfers from 04760 toll facilities and construction fund 04720.  Disbursements from this fund will be mainly in the form of loans to external entities</v>
      </c>
      <c r="M1135" s="6" t="str">
        <f t="shared" si="189"/>
        <v>N/A</v>
      </c>
      <c r="N1135" s="6" t="s">
        <v>2886</v>
      </c>
      <c r="O1135" s="6" t="str">
        <f t="shared" si="190"/>
        <v>N/A</v>
      </c>
      <c r="P1135" s="5" t="s">
        <v>2886</v>
      </c>
      <c r="Q1135" s="6" t="str">
        <f t="shared" si="191"/>
        <v>N/A</v>
      </c>
      <c r="R1135" s="7" t="str">
        <f t="shared" si="192"/>
        <v>No</v>
      </c>
      <c r="S1135" s="5" t="str">
        <f t="shared" si="193"/>
        <v>Answer Required</v>
      </c>
      <c r="T1135" s="6" t="str">
        <f t="shared" si="194"/>
        <v>N/A</v>
      </c>
      <c r="U1135" s="7" t="str">
        <f t="shared" si="195"/>
        <v>Yes</v>
      </c>
      <c r="V1135" s="5" t="str">
        <f t="shared" si="196"/>
        <v>Answer Required</v>
      </c>
      <c r="W1135" s="6" t="str">
        <f t="shared" si="197"/>
        <v>N/A</v>
      </c>
      <c r="X1135" s="5" t="s">
        <v>2886</v>
      </c>
    </row>
    <row r="1136" spans="1:24" ht="30" x14ac:dyDescent="0.25">
      <c r="A1136" s="77">
        <f>VLOOKUP(C1136,'BU and Control BU Listing'!A:E,5,FALSE)</f>
        <v>50100</v>
      </c>
      <c r="B1136" s="80" t="s">
        <v>5971</v>
      </c>
      <c r="C1136" s="22" t="str">
        <f t="shared" si="187"/>
        <v>50100</v>
      </c>
      <c r="D1136" s="22" t="str">
        <f t="shared" si="188"/>
        <v>04230</v>
      </c>
      <c r="E1136" s="21" t="str">
        <f>VLOOKUP(B1136,'Table A as of March 2024'!A:G,7,FALSE)</f>
        <v>VA Dept of Transportation</v>
      </c>
      <c r="F1136" s="21" t="str">
        <f>VLOOKUP(B1136,'Table A as of March 2024'!A:H,8,FALSE)</f>
        <v>Special Structure Fund</v>
      </c>
      <c r="G1136" s="11" t="str">
        <f>VLOOKUP(B1136,'Table A as of March 2024'!A:I,9,FALSE)</f>
        <v>110</v>
      </c>
      <c r="H1136" t="str">
        <f>VLOOKUP(B1136,'Table A as of March 2024'!A:L,12,FALSE)</f>
        <v>No</v>
      </c>
      <c r="I1136" s="9" t="str">
        <f>VLOOKUP(B1136,'Table A as of March 2024'!A:M,13,FALSE)</f>
        <v>U</v>
      </c>
      <c r="J1136" t="str">
        <f>VLOOKUP(B1136,'Table A as of March 2024'!A:O,15,FALSE)</f>
        <v>C</v>
      </c>
      <c r="K1136" t="str">
        <f>VLOOKUP(G1136,'ACFR Class Vlookup'!A:B,2,FALSE)</f>
        <v>Governmental</v>
      </c>
      <c r="L1136" s="1" t="str">
        <f>VLOOKUP(D1136,'Fund Information'!A:F,6,FALSE)</f>
        <v>Established per § 33.2-1532. Moneys in the Fund shall be used solely for the purposes of funding § 33.2-374 ‘Special Structures Program’.</v>
      </c>
      <c r="M1136" s="6" t="str">
        <f t="shared" si="189"/>
        <v>N/A</v>
      </c>
      <c r="N1136" s="6" t="s">
        <v>2886</v>
      </c>
      <c r="O1136" s="6" t="str">
        <f t="shared" si="190"/>
        <v>N/A</v>
      </c>
      <c r="P1136" s="5" t="s">
        <v>2886</v>
      </c>
      <c r="Q1136" s="6" t="str">
        <f t="shared" si="191"/>
        <v>N/A</v>
      </c>
      <c r="R1136" s="7" t="str">
        <f t="shared" si="192"/>
        <v>No</v>
      </c>
      <c r="S1136" s="5" t="str">
        <f t="shared" si="193"/>
        <v>Answer Required</v>
      </c>
      <c r="T1136" s="6" t="str">
        <f t="shared" si="194"/>
        <v>N/A</v>
      </c>
      <c r="U1136" s="7" t="str">
        <f t="shared" si="195"/>
        <v>Yes</v>
      </c>
      <c r="V1136" s="5" t="str">
        <f t="shared" si="196"/>
        <v>Answer Required</v>
      </c>
      <c r="W1136" s="6" t="str">
        <f t="shared" si="197"/>
        <v>N/A</v>
      </c>
      <c r="X1136" s="5" t="s">
        <v>2886</v>
      </c>
    </row>
    <row r="1137" spans="1:24" ht="120" x14ac:dyDescent="0.25">
      <c r="A1137" s="77">
        <f>VLOOKUP(C1137,'BU and Control BU Listing'!A:E,5,FALSE)</f>
        <v>50100</v>
      </c>
      <c r="B1137" s="80" t="s">
        <v>5515</v>
      </c>
      <c r="C1137" s="22" t="str">
        <f t="shared" si="187"/>
        <v>50100</v>
      </c>
      <c r="D1137" s="22" t="str">
        <f t="shared" si="188"/>
        <v>04250</v>
      </c>
      <c r="E1137" s="21" t="str">
        <f>VLOOKUP(B1137,'Table A as of March 2024'!A:G,7,FALSE)</f>
        <v>VA Dept of Transportation</v>
      </c>
      <c r="F1137" s="21" t="str">
        <f>VLOOKUP(B1137,'Table A as of March 2024'!A:H,8,FALSE)</f>
        <v>Interstate Improvements Fund</v>
      </c>
      <c r="G1137" s="11" t="str">
        <f>VLOOKUP(B1137,'Table A as of March 2024'!A:I,9,FALSE)</f>
        <v>110</v>
      </c>
      <c r="H1137" t="str">
        <f>VLOOKUP(B1137,'Table A as of March 2024'!A:L,12,FALSE)</f>
        <v>No</v>
      </c>
      <c r="I1137" s="9" t="str">
        <f>VLOOKUP(B1137,'Table A as of March 2024'!A:M,13,FALSE)</f>
        <v>R</v>
      </c>
      <c r="J1137" t="str">
        <f>VLOOKUP(B1137,'Table A as of March 2024'!A:O,15,FALSE)</f>
        <v>C</v>
      </c>
      <c r="K1137" t="str">
        <f>VLOOKUP(G1137,'ACFR Class Vlookup'!A:B,2,FALSE)</f>
        <v>Governmental</v>
      </c>
      <c r="L1137" s="1" t="str">
        <f>VLOOKUP(D1137,'Fund Information'!A:F,6,FALSE)</f>
        <v>This fund will be used to record revenue and expenditures for funds committed to Interstate Improvements throughout the Commonwealth.  The following Code sections established by HB 2718 (Chapter 837) and SB 1716 (Chapter 846) during the 2019 General Assembly Session dedicate funding for operational improvements and other enhancements to improve the safety and reliability of, and travel flow along, interstate highway corridors in the Commonwealth:
• § 58.1-2701, D. 2. – Additional Road Tax</v>
      </c>
      <c r="M1137" s="6" t="str">
        <f t="shared" si="189"/>
        <v>N/A</v>
      </c>
      <c r="N1137" s="6" t="s">
        <v>2886</v>
      </c>
      <c r="O1137" s="6" t="str">
        <f t="shared" si="190"/>
        <v>N/A</v>
      </c>
      <c r="P1137" s="5" t="s">
        <v>2886</v>
      </c>
      <c r="Q1137" s="6" t="str">
        <f t="shared" si="191"/>
        <v>N/A</v>
      </c>
      <c r="R1137" s="7" t="str">
        <f t="shared" si="192"/>
        <v>No</v>
      </c>
      <c r="S1137" s="5" t="str">
        <f t="shared" si="193"/>
        <v>Answer Required</v>
      </c>
      <c r="T1137" s="6" t="str">
        <f t="shared" si="194"/>
        <v>N/A</v>
      </c>
      <c r="U1137" s="7" t="str">
        <f t="shared" si="195"/>
        <v>Yes</v>
      </c>
      <c r="V1137" s="5" t="str">
        <f t="shared" si="196"/>
        <v>Answer Required</v>
      </c>
      <c r="W1137" s="6" t="str">
        <f t="shared" si="197"/>
        <v>N/A</v>
      </c>
      <c r="X1137" s="5" t="s">
        <v>2886</v>
      </c>
    </row>
    <row r="1138" spans="1:24" ht="60" x14ac:dyDescent="0.25">
      <c r="A1138" s="77">
        <f>VLOOKUP(C1138,'BU and Control BU Listing'!A:E,5,FALSE)</f>
        <v>50100</v>
      </c>
      <c r="B1138" s="80" t="s">
        <v>4504</v>
      </c>
      <c r="C1138" s="22" t="str">
        <f t="shared" si="187"/>
        <v>50100</v>
      </c>
      <c r="D1138" s="22" t="str">
        <f t="shared" si="188"/>
        <v>04310</v>
      </c>
      <c r="E1138" s="21" t="str">
        <f>VLOOKUP(B1138,'Table A as of March 2024'!A:G,7,FALSE)</f>
        <v>VA Dept of Transportation</v>
      </c>
      <c r="F1138" s="21" t="str">
        <f>VLOOKUP(B1138,'Table A as of March 2024'!A:H,8,FALSE)</f>
        <v>Concession Payments Account</v>
      </c>
      <c r="G1138" s="11" t="str">
        <f>VLOOKUP(B1138,'Table A as of March 2024'!A:I,9,FALSE)</f>
        <v>110</v>
      </c>
      <c r="H1138" t="str">
        <f>VLOOKUP(B1138,'Table A as of March 2024'!A:L,12,FALSE)</f>
        <v>No</v>
      </c>
      <c r="I1138" s="9" t="str">
        <f>VLOOKUP(B1138,'Table A as of March 2024'!A:M,13,FALSE)</f>
        <v>R</v>
      </c>
      <c r="J1138" t="str">
        <f>VLOOKUP(B1138,'Table A as of March 2024'!A:O,15,FALSE)</f>
        <v>C</v>
      </c>
      <c r="K1138" t="str">
        <f>VLOOKUP(G1138,'ACFR Class Vlookup'!A:B,2,FALSE)</f>
        <v>Governmental</v>
      </c>
      <c r="L1138" s="1" t="str">
        <f>VLOOKUP(D1138,'Fund Information'!A:F,6,FALSE)</f>
        <v>Concession Payments Account - This fund is for the outstanding debt owed by the Pocahontas Parkway.  As part of the sale, these funds were received to transfer the rights to the purchaser, Transurban Inc.  This fund is part of the transportation trust fund.</v>
      </c>
      <c r="M1138" s="6" t="str">
        <f t="shared" si="189"/>
        <v>N/A</v>
      </c>
      <c r="N1138" s="6" t="s">
        <v>2886</v>
      </c>
      <c r="O1138" s="6" t="str">
        <f t="shared" si="190"/>
        <v>N/A</v>
      </c>
      <c r="P1138" s="5" t="s">
        <v>2886</v>
      </c>
      <c r="Q1138" s="6" t="str">
        <f t="shared" si="191"/>
        <v>N/A</v>
      </c>
      <c r="R1138" s="7" t="str">
        <f t="shared" si="192"/>
        <v>No</v>
      </c>
      <c r="S1138" s="5" t="str">
        <f t="shared" si="193"/>
        <v>Answer Required</v>
      </c>
      <c r="T1138" s="6" t="str">
        <f t="shared" si="194"/>
        <v>N/A</v>
      </c>
      <c r="U1138" s="7" t="str">
        <f t="shared" si="195"/>
        <v>Yes</v>
      </c>
      <c r="V1138" s="5" t="str">
        <f t="shared" si="196"/>
        <v>Answer Required</v>
      </c>
      <c r="W1138" s="6" t="str">
        <f t="shared" si="197"/>
        <v>N/A</v>
      </c>
      <c r="X1138" s="5" t="s">
        <v>2886</v>
      </c>
    </row>
    <row r="1139" spans="1:24" x14ac:dyDescent="0.25">
      <c r="A1139" s="77">
        <f>VLOOKUP(C1139,'BU and Control BU Listing'!A:E,5,FALSE)</f>
        <v>50100</v>
      </c>
      <c r="B1139" s="80" t="s">
        <v>4505</v>
      </c>
      <c r="C1139" s="22" t="str">
        <f t="shared" si="187"/>
        <v>50100</v>
      </c>
      <c r="D1139" s="22" t="str">
        <f t="shared" si="188"/>
        <v>04311</v>
      </c>
      <c r="E1139" s="21" t="str">
        <f>VLOOKUP(B1139,'Table A as of March 2024'!A:G,7,FALSE)</f>
        <v>VA Dept of Transportation</v>
      </c>
      <c r="F1139" s="21" t="str">
        <f>VLOOKUP(B1139,'Table A as of March 2024'!A:H,8,FALSE)</f>
        <v>Pocahontas Parkway - T895</v>
      </c>
      <c r="G1139" s="11" t="str">
        <f>VLOOKUP(B1139,'Table A as of March 2024'!A:I,9,FALSE)</f>
        <v>110</v>
      </c>
      <c r="H1139" t="str">
        <f>VLOOKUP(B1139,'Table A as of March 2024'!A:L,12,FALSE)</f>
        <v>No</v>
      </c>
      <c r="I1139" s="9" t="str">
        <f>VLOOKUP(B1139,'Table A as of March 2024'!A:M,13,FALSE)</f>
        <v>R</v>
      </c>
      <c r="J1139" t="str">
        <f>VLOOKUP(B1139,'Table A as of March 2024'!A:O,15,FALSE)</f>
        <v>C</v>
      </c>
      <c r="K1139" t="str">
        <f>VLOOKUP(G1139,'ACFR Class Vlookup'!A:B,2,FALSE)</f>
        <v>Governmental</v>
      </c>
      <c r="L1139" s="1" t="str">
        <f>VLOOKUP(D1139,'Fund Information'!A:F,6,FALSE)</f>
        <v>Pocahontas Parkway - T895</v>
      </c>
      <c r="M1139" s="6" t="str">
        <f t="shared" si="189"/>
        <v>N/A</v>
      </c>
      <c r="N1139" s="6" t="s">
        <v>2886</v>
      </c>
      <c r="O1139" s="6" t="str">
        <f t="shared" si="190"/>
        <v>N/A</v>
      </c>
      <c r="P1139" s="5" t="s">
        <v>2886</v>
      </c>
      <c r="Q1139" s="6" t="str">
        <f t="shared" si="191"/>
        <v>N/A</v>
      </c>
      <c r="R1139" s="7" t="str">
        <f t="shared" si="192"/>
        <v>No</v>
      </c>
      <c r="S1139" s="5" t="str">
        <f t="shared" si="193"/>
        <v>Answer Required</v>
      </c>
      <c r="T1139" s="6" t="str">
        <f t="shared" si="194"/>
        <v>N/A</v>
      </c>
      <c r="U1139" s="7" t="str">
        <f t="shared" si="195"/>
        <v>Yes</v>
      </c>
      <c r="V1139" s="5" t="str">
        <f t="shared" si="196"/>
        <v>Answer Required</v>
      </c>
      <c r="W1139" s="6" t="str">
        <f t="shared" si="197"/>
        <v>N/A</v>
      </c>
      <c r="X1139" s="5" t="s">
        <v>2886</v>
      </c>
    </row>
    <row r="1140" spans="1:24" x14ac:dyDescent="0.25">
      <c r="A1140" s="77">
        <f>VLOOKUP(C1140,'BU and Control BU Listing'!A:E,5,FALSE)</f>
        <v>50100</v>
      </c>
      <c r="B1140" s="80" t="s">
        <v>4506</v>
      </c>
      <c r="C1140" s="22" t="str">
        <f t="shared" si="187"/>
        <v>50100</v>
      </c>
      <c r="D1140" s="22" t="str">
        <f t="shared" si="188"/>
        <v>04312</v>
      </c>
      <c r="E1140" s="21" t="str">
        <f>VLOOKUP(B1140,'Table A as of March 2024'!A:G,7,FALSE)</f>
        <v>VA Dept of Transportation</v>
      </c>
      <c r="F1140" s="21" t="str">
        <f>VLOOKUP(B1140,'Table A as of March 2024'!A:H,8,FALSE)</f>
        <v>Capital Beltway Hotlanes-Rt495</v>
      </c>
      <c r="G1140" s="11" t="str">
        <f>VLOOKUP(B1140,'Table A as of March 2024'!A:I,9,FALSE)</f>
        <v>110</v>
      </c>
      <c r="H1140" t="str">
        <f>VLOOKUP(B1140,'Table A as of March 2024'!A:L,12,FALSE)</f>
        <v>No</v>
      </c>
      <c r="I1140" s="9" t="str">
        <f>VLOOKUP(B1140,'Table A as of March 2024'!A:M,13,FALSE)</f>
        <v>R</v>
      </c>
      <c r="J1140" t="str">
        <f>VLOOKUP(B1140,'Table A as of March 2024'!A:O,15,FALSE)</f>
        <v>C</v>
      </c>
      <c r="K1140" t="str">
        <f>VLOOKUP(G1140,'ACFR Class Vlookup'!A:B,2,FALSE)</f>
        <v>Governmental</v>
      </c>
      <c r="L1140" s="1" t="str">
        <f>VLOOKUP(D1140,'Fund Information'!A:F,6,FALSE)</f>
        <v>Capital Beltway Hotlanes-Rt495</v>
      </c>
      <c r="M1140" s="6" t="str">
        <f t="shared" si="189"/>
        <v>N/A</v>
      </c>
      <c r="N1140" s="6" t="s">
        <v>2886</v>
      </c>
      <c r="O1140" s="6" t="str">
        <f t="shared" si="190"/>
        <v>N/A</v>
      </c>
      <c r="P1140" s="5" t="s">
        <v>2886</v>
      </c>
      <c r="Q1140" s="6" t="str">
        <f t="shared" si="191"/>
        <v>N/A</v>
      </c>
      <c r="R1140" s="7" t="str">
        <f t="shared" si="192"/>
        <v>No</v>
      </c>
      <c r="S1140" s="5" t="str">
        <f t="shared" si="193"/>
        <v>Answer Required</v>
      </c>
      <c r="T1140" s="6" t="str">
        <f t="shared" si="194"/>
        <v>N/A</v>
      </c>
      <c r="U1140" s="7" t="str">
        <f t="shared" si="195"/>
        <v>Yes</v>
      </c>
      <c r="V1140" s="5" t="str">
        <f t="shared" si="196"/>
        <v>Answer Required</v>
      </c>
      <c r="W1140" s="6" t="str">
        <f t="shared" si="197"/>
        <v>N/A</v>
      </c>
      <c r="X1140" s="5" t="s">
        <v>2886</v>
      </c>
    </row>
    <row r="1141" spans="1:24" ht="165" x14ac:dyDescent="0.25">
      <c r="A1141" s="77">
        <f>VLOOKUP(C1141,'BU and Control BU Listing'!A:E,5,FALSE)</f>
        <v>50100</v>
      </c>
      <c r="B1141" s="80" t="s">
        <v>4507</v>
      </c>
      <c r="C1141" s="22" t="str">
        <f t="shared" si="187"/>
        <v>50100</v>
      </c>
      <c r="D1141" s="22" t="str">
        <f t="shared" si="188"/>
        <v>04314</v>
      </c>
      <c r="E1141" s="21" t="str">
        <f>VLOOKUP(B1141,'Table A as of March 2024'!A:G,7,FALSE)</f>
        <v>VA Dept of Transportation</v>
      </c>
      <c r="F1141" s="21" t="str">
        <f>VLOOKUP(B1141,'Table A as of March 2024'!A:H,8,FALSE)</f>
        <v>I-66 Outside Beltway Concess</v>
      </c>
      <c r="G1141" s="11" t="str">
        <f>VLOOKUP(B1141,'Table A as of March 2024'!A:I,9,FALSE)</f>
        <v>110</v>
      </c>
      <c r="H1141" t="str">
        <f>VLOOKUP(B1141,'Table A as of March 2024'!A:L,12,FALSE)</f>
        <v>No</v>
      </c>
      <c r="I1141" s="9" t="str">
        <f>VLOOKUP(B1141,'Table A as of March 2024'!A:M,13,FALSE)</f>
        <v>R</v>
      </c>
      <c r="J1141" t="str">
        <f>VLOOKUP(B1141,'Table A as of March 2024'!A:O,15,FALSE)</f>
        <v>C</v>
      </c>
      <c r="K1141" t="str">
        <f>VLOOKUP(G1141,'ACFR Class Vlookup'!A:B,2,FALSE)</f>
        <v>Governmental</v>
      </c>
      <c r="L1141" s="1" t="str">
        <f>VLOOKUP(D1141,'Fund Information'!A:F,6,FALSE)</f>
        <v>This fund will be used to record the deposit of a Concession Payment related to the Interstate 66 Outside the Beltway Project.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v>
      </c>
      <c r="M1141" s="6" t="str">
        <f t="shared" si="189"/>
        <v>N/A</v>
      </c>
      <c r="N1141" s="6" t="s">
        <v>2886</v>
      </c>
      <c r="O1141" s="6" t="str">
        <f t="shared" si="190"/>
        <v>N/A</v>
      </c>
      <c r="P1141" s="5" t="s">
        <v>2886</v>
      </c>
      <c r="Q1141" s="6" t="str">
        <f t="shared" si="191"/>
        <v>N/A</v>
      </c>
      <c r="R1141" s="7" t="str">
        <f t="shared" si="192"/>
        <v>No</v>
      </c>
      <c r="S1141" s="5" t="str">
        <f t="shared" si="193"/>
        <v>Answer Required</v>
      </c>
      <c r="T1141" s="6" t="str">
        <f t="shared" si="194"/>
        <v>N/A</v>
      </c>
      <c r="U1141" s="7" t="str">
        <f t="shared" si="195"/>
        <v>Yes</v>
      </c>
      <c r="V1141" s="5" t="str">
        <f t="shared" si="196"/>
        <v>Answer Required</v>
      </c>
      <c r="W1141" s="6" t="str">
        <f t="shared" si="197"/>
        <v>N/A</v>
      </c>
      <c r="X1141" s="5" t="s">
        <v>2886</v>
      </c>
    </row>
    <row r="1142" spans="1:24" ht="180" x14ac:dyDescent="0.25">
      <c r="A1142" s="77">
        <f>VLOOKUP(C1142,'BU and Control BU Listing'!A:E,5,FALSE)</f>
        <v>50100</v>
      </c>
      <c r="B1142" s="80" t="s">
        <v>5343</v>
      </c>
      <c r="C1142" s="22" t="str">
        <f t="shared" si="187"/>
        <v>50100</v>
      </c>
      <c r="D1142" s="22" t="str">
        <f t="shared" si="188"/>
        <v>04315</v>
      </c>
      <c r="E1142" s="21" t="str">
        <f>VLOOKUP(B1142,'Table A as of March 2024'!A:G,7,FALSE)</f>
        <v>VA Dept of Transportation</v>
      </c>
      <c r="F1142" s="21" t="str">
        <f>VLOOKUP(B1142,'Table A as of March 2024'!A:H,8,FALSE)</f>
        <v>I-95 Express Lanes</v>
      </c>
      <c r="G1142" s="11" t="str">
        <f>VLOOKUP(B1142,'Table A as of March 2024'!A:I,9,FALSE)</f>
        <v>110</v>
      </c>
      <c r="H1142" t="str">
        <f>VLOOKUP(B1142,'Table A as of March 2024'!A:L,12,FALSE)</f>
        <v>No</v>
      </c>
      <c r="I1142" s="9" t="str">
        <f>VLOOKUP(B1142,'Table A as of March 2024'!A:M,13,FALSE)</f>
        <v>R</v>
      </c>
      <c r="J1142" t="str">
        <f>VLOOKUP(B1142,'Table A as of March 2024'!A:O,15,FALSE)</f>
        <v>C</v>
      </c>
      <c r="K1142" t="str">
        <f>VLOOKUP(G1142,'ACFR Class Vlookup'!A:B,2,FALSE)</f>
        <v>Governmental</v>
      </c>
      <c r="L1142" s="1" t="str">
        <f>VLOOKUP(D1142,'Fund Information'!A:F,6,FALSE)</f>
        <v>This fund will be used to record the deposit of Concession Payments related to the Interstate 95/Fredericksburg Extension and Interstate 395/Northern Extension Projects.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v>
      </c>
      <c r="M1142" s="6" t="str">
        <f t="shared" si="189"/>
        <v>N/A</v>
      </c>
      <c r="N1142" s="6" t="s">
        <v>2886</v>
      </c>
      <c r="O1142" s="6" t="str">
        <f t="shared" si="190"/>
        <v>N/A</v>
      </c>
      <c r="P1142" s="5" t="s">
        <v>2886</v>
      </c>
      <c r="Q1142" s="6" t="str">
        <f t="shared" si="191"/>
        <v>N/A</v>
      </c>
      <c r="R1142" s="7" t="str">
        <f t="shared" si="192"/>
        <v>No</v>
      </c>
      <c r="S1142" s="5" t="str">
        <f t="shared" si="193"/>
        <v>Answer Required</v>
      </c>
      <c r="T1142" s="6" t="str">
        <f t="shared" si="194"/>
        <v>N/A</v>
      </c>
      <c r="U1142" s="7" t="str">
        <f t="shared" si="195"/>
        <v>Yes</v>
      </c>
      <c r="V1142" s="5" t="str">
        <f t="shared" si="196"/>
        <v>Answer Required</v>
      </c>
      <c r="W1142" s="6" t="str">
        <f t="shared" si="197"/>
        <v>N/A</v>
      </c>
      <c r="X1142" s="5" t="s">
        <v>2886</v>
      </c>
    </row>
    <row r="1143" spans="1:24" ht="60" x14ac:dyDescent="0.25">
      <c r="A1143" s="77">
        <f>VLOOKUP(C1143,'BU and Control BU Listing'!A:E,5,FALSE)</f>
        <v>50100</v>
      </c>
      <c r="B1143" s="80" t="s">
        <v>4508</v>
      </c>
      <c r="C1143" s="22" t="str">
        <f t="shared" si="187"/>
        <v>50100</v>
      </c>
      <c r="D1143" s="22" t="str">
        <f t="shared" si="188"/>
        <v>04360</v>
      </c>
      <c r="E1143" s="21" t="str">
        <f>VLOOKUP(B1143,'Table A as of March 2024'!A:G,7,FALSE)</f>
        <v>VA Dept of Transportation</v>
      </c>
      <c r="F1143" s="21" t="str">
        <f>VLOOKUP(B1143,'Table A as of March 2024'!A:H,8,FALSE)</f>
        <v>Powhite Parkway Extension</v>
      </c>
      <c r="G1143" s="11" t="str">
        <f>VLOOKUP(B1143,'Table A as of March 2024'!A:I,9,FALSE)</f>
        <v>110</v>
      </c>
      <c r="H1143" t="str">
        <f>VLOOKUP(B1143,'Table A as of March 2024'!A:L,12,FALSE)</f>
        <v>No</v>
      </c>
      <c r="I1143" s="9" t="str">
        <f>VLOOKUP(B1143,'Table A as of March 2024'!A:M,13,FALSE)</f>
        <v>R</v>
      </c>
      <c r="J1143" t="str">
        <f>VLOOKUP(B1143,'Table A as of March 2024'!A:O,15,FALSE)</f>
        <v>C</v>
      </c>
      <c r="K1143" t="str">
        <f>VLOOKUP(G1143,'ACFR Class Vlookup'!A:B,2,FALSE)</f>
        <v>Governmental</v>
      </c>
      <c r="L1143" s="1" t="str">
        <f>VLOOKUP(D1143,'Fund Information'!A:F,6,FALSE)</f>
        <v>The Powhite Parkway Extension Tolll Road is the VDOT owned and operated roadway section of Route 76 located in Chesterfield County, VA. This fund accounts for the toll revenues and operation expenditures.</v>
      </c>
      <c r="M1143" s="6" t="str">
        <f t="shared" si="189"/>
        <v>N/A</v>
      </c>
      <c r="N1143" s="6" t="s">
        <v>2886</v>
      </c>
      <c r="O1143" s="6" t="str">
        <f t="shared" si="190"/>
        <v>N/A</v>
      </c>
      <c r="P1143" s="5" t="s">
        <v>2886</v>
      </c>
      <c r="Q1143" s="6" t="str">
        <f t="shared" si="191"/>
        <v>N/A</v>
      </c>
      <c r="R1143" s="7" t="str">
        <f t="shared" si="192"/>
        <v>No</v>
      </c>
      <c r="S1143" s="5" t="str">
        <f t="shared" si="193"/>
        <v>Answer Required</v>
      </c>
      <c r="T1143" s="6" t="str">
        <f t="shared" si="194"/>
        <v>N/A</v>
      </c>
      <c r="U1143" s="7" t="str">
        <f t="shared" si="195"/>
        <v>Yes</v>
      </c>
      <c r="V1143" s="5" t="str">
        <f t="shared" si="196"/>
        <v>Answer Required</v>
      </c>
      <c r="W1143" s="6" t="str">
        <f t="shared" si="197"/>
        <v>N/A</v>
      </c>
      <c r="X1143" s="5" t="s">
        <v>2886</v>
      </c>
    </row>
    <row r="1144" spans="1:24" ht="60" x14ac:dyDescent="0.25">
      <c r="A1144" s="77">
        <f>VLOOKUP(C1144,'BU and Control BU Listing'!A:E,5,FALSE)</f>
        <v>50100</v>
      </c>
      <c r="B1144" s="80" t="s">
        <v>4509</v>
      </c>
      <c r="C1144" s="22" t="str">
        <f t="shared" si="187"/>
        <v>50100</v>
      </c>
      <c r="D1144" s="22" t="str">
        <f t="shared" si="188"/>
        <v>04361</v>
      </c>
      <c r="E1144" s="21" t="str">
        <f>VLOOKUP(B1144,'Table A as of March 2024'!A:G,7,FALSE)</f>
        <v>VA Dept of Transportation</v>
      </c>
      <c r="F1144" s="21" t="str">
        <f>VLOOKUP(B1144,'Table A as of March 2024'!A:H,8,FALSE)</f>
        <v>Powhite Parkwy Construction Fd</v>
      </c>
      <c r="G1144" s="11" t="str">
        <f>VLOOKUP(B1144,'Table A as of March 2024'!A:I,9,FALSE)</f>
        <v>110</v>
      </c>
      <c r="H1144" t="str">
        <f>VLOOKUP(B1144,'Table A as of March 2024'!A:L,12,FALSE)</f>
        <v>No</v>
      </c>
      <c r="I1144" s="9" t="str">
        <f>VLOOKUP(B1144,'Table A as of March 2024'!A:M,13,FALSE)</f>
        <v>R</v>
      </c>
      <c r="J1144" t="str">
        <f>VLOOKUP(B1144,'Table A as of March 2024'!A:O,15,FALSE)</f>
        <v>C</v>
      </c>
      <c r="K1144" t="str">
        <f>VLOOKUP(G1144,'ACFR Class Vlookup'!A:B,2,FALSE)</f>
        <v>Governmental</v>
      </c>
      <c r="L1144" s="1" t="str">
        <f>VLOOKUP(D1144,'Fund Information'!A:F,6,FALSE)</f>
        <v>The Powhite Parkway Extension Toll Road is the VDOT owned and operated roadway section of Route 76 located in Chesterfield County, VA. This fund accounts for the Construction and Equipment upgrade to the toll facility.</v>
      </c>
      <c r="M1144" s="6" t="str">
        <f t="shared" si="189"/>
        <v>N/A</v>
      </c>
      <c r="N1144" s="6" t="s">
        <v>2886</v>
      </c>
      <c r="O1144" s="6" t="str">
        <f t="shared" si="190"/>
        <v>N/A</v>
      </c>
      <c r="P1144" s="5" t="s">
        <v>2886</v>
      </c>
      <c r="Q1144" s="6" t="str">
        <f t="shared" si="191"/>
        <v>N/A</v>
      </c>
      <c r="R1144" s="7" t="str">
        <f t="shared" si="192"/>
        <v>No</v>
      </c>
      <c r="S1144" s="5" t="str">
        <f t="shared" si="193"/>
        <v>Answer Required</v>
      </c>
      <c r="T1144" s="6" t="str">
        <f t="shared" si="194"/>
        <v>N/A</v>
      </c>
      <c r="U1144" s="7" t="str">
        <f t="shared" si="195"/>
        <v>Yes</v>
      </c>
      <c r="V1144" s="5" t="str">
        <f t="shared" si="196"/>
        <v>Answer Required</v>
      </c>
      <c r="W1144" s="6" t="str">
        <f t="shared" si="197"/>
        <v>N/A</v>
      </c>
      <c r="X1144" s="5" t="s">
        <v>2886</v>
      </c>
    </row>
    <row r="1145" spans="1:24" ht="60" x14ac:dyDescent="0.25">
      <c r="A1145" s="77">
        <f>VLOOKUP(C1145,'BU and Control BU Listing'!A:E,5,FALSE)</f>
        <v>50100</v>
      </c>
      <c r="B1145" s="80" t="s">
        <v>4510</v>
      </c>
      <c r="C1145" s="22" t="str">
        <f t="shared" si="187"/>
        <v>50100</v>
      </c>
      <c r="D1145" s="22" t="str">
        <f t="shared" si="188"/>
        <v>04362</v>
      </c>
      <c r="E1145" s="21" t="str">
        <f>VLOOKUP(B1145,'Table A as of March 2024'!A:G,7,FALSE)</f>
        <v>VA Dept of Transportation</v>
      </c>
      <c r="F1145" s="21" t="str">
        <f>VLOOKUP(B1145,'Table A as of March 2024'!A:H,8,FALSE)</f>
        <v>Powhite Revenue Fund</v>
      </c>
      <c r="G1145" s="11" t="str">
        <f>VLOOKUP(B1145,'Table A as of March 2024'!A:I,9,FALSE)</f>
        <v>110</v>
      </c>
      <c r="H1145" t="str">
        <f>VLOOKUP(B1145,'Table A as of March 2024'!A:L,12,FALSE)</f>
        <v>No</v>
      </c>
      <c r="I1145" s="9" t="str">
        <f>VLOOKUP(B1145,'Table A as of March 2024'!A:M,13,FALSE)</f>
        <v>R</v>
      </c>
      <c r="J1145" t="str">
        <f>VLOOKUP(B1145,'Table A as of March 2024'!A:O,15,FALSE)</f>
        <v>C</v>
      </c>
      <c r="K1145" t="str">
        <f>VLOOKUP(G1145,'ACFR Class Vlookup'!A:B,2,FALSE)</f>
        <v>Governmental</v>
      </c>
      <c r="L1145" s="1" t="str">
        <f>VLOOKUP(D1145,'Fund Information'!A:F,6,FALSE)</f>
        <v>Powhite Parkway Extension - Revenue Fund accounts for the routine operations of the Powhite Parkway Extension Toll Road.  The Powhite Parkway Extension Toll Road is the VDOT owned and operated roadway section of Route 76 located in Chesterfield County, VA.</v>
      </c>
      <c r="M1145" s="6" t="str">
        <f t="shared" si="189"/>
        <v>N/A</v>
      </c>
      <c r="N1145" s="6" t="s">
        <v>2886</v>
      </c>
      <c r="O1145" s="6" t="str">
        <f t="shared" si="190"/>
        <v>N/A</v>
      </c>
      <c r="P1145" s="5" t="s">
        <v>2886</v>
      </c>
      <c r="Q1145" s="6" t="str">
        <f t="shared" si="191"/>
        <v>N/A</v>
      </c>
      <c r="R1145" s="7" t="str">
        <f t="shared" si="192"/>
        <v>No</v>
      </c>
      <c r="S1145" s="5" t="str">
        <f t="shared" si="193"/>
        <v>Answer Required</v>
      </c>
      <c r="T1145" s="6" t="str">
        <f t="shared" si="194"/>
        <v>N/A</v>
      </c>
      <c r="U1145" s="7" t="str">
        <f t="shared" si="195"/>
        <v>Yes</v>
      </c>
      <c r="V1145" s="5" t="str">
        <f t="shared" si="196"/>
        <v>Answer Required</v>
      </c>
      <c r="W1145" s="6" t="str">
        <f t="shared" si="197"/>
        <v>N/A</v>
      </c>
      <c r="X1145" s="5" t="s">
        <v>2886</v>
      </c>
    </row>
    <row r="1146" spans="1:24" ht="45" x14ac:dyDescent="0.25">
      <c r="A1146" s="77">
        <f>VLOOKUP(C1146,'BU and Control BU Listing'!A:E,5,FALSE)</f>
        <v>50100</v>
      </c>
      <c r="B1146" s="80" t="s">
        <v>4511</v>
      </c>
      <c r="C1146" s="22" t="str">
        <f t="shared" si="187"/>
        <v>50100</v>
      </c>
      <c r="D1146" s="22" t="str">
        <f t="shared" si="188"/>
        <v>04363</v>
      </c>
      <c r="E1146" s="21" t="str">
        <f>VLOOKUP(B1146,'Table A as of March 2024'!A:G,7,FALSE)</f>
        <v>VA Dept of Transportation</v>
      </c>
      <c r="F1146" s="21" t="str">
        <f>VLOOKUP(B1146,'Table A as of March 2024'!A:H,8,FALSE)</f>
        <v>Powhite Maint Replacmnt Fund</v>
      </c>
      <c r="G1146" s="11" t="str">
        <f>VLOOKUP(B1146,'Table A as of March 2024'!A:I,9,FALSE)</f>
        <v>110</v>
      </c>
      <c r="H1146" t="str">
        <f>VLOOKUP(B1146,'Table A as of March 2024'!A:L,12,FALSE)</f>
        <v>No</v>
      </c>
      <c r="I1146" s="9" t="str">
        <f>VLOOKUP(B1146,'Table A as of March 2024'!A:M,13,FALSE)</f>
        <v>R</v>
      </c>
      <c r="J1146" t="str">
        <f>VLOOKUP(B1146,'Table A as of March 2024'!A:O,15,FALSE)</f>
        <v>C</v>
      </c>
      <c r="K1146" t="str">
        <f>VLOOKUP(G1146,'ACFR Class Vlookup'!A:B,2,FALSE)</f>
        <v>Governmental</v>
      </c>
      <c r="L1146" s="1" t="str">
        <f>VLOOKUP(D1146,'Fund Information'!A:F,6,FALSE)</f>
        <v>Powhite Maintenance Replacement Fund for costs associated with extraordinary maintenance activities related to the Powhite Parkway Expressway.</v>
      </c>
      <c r="M1146" s="6" t="str">
        <f t="shared" si="189"/>
        <v>N/A</v>
      </c>
      <c r="N1146" s="6" t="s">
        <v>2886</v>
      </c>
      <c r="O1146" s="6" t="str">
        <f t="shared" si="190"/>
        <v>N/A</v>
      </c>
      <c r="P1146" s="5" t="s">
        <v>2886</v>
      </c>
      <c r="Q1146" s="6" t="str">
        <f t="shared" si="191"/>
        <v>N/A</v>
      </c>
      <c r="R1146" s="7" t="str">
        <f t="shared" si="192"/>
        <v>No</v>
      </c>
      <c r="S1146" s="5" t="str">
        <f t="shared" si="193"/>
        <v>Answer Required</v>
      </c>
      <c r="T1146" s="6" t="str">
        <f t="shared" si="194"/>
        <v>N/A</v>
      </c>
      <c r="U1146" s="7" t="str">
        <f t="shared" si="195"/>
        <v>Yes</v>
      </c>
      <c r="V1146" s="5" t="str">
        <f t="shared" si="196"/>
        <v>Answer Required</v>
      </c>
      <c r="W1146" s="6" t="str">
        <f t="shared" si="197"/>
        <v>N/A</v>
      </c>
      <c r="X1146" s="5" t="s">
        <v>2886</v>
      </c>
    </row>
    <row r="1147" spans="1:24" ht="75" x14ac:dyDescent="0.25">
      <c r="A1147" s="77">
        <f>VLOOKUP(C1147,'BU and Control BU Listing'!A:E,5,FALSE)</f>
        <v>50100</v>
      </c>
      <c r="B1147" s="80" t="s">
        <v>4512</v>
      </c>
      <c r="C1147" s="22" t="str">
        <f t="shared" si="187"/>
        <v>50100</v>
      </c>
      <c r="D1147" s="22" t="str">
        <f t="shared" si="188"/>
        <v>04366</v>
      </c>
      <c r="E1147" s="21" t="str">
        <f>VLOOKUP(B1147,'Table A as of March 2024'!A:G,7,FALSE)</f>
        <v>VA Dept of Transportation</v>
      </c>
      <c r="F1147" s="21" t="str">
        <f>VLOOKUP(B1147,'Table A as of March 2024'!A:H,8,FALSE)</f>
        <v>Chesterfield Note Repaymnt Fd</v>
      </c>
      <c r="G1147" s="11" t="str">
        <f>VLOOKUP(B1147,'Table A as of March 2024'!A:I,9,FALSE)</f>
        <v>110</v>
      </c>
      <c r="H1147" t="str">
        <f>VLOOKUP(B1147,'Table A as of March 2024'!A:L,12,FALSE)</f>
        <v>No</v>
      </c>
      <c r="I1147" s="9" t="str">
        <f>VLOOKUP(B1147,'Table A as of March 2024'!A:M,13,FALSE)</f>
        <v>R</v>
      </c>
      <c r="J1147" t="str">
        <f>VLOOKUP(B1147,'Table A as of March 2024'!A:O,15,FALSE)</f>
        <v>C</v>
      </c>
      <c r="K1147" t="str">
        <f>VLOOKUP(G1147,'ACFR Class Vlookup'!A:B,2,FALSE)</f>
        <v>Governmental</v>
      </c>
      <c r="L1147" s="1" t="str">
        <f>VLOOKUP(D1147,'Fund Information'!A:F,6,FALSE)</f>
        <v>Powhite Parkway Extension Toll Road - Debt interest payment fund to cover cost associated with the repayment of note to Chesterfield Co. as determined by VDOT management. The Powhite Parkway Extension Toll Road is the VDOT owned and operated roadway section of Route 76 located in Chesterfield County, VA.</v>
      </c>
      <c r="M1147" s="6" t="str">
        <f t="shared" si="189"/>
        <v>N/A</v>
      </c>
      <c r="N1147" s="6" t="s">
        <v>2886</v>
      </c>
      <c r="O1147" s="6" t="str">
        <f t="shared" si="190"/>
        <v>N/A</v>
      </c>
      <c r="P1147" s="5" t="s">
        <v>2886</v>
      </c>
      <c r="Q1147" s="6" t="str">
        <f t="shared" si="191"/>
        <v>N/A</v>
      </c>
      <c r="R1147" s="7" t="str">
        <f t="shared" si="192"/>
        <v>No</v>
      </c>
      <c r="S1147" s="5" t="str">
        <f t="shared" si="193"/>
        <v>Answer Required</v>
      </c>
      <c r="T1147" s="6" t="str">
        <f t="shared" si="194"/>
        <v>N/A</v>
      </c>
      <c r="U1147" s="7" t="str">
        <f t="shared" si="195"/>
        <v>Yes</v>
      </c>
      <c r="V1147" s="5" t="str">
        <f t="shared" si="196"/>
        <v>Answer Required</v>
      </c>
      <c r="W1147" s="6" t="str">
        <f t="shared" si="197"/>
        <v>N/A</v>
      </c>
      <c r="X1147" s="5" t="s">
        <v>2886</v>
      </c>
    </row>
    <row r="1148" spans="1:24" ht="30" x14ac:dyDescent="0.25">
      <c r="A1148" s="77">
        <f>VLOOKUP(C1148,'BU and Control BU Listing'!A:E,5,FALSE)</f>
        <v>50100</v>
      </c>
      <c r="B1148" s="80" t="s">
        <v>8252</v>
      </c>
      <c r="C1148" s="22" t="str">
        <f t="shared" si="187"/>
        <v>50100</v>
      </c>
      <c r="D1148" s="22" t="str">
        <f t="shared" si="188"/>
        <v>04370</v>
      </c>
      <c r="E1148" s="21" t="str">
        <f>VLOOKUP(B1148,'Table A as of March 2024'!A:G,7,FALSE)</f>
        <v>VA Dept of Transportation</v>
      </c>
      <c r="F1148" s="21" t="str">
        <f>VLOOKUP(B1148,'Table A as of March 2024'!A:H,8,FALSE)</f>
        <v>Coleman Bridge Revenue Fund</v>
      </c>
      <c r="G1148" s="11" t="str">
        <f>VLOOKUP(B1148,'Table A as of March 2024'!A:I,9,FALSE)</f>
        <v>110</v>
      </c>
      <c r="H1148" t="str">
        <f>VLOOKUP(B1148,'Table A as of March 2024'!A:L,12,FALSE)</f>
        <v>No</v>
      </c>
      <c r="I1148" s="9" t="str">
        <f>VLOOKUP(B1148,'Table A as of March 2024'!A:M,13,FALSE)</f>
        <v>R</v>
      </c>
      <c r="J1148" t="str">
        <f>VLOOKUP(B1148,'Table A as of March 2024'!A:O,15,FALSE)</f>
        <v>C</v>
      </c>
      <c r="K1148" t="str">
        <f>VLOOKUP(G1148,'ACFR Class Vlookup'!A:B,2,FALSE)</f>
        <v>Governmental</v>
      </c>
      <c r="L1148" s="1" t="str">
        <f>VLOOKUP(D1148,'Fund Information'!A:F,6,FALSE)</f>
        <v>This fund will be used to record revenue and expenditures in connection with the operations of the Coleman Bridge Toll Facility operations.</v>
      </c>
      <c r="M1148" s="6" t="str">
        <f t="shared" si="189"/>
        <v>N/A</v>
      </c>
      <c r="N1148" s="6" t="s">
        <v>2886</v>
      </c>
      <c r="O1148" s="6" t="str">
        <f t="shared" si="190"/>
        <v>N/A</v>
      </c>
      <c r="P1148" s="5" t="s">
        <v>2886</v>
      </c>
      <c r="Q1148" s="6" t="str">
        <f t="shared" si="191"/>
        <v>N/A</v>
      </c>
      <c r="R1148" s="7" t="str">
        <f t="shared" si="192"/>
        <v>No</v>
      </c>
      <c r="S1148" s="5" t="str">
        <f t="shared" si="193"/>
        <v>Answer Required</v>
      </c>
      <c r="T1148" s="6" t="str">
        <f t="shared" si="194"/>
        <v>N/A</v>
      </c>
      <c r="U1148" s="7" t="str">
        <f t="shared" si="195"/>
        <v>Yes</v>
      </c>
      <c r="V1148" s="5" t="str">
        <f t="shared" si="196"/>
        <v>Answer Required</v>
      </c>
      <c r="W1148" s="6" t="str">
        <f t="shared" si="197"/>
        <v>N/A</v>
      </c>
      <c r="X1148" s="5" t="s">
        <v>2886</v>
      </c>
    </row>
    <row r="1149" spans="1:24" ht="45" x14ac:dyDescent="0.25">
      <c r="A1149" s="77">
        <f>VLOOKUP(C1149,'BU and Control BU Listing'!A:E,5,FALSE)</f>
        <v>50100</v>
      </c>
      <c r="B1149" s="80" t="s">
        <v>8253</v>
      </c>
      <c r="C1149" s="22" t="str">
        <f t="shared" si="187"/>
        <v>50100</v>
      </c>
      <c r="D1149" s="22" t="str">
        <f t="shared" si="188"/>
        <v>04371</v>
      </c>
      <c r="E1149" s="21" t="str">
        <f>VLOOKUP(B1149,'Table A as of March 2024'!A:G,7,FALSE)</f>
        <v>VA Dept of Transportation</v>
      </c>
      <c r="F1149" s="21" t="str">
        <f>VLOOKUP(B1149,'Table A as of March 2024'!A:H,8,FALSE)</f>
        <v>Coleman Bridge Maint&amp;Repl Fund</v>
      </c>
      <c r="G1149" s="11" t="str">
        <f>VLOOKUP(B1149,'Table A as of March 2024'!A:I,9,FALSE)</f>
        <v>110</v>
      </c>
      <c r="H1149" t="str">
        <f>VLOOKUP(B1149,'Table A as of March 2024'!A:L,12,FALSE)</f>
        <v>No</v>
      </c>
      <c r="I1149" s="9" t="str">
        <f>VLOOKUP(B1149,'Table A as of March 2024'!A:M,13,FALSE)</f>
        <v>R</v>
      </c>
      <c r="J1149" t="str">
        <f>VLOOKUP(B1149,'Table A as of March 2024'!A:O,15,FALSE)</f>
        <v>C</v>
      </c>
      <c r="K1149" t="str">
        <f>VLOOKUP(G1149,'ACFR Class Vlookup'!A:B,2,FALSE)</f>
        <v>Governmental</v>
      </c>
      <c r="L1149" s="1" t="str">
        <f>VLOOKUP(D1149,'Fund Information'!A:F,6,FALSE)</f>
        <v>This fund will be used to record maintenance and equipment replacement expenditures in connection with the operations of the Coleman Bridge Toll Facility operations.</v>
      </c>
      <c r="M1149" s="6" t="str">
        <f t="shared" si="189"/>
        <v>N/A</v>
      </c>
      <c r="N1149" s="6" t="s">
        <v>2886</v>
      </c>
      <c r="O1149" s="6" t="str">
        <f t="shared" si="190"/>
        <v>N/A</v>
      </c>
      <c r="P1149" s="5" t="s">
        <v>2886</v>
      </c>
      <c r="Q1149" s="6" t="str">
        <f t="shared" si="191"/>
        <v>N/A</v>
      </c>
      <c r="R1149" s="7" t="str">
        <f t="shared" si="192"/>
        <v>No</v>
      </c>
      <c r="S1149" s="5" t="str">
        <f t="shared" si="193"/>
        <v>Answer Required</v>
      </c>
      <c r="T1149" s="6" t="str">
        <f t="shared" si="194"/>
        <v>N/A</v>
      </c>
      <c r="U1149" s="7" t="str">
        <f t="shared" si="195"/>
        <v>Yes</v>
      </c>
      <c r="V1149" s="5" t="str">
        <f t="shared" si="196"/>
        <v>Answer Required</v>
      </c>
      <c r="W1149" s="6" t="str">
        <f t="shared" si="197"/>
        <v>N/A</v>
      </c>
      <c r="X1149" s="5" t="s">
        <v>2886</v>
      </c>
    </row>
    <row r="1150" spans="1:24" ht="150" x14ac:dyDescent="0.25">
      <c r="A1150" s="77">
        <f>VLOOKUP(C1150,'BU and Control BU Listing'!A:E,5,FALSE)</f>
        <v>50100</v>
      </c>
      <c r="B1150" s="80" t="s">
        <v>4513</v>
      </c>
      <c r="C1150" s="22" t="str">
        <f t="shared" si="187"/>
        <v>50100</v>
      </c>
      <c r="D1150" s="22" t="str">
        <f t="shared" si="188"/>
        <v>04461</v>
      </c>
      <c r="E1150" s="21" t="str">
        <f>VLOOKUP(B1150,'Table A as of March 2024'!A:G,7,FALSE)</f>
        <v>VA Dept of Transportation</v>
      </c>
      <c r="F1150" s="21" t="str">
        <f>VLOOKUP(B1150,'Table A as of March 2024'!A:H,8,FALSE)</f>
        <v>I-66 ITB Construction</v>
      </c>
      <c r="G1150" s="11" t="str">
        <f>VLOOKUP(B1150,'Table A as of March 2024'!A:I,9,FALSE)</f>
        <v>110</v>
      </c>
      <c r="H1150" t="str">
        <f>VLOOKUP(B1150,'Table A as of March 2024'!A:L,12,FALSE)</f>
        <v>No</v>
      </c>
      <c r="I1150" s="9" t="str">
        <f>VLOOKUP(B1150,'Table A as of March 2024'!A:M,13,FALSE)</f>
        <v>R</v>
      </c>
      <c r="J1150" t="str">
        <f>VLOOKUP(B1150,'Table A as of March 2024'!A:O,15,FALSE)</f>
        <v>C</v>
      </c>
      <c r="K1150" t="str">
        <f>VLOOKUP(G1150,'ACFR Class Vlookup'!A:B,2,FALSE)</f>
        <v>Governmental</v>
      </c>
      <c r="L1150" s="1" t="str">
        <f>VLOOKUP(D1150,'Fund Information'!A:F,6,FALSE)</f>
        <v>Fund for I-66 Inside the Beltway Toll Facility - Construction.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v>
      </c>
      <c r="M1150" s="6" t="str">
        <f t="shared" si="189"/>
        <v>N/A</v>
      </c>
      <c r="N1150" s="6" t="s">
        <v>2886</v>
      </c>
      <c r="O1150" s="6" t="str">
        <f t="shared" si="190"/>
        <v>N/A</v>
      </c>
      <c r="P1150" s="5" t="s">
        <v>2886</v>
      </c>
      <c r="Q1150" s="6" t="str">
        <f t="shared" si="191"/>
        <v>N/A</v>
      </c>
      <c r="R1150" s="7" t="str">
        <f t="shared" si="192"/>
        <v>No</v>
      </c>
      <c r="S1150" s="5" t="str">
        <f t="shared" si="193"/>
        <v>Answer Required</v>
      </c>
      <c r="T1150" s="6" t="str">
        <f t="shared" si="194"/>
        <v>N/A</v>
      </c>
      <c r="U1150" s="7" t="str">
        <f t="shared" si="195"/>
        <v>Yes</v>
      </c>
      <c r="V1150" s="5" t="str">
        <f t="shared" si="196"/>
        <v>Answer Required</v>
      </c>
      <c r="W1150" s="6" t="str">
        <f t="shared" si="197"/>
        <v>N/A</v>
      </c>
      <c r="X1150" s="5" t="s">
        <v>2886</v>
      </c>
    </row>
    <row r="1151" spans="1:24" ht="150" x14ac:dyDescent="0.25">
      <c r="A1151" s="77">
        <f>VLOOKUP(C1151,'BU and Control BU Listing'!A:E,5,FALSE)</f>
        <v>50100</v>
      </c>
      <c r="B1151" s="80" t="s">
        <v>4514</v>
      </c>
      <c r="C1151" s="22" t="str">
        <f t="shared" si="187"/>
        <v>50100</v>
      </c>
      <c r="D1151" s="22" t="str">
        <f t="shared" si="188"/>
        <v>04462</v>
      </c>
      <c r="E1151" s="21" t="str">
        <f>VLOOKUP(B1151,'Table A as of March 2024'!A:G,7,FALSE)</f>
        <v>VA Dept of Transportation</v>
      </c>
      <c r="F1151" s="21" t="str">
        <f>VLOOKUP(B1151,'Table A as of March 2024'!A:H,8,FALSE)</f>
        <v>I-66 ITB Revenue Fund</v>
      </c>
      <c r="G1151" s="11" t="str">
        <f>VLOOKUP(B1151,'Table A as of March 2024'!A:I,9,FALSE)</f>
        <v>110</v>
      </c>
      <c r="H1151" t="str">
        <f>VLOOKUP(B1151,'Table A as of March 2024'!A:L,12,FALSE)</f>
        <v>No</v>
      </c>
      <c r="I1151" s="9" t="str">
        <f>VLOOKUP(B1151,'Table A as of March 2024'!A:M,13,FALSE)</f>
        <v>R</v>
      </c>
      <c r="J1151" t="str">
        <f>VLOOKUP(B1151,'Table A as of March 2024'!A:O,15,FALSE)</f>
        <v>C</v>
      </c>
      <c r="K1151" t="str">
        <f>VLOOKUP(G1151,'ACFR Class Vlookup'!A:B,2,FALSE)</f>
        <v>Governmental</v>
      </c>
      <c r="L1151" s="1" t="str">
        <f>VLOOKUP(D1151,'Fund Information'!A:F,6,FALSE)</f>
        <v>Fund for I-66 Inside the Beltway Toll Facility – Revenue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v>
      </c>
      <c r="M1151" s="6" t="str">
        <f t="shared" si="189"/>
        <v>N/A</v>
      </c>
      <c r="N1151" s="6" t="s">
        <v>2886</v>
      </c>
      <c r="O1151" s="6" t="str">
        <f t="shared" si="190"/>
        <v>N/A</v>
      </c>
      <c r="P1151" s="5" t="s">
        <v>2886</v>
      </c>
      <c r="Q1151" s="6" t="str">
        <f t="shared" si="191"/>
        <v>N/A</v>
      </c>
      <c r="R1151" s="7" t="str">
        <f t="shared" si="192"/>
        <v>No</v>
      </c>
      <c r="S1151" s="5" t="str">
        <f t="shared" si="193"/>
        <v>Answer Required</v>
      </c>
      <c r="T1151" s="6" t="str">
        <f t="shared" si="194"/>
        <v>N/A</v>
      </c>
      <c r="U1151" s="7" t="str">
        <f t="shared" si="195"/>
        <v>Yes</v>
      </c>
      <c r="V1151" s="5" t="str">
        <f t="shared" si="196"/>
        <v>Answer Required</v>
      </c>
      <c r="W1151" s="6" t="str">
        <f t="shared" si="197"/>
        <v>N/A</v>
      </c>
      <c r="X1151" s="5" t="s">
        <v>2886</v>
      </c>
    </row>
    <row r="1152" spans="1:24" ht="150" x14ac:dyDescent="0.25">
      <c r="A1152" s="77">
        <f>VLOOKUP(C1152,'BU and Control BU Listing'!A:E,5,FALSE)</f>
        <v>50100</v>
      </c>
      <c r="B1152" s="80" t="s">
        <v>4515</v>
      </c>
      <c r="C1152" s="22" t="str">
        <f t="shared" si="187"/>
        <v>50100</v>
      </c>
      <c r="D1152" s="22" t="str">
        <f t="shared" si="188"/>
        <v>04463</v>
      </c>
      <c r="E1152" s="21" t="str">
        <f>VLOOKUP(B1152,'Table A as of March 2024'!A:G,7,FALSE)</f>
        <v>VA Dept of Transportation</v>
      </c>
      <c r="F1152" s="21" t="str">
        <f>VLOOKUP(B1152,'Table A as of March 2024'!A:H,8,FALSE)</f>
        <v>I-66 ITB Maint Rep Fund</v>
      </c>
      <c r="G1152" s="11" t="str">
        <f>VLOOKUP(B1152,'Table A as of March 2024'!A:I,9,FALSE)</f>
        <v>110</v>
      </c>
      <c r="H1152" t="str">
        <f>VLOOKUP(B1152,'Table A as of March 2024'!A:L,12,FALSE)</f>
        <v>No</v>
      </c>
      <c r="I1152" s="9" t="str">
        <f>VLOOKUP(B1152,'Table A as of March 2024'!A:M,13,FALSE)</f>
        <v>R</v>
      </c>
      <c r="J1152" t="str">
        <f>VLOOKUP(B1152,'Table A as of March 2024'!A:O,15,FALSE)</f>
        <v>C</v>
      </c>
      <c r="K1152" t="str">
        <f>VLOOKUP(G1152,'ACFR Class Vlookup'!A:B,2,FALSE)</f>
        <v>Governmental</v>
      </c>
      <c r="L1152" s="1" t="str">
        <f>VLOOKUP(D1152,'Fund Information'!A:F,6,FALSE)</f>
        <v>Fund for I-66 Inside the Beltway Toll Facility, Maintenance Replacement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v>
      </c>
      <c r="M1152" s="6" t="str">
        <f t="shared" si="189"/>
        <v>N/A</v>
      </c>
      <c r="N1152" s="6" t="s">
        <v>2886</v>
      </c>
      <c r="O1152" s="6" t="str">
        <f t="shared" si="190"/>
        <v>N/A</v>
      </c>
      <c r="P1152" s="5" t="s">
        <v>2886</v>
      </c>
      <c r="Q1152" s="6" t="str">
        <f t="shared" si="191"/>
        <v>N/A</v>
      </c>
      <c r="R1152" s="7" t="str">
        <f t="shared" si="192"/>
        <v>No</v>
      </c>
      <c r="S1152" s="5" t="str">
        <f t="shared" si="193"/>
        <v>Answer Required</v>
      </c>
      <c r="T1152" s="6" t="str">
        <f t="shared" si="194"/>
        <v>N/A</v>
      </c>
      <c r="U1152" s="7" t="str">
        <f t="shared" si="195"/>
        <v>Yes</v>
      </c>
      <c r="V1152" s="5" t="str">
        <f t="shared" si="196"/>
        <v>Answer Required</v>
      </c>
      <c r="W1152" s="6" t="str">
        <f t="shared" si="197"/>
        <v>N/A</v>
      </c>
      <c r="X1152" s="5" t="s">
        <v>2886</v>
      </c>
    </row>
    <row r="1153" spans="1:24" ht="150" x14ac:dyDescent="0.25">
      <c r="A1153" s="77">
        <f>VLOOKUP(C1153,'BU and Control BU Listing'!A:E,5,FALSE)</f>
        <v>50100</v>
      </c>
      <c r="B1153" s="80" t="s">
        <v>4516</v>
      </c>
      <c r="C1153" s="22" t="str">
        <f t="shared" si="187"/>
        <v>50100</v>
      </c>
      <c r="D1153" s="22" t="str">
        <f t="shared" si="188"/>
        <v>04471</v>
      </c>
      <c r="E1153" s="21" t="str">
        <f>VLOOKUP(B1153,'Table A as of March 2024'!A:G,7,FALSE)</f>
        <v>VA Dept of Transportation</v>
      </c>
      <c r="F1153" s="21" t="str">
        <f>VLOOKUP(B1153,'Table A as of March 2024'!A:H,8,FALSE)</f>
        <v>I-64 Express - Construction</v>
      </c>
      <c r="G1153" s="11" t="str">
        <f>VLOOKUP(B1153,'Table A as of March 2024'!A:I,9,FALSE)</f>
        <v>110</v>
      </c>
      <c r="H1153" t="str">
        <f>VLOOKUP(B1153,'Table A as of March 2024'!A:L,12,FALSE)</f>
        <v>No</v>
      </c>
      <c r="I1153" s="9" t="str">
        <f>VLOOKUP(B1153,'Table A as of March 2024'!A:M,13,FALSE)</f>
        <v>R</v>
      </c>
      <c r="J1153" t="str">
        <f>VLOOKUP(B1153,'Table A as of March 2024'!A:O,15,FALSE)</f>
        <v>C</v>
      </c>
      <c r="K1153" t="str">
        <f>VLOOKUP(G1153,'ACFR Class Vlookup'!A:B,2,FALSE)</f>
        <v>Governmental</v>
      </c>
      <c r="L1153" s="1" t="str">
        <f>VLOOKUP(D1153,'Fund Information'!A:F,6,FALSE)</f>
        <v>Fund for I-64 Express Lanes Toll Facility - Construction.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v>
      </c>
      <c r="M1153" s="6" t="str">
        <f t="shared" si="189"/>
        <v>N/A</v>
      </c>
      <c r="N1153" s="6" t="s">
        <v>2886</v>
      </c>
      <c r="O1153" s="6" t="str">
        <f t="shared" si="190"/>
        <v>N/A</v>
      </c>
      <c r="P1153" s="5" t="s">
        <v>2886</v>
      </c>
      <c r="Q1153" s="6" t="str">
        <f t="shared" si="191"/>
        <v>N/A</v>
      </c>
      <c r="R1153" s="7" t="str">
        <f t="shared" si="192"/>
        <v>No</v>
      </c>
      <c r="S1153" s="5" t="str">
        <f t="shared" si="193"/>
        <v>Answer Required</v>
      </c>
      <c r="T1153" s="6" t="str">
        <f t="shared" si="194"/>
        <v>N/A</v>
      </c>
      <c r="U1153" s="7" t="str">
        <f t="shared" si="195"/>
        <v>Yes</v>
      </c>
      <c r="V1153" s="5" t="str">
        <f t="shared" si="196"/>
        <v>Answer Required</v>
      </c>
      <c r="W1153" s="6" t="str">
        <f t="shared" si="197"/>
        <v>N/A</v>
      </c>
      <c r="X1153" s="5" t="s">
        <v>2886</v>
      </c>
    </row>
    <row r="1154" spans="1:24" ht="150" x14ac:dyDescent="0.25">
      <c r="A1154" s="77">
        <f>VLOOKUP(C1154,'BU and Control BU Listing'!A:E,5,FALSE)</f>
        <v>50100</v>
      </c>
      <c r="B1154" s="80" t="s">
        <v>4517</v>
      </c>
      <c r="C1154" s="22" t="str">
        <f t="shared" si="187"/>
        <v>50100</v>
      </c>
      <c r="D1154" s="22" t="str">
        <f t="shared" si="188"/>
        <v>04472</v>
      </c>
      <c r="E1154" s="21" t="str">
        <f>VLOOKUP(B1154,'Table A as of March 2024'!A:G,7,FALSE)</f>
        <v>VA Dept of Transportation</v>
      </c>
      <c r="F1154" s="21" t="str">
        <f>VLOOKUP(B1154,'Table A as of March 2024'!A:H,8,FALSE)</f>
        <v>I-64 Express - Revenue Fund</v>
      </c>
      <c r="G1154" s="11" t="str">
        <f>VLOOKUP(B1154,'Table A as of March 2024'!A:I,9,FALSE)</f>
        <v>110</v>
      </c>
      <c r="H1154" t="str">
        <f>VLOOKUP(B1154,'Table A as of March 2024'!A:L,12,FALSE)</f>
        <v>No</v>
      </c>
      <c r="I1154" s="9" t="str">
        <f>VLOOKUP(B1154,'Table A as of March 2024'!A:M,13,FALSE)</f>
        <v>R</v>
      </c>
      <c r="J1154" t="str">
        <f>VLOOKUP(B1154,'Table A as of March 2024'!A:O,15,FALSE)</f>
        <v>C</v>
      </c>
      <c r="K1154" t="str">
        <f>VLOOKUP(G1154,'ACFR Class Vlookup'!A:B,2,FALSE)</f>
        <v>Governmental</v>
      </c>
      <c r="L1154" s="1" t="str">
        <f>VLOOKUP(D1154,'Fund Information'!A:F,6,FALSE)</f>
        <v>Fund for I-64 Express Lanes Toll Facility – Revenue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v>
      </c>
      <c r="M1154" s="6" t="str">
        <f t="shared" si="189"/>
        <v>N/A</v>
      </c>
      <c r="N1154" s="6" t="s">
        <v>2886</v>
      </c>
      <c r="O1154" s="6" t="str">
        <f t="shared" si="190"/>
        <v>N/A</v>
      </c>
      <c r="P1154" s="5" t="s">
        <v>2886</v>
      </c>
      <c r="Q1154" s="6" t="str">
        <f t="shared" si="191"/>
        <v>N/A</v>
      </c>
      <c r="R1154" s="7" t="str">
        <f t="shared" si="192"/>
        <v>No</v>
      </c>
      <c r="S1154" s="5" t="str">
        <f t="shared" si="193"/>
        <v>Answer Required</v>
      </c>
      <c r="T1154" s="6" t="str">
        <f t="shared" si="194"/>
        <v>N/A</v>
      </c>
      <c r="U1154" s="7" t="str">
        <f t="shared" si="195"/>
        <v>Yes</v>
      </c>
      <c r="V1154" s="5" t="str">
        <f t="shared" si="196"/>
        <v>Answer Required</v>
      </c>
      <c r="W1154" s="6" t="str">
        <f t="shared" si="197"/>
        <v>N/A</v>
      </c>
      <c r="X1154" s="5" t="s">
        <v>2886</v>
      </c>
    </row>
    <row r="1155" spans="1:24" ht="150" x14ac:dyDescent="0.25">
      <c r="A1155" s="77">
        <f>VLOOKUP(C1155,'BU and Control BU Listing'!A:E,5,FALSE)</f>
        <v>50100</v>
      </c>
      <c r="B1155" s="80" t="s">
        <v>4518</v>
      </c>
      <c r="C1155" s="22" t="str">
        <f t="shared" ref="C1155:C1218" si="198">LEFT(B1155,5)</f>
        <v>50100</v>
      </c>
      <c r="D1155" s="22" t="str">
        <f t="shared" ref="D1155:D1218" si="199">RIGHT(B1155,5)</f>
        <v>04473</v>
      </c>
      <c r="E1155" s="21" t="str">
        <f>VLOOKUP(B1155,'Table A as of March 2024'!A:G,7,FALSE)</f>
        <v>VA Dept of Transportation</v>
      </c>
      <c r="F1155" s="21" t="str">
        <f>VLOOKUP(B1155,'Table A as of March 2024'!A:H,8,FALSE)</f>
        <v>I-64 Express -  Maint Rep Fund</v>
      </c>
      <c r="G1155" s="11" t="str">
        <f>VLOOKUP(B1155,'Table A as of March 2024'!A:I,9,FALSE)</f>
        <v>110</v>
      </c>
      <c r="H1155" t="str">
        <f>VLOOKUP(B1155,'Table A as of March 2024'!A:L,12,FALSE)</f>
        <v>No</v>
      </c>
      <c r="I1155" s="9" t="str">
        <f>VLOOKUP(B1155,'Table A as of March 2024'!A:M,13,FALSE)</f>
        <v>R</v>
      </c>
      <c r="J1155" t="str">
        <f>VLOOKUP(B1155,'Table A as of March 2024'!A:O,15,FALSE)</f>
        <v>C</v>
      </c>
      <c r="K1155" t="str">
        <f>VLOOKUP(G1155,'ACFR Class Vlookup'!A:B,2,FALSE)</f>
        <v>Governmental</v>
      </c>
      <c r="L1155" s="1" t="str">
        <f>VLOOKUP(D1155,'Fund Information'!A:F,6,FALSE)</f>
        <v>Fund for I-64 Express Lanes Toll Facility, Maintenance Replacement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0447, will be used to isolate the expenditure and revenue activity of the facility.</v>
      </c>
      <c r="M1155" s="6" t="str">
        <f t="shared" ref="M1155:M1218" si="200">IF(L1155="","Answer Required","N/A")</f>
        <v>N/A</v>
      </c>
      <c r="N1155" s="6" t="s">
        <v>2886</v>
      </c>
      <c r="O1155" s="6" t="str">
        <f t="shared" ref="O1155:O1218" si="201">IF(N1155="No","Answer Required","N/A")</f>
        <v>N/A</v>
      </c>
      <c r="P1155" s="5" t="s">
        <v>2886</v>
      </c>
      <c r="Q1155" s="6" t="str">
        <f t="shared" ref="Q1155:Q1218" si="202">IF(P1155="No","Answer Required","N/A")</f>
        <v>N/A</v>
      </c>
      <c r="R1155" s="7" t="str">
        <f t="shared" ref="R1155:R1218" si="203">IF(J1155="R","Yes","No")</f>
        <v>No</v>
      </c>
      <c r="S1155" s="5" t="str">
        <f t="shared" ref="S1155:S1218" si="204">IF($K1155="Governmental","Answer Required","N/A")</f>
        <v>Answer Required</v>
      </c>
      <c r="T1155" s="6" t="str">
        <f t="shared" ref="T1155:T1218" si="205">IF(AND(S1155="Yes",R1155="Yes"),"Answer Required",IF(AND(S1155="no",R1155="no"),"Answer Required","N/A"))</f>
        <v>N/A</v>
      </c>
      <c r="U1155" s="7" t="str">
        <f t="shared" ref="U1155:U1218" si="206">IF(J1155="C","Yes","No")</f>
        <v>Yes</v>
      </c>
      <c r="V1155" s="5" t="str">
        <f t="shared" ref="V1155:V1218" si="207">IF($K1155="Governmental","Answer Required","N/A")</f>
        <v>Answer Required</v>
      </c>
      <c r="W1155" s="6" t="str">
        <f t="shared" ref="W1155:W1218" si="208">IF(AND(V1155="Yes",U1155="Yes"),"Answer Required",IF(AND(V1155="no",U1155="no"),"Answer Required","N/A"))</f>
        <v>N/A</v>
      </c>
      <c r="X1155" s="5" t="s">
        <v>2886</v>
      </c>
    </row>
    <row r="1156" spans="1:24" ht="30" x14ac:dyDescent="0.25">
      <c r="A1156" s="77">
        <f>VLOOKUP(C1156,'BU and Control BU Listing'!A:E,5,FALSE)</f>
        <v>50100</v>
      </c>
      <c r="B1156" s="80" t="s">
        <v>4519</v>
      </c>
      <c r="C1156" s="22" t="str">
        <f t="shared" si="198"/>
        <v>50100</v>
      </c>
      <c r="D1156" s="22" t="str">
        <f t="shared" si="199"/>
        <v>04500</v>
      </c>
      <c r="E1156" s="21" t="str">
        <f>VLOOKUP(B1156,'Table A as of March 2024'!A:G,7,FALSE)</f>
        <v>VA Dept of Transportation</v>
      </c>
      <c r="F1156" s="21" t="str">
        <f>VLOOKUP(B1156,'Table A as of March 2024'!A:H,8,FALSE)</f>
        <v>Va Trans Infrastructure Bank</v>
      </c>
      <c r="G1156" s="11" t="str">
        <f>VLOOKUP(B1156,'Table A as of March 2024'!A:I,9,FALSE)</f>
        <v>110</v>
      </c>
      <c r="H1156" t="str">
        <f>VLOOKUP(B1156,'Table A as of March 2024'!A:L,12,FALSE)</f>
        <v>No</v>
      </c>
      <c r="I1156" s="9" t="str">
        <f>VLOOKUP(B1156,'Table A as of March 2024'!A:M,13,FALSE)</f>
        <v>R</v>
      </c>
      <c r="J1156" t="str">
        <f>VLOOKUP(B1156,'Table A as of March 2024'!A:O,15,FALSE)</f>
        <v>C</v>
      </c>
      <c r="K1156" t="str">
        <f>VLOOKUP(G1156,'ACFR Class Vlookup'!A:B,2,FALSE)</f>
        <v>Governmental</v>
      </c>
      <c r="L1156" s="1" t="str">
        <f>VLOOKUP(D1156,'Fund Information'!A:F,6,FALSE)</f>
        <v>A special nonreverting, revolving loan fund known as the Virginia Transportation Infrastructure Bank (VTIB).</v>
      </c>
      <c r="M1156" s="6" t="str">
        <f t="shared" si="200"/>
        <v>N/A</v>
      </c>
      <c r="N1156" s="6" t="s">
        <v>2886</v>
      </c>
      <c r="O1156" s="6" t="str">
        <f t="shared" si="201"/>
        <v>N/A</v>
      </c>
      <c r="P1156" s="5" t="s">
        <v>2886</v>
      </c>
      <c r="Q1156" s="6" t="str">
        <f t="shared" si="202"/>
        <v>N/A</v>
      </c>
      <c r="R1156" s="7" t="str">
        <f t="shared" si="203"/>
        <v>No</v>
      </c>
      <c r="S1156" s="5" t="str">
        <f t="shared" si="204"/>
        <v>Answer Required</v>
      </c>
      <c r="T1156" s="6" t="str">
        <f t="shared" si="205"/>
        <v>N/A</v>
      </c>
      <c r="U1156" s="7" t="str">
        <f t="shared" si="206"/>
        <v>Yes</v>
      </c>
      <c r="V1156" s="5" t="str">
        <f t="shared" si="207"/>
        <v>Answer Required</v>
      </c>
      <c r="W1156" s="6" t="str">
        <f t="shared" si="208"/>
        <v>N/A</v>
      </c>
      <c r="X1156" s="5" t="s">
        <v>2886</v>
      </c>
    </row>
    <row r="1157" spans="1:24" ht="75" x14ac:dyDescent="0.25">
      <c r="A1157" s="77">
        <f>VLOOKUP(C1157,'BU and Control BU Listing'!A:E,5,FALSE)</f>
        <v>50100</v>
      </c>
      <c r="B1157" s="80" t="s">
        <v>4520</v>
      </c>
      <c r="C1157" s="22" t="str">
        <f t="shared" si="198"/>
        <v>50100</v>
      </c>
      <c r="D1157" s="22" t="str">
        <f t="shared" si="199"/>
        <v>04710</v>
      </c>
      <c r="E1157" s="21" t="str">
        <f>VLOOKUP(B1157,'Table A as of March 2024'!A:G,7,FALSE)</f>
        <v>VA Dept of Transportation</v>
      </c>
      <c r="F1157" s="21" t="str">
        <f>VLOOKUP(B1157,'Table A as of March 2024'!A:H,8,FALSE)</f>
        <v>Transportation Trust Fund</v>
      </c>
      <c r="G1157" s="11" t="str">
        <f>VLOOKUP(B1157,'Table A as of March 2024'!A:I,9,FALSE)</f>
        <v>110</v>
      </c>
      <c r="H1157" t="str">
        <f>VLOOKUP(B1157,'Table A as of March 2024'!A:L,12,FALSE)</f>
        <v>No</v>
      </c>
      <c r="I1157" s="9" t="str">
        <f>VLOOKUP(B1157,'Table A as of March 2024'!A:M,13,FALSE)</f>
        <v>R</v>
      </c>
      <c r="J1157" t="str">
        <f>VLOOKUP(B1157,'Table A as of March 2024'!A:O,15,FALSE)</f>
        <v>C</v>
      </c>
      <c r="K1157" t="str">
        <f>VLOOKUP(G1157,'ACFR Class Vlookup'!A:B,2,FALSE)</f>
        <v>Governmental</v>
      </c>
      <c r="L1157" s="1" t="str">
        <f>VLOOKUP(D1157,'Fund Information'!A:F,6,FALSE)</f>
        <v>Transportation Trust Fund - Accounts for the accumulation and distribution of Special Revenue according to the Code of Virginia, Section 33.2-1524.  After administrative costs funds are distributed 78.7% to Constr Fund, 4.2% to Ports Fund, 2.4% to Airports Fund, 14.7% to Mass Transit.</v>
      </c>
      <c r="M1157" s="6" t="str">
        <f t="shared" si="200"/>
        <v>N/A</v>
      </c>
      <c r="N1157" s="6" t="s">
        <v>2886</v>
      </c>
      <c r="O1157" s="6" t="str">
        <f t="shared" si="201"/>
        <v>N/A</v>
      </c>
      <c r="P1157" s="5" t="s">
        <v>2886</v>
      </c>
      <c r="Q1157" s="6" t="str">
        <f t="shared" si="202"/>
        <v>N/A</v>
      </c>
      <c r="R1157" s="7" t="str">
        <f t="shared" si="203"/>
        <v>No</v>
      </c>
      <c r="S1157" s="5" t="str">
        <f t="shared" si="204"/>
        <v>Answer Required</v>
      </c>
      <c r="T1157" s="6" t="str">
        <f t="shared" si="205"/>
        <v>N/A</v>
      </c>
      <c r="U1157" s="7" t="str">
        <f t="shared" si="206"/>
        <v>Yes</v>
      </c>
      <c r="V1157" s="5" t="str">
        <f t="shared" si="207"/>
        <v>Answer Required</v>
      </c>
      <c r="W1157" s="6" t="str">
        <f t="shared" si="208"/>
        <v>N/A</v>
      </c>
      <c r="X1157" s="5" t="s">
        <v>2886</v>
      </c>
    </row>
    <row r="1158" spans="1:24" ht="60" x14ac:dyDescent="0.25">
      <c r="A1158" s="77">
        <f>VLOOKUP(C1158,'BU and Control BU Listing'!A:E,5,FALSE)</f>
        <v>50100</v>
      </c>
      <c r="B1158" s="80" t="s">
        <v>4521</v>
      </c>
      <c r="C1158" s="22" t="str">
        <f t="shared" si="198"/>
        <v>50100</v>
      </c>
      <c r="D1158" s="22" t="str">
        <f t="shared" si="199"/>
        <v>04720</v>
      </c>
      <c r="E1158" s="21" t="str">
        <f>VLOOKUP(B1158,'Table A as of March 2024'!A:G,7,FALSE)</f>
        <v>VA Dept of Transportation</v>
      </c>
      <c r="F1158" s="21" t="str">
        <f>VLOOKUP(B1158,'Table A as of March 2024'!A:H,8,FALSE)</f>
        <v>Highway Construction Fund</v>
      </c>
      <c r="G1158" s="11" t="str">
        <f>VLOOKUP(B1158,'Table A as of March 2024'!A:I,9,FALSE)</f>
        <v>110</v>
      </c>
      <c r="H1158" t="str">
        <f>VLOOKUP(B1158,'Table A as of March 2024'!A:L,12,FALSE)</f>
        <v>No</v>
      </c>
      <c r="I1158" s="9" t="str">
        <f>VLOOKUP(B1158,'Table A as of March 2024'!A:M,13,FALSE)</f>
        <v>R</v>
      </c>
      <c r="J1158" t="str">
        <f>VLOOKUP(B1158,'Table A as of March 2024'!A:O,15,FALSE)</f>
        <v>C</v>
      </c>
      <c r="K1158" t="str">
        <f>VLOOKUP(G1158,'ACFR Class Vlookup'!A:B,2,FALSE)</f>
        <v>Governmental</v>
      </c>
      <c r="L1158" s="1" t="str">
        <f>VLOOKUP(D1158,'Fund Information'!A:F,6,FALSE)</f>
        <v>Highway Construction Fund - Accounts for Revenues and Expenditures for the Acquisition and Construction of Systems of State Highways.  This fund receives 78.7% of the Transportation Trust Fund Special Revenues according to the Code of Virginia Section 33.2-1524.</v>
      </c>
      <c r="M1158" s="6" t="str">
        <f t="shared" si="200"/>
        <v>N/A</v>
      </c>
      <c r="N1158" s="6" t="s">
        <v>2886</v>
      </c>
      <c r="O1158" s="6" t="str">
        <f t="shared" si="201"/>
        <v>N/A</v>
      </c>
      <c r="P1158" s="5" t="s">
        <v>2886</v>
      </c>
      <c r="Q1158" s="6" t="str">
        <f t="shared" si="202"/>
        <v>N/A</v>
      </c>
      <c r="R1158" s="7" t="str">
        <f t="shared" si="203"/>
        <v>No</v>
      </c>
      <c r="S1158" s="5" t="str">
        <f t="shared" si="204"/>
        <v>Answer Required</v>
      </c>
      <c r="T1158" s="6" t="str">
        <f t="shared" si="205"/>
        <v>N/A</v>
      </c>
      <c r="U1158" s="7" t="str">
        <f t="shared" si="206"/>
        <v>Yes</v>
      </c>
      <c r="V1158" s="5" t="str">
        <f t="shared" si="207"/>
        <v>Answer Required</v>
      </c>
      <c r="W1158" s="6" t="str">
        <f t="shared" si="208"/>
        <v>N/A</v>
      </c>
      <c r="X1158" s="5" t="s">
        <v>2886</v>
      </c>
    </row>
    <row r="1159" spans="1:24" ht="180" x14ac:dyDescent="0.25">
      <c r="A1159" s="77">
        <f>VLOOKUP(C1159,'BU and Control BU Listing'!A:E,5,FALSE)</f>
        <v>50100</v>
      </c>
      <c r="B1159" s="80" t="s">
        <v>4522</v>
      </c>
      <c r="C1159" s="22" t="str">
        <f t="shared" si="198"/>
        <v>50100</v>
      </c>
      <c r="D1159" s="22" t="str">
        <f t="shared" si="199"/>
        <v>04730</v>
      </c>
      <c r="E1159" s="21" t="str">
        <f>VLOOKUP(B1159,'Table A as of March 2024'!A:G,7,FALSE)</f>
        <v>VA Dept of Transportation</v>
      </c>
      <c r="F1159" s="21" t="str">
        <f>VLOOKUP(B1159,'Table A as of March 2024'!A:H,8,FALSE)</f>
        <v>Priority Transportation Fund</v>
      </c>
      <c r="G1159" s="11" t="str">
        <f>VLOOKUP(B1159,'Table A as of March 2024'!A:I,9,FALSE)</f>
        <v>110</v>
      </c>
      <c r="H1159" t="str">
        <f>VLOOKUP(B1159,'Table A as of March 2024'!A:L,12,FALSE)</f>
        <v>No</v>
      </c>
      <c r="I1159" s="9" t="str">
        <f>VLOOKUP(B1159,'Table A as of March 2024'!A:M,13,FALSE)</f>
        <v>R</v>
      </c>
      <c r="J1159" t="str">
        <f>VLOOKUP(B1159,'Table A as of March 2024'!A:O,15,FALSE)</f>
        <v>C</v>
      </c>
      <c r="K1159" t="str">
        <f>VLOOKUP(G1159,'ACFR Class Vlookup'!A:B,2,FALSE)</f>
        <v>Governmental</v>
      </c>
      <c r="L1159" s="1" t="str">
        <f>VLOOKUP(D1159,'Fund Information'!A:F,6,FALSE)</f>
        <v>Priority Transportation Fund - Code of Virginia §33.2-1527 A special nonreverting fund that retains interest. This fund provides funding of specified transportation projects throughout the Commonwealth.  Deposits into this fund include (1) additional revenues attributable to the Virginia Fuels Tax Act; (2) Transportation Trust Fund and Highway Maintenance Operating Fund revenues above the amount currently forecast and programmed; (3) beginning 7/1/02, 1/3 of insurance license tax revenues; and (4) any other appropriations.  Distribution of its funds include (1) any projects designated by the CTB; (2) payment to any authority, locality, commission or other entity; and (3) to support, secure, or leverage financing projects approved by the CTB. This fund is part of the TTF.</v>
      </c>
      <c r="M1159" s="6" t="str">
        <f t="shared" si="200"/>
        <v>N/A</v>
      </c>
      <c r="N1159" s="6" t="s">
        <v>2886</v>
      </c>
      <c r="O1159" s="6" t="str">
        <f t="shared" si="201"/>
        <v>N/A</v>
      </c>
      <c r="P1159" s="5" t="s">
        <v>2886</v>
      </c>
      <c r="Q1159" s="6" t="str">
        <f t="shared" si="202"/>
        <v>N/A</v>
      </c>
      <c r="R1159" s="7" t="str">
        <f t="shared" si="203"/>
        <v>No</v>
      </c>
      <c r="S1159" s="5" t="str">
        <f t="shared" si="204"/>
        <v>Answer Required</v>
      </c>
      <c r="T1159" s="6" t="str">
        <f t="shared" si="205"/>
        <v>N/A</v>
      </c>
      <c r="U1159" s="7" t="str">
        <f t="shared" si="206"/>
        <v>Yes</v>
      </c>
      <c r="V1159" s="5" t="str">
        <f t="shared" si="207"/>
        <v>Answer Required</v>
      </c>
      <c r="W1159" s="6" t="str">
        <f t="shared" si="208"/>
        <v>N/A</v>
      </c>
      <c r="X1159" s="5" t="s">
        <v>2886</v>
      </c>
    </row>
    <row r="1160" spans="1:24" ht="45" x14ac:dyDescent="0.25">
      <c r="A1160" s="77">
        <f>VLOOKUP(C1160,'BU and Control BU Listing'!A:E,5,FALSE)</f>
        <v>50100</v>
      </c>
      <c r="B1160" s="80" t="s">
        <v>4523</v>
      </c>
      <c r="C1160" s="22" t="str">
        <f t="shared" si="198"/>
        <v>50100</v>
      </c>
      <c r="D1160" s="22" t="str">
        <f t="shared" si="199"/>
        <v>04760</v>
      </c>
      <c r="E1160" s="21" t="str">
        <f>VLOOKUP(B1160,'Table A as of March 2024'!A:G,7,FALSE)</f>
        <v>VA Dept of Transportation</v>
      </c>
      <c r="F1160" s="21" t="str">
        <f>VLOOKUP(B1160,'Table A as of March 2024'!A:H,8,FALSE)</f>
        <v>Toll Facilities Revolving Fund</v>
      </c>
      <c r="G1160" s="11" t="str">
        <f>VLOOKUP(B1160,'Table A as of March 2024'!A:I,9,FALSE)</f>
        <v>110</v>
      </c>
      <c r="H1160" t="str">
        <f>VLOOKUP(B1160,'Table A as of March 2024'!A:L,12,FALSE)</f>
        <v>No</v>
      </c>
      <c r="I1160" s="9" t="str">
        <f>VLOOKUP(B1160,'Table A as of March 2024'!A:M,13,FALSE)</f>
        <v>R</v>
      </c>
      <c r="J1160" t="str">
        <f>VLOOKUP(B1160,'Table A as of March 2024'!A:O,15,FALSE)</f>
        <v>C</v>
      </c>
      <c r="K1160" t="str">
        <f>VLOOKUP(G1160,'ACFR Class Vlookup'!A:B,2,FALSE)</f>
        <v>Governmental</v>
      </c>
      <c r="L1160" s="1" t="str">
        <f>VLOOKUP(D1160,'Fund Information'!A:F,6,FALSE)</f>
        <v>Code of VA § 33.2-1529. Toll Facilities Revolving Fund - Funds are used to finance Construction Projects and Debt Service of the Toll Facilities and Other Bond Funds.</v>
      </c>
      <c r="M1160" s="6" t="str">
        <f t="shared" si="200"/>
        <v>N/A</v>
      </c>
      <c r="N1160" s="6" t="s">
        <v>2886</v>
      </c>
      <c r="O1160" s="6" t="str">
        <f t="shared" si="201"/>
        <v>N/A</v>
      </c>
      <c r="P1160" s="5" t="s">
        <v>2886</v>
      </c>
      <c r="Q1160" s="6" t="str">
        <f t="shared" si="202"/>
        <v>N/A</v>
      </c>
      <c r="R1160" s="7" t="str">
        <f t="shared" si="203"/>
        <v>No</v>
      </c>
      <c r="S1160" s="5" t="str">
        <f t="shared" si="204"/>
        <v>Answer Required</v>
      </c>
      <c r="T1160" s="6" t="str">
        <f t="shared" si="205"/>
        <v>N/A</v>
      </c>
      <c r="U1160" s="7" t="str">
        <f t="shared" si="206"/>
        <v>Yes</v>
      </c>
      <c r="V1160" s="5" t="str">
        <f t="shared" si="207"/>
        <v>Answer Required</v>
      </c>
      <c r="W1160" s="6" t="str">
        <f t="shared" si="208"/>
        <v>N/A</v>
      </c>
      <c r="X1160" s="5" t="s">
        <v>2886</v>
      </c>
    </row>
    <row r="1161" spans="1:24" ht="60" x14ac:dyDescent="0.25">
      <c r="A1161" s="77">
        <f>VLOOKUP(C1161,'BU and Control BU Listing'!A:E,5,FALSE)</f>
        <v>50100</v>
      </c>
      <c r="B1161" s="80" t="s">
        <v>4524</v>
      </c>
      <c r="C1161" s="22" t="str">
        <f t="shared" si="198"/>
        <v>50100</v>
      </c>
      <c r="D1161" s="22" t="str">
        <f t="shared" si="199"/>
        <v>04766</v>
      </c>
      <c r="E1161" s="21" t="str">
        <f>VLOOKUP(B1161,'Table A as of March 2024'!A:G,7,FALSE)</f>
        <v>VA Dept of Transportation</v>
      </c>
      <c r="F1161" s="21" t="str">
        <f>VLOOKUP(B1161,'Table A as of March 2024'!A:H,8,FALSE)</f>
        <v>Violation Enforcement Sys</v>
      </c>
      <c r="G1161" s="11" t="str">
        <f>VLOOKUP(B1161,'Table A as of March 2024'!A:I,9,FALSE)</f>
        <v>110</v>
      </c>
      <c r="H1161" t="str">
        <f>VLOOKUP(B1161,'Table A as of March 2024'!A:L,12,FALSE)</f>
        <v>No</v>
      </c>
      <c r="I1161" s="9" t="str">
        <f>VLOOKUP(B1161,'Table A as of March 2024'!A:M,13,FALSE)</f>
        <v>R</v>
      </c>
      <c r="J1161" t="str">
        <f>VLOOKUP(B1161,'Table A as of March 2024'!A:O,15,FALSE)</f>
        <v>C</v>
      </c>
      <c r="K1161" t="str">
        <f>VLOOKUP(G1161,'ACFR Class Vlookup'!A:B,2,FALSE)</f>
        <v>Governmental</v>
      </c>
      <c r="L1161" s="1" t="str">
        <f>VLOOKUP(D1161,'Fund Information'!A:F,6,FALSE)</f>
        <v>Violation Enforcement System - Fund to record activity related to the Centralized Violation Enforcement System, e.g., administrative fees and civil penalties imposed on violators of the Smart Tag and E-ZPass systems.</v>
      </c>
      <c r="M1161" s="6" t="str">
        <f t="shared" si="200"/>
        <v>N/A</v>
      </c>
      <c r="N1161" s="6" t="s">
        <v>2886</v>
      </c>
      <c r="O1161" s="6" t="str">
        <f t="shared" si="201"/>
        <v>N/A</v>
      </c>
      <c r="P1161" s="5" t="s">
        <v>2886</v>
      </c>
      <c r="Q1161" s="6" t="str">
        <f t="shared" si="202"/>
        <v>N/A</v>
      </c>
      <c r="R1161" s="7" t="str">
        <f t="shared" si="203"/>
        <v>No</v>
      </c>
      <c r="S1161" s="5" t="str">
        <f t="shared" si="204"/>
        <v>Answer Required</v>
      </c>
      <c r="T1161" s="6" t="str">
        <f t="shared" si="205"/>
        <v>N/A</v>
      </c>
      <c r="U1161" s="7" t="str">
        <f t="shared" si="206"/>
        <v>Yes</v>
      </c>
      <c r="V1161" s="5" t="str">
        <f t="shared" si="207"/>
        <v>Answer Required</v>
      </c>
      <c r="W1161" s="6" t="str">
        <f t="shared" si="208"/>
        <v>N/A</v>
      </c>
      <c r="X1161" s="5" t="s">
        <v>2886</v>
      </c>
    </row>
    <row r="1162" spans="1:24" ht="30" x14ac:dyDescent="0.25">
      <c r="A1162" s="77">
        <f>VLOOKUP(C1162,'BU and Control BU Listing'!A:E,5,FALSE)</f>
        <v>50100</v>
      </c>
      <c r="B1162" s="80" t="s">
        <v>4525</v>
      </c>
      <c r="C1162" s="22" t="str">
        <f t="shared" si="198"/>
        <v>50100</v>
      </c>
      <c r="D1162" s="22" t="str">
        <f t="shared" si="199"/>
        <v>04767</v>
      </c>
      <c r="E1162" s="21" t="str">
        <f>VLOOKUP(B1162,'Table A as of March 2024'!A:G,7,FALSE)</f>
        <v>VA Dept of Transportation</v>
      </c>
      <c r="F1162" s="21" t="str">
        <f>VLOOKUP(B1162,'Table A as of March 2024'!A:H,8,FALSE)</f>
        <v>State Infrastructure Bank-Fed</v>
      </c>
      <c r="G1162" s="11" t="str">
        <f>VLOOKUP(B1162,'Table A as of March 2024'!A:I,9,FALSE)</f>
        <v>110</v>
      </c>
      <c r="H1162" t="str">
        <f>VLOOKUP(B1162,'Table A as of March 2024'!A:L,12,FALSE)</f>
        <v>No</v>
      </c>
      <c r="I1162" s="9" t="str">
        <f>VLOOKUP(B1162,'Table A as of March 2024'!A:M,13,FALSE)</f>
        <v>R</v>
      </c>
      <c r="J1162" t="str">
        <f>VLOOKUP(B1162,'Table A as of March 2024'!A:O,15,FALSE)</f>
        <v>C</v>
      </c>
      <c r="K1162" t="str">
        <f>VLOOKUP(G1162,'ACFR Class Vlookup'!A:B,2,FALSE)</f>
        <v>Governmental</v>
      </c>
      <c r="L1162" s="1" t="str">
        <f>VLOOKUP(D1162,'Fund Information'!A:F,6,FALSE)</f>
        <v>State Infrastructure Bank-Federal - Fund to record all activity relating to the 80% Federal share of the State Infrastructure Bank.</v>
      </c>
      <c r="M1162" s="6" t="str">
        <f t="shared" si="200"/>
        <v>N/A</v>
      </c>
      <c r="N1162" s="6" t="s">
        <v>2886</v>
      </c>
      <c r="O1162" s="6" t="str">
        <f t="shared" si="201"/>
        <v>N/A</v>
      </c>
      <c r="P1162" s="5" t="s">
        <v>2886</v>
      </c>
      <c r="Q1162" s="6" t="str">
        <f t="shared" si="202"/>
        <v>N/A</v>
      </c>
      <c r="R1162" s="7" t="str">
        <f t="shared" si="203"/>
        <v>No</v>
      </c>
      <c r="S1162" s="5" t="str">
        <f t="shared" si="204"/>
        <v>Answer Required</v>
      </c>
      <c r="T1162" s="6" t="str">
        <f t="shared" si="205"/>
        <v>N/A</v>
      </c>
      <c r="U1162" s="7" t="str">
        <f t="shared" si="206"/>
        <v>Yes</v>
      </c>
      <c r="V1162" s="5" t="str">
        <f t="shared" si="207"/>
        <v>Answer Required</v>
      </c>
      <c r="W1162" s="6" t="str">
        <f t="shared" si="208"/>
        <v>N/A</v>
      </c>
      <c r="X1162" s="5" t="s">
        <v>2886</v>
      </c>
    </row>
    <row r="1163" spans="1:24" ht="30" x14ac:dyDescent="0.25">
      <c r="A1163" s="77">
        <f>VLOOKUP(C1163,'BU and Control BU Listing'!A:E,5,FALSE)</f>
        <v>50100</v>
      </c>
      <c r="B1163" s="80" t="s">
        <v>4526</v>
      </c>
      <c r="C1163" s="22" t="str">
        <f t="shared" si="198"/>
        <v>50100</v>
      </c>
      <c r="D1163" s="22" t="str">
        <f t="shared" si="199"/>
        <v>04768</v>
      </c>
      <c r="E1163" s="21" t="str">
        <f>VLOOKUP(B1163,'Table A as of March 2024'!A:G,7,FALSE)</f>
        <v>VA Dept of Transportation</v>
      </c>
      <c r="F1163" s="21" t="str">
        <f>VLOOKUP(B1163,'Table A as of March 2024'!A:H,8,FALSE)</f>
        <v>State Infrastructure Bank-Stat</v>
      </c>
      <c r="G1163" s="11" t="str">
        <f>VLOOKUP(B1163,'Table A as of March 2024'!A:I,9,FALSE)</f>
        <v>110</v>
      </c>
      <c r="H1163" t="str">
        <f>VLOOKUP(B1163,'Table A as of March 2024'!A:L,12,FALSE)</f>
        <v>No</v>
      </c>
      <c r="I1163" s="9" t="str">
        <f>VLOOKUP(B1163,'Table A as of March 2024'!A:M,13,FALSE)</f>
        <v>R</v>
      </c>
      <c r="J1163" t="str">
        <f>VLOOKUP(B1163,'Table A as of March 2024'!A:O,15,FALSE)</f>
        <v>C</v>
      </c>
      <c r="K1163" t="str">
        <f>VLOOKUP(G1163,'ACFR Class Vlookup'!A:B,2,FALSE)</f>
        <v>Governmental</v>
      </c>
      <c r="L1163" s="1" t="str">
        <f>VLOOKUP(D1163,'Fund Information'!A:F,6,FALSE)</f>
        <v>State Infrastructure Bank-State - Fund to record all activity relating to the 20% State share of the State Infrastructure Bank.</v>
      </c>
      <c r="M1163" s="6" t="str">
        <f t="shared" si="200"/>
        <v>N/A</v>
      </c>
      <c r="N1163" s="6" t="s">
        <v>2886</v>
      </c>
      <c r="O1163" s="6" t="str">
        <f t="shared" si="201"/>
        <v>N/A</v>
      </c>
      <c r="P1163" s="5" t="s">
        <v>2886</v>
      </c>
      <c r="Q1163" s="6" t="str">
        <f t="shared" si="202"/>
        <v>N/A</v>
      </c>
      <c r="R1163" s="7" t="str">
        <f t="shared" si="203"/>
        <v>No</v>
      </c>
      <c r="S1163" s="5" t="str">
        <f t="shared" si="204"/>
        <v>Answer Required</v>
      </c>
      <c r="T1163" s="6" t="str">
        <f t="shared" si="205"/>
        <v>N/A</v>
      </c>
      <c r="U1163" s="7" t="str">
        <f t="shared" si="206"/>
        <v>Yes</v>
      </c>
      <c r="V1163" s="5" t="str">
        <f t="shared" si="207"/>
        <v>Answer Required</v>
      </c>
      <c r="W1163" s="6" t="str">
        <f t="shared" si="208"/>
        <v>N/A</v>
      </c>
      <c r="X1163" s="5" t="s">
        <v>2886</v>
      </c>
    </row>
    <row r="1164" spans="1:24" ht="30" x14ac:dyDescent="0.25">
      <c r="A1164" s="77">
        <f>VLOOKUP(C1164,'BU and Control BU Listing'!A:E,5,FALSE)</f>
        <v>50100</v>
      </c>
      <c r="B1164" s="80" t="s">
        <v>4527</v>
      </c>
      <c r="C1164" s="22" t="str">
        <f t="shared" si="198"/>
        <v>50100</v>
      </c>
      <c r="D1164" s="22" t="str">
        <f t="shared" si="199"/>
        <v>04769</v>
      </c>
      <c r="E1164" s="21" t="str">
        <f>VLOOKUP(B1164,'Table A as of March 2024'!A:G,7,FALSE)</f>
        <v>VA Dept of Transportation</v>
      </c>
      <c r="F1164" s="21" t="str">
        <f>VLOOKUP(B1164,'Table A as of March 2024'!A:H,8,FALSE)</f>
        <v>EZ Pass</v>
      </c>
      <c r="G1164" s="11" t="str">
        <f>VLOOKUP(B1164,'Table A as of March 2024'!A:I,9,FALSE)</f>
        <v>110</v>
      </c>
      <c r="H1164" t="str">
        <f>VLOOKUP(B1164,'Table A as of March 2024'!A:L,12,FALSE)</f>
        <v>No</v>
      </c>
      <c r="I1164" s="9" t="str">
        <f>VLOOKUP(B1164,'Table A as of March 2024'!A:M,13,FALSE)</f>
        <v>R</v>
      </c>
      <c r="J1164" t="str">
        <f>VLOOKUP(B1164,'Table A as of March 2024'!A:O,15,FALSE)</f>
        <v>C</v>
      </c>
      <c r="K1164" t="str">
        <f>VLOOKUP(G1164,'ACFR Class Vlookup'!A:B,2,FALSE)</f>
        <v>Governmental</v>
      </c>
      <c r="L1164" s="1" t="str">
        <f>VLOOKUP(D1164,'Fund Information'!A:F,6,FALSE)</f>
        <v>EZ Pass - Fund to record all activity for EZ Pass operations in Toll Facilities Revolving Fund.</v>
      </c>
      <c r="M1164" s="6" t="str">
        <f t="shared" si="200"/>
        <v>N/A</v>
      </c>
      <c r="N1164" s="6" t="s">
        <v>2886</v>
      </c>
      <c r="O1164" s="6" t="str">
        <f t="shared" si="201"/>
        <v>N/A</v>
      </c>
      <c r="P1164" s="5" t="s">
        <v>2886</v>
      </c>
      <c r="Q1164" s="6" t="str">
        <f t="shared" si="202"/>
        <v>N/A</v>
      </c>
      <c r="R1164" s="7" t="str">
        <f t="shared" si="203"/>
        <v>No</v>
      </c>
      <c r="S1164" s="5" t="str">
        <f t="shared" si="204"/>
        <v>Answer Required</v>
      </c>
      <c r="T1164" s="6" t="str">
        <f t="shared" si="205"/>
        <v>N/A</v>
      </c>
      <c r="U1164" s="7" t="str">
        <f t="shared" si="206"/>
        <v>Yes</v>
      </c>
      <c r="V1164" s="5" t="str">
        <f t="shared" si="207"/>
        <v>Answer Required</v>
      </c>
      <c r="W1164" s="6" t="str">
        <f t="shared" si="208"/>
        <v>N/A</v>
      </c>
      <c r="X1164" s="5" t="s">
        <v>2886</v>
      </c>
    </row>
    <row r="1165" spans="1:24" ht="30" x14ac:dyDescent="0.25">
      <c r="A1165" s="77">
        <f>VLOOKUP(C1165,'BU and Control BU Listing'!A:E,5,FALSE)</f>
        <v>50100</v>
      </c>
      <c r="B1165" s="80" t="s">
        <v>4528</v>
      </c>
      <c r="C1165" s="22" t="str">
        <f t="shared" si="198"/>
        <v>50100</v>
      </c>
      <c r="D1165" s="22" t="str">
        <f t="shared" si="199"/>
        <v>04800</v>
      </c>
      <c r="E1165" s="21" t="str">
        <f>VLOOKUP(B1165,'Table A as of March 2024'!A:G,7,FALSE)</f>
        <v>VA Dept of Transportation</v>
      </c>
      <c r="F1165" s="21" t="str">
        <f>VLOOKUP(B1165,'Table A as of March 2024'!A:H,8,FALSE)</f>
        <v>Commonwealth Space Flight Fd</v>
      </c>
      <c r="G1165" s="11" t="str">
        <f>VLOOKUP(B1165,'Table A as of March 2024'!A:I,9,FALSE)</f>
        <v>110</v>
      </c>
      <c r="H1165" t="str">
        <f>VLOOKUP(B1165,'Table A as of March 2024'!A:L,12,FALSE)</f>
        <v>No</v>
      </c>
      <c r="I1165" s="9" t="str">
        <f>VLOOKUP(B1165,'Table A as of March 2024'!A:M,13,FALSE)</f>
        <v>R</v>
      </c>
      <c r="J1165" t="str">
        <f>VLOOKUP(B1165,'Table A as of March 2024'!A:O,15,FALSE)</f>
        <v>C</v>
      </c>
      <c r="K1165" t="str">
        <f>VLOOKUP(G1165,'ACFR Class Vlookup'!A:B,2,FALSE)</f>
        <v>Governmental</v>
      </c>
      <c r="L1165" s="1" t="str">
        <f>VLOOKUP(D1165,'Fund Information'!A:F,6,FALSE)</f>
        <v>Commonwealth Space Flight Fund – A Special nonreverting fund that is part of the Transportation Trust Fund per Code of Virginia 33.2-1526.</v>
      </c>
      <c r="M1165" s="6" t="str">
        <f t="shared" si="200"/>
        <v>N/A</v>
      </c>
      <c r="N1165" s="6" t="s">
        <v>2886</v>
      </c>
      <c r="O1165" s="6" t="str">
        <f t="shared" si="201"/>
        <v>N/A</v>
      </c>
      <c r="P1165" s="5" t="s">
        <v>2886</v>
      </c>
      <c r="Q1165" s="6" t="str">
        <f t="shared" si="202"/>
        <v>N/A</v>
      </c>
      <c r="R1165" s="7" t="str">
        <f t="shared" si="203"/>
        <v>No</v>
      </c>
      <c r="S1165" s="5" t="str">
        <f t="shared" si="204"/>
        <v>Answer Required</v>
      </c>
      <c r="T1165" s="6" t="str">
        <f t="shared" si="205"/>
        <v>N/A</v>
      </c>
      <c r="U1165" s="7" t="str">
        <f t="shared" si="206"/>
        <v>Yes</v>
      </c>
      <c r="V1165" s="5" t="str">
        <f t="shared" si="207"/>
        <v>Answer Required</v>
      </c>
      <c r="W1165" s="6" t="str">
        <f t="shared" si="208"/>
        <v>N/A</v>
      </c>
      <c r="X1165" s="5" t="s">
        <v>2886</v>
      </c>
    </row>
    <row r="1166" spans="1:24" ht="30" x14ac:dyDescent="0.25">
      <c r="A1166" s="77">
        <f>VLOOKUP(C1166,'BU and Control BU Listing'!A:E,5,FALSE)</f>
        <v>50100</v>
      </c>
      <c r="B1166" s="80" t="s">
        <v>4529</v>
      </c>
      <c r="C1166" s="22" t="str">
        <f t="shared" si="198"/>
        <v>50100</v>
      </c>
      <c r="D1166" s="22" t="str">
        <f t="shared" si="199"/>
        <v>04860</v>
      </c>
      <c r="E1166" s="21" t="str">
        <f>VLOOKUP(B1166,'Table A as of March 2024'!A:G,7,FALSE)</f>
        <v>VA Dept of Transportation</v>
      </c>
      <c r="F1166" s="21" t="str">
        <f>VLOOKUP(B1166,'Table A as of March 2024'!A:H,8,FALSE)</f>
        <v>Recyclable Matl -NonGF-NonHE</v>
      </c>
      <c r="G1166" s="11" t="str">
        <f>VLOOKUP(B1166,'Table A as of March 2024'!A:I,9,FALSE)</f>
        <v>100</v>
      </c>
      <c r="H1166" t="str">
        <f>VLOOKUP(B1166,'Table A as of March 2024'!A:L,12,FALSE)</f>
        <v>No</v>
      </c>
      <c r="I1166" s="9" t="str">
        <f>VLOOKUP(B1166,'Table A as of March 2024'!A:M,13,FALSE)</f>
        <v>U</v>
      </c>
      <c r="J1166" t="str">
        <f>VLOOKUP(B1166,'Table A as of March 2024'!A:O,15,FALSE)</f>
        <v>A</v>
      </c>
      <c r="K1166" t="str">
        <f>VLOOKUP(G1166,'ACFR Class Vlookup'!A:B,2,FALSE)</f>
        <v>Governmental</v>
      </c>
      <c r="L1166" s="1" t="str">
        <f>VLOOKUP(D1166,'Fund Information'!A:F,6,FALSE)</f>
        <v>Recyclable Material Sales-Non-Gen-Non-High Ed - Accounts for recyclable material sales.</v>
      </c>
      <c r="M1166" s="6" t="str">
        <f t="shared" si="200"/>
        <v>N/A</v>
      </c>
      <c r="N1166" s="6" t="s">
        <v>2886</v>
      </c>
      <c r="O1166" s="6" t="str">
        <f t="shared" si="201"/>
        <v>N/A</v>
      </c>
      <c r="P1166" s="5" t="s">
        <v>2886</v>
      </c>
      <c r="Q1166" s="6" t="str">
        <f t="shared" si="202"/>
        <v>N/A</v>
      </c>
      <c r="R1166" s="7" t="str">
        <f t="shared" si="203"/>
        <v>No</v>
      </c>
      <c r="S1166" s="5" t="str">
        <f t="shared" si="204"/>
        <v>Answer Required</v>
      </c>
      <c r="T1166" s="6" t="str">
        <f t="shared" si="205"/>
        <v>N/A</v>
      </c>
      <c r="U1166" s="7" t="str">
        <f t="shared" si="206"/>
        <v>No</v>
      </c>
      <c r="V1166" s="5" t="str">
        <f t="shared" si="207"/>
        <v>Answer Required</v>
      </c>
      <c r="W1166" s="6" t="str">
        <f t="shared" si="208"/>
        <v>N/A</v>
      </c>
      <c r="X1166" s="5" t="s">
        <v>2886</v>
      </c>
    </row>
    <row r="1167" spans="1:24" ht="30" x14ac:dyDescent="0.25">
      <c r="A1167" s="77">
        <f>VLOOKUP(C1167,'BU and Control BU Listing'!A:E,5,FALSE)</f>
        <v>50100</v>
      </c>
      <c r="B1167" s="80" t="s">
        <v>4530</v>
      </c>
      <c r="C1167" s="22" t="str">
        <f t="shared" si="198"/>
        <v>50100</v>
      </c>
      <c r="D1167" s="22" t="str">
        <f t="shared" si="199"/>
        <v>04880</v>
      </c>
      <c r="E1167" s="21" t="str">
        <f>VLOOKUP(B1167,'Table A as of March 2024'!A:G,7,FALSE)</f>
        <v>VA Dept of Transportation</v>
      </c>
      <c r="F1167" s="21" t="str">
        <f>VLOOKUP(B1167,'Table A as of March 2024'!A:H,8,FALSE)</f>
        <v>Surp Supply/ Equip-NonGF-NonHE</v>
      </c>
      <c r="G1167" s="11" t="str">
        <f>VLOOKUP(B1167,'Table A as of March 2024'!A:I,9,FALSE)</f>
        <v>100</v>
      </c>
      <c r="H1167" t="str">
        <f>VLOOKUP(B1167,'Table A as of March 2024'!A:L,12,FALSE)</f>
        <v>No</v>
      </c>
      <c r="I1167" s="9" t="str">
        <f>VLOOKUP(B1167,'Table A as of March 2024'!A:M,13,FALSE)</f>
        <v>U</v>
      </c>
      <c r="J1167" t="str">
        <f>VLOOKUP(B1167,'Table A as of March 2024'!A:O,15,FALSE)</f>
        <v>A</v>
      </c>
      <c r="K1167" t="str">
        <f>VLOOKUP(G1167,'ACFR Class Vlookup'!A:B,2,FALSE)</f>
        <v>Governmental</v>
      </c>
      <c r="L1167" s="1" t="str">
        <f>VLOOKUP(D1167,'Fund Information'!A:F,6,FALSE)</f>
        <v>Surplus Supplies &amp; Equip Sales-Non-Gen-Non-High Ed - Accounts for sale of surplus supplies and equipment.</v>
      </c>
      <c r="M1167" s="6" t="str">
        <f t="shared" si="200"/>
        <v>N/A</v>
      </c>
      <c r="N1167" s="6" t="s">
        <v>2886</v>
      </c>
      <c r="O1167" s="6" t="str">
        <f t="shared" si="201"/>
        <v>N/A</v>
      </c>
      <c r="P1167" s="5" t="s">
        <v>2886</v>
      </c>
      <c r="Q1167" s="6" t="str">
        <f t="shared" si="202"/>
        <v>N/A</v>
      </c>
      <c r="R1167" s="7" t="str">
        <f t="shared" si="203"/>
        <v>No</v>
      </c>
      <c r="S1167" s="5" t="str">
        <f t="shared" si="204"/>
        <v>Answer Required</v>
      </c>
      <c r="T1167" s="6" t="str">
        <f t="shared" si="205"/>
        <v>N/A</v>
      </c>
      <c r="U1167" s="7" t="str">
        <f t="shared" si="206"/>
        <v>No</v>
      </c>
      <c r="V1167" s="5" t="str">
        <f t="shared" si="207"/>
        <v>Answer Required</v>
      </c>
      <c r="W1167" s="6" t="str">
        <f t="shared" si="208"/>
        <v>N/A</v>
      </c>
      <c r="X1167" s="5" t="s">
        <v>2886</v>
      </c>
    </row>
    <row r="1168" spans="1:24" ht="45" x14ac:dyDescent="0.25">
      <c r="A1168" s="77">
        <f>VLOOKUP(C1168,'BU and Control BU Listing'!A:E,5,FALSE)</f>
        <v>50100</v>
      </c>
      <c r="B1168" s="80" t="s">
        <v>4531</v>
      </c>
      <c r="C1168" s="22" t="str">
        <f t="shared" si="198"/>
        <v>50100</v>
      </c>
      <c r="D1168" s="22" t="str">
        <f t="shared" si="199"/>
        <v>07033</v>
      </c>
      <c r="E1168" s="21" t="str">
        <f>VLOOKUP(B1168,'Table A as of March 2024'!A:G,7,FALSE)</f>
        <v>VA Dept of Transportation</v>
      </c>
      <c r="F1168" s="21" t="str">
        <f>VLOOKUP(B1168,'Table A as of March 2024'!A:H,8,FALSE)</f>
        <v>Misc VDOT Trust Fund</v>
      </c>
      <c r="G1168" s="11" t="str">
        <f>VLOOKUP(B1168,'Table A as of March 2024'!A:I,9,FALSE)</f>
        <v>100</v>
      </c>
      <c r="H1168" t="str">
        <f>VLOOKUP(B1168,'Table A as of March 2024'!A:L,12,FALSE)</f>
        <v>Yes</v>
      </c>
      <c r="I1168" s="9" t="str">
        <f>VLOOKUP(B1168,'Table A as of March 2024'!A:M,13,FALSE)</f>
        <v>U</v>
      </c>
      <c r="J1168" t="str">
        <f>VLOOKUP(B1168,'Table A as of March 2024'!A:O,15,FALSE)</f>
        <v>A</v>
      </c>
      <c r="K1168" t="str">
        <f>VLOOKUP(G1168,'ACFR Class Vlookup'!A:B,2,FALSE)</f>
        <v>Governmental</v>
      </c>
      <c r="L1168" s="1" t="str">
        <f>VLOOKUP(D1168,'Fund Information'!A:F,6,FALSE)</f>
        <v>Trust And Agency - Used to account for money received and held by VDOT in capacity of Trustee, Custodian or Agency for Individuals, Government Entities and Non-Public.</v>
      </c>
      <c r="M1168" s="6" t="str">
        <f t="shared" si="200"/>
        <v>N/A</v>
      </c>
      <c r="N1168" s="6" t="s">
        <v>2886</v>
      </c>
      <c r="O1168" s="6" t="str">
        <f t="shared" si="201"/>
        <v>N/A</v>
      </c>
      <c r="P1168" s="5" t="s">
        <v>2886</v>
      </c>
      <c r="Q1168" s="6" t="str">
        <f t="shared" si="202"/>
        <v>N/A</v>
      </c>
      <c r="R1168" s="7" t="str">
        <f t="shared" si="203"/>
        <v>No</v>
      </c>
      <c r="S1168" s="5" t="str">
        <f t="shared" si="204"/>
        <v>Answer Required</v>
      </c>
      <c r="T1168" s="6" t="str">
        <f t="shared" si="205"/>
        <v>N/A</v>
      </c>
      <c r="U1168" s="7" t="str">
        <f t="shared" si="206"/>
        <v>No</v>
      </c>
      <c r="V1168" s="5" t="str">
        <f t="shared" si="207"/>
        <v>Answer Required</v>
      </c>
      <c r="W1168" s="6" t="str">
        <f t="shared" si="208"/>
        <v>N/A</v>
      </c>
      <c r="X1168" s="5" t="s">
        <v>2886</v>
      </c>
    </row>
    <row r="1169" spans="1:24" ht="45" x14ac:dyDescent="0.25">
      <c r="A1169" s="77">
        <f>VLOOKUP(C1169,'BU and Control BU Listing'!A:E,5,FALSE)</f>
        <v>50100</v>
      </c>
      <c r="B1169" s="80" t="s">
        <v>4532</v>
      </c>
      <c r="C1169" s="22" t="str">
        <f t="shared" si="198"/>
        <v>50100</v>
      </c>
      <c r="D1169" s="22" t="str">
        <f t="shared" si="199"/>
        <v>07191</v>
      </c>
      <c r="E1169" s="21" t="str">
        <f>VLOOKUP(B1169,'Table A as of March 2024'!A:G,7,FALSE)</f>
        <v>VA Dept of Transportation</v>
      </c>
      <c r="F1169" s="21" t="str">
        <f>VLOOKUP(B1169,'Table A as of March 2024'!A:H,8,FALSE)</f>
        <v>Cap Proj Rev Bds Constn</v>
      </c>
      <c r="G1169" s="11" t="str">
        <f>VLOOKUP(B1169,'Table A as of March 2024'!A:I,9,FALSE)</f>
        <v>110</v>
      </c>
      <c r="H1169" t="str">
        <f>VLOOKUP(B1169,'Table A as of March 2024'!A:L,12,FALSE)</f>
        <v>No</v>
      </c>
      <c r="I1169" s="9" t="str">
        <f>VLOOKUP(B1169,'Table A as of March 2024'!A:M,13,FALSE)</f>
        <v>R</v>
      </c>
      <c r="J1169" t="str">
        <f>VLOOKUP(B1169,'Table A as of March 2024'!A:O,15,FALSE)</f>
        <v>C</v>
      </c>
      <c r="K1169" t="str">
        <f>VLOOKUP(G1169,'ACFR Class Vlookup'!A:B,2,FALSE)</f>
        <v>Governmental</v>
      </c>
      <c r="L1169" s="1" t="str">
        <f>VLOOKUP(D1169,'Fund Information'!A:F,6,FALSE)</f>
        <v>Capital Project Revenue Bonds Construction - Accounts for the bond proceeds, investment revenue, and expenditures related to the transportation projects pursuant to Code of VA 33.2-1701 and 33.2-365.</v>
      </c>
      <c r="M1169" s="6" t="str">
        <f t="shared" si="200"/>
        <v>N/A</v>
      </c>
      <c r="N1169" s="6" t="s">
        <v>2886</v>
      </c>
      <c r="O1169" s="6" t="str">
        <f t="shared" si="201"/>
        <v>N/A</v>
      </c>
      <c r="P1169" s="5" t="s">
        <v>2886</v>
      </c>
      <c r="Q1169" s="6" t="str">
        <f t="shared" si="202"/>
        <v>N/A</v>
      </c>
      <c r="R1169" s="7" t="str">
        <f t="shared" si="203"/>
        <v>No</v>
      </c>
      <c r="S1169" s="5" t="str">
        <f t="shared" si="204"/>
        <v>Answer Required</v>
      </c>
      <c r="T1169" s="6" t="str">
        <f t="shared" si="205"/>
        <v>N/A</v>
      </c>
      <c r="U1169" s="7" t="str">
        <f t="shared" si="206"/>
        <v>Yes</v>
      </c>
      <c r="V1169" s="5" t="str">
        <f t="shared" si="207"/>
        <v>Answer Required</v>
      </c>
      <c r="W1169" s="6" t="str">
        <f t="shared" si="208"/>
        <v>N/A</v>
      </c>
      <c r="X1169" s="5" t="s">
        <v>2886</v>
      </c>
    </row>
    <row r="1170" spans="1:24" ht="45" x14ac:dyDescent="0.25">
      <c r="A1170" s="77">
        <f>VLOOKUP(C1170,'BU and Control BU Listing'!A:E,5,FALSE)</f>
        <v>50100</v>
      </c>
      <c r="B1170" s="80" t="s">
        <v>4533</v>
      </c>
      <c r="C1170" s="22" t="str">
        <f t="shared" si="198"/>
        <v>50100</v>
      </c>
      <c r="D1170" s="22" t="str">
        <f t="shared" si="199"/>
        <v>07194</v>
      </c>
      <c r="E1170" s="21" t="str">
        <f>VLOOKUP(B1170,'Table A as of March 2024'!A:G,7,FALSE)</f>
        <v>VA Dept of Transportation</v>
      </c>
      <c r="F1170" s="21" t="str">
        <f>VLOOKUP(B1170,'Table A as of March 2024'!A:H,8,FALSE)</f>
        <v>Cap Proj Rev Bnds P&amp;I</v>
      </c>
      <c r="G1170" s="11" t="str">
        <f>VLOOKUP(B1170,'Table A as of March 2024'!A:I,9,FALSE)</f>
        <v>150</v>
      </c>
      <c r="H1170" t="str">
        <f>VLOOKUP(B1170,'Table A as of March 2024'!A:L,12,FALSE)</f>
        <v>No</v>
      </c>
      <c r="I1170" s="9" t="str">
        <f>VLOOKUP(B1170,'Table A as of March 2024'!A:M,13,FALSE)</f>
        <v>R</v>
      </c>
      <c r="J1170" t="str">
        <f>VLOOKUP(B1170,'Table A as of March 2024'!A:O,15,FALSE)</f>
        <v>R</v>
      </c>
      <c r="K1170" t="str">
        <f>VLOOKUP(G1170,'ACFR Class Vlookup'!A:B,2,FALSE)</f>
        <v>Governmental</v>
      </c>
      <c r="L1170" s="1" t="str">
        <f>VLOOKUP(D1170,'Fund Information'!A:F,6,FALSE)</f>
        <v>Capital Project Revenue Bonds Prin &amp; Interest - Per Code of VA   §33.2-1701, accounts for the accumulation of resources for and payment of General Long-Term Debt Principal and Interest of such projects.</v>
      </c>
      <c r="M1170" s="6" t="str">
        <f t="shared" si="200"/>
        <v>N/A</v>
      </c>
      <c r="N1170" s="6" t="s">
        <v>2886</v>
      </c>
      <c r="O1170" s="6" t="str">
        <f t="shared" si="201"/>
        <v>N/A</v>
      </c>
      <c r="P1170" s="5" t="s">
        <v>2886</v>
      </c>
      <c r="Q1170" s="6" t="str">
        <f t="shared" si="202"/>
        <v>N/A</v>
      </c>
      <c r="R1170" s="7" t="str">
        <f t="shared" si="203"/>
        <v>Yes</v>
      </c>
      <c r="S1170" s="5" t="str">
        <f t="shared" si="204"/>
        <v>Answer Required</v>
      </c>
      <c r="T1170" s="6" t="str">
        <f t="shared" si="205"/>
        <v>N/A</v>
      </c>
      <c r="U1170" s="7" t="str">
        <f t="shared" si="206"/>
        <v>No</v>
      </c>
      <c r="V1170" s="5" t="str">
        <f t="shared" si="207"/>
        <v>Answer Required</v>
      </c>
      <c r="W1170" s="6" t="str">
        <f t="shared" si="208"/>
        <v>N/A</v>
      </c>
      <c r="X1170" s="5" t="s">
        <v>2886</v>
      </c>
    </row>
    <row r="1171" spans="1:24" ht="45" x14ac:dyDescent="0.25">
      <c r="A1171" s="77">
        <f>VLOOKUP(C1171,'BU and Control BU Listing'!A:E,5,FALSE)</f>
        <v>50100</v>
      </c>
      <c r="B1171" s="80" t="s">
        <v>4534</v>
      </c>
      <c r="C1171" s="22" t="str">
        <f t="shared" si="198"/>
        <v>50100</v>
      </c>
      <c r="D1171" s="22" t="str">
        <f t="shared" si="199"/>
        <v>07195</v>
      </c>
      <c r="E1171" s="21" t="str">
        <f>VLOOKUP(B1171,'Table A as of March 2024'!A:G,7,FALSE)</f>
        <v>VA Dept of Transportation</v>
      </c>
      <c r="F1171" s="21" t="str">
        <f>VLOOKUP(B1171,'Table A as of March 2024'!A:H,8,FALSE)</f>
        <v>CPR Revenue Stabilization Fund</v>
      </c>
      <c r="G1171" s="11" t="str">
        <f>VLOOKUP(B1171,'Table A as of March 2024'!A:I,9,FALSE)</f>
        <v>110</v>
      </c>
      <c r="H1171" t="str">
        <f>VLOOKUP(B1171,'Table A as of March 2024'!A:L,12,FALSE)</f>
        <v>No</v>
      </c>
      <c r="I1171" s="9" t="str">
        <f>VLOOKUP(B1171,'Table A as of March 2024'!A:M,13,FALSE)</f>
        <v>R</v>
      </c>
      <c r="J1171" t="str">
        <f>VLOOKUP(B1171,'Table A as of March 2024'!A:O,15,FALSE)</f>
        <v>C</v>
      </c>
      <c r="K1171" t="str">
        <f>VLOOKUP(G1171,'ACFR Class Vlookup'!A:B,2,FALSE)</f>
        <v>Governmental</v>
      </c>
      <c r="L1171" s="1" t="str">
        <f>VLOOKUP(D1171,'Fund Information'!A:F,6,FALSE)</f>
        <v>Revenue Stabilization Fund authorized by CTB by resolution March 16, 2011 to provide additional funding support for repayment of CPR Bonds sold May, 2011.</v>
      </c>
      <c r="M1171" s="6" t="str">
        <f t="shared" si="200"/>
        <v>N/A</v>
      </c>
      <c r="N1171" s="6" t="s">
        <v>2886</v>
      </c>
      <c r="O1171" s="6" t="str">
        <f t="shared" si="201"/>
        <v>N/A</v>
      </c>
      <c r="P1171" s="5" t="s">
        <v>2886</v>
      </c>
      <c r="Q1171" s="6" t="str">
        <f t="shared" si="202"/>
        <v>N/A</v>
      </c>
      <c r="R1171" s="7" t="str">
        <f t="shared" si="203"/>
        <v>No</v>
      </c>
      <c r="S1171" s="5" t="str">
        <f t="shared" si="204"/>
        <v>Answer Required</v>
      </c>
      <c r="T1171" s="6" t="str">
        <f t="shared" si="205"/>
        <v>N/A</v>
      </c>
      <c r="U1171" s="7" t="str">
        <f t="shared" si="206"/>
        <v>Yes</v>
      </c>
      <c r="V1171" s="5" t="str">
        <f t="shared" si="207"/>
        <v>Answer Required</v>
      </c>
      <c r="W1171" s="6" t="str">
        <f t="shared" si="208"/>
        <v>N/A</v>
      </c>
      <c r="X1171" s="5" t="s">
        <v>2886</v>
      </c>
    </row>
    <row r="1172" spans="1:24" ht="45" x14ac:dyDescent="0.25">
      <c r="A1172" s="77">
        <f>VLOOKUP(C1172,'BU and Control BU Listing'!A:E,5,FALSE)</f>
        <v>50100</v>
      </c>
      <c r="B1172" s="80" t="s">
        <v>4535</v>
      </c>
      <c r="C1172" s="22" t="str">
        <f t="shared" si="198"/>
        <v>50100</v>
      </c>
      <c r="D1172" s="22" t="str">
        <f t="shared" si="199"/>
        <v>07201</v>
      </c>
      <c r="E1172" s="21" t="str">
        <f>VLOOKUP(B1172,'Table A as of March 2024'!A:G,7,FALSE)</f>
        <v>VA Dept of Transportation</v>
      </c>
      <c r="F1172" s="21" t="str">
        <f>VLOOKUP(B1172,'Table A as of March 2024'!A:H,8,FALSE)</f>
        <v>GARVEE - Construction Fund</v>
      </c>
      <c r="G1172" s="11" t="str">
        <f>VLOOKUP(B1172,'Table A as of March 2024'!A:I,9,FALSE)</f>
        <v>110</v>
      </c>
      <c r="H1172" t="str">
        <f>VLOOKUP(B1172,'Table A as of March 2024'!A:L,12,FALSE)</f>
        <v>No</v>
      </c>
      <c r="I1172" s="9" t="str">
        <f>VLOOKUP(B1172,'Table A as of March 2024'!A:M,13,FALSE)</f>
        <v>R</v>
      </c>
      <c r="J1172" t="str">
        <f>VLOOKUP(B1172,'Table A as of March 2024'!A:O,15,FALSE)</f>
        <v>R</v>
      </c>
      <c r="K1172" t="str">
        <f>VLOOKUP(G1172,'ACFR Class Vlookup'!A:B,2,FALSE)</f>
        <v>Governmental</v>
      </c>
      <c r="L1172" s="1" t="str">
        <f>VLOOKUP(D1172,'Fund Information'!A:F,6,FALSE)</f>
        <v>GARVEE Notes Construction - Per Code of VA §33.2- 1511 and 1512, accounts for the bond proceeds, investment revenue, and expenditures related to transportation projects.</v>
      </c>
      <c r="M1172" s="6" t="str">
        <f t="shared" si="200"/>
        <v>N/A</v>
      </c>
      <c r="N1172" s="6" t="s">
        <v>2886</v>
      </c>
      <c r="O1172" s="6" t="str">
        <f t="shared" si="201"/>
        <v>N/A</v>
      </c>
      <c r="P1172" s="5" t="s">
        <v>2886</v>
      </c>
      <c r="Q1172" s="6" t="str">
        <f t="shared" si="202"/>
        <v>N/A</v>
      </c>
      <c r="R1172" s="7" t="str">
        <f t="shared" si="203"/>
        <v>Yes</v>
      </c>
      <c r="S1172" s="5" t="str">
        <f t="shared" si="204"/>
        <v>Answer Required</v>
      </c>
      <c r="T1172" s="6" t="str">
        <f t="shared" si="205"/>
        <v>N/A</v>
      </c>
      <c r="U1172" s="7" t="str">
        <f t="shared" si="206"/>
        <v>No</v>
      </c>
      <c r="V1172" s="5" t="str">
        <f t="shared" si="207"/>
        <v>Answer Required</v>
      </c>
      <c r="W1172" s="6" t="str">
        <f t="shared" si="208"/>
        <v>N/A</v>
      </c>
      <c r="X1172" s="5" t="s">
        <v>2886</v>
      </c>
    </row>
    <row r="1173" spans="1:24" ht="45" x14ac:dyDescent="0.25">
      <c r="A1173" s="77">
        <f>VLOOKUP(C1173,'BU and Control BU Listing'!A:E,5,FALSE)</f>
        <v>50100</v>
      </c>
      <c r="B1173" s="80" t="s">
        <v>4536</v>
      </c>
      <c r="C1173" s="22" t="str">
        <f t="shared" si="198"/>
        <v>50100</v>
      </c>
      <c r="D1173" s="22" t="str">
        <f t="shared" si="199"/>
        <v>07204</v>
      </c>
      <c r="E1173" s="21" t="str">
        <f>VLOOKUP(B1173,'Table A as of March 2024'!A:G,7,FALSE)</f>
        <v>VA Dept of Transportation</v>
      </c>
      <c r="F1173" s="21" t="str">
        <f>VLOOKUP(B1173,'Table A as of March 2024'!A:H,8,FALSE)</f>
        <v>GARVEE - Interest &amp; Principal</v>
      </c>
      <c r="G1173" s="11" t="str">
        <f>VLOOKUP(B1173,'Table A as of March 2024'!A:I,9,FALSE)</f>
        <v>150</v>
      </c>
      <c r="H1173" t="str">
        <f>VLOOKUP(B1173,'Table A as of March 2024'!A:L,12,FALSE)</f>
        <v>No</v>
      </c>
      <c r="I1173" s="9" t="str">
        <f>VLOOKUP(B1173,'Table A as of March 2024'!A:M,13,FALSE)</f>
        <v>R</v>
      </c>
      <c r="J1173" t="str">
        <f>VLOOKUP(B1173,'Table A as of March 2024'!A:O,15,FALSE)</f>
        <v>R</v>
      </c>
      <c r="K1173" t="str">
        <f>VLOOKUP(G1173,'ACFR Class Vlookup'!A:B,2,FALSE)</f>
        <v>Governmental</v>
      </c>
      <c r="L1173" s="1" t="str">
        <f>VLOOKUP(D1173,'Fund Information'!A:F,6,FALSE)</f>
        <v>GARVEE Notes Prin &amp; Interest - - Per Code of VA §33.2- 1511 and 1512, accounts for the accumulation of resources for and payment of General Long-Term Debt Principal and Interest of projects</v>
      </c>
      <c r="M1173" s="6" t="str">
        <f t="shared" si="200"/>
        <v>N/A</v>
      </c>
      <c r="N1173" s="6" t="s">
        <v>2886</v>
      </c>
      <c r="O1173" s="6" t="str">
        <f t="shared" si="201"/>
        <v>N/A</v>
      </c>
      <c r="P1173" s="5" t="s">
        <v>2886</v>
      </c>
      <c r="Q1173" s="6" t="str">
        <f t="shared" si="202"/>
        <v>N/A</v>
      </c>
      <c r="R1173" s="7" t="str">
        <f t="shared" si="203"/>
        <v>Yes</v>
      </c>
      <c r="S1173" s="5" t="str">
        <f t="shared" si="204"/>
        <v>Answer Required</v>
      </c>
      <c r="T1173" s="6" t="str">
        <f t="shared" si="205"/>
        <v>N/A</v>
      </c>
      <c r="U1173" s="7" t="str">
        <f t="shared" si="206"/>
        <v>No</v>
      </c>
      <c r="V1173" s="5" t="str">
        <f t="shared" si="207"/>
        <v>Answer Required</v>
      </c>
      <c r="W1173" s="6" t="str">
        <f t="shared" si="208"/>
        <v>N/A</v>
      </c>
      <c r="X1173" s="5" t="s">
        <v>2886</v>
      </c>
    </row>
    <row r="1174" spans="1:24" ht="45" x14ac:dyDescent="0.25">
      <c r="A1174" s="77">
        <f>VLOOKUP(C1174,'BU and Control BU Listing'!A:E,5,FALSE)</f>
        <v>50100</v>
      </c>
      <c r="B1174" s="80" t="s">
        <v>4537</v>
      </c>
      <c r="C1174" s="22" t="str">
        <f t="shared" si="198"/>
        <v>50100</v>
      </c>
      <c r="D1174" s="22" t="str">
        <f t="shared" si="199"/>
        <v>07580</v>
      </c>
      <c r="E1174" s="21" t="str">
        <f>VLOOKUP(B1174,'Table A as of March 2024'!A:G,7,FALSE)</f>
        <v>VA Dept of Transportation</v>
      </c>
      <c r="F1174" s="21" t="str">
        <f>VLOOKUP(B1174,'Table A as of March 2024'!A:H,8,FALSE)</f>
        <v>Rt 58 Corridor Development Pgm</v>
      </c>
      <c r="G1174" s="11" t="str">
        <f>VLOOKUP(B1174,'Table A as of March 2024'!A:I,9,FALSE)</f>
        <v>110</v>
      </c>
      <c r="H1174" t="str">
        <f>VLOOKUP(B1174,'Table A as of March 2024'!A:L,12,FALSE)</f>
        <v>No</v>
      </c>
      <c r="I1174" s="9" t="str">
        <f>VLOOKUP(B1174,'Table A as of March 2024'!A:M,13,FALSE)</f>
        <v>R</v>
      </c>
      <c r="J1174" t="str">
        <f>VLOOKUP(B1174,'Table A as of March 2024'!A:O,15,FALSE)</f>
        <v>C</v>
      </c>
      <c r="K1174" t="str">
        <f>VLOOKUP(G1174,'ACFR Class Vlookup'!A:B,2,FALSE)</f>
        <v>Governmental</v>
      </c>
      <c r="L1174" s="1" t="str">
        <f>VLOOKUP(D1174,'Fund Information'!A:F,6,FALSE)</f>
        <v>U. S. Route 58 Corridor Development Program - Accounts for Revenues and Expenditures for Construction of Route 58.  Revenues are derived from Bond Sales and Legislative Appropriations.</v>
      </c>
      <c r="M1174" s="6" t="str">
        <f t="shared" si="200"/>
        <v>N/A</v>
      </c>
      <c r="N1174" s="6" t="s">
        <v>2886</v>
      </c>
      <c r="O1174" s="6" t="str">
        <f t="shared" si="201"/>
        <v>N/A</v>
      </c>
      <c r="P1174" s="5" t="s">
        <v>2886</v>
      </c>
      <c r="Q1174" s="6" t="str">
        <f t="shared" si="202"/>
        <v>N/A</v>
      </c>
      <c r="R1174" s="7" t="str">
        <f t="shared" si="203"/>
        <v>No</v>
      </c>
      <c r="S1174" s="5" t="str">
        <f t="shared" si="204"/>
        <v>Answer Required</v>
      </c>
      <c r="T1174" s="6" t="str">
        <f t="shared" si="205"/>
        <v>N/A</v>
      </c>
      <c r="U1174" s="7" t="str">
        <f t="shared" si="206"/>
        <v>Yes</v>
      </c>
      <c r="V1174" s="5" t="str">
        <f t="shared" si="207"/>
        <v>Answer Required</v>
      </c>
      <c r="W1174" s="6" t="str">
        <f t="shared" si="208"/>
        <v>N/A</v>
      </c>
      <c r="X1174" s="5" t="s">
        <v>2886</v>
      </c>
    </row>
    <row r="1175" spans="1:24" ht="45" x14ac:dyDescent="0.25">
      <c r="A1175" s="77">
        <f>VLOOKUP(C1175,'BU and Control BU Listing'!A:E,5,FALSE)</f>
        <v>50100</v>
      </c>
      <c r="B1175" s="80" t="s">
        <v>4538</v>
      </c>
      <c r="C1175" s="22" t="str">
        <f t="shared" si="198"/>
        <v>50100</v>
      </c>
      <c r="D1175" s="22" t="str">
        <f t="shared" si="199"/>
        <v>07581</v>
      </c>
      <c r="E1175" s="21" t="str">
        <f>VLOOKUP(B1175,'Table A as of March 2024'!A:G,7,FALSE)</f>
        <v>VA Dept of Transportation</v>
      </c>
      <c r="F1175" s="21" t="str">
        <f>VLOOKUP(B1175,'Table A as of March 2024'!A:H,8,FALSE)</f>
        <v>Rt 58 - Construction Fund</v>
      </c>
      <c r="G1175" s="11" t="str">
        <f>VLOOKUP(B1175,'Table A as of March 2024'!A:I,9,FALSE)</f>
        <v>110</v>
      </c>
      <c r="H1175" t="str">
        <f>VLOOKUP(B1175,'Table A as of March 2024'!A:L,12,FALSE)</f>
        <v>No</v>
      </c>
      <c r="I1175" s="9" t="str">
        <f>VLOOKUP(B1175,'Table A as of March 2024'!A:M,13,FALSE)</f>
        <v>R</v>
      </c>
      <c r="J1175" t="str">
        <f>VLOOKUP(B1175,'Table A as of March 2024'!A:O,15,FALSE)</f>
        <v>C</v>
      </c>
      <c r="K1175" t="str">
        <f>VLOOKUP(G1175,'ACFR Class Vlookup'!A:B,2,FALSE)</f>
        <v>Governmental</v>
      </c>
      <c r="L1175" s="1" t="str">
        <f>VLOOKUP(D1175,'Fund Information'!A:F,6,FALSE)</f>
        <v>Rt 58 - Construction Fund - Accounts for the bond proceeds, investment revenue, and expenditures related to the actual construction cost of the US Rt. 58 project.</v>
      </c>
      <c r="M1175" s="6" t="str">
        <f t="shared" si="200"/>
        <v>N/A</v>
      </c>
      <c r="N1175" s="6" t="s">
        <v>2886</v>
      </c>
      <c r="O1175" s="6" t="str">
        <f t="shared" si="201"/>
        <v>N/A</v>
      </c>
      <c r="P1175" s="5" t="s">
        <v>2886</v>
      </c>
      <c r="Q1175" s="6" t="str">
        <f t="shared" si="202"/>
        <v>N/A</v>
      </c>
      <c r="R1175" s="7" t="str">
        <f t="shared" si="203"/>
        <v>No</v>
      </c>
      <c r="S1175" s="5" t="str">
        <f t="shared" si="204"/>
        <v>Answer Required</v>
      </c>
      <c r="T1175" s="6" t="str">
        <f t="shared" si="205"/>
        <v>N/A</v>
      </c>
      <c r="U1175" s="7" t="str">
        <f t="shared" si="206"/>
        <v>Yes</v>
      </c>
      <c r="V1175" s="5" t="str">
        <f t="shared" si="207"/>
        <v>Answer Required</v>
      </c>
      <c r="W1175" s="6" t="str">
        <f t="shared" si="208"/>
        <v>N/A</v>
      </c>
      <c r="X1175" s="5" t="s">
        <v>2886</v>
      </c>
    </row>
    <row r="1176" spans="1:24" ht="45" x14ac:dyDescent="0.25">
      <c r="A1176" s="77">
        <f>VLOOKUP(C1176,'BU and Control BU Listing'!A:E,5,FALSE)</f>
        <v>50100</v>
      </c>
      <c r="B1176" s="80" t="s">
        <v>4539</v>
      </c>
      <c r="C1176" s="22" t="str">
        <f t="shared" si="198"/>
        <v>50100</v>
      </c>
      <c r="D1176" s="22" t="str">
        <f t="shared" si="199"/>
        <v>07584</v>
      </c>
      <c r="E1176" s="21" t="str">
        <f>VLOOKUP(B1176,'Table A as of March 2024'!A:G,7,FALSE)</f>
        <v>VA Dept of Transportation</v>
      </c>
      <c r="F1176" s="21" t="str">
        <f>VLOOKUP(B1176,'Table A as of March 2024'!A:H,8,FALSE)</f>
        <v>Rt 58 - Interest &amp; Principal</v>
      </c>
      <c r="G1176" s="11" t="str">
        <f>VLOOKUP(B1176,'Table A as of March 2024'!A:I,9,FALSE)</f>
        <v>150</v>
      </c>
      <c r="H1176" t="str">
        <f>VLOOKUP(B1176,'Table A as of March 2024'!A:L,12,FALSE)</f>
        <v>No</v>
      </c>
      <c r="I1176" s="9" t="str">
        <f>VLOOKUP(B1176,'Table A as of March 2024'!A:M,13,FALSE)</f>
        <v>R</v>
      </c>
      <c r="J1176" t="str">
        <f>VLOOKUP(B1176,'Table A as of March 2024'!A:O,15,FALSE)</f>
        <v>R</v>
      </c>
      <c r="K1176" t="str">
        <f>VLOOKUP(G1176,'ACFR Class Vlookup'!A:B,2,FALSE)</f>
        <v>Governmental</v>
      </c>
      <c r="L1176" s="1" t="str">
        <f>VLOOKUP(D1176,'Fund Information'!A:F,6,FALSE)</f>
        <v>Rt 58 - Interest &amp; Principal - Per Code of VA §33.2- 2300, accounts for the accumulation of resources for, and payment of, General Long-Term Debt Principal and Interest on Bonds of the US Rt. 58 Project.</v>
      </c>
      <c r="M1176" s="6" t="str">
        <f t="shared" si="200"/>
        <v>N/A</v>
      </c>
      <c r="N1176" s="6" t="s">
        <v>2886</v>
      </c>
      <c r="O1176" s="6" t="str">
        <f t="shared" si="201"/>
        <v>N/A</v>
      </c>
      <c r="P1176" s="5" t="s">
        <v>2886</v>
      </c>
      <c r="Q1176" s="6" t="str">
        <f t="shared" si="202"/>
        <v>N/A</v>
      </c>
      <c r="R1176" s="7" t="str">
        <f t="shared" si="203"/>
        <v>Yes</v>
      </c>
      <c r="S1176" s="5" t="str">
        <f t="shared" si="204"/>
        <v>Answer Required</v>
      </c>
      <c r="T1176" s="6" t="str">
        <f t="shared" si="205"/>
        <v>N/A</v>
      </c>
      <c r="U1176" s="7" t="str">
        <f t="shared" si="206"/>
        <v>No</v>
      </c>
      <c r="V1176" s="5" t="str">
        <f t="shared" si="207"/>
        <v>Answer Required</v>
      </c>
      <c r="W1176" s="6" t="str">
        <f t="shared" si="208"/>
        <v>N/A</v>
      </c>
      <c r="X1176" s="5" t="s">
        <v>2886</v>
      </c>
    </row>
    <row r="1177" spans="1:24" ht="60" x14ac:dyDescent="0.25">
      <c r="A1177" s="77">
        <f>VLOOKUP(C1177,'BU and Control BU Listing'!A:E,5,FALSE)</f>
        <v>50100</v>
      </c>
      <c r="B1177" s="80" t="s">
        <v>4540</v>
      </c>
      <c r="C1177" s="22" t="str">
        <f t="shared" si="198"/>
        <v>50100</v>
      </c>
      <c r="D1177" s="22" t="str">
        <f t="shared" si="199"/>
        <v>07600</v>
      </c>
      <c r="E1177" s="21" t="str">
        <f>VLOOKUP(B1177,'Table A as of March 2024'!A:G,7,FALSE)</f>
        <v>VA Dept of Transportation</v>
      </c>
      <c r="F1177" s="21" t="str">
        <f>VLOOKUP(B1177,'Table A as of March 2024'!A:H,8,FALSE)</f>
        <v>No Va Transportation Dist Fd</v>
      </c>
      <c r="G1177" s="11" t="str">
        <f>VLOOKUP(B1177,'Table A as of March 2024'!A:I,9,FALSE)</f>
        <v>110</v>
      </c>
      <c r="H1177" t="str">
        <f>VLOOKUP(B1177,'Table A as of March 2024'!A:L,12,FALSE)</f>
        <v>No</v>
      </c>
      <c r="I1177" s="9" t="str">
        <f>VLOOKUP(B1177,'Table A as of March 2024'!A:M,13,FALSE)</f>
        <v>R</v>
      </c>
      <c r="J1177" t="str">
        <f>VLOOKUP(B1177,'Table A as of March 2024'!A:O,15,FALSE)</f>
        <v>C</v>
      </c>
      <c r="K1177" t="str">
        <f>VLOOKUP(G1177,'ACFR Class Vlookup'!A:B,2,FALSE)</f>
        <v>Governmental</v>
      </c>
      <c r="L1177" s="1" t="str">
        <f>VLOOKUP(D1177,'Fund Information'!A:F,6,FALSE)</f>
        <v>Northern Virginia Transportation District Fund - Accounts for Revenues and Expenditures for Construction of an adequate, Modern, Safe, and Efficient Transportation Network in Northern Virginia.  Revenues are Derived from Bond sales and a Portion of State Recordation taxes.</v>
      </c>
      <c r="M1177" s="6" t="str">
        <f t="shared" si="200"/>
        <v>N/A</v>
      </c>
      <c r="N1177" s="6" t="s">
        <v>2886</v>
      </c>
      <c r="O1177" s="6" t="str">
        <f t="shared" si="201"/>
        <v>N/A</v>
      </c>
      <c r="P1177" s="5" t="s">
        <v>2886</v>
      </c>
      <c r="Q1177" s="6" t="str">
        <f t="shared" si="202"/>
        <v>N/A</v>
      </c>
      <c r="R1177" s="7" t="str">
        <f t="shared" si="203"/>
        <v>No</v>
      </c>
      <c r="S1177" s="5" t="str">
        <f t="shared" si="204"/>
        <v>Answer Required</v>
      </c>
      <c r="T1177" s="6" t="str">
        <f t="shared" si="205"/>
        <v>N/A</v>
      </c>
      <c r="U1177" s="7" t="str">
        <f t="shared" si="206"/>
        <v>Yes</v>
      </c>
      <c r="V1177" s="5" t="str">
        <f t="shared" si="207"/>
        <v>Answer Required</v>
      </c>
      <c r="W1177" s="6" t="str">
        <f t="shared" si="208"/>
        <v>N/A</v>
      </c>
      <c r="X1177" s="5" t="s">
        <v>2886</v>
      </c>
    </row>
    <row r="1178" spans="1:24" ht="45" x14ac:dyDescent="0.25">
      <c r="A1178" s="77">
        <f>VLOOKUP(C1178,'BU and Control BU Listing'!A:E,5,FALSE)</f>
        <v>50100</v>
      </c>
      <c r="B1178" s="80" t="s">
        <v>4541</v>
      </c>
      <c r="C1178" s="22" t="str">
        <f t="shared" si="198"/>
        <v>50100</v>
      </c>
      <c r="D1178" s="22" t="str">
        <f t="shared" si="199"/>
        <v>07601</v>
      </c>
      <c r="E1178" s="21" t="str">
        <f>VLOOKUP(B1178,'Table A as of March 2024'!A:G,7,FALSE)</f>
        <v>VA Dept of Transportation</v>
      </c>
      <c r="F1178" s="21" t="str">
        <f>VLOOKUP(B1178,'Table A as of March 2024'!A:H,8,FALSE)</f>
        <v>NVTD - Construction Fund</v>
      </c>
      <c r="G1178" s="11" t="str">
        <f>VLOOKUP(B1178,'Table A as of March 2024'!A:I,9,FALSE)</f>
        <v>110</v>
      </c>
      <c r="H1178" t="str">
        <f>VLOOKUP(B1178,'Table A as of March 2024'!A:L,12,FALSE)</f>
        <v>No</v>
      </c>
      <c r="I1178" s="9" t="str">
        <f>VLOOKUP(B1178,'Table A as of March 2024'!A:M,13,FALSE)</f>
        <v>R</v>
      </c>
      <c r="J1178" t="str">
        <f>VLOOKUP(B1178,'Table A as of March 2024'!A:O,15,FALSE)</f>
        <v>C</v>
      </c>
      <c r="K1178" t="str">
        <f>VLOOKUP(G1178,'ACFR Class Vlookup'!A:B,2,FALSE)</f>
        <v>Governmental</v>
      </c>
      <c r="L1178" s="1" t="str">
        <f>VLOOKUP(D1178,'Fund Information'!A:F,6,FALSE)</f>
        <v>NVTD - Construction Fund - Per Code of VA §33.2-2400, accounts for the bond proceeds, investment revenue, and expenditures related to the actual construction cost of the NVTD projects.</v>
      </c>
      <c r="M1178" s="6" t="str">
        <f t="shared" si="200"/>
        <v>N/A</v>
      </c>
      <c r="N1178" s="6" t="s">
        <v>2886</v>
      </c>
      <c r="O1178" s="6" t="str">
        <f t="shared" si="201"/>
        <v>N/A</v>
      </c>
      <c r="P1178" s="5" t="s">
        <v>2886</v>
      </c>
      <c r="Q1178" s="6" t="str">
        <f t="shared" si="202"/>
        <v>N/A</v>
      </c>
      <c r="R1178" s="7" t="str">
        <f t="shared" si="203"/>
        <v>No</v>
      </c>
      <c r="S1178" s="5" t="str">
        <f t="shared" si="204"/>
        <v>Answer Required</v>
      </c>
      <c r="T1178" s="6" t="str">
        <f t="shared" si="205"/>
        <v>N/A</v>
      </c>
      <c r="U1178" s="7" t="str">
        <f t="shared" si="206"/>
        <v>Yes</v>
      </c>
      <c r="V1178" s="5" t="str">
        <f t="shared" si="207"/>
        <v>Answer Required</v>
      </c>
      <c r="W1178" s="6" t="str">
        <f t="shared" si="208"/>
        <v>N/A</v>
      </c>
      <c r="X1178" s="5" t="s">
        <v>2886</v>
      </c>
    </row>
    <row r="1179" spans="1:24" ht="45" x14ac:dyDescent="0.25">
      <c r="A1179" s="77">
        <f>VLOOKUP(C1179,'BU and Control BU Listing'!A:E,5,FALSE)</f>
        <v>50100</v>
      </c>
      <c r="B1179" s="80" t="s">
        <v>4542</v>
      </c>
      <c r="C1179" s="22" t="str">
        <f t="shared" si="198"/>
        <v>50100</v>
      </c>
      <c r="D1179" s="22" t="str">
        <f t="shared" si="199"/>
        <v>07604</v>
      </c>
      <c r="E1179" s="21" t="str">
        <f>VLOOKUP(B1179,'Table A as of March 2024'!A:G,7,FALSE)</f>
        <v>VA Dept of Transportation</v>
      </c>
      <c r="F1179" s="21" t="str">
        <f>VLOOKUP(B1179,'Table A as of March 2024'!A:H,8,FALSE)</f>
        <v>NVTD - Interest &amp; Principal</v>
      </c>
      <c r="G1179" s="11" t="str">
        <f>VLOOKUP(B1179,'Table A as of March 2024'!A:I,9,FALSE)</f>
        <v>150</v>
      </c>
      <c r="H1179" t="str">
        <f>VLOOKUP(B1179,'Table A as of March 2024'!A:L,12,FALSE)</f>
        <v>No</v>
      </c>
      <c r="I1179" s="9" t="str">
        <f>VLOOKUP(B1179,'Table A as of March 2024'!A:M,13,FALSE)</f>
        <v>R</v>
      </c>
      <c r="J1179" t="str">
        <f>VLOOKUP(B1179,'Table A as of March 2024'!A:O,15,FALSE)</f>
        <v>R</v>
      </c>
      <c r="K1179" t="str">
        <f>VLOOKUP(G1179,'ACFR Class Vlookup'!A:B,2,FALSE)</f>
        <v>Governmental</v>
      </c>
      <c r="L1179" s="1" t="str">
        <f>VLOOKUP(D1179,'Fund Information'!A:F,6,FALSE)</f>
        <v>NVTD - Interest &amp; Principal - Per Code of VA §33.2-2400, accounts for the accumulation of resources for, and payment of, General Long-Term Debt Principal and Interest on Bonds Northern Virginia Transportation District.</v>
      </c>
      <c r="M1179" s="6" t="str">
        <f t="shared" si="200"/>
        <v>N/A</v>
      </c>
      <c r="N1179" s="6" t="s">
        <v>2886</v>
      </c>
      <c r="O1179" s="6" t="str">
        <f t="shared" si="201"/>
        <v>N/A</v>
      </c>
      <c r="P1179" s="5" t="s">
        <v>2886</v>
      </c>
      <c r="Q1179" s="6" t="str">
        <f t="shared" si="202"/>
        <v>N/A</v>
      </c>
      <c r="R1179" s="7" t="str">
        <f t="shared" si="203"/>
        <v>Yes</v>
      </c>
      <c r="S1179" s="5" t="str">
        <f t="shared" si="204"/>
        <v>Answer Required</v>
      </c>
      <c r="T1179" s="6" t="str">
        <f t="shared" si="205"/>
        <v>N/A</v>
      </c>
      <c r="U1179" s="7" t="str">
        <f t="shared" si="206"/>
        <v>No</v>
      </c>
      <c r="V1179" s="5" t="str">
        <f t="shared" si="207"/>
        <v>Answer Required</v>
      </c>
      <c r="W1179" s="6" t="str">
        <f t="shared" si="208"/>
        <v>N/A</v>
      </c>
      <c r="X1179" s="5" t="s">
        <v>2886</v>
      </c>
    </row>
    <row r="1180" spans="1:24" ht="60" x14ac:dyDescent="0.25">
      <c r="A1180" s="77">
        <f>VLOOKUP(C1180,'BU and Control BU Listing'!A:E,5,FALSE)</f>
        <v>50100</v>
      </c>
      <c r="B1180" s="80" t="s">
        <v>4543</v>
      </c>
      <c r="C1180" s="22" t="str">
        <f t="shared" si="198"/>
        <v>50100</v>
      </c>
      <c r="D1180" s="22" t="str">
        <f t="shared" si="199"/>
        <v>07610</v>
      </c>
      <c r="E1180" s="21" t="str">
        <f>VLOOKUP(B1180,'Table A as of March 2024'!A:G,7,FALSE)</f>
        <v>VA Dept of Transportation</v>
      </c>
      <c r="F1180" s="21" t="str">
        <f>VLOOKUP(B1180,'Table A as of March 2024'!A:H,8,FALSE)</f>
        <v>Oak Grove Connector-TISAF</v>
      </c>
      <c r="G1180" s="11" t="str">
        <f>VLOOKUP(B1180,'Table A as of March 2024'!A:I,9,FALSE)</f>
        <v>110</v>
      </c>
      <c r="H1180" t="str">
        <f>VLOOKUP(B1180,'Table A as of March 2024'!A:L,12,FALSE)</f>
        <v>No</v>
      </c>
      <c r="I1180" s="9" t="str">
        <f>VLOOKUP(B1180,'Table A as of March 2024'!A:M,13,FALSE)</f>
        <v>R</v>
      </c>
      <c r="J1180" t="str">
        <f>VLOOKUP(B1180,'Table A as of March 2024'!A:O,15,FALSE)</f>
        <v>C</v>
      </c>
      <c r="K1180" t="str">
        <f>VLOOKUP(G1180,'ACFR Class Vlookup'!A:B,2,FALSE)</f>
        <v>Governmental</v>
      </c>
      <c r="L1180" s="1" t="str">
        <f>VLOOKUP(D1180,'Fund Information'!A:F,6,FALSE)</f>
        <v>Transportation Improvement Set-Aside Fund - Accounts for the receipt of interest, recordation taxes, and bond proceeds and the disbursements for construction costs and debt payment relating to the City of Chesapeake Oak Grove Connector Transp. Set-aside project.</v>
      </c>
      <c r="M1180" s="6" t="str">
        <f t="shared" si="200"/>
        <v>N/A</v>
      </c>
      <c r="N1180" s="6" t="s">
        <v>2886</v>
      </c>
      <c r="O1180" s="6" t="str">
        <f t="shared" si="201"/>
        <v>N/A</v>
      </c>
      <c r="P1180" s="5" t="s">
        <v>2886</v>
      </c>
      <c r="Q1180" s="6" t="str">
        <f t="shared" si="202"/>
        <v>N/A</v>
      </c>
      <c r="R1180" s="7" t="str">
        <f t="shared" si="203"/>
        <v>No</v>
      </c>
      <c r="S1180" s="5" t="str">
        <f t="shared" si="204"/>
        <v>Answer Required</v>
      </c>
      <c r="T1180" s="6" t="str">
        <f t="shared" si="205"/>
        <v>N/A</v>
      </c>
      <c r="U1180" s="7" t="str">
        <f t="shared" si="206"/>
        <v>Yes</v>
      </c>
      <c r="V1180" s="5" t="str">
        <f t="shared" si="207"/>
        <v>Answer Required</v>
      </c>
      <c r="W1180" s="6" t="str">
        <f t="shared" si="208"/>
        <v>N/A</v>
      </c>
      <c r="X1180" s="5" t="s">
        <v>2886</v>
      </c>
    </row>
    <row r="1181" spans="1:24" ht="60" x14ac:dyDescent="0.25">
      <c r="A1181" s="77">
        <f>VLOOKUP(C1181,'BU and Control BU Listing'!A:E,5,FALSE)</f>
        <v>50100</v>
      </c>
      <c r="B1181" s="80" t="s">
        <v>4545</v>
      </c>
      <c r="C1181" s="22" t="str">
        <f t="shared" si="198"/>
        <v>50100</v>
      </c>
      <c r="D1181" s="22" t="str">
        <f t="shared" si="199"/>
        <v>07750</v>
      </c>
      <c r="E1181" s="21" t="str">
        <f>VLOOKUP(B1181,'Table A as of March 2024'!A:G,7,FALSE)</f>
        <v>VA Dept of Transportation</v>
      </c>
      <c r="F1181" s="21" t="str">
        <f>VLOOKUP(B1181,'Table A as of March 2024'!A:H,8,FALSE)</f>
        <v>Route 28 Fund</v>
      </c>
      <c r="G1181" s="11" t="str">
        <f>VLOOKUP(B1181,'Table A as of March 2024'!A:I,9,FALSE)</f>
        <v>110</v>
      </c>
      <c r="H1181" t="str">
        <f>VLOOKUP(B1181,'Table A as of March 2024'!A:L,12,FALSE)</f>
        <v>No</v>
      </c>
      <c r="I1181" s="9" t="str">
        <f>VLOOKUP(B1181,'Table A as of March 2024'!A:M,13,FALSE)</f>
        <v>R</v>
      </c>
      <c r="J1181" t="str">
        <f>VLOOKUP(B1181,'Table A as of March 2024'!A:O,15,FALSE)</f>
        <v>C</v>
      </c>
      <c r="K1181" t="str">
        <f>VLOOKUP(G1181,'ACFR Class Vlookup'!A:B,2,FALSE)</f>
        <v>Governmental</v>
      </c>
      <c r="L1181" s="1" t="str">
        <f>VLOOKUP(D1181,'Fund Information'!A:F,6,FALSE)</f>
        <v>Route 28 Fund - Accounts for Revenues and Expenditures for Improvement to Route 28 in Fairfax and Loudoun Counties.  Revenues are Derived from Bond Sales and a Special Improvements Tax Levied by the Boards of Supervisors of Loudon and Fairfax at the request of HTID.</v>
      </c>
      <c r="M1181" s="6" t="str">
        <f t="shared" si="200"/>
        <v>N/A</v>
      </c>
      <c r="N1181" s="6" t="s">
        <v>2886</v>
      </c>
      <c r="O1181" s="6" t="str">
        <f t="shared" si="201"/>
        <v>N/A</v>
      </c>
      <c r="P1181" s="5" t="s">
        <v>2886</v>
      </c>
      <c r="Q1181" s="6" t="str">
        <f t="shared" si="202"/>
        <v>N/A</v>
      </c>
      <c r="R1181" s="7" t="str">
        <f t="shared" si="203"/>
        <v>No</v>
      </c>
      <c r="S1181" s="5" t="str">
        <f t="shared" si="204"/>
        <v>Answer Required</v>
      </c>
      <c r="T1181" s="6" t="str">
        <f t="shared" si="205"/>
        <v>N/A</v>
      </c>
      <c r="U1181" s="7" t="str">
        <f t="shared" si="206"/>
        <v>Yes</v>
      </c>
      <c r="V1181" s="5" t="str">
        <f t="shared" si="207"/>
        <v>Answer Required</v>
      </c>
      <c r="W1181" s="6" t="str">
        <f t="shared" si="208"/>
        <v>N/A</v>
      </c>
      <c r="X1181" s="5" t="s">
        <v>2886</v>
      </c>
    </row>
    <row r="1182" spans="1:24" ht="45" x14ac:dyDescent="0.25">
      <c r="A1182" s="77">
        <f>VLOOKUP(C1182,'BU and Control BU Listing'!A:E,5,FALSE)</f>
        <v>50100</v>
      </c>
      <c r="B1182" s="80" t="s">
        <v>4546</v>
      </c>
      <c r="C1182" s="22" t="str">
        <f t="shared" si="198"/>
        <v>50100</v>
      </c>
      <c r="D1182" s="22" t="str">
        <f t="shared" si="199"/>
        <v>07751</v>
      </c>
      <c r="E1182" s="21" t="str">
        <f>VLOOKUP(B1182,'Table A as of March 2024'!A:G,7,FALSE)</f>
        <v>VA Dept of Transportation</v>
      </c>
      <c r="F1182" s="21" t="str">
        <f>VLOOKUP(B1182,'Table A as of March 2024'!A:H,8,FALSE)</f>
        <v>Rt 28 - Construction Fund</v>
      </c>
      <c r="G1182" s="11" t="str">
        <f>VLOOKUP(B1182,'Table A as of March 2024'!A:I,9,FALSE)</f>
        <v>110</v>
      </c>
      <c r="H1182" t="str">
        <f>VLOOKUP(B1182,'Table A as of March 2024'!A:L,12,FALSE)</f>
        <v>No</v>
      </c>
      <c r="I1182" s="9" t="str">
        <f>VLOOKUP(B1182,'Table A as of March 2024'!A:M,13,FALSE)</f>
        <v>R</v>
      </c>
      <c r="J1182" t="str">
        <f>VLOOKUP(B1182,'Table A as of March 2024'!A:O,15,FALSE)</f>
        <v>C</v>
      </c>
      <c r="K1182" t="str">
        <f>VLOOKUP(G1182,'ACFR Class Vlookup'!A:B,2,FALSE)</f>
        <v>Governmental</v>
      </c>
      <c r="L1182" s="1" t="str">
        <f>VLOOKUP(D1182,'Fund Information'!A:F,6,FALSE)</f>
        <v>Rt 28 - Construction Fund - Accounts for the bond proceeds, investment revenue, and expenditures related to the actual construction cost of the Rt 28 project.</v>
      </c>
      <c r="M1182" s="6" t="str">
        <f t="shared" si="200"/>
        <v>N/A</v>
      </c>
      <c r="N1182" s="6" t="s">
        <v>2886</v>
      </c>
      <c r="O1182" s="6" t="str">
        <f t="shared" si="201"/>
        <v>N/A</v>
      </c>
      <c r="P1182" s="5" t="s">
        <v>2886</v>
      </c>
      <c r="Q1182" s="6" t="str">
        <f t="shared" si="202"/>
        <v>N/A</v>
      </c>
      <c r="R1182" s="7" t="str">
        <f t="shared" si="203"/>
        <v>No</v>
      </c>
      <c r="S1182" s="5" t="str">
        <f t="shared" si="204"/>
        <v>Answer Required</v>
      </c>
      <c r="T1182" s="6" t="str">
        <f t="shared" si="205"/>
        <v>N/A</v>
      </c>
      <c r="U1182" s="7" t="str">
        <f t="shared" si="206"/>
        <v>Yes</v>
      </c>
      <c r="V1182" s="5" t="str">
        <f t="shared" si="207"/>
        <v>Answer Required</v>
      </c>
      <c r="W1182" s="6" t="str">
        <f t="shared" si="208"/>
        <v>N/A</v>
      </c>
      <c r="X1182" s="5" t="s">
        <v>2886</v>
      </c>
    </row>
    <row r="1183" spans="1:24" ht="45" x14ac:dyDescent="0.25">
      <c r="A1183" s="77">
        <f>VLOOKUP(C1183,'BU and Control BU Listing'!A:E,5,FALSE)</f>
        <v>50100</v>
      </c>
      <c r="B1183" s="80" t="s">
        <v>4547</v>
      </c>
      <c r="C1183" s="22" t="str">
        <f t="shared" si="198"/>
        <v>50100</v>
      </c>
      <c r="D1183" s="22" t="str">
        <f t="shared" si="199"/>
        <v>07754</v>
      </c>
      <c r="E1183" s="21" t="str">
        <f>VLOOKUP(B1183,'Table A as of March 2024'!A:G,7,FALSE)</f>
        <v>VA Dept of Transportation</v>
      </c>
      <c r="F1183" s="21" t="str">
        <f>VLOOKUP(B1183,'Table A as of March 2024'!A:H,8,FALSE)</f>
        <v>Rt 28 - Interest &amp; Principal</v>
      </c>
      <c r="G1183" s="11" t="str">
        <f>VLOOKUP(B1183,'Table A as of March 2024'!A:I,9,FALSE)</f>
        <v>150</v>
      </c>
      <c r="H1183" t="str">
        <f>VLOOKUP(B1183,'Table A as of March 2024'!A:L,12,FALSE)</f>
        <v>No</v>
      </c>
      <c r="I1183" s="9" t="str">
        <f>VLOOKUP(B1183,'Table A as of March 2024'!A:M,13,FALSE)</f>
        <v>R</v>
      </c>
      <c r="J1183" t="str">
        <f>VLOOKUP(B1183,'Table A as of March 2024'!A:O,15,FALSE)</f>
        <v>R</v>
      </c>
      <c r="K1183" t="str">
        <f>VLOOKUP(G1183,'ACFR Class Vlookup'!A:B,2,FALSE)</f>
        <v>Governmental</v>
      </c>
      <c r="L1183" s="1" t="str">
        <f>VLOOKUP(D1183,'Fund Information'!A:F,6,FALSE)</f>
        <v>Rt 28 - Interest &amp; Principal - Accounts for the Accumulation of Resources for, and payment of, General Long-Term Debt Principal and Interest on Bonds of the Rt. 28 Project.</v>
      </c>
      <c r="M1183" s="6" t="str">
        <f t="shared" si="200"/>
        <v>N/A</v>
      </c>
      <c r="N1183" s="6" t="s">
        <v>2886</v>
      </c>
      <c r="O1183" s="6" t="str">
        <f t="shared" si="201"/>
        <v>N/A</v>
      </c>
      <c r="P1183" s="5" t="s">
        <v>2886</v>
      </c>
      <c r="Q1183" s="6" t="str">
        <f t="shared" si="202"/>
        <v>N/A</v>
      </c>
      <c r="R1183" s="7" t="str">
        <f t="shared" si="203"/>
        <v>Yes</v>
      </c>
      <c r="S1183" s="5" t="str">
        <f t="shared" si="204"/>
        <v>Answer Required</v>
      </c>
      <c r="T1183" s="6" t="str">
        <f t="shared" si="205"/>
        <v>N/A</v>
      </c>
      <c r="U1183" s="7" t="str">
        <f t="shared" si="206"/>
        <v>No</v>
      </c>
      <c r="V1183" s="5" t="str">
        <f t="shared" si="207"/>
        <v>Answer Required</v>
      </c>
      <c r="W1183" s="6" t="str">
        <f t="shared" si="208"/>
        <v>N/A</v>
      </c>
      <c r="X1183" s="5" t="s">
        <v>2886</v>
      </c>
    </row>
    <row r="1184" spans="1:24" ht="165" x14ac:dyDescent="0.25">
      <c r="A1184" s="77">
        <f>VLOOKUP(C1184,'BU and Control BU Listing'!A:E,5,FALSE)</f>
        <v>50100</v>
      </c>
      <c r="B1184" s="80" t="s">
        <v>8254</v>
      </c>
      <c r="C1184" s="22" t="str">
        <f t="shared" si="198"/>
        <v>50100</v>
      </c>
      <c r="D1184" s="22" t="str">
        <f t="shared" si="199"/>
        <v>07861</v>
      </c>
      <c r="E1184" s="21" t="str">
        <f>VLOOKUP(B1184,'Table A as of March 2024'!A:G,7,FALSE)</f>
        <v>VA Dept of Transportation</v>
      </c>
      <c r="F1184" s="21" t="str">
        <f>VLOOKUP(B1184,'Table A as of March 2024'!A:H,8,FALSE)</f>
        <v>I-81 - Bond Construction Fund</v>
      </c>
      <c r="G1184" s="11" t="str">
        <f>VLOOKUP(B1184,'Table A as of March 2024'!A:I,9,FALSE)</f>
        <v>110</v>
      </c>
      <c r="H1184" t="str">
        <f>VLOOKUP(B1184,'Table A as of March 2024'!A:L,12,FALSE)</f>
        <v>No</v>
      </c>
      <c r="I1184" s="9" t="str">
        <f>VLOOKUP(B1184,'Table A as of March 2024'!A:M,13,FALSE)</f>
        <v>R</v>
      </c>
      <c r="J1184" t="str">
        <f>VLOOKUP(B1184,'Table A as of March 2024'!A:O,15,FALSE)</f>
        <v>C</v>
      </c>
      <c r="K1184" t="str">
        <f>VLOOKUP(G1184,'ACFR Class Vlookup'!A:B,2,FALSE)</f>
        <v>Governmental</v>
      </c>
      <c r="L1184" s="1" t="str">
        <f>VLOOKUP(D1184,'Fund Information'!A:F,6,FALSE)</f>
        <v>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 Moneys in the Fund shall be used solely for the purposes of funding § 33.2-3601 “Interstate 81 Corridor Improvement Program’ debt service obligations. 
Series 2021 is authorized by a resolution adopted by the Commonwealth Transportation Board (CTB) on May 19, 2021 and a resolution adopted by the Commonwealth of Virginia Treasury Board on July 28, 2021.</v>
      </c>
      <c r="M1184" s="6" t="str">
        <f t="shared" si="200"/>
        <v>N/A</v>
      </c>
      <c r="N1184" s="6" t="s">
        <v>2886</v>
      </c>
      <c r="O1184" s="6" t="str">
        <f t="shared" si="201"/>
        <v>N/A</v>
      </c>
      <c r="P1184" s="5" t="s">
        <v>2886</v>
      </c>
      <c r="Q1184" s="6" t="str">
        <f t="shared" si="202"/>
        <v>N/A</v>
      </c>
      <c r="R1184" s="7" t="str">
        <f t="shared" si="203"/>
        <v>No</v>
      </c>
      <c r="S1184" s="5" t="str">
        <f t="shared" si="204"/>
        <v>Answer Required</v>
      </c>
      <c r="T1184" s="6" t="str">
        <f t="shared" si="205"/>
        <v>N/A</v>
      </c>
      <c r="U1184" s="7" t="str">
        <f t="shared" si="206"/>
        <v>Yes</v>
      </c>
      <c r="V1184" s="5" t="str">
        <f t="shared" si="207"/>
        <v>Answer Required</v>
      </c>
      <c r="W1184" s="6" t="str">
        <f t="shared" si="208"/>
        <v>N/A</v>
      </c>
      <c r="X1184" s="5" t="s">
        <v>2886</v>
      </c>
    </row>
    <row r="1185" spans="1:24" ht="120" x14ac:dyDescent="0.25">
      <c r="A1185" s="77">
        <f>VLOOKUP(C1185,'BU and Control BU Listing'!A:E,5,FALSE)</f>
        <v>50100</v>
      </c>
      <c r="B1185" s="80" t="s">
        <v>9136</v>
      </c>
      <c r="C1185" s="22" t="str">
        <f t="shared" si="198"/>
        <v>50100</v>
      </c>
      <c r="D1185" s="22" t="str">
        <f t="shared" si="199"/>
        <v>07862</v>
      </c>
      <c r="E1185" s="21" t="s">
        <v>2725</v>
      </c>
      <c r="F1185" s="21" t="s">
        <v>8990</v>
      </c>
      <c r="G1185" s="11" t="s">
        <v>2255</v>
      </c>
      <c r="H1185" t="s">
        <v>2890</v>
      </c>
      <c r="I1185" s="9" t="s">
        <v>2248</v>
      </c>
      <c r="J1185" t="s">
        <v>2241</v>
      </c>
      <c r="K1185" t="str">
        <f>VLOOKUP(G1185,'ACFR Class Vlookup'!A:B,2,FALSE)</f>
        <v>Governmental</v>
      </c>
      <c r="L1185" s="1" t="str">
        <f>VLOOKUP(D1185,'Fund Information'!A:F,6,FALSE)</f>
        <v>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Moneys in the Fund shall be used solely for the purposes of funding § 33.2-3601 “Interstate 81 Corridor Improvement Program’. The Department currently has one TIFIA Rural Loan and anticipates additional loans in the future.</v>
      </c>
      <c r="M1185" s="6" t="str">
        <f t="shared" si="200"/>
        <v>N/A</v>
      </c>
      <c r="N1185" s="6" t="s">
        <v>2886</v>
      </c>
      <c r="O1185" s="6" t="str">
        <f t="shared" si="201"/>
        <v>N/A</v>
      </c>
      <c r="P1185" s="5" t="s">
        <v>2886</v>
      </c>
      <c r="Q1185" s="6" t="str">
        <f t="shared" si="202"/>
        <v>N/A</v>
      </c>
      <c r="R1185" s="7" t="str">
        <f t="shared" si="203"/>
        <v>No</v>
      </c>
      <c r="S1185" s="5" t="str">
        <f t="shared" si="204"/>
        <v>Answer Required</v>
      </c>
      <c r="T1185" s="6" t="str">
        <f t="shared" si="205"/>
        <v>N/A</v>
      </c>
      <c r="U1185" s="7" t="str">
        <f t="shared" si="206"/>
        <v>Yes</v>
      </c>
      <c r="V1185" s="5" t="str">
        <f t="shared" si="207"/>
        <v>Answer Required</v>
      </c>
      <c r="W1185" s="6" t="str">
        <f t="shared" si="208"/>
        <v>N/A</v>
      </c>
      <c r="X1185" s="5" t="s">
        <v>2886</v>
      </c>
    </row>
    <row r="1186" spans="1:24" ht="150" x14ac:dyDescent="0.25">
      <c r="A1186" s="77">
        <f>VLOOKUP(C1186,'BU and Control BU Listing'!A:E,5,FALSE)</f>
        <v>50100</v>
      </c>
      <c r="B1186" s="80" t="s">
        <v>8255</v>
      </c>
      <c r="C1186" s="22" t="str">
        <f t="shared" si="198"/>
        <v>50100</v>
      </c>
      <c r="D1186" s="22" t="str">
        <f t="shared" si="199"/>
        <v>07864</v>
      </c>
      <c r="E1186" s="21" t="str">
        <f>VLOOKUP(B1186,'Table A as of March 2024'!A:G,7,FALSE)</f>
        <v>VA Dept of Transportation</v>
      </c>
      <c r="F1186" s="21" t="str">
        <f>VLOOKUP(B1186,'Table A as of March 2024'!A:H,8,FALSE)</f>
        <v>I-81 – Principal &amp; Interest</v>
      </c>
      <c r="G1186" s="11" t="str">
        <f>VLOOKUP(B1186,'Table A as of March 2024'!A:I,9,FALSE)</f>
        <v>150</v>
      </c>
      <c r="H1186" t="str">
        <f>VLOOKUP(B1186,'Table A as of March 2024'!A:L,12,FALSE)</f>
        <v>No</v>
      </c>
      <c r="I1186" s="9" t="str">
        <f>VLOOKUP(B1186,'Table A as of March 2024'!A:M,13,FALSE)</f>
        <v>R</v>
      </c>
      <c r="J1186" t="str">
        <f>VLOOKUP(B1186,'Table A as of March 2024'!A:O,15,FALSE)</f>
        <v>R</v>
      </c>
      <c r="K1186" t="str">
        <f>VLOOKUP(G1186,'ACFR Class Vlookup'!A:B,2,FALSE)</f>
        <v>Governmental</v>
      </c>
      <c r="L1186" s="1" t="str">
        <f>VLOOKUP(D1186,'Fund Information'!A:F,6,FALSE)</f>
        <v>The issuance of Bonds is authorized by the provisions of (i) the Commonwealth Transportation Interstate 81 Corridor Bond Act of 2020, enactment clause 15 of Chapter 1230 of the Acts of the General Assembly of the Commonwealth of Virginia, 2020 Reconvened Session; (ii) Established per § 33.2-1700 Et seq. . Moneys in the Fund shall be used solely for the purposes of funding § 33.2-3601 “Interstate 81 Corridor Improvement Program’ debt service obligations. 
Debt Service for this series will continue until May 2057 and total $169,260,991.25</v>
      </c>
      <c r="M1186" s="6" t="str">
        <f t="shared" si="200"/>
        <v>N/A</v>
      </c>
      <c r="N1186" s="6" t="s">
        <v>2886</v>
      </c>
      <c r="O1186" s="6" t="str">
        <f t="shared" si="201"/>
        <v>N/A</v>
      </c>
      <c r="P1186" s="5" t="s">
        <v>2886</v>
      </c>
      <c r="Q1186" s="6" t="str">
        <f t="shared" si="202"/>
        <v>N/A</v>
      </c>
      <c r="R1186" s="7" t="str">
        <f t="shared" si="203"/>
        <v>Yes</v>
      </c>
      <c r="S1186" s="5" t="str">
        <f t="shared" si="204"/>
        <v>Answer Required</v>
      </c>
      <c r="T1186" s="6" t="str">
        <f t="shared" si="205"/>
        <v>N/A</v>
      </c>
      <c r="U1186" s="7" t="str">
        <f t="shared" si="206"/>
        <v>No</v>
      </c>
      <c r="V1186" s="5" t="str">
        <f t="shared" si="207"/>
        <v>Answer Required</v>
      </c>
      <c r="W1186" s="6" t="str">
        <f t="shared" si="208"/>
        <v>N/A</v>
      </c>
      <c r="X1186" s="5" t="s">
        <v>2886</v>
      </c>
    </row>
    <row r="1187" spans="1:24" ht="30" x14ac:dyDescent="0.25">
      <c r="A1187" s="77">
        <f>VLOOKUP(C1187,'BU and Control BU Listing'!A:E,5,FALSE)</f>
        <v>50100</v>
      </c>
      <c r="B1187" s="80" t="s">
        <v>4552</v>
      </c>
      <c r="C1187" s="22" t="str">
        <f t="shared" si="198"/>
        <v>50100</v>
      </c>
      <c r="D1187" s="22" t="str">
        <f t="shared" si="199"/>
        <v>07941</v>
      </c>
      <c r="E1187" s="21" t="str">
        <f>VLOOKUP(B1187,'Table A as of March 2024'!A:G,7,FALSE)</f>
        <v>VA Dept of Transportation</v>
      </c>
      <c r="F1187" s="21" t="str">
        <f>VLOOKUP(B1187,'Table A as of March 2024'!A:H,8,FALSE)</f>
        <v>Fed Hwy Reimb Anticip Notes</v>
      </c>
      <c r="G1187" s="11" t="str">
        <f>VLOOKUP(B1187,'Table A as of March 2024'!A:I,9,FALSE)</f>
        <v>110</v>
      </c>
      <c r="H1187" t="str">
        <f>VLOOKUP(B1187,'Table A as of March 2024'!A:L,12,FALSE)</f>
        <v>No</v>
      </c>
      <c r="I1187" s="9" t="str">
        <f>VLOOKUP(B1187,'Table A as of March 2024'!A:M,13,FALSE)</f>
        <v>R</v>
      </c>
      <c r="J1187" t="str">
        <f>VLOOKUP(B1187,'Table A as of March 2024'!A:O,15,FALSE)</f>
        <v>R</v>
      </c>
      <c r="K1187" t="str">
        <f>VLOOKUP(G1187,'ACFR Class Vlookup'!A:B,2,FALSE)</f>
        <v>Governmental</v>
      </c>
      <c r="L1187" s="1" t="str">
        <f>VLOOKUP(D1187,'Fund Information'!A:F,6,FALSE)</f>
        <v>FRAN - Code of Virginia 33.2-1708 relating to funding of priority transportation projects.</v>
      </c>
      <c r="M1187" s="6" t="str">
        <f t="shared" si="200"/>
        <v>N/A</v>
      </c>
      <c r="N1187" s="6" t="s">
        <v>2886</v>
      </c>
      <c r="O1187" s="6" t="str">
        <f t="shared" si="201"/>
        <v>N/A</v>
      </c>
      <c r="P1187" s="5" t="s">
        <v>2886</v>
      </c>
      <c r="Q1187" s="6" t="str">
        <f t="shared" si="202"/>
        <v>N/A</v>
      </c>
      <c r="R1187" s="7" t="str">
        <f t="shared" si="203"/>
        <v>Yes</v>
      </c>
      <c r="S1187" s="5" t="str">
        <f t="shared" si="204"/>
        <v>Answer Required</v>
      </c>
      <c r="T1187" s="6" t="str">
        <f t="shared" si="205"/>
        <v>N/A</v>
      </c>
      <c r="U1187" s="7" t="str">
        <f t="shared" si="206"/>
        <v>No</v>
      </c>
      <c r="V1187" s="5" t="str">
        <f t="shared" si="207"/>
        <v>Answer Required</v>
      </c>
      <c r="W1187" s="6" t="str">
        <f t="shared" si="208"/>
        <v>N/A</v>
      </c>
      <c r="X1187" s="5" t="s">
        <v>2886</v>
      </c>
    </row>
    <row r="1188" spans="1:24" ht="30" x14ac:dyDescent="0.25">
      <c r="A1188" s="77">
        <f>VLOOKUP(C1188,'BU and Control BU Listing'!A:E,5,FALSE)</f>
        <v>50100</v>
      </c>
      <c r="B1188" s="80" t="s">
        <v>4553</v>
      </c>
      <c r="C1188" s="22" t="str">
        <f t="shared" si="198"/>
        <v>50100</v>
      </c>
      <c r="D1188" s="22" t="str">
        <f t="shared" si="199"/>
        <v>07944</v>
      </c>
      <c r="E1188" s="21" t="str">
        <f>VLOOKUP(B1188,'Table A as of March 2024'!A:G,7,FALSE)</f>
        <v>VA Dept of Transportation</v>
      </c>
      <c r="F1188" s="21" t="str">
        <f>VLOOKUP(B1188,'Table A as of March 2024'!A:H,8,FALSE)</f>
        <v>FRAN - Debt Service Fund</v>
      </c>
      <c r="G1188" s="11" t="str">
        <f>VLOOKUP(B1188,'Table A as of March 2024'!A:I,9,FALSE)</f>
        <v>150</v>
      </c>
      <c r="H1188" t="str">
        <f>VLOOKUP(B1188,'Table A as of March 2024'!A:L,12,FALSE)</f>
        <v>No</v>
      </c>
      <c r="I1188" s="9" t="str">
        <f>VLOOKUP(B1188,'Table A as of March 2024'!A:M,13,FALSE)</f>
        <v>R</v>
      </c>
      <c r="J1188" t="str">
        <f>VLOOKUP(B1188,'Table A as of March 2024'!A:O,15,FALSE)</f>
        <v>R</v>
      </c>
      <c r="K1188" t="str">
        <f>VLOOKUP(G1188,'ACFR Class Vlookup'!A:B,2,FALSE)</f>
        <v>Governmental</v>
      </c>
      <c r="L1188" s="1" t="str">
        <f>VLOOKUP(D1188,'Fund Information'!A:F,6,FALSE)</f>
        <v>Va Federal Highway Reimbursement Anticpation Notes - Debt Service Fund</v>
      </c>
      <c r="M1188" s="6" t="str">
        <f t="shared" si="200"/>
        <v>N/A</v>
      </c>
      <c r="N1188" s="6" t="s">
        <v>2886</v>
      </c>
      <c r="O1188" s="6" t="str">
        <f t="shared" si="201"/>
        <v>N/A</v>
      </c>
      <c r="P1188" s="5" t="s">
        <v>2886</v>
      </c>
      <c r="Q1188" s="6" t="str">
        <f t="shared" si="202"/>
        <v>N/A</v>
      </c>
      <c r="R1188" s="7" t="str">
        <f t="shared" si="203"/>
        <v>Yes</v>
      </c>
      <c r="S1188" s="5" t="str">
        <f t="shared" si="204"/>
        <v>Answer Required</v>
      </c>
      <c r="T1188" s="6" t="str">
        <f t="shared" si="205"/>
        <v>N/A</v>
      </c>
      <c r="U1188" s="7" t="str">
        <f t="shared" si="206"/>
        <v>No</v>
      </c>
      <c r="V1188" s="5" t="str">
        <f t="shared" si="207"/>
        <v>Answer Required</v>
      </c>
      <c r="W1188" s="6" t="str">
        <f t="shared" si="208"/>
        <v>N/A</v>
      </c>
      <c r="X1188" s="5" t="s">
        <v>2886</v>
      </c>
    </row>
    <row r="1189" spans="1:24" ht="30" x14ac:dyDescent="0.25">
      <c r="A1189" s="77">
        <f>VLOOKUP(C1189,'BU and Control BU Listing'!A:E,5,FALSE)</f>
        <v>50100</v>
      </c>
      <c r="B1189" s="80" t="s">
        <v>5285</v>
      </c>
      <c r="C1189" s="22" t="str">
        <f t="shared" si="198"/>
        <v>50100</v>
      </c>
      <c r="D1189" s="22" t="str">
        <f t="shared" si="199"/>
        <v>08200</v>
      </c>
      <c r="E1189" s="21" t="str">
        <f>VLOOKUP(B1189,'Table A as of March 2024'!A:G,7,FALSE)</f>
        <v>VA Dept of Transportation</v>
      </c>
      <c r="F1189" s="21" t="str">
        <f>VLOOKUP(B1189,'Table A as of March 2024'!A:H,8,FALSE)</f>
        <v>VPBA Projects</v>
      </c>
      <c r="G1189" s="11" t="str">
        <f>VLOOKUP(B1189,'Table A as of March 2024'!A:I,9,FALSE)</f>
        <v>156</v>
      </c>
      <c r="H1189" t="str">
        <f>VLOOKUP(B1189,'Table A as of March 2024'!A:L,12,FALSE)</f>
        <v>No</v>
      </c>
      <c r="I1189" s="9" t="str">
        <f>VLOOKUP(B1189,'Table A as of March 2024'!A:M,13,FALSE)</f>
        <v>R</v>
      </c>
      <c r="J1189" t="str">
        <f>VLOOKUP(B1189,'Table A as of March 2024'!A:O,15,FALSE)</f>
        <v>R</v>
      </c>
      <c r="K1189" t="str">
        <f>VLOOKUP(G1189,'ACFR Class Vlookup'!A:B,2,FALSE)</f>
        <v>Governmental</v>
      </c>
      <c r="L1189" s="1" t="str">
        <f>VLOOKUP(D1189,'Fund Information'!A:F,6,FALSE)</f>
        <v>Blended component unit recorded from Department of Treasury VPBA financial statement template submissions.</v>
      </c>
      <c r="M1189" s="6" t="str">
        <f t="shared" si="200"/>
        <v>N/A</v>
      </c>
      <c r="N1189" s="6" t="s">
        <v>2886</v>
      </c>
      <c r="O1189" s="6" t="str">
        <f t="shared" si="201"/>
        <v>N/A</v>
      </c>
      <c r="P1189" s="5" t="s">
        <v>2886</v>
      </c>
      <c r="Q1189" s="6" t="str">
        <f t="shared" si="202"/>
        <v>N/A</v>
      </c>
      <c r="R1189" s="7" t="str">
        <f t="shared" si="203"/>
        <v>Yes</v>
      </c>
      <c r="S1189" s="5" t="str">
        <f t="shared" si="204"/>
        <v>Answer Required</v>
      </c>
      <c r="T1189" s="6" t="str">
        <f t="shared" si="205"/>
        <v>N/A</v>
      </c>
      <c r="U1189" s="7" t="str">
        <f t="shared" si="206"/>
        <v>No</v>
      </c>
      <c r="V1189" s="5" t="str">
        <f t="shared" si="207"/>
        <v>Answer Required</v>
      </c>
      <c r="W1189" s="6" t="str">
        <f t="shared" si="208"/>
        <v>N/A</v>
      </c>
      <c r="X1189" s="5" t="s">
        <v>2886</v>
      </c>
    </row>
    <row r="1190" spans="1:24" ht="150" x14ac:dyDescent="0.25">
      <c r="A1190" s="77">
        <f>VLOOKUP(C1190,'BU and Control BU Listing'!A:E,5,FALSE)</f>
        <v>50100</v>
      </c>
      <c r="B1190" s="80" t="s">
        <v>5972</v>
      </c>
      <c r="C1190" s="22" t="str">
        <f t="shared" si="198"/>
        <v>50100</v>
      </c>
      <c r="D1190" s="22" t="str">
        <f t="shared" si="199"/>
        <v>09580</v>
      </c>
      <c r="E1190" s="21" t="str">
        <f>VLOOKUP(B1190,'Table A as of March 2024'!A:G,7,FALSE)</f>
        <v>VA Dept of Transportation</v>
      </c>
      <c r="F1190" s="21" t="str">
        <f>VLOOKUP(B1190,'Table A as of March 2024'!A:H,8,FALSE)</f>
        <v>Spec Acct for Const Dist Grant</v>
      </c>
      <c r="G1190" s="11" t="str">
        <f>VLOOKUP(B1190,'Table A as of March 2024'!A:I,9,FALSE)</f>
        <v>110</v>
      </c>
      <c r="H1190" t="str">
        <f>VLOOKUP(B1190,'Table A as of March 2024'!A:L,12,FALSE)</f>
        <v>No</v>
      </c>
      <c r="I1190" s="9" t="str">
        <f>VLOOKUP(B1190,'Table A as of March 2024'!A:M,13,FALSE)</f>
        <v>U</v>
      </c>
      <c r="J1190" t="str">
        <f>VLOOKUP(B1190,'Table A as of March 2024'!A:O,15,FALSE)</f>
        <v>C</v>
      </c>
      <c r="K1190" t="str">
        <f>VLOOKUP(G1190,'ACFR Class Vlookup'!A:B,2,FALSE)</f>
        <v>Governmental</v>
      </c>
      <c r="L1190" s="1" t="str">
        <f>VLOOKUP(D1190,'Fund Information'!A:F,6,FALSE)</f>
        <v>The fund is established in § 58.1-2299.20 of the Code of Virginia in Chapters 1230 and 1275 of the 2020 Acts of Assembly.   All taxes, interest, and civil penalties paid for the sale of fuels at wholesale to retail dealers for retail sale in any county or city set forth in subdivision A 4 of § 58.1-2295, after subtraction of the direct costs of administration by the Department, shall be deposited in a special fund titled the "Special Fund Account for the Highway Construction District Grant Program" to be allocated by the Commonwealth Transportation Board as highway construction district grants pursuant to § 33.2-371 to the construction districts in which the taxes, interest, and civil penalties were generated.</v>
      </c>
      <c r="M1190" s="6" t="str">
        <f t="shared" si="200"/>
        <v>N/A</v>
      </c>
      <c r="N1190" s="6" t="s">
        <v>2886</v>
      </c>
      <c r="O1190" s="6" t="str">
        <f t="shared" si="201"/>
        <v>N/A</v>
      </c>
      <c r="P1190" s="5" t="s">
        <v>2886</v>
      </c>
      <c r="Q1190" s="6" t="str">
        <f t="shared" si="202"/>
        <v>N/A</v>
      </c>
      <c r="R1190" s="7" t="str">
        <f t="shared" si="203"/>
        <v>No</v>
      </c>
      <c r="S1190" s="5" t="str">
        <f t="shared" si="204"/>
        <v>Answer Required</v>
      </c>
      <c r="T1190" s="6" t="str">
        <f t="shared" si="205"/>
        <v>N/A</v>
      </c>
      <c r="U1190" s="7" t="str">
        <f t="shared" si="206"/>
        <v>Yes</v>
      </c>
      <c r="V1190" s="5" t="str">
        <f t="shared" si="207"/>
        <v>Answer Required</v>
      </c>
      <c r="W1190" s="6" t="str">
        <f t="shared" si="208"/>
        <v>N/A</v>
      </c>
      <c r="X1190" s="5" t="s">
        <v>2886</v>
      </c>
    </row>
    <row r="1191" spans="1:24" ht="120" x14ac:dyDescent="0.25">
      <c r="A1191" s="77">
        <f>VLOOKUP(C1191,'BU and Control BU Listing'!A:E,5,FALSE)</f>
        <v>50100</v>
      </c>
      <c r="B1191" s="80" t="s">
        <v>4560</v>
      </c>
      <c r="C1191" s="22" t="str">
        <f t="shared" si="198"/>
        <v>50100</v>
      </c>
      <c r="D1191" s="22" t="str">
        <f t="shared" si="199"/>
        <v>09616</v>
      </c>
      <c r="E1191" s="21" t="str">
        <f>VLOOKUP(B1191,'Table A as of March 2024'!A:G,7,FALSE)</f>
        <v>VA Dept of Transportation</v>
      </c>
      <c r="F1191" s="21" t="str">
        <f>VLOOKUP(B1191,'Table A as of March 2024'!A:H,8,FALSE)</f>
        <v>DRIVE SMART VA Education Fund</v>
      </c>
      <c r="G1191" s="11" t="str">
        <f>VLOOKUP(B1191,'Table A as of March 2024'!A:I,9,FALSE)</f>
        <v>110</v>
      </c>
      <c r="H1191" t="str">
        <f>VLOOKUP(B1191,'Table A as of March 2024'!A:L,12,FALSE)</f>
        <v>No</v>
      </c>
      <c r="I1191" s="9" t="str">
        <f>VLOOKUP(B1191,'Table A as of March 2024'!A:M,13,FALSE)</f>
        <v>U</v>
      </c>
      <c r="J1191" t="str">
        <f>VLOOKUP(B1191,'Table A as of March 2024'!A:O,15,FALSE)</f>
        <v>R</v>
      </c>
      <c r="K1191" t="str">
        <f>VLOOKUP(G1191,'ACFR Class Vlookup'!A:B,2,FALSE)</f>
        <v>Governmental</v>
      </c>
      <c r="L1191" s="1" t="str">
        <f>VLOOKUP(D1191,'Fund Information'!A:F,6,FALSE)</f>
        <v>HOUSE BILL NO. 2015, Chapter 6 of Title 33.2 a section numbered 33.2-616 requires the establishment of this special non-reverting fund to account for donations collected in conjunction with Auto-replenishment of EZPass VA customer accounts. 
This Fund will be used to account for money received and held by VDOT in the capacity of custodian/trustee for the Drive Smart Virginia nonprofit organization, and is believed to be Fund Type Trust and Agency (07) in accordance with CAPP Topic No.60104, Topic Fund.</v>
      </c>
      <c r="M1191" s="6" t="str">
        <f t="shared" si="200"/>
        <v>N/A</v>
      </c>
      <c r="N1191" s="6" t="s">
        <v>2886</v>
      </c>
      <c r="O1191" s="6" t="str">
        <f t="shared" si="201"/>
        <v>N/A</v>
      </c>
      <c r="P1191" s="5" t="s">
        <v>2886</v>
      </c>
      <c r="Q1191" s="6" t="str">
        <f t="shared" si="202"/>
        <v>N/A</v>
      </c>
      <c r="R1191" s="7" t="str">
        <f t="shared" si="203"/>
        <v>Yes</v>
      </c>
      <c r="S1191" s="5" t="str">
        <f t="shared" si="204"/>
        <v>Answer Required</v>
      </c>
      <c r="T1191" s="6" t="str">
        <f t="shared" si="205"/>
        <v>N/A</v>
      </c>
      <c r="U1191" s="7" t="str">
        <f t="shared" si="206"/>
        <v>No</v>
      </c>
      <c r="V1191" s="5" t="str">
        <f t="shared" si="207"/>
        <v>Answer Required</v>
      </c>
      <c r="W1191" s="6" t="str">
        <f t="shared" si="208"/>
        <v>N/A</v>
      </c>
      <c r="X1191" s="5" t="s">
        <v>2886</v>
      </c>
    </row>
    <row r="1192" spans="1:24" ht="60" x14ac:dyDescent="0.25">
      <c r="A1192" s="77">
        <f>VLOOKUP(C1192,'BU and Control BU Listing'!A:E,5,FALSE)</f>
        <v>50100</v>
      </c>
      <c r="B1192" s="80" t="s">
        <v>5973</v>
      </c>
      <c r="C1192" s="22" t="str">
        <f t="shared" si="198"/>
        <v>50100</v>
      </c>
      <c r="D1192" s="22" t="str">
        <f t="shared" si="199"/>
        <v>09730</v>
      </c>
      <c r="E1192" s="21" t="str">
        <f>VLOOKUP(B1192,'Table A as of March 2024'!A:G,7,FALSE)</f>
        <v>VA Dept of Transportation</v>
      </c>
      <c r="F1192" s="21" t="str">
        <f>VLOOKUP(B1192,'Table A as of March 2024'!A:H,8,FALSE)</f>
        <v>Central VA Transportation Fund</v>
      </c>
      <c r="G1192" s="11" t="str">
        <f>VLOOKUP(B1192,'Table A as of March 2024'!A:I,9,FALSE)</f>
        <v>110</v>
      </c>
      <c r="H1192" t="str">
        <f>VLOOKUP(B1192,'Table A as of March 2024'!A:L,12,FALSE)</f>
        <v>No</v>
      </c>
      <c r="I1192" s="9" t="str">
        <f>VLOOKUP(B1192,'Table A as of March 2024'!A:M,13,FALSE)</f>
        <v>R</v>
      </c>
      <c r="J1192" t="str">
        <f>VLOOKUP(B1192,'Table A as of March 2024'!A:O,15,FALSE)</f>
        <v>C</v>
      </c>
      <c r="K1192" t="str">
        <f>VLOOKUP(G1192,'ACFR Class Vlookup'!A:B,2,FALSE)</f>
        <v>Governmental</v>
      </c>
      <c r="L1192" s="1" t="str">
        <f>VLOOKUP(D1192,'Fund Information'!A:F,6,FALSE)</f>
        <v>Established pursuant to § 33.2-3701. The moneys deposited in the Fund shall be used solely for (i) transportation purposes benefiting the localities comprising Planning District 15 and (ii) administrative and operating expenses as specified in subsection B of § 33.2-3706.</v>
      </c>
      <c r="M1192" s="6" t="str">
        <f t="shared" si="200"/>
        <v>N/A</v>
      </c>
      <c r="N1192" s="6" t="s">
        <v>2886</v>
      </c>
      <c r="O1192" s="6" t="str">
        <f t="shared" si="201"/>
        <v>N/A</v>
      </c>
      <c r="P1192" s="5" t="s">
        <v>2886</v>
      </c>
      <c r="Q1192" s="6" t="str">
        <f t="shared" si="202"/>
        <v>N/A</v>
      </c>
      <c r="R1192" s="7" t="str">
        <f t="shared" si="203"/>
        <v>No</v>
      </c>
      <c r="S1192" s="5" t="str">
        <f t="shared" si="204"/>
        <v>Answer Required</v>
      </c>
      <c r="T1192" s="6" t="str">
        <f t="shared" si="205"/>
        <v>N/A</v>
      </c>
      <c r="U1192" s="7" t="str">
        <f t="shared" si="206"/>
        <v>Yes</v>
      </c>
      <c r="V1192" s="5" t="str">
        <f t="shared" si="207"/>
        <v>Answer Required</v>
      </c>
      <c r="W1192" s="6" t="str">
        <f t="shared" si="208"/>
        <v>N/A</v>
      </c>
      <c r="X1192" s="5" t="s">
        <v>2886</v>
      </c>
    </row>
    <row r="1193" spans="1:24" ht="195" x14ac:dyDescent="0.25">
      <c r="A1193" s="77">
        <f>VLOOKUP(C1193,'BU and Control BU Listing'!A:E,5,FALSE)</f>
        <v>50100</v>
      </c>
      <c r="B1193" s="80" t="s">
        <v>5974</v>
      </c>
      <c r="C1193" s="22" t="str">
        <f t="shared" si="198"/>
        <v>50100</v>
      </c>
      <c r="D1193" s="22" t="str">
        <f t="shared" si="199"/>
        <v>09740</v>
      </c>
      <c r="E1193" s="21" t="str">
        <f>VLOOKUP(B1193,'Table A as of March 2024'!A:G,7,FALSE)</f>
        <v>VA Dept of Transportation</v>
      </c>
      <c r="F1193" s="21" t="str">
        <f>VLOOKUP(B1193,'Table A as of March 2024'!A:H,8,FALSE)</f>
        <v>Hampton Roads Regnl Transit Fd</v>
      </c>
      <c r="G1193" s="11" t="str">
        <f>VLOOKUP(B1193,'Table A as of March 2024'!A:I,9,FALSE)</f>
        <v>110</v>
      </c>
      <c r="H1193" t="str">
        <f>VLOOKUP(B1193,'Table A as of March 2024'!A:L,12,FALSE)</f>
        <v>No</v>
      </c>
      <c r="I1193" s="9" t="str">
        <f>VLOOKUP(B1193,'Table A as of March 2024'!A:M,13,FALSE)</f>
        <v>R</v>
      </c>
      <c r="J1193" t="str">
        <f>VLOOKUP(B1193,'Table A as of March 2024'!A:O,15,FALSE)</f>
        <v>C</v>
      </c>
      <c r="K1193" t="str">
        <f>VLOOKUP(G1193,'ACFR Class Vlookup'!A:B,2,FALSE)</f>
        <v>Governmental</v>
      </c>
      <c r="L1193" s="1" t="str">
        <f>VLOOKUP(D1193,'Fund Information'!A:F,6,FALSE)</f>
        <v>Established per Chapter 1241, 2020 Acts of Assembly. Code of Virginia 33.2-2600.01; All revenues dedicated to the Regional Transit Fund pursuant to §§ 58.1-802.4, 58.1-816, and 58.1-1743 shall be paid into the state treasury and credited to the Fund. The moneys deposited in the Fund shall be used solely for (i) the development, maintenance, improvement, and operation of a core and connected regional network of transit routes and related infrastructure, rolling stock, and support facilities, to include the operation of a regional system of interjurisdictional, high-frequency bus service, in a transportation district in Hampton Roads created pursuant to § 33.2-1903 as included in the strategic plans and regional transit planning process developed pursuant to § 33.2-286 and (ii) administrative and operating expenses of the Commission as specified in subsection B of § 33.2-2605.</v>
      </c>
      <c r="M1193" s="6" t="str">
        <f t="shared" si="200"/>
        <v>N/A</v>
      </c>
      <c r="N1193" s="6" t="s">
        <v>2886</v>
      </c>
      <c r="O1193" s="6" t="str">
        <f t="shared" si="201"/>
        <v>N/A</v>
      </c>
      <c r="P1193" s="5" t="s">
        <v>2886</v>
      </c>
      <c r="Q1193" s="6" t="str">
        <f t="shared" si="202"/>
        <v>N/A</v>
      </c>
      <c r="R1193" s="7" t="str">
        <f t="shared" si="203"/>
        <v>No</v>
      </c>
      <c r="S1193" s="5" t="str">
        <f t="shared" si="204"/>
        <v>Answer Required</v>
      </c>
      <c r="T1193" s="6" t="str">
        <f t="shared" si="205"/>
        <v>N/A</v>
      </c>
      <c r="U1193" s="7" t="str">
        <f t="shared" si="206"/>
        <v>Yes</v>
      </c>
      <c r="V1193" s="5" t="str">
        <f t="shared" si="207"/>
        <v>Answer Required</v>
      </c>
      <c r="W1193" s="6" t="str">
        <f t="shared" si="208"/>
        <v>N/A</v>
      </c>
      <c r="X1193" s="5" t="s">
        <v>2886</v>
      </c>
    </row>
    <row r="1194" spans="1:24" ht="30" x14ac:dyDescent="0.25">
      <c r="A1194" s="77">
        <f>VLOOKUP(C1194,'BU and Control BU Listing'!A:E,5,FALSE)</f>
        <v>50100</v>
      </c>
      <c r="B1194" s="80" t="s">
        <v>4561</v>
      </c>
      <c r="C1194" s="22" t="str">
        <f t="shared" si="198"/>
        <v>50100</v>
      </c>
      <c r="D1194" s="22" t="str">
        <f t="shared" si="199"/>
        <v>09800</v>
      </c>
      <c r="E1194" s="21" t="str">
        <f>VLOOKUP(B1194,'Table A as of March 2024'!A:G,7,FALSE)</f>
        <v>VA Dept of Transportation</v>
      </c>
      <c r="F1194" s="21" t="str">
        <f>VLOOKUP(B1194,'Table A as of March 2024'!A:H,8,FALSE)</f>
        <v>NVTA Fund - 2013 Session</v>
      </c>
      <c r="G1194" s="11" t="str">
        <f>VLOOKUP(B1194,'Table A as of March 2024'!A:I,9,FALSE)</f>
        <v>110</v>
      </c>
      <c r="H1194" t="str">
        <f>VLOOKUP(B1194,'Table A as of March 2024'!A:L,12,FALSE)</f>
        <v>No</v>
      </c>
      <c r="I1194" s="9" t="str">
        <f>VLOOKUP(B1194,'Table A as of March 2024'!A:M,13,FALSE)</f>
        <v>R</v>
      </c>
      <c r="J1194" t="str">
        <f>VLOOKUP(B1194,'Table A as of March 2024'!A:O,15,FALSE)</f>
        <v>C</v>
      </c>
      <c r="K1194" t="str">
        <f>VLOOKUP(G1194,'ACFR Class Vlookup'!A:B,2,FALSE)</f>
        <v>Governmental</v>
      </c>
      <c r="L1194" s="1" t="str">
        <f>VLOOKUP(D1194,'Fund Information'!A:F,6,FALSE)</f>
        <v>Statewide Fund Detail - Northern Virginia Transportation Authority Fund. Established by Code of Virginia Section 33.2-2509.</v>
      </c>
      <c r="M1194" s="6" t="str">
        <f t="shared" si="200"/>
        <v>N/A</v>
      </c>
      <c r="N1194" s="6" t="s">
        <v>2886</v>
      </c>
      <c r="O1194" s="6" t="str">
        <f t="shared" si="201"/>
        <v>N/A</v>
      </c>
      <c r="P1194" s="5" t="s">
        <v>2886</v>
      </c>
      <c r="Q1194" s="6" t="str">
        <f t="shared" si="202"/>
        <v>N/A</v>
      </c>
      <c r="R1194" s="7" t="str">
        <f t="shared" si="203"/>
        <v>No</v>
      </c>
      <c r="S1194" s="5" t="str">
        <f t="shared" si="204"/>
        <v>Answer Required</v>
      </c>
      <c r="T1194" s="6" t="str">
        <f t="shared" si="205"/>
        <v>N/A</v>
      </c>
      <c r="U1194" s="7" t="str">
        <f t="shared" si="206"/>
        <v>Yes</v>
      </c>
      <c r="V1194" s="5" t="str">
        <f t="shared" si="207"/>
        <v>Answer Required</v>
      </c>
      <c r="W1194" s="6" t="str">
        <f t="shared" si="208"/>
        <v>N/A</v>
      </c>
      <c r="X1194" s="5" t="s">
        <v>2886</v>
      </c>
    </row>
    <row r="1195" spans="1:24" ht="75" x14ac:dyDescent="0.25">
      <c r="A1195" s="77">
        <f>VLOOKUP(C1195,'BU and Control BU Listing'!A:E,5,FALSE)</f>
        <v>50100</v>
      </c>
      <c r="B1195" s="80" t="s">
        <v>4563</v>
      </c>
      <c r="C1195" s="22" t="str">
        <f t="shared" si="198"/>
        <v>50100</v>
      </c>
      <c r="D1195" s="22" t="str">
        <f t="shared" si="199"/>
        <v>09820</v>
      </c>
      <c r="E1195" s="21" t="str">
        <f>VLOOKUP(B1195,'Table A as of March 2024'!A:G,7,FALSE)</f>
        <v>VA Dept of Transportation</v>
      </c>
      <c r="F1195" s="21" t="str">
        <f>VLOOKUP(B1195,'Table A as of March 2024'!A:H,8,FALSE)</f>
        <v>Hampton Rds Fund-2014 Session</v>
      </c>
      <c r="G1195" s="11" t="str">
        <f>VLOOKUP(B1195,'Table A as of March 2024'!A:I,9,FALSE)</f>
        <v>110</v>
      </c>
      <c r="H1195" t="str">
        <f>VLOOKUP(B1195,'Table A as of March 2024'!A:L,12,FALSE)</f>
        <v>No</v>
      </c>
      <c r="I1195" s="9" t="str">
        <f>VLOOKUP(B1195,'Table A as of March 2024'!A:M,13,FALSE)</f>
        <v>R</v>
      </c>
      <c r="J1195" t="str">
        <f>VLOOKUP(B1195,'Table A as of March 2024'!A:O,15,FALSE)</f>
        <v>C</v>
      </c>
      <c r="K1195" t="str">
        <f>VLOOKUP(G1195,'ACFR Class Vlookup'!A:B,2,FALSE)</f>
        <v>Governmental</v>
      </c>
      <c r="L1195" s="1" t="str">
        <f>VLOOKUP(D1195,'Fund Information'!A:F,6,FALSE)</f>
        <v>Statewide Fund Detail - Hampton Roads Transportation Fund.  Code of Virginia Section 33.2-2600.  The Hampton Roads Transportation Accountability Commission (HTAC) replaces the Hampton Roads Transportation Planning Organization (HTRPO). This fund is needed to reflect the change in responsibility.</v>
      </c>
      <c r="M1195" s="6" t="str">
        <f t="shared" si="200"/>
        <v>N/A</v>
      </c>
      <c r="N1195" s="6" t="s">
        <v>2886</v>
      </c>
      <c r="O1195" s="6" t="str">
        <f t="shared" si="201"/>
        <v>N/A</v>
      </c>
      <c r="P1195" s="5" t="s">
        <v>2886</v>
      </c>
      <c r="Q1195" s="6" t="str">
        <f t="shared" si="202"/>
        <v>N/A</v>
      </c>
      <c r="R1195" s="7" t="str">
        <f t="shared" si="203"/>
        <v>No</v>
      </c>
      <c r="S1195" s="5" t="str">
        <f t="shared" si="204"/>
        <v>Answer Required</v>
      </c>
      <c r="T1195" s="6" t="str">
        <f t="shared" si="205"/>
        <v>N/A</v>
      </c>
      <c r="U1195" s="7" t="str">
        <f t="shared" si="206"/>
        <v>Yes</v>
      </c>
      <c r="V1195" s="5" t="str">
        <f t="shared" si="207"/>
        <v>Answer Required</v>
      </c>
      <c r="W1195" s="6" t="str">
        <f t="shared" si="208"/>
        <v>N/A</v>
      </c>
      <c r="X1195" s="5" t="s">
        <v>2886</v>
      </c>
    </row>
    <row r="1196" spans="1:24" ht="105" x14ac:dyDescent="0.25">
      <c r="A1196" s="77">
        <f>VLOOKUP(C1196,'BU and Control BU Listing'!A:E,5,FALSE)</f>
        <v>50100</v>
      </c>
      <c r="B1196" s="80" t="s">
        <v>5286</v>
      </c>
      <c r="C1196" s="22" t="str">
        <f t="shared" si="198"/>
        <v>50100</v>
      </c>
      <c r="D1196" s="22" t="str">
        <f t="shared" si="199"/>
        <v>09830</v>
      </c>
      <c r="E1196" s="21" t="str">
        <f>VLOOKUP(B1196,'Table A as of March 2024'!A:G,7,FALSE)</f>
        <v>VA Dept of Transportation</v>
      </c>
      <c r="F1196" s="21" t="str">
        <f>VLOOKUP(B1196,'Table A as of March 2024'!A:H,8,FALSE)</f>
        <v>WMATA Capital Fund - Restrictd</v>
      </c>
      <c r="G1196" s="11" t="str">
        <f>VLOOKUP(B1196,'Table A as of March 2024'!A:I,9,FALSE)</f>
        <v>110</v>
      </c>
      <c r="H1196" t="str">
        <f>VLOOKUP(B1196,'Table A as of March 2024'!A:L,12,FALSE)</f>
        <v>No</v>
      </c>
      <c r="I1196" s="9" t="str">
        <f>VLOOKUP(B1196,'Table A as of March 2024'!A:M,13,FALSE)</f>
        <v>R</v>
      </c>
      <c r="J1196" t="str">
        <f>VLOOKUP(B1196,'Table A as of March 2024'!A:O,15,FALSE)</f>
        <v>C</v>
      </c>
      <c r="K1196" t="str">
        <f>VLOOKUP(G1196,'ACFR Class Vlookup'!A:B,2,FALSE)</f>
        <v>Governmental</v>
      </c>
      <c r="L1196" s="1" t="str">
        <f>VLOOKUP(D1196,'Fund Information'!A:F,6,FALSE)</f>
        <v>WMATA Capital Fund – Restricted; within the Fund, there shall be established a separate, segregated account into which revenues dedicated to the Fund pursuant to §§ 33.2-2400 and 58.1-1741 shall be deposited (the Restricted Account). Revenues deposited into the Restricted Account shall be available for use by WMATA for capital purposes other than for the payment of, or security for, debt service on bonds or other indebtedness of WMATA.</v>
      </c>
      <c r="M1196" s="6" t="str">
        <f t="shared" si="200"/>
        <v>N/A</v>
      </c>
      <c r="N1196" s="6" t="s">
        <v>2886</v>
      </c>
      <c r="O1196" s="6" t="str">
        <f t="shared" si="201"/>
        <v>N/A</v>
      </c>
      <c r="P1196" s="5" t="s">
        <v>2886</v>
      </c>
      <c r="Q1196" s="6" t="str">
        <f t="shared" si="202"/>
        <v>N/A</v>
      </c>
      <c r="R1196" s="7" t="str">
        <f t="shared" si="203"/>
        <v>No</v>
      </c>
      <c r="S1196" s="5" t="str">
        <f t="shared" si="204"/>
        <v>Answer Required</v>
      </c>
      <c r="T1196" s="6" t="str">
        <f t="shared" si="205"/>
        <v>N/A</v>
      </c>
      <c r="U1196" s="7" t="str">
        <f t="shared" si="206"/>
        <v>Yes</v>
      </c>
      <c r="V1196" s="5" t="str">
        <f t="shared" si="207"/>
        <v>Answer Required</v>
      </c>
      <c r="W1196" s="6" t="str">
        <f t="shared" si="208"/>
        <v>N/A</v>
      </c>
      <c r="X1196" s="5" t="s">
        <v>2886</v>
      </c>
    </row>
    <row r="1197" spans="1:24" ht="120" x14ac:dyDescent="0.25">
      <c r="A1197" s="77">
        <f>VLOOKUP(C1197,'BU and Control BU Listing'!A:E,5,FALSE)</f>
        <v>50100</v>
      </c>
      <c r="B1197" s="80" t="s">
        <v>5287</v>
      </c>
      <c r="C1197" s="22" t="str">
        <f t="shared" si="198"/>
        <v>50100</v>
      </c>
      <c r="D1197" s="22" t="str">
        <f t="shared" si="199"/>
        <v>09840</v>
      </c>
      <c r="E1197" s="21" t="str">
        <f>VLOOKUP(B1197,'Table A as of March 2024'!A:G,7,FALSE)</f>
        <v>VA Dept of Transportation</v>
      </c>
      <c r="F1197" s="21" t="str">
        <f>VLOOKUP(B1197,'Table A as of March 2024'!A:H,8,FALSE)</f>
        <v>WMATA Capital Fund – Non-Restr</v>
      </c>
      <c r="G1197" s="11" t="str">
        <f>VLOOKUP(B1197,'Table A as of March 2024'!A:I,9,FALSE)</f>
        <v>110</v>
      </c>
      <c r="H1197" t="str">
        <f>VLOOKUP(B1197,'Table A as of March 2024'!A:L,12,FALSE)</f>
        <v>No</v>
      </c>
      <c r="I1197" s="9" t="str">
        <f>VLOOKUP(B1197,'Table A as of March 2024'!A:M,13,FALSE)</f>
        <v>U</v>
      </c>
      <c r="J1197" t="str">
        <f>VLOOKUP(B1197,'Table A as of March 2024'!A:O,15,FALSE)</f>
        <v>C</v>
      </c>
      <c r="K1197" t="str">
        <f>VLOOKUP(G1197,'ACFR Class Vlookup'!A:B,2,FALSE)</f>
        <v>Governmental</v>
      </c>
      <c r="L1197" s="1" t="str">
        <f>VLOOKUP(D1197,'Fund Information'!A:F,6,FALSE)</f>
        <v>WMATA Capital Fund – Non-Restricted; within the Fund, there shall be established a separate, segregated account into which revenues dedicated to the Fund pursuant to §§ 33.2-3404, 58.1-802.3, 58.1-1743, and 58.1-2299.20 shall be deposited (the Non-Restricted Account). Revenues deposited into the Non-Restricted Account shall be available for use by WMATA for capital purposes, including for the payment of, or security for, debt service on bonds or other indebtedness of WMATA, or for any other WMATA capital purposes.</v>
      </c>
      <c r="M1197" s="6" t="str">
        <f t="shared" si="200"/>
        <v>N/A</v>
      </c>
      <c r="N1197" s="6" t="s">
        <v>2886</v>
      </c>
      <c r="O1197" s="6" t="str">
        <f t="shared" si="201"/>
        <v>N/A</v>
      </c>
      <c r="P1197" s="5" t="s">
        <v>2886</v>
      </c>
      <c r="Q1197" s="6" t="str">
        <f t="shared" si="202"/>
        <v>N/A</v>
      </c>
      <c r="R1197" s="7" t="str">
        <f t="shared" si="203"/>
        <v>No</v>
      </c>
      <c r="S1197" s="5" t="str">
        <f t="shared" si="204"/>
        <v>Answer Required</v>
      </c>
      <c r="T1197" s="6" t="str">
        <f t="shared" si="205"/>
        <v>N/A</v>
      </c>
      <c r="U1197" s="7" t="str">
        <f t="shared" si="206"/>
        <v>Yes</v>
      </c>
      <c r="V1197" s="5" t="str">
        <f t="shared" si="207"/>
        <v>Answer Required</v>
      </c>
      <c r="W1197" s="6" t="str">
        <f t="shared" si="208"/>
        <v>N/A</v>
      </c>
      <c r="X1197" s="5" t="s">
        <v>2886</v>
      </c>
    </row>
    <row r="1198" spans="1:24" ht="30" x14ac:dyDescent="0.25">
      <c r="A1198" s="77">
        <f>VLOOKUP(C1198,'BU and Control BU Listing'!A:E,5,FALSE)</f>
        <v>50100</v>
      </c>
      <c r="B1198" s="80" t="s">
        <v>5344</v>
      </c>
      <c r="C1198" s="22" t="str">
        <f t="shared" si="198"/>
        <v>50100</v>
      </c>
      <c r="D1198" s="22" t="str">
        <f t="shared" si="199"/>
        <v>09870</v>
      </c>
      <c r="E1198" s="21" t="str">
        <f>VLOOKUP(B1198,'Table A as of March 2024'!A:G,7,FALSE)</f>
        <v>VA Dept of Transportation</v>
      </c>
      <c r="F1198" s="21" t="str">
        <f>VLOOKUP(B1198,'Table A as of March 2024'!A:H,8,FALSE)</f>
        <v>I-81 Corridor Improvement Fund</v>
      </c>
      <c r="G1198" s="11" t="str">
        <f>VLOOKUP(B1198,'Table A as of March 2024'!A:I,9,FALSE)</f>
        <v>110</v>
      </c>
      <c r="H1198" t="str">
        <f>VLOOKUP(B1198,'Table A as of March 2024'!A:L,12,FALSE)</f>
        <v>No</v>
      </c>
      <c r="I1198" s="9" t="str">
        <f>VLOOKUP(B1198,'Table A as of March 2024'!A:M,13,FALSE)</f>
        <v>U</v>
      </c>
      <c r="J1198" t="str">
        <f>VLOOKUP(B1198,'Table A as of March 2024'!A:O,15,FALSE)</f>
        <v>C</v>
      </c>
      <c r="K1198" t="str">
        <f>VLOOKUP(G1198,'ACFR Class Vlookup'!A:B,2,FALSE)</f>
        <v>Governmental</v>
      </c>
      <c r="L1198" s="1" t="str">
        <f>VLOOKUP(D1198,'Fund Information'!A:F,6,FALSE)</f>
        <v>Interstate 81 Corridor Improvement Fund established per Chapter 846, 2019 Reconvened Session (Code of Virginia Section 33.2-3601)</v>
      </c>
      <c r="M1198" s="6" t="str">
        <f t="shared" si="200"/>
        <v>N/A</v>
      </c>
      <c r="N1198" s="6" t="s">
        <v>2886</v>
      </c>
      <c r="O1198" s="6" t="str">
        <f t="shared" si="201"/>
        <v>N/A</v>
      </c>
      <c r="P1198" s="5" t="s">
        <v>2886</v>
      </c>
      <c r="Q1198" s="6" t="str">
        <f t="shared" si="202"/>
        <v>N/A</v>
      </c>
      <c r="R1198" s="7" t="str">
        <f t="shared" si="203"/>
        <v>No</v>
      </c>
      <c r="S1198" s="5" t="str">
        <f t="shared" si="204"/>
        <v>Answer Required</v>
      </c>
      <c r="T1198" s="6" t="str">
        <f t="shared" si="205"/>
        <v>N/A</v>
      </c>
      <c r="U1198" s="7" t="str">
        <f t="shared" si="206"/>
        <v>Yes</v>
      </c>
      <c r="V1198" s="5" t="str">
        <f t="shared" si="207"/>
        <v>Answer Required</v>
      </c>
      <c r="W1198" s="6" t="str">
        <f t="shared" si="208"/>
        <v>N/A</v>
      </c>
      <c r="X1198" s="5" t="s">
        <v>2886</v>
      </c>
    </row>
    <row r="1199" spans="1:24" x14ac:dyDescent="0.25">
      <c r="A1199" s="77">
        <f>VLOOKUP(C1199,'BU and Control BU Listing'!A:E,5,FALSE)</f>
        <v>50100</v>
      </c>
      <c r="B1199" s="80" t="s">
        <v>4564</v>
      </c>
      <c r="C1199" s="22" t="str">
        <f t="shared" si="198"/>
        <v>50100</v>
      </c>
      <c r="D1199" s="22" t="str">
        <f t="shared" si="199"/>
        <v>10001</v>
      </c>
      <c r="E1199" s="21" t="str">
        <f>VLOOKUP(B1199,'Table A as of March 2024'!A:G,7,FALSE)</f>
        <v>VA Dept of Transportation</v>
      </c>
      <c r="F1199" s="21" t="str">
        <f>VLOOKUP(B1199,'Table A as of March 2024'!A:H,8,FALSE)</f>
        <v>Federal Trust - Transportation</v>
      </c>
      <c r="G1199" s="11" t="str">
        <f>VLOOKUP(B1199,'Table A as of March 2024'!A:I,9,FALSE)</f>
        <v>110</v>
      </c>
      <c r="H1199" t="str">
        <f>VLOOKUP(B1199,'Table A as of March 2024'!A:L,12,FALSE)</f>
        <v>No</v>
      </c>
      <c r="I1199" s="9" t="str">
        <f>VLOOKUP(B1199,'Table A as of March 2024'!A:M,13,FALSE)</f>
        <v>R</v>
      </c>
      <c r="J1199" t="str">
        <f>VLOOKUP(B1199,'Table A as of March 2024'!A:O,15,FALSE)</f>
        <v>R</v>
      </c>
      <c r="K1199" t="str">
        <f>VLOOKUP(G1199,'ACFR Class Vlookup'!A:B,2,FALSE)</f>
        <v>Governmental</v>
      </c>
      <c r="L1199" s="1" t="str">
        <f>VLOOKUP(D1199,'Fund Information'!A:F,6,FALSE)</f>
        <v>Statewide Fund Detail - Federal Trust</v>
      </c>
      <c r="M1199" s="6" t="str">
        <f t="shared" si="200"/>
        <v>N/A</v>
      </c>
      <c r="N1199" s="6" t="s">
        <v>2886</v>
      </c>
      <c r="O1199" s="6" t="str">
        <f t="shared" si="201"/>
        <v>N/A</v>
      </c>
      <c r="P1199" s="5" t="s">
        <v>2886</v>
      </c>
      <c r="Q1199" s="6" t="str">
        <f t="shared" si="202"/>
        <v>N/A</v>
      </c>
      <c r="R1199" s="7" t="str">
        <f t="shared" si="203"/>
        <v>Yes</v>
      </c>
      <c r="S1199" s="5" t="str">
        <f t="shared" si="204"/>
        <v>Answer Required</v>
      </c>
      <c r="T1199" s="6" t="str">
        <f t="shared" si="205"/>
        <v>N/A</v>
      </c>
      <c r="U1199" s="7" t="str">
        <f t="shared" si="206"/>
        <v>No</v>
      </c>
      <c r="V1199" s="5" t="str">
        <f t="shared" si="207"/>
        <v>Answer Required</v>
      </c>
      <c r="W1199" s="6" t="str">
        <f t="shared" si="208"/>
        <v>N/A</v>
      </c>
      <c r="X1199" s="5" t="s">
        <v>2886</v>
      </c>
    </row>
    <row r="1200" spans="1:24" ht="165" x14ac:dyDescent="0.25">
      <c r="A1200" s="77">
        <f>VLOOKUP(C1200,'BU and Control BU Listing'!A:E,5,FALSE)</f>
        <v>50100</v>
      </c>
      <c r="B1200" s="80" t="s">
        <v>5975</v>
      </c>
      <c r="C1200" s="22" t="str">
        <f t="shared" si="198"/>
        <v>50100</v>
      </c>
      <c r="D1200" s="22" t="str">
        <f t="shared" si="199"/>
        <v>10110</v>
      </c>
      <c r="E1200" s="21" t="str">
        <f>VLOOKUP(B1200,'Table A as of March 2024'!A:G,7,FALSE)</f>
        <v>VA Dept of Transportation</v>
      </c>
      <c r="F1200" s="21" t="str">
        <f>VLOOKUP(B1200,'Table A as of March 2024'!A:H,8,FALSE)</f>
        <v>CARESActRlfFd–General-COVID-19</v>
      </c>
      <c r="G1200" s="11" t="str">
        <f>VLOOKUP(B1200,'Table A as of March 2024'!A:I,9,FALSE)</f>
        <v>120</v>
      </c>
      <c r="H1200" t="str">
        <f>VLOOKUP(B1200,'Table A as of March 2024'!A:L,12,FALSE)</f>
        <v>Yes</v>
      </c>
      <c r="I1200" s="9" t="str">
        <f>VLOOKUP(B1200,'Table A as of March 2024'!A:M,13,FALSE)</f>
        <v>V</v>
      </c>
      <c r="J1200" t="str">
        <f>VLOOKUP(B1200,'Table A as of March 2024'!A:O,15,FALSE)</f>
        <v>R</v>
      </c>
      <c r="K1200" t="str">
        <f>VLOOKUP(G1200,'ACFR Class Vlookup'!A:B,2,FALSE)</f>
        <v>Governmental</v>
      </c>
      <c r="L1200" s="1" t="str">
        <f>VLOOKUP(D1200,'Fund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200" s="6" t="str">
        <f t="shared" si="200"/>
        <v>N/A</v>
      </c>
      <c r="N1200" s="6" t="s">
        <v>2886</v>
      </c>
      <c r="O1200" s="6" t="str">
        <f t="shared" si="201"/>
        <v>N/A</v>
      </c>
      <c r="P1200" s="5" t="s">
        <v>2886</v>
      </c>
      <c r="Q1200" s="6" t="str">
        <f t="shared" si="202"/>
        <v>N/A</v>
      </c>
      <c r="R1200" s="7" t="str">
        <f t="shared" si="203"/>
        <v>Yes</v>
      </c>
      <c r="S1200" s="5" t="str">
        <f t="shared" si="204"/>
        <v>Answer Required</v>
      </c>
      <c r="T1200" s="6" t="str">
        <f t="shared" si="205"/>
        <v>N/A</v>
      </c>
      <c r="U1200" s="7" t="str">
        <f t="shared" si="206"/>
        <v>No</v>
      </c>
      <c r="V1200" s="5" t="str">
        <f t="shared" si="207"/>
        <v>Answer Required</v>
      </c>
      <c r="W1200" s="6" t="str">
        <f t="shared" si="208"/>
        <v>N/A</v>
      </c>
      <c r="X1200" s="5" t="s">
        <v>2886</v>
      </c>
    </row>
    <row r="1201" spans="1:24" ht="30" x14ac:dyDescent="0.25">
      <c r="A1201" s="77">
        <f>VLOOKUP(C1201,'BU and Control BU Listing'!A:E,5,FALSE)</f>
        <v>50100</v>
      </c>
      <c r="B1201" s="80" t="s">
        <v>8256</v>
      </c>
      <c r="C1201" s="22" t="str">
        <f t="shared" si="198"/>
        <v>50100</v>
      </c>
      <c r="D1201" s="22" t="str">
        <f t="shared" si="199"/>
        <v>10710</v>
      </c>
      <c r="E1201" s="21" t="str">
        <f>VLOOKUP(B1201,'Table A as of March 2024'!A:G,7,FALSE)</f>
        <v>VA Dept of Transportation</v>
      </c>
      <c r="F1201" s="21" t="str">
        <f>VLOOKUP(B1201,'Table A as of March 2024'!A:H,8,FALSE)</f>
        <v>FEMA - State Agy - COVID-19</v>
      </c>
      <c r="G1201" s="11" t="str">
        <f>VLOOKUP(B1201,'Table A as of March 2024'!A:I,9,FALSE)</f>
        <v>120</v>
      </c>
      <c r="H1201" t="str">
        <f>VLOOKUP(B1201,'Table A as of March 2024'!A:L,12,FALSE)</f>
        <v>Yes</v>
      </c>
      <c r="I1201" s="9" t="str">
        <f>VLOOKUP(B1201,'Table A as of March 2024'!A:M,13,FALSE)</f>
        <v>V</v>
      </c>
      <c r="J1201" t="str">
        <f>VLOOKUP(B1201,'Table A as of March 2024'!A:O,15,FALSE)</f>
        <v>R</v>
      </c>
      <c r="K1201" t="str">
        <f>VLOOKUP(G1201,'ACFR Class Vlookup'!A:B,2,FALSE)</f>
        <v>Governmental</v>
      </c>
      <c r="L1201" s="1" t="str">
        <f>VLOOKUP(D1201,'Fund Information'!A:F,6,FALSE)</f>
        <v>Federal Emergency Management Agency (FEMA) - VDEM Pass Thru COVID -19 - State Agencies.</v>
      </c>
      <c r="M1201" s="6" t="str">
        <f t="shared" si="200"/>
        <v>N/A</v>
      </c>
      <c r="N1201" s="6" t="s">
        <v>2886</v>
      </c>
      <c r="O1201" s="6" t="str">
        <f t="shared" si="201"/>
        <v>N/A</v>
      </c>
      <c r="P1201" s="5" t="s">
        <v>2886</v>
      </c>
      <c r="Q1201" s="6" t="str">
        <f t="shared" si="202"/>
        <v>N/A</v>
      </c>
      <c r="R1201" s="7" t="str">
        <f t="shared" si="203"/>
        <v>Yes</v>
      </c>
      <c r="S1201" s="5" t="str">
        <f t="shared" si="204"/>
        <v>Answer Required</v>
      </c>
      <c r="T1201" s="6" t="str">
        <f t="shared" si="205"/>
        <v>N/A</v>
      </c>
      <c r="U1201" s="7" t="str">
        <f t="shared" si="206"/>
        <v>No</v>
      </c>
      <c r="V1201" s="5" t="str">
        <f t="shared" si="207"/>
        <v>Answer Required</v>
      </c>
      <c r="W1201" s="6" t="str">
        <f t="shared" si="208"/>
        <v>N/A</v>
      </c>
      <c r="X1201" s="5" t="s">
        <v>2886</v>
      </c>
    </row>
    <row r="1202" spans="1:24" ht="30" x14ac:dyDescent="0.25">
      <c r="A1202" s="77">
        <f>VLOOKUP(C1202,'BU and Control BU Listing'!A:E,5,FALSE)</f>
        <v>50100</v>
      </c>
      <c r="B1202" s="80" t="s">
        <v>4566</v>
      </c>
      <c r="C1202" s="22" t="str">
        <f t="shared" si="198"/>
        <v>50100</v>
      </c>
      <c r="D1202" s="22" t="str">
        <f t="shared" si="199"/>
        <v>13021</v>
      </c>
      <c r="E1202" s="21" t="str">
        <f>VLOOKUP(B1202,'Table A as of March 2024'!A:G,7,FALSE)</f>
        <v>VA Dept of Transportation</v>
      </c>
      <c r="F1202" s="21" t="str">
        <f>VLOOKUP(B1202,'Table A as of March 2024'!A:H,8,FALSE)</f>
        <v>Build America Bd Fd NVTD</v>
      </c>
      <c r="G1202" s="11" t="str">
        <f>VLOOKUP(B1202,'Table A as of March 2024'!A:I,9,FALSE)</f>
        <v>150</v>
      </c>
      <c r="H1202" t="str">
        <f>VLOOKUP(B1202,'Table A as of March 2024'!A:L,12,FALSE)</f>
        <v>No</v>
      </c>
      <c r="I1202" s="9" t="str">
        <f>VLOOKUP(B1202,'Table A as of March 2024'!A:M,13,FALSE)</f>
        <v>S</v>
      </c>
      <c r="J1202" t="str">
        <f>VLOOKUP(B1202,'Table A as of March 2024'!A:O,15,FALSE)</f>
        <v>R</v>
      </c>
      <c r="K1202" t="str">
        <f>VLOOKUP(G1202,'ACFR Class Vlookup'!A:B,2,FALSE)</f>
        <v>Governmental</v>
      </c>
      <c r="L1202" s="1" t="str">
        <f>VLOOKUP(D1202,'Fund Information'!A:F,6,FALSE)</f>
        <v>Build America Bonds Fund - ARRA - Fund used to capture transactions for Build America Bond Fund  related to NVTD debt service.</v>
      </c>
      <c r="M1202" s="6" t="str">
        <f t="shared" si="200"/>
        <v>N/A</v>
      </c>
      <c r="N1202" s="6" t="s">
        <v>2886</v>
      </c>
      <c r="O1202" s="6" t="str">
        <f t="shared" si="201"/>
        <v>N/A</v>
      </c>
      <c r="P1202" s="5" t="s">
        <v>2886</v>
      </c>
      <c r="Q1202" s="6" t="str">
        <f t="shared" si="202"/>
        <v>N/A</v>
      </c>
      <c r="R1202" s="7" t="str">
        <f t="shared" si="203"/>
        <v>Yes</v>
      </c>
      <c r="S1202" s="5" t="str">
        <f t="shared" si="204"/>
        <v>Answer Required</v>
      </c>
      <c r="T1202" s="6" t="str">
        <f t="shared" si="205"/>
        <v>N/A</v>
      </c>
      <c r="U1202" s="7" t="str">
        <f t="shared" si="206"/>
        <v>No</v>
      </c>
      <c r="V1202" s="5" t="str">
        <f t="shared" si="207"/>
        <v>Answer Required</v>
      </c>
      <c r="W1202" s="6" t="str">
        <f t="shared" si="208"/>
        <v>N/A</v>
      </c>
      <c r="X1202" s="5" t="s">
        <v>2886</v>
      </c>
    </row>
    <row r="1203" spans="1:24" ht="30" x14ac:dyDescent="0.25">
      <c r="A1203" s="77">
        <f>VLOOKUP(C1203,'BU and Control BU Listing'!A:E,5,FALSE)</f>
        <v>50100</v>
      </c>
      <c r="B1203" s="80" t="s">
        <v>4567</v>
      </c>
      <c r="C1203" s="22" t="str">
        <f t="shared" si="198"/>
        <v>50100</v>
      </c>
      <c r="D1203" s="22" t="str">
        <f t="shared" si="199"/>
        <v>13022</v>
      </c>
      <c r="E1203" s="21" t="str">
        <f>VLOOKUP(B1203,'Table A as of March 2024'!A:G,7,FALSE)</f>
        <v>VA Dept of Transportation</v>
      </c>
      <c r="F1203" s="21" t="str">
        <f>VLOOKUP(B1203,'Table A as of March 2024'!A:H,8,FALSE)</f>
        <v>Build America Bd FD CPR</v>
      </c>
      <c r="G1203" s="11" t="str">
        <f>VLOOKUP(B1203,'Table A as of March 2024'!A:I,9,FALSE)</f>
        <v>150</v>
      </c>
      <c r="H1203" t="str">
        <f>VLOOKUP(B1203,'Table A as of March 2024'!A:L,12,FALSE)</f>
        <v>No</v>
      </c>
      <c r="I1203" s="9" t="str">
        <f>VLOOKUP(B1203,'Table A as of March 2024'!A:M,13,FALSE)</f>
        <v>S</v>
      </c>
      <c r="J1203" t="str">
        <f>VLOOKUP(B1203,'Table A as of March 2024'!A:O,15,FALSE)</f>
        <v>R</v>
      </c>
      <c r="K1203" t="str">
        <f>VLOOKUP(G1203,'ACFR Class Vlookup'!A:B,2,FALSE)</f>
        <v>Governmental</v>
      </c>
      <c r="L1203" s="1" t="str">
        <f>VLOOKUP(D1203,'Fund Information'!A:F,6,FALSE)</f>
        <v>Build America Bonds Fund - ARRA - Fund used to capture transactions for Build America Bond Fund Capital Projects Revenue Bd.</v>
      </c>
      <c r="M1203" s="6" t="str">
        <f t="shared" si="200"/>
        <v>N/A</v>
      </c>
      <c r="N1203" s="6" t="s">
        <v>2886</v>
      </c>
      <c r="O1203" s="6" t="str">
        <f t="shared" si="201"/>
        <v>N/A</v>
      </c>
      <c r="P1203" s="5" t="s">
        <v>2886</v>
      </c>
      <c r="Q1203" s="6" t="str">
        <f t="shared" si="202"/>
        <v>N/A</v>
      </c>
      <c r="R1203" s="7" t="str">
        <f t="shared" si="203"/>
        <v>Yes</v>
      </c>
      <c r="S1203" s="5" t="str">
        <f t="shared" si="204"/>
        <v>Answer Required</v>
      </c>
      <c r="T1203" s="6" t="str">
        <f t="shared" si="205"/>
        <v>N/A</v>
      </c>
      <c r="U1203" s="7" t="str">
        <f t="shared" si="206"/>
        <v>No</v>
      </c>
      <c r="V1203" s="5" t="str">
        <f t="shared" si="207"/>
        <v>Answer Required</v>
      </c>
      <c r="W1203" s="6" t="str">
        <f t="shared" si="208"/>
        <v>N/A</v>
      </c>
      <c r="X1203" s="5" t="s">
        <v>2886</v>
      </c>
    </row>
    <row r="1204" spans="1:24" ht="60" x14ac:dyDescent="0.25">
      <c r="A1204" s="77">
        <f>VLOOKUP(C1204,'BU and Control BU Listing'!A:E,5,FALSE)</f>
        <v>50100</v>
      </c>
      <c r="B1204" s="80" t="s">
        <v>8749</v>
      </c>
      <c r="C1204" s="22" t="str">
        <f t="shared" si="198"/>
        <v>50300</v>
      </c>
      <c r="D1204" s="22" t="str">
        <f t="shared" si="199"/>
        <v>09730</v>
      </c>
      <c r="E1204" s="21" t="str">
        <f>VLOOKUP(B1204,'Table A as of March 2024'!A:G,7,FALSE)</f>
        <v>VDOT Transfer Payments</v>
      </c>
      <c r="F1204" s="21" t="str">
        <f>VLOOKUP(B1204,'Table A as of March 2024'!A:H,8,FALSE)</f>
        <v>Central VA Transportation Fund</v>
      </c>
      <c r="G1204" s="11" t="str">
        <f>VLOOKUP(B1204,'Table A as of March 2024'!A:I,9,FALSE)</f>
        <v>110</v>
      </c>
      <c r="H1204" t="str">
        <f>VLOOKUP(B1204,'Table A as of March 2024'!A:L,12,FALSE)</f>
        <v>No</v>
      </c>
      <c r="I1204" s="9" t="str">
        <f>VLOOKUP(B1204,'Table A as of March 2024'!A:M,13,FALSE)</f>
        <v>R</v>
      </c>
      <c r="J1204" t="str">
        <f>VLOOKUP(B1204,'Table A as of March 2024'!A:O,15,FALSE)</f>
        <v>C</v>
      </c>
      <c r="K1204" t="str">
        <f>VLOOKUP(G1204,'ACFR Class Vlookup'!A:B,2,FALSE)</f>
        <v>Governmental</v>
      </c>
      <c r="L1204" s="1" t="str">
        <f>VLOOKUP(D1204,'Fund Information'!A:F,6,FALSE)</f>
        <v>Established pursuant to § 33.2-3701. The moneys deposited in the Fund shall be used solely for (i) transportation purposes benefiting the localities comprising Planning District 15 and (ii) administrative and operating expenses as specified in subsection B of § 33.2-3706.</v>
      </c>
      <c r="M1204" s="6" t="str">
        <f t="shared" si="200"/>
        <v>N/A</v>
      </c>
      <c r="N1204" s="6" t="s">
        <v>2886</v>
      </c>
      <c r="O1204" s="6" t="str">
        <f t="shared" si="201"/>
        <v>N/A</v>
      </c>
      <c r="P1204" s="5" t="s">
        <v>2886</v>
      </c>
      <c r="Q1204" s="6" t="str">
        <f t="shared" si="202"/>
        <v>N/A</v>
      </c>
      <c r="R1204" s="7" t="str">
        <f t="shared" si="203"/>
        <v>No</v>
      </c>
      <c r="S1204" s="5" t="str">
        <f t="shared" si="204"/>
        <v>Answer Required</v>
      </c>
      <c r="T1204" s="6" t="str">
        <f t="shared" si="205"/>
        <v>N/A</v>
      </c>
      <c r="U1204" s="7" t="str">
        <f t="shared" si="206"/>
        <v>Yes</v>
      </c>
      <c r="V1204" s="5" t="str">
        <f t="shared" si="207"/>
        <v>Answer Required</v>
      </c>
      <c r="W1204" s="6" t="str">
        <f t="shared" si="208"/>
        <v>N/A</v>
      </c>
      <c r="X1204" s="5" t="s">
        <v>2886</v>
      </c>
    </row>
    <row r="1205" spans="1:24" ht="195" x14ac:dyDescent="0.25">
      <c r="A1205" s="77">
        <f>VLOOKUP(C1205,'BU and Control BU Listing'!A:E,5,FALSE)</f>
        <v>50100</v>
      </c>
      <c r="B1205" s="80" t="s">
        <v>8750</v>
      </c>
      <c r="C1205" s="22" t="str">
        <f t="shared" si="198"/>
        <v>50300</v>
      </c>
      <c r="D1205" s="22" t="str">
        <f t="shared" si="199"/>
        <v>09740</v>
      </c>
      <c r="E1205" s="21" t="str">
        <f>VLOOKUP(B1205,'Table A as of March 2024'!A:G,7,FALSE)</f>
        <v>VDOT Transfer Payments</v>
      </c>
      <c r="F1205" s="21" t="str">
        <f>VLOOKUP(B1205,'Table A as of March 2024'!A:H,8,FALSE)</f>
        <v>Hampton Roads Regnl Transit Fd</v>
      </c>
      <c r="G1205" s="11" t="str">
        <f>VLOOKUP(B1205,'Table A as of March 2024'!A:I,9,FALSE)</f>
        <v>110</v>
      </c>
      <c r="H1205" t="str">
        <f>VLOOKUP(B1205,'Table A as of March 2024'!A:L,12,FALSE)</f>
        <v>No</v>
      </c>
      <c r="I1205" s="9" t="str">
        <f>VLOOKUP(B1205,'Table A as of March 2024'!A:M,13,FALSE)</f>
        <v>R</v>
      </c>
      <c r="J1205" t="str">
        <f>VLOOKUP(B1205,'Table A as of March 2024'!A:O,15,FALSE)</f>
        <v>C</v>
      </c>
      <c r="K1205" t="str">
        <f>VLOOKUP(G1205,'ACFR Class Vlookup'!A:B,2,FALSE)</f>
        <v>Governmental</v>
      </c>
      <c r="L1205" s="1" t="str">
        <f>VLOOKUP(D1205,'Fund Information'!A:F,6,FALSE)</f>
        <v>Established per Chapter 1241, 2020 Acts of Assembly. Code of Virginia 33.2-2600.01; All revenues dedicated to the Regional Transit Fund pursuant to §§ 58.1-802.4, 58.1-816, and 58.1-1743 shall be paid into the state treasury and credited to the Fund. The moneys deposited in the Fund shall be used solely for (i) the development, maintenance, improvement, and operation of a core and connected regional network of transit routes and related infrastructure, rolling stock, and support facilities, to include the operation of a regional system of interjurisdictional, high-frequency bus service, in a transportation district in Hampton Roads created pursuant to § 33.2-1903 as included in the strategic plans and regional transit planning process developed pursuant to § 33.2-286 and (ii) administrative and operating expenses of the Commission as specified in subsection B of § 33.2-2605.</v>
      </c>
      <c r="M1205" s="6" t="str">
        <f t="shared" si="200"/>
        <v>N/A</v>
      </c>
      <c r="N1205" s="6" t="s">
        <v>2886</v>
      </c>
      <c r="O1205" s="6" t="str">
        <f t="shared" si="201"/>
        <v>N/A</v>
      </c>
      <c r="P1205" s="5" t="s">
        <v>2886</v>
      </c>
      <c r="Q1205" s="6" t="str">
        <f t="shared" si="202"/>
        <v>N/A</v>
      </c>
      <c r="R1205" s="7" t="str">
        <f t="shared" si="203"/>
        <v>No</v>
      </c>
      <c r="S1205" s="5" t="str">
        <f t="shared" si="204"/>
        <v>Answer Required</v>
      </c>
      <c r="T1205" s="6" t="str">
        <f t="shared" si="205"/>
        <v>N/A</v>
      </c>
      <c r="U1205" s="7" t="str">
        <f t="shared" si="206"/>
        <v>Yes</v>
      </c>
      <c r="V1205" s="5" t="str">
        <f t="shared" si="207"/>
        <v>Answer Required</v>
      </c>
      <c r="W1205" s="6" t="str">
        <f t="shared" si="208"/>
        <v>N/A</v>
      </c>
      <c r="X1205" s="5" t="s">
        <v>2886</v>
      </c>
    </row>
    <row r="1206" spans="1:24" ht="30" x14ac:dyDescent="0.25">
      <c r="A1206" s="77">
        <f>VLOOKUP(C1206,'BU and Control BU Listing'!A:E,5,FALSE)</f>
        <v>50100</v>
      </c>
      <c r="B1206" s="80" t="s">
        <v>8751</v>
      </c>
      <c r="C1206" s="22" t="str">
        <f t="shared" si="198"/>
        <v>50300</v>
      </c>
      <c r="D1206" s="22" t="str">
        <f t="shared" si="199"/>
        <v>09800</v>
      </c>
      <c r="E1206" s="21" t="str">
        <f>VLOOKUP(B1206,'Table A as of March 2024'!A:G,7,FALSE)</f>
        <v>VDOT Transfer Payments</v>
      </c>
      <c r="F1206" s="21" t="str">
        <f>VLOOKUP(B1206,'Table A as of March 2024'!A:H,8,FALSE)</f>
        <v>NVTA Fund - 2013 Session</v>
      </c>
      <c r="G1206" s="11" t="str">
        <f>VLOOKUP(B1206,'Table A as of March 2024'!A:I,9,FALSE)</f>
        <v>110</v>
      </c>
      <c r="H1206" t="str">
        <f>VLOOKUP(B1206,'Table A as of March 2024'!A:L,12,FALSE)</f>
        <v>No</v>
      </c>
      <c r="I1206" s="9" t="str">
        <f>VLOOKUP(B1206,'Table A as of March 2024'!A:M,13,FALSE)</f>
        <v>R</v>
      </c>
      <c r="J1206" t="str">
        <f>VLOOKUP(B1206,'Table A as of March 2024'!A:O,15,FALSE)</f>
        <v>C</v>
      </c>
      <c r="K1206" t="str">
        <f>VLOOKUP(G1206,'ACFR Class Vlookup'!A:B,2,FALSE)</f>
        <v>Governmental</v>
      </c>
      <c r="L1206" s="1" t="str">
        <f>VLOOKUP(D1206,'Fund Information'!A:F,6,FALSE)</f>
        <v>Statewide Fund Detail - Northern Virginia Transportation Authority Fund. Established by Code of Virginia Section 33.2-2509.</v>
      </c>
      <c r="M1206" s="6" t="str">
        <f t="shared" si="200"/>
        <v>N/A</v>
      </c>
      <c r="N1206" s="6" t="s">
        <v>2886</v>
      </c>
      <c r="O1206" s="6" t="str">
        <f t="shared" si="201"/>
        <v>N/A</v>
      </c>
      <c r="P1206" s="5" t="s">
        <v>2886</v>
      </c>
      <c r="Q1206" s="6" t="str">
        <f t="shared" si="202"/>
        <v>N/A</v>
      </c>
      <c r="R1206" s="7" t="str">
        <f t="shared" si="203"/>
        <v>No</v>
      </c>
      <c r="S1206" s="5" t="str">
        <f t="shared" si="204"/>
        <v>Answer Required</v>
      </c>
      <c r="T1206" s="6" t="str">
        <f t="shared" si="205"/>
        <v>N/A</v>
      </c>
      <c r="U1206" s="7" t="str">
        <f t="shared" si="206"/>
        <v>Yes</v>
      </c>
      <c r="V1206" s="5" t="str">
        <f t="shared" si="207"/>
        <v>Answer Required</v>
      </c>
      <c r="W1206" s="6" t="str">
        <f t="shared" si="208"/>
        <v>N/A</v>
      </c>
      <c r="X1206" s="5" t="s">
        <v>2886</v>
      </c>
    </row>
    <row r="1207" spans="1:24" ht="75" x14ac:dyDescent="0.25">
      <c r="A1207" s="77">
        <f>VLOOKUP(C1207,'BU and Control BU Listing'!A:E,5,FALSE)</f>
        <v>50100</v>
      </c>
      <c r="B1207" s="80" t="s">
        <v>8752</v>
      </c>
      <c r="C1207" s="22" t="str">
        <f t="shared" si="198"/>
        <v>50300</v>
      </c>
      <c r="D1207" s="22" t="str">
        <f t="shared" si="199"/>
        <v>09820</v>
      </c>
      <c r="E1207" s="21" t="str">
        <f>VLOOKUP(B1207,'Table A as of March 2024'!A:G,7,FALSE)</f>
        <v>VDOT Transfer Payments</v>
      </c>
      <c r="F1207" s="21" t="str">
        <f>VLOOKUP(B1207,'Table A as of March 2024'!A:H,8,FALSE)</f>
        <v>Hampton Rds Fund-2014 Session</v>
      </c>
      <c r="G1207" s="11" t="str">
        <f>VLOOKUP(B1207,'Table A as of March 2024'!A:I,9,FALSE)</f>
        <v>110</v>
      </c>
      <c r="H1207" t="str">
        <f>VLOOKUP(B1207,'Table A as of March 2024'!A:L,12,FALSE)</f>
        <v>No</v>
      </c>
      <c r="I1207" s="9" t="str">
        <f>VLOOKUP(B1207,'Table A as of March 2024'!A:M,13,FALSE)</f>
        <v>R</v>
      </c>
      <c r="J1207" t="str">
        <f>VLOOKUP(B1207,'Table A as of March 2024'!A:O,15,FALSE)</f>
        <v>C</v>
      </c>
      <c r="K1207" t="str">
        <f>VLOOKUP(G1207,'ACFR Class Vlookup'!A:B,2,FALSE)</f>
        <v>Governmental</v>
      </c>
      <c r="L1207" s="1" t="str">
        <f>VLOOKUP(D1207,'Fund Information'!A:F,6,FALSE)</f>
        <v>Statewide Fund Detail - Hampton Roads Transportation Fund.  Code of Virginia Section 33.2-2600.  The Hampton Roads Transportation Accountability Commission (HTAC) replaces the Hampton Roads Transportation Planning Organization (HTRPO). This fund is needed to reflect the change in responsibility.</v>
      </c>
      <c r="M1207" s="6" t="str">
        <f t="shared" si="200"/>
        <v>N/A</v>
      </c>
      <c r="N1207" s="6" t="s">
        <v>2886</v>
      </c>
      <c r="O1207" s="6" t="str">
        <f t="shared" si="201"/>
        <v>N/A</v>
      </c>
      <c r="P1207" s="5" t="s">
        <v>2886</v>
      </c>
      <c r="Q1207" s="6" t="str">
        <f t="shared" si="202"/>
        <v>N/A</v>
      </c>
      <c r="R1207" s="7" t="str">
        <f t="shared" si="203"/>
        <v>No</v>
      </c>
      <c r="S1207" s="5" t="str">
        <f t="shared" si="204"/>
        <v>Answer Required</v>
      </c>
      <c r="T1207" s="6" t="str">
        <f t="shared" si="205"/>
        <v>N/A</v>
      </c>
      <c r="U1207" s="7" t="str">
        <f t="shared" si="206"/>
        <v>Yes</v>
      </c>
      <c r="V1207" s="5" t="str">
        <f t="shared" si="207"/>
        <v>Answer Required</v>
      </c>
      <c r="W1207" s="6" t="str">
        <f t="shared" si="208"/>
        <v>N/A</v>
      </c>
      <c r="X1207" s="5" t="s">
        <v>2886</v>
      </c>
    </row>
    <row r="1208" spans="1:24" x14ac:dyDescent="0.25">
      <c r="A1208" s="77">
        <f>VLOOKUP(C1208,'BU and Control BU Listing'!A:E,5,FALSE)</f>
        <v>50500</v>
      </c>
      <c r="B1208" s="80" t="s">
        <v>4569</v>
      </c>
      <c r="C1208" s="22" t="str">
        <f t="shared" si="198"/>
        <v>50500</v>
      </c>
      <c r="D1208" s="22" t="str">
        <f t="shared" si="199"/>
        <v>01000</v>
      </c>
      <c r="E1208" s="21" t="str">
        <f>VLOOKUP(B1208,'Table A as of March 2024'!A:G,7,FALSE)</f>
        <v>Dept of Rail &amp; Public Trans</v>
      </c>
      <c r="F1208" s="21" t="str">
        <f>VLOOKUP(B1208,'Table A as of March 2024'!A:H,8,FALSE)</f>
        <v>General Fund</v>
      </c>
      <c r="G1208" s="11" t="str">
        <f>VLOOKUP(B1208,'Table A as of March 2024'!A:I,9,FALSE)</f>
        <v>100</v>
      </c>
      <c r="H1208" t="str">
        <f>VLOOKUP(B1208,'Table A as of March 2024'!A:L,12,FALSE)</f>
        <v>No</v>
      </c>
      <c r="I1208" s="9" t="str">
        <f>VLOOKUP(B1208,'Table A as of March 2024'!A:M,13,FALSE)</f>
        <v>G</v>
      </c>
      <c r="J1208" t="str">
        <f>VLOOKUP(B1208,'Table A as of March 2024'!A:O,15,FALSE)</f>
        <v>U</v>
      </c>
      <c r="K1208" t="str">
        <f>VLOOKUP(G1208,'ACFR Class Vlookup'!A:B,2,FALSE)</f>
        <v>Governmental</v>
      </c>
      <c r="L1208" s="1" t="str">
        <f>VLOOKUP(D1208,'Fund Information'!A:F,6,FALSE)</f>
        <v>General Fund</v>
      </c>
      <c r="M1208" s="6" t="str">
        <f t="shared" si="200"/>
        <v>N/A</v>
      </c>
      <c r="N1208" s="6" t="s">
        <v>2886</v>
      </c>
      <c r="O1208" s="6" t="str">
        <f t="shared" si="201"/>
        <v>N/A</v>
      </c>
      <c r="P1208" s="5" t="s">
        <v>2886</v>
      </c>
      <c r="Q1208" s="6" t="str">
        <f t="shared" si="202"/>
        <v>N/A</v>
      </c>
      <c r="R1208" s="7" t="str">
        <f t="shared" si="203"/>
        <v>No</v>
      </c>
      <c r="S1208" s="5" t="str">
        <f t="shared" si="204"/>
        <v>Answer Required</v>
      </c>
      <c r="T1208" s="6" t="str">
        <f t="shared" si="205"/>
        <v>N/A</v>
      </c>
      <c r="U1208" s="7" t="str">
        <f t="shared" si="206"/>
        <v>No</v>
      </c>
      <c r="V1208" s="5" t="str">
        <f t="shared" si="207"/>
        <v>Answer Required</v>
      </c>
      <c r="W1208" s="6" t="str">
        <f t="shared" si="208"/>
        <v>N/A</v>
      </c>
      <c r="X1208" s="5" t="s">
        <v>2886</v>
      </c>
    </row>
    <row r="1209" spans="1:24" ht="60" x14ac:dyDescent="0.25">
      <c r="A1209" s="77">
        <f>VLOOKUP(C1209,'BU and Control BU Listing'!A:E,5,FALSE)</f>
        <v>50500</v>
      </c>
      <c r="B1209" s="80" t="s">
        <v>4570</v>
      </c>
      <c r="C1209" s="22" t="str">
        <f t="shared" si="198"/>
        <v>50500</v>
      </c>
      <c r="D1209" s="22" t="str">
        <f t="shared" si="199"/>
        <v>02505</v>
      </c>
      <c r="E1209" s="21" t="str">
        <f>VLOOKUP(B1209,'Table A as of March 2024'!A:G,7,FALSE)</f>
        <v>Dept of Rail &amp; Public Trans</v>
      </c>
      <c r="F1209" s="21" t="str">
        <f>VLOOKUP(B1209,'Table A as of March 2024'!A:H,8,FALSE)</f>
        <v>DRPT Special Revenue Fund</v>
      </c>
      <c r="G1209" s="11" t="str">
        <f>VLOOKUP(B1209,'Table A as of March 2024'!A:I,9,FALSE)</f>
        <v>110</v>
      </c>
      <c r="H1209" t="str">
        <f>VLOOKUP(B1209,'Table A as of March 2024'!A:L,12,FALSE)</f>
        <v>No</v>
      </c>
      <c r="I1209" s="9" t="str">
        <f>VLOOKUP(B1209,'Table A as of March 2024'!A:M,13,FALSE)</f>
        <v>R</v>
      </c>
      <c r="J1209" t="str">
        <f>VLOOKUP(B1209,'Table A as of March 2024'!A:O,15,FALSE)</f>
        <v>R</v>
      </c>
      <c r="K1209" t="str">
        <f>VLOOKUP(G1209,'ACFR Class Vlookup'!A:B,2,FALSE)</f>
        <v>Governmental</v>
      </c>
      <c r="L1209" s="1" t="str">
        <f>VLOOKUP(D1209,'Fund Information'!A:F,6,FALSE)</f>
        <v>DRPT considers this an escrow account and the funds are from localities that match federal dollars for the purchase of vehicles only. This revenue is collected from localities to assist in purchasing vehicles.  The locality has an ownership interest in the vehicles purchased.</v>
      </c>
      <c r="M1209" s="6" t="str">
        <f t="shared" si="200"/>
        <v>N/A</v>
      </c>
      <c r="N1209" s="6" t="s">
        <v>2886</v>
      </c>
      <c r="O1209" s="6" t="str">
        <f t="shared" si="201"/>
        <v>N/A</v>
      </c>
      <c r="P1209" s="5" t="s">
        <v>2886</v>
      </c>
      <c r="Q1209" s="6" t="str">
        <f t="shared" si="202"/>
        <v>N/A</v>
      </c>
      <c r="R1209" s="7" t="str">
        <f t="shared" si="203"/>
        <v>Yes</v>
      </c>
      <c r="S1209" s="5" t="str">
        <f t="shared" si="204"/>
        <v>Answer Required</v>
      </c>
      <c r="T1209" s="6" t="str">
        <f t="shared" si="205"/>
        <v>N/A</v>
      </c>
      <c r="U1209" s="7" t="str">
        <f t="shared" si="206"/>
        <v>No</v>
      </c>
      <c r="V1209" s="5" t="str">
        <f t="shared" si="207"/>
        <v>Answer Required</v>
      </c>
      <c r="W1209" s="6" t="str">
        <f t="shared" si="208"/>
        <v>N/A</v>
      </c>
      <c r="X1209" s="5" t="s">
        <v>2886</v>
      </c>
    </row>
    <row r="1210" spans="1:24" x14ac:dyDescent="0.25">
      <c r="A1210" s="77">
        <f>VLOOKUP(C1210,'BU and Control BU Listing'!A:E,5,FALSE)</f>
        <v>50500</v>
      </c>
      <c r="B1210" s="80" t="s">
        <v>4571</v>
      </c>
      <c r="C1210" s="22" t="str">
        <f t="shared" si="198"/>
        <v>50500</v>
      </c>
      <c r="D1210" s="22" t="str">
        <f t="shared" si="199"/>
        <v>02700</v>
      </c>
      <c r="E1210" s="21" t="str">
        <f>VLOOKUP(B1210,'Table A as of March 2024'!A:G,7,FALSE)</f>
        <v>Dept of Rail &amp; Public Trans</v>
      </c>
      <c r="F1210" s="21" t="str">
        <f>VLOOKUP(B1210,'Table A as of March 2024'!A:H,8,FALSE)</f>
        <v>Parking</v>
      </c>
      <c r="G1210" s="11" t="str">
        <f>VLOOKUP(B1210,'Table A as of March 2024'!A:I,9,FALSE)</f>
        <v>105</v>
      </c>
      <c r="H1210" t="str">
        <f>VLOOKUP(B1210,'Table A as of March 2024'!A:L,12,FALSE)</f>
        <v>No</v>
      </c>
      <c r="I1210" s="9" t="str">
        <f>VLOOKUP(B1210,'Table A as of March 2024'!A:M,13,FALSE)</f>
        <v>U</v>
      </c>
      <c r="J1210" t="str">
        <f>VLOOKUP(B1210,'Table A as of March 2024'!A:O,15,FALSE)</f>
        <v>C</v>
      </c>
      <c r="K1210" t="str">
        <f>VLOOKUP(G1210,'ACFR Class Vlookup'!A:B,2,FALSE)</f>
        <v>Governmental</v>
      </c>
      <c r="L1210" s="1" t="str">
        <f>VLOOKUP(D1210,'Fund Information'!A:F,6,FALSE)</f>
        <v>Parking - Accounts for fees paid for parking vehicles in state parking lots.</v>
      </c>
      <c r="M1210" s="6" t="str">
        <f t="shared" si="200"/>
        <v>N/A</v>
      </c>
      <c r="N1210" s="6" t="s">
        <v>2886</v>
      </c>
      <c r="O1210" s="6" t="str">
        <f t="shared" si="201"/>
        <v>N/A</v>
      </c>
      <c r="P1210" s="5" t="s">
        <v>2886</v>
      </c>
      <c r="Q1210" s="6" t="str">
        <f t="shared" si="202"/>
        <v>N/A</v>
      </c>
      <c r="R1210" s="7" t="str">
        <f t="shared" si="203"/>
        <v>No</v>
      </c>
      <c r="S1210" s="5" t="str">
        <f t="shared" si="204"/>
        <v>Answer Required</v>
      </c>
      <c r="T1210" s="6" t="str">
        <f t="shared" si="205"/>
        <v>N/A</v>
      </c>
      <c r="U1210" s="7" t="str">
        <f t="shared" si="206"/>
        <v>Yes</v>
      </c>
      <c r="V1210" s="5" t="str">
        <f t="shared" si="207"/>
        <v>Answer Required</v>
      </c>
      <c r="W1210" s="6" t="str">
        <f t="shared" si="208"/>
        <v>N/A</v>
      </c>
      <c r="X1210" s="5" t="s">
        <v>2886</v>
      </c>
    </row>
    <row r="1211" spans="1:24" x14ac:dyDescent="0.25">
      <c r="A1211" s="77">
        <f>VLOOKUP(C1211,'BU and Control BU Listing'!A:E,5,FALSE)</f>
        <v>50500</v>
      </c>
      <c r="B1211" s="80" t="s">
        <v>4572</v>
      </c>
      <c r="C1211" s="22" t="str">
        <f t="shared" si="198"/>
        <v>50500</v>
      </c>
      <c r="D1211" s="22" t="str">
        <f t="shared" si="199"/>
        <v>04010</v>
      </c>
      <c r="E1211" s="21" t="str">
        <f>VLOOKUP(B1211,'Table A as of March 2024'!A:G,7,FALSE)</f>
        <v>Dept of Rail &amp; Public Trans</v>
      </c>
      <c r="F1211" s="21" t="str">
        <f>VLOOKUP(B1211,'Table A as of March 2024'!A:H,8,FALSE)</f>
        <v>Highway Federal</v>
      </c>
      <c r="G1211" s="11" t="str">
        <f>VLOOKUP(B1211,'Table A as of March 2024'!A:I,9,FALSE)</f>
        <v>110</v>
      </c>
      <c r="H1211" t="str">
        <f>VLOOKUP(B1211,'Table A as of March 2024'!A:L,12,FALSE)</f>
        <v>No</v>
      </c>
      <c r="I1211" s="9" t="str">
        <f>VLOOKUP(B1211,'Table A as of March 2024'!A:M,13,FALSE)</f>
        <v>R</v>
      </c>
      <c r="J1211" t="str">
        <f>VLOOKUP(B1211,'Table A as of March 2024'!A:O,15,FALSE)</f>
        <v>R</v>
      </c>
      <c r="K1211" t="str">
        <f>VLOOKUP(G1211,'ACFR Class Vlookup'!A:B,2,FALSE)</f>
        <v>Governmental</v>
      </c>
      <c r="L1211" s="1" t="str">
        <f>VLOOKUP(D1211,'Fund Information'!A:F,6,FALSE)</f>
        <v>Highway Federal - Accounts for Federal Funds for Transportation.</v>
      </c>
      <c r="M1211" s="6" t="str">
        <f t="shared" si="200"/>
        <v>N/A</v>
      </c>
      <c r="N1211" s="6" t="s">
        <v>2886</v>
      </c>
      <c r="O1211" s="6" t="str">
        <f t="shared" si="201"/>
        <v>N/A</v>
      </c>
      <c r="P1211" s="5" t="s">
        <v>2886</v>
      </c>
      <c r="Q1211" s="6" t="str">
        <f t="shared" si="202"/>
        <v>N/A</v>
      </c>
      <c r="R1211" s="7" t="str">
        <f t="shared" si="203"/>
        <v>Yes</v>
      </c>
      <c r="S1211" s="5" t="str">
        <f t="shared" si="204"/>
        <v>Answer Required</v>
      </c>
      <c r="T1211" s="6" t="str">
        <f t="shared" si="205"/>
        <v>N/A</v>
      </c>
      <c r="U1211" s="7" t="str">
        <f t="shared" si="206"/>
        <v>No</v>
      </c>
      <c r="V1211" s="5" t="str">
        <f t="shared" si="207"/>
        <v>Answer Required</v>
      </c>
      <c r="W1211" s="6" t="str">
        <f t="shared" si="208"/>
        <v>N/A</v>
      </c>
      <c r="X1211" s="5" t="s">
        <v>2886</v>
      </c>
    </row>
    <row r="1212" spans="1:24" ht="75" x14ac:dyDescent="0.25">
      <c r="A1212" s="77">
        <f>VLOOKUP(C1212,'BU and Control BU Listing'!A:E,5,FALSE)</f>
        <v>50500</v>
      </c>
      <c r="B1212" s="80" t="s">
        <v>4573</v>
      </c>
      <c r="C1212" s="22" t="str">
        <f t="shared" si="198"/>
        <v>50500</v>
      </c>
      <c r="D1212" s="22" t="str">
        <f t="shared" si="199"/>
        <v>04100</v>
      </c>
      <c r="E1212" s="21" t="str">
        <f>VLOOKUP(B1212,'Table A as of March 2024'!A:G,7,FALSE)</f>
        <v>Dept of Rail &amp; Public Trans</v>
      </c>
      <c r="F1212" s="21" t="str">
        <f>VLOOKUP(B1212,'Table A as of March 2024'!A:H,8,FALSE)</f>
        <v>Hwy Maintenance &amp; Operating Fd</v>
      </c>
      <c r="G1212" s="11" t="str">
        <f>VLOOKUP(B1212,'Table A as of March 2024'!A:I,9,FALSE)</f>
        <v>110</v>
      </c>
      <c r="H1212" t="str">
        <f>VLOOKUP(B1212,'Table A as of March 2024'!A:L,12,FALSE)</f>
        <v>No</v>
      </c>
      <c r="I1212" s="9" t="str">
        <f>VLOOKUP(B1212,'Table A as of March 2024'!A:M,13,FALSE)</f>
        <v>U</v>
      </c>
      <c r="J1212" t="str">
        <f>VLOOKUP(B1212,'Table A as of March 2024'!A:O,15,FALSE)</f>
        <v>C</v>
      </c>
      <c r="K1212" t="str">
        <f>VLOOKUP(G1212,'ACFR Class Vlookup'!A:B,2,FALSE)</f>
        <v>Governmental</v>
      </c>
      <c r="L1212" s="1" t="str">
        <f>VLOOKUP(D1212,'Fund Information'!A:F,6,FALSE)</f>
        <v>Highway Maintenance And Operating Fund - Accounts for Revenues and Expenditures for the general administration of the Department, Maintenance of Highways, assistance to locatities, and support to other state agencies.  Revenues are derived primarily from taxes, and rights and privileges.</v>
      </c>
      <c r="M1212" s="6" t="str">
        <f t="shared" si="200"/>
        <v>N/A</v>
      </c>
      <c r="N1212" s="6" t="s">
        <v>2886</v>
      </c>
      <c r="O1212" s="6" t="str">
        <f t="shared" si="201"/>
        <v>N/A</v>
      </c>
      <c r="P1212" s="5" t="s">
        <v>2886</v>
      </c>
      <c r="Q1212" s="6" t="str">
        <f t="shared" si="202"/>
        <v>N/A</v>
      </c>
      <c r="R1212" s="7" t="str">
        <f t="shared" si="203"/>
        <v>No</v>
      </c>
      <c r="S1212" s="5" t="str">
        <f t="shared" si="204"/>
        <v>Answer Required</v>
      </c>
      <c r="T1212" s="6" t="str">
        <f t="shared" si="205"/>
        <v>N/A</v>
      </c>
      <c r="U1212" s="7" t="str">
        <f t="shared" si="206"/>
        <v>Yes</v>
      </c>
      <c r="V1212" s="5" t="str">
        <f t="shared" si="207"/>
        <v>Answer Required</v>
      </c>
      <c r="W1212" s="6" t="str">
        <f t="shared" si="208"/>
        <v>N/A</v>
      </c>
      <c r="X1212" s="5" t="s">
        <v>2886</v>
      </c>
    </row>
    <row r="1213" spans="1:24" ht="75" x14ac:dyDescent="0.25">
      <c r="A1213" s="77">
        <f>VLOOKUP(C1213,'BU and Control BU Listing'!A:E,5,FALSE)</f>
        <v>50500</v>
      </c>
      <c r="B1213" s="80" t="s">
        <v>4576</v>
      </c>
      <c r="C1213" s="22" t="str">
        <f t="shared" si="198"/>
        <v>50500</v>
      </c>
      <c r="D1213" s="22" t="str">
        <f t="shared" si="199"/>
        <v>04313</v>
      </c>
      <c r="E1213" s="21" t="str">
        <f>VLOOKUP(B1213,'Table A as of March 2024'!A:G,7,FALSE)</f>
        <v>Dept of Rail &amp; Public Trans</v>
      </c>
      <c r="F1213" s="21" t="str">
        <f>VLOOKUP(B1213,'Table A as of March 2024'!A:H,8,FALSE)</f>
        <v>Shortline Rail Preserv&amp;Develop</v>
      </c>
      <c r="G1213" s="11" t="str">
        <f>VLOOKUP(B1213,'Table A as of March 2024'!A:I,9,FALSE)</f>
        <v>110</v>
      </c>
      <c r="H1213" t="str">
        <f>VLOOKUP(B1213,'Table A as of March 2024'!A:L,12,FALSE)</f>
        <v>No</v>
      </c>
      <c r="I1213" s="9" t="str">
        <f>VLOOKUP(B1213,'Table A as of March 2024'!A:M,13,FALSE)</f>
        <v>U</v>
      </c>
      <c r="J1213" t="str">
        <f>VLOOKUP(B1213,'Table A as of March 2024'!A:O,15,FALSE)</f>
        <v>C</v>
      </c>
      <c r="K1213" t="str">
        <f>VLOOKUP(G1213,'ACFR Class Vlookup'!A:B,2,FALSE)</f>
        <v>Governmental</v>
      </c>
      <c r="L1213" s="1" t="str">
        <f>VLOOKUP(D1213,'Fund Information'!A:F,6,FALSE)</f>
        <v>In accordance with section § 33.2-1602 of the Code of VA, this fund relates to the Shortline Railway Preservation and Development Fund. These funds are used by the Department of Rail and Public Transportation to administer a Shortline Railway Preservation and Development Program.</v>
      </c>
      <c r="M1213" s="6" t="str">
        <f t="shared" si="200"/>
        <v>N/A</v>
      </c>
      <c r="N1213" s="6" t="s">
        <v>2886</v>
      </c>
      <c r="O1213" s="6" t="str">
        <f t="shared" si="201"/>
        <v>N/A</v>
      </c>
      <c r="P1213" s="5" t="s">
        <v>2886</v>
      </c>
      <c r="Q1213" s="6" t="str">
        <f t="shared" si="202"/>
        <v>N/A</v>
      </c>
      <c r="R1213" s="7" t="str">
        <f t="shared" si="203"/>
        <v>No</v>
      </c>
      <c r="S1213" s="5" t="str">
        <f t="shared" si="204"/>
        <v>Answer Required</v>
      </c>
      <c r="T1213" s="6" t="str">
        <f t="shared" si="205"/>
        <v>N/A</v>
      </c>
      <c r="U1213" s="7" t="str">
        <f t="shared" si="206"/>
        <v>Yes</v>
      </c>
      <c r="V1213" s="5" t="str">
        <f t="shared" si="207"/>
        <v>Answer Required</v>
      </c>
      <c r="W1213" s="6" t="str">
        <f t="shared" si="208"/>
        <v>N/A</v>
      </c>
      <c r="X1213" s="5" t="s">
        <v>2886</v>
      </c>
    </row>
    <row r="1214" spans="1:24" ht="165" x14ac:dyDescent="0.25">
      <c r="A1214" s="77">
        <f>VLOOKUP(C1214,'BU and Control BU Listing'!A:E,5,FALSE)</f>
        <v>50500</v>
      </c>
      <c r="B1214" s="80" t="s">
        <v>8257</v>
      </c>
      <c r="C1214" s="22" t="str">
        <f t="shared" si="198"/>
        <v>50500</v>
      </c>
      <c r="D1214" s="22" t="str">
        <f t="shared" si="199"/>
        <v>04314</v>
      </c>
      <c r="E1214" s="21" t="str">
        <f>VLOOKUP(B1214,'Table A as of March 2024'!A:G,7,FALSE)</f>
        <v>Dept of Rail &amp; Public Trans</v>
      </c>
      <c r="F1214" s="21" t="str">
        <f>VLOOKUP(B1214,'Table A as of March 2024'!A:H,8,FALSE)</f>
        <v>I-66 Outside Beltway Concess</v>
      </c>
      <c r="G1214" s="11" t="str">
        <f>VLOOKUP(B1214,'Table A as of March 2024'!A:I,9,FALSE)</f>
        <v>110</v>
      </c>
      <c r="H1214" t="str">
        <f>VLOOKUP(B1214,'Table A as of March 2024'!A:L,12,FALSE)</f>
        <v>No</v>
      </c>
      <c r="I1214" s="9" t="str">
        <f>VLOOKUP(B1214,'Table A as of March 2024'!A:M,13,FALSE)</f>
        <v>R</v>
      </c>
      <c r="J1214" t="str">
        <f>VLOOKUP(B1214,'Table A as of March 2024'!A:O,15,FALSE)</f>
        <v>C</v>
      </c>
      <c r="K1214" t="str">
        <f>VLOOKUP(G1214,'ACFR Class Vlookup'!A:B,2,FALSE)</f>
        <v>Governmental</v>
      </c>
      <c r="L1214" s="1" t="str">
        <f>VLOOKUP(D1214,'Fund Information'!A:F,6,FALSE)</f>
        <v>This fund will be used to record the deposit of a Concession Payment related to the Interstate 66 Outside the Beltway Project.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v>
      </c>
      <c r="M1214" s="6" t="str">
        <f t="shared" si="200"/>
        <v>N/A</v>
      </c>
      <c r="N1214" s="6" t="s">
        <v>2886</v>
      </c>
      <c r="O1214" s="6" t="str">
        <f t="shared" si="201"/>
        <v>N/A</v>
      </c>
      <c r="P1214" s="5" t="s">
        <v>2886</v>
      </c>
      <c r="Q1214" s="6" t="str">
        <f t="shared" si="202"/>
        <v>N/A</v>
      </c>
      <c r="R1214" s="7" t="str">
        <f t="shared" si="203"/>
        <v>No</v>
      </c>
      <c r="S1214" s="5" t="str">
        <f t="shared" si="204"/>
        <v>Answer Required</v>
      </c>
      <c r="T1214" s="6" t="str">
        <f t="shared" si="205"/>
        <v>N/A</v>
      </c>
      <c r="U1214" s="7" t="str">
        <f t="shared" si="206"/>
        <v>Yes</v>
      </c>
      <c r="V1214" s="5" t="str">
        <f t="shared" si="207"/>
        <v>Answer Required</v>
      </c>
      <c r="W1214" s="6" t="str">
        <f t="shared" si="208"/>
        <v>N/A</v>
      </c>
      <c r="X1214" s="5" t="s">
        <v>2886</v>
      </c>
    </row>
    <row r="1215" spans="1:24" ht="180" x14ac:dyDescent="0.25">
      <c r="A1215" s="77">
        <f>VLOOKUP(C1215,'BU and Control BU Listing'!A:E,5,FALSE)</f>
        <v>50500</v>
      </c>
      <c r="B1215" s="80" t="s">
        <v>5516</v>
      </c>
      <c r="C1215" s="22" t="str">
        <f t="shared" si="198"/>
        <v>50500</v>
      </c>
      <c r="D1215" s="22" t="str">
        <f t="shared" si="199"/>
        <v>04315</v>
      </c>
      <c r="E1215" s="21" t="str">
        <f>VLOOKUP(B1215,'Table A as of March 2024'!A:G,7,FALSE)</f>
        <v>Dept of Rail &amp; Public Trans</v>
      </c>
      <c r="F1215" s="21" t="str">
        <f>VLOOKUP(B1215,'Table A as of March 2024'!A:H,8,FALSE)</f>
        <v>I-95 Express Lanes</v>
      </c>
      <c r="G1215" s="11" t="str">
        <f>VLOOKUP(B1215,'Table A as of March 2024'!A:I,9,FALSE)</f>
        <v>110</v>
      </c>
      <c r="H1215" t="str">
        <f>VLOOKUP(B1215,'Table A as of March 2024'!A:L,12,FALSE)</f>
        <v>No</v>
      </c>
      <c r="I1215" s="9" t="str">
        <f>VLOOKUP(B1215,'Table A as of March 2024'!A:M,13,FALSE)</f>
        <v>R</v>
      </c>
      <c r="J1215" t="str">
        <f>VLOOKUP(B1215,'Table A as of March 2024'!A:O,15,FALSE)</f>
        <v>C</v>
      </c>
      <c r="K1215" t="str">
        <f>VLOOKUP(G1215,'ACFR Class Vlookup'!A:B,2,FALSE)</f>
        <v>Governmental</v>
      </c>
      <c r="L1215" s="1" t="str">
        <f>VLOOKUP(D1215,'Fund Information'!A:F,6,FALSE)</f>
        <v>This fund will be used to record the deposit of Concession Payments related to the Interstate 95/Fredericksburg Extension and Interstate 395/Northern Extension Projects.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v>
      </c>
      <c r="M1215" s="6" t="str">
        <f t="shared" si="200"/>
        <v>N/A</v>
      </c>
      <c r="N1215" s="6" t="s">
        <v>2886</v>
      </c>
      <c r="O1215" s="6" t="str">
        <f t="shared" si="201"/>
        <v>N/A</v>
      </c>
      <c r="P1215" s="5" t="s">
        <v>2886</v>
      </c>
      <c r="Q1215" s="6" t="str">
        <f t="shared" si="202"/>
        <v>N/A</v>
      </c>
      <c r="R1215" s="7" t="str">
        <f t="shared" si="203"/>
        <v>No</v>
      </c>
      <c r="S1215" s="5" t="str">
        <f t="shared" si="204"/>
        <v>Answer Required</v>
      </c>
      <c r="T1215" s="6" t="str">
        <f t="shared" si="205"/>
        <v>N/A</v>
      </c>
      <c r="U1215" s="7" t="str">
        <f t="shared" si="206"/>
        <v>Yes</v>
      </c>
      <c r="V1215" s="5" t="str">
        <f t="shared" si="207"/>
        <v>Answer Required</v>
      </c>
      <c r="W1215" s="6" t="str">
        <f t="shared" si="208"/>
        <v>N/A</v>
      </c>
      <c r="X1215" s="5" t="s">
        <v>2886</v>
      </c>
    </row>
    <row r="1216" spans="1:24" ht="75" x14ac:dyDescent="0.25">
      <c r="A1216" s="77">
        <f>VLOOKUP(C1216,'BU and Control BU Listing'!A:E,5,FALSE)</f>
        <v>50500</v>
      </c>
      <c r="B1216" s="80" t="s">
        <v>4577</v>
      </c>
      <c r="C1216" s="22" t="str">
        <f t="shared" si="198"/>
        <v>50500</v>
      </c>
      <c r="D1216" s="22" t="str">
        <f t="shared" si="199"/>
        <v>04710</v>
      </c>
      <c r="E1216" s="21" t="str">
        <f>VLOOKUP(B1216,'Table A as of March 2024'!A:G,7,FALSE)</f>
        <v>Dept of Rail &amp; Public Trans</v>
      </c>
      <c r="F1216" s="21" t="str">
        <f>VLOOKUP(B1216,'Table A as of March 2024'!A:H,8,FALSE)</f>
        <v>Transportation Trust Fund</v>
      </c>
      <c r="G1216" s="11" t="str">
        <f>VLOOKUP(B1216,'Table A as of March 2024'!A:I,9,FALSE)</f>
        <v>110</v>
      </c>
      <c r="H1216" t="str">
        <f>VLOOKUP(B1216,'Table A as of March 2024'!A:L,12,FALSE)</f>
        <v>No</v>
      </c>
      <c r="I1216" s="9" t="str">
        <f>VLOOKUP(B1216,'Table A as of March 2024'!A:M,13,FALSE)</f>
        <v>R</v>
      </c>
      <c r="J1216" t="str">
        <f>VLOOKUP(B1216,'Table A as of March 2024'!A:O,15,FALSE)</f>
        <v>C</v>
      </c>
      <c r="K1216" t="str">
        <f>VLOOKUP(G1216,'ACFR Class Vlookup'!A:B,2,FALSE)</f>
        <v>Governmental</v>
      </c>
      <c r="L1216" s="1" t="str">
        <f>VLOOKUP(D1216,'Fund Information'!A:F,6,FALSE)</f>
        <v>Transportation Trust Fund - Accounts for the accumulation and distribution of Special Revenue according to the Code of Virginia, Section 33.2-1524.  After administrative costs funds are distributed 78.7% to Constr Fund, 4.2% to Ports Fund, 2.4% to Airports Fund, 14.7% to Mass Transit.</v>
      </c>
      <c r="M1216" s="6" t="str">
        <f t="shared" si="200"/>
        <v>N/A</v>
      </c>
      <c r="N1216" s="6" t="s">
        <v>2886</v>
      </c>
      <c r="O1216" s="6" t="str">
        <f t="shared" si="201"/>
        <v>N/A</v>
      </c>
      <c r="P1216" s="5" t="s">
        <v>2886</v>
      </c>
      <c r="Q1216" s="6" t="str">
        <f t="shared" si="202"/>
        <v>N/A</v>
      </c>
      <c r="R1216" s="7" t="str">
        <f t="shared" si="203"/>
        <v>No</v>
      </c>
      <c r="S1216" s="5" t="str">
        <f t="shared" si="204"/>
        <v>Answer Required</v>
      </c>
      <c r="T1216" s="6" t="str">
        <f t="shared" si="205"/>
        <v>N/A</v>
      </c>
      <c r="U1216" s="7" t="str">
        <f t="shared" si="206"/>
        <v>Yes</v>
      </c>
      <c r="V1216" s="5" t="str">
        <f t="shared" si="207"/>
        <v>Answer Required</v>
      </c>
      <c r="W1216" s="6" t="str">
        <f t="shared" si="208"/>
        <v>N/A</v>
      </c>
      <c r="X1216" s="5" t="s">
        <v>2886</v>
      </c>
    </row>
    <row r="1217" spans="1:24" ht="60" x14ac:dyDescent="0.25">
      <c r="A1217" s="77">
        <f>VLOOKUP(C1217,'BU and Control BU Listing'!A:E,5,FALSE)</f>
        <v>50500</v>
      </c>
      <c r="B1217" s="80" t="s">
        <v>4578</v>
      </c>
      <c r="C1217" s="22" t="str">
        <f t="shared" si="198"/>
        <v>50500</v>
      </c>
      <c r="D1217" s="22" t="str">
        <f t="shared" si="199"/>
        <v>04720</v>
      </c>
      <c r="E1217" s="21" t="str">
        <f>VLOOKUP(B1217,'Table A as of March 2024'!A:G,7,FALSE)</f>
        <v>Dept of Rail &amp; Public Trans</v>
      </c>
      <c r="F1217" s="21" t="str">
        <f>VLOOKUP(B1217,'Table A as of March 2024'!A:H,8,FALSE)</f>
        <v>Highway Construction Fund</v>
      </c>
      <c r="G1217" s="11" t="str">
        <f>VLOOKUP(B1217,'Table A as of March 2024'!A:I,9,FALSE)</f>
        <v>110</v>
      </c>
      <c r="H1217" t="str">
        <f>VLOOKUP(B1217,'Table A as of March 2024'!A:L,12,FALSE)</f>
        <v>No</v>
      </c>
      <c r="I1217" s="9" t="str">
        <f>VLOOKUP(B1217,'Table A as of March 2024'!A:M,13,FALSE)</f>
        <v>R</v>
      </c>
      <c r="J1217" t="str">
        <f>VLOOKUP(B1217,'Table A as of March 2024'!A:O,15,FALSE)</f>
        <v>C</v>
      </c>
      <c r="K1217" t="str">
        <f>VLOOKUP(G1217,'ACFR Class Vlookup'!A:B,2,FALSE)</f>
        <v>Governmental</v>
      </c>
      <c r="L1217" s="1" t="str">
        <f>VLOOKUP(D1217,'Fund Information'!A:F,6,FALSE)</f>
        <v>Highway Construction Fund - Accounts for Revenues and Expenditures for the Acquisition and Construction of Systems of State Highways.  This fund receives 78.7% of the Transportation Trust Fund Special Revenues according to the Code of Virginia Section 33.2-1524.</v>
      </c>
      <c r="M1217" s="6" t="str">
        <f t="shared" si="200"/>
        <v>N/A</v>
      </c>
      <c r="N1217" s="6" t="s">
        <v>2886</v>
      </c>
      <c r="O1217" s="6" t="str">
        <f t="shared" si="201"/>
        <v>N/A</v>
      </c>
      <c r="P1217" s="5" t="s">
        <v>2886</v>
      </c>
      <c r="Q1217" s="6" t="str">
        <f t="shared" si="202"/>
        <v>N/A</v>
      </c>
      <c r="R1217" s="7" t="str">
        <f t="shared" si="203"/>
        <v>No</v>
      </c>
      <c r="S1217" s="5" t="str">
        <f t="shared" si="204"/>
        <v>Answer Required</v>
      </c>
      <c r="T1217" s="6" t="str">
        <f t="shared" si="205"/>
        <v>N/A</v>
      </c>
      <c r="U1217" s="7" t="str">
        <f t="shared" si="206"/>
        <v>Yes</v>
      </c>
      <c r="V1217" s="5" t="str">
        <f t="shared" si="207"/>
        <v>Answer Required</v>
      </c>
      <c r="W1217" s="6" t="str">
        <f t="shared" si="208"/>
        <v>N/A</v>
      </c>
      <c r="X1217" s="5" t="s">
        <v>2886</v>
      </c>
    </row>
    <row r="1218" spans="1:24" ht="180" x14ac:dyDescent="0.25">
      <c r="A1218" s="77">
        <f>VLOOKUP(C1218,'BU and Control BU Listing'!A:E,5,FALSE)</f>
        <v>50500</v>
      </c>
      <c r="B1218" s="80" t="s">
        <v>4579</v>
      </c>
      <c r="C1218" s="22" t="str">
        <f t="shared" si="198"/>
        <v>50500</v>
      </c>
      <c r="D1218" s="22" t="str">
        <f t="shared" si="199"/>
        <v>04730</v>
      </c>
      <c r="E1218" s="21" t="str">
        <f>VLOOKUP(B1218,'Table A as of March 2024'!A:G,7,FALSE)</f>
        <v>Dept of Rail &amp; Public Trans</v>
      </c>
      <c r="F1218" s="21" t="str">
        <f>VLOOKUP(B1218,'Table A as of March 2024'!A:H,8,FALSE)</f>
        <v>Priority Transportation Fund</v>
      </c>
      <c r="G1218" s="11" t="str">
        <f>VLOOKUP(B1218,'Table A as of March 2024'!A:I,9,FALSE)</f>
        <v>110</v>
      </c>
      <c r="H1218" t="str">
        <f>VLOOKUP(B1218,'Table A as of March 2024'!A:L,12,FALSE)</f>
        <v>No</v>
      </c>
      <c r="I1218" s="9" t="str">
        <f>VLOOKUP(B1218,'Table A as of March 2024'!A:M,13,FALSE)</f>
        <v>R</v>
      </c>
      <c r="J1218" t="str">
        <f>VLOOKUP(B1218,'Table A as of March 2024'!A:O,15,FALSE)</f>
        <v>C</v>
      </c>
      <c r="K1218" t="str">
        <f>VLOOKUP(G1218,'ACFR Class Vlookup'!A:B,2,FALSE)</f>
        <v>Governmental</v>
      </c>
      <c r="L1218" s="1" t="str">
        <f>VLOOKUP(D1218,'Fund Information'!A:F,6,FALSE)</f>
        <v>Priority Transportation Fund - Code of Virginia §33.2-1527 A special nonreverting fund that retains interest. This fund provides funding of specified transportation projects throughout the Commonwealth.  Deposits into this fund include (1) additional revenues attributable to the Virginia Fuels Tax Act; (2) Transportation Trust Fund and Highway Maintenance Operating Fund revenues above the amount currently forecast and programmed; (3) beginning 7/1/02, 1/3 of insurance license tax revenues; and (4) any other appropriations.  Distribution of its funds include (1) any projects designated by the CTB; (2) payment to any authority, locality, commission or other entity; and (3) to support, secure, or leverage financing projects approved by the CTB. This fund is part of the TTF.</v>
      </c>
      <c r="M1218" s="6" t="str">
        <f t="shared" si="200"/>
        <v>N/A</v>
      </c>
      <c r="N1218" s="6" t="s">
        <v>2886</v>
      </c>
      <c r="O1218" s="6" t="str">
        <f t="shared" si="201"/>
        <v>N/A</v>
      </c>
      <c r="P1218" s="5" t="s">
        <v>2886</v>
      </c>
      <c r="Q1218" s="6" t="str">
        <f t="shared" si="202"/>
        <v>N/A</v>
      </c>
      <c r="R1218" s="7" t="str">
        <f t="shared" si="203"/>
        <v>No</v>
      </c>
      <c r="S1218" s="5" t="str">
        <f t="shared" si="204"/>
        <v>Answer Required</v>
      </c>
      <c r="T1218" s="6" t="str">
        <f t="shared" si="205"/>
        <v>N/A</v>
      </c>
      <c r="U1218" s="7" t="str">
        <f t="shared" si="206"/>
        <v>Yes</v>
      </c>
      <c r="V1218" s="5" t="str">
        <f t="shared" si="207"/>
        <v>Answer Required</v>
      </c>
      <c r="W1218" s="6" t="str">
        <f t="shared" si="208"/>
        <v>N/A</v>
      </c>
      <c r="X1218" s="5" t="s">
        <v>2886</v>
      </c>
    </row>
    <row r="1219" spans="1:24" ht="60" x14ac:dyDescent="0.25">
      <c r="A1219" s="77">
        <f>VLOOKUP(C1219,'BU and Control BU Listing'!A:E,5,FALSE)</f>
        <v>50500</v>
      </c>
      <c r="B1219" s="80" t="s">
        <v>4580</v>
      </c>
      <c r="C1219" s="22" t="str">
        <f t="shared" ref="C1219:C1282" si="209">LEFT(B1219,5)</f>
        <v>50500</v>
      </c>
      <c r="D1219" s="22" t="str">
        <f t="shared" ref="D1219:D1282" si="210">RIGHT(B1219,5)</f>
        <v>04770</v>
      </c>
      <c r="E1219" s="21" t="str">
        <f>VLOOKUP(B1219,'Table A as of March 2024'!A:G,7,FALSE)</f>
        <v>Dept of Rail &amp; Public Trans</v>
      </c>
      <c r="F1219" s="21" t="str">
        <f>VLOOKUP(B1219,'Table A as of March 2024'!A:H,8,FALSE)</f>
        <v>Commonwealth Mass Transit Fund</v>
      </c>
      <c r="G1219" s="11" t="str">
        <f>VLOOKUP(B1219,'Table A as of March 2024'!A:I,9,FALSE)</f>
        <v>110</v>
      </c>
      <c r="H1219" t="str">
        <f>VLOOKUP(B1219,'Table A as of March 2024'!A:L,12,FALSE)</f>
        <v>No</v>
      </c>
      <c r="I1219" s="9" t="str">
        <f>VLOOKUP(B1219,'Table A as of March 2024'!A:M,13,FALSE)</f>
        <v>R</v>
      </c>
      <c r="J1219" t="str">
        <f>VLOOKUP(B1219,'Table A as of March 2024'!A:O,15,FALSE)</f>
        <v>C</v>
      </c>
      <c r="K1219" t="str">
        <f>VLOOKUP(G1219,'ACFR Class Vlookup'!A:B,2,FALSE)</f>
        <v>Governmental</v>
      </c>
      <c r="L1219" s="1" t="str">
        <f>VLOOKUP(D1219,'Fund Information'!A:F,6,FALSE)</f>
        <v>Commonwealth Mass Transit Fund - The Commonwealth Mass Transit Fund receives 14.7% of the Transportation Trust Fund Special Revenues according to the Code of Virginia Section 33.2-1526 for Transfer to the Department of Rail and Public Transportation.</v>
      </c>
      <c r="M1219" s="6" t="str">
        <f t="shared" ref="M1219:M1282" si="211">IF(L1219="","Answer Required","N/A")</f>
        <v>N/A</v>
      </c>
      <c r="N1219" s="6" t="s">
        <v>2886</v>
      </c>
      <c r="O1219" s="6" t="str">
        <f t="shared" ref="O1219:O1282" si="212">IF(N1219="No","Answer Required","N/A")</f>
        <v>N/A</v>
      </c>
      <c r="P1219" s="5" t="s">
        <v>2886</v>
      </c>
      <c r="Q1219" s="6" t="str">
        <f t="shared" ref="Q1219:Q1282" si="213">IF(P1219="No","Answer Required","N/A")</f>
        <v>N/A</v>
      </c>
      <c r="R1219" s="7" t="str">
        <f t="shared" ref="R1219:R1282" si="214">IF(J1219="R","Yes","No")</f>
        <v>No</v>
      </c>
      <c r="S1219" s="5" t="str">
        <f t="shared" ref="S1219:S1282" si="215">IF($K1219="Governmental","Answer Required","N/A")</f>
        <v>Answer Required</v>
      </c>
      <c r="T1219" s="6" t="str">
        <f t="shared" ref="T1219:T1282" si="216">IF(AND(S1219="Yes",R1219="Yes"),"Answer Required",IF(AND(S1219="no",R1219="no"),"Answer Required","N/A"))</f>
        <v>N/A</v>
      </c>
      <c r="U1219" s="7" t="str">
        <f t="shared" ref="U1219:U1282" si="217">IF(J1219="C","Yes","No")</f>
        <v>Yes</v>
      </c>
      <c r="V1219" s="5" t="str">
        <f t="shared" ref="V1219:V1282" si="218">IF($K1219="Governmental","Answer Required","N/A")</f>
        <v>Answer Required</v>
      </c>
      <c r="W1219" s="6" t="str">
        <f t="shared" ref="W1219:W1282" si="219">IF(AND(V1219="Yes",U1219="Yes"),"Answer Required",IF(AND(V1219="no",U1219="no"),"Answer Required","N/A"))</f>
        <v>N/A</v>
      </c>
      <c r="X1219" s="5" t="s">
        <v>2886</v>
      </c>
    </row>
    <row r="1220" spans="1:24" ht="90" x14ac:dyDescent="0.25">
      <c r="A1220" s="77">
        <f>VLOOKUP(C1220,'BU and Control BU Listing'!A:E,5,FALSE)</f>
        <v>50500</v>
      </c>
      <c r="B1220" s="80" t="s">
        <v>4581</v>
      </c>
      <c r="C1220" s="22" t="str">
        <f t="shared" si="209"/>
        <v>50500</v>
      </c>
      <c r="D1220" s="22" t="str">
        <f t="shared" si="210"/>
        <v>04780</v>
      </c>
      <c r="E1220" s="21" t="str">
        <f>VLOOKUP(B1220,'Table A as of March 2024'!A:G,7,FALSE)</f>
        <v>Dept of Rail &amp; Public Trans</v>
      </c>
      <c r="F1220" s="21" t="str">
        <f>VLOOKUP(B1220,'Table A as of March 2024'!A:H,8,FALSE)</f>
        <v>Commonwealth Transit Cap Fund</v>
      </c>
      <c r="G1220" s="11" t="str">
        <f>VLOOKUP(B1220,'Table A as of March 2024'!A:I,9,FALSE)</f>
        <v>110</v>
      </c>
      <c r="H1220" t="str">
        <f>VLOOKUP(B1220,'Table A as of March 2024'!A:L,12,FALSE)</f>
        <v>Yes</v>
      </c>
      <c r="I1220" s="9" t="str">
        <f>VLOOKUP(B1220,'Table A as of March 2024'!A:M,13,FALSE)</f>
        <v>R</v>
      </c>
      <c r="J1220" t="str">
        <f>VLOOKUP(B1220,'Table A as of March 2024'!A:O,15,FALSE)</f>
        <v>C</v>
      </c>
      <c r="K1220" t="str">
        <f>VLOOKUP(G1220,'ACFR Class Vlookup'!A:B,2,FALSE)</f>
        <v>Governmental</v>
      </c>
      <c r="L1220" s="1" t="str">
        <f>VLOOKUP(D1220,'Fund Information'!A:F,6,FALSE)</f>
        <v>Part of the Commonwealth Mass Transit Fund.  Receives funds from appropriations and donations, gifts, grants, etc.  Supports capital projects approved by the Commonwealth Transportation Board to establish, improve, or expand public transportation services.  Projects financed by the fund shall receive local, regional or private funding for at least 20% of the nonfederal share of the total cost.</v>
      </c>
      <c r="M1220" s="6" t="str">
        <f t="shared" si="211"/>
        <v>N/A</v>
      </c>
      <c r="N1220" s="6" t="s">
        <v>2886</v>
      </c>
      <c r="O1220" s="6" t="str">
        <f t="shared" si="212"/>
        <v>N/A</v>
      </c>
      <c r="P1220" s="5" t="s">
        <v>2886</v>
      </c>
      <c r="Q1220" s="6" t="str">
        <f t="shared" si="213"/>
        <v>N/A</v>
      </c>
      <c r="R1220" s="7" t="str">
        <f t="shared" si="214"/>
        <v>No</v>
      </c>
      <c r="S1220" s="5" t="str">
        <f t="shared" si="215"/>
        <v>Answer Required</v>
      </c>
      <c r="T1220" s="6" t="str">
        <f t="shared" si="216"/>
        <v>N/A</v>
      </c>
      <c r="U1220" s="7" t="str">
        <f t="shared" si="217"/>
        <v>Yes</v>
      </c>
      <c r="V1220" s="5" t="str">
        <f t="shared" si="218"/>
        <v>Answer Required</v>
      </c>
      <c r="W1220" s="6" t="str">
        <f t="shared" si="219"/>
        <v>N/A</v>
      </c>
      <c r="X1220" s="5" t="s">
        <v>2886</v>
      </c>
    </row>
    <row r="1221" spans="1:24" ht="165" x14ac:dyDescent="0.25">
      <c r="A1221" s="77">
        <f>VLOOKUP(C1221,'BU and Control BU Listing'!A:E,5,FALSE)</f>
        <v>50500</v>
      </c>
      <c r="B1221" s="80" t="s">
        <v>5977</v>
      </c>
      <c r="C1221" s="22" t="str">
        <f t="shared" si="209"/>
        <v>50500</v>
      </c>
      <c r="D1221" s="22" t="str">
        <f t="shared" si="210"/>
        <v>04810</v>
      </c>
      <c r="E1221" s="21" t="str">
        <f>VLOOKUP(B1221,'Table A as of March 2024'!A:G,7,FALSE)</f>
        <v>Dept of Rail &amp; Public Trans</v>
      </c>
      <c r="F1221" s="21" t="str">
        <f>VLOOKUP(B1221,'Table A as of March 2024'!A:H,8,FALSE)</f>
        <v>Commonwealth Rail Fund</v>
      </c>
      <c r="G1221" s="11" t="str">
        <f>VLOOKUP(B1221,'Table A as of March 2024'!A:I,9,FALSE)</f>
        <v>110</v>
      </c>
      <c r="H1221" t="str">
        <f>VLOOKUP(B1221,'Table A as of March 2024'!A:L,12,FALSE)</f>
        <v>No</v>
      </c>
      <c r="I1221" s="9" t="str">
        <f>VLOOKUP(B1221,'Table A as of March 2024'!A:M,13,FALSE)</f>
        <v>R</v>
      </c>
      <c r="J1221" t="str">
        <f>VLOOKUP(B1221,'Table A as of March 2024'!A:O,15,FALSE)</f>
        <v>C</v>
      </c>
      <c r="K1221" t="str">
        <f>VLOOKUP(G1221,'ACFR Class Vlookup'!A:B,2,FALSE)</f>
        <v>Governmental</v>
      </c>
      <c r="L1221" s="1" t="str">
        <f>VLOOKUP(D1221,'Fund Information'!A:F,6,FALSE)</f>
        <v>Established per §33.2-1526.4. The amounts dedicated to the Fund pursuant to § 33.2-1524.1 shall be deposited monthly into the Fund. Thereafter, 93 percent shall be distributed to the Virginia Passenger Rail Authority as soon as practicable for use in accordance with the provisions of Article 6 (§ 33.2-287 et seq.) of Chapter 2. The remaining seven percent shall remain in the Fund for the Department of Rail and Public Transportation for planning purposes and for grants for rail projects not administered by the Virginia Passenger Rail Authority. The Department of Rail and Public Transportation may use up to $4 million for the purposes of the Shortline Railway Preservation and Development Fund pursuant to § 33.2-1602.</v>
      </c>
      <c r="M1221" s="6" t="str">
        <f t="shared" si="211"/>
        <v>N/A</v>
      </c>
      <c r="N1221" s="6" t="s">
        <v>2886</v>
      </c>
      <c r="O1221" s="6" t="str">
        <f t="shared" si="212"/>
        <v>N/A</v>
      </c>
      <c r="P1221" s="5" t="s">
        <v>2886</v>
      </c>
      <c r="Q1221" s="6" t="str">
        <f t="shared" si="213"/>
        <v>N/A</v>
      </c>
      <c r="R1221" s="7" t="str">
        <f t="shared" si="214"/>
        <v>No</v>
      </c>
      <c r="S1221" s="5" t="str">
        <f t="shared" si="215"/>
        <v>Answer Required</v>
      </c>
      <c r="T1221" s="6" t="str">
        <f t="shared" si="216"/>
        <v>N/A</v>
      </c>
      <c r="U1221" s="7" t="str">
        <f t="shared" si="217"/>
        <v>Yes</v>
      </c>
      <c r="V1221" s="5" t="str">
        <f t="shared" si="218"/>
        <v>Answer Required</v>
      </c>
      <c r="W1221" s="6" t="str">
        <f t="shared" si="219"/>
        <v>N/A</v>
      </c>
      <c r="X1221" s="5" t="s">
        <v>2886</v>
      </c>
    </row>
    <row r="1222" spans="1:24" ht="60" x14ac:dyDescent="0.25">
      <c r="A1222" s="77">
        <f>VLOOKUP(C1222,'BU and Control BU Listing'!A:E,5,FALSE)</f>
        <v>50500</v>
      </c>
      <c r="B1222" s="80" t="s">
        <v>4582</v>
      </c>
      <c r="C1222" s="22" t="str">
        <f t="shared" si="209"/>
        <v>50500</v>
      </c>
      <c r="D1222" s="22" t="str">
        <f t="shared" si="210"/>
        <v>07600</v>
      </c>
      <c r="E1222" s="21" t="str">
        <f>VLOOKUP(B1222,'Table A as of March 2024'!A:G,7,FALSE)</f>
        <v>Dept of Rail &amp; Public Trans</v>
      </c>
      <c r="F1222" s="21" t="str">
        <f>VLOOKUP(B1222,'Table A as of March 2024'!A:H,8,FALSE)</f>
        <v>No Va Transportation Dist Fd</v>
      </c>
      <c r="G1222" s="11" t="str">
        <f>VLOOKUP(B1222,'Table A as of March 2024'!A:I,9,FALSE)</f>
        <v>110</v>
      </c>
      <c r="H1222" t="str">
        <f>VLOOKUP(B1222,'Table A as of March 2024'!A:L,12,FALSE)</f>
        <v>No</v>
      </c>
      <c r="I1222" s="9" t="str">
        <f>VLOOKUP(B1222,'Table A as of March 2024'!A:M,13,FALSE)</f>
        <v>R</v>
      </c>
      <c r="J1222" t="str">
        <f>VLOOKUP(B1222,'Table A as of March 2024'!A:O,15,FALSE)</f>
        <v>C</v>
      </c>
      <c r="K1222" t="str">
        <f>VLOOKUP(G1222,'ACFR Class Vlookup'!A:B,2,FALSE)</f>
        <v>Governmental</v>
      </c>
      <c r="L1222" s="1" t="str">
        <f>VLOOKUP(D1222,'Fund Information'!A:F,6,FALSE)</f>
        <v>Northern Virginia Transportation District Fund - Accounts for Revenues and Expenditures for Construction of an adequate, Modern, Safe, and Efficient Transportation Network in Northern Virginia.  Revenues are Derived from Bond sales and a Portion of State Recordation taxes.</v>
      </c>
      <c r="M1222" s="6" t="str">
        <f t="shared" si="211"/>
        <v>N/A</v>
      </c>
      <c r="N1222" s="6" t="s">
        <v>2886</v>
      </c>
      <c r="O1222" s="6" t="str">
        <f t="shared" si="212"/>
        <v>N/A</v>
      </c>
      <c r="P1222" s="5" t="s">
        <v>2886</v>
      </c>
      <c r="Q1222" s="6" t="str">
        <f t="shared" si="213"/>
        <v>N/A</v>
      </c>
      <c r="R1222" s="7" t="str">
        <f t="shared" si="214"/>
        <v>No</v>
      </c>
      <c r="S1222" s="5" t="str">
        <f t="shared" si="215"/>
        <v>Answer Required</v>
      </c>
      <c r="T1222" s="6" t="str">
        <f t="shared" si="216"/>
        <v>N/A</v>
      </c>
      <c r="U1222" s="7" t="str">
        <f t="shared" si="217"/>
        <v>Yes</v>
      </c>
      <c r="V1222" s="5" t="str">
        <f t="shared" si="218"/>
        <v>Answer Required</v>
      </c>
      <c r="W1222" s="6" t="str">
        <f t="shared" si="219"/>
        <v>N/A</v>
      </c>
      <c r="X1222" s="5" t="s">
        <v>2886</v>
      </c>
    </row>
    <row r="1223" spans="1:24" ht="105" x14ac:dyDescent="0.25">
      <c r="A1223" s="77">
        <f>VLOOKUP(C1223,'BU and Control BU Listing'!A:E,5,FALSE)</f>
        <v>50500</v>
      </c>
      <c r="B1223" s="80" t="s">
        <v>5288</v>
      </c>
      <c r="C1223" s="22" t="str">
        <f t="shared" si="209"/>
        <v>50500</v>
      </c>
      <c r="D1223" s="22" t="str">
        <f t="shared" si="210"/>
        <v>09830</v>
      </c>
      <c r="E1223" s="21" t="str">
        <f>VLOOKUP(B1223,'Table A as of March 2024'!A:G,7,FALSE)</f>
        <v>Dept of Rail &amp; Public Trans</v>
      </c>
      <c r="F1223" s="21" t="str">
        <f>VLOOKUP(B1223,'Table A as of March 2024'!A:H,8,FALSE)</f>
        <v>WMATA Capital Fund - Restrictd</v>
      </c>
      <c r="G1223" s="11" t="str">
        <f>VLOOKUP(B1223,'Table A as of March 2024'!A:I,9,FALSE)</f>
        <v>110</v>
      </c>
      <c r="H1223" t="str">
        <f>VLOOKUP(B1223,'Table A as of March 2024'!A:L,12,FALSE)</f>
        <v>No</v>
      </c>
      <c r="I1223" s="9" t="str">
        <f>VLOOKUP(B1223,'Table A as of March 2024'!A:M,13,FALSE)</f>
        <v>R</v>
      </c>
      <c r="J1223" t="str">
        <f>VLOOKUP(B1223,'Table A as of March 2024'!A:O,15,FALSE)</f>
        <v>C</v>
      </c>
      <c r="K1223" t="str">
        <f>VLOOKUP(G1223,'ACFR Class Vlookup'!A:B,2,FALSE)</f>
        <v>Governmental</v>
      </c>
      <c r="L1223" s="1" t="str">
        <f>VLOOKUP(D1223,'Fund Information'!A:F,6,FALSE)</f>
        <v>WMATA Capital Fund – Restricted; within the Fund, there shall be established a separate, segregated account into which revenues dedicated to the Fund pursuant to §§ 33.2-2400 and 58.1-1741 shall be deposited (the Restricted Account). Revenues deposited into the Restricted Account shall be available for use by WMATA for capital purposes other than for the payment of, or security for, debt service on bonds or other indebtedness of WMATA.</v>
      </c>
      <c r="M1223" s="6" t="str">
        <f t="shared" si="211"/>
        <v>N/A</v>
      </c>
      <c r="N1223" s="6" t="s">
        <v>2886</v>
      </c>
      <c r="O1223" s="6" t="str">
        <f t="shared" si="212"/>
        <v>N/A</v>
      </c>
      <c r="P1223" s="5" t="s">
        <v>2886</v>
      </c>
      <c r="Q1223" s="6" t="str">
        <f t="shared" si="213"/>
        <v>N/A</v>
      </c>
      <c r="R1223" s="7" t="str">
        <f t="shared" si="214"/>
        <v>No</v>
      </c>
      <c r="S1223" s="5" t="str">
        <f t="shared" si="215"/>
        <v>Answer Required</v>
      </c>
      <c r="T1223" s="6" t="str">
        <f t="shared" si="216"/>
        <v>N/A</v>
      </c>
      <c r="U1223" s="7" t="str">
        <f t="shared" si="217"/>
        <v>Yes</v>
      </c>
      <c r="V1223" s="5" t="str">
        <f t="shared" si="218"/>
        <v>Answer Required</v>
      </c>
      <c r="W1223" s="6" t="str">
        <f t="shared" si="219"/>
        <v>N/A</v>
      </c>
      <c r="X1223" s="5" t="s">
        <v>2886</v>
      </c>
    </row>
    <row r="1224" spans="1:24" ht="120" x14ac:dyDescent="0.25">
      <c r="A1224" s="77">
        <f>VLOOKUP(C1224,'BU and Control BU Listing'!A:E,5,FALSE)</f>
        <v>50500</v>
      </c>
      <c r="B1224" s="80" t="s">
        <v>5289</v>
      </c>
      <c r="C1224" s="22" t="str">
        <f t="shared" si="209"/>
        <v>50500</v>
      </c>
      <c r="D1224" s="22" t="str">
        <f t="shared" si="210"/>
        <v>09840</v>
      </c>
      <c r="E1224" s="21" t="str">
        <f>VLOOKUP(B1224,'Table A as of March 2024'!A:G,7,FALSE)</f>
        <v>Dept of Rail &amp; Public Trans</v>
      </c>
      <c r="F1224" s="21" t="str">
        <f>VLOOKUP(B1224,'Table A as of March 2024'!A:H,8,FALSE)</f>
        <v>WMATA Capital Fund – Non-Restr</v>
      </c>
      <c r="G1224" s="11" t="str">
        <f>VLOOKUP(B1224,'Table A as of March 2024'!A:I,9,FALSE)</f>
        <v>110</v>
      </c>
      <c r="H1224" t="str">
        <f>VLOOKUP(B1224,'Table A as of March 2024'!A:L,12,FALSE)</f>
        <v>No</v>
      </c>
      <c r="I1224" s="9" t="str">
        <f>VLOOKUP(B1224,'Table A as of March 2024'!A:M,13,FALSE)</f>
        <v>U</v>
      </c>
      <c r="J1224" t="str">
        <f>VLOOKUP(B1224,'Table A as of March 2024'!A:O,15,FALSE)</f>
        <v>C</v>
      </c>
      <c r="K1224" t="str">
        <f>VLOOKUP(G1224,'ACFR Class Vlookup'!A:B,2,FALSE)</f>
        <v>Governmental</v>
      </c>
      <c r="L1224" s="1" t="str">
        <f>VLOOKUP(D1224,'Fund Information'!A:F,6,FALSE)</f>
        <v>WMATA Capital Fund – Non-Restricted; within the Fund, there shall be established a separate, segregated account into which revenues dedicated to the Fund pursuant to §§ 33.2-3404, 58.1-802.3, 58.1-1743, and 58.1-2299.20 shall be deposited (the Non-Restricted Account). Revenues deposited into the Non-Restricted Account shall be available for use by WMATA for capital purposes, including for the payment of, or security for, debt service on bonds or other indebtedness of WMATA, or for any other WMATA capital purposes.</v>
      </c>
      <c r="M1224" s="6" t="str">
        <f t="shared" si="211"/>
        <v>N/A</v>
      </c>
      <c r="N1224" s="6" t="s">
        <v>2886</v>
      </c>
      <c r="O1224" s="6" t="str">
        <f t="shared" si="212"/>
        <v>N/A</v>
      </c>
      <c r="P1224" s="5" t="s">
        <v>2886</v>
      </c>
      <c r="Q1224" s="6" t="str">
        <f t="shared" si="213"/>
        <v>N/A</v>
      </c>
      <c r="R1224" s="7" t="str">
        <f t="shared" si="214"/>
        <v>No</v>
      </c>
      <c r="S1224" s="5" t="str">
        <f t="shared" si="215"/>
        <v>Answer Required</v>
      </c>
      <c r="T1224" s="6" t="str">
        <f t="shared" si="216"/>
        <v>N/A</v>
      </c>
      <c r="U1224" s="7" t="str">
        <f t="shared" si="217"/>
        <v>Yes</v>
      </c>
      <c r="V1224" s="5" t="str">
        <f t="shared" si="218"/>
        <v>Answer Required</v>
      </c>
      <c r="W1224" s="6" t="str">
        <f t="shared" si="219"/>
        <v>N/A</v>
      </c>
      <c r="X1224" s="5" t="s">
        <v>2886</v>
      </c>
    </row>
    <row r="1225" spans="1:24" ht="90" x14ac:dyDescent="0.25">
      <c r="A1225" s="77">
        <f>VLOOKUP(C1225,'BU and Control BU Listing'!A:E,5,FALSE)</f>
        <v>50500</v>
      </c>
      <c r="B1225" s="80" t="s">
        <v>5978</v>
      </c>
      <c r="C1225" s="22" t="str">
        <f t="shared" si="209"/>
        <v>50500</v>
      </c>
      <c r="D1225" s="22" t="str">
        <f t="shared" si="210"/>
        <v>10260</v>
      </c>
      <c r="E1225" s="21" t="str">
        <f>VLOOKUP(B1225,'Table A as of March 2024'!A:G,7,FALSE)</f>
        <v>Dept of Rail &amp; Public Trans</v>
      </c>
      <c r="F1225" s="21" t="str">
        <f>VLOOKUP(B1225,'Table A as of March 2024'!A:H,8,FALSE)</f>
        <v>CARESAct-Rur AreaForm-COVID-19</v>
      </c>
      <c r="G1225" s="11" t="str">
        <f>VLOOKUP(B1225,'Table A as of March 2024'!A:I,9,FALSE)</f>
        <v>110</v>
      </c>
      <c r="H1225" t="str">
        <f>VLOOKUP(B1225,'Table A as of March 2024'!A:L,12,FALSE)</f>
        <v>No</v>
      </c>
      <c r="I1225" s="9" t="str">
        <f>VLOOKUP(B1225,'Table A as of March 2024'!A:M,13,FALSE)</f>
        <v>V</v>
      </c>
      <c r="J1225" t="str">
        <f>VLOOKUP(B1225,'Table A as of March 2024'!A:O,15,FALSE)</f>
        <v>R</v>
      </c>
      <c r="K1225" t="str">
        <f>VLOOKUP(G1225,'ACFR Class Vlookup'!A:B,2,FALSE)</f>
        <v>Governmental</v>
      </c>
      <c r="L1225" s="1" t="str">
        <f>VLOOKUP(D1225,'Fund Information'!A:F,6,FALSE)</f>
        <v>CARES Act – Rural Area Formula Grant – COVID-19. CFDA 20.509; Formula Grants for Rural Areas and Tribal Transit Program. Provide Federal funding, as related to COVID-19, to enable rural transit agencies throughout Virginia to address critical transit agency needs and to continue to provide transit service to the public during the COVID-19 pandemic.</v>
      </c>
      <c r="M1225" s="6" t="str">
        <f t="shared" si="211"/>
        <v>N/A</v>
      </c>
      <c r="N1225" s="6" t="s">
        <v>2886</v>
      </c>
      <c r="O1225" s="6" t="str">
        <f t="shared" si="212"/>
        <v>N/A</v>
      </c>
      <c r="P1225" s="5" t="s">
        <v>2886</v>
      </c>
      <c r="Q1225" s="6" t="str">
        <f t="shared" si="213"/>
        <v>N/A</v>
      </c>
      <c r="R1225" s="7" t="str">
        <f t="shared" si="214"/>
        <v>Yes</v>
      </c>
      <c r="S1225" s="5" t="str">
        <f t="shared" si="215"/>
        <v>Answer Required</v>
      </c>
      <c r="T1225" s="6" t="str">
        <f t="shared" si="216"/>
        <v>N/A</v>
      </c>
      <c r="U1225" s="7" t="str">
        <f t="shared" si="217"/>
        <v>No</v>
      </c>
      <c r="V1225" s="5" t="str">
        <f t="shared" si="218"/>
        <v>Answer Required</v>
      </c>
      <c r="W1225" s="6" t="str">
        <f t="shared" si="219"/>
        <v>N/A</v>
      </c>
      <c r="X1225" s="5" t="s">
        <v>2886</v>
      </c>
    </row>
    <row r="1226" spans="1:24" ht="30" x14ac:dyDescent="0.25">
      <c r="A1226" s="77">
        <f>VLOOKUP(C1226,'BU and Control BU Listing'!A:E,5,FALSE)</f>
        <v>50500</v>
      </c>
      <c r="B1226" s="80" t="s">
        <v>4584</v>
      </c>
      <c r="C1226" s="22" t="str">
        <f t="shared" si="209"/>
        <v>50500</v>
      </c>
      <c r="D1226" s="22" t="str">
        <f t="shared" si="210"/>
        <v>12840</v>
      </c>
      <c r="E1226" s="21" t="str">
        <f>VLOOKUP(B1226,'Table A as of March 2024'!A:G,7,FALSE)</f>
        <v>Dept of Rail &amp; Public Trans</v>
      </c>
      <c r="F1226" s="21" t="str">
        <f>VLOOKUP(B1226,'Table A as of March 2024'!A:H,8,FALSE)</f>
        <v>High-Speed Rail - ARRA</v>
      </c>
      <c r="G1226" s="11" t="str">
        <f>VLOOKUP(B1226,'Table A as of March 2024'!A:I,9,FALSE)</f>
        <v>110</v>
      </c>
      <c r="H1226" t="str">
        <f>VLOOKUP(B1226,'Table A as of March 2024'!A:L,12,FALSE)</f>
        <v>No</v>
      </c>
      <c r="I1226" s="9" t="str">
        <f>VLOOKUP(B1226,'Table A as of March 2024'!A:M,13,FALSE)</f>
        <v>S</v>
      </c>
      <c r="J1226" t="str">
        <f>VLOOKUP(B1226,'Table A as of March 2024'!A:O,15,FALSE)</f>
        <v>R</v>
      </c>
      <c r="K1226" t="str">
        <f>VLOOKUP(G1226,'ACFR Class Vlookup'!A:B,2,FALSE)</f>
        <v>Governmental</v>
      </c>
      <c r="L1226" s="1" t="str">
        <f>VLOOKUP(D1226,'Fund Information'!A:F,6,FALSE)</f>
        <v>This fund accounts for American Recovery and Reinvestment Act (ARRA) Stimulus Monies.</v>
      </c>
      <c r="M1226" s="6" t="str">
        <f t="shared" si="211"/>
        <v>N/A</v>
      </c>
      <c r="N1226" s="6" t="s">
        <v>2886</v>
      </c>
      <c r="O1226" s="6" t="str">
        <f t="shared" si="212"/>
        <v>N/A</v>
      </c>
      <c r="P1226" s="5" t="s">
        <v>2886</v>
      </c>
      <c r="Q1226" s="6" t="str">
        <f t="shared" si="213"/>
        <v>N/A</v>
      </c>
      <c r="R1226" s="7" t="str">
        <f t="shared" si="214"/>
        <v>Yes</v>
      </c>
      <c r="S1226" s="5" t="str">
        <f t="shared" si="215"/>
        <v>Answer Required</v>
      </c>
      <c r="T1226" s="6" t="str">
        <f t="shared" si="216"/>
        <v>N/A</v>
      </c>
      <c r="U1226" s="7" t="str">
        <f t="shared" si="217"/>
        <v>No</v>
      </c>
      <c r="V1226" s="5" t="str">
        <f t="shared" si="218"/>
        <v>Answer Required</v>
      </c>
      <c r="W1226" s="6" t="str">
        <f t="shared" si="219"/>
        <v>N/A</v>
      </c>
      <c r="X1226" s="5" t="s">
        <v>2886</v>
      </c>
    </row>
    <row r="1227" spans="1:24" x14ac:dyDescent="0.25">
      <c r="A1227" s="77">
        <f>VLOOKUP(C1227,'BU and Control BU Listing'!A:E,5,FALSE)</f>
        <v>15400</v>
      </c>
      <c r="B1227" s="80" t="s">
        <v>4586</v>
      </c>
      <c r="C1227" s="22" t="str">
        <f t="shared" si="209"/>
        <v>50600</v>
      </c>
      <c r="D1227" s="22" t="str">
        <f t="shared" si="210"/>
        <v>01000</v>
      </c>
      <c r="E1227" s="21" t="str">
        <f>VLOOKUP(B1227,'Table A as of March 2024'!A:G,7,FALSE)</f>
        <v>Motor Vehicle Dealer Board</v>
      </c>
      <c r="F1227" s="21" t="str">
        <f>VLOOKUP(B1227,'Table A as of March 2024'!A:H,8,FALSE)</f>
        <v>General Fund</v>
      </c>
      <c r="G1227" s="11" t="str">
        <f>VLOOKUP(B1227,'Table A as of March 2024'!A:I,9,FALSE)</f>
        <v>100</v>
      </c>
      <c r="H1227" t="str">
        <f>VLOOKUP(B1227,'Table A as of March 2024'!A:L,12,FALSE)</f>
        <v>No</v>
      </c>
      <c r="I1227" s="9" t="str">
        <f>VLOOKUP(B1227,'Table A as of March 2024'!A:M,13,FALSE)</f>
        <v>G</v>
      </c>
      <c r="J1227" t="str">
        <f>VLOOKUP(B1227,'Table A as of March 2024'!A:O,15,FALSE)</f>
        <v>U</v>
      </c>
      <c r="K1227" t="str">
        <f>VLOOKUP(G1227,'ACFR Class Vlookup'!A:B,2,FALSE)</f>
        <v>Governmental</v>
      </c>
      <c r="L1227" s="1" t="str">
        <f>VLOOKUP(D1227,'Fund Information'!A:F,6,FALSE)</f>
        <v>General Fund</v>
      </c>
      <c r="M1227" s="6" t="str">
        <f t="shared" si="211"/>
        <v>N/A</v>
      </c>
      <c r="N1227" s="6" t="s">
        <v>2886</v>
      </c>
      <c r="O1227" s="6" t="str">
        <f t="shared" si="212"/>
        <v>N/A</v>
      </c>
      <c r="P1227" s="5" t="s">
        <v>2886</v>
      </c>
      <c r="Q1227" s="6" t="str">
        <f t="shared" si="213"/>
        <v>N/A</v>
      </c>
      <c r="R1227" s="7" t="str">
        <f t="shared" si="214"/>
        <v>No</v>
      </c>
      <c r="S1227" s="5" t="str">
        <f t="shared" si="215"/>
        <v>Answer Required</v>
      </c>
      <c r="T1227" s="6" t="str">
        <f t="shared" si="216"/>
        <v>N/A</v>
      </c>
      <c r="U1227" s="7" t="str">
        <f t="shared" si="217"/>
        <v>No</v>
      </c>
      <c r="V1227" s="5" t="str">
        <f t="shared" si="218"/>
        <v>Answer Required</v>
      </c>
      <c r="W1227" s="6" t="str">
        <f t="shared" si="219"/>
        <v>N/A</v>
      </c>
      <c r="X1227" s="5" t="s">
        <v>2886</v>
      </c>
    </row>
    <row r="1228" spans="1:24" ht="45" x14ac:dyDescent="0.25">
      <c r="A1228" s="77">
        <f>VLOOKUP(C1228,'BU and Control BU Listing'!A:E,5,FALSE)</f>
        <v>15400</v>
      </c>
      <c r="B1228" s="80" t="s">
        <v>4587</v>
      </c>
      <c r="C1228" s="22" t="str">
        <f t="shared" si="209"/>
        <v>50600</v>
      </c>
      <c r="D1228" s="22" t="str">
        <f t="shared" si="210"/>
        <v>02120</v>
      </c>
      <c r="E1228" s="21" t="str">
        <f>VLOOKUP(B1228,'Table A as of March 2024'!A:G,7,FALSE)</f>
        <v>Motor Vehicle Dealer Board</v>
      </c>
      <c r="F1228" s="21" t="str">
        <f>VLOOKUP(B1228,'Table A as of March 2024'!A:H,8,FALSE)</f>
        <v>Motor Vehicle Dealer Board</v>
      </c>
      <c r="G1228" s="11" t="str">
        <f>VLOOKUP(B1228,'Table A as of March 2024'!A:I,9,FALSE)</f>
        <v>105</v>
      </c>
      <c r="H1228" t="str">
        <f>VLOOKUP(B1228,'Table A as of March 2024'!A:L,12,FALSE)</f>
        <v>No</v>
      </c>
      <c r="I1228" s="9" t="str">
        <f>VLOOKUP(B1228,'Table A as of March 2024'!A:M,13,FALSE)</f>
        <v>U</v>
      </c>
      <c r="J1228" t="str">
        <f>VLOOKUP(B1228,'Table A as of March 2024'!A:O,15,FALSE)</f>
        <v>C</v>
      </c>
      <c r="K1228" t="str">
        <f>VLOOKUP(G1228,'ACFR Class Vlookup'!A:B,2,FALSE)</f>
        <v>Governmental</v>
      </c>
      <c r="L1228" s="1" t="str">
        <f>VLOOKUP(D1228,'Fund Information'!A:F,6,FALSE)</f>
        <v>Accounts for fees collected to license motor vehicle dealers and salespersons and various other fees.  Funds are transferred to the Motor Vehicle Dealer Board.</v>
      </c>
      <c r="M1228" s="6" t="str">
        <f t="shared" si="211"/>
        <v>N/A</v>
      </c>
      <c r="N1228" s="6" t="s">
        <v>2886</v>
      </c>
      <c r="O1228" s="6" t="str">
        <f t="shared" si="212"/>
        <v>N/A</v>
      </c>
      <c r="P1228" s="5" t="s">
        <v>2886</v>
      </c>
      <c r="Q1228" s="6" t="str">
        <f t="shared" si="213"/>
        <v>N/A</v>
      </c>
      <c r="R1228" s="7" t="str">
        <f t="shared" si="214"/>
        <v>No</v>
      </c>
      <c r="S1228" s="5" t="str">
        <f t="shared" si="215"/>
        <v>Answer Required</v>
      </c>
      <c r="T1228" s="6" t="str">
        <f t="shared" si="216"/>
        <v>N/A</v>
      </c>
      <c r="U1228" s="7" t="str">
        <f t="shared" si="217"/>
        <v>Yes</v>
      </c>
      <c r="V1228" s="5" t="str">
        <f t="shared" si="218"/>
        <v>Answer Required</v>
      </c>
      <c r="W1228" s="6" t="str">
        <f t="shared" si="219"/>
        <v>N/A</v>
      </c>
      <c r="X1228" s="5" t="s">
        <v>2886</v>
      </c>
    </row>
    <row r="1229" spans="1:24" ht="60" x14ac:dyDescent="0.25">
      <c r="A1229" s="77">
        <f>VLOOKUP(C1229,'BU and Control BU Listing'!A:E,5,FALSE)</f>
        <v>15400</v>
      </c>
      <c r="B1229" s="80" t="s">
        <v>4588</v>
      </c>
      <c r="C1229" s="22" t="str">
        <f t="shared" si="209"/>
        <v>50600</v>
      </c>
      <c r="D1229" s="22" t="str">
        <f t="shared" si="210"/>
        <v>07070</v>
      </c>
      <c r="E1229" s="21" t="str">
        <f>VLOOKUP(B1229,'Table A as of March 2024'!A:G,7,FALSE)</f>
        <v>Motor Vehicle Dealer Board</v>
      </c>
      <c r="F1229" s="21" t="str">
        <f>VLOOKUP(B1229,'Table A as of March 2024'!A:H,8,FALSE)</f>
        <v>Motor Vehicle Trnsactn Rcovery</v>
      </c>
      <c r="G1229" s="11" t="str">
        <f>VLOOKUP(B1229,'Table A as of March 2024'!A:I,9,FALSE)</f>
        <v>105</v>
      </c>
      <c r="H1229" t="str">
        <f>VLOOKUP(B1229,'Table A as of March 2024'!A:L,12,FALSE)</f>
        <v>No</v>
      </c>
      <c r="I1229" s="9" t="str">
        <f>VLOOKUP(B1229,'Table A as of March 2024'!A:M,13,FALSE)</f>
        <v>U</v>
      </c>
      <c r="J1229" t="str">
        <f>VLOOKUP(B1229,'Table A as of March 2024'!A:O,15,FALSE)</f>
        <v>C</v>
      </c>
      <c r="K1229" t="str">
        <f>VLOOKUP(G1229,'ACFR Class Vlookup'!A:B,2,FALSE)</f>
        <v>Governmental</v>
      </c>
      <c r="L1229" s="1" t="str">
        <f>VLOOKUP(D1229,'Fund Information'!A:F,6,FALSE)</f>
        <v>This fund accounts for penalties collected from car dealers/car salesmen.  When someone buys a "lemon," they can collect some reimbursement from this fund.  Interest is retained in the fund and can be used for administrative costs.</v>
      </c>
      <c r="M1229" s="6" t="str">
        <f t="shared" si="211"/>
        <v>N/A</v>
      </c>
      <c r="N1229" s="6" t="s">
        <v>2886</v>
      </c>
      <c r="O1229" s="6" t="str">
        <f t="shared" si="212"/>
        <v>N/A</v>
      </c>
      <c r="P1229" s="5" t="s">
        <v>2886</v>
      </c>
      <c r="Q1229" s="6" t="str">
        <f t="shared" si="213"/>
        <v>N/A</v>
      </c>
      <c r="R1229" s="7" t="str">
        <f t="shared" si="214"/>
        <v>No</v>
      </c>
      <c r="S1229" s="5" t="str">
        <f t="shared" si="215"/>
        <v>Answer Required</v>
      </c>
      <c r="T1229" s="6" t="str">
        <f t="shared" si="216"/>
        <v>N/A</v>
      </c>
      <c r="U1229" s="7" t="str">
        <f t="shared" si="217"/>
        <v>Yes</v>
      </c>
      <c r="V1229" s="5" t="str">
        <f t="shared" si="218"/>
        <v>Answer Required</v>
      </c>
      <c r="W1229" s="6" t="str">
        <f t="shared" si="219"/>
        <v>N/A</v>
      </c>
      <c r="X1229" s="5" t="s">
        <v>2886</v>
      </c>
    </row>
    <row r="1230" spans="1:24" x14ac:dyDescent="0.25">
      <c r="A1230" s="77">
        <f>VLOOKUP(C1230,'BU and Control BU Listing'!A:E,5,FALSE)</f>
        <v>50100</v>
      </c>
      <c r="B1230" s="80" t="s">
        <v>5979</v>
      </c>
      <c r="C1230" s="22" t="str">
        <f t="shared" si="209"/>
        <v>50900</v>
      </c>
      <c r="D1230" s="22" t="str">
        <f t="shared" si="210"/>
        <v>01000</v>
      </c>
      <c r="E1230" s="21" t="str">
        <f>VLOOKUP(B1230,'Table A as of March 2024'!A:G,7,FALSE)</f>
        <v>Commercial Space Flt Authority</v>
      </c>
      <c r="F1230" s="21" t="str">
        <f>VLOOKUP(B1230,'Table A as of March 2024'!A:H,8,FALSE)</f>
        <v>General Fund</v>
      </c>
      <c r="G1230" s="11" t="str">
        <f>VLOOKUP(B1230,'Table A as of March 2024'!A:I,9,FALSE)</f>
        <v>100</v>
      </c>
      <c r="H1230" t="str">
        <f>VLOOKUP(B1230,'Table A as of March 2024'!A:L,12,FALSE)</f>
        <v>No</v>
      </c>
      <c r="I1230" s="9" t="str">
        <f>VLOOKUP(B1230,'Table A as of March 2024'!A:M,13,FALSE)</f>
        <v>G</v>
      </c>
      <c r="J1230" t="str">
        <f>VLOOKUP(B1230,'Table A as of March 2024'!A:O,15,FALSE)</f>
        <v>U</v>
      </c>
      <c r="K1230" t="str">
        <f>VLOOKUP(G1230,'ACFR Class Vlookup'!A:B,2,FALSE)</f>
        <v>Governmental</v>
      </c>
      <c r="L1230" s="1" t="str">
        <f>VLOOKUP(D1230,'Fund Information'!A:F,6,FALSE)</f>
        <v>General Fund</v>
      </c>
      <c r="M1230" s="6" t="str">
        <f t="shared" si="211"/>
        <v>N/A</v>
      </c>
      <c r="N1230" s="6" t="s">
        <v>2886</v>
      </c>
      <c r="O1230" s="6" t="str">
        <f t="shared" si="212"/>
        <v>N/A</v>
      </c>
      <c r="P1230" s="5" t="s">
        <v>2886</v>
      </c>
      <c r="Q1230" s="6" t="str">
        <f t="shared" si="213"/>
        <v>N/A</v>
      </c>
      <c r="R1230" s="7" t="str">
        <f t="shared" si="214"/>
        <v>No</v>
      </c>
      <c r="S1230" s="5" t="str">
        <f t="shared" si="215"/>
        <v>Answer Required</v>
      </c>
      <c r="T1230" s="6" t="str">
        <f t="shared" si="216"/>
        <v>N/A</v>
      </c>
      <c r="U1230" s="7" t="str">
        <f t="shared" si="217"/>
        <v>No</v>
      </c>
      <c r="V1230" s="5" t="str">
        <f t="shared" si="218"/>
        <v>Answer Required</v>
      </c>
      <c r="W1230" s="6" t="str">
        <f t="shared" si="219"/>
        <v>N/A</v>
      </c>
      <c r="X1230" s="5" t="s">
        <v>2886</v>
      </c>
    </row>
    <row r="1231" spans="1:24" ht="30" x14ac:dyDescent="0.25">
      <c r="A1231" s="77">
        <f>VLOOKUP(C1231,'BU and Control BU Listing'!A:E,5,FALSE)</f>
        <v>50100</v>
      </c>
      <c r="B1231" s="80" t="s">
        <v>4590</v>
      </c>
      <c r="C1231" s="22" t="str">
        <f t="shared" si="209"/>
        <v>50900</v>
      </c>
      <c r="D1231" s="22" t="str">
        <f t="shared" si="210"/>
        <v>04800</v>
      </c>
      <c r="E1231" s="21" t="str">
        <f>VLOOKUP(B1231,'Table A as of March 2024'!A:G,7,FALSE)</f>
        <v>Commercial Space Flt Authority</v>
      </c>
      <c r="F1231" s="21" t="str">
        <f>VLOOKUP(B1231,'Table A as of March 2024'!A:H,8,FALSE)</f>
        <v>Commonwealth Space Flight Fd</v>
      </c>
      <c r="G1231" s="11" t="str">
        <f>VLOOKUP(B1231,'Table A as of March 2024'!A:I,9,FALSE)</f>
        <v>110</v>
      </c>
      <c r="H1231" t="str">
        <f>VLOOKUP(B1231,'Table A as of March 2024'!A:L,12,FALSE)</f>
        <v>No</v>
      </c>
      <c r="I1231" s="9" t="str">
        <f>VLOOKUP(B1231,'Table A as of March 2024'!A:M,13,FALSE)</f>
        <v>R</v>
      </c>
      <c r="J1231" t="str">
        <f>VLOOKUP(B1231,'Table A as of March 2024'!A:O,15,FALSE)</f>
        <v>C</v>
      </c>
      <c r="K1231" t="str">
        <f>VLOOKUP(G1231,'ACFR Class Vlookup'!A:B,2,FALSE)</f>
        <v>Governmental</v>
      </c>
      <c r="L1231" s="1" t="str">
        <f>VLOOKUP(D1231,'Fund Information'!A:F,6,FALSE)</f>
        <v>Commonwealth Space Flight Fund – A Special nonreverting fund that is part of the Transportation Trust Fund per Code of Virginia 33.2-1526.</v>
      </c>
      <c r="M1231" s="6" t="str">
        <f t="shared" si="211"/>
        <v>N/A</v>
      </c>
      <c r="N1231" s="6" t="s">
        <v>2886</v>
      </c>
      <c r="O1231" s="6" t="str">
        <f t="shared" si="212"/>
        <v>N/A</v>
      </c>
      <c r="P1231" s="5" t="s">
        <v>2886</v>
      </c>
      <c r="Q1231" s="6" t="str">
        <f t="shared" si="213"/>
        <v>N/A</v>
      </c>
      <c r="R1231" s="7" t="str">
        <f t="shared" si="214"/>
        <v>No</v>
      </c>
      <c r="S1231" s="5" t="str">
        <f t="shared" si="215"/>
        <v>Answer Required</v>
      </c>
      <c r="T1231" s="6" t="str">
        <f t="shared" si="216"/>
        <v>N/A</v>
      </c>
      <c r="U1231" s="7" t="str">
        <f t="shared" si="217"/>
        <v>Yes</v>
      </c>
      <c r="V1231" s="5" t="str">
        <f t="shared" si="218"/>
        <v>Answer Required</v>
      </c>
      <c r="W1231" s="6" t="str">
        <f t="shared" si="219"/>
        <v>N/A</v>
      </c>
      <c r="X1231" s="5" t="s">
        <v>2886</v>
      </c>
    </row>
    <row r="1232" spans="1:24" ht="30" x14ac:dyDescent="0.25">
      <c r="A1232" s="77">
        <f>VLOOKUP(C1232,'BU and Control BU Listing'!A:E,5,FALSE)</f>
        <v>50100</v>
      </c>
      <c r="B1232" s="80" t="s">
        <v>5980</v>
      </c>
      <c r="C1232" s="22" t="str">
        <f t="shared" si="209"/>
        <v>50900</v>
      </c>
      <c r="D1232" s="22" t="str">
        <f t="shared" si="210"/>
        <v>08200</v>
      </c>
      <c r="E1232" s="21" t="str">
        <f>VLOOKUP(B1232,'Table A as of March 2024'!A:G,7,FALSE)</f>
        <v>Commercial Space Flt Authority</v>
      </c>
      <c r="F1232" s="21" t="str">
        <f>VLOOKUP(B1232,'Table A as of March 2024'!A:H,8,FALSE)</f>
        <v>VPBA Projects</v>
      </c>
      <c r="G1232" s="11" t="str">
        <f>VLOOKUP(B1232,'Table A as of March 2024'!A:I,9,FALSE)</f>
        <v>156</v>
      </c>
      <c r="H1232" t="str">
        <f>VLOOKUP(B1232,'Table A as of March 2024'!A:L,12,FALSE)</f>
        <v>No</v>
      </c>
      <c r="I1232" s="9" t="str">
        <f>VLOOKUP(B1232,'Table A as of March 2024'!A:M,13,FALSE)</f>
        <v>R</v>
      </c>
      <c r="J1232" t="str">
        <f>VLOOKUP(B1232,'Table A as of March 2024'!A:O,15,FALSE)</f>
        <v>R</v>
      </c>
      <c r="K1232" t="str">
        <f>VLOOKUP(G1232,'ACFR Class Vlookup'!A:B,2,FALSE)</f>
        <v>Governmental</v>
      </c>
      <c r="L1232" s="1" t="str">
        <f>VLOOKUP(D1232,'Fund Information'!A:F,6,FALSE)</f>
        <v>Blended component unit recorded from Department of Treasury VPBA financial statement template submissions.</v>
      </c>
      <c r="M1232" s="6" t="str">
        <f t="shared" si="211"/>
        <v>N/A</v>
      </c>
      <c r="N1232" s="6" t="s">
        <v>2886</v>
      </c>
      <c r="O1232" s="6" t="str">
        <f t="shared" si="212"/>
        <v>N/A</v>
      </c>
      <c r="P1232" s="5" t="s">
        <v>2886</v>
      </c>
      <c r="Q1232" s="6" t="str">
        <f t="shared" si="213"/>
        <v>N/A</v>
      </c>
      <c r="R1232" s="7" t="str">
        <f t="shared" si="214"/>
        <v>Yes</v>
      </c>
      <c r="S1232" s="5" t="str">
        <f t="shared" si="215"/>
        <v>Answer Required</v>
      </c>
      <c r="T1232" s="6" t="str">
        <f t="shared" si="216"/>
        <v>N/A</v>
      </c>
      <c r="U1232" s="7" t="str">
        <f t="shared" si="217"/>
        <v>No</v>
      </c>
      <c r="V1232" s="5" t="str">
        <f t="shared" si="218"/>
        <v>Answer Required</v>
      </c>
      <c r="W1232" s="6" t="str">
        <f t="shared" si="219"/>
        <v>N/A</v>
      </c>
      <c r="X1232" s="5" t="s">
        <v>2886</v>
      </c>
    </row>
    <row r="1233" spans="1:24" x14ac:dyDescent="0.25">
      <c r="A1233" s="77">
        <f>VLOOKUP(C1233,'BU and Control BU Listing'!A:E,5,FALSE)</f>
        <v>15400</v>
      </c>
      <c r="B1233" s="80" t="s">
        <v>4591</v>
      </c>
      <c r="C1233" s="22" t="str">
        <f t="shared" si="209"/>
        <v>53000</v>
      </c>
      <c r="D1233" s="22" t="str">
        <f t="shared" si="210"/>
        <v>01000</v>
      </c>
      <c r="E1233" s="21" t="str">
        <f>VLOOKUP(B1233,'Table A as of March 2024'!A:G,7,FALSE)</f>
        <v>DMV Transfer Payments</v>
      </c>
      <c r="F1233" s="21" t="str">
        <f>VLOOKUP(B1233,'Table A as of March 2024'!A:H,8,FALSE)</f>
        <v>General Fund</v>
      </c>
      <c r="G1233" s="11" t="str">
        <f>VLOOKUP(B1233,'Table A as of March 2024'!A:I,9,FALSE)</f>
        <v>100</v>
      </c>
      <c r="H1233" t="str">
        <f>VLOOKUP(B1233,'Table A as of March 2024'!A:L,12,FALSE)</f>
        <v>No</v>
      </c>
      <c r="I1233" s="9" t="str">
        <f>VLOOKUP(B1233,'Table A as of March 2024'!A:M,13,FALSE)</f>
        <v>G</v>
      </c>
      <c r="J1233" t="str">
        <f>VLOOKUP(B1233,'Table A as of March 2024'!A:O,15,FALSE)</f>
        <v>U</v>
      </c>
      <c r="K1233" t="str">
        <f>VLOOKUP(G1233,'ACFR Class Vlookup'!A:B,2,FALSE)</f>
        <v>Governmental</v>
      </c>
      <c r="L1233" s="1" t="str">
        <f>VLOOKUP(D1233,'Fund Information'!A:F,6,FALSE)</f>
        <v>General Fund</v>
      </c>
      <c r="M1233" s="6" t="str">
        <f t="shared" si="211"/>
        <v>N/A</v>
      </c>
      <c r="N1233" s="6" t="s">
        <v>2886</v>
      </c>
      <c r="O1233" s="6" t="str">
        <f t="shared" si="212"/>
        <v>N/A</v>
      </c>
      <c r="P1233" s="5" t="s">
        <v>2886</v>
      </c>
      <c r="Q1233" s="6" t="str">
        <f t="shared" si="213"/>
        <v>N/A</v>
      </c>
      <c r="R1233" s="7" t="str">
        <f t="shared" si="214"/>
        <v>No</v>
      </c>
      <c r="S1233" s="5" t="str">
        <f t="shared" si="215"/>
        <v>Answer Required</v>
      </c>
      <c r="T1233" s="6" t="str">
        <f t="shared" si="216"/>
        <v>N/A</v>
      </c>
      <c r="U1233" s="7" t="str">
        <f t="shared" si="217"/>
        <v>No</v>
      </c>
      <c r="V1233" s="5" t="str">
        <f t="shared" si="218"/>
        <v>Answer Required</v>
      </c>
      <c r="W1233" s="6" t="str">
        <f t="shared" si="219"/>
        <v>N/A</v>
      </c>
      <c r="X1233" s="5" t="s">
        <v>2886</v>
      </c>
    </row>
    <row r="1234" spans="1:24" ht="45" x14ac:dyDescent="0.25">
      <c r="A1234" s="77">
        <f>VLOOKUP(C1234,'BU and Control BU Listing'!A:E,5,FALSE)</f>
        <v>15400</v>
      </c>
      <c r="B1234" s="80" t="s">
        <v>4592</v>
      </c>
      <c r="C1234" s="22" t="str">
        <f t="shared" si="209"/>
        <v>53000</v>
      </c>
      <c r="D1234" s="22" t="str">
        <f t="shared" si="210"/>
        <v>04540</v>
      </c>
      <c r="E1234" s="21" t="str">
        <f>VLOOKUP(B1234,'Table A as of March 2024'!A:G,7,FALSE)</f>
        <v>DMV Transfer Payments</v>
      </c>
      <c r="F1234" s="21" t="str">
        <f>VLOOKUP(B1234,'Table A as of March 2024'!A:H,8,FALSE)</f>
        <v>Motor Vehicle Special Fund</v>
      </c>
      <c r="G1234" s="11" t="str">
        <f>VLOOKUP(B1234,'Table A as of March 2024'!A:I,9,FALSE)</f>
        <v>110</v>
      </c>
      <c r="H1234" t="str">
        <f>VLOOKUP(B1234,'Table A as of March 2024'!A:L,12,FALSE)</f>
        <v>No</v>
      </c>
      <c r="I1234" s="9" t="str">
        <f>VLOOKUP(B1234,'Table A as of March 2024'!A:M,13,FALSE)</f>
        <v>U</v>
      </c>
      <c r="J1234" t="str">
        <f>VLOOKUP(B1234,'Table A as of March 2024'!A:O,15,FALSE)</f>
        <v>C</v>
      </c>
      <c r="K1234" t="str">
        <f>VLOOKUP(G1234,'ACFR Class Vlookup'!A:B,2,FALSE)</f>
        <v>Governmental</v>
      </c>
      <c r="L1234" s="1" t="str">
        <f>VLOOKUP(D1234,'Fund Information'!A:F,6,FALSE)</f>
        <v>Per Code of VA § 46.2-206, all receipts in DMV that are not already restricted or committed are used for operational activity. Per the code these are special funds within the Commonwealth Transportation Fund.</v>
      </c>
      <c r="M1234" s="6" t="str">
        <f t="shared" si="211"/>
        <v>N/A</v>
      </c>
      <c r="N1234" s="6" t="s">
        <v>2886</v>
      </c>
      <c r="O1234" s="6" t="str">
        <f t="shared" si="212"/>
        <v>N/A</v>
      </c>
      <c r="P1234" s="5" t="s">
        <v>2886</v>
      </c>
      <c r="Q1234" s="6" t="str">
        <f t="shared" si="213"/>
        <v>N/A</v>
      </c>
      <c r="R1234" s="7" t="str">
        <f t="shared" si="214"/>
        <v>No</v>
      </c>
      <c r="S1234" s="5" t="str">
        <f t="shared" si="215"/>
        <v>Answer Required</v>
      </c>
      <c r="T1234" s="6" t="str">
        <f t="shared" si="216"/>
        <v>N/A</v>
      </c>
      <c r="U1234" s="7" t="str">
        <f t="shared" si="217"/>
        <v>Yes</v>
      </c>
      <c r="V1234" s="5" t="str">
        <f t="shared" si="218"/>
        <v>Answer Required</v>
      </c>
      <c r="W1234" s="6" t="str">
        <f t="shared" si="219"/>
        <v>N/A</v>
      </c>
      <c r="X1234" s="5" t="s">
        <v>2886</v>
      </c>
    </row>
    <row r="1235" spans="1:24" ht="30" x14ac:dyDescent="0.25">
      <c r="A1235" s="77">
        <f>VLOOKUP(C1235,'BU and Control BU Listing'!A:E,5,FALSE)</f>
        <v>15400</v>
      </c>
      <c r="B1235" s="80" t="s">
        <v>4593</v>
      </c>
      <c r="C1235" s="22" t="str">
        <f t="shared" si="209"/>
        <v>53000</v>
      </c>
      <c r="D1235" s="22" t="str">
        <f t="shared" si="210"/>
        <v>07460</v>
      </c>
      <c r="E1235" s="21" t="str">
        <f>VLOOKUP(B1235,'Table A as of March 2024'!A:G,7,FALSE)</f>
        <v>DMV Transfer Payments</v>
      </c>
      <c r="F1235" s="21" t="str">
        <f>VLOOKUP(B1235,'Table A as of March 2024'!A:H,8,FALSE)</f>
        <v>Mobile Home Sales Tax</v>
      </c>
      <c r="G1235" s="11" t="str">
        <f>VLOOKUP(B1235,'Table A as of March 2024'!A:I,9,FALSE)</f>
        <v>110</v>
      </c>
      <c r="H1235" t="str">
        <f>VLOOKUP(B1235,'Table A as of March 2024'!A:L,12,FALSE)</f>
        <v>No</v>
      </c>
      <c r="I1235" s="9" t="str">
        <f>VLOOKUP(B1235,'Table A as of March 2024'!A:M,13,FALSE)</f>
        <v>U</v>
      </c>
      <c r="J1235" t="str">
        <f>VLOOKUP(B1235,'Table A as of March 2024'!A:O,15,FALSE)</f>
        <v>C</v>
      </c>
      <c r="K1235" t="str">
        <f>VLOOKUP(G1235,'ACFR Class Vlookup'!A:B,2,FALSE)</f>
        <v>Governmental</v>
      </c>
      <c r="L1235" s="1" t="str">
        <f>VLOOKUP(D1235,'Fund Information'!A:F,6,FALSE)</f>
        <v>Per Code of VA - § 58.1-2425, this fund accounts for taxes and fees collected for dist. To localities or other states.</v>
      </c>
      <c r="M1235" s="6" t="str">
        <f t="shared" si="211"/>
        <v>N/A</v>
      </c>
      <c r="N1235" s="6" t="s">
        <v>2886</v>
      </c>
      <c r="O1235" s="6" t="str">
        <f t="shared" si="212"/>
        <v>N/A</v>
      </c>
      <c r="P1235" s="5" t="s">
        <v>2886</v>
      </c>
      <c r="Q1235" s="6" t="str">
        <f t="shared" si="213"/>
        <v>N/A</v>
      </c>
      <c r="R1235" s="7" t="str">
        <f t="shared" si="214"/>
        <v>No</v>
      </c>
      <c r="S1235" s="5" t="str">
        <f t="shared" si="215"/>
        <v>Answer Required</v>
      </c>
      <c r="T1235" s="6" t="str">
        <f t="shared" si="216"/>
        <v>N/A</v>
      </c>
      <c r="U1235" s="7" t="str">
        <f t="shared" si="217"/>
        <v>Yes</v>
      </c>
      <c r="V1235" s="5" t="str">
        <f t="shared" si="218"/>
        <v>Answer Required</v>
      </c>
      <c r="W1235" s="6" t="str">
        <f t="shared" si="219"/>
        <v>N/A</v>
      </c>
      <c r="X1235" s="5" t="s">
        <v>2886</v>
      </c>
    </row>
    <row r="1236" spans="1:24" ht="45" x14ac:dyDescent="0.25">
      <c r="A1236" s="77">
        <f>VLOOKUP(C1236,'BU and Control BU Listing'!A:E,5,FALSE)</f>
        <v>15400</v>
      </c>
      <c r="B1236" s="80" t="s">
        <v>4594</v>
      </c>
      <c r="C1236" s="22" t="str">
        <f t="shared" si="209"/>
        <v>53000</v>
      </c>
      <c r="D1236" s="22" t="str">
        <f t="shared" si="210"/>
        <v>09040</v>
      </c>
      <c r="E1236" s="21" t="str">
        <f>VLOOKUP(B1236,'Table A as of March 2024'!A:G,7,FALSE)</f>
        <v>DMV Transfer Payments</v>
      </c>
      <c r="F1236" s="21" t="str">
        <f>VLOOKUP(B1236,'Table A as of March 2024'!A:H,8,FALSE)</f>
        <v>Transportation District-DOA</v>
      </c>
      <c r="G1236" s="11" t="str">
        <f>VLOOKUP(B1236,'Table A as of March 2024'!A:I,9,FALSE)</f>
        <v>110</v>
      </c>
      <c r="H1236" t="str">
        <f>VLOOKUP(B1236,'Table A as of March 2024'!A:L,12,FALSE)</f>
        <v>No</v>
      </c>
      <c r="I1236" s="9" t="str">
        <f>VLOOKUP(B1236,'Table A as of March 2024'!A:M,13,FALSE)</f>
        <v>R</v>
      </c>
      <c r="J1236" t="str">
        <f>VLOOKUP(B1236,'Table A as of March 2024'!A:O,15,FALSE)</f>
        <v>C</v>
      </c>
      <c r="K1236" t="str">
        <f>VLOOKUP(G1236,'ACFR Class Vlookup'!A:B,2,FALSE)</f>
        <v>Governmental</v>
      </c>
      <c r="L1236" s="1" t="str">
        <f>VLOOKUP(D1236,'Fund Information'!A:F,6,FALSE)</f>
        <v>Per §58.1-1724 of the Code of VA, this fund is used to record motor fuel tax collections which are paid to the Northern VA and Potomac Rappahannock Motor Fuel Districts previously recorded in fund 0704.</v>
      </c>
      <c r="M1236" s="6" t="str">
        <f t="shared" si="211"/>
        <v>N/A</v>
      </c>
      <c r="N1236" s="6" t="s">
        <v>2886</v>
      </c>
      <c r="O1236" s="6" t="str">
        <f t="shared" si="212"/>
        <v>N/A</v>
      </c>
      <c r="P1236" s="5" t="s">
        <v>2886</v>
      </c>
      <c r="Q1236" s="6" t="str">
        <f t="shared" si="213"/>
        <v>N/A</v>
      </c>
      <c r="R1236" s="7" t="str">
        <f t="shared" si="214"/>
        <v>No</v>
      </c>
      <c r="S1236" s="5" t="str">
        <f t="shared" si="215"/>
        <v>Answer Required</v>
      </c>
      <c r="T1236" s="6" t="str">
        <f t="shared" si="216"/>
        <v>N/A</v>
      </c>
      <c r="U1236" s="7" t="str">
        <f t="shared" si="217"/>
        <v>Yes</v>
      </c>
      <c r="V1236" s="5" t="str">
        <f t="shared" si="218"/>
        <v>Answer Required</v>
      </c>
      <c r="W1236" s="6" t="str">
        <f t="shared" si="219"/>
        <v>N/A</v>
      </c>
      <c r="X1236" s="5" t="s">
        <v>2886</v>
      </c>
    </row>
    <row r="1237" spans="1:24" ht="150" x14ac:dyDescent="0.25">
      <c r="A1237" s="77">
        <f>VLOOKUP(C1237,'BU and Control BU Listing'!A:E,5,FALSE)</f>
        <v>15400</v>
      </c>
      <c r="B1237" s="80" t="s">
        <v>5981</v>
      </c>
      <c r="C1237" s="22" t="str">
        <f t="shared" si="209"/>
        <v>53000</v>
      </c>
      <c r="D1237" s="22" t="str">
        <f t="shared" si="210"/>
        <v>09580</v>
      </c>
      <c r="E1237" s="21" t="str">
        <f>VLOOKUP(B1237,'Table A as of March 2024'!A:G,7,FALSE)</f>
        <v>DMV Transfer Payments</v>
      </c>
      <c r="F1237" s="21" t="str">
        <f>VLOOKUP(B1237,'Table A as of March 2024'!A:H,8,FALSE)</f>
        <v>Spec Acct for Const Dist Grant</v>
      </c>
      <c r="G1237" s="11" t="str">
        <f>VLOOKUP(B1237,'Table A as of March 2024'!A:I,9,FALSE)</f>
        <v>110</v>
      </c>
      <c r="H1237" t="str">
        <f>VLOOKUP(B1237,'Table A as of March 2024'!A:L,12,FALSE)</f>
        <v>No</v>
      </c>
      <c r="I1237" s="9" t="str">
        <f>VLOOKUP(B1237,'Table A as of March 2024'!A:M,13,FALSE)</f>
        <v>U</v>
      </c>
      <c r="J1237" t="str">
        <f>VLOOKUP(B1237,'Table A as of March 2024'!A:O,15,FALSE)</f>
        <v>C</v>
      </c>
      <c r="K1237" t="str">
        <f>VLOOKUP(G1237,'ACFR Class Vlookup'!A:B,2,FALSE)</f>
        <v>Governmental</v>
      </c>
      <c r="L1237" s="1" t="str">
        <f>VLOOKUP(D1237,'Fund Information'!A:F,6,FALSE)</f>
        <v>The fund is established in § 58.1-2299.20 of the Code of Virginia in Chapters 1230 and 1275 of the 2020 Acts of Assembly.   All taxes, interest, and civil penalties paid for the sale of fuels at wholesale to retail dealers for retail sale in any county or city set forth in subdivision A 4 of § 58.1-2295, after subtraction of the direct costs of administration by the Department, shall be deposited in a special fund titled the "Special Fund Account for the Highway Construction District Grant Program" to be allocated by the Commonwealth Transportation Board as highway construction district grants pursuant to § 33.2-371 to the construction districts in which the taxes, interest, and civil penalties were generated.</v>
      </c>
      <c r="M1237" s="6" t="str">
        <f t="shared" si="211"/>
        <v>N/A</v>
      </c>
      <c r="N1237" s="6" t="s">
        <v>2886</v>
      </c>
      <c r="O1237" s="6" t="str">
        <f t="shared" si="212"/>
        <v>N/A</v>
      </c>
      <c r="P1237" s="5" t="s">
        <v>2886</v>
      </c>
      <c r="Q1237" s="6" t="str">
        <f t="shared" si="213"/>
        <v>N/A</v>
      </c>
      <c r="R1237" s="7" t="str">
        <f t="shared" si="214"/>
        <v>No</v>
      </c>
      <c r="S1237" s="5" t="str">
        <f t="shared" si="215"/>
        <v>Answer Required</v>
      </c>
      <c r="T1237" s="6" t="str">
        <f t="shared" si="216"/>
        <v>N/A</v>
      </c>
      <c r="U1237" s="7" t="str">
        <f t="shared" si="217"/>
        <v>Yes</v>
      </c>
      <c r="V1237" s="5" t="str">
        <f t="shared" si="218"/>
        <v>Answer Required</v>
      </c>
      <c r="W1237" s="6" t="str">
        <f t="shared" si="219"/>
        <v>N/A</v>
      </c>
      <c r="X1237" s="5" t="s">
        <v>2886</v>
      </c>
    </row>
    <row r="1238" spans="1:24" ht="60" x14ac:dyDescent="0.25">
      <c r="A1238" s="77">
        <f>VLOOKUP(C1238,'BU and Control BU Listing'!A:E,5,FALSE)</f>
        <v>15400</v>
      </c>
      <c r="B1238" s="80" t="s">
        <v>5982</v>
      </c>
      <c r="C1238" s="22" t="str">
        <f t="shared" si="209"/>
        <v>53000</v>
      </c>
      <c r="D1238" s="22" t="str">
        <f t="shared" si="210"/>
        <v>09730</v>
      </c>
      <c r="E1238" s="21" t="str">
        <f>VLOOKUP(B1238,'Table A as of March 2024'!A:G,7,FALSE)</f>
        <v>DMV Transfer Payments</v>
      </c>
      <c r="F1238" s="21" t="str">
        <f>VLOOKUP(B1238,'Table A as of March 2024'!A:H,8,FALSE)</f>
        <v>Central VA Transportation Fund</v>
      </c>
      <c r="G1238" s="11" t="str">
        <f>VLOOKUP(B1238,'Table A as of March 2024'!A:I,9,FALSE)</f>
        <v>110</v>
      </c>
      <c r="H1238" t="str">
        <f>VLOOKUP(B1238,'Table A as of March 2024'!A:L,12,FALSE)</f>
        <v>No</v>
      </c>
      <c r="I1238" s="9" t="str">
        <f>VLOOKUP(B1238,'Table A as of March 2024'!A:M,13,FALSE)</f>
        <v>R</v>
      </c>
      <c r="J1238" t="str">
        <f>VLOOKUP(B1238,'Table A as of March 2024'!A:O,15,FALSE)</f>
        <v>C</v>
      </c>
      <c r="K1238" t="str">
        <f>VLOOKUP(G1238,'ACFR Class Vlookup'!A:B,2,FALSE)</f>
        <v>Governmental</v>
      </c>
      <c r="L1238" s="1" t="str">
        <f>VLOOKUP(D1238,'Fund Information'!A:F,6,FALSE)</f>
        <v>Established pursuant to § 33.2-3701. The moneys deposited in the Fund shall be used solely for (i) transportation purposes benefiting the localities comprising Planning District 15 and (ii) administrative and operating expenses as specified in subsection B of § 33.2-3706.</v>
      </c>
      <c r="M1238" s="6" t="str">
        <f t="shared" si="211"/>
        <v>N/A</v>
      </c>
      <c r="N1238" s="6" t="s">
        <v>2886</v>
      </c>
      <c r="O1238" s="6" t="str">
        <f t="shared" si="212"/>
        <v>N/A</v>
      </c>
      <c r="P1238" s="5" t="s">
        <v>2886</v>
      </c>
      <c r="Q1238" s="6" t="str">
        <f t="shared" si="213"/>
        <v>N/A</v>
      </c>
      <c r="R1238" s="7" t="str">
        <f t="shared" si="214"/>
        <v>No</v>
      </c>
      <c r="S1238" s="5" t="str">
        <f t="shared" si="215"/>
        <v>Answer Required</v>
      </c>
      <c r="T1238" s="6" t="str">
        <f t="shared" si="216"/>
        <v>N/A</v>
      </c>
      <c r="U1238" s="7" t="str">
        <f t="shared" si="217"/>
        <v>Yes</v>
      </c>
      <c r="V1238" s="5" t="str">
        <f t="shared" si="218"/>
        <v>Answer Required</v>
      </c>
      <c r="W1238" s="6" t="str">
        <f t="shared" si="219"/>
        <v>N/A</v>
      </c>
      <c r="X1238" s="5" t="s">
        <v>2886</v>
      </c>
    </row>
    <row r="1239" spans="1:24" ht="75" x14ac:dyDescent="0.25">
      <c r="A1239" s="77">
        <f>VLOOKUP(C1239,'BU and Control BU Listing'!A:E,5,FALSE)</f>
        <v>15400</v>
      </c>
      <c r="B1239" s="80" t="s">
        <v>5290</v>
      </c>
      <c r="C1239" s="22" t="str">
        <f t="shared" si="209"/>
        <v>53000</v>
      </c>
      <c r="D1239" s="22" t="str">
        <f t="shared" si="210"/>
        <v>09820</v>
      </c>
      <c r="E1239" s="21" t="str">
        <f>VLOOKUP(B1239,'Table A as of March 2024'!A:G,7,FALSE)</f>
        <v>DMV Transfer Payments</v>
      </c>
      <c r="F1239" s="21" t="str">
        <f>VLOOKUP(B1239,'Table A as of March 2024'!A:H,8,FALSE)</f>
        <v>Hampton Rds Fund-2014 Session</v>
      </c>
      <c r="G1239" s="11" t="str">
        <f>VLOOKUP(B1239,'Table A as of March 2024'!A:I,9,FALSE)</f>
        <v>110</v>
      </c>
      <c r="H1239" t="str">
        <f>VLOOKUP(B1239,'Table A as of March 2024'!A:L,12,FALSE)</f>
        <v>No</v>
      </c>
      <c r="I1239" s="9" t="str">
        <f>VLOOKUP(B1239,'Table A as of March 2024'!A:M,13,FALSE)</f>
        <v>R</v>
      </c>
      <c r="J1239" t="str">
        <f>VLOOKUP(B1239,'Table A as of March 2024'!A:O,15,FALSE)</f>
        <v>C</v>
      </c>
      <c r="K1239" t="str">
        <f>VLOOKUP(G1239,'ACFR Class Vlookup'!A:B,2,FALSE)</f>
        <v>Governmental</v>
      </c>
      <c r="L1239" s="1" t="str">
        <f>VLOOKUP(D1239,'Fund Information'!A:F,6,FALSE)</f>
        <v>Statewide Fund Detail - Hampton Roads Transportation Fund.  Code of Virginia Section 33.2-2600.  The Hampton Roads Transportation Accountability Commission (HTAC) replaces the Hampton Roads Transportation Planning Organization (HTRPO). This fund is needed to reflect the change in responsibility.</v>
      </c>
      <c r="M1239" s="6" t="str">
        <f t="shared" si="211"/>
        <v>N/A</v>
      </c>
      <c r="N1239" s="6" t="s">
        <v>2886</v>
      </c>
      <c r="O1239" s="6" t="str">
        <f t="shared" si="212"/>
        <v>N/A</v>
      </c>
      <c r="P1239" s="5" t="s">
        <v>2886</v>
      </c>
      <c r="Q1239" s="6" t="str">
        <f t="shared" si="213"/>
        <v>N/A</v>
      </c>
      <c r="R1239" s="7" t="str">
        <f t="shared" si="214"/>
        <v>No</v>
      </c>
      <c r="S1239" s="5" t="str">
        <f t="shared" si="215"/>
        <v>Answer Required</v>
      </c>
      <c r="T1239" s="6" t="str">
        <f t="shared" si="216"/>
        <v>N/A</v>
      </c>
      <c r="U1239" s="7" t="str">
        <f t="shared" si="217"/>
        <v>Yes</v>
      </c>
      <c r="V1239" s="5" t="str">
        <f t="shared" si="218"/>
        <v>Answer Required</v>
      </c>
      <c r="W1239" s="6" t="str">
        <f t="shared" si="219"/>
        <v>N/A</v>
      </c>
      <c r="X1239" s="5" t="s">
        <v>2886</v>
      </c>
    </row>
    <row r="1240" spans="1:24" ht="120" x14ac:dyDescent="0.25">
      <c r="A1240" s="77">
        <f>VLOOKUP(C1240,'BU and Control BU Listing'!A:E,5,FALSE)</f>
        <v>15400</v>
      </c>
      <c r="B1240" s="80" t="s">
        <v>5291</v>
      </c>
      <c r="C1240" s="22" t="str">
        <f t="shared" si="209"/>
        <v>53000</v>
      </c>
      <c r="D1240" s="22" t="str">
        <f t="shared" si="210"/>
        <v>09840</v>
      </c>
      <c r="E1240" s="21" t="str">
        <f>VLOOKUP(B1240,'Table A as of March 2024'!A:G,7,FALSE)</f>
        <v>DMV Transfer Payments</v>
      </c>
      <c r="F1240" s="21" t="str">
        <f>VLOOKUP(B1240,'Table A as of March 2024'!A:H,8,FALSE)</f>
        <v>WMATA Capital Fund – Non-Restr</v>
      </c>
      <c r="G1240" s="11" t="str">
        <f>VLOOKUP(B1240,'Table A as of March 2024'!A:I,9,FALSE)</f>
        <v>110</v>
      </c>
      <c r="H1240" t="str">
        <f>VLOOKUP(B1240,'Table A as of March 2024'!A:L,12,FALSE)</f>
        <v>No</v>
      </c>
      <c r="I1240" s="9" t="str">
        <f>VLOOKUP(B1240,'Table A as of March 2024'!A:M,13,FALSE)</f>
        <v>U</v>
      </c>
      <c r="J1240" t="str">
        <f>VLOOKUP(B1240,'Table A as of March 2024'!A:O,15,FALSE)</f>
        <v>C</v>
      </c>
      <c r="K1240" t="str">
        <f>VLOOKUP(G1240,'ACFR Class Vlookup'!A:B,2,FALSE)</f>
        <v>Governmental</v>
      </c>
      <c r="L1240" s="1" t="str">
        <f>VLOOKUP(D1240,'Fund Information'!A:F,6,FALSE)</f>
        <v>WMATA Capital Fund – Non-Restricted; within the Fund, there shall be established a separate, segregated account into which revenues dedicated to the Fund pursuant to §§ 33.2-3404, 58.1-802.3, 58.1-1743, and 58.1-2299.20 shall be deposited (the Non-Restricted Account). Revenues deposited into the Non-Restricted Account shall be available for use by WMATA for capital purposes, including for the payment of, or security for, debt service on bonds or other indebtedness of WMATA, or for any other WMATA capital purposes.</v>
      </c>
      <c r="M1240" s="6" t="str">
        <f t="shared" si="211"/>
        <v>N/A</v>
      </c>
      <c r="N1240" s="6" t="s">
        <v>2886</v>
      </c>
      <c r="O1240" s="6" t="str">
        <f t="shared" si="212"/>
        <v>N/A</v>
      </c>
      <c r="P1240" s="5" t="s">
        <v>2886</v>
      </c>
      <c r="Q1240" s="6" t="str">
        <f t="shared" si="213"/>
        <v>N/A</v>
      </c>
      <c r="R1240" s="7" t="str">
        <f t="shared" si="214"/>
        <v>No</v>
      </c>
      <c r="S1240" s="5" t="str">
        <f t="shared" si="215"/>
        <v>Answer Required</v>
      </c>
      <c r="T1240" s="6" t="str">
        <f t="shared" si="216"/>
        <v>N/A</v>
      </c>
      <c r="U1240" s="7" t="str">
        <f t="shared" si="217"/>
        <v>Yes</v>
      </c>
      <c r="V1240" s="5" t="str">
        <f t="shared" si="218"/>
        <v>Answer Required</v>
      </c>
      <c r="W1240" s="6" t="str">
        <f t="shared" si="219"/>
        <v>N/A</v>
      </c>
      <c r="X1240" s="5" t="s">
        <v>2886</v>
      </c>
    </row>
    <row r="1241" spans="1:24" ht="105" x14ac:dyDescent="0.25">
      <c r="A1241" s="77">
        <f>VLOOKUP(C1241,'BU and Control BU Listing'!A:E,5,FALSE)</f>
        <v>15400</v>
      </c>
      <c r="B1241" s="80" t="s">
        <v>5292</v>
      </c>
      <c r="C1241" s="22" t="str">
        <f t="shared" si="209"/>
        <v>53000</v>
      </c>
      <c r="D1241" s="22" t="str">
        <f t="shared" si="210"/>
        <v>09850</v>
      </c>
      <c r="E1241" s="21" t="str">
        <f>VLOOKUP(B1241,'Table A as of March 2024'!A:G,7,FALSE)</f>
        <v>DMV Transfer Payments</v>
      </c>
      <c r="F1241" s="21" t="str">
        <f>VLOOKUP(B1241,'Table A as of March 2024'!A:H,8,FALSE)</f>
        <v>CommuterRailOprtng&amp;CapitalFund</v>
      </c>
      <c r="G1241" s="11" t="str">
        <f>VLOOKUP(B1241,'Table A as of March 2024'!A:I,9,FALSE)</f>
        <v>110</v>
      </c>
      <c r="H1241" t="str">
        <f>VLOOKUP(B1241,'Table A as of March 2024'!A:L,12,FALSE)</f>
        <v>No</v>
      </c>
      <c r="I1241" s="9" t="str">
        <f>VLOOKUP(B1241,'Table A as of March 2024'!A:M,13,FALSE)</f>
        <v>U</v>
      </c>
      <c r="J1241" t="str">
        <f>VLOOKUP(B1241,'Table A as of March 2024'!A:O,15,FALSE)</f>
        <v>C</v>
      </c>
      <c r="K1241" t="str">
        <f>VLOOKUP(G1241,'ACFR Class Vlookup'!A:B,2,FALSE)</f>
        <v>Governmental</v>
      </c>
      <c r="L1241" s="1" t="str">
        <f>VLOOKUP(D1241,'Fund Information'!A:F,6,FALSE)</f>
        <v>Commuter Rail Operating and Capital Fund; shall consist of funds deposited into the Fund pursuant to § 58.1-2299.20 and other funds as may be set forth in a general appropriation act or allocated by the Commonwealth Transportation Board. The Comptroller shall disburse funds in the Fund monthly to transportation districts established pursuant to Chapter 19 (§ 33.2-1900 et seq.) that on July 1, 2018, jointly operate a commuter rail system.</v>
      </c>
      <c r="M1241" s="6" t="str">
        <f t="shared" si="211"/>
        <v>N/A</v>
      </c>
      <c r="N1241" s="6" t="s">
        <v>2886</v>
      </c>
      <c r="O1241" s="6" t="str">
        <f t="shared" si="212"/>
        <v>N/A</v>
      </c>
      <c r="P1241" s="5" t="s">
        <v>2886</v>
      </c>
      <c r="Q1241" s="6" t="str">
        <f t="shared" si="213"/>
        <v>N/A</v>
      </c>
      <c r="R1241" s="7" t="str">
        <f t="shared" si="214"/>
        <v>No</v>
      </c>
      <c r="S1241" s="5" t="str">
        <f t="shared" si="215"/>
        <v>Answer Required</v>
      </c>
      <c r="T1241" s="6" t="str">
        <f t="shared" si="216"/>
        <v>N/A</v>
      </c>
      <c r="U1241" s="7" t="str">
        <f t="shared" si="217"/>
        <v>Yes</v>
      </c>
      <c r="V1241" s="5" t="str">
        <f t="shared" si="218"/>
        <v>Answer Required</v>
      </c>
      <c r="W1241" s="6" t="str">
        <f t="shared" si="219"/>
        <v>N/A</v>
      </c>
      <c r="X1241" s="5" t="s">
        <v>2886</v>
      </c>
    </row>
    <row r="1242" spans="1:24" ht="30" x14ac:dyDescent="0.25">
      <c r="A1242" s="77">
        <f>VLOOKUP(C1242,'BU and Control BU Listing'!A:E,5,FALSE)</f>
        <v>15400</v>
      </c>
      <c r="B1242" s="80" t="s">
        <v>5983</v>
      </c>
      <c r="C1242" s="22" t="str">
        <f t="shared" si="209"/>
        <v>53000</v>
      </c>
      <c r="D1242" s="22" t="str">
        <f t="shared" si="210"/>
        <v>09870</v>
      </c>
      <c r="E1242" s="21" t="str">
        <f>VLOOKUP(B1242,'Table A as of March 2024'!A:G,7,FALSE)</f>
        <v>DMV Transfer Payments</v>
      </c>
      <c r="F1242" s="21" t="str">
        <f>VLOOKUP(B1242,'Table A as of March 2024'!A:H,8,FALSE)</f>
        <v>I-81 Corridor Improvement Fund</v>
      </c>
      <c r="G1242" s="11" t="str">
        <f>VLOOKUP(B1242,'Table A as of March 2024'!A:I,9,FALSE)</f>
        <v>110</v>
      </c>
      <c r="H1242" t="str">
        <f>VLOOKUP(B1242,'Table A as of March 2024'!A:L,12,FALSE)</f>
        <v>No</v>
      </c>
      <c r="I1242" s="9" t="str">
        <f>VLOOKUP(B1242,'Table A as of March 2024'!A:M,13,FALSE)</f>
        <v>U</v>
      </c>
      <c r="J1242" t="str">
        <f>VLOOKUP(B1242,'Table A as of March 2024'!A:O,15,FALSE)</f>
        <v>C</v>
      </c>
      <c r="K1242" t="str">
        <f>VLOOKUP(G1242,'ACFR Class Vlookup'!A:B,2,FALSE)</f>
        <v>Governmental</v>
      </c>
      <c r="L1242" s="1" t="str">
        <f>VLOOKUP(D1242,'Fund Information'!A:F,6,FALSE)</f>
        <v>Interstate 81 Corridor Improvement Fund established per Chapter 846, 2019 Reconvened Session (Code of Virginia Section 33.2-3601)</v>
      </c>
      <c r="M1242" s="6" t="str">
        <f t="shared" si="211"/>
        <v>N/A</v>
      </c>
      <c r="N1242" s="6" t="s">
        <v>2886</v>
      </c>
      <c r="O1242" s="6" t="str">
        <f t="shared" si="212"/>
        <v>N/A</v>
      </c>
      <c r="P1242" s="5" t="s">
        <v>2886</v>
      </c>
      <c r="Q1242" s="6" t="str">
        <f t="shared" si="213"/>
        <v>N/A</v>
      </c>
      <c r="R1242" s="7" t="str">
        <f t="shared" si="214"/>
        <v>No</v>
      </c>
      <c r="S1242" s="5" t="str">
        <f t="shared" si="215"/>
        <v>Answer Required</v>
      </c>
      <c r="T1242" s="6" t="str">
        <f t="shared" si="216"/>
        <v>N/A</v>
      </c>
      <c r="U1242" s="7" t="str">
        <f t="shared" si="217"/>
        <v>Yes</v>
      </c>
      <c r="V1242" s="5" t="str">
        <f t="shared" si="218"/>
        <v>Answer Required</v>
      </c>
      <c r="W1242" s="6" t="str">
        <f t="shared" si="219"/>
        <v>N/A</v>
      </c>
      <c r="X1242" s="5" t="s">
        <v>2886</v>
      </c>
    </row>
    <row r="1243" spans="1:24" x14ac:dyDescent="0.25">
      <c r="A1243" s="77">
        <f>VLOOKUP(C1243,'BU and Control BU Listing'!A:E,5,FALSE)</f>
        <v>15400</v>
      </c>
      <c r="B1243" s="80" t="s">
        <v>4595</v>
      </c>
      <c r="C1243" s="22" t="str">
        <f t="shared" si="209"/>
        <v>53000</v>
      </c>
      <c r="D1243" s="22" t="str">
        <f t="shared" si="210"/>
        <v>10000</v>
      </c>
      <c r="E1243" s="21" t="str">
        <f>VLOOKUP(B1243,'Table A as of March 2024'!A:G,7,FALSE)</f>
        <v>DMV Transfer Payments</v>
      </c>
      <c r="F1243" s="21" t="str">
        <f>VLOOKUP(B1243,'Table A as of March 2024'!A:H,8,FALSE)</f>
        <v>Federal Trust</v>
      </c>
      <c r="G1243" s="11" t="str">
        <f>VLOOKUP(B1243,'Table A as of March 2024'!A:I,9,FALSE)</f>
        <v>120</v>
      </c>
      <c r="H1243" t="str">
        <f>VLOOKUP(B1243,'Table A as of March 2024'!A:L,12,FALSE)</f>
        <v>No</v>
      </c>
      <c r="I1243" s="9" t="str">
        <f>VLOOKUP(B1243,'Table A as of March 2024'!A:M,13,FALSE)</f>
        <v>R</v>
      </c>
      <c r="J1243" t="str">
        <f>VLOOKUP(B1243,'Table A as of March 2024'!A:O,15,FALSE)</f>
        <v>R</v>
      </c>
      <c r="K1243" t="str">
        <f>VLOOKUP(G1243,'ACFR Class Vlookup'!A:B,2,FALSE)</f>
        <v>Governmental</v>
      </c>
      <c r="L1243" s="1" t="str">
        <f>VLOOKUP(D1243,'Fund Information'!A:F,6,FALSE)</f>
        <v>This fund accounts for Federal funds.</v>
      </c>
      <c r="M1243" s="6" t="str">
        <f t="shared" si="211"/>
        <v>N/A</v>
      </c>
      <c r="N1243" s="6" t="s">
        <v>2886</v>
      </c>
      <c r="O1243" s="6" t="str">
        <f t="shared" si="212"/>
        <v>N/A</v>
      </c>
      <c r="P1243" s="5" t="s">
        <v>2886</v>
      </c>
      <c r="Q1243" s="6" t="str">
        <f t="shared" si="213"/>
        <v>N/A</v>
      </c>
      <c r="R1243" s="7" t="str">
        <f t="shared" si="214"/>
        <v>Yes</v>
      </c>
      <c r="S1243" s="5" t="str">
        <f t="shared" si="215"/>
        <v>Answer Required</v>
      </c>
      <c r="T1243" s="6" t="str">
        <f t="shared" si="216"/>
        <v>N/A</v>
      </c>
      <c r="U1243" s="7" t="str">
        <f t="shared" si="217"/>
        <v>No</v>
      </c>
      <c r="V1243" s="5" t="str">
        <f t="shared" si="218"/>
        <v>Answer Required</v>
      </c>
      <c r="W1243" s="6" t="str">
        <f t="shared" si="219"/>
        <v>N/A</v>
      </c>
      <c r="X1243" s="5" t="s">
        <v>2886</v>
      </c>
    </row>
    <row r="1244" spans="1:24" x14ac:dyDescent="0.25">
      <c r="A1244" s="77">
        <f>VLOOKUP(C1244,'BU and Control BU Listing'!A:E,5,FALSE)</f>
        <v>60100</v>
      </c>
      <c r="B1244" s="80" t="s">
        <v>4596</v>
      </c>
      <c r="C1244" s="22" t="str">
        <f t="shared" si="209"/>
        <v>60100</v>
      </c>
      <c r="D1244" s="22" t="str">
        <f t="shared" si="210"/>
        <v>01000</v>
      </c>
      <c r="E1244" s="21" t="str">
        <f>VLOOKUP(B1244,'Table A as of March 2024'!A:G,7,FALSE)</f>
        <v>Department of Health</v>
      </c>
      <c r="F1244" s="21" t="str">
        <f>VLOOKUP(B1244,'Table A as of March 2024'!A:H,8,FALSE)</f>
        <v>General Fund</v>
      </c>
      <c r="G1244" s="11" t="str">
        <f>VLOOKUP(B1244,'Table A as of March 2024'!A:I,9,FALSE)</f>
        <v>100</v>
      </c>
      <c r="H1244" t="str">
        <f>VLOOKUP(B1244,'Table A as of March 2024'!A:L,12,FALSE)</f>
        <v>No</v>
      </c>
      <c r="I1244" s="9" t="str">
        <f>VLOOKUP(B1244,'Table A as of March 2024'!A:M,13,FALSE)</f>
        <v>G</v>
      </c>
      <c r="J1244" t="str">
        <f>VLOOKUP(B1244,'Table A as of March 2024'!A:O,15,FALSE)</f>
        <v>U</v>
      </c>
      <c r="K1244" t="str">
        <f>VLOOKUP(G1244,'ACFR Class Vlookup'!A:B,2,FALSE)</f>
        <v>Governmental</v>
      </c>
      <c r="L1244" s="1" t="str">
        <f>VLOOKUP(D1244,'Fund Information'!A:F,6,FALSE)</f>
        <v>General Fund</v>
      </c>
      <c r="M1244" s="6" t="str">
        <f t="shared" si="211"/>
        <v>N/A</v>
      </c>
      <c r="N1244" s="6" t="s">
        <v>2886</v>
      </c>
      <c r="O1244" s="6" t="str">
        <f t="shared" si="212"/>
        <v>N/A</v>
      </c>
      <c r="P1244" s="5" t="s">
        <v>2886</v>
      </c>
      <c r="Q1244" s="6" t="str">
        <f t="shared" si="213"/>
        <v>N/A</v>
      </c>
      <c r="R1244" s="7" t="str">
        <f t="shared" si="214"/>
        <v>No</v>
      </c>
      <c r="S1244" s="5" t="str">
        <f t="shared" si="215"/>
        <v>Answer Required</v>
      </c>
      <c r="T1244" s="6" t="str">
        <f t="shared" si="216"/>
        <v>N/A</v>
      </c>
      <c r="U1244" s="7" t="str">
        <f t="shared" si="217"/>
        <v>No</v>
      </c>
      <c r="V1244" s="5" t="str">
        <f t="shared" si="218"/>
        <v>Answer Required</v>
      </c>
      <c r="W1244" s="6" t="str">
        <f t="shared" si="219"/>
        <v>N/A</v>
      </c>
      <c r="X1244" s="5" t="s">
        <v>2886</v>
      </c>
    </row>
    <row r="1245" spans="1:24" ht="75" x14ac:dyDescent="0.25">
      <c r="A1245" s="77">
        <f>VLOOKUP(C1245,'BU and Control BU Listing'!A:E,5,FALSE)</f>
        <v>60100</v>
      </c>
      <c r="B1245" s="80" t="s">
        <v>4597</v>
      </c>
      <c r="C1245" s="22" t="str">
        <f t="shared" si="209"/>
        <v>60100</v>
      </c>
      <c r="D1245" s="22" t="str">
        <f t="shared" si="210"/>
        <v>02020</v>
      </c>
      <c r="E1245" s="21" t="str">
        <f>VLOOKUP(B1245,'Table A as of March 2024'!A:G,7,FALSE)</f>
        <v>Department of Health</v>
      </c>
      <c r="F1245" s="21" t="str">
        <f>VLOOKUP(B1245,'Table A as of March 2024'!A:H,8,FALSE)</f>
        <v>Local Health Dist - Addtl Rev</v>
      </c>
      <c r="G1245" s="11" t="str">
        <f>VLOOKUP(B1245,'Table A as of March 2024'!A:I,9,FALSE)</f>
        <v>115</v>
      </c>
      <c r="H1245" t="str">
        <f>VLOOKUP(B1245,'Table A as of March 2024'!A:L,12,FALSE)</f>
        <v>No</v>
      </c>
      <c r="I1245" s="9" t="str">
        <f>VLOOKUP(B1245,'Table A as of March 2024'!A:M,13,FALSE)</f>
        <v>R</v>
      </c>
      <c r="J1245" t="str">
        <f>VLOOKUP(B1245,'Table A as of March 2024'!A:O,15,FALSE)</f>
        <v>R</v>
      </c>
      <c r="K1245" t="str">
        <f>VLOOKUP(G1245,'ACFR Class Vlookup'!A:B,2,FALSE)</f>
        <v>Governmental</v>
      </c>
      <c r="L1245" s="1" t="str">
        <f>VLOOKUP(D1245,'Fund Information'!A:F,6,FALSE)</f>
        <v>Accounts for funds received by the health departments from the local governments to support activities as directed by the locality's Board of Supervisors or City Council.  Funds are not matched with state funds. 100% Local Funds disbursed as directed by the Locality's Board of Supervisors or City Council.</v>
      </c>
      <c r="M1245" s="6" t="str">
        <f t="shared" si="211"/>
        <v>N/A</v>
      </c>
      <c r="N1245" s="6" t="s">
        <v>2886</v>
      </c>
      <c r="O1245" s="6" t="str">
        <f t="shared" si="212"/>
        <v>N/A</v>
      </c>
      <c r="P1245" s="5" t="s">
        <v>2886</v>
      </c>
      <c r="Q1245" s="6" t="str">
        <f t="shared" si="213"/>
        <v>N/A</v>
      </c>
      <c r="R1245" s="7" t="str">
        <f t="shared" si="214"/>
        <v>Yes</v>
      </c>
      <c r="S1245" s="5" t="str">
        <f t="shared" si="215"/>
        <v>Answer Required</v>
      </c>
      <c r="T1245" s="6" t="str">
        <f t="shared" si="216"/>
        <v>N/A</v>
      </c>
      <c r="U1245" s="7" t="str">
        <f t="shared" si="217"/>
        <v>No</v>
      </c>
      <c r="V1245" s="5" t="str">
        <f t="shared" si="218"/>
        <v>Answer Required</v>
      </c>
      <c r="W1245" s="6" t="str">
        <f t="shared" si="219"/>
        <v>N/A</v>
      </c>
      <c r="X1245" s="5" t="s">
        <v>2886</v>
      </c>
    </row>
    <row r="1246" spans="1:24" ht="30" x14ac:dyDescent="0.25">
      <c r="A1246" s="77">
        <f>VLOOKUP(C1246,'BU and Control BU Listing'!A:E,5,FALSE)</f>
        <v>60100</v>
      </c>
      <c r="B1246" s="80" t="s">
        <v>4598</v>
      </c>
      <c r="C1246" s="22" t="str">
        <f t="shared" si="209"/>
        <v>60100</v>
      </c>
      <c r="D1246" s="22" t="str">
        <f t="shared" si="210"/>
        <v>02030</v>
      </c>
      <c r="E1246" s="21" t="str">
        <f>VLOOKUP(B1246,'Table A as of March 2024'!A:G,7,FALSE)</f>
        <v>Department of Health</v>
      </c>
      <c r="F1246" s="21" t="str">
        <f>VLOOKUP(B1246,'Table A as of March 2024'!A:H,8,FALSE)</f>
        <v>Bed And Upholstery Sanitation</v>
      </c>
      <c r="G1246" s="11" t="str">
        <f>VLOOKUP(B1246,'Table A as of March 2024'!A:I,9,FALSE)</f>
        <v>115</v>
      </c>
      <c r="H1246" t="str">
        <f>VLOOKUP(B1246,'Table A as of March 2024'!A:L,12,FALSE)</f>
        <v>No</v>
      </c>
      <c r="I1246" s="9" t="str">
        <f>VLOOKUP(B1246,'Table A as of March 2024'!A:M,13,FALSE)</f>
        <v>U</v>
      </c>
      <c r="J1246" t="str">
        <f>VLOOKUP(B1246,'Table A as of March 2024'!A:O,15,FALSE)</f>
        <v>C</v>
      </c>
      <c r="K1246" t="str">
        <f>VLOOKUP(G1246,'ACFR Class Vlookup'!A:B,2,FALSE)</f>
        <v>Governmental</v>
      </c>
      <c r="L1246" s="1" t="str">
        <f>VLOOKUP(D1246,'Fund Information'!A:F,6,FALSE)</f>
        <v>Accounts for the license and inspection of bedding and upholstered furniture manufactured in Virginia.</v>
      </c>
      <c r="M1246" s="6" t="str">
        <f t="shared" si="211"/>
        <v>N/A</v>
      </c>
      <c r="N1246" s="6" t="s">
        <v>2886</v>
      </c>
      <c r="O1246" s="6" t="str">
        <f t="shared" si="212"/>
        <v>N/A</v>
      </c>
      <c r="P1246" s="5" t="s">
        <v>2886</v>
      </c>
      <c r="Q1246" s="6" t="str">
        <f t="shared" si="213"/>
        <v>N/A</v>
      </c>
      <c r="R1246" s="7" t="str">
        <f t="shared" si="214"/>
        <v>No</v>
      </c>
      <c r="S1246" s="5" t="str">
        <f t="shared" si="215"/>
        <v>Answer Required</v>
      </c>
      <c r="T1246" s="6" t="str">
        <f t="shared" si="216"/>
        <v>N/A</v>
      </c>
      <c r="U1246" s="7" t="str">
        <f t="shared" si="217"/>
        <v>Yes</v>
      </c>
      <c r="V1246" s="5" t="str">
        <f t="shared" si="218"/>
        <v>Answer Required</v>
      </c>
      <c r="W1246" s="6" t="str">
        <f t="shared" si="219"/>
        <v>N/A</v>
      </c>
      <c r="X1246" s="5" t="s">
        <v>2886</v>
      </c>
    </row>
    <row r="1247" spans="1:24" ht="90" x14ac:dyDescent="0.25">
      <c r="A1247" s="77">
        <f>VLOOKUP(C1247,'BU and Control BU Listing'!A:E,5,FALSE)</f>
        <v>60100</v>
      </c>
      <c r="B1247" s="80" t="s">
        <v>4599</v>
      </c>
      <c r="C1247" s="22" t="str">
        <f t="shared" si="209"/>
        <v>60100</v>
      </c>
      <c r="D1247" s="22" t="str">
        <f t="shared" si="210"/>
        <v>02041</v>
      </c>
      <c r="E1247" s="21" t="str">
        <f>VLOOKUP(B1247,'Table A as of March 2024'!A:G,7,FALSE)</f>
        <v>Department of Health</v>
      </c>
      <c r="F1247" s="21" t="str">
        <f>VLOOKUP(B1247,'Table A as of March 2024'!A:H,8,FALSE)</f>
        <v>Local Health District Mtch Rev</v>
      </c>
      <c r="G1247" s="11" t="str">
        <f>VLOOKUP(B1247,'Table A as of March 2024'!A:I,9,FALSE)</f>
        <v>115</v>
      </c>
      <c r="H1247" t="str">
        <f>VLOOKUP(B1247,'Table A as of March 2024'!A:L,12,FALSE)</f>
        <v>No</v>
      </c>
      <c r="I1247" s="9" t="str">
        <f>VLOOKUP(B1247,'Table A as of March 2024'!A:M,13,FALSE)</f>
        <v>R</v>
      </c>
      <c r="J1247" t="str">
        <f>VLOOKUP(B1247,'Table A as of March 2024'!A:O,15,FALSE)</f>
        <v>R</v>
      </c>
      <c r="K1247" t="str">
        <f>VLOOKUP(G1247,'ACFR Class Vlookup'!A:B,2,FALSE)</f>
        <v>Governmental</v>
      </c>
      <c r="L1247" s="1" t="str">
        <f>VLOOKUP(D1247,'Fund Information'!A:F,6,FALSE)</f>
        <v>Code of VA §32.1-30-31,the Local Health Departments operate under cooperative agreement between VDH and local government.  Local health operations are funded, in accordance with the terms of this agreement, with state funds, local match and fees for services.  Accounts for local match under terms of the cooperative agreement.  Unspent funds are returnable to the local government.</v>
      </c>
      <c r="M1247" s="6" t="str">
        <f t="shared" si="211"/>
        <v>N/A</v>
      </c>
      <c r="N1247" s="6" t="s">
        <v>2886</v>
      </c>
      <c r="O1247" s="6" t="str">
        <f t="shared" si="212"/>
        <v>N/A</v>
      </c>
      <c r="P1247" s="5" t="s">
        <v>2886</v>
      </c>
      <c r="Q1247" s="6" t="str">
        <f t="shared" si="213"/>
        <v>N/A</v>
      </c>
      <c r="R1247" s="7" t="str">
        <f t="shared" si="214"/>
        <v>Yes</v>
      </c>
      <c r="S1247" s="5" t="str">
        <f t="shared" si="215"/>
        <v>Answer Required</v>
      </c>
      <c r="T1247" s="6" t="str">
        <f t="shared" si="216"/>
        <v>N/A</v>
      </c>
      <c r="U1247" s="7" t="str">
        <f t="shared" si="217"/>
        <v>No</v>
      </c>
      <c r="V1247" s="5" t="str">
        <f t="shared" si="218"/>
        <v>Answer Required</v>
      </c>
      <c r="W1247" s="6" t="str">
        <f t="shared" si="219"/>
        <v>N/A</v>
      </c>
      <c r="X1247" s="5" t="s">
        <v>2886</v>
      </c>
    </row>
    <row r="1248" spans="1:24" ht="90" x14ac:dyDescent="0.25">
      <c r="A1248" s="77">
        <f>VLOOKUP(C1248,'BU and Control BU Listing'!A:E,5,FALSE)</f>
        <v>60100</v>
      </c>
      <c r="B1248" s="80" t="s">
        <v>4600</v>
      </c>
      <c r="C1248" s="22" t="str">
        <f t="shared" si="209"/>
        <v>60100</v>
      </c>
      <c r="D1248" s="22" t="str">
        <f t="shared" si="210"/>
        <v>02050</v>
      </c>
      <c r="E1248" s="21" t="str">
        <f>VLOOKUP(B1248,'Table A as of March 2024'!A:G,7,FALSE)</f>
        <v>Department of Health</v>
      </c>
      <c r="F1248" s="21" t="str">
        <f>VLOOKUP(B1248,'Table A as of March 2024'!A:H,8,FALSE)</f>
        <v>Local Health District Srvc Fee</v>
      </c>
      <c r="G1248" s="11" t="str">
        <f>VLOOKUP(B1248,'Table A as of March 2024'!A:I,9,FALSE)</f>
        <v>115</v>
      </c>
      <c r="H1248" t="str">
        <f>VLOOKUP(B1248,'Table A as of March 2024'!A:L,12,FALSE)</f>
        <v>No</v>
      </c>
      <c r="I1248" s="9" t="str">
        <f>VLOOKUP(B1248,'Table A as of March 2024'!A:M,13,FALSE)</f>
        <v>R</v>
      </c>
      <c r="J1248" t="str">
        <f>VLOOKUP(B1248,'Table A as of March 2024'!A:O,15,FALSE)</f>
        <v>R</v>
      </c>
      <c r="K1248" t="str">
        <f>VLOOKUP(G1248,'ACFR Class Vlookup'!A:B,2,FALSE)</f>
        <v>Governmental</v>
      </c>
      <c r="L1248" s="1" t="str">
        <f>VLOOKUP(D1248,'Fund Information'!A:F,6,FALSE)</f>
        <v>Accounts for fees collected from clients for services provided at the local health department (LHD) which are expended proportionately with general funds allocated to LHD.  Per Code of VA §32.1-30-31, LHDs operate under a cooperative agreement between VDH and local government.  Per agreement, Local health operations are funded with state funds, local match and service fees.</v>
      </c>
      <c r="M1248" s="6" t="str">
        <f t="shared" si="211"/>
        <v>N/A</v>
      </c>
      <c r="N1248" s="6" t="s">
        <v>2886</v>
      </c>
      <c r="O1248" s="6" t="str">
        <f t="shared" si="212"/>
        <v>N/A</v>
      </c>
      <c r="P1248" s="5" t="s">
        <v>2886</v>
      </c>
      <c r="Q1248" s="6" t="str">
        <f t="shared" si="213"/>
        <v>N/A</v>
      </c>
      <c r="R1248" s="7" t="str">
        <f t="shared" si="214"/>
        <v>Yes</v>
      </c>
      <c r="S1248" s="5" t="str">
        <f t="shared" si="215"/>
        <v>Answer Required</v>
      </c>
      <c r="T1248" s="6" t="str">
        <f t="shared" si="216"/>
        <v>N/A</v>
      </c>
      <c r="U1248" s="7" t="str">
        <f t="shared" si="217"/>
        <v>No</v>
      </c>
      <c r="V1248" s="5" t="str">
        <f t="shared" si="218"/>
        <v>Answer Required</v>
      </c>
      <c r="W1248" s="6" t="str">
        <f t="shared" si="219"/>
        <v>N/A</v>
      </c>
      <c r="X1248" s="5" t="s">
        <v>2886</v>
      </c>
    </row>
    <row r="1249" spans="1:24" ht="30" x14ac:dyDescent="0.25">
      <c r="A1249" s="77">
        <f>VLOOKUP(C1249,'BU and Control BU Listing'!A:E,5,FALSE)</f>
        <v>60100</v>
      </c>
      <c r="B1249" s="80" t="s">
        <v>4601</v>
      </c>
      <c r="C1249" s="22" t="str">
        <f t="shared" si="209"/>
        <v>60100</v>
      </c>
      <c r="D1249" s="22" t="str">
        <f t="shared" si="210"/>
        <v>02063</v>
      </c>
      <c r="E1249" s="21" t="str">
        <f>VLOOKUP(B1249,'Table A as of March 2024'!A:G,7,FALSE)</f>
        <v>Department of Health</v>
      </c>
      <c r="F1249" s="21" t="str">
        <f>VLOOKUP(B1249,'Table A as of March 2024'!A:H,8,FALSE)</f>
        <v>Anatomical Services-Bodies</v>
      </c>
      <c r="G1249" s="11" t="str">
        <f>VLOOKUP(B1249,'Table A as of March 2024'!A:I,9,FALSE)</f>
        <v>100</v>
      </c>
      <c r="H1249" t="str">
        <f>VLOOKUP(B1249,'Table A as of March 2024'!A:L,12,FALSE)</f>
        <v>No</v>
      </c>
      <c r="I1249" s="9" t="str">
        <f>VLOOKUP(B1249,'Table A as of March 2024'!A:M,13,FALSE)</f>
        <v>U</v>
      </c>
      <c r="J1249" t="str">
        <f>VLOOKUP(B1249,'Table A as of March 2024'!A:O,15,FALSE)</f>
        <v>A</v>
      </c>
      <c r="K1249" t="str">
        <f>VLOOKUP(G1249,'ACFR Class Vlookup'!A:B,2,FALSE)</f>
        <v>Governmental</v>
      </c>
      <c r="L1249" s="1" t="str">
        <f>VLOOKUP(D1249,'Fund Information'!A:F,6,FALSE)</f>
        <v>Accounts for the collecting, processing, storing, and sale of cadavers to be used for teaching in state medical schools.</v>
      </c>
      <c r="M1249" s="6" t="str">
        <f t="shared" si="211"/>
        <v>N/A</v>
      </c>
      <c r="N1249" s="6" t="s">
        <v>2886</v>
      </c>
      <c r="O1249" s="6" t="str">
        <f t="shared" si="212"/>
        <v>N/A</v>
      </c>
      <c r="P1249" s="5" t="s">
        <v>2886</v>
      </c>
      <c r="Q1249" s="6" t="str">
        <f t="shared" si="213"/>
        <v>N/A</v>
      </c>
      <c r="R1249" s="7" t="str">
        <f t="shared" si="214"/>
        <v>No</v>
      </c>
      <c r="S1249" s="5" t="str">
        <f t="shared" si="215"/>
        <v>Answer Required</v>
      </c>
      <c r="T1249" s="6" t="str">
        <f t="shared" si="216"/>
        <v>N/A</v>
      </c>
      <c r="U1249" s="7" t="str">
        <f t="shared" si="217"/>
        <v>No</v>
      </c>
      <c r="V1249" s="5" t="str">
        <f t="shared" si="218"/>
        <v>Answer Required</v>
      </c>
      <c r="W1249" s="6" t="str">
        <f t="shared" si="219"/>
        <v>N/A</v>
      </c>
      <c r="X1249" s="5" t="s">
        <v>2886</v>
      </c>
    </row>
    <row r="1250" spans="1:24" ht="75" x14ac:dyDescent="0.25">
      <c r="A1250" s="77">
        <f>VLOOKUP(C1250,'BU and Control BU Listing'!A:E,5,FALSE)</f>
        <v>60100</v>
      </c>
      <c r="B1250" s="80" t="s">
        <v>8263</v>
      </c>
      <c r="C1250" s="22" t="str">
        <f t="shared" si="209"/>
        <v>60100</v>
      </c>
      <c r="D1250" s="22" t="str">
        <f t="shared" si="210"/>
        <v>02074</v>
      </c>
      <c r="E1250" s="21" t="str">
        <f>VLOOKUP(B1250,'Table A as of March 2024'!A:G,7,FALSE)</f>
        <v>Department of Health</v>
      </c>
      <c r="F1250" s="21" t="str">
        <f>VLOOKUP(B1250,'Table A as of March 2024'!A:H,8,FALSE)</f>
        <v>VASexual&amp;DomstcViolncPrvntnFnd</v>
      </c>
      <c r="G1250" s="11" t="str">
        <f>VLOOKUP(B1250,'Table A as of March 2024'!A:I,9,FALSE)</f>
        <v>100</v>
      </c>
      <c r="H1250" t="str">
        <f>VLOOKUP(B1250,'Table A as of March 2024'!A:L,12,FALSE)</f>
        <v>No</v>
      </c>
      <c r="I1250" s="9" t="str">
        <f>VLOOKUP(B1250,'Table A as of March 2024'!A:M,13,FALSE)</f>
        <v>U</v>
      </c>
      <c r="J1250" t="str">
        <f>VLOOKUP(B1250,'Table A as of March 2024'!A:O,15,FALSE)</f>
        <v>C</v>
      </c>
      <c r="K1250" t="str">
        <f>VLOOKUP(G1250,'ACFR Class Vlookup'!A:B,2,FALSE)</f>
        <v>Governmental</v>
      </c>
      <c r="L1250" s="1" t="str">
        <f>VLOOKUP(D1250,'Fund Information'!A:F,6,FALSE)</f>
        <v>Virginia Sexual and Domestic Violence Prevention Fund established per Code of Virginia § 63.2-2300. Moneys in the Fund shall be used to develop and support prevention programs in the Commonwealth and perform such other acts as may be necessary to comply with the provisions of this section.</v>
      </c>
      <c r="M1250" s="6" t="str">
        <f t="shared" si="211"/>
        <v>N/A</v>
      </c>
      <c r="N1250" s="6" t="s">
        <v>2886</v>
      </c>
      <c r="O1250" s="6" t="str">
        <f t="shared" si="212"/>
        <v>N/A</v>
      </c>
      <c r="P1250" s="5" t="s">
        <v>2886</v>
      </c>
      <c r="Q1250" s="6" t="str">
        <f t="shared" si="213"/>
        <v>N/A</v>
      </c>
      <c r="R1250" s="7" t="str">
        <f t="shared" si="214"/>
        <v>No</v>
      </c>
      <c r="S1250" s="5" t="str">
        <f t="shared" si="215"/>
        <v>Answer Required</v>
      </c>
      <c r="T1250" s="6" t="str">
        <f t="shared" si="216"/>
        <v>N/A</v>
      </c>
      <c r="U1250" s="7" t="str">
        <f t="shared" si="217"/>
        <v>Yes</v>
      </c>
      <c r="V1250" s="5" t="str">
        <f t="shared" si="218"/>
        <v>Answer Required</v>
      </c>
      <c r="W1250" s="6" t="str">
        <f t="shared" si="219"/>
        <v>N/A</v>
      </c>
      <c r="X1250" s="5" t="s">
        <v>2886</v>
      </c>
    </row>
    <row r="1251" spans="1:24" ht="120" x14ac:dyDescent="0.25">
      <c r="A1251" s="77">
        <f>VLOOKUP(C1251,'BU and Control BU Listing'!A:E,5,FALSE)</f>
        <v>60100</v>
      </c>
      <c r="B1251" s="80" t="s">
        <v>8264</v>
      </c>
      <c r="C1251" s="22" t="str">
        <f t="shared" si="209"/>
        <v>60100</v>
      </c>
      <c r="D1251" s="22" t="str">
        <f t="shared" si="210"/>
        <v>02095</v>
      </c>
      <c r="E1251" s="21" t="str">
        <f>VLOOKUP(B1251,'Table A as of March 2024'!A:G,7,FALSE)</f>
        <v>Department of Health</v>
      </c>
      <c r="F1251" s="21" t="str">
        <f>VLOOKUP(B1251,'Table A as of March 2024'!A:H,8,FALSE)</f>
        <v>Opioid Abatement Fund</v>
      </c>
      <c r="G1251" s="11" t="str">
        <f>VLOOKUP(B1251,'Table A as of March 2024'!A:I,9,FALSE)</f>
        <v>115</v>
      </c>
      <c r="H1251" t="str">
        <f>VLOOKUP(B1251,'Table A as of March 2024'!A:L,12,FALSE)</f>
        <v>Yes</v>
      </c>
      <c r="I1251" s="9" t="str">
        <f>VLOOKUP(B1251,'Table A as of March 2024'!A:M,13,FALSE)</f>
        <v>R</v>
      </c>
      <c r="J1251" t="str">
        <f>VLOOKUP(B1251,'Table A as of March 2024'!A:O,15,FALSE)</f>
        <v>C</v>
      </c>
      <c r="K1251" t="str">
        <f>VLOOKUP(G1251,'ACFR Class Vlookup'!A:B,2,FALSE)</f>
        <v>Governmental</v>
      </c>
      <c r="L1251" s="1" t="str">
        <f>VLOOKUP(D1251,'Fund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251" s="6" t="str">
        <f t="shared" si="211"/>
        <v>N/A</v>
      </c>
      <c r="N1251" s="6" t="s">
        <v>2886</v>
      </c>
      <c r="O1251" s="6" t="str">
        <f t="shared" si="212"/>
        <v>N/A</v>
      </c>
      <c r="P1251" s="5" t="s">
        <v>2886</v>
      </c>
      <c r="Q1251" s="6" t="str">
        <f t="shared" si="213"/>
        <v>N/A</v>
      </c>
      <c r="R1251" s="7" t="str">
        <f t="shared" si="214"/>
        <v>No</v>
      </c>
      <c r="S1251" s="5" t="str">
        <f t="shared" si="215"/>
        <v>Answer Required</v>
      </c>
      <c r="T1251" s="6" t="str">
        <f t="shared" si="216"/>
        <v>N/A</v>
      </c>
      <c r="U1251" s="7" t="str">
        <f t="shared" si="217"/>
        <v>Yes</v>
      </c>
      <c r="V1251" s="5" t="str">
        <f t="shared" si="218"/>
        <v>Answer Required</v>
      </c>
      <c r="W1251" s="6" t="str">
        <f t="shared" si="219"/>
        <v>N/A</v>
      </c>
      <c r="X1251" s="5" t="s">
        <v>2886</v>
      </c>
    </row>
    <row r="1252" spans="1:24" ht="60" x14ac:dyDescent="0.25">
      <c r="A1252" s="77">
        <f>VLOOKUP(C1252,'BU and Control BU Listing'!A:E,5,FALSE)</f>
        <v>60100</v>
      </c>
      <c r="B1252" s="80" t="s">
        <v>4602</v>
      </c>
      <c r="C1252" s="22" t="str">
        <f t="shared" si="209"/>
        <v>60100</v>
      </c>
      <c r="D1252" s="22" t="str">
        <f t="shared" si="210"/>
        <v>02110</v>
      </c>
      <c r="E1252" s="21" t="str">
        <f>VLOOKUP(B1252,'Table A as of March 2024'!A:G,7,FALSE)</f>
        <v>Department of Health</v>
      </c>
      <c r="F1252" s="21" t="str">
        <f>VLOOKUP(B1252,'Table A as of March 2024'!A:H,8,FALSE)</f>
        <v>Private Grant And Contract Rev</v>
      </c>
      <c r="G1252" s="11" t="str">
        <f>VLOOKUP(B1252,'Table A as of March 2024'!A:I,9,FALSE)</f>
        <v>115</v>
      </c>
      <c r="H1252" t="str">
        <f>VLOOKUP(B1252,'Table A as of March 2024'!A:L,12,FALSE)</f>
        <v>No</v>
      </c>
      <c r="I1252" s="9" t="str">
        <f>VLOOKUP(B1252,'Table A as of March 2024'!A:M,13,FALSE)</f>
        <v>U</v>
      </c>
      <c r="J1252" t="str">
        <f>VLOOKUP(B1252,'Table A as of March 2024'!A:O,15,FALSE)</f>
        <v>R</v>
      </c>
      <c r="K1252" t="str">
        <f>VLOOKUP(G1252,'ACFR Class Vlookup'!A:B,2,FALSE)</f>
        <v>Governmental</v>
      </c>
      <c r="L1252" s="1" t="str">
        <f>VLOOKUP(D1252,'Fund Information'!A:F,6,FALSE)</f>
        <v>Per Code of VA §32.1-34.1, accounts for funds received from private organizations through grants and contracts. Funds are expended in support of grant/contract activities as outlined in the grant/contract agreement.</v>
      </c>
      <c r="M1252" s="6" t="str">
        <f t="shared" si="211"/>
        <v>N/A</v>
      </c>
      <c r="N1252" s="6" t="s">
        <v>2886</v>
      </c>
      <c r="O1252" s="6" t="str">
        <f t="shared" si="212"/>
        <v>N/A</v>
      </c>
      <c r="P1252" s="5" t="s">
        <v>2886</v>
      </c>
      <c r="Q1252" s="6" t="str">
        <f t="shared" si="213"/>
        <v>N/A</v>
      </c>
      <c r="R1252" s="7" t="str">
        <f t="shared" si="214"/>
        <v>Yes</v>
      </c>
      <c r="S1252" s="5" t="str">
        <f t="shared" si="215"/>
        <v>Answer Required</v>
      </c>
      <c r="T1252" s="6" t="str">
        <f t="shared" si="216"/>
        <v>N/A</v>
      </c>
      <c r="U1252" s="7" t="str">
        <f t="shared" si="217"/>
        <v>No</v>
      </c>
      <c r="V1252" s="5" t="str">
        <f t="shared" si="218"/>
        <v>Answer Required</v>
      </c>
      <c r="W1252" s="6" t="str">
        <f t="shared" si="219"/>
        <v>N/A</v>
      </c>
      <c r="X1252" s="5" t="s">
        <v>2886</v>
      </c>
    </row>
    <row r="1253" spans="1:24" ht="60" x14ac:dyDescent="0.25">
      <c r="A1253" s="77">
        <f>VLOOKUP(C1253,'BU and Control BU Listing'!A:E,5,FALSE)</f>
        <v>60100</v>
      </c>
      <c r="B1253" s="80" t="s">
        <v>4603</v>
      </c>
      <c r="C1253" s="22" t="str">
        <f t="shared" si="209"/>
        <v>60100</v>
      </c>
      <c r="D1253" s="22" t="str">
        <f t="shared" si="210"/>
        <v>02130</v>
      </c>
      <c r="E1253" s="21" t="str">
        <f>VLOOKUP(B1253,'Table A as of March 2024'!A:G,7,FALSE)</f>
        <v>Department of Health</v>
      </c>
      <c r="F1253" s="21" t="str">
        <f>VLOOKUP(B1253,'Table A as of March 2024'!A:H,8,FALSE)</f>
        <v>Special Emergency Medical Srvc</v>
      </c>
      <c r="G1253" s="11" t="str">
        <f>VLOOKUP(B1253,'Table A as of March 2024'!A:I,9,FALSE)</f>
        <v>115</v>
      </c>
      <c r="H1253" t="str">
        <f>VLOOKUP(B1253,'Table A as of March 2024'!A:L,12,FALSE)</f>
        <v>No</v>
      </c>
      <c r="I1253" s="9" t="str">
        <f>VLOOKUP(B1253,'Table A as of March 2024'!A:M,13,FALSE)</f>
        <v>U</v>
      </c>
      <c r="J1253" t="str">
        <f>VLOOKUP(B1253,'Table A as of March 2024'!A:O,15,FALSE)</f>
        <v>C</v>
      </c>
      <c r="K1253" t="str">
        <f>VLOOKUP(G1253,'ACFR Class Vlookup'!A:B,2,FALSE)</f>
        <v>Governmental</v>
      </c>
      <c r="L1253" s="1" t="str">
        <f>VLOOKUP(D1253,'Fund Information'!A:F,6,FALSE)</f>
        <v>Accounts for a portion of the vehicle registration fees which are collected at DMV.  Funds are transferred to the Dept of Health to provide funding for rescue squad operations.  (25% of funds returned to locality to provide training and equipment--local revenue account)</v>
      </c>
      <c r="M1253" s="6" t="str">
        <f t="shared" si="211"/>
        <v>N/A</v>
      </c>
      <c r="N1253" s="6" t="s">
        <v>2886</v>
      </c>
      <c r="O1253" s="6" t="str">
        <f t="shared" si="212"/>
        <v>N/A</v>
      </c>
      <c r="P1253" s="5" t="s">
        <v>2886</v>
      </c>
      <c r="Q1253" s="6" t="str">
        <f t="shared" si="213"/>
        <v>N/A</v>
      </c>
      <c r="R1253" s="7" t="str">
        <f t="shared" si="214"/>
        <v>No</v>
      </c>
      <c r="S1253" s="5" t="str">
        <f t="shared" si="215"/>
        <v>Answer Required</v>
      </c>
      <c r="T1253" s="6" t="str">
        <f t="shared" si="216"/>
        <v>N/A</v>
      </c>
      <c r="U1253" s="7" t="str">
        <f t="shared" si="217"/>
        <v>Yes</v>
      </c>
      <c r="V1253" s="5" t="str">
        <f t="shared" si="218"/>
        <v>Answer Required</v>
      </c>
      <c r="W1253" s="6" t="str">
        <f t="shared" si="219"/>
        <v>N/A</v>
      </c>
      <c r="X1253" s="5" t="s">
        <v>2886</v>
      </c>
    </row>
    <row r="1254" spans="1:24" ht="60" x14ac:dyDescent="0.25">
      <c r="A1254" s="77">
        <f>VLOOKUP(C1254,'BU and Control BU Listing'!A:E,5,FALSE)</f>
        <v>60100</v>
      </c>
      <c r="B1254" s="80" t="s">
        <v>4604</v>
      </c>
      <c r="C1254" s="22" t="str">
        <f t="shared" si="209"/>
        <v>60100</v>
      </c>
      <c r="D1254" s="22" t="str">
        <f t="shared" si="210"/>
        <v>02150</v>
      </c>
      <c r="E1254" s="21" t="str">
        <f>VLOOKUP(B1254,'Table A as of March 2024'!A:G,7,FALSE)</f>
        <v>Department of Health</v>
      </c>
      <c r="F1254" s="21" t="str">
        <f>VLOOKUP(B1254,'Table A as of March 2024'!A:H,8,FALSE)</f>
        <v>Automtn Of Vital Records Vault</v>
      </c>
      <c r="G1254" s="11" t="str">
        <f>VLOOKUP(B1254,'Table A as of March 2024'!A:I,9,FALSE)</f>
        <v>115</v>
      </c>
      <c r="H1254" t="str">
        <f>VLOOKUP(B1254,'Table A as of March 2024'!A:L,12,FALSE)</f>
        <v>No</v>
      </c>
      <c r="I1254" s="9" t="str">
        <f>VLOOKUP(B1254,'Table A as of March 2024'!A:M,13,FALSE)</f>
        <v>U</v>
      </c>
      <c r="J1254" t="str">
        <f>VLOOKUP(B1254,'Table A as of March 2024'!A:O,15,FALSE)</f>
        <v>C</v>
      </c>
      <c r="K1254" t="str">
        <f>VLOOKUP(G1254,'ACFR Class Vlookup'!A:B,2,FALSE)</f>
        <v>Governmental</v>
      </c>
      <c r="L1254" s="1" t="str">
        <f>VLOOKUP(D1254,'Fund Information'!A:F,6,FALSE)</f>
        <v>Per Code of VA § 32.1-273.1, this fund accounts for a portion ($4) of the fee charged for a certified copy of a vital record (birth, marriage or death certificates) or a search for such records.  The funds are to be used for the purpose of fully automating the system of vital records.</v>
      </c>
      <c r="M1254" s="6" t="str">
        <f t="shared" si="211"/>
        <v>N/A</v>
      </c>
      <c r="N1254" s="6" t="s">
        <v>2886</v>
      </c>
      <c r="O1254" s="6" t="str">
        <f t="shared" si="212"/>
        <v>N/A</v>
      </c>
      <c r="P1254" s="5" t="s">
        <v>2886</v>
      </c>
      <c r="Q1254" s="6" t="str">
        <f t="shared" si="213"/>
        <v>N/A</v>
      </c>
      <c r="R1254" s="7" t="str">
        <f t="shared" si="214"/>
        <v>No</v>
      </c>
      <c r="S1254" s="5" t="str">
        <f t="shared" si="215"/>
        <v>Answer Required</v>
      </c>
      <c r="T1254" s="6" t="str">
        <f t="shared" si="216"/>
        <v>N/A</v>
      </c>
      <c r="U1254" s="7" t="str">
        <f t="shared" si="217"/>
        <v>Yes</v>
      </c>
      <c r="V1254" s="5" t="str">
        <f t="shared" si="218"/>
        <v>Answer Required</v>
      </c>
      <c r="W1254" s="6" t="str">
        <f t="shared" si="219"/>
        <v>N/A</v>
      </c>
      <c r="X1254" s="5" t="s">
        <v>2886</v>
      </c>
    </row>
    <row r="1255" spans="1:24" ht="75" x14ac:dyDescent="0.25">
      <c r="A1255" s="77">
        <f>VLOOKUP(C1255,'BU and Control BU Listing'!A:E,5,FALSE)</f>
        <v>60100</v>
      </c>
      <c r="B1255" s="80" t="s">
        <v>4605</v>
      </c>
      <c r="C1255" s="22" t="str">
        <f t="shared" si="209"/>
        <v>60100</v>
      </c>
      <c r="D1255" s="22" t="str">
        <f t="shared" si="210"/>
        <v>02170</v>
      </c>
      <c r="E1255" s="21" t="str">
        <f>VLOOKUP(B1255,'Table A as of March 2024'!A:G,7,FALSE)</f>
        <v>Department of Health</v>
      </c>
      <c r="F1255" s="21" t="str">
        <f>VLOOKUP(B1255,'Table A as of March 2024'!A:H,8,FALSE)</f>
        <v>Onsite Sewage Indemnification</v>
      </c>
      <c r="G1255" s="11" t="str">
        <f>VLOOKUP(B1255,'Table A as of March 2024'!A:I,9,FALSE)</f>
        <v>115</v>
      </c>
      <c r="H1255" t="str">
        <f>VLOOKUP(B1255,'Table A as of March 2024'!A:L,12,FALSE)</f>
        <v>No</v>
      </c>
      <c r="I1255" s="9" t="str">
        <f>VLOOKUP(B1255,'Table A as of March 2024'!A:M,13,FALSE)</f>
        <v>U</v>
      </c>
      <c r="J1255" t="str">
        <f>VLOOKUP(B1255,'Table A as of March 2024'!A:O,15,FALSE)</f>
        <v>C</v>
      </c>
      <c r="K1255" t="str">
        <f>VLOOKUP(G1255,'ACFR Class Vlookup'!A:B,2,FALSE)</f>
        <v>Governmental</v>
      </c>
      <c r="L1255" s="1" t="str">
        <f>VLOOKUP(D1255,'Fund Information'!A:F,6,FALSE)</f>
        <v>Accounts for a portion of the fees charged for filing an application for an onsite sewage disposal system. These funds are used to assist any Virginia real property owner holding a valid septic tank permit when such system fails within three years of construction from the negligence of the Dept of Health.</v>
      </c>
      <c r="M1255" s="6" t="str">
        <f t="shared" si="211"/>
        <v>N/A</v>
      </c>
      <c r="N1255" s="6" t="s">
        <v>2886</v>
      </c>
      <c r="O1255" s="6" t="str">
        <f t="shared" si="212"/>
        <v>N/A</v>
      </c>
      <c r="P1255" s="5" t="s">
        <v>2886</v>
      </c>
      <c r="Q1255" s="6" t="str">
        <f t="shared" si="213"/>
        <v>N/A</v>
      </c>
      <c r="R1255" s="7" t="str">
        <f t="shared" si="214"/>
        <v>No</v>
      </c>
      <c r="S1255" s="5" t="str">
        <f t="shared" si="215"/>
        <v>Answer Required</v>
      </c>
      <c r="T1255" s="6" t="str">
        <f t="shared" si="216"/>
        <v>N/A</v>
      </c>
      <c r="U1255" s="7" t="str">
        <f t="shared" si="217"/>
        <v>Yes</v>
      </c>
      <c r="V1255" s="5" t="str">
        <f t="shared" si="218"/>
        <v>Answer Required</v>
      </c>
      <c r="W1255" s="6" t="str">
        <f t="shared" si="219"/>
        <v>N/A</v>
      </c>
      <c r="X1255" s="5" t="s">
        <v>2886</v>
      </c>
    </row>
    <row r="1256" spans="1:24" ht="60" x14ac:dyDescent="0.25">
      <c r="A1256" s="77">
        <f>VLOOKUP(C1256,'BU and Control BU Listing'!A:E,5,FALSE)</f>
        <v>60100</v>
      </c>
      <c r="B1256" s="80" t="s">
        <v>4606</v>
      </c>
      <c r="C1256" s="22" t="str">
        <f t="shared" si="209"/>
        <v>60100</v>
      </c>
      <c r="D1256" s="22" t="str">
        <f t="shared" si="210"/>
        <v>02192</v>
      </c>
      <c r="E1256" s="21" t="str">
        <f>VLOOKUP(B1256,'Table A as of March 2024'!A:G,7,FALSE)</f>
        <v>Department of Health</v>
      </c>
      <c r="F1256" s="21" t="str">
        <f>VLOOKUP(B1256,'Table A as of March 2024'!A:H,8,FALSE)</f>
        <v>Onsite Oprtn And Maintenance</v>
      </c>
      <c r="G1256" s="11" t="str">
        <f>VLOOKUP(B1256,'Table A as of March 2024'!A:I,9,FALSE)</f>
        <v>115</v>
      </c>
      <c r="H1256" t="str">
        <f>VLOOKUP(B1256,'Table A as of March 2024'!A:L,12,FALSE)</f>
        <v>No</v>
      </c>
      <c r="I1256" s="9" t="str">
        <f>VLOOKUP(B1256,'Table A as of March 2024'!A:M,13,FALSE)</f>
        <v>U</v>
      </c>
      <c r="J1256" t="str">
        <f>VLOOKUP(B1256,'Table A as of March 2024'!A:O,15,FALSE)</f>
        <v>C</v>
      </c>
      <c r="K1256" t="str">
        <f>VLOOKUP(G1256,'ACFR Class Vlookup'!A:B,2,FALSE)</f>
        <v>Governmental</v>
      </c>
      <c r="L1256" s="1" t="str">
        <f>VLOOKUP(D1256,'Fund Information'!A:F,6,FALSE)</f>
        <v>Per Code of VA §32.1-164.8, accounts for fees collected and used solely for the purposes of supporting the operation and maintenance of onsite systems, including but not limited to (i) training operators and (ii) supporting the reporting system required.</v>
      </c>
      <c r="M1256" s="6" t="str">
        <f t="shared" si="211"/>
        <v>N/A</v>
      </c>
      <c r="N1256" s="6" t="s">
        <v>2886</v>
      </c>
      <c r="O1256" s="6" t="str">
        <f t="shared" si="212"/>
        <v>N/A</v>
      </c>
      <c r="P1256" s="5" t="s">
        <v>2886</v>
      </c>
      <c r="Q1256" s="6" t="str">
        <f t="shared" si="213"/>
        <v>N/A</v>
      </c>
      <c r="R1256" s="7" t="str">
        <f t="shared" si="214"/>
        <v>No</v>
      </c>
      <c r="S1256" s="5" t="str">
        <f t="shared" si="215"/>
        <v>Answer Required</v>
      </c>
      <c r="T1256" s="6" t="str">
        <f t="shared" si="216"/>
        <v>N/A</v>
      </c>
      <c r="U1256" s="7" t="str">
        <f t="shared" si="217"/>
        <v>Yes</v>
      </c>
      <c r="V1256" s="5" t="str">
        <f t="shared" si="218"/>
        <v>Answer Required</v>
      </c>
      <c r="W1256" s="6" t="str">
        <f t="shared" si="219"/>
        <v>N/A</v>
      </c>
      <c r="X1256" s="5" t="s">
        <v>2886</v>
      </c>
    </row>
    <row r="1257" spans="1:24" ht="45" x14ac:dyDescent="0.25">
      <c r="A1257" s="77">
        <f>VLOOKUP(C1257,'BU and Control BU Listing'!A:E,5,FALSE)</f>
        <v>60100</v>
      </c>
      <c r="B1257" s="80" t="s">
        <v>4607</v>
      </c>
      <c r="C1257" s="22" t="str">
        <f t="shared" si="209"/>
        <v>60100</v>
      </c>
      <c r="D1257" s="22" t="str">
        <f t="shared" si="210"/>
        <v>02260</v>
      </c>
      <c r="E1257" s="21" t="str">
        <f>VLOOKUP(B1257,'Table A as of March 2024'!A:G,7,FALSE)</f>
        <v>Department of Health</v>
      </c>
      <c r="F1257" s="21" t="str">
        <f>VLOOKUP(B1257,'Table A as of March 2024'!A:H,8,FALSE)</f>
        <v>Child Restraint Device Pnlties</v>
      </c>
      <c r="G1257" s="11" t="str">
        <f>VLOOKUP(B1257,'Table A as of March 2024'!A:I,9,FALSE)</f>
        <v>115</v>
      </c>
      <c r="H1257" t="str">
        <f>VLOOKUP(B1257,'Table A as of March 2024'!A:L,12,FALSE)</f>
        <v>No</v>
      </c>
      <c r="I1257" s="9" t="str">
        <f>VLOOKUP(B1257,'Table A as of March 2024'!A:M,13,FALSE)</f>
        <v>U</v>
      </c>
      <c r="J1257" t="str">
        <f>VLOOKUP(B1257,'Table A as of March 2024'!A:O,15,FALSE)</f>
        <v>C</v>
      </c>
      <c r="K1257" t="str">
        <f>VLOOKUP(G1257,'ACFR Class Vlookup'!A:B,2,FALSE)</f>
        <v>Governmental</v>
      </c>
      <c r="L1257" s="1" t="str">
        <f>VLOOKUP(D1257,'Fund Information'!A:F,6,FALSE)</f>
        <v>Accounts for the civil penalties collected for violations of the Child Restraint Device Law.  Funds are used to provide restraint devices to applicants who can't afford to purchase them.</v>
      </c>
      <c r="M1257" s="6" t="str">
        <f t="shared" si="211"/>
        <v>N/A</v>
      </c>
      <c r="N1257" s="6" t="s">
        <v>2886</v>
      </c>
      <c r="O1257" s="6" t="str">
        <f t="shared" si="212"/>
        <v>N/A</v>
      </c>
      <c r="P1257" s="5" t="s">
        <v>2886</v>
      </c>
      <c r="Q1257" s="6" t="str">
        <f t="shared" si="213"/>
        <v>N/A</v>
      </c>
      <c r="R1257" s="7" t="str">
        <f t="shared" si="214"/>
        <v>No</v>
      </c>
      <c r="S1257" s="5" t="str">
        <f t="shared" si="215"/>
        <v>Answer Required</v>
      </c>
      <c r="T1257" s="6" t="str">
        <f t="shared" si="216"/>
        <v>N/A</v>
      </c>
      <c r="U1257" s="7" t="str">
        <f t="shared" si="217"/>
        <v>Yes</v>
      </c>
      <c r="V1257" s="5" t="str">
        <f t="shared" si="218"/>
        <v>Answer Required</v>
      </c>
      <c r="W1257" s="6" t="str">
        <f t="shared" si="219"/>
        <v>N/A</v>
      </c>
      <c r="X1257" s="5" t="s">
        <v>2886</v>
      </c>
    </row>
    <row r="1258" spans="1:24" ht="60" x14ac:dyDescent="0.25">
      <c r="A1258" s="77">
        <f>VLOOKUP(C1258,'BU and Control BU Listing'!A:E,5,FALSE)</f>
        <v>60100</v>
      </c>
      <c r="B1258" s="80" t="s">
        <v>4608</v>
      </c>
      <c r="C1258" s="22" t="str">
        <f t="shared" si="209"/>
        <v>60100</v>
      </c>
      <c r="D1258" s="22" t="str">
        <f t="shared" si="210"/>
        <v>02480</v>
      </c>
      <c r="E1258" s="21" t="str">
        <f>VLOOKUP(B1258,'Table A as of March 2024'!A:G,7,FALSE)</f>
        <v>Department of Health</v>
      </c>
      <c r="F1258" s="21" t="str">
        <f>VLOOKUP(B1258,'Table A as of March 2024'!A:H,8,FALSE)</f>
        <v>Waterworks Tchnical Assistance</v>
      </c>
      <c r="G1258" s="11" t="str">
        <f>VLOOKUP(B1258,'Table A as of March 2024'!A:I,9,FALSE)</f>
        <v>115</v>
      </c>
      <c r="H1258" t="str">
        <f>VLOOKUP(B1258,'Table A as of March 2024'!A:L,12,FALSE)</f>
        <v>No</v>
      </c>
      <c r="I1258" s="9" t="str">
        <f>VLOOKUP(B1258,'Table A as of March 2024'!A:M,13,FALSE)</f>
        <v>U</v>
      </c>
      <c r="J1258" t="str">
        <f>VLOOKUP(B1258,'Table A as of March 2024'!A:O,15,FALSE)</f>
        <v>C</v>
      </c>
      <c r="K1258" t="str">
        <f>VLOOKUP(G1258,'ACFR Class Vlookup'!A:B,2,FALSE)</f>
        <v>Governmental</v>
      </c>
      <c r="L1258" s="1" t="str">
        <f>VLOOKUP(D1258,'Fund Information'!A:F,6,FALSE)</f>
        <v>Per Code of VA §32.1-171.1B, accounts for fees paid by owners of waterworks.  Funds are used for operator certification training, engineering evaluation, sample collection for laboratory analysis and educational seminars.</v>
      </c>
      <c r="M1258" s="6" t="str">
        <f t="shared" si="211"/>
        <v>N/A</v>
      </c>
      <c r="N1258" s="6" t="s">
        <v>2886</v>
      </c>
      <c r="O1258" s="6" t="str">
        <f t="shared" si="212"/>
        <v>N/A</v>
      </c>
      <c r="P1258" s="5" t="s">
        <v>2886</v>
      </c>
      <c r="Q1258" s="6" t="str">
        <f t="shared" si="213"/>
        <v>N/A</v>
      </c>
      <c r="R1258" s="7" t="str">
        <f t="shared" si="214"/>
        <v>No</v>
      </c>
      <c r="S1258" s="5" t="str">
        <f t="shared" si="215"/>
        <v>Answer Required</v>
      </c>
      <c r="T1258" s="6" t="str">
        <f t="shared" si="216"/>
        <v>N/A</v>
      </c>
      <c r="U1258" s="7" t="str">
        <f t="shared" si="217"/>
        <v>Yes</v>
      </c>
      <c r="V1258" s="5" t="str">
        <f t="shared" si="218"/>
        <v>Answer Required</v>
      </c>
      <c r="W1258" s="6" t="str">
        <f t="shared" si="219"/>
        <v>N/A</v>
      </c>
      <c r="X1258" s="5" t="s">
        <v>2886</v>
      </c>
    </row>
    <row r="1259" spans="1:24" ht="75" x14ac:dyDescent="0.25">
      <c r="A1259" s="77">
        <f>VLOOKUP(C1259,'BU and Control BU Listing'!A:E,5,FALSE)</f>
        <v>60100</v>
      </c>
      <c r="B1259" s="80" t="s">
        <v>4609</v>
      </c>
      <c r="C1259" s="22" t="str">
        <f t="shared" si="209"/>
        <v>60100</v>
      </c>
      <c r="D1259" s="22" t="str">
        <f t="shared" si="210"/>
        <v>02601</v>
      </c>
      <c r="E1259" s="21" t="str">
        <f>VLOOKUP(B1259,'Table A as of March 2024'!A:G,7,FALSE)</f>
        <v>Department of Health</v>
      </c>
      <c r="F1259" s="21" t="str">
        <f>VLOOKUP(B1259,'Table A as of March 2024'!A:H,8,FALSE)</f>
        <v>VDH Special Revenue Fund</v>
      </c>
      <c r="G1259" s="11" t="str">
        <f>VLOOKUP(B1259,'Table A as of March 2024'!A:I,9,FALSE)</f>
        <v>115</v>
      </c>
      <c r="H1259" t="str">
        <f>VLOOKUP(B1259,'Table A as of March 2024'!A:L,12,FALSE)</f>
        <v>No</v>
      </c>
      <c r="I1259" s="9" t="str">
        <f>VLOOKUP(B1259,'Table A as of March 2024'!A:M,13,FALSE)</f>
        <v>U</v>
      </c>
      <c r="J1259" t="str">
        <f>VLOOKUP(B1259,'Table A as of March 2024'!A:O,15,FALSE)</f>
        <v>C</v>
      </c>
      <c r="K1259" t="str">
        <f>VLOOKUP(G1259,'ACFR Class Vlookup'!A:B,2,FALSE)</f>
        <v>Governmental</v>
      </c>
      <c r="L1259" s="1" t="str">
        <f>VLOOKUP(D1259,'Fund Information'!A:F,6,FALSE)</f>
        <v>Accounts for fees collected in various activities across VDH to include Vital Records, Health Statistics, Child Development Services, Children's Specialty Services, Restaurant Permits, Licensure and Inspection Services, etc. when the enabling legislation did not specifically establish a separate special fund to account for the activities.</v>
      </c>
      <c r="M1259" s="6" t="str">
        <f t="shared" si="211"/>
        <v>N/A</v>
      </c>
      <c r="N1259" s="6" t="s">
        <v>2886</v>
      </c>
      <c r="O1259" s="6" t="str">
        <f t="shared" si="212"/>
        <v>N/A</v>
      </c>
      <c r="P1259" s="5" t="s">
        <v>2886</v>
      </c>
      <c r="Q1259" s="6" t="str">
        <f t="shared" si="213"/>
        <v>N/A</v>
      </c>
      <c r="R1259" s="7" t="str">
        <f t="shared" si="214"/>
        <v>No</v>
      </c>
      <c r="S1259" s="5" t="str">
        <f t="shared" si="215"/>
        <v>Answer Required</v>
      </c>
      <c r="T1259" s="6" t="str">
        <f t="shared" si="216"/>
        <v>N/A</v>
      </c>
      <c r="U1259" s="7" t="str">
        <f t="shared" si="217"/>
        <v>Yes</v>
      </c>
      <c r="V1259" s="5" t="str">
        <f t="shared" si="218"/>
        <v>Answer Required</v>
      </c>
      <c r="W1259" s="6" t="str">
        <f t="shared" si="219"/>
        <v>N/A</v>
      </c>
      <c r="X1259" s="5" t="s">
        <v>2886</v>
      </c>
    </row>
    <row r="1260" spans="1:24" x14ac:dyDescent="0.25">
      <c r="A1260" s="77">
        <f>VLOOKUP(C1260,'BU and Control BU Listing'!A:E,5,FALSE)</f>
        <v>60100</v>
      </c>
      <c r="B1260" s="80" t="s">
        <v>4610</v>
      </c>
      <c r="C1260" s="22" t="str">
        <f t="shared" si="209"/>
        <v>60100</v>
      </c>
      <c r="D1260" s="22" t="str">
        <f t="shared" si="210"/>
        <v>02700</v>
      </c>
      <c r="E1260" s="21" t="str">
        <f>VLOOKUP(B1260,'Table A as of March 2024'!A:G,7,FALSE)</f>
        <v>Department of Health</v>
      </c>
      <c r="F1260" s="21" t="str">
        <f>VLOOKUP(B1260,'Table A as of March 2024'!A:H,8,FALSE)</f>
        <v>Parking</v>
      </c>
      <c r="G1260" s="11" t="str">
        <f>VLOOKUP(B1260,'Table A as of March 2024'!A:I,9,FALSE)</f>
        <v>105</v>
      </c>
      <c r="H1260" t="str">
        <f>VLOOKUP(B1260,'Table A as of March 2024'!A:L,12,FALSE)</f>
        <v>No</v>
      </c>
      <c r="I1260" s="9" t="str">
        <f>VLOOKUP(B1260,'Table A as of March 2024'!A:M,13,FALSE)</f>
        <v>U</v>
      </c>
      <c r="J1260" t="str">
        <f>VLOOKUP(B1260,'Table A as of March 2024'!A:O,15,FALSE)</f>
        <v>C</v>
      </c>
      <c r="K1260" t="str">
        <f>VLOOKUP(G1260,'ACFR Class Vlookup'!A:B,2,FALSE)</f>
        <v>Governmental</v>
      </c>
      <c r="L1260" s="1" t="str">
        <f>VLOOKUP(D1260,'Fund Information'!A:F,6,FALSE)</f>
        <v>Parking - Accounts for fees paid for parking vehicles in state parking lots.</v>
      </c>
      <c r="M1260" s="6" t="str">
        <f t="shared" si="211"/>
        <v>N/A</v>
      </c>
      <c r="N1260" s="6" t="s">
        <v>2886</v>
      </c>
      <c r="O1260" s="6" t="str">
        <f t="shared" si="212"/>
        <v>N/A</v>
      </c>
      <c r="P1260" s="5" t="s">
        <v>2886</v>
      </c>
      <c r="Q1260" s="6" t="str">
        <f t="shared" si="213"/>
        <v>N/A</v>
      </c>
      <c r="R1260" s="7" t="str">
        <f t="shared" si="214"/>
        <v>No</v>
      </c>
      <c r="S1260" s="5" t="str">
        <f t="shared" si="215"/>
        <v>Answer Required</v>
      </c>
      <c r="T1260" s="6" t="str">
        <f t="shared" si="216"/>
        <v>N/A</v>
      </c>
      <c r="U1260" s="7" t="str">
        <f t="shared" si="217"/>
        <v>Yes</v>
      </c>
      <c r="V1260" s="5" t="str">
        <f t="shared" si="218"/>
        <v>Answer Required</v>
      </c>
      <c r="W1260" s="6" t="str">
        <f t="shared" si="219"/>
        <v>N/A</v>
      </c>
      <c r="X1260" s="5" t="s">
        <v>2886</v>
      </c>
    </row>
    <row r="1261" spans="1:24" ht="60" x14ac:dyDescent="0.25">
      <c r="A1261" s="77">
        <f>VLOOKUP(C1261,'BU and Control BU Listing'!A:E,5,FALSE)</f>
        <v>60100</v>
      </c>
      <c r="B1261" s="80" t="s">
        <v>4611</v>
      </c>
      <c r="C1261" s="22" t="str">
        <f t="shared" si="209"/>
        <v>60100</v>
      </c>
      <c r="D1261" s="22" t="str">
        <f t="shared" si="210"/>
        <v>02800</v>
      </c>
      <c r="E1261" s="21" t="str">
        <f>VLOOKUP(B1261,'Table A as of March 2024'!A:G,7,FALSE)</f>
        <v>Department of Health</v>
      </c>
      <c r="F1261" s="21" t="str">
        <f>VLOOKUP(B1261,'Table A as of March 2024'!A:H,8,FALSE)</f>
        <v>Appropriated IDC Recoveries</v>
      </c>
      <c r="G1261" s="11" t="str">
        <f>VLOOKUP(B1261,'Table A as of March 2024'!A:I,9,FALSE)</f>
        <v>105</v>
      </c>
      <c r="H1261" t="str">
        <f>VLOOKUP(B1261,'Table A as of March 2024'!A:L,12,FALSE)</f>
        <v>No</v>
      </c>
      <c r="I1261" s="9" t="str">
        <f>VLOOKUP(B1261,'Table A as of March 2024'!A:M,13,FALSE)</f>
        <v>U</v>
      </c>
      <c r="J1261" t="str">
        <f>VLOOKUP(B1261,'Table A as of March 2024'!A:O,15,FALSE)</f>
        <v>A</v>
      </c>
      <c r="K1261" t="str">
        <f>VLOOKUP(G1261,'ACFR Class Vlookup'!A:B,2,FALSE)</f>
        <v>Governmental</v>
      </c>
      <c r="L1261" s="1" t="str">
        <f>VLOOKUP(D1261,'Fund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261" s="6" t="str">
        <f t="shared" si="211"/>
        <v>N/A</v>
      </c>
      <c r="N1261" s="6" t="s">
        <v>2886</v>
      </c>
      <c r="O1261" s="6" t="str">
        <f t="shared" si="212"/>
        <v>N/A</v>
      </c>
      <c r="P1261" s="5" t="s">
        <v>2886</v>
      </c>
      <c r="Q1261" s="6" t="str">
        <f t="shared" si="213"/>
        <v>N/A</v>
      </c>
      <c r="R1261" s="7" t="str">
        <f t="shared" si="214"/>
        <v>No</v>
      </c>
      <c r="S1261" s="5" t="str">
        <f t="shared" si="215"/>
        <v>Answer Required</v>
      </c>
      <c r="T1261" s="6" t="str">
        <f t="shared" si="216"/>
        <v>N/A</v>
      </c>
      <c r="U1261" s="7" t="str">
        <f t="shared" si="217"/>
        <v>No</v>
      </c>
      <c r="V1261" s="5" t="str">
        <f t="shared" si="218"/>
        <v>Answer Required</v>
      </c>
      <c r="W1261" s="6" t="str">
        <f t="shared" si="219"/>
        <v>N/A</v>
      </c>
      <c r="X1261" s="5" t="s">
        <v>2886</v>
      </c>
    </row>
    <row r="1262" spans="1:24" ht="30" x14ac:dyDescent="0.25">
      <c r="A1262" s="77">
        <f>VLOOKUP(C1262,'BU and Control BU Listing'!A:E,5,FALSE)</f>
        <v>60100</v>
      </c>
      <c r="B1262" s="80" t="s">
        <v>4612</v>
      </c>
      <c r="C1262" s="22" t="str">
        <f t="shared" si="209"/>
        <v>60100</v>
      </c>
      <c r="D1262" s="22" t="str">
        <f t="shared" si="210"/>
        <v>02870</v>
      </c>
      <c r="E1262" s="21" t="str">
        <f>VLOOKUP(B1262,'Table A as of March 2024'!A:G,7,FALSE)</f>
        <v>Department of Health</v>
      </c>
      <c r="F1262" s="21" t="str">
        <f>VLOOKUP(B1262,'Table A as of March 2024'!A:H,8,FALSE)</f>
        <v>Surp Suppy/Equip Sale-GF-NonHE</v>
      </c>
      <c r="G1262" s="11" t="str">
        <f>VLOOKUP(B1262,'Table A as of March 2024'!A:I,9,FALSE)</f>
        <v>100</v>
      </c>
      <c r="H1262" t="str">
        <f>VLOOKUP(B1262,'Table A as of March 2024'!A:L,12,FALSE)</f>
        <v>No</v>
      </c>
      <c r="I1262" s="9" t="str">
        <f>VLOOKUP(B1262,'Table A as of March 2024'!A:M,13,FALSE)</f>
        <v>U</v>
      </c>
      <c r="J1262" t="str">
        <f>VLOOKUP(B1262,'Table A as of March 2024'!A:O,15,FALSE)</f>
        <v>A</v>
      </c>
      <c r="K1262" t="str">
        <f>VLOOKUP(G1262,'ACFR Class Vlookup'!A:B,2,FALSE)</f>
        <v>Governmental</v>
      </c>
      <c r="L1262" s="1" t="str">
        <f>VLOOKUP(D1262,'Fund Information'!A:F,6,FALSE)</f>
        <v>Accounts for sale of surplus supplies and equipment purchased with General Funds for Non Higher Ed agencies.</v>
      </c>
      <c r="M1262" s="6" t="str">
        <f t="shared" si="211"/>
        <v>N/A</v>
      </c>
      <c r="N1262" s="6" t="s">
        <v>2886</v>
      </c>
      <c r="O1262" s="6" t="str">
        <f t="shared" si="212"/>
        <v>N/A</v>
      </c>
      <c r="P1262" s="5" t="s">
        <v>2886</v>
      </c>
      <c r="Q1262" s="6" t="str">
        <f t="shared" si="213"/>
        <v>N/A</v>
      </c>
      <c r="R1262" s="7" t="str">
        <f t="shared" si="214"/>
        <v>No</v>
      </c>
      <c r="S1262" s="5" t="str">
        <f t="shared" si="215"/>
        <v>Answer Required</v>
      </c>
      <c r="T1262" s="6" t="str">
        <f t="shared" si="216"/>
        <v>N/A</v>
      </c>
      <c r="U1262" s="7" t="str">
        <f t="shared" si="217"/>
        <v>No</v>
      </c>
      <c r="V1262" s="5" t="str">
        <f t="shared" si="218"/>
        <v>Answer Required</v>
      </c>
      <c r="W1262" s="6" t="str">
        <f t="shared" si="219"/>
        <v>N/A</v>
      </c>
      <c r="X1262" s="5" t="s">
        <v>2886</v>
      </c>
    </row>
    <row r="1263" spans="1:24" ht="30" x14ac:dyDescent="0.25">
      <c r="A1263" s="77">
        <f>VLOOKUP(C1263,'BU and Control BU Listing'!A:E,5,FALSE)</f>
        <v>60100</v>
      </c>
      <c r="B1263" s="80" t="s">
        <v>4613</v>
      </c>
      <c r="C1263" s="22" t="str">
        <f t="shared" si="209"/>
        <v>60100</v>
      </c>
      <c r="D1263" s="22" t="str">
        <f t="shared" si="210"/>
        <v>02880</v>
      </c>
      <c r="E1263" s="21" t="str">
        <f>VLOOKUP(B1263,'Table A as of March 2024'!A:G,7,FALSE)</f>
        <v>Department of Health</v>
      </c>
      <c r="F1263" s="21" t="str">
        <f>VLOOKUP(B1263,'Table A as of March 2024'!A:H,8,FALSE)</f>
        <v>Surp Supply/Equip-NonGF-NonHE</v>
      </c>
      <c r="G1263" s="11" t="str">
        <f>VLOOKUP(B1263,'Table A as of March 2024'!A:I,9,FALSE)</f>
        <v>100</v>
      </c>
      <c r="H1263" t="str">
        <f>VLOOKUP(B1263,'Table A as of March 2024'!A:L,12,FALSE)</f>
        <v>No</v>
      </c>
      <c r="I1263" s="9" t="str">
        <f>VLOOKUP(B1263,'Table A as of March 2024'!A:M,13,FALSE)</f>
        <v>U</v>
      </c>
      <c r="J1263" t="str">
        <f>VLOOKUP(B1263,'Table A as of March 2024'!A:O,15,FALSE)</f>
        <v>A</v>
      </c>
      <c r="K1263" t="str">
        <f>VLOOKUP(G1263,'ACFR Class Vlookup'!A:B,2,FALSE)</f>
        <v>Governmental</v>
      </c>
      <c r="L1263" s="1" t="str">
        <f>VLOOKUP(D1263,'Fund Information'!A:F,6,FALSE)</f>
        <v>Accounts for sale of surplus supplies and equipment purchased with Non General Funds for Non Higher Ed agencies.</v>
      </c>
      <c r="M1263" s="6" t="str">
        <f t="shared" si="211"/>
        <v>N/A</v>
      </c>
      <c r="N1263" s="6" t="s">
        <v>2886</v>
      </c>
      <c r="O1263" s="6" t="str">
        <f t="shared" si="212"/>
        <v>N/A</v>
      </c>
      <c r="P1263" s="5" t="s">
        <v>2886</v>
      </c>
      <c r="Q1263" s="6" t="str">
        <f t="shared" si="213"/>
        <v>N/A</v>
      </c>
      <c r="R1263" s="7" t="str">
        <f t="shared" si="214"/>
        <v>No</v>
      </c>
      <c r="S1263" s="5" t="str">
        <f t="shared" si="215"/>
        <v>Answer Required</v>
      </c>
      <c r="T1263" s="6" t="str">
        <f t="shared" si="216"/>
        <v>N/A</v>
      </c>
      <c r="U1263" s="7" t="str">
        <f t="shared" si="217"/>
        <v>No</v>
      </c>
      <c r="V1263" s="5" t="str">
        <f t="shared" si="218"/>
        <v>Answer Required</v>
      </c>
      <c r="W1263" s="6" t="str">
        <f t="shared" si="219"/>
        <v>N/A</v>
      </c>
      <c r="X1263" s="5" t="s">
        <v>2886</v>
      </c>
    </row>
    <row r="1264" spans="1:24" ht="60" x14ac:dyDescent="0.25">
      <c r="A1264" s="77">
        <f>VLOOKUP(C1264,'BU and Control BU Listing'!A:E,5,FALSE)</f>
        <v>60100</v>
      </c>
      <c r="B1264" s="80" t="s">
        <v>4614</v>
      </c>
      <c r="C1264" s="22" t="str">
        <f t="shared" si="209"/>
        <v>60100</v>
      </c>
      <c r="D1264" s="22" t="str">
        <f t="shared" si="210"/>
        <v>09013</v>
      </c>
      <c r="E1264" s="21" t="str">
        <f>VLOOKUP(B1264,'Table A as of March 2024'!A:G,7,FALSE)</f>
        <v>Department of Health</v>
      </c>
      <c r="F1264" s="21" t="str">
        <f>VLOOKUP(B1264,'Table A as of March 2024'!A:H,8,FALSE)</f>
        <v>Donations-Local Health Depts</v>
      </c>
      <c r="G1264" s="11" t="str">
        <f>VLOOKUP(B1264,'Table A as of March 2024'!A:I,9,FALSE)</f>
        <v>115</v>
      </c>
      <c r="H1264" t="str">
        <f>VLOOKUP(B1264,'Table A as of March 2024'!A:L,12,FALSE)</f>
        <v>No</v>
      </c>
      <c r="I1264" s="9" t="str">
        <f>VLOOKUP(B1264,'Table A as of March 2024'!A:M,13,FALSE)</f>
        <v>U</v>
      </c>
      <c r="J1264" t="str">
        <f>VLOOKUP(B1264,'Table A as of March 2024'!A:O,15,FALSE)</f>
        <v>R</v>
      </c>
      <c r="K1264" t="str">
        <f>VLOOKUP(G1264,'ACFR Class Vlookup'!A:B,2,FALSE)</f>
        <v>Governmental</v>
      </c>
      <c r="L1264" s="1" t="str">
        <f>VLOOKUP(D1264,'Fund Information'!A:F,6,FALSE)</f>
        <v>Per Code of VA §32.1-34.1, accounts for grants, bequests or donations from private persons  to support projects under the auspices of the Virginia Health Care Foundation or other preventive or primary health care projects and interest earned on monies in the fund.</v>
      </c>
      <c r="M1264" s="6" t="str">
        <f t="shared" si="211"/>
        <v>N/A</v>
      </c>
      <c r="N1264" s="6" t="s">
        <v>2886</v>
      </c>
      <c r="O1264" s="6" t="str">
        <f t="shared" si="212"/>
        <v>N/A</v>
      </c>
      <c r="P1264" s="5" t="s">
        <v>2886</v>
      </c>
      <c r="Q1264" s="6" t="str">
        <f t="shared" si="213"/>
        <v>N/A</v>
      </c>
      <c r="R1264" s="7" t="str">
        <f t="shared" si="214"/>
        <v>Yes</v>
      </c>
      <c r="S1264" s="5" t="str">
        <f t="shared" si="215"/>
        <v>Answer Required</v>
      </c>
      <c r="T1264" s="6" t="str">
        <f t="shared" si="216"/>
        <v>N/A</v>
      </c>
      <c r="U1264" s="7" t="str">
        <f t="shared" si="217"/>
        <v>No</v>
      </c>
      <c r="V1264" s="5" t="str">
        <f t="shared" si="218"/>
        <v>Answer Required</v>
      </c>
      <c r="W1264" s="6" t="str">
        <f t="shared" si="219"/>
        <v>N/A</v>
      </c>
      <c r="X1264" s="5" t="s">
        <v>2886</v>
      </c>
    </row>
    <row r="1265" spans="1:24" ht="30" x14ac:dyDescent="0.25">
      <c r="A1265" s="77">
        <f>VLOOKUP(C1265,'BU and Control BU Listing'!A:E,5,FALSE)</f>
        <v>60100</v>
      </c>
      <c r="B1265" s="80" t="s">
        <v>4615</v>
      </c>
      <c r="C1265" s="22" t="str">
        <f t="shared" si="209"/>
        <v>60100</v>
      </c>
      <c r="D1265" s="22" t="str">
        <f t="shared" si="210"/>
        <v>09020</v>
      </c>
      <c r="E1265" s="21" t="str">
        <f>VLOOKUP(B1265,'Table A as of March 2024'!A:G,7,FALSE)</f>
        <v>Department of Health</v>
      </c>
      <c r="F1265" s="21" t="str">
        <f>VLOOKUP(B1265,'Table A as of March 2024'!A:H,8,FALSE)</f>
        <v>Trauma Center Fund</v>
      </c>
      <c r="G1265" s="11" t="str">
        <f>VLOOKUP(B1265,'Table A as of March 2024'!A:I,9,FALSE)</f>
        <v>115</v>
      </c>
      <c r="H1265" t="str">
        <f>VLOOKUP(B1265,'Table A as of March 2024'!A:L,12,FALSE)</f>
        <v>No</v>
      </c>
      <c r="I1265" s="9" t="str">
        <f>VLOOKUP(B1265,'Table A as of March 2024'!A:M,13,FALSE)</f>
        <v>U</v>
      </c>
      <c r="J1265" t="str">
        <f>VLOOKUP(B1265,'Table A as of March 2024'!A:O,15,FALSE)</f>
        <v>C</v>
      </c>
      <c r="K1265" t="str">
        <f>VLOOKUP(G1265,'ACFR Class Vlookup'!A:B,2,FALSE)</f>
        <v>Governmental</v>
      </c>
      <c r="L1265" s="1" t="str">
        <f>VLOOKUP(D1265,'Fund Information'!A:F,6,FALSE)</f>
        <v>Per Code of VA §18.2-270.01, this fund accounts for fees that are used for grants to trauma centers for treating victims of automobile accidents.</v>
      </c>
      <c r="M1265" s="6" t="str">
        <f t="shared" si="211"/>
        <v>N/A</v>
      </c>
      <c r="N1265" s="6" t="s">
        <v>2886</v>
      </c>
      <c r="O1265" s="6" t="str">
        <f t="shared" si="212"/>
        <v>N/A</v>
      </c>
      <c r="P1265" s="5" t="s">
        <v>2886</v>
      </c>
      <c r="Q1265" s="6" t="str">
        <f t="shared" si="213"/>
        <v>N/A</v>
      </c>
      <c r="R1265" s="7" t="str">
        <f t="shared" si="214"/>
        <v>No</v>
      </c>
      <c r="S1265" s="5" t="str">
        <f t="shared" si="215"/>
        <v>Answer Required</v>
      </c>
      <c r="T1265" s="6" t="str">
        <f t="shared" si="216"/>
        <v>N/A</v>
      </c>
      <c r="U1265" s="7" t="str">
        <f t="shared" si="217"/>
        <v>Yes</v>
      </c>
      <c r="V1265" s="5" t="str">
        <f t="shared" si="218"/>
        <v>Answer Required</v>
      </c>
      <c r="W1265" s="6" t="str">
        <f t="shared" si="219"/>
        <v>N/A</v>
      </c>
      <c r="X1265" s="5" t="s">
        <v>2886</v>
      </c>
    </row>
    <row r="1266" spans="1:24" ht="105" x14ac:dyDescent="0.25">
      <c r="A1266" s="77">
        <f>VLOOKUP(C1266,'BU and Control BU Listing'!A:E,5,FALSE)</f>
        <v>60100</v>
      </c>
      <c r="B1266" s="80" t="s">
        <v>8921</v>
      </c>
      <c r="C1266" s="22" t="str">
        <f t="shared" si="209"/>
        <v>60100</v>
      </c>
      <c r="D1266" s="22" t="str">
        <f t="shared" si="210"/>
        <v>09097</v>
      </c>
      <c r="E1266" s="21" t="str">
        <f>VLOOKUP(B1266,'Table A as of March 2024'!A:G,7,FALSE)</f>
        <v>Department of Health</v>
      </c>
      <c r="F1266" s="21" t="str">
        <f>VLOOKUP(B1266,'Table A as of March 2024'!A:H,8,FALSE)</f>
        <v>Cmwlth Opioid Abtmnt&amp;Remediatn</v>
      </c>
      <c r="G1266" s="11" t="str">
        <f>VLOOKUP(B1266,'Table A as of March 2024'!A:I,9,FALSE)</f>
        <v>115</v>
      </c>
      <c r="H1266" t="str">
        <f>VLOOKUP(B1266,'Table A as of March 2024'!A:L,12,FALSE)</f>
        <v>Yes</v>
      </c>
      <c r="I1266" s="9" t="str">
        <f>VLOOKUP(B1266,'Table A as of March 2024'!A:M,13,FALSE)</f>
        <v>R</v>
      </c>
      <c r="J1266" t="str">
        <f>VLOOKUP(B1266,'Table A as of March 2024'!A:O,15,FALSE)</f>
        <v>C</v>
      </c>
      <c r="K1266" t="str">
        <f>VLOOKUP(G1266,'ACFR Class Vlookup'!A:B,2,FALSE)</f>
        <v>Governmental</v>
      </c>
      <c r="L1266" s="1" t="str">
        <f>VLOOKUP(D1266,'Fund Information'!A:F,6,FALSE)</f>
        <v>Commonwealth Opioid Abatement and Remediation Fund established pursuant to Code of Virginia § 2.2-2377. Any moneys in the Fund shall be used solely for the purposes of efforts to treat, prevent, or reduce opioid use disorder or the misuse of opioids or to otherwise abate or remediate the opioid epidemic, or for any other approved purposes to the extent that such purposes are described in a related settlement, judgment, verdict, or other court order.</v>
      </c>
      <c r="M1266" s="6" t="str">
        <f t="shared" si="211"/>
        <v>N/A</v>
      </c>
      <c r="N1266" s="6" t="s">
        <v>2886</v>
      </c>
      <c r="O1266" s="6" t="str">
        <f t="shared" si="212"/>
        <v>N/A</v>
      </c>
      <c r="P1266" s="5" t="s">
        <v>2886</v>
      </c>
      <c r="Q1266" s="6" t="str">
        <f t="shared" si="213"/>
        <v>N/A</v>
      </c>
      <c r="R1266" s="7" t="str">
        <f t="shared" si="214"/>
        <v>No</v>
      </c>
      <c r="S1266" s="5" t="str">
        <f t="shared" si="215"/>
        <v>Answer Required</v>
      </c>
      <c r="T1266" s="6" t="str">
        <f t="shared" si="216"/>
        <v>N/A</v>
      </c>
      <c r="U1266" s="7" t="str">
        <f t="shared" si="217"/>
        <v>Yes</v>
      </c>
      <c r="V1266" s="5" t="str">
        <f t="shared" si="218"/>
        <v>Answer Required</v>
      </c>
      <c r="W1266" s="6" t="str">
        <f t="shared" si="219"/>
        <v>N/A</v>
      </c>
      <c r="X1266" s="5" t="s">
        <v>2886</v>
      </c>
    </row>
    <row r="1267" spans="1:24" ht="105" x14ac:dyDescent="0.25">
      <c r="A1267" s="77">
        <f>VLOOKUP(C1267,'BU and Control BU Listing'!A:E,5,FALSE)</f>
        <v>60100</v>
      </c>
      <c r="B1267" s="80" t="s">
        <v>4616</v>
      </c>
      <c r="C1267" s="22" t="str">
        <f t="shared" si="209"/>
        <v>60100</v>
      </c>
      <c r="D1267" s="22" t="str">
        <f t="shared" si="210"/>
        <v>09100</v>
      </c>
      <c r="E1267" s="21" t="str">
        <f>VLOOKUP(B1267,'Table A as of March 2024'!A:G,7,FALSE)</f>
        <v>Department of Health</v>
      </c>
      <c r="F1267" s="21" t="str">
        <f>VLOOKUP(B1267,'Table A as of March 2024'!A:H,8,FALSE)</f>
        <v>VA Rescue Squads Assistance</v>
      </c>
      <c r="G1267" s="11" t="str">
        <f>VLOOKUP(B1267,'Table A as of March 2024'!A:I,9,FALSE)</f>
        <v>115</v>
      </c>
      <c r="H1267" t="str">
        <f>VLOOKUP(B1267,'Table A as of March 2024'!A:L,12,FALSE)</f>
        <v>No</v>
      </c>
      <c r="I1267" s="9" t="str">
        <f>VLOOKUP(B1267,'Table A as of March 2024'!A:M,13,FALSE)</f>
        <v>U</v>
      </c>
      <c r="J1267" t="str">
        <f>VLOOKUP(B1267,'Table A as of March 2024'!A:O,15,FALSE)</f>
        <v>C</v>
      </c>
      <c r="K1267" t="str">
        <f>VLOOKUP(G1267,'ACFR Class Vlookup'!A:B,2,FALSE)</f>
        <v>Governmental</v>
      </c>
      <c r="L1267" s="1" t="str">
        <f>VLOOKUP(D1267,'Fund Information'!A:F,6,FALSE)</f>
        <v>Per Code of VA §32.1-111.12, this fund accounts for monies appropriated by the General Assembly for the purpose of providing financial assistance to rescue squads and other emergency medical services organizations in the Commonwealth, providing training for emergency medical service personnel and purchasing equipment needed by such rescue squads and organizations.  In addition, this fund also includes any interest earned.</v>
      </c>
      <c r="M1267" s="6" t="str">
        <f t="shared" si="211"/>
        <v>N/A</v>
      </c>
      <c r="N1267" s="6" t="s">
        <v>2886</v>
      </c>
      <c r="O1267" s="6" t="str">
        <f t="shared" si="212"/>
        <v>N/A</v>
      </c>
      <c r="P1267" s="5" t="s">
        <v>2886</v>
      </c>
      <c r="Q1267" s="6" t="str">
        <f t="shared" si="213"/>
        <v>N/A</v>
      </c>
      <c r="R1267" s="7" t="str">
        <f t="shared" si="214"/>
        <v>No</v>
      </c>
      <c r="S1267" s="5" t="str">
        <f t="shared" si="215"/>
        <v>Answer Required</v>
      </c>
      <c r="T1267" s="6" t="str">
        <f t="shared" si="216"/>
        <v>N/A</v>
      </c>
      <c r="U1267" s="7" t="str">
        <f t="shared" si="217"/>
        <v>Yes</v>
      </c>
      <c r="V1267" s="5" t="str">
        <f t="shared" si="218"/>
        <v>Answer Required</v>
      </c>
      <c r="W1267" s="6" t="str">
        <f t="shared" si="219"/>
        <v>N/A</v>
      </c>
      <c r="X1267" s="5" t="s">
        <v>2886</v>
      </c>
    </row>
    <row r="1268" spans="1:24" ht="90" x14ac:dyDescent="0.25">
      <c r="A1268" s="77">
        <f>VLOOKUP(C1268,'BU and Control BU Listing'!A:E,5,FALSE)</f>
        <v>60100</v>
      </c>
      <c r="B1268" s="80" t="s">
        <v>4617</v>
      </c>
      <c r="C1268" s="22" t="str">
        <f t="shared" si="209"/>
        <v>60100</v>
      </c>
      <c r="D1268" s="22" t="str">
        <f t="shared" si="210"/>
        <v>09224</v>
      </c>
      <c r="E1268" s="21" t="str">
        <f>VLOOKUP(B1268,'Table A as of March 2024'!A:G,7,FALSE)</f>
        <v>Department of Health</v>
      </c>
      <c r="F1268" s="21" t="str">
        <f>VLOOKUP(B1268,'Table A as of March 2024'!A:H,8,FALSE)</f>
        <v>Water Supply Assistance Grant</v>
      </c>
      <c r="G1268" s="11" t="str">
        <f>VLOOKUP(B1268,'Table A as of March 2024'!A:I,9,FALSE)</f>
        <v>100</v>
      </c>
      <c r="H1268" t="str">
        <f>VLOOKUP(B1268,'Table A as of March 2024'!A:L,12,FALSE)</f>
        <v>No</v>
      </c>
      <c r="I1268" s="9" t="str">
        <f>VLOOKUP(B1268,'Table A as of March 2024'!A:M,13,FALSE)</f>
        <v>R</v>
      </c>
      <c r="J1268" t="str">
        <f>VLOOKUP(B1268,'Table A as of March 2024'!A:O,15,FALSE)</f>
        <v>R</v>
      </c>
      <c r="K1268" t="str">
        <f>VLOOKUP(G1268,'ACFR Class Vlookup'!A:B,2,FALSE)</f>
        <v>Governmental</v>
      </c>
      <c r="L1268" s="1" t="str">
        <f>VLOOKUP(D1268,'Fund Information'!A:F,6,FALSE)</f>
        <v>This fund accounts for all funds appropriated as matching funds for monies available through federal Safe Drinking Water Act, all penalties and charges collected under Code of Virginia Sections 32.1-27, 32.1-175.01 and 32.1-176, all other funds from public or private sources directed to the fund. Funds are to make Grants to Localities and owners of waterworks in the provision of drinking water.</v>
      </c>
      <c r="M1268" s="6" t="str">
        <f t="shared" si="211"/>
        <v>N/A</v>
      </c>
      <c r="N1268" s="6" t="s">
        <v>2886</v>
      </c>
      <c r="O1268" s="6" t="str">
        <f t="shared" si="212"/>
        <v>N/A</v>
      </c>
      <c r="P1268" s="5" t="s">
        <v>2886</v>
      </c>
      <c r="Q1268" s="6" t="str">
        <f t="shared" si="213"/>
        <v>N/A</v>
      </c>
      <c r="R1268" s="7" t="str">
        <f t="shared" si="214"/>
        <v>Yes</v>
      </c>
      <c r="S1268" s="5" t="str">
        <f t="shared" si="215"/>
        <v>Answer Required</v>
      </c>
      <c r="T1268" s="6" t="str">
        <f t="shared" si="216"/>
        <v>N/A</v>
      </c>
      <c r="U1268" s="7" t="str">
        <f t="shared" si="217"/>
        <v>No</v>
      </c>
      <c r="V1268" s="5" t="str">
        <f t="shared" si="218"/>
        <v>Answer Required</v>
      </c>
      <c r="W1268" s="6" t="str">
        <f t="shared" si="219"/>
        <v>N/A</v>
      </c>
      <c r="X1268" s="5" t="s">
        <v>2886</v>
      </c>
    </row>
    <row r="1269" spans="1:24" ht="30" x14ac:dyDescent="0.25">
      <c r="A1269" s="77">
        <f>VLOOKUP(C1269,'BU and Control BU Listing'!A:E,5,FALSE)</f>
        <v>60100</v>
      </c>
      <c r="B1269" s="80" t="s">
        <v>4618</v>
      </c>
      <c r="C1269" s="22" t="str">
        <f t="shared" si="209"/>
        <v>60100</v>
      </c>
      <c r="D1269" s="22" t="str">
        <f t="shared" si="210"/>
        <v>09251</v>
      </c>
      <c r="E1269" s="21" t="str">
        <f>VLOOKUP(B1269,'Table A as of March 2024'!A:G,7,FALSE)</f>
        <v>Department of Health</v>
      </c>
      <c r="F1269" s="21" t="str">
        <f>VLOOKUP(B1269,'Table A as of March 2024'!A:H,8,FALSE)</f>
        <v>WIC Food Pgm-Infnt Formula Rbt</v>
      </c>
      <c r="G1269" s="11" t="str">
        <f>VLOOKUP(B1269,'Table A as of March 2024'!A:I,9,FALSE)</f>
        <v>120</v>
      </c>
      <c r="H1269" t="str">
        <f>VLOOKUP(B1269,'Table A as of March 2024'!A:L,12,FALSE)</f>
        <v>No</v>
      </c>
      <c r="I1269" s="9" t="str">
        <f>VLOOKUP(B1269,'Table A as of March 2024'!A:M,13,FALSE)</f>
        <v>R</v>
      </c>
      <c r="J1269" t="str">
        <f>VLOOKUP(B1269,'Table A as of March 2024'!A:O,15,FALSE)</f>
        <v>R</v>
      </c>
      <c r="K1269" t="str">
        <f>VLOOKUP(G1269,'ACFR Class Vlookup'!A:B,2,FALSE)</f>
        <v>Governmental</v>
      </c>
      <c r="L1269" s="1" t="str">
        <f>VLOOKUP(D1269,'Fund Information'!A:F,6,FALSE)</f>
        <v>This fund accounts for federal funds from the food component of the WIC grant (CFDA 10.557) and interest earned on the fund.</v>
      </c>
      <c r="M1269" s="6" t="str">
        <f t="shared" si="211"/>
        <v>N/A</v>
      </c>
      <c r="N1269" s="6" t="s">
        <v>2886</v>
      </c>
      <c r="O1269" s="6" t="str">
        <f t="shared" si="212"/>
        <v>N/A</v>
      </c>
      <c r="P1269" s="5" t="s">
        <v>2886</v>
      </c>
      <c r="Q1269" s="6" t="str">
        <f t="shared" si="213"/>
        <v>N/A</v>
      </c>
      <c r="R1269" s="7" t="str">
        <f t="shared" si="214"/>
        <v>Yes</v>
      </c>
      <c r="S1269" s="5" t="str">
        <f t="shared" si="215"/>
        <v>Answer Required</v>
      </c>
      <c r="T1269" s="6" t="str">
        <f t="shared" si="216"/>
        <v>N/A</v>
      </c>
      <c r="U1269" s="7" t="str">
        <f t="shared" si="217"/>
        <v>No</v>
      </c>
      <c r="V1269" s="5" t="str">
        <f t="shared" si="218"/>
        <v>Answer Required</v>
      </c>
      <c r="W1269" s="6" t="str">
        <f t="shared" si="219"/>
        <v>N/A</v>
      </c>
      <c r="X1269" s="5" t="s">
        <v>2886</v>
      </c>
    </row>
    <row r="1270" spans="1:24" ht="90" x14ac:dyDescent="0.25">
      <c r="A1270" s="77">
        <f>VLOOKUP(C1270,'BU and Control BU Listing'!A:E,5,FALSE)</f>
        <v>60100</v>
      </c>
      <c r="B1270" s="80" t="s">
        <v>4619</v>
      </c>
      <c r="C1270" s="22" t="str">
        <f t="shared" si="209"/>
        <v>60100</v>
      </c>
      <c r="D1270" s="22" t="str">
        <f t="shared" si="210"/>
        <v>09312</v>
      </c>
      <c r="E1270" s="21" t="str">
        <f>VLOOKUP(B1270,'Table A as of March 2024'!A:G,7,FALSE)</f>
        <v>Department of Health</v>
      </c>
      <c r="F1270" s="21" t="str">
        <f>VLOOKUP(B1270,'Table A as of March 2024'!A:H,8,FALSE)</f>
        <v>Radioactve Mtls Fclty Licensre</v>
      </c>
      <c r="G1270" s="11" t="str">
        <f>VLOOKUP(B1270,'Table A as of March 2024'!A:I,9,FALSE)</f>
        <v>115</v>
      </c>
      <c r="H1270" t="str">
        <f>VLOOKUP(B1270,'Table A as of March 2024'!A:L,12,FALSE)</f>
        <v>Yes</v>
      </c>
      <c r="I1270" s="9" t="str">
        <f>VLOOKUP(B1270,'Table A as of March 2024'!A:M,13,FALSE)</f>
        <v>U</v>
      </c>
      <c r="J1270" t="str">
        <f>VLOOKUP(B1270,'Table A as of March 2024'!A:O,15,FALSE)</f>
        <v>C</v>
      </c>
      <c r="K1270" t="str">
        <f>VLOOKUP(G1270,'ACFR Class Vlookup'!A:B,2,FALSE)</f>
        <v>Governmental</v>
      </c>
      <c r="L1270" s="1" t="str">
        <f>VLOOKUP(D1270,'Fund Information'!A:F,6,FALSE)</f>
        <v>Per Code of VA § 32.1-232.1, consists of  funds appropriated for licensure and inspection of radioactive materials facilities, &amp; such gifts, donations, grants, bequests, &amp; other funds as may be received on its behalf. Interest earning. Used solely to support Dept of Health's program for licensure and inspection of radioactive materials facilities per this article and Board of Health regulations.</v>
      </c>
      <c r="M1270" s="6" t="str">
        <f t="shared" si="211"/>
        <v>N/A</v>
      </c>
      <c r="N1270" s="6" t="s">
        <v>2886</v>
      </c>
      <c r="O1270" s="6" t="str">
        <f t="shared" si="212"/>
        <v>N/A</v>
      </c>
      <c r="P1270" s="5" t="s">
        <v>2886</v>
      </c>
      <c r="Q1270" s="6" t="str">
        <f t="shared" si="213"/>
        <v>N/A</v>
      </c>
      <c r="R1270" s="7" t="str">
        <f t="shared" si="214"/>
        <v>No</v>
      </c>
      <c r="S1270" s="5" t="str">
        <f t="shared" si="215"/>
        <v>Answer Required</v>
      </c>
      <c r="T1270" s="6" t="str">
        <f t="shared" si="216"/>
        <v>N/A</v>
      </c>
      <c r="U1270" s="7" t="str">
        <f t="shared" si="217"/>
        <v>Yes</v>
      </c>
      <c r="V1270" s="5" t="str">
        <f t="shared" si="218"/>
        <v>Answer Required</v>
      </c>
      <c r="W1270" s="6" t="str">
        <f t="shared" si="219"/>
        <v>N/A</v>
      </c>
      <c r="X1270" s="5" t="s">
        <v>2886</v>
      </c>
    </row>
    <row r="1271" spans="1:24" ht="45" x14ac:dyDescent="0.25">
      <c r="A1271" s="77">
        <f>VLOOKUP(C1271,'BU and Control BU Listing'!A:E,5,FALSE)</f>
        <v>60100</v>
      </c>
      <c r="B1271" s="80" t="s">
        <v>4620</v>
      </c>
      <c r="C1271" s="22" t="str">
        <f t="shared" si="209"/>
        <v>60100</v>
      </c>
      <c r="D1271" s="22" t="str">
        <f t="shared" si="210"/>
        <v>09321</v>
      </c>
      <c r="E1271" s="21" t="str">
        <f>VLOOKUP(B1271,'Table A as of March 2024'!A:G,7,FALSE)</f>
        <v>Department of Health</v>
      </c>
      <c r="F1271" s="21" t="str">
        <f>VLOOKUP(B1271,'Table A as of March 2024'!A:H,8,FALSE)</f>
        <v>Nursing Scholarship&amp;Loan Repay</v>
      </c>
      <c r="G1271" s="11" t="str">
        <f>VLOOKUP(B1271,'Table A as of March 2024'!A:I,9,FALSE)</f>
        <v>115</v>
      </c>
      <c r="H1271" t="str">
        <f>VLOOKUP(B1271,'Table A as of March 2024'!A:L,12,FALSE)</f>
        <v>No</v>
      </c>
      <c r="I1271" s="9" t="str">
        <f>VLOOKUP(B1271,'Table A as of March 2024'!A:M,13,FALSE)</f>
        <v>U</v>
      </c>
      <c r="J1271" t="str">
        <f>VLOOKUP(B1271,'Table A as of March 2024'!A:O,15,FALSE)</f>
        <v>C</v>
      </c>
      <c r="K1271" t="str">
        <f>VLOOKUP(G1271,'ACFR Class Vlookup'!A:B,2,FALSE)</f>
        <v>Governmental</v>
      </c>
      <c r="L1271" s="1" t="str">
        <f>VLOOKUP(D1271,'Fund Information'!A:F,6,FALSE)</f>
        <v>Per Code of VA §32.1-122.6:01, §32.1-122.6:04, and §54.1-3011.2, revenues are loan repayments; expenditures are loans to qualified nursing students.</v>
      </c>
      <c r="M1271" s="6" t="str">
        <f t="shared" si="211"/>
        <v>N/A</v>
      </c>
      <c r="N1271" s="6" t="s">
        <v>2886</v>
      </c>
      <c r="O1271" s="6" t="str">
        <f t="shared" si="212"/>
        <v>N/A</v>
      </c>
      <c r="P1271" s="5" t="s">
        <v>2886</v>
      </c>
      <c r="Q1271" s="6" t="str">
        <f t="shared" si="213"/>
        <v>N/A</v>
      </c>
      <c r="R1271" s="7" t="str">
        <f t="shared" si="214"/>
        <v>No</v>
      </c>
      <c r="S1271" s="5" t="str">
        <f t="shared" si="215"/>
        <v>Answer Required</v>
      </c>
      <c r="T1271" s="6" t="str">
        <f t="shared" si="216"/>
        <v>N/A</v>
      </c>
      <c r="U1271" s="7" t="str">
        <f t="shared" si="217"/>
        <v>Yes</v>
      </c>
      <c r="V1271" s="5" t="str">
        <f t="shared" si="218"/>
        <v>Answer Required</v>
      </c>
      <c r="W1271" s="6" t="str">
        <f t="shared" si="219"/>
        <v>N/A</v>
      </c>
      <c r="X1271" s="5" t="s">
        <v>2886</v>
      </c>
    </row>
    <row r="1272" spans="1:24" ht="45" x14ac:dyDescent="0.25">
      <c r="A1272" s="77">
        <f>VLOOKUP(C1272,'BU and Control BU Listing'!A:E,5,FALSE)</f>
        <v>60100</v>
      </c>
      <c r="B1272" s="80" t="s">
        <v>4621</v>
      </c>
      <c r="C1272" s="22" t="str">
        <f t="shared" si="209"/>
        <v>60100</v>
      </c>
      <c r="D1272" s="22" t="str">
        <f t="shared" si="210"/>
        <v>09341</v>
      </c>
      <c r="E1272" s="21" t="str">
        <f>VLOOKUP(B1272,'Table A as of March 2024'!A:G,7,FALSE)</f>
        <v>Department of Health</v>
      </c>
      <c r="F1272" s="21" t="str">
        <f>VLOOKUP(B1272,'Table A as of March 2024'!A:H,8,FALSE)</f>
        <v>Med&amp;Pa Scholarship&amp;Loan Repay</v>
      </c>
      <c r="G1272" s="11" t="str">
        <f>VLOOKUP(B1272,'Table A as of March 2024'!A:I,9,FALSE)</f>
        <v>115</v>
      </c>
      <c r="H1272" t="str">
        <f>VLOOKUP(B1272,'Table A as of March 2024'!A:L,12,FALSE)</f>
        <v>No</v>
      </c>
      <c r="I1272" s="9" t="str">
        <f>VLOOKUP(B1272,'Table A as of March 2024'!A:M,13,FALSE)</f>
        <v>U</v>
      </c>
      <c r="J1272" t="str">
        <f>VLOOKUP(B1272,'Table A as of March 2024'!A:O,15,FALSE)</f>
        <v>C</v>
      </c>
      <c r="K1272" t="str">
        <f>VLOOKUP(G1272,'ACFR Class Vlookup'!A:B,2,FALSE)</f>
        <v>Governmental</v>
      </c>
      <c r="L1272" s="1" t="str">
        <f>VLOOKUP(D1272,'Fund Information'!A:F,6,FALSE)</f>
        <v>Per Code of VA §32.1-122.6:01, §32.1-122.6:03 &amp; §32.1-122.6:1, revenues are loan repayments; expenditures are loans to qualified nursing students.</v>
      </c>
      <c r="M1272" s="6" t="str">
        <f t="shared" si="211"/>
        <v>N/A</v>
      </c>
      <c r="N1272" s="6" t="s">
        <v>2886</v>
      </c>
      <c r="O1272" s="6" t="str">
        <f t="shared" si="212"/>
        <v>N/A</v>
      </c>
      <c r="P1272" s="5" t="s">
        <v>2886</v>
      </c>
      <c r="Q1272" s="6" t="str">
        <f t="shared" si="213"/>
        <v>N/A</v>
      </c>
      <c r="R1272" s="7" t="str">
        <f t="shared" si="214"/>
        <v>No</v>
      </c>
      <c r="S1272" s="5" t="str">
        <f t="shared" si="215"/>
        <v>Answer Required</v>
      </c>
      <c r="T1272" s="6" t="str">
        <f t="shared" si="216"/>
        <v>N/A</v>
      </c>
      <c r="U1272" s="7" t="str">
        <f t="shared" si="217"/>
        <v>Yes</v>
      </c>
      <c r="V1272" s="5" t="str">
        <f t="shared" si="218"/>
        <v>Answer Required</v>
      </c>
      <c r="W1272" s="6" t="str">
        <f t="shared" si="219"/>
        <v>N/A</v>
      </c>
      <c r="X1272" s="5" t="s">
        <v>2886</v>
      </c>
    </row>
    <row r="1273" spans="1:24" ht="30" x14ac:dyDescent="0.25">
      <c r="A1273" s="77">
        <f>VLOOKUP(C1273,'BU and Control BU Listing'!A:E,5,FALSE)</f>
        <v>60100</v>
      </c>
      <c r="B1273" s="80" t="s">
        <v>8753</v>
      </c>
      <c r="C1273" s="22" t="str">
        <f t="shared" si="209"/>
        <v>60100</v>
      </c>
      <c r="D1273" s="22" t="str">
        <f t="shared" si="210"/>
        <v>09380</v>
      </c>
      <c r="E1273" s="21" t="str">
        <f>VLOOKUP(B1273,'Table A as of March 2024'!A:G,7,FALSE)</f>
        <v>Department of Health</v>
      </c>
      <c r="F1273" s="21" t="str">
        <f>VLOOKUP(B1273,'Table A as of March 2024'!A:H,8,FALSE)</f>
        <v>Dentl Scholarship &amp; Loan Repay</v>
      </c>
      <c r="G1273" s="11" t="str">
        <f>VLOOKUP(B1273,'Table A as of March 2024'!A:I,9,FALSE)</f>
        <v>115</v>
      </c>
      <c r="H1273" t="str">
        <f>VLOOKUP(B1273,'Table A as of March 2024'!A:L,12,FALSE)</f>
        <v>No</v>
      </c>
      <c r="I1273" s="9" t="str">
        <f>VLOOKUP(B1273,'Table A as of March 2024'!A:M,13,FALSE)</f>
        <v>U</v>
      </c>
      <c r="J1273" t="str">
        <f>VLOOKUP(B1273,'Table A as of March 2024'!A:O,15,FALSE)</f>
        <v>C</v>
      </c>
      <c r="K1273" t="str">
        <f>VLOOKUP(G1273,'ACFR Class Vlookup'!A:B,2,FALSE)</f>
        <v>Governmental</v>
      </c>
      <c r="L1273" s="1" t="str">
        <f>VLOOKUP(D1273,'Fund Information'!A:F,6,FALSE)</f>
        <v>Revenues are loan repayments and interest earned on monies in fund&amp;#59; expenditures are loans to dental students.</v>
      </c>
      <c r="M1273" s="6" t="str">
        <f t="shared" si="211"/>
        <v>N/A</v>
      </c>
      <c r="N1273" s="6" t="s">
        <v>2886</v>
      </c>
      <c r="O1273" s="6" t="str">
        <f t="shared" si="212"/>
        <v>N/A</v>
      </c>
      <c r="P1273" s="5" t="s">
        <v>2886</v>
      </c>
      <c r="Q1273" s="6" t="str">
        <f t="shared" si="213"/>
        <v>N/A</v>
      </c>
      <c r="R1273" s="7" t="str">
        <f t="shared" si="214"/>
        <v>No</v>
      </c>
      <c r="S1273" s="5" t="str">
        <f t="shared" si="215"/>
        <v>Answer Required</v>
      </c>
      <c r="T1273" s="6" t="str">
        <f t="shared" si="216"/>
        <v>N/A</v>
      </c>
      <c r="U1273" s="7" t="str">
        <f t="shared" si="217"/>
        <v>Yes</v>
      </c>
      <c r="V1273" s="5" t="str">
        <f t="shared" si="218"/>
        <v>Answer Required</v>
      </c>
      <c r="W1273" s="6" t="str">
        <f t="shared" si="219"/>
        <v>N/A</v>
      </c>
      <c r="X1273" s="5" t="s">
        <v>2886</v>
      </c>
    </row>
    <row r="1274" spans="1:24" ht="60" x14ac:dyDescent="0.25">
      <c r="A1274" s="77">
        <f>VLOOKUP(C1274,'BU and Control BU Listing'!A:E,5,FALSE)</f>
        <v>60100</v>
      </c>
      <c r="B1274" s="80" t="s">
        <v>4622</v>
      </c>
      <c r="C1274" s="22" t="str">
        <f t="shared" si="209"/>
        <v>60100</v>
      </c>
      <c r="D1274" s="22" t="str">
        <f t="shared" si="210"/>
        <v>09450</v>
      </c>
      <c r="E1274" s="21" t="str">
        <f>VLOOKUP(B1274,'Table A as of March 2024'!A:G,7,FALSE)</f>
        <v>Department of Health</v>
      </c>
      <c r="F1274" s="21" t="str">
        <f>VLOOKUP(B1274,'Table A as of March 2024'!A:H,8,FALSE)</f>
        <v>Safe Drnkng Water St Revolving</v>
      </c>
      <c r="G1274" s="11" t="str">
        <f>VLOOKUP(B1274,'Table A as of March 2024'!A:I,9,FALSE)</f>
        <v>120</v>
      </c>
      <c r="H1274" t="str">
        <f>VLOOKUP(B1274,'Table A as of March 2024'!A:L,12,FALSE)</f>
        <v>No</v>
      </c>
      <c r="I1274" s="9" t="str">
        <f>VLOOKUP(B1274,'Table A as of March 2024'!A:M,13,FALSE)</f>
        <v>R</v>
      </c>
      <c r="J1274" t="str">
        <f>VLOOKUP(B1274,'Table A as of March 2024'!A:O,15,FALSE)</f>
        <v>R</v>
      </c>
      <c r="K1274" t="str">
        <f>VLOOKUP(G1274,'ACFR Class Vlookup'!A:B,2,FALSE)</f>
        <v>Governmental</v>
      </c>
      <c r="L1274" s="1" t="str">
        <f>VLOOKUP(D1274,'Fund Information'!A:F,6,FALSE)</f>
        <v>This fund accounts for federal funds received from the Safe Drinking Water State Revolving Loan Fund grant (CFDA 66.468) and interest earned on monies in the fund&amp;#59; also reference Federal Safe Drinking Water Act, Section 1452.</v>
      </c>
      <c r="M1274" s="6" t="str">
        <f t="shared" si="211"/>
        <v>N/A</v>
      </c>
      <c r="N1274" s="6" t="s">
        <v>2886</v>
      </c>
      <c r="O1274" s="6" t="str">
        <f t="shared" si="212"/>
        <v>N/A</v>
      </c>
      <c r="P1274" s="5" t="s">
        <v>2886</v>
      </c>
      <c r="Q1274" s="6" t="str">
        <f t="shared" si="213"/>
        <v>N/A</v>
      </c>
      <c r="R1274" s="7" t="str">
        <f t="shared" si="214"/>
        <v>Yes</v>
      </c>
      <c r="S1274" s="5" t="str">
        <f t="shared" si="215"/>
        <v>Answer Required</v>
      </c>
      <c r="T1274" s="6" t="str">
        <f t="shared" si="216"/>
        <v>N/A</v>
      </c>
      <c r="U1274" s="7" t="str">
        <f t="shared" si="217"/>
        <v>No</v>
      </c>
      <c r="V1274" s="5" t="str">
        <f t="shared" si="218"/>
        <v>Answer Required</v>
      </c>
      <c r="W1274" s="6" t="str">
        <f t="shared" si="219"/>
        <v>N/A</v>
      </c>
      <c r="X1274" s="5" t="s">
        <v>2886</v>
      </c>
    </row>
    <row r="1275" spans="1:24" ht="90" x14ac:dyDescent="0.25">
      <c r="A1275" s="77">
        <f>VLOOKUP(C1275,'BU and Control BU Listing'!A:E,5,FALSE)</f>
        <v>60100</v>
      </c>
      <c r="B1275" s="80" t="s">
        <v>4623</v>
      </c>
      <c r="C1275" s="22" t="str">
        <f t="shared" si="209"/>
        <v>60100</v>
      </c>
      <c r="D1275" s="22" t="str">
        <f t="shared" si="210"/>
        <v>09601</v>
      </c>
      <c r="E1275" s="21" t="str">
        <f>VLOOKUP(B1275,'Table A as of March 2024'!A:G,7,FALSE)</f>
        <v>Department of Health</v>
      </c>
      <c r="F1275" s="21" t="str">
        <f>VLOOKUP(B1275,'Table A as of March 2024'!A:H,8,FALSE)</f>
        <v>Dedicated Special Revenue-VDH</v>
      </c>
      <c r="G1275" s="11" t="str">
        <f>VLOOKUP(B1275,'Table A as of March 2024'!A:I,9,FALSE)</f>
        <v>115</v>
      </c>
      <c r="H1275" t="str">
        <f>VLOOKUP(B1275,'Table A as of March 2024'!A:L,12,FALSE)</f>
        <v>No</v>
      </c>
      <c r="I1275" s="9" t="str">
        <f>VLOOKUP(B1275,'Table A as of March 2024'!A:M,13,FALSE)</f>
        <v>U</v>
      </c>
      <c r="J1275" t="str">
        <f>VLOOKUP(B1275,'Table A as of March 2024'!A:O,15,FALSE)</f>
        <v>C</v>
      </c>
      <c r="K1275" t="str">
        <f>VLOOKUP(G1275,'ACFR Class Vlookup'!A:B,2,FALSE)</f>
        <v>Governmental</v>
      </c>
      <c r="L1275" s="1" t="str">
        <f>VLOOKUP(D1275,'Fund Information'!A:F,6,FALSE)</f>
        <v>Code of VA § 32.1-276.8 E &amp; § 32.1-122.6. Accounts for fee assessed to health care providers that submit patient level data on inpatients. VDH contracts VA Health Institute (VHI) to make available to consumers the data submitted by health maint orgs. The fees are collected by VHI. VDH remits majority of fees to VHI. Expenses are to cover establish and admin of methodology pursuant to § 32.1-276.7</v>
      </c>
      <c r="M1275" s="6" t="str">
        <f t="shared" si="211"/>
        <v>N/A</v>
      </c>
      <c r="N1275" s="6" t="s">
        <v>2886</v>
      </c>
      <c r="O1275" s="6" t="str">
        <f t="shared" si="212"/>
        <v>N/A</v>
      </c>
      <c r="P1275" s="5" t="s">
        <v>2886</v>
      </c>
      <c r="Q1275" s="6" t="str">
        <f t="shared" si="213"/>
        <v>N/A</v>
      </c>
      <c r="R1275" s="7" t="str">
        <f t="shared" si="214"/>
        <v>No</v>
      </c>
      <c r="S1275" s="5" t="str">
        <f t="shared" si="215"/>
        <v>Answer Required</v>
      </c>
      <c r="T1275" s="6" t="str">
        <f t="shared" si="216"/>
        <v>N/A</v>
      </c>
      <c r="U1275" s="7" t="str">
        <f t="shared" si="217"/>
        <v>Yes</v>
      </c>
      <c r="V1275" s="5" t="str">
        <f t="shared" si="218"/>
        <v>Answer Required</v>
      </c>
      <c r="W1275" s="6" t="str">
        <f t="shared" si="219"/>
        <v>N/A</v>
      </c>
      <c r="X1275" s="5" t="s">
        <v>2886</v>
      </c>
    </row>
    <row r="1276" spans="1:24" x14ac:dyDescent="0.25">
      <c r="A1276" s="77">
        <f>VLOOKUP(C1276,'BU and Control BU Listing'!A:E,5,FALSE)</f>
        <v>60100</v>
      </c>
      <c r="B1276" s="80" t="s">
        <v>4624</v>
      </c>
      <c r="C1276" s="22" t="str">
        <f t="shared" si="209"/>
        <v>60100</v>
      </c>
      <c r="D1276" s="22" t="str">
        <f t="shared" si="210"/>
        <v>10000</v>
      </c>
      <c r="E1276" s="21" t="str">
        <f>VLOOKUP(B1276,'Table A as of March 2024'!A:G,7,FALSE)</f>
        <v>Department of Health</v>
      </c>
      <c r="F1276" s="21" t="str">
        <f>VLOOKUP(B1276,'Table A as of March 2024'!A:H,8,FALSE)</f>
        <v>Federal Trust</v>
      </c>
      <c r="G1276" s="11" t="str">
        <f>VLOOKUP(B1276,'Table A as of March 2024'!A:I,9,FALSE)</f>
        <v>120</v>
      </c>
      <c r="H1276" t="str">
        <f>VLOOKUP(B1276,'Table A as of March 2024'!A:L,12,FALSE)</f>
        <v>No</v>
      </c>
      <c r="I1276" s="9" t="str">
        <f>VLOOKUP(B1276,'Table A as of March 2024'!A:M,13,FALSE)</f>
        <v>R</v>
      </c>
      <c r="J1276" t="str">
        <f>VLOOKUP(B1276,'Table A as of March 2024'!A:O,15,FALSE)</f>
        <v>R</v>
      </c>
      <c r="K1276" t="str">
        <f>VLOOKUP(G1276,'ACFR Class Vlookup'!A:B,2,FALSE)</f>
        <v>Governmental</v>
      </c>
      <c r="L1276" s="1" t="str">
        <f>VLOOKUP(D1276,'Fund Information'!A:F,6,FALSE)</f>
        <v>This fund accounts for Federal funds.</v>
      </c>
      <c r="M1276" s="6" t="str">
        <f t="shared" si="211"/>
        <v>N/A</v>
      </c>
      <c r="N1276" s="6" t="s">
        <v>2886</v>
      </c>
      <c r="O1276" s="6" t="str">
        <f t="shared" si="212"/>
        <v>N/A</v>
      </c>
      <c r="P1276" s="5" t="s">
        <v>2886</v>
      </c>
      <c r="Q1276" s="6" t="str">
        <f t="shared" si="213"/>
        <v>N/A</v>
      </c>
      <c r="R1276" s="7" t="str">
        <f t="shared" si="214"/>
        <v>Yes</v>
      </c>
      <c r="S1276" s="5" t="str">
        <f t="shared" si="215"/>
        <v>Answer Required</v>
      </c>
      <c r="T1276" s="6" t="str">
        <f t="shared" si="216"/>
        <v>N/A</v>
      </c>
      <c r="U1276" s="7" t="str">
        <f t="shared" si="217"/>
        <v>No</v>
      </c>
      <c r="V1276" s="5" t="str">
        <f t="shared" si="218"/>
        <v>Answer Required</v>
      </c>
      <c r="W1276" s="6" t="str">
        <f t="shared" si="219"/>
        <v>N/A</v>
      </c>
      <c r="X1276" s="5" t="s">
        <v>2886</v>
      </c>
    </row>
    <row r="1277" spans="1:24" ht="105" x14ac:dyDescent="0.25">
      <c r="A1277" s="77">
        <f>VLOOKUP(C1277,'BU and Control BU Listing'!A:E,5,FALSE)</f>
        <v>60100</v>
      </c>
      <c r="B1277" s="80" t="s">
        <v>5517</v>
      </c>
      <c r="C1277" s="22" t="str">
        <f t="shared" si="209"/>
        <v>60100</v>
      </c>
      <c r="D1277" s="22" t="str">
        <f t="shared" si="210"/>
        <v>10020</v>
      </c>
      <c r="E1277" s="21" t="str">
        <f>VLOOKUP(B1277,'Table A as of March 2024'!A:G,7,FALSE)</f>
        <v>Department of Health</v>
      </c>
      <c r="F1277" s="21" t="str">
        <f>VLOOKUP(B1277,'Table A as of March 2024'!A:H,8,FALSE)</f>
        <v>PblcHlthCrisisRspns - COVID-19</v>
      </c>
      <c r="G1277" s="11" t="str">
        <f>VLOOKUP(B1277,'Table A as of March 2024'!A:I,9,FALSE)</f>
        <v>120</v>
      </c>
      <c r="H1277" t="str">
        <f>VLOOKUP(B1277,'Table A as of March 2024'!A:L,12,FALSE)</f>
        <v>No</v>
      </c>
      <c r="I1277" s="9" t="str">
        <f>VLOOKUP(B1277,'Table A as of March 2024'!A:M,13,FALSE)</f>
        <v>V</v>
      </c>
      <c r="J1277" t="str">
        <f>VLOOKUP(B1277,'Table A as of March 2024'!A:O,15,FALSE)</f>
        <v>R</v>
      </c>
      <c r="K1277" t="str">
        <f>VLOOKUP(G1277,'ACFR Class Vlookup'!A:B,2,FALSE)</f>
        <v>Governmental</v>
      </c>
      <c r="L1277" s="1" t="str">
        <f>VLOOKUP(D1277,'Fund Information'!A:F,6,FALSE)</f>
        <v>CFDA 93.354; Public Health Emergency Response: Cooperative Agreement for Emergency Response: Public Health Crisis Response. Provides resources to prevent, prepare for, and respond to COVID-19. This funding is intended for state, local, territorial, and tribal health departments to carry out surveillance, epidemiology, laboratory capacity, infection control, mitigation, communications, and other preparedness and response activities.</v>
      </c>
      <c r="M1277" s="6" t="str">
        <f t="shared" si="211"/>
        <v>N/A</v>
      </c>
      <c r="N1277" s="6" t="s">
        <v>2886</v>
      </c>
      <c r="O1277" s="6" t="str">
        <f t="shared" si="212"/>
        <v>N/A</v>
      </c>
      <c r="P1277" s="5" t="s">
        <v>2886</v>
      </c>
      <c r="Q1277" s="6" t="str">
        <f t="shared" si="213"/>
        <v>N/A</v>
      </c>
      <c r="R1277" s="7" t="str">
        <f t="shared" si="214"/>
        <v>Yes</v>
      </c>
      <c r="S1277" s="5" t="str">
        <f t="shared" si="215"/>
        <v>Answer Required</v>
      </c>
      <c r="T1277" s="6" t="str">
        <f t="shared" si="216"/>
        <v>N/A</v>
      </c>
      <c r="U1277" s="7" t="str">
        <f t="shared" si="217"/>
        <v>No</v>
      </c>
      <c r="V1277" s="5" t="str">
        <f t="shared" si="218"/>
        <v>Answer Required</v>
      </c>
      <c r="W1277" s="6" t="str">
        <f t="shared" si="219"/>
        <v>N/A</v>
      </c>
      <c r="X1277" s="5" t="s">
        <v>2886</v>
      </c>
    </row>
    <row r="1278" spans="1:24" ht="75" x14ac:dyDescent="0.25">
      <c r="A1278" s="77">
        <f>VLOOKUP(C1278,'BU and Control BU Listing'!A:E,5,FALSE)</f>
        <v>60100</v>
      </c>
      <c r="B1278" s="80" t="s">
        <v>5984</v>
      </c>
      <c r="C1278" s="22" t="str">
        <f t="shared" si="209"/>
        <v>60100</v>
      </c>
      <c r="D1278" s="22" t="str">
        <f t="shared" si="210"/>
        <v>10100</v>
      </c>
      <c r="E1278" s="21" t="str">
        <f>VLOOKUP(B1278,'Table A as of March 2024'!A:G,7,FALSE)</f>
        <v>Department of Health</v>
      </c>
      <c r="F1278" s="21" t="str">
        <f>VLOOKUP(B1278,'Table A as of March 2024'!A:H,8,FALSE)</f>
        <v>CARESActPrvdrReliefFd-COVID-19</v>
      </c>
      <c r="G1278" s="11" t="str">
        <f>VLOOKUP(B1278,'Table A as of March 2024'!A:I,9,FALSE)</f>
        <v>120</v>
      </c>
      <c r="H1278" t="str">
        <f>VLOOKUP(B1278,'Table A as of March 2024'!A:L,12,FALSE)</f>
        <v>No</v>
      </c>
      <c r="I1278" s="9" t="str">
        <f>VLOOKUP(B1278,'Table A as of March 2024'!A:M,13,FALSE)</f>
        <v>V</v>
      </c>
      <c r="J1278" t="str">
        <f>VLOOKUP(B1278,'Table A as of March 2024'!A:O,15,FALSE)</f>
        <v>R</v>
      </c>
      <c r="K1278" t="str">
        <f>VLOOKUP(G1278,'ACFR Class Vlookup'!A:B,2,FALSE)</f>
        <v>Governmental</v>
      </c>
      <c r="L1278" s="1" t="str">
        <f>VLOOKUP(D1278,'Fund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278" s="6" t="str">
        <f t="shared" si="211"/>
        <v>N/A</v>
      </c>
      <c r="N1278" s="6" t="s">
        <v>2886</v>
      </c>
      <c r="O1278" s="6" t="str">
        <f t="shared" si="212"/>
        <v>N/A</v>
      </c>
      <c r="P1278" s="5" t="s">
        <v>2886</v>
      </c>
      <c r="Q1278" s="6" t="str">
        <f t="shared" si="213"/>
        <v>N/A</v>
      </c>
      <c r="R1278" s="7" t="str">
        <f t="shared" si="214"/>
        <v>Yes</v>
      </c>
      <c r="S1278" s="5" t="str">
        <f t="shared" si="215"/>
        <v>Answer Required</v>
      </c>
      <c r="T1278" s="6" t="str">
        <f t="shared" si="216"/>
        <v>N/A</v>
      </c>
      <c r="U1278" s="7" t="str">
        <f t="shared" si="217"/>
        <v>No</v>
      </c>
      <c r="V1278" s="5" t="str">
        <f t="shared" si="218"/>
        <v>Answer Required</v>
      </c>
      <c r="W1278" s="6" t="str">
        <f t="shared" si="219"/>
        <v>N/A</v>
      </c>
      <c r="X1278" s="5" t="s">
        <v>2886</v>
      </c>
    </row>
    <row r="1279" spans="1:24" ht="165" x14ac:dyDescent="0.25">
      <c r="A1279" s="77">
        <f>VLOOKUP(C1279,'BU and Control BU Listing'!A:E,5,FALSE)</f>
        <v>60100</v>
      </c>
      <c r="B1279" s="80" t="s">
        <v>5985</v>
      </c>
      <c r="C1279" s="22" t="str">
        <f t="shared" si="209"/>
        <v>60100</v>
      </c>
      <c r="D1279" s="22" t="str">
        <f t="shared" si="210"/>
        <v>10110</v>
      </c>
      <c r="E1279" s="21" t="str">
        <f>VLOOKUP(B1279,'Table A as of March 2024'!A:G,7,FALSE)</f>
        <v>Department of Health</v>
      </c>
      <c r="F1279" s="21" t="str">
        <f>VLOOKUP(B1279,'Table A as of March 2024'!A:H,8,FALSE)</f>
        <v>CARESActRlfFd–General-COVID-19</v>
      </c>
      <c r="G1279" s="11" t="str">
        <f>VLOOKUP(B1279,'Table A as of March 2024'!A:I,9,FALSE)</f>
        <v>120</v>
      </c>
      <c r="H1279" t="str">
        <f>VLOOKUP(B1279,'Table A as of March 2024'!A:L,12,FALSE)</f>
        <v>No</v>
      </c>
      <c r="I1279" s="9" t="str">
        <f>VLOOKUP(B1279,'Table A as of March 2024'!A:M,13,FALSE)</f>
        <v>V</v>
      </c>
      <c r="J1279" t="str">
        <f>VLOOKUP(B1279,'Table A as of March 2024'!A:O,15,FALSE)</f>
        <v>R</v>
      </c>
      <c r="K1279" t="str">
        <f>VLOOKUP(G1279,'ACFR Class Vlookup'!A:B,2,FALSE)</f>
        <v>Governmental</v>
      </c>
      <c r="L1279" s="1" t="str">
        <f>VLOOKUP(D1279,'Fund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279" s="6" t="str">
        <f t="shared" si="211"/>
        <v>N/A</v>
      </c>
      <c r="N1279" s="6" t="s">
        <v>2886</v>
      </c>
      <c r="O1279" s="6" t="str">
        <f t="shared" si="212"/>
        <v>N/A</v>
      </c>
      <c r="P1279" s="5" t="s">
        <v>2886</v>
      </c>
      <c r="Q1279" s="6" t="str">
        <f t="shared" si="213"/>
        <v>N/A</v>
      </c>
      <c r="R1279" s="7" t="str">
        <f t="shared" si="214"/>
        <v>Yes</v>
      </c>
      <c r="S1279" s="5" t="str">
        <f t="shared" si="215"/>
        <v>Answer Required</v>
      </c>
      <c r="T1279" s="6" t="str">
        <f t="shared" si="216"/>
        <v>N/A</v>
      </c>
      <c r="U1279" s="7" t="str">
        <f t="shared" si="217"/>
        <v>No</v>
      </c>
      <c r="V1279" s="5" t="str">
        <f t="shared" si="218"/>
        <v>Answer Required</v>
      </c>
      <c r="W1279" s="6" t="str">
        <f t="shared" si="219"/>
        <v>N/A</v>
      </c>
      <c r="X1279" s="5" t="s">
        <v>2886</v>
      </c>
    </row>
    <row r="1280" spans="1:24" ht="45" x14ac:dyDescent="0.25">
      <c r="A1280" s="77">
        <f>VLOOKUP(C1280,'BU and Control BU Listing'!A:E,5,FALSE)</f>
        <v>60100</v>
      </c>
      <c r="B1280" s="80" t="s">
        <v>5986</v>
      </c>
      <c r="C1280" s="22" t="str">
        <f t="shared" si="209"/>
        <v>60100</v>
      </c>
      <c r="D1280" s="22" t="str">
        <f t="shared" si="210"/>
        <v>10130</v>
      </c>
      <c r="E1280" s="21" t="str">
        <f>VLOOKUP(B1280,'Table A as of March 2024'!A:G,7,FALSE)</f>
        <v>Department of Health</v>
      </c>
      <c r="F1280" s="21" t="str">
        <f>VLOOKUP(B1280,'Table A as of March 2024'!A:H,8,FALSE)</f>
        <v>NatlBioterHospPrepPgm-COVID-19</v>
      </c>
      <c r="G1280" s="11" t="str">
        <f>VLOOKUP(B1280,'Table A as of March 2024'!A:I,9,FALSE)</f>
        <v>120</v>
      </c>
      <c r="H1280" t="str">
        <f>VLOOKUP(B1280,'Table A as of March 2024'!A:L,12,FALSE)</f>
        <v>No</v>
      </c>
      <c r="I1280" s="9" t="str">
        <f>VLOOKUP(B1280,'Table A as of March 2024'!A:M,13,FALSE)</f>
        <v>V</v>
      </c>
      <c r="J1280" t="str">
        <f>VLOOKUP(B1280,'Table A as of March 2024'!A:O,15,FALSE)</f>
        <v>R</v>
      </c>
      <c r="K1280" t="str">
        <f>VLOOKUP(G1280,'ACFR Class Vlookup'!A:B,2,FALSE)</f>
        <v>Governmental</v>
      </c>
      <c r="L1280" s="1" t="str">
        <f>VLOOKUP(D1280,'Fund Information'!A:F,6,FALSE)</f>
        <v>CFDA 93.889 - National Bioterrorism Hospital Preparedness Program - This award is revised to add an Administrative Supplement in support of COVID-19 Funding.</v>
      </c>
      <c r="M1280" s="6" t="str">
        <f t="shared" si="211"/>
        <v>N/A</v>
      </c>
      <c r="N1280" s="6" t="s">
        <v>2886</v>
      </c>
      <c r="O1280" s="6" t="str">
        <f t="shared" si="212"/>
        <v>N/A</v>
      </c>
      <c r="P1280" s="5" t="s">
        <v>2886</v>
      </c>
      <c r="Q1280" s="6" t="str">
        <f t="shared" si="213"/>
        <v>N/A</v>
      </c>
      <c r="R1280" s="7" t="str">
        <f t="shared" si="214"/>
        <v>Yes</v>
      </c>
      <c r="S1280" s="5" t="str">
        <f t="shared" si="215"/>
        <v>Answer Required</v>
      </c>
      <c r="T1280" s="6" t="str">
        <f t="shared" si="216"/>
        <v>N/A</v>
      </c>
      <c r="U1280" s="7" t="str">
        <f t="shared" si="217"/>
        <v>No</v>
      </c>
      <c r="V1280" s="5" t="str">
        <f t="shared" si="218"/>
        <v>Answer Required</v>
      </c>
      <c r="W1280" s="6" t="str">
        <f t="shared" si="219"/>
        <v>N/A</v>
      </c>
      <c r="X1280" s="5" t="s">
        <v>2886</v>
      </c>
    </row>
    <row r="1281" spans="1:24" ht="60" x14ac:dyDescent="0.25">
      <c r="A1281" s="77">
        <f>VLOOKUP(C1281,'BU and Control BU Listing'!A:E,5,FALSE)</f>
        <v>60100</v>
      </c>
      <c r="B1281" s="80" t="s">
        <v>5987</v>
      </c>
      <c r="C1281" s="22" t="str">
        <f t="shared" si="209"/>
        <v>60100</v>
      </c>
      <c r="D1281" s="22" t="str">
        <f t="shared" si="210"/>
        <v>10140</v>
      </c>
      <c r="E1281" s="21" t="str">
        <f>VLOOKUP(B1281,'Table A as of March 2024'!A:G,7,FALSE)</f>
        <v>Department of Health</v>
      </c>
      <c r="F1281" s="21" t="str">
        <f>VLOOKUP(B1281,'Table A as of March 2024'!A:H,8,FALSE)</f>
        <v>RyanWhtHIV/AIDSPrgPtB-COVID-19</v>
      </c>
      <c r="G1281" s="11" t="str">
        <f>VLOOKUP(B1281,'Table A as of March 2024'!A:I,9,FALSE)</f>
        <v>120</v>
      </c>
      <c r="H1281" t="str">
        <f>VLOOKUP(B1281,'Table A as of March 2024'!A:L,12,FALSE)</f>
        <v>No</v>
      </c>
      <c r="I1281" s="9" t="str">
        <f>VLOOKUP(B1281,'Table A as of March 2024'!A:M,13,FALSE)</f>
        <v>V</v>
      </c>
      <c r="J1281" t="str">
        <f>VLOOKUP(B1281,'Table A as of March 2024'!A:O,15,FALSE)</f>
        <v>R</v>
      </c>
      <c r="K1281" t="str">
        <f>VLOOKUP(G1281,'ACFR Class Vlookup'!A:B,2,FALSE)</f>
        <v>Governmental</v>
      </c>
      <c r="L1281" s="1" t="str">
        <f>VLOOKUP(D1281,'Fund Information'!A:F,6,FALSE)</f>
        <v>CFDA 93.917 – HIV Care Formula Grants - Ryan White HIV/AIDS Program Part B COVID19 Response - This funding should be used for preventing, preparing for, and responding to COVID19, as needs evolve for clients of Ryan White HIV/AIDS Program (RWHAP) recipients.</v>
      </c>
      <c r="M1281" s="6" t="str">
        <f t="shared" si="211"/>
        <v>N/A</v>
      </c>
      <c r="N1281" s="6" t="s">
        <v>2886</v>
      </c>
      <c r="O1281" s="6" t="str">
        <f t="shared" si="212"/>
        <v>N/A</v>
      </c>
      <c r="P1281" s="5" t="s">
        <v>2886</v>
      </c>
      <c r="Q1281" s="6" t="str">
        <f t="shared" si="213"/>
        <v>N/A</v>
      </c>
      <c r="R1281" s="7" t="str">
        <f t="shared" si="214"/>
        <v>Yes</v>
      </c>
      <c r="S1281" s="5" t="str">
        <f t="shared" si="215"/>
        <v>Answer Required</v>
      </c>
      <c r="T1281" s="6" t="str">
        <f t="shared" si="216"/>
        <v>N/A</v>
      </c>
      <c r="U1281" s="7" t="str">
        <f t="shared" si="217"/>
        <v>No</v>
      </c>
      <c r="V1281" s="5" t="str">
        <f t="shared" si="218"/>
        <v>Answer Required</v>
      </c>
      <c r="W1281" s="6" t="str">
        <f t="shared" si="219"/>
        <v>N/A</v>
      </c>
      <c r="X1281" s="5" t="s">
        <v>2886</v>
      </c>
    </row>
    <row r="1282" spans="1:24" ht="75" x14ac:dyDescent="0.25">
      <c r="A1282" s="77">
        <f>VLOOKUP(C1282,'BU and Control BU Listing'!A:E,5,FALSE)</f>
        <v>60100</v>
      </c>
      <c r="B1282" s="80" t="s">
        <v>5988</v>
      </c>
      <c r="C1282" s="22" t="str">
        <f t="shared" si="209"/>
        <v>60100</v>
      </c>
      <c r="D1282" s="22" t="str">
        <f t="shared" si="210"/>
        <v>10150</v>
      </c>
      <c r="E1282" s="21" t="str">
        <f>VLOOKUP(B1282,'Table A as of March 2024'!A:G,7,FALSE)</f>
        <v>Department of Health</v>
      </c>
      <c r="F1282" s="21" t="str">
        <f>VLOOKUP(B1282,'Table A as of March 2024'!A:H,8,FALSE)</f>
        <v>ChldNtrtnPrgGrntsToSt-COVID-19</v>
      </c>
      <c r="G1282" s="11" t="str">
        <f>VLOOKUP(B1282,'Table A as of March 2024'!A:I,9,FALSE)</f>
        <v>120</v>
      </c>
      <c r="H1282" t="str">
        <f>VLOOKUP(B1282,'Table A as of March 2024'!A:L,12,FALSE)</f>
        <v>No</v>
      </c>
      <c r="I1282" s="9" t="str">
        <f>VLOOKUP(B1282,'Table A as of March 2024'!A:M,13,FALSE)</f>
        <v>V</v>
      </c>
      <c r="J1282" t="str">
        <f>VLOOKUP(B1282,'Table A as of March 2024'!A:O,15,FALSE)</f>
        <v>R</v>
      </c>
      <c r="K1282" t="str">
        <f>VLOOKUP(G1282,'ACFR Class Vlookup'!A:B,2,FALSE)</f>
        <v>Governmental</v>
      </c>
      <c r="L1282" s="1" t="str">
        <f>VLOOKUP(D1282,'Fund Information'!A:F,6,FALSE)</f>
        <v>Child Nutrition Program CARES Grants to States. CFDA 10.555; National School Lunch Program. Provides Federal funding to assist States, through cash grants and food donations, in providing a nutritious nonprofit lunch service for school children and to encourage the domestic consumption of nutritious agricultural commodities as related to COVID-19.</v>
      </c>
      <c r="M1282" s="6" t="str">
        <f t="shared" si="211"/>
        <v>N/A</v>
      </c>
      <c r="N1282" s="6" t="s">
        <v>2886</v>
      </c>
      <c r="O1282" s="6" t="str">
        <f t="shared" si="212"/>
        <v>N/A</v>
      </c>
      <c r="P1282" s="5" t="s">
        <v>2886</v>
      </c>
      <c r="Q1282" s="6" t="str">
        <f t="shared" si="213"/>
        <v>N/A</v>
      </c>
      <c r="R1282" s="7" t="str">
        <f t="shared" si="214"/>
        <v>Yes</v>
      </c>
      <c r="S1282" s="5" t="str">
        <f t="shared" si="215"/>
        <v>Answer Required</v>
      </c>
      <c r="T1282" s="6" t="str">
        <f t="shared" si="216"/>
        <v>N/A</v>
      </c>
      <c r="U1282" s="7" t="str">
        <f t="shared" si="217"/>
        <v>No</v>
      </c>
      <c r="V1282" s="5" t="str">
        <f t="shared" si="218"/>
        <v>Answer Required</v>
      </c>
      <c r="W1282" s="6" t="str">
        <f t="shared" si="219"/>
        <v>N/A</v>
      </c>
      <c r="X1282" s="5" t="s">
        <v>2886</v>
      </c>
    </row>
    <row r="1283" spans="1:24" ht="105" x14ac:dyDescent="0.25">
      <c r="A1283" s="77">
        <f>VLOOKUP(C1283,'BU and Control BU Listing'!A:E,5,FALSE)</f>
        <v>60100</v>
      </c>
      <c r="B1283" s="80" t="s">
        <v>5989</v>
      </c>
      <c r="C1283" s="22" t="str">
        <f t="shared" ref="C1283:C1346" si="220">LEFT(B1283,5)</f>
        <v>60100</v>
      </c>
      <c r="D1283" s="22" t="str">
        <f t="shared" ref="D1283:D1346" si="221">RIGHT(B1283,5)</f>
        <v>10170</v>
      </c>
      <c r="E1283" s="21" t="str">
        <f>VLOOKUP(B1283,'Table A as of March 2024'!A:G,7,FALSE)</f>
        <v>Department of Health</v>
      </c>
      <c r="F1283" s="21" t="str">
        <f>VLOOKUP(B1283,'Table A as of March 2024'!A:H,8,FALSE)</f>
        <v>Epi&amp;LabCpctyInfctsDis-COVID-19</v>
      </c>
      <c r="G1283" s="11" t="str">
        <f>VLOOKUP(B1283,'Table A as of March 2024'!A:I,9,FALSE)</f>
        <v>120</v>
      </c>
      <c r="H1283" t="str">
        <f>VLOOKUP(B1283,'Table A as of March 2024'!A:L,12,FALSE)</f>
        <v>No</v>
      </c>
      <c r="I1283" s="9" t="str">
        <f>VLOOKUP(B1283,'Table A as of March 2024'!A:M,13,FALSE)</f>
        <v>V</v>
      </c>
      <c r="J1283" t="str">
        <f>VLOOKUP(B1283,'Table A as of March 2024'!A:O,15,FALSE)</f>
        <v>R</v>
      </c>
      <c r="K1283" t="str">
        <f>VLOOKUP(G1283,'ACFR Class Vlookup'!A:B,2,FALSE)</f>
        <v>Governmental</v>
      </c>
      <c r="L1283" s="1" t="str">
        <f>VLOOKUP(D1283,'Fund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283" s="6" t="str">
        <f t="shared" ref="M1283:M1346" si="222">IF(L1283="","Answer Required","N/A")</f>
        <v>N/A</v>
      </c>
      <c r="N1283" s="6" t="s">
        <v>2886</v>
      </c>
      <c r="O1283" s="6" t="str">
        <f t="shared" ref="O1283:O1346" si="223">IF(N1283="No","Answer Required","N/A")</f>
        <v>N/A</v>
      </c>
      <c r="P1283" s="5" t="s">
        <v>2886</v>
      </c>
      <c r="Q1283" s="6" t="str">
        <f t="shared" ref="Q1283:Q1346" si="224">IF(P1283="No","Answer Required","N/A")</f>
        <v>N/A</v>
      </c>
      <c r="R1283" s="7" t="str">
        <f t="shared" ref="R1283:R1346" si="225">IF(J1283="R","Yes","No")</f>
        <v>Yes</v>
      </c>
      <c r="S1283" s="5" t="str">
        <f t="shared" ref="S1283:S1346" si="226">IF($K1283="Governmental","Answer Required","N/A")</f>
        <v>Answer Required</v>
      </c>
      <c r="T1283" s="6" t="str">
        <f t="shared" ref="T1283:T1346" si="227">IF(AND(S1283="Yes",R1283="Yes"),"Answer Required",IF(AND(S1283="no",R1283="no"),"Answer Required","N/A"))</f>
        <v>N/A</v>
      </c>
      <c r="U1283" s="7" t="str">
        <f t="shared" ref="U1283:U1346" si="228">IF(J1283="C","Yes","No")</f>
        <v>No</v>
      </c>
      <c r="V1283" s="5" t="str">
        <f t="shared" ref="V1283:V1346" si="229">IF($K1283="Governmental","Answer Required","N/A")</f>
        <v>Answer Required</v>
      </c>
      <c r="W1283" s="6" t="str">
        <f t="shared" ref="W1283:W1346" si="230">IF(AND(V1283="Yes",U1283="Yes"),"Answer Required",IF(AND(V1283="no",U1283="no"),"Answer Required","N/A"))</f>
        <v>N/A</v>
      </c>
      <c r="X1283" s="5" t="s">
        <v>2886</v>
      </c>
    </row>
    <row r="1284" spans="1:24" ht="60" x14ac:dyDescent="0.25">
      <c r="A1284" s="77">
        <f>VLOOKUP(C1284,'BU and Control BU Listing'!A:E,5,FALSE)</f>
        <v>60100</v>
      </c>
      <c r="B1284" s="80" t="s">
        <v>5990</v>
      </c>
      <c r="C1284" s="22" t="str">
        <f t="shared" si="220"/>
        <v>60100</v>
      </c>
      <c r="D1284" s="22" t="str">
        <f t="shared" si="221"/>
        <v>10330</v>
      </c>
      <c r="E1284" s="21" t="str">
        <f>VLOOKUP(B1284,'Table A as of March 2024'!A:G,7,FALSE)</f>
        <v>Department of Health</v>
      </c>
      <c r="F1284" s="21" t="str">
        <f>VLOOKUP(B1284,'Table A as of March 2024'!A:H,8,FALSE)</f>
        <v>ImmnztnVaccineChldren-COVID-19</v>
      </c>
      <c r="G1284" s="11" t="str">
        <f>VLOOKUP(B1284,'Table A as of March 2024'!A:I,9,FALSE)</f>
        <v>120</v>
      </c>
      <c r="H1284" t="str">
        <f>VLOOKUP(B1284,'Table A as of March 2024'!A:L,12,FALSE)</f>
        <v>No</v>
      </c>
      <c r="I1284" s="9" t="str">
        <f>VLOOKUP(B1284,'Table A as of March 2024'!A:M,13,FALSE)</f>
        <v>V</v>
      </c>
      <c r="J1284" t="str">
        <f>VLOOKUP(B1284,'Table A as of March 2024'!A:O,15,FALSE)</f>
        <v>R</v>
      </c>
      <c r="K1284" t="str">
        <f>VLOOKUP(G1284,'ACFR Class Vlookup'!A:B,2,FALSE)</f>
        <v>Governmental</v>
      </c>
      <c r="L1284" s="1" t="str">
        <f>VLOOKUP(D1284,'Fund Information'!A:F,6,FALSE)</f>
        <v>CFDA 93.268; Immunization Cooperative Agreements. Provides Federal funding for costs, as related to COVID-19, of establishing and maintaining preventive health service programs to immunize individuals  against vaccine-preventable diseases.</v>
      </c>
      <c r="M1284" s="6" t="str">
        <f t="shared" si="222"/>
        <v>N/A</v>
      </c>
      <c r="N1284" s="6" t="s">
        <v>2886</v>
      </c>
      <c r="O1284" s="6" t="str">
        <f t="shared" si="223"/>
        <v>N/A</v>
      </c>
      <c r="P1284" s="5" t="s">
        <v>2886</v>
      </c>
      <c r="Q1284" s="6" t="str">
        <f t="shared" si="224"/>
        <v>N/A</v>
      </c>
      <c r="R1284" s="7" t="str">
        <f t="shared" si="225"/>
        <v>Yes</v>
      </c>
      <c r="S1284" s="5" t="str">
        <f t="shared" si="226"/>
        <v>Answer Required</v>
      </c>
      <c r="T1284" s="6" t="str">
        <f t="shared" si="227"/>
        <v>N/A</v>
      </c>
      <c r="U1284" s="7" t="str">
        <f t="shared" si="228"/>
        <v>No</v>
      </c>
      <c r="V1284" s="5" t="str">
        <f t="shared" si="229"/>
        <v>Answer Required</v>
      </c>
      <c r="W1284" s="6" t="str">
        <f t="shared" si="230"/>
        <v>N/A</v>
      </c>
      <c r="X1284" s="5" t="s">
        <v>2886</v>
      </c>
    </row>
    <row r="1285" spans="1:24" ht="60" x14ac:dyDescent="0.25">
      <c r="A1285" s="77">
        <f>VLOOKUP(C1285,'BU and Control BU Listing'!A:E,5,FALSE)</f>
        <v>60100</v>
      </c>
      <c r="B1285" s="80" t="s">
        <v>5991</v>
      </c>
      <c r="C1285" s="22" t="str">
        <f t="shared" si="220"/>
        <v>60100</v>
      </c>
      <c r="D1285" s="22" t="str">
        <f t="shared" si="221"/>
        <v>10360</v>
      </c>
      <c r="E1285" s="21" t="str">
        <f>VLOOKUP(B1285,'Table A as of March 2024'!A:G,7,FALSE)</f>
        <v>Department of Health</v>
      </c>
      <c r="F1285" s="21" t="str">
        <f>VLOOKUP(B1285,'Table A as of March 2024'!A:H,8,FALSE)</f>
        <v>InjryPrvCtrlRsrchComm-COVID-19</v>
      </c>
      <c r="G1285" s="11" t="str">
        <f>VLOOKUP(B1285,'Table A as of March 2024'!A:I,9,FALSE)</f>
        <v>120</v>
      </c>
      <c r="H1285" t="str">
        <f>VLOOKUP(B1285,'Table A as of March 2024'!A:L,12,FALSE)</f>
        <v>No</v>
      </c>
      <c r="I1285" s="9" t="str">
        <f>VLOOKUP(B1285,'Table A as of March 2024'!A:M,13,FALSE)</f>
        <v>V</v>
      </c>
      <c r="J1285" t="str">
        <f>VLOOKUP(B1285,'Table A as of March 2024'!A:O,15,FALSE)</f>
        <v>R</v>
      </c>
      <c r="K1285" t="str">
        <f>VLOOKUP(G1285,'ACFR Class Vlookup'!A:B,2,FALSE)</f>
        <v>Governmental</v>
      </c>
      <c r="L1285" s="1" t="str">
        <f>VLOOKUP(D1285,'Fund Information'!A:F,6,FALSE)</f>
        <v>CFDA 93.136; Injury Prevention and Control Research and State and Community Based Programs. Provides Federal funding for costs incurred, as related to COVID-19, to develop, implement, and promote effective injury and violence prevention and control practices.</v>
      </c>
      <c r="M1285" s="6" t="str">
        <f t="shared" si="222"/>
        <v>N/A</v>
      </c>
      <c r="N1285" s="6" t="s">
        <v>2886</v>
      </c>
      <c r="O1285" s="6" t="str">
        <f t="shared" si="223"/>
        <v>N/A</v>
      </c>
      <c r="P1285" s="5" t="s">
        <v>2886</v>
      </c>
      <c r="Q1285" s="6" t="str">
        <f t="shared" si="224"/>
        <v>N/A</v>
      </c>
      <c r="R1285" s="7" t="str">
        <f t="shared" si="225"/>
        <v>Yes</v>
      </c>
      <c r="S1285" s="5" t="str">
        <f t="shared" si="226"/>
        <v>Answer Required</v>
      </c>
      <c r="T1285" s="6" t="str">
        <f t="shared" si="227"/>
        <v>N/A</v>
      </c>
      <c r="U1285" s="7" t="str">
        <f t="shared" si="228"/>
        <v>No</v>
      </c>
      <c r="V1285" s="5" t="str">
        <f t="shared" si="229"/>
        <v>Answer Required</v>
      </c>
      <c r="W1285" s="6" t="str">
        <f t="shared" si="230"/>
        <v>N/A</v>
      </c>
      <c r="X1285" s="5" t="s">
        <v>2886</v>
      </c>
    </row>
    <row r="1286" spans="1:24" ht="105" x14ac:dyDescent="0.25">
      <c r="A1286" s="77">
        <f>VLOOKUP(C1286,'BU and Control BU Listing'!A:E,5,FALSE)</f>
        <v>60100</v>
      </c>
      <c r="B1286" s="80" t="s">
        <v>5992</v>
      </c>
      <c r="C1286" s="22" t="str">
        <f t="shared" si="220"/>
        <v>60100</v>
      </c>
      <c r="D1286" s="22" t="str">
        <f t="shared" si="221"/>
        <v>10390</v>
      </c>
      <c r="E1286" s="21" t="str">
        <f>VLOOKUP(B1286,'Table A as of March 2024'!A:G,7,FALSE)</f>
        <v>Department of Health</v>
      </c>
      <c r="F1286" s="21" t="str">
        <f>VLOOKUP(B1286,'Table A as of March 2024'!A:H,8,FALSE)</f>
        <v>SrvyCertHlthCrPvdrSup-COVID-19</v>
      </c>
      <c r="G1286" s="11" t="str">
        <f>VLOOKUP(B1286,'Table A as of March 2024'!A:I,9,FALSE)</f>
        <v>120</v>
      </c>
      <c r="H1286" t="str">
        <f>VLOOKUP(B1286,'Table A as of March 2024'!A:L,12,FALSE)</f>
        <v>No</v>
      </c>
      <c r="I1286" s="9" t="str">
        <f>VLOOKUP(B1286,'Table A as of March 2024'!A:M,13,FALSE)</f>
        <v>V</v>
      </c>
      <c r="J1286" t="str">
        <f>VLOOKUP(B1286,'Table A as of March 2024'!A:O,15,FALSE)</f>
        <v>R</v>
      </c>
      <c r="K1286" t="str">
        <f>VLOOKUP(G1286,'ACFR Class Vlookup'!A:B,2,FALSE)</f>
        <v>Governmental</v>
      </c>
      <c r="L1286" s="1" t="str">
        <f>VLOOKUP(D1286,'Fund Information'!A:F,6,FALSE)</f>
        <v>CFDA 93.777; State Survey and Certification of Health Care Providers and Suppliers (Title XVIII) Medicare. Provides Federal funding for costs incurred, as related to COVID-19, to any State which is able and willing to determine through its State health agency or other appropriate State agency that providers and suppliers of health care services are in compliance with Federal regulatory health and safety standards and conditions of participation.</v>
      </c>
      <c r="M1286" s="6" t="str">
        <f t="shared" si="222"/>
        <v>N/A</v>
      </c>
      <c r="N1286" s="6" t="s">
        <v>2886</v>
      </c>
      <c r="O1286" s="6" t="str">
        <f t="shared" si="223"/>
        <v>N/A</v>
      </c>
      <c r="P1286" s="5" t="s">
        <v>2886</v>
      </c>
      <c r="Q1286" s="6" t="str">
        <f t="shared" si="224"/>
        <v>N/A</v>
      </c>
      <c r="R1286" s="7" t="str">
        <f t="shared" si="225"/>
        <v>Yes</v>
      </c>
      <c r="S1286" s="5" t="str">
        <f t="shared" si="226"/>
        <v>Answer Required</v>
      </c>
      <c r="T1286" s="6" t="str">
        <f t="shared" si="227"/>
        <v>N/A</v>
      </c>
      <c r="U1286" s="7" t="str">
        <f t="shared" si="228"/>
        <v>No</v>
      </c>
      <c r="V1286" s="5" t="str">
        <f t="shared" si="229"/>
        <v>Answer Required</v>
      </c>
      <c r="W1286" s="6" t="str">
        <f t="shared" si="230"/>
        <v>N/A</v>
      </c>
      <c r="X1286" s="5" t="s">
        <v>2886</v>
      </c>
    </row>
    <row r="1287" spans="1:24" ht="150" x14ac:dyDescent="0.25">
      <c r="A1287" s="77">
        <f>VLOOKUP(C1287,'BU and Control BU Listing'!A:E,5,FALSE)</f>
        <v>60100</v>
      </c>
      <c r="B1287" s="80" t="s">
        <v>5993</v>
      </c>
      <c r="C1287" s="22" t="str">
        <f t="shared" si="220"/>
        <v>60100</v>
      </c>
      <c r="D1287" s="22" t="str">
        <f t="shared" si="221"/>
        <v>10440</v>
      </c>
      <c r="E1287" s="21" t="str">
        <f>VLOOKUP(B1287,'Table A as of March 2024'!A:G,7,FALSE)</f>
        <v>Department of Health</v>
      </c>
      <c r="F1287" s="21" t="str">
        <f>VLOOKUP(B1287,'Table A as of March 2024'!A:H,8,FALSE)</f>
        <v>SpclSuplmtlFoodPgmWIC-COVID-19</v>
      </c>
      <c r="G1287" s="11" t="str">
        <f>VLOOKUP(B1287,'Table A as of March 2024'!A:I,9,FALSE)</f>
        <v>120</v>
      </c>
      <c r="H1287" t="str">
        <f>VLOOKUP(B1287,'Table A as of March 2024'!A:L,12,FALSE)</f>
        <v>No</v>
      </c>
      <c r="I1287" s="9" t="str">
        <f>VLOOKUP(B1287,'Table A as of March 2024'!A:M,13,FALSE)</f>
        <v>V</v>
      </c>
      <c r="J1287" t="str">
        <f>VLOOKUP(B1287,'Table A as of March 2024'!A:O,15,FALSE)</f>
        <v>R</v>
      </c>
      <c r="K1287" t="str">
        <f>VLOOKUP(G1287,'ACFR Class Vlookup'!A:B,2,FALSE)</f>
        <v>Governmental</v>
      </c>
      <c r="L1287" s="1" t="str">
        <f>VLOOKUP(D1287,'Fund Information'!A:F,6,FALSE)</f>
        <v>Special Supplemental Food Program WIC. Provides Federal funds, as related to COVID-19, to provide low-income pregnant, breastfeeding and postpartum women, infants, and children to age five who have been determined to be at nutritional risk, supplemental nutritious foods, nutrition education, and referrals to health and social services at no cost. WIC also promotes and supports breastfeeding as the feeding method of choice for infants, provides substance abuse education and promotes immunization and other aspects of healthy living. The Families First Coronavirus Response Act (FFCRA) of 2020 provided the WIC Program with monies to remain available through September 30, 2021.</v>
      </c>
      <c r="M1287" s="6" t="str">
        <f t="shared" si="222"/>
        <v>N/A</v>
      </c>
      <c r="N1287" s="6" t="s">
        <v>2886</v>
      </c>
      <c r="O1287" s="6" t="str">
        <f t="shared" si="223"/>
        <v>N/A</v>
      </c>
      <c r="P1287" s="5" t="s">
        <v>2886</v>
      </c>
      <c r="Q1287" s="6" t="str">
        <f t="shared" si="224"/>
        <v>N/A</v>
      </c>
      <c r="R1287" s="7" t="str">
        <f t="shared" si="225"/>
        <v>Yes</v>
      </c>
      <c r="S1287" s="5" t="str">
        <f t="shared" si="226"/>
        <v>Answer Required</v>
      </c>
      <c r="T1287" s="6" t="str">
        <f t="shared" si="227"/>
        <v>N/A</v>
      </c>
      <c r="U1287" s="7" t="str">
        <f t="shared" si="228"/>
        <v>No</v>
      </c>
      <c r="V1287" s="5" t="str">
        <f t="shared" si="229"/>
        <v>Answer Required</v>
      </c>
      <c r="W1287" s="6" t="str">
        <f t="shared" si="230"/>
        <v>N/A</v>
      </c>
      <c r="X1287" s="5" t="s">
        <v>2886</v>
      </c>
    </row>
    <row r="1288" spans="1:24" ht="30" x14ac:dyDescent="0.25">
      <c r="A1288" s="77">
        <f>VLOOKUP(C1288,'BU and Control BU Listing'!A:E,5,FALSE)</f>
        <v>60100</v>
      </c>
      <c r="B1288" s="80" t="s">
        <v>8265</v>
      </c>
      <c r="C1288" s="22" t="str">
        <f t="shared" si="220"/>
        <v>60100</v>
      </c>
      <c r="D1288" s="22" t="str">
        <f t="shared" si="221"/>
        <v>10740</v>
      </c>
      <c r="E1288" s="21" t="str">
        <f>VLOOKUP(B1288,'Table A as of March 2024'!A:G,7,FALSE)</f>
        <v>Department of Health</v>
      </c>
      <c r="F1288" s="21" t="str">
        <f>VLOOKUP(B1288,'Table A as of March 2024'!A:H,8,FALSE)</f>
        <v>FEMA - VDH - COVID-19</v>
      </c>
      <c r="G1288" s="11" t="str">
        <f>VLOOKUP(B1288,'Table A as of March 2024'!A:I,9,FALSE)</f>
        <v>120</v>
      </c>
      <c r="H1288" t="str">
        <f>VLOOKUP(B1288,'Table A as of March 2024'!A:L,12,FALSE)</f>
        <v>No</v>
      </c>
      <c r="I1288" s="9" t="str">
        <f>VLOOKUP(B1288,'Table A as of March 2024'!A:M,13,FALSE)</f>
        <v>V</v>
      </c>
      <c r="J1288" t="str">
        <f>VLOOKUP(B1288,'Table A as of March 2024'!A:O,15,FALSE)</f>
        <v>R</v>
      </c>
      <c r="K1288" t="str">
        <f>VLOOKUP(G1288,'ACFR Class Vlookup'!A:B,2,FALSE)</f>
        <v>Governmental</v>
      </c>
      <c r="L1288" s="1" t="str">
        <f>VLOOKUP(D1288,'Fund Information'!A:F,6,FALSE)</f>
        <v>Federal Emergency Management Agency (FEMA) - VDEM Pass Thru COVID -19 - VDH Contractual Obligations</v>
      </c>
      <c r="M1288" s="6" t="str">
        <f t="shared" si="222"/>
        <v>N/A</v>
      </c>
      <c r="N1288" s="6" t="s">
        <v>2886</v>
      </c>
      <c r="O1288" s="6" t="str">
        <f t="shared" si="223"/>
        <v>N/A</v>
      </c>
      <c r="P1288" s="5" t="s">
        <v>2886</v>
      </c>
      <c r="Q1288" s="6" t="str">
        <f t="shared" si="224"/>
        <v>N/A</v>
      </c>
      <c r="R1288" s="7" t="str">
        <f t="shared" si="225"/>
        <v>Yes</v>
      </c>
      <c r="S1288" s="5" t="str">
        <f t="shared" si="226"/>
        <v>Answer Required</v>
      </c>
      <c r="T1288" s="6" t="str">
        <f t="shared" si="227"/>
        <v>N/A</v>
      </c>
      <c r="U1288" s="7" t="str">
        <f t="shared" si="228"/>
        <v>No</v>
      </c>
      <c r="V1288" s="5" t="str">
        <f t="shared" si="229"/>
        <v>Answer Required</v>
      </c>
      <c r="W1288" s="6" t="str">
        <f t="shared" si="230"/>
        <v>N/A</v>
      </c>
      <c r="X1288" s="5" t="s">
        <v>2886</v>
      </c>
    </row>
    <row r="1289" spans="1:24" ht="135" x14ac:dyDescent="0.25">
      <c r="A1289" s="77">
        <f>VLOOKUP(C1289,'BU and Control BU Listing'!A:E,5,FALSE)</f>
        <v>60100</v>
      </c>
      <c r="B1289" s="80" t="s">
        <v>8266</v>
      </c>
      <c r="C1289" s="22" t="str">
        <f t="shared" si="220"/>
        <v>60100</v>
      </c>
      <c r="D1289" s="22" t="str">
        <f t="shared" si="221"/>
        <v>10830</v>
      </c>
      <c r="E1289" s="21" t="str">
        <f>VLOOKUP(B1289,'Table A as of March 2024'!A:G,7,FALSE)</f>
        <v>Department of Health</v>
      </c>
      <c r="F1289" s="21" t="str">
        <f>VLOOKUP(B1289,'Table A as of March 2024'!A:H,8,FALSE)</f>
        <v>ARP-MIEC HomeVisiting-COVID-19</v>
      </c>
      <c r="G1289" s="11" t="str">
        <f>VLOOKUP(B1289,'Table A as of March 2024'!A:I,9,FALSE)</f>
        <v>120</v>
      </c>
      <c r="H1289" t="str">
        <f>VLOOKUP(B1289,'Table A as of March 2024'!A:L,12,FALSE)</f>
        <v>No</v>
      </c>
      <c r="I1289" s="9" t="str">
        <f>VLOOKUP(B1289,'Table A as of March 2024'!A:M,13,FALSE)</f>
        <v>V</v>
      </c>
      <c r="J1289" t="str">
        <f>VLOOKUP(B1289,'Table A as of March 2024'!A:O,15,FALSE)</f>
        <v>R</v>
      </c>
      <c r="K1289" t="str">
        <f>VLOOKUP(G1289,'ACFR Class Vlookup'!A:B,2,FALSE)</f>
        <v>Governmental</v>
      </c>
      <c r="L1289" s="1" t="str">
        <f>VLOOKUP(D1289,'Fund Information'!A:F,6,FALSE)</f>
        <v>ALN 93.870; Maternal, Infant and Early Childhood Home Visiting Grant. The goals of the Maternal, Infant, and Early Childhood Home Visiting Program (MIECHV Program) are to: (1) strengthen and improve the programs and activities carried out under Title V of the Social Security Act; (2) improve coordination of services for at-risk communities; and (3) identify and provide comprehensive services to improve outcomes for eligible families who reside in at-risk communities.
Part of American Rescue Plan (ARP)</v>
      </c>
      <c r="M1289" s="6" t="str">
        <f t="shared" si="222"/>
        <v>N/A</v>
      </c>
      <c r="N1289" s="6" t="s">
        <v>2886</v>
      </c>
      <c r="O1289" s="6" t="str">
        <f t="shared" si="223"/>
        <v>N/A</v>
      </c>
      <c r="P1289" s="5" t="s">
        <v>2886</v>
      </c>
      <c r="Q1289" s="6" t="str">
        <f t="shared" si="224"/>
        <v>N/A</v>
      </c>
      <c r="R1289" s="7" t="str">
        <f t="shared" si="225"/>
        <v>Yes</v>
      </c>
      <c r="S1289" s="5" t="str">
        <f t="shared" si="226"/>
        <v>Answer Required</v>
      </c>
      <c r="T1289" s="6" t="str">
        <f t="shared" si="227"/>
        <v>N/A</v>
      </c>
      <c r="U1289" s="7" t="str">
        <f t="shared" si="228"/>
        <v>No</v>
      </c>
      <c r="V1289" s="5" t="str">
        <f t="shared" si="229"/>
        <v>Answer Required</v>
      </c>
      <c r="W1289" s="6" t="str">
        <f t="shared" si="230"/>
        <v>N/A</v>
      </c>
      <c r="X1289" s="5" t="s">
        <v>2886</v>
      </c>
    </row>
    <row r="1290" spans="1:24" ht="135" x14ac:dyDescent="0.25">
      <c r="A1290" s="77">
        <f>VLOOKUP(C1290,'BU and Control BU Listing'!A:E,5,FALSE)</f>
        <v>60100</v>
      </c>
      <c r="B1290" s="80" t="s">
        <v>8267</v>
      </c>
      <c r="C1290" s="22" t="str">
        <f t="shared" si="220"/>
        <v>60100</v>
      </c>
      <c r="D1290" s="22" t="str">
        <f t="shared" si="221"/>
        <v>12050</v>
      </c>
      <c r="E1290" s="21" t="str">
        <f>VLOOKUP(B1290,'Table A as of March 2024'!A:G,7,FALSE)</f>
        <v>Department of Health</v>
      </c>
      <c r="F1290" s="21" t="str">
        <f>VLOOKUP(B1290,'Table A as of March 2024'!A:H,8,FALSE)</f>
        <v>HlthDptRspnPblcHlthCr-COVID-19</v>
      </c>
      <c r="G1290" s="11" t="str">
        <f>VLOOKUP(B1290,'Table A as of March 2024'!A:I,9,FALSE)</f>
        <v>120</v>
      </c>
      <c r="H1290" t="str">
        <f>VLOOKUP(B1290,'Table A as of March 2024'!A:L,12,FALSE)</f>
        <v>No</v>
      </c>
      <c r="I1290" s="9" t="str">
        <f>VLOOKUP(B1290,'Table A as of March 2024'!A:M,13,FALSE)</f>
        <v>V</v>
      </c>
      <c r="J1290" t="str">
        <f>VLOOKUP(B1290,'Table A as of March 2024'!A:O,15,FALSE)</f>
        <v>R</v>
      </c>
      <c r="K1290" t="str">
        <f>VLOOKUP(G1290,'ACFR Class Vlookup'!A:B,2,FALSE)</f>
        <v>Governmental</v>
      </c>
      <c r="L1290" s="1" t="str">
        <f>VLOOKUP(D1290,'Fund Information'!A:F,6,FALSE)</f>
        <v>ALN 93.391; Activities to Support State, Tribal, Local and Territorial (STLT) Health Department Response to Public Health or Healthcare Crises. Funding to (1) establish a pool of organizations capable of rapidly providing essential expertise to governmental public health entities involved in a response, and (2) to fund select awardees to provide that support, when required, based on CDC’s determination of need. Funds to address COVID-19 health disparities among populations at high-risk and underserved, including racial and ethnic minority populations and rural communities.</v>
      </c>
      <c r="M1290" s="6" t="str">
        <f t="shared" si="222"/>
        <v>N/A</v>
      </c>
      <c r="N1290" s="6" t="s">
        <v>2886</v>
      </c>
      <c r="O1290" s="6" t="str">
        <f t="shared" si="223"/>
        <v>N/A</v>
      </c>
      <c r="P1290" s="5" t="s">
        <v>2886</v>
      </c>
      <c r="Q1290" s="6" t="str">
        <f t="shared" si="224"/>
        <v>N/A</v>
      </c>
      <c r="R1290" s="7" t="str">
        <f t="shared" si="225"/>
        <v>Yes</v>
      </c>
      <c r="S1290" s="5" t="str">
        <f t="shared" si="226"/>
        <v>Answer Required</v>
      </c>
      <c r="T1290" s="6" t="str">
        <f t="shared" si="227"/>
        <v>N/A</v>
      </c>
      <c r="U1290" s="7" t="str">
        <f t="shared" si="228"/>
        <v>No</v>
      </c>
      <c r="V1290" s="5" t="str">
        <f t="shared" si="229"/>
        <v>Answer Required</v>
      </c>
      <c r="W1290" s="6" t="str">
        <f t="shared" si="230"/>
        <v>N/A</v>
      </c>
      <c r="X1290" s="5" t="s">
        <v>2886</v>
      </c>
    </row>
    <row r="1291" spans="1:24" ht="165" x14ac:dyDescent="0.25">
      <c r="A1291" s="77">
        <f>VLOOKUP(C1291,'BU and Control BU Listing'!A:E,5,FALSE)</f>
        <v>60100</v>
      </c>
      <c r="B1291" s="80" t="s">
        <v>8268</v>
      </c>
      <c r="C1291" s="22" t="str">
        <f t="shared" si="220"/>
        <v>60100</v>
      </c>
      <c r="D1291" s="22" t="str">
        <f t="shared" si="221"/>
        <v>12110</v>
      </c>
      <c r="E1291" s="21" t="str">
        <f>VLOOKUP(B1291,'Table A as of March 2024'!A:G,7,FALSE)</f>
        <v>Department of Health</v>
      </c>
      <c r="F1291" s="21" t="str">
        <f>VLOOKUP(B1291,'Table A as of March 2024'!A:H,8,FALSE)</f>
        <v>ARP-CrvStLoclFisRecFd-COVID-19</v>
      </c>
      <c r="G1291" s="11" t="str">
        <f>VLOOKUP(B1291,'Table A as of March 2024'!A:I,9,FALSE)</f>
        <v>120</v>
      </c>
      <c r="H1291" t="str">
        <f>VLOOKUP(B1291,'Table A as of March 2024'!A:L,12,FALSE)</f>
        <v>No</v>
      </c>
      <c r="I1291" s="9" t="str">
        <f>VLOOKUP(B1291,'Table A as of March 2024'!A:M,13,FALSE)</f>
        <v>V</v>
      </c>
      <c r="J1291" t="str">
        <f>VLOOKUP(B1291,'Table A as of March 2024'!A:O,15,FALSE)</f>
        <v>R</v>
      </c>
      <c r="K1291" t="str">
        <f>VLOOKUP(G1291,'ACFR Class Vlookup'!A:B,2,FALSE)</f>
        <v>Governmental</v>
      </c>
      <c r="L1291" s="1" t="str">
        <f>VLOOKUP(D1291,'Fund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291" s="6" t="str">
        <f t="shared" si="222"/>
        <v>N/A</v>
      </c>
      <c r="N1291" s="6" t="s">
        <v>2886</v>
      </c>
      <c r="O1291" s="6" t="str">
        <f t="shared" si="223"/>
        <v>N/A</v>
      </c>
      <c r="P1291" s="5" t="s">
        <v>2886</v>
      </c>
      <c r="Q1291" s="6" t="str">
        <f t="shared" si="224"/>
        <v>N/A</v>
      </c>
      <c r="R1291" s="7" t="str">
        <f t="shared" si="225"/>
        <v>Yes</v>
      </c>
      <c r="S1291" s="5" t="str">
        <f t="shared" si="226"/>
        <v>Answer Required</v>
      </c>
      <c r="T1291" s="6" t="str">
        <f t="shared" si="227"/>
        <v>N/A</v>
      </c>
      <c r="U1291" s="7" t="str">
        <f t="shared" si="228"/>
        <v>No</v>
      </c>
      <c r="V1291" s="5" t="str">
        <f t="shared" si="229"/>
        <v>Answer Required</v>
      </c>
      <c r="W1291" s="6" t="str">
        <f t="shared" si="230"/>
        <v>N/A</v>
      </c>
      <c r="X1291" s="5" t="s">
        <v>2886</v>
      </c>
    </row>
    <row r="1292" spans="1:24" ht="105" x14ac:dyDescent="0.25">
      <c r="A1292" s="77">
        <f>VLOOKUP(C1292,'BU and Control BU Listing'!A:E,5,FALSE)</f>
        <v>60100</v>
      </c>
      <c r="B1292" s="80" t="s">
        <v>8269</v>
      </c>
      <c r="C1292" s="22" t="str">
        <f t="shared" si="220"/>
        <v>60100</v>
      </c>
      <c r="D1292" s="22" t="str">
        <f t="shared" si="221"/>
        <v>12180</v>
      </c>
      <c r="E1292" s="21" t="str">
        <f>VLOOKUP(B1292,'Table A as of March 2024'!A:G,7,FALSE)</f>
        <v>Department of Health</v>
      </c>
      <c r="F1292" s="21" t="str">
        <f>VLOOKUP(B1292,'Table A as of March 2024'!A:H,8,FALSE)</f>
        <v>Rural Hlth RsrchCntrs-COVID-19</v>
      </c>
      <c r="G1292" s="11" t="str">
        <f>VLOOKUP(B1292,'Table A as of March 2024'!A:I,9,FALSE)</f>
        <v>120</v>
      </c>
      <c r="H1292" t="str">
        <f>VLOOKUP(B1292,'Table A as of March 2024'!A:L,12,FALSE)</f>
        <v>No</v>
      </c>
      <c r="I1292" s="9" t="str">
        <f>VLOOKUP(B1292,'Table A as of March 2024'!A:M,13,FALSE)</f>
        <v>V</v>
      </c>
      <c r="J1292" t="str">
        <f>VLOOKUP(B1292,'Table A as of March 2024'!A:O,15,FALSE)</f>
        <v>R</v>
      </c>
      <c r="K1292" t="str">
        <f>VLOOKUP(G1292,'ACFR Class Vlookup'!A:B,2,FALSE)</f>
        <v>Governmental</v>
      </c>
      <c r="L1292" s="1" t="str">
        <f>VLOOKUP(D1292,'Fund Information'!A:F,6,FALSE)</f>
        <v>ALN 93.155; Rural Health Research Centers. Federal funding to increase the amount of publically available, high quality, impartial, policy-relevant research to assist decision makers at the federal, state, and local levels to better understand the challenges faced by rural communities and providers. The research conducted by these research centers provides information that will improve access to health care and population health.</v>
      </c>
      <c r="M1292" s="6" t="str">
        <f t="shared" si="222"/>
        <v>N/A</v>
      </c>
      <c r="N1292" s="6" t="s">
        <v>2886</v>
      </c>
      <c r="O1292" s="6" t="str">
        <f t="shared" si="223"/>
        <v>N/A</v>
      </c>
      <c r="P1292" s="5" t="s">
        <v>2886</v>
      </c>
      <c r="Q1292" s="6" t="str">
        <f t="shared" si="224"/>
        <v>N/A</v>
      </c>
      <c r="R1292" s="7" t="str">
        <f t="shared" si="225"/>
        <v>Yes</v>
      </c>
      <c r="S1292" s="5" t="str">
        <f t="shared" si="226"/>
        <v>Answer Required</v>
      </c>
      <c r="T1292" s="6" t="str">
        <f t="shared" si="227"/>
        <v>N/A</v>
      </c>
      <c r="U1292" s="7" t="str">
        <f t="shared" si="228"/>
        <v>No</v>
      </c>
      <c r="V1292" s="5" t="str">
        <f t="shared" si="229"/>
        <v>Answer Required</v>
      </c>
      <c r="W1292" s="6" t="str">
        <f t="shared" si="230"/>
        <v>N/A</v>
      </c>
      <c r="X1292" s="5" t="s">
        <v>2886</v>
      </c>
    </row>
    <row r="1293" spans="1:24" ht="45" x14ac:dyDescent="0.25">
      <c r="A1293" s="77">
        <f>VLOOKUP(C1293,'BU and Control BU Listing'!A:E,5,FALSE)</f>
        <v>60100</v>
      </c>
      <c r="B1293" s="80" t="s">
        <v>8270</v>
      </c>
      <c r="C1293" s="22" t="str">
        <f t="shared" si="220"/>
        <v>60100</v>
      </c>
      <c r="D1293" s="22" t="str">
        <f t="shared" si="221"/>
        <v>12200</v>
      </c>
      <c r="E1293" s="21" t="str">
        <f>VLOOKUP(B1293,'Table A as of March 2024'!A:G,7,FALSE)</f>
        <v>Department of Health</v>
      </c>
      <c r="F1293" s="21" t="str">
        <f>VLOOKUP(B1293,'Table A as of March 2024'!A:H,8,FALSE)</f>
        <v>STD Prvntn&amp;Cntrl Grnt-COVID-19</v>
      </c>
      <c r="G1293" s="11" t="str">
        <f>VLOOKUP(B1293,'Table A as of March 2024'!A:I,9,FALSE)</f>
        <v>120</v>
      </c>
      <c r="H1293" t="str">
        <f>VLOOKUP(B1293,'Table A as of March 2024'!A:L,12,FALSE)</f>
        <v>No</v>
      </c>
      <c r="I1293" s="9" t="str">
        <f>VLOOKUP(B1293,'Table A as of March 2024'!A:M,13,FALSE)</f>
        <v>V</v>
      </c>
      <c r="J1293" t="str">
        <f>VLOOKUP(B1293,'Table A as of March 2024'!A:O,15,FALSE)</f>
        <v>R</v>
      </c>
      <c r="K1293" t="str">
        <f>VLOOKUP(G1293,'ACFR Class Vlookup'!A:B,2,FALSE)</f>
        <v>Governmental</v>
      </c>
      <c r="L1293" s="1" t="str">
        <f>VLOOKUP(D1293,'Fund Information'!A:F,6,FALSE)</f>
        <v>ALN 93.977; Sexually Transmitted Diseases (STD) Prevention and Control Grants. Federal funding to strengthen STD prevention programs in eligible jurisdictions.</v>
      </c>
      <c r="M1293" s="6" t="str">
        <f t="shared" si="222"/>
        <v>N/A</v>
      </c>
      <c r="N1293" s="6" t="s">
        <v>2886</v>
      </c>
      <c r="O1293" s="6" t="str">
        <f t="shared" si="223"/>
        <v>N/A</v>
      </c>
      <c r="P1293" s="5" t="s">
        <v>2886</v>
      </c>
      <c r="Q1293" s="6" t="str">
        <f t="shared" si="224"/>
        <v>N/A</v>
      </c>
      <c r="R1293" s="7" t="str">
        <f t="shared" si="225"/>
        <v>Yes</v>
      </c>
      <c r="S1293" s="5" t="str">
        <f t="shared" si="226"/>
        <v>Answer Required</v>
      </c>
      <c r="T1293" s="6" t="str">
        <f t="shared" si="227"/>
        <v>N/A</v>
      </c>
      <c r="U1293" s="7" t="str">
        <f t="shared" si="228"/>
        <v>No</v>
      </c>
      <c r="V1293" s="5" t="str">
        <f t="shared" si="229"/>
        <v>Answer Required</v>
      </c>
      <c r="W1293" s="6" t="str">
        <f t="shared" si="230"/>
        <v>N/A</v>
      </c>
      <c r="X1293" s="5" t="s">
        <v>2886</v>
      </c>
    </row>
    <row r="1294" spans="1:24" ht="105" x14ac:dyDescent="0.25">
      <c r="A1294" s="77">
        <f>VLOOKUP(C1294,'BU and Control BU Listing'!A:E,5,FALSE)</f>
        <v>60100</v>
      </c>
      <c r="B1294" s="80" t="s">
        <v>8271</v>
      </c>
      <c r="C1294" s="22" t="str">
        <f t="shared" si="220"/>
        <v>60100</v>
      </c>
      <c r="D1294" s="22" t="str">
        <f t="shared" si="221"/>
        <v>12260</v>
      </c>
      <c r="E1294" s="21" t="str">
        <f>VLOOKUP(B1294,'Table A as of March 2024'!A:G,7,FALSE)</f>
        <v>Department of Health</v>
      </c>
      <c r="F1294" s="21" t="str">
        <f>VLOOKUP(B1294,'Table A as of March 2024'!A:H,8,FALSE)</f>
        <v>CN CACFP Emrgncy Csts-COVID-19</v>
      </c>
      <c r="G1294" s="11" t="str">
        <f>VLOOKUP(B1294,'Table A as of March 2024'!A:I,9,FALSE)</f>
        <v>120</v>
      </c>
      <c r="H1294" t="str">
        <f>VLOOKUP(B1294,'Table A as of March 2024'!A:L,12,FALSE)</f>
        <v>No</v>
      </c>
      <c r="I1294" s="9" t="str">
        <f>VLOOKUP(B1294,'Table A as of March 2024'!A:M,13,FALSE)</f>
        <v>V</v>
      </c>
      <c r="J1294" t="str">
        <f>VLOOKUP(B1294,'Table A as of March 2024'!A:O,15,FALSE)</f>
        <v>R</v>
      </c>
      <c r="K1294" t="str">
        <f>VLOOKUP(G1294,'ACFR Class Vlookup'!A:B,2,FALSE)</f>
        <v>Governmental</v>
      </c>
      <c r="L1294" s="1" t="str">
        <f>VLOOKUP(D1294,'Fund Information'!A:F,6,FALSE)</f>
        <v>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v>
      </c>
      <c r="M1294" s="6" t="str">
        <f t="shared" si="222"/>
        <v>N/A</v>
      </c>
      <c r="N1294" s="6" t="s">
        <v>2886</v>
      </c>
      <c r="O1294" s="6" t="str">
        <f t="shared" si="223"/>
        <v>N/A</v>
      </c>
      <c r="P1294" s="5" t="s">
        <v>2886</v>
      </c>
      <c r="Q1294" s="6" t="str">
        <f t="shared" si="224"/>
        <v>N/A</v>
      </c>
      <c r="R1294" s="7" t="str">
        <f t="shared" si="225"/>
        <v>Yes</v>
      </c>
      <c r="S1294" s="5" t="str">
        <f t="shared" si="226"/>
        <v>Answer Required</v>
      </c>
      <c r="T1294" s="6" t="str">
        <f t="shared" si="227"/>
        <v>N/A</v>
      </c>
      <c r="U1294" s="7" t="str">
        <f t="shared" si="228"/>
        <v>No</v>
      </c>
      <c r="V1294" s="5" t="str">
        <f t="shared" si="229"/>
        <v>Answer Required</v>
      </c>
      <c r="W1294" s="6" t="str">
        <f t="shared" si="230"/>
        <v>N/A</v>
      </c>
      <c r="X1294" s="5" t="s">
        <v>2886</v>
      </c>
    </row>
    <row r="1295" spans="1:24" ht="120" x14ac:dyDescent="0.25">
      <c r="A1295" s="77">
        <f>VLOOKUP(C1295,'BU and Control BU Listing'!A:E,5,FALSE)</f>
        <v>60100</v>
      </c>
      <c r="B1295" s="80" t="s">
        <v>8922</v>
      </c>
      <c r="C1295" s="22" t="str">
        <f t="shared" si="220"/>
        <v>60100</v>
      </c>
      <c r="D1295" s="22" t="str">
        <f t="shared" si="221"/>
        <v>12540</v>
      </c>
      <c r="E1295" s="21" t="str">
        <f>VLOOKUP(B1295,'Table A as of March 2024'!A:G,7,FALSE)</f>
        <v>Department of Health</v>
      </c>
      <c r="F1295" s="21" t="str">
        <f>VLOOKUP(B1295,'Table A as of March 2024'!A:H,8,FALSE)</f>
        <v>ChspkBayPrgImpRegAcctMntr-IIJA</v>
      </c>
      <c r="G1295" s="11" t="str">
        <f>VLOOKUP(B1295,'Table A as of March 2024'!A:I,9,FALSE)</f>
        <v>120</v>
      </c>
      <c r="H1295" t="str">
        <f>VLOOKUP(B1295,'Table A as of March 2024'!A:L,12,FALSE)</f>
        <v>No</v>
      </c>
      <c r="I1295" s="9" t="str">
        <f>VLOOKUP(B1295,'Table A as of March 2024'!A:M,13,FALSE)</f>
        <v>I</v>
      </c>
      <c r="J1295" t="str">
        <f>VLOOKUP(B1295,'Table A as of March 2024'!A:O,15,FALSE)</f>
        <v>R</v>
      </c>
      <c r="K1295" t="str">
        <f>VLOOKUP(G1295,'ACFR Class Vlookup'!A:B,2,FALSE)</f>
        <v>Governmental</v>
      </c>
      <c r="L1295" s="1" t="str">
        <f>VLOOKUP(D1295,'Fund Information'!A:F,6,FALSE)</f>
        <v>ALN 66.964; Geographic Programs - Chesapeake Bay Program Implementation, Regulatory/Accountability and Monitoring Grants. Money to help support the commitments set forth in Chesapeake Executive Council agreements and amendments (The Chesapeake Bay Agreement of 1983 through the 2014 Chesapeake Bay Watershed Agreement) and subsequent directives, adoption statements, endorsements and resolutions to expand and strengthen cooperative efforts to restore and protect the Chesapeake Bay.</v>
      </c>
      <c r="M1295" s="6" t="str">
        <f t="shared" si="222"/>
        <v>N/A</v>
      </c>
      <c r="N1295" s="6" t="s">
        <v>2886</v>
      </c>
      <c r="O1295" s="6" t="str">
        <f t="shared" si="223"/>
        <v>N/A</v>
      </c>
      <c r="P1295" s="5" t="s">
        <v>2886</v>
      </c>
      <c r="Q1295" s="6" t="str">
        <f t="shared" si="224"/>
        <v>N/A</v>
      </c>
      <c r="R1295" s="7" t="str">
        <f t="shared" si="225"/>
        <v>Yes</v>
      </c>
      <c r="S1295" s="5" t="str">
        <f t="shared" si="226"/>
        <v>Answer Required</v>
      </c>
      <c r="T1295" s="6" t="str">
        <f t="shared" si="227"/>
        <v>N/A</v>
      </c>
      <c r="U1295" s="7" t="str">
        <f t="shared" si="228"/>
        <v>No</v>
      </c>
      <c r="V1295" s="5" t="str">
        <f t="shared" si="229"/>
        <v>Answer Required</v>
      </c>
      <c r="W1295" s="6" t="str">
        <f t="shared" si="230"/>
        <v>N/A</v>
      </c>
      <c r="X1295" s="5" t="s">
        <v>2886</v>
      </c>
    </row>
    <row r="1296" spans="1:24" ht="75" x14ac:dyDescent="0.25">
      <c r="A1296" s="77">
        <f>VLOOKUP(C1296,'BU and Control BU Listing'!A:E,5,FALSE)</f>
        <v>60100</v>
      </c>
      <c r="B1296" s="80" t="s">
        <v>8923</v>
      </c>
      <c r="C1296" s="22" t="str">
        <f t="shared" si="220"/>
        <v>60100</v>
      </c>
      <c r="D1296" s="22" t="str">
        <f t="shared" si="221"/>
        <v>12620</v>
      </c>
      <c r="E1296" s="21" t="str">
        <f>VLOOKUP(B1296,'Table A as of March 2024'!A:G,7,FALSE)</f>
        <v>Department of Health</v>
      </c>
      <c r="F1296" s="21" t="str">
        <f>VLOOKUP(B1296,'Table A as of March 2024'!A:H,8,FALSE)</f>
        <v>GrantStateLoanRepymnt-COVID-19</v>
      </c>
      <c r="G1296" s="11" t="str">
        <f>VLOOKUP(B1296,'Table A as of March 2024'!A:I,9,FALSE)</f>
        <v>120</v>
      </c>
      <c r="H1296" t="str">
        <f>VLOOKUP(B1296,'Table A as of March 2024'!A:L,12,FALSE)</f>
        <v>No</v>
      </c>
      <c r="I1296" s="9" t="str">
        <f>VLOOKUP(B1296,'Table A as of March 2024'!A:M,13,FALSE)</f>
        <v>V</v>
      </c>
      <c r="J1296" t="str">
        <f>VLOOKUP(B1296,'Table A as of March 2024'!A:O,15,FALSE)</f>
        <v>R</v>
      </c>
      <c r="K1296" t="str">
        <f>VLOOKUP(G1296,'ACFR Class Vlookup'!A:B,2,FALSE)</f>
        <v>Governmental</v>
      </c>
      <c r="L1296" s="1" t="str">
        <f>VLOOKUP(D1296,'Fund Information'!A:F,6,FALSE)</f>
        <v>ALN 93.165; Grants to States for Loan Repayment. Funds under this grant must only be used to repay the qualifying educational loans of health professionals who have entered into a SLRP contract with the States. Funds cannot be used for the following purposes: costs of administering the program, State matching funds, or any other purpose.</v>
      </c>
      <c r="M1296" s="6" t="str">
        <f t="shared" si="222"/>
        <v>N/A</v>
      </c>
      <c r="N1296" s="6" t="s">
        <v>2886</v>
      </c>
      <c r="O1296" s="6" t="str">
        <f t="shared" si="223"/>
        <v>N/A</v>
      </c>
      <c r="P1296" s="5" t="s">
        <v>2886</v>
      </c>
      <c r="Q1296" s="6" t="str">
        <f t="shared" si="224"/>
        <v>N/A</v>
      </c>
      <c r="R1296" s="7" t="str">
        <f t="shared" si="225"/>
        <v>Yes</v>
      </c>
      <c r="S1296" s="5" t="str">
        <f t="shared" si="226"/>
        <v>Answer Required</v>
      </c>
      <c r="T1296" s="6" t="str">
        <f t="shared" si="227"/>
        <v>N/A</v>
      </c>
      <c r="U1296" s="7" t="str">
        <f t="shared" si="228"/>
        <v>No</v>
      </c>
      <c r="V1296" s="5" t="str">
        <f t="shared" si="229"/>
        <v>Answer Required</v>
      </c>
      <c r="W1296" s="6" t="str">
        <f t="shared" si="230"/>
        <v>N/A</v>
      </c>
      <c r="X1296" s="5" t="s">
        <v>2886</v>
      </c>
    </row>
    <row r="1297" spans="1:24" ht="225" x14ac:dyDescent="0.25">
      <c r="A1297" s="77">
        <f>VLOOKUP(C1297,'BU and Control BU Listing'!A:E,5,FALSE)</f>
        <v>60100</v>
      </c>
      <c r="B1297" s="80" t="s">
        <v>8924</v>
      </c>
      <c r="C1297" s="22" t="str">
        <f t="shared" si="220"/>
        <v>60100</v>
      </c>
      <c r="D1297" s="22" t="str">
        <f t="shared" si="221"/>
        <v>12640</v>
      </c>
      <c r="E1297" s="21" t="str">
        <f>VLOOKUP(B1297,'Table A as of March 2024'!A:G,7,FALSE)</f>
        <v>Department of Health</v>
      </c>
      <c r="F1297" s="21" t="str">
        <f>VLOOKUP(B1297,'Table A as of March 2024'!A:H,8,FALSE)</f>
        <v>PblcHlthTraingCtrPrg-COVID-19</v>
      </c>
      <c r="G1297" s="11" t="str">
        <f>VLOOKUP(B1297,'Table A as of March 2024'!A:I,9,FALSE)</f>
        <v>120</v>
      </c>
      <c r="H1297" t="str">
        <f>VLOOKUP(B1297,'Table A as of March 2024'!A:L,12,FALSE)</f>
        <v>No</v>
      </c>
      <c r="I1297" s="9" t="str">
        <f>VLOOKUP(B1297,'Table A as of March 2024'!A:M,13,FALSE)</f>
        <v>V</v>
      </c>
      <c r="J1297" t="str">
        <f>VLOOKUP(B1297,'Table A as of March 2024'!A:O,15,FALSE)</f>
        <v>R</v>
      </c>
      <c r="K1297" t="str">
        <f>VLOOKUP(G1297,'ACFR Class Vlookup'!A:B,2,FALSE)</f>
        <v>Governmental</v>
      </c>
      <c r="L1297" s="1" t="str">
        <f>VLOOKUP(D1297,'Fund Information'!A:F,6,FALSE)</f>
        <v>ALN 93.516; Public Health Training Centers Program. Grant funds may support salaries, stipends, consultant costs, equipment, and travel as requested to develop and implement the program. Grant funds may support scholarships for costs of the public health training program’s tuition, fees, and other educational costs in the form of a scholarship. Stipends for trainees are not an allowable cost. Grant funds may not be used for construction, patient services, student tuition or international activities unless associated with a recognized territorial awardee. Grant funds may not be used to supplant training and education activities which should be provided as part of the mission of the awardee or sub-awardee institution. Scholarships cannot be used to pay salaries for trainees who are employed nor can they be used for release time for trainees to attend training. In addition, grant funds are not intended to supplant funds for educational efforts which should be supported by nonprofit private industry or other public agencies.</v>
      </c>
      <c r="M1297" s="6" t="str">
        <f t="shared" si="222"/>
        <v>N/A</v>
      </c>
      <c r="N1297" s="6" t="s">
        <v>2886</v>
      </c>
      <c r="O1297" s="6" t="str">
        <f t="shared" si="223"/>
        <v>N/A</v>
      </c>
      <c r="P1297" s="5" t="s">
        <v>2886</v>
      </c>
      <c r="Q1297" s="6" t="str">
        <f t="shared" si="224"/>
        <v>N/A</v>
      </c>
      <c r="R1297" s="7" t="str">
        <f t="shared" si="225"/>
        <v>Yes</v>
      </c>
      <c r="S1297" s="5" t="str">
        <f t="shared" si="226"/>
        <v>Answer Required</v>
      </c>
      <c r="T1297" s="6" t="str">
        <f t="shared" si="227"/>
        <v>N/A</v>
      </c>
      <c r="U1297" s="7" t="str">
        <f t="shared" si="228"/>
        <v>No</v>
      </c>
      <c r="V1297" s="5" t="str">
        <f t="shared" si="229"/>
        <v>Answer Required</v>
      </c>
      <c r="W1297" s="6" t="str">
        <f t="shared" si="230"/>
        <v>N/A</v>
      </c>
      <c r="X1297" s="5" t="s">
        <v>2886</v>
      </c>
    </row>
    <row r="1298" spans="1:24" ht="165" x14ac:dyDescent="0.25">
      <c r="A1298" s="77">
        <f>VLOOKUP(C1298,'BU and Control BU Listing'!A:E,5,FALSE)</f>
        <v>60100</v>
      </c>
      <c r="B1298" s="80" t="s">
        <v>8925</v>
      </c>
      <c r="C1298" s="22" t="str">
        <f t="shared" si="220"/>
        <v>60100</v>
      </c>
      <c r="D1298" s="22" t="str">
        <f t="shared" si="221"/>
        <v>12660</v>
      </c>
      <c r="E1298" s="21" t="str">
        <f>VLOOKUP(B1298,'Table A as of March 2024'!A:G,7,FALSE)</f>
        <v>Department of Health</v>
      </c>
      <c r="F1298" s="21" t="str">
        <f>VLOOKUP(B1298,'Table A as of March 2024'!A:H,8,FALSE)</f>
        <v>CDCAcadStrgthPubHlth-COVID-19</v>
      </c>
      <c r="G1298" s="11" t="str">
        <f>VLOOKUP(B1298,'Table A as of March 2024'!A:I,9,FALSE)</f>
        <v>120</v>
      </c>
      <c r="H1298" t="str">
        <f>VLOOKUP(B1298,'Table A as of March 2024'!A:L,12,FALSE)</f>
        <v>No</v>
      </c>
      <c r="I1298" s="9" t="str">
        <f>VLOOKUP(B1298,'Table A as of March 2024'!A:M,13,FALSE)</f>
        <v>V</v>
      </c>
      <c r="J1298" t="str">
        <f>VLOOKUP(B1298,'Table A as of March 2024'!A:O,15,FALSE)</f>
        <v>R</v>
      </c>
      <c r="K1298" t="str">
        <f>VLOOKUP(G1298,'ACFR Class Vlookup'!A:B,2,FALSE)</f>
        <v>Governmental</v>
      </c>
      <c r="L1298" s="1" t="str">
        <f>VLOOKUP(D1298,'Fund Information'!A:F,6,FALSE)</f>
        <v>ALN 93.967 CDC's Collaboration with Academia to Strengthen Public Health. Project funds will be used to support cross cutting initiatives and to provide leadership, management support and governance for the entirety of the cooperative agreement. Cross cutting management initiatives include cooperative agreement planning, monitoring and evaluation, ensuring a strong governance for the public health workforce. This also includes cross cutting programs such as - Core Curricular Enhancements, Workforce Improvement Projects, and Public Health Fellowships. Also, communications (print, electronic and on social media), program evaluation and public policy. Funds can not be used for research</v>
      </c>
      <c r="M1298" s="6" t="str">
        <f t="shared" si="222"/>
        <v>N/A</v>
      </c>
      <c r="N1298" s="6" t="s">
        <v>2886</v>
      </c>
      <c r="O1298" s="6" t="str">
        <f t="shared" si="223"/>
        <v>N/A</v>
      </c>
      <c r="P1298" s="5" t="s">
        <v>2886</v>
      </c>
      <c r="Q1298" s="6" t="str">
        <f t="shared" si="224"/>
        <v>N/A</v>
      </c>
      <c r="R1298" s="7" t="str">
        <f t="shared" si="225"/>
        <v>Yes</v>
      </c>
      <c r="S1298" s="5" t="str">
        <f t="shared" si="226"/>
        <v>Answer Required</v>
      </c>
      <c r="T1298" s="6" t="str">
        <f t="shared" si="227"/>
        <v>N/A</v>
      </c>
      <c r="U1298" s="7" t="str">
        <f t="shared" si="228"/>
        <v>No</v>
      </c>
      <c r="V1298" s="5" t="str">
        <f t="shared" si="229"/>
        <v>Answer Required</v>
      </c>
      <c r="W1298" s="6" t="str">
        <f t="shared" si="230"/>
        <v>N/A</v>
      </c>
      <c r="X1298" s="5" t="s">
        <v>2886</v>
      </c>
    </row>
    <row r="1299" spans="1:24" x14ac:dyDescent="0.25">
      <c r="A1299" s="77">
        <f>VLOOKUP(C1299,'BU and Control BU Listing'!A:E,5,FALSE)</f>
        <v>60200</v>
      </c>
      <c r="B1299" s="80" t="s">
        <v>4626</v>
      </c>
      <c r="C1299" s="22" t="str">
        <f t="shared" si="220"/>
        <v>60200</v>
      </c>
      <c r="D1299" s="22" t="str">
        <f t="shared" si="221"/>
        <v>01000</v>
      </c>
      <c r="E1299" s="21" t="str">
        <f>VLOOKUP(B1299,'Table A as of March 2024'!A:G,7,FALSE)</f>
        <v>Dept of Med Assistance Svcs</v>
      </c>
      <c r="F1299" s="21" t="str">
        <f>VLOOKUP(B1299,'Table A as of March 2024'!A:H,8,FALSE)</f>
        <v>General Fund</v>
      </c>
      <c r="G1299" s="11" t="str">
        <f>VLOOKUP(B1299,'Table A as of March 2024'!A:I,9,FALSE)</f>
        <v>100</v>
      </c>
      <c r="H1299" t="str">
        <f>VLOOKUP(B1299,'Table A as of March 2024'!A:L,12,FALSE)</f>
        <v>No</v>
      </c>
      <c r="I1299" s="9" t="str">
        <f>VLOOKUP(B1299,'Table A as of March 2024'!A:M,13,FALSE)</f>
        <v>G</v>
      </c>
      <c r="J1299" t="str">
        <f>VLOOKUP(B1299,'Table A as of March 2024'!A:O,15,FALSE)</f>
        <v>U</v>
      </c>
      <c r="K1299" t="str">
        <f>VLOOKUP(G1299,'ACFR Class Vlookup'!A:B,2,FALSE)</f>
        <v>Governmental</v>
      </c>
      <c r="L1299" s="1" t="str">
        <f>VLOOKUP(D1299,'Fund Information'!A:F,6,FALSE)</f>
        <v>General Fund</v>
      </c>
      <c r="M1299" s="6" t="str">
        <f t="shared" si="222"/>
        <v>N/A</v>
      </c>
      <c r="N1299" s="6" t="s">
        <v>2886</v>
      </c>
      <c r="O1299" s="6" t="str">
        <f t="shared" si="223"/>
        <v>N/A</v>
      </c>
      <c r="P1299" s="5" t="s">
        <v>2886</v>
      </c>
      <c r="Q1299" s="6" t="str">
        <f t="shared" si="224"/>
        <v>N/A</v>
      </c>
      <c r="R1299" s="7" t="str">
        <f t="shared" si="225"/>
        <v>No</v>
      </c>
      <c r="S1299" s="5" t="str">
        <f t="shared" si="226"/>
        <v>Answer Required</v>
      </c>
      <c r="T1299" s="6" t="str">
        <f t="shared" si="227"/>
        <v>N/A</v>
      </c>
      <c r="U1299" s="7" t="str">
        <f t="shared" si="228"/>
        <v>No</v>
      </c>
      <c r="V1299" s="5" t="str">
        <f t="shared" si="229"/>
        <v>Answer Required</v>
      </c>
      <c r="W1299" s="6" t="str">
        <f t="shared" si="230"/>
        <v>N/A</v>
      </c>
      <c r="X1299" s="5" t="s">
        <v>2886</v>
      </c>
    </row>
    <row r="1300" spans="1:24" ht="90" x14ac:dyDescent="0.25">
      <c r="A1300" s="77">
        <f>VLOOKUP(C1300,'BU and Control BU Listing'!A:E,5,FALSE)</f>
        <v>60200</v>
      </c>
      <c r="B1300" s="80" t="s">
        <v>4627</v>
      </c>
      <c r="C1300" s="22" t="str">
        <f t="shared" si="220"/>
        <v>60200</v>
      </c>
      <c r="D1300" s="22" t="str">
        <f t="shared" si="221"/>
        <v>02044</v>
      </c>
      <c r="E1300" s="21" t="str">
        <f>VLOOKUP(B1300,'Table A as of March 2024'!A:G,7,FALSE)</f>
        <v>Dept of Med Assistance Svcs</v>
      </c>
      <c r="F1300" s="21" t="str">
        <f>VLOOKUP(B1300,'Table A as of March 2024'!A:H,8,FALSE)</f>
        <v>State/Local Hospitalization</v>
      </c>
      <c r="G1300" s="11" t="str">
        <f>VLOOKUP(B1300,'Table A as of March 2024'!A:I,9,FALSE)</f>
        <v>100</v>
      </c>
      <c r="H1300" t="str">
        <f>VLOOKUP(B1300,'Table A as of March 2024'!A:L,12,FALSE)</f>
        <v>No</v>
      </c>
      <c r="I1300" s="9" t="str">
        <f>VLOOKUP(B1300,'Table A as of March 2024'!A:M,13,FALSE)</f>
        <v>U</v>
      </c>
      <c r="J1300" t="str">
        <f>VLOOKUP(B1300,'Table A as of March 2024'!A:O,15,FALSE)</f>
        <v>A</v>
      </c>
      <c r="K1300" t="str">
        <f>VLOOKUP(G1300,'ACFR Class Vlookup'!A:B,2,FALSE)</f>
        <v>Governmental</v>
      </c>
      <c r="L1300" s="1" t="str">
        <f>VLOOKUP(D1300,'Fund Information'!A:F,6,FALSE)</f>
        <v>Per Code of VA § 32.1-344-347, fund accounts for payments from localities share for indigent health care per partnership between state/localities. Funds used to make payments to hospitals for medical expenses of indigent people. Program cut during 2009 GA and only funds that are received are refunds of SLH program recipient claims paid in prior years that have been subsequently disallowed.</v>
      </c>
      <c r="M1300" s="6" t="str">
        <f t="shared" si="222"/>
        <v>N/A</v>
      </c>
      <c r="N1300" s="6" t="s">
        <v>2886</v>
      </c>
      <c r="O1300" s="6" t="str">
        <f t="shared" si="223"/>
        <v>N/A</v>
      </c>
      <c r="P1300" s="5" t="s">
        <v>2886</v>
      </c>
      <c r="Q1300" s="6" t="str">
        <f t="shared" si="224"/>
        <v>N/A</v>
      </c>
      <c r="R1300" s="7" t="str">
        <f t="shared" si="225"/>
        <v>No</v>
      </c>
      <c r="S1300" s="5" t="str">
        <f t="shared" si="226"/>
        <v>Answer Required</v>
      </c>
      <c r="T1300" s="6" t="str">
        <f t="shared" si="227"/>
        <v>N/A</v>
      </c>
      <c r="U1300" s="7" t="str">
        <f t="shared" si="228"/>
        <v>No</v>
      </c>
      <c r="V1300" s="5" t="str">
        <f t="shared" si="229"/>
        <v>Answer Required</v>
      </c>
      <c r="W1300" s="6" t="str">
        <f t="shared" si="230"/>
        <v>N/A</v>
      </c>
      <c r="X1300" s="5" t="s">
        <v>2886</v>
      </c>
    </row>
    <row r="1301" spans="1:24" ht="120" x14ac:dyDescent="0.25">
      <c r="A1301" s="77">
        <f>VLOOKUP(C1301,'BU and Control BU Listing'!A:E,5,FALSE)</f>
        <v>60200</v>
      </c>
      <c r="B1301" s="80" t="s">
        <v>8926</v>
      </c>
      <c r="C1301" s="22" t="str">
        <f t="shared" si="220"/>
        <v>60200</v>
      </c>
      <c r="D1301" s="22" t="str">
        <f t="shared" si="221"/>
        <v>02095</v>
      </c>
      <c r="E1301" s="21" t="str">
        <f>VLOOKUP(B1301,'Table A as of March 2024'!A:G,7,FALSE)</f>
        <v>Dept of Med Assistance Svcs</v>
      </c>
      <c r="F1301" s="21" t="str">
        <f>VLOOKUP(B1301,'Table A as of March 2024'!A:H,8,FALSE)</f>
        <v>Opioid Abatement Fund</v>
      </c>
      <c r="G1301" s="11" t="str">
        <f>VLOOKUP(B1301,'Table A as of March 2024'!A:I,9,FALSE)</f>
        <v>115</v>
      </c>
      <c r="H1301" t="str">
        <f>VLOOKUP(B1301,'Table A as of March 2024'!A:L,12,FALSE)</f>
        <v>Yes</v>
      </c>
      <c r="I1301" s="9" t="str">
        <f>VLOOKUP(B1301,'Table A as of March 2024'!A:M,13,FALSE)</f>
        <v>R</v>
      </c>
      <c r="J1301" t="str">
        <f>VLOOKUP(B1301,'Table A as of March 2024'!A:O,15,FALSE)</f>
        <v>C</v>
      </c>
      <c r="K1301" t="str">
        <f>VLOOKUP(G1301,'ACFR Class Vlookup'!A:B,2,FALSE)</f>
        <v>Governmental</v>
      </c>
      <c r="L1301" s="1" t="str">
        <f>VLOOKUP(D1301,'Fund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301" s="6" t="str">
        <f t="shared" si="222"/>
        <v>N/A</v>
      </c>
      <c r="N1301" s="6" t="s">
        <v>2886</v>
      </c>
      <c r="O1301" s="6" t="str">
        <f t="shared" si="223"/>
        <v>N/A</v>
      </c>
      <c r="P1301" s="5" t="s">
        <v>2886</v>
      </c>
      <c r="Q1301" s="6" t="str">
        <f t="shared" si="224"/>
        <v>N/A</v>
      </c>
      <c r="R1301" s="7" t="str">
        <f t="shared" si="225"/>
        <v>No</v>
      </c>
      <c r="S1301" s="5" t="str">
        <f t="shared" si="226"/>
        <v>Answer Required</v>
      </c>
      <c r="T1301" s="6" t="str">
        <f t="shared" si="227"/>
        <v>N/A</v>
      </c>
      <c r="U1301" s="7" t="str">
        <f t="shared" si="228"/>
        <v>Yes</v>
      </c>
      <c r="V1301" s="5" t="str">
        <f t="shared" si="229"/>
        <v>Answer Required</v>
      </c>
      <c r="W1301" s="6" t="str">
        <f t="shared" si="230"/>
        <v>N/A</v>
      </c>
      <c r="X1301" s="5" t="s">
        <v>2886</v>
      </c>
    </row>
    <row r="1302" spans="1:24" ht="60" x14ac:dyDescent="0.25">
      <c r="A1302" s="77">
        <f>VLOOKUP(C1302,'BU and Control BU Listing'!A:E,5,FALSE)</f>
        <v>60200</v>
      </c>
      <c r="B1302" s="80" t="s">
        <v>4628</v>
      </c>
      <c r="C1302" s="22" t="str">
        <f t="shared" si="220"/>
        <v>60200</v>
      </c>
      <c r="D1302" s="22" t="str">
        <f t="shared" si="221"/>
        <v>02104</v>
      </c>
      <c r="E1302" s="21" t="str">
        <f>VLOOKUP(B1302,'Table A as of March 2024'!A:G,7,FALSE)</f>
        <v>Dept of Med Assistance Svcs</v>
      </c>
      <c r="F1302" s="21" t="str">
        <f>VLOOKUP(B1302,'Table A as of March 2024'!A:H,8,FALSE)</f>
        <v>Nursing Facility Sanctions</v>
      </c>
      <c r="G1302" s="11" t="str">
        <f>VLOOKUP(B1302,'Table A as of March 2024'!A:I,9,FALSE)</f>
        <v>115</v>
      </c>
      <c r="H1302" t="str">
        <f>VLOOKUP(B1302,'Table A as of March 2024'!A:L,12,FALSE)</f>
        <v>No</v>
      </c>
      <c r="I1302" s="9" t="str">
        <f>VLOOKUP(B1302,'Table A as of March 2024'!A:M,13,FALSE)</f>
        <v>U</v>
      </c>
      <c r="J1302" t="str">
        <f>VLOOKUP(B1302,'Table A as of March 2024'!A:O,15,FALSE)</f>
        <v>C</v>
      </c>
      <c r="K1302" t="str">
        <f>VLOOKUP(G1302,'ACFR Class Vlookup'!A:B,2,FALSE)</f>
        <v>Governmental</v>
      </c>
      <c r="L1302" s="1" t="str">
        <f>VLOOKUP(D1302,'Fund Information'!A:F,6,FALSE)</f>
        <v>Accounts for civil money penalties levied against and collected from Medicaid nursing facilities. Funds must be applied to the protection of the health or property of residents of facilities that the State finds noncompliant.</v>
      </c>
      <c r="M1302" s="6" t="str">
        <f t="shared" si="222"/>
        <v>N/A</v>
      </c>
      <c r="N1302" s="6" t="s">
        <v>2886</v>
      </c>
      <c r="O1302" s="6" t="str">
        <f t="shared" si="223"/>
        <v>N/A</v>
      </c>
      <c r="P1302" s="5" t="s">
        <v>2886</v>
      </c>
      <c r="Q1302" s="6" t="str">
        <f t="shared" si="224"/>
        <v>N/A</v>
      </c>
      <c r="R1302" s="7" t="str">
        <f t="shared" si="225"/>
        <v>No</v>
      </c>
      <c r="S1302" s="5" t="str">
        <f t="shared" si="226"/>
        <v>Answer Required</v>
      </c>
      <c r="T1302" s="6" t="str">
        <f t="shared" si="227"/>
        <v>N/A</v>
      </c>
      <c r="U1302" s="7" t="str">
        <f t="shared" si="228"/>
        <v>Yes</v>
      </c>
      <c r="V1302" s="5" t="str">
        <f t="shared" si="229"/>
        <v>Answer Required</v>
      </c>
      <c r="W1302" s="6" t="str">
        <f t="shared" si="230"/>
        <v>N/A</v>
      </c>
      <c r="X1302" s="5" t="s">
        <v>2886</v>
      </c>
    </row>
    <row r="1303" spans="1:24" ht="90" x14ac:dyDescent="0.25">
      <c r="A1303" s="77">
        <f>VLOOKUP(C1303,'BU and Control BU Listing'!A:E,5,FALSE)</f>
        <v>60200</v>
      </c>
      <c r="B1303" s="80" t="s">
        <v>4629</v>
      </c>
      <c r="C1303" s="22" t="str">
        <f t="shared" si="220"/>
        <v>60200</v>
      </c>
      <c r="D1303" s="22" t="str">
        <f t="shared" si="221"/>
        <v>02207</v>
      </c>
      <c r="E1303" s="21" t="str">
        <f>VLOOKUP(B1303,'Table A as of March 2024'!A:G,7,FALSE)</f>
        <v>Dept of Med Assistance Svcs</v>
      </c>
      <c r="F1303" s="21" t="str">
        <f>VLOOKUP(B1303,'Table A as of March 2024'!A:H,8,FALSE)</f>
        <v>Medicaid Intrgvrnmntl Transfer</v>
      </c>
      <c r="G1303" s="11" t="str">
        <f>VLOOKUP(B1303,'Table A as of March 2024'!A:I,9,FALSE)</f>
        <v>100</v>
      </c>
      <c r="H1303" t="str">
        <f>VLOOKUP(B1303,'Table A as of March 2024'!A:L,12,FALSE)</f>
        <v>No</v>
      </c>
      <c r="I1303" s="9" t="str">
        <f>VLOOKUP(B1303,'Table A as of March 2024'!A:M,13,FALSE)</f>
        <v>U</v>
      </c>
      <c r="J1303" t="str">
        <f>VLOOKUP(B1303,'Table A as of March 2024'!A:O,15,FALSE)</f>
        <v>A</v>
      </c>
      <c r="K1303" t="str">
        <f>VLOOKUP(G1303,'ACFR Class Vlookup'!A:B,2,FALSE)</f>
        <v>Governmental</v>
      </c>
      <c r="L1303" s="1" t="str">
        <f>VLOOKUP(D1303,'Fund Information'!A:F,6,FALSE)</f>
        <v>Accounts for revenues from revenue max activities related to the Medicaid federal grant. Funds represent the agency share of federal grant draws per revenue max agreements. Funds used to pay admin exp for revenue max activities and to supplement state share of Medicaid claims. Beginning in FY 2012, also accounts for assessment fees collected from ICF-MR providers equal to 5.5% of their revenue.</v>
      </c>
      <c r="M1303" s="6" t="str">
        <f t="shared" si="222"/>
        <v>N/A</v>
      </c>
      <c r="N1303" s="6" t="s">
        <v>2886</v>
      </c>
      <c r="O1303" s="6" t="str">
        <f t="shared" si="223"/>
        <v>N/A</v>
      </c>
      <c r="P1303" s="5" t="s">
        <v>2886</v>
      </c>
      <c r="Q1303" s="6" t="str">
        <f t="shared" si="224"/>
        <v>N/A</v>
      </c>
      <c r="R1303" s="7" t="str">
        <f t="shared" si="225"/>
        <v>No</v>
      </c>
      <c r="S1303" s="5" t="str">
        <f t="shared" si="226"/>
        <v>Answer Required</v>
      </c>
      <c r="T1303" s="6" t="str">
        <f t="shared" si="227"/>
        <v>N/A</v>
      </c>
      <c r="U1303" s="7" t="str">
        <f t="shared" si="228"/>
        <v>No</v>
      </c>
      <c r="V1303" s="5" t="str">
        <f t="shared" si="229"/>
        <v>Answer Required</v>
      </c>
      <c r="W1303" s="6" t="str">
        <f t="shared" si="230"/>
        <v>N/A</v>
      </c>
      <c r="X1303" s="5" t="s">
        <v>2886</v>
      </c>
    </row>
    <row r="1304" spans="1:24" ht="45" x14ac:dyDescent="0.25">
      <c r="A1304" s="77">
        <f>VLOOKUP(C1304,'BU and Control BU Listing'!A:E,5,FALSE)</f>
        <v>60200</v>
      </c>
      <c r="B1304" s="80" t="s">
        <v>4630</v>
      </c>
      <c r="C1304" s="22" t="str">
        <f t="shared" si="220"/>
        <v>60200</v>
      </c>
      <c r="D1304" s="22" t="str">
        <f t="shared" si="221"/>
        <v>02235</v>
      </c>
      <c r="E1304" s="21" t="str">
        <f>VLOOKUP(B1304,'Table A as of March 2024'!A:G,7,FALSE)</f>
        <v>Dept of Med Assistance Svcs</v>
      </c>
      <c r="F1304" s="21" t="str">
        <f>VLOOKUP(B1304,'Table A as of March 2024'!A:H,8,FALSE)</f>
        <v>Breast &amp; Cervical Cancer P&amp;T</v>
      </c>
      <c r="G1304" s="11" t="str">
        <f>VLOOKUP(B1304,'Table A as of March 2024'!A:I,9,FALSE)</f>
        <v>115</v>
      </c>
      <c r="H1304" t="str">
        <f>VLOOKUP(B1304,'Table A as of March 2024'!A:L,12,FALSE)</f>
        <v>No</v>
      </c>
      <c r="I1304" s="9" t="str">
        <f>VLOOKUP(B1304,'Table A as of March 2024'!A:M,13,FALSE)</f>
        <v>R</v>
      </c>
      <c r="J1304" t="str">
        <f>VLOOKUP(B1304,'Table A as of March 2024'!A:O,15,FALSE)</f>
        <v>R</v>
      </c>
      <c r="K1304" t="str">
        <f>VLOOKUP(G1304,'ACFR Class Vlookup'!A:B,2,FALSE)</f>
        <v>Governmental</v>
      </c>
      <c r="L1304" s="1" t="str">
        <f>VLOOKUP(D1304,'Fund Information'!A:F,6,FALSE)</f>
        <v>This fund consists of revenues received by the Commonwealth from voluntary contributions of tax refunds for the purpose of Breast Cancer Prevention and Treatment.</v>
      </c>
      <c r="M1304" s="6" t="str">
        <f t="shared" si="222"/>
        <v>N/A</v>
      </c>
      <c r="N1304" s="6" t="s">
        <v>2886</v>
      </c>
      <c r="O1304" s="6" t="str">
        <f t="shared" si="223"/>
        <v>N/A</v>
      </c>
      <c r="P1304" s="5" t="s">
        <v>2886</v>
      </c>
      <c r="Q1304" s="6" t="str">
        <f t="shared" si="224"/>
        <v>N/A</v>
      </c>
      <c r="R1304" s="7" t="str">
        <f t="shared" si="225"/>
        <v>Yes</v>
      </c>
      <c r="S1304" s="5" t="str">
        <f t="shared" si="226"/>
        <v>Answer Required</v>
      </c>
      <c r="T1304" s="6" t="str">
        <f t="shared" si="227"/>
        <v>N/A</v>
      </c>
      <c r="U1304" s="7" t="str">
        <f t="shared" si="228"/>
        <v>No</v>
      </c>
      <c r="V1304" s="5" t="str">
        <f t="shared" si="229"/>
        <v>Answer Required</v>
      </c>
      <c r="W1304" s="6" t="str">
        <f t="shared" si="230"/>
        <v>N/A</v>
      </c>
      <c r="X1304" s="5" t="s">
        <v>2886</v>
      </c>
    </row>
    <row r="1305" spans="1:24" ht="30" x14ac:dyDescent="0.25">
      <c r="A1305" s="77">
        <f>VLOOKUP(C1305,'BU and Control BU Listing'!A:E,5,FALSE)</f>
        <v>60200</v>
      </c>
      <c r="B1305" s="80" t="s">
        <v>4631</v>
      </c>
      <c r="C1305" s="22" t="str">
        <f t="shared" si="220"/>
        <v>60200</v>
      </c>
      <c r="D1305" s="22" t="str">
        <f t="shared" si="221"/>
        <v>02420</v>
      </c>
      <c r="E1305" s="21" t="str">
        <f>VLOOKUP(B1305,'Table A as of March 2024'!A:G,7,FALSE)</f>
        <v>Dept of Med Assistance Svcs</v>
      </c>
      <c r="F1305" s="21" t="str">
        <f>VLOOKUP(B1305,'Table A as of March 2024'!A:H,8,FALSE)</f>
        <v>Indigent Health Care</v>
      </c>
      <c r="G1305" s="11" t="str">
        <f>VLOOKUP(B1305,'Table A as of March 2024'!A:I,9,FALSE)</f>
        <v>100</v>
      </c>
      <c r="H1305" t="str">
        <f>VLOOKUP(B1305,'Table A as of March 2024'!A:L,12,FALSE)</f>
        <v>No</v>
      </c>
      <c r="I1305" s="9" t="str">
        <f>VLOOKUP(B1305,'Table A as of March 2024'!A:M,13,FALSE)</f>
        <v>U</v>
      </c>
      <c r="J1305" t="str">
        <f>VLOOKUP(B1305,'Table A as of March 2024'!A:O,15,FALSE)</f>
        <v>A</v>
      </c>
      <c r="K1305" t="str">
        <f>VLOOKUP(G1305,'ACFR Class Vlookup'!A:B,2,FALSE)</f>
        <v>Governmental</v>
      </c>
      <c r="L1305" s="1" t="str">
        <f>VLOOKUP(D1305,'Fund Information'!A:F,6,FALSE)</f>
        <v>Accounts for appropriations from the Commonwealth and contributions from hospitals for charity care.</v>
      </c>
      <c r="M1305" s="6" t="str">
        <f t="shared" si="222"/>
        <v>N/A</v>
      </c>
      <c r="N1305" s="6" t="s">
        <v>2886</v>
      </c>
      <c r="O1305" s="6" t="str">
        <f t="shared" si="223"/>
        <v>N/A</v>
      </c>
      <c r="P1305" s="5" t="s">
        <v>2886</v>
      </c>
      <c r="Q1305" s="6" t="str">
        <f t="shared" si="224"/>
        <v>N/A</v>
      </c>
      <c r="R1305" s="7" t="str">
        <f t="shared" si="225"/>
        <v>No</v>
      </c>
      <c r="S1305" s="5" t="str">
        <f t="shared" si="226"/>
        <v>Answer Required</v>
      </c>
      <c r="T1305" s="6" t="str">
        <f t="shared" si="227"/>
        <v>N/A</v>
      </c>
      <c r="U1305" s="7" t="str">
        <f t="shared" si="228"/>
        <v>No</v>
      </c>
      <c r="V1305" s="5" t="str">
        <f t="shared" si="229"/>
        <v>Answer Required</v>
      </c>
      <c r="W1305" s="6" t="str">
        <f t="shared" si="230"/>
        <v>N/A</v>
      </c>
      <c r="X1305" s="5" t="s">
        <v>2886</v>
      </c>
    </row>
    <row r="1306" spans="1:24" ht="75" x14ac:dyDescent="0.25">
      <c r="A1306" s="77">
        <f>VLOOKUP(C1306,'BU and Control BU Listing'!A:E,5,FALSE)</f>
        <v>60200</v>
      </c>
      <c r="B1306" s="80" t="s">
        <v>4632</v>
      </c>
      <c r="C1306" s="22" t="str">
        <f t="shared" si="220"/>
        <v>60200</v>
      </c>
      <c r="D1306" s="22" t="str">
        <f t="shared" si="221"/>
        <v>02602</v>
      </c>
      <c r="E1306" s="21" t="str">
        <f>VLOOKUP(B1306,'Table A as of March 2024'!A:G,7,FALSE)</f>
        <v>Dept of Med Assistance Svcs</v>
      </c>
      <c r="F1306" s="21" t="str">
        <f>VLOOKUP(B1306,'Table A as of March 2024'!A:H,8,FALSE)</f>
        <v>DMAS Special Revenue Fund</v>
      </c>
      <c r="G1306" s="11" t="str">
        <f>VLOOKUP(B1306,'Table A as of March 2024'!A:I,9,FALSE)</f>
        <v>100</v>
      </c>
      <c r="H1306" t="str">
        <f>VLOOKUP(B1306,'Table A as of March 2024'!A:L,12,FALSE)</f>
        <v>No</v>
      </c>
      <c r="I1306" s="9" t="str">
        <f>VLOOKUP(B1306,'Table A as of March 2024'!A:M,13,FALSE)</f>
        <v>U</v>
      </c>
      <c r="J1306" t="str">
        <f>VLOOKUP(B1306,'Table A as of March 2024'!A:O,15,FALSE)</f>
        <v>A</v>
      </c>
      <c r="K1306" t="str">
        <f>VLOOKUP(G1306,'ACFR Class Vlookup'!A:B,2,FALSE)</f>
        <v>Governmental</v>
      </c>
      <c r="L1306" s="1" t="str">
        <f>VLOOKUP(D1306,'Fund Information'!A:F,6,FALSE)</f>
        <v>Temporary holding account for funds received by DMAS that can not be immediately identified.  Funds are re-classified to the correct fund and coding once they have been properly identified.  This is a zero balance fund as transactions recorded are just held temporarily until they can be recorded to the appropriate fund.</v>
      </c>
      <c r="M1306" s="6" t="str">
        <f t="shared" si="222"/>
        <v>N/A</v>
      </c>
      <c r="N1306" s="6" t="s">
        <v>2886</v>
      </c>
      <c r="O1306" s="6" t="str">
        <f t="shared" si="223"/>
        <v>N/A</v>
      </c>
      <c r="P1306" s="5" t="s">
        <v>2886</v>
      </c>
      <c r="Q1306" s="6" t="str">
        <f t="shared" si="224"/>
        <v>N/A</v>
      </c>
      <c r="R1306" s="7" t="str">
        <f t="shared" si="225"/>
        <v>No</v>
      </c>
      <c r="S1306" s="5" t="str">
        <f t="shared" si="226"/>
        <v>Answer Required</v>
      </c>
      <c r="T1306" s="6" t="str">
        <f t="shared" si="227"/>
        <v>N/A</v>
      </c>
      <c r="U1306" s="7" t="str">
        <f t="shared" si="228"/>
        <v>No</v>
      </c>
      <c r="V1306" s="5" t="str">
        <f t="shared" si="229"/>
        <v>Answer Required</v>
      </c>
      <c r="W1306" s="6" t="str">
        <f t="shared" si="230"/>
        <v>N/A</v>
      </c>
      <c r="X1306" s="5" t="s">
        <v>2886</v>
      </c>
    </row>
    <row r="1307" spans="1:24" x14ac:dyDescent="0.25">
      <c r="A1307" s="77">
        <f>VLOOKUP(C1307,'BU and Control BU Listing'!A:E,5,FALSE)</f>
        <v>60200</v>
      </c>
      <c r="B1307" s="80" t="s">
        <v>4633</v>
      </c>
      <c r="C1307" s="22" t="str">
        <f t="shared" si="220"/>
        <v>60200</v>
      </c>
      <c r="D1307" s="22" t="str">
        <f t="shared" si="221"/>
        <v>02700</v>
      </c>
      <c r="E1307" s="21" t="str">
        <f>VLOOKUP(B1307,'Table A as of March 2024'!A:G,7,FALSE)</f>
        <v>Dept of Med Assistance Svcs</v>
      </c>
      <c r="F1307" s="21" t="str">
        <f>VLOOKUP(B1307,'Table A as of March 2024'!A:H,8,FALSE)</f>
        <v>Parking</v>
      </c>
      <c r="G1307" s="11" t="str">
        <f>VLOOKUP(B1307,'Table A as of March 2024'!A:I,9,FALSE)</f>
        <v>105</v>
      </c>
      <c r="H1307" t="str">
        <f>VLOOKUP(B1307,'Table A as of March 2024'!A:L,12,FALSE)</f>
        <v>No</v>
      </c>
      <c r="I1307" s="9" t="str">
        <f>VLOOKUP(B1307,'Table A as of March 2024'!A:M,13,FALSE)</f>
        <v>U</v>
      </c>
      <c r="J1307" t="str">
        <f>VLOOKUP(B1307,'Table A as of March 2024'!A:O,15,FALSE)</f>
        <v>C</v>
      </c>
      <c r="K1307" t="str">
        <f>VLOOKUP(G1307,'ACFR Class Vlookup'!A:B,2,FALSE)</f>
        <v>Governmental</v>
      </c>
      <c r="L1307" s="1" t="str">
        <f>VLOOKUP(D1307,'Fund Information'!A:F,6,FALSE)</f>
        <v>Parking - Accounts for fees paid for parking vehicles in state parking lots.</v>
      </c>
      <c r="M1307" s="6" t="str">
        <f t="shared" si="222"/>
        <v>N/A</v>
      </c>
      <c r="N1307" s="6" t="s">
        <v>2886</v>
      </c>
      <c r="O1307" s="6" t="str">
        <f t="shared" si="223"/>
        <v>N/A</v>
      </c>
      <c r="P1307" s="5" t="s">
        <v>2886</v>
      </c>
      <c r="Q1307" s="6" t="str">
        <f t="shared" si="224"/>
        <v>N/A</v>
      </c>
      <c r="R1307" s="7" t="str">
        <f t="shared" si="225"/>
        <v>No</v>
      </c>
      <c r="S1307" s="5" t="str">
        <f t="shared" si="226"/>
        <v>Answer Required</v>
      </c>
      <c r="T1307" s="6" t="str">
        <f t="shared" si="227"/>
        <v>N/A</v>
      </c>
      <c r="U1307" s="7" t="str">
        <f t="shared" si="228"/>
        <v>Yes</v>
      </c>
      <c r="V1307" s="5" t="str">
        <f t="shared" si="229"/>
        <v>Answer Required</v>
      </c>
      <c r="W1307" s="6" t="str">
        <f t="shared" si="230"/>
        <v>N/A</v>
      </c>
      <c r="X1307" s="5" t="s">
        <v>2886</v>
      </c>
    </row>
    <row r="1308" spans="1:24" ht="30" x14ac:dyDescent="0.25">
      <c r="A1308" s="77">
        <f>VLOOKUP(C1308,'BU and Control BU Listing'!A:E,5,FALSE)</f>
        <v>60200</v>
      </c>
      <c r="B1308" s="80" t="s">
        <v>8927</v>
      </c>
      <c r="C1308" s="22" t="str">
        <f t="shared" si="220"/>
        <v>60200</v>
      </c>
      <c r="D1308" s="22" t="str">
        <f t="shared" si="221"/>
        <v>02870</v>
      </c>
      <c r="E1308" s="21" t="str">
        <f>VLOOKUP(B1308,'Table A as of March 2024'!A:G,7,FALSE)</f>
        <v>Dept of Med Assistance Svcs</v>
      </c>
      <c r="F1308" s="21" t="str">
        <f>VLOOKUP(B1308,'Table A as of March 2024'!A:H,8,FALSE)</f>
        <v>Surp Suppy/Equip Sale-GF-NonHE</v>
      </c>
      <c r="G1308" s="11" t="str">
        <f>VLOOKUP(B1308,'Table A as of March 2024'!A:I,9,FALSE)</f>
        <v>100</v>
      </c>
      <c r="H1308" t="str">
        <f>VLOOKUP(B1308,'Table A as of March 2024'!A:L,12,FALSE)</f>
        <v>No</v>
      </c>
      <c r="I1308" s="9" t="str">
        <f>VLOOKUP(B1308,'Table A as of March 2024'!A:M,13,FALSE)</f>
        <v>U</v>
      </c>
      <c r="J1308" t="str">
        <f>VLOOKUP(B1308,'Table A as of March 2024'!A:O,15,FALSE)</f>
        <v>A</v>
      </c>
      <c r="K1308" t="str">
        <f>VLOOKUP(G1308,'ACFR Class Vlookup'!A:B,2,FALSE)</f>
        <v>Governmental</v>
      </c>
      <c r="L1308" s="1" t="str">
        <f>VLOOKUP(D1308,'Fund Information'!A:F,6,FALSE)</f>
        <v>Accounts for sale of surplus supplies and equipment purchased with General Funds for Non Higher Ed agencies.</v>
      </c>
      <c r="M1308" s="6" t="str">
        <f t="shared" si="222"/>
        <v>N/A</v>
      </c>
      <c r="N1308" s="6" t="s">
        <v>2886</v>
      </c>
      <c r="O1308" s="6" t="str">
        <f t="shared" si="223"/>
        <v>N/A</v>
      </c>
      <c r="P1308" s="5" t="s">
        <v>2886</v>
      </c>
      <c r="Q1308" s="6" t="str">
        <f t="shared" si="224"/>
        <v>N/A</v>
      </c>
      <c r="R1308" s="7" t="str">
        <f t="shared" si="225"/>
        <v>No</v>
      </c>
      <c r="S1308" s="5" t="str">
        <f t="shared" si="226"/>
        <v>Answer Required</v>
      </c>
      <c r="T1308" s="6" t="str">
        <f t="shared" si="227"/>
        <v>N/A</v>
      </c>
      <c r="U1308" s="7" t="str">
        <f t="shared" si="228"/>
        <v>No</v>
      </c>
      <c r="V1308" s="5" t="str">
        <f t="shared" si="229"/>
        <v>Answer Required</v>
      </c>
      <c r="W1308" s="6" t="str">
        <f t="shared" si="230"/>
        <v>N/A</v>
      </c>
      <c r="X1308" s="5" t="s">
        <v>2886</v>
      </c>
    </row>
    <row r="1309" spans="1:24" ht="30" x14ac:dyDescent="0.25">
      <c r="A1309" s="77">
        <f>VLOOKUP(C1309,'BU and Control BU Listing'!A:E,5,FALSE)</f>
        <v>60200</v>
      </c>
      <c r="B1309" s="80" t="s">
        <v>4634</v>
      </c>
      <c r="C1309" s="22" t="str">
        <f t="shared" si="220"/>
        <v>60200</v>
      </c>
      <c r="D1309" s="22" t="str">
        <f t="shared" si="221"/>
        <v>07113</v>
      </c>
      <c r="E1309" s="21" t="str">
        <f>VLOOKUP(B1309,'Table A as of March 2024'!A:G,7,FALSE)</f>
        <v>Dept of Med Assistance Svcs</v>
      </c>
      <c r="F1309" s="21" t="str">
        <f>VLOOKUP(B1309,'Table A as of March 2024'!A:H,8,FALSE)</f>
        <v>CMSIP Concentration Account</v>
      </c>
      <c r="G1309" s="11" t="str">
        <f>VLOOKUP(B1309,'Table A as of March 2024'!A:I,9,FALSE)</f>
        <v>630</v>
      </c>
      <c r="H1309" t="str">
        <f>VLOOKUP(B1309,'Table A as of March 2024'!A:L,12,FALSE)</f>
        <v>No</v>
      </c>
      <c r="I1309" s="9" t="str">
        <f>VLOOKUP(B1309,'Table A as of March 2024'!A:M,13,FALSE)</f>
        <v>R</v>
      </c>
      <c r="K1309" t="str">
        <f>VLOOKUP(G1309,'ACFR Class Vlookup'!A:B,2,FALSE)</f>
        <v>N/A</v>
      </c>
      <c r="L1309" s="1" t="str">
        <f>VLOOKUP(D1309,'Fund Information'!A:F,6,FALSE)</f>
        <v>This fund accounts for the FAMIS concentration account.  This activity is not included in the ACFR.</v>
      </c>
      <c r="M1309" s="6" t="str">
        <f t="shared" si="222"/>
        <v>N/A</v>
      </c>
      <c r="N1309" s="6" t="s">
        <v>2886</v>
      </c>
      <c r="O1309" s="6" t="str">
        <f t="shared" si="223"/>
        <v>N/A</v>
      </c>
      <c r="P1309" s="5" t="s">
        <v>2886</v>
      </c>
      <c r="Q1309" s="6" t="str">
        <f t="shared" si="224"/>
        <v>N/A</v>
      </c>
      <c r="R1309" s="7" t="str">
        <f t="shared" si="225"/>
        <v>No</v>
      </c>
      <c r="S1309" s="5" t="str">
        <f t="shared" si="226"/>
        <v>N/A</v>
      </c>
      <c r="T1309" s="6" t="str">
        <f t="shared" si="227"/>
        <v>N/A</v>
      </c>
      <c r="U1309" s="7" t="str">
        <f t="shared" si="228"/>
        <v>No</v>
      </c>
      <c r="V1309" s="5" t="str">
        <f t="shared" si="229"/>
        <v>N/A</v>
      </c>
      <c r="W1309" s="6" t="str">
        <f t="shared" si="230"/>
        <v>N/A</v>
      </c>
      <c r="X1309" s="5" t="s">
        <v>2886</v>
      </c>
    </row>
    <row r="1310" spans="1:24" ht="30" x14ac:dyDescent="0.25">
      <c r="A1310" s="77">
        <f>VLOOKUP(C1310,'BU and Control BU Listing'!A:E,5,FALSE)</f>
        <v>60200</v>
      </c>
      <c r="B1310" s="80" t="s">
        <v>4635</v>
      </c>
      <c r="C1310" s="22" t="str">
        <f t="shared" si="220"/>
        <v>60200</v>
      </c>
      <c r="D1310" s="22" t="str">
        <f t="shared" si="221"/>
        <v>07720</v>
      </c>
      <c r="E1310" s="21" t="str">
        <f>VLOOKUP(B1310,'Table A as of March 2024'!A:G,7,FALSE)</f>
        <v>Dept of Med Assistance Svcs</v>
      </c>
      <c r="F1310" s="21" t="str">
        <f>VLOOKUP(B1310,'Table A as of March 2024'!A:H,8,FALSE)</f>
        <v>Medicaid Concentration Trust</v>
      </c>
      <c r="G1310" s="11" t="str">
        <f>VLOOKUP(B1310,'Table A as of March 2024'!A:I,9,FALSE)</f>
        <v>630</v>
      </c>
      <c r="H1310" t="str">
        <f>VLOOKUP(B1310,'Table A as of March 2024'!A:L,12,FALSE)</f>
        <v>No</v>
      </c>
      <c r="I1310" s="9" t="str">
        <f>VLOOKUP(B1310,'Table A as of March 2024'!A:M,13,FALSE)</f>
        <v>R</v>
      </c>
      <c r="K1310" t="str">
        <f>VLOOKUP(G1310,'ACFR Class Vlookup'!A:B,2,FALSE)</f>
        <v>N/A</v>
      </c>
      <c r="L1310" s="1" t="str">
        <f>VLOOKUP(D1310,'Fund Information'!A:F,6,FALSE)</f>
        <v>This fund accounts for the MEDICAID Concentration Trust Fund.  This activity is not reported in the ACFR</v>
      </c>
      <c r="M1310" s="6" t="str">
        <f t="shared" si="222"/>
        <v>N/A</v>
      </c>
      <c r="N1310" s="6" t="s">
        <v>2886</v>
      </c>
      <c r="O1310" s="6" t="str">
        <f t="shared" si="223"/>
        <v>N/A</v>
      </c>
      <c r="P1310" s="5" t="s">
        <v>2886</v>
      </c>
      <c r="Q1310" s="6" t="str">
        <f t="shared" si="224"/>
        <v>N/A</v>
      </c>
      <c r="R1310" s="7" t="str">
        <f t="shared" si="225"/>
        <v>No</v>
      </c>
      <c r="S1310" s="5" t="str">
        <f t="shared" si="226"/>
        <v>N/A</v>
      </c>
      <c r="T1310" s="6" t="str">
        <f t="shared" si="227"/>
        <v>N/A</v>
      </c>
      <c r="U1310" s="7" t="str">
        <f t="shared" si="228"/>
        <v>No</v>
      </c>
      <c r="V1310" s="5" t="str">
        <f t="shared" si="229"/>
        <v>N/A</v>
      </c>
      <c r="W1310" s="6" t="str">
        <f t="shared" si="230"/>
        <v>N/A</v>
      </c>
      <c r="X1310" s="5" t="s">
        <v>2886</v>
      </c>
    </row>
    <row r="1311" spans="1:24" ht="60" x14ac:dyDescent="0.25">
      <c r="A1311" s="77">
        <f>VLOOKUP(C1311,'BU and Control BU Listing'!A:E,5,FALSE)</f>
        <v>60200</v>
      </c>
      <c r="B1311" s="80" t="s">
        <v>4636</v>
      </c>
      <c r="C1311" s="22" t="str">
        <f t="shared" si="220"/>
        <v>60200</v>
      </c>
      <c r="D1311" s="22" t="str">
        <f t="shared" si="221"/>
        <v>09033</v>
      </c>
      <c r="E1311" s="21" t="str">
        <f>VLOOKUP(B1311,'Table A as of March 2024'!A:G,7,FALSE)</f>
        <v>Dept of Med Assistance Svcs</v>
      </c>
      <c r="F1311" s="21" t="str">
        <f>VLOOKUP(B1311,'Table A as of March 2024'!A:H,8,FALSE)</f>
        <v>VA Children's Med Sec Ins Plan</v>
      </c>
      <c r="G1311" s="11" t="str">
        <f>VLOOKUP(B1311,'Table A as of March 2024'!A:I,9,FALSE)</f>
        <v>100</v>
      </c>
      <c r="H1311" t="str">
        <f>VLOOKUP(B1311,'Table A as of March 2024'!A:L,12,FALSE)</f>
        <v>Yes</v>
      </c>
      <c r="I1311" s="9" t="str">
        <f>VLOOKUP(B1311,'Table A as of March 2024'!A:M,13,FALSE)</f>
        <v>U</v>
      </c>
      <c r="J1311" t="str">
        <f>VLOOKUP(B1311,'Table A as of March 2024'!A:O,15,FALSE)</f>
        <v>C</v>
      </c>
      <c r="K1311" t="str">
        <f>VLOOKUP(G1311,'ACFR Class Vlookup'!A:B,2,FALSE)</f>
        <v>Governmental</v>
      </c>
      <c r="L1311" s="1" t="str">
        <f>VLOOKUP(D1311,'Fund Information'!A:F,6,FALSE)</f>
        <v>Accounts for premium differential, employer contributions received by DMAS, grants, donations, and gifts. Funds are used to provide primary and preventive care to certain individuals up to the age of 18 that are members of indigent families.</v>
      </c>
      <c r="M1311" s="6" t="str">
        <f t="shared" si="222"/>
        <v>N/A</v>
      </c>
      <c r="N1311" s="6" t="s">
        <v>2886</v>
      </c>
      <c r="O1311" s="6" t="str">
        <f t="shared" si="223"/>
        <v>N/A</v>
      </c>
      <c r="P1311" s="5" t="s">
        <v>2886</v>
      </c>
      <c r="Q1311" s="6" t="str">
        <f t="shared" si="224"/>
        <v>N/A</v>
      </c>
      <c r="R1311" s="7" t="str">
        <f t="shared" si="225"/>
        <v>No</v>
      </c>
      <c r="S1311" s="5" t="str">
        <f t="shared" si="226"/>
        <v>Answer Required</v>
      </c>
      <c r="T1311" s="6" t="str">
        <f t="shared" si="227"/>
        <v>N/A</v>
      </c>
      <c r="U1311" s="7" t="str">
        <f t="shared" si="228"/>
        <v>Yes</v>
      </c>
      <c r="V1311" s="5" t="str">
        <f t="shared" si="229"/>
        <v>Answer Required</v>
      </c>
      <c r="W1311" s="6" t="str">
        <f t="shared" si="230"/>
        <v>N/A</v>
      </c>
      <c r="X1311" s="5" t="s">
        <v>2886</v>
      </c>
    </row>
    <row r="1312" spans="1:24" ht="45" x14ac:dyDescent="0.25">
      <c r="A1312" s="77">
        <f>VLOOKUP(C1312,'BU and Control BU Listing'!A:E,5,FALSE)</f>
        <v>60200</v>
      </c>
      <c r="B1312" s="80" t="s">
        <v>4637</v>
      </c>
      <c r="C1312" s="22" t="str">
        <f t="shared" si="220"/>
        <v>60200</v>
      </c>
      <c r="D1312" s="22" t="str">
        <f t="shared" si="221"/>
        <v>09105</v>
      </c>
      <c r="E1312" s="21" t="str">
        <f>VLOOKUP(B1312,'Table A as of March 2024'!A:G,7,FALSE)</f>
        <v>Dept of Med Assistance Svcs</v>
      </c>
      <c r="F1312" s="21" t="str">
        <f>VLOOKUP(B1312,'Table A as of March 2024'!A:H,8,FALSE)</f>
        <v>Uninsured Medical Catastrophe</v>
      </c>
      <c r="G1312" s="11" t="str">
        <f>VLOOKUP(B1312,'Table A as of March 2024'!A:I,9,FALSE)</f>
        <v>115</v>
      </c>
      <c r="H1312" t="str">
        <f>VLOOKUP(B1312,'Table A as of March 2024'!A:L,12,FALSE)</f>
        <v>No</v>
      </c>
      <c r="I1312" s="9" t="str">
        <f>VLOOKUP(B1312,'Table A as of March 2024'!A:M,13,FALSE)</f>
        <v>U</v>
      </c>
      <c r="J1312" t="str">
        <f>VLOOKUP(B1312,'Table A as of March 2024'!A:O,15,FALSE)</f>
        <v>R</v>
      </c>
      <c r="K1312" t="str">
        <f>VLOOKUP(G1312,'ACFR Class Vlookup'!A:B,2,FALSE)</f>
        <v>Governmental</v>
      </c>
      <c r="L1312" s="1" t="str">
        <f>VLOOKUP(D1312,'Fund Information'!A:F,6,FALSE)</f>
        <v>This fund is funded from tax refund contributions and funds are to be used solely for payments of medical treatment of uninsured medical catastrophes.</v>
      </c>
      <c r="M1312" s="6" t="str">
        <f t="shared" si="222"/>
        <v>N/A</v>
      </c>
      <c r="N1312" s="6" t="s">
        <v>2886</v>
      </c>
      <c r="O1312" s="6" t="str">
        <f t="shared" si="223"/>
        <v>N/A</v>
      </c>
      <c r="P1312" s="5" t="s">
        <v>2886</v>
      </c>
      <c r="Q1312" s="6" t="str">
        <f t="shared" si="224"/>
        <v>N/A</v>
      </c>
      <c r="R1312" s="7" t="str">
        <f t="shared" si="225"/>
        <v>Yes</v>
      </c>
      <c r="S1312" s="5" t="str">
        <f t="shared" si="226"/>
        <v>Answer Required</v>
      </c>
      <c r="T1312" s="6" t="str">
        <f t="shared" si="227"/>
        <v>N/A</v>
      </c>
      <c r="U1312" s="7" t="str">
        <f t="shared" si="228"/>
        <v>No</v>
      </c>
      <c r="V1312" s="5" t="str">
        <f t="shared" si="229"/>
        <v>Answer Required</v>
      </c>
      <c r="W1312" s="6" t="str">
        <f t="shared" si="230"/>
        <v>N/A</v>
      </c>
      <c r="X1312" s="5" t="s">
        <v>2886</v>
      </c>
    </row>
    <row r="1313" spans="1:24" ht="30" x14ac:dyDescent="0.25">
      <c r="A1313" s="77">
        <f>VLOOKUP(C1313,'BU and Control BU Listing'!A:E,5,FALSE)</f>
        <v>60200</v>
      </c>
      <c r="B1313" s="80" t="s">
        <v>4638</v>
      </c>
      <c r="C1313" s="22" t="str">
        <f t="shared" si="220"/>
        <v>60200</v>
      </c>
      <c r="D1313" s="22" t="str">
        <f t="shared" si="221"/>
        <v>09470</v>
      </c>
      <c r="E1313" s="21" t="str">
        <f>VLOOKUP(B1313,'Table A as of March 2024'!A:G,7,FALSE)</f>
        <v>Dept of Med Assistance Svcs</v>
      </c>
      <c r="F1313" s="21" t="str">
        <f>VLOOKUP(B1313,'Table A as of March 2024'!A:H,8,FALSE)</f>
        <v>Robert Wood Johnson-Max Enroll</v>
      </c>
      <c r="G1313" s="11" t="str">
        <f>VLOOKUP(B1313,'Table A as of March 2024'!A:I,9,FALSE)</f>
        <v>115</v>
      </c>
      <c r="H1313" t="str">
        <f>VLOOKUP(B1313,'Table A as of March 2024'!A:L,12,FALSE)</f>
        <v>No</v>
      </c>
      <c r="I1313" s="9" t="str">
        <f>VLOOKUP(B1313,'Table A as of March 2024'!A:M,13,FALSE)</f>
        <v>R</v>
      </c>
      <c r="J1313" t="str">
        <f>VLOOKUP(B1313,'Table A as of March 2024'!A:O,15,FALSE)</f>
        <v>R</v>
      </c>
      <c r="K1313" t="str">
        <f>VLOOKUP(G1313,'ACFR Class Vlookup'!A:B,2,FALSE)</f>
        <v>Governmental</v>
      </c>
      <c r="L1313" s="1" t="str">
        <f>VLOOKUP(D1313,'Fund Information'!A:F,6,FALSE)</f>
        <v>Accounts for funds received from the Robert Wood Johnson Foundation private grant- not federal funds.</v>
      </c>
      <c r="M1313" s="6" t="str">
        <f t="shared" si="222"/>
        <v>N/A</v>
      </c>
      <c r="N1313" s="6" t="s">
        <v>2886</v>
      </c>
      <c r="O1313" s="6" t="str">
        <f t="shared" si="223"/>
        <v>N/A</v>
      </c>
      <c r="P1313" s="5" t="s">
        <v>2886</v>
      </c>
      <c r="Q1313" s="6" t="str">
        <f t="shared" si="224"/>
        <v>N/A</v>
      </c>
      <c r="R1313" s="7" t="str">
        <f t="shared" si="225"/>
        <v>Yes</v>
      </c>
      <c r="S1313" s="5" t="str">
        <f t="shared" si="226"/>
        <v>Answer Required</v>
      </c>
      <c r="T1313" s="6" t="str">
        <f t="shared" si="227"/>
        <v>N/A</v>
      </c>
      <c r="U1313" s="7" t="str">
        <f t="shared" si="228"/>
        <v>No</v>
      </c>
      <c r="V1313" s="5" t="str">
        <f t="shared" si="229"/>
        <v>Answer Required</v>
      </c>
      <c r="W1313" s="6" t="str">
        <f t="shared" si="230"/>
        <v>N/A</v>
      </c>
      <c r="X1313" s="5" t="s">
        <v>2886</v>
      </c>
    </row>
    <row r="1314" spans="1:24" ht="60" x14ac:dyDescent="0.25">
      <c r="A1314" s="77">
        <f>VLOOKUP(C1314,'BU and Control BU Listing'!A:E,5,FALSE)</f>
        <v>60200</v>
      </c>
      <c r="B1314" s="80" t="s">
        <v>4639</v>
      </c>
      <c r="C1314" s="22" t="str">
        <f t="shared" si="220"/>
        <v>60200</v>
      </c>
      <c r="D1314" s="22" t="str">
        <f t="shared" si="221"/>
        <v>09490</v>
      </c>
      <c r="E1314" s="21" t="str">
        <f>VLOOKUP(B1314,'Table A as of March 2024'!A:G,7,FALSE)</f>
        <v>Dept of Med Assistance Svcs</v>
      </c>
      <c r="F1314" s="21" t="str">
        <f>VLOOKUP(B1314,'Table A as of March 2024'!A:H,8,FALSE)</f>
        <v>Virginia Health Care Fund</v>
      </c>
      <c r="G1314" s="11" t="str">
        <f>VLOOKUP(B1314,'Table A as of March 2024'!A:I,9,FALSE)</f>
        <v>100</v>
      </c>
      <c r="H1314" t="str">
        <f>VLOOKUP(B1314,'Table A as of March 2024'!A:L,12,FALSE)</f>
        <v>No</v>
      </c>
      <c r="I1314" s="9" t="str">
        <f>VLOOKUP(B1314,'Table A as of March 2024'!A:M,13,FALSE)</f>
        <v>R</v>
      </c>
      <c r="J1314" t="str">
        <f>VLOOKUP(B1314,'Table A as of March 2024'!A:O,15,FALSE)</f>
        <v>C</v>
      </c>
      <c r="K1314" t="str">
        <f>VLOOKUP(G1314,'ACFR Class Vlookup'!A:B,2,FALSE)</f>
        <v>Governmental</v>
      </c>
      <c r="L1314" s="1" t="str">
        <f>VLOOKUP(D1314,'Fund Information'!A:F,6,FALSE)</f>
        <v>This fund is used to supplement the general fund for provision of health care services including state match for payment of Medicaid claims.  Revenues are made up of tobacco settlement funds and recoveries of prior year expenditures in the Medicaid program.</v>
      </c>
      <c r="M1314" s="6" t="str">
        <f t="shared" si="222"/>
        <v>N/A</v>
      </c>
      <c r="N1314" s="6" t="s">
        <v>2886</v>
      </c>
      <c r="O1314" s="6" t="str">
        <f t="shared" si="223"/>
        <v>N/A</v>
      </c>
      <c r="P1314" s="5" t="s">
        <v>2886</v>
      </c>
      <c r="Q1314" s="6" t="str">
        <f t="shared" si="224"/>
        <v>N/A</v>
      </c>
      <c r="R1314" s="7" t="str">
        <f t="shared" si="225"/>
        <v>No</v>
      </c>
      <c r="S1314" s="5" t="str">
        <f t="shared" si="226"/>
        <v>Answer Required</v>
      </c>
      <c r="T1314" s="6" t="str">
        <f t="shared" si="227"/>
        <v>N/A</v>
      </c>
      <c r="U1314" s="7" t="str">
        <f t="shared" si="228"/>
        <v>Yes</v>
      </c>
      <c r="V1314" s="5" t="str">
        <f t="shared" si="229"/>
        <v>Answer Required</v>
      </c>
      <c r="W1314" s="6" t="str">
        <f t="shared" si="230"/>
        <v>N/A</v>
      </c>
      <c r="X1314" s="5" t="s">
        <v>2886</v>
      </c>
    </row>
    <row r="1315" spans="1:24" ht="135" x14ac:dyDescent="0.25">
      <c r="A1315" s="77">
        <f>VLOOKUP(C1315,'BU and Control BU Listing'!A:E,5,FALSE)</f>
        <v>60200</v>
      </c>
      <c r="B1315" s="80" t="s">
        <v>5293</v>
      </c>
      <c r="C1315" s="22" t="str">
        <f t="shared" si="220"/>
        <v>60200</v>
      </c>
      <c r="D1315" s="22" t="str">
        <f t="shared" si="221"/>
        <v>09780</v>
      </c>
      <c r="E1315" s="21" t="str">
        <f>VLOOKUP(B1315,'Table A as of March 2024'!A:G,7,FALSE)</f>
        <v>Dept of Med Assistance Svcs</v>
      </c>
      <c r="F1315" s="21" t="str">
        <f>VLOOKUP(B1315,'Table A as of March 2024'!A:H,8,FALSE)</f>
        <v>HealthCareCoverageAssmntFund</v>
      </c>
      <c r="G1315" s="11" t="str">
        <f>VLOOKUP(B1315,'Table A as of March 2024'!A:I,9,FALSE)</f>
        <v>115</v>
      </c>
      <c r="H1315" t="str">
        <f>VLOOKUP(B1315,'Table A as of March 2024'!A:L,12,FALSE)</f>
        <v>No</v>
      </c>
      <c r="I1315" s="9" t="str">
        <f>VLOOKUP(B1315,'Table A as of March 2024'!A:M,13,FALSE)</f>
        <v>U</v>
      </c>
      <c r="J1315" t="str">
        <f>VLOOKUP(B1315,'Table A as of March 2024'!A:O,15,FALSE)</f>
        <v>C</v>
      </c>
      <c r="K1315" t="str">
        <f>VLOOKUP(G1315,'ACFR Class Vlookup'!A:B,2,FALSE)</f>
        <v>Governmental</v>
      </c>
      <c r="L1315" s="1" t="str">
        <f>VLOOKUP(D1315,'Fund Information'!A:F,6,FALSE)</f>
        <v>Health Care Coverage Assessment Fund. All revenues collected or received as a result of imposition of a health care coverage assessment on covered hospitals and any other such moneys, public or private, received for the administration of the health care coverage assessment shall be paid into the state treasury and credited to the Fund. Moneys deposited to the Fund shall be used solely for the nonfederal share of the cost of medical assistance for newly eligible adults, the administrative costs of collecting the assessment and implementing and operating the coverage for newly eligible adults.</v>
      </c>
      <c r="M1315" s="6" t="str">
        <f t="shared" si="222"/>
        <v>N/A</v>
      </c>
      <c r="N1315" s="6" t="s">
        <v>2886</v>
      </c>
      <c r="O1315" s="6" t="str">
        <f t="shared" si="223"/>
        <v>N/A</v>
      </c>
      <c r="P1315" s="5" t="s">
        <v>2886</v>
      </c>
      <c r="Q1315" s="6" t="str">
        <f t="shared" si="224"/>
        <v>N/A</v>
      </c>
      <c r="R1315" s="7" t="str">
        <f t="shared" si="225"/>
        <v>No</v>
      </c>
      <c r="S1315" s="5" t="str">
        <f t="shared" si="226"/>
        <v>Answer Required</v>
      </c>
      <c r="T1315" s="6" t="str">
        <f t="shared" si="227"/>
        <v>N/A</v>
      </c>
      <c r="U1315" s="7" t="str">
        <f t="shared" si="228"/>
        <v>Yes</v>
      </c>
      <c r="V1315" s="5" t="str">
        <f t="shared" si="229"/>
        <v>Answer Required</v>
      </c>
      <c r="W1315" s="6" t="str">
        <f t="shared" si="230"/>
        <v>N/A</v>
      </c>
      <c r="X1315" s="5" t="s">
        <v>2886</v>
      </c>
    </row>
    <row r="1316" spans="1:24" ht="150" x14ac:dyDescent="0.25">
      <c r="A1316" s="77">
        <f>VLOOKUP(C1316,'BU and Control BU Listing'!A:E,5,FALSE)</f>
        <v>60200</v>
      </c>
      <c r="B1316" s="80" t="s">
        <v>5294</v>
      </c>
      <c r="C1316" s="22" t="str">
        <f t="shared" si="220"/>
        <v>60200</v>
      </c>
      <c r="D1316" s="22" t="str">
        <f t="shared" si="221"/>
        <v>09790</v>
      </c>
      <c r="E1316" s="21" t="str">
        <f>VLOOKUP(B1316,'Table A as of March 2024'!A:G,7,FALSE)</f>
        <v>Dept of Med Assistance Svcs</v>
      </c>
      <c r="F1316" s="21" t="str">
        <f>VLOOKUP(B1316,'Table A as of March 2024'!A:H,8,FALSE)</f>
        <v>HealthCarePrvdrPymntAssmntFund</v>
      </c>
      <c r="G1316" s="11" t="str">
        <f>VLOOKUP(B1316,'Table A as of March 2024'!A:I,9,FALSE)</f>
        <v>115</v>
      </c>
      <c r="H1316" t="str">
        <f>VLOOKUP(B1316,'Table A as of March 2024'!A:L,12,FALSE)</f>
        <v>No</v>
      </c>
      <c r="I1316" s="9" t="str">
        <f>VLOOKUP(B1316,'Table A as of March 2024'!A:M,13,FALSE)</f>
        <v>U</v>
      </c>
      <c r="J1316" t="str">
        <f>VLOOKUP(B1316,'Table A as of March 2024'!A:O,15,FALSE)</f>
        <v>C</v>
      </c>
      <c r="K1316" t="str">
        <f>VLOOKUP(G1316,'ACFR Class Vlookup'!A:B,2,FALSE)</f>
        <v>Governmental</v>
      </c>
      <c r="L1316" s="1" t="str">
        <f>VLOOKUP(D1316,'Fund Information'!A:F,6,FALSE)</f>
        <v>Health Care Provider Payment Rate Assessment Fund. All revenues collected or received as a result of imposition of a health care payment rate assessment on covered hospitals and any other such moneys, public or private, received for the administration of the health care payment assessment shall be paid into the state treasury and credited to the Fund. Moneys deposited to the Fund shall be used solely for the nonfederal share of the cost of payment rate actions associated with the payment rate assessment as provided in the general appropriation act and the administrative costs of collecting the assessment and of implementing and operating the associated payment rate actions.</v>
      </c>
      <c r="M1316" s="6" t="str">
        <f t="shared" si="222"/>
        <v>N/A</v>
      </c>
      <c r="N1316" s="6" t="s">
        <v>2886</v>
      </c>
      <c r="O1316" s="6" t="str">
        <f t="shared" si="223"/>
        <v>N/A</v>
      </c>
      <c r="P1316" s="5" t="s">
        <v>2886</v>
      </c>
      <c r="Q1316" s="6" t="str">
        <f t="shared" si="224"/>
        <v>N/A</v>
      </c>
      <c r="R1316" s="7" t="str">
        <f t="shared" si="225"/>
        <v>No</v>
      </c>
      <c r="S1316" s="5" t="str">
        <f t="shared" si="226"/>
        <v>Answer Required</v>
      </c>
      <c r="T1316" s="6" t="str">
        <f t="shared" si="227"/>
        <v>N/A</v>
      </c>
      <c r="U1316" s="7" t="str">
        <f t="shared" si="228"/>
        <v>Yes</v>
      </c>
      <c r="V1316" s="5" t="str">
        <f t="shared" si="229"/>
        <v>Answer Required</v>
      </c>
      <c r="W1316" s="6" t="str">
        <f t="shared" si="230"/>
        <v>N/A</v>
      </c>
      <c r="X1316" s="5" t="s">
        <v>2886</v>
      </c>
    </row>
    <row r="1317" spans="1:24" x14ac:dyDescent="0.25">
      <c r="A1317" s="77">
        <f>VLOOKUP(C1317,'BU and Control BU Listing'!A:E,5,FALSE)</f>
        <v>60200</v>
      </c>
      <c r="B1317" s="80" t="s">
        <v>4640</v>
      </c>
      <c r="C1317" s="22" t="str">
        <f t="shared" si="220"/>
        <v>60200</v>
      </c>
      <c r="D1317" s="22" t="str">
        <f t="shared" si="221"/>
        <v>10000</v>
      </c>
      <c r="E1317" s="21" t="str">
        <f>VLOOKUP(B1317,'Table A as of March 2024'!A:G,7,FALSE)</f>
        <v>Dept of Med Assistance Svcs</v>
      </c>
      <c r="F1317" s="21" t="str">
        <f>VLOOKUP(B1317,'Table A as of March 2024'!A:H,8,FALSE)</f>
        <v>Federal Trust</v>
      </c>
      <c r="G1317" s="11" t="str">
        <f>VLOOKUP(B1317,'Table A as of March 2024'!A:I,9,FALSE)</f>
        <v>120</v>
      </c>
      <c r="H1317" t="str">
        <f>VLOOKUP(B1317,'Table A as of March 2024'!A:L,12,FALSE)</f>
        <v>No</v>
      </c>
      <c r="I1317" s="9" t="str">
        <f>VLOOKUP(B1317,'Table A as of March 2024'!A:M,13,FALSE)</f>
        <v>R</v>
      </c>
      <c r="J1317" t="str">
        <f>VLOOKUP(B1317,'Table A as of March 2024'!A:O,15,FALSE)</f>
        <v>R</v>
      </c>
      <c r="K1317" t="str">
        <f>VLOOKUP(G1317,'ACFR Class Vlookup'!A:B,2,FALSE)</f>
        <v>Governmental</v>
      </c>
      <c r="L1317" s="1" t="str">
        <f>VLOOKUP(D1317,'Fund Information'!A:F,6,FALSE)</f>
        <v>This fund accounts for Federal funds.</v>
      </c>
      <c r="M1317" s="6" t="str">
        <f t="shared" si="222"/>
        <v>N/A</v>
      </c>
      <c r="N1317" s="6" t="s">
        <v>2886</v>
      </c>
      <c r="O1317" s="6" t="str">
        <f t="shared" si="223"/>
        <v>N/A</v>
      </c>
      <c r="P1317" s="5" t="s">
        <v>2886</v>
      </c>
      <c r="Q1317" s="6" t="str">
        <f t="shared" si="224"/>
        <v>N/A</v>
      </c>
      <c r="R1317" s="7" t="str">
        <f t="shared" si="225"/>
        <v>Yes</v>
      </c>
      <c r="S1317" s="5" t="str">
        <f t="shared" si="226"/>
        <v>Answer Required</v>
      </c>
      <c r="T1317" s="6" t="str">
        <f t="shared" si="227"/>
        <v>N/A</v>
      </c>
      <c r="U1317" s="7" t="str">
        <f t="shared" si="228"/>
        <v>No</v>
      </c>
      <c r="V1317" s="5" t="str">
        <f t="shared" si="229"/>
        <v>Answer Required</v>
      </c>
      <c r="W1317" s="6" t="str">
        <f t="shared" si="230"/>
        <v>N/A</v>
      </c>
      <c r="X1317" s="5" t="s">
        <v>2886</v>
      </c>
    </row>
    <row r="1318" spans="1:24" ht="165" x14ac:dyDescent="0.25">
      <c r="A1318" s="77">
        <f>VLOOKUP(C1318,'BU and Control BU Listing'!A:E,5,FALSE)</f>
        <v>60200</v>
      </c>
      <c r="B1318" s="80" t="s">
        <v>5994</v>
      </c>
      <c r="C1318" s="22" t="str">
        <f t="shared" si="220"/>
        <v>60200</v>
      </c>
      <c r="D1318" s="22" t="str">
        <f t="shared" si="221"/>
        <v>10110</v>
      </c>
      <c r="E1318" s="21" t="str">
        <f>VLOOKUP(B1318,'Table A as of March 2024'!A:G,7,FALSE)</f>
        <v>Dept of Med Assistance Svcs</v>
      </c>
      <c r="F1318" s="21" t="str">
        <f>VLOOKUP(B1318,'Table A as of March 2024'!A:H,8,FALSE)</f>
        <v>CARESActRlfFd–General-COVID-19</v>
      </c>
      <c r="G1318" s="11" t="str">
        <f>VLOOKUP(B1318,'Table A as of March 2024'!A:I,9,FALSE)</f>
        <v>120</v>
      </c>
      <c r="H1318" t="str">
        <f>VLOOKUP(B1318,'Table A as of March 2024'!A:L,12,FALSE)</f>
        <v>No</v>
      </c>
      <c r="I1318" s="9" t="str">
        <f>VLOOKUP(B1318,'Table A as of March 2024'!A:M,13,FALSE)</f>
        <v>V</v>
      </c>
      <c r="J1318" t="str">
        <f>VLOOKUP(B1318,'Table A as of March 2024'!A:O,15,FALSE)</f>
        <v>R</v>
      </c>
      <c r="K1318" t="str">
        <f>VLOOKUP(G1318,'ACFR Class Vlookup'!A:B,2,FALSE)</f>
        <v>Governmental</v>
      </c>
      <c r="L1318" s="1" t="str">
        <f>VLOOKUP(D1318,'Fund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18" s="6" t="str">
        <f t="shared" si="222"/>
        <v>N/A</v>
      </c>
      <c r="N1318" s="6" t="s">
        <v>2886</v>
      </c>
      <c r="O1318" s="6" t="str">
        <f t="shared" si="223"/>
        <v>N/A</v>
      </c>
      <c r="P1318" s="5" t="s">
        <v>2886</v>
      </c>
      <c r="Q1318" s="6" t="str">
        <f t="shared" si="224"/>
        <v>N/A</v>
      </c>
      <c r="R1318" s="7" t="str">
        <f t="shared" si="225"/>
        <v>Yes</v>
      </c>
      <c r="S1318" s="5" t="str">
        <f t="shared" si="226"/>
        <v>Answer Required</v>
      </c>
      <c r="T1318" s="6" t="str">
        <f t="shared" si="227"/>
        <v>N/A</v>
      </c>
      <c r="U1318" s="7" t="str">
        <f t="shared" si="228"/>
        <v>No</v>
      </c>
      <c r="V1318" s="5" t="str">
        <f t="shared" si="229"/>
        <v>Answer Required</v>
      </c>
      <c r="W1318" s="6" t="str">
        <f t="shared" si="230"/>
        <v>N/A</v>
      </c>
      <c r="X1318" s="5" t="s">
        <v>2886</v>
      </c>
    </row>
    <row r="1319" spans="1:24" ht="165" x14ac:dyDescent="0.25">
      <c r="A1319" s="77">
        <f>VLOOKUP(C1319,'BU and Control BU Listing'!A:E,5,FALSE)</f>
        <v>60200</v>
      </c>
      <c r="B1319" s="80" t="s">
        <v>8272</v>
      </c>
      <c r="C1319" s="22" t="str">
        <f t="shared" si="220"/>
        <v>60200</v>
      </c>
      <c r="D1319" s="22" t="str">
        <f t="shared" si="221"/>
        <v>12110</v>
      </c>
      <c r="E1319" s="21" t="str">
        <f>VLOOKUP(B1319,'Table A as of March 2024'!A:G,7,FALSE)</f>
        <v>Dept of Med Assistance Svcs</v>
      </c>
      <c r="F1319" s="21" t="str">
        <f>VLOOKUP(B1319,'Table A as of March 2024'!A:H,8,FALSE)</f>
        <v>ARP-CrvStLoclFisRecFd-COVID-19</v>
      </c>
      <c r="G1319" s="11" t="str">
        <f>VLOOKUP(B1319,'Table A as of March 2024'!A:I,9,FALSE)</f>
        <v>120</v>
      </c>
      <c r="H1319" t="str">
        <f>VLOOKUP(B1319,'Table A as of March 2024'!A:L,12,FALSE)</f>
        <v>No</v>
      </c>
      <c r="I1319" s="9" t="str">
        <f>VLOOKUP(B1319,'Table A as of March 2024'!A:M,13,FALSE)</f>
        <v>V</v>
      </c>
      <c r="J1319" t="str">
        <f>VLOOKUP(B1319,'Table A as of March 2024'!A:O,15,FALSE)</f>
        <v>R</v>
      </c>
      <c r="K1319" t="str">
        <f>VLOOKUP(G1319,'ACFR Class Vlookup'!A:B,2,FALSE)</f>
        <v>Governmental</v>
      </c>
      <c r="L1319" s="1" t="str">
        <f>VLOOKUP(D1319,'Fund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19" s="6" t="str">
        <f t="shared" si="222"/>
        <v>N/A</v>
      </c>
      <c r="N1319" s="6" t="s">
        <v>2886</v>
      </c>
      <c r="O1319" s="6" t="str">
        <f t="shared" si="223"/>
        <v>N/A</v>
      </c>
      <c r="P1319" s="5" t="s">
        <v>2886</v>
      </c>
      <c r="Q1319" s="6" t="str">
        <f t="shared" si="224"/>
        <v>N/A</v>
      </c>
      <c r="R1319" s="7" t="str">
        <f t="shared" si="225"/>
        <v>Yes</v>
      </c>
      <c r="S1319" s="5" t="str">
        <f t="shared" si="226"/>
        <v>Answer Required</v>
      </c>
      <c r="T1319" s="6" t="str">
        <f t="shared" si="227"/>
        <v>N/A</v>
      </c>
      <c r="U1319" s="7" t="str">
        <f t="shared" si="228"/>
        <v>No</v>
      </c>
      <c r="V1319" s="5" t="str">
        <f t="shared" si="229"/>
        <v>Answer Required</v>
      </c>
      <c r="W1319" s="6" t="str">
        <f t="shared" si="230"/>
        <v>N/A</v>
      </c>
      <c r="X1319" s="5" t="s">
        <v>2886</v>
      </c>
    </row>
    <row r="1320" spans="1:24" x14ac:dyDescent="0.25">
      <c r="A1320" s="77">
        <f>VLOOKUP(C1320,'BU and Control BU Listing'!A:E,5,FALSE)</f>
        <v>26200</v>
      </c>
      <c r="B1320" s="80" t="s">
        <v>4643</v>
      </c>
      <c r="C1320" s="22" t="str">
        <f t="shared" si="220"/>
        <v>60600</v>
      </c>
      <c r="D1320" s="22" t="str">
        <f t="shared" si="221"/>
        <v>01000</v>
      </c>
      <c r="E1320" s="21" t="str">
        <f>VLOOKUP(B1320,'Table A as of March 2024'!A:G,7,FALSE)</f>
        <v>VA Board People w/Disabilities</v>
      </c>
      <c r="F1320" s="21" t="str">
        <f>VLOOKUP(B1320,'Table A as of March 2024'!A:H,8,FALSE)</f>
        <v>General Fund</v>
      </c>
      <c r="G1320" s="11" t="str">
        <f>VLOOKUP(B1320,'Table A as of March 2024'!A:I,9,FALSE)</f>
        <v>100</v>
      </c>
      <c r="H1320" t="str">
        <f>VLOOKUP(B1320,'Table A as of March 2024'!A:L,12,FALSE)</f>
        <v>No</v>
      </c>
      <c r="I1320" s="9" t="str">
        <f>VLOOKUP(B1320,'Table A as of March 2024'!A:M,13,FALSE)</f>
        <v>G</v>
      </c>
      <c r="J1320" t="str">
        <f>VLOOKUP(B1320,'Table A as of March 2024'!A:O,15,FALSE)</f>
        <v>U</v>
      </c>
      <c r="K1320" t="str">
        <f>VLOOKUP(G1320,'ACFR Class Vlookup'!A:B,2,FALSE)</f>
        <v>Governmental</v>
      </c>
      <c r="L1320" s="1" t="str">
        <f>VLOOKUP(D1320,'Fund Information'!A:F,6,FALSE)</f>
        <v>General Fund</v>
      </c>
      <c r="M1320" s="6" t="str">
        <f t="shared" si="222"/>
        <v>N/A</v>
      </c>
      <c r="N1320" s="6" t="s">
        <v>2886</v>
      </c>
      <c r="O1320" s="6" t="str">
        <f t="shared" si="223"/>
        <v>N/A</v>
      </c>
      <c r="P1320" s="5" t="s">
        <v>2886</v>
      </c>
      <c r="Q1320" s="6" t="str">
        <f t="shared" si="224"/>
        <v>N/A</v>
      </c>
      <c r="R1320" s="7" t="str">
        <f t="shared" si="225"/>
        <v>No</v>
      </c>
      <c r="S1320" s="5" t="str">
        <f t="shared" si="226"/>
        <v>Answer Required</v>
      </c>
      <c r="T1320" s="6" t="str">
        <f t="shared" si="227"/>
        <v>N/A</v>
      </c>
      <c r="U1320" s="7" t="str">
        <f t="shared" si="228"/>
        <v>No</v>
      </c>
      <c r="V1320" s="5" t="str">
        <f t="shared" si="229"/>
        <v>Answer Required</v>
      </c>
      <c r="W1320" s="6" t="str">
        <f t="shared" si="230"/>
        <v>N/A</v>
      </c>
      <c r="X1320" s="5" t="s">
        <v>2886</v>
      </c>
    </row>
    <row r="1321" spans="1:24" x14ac:dyDescent="0.25">
      <c r="A1321" s="77">
        <f>VLOOKUP(C1321,'BU and Control BU Listing'!A:E,5,FALSE)</f>
        <v>26200</v>
      </c>
      <c r="B1321" s="80" t="s">
        <v>4644</v>
      </c>
      <c r="C1321" s="22" t="str">
        <f t="shared" si="220"/>
        <v>60600</v>
      </c>
      <c r="D1321" s="22" t="str">
        <f t="shared" si="221"/>
        <v>02700</v>
      </c>
      <c r="E1321" s="21" t="str">
        <f>VLOOKUP(B1321,'Table A as of March 2024'!A:G,7,FALSE)</f>
        <v>VA Board People w/Disabilities</v>
      </c>
      <c r="F1321" s="21" t="str">
        <f>VLOOKUP(B1321,'Table A as of March 2024'!A:H,8,FALSE)</f>
        <v>Parking</v>
      </c>
      <c r="G1321" s="11" t="str">
        <f>VLOOKUP(B1321,'Table A as of March 2024'!A:I,9,FALSE)</f>
        <v>105</v>
      </c>
      <c r="H1321" t="str">
        <f>VLOOKUP(B1321,'Table A as of March 2024'!A:L,12,FALSE)</f>
        <v>No</v>
      </c>
      <c r="I1321" s="9" t="str">
        <f>VLOOKUP(B1321,'Table A as of March 2024'!A:M,13,FALSE)</f>
        <v>U</v>
      </c>
      <c r="J1321" t="str">
        <f>VLOOKUP(B1321,'Table A as of March 2024'!A:O,15,FALSE)</f>
        <v>C</v>
      </c>
      <c r="K1321" t="str">
        <f>VLOOKUP(G1321,'ACFR Class Vlookup'!A:B,2,FALSE)</f>
        <v>Governmental</v>
      </c>
      <c r="L1321" s="1" t="str">
        <f>VLOOKUP(D1321,'Fund Information'!A:F,6,FALSE)</f>
        <v>Parking - Accounts for fees paid for parking vehicles in state parking lots.</v>
      </c>
      <c r="M1321" s="6" t="str">
        <f t="shared" si="222"/>
        <v>N/A</v>
      </c>
      <c r="N1321" s="6" t="s">
        <v>2886</v>
      </c>
      <c r="O1321" s="6" t="str">
        <f t="shared" si="223"/>
        <v>N/A</v>
      </c>
      <c r="P1321" s="5" t="s">
        <v>2886</v>
      </c>
      <c r="Q1321" s="6" t="str">
        <f t="shared" si="224"/>
        <v>N/A</v>
      </c>
      <c r="R1321" s="7" t="str">
        <f t="shared" si="225"/>
        <v>No</v>
      </c>
      <c r="S1321" s="5" t="str">
        <f t="shared" si="226"/>
        <v>Answer Required</v>
      </c>
      <c r="T1321" s="6" t="str">
        <f t="shared" si="227"/>
        <v>N/A</v>
      </c>
      <c r="U1321" s="7" t="str">
        <f t="shared" si="228"/>
        <v>Yes</v>
      </c>
      <c r="V1321" s="5" t="str">
        <f t="shared" si="229"/>
        <v>Answer Required</v>
      </c>
      <c r="W1321" s="6" t="str">
        <f t="shared" si="230"/>
        <v>N/A</v>
      </c>
      <c r="X1321" s="5" t="s">
        <v>2886</v>
      </c>
    </row>
    <row r="1322" spans="1:24" x14ac:dyDescent="0.25">
      <c r="A1322" s="77">
        <f>VLOOKUP(C1322,'BU and Control BU Listing'!A:E,5,FALSE)</f>
        <v>26200</v>
      </c>
      <c r="B1322" s="80" t="s">
        <v>4645</v>
      </c>
      <c r="C1322" s="22" t="str">
        <f t="shared" si="220"/>
        <v>60600</v>
      </c>
      <c r="D1322" s="22" t="str">
        <f t="shared" si="221"/>
        <v>10000</v>
      </c>
      <c r="E1322" s="21" t="str">
        <f>VLOOKUP(B1322,'Table A as of March 2024'!A:G,7,FALSE)</f>
        <v>VA Board People w/Disabilities</v>
      </c>
      <c r="F1322" s="21" t="str">
        <f>VLOOKUP(B1322,'Table A as of March 2024'!A:H,8,FALSE)</f>
        <v>Federal Trust</v>
      </c>
      <c r="G1322" s="11" t="str">
        <f>VLOOKUP(B1322,'Table A as of March 2024'!A:I,9,FALSE)</f>
        <v>120</v>
      </c>
      <c r="H1322" t="str">
        <f>VLOOKUP(B1322,'Table A as of March 2024'!A:L,12,FALSE)</f>
        <v>No</v>
      </c>
      <c r="I1322" s="9" t="str">
        <f>VLOOKUP(B1322,'Table A as of March 2024'!A:M,13,FALSE)</f>
        <v>R</v>
      </c>
      <c r="J1322" t="str">
        <f>VLOOKUP(B1322,'Table A as of March 2024'!A:O,15,FALSE)</f>
        <v>R</v>
      </c>
      <c r="K1322" t="str">
        <f>VLOOKUP(G1322,'ACFR Class Vlookup'!A:B,2,FALSE)</f>
        <v>Governmental</v>
      </c>
      <c r="L1322" s="1" t="str">
        <f>VLOOKUP(D1322,'Fund Information'!A:F,6,FALSE)</f>
        <v>This fund accounts for Federal funds.</v>
      </c>
      <c r="M1322" s="6" t="str">
        <f t="shared" si="222"/>
        <v>N/A</v>
      </c>
      <c r="N1322" s="6" t="s">
        <v>2886</v>
      </c>
      <c r="O1322" s="6" t="str">
        <f t="shared" si="223"/>
        <v>N/A</v>
      </c>
      <c r="P1322" s="5" t="s">
        <v>2886</v>
      </c>
      <c r="Q1322" s="6" t="str">
        <f t="shared" si="224"/>
        <v>N/A</v>
      </c>
      <c r="R1322" s="7" t="str">
        <f t="shared" si="225"/>
        <v>Yes</v>
      </c>
      <c r="S1322" s="5" t="str">
        <f t="shared" si="226"/>
        <v>Answer Required</v>
      </c>
      <c r="T1322" s="6" t="str">
        <f t="shared" si="227"/>
        <v>N/A</v>
      </c>
      <c r="U1322" s="7" t="str">
        <f t="shared" si="228"/>
        <v>No</v>
      </c>
      <c r="V1322" s="5" t="str">
        <f t="shared" si="229"/>
        <v>Answer Required</v>
      </c>
      <c r="W1322" s="6" t="str">
        <f t="shared" si="230"/>
        <v>N/A</v>
      </c>
      <c r="X1322" s="5" t="s">
        <v>2886</v>
      </c>
    </row>
    <row r="1323" spans="1:24" ht="135" x14ac:dyDescent="0.25">
      <c r="A1323" s="77">
        <f>VLOOKUP(C1323,'BU and Control BU Listing'!A:E,5,FALSE)</f>
        <v>26200</v>
      </c>
      <c r="B1323" s="80" t="s">
        <v>8273</v>
      </c>
      <c r="C1323" s="22" t="str">
        <f t="shared" si="220"/>
        <v>60600</v>
      </c>
      <c r="D1323" s="22" t="str">
        <f t="shared" si="221"/>
        <v>10810</v>
      </c>
      <c r="E1323" s="21" t="str">
        <f>VLOOKUP(B1323,'Table A as of March 2024'!A:G,7,FALSE)</f>
        <v>VA Board People w/Disabilities</v>
      </c>
      <c r="F1323" s="21" t="str">
        <f>VLOOKUP(B1323,'Table A as of March 2024'!A:H,8,FALSE)</f>
        <v>ExDsbNwkAcsCOVID19Vac-COVID-19</v>
      </c>
      <c r="G1323" s="11" t="str">
        <f>VLOOKUP(B1323,'Table A as of March 2024'!A:I,9,FALSE)</f>
        <v>120</v>
      </c>
      <c r="H1323" t="str">
        <f>VLOOKUP(B1323,'Table A as of March 2024'!A:L,12,FALSE)</f>
        <v>No</v>
      </c>
      <c r="I1323" s="9" t="str">
        <f>VLOOKUP(B1323,'Table A as of March 2024'!A:M,13,FALSE)</f>
        <v>V</v>
      </c>
      <c r="J1323" t="str">
        <f>VLOOKUP(B1323,'Table A as of March 2024'!A:O,15,FALSE)</f>
        <v>R</v>
      </c>
      <c r="K1323" t="str">
        <f>VLOOKUP(G1323,'ACFR Class Vlookup'!A:B,2,FALSE)</f>
        <v>Governmental</v>
      </c>
      <c r="L1323" s="1" t="str">
        <f>VLOOKUP(D1323,'Fund Information'!A:F,6,FALSE)</f>
        <v>ALN 93.630; Developmental Disabilities Basic Support and Advocacy Grants. To enable individuals with developmental disabilities to become independent, productive, integrated and included into their communities. Funding under these programs is to assist States in the development of a plan for a comprehensive and coordinated system of services and other activities to enhance the lives of individuals with developmental disabilities and their families to their maximum potential, and to support a system which protects the legal and human rights of individuals with developmental disabilities.</v>
      </c>
      <c r="M1323" s="6" t="str">
        <f t="shared" si="222"/>
        <v>N/A</v>
      </c>
      <c r="N1323" s="6" t="s">
        <v>2886</v>
      </c>
      <c r="O1323" s="6" t="str">
        <f t="shared" si="223"/>
        <v>N/A</v>
      </c>
      <c r="P1323" s="5" t="s">
        <v>2886</v>
      </c>
      <c r="Q1323" s="6" t="str">
        <f t="shared" si="224"/>
        <v>N/A</v>
      </c>
      <c r="R1323" s="7" t="str">
        <f t="shared" si="225"/>
        <v>Yes</v>
      </c>
      <c r="S1323" s="5" t="str">
        <f t="shared" si="226"/>
        <v>Answer Required</v>
      </c>
      <c r="T1323" s="6" t="str">
        <f t="shared" si="227"/>
        <v>N/A</v>
      </c>
      <c r="U1323" s="7" t="str">
        <f t="shared" si="228"/>
        <v>No</v>
      </c>
      <c r="V1323" s="5" t="str">
        <f t="shared" si="229"/>
        <v>Answer Required</v>
      </c>
      <c r="W1323" s="6" t="str">
        <f t="shared" si="230"/>
        <v>N/A</v>
      </c>
      <c r="X1323" s="5" t="s">
        <v>2886</v>
      </c>
    </row>
    <row r="1324" spans="1:24" x14ac:dyDescent="0.25">
      <c r="A1324" s="77">
        <f>VLOOKUP(C1324,'BU and Control BU Listing'!A:E,5,FALSE)</f>
        <v>70100</v>
      </c>
      <c r="B1324" s="80" t="s">
        <v>4646</v>
      </c>
      <c r="C1324" s="22" t="str">
        <f t="shared" si="220"/>
        <v>70100</v>
      </c>
      <c r="D1324" s="22" t="str">
        <f t="shared" si="221"/>
        <v>01000</v>
      </c>
      <c r="E1324" s="21" t="str">
        <f>VLOOKUP(B1324,'Table A as of March 2024'!A:G,7,FALSE)</f>
        <v>Dept of Corr - Central Admin</v>
      </c>
      <c r="F1324" s="21" t="str">
        <f>VLOOKUP(B1324,'Table A as of March 2024'!A:H,8,FALSE)</f>
        <v>General Fund</v>
      </c>
      <c r="G1324" s="11" t="str">
        <f>VLOOKUP(B1324,'Table A as of March 2024'!A:I,9,FALSE)</f>
        <v>100</v>
      </c>
      <c r="H1324" t="str">
        <f>VLOOKUP(B1324,'Table A as of March 2024'!A:L,12,FALSE)</f>
        <v>No</v>
      </c>
      <c r="I1324" s="9" t="str">
        <f>VLOOKUP(B1324,'Table A as of March 2024'!A:M,13,FALSE)</f>
        <v>G</v>
      </c>
      <c r="J1324" t="str">
        <f>VLOOKUP(B1324,'Table A as of March 2024'!A:O,15,FALSE)</f>
        <v>U</v>
      </c>
      <c r="K1324" t="str">
        <f>VLOOKUP(G1324,'ACFR Class Vlookup'!A:B,2,FALSE)</f>
        <v>Governmental</v>
      </c>
      <c r="L1324" s="1" t="str">
        <f>VLOOKUP(D1324,'Fund Information'!A:F,6,FALSE)</f>
        <v>General Fund</v>
      </c>
      <c r="M1324" s="6" t="str">
        <f t="shared" si="222"/>
        <v>N/A</v>
      </c>
      <c r="N1324" s="6" t="s">
        <v>2886</v>
      </c>
      <c r="O1324" s="6" t="str">
        <f t="shared" si="223"/>
        <v>N/A</v>
      </c>
      <c r="P1324" s="5" t="s">
        <v>2886</v>
      </c>
      <c r="Q1324" s="6" t="str">
        <f t="shared" si="224"/>
        <v>N/A</v>
      </c>
      <c r="R1324" s="7" t="str">
        <f t="shared" si="225"/>
        <v>No</v>
      </c>
      <c r="S1324" s="5" t="str">
        <f t="shared" si="226"/>
        <v>Answer Required</v>
      </c>
      <c r="T1324" s="6" t="str">
        <f t="shared" si="227"/>
        <v>N/A</v>
      </c>
      <c r="U1324" s="7" t="str">
        <f t="shared" si="228"/>
        <v>No</v>
      </c>
      <c r="V1324" s="5" t="str">
        <f t="shared" si="229"/>
        <v>Answer Required</v>
      </c>
      <c r="W1324" s="6" t="str">
        <f t="shared" si="230"/>
        <v>N/A</v>
      </c>
      <c r="X1324" s="5" t="s">
        <v>2886</v>
      </c>
    </row>
    <row r="1325" spans="1:24" ht="120" x14ac:dyDescent="0.25">
      <c r="A1325" s="77">
        <f>VLOOKUP(C1325,'BU and Control BU Listing'!A:E,5,FALSE)</f>
        <v>70100</v>
      </c>
      <c r="B1325" s="80" t="s">
        <v>8928</v>
      </c>
      <c r="C1325" s="22" t="str">
        <f t="shared" si="220"/>
        <v>70100</v>
      </c>
      <c r="D1325" s="22" t="str">
        <f t="shared" si="221"/>
        <v>02095</v>
      </c>
      <c r="E1325" s="21" t="str">
        <f>VLOOKUP(B1325,'Table A as of March 2024'!A:G,7,FALSE)</f>
        <v>Dept of Corr - Central Admin</v>
      </c>
      <c r="F1325" s="21" t="str">
        <f>VLOOKUP(B1325,'Table A as of March 2024'!A:H,8,FALSE)</f>
        <v>Opioid Abatement Fund</v>
      </c>
      <c r="G1325" s="11" t="str">
        <f>VLOOKUP(B1325,'Table A as of March 2024'!A:I,9,FALSE)</f>
        <v>115</v>
      </c>
      <c r="H1325" t="str">
        <f>VLOOKUP(B1325,'Table A as of March 2024'!A:L,12,FALSE)</f>
        <v>Yes</v>
      </c>
      <c r="I1325" s="9" t="str">
        <f>VLOOKUP(B1325,'Table A as of March 2024'!A:M,13,FALSE)</f>
        <v>R</v>
      </c>
      <c r="J1325" t="str">
        <f>VLOOKUP(B1325,'Table A as of March 2024'!A:O,15,FALSE)</f>
        <v>C</v>
      </c>
      <c r="K1325" t="str">
        <f>VLOOKUP(G1325,'ACFR Class Vlookup'!A:B,2,FALSE)</f>
        <v>Governmental</v>
      </c>
      <c r="L1325" s="1" t="str">
        <f>VLOOKUP(D1325,'Fund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325" s="6" t="str">
        <f t="shared" si="222"/>
        <v>N/A</v>
      </c>
      <c r="N1325" s="6" t="s">
        <v>2886</v>
      </c>
      <c r="O1325" s="6" t="str">
        <f t="shared" si="223"/>
        <v>N/A</v>
      </c>
      <c r="P1325" s="5" t="s">
        <v>2886</v>
      </c>
      <c r="Q1325" s="6" t="str">
        <f t="shared" si="224"/>
        <v>N/A</v>
      </c>
      <c r="R1325" s="7" t="str">
        <f t="shared" si="225"/>
        <v>No</v>
      </c>
      <c r="S1325" s="5" t="str">
        <f t="shared" si="226"/>
        <v>Answer Required</v>
      </c>
      <c r="T1325" s="6" t="str">
        <f t="shared" si="227"/>
        <v>N/A</v>
      </c>
      <c r="U1325" s="7" t="str">
        <f t="shared" si="228"/>
        <v>Yes</v>
      </c>
      <c r="V1325" s="5" t="str">
        <f t="shared" si="229"/>
        <v>Answer Required</v>
      </c>
      <c r="W1325" s="6" t="str">
        <f t="shared" si="230"/>
        <v>N/A</v>
      </c>
      <c r="X1325" s="5" t="s">
        <v>2886</v>
      </c>
    </row>
    <row r="1326" spans="1:24" ht="75" x14ac:dyDescent="0.25">
      <c r="A1326" s="77">
        <f>VLOOKUP(C1326,'BU and Control BU Listing'!A:E,5,FALSE)</f>
        <v>70100</v>
      </c>
      <c r="B1326" s="80" t="s">
        <v>4647</v>
      </c>
      <c r="C1326" s="22" t="str">
        <f t="shared" si="220"/>
        <v>70100</v>
      </c>
      <c r="D1326" s="22" t="str">
        <f t="shared" si="221"/>
        <v>02320</v>
      </c>
      <c r="E1326" s="21" t="str">
        <f>VLOOKUP(B1326,'Table A as of March 2024'!A:G,7,FALSE)</f>
        <v>Dept of Corr - Central Admin</v>
      </c>
      <c r="F1326" s="21" t="str">
        <f>VLOOKUP(B1326,'Table A as of March 2024'!A:H,8,FALSE)</f>
        <v>Corr Construction Unit Special</v>
      </c>
      <c r="G1326" s="11" t="str">
        <f>VLOOKUP(B1326,'Table A as of March 2024'!A:I,9,FALSE)</f>
        <v>105</v>
      </c>
      <c r="H1326" t="str">
        <f>VLOOKUP(B1326,'Table A as of March 2024'!A:L,12,FALSE)</f>
        <v>No</v>
      </c>
      <c r="I1326" s="9" t="str">
        <f>VLOOKUP(B1326,'Table A as of March 2024'!A:M,13,FALSE)</f>
        <v>U</v>
      </c>
      <c r="J1326" t="str">
        <f>VLOOKUP(B1326,'Table A as of March 2024'!A:O,15,FALSE)</f>
        <v>C</v>
      </c>
      <c r="K1326" t="str">
        <f>VLOOKUP(G1326,'ACFR Class Vlookup'!A:B,2,FALSE)</f>
        <v>Governmental</v>
      </c>
      <c r="L1326" s="1" t="str">
        <f>VLOOKUP(D1326,'Fund Information'!A:F,6,FALSE)</f>
        <v>This is the Corrections Construction Unit Special Operating Fund, to reflect activities of contracts between the Corrections Construction Unit and (i) institutions within Corrections for work not related to a capital project and (ii) agencies without the Corrections for work performed for those agencies.</v>
      </c>
      <c r="M1326" s="6" t="str">
        <f t="shared" si="222"/>
        <v>N/A</v>
      </c>
      <c r="N1326" s="6" t="s">
        <v>2886</v>
      </c>
      <c r="O1326" s="6" t="str">
        <f t="shared" si="223"/>
        <v>N/A</v>
      </c>
      <c r="P1326" s="5" t="s">
        <v>2886</v>
      </c>
      <c r="Q1326" s="6" t="str">
        <f t="shared" si="224"/>
        <v>N/A</v>
      </c>
      <c r="R1326" s="7" t="str">
        <f t="shared" si="225"/>
        <v>No</v>
      </c>
      <c r="S1326" s="5" t="str">
        <f t="shared" si="226"/>
        <v>Answer Required</v>
      </c>
      <c r="T1326" s="6" t="str">
        <f t="shared" si="227"/>
        <v>N/A</v>
      </c>
      <c r="U1326" s="7" t="str">
        <f t="shared" si="228"/>
        <v>Yes</v>
      </c>
      <c r="V1326" s="5" t="str">
        <f t="shared" si="229"/>
        <v>Answer Required</v>
      </c>
      <c r="W1326" s="6" t="str">
        <f t="shared" si="230"/>
        <v>N/A</v>
      </c>
      <c r="X1326" s="5" t="s">
        <v>2886</v>
      </c>
    </row>
    <row r="1327" spans="1:24" ht="45" x14ac:dyDescent="0.25">
      <c r="A1327" s="77">
        <f>VLOOKUP(C1327,'BU and Control BU Listing'!A:E,5,FALSE)</f>
        <v>70100</v>
      </c>
      <c r="B1327" s="80" t="s">
        <v>4648</v>
      </c>
      <c r="C1327" s="22" t="str">
        <f t="shared" si="220"/>
        <v>70100</v>
      </c>
      <c r="D1327" s="22" t="str">
        <f t="shared" si="221"/>
        <v>02550</v>
      </c>
      <c r="E1327" s="21" t="str">
        <f>VLOOKUP(B1327,'Table A as of March 2024'!A:G,7,FALSE)</f>
        <v>Dept of Corr - Central Admin</v>
      </c>
      <c r="F1327" s="21" t="str">
        <f>VLOOKUP(B1327,'Table A as of March 2024'!A:H,8,FALSE)</f>
        <v>Contract Prisoners Spec Rev Fd</v>
      </c>
      <c r="G1327" s="11" t="str">
        <f>VLOOKUP(B1327,'Table A as of March 2024'!A:I,9,FALSE)</f>
        <v>105</v>
      </c>
      <c r="H1327" t="str">
        <f>VLOOKUP(B1327,'Table A as of March 2024'!A:L,12,FALSE)</f>
        <v>No</v>
      </c>
      <c r="I1327" s="9" t="str">
        <f>VLOOKUP(B1327,'Table A as of March 2024'!A:M,13,FALSE)</f>
        <v>U</v>
      </c>
      <c r="J1327" t="str">
        <f>VLOOKUP(B1327,'Table A as of March 2024'!A:O,15,FALSE)</f>
        <v>C</v>
      </c>
      <c r="K1327" t="str">
        <f>VLOOKUP(G1327,'ACFR Class Vlookup'!A:B,2,FALSE)</f>
        <v>Governmental</v>
      </c>
      <c r="L1327" s="1" t="str">
        <f>VLOOKUP(D1327,'Fund Information'!A:F,6,FALSE)</f>
        <v>Accounts for fees paid by other states and the federal government for DOC housing out-of-state inmates. Funds are used to support the facilities.</v>
      </c>
      <c r="M1327" s="6" t="str">
        <f t="shared" si="222"/>
        <v>N/A</v>
      </c>
      <c r="N1327" s="6" t="s">
        <v>2886</v>
      </c>
      <c r="O1327" s="6" t="str">
        <f t="shared" si="223"/>
        <v>N/A</v>
      </c>
      <c r="P1327" s="5" t="s">
        <v>2886</v>
      </c>
      <c r="Q1327" s="6" t="str">
        <f t="shared" si="224"/>
        <v>N/A</v>
      </c>
      <c r="R1327" s="7" t="str">
        <f t="shared" si="225"/>
        <v>No</v>
      </c>
      <c r="S1327" s="5" t="str">
        <f t="shared" si="226"/>
        <v>Answer Required</v>
      </c>
      <c r="T1327" s="6" t="str">
        <f t="shared" si="227"/>
        <v>N/A</v>
      </c>
      <c r="U1327" s="7" t="str">
        <f t="shared" si="228"/>
        <v>Yes</v>
      </c>
      <c r="V1327" s="5" t="str">
        <f t="shared" si="229"/>
        <v>Answer Required</v>
      </c>
      <c r="W1327" s="6" t="str">
        <f t="shared" si="230"/>
        <v>N/A</v>
      </c>
      <c r="X1327" s="5" t="s">
        <v>2886</v>
      </c>
    </row>
    <row r="1328" spans="1:24" ht="45" x14ac:dyDescent="0.25">
      <c r="A1328" s="77">
        <f>VLOOKUP(C1328,'BU and Control BU Listing'!A:E,5,FALSE)</f>
        <v>70100</v>
      </c>
      <c r="B1328" s="80" t="s">
        <v>4649</v>
      </c>
      <c r="C1328" s="22" t="str">
        <f t="shared" si="220"/>
        <v>70100</v>
      </c>
      <c r="D1328" s="22" t="str">
        <f t="shared" si="221"/>
        <v>02570</v>
      </c>
      <c r="E1328" s="21" t="str">
        <f>VLOOKUP(B1328,'Table A as of March 2024'!A:G,7,FALSE)</f>
        <v>Dept of Corr - Central Admin</v>
      </c>
      <c r="F1328" s="21" t="str">
        <f>VLOOKUP(B1328,'Table A as of March 2024'!A:H,8,FALSE)</f>
        <v>Overhead &amp; Warranty Acct Fund</v>
      </c>
      <c r="G1328" s="11" t="str">
        <f>VLOOKUP(B1328,'Table A as of March 2024'!A:I,9,FALSE)</f>
        <v>100</v>
      </c>
      <c r="H1328" t="str">
        <f>VLOOKUP(B1328,'Table A as of March 2024'!A:L,12,FALSE)</f>
        <v>No</v>
      </c>
      <c r="I1328" s="9" t="str">
        <f>VLOOKUP(B1328,'Table A as of March 2024'!A:M,13,FALSE)</f>
        <v>U</v>
      </c>
      <c r="J1328" t="str">
        <f>VLOOKUP(B1328,'Table A as of March 2024'!A:O,15,FALSE)</f>
        <v>A</v>
      </c>
      <c r="K1328" t="str">
        <f>VLOOKUP(G1328,'ACFR Class Vlookup'!A:B,2,FALSE)</f>
        <v>Governmental</v>
      </c>
      <c r="L1328" s="1" t="str">
        <f>VLOOKUP(D1328,'Fund Information'!A:F,6,FALSE)</f>
        <v>Accounts for amounts paid by various contractors and vendors for overall administrative overhead on construction contracts. Funds are used to support capital projects within the department.</v>
      </c>
      <c r="M1328" s="6" t="str">
        <f t="shared" si="222"/>
        <v>N/A</v>
      </c>
      <c r="N1328" s="6" t="s">
        <v>2886</v>
      </c>
      <c r="O1328" s="6" t="str">
        <f t="shared" si="223"/>
        <v>N/A</v>
      </c>
      <c r="P1328" s="5" t="s">
        <v>2886</v>
      </c>
      <c r="Q1328" s="6" t="str">
        <f t="shared" si="224"/>
        <v>N/A</v>
      </c>
      <c r="R1328" s="7" t="str">
        <f t="shared" si="225"/>
        <v>No</v>
      </c>
      <c r="S1328" s="5" t="str">
        <f t="shared" si="226"/>
        <v>Answer Required</v>
      </c>
      <c r="T1328" s="6" t="str">
        <f t="shared" si="227"/>
        <v>N/A</v>
      </c>
      <c r="U1328" s="7" t="str">
        <f t="shared" si="228"/>
        <v>No</v>
      </c>
      <c r="V1328" s="5" t="str">
        <f t="shared" si="229"/>
        <v>Answer Required</v>
      </c>
      <c r="W1328" s="6" t="str">
        <f t="shared" si="230"/>
        <v>N/A</v>
      </c>
      <c r="X1328" s="5" t="s">
        <v>2886</v>
      </c>
    </row>
    <row r="1329" spans="1:24" x14ac:dyDescent="0.25">
      <c r="A1329" s="77">
        <f>VLOOKUP(C1329,'BU and Control BU Listing'!A:E,5,FALSE)</f>
        <v>70100</v>
      </c>
      <c r="B1329" s="80" t="s">
        <v>4650</v>
      </c>
      <c r="C1329" s="22" t="str">
        <f t="shared" si="220"/>
        <v>70100</v>
      </c>
      <c r="D1329" s="22" t="str">
        <f t="shared" si="221"/>
        <v>02700</v>
      </c>
      <c r="E1329" s="21" t="str">
        <f>VLOOKUP(B1329,'Table A as of March 2024'!A:G,7,FALSE)</f>
        <v>Dept of Corr - Central Admin</v>
      </c>
      <c r="F1329" s="21" t="str">
        <f>VLOOKUP(B1329,'Table A as of March 2024'!A:H,8,FALSE)</f>
        <v>Parking</v>
      </c>
      <c r="G1329" s="11" t="str">
        <f>VLOOKUP(B1329,'Table A as of March 2024'!A:I,9,FALSE)</f>
        <v>105</v>
      </c>
      <c r="H1329" t="str">
        <f>VLOOKUP(B1329,'Table A as of March 2024'!A:L,12,FALSE)</f>
        <v>No</v>
      </c>
      <c r="I1329" s="9" t="str">
        <f>VLOOKUP(B1329,'Table A as of March 2024'!A:M,13,FALSE)</f>
        <v>U</v>
      </c>
      <c r="J1329" t="str">
        <f>VLOOKUP(B1329,'Table A as of March 2024'!A:O,15,FALSE)</f>
        <v>C</v>
      </c>
      <c r="K1329" t="str">
        <f>VLOOKUP(G1329,'ACFR Class Vlookup'!A:B,2,FALSE)</f>
        <v>Governmental</v>
      </c>
      <c r="L1329" s="1" t="str">
        <f>VLOOKUP(D1329,'Fund Information'!A:F,6,FALSE)</f>
        <v>Parking - Accounts for fees paid for parking vehicles in state parking lots.</v>
      </c>
      <c r="M1329" s="6" t="str">
        <f t="shared" si="222"/>
        <v>N/A</v>
      </c>
      <c r="N1329" s="6" t="s">
        <v>2886</v>
      </c>
      <c r="O1329" s="6" t="str">
        <f t="shared" si="223"/>
        <v>N/A</v>
      </c>
      <c r="P1329" s="5" t="s">
        <v>2886</v>
      </c>
      <c r="Q1329" s="6" t="str">
        <f t="shared" si="224"/>
        <v>N/A</v>
      </c>
      <c r="R1329" s="7" t="str">
        <f t="shared" si="225"/>
        <v>No</v>
      </c>
      <c r="S1329" s="5" t="str">
        <f t="shared" si="226"/>
        <v>Answer Required</v>
      </c>
      <c r="T1329" s="6" t="str">
        <f t="shared" si="227"/>
        <v>N/A</v>
      </c>
      <c r="U1329" s="7" t="str">
        <f t="shared" si="228"/>
        <v>Yes</v>
      </c>
      <c r="V1329" s="5" t="str">
        <f t="shared" si="229"/>
        <v>Answer Required</v>
      </c>
      <c r="W1329" s="6" t="str">
        <f t="shared" si="230"/>
        <v>N/A</v>
      </c>
      <c r="X1329" s="5" t="s">
        <v>2886</v>
      </c>
    </row>
    <row r="1330" spans="1:24" ht="60" x14ac:dyDescent="0.25">
      <c r="A1330" s="77">
        <f>VLOOKUP(C1330,'BU and Control BU Listing'!A:E,5,FALSE)</f>
        <v>70100</v>
      </c>
      <c r="B1330" s="80" t="s">
        <v>4651</v>
      </c>
      <c r="C1330" s="22" t="str">
        <f t="shared" si="220"/>
        <v>70100</v>
      </c>
      <c r="D1330" s="22" t="str">
        <f t="shared" si="221"/>
        <v>02701</v>
      </c>
      <c r="E1330" s="21" t="str">
        <f>VLOOKUP(B1330,'Table A as of March 2024'!A:G,7,FALSE)</f>
        <v>Dept of Corr - Central Admin</v>
      </c>
      <c r="F1330" s="21" t="str">
        <f>VLOOKUP(B1330,'Table A as of March 2024'!A:H,8,FALSE)</f>
        <v>DOC-CO Special Revenue Fund</v>
      </c>
      <c r="G1330" s="11" t="str">
        <f>VLOOKUP(B1330,'Table A as of March 2024'!A:I,9,FALSE)</f>
        <v>100</v>
      </c>
      <c r="H1330" t="str">
        <f>VLOOKUP(B1330,'Table A as of March 2024'!A:L,12,FALSE)</f>
        <v>Yes</v>
      </c>
      <c r="I1330" s="9" t="str">
        <f>VLOOKUP(B1330,'Table A as of March 2024'!A:M,13,FALSE)</f>
        <v>U</v>
      </c>
      <c r="J1330" t="str">
        <f>VLOOKUP(B1330,'Table A as of March 2024'!A:O,15,FALSE)</f>
        <v>A</v>
      </c>
      <c r="K1330" t="str">
        <f>VLOOKUP(G1330,'ACFR Class Vlookup'!A:B,2,FALSE)</f>
        <v>Governmental</v>
      </c>
      <c r="L1330" s="1" t="str">
        <f>VLOOKUP(D1330,'Fund Information'!A:F,6,FALSE)</f>
        <v>This fund is used for multiple purposes. Examples include the Department's efforts to provide Telemedicine services to cut down on transportation of the inmate population and other miscellaneous operational activity.  Account 103480 is LGIP (DOC Commissary).</v>
      </c>
      <c r="M1330" s="6" t="str">
        <f t="shared" si="222"/>
        <v>N/A</v>
      </c>
      <c r="N1330" s="6" t="s">
        <v>2886</v>
      </c>
      <c r="O1330" s="6" t="str">
        <f t="shared" si="223"/>
        <v>N/A</v>
      </c>
      <c r="P1330" s="5" t="s">
        <v>2886</v>
      </c>
      <c r="Q1330" s="6" t="str">
        <f t="shared" si="224"/>
        <v>N/A</v>
      </c>
      <c r="R1330" s="7" t="str">
        <f t="shared" si="225"/>
        <v>No</v>
      </c>
      <c r="S1330" s="5" t="str">
        <f t="shared" si="226"/>
        <v>Answer Required</v>
      </c>
      <c r="T1330" s="6" t="str">
        <f t="shared" si="227"/>
        <v>N/A</v>
      </c>
      <c r="U1330" s="7" t="str">
        <f t="shared" si="228"/>
        <v>No</v>
      </c>
      <c r="V1330" s="5" t="str">
        <f t="shared" si="229"/>
        <v>Answer Required</v>
      </c>
      <c r="W1330" s="6" t="str">
        <f t="shared" si="230"/>
        <v>N/A</v>
      </c>
      <c r="X1330" s="5" t="s">
        <v>2886</v>
      </c>
    </row>
    <row r="1331" spans="1:24" ht="30" x14ac:dyDescent="0.25">
      <c r="A1331" s="77">
        <f>VLOOKUP(C1331,'BU and Control BU Listing'!A:E,5,FALSE)</f>
        <v>70100</v>
      </c>
      <c r="B1331" s="80" t="s">
        <v>4652</v>
      </c>
      <c r="C1331" s="22" t="str">
        <f t="shared" si="220"/>
        <v>70100</v>
      </c>
      <c r="D1331" s="22" t="str">
        <f t="shared" si="221"/>
        <v>02710</v>
      </c>
      <c r="E1331" s="21" t="str">
        <f>VLOOKUP(B1331,'Table A as of March 2024'!A:G,7,FALSE)</f>
        <v>Dept of Corr - Central Admin</v>
      </c>
      <c r="F1331" s="21" t="str">
        <f>VLOOKUP(B1331,'Table A as of March 2024'!A:H,8,FALSE)</f>
        <v>Central Garage Pool Vehicles</v>
      </c>
      <c r="G1331" s="11" t="str">
        <f>VLOOKUP(B1331,'Table A as of March 2024'!A:I,9,FALSE)</f>
        <v>100</v>
      </c>
      <c r="H1331" t="str">
        <f>VLOOKUP(B1331,'Table A as of March 2024'!A:L,12,FALSE)</f>
        <v>No</v>
      </c>
      <c r="I1331" s="9" t="str">
        <f>VLOOKUP(B1331,'Table A as of March 2024'!A:M,13,FALSE)</f>
        <v>U</v>
      </c>
      <c r="J1331" t="str">
        <f>VLOOKUP(B1331,'Table A as of March 2024'!A:O,15,FALSE)</f>
        <v>A</v>
      </c>
      <c r="K1331" t="str">
        <f>VLOOKUP(G1331,'ACFR Class Vlookup'!A:B,2,FALSE)</f>
        <v>Governmental</v>
      </c>
      <c r="L1331" s="1" t="str">
        <f>VLOOKUP(D1331,'Fund Information'!A:F,6,FALSE)</f>
        <v>State Central Garage Pool Vehicles - Accounts for fees paid for use of state vehicles.</v>
      </c>
      <c r="M1331" s="6" t="str">
        <f t="shared" si="222"/>
        <v>N/A</v>
      </c>
      <c r="N1331" s="6" t="s">
        <v>2886</v>
      </c>
      <c r="O1331" s="6" t="str">
        <f t="shared" si="223"/>
        <v>N/A</v>
      </c>
      <c r="P1331" s="5" t="s">
        <v>2886</v>
      </c>
      <c r="Q1331" s="6" t="str">
        <f t="shared" si="224"/>
        <v>N/A</v>
      </c>
      <c r="R1331" s="7" t="str">
        <f t="shared" si="225"/>
        <v>No</v>
      </c>
      <c r="S1331" s="5" t="str">
        <f t="shared" si="226"/>
        <v>Answer Required</v>
      </c>
      <c r="T1331" s="6" t="str">
        <f t="shared" si="227"/>
        <v>N/A</v>
      </c>
      <c r="U1331" s="7" t="str">
        <f t="shared" si="228"/>
        <v>No</v>
      </c>
      <c r="V1331" s="5" t="str">
        <f t="shared" si="229"/>
        <v>Answer Required</v>
      </c>
      <c r="W1331" s="6" t="str">
        <f t="shared" si="230"/>
        <v>N/A</v>
      </c>
      <c r="X1331" s="5" t="s">
        <v>2886</v>
      </c>
    </row>
    <row r="1332" spans="1:24" ht="75" x14ac:dyDescent="0.25">
      <c r="A1332" s="77">
        <f>VLOOKUP(C1332,'BU and Control BU Listing'!A:E,5,FALSE)</f>
        <v>70100</v>
      </c>
      <c r="B1332" s="80" t="s">
        <v>4653</v>
      </c>
      <c r="C1332" s="22" t="str">
        <f t="shared" si="220"/>
        <v>70100</v>
      </c>
      <c r="D1332" s="22" t="str">
        <f t="shared" si="221"/>
        <v>02750</v>
      </c>
      <c r="E1332" s="21" t="str">
        <f>VLOOKUP(B1332,'Table A as of March 2024'!A:G,7,FALSE)</f>
        <v>Dept of Corr - Central Admin</v>
      </c>
      <c r="F1332" s="21" t="str">
        <f>VLOOKUP(B1332,'Table A as of March 2024'!A:H,8,FALSE)</f>
        <v>Public-Private Educ Act Fund</v>
      </c>
      <c r="G1332" s="11" t="str">
        <f>VLOOKUP(B1332,'Table A as of March 2024'!A:I,9,FALSE)</f>
        <v>105</v>
      </c>
      <c r="H1332" t="str">
        <f>VLOOKUP(B1332,'Table A as of March 2024'!A:L,12,FALSE)</f>
        <v>No</v>
      </c>
      <c r="I1332" s="9" t="str">
        <f>VLOOKUP(B1332,'Table A as of March 2024'!A:M,13,FALSE)</f>
        <v>U</v>
      </c>
      <c r="J1332" t="str">
        <f>VLOOKUP(B1332,'Table A as of March 2024'!A:O,15,FALSE)</f>
        <v>C</v>
      </c>
      <c r="K1332" t="str">
        <f>VLOOKUP(G1332,'ACFR Class Vlookup'!A:B,2,FALSE)</f>
        <v>Governmental</v>
      </c>
      <c r="L1332" s="1" t="str">
        <f>VLOOKUP(D1332,'Fund Information'!A:F,6,FALSE)</f>
        <v>Per the Public-Private Education Facilities and Infrastructure Act of 2002, as Amended, Commonwealth of Virginia, Guidelines and Procedures, Section II, part C,  fees for reviewing unsolicited proposals from private entities are credited to this fund and used for the costs of reviewing the proposal.  Any excess should be refunded to the proposer.</v>
      </c>
      <c r="M1332" s="6" t="str">
        <f t="shared" si="222"/>
        <v>N/A</v>
      </c>
      <c r="N1332" s="6" t="s">
        <v>2886</v>
      </c>
      <c r="O1332" s="6" t="str">
        <f t="shared" si="223"/>
        <v>N/A</v>
      </c>
      <c r="P1332" s="5" t="s">
        <v>2886</v>
      </c>
      <c r="Q1332" s="6" t="str">
        <f t="shared" si="224"/>
        <v>N/A</v>
      </c>
      <c r="R1332" s="7" t="str">
        <f t="shared" si="225"/>
        <v>No</v>
      </c>
      <c r="S1332" s="5" t="str">
        <f t="shared" si="226"/>
        <v>Answer Required</v>
      </c>
      <c r="T1332" s="6" t="str">
        <f t="shared" si="227"/>
        <v>N/A</v>
      </c>
      <c r="U1332" s="7" t="str">
        <f t="shared" si="228"/>
        <v>Yes</v>
      </c>
      <c r="V1332" s="5" t="str">
        <f t="shared" si="229"/>
        <v>Answer Required</v>
      </c>
      <c r="W1332" s="6" t="str">
        <f t="shared" si="230"/>
        <v>N/A</v>
      </c>
      <c r="X1332" s="5" t="s">
        <v>2886</v>
      </c>
    </row>
    <row r="1333" spans="1:24" x14ac:dyDescent="0.25">
      <c r="A1333" s="77">
        <f>VLOOKUP(C1333,'BU and Control BU Listing'!A:E,5,FALSE)</f>
        <v>70100</v>
      </c>
      <c r="B1333" s="80" t="s">
        <v>4654</v>
      </c>
      <c r="C1333" s="22" t="str">
        <f t="shared" si="220"/>
        <v>70100</v>
      </c>
      <c r="D1333" s="22" t="str">
        <f t="shared" si="221"/>
        <v>02840</v>
      </c>
      <c r="E1333" s="21" t="str">
        <f>VLOOKUP(B1333,'Table A as of March 2024'!A:G,7,FALSE)</f>
        <v>Dept of Corr - Central Admin</v>
      </c>
      <c r="F1333" s="21" t="str">
        <f>VLOOKUP(B1333,'Table A as of March 2024'!A:H,8,FALSE)</f>
        <v>Recycl Mtrl Sales-Gen/NonHE</v>
      </c>
      <c r="G1333" s="11" t="str">
        <f>VLOOKUP(B1333,'Table A as of March 2024'!A:I,9,FALSE)</f>
        <v>100</v>
      </c>
      <c r="H1333" t="str">
        <f>VLOOKUP(B1333,'Table A as of March 2024'!A:L,12,FALSE)</f>
        <v>No</v>
      </c>
      <c r="I1333" s="9" t="str">
        <f>VLOOKUP(B1333,'Table A as of March 2024'!A:M,13,FALSE)</f>
        <v>U</v>
      </c>
      <c r="J1333" t="str">
        <f>VLOOKUP(B1333,'Table A as of March 2024'!A:O,15,FALSE)</f>
        <v>A</v>
      </c>
      <c r="K1333" t="str">
        <f>VLOOKUP(G1333,'ACFR Class Vlookup'!A:B,2,FALSE)</f>
        <v>Governmental</v>
      </c>
      <c r="L1333" s="1" t="str">
        <f>VLOOKUP(D1333,'Fund Information'!A:F,6,FALSE)</f>
        <v>Accounts for recyclable material sales.</v>
      </c>
      <c r="M1333" s="6" t="str">
        <f t="shared" si="222"/>
        <v>N/A</v>
      </c>
      <c r="N1333" s="6" t="s">
        <v>2886</v>
      </c>
      <c r="O1333" s="6" t="str">
        <f t="shared" si="223"/>
        <v>N/A</v>
      </c>
      <c r="P1333" s="5" t="s">
        <v>2886</v>
      </c>
      <c r="Q1333" s="6" t="str">
        <f t="shared" si="224"/>
        <v>N/A</v>
      </c>
      <c r="R1333" s="7" t="str">
        <f t="shared" si="225"/>
        <v>No</v>
      </c>
      <c r="S1333" s="5" t="str">
        <f t="shared" si="226"/>
        <v>Answer Required</v>
      </c>
      <c r="T1333" s="6" t="str">
        <f t="shared" si="227"/>
        <v>N/A</v>
      </c>
      <c r="U1333" s="7" t="str">
        <f t="shared" si="228"/>
        <v>No</v>
      </c>
      <c r="V1333" s="5" t="str">
        <f t="shared" si="229"/>
        <v>Answer Required</v>
      </c>
      <c r="W1333" s="6" t="str">
        <f t="shared" si="230"/>
        <v>N/A</v>
      </c>
      <c r="X1333" s="5" t="s">
        <v>2886</v>
      </c>
    </row>
    <row r="1334" spans="1:24" x14ac:dyDescent="0.25">
      <c r="A1334" s="77">
        <f>VLOOKUP(C1334,'BU and Control BU Listing'!A:E,5,FALSE)</f>
        <v>70100</v>
      </c>
      <c r="B1334" s="80" t="s">
        <v>5295</v>
      </c>
      <c r="C1334" s="22" t="str">
        <f t="shared" si="220"/>
        <v>70100</v>
      </c>
      <c r="D1334" s="22" t="str">
        <f t="shared" si="221"/>
        <v>02860</v>
      </c>
      <c r="E1334" s="21" t="str">
        <f>VLOOKUP(B1334,'Table A as of March 2024'!A:G,7,FALSE)</f>
        <v>Dept of Corr - Central Admin</v>
      </c>
      <c r="F1334" s="21" t="str">
        <f>VLOOKUP(B1334,'Table A as of March 2024'!A:H,8,FALSE)</f>
        <v>Recycl Mtrl Sales-Nongen/NonHE</v>
      </c>
      <c r="G1334" s="11" t="str">
        <f>VLOOKUP(B1334,'Table A as of March 2024'!A:I,9,FALSE)</f>
        <v>100</v>
      </c>
      <c r="H1334" t="str">
        <f>VLOOKUP(B1334,'Table A as of March 2024'!A:L,12,FALSE)</f>
        <v>No</v>
      </c>
      <c r="I1334" s="9" t="str">
        <f>VLOOKUP(B1334,'Table A as of March 2024'!A:M,13,FALSE)</f>
        <v>U</v>
      </c>
      <c r="J1334" t="str">
        <f>VLOOKUP(B1334,'Table A as of March 2024'!A:O,15,FALSE)</f>
        <v>A</v>
      </c>
      <c r="K1334" t="str">
        <f>VLOOKUP(G1334,'ACFR Class Vlookup'!A:B,2,FALSE)</f>
        <v>Governmental</v>
      </c>
      <c r="L1334" s="1" t="str">
        <f>VLOOKUP(D1334,'Fund Information'!A:F,6,FALSE)</f>
        <v>Accounts for recyclable material sales.</v>
      </c>
      <c r="M1334" s="6" t="str">
        <f t="shared" si="222"/>
        <v>N/A</v>
      </c>
      <c r="N1334" s="6" t="s">
        <v>2886</v>
      </c>
      <c r="O1334" s="6" t="str">
        <f t="shared" si="223"/>
        <v>N/A</v>
      </c>
      <c r="P1334" s="5" t="s">
        <v>2886</v>
      </c>
      <c r="Q1334" s="6" t="str">
        <f t="shared" si="224"/>
        <v>N/A</v>
      </c>
      <c r="R1334" s="7" t="str">
        <f t="shared" si="225"/>
        <v>No</v>
      </c>
      <c r="S1334" s="5" t="str">
        <f t="shared" si="226"/>
        <v>Answer Required</v>
      </c>
      <c r="T1334" s="6" t="str">
        <f t="shared" si="227"/>
        <v>N/A</v>
      </c>
      <c r="U1334" s="7" t="str">
        <f t="shared" si="228"/>
        <v>No</v>
      </c>
      <c r="V1334" s="5" t="str">
        <f t="shared" si="229"/>
        <v>Answer Required</v>
      </c>
      <c r="W1334" s="6" t="str">
        <f t="shared" si="230"/>
        <v>N/A</v>
      </c>
      <c r="X1334" s="5" t="s">
        <v>2886</v>
      </c>
    </row>
    <row r="1335" spans="1:24" ht="30" x14ac:dyDescent="0.25">
      <c r="A1335" s="77">
        <f>VLOOKUP(C1335,'BU and Control BU Listing'!A:E,5,FALSE)</f>
        <v>70100</v>
      </c>
      <c r="B1335" s="80" t="s">
        <v>4655</v>
      </c>
      <c r="C1335" s="22" t="str">
        <f t="shared" si="220"/>
        <v>70100</v>
      </c>
      <c r="D1335" s="22" t="str">
        <f t="shared" si="221"/>
        <v>02870</v>
      </c>
      <c r="E1335" s="21" t="str">
        <f>VLOOKUP(B1335,'Table A as of March 2024'!A:G,7,FALSE)</f>
        <v>Dept of Corr - Central Admin</v>
      </c>
      <c r="F1335" s="21" t="str">
        <f>VLOOKUP(B1335,'Table A as of March 2024'!A:H,8,FALSE)</f>
        <v>Surp Suppy/Equip Sale-GF-NonHE</v>
      </c>
      <c r="G1335" s="11" t="str">
        <f>VLOOKUP(B1335,'Table A as of March 2024'!A:I,9,FALSE)</f>
        <v>100</v>
      </c>
      <c r="H1335" t="str">
        <f>VLOOKUP(B1335,'Table A as of March 2024'!A:L,12,FALSE)</f>
        <v>No</v>
      </c>
      <c r="I1335" s="9" t="str">
        <f>VLOOKUP(B1335,'Table A as of March 2024'!A:M,13,FALSE)</f>
        <v>U</v>
      </c>
      <c r="J1335" t="str">
        <f>VLOOKUP(B1335,'Table A as of March 2024'!A:O,15,FALSE)</f>
        <v>A</v>
      </c>
      <c r="K1335" t="str">
        <f>VLOOKUP(G1335,'ACFR Class Vlookup'!A:B,2,FALSE)</f>
        <v>Governmental</v>
      </c>
      <c r="L1335" s="1" t="str">
        <f>VLOOKUP(D1335,'Fund Information'!A:F,6,FALSE)</f>
        <v>Accounts for sale of surplus supplies and equipment purchased with General Funds for Non Higher Ed agencies.</v>
      </c>
      <c r="M1335" s="6" t="str">
        <f t="shared" si="222"/>
        <v>N/A</v>
      </c>
      <c r="N1335" s="6" t="s">
        <v>2886</v>
      </c>
      <c r="O1335" s="6" t="str">
        <f t="shared" si="223"/>
        <v>N/A</v>
      </c>
      <c r="P1335" s="5" t="s">
        <v>2886</v>
      </c>
      <c r="Q1335" s="6" t="str">
        <f t="shared" si="224"/>
        <v>N/A</v>
      </c>
      <c r="R1335" s="7" t="str">
        <f t="shared" si="225"/>
        <v>No</v>
      </c>
      <c r="S1335" s="5" t="str">
        <f t="shared" si="226"/>
        <v>Answer Required</v>
      </c>
      <c r="T1335" s="6" t="str">
        <f t="shared" si="227"/>
        <v>N/A</v>
      </c>
      <c r="U1335" s="7" t="str">
        <f t="shared" si="228"/>
        <v>No</v>
      </c>
      <c r="V1335" s="5" t="str">
        <f t="shared" si="229"/>
        <v>Answer Required</v>
      </c>
      <c r="W1335" s="6" t="str">
        <f t="shared" si="230"/>
        <v>N/A</v>
      </c>
      <c r="X1335" s="5" t="s">
        <v>2886</v>
      </c>
    </row>
    <row r="1336" spans="1:24" ht="30" x14ac:dyDescent="0.25">
      <c r="A1336" s="77">
        <f>VLOOKUP(C1336,'BU and Control BU Listing'!A:E,5,FALSE)</f>
        <v>70100</v>
      </c>
      <c r="B1336" s="80" t="s">
        <v>4656</v>
      </c>
      <c r="C1336" s="22" t="str">
        <f t="shared" si="220"/>
        <v>70100</v>
      </c>
      <c r="D1336" s="22" t="str">
        <f t="shared" si="221"/>
        <v>02880</v>
      </c>
      <c r="E1336" s="21" t="str">
        <f>VLOOKUP(B1336,'Table A as of March 2024'!A:G,7,FALSE)</f>
        <v>Dept of Corr - Central Admin</v>
      </c>
      <c r="F1336" s="21" t="str">
        <f>VLOOKUP(B1336,'Table A as of March 2024'!A:H,8,FALSE)</f>
        <v>Surp Supply/Equip-NonGF-NonHE</v>
      </c>
      <c r="G1336" s="11" t="str">
        <f>VLOOKUP(B1336,'Table A as of March 2024'!A:I,9,FALSE)</f>
        <v>100</v>
      </c>
      <c r="H1336" t="str">
        <f>VLOOKUP(B1336,'Table A as of March 2024'!A:L,12,FALSE)</f>
        <v>No</v>
      </c>
      <c r="I1336" s="9" t="str">
        <f>VLOOKUP(B1336,'Table A as of March 2024'!A:M,13,FALSE)</f>
        <v>U</v>
      </c>
      <c r="J1336" t="str">
        <f>VLOOKUP(B1336,'Table A as of March 2024'!A:O,15,FALSE)</f>
        <v>A</v>
      </c>
      <c r="K1336" t="str">
        <f>VLOOKUP(G1336,'ACFR Class Vlookup'!A:B,2,FALSE)</f>
        <v>Governmental</v>
      </c>
      <c r="L1336" s="1" t="str">
        <f>VLOOKUP(D1336,'Fund Information'!A:F,6,FALSE)</f>
        <v>Accounts for sale of surplus supplies and equipment purchased with Non General Funds for Non Higher Ed agencies.</v>
      </c>
      <c r="M1336" s="6" t="str">
        <f t="shared" si="222"/>
        <v>N/A</v>
      </c>
      <c r="N1336" s="6" t="s">
        <v>2886</v>
      </c>
      <c r="O1336" s="6" t="str">
        <f t="shared" si="223"/>
        <v>N/A</v>
      </c>
      <c r="P1336" s="5" t="s">
        <v>2886</v>
      </c>
      <c r="Q1336" s="6" t="str">
        <f t="shared" si="224"/>
        <v>N/A</v>
      </c>
      <c r="R1336" s="7" t="str">
        <f t="shared" si="225"/>
        <v>No</v>
      </c>
      <c r="S1336" s="5" t="str">
        <f t="shared" si="226"/>
        <v>Answer Required</v>
      </c>
      <c r="T1336" s="6" t="str">
        <f t="shared" si="227"/>
        <v>N/A</v>
      </c>
      <c r="U1336" s="7" t="str">
        <f t="shared" si="228"/>
        <v>No</v>
      </c>
      <c r="V1336" s="5" t="str">
        <f t="shared" si="229"/>
        <v>Answer Required</v>
      </c>
      <c r="W1336" s="6" t="str">
        <f t="shared" si="230"/>
        <v>N/A</v>
      </c>
      <c r="X1336" s="5" t="s">
        <v>2886</v>
      </c>
    </row>
    <row r="1337" spans="1:24" ht="30" x14ac:dyDescent="0.25">
      <c r="A1337" s="77">
        <f>VLOOKUP(C1337,'BU and Control BU Listing'!A:E,5,FALSE)</f>
        <v>70100</v>
      </c>
      <c r="B1337" s="80" t="s">
        <v>4657</v>
      </c>
      <c r="C1337" s="22" t="str">
        <f t="shared" si="220"/>
        <v>70100</v>
      </c>
      <c r="D1337" s="22" t="str">
        <f t="shared" si="221"/>
        <v>02900</v>
      </c>
      <c r="E1337" s="21" t="str">
        <f>VLOOKUP(B1337,'Table A as of March 2024'!A:G,7,FALSE)</f>
        <v>Dept of Corr - Central Admin</v>
      </c>
      <c r="F1337" s="21" t="str">
        <f>VLOOKUP(B1337,'Table A as of March 2024'!A:H,8,FALSE)</f>
        <v>Insurance Recovery</v>
      </c>
      <c r="G1337" s="11" t="str">
        <f>VLOOKUP(B1337,'Table A as of March 2024'!A:I,9,FALSE)</f>
        <v>105</v>
      </c>
      <c r="H1337" t="str">
        <f>VLOOKUP(B1337,'Table A as of March 2024'!A:L,12,FALSE)</f>
        <v>No</v>
      </c>
      <c r="I1337" s="9" t="str">
        <f>VLOOKUP(B1337,'Table A as of March 2024'!A:M,13,FALSE)</f>
        <v>U</v>
      </c>
      <c r="J1337" t="str">
        <f>VLOOKUP(B1337,'Table A as of March 2024'!A:O,15,FALSE)</f>
        <v>C</v>
      </c>
      <c r="K1337" t="str">
        <f>VLOOKUP(G1337,'ACFR Class Vlookup'!A:B,2,FALSE)</f>
        <v>Governmental</v>
      </c>
      <c r="L1337" s="1" t="str">
        <f>VLOOKUP(D1337,'Fund Information'!A:F,6,FALSE)</f>
        <v>Accounts for insurance proceeds received when an insured item is damaged.</v>
      </c>
      <c r="M1337" s="6" t="str">
        <f t="shared" si="222"/>
        <v>N/A</v>
      </c>
      <c r="N1337" s="6" t="s">
        <v>2886</v>
      </c>
      <c r="O1337" s="6" t="str">
        <f t="shared" si="223"/>
        <v>N/A</v>
      </c>
      <c r="P1337" s="5" t="s">
        <v>2886</v>
      </c>
      <c r="Q1337" s="6" t="str">
        <f t="shared" si="224"/>
        <v>N/A</v>
      </c>
      <c r="R1337" s="7" t="str">
        <f t="shared" si="225"/>
        <v>No</v>
      </c>
      <c r="S1337" s="5" t="str">
        <f t="shared" si="226"/>
        <v>Answer Required</v>
      </c>
      <c r="T1337" s="6" t="str">
        <f t="shared" si="227"/>
        <v>N/A</v>
      </c>
      <c r="U1337" s="7" t="str">
        <f t="shared" si="228"/>
        <v>Yes</v>
      </c>
      <c r="V1337" s="5" t="str">
        <f t="shared" si="229"/>
        <v>Answer Required</v>
      </c>
      <c r="W1337" s="6" t="str">
        <f t="shared" si="230"/>
        <v>N/A</v>
      </c>
      <c r="X1337" s="5" t="s">
        <v>2886</v>
      </c>
    </row>
    <row r="1338" spans="1:24" ht="45" x14ac:dyDescent="0.25">
      <c r="A1338" s="77">
        <f>VLOOKUP(C1338,'BU and Control BU Listing'!A:E,5,FALSE)</f>
        <v>70100</v>
      </c>
      <c r="B1338" s="80" t="s">
        <v>4658</v>
      </c>
      <c r="C1338" s="22" t="str">
        <f t="shared" si="220"/>
        <v>70100</v>
      </c>
      <c r="D1338" s="22" t="str">
        <f t="shared" si="221"/>
        <v>09530</v>
      </c>
      <c r="E1338" s="21" t="str">
        <f>VLOOKUP(B1338,'Table A as of March 2024'!A:G,7,FALSE)</f>
        <v>Dept of Corr - Central Admin</v>
      </c>
      <c r="F1338" s="21" t="str">
        <f>VLOOKUP(B1338,'Table A as of March 2024'!A:H,8,FALSE)</f>
        <v>Drug Offender Assess Fund</v>
      </c>
      <c r="G1338" s="11" t="str">
        <f>VLOOKUP(B1338,'Table A as of March 2024'!A:I,9,FALSE)</f>
        <v>105</v>
      </c>
      <c r="H1338" t="str">
        <f>VLOOKUP(B1338,'Table A as of March 2024'!A:L,12,FALSE)</f>
        <v>No</v>
      </c>
      <c r="I1338" s="9" t="str">
        <f>VLOOKUP(B1338,'Table A as of March 2024'!A:M,13,FALSE)</f>
        <v>U</v>
      </c>
      <c r="J1338" t="str">
        <f>VLOOKUP(B1338,'Table A as of March 2024'!A:O,15,FALSE)</f>
        <v>C</v>
      </c>
      <c r="K1338" t="str">
        <f>VLOOKUP(G1338,'ACFR Class Vlookup'!A:B,2,FALSE)</f>
        <v>Governmental</v>
      </c>
      <c r="L1338" s="1" t="str">
        <f>VLOOKUP(D1338,'Fund Information'!A:F,6,FALSE)</f>
        <v>Accounts for moneys received from fees imposed on certain drug offense convictions. Funds are used to implement and operate the offender substance abuse screening and assessment program.</v>
      </c>
      <c r="M1338" s="6" t="str">
        <f t="shared" si="222"/>
        <v>N/A</v>
      </c>
      <c r="N1338" s="6" t="s">
        <v>2886</v>
      </c>
      <c r="O1338" s="6" t="str">
        <f t="shared" si="223"/>
        <v>N/A</v>
      </c>
      <c r="P1338" s="5" t="s">
        <v>2886</v>
      </c>
      <c r="Q1338" s="6" t="str">
        <f t="shared" si="224"/>
        <v>N/A</v>
      </c>
      <c r="R1338" s="7" t="str">
        <f t="shared" si="225"/>
        <v>No</v>
      </c>
      <c r="S1338" s="5" t="str">
        <f t="shared" si="226"/>
        <v>Answer Required</v>
      </c>
      <c r="T1338" s="6" t="str">
        <f t="shared" si="227"/>
        <v>N/A</v>
      </c>
      <c r="U1338" s="7" t="str">
        <f t="shared" si="228"/>
        <v>Yes</v>
      </c>
      <c r="V1338" s="5" t="str">
        <f t="shared" si="229"/>
        <v>Answer Required</v>
      </c>
      <c r="W1338" s="6" t="str">
        <f t="shared" si="230"/>
        <v>N/A</v>
      </c>
      <c r="X1338" s="5" t="s">
        <v>2886</v>
      </c>
    </row>
    <row r="1339" spans="1:24" x14ac:dyDescent="0.25">
      <c r="A1339" s="77">
        <f>VLOOKUP(C1339,'BU and Control BU Listing'!A:E,5,FALSE)</f>
        <v>70100</v>
      </c>
      <c r="B1339" s="80" t="s">
        <v>4659</v>
      </c>
      <c r="C1339" s="22" t="str">
        <f t="shared" si="220"/>
        <v>70100</v>
      </c>
      <c r="D1339" s="22" t="str">
        <f t="shared" si="221"/>
        <v>10000</v>
      </c>
      <c r="E1339" s="21" t="str">
        <f>VLOOKUP(B1339,'Table A as of March 2024'!A:G,7,FALSE)</f>
        <v>Dept of Corr - Central Admin</v>
      </c>
      <c r="F1339" s="21" t="str">
        <f>VLOOKUP(B1339,'Table A as of March 2024'!A:H,8,FALSE)</f>
        <v>Federal Trust</v>
      </c>
      <c r="G1339" s="11" t="str">
        <f>VLOOKUP(B1339,'Table A as of March 2024'!A:I,9,FALSE)</f>
        <v>120</v>
      </c>
      <c r="H1339" t="str">
        <f>VLOOKUP(B1339,'Table A as of March 2024'!A:L,12,FALSE)</f>
        <v>No</v>
      </c>
      <c r="I1339" s="9" t="str">
        <f>VLOOKUP(B1339,'Table A as of March 2024'!A:M,13,FALSE)</f>
        <v>R</v>
      </c>
      <c r="J1339" t="str">
        <f>VLOOKUP(B1339,'Table A as of March 2024'!A:O,15,FALSE)</f>
        <v>R</v>
      </c>
      <c r="K1339" t="str">
        <f>VLOOKUP(G1339,'ACFR Class Vlookup'!A:B,2,FALSE)</f>
        <v>Governmental</v>
      </c>
      <c r="L1339" s="1" t="str">
        <f>VLOOKUP(D1339,'Fund Information'!A:F,6,FALSE)</f>
        <v>This fund accounts for Federal funds.</v>
      </c>
      <c r="M1339" s="6" t="str">
        <f t="shared" si="222"/>
        <v>N/A</v>
      </c>
      <c r="N1339" s="6" t="s">
        <v>2886</v>
      </c>
      <c r="O1339" s="6" t="str">
        <f t="shared" si="223"/>
        <v>N/A</v>
      </c>
      <c r="P1339" s="5" t="s">
        <v>2886</v>
      </c>
      <c r="Q1339" s="6" t="str">
        <f t="shared" si="224"/>
        <v>N/A</v>
      </c>
      <c r="R1339" s="7" t="str">
        <f t="shared" si="225"/>
        <v>Yes</v>
      </c>
      <c r="S1339" s="5" t="str">
        <f t="shared" si="226"/>
        <v>Answer Required</v>
      </c>
      <c r="T1339" s="6" t="str">
        <f t="shared" si="227"/>
        <v>N/A</v>
      </c>
      <c r="U1339" s="7" t="str">
        <f t="shared" si="228"/>
        <v>No</v>
      </c>
      <c r="V1339" s="5" t="str">
        <f t="shared" si="229"/>
        <v>Answer Required</v>
      </c>
      <c r="W1339" s="6" t="str">
        <f t="shared" si="230"/>
        <v>N/A</v>
      </c>
      <c r="X1339" s="5" t="s">
        <v>2886</v>
      </c>
    </row>
    <row r="1340" spans="1:24" ht="165" x14ac:dyDescent="0.25">
      <c r="A1340" s="77">
        <f>VLOOKUP(C1340,'BU and Control BU Listing'!A:E,5,FALSE)</f>
        <v>70100</v>
      </c>
      <c r="B1340" s="80" t="s">
        <v>8274</v>
      </c>
      <c r="C1340" s="22" t="str">
        <f t="shared" si="220"/>
        <v>70100</v>
      </c>
      <c r="D1340" s="22" t="str">
        <f t="shared" si="221"/>
        <v>12110</v>
      </c>
      <c r="E1340" s="21" t="str">
        <f>VLOOKUP(B1340,'Table A as of March 2024'!A:G,7,FALSE)</f>
        <v>Dept of Corr - Central Admin</v>
      </c>
      <c r="F1340" s="21" t="str">
        <f>VLOOKUP(B1340,'Table A as of March 2024'!A:H,8,FALSE)</f>
        <v>ARP-CrvStLoclFisRecFd-COVID-19</v>
      </c>
      <c r="G1340" s="11" t="str">
        <f>VLOOKUP(B1340,'Table A as of March 2024'!A:I,9,FALSE)</f>
        <v>120</v>
      </c>
      <c r="H1340" t="str">
        <f>VLOOKUP(B1340,'Table A as of March 2024'!A:L,12,FALSE)</f>
        <v>No</v>
      </c>
      <c r="I1340" s="9" t="str">
        <f>VLOOKUP(B1340,'Table A as of March 2024'!A:M,13,FALSE)</f>
        <v>V</v>
      </c>
      <c r="J1340" t="str">
        <f>VLOOKUP(B1340,'Table A as of March 2024'!A:O,15,FALSE)</f>
        <v>R</v>
      </c>
      <c r="K1340" t="str">
        <f>VLOOKUP(G1340,'ACFR Class Vlookup'!A:B,2,FALSE)</f>
        <v>Governmental</v>
      </c>
      <c r="L1340" s="1" t="str">
        <f>VLOOKUP(D1340,'Fund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40" s="6" t="str">
        <f t="shared" si="222"/>
        <v>N/A</v>
      </c>
      <c r="N1340" s="6" t="s">
        <v>2886</v>
      </c>
      <c r="O1340" s="6" t="str">
        <f t="shared" si="223"/>
        <v>N/A</v>
      </c>
      <c r="P1340" s="5" t="s">
        <v>2886</v>
      </c>
      <c r="Q1340" s="6" t="str">
        <f t="shared" si="224"/>
        <v>N/A</v>
      </c>
      <c r="R1340" s="7" t="str">
        <f t="shared" si="225"/>
        <v>Yes</v>
      </c>
      <c r="S1340" s="5" t="str">
        <f t="shared" si="226"/>
        <v>Answer Required</v>
      </c>
      <c r="T1340" s="6" t="str">
        <f t="shared" si="227"/>
        <v>N/A</v>
      </c>
      <c r="U1340" s="7" t="str">
        <f t="shared" si="228"/>
        <v>No</v>
      </c>
      <c r="V1340" s="5" t="str">
        <f t="shared" si="229"/>
        <v>Answer Required</v>
      </c>
      <c r="W1340" s="6" t="str">
        <f t="shared" si="230"/>
        <v>N/A</v>
      </c>
      <c r="X1340" s="5" t="s">
        <v>2886</v>
      </c>
    </row>
    <row r="1341" spans="1:24" x14ac:dyDescent="0.25">
      <c r="A1341" s="77">
        <f>VLOOKUP(C1341,'BU and Control BU Listing'!A:E,5,FALSE)</f>
        <v>26200</v>
      </c>
      <c r="B1341" s="80" t="s">
        <v>4661</v>
      </c>
      <c r="C1341" s="22" t="str">
        <f t="shared" si="220"/>
        <v>70200</v>
      </c>
      <c r="D1341" s="22" t="str">
        <f t="shared" si="221"/>
        <v>01000</v>
      </c>
      <c r="E1341" s="21" t="str">
        <f>VLOOKUP(B1341,'Table A as of March 2024'!A:G,7,FALSE)</f>
        <v>Dept for Blind/Vision Impaired</v>
      </c>
      <c r="F1341" s="21" t="str">
        <f>VLOOKUP(B1341,'Table A as of March 2024'!A:H,8,FALSE)</f>
        <v>General Fund</v>
      </c>
      <c r="G1341" s="11" t="str">
        <f>VLOOKUP(B1341,'Table A as of March 2024'!A:I,9,FALSE)</f>
        <v>100</v>
      </c>
      <c r="H1341" t="str">
        <f>VLOOKUP(B1341,'Table A as of March 2024'!A:L,12,FALSE)</f>
        <v>No</v>
      </c>
      <c r="I1341" s="9" t="str">
        <f>VLOOKUP(B1341,'Table A as of March 2024'!A:M,13,FALSE)</f>
        <v>G</v>
      </c>
      <c r="J1341" t="str">
        <f>VLOOKUP(B1341,'Table A as of March 2024'!A:O,15,FALSE)</f>
        <v>U</v>
      </c>
      <c r="K1341" t="str">
        <f>VLOOKUP(G1341,'ACFR Class Vlookup'!A:B,2,FALSE)</f>
        <v>Governmental</v>
      </c>
      <c r="L1341" s="1" t="str">
        <f>VLOOKUP(D1341,'Fund Information'!A:F,6,FALSE)</f>
        <v>General Fund</v>
      </c>
      <c r="M1341" s="6" t="str">
        <f t="shared" si="222"/>
        <v>N/A</v>
      </c>
      <c r="N1341" s="6" t="s">
        <v>2886</v>
      </c>
      <c r="O1341" s="6" t="str">
        <f t="shared" si="223"/>
        <v>N/A</v>
      </c>
      <c r="P1341" s="5" t="s">
        <v>2886</v>
      </c>
      <c r="Q1341" s="6" t="str">
        <f t="shared" si="224"/>
        <v>N/A</v>
      </c>
      <c r="R1341" s="7" t="str">
        <f t="shared" si="225"/>
        <v>No</v>
      </c>
      <c r="S1341" s="5" t="str">
        <f t="shared" si="226"/>
        <v>Answer Required</v>
      </c>
      <c r="T1341" s="6" t="str">
        <f t="shared" si="227"/>
        <v>N/A</v>
      </c>
      <c r="U1341" s="7" t="str">
        <f t="shared" si="228"/>
        <v>No</v>
      </c>
      <c r="V1341" s="5" t="str">
        <f t="shared" si="229"/>
        <v>Answer Required</v>
      </c>
      <c r="W1341" s="6" t="str">
        <f t="shared" si="230"/>
        <v>N/A</v>
      </c>
      <c r="X1341" s="5" t="s">
        <v>2886</v>
      </c>
    </row>
    <row r="1342" spans="1:24" ht="45" x14ac:dyDescent="0.25">
      <c r="A1342" s="77">
        <f>VLOOKUP(C1342,'BU and Control BU Listing'!A:E,5,FALSE)</f>
        <v>26200</v>
      </c>
      <c r="B1342" s="80" t="s">
        <v>4662</v>
      </c>
      <c r="C1342" s="22" t="str">
        <f t="shared" si="220"/>
        <v>70200</v>
      </c>
      <c r="D1342" s="22" t="str">
        <f t="shared" si="221"/>
        <v>02702</v>
      </c>
      <c r="E1342" s="21" t="str">
        <f>VLOOKUP(B1342,'Table A as of March 2024'!A:G,7,FALSE)</f>
        <v>Dept for Blind/Vision Impaired</v>
      </c>
      <c r="F1342" s="21" t="str">
        <f>VLOOKUP(B1342,'Table A as of March 2024'!A:H,8,FALSE)</f>
        <v>DBVI Special Revenue Fund</v>
      </c>
      <c r="G1342" s="11" t="str">
        <f>VLOOKUP(B1342,'Table A as of March 2024'!A:I,9,FALSE)</f>
        <v>100</v>
      </c>
      <c r="H1342" t="str">
        <f>VLOOKUP(B1342,'Table A as of March 2024'!A:L,12,FALSE)</f>
        <v>No</v>
      </c>
      <c r="I1342" s="9" t="str">
        <f>VLOOKUP(B1342,'Table A as of March 2024'!A:M,13,FALSE)</f>
        <v>U</v>
      </c>
      <c r="J1342" t="str">
        <f>VLOOKUP(B1342,'Table A as of March 2024'!A:O,15,FALSE)</f>
        <v>A</v>
      </c>
      <c r="K1342" t="str">
        <f>VLOOKUP(G1342,'ACFR Class Vlookup'!A:B,2,FALSE)</f>
        <v>Governmental</v>
      </c>
      <c r="L1342" s="1" t="str">
        <f>VLOOKUP(D1342,'Fund Information'!A:F,6,FALSE)</f>
        <v>Accounts for Low Vision Aids &amp; registration fees for vision workshop which is funded by damaged book fees, facilities and building rental, service fees of Vision workshop and use is unrestricted.</v>
      </c>
      <c r="M1342" s="6" t="str">
        <f t="shared" si="222"/>
        <v>N/A</v>
      </c>
      <c r="N1342" s="6" t="s">
        <v>2886</v>
      </c>
      <c r="O1342" s="6" t="str">
        <f t="shared" si="223"/>
        <v>N/A</v>
      </c>
      <c r="P1342" s="5" t="s">
        <v>2886</v>
      </c>
      <c r="Q1342" s="6" t="str">
        <f t="shared" si="224"/>
        <v>N/A</v>
      </c>
      <c r="R1342" s="7" t="str">
        <f t="shared" si="225"/>
        <v>No</v>
      </c>
      <c r="S1342" s="5" t="str">
        <f t="shared" si="226"/>
        <v>Answer Required</v>
      </c>
      <c r="T1342" s="6" t="str">
        <f t="shared" si="227"/>
        <v>N/A</v>
      </c>
      <c r="U1342" s="7" t="str">
        <f t="shared" si="228"/>
        <v>No</v>
      </c>
      <c r="V1342" s="5" t="str">
        <f t="shared" si="229"/>
        <v>Answer Required</v>
      </c>
      <c r="W1342" s="6" t="str">
        <f t="shared" si="230"/>
        <v>N/A</v>
      </c>
      <c r="X1342" s="5" t="s">
        <v>2886</v>
      </c>
    </row>
    <row r="1343" spans="1:24" ht="30" x14ac:dyDescent="0.25">
      <c r="A1343" s="77">
        <f>VLOOKUP(C1343,'BU and Control BU Listing'!A:E,5,FALSE)</f>
        <v>26200</v>
      </c>
      <c r="B1343" s="80" t="s">
        <v>4663</v>
      </c>
      <c r="C1343" s="22" t="str">
        <f t="shared" si="220"/>
        <v>70200</v>
      </c>
      <c r="D1343" s="22" t="str">
        <f t="shared" si="221"/>
        <v>02710</v>
      </c>
      <c r="E1343" s="21" t="str">
        <f>VLOOKUP(B1343,'Table A as of March 2024'!A:G,7,FALSE)</f>
        <v>Dept for Blind/Vision Impaired</v>
      </c>
      <c r="F1343" s="21" t="str">
        <f>VLOOKUP(B1343,'Table A as of March 2024'!A:H,8,FALSE)</f>
        <v>Central Garage Pool Vehicles</v>
      </c>
      <c r="G1343" s="11" t="str">
        <f>VLOOKUP(B1343,'Table A as of March 2024'!A:I,9,FALSE)</f>
        <v>100</v>
      </c>
      <c r="H1343" t="str">
        <f>VLOOKUP(B1343,'Table A as of March 2024'!A:L,12,FALSE)</f>
        <v>No</v>
      </c>
      <c r="I1343" s="9" t="str">
        <f>VLOOKUP(B1343,'Table A as of March 2024'!A:M,13,FALSE)</f>
        <v>U</v>
      </c>
      <c r="J1343" t="str">
        <f>VLOOKUP(B1343,'Table A as of March 2024'!A:O,15,FALSE)</f>
        <v>A</v>
      </c>
      <c r="K1343" t="str">
        <f>VLOOKUP(G1343,'ACFR Class Vlookup'!A:B,2,FALSE)</f>
        <v>Governmental</v>
      </c>
      <c r="L1343" s="1" t="str">
        <f>VLOOKUP(D1343,'Fund Information'!A:F,6,FALSE)</f>
        <v>State Central Garage Pool Vehicles - Accounts for fees paid for use of state vehicles.</v>
      </c>
      <c r="M1343" s="6" t="str">
        <f t="shared" si="222"/>
        <v>N/A</v>
      </c>
      <c r="N1343" s="6" t="s">
        <v>2886</v>
      </c>
      <c r="O1343" s="6" t="str">
        <f t="shared" si="223"/>
        <v>N/A</v>
      </c>
      <c r="P1343" s="5" t="s">
        <v>2886</v>
      </c>
      <c r="Q1343" s="6" t="str">
        <f t="shared" si="224"/>
        <v>N/A</v>
      </c>
      <c r="R1343" s="7" t="str">
        <f t="shared" si="225"/>
        <v>No</v>
      </c>
      <c r="S1343" s="5" t="str">
        <f t="shared" si="226"/>
        <v>Answer Required</v>
      </c>
      <c r="T1343" s="6" t="str">
        <f t="shared" si="227"/>
        <v>N/A</v>
      </c>
      <c r="U1343" s="7" t="str">
        <f t="shared" si="228"/>
        <v>No</v>
      </c>
      <c r="V1343" s="5" t="str">
        <f t="shared" si="229"/>
        <v>Answer Required</v>
      </c>
      <c r="W1343" s="6" t="str">
        <f t="shared" si="230"/>
        <v>N/A</v>
      </c>
      <c r="X1343" s="5" t="s">
        <v>2886</v>
      </c>
    </row>
    <row r="1344" spans="1:24" ht="60" x14ac:dyDescent="0.25">
      <c r="A1344" s="77">
        <f>VLOOKUP(C1344,'BU and Control BU Listing'!A:E,5,FALSE)</f>
        <v>26200</v>
      </c>
      <c r="B1344" s="80" t="s">
        <v>4664</v>
      </c>
      <c r="C1344" s="22" t="str">
        <f t="shared" si="220"/>
        <v>70200</v>
      </c>
      <c r="D1344" s="22" t="str">
        <f t="shared" si="221"/>
        <v>02800</v>
      </c>
      <c r="E1344" s="21" t="str">
        <f>VLOOKUP(B1344,'Table A as of March 2024'!A:G,7,FALSE)</f>
        <v>Dept for Blind/Vision Impaired</v>
      </c>
      <c r="F1344" s="21" t="str">
        <f>VLOOKUP(B1344,'Table A as of March 2024'!A:H,8,FALSE)</f>
        <v>Appropriated IDC Recoveries</v>
      </c>
      <c r="G1344" s="11" t="str">
        <f>VLOOKUP(B1344,'Table A as of March 2024'!A:I,9,FALSE)</f>
        <v>105</v>
      </c>
      <c r="H1344" t="str">
        <f>VLOOKUP(B1344,'Table A as of March 2024'!A:L,12,FALSE)</f>
        <v>No</v>
      </c>
      <c r="I1344" s="9" t="str">
        <f>VLOOKUP(B1344,'Table A as of March 2024'!A:M,13,FALSE)</f>
        <v>U</v>
      </c>
      <c r="J1344" t="str">
        <f>VLOOKUP(B1344,'Table A as of March 2024'!A:O,15,FALSE)</f>
        <v>A</v>
      </c>
      <c r="K1344" t="str">
        <f>VLOOKUP(G1344,'ACFR Class Vlookup'!A:B,2,FALSE)</f>
        <v>Governmental</v>
      </c>
      <c r="L1344" s="1" t="str">
        <f>VLOOKUP(D1344,'Fund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344" s="6" t="str">
        <f t="shared" si="222"/>
        <v>N/A</v>
      </c>
      <c r="N1344" s="6" t="s">
        <v>2886</v>
      </c>
      <c r="O1344" s="6" t="str">
        <f t="shared" si="223"/>
        <v>N/A</v>
      </c>
      <c r="P1344" s="5" t="s">
        <v>2886</v>
      </c>
      <c r="Q1344" s="6" t="str">
        <f t="shared" si="224"/>
        <v>N/A</v>
      </c>
      <c r="R1344" s="7" t="str">
        <f t="shared" si="225"/>
        <v>No</v>
      </c>
      <c r="S1344" s="5" t="str">
        <f t="shared" si="226"/>
        <v>Answer Required</v>
      </c>
      <c r="T1344" s="6" t="str">
        <f t="shared" si="227"/>
        <v>N/A</v>
      </c>
      <c r="U1344" s="7" t="str">
        <f t="shared" si="228"/>
        <v>No</v>
      </c>
      <c r="V1344" s="5" t="str">
        <f t="shared" si="229"/>
        <v>Answer Required</v>
      </c>
      <c r="W1344" s="6" t="str">
        <f t="shared" si="230"/>
        <v>N/A</v>
      </c>
      <c r="X1344" s="5" t="s">
        <v>2886</v>
      </c>
    </row>
    <row r="1345" spans="1:24" ht="30" x14ac:dyDescent="0.25">
      <c r="A1345" s="77">
        <f>VLOOKUP(C1345,'BU and Control BU Listing'!A:E,5,FALSE)</f>
        <v>26200</v>
      </c>
      <c r="B1345" s="80" t="s">
        <v>4665</v>
      </c>
      <c r="C1345" s="22" t="str">
        <f t="shared" si="220"/>
        <v>70200</v>
      </c>
      <c r="D1345" s="22" t="str">
        <f t="shared" si="221"/>
        <v>02870</v>
      </c>
      <c r="E1345" s="21" t="str">
        <f>VLOOKUP(B1345,'Table A as of March 2024'!A:G,7,FALSE)</f>
        <v>Dept for Blind/Vision Impaired</v>
      </c>
      <c r="F1345" s="21" t="str">
        <f>VLOOKUP(B1345,'Table A as of March 2024'!A:H,8,FALSE)</f>
        <v>Surp Suppy/Equip Sale-GF-NonHE</v>
      </c>
      <c r="G1345" s="11" t="str">
        <f>VLOOKUP(B1345,'Table A as of March 2024'!A:I,9,FALSE)</f>
        <v>100</v>
      </c>
      <c r="H1345" t="str">
        <f>VLOOKUP(B1345,'Table A as of March 2024'!A:L,12,FALSE)</f>
        <v>No</v>
      </c>
      <c r="I1345" s="9" t="str">
        <f>VLOOKUP(B1345,'Table A as of March 2024'!A:M,13,FALSE)</f>
        <v>U</v>
      </c>
      <c r="J1345" t="str">
        <f>VLOOKUP(B1345,'Table A as of March 2024'!A:O,15,FALSE)</f>
        <v>A</v>
      </c>
      <c r="K1345" t="str">
        <f>VLOOKUP(G1345,'ACFR Class Vlookup'!A:B,2,FALSE)</f>
        <v>Governmental</v>
      </c>
      <c r="L1345" s="1" t="str">
        <f>VLOOKUP(D1345,'Fund Information'!A:F,6,FALSE)</f>
        <v>Accounts for sale of surplus supplies and equipment purchased with General Funds for Non Higher Ed agencies.</v>
      </c>
      <c r="M1345" s="6" t="str">
        <f t="shared" si="222"/>
        <v>N/A</v>
      </c>
      <c r="N1345" s="6" t="s">
        <v>2886</v>
      </c>
      <c r="O1345" s="6" t="str">
        <f t="shared" si="223"/>
        <v>N/A</v>
      </c>
      <c r="P1345" s="5" t="s">
        <v>2886</v>
      </c>
      <c r="Q1345" s="6" t="str">
        <f t="shared" si="224"/>
        <v>N/A</v>
      </c>
      <c r="R1345" s="7" t="str">
        <f t="shared" si="225"/>
        <v>No</v>
      </c>
      <c r="S1345" s="5" t="str">
        <f t="shared" si="226"/>
        <v>Answer Required</v>
      </c>
      <c r="T1345" s="6" t="str">
        <f t="shared" si="227"/>
        <v>N/A</v>
      </c>
      <c r="U1345" s="7" t="str">
        <f t="shared" si="228"/>
        <v>No</v>
      </c>
      <c r="V1345" s="5" t="str">
        <f t="shared" si="229"/>
        <v>Answer Required</v>
      </c>
      <c r="W1345" s="6" t="str">
        <f t="shared" si="230"/>
        <v>N/A</v>
      </c>
      <c r="X1345" s="5" t="s">
        <v>2886</v>
      </c>
    </row>
    <row r="1346" spans="1:24" ht="30" x14ac:dyDescent="0.25">
      <c r="A1346" s="77">
        <f>VLOOKUP(C1346,'BU and Control BU Listing'!A:E,5,FALSE)</f>
        <v>26200</v>
      </c>
      <c r="B1346" s="80" t="s">
        <v>4666</v>
      </c>
      <c r="C1346" s="22" t="str">
        <f t="shared" si="220"/>
        <v>70200</v>
      </c>
      <c r="D1346" s="22" t="str">
        <f t="shared" si="221"/>
        <v>02900</v>
      </c>
      <c r="E1346" s="21" t="str">
        <f>VLOOKUP(B1346,'Table A as of March 2024'!A:G,7,FALSE)</f>
        <v>Dept for Blind/Vision Impaired</v>
      </c>
      <c r="F1346" s="21" t="str">
        <f>VLOOKUP(B1346,'Table A as of March 2024'!A:H,8,FALSE)</f>
        <v>Insurance Recovery</v>
      </c>
      <c r="G1346" s="11" t="str">
        <f>VLOOKUP(B1346,'Table A as of March 2024'!A:I,9,FALSE)</f>
        <v>105</v>
      </c>
      <c r="H1346" t="str">
        <f>VLOOKUP(B1346,'Table A as of March 2024'!A:L,12,FALSE)</f>
        <v>No</v>
      </c>
      <c r="I1346" s="9" t="str">
        <f>VLOOKUP(B1346,'Table A as of March 2024'!A:M,13,FALSE)</f>
        <v>U</v>
      </c>
      <c r="J1346" t="str">
        <f>VLOOKUP(B1346,'Table A as of March 2024'!A:O,15,FALSE)</f>
        <v>C</v>
      </c>
      <c r="K1346" t="str">
        <f>VLOOKUP(G1346,'ACFR Class Vlookup'!A:B,2,FALSE)</f>
        <v>Governmental</v>
      </c>
      <c r="L1346" s="1" t="str">
        <f>VLOOKUP(D1346,'Fund Information'!A:F,6,FALSE)</f>
        <v>Accounts for insurance proceeds received when an insured item is damaged.</v>
      </c>
      <c r="M1346" s="6" t="str">
        <f t="shared" si="222"/>
        <v>N/A</v>
      </c>
      <c r="N1346" s="6" t="s">
        <v>2886</v>
      </c>
      <c r="O1346" s="6" t="str">
        <f t="shared" si="223"/>
        <v>N/A</v>
      </c>
      <c r="P1346" s="5" t="s">
        <v>2886</v>
      </c>
      <c r="Q1346" s="6" t="str">
        <f t="shared" si="224"/>
        <v>N/A</v>
      </c>
      <c r="R1346" s="7" t="str">
        <f t="shared" si="225"/>
        <v>No</v>
      </c>
      <c r="S1346" s="5" t="str">
        <f t="shared" si="226"/>
        <v>Answer Required</v>
      </c>
      <c r="T1346" s="6" t="str">
        <f t="shared" si="227"/>
        <v>N/A</v>
      </c>
      <c r="U1346" s="7" t="str">
        <f t="shared" si="228"/>
        <v>Yes</v>
      </c>
      <c r="V1346" s="5" t="str">
        <f t="shared" si="229"/>
        <v>Answer Required</v>
      </c>
      <c r="W1346" s="6" t="str">
        <f t="shared" si="230"/>
        <v>N/A</v>
      </c>
      <c r="X1346" s="5" t="s">
        <v>2886</v>
      </c>
    </row>
    <row r="1347" spans="1:24" ht="30" x14ac:dyDescent="0.25">
      <c r="A1347" s="77">
        <f>VLOOKUP(C1347,'BU and Control BU Listing'!A:E,5,FALSE)</f>
        <v>26200</v>
      </c>
      <c r="B1347" s="80" t="s">
        <v>4667</v>
      </c>
      <c r="C1347" s="22" t="str">
        <f t="shared" ref="C1347:C1410" si="231">LEFT(B1347,5)</f>
        <v>70200</v>
      </c>
      <c r="D1347" s="22" t="str">
        <f t="shared" ref="D1347:D1410" si="232">RIGHT(B1347,5)</f>
        <v>05910</v>
      </c>
      <c r="E1347" s="21" t="str">
        <f>VLOOKUP(B1347,'Table A as of March 2024'!A:G,7,FALSE)</f>
        <v>Dept for Blind/Vision Impaired</v>
      </c>
      <c r="F1347" s="21" t="str">
        <f>VLOOKUP(B1347,'Table A as of March 2024'!A:H,8,FALSE)</f>
        <v>Manufacture Products</v>
      </c>
      <c r="G1347" s="11" t="str">
        <f>VLOOKUP(B1347,'Table A as of March 2024'!A:I,9,FALSE)</f>
        <v>306</v>
      </c>
      <c r="H1347" t="str">
        <f>VLOOKUP(B1347,'Table A as of March 2024'!A:L,12,FALSE)</f>
        <v>No</v>
      </c>
      <c r="I1347" s="9" t="str">
        <f>VLOOKUP(B1347,'Table A as of March 2024'!A:M,13,FALSE)</f>
        <v>U</v>
      </c>
      <c r="K1347" t="str">
        <f>VLOOKUP(G1347,'ACFR Class Vlookup'!A:B,2,FALSE)</f>
        <v>N/A</v>
      </c>
      <c r="L1347" s="1" t="str">
        <f>VLOOKUP(D1347,'Fund Information'!A:F,6,FALSE)</f>
        <v>Enterprise activity included on the VA Industries for the Blind enterprise fund financial statement template submission.</v>
      </c>
      <c r="M1347" s="6" t="str">
        <f t="shared" ref="M1347:M1410" si="233">IF(L1347="","Answer Required","N/A")</f>
        <v>N/A</v>
      </c>
      <c r="N1347" s="6" t="s">
        <v>2886</v>
      </c>
      <c r="O1347" s="6" t="str">
        <f t="shared" ref="O1347:O1410" si="234">IF(N1347="No","Answer Required","N/A")</f>
        <v>N/A</v>
      </c>
      <c r="P1347" s="5" t="s">
        <v>2886</v>
      </c>
      <c r="Q1347" s="6" t="str">
        <f t="shared" ref="Q1347:Q1410" si="235">IF(P1347="No","Answer Required","N/A")</f>
        <v>N/A</v>
      </c>
      <c r="R1347" s="7" t="str">
        <f t="shared" ref="R1347:R1410" si="236">IF(J1347="R","Yes","No")</f>
        <v>No</v>
      </c>
      <c r="S1347" s="5" t="str">
        <f t="shared" ref="S1347:S1410" si="237">IF($K1347="Governmental","Answer Required","N/A")</f>
        <v>N/A</v>
      </c>
      <c r="T1347" s="6" t="str">
        <f t="shared" ref="T1347:T1410" si="238">IF(AND(S1347="Yes",R1347="Yes"),"Answer Required",IF(AND(S1347="no",R1347="no"),"Answer Required","N/A"))</f>
        <v>N/A</v>
      </c>
      <c r="U1347" s="7" t="str">
        <f t="shared" ref="U1347:U1410" si="239">IF(J1347="C","Yes","No")</f>
        <v>No</v>
      </c>
      <c r="V1347" s="5" t="str">
        <f t="shared" ref="V1347:V1410" si="240">IF($K1347="Governmental","Answer Required","N/A")</f>
        <v>N/A</v>
      </c>
      <c r="W1347" s="6" t="str">
        <f t="shared" ref="W1347:W1410" si="241">IF(AND(V1347="Yes",U1347="Yes"),"Answer Required",IF(AND(V1347="no",U1347="no"),"Answer Required","N/A"))</f>
        <v>N/A</v>
      </c>
      <c r="X1347" s="5" t="s">
        <v>2886</v>
      </c>
    </row>
    <row r="1348" spans="1:24" ht="75" x14ac:dyDescent="0.25">
      <c r="A1348" s="77">
        <f>VLOOKUP(C1348,'BU and Control BU Listing'!A:E,5,FALSE)</f>
        <v>26200</v>
      </c>
      <c r="B1348" s="80" t="s">
        <v>4668</v>
      </c>
      <c r="C1348" s="22" t="str">
        <f t="shared" si="231"/>
        <v>70200</v>
      </c>
      <c r="D1348" s="22" t="str">
        <f t="shared" si="232"/>
        <v>07151</v>
      </c>
      <c r="E1348" s="21" t="str">
        <f>VLOOKUP(B1348,'Table A as of March 2024'!A:G,7,FALSE)</f>
        <v>Dept for Blind/Vision Impaired</v>
      </c>
      <c r="F1348" s="21" t="str">
        <f>VLOOKUP(B1348,'Table A as of March 2024'!A:H,8,FALSE)</f>
        <v>Visually Hndicappd Endwmnt</v>
      </c>
      <c r="G1348" s="11" t="str">
        <f>VLOOKUP(B1348,'Table A as of March 2024'!A:I,9,FALSE)</f>
        <v>130</v>
      </c>
      <c r="H1348" t="str">
        <f>VLOOKUP(B1348,'Table A as of March 2024'!A:L,12,FALSE)</f>
        <v>No</v>
      </c>
      <c r="I1348" s="9" t="str">
        <f>VLOOKUP(B1348,'Table A as of March 2024'!A:M,13,FALSE)</f>
        <v>U</v>
      </c>
      <c r="J1348" t="str">
        <f>VLOOKUP(B1348,'Table A as of March 2024'!A:O,15,FALSE)</f>
        <v>N/A</v>
      </c>
      <c r="K1348" t="str">
        <f>VLOOKUP(G1348,'ACFR Class Vlookup'!A:B,2,FALSE)</f>
        <v>Governmental</v>
      </c>
      <c r="L1348" s="1" t="str">
        <f>VLOOKUP(D1348,'Fund Information'!A:F,6,FALSE)</f>
        <v>This fund accounts for donations from private citizens and charities and is used for programs for the blind.  Generally, there are no specific restrictions on donations&amp;#59; however, a few donations may be further restricted.  There are no trust agreements.  This activity is included in the Blind and Vision Impaired financial statement template submission.</v>
      </c>
      <c r="M1348" s="6" t="str">
        <f t="shared" si="233"/>
        <v>N/A</v>
      </c>
      <c r="N1348" s="6" t="s">
        <v>2886</v>
      </c>
      <c r="O1348" s="6" t="str">
        <f t="shared" si="234"/>
        <v>N/A</v>
      </c>
      <c r="P1348" s="5" t="s">
        <v>2886</v>
      </c>
      <c r="Q1348" s="6" t="str">
        <f t="shared" si="235"/>
        <v>N/A</v>
      </c>
      <c r="R1348" s="7" t="str">
        <f t="shared" si="236"/>
        <v>No</v>
      </c>
      <c r="S1348" s="5" t="str">
        <f t="shared" si="237"/>
        <v>Answer Required</v>
      </c>
      <c r="T1348" s="6" t="str">
        <f t="shared" si="238"/>
        <v>N/A</v>
      </c>
      <c r="U1348" s="7" t="str">
        <f t="shared" si="239"/>
        <v>No</v>
      </c>
      <c r="V1348" s="5" t="str">
        <f t="shared" si="240"/>
        <v>Answer Required</v>
      </c>
      <c r="W1348" s="6" t="str">
        <f t="shared" si="241"/>
        <v>N/A</v>
      </c>
      <c r="X1348" s="5" t="s">
        <v>2886</v>
      </c>
    </row>
    <row r="1349" spans="1:24" ht="30" x14ac:dyDescent="0.25">
      <c r="A1349" s="77">
        <f>VLOOKUP(C1349,'BU and Control BU Listing'!A:E,5,FALSE)</f>
        <v>26200</v>
      </c>
      <c r="B1349" s="80" t="s">
        <v>4669</v>
      </c>
      <c r="C1349" s="22" t="str">
        <f t="shared" si="231"/>
        <v>70200</v>
      </c>
      <c r="D1349" s="22" t="str">
        <f t="shared" si="232"/>
        <v>08200</v>
      </c>
      <c r="E1349" s="21" t="str">
        <f>VLOOKUP(B1349,'Table A as of March 2024'!A:G,7,FALSE)</f>
        <v>Dept for Blind/Vision Impaired</v>
      </c>
      <c r="F1349" s="21" t="str">
        <f>VLOOKUP(B1349,'Table A as of March 2024'!A:H,8,FALSE)</f>
        <v>VPBA Projects</v>
      </c>
      <c r="G1349" s="11" t="str">
        <f>VLOOKUP(B1349,'Table A as of March 2024'!A:I,9,FALSE)</f>
        <v>156</v>
      </c>
      <c r="H1349" t="str">
        <f>VLOOKUP(B1349,'Table A as of March 2024'!A:L,12,FALSE)</f>
        <v>No</v>
      </c>
      <c r="I1349" s="9" t="str">
        <f>VLOOKUP(B1349,'Table A as of March 2024'!A:M,13,FALSE)</f>
        <v>R</v>
      </c>
      <c r="J1349" t="str">
        <f>VLOOKUP(B1349,'Table A as of March 2024'!A:O,15,FALSE)</f>
        <v>R</v>
      </c>
      <c r="K1349" t="str">
        <f>VLOOKUP(G1349,'ACFR Class Vlookup'!A:B,2,FALSE)</f>
        <v>Governmental</v>
      </c>
      <c r="L1349" s="1" t="str">
        <f>VLOOKUP(D1349,'Fund Information'!A:F,6,FALSE)</f>
        <v>Blended component unit recorded from Department of Treasury VPBA financial statement template submissions.</v>
      </c>
      <c r="M1349" s="6" t="str">
        <f t="shared" si="233"/>
        <v>N/A</v>
      </c>
      <c r="N1349" s="6" t="s">
        <v>2886</v>
      </c>
      <c r="O1349" s="6" t="str">
        <f t="shared" si="234"/>
        <v>N/A</v>
      </c>
      <c r="P1349" s="5" t="s">
        <v>2886</v>
      </c>
      <c r="Q1349" s="6" t="str">
        <f t="shared" si="235"/>
        <v>N/A</v>
      </c>
      <c r="R1349" s="7" t="str">
        <f t="shared" si="236"/>
        <v>Yes</v>
      </c>
      <c r="S1349" s="5" t="str">
        <f t="shared" si="237"/>
        <v>Answer Required</v>
      </c>
      <c r="T1349" s="6" t="str">
        <f t="shared" si="238"/>
        <v>N/A</v>
      </c>
      <c r="U1349" s="7" t="str">
        <f t="shared" si="239"/>
        <v>No</v>
      </c>
      <c r="V1349" s="5" t="str">
        <f t="shared" si="240"/>
        <v>Answer Required</v>
      </c>
      <c r="W1349" s="6" t="str">
        <f t="shared" si="241"/>
        <v>N/A</v>
      </c>
      <c r="X1349" s="5" t="s">
        <v>2886</v>
      </c>
    </row>
    <row r="1350" spans="1:24" ht="45" x14ac:dyDescent="0.25">
      <c r="A1350" s="77">
        <f>VLOOKUP(C1350,'BU and Control BU Listing'!A:E,5,FALSE)</f>
        <v>26200</v>
      </c>
      <c r="B1350" s="80" t="s">
        <v>4670</v>
      </c>
      <c r="C1350" s="22" t="str">
        <f t="shared" si="231"/>
        <v>70200</v>
      </c>
      <c r="D1350" s="22" t="str">
        <f t="shared" si="232"/>
        <v>09650</v>
      </c>
      <c r="E1350" s="21" t="str">
        <f>VLOOKUP(B1350,'Table A as of March 2024'!A:G,7,FALSE)</f>
        <v>Dept for Blind/Vision Impaired</v>
      </c>
      <c r="F1350" s="21" t="str">
        <f>VLOOKUP(B1350,'Table A as of March 2024'!A:H,8,FALSE)</f>
        <v>Central Capital Planning Fund</v>
      </c>
      <c r="G1350" s="11" t="str">
        <f>VLOOKUP(B1350,'Table A as of March 2024'!A:I,9,FALSE)</f>
        <v>100</v>
      </c>
      <c r="H1350" t="str">
        <f>VLOOKUP(B1350,'Table A as of March 2024'!A:L,12,FALSE)</f>
        <v>No</v>
      </c>
      <c r="I1350" s="9" t="str">
        <f>VLOOKUP(B1350,'Table A as of March 2024'!A:M,13,FALSE)</f>
        <v>U</v>
      </c>
      <c r="J1350" t="str">
        <f>VLOOKUP(B1350,'Table A as of March 2024'!A:O,15,FALSE)</f>
        <v>C</v>
      </c>
      <c r="K1350" t="str">
        <f>VLOOKUP(G1350,'ACFR Class Vlookup'!A:B,2,FALSE)</f>
        <v>Governmental</v>
      </c>
      <c r="L1350" s="1" t="str">
        <f>VLOOKUP(D1350,'Fund Information'!A:F,6,FALSE)</f>
        <v>Fund established to pay the pre-planning or detailed planning costs of capital outlay projects that have been approved for pre-planning or detailed planning by the general assembly.</v>
      </c>
      <c r="M1350" s="6" t="str">
        <f t="shared" si="233"/>
        <v>N/A</v>
      </c>
      <c r="N1350" s="6" t="s">
        <v>2886</v>
      </c>
      <c r="O1350" s="6" t="str">
        <f t="shared" si="234"/>
        <v>N/A</v>
      </c>
      <c r="P1350" s="5" t="s">
        <v>2886</v>
      </c>
      <c r="Q1350" s="6" t="str">
        <f t="shared" si="235"/>
        <v>N/A</v>
      </c>
      <c r="R1350" s="7" t="str">
        <f t="shared" si="236"/>
        <v>No</v>
      </c>
      <c r="S1350" s="5" t="str">
        <f t="shared" si="237"/>
        <v>Answer Required</v>
      </c>
      <c r="T1350" s="6" t="str">
        <f t="shared" si="238"/>
        <v>N/A</v>
      </c>
      <c r="U1350" s="7" t="str">
        <f t="shared" si="239"/>
        <v>Yes</v>
      </c>
      <c r="V1350" s="5" t="str">
        <f t="shared" si="240"/>
        <v>Answer Required</v>
      </c>
      <c r="W1350" s="6" t="str">
        <f t="shared" si="241"/>
        <v>N/A</v>
      </c>
      <c r="X1350" s="5" t="s">
        <v>2886</v>
      </c>
    </row>
    <row r="1351" spans="1:24" x14ac:dyDescent="0.25">
      <c r="A1351" s="77">
        <f>VLOOKUP(C1351,'BU and Control BU Listing'!A:E,5,FALSE)</f>
        <v>26200</v>
      </c>
      <c r="B1351" s="80" t="s">
        <v>4671</v>
      </c>
      <c r="C1351" s="22" t="str">
        <f t="shared" si="231"/>
        <v>70200</v>
      </c>
      <c r="D1351" s="22" t="str">
        <f t="shared" si="232"/>
        <v>10000</v>
      </c>
      <c r="E1351" s="21" t="str">
        <f>VLOOKUP(B1351,'Table A as of March 2024'!A:G,7,FALSE)</f>
        <v>Dept for Blind/Vision Impaired</v>
      </c>
      <c r="F1351" s="21" t="str">
        <f>VLOOKUP(B1351,'Table A as of March 2024'!A:H,8,FALSE)</f>
        <v>Federal Trust</v>
      </c>
      <c r="G1351" s="11" t="str">
        <f>VLOOKUP(B1351,'Table A as of March 2024'!A:I,9,FALSE)</f>
        <v>120</v>
      </c>
      <c r="H1351" t="str">
        <f>VLOOKUP(B1351,'Table A as of March 2024'!A:L,12,FALSE)</f>
        <v>No</v>
      </c>
      <c r="I1351" s="9" t="str">
        <f>VLOOKUP(B1351,'Table A as of March 2024'!A:M,13,FALSE)</f>
        <v>R</v>
      </c>
      <c r="J1351" t="str">
        <f>VLOOKUP(B1351,'Table A as of March 2024'!A:O,15,FALSE)</f>
        <v>R</v>
      </c>
      <c r="K1351" t="str">
        <f>VLOOKUP(G1351,'ACFR Class Vlookup'!A:B,2,FALSE)</f>
        <v>Governmental</v>
      </c>
      <c r="L1351" s="1" t="str">
        <f>VLOOKUP(D1351,'Fund Information'!A:F,6,FALSE)</f>
        <v>This fund accounts for Federal funds.</v>
      </c>
      <c r="M1351" s="6" t="str">
        <f t="shared" si="233"/>
        <v>N/A</v>
      </c>
      <c r="N1351" s="6" t="s">
        <v>2886</v>
      </c>
      <c r="O1351" s="6" t="str">
        <f t="shared" si="234"/>
        <v>N/A</v>
      </c>
      <c r="P1351" s="5" t="s">
        <v>2886</v>
      </c>
      <c r="Q1351" s="6" t="str">
        <f t="shared" si="235"/>
        <v>N/A</v>
      </c>
      <c r="R1351" s="7" t="str">
        <f t="shared" si="236"/>
        <v>Yes</v>
      </c>
      <c r="S1351" s="5" t="str">
        <f t="shared" si="237"/>
        <v>Answer Required</v>
      </c>
      <c r="T1351" s="6" t="str">
        <f t="shared" si="238"/>
        <v>N/A</v>
      </c>
      <c r="U1351" s="7" t="str">
        <f t="shared" si="239"/>
        <v>No</v>
      </c>
      <c r="V1351" s="5" t="str">
        <f t="shared" si="240"/>
        <v>Answer Required</v>
      </c>
      <c r="W1351" s="6" t="str">
        <f t="shared" si="241"/>
        <v>N/A</v>
      </c>
      <c r="X1351" s="5" t="s">
        <v>2886</v>
      </c>
    </row>
    <row r="1352" spans="1:24" ht="165" x14ac:dyDescent="0.25">
      <c r="A1352" s="77">
        <f>VLOOKUP(C1352,'BU and Control BU Listing'!A:E,5,FALSE)</f>
        <v>26200</v>
      </c>
      <c r="B1352" s="80" t="s">
        <v>5995</v>
      </c>
      <c r="C1352" s="22" t="str">
        <f t="shared" si="231"/>
        <v>70200</v>
      </c>
      <c r="D1352" s="22" t="str">
        <f t="shared" si="232"/>
        <v>10110</v>
      </c>
      <c r="E1352" s="21" t="str">
        <f>VLOOKUP(B1352,'Table A as of March 2024'!A:G,7,FALSE)</f>
        <v>Dept for Blind/Vision Impaired</v>
      </c>
      <c r="F1352" s="21" t="str">
        <f>VLOOKUP(B1352,'Table A as of March 2024'!A:H,8,FALSE)</f>
        <v>CARESActRlfFd–General-COVID-19</v>
      </c>
      <c r="G1352" s="11" t="str">
        <f>VLOOKUP(B1352,'Table A as of March 2024'!A:I,9,FALSE)</f>
        <v>120</v>
      </c>
      <c r="H1352" t="str">
        <f>VLOOKUP(B1352,'Table A as of March 2024'!A:L,12,FALSE)</f>
        <v>No</v>
      </c>
      <c r="I1352" s="9" t="str">
        <f>VLOOKUP(B1352,'Table A as of March 2024'!A:M,13,FALSE)</f>
        <v>V</v>
      </c>
      <c r="J1352" t="str">
        <f>VLOOKUP(B1352,'Table A as of March 2024'!A:O,15,FALSE)</f>
        <v>R</v>
      </c>
      <c r="K1352" t="str">
        <f>VLOOKUP(G1352,'ACFR Class Vlookup'!A:B,2,FALSE)</f>
        <v>Governmental</v>
      </c>
      <c r="L1352" s="1" t="str">
        <f>VLOOKUP(D1352,'Fund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52" s="6" t="str">
        <f t="shared" si="233"/>
        <v>N/A</v>
      </c>
      <c r="N1352" s="6" t="s">
        <v>2886</v>
      </c>
      <c r="O1352" s="6" t="str">
        <f t="shared" si="234"/>
        <v>N/A</v>
      </c>
      <c r="P1352" s="5" t="s">
        <v>2886</v>
      </c>
      <c r="Q1352" s="6" t="str">
        <f t="shared" si="235"/>
        <v>N/A</v>
      </c>
      <c r="R1352" s="7" t="str">
        <f t="shared" si="236"/>
        <v>Yes</v>
      </c>
      <c r="S1352" s="5" t="str">
        <f t="shared" si="237"/>
        <v>Answer Required</v>
      </c>
      <c r="T1352" s="6" t="str">
        <f t="shared" si="238"/>
        <v>N/A</v>
      </c>
      <c r="U1352" s="7" t="str">
        <f t="shared" si="239"/>
        <v>No</v>
      </c>
      <c r="V1352" s="5" t="str">
        <f t="shared" si="240"/>
        <v>Answer Required</v>
      </c>
      <c r="W1352" s="6" t="str">
        <f t="shared" si="241"/>
        <v>N/A</v>
      </c>
      <c r="X1352" s="5" t="s">
        <v>2886</v>
      </c>
    </row>
    <row r="1353" spans="1:24" ht="165" x14ac:dyDescent="0.25">
      <c r="A1353" s="77">
        <f>VLOOKUP(C1353,'BU and Control BU Listing'!A:E,5,FALSE)</f>
        <v>26200</v>
      </c>
      <c r="B1353" s="80" t="s">
        <v>8275</v>
      </c>
      <c r="C1353" s="22" t="str">
        <f t="shared" si="231"/>
        <v>70200</v>
      </c>
      <c r="D1353" s="22" t="str">
        <f t="shared" si="232"/>
        <v>12110</v>
      </c>
      <c r="E1353" s="21" t="str">
        <f>VLOOKUP(B1353,'Table A as of March 2024'!A:G,7,FALSE)</f>
        <v>Dept for Blind/Vision Impaired</v>
      </c>
      <c r="F1353" s="21" t="str">
        <f>VLOOKUP(B1353,'Table A as of March 2024'!A:H,8,FALSE)</f>
        <v>ARP-CrvStLoclFisRecFd-COVID-19</v>
      </c>
      <c r="G1353" s="11" t="str">
        <f>VLOOKUP(B1353,'Table A as of March 2024'!A:I,9,FALSE)</f>
        <v>120</v>
      </c>
      <c r="H1353" t="str">
        <f>VLOOKUP(B1353,'Table A as of March 2024'!A:L,12,FALSE)</f>
        <v>No</v>
      </c>
      <c r="I1353" s="9" t="str">
        <f>VLOOKUP(B1353,'Table A as of March 2024'!A:M,13,FALSE)</f>
        <v>V</v>
      </c>
      <c r="J1353" t="str">
        <f>VLOOKUP(B1353,'Table A as of March 2024'!A:O,15,FALSE)</f>
        <v>R</v>
      </c>
      <c r="K1353" t="str">
        <f>VLOOKUP(G1353,'ACFR Class Vlookup'!A:B,2,FALSE)</f>
        <v>Governmental</v>
      </c>
      <c r="L1353" s="1" t="str">
        <f>VLOOKUP(D1353,'Fund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53" s="6" t="str">
        <f t="shared" si="233"/>
        <v>N/A</v>
      </c>
      <c r="N1353" s="6" t="s">
        <v>2886</v>
      </c>
      <c r="O1353" s="6" t="str">
        <f t="shared" si="234"/>
        <v>N/A</v>
      </c>
      <c r="P1353" s="5" t="s">
        <v>2886</v>
      </c>
      <c r="Q1353" s="6" t="str">
        <f t="shared" si="235"/>
        <v>N/A</v>
      </c>
      <c r="R1353" s="7" t="str">
        <f t="shared" si="236"/>
        <v>Yes</v>
      </c>
      <c r="S1353" s="5" t="str">
        <f t="shared" si="237"/>
        <v>Answer Required</v>
      </c>
      <c r="T1353" s="6" t="str">
        <f t="shared" si="238"/>
        <v>N/A</v>
      </c>
      <c r="U1353" s="7" t="str">
        <f t="shared" si="239"/>
        <v>No</v>
      </c>
      <c r="V1353" s="5" t="str">
        <f t="shared" si="240"/>
        <v>Answer Required</v>
      </c>
      <c r="W1353" s="6" t="str">
        <f t="shared" si="241"/>
        <v>N/A</v>
      </c>
      <c r="X1353" s="5" t="s">
        <v>2886</v>
      </c>
    </row>
    <row r="1354" spans="1:24" x14ac:dyDescent="0.25">
      <c r="A1354" s="77">
        <f>VLOOKUP(C1354,'BU and Control BU Listing'!A:E,5,FALSE)</f>
        <v>72000</v>
      </c>
      <c r="B1354" s="80" t="s">
        <v>4673</v>
      </c>
      <c r="C1354" s="22" t="str">
        <f t="shared" si="231"/>
        <v>70300</v>
      </c>
      <c r="D1354" s="22" t="str">
        <f t="shared" si="232"/>
        <v>01000</v>
      </c>
      <c r="E1354" s="21" t="str">
        <f>VLOOKUP(B1354,'Table A as of March 2024'!A:G,7,FALSE)</f>
        <v>Central State Hospital</v>
      </c>
      <c r="F1354" s="21" t="str">
        <f>VLOOKUP(B1354,'Table A as of March 2024'!A:H,8,FALSE)</f>
        <v>General Fund</v>
      </c>
      <c r="G1354" s="11" t="str">
        <f>VLOOKUP(B1354,'Table A as of March 2024'!A:I,9,FALSE)</f>
        <v>100</v>
      </c>
      <c r="H1354" t="str">
        <f>VLOOKUP(B1354,'Table A as of March 2024'!A:L,12,FALSE)</f>
        <v>No</v>
      </c>
      <c r="I1354" s="9" t="str">
        <f>VLOOKUP(B1354,'Table A as of March 2024'!A:M,13,FALSE)</f>
        <v>G</v>
      </c>
      <c r="J1354" t="str">
        <f>VLOOKUP(B1354,'Table A as of March 2024'!A:O,15,FALSE)</f>
        <v>U</v>
      </c>
      <c r="K1354" t="str">
        <f>VLOOKUP(G1354,'ACFR Class Vlookup'!A:B,2,FALSE)</f>
        <v>Governmental</v>
      </c>
      <c r="L1354" s="1" t="str">
        <f>VLOOKUP(D1354,'Fund Information'!A:F,6,FALSE)</f>
        <v>General Fund</v>
      </c>
      <c r="M1354" s="6" t="str">
        <f t="shared" si="233"/>
        <v>N/A</v>
      </c>
      <c r="N1354" s="6" t="s">
        <v>2886</v>
      </c>
      <c r="O1354" s="6" t="str">
        <f t="shared" si="234"/>
        <v>N/A</v>
      </c>
      <c r="P1354" s="5" t="s">
        <v>2886</v>
      </c>
      <c r="Q1354" s="6" t="str">
        <f t="shared" si="235"/>
        <v>N/A</v>
      </c>
      <c r="R1354" s="7" t="str">
        <f t="shared" si="236"/>
        <v>No</v>
      </c>
      <c r="S1354" s="5" t="str">
        <f t="shared" si="237"/>
        <v>Answer Required</v>
      </c>
      <c r="T1354" s="6" t="str">
        <f t="shared" si="238"/>
        <v>N/A</v>
      </c>
      <c r="U1354" s="7" t="str">
        <f t="shared" si="239"/>
        <v>No</v>
      </c>
      <c r="V1354" s="5" t="str">
        <f t="shared" si="240"/>
        <v>Answer Required</v>
      </c>
      <c r="W1354" s="6" t="str">
        <f t="shared" si="241"/>
        <v>N/A</v>
      </c>
      <c r="X1354" s="5" t="s">
        <v>2886</v>
      </c>
    </row>
    <row r="1355" spans="1:24" ht="90" x14ac:dyDescent="0.25">
      <c r="A1355" s="77">
        <f>VLOOKUP(C1355,'BU and Control BU Listing'!A:E,5,FALSE)</f>
        <v>72000</v>
      </c>
      <c r="B1355" s="80" t="s">
        <v>4674</v>
      </c>
      <c r="C1355" s="22" t="str">
        <f t="shared" si="231"/>
        <v>70300</v>
      </c>
      <c r="D1355" s="22" t="str">
        <f t="shared" si="232"/>
        <v>02003</v>
      </c>
      <c r="E1355" s="21" t="str">
        <f>VLOOKUP(B1355,'Table A as of March 2024'!A:G,7,FALSE)</f>
        <v>Central State Hospital</v>
      </c>
      <c r="F1355" s="21" t="str">
        <f>VLOOKUP(B1355,'Table A as of March 2024'!A:H,8,FALSE)</f>
        <v>DBHDS Special Revenue Fund</v>
      </c>
      <c r="G1355" s="11" t="str">
        <f>VLOOKUP(B1355,'Table A as of March 2024'!A:I,9,FALSE)</f>
        <v>115</v>
      </c>
      <c r="H1355" t="str">
        <f>VLOOKUP(B1355,'Table A as of March 2024'!A:L,12,FALSE)</f>
        <v>No</v>
      </c>
      <c r="I1355" s="9" t="str">
        <f>VLOOKUP(B1355,'Table A as of March 2024'!A:M,13,FALSE)</f>
        <v>U</v>
      </c>
      <c r="J1355" t="str">
        <f>VLOOKUP(B1355,'Table A as of March 2024'!A:O,15,FALSE)</f>
        <v>C</v>
      </c>
      <c r="K1355" t="str">
        <f>VLOOKUP(G1355,'ACFR Class Vlookup'!A:B,2,FALSE)</f>
        <v>Governmental</v>
      </c>
      <c r="L1355" s="1" t="str">
        <f>VLOOKUP(D1355,'Fund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355" s="6" t="str">
        <f t="shared" si="233"/>
        <v>N/A</v>
      </c>
      <c r="N1355" s="6" t="s">
        <v>2886</v>
      </c>
      <c r="O1355" s="6" t="str">
        <f t="shared" si="234"/>
        <v>N/A</v>
      </c>
      <c r="P1355" s="5" t="s">
        <v>2886</v>
      </c>
      <c r="Q1355" s="6" t="str">
        <f t="shared" si="235"/>
        <v>N/A</v>
      </c>
      <c r="R1355" s="7" t="str">
        <f t="shared" si="236"/>
        <v>No</v>
      </c>
      <c r="S1355" s="5" t="str">
        <f t="shared" si="237"/>
        <v>Answer Required</v>
      </c>
      <c r="T1355" s="6" t="str">
        <f t="shared" si="238"/>
        <v>N/A</v>
      </c>
      <c r="U1355" s="7" t="str">
        <f t="shared" si="239"/>
        <v>Yes</v>
      </c>
      <c r="V1355" s="5" t="str">
        <f t="shared" si="240"/>
        <v>Answer Required</v>
      </c>
      <c r="W1355" s="6" t="str">
        <f t="shared" si="241"/>
        <v>N/A</v>
      </c>
      <c r="X1355" s="5" t="s">
        <v>2886</v>
      </c>
    </row>
    <row r="1356" spans="1:24" ht="30" x14ac:dyDescent="0.25">
      <c r="A1356" s="77">
        <f>VLOOKUP(C1356,'BU and Control BU Listing'!A:E,5,FALSE)</f>
        <v>72000</v>
      </c>
      <c r="B1356" s="80" t="s">
        <v>4675</v>
      </c>
      <c r="C1356" s="22" t="str">
        <f t="shared" si="231"/>
        <v>70300</v>
      </c>
      <c r="D1356" s="22" t="str">
        <f t="shared" si="232"/>
        <v>02870</v>
      </c>
      <c r="E1356" s="21" t="str">
        <f>VLOOKUP(B1356,'Table A as of March 2024'!A:G,7,FALSE)</f>
        <v>Central State Hospital</v>
      </c>
      <c r="F1356" s="21" t="str">
        <f>VLOOKUP(B1356,'Table A as of March 2024'!A:H,8,FALSE)</f>
        <v>Surp Suppy/Equip Sale-GF-NonHE</v>
      </c>
      <c r="G1356" s="11" t="str">
        <f>VLOOKUP(B1356,'Table A as of March 2024'!A:I,9,FALSE)</f>
        <v>100</v>
      </c>
      <c r="H1356" t="str">
        <f>VLOOKUP(B1356,'Table A as of March 2024'!A:L,12,FALSE)</f>
        <v>No</v>
      </c>
      <c r="I1356" s="9" t="str">
        <f>VLOOKUP(B1356,'Table A as of March 2024'!A:M,13,FALSE)</f>
        <v>U</v>
      </c>
      <c r="J1356" t="str">
        <f>VLOOKUP(B1356,'Table A as of March 2024'!A:O,15,FALSE)</f>
        <v>A</v>
      </c>
      <c r="K1356" t="str">
        <f>VLOOKUP(G1356,'ACFR Class Vlookup'!A:B,2,FALSE)</f>
        <v>Governmental</v>
      </c>
      <c r="L1356" s="1" t="str">
        <f>VLOOKUP(D1356,'Fund Information'!A:F,6,FALSE)</f>
        <v>Accounts for sale of surplus supplies and equipment purchased with General Funds for Non Higher Ed agencies.</v>
      </c>
      <c r="M1356" s="6" t="str">
        <f t="shared" si="233"/>
        <v>N/A</v>
      </c>
      <c r="N1356" s="6" t="s">
        <v>2886</v>
      </c>
      <c r="O1356" s="6" t="str">
        <f t="shared" si="234"/>
        <v>N/A</v>
      </c>
      <c r="P1356" s="5" t="s">
        <v>2886</v>
      </c>
      <c r="Q1356" s="6" t="str">
        <f t="shared" si="235"/>
        <v>N/A</v>
      </c>
      <c r="R1356" s="7" t="str">
        <f t="shared" si="236"/>
        <v>No</v>
      </c>
      <c r="S1356" s="5" t="str">
        <f t="shared" si="237"/>
        <v>Answer Required</v>
      </c>
      <c r="T1356" s="6" t="str">
        <f t="shared" si="238"/>
        <v>N/A</v>
      </c>
      <c r="U1356" s="7" t="str">
        <f t="shared" si="239"/>
        <v>No</v>
      </c>
      <c r="V1356" s="5" t="str">
        <f t="shared" si="240"/>
        <v>Answer Required</v>
      </c>
      <c r="W1356" s="6" t="str">
        <f t="shared" si="241"/>
        <v>N/A</v>
      </c>
      <c r="X1356" s="5" t="s">
        <v>2886</v>
      </c>
    </row>
    <row r="1357" spans="1:24" x14ac:dyDescent="0.25">
      <c r="A1357" s="77">
        <f>VLOOKUP(C1357,'BU and Control BU Listing'!A:E,5,FALSE)</f>
        <v>72000</v>
      </c>
      <c r="B1357" s="80" t="s">
        <v>4676</v>
      </c>
      <c r="C1357" s="22" t="str">
        <f t="shared" si="231"/>
        <v>70300</v>
      </c>
      <c r="D1357" s="22" t="str">
        <f t="shared" si="232"/>
        <v>10000</v>
      </c>
      <c r="E1357" s="21" t="str">
        <f>VLOOKUP(B1357,'Table A as of March 2024'!A:G,7,FALSE)</f>
        <v>Central State Hospital</v>
      </c>
      <c r="F1357" s="21" t="str">
        <f>VLOOKUP(B1357,'Table A as of March 2024'!A:H,8,FALSE)</f>
        <v>Federal Trust</v>
      </c>
      <c r="G1357" s="11" t="str">
        <f>VLOOKUP(B1357,'Table A as of March 2024'!A:I,9,FALSE)</f>
        <v>120</v>
      </c>
      <c r="H1357" t="str">
        <f>VLOOKUP(B1357,'Table A as of March 2024'!A:L,12,FALSE)</f>
        <v>No</v>
      </c>
      <c r="I1357" s="9" t="str">
        <f>VLOOKUP(B1357,'Table A as of March 2024'!A:M,13,FALSE)</f>
        <v>R</v>
      </c>
      <c r="J1357" t="str">
        <f>VLOOKUP(B1357,'Table A as of March 2024'!A:O,15,FALSE)</f>
        <v>R</v>
      </c>
      <c r="K1357" t="str">
        <f>VLOOKUP(G1357,'ACFR Class Vlookup'!A:B,2,FALSE)</f>
        <v>Governmental</v>
      </c>
      <c r="L1357" s="1" t="str">
        <f>VLOOKUP(D1357,'Fund Information'!A:F,6,FALSE)</f>
        <v>This fund accounts for Federal funds.</v>
      </c>
      <c r="M1357" s="6" t="str">
        <f t="shared" si="233"/>
        <v>N/A</v>
      </c>
      <c r="N1357" s="6" t="s">
        <v>2886</v>
      </c>
      <c r="O1357" s="6" t="str">
        <f t="shared" si="234"/>
        <v>N/A</v>
      </c>
      <c r="P1357" s="5" t="s">
        <v>2886</v>
      </c>
      <c r="Q1357" s="6" t="str">
        <f t="shared" si="235"/>
        <v>N/A</v>
      </c>
      <c r="R1357" s="7" t="str">
        <f t="shared" si="236"/>
        <v>Yes</v>
      </c>
      <c r="S1357" s="5" t="str">
        <f t="shared" si="237"/>
        <v>Answer Required</v>
      </c>
      <c r="T1357" s="6" t="str">
        <f t="shared" si="238"/>
        <v>N/A</v>
      </c>
      <c r="U1357" s="7" t="str">
        <f t="shared" si="239"/>
        <v>No</v>
      </c>
      <c r="V1357" s="5" t="str">
        <f t="shared" si="240"/>
        <v>Answer Required</v>
      </c>
      <c r="W1357" s="6" t="str">
        <f t="shared" si="241"/>
        <v>N/A</v>
      </c>
      <c r="X1357" s="5" t="s">
        <v>2886</v>
      </c>
    </row>
    <row r="1358" spans="1:24" ht="165" x14ac:dyDescent="0.25">
      <c r="A1358" s="77">
        <f>VLOOKUP(C1358,'BU and Control BU Listing'!A:E,5,FALSE)</f>
        <v>72000</v>
      </c>
      <c r="B1358" s="80" t="s">
        <v>5996</v>
      </c>
      <c r="C1358" s="22" t="str">
        <f t="shared" si="231"/>
        <v>70300</v>
      </c>
      <c r="D1358" s="22" t="str">
        <f t="shared" si="232"/>
        <v>10110</v>
      </c>
      <c r="E1358" s="21" t="str">
        <f>VLOOKUP(B1358,'Table A as of March 2024'!A:G,7,FALSE)</f>
        <v>Central State Hospital</v>
      </c>
      <c r="F1358" s="21" t="str">
        <f>VLOOKUP(B1358,'Table A as of March 2024'!A:H,8,FALSE)</f>
        <v>CARESActRlfFd–General-COVID-19</v>
      </c>
      <c r="G1358" s="11" t="str">
        <f>VLOOKUP(B1358,'Table A as of March 2024'!A:I,9,FALSE)</f>
        <v>120</v>
      </c>
      <c r="H1358" t="str">
        <f>VLOOKUP(B1358,'Table A as of March 2024'!A:L,12,FALSE)</f>
        <v>No</v>
      </c>
      <c r="I1358" s="9" t="str">
        <f>VLOOKUP(B1358,'Table A as of March 2024'!A:M,13,FALSE)</f>
        <v>V</v>
      </c>
      <c r="J1358" t="str">
        <f>VLOOKUP(B1358,'Table A as of March 2024'!A:O,15,FALSE)</f>
        <v>R</v>
      </c>
      <c r="K1358" t="str">
        <f>VLOOKUP(G1358,'ACFR Class Vlookup'!A:B,2,FALSE)</f>
        <v>Governmental</v>
      </c>
      <c r="L1358" s="1" t="str">
        <f>VLOOKUP(D1358,'Fund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58" s="6" t="str">
        <f t="shared" si="233"/>
        <v>N/A</v>
      </c>
      <c r="N1358" s="6" t="s">
        <v>2886</v>
      </c>
      <c r="O1358" s="6" t="str">
        <f t="shared" si="234"/>
        <v>N/A</v>
      </c>
      <c r="P1358" s="5" t="s">
        <v>2886</v>
      </c>
      <c r="Q1358" s="6" t="str">
        <f t="shared" si="235"/>
        <v>N/A</v>
      </c>
      <c r="R1358" s="7" t="str">
        <f t="shared" si="236"/>
        <v>Yes</v>
      </c>
      <c r="S1358" s="5" t="str">
        <f t="shared" si="237"/>
        <v>Answer Required</v>
      </c>
      <c r="T1358" s="6" t="str">
        <f t="shared" si="238"/>
        <v>N/A</v>
      </c>
      <c r="U1358" s="7" t="str">
        <f t="shared" si="239"/>
        <v>No</v>
      </c>
      <c r="V1358" s="5" t="str">
        <f t="shared" si="240"/>
        <v>Answer Required</v>
      </c>
      <c r="W1358" s="6" t="str">
        <f t="shared" si="241"/>
        <v>N/A</v>
      </c>
      <c r="X1358" s="5" t="s">
        <v>2886</v>
      </c>
    </row>
    <row r="1359" spans="1:24" ht="165" x14ac:dyDescent="0.25">
      <c r="A1359" s="77">
        <f>VLOOKUP(C1359,'BU and Control BU Listing'!A:E,5,FALSE)</f>
        <v>72000</v>
      </c>
      <c r="B1359" s="80" t="s">
        <v>8276</v>
      </c>
      <c r="C1359" s="22" t="str">
        <f t="shared" si="231"/>
        <v>70300</v>
      </c>
      <c r="D1359" s="22" t="str">
        <f t="shared" si="232"/>
        <v>12110</v>
      </c>
      <c r="E1359" s="21" t="str">
        <f>VLOOKUP(B1359,'Table A as of March 2024'!A:G,7,FALSE)</f>
        <v>Central State Hospital</v>
      </c>
      <c r="F1359" s="21" t="str">
        <f>VLOOKUP(B1359,'Table A as of March 2024'!A:H,8,FALSE)</f>
        <v>ARP-CrvStLoclFisRecFd-COVID-19</v>
      </c>
      <c r="G1359" s="11" t="str">
        <f>VLOOKUP(B1359,'Table A as of March 2024'!A:I,9,FALSE)</f>
        <v>120</v>
      </c>
      <c r="H1359" t="str">
        <f>VLOOKUP(B1359,'Table A as of March 2024'!A:L,12,FALSE)</f>
        <v>No</v>
      </c>
      <c r="I1359" s="9" t="str">
        <f>VLOOKUP(B1359,'Table A as of March 2024'!A:M,13,FALSE)</f>
        <v>V</v>
      </c>
      <c r="J1359" t="str">
        <f>VLOOKUP(B1359,'Table A as of March 2024'!A:O,15,FALSE)</f>
        <v>R</v>
      </c>
      <c r="K1359" t="str">
        <f>VLOOKUP(G1359,'ACFR Class Vlookup'!A:B,2,FALSE)</f>
        <v>Governmental</v>
      </c>
      <c r="L1359" s="1" t="str">
        <f>VLOOKUP(D1359,'Fund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59" s="6" t="str">
        <f t="shared" si="233"/>
        <v>N/A</v>
      </c>
      <c r="N1359" s="6" t="s">
        <v>2886</v>
      </c>
      <c r="O1359" s="6" t="str">
        <f t="shared" si="234"/>
        <v>N/A</v>
      </c>
      <c r="P1359" s="5" t="s">
        <v>2886</v>
      </c>
      <c r="Q1359" s="6" t="str">
        <f t="shared" si="235"/>
        <v>N/A</v>
      </c>
      <c r="R1359" s="7" t="str">
        <f t="shared" si="236"/>
        <v>Yes</v>
      </c>
      <c r="S1359" s="5" t="str">
        <f t="shared" si="237"/>
        <v>Answer Required</v>
      </c>
      <c r="T1359" s="6" t="str">
        <f t="shared" si="238"/>
        <v>N/A</v>
      </c>
      <c r="U1359" s="7" t="str">
        <f t="shared" si="239"/>
        <v>No</v>
      </c>
      <c r="V1359" s="5" t="str">
        <f t="shared" si="240"/>
        <v>Answer Required</v>
      </c>
      <c r="W1359" s="6" t="str">
        <f t="shared" si="241"/>
        <v>N/A</v>
      </c>
      <c r="X1359" s="5" t="s">
        <v>2886</v>
      </c>
    </row>
    <row r="1360" spans="1:24" x14ac:dyDescent="0.25">
      <c r="A1360" s="77">
        <f>VLOOKUP(C1360,'BU and Control BU Listing'!A:E,5,FALSE)</f>
        <v>72000</v>
      </c>
      <c r="B1360" s="80" t="s">
        <v>4678</v>
      </c>
      <c r="C1360" s="22" t="str">
        <f t="shared" si="231"/>
        <v>70400</v>
      </c>
      <c r="D1360" s="22" t="str">
        <f t="shared" si="232"/>
        <v>01000</v>
      </c>
      <c r="E1360" s="21" t="str">
        <f>VLOOKUP(B1360,'Table A as of March 2024'!A:G,7,FALSE)</f>
        <v>Eastern State Hospital</v>
      </c>
      <c r="F1360" s="21" t="str">
        <f>VLOOKUP(B1360,'Table A as of March 2024'!A:H,8,FALSE)</f>
        <v>General Fund</v>
      </c>
      <c r="G1360" s="11" t="str">
        <f>VLOOKUP(B1360,'Table A as of March 2024'!A:I,9,FALSE)</f>
        <v>100</v>
      </c>
      <c r="H1360" t="str">
        <f>VLOOKUP(B1360,'Table A as of March 2024'!A:L,12,FALSE)</f>
        <v>No</v>
      </c>
      <c r="I1360" s="9" t="str">
        <f>VLOOKUP(B1360,'Table A as of March 2024'!A:M,13,FALSE)</f>
        <v>G</v>
      </c>
      <c r="J1360" t="str">
        <f>VLOOKUP(B1360,'Table A as of March 2024'!A:O,15,FALSE)</f>
        <v>U</v>
      </c>
      <c r="K1360" t="str">
        <f>VLOOKUP(G1360,'ACFR Class Vlookup'!A:B,2,FALSE)</f>
        <v>Governmental</v>
      </c>
      <c r="L1360" s="1" t="str">
        <f>VLOOKUP(D1360,'Fund Information'!A:F,6,FALSE)</f>
        <v>General Fund</v>
      </c>
      <c r="M1360" s="6" t="str">
        <f t="shared" si="233"/>
        <v>N/A</v>
      </c>
      <c r="N1360" s="6" t="s">
        <v>2886</v>
      </c>
      <c r="O1360" s="6" t="str">
        <f t="shared" si="234"/>
        <v>N/A</v>
      </c>
      <c r="P1360" s="5" t="s">
        <v>2886</v>
      </c>
      <c r="Q1360" s="6" t="str">
        <f t="shared" si="235"/>
        <v>N/A</v>
      </c>
      <c r="R1360" s="7" t="str">
        <f t="shared" si="236"/>
        <v>No</v>
      </c>
      <c r="S1360" s="5" t="str">
        <f t="shared" si="237"/>
        <v>Answer Required</v>
      </c>
      <c r="T1360" s="6" t="str">
        <f t="shared" si="238"/>
        <v>N/A</v>
      </c>
      <c r="U1360" s="7" t="str">
        <f t="shared" si="239"/>
        <v>No</v>
      </c>
      <c r="V1360" s="5" t="str">
        <f t="shared" si="240"/>
        <v>Answer Required</v>
      </c>
      <c r="W1360" s="6" t="str">
        <f t="shared" si="241"/>
        <v>N/A</v>
      </c>
      <c r="X1360" s="5" t="s">
        <v>2886</v>
      </c>
    </row>
    <row r="1361" spans="1:24" ht="90" x14ac:dyDescent="0.25">
      <c r="A1361" s="77">
        <f>VLOOKUP(C1361,'BU and Control BU Listing'!A:E,5,FALSE)</f>
        <v>72000</v>
      </c>
      <c r="B1361" s="80" t="s">
        <v>4679</v>
      </c>
      <c r="C1361" s="22" t="str">
        <f t="shared" si="231"/>
        <v>70400</v>
      </c>
      <c r="D1361" s="22" t="str">
        <f t="shared" si="232"/>
        <v>02003</v>
      </c>
      <c r="E1361" s="21" t="str">
        <f>VLOOKUP(B1361,'Table A as of March 2024'!A:G,7,FALSE)</f>
        <v>Eastern State Hospital</v>
      </c>
      <c r="F1361" s="21" t="str">
        <f>VLOOKUP(B1361,'Table A as of March 2024'!A:H,8,FALSE)</f>
        <v>DBHDS Special Revenue Fund</v>
      </c>
      <c r="G1361" s="11" t="str">
        <f>VLOOKUP(B1361,'Table A as of March 2024'!A:I,9,FALSE)</f>
        <v>115</v>
      </c>
      <c r="H1361" t="str">
        <f>VLOOKUP(B1361,'Table A as of March 2024'!A:L,12,FALSE)</f>
        <v>No</v>
      </c>
      <c r="I1361" s="9" t="str">
        <f>VLOOKUP(B1361,'Table A as of March 2024'!A:M,13,FALSE)</f>
        <v>U</v>
      </c>
      <c r="J1361" t="str">
        <f>VLOOKUP(B1361,'Table A as of March 2024'!A:O,15,FALSE)</f>
        <v>C</v>
      </c>
      <c r="K1361" t="str">
        <f>VLOOKUP(G1361,'ACFR Class Vlookup'!A:B,2,FALSE)</f>
        <v>Governmental</v>
      </c>
      <c r="L1361" s="1" t="str">
        <f>VLOOKUP(D1361,'Fund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361" s="6" t="str">
        <f t="shared" si="233"/>
        <v>N/A</v>
      </c>
      <c r="N1361" s="6" t="s">
        <v>2886</v>
      </c>
      <c r="O1361" s="6" t="str">
        <f t="shared" si="234"/>
        <v>N/A</v>
      </c>
      <c r="P1361" s="5" t="s">
        <v>2886</v>
      </c>
      <c r="Q1361" s="6" t="str">
        <f t="shared" si="235"/>
        <v>N/A</v>
      </c>
      <c r="R1361" s="7" t="str">
        <f t="shared" si="236"/>
        <v>No</v>
      </c>
      <c r="S1361" s="5" t="str">
        <f t="shared" si="237"/>
        <v>Answer Required</v>
      </c>
      <c r="T1361" s="6" t="str">
        <f t="shared" si="238"/>
        <v>N/A</v>
      </c>
      <c r="U1361" s="7" t="str">
        <f t="shared" si="239"/>
        <v>Yes</v>
      </c>
      <c r="V1361" s="5" t="str">
        <f t="shared" si="240"/>
        <v>Answer Required</v>
      </c>
      <c r="W1361" s="6" t="str">
        <f t="shared" si="241"/>
        <v>N/A</v>
      </c>
      <c r="X1361" s="5" t="s">
        <v>2886</v>
      </c>
    </row>
    <row r="1362" spans="1:24" x14ac:dyDescent="0.25">
      <c r="A1362" s="77">
        <f>VLOOKUP(C1362,'BU and Control BU Listing'!A:E,5,FALSE)</f>
        <v>72000</v>
      </c>
      <c r="B1362" s="80" t="s">
        <v>4680</v>
      </c>
      <c r="C1362" s="22" t="str">
        <f t="shared" si="231"/>
        <v>70400</v>
      </c>
      <c r="D1362" s="22" t="str">
        <f t="shared" si="232"/>
        <v>02860</v>
      </c>
      <c r="E1362" s="21" t="str">
        <f>VLOOKUP(B1362,'Table A as of March 2024'!A:G,7,FALSE)</f>
        <v>Eastern State Hospital</v>
      </c>
      <c r="F1362" s="21" t="str">
        <f>VLOOKUP(B1362,'Table A as of March 2024'!A:H,8,FALSE)</f>
        <v>Recycl Mtrl Sales-Nongen/NonHE</v>
      </c>
      <c r="G1362" s="11" t="str">
        <f>VLOOKUP(B1362,'Table A as of March 2024'!A:I,9,FALSE)</f>
        <v>100</v>
      </c>
      <c r="H1362" t="str">
        <f>VLOOKUP(B1362,'Table A as of March 2024'!A:L,12,FALSE)</f>
        <v>No</v>
      </c>
      <c r="I1362" s="9" t="str">
        <f>VLOOKUP(B1362,'Table A as of March 2024'!A:M,13,FALSE)</f>
        <v>U</v>
      </c>
      <c r="J1362" t="str">
        <f>VLOOKUP(B1362,'Table A as of March 2024'!A:O,15,FALSE)</f>
        <v>A</v>
      </c>
      <c r="K1362" t="str">
        <f>VLOOKUP(G1362,'ACFR Class Vlookup'!A:B,2,FALSE)</f>
        <v>Governmental</v>
      </c>
      <c r="L1362" s="1" t="str">
        <f>VLOOKUP(D1362,'Fund Information'!A:F,6,FALSE)</f>
        <v>Accounts for recyclable material sales.</v>
      </c>
      <c r="M1362" s="6" t="str">
        <f t="shared" si="233"/>
        <v>N/A</v>
      </c>
      <c r="N1362" s="6" t="s">
        <v>2886</v>
      </c>
      <c r="O1362" s="6" t="str">
        <f t="shared" si="234"/>
        <v>N/A</v>
      </c>
      <c r="P1362" s="5" t="s">
        <v>2886</v>
      </c>
      <c r="Q1362" s="6" t="str">
        <f t="shared" si="235"/>
        <v>N/A</v>
      </c>
      <c r="R1362" s="7" t="str">
        <f t="shared" si="236"/>
        <v>No</v>
      </c>
      <c r="S1362" s="5" t="str">
        <f t="shared" si="237"/>
        <v>Answer Required</v>
      </c>
      <c r="T1362" s="6" t="str">
        <f t="shared" si="238"/>
        <v>N/A</v>
      </c>
      <c r="U1362" s="7" t="str">
        <f t="shared" si="239"/>
        <v>No</v>
      </c>
      <c r="V1362" s="5" t="str">
        <f t="shared" si="240"/>
        <v>Answer Required</v>
      </c>
      <c r="W1362" s="6" t="str">
        <f t="shared" si="241"/>
        <v>N/A</v>
      </c>
      <c r="X1362" s="5" t="s">
        <v>2886</v>
      </c>
    </row>
    <row r="1363" spans="1:24" ht="30" x14ac:dyDescent="0.25">
      <c r="A1363" s="77">
        <f>VLOOKUP(C1363,'BU and Control BU Listing'!A:E,5,FALSE)</f>
        <v>72000</v>
      </c>
      <c r="B1363" s="80" t="s">
        <v>4681</v>
      </c>
      <c r="C1363" s="22" t="str">
        <f t="shared" si="231"/>
        <v>70400</v>
      </c>
      <c r="D1363" s="22" t="str">
        <f t="shared" si="232"/>
        <v>02870</v>
      </c>
      <c r="E1363" s="21" t="str">
        <f>VLOOKUP(B1363,'Table A as of March 2024'!A:G,7,FALSE)</f>
        <v>Eastern State Hospital</v>
      </c>
      <c r="F1363" s="21" t="str">
        <f>VLOOKUP(B1363,'Table A as of March 2024'!A:H,8,FALSE)</f>
        <v>Surp Suppy/Equip Sale-GF-NonHE</v>
      </c>
      <c r="G1363" s="11" t="str">
        <f>VLOOKUP(B1363,'Table A as of March 2024'!A:I,9,FALSE)</f>
        <v>100</v>
      </c>
      <c r="H1363" t="str">
        <f>VLOOKUP(B1363,'Table A as of March 2024'!A:L,12,FALSE)</f>
        <v>No</v>
      </c>
      <c r="I1363" s="9" t="str">
        <f>VLOOKUP(B1363,'Table A as of March 2024'!A:M,13,FALSE)</f>
        <v>U</v>
      </c>
      <c r="J1363" t="str">
        <f>VLOOKUP(B1363,'Table A as of March 2024'!A:O,15,FALSE)</f>
        <v>A</v>
      </c>
      <c r="K1363" t="str">
        <f>VLOOKUP(G1363,'ACFR Class Vlookup'!A:B,2,FALSE)</f>
        <v>Governmental</v>
      </c>
      <c r="L1363" s="1" t="str">
        <f>VLOOKUP(D1363,'Fund Information'!A:F,6,FALSE)</f>
        <v>Accounts for sale of surplus supplies and equipment purchased with General Funds for Non Higher Ed agencies.</v>
      </c>
      <c r="M1363" s="6" t="str">
        <f t="shared" si="233"/>
        <v>N/A</v>
      </c>
      <c r="N1363" s="6" t="s">
        <v>2886</v>
      </c>
      <c r="O1363" s="6" t="str">
        <f t="shared" si="234"/>
        <v>N/A</v>
      </c>
      <c r="P1363" s="5" t="s">
        <v>2886</v>
      </c>
      <c r="Q1363" s="6" t="str">
        <f t="shared" si="235"/>
        <v>N/A</v>
      </c>
      <c r="R1363" s="7" t="str">
        <f t="shared" si="236"/>
        <v>No</v>
      </c>
      <c r="S1363" s="5" t="str">
        <f t="shared" si="237"/>
        <v>Answer Required</v>
      </c>
      <c r="T1363" s="6" t="str">
        <f t="shared" si="238"/>
        <v>N/A</v>
      </c>
      <c r="U1363" s="7" t="str">
        <f t="shared" si="239"/>
        <v>No</v>
      </c>
      <c r="V1363" s="5" t="str">
        <f t="shared" si="240"/>
        <v>Answer Required</v>
      </c>
      <c r="W1363" s="6" t="str">
        <f t="shared" si="241"/>
        <v>N/A</v>
      </c>
      <c r="X1363" s="5" t="s">
        <v>2886</v>
      </c>
    </row>
    <row r="1364" spans="1:24" ht="30" x14ac:dyDescent="0.25">
      <c r="A1364" s="77">
        <f>VLOOKUP(C1364,'BU and Control BU Listing'!A:E,5,FALSE)</f>
        <v>72000</v>
      </c>
      <c r="B1364" s="80" t="s">
        <v>4682</v>
      </c>
      <c r="C1364" s="22" t="str">
        <f t="shared" si="231"/>
        <v>70400</v>
      </c>
      <c r="D1364" s="22" t="str">
        <f t="shared" si="232"/>
        <v>02900</v>
      </c>
      <c r="E1364" s="21" t="str">
        <f>VLOOKUP(B1364,'Table A as of March 2024'!A:G,7,FALSE)</f>
        <v>Eastern State Hospital</v>
      </c>
      <c r="F1364" s="21" t="str">
        <f>VLOOKUP(B1364,'Table A as of March 2024'!A:H,8,FALSE)</f>
        <v>Insurance Recovery</v>
      </c>
      <c r="G1364" s="11" t="str">
        <f>VLOOKUP(B1364,'Table A as of March 2024'!A:I,9,FALSE)</f>
        <v>105</v>
      </c>
      <c r="H1364" t="str">
        <f>VLOOKUP(B1364,'Table A as of March 2024'!A:L,12,FALSE)</f>
        <v>No</v>
      </c>
      <c r="I1364" s="9" t="str">
        <f>VLOOKUP(B1364,'Table A as of March 2024'!A:M,13,FALSE)</f>
        <v>U</v>
      </c>
      <c r="J1364" t="str">
        <f>VLOOKUP(B1364,'Table A as of March 2024'!A:O,15,FALSE)</f>
        <v>C</v>
      </c>
      <c r="K1364" t="str">
        <f>VLOOKUP(G1364,'ACFR Class Vlookup'!A:B,2,FALSE)</f>
        <v>Governmental</v>
      </c>
      <c r="L1364" s="1" t="str">
        <f>VLOOKUP(D1364,'Fund Information'!A:F,6,FALSE)</f>
        <v>Accounts for insurance proceeds received when an insured item is damaged.</v>
      </c>
      <c r="M1364" s="6" t="str">
        <f t="shared" si="233"/>
        <v>N/A</v>
      </c>
      <c r="N1364" s="6" t="s">
        <v>2886</v>
      </c>
      <c r="O1364" s="6" t="str">
        <f t="shared" si="234"/>
        <v>N/A</v>
      </c>
      <c r="P1364" s="5" t="s">
        <v>2886</v>
      </c>
      <c r="Q1364" s="6" t="str">
        <f t="shared" si="235"/>
        <v>N/A</v>
      </c>
      <c r="R1364" s="7" t="str">
        <f t="shared" si="236"/>
        <v>No</v>
      </c>
      <c r="S1364" s="5" t="str">
        <f t="shared" si="237"/>
        <v>Answer Required</v>
      </c>
      <c r="T1364" s="6" t="str">
        <f t="shared" si="238"/>
        <v>N/A</v>
      </c>
      <c r="U1364" s="7" t="str">
        <f t="shared" si="239"/>
        <v>Yes</v>
      </c>
      <c r="V1364" s="5" t="str">
        <f t="shared" si="240"/>
        <v>Answer Required</v>
      </c>
      <c r="W1364" s="6" t="str">
        <f t="shared" si="241"/>
        <v>N/A</v>
      </c>
      <c r="X1364" s="5" t="s">
        <v>2886</v>
      </c>
    </row>
    <row r="1365" spans="1:24" x14ac:dyDescent="0.25">
      <c r="A1365" s="77">
        <f>VLOOKUP(C1365,'BU and Control BU Listing'!A:E,5,FALSE)</f>
        <v>72000</v>
      </c>
      <c r="B1365" s="80" t="s">
        <v>4683</v>
      </c>
      <c r="C1365" s="22" t="str">
        <f t="shared" si="231"/>
        <v>70400</v>
      </c>
      <c r="D1365" s="22" t="str">
        <f t="shared" si="232"/>
        <v>10000</v>
      </c>
      <c r="E1365" s="21" t="str">
        <f>VLOOKUP(B1365,'Table A as of March 2024'!A:G,7,FALSE)</f>
        <v>Eastern State Hospital</v>
      </c>
      <c r="F1365" s="21" t="str">
        <f>VLOOKUP(B1365,'Table A as of March 2024'!A:H,8,FALSE)</f>
        <v>Federal Trust</v>
      </c>
      <c r="G1365" s="11" t="str">
        <f>VLOOKUP(B1365,'Table A as of March 2024'!A:I,9,FALSE)</f>
        <v>120</v>
      </c>
      <c r="H1365" t="str">
        <f>VLOOKUP(B1365,'Table A as of March 2024'!A:L,12,FALSE)</f>
        <v>No</v>
      </c>
      <c r="I1365" s="9" t="str">
        <f>VLOOKUP(B1365,'Table A as of March 2024'!A:M,13,FALSE)</f>
        <v>R</v>
      </c>
      <c r="J1365" t="str">
        <f>VLOOKUP(B1365,'Table A as of March 2024'!A:O,15,FALSE)</f>
        <v>R</v>
      </c>
      <c r="K1365" t="str">
        <f>VLOOKUP(G1365,'ACFR Class Vlookup'!A:B,2,FALSE)</f>
        <v>Governmental</v>
      </c>
      <c r="L1365" s="1" t="str">
        <f>VLOOKUP(D1365,'Fund Information'!A:F,6,FALSE)</f>
        <v>This fund accounts for Federal funds.</v>
      </c>
      <c r="M1365" s="6" t="str">
        <f t="shared" si="233"/>
        <v>N/A</v>
      </c>
      <c r="N1365" s="6" t="s">
        <v>2886</v>
      </c>
      <c r="O1365" s="6" t="str">
        <f t="shared" si="234"/>
        <v>N/A</v>
      </c>
      <c r="P1365" s="5" t="s">
        <v>2886</v>
      </c>
      <c r="Q1365" s="6" t="str">
        <f t="shared" si="235"/>
        <v>N/A</v>
      </c>
      <c r="R1365" s="7" t="str">
        <f t="shared" si="236"/>
        <v>Yes</v>
      </c>
      <c r="S1365" s="5" t="str">
        <f t="shared" si="237"/>
        <v>Answer Required</v>
      </c>
      <c r="T1365" s="6" t="str">
        <f t="shared" si="238"/>
        <v>N/A</v>
      </c>
      <c r="U1365" s="7" t="str">
        <f t="shared" si="239"/>
        <v>No</v>
      </c>
      <c r="V1365" s="5" t="str">
        <f t="shared" si="240"/>
        <v>Answer Required</v>
      </c>
      <c r="W1365" s="6" t="str">
        <f t="shared" si="241"/>
        <v>N/A</v>
      </c>
      <c r="X1365" s="5" t="s">
        <v>2886</v>
      </c>
    </row>
    <row r="1366" spans="1:24" ht="165" x14ac:dyDescent="0.25">
      <c r="A1366" s="77">
        <f>VLOOKUP(C1366,'BU and Control BU Listing'!A:E,5,FALSE)</f>
        <v>72000</v>
      </c>
      <c r="B1366" s="80" t="s">
        <v>5997</v>
      </c>
      <c r="C1366" s="22" t="str">
        <f t="shared" si="231"/>
        <v>70400</v>
      </c>
      <c r="D1366" s="22" t="str">
        <f t="shared" si="232"/>
        <v>10110</v>
      </c>
      <c r="E1366" s="21" t="str">
        <f>VLOOKUP(B1366,'Table A as of March 2024'!A:G,7,FALSE)</f>
        <v>Eastern State Hospital</v>
      </c>
      <c r="F1366" s="21" t="str">
        <f>VLOOKUP(B1366,'Table A as of March 2024'!A:H,8,FALSE)</f>
        <v>CARESActRlfFd–General-COVID-19</v>
      </c>
      <c r="G1366" s="11" t="str">
        <f>VLOOKUP(B1366,'Table A as of March 2024'!A:I,9,FALSE)</f>
        <v>120</v>
      </c>
      <c r="H1366" t="str">
        <f>VLOOKUP(B1366,'Table A as of March 2024'!A:L,12,FALSE)</f>
        <v>No</v>
      </c>
      <c r="I1366" s="9" t="str">
        <f>VLOOKUP(B1366,'Table A as of March 2024'!A:M,13,FALSE)</f>
        <v>V</v>
      </c>
      <c r="J1366" t="str">
        <f>VLOOKUP(B1366,'Table A as of March 2024'!A:O,15,FALSE)</f>
        <v>R</v>
      </c>
      <c r="K1366" t="str">
        <f>VLOOKUP(G1366,'ACFR Class Vlookup'!A:B,2,FALSE)</f>
        <v>Governmental</v>
      </c>
      <c r="L1366" s="1" t="str">
        <f>VLOOKUP(D1366,'Fund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66" s="6" t="str">
        <f t="shared" si="233"/>
        <v>N/A</v>
      </c>
      <c r="N1366" s="6" t="s">
        <v>2886</v>
      </c>
      <c r="O1366" s="6" t="str">
        <f t="shared" si="234"/>
        <v>N/A</v>
      </c>
      <c r="P1366" s="5" t="s">
        <v>2886</v>
      </c>
      <c r="Q1366" s="6" t="str">
        <f t="shared" si="235"/>
        <v>N/A</v>
      </c>
      <c r="R1366" s="7" t="str">
        <f t="shared" si="236"/>
        <v>Yes</v>
      </c>
      <c r="S1366" s="5" t="str">
        <f t="shared" si="237"/>
        <v>Answer Required</v>
      </c>
      <c r="T1366" s="6" t="str">
        <f t="shared" si="238"/>
        <v>N/A</v>
      </c>
      <c r="U1366" s="7" t="str">
        <f t="shared" si="239"/>
        <v>No</v>
      </c>
      <c r="V1366" s="5" t="str">
        <f t="shared" si="240"/>
        <v>Answer Required</v>
      </c>
      <c r="W1366" s="6" t="str">
        <f t="shared" si="241"/>
        <v>N/A</v>
      </c>
      <c r="X1366" s="5" t="s">
        <v>2886</v>
      </c>
    </row>
    <row r="1367" spans="1:24" ht="165" x14ac:dyDescent="0.25">
      <c r="A1367" s="77">
        <f>VLOOKUP(C1367,'BU and Control BU Listing'!A:E,5,FALSE)</f>
        <v>72000</v>
      </c>
      <c r="B1367" s="80" t="s">
        <v>8277</v>
      </c>
      <c r="C1367" s="22" t="str">
        <f t="shared" si="231"/>
        <v>70400</v>
      </c>
      <c r="D1367" s="22" t="str">
        <f t="shared" si="232"/>
        <v>12110</v>
      </c>
      <c r="E1367" s="21" t="str">
        <f>VLOOKUP(B1367,'Table A as of March 2024'!A:G,7,FALSE)</f>
        <v>Eastern State Hospital</v>
      </c>
      <c r="F1367" s="21" t="str">
        <f>VLOOKUP(B1367,'Table A as of March 2024'!A:H,8,FALSE)</f>
        <v>ARP-CrvStLoclFisRecFd-COVID-19</v>
      </c>
      <c r="G1367" s="11" t="str">
        <f>VLOOKUP(B1367,'Table A as of March 2024'!A:I,9,FALSE)</f>
        <v>120</v>
      </c>
      <c r="H1367" t="str">
        <f>VLOOKUP(B1367,'Table A as of March 2024'!A:L,12,FALSE)</f>
        <v>No</v>
      </c>
      <c r="I1367" s="9" t="str">
        <f>VLOOKUP(B1367,'Table A as of March 2024'!A:M,13,FALSE)</f>
        <v>V</v>
      </c>
      <c r="J1367" t="str">
        <f>VLOOKUP(B1367,'Table A as of March 2024'!A:O,15,FALSE)</f>
        <v>R</v>
      </c>
      <c r="K1367" t="str">
        <f>VLOOKUP(G1367,'ACFR Class Vlookup'!A:B,2,FALSE)</f>
        <v>Governmental</v>
      </c>
      <c r="L1367" s="1" t="str">
        <f>VLOOKUP(D1367,'Fund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67" s="6" t="str">
        <f t="shared" si="233"/>
        <v>N/A</v>
      </c>
      <c r="N1367" s="6" t="s">
        <v>2886</v>
      </c>
      <c r="O1367" s="6" t="str">
        <f t="shared" si="234"/>
        <v>N/A</v>
      </c>
      <c r="P1367" s="5" t="s">
        <v>2886</v>
      </c>
      <c r="Q1367" s="6" t="str">
        <f t="shared" si="235"/>
        <v>N/A</v>
      </c>
      <c r="R1367" s="7" t="str">
        <f t="shared" si="236"/>
        <v>Yes</v>
      </c>
      <c r="S1367" s="5" t="str">
        <f t="shared" si="237"/>
        <v>Answer Required</v>
      </c>
      <c r="T1367" s="6" t="str">
        <f t="shared" si="238"/>
        <v>N/A</v>
      </c>
      <c r="U1367" s="7" t="str">
        <f t="shared" si="239"/>
        <v>No</v>
      </c>
      <c r="V1367" s="5" t="str">
        <f t="shared" si="240"/>
        <v>Answer Required</v>
      </c>
      <c r="W1367" s="6" t="str">
        <f t="shared" si="241"/>
        <v>N/A</v>
      </c>
      <c r="X1367" s="5" t="s">
        <v>2886</v>
      </c>
    </row>
    <row r="1368" spans="1:24" x14ac:dyDescent="0.25">
      <c r="A1368" s="77">
        <f>VLOOKUP(C1368,'BU and Control BU Listing'!A:E,5,FALSE)</f>
        <v>72000</v>
      </c>
      <c r="B1368" s="80" t="s">
        <v>4685</v>
      </c>
      <c r="C1368" s="22" t="str">
        <f t="shared" si="231"/>
        <v>70500</v>
      </c>
      <c r="D1368" s="22" t="str">
        <f t="shared" si="232"/>
        <v>01000</v>
      </c>
      <c r="E1368" s="21" t="str">
        <f>VLOOKUP(B1368,'Table A as of March 2024'!A:G,7,FALSE)</f>
        <v>Southwestern VA Mntal Hlth</v>
      </c>
      <c r="F1368" s="21" t="str">
        <f>VLOOKUP(B1368,'Table A as of March 2024'!A:H,8,FALSE)</f>
        <v>General Fund</v>
      </c>
      <c r="G1368" s="11" t="str">
        <f>VLOOKUP(B1368,'Table A as of March 2024'!A:I,9,FALSE)</f>
        <v>100</v>
      </c>
      <c r="H1368" t="str">
        <f>VLOOKUP(B1368,'Table A as of March 2024'!A:L,12,FALSE)</f>
        <v>No</v>
      </c>
      <c r="I1368" s="9" t="str">
        <f>VLOOKUP(B1368,'Table A as of March 2024'!A:M,13,FALSE)</f>
        <v>G</v>
      </c>
      <c r="J1368" t="str">
        <f>VLOOKUP(B1368,'Table A as of March 2024'!A:O,15,FALSE)</f>
        <v>U</v>
      </c>
      <c r="K1368" t="str">
        <f>VLOOKUP(G1368,'ACFR Class Vlookup'!A:B,2,FALSE)</f>
        <v>Governmental</v>
      </c>
      <c r="L1368" s="1" t="str">
        <f>VLOOKUP(D1368,'Fund Information'!A:F,6,FALSE)</f>
        <v>General Fund</v>
      </c>
      <c r="M1368" s="6" t="str">
        <f t="shared" si="233"/>
        <v>N/A</v>
      </c>
      <c r="N1368" s="6" t="s">
        <v>2886</v>
      </c>
      <c r="O1368" s="6" t="str">
        <f t="shared" si="234"/>
        <v>N/A</v>
      </c>
      <c r="P1368" s="5" t="s">
        <v>2886</v>
      </c>
      <c r="Q1368" s="6" t="str">
        <f t="shared" si="235"/>
        <v>N/A</v>
      </c>
      <c r="R1368" s="7" t="str">
        <f t="shared" si="236"/>
        <v>No</v>
      </c>
      <c r="S1368" s="5" t="str">
        <f t="shared" si="237"/>
        <v>Answer Required</v>
      </c>
      <c r="T1368" s="6" t="str">
        <f t="shared" si="238"/>
        <v>N/A</v>
      </c>
      <c r="U1368" s="7" t="str">
        <f t="shared" si="239"/>
        <v>No</v>
      </c>
      <c r="V1368" s="5" t="str">
        <f t="shared" si="240"/>
        <v>Answer Required</v>
      </c>
      <c r="W1368" s="6" t="str">
        <f t="shared" si="241"/>
        <v>N/A</v>
      </c>
      <c r="X1368" s="5" t="s">
        <v>2886</v>
      </c>
    </row>
    <row r="1369" spans="1:24" ht="90" x14ac:dyDescent="0.25">
      <c r="A1369" s="77">
        <f>VLOOKUP(C1369,'BU and Control BU Listing'!A:E,5,FALSE)</f>
        <v>72000</v>
      </c>
      <c r="B1369" s="80" t="s">
        <v>4686</v>
      </c>
      <c r="C1369" s="22" t="str">
        <f t="shared" si="231"/>
        <v>70500</v>
      </c>
      <c r="D1369" s="22" t="str">
        <f t="shared" si="232"/>
        <v>02003</v>
      </c>
      <c r="E1369" s="21" t="str">
        <f>VLOOKUP(B1369,'Table A as of March 2024'!A:G,7,FALSE)</f>
        <v>Southwestern VA Mntal Hlth</v>
      </c>
      <c r="F1369" s="21" t="str">
        <f>VLOOKUP(B1369,'Table A as of March 2024'!A:H,8,FALSE)</f>
        <v>DBHDS Special Revenue Fund</v>
      </c>
      <c r="G1369" s="11" t="str">
        <f>VLOOKUP(B1369,'Table A as of March 2024'!A:I,9,FALSE)</f>
        <v>115</v>
      </c>
      <c r="H1369" t="str">
        <f>VLOOKUP(B1369,'Table A as of March 2024'!A:L,12,FALSE)</f>
        <v>No</v>
      </c>
      <c r="I1369" s="9" t="str">
        <f>VLOOKUP(B1369,'Table A as of March 2024'!A:M,13,FALSE)</f>
        <v>U</v>
      </c>
      <c r="J1369" t="str">
        <f>VLOOKUP(B1369,'Table A as of March 2024'!A:O,15,FALSE)</f>
        <v>C</v>
      </c>
      <c r="K1369" t="str">
        <f>VLOOKUP(G1369,'ACFR Class Vlookup'!A:B,2,FALSE)</f>
        <v>Governmental</v>
      </c>
      <c r="L1369" s="1" t="str">
        <f>VLOOKUP(D1369,'Fund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369" s="6" t="str">
        <f t="shared" si="233"/>
        <v>N/A</v>
      </c>
      <c r="N1369" s="6" t="s">
        <v>2886</v>
      </c>
      <c r="O1369" s="6" t="str">
        <f t="shared" si="234"/>
        <v>N/A</v>
      </c>
      <c r="P1369" s="5" t="s">
        <v>2886</v>
      </c>
      <c r="Q1369" s="6" t="str">
        <f t="shared" si="235"/>
        <v>N/A</v>
      </c>
      <c r="R1369" s="7" t="str">
        <f t="shared" si="236"/>
        <v>No</v>
      </c>
      <c r="S1369" s="5" t="str">
        <f t="shared" si="237"/>
        <v>Answer Required</v>
      </c>
      <c r="T1369" s="6" t="str">
        <f t="shared" si="238"/>
        <v>N/A</v>
      </c>
      <c r="U1369" s="7" t="str">
        <f t="shared" si="239"/>
        <v>Yes</v>
      </c>
      <c r="V1369" s="5" t="str">
        <f t="shared" si="240"/>
        <v>Answer Required</v>
      </c>
      <c r="W1369" s="6" t="str">
        <f t="shared" si="241"/>
        <v>N/A</v>
      </c>
      <c r="X1369" s="5" t="s">
        <v>2886</v>
      </c>
    </row>
    <row r="1370" spans="1:24" x14ac:dyDescent="0.25">
      <c r="A1370" s="77">
        <f>VLOOKUP(C1370,'BU and Control BU Listing'!A:E,5,FALSE)</f>
        <v>72000</v>
      </c>
      <c r="B1370" s="80" t="s">
        <v>4687</v>
      </c>
      <c r="C1370" s="22" t="str">
        <f t="shared" si="231"/>
        <v>70500</v>
      </c>
      <c r="D1370" s="22" t="str">
        <f t="shared" si="232"/>
        <v>02860</v>
      </c>
      <c r="E1370" s="21" t="str">
        <f>VLOOKUP(B1370,'Table A as of March 2024'!A:G,7,FALSE)</f>
        <v>Southwestern VA Mntal Hlth</v>
      </c>
      <c r="F1370" s="21" t="str">
        <f>VLOOKUP(B1370,'Table A as of March 2024'!A:H,8,FALSE)</f>
        <v>Recycl Mtrl Sales-Nongen/NonHE</v>
      </c>
      <c r="G1370" s="11" t="str">
        <f>VLOOKUP(B1370,'Table A as of March 2024'!A:I,9,FALSE)</f>
        <v>100</v>
      </c>
      <c r="H1370" t="str">
        <f>VLOOKUP(B1370,'Table A as of March 2024'!A:L,12,FALSE)</f>
        <v>No</v>
      </c>
      <c r="I1370" s="9" t="str">
        <f>VLOOKUP(B1370,'Table A as of March 2024'!A:M,13,FALSE)</f>
        <v>U</v>
      </c>
      <c r="J1370" t="str">
        <f>VLOOKUP(B1370,'Table A as of March 2024'!A:O,15,FALSE)</f>
        <v>A</v>
      </c>
      <c r="K1370" t="str">
        <f>VLOOKUP(G1370,'ACFR Class Vlookup'!A:B,2,FALSE)</f>
        <v>Governmental</v>
      </c>
      <c r="L1370" s="1" t="str">
        <f>VLOOKUP(D1370,'Fund Information'!A:F,6,FALSE)</f>
        <v>Accounts for recyclable material sales.</v>
      </c>
      <c r="M1370" s="6" t="str">
        <f t="shared" si="233"/>
        <v>N/A</v>
      </c>
      <c r="N1370" s="6" t="s">
        <v>2886</v>
      </c>
      <c r="O1370" s="6" t="str">
        <f t="shared" si="234"/>
        <v>N/A</v>
      </c>
      <c r="P1370" s="5" t="s">
        <v>2886</v>
      </c>
      <c r="Q1370" s="6" t="str">
        <f t="shared" si="235"/>
        <v>N/A</v>
      </c>
      <c r="R1370" s="7" t="str">
        <f t="shared" si="236"/>
        <v>No</v>
      </c>
      <c r="S1370" s="5" t="str">
        <f t="shared" si="237"/>
        <v>Answer Required</v>
      </c>
      <c r="T1370" s="6" t="str">
        <f t="shared" si="238"/>
        <v>N/A</v>
      </c>
      <c r="U1370" s="7" t="str">
        <f t="shared" si="239"/>
        <v>No</v>
      </c>
      <c r="V1370" s="5" t="str">
        <f t="shared" si="240"/>
        <v>Answer Required</v>
      </c>
      <c r="W1370" s="6" t="str">
        <f t="shared" si="241"/>
        <v>N/A</v>
      </c>
      <c r="X1370" s="5" t="s">
        <v>2886</v>
      </c>
    </row>
    <row r="1371" spans="1:24" ht="30" x14ac:dyDescent="0.25">
      <c r="A1371" s="77">
        <f>VLOOKUP(C1371,'BU and Control BU Listing'!A:E,5,FALSE)</f>
        <v>72000</v>
      </c>
      <c r="B1371" s="80" t="s">
        <v>4688</v>
      </c>
      <c r="C1371" s="22" t="str">
        <f t="shared" si="231"/>
        <v>70500</v>
      </c>
      <c r="D1371" s="22" t="str">
        <f t="shared" si="232"/>
        <v>02870</v>
      </c>
      <c r="E1371" s="21" t="str">
        <f>VLOOKUP(B1371,'Table A as of March 2024'!A:G,7,FALSE)</f>
        <v>Southwestern VA Mntal Hlth</v>
      </c>
      <c r="F1371" s="21" t="str">
        <f>VLOOKUP(B1371,'Table A as of March 2024'!A:H,8,FALSE)</f>
        <v>Surp Suppy/Equip Sale-GF-NonHE</v>
      </c>
      <c r="G1371" s="11" t="str">
        <f>VLOOKUP(B1371,'Table A as of March 2024'!A:I,9,FALSE)</f>
        <v>100</v>
      </c>
      <c r="H1371" t="str">
        <f>VLOOKUP(B1371,'Table A as of March 2024'!A:L,12,FALSE)</f>
        <v>No</v>
      </c>
      <c r="I1371" s="9" t="str">
        <f>VLOOKUP(B1371,'Table A as of March 2024'!A:M,13,FALSE)</f>
        <v>U</v>
      </c>
      <c r="J1371" t="str">
        <f>VLOOKUP(B1371,'Table A as of March 2024'!A:O,15,FALSE)</f>
        <v>A</v>
      </c>
      <c r="K1371" t="str">
        <f>VLOOKUP(G1371,'ACFR Class Vlookup'!A:B,2,FALSE)</f>
        <v>Governmental</v>
      </c>
      <c r="L1371" s="1" t="str">
        <f>VLOOKUP(D1371,'Fund Information'!A:F,6,FALSE)</f>
        <v>Accounts for sale of surplus supplies and equipment purchased with General Funds for Non Higher Ed agencies.</v>
      </c>
      <c r="M1371" s="6" t="str">
        <f t="shared" si="233"/>
        <v>N/A</v>
      </c>
      <c r="N1371" s="6" t="s">
        <v>2886</v>
      </c>
      <c r="O1371" s="6" t="str">
        <f t="shared" si="234"/>
        <v>N/A</v>
      </c>
      <c r="P1371" s="5" t="s">
        <v>2886</v>
      </c>
      <c r="Q1371" s="6" t="str">
        <f t="shared" si="235"/>
        <v>N/A</v>
      </c>
      <c r="R1371" s="7" t="str">
        <f t="shared" si="236"/>
        <v>No</v>
      </c>
      <c r="S1371" s="5" t="str">
        <f t="shared" si="237"/>
        <v>Answer Required</v>
      </c>
      <c r="T1371" s="6" t="str">
        <f t="shared" si="238"/>
        <v>N/A</v>
      </c>
      <c r="U1371" s="7" t="str">
        <f t="shared" si="239"/>
        <v>No</v>
      </c>
      <c r="V1371" s="5" t="str">
        <f t="shared" si="240"/>
        <v>Answer Required</v>
      </c>
      <c r="W1371" s="6" t="str">
        <f t="shared" si="241"/>
        <v>N/A</v>
      </c>
      <c r="X1371" s="5" t="s">
        <v>2886</v>
      </c>
    </row>
    <row r="1372" spans="1:24" x14ac:dyDescent="0.25">
      <c r="A1372" s="77">
        <f>VLOOKUP(C1372,'BU and Control BU Listing'!A:E,5,FALSE)</f>
        <v>72000</v>
      </c>
      <c r="B1372" s="80" t="s">
        <v>4689</v>
      </c>
      <c r="C1372" s="22" t="str">
        <f t="shared" si="231"/>
        <v>70500</v>
      </c>
      <c r="D1372" s="22" t="str">
        <f t="shared" si="232"/>
        <v>10000</v>
      </c>
      <c r="E1372" s="21" t="str">
        <f>VLOOKUP(B1372,'Table A as of March 2024'!A:G,7,FALSE)</f>
        <v>Southwestern VA Mntal Hlth</v>
      </c>
      <c r="F1372" s="21" t="str">
        <f>VLOOKUP(B1372,'Table A as of March 2024'!A:H,8,FALSE)</f>
        <v>Federal Trust</v>
      </c>
      <c r="G1372" s="11" t="str">
        <f>VLOOKUP(B1372,'Table A as of March 2024'!A:I,9,FALSE)</f>
        <v>120</v>
      </c>
      <c r="H1372" t="str">
        <f>VLOOKUP(B1372,'Table A as of March 2024'!A:L,12,FALSE)</f>
        <v>No</v>
      </c>
      <c r="I1372" s="9" t="str">
        <f>VLOOKUP(B1372,'Table A as of March 2024'!A:M,13,FALSE)</f>
        <v>R</v>
      </c>
      <c r="J1372" t="str">
        <f>VLOOKUP(B1372,'Table A as of March 2024'!A:O,15,FALSE)</f>
        <v>R</v>
      </c>
      <c r="K1372" t="str">
        <f>VLOOKUP(G1372,'ACFR Class Vlookup'!A:B,2,FALSE)</f>
        <v>Governmental</v>
      </c>
      <c r="L1372" s="1" t="str">
        <f>VLOOKUP(D1372,'Fund Information'!A:F,6,FALSE)</f>
        <v>This fund accounts for Federal funds.</v>
      </c>
      <c r="M1372" s="6" t="str">
        <f t="shared" si="233"/>
        <v>N/A</v>
      </c>
      <c r="N1372" s="6" t="s">
        <v>2886</v>
      </c>
      <c r="O1372" s="6" t="str">
        <f t="shared" si="234"/>
        <v>N/A</v>
      </c>
      <c r="P1372" s="5" t="s">
        <v>2886</v>
      </c>
      <c r="Q1372" s="6" t="str">
        <f t="shared" si="235"/>
        <v>N/A</v>
      </c>
      <c r="R1372" s="7" t="str">
        <f t="shared" si="236"/>
        <v>Yes</v>
      </c>
      <c r="S1372" s="5" t="str">
        <f t="shared" si="237"/>
        <v>Answer Required</v>
      </c>
      <c r="T1372" s="6" t="str">
        <f t="shared" si="238"/>
        <v>N/A</v>
      </c>
      <c r="U1372" s="7" t="str">
        <f t="shared" si="239"/>
        <v>No</v>
      </c>
      <c r="V1372" s="5" t="str">
        <f t="shared" si="240"/>
        <v>Answer Required</v>
      </c>
      <c r="W1372" s="6" t="str">
        <f t="shared" si="241"/>
        <v>N/A</v>
      </c>
      <c r="X1372" s="5" t="s">
        <v>2886</v>
      </c>
    </row>
    <row r="1373" spans="1:24" ht="75" x14ac:dyDescent="0.25">
      <c r="A1373" s="77">
        <f>VLOOKUP(C1373,'BU and Control BU Listing'!A:E,5,FALSE)</f>
        <v>72000</v>
      </c>
      <c r="B1373" s="80" t="s">
        <v>5998</v>
      </c>
      <c r="C1373" s="22" t="str">
        <f t="shared" si="231"/>
        <v>70500</v>
      </c>
      <c r="D1373" s="22" t="str">
        <f t="shared" si="232"/>
        <v>10100</v>
      </c>
      <c r="E1373" s="21" t="str">
        <f>VLOOKUP(B1373,'Table A as of March 2024'!A:G,7,FALSE)</f>
        <v>Southwestern VA Mntal Hlth</v>
      </c>
      <c r="F1373" s="21" t="str">
        <f>VLOOKUP(B1373,'Table A as of March 2024'!A:H,8,FALSE)</f>
        <v>CARESActPrvdrReliefFd-COVID-19</v>
      </c>
      <c r="G1373" s="11" t="str">
        <f>VLOOKUP(B1373,'Table A as of March 2024'!A:I,9,FALSE)</f>
        <v>120</v>
      </c>
      <c r="H1373" t="str">
        <f>VLOOKUP(B1373,'Table A as of March 2024'!A:L,12,FALSE)</f>
        <v>No</v>
      </c>
      <c r="I1373" s="9" t="str">
        <f>VLOOKUP(B1373,'Table A as of March 2024'!A:M,13,FALSE)</f>
        <v>V</v>
      </c>
      <c r="J1373" t="str">
        <f>VLOOKUP(B1373,'Table A as of March 2024'!A:O,15,FALSE)</f>
        <v>R</v>
      </c>
      <c r="K1373" t="str">
        <f>VLOOKUP(G1373,'ACFR Class Vlookup'!A:B,2,FALSE)</f>
        <v>Governmental</v>
      </c>
      <c r="L1373" s="1" t="str">
        <f>VLOOKUP(D1373,'Fund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373" s="6" t="str">
        <f t="shared" si="233"/>
        <v>N/A</v>
      </c>
      <c r="N1373" s="6" t="s">
        <v>2886</v>
      </c>
      <c r="O1373" s="6" t="str">
        <f t="shared" si="234"/>
        <v>N/A</v>
      </c>
      <c r="P1373" s="5" t="s">
        <v>2886</v>
      </c>
      <c r="Q1373" s="6" t="str">
        <f t="shared" si="235"/>
        <v>N/A</v>
      </c>
      <c r="R1373" s="7" t="str">
        <f t="shared" si="236"/>
        <v>Yes</v>
      </c>
      <c r="S1373" s="5" t="str">
        <f t="shared" si="237"/>
        <v>Answer Required</v>
      </c>
      <c r="T1373" s="6" t="str">
        <f t="shared" si="238"/>
        <v>N/A</v>
      </c>
      <c r="U1373" s="7" t="str">
        <f t="shared" si="239"/>
        <v>No</v>
      </c>
      <c r="V1373" s="5" t="str">
        <f t="shared" si="240"/>
        <v>Answer Required</v>
      </c>
      <c r="W1373" s="6" t="str">
        <f t="shared" si="241"/>
        <v>N/A</v>
      </c>
      <c r="X1373" s="5" t="s">
        <v>2886</v>
      </c>
    </row>
    <row r="1374" spans="1:24" ht="165" x14ac:dyDescent="0.25">
      <c r="A1374" s="77">
        <f>VLOOKUP(C1374,'BU and Control BU Listing'!A:E,5,FALSE)</f>
        <v>72000</v>
      </c>
      <c r="B1374" s="80" t="s">
        <v>5999</v>
      </c>
      <c r="C1374" s="22" t="str">
        <f t="shared" si="231"/>
        <v>70500</v>
      </c>
      <c r="D1374" s="22" t="str">
        <f t="shared" si="232"/>
        <v>10110</v>
      </c>
      <c r="E1374" s="21" t="str">
        <f>VLOOKUP(B1374,'Table A as of March 2024'!A:G,7,FALSE)</f>
        <v>Southwestern VA Mntal Hlth</v>
      </c>
      <c r="F1374" s="21" t="str">
        <f>VLOOKUP(B1374,'Table A as of March 2024'!A:H,8,FALSE)</f>
        <v>CARESActRlfFd–General-COVID-19</v>
      </c>
      <c r="G1374" s="11" t="str">
        <f>VLOOKUP(B1374,'Table A as of March 2024'!A:I,9,FALSE)</f>
        <v>120</v>
      </c>
      <c r="H1374" t="str">
        <f>VLOOKUP(B1374,'Table A as of March 2024'!A:L,12,FALSE)</f>
        <v>No</v>
      </c>
      <c r="I1374" s="9" t="str">
        <f>VLOOKUP(B1374,'Table A as of March 2024'!A:M,13,FALSE)</f>
        <v>V</v>
      </c>
      <c r="J1374" t="str">
        <f>VLOOKUP(B1374,'Table A as of March 2024'!A:O,15,FALSE)</f>
        <v>R</v>
      </c>
      <c r="K1374" t="str">
        <f>VLOOKUP(G1374,'ACFR Class Vlookup'!A:B,2,FALSE)</f>
        <v>Governmental</v>
      </c>
      <c r="L1374" s="1" t="str">
        <f>VLOOKUP(D1374,'Fund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74" s="6" t="str">
        <f t="shared" si="233"/>
        <v>N/A</v>
      </c>
      <c r="N1374" s="6" t="s">
        <v>2886</v>
      </c>
      <c r="O1374" s="6" t="str">
        <f t="shared" si="234"/>
        <v>N/A</v>
      </c>
      <c r="P1374" s="5" t="s">
        <v>2886</v>
      </c>
      <c r="Q1374" s="6" t="str">
        <f t="shared" si="235"/>
        <v>N/A</v>
      </c>
      <c r="R1374" s="7" t="str">
        <f t="shared" si="236"/>
        <v>Yes</v>
      </c>
      <c r="S1374" s="5" t="str">
        <f t="shared" si="237"/>
        <v>Answer Required</v>
      </c>
      <c r="T1374" s="6" t="str">
        <f t="shared" si="238"/>
        <v>N/A</v>
      </c>
      <c r="U1374" s="7" t="str">
        <f t="shared" si="239"/>
        <v>No</v>
      </c>
      <c r="V1374" s="5" t="str">
        <f t="shared" si="240"/>
        <v>Answer Required</v>
      </c>
      <c r="W1374" s="6" t="str">
        <f t="shared" si="241"/>
        <v>N/A</v>
      </c>
      <c r="X1374" s="5" t="s">
        <v>2886</v>
      </c>
    </row>
    <row r="1375" spans="1:24" ht="105" x14ac:dyDescent="0.25">
      <c r="A1375" s="77">
        <f>VLOOKUP(C1375,'BU and Control BU Listing'!A:E,5,FALSE)</f>
        <v>72000</v>
      </c>
      <c r="B1375" s="80" t="s">
        <v>8754</v>
      </c>
      <c r="C1375" s="22" t="str">
        <f t="shared" si="231"/>
        <v>70500</v>
      </c>
      <c r="D1375" s="22" t="str">
        <f t="shared" si="232"/>
        <v>10170</v>
      </c>
      <c r="E1375" s="21" t="str">
        <f>VLOOKUP(B1375,'Table A as of March 2024'!A:G,7,FALSE)</f>
        <v>Southwestern VA Mntal Hlth</v>
      </c>
      <c r="F1375" s="21" t="str">
        <f>VLOOKUP(B1375,'Table A as of March 2024'!A:H,8,FALSE)</f>
        <v>Epi&amp;LabCpctyInfctsDis-COVID-19</v>
      </c>
      <c r="G1375" s="11" t="str">
        <f>VLOOKUP(B1375,'Table A as of March 2024'!A:I,9,FALSE)</f>
        <v>120</v>
      </c>
      <c r="H1375" t="str">
        <f>VLOOKUP(B1375,'Table A as of March 2024'!A:L,12,FALSE)</f>
        <v>No</v>
      </c>
      <c r="I1375" s="9" t="str">
        <f>VLOOKUP(B1375,'Table A as of March 2024'!A:M,13,FALSE)</f>
        <v>V</v>
      </c>
      <c r="J1375" t="str">
        <f>VLOOKUP(B1375,'Table A as of March 2024'!A:O,15,FALSE)</f>
        <v>R</v>
      </c>
      <c r="K1375" t="str">
        <f>VLOOKUP(G1375,'ACFR Class Vlookup'!A:B,2,FALSE)</f>
        <v>Governmental</v>
      </c>
      <c r="L1375" s="1" t="str">
        <f>VLOOKUP(D1375,'Fund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375" s="6" t="str">
        <f t="shared" si="233"/>
        <v>N/A</v>
      </c>
      <c r="N1375" s="6" t="s">
        <v>2886</v>
      </c>
      <c r="O1375" s="6" t="str">
        <f t="shared" si="234"/>
        <v>N/A</v>
      </c>
      <c r="P1375" s="5" t="s">
        <v>2886</v>
      </c>
      <c r="Q1375" s="6" t="str">
        <f t="shared" si="235"/>
        <v>N/A</v>
      </c>
      <c r="R1375" s="7" t="str">
        <f t="shared" si="236"/>
        <v>Yes</v>
      </c>
      <c r="S1375" s="5" t="str">
        <f t="shared" si="237"/>
        <v>Answer Required</v>
      </c>
      <c r="T1375" s="6" t="str">
        <f t="shared" si="238"/>
        <v>N/A</v>
      </c>
      <c r="U1375" s="7" t="str">
        <f t="shared" si="239"/>
        <v>No</v>
      </c>
      <c r="V1375" s="5" t="str">
        <f t="shared" si="240"/>
        <v>Answer Required</v>
      </c>
      <c r="W1375" s="6" t="str">
        <f t="shared" si="241"/>
        <v>N/A</v>
      </c>
      <c r="X1375" s="5" t="s">
        <v>2886</v>
      </c>
    </row>
    <row r="1376" spans="1:24" ht="165" x14ac:dyDescent="0.25">
      <c r="A1376" s="77">
        <f>VLOOKUP(C1376,'BU and Control BU Listing'!A:E,5,FALSE)</f>
        <v>72000</v>
      </c>
      <c r="B1376" s="80" t="s">
        <v>8278</v>
      </c>
      <c r="C1376" s="22" t="str">
        <f t="shared" si="231"/>
        <v>70500</v>
      </c>
      <c r="D1376" s="22" t="str">
        <f t="shared" si="232"/>
        <v>12110</v>
      </c>
      <c r="E1376" s="21" t="str">
        <f>VLOOKUP(B1376,'Table A as of March 2024'!A:G,7,FALSE)</f>
        <v>Southwestern VA Mntal Hlth</v>
      </c>
      <c r="F1376" s="21" t="str">
        <f>VLOOKUP(B1376,'Table A as of March 2024'!A:H,8,FALSE)</f>
        <v>ARP-CrvStLoclFisRecFd-COVID-19</v>
      </c>
      <c r="G1376" s="11" t="str">
        <f>VLOOKUP(B1376,'Table A as of March 2024'!A:I,9,FALSE)</f>
        <v>120</v>
      </c>
      <c r="H1376" t="str">
        <f>VLOOKUP(B1376,'Table A as of March 2024'!A:L,12,FALSE)</f>
        <v>No</v>
      </c>
      <c r="I1376" s="9" t="str">
        <f>VLOOKUP(B1376,'Table A as of March 2024'!A:M,13,FALSE)</f>
        <v>V</v>
      </c>
      <c r="J1376" t="str">
        <f>VLOOKUP(B1376,'Table A as of March 2024'!A:O,15,FALSE)</f>
        <v>R</v>
      </c>
      <c r="K1376" t="str">
        <f>VLOOKUP(G1376,'ACFR Class Vlookup'!A:B,2,FALSE)</f>
        <v>Governmental</v>
      </c>
      <c r="L1376" s="1" t="str">
        <f>VLOOKUP(D1376,'Fund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76" s="6" t="str">
        <f t="shared" si="233"/>
        <v>N/A</v>
      </c>
      <c r="N1376" s="6" t="s">
        <v>2886</v>
      </c>
      <c r="O1376" s="6" t="str">
        <f t="shared" si="234"/>
        <v>N/A</v>
      </c>
      <c r="P1376" s="5" t="s">
        <v>2886</v>
      </c>
      <c r="Q1376" s="6" t="str">
        <f t="shared" si="235"/>
        <v>N/A</v>
      </c>
      <c r="R1376" s="7" t="str">
        <f t="shared" si="236"/>
        <v>Yes</v>
      </c>
      <c r="S1376" s="5" t="str">
        <f t="shared" si="237"/>
        <v>Answer Required</v>
      </c>
      <c r="T1376" s="6" t="str">
        <f t="shared" si="238"/>
        <v>N/A</v>
      </c>
      <c r="U1376" s="7" t="str">
        <f t="shared" si="239"/>
        <v>No</v>
      </c>
      <c r="V1376" s="5" t="str">
        <f t="shared" si="240"/>
        <v>Answer Required</v>
      </c>
      <c r="W1376" s="6" t="str">
        <f t="shared" si="241"/>
        <v>N/A</v>
      </c>
      <c r="X1376" s="5" t="s">
        <v>2886</v>
      </c>
    </row>
    <row r="1377" spans="1:24" x14ac:dyDescent="0.25">
      <c r="A1377" s="77">
        <f>VLOOKUP(C1377,'BU and Control BU Listing'!A:E,5,FALSE)</f>
        <v>72000</v>
      </c>
      <c r="B1377" s="80" t="s">
        <v>4691</v>
      </c>
      <c r="C1377" s="22" t="str">
        <f t="shared" si="231"/>
        <v>70600</v>
      </c>
      <c r="D1377" s="22" t="str">
        <f t="shared" si="232"/>
        <v>01000</v>
      </c>
      <c r="E1377" s="21" t="str">
        <f>VLOOKUP(B1377,'Table A as of March 2024'!A:G,7,FALSE)</f>
        <v>Western State Hospital</v>
      </c>
      <c r="F1377" s="21" t="str">
        <f>VLOOKUP(B1377,'Table A as of March 2024'!A:H,8,FALSE)</f>
        <v>General Fund</v>
      </c>
      <c r="G1377" s="11" t="str">
        <f>VLOOKUP(B1377,'Table A as of March 2024'!A:I,9,FALSE)</f>
        <v>100</v>
      </c>
      <c r="H1377" t="str">
        <f>VLOOKUP(B1377,'Table A as of March 2024'!A:L,12,FALSE)</f>
        <v>No</v>
      </c>
      <c r="I1377" s="9" t="str">
        <f>VLOOKUP(B1377,'Table A as of March 2024'!A:M,13,FALSE)</f>
        <v>G</v>
      </c>
      <c r="J1377" t="str">
        <f>VLOOKUP(B1377,'Table A as of March 2024'!A:O,15,FALSE)</f>
        <v>U</v>
      </c>
      <c r="K1377" t="str">
        <f>VLOOKUP(G1377,'ACFR Class Vlookup'!A:B,2,FALSE)</f>
        <v>Governmental</v>
      </c>
      <c r="L1377" s="1" t="str">
        <f>VLOOKUP(D1377,'Fund Information'!A:F,6,FALSE)</f>
        <v>General Fund</v>
      </c>
      <c r="M1377" s="6" t="str">
        <f t="shared" si="233"/>
        <v>N/A</v>
      </c>
      <c r="N1377" s="6" t="s">
        <v>2886</v>
      </c>
      <c r="O1377" s="6" t="str">
        <f t="shared" si="234"/>
        <v>N/A</v>
      </c>
      <c r="P1377" s="5" t="s">
        <v>2886</v>
      </c>
      <c r="Q1377" s="6" t="str">
        <f t="shared" si="235"/>
        <v>N/A</v>
      </c>
      <c r="R1377" s="7" t="str">
        <f t="shared" si="236"/>
        <v>No</v>
      </c>
      <c r="S1377" s="5" t="str">
        <f t="shared" si="237"/>
        <v>Answer Required</v>
      </c>
      <c r="T1377" s="6" t="str">
        <f t="shared" si="238"/>
        <v>N/A</v>
      </c>
      <c r="U1377" s="7" t="str">
        <f t="shared" si="239"/>
        <v>No</v>
      </c>
      <c r="V1377" s="5" t="str">
        <f t="shared" si="240"/>
        <v>Answer Required</v>
      </c>
      <c r="W1377" s="6" t="str">
        <f t="shared" si="241"/>
        <v>N/A</v>
      </c>
      <c r="X1377" s="5" t="s">
        <v>2886</v>
      </c>
    </row>
    <row r="1378" spans="1:24" ht="90" x14ac:dyDescent="0.25">
      <c r="A1378" s="77">
        <f>VLOOKUP(C1378,'BU and Control BU Listing'!A:E,5,FALSE)</f>
        <v>72000</v>
      </c>
      <c r="B1378" s="80" t="s">
        <v>4692</v>
      </c>
      <c r="C1378" s="22" t="str">
        <f t="shared" si="231"/>
        <v>70600</v>
      </c>
      <c r="D1378" s="22" t="str">
        <f t="shared" si="232"/>
        <v>02003</v>
      </c>
      <c r="E1378" s="21" t="str">
        <f>VLOOKUP(B1378,'Table A as of March 2024'!A:G,7,FALSE)</f>
        <v>Western State Hospital</v>
      </c>
      <c r="F1378" s="21" t="str">
        <f>VLOOKUP(B1378,'Table A as of March 2024'!A:H,8,FALSE)</f>
        <v>DBHDS Special Revenue Fund</v>
      </c>
      <c r="G1378" s="11" t="str">
        <f>VLOOKUP(B1378,'Table A as of March 2024'!A:I,9,FALSE)</f>
        <v>115</v>
      </c>
      <c r="H1378" t="str">
        <f>VLOOKUP(B1378,'Table A as of March 2024'!A:L,12,FALSE)</f>
        <v>No</v>
      </c>
      <c r="I1378" s="9" t="str">
        <f>VLOOKUP(B1378,'Table A as of March 2024'!A:M,13,FALSE)</f>
        <v>U</v>
      </c>
      <c r="J1378" t="str">
        <f>VLOOKUP(B1378,'Table A as of March 2024'!A:O,15,FALSE)</f>
        <v>C</v>
      </c>
      <c r="K1378" t="str">
        <f>VLOOKUP(G1378,'ACFR Class Vlookup'!A:B,2,FALSE)</f>
        <v>Governmental</v>
      </c>
      <c r="L1378" s="1" t="str">
        <f>VLOOKUP(D1378,'Fund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378" s="6" t="str">
        <f t="shared" si="233"/>
        <v>N/A</v>
      </c>
      <c r="N1378" s="6" t="s">
        <v>2886</v>
      </c>
      <c r="O1378" s="6" t="str">
        <f t="shared" si="234"/>
        <v>N/A</v>
      </c>
      <c r="P1378" s="5" t="s">
        <v>2886</v>
      </c>
      <c r="Q1378" s="6" t="str">
        <f t="shared" si="235"/>
        <v>N/A</v>
      </c>
      <c r="R1378" s="7" t="str">
        <f t="shared" si="236"/>
        <v>No</v>
      </c>
      <c r="S1378" s="5" t="str">
        <f t="shared" si="237"/>
        <v>Answer Required</v>
      </c>
      <c r="T1378" s="6" t="str">
        <f t="shared" si="238"/>
        <v>N/A</v>
      </c>
      <c r="U1378" s="7" t="str">
        <f t="shared" si="239"/>
        <v>Yes</v>
      </c>
      <c r="V1378" s="5" t="str">
        <f t="shared" si="240"/>
        <v>Answer Required</v>
      </c>
      <c r="W1378" s="6" t="str">
        <f t="shared" si="241"/>
        <v>N/A</v>
      </c>
      <c r="X1378" s="5" t="s">
        <v>2886</v>
      </c>
    </row>
    <row r="1379" spans="1:24" x14ac:dyDescent="0.25">
      <c r="A1379" s="77">
        <f>VLOOKUP(C1379,'BU and Control BU Listing'!A:E,5,FALSE)</f>
        <v>72000</v>
      </c>
      <c r="B1379" s="80" t="s">
        <v>4693</v>
      </c>
      <c r="C1379" s="22" t="str">
        <f t="shared" si="231"/>
        <v>70600</v>
      </c>
      <c r="D1379" s="22" t="str">
        <f t="shared" si="232"/>
        <v>02860</v>
      </c>
      <c r="E1379" s="21" t="str">
        <f>VLOOKUP(B1379,'Table A as of March 2024'!A:G,7,FALSE)</f>
        <v>Western State Hospital</v>
      </c>
      <c r="F1379" s="21" t="str">
        <f>VLOOKUP(B1379,'Table A as of March 2024'!A:H,8,FALSE)</f>
        <v>Recycl Mtrl Sales-Nongen/NonHE</v>
      </c>
      <c r="G1379" s="11" t="str">
        <f>VLOOKUP(B1379,'Table A as of March 2024'!A:I,9,FALSE)</f>
        <v>100</v>
      </c>
      <c r="H1379" t="str">
        <f>VLOOKUP(B1379,'Table A as of March 2024'!A:L,12,FALSE)</f>
        <v>No</v>
      </c>
      <c r="I1379" s="9" t="str">
        <f>VLOOKUP(B1379,'Table A as of March 2024'!A:M,13,FALSE)</f>
        <v>U</v>
      </c>
      <c r="J1379" t="str">
        <f>VLOOKUP(B1379,'Table A as of March 2024'!A:O,15,FALSE)</f>
        <v>A</v>
      </c>
      <c r="K1379" t="str">
        <f>VLOOKUP(G1379,'ACFR Class Vlookup'!A:B,2,FALSE)</f>
        <v>Governmental</v>
      </c>
      <c r="L1379" s="1" t="str">
        <f>VLOOKUP(D1379,'Fund Information'!A:F,6,FALSE)</f>
        <v>Accounts for recyclable material sales.</v>
      </c>
      <c r="M1379" s="6" t="str">
        <f t="shared" si="233"/>
        <v>N/A</v>
      </c>
      <c r="N1379" s="6" t="s">
        <v>2886</v>
      </c>
      <c r="O1379" s="6" t="str">
        <f t="shared" si="234"/>
        <v>N/A</v>
      </c>
      <c r="P1379" s="5" t="s">
        <v>2886</v>
      </c>
      <c r="Q1379" s="6" t="str">
        <f t="shared" si="235"/>
        <v>N/A</v>
      </c>
      <c r="R1379" s="7" t="str">
        <f t="shared" si="236"/>
        <v>No</v>
      </c>
      <c r="S1379" s="5" t="str">
        <f t="shared" si="237"/>
        <v>Answer Required</v>
      </c>
      <c r="T1379" s="6" t="str">
        <f t="shared" si="238"/>
        <v>N/A</v>
      </c>
      <c r="U1379" s="7" t="str">
        <f t="shared" si="239"/>
        <v>No</v>
      </c>
      <c r="V1379" s="5" t="str">
        <f t="shared" si="240"/>
        <v>Answer Required</v>
      </c>
      <c r="W1379" s="6" t="str">
        <f t="shared" si="241"/>
        <v>N/A</v>
      </c>
      <c r="X1379" s="5" t="s">
        <v>2886</v>
      </c>
    </row>
    <row r="1380" spans="1:24" ht="30" x14ac:dyDescent="0.25">
      <c r="A1380" s="77">
        <f>VLOOKUP(C1380,'BU and Control BU Listing'!A:E,5,FALSE)</f>
        <v>72000</v>
      </c>
      <c r="B1380" s="80" t="s">
        <v>4694</v>
      </c>
      <c r="C1380" s="22" t="str">
        <f t="shared" si="231"/>
        <v>70600</v>
      </c>
      <c r="D1380" s="22" t="str">
        <f t="shared" si="232"/>
        <v>02870</v>
      </c>
      <c r="E1380" s="21" t="str">
        <f>VLOOKUP(B1380,'Table A as of March 2024'!A:G,7,FALSE)</f>
        <v>Western State Hospital</v>
      </c>
      <c r="F1380" s="21" t="str">
        <f>VLOOKUP(B1380,'Table A as of March 2024'!A:H,8,FALSE)</f>
        <v>Surp Suppy/Equip Sale-GF-NonHE</v>
      </c>
      <c r="G1380" s="11" t="str">
        <f>VLOOKUP(B1380,'Table A as of March 2024'!A:I,9,FALSE)</f>
        <v>100</v>
      </c>
      <c r="H1380" t="str">
        <f>VLOOKUP(B1380,'Table A as of March 2024'!A:L,12,FALSE)</f>
        <v>No</v>
      </c>
      <c r="I1380" s="9" t="str">
        <f>VLOOKUP(B1380,'Table A as of March 2024'!A:M,13,FALSE)</f>
        <v>U</v>
      </c>
      <c r="J1380" t="str">
        <f>VLOOKUP(B1380,'Table A as of March 2024'!A:O,15,FALSE)</f>
        <v>A</v>
      </c>
      <c r="K1380" t="str">
        <f>VLOOKUP(G1380,'ACFR Class Vlookup'!A:B,2,FALSE)</f>
        <v>Governmental</v>
      </c>
      <c r="L1380" s="1" t="str">
        <f>VLOOKUP(D1380,'Fund Information'!A:F,6,FALSE)</f>
        <v>Accounts for sale of surplus supplies and equipment purchased with General Funds for Non Higher Ed agencies.</v>
      </c>
      <c r="M1380" s="6" t="str">
        <f t="shared" si="233"/>
        <v>N/A</v>
      </c>
      <c r="N1380" s="6" t="s">
        <v>2886</v>
      </c>
      <c r="O1380" s="6" t="str">
        <f t="shared" si="234"/>
        <v>N/A</v>
      </c>
      <c r="P1380" s="5" t="s">
        <v>2886</v>
      </c>
      <c r="Q1380" s="6" t="str">
        <f t="shared" si="235"/>
        <v>N/A</v>
      </c>
      <c r="R1380" s="7" t="str">
        <f t="shared" si="236"/>
        <v>No</v>
      </c>
      <c r="S1380" s="5" t="str">
        <f t="shared" si="237"/>
        <v>Answer Required</v>
      </c>
      <c r="T1380" s="6" t="str">
        <f t="shared" si="238"/>
        <v>N/A</v>
      </c>
      <c r="U1380" s="7" t="str">
        <f t="shared" si="239"/>
        <v>No</v>
      </c>
      <c r="V1380" s="5" t="str">
        <f t="shared" si="240"/>
        <v>Answer Required</v>
      </c>
      <c r="W1380" s="6" t="str">
        <f t="shared" si="241"/>
        <v>N/A</v>
      </c>
      <c r="X1380" s="5" t="s">
        <v>2886</v>
      </c>
    </row>
    <row r="1381" spans="1:24" x14ac:dyDescent="0.25">
      <c r="A1381" s="77">
        <f>VLOOKUP(C1381,'BU and Control BU Listing'!A:E,5,FALSE)</f>
        <v>72000</v>
      </c>
      <c r="B1381" s="80" t="s">
        <v>5296</v>
      </c>
      <c r="C1381" s="22" t="str">
        <f t="shared" si="231"/>
        <v>70600</v>
      </c>
      <c r="D1381" s="22" t="str">
        <f t="shared" si="232"/>
        <v>10000</v>
      </c>
      <c r="E1381" s="21" t="str">
        <f>VLOOKUP(B1381,'Table A as of March 2024'!A:G,7,FALSE)</f>
        <v>Western State Hospital</v>
      </c>
      <c r="F1381" s="21" t="str">
        <f>VLOOKUP(B1381,'Table A as of March 2024'!A:H,8,FALSE)</f>
        <v>Federal Trust</v>
      </c>
      <c r="G1381" s="11" t="str">
        <f>VLOOKUP(B1381,'Table A as of March 2024'!A:I,9,FALSE)</f>
        <v>120</v>
      </c>
      <c r="H1381" t="str">
        <f>VLOOKUP(B1381,'Table A as of March 2024'!A:L,12,FALSE)</f>
        <v>No</v>
      </c>
      <c r="I1381" s="9" t="str">
        <f>VLOOKUP(B1381,'Table A as of March 2024'!A:M,13,FALSE)</f>
        <v>R</v>
      </c>
      <c r="J1381" t="str">
        <f>VLOOKUP(B1381,'Table A as of March 2024'!A:O,15,FALSE)</f>
        <v>R</v>
      </c>
      <c r="K1381" t="str">
        <f>VLOOKUP(G1381,'ACFR Class Vlookup'!A:B,2,FALSE)</f>
        <v>Governmental</v>
      </c>
      <c r="L1381" s="1" t="str">
        <f>VLOOKUP(D1381,'Fund Information'!A:F,6,FALSE)</f>
        <v>This fund accounts for Federal funds.</v>
      </c>
      <c r="M1381" s="6" t="str">
        <f t="shared" si="233"/>
        <v>N/A</v>
      </c>
      <c r="N1381" s="6" t="s">
        <v>2886</v>
      </c>
      <c r="O1381" s="6" t="str">
        <f t="shared" si="234"/>
        <v>N/A</v>
      </c>
      <c r="P1381" s="5" t="s">
        <v>2886</v>
      </c>
      <c r="Q1381" s="6" t="str">
        <f t="shared" si="235"/>
        <v>N/A</v>
      </c>
      <c r="R1381" s="7" t="str">
        <f t="shared" si="236"/>
        <v>Yes</v>
      </c>
      <c r="S1381" s="5" t="str">
        <f t="shared" si="237"/>
        <v>Answer Required</v>
      </c>
      <c r="T1381" s="6" t="str">
        <f t="shared" si="238"/>
        <v>N/A</v>
      </c>
      <c r="U1381" s="7" t="str">
        <f t="shared" si="239"/>
        <v>No</v>
      </c>
      <c r="V1381" s="5" t="str">
        <f t="shared" si="240"/>
        <v>Answer Required</v>
      </c>
      <c r="W1381" s="6" t="str">
        <f t="shared" si="241"/>
        <v>N/A</v>
      </c>
      <c r="X1381" s="5" t="s">
        <v>2886</v>
      </c>
    </row>
    <row r="1382" spans="1:24" ht="75" x14ac:dyDescent="0.25">
      <c r="A1382" s="77">
        <f>VLOOKUP(C1382,'BU and Control BU Listing'!A:E,5,FALSE)</f>
        <v>72000</v>
      </c>
      <c r="B1382" s="80" t="s">
        <v>6000</v>
      </c>
      <c r="C1382" s="22" t="str">
        <f t="shared" si="231"/>
        <v>70600</v>
      </c>
      <c r="D1382" s="22" t="str">
        <f t="shared" si="232"/>
        <v>10100</v>
      </c>
      <c r="E1382" s="21" t="str">
        <f>VLOOKUP(B1382,'Table A as of March 2024'!A:G,7,FALSE)</f>
        <v>Western State Hospital</v>
      </c>
      <c r="F1382" s="21" t="str">
        <f>VLOOKUP(B1382,'Table A as of March 2024'!A:H,8,FALSE)</f>
        <v>CARESActPrvdrReliefFd-COVID-19</v>
      </c>
      <c r="G1382" s="11" t="str">
        <f>VLOOKUP(B1382,'Table A as of March 2024'!A:I,9,FALSE)</f>
        <v>120</v>
      </c>
      <c r="H1382" t="str">
        <f>VLOOKUP(B1382,'Table A as of March 2024'!A:L,12,FALSE)</f>
        <v>No</v>
      </c>
      <c r="I1382" s="9" t="str">
        <f>VLOOKUP(B1382,'Table A as of March 2024'!A:M,13,FALSE)</f>
        <v>V</v>
      </c>
      <c r="J1382" t="str">
        <f>VLOOKUP(B1382,'Table A as of March 2024'!A:O,15,FALSE)</f>
        <v>R</v>
      </c>
      <c r="K1382" t="str">
        <f>VLOOKUP(G1382,'ACFR Class Vlookup'!A:B,2,FALSE)</f>
        <v>Governmental</v>
      </c>
      <c r="L1382" s="1" t="str">
        <f>VLOOKUP(D1382,'Fund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382" s="6" t="str">
        <f t="shared" si="233"/>
        <v>N/A</v>
      </c>
      <c r="N1382" s="6" t="s">
        <v>2886</v>
      </c>
      <c r="O1382" s="6" t="str">
        <f t="shared" si="234"/>
        <v>N/A</v>
      </c>
      <c r="P1382" s="5" t="s">
        <v>2886</v>
      </c>
      <c r="Q1382" s="6" t="str">
        <f t="shared" si="235"/>
        <v>N/A</v>
      </c>
      <c r="R1382" s="7" t="str">
        <f t="shared" si="236"/>
        <v>Yes</v>
      </c>
      <c r="S1382" s="5" t="str">
        <f t="shared" si="237"/>
        <v>Answer Required</v>
      </c>
      <c r="T1382" s="6" t="str">
        <f t="shared" si="238"/>
        <v>N/A</v>
      </c>
      <c r="U1382" s="7" t="str">
        <f t="shared" si="239"/>
        <v>No</v>
      </c>
      <c r="V1382" s="5" t="str">
        <f t="shared" si="240"/>
        <v>Answer Required</v>
      </c>
      <c r="W1382" s="6" t="str">
        <f t="shared" si="241"/>
        <v>N/A</v>
      </c>
      <c r="X1382" s="5" t="s">
        <v>2886</v>
      </c>
    </row>
    <row r="1383" spans="1:24" ht="165" x14ac:dyDescent="0.25">
      <c r="A1383" s="77">
        <f>VLOOKUP(C1383,'BU and Control BU Listing'!A:E,5,FALSE)</f>
        <v>72000</v>
      </c>
      <c r="B1383" s="80" t="s">
        <v>6001</v>
      </c>
      <c r="C1383" s="22" t="str">
        <f t="shared" si="231"/>
        <v>70600</v>
      </c>
      <c r="D1383" s="22" t="str">
        <f t="shared" si="232"/>
        <v>10110</v>
      </c>
      <c r="E1383" s="21" t="str">
        <f>VLOOKUP(B1383,'Table A as of March 2024'!A:G,7,FALSE)</f>
        <v>Western State Hospital</v>
      </c>
      <c r="F1383" s="21" t="str">
        <f>VLOOKUP(B1383,'Table A as of March 2024'!A:H,8,FALSE)</f>
        <v>CARESActRlfFd–General-COVID-19</v>
      </c>
      <c r="G1383" s="11" t="str">
        <f>VLOOKUP(B1383,'Table A as of March 2024'!A:I,9,FALSE)</f>
        <v>120</v>
      </c>
      <c r="H1383" t="str">
        <f>VLOOKUP(B1383,'Table A as of March 2024'!A:L,12,FALSE)</f>
        <v>No</v>
      </c>
      <c r="I1383" s="9" t="str">
        <f>VLOOKUP(B1383,'Table A as of March 2024'!A:M,13,FALSE)</f>
        <v>V</v>
      </c>
      <c r="J1383" t="str">
        <f>VLOOKUP(B1383,'Table A as of March 2024'!A:O,15,FALSE)</f>
        <v>R</v>
      </c>
      <c r="K1383" t="str">
        <f>VLOOKUP(G1383,'ACFR Class Vlookup'!A:B,2,FALSE)</f>
        <v>Governmental</v>
      </c>
      <c r="L1383" s="1" t="str">
        <f>VLOOKUP(D1383,'Fund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83" s="6" t="str">
        <f t="shared" si="233"/>
        <v>N/A</v>
      </c>
      <c r="N1383" s="6" t="s">
        <v>2886</v>
      </c>
      <c r="O1383" s="6" t="str">
        <f t="shared" si="234"/>
        <v>N/A</v>
      </c>
      <c r="P1383" s="5" t="s">
        <v>2886</v>
      </c>
      <c r="Q1383" s="6" t="str">
        <f t="shared" si="235"/>
        <v>N/A</v>
      </c>
      <c r="R1383" s="7" t="str">
        <f t="shared" si="236"/>
        <v>Yes</v>
      </c>
      <c r="S1383" s="5" t="str">
        <f t="shared" si="237"/>
        <v>Answer Required</v>
      </c>
      <c r="T1383" s="6" t="str">
        <f t="shared" si="238"/>
        <v>N/A</v>
      </c>
      <c r="U1383" s="7" t="str">
        <f t="shared" si="239"/>
        <v>No</v>
      </c>
      <c r="V1383" s="5" t="str">
        <f t="shared" si="240"/>
        <v>Answer Required</v>
      </c>
      <c r="W1383" s="6" t="str">
        <f t="shared" si="241"/>
        <v>N/A</v>
      </c>
      <c r="X1383" s="5" t="s">
        <v>2886</v>
      </c>
    </row>
    <row r="1384" spans="1:24" ht="105" x14ac:dyDescent="0.25">
      <c r="A1384" s="77">
        <f>VLOOKUP(C1384,'BU and Control BU Listing'!A:E,5,FALSE)</f>
        <v>72000</v>
      </c>
      <c r="B1384" s="80" t="s">
        <v>8755</v>
      </c>
      <c r="C1384" s="22" t="str">
        <f t="shared" si="231"/>
        <v>70600</v>
      </c>
      <c r="D1384" s="22" t="str">
        <f t="shared" si="232"/>
        <v>10170</v>
      </c>
      <c r="E1384" s="21" t="str">
        <f>VLOOKUP(B1384,'Table A as of March 2024'!A:G,7,FALSE)</f>
        <v>Western State Hospital</v>
      </c>
      <c r="F1384" s="21" t="str">
        <f>VLOOKUP(B1384,'Table A as of March 2024'!A:H,8,FALSE)</f>
        <v>Epi&amp;LabCpctyInfctsDis-COVID-19</v>
      </c>
      <c r="G1384" s="11" t="str">
        <f>VLOOKUP(B1384,'Table A as of March 2024'!A:I,9,FALSE)</f>
        <v>120</v>
      </c>
      <c r="H1384" t="str">
        <f>VLOOKUP(B1384,'Table A as of March 2024'!A:L,12,FALSE)</f>
        <v>No</v>
      </c>
      <c r="I1384" s="9" t="str">
        <f>VLOOKUP(B1384,'Table A as of March 2024'!A:M,13,FALSE)</f>
        <v>V</v>
      </c>
      <c r="J1384" t="str">
        <f>VLOOKUP(B1384,'Table A as of March 2024'!A:O,15,FALSE)</f>
        <v>R</v>
      </c>
      <c r="K1384" t="str">
        <f>VLOOKUP(G1384,'ACFR Class Vlookup'!A:B,2,FALSE)</f>
        <v>Governmental</v>
      </c>
      <c r="L1384" s="1" t="str">
        <f>VLOOKUP(D1384,'Fund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384" s="6" t="str">
        <f t="shared" si="233"/>
        <v>N/A</v>
      </c>
      <c r="N1384" s="6" t="s">
        <v>2886</v>
      </c>
      <c r="O1384" s="6" t="str">
        <f t="shared" si="234"/>
        <v>N/A</v>
      </c>
      <c r="P1384" s="5" t="s">
        <v>2886</v>
      </c>
      <c r="Q1384" s="6" t="str">
        <f t="shared" si="235"/>
        <v>N/A</v>
      </c>
      <c r="R1384" s="7" t="str">
        <f t="shared" si="236"/>
        <v>Yes</v>
      </c>
      <c r="S1384" s="5" t="str">
        <f t="shared" si="237"/>
        <v>Answer Required</v>
      </c>
      <c r="T1384" s="6" t="str">
        <f t="shared" si="238"/>
        <v>N/A</v>
      </c>
      <c r="U1384" s="7" t="str">
        <f t="shared" si="239"/>
        <v>No</v>
      </c>
      <c r="V1384" s="5" t="str">
        <f t="shared" si="240"/>
        <v>Answer Required</v>
      </c>
      <c r="W1384" s="6" t="str">
        <f t="shared" si="241"/>
        <v>N/A</v>
      </c>
      <c r="X1384" s="5" t="s">
        <v>2886</v>
      </c>
    </row>
    <row r="1385" spans="1:24" ht="165" x14ac:dyDescent="0.25">
      <c r="A1385" s="77">
        <f>VLOOKUP(C1385,'BU and Control BU Listing'!A:E,5,FALSE)</f>
        <v>72000</v>
      </c>
      <c r="B1385" s="80" t="s">
        <v>8279</v>
      </c>
      <c r="C1385" s="22" t="str">
        <f t="shared" si="231"/>
        <v>70600</v>
      </c>
      <c r="D1385" s="22" t="str">
        <f t="shared" si="232"/>
        <v>12110</v>
      </c>
      <c r="E1385" s="21" t="str">
        <f>VLOOKUP(B1385,'Table A as of March 2024'!A:G,7,FALSE)</f>
        <v>Western State Hospital</v>
      </c>
      <c r="F1385" s="21" t="str">
        <f>VLOOKUP(B1385,'Table A as of March 2024'!A:H,8,FALSE)</f>
        <v>ARP-CrvStLoclFisRecFd-COVID-19</v>
      </c>
      <c r="G1385" s="11" t="str">
        <f>VLOOKUP(B1385,'Table A as of March 2024'!A:I,9,FALSE)</f>
        <v>120</v>
      </c>
      <c r="H1385" t="str">
        <f>VLOOKUP(B1385,'Table A as of March 2024'!A:L,12,FALSE)</f>
        <v>No</v>
      </c>
      <c r="I1385" s="9" t="str">
        <f>VLOOKUP(B1385,'Table A as of March 2024'!A:M,13,FALSE)</f>
        <v>V</v>
      </c>
      <c r="J1385" t="str">
        <f>VLOOKUP(B1385,'Table A as of March 2024'!A:O,15,FALSE)</f>
        <v>R</v>
      </c>
      <c r="K1385" t="str">
        <f>VLOOKUP(G1385,'ACFR Class Vlookup'!A:B,2,FALSE)</f>
        <v>Governmental</v>
      </c>
      <c r="L1385" s="1" t="str">
        <f>VLOOKUP(D1385,'Fund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85" s="6" t="str">
        <f t="shared" si="233"/>
        <v>N/A</v>
      </c>
      <c r="N1385" s="6" t="s">
        <v>2886</v>
      </c>
      <c r="O1385" s="6" t="str">
        <f t="shared" si="234"/>
        <v>N/A</v>
      </c>
      <c r="P1385" s="5" t="s">
        <v>2886</v>
      </c>
      <c r="Q1385" s="6" t="str">
        <f t="shared" si="235"/>
        <v>N/A</v>
      </c>
      <c r="R1385" s="7" t="str">
        <f t="shared" si="236"/>
        <v>Yes</v>
      </c>
      <c r="S1385" s="5" t="str">
        <f t="shared" si="237"/>
        <v>Answer Required</v>
      </c>
      <c r="T1385" s="6" t="str">
        <f t="shared" si="238"/>
        <v>N/A</v>
      </c>
      <c r="U1385" s="7" t="str">
        <f t="shared" si="239"/>
        <v>No</v>
      </c>
      <c r="V1385" s="5" t="str">
        <f t="shared" si="240"/>
        <v>Answer Required</v>
      </c>
      <c r="W1385" s="6" t="str">
        <f t="shared" si="241"/>
        <v>N/A</v>
      </c>
      <c r="X1385" s="5" t="s">
        <v>2886</v>
      </c>
    </row>
    <row r="1386" spans="1:24" x14ac:dyDescent="0.25">
      <c r="A1386" s="77">
        <f>VLOOKUP(C1386,'BU and Control BU Listing'!A:E,5,FALSE)</f>
        <v>72000</v>
      </c>
      <c r="B1386" s="80" t="s">
        <v>4696</v>
      </c>
      <c r="C1386" s="22" t="str">
        <f t="shared" si="231"/>
        <v>70700</v>
      </c>
      <c r="D1386" s="22" t="str">
        <f t="shared" si="232"/>
        <v>01000</v>
      </c>
      <c r="E1386" s="21" t="str">
        <f>VLOOKUP(B1386,'Table A as of March 2024'!A:G,7,FALSE)</f>
        <v>Central VA Training Center</v>
      </c>
      <c r="F1386" s="21" t="str">
        <f>VLOOKUP(B1386,'Table A as of March 2024'!A:H,8,FALSE)</f>
        <v>General Fund</v>
      </c>
      <c r="G1386" s="11" t="str">
        <f>VLOOKUP(B1386,'Table A as of March 2024'!A:I,9,FALSE)</f>
        <v>100</v>
      </c>
      <c r="H1386" t="str">
        <f>VLOOKUP(B1386,'Table A as of March 2024'!A:L,12,FALSE)</f>
        <v>No</v>
      </c>
      <c r="I1386" s="9" t="str">
        <f>VLOOKUP(B1386,'Table A as of March 2024'!A:M,13,FALSE)</f>
        <v>G</v>
      </c>
      <c r="J1386" t="str">
        <f>VLOOKUP(B1386,'Table A as of March 2024'!A:O,15,FALSE)</f>
        <v>U</v>
      </c>
      <c r="K1386" t="str">
        <f>VLOOKUP(G1386,'ACFR Class Vlookup'!A:B,2,FALSE)</f>
        <v>Governmental</v>
      </c>
      <c r="L1386" s="1" t="str">
        <f>VLOOKUP(D1386,'Fund Information'!A:F,6,FALSE)</f>
        <v>General Fund</v>
      </c>
      <c r="M1386" s="6" t="str">
        <f t="shared" si="233"/>
        <v>N/A</v>
      </c>
      <c r="N1386" s="6" t="s">
        <v>2886</v>
      </c>
      <c r="O1386" s="6" t="str">
        <f t="shared" si="234"/>
        <v>N/A</v>
      </c>
      <c r="P1386" s="5" t="s">
        <v>2886</v>
      </c>
      <c r="Q1386" s="6" t="str">
        <f t="shared" si="235"/>
        <v>N/A</v>
      </c>
      <c r="R1386" s="7" t="str">
        <f t="shared" si="236"/>
        <v>No</v>
      </c>
      <c r="S1386" s="5" t="str">
        <f t="shared" si="237"/>
        <v>Answer Required</v>
      </c>
      <c r="T1386" s="6" t="str">
        <f t="shared" si="238"/>
        <v>N/A</v>
      </c>
      <c r="U1386" s="7" t="str">
        <f t="shared" si="239"/>
        <v>No</v>
      </c>
      <c r="V1386" s="5" t="str">
        <f t="shared" si="240"/>
        <v>Answer Required</v>
      </c>
      <c r="W1386" s="6" t="str">
        <f t="shared" si="241"/>
        <v>N/A</v>
      </c>
      <c r="X1386" s="5" t="s">
        <v>2886</v>
      </c>
    </row>
    <row r="1387" spans="1:24" ht="90" x14ac:dyDescent="0.25">
      <c r="A1387" s="77">
        <f>VLOOKUP(C1387,'BU and Control BU Listing'!A:E,5,FALSE)</f>
        <v>72000</v>
      </c>
      <c r="B1387" s="80" t="s">
        <v>4697</v>
      </c>
      <c r="C1387" s="22" t="str">
        <f t="shared" si="231"/>
        <v>70700</v>
      </c>
      <c r="D1387" s="22" t="str">
        <f t="shared" si="232"/>
        <v>02003</v>
      </c>
      <c r="E1387" s="21" t="str">
        <f>VLOOKUP(B1387,'Table A as of March 2024'!A:G,7,FALSE)</f>
        <v>Central VA Training Center</v>
      </c>
      <c r="F1387" s="21" t="str">
        <f>VLOOKUP(B1387,'Table A as of March 2024'!A:H,8,FALSE)</f>
        <v>DBHDS Special Revenue Fund</v>
      </c>
      <c r="G1387" s="11" t="str">
        <f>VLOOKUP(B1387,'Table A as of March 2024'!A:I,9,FALSE)</f>
        <v>115</v>
      </c>
      <c r="H1387" t="str">
        <f>VLOOKUP(B1387,'Table A as of March 2024'!A:L,12,FALSE)</f>
        <v>No</v>
      </c>
      <c r="I1387" s="9" t="str">
        <f>VLOOKUP(B1387,'Table A as of March 2024'!A:M,13,FALSE)</f>
        <v>U</v>
      </c>
      <c r="J1387" t="str">
        <f>VLOOKUP(B1387,'Table A as of March 2024'!A:O,15,FALSE)</f>
        <v>C</v>
      </c>
      <c r="K1387" t="str">
        <f>VLOOKUP(G1387,'ACFR Class Vlookup'!A:B,2,FALSE)</f>
        <v>Governmental</v>
      </c>
      <c r="L1387" s="1" t="str">
        <f>VLOOKUP(D1387,'Fund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387" s="6" t="str">
        <f t="shared" si="233"/>
        <v>N/A</v>
      </c>
      <c r="N1387" s="6" t="s">
        <v>2886</v>
      </c>
      <c r="O1387" s="6" t="str">
        <f t="shared" si="234"/>
        <v>N/A</v>
      </c>
      <c r="P1387" s="5" t="s">
        <v>2886</v>
      </c>
      <c r="Q1387" s="6" t="str">
        <f t="shared" si="235"/>
        <v>N/A</v>
      </c>
      <c r="R1387" s="7" t="str">
        <f t="shared" si="236"/>
        <v>No</v>
      </c>
      <c r="S1387" s="5" t="str">
        <f t="shared" si="237"/>
        <v>Answer Required</v>
      </c>
      <c r="T1387" s="6" t="str">
        <f t="shared" si="238"/>
        <v>N/A</v>
      </c>
      <c r="U1387" s="7" t="str">
        <f t="shared" si="239"/>
        <v>Yes</v>
      </c>
      <c r="V1387" s="5" t="str">
        <f t="shared" si="240"/>
        <v>Answer Required</v>
      </c>
      <c r="W1387" s="6" t="str">
        <f t="shared" si="241"/>
        <v>N/A</v>
      </c>
      <c r="X1387" s="5" t="s">
        <v>2886</v>
      </c>
    </row>
    <row r="1388" spans="1:24" x14ac:dyDescent="0.25">
      <c r="A1388" s="77">
        <f>VLOOKUP(C1388,'BU and Control BU Listing'!A:E,5,FALSE)</f>
        <v>72000</v>
      </c>
      <c r="B1388" s="80" t="s">
        <v>4698</v>
      </c>
      <c r="C1388" s="22" t="str">
        <f t="shared" si="231"/>
        <v>70700</v>
      </c>
      <c r="D1388" s="22" t="str">
        <f t="shared" si="232"/>
        <v>02860</v>
      </c>
      <c r="E1388" s="21" t="str">
        <f>VLOOKUP(B1388,'Table A as of March 2024'!A:G,7,FALSE)</f>
        <v>Central VA Training Center</v>
      </c>
      <c r="F1388" s="21" t="str">
        <f>VLOOKUP(B1388,'Table A as of March 2024'!A:H,8,FALSE)</f>
        <v>Recycl Mtrl Sales-Nongen/NonHE</v>
      </c>
      <c r="G1388" s="11" t="str">
        <f>VLOOKUP(B1388,'Table A as of March 2024'!A:I,9,FALSE)</f>
        <v>100</v>
      </c>
      <c r="H1388" t="str">
        <f>VLOOKUP(B1388,'Table A as of March 2024'!A:L,12,FALSE)</f>
        <v>No</v>
      </c>
      <c r="I1388" s="9" t="str">
        <f>VLOOKUP(B1388,'Table A as of March 2024'!A:M,13,FALSE)</f>
        <v>U</v>
      </c>
      <c r="J1388" t="str">
        <f>VLOOKUP(B1388,'Table A as of March 2024'!A:O,15,FALSE)</f>
        <v>A</v>
      </c>
      <c r="K1388" t="str">
        <f>VLOOKUP(G1388,'ACFR Class Vlookup'!A:B,2,FALSE)</f>
        <v>Governmental</v>
      </c>
      <c r="L1388" s="1" t="str">
        <f>VLOOKUP(D1388,'Fund Information'!A:F,6,FALSE)</f>
        <v>Accounts for recyclable material sales.</v>
      </c>
      <c r="M1388" s="6" t="str">
        <f t="shared" si="233"/>
        <v>N/A</v>
      </c>
      <c r="N1388" s="6" t="s">
        <v>2886</v>
      </c>
      <c r="O1388" s="6" t="str">
        <f t="shared" si="234"/>
        <v>N/A</v>
      </c>
      <c r="P1388" s="5" t="s">
        <v>2886</v>
      </c>
      <c r="Q1388" s="6" t="str">
        <f t="shared" si="235"/>
        <v>N/A</v>
      </c>
      <c r="R1388" s="7" t="str">
        <f t="shared" si="236"/>
        <v>No</v>
      </c>
      <c r="S1388" s="5" t="str">
        <f t="shared" si="237"/>
        <v>Answer Required</v>
      </c>
      <c r="T1388" s="6" t="str">
        <f t="shared" si="238"/>
        <v>N/A</v>
      </c>
      <c r="U1388" s="7" t="str">
        <f t="shared" si="239"/>
        <v>No</v>
      </c>
      <c r="V1388" s="5" t="str">
        <f t="shared" si="240"/>
        <v>Answer Required</v>
      </c>
      <c r="W1388" s="6" t="str">
        <f t="shared" si="241"/>
        <v>N/A</v>
      </c>
      <c r="X1388" s="5" t="s">
        <v>2886</v>
      </c>
    </row>
    <row r="1389" spans="1:24" ht="30" x14ac:dyDescent="0.25">
      <c r="A1389" s="77">
        <f>VLOOKUP(C1389,'BU and Control BU Listing'!A:E,5,FALSE)</f>
        <v>72000</v>
      </c>
      <c r="B1389" s="80" t="s">
        <v>4699</v>
      </c>
      <c r="C1389" s="22" t="str">
        <f t="shared" si="231"/>
        <v>70700</v>
      </c>
      <c r="D1389" s="22" t="str">
        <f t="shared" si="232"/>
        <v>02870</v>
      </c>
      <c r="E1389" s="21" t="str">
        <f>VLOOKUP(B1389,'Table A as of March 2024'!A:G,7,FALSE)</f>
        <v>Central VA Training Center</v>
      </c>
      <c r="F1389" s="21" t="str">
        <f>VLOOKUP(B1389,'Table A as of March 2024'!A:H,8,FALSE)</f>
        <v>Surp Suppy/Equip Sale-GF-NonHE</v>
      </c>
      <c r="G1389" s="11" t="str">
        <f>VLOOKUP(B1389,'Table A as of March 2024'!A:I,9,FALSE)</f>
        <v>100</v>
      </c>
      <c r="H1389" t="str">
        <f>VLOOKUP(B1389,'Table A as of March 2024'!A:L,12,FALSE)</f>
        <v>No</v>
      </c>
      <c r="I1389" s="9" t="str">
        <f>VLOOKUP(B1389,'Table A as of March 2024'!A:M,13,FALSE)</f>
        <v>U</v>
      </c>
      <c r="J1389" t="str">
        <f>VLOOKUP(B1389,'Table A as of March 2024'!A:O,15,FALSE)</f>
        <v>A</v>
      </c>
      <c r="K1389" t="str">
        <f>VLOOKUP(G1389,'ACFR Class Vlookup'!A:B,2,FALSE)</f>
        <v>Governmental</v>
      </c>
      <c r="L1389" s="1" t="str">
        <f>VLOOKUP(D1389,'Fund Information'!A:F,6,FALSE)</f>
        <v>Accounts for sale of surplus supplies and equipment purchased with General Funds for Non Higher Ed agencies.</v>
      </c>
      <c r="M1389" s="6" t="str">
        <f t="shared" si="233"/>
        <v>N/A</v>
      </c>
      <c r="N1389" s="6" t="s">
        <v>2886</v>
      </c>
      <c r="O1389" s="6" t="str">
        <f t="shared" si="234"/>
        <v>N/A</v>
      </c>
      <c r="P1389" s="5" t="s">
        <v>2886</v>
      </c>
      <c r="Q1389" s="6" t="str">
        <f t="shared" si="235"/>
        <v>N/A</v>
      </c>
      <c r="R1389" s="7" t="str">
        <f t="shared" si="236"/>
        <v>No</v>
      </c>
      <c r="S1389" s="5" t="str">
        <f t="shared" si="237"/>
        <v>Answer Required</v>
      </c>
      <c r="T1389" s="6" t="str">
        <f t="shared" si="238"/>
        <v>N/A</v>
      </c>
      <c r="U1389" s="7" t="str">
        <f t="shared" si="239"/>
        <v>No</v>
      </c>
      <c r="V1389" s="5" t="str">
        <f t="shared" si="240"/>
        <v>Answer Required</v>
      </c>
      <c r="W1389" s="6" t="str">
        <f t="shared" si="241"/>
        <v>N/A</v>
      </c>
      <c r="X1389" s="5" t="s">
        <v>2886</v>
      </c>
    </row>
    <row r="1390" spans="1:24" ht="30" x14ac:dyDescent="0.25">
      <c r="A1390" s="77">
        <f>VLOOKUP(C1390,'BU and Control BU Listing'!A:E,5,FALSE)</f>
        <v>72000</v>
      </c>
      <c r="B1390" s="80" t="s">
        <v>4700</v>
      </c>
      <c r="C1390" s="22" t="str">
        <f t="shared" si="231"/>
        <v>70700</v>
      </c>
      <c r="D1390" s="22" t="str">
        <f t="shared" si="232"/>
        <v>02880</v>
      </c>
      <c r="E1390" s="21" t="str">
        <f>VLOOKUP(B1390,'Table A as of March 2024'!A:G,7,FALSE)</f>
        <v>Central VA Training Center</v>
      </c>
      <c r="F1390" s="21" t="str">
        <f>VLOOKUP(B1390,'Table A as of March 2024'!A:H,8,FALSE)</f>
        <v>Surp Supply/Equip-NonGF-NonHE</v>
      </c>
      <c r="G1390" s="11" t="str">
        <f>VLOOKUP(B1390,'Table A as of March 2024'!A:I,9,FALSE)</f>
        <v>100</v>
      </c>
      <c r="H1390" t="str">
        <f>VLOOKUP(B1390,'Table A as of March 2024'!A:L,12,FALSE)</f>
        <v>No</v>
      </c>
      <c r="I1390" s="9" t="str">
        <f>VLOOKUP(B1390,'Table A as of March 2024'!A:M,13,FALSE)</f>
        <v>U</v>
      </c>
      <c r="J1390" t="str">
        <f>VLOOKUP(B1390,'Table A as of March 2024'!A:O,15,FALSE)</f>
        <v>A</v>
      </c>
      <c r="K1390" t="str">
        <f>VLOOKUP(G1390,'ACFR Class Vlookup'!A:B,2,FALSE)</f>
        <v>Governmental</v>
      </c>
      <c r="L1390" s="1" t="str">
        <f>VLOOKUP(D1390,'Fund Information'!A:F,6,FALSE)</f>
        <v>Accounts for sale of surplus supplies and equipment purchased with Non General Funds for Non Higher Ed agencies.</v>
      </c>
      <c r="M1390" s="6" t="str">
        <f t="shared" si="233"/>
        <v>N/A</v>
      </c>
      <c r="N1390" s="6" t="s">
        <v>2886</v>
      </c>
      <c r="O1390" s="6" t="str">
        <f t="shared" si="234"/>
        <v>N/A</v>
      </c>
      <c r="P1390" s="5" t="s">
        <v>2886</v>
      </c>
      <c r="Q1390" s="6" t="str">
        <f t="shared" si="235"/>
        <v>N/A</v>
      </c>
      <c r="R1390" s="7" t="str">
        <f t="shared" si="236"/>
        <v>No</v>
      </c>
      <c r="S1390" s="5" t="str">
        <f t="shared" si="237"/>
        <v>Answer Required</v>
      </c>
      <c r="T1390" s="6" t="str">
        <f t="shared" si="238"/>
        <v>N/A</v>
      </c>
      <c r="U1390" s="7" t="str">
        <f t="shared" si="239"/>
        <v>No</v>
      </c>
      <c r="V1390" s="5" t="str">
        <f t="shared" si="240"/>
        <v>Answer Required</v>
      </c>
      <c r="W1390" s="6" t="str">
        <f t="shared" si="241"/>
        <v>N/A</v>
      </c>
      <c r="X1390" s="5" t="s">
        <v>2886</v>
      </c>
    </row>
    <row r="1391" spans="1:24" ht="30" x14ac:dyDescent="0.25">
      <c r="A1391" s="77">
        <f>VLOOKUP(C1391,'BU and Control BU Listing'!A:E,5,FALSE)</f>
        <v>72000</v>
      </c>
      <c r="B1391" s="80" t="s">
        <v>4701</v>
      </c>
      <c r="C1391" s="22" t="str">
        <f t="shared" si="231"/>
        <v>70700</v>
      </c>
      <c r="D1391" s="22" t="str">
        <f t="shared" si="232"/>
        <v>02900</v>
      </c>
      <c r="E1391" s="21" t="str">
        <f>VLOOKUP(B1391,'Table A as of March 2024'!A:G,7,FALSE)</f>
        <v>Central VA Training Center</v>
      </c>
      <c r="F1391" s="21" t="str">
        <f>VLOOKUP(B1391,'Table A as of March 2024'!A:H,8,FALSE)</f>
        <v>Insurance Recovery</v>
      </c>
      <c r="G1391" s="11" t="str">
        <f>VLOOKUP(B1391,'Table A as of March 2024'!A:I,9,FALSE)</f>
        <v>105</v>
      </c>
      <c r="H1391" t="str">
        <f>VLOOKUP(B1391,'Table A as of March 2024'!A:L,12,FALSE)</f>
        <v>No</v>
      </c>
      <c r="I1391" s="9" t="str">
        <f>VLOOKUP(B1391,'Table A as of March 2024'!A:M,13,FALSE)</f>
        <v>U</v>
      </c>
      <c r="J1391" t="str">
        <f>VLOOKUP(B1391,'Table A as of March 2024'!A:O,15,FALSE)</f>
        <v>C</v>
      </c>
      <c r="K1391" t="str">
        <f>VLOOKUP(G1391,'ACFR Class Vlookup'!A:B,2,FALSE)</f>
        <v>Governmental</v>
      </c>
      <c r="L1391" s="1" t="str">
        <f>VLOOKUP(D1391,'Fund Information'!A:F,6,FALSE)</f>
        <v>Accounts for insurance proceeds received when an insured item is damaged.</v>
      </c>
      <c r="M1391" s="6" t="str">
        <f t="shared" si="233"/>
        <v>N/A</v>
      </c>
      <c r="N1391" s="6" t="s">
        <v>2886</v>
      </c>
      <c r="O1391" s="6" t="str">
        <f t="shared" si="234"/>
        <v>N/A</v>
      </c>
      <c r="P1391" s="5" t="s">
        <v>2886</v>
      </c>
      <c r="Q1391" s="6" t="str">
        <f t="shared" si="235"/>
        <v>N/A</v>
      </c>
      <c r="R1391" s="7" t="str">
        <f t="shared" si="236"/>
        <v>No</v>
      </c>
      <c r="S1391" s="5" t="str">
        <f t="shared" si="237"/>
        <v>Answer Required</v>
      </c>
      <c r="T1391" s="6" t="str">
        <f t="shared" si="238"/>
        <v>N/A</v>
      </c>
      <c r="U1391" s="7" t="str">
        <f t="shared" si="239"/>
        <v>Yes</v>
      </c>
      <c r="V1391" s="5" t="str">
        <f t="shared" si="240"/>
        <v>Answer Required</v>
      </c>
      <c r="W1391" s="6" t="str">
        <f t="shared" si="241"/>
        <v>N/A</v>
      </c>
      <c r="X1391" s="5" t="s">
        <v>2886</v>
      </c>
    </row>
    <row r="1392" spans="1:24" x14ac:dyDescent="0.25">
      <c r="A1392" s="77">
        <f>VLOOKUP(C1392,'BU and Control BU Listing'!A:E,5,FALSE)</f>
        <v>72000</v>
      </c>
      <c r="B1392" s="80" t="s">
        <v>4703</v>
      </c>
      <c r="C1392" s="22" t="str">
        <f t="shared" si="231"/>
        <v>70800</v>
      </c>
      <c r="D1392" s="22" t="str">
        <f t="shared" si="232"/>
        <v>01000</v>
      </c>
      <c r="E1392" s="21" t="str">
        <f>VLOOKUP(B1392,'Table A as of March 2024'!A:G,7,FALSE)</f>
        <v>Center Children &amp; Adolescents</v>
      </c>
      <c r="F1392" s="21" t="str">
        <f>VLOOKUP(B1392,'Table A as of March 2024'!A:H,8,FALSE)</f>
        <v>General Fund</v>
      </c>
      <c r="G1392" s="11" t="str">
        <f>VLOOKUP(B1392,'Table A as of March 2024'!A:I,9,FALSE)</f>
        <v>100</v>
      </c>
      <c r="H1392" t="str">
        <f>VLOOKUP(B1392,'Table A as of March 2024'!A:L,12,FALSE)</f>
        <v>No</v>
      </c>
      <c r="I1392" s="9" t="str">
        <f>VLOOKUP(B1392,'Table A as of March 2024'!A:M,13,FALSE)</f>
        <v>G</v>
      </c>
      <c r="J1392" t="str">
        <f>VLOOKUP(B1392,'Table A as of March 2024'!A:O,15,FALSE)</f>
        <v>U</v>
      </c>
      <c r="K1392" t="str">
        <f>VLOOKUP(G1392,'ACFR Class Vlookup'!A:B,2,FALSE)</f>
        <v>Governmental</v>
      </c>
      <c r="L1392" s="1" t="str">
        <f>VLOOKUP(D1392,'Fund Information'!A:F,6,FALSE)</f>
        <v>General Fund</v>
      </c>
      <c r="M1392" s="6" t="str">
        <f t="shared" si="233"/>
        <v>N/A</v>
      </c>
      <c r="N1392" s="6" t="s">
        <v>2886</v>
      </c>
      <c r="O1392" s="6" t="str">
        <f t="shared" si="234"/>
        <v>N/A</v>
      </c>
      <c r="P1392" s="5" t="s">
        <v>2886</v>
      </c>
      <c r="Q1392" s="6" t="str">
        <f t="shared" si="235"/>
        <v>N/A</v>
      </c>
      <c r="R1392" s="7" t="str">
        <f t="shared" si="236"/>
        <v>No</v>
      </c>
      <c r="S1392" s="5" t="str">
        <f t="shared" si="237"/>
        <v>Answer Required</v>
      </c>
      <c r="T1392" s="6" t="str">
        <f t="shared" si="238"/>
        <v>N/A</v>
      </c>
      <c r="U1392" s="7" t="str">
        <f t="shared" si="239"/>
        <v>No</v>
      </c>
      <c r="V1392" s="5" t="str">
        <f t="shared" si="240"/>
        <v>Answer Required</v>
      </c>
      <c r="W1392" s="6" t="str">
        <f t="shared" si="241"/>
        <v>N/A</v>
      </c>
      <c r="X1392" s="5" t="s">
        <v>2886</v>
      </c>
    </row>
    <row r="1393" spans="1:24" ht="90" x14ac:dyDescent="0.25">
      <c r="A1393" s="77">
        <f>VLOOKUP(C1393,'BU and Control BU Listing'!A:E,5,FALSE)</f>
        <v>72000</v>
      </c>
      <c r="B1393" s="80" t="s">
        <v>4704</v>
      </c>
      <c r="C1393" s="22" t="str">
        <f t="shared" si="231"/>
        <v>70800</v>
      </c>
      <c r="D1393" s="22" t="str">
        <f t="shared" si="232"/>
        <v>02003</v>
      </c>
      <c r="E1393" s="21" t="str">
        <f>VLOOKUP(B1393,'Table A as of March 2024'!A:G,7,FALSE)</f>
        <v>Center Children &amp; Adolescents</v>
      </c>
      <c r="F1393" s="21" t="str">
        <f>VLOOKUP(B1393,'Table A as of March 2024'!A:H,8,FALSE)</f>
        <v>DBHDS Special Revenue Fund</v>
      </c>
      <c r="G1393" s="11" t="str">
        <f>VLOOKUP(B1393,'Table A as of March 2024'!A:I,9,FALSE)</f>
        <v>115</v>
      </c>
      <c r="H1393" t="str">
        <f>VLOOKUP(B1393,'Table A as of March 2024'!A:L,12,FALSE)</f>
        <v>No</v>
      </c>
      <c r="I1393" s="9" t="str">
        <f>VLOOKUP(B1393,'Table A as of March 2024'!A:M,13,FALSE)</f>
        <v>U</v>
      </c>
      <c r="J1393" t="str">
        <f>VLOOKUP(B1393,'Table A as of March 2024'!A:O,15,FALSE)</f>
        <v>C</v>
      </c>
      <c r="K1393" t="str">
        <f>VLOOKUP(G1393,'ACFR Class Vlookup'!A:B,2,FALSE)</f>
        <v>Governmental</v>
      </c>
      <c r="L1393" s="1" t="str">
        <f>VLOOKUP(D1393,'Fund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393" s="6" t="str">
        <f t="shared" si="233"/>
        <v>N/A</v>
      </c>
      <c r="N1393" s="6" t="s">
        <v>2886</v>
      </c>
      <c r="O1393" s="6" t="str">
        <f t="shared" si="234"/>
        <v>N/A</v>
      </c>
      <c r="P1393" s="5" t="s">
        <v>2886</v>
      </c>
      <c r="Q1393" s="6" t="str">
        <f t="shared" si="235"/>
        <v>N/A</v>
      </c>
      <c r="R1393" s="7" t="str">
        <f t="shared" si="236"/>
        <v>No</v>
      </c>
      <c r="S1393" s="5" t="str">
        <f t="shared" si="237"/>
        <v>Answer Required</v>
      </c>
      <c r="T1393" s="6" t="str">
        <f t="shared" si="238"/>
        <v>N/A</v>
      </c>
      <c r="U1393" s="7" t="str">
        <f t="shared" si="239"/>
        <v>Yes</v>
      </c>
      <c r="V1393" s="5" t="str">
        <f t="shared" si="240"/>
        <v>Answer Required</v>
      </c>
      <c r="W1393" s="6" t="str">
        <f t="shared" si="241"/>
        <v>N/A</v>
      </c>
      <c r="X1393" s="5" t="s">
        <v>2886</v>
      </c>
    </row>
    <row r="1394" spans="1:24" x14ac:dyDescent="0.25">
      <c r="A1394" s="77">
        <f>VLOOKUP(C1394,'BU and Control BU Listing'!A:E,5,FALSE)</f>
        <v>72000</v>
      </c>
      <c r="B1394" s="80" t="s">
        <v>4705</v>
      </c>
      <c r="C1394" s="22" t="str">
        <f t="shared" si="231"/>
        <v>70800</v>
      </c>
      <c r="D1394" s="22" t="str">
        <f t="shared" si="232"/>
        <v>02860</v>
      </c>
      <c r="E1394" s="21" t="str">
        <f>VLOOKUP(B1394,'Table A as of March 2024'!A:G,7,FALSE)</f>
        <v>Center Children &amp; Adolescents</v>
      </c>
      <c r="F1394" s="21" t="str">
        <f>VLOOKUP(B1394,'Table A as of March 2024'!A:H,8,FALSE)</f>
        <v>Recycl Mtrl Sales-Nongen/NonHE</v>
      </c>
      <c r="G1394" s="11" t="str">
        <f>VLOOKUP(B1394,'Table A as of March 2024'!A:I,9,FALSE)</f>
        <v>100</v>
      </c>
      <c r="H1394" t="str">
        <f>VLOOKUP(B1394,'Table A as of March 2024'!A:L,12,FALSE)</f>
        <v>No</v>
      </c>
      <c r="I1394" s="9" t="str">
        <f>VLOOKUP(B1394,'Table A as of March 2024'!A:M,13,FALSE)</f>
        <v>U</v>
      </c>
      <c r="J1394" t="str">
        <f>VLOOKUP(B1394,'Table A as of March 2024'!A:O,15,FALSE)</f>
        <v>A</v>
      </c>
      <c r="K1394" t="str">
        <f>VLOOKUP(G1394,'ACFR Class Vlookup'!A:B,2,FALSE)</f>
        <v>Governmental</v>
      </c>
      <c r="L1394" s="1" t="str">
        <f>VLOOKUP(D1394,'Fund Information'!A:F,6,FALSE)</f>
        <v>Accounts for recyclable material sales.</v>
      </c>
      <c r="M1394" s="6" t="str">
        <f t="shared" si="233"/>
        <v>N/A</v>
      </c>
      <c r="N1394" s="6" t="s">
        <v>2886</v>
      </c>
      <c r="O1394" s="6" t="str">
        <f t="shared" si="234"/>
        <v>N/A</v>
      </c>
      <c r="P1394" s="5" t="s">
        <v>2886</v>
      </c>
      <c r="Q1394" s="6" t="str">
        <f t="shared" si="235"/>
        <v>N/A</v>
      </c>
      <c r="R1394" s="7" t="str">
        <f t="shared" si="236"/>
        <v>No</v>
      </c>
      <c r="S1394" s="5" t="str">
        <f t="shared" si="237"/>
        <v>Answer Required</v>
      </c>
      <c r="T1394" s="6" t="str">
        <f t="shared" si="238"/>
        <v>N/A</v>
      </c>
      <c r="U1394" s="7" t="str">
        <f t="shared" si="239"/>
        <v>No</v>
      </c>
      <c r="V1394" s="5" t="str">
        <f t="shared" si="240"/>
        <v>Answer Required</v>
      </c>
      <c r="W1394" s="6" t="str">
        <f t="shared" si="241"/>
        <v>N/A</v>
      </c>
      <c r="X1394" s="5" t="s">
        <v>2886</v>
      </c>
    </row>
    <row r="1395" spans="1:24" ht="30" x14ac:dyDescent="0.25">
      <c r="A1395" s="77">
        <f>VLOOKUP(C1395,'BU and Control BU Listing'!A:E,5,FALSE)</f>
        <v>72000</v>
      </c>
      <c r="B1395" s="80" t="s">
        <v>4706</v>
      </c>
      <c r="C1395" s="22" t="str">
        <f t="shared" si="231"/>
        <v>70800</v>
      </c>
      <c r="D1395" s="22" t="str">
        <f t="shared" si="232"/>
        <v>02870</v>
      </c>
      <c r="E1395" s="21" t="str">
        <f>VLOOKUP(B1395,'Table A as of March 2024'!A:G,7,FALSE)</f>
        <v>Center Children &amp; Adolescents</v>
      </c>
      <c r="F1395" s="21" t="str">
        <f>VLOOKUP(B1395,'Table A as of March 2024'!A:H,8,FALSE)</f>
        <v>Surp Suppy/Equip Sale-GF-NonHE</v>
      </c>
      <c r="G1395" s="11" t="str">
        <f>VLOOKUP(B1395,'Table A as of March 2024'!A:I,9,FALSE)</f>
        <v>100</v>
      </c>
      <c r="H1395" t="str">
        <f>VLOOKUP(B1395,'Table A as of March 2024'!A:L,12,FALSE)</f>
        <v>No</v>
      </c>
      <c r="I1395" s="9" t="str">
        <f>VLOOKUP(B1395,'Table A as of March 2024'!A:M,13,FALSE)</f>
        <v>U</v>
      </c>
      <c r="J1395" t="str">
        <f>VLOOKUP(B1395,'Table A as of March 2024'!A:O,15,FALSE)</f>
        <v>A</v>
      </c>
      <c r="K1395" t="str">
        <f>VLOOKUP(G1395,'ACFR Class Vlookup'!A:B,2,FALSE)</f>
        <v>Governmental</v>
      </c>
      <c r="L1395" s="1" t="str">
        <f>VLOOKUP(D1395,'Fund Information'!A:F,6,FALSE)</f>
        <v>Accounts for sale of surplus supplies and equipment purchased with General Funds for Non Higher Ed agencies.</v>
      </c>
      <c r="M1395" s="6" t="str">
        <f t="shared" si="233"/>
        <v>N/A</v>
      </c>
      <c r="N1395" s="6" t="s">
        <v>2886</v>
      </c>
      <c r="O1395" s="6" t="str">
        <f t="shared" si="234"/>
        <v>N/A</v>
      </c>
      <c r="P1395" s="5" t="s">
        <v>2886</v>
      </c>
      <c r="Q1395" s="6" t="str">
        <f t="shared" si="235"/>
        <v>N/A</v>
      </c>
      <c r="R1395" s="7" t="str">
        <f t="shared" si="236"/>
        <v>No</v>
      </c>
      <c r="S1395" s="5" t="str">
        <f t="shared" si="237"/>
        <v>Answer Required</v>
      </c>
      <c r="T1395" s="6" t="str">
        <f t="shared" si="238"/>
        <v>N/A</v>
      </c>
      <c r="U1395" s="7" t="str">
        <f t="shared" si="239"/>
        <v>No</v>
      </c>
      <c r="V1395" s="5" t="str">
        <f t="shared" si="240"/>
        <v>Answer Required</v>
      </c>
      <c r="W1395" s="6" t="str">
        <f t="shared" si="241"/>
        <v>N/A</v>
      </c>
      <c r="X1395" s="5" t="s">
        <v>2886</v>
      </c>
    </row>
    <row r="1396" spans="1:24" x14ac:dyDescent="0.25">
      <c r="A1396" s="77">
        <f>VLOOKUP(C1396,'BU and Control BU Listing'!A:E,5,FALSE)</f>
        <v>72000</v>
      </c>
      <c r="B1396" s="80" t="s">
        <v>4707</v>
      </c>
      <c r="C1396" s="22" t="str">
        <f t="shared" si="231"/>
        <v>70800</v>
      </c>
      <c r="D1396" s="22" t="str">
        <f t="shared" si="232"/>
        <v>10000</v>
      </c>
      <c r="E1396" s="21" t="str">
        <f>VLOOKUP(B1396,'Table A as of March 2024'!A:G,7,FALSE)</f>
        <v>Center Children &amp; Adolescents</v>
      </c>
      <c r="F1396" s="21" t="str">
        <f>VLOOKUP(B1396,'Table A as of March 2024'!A:H,8,FALSE)</f>
        <v>Federal Trust</v>
      </c>
      <c r="G1396" s="11" t="str">
        <f>VLOOKUP(B1396,'Table A as of March 2024'!A:I,9,FALSE)</f>
        <v>120</v>
      </c>
      <c r="H1396" t="str">
        <f>VLOOKUP(B1396,'Table A as of March 2024'!A:L,12,FALSE)</f>
        <v>No</v>
      </c>
      <c r="I1396" s="9" t="str">
        <f>VLOOKUP(B1396,'Table A as of March 2024'!A:M,13,FALSE)</f>
        <v>R</v>
      </c>
      <c r="J1396" t="str">
        <f>VLOOKUP(B1396,'Table A as of March 2024'!A:O,15,FALSE)</f>
        <v>R</v>
      </c>
      <c r="K1396" t="str">
        <f>VLOOKUP(G1396,'ACFR Class Vlookup'!A:B,2,FALSE)</f>
        <v>Governmental</v>
      </c>
      <c r="L1396" s="1" t="str">
        <f>VLOOKUP(D1396,'Fund Information'!A:F,6,FALSE)</f>
        <v>This fund accounts for Federal funds.</v>
      </c>
      <c r="M1396" s="6" t="str">
        <f t="shared" si="233"/>
        <v>N/A</v>
      </c>
      <c r="N1396" s="6" t="s">
        <v>2886</v>
      </c>
      <c r="O1396" s="6" t="str">
        <f t="shared" si="234"/>
        <v>N/A</v>
      </c>
      <c r="P1396" s="5" t="s">
        <v>2886</v>
      </c>
      <c r="Q1396" s="6" t="str">
        <f t="shared" si="235"/>
        <v>N/A</v>
      </c>
      <c r="R1396" s="7" t="str">
        <f t="shared" si="236"/>
        <v>Yes</v>
      </c>
      <c r="S1396" s="5" t="str">
        <f t="shared" si="237"/>
        <v>Answer Required</v>
      </c>
      <c r="T1396" s="6" t="str">
        <f t="shared" si="238"/>
        <v>N/A</v>
      </c>
      <c r="U1396" s="7" t="str">
        <f t="shared" si="239"/>
        <v>No</v>
      </c>
      <c r="V1396" s="5" t="str">
        <f t="shared" si="240"/>
        <v>Answer Required</v>
      </c>
      <c r="W1396" s="6" t="str">
        <f t="shared" si="241"/>
        <v>N/A</v>
      </c>
      <c r="X1396" s="5" t="s">
        <v>2886</v>
      </c>
    </row>
    <row r="1397" spans="1:24" ht="165" x14ac:dyDescent="0.25">
      <c r="A1397" s="77">
        <f>VLOOKUP(C1397,'BU and Control BU Listing'!A:E,5,FALSE)</f>
        <v>72000</v>
      </c>
      <c r="B1397" s="80" t="s">
        <v>6002</v>
      </c>
      <c r="C1397" s="22" t="str">
        <f t="shared" si="231"/>
        <v>70800</v>
      </c>
      <c r="D1397" s="22" t="str">
        <f t="shared" si="232"/>
        <v>10110</v>
      </c>
      <c r="E1397" s="21" t="str">
        <f>VLOOKUP(B1397,'Table A as of March 2024'!A:G,7,FALSE)</f>
        <v>Center Children &amp; Adolescents</v>
      </c>
      <c r="F1397" s="21" t="str">
        <f>VLOOKUP(B1397,'Table A as of March 2024'!A:H,8,FALSE)</f>
        <v>CARESActRlfFd–General-COVID-19</v>
      </c>
      <c r="G1397" s="11" t="str">
        <f>VLOOKUP(B1397,'Table A as of March 2024'!A:I,9,FALSE)</f>
        <v>120</v>
      </c>
      <c r="H1397" t="str">
        <f>VLOOKUP(B1397,'Table A as of March 2024'!A:L,12,FALSE)</f>
        <v>No</v>
      </c>
      <c r="I1397" s="9" t="str">
        <f>VLOOKUP(B1397,'Table A as of March 2024'!A:M,13,FALSE)</f>
        <v>V</v>
      </c>
      <c r="J1397" t="str">
        <f>VLOOKUP(B1397,'Table A as of March 2024'!A:O,15,FALSE)</f>
        <v>R</v>
      </c>
      <c r="K1397" t="str">
        <f>VLOOKUP(G1397,'ACFR Class Vlookup'!A:B,2,FALSE)</f>
        <v>Governmental</v>
      </c>
      <c r="L1397" s="1" t="str">
        <f>VLOOKUP(D1397,'Fund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397" s="6" t="str">
        <f t="shared" si="233"/>
        <v>N/A</v>
      </c>
      <c r="N1397" s="6" t="s">
        <v>2886</v>
      </c>
      <c r="O1397" s="6" t="str">
        <f t="shared" si="234"/>
        <v>N/A</v>
      </c>
      <c r="P1397" s="5" t="s">
        <v>2886</v>
      </c>
      <c r="Q1397" s="6" t="str">
        <f t="shared" si="235"/>
        <v>N/A</v>
      </c>
      <c r="R1397" s="7" t="str">
        <f t="shared" si="236"/>
        <v>Yes</v>
      </c>
      <c r="S1397" s="5" t="str">
        <f t="shared" si="237"/>
        <v>Answer Required</v>
      </c>
      <c r="T1397" s="6" t="str">
        <f t="shared" si="238"/>
        <v>N/A</v>
      </c>
      <c r="U1397" s="7" t="str">
        <f t="shared" si="239"/>
        <v>No</v>
      </c>
      <c r="V1397" s="5" t="str">
        <f t="shared" si="240"/>
        <v>Answer Required</v>
      </c>
      <c r="W1397" s="6" t="str">
        <f t="shared" si="241"/>
        <v>N/A</v>
      </c>
      <c r="X1397" s="5" t="s">
        <v>2886</v>
      </c>
    </row>
    <row r="1398" spans="1:24" ht="165" x14ac:dyDescent="0.25">
      <c r="A1398" s="77">
        <f>VLOOKUP(C1398,'BU and Control BU Listing'!A:E,5,FALSE)</f>
        <v>72000</v>
      </c>
      <c r="B1398" s="80" t="s">
        <v>8280</v>
      </c>
      <c r="C1398" s="22" t="str">
        <f t="shared" si="231"/>
        <v>70800</v>
      </c>
      <c r="D1398" s="22" t="str">
        <f t="shared" si="232"/>
        <v>12110</v>
      </c>
      <c r="E1398" s="21" t="str">
        <f>VLOOKUP(B1398,'Table A as of March 2024'!A:G,7,FALSE)</f>
        <v>Center Children &amp; Adolescents</v>
      </c>
      <c r="F1398" s="21" t="str">
        <f>VLOOKUP(B1398,'Table A as of March 2024'!A:H,8,FALSE)</f>
        <v>ARP-CrvStLoclFisRecFd-COVID-19</v>
      </c>
      <c r="G1398" s="11" t="str">
        <f>VLOOKUP(B1398,'Table A as of March 2024'!A:I,9,FALSE)</f>
        <v>120</v>
      </c>
      <c r="H1398" t="str">
        <f>VLOOKUP(B1398,'Table A as of March 2024'!A:L,12,FALSE)</f>
        <v>No</v>
      </c>
      <c r="I1398" s="9" t="str">
        <f>VLOOKUP(B1398,'Table A as of March 2024'!A:M,13,FALSE)</f>
        <v>V</v>
      </c>
      <c r="J1398" t="str">
        <f>VLOOKUP(B1398,'Table A as of March 2024'!A:O,15,FALSE)</f>
        <v>R</v>
      </c>
      <c r="K1398" t="str">
        <f>VLOOKUP(G1398,'ACFR Class Vlookup'!A:B,2,FALSE)</f>
        <v>Governmental</v>
      </c>
      <c r="L1398" s="1" t="str">
        <f>VLOOKUP(D1398,'Fund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398" s="6" t="str">
        <f t="shared" si="233"/>
        <v>N/A</v>
      </c>
      <c r="N1398" s="6" t="s">
        <v>2886</v>
      </c>
      <c r="O1398" s="6" t="str">
        <f t="shared" si="234"/>
        <v>N/A</v>
      </c>
      <c r="P1398" s="5" t="s">
        <v>2886</v>
      </c>
      <c r="Q1398" s="6" t="str">
        <f t="shared" si="235"/>
        <v>N/A</v>
      </c>
      <c r="R1398" s="7" t="str">
        <f t="shared" si="236"/>
        <v>Yes</v>
      </c>
      <c r="S1398" s="5" t="str">
        <f t="shared" si="237"/>
        <v>Answer Required</v>
      </c>
      <c r="T1398" s="6" t="str">
        <f t="shared" si="238"/>
        <v>N/A</v>
      </c>
      <c r="U1398" s="7" t="str">
        <f t="shared" si="239"/>
        <v>No</v>
      </c>
      <c r="V1398" s="5" t="str">
        <f t="shared" si="240"/>
        <v>Answer Required</v>
      </c>
      <c r="W1398" s="6" t="str">
        <f t="shared" si="241"/>
        <v>N/A</v>
      </c>
      <c r="X1398" s="5" t="s">
        <v>2886</v>
      </c>
    </row>
    <row r="1399" spans="1:24" ht="105" x14ac:dyDescent="0.25">
      <c r="A1399" s="77">
        <f>VLOOKUP(C1399,'BU and Control BU Listing'!A:E,5,FALSE)</f>
        <v>72000</v>
      </c>
      <c r="B1399" s="80" t="s">
        <v>8281</v>
      </c>
      <c r="C1399" s="22" t="str">
        <f t="shared" si="231"/>
        <v>70800</v>
      </c>
      <c r="D1399" s="22" t="str">
        <f t="shared" si="232"/>
        <v>12260</v>
      </c>
      <c r="E1399" s="21" t="str">
        <f>VLOOKUP(B1399,'Table A as of March 2024'!A:G,7,FALSE)</f>
        <v>Center Children &amp; Adolescents</v>
      </c>
      <c r="F1399" s="21" t="str">
        <f>VLOOKUP(B1399,'Table A as of March 2024'!A:H,8,FALSE)</f>
        <v>CN CACFP Emrgncy Csts-COVID-19</v>
      </c>
      <c r="G1399" s="11" t="str">
        <f>VLOOKUP(B1399,'Table A as of March 2024'!A:I,9,FALSE)</f>
        <v>120</v>
      </c>
      <c r="H1399" t="str">
        <f>VLOOKUP(B1399,'Table A as of March 2024'!A:L,12,FALSE)</f>
        <v>No</v>
      </c>
      <c r="I1399" s="9" t="str">
        <f>VLOOKUP(B1399,'Table A as of March 2024'!A:M,13,FALSE)</f>
        <v>V</v>
      </c>
      <c r="J1399" t="str">
        <f>VLOOKUP(B1399,'Table A as of March 2024'!A:O,15,FALSE)</f>
        <v>R</v>
      </c>
      <c r="K1399" t="str">
        <f>VLOOKUP(G1399,'ACFR Class Vlookup'!A:B,2,FALSE)</f>
        <v>Governmental</v>
      </c>
      <c r="L1399" s="1" t="str">
        <f>VLOOKUP(D1399,'Fund Information'!A:F,6,FALSE)</f>
        <v>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v>
      </c>
      <c r="M1399" s="6" t="str">
        <f t="shared" si="233"/>
        <v>N/A</v>
      </c>
      <c r="N1399" s="6" t="s">
        <v>2886</v>
      </c>
      <c r="O1399" s="6" t="str">
        <f t="shared" si="234"/>
        <v>N/A</v>
      </c>
      <c r="P1399" s="5" t="s">
        <v>2886</v>
      </c>
      <c r="Q1399" s="6" t="str">
        <f t="shared" si="235"/>
        <v>N/A</v>
      </c>
      <c r="R1399" s="7" t="str">
        <f t="shared" si="236"/>
        <v>Yes</v>
      </c>
      <c r="S1399" s="5" t="str">
        <f t="shared" si="237"/>
        <v>Answer Required</v>
      </c>
      <c r="T1399" s="6" t="str">
        <f t="shared" si="238"/>
        <v>N/A</v>
      </c>
      <c r="U1399" s="7" t="str">
        <f t="shared" si="239"/>
        <v>No</v>
      </c>
      <c r="V1399" s="5" t="str">
        <f t="shared" si="240"/>
        <v>Answer Required</v>
      </c>
      <c r="W1399" s="6" t="str">
        <f t="shared" si="241"/>
        <v>N/A</v>
      </c>
      <c r="X1399" s="5" t="s">
        <v>2886</v>
      </c>
    </row>
    <row r="1400" spans="1:24" x14ac:dyDescent="0.25">
      <c r="A1400" s="77">
        <f>VLOOKUP(C1400,'BU and Control BU Listing'!A:E,5,FALSE)</f>
        <v>70100</v>
      </c>
      <c r="B1400" s="80" t="s">
        <v>4709</v>
      </c>
      <c r="C1400" s="22" t="str">
        <f t="shared" si="231"/>
        <v>70900</v>
      </c>
      <c r="D1400" s="22" t="str">
        <f t="shared" si="232"/>
        <v>01000</v>
      </c>
      <c r="E1400" s="21" t="str">
        <f>VLOOKUP(B1400,'Table A as of March 2024'!A:G,7,FALSE)</f>
        <v>Powhatan Correctional Center</v>
      </c>
      <c r="F1400" s="21" t="str">
        <f>VLOOKUP(B1400,'Table A as of March 2024'!A:H,8,FALSE)</f>
        <v>General Fund</v>
      </c>
      <c r="G1400" s="11" t="str">
        <f>VLOOKUP(B1400,'Table A as of March 2024'!A:I,9,FALSE)</f>
        <v>100</v>
      </c>
      <c r="H1400" t="str">
        <f>VLOOKUP(B1400,'Table A as of March 2024'!A:L,12,FALSE)</f>
        <v>No</v>
      </c>
      <c r="I1400" s="9" t="str">
        <f>VLOOKUP(B1400,'Table A as of March 2024'!A:M,13,FALSE)</f>
        <v>G</v>
      </c>
      <c r="J1400" t="str">
        <f>VLOOKUP(B1400,'Table A as of March 2024'!A:O,15,FALSE)</f>
        <v>U</v>
      </c>
      <c r="K1400" t="str">
        <f>VLOOKUP(G1400,'ACFR Class Vlookup'!A:B,2,FALSE)</f>
        <v>Governmental</v>
      </c>
      <c r="L1400" s="1" t="str">
        <f>VLOOKUP(D1400,'Fund Information'!A:F,6,FALSE)</f>
        <v>General Fund</v>
      </c>
      <c r="M1400" s="6" t="str">
        <f t="shared" si="233"/>
        <v>N/A</v>
      </c>
      <c r="N1400" s="6" t="s">
        <v>2886</v>
      </c>
      <c r="O1400" s="6" t="str">
        <f t="shared" si="234"/>
        <v>N/A</v>
      </c>
      <c r="P1400" s="5" t="s">
        <v>2886</v>
      </c>
      <c r="Q1400" s="6" t="str">
        <f t="shared" si="235"/>
        <v>N/A</v>
      </c>
      <c r="R1400" s="7" t="str">
        <f t="shared" si="236"/>
        <v>No</v>
      </c>
      <c r="S1400" s="5" t="str">
        <f t="shared" si="237"/>
        <v>Answer Required</v>
      </c>
      <c r="T1400" s="6" t="str">
        <f t="shared" si="238"/>
        <v>N/A</v>
      </c>
      <c r="U1400" s="7" t="str">
        <f t="shared" si="239"/>
        <v>No</v>
      </c>
      <c r="V1400" s="5" t="str">
        <f t="shared" si="240"/>
        <v>Answer Required</v>
      </c>
      <c r="W1400" s="6" t="str">
        <f t="shared" si="241"/>
        <v>N/A</v>
      </c>
      <c r="X1400" s="5" t="s">
        <v>2886</v>
      </c>
    </row>
    <row r="1401" spans="1:24" ht="30" x14ac:dyDescent="0.25">
      <c r="A1401" s="77">
        <f>VLOOKUP(C1401,'BU and Control BU Listing'!A:E,5,FALSE)</f>
        <v>70100</v>
      </c>
      <c r="B1401" s="80" t="s">
        <v>4710</v>
      </c>
      <c r="C1401" s="22" t="str">
        <f t="shared" si="231"/>
        <v>70900</v>
      </c>
      <c r="D1401" s="22" t="str">
        <f t="shared" si="232"/>
        <v>02710</v>
      </c>
      <c r="E1401" s="21" t="str">
        <f>VLOOKUP(B1401,'Table A as of March 2024'!A:G,7,FALSE)</f>
        <v>Powhatan Correctional Center</v>
      </c>
      <c r="F1401" s="21" t="str">
        <f>VLOOKUP(B1401,'Table A as of March 2024'!A:H,8,FALSE)</f>
        <v>Central Garage Pool Vehicles</v>
      </c>
      <c r="G1401" s="11" t="str">
        <f>VLOOKUP(B1401,'Table A as of March 2024'!A:I,9,FALSE)</f>
        <v>100</v>
      </c>
      <c r="H1401" t="str">
        <f>VLOOKUP(B1401,'Table A as of March 2024'!A:L,12,FALSE)</f>
        <v>No</v>
      </c>
      <c r="I1401" s="9" t="str">
        <f>VLOOKUP(B1401,'Table A as of March 2024'!A:M,13,FALSE)</f>
        <v>U</v>
      </c>
      <c r="J1401" t="str">
        <f>VLOOKUP(B1401,'Table A as of March 2024'!A:O,15,FALSE)</f>
        <v>A</v>
      </c>
      <c r="K1401" t="str">
        <f>VLOOKUP(G1401,'ACFR Class Vlookup'!A:B,2,FALSE)</f>
        <v>Governmental</v>
      </c>
      <c r="L1401" s="1" t="str">
        <f>VLOOKUP(D1401,'Fund Information'!A:F,6,FALSE)</f>
        <v>State Central Garage Pool Vehicles - Accounts for fees paid for use of state vehicles.</v>
      </c>
      <c r="M1401" s="6" t="str">
        <f t="shared" si="233"/>
        <v>N/A</v>
      </c>
      <c r="N1401" s="6" t="s">
        <v>2886</v>
      </c>
      <c r="O1401" s="6" t="str">
        <f t="shared" si="234"/>
        <v>N/A</v>
      </c>
      <c r="P1401" s="5" t="s">
        <v>2886</v>
      </c>
      <c r="Q1401" s="6" t="str">
        <f t="shared" si="235"/>
        <v>N/A</v>
      </c>
      <c r="R1401" s="7" t="str">
        <f t="shared" si="236"/>
        <v>No</v>
      </c>
      <c r="S1401" s="5" t="str">
        <f t="shared" si="237"/>
        <v>Answer Required</v>
      </c>
      <c r="T1401" s="6" t="str">
        <f t="shared" si="238"/>
        <v>N/A</v>
      </c>
      <c r="U1401" s="7" t="str">
        <f t="shared" si="239"/>
        <v>No</v>
      </c>
      <c r="V1401" s="5" t="str">
        <f t="shared" si="240"/>
        <v>Answer Required</v>
      </c>
      <c r="W1401" s="6" t="str">
        <f t="shared" si="241"/>
        <v>N/A</v>
      </c>
      <c r="X1401" s="5" t="s">
        <v>2886</v>
      </c>
    </row>
    <row r="1402" spans="1:24" x14ac:dyDescent="0.25">
      <c r="A1402" s="77">
        <f>VLOOKUP(C1402,'BU and Control BU Listing'!A:E,5,FALSE)</f>
        <v>70100</v>
      </c>
      <c r="B1402" s="80" t="s">
        <v>4711</v>
      </c>
      <c r="C1402" s="22" t="str">
        <f t="shared" si="231"/>
        <v>70900</v>
      </c>
      <c r="D1402" s="22" t="str">
        <f t="shared" si="232"/>
        <v>02840</v>
      </c>
      <c r="E1402" s="21" t="str">
        <f>VLOOKUP(B1402,'Table A as of March 2024'!A:G,7,FALSE)</f>
        <v>Powhatan Correctional Center</v>
      </c>
      <c r="F1402" s="21" t="str">
        <f>VLOOKUP(B1402,'Table A as of March 2024'!A:H,8,FALSE)</f>
        <v>Recycl Mtrl Sales-Gen/NonHE</v>
      </c>
      <c r="G1402" s="11" t="str">
        <f>VLOOKUP(B1402,'Table A as of March 2024'!A:I,9,FALSE)</f>
        <v>100</v>
      </c>
      <c r="H1402" t="str">
        <f>VLOOKUP(B1402,'Table A as of March 2024'!A:L,12,FALSE)</f>
        <v>No</v>
      </c>
      <c r="I1402" s="9" t="str">
        <f>VLOOKUP(B1402,'Table A as of March 2024'!A:M,13,FALSE)</f>
        <v>U</v>
      </c>
      <c r="J1402" t="str">
        <f>VLOOKUP(B1402,'Table A as of March 2024'!A:O,15,FALSE)</f>
        <v>A</v>
      </c>
      <c r="K1402" t="str">
        <f>VLOOKUP(G1402,'ACFR Class Vlookup'!A:B,2,FALSE)</f>
        <v>Governmental</v>
      </c>
      <c r="L1402" s="1" t="str">
        <f>VLOOKUP(D1402,'Fund Information'!A:F,6,FALSE)</f>
        <v>Accounts for recyclable material sales.</v>
      </c>
      <c r="M1402" s="6" t="str">
        <f t="shared" si="233"/>
        <v>N/A</v>
      </c>
      <c r="N1402" s="6" t="s">
        <v>2886</v>
      </c>
      <c r="O1402" s="6" t="str">
        <f t="shared" si="234"/>
        <v>N/A</v>
      </c>
      <c r="P1402" s="5" t="s">
        <v>2886</v>
      </c>
      <c r="Q1402" s="6" t="str">
        <f t="shared" si="235"/>
        <v>N/A</v>
      </c>
      <c r="R1402" s="7" t="str">
        <f t="shared" si="236"/>
        <v>No</v>
      </c>
      <c r="S1402" s="5" t="str">
        <f t="shared" si="237"/>
        <v>Answer Required</v>
      </c>
      <c r="T1402" s="6" t="str">
        <f t="shared" si="238"/>
        <v>N/A</v>
      </c>
      <c r="U1402" s="7" t="str">
        <f t="shared" si="239"/>
        <v>No</v>
      </c>
      <c r="V1402" s="5" t="str">
        <f t="shared" si="240"/>
        <v>Answer Required</v>
      </c>
      <c r="W1402" s="6" t="str">
        <f t="shared" si="241"/>
        <v>N/A</v>
      </c>
      <c r="X1402" s="5" t="s">
        <v>2886</v>
      </c>
    </row>
    <row r="1403" spans="1:24" ht="30" x14ac:dyDescent="0.25">
      <c r="A1403" s="77">
        <f>VLOOKUP(C1403,'BU and Control BU Listing'!A:E,5,FALSE)</f>
        <v>70100</v>
      </c>
      <c r="B1403" s="80" t="s">
        <v>4712</v>
      </c>
      <c r="C1403" s="22" t="str">
        <f t="shared" si="231"/>
        <v>70900</v>
      </c>
      <c r="D1403" s="22" t="str">
        <f t="shared" si="232"/>
        <v>02870</v>
      </c>
      <c r="E1403" s="21" t="str">
        <f>VLOOKUP(B1403,'Table A as of March 2024'!A:G,7,FALSE)</f>
        <v>Powhatan Correctional Center</v>
      </c>
      <c r="F1403" s="21" t="str">
        <f>VLOOKUP(B1403,'Table A as of March 2024'!A:H,8,FALSE)</f>
        <v>Surp Suppy/Equip Sale-GF-NonHE</v>
      </c>
      <c r="G1403" s="11" t="str">
        <f>VLOOKUP(B1403,'Table A as of March 2024'!A:I,9,FALSE)</f>
        <v>100</v>
      </c>
      <c r="H1403" t="str">
        <f>VLOOKUP(B1403,'Table A as of March 2024'!A:L,12,FALSE)</f>
        <v>No</v>
      </c>
      <c r="I1403" s="9" t="str">
        <f>VLOOKUP(B1403,'Table A as of March 2024'!A:M,13,FALSE)</f>
        <v>U</v>
      </c>
      <c r="J1403" t="str">
        <f>VLOOKUP(B1403,'Table A as of March 2024'!A:O,15,FALSE)</f>
        <v>A</v>
      </c>
      <c r="K1403" t="str">
        <f>VLOOKUP(G1403,'ACFR Class Vlookup'!A:B,2,FALSE)</f>
        <v>Governmental</v>
      </c>
      <c r="L1403" s="1" t="str">
        <f>VLOOKUP(D1403,'Fund Information'!A:F,6,FALSE)</f>
        <v>Accounts for sale of surplus supplies and equipment purchased with General Funds for Non Higher Ed agencies.</v>
      </c>
      <c r="M1403" s="6" t="str">
        <f t="shared" si="233"/>
        <v>N/A</v>
      </c>
      <c r="N1403" s="6" t="s">
        <v>2886</v>
      </c>
      <c r="O1403" s="6" t="str">
        <f t="shared" si="234"/>
        <v>N/A</v>
      </c>
      <c r="P1403" s="5" t="s">
        <v>2886</v>
      </c>
      <c r="Q1403" s="6" t="str">
        <f t="shared" si="235"/>
        <v>N/A</v>
      </c>
      <c r="R1403" s="7" t="str">
        <f t="shared" si="236"/>
        <v>No</v>
      </c>
      <c r="S1403" s="5" t="str">
        <f t="shared" si="237"/>
        <v>Answer Required</v>
      </c>
      <c r="T1403" s="6" t="str">
        <f t="shared" si="238"/>
        <v>N/A</v>
      </c>
      <c r="U1403" s="7" t="str">
        <f t="shared" si="239"/>
        <v>No</v>
      </c>
      <c r="V1403" s="5" t="str">
        <f t="shared" si="240"/>
        <v>Answer Required</v>
      </c>
      <c r="W1403" s="6" t="str">
        <f t="shared" si="241"/>
        <v>N/A</v>
      </c>
      <c r="X1403" s="5" t="s">
        <v>2886</v>
      </c>
    </row>
    <row r="1404" spans="1:24" ht="30" x14ac:dyDescent="0.25">
      <c r="A1404" s="77">
        <f>VLOOKUP(C1404,'BU and Control BU Listing'!A:E,5,FALSE)</f>
        <v>71100</v>
      </c>
      <c r="B1404" s="80" t="s">
        <v>4714</v>
      </c>
      <c r="C1404" s="22" t="str">
        <f t="shared" si="231"/>
        <v>71100</v>
      </c>
      <c r="D1404" s="22" t="str">
        <f t="shared" si="232"/>
        <v>02711</v>
      </c>
      <c r="E1404" s="21" t="str">
        <f>VLOOKUP(B1404,'Table A as of March 2024'!A:G,7,FALSE)</f>
        <v>VA Correctional Enterprises</v>
      </c>
      <c r="F1404" s="21" t="str">
        <f>VLOOKUP(B1404,'Table A as of March 2024'!A:H,8,FALSE)</f>
        <v>DOC/CE Special Revenue Fund</v>
      </c>
      <c r="G1404" s="11" t="str">
        <f>VLOOKUP(B1404,'Table A as of March 2024'!A:I,9,FALSE)</f>
        <v>351</v>
      </c>
      <c r="H1404" t="str">
        <f>VLOOKUP(B1404,'Table A as of March 2024'!A:L,12,FALSE)</f>
        <v>No</v>
      </c>
      <c r="I1404" s="9" t="str">
        <f>VLOOKUP(B1404,'Table A as of March 2024'!A:M,13,FALSE)</f>
        <v>U</v>
      </c>
      <c r="K1404" t="str">
        <f>VLOOKUP(G1404,'ACFR Class Vlookup'!A:B,2,FALSE)</f>
        <v>N/A</v>
      </c>
      <c r="L1404" s="1" t="str">
        <f>VLOOKUP(D1404,'Fund Information'!A:F,6,FALSE)</f>
        <v>Internal Service Fund activity included on the VCE internal service fund financial statement template submission</v>
      </c>
      <c r="M1404" s="6" t="str">
        <f t="shared" si="233"/>
        <v>N/A</v>
      </c>
      <c r="N1404" s="6" t="s">
        <v>2886</v>
      </c>
      <c r="O1404" s="6" t="str">
        <f t="shared" si="234"/>
        <v>N/A</v>
      </c>
      <c r="P1404" s="5" t="s">
        <v>2886</v>
      </c>
      <c r="Q1404" s="6" t="str">
        <f t="shared" si="235"/>
        <v>N/A</v>
      </c>
      <c r="R1404" s="7" t="str">
        <f t="shared" si="236"/>
        <v>No</v>
      </c>
      <c r="S1404" s="5" t="str">
        <f t="shared" si="237"/>
        <v>N/A</v>
      </c>
      <c r="T1404" s="6" t="str">
        <f t="shared" si="238"/>
        <v>N/A</v>
      </c>
      <c r="U1404" s="7" t="str">
        <f t="shared" si="239"/>
        <v>No</v>
      </c>
      <c r="V1404" s="5" t="str">
        <f t="shared" si="240"/>
        <v>N/A</v>
      </c>
      <c r="W1404" s="6" t="str">
        <f t="shared" si="241"/>
        <v>N/A</v>
      </c>
      <c r="X1404" s="5" t="s">
        <v>2886</v>
      </c>
    </row>
    <row r="1405" spans="1:24" x14ac:dyDescent="0.25">
      <c r="A1405" s="77">
        <f>VLOOKUP(C1405,'BU and Control BU Listing'!A:E,5,FALSE)</f>
        <v>71100</v>
      </c>
      <c r="B1405" s="80" t="s">
        <v>4715</v>
      </c>
      <c r="C1405" s="22" t="str">
        <f t="shared" si="231"/>
        <v>71100</v>
      </c>
      <c r="D1405" s="22" t="str">
        <f t="shared" si="232"/>
        <v>02861</v>
      </c>
      <c r="E1405" s="21" t="str">
        <f>VLOOKUP(B1405,'Table A as of March 2024'!A:G,7,FALSE)</f>
        <v>VA Correctional Enterprises</v>
      </c>
      <c r="F1405" s="21" t="str">
        <f>VLOOKUP(B1405,'Table A as of March 2024'!A:H,8,FALSE)</f>
        <v>Recycl Matl Sales-VCE</v>
      </c>
      <c r="G1405" s="11" t="str">
        <f>VLOOKUP(B1405,'Table A as of March 2024'!A:I,9,FALSE)</f>
        <v>351</v>
      </c>
      <c r="H1405" t="str">
        <f>VLOOKUP(B1405,'Table A as of March 2024'!A:L,12,FALSE)</f>
        <v>No</v>
      </c>
      <c r="I1405" s="9" t="str">
        <f>VLOOKUP(B1405,'Table A as of March 2024'!A:M,13,FALSE)</f>
        <v>U</v>
      </c>
      <c r="K1405" t="str">
        <f>VLOOKUP(G1405,'ACFR Class Vlookup'!A:B,2,FALSE)</f>
        <v>N/A</v>
      </c>
      <c r="L1405" s="1" t="str">
        <f>VLOOKUP(D1405,'Fund Information'!A:F,6,FALSE)</f>
        <v>Accounts for recyclable material sales.</v>
      </c>
      <c r="M1405" s="6" t="str">
        <f t="shared" si="233"/>
        <v>N/A</v>
      </c>
      <c r="N1405" s="6" t="s">
        <v>2886</v>
      </c>
      <c r="O1405" s="6" t="str">
        <f t="shared" si="234"/>
        <v>N/A</v>
      </c>
      <c r="P1405" s="5" t="s">
        <v>2886</v>
      </c>
      <c r="Q1405" s="6" t="str">
        <f t="shared" si="235"/>
        <v>N/A</v>
      </c>
      <c r="R1405" s="7" t="str">
        <f t="shared" si="236"/>
        <v>No</v>
      </c>
      <c r="S1405" s="5" t="str">
        <f t="shared" si="237"/>
        <v>N/A</v>
      </c>
      <c r="T1405" s="6" t="str">
        <f t="shared" si="238"/>
        <v>N/A</v>
      </c>
      <c r="U1405" s="7" t="str">
        <f t="shared" si="239"/>
        <v>No</v>
      </c>
      <c r="V1405" s="5" t="str">
        <f t="shared" si="240"/>
        <v>N/A</v>
      </c>
      <c r="W1405" s="6" t="str">
        <f t="shared" si="241"/>
        <v>N/A</v>
      </c>
      <c r="X1405" s="5" t="s">
        <v>2886</v>
      </c>
    </row>
    <row r="1406" spans="1:24" ht="60" x14ac:dyDescent="0.25">
      <c r="A1406" s="77">
        <f>VLOOKUP(C1406,'BU and Control BU Listing'!A:E,5,FALSE)</f>
        <v>71100</v>
      </c>
      <c r="B1406" s="80" t="s">
        <v>4716</v>
      </c>
      <c r="C1406" s="22" t="str">
        <f t="shared" si="231"/>
        <v>71100</v>
      </c>
      <c r="D1406" s="22" t="str">
        <f t="shared" si="232"/>
        <v>02871</v>
      </c>
      <c r="E1406" s="21" t="str">
        <f>VLOOKUP(B1406,'Table A as of March 2024'!A:G,7,FALSE)</f>
        <v>VA Correctional Enterprises</v>
      </c>
      <c r="F1406" s="21" t="str">
        <f>VLOOKUP(B1406,'Table A as of March 2024'!A:H,8,FALSE)</f>
        <v>Surplus Supp &amp; Equip GF-VCE</v>
      </c>
      <c r="G1406" s="11" t="str">
        <f>VLOOKUP(B1406,'Table A as of March 2024'!A:I,9,FALSE)</f>
        <v>351</v>
      </c>
      <c r="H1406" t="str">
        <f>VLOOKUP(B1406,'Table A as of March 2024'!A:L,12,FALSE)</f>
        <v>No</v>
      </c>
      <c r="I1406" s="9" t="str">
        <f>VLOOKUP(B1406,'Table A as of March 2024'!A:M,13,FALSE)</f>
        <v>U</v>
      </c>
      <c r="K1406" t="str">
        <f>VLOOKUP(G1406,'ACFR Class Vlookup'!A:B,2,FALSE)</f>
        <v>N/A</v>
      </c>
      <c r="L1406" s="1" t="str">
        <f>VLOOKUP(D1406,'Fund Information'!A:F,6,FALSE)</f>
        <v>Accounts for sale of surplus supplies and equipment. Code of VA §  2.2-1124-25 describes policies and procedures for the disposal of surplus and recyclable items and does not restrict the funds raised from surplus for specified purposes</v>
      </c>
      <c r="M1406" s="6" t="str">
        <f t="shared" si="233"/>
        <v>N/A</v>
      </c>
      <c r="N1406" s="6" t="s">
        <v>2886</v>
      </c>
      <c r="O1406" s="6" t="str">
        <f t="shared" si="234"/>
        <v>N/A</v>
      </c>
      <c r="P1406" s="5" t="s">
        <v>2886</v>
      </c>
      <c r="Q1406" s="6" t="str">
        <f t="shared" si="235"/>
        <v>N/A</v>
      </c>
      <c r="R1406" s="7" t="str">
        <f t="shared" si="236"/>
        <v>No</v>
      </c>
      <c r="S1406" s="5" t="str">
        <f t="shared" si="237"/>
        <v>N/A</v>
      </c>
      <c r="T1406" s="6" t="str">
        <f t="shared" si="238"/>
        <v>N/A</v>
      </c>
      <c r="U1406" s="7" t="str">
        <f t="shared" si="239"/>
        <v>No</v>
      </c>
      <c r="V1406" s="5" t="str">
        <f t="shared" si="240"/>
        <v>N/A</v>
      </c>
      <c r="W1406" s="6" t="str">
        <f t="shared" si="241"/>
        <v>N/A</v>
      </c>
      <c r="X1406" s="5" t="s">
        <v>2886</v>
      </c>
    </row>
    <row r="1407" spans="1:24" ht="30" x14ac:dyDescent="0.25">
      <c r="A1407" s="77">
        <f>VLOOKUP(C1407,'BU and Control BU Listing'!A:E,5,FALSE)</f>
        <v>71100</v>
      </c>
      <c r="B1407" s="80" t="s">
        <v>5518</v>
      </c>
      <c r="C1407" s="22" t="str">
        <f t="shared" si="231"/>
        <v>71100</v>
      </c>
      <c r="D1407" s="22" t="str">
        <f t="shared" si="232"/>
        <v>02900</v>
      </c>
      <c r="E1407" s="21" t="str">
        <f>VLOOKUP(B1407,'Table A as of March 2024'!A:G,7,FALSE)</f>
        <v>VA Correctional Enterprises</v>
      </c>
      <c r="F1407" s="21" t="str">
        <f>VLOOKUP(B1407,'Table A as of March 2024'!A:H,8,FALSE)</f>
        <v>Insurance Recovery</v>
      </c>
      <c r="G1407" s="11" t="str">
        <f>VLOOKUP(B1407,'Table A as of March 2024'!A:I,9,FALSE)</f>
        <v>105</v>
      </c>
      <c r="H1407" t="str">
        <f>VLOOKUP(B1407,'Table A as of March 2024'!A:L,12,FALSE)</f>
        <v>Yes</v>
      </c>
      <c r="I1407" s="9" t="str">
        <f>VLOOKUP(B1407,'Table A as of March 2024'!A:M,13,FALSE)</f>
        <v>U</v>
      </c>
      <c r="J1407" t="str">
        <f>VLOOKUP(B1407,'Table A as of March 2024'!A:O,15,FALSE)</f>
        <v xml:space="preserve">U </v>
      </c>
      <c r="K1407" t="str">
        <f>VLOOKUP(G1407,'ACFR Class Vlookup'!A:B,2,FALSE)</f>
        <v>Governmental</v>
      </c>
      <c r="L1407" s="1" t="str">
        <f>VLOOKUP(D1407,'Fund Information'!A:F,6,FALSE)</f>
        <v>Accounts for insurance proceeds received when an insured item is damaged.</v>
      </c>
      <c r="M1407" s="6" t="str">
        <f t="shared" si="233"/>
        <v>N/A</v>
      </c>
      <c r="N1407" s="6" t="s">
        <v>2886</v>
      </c>
      <c r="O1407" s="6" t="str">
        <f t="shared" si="234"/>
        <v>N/A</v>
      </c>
      <c r="P1407" s="5" t="s">
        <v>2886</v>
      </c>
      <c r="Q1407" s="6" t="str">
        <f t="shared" si="235"/>
        <v>N/A</v>
      </c>
      <c r="R1407" s="7" t="str">
        <f t="shared" si="236"/>
        <v>No</v>
      </c>
      <c r="S1407" s="5" t="str">
        <f t="shared" si="237"/>
        <v>Answer Required</v>
      </c>
      <c r="T1407" s="6" t="str">
        <f t="shared" si="238"/>
        <v>N/A</v>
      </c>
      <c r="U1407" s="7" t="str">
        <f t="shared" si="239"/>
        <v>No</v>
      </c>
      <c r="V1407" s="5" t="str">
        <f t="shared" si="240"/>
        <v>Answer Required</v>
      </c>
      <c r="W1407" s="6" t="str">
        <f t="shared" si="241"/>
        <v>N/A</v>
      </c>
      <c r="X1407" s="5" t="s">
        <v>2886</v>
      </c>
    </row>
    <row r="1408" spans="1:24" ht="30" x14ac:dyDescent="0.25">
      <c r="A1408" s="77">
        <f>VLOOKUP(C1408,'BU and Control BU Listing'!A:E,5,FALSE)</f>
        <v>71100</v>
      </c>
      <c r="B1408" s="80" t="s">
        <v>4717</v>
      </c>
      <c r="C1408" s="22" t="str">
        <f t="shared" si="231"/>
        <v>71100</v>
      </c>
      <c r="D1408" s="22" t="str">
        <f t="shared" si="232"/>
        <v>15002</v>
      </c>
      <c r="E1408" s="21" t="str">
        <f>VLOOKUP(B1408,'Table A as of March 2024'!A:G,7,FALSE)</f>
        <v>VA Correctional Enterprises</v>
      </c>
      <c r="F1408" s="21" t="str">
        <f>VLOOKUP(B1408,'Table A as of March 2024'!A:H,8,FALSE)</f>
        <v>Fixed Assets - VCE</v>
      </c>
      <c r="G1408" s="11" t="str">
        <f>VLOOKUP(B1408,'Table A as of March 2024'!A:I,9,FALSE)</f>
        <v>351</v>
      </c>
      <c r="H1408" t="str">
        <f>VLOOKUP(B1408,'Table A as of March 2024'!A:L,12,FALSE)</f>
        <v>No</v>
      </c>
      <c r="I1408" s="9" t="str">
        <f>VLOOKUP(B1408,'Table A as of March 2024'!A:M,13,FALSE)</f>
        <v>U</v>
      </c>
      <c r="K1408" t="str">
        <f>VLOOKUP(G1408,'ACFR Class Vlookup'!A:B,2,FALSE)</f>
        <v>N/A</v>
      </c>
      <c r="L1408" s="1" t="str">
        <f>VLOOKUP(D1408,'Fund Information'!A:F,6,FALSE)</f>
        <v>This fund accounts for the fixed assets of Virginia Correctional Enterprises.</v>
      </c>
      <c r="M1408" s="6" t="str">
        <f t="shared" si="233"/>
        <v>N/A</v>
      </c>
      <c r="N1408" s="6" t="s">
        <v>2886</v>
      </c>
      <c r="O1408" s="6" t="str">
        <f t="shared" si="234"/>
        <v>N/A</v>
      </c>
      <c r="P1408" s="5" t="s">
        <v>2886</v>
      </c>
      <c r="Q1408" s="6" t="str">
        <f t="shared" si="235"/>
        <v>N/A</v>
      </c>
      <c r="R1408" s="7" t="str">
        <f t="shared" si="236"/>
        <v>No</v>
      </c>
      <c r="S1408" s="5" t="str">
        <f t="shared" si="237"/>
        <v>N/A</v>
      </c>
      <c r="T1408" s="6" t="str">
        <f t="shared" si="238"/>
        <v>N/A</v>
      </c>
      <c r="U1408" s="7" t="str">
        <f t="shared" si="239"/>
        <v>No</v>
      </c>
      <c r="V1408" s="5" t="str">
        <f t="shared" si="240"/>
        <v>N/A</v>
      </c>
      <c r="W1408" s="6" t="str">
        <f t="shared" si="241"/>
        <v>N/A</v>
      </c>
      <c r="X1408" s="5" t="s">
        <v>2886</v>
      </c>
    </row>
    <row r="1409" spans="1:24" x14ac:dyDescent="0.25">
      <c r="A1409" s="77">
        <f>VLOOKUP(C1409,'BU and Control BU Listing'!A:E,5,FALSE)</f>
        <v>70100</v>
      </c>
      <c r="B1409" s="80" t="s">
        <v>4718</v>
      </c>
      <c r="C1409" s="22" t="str">
        <f t="shared" si="231"/>
        <v>71600</v>
      </c>
      <c r="D1409" s="22" t="str">
        <f t="shared" si="232"/>
        <v>01000</v>
      </c>
      <c r="E1409" s="21" t="str">
        <f>VLOOKUP(B1409,'Table A as of March 2024'!A:G,7,FALSE)</f>
        <v>VA Correctional Ctr for Women</v>
      </c>
      <c r="F1409" s="21" t="str">
        <f>VLOOKUP(B1409,'Table A as of March 2024'!A:H,8,FALSE)</f>
        <v>General Fund</v>
      </c>
      <c r="G1409" s="11" t="str">
        <f>VLOOKUP(B1409,'Table A as of March 2024'!A:I,9,FALSE)</f>
        <v>100</v>
      </c>
      <c r="H1409" t="str">
        <f>VLOOKUP(B1409,'Table A as of March 2024'!A:L,12,FALSE)</f>
        <v>No</v>
      </c>
      <c r="I1409" s="9" t="str">
        <f>VLOOKUP(B1409,'Table A as of March 2024'!A:M,13,FALSE)</f>
        <v>G</v>
      </c>
      <c r="J1409" t="str">
        <f>VLOOKUP(B1409,'Table A as of March 2024'!A:O,15,FALSE)</f>
        <v>U</v>
      </c>
      <c r="K1409" t="str">
        <f>VLOOKUP(G1409,'ACFR Class Vlookup'!A:B,2,FALSE)</f>
        <v>Governmental</v>
      </c>
      <c r="L1409" s="1" t="str">
        <f>VLOOKUP(D1409,'Fund Information'!A:F,6,FALSE)</f>
        <v>General Fund</v>
      </c>
      <c r="M1409" s="6" t="str">
        <f t="shared" si="233"/>
        <v>N/A</v>
      </c>
      <c r="N1409" s="6" t="s">
        <v>2886</v>
      </c>
      <c r="O1409" s="6" t="str">
        <f t="shared" si="234"/>
        <v>N/A</v>
      </c>
      <c r="P1409" s="5" t="s">
        <v>2886</v>
      </c>
      <c r="Q1409" s="6" t="str">
        <f t="shared" si="235"/>
        <v>N/A</v>
      </c>
      <c r="R1409" s="7" t="str">
        <f t="shared" si="236"/>
        <v>No</v>
      </c>
      <c r="S1409" s="5" t="str">
        <f t="shared" si="237"/>
        <v>Answer Required</v>
      </c>
      <c r="T1409" s="6" t="str">
        <f t="shared" si="238"/>
        <v>N/A</v>
      </c>
      <c r="U1409" s="7" t="str">
        <f t="shared" si="239"/>
        <v>No</v>
      </c>
      <c r="V1409" s="5" t="str">
        <f t="shared" si="240"/>
        <v>Answer Required</v>
      </c>
      <c r="W1409" s="6" t="str">
        <f t="shared" si="241"/>
        <v>N/A</v>
      </c>
      <c r="X1409" s="5" t="s">
        <v>2886</v>
      </c>
    </row>
    <row r="1410" spans="1:24" ht="60" x14ac:dyDescent="0.25">
      <c r="A1410" s="77">
        <f>VLOOKUP(C1410,'BU and Control BU Listing'!A:E,5,FALSE)</f>
        <v>70100</v>
      </c>
      <c r="B1410" s="80" t="s">
        <v>4719</v>
      </c>
      <c r="C1410" s="22" t="str">
        <f t="shared" si="231"/>
        <v>71600</v>
      </c>
      <c r="D1410" s="22" t="str">
        <f t="shared" si="232"/>
        <v>02460</v>
      </c>
      <c r="E1410" s="21" t="str">
        <f>VLOOKUP(B1410,'Table A as of March 2024'!A:G,7,FALSE)</f>
        <v>VA Correctional Ctr for Women</v>
      </c>
      <c r="F1410" s="21" t="str">
        <f>VLOOKUP(B1410,'Table A as of March 2024'!A:H,8,FALSE)</f>
        <v>Disaster Recovery Fund</v>
      </c>
      <c r="G1410" s="11" t="str">
        <f>VLOOKUP(B1410,'Table A as of March 2024'!A:I,9,FALSE)</f>
        <v>100</v>
      </c>
      <c r="H1410" t="str">
        <f>VLOOKUP(B1410,'Table A as of March 2024'!A:L,12,FALSE)</f>
        <v>No</v>
      </c>
      <c r="I1410" s="9" t="str">
        <f>VLOOKUP(B1410,'Table A as of March 2024'!A:M,13,FALSE)</f>
        <v>U</v>
      </c>
      <c r="J1410" t="str">
        <f>VLOOKUP(B1410,'Table A as of March 2024'!A:O,15,FALSE)</f>
        <v>A</v>
      </c>
      <c r="K1410" t="str">
        <f>VLOOKUP(G1410,'ACFR Class Vlookup'!A:B,2,FALSE)</f>
        <v>Governmental</v>
      </c>
      <c r="L1410" s="1" t="str">
        <f>VLOOKUP(D1410,'Fund Information'!A:F,6,FALSE)</f>
        <v>Per COV § 44-146.18.1, this fund accounts for General Fund Sum Sufficient Appropriations.  Funds are used when the Governor declares a "state of emergency"; can be used for anything related to the state of emergency.</v>
      </c>
      <c r="M1410" s="6" t="str">
        <f t="shared" si="233"/>
        <v>N/A</v>
      </c>
      <c r="N1410" s="6" t="s">
        <v>2886</v>
      </c>
      <c r="O1410" s="6" t="str">
        <f t="shared" si="234"/>
        <v>N/A</v>
      </c>
      <c r="P1410" s="5" t="s">
        <v>2886</v>
      </c>
      <c r="Q1410" s="6" t="str">
        <f t="shared" si="235"/>
        <v>N/A</v>
      </c>
      <c r="R1410" s="7" t="str">
        <f t="shared" si="236"/>
        <v>No</v>
      </c>
      <c r="S1410" s="5" t="str">
        <f t="shared" si="237"/>
        <v>Answer Required</v>
      </c>
      <c r="T1410" s="6" t="str">
        <f t="shared" si="238"/>
        <v>N/A</v>
      </c>
      <c r="U1410" s="7" t="str">
        <f t="shared" si="239"/>
        <v>No</v>
      </c>
      <c r="V1410" s="5" t="str">
        <f t="shared" si="240"/>
        <v>Answer Required</v>
      </c>
      <c r="W1410" s="6" t="str">
        <f t="shared" si="241"/>
        <v>N/A</v>
      </c>
      <c r="X1410" s="5" t="s">
        <v>2886</v>
      </c>
    </row>
    <row r="1411" spans="1:24" ht="30" x14ac:dyDescent="0.25">
      <c r="A1411" s="77">
        <f>VLOOKUP(C1411,'BU and Control BU Listing'!A:E,5,FALSE)</f>
        <v>70100</v>
      </c>
      <c r="B1411" s="80" t="s">
        <v>4720</v>
      </c>
      <c r="C1411" s="22" t="str">
        <f t="shared" ref="C1411:C1474" si="242">LEFT(B1411,5)</f>
        <v>71600</v>
      </c>
      <c r="D1411" s="22" t="str">
        <f t="shared" ref="D1411:D1474" si="243">RIGHT(B1411,5)</f>
        <v>02710</v>
      </c>
      <c r="E1411" s="21" t="str">
        <f>VLOOKUP(B1411,'Table A as of March 2024'!A:G,7,FALSE)</f>
        <v>VA Correctional Ctr for Women</v>
      </c>
      <c r="F1411" s="21" t="str">
        <f>VLOOKUP(B1411,'Table A as of March 2024'!A:H,8,FALSE)</f>
        <v>Central Garage Pool Vehicles</v>
      </c>
      <c r="G1411" s="11" t="str">
        <f>VLOOKUP(B1411,'Table A as of March 2024'!A:I,9,FALSE)</f>
        <v>100</v>
      </c>
      <c r="H1411" t="str">
        <f>VLOOKUP(B1411,'Table A as of March 2024'!A:L,12,FALSE)</f>
        <v>No</v>
      </c>
      <c r="I1411" s="9" t="str">
        <f>VLOOKUP(B1411,'Table A as of March 2024'!A:M,13,FALSE)</f>
        <v>U</v>
      </c>
      <c r="J1411" t="str">
        <f>VLOOKUP(B1411,'Table A as of March 2024'!A:O,15,FALSE)</f>
        <v>A</v>
      </c>
      <c r="K1411" t="str">
        <f>VLOOKUP(G1411,'ACFR Class Vlookup'!A:B,2,FALSE)</f>
        <v>Governmental</v>
      </c>
      <c r="L1411" s="1" t="str">
        <f>VLOOKUP(D1411,'Fund Information'!A:F,6,FALSE)</f>
        <v>State Central Garage Pool Vehicles - Accounts for fees paid for use of state vehicles.</v>
      </c>
      <c r="M1411" s="6" t="str">
        <f t="shared" ref="M1411:M1474" si="244">IF(L1411="","Answer Required","N/A")</f>
        <v>N/A</v>
      </c>
      <c r="N1411" s="6" t="s">
        <v>2886</v>
      </c>
      <c r="O1411" s="6" t="str">
        <f t="shared" ref="O1411:O1474" si="245">IF(N1411="No","Answer Required","N/A")</f>
        <v>N/A</v>
      </c>
      <c r="P1411" s="5" t="s">
        <v>2886</v>
      </c>
      <c r="Q1411" s="6" t="str">
        <f t="shared" ref="Q1411:Q1474" si="246">IF(P1411="No","Answer Required","N/A")</f>
        <v>N/A</v>
      </c>
      <c r="R1411" s="7" t="str">
        <f t="shared" ref="R1411:R1474" si="247">IF(J1411="R","Yes","No")</f>
        <v>No</v>
      </c>
      <c r="S1411" s="5" t="str">
        <f t="shared" ref="S1411:S1474" si="248">IF($K1411="Governmental","Answer Required","N/A")</f>
        <v>Answer Required</v>
      </c>
      <c r="T1411" s="6" t="str">
        <f t="shared" ref="T1411:T1474" si="249">IF(AND(S1411="Yes",R1411="Yes"),"Answer Required",IF(AND(S1411="no",R1411="no"),"Answer Required","N/A"))</f>
        <v>N/A</v>
      </c>
      <c r="U1411" s="7" t="str">
        <f t="shared" ref="U1411:U1474" si="250">IF(J1411="C","Yes","No")</f>
        <v>No</v>
      </c>
      <c r="V1411" s="5" t="str">
        <f t="shared" ref="V1411:V1474" si="251">IF($K1411="Governmental","Answer Required","N/A")</f>
        <v>Answer Required</v>
      </c>
      <c r="W1411" s="6" t="str">
        <f t="shared" ref="W1411:W1474" si="252">IF(AND(V1411="Yes",U1411="Yes"),"Answer Required",IF(AND(V1411="no",U1411="no"),"Answer Required","N/A"))</f>
        <v>N/A</v>
      </c>
      <c r="X1411" s="5" t="s">
        <v>2886</v>
      </c>
    </row>
    <row r="1412" spans="1:24" x14ac:dyDescent="0.25">
      <c r="A1412" s="77">
        <f>VLOOKUP(C1412,'BU and Control BU Listing'!A:E,5,FALSE)</f>
        <v>70100</v>
      </c>
      <c r="B1412" s="80" t="s">
        <v>4721</v>
      </c>
      <c r="C1412" s="22" t="str">
        <f t="shared" si="242"/>
        <v>71600</v>
      </c>
      <c r="D1412" s="22" t="str">
        <f t="shared" si="243"/>
        <v>02840</v>
      </c>
      <c r="E1412" s="21" t="str">
        <f>VLOOKUP(B1412,'Table A as of March 2024'!A:G,7,FALSE)</f>
        <v>VA Correctional Ctr for Women</v>
      </c>
      <c r="F1412" s="21" t="str">
        <f>VLOOKUP(B1412,'Table A as of March 2024'!A:H,8,FALSE)</f>
        <v>Recycl Mtrl Sales-Gen/NonHE</v>
      </c>
      <c r="G1412" s="11" t="str">
        <f>VLOOKUP(B1412,'Table A as of March 2024'!A:I,9,FALSE)</f>
        <v>100</v>
      </c>
      <c r="H1412" t="str">
        <f>VLOOKUP(B1412,'Table A as of March 2024'!A:L,12,FALSE)</f>
        <v>No</v>
      </c>
      <c r="I1412" s="9" t="str">
        <f>VLOOKUP(B1412,'Table A as of March 2024'!A:M,13,FALSE)</f>
        <v>U</v>
      </c>
      <c r="J1412" t="str">
        <f>VLOOKUP(B1412,'Table A as of March 2024'!A:O,15,FALSE)</f>
        <v>A</v>
      </c>
      <c r="K1412" t="str">
        <f>VLOOKUP(G1412,'ACFR Class Vlookup'!A:B,2,FALSE)</f>
        <v>Governmental</v>
      </c>
      <c r="L1412" s="1" t="str">
        <f>VLOOKUP(D1412,'Fund Information'!A:F,6,FALSE)</f>
        <v>Accounts for recyclable material sales.</v>
      </c>
      <c r="M1412" s="6" t="str">
        <f t="shared" si="244"/>
        <v>N/A</v>
      </c>
      <c r="N1412" s="6" t="s">
        <v>2886</v>
      </c>
      <c r="O1412" s="6" t="str">
        <f t="shared" si="245"/>
        <v>N/A</v>
      </c>
      <c r="P1412" s="5" t="s">
        <v>2886</v>
      </c>
      <c r="Q1412" s="6" t="str">
        <f t="shared" si="246"/>
        <v>N/A</v>
      </c>
      <c r="R1412" s="7" t="str">
        <f t="shared" si="247"/>
        <v>No</v>
      </c>
      <c r="S1412" s="5" t="str">
        <f t="shared" si="248"/>
        <v>Answer Required</v>
      </c>
      <c r="T1412" s="6" t="str">
        <f t="shared" si="249"/>
        <v>N/A</v>
      </c>
      <c r="U1412" s="7" t="str">
        <f t="shared" si="250"/>
        <v>No</v>
      </c>
      <c r="V1412" s="5" t="str">
        <f t="shared" si="251"/>
        <v>Answer Required</v>
      </c>
      <c r="W1412" s="6" t="str">
        <f t="shared" si="252"/>
        <v>N/A</v>
      </c>
      <c r="X1412" s="5" t="s">
        <v>2886</v>
      </c>
    </row>
    <row r="1413" spans="1:24" ht="30" x14ac:dyDescent="0.25">
      <c r="A1413" s="77">
        <f>VLOOKUP(C1413,'BU and Control BU Listing'!A:E,5,FALSE)</f>
        <v>70100</v>
      </c>
      <c r="B1413" s="80" t="s">
        <v>8756</v>
      </c>
      <c r="C1413" s="22" t="str">
        <f t="shared" si="242"/>
        <v>71600</v>
      </c>
      <c r="D1413" s="22" t="str">
        <f t="shared" si="243"/>
        <v>02870</v>
      </c>
      <c r="E1413" s="21" t="str">
        <f>VLOOKUP(B1413,'Table A as of March 2024'!A:G,7,FALSE)</f>
        <v>VA Correctional Ctr for Women</v>
      </c>
      <c r="F1413" s="21" t="str">
        <f>VLOOKUP(B1413,'Table A as of March 2024'!A:H,8,FALSE)</f>
        <v>Surp Suppy/Equip Sale-GF-NonHE</v>
      </c>
      <c r="G1413" s="11" t="str">
        <f>VLOOKUP(B1413,'Table A as of March 2024'!A:I,9,FALSE)</f>
        <v>100</v>
      </c>
      <c r="H1413" t="str">
        <f>VLOOKUP(B1413,'Table A as of March 2024'!A:L,12,FALSE)</f>
        <v>No</v>
      </c>
      <c r="I1413" s="9" t="str">
        <f>VLOOKUP(B1413,'Table A as of March 2024'!A:M,13,FALSE)</f>
        <v>U</v>
      </c>
      <c r="J1413" t="str">
        <f>VLOOKUP(B1413,'Table A as of March 2024'!A:O,15,FALSE)</f>
        <v>A</v>
      </c>
      <c r="K1413" t="str">
        <f>VLOOKUP(G1413,'ACFR Class Vlookup'!A:B,2,FALSE)</f>
        <v>Governmental</v>
      </c>
      <c r="L1413" s="1" t="str">
        <f>VLOOKUP(D1413,'Fund Information'!A:F,6,FALSE)</f>
        <v>Accounts for sale of surplus supplies and equipment purchased with General Funds for Non Higher Ed agencies.</v>
      </c>
      <c r="M1413" s="6" t="str">
        <f t="shared" si="244"/>
        <v>N/A</v>
      </c>
      <c r="N1413" s="6" t="s">
        <v>2886</v>
      </c>
      <c r="O1413" s="6" t="str">
        <f t="shared" si="245"/>
        <v>N/A</v>
      </c>
      <c r="P1413" s="5" t="s">
        <v>2886</v>
      </c>
      <c r="Q1413" s="6" t="str">
        <f t="shared" si="246"/>
        <v>N/A</v>
      </c>
      <c r="R1413" s="7" t="str">
        <f t="shared" si="247"/>
        <v>No</v>
      </c>
      <c r="S1413" s="5" t="str">
        <f t="shared" si="248"/>
        <v>Answer Required</v>
      </c>
      <c r="T1413" s="6" t="str">
        <f t="shared" si="249"/>
        <v>N/A</v>
      </c>
      <c r="U1413" s="7" t="str">
        <f t="shared" si="250"/>
        <v>No</v>
      </c>
      <c r="V1413" s="5" t="str">
        <f t="shared" si="251"/>
        <v>Answer Required</v>
      </c>
      <c r="W1413" s="6" t="str">
        <f t="shared" si="252"/>
        <v>N/A</v>
      </c>
      <c r="X1413" s="5" t="s">
        <v>2886</v>
      </c>
    </row>
    <row r="1414" spans="1:24" ht="30" x14ac:dyDescent="0.25">
      <c r="A1414" s="77">
        <f>VLOOKUP(C1414,'BU and Control BU Listing'!A:E,5,FALSE)</f>
        <v>70100</v>
      </c>
      <c r="B1414" s="80" t="s">
        <v>8929</v>
      </c>
      <c r="C1414" s="22" t="str">
        <f t="shared" si="242"/>
        <v>71600</v>
      </c>
      <c r="D1414" s="22" t="str">
        <f t="shared" si="243"/>
        <v>02900</v>
      </c>
      <c r="E1414" s="21" t="str">
        <f>VLOOKUP(B1414,'Table A as of March 2024'!A:G,7,FALSE)</f>
        <v>VA Correctional Ctr for Women</v>
      </c>
      <c r="F1414" s="21" t="str">
        <f>VLOOKUP(B1414,'Table A as of March 2024'!A:H,8,FALSE)</f>
        <v>Insurance Recovery</v>
      </c>
      <c r="G1414" s="11" t="str">
        <f>VLOOKUP(B1414,'Table A as of March 2024'!A:I,9,FALSE)</f>
        <v>105</v>
      </c>
      <c r="H1414" t="str">
        <f>VLOOKUP(B1414,'Table A as of March 2024'!A:L,12,FALSE)</f>
        <v>No</v>
      </c>
      <c r="I1414" s="9" t="str">
        <f>VLOOKUP(B1414,'Table A as of March 2024'!A:M,13,FALSE)</f>
        <v>U</v>
      </c>
      <c r="J1414" t="str">
        <f>VLOOKUP(B1414,'Table A as of March 2024'!A:O,15,FALSE)</f>
        <v>C</v>
      </c>
      <c r="K1414" t="str">
        <f>VLOOKUP(G1414,'ACFR Class Vlookup'!A:B,2,FALSE)</f>
        <v>Governmental</v>
      </c>
      <c r="L1414" s="1" t="str">
        <f>VLOOKUP(D1414,'Fund Information'!A:F,6,FALSE)</f>
        <v>Accounts for insurance proceeds received when an insured item is damaged.</v>
      </c>
      <c r="M1414" s="6" t="str">
        <f t="shared" si="244"/>
        <v>N/A</v>
      </c>
      <c r="N1414" s="6" t="s">
        <v>2886</v>
      </c>
      <c r="O1414" s="6" t="str">
        <f t="shared" si="245"/>
        <v>N/A</v>
      </c>
      <c r="P1414" s="5" t="s">
        <v>2886</v>
      </c>
      <c r="Q1414" s="6" t="str">
        <f t="shared" si="246"/>
        <v>N/A</v>
      </c>
      <c r="R1414" s="7" t="str">
        <f t="shared" si="247"/>
        <v>No</v>
      </c>
      <c r="S1414" s="5" t="str">
        <f t="shared" si="248"/>
        <v>Answer Required</v>
      </c>
      <c r="T1414" s="6" t="str">
        <f t="shared" si="249"/>
        <v>N/A</v>
      </c>
      <c r="U1414" s="7" t="str">
        <f t="shared" si="250"/>
        <v>Yes</v>
      </c>
      <c r="V1414" s="5" t="str">
        <f t="shared" si="251"/>
        <v>Answer Required</v>
      </c>
      <c r="W1414" s="6" t="str">
        <f t="shared" si="252"/>
        <v>N/A</v>
      </c>
      <c r="X1414" s="5" t="s">
        <v>2886</v>
      </c>
    </row>
    <row r="1415" spans="1:24" x14ac:dyDescent="0.25">
      <c r="A1415" s="77">
        <f>VLOOKUP(C1415,'BU and Control BU Listing'!A:E,5,FALSE)</f>
        <v>70100</v>
      </c>
      <c r="B1415" s="80" t="s">
        <v>4722</v>
      </c>
      <c r="C1415" s="22" t="str">
        <f t="shared" si="242"/>
        <v>71600</v>
      </c>
      <c r="D1415" s="22" t="str">
        <f t="shared" si="243"/>
        <v>10000</v>
      </c>
      <c r="E1415" s="21" t="str">
        <f>VLOOKUP(B1415,'Table A as of March 2024'!A:G,7,FALSE)</f>
        <v>VA Correctional Ctr for Women</v>
      </c>
      <c r="F1415" s="21" t="str">
        <f>VLOOKUP(B1415,'Table A as of March 2024'!A:H,8,FALSE)</f>
        <v>Federal Trust</v>
      </c>
      <c r="G1415" s="11" t="str">
        <f>VLOOKUP(B1415,'Table A as of March 2024'!A:I,9,FALSE)</f>
        <v>120</v>
      </c>
      <c r="H1415" t="str">
        <f>VLOOKUP(B1415,'Table A as of March 2024'!A:L,12,FALSE)</f>
        <v>No</v>
      </c>
      <c r="I1415" s="9" t="str">
        <f>VLOOKUP(B1415,'Table A as of March 2024'!A:M,13,FALSE)</f>
        <v>R</v>
      </c>
      <c r="J1415" t="str">
        <f>VLOOKUP(B1415,'Table A as of March 2024'!A:O,15,FALSE)</f>
        <v>R</v>
      </c>
      <c r="K1415" t="str">
        <f>VLOOKUP(G1415,'ACFR Class Vlookup'!A:B,2,FALSE)</f>
        <v>Governmental</v>
      </c>
      <c r="L1415" s="1" t="str">
        <f>VLOOKUP(D1415,'Fund Information'!A:F,6,FALSE)</f>
        <v>This fund accounts for Federal funds.</v>
      </c>
      <c r="M1415" s="6" t="str">
        <f t="shared" si="244"/>
        <v>N/A</v>
      </c>
      <c r="N1415" s="6" t="s">
        <v>2886</v>
      </c>
      <c r="O1415" s="6" t="str">
        <f t="shared" si="245"/>
        <v>N/A</v>
      </c>
      <c r="P1415" s="5" t="s">
        <v>2886</v>
      </c>
      <c r="Q1415" s="6" t="str">
        <f t="shared" si="246"/>
        <v>N/A</v>
      </c>
      <c r="R1415" s="7" t="str">
        <f t="shared" si="247"/>
        <v>Yes</v>
      </c>
      <c r="S1415" s="5" t="str">
        <f t="shared" si="248"/>
        <v>Answer Required</v>
      </c>
      <c r="T1415" s="6" t="str">
        <f t="shared" si="249"/>
        <v>N/A</v>
      </c>
      <c r="U1415" s="7" t="str">
        <f t="shared" si="250"/>
        <v>No</v>
      </c>
      <c r="V1415" s="5" t="str">
        <f t="shared" si="251"/>
        <v>Answer Required</v>
      </c>
      <c r="W1415" s="6" t="str">
        <f t="shared" si="252"/>
        <v>N/A</v>
      </c>
      <c r="X1415" s="5" t="s">
        <v>2886</v>
      </c>
    </row>
    <row r="1416" spans="1:24" x14ac:dyDescent="0.25">
      <c r="A1416" s="77">
        <f>VLOOKUP(C1416,'BU and Control BU Listing'!A:E,5,FALSE)</f>
        <v>70100</v>
      </c>
      <c r="B1416" s="80" t="s">
        <v>4725</v>
      </c>
      <c r="C1416" s="22" t="str">
        <f t="shared" si="242"/>
        <v>71800</v>
      </c>
      <c r="D1416" s="22" t="str">
        <f t="shared" si="243"/>
        <v>01000</v>
      </c>
      <c r="E1416" s="21" t="str">
        <f>VLOOKUP(B1416,'Table A as of March 2024'!A:G,7,FALSE)</f>
        <v>Bland Correctional Center</v>
      </c>
      <c r="F1416" s="21" t="str">
        <f>VLOOKUP(B1416,'Table A as of March 2024'!A:H,8,FALSE)</f>
        <v>General Fund</v>
      </c>
      <c r="G1416" s="11" t="str">
        <f>VLOOKUP(B1416,'Table A as of March 2024'!A:I,9,FALSE)</f>
        <v>100</v>
      </c>
      <c r="H1416" t="str">
        <f>VLOOKUP(B1416,'Table A as of March 2024'!A:L,12,FALSE)</f>
        <v>No</v>
      </c>
      <c r="I1416" s="9" t="str">
        <f>VLOOKUP(B1416,'Table A as of March 2024'!A:M,13,FALSE)</f>
        <v>G</v>
      </c>
      <c r="J1416" t="str">
        <f>VLOOKUP(B1416,'Table A as of March 2024'!A:O,15,FALSE)</f>
        <v>U</v>
      </c>
      <c r="K1416" t="str">
        <f>VLOOKUP(G1416,'ACFR Class Vlookup'!A:B,2,FALSE)</f>
        <v>Governmental</v>
      </c>
      <c r="L1416" s="1" t="str">
        <f>VLOOKUP(D1416,'Fund Information'!A:F,6,FALSE)</f>
        <v>General Fund</v>
      </c>
      <c r="M1416" s="6" t="str">
        <f t="shared" si="244"/>
        <v>N/A</v>
      </c>
      <c r="N1416" s="6" t="s">
        <v>2886</v>
      </c>
      <c r="O1416" s="6" t="str">
        <f t="shared" si="245"/>
        <v>N/A</v>
      </c>
      <c r="P1416" s="5" t="s">
        <v>2886</v>
      </c>
      <c r="Q1416" s="6" t="str">
        <f t="shared" si="246"/>
        <v>N/A</v>
      </c>
      <c r="R1416" s="7" t="str">
        <f t="shared" si="247"/>
        <v>No</v>
      </c>
      <c r="S1416" s="5" t="str">
        <f t="shared" si="248"/>
        <v>Answer Required</v>
      </c>
      <c r="T1416" s="6" t="str">
        <f t="shared" si="249"/>
        <v>N/A</v>
      </c>
      <c r="U1416" s="7" t="str">
        <f t="shared" si="250"/>
        <v>No</v>
      </c>
      <c r="V1416" s="5" t="str">
        <f t="shared" si="251"/>
        <v>Answer Required</v>
      </c>
      <c r="W1416" s="6" t="str">
        <f t="shared" si="252"/>
        <v>N/A</v>
      </c>
      <c r="X1416" s="5" t="s">
        <v>2886</v>
      </c>
    </row>
    <row r="1417" spans="1:24" ht="60" x14ac:dyDescent="0.25">
      <c r="A1417" s="77">
        <f>VLOOKUP(C1417,'BU and Control BU Listing'!A:E,5,FALSE)</f>
        <v>70100</v>
      </c>
      <c r="B1417" s="80" t="s">
        <v>4726</v>
      </c>
      <c r="C1417" s="22" t="str">
        <f t="shared" si="242"/>
        <v>71800</v>
      </c>
      <c r="D1417" s="22" t="str">
        <f t="shared" si="243"/>
        <v>02460</v>
      </c>
      <c r="E1417" s="21" t="str">
        <f>VLOOKUP(B1417,'Table A as of March 2024'!A:G,7,FALSE)</f>
        <v>Bland Correctional Center</v>
      </c>
      <c r="F1417" s="21" t="str">
        <f>VLOOKUP(B1417,'Table A as of March 2024'!A:H,8,FALSE)</f>
        <v>Disaster Recovery Fund</v>
      </c>
      <c r="G1417" s="11" t="str">
        <f>VLOOKUP(B1417,'Table A as of March 2024'!A:I,9,FALSE)</f>
        <v>100</v>
      </c>
      <c r="H1417" t="str">
        <f>VLOOKUP(B1417,'Table A as of March 2024'!A:L,12,FALSE)</f>
        <v>No</v>
      </c>
      <c r="I1417" s="9" t="str">
        <f>VLOOKUP(B1417,'Table A as of March 2024'!A:M,13,FALSE)</f>
        <v>U</v>
      </c>
      <c r="J1417" t="str">
        <f>VLOOKUP(B1417,'Table A as of March 2024'!A:O,15,FALSE)</f>
        <v>A</v>
      </c>
      <c r="K1417" t="str">
        <f>VLOOKUP(G1417,'ACFR Class Vlookup'!A:B,2,FALSE)</f>
        <v>Governmental</v>
      </c>
      <c r="L1417" s="1" t="str">
        <f>VLOOKUP(D1417,'Fund Information'!A:F,6,FALSE)</f>
        <v>Per COV § 44-146.18.1, this fund accounts for General Fund Sum Sufficient Appropriations.  Funds are used when the Governor declares a "state of emergency"; can be used for anything related to the state of emergency.</v>
      </c>
      <c r="M1417" s="6" t="str">
        <f t="shared" si="244"/>
        <v>N/A</v>
      </c>
      <c r="N1417" s="6" t="s">
        <v>2886</v>
      </c>
      <c r="O1417" s="6" t="str">
        <f t="shared" si="245"/>
        <v>N/A</v>
      </c>
      <c r="P1417" s="5" t="s">
        <v>2886</v>
      </c>
      <c r="Q1417" s="6" t="str">
        <f t="shared" si="246"/>
        <v>N/A</v>
      </c>
      <c r="R1417" s="7" t="str">
        <f t="shared" si="247"/>
        <v>No</v>
      </c>
      <c r="S1417" s="5" t="str">
        <f t="shared" si="248"/>
        <v>Answer Required</v>
      </c>
      <c r="T1417" s="6" t="str">
        <f t="shared" si="249"/>
        <v>N/A</v>
      </c>
      <c r="U1417" s="7" t="str">
        <f t="shared" si="250"/>
        <v>No</v>
      </c>
      <c r="V1417" s="5" t="str">
        <f t="shared" si="251"/>
        <v>Answer Required</v>
      </c>
      <c r="W1417" s="6" t="str">
        <f t="shared" si="252"/>
        <v>N/A</v>
      </c>
      <c r="X1417" s="5" t="s">
        <v>2886</v>
      </c>
    </row>
    <row r="1418" spans="1:24" ht="30" x14ac:dyDescent="0.25">
      <c r="A1418" s="77">
        <f>VLOOKUP(C1418,'BU and Control BU Listing'!A:E,5,FALSE)</f>
        <v>70100</v>
      </c>
      <c r="B1418" s="80" t="s">
        <v>4727</v>
      </c>
      <c r="C1418" s="22" t="str">
        <f t="shared" si="242"/>
        <v>71800</v>
      </c>
      <c r="D1418" s="22" t="str">
        <f t="shared" si="243"/>
        <v>02710</v>
      </c>
      <c r="E1418" s="21" t="str">
        <f>VLOOKUP(B1418,'Table A as of March 2024'!A:G,7,FALSE)</f>
        <v>Bland Correctional Center</v>
      </c>
      <c r="F1418" s="21" t="str">
        <f>VLOOKUP(B1418,'Table A as of March 2024'!A:H,8,FALSE)</f>
        <v>Central Garage Pool Vehicles</v>
      </c>
      <c r="G1418" s="11" t="str">
        <f>VLOOKUP(B1418,'Table A as of March 2024'!A:I,9,FALSE)</f>
        <v>100</v>
      </c>
      <c r="H1418" t="str">
        <f>VLOOKUP(B1418,'Table A as of March 2024'!A:L,12,FALSE)</f>
        <v>No</v>
      </c>
      <c r="I1418" s="9" t="str">
        <f>VLOOKUP(B1418,'Table A as of March 2024'!A:M,13,FALSE)</f>
        <v>U</v>
      </c>
      <c r="J1418" t="str">
        <f>VLOOKUP(B1418,'Table A as of March 2024'!A:O,15,FALSE)</f>
        <v>A</v>
      </c>
      <c r="K1418" t="str">
        <f>VLOOKUP(G1418,'ACFR Class Vlookup'!A:B,2,FALSE)</f>
        <v>Governmental</v>
      </c>
      <c r="L1418" s="1" t="str">
        <f>VLOOKUP(D1418,'Fund Information'!A:F,6,FALSE)</f>
        <v>State Central Garage Pool Vehicles - Accounts for fees paid for use of state vehicles.</v>
      </c>
      <c r="M1418" s="6" t="str">
        <f t="shared" si="244"/>
        <v>N/A</v>
      </c>
      <c r="N1418" s="6" t="s">
        <v>2886</v>
      </c>
      <c r="O1418" s="6" t="str">
        <f t="shared" si="245"/>
        <v>N/A</v>
      </c>
      <c r="P1418" s="5" t="s">
        <v>2886</v>
      </c>
      <c r="Q1418" s="6" t="str">
        <f t="shared" si="246"/>
        <v>N/A</v>
      </c>
      <c r="R1418" s="7" t="str">
        <f t="shared" si="247"/>
        <v>No</v>
      </c>
      <c r="S1418" s="5" t="str">
        <f t="shared" si="248"/>
        <v>Answer Required</v>
      </c>
      <c r="T1418" s="6" t="str">
        <f t="shared" si="249"/>
        <v>N/A</v>
      </c>
      <c r="U1418" s="7" t="str">
        <f t="shared" si="250"/>
        <v>No</v>
      </c>
      <c r="V1418" s="5" t="str">
        <f t="shared" si="251"/>
        <v>Answer Required</v>
      </c>
      <c r="W1418" s="6" t="str">
        <f t="shared" si="252"/>
        <v>N/A</v>
      </c>
      <c r="X1418" s="5" t="s">
        <v>2886</v>
      </c>
    </row>
    <row r="1419" spans="1:24" x14ac:dyDescent="0.25">
      <c r="A1419" s="77">
        <f>VLOOKUP(C1419,'BU and Control BU Listing'!A:E,5,FALSE)</f>
        <v>70100</v>
      </c>
      <c r="B1419" s="80" t="s">
        <v>4728</v>
      </c>
      <c r="C1419" s="22" t="str">
        <f t="shared" si="242"/>
        <v>71800</v>
      </c>
      <c r="D1419" s="22" t="str">
        <f t="shared" si="243"/>
        <v>02840</v>
      </c>
      <c r="E1419" s="21" t="str">
        <f>VLOOKUP(B1419,'Table A as of March 2024'!A:G,7,FALSE)</f>
        <v>Bland Correctional Center</v>
      </c>
      <c r="F1419" s="21" t="str">
        <f>VLOOKUP(B1419,'Table A as of March 2024'!A:H,8,FALSE)</f>
        <v>Recycl Mtrl Sales-Gen/NonHE</v>
      </c>
      <c r="G1419" s="11" t="str">
        <f>VLOOKUP(B1419,'Table A as of March 2024'!A:I,9,FALSE)</f>
        <v>100</v>
      </c>
      <c r="H1419" t="str">
        <f>VLOOKUP(B1419,'Table A as of March 2024'!A:L,12,FALSE)</f>
        <v>No</v>
      </c>
      <c r="I1419" s="9" t="str">
        <f>VLOOKUP(B1419,'Table A as of March 2024'!A:M,13,FALSE)</f>
        <v>U</v>
      </c>
      <c r="J1419" t="str">
        <f>VLOOKUP(B1419,'Table A as of March 2024'!A:O,15,FALSE)</f>
        <v>A</v>
      </c>
      <c r="K1419" t="str">
        <f>VLOOKUP(G1419,'ACFR Class Vlookup'!A:B,2,FALSE)</f>
        <v>Governmental</v>
      </c>
      <c r="L1419" s="1" t="str">
        <f>VLOOKUP(D1419,'Fund Information'!A:F,6,FALSE)</f>
        <v>Accounts for recyclable material sales.</v>
      </c>
      <c r="M1419" s="6" t="str">
        <f t="shared" si="244"/>
        <v>N/A</v>
      </c>
      <c r="N1419" s="6" t="s">
        <v>2886</v>
      </c>
      <c r="O1419" s="6" t="str">
        <f t="shared" si="245"/>
        <v>N/A</v>
      </c>
      <c r="P1419" s="5" t="s">
        <v>2886</v>
      </c>
      <c r="Q1419" s="6" t="str">
        <f t="shared" si="246"/>
        <v>N/A</v>
      </c>
      <c r="R1419" s="7" t="str">
        <f t="shared" si="247"/>
        <v>No</v>
      </c>
      <c r="S1419" s="5" t="str">
        <f t="shared" si="248"/>
        <v>Answer Required</v>
      </c>
      <c r="T1419" s="6" t="str">
        <f t="shared" si="249"/>
        <v>N/A</v>
      </c>
      <c r="U1419" s="7" t="str">
        <f t="shared" si="250"/>
        <v>No</v>
      </c>
      <c r="V1419" s="5" t="str">
        <f t="shared" si="251"/>
        <v>Answer Required</v>
      </c>
      <c r="W1419" s="6" t="str">
        <f t="shared" si="252"/>
        <v>N/A</v>
      </c>
      <c r="X1419" s="5" t="s">
        <v>2886</v>
      </c>
    </row>
    <row r="1420" spans="1:24" ht="30" x14ac:dyDescent="0.25">
      <c r="A1420" s="77">
        <f>VLOOKUP(C1420,'BU and Control BU Listing'!A:E,5,FALSE)</f>
        <v>70100</v>
      </c>
      <c r="B1420" s="80" t="s">
        <v>4729</v>
      </c>
      <c r="C1420" s="22" t="str">
        <f t="shared" si="242"/>
        <v>71800</v>
      </c>
      <c r="D1420" s="22" t="str">
        <f t="shared" si="243"/>
        <v>02870</v>
      </c>
      <c r="E1420" s="21" t="str">
        <f>VLOOKUP(B1420,'Table A as of March 2024'!A:G,7,FALSE)</f>
        <v>Bland Correctional Center</v>
      </c>
      <c r="F1420" s="21" t="str">
        <f>VLOOKUP(B1420,'Table A as of March 2024'!A:H,8,FALSE)</f>
        <v>Surp Suppy/Equip Sale-GF-NonHE</v>
      </c>
      <c r="G1420" s="11" t="str">
        <f>VLOOKUP(B1420,'Table A as of March 2024'!A:I,9,FALSE)</f>
        <v>100</v>
      </c>
      <c r="H1420" t="str">
        <f>VLOOKUP(B1420,'Table A as of March 2024'!A:L,12,FALSE)</f>
        <v>No</v>
      </c>
      <c r="I1420" s="9" t="str">
        <f>VLOOKUP(B1420,'Table A as of March 2024'!A:M,13,FALSE)</f>
        <v>U</v>
      </c>
      <c r="J1420" t="str">
        <f>VLOOKUP(B1420,'Table A as of March 2024'!A:O,15,FALSE)</f>
        <v>A</v>
      </c>
      <c r="K1420" t="str">
        <f>VLOOKUP(G1420,'ACFR Class Vlookup'!A:B,2,FALSE)</f>
        <v>Governmental</v>
      </c>
      <c r="L1420" s="1" t="str">
        <f>VLOOKUP(D1420,'Fund Information'!A:F,6,FALSE)</f>
        <v>Accounts for sale of surplus supplies and equipment purchased with General Funds for Non Higher Ed agencies.</v>
      </c>
      <c r="M1420" s="6" t="str">
        <f t="shared" si="244"/>
        <v>N/A</v>
      </c>
      <c r="N1420" s="6" t="s">
        <v>2886</v>
      </c>
      <c r="O1420" s="6" t="str">
        <f t="shared" si="245"/>
        <v>N/A</v>
      </c>
      <c r="P1420" s="5" t="s">
        <v>2886</v>
      </c>
      <c r="Q1420" s="6" t="str">
        <f t="shared" si="246"/>
        <v>N/A</v>
      </c>
      <c r="R1420" s="7" t="str">
        <f t="shared" si="247"/>
        <v>No</v>
      </c>
      <c r="S1420" s="5" t="str">
        <f t="shared" si="248"/>
        <v>Answer Required</v>
      </c>
      <c r="T1420" s="6" t="str">
        <f t="shared" si="249"/>
        <v>N/A</v>
      </c>
      <c r="U1420" s="7" t="str">
        <f t="shared" si="250"/>
        <v>No</v>
      </c>
      <c r="V1420" s="5" t="str">
        <f t="shared" si="251"/>
        <v>Answer Required</v>
      </c>
      <c r="W1420" s="6" t="str">
        <f t="shared" si="252"/>
        <v>N/A</v>
      </c>
      <c r="X1420" s="5" t="s">
        <v>2886</v>
      </c>
    </row>
    <row r="1421" spans="1:24" x14ac:dyDescent="0.25">
      <c r="A1421" s="77">
        <f>VLOOKUP(C1421,'BU and Control BU Listing'!A:E,5,FALSE)</f>
        <v>70100</v>
      </c>
      <c r="B1421" s="80" t="s">
        <v>4730</v>
      </c>
      <c r="C1421" s="22" t="str">
        <f t="shared" si="242"/>
        <v>71800</v>
      </c>
      <c r="D1421" s="22" t="str">
        <f t="shared" si="243"/>
        <v>10000</v>
      </c>
      <c r="E1421" s="21" t="str">
        <f>VLOOKUP(B1421,'Table A as of March 2024'!A:G,7,FALSE)</f>
        <v>Bland Correctional Center</v>
      </c>
      <c r="F1421" s="21" t="str">
        <f>VLOOKUP(B1421,'Table A as of March 2024'!A:H,8,FALSE)</f>
        <v>Federal Trust</v>
      </c>
      <c r="G1421" s="11" t="str">
        <f>VLOOKUP(B1421,'Table A as of March 2024'!A:I,9,FALSE)</f>
        <v>120</v>
      </c>
      <c r="H1421" t="str">
        <f>VLOOKUP(B1421,'Table A as of March 2024'!A:L,12,FALSE)</f>
        <v>No</v>
      </c>
      <c r="I1421" s="9" t="str">
        <f>VLOOKUP(B1421,'Table A as of March 2024'!A:M,13,FALSE)</f>
        <v>R</v>
      </c>
      <c r="J1421" t="str">
        <f>VLOOKUP(B1421,'Table A as of March 2024'!A:O,15,FALSE)</f>
        <v>R</v>
      </c>
      <c r="K1421" t="str">
        <f>VLOOKUP(G1421,'ACFR Class Vlookup'!A:B,2,FALSE)</f>
        <v>Governmental</v>
      </c>
      <c r="L1421" s="1" t="str">
        <f>VLOOKUP(D1421,'Fund Information'!A:F,6,FALSE)</f>
        <v>This fund accounts for Federal funds.</v>
      </c>
      <c r="M1421" s="6" t="str">
        <f t="shared" si="244"/>
        <v>N/A</v>
      </c>
      <c r="N1421" s="6" t="s">
        <v>2886</v>
      </c>
      <c r="O1421" s="6" t="str">
        <f t="shared" si="245"/>
        <v>N/A</v>
      </c>
      <c r="P1421" s="5" t="s">
        <v>2886</v>
      </c>
      <c r="Q1421" s="6" t="str">
        <f t="shared" si="246"/>
        <v>N/A</v>
      </c>
      <c r="R1421" s="7" t="str">
        <f t="shared" si="247"/>
        <v>Yes</v>
      </c>
      <c r="S1421" s="5" t="str">
        <f t="shared" si="248"/>
        <v>Answer Required</v>
      </c>
      <c r="T1421" s="6" t="str">
        <f t="shared" si="249"/>
        <v>N/A</v>
      </c>
      <c r="U1421" s="7" t="str">
        <f t="shared" si="250"/>
        <v>No</v>
      </c>
      <c r="V1421" s="5" t="str">
        <f t="shared" si="251"/>
        <v>Answer Required</v>
      </c>
      <c r="W1421" s="6" t="str">
        <f t="shared" si="252"/>
        <v>N/A</v>
      </c>
      <c r="X1421" s="5" t="s">
        <v>2886</v>
      </c>
    </row>
    <row r="1422" spans="1:24" x14ac:dyDescent="0.25">
      <c r="A1422" s="77">
        <f>VLOOKUP(C1422,'BU and Control BU Listing'!A:E,5,FALSE)</f>
        <v>72000</v>
      </c>
      <c r="B1422" s="80" t="s">
        <v>4733</v>
      </c>
      <c r="C1422" s="22" t="str">
        <f t="shared" si="242"/>
        <v>72000</v>
      </c>
      <c r="D1422" s="22" t="str">
        <f t="shared" si="243"/>
        <v>01000</v>
      </c>
      <c r="E1422" s="21" t="str">
        <f>VLOOKUP(B1422,'Table A as of March 2024'!A:G,7,FALSE)</f>
        <v>Dept Behavioral Health/Develop</v>
      </c>
      <c r="F1422" s="21" t="str">
        <f>VLOOKUP(B1422,'Table A as of March 2024'!A:H,8,FALSE)</f>
        <v>General Fund</v>
      </c>
      <c r="G1422" s="11" t="str">
        <f>VLOOKUP(B1422,'Table A as of March 2024'!A:I,9,FALSE)</f>
        <v>100</v>
      </c>
      <c r="H1422" t="str">
        <f>VLOOKUP(B1422,'Table A as of March 2024'!A:L,12,FALSE)</f>
        <v>No</v>
      </c>
      <c r="I1422" s="9" t="str">
        <f>VLOOKUP(B1422,'Table A as of March 2024'!A:M,13,FALSE)</f>
        <v>G</v>
      </c>
      <c r="J1422" t="str">
        <f>VLOOKUP(B1422,'Table A as of March 2024'!A:O,15,FALSE)</f>
        <v>U</v>
      </c>
      <c r="K1422" t="str">
        <f>VLOOKUP(G1422,'ACFR Class Vlookup'!A:B,2,FALSE)</f>
        <v>Governmental</v>
      </c>
      <c r="L1422" s="1" t="str">
        <f>VLOOKUP(D1422,'Fund Information'!A:F,6,FALSE)</f>
        <v>General Fund</v>
      </c>
      <c r="M1422" s="6" t="str">
        <f t="shared" si="244"/>
        <v>N/A</v>
      </c>
      <c r="N1422" s="6" t="s">
        <v>2886</v>
      </c>
      <c r="O1422" s="6" t="str">
        <f t="shared" si="245"/>
        <v>N/A</v>
      </c>
      <c r="P1422" s="5" t="s">
        <v>2886</v>
      </c>
      <c r="Q1422" s="6" t="str">
        <f t="shared" si="246"/>
        <v>N/A</v>
      </c>
      <c r="R1422" s="7" t="str">
        <f t="shared" si="247"/>
        <v>No</v>
      </c>
      <c r="S1422" s="5" t="str">
        <f t="shared" si="248"/>
        <v>Answer Required</v>
      </c>
      <c r="T1422" s="6" t="str">
        <f t="shared" si="249"/>
        <v>N/A</v>
      </c>
      <c r="U1422" s="7" t="str">
        <f t="shared" si="250"/>
        <v>No</v>
      </c>
      <c r="V1422" s="5" t="str">
        <f t="shared" si="251"/>
        <v>Answer Required</v>
      </c>
      <c r="W1422" s="6" t="str">
        <f t="shared" si="252"/>
        <v>N/A</v>
      </c>
      <c r="X1422" s="5" t="s">
        <v>2886</v>
      </c>
    </row>
    <row r="1423" spans="1:24" ht="90" x14ac:dyDescent="0.25">
      <c r="A1423" s="77">
        <f>VLOOKUP(C1423,'BU and Control BU Listing'!A:E,5,FALSE)</f>
        <v>72000</v>
      </c>
      <c r="B1423" s="80" t="s">
        <v>4734</v>
      </c>
      <c r="C1423" s="22" t="str">
        <f t="shared" si="242"/>
        <v>72000</v>
      </c>
      <c r="D1423" s="22" t="str">
        <f t="shared" si="243"/>
        <v>02003</v>
      </c>
      <c r="E1423" s="21" t="str">
        <f>VLOOKUP(B1423,'Table A as of March 2024'!A:G,7,FALSE)</f>
        <v>Dept Behavioral Health/Develop</v>
      </c>
      <c r="F1423" s="21" t="str">
        <f>VLOOKUP(B1423,'Table A as of March 2024'!A:H,8,FALSE)</f>
        <v>DBHDS Special Revenue Fund</v>
      </c>
      <c r="G1423" s="11" t="str">
        <f>VLOOKUP(B1423,'Table A as of March 2024'!A:I,9,FALSE)</f>
        <v>115</v>
      </c>
      <c r="H1423" t="str">
        <f>VLOOKUP(B1423,'Table A as of March 2024'!A:L,12,FALSE)</f>
        <v>No</v>
      </c>
      <c r="I1423" s="9" t="str">
        <f>VLOOKUP(B1423,'Table A as of March 2024'!A:M,13,FALSE)</f>
        <v>U</v>
      </c>
      <c r="J1423" t="str">
        <f>VLOOKUP(B1423,'Table A as of March 2024'!A:O,15,FALSE)</f>
        <v>C</v>
      </c>
      <c r="K1423" t="str">
        <f>VLOOKUP(G1423,'ACFR Class Vlookup'!A:B,2,FALSE)</f>
        <v>Governmental</v>
      </c>
      <c r="L1423" s="1" t="str">
        <f>VLOOKUP(D1423,'Fund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423" s="6" t="str">
        <f t="shared" si="244"/>
        <v>N/A</v>
      </c>
      <c r="N1423" s="6" t="s">
        <v>2886</v>
      </c>
      <c r="O1423" s="6" t="str">
        <f t="shared" si="245"/>
        <v>N/A</v>
      </c>
      <c r="P1423" s="5" t="s">
        <v>2886</v>
      </c>
      <c r="Q1423" s="6" t="str">
        <f t="shared" si="246"/>
        <v>N/A</v>
      </c>
      <c r="R1423" s="7" t="str">
        <f t="shared" si="247"/>
        <v>No</v>
      </c>
      <c r="S1423" s="5" t="str">
        <f t="shared" si="248"/>
        <v>Answer Required</v>
      </c>
      <c r="T1423" s="6" t="str">
        <f t="shared" si="249"/>
        <v>N/A</v>
      </c>
      <c r="U1423" s="7" t="str">
        <f t="shared" si="250"/>
        <v>Yes</v>
      </c>
      <c r="V1423" s="5" t="str">
        <f t="shared" si="251"/>
        <v>Answer Required</v>
      </c>
      <c r="W1423" s="6" t="str">
        <f t="shared" si="252"/>
        <v>N/A</v>
      </c>
      <c r="X1423" s="5" t="s">
        <v>2886</v>
      </c>
    </row>
    <row r="1424" spans="1:24" ht="120" x14ac:dyDescent="0.25">
      <c r="A1424" s="77">
        <f>VLOOKUP(C1424,'BU and Control BU Listing'!A:E,5,FALSE)</f>
        <v>72000</v>
      </c>
      <c r="B1424" s="80" t="s">
        <v>8930</v>
      </c>
      <c r="C1424" s="22" t="str">
        <f t="shared" si="242"/>
        <v>72000</v>
      </c>
      <c r="D1424" s="22" t="str">
        <f t="shared" si="243"/>
        <v>02095</v>
      </c>
      <c r="E1424" s="21" t="str">
        <f>VLOOKUP(B1424,'Table A as of March 2024'!A:G,7,FALSE)</f>
        <v>Dept Behavioral Health/Develop</v>
      </c>
      <c r="F1424" s="21" t="str">
        <f>VLOOKUP(B1424,'Table A as of March 2024'!A:H,8,FALSE)</f>
        <v>Opioid Abatement Fund</v>
      </c>
      <c r="G1424" s="11" t="str">
        <f>VLOOKUP(B1424,'Table A as of March 2024'!A:I,9,FALSE)</f>
        <v>115</v>
      </c>
      <c r="H1424" t="str">
        <f>VLOOKUP(B1424,'Table A as of March 2024'!A:L,12,FALSE)</f>
        <v>Yes</v>
      </c>
      <c r="I1424" s="9" t="str">
        <f>VLOOKUP(B1424,'Table A as of March 2024'!A:M,13,FALSE)</f>
        <v>R</v>
      </c>
      <c r="J1424" t="str">
        <f>VLOOKUP(B1424,'Table A as of March 2024'!A:O,15,FALSE)</f>
        <v>C</v>
      </c>
      <c r="K1424" t="str">
        <f>VLOOKUP(G1424,'ACFR Class Vlookup'!A:B,2,FALSE)</f>
        <v>Governmental</v>
      </c>
      <c r="L1424" s="1" t="str">
        <f>VLOOKUP(D1424,'Fund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424" s="6" t="str">
        <f t="shared" si="244"/>
        <v>N/A</v>
      </c>
      <c r="N1424" s="6" t="s">
        <v>2886</v>
      </c>
      <c r="O1424" s="6" t="str">
        <f t="shared" si="245"/>
        <v>N/A</v>
      </c>
      <c r="P1424" s="5" t="s">
        <v>2886</v>
      </c>
      <c r="Q1424" s="6" t="str">
        <f t="shared" si="246"/>
        <v>N/A</v>
      </c>
      <c r="R1424" s="7" t="str">
        <f t="shared" si="247"/>
        <v>No</v>
      </c>
      <c r="S1424" s="5" t="str">
        <f t="shared" si="248"/>
        <v>Answer Required</v>
      </c>
      <c r="T1424" s="6" t="str">
        <f t="shared" si="249"/>
        <v>N/A</v>
      </c>
      <c r="U1424" s="7" t="str">
        <f t="shared" si="250"/>
        <v>Yes</v>
      </c>
      <c r="V1424" s="5" t="str">
        <f t="shared" si="251"/>
        <v>Answer Required</v>
      </c>
      <c r="W1424" s="6" t="str">
        <f t="shared" si="252"/>
        <v>N/A</v>
      </c>
      <c r="X1424" s="5" t="s">
        <v>2886</v>
      </c>
    </row>
    <row r="1425" spans="1:24" ht="60" x14ac:dyDescent="0.25">
      <c r="A1425" s="77">
        <f>VLOOKUP(C1425,'BU and Control BU Listing'!A:E,5,FALSE)</f>
        <v>72000</v>
      </c>
      <c r="B1425" s="80" t="s">
        <v>8931</v>
      </c>
      <c r="C1425" s="22" t="str">
        <f t="shared" si="242"/>
        <v>72000</v>
      </c>
      <c r="D1425" s="22" t="str">
        <f t="shared" si="243"/>
        <v>02460</v>
      </c>
      <c r="E1425" s="21" t="str">
        <f>VLOOKUP(B1425,'Table A as of March 2024'!A:G,7,FALSE)</f>
        <v>Dept Behavioral Health/Develop</v>
      </c>
      <c r="F1425" s="21" t="str">
        <f>VLOOKUP(B1425,'Table A as of March 2024'!A:H,8,FALSE)</f>
        <v>Disaster Recovery Fund</v>
      </c>
      <c r="G1425" s="11" t="str">
        <f>VLOOKUP(B1425,'Table A as of March 2024'!A:I,9,FALSE)</f>
        <v>100</v>
      </c>
      <c r="H1425" t="str">
        <f>VLOOKUP(B1425,'Table A as of March 2024'!A:L,12,FALSE)</f>
        <v>No</v>
      </c>
      <c r="I1425" s="9" t="str">
        <f>VLOOKUP(B1425,'Table A as of March 2024'!A:M,13,FALSE)</f>
        <v>U</v>
      </c>
      <c r="J1425" t="str">
        <f>VLOOKUP(B1425,'Table A as of March 2024'!A:O,15,FALSE)</f>
        <v>A</v>
      </c>
      <c r="K1425" t="str">
        <f>VLOOKUP(G1425,'ACFR Class Vlookup'!A:B,2,FALSE)</f>
        <v>Governmental</v>
      </c>
      <c r="L1425" s="1" t="str">
        <f>VLOOKUP(D1425,'Fund Information'!A:F,6,FALSE)</f>
        <v>Per COV § 44-146.18.1, this fund accounts for General Fund Sum Sufficient Appropriations.  Funds are used when the Governor declares a "state of emergency"; can be used for anything related to the state of emergency.</v>
      </c>
      <c r="M1425" s="6" t="str">
        <f t="shared" si="244"/>
        <v>N/A</v>
      </c>
      <c r="N1425" s="6" t="s">
        <v>2886</v>
      </c>
      <c r="O1425" s="6" t="str">
        <f t="shared" si="245"/>
        <v>N/A</v>
      </c>
      <c r="P1425" s="5" t="s">
        <v>2886</v>
      </c>
      <c r="Q1425" s="6" t="str">
        <f t="shared" si="246"/>
        <v>N/A</v>
      </c>
      <c r="R1425" s="7" t="str">
        <f t="shared" si="247"/>
        <v>No</v>
      </c>
      <c r="S1425" s="5" t="str">
        <f t="shared" si="248"/>
        <v>Answer Required</v>
      </c>
      <c r="T1425" s="6" t="str">
        <f t="shared" si="249"/>
        <v>N/A</v>
      </c>
      <c r="U1425" s="7" t="str">
        <f t="shared" si="250"/>
        <v>No</v>
      </c>
      <c r="V1425" s="5" t="str">
        <f t="shared" si="251"/>
        <v>Answer Required</v>
      </c>
      <c r="W1425" s="6" t="str">
        <f t="shared" si="252"/>
        <v>N/A</v>
      </c>
      <c r="X1425" s="5" t="s">
        <v>2886</v>
      </c>
    </row>
    <row r="1426" spans="1:24" x14ac:dyDescent="0.25">
      <c r="A1426" s="77">
        <f>VLOOKUP(C1426,'BU and Control BU Listing'!A:E,5,FALSE)</f>
        <v>72000</v>
      </c>
      <c r="B1426" s="80" t="s">
        <v>4735</v>
      </c>
      <c r="C1426" s="22" t="str">
        <f t="shared" si="242"/>
        <v>72000</v>
      </c>
      <c r="D1426" s="22" t="str">
        <f t="shared" si="243"/>
        <v>02700</v>
      </c>
      <c r="E1426" s="21" t="str">
        <f>VLOOKUP(B1426,'Table A as of March 2024'!A:G,7,FALSE)</f>
        <v>Dept Behavioral Health/Develop</v>
      </c>
      <c r="F1426" s="21" t="str">
        <f>VLOOKUP(B1426,'Table A as of March 2024'!A:H,8,FALSE)</f>
        <v>Parking</v>
      </c>
      <c r="G1426" s="11" t="str">
        <f>VLOOKUP(B1426,'Table A as of March 2024'!A:I,9,FALSE)</f>
        <v>105</v>
      </c>
      <c r="H1426" t="str">
        <f>VLOOKUP(B1426,'Table A as of March 2024'!A:L,12,FALSE)</f>
        <v>No</v>
      </c>
      <c r="I1426" s="9" t="str">
        <f>VLOOKUP(B1426,'Table A as of March 2024'!A:M,13,FALSE)</f>
        <v>U</v>
      </c>
      <c r="J1426" t="str">
        <f>VLOOKUP(B1426,'Table A as of March 2024'!A:O,15,FALSE)</f>
        <v>C</v>
      </c>
      <c r="K1426" t="str">
        <f>VLOOKUP(G1426,'ACFR Class Vlookup'!A:B,2,FALSE)</f>
        <v>Governmental</v>
      </c>
      <c r="L1426" s="1" t="str">
        <f>VLOOKUP(D1426,'Fund Information'!A:F,6,FALSE)</f>
        <v>Parking - Accounts for fees paid for parking vehicles in state parking lots.</v>
      </c>
      <c r="M1426" s="6" t="str">
        <f t="shared" si="244"/>
        <v>N/A</v>
      </c>
      <c r="N1426" s="6" t="s">
        <v>2886</v>
      </c>
      <c r="O1426" s="6" t="str">
        <f t="shared" si="245"/>
        <v>N/A</v>
      </c>
      <c r="P1426" s="5" t="s">
        <v>2886</v>
      </c>
      <c r="Q1426" s="6" t="str">
        <f t="shared" si="246"/>
        <v>N/A</v>
      </c>
      <c r="R1426" s="7" t="str">
        <f t="shared" si="247"/>
        <v>No</v>
      </c>
      <c r="S1426" s="5" t="str">
        <f t="shared" si="248"/>
        <v>Answer Required</v>
      </c>
      <c r="T1426" s="6" t="str">
        <f t="shared" si="249"/>
        <v>N/A</v>
      </c>
      <c r="U1426" s="7" t="str">
        <f t="shared" si="250"/>
        <v>Yes</v>
      </c>
      <c r="V1426" s="5" t="str">
        <f t="shared" si="251"/>
        <v>Answer Required</v>
      </c>
      <c r="W1426" s="6" t="str">
        <f t="shared" si="252"/>
        <v>N/A</v>
      </c>
      <c r="X1426" s="5" t="s">
        <v>2886</v>
      </c>
    </row>
    <row r="1427" spans="1:24" ht="75" x14ac:dyDescent="0.25">
      <c r="A1427" s="77">
        <f>VLOOKUP(C1427,'BU and Control BU Listing'!A:E,5,FALSE)</f>
        <v>72000</v>
      </c>
      <c r="B1427" s="80" t="s">
        <v>4736</v>
      </c>
      <c r="C1427" s="22" t="str">
        <f t="shared" si="242"/>
        <v>72000</v>
      </c>
      <c r="D1427" s="22" t="str">
        <f t="shared" si="243"/>
        <v>02750</v>
      </c>
      <c r="E1427" s="21" t="str">
        <f>VLOOKUP(B1427,'Table A as of March 2024'!A:G,7,FALSE)</f>
        <v>Dept Behavioral Health/Develop</v>
      </c>
      <c r="F1427" s="21" t="str">
        <f>VLOOKUP(B1427,'Table A as of March 2024'!A:H,8,FALSE)</f>
        <v>Public-Private Educ Act Fund</v>
      </c>
      <c r="G1427" s="11" t="str">
        <f>VLOOKUP(B1427,'Table A as of March 2024'!A:I,9,FALSE)</f>
        <v>105</v>
      </c>
      <c r="H1427" t="str">
        <f>VLOOKUP(B1427,'Table A as of March 2024'!A:L,12,FALSE)</f>
        <v>No</v>
      </c>
      <c r="I1427" s="9" t="str">
        <f>VLOOKUP(B1427,'Table A as of March 2024'!A:M,13,FALSE)</f>
        <v>U</v>
      </c>
      <c r="J1427" t="str">
        <f>VLOOKUP(B1427,'Table A as of March 2024'!A:O,15,FALSE)</f>
        <v>C</v>
      </c>
      <c r="K1427" t="str">
        <f>VLOOKUP(G1427,'ACFR Class Vlookup'!A:B,2,FALSE)</f>
        <v>Governmental</v>
      </c>
      <c r="L1427" s="1" t="str">
        <f>VLOOKUP(D1427,'Fund Information'!A:F,6,FALSE)</f>
        <v>Per the Public-Private Education Facilities and Infrastructure Act of 2002, as Amended, Commonwealth of Virginia, Guidelines and Procedures, Section II, part C,  fees for reviewing unsolicited proposals from private entities are credited to this fund and used for the costs of reviewing the proposal.  Any excess should be refunded to the proposer.</v>
      </c>
      <c r="M1427" s="6" t="str">
        <f t="shared" si="244"/>
        <v>N/A</v>
      </c>
      <c r="N1427" s="6" t="s">
        <v>2886</v>
      </c>
      <c r="O1427" s="6" t="str">
        <f t="shared" si="245"/>
        <v>N/A</v>
      </c>
      <c r="P1427" s="5" t="s">
        <v>2886</v>
      </c>
      <c r="Q1427" s="6" t="str">
        <f t="shared" si="246"/>
        <v>N/A</v>
      </c>
      <c r="R1427" s="7" t="str">
        <f t="shared" si="247"/>
        <v>No</v>
      </c>
      <c r="S1427" s="5" t="str">
        <f t="shared" si="248"/>
        <v>Answer Required</v>
      </c>
      <c r="T1427" s="6" t="str">
        <f t="shared" si="249"/>
        <v>N/A</v>
      </c>
      <c r="U1427" s="7" t="str">
        <f t="shared" si="250"/>
        <v>Yes</v>
      </c>
      <c r="V1427" s="5" t="str">
        <f t="shared" si="251"/>
        <v>Answer Required</v>
      </c>
      <c r="W1427" s="6" t="str">
        <f t="shared" si="252"/>
        <v>N/A</v>
      </c>
      <c r="X1427" s="5" t="s">
        <v>2886</v>
      </c>
    </row>
    <row r="1428" spans="1:24" ht="60" x14ac:dyDescent="0.25">
      <c r="A1428" s="77">
        <f>VLOOKUP(C1428,'BU and Control BU Listing'!A:E,5,FALSE)</f>
        <v>72000</v>
      </c>
      <c r="B1428" s="80" t="s">
        <v>4737</v>
      </c>
      <c r="C1428" s="22" t="str">
        <f t="shared" si="242"/>
        <v>72000</v>
      </c>
      <c r="D1428" s="22" t="str">
        <f t="shared" si="243"/>
        <v>02800</v>
      </c>
      <c r="E1428" s="21" t="str">
        <f>VLOOKUP(B1428,'Table A as of March 2024'!A:G,7,FALSE)</f>
        <v>Dept Behavioral Health/Develop</v>
      </c>
      <c r="F1428" s="21" t="str">
        <f>VLOOKUP(B1428,'Table A as of March 2024'!A:H,8,FALSE)</f>
        <v>Appropriated IDC Recoveries</v>
      </c>
      <c r="G1428" s="11" t="str">
        <f>VLOOKUP(B1428,'Table A as of March 2024'!A:I,9,FALSE)</f>
        <v>105</v>
      </c>
      <c r="H1428" t="str">
        <f>VLOOKUP(B1428,'Table A as of March 2024'!A:L,12,FALSE)</f>
        <v>No</v>
      </c>
      <c r="I1428" s="9" t="str">
        <f>VLOOKUP(B1428,'Table A as of March 2024'!A:M,13,FALSE)</f>
        <v>U</v>
      </c>
      <c r="J1428" t="str">
        <f>VLOOKUP(B1428,'Table A as of March 2024'!A:O,15,FALSE)</f>
        <v>A</v>
      </c>
      <c r="K1428" t="str">
        <f>VLOOKUP(G1428,'ACFR Class Vlookup'!A:B,2,FALSE)</f>
        <v>Governmental</v>
      </c>
      <c r="L1428" s="1" t="str">
        <f>VLOOKUP(D1428,'Fund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428" s="6" t="str">
        <f t="shared" si="244"/>
        <v>N/A</v>
      </c>
      <c r="N1428" s="6" t="s">
        <v>2886</v>
      </c>
      <c r="O1428" s="6" t="str">
        <f t="shared" si="245"/>
        <v>N/A</v>
      </c>
      <c r="P1428" s="5" t="s">
        <v>2886</v>
      </c>
      <c r="Q1428" s="6" t="str">
        <f t="shared" si="246"/>
        <v>N/A</v>
      </c>
      <c r="R1428" s="7" t="str">
        <f t="shared" si="247"/>
        <v>No</v>
      </c>
      <c r="S1428" s="5" t="str">
        <f t="shared" si="248"/>
        <v>Answer Required</v>
      </c>
      <c r="T1428" s="6" t="str">
        <f t="shared" si="249"/>
        <v>N/A</v>
      </c>
      <c r="U1428" s="7" t="str">
        <f t="shared" si="250"/>
        <v>No</v>
      </c>
      <c r="V1428" s="5" t="str">
        <f t="shared" si="251"/>
        <v>Answer Required</v>
      </c>
      <c r="W1428" s="6" t="str">
        <f t="shared" si="252"/>
        <v>N/A</v>
      </c>
      <c r="X1428" s="5" t="s">
        <v>2886</v>
      </c>
    </row>
    <row r="1429" spans="1:24" ht="105" x14ac:dyDescent="0.25">
      <c r="A1429" s="77">
        <f>VLOOKUP(C1429,'BU and Control BU Listing'!A:E,5,FALSE)</f>
        <v>72000</v>
      </c>
      <c r="B1429" s="80" t="s">
        <v>4738</v>
      </c>
      <c r="C1429" s="22" t="str">
        <f t="shared" si="242"/>
        <v>72000</v>
      </c>
      <c r="D1429" s="22" t="str">
        <f t="shared" si="243"/>
        <v>07390</v>
      </c>
      <c r="E1429" s="21" t="str">
        <f>VLOOKUP(B1429,'Table A as of March 2024'!A:G,7,FALSE)</f>
        <v>Dept Behavioral Health/Develop</v>
      </c>
      <c r="F1429" s="21" t="str">
        <f>VLOOKUP(B1429,'Table A as of March 2024'!A:H,8,FALSE)</f>
        <v>Stripper Well Oil Overchrge Fd</v>
      </c>
      <c r="G1429" s="11" t="str">
        <f>VLOOKUP(B1429,'Table A as of March 2024'!A:I,9,FALSE)</f>
        <v>105</v>
      </c>
      <c r="H1429" t="str">
        <f>VLOOKUP(B1429,'Table A as of March 2024'!A:L,12,FALSE)</f>
        <v>No</v>
      </c>
      <c r="I1429" s="9" t="str">
        <f>VLOOKUP(B1429,'Table A as of March 2024'!A:M,13,FALSE)</f>
        <v>R</v>
      </c>
      <c r="J1429" t="str">
        <f>VLOOKUP(B1429,'Table A as of March 2024'!A:O,15,FALSE)</f>
        <v>R</v>
      </c>
      <c r="K1429" t="str">
        <f>VLOOKUP(G1429,'ACFR Class Vlookup'!A:B,2,FALSE)</f>
        <v>Governmental</v>
      </c>
      <c r="L1429" s="1" t="str">
        <f>VLOOKUP(D1429,'Fund Information'!A:F,6,FALSE)</f>
        <v>Stripper Well Oil Overcharge Fund - This fund is used to account for a court settlement (from the late 1970's, early 1980's)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v>
      </c>
      <c r="M1429" s="6" t="str">
        <f t="shared" si="244"/>
        <v>N/A</v>
      </c>
      <c r="N1429" s="6" t="s">
        <v>2886</v>
      </c>
      <c r="O1429" s="6" t="str">
        <f t="shared" si="245"/>
        <v>N/A</v>
      </c>
      <c r="P1429" s="5" t="s">
        <v>2886</v>
      </c>
      <c r="Q1429" s="6" t="str">
        <f t="shared" si="246"/>
        <v>N/A</v>
      </c>
      <c r="R1429" s="7" t="str">
        <f t="shared" si="247"/>
        <v>Yes</v>
      </c>
      <c r="S1429" s="5" t="str">
        <f t="shared" si="248"/>
        <v>Answer Required</v>
      </c>
      <c r="T1429" s="6" t="str">
        <f t="shared" si="249"/>
        <v>N/A</v>
      </c>
      <c r="U1429" s="7" t="str">
        <f t="shared" si="250"/>
        <v>No</v>
      </c>
      <c r="V1429" s="5" t="str">
        <f t="shared" si="251"/>
        <v>Answer Required</v>
      </c>
      <c r="W1429" s="6" t="str">
        <f t="shared" si="252"/>
        <v>N/A</v>
      </c>
      <c r="X1429" s="5" t="s">
        <v>2886</v>
      </c>
    </row>
    <row r="1430" spans="1:24" ht="30" x14ac:dyDescent="0.25">
      <c r="A1430" s="77">
        <f>VLOOKUP(C1430,'BU and Control BU Listing'!A:E,5,FALSE)</f>
        <v>72000</v>
      </c>
      <c r="B1430" s="80" t="s">
        <v>4739</v>
      </c>
      <c r="C1430" s="22" t="str">
        <f t="shared" si="242"/>
        <v>72000</v>
      </c>
      <c r="D1430" s="22" t="str">
        <f t="shared" si="243"/>
        <v>08200</v>
      </c>
      <c r="E1430" s="21" t="str">
        <f>VLOOKUP(B1430,'Table A as of March 2024'!A:G,7,FALSE)</f>
        <v>Dept Behavioral Health/Develop</v>
      </c>
      <c r="F1430" s="21" t="str">
        <f>VLOOKUP(B1430,'Table A as of March 2024'!A:H,8,FALSE)</f>
        <v>VPBA Projects</v>
      </c>
      <c r="G1430" s="11" t="str">
        <f>VLOOKUP(B1430,'Table A as of March 2024'!A:I,9,FALSE)</f>
        <v>156</v>
      </c>
      <c r="H1430" t="str">
        <f>VLOOKUP(B1430,'Table A as of March 2024'!A:L,12,FALSE)</f>
        <v>No</v>
      </c>
      <c r="I1430" s="9" t="str">
        <f>VLOOKUP(B1430,'Table A as of March 2024'!A:M,13,FALSE)</f>
        <v>R</v>
      </c>
      <c r="J1430" t="str">
        <f>VLOOKUP(B1430,'Table A as of March 2024'!A:O,15,FALSE)</f>
        <v>R</v>
      </c>
      <c r="K1430" t="str">
        <f>VLOOKUP(G1430,'ACFR Class Vlookup'!A:B,2,FALSE)</f>
        <v>Governmental</v>
      </c>
      <c r="L1430" s="1" t="str">
        <f>VLOOKUP(D1430,'Fund Information'!A:F,6,FALSE)</f>
        <v>Blended component unit recorded from Department of Treasury VPBA financial statement template submissions.</v>
      </c>
      <c r="M1430" s="6" t="str">
        <f t="shared" si="244"/>
        <v>N/A</v>
      </c>
      <c r="N1430" s="6" t="s">
        <v>2886</v>
      </c>
      <c r="O1430" s="6" t="str">
        <f t="shared" si="245"/>
        <v>N/A</v>
      </c>
      <c r="P1430" s="5" t="s">
        <v>2886</v>
      </c>
      <c r="Q1430" s="6" t="str">
        <f t="shared" si="246"/>
        <v>N/A</v>
      </c>
      <c r="R1430" s="7" t="str">
        <f t="shared" si="247"/>
        <v>Yes</v>
      </c>
      <c r="S1430" s="5" t="str">
        <f t="shared" si="248"/>
        <v>Answer Required</v>
      </c>
      <c r="T1430" s="6" t="str">
        <f t="shared" si="249"/>
        <v>N/A</v>
      </c>
      <c r="U1430" s="7" t="str">
        <f t="shared" si="250"/>
        <v>No</v>
      </c>
      <c r="V1430" s="5" t="str">
        <f t="shared" si="251"/>
        <v>Answer Required</v>
      </c>
      <c r="W1430" s="6" t="str">
        <f t="shared" si="252"/>
        <v>N/A</v>
      </c>
      <c r="X1430" s="5" t="s">
        <v>2886</v>
      </c>
    </row>
    <row r="1431" spans="1:24" ht="105" x14ac:dyDescent="0.25">
      <c r="A1431" s="77">
        <f>VLOOKUP(C1431,'BU and Control BU Listing'!A:E,5,FALSE)</f>
        <v>72000</v>
      </c>
      <c r="B1431" s="80" t="s">
        <v>6003</v>
      </c>
      <c r="C1431" s="22" t="str">
        <f t="shared" si="242"/>
        <v>72000</v>
      </c>
      <c r="D1431" s="22" t="str">
        <f t="shared" si="243"/>
        <v>09039</v>
      </c>
      <c r="E1431" s="21" t="str">
        <f>VLOOKUP(B1431,'Table A as of March 2024'!A:G,7,FALSE)</f>
        <v>Dept Behavioral Health/Develop</v>
      </c>
      <c r="F1431" s="21" t="str">
        <f>VLOOKUP(B1431,'Table A as of March 2024'!A:H,8,FALSE)</f>
        <v>PrblmGamblngTreatmnt&amp;SpprtFnd</v>
      </c>
      <c r="G1431" s="11" t="str">
        <f>VLOOKUP(B1431,'Table A as of March 2024'!A:I,9,FALSE)</f>
        <v>115</v>
      </c>
      <c r="H1431" t="str">
        <f>VLOOKUP(B1431,'Table A as of March 2024'!A:L,12,FALSE)</f>
        <v>No</v>
      </c>
      <c r="I1431" s="9" t="str">
        <f>VLOOKUP(B1431,'Table A as of March 2024'!A:M,13,FALSE)</f>
        <v>U</v>
      </c>
      <c r="J1431" t="str">
        <f>VLOOKUP(B1431,'Table A as of March 2024'!A:O,15,FALSE)</f>
        <v>C</v>
      </c>
      <c r="K1431" t="str">
        <f>VLOOKUP(G1431,'ACFR Class Vlookup'!A:B,2,FALSE)</f>
        <v>Governmental</v>
      </c>
      <c r="L1431" s="1" t="str">
        <f>VLOOKUP(D1431,'Fund Information'!A:F,6,FALSE)</f>
        <v>Problem Gambling Treatment and Support Fund. Established pursuant to Code of Virginia § 37.2-314.2. Moneys in the Fund shall be used solely for the purposes of (i) providing counseling and other support services for compulsive and problem gamblers, (ii) developing and implementing compulsive and problem gambling treatment and prevention programs, and (iii) providing grants to support organizations that provide assistance to compulsive and problem gamblers.</v>
      </c>
      <c r="M1431" s="6" t="str">
        <f t="shared" si="244"/>
        <v>N/A</v>
      </c>
      <c r="N1431" s="6" t="s">
        <v>2886</v>
      </c>
      <c r="O1431" s="6" t="str">
        <f t="shared" si="245"/>
        <v>N/A</v>
      </c>
      <c r="P1431" s="5" t="s">
        <v>2886</v>
      </c>
      <c r="Q1431" s="6" t="str">
        <f t="shared" si="246"/>
        <v>N/A</v>
      </c>
      <c r="R1431" s="7" t="str">
        <f t="shared" si="247"/>
        <v>No</v>
      </c>
      <c r="S1431" s="5" t="str">
        <f t="shared" si="248"/>
        <v>Answer Required</v>
      </c>
      <c r="T1431" s="6" t="str">
        <f t="shared" si="249"/>
        <v>N/A</v>
      </c>
      <c r="U1431" s="7" t="str">
        <f t="shared" si="250"/>
        <v>Yes</v>
      </c>
      <c r="V1431" s="5" t="str">
        <f t="shared" si="251"/>
        <v>Answer Required</v>
      </c>
      <c r="W1431" s="6" t="str">
        <f t="shared" si="252"/>
        <v>N/A</v>
      </c>
      <c r="X1431" s="5" t="s">
        <v>2886</v>
      </c>
    </row>
    <row r="1432" spans="1:24" ht="75" x14ac:dyDescent="0.25">
      <c r="A1432" s="77">
        <f>VLOOKUP(C1432,'BU and Control BU Listing'!A:E,5,FALSE)</f>
        <v>72000</v>
      </c>
      <c r="B1432" s="80" t="s">
        <v>8282</v>
      </c>
      <c r="C1432" s="22" t="str">
        <f t="shared" si="242"/>
        <v>72000</v>
      </c>
      <c r="D1432" s="22" t="str">
        <f t="shared" si="243"/>
        <v>09071</v>
      </c>
      <c r="E1432" s="21" t="str">
        <f>VLOOKUP(B1432,'Table A as of March 2024'!A:G,7,FALSE)</f>
        <v>Dept Behavioral Health/Develop</v>
      </c>
      <c r="F1432" s="21" t="str">
        <f>VLOOKUP(B1432,'Table A as of March 2024'!A:H,8,FALSE)</f>
        <v>Crisis Call Center Fund</v>
      </c>
      <c r="G1432" s="11" t="str">
        <f>VLOOKUP(B1432,'Table A as of March 2024'!A:I,9,FALSE)</f>
        <v>115</v>
      </c>
      <c r="H1432" t="str">
        <f>VLOOKUP(B1432,'Table A as of March 2024'!A:L,12,FALSE)</f>
        <v>No</v>
      </c>
      <c r="I1432" s="9" t="str">
        <f>VLOOKUP(B1432,'Table A as of March 2024'!A:M,13,FALSE)</f>
        <v>U</v>
      </c>
      <c r="J1432" t="str">
        <f>VLOOKUP(B1432,'Table A as of March 2024'!A:O,15,FALSE)</f>
        <v>C</v>
      </c>
      <c r="K1432" t="str">
        <f>VLOOKUP(G1432,'ACFR Class Vlookup'!A:B,2,FALSE)</f>
        <v>Governmental</v>
      </c>
      <c r="L1432" s="1" t="str">
        <f>VLOOKUP(D1432,'Fund Information'!A:F,6,FALSE)</f>
        <v>Established per Code of Virginia § 37.2-311.4; accrues revenue pursuant to Code of Virginia § 37.2-311.5. Moneys in the Fund shall be used solely for the purposes of establishing and administering the crisis call center pursuant to the provisions of Code of Virginia § 37.2-311.1, 37.2-311.2, and 37.2-311.3.</v>
      </c>
      <c r="M1432" s="6" t="str">
        <f t="shared" si="244"/>
        <v>N/A</v>
      </c>
      <c r="N1432" s="6" t="s">
        <v>2886</v>
      </c>
      <c r="O1432" s="6" t="str">
        <f t="shared" si="245"/>
        <v>N/A</v>
      </c>
      <c r="P1432" s="5" t="s">
        <v>2886</v>
      </c>
      <c r="Q1432" s="6" t="str">
        <f t="shared" si="246"/>
        <v>N/A</v>
      </c>
      <c r="R1432" s="7" t="str">
        <f t="shared" si="247"/>
        <v>No</v>
      </c>
      <c r="S1432" s="5" t="str">
        <f t="shared" si="248"/>
        <v>Answer Required</v>
      </c>
      <c r="T1432" s="6" t="str">
        <f t="shared" si="249"/>
        <v>N/A</v>
      </c>
      <c r="U1432" s="7" t="str">
        <f t="shared" si="250"/>
        <v>Yes</v>
      </c>
      <c r="V1432" s="5" t="str">
        <f t="shared" si="251"/>
        <v>Answer Required</v>
      </c>
      <c r="W1432" s="6" t="str">
        <f t="shared" si="252"/>
        <v>N/A</v>
      </c>
      <c r="X1432" s="5" t="s">
        <v>2886</v>
      </c>
    </row>
    <row r="1433" spans="1:24" ht="75" x14ac:dyDescent="0.25">
      <c r="A1433" s="77">
        <f>VLOOKUP(C1433,'BU and Control BU Listing'!A:E,5,FALSE)</f>
        <v>72000</v>
      </c>
      <c r="B1433" s="80" t="s">
        <v>4740</v>
      </c>
      <c r="C1433" s="22" t="str">
        <f t="shared" si="242"/>
        <v>72000</v>
      </c>
      <c r="D1433" s="22" t="str">
        <f t="shared" si="243"/>
        <v>09081</v>
      </c>
      <c r="E1433" s="21" t="str">
        <f>VLOOKUP(B1433,'Table A as of March 2024'!A:G,7,FALSE)</f>
        <v>Dept Behavioral Health/Develop</v>
      </c>
      <c r="F1433" s="21" t="str">
        <f>VLOOKUP(B1433,'Table A as of March 2024'!A:H,8,FALSE)</f>
        <v>Mental Hlth/Retard Subst Abuse</v>
      </c>
      <c r="G1433" s="11" t="str">
        <f>VLOOKUP(B1433,'Table A as of March 2024'!A:I,9,FALSE)</f>
        <v>115</v>
      </c>
      <c r="H1433" t="str">
        <f>VLOOKUP(B1433,'Table A as of March 2024'!A:L,12,FALSE)</f>
        <v>No</v>
      </c>
      <c r="I1433" s="9" t="str">
        <f>VLOOKUP(B1433,'Table A as of March 2024'!A:M,13,FALSE)</f>
        <v>U</v>
      </c>
      <c r="J1433" t="str">
        <f>VLOOKUP(B1433,'Table A as of March 2024'!A:O,15,FALSE)</f>
        <v>C</v>
      </c>
      <c r="K1433" t="str">
        <f>VLOOKUP(G1433,'ACFR Class Vlookup'!A:B,2,FALSE)</f>
        <v>Governmental</v>
      </c>
      <c r="L1433" s="1" t="str">
        <f>VLOOKUP(D1433,'Fund Information'!A:F,6,FALSE)</f>
        <v>This fund is used for the deposit of proceeds related to the sale of land and buildings as the facilities are downsized and eventually closed. The funds are to be used to enhance and ensure for the coming years the quality of care and treatment provided to consumers of public mental health, mental retardation, and substance abuse services.</v>
      </c>
      <c r="M1433" s="6" t="str">
        <f t="shared" si="244"/>
        <v>N/A</v>
      </c>
      <c r="N1433" s="6" t="s">
        <v>2886</v>
      </c>
      <c r="O1433" s="6" t="str">
        <f t="shared" si="245"/>
        <v>N/A</v>
      </c>
      <c r="P1433" s="5" t="s">
        <v>2886</v>
      </c>
      <c r="Q1433" s="6" t="str">
        <f t="shared" si="246"/>
        <v>N/A</v>
      </c>
      <c r="R1433" s="7" t="str">
        <f t="shared" si="247"/>
        <v>No</v>
      </c>
      <c r="S1433" s="5" t="str">
        <f t="shared" si="248"/>
        <v>Answer Required</v>
      </c>
      <c r="T1433" s="6" t="str">
        <f t="shared" si="249"/>
        <v>N/A</v>
      </c>
      <c r="U1433" s="7" t="str">
        <f t="shared" si="250"/>
        <v>Yes</v>
      </c>
      <c r="V1433" s="5" t="str">
        <f t="shared" si="251"/>
        <v>Answer Required</v>
      </c>
      <c r="W1433" s="6" t="str">
        <f t="shared" si="252"/>
        <v>N/A</v>
      </c>
      <c r="X1433" s="5" t="s">
        <v>2886</v>
      </c>
    </row>
    <row r="1434" spans="1:24" ht="105" x14ac:dyDescent="0.25">
      <c r="A1434" s="77">
        <f>VLOOKUP(C1434,'BU and Control BU Listing'!A:E,5,FALSE)</f>
        <v>72000</v>
      </c>
      <c r="B1434" s="80" t="s">
        <v>8933</v>
      </c>
      <c r="C1434" s="22" t="str">
        <f t="shared" si="242"/>
        <v>72000</v>
      </c>
      <c r="D1434" s="22" t="str">
        <f t="shared" si="243"/>
        <v>09097</v>
      </c>
      <c r="E1434" s="21" t="str">
        <f>VLOOKUP(B1434,'Table A as of March 2024'!A:G,7,FALSE)</f>
        <v>Dept Behavioral Health/Develop</v>
      </c>
      <c r="F1434" s="21" t="str">
        <f>VLOOKUP(B1434,'Table A as of March 2024'!A:H,8,FALSE)</f>
        <v>Cmwlth Opioid Abtmnt&amp;Remediatn</v>
      </c>
      <c r="G1434" s="11" t="str">
        <f>VLOOKUP(B1434,'Table A as of March 2024'!A:I,9,FALSE)</f>
        <v>115</v>
      </c>
      <c r="H1434" t="str">
        <f>VLOOKUP(B1434,'Table A as of March 2024'!A:L,12,FALSE)</f>
        <v>Yes</v>
      </c>
      <c r="I1434" s="9" t="str">
        <f>VLOOKUP(B1434,'Table A as of March 2024'!A:M,13,FALSE)</f>
        <v>R</v>
      </c>
      <c r="J1434" t="str">
        <f>VLOOKUP(B1434,'Table A as of March 2024'!A:O,15,FALSE)</f>
        <v>C</v>
      </c>
      <c r="K1434" t="str">
        <f>VLOOKUP(G1434,'ACFR Class Vlookup'!A:B,2,FALSE)</f>
        <v>Governmental</v>
      </c>
      <c r="L1434" s="1" t="str">
        <f>VLOOKUP(D1434,'Fund Information'!A:F,6,FALSE)</f>
        <v>Commonwealth Opioid Abatement and Remediation Fund established pursuant to Code of Virginia § 2.2-2377. Any moneys in the Fund shall be used solely for the purposes of efforts to treat, prevent, or reduce opioid use disorder or the misuse of opioids or to otherwise abate or remediate the opioid epidemic, or for any other approved purposes to the extent that such purposes are described in a related settlement, judgment, verdict, or other court order.</v>
      </c>
      <c r="M1434" s="6" t="str">
        <f t="shared" si="244"/>
        <v>N/A</v>
      </c>
      <c r="N1434" s="6" t="s">
        <v>2886</v>
      </c>
      <c r="O1434" s="6" t="str">
        <f t="shared" si="245"/>
        <v>N/A</v>
      </c>
      <c r="P1434" s="5" t="s">
        <v>2886</v>
      </c>
      <c r="Q1434" s="6" t="str">
        <f t="shared" si="246"/>
        <v>N/A</v>
      </c>
      <c r="R1434" s="7" t="str">
        <f t="shared" si="247"/>
        <v>No</v>
      </c>
      <c r="S1434" s="5" t="str">
        <f t="shared" si="248"/>
        <v>Answer Required</v>
      </c>
      <c r="T1434" s="6" t="str">
        <f t="shared" si="249"/>
        <v>N/A</v>
      </c>
      <c r="U1434" s="7" t="str">
        <f t="shared" si="250"/>
        <v>Yes</v>
      </c>
      <c r="V1434" s="5" t="str">
        <f t="shared" si="251"/>
        <v>Answer Required</v>
      </c>
      <c r="W1434" s="6" t="str">
        <f t="shared" si="252"/>
        <v>N/A</v>
      </c>
      <c r="X1434" s="5" t="s">
        <v>2886</v>
      </c>
    </row>
    <row r="1435" spans="1:24" ht="45" x14ac:dyDescent="0.25">
      <c r="A1435" s="77">
        <f>VLOOKUP(C1435,'BU and Control BU Listing'!A:E,5,FALSE)</f>
        <v>72000</v>
      </c>
      <c r="B1435" s="80" t="s">
        <v>4741</v>
      </c>
      <c r="C1435" s="22" t="str">
        <f t="shared" si="242"/>
        <v>72000</v>
      </c>
      <c r="D1435" s="22" t="str">
        <f t="shared" si="243"/>
        <v>09650</v>
      </c>
      <c r="E1435" s="21" t="str">
        <f>VLOOKUP(B1435,'Table A as of March 2024'!A:G,7,FALSE)</f>
        <v>Dept Behavioral Health/Develop</v>
      </c>
      <c r="F1435" s="21" t="str">
        <f>VLOOKUP(B1435,'Table A as of March 2024'!A:H,8,FALSE)</f>
        <v>Central Capital Planning Fund</v>
      </c>
      <c r="G1435" s="11" t="str">
        <f>VLOOKUP(B1435,'Table A as of March 2024'!A:I,9,FALSE)</f>
        <v>100</v>
      </c>
      <c r="H1435" t="str">
        <f>VLOOKUP(B1435,'Table A as of March 2024'!A:L,12,FALSE)</f>
        <v>No</v>
      </c>
      <c r="I1435" s="9" t="str">
        <f>VLOOKUP(B1435,'Table A as of March 2024'!A:M,13,FALSE)</f>
        <v>U</v>
      </c>
      <c r="J1435" t="str">
        <f>VLOOKUP(B1435,'Table A as of March 2024'!A:O,15,FALSE)</f>
        <v>C</v>
      </c>
      <c r="K1435" t="str">
        <f>VLOOKUP(G1435,'ACFR Class Vlookup'!A:B,2,FALSE)</f>
        <v>Governmental</v>
      </c>
      <c r="L1435" s="1" t="str">
        <f>VLOOKUP(D1435,'Fund Information'!A:F,6,FALSE)</f>
        <v>Fund established to pay the pre-planning or detailed planning costs of capital outlay projects that have been approved for pre-planning or detailed planning by the general assembly.</v>
      </c>
      <c r="M1435" s="6" t="str">
        <f t="shared" si="244"/>
        <v>N/A</v>
      </c>
      <c r="N1435" s="6" t="s">
        <v>2886</v>
      </c>
      <c r="O1435" s="6" t="str">
        <f t="shared" si="245"/>
        <v>N/A</v>
      </c>
      <c r="P1435" s="5" t="s">
        <v>2886</v>
      </c>
      <c r="Q1435" s="6" t="str">
        <f t="shared" si="246"/>
        <v>N/A</v>
      </c>
      <c r="R1435" s="7" t="str">
        <f t="shared" si="247"/>
        <v>No</v>
      </c>
      <c r="S1435" s="5" t="str">
        <f t="shared" si="248"/>
        <v>Answer Required</v>
      </c>
      <c r="T1435" s="6" t="str">
        <f t="shared" si="249"/>
        <v>N/A</v>
      </c>
      <c r="U1435" s="7" t="str">
        <f t="shared" si="250"/>
        <v>Yes</v>
      </c>
      <c r="V1435" s="5" t="str">
        <f t="shared" si="251"/>
        <v>Answer Required</v>
      </c>
      <c r="W1435" s="6" t="str">
        <f t="shared" si="252"/>
        <v>N/A</v>
      </c>
      <c r="X1435" s="5" t="s">
        <v>2886</v>
      </c>
    </row>
    <row r="1436" spans="1:24" x14ac:dyDescent="0.25">
      <c r="A1436" s="77">
        <f>VLOOKUP(C1436,'BU and Control BU Listing'!A:E,5,FALSE)</f>
        <v>72000</v>
      </c>
      <c r="B1436" s="80" t="s">
        <v>4742</v>
      </c>
      <c r="C1436" s="22" t="str">
        <f t="shared" si="242"/>
        <v>72000</v>
      </c>
      <c r="D1436" s="22" t="str">
        <f t="shared" si="243"/>
        <v>10000</v>
      </c>
      <c r="E1436" s="21" t="str">
        <f>VLOOKUP(B1436,'Table A as of March 2024'!A:G,7,FALSE)</f>
        <v>Dept Behavioral Health/Develop</v>
      </c>
      <c r="F1436" s="21" t="str">
        <f>VLOOKUP(B1436,'Table A as of March 2024'!A:H,8,FALSE)</f>
        <v>Federal Trust</v>
      </c>
      <c r="G1436" s="11" t="str">
        <f>VLOOKUP(B1436,'Table A as of March 2024'!A:I,9,FALSE)</f>
        <v>120</v>
      </c>
      <c r="H1436" t="str">
        <f>VLOOKUP(B1436,'Table A as of March 2024'!A:L,12,FALSE)</f>
        <v>No</v>
      </c>
      <c r="I1436" s="9" t="str">
        <f>VLOOKUP(B1436,'Table A as of March 2024'!A:M,13,FALSE)</f>
        <v>R</v>
      </c>
      <c r="J1436" t="str">
        <f>VLOOKUP(B1436,'Table A as of March 2024'!A:O,15,FALSE)</f>
        <v>R</v>
      </c>
      <c r="K1436" t="str">
        <f>VLOOKUP(G1436,'ACFR Class Vlookup'!A:B,2,FALSE)</f>
        <v>Governmental</v>
      </c>
      <c r="L1436" s="1" t="str">
        <f>VLOOKUP(D1436,'Fund Information'!A:F,6,FALSE)</f>
        <v>This fund accounts for Federal funds.</v>
      </c>
      <c r="M1436" s="6" t="str">
        <f t="shared" si="244"/>
        <v>N/A</v>
      </c>
      <c r="N1436" s="6" t="s">
        <v>2886</v>
      </c>
      <c r="O1436" s="6" t="str">
        <f t="shared" si="245"/>
        <v>N/A</v>
      </c>
      <c r="P1436" s="5" t="s">
        <v>2886</v>
      </c>
      <c r="Q1436" s="6" t="str">
        <f t="shared" si="246"/>
        <v>N/A</v>
      </c>
      <c r="R1436" s="7" t="str">
        <f t="shared" si="247"/>
        <v>Yes</v>
      </c>
      <c r="S1436" s="5" t="str">
        <f t="shared" si="248"/>
        <v>Answer Required</v>
      </c>
      <c r="T1436" s="6" t="str">
        <f t="shared" si="249"/>
        <v>N/A</v>
      </c>
      <c r="U1436" s="7" t="str">
        <f t="shared" si="250"/>
        <v>No</v>
      </c>
      <c r="V1436" s="5" t="str">
        <f t="shared" si="251"/>
        <v>Answer Required</v>
      </c>
      <c r="W1436" s="6" t="str">
        <f t="shared" si="252"/>
        <v>N/A</v>
      </c>
      <c r="X1436" s="5" t="s">
        <v>2886</v>
      </c>
    </row>
    <row r="1437" spans="1:24" ht="165" x14ac:dyDescent="0.25">
      <c r="A1437" s="77">
        <f>VLOOKUP(C1437,'BU and Control BU Listing'!A:E,5,FALSE)</f>
        <v>72000</v>
      </c>
      <c r="B1437" s="80" t="s">
        <v>6004</v>
      </c>
      <c r="C1437" s="22" t="str">
        <f t="shared" si="242"/>
        <v>72000</v>
      </c>
      <c r="D1437" s="22" t="str">
        <f t="shared" si="243"/>
        <v>10110</v>
      </c>
      <c r="E1437" s="21" t="str">
        <f>VLOOKUP(B1437,'Table A as of March 2024'!A:G,7,FALSE)</f>
        <v>Dept Behavioral Health/Develop</v>
      </c>
      <c r="F1437" s="21" t="str">
        <f>VLOOKUP(B1437,'Table A as of March 2024'!A:H,8,FALSE)</f>
        <v>CARESActRlfFd–General-COVID-19</v>
      </c>
      <c r="G1437" s="11" t="str">
        <f>VLOOKUP(B1437,'Table A as of March 2024'!A:I,9,FALSE)</f>
        <v>120</v>
      </c>
      <c r="H1437" t="str">
        <f>VLOOKUP(B1437,'Table A as of March 2024'!A:L,12,FALSE)</f>
        <v>No</v>
      </c>
      <c r="I1437" s="9" t="str">
        <f>VLOOKUP(B1437,'Table A as of March 2024'!A:M,13,FALSE)</f>
        <v>V</v>
      </c>
      <c r="J1437" t="str">
        <f>VLOOKUP(B1437,'Table A as of March 2024'!A:O,15,FALSE)</f>
        <v>R</v>
      </c>
      <c r="K1437" t="str">
        <f>VLOOKUP(G1437,'ACFR Class Vlookup'!A:B,2,FALSE)</f>
        <v>Governmental</v>
      </c>
      <c r="L1437" s="1" t="str">
        <f>VLOOKUP(D1437,'Fund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37" s="6" t="str">
        <f t="shared" si="244"/>
        <v>N/A</v>
      </c>
      <c r="N1437" s="6" t="s">
        <v>2886</v>
      </c>
      <c r="O1437" s="6" t="str">
        <f t="shared" si="245"/>
        <v>N/A</v>
      </c>
      <c r="P1437" s="5" t="s">
        <v>2886</v>
      </c>
      <c r="Q1437" s="6" t="str">
        <f t="shared" si="246"/>
        <v>N/A</v>
      </c>
      <c r="R1437" s="7" t="str">
        <f t="shared" si="247"/>
        <v>Yes</v>
      </c>
      <c r="S1437" s="5" t="str">
        <f t="shared" si="248"/>
        <v>Answer Required</v>
      </c>
      <c r="T1437" s="6" t="str">
        <f t="shared" si="249"/>
        <v>N/A</v>
      </c>
      <c r="U1437" s="7" t="str">
        <f t="shared" si="250"/>
        <v>No</v>
      </c>
      <c r="V1437" s="5" t="str">
        <f t="shared" si="251"/>
        <v>Answer Required</v>
      </c>
      <c r="W1437" s="6" t="str">
        <f t="shared" si="252"/>
        <v>N/A</v>
      </c>
      <c r="X1437" s="5" t="s">
        <v>2886</v>
      </c>
    </row>
    <row r="1438" spans="1:24" ht="105" x14ac:dyDescent="0.25">
      <c r="A1438" s="77">
        <f>VLOOKUP(C1438,'BU and Control BU Listing'!A:E,5,FALSE)</f>
        <v>72000</v>
      </c>
      <c r="B1438" s="80" t="s">
        <v>8757</v>
      </c>
      <c r="C1438" s="22" t="str">
        <f t="shared" si="242"/>
        <v>72000</v>
      </c>
      <c r="D1438" s="22" t="str">
        <f t="shared" si="243"/>
        <v>10170</v>
      </c>
      <c r="E1438" s="21" t="str">
        <f>VLOOKUP(B1438,'Table A as of March 2024'!A:G,7,FALSE)</f>
        <v>Dept Behavioral Health/Develop</v>
      </c>
      <c r="F1438" s="21" t="str">
        <f>VLOOKUP(B1438,'Table A as of March 2024'!A:H,8,FALSE)</f>
        <v>Epi&amp;LabCpctyInfctsDis-COVID-19</v>
      </c>
      <c r="G1438" s="11" t="str">
        <f>VLOOKUP(B1438,'Table A as of March 2024'!A:I,9,FALSE)</f>
        <v>120</v>
      </c>
      <c r="H1438" t="str">
        <f>VLOOKUP(B1438,'Table A as of March 2024'!A:L,12,FALSE)</f>
        <v>No</v>
      </c>
      <c r="I1438" s="9" t="str">
        <f>VLOOKUP(B1438,'Table A as of March 2024'!A:M,13,FALSE)</f>
        <v>V</v>
      </c>
      <c r="J1438" t="str">
        <f>VLOOKUP(B1438,'Table A as of March 2024'!A:O,15,FALSE)</f>
        <v>R</v>
      </c>
      <c r="K1438" t="str">
        <f>VLOOKUP(G1438,'ACFR Class Vlookup'!A:B,2,FALSE)</f>
        <v>Governmental</v>
      </c>
      <c r="L1438" s="1" t="str">
        <f>VLOOKUP(D1438,'Fund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438" s="6" t="str">
        <f t="shared" si="244"/>
        <v>N/A</v>
      </c>
      <c r="N1438" s="6" t="s">
        <v>2886</v>
      </c>
      <c r="O1438" s="6" t="str">
        <f t="shared" si="245"/>
        <v>N/A</v>
      </c>
      <c r="P1438" s="5" t="s">
        <v>2886</v>
      </c>
      <c r="Q1438" s="6" t="str">
        <f t="shared" si="246"/>
        <v>N/A</v>
      </c>
      <c r="R1438" s="7" t="str">
        <f t="shared" si="247"/>
        <v>Yes</v>
      </c>
      <c r="S1438" s="5" t="str">
        <f t="shared" si="248"/>
        <v>Answer Required</v>
      </c>
      <c r="T1438" s="6" t="str">
        <f t="shared" si="249"/>
        <v>N/A</v>
      </c>
      <c r="U1438" s="7" t="str">
        <f t="shared" si="250"/>
        <v>No</v>
      </c>
      <c r="V1438" s="5" t="str">
        <f t="shared" si="251"/>
        <v>Answer Required</v>
      </c>
      <c r="W1438" s="6" t="str">
        <f t="shared" si="252"/>
        <v>N/A</v>
      </c>
      <c r="X1438" s="5" t="s">
        <v>2886</v>
      </c>
    </row>
    <row r="1439" spans="1:24" ht="180" x14ac:dyDescent="0.25">
      <c r="A1439" s="77">
        <f>VLOOKUP(C1439,'BU and Control BU Listing'!A:E,5,FALSE)</f>
        <v>72000</v>
      </c>
      <c r="B1439" s="80" t="s">
        <v>8283</v>
      </c>
      <c r="C1439" s="22" t="str">
        <f t="shared" si="242"/>
        <v>72000</v>
      </c>
      <c r="D1439" s="22" t="str">
        <f t="shared" si="243"/>
        <v>10840</v>
      </c>
      <c r="E1439" s="21" t="str">
        <f>VLOOKUP(B1439,'Table A as of March 2024'!A:G,7,FALSE)</f>
        <v>Dept Behavioral Health/Develop</v>
      </c>
      <c r="F1439" s="21" t="str">
        <f>VLOOKUP(B1439,'Table A as of March 2024'!A:H,8,FALSE)</f>
        <v>BG CommMentlHlthSvcs-COVID-19</v>
      </c>
      <c r="G1439" s="11" t="str">
        <f>VLOOKUP(B1439,'Table A as of March 2024'!A:I,9,FALSE)</f>
        <v>120</v>
      </c>
      <c r="H1439" t="str">
        <f>VLOOKUP(B1439,'Table A as of March 2024'!A:L,12,FALSE)</f>
        <v>No</v>
      </c>
      <c r="I1439" s="9" t="str">
        <f>VLOOKUP(B1439,'Table A as of March 2024'!A:M,13,FALSE)</f>
        <v>V</v>
      </c>
      <c r="J1439" t="str">
        <f>VLOOKUP(B1439,'Table A as of March 2024'!A:O,15,FALSE)</f>
        <v>R</v>
      </c>
      <c r="K1439" t="str">
        <f>VLOOKUP(G1439,'ACFR Class Vlookup'!A:B,2,FALSE)</f>
        <v>Governmental</v>
      </c>
      <c r="L1439" s="1" t="str">
        <f>VLOOKUP(D1439,'Fund Information'!A:F,6,FALSE)</f>
        <v>ALN 93.958; Block Grants for Community Mental Health Services. Fund established to record award that provides American Rescue Plan Act of 2021 (ARPA) funding for the Community Mental Health Services (MHBG) Block Grant Program, in accordance with H.R. 1319 – American Rescue Plan Act of 2021 the ARPA Act, 2021 [P.L. 117-2]. Block grant provides comprehensive community mental health services to adults with a serious mental illness and to children with a serious emotional disturbance; monitor the progress in implementing a comprehensive community based mental health system; provide technical assistance to States and the Mental Health Planning Council that will assist the States in planning and implementing a comprehensive community based mental health system.</v>
      </c>
      <c r="M1439" s="6" t="str">
        <f t="shared" si="244"/>
        <v>N/A</v>
      </c>
      <c r="N1439" s="6" t="s">
        <v>2886</v>
      </c>
      <c r="O1439" s="6" t="str">
        <f t="shared" si="245"/>
        <v>N/A</v>
      </c>
      <c r="P1439" s="5" t="s">
        <v>2886</v>
      </c>
      <c r="Q1439" s="6" t="str">
        <f t="shared" si="246"/>
        <v>N/A</v>
      </c>
      <c r="R1439" s="7" t="str">
        <f t="shared" si="247"/>
        <v>Yes</v>
      </c>
      <c r="S1439" s="5" t="str">
        <f t="shared" si="248"/>
        <v>Answer Required</v>
      </c>
      <c r="T1439" s="6" t="str">
        <f t="shared" si="249"/>
        <v>N/A</v>
      </c>
      <c r="U1439" s="7" t="str">
        <f t="shared" si="250"/>
        <v>No</v>
      </c>
      <c r="V1439" s="5" t="str">
        <f t="shared" si="251"/>
        <v>Answer Required</v>
      </c>
      <c r="W1439" s="6" t="str">
        <f t="shared" si="252"/>
        <v>N/A</v>
      </c>
      <c r="X1439" s="5" t="s">
        <v>2886</v>
      </c>
    </row>
    <row r="1440" spans="1:24" ht="135" x14ac:dyDescent="0.25">
      <c r="A1440" s="77">
        <f>VLOOKUP(C1440,'BU and Control BU Listing'!A:E,5,FALSE)</f>
        <v>72000</v>
      </c>
      <c r="B1440" s="80" t="s">
        <v>8284</v>
      </c>
      <c r="C1440" s="22" t="str">
        <f t="shared" si="242"/>
        <v>72000</v>
      </c>
      <c r="D1440" s="22" t="str">
        <f t="shared" si="243"/>
        <v>12030</v>
      </c>
      <c r="E1440" s="21" t="str">
        <f>VLOOKUP(B1440,'Table A as of March 2024'!A:G,7,FALSE)</f>
        <v>Dept Behavioral Health/Develop</v>
      </c>
      <c r="F1440" s="21" t="str">
        <f>VLOOKUP(B1440,'Table A as of March 2024'!A:H,8,FALSE)</f>
        <v>BG Prev/TreatSubsAbse-COVID-19</v>
      </c>
      <c r="G1440" s="11" t="str">
        <f>VLOOKUP(B1440,'Table A as of March 2024'!A:I,9,FALSE)</f>
        <v>120</v>
      </c>
      <c r="H1440" t="str">
        <f>VLOOKUP(B1440,'Table A as of March 2024'!A:L,12,FALSE)</f>
        <v>No</v>
      </c>
      <c r="I1440" s="9" t="str">
        <f>VLOOKUP(B1440,'Table A as of March 2024'!A:M,13,FALSE)</f>
        <v>V</v>
      </c>
      <c r="J1440" t="str">
        <f>VLOOKUP(B1440,'Table A as of March 2024'!A:O,15,FALSE)</f>
        <v>R</v>
      </c>
      <c r="K1440" t="str">
        <f>VLOOKUP(G1440,'ACFR Class Vlookup'!A:B,2,FALSE)</f>
        <v>Governmental</v>
      </c>
      <c r="L1440" s="1" t="str">
        <f>VLOOKUP(D1440,'Fund Information'!A:F,6,FALSE)</f>
        <v>ALN 93.959; Block Grants for Prevention and Treatment of Substance Abuse. Fund established to record additional award that provides American Rescue Plan Act (ARPA) Supplemental Funding for the Substance Abuse Prevention and Treatment (SABG) Block Grant Program, in accordance with H.R. 1319 - American Rescue Plan Act of 2021. Block grant is to provide financial assistance to States and Territories to support projects for the development and implementation of prevention, treatment and rehabilitation activities directed to the diseases of alcohol and drug abuse.</v>
      </c>
      <c r="M1440" s="6" t="str">
        <f t="shared" si="244"/>
        <v>N/A</v>
      </c>
      <c r="N1440" s="6" t="s">
        <v>2886</v>
      </c>
      <c r="O1440" s="6" t="str">
        <f t="shared" si="245"/>
        <v>N/A</v>
      </c>
      <c r="P1440" s="5" t="s">
        <v>2886</v>
      </c>
      <c r="Q1440" s="6" t="str">
        <f t="shared" si="246"/>
        <v>N/A</v>
      </c>
      <c r="R1440" s="7" t="str">
        <f t="shared" si="247"/>
        <v>Yes</v>
      </c>
      <c r="S1440" s="5" t="str">
        <f t="shared" si="248"/>
        <v>Answer Required</v>
      </c>
      <c r="T1440" s="6" t="str">
        <f t="shared" si="249"/>
        <v>N/A</v>
      </c>
      <c r="U1440" s="7" t="str">
        <f t="shared" si="250"/>
        <v>No</v>
      </c>
      <c r="V1440" s="5" t="str">
        <f t="shared" si="251"/>
        <v>Answer Required</v>
      </c>
      <c r="W1440" s="6" t="str">
        <f t="shared" si="252"/>
        <v>N/A</v>
      </c>
      <c r="X1440" s="5" t="s">
        <v>2886</v>
      </c>
    </row>
    <row r="1441" spans="1:24" ht="165" x14ac:dyDescent="0.25">
      <c r="A1441" s="77">
        <f>VLOOKUP(C1441,'BU and Control BU Listing'!A:E,5,FALSE)</f>
        <v>72000</v>
      </c>
      <c r="B1441" s="80" t="s">
        <v>8285</v>
      </c>
      <c r="C1441" s="22" t="str">
        <f t="shared" si="242"/>
        <v>72000</v>
      </c>
      <c r="D1441" s="22" t="str">
        <f t="shared" si="243"/>
        <v>12110</v>
      </c>
      <c r="E1441" s="21" t="str">
        <f>VLOOKUP(B1441,'Table A as of March 2024'!A:G,7,FALSE)</f>
        <v>Dept Behavioral Health/Develop</v>
      </c>
      <c r="F1441" s="21" t="str">
        <f>VLOOKUP(B1441,'Table A as of March 2024'!A:H,8,FALSE)</f>
        <v>ARP-CrvStLoclFisRecFd-COVID-19</v>
      </c>
      <c r="G1441" s="11" t="str">
        <f>VLOOKUP(B1441,'Table A as of March 2024'!A:I,9,FALSE)</f>
        <v>120</v>
      </c>
      <c r="H1441" t="str">
        <f>VLOOKUP(B1441,'Table A as of March 2024'!A:L,12,FALSE)</f>
        <v>No</v>
      </c>
      <c r="I1441" s="9" t="str">
        <f>VLOOKUP(B1441,'Table A as of March 2024'!A:M,13,FALSE)</f>
        <v>V</v>
      </c>
      <c r="J1441" t="str">
        <f>VLOOKUP(B1441,'Table A as of March 2024'!A:O,15,FALSE)</f>
        <v>R</v>
      </c>
      <c r="K1441" t="str">
        <f>VLOOKUP(G1441,'ACFR Class Vlookup'!A:B,2,FALSE)</f>
        <v>Governmental</v>
      </c>
      <c r="L1441" s="1" t="str">
        <f>VLOOKUP(D1441,'Fund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441" s="6" t="str">
        <f t="shared" si="244"/>
        <v>N/A</v>
      </c>
      <c r="N1441" s="6" t="s">
        <v>2886</v>
      </c>
      <c r="O1441" s="6" t="str">
        <f t="shared" si="245"/>
        <v>N/A</v>
      </c>
      <c r="P1441" s="5" t="s">
        <v>2886</v>
      </c>
      <c r="Q1441" s="6" t="str">
        <f t="shared" si="246"/>
        <v>N/A</v>
      </c>
      <c r="R1441" s="7" t="str">
        <f t="shared" si="247"/>
        <v>Yes</v>
      </c>
      <c r="S1441" s="5" t="str">
        <f t="shared" si="248"/>
        <v>Answer Required</v>
      </c>
      <c r="T1441" s="6" t="str">
        <f t="shared" si="249"/>
        <v>N/A</v>
      </c>
      <c r="U1441" s="7" t="str">
        <f t="shared" si="250"/>
        <v>No</v>
      </c>
      <c r="V1441" s="5" t="str">
        <f t="shared" si="251"/>
        <v>Answer Required</v>
      </c>
      <c r="W1441" s="6" t="str">
        <f t="shared" si="252"/>
        <v>N/A</v>
      </c>
      <c r="X1441" s="5" t="s">
        <v>2886</v>
      </c>
    </row>
    <row r="1442" spans="1:24" ht="60" x14ac:dyDescent="0.25">
      <c r="A1442" s="77">
        <f>VLOOKUP(C1442,'BU and Control BU Listing'!A:E,5,FALSE)</f>
        <v>72000</v>
      </c>
      <c r="B1442" s="80" t="s">
        <v>8286</v>
      </c>
      <c r="C1442" s="22" t="str">
        <f t="shared" si="242"/>
        <v>72000</v>
      </c>
      <c r="D1442" s="22" t="str">
        <f t="shared" si="243"/>
        <v>12160</v>
      </c>
      <c r="E1442" s="21" t="str">
        <f>VLOOKUP(B1442,'Table A as of March 2024'!A:G,7,FALSE)</f>
        <v>Dept Behavioral Health/Develop</v>
      </c>
      <c r="F1442" s="21" t="str">
        <f>VLOOKUP(B1442,'Table A as of March 2024'!A:H,8,FALSE)</f>
        <v>EmgGrntMntlSbsUseDsdr-COVID-19</v>
      </c>
      <c r="G1442" s="11" t="str">
        <f>VLOOKUP(B1442,'Table A as of March 2024'!A:I,9,FALSE)</f>
        <v>120</v>
      </c>
      <c r="H1442" t="str">
        <f>VLOOKUP(B1442,'Table A as of March 2024'!A:L,12,FALSE)</f>
        <v>No</v>
      </c>
      <c r="I1442" s="9" t="str">
        <f>VLOOKUP(B1442,'Table A as of March 2024'!A:M,13,FALSE)</f>
        <v>V</v>
      </c>
      <c r="J1442" t="str">
        <f>VLOOKUP(B1442,'Table A as of March 2024'!A:O,15,FALSE)</f>
        <v>R</v>
      </c>
      <c r="K1442" t="str">
        <f>VLOOKUP(G1442,'ACFR Class Vlookup'!A:B,2,FALSE)</f>
        <v>Governmental</v>
      </c>
      <c r="L1442" s="1" t="str">
        <f>VLOOKUP(D1442,'Fund Information'!A:F,6,FALSE)</f>
        <v>ALN 93.665; Emergency Grants to Address Mental and Substance Use Disorders During COVID-19. Federal funding to provide mental and substance use disorder treatment, crisis counseling, and other related supports for children and adults impacted by the COVID-19 pandemic.</v>
      </c>
      <c r="M1442" s="6" t="str">
        <f t="shared" si="244"/>
        <v>N/A</v>
      </c>
      <c r="N1442" s="6" t="s">
        <v>2886</v>
      </c>
      <c r="O1442" s="6" t="str">
        <f t="shared" si="245"/>
        <v>N/A</v>
      </c>
      <c r="P1442" s="5" t="s">
        <v>2886</v>
      </c>
      <c r="Q1442" s="6" t="str">
        <f t="shared" si="246"/>
        <v>N/A</v>
      </c>
      <c r="R1442" s="7" t="str">
        <f t="shared" si="247"/>
        <v>Yes</v>
      </c>
      <c r="S1442" s="5" t="str">
        <f t="shared" si="248"/>
        <v>Answer Required</v>
      </c>
      <c r="T1442" s="6" t="str">
        <f t="shared" si="249"/>
        <v>N/A</v>
      </c>
      <c r="U1442" s="7" t="str">
        <f t="shared" si="250"/>
        <v>No</v>
      </c>
      <c r="V1442" s="5" t="str">
        <f t="shared" si="251"/>
        <v>Answer Required</v>
      </c>
      <c r="W1442" s="6" t="str">
        <f t="shared" si="252"/>
        <v>N/A</v>
      </c>
      <c r="X1442" s="5" t="s">
        <v>2886</v>
      </c>
    </row>
    <row r="1443" spans="1:24" ht="165" x14ac:dyDescent="0.25">
      <c r="A1443" s="77">
        <f>VLOOKUP(C1443,'BU and Control BU Listing'!A:E,5,FALSE)</f>
        <v>72000</v>
      </c>
      <c r="B1443" s="80" t="s">
        <v>8934</v>
      </c>
      <c r="C1443" s="22" t="str">
        <f t="shared" si="242"/>
        <v>72000</v>
      </c>
      <c r="D1443" s="22" t="str">
        <f t="shared" si="243"/>
        <v>12660</v>
      </c>
      <c r="E1443" s="21" t="str">
        <f>VLOOKUP(B1443,'Table A as of March 2024'!A:G,7,FALSE)</f>
        <v>Dept Behavioral Health/Develop</v>
      </c>
      <c r="F1443" s="21" t="str">
        <f>VLOOKUP(B1443,'Table A as of March 2024'!A:H,8,FALSE)</f>
        <v>CDCAcadStrgthPubHlth-COVID-19</v>
      </c>
      <c r="G1443" s="11" t="str">
        <f>VLOOKUP(B1443,'Table A as of March 2024'!A:I,9,FALSE)</f>
        <v>120</v>
      </c>
      <c r="H1443" t="str">
        <f>VLOOKUP(B1443,'Table A as of March 2024'!A:L,12,FALSE)</f>
        <v>No</v>
      </c>
      <c r="I1443" s="9" t="str">
        <f>VLOOKUP(B1443,'Table A as of March 2024'!A:M,13,FALSE)</f>
        <v>V</v>
      </c>
      <c r="J1443" t="str">
        <f>VLOOKUP(B1443,'Table A as of March 2024'!A:O,15,FALSE)</f>
        <v>R</v>
      </c>
      <c r="K1443" t="str">
        <f>VLOOKUP(G1443,'ACFR Class Vlookup'!A:B,2,FALSE)</f>
        <v>Governmental</v>
      </c>
      <c r="L1443" s="1" t="str">
        <f>VLOOKUP(D1443,'Fund Information'!A:F,6,FALSE)</f>
        <v>ALN 93.967 CDC's Collaboration with Academia to Strengthen Public Health. Project funds will be used to support cross cutting initiatives and to provide leadership, management support and governance for the entirety of the cooperative agreement. Cross cutting management initiatives include cooperative agreement planning, monitoring and evaluation, ensuring a strong governance for the public health workforce. This also includes cross cutting programs such as - Core Curricular Enhancements, Workforce Improvement Projects, and Public Health Fellowships. Also, communications (print, electronic and on social media), program evaluation and public policy. Funds can not be used for research</v>
      </c>
      <c r="M1443" s="6" t="str">
        <f t="shared" si="244"/>
        <v>N/A</v>
      </c>
      <c r="N1443" s="6" t="s">
        <v>2886</v>
      </c>
      <c r="O1443" s="6" t="str">
        <f t="shared" si="245"/>
        <v>N/A</v>
      </c>
      <c r="P1443" s="5" t="s">
        <v>2886</v>
      </c>
      <c r="Q1443" s="6" t="str">
        <f t="shared" si="246"/>
        <v>N/A</v>
      </c>
      <c r="R1443" s="7" t="str">
        <f t="shared" si="247"/>
        <v>Yes</v>
      </c>
      <c r="S1443" s="5" t="str">
        <f t="shared" si="248"/>
        <v>Answer Required</v>
      </c>
      <c r="T1443" s="6" t="str">
        <f t="shared" si="249"/>
        <v>N/A</v>
      </c>
      <c r="U1443" s="7" t="str">
        <f t="shared" si="250"/>
        <v>No</v>
      </c>
      <c r="V1443" s="5" t="str">
        <f t="shared" si="251"/>
        <v>Answer Required</v>
      </c>
      <c r="W1443" s="6" t="str">
        <f t="shared" si="252"/>
        <v>N/A</v>
      </c>
      <c r="X1443" s="5" t="s">
        <v>2886</v>
      </c>
    </row>
    <row r="1444" spans="1:24" x14ac:dyDescent="0.25">
      <c r="A1444" s="77">
        <f>VLOOKUP(C1444,'BU and Control BU Listing'!A:E,5,FALSE)</f>
        <v>70100</v>
      </c>
      <c r="B1444" s="80" t="s">
        <v>4744</v>
      </c>
      <c r="C1444" s="22" t="str">
        <f t="shared" si="242"/>
        <v>72100</v>
      </c>
      <c r="D1444" s="22" t="str">
        <f t="shared" si="243"/>
        <v>01000</v>
      </c>
      <c r="E1444" s="21" t="str">
        <f>VLOOKUP(B1444,'Table A as of March 2024'!A:G,7,FALSE)</f>
        <v>State Farm Enterprise Unit</v>
      </c>
      <c r="F1444" s="21" t="str">
        <f>VLOOKUP(B1444,'Table A as of March 2024'!A:H,8,FALSE)</f>
        <v>General Fund</v>
      </c>
      <c r="G1444" s="11" t="str">
        <f>VLOOKUP(B1444,'Table A as of March 2024'!A:I,9,FALSE)</f>
        <v>100</v>
      </c>
      <c r="H1444" t="str">
        <f>VLOOKUP(B1444,'Table A as of March 2024'!A:L,12,FALSE)</f>
        <v>No</v>
      </c>
      <c r="I1444" s="9" t="str">
        <f>VLOOKUP(B1444,'Table A as of March 2024'!A:M,13,FALSE)</f>
        <v>G</v>
      </c>
      <c r="J1444" t="str">
        <f>VLOOKUP(B1444,'Table A as of March 2024'!A:O,15,FALSE)</f>
        <v>U</v>
      </c>
      <c r="K1444" t="str">
        <f>VLOOKUP(G1444,'ACFR Class Vlookup'!A:B,2,FALSE)</f>
        <v>Governmental</v>
      </c>
      <c r="L1444" s="1" t="str">
        <f>VLOOKUP(D1444,'Fund Information'!A:F,6,FALSE)</f>
        <v>General Fund</v>
      </c>
      <c r="M1444" s="6" t="str">
        <f t="shared" si="244"/>
        <v>N/A</v>
      </c>
      <c r="N1444" s="6" t="s">
        <v>2886</v>
      </c>
      <c r="O1444" s="6" t="str">
        <f t="shared" si="245"/>
        <v>N/A</v>
      </c>
      <c r="P1444" s="5" t="s">
        <v>2886</v>
      </c>
      <c r="Q1444" s="6" t="str">
        <f t="shared" si="246"/>
        <v>N/A</v>
      </c>
      <c r="R1444" s="7" t="str">
        <f t="shared" si="247"/>
        <v>No</v>
      </c>
      <c r="S1444" s="5" t="str">
        <f t="shared" si="248"/>
        <v>Answer Required</v>
      </c>
      <c r="T1444" s="6" t="str">
        <f t="shared" si="249"/>
        <v>N/A</v>
      </c>
      <c r="U1444" s="7" t="str">
        <f t="shared" si="250"/>
        <v>No</v>
      </c>
      <c r="V1444" s="5" t="str">
        <f t="shared" si="251"/>
        <v>Answer Required</v>
      </c>
      <c r="W1444" s="6" t="str">
        <f t="shared" si="252"/>
        <v>N/A</v>
      </c>
      <c r="X1444" s="5" t="s">
        <v>2886</v>
      </c>
    </row>
    <row r="1445" spans="1:24" x14ac:dyDescent="0.25">
      <c r="A1445" s="77">
        <f>VLOOKUP(C1445,'BU and Control BU Listing'!A:E,5,FALSE)</f>
        <v>72000</v>
      </c>
      <c r="B1445" s="80" t="s">
        <v>4746</v>
      </c>
      <c r="C1445" s="22" t="str">
        <f t="shared" si="242"/>
        <v>72300</v>
      </c>
      <c r="D1445" s="22" t="str">
        <f t="shared" si="243"/>
        <v>01000</v>
      </c>
      <c r="E1445" s="21" t="str">
        <f>VLOOKUP(B1445,'Table A as of March 2024'!A:G,7,FALSE)</f>
        <v>Southeastern VA Training Ctr</v>
      </c>
      <c r="F1445" s="21" t="str">
        <f>VLOOKUP(B1445,'Table A as of March 2024'!A:H,8,FALSE)</f>
        <v>General Fund</v>
      </c>
      <c r="G1445" s="11" t="str">
        <f>VLOOKUP(B1445,'Table A as of March 2024'!A:I,9,FALSE)</f>
        <v>100</v>
      </c>
      <c r="H1445" t="str">
        <f>VLOOKUP(B1445,'Table A as of March 2024'!A:L,12,FALSE)</f>
        <v>No</v>
      </c>
      <c r="I1445" s="9" t="str">
        <f>VLOOKUP(B1445,'Table A as of March 2024'!A:M,13,FALSE)</f>
        <v>G</v>
      </c>
      <c r="J1445" t="str">
        <f>VLOOKUP(B1445,'Table A as of March 2024'!A:O,15,FALSE)</f>
        <v>U</v>
      </c>
      <c r="K1445" t="str">
        <f>VLOOKUP(G1445,'ACFR Class Vlookup'!A:B,2,FALSE)</f>
        <v>Governmental</v>
      </c>
      <c r="L1445" s="1" t="str">
        <f>VLOOKUP(D1445,'Fund Information'!A:F,6,FALSE)</f>
        <v>General Fund</v>
      </c>
      <c r="M1445" s="6" t="str">
        <f t="shared" si="244"/>
        <v>N/A</v>
      </c>
      <c r="N1445" s="6" t="s">
        <v>2886</v>
      </c>
      <c r="O1445" s="6" t="str">
        <f t="shared" si="245"/>
        <v>N/A</v>
      </c>
      <c r="P1445" s="5" t="s">
        <v>2886</v>
      </c>
      <c r="Q1445" s="6" t="str">
        <f t="shared" si="246"/>
        <v>N/A</v>
      </c>
      <c r="R1445" s="7" t="str">
        <f t="shared" si="247"/>
        <v>No</v>
      </c>
      <c r="S1445" s="5" t="str">
        <f t="shared" si="248"/>
        <v>Answer Required</v>
      </c>
      <c r="T1445" s="6" t="str">
        <f t="shared" si="249"/>
        <v>N/A</v>
      </c>
      <c r="U1445" s="7" t="str">
        <f t="shared" si="250"/>
        <v>No</v>
      </c>
      <c r="V1445" s="5" t="str">
        <f t="shared" si="251"/>
        <v>Answer Required</v>
      </c>
      <c r="W1445" s="6" t="str">
        <f t="shared" si="252"/>
        <v>N/A</v>
      </c>
      <c r="X1445" s="5" t="s">
        <v>2886</v>
      </c>
    </row>
    <row r="1446" spans="1:24" ht="90" x14ac:dyDescent="0.25">
      <c r="A1446" s="77">
        <f>VLOOKUP(C1446,'BU and Control BU Listing'!A:E,5,FALSE)</f>
        <v>72000</v>
      </c>
      <c r="B1446" s="80" t="s">
        <v>4747</v>
      </c>
      <c r="C1446" s="22" t="str">
        <f t="shared" si="242"/>
        <v>72300</v>
      </c>
      <c r="D1446" s="22" t="str">
        <f t="shared" si="243"/>
        <v>02003</v>
      </c>
      <c r="E1446" s="21" t="str">
        <f>VLOOKUP(B1446,'Table A as of March 2024'!A:G,7,FALSE)</f>
        <v>Southeastern VA Training Ctr</v>
      </c>
      <c r="F1446" s="21" t="str">
        <f>VLOOKUP(B1446,'Table A as of March 2024'!A:H,8,FALSE)</f>
        <v>DBHDS Special Revenue Fund</v>
      </c>
      <c r="G1446" s="11" t="str">
        <f>VLOOKUP(B1446,'Table A as of March 2024'!A:I,9,FALSE)</f>
        <v>115</v>
      </c>
      <c r="H1446" t="str">
        <f>VLOOKUP(B1446,'Table A as of March 2024'!A:L,12,FALSE)</f>
        <v>No</v>
      </c>
      <c r="I1446" s="9" t="str">
        <f>VLOOKUP(B1446,'Table A as of March 2024'!A:M,13,FALSE)</f>
        <v>U</v>
      </c>
      <c r="J1446" t="str">
        <f>VLOOKUP(B1446,'Table A as of March 2024'!A:O,15,FALSE)</f>
        <v>C</v>
      </c>
      <c r="K1446" t="str">
        <f>VLOOKUP(G1446,'ACFR Class Vlookup'!A:B,2,FALSE)</f>
        <v>Governmental</v>
      </c>
      <c r="L1446" s="1" t="str">
        <f>VLOOKUP(D1446,'Fund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446" s="6" t="str">
        <f t="shared" si="244"/>
        <v>N/A</v>
      </c>
      <c r="N1446" s="6" t="s">
        <v>2886</v>
      </c>
      <c r="O1446" s="6" t="str">
        <f t="shared" si="245"/>
        <v>N/A</v>
      </c>
      <c r="P1446" s="5" t="s">
        <v>2886</v>
      </c>
      <c r="Q1446" s="6" t="str">
        <f t="shared" si="246"/>
        <v>N/A</v>
      </c>
      <c r="R1446" s="7" t="str">
        <f t="shared" si="247"/>
        <v>No</v>
      </c>
      <c r="S1446" s="5" t="str">
        <f t="shared" si="248"/>
        <v>Answer Required</v>
      </c>
      <c r="T1446" s="6" t="str">
        <f t="shared" si="249"/>
        <v>N/A</v>
      </c>
      <c r="U1446" s="7" t="str">
        <f t="shared" si="250"/>
        <v>Yes</v>
      </c>
      <c r="V1446" s="5" t="str">
        <f t="shared" si="251"/>
        <v>Answer Required</v>
      </c>
      <c r="W1446" s="6" t="str">
        <f t="shared" si="252"/>
        <v>N/A</v>
      </c>
      <c r="X1446" s="5" t="s">
        <v>2886</v>
      </c>
    </row>
    <row r="1447" spans="1:24" ht="30" x14ac:dyDescent="0.25">
      <c r="A1447" s="77">
        <f>VLOOKUP(C1447,'BU and Control BU Listing'!A:E,5,FALSE)</f>
        <v>72000</v>
      </c>
      <c r="B1447" s="80" t="s">
        <v>4748</v>
      </c>
      <c r="C1447" s="22" t="str">
        <f t="shared" si="242"/>
        <v>72300</v>
      </c>
      <c r="D1447" s="22" t="str">
        <f t="shared" si="243"/>
        <v>02870</v>
      </c>
      <c r="E1447" s="21" t="str">
        <f>VLOOKUP(B1447,'Table A as of March 2024'!A:G,7,FALSE)</f>
        <v>Southeastern VA Training Ctr</v>
      </c>
      <c r="F1447" s="21" t="str">
        <f>VLOOKUP(B1447,'Table A as of March 2024'!A:H,8,FALSE)</f>
        <v>Surp Suppy/Equip Sale-GF-NonHE</v>
      </c>
      <c r="G1447" s="11" t="str">
        <f>VLOOKUP(B1447,'Table A as of March 2024'!A:I,9,FALSE)</f>
        <v>100</v>
      </c>
      <c r="H1447" t="str">
        <f>VLOOKUP(B1447,'Table A as of March 2024'!A:L,12,FALSE)</f>
        <v>No</v>
      </c>
      <c r="I1447" s="9" t="str">
        <f>VLOOKUP(B1447,'Table A as of March 2024'!A:M,13,FALSE)</f>
        <v>U</v>
      </c>
      <c r="J1447" t="str">
        <f>VLOOKUP(B1447,'Table A as of March 2024'!A:O,15,FALSE)</f>
        <v>A</v>
      </c>
      <c r="K1447" t="str">
        <f>VLOOKUP(G1447,'ACFR Class Vlookup'!A:B,2,FALSE)</f>
        <v>Governmental</v>
      </c>
      <c r="L1447" s="1" t="str">
        <f>VLOOKUP(D1447,'Fund Information'!A:F,6,FALSE)</f>
        <v>Accounts for sale of surplus supplies and equipment purchased with General Funds for Non Higher Ed agencies.</v>
      </c>
      <c r="M1447" s="6" t="str">
        <f t="shared" si="244"/>
        <v>N/A</v>
      </c>
      <c r="N1447" s="6" t="s">
        <v>2886</v>
      </c>
      <c r="O1447" s="6" t="str">
        <f t="shared" si="245"/>
        <v>N/A</v>
      </c>
      <c r="P1447" s="5" t="s">
        <v>2886</v>
      </c>
      <c r="Q1447" s="6" t="str">
        <f t="shared" si="246"/>
        <v>N/A</v>
      </c>
      <c r="R1447" s="7" t="str">
        <f t="shared" si="247"/>
        <v>No</v>
      </c>
      <c r="S1447" s="5" t="str">
        <f t="shared" si="248"/>
        <v>Answer Required</v>
      </c>
      <c r="T1447" s="6" t="str">
        <f t="shared" si="249"/>
        <v>N/A</v>
      </c>
      <c r="U1447" s="7" t="str">
        <f t="shared" si="250"/>
        <v>No</v>
      </c>
      <c r="V1447" s="5" t="str">
        <f t="shared" si="251"/>
        <v>Answer Required</v>
      </c>
      <c r="W1447" s="6" t="str">
        <f t="shared" si="252"/>
        <v>N/A</v>
      </c>
      <c r="X1447" s="5" t="s">
        <v>2886</v>
      </c>
    </row>
    <row r="1448" spans="1:24" x14ac:dyDescent="0.25">
      <c r="A1448" s="77">
        <f>VLOOKUP(C1448,'BU and Control BU Listing'!A:E,5,FALSE)</f>
        <v>72000</v>
      </c>
      <c r="B1448" s="80" t="s">
        <v>4749</v>
      </c>
      <c r="C1448" s="22" t="str">
        <f t="shared" si="242"/>
        <v>72300</v>
      </c>
      <c r="D1448" s="22" t="str">
        <f t="shared" si="243"/>
        <v>10000</v>
      </c>
      <c r="E1448" s="21" t="str">
        <f>VLOOKUP(B1448,'Table A as of March 2024'!A:G,7,FALSE)</f>
        <v>Southeastern VA Training Ctr</v>
      </c>
      <c r="F1448" s="21" t="str">
        <f>VLOOKUP(B1448,'Table A as of March 2024'!A:H,8,FALSE)</f>
        <v>Federal Trust</v>
      </c>
      <c r="G1448" s="11" t="str">
        <f>VLOOKUP(B1448,'Table A as of March 2024'!A:I,9,FALSE)</f>
        <v>120</v>
      </c>
      <c r="H1448" t="str">
        <f>VLOOKUP(B1448,'Table A as of March 2024'!A:L,12,FALSE)</f>
        <v>No</v>
      </c>
      <c r="I1448" s="9" t="str">
        <f>VLOOKUP(B1448,'Table A as of March 2024'!A:M,13,FALSE)</f>
        <v>R</v>
      </c>
      <c r="J1448" t="str">
        <f>VLOOKUP(B1448,'Table A as of March 2024'!A:O,15,FALSE)</f>
        <v>R</v>
      </c>
      <c r="K1448" t="str">
        <f>VLOOKUP(G1448,'ACFR Class Vlookup'!A:B,2,FALSE)</f>
        <v>Governmental</v>
      </c>
      <c r="L1448" s="1" t="str">
        <f>VLOOKUP(D1448,'Fund Information'!A:F,6,FALSE)</f>
        <v>This fund accounts for Federal funds.</v>
      </c>
      <c r="M1448" s="6" t="str">
        <f t="shared" si="244"/>
        <v>N/A</v>
      </c>
      <c r="N1448" s="6" t="s">
        <v>2886</v>
      </c>
      <c r="O1448" s="6" t="str">
        <f t="shared" si="245"/>
        <v>N/A</v>
      </c>
      <c r="P1448" s="5" t="s">
        <v>2886</v>
      </c>
      <c r="Q1448" s="6" t="str">
        <f t="shared" si="246"/>
        <v>N/A</v>
      </c>
      <c r="R1448" s="7" t="str">
        <f t="shared" si="247"/>
        <v>Yes</v>
      </c>
      <c r="S1448" s="5" t="str">
        <f t="shared" si="248"/>
        <v>Answer Required</v>
      </c>
      <c r="T1448" s="6" t="str">
        <f t="shared" si="249"/>
        <v>N/A</v>
      </c>
      <c r="U1448" s="7" t="str">
        <f t="shared" si="250"/>
        <v>No</v>
      </c>
      <c r="V1448" s="5" t="str">
        <f t="shared" si="251"/>
        <v>Answer Required</v>
      </c>
      <c r="W1448" s="6" t="str">
        <f t="shared" si="252"/>
        <v>N/A</v>
      </c>
      <c r="X1448" s="5" t="s">
        <v>2886</v>
      </c>
    </row>
    <row r="1449" spans="1:24" ht="165" x14ac:dyDescent="0.25">
      <c r="A1449" s="77">
        <f>VLOOKUP(C1449,'BU and Control BU Listing'!A:E,5,FALSE)</f>
        <v>72000</v>
      </c>
      <c r="B1449" s="80" t="s">
        <v>6005</v>
      </c>
      <c r="C1449" s="22" t="str">
        <f t="shared" si="242"/>
        <v>72300</v>
      </c>
      <c r="D1449" s="22" t="str">
        <f t="shared" si="243"/>
        <v>10110</v>
      </c>
      <c r="E1449" s="21" t="str">
        <f>VLOOKUP(B1449,'Table A as of March 2024'!A:G,7,FALSE)</f>
        <v>Southeastern VA Training Ctr</v>
      </c>
      <c r="F1449" s="21" t="str">
        <f>VLOOKUP(B1449,'Table A as of March 2024'!A:H,8,FALSE)</f>
        <v>CARESActRlfFd–General-COVID-19</v>
      </c>
      <c r="G1449" s="11" t="str">
        <f>VLOOKUP(B1449,'Table A as of March 2024'!A:I,9,FALSE)</f>
        <v>120</v>
      </c>
      <c r="H1449" t="str">
        <f>VLOOKUP(B1449,'Table A as of March 2024'!A:L,12,FALSE)</f>
        <v>No</v>
      </c>
      <c r="I1449" s="9" t="str">
        <f>VLOOKUP(B1449,'Table A as of March 2024'!A:M,13,FALSE)</f>
        <v>V</v>
      </c>
      <c r="J1449" t="str">
        <f>VLOOKUP(B1449,'Table A as of March 2024'!A:O,15,FALSE)</f>
        <v>R</v>
      </c>
      <c r="K1449" t="str">
        <f>VLOOKUP(G1449,'ACFR Class Vlookup'!A:B,2,FALSE)</f>
        <v>Governmental</v>
      </c>
      <c r="L1449" s="1" t="str">
        <f>VLOOKUP(D1449,'Fund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49" s="6" t="str">
        <f t="shared" si="244"/>
        <v>N/A</v>
      </c>
      <c r="N1449" s="6" t="s">
        <v>2886</v>
      </c>
      <c r="O1449" s="6" t="str">
        <f t="shared" si="245"/>
        <v>N/A</v>
      </c>
      <c r="P1449" s="5" t="s">
        <v>2886</v>
      </c>
      <c r="Q1449" s="6" t="str">
        <f t="shared" si="246"/>
        <v>N/A</v>
      </c>
      <c r="R1449" s="7" t="str">
        <f t="shared" si="247"/>
        <v>Yes</v>
      </c>
      <c r="S1449" s="5" t="str">
        <f t="shared" si="248"/>
        <v>Answer Required</v>
      </c>
      <c r="T1449" s="6" t="str">
        <f t="shared" si="249"/>
        <v>N/A</v>
      </c>
      <c r="U1449" s="7" t="str">
        <f t="shared" si="250"/>
        <v>No</v>
      </c>
      <c r="V1449" s="5" t="str">
        <f t="shared" si="251"/>
        <v>Answer Required</v>
      </c>
      <c r="W1449" s="6" t="str">
        <f t="shared" si="252"/>
        <v>N/A</v>
      </c>
      <c r="X1449" s="5" t="s">
        <v>2886</v>
      </c>
    </row>
    <row r="1450" spans="1:24" ht="105" x14ac:dyDescent="0.25">
      <c r="A1450" s="77">
        <f>VLOOKUP(C1450,'BU and Control BU Listing'!A:E,5,FALSE)</f>
        <v>72000</v>
      </c>
      <c r="B1450" s="80" t="s">
        <v>8758</v>
      </c>
      <c r="C1450" s="22" t="str">
        <f t="shared" si="242"/>
        <v>72300</v>
      </c>
      <c r="D1450" s="22" t="str">
        <f t="shared" si="243"/>
        <v>10170</v>
      </c>
      <c r="E1450" s="21" t="str">
        <f>VLOOKUP(B1450,'Table A as of March 2024'!A:G,7,FALSE)</f>
        <v>Southeastern VA Training Ctr</v>
      </c>
      <c r="F1450" s="21" t="str">
        <f>VLOOKUP(B1450,'Table A as of March 2024'!A:H,8,FALSE)</f>
        <v>Epi&amp;LabCpctyInfctsDis-COVID-19</v>
      </c>
      <c r="G1450" s="11" t="str">
        <f>VLOOKUP(B1450,'Table A as of March 2024'!A:I,9,FALSE)</f>
        <v>120</v>
      </c>
      <c r="H1450" t="str">
        <f>VLOOKUP(B1450,'Table A as of March 2024'!A:L,12,FALSE)</f>
        <v>No</v>
      </c>
      <c r="I1450" s="9" t="str">
        <f>VLOOKUP(B1450,'Table A as of March 2024'!A:M,13,FALSE)</f>
        <v>V</v>
      </c>
      <c r="J1450" t="str">
        <f>VLOOKUP(B1450,'Table A as of March 2024'!A:O,15,FALSE)</f>
        <v>R</v>
      </c>
      <c r="K1450" t="str">
        <f>VLOOKUP(G1450,'ACFR Class Vlookup'!A:B,2,FALSE)</f>
        <v>Governmental</v>
      </c>
      <c r="L1450" s="1" t="str">
        <f>VLOOKUP(D1450,'Fund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450" s="6" t="str">
        <f t="shared" si="244"/>
        <v>N/A</v>
      </c>
      <c r="N1450" s="6" t="s">
        <v>2886</v>
      </c>
      <c r="O1450" s="6" t="str">
        <f t="shared" si="245"/>
        <v>N/A</v>
      </c>
      <c r="P1450" s="5" t="s">
        <v>2886</v>
      </c>
      <c r="Q1450" s="6" t="str">
        <f t="shared" si="246"/>
        <v>N/A</v>
      </c>
      <c r="R1450" s="7" t="str">
        <f t="shared" si="247"/>
        <v>Yes</v>
      </c>
      <c r="S1450" s="5" t="str">
        <f t="shared" si="248"/>
        <v>Answer Required</v>
      </c>
      <c r="T1450" s="6" t="str">
        <f t="shared" si="249"/>
        <v>N/A</v>
      </c>
      <c r="U1450" s="7" t="str">
        <f t="shared" si="250"/>
        <v>No</v>
      </c>
      <c r="V1450" s="5" t="str">
        <f t="shared" si="251"/>
        <v>Answer Required</v>
      </c>
      <c r="W1450" s="6" t="str">
        <f t="shared" si="252"/>
        <v>N/A</v>
      </c>
      <c r="X1450" s="5" t="s">
        <v>2886</v>
      </c>
    </row>
    <row r="1451" spans="1:24" ht="165" x14ac:dyDescent="0.25">
      <c r="A1451" s="77">
        <f>VLOOKUP(C1451,'BU and Control BU Listing'!A:E,5,FALSE)</f>
        <v>72000</v>
      </c>
      <c r="B1451" s="80" t="s">
        <v>8287</v>
      </c>
      <c r="C1451" s="22" t="str">
        <f t="shared" si="242"/>
        <v>72300</v>
      </c>
      <c r="D1451" s="22" t="str">
        <f t="shared" si="243"/>
        <v>12110</v>
      </c>
      <c r="E1451" s="21" t="str">
        <f>VLOOKUP(B1451,'Table A as of March 2024'!A:G,7,FALSE)</f>
        <v>Southeastern VA Training Ctr</v>
      </c>
      <c r="F1451" s="21" t="str">
        <f>VLOOKUP(B1451,'Table A as of March 2024'!A:H,8,FALSE)</f>
        <v>ARP-CrvStLoclFisRecFd-COVID-19</v>
      </c>
      <c r="G1451" s="11" t="str">
        <f>VLOOKUP(B1451,'Table A as of March 2024'!A:I,9,FALSE)</f>
        <v>120</v>
      </c>
      <c r="H1451" t="str">
        <f>VLOOKUP(B1451,'Table A as of March 2024'!A:L,12,FALSE)</f>
        <v>No</v>
      </c>
      <c r="I1451" s="9" t="str">
        <f>VLOOKUP(B1451,'Table A as of March 2024'!A:M,13,FALSE)</f>
        <v>V</v>
      </c>
      <c r="J1451" t="str">
        <f>VLOOKUP(B1451,'Table A as of March 2024'!A:O,15,FALSE)</f>
        <v>R</v>
      </c>
      <c r="K1451" t="str">
        <f>VLOOKUP(G1451,'ACFR Class Vlookup'!A:B,2,FALSE)</f>
        <v>Governmental</v>
      </c>
      <c r="L1451" s="1" t="str">
        <f>VLOOKUP(D1451,'Fund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451" s="6" t="str">
        <f t="shared" si="244"/>
        <v>N/A</v>
      </c>
      <c r="N1451" s="6" t="s">
        <v>2886</v>
      </c>
      <c r="O1451" s="6" t="str">
        <f t="shared" si="245"/>
        <v>N/A</v>
      </c>
      <c r="P1451" s="5" t="s">
        <v>2886</v>
      </c>
      <c r="Q1451" s="6" t="str">
        <f t="shared" si="246"/>
        <v>N/A</v>
      </c>
      <c r="R1451" s="7" t="str">
        <f t="shared" si="247"/>
        <v>Yes</v>
      </c>
      <c r="S1451" s="5" t="str">
        <f t="shared" si="248"/>
        <v>Answer Required</v>
      </c>
      <c r="T1451" s="6" t="str">
        <f t="shared" si="249"/>
        <v>N/A</v>
      </c>
      <c r="U1451" s="7" t="str">
        <f t="shared" si="250"/>
        <v>No</v>
      </c>
      <c r="V1451" s="5" t="str">
        <f t="shared" si="251"/>
        <v>Answer Required</v>
      </c>
      <c r="W1451" s="6" t="str">
        <f t="shared" si="252"/>
        <v>N/A</v>
      </c>
      <c r="X1451" s="5" t="s">
        <v>2886</v>
      </c>
    </row>
    <row r="1452" spans="1:24" x14ac:dyDescent="0.25">
      <c r="A1452" s="77">
        <f>VLOOKUP(C1452,'BU and Control BU Listing'!A:E,5,FALSE)</f>
        <v>72000</v>
      </c>
      <c r="B1452" s="80" t="s">
        <v>4751</v>
      </c>
      <c r="C1452" s="22" t="str">
        <f t="shared" si="242"/>
        <v>72400</v>
      </c>
      <c r="D1452" s="22" t="str">
        <f t="shared" si="243"/>
        <v>01000</v>
      </c>
      <c r="E1452" s="21" t="str">
        <f>VLOOKUP(B1452,'Table A as of March 2024'!A:G,7,FALSE)</f>
        <v>Catawba Hospital</v>
      </c>
      <c r="F1452" s="21" t="str">
        <f>VLOOKUP(B1452,'Table A as of March 2024'!A:H,8,FALSE)</f>
        <v>General Fund</v>
      </c>
      <c r="G1452" s="11" t="str">
        <f>VLOOKUP(B1452,'Table A as of March 2024'!A:I,9,FALSE)</f>
        <v>100</v>
      </c>
      <c r="H1452" t="str">
        <f>VLOOKUP(B1452,'Table A as of March 2024'!A:L,12,FALSE)</f>
        <v>No</v>
      </c>
      <c r="I1452" s="9" t="str">
        <f>VLOOKUP(B1452,'Table A as of March 2024'!A:M,13,FALSE)</f>
        <v>G</v>
      </c>
      <c r="J1452" t="str">
        <f>VLOOKUP(B1452,'Table A as of March 2024'!A:O,15,FALSE)</f>
        <v>U</v>
      </c>
      <c r="K1452" t="str">
        <f>VLOOKUP(G1452,'ACFR Class Vlookup'!A:B,2,FALSE)</f>
        <v>Governmental</v>
      </c>
      <c r="L1452" s="1" t="str">
        <f>VLOOKUP(D1452,'Fund Information'!A:F,6,FALSE)</f>
        <v>General Fund</v>
      </c>
      <c r="M1452" s="6" t="str">
        <f t="shared" si="244"/>
        <v>N/A</v>
      </c>
      <c r="N1452" s="6" t="s">
        <v>2886</v>
      </c>
      <c r="O1452" s="6" t="str">
        <f t="shared" si="245"/>
        <v>N/A</v>
      </c>
      <c r="P1452" s="5" t="s">
        <v>2886</v>
      </c>
      <c r="Q1452" s="6" t="str">
        <f t="shared" si="246"/>
        <v>N/A</v>
      </c>
      <c r="R1452" s="7" t="str">
        <f t="shared" si="247"/>
        <v>No</v>
      </c>
      <c r="S1452" s="5" t="str">
        <f t="shared" si="248"/>
        <v>Answer Required</v>
      </c>
      <c r="T1452" s="6" t="str">
        <f t="shared" si="249"/>
        <v>N/A</v>
      </c>
      <c r="U1452" s="7" t="str">
        <f t="shared" si="250"/>
        <v>No</v>
      </c>
      <c r="V1452" s="5" t="str">
        <f t="shared" si="251"/>
        <v>Answer Required</v>
      </c>
      <c r="W1452" s="6" t="str">
        <f t="shared" si="252"/>
        <v>N/A</v>
      </c>
      <c r="X1452" s="5" t="s">
        <v>2886</v>
      </c>
    </row>
    <row r="1453" spans="1:24" ht="90" x14ac:dyDescent="0.25">
      <c r="A1453" s="77">
        <f>VLOOKUP(C1453,'BU and Control BU Listing'!A:E,5,FALSE)</f>
        <v>72000</v>
      </c>
      <c r="B1453" s="80" t="s">
        <v>4752</v>
      </c>
      <c r="C1453" s="22" t="str">
        <f t="shared" si="242"/>
        <v>72400</v>
      </c>
      <c r="D1453" s="22" t="str">
        <f t="shared" si="243"/>
        <v>02003</v>
      </c>
      <c r="E1453" s="21" t="str">
        <f>VLOOKUP(B1453,'Table A as of March 2024'!A:G,7,FALSE)</f>
        <v>Catawba Hospital</v>
      </c>
      <c r="F1453" s="21" t="str">
        <f>VLOOKUP(B1453,'Table A as of March 2024'!A:H,8,FALSE)</f>
        <v>DBHDS Special Revenue Fund</v>
      </c>
      <c r="G1453" s="11" t="str">
        <f>VLOOKUP(B1453,'Table A as of March 2024'!A:I,9,FALSE)</f>
        <v>115</v>
      </c>
      <c r="H1453" t="str">
        <f>VLOOKUP(B1453,'Table A as of March 2024'!A:L,12,FALSE)</f>
        <v>No</v>
      </c>
      <c r="I1453" s="9" t="str">
        <f>VLOOKUP(B1453,'Table A as of March 2024'!A:M,13,FALSE)</f>
        <v>U</v>
      </c>
      <c r="J1453" t="str">
        <f>VLOOKUP(B1453,'Table A as of March 2024'!A:O,15,FALSE)</f>
        <v>C</v>
      </c>
      <c r="K1453" t="str">
        <f>VLOOKUP(G1453,'ACFR Class Vlookup'!A:B,2,FALSE)</f>
        <v>Governmental</v>
      </c>
      <c r="L1453" s="1" t="str">
        <f>VLOOKUP(D1453,'Fund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453" s="6" t="str">
        <f t="shared" si="244"/>
        <v>N/A</v>
      </c>
      <c r="N1453" s="6" t="s">
        <v>2886</v>
      </c>
      <c r="O1453" s="6" t="str">
        <f t="shared" si="245"/>
        <v>N/A</v>
      </c>
      <c r="P1453" s="5" t="s">
        <v>2886</v>
      </c>
      <c r="Q1453" s="6" t="str">
        <f t="shared" si="246"/>
        <v>N/A</v>
      </c>
      <c r="R1453" s="7" t="str">
        <f t="shared" si="247"/>
        <v>No</v>
      </c>
      <c r="S1453" s="5" t="str">
        <f t="shared" si="248"/>
        <v>Answer Required</v>
      </c>
      <c r="T1453" s="6" t="str">
        <f t="shared" si="249"/>
        <v>N/A</v>
      </c>
      <c r="U1453" s="7" t="str">
        <f t="shared" si="250"/>
        <v>Yes</v>
      </c>
      <c r="V1453" s="5" t="str">
        <f t="shared" si="251"/>
        <v>Answer Required</v>
      </c>
      <c r="W1453" s="6" t="str">
        <f t="shared" si="252"/>
        <v>N/A</v>
      </c>
      <c r="X1453" s="5" t="s">
        <v>2886</v>
      </c>
    </row>
    <row r="1454" spans="1:24" x14ac:dyDescent="0.25">
      <c r="A1454" s="77">
        <f>VLOOKUP(C1454,'BU and Control BU Listing'!A:E,5,FALSE)</f>
        <v>72000</v>
      </c>
      <c r="B1454" s="80" t="s">
        <v>4753</v>
      </c>
      <c r="C1454" s="22" t="str">
        <f t="shared" si="242"/>
        <v>72400</v>
      </c>
      <c r="D1454" s="22" t="str">
        <f t="shared" si="243"/>
        <v>02860</v>
      </c>
      <c r="E1454" s="21" t="str">
        <f>VLOOKUP(B1454,'Table A as of March 2024'!A:G,7,FALSE)</f>
        <v>Catawba Hospital</v>
      </c>
      <c r="F1454" s="21" t="str">
        <f>VLOOKUP(B1454,'Table A as of March 2024'!A:H,8,FALSE)</f>
        <v>Recycl Mtrl Sales-Nongen/NonHE</v>
      </c>
      <c r="G1454" s="11" t="str">
        <f>VLOOKUP(B1454,'Table A as of March 2024'!A:I,9,FALSE)</f>
        <v>100</v>
      </c>
      <c r="H1454" t="str">
        <f>VLOOKUP(B1454,'Table A as of March 2024'!A:L,12,FALSE)</f>
        <v>No</v>
      </c>
      <c r="I1454" s="9" t="str">
        <f>VLOOKUP(B1454,'Table A as of March 2024'!A:M,13,FALSE)</f>
        <v>U</v>
      </c>
      <c r="J1454" t="str">
        <f>VLOOKUP(B1454,'Table A as of March 2024'!A:O,15,FALSE)</f>
        <v>A</v>
      </c>
      <c r="K1454" t="str">
        <f>VLOOKUP(G1454,'ACFR Class Vlookup'!A:B,2,FALSE)</f>
        <v>Governmental</v>
      </c>
      <c r="L1454" s="1" t="str">
        <f>VLOOKUP(D1454,'Fund Information'!A:F,6,FALSE)</f>
        <v>Accounts for recyclable material sales.</v>
      </c>
      <c r="M1454" s="6" t="str">
        <f t="shared" si="244"/>
        <v>N/A</v>
      </c>
      <c r="N1454" s="6" t="s">
        <v>2886</v>
      </c>
      <c r="O1454" s="6" t="str">
        <f t="shared" si="245"/>
        <v>N/A</v>
      </c>
      <c r="P1454" s="5" t="s">
        <v>2886</v>
      </c>
      <c r="Q1454" s="6" t="str">
        <f t="shared" si="246"/>
        <v>N/A</v>
      </c>
      <c r="R1454" s="7" t="str">
        <f t="shared" si="247"/>
        <v>No</v>
      </c>
      <c r="S1454" s="5" t="str">
        <f t="shared" si="248"/>
        <v>Answer Required</v>
      </c>
      <c r="T1454" s="6" t="str">
        <f t="shared" si="249"/>
        <v>N/A</v>
      </c>
      <c r="U1454" s="7" t="str">
        <f t="shared" si="250"/>
        <v>No</v>
      </c>
      <c r="V1454" s="5" t="str">
        <f t="shared" si="251"/>
        <v>Answer Required</v>
      </c>
      <c r="W1454" s="6" t="str">
        <f t="shared" si="252"/>
        <v>N/A</v>
      </c>
      <c r="X1454" s="5" t="s">
        <v>2886</v>
      </c>
    </row>
    <row r="1455" spans="1:24" ht="30" x14ac:dyDescent="0.25">
      <c r="A1455" s="77">
        <f>VLOOKUP(C1455,'BU and Control BU Listing'!A:E,5,FALSE)</f>
        <v>72000</v>
      </c>
      <c r="B1455" s="80" t="s">
        <v>4754</v>
      </c>
      <c r="C1455" s="22" t="str">
        <f t="shared" si="242"/>
        <v>72400</v>
      </c>
      <c r="D1455" s="22" t="str">
        <f t="shared" si="243"/>
        <v>02880</v>
      </c>
      <c r="E1455" s="21" t="str">
        <f>VLOOKUP(B1455,'Table A as of March 2024'!A:G,7,FALSE)</f>
        <v>Catawba Hospital</v>
      </c>
      <c r="F1455" s="21" t="str">
        <f>VLOOKUP(B1455,'Table A as of March 2024'!A:H,8,FALSE)</f>
        <v>Surp Supply/Equip-NonGF-NonHE</v>
      </c>
      <c r="G1455" s="11" t="str">
        <f>VLOOKUP(B1455,'Table A as of March 2024'!A:I,9,FALSE)</f>
        <v>100</v>
      </c>
      <c r="H1455" t="str">
        <f>VLOOKUP(B1455,'Table A as of March 2024'!A:L,12,FALSE)</f>
        <v>No</v>
      </c>
      <c r="I1455" s="9" t="str">
        <f>VLOOKUP(B1455,'Table A as of March 2024'!A:M,13,FALSE)</f>
        <v>U</v>
      </c>
      <c r="J1455" t="str">
        <f>VLOOKUP(B1455,'Table A as of March 2024'!A:O,15,FALSE)</f>
        <v>A</v>
      </c>
      <c r="K1455" t="str">
        <f>VLOOKUP(G1455,'ACFR Class Vlookup'!A:B,2,FALSE)</f>
        <v>Governmental</v>
      </c>
      <c r="L1455" s="1" t="str">
        <f>VLOOKUP(D1455,'Fund Information'!A:F,6,FALSE)</f>
        <v>Accounts for sale of surplus supplies and equipment purchased with Non General Funds for Non Higher Ed agencies.</v>
      </c>
      <c r="M1455" s="6" t="str">
        <f t="shared" si="244"/>
        <v>N/A</v>
      </c>
      <c r="N1455" s="6" t="s">
        <v>2886</v>
      </c>
      <c r="O1455" s="6" t="str">
        <f t="shared" si="245"/>
        <v>N/A</v>
      </c>
      <c r="P1455" s="5" t="s">
        <v>2886</v>
      </c>
      <c r="Q1455" s="6" t="str">
        <f t="shared" si="246"/>
        <v>N/A</v>
      </c>
      <c r="R1455" s="7" t="str">
        <f t="shared" si="247"/>
        <v>No</v>
      </c>
      <c r="S1455" s="5" t="str">
        <f t="shared" si="248"/>
        <v>Answer Required</v>
      </c>
      <c r="T1455" s="6" t="str">
        <f t="shared" si="249"/>
        <v>N/A</v>
      </c>
      <c r="U1455" s="7" t="str">
        <f t="shared" si="250"/>
        <v>No</v>
      </c>
      <c r="V1455" s="5" t="str">
        <f t="shared" si="251"/>
        <v>Answer Required</v>
      </c>
      <c r="W1455" s="6" t="str">
        <f t="shared" si="252"/>
        <v>N/A</v>
      </c>
      <c r="X1455" s="5" t="s">
        <v>2886</v>
      </c>
    </row>
    <row r="1456" spans="1:24" ht="165" x14ac:dyDescent="0.25">
      <c r="A1456" s="77">
        <f>VLOOKUP(C1456,'BU and Control BU Listing'!A:E,5,FALSE)</f>
        <v>72000</v>
      </c>
      <c r="B1456" s="80" t="s">
        <v>6006</v>
      </c>
      <c r="C1456" s="22" t="str">
        <f t="shared" si="242"/>
        <v>72400</v>
      </c>
      <c r="D1456" s="22" t="str">
        <f t="shared" si="243"/>
        <v>10110</v>
      </c>
      <c r="E1456" s="21" t="str">
        <f>VLOOKUP(B1456,'Table A as of March 2024'!A:G,7,FALSE)</f>
        <v>Catawba Hospital</v>
      </c>
      <c r="F1456" s="21" t="str">
        <f>VLOOKUP(B1456,'Table A as of March 2024'!A:H,8,FALSE)</f>
        <v>CARESActRlfFd–General-COVID-19</v>
      </c>
      <c r="G1456" s="11" t="str">
        <f>VLOOKUP(B1456,'Table A as of March 2024'!A:I,9,FALSE)</f>
        <v>120</v>
      </c>
      <c r="H1456" t="str">
        <f>VLOOKUP(B1456,'Table A as of March 2024'!A:L,12,FALSE)</f>
        <v>No</v>
      </c>
      <c r="I1456" s="9" t="str">
        <f>VLOOKUP(B1456,'Table A as of March 2024'!A:M,13,FALSE)</f>
        <v>V</v>
      </c>
      <c r="J1456" t="str">
        <f>VLOOKUP(B1456,'Table A as of March 2024'!A:O,15,FALSE)</f>
        <v>R</v>
      </c>
      <c r="K1456" t="str">
        <f>VLOOKUP(G1456,'ACFR Class Vlookup'!A:B,2,FALSE)</f>
        <v>Governmental</v>
      </c>
      <c r="L1456" s="1" t="str">
        <f>VLOOKUP(D1456,'Fund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56" s="6" t="str">
        <f t="shared" si="244"/>
        <v>N/A</v>
      </c>
      <c r="N1456" s="6" t="s">
        <v>2886</v>
      </c>
      <c r="O1456" s="6" t="str">
        <f t="shared" si="245"/>
        <v>N/A</v>
      </c>
      <c r="P1456" s="5" t="s">
        <v>2886</v>
      </c>
      <c r="Q1456" s="6" t="str">
        <f t="shared" si="246"/>
        <v>N/A</v>
      </c>
      <c r="R1456" s="7" t="str">
        <f t="shared" si="247"/>
        <v>Yes</v>
      </c>
      <c r="S1456" s="5" t="str">
        <f t="shared" si="248"/>
        <v>Answer Required</v>
      </c>
      <c r="T1456" s="6" t="str">
        <f t="shared" si="249"/>
        <v>N/A</v>
      </c>
      <c r="U1456" s="7" t="str">
        <f t="shared" si="250"/>
        <v>No</v>
      </c>
      <c r="V1456" s="5" t="str">
        <f t="shared" si="251"/>
        <v>Answer Required</v>
      </c>
      <c r="W1456" s="6" t="str">
        <f t="shared" si="252"/>
        <v>N/A</v>
      </c>
      <c r="X1456" s="5" t="s">
        <v>2886</v>
      </c>
    </row>
    <row r="1457" spans="1:24" ht="105" x14ac:dyDescent="0.25">
      <c r="A1457" s="77">
        <f>VLOOKUP(C1457,'BU and Control BU Listing'!A:E,5,FALSE)</f>
        <v>72000</v>
      </c>
      <c r="B1457" s="80" t="s">
        <v>8759</v>
      </c>
      <c r="C1457" s="22" t="str">
        <f t="shared" si="242"/>
        <v>72400</v>
      </c>
      <c r="D1457" s="22" t="str">
        <f t="shared" si="243"/>
        <v>10170</v>
      </c>
      <c r="E1457" s="21" t="str">
        <f>VLOOKUP(B1457,'Table A as of March 2024'!A:G,7,FALSE)</f>
        <v>Catawba Hospital</v>
      </c>
      <c r="F1457" s="21" t="str">
        <f>VLOOKUP(B1457,'Table A as of March 2024'!A:H,8,FALSE)</f>
        <v>Epi&amp;LabCpctyInfctsDis-COVID-19</v>
      </c>
      <c r="G1457" s="11" t="str">
        <f>VLOOKUP(B1457,'Table A as of March 2024'!A:I,9,FALSE)</f>
        <v>120</v>
      </c>
      <c r="H1457" t="str">
        <f>VLOOKUP(B1457,'Table A as of March 2024'!A:L,12,FALSE)</f>
        <v>No</v>
      </c>
      <c r="I1457" s="9" t="str">
        <f>VLOOKUP(B1457,'Table A as of March 2024'!A:M,13,FALSE)</f>
        <v>V</v>
      </c>
      <c r="J1457" t="str">
        <f>VLOOKUP(B1457,'Table A as of March 2024'!A:O,15,FALSE)</f>
        <v>R</v>
      </c>
      <c r="K1457" t="str">
        <f>VLOOKUP(G1457,'ACFR Class Vlookup'!A:B,2,FALSE)</f>
        <v>Governmental</v>
      </c>
      <c r="L1457" s="1" t="str">
        <f>VLOOKUP(D1457,'Fund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457" s="6" t="str">
        <f t="shared" si="244"/>
        <v>N/A</v>
      </c>
      <c r="N1457" s="6" t="s">
        <v>2886</v>
      </c>
      <c r="O1457" s="6" t="str">
        <f t="shared" si="245"/>
        <v>N/A</v>
      </c>
      <c r="P1457" s="5" t="s">
        <v>2886</v>
      </c>
      <c r="Q1457" s="6" t="str">
        <f t="shared" si="246"/>
        <v>N/A</v>
      </c>
      <c r="R1457" s="7" t="str">
        <f t="shared" si="247"/>
        <v>Yes</v>
      </c>
      <c r="S1457" s="5" t="str">
        <f t="shared" si="248"/>
        <v>Answer Required</v>
      </c>
      <c r="T1457" s="6" t="str">
        <f t="shared" si="249"/>
        <v>N/A</v>
      </c>
      <c r="U1457" s="7" t="str">
        <f t="shared" si="250"/>
        <v>No</v>
      </c>
      <c r="V1457" s="5" t="str">
        <f t="shared" si="251"/>
        <v>Answer Required</v>
      </c>
      <c r="W1457" s="6" t="str">
        <f t="shared" si="252"/>
        <v>N/A</v>
      </c>
      <c r="X1457" s="5" t="s">
        <v>2886</v>
      </c>
    </row>
    <row r="1458" spans="1:24" ht="165" x14ac:dyDescent="0.25">
      <c r="A1458" s="77">
        <f>VLOOKUP(C1458,'BU and Control BU Listing'!A:E,5,FALSE)</f>
        <v>72000</v>
      </c>
      <c r="B1458" s="80" t="s">
        <v>8288</v>
      </c>
      <c r="C1458" s="22" t="str">
        <f t="shared" si="242"/>
        <v>72400</v>
      </c>
      <c r="D1458" s="22" t="str">
        <f t="shared" si="243"/>
        <v>12110</v>
      </c>
      <c r="E1458" s="21" t="str">
        <f>VLOOKUP(B1458,'Table A as of March 2024'!A:G,7,FALSE)</f>
        <v>Catawba Hospital</v>
      </c>
      <c r="F1458" s="21" t="str">
        <f>VLOOKUP(B1458,'Table A as of March 2024'!A:H,8,FALSE)</f>
        <v>ARP-CrvStLoclFisRecFd-COVID-19</v>
      </c>
      <c r="G1458" s="11" t="str">
        <f>VLOOKUP(B1458,'Table A as of March 2024'!A:I,9,FALSE)</f>
        <v>120</v>
      </c>
      <c r="H1458" t="str">
        <f>VLOOKUP(B1458,'Table A as of March 2024'!A:L,12,FALSE)</f>
        <v>No</v>
      </c>
      <c r="I1458" s="9" t="str">
        <f>VLOOKUP(B1458,'Table A as of March 2024'!A:M,13,FALSE)</f>
        <v>V</v>
      </c>
      <c r="J1458" t="str">
        <f>VLOOKUP(B1458,'Table A as of March 2024'!A:O,15,FALSE)</f>
        <v>R</v>
      </c>
      <c r="K1458" t="str">
        <f>VLOOKUP(G1458,'ACFR Class Vlookup'!A:B,2,FALSE)</f>
        <v>Governmental</v>
      </c>
      <c r="L1458" s="1" t="str">
        <f>VLOOKUP(D1458,'Fund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458" s="6" t="str">
        <f t="shared" si="244"/>
        <v>N/A</v>
      </c>
      <c r="N1458" s="6" t="s">
        <v>2886</v>
      </c>
      <c r="O1458" s="6" t="str">
        <f t="shared" si="245"/>
        <v>N/A</v>
      </c>
      <c r="P1458" s="5" t="s">
        <v>2886</v>
      </c>
      <c r="Q1458" s="6" t="str">
        <f t="shared" si="246"/>
        <v>N/A</v>
      </c>
      <c r="R1458" s="7" t="str">
        <f t="shared" si="247"/>
        <v>Yes</v>
      </c>
      <c r="S1458" s="5" t="str">
        <f t="shared" si="248"/>
        <v>Answer Required</v>
      </c>
      <c r="T1458" s="6" t="str">
        <f t="shared" si="249"/>
        <v>N/A</v>
      </c>
      <c r="U1458" s="7" t="str">
        <f t="shared" si="250"/>
        <v>No</v>
      </c>
      <c r="V1458" s="5" t="str">
        <f t="shared" si="251"/>
        <v>Answer Required</v>
      </c>
      <c r="W1458" s="6" t="str">
        <f t="shared" si="252"/>
        <v>N/A</v>
      </c>
      <c r="X1458" s="5" t="s">
        <v>2886</v>
      </c>
    </row>
    <row r="1459" spans="1:24" x14ac:dyDescent="0.25">
      <c r="A1459" s="77">
        <f>VLOOKUP(C1459,'BU and Control BU Listing'!A:E,5,FALSE)</f>
        <v>72000</v>
      </c>
      <c r="B1459" s="80" t="s">
        <v>4767</v>
      </c>
      <c r="C1459" s="22" t="str">
        <f t="shared" si="242"/>
        <v>72800</v>
      </c>
      <c r="D1459" s="22" t="str">
        <f t="shared" si="243"/>
        <v>01000</v>
      </c>
      <c r="E1459" s="21" t="str">
        <f>VLOOKUP(B1459,'Table A as of March 2024'!A:G,7,FALSE)</f>
        <v>Northern VA Mental Health Inst</v>
      </c>
      <c r="F1459" s="21" t="str">
        <f>VLOOKUP(B1459,'Table A as of March 2024'!A:H,8,FALSE)</f>
        <v>General Fund</v>
      </c>
      <c r="G1459" s="11" t="str">
        <f>VLOOKUP(B1459,'Table A as of March 2024'!A:I,9,FALSE)</f>
        <v>100</v>
      </c>
      <c r="H1459" t="str">
        <f>VLOOKUP(B1459,'Table A as of March 2024'!A:L,12,FALSE)</f>
        <v>No</v>
      </c>
      <c r="I1459" s="9" t="str">
        <f>VLOOKUP(B1459,'Table A as of March 2024'!A:M,13,FALSE)</f>
        <v>G</v>
      </c>
      <c r="J1459" t="str">
        <f>VLOOKUP(B1459,'Table A as of March 2024'!A:O,15,FALSE)</f>
        <v>U</v>
      </c>
      <c r="K1459" t="str">
        <f>VLOOKUP(G1459,'ACFR Class Vlookup'!A:B,2,FALSE)</f>
        <v>Governmental</v>
      </c>
      <c r="L1459" s="1" t="str">
        <f>VLOOKUP(D1459,'Fund Information'!A:F,6,FALSE)</f>
        <v>General Fund</v>
      </c>
      <c r="M1459" s="6" t="str">
        <f t="shared" si="244"/>
        <v>N/A</v>
      </c>
      <c r="N1459" s="6" t="s">
        <v>2886</v>
      </c>
      <c r="O1459" s="6" t="str">
        <f t="shared" si="245"/>
        <v>N/A</v>
      </c>
      <c r="P1459" s="5" t="s">
        <v>2886</v>
      </c>
      <c r="Q1459" s="6" t="str">
        <f t="shared" si="246"/>
        <v>N/A</v>
      </c>
      <c r="R1459" s="7" t="str">
        <f t="shared" si="247"/>
        <v>No</v>
      </c>
      <c r="S1459" s="5" t="str">
        <f t="shared" si="248"/>
        <v>Answer Required</v>
      </c>
      <c r="T1459" s="6" t="str">
        <f t="shared" si="249"/>
        <v>N/A</v>
      </c>
      <c r="U1459" s="7" t="str">
        <f t="shared" si="250"/>
        <v>No</v>
      </c>
      <c r="V1459" s="5" t="str">
        <f t="shared" si="251"/>
        <v>Answer Required</v>
      </c>
      <c r="W1459" s="6" t="str">
        <f t="shared" si="252"/>
        <v>N/A</v>
      </c>
      <c r="X1459" s="5" t="s">
        <v>2886</v>
      </c>
    </row>
    <row r="1460" spans="1:24" ht="90" x14ac:dyDescent="0.25">
      <c r="A1460" s="77">
        <f>VLOOKUP(C1460,'BU and Control BU Listing'!A:E,5,FALSE)</f>
        <v>72000</v>
      </c>
      <c r="B1460" s="80" t="s">
        <v>4768</v>
      </c>
      <c r="C1460" s="22" t="str">
        <f t="shared" si="242"/>
        <v>72800</v>
      </c>
      <c r="D1460" s="22" t="str">
        <f t="shared" si="243"/>
        <v>02003</v>
      </c>
      <c r="E1460" s="21" t="str">
        <f>VLOOKUP(B1460,'Table A as of March 2024'!A:G,7,FALSE)</f>
        <v>Northern VA Mental Health Inst</v>
      </c>
      <c r="F1460" s="21" t="str">
        <f>VLOOKUP(B1460,'Table A as of March 2024'!A:H,8,FALSE)</f>
        <v>DBHDS Special Revenue Fund</v>
      </c>
      <c r="G1460" s="11" t="str">
        <f>VLOOKUP(B1460,'Table A as of March 2024'!A:I,9,FALSE)</f>
        <v>115</v>
      </c>
      <c r="H1460" t="str">
        <f>VLOOKUP(B1460,'Table A as of March 2024'!A:L,12,FALSE)</f>
        <v>No</v>
      </c>
      <c r="I1460" s="9" t="str">
        <f>VLOOKUP(B1460,'Table A as of March 2024'!A:M,13,FALSE)</f>
        <v>U</v>
      </c>
      <c r="J1460" t="str">
        <f>VLOOKUP(B1460,'Table A as of March 2024'!A:O,15,FALSE)</f>
        <v>C</v>
      </c>
      <c r="K1460" t="str">
        <f>VLOOKUP(G1460,'ACFR Class Vlookup'!A:B,2,FALSE)</f>
        <v>Governmental</v>
      </c>
      <c r="L1460" s="1" t="str">
        <f>VLOOKUP(D1460,'Fund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460" s="6" t="str">
        <f t="shared" si="244"/>
        <v>N/A</v>
      </c>
      <c r="N1460" s="6" t="s">
        <v>2886</v>
      </c>
      <c r="O1460" s="6" t="str">
        <f t="shared" si="245"/>
        <v>N/A</v>
      </c>
      <c r="P1460" s="5" t="s">
        <v>2886</v>
      </c>
      <c r="Q1460" s="6" t="str">
        <f t="shared" si="246"/>
        <v>N/A</v>
      </c>
      <c r="R1460" s="7" t="str">
        <f t="shared" si="247"/>
        <v>No</v>
      </c>
      <c r="S1460" s="5" t="str">
        <f t="shared" si="248"/>
        <v>Answer Required</v>
      </c>
      <c r="T1460" s="6" t="str">
        <f t="shared" si="249"/>
        <v>N/A</v>
      </c>
      <c r="U1460" s="7" t="str">
        <f t="shared" si="250"/>
        <v>Yes</v>
      </c>
      <c r="V1460" s="5" t="str">
        <f t="shared" si="251"/>
        <v>Answer Required</v>
      </c>
      <c r="W1460" s="6" t="str">
        <f t="shared" si="252"/>
        <v>N/A</v>
      </c>
      <c r="X1460" s="5" t="s">
        <v>2886</v>
      </c>
    </row>
    <row r="1461" spans="1:24" ht="30" x14ac:dyDescent="0.25">
      <c r="A1461" s="77">
        <f>VLOOKUP(C1461,'BU and Control BU Listing'!A:E,5,FALSE)</f>
        <v>72000</v>
      </c>
      <c r="B1461" s="80" t="s">
        <v>4769</v>
      </c>
      <c r="C1461" s="22" t="str">
        <f t="shared" si="242"/>
        <v>72800</v>
      </c>
      <c r="D1461" s="22" t="str">
        <f t="shared" si="243"/>
        <v>02870</v>
      </c>
      <c r="E1461" s="21" t="str">
        <f>VLOOKUP(B1461,'Table A as of March 2024'!A:G,7,FALSE)</f>
        <v>Northern VA Mental Health Inst</v>
      </c>
      <c r="F1461" s="21" t="str">
        <f>VLOOKUP(B1461,'Table A as of March 2024'!A:H,8,FALSE)</f>
        <v>Surp Suppy/Equip Sale-GF-NonHE</v>
      </c>
      <c r="G1461" s="11" t="str">
        <f>VLOOKUP(B1461,'Table A as of March 2024'!A:I,9,FALSE)</f>
        <v>100</v>
      </c>
      <c r="H1461" t="str">
        <f>VLOOKUP(B1461,'Table A as of March 2024'!A:L,12,FALSE)</f>
        <v>No</v>
      </c>
      <c r="I1461" s="9" t="str">
        <f>VLOOKUP(B1461,'Table A as of March 2024'!A:M,13,FALSE)</f>
        <v>U</v>
      </c>
      <c r="J1461" t="str">
        <f>VLOOKUP(B1461,'Table A as of March 2024'!A:O,15,FALSE)</f>
        <v>A</v>
      </c>
      <c r="K1461" t="str">
        <f>VLOOKUP(G1461,'ACFR Class Vlookup'!A:B,2,FALSE)</f>
        <v>Governmental</v>
      </c>
      <c r="L1461" s="1" t="str">
        <f>VLOOKUP(D1461,'Fund Information'!A:F,6,FALSE)</f>
        <v>Accounts for sale of surplus supplies and equipment purchased with General Funds for Non Higher Ed agencies.</v>
      </c>
      <c r="M1461" s="6" t="str">
        <f t="shared" si="244"/>
        <v>N/A</v>
      </c>
      <c r="N1461" s="6" t="s">
        <v>2886</v>
      </c>
      <c r="O1461" s="6" t="str">
        <f t="shared" si="245"/>
        <v>N/A</v>
      </c>
      <c r="P1461" s="5" t="s">
        <v>2886</v>
      </c>
      <c r="Q1461" s="6" t="str">
        <f t="shared" si="246"/>
        <v>N/A</v>
      </c>
      <c r="R1461" s="7" t="str">
        <f t="shared" si="247"/>
        <v>No</v>
      </c>
      <c r="S1461" s="5" t="str">
        <f t="shared" si="248"/>
        <v>Answer Required</v>
      </c>
      <c r="T1461" s="6" t="str">
        <f t="shared" si="249"/>
        <v>N/A</v>
      </c>
      <c r="U1461" s="7" t="str">
        <f t="shared" si="250"/>
        <v>No</v>
      </c>
      <c r="V1461" s="5" t="str">
        <f t="shared" si="251"/>
        <v>Answer Required</v>
      </c>
      <c r="W1461" s="6" t="str">
        <f t="shared" si="252"/>
        <v>N/A</v>
      </c>
      <c r="X1461" s="5" t="s">
        <v>2886</v>
      </c>
    </row>
    <row r="1462" spans="1:24" ht="75" x14ac:dyDescent="0.25">
      <c r="A1462" s="77">
        <f>VLOOKUP(C1462,'BU and Control BU Listing'!A:E,5,FALSE)</f>
        <v>72000</v>
      </c>
      <c r="B1462" s="80" t="s">
        <v>6007</v>
      </c>
      <c r="C1462" s="22" t="str">
        <f t="shared" si="242"/>
        <v>72800</v>
      </c>
      <c r="D1462" s="22" t="str">
        <f t="shared" si="243"/>
        <v>10100</v>
      </c>
      <c r="E1462" s="21" t="str">
        <f>VLOOKUP(B1462,'Table A as of March 2024'!A:G,7,FALSE)</f>
        <v>Northern VA Mental Health Inst</v>
      </c>
      <c r="F1462" s="21" t="str">
        <f>VLOOKUP(B1462,'Table A as of March 2024'!A:H,8,FALSE)</f>
        <v>CARESActPrvdrReliefFd-COVID-19</v>
      </c>
      <c r="G1462" s="11" t="str">
        <f>VLOOKUP(B1462,'Table A as of March 2024'!A:I,9,FALSE)</f>
        <v>120</v>
      </c>
      <c r="H1462" t="str">
        <f>VLOOKUP(B1462,'Table A as of March 2024'!A:L,12,FALSE)</f>
        <v>No</v>
      </c>
      <c r="I1462" s="9" t="str">
        <f>VLOOKUP(B1462,'Table A as of March 2024'!A:M,13,FALSE)</f>
        <v>V</v>
      </c>
      <c r="J1462" t="str">
        <f>VLOOKUP(B1462,'Table A as of March 2024'!A:O,15,FALSE)</f>
        <v>R</v>
      </c>
      <c r="K1462" t="str">
        <f>VLOOKUP(G1462,'ACFR Class Vlookup'!A:B,2,FALSE)</f>
        <v>Governmental</v>
      </c>
      <c r="L1462" s="1" t="str">
        <f>VLOOKUP(D1462,'Fund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462" s="6" t="str">
        <f t="shared" si="244"/>
        <v>N/A</v>
      </c>
      <c r="N1462" s="6" t="s">
        <v>2886</v>
      </c>
      <c r="O1462" s="6" t="str">
        <f t="shared" si="245"/>
        <v>N/A</v>
      </c>
      <c r="P1462" s="5" t="s">
        <v>2886</v>
      </c>
      <c r="Q1462" s="6" t="str">
        <f t="shared" si="246"/>
        <v>N/A</v>
      </c>
      <c r="R1462" s="7" t="str">
        <f t="shared" si="247"/>
        <v>Yes</v>
      </c>
      <c r="S1462" s="5" t="str">
        <f t="shared" si="248"/>
        <v>Answer Required</v>
      </c>
      <c r="T1462" s="6" t="str">
        <f t="shared" si="249"/>
        <v>N/A</v>
      </c>
      <c r="U1462" s="7" t="str">
        <f t="shared" si="250"/>
        <v>No</v>
      </c>
      <c r="V1462" s="5" t="str">
        <f t="shared" si="251"/>
        <v>Answer Required</v>
      </c>
      <c r="W1462" s="6" t="str">
        <f t="shared" si="252"/>
        <v>N/A</v>
      </c>
      <c r="X1462" s="5" t="s">
        <v>2886</v>
      </c>
    </row>
    <row r="1463" spans="1:24" ht="165" x14ac:dyDescent="0.25">
      <c r="A1463" s="77">
        <f>VLOOKUP(C1463,'BU and Control BU Listing'!A:E,5,FALSE)</f>
        <v>72000</v>
      </c>
      <c r="B1463" s="80" t="s">
        <v>6008</v>
      </c>
      <c r="C1463" s="22" t="str">
        <f t="shared" si="242"/>
        <v>72800</v>
      </c>
      <c r="D1463" s="22" t="str">
        <f t="shared" si="243"/>
        <v>10110</v>
      </c>
      <c r="E1463" s="21" t="str">
        <f>VLOOKUP(B1463,'Table A as of March 2024'!A:G,7,FALSE)</f>
        <v>Northern VA Mental Health Inst</v>
      </c>
      <c r="F1463" s="21" t="str">
        <f>VLOOKUP(B1463,'Table A as of March 2024'!A:H,8,FALSE)</f>
        <v>CARESActRlfFd–General-COVID-19</v>
      </c>
      <c r="G1463" s="11" t="str">
        <f>VLOOKUP(B1463,'Table A as of March 2024'!A:I,9,FALSE)</f>
        <v>120</v>
      </c>
      <c r="H1463" t="str">
        <f>VLOOKUP(B1463,'Table A as of March 2024'!A:L,12,FALSE)</f>
        <v>No</v>
      </c>
      <c r="I1463" s="9" t="str">
        <f>VLOOKUP(B1463,'Table A as of March 2024'!A:M,13,FALSE)</f>
        <v>V</v>
      </c>
      <c r="J1463" t="str">
        <f>VLOOKUP(B1463,'Table A as of March 2024'!A:O,15,FALSE)</f>
        <v>R</v>
      </c>
      <c r="K1463" t="str">
        <f>VLOOKUP(G1463,'ACFR Class Vlookup'!A:B,2,FALSE)</f>
        <v>Governmental</v>
      </c>
      <c r="L1463" s="1" t="str">
        <f>VLOOKUP(D1463,'Fund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63" s="6" t="str">
        <f t="shared" si="244"/>
        <v>N/A</v>
      </c>
      <c r="N1463" s="6" t="s">
        <v>2886</v>
      </c>
      <c r="O1463" s="6" t="str">
        <f t="shared" si="245"/>
        <v>N/A</v>
      </c>
      <c r="P1463" s="5" t="s">
        <v>2886</v>
      </c>
      <c r="Q1463" s="6" t="str">
        <f t="shared" si="246"/>
        <v>N/A</v>
      </c>
      <c r="R1463" s="7" t="str">
        <f t="shared" si="247"/>
        <v>Yes</v>
      </c>
      <c r="S1463" s="5" t="str">
        <f t="shared" si="248"/>
        <v>Answer Required</v>
      </c>
      <c r="T1463" s="6" t="str">
        <f t="shared" si="249"/>
        <v>N/A</v>
      </c>
      <c r="U1463" s="7" t="str">
        <f t="shared" si="250"/>
        <v>No</v>
      </c>
      <c r="V1463" s="5" t="str">
        <f t="shared" si="251"/>
        <v>Answer Required</v>
      </c>
      <c r="W1463" s="6" t="str">
        <f t="shared" si="252"/>
        <v>N/A</v>
      </c>
      <c r="X1463" s="5" t="s">
        <v>2886</v>
      </c>
    </row>
    <row r="1464" spans="1:24" ht="105" x14ac:dyDescent="0.25">
      <c r="A1464" s="77">
        <f>VLOOKUP(C1464,'BU and Control BU Listing'!A:E,5,FALSE)</f>
        <v>72000</v>
      </c>
      <c r="B1464" s="80" t="s">
        <v>8760</v>
      </c>
      <c r="C1464" s="22" t="str">
        <f t="shared" si="242"/>
        <v>72800</v>
      </c>
      <c r="D1464" s="22" t="str">
        <f t="shared" si="243"/>
        <v>10170</v>
      </c>
      <c r="E1464" s="21" t="str">
        <f>VLOOKUP(B1464,'Table A as of March 2024'!A:G,7,FALSE)</f>
        <v>Northern VA Mental Health Inst</v>
      </c>
      <c r="F1464" s="21" t="str">
        <f>VLOOKUP(B1464,'Table A as of March 2024'!A:H,8,FALSE)</f>
        <v>Epi&amp;LabCpctyInfctsDis-COVID-19</v>
      </c>
      <c r="G1464" s="11" t="str">
        <f>VLOOKUP(B1464,'Table A as of March 2024'!A:I,9,FALSE)</f>
        <v>120</v>
      </c>
      <c r="H1464" t="str">
        <f>VLOOKUP(B1464,'Table A as of March 2024'!A:L,12,FALSE)</f>
        <v>No</v>
      </c>
      <c r="I1464" s="9" t="str">
        <f>VLOOKUP(B1464,'Table A as of March 2024'!A:M,13,FALSE)</f>
        <v>V</v>
      </c>
      <c r="J1464" t="str">
        <f>VLOOKUP(B1464,'Table A as of March 2024'!A:O,15,FALSE)</f>
        <v>R</v>
      </c>
      <c r="K1464" t="str">
        <f>VLOOKUP(G1464,'ACFR Class Vlookup'!A:B,2,FALSE)</f>
        <v>Governmental</v>
      </c>
      <c r="L1464" s="1" t="str">
        <f>VLOOKUP(D1464,'Fund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464" s="6" t="str">
        <f t="shared" si="244"/>
        <v>N/A</v>
      </c>
      <c r="N1464" s="6" t="s">
        <v>2886</v>
      </c>
      <c r="O1464" s="6" t="str">
        <f t="shared" si="245"/>
        <v>N/A</v>
      </c>
      <c r="P1464" s="5" t="s">
        <v>2886</v>
      </c>
      <c r="Q1464" s="6" t="str">
        <f t="shared" si="246"/>
        <v>N/A</v>
      </c>
      <c r="R1464" s="7" t="str">
        <f t="shared" si="247"/>
        <v>Yes</v>
      </c>
      <c r="S1464" s="5" t="str">
        <f t="shared" si="248"/>
        <v>Answer Required</v>
      </c>
      <c r="T1464" s="6" t="str">
        <f t="shared" si="249"/>
        <v>N/A</v>
      </c>
      <c r="U1464" s="7" t="str">
        <f t="shared" si="250"/>
        <v>No</v>
      </c>
      <c r="V1464" s="5" t="str">
        <f t="shared" si="251"/>
        <v>Answer Required</v>
      </c>
      <c r="W1464" s="6" t="str">
        <f t="shared" si="252"/>
        <v>N/A</v>
      </c>
      <c r="X1464" s="5" t="s">
        <v>2886</v>
      </c>
    </row>
    <row r="1465" spans="1:24" ht="165" x14ac:dyDescent="0.25">
      <c r="A1465" s="77">
        <f>VLOOKUP(C1465,'BU and Control BU Listing'!A:E,5,FALSE)</f>
        <v>72000</v>
      </c>
      <c r="B1465" s="80" t="s">
        <v>8289</v>
      </c>
      <c r="C1465" s="22" t="str">
        <f t="shared" si="242"/>
        <v>72800</v>
      </c>
      <c r="D1465" s="22" t="str">
        <f t="shared" si="243"/>
        <v>12110</v>
      </c>
      <c r="E1465" s="21" t="str">
        <f>VLOOKUP(B1465,'Table A as of March 2024'!A:G,7,FALSE)</f>
        <v>Northern VA Mental Health Inst</v>
      </c>
      <c r="F1465" s="21" t="str">
        <f>VLOOKUP(B1465,'Table A as of March 2024'!A:H,8,FALSE)</f>
        <v>ARP-CrvStLoclFisRecFd-COVID-19</v>
      </c>
      <c r="G1465" s="11" t="str">
        <f>VLOOKUP(B1465,'Table A as of March 2024'!A:I,9,FALSE)</f>
        <v>120</v>
      </c>
      <c r="H1465" t="str">
        <f>VLOOKUP(B1465,'Table A as of March 2024'!A:L,12,FALSE)</f>
        <v>No</v>
      </c>
      <c r="I1465" s="9" t="str">
        <f>VLOOKUP(B1465,'Table A as of March 2024'!A:M,13,FALSE)</f>
        <v>V</v>
      </c>
      <c r="J1465" t="str">
        <f>VLOOKUP(B1465,'Table A as of March 2024'!A:O,15,FALSE)</f>
        <v>R</v>
      </c>
      <c r="K1465" t="str">
        <f>VLOOKUP(G1465,'ACFR Class Vlookup'!A:B,2,FALSE)</f>
        <v>Governmental</v>
      </c>
      <c r="L1465" s="1" t="str">
        <f>VLOOKUP(D1465,'Fund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465" s="6" t="str">
        <f t="shared" si="244"/>
        <v>N/A</v>
      </c>
      <c r="N1465" s="6" t="s">
        <v>2886</v>
      </c>
      <c r="O1465" s="6" t="str">
        <f t="shared" si="245"/>
        <v>N/A</v>
      </c>
      <c r="P1465" s="5" t="s">
        <v>2886</v>
      </c>
      <c r="Q1465" s="6" t="str">
        <f t="shared" si="246"/>
        <v>N/A</v>
      </c>
      <c r="R1465" s="7" t="str">
        <f t="shared" si="247"/>
        <v>Yes</v>
      </c>
      <c r="S1465" s="5" t="str">
        <f t="shared" si="248"/>
        <v>Answer Required</v>
      </c>
      <c r="T1465" s="6" t="str">
        <f t="shared" si="249"/>
        <v>N/A</v>
      </c>
      <c r="U1465" s="7" t="str">
        <f t="shared" si="250"/>
        <v>No</v>
      </c>
      <c r="V1465" s="5" t="str">
        <f t="shared" si="251"/>
        <v>Answer Required</v>
      </c>
      <c r="W1465" s="6" t="str">
        <f t="shared" si="252"/>
        <v>N/A</v>
      </c>
      <c r="X1465" s="5" t="s">
        <v>2886</v>
      </c>
    </row>
    <row r="1466" spans="1:24" x14ac:dyDescent="0.25">
      <c r="A1466" s="77">
        <f>VLOOKUP(C1466,'BU and Control BU Listing'!A:E,5,FALSE)</f>
        <v>72000</v>
      </c>
      <c r="B1466" s="80" t="s">
        <v>4771</v>
      </c>
      <c r="C1466" s="22" t="str">
        <f t="shared" si="242"/>
        <v>72900</v>
      </c>
      <c r="D1466" s="22" t="str">
        <f t="shared" si="243"/>
        <v>01000</v>
      </c>
      <c r="E1466" s="21" t="str">
        <f>VLOOKUP(B1466,'Table A as of March 2024'!A:G,7,FALSE)</f>
        <v>Piedmont Geriatric Hospital</v>
      </c>
      <c r="F1466" s="21" t="str">
        <f>VLOOKUP(B1466,'Table A as of March 2024'!A:H,8,FALSE)</f>
        <v>General Fund</v>
      </c>
      <c r="G1466" s="11" t="str">
        <f>VLOOKUP(B1466,'Table A as of March 2024'!A:I,9,FALSE)</f>
        <v>100</v>
      </c>
      <c r="H1466" t="str">
        <f>VLOOKUP(B1466,'Table A as of March 2024'!A:L,12,FALSE)</f>
        <v>No</v>
      </c>
      <c r="I1466" s="9" t="str">
        <f>VLOOKUP(B1466,'Table A as of March 2024'!A:M,13,FALSE)</f>
        <v>G</v>
      </c>
      <c r="J1466" t="str">
        <f>VLOOKUP(B1466,'Table A as of March 2024'!A:O,15,FALSE)</f>
        <v>U</v>
      </c>
      <c r="K1466" t="str">
        <f>VLOOKUP(G1466,'ACFR Class Vlookup'!A:B,2,FALSE)</f>
        <v>Governmental</v>
      </c>
      <c r="L1466" s="1" t="str">
        <f>VLOOKUP(D1466,'Fund Information'!A:F,6,FALSE)</f>
        <v>General Fund</v>
      </c>
      <c r="M1466" s="6" t="str">
        <f t="shared" si="244"/>
        <v>N/A</v>
      </c>
      <c r="N1466" s="6" t="s">
        <v>2886</v>
      </c>
      <c r="O1466" s="6" t="str">
        <f t="shared" si="245"/>
        <v>N/A</v>
      </c>
      <c r="P1466" s="5" t="s">
        <v>2886</v>
      </c>
      <c r="Q1466" s="6" t="str">
        <f t="shared" si="246"/>
        <v>N/A</v>
      </c>
      <c r="R1466" s="7" t="str">
        <f t="shared" si="247"/>
        <v>No</v>
      </c>
      <c r="S1466" s="5" t="str">
        <f t="shared" si="248"/>
        <v>Answer Required</v>
      </c>
      <c r="T1466" s="6" t="str">
        <f t="shared" si="249"/>
        <v>N/A</v>
      </c>
      <c r="U1466" s="7" t="str">
        <f t="shared" si="250"/>
        <v>No</v>
      </c>
      <c r="V1466" s="5" t="str">
        <f t="shared" si="251"/>
        <v>Answer Required</v>
      </c>
      <c r="W1466" s="6" t="str">
        <f t="shared" si="252"/>
        <v>N/A</v>
      </c>
      <c r="X1466" s="5" t="s">
        <v>2886</v>
      </c>
    </row>
    <row r="1467" spans="1:24" ht="90" x14ac:dyDescent="0.25">
      <c r="A1467" s="77">
        <f>VLOOKUP(C1467,'BU and Control BU Listing'!A:E,5,FALSE)</f>
        <v>72000</v>
      </c>
      <c r="B1467" s="80" t="s">
        <v>4772</v>
      </c>
      <c r="C1467" s="22" t="str">
        <f t="shared" si="242"/>
        <v>72900</v>
      </c>
      <c r="D1467" s="22" t="str">
        <f t="shared" si="243"/>
        <v>02003</v>
      </c>
      <c r="E1467" s="21" t="str">
        <f>VLOOKUP(B1467,'Table A as of March 2024'!A:G,7,FALSE)</f>
        <v>Piedmont Geriatric Hospital</v>
      </c>
      <c r="F1467" s="21" t="str">
        <f>VLOOKUP(B1467,'Table A as of March 2024'!A:H,8,FALSE)</f>
        <v>DBHDS Special Revenue Fund</v>
      </c>
      <c r="G1467" s="11" t="str">
        <f>VLOOKUP(B1467,'Table A as of March 2024'!A:I,9,FALSE)</f>
        <v>115</v>
      </c>
      <c r="H1467" t="str">
        <f>VLOOKUP(B1467,'Table A as of March 2024'!A:L,12,FALSE)</f>
        <v>No</v>
      </c>
      <c r="I1467" s="9" t="str">
        <f>VLOOKUP(B1467,'Table A as of March 2024'!A:M,13,FALSE)</f>
        <v>U</v>
      </c>
      <c r="J1467" t="str">
        <f>VLOOKUP(B1467,'Table A as of March 2024'!A:O,15,FALSE)</f>
        <v>C</v>
      </c>
      <c r="K1467" t="str">
        <f>VLOOKUP(G1467,'ACFR Class Vlookup'!A:B,2,FALSE)</f>
        <v>Governmental</v>
      </c>
      <c r="L1467" s="1" t="str">
        <f>VLOOKUP(D1467,'Fund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467" s="6" t="str">
        <f t="shared" si="244"/>
        <v>N/A</v>
      </c>
      <c r="N1467" s="6" t="s">
        <v>2886</v>
      </c>
      <c r="O1467" s="6" t="str">
        <f t="shared" si="245"/>
        <v>N/A</v>
      </c>
      <c r="P1467" s="5" t="s">
        <v>2886</v>
      </c>
      <c r="Q1467" s="6" t="str">
        <f t="shared" si="246"/>
        <v>N/A</v>
      </c>
      <c r="R1467" s="7" t="str">
        <f t="shared" si="247"/>
        <v>No</v>
      </c>
      <c r="S1467" s="5" t="str">
        <f t="shared" si="248"/>
        <v>Answer Required</v>
      </c>
      <c r="T1467" s="6" t="str">
        <f t="shared" si="249"/>
        <v>N/A</v>
      </c>
      <c r="U1467" s="7" t="str">
        <f t="shared" si="250"/>
        <v>Yes</v>
      </c>
      <c r="V1467" s="5" t="str">
        <f t="shared" si="251"/>
        <v>Answer Required</v>
      </c>
      <c r="W1467" s="6" t="str">
        <f t="shared" si="252"/>
        <v>N/A</v>
      </c>
      <c r="X1467" s="5" t="s">
        <v>2886</v>
      </c>
    </row>
    <row r="1468" spans="1:24" ht="30" x14ac:dyDescent="0.25">
      <c r="A1468" s="77">
        <f>VLOOKUP(C1468,'BU and Control BU Listing'!A:E,5,FALSE)</f>
        <v>72000</v>
      </c>
      <c r="B1468" s="80" t="s">
        <v>4773</v>
      </c>
      <c r="C1468" s="22" t="str">
        <f t="shared" si="242"/>
        <v>72900</v>
      </c>
      <c r="D1468" s="22" t="str">
        <f t="shared" si="243"/>
        <v>02880</v>
      </c>
      <c r="E1468" s="21" t="str">
        <f>VLOOKUP(B1468,'Table A as of March 2024'!A:G,7,FALSE)</f>
        <v>Piedmont Geriatric Hospital</v>
      </c>
      <c r="F1468" s="21" t="str">
        <f>VLOOKUP(B1468,'Table A as of March 2024'!A:H,8,FALSE)</f>
        <v>Surp Supply/Equip-NonGF-NonHE</v>
      </c>
      <c r="G1468" s="11" t="str">
        <f>VLOOKUP(B1468,'Table A as of March 2024'!A:I,9,FALSE)</f>
        <v>100</v>
      </c>
      <c r="H1468" t="str">
        <f>VLOOKUP(B1468,'Table A as of March 2024'!A:L,12,FALSE)</f>
        <v>No</v>
      </c>
      <c r="I1468" s="9" t="str">
        <f>VLOOKUP(B1468,'Table A as of March 2024'!A:M,13,FALSE)</f>
        <v>U</v>
      </c>
      <c r="J1468" t="str">
        <f>VLOOKUP(B1468,'Table A as of March 2024'!A:O,15,FALSE)</f>
        <v>A</v>
      </c>
      <c r="K1468" t="str">
        <f>VLOOKUP(G1468,'ACFR Class Vlookup'!A:B,2,FALSE)</f>
        <v>Governmental</v>
      </c>
      <c r="L1468" s="1" t="str">
        <f>VLOOKUP(D1468,'Fund Information'!A:F,6,FALSE)</f>
        <v>Accounts for sale of surplus supplies and equipment purchased with Non General Funds for Non Higher Ed agencies.</v>
      </c>
      <c r="M1468" s="6" t="str">
        <f t="shared" si="244"/>
        <v>N/A</v>
      </c>
      <c r="N1468" s="6" t="s">
        <v>2886</v>
      </c>
      <c r="O1468" s="6" t="str">
        <f t="shared" si="245"/>
        <v>N/A</v>
      </c>
      <c r="P1468" s="5" t="s">
        <v>2886</v>
      </c>
      <c r="Q1468" s="6" t="str">
        <f t="shared" si="246"/>
        <v>N/A</v>
      </c>
      <c r="R1468" s="7" t="str">
        <f t="shared" si="247"/>
        <v>No</v>
      </c>
      <c r="S1468" s="5" t="str">
        <f t="shared" si="248"/>
        <v>Answer Required</v>
      </c>
      <c r="T1468" s="6" t="str">
        <f t="shared" si="249"/>
        <v>N/A</v>
      </c>
      <c r="U1468" s="7" t="str">
        <f t="shared" si="250"/>
        <v>No</v>
      </c>
      <c r="V1468" s="5" t="str">
        <f t="shared" si="251"/>
        <v>Answer Required</v>
      </c>
      <c r="W1468" s="6" t="str">
        <f t="shared" si="252"/>
        <v>N/A</v>
      </c>
      <c r="X1468" s="5" t="s">
        <v>2886</v>
      </c>
    </row>
    <row r="1469" spans="1:24" ht="30" x14ac:dyDescent="0.25">
      <c r="A1469" s="77">
        <f>VLOOKUP(C1469,'BU and Control BU Listing'!A:E,5,FALSE)</f>
        <v>72000</v>
      </c>
      <c r="B1469" s="80" t="s">
        <v>4774</v>
      </c>
      <c r="C1469" s="22" t="str">
        <f t="shared" si="242"/>
        <v>72900</v>
      </c>
      <c r="D1469" s="22" t="str">
        <f t="shared" si="243"/>
        <v>02900</v>
      </c>
      <c r="E1469" s="21" t="str">
        <f>VLOOKUP(B1469,'Table A as of March 2024'!A:G,7,FALSE)</f>
        <v>Piedmont Geriatric Hospital</v>
      </c>
      <c r="F1469" s="21" t="str">
        <f>VLOOKUP(B1469,'Table A as of March 2024'!A:H,8,FALSE)</f>
        <v>Insurance Recovery</v>
      </c>
      <c r="G1469" s="11" t="str">
        <f>VLOOKUP(B1469,'Table A as of March 2024'!A:I,9,FALSE)</f>
        <v>105</v>
      </c>
      <c r="H1469" t="str">
        <f>VLOOKUP(B1469,'Table A as of March 2024'!A:L,12,FALSE)</f>
        <v>No</v>
      </c>
      <c r="I1469" s="9" t="str">
        <f>VLOOKUP(B1469,'Table A as of March 2024'!A:M,13,FALSE)</f>
        <v>U</v>
      </c>
      <c r="J1469" t="str">
        <f>VLOOKUP(B1469,'Table A as of March 2024'!A:O,15,FALSE)</f>
        <v>C</v>
      </c>
      <c r="K1469" t="str">
        <f>VLOOKUP(G1469,'ACFR Class Vlookup'!A:B,2,FALSE)</f>
        <v>Governmental</v>
      </c>
      <c r="L1469" s="1" t="str">
        <f>VLOOKUP(D1469,'Fund Information'!A:F,6,FALSE)</f>
        <v>Accounts for insurance proceeds received when an insured item is damaged.</v>
      </c>
      <c r="M1469" s="6" t="str">
        <f t="shared" si="244"/>
        <v>N/A</v>
      </c>
      <c r="N1469" s="6" t="s">
        <v>2886</v>
      </c>
      <c r="O1469" s="6" t="str">
        <f t="shared" si="245"/>
        <v>N/A</v>
      </c>
      <c r="P1469" s="5" t="s">
        <v>2886</v>
      </c>
      <c r="Q1469" s="6" t="str">
        <f t="shared" si="246"/>
        <v>N/A</v>
      </c>
      <c r="R1469" s="7" t="str">
        <f t="shared" si="247"/>
        <v>No</v>
      </c>
      <c r="S1469" s="5" t="str">
        <f t="shared" si="248"/>
        <v>Answer Required</v>
      </c>
      <c r="T1469" s="6" t="str">
        <f t="shared" si="249"/>
        <v>N/A</v>
      </c>
      <c r="U1469" s="7" t="str">
        <f t="shared" si="250"/>
        <v>Yes</v>
      </c>
      <c r="V1469" s="5" t="str">
        <f t="shared" si="251"/>
        <v>Answer Required</v>
      </c>
      <c r="W1469" s="6" t="str">
        <f t="shared" si="252"/>
        <v>N/A</v>
      </c>
      <c r="X1469" s="5" t="s">
        <v>2886</v>
      </c>
    </row>
    <row r="1470" spans="1:24" ht="165" x14ac:dyDescent="0.25">
      <c r="A1470" s="77">
        <f>VLOOKUP(C1470,'BU and Control BU Listing'!A:E,5,FALSE)</f>
        <v>72000</v>
      </c>
      <c r="B1470" s="80" t="s">
        <v>6009</v>
      </c>
      <c r="C1470" s="22" t="str">
        <f t="shared" si="242"/>
        <v>72900</v>
      </c>
      <c r="D1470" s="22" t="str">
        <f t="shared" si="243"/>
        <v>10110</v>
      </c>
      <c r="E1470" s="21" t="str">
        <f>VLOOKUP(B1470,'Table A as of March 2024'!A:G,7,FALSE)</f>
        <v>Piedmont Geriatric Hospital</v>
      </c>
      <c r="F1470" s="21" t="str">
        <f>VLOOKUP(B1470,'Table A as of March 2024'!A:H,8,FALSE)</f>
        <v>CARESActRlfFd–General-COVID-19</v>
      </c>
      <c r="G1470" s="11" t="str">
        <f>VLOOKUP(B1470,'Table A as of March 2024'!A:I,9,FALSE)</f>
        <v>120</v>
      </c>
      <c r="H1470" t="str">
        <f>VLOOKUP(B1470,'Table A as of March 2024'!A:L,12,FALSE)</f>
        <v>No</v>
      </c>
      <c r="I1470" s="9" t="str">
        <f>VLOOKUP(B1470,'Table A as of March 2024'!A:M,13,FALSE)</f>
        <v>V</v>
      </c>
      <c r="J1470" t="str">
        <f>VLOOKUP(B1470,'Table A as of March 2024'!A:O,15,FALSE)</f>
        <v>R</v>
      </c>
      <c r="K1470" t="str">
        <f>VLOOKUP(G1470,'ACFR Class Vlookup'!A:B,2,FALSE)</f>
        <v>Governmental</v>
      </c>
      <c r="L1470" s="1" t="str">
        <f>VLOOKUP(D1470,'Fund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70" s="6" t="str">
        <f t="shared" si="244"/>
        <v>N/A</v>
      </c>
      <c r="N1470" s="6" t="s">
        <v>2886</v>
      </c>
      <c r="O1470" s="6" t="str">
        <f t="shared" si="245"/>
        <v>N/A</v>
      </c>
      <c r="P1470" s="5" t="s">
        <v>2886</v>
      </c>
      <c r="Q1470" s="6" t="str">
        <f t="shared" si="246"/>
        <v>N/A</v>
      </c>
      <c r="R1470" s="7" t="str">
        <f t="shared" si="247"/>
        <v>Yes</v>
      </c>
      <c r="S1470" s="5" t="str">
        <f t="shared" si="248"/>
        <v>Answer Required</v>
      </c>
      <c r="T1470" s="6" t="str">
        <f t="shared" si="249"/>
        <v>N/A</v>
      </c>
      <c r="U1470" s="7" t="str">
        <f t="shared" si="250"/>
        <v>No</v>
      </c>
      <c r="V1470" s="5" t="str">
        <f t="shared" si="251"/>
        <v>Answer Required</v>
      </c>
      <c r="W1470" s="6" t="str">
        <f t="shared" si="252"/>
        <v>N/A</v>
      </c>
      <c r="X1470" s="5" t="s">
        <v>2886</v>
      </c>
    </row>
    <row r="1471" spans="1:24" ht="105" x14ac:dyDescent="0.25">
      <c r="A1471" s="77">
        <f>VLOOKUP(C1471,'BU and Control BU Listing'!A:E,5,FALSE)</f>
        <v>72000</v>
      </c>
      <c r="B1471" s="80" t="s">
        <v>8761</v>
      </c>
      <c r="C1471" s="22" t="str">
        <f t="shared" si="242"/>
        <v>72900</v>
      </c>
      <c r="D1471" s="22" t="str">
        <f t="shared" si="243"/>
        <v>10170</v>
      </c>
      <c r="E1471" s="21" t="str">
        <f>VLOOKUP(B1471,'Table A as of March 2024'!A:G,7,FALSE)</f>
        <v>Piedmont Geriatric Hospital</v>
      </c>
      <c r="F1471" s="21" t="str">
        <f>VLOOKUP(B1471,'Table A as of March 2024'!A:H,8,FALSE)</f>
        <v>Epi&amp;LabCpctyInfctsDis-COVID-19</v>
      </c>
      <c r="G1471" s="11" t="str">
        <f>VLOOKUP(B1471,'Table A as of March 2024'!A:I,9,FALSE)</f>
        <v>120</v>
      </c>
      <c r="H1471" t="str">
        <f>VLOOKUP(B1471,'Table A as of March 2024'!A:L,12,FALSE)</f>
        <v>No</v>
      </c>
      <c r="I1471" s="9" t="str">
        <f>VLOOKUP(B1471,'Table A as of March 2024'!A:M,13,FALSE)</f>
        <v>V</v>
      </c>
      <c r="J1471" t="str">
        <f>VLOOKUP(B1471,'Table A as of March 2024'!A:O,15,FALSE)</f>
        <v>R</v>
      </c>
      <c r="K1471" t="str">
        <f>VLOOKUP(G1471,'ACFR Class Vlookup'!A:B,2,FALSE)</f>
        <v>Governmental</v>
      </c>
      <c r="L1471" s="1" t="str">
        <f>VLOOKUP(D1471,'Fund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471" s="6" t="str">
        <f t="shared" si="244"/>
        <v>N/A</v>
      </c>
      <c r="N1471" s="6" t="s">
        <v>2886</v>
      </c>
      <c r="O1471" s="6" t="str">
        <f t="shared" si="245"/>
        <v>N/A</v>
      </c>
      <c r="P1471" s="5" t="s">
        <v>2886</v>
      </c>
      <c r="Q1471" s="6" t="str">
        <f t="shared" si="246"/>
        <v>N/A</v>
      </c>
      <c r="R1471" s="7" t="str">
        <f t="shared" si="247"/>
        <v>Yes</v>
      </c>
      <c r="S1471" s="5" t="str">
        <f t="shared" si="248"/>
        <v>Answer Required</v>
      </c>
      <c r="T1471" s="6" t="str">
        <f t="shared" si="249"/>
        <v>N/A</v>
      </c>
      <c r="U1471" s="7" t="str">
        <f t="shared" si="250"/>
        <v>No</v>
      </c>
      <c r="V1471" s="5" t="str">
        <f t="shared" si="251"/>
        <v>Answer Required</v>
      </c>
      <c r="W1471" s="6" t="str">
        <f t="shared" si="252"/>
        <v>N/A</v>
      </c>
      <c r="X1471" s="5" t="s">
        <v>2886</v>
      </c>
    </row>
    <row r="1472" spans="1:24" ht="165" x14ac:dyDescent="0.25">
      <c r="A1472" s="77">
        <f>VLOOKUP(C1472,'BU and Control BU Listing'!A:E,5,FALSE)</f>
        <v>72000</v>
      </c>
      <c r="B1472" s="80" t="s">
        <v>8290</v>
      </c>
      <c r="C1472" s="22" t="str">
        <f t="shared" si="242"/>
        <v>72900</v>
      </c>
      <c r="D1472" s="22" t="str">
        <f t="shared" si="243"/>
        <v>12110</v>
      </c>
      <c r="E1472" s="21" t="str">
        <f>VLOOKUP(B1472,'Table A as of March 2024'!A:G,7,FALSE)</f>
        <v>Piedmont Geriatric Hospital</v>
      </c>
      <c r="F1472" s="21" t="str">
        <f>VLOOKUP(B1472,'Table A as of March 2024'!A:H,8,FALSE)</f>
        <v>ARP-CrvStLoclFisRecFd-COVID-19</v>
      </c>
      <c r="G1472" s="11" t="str">
        <f>VLOOKUP(B1472,'Table A as of March 2024'!A:I,9,FALSE)</f>
        <v>120</v>
      </c>
      <c r="H1472" t="str">
        <f>VLOOKUP(B1472,'Table A as of March 2024'!A:L,12,FALSE)</f>
        <v>No</v>
      </c>
      <c r="I1472" s="9" t="str">
        <f>VLOOKUP(B1472,'Table A as of March 2024'!A:M,13,FALSE)</f>
        <v>V</v>
      </c>
      <c r="J1472" t="str">
        <f>VLOOKUP(B1472,'Table A as of March 2024'!A:O,15,FALSE)</f>
        <v>R</v>
      </c>
      <c r="K1472" t="str">
        <f>VLOOKUP(G1472,'ACFR Class Vlookup'!A:B,2,FALSE)</f>
        <v>Governmental</v>
      </c>
      <c r="L1472" s="1" t="str">
        <f>VLOOKUP(D1472,'Fund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472" s="6" t="str">
        <f t="shared" si="244"/>
        <v>N/A</v>
      </c>
      <c r="N1472" s="6" t="s">
        <v>2886</v>
      </c>
      <c r="O1472" s="6" t="str">
        <f t="shared" si="245"/>
        <v>N/A</v>
      </c>
      <c r="P1472" s="5" t="s">
        <v>2886</v>
      </c>
      <c r="Q1472" s="6" t="str">
        <f t="shared" si="246"/>
        <v>N/A</v>
      </c>
      <c r="R1472" s="7" t="str">
        <f t="shared" si="247"/>
        <v>Yes</v>
      </c>
      <c r="S1472" s="5" t="str">
        <f t="shared" si="248"/>
        <v>Answer Required</v>
      </c>
      <c r="T1472" s="6" t="str">
        <f t="shared" si="249"/>
        <v>N/A</v>
      </c>
      <c r="U1472" s="7" t="str">
        <f t="shared" si="250"/>
        <v>No</v>
      </c>
      <c r="V1472" s="5" t="str">
        <f t="shared" si="251"/>
        <v>Answer Required</v>
      </c>
      <c r="W1472" s="6" t="str">
        <f t="shared" si="252"/>
        <v>N/A</v>
      </c>
      <c r="X1472" s="5" t="s">
        <v>2886</v>
      </c>
    </row>
    <row r="1473" spans="1:24" x14ac:dyDescent="0.25">
      <c r="A1473" s="77">
        <f>VLOOKUP(C1473,'BU and Control BU Listing'!A:E,5,FALSE)</f>
        <v>70100</v>
      </c>
      <c r="B1473" s="80" t="s">
        <v>4777</v>
      </c>
      <c r="C1473" s="22" t="str">
        <f t="shared" si="242"/>
        <v>73300</v>
      </c>
      <c r="D1473" s="22" t="str">
        <f t="shared" si="243"/>
        <v>01000</v>
      </c>
      <c r="E1473" s="21" t="str">
        <f>VLOOKUP(B1473,'Table A as of March 2024'!A:G,7,FALSE)</f>
        <v>Sussex I State Prison</v>
      </c>
      <c r="F1473" s="21" t="str">
        <f>VLOOKUP(B1473,'Table A as of March 2024'!A:H,8,FALSE)</f>
        <v>General Fund</v>
      </c>
      <c r="G1473" s="11" t="str">
        <f>VLOOKUP(B1473,'Table A as of March 2024'!A:I,9,FALSE)</f>
        <v>100</v>
      </c>
      <c r="H1473" t="str">
        <f>VLOOKUP(B1473,'Table A as of March 2024'!A:L,12,FALSE)</f>
        <v>No</v>
      </c>
      <c r="I1473" s="9" t="str">
        <f>VLOOKUP(B1473,'Table A as of March 2024'!A:M,13,FALSE)</f>
        <v>G</v>
      </c>
      <c r="J1473" t="str">
        <f>VLOOKUP(B1473,'Table A as of March 2024'!A:O,15,FALSE)</f>
        <v>U</v>
      </c>
      <c r="K1473" t="str">
        <f>VLOOKUP(G1473,'ACFR Class Vlookup'!A:B,2,FALSE)</f>
        <v>Governmental</v>
      </c>
      <c r="L1473" s="1" t="str">
        <f>VLOOKUP(D1473,'Fund Information'!A:F,6,FALSE)</f>
        <v>General Fund</v>
      </c>
      <c r="M1473" s="6" t="str">
        <f t="shared" si="244"/>
        <v>N/A</v>
      </c>
      <c r="N1473" s="6" t="s">
        <v>2886</v>
      </c>
      <c r="O1473" s="6" t="str">
        <f t="shared" si="245"/>
        <v>N/A</v>
      </c>
      <c r="P1473" s="5" t="s">
        <v>2886</v>
      </c>
      <c r="Q1473" s="6" t="str">
        <f t="shared" si="246"/>
        <v>N/A</v>
      </c>
      <c r="R1473" s="7" t="str">
        <f t="shared" si="247"/>
        <v>No</v>
      </c>
      <c r="S1473" s="5" t="str">
        <f t="shared" si="248"/>
        <v>Answer Required</v>
      </c>
      <c r="T1473" s="6" t="str">
        <f t="shared" si="249"/>
        <v>N/A</v>
      </c>
      <c r="U1473" s="7" t="str">
        <f t="shared" si="250"/>
        <v>No</v>
      </c>
      <c r="V1473" s="5" t="str">
        <f t="shared" si="251"/>
        <v>Answer Required</v>
      </c>
      <c r="W1473" s="6" t="str">
        <f t="shared" si="252"/>
        <v>N/A</v>
      </c>
      <c r="X1473" s="5" t="s">
        <v>2886</v>
      </c>
    </row>
    <row r="1474" spans="1:24" ht="60" x14ac:dyDescent="0.25">
      <c r="A1474" s="77">
        <f>VLOOKUP(C1474,'BU and Control BU Listing'!A:E,5,FALSE)</f>
        <v>70100</v>
      </c>
      <c r="B1474" s="80" t="s">
        <v>4778</v>
      </c>
      <c r="C1474" s="22" t="str">
        <f t="shared" si="242"/>
        <v>73300</v>
      </c>
      <c r="D1474" s="22" t="str">
        <f t="shared" si="243"/>
        <v>02460</v>
      </c>
      <c r="E1474" s="21" t="str">
        <f>VLOOKUP(B1474,'Table A as of March 2024'!A:G,7,FALSE)</f>
        <v>Sussex I State Prison</v>
      </c>
      <c r="F1474" s="21" t="str">
        <f>VLOOKUP(B1474,'Table A as of March 2024'!A:H,8,FALSE)</f>
        <v>Disaster Recovery Fund</v>
      </c>
      <c r="G1474" s="11" t="str">
        <f>VLOOKUP(B1474,'Table A as of March 2024'!A:I,9,FALSE)</f>
        <v>100</v>
      </c>
      <c r="H1474" t="str">
        <f>VLOOKUP(B1474,'Table A as of March 2024'!A:L,12,FALSE)</f>
        <v>No</v>
      </c>
      <c r="I1474" s="9" t="str">
        <f>VLOOKUP(B1474,'Table A as of March 2024'!A:M,13,FALSE)</f>
        <v>U</v>
      </c>
      <c r="J1474" t="str">
        <f>VLOOKUP(B1474,'Table A as of March 2024'!A:O,15,FALSE)</f>
        <v>A</v>
      </c>
      <c r="K1474" t="str">
        <f>VLOOKUP(G1474,'ACFR Class Vlookup'!A:B,2,FALSE)</f>
        <v>Governmental</v>
      </c>
      <c r="L1474" s="1" t="str">
        <f>VLOOKUP(D1474,'Fund Information'!A:F,6,FALSE)</f>
        <v>Per COV § 44-146.18.1, this fund accounts for General Fund Sum Sufficient Appropriations.  Funds are used when the Governor declares a "state of emergency"; can be used for anything related to the state of emergency.</v>
      </c>
      <c r="M1474" s="6" t="str">
        <f t="shared" si="244"/>
        <v>N/A</v>
      </c>
      <c r="N1474" s="6" t="s">
        <v>2886</v>
      </c>
      <c r="O1474" s="6" t="str">
        <f t="shared" si="245"/>
        <v>N/A</v>
      </c>
      <c r="P1474" s="5" t="s">
        <v>2886</v>
      </c>
      <c r="Q1474" s="6" t="str">
        <f t="shared" si="246"/>
        <v>N/A</v>
      </c>
      <c r="R1474" s="7" t="str">
        <f t="shared" si="247"/>
        <v>No</v>
      </c>
      <c r="S1474" s="5" t="str">
        <f t="shared" si="248"/>
        <v>Answer Required</v>
      </c>
      <c r="T1474" s="6" t="str">
        <f t="shared" si="249"/>
        <v>N/A</v>
      </c>
      <c r="U1474" s="7" t="str">
        <f t="shared" si="250"/>
        <v>No</v>
      </c>
      <c r="V1474" s="5" t="str">
        <f t="shared" si="251"/>
        <v>Answer Required</v>
      </c>
      <c r="W1474" s="6" t="str">
        <f t="shared" si="252"/>
        <v>N/A</v>
      </c>
      <c r="X1474" s="5" t="s">
        <v>2886</v>
      </c>
    </row>
    <row r="1475" spans="1:24" ht="30" x14ac:dyDescent="0.25">
      <c r="A1475" s="77">
        <f>VLOOKUP(C1475,'BU and Control BU Listing'!A:E,5,FALSE)</f>
        <v>70100</v>
      </c>
      <c r="B1475" s="80" t="s">
        <v>4779</v>
      </c>
      <c r="C1475" s="22" t="str">
        <f t="shared" ref="C1475:C1538" si="253">LEFT(B1475,5)</f>
        <v>73300</v>
      </c>
      <c r="D1475" s="22" t="str">
        <f t="shared" ref="D1475:D1538" si="254">RIGHT(B1475,5)</f>
        <v>02710</v>
      </c>
      <c r="E1475" s="21" t="str">
        <f>VLOOKUP(B1475,'Table A as of March 2024'!A:G,7,FALSE)</f>
        <v>Sussex I State Prison</v>
      </c>
      <c r="F1475" s="21" t="str">
        <f>VLOOKUP(B1475,'Table A as of March 2024'!A:H,8,FALSE)</f>
        <v>Central Garage Pool Vehicles</v>
      </c>
      <c r="G1475" s="11" t="str">
        <f>VLOOKUP(B1475,'Table A as of March 2024'!A:I,9,FALSE)</f>
        <v>100</v>
      </c>
      <c r="H1475" t="str">
        <f>VLOOKUP(B1475,'Table A as of March 2024'!A:L,12,FALSE)</f>
        <v>No</v>
      </c>
      <c r="I1475" s="9" t="str">
        <f>VLOOKUP(B1475,'Table A as of March 2024'!A:M,13,FALSE)</f>
        <v>U</v>
      </c>
      <c r="J1475" t="str">
        <f>VLOOKUP(B1475,'Table A as of March 2024'!A:O,15,FALSE)</f>
        <v>A</v>
      </c>
      <c r="K1475" t="str">
        <f>VLOOKUP(G1475,'ACFR Class Vlookup'!A:B,2,FALSE)</f>
        <v>Governmental</v>
      </c>
      <c r="L1475" s="1" t="str">
        <f>VLOOKUP(D1475,'Fund Information'!A:F,6,FALSE)</f>
        <v>State Central Garage Pool Vehicles - Accounts for fees paid for use of state vehicles.</v>
      </c>
      <c r="M1475" s="6" t="str">
        <f t="shared" ref="M1475:M1538" si="255">IF(L1475="","Answer Required","N/A")</f>
        <v>N/A</v>
      </c>
      <c r="N1475" s="6" t="s">
        <v>2886</v>
      </c>
      <c r="O1475" s="6" t="str">
        <f t="shared" ref="O1475:O1538" si="256">IF(N1475="No","Answer Required","N/A")</f>
        <v>N/A</v>
      </c>
      <c r="P1475" s="5" t="s">
        <v>2886</v>
      </c>
      <c r="Q1475" s="6" t="str">
        <f t="shared" ref="Q1475:Q1538" si="257">IF(P1475="No","Answer Required","N/A")</f>
        <v>N/A</v>
      </c>
      <c r="R1475" s="7" t="str">
        <f t="shared" ref="R1475:R1538" si="258">IF(J1475="R","Yes","No")</f>
        <v>No</v>
      </c>
      <c r="S1475" s="5" t="str">
        <f t="shared" ref="S1475:S1538" si="259">IF($K1475="Governmental","Answer Required","N/A")</f>
        <v>Answer Required</v>
      </c>
      <c r="T1475" s="6" t="str">
        <f t="shared" ref="T1475:T1538" si="260">IF(AND(S1475="Yes",R1475="Yes"),"Answer Required",IF(AND(S1475="no",R1475="no"),"Answer Required","N/A"))</f>
        <v>N/A</v>
      </c>
      <c r="U1475" s="7" t="str">
        <f t="shared" ref="U1475:U1538" si="261">IF(J1475="C","Yes","No")</f>
        <v>No</v>
      </c>
      <c r="V1475" s="5" t="str">
        <f t="shared" ref="V1475:V1538" si="262">IF($K1475="Governmental","Answer Required","N/A")</f>
        <v>Answer Required</v>
      </c>
      <c r="W1475" s="6" t="str">
        <f t="shared" ref="W1475:W1538" si="263">IF(AND(V1475="Yes",U1475="Yes"),"Answer Required",IF(AND(V1475="no",U1475="no"),"Answer Required","N/A"))</f>
        <v>N/A</v>
      </c>
      <c r="X1475" s="5" t="s">
        <v>2886</v>
      </c>
    </row>
    <row r="1476" spans="1:24" x14ac:dyDescent="0.25">
      <c r="A1476" s="77">
        <f>VLOOKUP(C1476,'BU and Control BU Listing'!A:E,5,FALSE)</f>
        <v>70100</v>
      </c>
      <c r="B1476" s="80" t="s">
        <v>4780</v>
      </c>
      <c r="C1476" s="22" t="str">
        <f t="shared" si="253"/>
        <v>73300</v>
      </c>
      <c r="D1476" s="22" t="str">
        <f t="shared" si="254"/>
        <v>02840</v>
      </c>
      <c r="E1476" s="21" t="str">
        <f>VLOOKUP(B1476,'Table A as of March 2024'!A:G,7,FALSE)</f>
        <v>Sussex I State Prison</v>
      </c>
      <c r="F1476" s="21" t="str">
        <f>VLOOKUP(B1476,'Table A as of March 2024'!A:H,8,FALSE)</f>
        <v>Recycl Mtrl Sales-Gen/NonHE</v>
      </c>
      <c r="G1476" s="11" t="str">
        <f>VLOOKUP(B1476,'Table A as of March 2024'!A:I,9,FALSE)</f>
        <v>100</v>
      </c>
      <c r="H1476" t="str">
        <f>VLOOKUP(B1476,'Table A as of March 2024'!A:L,12,FALSE)</f>
        <v>No</v>
      </c>
      <c r="I1476" s="9" t="str">
        <f>VLOOKUP(B1476,'Table A as of March 2024'!A:M,13,FALSE)</f>
        <v>U</v>
      </c>
      <c r="J1476" t="str">
        <f>VLOOKUP(B1476,'Table A as of March 2024'!A:O,15,FALSE)</f>
        <v>A</v>
      </c>
      <c r="K1476" t="str">
        <f>VLOOKUP(G1476,'ACFR Class Vlookup'!A:B,2,FALSE)</f>
        <v>Governmental</v>
      </c>
      <c r="L1476" s="1" t="str">
        <f>VLOOKUP(D1476,'Fund Information'!A:F,6,FALSE)</f>
        <v>Accounts for recyclable material sales.</v>
      </c>
      <c r="M1476" s="6" t="str">
        <f t="shared" si="255"/>
        <v>N/A</v>
      </c>
      <c r="N1476" s="6" t="s">
        <v>2886</v>
      </c>
      <c r="O1476" s="6" t="str">
        <f t="shared" si="256"/>
        <v>N/A</v>
      </c>
      <c r="P1476" s="5" t="s">
        <v>2886</v>
      </c>
      <c r="Q1476" s="6" t="str">
        <f t="shared" si="257"/>
        <v>N/A</v>
      </c>
      <c r="R1476" s="7" t="str">
        <f t="shared" si="258"/>
        <v>No</v>
      </c>
      <c r="S1476" s="5" t="str">
        <f t="shared" si="259"/>
        <v>Answer Required</v>
      </c>
      <c r="T1476" s="6" t="str">
        <f t="shared" si="260"/>
        <v>N/A</v>
      </c>
      <c r="U1476" s="7" t="str">
        <f t="shared" si="261"/>
        <v>No</v>
      </c>
      <c r="V1476" s="5" t="str">
        <f t="shared" si="262"/>
        <v>Answer Required</v>
      </c>
      <c r="W1476" s="6" t="str">
        <f t="shared" si="263"/>
        <v>N/A</v>
      </c>
      <c r="X1476" s="5" t="s">
        <v>2886</v>
      </c>
    </row>
    <row r="1477" spans="1:24" ht="30" x14ac:dyDescent="0.25">
      <c r="A1477" s="77">
        <f>VLOOKUP(C1477,'BU and Control BU Listing'!A:E,5,FALSE)</f>
        <v>70100</v>
      </c>
      <c r="B1477" s="80" t="s">
        <v>4781</v>
      </c>
      <c r="C1477" s="22" t="str">
        <f t="shared" si="253"/>
        <v>73300</v>
      </c>
      <c r="D1477" s="22" t="str">
        <f t="shared" si="254"/>
        <v>02870</v>
      </c>
      <c r="E1477" s="21" t="str">
        <f>VLOOKUP(B1477,'Table A as of March 2024'!A:G,7,FALSE)</f>
        <v>Sussex I State Prison</v>
      </c>
      <c r="F1477" s="21" t="str">
        <f>VLOOKUP(B1477,'Table A as of March 2024'!A:H,8,FALSE)</f>
        <v>Surp Suppy/Equip Sale-GF-NonHE</v>
      </c>
      <c r="G1477" s="11" t="str">
        <f>VLOOKUP(B1477,'Table A as of March 2024'!A:I,9,FALSE)</f>
        <v>100</v>
      </c>
      <c r="H1477" t="str">
        <f>VLOOKUP(B1477,'Table A as of March 2024'!A:L,12,FALSE)</f>
        <v>No</v>
      </c>
      <c r="I1477" s="9" t="str">
        <f>VLOOKUP(B1477,'Table A as of March 2024'!A:M,13,FALSE)</f>
        <v>U</v>
      </c>
      <c r="J1477" t="str">
        <f>VLOOKUP(B1477,'Table A as of March 2024'!A:O,15,FALSE)</f>
        <v>A</v>
      </c>
      <c r="K1477" t="str">
        <f>VLOOKUP(G1477,'ACFR Class Vlookup'!A:B,2,FALSE)</f>
        <v>Governmental</v>
      </c>
      <c r="L1477" s="1" t="str">
        <f>VLOOKUP(D1477,'Fund Information'!A:F,6,FALSE)</f>
        <v>Accounts for sale of surplus supplies and equipment purchased with General Funds for Non Higher Ed agencies.</v>
      </c>
      <c r="M1477" s="6" t="str">
        <f t="shared" si="255"/>
        <v>N/A</v>
      </c>
      <c r="N1477" s="6" t="s">
        <v>2886</v>
      </c>
      <c r="O1477" s="6" t="str">
        <f t="shared" si="256"/>
        <v>N/A</v>
      </c>
      <c r="P1477" s="5" t="s">
        <v>2886</v>
      </c>
      <c r="Q1477" s="6" t="str">
        <f t="shared" si="257"/>
        <v>N/A</v>
      </c>
      <c r="R1477" s="7" t="str">
        <f t="shared" si="258"/>
        <v>No</v>
      </c>
      <c r="S1477" s="5" t="str">
        <f t="shared" si="259"/>
        <v>Answer Required</v>
      </c>
      <c r="T1477" s="6" t="str">
        <f t="shared" si="260"/>
        <v>N/A</v>
      </c>
      <c r="U1477" s="7" t="str">
        <f t="shared" si="261"/>
        <v>No</v>
      </c>
      <c r="V1477" s="5" t="str">
        <f t="shared" si="262"/>
        <v>Answer Required</v>
      </c>
      <c r="W1477" s="6" t="str">
        <f t="shared" si="263"/>
        <v>N/A</v>
      </c>
      <c r="X1477" s="5" t="s">
        <v>2886</v>
      </c>
    </row>
    <row r="1478" spans="1:24" x14ac:dyDescent="0.25">
      <c r="A1478" s="77">
        <f>VLOOKUP(C1478,'BU and Control BU Listing'!A:E,5,FALSE)</f>
        <v>70100</v>
      </c>
      <c r="B1478" s="80" t="s">
        <v>4782</v>
      </c>
      <c r="C1478" s="22" t="str">
        <f t="shared" si="253"/>
        <v>73300</v>
      </c>
      <c r="D1478" s="22" t="str">
        <f t="shared" si="254"/>
        <v>10000</v>
      </c>
      <c r="E1478" s="21" t="str">
        <f>VLOOKUP(B1478,'Table A as of March 2024'!A:G,7,FALSE)</f>
        <v>Sussex I State Prison</v>
      </c>
      <c r="F1478" s="21" t="str">
        <f>VLOOKUP(B1478,'Table A as of March 2024'!A:H,8,FALSE)</f>
        <v>Federal Trust</v>
      </c>
      <c r="G1478" s="11" t="str">
        <f>VLOOKUP(B1478,'Table A as of March 2024'!A:I,9,FALSE)</f>
        <v>120</v>
      </c>
      <c r="H1478" t="str">
        <f>VLOOKUP(B1478,'Table A as of March 2024'!A:L,12,FALSE)</f>
        <v>No</v>
      </c>
      <c r="I1478" s="9" t="str">
        <f>VLOOKUP(B1478,'Table A as of March 2024'!A:M,13,FALSE)</f>
        <v>R</v>
      </c>
      <c r="J1478" t="str">
        <f>VLOOKUP(B1478,'Table A as of March 2024'!A:O,15,FALSE)</f>
        <v>R</v>
      </c>
      <c r="K1478" t="str">
        <f>VLOOKUP(G1478,'ACFR Class Vlookup'!A:B,2,FALSE)</f>
        <v>Governmental</v>
      </c>
      <c r="L1478" s="1" t="str">
        <f>VLOOKUP(D1478,'Fund Information'!A:F,6,FALSE)</f>
        <v>This fund accounts for Federal funds.</v>
      </c>
      <c r="M1478" s="6" t="str">
        <f t="shared" si="255"/>
        <v>N/A</v>
      </c>
      <c r="N1478" s="6" t="s">
        <v>2886</v>
      </c>
      <c r="O1478" s="6" t="str">
        <f t="shared" si="256"/>
        <v>N/A</v>
      </c>
      <c r="P1478" s="5" t="s">
        <v>2886</v>
      </c>
      <c r="Q1478" s="6" t="str">
        <f t="shared" si="257"/>
        <v>N/A</v>
      </c>
      <c r="R1478" s="7" t="str">
        <f t="shared" si="258"/>
        <v>Yes</v>
      </c>
      <c r="S1478" s="5" t="str">
        <f t="shared" si="259"/>
        <v>Answer Required</v>
      </c>
      <c r="T1478" s="6" t="str">
        <f t="shared" si="260"/>
        <v>N/A</v>
      </c>
      <c r="U1478" s="7" t="str">
        <f t="shared" si="261"/>
        <v>No</v>
      </c>
      <c r="V1478" s="5" t="str">
        <f t="shared" si="262"/>
        <v>Answer Required</v>
      </c>
      <c r="W1478" s="6" t="str">
        <f t="shared" si="263"/>
        <v>N/A</v>
      </c>
      <c r="X1478" s="5" t="s">
        <v>2886</v>
      </c>
    </row>
    <row r="1479" spans="1:24" x14ac:dyDescent="0.25">
      <c r="A1479" s="77">
        <f>VLOOKUP(C1479,'BU and Control BU Listing'!A:E,5,FALSE)</f>
        <v>70100</v>
      </c>
      <c r="B1479" s="80" t="s">
        <v>4784</v>
      </c>
      <c r="C1479" s="22" t="str">
        <f t="shared" si="253"/>
        <v>73400</v>
      </c>
      <c r="D1479" s="22" t="str">
        <f t="shared" si="254"/>
        <v>01000</v>
      </c>
      <c r="E1479" s="21" t="str">
        <f>VLOOKUP(B1479,'Table A as of March 2024'!A:G,7,FALSE)</f>
        <v>Sussex II State Prison</v>
      </c>
      <c r="F1479" s="21" t="str">
        <f>VLOOKUP(B1479,'Table A as of March 2024'!A:H,8,FALSE)</f>
        <v>General Fund</v>
      </c>
      <c r="G1479" s="11" t="str">
        <f>VLOOKUP(B1479,'Table A as of March 2024'!A:I,9,FALSE)</f>
        <v>100</v>
      </c>
      <c r="H1479" t="str">
        <f>VLOOKUP(B1479,'Table A as of March 2024'!A:L,12,FALSE)</f>
        <v>No</v>
      </c>
      <c r="I1479" s="9" t="str">
        <f>VLOOKUP(B1479,'Table A as of March 2024'!A:M,13,FALSE)</f>
        <v>G</v>
      </c>
      <c r="J1479" t="str">
        <f>VLOOKUP(B1479,'Table A as of March 2024'!A:O,15,FALSE)</f>
        <v>U</v>
      </c>
      <c r="K1479" t="str">
        <f>VLOOKUP(G1479,'ACFR Class Vlookup'!A:B,2,FALSE)</f>
        <v>Governmental</v>
      </c>
      <c r="L1479" s="1" t="str">
        <f>VLOOKUP(D1479,'Fund Information'!A:F,6,FALSE)</f>
        <v>General Fund</v>
      </c>
      <c r="M1479" s="6" t="str">
        <f t="shared" si="255"/>
        <v>N/A</v>
      </c>
      <c r="N1479" s="6" t="s">
        <v>2886</v>
      </c>
      <c r="O1479" s="6" t="str">
        <f t="shared" si="256"/>
        <v>N/A</v>
      </c>
      <c r="P1479" s="5" t="s">
        <v>2886</v>
      </c>
      <c r="Q1479" s="6" t="str">
        <f t="shared" si="257"/>
        <v>N/A</v>
      </c>
      <c r="R1479" s="7" t="str">
        <f t="shared" si="258"/>
        <v>No</v>
      </c>
      <c r="S1479" s="5" t="str">
        <f t="shared" si="259"/>
        <v>Answer Required</v>
      </c>
      <c r="T1479" s="6" t="str">
        <f t="shared" si="260"/>
        <v>N/A</v>
      </c>
      <c r="U1479" s="7" t="str">
        <f t="shared" si="261"/>
        <v>No</v>
      </c>
      <c r="V1479" s="5" t="str">
        <f t="shared" si="262"/>
        <v>Answer Required</v>
      </c>
      <c r="W1479" s="6" t="str">
        <f t="shared" si="263"/>
        <v>N/A</v>
      </c>
      <c r="X1479" s="5" t="s">
        <v>2886</v>
      </c>
    </row>
    <row r="1480" spans="1:24" ht="60" x14ac:dyDescent="0.25">
      <c r="A1480" s="77">
        <f>VLOOKUP(C1480,'BU and Control BU Listing'!A:E,5,FALSE)</f>
        <v>70100</v>
      </c>
      <c r="B1480" s="80" t="s">
        <v>4785</v>
      </c>
      <c r="C1480" s="22" t="str">
        <f t="shared" si="253"/>
        <v>73400</v>
      </c>
      <c r="D1480" s="22" t="str">
        <f t="shared" si="254"/>
        <v>02460</v>
      </c>
      <c r="E1480" s="21" t="str">
        <f>VLOOKUP(B1480,'Table A as of March 2024'!A:G,7,FALSE)</f>
        <v>Sussex II State Prison</v>
      </c>
      <c r="F1480" s="21" t="str">
        <f>VLOOKUP(B1480,'Table A as of March 2024'!A:H,8,FALSE)</f>
        <v>Disaster Recovery Fund</v>
      </c>
      <c r="G1480" s="11" t="str">
        <f>VLOOKUP(B1480,'Table A as of March 2024'!A:I,9,FALSE)</f>
        <v>100</v>
      </c>
      <c r="H1480" t="str">
        <f>VLOOKUP(B1480,'Table A as of March 2024'!A:L,12,FALSE)</f>
        <v>No</v>
      </c>
      <c r="I1480" s="9" t="str">
        <f>VLOOKUP(B1480,'Table A as of March 2024'!A:M,13,FALSE)</f>
        <v>U</v>
      </c>
      <c r="J1480" t="str">
        <f>VLOOKUP(B1480,'Table A as of March 2024'!A:O,15,FALSE)</f>
        <v>A</v>
      </c>
      <c r="K1480" t="str">
        <f>VLOOKUP(G1480,'ACFR Class Vlookup'!A:B,2,FALSE)</f>
        <v>Governmental</v>
      </c>
      <c r="L1480" s="1" t="str">
        <f>VLOOKUP(D1480,'Fund Information'!A:F,6,FALSE)</f>
        <v>Per COV § 44-146.18.1, this fund accounts for General Fund Sum Sufficient Appropriations.  Funds are used when the Governor declares a "state of emergency"; can be used for anything related to the state of emergency.</v>
      </c>
      <c r="M1480" s="6" t="str">
        <f t="shared" si="255"/>
        <v>N/A</v>
      </c>
      <c r="N1480" s="6" t="s">
        <v>2886</v>
      </c>
      <c r="O1480" s="6" t="str">
        <f t="shared" si="256"/>
        <v>N/A</v>
      </c>
      <c r="P1480" s="5" t="s">
        <v>2886</v>
      </c>
      <c r="Q1480" s="6" t="str">
        <f t="shared" si="257"/>
        <v>N/A</v>
      </c>
      <c r="R1480" s="7" t="str">
        <f t="shared" si="258"/>
        <v>No</v>
      </c>
      <c r="S1480" s="5" t="str">
        <f t="shared" si="259"/>
        <v>Answer Required</v>
      </c>
      <c r="T1480" s="6" t="str">
        <f t="shared" si="260"/>
        <v>N/A</v>
      </c>
      <c r="U1480" s="7" t="str">
        <f t="shared" si="261"/>
        <v>No</v>
      </c>
      <c r="V1480" s="5" t="str">
        <f t="shared" si="262"/>
        <v>Answer Required</v>
      </c>
      <c r="W1480" s="6" t="str">
        <f t="shared" si="263"/>
        <v>N/A</v>
      </c>
      <c r="X1480" s="5" t="s">
        <v>2886</v>
      </c>
    </row>
    <row r="1481" spans="1:24" ht="30" x14ac:dyDescent="0.25">
      <c r="A1481" s="77">
        <f>VLOOKUP(C1481,'BU and Control BU Listing'!A:E,5,FALSE)</f>
        <v>70100</v>
      </c>
      <c r="B1481" s="80" t="s">
        <v>4786</v>
      </c>
      <c r="C1481" s="22" t="str">
        <f t="shared" si="253"/>
        <v>73400</v>
      </c>
      <c r="D1481" s="22" t="str">
        <f t="shared" si="254"/>
        <v>02710</v>
      </c>
      <c r="E1481" s="21" t="str">
        <f>VLOOKUP(B1481,'Table A as of March 2024'!A:G,7,FALSE)</f>
        <v>Sussex II State Prison</v>
      </c>
      <c r="F1481" s="21" t="str">
        <f>VLOOKUP(B1481,'Table A as of March 2024'!A:H,8,FALSE)</f>
        <v>Central Garage Pool Vehicles</v>
      </c>
      <c r="G1481" s="11" t="str">
        <f>VLOOKUP(B1481,'Table A as of March 2024'!A:I,9,FALSE)</f>
        <v>100</v>
      </c>
      <c r="H1481" t="str">
        <f>VLOOKUP(B1481,'Table A as of March 2024'!A:L,12,FALSE)</f>
        <v>No</v>
      </c>
      <c r="I1481" s="9" t="str">
        <f>VLOOKUP(B1481,'Table A as of March 2024'!A:M,13,FALSE)</f>
        <v>U</v>
      </c>
      <c r="J1481" t="str">
        <f>VLOOKUP(B1481,'Table A as of March 2024'!A:O,15,FALSE)</f>
        <v>A</v>
      </c>
      <c r="K1481" t="str">
        <f>VLOOKUP(G1481,'ACFR Class Vlookup'!A:B,2,FALSE)</f>
        <v>Governmental</v>
      </c>
      <c r="L1481" s="1" t="str">
        <f>VLOOKUP(D1481,'Fund Information'!A:F,6,FALSE)</f>
        <v>State Central Garage Pool Vehicles - Accounts for fees paid for use of state vehicles.</v>
      </c>
      <c r="M1481" s="6" t="str">
        <f t="shared" si="255"/>
        <v>N/A</v>
      </c>
      <c r="N1481" s="6" t="s">
        <v>2886</v>
      </c>
      <c r="O1481" s="6" t="str">
        <f t="shared" si="256"/>
        <v>N/A</v>
      </c>
      <c r="P1481" s="5" t="s">
        <v>2886</v>
      </c>
      <c r="Q1481" s="6" t="str">
        <f t="shared" si="257"/>
        <v>N/A</v>
      </c>
      <c r="R1481" s="7" t="str">
        <f t="shared" si="258"/>
        <v>No</v>
      </c>
      <c r="S1481" s="5" t="str">
        <f t="shared" si="259"/>
        <v>Answer Required</v>
      </c>
      <c r="T1481" s="6" t="str">
        <f t="shared" si="260"/>
        <v>N/A</v>
      </c>
      <c r="U1481" s="7" t="str">
        <f t="shared" si="261"/>
        <v>No</v>
      </c>
      <c r="V1481" s="5" t="str">
        <f t="shared" si="262"/>
        <v>Answer Required</v>
      </c>
      <c r="W1481" s="6" t="str">
        <f t="shared" si="263"/>
        <v>N/A</v>
      </c>
      <c r="X1481" s="5" t="s">
        <v>2886</v>
      </c>
    </row>
    <row r="1482" spans="1:24" x14ac:dyDescent="0.25">
      <c r="A1482" s="77">
        <f>VLOOKUP(C1482,'BU and Control BU Listing'!A:E,5,FALSE)</f>
        <v>70100</v>
      </c>
      <c r="B1482" s="80" t="s">
        <v>4787</v>
      </c>
      <c r="C1482" s="22" t="str">
        <f t="shared" si="253"/>
        <v>73400</v>
      </c>
      <c r="D1482" s="22" t="str">
        <f t="shared" si="254"/>
        <v>02840</v>
      </c>
      <c r="E1482" s="21" t="str">
        <f>VLOOKUP(B1482,'Table A as of March 2024'!A:G,7,FALSE)</f>
        <v>Sussex II State Prison</v>
      </c>
      <c r="F1482" s="21" t="str">
        <f>VLOOKUP(B1482,'Table A as of March 2024'!A:H,8,FALSE)</f>
        <v>Recycl Mtrl Sales-Gen/NonHE</v>
      </c>
      <c r="G1482" s="11" t="str">
        <f>VLOOKUP(B1482,'Table A as of March 2024'!A:I,9,FALSE)</f>
        <v>100</v>
      </c>
      <c r="H1482" t="str">
        <f>VLOOKUP(B1482,'Table A as of March 2024'!A:L,12,FALSE)</f>
        <v>No</v>
      </c>
      <c r="I1482" s="9" t="str">
        <f>VLOOKUP(B1482,'Table A as of March 2024'!A:M,13,FALSE)</f>
        <v>U</v>
      </c>
      <c r="J1482" t="str">
        <f>VLOOKUP(B1482,'Table A as of March 2024'!A:O,15,FALSE)</f>
        <v>A</v>
      </c>
      <c r="K1482" t="str">
        <f>VLOOKUP(G1482,'ACFR Class Vlookup'!A:B,2,FALSE)</f>
        <v>Governmental</v>
      </c>
      <c r="L1482" s="1" t="str">
        <f>VLOOKUP(D1482,'Fund Information'!A:F,6,FALSE)</f>
        <v>Accounts for recyclable material sales.</v>
      </c>
      <c r="M1482" s="6" t="str">
        <f t="shared" si="255"/>
        <v>N/A</v>
      </c>
      <c r="N1482" s="6" t="s">
        <v>2886</v>
      </c>
      <c r="O1482" s="6" t="str">
        <f t="shared" si="256"/>
        <v>N/A</v>
      </c>
      <c r="P1482" s="5" t="s">
        <v>2886</v>
      </c>
      <c r="Q1482" s="6" t="str">
        <f t="shared" si="257"/>
        <v>N/A</v>
      </c>
      <c r="R1482" s="7" t="str">
        <f t="shared" si="258"/>
        <v>No</v>
      </c>
      <c r="S1482" s="5" t="str">
        <f t="shared" si="259"/>
        <v>Answer Required</v>
      </c>
      <c r="T1482" s="6" t="str">
        <f t="shared" si="260"/>
        <v>N/A</v>
      </c>
      <c r="U1482" s="7" t="str">
        <f t="shared" si="261"/>
        <v>No</v>
      </c>
      <c r="V1482" s="5" t="str">
        <f t="shared" si="262"/>
        <v>Answer Required</v>
      </c>
      <c r="W1482" s="6" t="str">
        <f t="shared" si="263"/>
        <v>N/A</v>
      </c>
      <c r="X1482" s="5" t="s">
        <v>2886</v>
      </c>
    </row>
    <row r="1483" spans="1:24" ht="30" x14ac:dyDescent="0.25">
      <c r="A1483" s="77">
        <f>VLOOKUP(C1483,'BU and Control BU Listing'!A:E,5,FALSE)</f>
        <v>70100</v>
      </c>
      <c r="B1483" s="80" t="s">
        <v>4788</v>
      </c>
      <c r="C1483" s="22" t="str">
        <f t="shared" si="253"/>
        <v>73400</v>
      </c>
      <c r="D1483" s="22" t="str">
        <f t="shared" si="254"/>
        <v>02870</v>
      </c>
      <c r="E1483" s="21" t="str">
        <f>VLOOKUP(B1483,'Table A as of March 2024'!A:G,7,FALSE)</f>
        <v>Sussex II State Prison</v>
      </c>
      <c r="F1483" s="21" t="str">
        <f>VLOOKUP(B1483,'Table A as of March 2024'!A:H,8,FALSE)</f>
        <v>Surp Suppy/Equip Sale-GF-NonHE</v>
      </c>
      <c r="G1483" s="11" t="str">
        <f>VLOOKUP(B1483,'Table A as of March 2024'!A:I,9,FALSE)</f>
        <v>100</v>
      </c>
      <c r="H1483" t="str">
        <f>VLOOKUP(B1483,'Table A as of March 2024'!A:L,12,FALSE)</f>
        <v>No</v>
      </c>
      <c r="I1483" s="9" t="str">
        <f>VLOOKUP(B1483,'Table A as of March 2024'!A:M,13,FALSE)</f>
        <v>U</v>
      </c>
      <c r="J1483" t="str">
        <f>VLOOKUP(B1483,'Table A as of March 2024'!A:O,15,FALSE)</f>
        <v>A</v>
      </c>
      <c r="K1483" t="str">
        <f>VLOOKUP(G1483,'ACFR Class Vlookup'!A:B,2,FALSE)</f>
        <v>Governmental</v>
      </c>
      <c r="L1483" s="1" t="str">
        <f>VLOOKUP(D1483,'Fund Information'!A:F,6,FALSE)</f>
        <v>Accounts for sale of surplus supplies and equipment purchased with General Funds for Non Higher Ed agencies.</v>
      </c>
      <c r="M1483" s="6" t="str">
        <f t="shared" si="255"/>
        <v>N/A</v>
      </c>
      <c r="N1483" s="6" t="s">
        <v>2886</v>
      </c>
      <c r="O1483" s="6" t="str">
        <f t="shared" si="256"/>
        <v>N/A</v>
      </c>
      <c r="P1483" s="5" t="s">
        <v>2886</v>
      </c>
      <c r="Q1483" s="6" t="str">
        <f t="shared" si="257"/>
        <v>N/A</v>
      </c>
      <c r="R1483" s="7" t="str">
        <f t="shared" si="258"/>
        <v>No</v>
      </c>
      <c r="S1483" s="5" t="str">
        <f t="shared" si="259"/>
        <v>Answer Required</v>
      </c>
      <c r="T1483" s="6" t="str">
        <f t="shared" si="260"/>
        <v>N/A</v>
      </c>
      <c r="U1483" s="7" t="str">
        <f t="shared" si="261"/>
        <v>No</v>
      </c>
      <c r="V1483" s="5" t="str">
        <f t="shared" si="262"/>
        <v>Answer Required</v>
      </c>
      <c r="W1483" s="6" t="str">
        <f t="shared" si="263"/>
        <v>N/A</v>
      </c>
      <c r="X1483" s="5" t="s">
        <v>2886</v>
      </c>
    </row>
    <row r="1484" spans="1:24" ht="30" x14ac:dyDescent="0.25">
      <c r="A1484" s="77">
        <f>VLOOKUP(C1484,'BU and Control BU Listing'!A:E,5,FALSE)</f>
        <v>70100</v>
      </c>
      <c r="B1484" s="80" t="s">
        <v>4789</v>
      </c>
      <c r="C1484" s="22" t="str">
        <f t="shared" si="253"/>
        <v>73400</v>
      </c>
      <c r="D1484" s="22" t="str">
        <f t="shared" si="254"/>
        <v>02900</v>
      </c>
      <c r="E1484" s="21" t="str">
        <f>VLOOKUP(B1484,'Table A as of March 2024'!A:G,7,FALSE)</f>
        <v>Sussex II State Prison</v>
      </c>
      <c r="F1484" s="21" t="str">
        <f>VLOOKUP(B1484,'Table A as of March 2024'!A:H,8,FALSE)</f>
        <v>Insurance Recovery</v>
      </c>
      <c r="G1484" s="11" t="str">
        <f>VLOOKUP(B1484,'Table A as of March 2024'!A:I,9,FALSE)</f>
        <v>105</v>
      </c>
      <c r="H1484" t="str">
        <f>VLOOKUP(B1484,'Table A as of March 2024'!A:L,12,FALSE)</f>
        <v>No</v>
      </c>
      <c r="I1484" s="9" t="str">
        <f>VLOOKUP(B1484,'Table A as of March 2024'!A:M,13,FALSE)</f>
        <v>U</v>
      </c>
      <c r="J1484" t="str">
        <f>VLOOKUP(B1484,'Table A as of March 2024'!A:O,15,FALSE)</f>
        <v>C</v>
      </c>
      <c r="K1484" t="str">
        <f>VLOOKUP(G1484,'ACFR Class Vlookup'!A:B,2,FALSE)</f>
        <v>Governmental</v>
      </c>
      <c r="L1484" s="1" t="str">
        <f>VLOOKUP(D1484,'Fund Information'!A:F,6,FALSE)</f>
        <v>Accounts for insurance proceeds received when an insured item is damaged.</v>
      </c>
      <c r="M1484" s="6" t="str">
        <f t="shared" si="255"/>
        <v>N/A</v>
      </c>
      <c r="N1484" s="6" t="s">
        <v>2886</v>
      </c>
      <c r="O1484" s="6" t="str">
        <f t="shared" si="256"/>
        <v>N/A</v>
      </c>
      <c r="P1484" s="5" t="s">
        <v>2886</v>
      </c>
      <c r="Q1484" s="6" t="str">
        <f t="shared" si="257"/>
        <v>N/A</v>
      </c>
      <c r="R1484" s="7" t="str">
        <f t="shared" si="258"/>
        <v>No</v>
      </c>
      <c r="S1484" s="5" t="str">
        <f t="shared" si="259"/>
        <v>Answer Required</v>
      </c>
      <c r="T1484" s="6" t="str">
        <f t="shared" si="260"/>
        <v>N/A</v>
      </c>
      <c r="U1484" s="7" t="str">
        <f t="shared" si="261"/>
        <v>Yes</v>
      </c>
      <c r="V1484" s="5" t="str">
        <f t="shared" si="262"/>
        <v>Answer Required</v>
      </c>
      <c r="W1484" s="6" t="str">
        <f t="shared" si="263"/>
        <v>N/A</v>
      </c>
      <c r="X1484" s="5" t="s">
        <v>2886</v>
      </c>
    </row>
    <row r="1485" spans="1:24" x14ac:dyDescent="0.25">
      <c r="A1485" s="77">
        <f>VLOOKUP(C1485,'BU and Control BU Listing'!A:E,5,FALSE)</f>
        <v>70100</v>
      </c>
      <c r="B1485" s="80" t="s">
        <v>4790</v>
      </c>
      <c r="C1485" s="22" t="str">
        <f t="shared" si="253"/>
        <v>73400</v>
      </c>
      <c r="D1485" s="22" t="str">
        <f t="shared" si="254"/>
        <v>10000</v>
      </c>
      <c r="E1485" s="21" t="str">
        <f>VLOOKUP(B1485,'Table A as of March 2024'!A:G,7,FALSE)</f>
        <v>Sussex II State Prison</v>
      </c>
      <c r="F1485" s="21" t="str">
        <f>VLOOKUP(B1485,'Table A as of March 2024'!A:H,8,FALSE)</f>
        <v>Federal Trust</v>
      </c>
      <c r="G1485" s="11" t="str">
        <f>VLOOKUP(B1485,'Table A as of March 2024'!A:I,9,FALSE)</f>
        <v>120</v>
      </c>
      <c r="H1485" t="str">
        <f>VLOOKUP(B1485,'Table A as of March 2024'!A:L,12,FALSE)</f>
        <v>No</v>
      </c>
      <c r="I1485" s="9" t="str">
        <f>VLOOKUP(B1485,'Table A as of March 2024'!A:M,13,FALSE)</f>
        <v>R</v>
      </c>
      <c r="J1485" t="str">
        <f>VLOOKUP(B1485,'Table A as of March 2024'!A:O,15,FALSE)</f>
        <v>R</v>
      </c>
      <c r="K1485" t="str">
        <f>VLOOKUP(G1485,'ACFR Class Vlookup'!A:B,2,FALSE)</f>
        <v>Governmental</v>
      </c>
      <c r="L1485" s="1" t="str">
        <f>VLOOKUP(D1485,'Fund Information'!A:F,6,FALSE)</f>
        <v>This fund accounts for Federal funds.</v>
      </c>
      <c r="M1485" s="6" t="str">
        <f t="shared" si="255"/>
        <v>N/A</v>
      </c>
      <c r="N1485" s="6" t="s">
        <v>2886</v>
      </c>
      <c r="O1485" s="6" t="str">
        <f t="shared" si="256"/>
        <v>N/A</v>
      </c>
      <c r="P1485" s="5" t="s">
        <v>2886</v>
      </c>
      <c r="Q1485" s="6" t="str">
        <f t="shared" si="257"/>
        <v>N/A</v>
      </c>
      <c r="R1485" s="7" t="str">
        <f t="shared" si="258"/>
        <v>Yes</v>
      </c>
      <c r="S1485" s="5" t="str">
        <f t="shared" si="259"/>
        <v>Answer Required</v>
      </c>
      <c r="T1485" s="6" t="str">
        <f t="shared" si="260"/>
        <v>N/A</v>
      </c>
      <c r="U1485" s="7" t="str">
        <f t="shared" si="261"/>
        <v>No</v>
      </c>
      <c r="V1485" s="5" t="str">
        <f t="shared" si="262"/>
        <v>Answer Required</v>
      </c>
      <c r="W1485" s="6" t="str">
        <f t="shared" si="263"/>
        <v>N/A</v>
      </c>
      <c r="X1485" s="5" t="s">
        <v>2886</v>
      </c>
    </row>
    <row r="1486" spans="1:24" x14ac:dyDescent="0.25">
      <c r="A1486" s="77">
        <f>VLOOKUP(C1486,'BU and Control BU Listing'!A:E,5,FALSE)</f>
        <v>70100</v>
      </c>
      <c r="B1486" s="80" t="s">
        <v>4792</v>
      </c>
      <c r="C1486" s="22" t="str">
        <f t="shared" si="253"/>
        <v>73500</v>
      </c>
      <c r="D1486" s="22" t="str">
        <f t="shared" si="254"/>
        <v>01000</v>
      </c>
      <c r="E1486" s="21" t="str">
        <f>VLOOKUP(B1486,'Table A as of March 2024'!A:G,7,FALSE)</f>
        <v>Wallens Ridge State Prison</v>
      </c>
      <c r="F1486" s="21" t="str">
        <f>VLOOKUP(B1486,'Table A as of March 2024'!A:H,8,FALSE)</f>
        <v>General Fund</v>
      </c>
      <c r="G1486" s="11" t="str">
        <f>VLOOKUP(B1486,'Table A as of March 2024'!A:I,9,FALSE)</f>
        <v>100</v>
      </c>
      <c r="H1486" t="str">
        <f>VLOOKUP(B1486,'Table A as of March 2024'!A:L,12,FALSE)</f>
        <v>No</v>
      </c>
      <c r="I1486" s="9" t="str">
        <f>VLOOKUP(B1486,'Table A as of March 2024'!A:M,13,FALSE)</f>
        <v>G</v>
      </c>
      <c r="J1486" t="str">
        <f>VLOOKUP(B1486,'Table A as of March 2024'!A:O,15,FALSE)</f>
        <v>U</v>
      </c>
      <c r="K1486" t="str">
        <f>VLOOKUP(G1486,'ACFR Class Vlookup'!A:B,2,FALSE)</f>
        <v>Governmental</v>
      </c>
      <c r="L1486" s="1" t="str">
        <f>VLOOKUP(D1486,'Fund Information'!A:F,6,FALSE)</f>
        <v>General Fund</v>
      </c>
      <c r="M1486" s="6" t="str">
        <f t="shared" si="255"/>
        <v>N/A</v>
      </c>
      <c r="N1486" s="6" t="s">
        <v>2886</v>
      </c>
      <c r="O1486" s="6" t="str">
        <f t="shared" si="256"/>
        <v>N/A</v>
      </c>
      <c r="P1486" s="5" t="s">
        <v>2886</v>
      </c>
      <c r="Q1486" s="6" t="str">
        <f t="shared" si="257"/>
        <v>N/A</v>
      </c>
      <c r="R1486" s="7" t="str">
        <f t="shared" si="258"/>
        <v>No</v>
      </c>
      <c r="S1486" s="5" t="str">
        <f t="shared" si="259"/>
        <v>Answer Required</v>
      </c>
      <c r="T1486" s="6" t="str">
        <f t="shared" si="260"/>
        <v>N/A</v>
      </c>
      <c r="U1486" s="7" t="str">
        <f t="shared" si="261"/>
        <v>No</v>
      </c>
      <c r="V1486" s="5" t="str">
        <f t="shared" si="262"/>
        <v>Answer Required</v>
      </c>
      <c r="W1486" s="6" t="str">
        <f t="shared" si="263"/>
        <v>N/A</v>
      </c>
      <c r="X1486" s="5" t="s">
        <v>2886</v>
      </c>
    </row>
    <row r="1487" spans="1:24" ht="30" x14ac:dyDescent="0.25">
      <c r="A1487" s="77">
        <f>VLOOKUP(C1487,'BU and Control BU Listing'!A:E,5,FALSE)</f>
        <v>70100</v>
      </c>
      <c r="B1487" s="80" t="s">
        <v>4793</v>
      </c>
      <c r="C1487" s="22" t="str">
        <f t="shared" si="253"/>
        <v>73500</v>
      </c>
      <c r="D1487" s="22" t="str">
        <f t="shared" si="254"/>
        <v>02710</v>
      </c>
      <c r="E1487" s="21" t="str">
        <f>VLOOKUP(B1487,'Table A as of March 2024'!A:G,7,FALSE)</f>
        <v>Wallens Ridge State Prison</v>
      </c>
      <c r="F1487" s="21" t="str">
        <f>VLOOKUP(B1487,'Table A as of March 2024'!A:H,8,FALSE)</f>
        <v>Central Garage Pool Vehicles</v>
      </c>
      <c r="G1487" s="11" t="str">
        <f>VLOOKUP(B1487,'Table A as of March 2024'!A:I,9,FALSE)</f>
        <v>100</v>
      </c>
      <c r="H1487" t="str">
        <f>VLOOKUP(B1487,'Table A as of March 2024'!A:L,12,FALSE)</f>
        <v>No</v>
      </c>
      <c r="I1487" s="9" t="str">
        <f>VLOOKUP(B1487,'Table A as of March 2024'!A:M,13,FALSE)</f>
        <v>U</v>
      </c>
      <c r="J1487" t="str">
        <f>VLOOKUP(B1487,'Table A as of March 2024'!A:O,15,FALSE)</f>
        <v>A</v>
      </c>
      <c r="K1487" t="str">
        <f>VLOOKUP(G1487,'ACFR Class Vlookup'!A:B,2,FALSE)</f>
        <v>Governmental</v>
      </c>
      <c r="L1487" s="1" t="str">
        <f>VLOOKUP(D1487,'Fund Information'!A:F,6,FALSE)</f>
        <v>State Central Garage Pool Vehicles - Accounts for fees paid for use of state vehicles.</v>
      </c>
      <c r="M1487" s="6" t="str">
        <f t="shared" si="255"/>
        <v>N/A</v>
      </c>
      <c r="N1487" s="6" t="s">
        <v>2886</v>
      </c>
      <c r="O1487" s="6" t="str">
        <f t="shared" si="256"/>
        <v>N/A</v>
      </c>
      <c r="P1487" s="5" t="s">
        <v>2886</v>
      </c>
      <c r="Q1487" s="6" t="str">
        <f t="shared" si="257"/>
        <v>N/A</v>
      </c>
      <c r="R1487" s="7" t="str">
        <f t="shared" si="258"/>
        <v>No</v>
      </c>
      <c r="S1487" s="5" t="str">
        <f t="shared" si="259"/>
        <v>Answer Required</v>
      </c>
      <c r="T1487" s="6" t="str">
        <f t="shared" si="260"/>
        <v>N/A</v>
      </c>
      <c r="U1487" s="7" t="str">
        <f t="shared" si="261"/>
        <v>No</v>
      </c>
      <c r="V1487" s="5" t="str">
        <f t="shared" si="262"/>
        <v>Answer Required</v>
      </c>
      <c r="W1487" s="6" t="str">
        <f t="shared" si="263"/>
        <v>N/A</v>
      </c>
      <c r="X1487" s="5" t="s">
        <v>2886</v>
      </c>
    </row>
    <row r="1488" spans="1:24" x14ac:dyDescent="0.25">
      <c r="A1488" s="77">
        <f>VLOOKUP(C1488,'BU and Control BU Listing'!A:E,5,FALSE)</f>
        <v>70100</v>
      </c>
      <c r="B1488" s="80" t="s">
        <v>4794</v>
      </c>
      <c r="C1488" s="22" t="str">
        <f t="shared" si="253"/>
        <v>73500</v>
      </c>
      <c r="D1488" s="22" t="str">
        <f t="shared" si="254"/>
        <v>02840</v>
      </c>
      <c r="E1488" s="21" t="str">
        <f>VLOOKUP(B1488,'Table A as of March 2024'!A:G,7,FALSE)</f>
        <v>Wallens Ridge State Prison</v>
      </c>
      <c r="F1488" s="21" t="str">
        <f>VLOOKUP(B1488,'Table A as of March 2024'!A:H,8,FALSE)</f>
        <v>Recycl Mtrl Sales-Gen/NonHE</v>
      </c>
      <c r="G1488" s="11" t="str">
        <f>VLOOKUP(B1488,'Table A as of March 2024'!A:I,9,FALSE)</f>
        <v>100</v>
      </c>
      <c r="H1488" t="str">
        <f>VLOOKUP(B1488,'Table A as of March 2024'!A:L,12,FALSE)</f>
        <v>No</v>
      </c>
      <c r="I1488" s="9" t="str">
        <f>VLOOKUP(B1488,'Table A as of March 2024'!A:M,13,FALSE)</f>
        <v>U</v>
      </c>
      <c r="J1488" t="str">
        <f>VLOOKUP(B1488,'Table A as of March 2024'!A:O,15,FALSE)</f>
        <v>A</v>
      </c>
      <c r="K1488" t="str">
        <f>VLOOKUP(G1488,'ACFR Class Vlookup'!A:B,2,FALSE)</f>
        <v>Governmental</v>
      </c>
      <c r="L1488" s="1" t="str">
        <f>VLOOKUP(D1488,'Fund Information'!A:F,6,FALSE)</f>
        <v>Accounts for recyclable material sales.</v>
      </c>
      <c r="M1488" s="6" t="str">
        <f t="shared" si="255"/>
        <v>N/A</v>
      </c>
      <c r="N1488" s="6" t="s">
        <v>2886</v>
      </c>
      <c r="O1488" s="6" t="str">
        <f t="shared" si="256"/>
        <v>N/A</v>
      </c>
      <c r="P1488" s="5" t="s">
        <v>2886</v>
      </c>
      <c r="Q1488" s="6" t="str">
        <f t="shared" si="257"/>
        <v>N/A</v>
      </c>
      <c r="R1488" s="7" t="str">
        <f t="shared" si="258"/>
        <v>No</v>
      </c>
      <c r="S1488" s="5" t="str">
        <f t="shared" si="259"/>
        <v>Answer Required</v>
      </c>
      <c r="T1488" s="6" t="str">
        <f t="shared" si="260"/>
        <v>N/A</v>
      </c>
      <c r="U1488" s="7" t="str">
        <f t="shared" si="261"/>
        <v>No</v>
      </c>
      <c r="V1488" s="5" t="str">
        <f t="shared" si="262"/>
        <v>Answer Required</v>
      </c>
      <c r="W1488" s="6" t="str">
        <f t="shared" si="263"/>
        <v>N/A</v>
      </c>
      <c r="X1488" s="5" t="s">
        <v>2886</v>
      </c>
    </row>
    <row r="1489" spans="1:24" ht="30" x14ac:dyDescent="0.25">
      <c r="A1489" s="77">
        <f>VLOOKUP(C1489,'BU and Control BU Listing'!A:E,5,FALSE)</f>
        <v>70100</v>
      </c>
      <c r="B1489" s="80" t="s">
        <v>4795</v>
      </c>
      <c r="C1489" s="22" t="str">
        <f t="shared" si="253"/>
        <v>73500</v>
      </c>
      <c r="D1489" s="22" t="str">
        <f t="shared" si="254"/>
        <v>02870</v>
      </c>
      <c r="E1489" s="21" t="str">
        <f>VLOOKUP(B1489,'Table A as of March 2024'!A:G,7,FALSE)</f>
        <v>Wallens Ridge State Prison</v>
      </c>
      <c r="F1489" s="21" t="str">
        <f>VLOOKUP(B1489,'Table A as of March 2024'!A:H,8,FALSE)</f>
        <v>Surp Suppy/Equip Sale-GF-NonHE</v>
      </c>
      <c r="G1489" s="11" t="str">
        <f>VLOOKUP(B1489,'Table A as of March 2024'!A:I,9,FALSE)</f>
        <v>100</v>
      </c>
      <c r="H1489" t="str">
        <f>VLOOKUP(B1489,'Table A as of March 2024'!A:L,12,FALSE)</f>
        <v>No</v>
      </c>
      <c r="I1489" s="9" t="str">
        <f>VLOOKUP(B1489,'Table A as of March 2024'!A:M,13,FALSE)</f>
        <v>U</v>
      </c>
      <c r="J1489" t="str">
        <f>VLOOKUP(B1489,'Table A as of March 2024'!A:O,15,FALSE)</f>
        <v>A</v>
      </c>
      <c r="K1489" t="str">
        <f>VLOOKUP(G1489,'ACFR Class Vlookup'!A:B,2,FALSE)</f>
        <v>Governmental</v>
      </c>
      <c r="L1489" s="1" t="str">
        <f>VLOOKUP(D1489,'Fund Information'!A:F,6,FALSE)</f>
        <v>Accounts for sale of surplus supplies and equipment purchased with General Funds for Non Higher Ed agencies.</v>
      </c>
      <c r="M1489" s="6" t="str">
        <f t="shared" si="255"/>
        <v>N/A</v>
      </c>
      <c r="N1489" s="6" t="s">
        <v>2886</v>
      </c>
      <c r="O1489" s="6" t="str">
        <f t="shared" si="256"/>
        <v>N/A</v>
      </c>
      <c r="P1489" s="5" t="s">
        <v>2886</v>
      </c>
      <c r="Q1489" s="6" t="str">
        <f t="shared" si="257"/>
        <v>N/A</v>
      </c>
      <c r="R1489" s="7" t="str">
        <f t="shared" si="258"/>
        <v>No</v>
      </c>
      <c r="S1489" s="5" t="str">
        <f t="shared" si="259"/>
        <v>Answer Required</v>
      </c>
      <c r="T1489" s="6" t="str">
        <f t="shared" si="260"/>
        <v>N/A</v>
      </c>
      <c r="U1489" s="7" t="str">
        <f t="shared" si="261"/>
        <v>No</v>
      </c>
      <c r="V1489" s="5" t="str">
        <f t="shared" si="262"/>
        <v>Answer Required</v>
      </c>
      <c r="W1489" s="6" t="str">
        <f t="shared" si="263"/>
        <v>N/A</v>
      </c>
      <c r="X1489" s="5" t="s">
        <v>2886</v>
      </c>
    </row>
    <row r="1490" spans="1:24" ht="30" x14ac:dyDescent="0.25">
      <c r="A1490" s="77">
        <f>VLOOKUP(C1490,'BU and Control BU Listing'!A:E,5,FALSE)</f>
        <v>70100</v>
      </c>
      <c r="B1490" s="80" t="s">
        <v>4796</v>
      </c>
      <c r="C1490" s="22" t="str">
        <f t="shared" si="253"/>
        <v>73500</v>
      </c>
      <c r="D1490" s="22" t="str">
        <f t="shared" si="254"/>
        <v>02900</v>
      </c>
      <c r="E1490" s="21" t="str">
        <f>VLOOKUP(B1490,'Table A as of March 2024'!A:G,7,FALSE)</f>
        <v>Wallens Ridge State Prison</v>
      </c>
      <c r="F1490" s="21" t="str">
        <f>VLOOKUP(B1490,'Table A as of March 2024'!A:H,8,FALSE)</f>
        <v>Insurance Recovery</v>
      </c>
      <c r="G1490" s="11" t="str">
        <f>VLOOKUP(B1490,'Table A as of March 2024'!A:I,9,FALSE)</f>
        <v>105</v>
      </c>
      <c r="H1490" t="str">
        <f>VLOOKUP(B1490,'Table A as of March 2024'!A:L,12,FALSE)</f>
        <v>No</v>
      </c>
      <c r="I1490" s="9" t="str">
        <f>VLOOKUP(B1490,'Table A as of March 2024'!A:M,13,FALSE)</f>
        <v>U</v>
      </c>
      <c r="J1490" t="str">
        <f>VLOOKUP(B1490,'Table A as of March 2024'!A:O,15,FALSE)</f>
        <v>C</v>
      </c>
      <c r="K1490" t="str">
        <f>VLOOKUP(G1490,'ACFR Class Vlookup'!A:B,2,FALSE)</f>
        <v>Governmental</v>
      </c>
      <c r="L1490" s="1" t="str">
        <f>VLOOKUP(D1490,'Fund Information'!A:F,6,FALSE)</f>
        <v>Accounts for insurance proceeds received when an insured item is damaged.</v>
      </c>
      <c r="M1490" s="6" t="str">
        <f t="shared" si="255"/>
        <v>N/A</v>
      </c>
      <c r="N1490" s="6" t="s">
        <v>2886</v>
      </c>
      <c r="O1490" s="6" t="str">
        <f t="shared" si="256"/>
        <v>N/A</v>
      </c>
      <c r="P1490" s="5" t="s">
        <v>2886</v>
      </c>
      <c r="Q1490" s="6" t="str">
        <f t="shared" si="257"/>
        <v>N/A</v>
      </c>
      <c r="R1490" s="7" t="str">
        <f t="shared" si="258"/>
        <v>No</v>
      </c>
      <c r="S1490" s="5" t="str">
        <f t="shared" si="259"/>
        <v>Answer Required</v>
      </c>
      <c r="T1490" s="6" t="str">
        <f t="shared" si="260"/>
        <v>N/A</v>
      </c>
      <c r="U1490" s="7" t="str">
        <f t="shared" si="261"/>
        <v>Yes</v>
      </c>
      <c r="V1490" s="5" t="str">
        <f t="shared" si="262"/>
        <v>Answer Required</v>
      </c>
      <c r="W1490" s="6" t="str">
        <f t="shared" si="263"/>
        <v>N/A</v>
      </c>
      <c r="X1490" s="5" t="s">
        <v>2886</v>
      </c>
    </row>
    <row r="1491" spans="1:24" x14ac:dyDescent="0.25">
      <c r="A1491" s="77">
        <f>VLOOKUP(C1491,'BU and Control BU Listing'!A:E,5,FALSE)</f>
        <v>70100</v>
      </c>
      <c r="B1491" s="80" t="s">
        <v>4798</v>
      </c>
      <c r="C1491" s="22" t="str">
        <f t="shared" si="253"/>
        <v>73700</v>
      </c>
      <c r="D1491" s="22" t="str">
        <f t="shared" si="254"/>
        <v>01000</v>
      </c>
      <c r="E1491" s="21" t="str">
        <f>VLOOKUP(B1491,'Table A as of March 2024'!A:G,7,FALSE)</f>
        <v>St. Brides Correctional Center</v>
      </c>
      <c r="F1491" s="21" t="str">
        <f>VLOOKUP(B1491,'Table A as of March 2024'!A:H,8,FALSE)</f>
        <v>General Fund</v>
      </c>
      <c r="G1491" s="11" t="str">
        <f>VLOOKUP(B1491,'Table A as of March 2024'!A:I,9,FALSE)</f>
        <v>100</v>
      </c>
      <c r="H1491" t="str">
        <f>VLOOKUP(B1491,'Table A as of March 2024'!A:L,12,FALSE)</f>
        <v>No</v>
      </c>
      <c r="I1491" s="9" t="str">
        <f>VLOOKUP(B1491,'Table A as of March 2024'!A:M,13,FALSE)</f>
        <v>G</v>
      </c>
      <c r="J1491" t="str">
        <f>VLOOKUP(B1491,'Table A as of March 2024'!A:O,15,FALSE)</f>
        <v>U</v>
      </c>
      <c r="K1491" t="str">
        <f>VLOOKUP(G1491,'ACFR Class Vlookup'!A:B,2,FALSE)</f>
        <v>Governmental</v>
      </c>
      <c r="L1491" s="1" t="str">
        <f>VLOOKUP(D1491,'Fund Information'!A:F,6,FALSE)</f>
        <v>General Fund</v>
      </c>
      <c r="M1491" s="6" t="str">
        <f t="shared" si="255"/>
        <v>N/A</v>
      </c>
      <c r="N1491" s="6" t="s">
        <v>2886</v>
      </c>
      <c r="O1491" s="6" t="str">
        <f t="shared" si="256"/>
        <v>N/A</v>
      </c>
      <c r="P1491" s="5" t="s">
        <v>2886</v>
      </c>
      <c r="Q1491" s="6" t="str">
        <f t="shared" si="257"/>
        <v>N/A</v>
      </c>
      <c r="R1491" s="7" t="str">
        <f t="shared" si="258"/>
        <v>No</v>
      </c>
      <c r="S1491" s="5" t="str">
        <f t="shared" si="259"/>
        <v>Answer Required</v>
      </c>
      <c r="T1491" s="6" t="str">
        <f t="shared" si="260"/>
        <v>N/A</v>
      </c>
      <c r="U1491" s="7" t="str">
        <f t="shared" si="261"/>
        <v>No</v>
      </c>
      <c r="V1491" s="5" t="str">
        <f t="shared" si="262"/>
        <v>Answer Required</v>
      </c>
      <c r="W1491" s="6" t="str">
        <f t="shared" si="263"/>
        <v>N/A</v>
      </c>
      <c r="X1491" s="5" t="s">
        <v>2886</v>
      </c>
    </row>
    <row r="1492" spans="1:24" ht="60" x14ac:dyDescent="0.25">
      <c r="A1492" s="77">
        <f>VLOOKUP(C1492,'BU and Control BU Listing'!A:E,5,FALSE)</f>
        <v>70100</v>
      </c>
      <c r="B1492" s="80" t="s">
        <v>4799</v>
      </c>
      <c r="C1492" s="22" t="str">
        <f t="shared" si="253"/>
        <v>73700</v>
      </c>
      <c r="D1492" s="22" t="str">
        <f t="shared" si="254"/>
        <v>02460</v>
      </c>
      <c r="E1492" s="21" t="str">
        <f>VLOOKUP(B1492,'Table A as of March 2024'!A:G,7,FALSE)</f>
        <v>St. Brides Correctional Center</v>
      </c>
      <c r="F1492" s="21" t="str">
        <f>VLOOKUP(B1492,'Table A as of March 2024'!A:H,8,FALSE)</f>
        <v>Disaster Recovery Fund</v>
      </c>
      <c r="G1492" s="11" t="str">
        <f>VLOOKUP(B1492,'Table A as of March 2024'!A:I,9,FALSE)</f>
        <v>100</v>
      </c>
      <c r="H1492" t="str">
        <f>VLOOKUP(B1492,'Table A as of March 2024'!A:L,12,FALSE)</f>
        <v>No</v>
      </c>
      <c r="I1492" s="9" t="str">
        <f>VLOOKUP(B1492,'Table A as of March 2024'!A:M,13,FALSE)</f>
        <v>U</v>
      </c>
      <c r="J1492" t="str">
        <f>VLOOKUP(B1492,'Table A as of March 2024'!A:O,15,FALSE)</f>
        <v>A</v>
      </c>
      <c r="K1492" t="str">
        <f>VLOOKUP(G1492,'ACFR Class Vlookup'!A:B,2,FALSE)</f>
        <v>Governmental</v>
      </c>
      <c r="L1492" s="1" t="str">
        <f>VLOOKUP(D1492,'Fund Information'!A:F,6,FALSE)</f>
        <v>Per COV § 44-146.18.1, this fund accounts for General Fund Sum Sufficient Appropriations.  Funds are used when the Governor declares a "state of emergency"; can be used for anything related to the state of emergency.</v>
      </c>
      <c r="M1492" s="6" t="str">
        <f t="shared" si="255"/>
        <v>N/A</v>
      </c>
      <c r="N1492" s="6" t="s">
        <v>2886</v>
      </c>
      <c r="O1492" s="6" t="str">
        <f t="shared" si="256"/>
        <v>N/A</v>
      </c>
      <c r="P1492" s="5" t="s">
        <v>2886</v>
      </c>
      <c r="Q1492" s="6" t="str">
        <f t="shared" si="257"/>
        <v>N/A</v>
      </c>
      <c r="R1492" s="7" t="str">
        <f t="shared" si="258"/>
        <v>No</v>
      </c>
      <c r="S1492" s="5" t="str">
        <f t="shared" si="259"/>
        <v>Answer Required</v>
      </c>
      <c r="T1492" s="6" t="str">
        <f t="shared" si="260"/>
        <v>N/A</v>
      </c>
      <c r="U1492" s="7" t="str">
        <f t="shared" si="261"/>
        <v>No</v>
      </c>
      <c r="V1492" s="5" t="str">
        <f t="shared" si="262"/>
        <v>Answer Required</v>
      </c>
      <c r="W1492" s="6" t="str">
        <f t="shared" si="263"/>
        <v>N/A</v>
      </c>
      <c r="X1492" s="5" t="s">
        <v>2886</v>
      </c>
    </row>
    <row r="1493" spans="1:24" x14ac:dyDescent="0.25">
      <c r="A1493" s="77">
        <f>VLOOKUP(C1493,'BU and Control BU Listing'!A:E,5,FALSE)</f>
        <v>70100</v>
      </c>
      <c r="B1493" s="80" t="s">
        <v>4800</v>
      </c>
      <c r="C1493" s="22" t="str">
        <f t="shared" si="253"/>
        <v>73700</v>
      </c>
      <c r="D1493" s="22" t="str">
        <f t="shared" si="254"/>
        <v>02840</v>
      </c>
      <c r="E1493" s="21" t="str">
        <f>VLOOKUP(B1493,'Table A as of March 2024'!A:G,7,FALSE)</f>
        <v>St. Brides Correctional Center</v>
      </c>
      <c r="F1493" s="21" t="str">
        <f>VLOOKUP(B1493,'Table A as of March 2024'!A:H,8,FALSE)</f>
        <v>Recycl Mtrl Sales-Gen/NonHE</v>
      </c>
      <c r="G1493" s="11" t="str">
        <f>VLOOKUP(B1493,'Table A as of March 2024'!A:I,9,FALSE)</f>
        <v>100</v>
      </c>
      <c r="H1493" t="str">
        <f>VLOOKUP(B1493,'Table A as of March 2024'!A:L,12,FALSE)</f>
        <v>No</v>
      </c>
      <c r="I1493" s="9" t="str">
        <f>VLOOKUP(B1493,'Table A as of March 2024'!A:M,13,FALSE)</f>
        <v>U</v>
      </c>
      <c r="J1493" t="str">
        <f>VLOOKUP(B1493,'Table A as of March 2024'!A:O,15,FALSE)</f>
        <v>A</v>
      </c>
      <c r="K1493" t="str">
        <f>VLOOKUP(G1493,'ACFR Class Vlookup'!A:B,2,FALSE)</f>
        <v>Governmental</v>
      </c>
      <c r="L1493" s="1" t="str">
        <f>VLOOKUP(D1493,'Fund Information'!A:F,6,FALSE)</f>
        <v>Accounts for recyclable material sales.</v>
      </c>
      <c r="M1493" s="6" t="str">
        <f t="shared" si="255"/>
        <v>N/A</v>
      </c>
      <c r="N1493" s="6" t="s">
        <v>2886</v>
      </c>
      <c r="O1493" s="6" t="str">
        <f t="shared" si="256"/>
        <v>N/A</v>
      </c>
      <c r="P1493" s="5" t="s">
        <v>2886</v>
      </c>
      <c r="Q1493" s="6" t="str">
        <f t="shared" si="257"/>
        <v>N/A</v>
      </c>
      <c r="R1493" s="7" t="str">
        <f t="shared" si="258"/>
        <v>No</v>
      </c>
      <c r="S1493" s="5" t="str">
        <f t="shared" si="259"/>
        <v>Answer Required</v>
      </c>
      <c r="T1493" s="6" t="str">
        <f t="shared" si="260"/>
        <v>N/A</v>
      </c>
      <c r="U1493" s="7" t="str">
        <f t="shared" si="261"/>
        <v>No</v>
      </c>
      <c r="V1493" s="5" t="str">
        <f t="shared" si="262"/>
        <v>Answer Required</v>
      </c>
      <c r="W1493" s="6" t="str">
        <f t="shared" si="263"/>
        <v>N/A</v>
      </c>
      <c r="X1493" s="5" t="s">
        <v>2886</v>
      </c>
    </row>
    <row r="1494" spans="1:24" ht="30" x14ac:dyDescent="0.25">
      <c r="A1494" s="77">
        <f>VLOOKUP(C1494,'BU and Control BU Listing'!A:E,5,FALSE)</f>
        <v>70100</v>
      </c>
      <c r="B1494" s="80" t="s">
        <v>4801</v>
      </c>
      <c r="C1494" s="22" t="str">
        <f t="shared" si="253"/>
        <v>73700</v>
      </c>
      <c r="D1494" s="22" t="str">
        <f t="shared" si="254"/>
        <v>02870</v>
      </c>
      <c r="E1494" s="21" t="str">
        <f>VLOOKUP(B1494,'Table A as of March 2024'!A:G,7,FALSE)</f>
        <v>St. Brides Correctional Center</v>
      </c>
      <c r="F1494" s="21" t="str">
        <f>VLOOKUP(B1494,'Table A as of March 2024'!A:H,8,FALSE)</f>
        <v>Surp Suppy/Equip Sale-GF-NonHE</v>
      </c>
      <c r="G1494" s="11" t="str">
        <f>VLOOKUP(B1494,'Table A as of March 2024'!A:I,9,FALSE)</f>
        <v>100</v>
      </c>
      <c r="H1494" t="str">
        <f>VLOOKUP(B1494,'Table A as of March 2024'!A:L,12,FALSE)</f>
        <v>No</v>
      </c>
      <c r="I1494" s="9" t="str">
        <f>VLOOKUP(B1494,'Table A as of March 2024'!A:M,13,FALSE)</f>
        <v>U</v>
      </c>
      <c r="J1494" t="str">
        <f>VLOOKUP(B1494,'Table A as of March 2024'!A:O,15,FALSE)</f>
        <v>A</v>
      </c>
      <c r="K1494" t="str">
        <f>VLOOKUP(G1494,'ACFR Class Vlookup'!A:B,2,FALSE)</f>
        <v>Governmental</v>
      </c>
      <c r="L1494" s="1" t="str">
        <f>VLOOKUP(D1494,'Fund Information'!A:F,6,FALSE)</f>
        <v>Accounts for sale of surplus supplies and equipment purchased with General Funds for Non Higher Ed agencies.</v>
      </c>
      <c r="M1494" s="6" t="str">
        <f t="shared" si="255"/>
        <v>N/A</v>
      </c>
      <c r="N1494" s="6" t="s">
        <v>2886</v>
      </c>
      <c r="O1494" s="6" t="str">
        <f t="shared" si="256"/>
        <v>N/A</v>
      </c>
      <c r="P1494" s="5" t="s">
        <v>2886</v>
      </c>
      <c r="Q1494" s="6" t="str">
        <f t="shared" si="257"/>
        <v>N/A</v>
      </c>
      <c r="R1494" s="7" t="str">
        <f t="shared" si="258"/>
        <v>No</v>
      </c>
      <c r="S1494" s="5" t="str">
        <f t="shared" si="259"/>
        <v>Answer Required</v>
      </c>
      <c r="T1494" s="6" t="str">
        <f t="shared" si="260"/>
        <v>N/A</v>
      </c>
      <c r="U1494" s="7" t="str">
        <f t="shared" si="261"/>
        <v>No</v>
      </c>
      <c r="V1494" s="5" t="str">
        <f t="shared" si="262"/>
        <v>Answer Required</v>
      </c>
      <c r="W1494" s="6" t="str">
        <f t="shared" si="263"/>
        <v>N/A</v>
      </c>
      <c r="X1494" s="5" t="s">
        <v>2886</v>
      </c>
    </row>
    <row r="1495" spans="1:24" x14ac:dyDescent="0.25">
      <c r="A1495" s="77">
        <f>VLOOKUP(C1495,'BU and Control BU Listing'!A:E,5,FALSE)</f>
        <v>70100</v>
      </c>
      <c r="B1495" s="80" t="s">
        <v>4802</v>
      </c>
      <c r="C1495" s="22" t="str">
        <f t="shared" si="253"/>
        <v>73700</v>
      </c>
      <c r="D1495" s="22" t="str">
        <f t="shared" si="254"/>
        <v>10000</v>
      </c>
      <c r="E1495" s="21" t="str">
        <f>VLOOKUP(B1495,'Table A as of March 2024'!A:G,7,FALSE)</f>
        <v>St. Brides Correctional Center</v>
      </c>
      <c r="F1495" s="21" t="str">
        <f>VLOOKUP(B1495,'Table A as of March 2024'!A:H,8,FALSE)</f>
        <v>Federal Trust</v>
      </c>
      <c r="G1495" s="11" t="str">
        <f>VLOOKUP(B1495,'Table A as of March 2024'!A:I,9,FALSE)</f>
        <v>120</v>
      </c>
      <c r="H1495" t="str">
        <f>VLOOKUP(B1495,'Table A as of March 2024'!A:L,12,FALSE)</f>
        <v>No</v>
      </c>
      <c r="I1495" s="9" t="str">
        <f>VLOOKUP(B1495,'Table A as of March 2024'!A:M,13,FALSE)</f>
        <v>R</v>
      </c>
      <c r="J1495" t="str">
        <f>VLOOKUP(B1495,'Table A as of March 2024'!A:O,15,FALSE)</f>
        <v>R</v>
      </c>
      <c r="K1495" t="str">
        <f>VLOOKUP(G1495,'ACFR Class Vlookup'!A:B,2,FALSE)</f>
        <v>Governmental</v>
      </c>
      <c r="L1495" s="1" t="str">
        <f>VLOOKUP(D1495,'Fund Information'!A:F,6,FALSE)</f>
        <v>This fund accounts for Federal funds.</v>
      </c>
      <c r="M1495" s="6" t="str">
        <f t="shared" si="255"/>
        <v>N/A</v>
      </c>
      <c r="N1495" s="6" t="s">
        <v>2886</v>
      </c>
      <c r="O1495" s="6" t="str">
        <f t="shared" si="256"/>
        <v>N/A</v>
      </c>
      <c r="P1495" s="5" t="s">
        <v>2886</v>
      </c>
      <c r="Q1495" s="6" t="str">
        <f t="shared" si="257"/>
        <v>N/A</v>
      </c>
      <c r="R1495" s="7" t="str">
        <f t="shared" si="258"/>
        <v>Yes</v>
      </c>
      <c r="S1495" s="5" t="str">
        <f t="shared" si="259"/>
        <v>Answer Required</v>
      </c>
      <c r="T1495" s="6" t="str">
        <f t="shared" si="260"/>
        <v>N/A</v>
      </c>
      <c r="U1495" s="7" t="str">
        <f t="shared" si="261"/>
        <v>No</v>
      </c>
      <c r="V1495" s="5" t="str">
        <f t="shared" si="262"/>
        <v>Answer Required</v>
      </c>
      <c r="W1495" s="6" t="str">
        <f t="shared" si="263"/>
        <v>N/A</v>
      </c>
      <c r="X1495" s="5" t="s">
        <v>2886</v>
      </c>
    </row>
    <row r="1496" spans="1:24" x14ac:dyDescent="0.25">
      <c r="A1496" s="77">
        <f>VLOOKUP(C1496,'BU and Control BU Listing'!A:E,5,FALSE)</f>
        <v>72000</v>
      </c>
      <c r="B1496" s="80" t="s">
        <v>4809</v>
      </c>
      <c r="C1496" s="22" t="str">
        <f t="shared" si="253"/>
        <v>73900</v>
      </c>
      <c r="D1496" s="22" t="str">
        <f t="shared" si="254"/>
        <v>01000</v>
      </c>
      <c r="E1496" s="21" t="str">
        <f>VLOOKUP(B1496,'Table A as of March 2024'!A:G,7,FALSE)</f>
        <v>Southern VA Mental Health Inst</v>
      </c>
      <c r="F1496" s="21" t="str">
        <f>VLOOKUP(B1496,'Table A as of March 2024'!A:H,8,FALSE)</f>
        <v>General Fund</v>
      </c>
      <c r="G1496" s="11" t="str">
        <f>VLOOKUP(B1496,'Table A as of March 2024'!A:I,9,FALSE)</f>
        <v>100</v>
      </c>
      <c r="H1496" t="str">
        <f>VLOOKUP(B1496,'Table A as of March 2024'!A:L,12,FALSE)</f>
        <v>No</v>
      </c>
      <c r="I1496" s="9" t="str">
        <f>VLOOKUP(B1496,'Table A as of March 2024'!A:M,13,FALSE)</f>
        <v>G</v>
      </c>
      <c r="J1496" t="str">
        <f>VLOOKUP(B1496,'Table A as of March 2024'!A:O,15,FALSE)</f>
        <v>U</v>
      </c>
      <c r="K1496" t="str">
        <f>VLOOKUP(G1496,'ACFR Class Vlookup'!A:B,2,FALSE)</f>
        <v>Governmental</v>
      </c>
      <c r="L1496" s="1" t="str">
        <f>VLOOKUP(D1496,'Fund Information'!A:F,6,FALSE)</f>
        <v>General Fund</v>
      </c>
      <c r="M1496" s="6" t="str">
        <f t="shared" si="255"/>
        <v>N/A</v>
      </c>
      <c r="N1496" s="6" t="s">
        <v>2886</v>
      </c>
      <c r="O1496" s="6" t="str">
        <f t="shared" si="256"/>
        <v>N/A</v>
      </c>
      <c r="P1496" s="5" t="s">
        <v>2886</v>
      </c>
      <c r="Q1496" s="6" t="str">
        <f t="shared" si="257"/>
        <v>N/A</v>
      </c>
      <c r="R1496" s="7" t="str">
        <f t="shared" si="258"/>
        <v>No</v>
      </c>
      <c r="S1496" s="5" t="str">
        <f t="shared" si="259"/>
        <v>Answer Required</v>
      </c>
      <c r="T1496" s="6" t="str">
        <f t="shared" si="260"/>
        <v>N/A</v>
      </c>
      <c r="U1496" s="7" t="str">
        <f t="shared" si="261"/>
        <v>No</v>
      </c>
      <c r="V1496" s="5" t="str">
        <f t="shared" si="262"/>
        <v>Answer Required</v>
      </c>
      <c r="W1496" s="6" t="str">
        <f t="shared" si="263"/>
        <v>N/A</v>
      </c>
      <c r="X1496" s="5" t="s">
        <v>2886</v>
      </c>
    </row>
    <row r="1497" spans="1:24" ht="90" x14ac:dyDescent="0.25">
      <c r="A1497" s="77">
        <f>VLOOKUP(C1497,'BU and Control BU Listing'!A:E,5,FALSE)</f>
        <v>72000</v>
      </c>
      <c r="B1497" s="80" t="s">
        <v>4810</v>
      </c>
      <c r="C1497" s="22" t="str">
        <f t="shared" si="253"/>
        <v>73900</v>
      </c>
      <c r="D1497" s="22" t="str">
        <f t="shared" si="254"/>
        <v>02003</v>
      </c>
      <c r="E1497" s="21" t="str">
        <f>VLOOKUP(B1497,'Table A as of March 2024'!A:G,7,FALSE)</f>
        <v>Southern VA Mental Health Inst</v>
      </c>
      <c r="F1497" s="21" t="str">
        <f>VLOOKUP(B1497,'Table A as of March 2024'!A:H,8,FALSE)</f>
        <v>DBHDS Special Revenue Fund</v>
      </c>
      <c r="G1497" s="11" t="str">
        <f>VLOOKUP(B1497,'Table A as of March 2024'!A:I,9,FALSE)</f>
        <v>115</v>
      </c>
      <c r="H1497" t="str">
        <f>VLOOKUP(B1497,'Table A as of March 2024'!A:L,12,FALSE)</f>
        <v>No</v>
      </c>
      <c r="I1497" s="9" t="str">
        <f>VLOOKUP(B1497,'Table A as of March 2024'!A:M,13,FALSE)</f>
        <v>U</v>
      </c>
      <c r="J1497" t="str">
        <f>VLOOKUP(B1497,'Table A as of March 2024'!A:O,15,FALSE)</f>
        <v>C</v>
      </c>
      <c r="K1497" t="str">
        <f>VLOOKUP(G1497,'ACFR Class Vlookup'!A:B,2,FALSE)</f>
        <v>Governmental</v>
      </c>
      <c r="L1497" s="1" t="str">
        <f>VLOOKUP(D1497,'Fund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497" s="6" t="str">
        <f t="shared" si="255"/>
        <v>N/A</v>
      </c>
      <c r="N1497" s="6" t="s">
        <v>2886</v>
      </c>
      <c r="O1497" s="6" t="str">
        <f t="shared" si="256"/>
        <v>N/A</v>
      </c>
      <c r="P1497" s="5" t="s">
        <v>2886</v>
      </c>
      <c r="Q1497" s="6" t="str">
        <f t="shared" si="257"/>
        <v>N/A</v>
      </c>
      <c r="R1497" s="7" t="str">
        <f t="shared" si="258"/>
        <v>No</v>
      </c>
      <c r="S1497" s="5" t="str">
        <f t="shared" si="259"/>
        <v>Answer Required</v>
      </c>
      <c r="T1497" s="6" t="str">
        <f t="shared" si="260"/>
        <v>N/A</v>
      </c>
      <c r="U1497" s="7" t="str">
        <f t="shared" si="261"/>
        <v>Yes</v>
      </c>
      <c r="V1497" s="5" t="str">
        <f t="shared" si="262"/>
        <v>Answer Required</v>
      </c>
      <c r="W1497" s="6" t="str">
        <f t="shared" si="263"/>
        <v>N/A</v>
      </c>
      <c r="X1497" s="5" t="s">
        <v>2886</v>
      </c>
    </row>
    <row r="1498" spans="1:24" x14ac:dyDescent="0.25">
      <c r="A1498" s="77">
        <f>VLOOKUP(C1498,'BU and Control BU Listing'!A:E,5,FALSE)</f>
        <v>72000</v>
      </c>
      <c r="B1498" s="80" t="s">
        <v>4811</v>
      </c>
      <c r="C1498" s="22" t="str">
        <f t="shared" si="253"/>
        <v>73900</v>
      </c>
      <c r="D1498" s="22" t="str">
        <f t="shared" si="254"/>
        <v>02860</v>
      </c>
      <c r="E1498" s="21" t="str">
        <f>VLOOKUP(B1498,'Table A as of March 2024'!A:G,7,FALSE)</f>
        <v>Southern VA Mental Health Inst</v>
      </c>
      <c r="F1498" s="21" t="str">
        <f>VLOOKUP(B1498,'Table A as of March 2024'!A:H,8,FALSE)</f>
        <v>Recycl Mtrl Sales-Nongen/NonHE</v>
      </c>
      <c r="G1498" s="11" t="str">
        <f>VLOOKUP(B1498,'Table A as of March 2024'!A:I,9,FALSE)</f>
        <v>100</v>
      </c>
      <c r="H1498" t="str">
        <f>VLOOKUP(B1498,'Table A as of March 2024'!A:L,12,FALSE)</f>
        <v>No</v>
      </c>
      <c r="I1498" s="9" t="str">
        <f>VLOOKUP(B1498,'Table A as of March 2024'!A:M,13,FALSE)</f>
        <v>U</v>
      </c>
      <c r="J1498" t="str">
        <f>VLOOKUP(B1498,'Table A as of March 2024'!A:O,15,FALSE)</f>
        <v>A</v>
      </c>
      <c r="K1498" t="str">
        <f>VLOOKUP(G1498,'ACFR Class Vlookup'!A:B,2,FALSE)</f>
        <v>Governmental</v>
      </c>
      <c r="L1498" s="1" t="str">
        <f>VLOOKUP(D1498,'Fund Information'!A:F,6,FALSE)</f>
        <v>Accounts for recyclable material sales.</v>
      </c>
      <c r="M1498" s="6" t="str">
        <f t="shared" si="255"/>
        <v>N/A</v>
      </c>
      <c r="N1498" s="6" t="s">
        <v>2886</v>
      </c>
      <c r="O1498" s="6" t="str">
        <f t="shared" si="256"/>
        <v>N/A</v>
      </c>
      <c r="P1498" s="5" t="s">
        <v>2886</v>
      </c>
      <c r="Q1498" s="6" t="str">
        <f t="shared" si="257"/>
        <v>N/A</v>
      </c>
      <c r="R1498" s="7" t="str">
        <f t="shared" si="258"/>
        <v>No</v>
      </c>
      <c r="S1498" s="5" t="str">
        <f t="shared" si="259"/>
        <v>Answer Required</v>
      </c>
      <c r="T1498" s="6" t="str">
        <f t="shared" si="260"/>
        <v>N/A</v>
      </c>
      <c r="U1498" s="7" t="str">
        <f t="shared" si="261"/>
        <v>No</v>
      </c>
      <c r="V1498" s="5" t="str">
        <f t="shared" si="262"/>
        <v>Answer Required</v>
      </c>
      <c r="W1498" s="6" t="str">
        <f t="shared" si="263"/>
        <v>N/A</v>
      </c>
      <c r="X1498" s="5" t="s">
        <v>2886</v>
      </c>
    </row>
    <row r="1499" spans="1:24" ht="30" x14ac:dyDescent="0.25">
      <c r="A1499" s="77">
        <f>VLOOKUP(C1499,'BU and Control BU Listing'!A:E,5,FALSE)</f>
        <v>72000</v>
      </c>
      <c r="B1499" s="80" t="s">
        <v>4812</v>
      </c>
      <c r="C1499" s="22" t="str">
        <f t="shared" si="253"/>
        <v>73900</v>
      </c>
      <c r="D1499" s="22" t="str">
        <f t="shared" si="254"/>
        <v>02870</v>
      </c>
      <c r="E1499" s="21" t="str">
        <f>VLOOKUP(B1499,'Table A as of March 2024'!A:G,7,FALSE)</f>
        <v>Southern VA Mental Health Inst</v>
      </c>
      <c r="F1499" s="21" t="str">
        <f>VLOOKUP(B1499,'Table A as of March 2024'!A:H,8,FALSE)</f>
        <v>Surp Suppy/Equip Sale-GF-NonHE</v>
      </c>
      <c r="G1499" s="11" t="str">
        <f>VLOOKUP(B1499,'Table A as of March 2024'!A:I,9,FALSE)</f>
        <v>100</v>
      </c>
      <c r="H1499" t="str">
        <f>VLOOKUP(B1499,'Table A as of March 2024'!A:L,12,FALSE)</f>
        <v>No</v>
      </c>
      <c r="I1499" s="9" t="str">
        <f>VLOOKUP(B1499,'Table A as of March 2024'!A:M,13,FALSE)</f>
        <v>U</v>
      </c>
      <c r="J1499" t="str">
        <f>VLOOKUP(B1499,'Table A as of March 2024'!A:O,15,FALSE)</f>
        <v>A</v>
      </c>
      <c r="K1499" t="str">
        <f>VLOOKUP(G1499,'ACFR Class Vlookup'!A:B,2,FALSE)</f>
        <v>Governmental</v>
      </c>
      <c r="L1499" s="1" t="str">
        <f>VLOOKUP(D1499,'Fund Information'!A:F,6,FALSE)</f>
        <v>Accounts for sale of surplus supplies and equipment purchased with General Funds for Non Higher Ed agencies.</v>
      </c>
      <c r="M1499" s="6" t="str">
        <f t="shared" si="255"/>
        <v>N/A</v>
      </c>
      <c r="N1499" s="6" t="s">
        <v>2886</v>
      </c>
      <c r="O1499" s="6" t="str">
        <f t="shared" si="256"/>
        <v>N/A</v>
      </c>
      <c r="P1499" s="5" t="s">
        <v>2886</v>
      </c>
      <c r="Q1499" s="6" t="str">
        <f t="shared" si="257"/>
        <v>N/A</v>
      </c>
      <c r="R1499" s="7" t="str">
        <f t="shared" si="258"/>
        <v>No</v>
      </c>
      <c r="S1499" s="5" t="str">
        <f t="shared" si="259"/>
        <v>Answer Required</v>
      </c>
      <c r="T1499" s="6" t="str">
        <f t="shared" si="260"/>
        <v>N/A</v>
      </c>
      <c r="U1499" s="7" t="str">
        <f t="shared" si="261"/>
        <v>No</v>
      </c>
      <c r="V1499" s="5" t="str">
        <f t="shared" si="262"/>
        <v>Answer Required</v>
      </c>
      <c r="W1499" s="6" t="str">
        <f t="shared" si="263"/>
        <v>N/A</v>
      </c>
      <c r="X1499" s="5" t="s">
        <v>2886</v>
      </c>
    </row>
    <row r="1500" spans="1:24" ht="30" x14ac:dyDescent="0.25">
      <c r="A1500" s="77">
        <f>VLOOKUP(C1500,'BU and Control BU Listing'!A:E,5,FALSE)</f>
        <v>72000</v>
      </c>
      <c r="B1500" s="80" t="s">
        <v>5297</v>
      </c>
      <c r="C1500" s="22" t="str">
        <f t="shared" si="253"/>
        <v>73900</v>
      </c>
      <c r="D1500" s="22" t="str">
        <f t="shared" si="254"/>
        <v>02900</v>
      </c>
      <c r="E1500" s="21" t="str">
        <f>VLOOKUP(B1500,'Table A as of March 2024'!A:G,7,FALSE)</f>
        <v>Southern VA Mental Health Inst</v>
      </c>
      <c r="F1500" s="21" t="str">
        <f>VLOOKUP(B1500,'Table A as of March 2024'!A:H,8,FALSE)</f>
        <v>Insurance Recovery</v>
      </c>
      <c r="G1500" s="11" t="str">
        <f>VLOOKUP(B1500,'Table A as of March 2024'!A:I,9,FALSE)</f>
        <v>105</v>
      </c>
      <c r="H1500" t="str">
        <f>VLOOKUP(B1500,'Table A as of March 2024'!A:L,12,FALSE)</f>
        <v>No</v>
      </c>
      <c r="I1500" s="9" t="str">
        <f>VLOOKUP(B1500,'Table A as of March 2024'!A:M,13,FALSE)</f>
        <v>U</v>
      </c>
      <c r="J1500" t="str">
        <f>VLOOKUP(B1500,'Table A as of March 2024'!A:O,15,FALSE)</f>
        <v>C</v>
      </c>
      <c r="K1500" t="str">
        <f>VLOOKUP(G1500,'ACFR Class Vlookup'!A:B,2,FALSE)</f>
        <v>Governmental</v>
      </c>
      <c r="L1500" s="1" t="str">
        <f>VLOOKUP(D1500,'Fund Information'!A:F,6,FALSE)</f>
        <v>Accounts for insurance proceeds received when an insured item is damaged.</v>
      </c>
      <c r="M1500" s="6" t="str">
        <f t="shared" si="255"/>
        <v>N/A</v>
      </c>
      <c r="N1500" s="6" t="s">
        <v>2886</v>
      </c>
      <c r="O1500" s="6" t="str">
        <f t="shared" si="256"/>
        <v>N/A</v>
      </c>
      <c r="P1500" s="5" t="s">
        <v>2886</v>
      </c>
      <c r="Q1500" s="6" t="str">
        <f t="shared" si="257"/>
        <v>N/A</v>
      </c>
      <c r="R1500" s="7" t="str">
        <f t="shared" si="258"/>
        <v>No</v>
      </c>
      <c r="S1500" s="5" t="str">
        <f t="shared" si="259"/>
        <v>Answer Required</v>
      </c>
      <c r="T1500" s="6" t="str">
        <f t="shared" si="260"/>
        <v>N/A</v>
      </c>
      <c r="U1500" s="7" t="str">
        <f t="shared" si="261"/>
        <v>Yes</v>
      </c>
      <c r="V1500" s="5" t="str">
        <f t="shared" si="262"/>
        <v>Answer Required</v>
      </c>
      <c r="W1500" s="6" t="str">
        <f t="shared" si="263"/>
        <v>N/A</v>
      </c>
      <c r="X1500" s="5" t="s">
        <v>2886</v>
      </c>
    </row>
    <row r="1501" spans="1:24" ht="75" x14ac:dyDescent="0.25">
      <c r="A1501" s="77">
        <f>VLOOKUP(C1501,'BU and Control BU Listing'!A:E,5,FALSE)</f>
        <v>72000</v>
      </c>
      <c r="B1501" s="80" t="s">
        <v>6010</v>
      </c>
      <c r="C1501" s="22" t="str">
        <f t="shared" si="253"/>
        <v>73900</v>
      </c>
      <c r="D1501" s="22" t="str">
        <f t="shared" si="254"/>
        <v>10100</v>
      </c>
      <c r="E1501" s="21" t="str">
        <f>VLOOKUP(B1501,'Table A as of March 2024'!A:G,7,FALSE)</f>
        <v>Southern VA Mental Health Inst</v>
      </c>
      <c r="F1501" s="21" t="str">
        <f>VLOOKUP(B1501,'Table A as of March 2024'!A:H,8,FALSE)</f>
        <v>CARESActPrvdrReliefFd-COVID-19</v>
      </c>
      <c r="G1501" s="11" t="str">
        <f>VLOOKUP(B1501,'Table A as of March 2024'!A:I,9,FALSE)</f>
        <v>120</v>
      </c>
      <c r="H1501" t="str">
        <f>VLOOKUP(B1501,'Table A as of March 2024'!A:L,12,FALSE)</f>
        <v>No</v>
      </c>
      <c r="I1501" s="9" t="str">
        <f>VLOOKUP(B1501,'Table A as of March 2024'!A:M,13,FALSE)</f>
        <v>V</v>
      </c>
      <c r="J1501" t="str">
        <f>VLOOKUP(B1501,'Table A as of March 2024'!A:O,15,FALSE)</f>
        <v>R</v>
      </c>
      <c r="K1501" t="str">
        <f>VLOOKUP(G1501,'ACFR Class Vlookup'!A:B,2,FALSE)</f>
        <v>Governmental</v>
      </c>
      <c r="L1501" s="1" t="str">
        <f>VLOOKUP(D1501,'Fund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501" s="6" t="str">
        <f t="shared" si="255"/>
        <v>N/A</v>
      </c>
      <c r="N1501" s="6" t="s">
        <v>2886</v>
      </c>
      <c r="O1501" s="6" t="str">
        <f t="shared" si="256"/>
        <v>N/A</v>
      </c>
      <c r="P1501" s="5" t="s">
        <v>2886</v>
      </c>
      <c r="Q1501" s="6" t="str">
        <f t="shared" si="257"/>
        <v>N/A</v>
      </c>
      <c r="R1501" s="7" t="str">
        <f t="shared" si="258"/>
        <v>Yes</v>
      </c>
      <c r="S1501" s="5" t="str">
        <f t="shared" si="259"/>
        <v>Answer Required</v>
      </c>
      <c r="T1501" s="6" t="str">
        <f t="shared" si="260"/>
        <v>N/A</v>
      </c>
      <c r="U1501" s="7" t="str">
        <f t="shared" si="261"/>
        <v>No</v>
      </c>
      <c r="V1501" s="5" t="str">
        <f t="shared" si="262"/>
        <v>Answer Required</v>
      </c>
      <c r="W1501" s="6" t="str">
        <f t="shared" si="263"/>
        <v>N/A</v>
      </c>
      <c r="X1501" s="5" t="s">
        <v>2886</v>
      </c>
    </row>
    <row r="1502" spans="1:24" ht="105" x14ac:dyDescent="0.25">
      <c r="A1502" s="77">
        <f>VLOOKUP(C1502,'BU and Control BU Listing'!A:E,5,FALSE)</f>
        <v>72000</v>
      </c>
      <c r="B1502" s="80" t="s">
        <v>8762</v>
      </c>
      <c r="C1502" s="22" t="str">
        <f t="shared" si="253"/>
        <v>73900</v>
      </c>
      <c r="D1502" s="22" t="str">
        <f t="shared" si="254"/>
        <v>10170</v>
      </c>
      <c r="E1502" s="21" t="str">
        <f>VLOOKUP(B1502,'Table A as of March 2024'!A:G,7,FALSE)</f>
        <v>Southern VA Mental Health Inst</v>
      </c>
      <c r="F1502" s="21" t="str">
        <f>VLOOKUP(B1502,'Table A as of March 2024'!A:H,8,FALSE)</f>
        <v>Epi&amp;LabCpctyInfctsDis-COVID-19</v>
      </c>
      <c r="G1502" s="11" t="str">
        <f>VLOOKUP(B1502,'Table A as of March 2024'!A:I,9,FALSE)</f>
        <v>120</v>
      </c>
      <c r="H1502" t="str">
        <f>VLOOKUP(B1502,'Table A as of March 2024'!A:L,12,FALSE)</f>
        <v>No</v>
      </c>
      <c r="I1502" s="9" t="str">
        <f>VLOOKUP(B1502,'Table A as of March 2024'!A:M,13,FALSE)</f>
        <v>V</v>
      </c>
      <c r="J1502" t="str">
        <f>VLOOKUP(B1502,'Table A as of March 2024'!A:O,15,FALSE)</f>
        <v>R</v>
      </c>
      <c r="K1502" t="str">
        <f>VLOOKUP(G1502,'ACFR Class Vlookup'!A:B,2,FALSE)</f>
        <v>Governmental</v>
      </c>
      <c r="L1502" s="1" t="str">
        <f>VLOOKUP(D1502,'Fund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502" s="6" t="str">
        <f t="shared" si="255"/>
        <v>N/A</v>
      </c>
      <c r="N1502" s="6" t="s">
        <v>2886</v>
      </c>
      <c r="O1502" s="6" t="str">
        <f t="shared" si="256"/>
        <v>N/A</v>
      </c>
      <c r="P1502" s="5" t="s">
        <v>2886</v>
      </c>
      <c r="Q1502" s="6" t="str">
        <f t="shared" si="257"/>
        <v>N/A</v>
      </c>
      <c r="R1502" s="7" t="str">
        <f t="shared" si="258"/>
        <v>Yes</v>
      </c>
      <c r="S1502" s="5" t="str">
        <f t="shared" si="259"/>
        <v>Answer Required</v>
      </c>
      <c r="T1502" s="6" t="str">
        <f t="shared" si="260"/>
        <v>N/A</v>
      </c>
      <c r="U1502" s="7" t="str">
        <f t="shared" si="261"/>
        <v>No</v>
      </c>
      <c r="V1502" s="5" t="str">
        <f t="shared" si="262"/>
        <v>Answer Required</v>
      </c>
      <c r="W1502" s="6" t="str">
        <f t="shared" si="263"/>
        <v>N/A</v>
      </c>
      <c r="X1502" s="5" t="s">
        <v>2886</v>
      </c>
    </row>
    <row r="1503" spans="1:24" ht="165" x14ac:dyDescent="0.25">
      <c r="A1503" s="77">
        <f>VLOOKUP(C1503,'BU and Control BU Listing'!A:E,5,FALSE)</f>
        <v>72000</v>
      </c>
      <c r="B1503" s="80" t="s">
        <v>8291</v>
      </c>
      <c r="C1503" s="22" t="str">
        <f t="shared" si="253"/>
        <v>73900</v>
      </c>
      <c r="D1503" s="22" t="str">
        <f t="shared" si="254"/>
        <v>12110</v>
      </c>
      <c r="E1503" s="21" t="str">
        <f>VLOOKUP(B1503,'Table A as of March 2024'!A:G,7,FALSE)</f>
        <v>Southern VA Mental Health Inst</v>
      </c>
      <c r="F1503" s="21" t="str">
        <f>VLOOKUP(B1503,'Table A as of March 2024'!A:H,8,FALSE)</f>
        <v>ARP-CrvStLoclFisRecFd-COVID-19</v>
      </c>
      <c r="G1503" s="11" t="str">
        <f>VLOOKUP(B1503,'Table A as of March 2024'!A:I,9,FALSE)</f>
        <v>120</v>
      </c>
      <c r="H1503" t="str">
        <f>VLOOKUP(B1503,'Table A as of March 2024'!A:L,12,FALSE)</f>
        <v>No</v>
      </c>
      <c r="I1503" s="9" t="str">
        <f>VLOOKUP(B1503,'Table A as of March 2024'!A:M,13,FALSE)</f>
        <v>V</v>
      </c>
      <c r="J1503" t="str">
        <f>VLOOKUP(B1503,'Table A as of March 2024'!A:O,15,FALSE)</f>
        <v>R</v>
      </c>
      <c r="K1503" t="str">
        <f>VLOOKUP(G1503,'ACFR Class Vlookup'!A:B,2,FALSE)</f>
        <v>Governmental</v>
      </c>
      <c r="L1503" s="1" t="str">
        <f>VLOOKUP(D1503,'Fund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503" s="6" t="str">
        <f t="shared" si="255"/>
        <v>N/A</v>
      </c>
      <c r="N1503" s="6" t="s">
        <v>2886</v>
      </c>
      <c r="O1503" s="6" t="str">
        <f t="shared" si="256"/>
        <v>N/A</v>
      </c>
      <c r="P1503" s="5" t="s">
        <v>2886</v>
      </c>
      <c r="Q1503" s="6" t="str">
        <f t="shared" si="257"/>
        <v>N/A</v>
      </c>
      <c r="R1503" s="7" t="str">
        <f t="shared" si="258"/>
        <v>Yes</v>
      </c>
      <c r="S1503" s="5" t="str">
        <f t="shared" si="259"/>
        <v>Answer Required</v>
      </c>
      <c r="T1503" s="6" t="str">
        <f t="shared" si="260"/>
        <v>N/A</v>
      </c>
      <c r="U1503" s="7" t="str">
        <f t="shared" si="261"/>
        <v>No</v>
      </c>
      <c r="V1503" s="5" t="str">
        <f t="shared" si="262"/>
        <v>Answer Required</v>
      </c>
      <c r="W1503" s="6" t="str">
        <f t="shared" si="263"/>
        <v>N/A</v>
      </c>
      <c r="X1503" s="5" t="s">
        <v>2886</v>
      </c>
    </row>
    <row r="1504" spans="1:24" x14ac:dyDescent="0.25">
      <c r="A1504" s="77">
        <f>VLOOKUP(C1504,'BU and Control BU Listing'!A:E,5,FALSE)</f>
        <v>70100</v>
      </c>
      <c r="B1504" s="80" t="s">
        <v>4814</v>
      </c>
      <c r="C1504" s="22" t="str">
        <f t="shared" si="253"/>
        <v>74100</v>
      </c>
      <c r="D1504" s="22" t="str">
        <f t="shared" si="254"/>
        <v>01000</v>
      </c>
      <c r="E1504" s="21" t="str">
        <f>VLOOKUP(B1504,'Table A as of March 2024'!A:G,7,FALSE)</f>
        <v>Red Onion State Prison</v>
      </c>
      <c r="F1504" s="21" t="str">
        <f>VLOOKUP(B1504,'Table A as of March 2024'!A:H,8,FALSE)</f>
        <v>General Fund</v>
      </c>
      <c r="G1504" s="11" t="str">
        <f>VLOOKUP(B1504,'Table A as of March 2024'!A:I,9,FALSE)</f>
        <v>100</v>
      </c>
      <c r="H1504" t="str">
        <f>VLOOKUP(B1504,'Table A as of March 2024'!A:L,12,FALSE)</f>
        <v>No</v>
      </c>
      <c r="I1504" s="9" t="str">
        <f>VLOOKUP(B1504,'Table A as of March 2024'!A:M,13,FALSE)</f>
        <v>G</v>
      </c>
      <c r="J1504" t="str">
        <f>VLOOKUP(B1504,'Table A as of March 2024'!A:O,15,FALSE)</f>
        <v>U</v>
      </c>
      <c r="K1504" t="str">
        <f>VLOOKUP(G1504,'ACFR Class Vlookup'!A:B,2,FALSE)</f>
        <v>Governmental</v>
      </c>
      <c r="L1504" s="1" t="str">
        <f>VLOOKUP(D1504,'Fund Information'!A:F,6,FALSE)</f>
        <v>General Fund</v>
      </c>
      <c r="M1504" s="6" t="str">
        <f t="shared" si="255"/>
        <v>N/A</v>
      </c>
      <c r="N1504" s="6" t="s">
        <v>2886</v>
      </c>
      <c r="O1504" s="6" t="str">
        <f t="shared" si="256"/>
        <v>N/A</v>
      </c>
      <c r="P1504" s="5" t="s">
        <v>2886</v>
      </c>
      <c r="Q1504" s="6" t="str">
        <f t="shared" si="257"/>
        <v>N/A</v>
      </c>
      <c r="R1504" s="7" t="str">
        <f t="shared" si="258"/>
        <v>No</v>
      </c>
      <c r="S1504" s="5" t="str">
        <f t="shared" si="259"/>
        <v>Answer Required</v>
      </c>
      <c r="T1504" s="6" t="str">
        <f t="shared" si="260"/>
        <v>N/A</v>
      </c>
      <c r="U1504" s="7" t="str">
        <f t="shared" si="261"/>
        <v>No</v>
      </c>
      <c r="V1504" s="5" t="str">
        <f t="shared" si="262"/>
        <v>Answer Required</v>
      </c>
      <c r="W1504" s="6" t="str">
        <f t="shared" si="263"/>
        <v>N/A</v>
      </c>
      <c r="X1504" s="5" t="s">
        <v>2886</v>
      </c>
    </row>
    <row r="1505" spans="1:24" ht="30" x14ac:dyDescent="0.25">
      <c r="A1505" s="77">
        <f>VLOOKUP(C1505,'BU and Control BU Listing'!A:E,5,FALSE)</f>
        <v>70100</v>
      </c>
      <c r="B1505" s="80" t="s">
        <v>4815</v>
      </c>
      <c r="C1505" s="22" t="str">
        <f t="shared" si="253"/>
        <v>74100</v>
      </c>
      <c r="D1505" s="22" t="str">
        <f t="shared" si="254"/>
        <v>02710</v>
      </c>
      <c r="E1505" s="21" t="str">
        <f>VLOOKUP(B1505,'Table A as of March 2024'!A:G,7,FALSE)</f>
        <v>Red Onion State Prison</v>
      </c>
      <c r="F1505" s="21" t="str">
        <f>VLOOKUP(B1505,'Table A as of March 2024'!A:H,8,FALSE)</f>
        <v>Central Garage Pool Vehicles</v>
      </c>
      <c r="G1505" s="11" t="str">
        <f>VLOOKUP(B1505,'Table A as of March 2024'!A:I,9,FALSE)</f>
        <v>100</v>
      </c>
      <c r="H1505" t="str">
        <f>VLOOKUP(B1505,'Table A as of March 2024'!A:L,12,FALSE)</f>
        <v>No</v>
      </c>
      <c r="I1505" s="9" t="str">
        <f>VLOOKUP(B1505,'Table A as of March 2024'!A:M,13,FALSE)</f>
        <v>U</v>
      </c>
      <c r="J1505" t="str">
        <f>VLOOKUP(B1505,'Table A as of March 2024'!A:O,15,FALSE)</f>
        <v>A</v>
      </c>
      <c r="K1505" t="str">
        <f>VLOOKUP(G1505,'ACFR Class Vlookup'!A:B,2,FALSE)</f>
        <v>Governmental</v>
      </c>
      <c r="L1505" s="1" t="str">
        <f>VLOOKUP(D1505,'Fund Information'!A:F,6,FALSE)</f>
        <v>State Central Garage Pool Vehicles - Accounts for fees paid for use of state vehicles.</v>
      </c>
      <c r="M1505" s="6" t="str">
        <f t="shared" si="255"/>
        <v>N/A</v>
      </c>
      <c r="N1505" s="6" t="s">
        <v>2886</v>
      </c>
      <c r="O1505" s="6" t="str">
        <f t="shared" si="256"/>
        <v>N/A</v>
      </c>
      <c r="P1505" s="5" t="s">
        <v>2886</v>
      </c>
      <c r="Q1505" s="6" t="str">
        <f t="shared" si="257"/>
        <v>N/A</v>
      </c>
      <c r="R1505" s="7" t="str">
        <f t="shared" si="258"/>
        <v>No</v>
      </c>
      <c r="S1505" s="5" t="str">
        <f t="shared" si="259"/>
        <v>Answer Required</v>
      </c>
      <c r="T1505" s="6" t="str">
        <f t="shared" si="260"/>
        <v>N/A</v>
      </c>
      <c r="U1505" s="7" t="str">
        <f t="shared" si="261"/>
        <v>No</v>
      </c>
      <c r="V1505" s="5" t="str">
        <f t="shared" si="262"/>
        <v>Answer Required</v>
      </c>
      <c r="W1505" s="6" t="str">
        <f t="shared" si="263"/>
        <v>N/A</v>
      </c>
      <c r="X1505" s="5" t="s">
        <v>2886</v>
      </c>
    </row>
    <row r="1506" spans="1:24" x14ac:dyDescent="0.25">
      <c r="A1506" s="77">
        <f>VLOOKUP(C1506,'BU and Control BU Listing'!A:E,5,FALSE)</f>
        <v>70100</v>
      </c>
      <c r="B1506" s="80" t="s">
        <v>4816</v>
      </c>
      <c r="C1506" s="22" t="str">
        <f t="shared" si="253"/>
        <v>74100</v>
      </c>
      <c r="D1506" s="22" t="str">
        <f t="shared" si="254"/>
        <v>02840</v>
      </c>
      <c r="E1506" s="21" t="str">
        <f>VLOOKUP(B1506,'Table A as of March 2024'!A:G,7,FALSE)</f>
        <v>Red Onion State Prison</v>
      </c>
      <c r="F1506" s="21" t="str">
        <f>VLOOKUP(B1506,'Table A as of March 2024'!A:H,8,FALSE)</f>
        <v>Recycl Mtrl Sales-Gen/NonHE</v>
      </c>
      <c r="G1506" s="11" t="str">
        <f>VLOOKUP(B1506,'Table A as of March 2024'!A:I,9,FALSE)</f>
        <v>100</v>
      </c>
      <c r="H1506" t="str">
        <f>VLOOKUP(B1506,'Table A as of March 2024'!A:L,12,FALSE)</f>
        <v>No</v>
      </c>
      <c r="I1506" s="9" t="str">
        <f>VLOOKUP(B1506,'Table A as of March 2024'!A:M,13,FALSE)</f>
        <v>U</v>
      </c>
      <c r="J1506" t="str">
        <f>VLOOKUP(B1506,'Table A as of March 2024'!A:O,15,FALSE)</f>
        <v>A</v>
      </c>
      <c r="K1506" t="str">
        <f>VLOOKUP(G1506,'ACFR Class Vlookup'!A:B,2,FALSE)</f>
        <v>Governmental</v>
      </c>
      <c r="L1506" s="1" t="str">
        <f>VLOOKUP(D1506,'Fund Information'!A:F,6,FALSE)</f>
        <v>Accounts for recyclable material sales.</v>
      </c>
      <c r="M1506" s="6" t="str">
        <f t="shared" si="255"/>
        <v>N/A</v>
      </c>
      <c r="N1506" s="6" t="s">
        <v>2886</v>
      </c>
      <c r="O1506" s="6" t="str">
        <f t="shared" si="256"/>
        <v>N/A</v>
      </c>
      <c r="P1506" s="5" t="s">
        <v>2886</v>
      </c>
      <c r="Q1506" s="6" t="str">
        <f t="shared" si="257"/>
        <v>N/A</v>
      </c>
      <c r="R1506" s="7" t="str">
        <f t="shared" si="258"/>
        <v>No</v>
      </c>
      <c r="S1506" s="5" t="str">
        <f t="shared" si="259"/>
        <v>Answer Required</v>
      </c>
      <c r="T1506" s="6" t="str">
        <f t="shared" si="260"/>
        <v>N/A</v>
      </c>
      <c r="U1506" s="7" t="str">
        <f t="shared" si="261"/>
        <v>No</v>
      </c>
      <c r="V1506" s="5" t="str">
        <f t="shared" si="262"/>
        <v>Answer Required</v>
      </c>
      <c r="W1506" s="6" t="str">
        <f t="shared" si="263"/>
        <v>N/A</v>
      </c>
      <c r="X1506" s="5" t="s">
        <v>2886</v>
      </c>
    </row>
    <row r="1507" spans="1:24" ht="30" x14ac:dyDescent="0.25">
      <c r="A1507" s="77">
        <f>VLOOKUP(C1507,'BU and Control BU Listing'!A:E,5,FALSE)</f>
        <v>70100</v>
      </c>
      <c r="B1507" s="80" t="s">
        <v>4817</v>
      </c>
      <c r="C1507" s="22" t="str">
        <f t="shared" si="253"/>
        <v>74100</v>
      </c>
      <c r="D1507" s="22" t="str">
        <f t="shared" si="254"/>
        <v>02870</v>
      </c>
      <c r="E1507" s="21" t="str">
        <f>VLOOKUP(B1507,'Table A as of March 2024'!A:G,7,FALSE)</f>
        <v>Red Onion State Prison</v>
      </c>
      <c r="F1507" s="21" t="str">
        <f>VLOOKUP(B1507,'Table A as of March 2024'!A:H,8,FALSE)</f>
        <v>Surp Suppy/Equip Sale-GF-NonHE</v>
      </c>
      <c r="G1507" s="11" t="str">
        <f>VLOOKUP(B1507,'Table A as of March 2024'!A:I,9,FALSE)</f>
        <v>100</v>
      </c>
      <c r="H1507" t="str">
        <f>VLOOKUP(B1507,'Table A as of March 2024'!A:L,12,FALSE)</f>
        <v>No</v>
      </c>
      <c r="I1507" s="9" t="str">
        <f>VLOOKUP(B1507,'Table A as of March 2024'!A:M,13,FALSE)</f>
        <v>U</v>
      </c>
      <c r="J1507" t="str">
        <f>VLOOKUP(B1507,'Table A as of March 2024'!A:O,15,FALSE)</f>
        <v>A</v>
      </c>
      <c r="K1507" t="str">
        <f>VLOOKUP(G1507,'ACFR Class Vlookup'!A:B,2,FALSE)</f>
        <v>Governmental</v>
      </c>
      <c r="L1507" s="1" t="str">
        <f>VLOOKUP(D1507,'Fund Information'!A:F,6,FALSE)</f>
        <v>Accounts for sale of surplus supplies and equipment purchased with General Funds for Non Higher Ed agencies.</v>
      </c>
      <c r="M1507" s="6" t="str">
        <f t="shared" si="255"/>
        <v>N/A</v>
      </c>
      <c r="N1507" s="6" t="s">
        <v>2886</v>
      </c>
      <c r="O1507" s="6" t="str">
        <f t="shared" si="256"/>
        <v>N/A</v>
      </c>
      <c r="P1507" s="5" t="s">
        <v>2886</v>
      </c>
      <c r="Q1507" s="6" t="str">
        <f t="shared" si="257"/>
        <v>N/A</v>
      </c>
      <c r="R1507" s="7" t="str">
        <f t="shared" si="258"/>
        <v>No</v>
      </c>
      <c r="S1507" s="5" t="str">
        <f t="shared" si="259"/>
        <v>Answer Required</v>
      </c>
      <c r="T1507" s="6" t="str">
        <f t="shared" si="260"/>
        <v>N/A</v>
      </c>
      <c r="U1507" s="7" t="str">
        <f t="shared" si="261"/>
        <v>No</v>
      </c>
      <c r="V1507" s="5" t="str">
        <f t="shared" si="262"/>
        <v>Answer Required</v>
      </c>
      <c r="W1507" s="6" t="str">
        <f t="shared" si="263"/>
        <v>N/A</v>
      </c>
      <c r="X1507" s="5" t="s">
        <v>2886</v>
      </c>
    </row>
    <row r="1508" spans="1:24" ht="30" x14ac:dyDescent="0.25">
      <c r="A1508" s="77">
        <f>VLOOKUP(C1508,'BU and Control BU Listing'!A:E,5,FALSE)</f>
        <v>70100</v>
      </c>
      <c r="B1508" s="80" t="s">
        <v>4818</v>
      </c>
      <c r="C1508" s="22" t="str">
        <f t="shared" si="253"/>
        <v>74100</v>
      </c>
      <c r="D1508" s="22" t="str">
        <f t="shared" si="254"/>
        <v>02900</v>
      </c>
      <c r="E1508" s="21" t="str">
        <f>VLOOKUP(B1508,'Table A as of March 2024'!A:G,7,FALSE)</f>
        <v>Red Onion State Prison</v>
      </c>
      <c r="F1508" s="21" t="str">
        <f>VLOOKUP(B1508,'Table A as of March 2024'!A:H,8,FALSE)</f>
        <v>Insurance Recovery</v>
      </c>
      <c r="G1508" s="11" t="str">
        <f>VLOOKUP(B1508,'Table A as of March 2024'!A:I,9,FALSE)</f>
        <v>105</v>
      </c>
      <c r="H1508" t="str">
        <f>VLOOKUP(B1508,'Table A as of March 2024'!A:L,12,FALSE)</f>
        <v>No</v>
      </c>
      <c r="I1508" s="9" t="str">
        <f>VLOOKUP(B1508,'Table A as of March 2024'!A:M,13,FALSE)</f>
        <v>U</v>
      </c>
      <c r="J1508" t="str">
        <f>VLOOKUP(B1508,'Table A as of March 2024'!A:O,15,FALSE)</f>
        <v>C</v>
      </c>
      <c r="K1508" t="str">
        <f>VLOOKUP(G1508,'ACFR Class Vlookup'!A:B,2,FALSE)</f>
        <v>Governmental</v>
      </c>
      <c r="L1508" s="1" t="str">
        <f>VLOOKUP(D1508,'Fund Information'!A:F,6,FALSE)</f>
        <v>Accounts for insurance proceeds received when an insured item is damaged.</v>
      </c>
      <c r="M1508" s="6" t="str">
        <f t="shared" si="255"/>
        <v>N/A</v>
      </c>
      <c r="N1508" s="6" t="s">
        <v>2886</v>
      </c>
      <c r="O1508" s="6" t="str">
        <f t="shared" si="256"/>
        <v>N/A</v>
      </c>
      <c r="P1508" s="5" t="s">
        <v>2886</v>
      </c>
      <c r="Q1508" s="6" t="str">
        <f t="shared" si="257"/>
        <v>N/A</v>
      </c>
      <c r="R1508" s="7" t="str">
        <f t="shared" si="258"/>
        <v>No</v>
      </c>
      <c r="S1508" s="5" t="str">
        <f t="shared" si="259"/>
        <v>Answer Required</v>
      </c>
      <c r="T1508" s="6" t="str">
        <f t="shared" si="260"/>
        <v>N/A</v>
      </c>
      <c r="U1508" s="7" t="str">
        <f t="shared" si="261"/>
        <v>Yes</v>
      </c>
      <c r="V1508" s="5" t="str">
        <f t="shared" si="262"/>
        <v>Answer Required</v>
      </c>
      <c r="W1508" s="6" t="str">
        <f t="shared" si="263"/>
        <v>N/A</v>
      </c>
      <c r="X1508" s="5" t="s">
        <v>2886</v>
      </c>
    </row>
    <row r="1509" spans="1:24" x14ac:dyDescent="0.25">
      <c r="A1509" s="77">
        <f>VLOOKUP(C1509,'BU and Control BU Listing'!A:E,5,FALSE)</f>
        <v>70100</v>
      </c>
      <c r="B1509" s="80" t="s">
        <v>4820</v>
      </c>
      <c r="C1509" s="22" t="str">
        <f t="shared" si="253"/>
        <v>74200</v>
      </c>
      <c r="D1509" s="22" t="str">
        <f t="shared" si="254"/>
        <v>01000</v>
      </c>
      <c r="E1509" s="21" t="str">
        <f>VLOOKUP(B1509,'Table A as of March 2024'!A:G,7,FALSE)</f>
        <v>Corr - Employee Rel &amp; Train</v>
      </c>
      <c r="F1509" s="21" t="str">
        <f>VLOOKUP(B1509,'Table A as of March 2024'!A:H,8,FALSE)</f>
        <v>General Fund</v>
      </c>
      <c r="G1509" s="11" t="str">
        <f>VLOOKUP(B1509,'Table A as of March 2024'!A:I,9,FALSE)</f>
        <v>100</v>
      </c>
      <c r="H1509" t="str">
        <f>VLOOKUP(B1509,'Table A as of March 2024'!A:L,12,FALSE)</f>
        <v>No</v>
      </c>
      <c r="I1509" s="9" t="str">
        <f>VLOOKUP(B1509,'Table A as of March 2024'!A:M,13,FALSE)</f>
        <v>G</v>
      </c>
      <c r="J1509" t="str">
        <f>VLOOKUP(B1509,'Table A as of March 2024'!A:O,15,FALSE)</f>
        <v>U</v>
      </c>
      <c r="K1509" t="str">
        <f>VLOOKUP(G1509,'ACFR Class Vlookup'!A:B,2,FALSE)</f>
        <v>Governmental</v>
      </c>
      <c r="L1509" s="1" t="str">
        <f>VLOOKUP(D1509,'Fund Information'!A:F,6,FALSE)</f>
        <v>General Fund</v>
      </c>
      <c r="M1509" s="6" t="str">
        <f t="shared" si="255"/>
        <v>N/A</v>
      </c>
      <c r="N1509" s="6" t="s">
        <v>2886</v>
      </c>
      <c r="O1509" s="6" t="str">
        <f t="shared" si="256"/>
        <v>N/A</v>
      </c>
      <c r="P1509" s="5" t="s">
        <v>2886</v>
      </c>
      <c r="Q1509" s="6" t="str">
        <f t="shared" si="257"/>
        <v>N/A</v>
      </c>
      <c r="R1509" s="7" t="str">
        <f t="shared" si="258"/>
        <v>No</v>
      </c>
      <c r="S1509" s="5" t="str">
        <f t="shared" si="259"/>
        <v>Answer Required</v>
      </c>
      <c r="T1509" s="6" t="str">
        <f t="shared" si="260"/>
        <v>N/A</v>
      </c>
      <c r="U1509" s="7" t="str">
        <f t="shared" si="261"/>
        <v>No</v>
      </c>
      <c r="V1509" s="5" t="str">
        <f t="shared" si="262"/>
        <v>Answer Required</v>
      </c>
      <c r="W1509" s="6" t="str">
        <f t="shared" si="263"/>
        <v>N/A</v>
      </c>
      <c r="X1509" s="5" t="s">
        <v>2886</v>
      </c>
    </row>
    <row r="1510" spans="1:24" x14ac:dyDescent="0.25">
      <c r="A1510" s="77">
        <f>VLOOKUP(C1510,'BU and Control BU Listing'!A:E,5,FALSE)</f>
        <v>70100</v>
      </c>
      <c r="B1510" s="80" t="s">
        <v>4821</v>
      </c>
      <c r="C1510" s="22" t="str">
        <f t="shared" si="253"/>
        <v>74200</v>
      </c>
      <c r="D1510" s="22" t="str">
        <f t="shared" si="254"/>
        <v>02840</v>
      </c>
      <c r="E1510" s="21" t="str">
        <f>VLOOKUP(B1510,'Table A as of March 2024'!A:G,7,FALSE)</f>
        <v>Corr - Employee Rel &amp; Train</v>
      </c>
      <c r="F1510" s="21" t="str">
        <f>VLOOKUP(B1510,'Table A as of March 2024'!A:H,8,FALSE)</f>
        <v>Recycl Mtrl Sales-Gen/NonHE</v>
      </c>
      <c r="G1510" s="11" t="str">
        <f>VLOOKUP(B1510,'Table A as of March 2024'!A:I,9,FALSE)</f>
        <v>100</v>
      </c>
      <c r="H1510" t="str">
        <f>VLOOKUP(B1510,'Table A as of March 2024'!A:L,12,FALSE)</f>
        <v>No</v>
      </c>
      <c r="I1510" s="9" t="str">
        <f>VLOOKUP(B1510,'Table A as of March 2024'!A:M,13,FALSE)</f>
        <v>U</v>
      </c>
      <c r="J1510" t="str">
        <f>VLOOKUP(B1510,'Table A as of March 2024'!A:O,15,FALSE)</f>
        <v>A</v>
      </c>
      <c r="K1510" t="str">
        <f>VLOOKUP(G1510,'ACFR Class Vlookup'!A:B,2,FALSE)</f>
        <v>Governmental</v>
      </c>
      <c r="L1510" s="1" t="str">
        <f>VLOOKUP(D1510,'Fund Information'!A:F,6,FALSE)</f>
        <v>Accounts for recyclable material sales.</v>
      </c>
      <c r="M1510" s="6" t="str">
        <f t="shared" si="255"/>
        <v>N/A</v>
      </c>
      <c r="N1510" s="6" t="s">
        <v>2886</v>
      </c>
      <c r="O1510" s="6" t="str">
        <f t="shared" si="256"/>
        <v>N/A</v>
      </c>
      <c r="P1510" s="5" t="s">
        <v>2886</v>
      </c>
      <c r="Q1510" s="6" t="str">
        <f t="shared" si="257"/>
        <v>N/A</v>
      </c>
      <c r="R1510" s="7" t="str">
        <f t="shared" si="258"/>
        <v>No</v>
      </c>
      <c r="S1510" s="5" t="str">
        <f t="shared" si="259"/>
        <v>Answer Required</v>
      </c>
      <c r="T1510" s="6" t="str">
        <f t="shared" si="260"/>
        <v>N/A</v>
      </c>
      <c r="U1510" s="7" t="str">
        <f t="shared" si="261"/>
        <v>No</v>
      </c>
      <c r="V1510" s="5" t="str">
        <f t="shared" si="262"/>
        <v>Answer Required</v>
      </c>
      <c r="W1510" s="6" t="str">
        <f t="shared" si="263"/>
        <v>N/A</v>
      </c>
      <c r="X1510" s="5" t="s">
        <v>2886</v>
      </c>
    </row>
    <row r="1511" spans="1:24" ht="30" x14ac:dyDescent="0.25">
      <c r="A1511" s="77">
        <f>VLOOKUP(C1511,'BU and Control BU Listing'!A:E,5,FALSE)</f>
        <v>70100</v>
      </c>
      <c r="B1511" s="80" t="s">
        <v>8763</v>
      </c>
      <c r="C1511" s="22" t="str">
        <f t="shared" si="253"/>
        <v>74200</v>
      </c>
      <c r="D1511" s="22" t="str">
        <f t="shared" si="254"/>
        <v>02900</v>
      </c>
      <c r="E1511" s="21" t="str">
        <f>VLOOKUP(B1511,'Table A as of March 2024'!A:G,7,FALSE)</f>
        <v>Corr - Employee Rel &amp; Train</v>
      </c>
      <c r="F1511" s="21" t="str">
        <f>VLOOKUP(B1511,'Table A as of March 2024'!A:H,8,FALSE)</f>
        <v>Insurance Recovery</v>
      </c>
      <c r="G1511" s="11" t="str">
        <f>VLOOKUP(B1511,'Table A as of March 2024'!A:I,9,FALSE)</f>
        <v>105</v>
      </c>
      <c r="H1511" t="str">
        <f>VLOOKUP(B1511,'Table A as of March 2024'!A:L,12,FALSE)</f>
        <v>No</v>
      </c>
      <c r="I1511" s="9" t="str">
        <f>VLOOKUP(B1511,'Table A as of March 2024'!A:M,13,FALSE)</f>
        <v>U</v>
      </c>
      <c r="J1511" t="str">
        <f>VLOOKUP(B1511,'Table A as of March 2024'!A:O,15,FALSE)</f>
        <v>C</v>
      </c>
      <c r="K1511" t="str">
        <f>VLOOKUP(G1511,'ACFR Class Vlookup'!A:B,2,FALSE)</f>
        <v>Governmental</v>
      </c>
      <c r="L1511" s="1" t="str">
        <f>VLOOKUP(D1511,'Fund Information'!A:F,6,FALSE)</f>
        <v>Accounts for insurance proceeds received when an insured item is damaged.</v>
      </c>
      <c r="M1511" s="6" t="str">
        <f t="shared" si="255"/>
        <v>N/A</v>
      </c>
      <c r="N1511" s="6" t="s">
        <v>2886</v>
      </c>
      <c r="O1511" s="6" t="str">
        <f t="shared" si="256"/>
        <v>N/A</v>
      </c>
      <c r="P1511" s="5" t="s">
        <v>2886</v>
      </c>
      <c r="Q1511" s="6" t="str">
        <f t="shared" si="257"/>
        <v>N/A</v>
      </c>
      <c r="R1511" s="7" t="str">
        <f t="shared" si="258"/>
        <v>No</v>
      </c>
      <c r="S1511" s="5" t="str">
        <f t="shared" si="259"/>
        <v>Answer Required</v>
      </c>
      <c r="T1511" s="6" t="str">
        <f t="shared" si="260"/>
        <v>N/A</v>
      </c>
      <c r="U1511" s="7" t="str">
        <f t="shared" si="261"/>
        <v>Yes</v>
      </c>
      <c r="V1511" s="5" t="str">
        <f t="shared" si="262"/>
        <v>Answer Required</v>
      </c>
      <c r="W1511" s="6" t="str">
        <f t="shared" si="263"/>
        <v>N/A</v>
      </c>
      <c r="X1511" s="5" t="s">
        <v>2886</v>
      </c>
    </row>
    <row r="1512" spans="1:24" x14ac:dyDescent="0.25">
      <c r="A1512" s="77">
        <f>VLOOKUP(C1512,'BU and Control BU Listing'!A:E,5,FALSE)</f>
        <v>70100</v>
      </c>
      <c r="B1512" s="80" t="s">
        <v>4822</v>
      </c>
      <c r="C1512" s="22" t="str">
        <f t="shared" si="253"/>
        <v>74200</v>
      </c>
      <c r="D1512" s="22" t="str">
        <f t="shared" si="254"/>
        <v>10000</v>
      </c>
      <c r="E1512" s="21" t="str">
        <f>VLOOKUP(B1512,'Table A as of March 2024'!A:G,7,FALSE)</f>
        <v>Corr - Employee Rel &amp; Train</v>
      </c>
      <c r="F1512" s="21" t="str">
        <f>VLOOKUP(B1512,'Table A as of March 2024'!A:H,8,FALSE)</f>
        <v>Federal Trust</v>
      </c>
      <c r="G1512" s="11" t="str">
        <f>VLOOKUP(B1512,'Table A as of March 2024'!A:I,9,FALSE)</f>
        <v>120</v>
      </c>
      <c r="H1512" t="str">
        <f>VLOOKUP(B1512,'Table A as of March 2024'!A:L,12,FALSE)</f>
        <v>No</v>
      </c>
      <c r="I1512" s="9" t="str">
        <f>VLOOKUP(B1512,'Table A as of March 2024'!A:M,13,FALSE)</f>
        <v>R</v>
      </c>
      <c r="J1512" t="str">
        <f>VLOOKUP(B1512,'Table A as of March 2024'!A:O,15,FALSE)</f>
        <v>R</v>
      </c>
      <c r="K1512" t="str">
        <f>VLOOKUP(G1512,'ACFR Class Vlookup'!A:B,2,FALSE)</f>
        <v>Governmental</v>
      </c>
      <c r="L1512" s="1" t="str">
        <f>VLOOKUP(D1512,'Fund Information'!A:F,6,FALSE)</f>
        <v>This fund accounts for Federal funds.</v>
      </c>
      <c r="M1512" s="6" t="str">
        <f t="shared" si="255"/>
        <v>N/A</v>
      </c>
      <c r="N1512" s="6" t="s">
        <v>2886</v>
      </c>
      <c r="O1512" s="6" t="str">
        <f t="shared" si="256"/>
        <v>N/A</v>
      </c>
      <c r="P1512" s="5" t="s">
        <v>2886</v>
      </c>
      <c r="Q1512" s="6" t="str">
        <f t="shared" si="257"/>
        <v>N/A</v>
      </c>
      <c r="R1512" s="7" t="str">
        <f t="shared" si="258"/>
        <v>Yes</v>
      </c>
      <c r="S1512" s="5" t="str">
        <f t="shared" si="259"/>
        <v>Answer Required</v>
      </c>
      <c r="T1512" s="6" t="str">
        <f t="shared" si="260"/>
        <v>N/A</v>
      </c>
      <c r="U1512" s="7" t="str">
        <f t="shared" si="261"/>
        <v>No</v>
      </c>
      <c r="V1512" s="5" t="str">
        <f t="shared" si="262"/>
        <v>Answer Required</v>
      </c>
      <c r="W1512" s="6" t="str">
        <f t="shared" si="263"/>
        <v>N/A</v>
      </c>
      <c r="X1512" s="5" t="s">
        <v>2886</v>
      </c>
    </row>
    <row r="1513" spans="1:24" x14ac:dyDescent="0.25">
      <c r="A1513" s="77">
        <f>VLOOKUP(C1513,'BU and Control BU Listing'!A:E,5,FALSE)</f>
        <v>70100</v>
      </c>
      <c r="B1513" s="80" t="s">
        <v>4824</v>
      </c>
      <c r="C1513" s="22" t="str">
        <f t="shared" si="253"/>
        <v>74300</v>
      </c>
      <c r="D1513" s="22" t="str">
        <f t="shared" si="254"/>
        <v>01000</v>
      </c>
      <c r="E1513" s="21" t="str">
        <f>VLOOKUP(B1513,'Table A as of March 2024'!A:G,7,FALSE)</f>
        <v>Fluvanna Corr Ctr for Women</v>
      </c>
      <c r="F1513" s="21" t="str">
        <f>VLOOKUP(B1513,'Table A as of March 2024'!A:H,8,FALSE)</f>
        <v>General Fund</v>
      </c>
      <c r="G1513" s="11" t="str">
        <f>VLOOKUP(B1513,'Table A as of March 2024'!A:I,9,FALSE)</f>
        <v>100</v>
      </c>
      <c r="H1513" t="str">
        <f>VLOOKUP(B1513,'Table A as of March 2024'!A:L,12,FALSE)</f>
        <v>No</v>
      </c>
      <c r="I1513" s="9" t="str">
        <f>VLOOKUP(B1513,'Table A as of March 2024'!A:M,13,FALSE)</f>
        <v>G</v>
      </c>
      <c r="J1513" t="str">
        <f>VLOOKUP(B1513,'Table A as of March 2024'!A:O,15,FALSE)</f>
        <v>U</v>
      </c>
      <c r="K1513" t="str">
        <f>VLOOKUP(G1513,'ACFR Class Vlookup'!A:B,2,FALSE)</f>
        <v>Governmental</v>
      </c>
      <c r="L1513" s="1" t="str">
        <f>VLOOKUP(D1513,'Fund Information'!A:F,6,FALSE)</f>
        <v>General Fund</v>
      </c>
      <c r="M1513" s="6" t="str">
        <f t="shared" si="255"/>
        <v>N/A</v>
      </c>
      <c r="N1513" s="6" t="s">
        <v>2886</v>
      </c>
      <c r="O1513" s="6" t="str">
        <f t="shared" si="256"/>
        <v>N/A</v>
      </c>
      <c r="P1513" s="5" t="s">
        <v>2886</v>
      </c>
      <c r="Q1513" s="6" t="str">
        <f t="shared" si="257"/>
        <v>N/A</v>
      </c>
      <c r="R1513" s="7" t="str">
        <f t="shared" si="258"/>
        <v>No</v>
      </c>
      <c r="S1513" s="5" t="str">
        <f t="shared" si="259"/>
        <v>Answer Required</v>
      </c>
      <c r="T1513" s="6" t="str">
        <f t="shared" si="260"/>
        <v>N/A</v>
      </c>
      <c r="U1513" s="7" t="str">
        <f t="shared" si="261"/>
        <v>No</v>
      </c>
      <c r="V1513" s="5" t="str">
        <f t="shared" si="262"/>
        <v>Answer Required</v>
      </c>
      <c r="W1513" s="6" t="str">
        <f t="shared" si="263"/>
        <v>N/A</v>
      </c>
      <c r="X1513" s="5" t="s">
        <v>2886</v>
      </c>
    </row>
    <row r="1514" spans="1:24" ht="30" x14ac:dyDescent="0.25">
      <c r="A1514" s="77">
        <f>VLOOKUP(C1514,'BU and Control BU Listing'!A:E,5,FALSE)</f>
        <v>70100</v>
      </c>
      <c r="B1514" s="80" t="s">
        <v>4825</v>
      </c>
      <c r="C1514" s="22" t="str">
        <f t="shared" si="253"/>
        <v>74300</v>
      </c>
      <c r="D1514" s="22" t="str">
        <f t="shared" si="254"/>
        <v>02710</v>
      </c>
      <c r="E1514" s="21" t="str">
        <f>VLOOKUP(B1514,'Table A as of March 2024'!A:G,7,FALSE)</f>
        <v>Fluvanna Corr Ctr for Women</v>
      </c>
      <c r="F1514" s="21" t="str">
        <f>VLOOKUP(B1514,'Table A as of March 2024'!A:H,8,FALSE)</f>
        <v>Central Garage Pool Vehicles</v>
      </c>
      <c r="G1514" s="11" t="str">
        <f>VLOOKUP(B1514,'Table A as of March 2024'!A:I,9,FALSE)</f>
        <v>100</v>
      </c>
      <c r="H1514" t="str">
        <f>VLOOKUP(B1514,'Table A as of March 2024'!A:L,12,FALSE)</f>
        <v>No</v>
      </c>
      <c r="I1514" s="9" t="str">
        <f>VLOOKUP(B1514,'Table A as of March 2024'!A:M,13,FALSE)</f>
        <v>U</v>
      </c>
      <c r="J1514" t="str">
        <f>VLOOKUP(B1514,'Table A as of March 2024'!A:O,15,FALSE)</f>
        <v>A</v>
      </c>
      <c r="K1514" t="str">
        <f>VLOOKUP(G1514,'ACFR Class Vlookup'!A:B,2,FALSE)</f>
        <v>Governmental</v>
      </c>
      <c r="L1514" s="1" t="str">
        <f>VLOOKUP(D1514,'Fund Information'!A:F,6,FALSE)</f>
        <v>State Central Garage Pool Vehicles - Accounts for fees paid for use of state vehicles.</v>
      </c>
      <c r="M1514" s="6" t="str">
        <f t="shared" si="255"/>
        <v>N/A</v>
      </c>
      <c r="N1514" s="6" t="s">
        <v>2886</v>
      </c>
      <c r="O1514" s="6" t="str">
        <f t="shared" si="256"/>
        <v>N/A</v>
      </c>
      <c r="P1514" s="5" t="s">
        <v>2886</v>
      </c>
      <c r="Q1514" s="6" t="str">
        <f t="shared" si="257"/>
        <v>N/A</v>
      </c>
      <c r="R1514" s="7" t="str">
        <f t="shared" si="258"/>
        <v>No</v>
      </c>
      <c r="S1514" s="5" t="str">
        <f t="shared" si="259"/>
        <v>Answer Required</v>
      </c>
      <c r="T1514" s="6" t="str">
        <f t="shared" si="260"/>
        <v>N/A</v>
      </c>
      <c r="U1514" s="7" t="str">
        <f t="shared" si="261"/>
        <v>No</v>
      </c>
      <c r="V1514" s="5" t="str">
        <f t="shared" si="262"/>
        <v>Answer Required</v>
      </c>
      <c r="W1514" s="6" t="str">
        <f t="shared" si="263"/>
        <v>N/A</v>
      </c>
      <c r="X1514" s="5" t="s">
        <v>2886</v>
      </c>
    </row>
    <row r="1515" spans="1:24" ht="30" x14ac:dyDescent="0.25">
      <c r="A1515" s="77">
        <f>VLOOKUP(C1515,'BU and Control BU Listing'!A:E,5,FALSE)</f>
        <v>70100</v>
      </c>
      <c r="B1515" s="80" t="s">
        <v>4826</v>
      </c>
      <c r="C1515" s="22" t="str">
        <f t="shared" si="253"/>
        <v>74300</v>
      </c>
      <c r="D1515" s="22" t="str">
        <f t="shared" si="254"/>
        <v>02743</v>
      </c>
      <c r="E1515" s="21" t="str">
        <f>VLOOKUP(B1515,'Table A as of March 2024'!A:G,7,FALSE)</f>
        <v>Fluvanna Corr Ctr for Women</v>
      </c>
      <c r="F1515" s="21" t="str">
        <f>VLOOKUP(B1515,'Table A as of March 2024'!A:H,8,FALSE)</f>
        <v>FCCW Special Revenue Fund</v>
      </c>
      <c r="G1515" s="11" t="str">
        <f>VLOOKUP(B1515,'Table A as of March 2024'!A:I,9,FALSE)</f>
        <v>100</v>
      </c>
      <c r="H1515" t="str">
        <f>VLOOKUP(B1515,'Table A as of March 2024'!A:L,12,FALSE)</f>
        <v>No</v>
      </c>
      <c r="I1515" s="9" t="str">
        <f>VLOOKUP(B1515,'Table A as of March 2024'!A:M,13,FALSE)</f>
        <v>U</v>
      </c>
      <c r="J1515" t="str">
        <f>VLOOKUP(B1515,'Table A as of March 2024'!A:O,15,FALSE)</f>
        <v>A</v>
      </c>
      <c r="K1515" t="str">
        <f>VLOOKUP(G1515,'ACFR Class Vlookup'!A:B,2,FALSE)</f>
        <v>Governmental</v>
      </c>
      <c r="L1515" s="1" t="str">
        <f>VLOOKUP(D1515,'Fund Information'!A:F,6,FALSE)</f>
        <v>To record the deposit of revenue previously categorized as 0200 (i.e., donations, misc revenue).</v>
      </c>
      <c r="M1515" s="6" t="str">
        <f t="shared" si="255"/>
        <v>N/A</v>
      </c>
      <c r="N1515" s="6" t="s">
        <v>2886</v>
      </c>
      <c r="O1515" s="6" t="str">
        <f t="shared" si="256"/>
        <v>N/A</v>
      </c>
      <c r="P1515" s="5" t="s">
        <v>2886</v>
      </c>
      <c r="Q1515" s="6" t="str">
        <f t="shared" si="257"/>
        <v>N/A</v>
      </c>
      <c r="R1515" s="7" t="str">
        <f t="shared" si="258"/>
        <v>No</v>
      </c>
      <c r="S1515" s="5" t="str">
        <f t="shared" si="259"/>
        <v>Answer Required</v>
      </c>
      <c r="T1515" s="6" t="str">
        <f t="shared" si="260"/>
        <v>N/A</v>
      </c>
      <c r="U1515" s="7" t="str">
        <f t="shared" si="261"/>
        <v>No</v>
      </c>
      <c r="V1515" s="5" t="str">
        <f t="shared" si="262"/>
        <v>Answer Required</v>
      </c>
      <c r="W1515" s="6" t="str">
        <f t="shared" si="263"/>
        <v>N/A</v>
      </c>
      <c r="X1515" s="5" t="s">
        <v>2886</v>
      </c>
    </row>
    <row r="1516" spans="1:24" x14ac:dyDescent="0.25">
      <c r="A1516" s="77">
        <f>VLOOKUP(C1516,'BU and Control BU Listing'!A:E,5,FALSE)</f>
        <v>70100</v>
      </c>
      <c r="B1516" s="80" t="s">
        <v>4827</v>
      </c>
      <c r="C1516" s="22" t="str">
        <f t="shared" si="253"/>
        <v>74300</v>
      </c>
      <c r="D1516" s="22" t="str">
        <f t="shared" si="254"/>
        <v>02840</v>
      </c>
      <c r="E1516" s="21" t="str">
        <f>VLOOKUP(B1516,'Table A as of March 2024'!A:G,7,FALSE)</f>
        <v>Fluvanna Corr Ctr for Women</v>
      </c>
      <c r="F1516" s="21" t="str">
        <f>VLOOKUP(B1516,'Table A as of March 2024'!A:H,8,FALSE)</f>
        <v>Recycl Mtrl Sales-Gen/NonHE</v>
      </c>
      <c r="G1516" s="11" t="str">
        <f>VLOOKUP(B1516,'Table A as of March 2024'!A:I,9,FALSE)</f>
        <v>100</v>
      </c>
      <c r="H1516" t="str">
        <f>VLOOKUP(B1516,'Table A as of March 2024'!A:L,12,FALSE)</f>
        <v>No</v>
      </c>
      <c r="I1516" s="9" t="str">
        <f>VLOOKUP(B1516,'Table A as of March 2024'!A:M,13,FALSE)</f>
        <v>U</v>
      </c>
      <c r="J1516" t="str">
        <f>VLOOKUP(B1516,'Table A as of March 2024'!A:O,15,FALSE)</f>
        <v>A</v>
      </c>
      <c r="K1516" t="str">
        <f>VLOOKUP(G1516,'ACFR Class Vlookup'!A:B,2,FALSE)</f>
        <v>Governmental</v>
      </c>
      <c r="L1516" s="1" t="str">
        <f>VLOOKUP(D1516,'Fund Information'!A:F,6,FALSE)</f>
        <v>Accounts for recyclable material sales.</v>
      </c>
      <c r="M1516" s="6" t="str">
        <f t="shared" si="255"/>
        <v>N/A</v>
      </c>
      <c r="N1516" s="6" t="s">
        <v>2886</v>
      </c>
      <c r="O1516" s="6" t="str">
        <f t="shared" si="256"/>
        <v>N/A</v>
      </c>
      <c r="P1516" s="5" t="s">
        <v>2886</v>
      </c>
      <c r="Q1516" s="6" t="str">
        <f t="shared" si="257"/>
        <v>N/A</v>
      </c>
      <c r="R1516" s="7" t="str">
        <f t="shared" si="258"/>
        <v>No</v>
      </c>
      <c r="S1516" s="5" t="str">
        <f t="shared" si="259"/>
        <v>Answer Required</v>
      </c>
      <c r="T1516" s="6" t="str">
        <f t="shared" si="260"/>
        <v>N/A</v>
      </c>
      <c r="U1516" s="7" t="str">
        <f t="shared" si="261"/>
        <v>No</v>
      </c>
      <c r="V1516" s="5" t="str">
        <f t="shared" si="262"/>
        <v>Answer Required</v>
      </c>
      <c r="W1516" s="6" t="str">
        <f t="shared" si="263"/>
        <v>N/A</v>
      </c>
      <c r="X1516" s="5" t="s">
        <v>2886</v>
      </c>
    </row>
    <row r="1517" spans="1:24" x14ac:dyDescent="0.25">
      <c r="A1517" s="77">
        <f>VLOOKUP(C1517,'BU and Control BU Listing'!A:E,5,FALSE)</f>
        <v>70100</v>
      </c>
      <c r="B1517" s="80" t="s">
        <v>4828</v>
      </c>
      <c r="C1517" s="22" t="str">
        <f t="shared" si="253"/>
        <v>74300</v>
      </c>
      <c r="D1517" s="22" t="str">
        <f t="shared" si="254"/>
        <v>02860</v>
      </c>
      <c r="E1517" s="21" t="str">
        <f>VLOOKUP(B1517,'Table A as of March 2024'!A:G,7,FALSE)</f>
        <v>Fluvanna Corr Ctr for Women</v>
      </c>
      <c r="F1517" s="21" t="str">
        <f>VLOOKUP(B1517,'Table A as of March 2024'!A:H,8,FALSE)</f>
        <v>Recycl Mtrl Sales-Nongen/NonHE</v>
      </c>
      <c r="G1517" s="11" t="str">
        <f>VLOOKUP(B1517,'Table A as of March 2024'!A:I,9,FALSE)</f>
        <v>100</v>
      </c>
      <c r="H1517" t="str">
        <f>VLOOKUP(B1517,'Table A as of March 2024'!A:L,12,FALSE)</f>
        <v>No</v>
      </c>
      <c r="I1517" s="9" t="str">
        <f>VLOOKUP(B1517,'Table A as of March 2024'!A:M,13,FALSE)</f>
        <v>U</v>
      </c>
      <c r="J1517" t="str">
        <f>VLOOKUP(B1517,'Table A as of March 2024'!A:O,15,FALSE)</f>
        <v>A</v>
      </c>
      <c r="K1517" t="str">
        <f>VLOOKUP(G1517,'ACFR Class Vlookup'!A:B,2,FALSE)</f>
        <v>Governmental</v>
      </c>
      <c r="L1517" s="1" t="str">
        <f>VLOOKUP(D1517,'Fund Information'!A:F,6,FALSE)</f>
        <v>Accounts for recyclable material sales.</v>
      </c>
      <c r="M1517" s="6" t="str">
        <f t="shared" si="255"/>
        <v>N/A</v>
      </c>
      <c r="N1517" s="6" t="s">
        <v>2886</v>
      </c>
      <c r="O1517" s="6" t="str">
        <f t="shared" si="256"/>
        <v>N/A</v>
      </c>
      <c r="P1517" s="5" t="s">
        <v>2886</v>
      </c>
      <c r="Q1517" s="6" t="str">
        <f t="shared" si="257"/>
        <v>N/A</v>
      </c>
      <c r="R1517" s="7" t="str">
        <f t="shared" si="258"/>
        <v>No</v>
      </c>
      <c r="S1517" s="5" t="str">
        <f t="shared" si="259"/>
        <v>Answer Required</v>
      </c>
      <c r="T1517" s="6" t="str">
        <f t="shared" si="260"/>
        <v>N/A</v>
      </c>
      <c r="U1517" s="7" t="str">
        <f t="shared" si="261"/>
        <v>No</v>
      </c>
      <c r="V1517" s="5" t="str">
        <f t="shared" si="262"/>
        <v>Answer Required</v>
      </c>
      <c r="W1517" s="6" t="str">
        <f t="shared" si="263"/>
        <v>N/A</v>
      </c>
      <c r="X1517" s="5" t="s">
        <v>2886</v>
      </c>
    </row>
    <row r="1518" spans="1:24" ht="30" x14ac:dyDescent="0.25">
      <c r="A1518" s="77">
        <f>VLOOKUP(C1518,'BU and Control BU Listing'!A:E,5,FALSE)</f>
        <v>70100</v>
      </c>
      <c r="B1518" s="80" t="s">
        <v>4829</v>
      </c>
      <c r="C1518" s="22" t="str">
        <f t="shared" si="253"/>
        <v>74300</v>
      </c>
      <c r="D1518" s="22" t="str">
        <f t="shared" si="254"/>
        <v>02870</v>
      </c>
      <c r="E1518" s="21" t="str">
        <f>VLOOKUP(B1518,'Table A as of March 2024'!A:G,7,FALSE)</f>
        <v>Fluvanna Corr Ctr for Women</v>
      </c>
      <c r="F1518" s="21" t="str">
        <f>VLOOKUP(B1518,'Table A as of March 2024'!A:H,8,FALSE)</f>
        <v>Surp Suppy/Equip Sale-GF-NonHE</v>
      </c>
      <c r="G1518" s="11" t="str">
        <f>VLOOKUP(B1518,'Table A as of March 2024'!A:I,9,FALSE)</f>
        <v>100</v>
      </c>
      <c r="H1518" t="str">
        <f>VLOOKUP(B1518,'Table A as of March 2024'!A:L,12,FALSE)</f>
        <v>No</v>
      </c>
      <c r="I1518" s="9" t="str">
        <f>VLOOKUP(B1518,'Table A as of March 2024'!A:M,13,FALSE)</f>
        <v>U</v>
      </c>
      <c r="J1518" t="str">
        <f>VLOOKUP(B1518,'Table A as of March 2024'!A:O,15,FALSE)</f>
        <v>A</v>
      </c>
      <c r="K1518" t="str">
        <f>VLOOKUP(G1518,'ACFR Class Vlookup'!A:B,2,FALSE)</f>
        <v>Governmental</v>
      </c>
      <c r="L1518" s="1" t="str">
        <f>VLOOKUP(D1518,'Fund Information'!A:F,6,FALSE)</f>
        <v>Accounts for sale of surplus supplies and equipment purchased with General Funds for Non Higher Ed agencies.</v>
      </c>
      <c r="M1518" s="6" t="str">
        <f t="shared" si="255"/>
        <v>N/A</v>
      </c>
      <c r="N1518" s="6" t="s">
        <v>2886</v>
      </c>
      <c r="O1518" s="6" t="str">
        <f t="shared" si="256"/>
        <v>N/A</v>
      </c>
      <c r="P1518" s="5" t="s">
        <v>2886</v>
      </c>
      <c r="Q1518" s="6" t="str">
        <f t="shared" si="257"/>
        <v>N/A</v>
      </c>
      <c r="R1518" s="7" t="str">
        <f t="shared" si="258"/>
        <v>No</v>
      </c>
      <c r="S1518" s="5" t="str">
        <f t="shared" si="259"/>
        <v>Answer Required</v>
      </c>
      <c r="T1518" s="6" t="str">
        <f t="shared" si="260"/>
        <v>N/A</v>
      </c>
      <c r="U1518" s="7" t="str">
        <f t="shared" si="261"/>
        <v>No</v>
      </c>
      <c r="V1518" s="5" t="str">
        <f t="shared" si="262"/>
        <v>Answer Required</v>
      </c>
      <c r="W1518" s="6" t="str">
        <f t="shared" si="263"/>
        <v>N/A</v>
      </c>
      <c r="X1518" s="5" t="s">
        <v>2886</v>
      </c>
    </row>
    <row r="1519" spans="1:24" ht="30" x14ac:dyDescent="0.25">
      <c r="A1519" s="77">
        <f>VLOOKUP(C1519,'BU and Control BU Listing'!A:E,5,FALSE)</f>
        <v>70100</v>
      </c>
      <c r="B1519" s="80" t="s">
        <v>4830</v>
      </c>
      <c r="C1519" s="22" t="str">
        <f t="shared" si="253"/>
        <v>74300</v>
      </c>
      <c r="D1519" s="22" t="str">
        <f t="shared" si="254"/>
        <v>02900</v>
      </c>
      <c r="E1519" s="21" t="str">
        <f>VLOOKUP(B1519,'Table A as of March 2024'!A:G,7,FALSE)</f>
        <v>Fluvanna Corr Ctr for Women</v>
      </c>
      <c r="F1519" s="21" t="str">
        <f>VLOOKUP(B1519,'Table A as of March 2024'!A:H,8,FALSE)</f>
        <v>Insurance Recovery</v>
      </c>
      <c r="G1519" s="11" t="str">
        <f>VLOOKUP(B1519,'Table A as of March 2024'!A:I,9,FALSE)</f>
        <v>105</v>
      </c>
      <c r="H1519" t="str">
        <f>VLOOKUP(B1519,'Table A as of March 2024'!A:L,12,FALSE)</f>
        <v>No</v>
      </c>
      <c r="I1519" s="9" t="str">
        <f>VLOOKUP(B1519,'Table A as of March 2024'!A:M,13,FALSE)</f>
        <v>U</v>
      </c>
      <c r="J1519" t="str">
        <f>VLOOKUP(B1519,'Table A as of March 2024'!A:O,15,FALSE)</f>
        <v>C</v>
      </c>
      <c r="K1519" t="str">
        <f>VLOOKUP(G1519,'ACFR Class Vlookup'!A:B,2,FALSE)</f>
        <v>Governmental</v>
      </c>
      <c r="L1519" s="1" t="str">
        <f>VLOOKUP(D1519,'Fund Information'!A:F,6,FALSE)</f>
        <v>Accounts for insurance proceeds received when an insured item is damaged.</v>
      </c>
      <c r="M1519" s="6" t="str">
        <f t="shared" si="255"/>
        <v>N/A</v>
      </c>
      <c r="N1519" s="6" t="s">
        <v>2886</v>
      </c>
      <c r="O1519" s="6" t="str">
        <f t="shared" si="256"/>
        <v>N/A</v>
      </c>
      <c r="P1519" s="5" t="s">
        <v>2886</v>
      </c>
      <c r="Q1519" s="6" t="str">
        <f t="shared" si="257"/>
        <v>N/A</v>
      </c>
      <c r="R1519" s="7" t="str">
        <f t="shared" si="258"/>
        <v>No</v>
      </c>
      <c r="S1519" s="5" t="str">
        <f t="shared" si="259"/>
        <v>Answer Required</v>
      </c>
      <c r="T1519" s="6" t="str">
        <f t="shared" si="260"/>
        <v>N/A</v>
      </c>
      <c r="U1519" s="7" t="str">
        <f t="shared" si="261"/>
        <v>Yes</v>
      </c>
      <c r="V1519" s="5" t="str">
        <f t="shared" si="262"/>
        <v>Answer Required</v>
      </c>
      <c r="W1519" s="6" t="str">
        <f t="shared" si="263"/>
        <v>N/A</v>
      </c>
      <c r="X1519" s="5" t="s">
        <v>2886</v>
      </c>
    </row>
    <row r="1520" spans="1:24" x14ac:dyDescent="0.25">
      <c r="A1520" s="77">
        <f>VLOOKUP(C1520,'BU and Control BU Listing'!A:E,5,FALSE)</f>
        <v>70100</v>
      </c>
      <c r="B1520" s="80" t="s">
        <v>4832</v>
      </c>
      <c r="C1520" s="22" t="str">
        <f t="shared" si="253"/>
        <v>74400</v>
      </c>
      <c r="D1520" s="22" t="str">
        <f t="shared" si="254"/>
        <v>01000</v>
      </c>
      <c r="E1520" s="21" t="str">
        <f>VLOOKUP(B1520,'Table A as of March 2024'!A:G,7,FALSE)</f>
        <v>Mecklenburg Correctional Ctr</v>
      </c>
      <c r="F1520" s="21" t="str">
        <f>VLOOKUP(B1520,'Table A as of March 2024'!A:H,8,FALSE)</f>
        <v>General Fund</v>
      </c>
      <c r="G1520" s="11" t="str">
        <f>VLOOKUP(B1520,'Table A as of March 2024'!A:I,9,FALSE)</f>
        <v>100</v>
      </c>
      <c r="H1520" t="str">
        <f>VLOOKUP(B1520,'Table A as of March 2024'!A:L,12,FALSE)</f>
        <v>No</v>
      </c>
      <c r="I1520" s="9" t="str">
        <f>VLOOKUP(B1520,'Table A as of March 2024'!A:M,13,FALSE)</f>
        <v>G</v>
      </c>
      <c r="J1520" t="str">
        <f>VLOOKUP(B1520,'Table A as of March 2024'!A:O,15,FALSE)</f>
        <v>U</v>
      </c>
      <c r="K1520" t="str">
        <f>VLOOKUP(G1520,'ACFR Class Vlookup'!A:B,2,FALSE)</f>
        <v>Governmental</v>
      </c>
      <c r="L1520" s="1" t="str">
        <f>VLOOKUP(D1520,'Fund Information'!A:F,6,FALSE)</f>
        <v>General Fund</v>
      </c>
      <c r="M1520" s="6" t="str">
        <f t="shared" si="255"/>
        <v>N/A</v>
      </c>
      <c r="N1520" s="6" t="s">
        <v>2886</v>
      </c>
      <c r="O1520" s="6" t="str">
        <f t="shared" si="256"/>
        <v>N/A</v>
      </c>
      <c r="P1520" s="5" t="s">
        <v>2886</v>
      </c>
      <c r="Q1520" s="6" t="str">
        <f t="shared" si="257"/>
        <v>N/A</v>
      </c>
      <c r="R1520" s="7" t="str">
        <f t="shared" si="258"/>
        <v>No</v>
      </c>
      <c r="S1520" s="5" t="str">
        <f t="shared" si="259"/>
        <v>Answer Required</v>
      </c>
      <c r="T1520" s="6" t="str">
        <f t="shared" si="260"/>
        <v>N/A</v>
      </c>
      <c r="U1520" s="7" t="str">
        <f t="shared" si="261"/>
        <v>No</v>
      </c>
      <c r="V1520" s="5" t="str">
        <f t="shared" si="262"/>
        <v>Answer Required</v>
      </c>
      <c r="W1520" s="6" t="str">
        <f t="shared" si="263"/>
        <v>N/A</v>
      </c>
      <c r="X1520" s="5" t="s">
        <v>2886</v>
      </c>
    </row>
    <row r="1521" spans="1:24" ht="30" x14ac:dyDescent="0.25">
      <c r="A1521" s="77">
        <f>VLOOKUP(C1521,'BU and Control BU Listing'!A:E,5,FALSE)</f>
        <v>70100</v>
      </c>
      <c r="B1521" s="80" t="s">
        <v>4833</v>
      </c>
      <c r="C1521" s="22" t="str">
        <f t="shared" si="253"/>
        <v>74400</v>
      </c>
      <c r="D1521" s="22" t="str">
        <f t="shared" si="254"/>
        <v>02710</v>
      </c>
      <c r="E1521" s="21" t="str">
        <f>VLOOKUP(B1521,'Table A as of March 2024'!A:G,7,FALSE)</f>
        <v>Mecklenburg Correctional Ctr</v>
      </c>
      <c r="F1521" s="21" t="str">
        <f>VLOOKUP(B1521,'Table A as of March 2024'!A:H,8,FALSE)</f>
        <v>Central Garage Pool Vehicles</v>
      </c>
      <c r="G1521" s="11" t="str">
        <f>VLOOKUP(B1521,'Table A as of March 2024'!A:I,9,FALSE)</f>
        <v>100</v>
      </c>
      <c r="H1521" t="str">
        <f>VLOOKUP(B1521,'Table A as of March 2024'!A:L,12,FALSE)</f>
        <v>No</v>
      </c>
      <c r="I1521" s="9" t="str">
        <f>VLOOKUP(B1521,'Table A as of March 2024'!A:M,13,FALSE)</f>
        <v>U</v>
      </c>
      <c r="J1521" t="str">
        <f>VLOOKUP(B1521,'Table A as of March 2024'!A:O,15,FALSE)</f>
        <v>A</v>
      </c>
      <c r="K1521" t="str">
        <f>VLOOKUP(G1521,'ACFR Class Vlookup'!A:B,2,FALSE)</f>
        <v>Governmental</v>
      </c>
      <c r="L1521" s="1" t="str">
        <f>VLOOKUP(D1521,'Fund Information'!A:F,6,FALSE)</f>
        <v>State Central Garage Pool Vehicles - Accounts for fees paid for use of state vehicles.</v>
      </c>
      <c r="M1521" s="6" t="str">
        <f t="shared" si="255"/>
        <v>N/A</v>
      </c>
      <c r="N1521" s="6" t="s">
        <v>2886</v>
      </c>
      <c r="O1521" s="6" t="str">
        <f t="shared" si="256"/>
        <v>N/A</v>
      </c>
      <c r="P1521" s="5" t="s">
        <v>2886</v>
      </c>
      <c r="Q1521" s="6" t="str">
        <f t="shared" si="257"/>
        <v>N/A</v>
      </c>
      <c r="R1521" s="7" t="str">
        <f t="shared" si="258"/>
        <v>No</v>
      </c>
      <c r="S1521" s="5" t="str">
        <f t="shared" si="259"/>
        <v>Answer Required</v>
      </c>
      <c r="T1521" s="6" t="str">
        <f t="shared" si="260"/>
        <v>N/A</v>
      </c>
      <c r="U1521" s="7" t="str">
        <f t="shared" si="261"/>
        <v>No</v>
      </c>
      <c r="V1521" s="5" t="str">
        <f t="shared" si="262"/>
        <v>Answer Required</v>
      </c>
      <c r="W1521" s="6" t="str">
        <f t="shared" si="263"/>
        <v>N/A</v>
      </c>
      <c r="X1521" s="5" t="s">
        <v>2886</v>
      </c>
    </row>
    <row r="1522" spans="1:24" x14ac:dyDescent="0.25">
      <c r="A1522" s="77">
        <f>VLOOKUP(C1522,'BU and Control BU Listing'!A:E,5,FALSE)</f>
        <v>70100</v>
      </c>
      <c r="B1522" s="80" t="s">
        <v>4834</v>
      </c>
      <c r="C1522" s="22" t="str">
        <f t="shared" si="253"/>
        <v>74400</v>
      </c>
      <c r="D1522" s="22" t="str">
        <f t="shared" si="254"/>
        <v>02840</v>
      </c>
      <c r="E1522" s="21" t="str">
        <f>VLOOKUP(B1522,'Table A as of March 2024'!A:G,7,FALSE)</f>
        <v>Mecklenburg Correctional Ctr</v>
      </c>
      <c r="F1522" s="21" t="str">
        <f>VLOOKUP(B1522,'Table A as of March 2024'!A:H,8,FALSE)</f>
        <v>Recycl Mtrl Sales-Gen/NonHE</v>
      </c>
      <c r="G1522" s="11" t="str">
        <f>VLOOKUP(B1522,'Table A as of March 2024'!A:I,9,FALSE)</f>
        <v>100</v>
      </c>
      <c r="H1522" t="str">
        <f>VLOOKUP(B1522,'Table A as of March 2024'!A:L,12,FALSE)</f>
        <v>No</v>
      </c>
      <c r="I1522" s="9" t="str">
        <f>VLOOKUP(B1522,'Table A as of March 2024'!A:M,13,FALSE)</f>
        <v>U</v>
      </c>
      <c r="J1522" t="str">
        <f>VLOOKUP(B1522,'Table A as of March 2024'!A:O,15,FALSE)</f>
        <v>A</v>
      </c>
      <c r="K1522" t="str">
        <f>VLOOKUP(G1522,'ACFR Class Vlookup'!A:B,2,FALSE)</f>
        <v>Governmental</v>
      </c>
      <c r="L1522" s="1" t="str">
        <f>VLOOKUP(D1522,'Fund Information'!A:F,6,FALSE)</f>
        <v>Accounts for recyclable material sales.</v>
      </c>
      <c r="M1522" s="6" t="str">
        <f t="shared" si="255"/>
        <v>N/A</v>
      </c>
      <c r="N1522" s="6" t="s">
        <v>2886</v>
      </c>
      <c r="O1522" s="6" t="str">
        <f t="shared" si="256"/>
        <v>N/A</v>
      </c>
      <c r="P1522" s="5" t="s">
        <v>2886</v>
      </c>
      <c r="Q1522" s="6" t="str">
        <f t="shared" si="257"/>
        <v>N/A</v>
      </c>
      <c r="R1522" s="7" t="str">
        <f t="shared" si="258"/>
        <v>No</v>
      </c>
      <c r="S1522" s="5" t="str">
        <f t="shared" si="259"/>
        <v>Answer Required</v>
      </c>
      <c r="T1522" s="6" t="str">
        <f t="shared" si="260"/>
        <v>N/A</v>
      </c>
      <c r="U1522" s="7" t="str">
        <f t="shared" si="261"/>
        <v>No</v>
      </c>
      <c r="V1522" s="5" t="str">
        <f t="shared" si="262"/>
        <v>Answer Required</v>
      </c>
      <c r="W1522" s="6" t="str">
        <f t="shared" si="263"/>
        <v>N/A</v>
      </c>
      <c r="X1522" s="5" t="s">
        <v>2886</v>
      </c>
    </row>
    <row r="1523" spans="1:24" x14ac:dyDescent="0.25">
      <c r="A1523" s="77">
        <f>VLOOKUP(C1523,'BU and Control BU Listing'!A:E,5,FALSE)</f>
        <v>70100</v>
      </c>
      <c r="B1523" s="80" t="s">
        <v>4836</v>
      </c>
      <c r="C1523" s="22" t="str">
        <f t="shared" si="253"/>
        <v>74500</v>
      </c>
      <c r="D1523" s="22" t="str">
        <f t="shared" si="254"/>
        <v>01000</v>
      </c>
      <c r="E1523" s="21" t="str">
        <f>VLOOKUP(B1523,'Table A as of March 2024'!A:G,7,FALSE)</f>
        <v>Nottoway Correctional Center</v>
      </c>
      <c r="F1523" s="21" t="str">
        <f>VLOOKUP(B1523,'Table A as of March 2024'!A:H,8,FALSE)</f>
        <v>General Fund</v>
      </c>
      <c r="G1523" s="11" t="str">
        <f>VLOOKUP(B1523,'Table A as of March 2024'!A:I,9,FALSE)</f>
        <v>100</v>
      </c>
      <c r="H1523" t="str">
        <f>VLOOKUP(B1523,'Table A as of March 2024'!A:L,12,FALSE)</f>
        <v>No</v>
      </c>
      <c r="I1523" s="9" t="str">
        <f>VLOOKUP(B1523,'Table A as of March 2024'!A:M,13,FALSE)</f>
        <v>G</v>
      </c>
      <c r="J1523" t="str">
        <f>VLOOKUP(B1523,'Table A as of March 2024'!A:O,15,FALSE)</f>
        <v>U</v>
      </c>
      <c r="K1523" t="str">
        <f>VLOOKUP(G1523,'ACFR Class Vlookup'!A:B,2,FALSE)</f>
        <v>Governmental</v>
      </c>
      <c r="L1523" s="1" t="str">
        <f>VLOOKUP(D1523,'Fund Information'!A:F,6,FALSE)</f>
        <v>General Fund</v>
      </c>
      <c r="M1523" s="6" t="str">
        <f t="shared" si="255"/>
        <v>N/A</v>
      </c>
      <c r="N1523" s="6" t="s">
        <v>2886</v>
      </c>
      <c r="O1523" s="6" t="str">
        <f t="shared" si="256"/>
        <v>N/A</v>
      </c>
      <c r="P1523" s="5" t="s">
        <v>2886</v>
      </c>
      <c r="Q1523" s="6" t="str">
        <f t="shared" si="257"/>
        <v>N/A</v>
      </c>
      <c r="R1523" s="7" t="str">
        <f t="shared" si="258"/>
        <v>No</v>
      </c>
      <c r="S1523" s="5" t="str">
        <f t="shared" si="259"/>
        <v>Answer Required</v>
      </c>
      <c r="T1523" s="6" t="str">
        <f t="shared" si="260"/>
        <v>N/A</v>
      </c>
      <c r="U1523" s="7" t="str">
        <f t="shared" si="261"/>
        <v>No</v>
      </c>
      <c r="V1523" s="5" t="str">
        <f t="shared" si="262"/>
        <v>Answer Required</v>
      </c>
      <c r="W1523" s="6" t="str">
        <f t="shared" si="263"/>
        <v>N/A</v>
      </c>
      <c r="X1523" s="5" t="s">
        <v>2886</v>
      </c>
    </row>
    <row r="1524" spans="1:24" ht="60" x14ac:dyDescent="0.25">
      <c r="A1524" s="77">
        <f>VLOOKUP(C1524,'BU and Control BU Listing'!A:E,5,FALSE)</f>
        <v>70100</v>
      </c>
      <c r="B1524" s="80" t="s">
        <v>4837</v>
      </c>
      <c r="C1524" s="22" t="str">
        <f t="shared" si="253"/>
        <v>74500</v>
      </c>
      <c r="D1524" s="22" t="str">
        <f t="shared" si="254"/>
        <v>02460</v>
      </c>
      <c r="E1524" s="21" t="str">
        <f>VLOOKUP(B1524,'Table A as of March 2024'!A:G,7,FALSE)</f>
        <v>Nottoway Correctional Center</v>
      </c>
      <c r="F1524" s="21" t="str">
        <f>VLOOKUP(B1524,'Table A as of March 2024'!A:H,8,FALSE)</f>
        <v>Disaster Recovery Fund</v>
      </c>
      <c r="G1524" s="11" t="str">
        <f>VLOOKUP(B1524,'Table A as of March 2024'!A:I,9,FALSE)</f>
        <v>100</v>
      </c>
      <c r="H1524" t="str">
        <f>VLOOKUP(B1524,'Table A as of March 2024'!A:L,12,FALSE)</f>
        <v>No</v>
      </c>
      <c r="I1524" s="9" t="str">
        <f>VLOOKUP(B1524,'Table A as of March 2024'!A:M,13,FALSE)</f>
        <v>U</v>
      </c>
      <c r="J1524" t="str">
        <f>VLOOKUP(B1524,'Table A as of March 2024'!A:O,15,FALSE)</f>
        <v>A</v>
      </c>
      <c r="K1524" t="str">
        <f>VLOOKUP(G1524,'ACFR Class Vlookup'!A:B,2,FALSE)</f>
        <v>Governmental</v>
      </c>
      <c r="L1524" s="1" t="str">
        <f>VLOOKUP(D1524,'Fund Information'!A:F,6,FALSE)</f>
        <v>Per COV § 44-146.18.1, this fund accounts for General Fund Sum Sufficient Appropriations.  Funds are used when the Governor declares a "state of emergency"; can be used for anything related to the state of emergency.</v>
      </c>
      <c r="M1524" s="6" t="str">
        <f t="shared" si="255"/>
        <v>N/A</v>
      </c>
      <c r="N1524" s="6" t="s">
        <v>2886</v>
      </c>
      <c r="O1524" s="6" t="str">
        <f t="shared" si="256"/>
        <v>N/A</v>
      </c>
      <c r="P1524" s="5" t="s">
        <v>2886</v>
      </c>
      <c r="Q1524" s="6" t="str">
        <f t="shared" si="257"/>
        <v>N/A</v>
      </c>
      <c r="R1524" s="7" t="str">
        <f t="shared" si="258"/>
        <v>No</v>
      </c>
      <c r="S1524" s="5" t="str">
        <f t="shared" si="259"/>
        <v>Answer Required</v>
      </c>
      <c r="T1524" s="6" t="str">
        <f t="shared" si="260"/>
        <v>N/A</v>
      </c>
      <c r="U1524" s="7" t="str">
        <f t="shared" si="261"/>
        <v>No</v>
      </c>
      <c r="V1524" s="5" t="str">
        <f t="shared" si="262"/>
        <v>Answer Required</v>
      </c>
      <c r="W1524" s="6" t="str">
        <f t="shared" si="263"/>
        <v>N/A</v>
      </c>
      <c r="X1524" s="5" t="s">
        <v>2886</v>
      </c>
    </row>
    <row r="1525" spans="1:24" ht="30" x14ac:dyDescent="0.25">
      <c r="A1525" s="77">
        <f>VLOOKUP(C1525,'BU and Control BU Listing'!A:E,5,FALSE)</f>
        <v>70100</v>
      </c>
      <c r="B1525" s="80" t="s">
        <v>4838</v>
      </c>
      <c r="C1525" s="22" t="str">
        <f t="shared" si="253"/>
        <v>74500</v>
      </c>
      <c r="D1525" s="22" t="str">
        <f t="shared" si="254"/>
        <v>02710</v>
      </c>
      <c r="E1525" s="21" t="str">
        <f>VLOOKUP(B1525,'Table A as of March 2024'!A:G,7,FALSE)</f>
        <v>Nottoway Correctional Center</v>
      </c>
      <c r="F1525" s="21" t="str">
        <f>VLOOKUP(B1525,'Table A as of March 2024'!A:H,8,FALSE)</f>
        <v>Central Garage Pool Vehicles</v>
      </c>
      <c r="G1525" s="11" t="str">
        <f>VLOOKUP(B1525,'Table A as of March 2024'!A:I,9,FALSE)</f>
        <v>100</v>
      </c>
      <c r="H1525" t="str">
        <f>VLOOKUP(B1525,'Table A as of March 2024'!A:L,12,FALSE)</f>
        <v>No</v>
      </c>
      <c r="I1525" s="9" t="str">
        <f>VLOOKUP(B1525,'Table A as of March 2024'!A:M,13,FALSE)</f>
        <v>U</v>
      </c>
      <c r="J1525" t="str">
        <f>VLOOKUP(B1525,'Table A as of March 2024'!A:O,15,FALSE)</f>
        <v>A</v>
      </c>
      <c r="K1525" t="str">
        <f>VLOOKUP(G1525,'ACFR Class Vlookup'!A:B,2,FALSE)</f>
        <v>Governmental</v>
      </c>
      <c r="L1525" s="1" t="str">
        <f>VLOOKUP(D1525,'Fund Information'!A:F,6,FALSE)</f>
        <v>State Central Garage Pool Vehicles - Accounts for fees paid for use of state vehicles.</v>
      </c>
      <c r="M1525" s="6" t="str">
        <f t="shared" si="255"/>
        <v>N/A</v>
      </c>
      <c r="N1525" s="6" t="s">
        <v>2886</v>
      </c>
      <c r="O1525" s="6" t="str">
        <f t="shared" si="256"/>
        <v>N/A</v>
      </c>
      <c r="P1525" s="5" t="s">
        <v>2886</v>
      </c>
      <c r="Q1525" s="6" t="str">
        <f t="shared" si="257"/>
        <v>N/A</v>
      </c>
      <c r="R1525" s="7" t="str">
        <f t="shared" si="258"/>
        <v>No</v>
      </c>
      <c r="S1525" s="5" t="str">
        <f t="shared" si="259"/>
        <v>Answer Required</v>
      </c>
      <c r="T1525" s="6" t="str">
        <f t="shared" si="260"/>
        <v>N/A</v>
      </c>
      <c r="U1525" s="7" t="str">
        <f t="shared" si="261"/>
        <v>No</v>
      </c>
      <c r="V1525" s="5" t="str">
        <f t="shared" si="262"/>
        <v>Answer Required</v>
      </c>
      <c r="W1525" s="6" t="str">
        <f t="shared" si="263"/>
        <v>N/A</v>
      </c>
      <c r="X1525" s="5" t="s">
        <v>2886</v>
      </c>
    </row>
    <row r="1526" spans="1:24" x14ac:dyDescent="0.25">
      <c r="A1526" s="77">
        <f>VLOOKUP(C1526,'BU and Control BU Listing'!A:E,5,FALSE)</f>
        <v>70100</v>
      </c>
      <c r="B1526" s="80" t="s">
        <v>4839</v>
      </c>
      <c r="C1526" s="22" t="str">
        <f t="shared" si="253"/>
        <v>74500</v>
      </c>
      <c r="D1526" s="22" t="str">
        <f t="shared" si="254"/>
        <v>02840</v>
      </c>
      <c r="E1526" s="21" t="str">
        <f>VLOOKUP(B1526,'Table A as of March 2024'!A:G,7,FALSE)</f>
        <v>Nottoway Correctional Center</v>
      </c>
      <c r="F1526" s="21" t="str">
        <f>VLOOKUP(B1526,'Table A as of March 2024'!A:H,8,FALSE)</f>
        <v>Recycl Mtrl Sales-Gen/NonHE</v>
      </c>
      <c r="G1526" s="11" t="str">
        <f>VLOOKUP(B1526,'Table A as of March 2024'!A:I,9,FALSE)</f>
        <v>100</v>
      </c>
      <c r="H1526" t="str">
        <f>VLOOKUP(B1526,'Table A as of March 2024'!A:L,12,FALSE)</f>
        <v>No</v>
      </c>
      <c r="I1526" s="9" t="str">
        <f>VLOOKUP(B1526,'Table A as of March 2024'!A:M,13,FALSE)</f>
        <v>U</v>
      </c>
      <c r="J1526" t="str">
        <f>VLOOKUP(B1526,'Table A as of March 2024'!A:O,15,FALSE)</f>
        <v>A</v>
      </c>
      <c r="K1526" t="str">
        <f>VLOOKUP(G1526,'ACFR Class Vlookup'!A:B,2,FALSE)</f>
        <v>Governmental</v>
      </c>
      <c r="L1526" s="1" t="str">
        <f>VLOOKUP(D1526,'Fund Information'!A:F,6,FALSE)</f>
        <v>Accounts for recyclable material sales.</v>
      </c>
      <c r="M1526" s="6" t="str">
        <f t="shared" si="255"/>
        <v>N/A</v>
      </c>
      <c r="N1526" s="6" t="s">
        <v>2886</v>
      </c>
      <c r="O1526" s="6" t="str">
        <f t="shared" si="256"/>
        <v>N/A</v>
      </c>
      <c r="P1526" s="5" t="s">
        <v>2886</v>
      </c>
      <c r="Q1526" s="6" t="str">
        <f t="shared" si="257"/>
        <v>N/A</v>
      </c>
      <c r="R1526" s="7" t="str">
        <f t="shared" si="258"/>
        <v>No</v>
      </c>
      <c r="S1526" s="5" t="str">
        <f t="shared" si="259"/>
        <v>Answer Required</v>
      </c>
      <c r="T1526" s="6" t="str">
        <f t="shared" si="260"/>
        <v>N/A</v>
      </c>
      <c r="U1526" s="7" t="str">
        <f t="shared" si="261"/>
        <v>No</v>
      </c>
      <c r="V1526" s="5" t="str">
        <f t="shared" si="262"/>
        <v>Answer Required</v>
      </c>
      <c r="W1526" s="6" t="str">
        <f t="shared" si="263"/>
        <v>N/A</v>
      </c>
      <c r="X1526" s="5" t="s">
        <v>2886</v>
      </c>
    </row>
    <row r="1527" spans="1:24" ht="30" x14ac:dyDescent="0.25">
      <c r="A1527" s="77">
        <f>VLOOKUP(C1527,'BU and Control BU Listing'!A:E,5,FALSE)</f>
        <v>70100</v>
      </c>
      <c r="B1527" s="80" t="s">
        <v>4840</v>
      </c>
      <c r="C1527" s="22" t="str">
        <f t="shared" si="253"/>
        <v>74500</v>
      </c>
      <c r="D1527" s="22" t="str">
        <f t="shared" si="254"/>
        <v>02870</v>
      </c>
      <c r="E1527" s="21" t="str">
        <f>VLOOKUP(B1527,'Table A as of March 2024'!A:G,7,FALSE)</f>
        <v>Nottoway Correctional Center</v>
      </c>
      <c r="F1527" s="21" t="str">
        <f>VLOOKUP(B1527,'Table A as of March 2024'!A:H,8,FALSE)</f>
        <v>Surp Suppy/Equip Sale-GF-NonHE</v>
      </c>
      <c r="G1527" s="11" t="str">
        <f>VLOOKUP(B1527,'Table A as of March 2024'!A:I,9,FALSE)</f>
        <v>100</v>
      </c>
      <c r="H1527" t="str">
        <f>VLOOKUP(B1527,'Table A as of March 2024'!A:L,12,FALSE)</f>
        <v>No</v>
      </c>
      <c r="I1527" s="9" t="str">
        <f>VLOOKUP(B1527,'Table A as of March 2024'!A:M,13,FALSE)</f>
        <v>U</v>
      </c>
      <c r="J1527" t="str">
        <f>VLOOKUP(B1527,'Table A as of March 2024'!A:O,15,FALSE)</f>
        <v>A</v>
      </c>
      <c r="K1527" t="str">
        <f>VLOOKUP(G1527,'ACFR Class Vlookup'!A:B,2,FALSE)</f>
        <v>Governmental</v>
      </c>
      <c r="L1527" s="1" t="str">
        <f>VLOOKUP(D1527,'Fund Information'!A:F,6,FALSE)</f>
        <v>Accounts for sale of surplus supplies and equipment purchased with General Funds for Non Higher Ed agencies.</v>
      </c>
      <c r="M1527" s="6" t="str">
        <f t="shared" si="255"/>
        <v>N/A</v>
      </c>
      <c r="N1527" s="6" t="s">
        <v>2886</v>
      </c>
      <c r="O1527" s="6" t="str">
        <f t="shared" si="256"/>
        <v>N/A</v>
      </c>
      <c r="P1527" s="5" t="s">
        <v>2886</v>
      </c>
      <c r="Q1527" s="6" t="str">
        <f t="shared" si="257"/>
        <v>N/A</v>
      </c>
      <c r="R1527" s="7" t="str">
        <f t="shared" si="258"/>
        <v>No</v>
      </c>
      <c r="S1527" s="5" t="str">
        <f t="shared" si="259"/>
        <v>Answer Required</v>
      </c>
      <c r="T1527" s="6" t="str">
        <f t="shared" si="260"/>
        <v>N/A</v>
      </c>
      <c r="U1527" s="7" t="str">
        <f t="shared" si="261"/>
        <v>No</v>
      </c>
      <c r="V1527" s="5" t="str">
        <f t="shared" si="262"/>
        <v>Answer Required</v>
      </c>
      <c r="W1527" s="6" t="str">
        <f t="shared" si="263"/>
        <v>N/A</v>
      </c>
      <c r="X1527" s="5" t="s">
        <v>2886</v>
      </c>
    </row>
    <row r="1528" spans="1:24" x14ac:dyDescent="0.25">
      <c r="A1528" s="77">
        <f>VLOOKUP(C1528,'BU and Control BU Listing'!A:E,5,FALSE)</f>
        <v>70100</v>
      </c>
      <c r="B1528" s="80" t="s">
        <v>4841</v>
      </c>
      <c r="C1528" s="22" t="str">
        <f t="shared" si="253"/>
        <v>74500</v>
      </c>
      <c r="D1528" s="22" t="str">
        <f t="shared" si="254"/>
        <v>10000</v>
      </c>
      <c r="E1528" s="21" t="str">
        <f>VLOOKUP(B1528,'Table A as of March 2024'!A:G,7,FALSE)</f>
        <v>Nottoway Correctional Center</v>
      </c>
      <c r="F1528" s="21" t="str">
        <f>VLOOKUP(B1528,'Table A as of March 2024'!A:H,8,FALSE)</f>
        <v>Federal Trust</v>
      </c>
      <c r="G1528" s="11" t="str">
        <f>VLOOKUP(B1528,'Table A as of March 2024'!A:I,9,FALSE)</f>
        <v>120</v>
      </c>
      <c r="H1528" t="str">
        <f>VLOOKUP(B1528,'Table A as of March 2024'!A:L,12,FALSE)</f>
        <v>No</v>
      </c>
      <c r="I1528" s="9" t="str">
        <f>VLOOKUP(B1528,'Table A as of March 2024'!A:M,13,FALSE)</f>
        <v>R</v>
      </c>
      <c r="J1528" t="str">
        <f>VLOOKUP(B1528,'Table A as of March 2024'!A:O,15,FALSE)</f>
        <v>R</v>
      </c>
      <c r="K1528" t="str">
        <f>VLOOKUP(G1528,'ACFR Class Vlookup'!A:B,2,FALSE)</f>
        <v>Governmental</v>
      </c>
      <c r="L1528" s="1" t="str">
        <f>VLOOKUP(D1528,'Fund Information'!A:F,6,FALSE)</f>
        <v>This fund accounts for Federal funds.</v>
      </c>
      <c r="M1528" s="6" t="str">
        <f t="shared" si="255"/>
        <v>N/A</v>
      </c>
      <c r="N1528" s="6" t="s">
        <v>2886</v>
      </c>
      <c r="O1528" s="6" t="str">
        <f t="shared" si="256"/>
        <v>N/A</v>
      </c>
      <c r="P1528" s="5" t="s">
        <v>2886</v>
      </c>
      <c r="Q1528" s="6" t="str">
        <f t="shared" si="257"/>
        <v>N/A</v>
      </c>
      <c r="R1528" s="7" t="str">
        <f t="shared" si="258"/>
        <v>Yes</v>
      </c>
      <c r="S1528" s="5" t="str">
        <f t="shared" si="259"/>
        <v>Answer Required</v>
      </c>
      <c r="T1528" s="6" t="str">
        <f t="shared" si="260"/>
        <v>N/A</v>
      </c>
      <c r="U1528" s="7" t="str">
        <f t="shared" si="261"/>
        <v>No</v>
      </c>
      <c r="V1528" s="5" t="str">
        <f t="shared" si="262"/>
        <v>Answer Required</v>
      </c>
      <c r="W1528" s="6" t="str">
        <f t="shared" si="263"/>
        <v>N/A</v>
      </c>
      <c r="X1528" s="5" t="s">
        <v>2886</v>
      </c>
    </row>
    <row r="1529" spans="1:24" x14ac:dyDescent="0.25">
      <c r="A1529" s="77">
        <f>VLOOKUP(C1529,'BU and Control BU Listing'!A:E,5,FALSE)</f>
        <v>70100</v>
      </c>
      <c r="B1529" s="80" t="s">
        <v>4843</v>
      </c>
      <c r="C1529" s="22" t="str">
        <f t="shared" si="253"/>
        <v>74700</v>
      </c>
      <c r="D1529" s="22" t="str">
        <f t="shared" si="254"/>
        <v>01000</v>
      </c>
      <c r="E1529" s="21" t="str">
        <f>VLOOKUP(B1529,'Table A as of March 2024'!A:G,7,FALSE)</f>
        <v>Marion Correctional Center</v>
      </c>
      <c r="F1529" s="21" t="str">
        <f>VLOOKUP(B1529,'Table A as of March 2024'!A:H,8,FALSE)</f>
        <v>General Fund</v>
      </c>
      <c r="G1529" s="11" t="str">
        <f>VLOOKUP(B1529,'Table A as of March 2024'!A:I,9,FALSE)</f>
        <v>100</v>
      </c>
      <c r="H1529" t="str">
        <f>VLOOKUP(B1529,'Table A as of March 2024'!A:L,12,FALSE)</f>
        <v>No</v>
      </c>
      <c r="I1529" s="9" t="str">
        <f>VLOOKUP(B1529,'Table A as of March 2024'!A:M,13,FALSE)</f>
        <v>G</v>
      </c>
      <c r="J1529" t="str">
        <f>VLOOKUP(B1529,'Table A as of March 2024'!A:O,15,FALSE)</f>
        <v>U</v>
      </c>
      <c r="K1529" t="str">
        <f>VLOOKUP(G1529,'ACFR Class Vlookup'!A:B,2,FALSE)</f>
        <v>Governmental</v>
      </c>
      <c r="L1529" s="1" t="str">
        <f>VLOOKUP(D1529,'Fund Information'!A:F,6,FALSE)</f>
        <v>General Fund</v>
      </c>
      <c r="M1529" s="6" t="str">
        <f t="shared" si="255"/>
        <v>N/A</v>
      </c>
      <c r="N1529" s="6" t="s">
        <v>2886</v>
      </c>
      <c r="O1529" s="6" t="str">
        <f t="shared" si="256"/>
        <v>N/A</v>
      </c>
      <c r="P1529" s="5" t="s">
        <v>2886</v>
      </c>
      <c r="Q1529" s="6" t="str">
        <f t="shared" si="257"/>
        <v>N/A</v>
      </c>
      <c r="R1529" s="7" t="str">
        <f t="shared" si="258"/>
        <v>No</v>
      </c>
      <c r="S1529" s="5" t="str">
        <f t="shared" si="259"/>
        <v>Answer Required</v>
      </c>
      <c r="T1529" s="6" t="str">
        <f t="shared" si="260"/>
        <v>N/A</v>
      </c>
      <c r="U1529" s="7" t="str">
        <f t="shared" si="261"/>
        <v>No</v>
      </c>
      <c r="V1529" s="5" t="str">
        <f t="shared" si="262"/>
        <v>Answer Required</v>
      </c>
      <c r="W1529" s="6" t="str">
        <f t="shared" si="263"/>
        <v>N/A</v>
      </c>
      <c r="X1529" s="5" t="s">
        <v>2886</v>
      </c>
    </row>
    <row r="1530" spans="1:24" ht="30" x14ac:dyDescent="0.25">
      <c r="A1530" s="77">
        <f>VLOOKUP(C1530,'BU and Control BU Listing'!A:E,5,FALSE)</f>
        <v>70100</v>
      </c>
      <c r="B1530" s="80" t="s">
        <v>4844</v>
      </c>
      <c r="C1530" s="22" t="str">
        <f t="shared" si="253"/>
        <v>74700</v>
      </c>
      <c r="D1530" s="22" t="str">
        <f t="shared" si="254"/>
        <v>02710</v>
      </c>
      <c r="E1530" s="21" t="str">
        <f>VLOOKUP(B1530,'Table A as of March 2024'!A:G,7,FALSE)</f>
        <v>Marion Correctional Center</v>
      </c>
      <c r="F1530" s="21" t="str">
        <f>VLOOKUP(B1530,'Table A as of March 2024'!A:H,8,FALSE)</f>
        <v>Central Garage Pool Vehicles</v>
      </c>
      <c r="G1530" s="11" t="str">
        <f>VLOOKUP(B1530,'Table A as of March 2024'!A:I,9,FALSE)</f>
        <v>100</v>
      </c>
      <c r="H1530" t="str">
        <f>VLOOKUP(B1530,'Table A as of March 2024'!A:L,12,FALSE)</f>
        <v>No</v>
      </c>
      <c r="I1530" s="9" t="str">
        <f>VLOOKUP(B1530,'Table A as of March 2024'!A:M,13,FALSE)</f>
        <v>U</v>
      </c>
      <c r="J1530" t="str">
        <f>VLOOKUP(B1530,'Table A as of March 2024'!A:O,15,FALSE)</f>
        <v>A</v>
      </c>
      <c r="K1530" t="str">
        <f>VLOOKUP(G1530,'ACFR Class Vlookup'!A:B,2,FALSE)</f>
        <v>Governmental</v>
      </c>
      <c r="L1530" s="1" t="str">
        <f>VLOOKUP(D1530,'Fund Information'!A:F,6,FALSE)</f>
        <v>State Central Garage Pool Vehicles - Accounts for fees paid for use of state vehicles.</v>
      </c>
      <c r="M1530" s="6" t="str">
        <f t="shared" si="255"/>
        <v>N/A</v>
      </c>
      <c r="N1530" s="6" t="s">
        <v>2886</v>
      </c>
      <c r="O1530" s="6" t="str">
        <f t="shared" si="256"/>
        <v>N/A</v>
      </c>
      <c r="P1530" s="5" t="s">
        <v>2886</v>
      </c>
      <c r="Q1530" s="6" t="str">
        <f t="shared" si="257"/>
        <v>N/A</v>
      </c>
      <c r="R1530" s="7" t="str">
        <f t="shared" si="258"/>
        <v>No</v>
      </c>
      <c r="S1530" s="5" t="str">
        <f t="shared" si="259"/>
        <v>Answer Required</v>
      </c>
      <c r="T1530" s="6" t="str">
        <f t="shared" si="260"/>
        <v>N/A</v>
      </c>
      <c r="U1530" s="7" t="str">
        <f t="shared" si="261"/>
        <v>No</v>
      </c>
      <c r="V1530" s="5" t="str">
        <f t="shared" si="262"/>
        <v>Answer Required</v>
      </c>
      <c r="W1530" s="6" t="str">
        <f t="shared" si="263"/>
        <v>N/A</v>
      </c>
      <c r="X1530" s="5" t="s">
        <v>2886</v>
      </c>
    </row>
    <row r="1531" spans="1:24" x14ac:dyDescent="0.25">
      <c r="A1531" s="77">
        <f>VLOOKUP(C1531,'BU and Control BU Listing'!A:E,5,FALSE)</f>
        <v>70100</v>
      </c>
      <c r="B1531" s="80" t="s">
        <v>4845</v>
      </c>
      <c r="C1531" s="22" t="str">
        <f t="shared" si="253"/>
        <v>74700</v>
      </c>
      <c r="D1531" s="22" t="str">
        <f t="shared" si="254"/>
        <v>02840</v>
      </c>
      <c r="E1531" s="21" t="str">
        <f>VLOOKUP(B1531,'Table A as of March 2024'!A:G,7,FALSE)</f>
        <v>Marion Correctional Center</v>
      </c>
      <c r="F1531" s="21" t="str">
        <f>VLOOKUP(B1531,'Table A as of March 2024'!A:H,8,FALSE)</f>
        <v>Recycl Mtrl Sales-Gen/NonHE</v>
      </c>
      <c r="G1531" s="11" t="str">
        <f>VLOOKUP(B1531,'Table A as of March 2024'!A:I,9,FALSE)</f>
        <v>100</v>
      </c>
      <c r="H1531" t="str">
        <f>VLOOKUP(B1531,'Table A as of March 2024'!A:L,12,FALSE)</f>
        <v>No</v>
      </c>
      <c r="I1531" s="9" t="str">
        <f>VLOOKUP(B1531,'Table A as of March 2024'!A:M,13,FALSE)</f>
        <v>U</v>
      </c>
      <c r="J1531" t="str">
        <f>VLOOKUP(B1531,'Table A as of March 2024'!A:O,15,FALSE)</f>
        <v>A</v>
      </c>
      <c r="K1531" t="str">
        <f>VLOOKUP(G1531,'ACFR Class Vlookup'!A:B,2,FALSE)</f>
        <v>Governmental</v>
      </c>
      <c r="L1531" s="1" t="str">
        <f>VLOOKUP(D1531,'Fund Information'!A:F,6,FALSE)</f>
        <v>Accounts for recyclable material sales.</v>
      </c>
      <c r="M1531" s="6" t="str">
        <f t="shared" si="255"/>
        <v>N/A</v>
      </c>
      <c r="N1531" s="6" t="s">
        <v>2886</v>
      </c>
      <c r="O1531" s="6" t="str">
        <f t="shared" si="256"/>
        <v>N/A</v>
      </c>
      <c r="P1531" s="5" t="s">
        <v>2886</v>
      </c>
      <c r="Q1531" s="6" t="str">
        <f t="shared" si="257"/>
        <v>N/A</v>
      </c>
      <c r="R1531" s="7" t="str">
        <f t="shared" si="258"/>
        <v>No</v>
      </c>
      <c r="S1531" s="5" t="str">
        <f t="shared" si="259"/>
        <v>Answer Required</v>
      </c>
      <c r="T1531" s="6" t="str">
        <f t="shared" si="260"/>
        <v>N/A</v>
      </c>
      <c r="U1531" s="7" t="str">
        <f t="shared" si="261"/>
        <v>No</v>
      </c>
      <c r="V1531" s="5" t="str">
        <f t="shared" si="262"/>
        <v>Answer Required</v>
      </c>
      <c r="W1531" s="6" t="str">
        <f t="shared" si="263"/>
        <v>N/A</v>
      </c>
      <c r="X1531" s="5" t="s">
        <v>2886</v>
      </c>
    </row>
    <row r="1532" spans="1:24" ht="30" x14ac:dyDescent="0.25">
      <c r="A1532" s="77">
        <f>VLOOKUP(C1532,'BU and Control BU Listing'!A:E,5,FALSE)</f>
        <v>70100</v>
      </c>
      <c r="B1532" s="80" t="s">
        <v>4846</v>
      </c>
      <c r="C1532" s="22" t="str">
        <f t="shared" si="253"/>
        <v>74700</v>
      </c>
      <c r="D1532" s="22" t="str">
        <f t="shared" si="254"/>
        <v>02900</v>
      </c>
      <c r="E1532" s="21" t="str">
        <f>VLOOKUP(B1532,'Table A as of March 2024'!A:G,7,FALSE)</f>
        <v>Marion Correctional Center</v>
      </c>
      <c r="F1532" s="21" t="str">
        <f>VLOOKUP(B1532,'Table A as of March 2024'!A:H,8,FALSE)</f>
        <v>Insurance Recovery</v>
      </c>
      <c r="G1532" s="11" t="str">
        <f>VLOOKUP(B1532,'Table A as of March 2024'!A:I,9,FALSE)</f>
        <v>105</v>
      </c>
      <c r="H1532" t="str">
        <f>VLOOKUP(B1532,'Table A as of March 2024'!A:L,12,FALSE)</f>
        <v>No</v>
      </c>
      <c r="I1532" s="9" t="str">
        <f>VLOOKUP(B1532,'Table A as of March 2024'!A:M,13,FALSE)</f>
        <v>U</v>
      </c>
      <c r="J1532" t="str">
        <f>VLOOKUP(B1532,'Table A as of March 2024'!A:O,15,FALSE)</f>
        <v>C</v>
      </c>
      <c r="K1532" t="str">
        <f>VLOOKUP(G1532,'ACFR Class Vlookup'!A:B,2,FALSE)</f>
        <v>Governmental</v>
      </c>
      <c r="L1532" s="1" t="str">
        <f>VLOOKUP(D1532,'Fund Information'!A:F,6,FALSE)</f>
        <v>Accounts for insurance proceeds received when an insured item is damaged.</v>
      </c>
      <c r="M1532" s="6" t="str">
        <f t="shared" si="255"/>
        <v>N/A</v>
      </c>
      <c r="N1532" s="6" t="s">
        <v>2886</v>
      </c>
      <c r="O1532" s="6" t="str">
        <f t="shared" si="256"/>
        <v>N/A</v>
      </c>
      <c r="P1532" s="5" t="s">
        <v>2886</v>
      </c>
      <c r="Q1532" s="6" t="str">
        <f t="shared" si="257"/>
        <v>N/A</v>
      </c>
      <c r="R1532" s="7" t="str">
        <f t="shared" si="258"/>
        <v>No</v>
      </c>
      <c r="S1532" s="5" t="str">
        <f t="shared" si="259"/>
        <v>Answer Required</v>
      </c>
      <c r="T1532" s="6" t="str">
        <f t="shared" si="260"/>
        <v>N/A</v>
      </c>
      <c r="U1532" s="7" t="str">
        <f t="shared" si="261"/>
        <v>Yes</v>
      </c>
      <c r="V1532" s="5" t="str">
        <f t="shared" si="262"/>
        <v>Answer Required</v>
      </c>
      <c r="W1532" s="6" t="str">
        <f t="shared" si="263"/>
        <v>N/A</v>
      </c>
      <c r="X1532" s="5" t="s">
        <v>2886</v>
      </c>
    </row>
    <row r="1533" spans="1:24" x14ac:dyDescent="0.25">
      <c r="A1533" s="77">
        <f>VLOOKUP(C1533,'BU and Control BU Listing'!A:E,5,FALSE)</f>
        <v>72000</v>
      </c>
      <c r="B1533" s="80" t="s">
        <v>4848</v>
      </c>
      <c r="C1533" s="22" t="str">
        <f t="shared" si="253"/>
        <v>74800</v>
      </c>
      <c r="D1533" s="22" t="str">
        <f t="shared" si="254"/>
        <v>01000</v>
      </c>
      <c r="E1533" s="21" t="str">
        <f>VLOOKUP(B1533,'Table A as of March 2024'!A:G,7,FALSE)</f>
        <v>Hiram Davis Medical Center</v>
      </c>
      <c r="F1533" s="21" t="str">
        <f>VLOOKUP(B1533,'Table A as of March 2024'!A:H,8,FALSE)</f>
        <v>General Fund</v>
      </c>
      <c r="G1533" s="11" t="str">
        <f>VLOOKUP(B1533,'Table A as of March 2024'!A:I,9,FALSE)</f>
        <v>100</v>
      </c>
      <c r="H1533" t="str">
        <f>VLOOKUP(B1533,'Table A as of March 2024'!A:L,12,FALSE)</f>
        <v>No</v>
      </c>
      <c r="I1533" s="9" t="str">
        <f>VLOOKUP(B1533,'Table A as of March 2024'!A:M,13,FALSE)</f>
        <v>G</v>
      </c>
      <c r="J1533" t="str">
        <f>VLOOKUP(B1533,'Table A as of March 2024'!A:O,15,FALSE)</f>
        <v>U</v>
      </c>
      <c r="K1533" t="str">
        <f>VLOOKUP(G1533,'ACFR Class Vlookup'!A:B,2,FALSE)</f>
        <v>Governmental</v>
      </c>
      <c r="L1533" s="1" t="str">
        <f>VLOOKUP(D1533,'Fund Information'!A:F,6,FALSE)</f>
        <v>General Fund</v>
      </c>
      <c r="M1533" s="6" t="str">
        <f t="shared" si="255"/>
        <v>N/A</v>
      </c>
      <c r="N1533" s="6" t="s">
        <v>2886</v>
      </c>
      <c r="O1533" s="6" t="str">
        <f t="shared" si="256"/>
        <v>N/A</v>
      </c>
      <c r="P1533" s="5" t="s">
        <v>2886</v>
      </c>
      <c r="Q1533" s="6" t="str">
        <f t="shared" si="257"/>
        <v>N/A</v>
      </c>
      <c r="R1533" s="7" t="str">
        <f t="shared" si="258"/>
        <v>No</v>
      </c>
      <c r="S1533" s="5" t="str">
        <f t="shared" si="259"/>
        <v>Answer Required</v>
      </c>
      <c r="T1533" s="6" t="str">
        <f t="shared" si="260"/>
        <v>N/A</v>
      </c>
      <c r="U1533" s="7" t="str">
        <f t="shared" si="261"/>
        <v>No</v>
      </c>
      <c r="V1533" s="5" t="str">
        <f t="shared" si="262"/>
        <v>Answer Required</v>
      </c>
      <c r="W1533" s="6" t="str">
        <f t="shared" si="263"/>
        <v>N/A</v>
      </c>
      <c r="X1533" s="5" t="s">
        <v>2886</v>
      </c>
    </row>
    <row r="1534" spans="1:24" ht="90" x14ac:dyDescent="0.25">
      <c r="A1534" s="77">
        <f>VLOOKUP(C1534,'BU and Control BU Listing'!A:E,5,FALSE)</f>
        <v>72000</v>
      </c>
      <c r="B1534" s="80" t="s">
        <v>4849</v>
      </c>
      <c r="C1534" s="22" t="str">
        <f t="shared" si="253"/>
        <v>74800</v>
      </c>
      <c r="D1534" s="22" t="str">
        <f t="shared" si="254"/>
        <v>02003</v>
      </c>
      <c r="E1534" s="21" t="str">
        <f>VLOOKUP(B1534,'Table A as of March 2024'!A:G,7,FALSE)</f>
        <v>Hiram Davis Medical Center</v>
      </c>
      <c r="F1534" s="21" t="str">
        <f>VLOOKUP(B1534,'Table A as of March 2024'!A:H,8,FALSE)</f>
        <v>DBHDS Special Revenue Fund</v>
      </c>
      <c r="G1534" s="11" t="str">
        <f>VLOOKUP(B1534,'Table A as of March 2024'!A:I,9,FALSE)</f>
        <v>115</v>
      </c>
      <c r="H1534" t="str">
        <f>VLOOKUP(B1534,'Table A as of March 2024'!A:L,12,FALSE)</f>
        <v>No</v>
      </c>
      <c r="I1534" s="9" t="str">
        <f>VLOOKUP(B1534,'Table A as of March 2024'!A:M,13,FALSE)</f>
        <v>U</v>
      </c>
      <c r="J1534" t="str">
        <f>VLOOKUP(B1534,'Table A as of March 2024'!A:O,15,FALSE)</f>
        <v>C</v>
      </c>
      <c r="K1534" t="str">
        <f>VLOOKUP(G1534,'ACFR Class Vlookup'!A:B,2,FALSE)</f>
        <v>Governmental</v>
      </c>
      <c r="L1534" s="1" t="str">
        <f>VLOOKUP(D1534,'Fund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534" s="6" t="str">
        <f t="shared" si="255"/>
        <v>N/A</v>
      </c>
      <c r="N1534" s="6" t="s">
        <v>2886</v>
      </c>
      <c r="O1534" s="6" t="str">
        <f t="shared" si="256"/>
        <v>N/A</v>
      </c>
      <c r="P1534" s="5" t="s">
        <v>2886</v>
      </c>
      <c r="Q1534" s="6" t="str">
        <f t="shared" si="257"/>
        <v>N/A</v>
      </c>
      <c r="R1534" s="7" t="str">
        <f t="shared" si="258"/>
        <v>No</v>
      </c>
      <c r="S1534" s="5" t="str">
        <f t="shared" si="259"/>
        <v>Answer Required</v>
      </c>
      <c r="T1534" s="6" t="str">
        <f t="shared" si="260"/>
        <v>N/A</v>
      </c>
      <c r="U1534" s="7" t="str">
        <f t="shared" si="261"/>
        <v>Yes</v>
      </c>
      <c r="V1534" s="5" t="str">
        <f t="shared" si="262"/>
        <v>Answer Required</v>
      </c>
      <c r="W1534" s="6" t="str">
        <f t="shared" si="263"/>
        <v>N/A</v>
      </c>
      <c r="X1534" s="5" t="s">
        <v>2886</v>
      </c>
    </row>
    <row r="1535" spans="1:24" ht="75" x14ac:dyDescent="0.25">
      <c r="A1535" s="77">
        <f>VLOOKUP(C1535,'BU and Control BU Listing'!A:E,5,FALSE)</f>
        <v>72000</v>
      </c>
      <c r="B1535" s="80" t="s">
        <v>6011</v>
      </c>
      <c r="C1535" s="22" t="str">
        <f t="shared" si="253"/>
        <v>74800</v>
      </c>
      <c r="D1535" s="22" t="str">
        <f t="shared" si="254"/>
        <v>10100</v>
      </c>
      <c r="E1535" s="21" t="str">
        <f>VLOOKUP(B1535,'Table A as of March 2024'!A:G,7,FALSE)</f>
        <v>Hiram Davis Medical Center</v>
      </c>
      <c r="F1535" s="21" t="str">
        <f>VLOOKUP(B1535,'Table A as of March 2024'!A:H,8,FALSE)</f>
        <v>CARESActPrvdrReliefFd-COVID-19</v>
      </c>
      <c r="G1535" s="11" t="str">
        <f>VLOOKUP(B1535,'Table A as of March 2024'!A:I,9,FALSE)</f>
        <v>120</v>
      </c>
      <c r="H1535" t="str">
        <f>VLOOKUP(B1535,'Table A as of March 2024'!A:L,12,FALSE)</f>
        <v>No</v>
      </c>
      <c r="I1535" s="9" t="str">
        <f>VLOOKUP(B1535,'Table A as of March 2024'!A:M,13,FALSE)</f>
        <v>V</v>
      </c>
      <c r="J1535" t="str">
        <f>VLOOKUP(B1535,'Table A as of March 2024'!A:O,15,FALSE)</f>
        <v>R</v>
      </c>
      <c r="K1535" t="str">
        <f>VLOOKUP(G1535,'ACFR Class Vlookup'!A:B,2,FALSE)</f>
        <v>Governmental</v>
      </c>
      <c r="L1535" s="1" t="str">
        <f>VLOOKUP(D1535,'Fund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535" s="6" t="str">
        <f t="shared" si="255"/>
        <v>N/A</v>
      </c>
      <c r="N1535" s="6" t="s">
        <v>2886</v>
      </c>
      <c r="O1535" s="6" t="str">
        <f t="shared" si="256"/>
        <v>N/A</v>
      </c>
      <c r="P1535" s="5" t="s">
        <v>2886</v>
      </c>
      <c r="Q1535" s="6" t="str">
        <f t="shared" si="257"/>
        <v>N/A</v>
      </c>
      <c r="R1535" s="7" t="str">
        <f t="shared" si="258"/>
        <v>Yes</v>
      </c>
      <c r="S1535" s="5" t="str">
        <f t="shared" si="259"/>
        <v>Answer Required</v>
      </c>
      <c r="T1535" s="6" t="str">
        <f t="shared" si="260"/>
        <v>N/A</v>
      </c>
      <c r="U1535" s="7" t="str">
        <f t="shared" si="261"/>
        <v>No</v>
      </c>
      <c r="V1535" s="5" t="str">
        <f t="shared" si="262"/>
        <v>Answer Required</v>
      </c>
      <c r="W1535" s="6" t="str">
        <f t="shared" si="263"/>
        <v>N/A</v>
      </c>
      <c r="X1535" s="5" t="s">
        <v>2886</v>
      </c>
    </row>
    <row r="1536" spans="1:24" ht="165" x14ac:dyDescent="0.25">
      <c r="A1536" s="77">
        <f>VLOOKUP(C1536,'BU and Control BU Listing'!A:E,5,FALSE)</f>
        <v>72000</v>
      </c>
      <c r="B1536" s="80" t="s">
        <v>6012</v>
      </c>
      <c r="C1536" s="22" t="str">
        <f t="shared" si="253"/>
        <v>74800</v>
      </c>
      <c r="D1536" s="22" t="str">
        <f t="shared" si="254"/>
        <v>10110</v>
      </c>
      <c r="E1536" s="21" t="str">
        <f>VLOOKUP(B1536,'Table A as of March 2024'!A:G,7,FALSE)</f>
        <v>Hiram Davis Medical Center</v>
      </c>
      <c r="F1536" s="21" t="str">
        <f>VLOOKUP(B1536,'Table A as of March 2024'!A:H,8,FALSE)</f>
        <v>CARESActRlfFd–General-COVID-19</v>
      </c>
      <c r="G1536" s="11" t="str">
        <f>VLOOKUP(B1536,'Table A as of March 2024'!A:I,9,FALSE)</f>
        <v>120</v>
      </c>
      <c r="H1536" t="str">
        <f>VLOOKUP(B1536,'Table A as of March 2024'!A:L,12,FALSE)</f>
        <v>No</v>
      </c>
      <c r="I1536" s="9" t="str">
        <f>VLOOKUP(B1536,'Table A as of March 2024'!A:M,13,FALSE)</f>
        <v>V</v>
      </c>
      <c r="J1536" t="str">
        <f>VLOOKUP(B1536,'Table A as of March 2024'!A:O,15,FALSE)</f>
        <v>R</v>
      </c>
      <c r="K1536" t="str">
        <f>VLOOKUP(G1536,'ACFR Class Vlookup'!A:B,2,FALSE)</f>
        <v>Governmental</v>
      </c>
      <c r="L1536" s="1" t="str">
        <f>VLOOKUP(D1536,'Fund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536" s="6" t="str">
        <f t="shared" si="255"/>
        <v>N/A</v>
      </c>
      <c r="N1536" s="6" t="s">
        <v>2886</v>
      </c>
      <c r="O1536" s="6" t="str">
        <f t="shared" si="256"/>
        <v>N/A</v>
      </c>
      <c r="P1536" s="5" t="s">
        <v>2886</v>
      </c>
      <c r="Q1536" s="6" t="str">
        <f t="shared" si="257"/>
        <v>N/A</v>
      </c>
      <c r="R1536" s="7" t="str">
        <f t="shared" si="258"/>
        <v>Yes</v>
      </c>
      <c r="S1536" s="5" t="str">
        <f t="shared" si="259"/>
        <v>Answer Required</v>
      </c>
      <c r="T1536" s="6" t="str">
        <f t="shared" si="260"/>
        <v>N/A</v>
      </c>
      <c r="U1536" s="7" t="str">
        <f t="shared" si="261"/>
        <v>No</v>
      </c>
      <c r="V1536" s="5" t="str">
        <f t="shared" si="262"/>
        <v>Answer Required</v>
      </c>
      <c r="W1536" s="6" t="str">
        <f t="shared" si="263"/>
        <v>N/A</v>
      </c>
      <c r="X1536" s="5" t="s">
        <v>2886</v>
      </c>
    </row>
    <row r="1537" spans="1:24" ht="165" x14ac:dyDescent="0.25">
      <c r="A1537" s="77">
        <f>VLOOKUP(C1537,'BU and Control BU Listing'!A:E,5,FALSE)</f>
        <v>72000</v>
      </c>
      <c r="B1537" s="80" t="s">
        <v>8292</v>
      </c>
      <c r="C1537" s="22" t="str">
        <f t="shared" si="253"/>
        <v>74800</v>
      </c>
      <c r="D1537" s="22" t="str">
        <f t="shared" si="254"/>
        <v>12110</v>
      </c>
      <c r="E1537" s="21" t="str">
        <f>VLOOKUP(B1537,'Table A as of March 2024'!A:G,7,FALSE)</f>
        <v>Hiram Davis Medical Center</v>
      </c>
      <c r="F1537" s="21" t="str">
        <f>VLOOKUP(B1537,'Table A as of March 2024'!A:H,8,FALSE)</f>
        <v>ARP-CrvStLoclFisRecFd-COVID-19</v>
      </c>
      <c r="G1537" s="11" t="str">
        <f>VLOOKUP(B1537,'Table A as of March 2024'!A:I,9,FALSE)</f>
        <v>120</v>
      </c>
      <c r="H1537" t="str">
        <f>VLOOKUP(B1537,'Table A as of March 2024'!A:L,12,FALSE)</f>
        <v>No</v>
      </c>
      <c r="I1537" s="9" t="str">
        <f>VLOOKUP(B1537,'Table A as of March 2024'!A:M,13,FALSE)</f>
        <v>V</v>
      </c>
      <c r="J1537" t="str">
        <f>VLOOKUP(B1537,'Table A as of March 2024'!A:O,15,FALSE)</f>
        <v>R</v>
      </c>
      <c r="K1537" t="str">
        <f>VLOOKUP(G1537,'ACFR Class Vlookup'!A:B,2,FALSE)</f>
        <v>Governmental</v>
      </c>
      <c r="L1537" s="1" t="str">
        <f>VLOOKUP(D1537,'Fund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537" s="6" t="str">
        <f t="shared" si="255"/>
        <v>N/A</v>
      </c>
      <c r="N1537" s="6" t="s">
        <v>2886</v>
      </c>
      <c r="O1537" s="6" t="str">
        <f t="shared" si="256"/>
        <v>N/A</v>
      </c>
      <c r="P1537" s="5" t="s">
        <v>2886</v>
      </c>
      <c r="Q1537" s="6" t="str">
        <f t="shared" si="257"/>
        <v>N/A</v>
      </c>
      <c r="R1537" s="7" t="str">
        <f t="shared" si="258"/>
        <v>Yes</v>
      </c>
      <c r="S1537" s="5" t="str">
        <f t="shared" si="259"/>
        <v>Answer Required</v>
      </c>
      <c r="T1537" s="6" t="str">
        <f t="shared" si="260"/>
        <v>N/A</v>
      </c>
      <c r="U1537" s="7" t="str">
        <f t="shared" si="261"/>
        <v>No</v>
      </c>
      <c r="V1537" s="5" t="str">
        <f t="shared" si="262"/>
        <v>Answer Required</v>
      </c>
      <c r="W1537" s="6" t="str">
        <f t="shared" si="263"/>
        <v>N/A</v>
      </c>
      <c r="X1537" s="5" t="s">
        <v>2886</v>
      </c>
    </row>
    <row r="1538" spans="1:24" x14ac:dyDescent="0.25">
      <c r="A1538" s="77">
        <f>VLOOKUP(C1538,'BU and Control BU Listing'!A:E,5,FALSE)</f>
        <v>70100</v>
      </c>
      <c r="B1538" s="80" t="s">
        <v>4851</v>
      </c>
      <c r="C1538" s="22" t="str">
        <f t="shared" si="253"/>
        <v>74900</v>
      </c>
      <c r="D1538" s="22" t="str">
        <f t="shared" si="254"/>
        <v>01000</v>
      </c>
      <c r="E1538" s="21" t="str">
        <f>VLOOKUP(B1538,'Table A as of March 2024'!A:G,7,FALSE)</f>
        <v>Buckingham Correctional Center</v>
      </c>
      <c r="F1538" s="21" t="str">
        <f>VLOOKUP(B1538,'Table A as of March 2024'!A:H,8,FALSE)</f>
        <v>General Fund</v>
      </c>
      <c r="G1538" s="11" t="str">
        <f>VLOOKUP(B1538,'Table A as of March 2024'!A:I,9,FALSE)</f>
        <v>100</v>
      </c>
      <c r="H1538" t="str">
        <f>VLOOKUP(B1538,'Table A as of March 2024'!A:L,12,FALSE)</f>
        <v>No</v>
      </c>
      <c r="I1538" s="9" t="str">
        <f>VLOOKUP(B1538,'Table A as of March 2024'!A:M,13,FALSE)</f>
        <v>G</v>
      </c>
      <c r="J1538" t="str">
        <f>VLOOKUP(B1538,'Table A as of March 2024'!A:O,15,FALSE)</f>
        <v>U</v>
      </c>
      <c r="K1538" t="str">
        <f>VLOOKUP(G1538,'ACFR Class Vlookup'!A:B,2,FALSE)</f>
        <v>Governmental</v>
      </c>
      <c r="L1538" s="1" t="str">
        <f>VLOOKUP(D1538,'Fund Information'!A:F,6,FALSE)</f>
        <v>General Fund</v>
      </c>
      <c r="M1538" s="6" t="str">
        <f t="shared" si="255"/>
        <v>N/A</v>
      </c>
      <c r="N1538" s="6" t="s">
        <v>2886</v>
      </c>
      <c r="O1538" s="6" t="str">
        <f t="shared" si="256"/>
        <v>N/A</v>
      </c>
      <c r="P1538" s="5" t="s">
        <v>2886</v>
      </c>
      <c r="Q1538" s="6" t="str">
        <f t="shared" si="257"/>
        <v>N/A</v>
      </c>
      <c r="R1538" s="7" t="str">
        <f t="shared" si="258"/>
        <v>No</v>
      </c>
      <c r="S1538" s="5" t="str">
        <f t="shared" si="259"/>
        <v>Answer Required</v>
      </c>
      <c r="T1538" s="6" t="str">
        <f t="shared" si="260"/>
        <v>N/A</v>
      </c>
      <c r="U1538" s="7" t="str">
        <f t="shared" si="261"/>
        <v>No</v>
      </c>
      <c r="V1538" s="5" t="str">
        <f t="shared" si="262"/>
        <v>Answer Required</v>
      </c>
      <c r="W1538" s="6" t="str">
        <f t="shared" si="263"/>
        <v>N/A</v>
      </c>
      <c r="X1538" s="5" t="s">
        <v>2886</v>
      </c>
    </row>
    <row r="1539" spans="1:24" ht="30" x14ac:dyDescent="0.25">
      <c r="A1539" s="77">
        <f>VLOOKUP(C1539,'BU and Control BU Listing'!A:E,5,FALSE)</f>
        <v>70100</v>
      </c>
      <c r="B1539" s="80" t="s">
        <v>4852</v>
      </c>
      <c r="C1539" s="22" t="str">
        <f t="shared" ref="C1539:C1602" si="264">LEFT(B1539,5)</f>
        <v>74900</v>
      </c>
      <c r="D1539" s="22" t="str">
        <f t="shared" ref="D1539:D1602" si="265">RIGHT(B1539,5)</f>
        <v>02710</v>
      </c>
      <c r="E1539" s="21" t="str">
        <f>VLOOKUP(B1539,'Table A as of March 2024'!A:G,7,FALSE)</f>
        <v>Buckingham Correctional Center</v>
      </c>
      <c r="F1539" s="21" t="str">
        <f>VLOOKUP(B1539,'Table A as of March 2024'!A:H,8,FALSE)</f>
        <v>Central Garage Pool Vehicles</v>
      </c>
      <c r="G1539" s="11" t="str">
        <f>VLOOKUP(B1539,'Table A as of March 2024'!A:I,9,FALSE)</f>
        <v>100</v>
      </c>
      <c r="H1539" t="str">
        <f>VLOOKUP(B1539,'Table A as of March 2024'!A:L,12,FALSE)</f>
        <v>No</v>
      </c>
      <c r="I1539" s="9" t="str">
        <f>VLOOKUP(B1539,'Table A as of March 2024'!A:M,13,FALSE)</f>
        <v>U</v>
      </c>
      <c r="J1539" t="str">
        <f>VLOOKUP(B1539,'Table A as of March 2024'!A:O,15,FALSE)</f>
        <v>A</v>
      </c>
      <c r="K1539" t="str">
        <f>VLOOKUP(G1539,'ACFR Class Vlookup'!A:B,2,FALSE)</f>
        <v>Governmental</v>
      </c>
      <c r="L1539" s="1" t="str">
        <f>VLOOKUP(D1539,'Fund Information'!A:F,6,FALSE)</f>
        <v>State Central Garage Pool Vehicles - Accounts for fees paid for use of state vehicles.</v>
      </c>
      <c r="M1539" s="6" t="str">
        <f t="shared" ref="M1539:M1602" si="266">IF(L1539="","Answer Required","N/A")</f>
        <v>N/A</v>
      </c>
      <c r="N1539" s="6" t="s">
        <v>2886</v>
      </c>
      <c r="O1539" s="6" t="str">
        <f t="shared" ref="O1539:O1602" si="267">IF(N1539="No","Answer Required","N/A")</f>
        <v>N/A</v>
      </c>
      <c r="P1539" s="5" t="s">
        <v>2886</v>
      </c>
      <c r="Q1539" s="6" t="str">
        <f t="shared" ref="Q1539:Q1602" si="268">IF(P1539="No","Answer Required","N/A")</f>
        <v>N/A</v>
      </c>
      <c r="R1539" s="7" t="str">
        <f t="shared" ref="R1539:R1602" si="269">IF(J1539="R","Yes","No")</f>
        <v>No</v>
      </c>
      <c r="S1539" s="5" t="str">
        <f t="shared" ref="S1539:S1602" si="270">IF($K1539="Governmental","Answer Required","N/A")</f>
        <v>Answer Required</v>
      </c>
      <c r="T1539" s="6" t="str">
        <f t="shared" ref="T1539:T1602" si="271">IF(AND(S1539="Yes",R1539="Yes"),"Answer Required",IF(AND(S1539="no",R1539="no"),"Answer Required","N/A"))</f>
        <v>N/A</v>
      </c>
      <c r="U1539" s="7" t="str">
        <f t="shared" ref="U1539:U1602" si="272">IF(J1539="C","Yes","No")</f>
        <v>No</v>
      </c>
      <c r="V1539" s="5" t="str">
        <f t="shared" ref="V1539:V1602" si="273">IF($K1539="Governmental","Answer Required","N/A")</f>
        <v>Answer Required</v>
      </c>
      <c r="W1539" s="6" t="str">
        <f t="shared" ref="W1539:W1602" si="274">IF(AND(V1539="Yes",U1539="Yes"),"Answer Required",IF(AND(V1539="no",U1539="no"),"Answer Required","N/A"))</f>
        <v>N/A</v>
      </c>
      <c r="X1539" s="5" t="s">
        <v>2886</v>
      </c>
    </row>
    <row r="1540" spans="1:24" x14ac:dyDescent="0.25">
      <c r="A1540" s="77">
        <f>VLOOKUP(C1540,'BU and Control BU Listing'!A:E,5,FALSE)</f>
        <v>70100</v>
      </c>
      <c r="B1540" s="80" t="s">
        <v>4853</v>
      </c>
      <c r="C1540" s="22" t="str">
        <f t="shared" si="264"/>
        <v>74900</v>
      </c>
      <c r="D1540" s="22" t="str">
        <f t="shared" si="265"/>
        <v>02840</v>
      </c>
      <c r="E1540" s="21" t="str">
        <f>VLOOKUP(B1540,'Table A as of March 2024'!A:G,7,FALSE)</f>
        <v>Buckingham Correctional Center</v>
      </c>
      <c r="F1540" s="21" t="str">
        <f>VLOOKUP(B1540,'Table A as of March 2024'!A:H,8,FALSE)</f>
        <v>Recycl Mtrl Sales-Gen/NonHE</v>
      </c>
      <c r="G1540" s="11" t="str">
        <f>VLOOKUP(B1540,'Table A as of March 2024'!A:I,9,FALSE)</f>
        <v>100</v>
      </c>
      <c r="H1540" t="str">
        <f>VLOOKUP(B1540,'Table A as of March 2024'!A:L,12,FALSE)</f>
        <v>No</v>
      </c>
      <c r="I1540" s="9" t="str">
        <f>VLOOKUP(B1540,'Table A as of March 2024'!A:M,13,FALSE)</f>
        <v>U</v>
      </c>
      <c r="J1540" t="str">
        <f>VLOOKUP(B1540,'Table A as of March 2024'!A:O,15,FALSE)</f>
        <v>A</v>
      </c>
      <c r="K1540" t="str">
        <f>VLOOKUP(G1540,'ACFR Class Vlookup'!A:B,2,FALSE)</f>
        <v>Governmental</v>
      </c>
      <c r="L1540" s="1" t="str">
        <f>VLOOKUP(D1540,'Fund Information'!A:F,6,FALSE)</f>
        <v>Accounts for recyclable material sales.</v>
      </c>
      <c r="M1540" s="6" t="str">
        <f t="shared" si="266"/>
        <v>N/A</v>
      </c>
      <c r="N1540" s="6" t="s">
        <v>2886</v>
      </c>
      <c r="O1540" s="6" t="str">
        <f t="shared" si="267"/>
        <v>N/A</v>
      </c>
      <c r="P1540" s="5" t="s">
        <v>2886</v>
      </c>
      <c r="Q1540" s="6" t="str">
        <f t="shared" si="268"/>
        <v>N/A</v>
      </c>
      <c r="R1540" s="7" t="str">
        <f t="shared" si="269"/>
        <v>No</v>
      </c>
      <c r="S1540" s="5" t="str">
        <f t="shared" si="270"/>
        <v>Answer Required</v>
      </c>
      <c r="T1540" s="6" t="str">
        <f t="shared" si="271"/>
        <v>N/A</v>
      </c>
      <c r="U1540" s="7" t="str">
        <f t="shared" si="272"/>
        <v>No</v>
      </c>
      <c r="V1540" s="5" t="str">
        <f t="shared" si="273"/>
        <v>Answer Required</v>
      </c>
      <c r="W1540" s="6" t="str">
        <f t="shared" si="274"/>
        <v>N/A</v>
      </c>
      <c r="X1540" s="5" t="s">
        <v>2886</v>
      </c>
    </row>
    <row r="1541" spans="1:24" x14ac:dyDescent="0.25">
      <c r="A1541" s="77">
        <f>VLOOKUP(C1541,'BU and Control BU Listing'!A:E,5,FALSE)</f>
        <v>70100</v>
      </c>
      <c r="B1541" s="80" t="s">
        <v>4854</v>
      </c>
      <c r="C1541" s="22" t="str">
        <f t="shared" si="264"/>
        <v>74900</v>
      </c>
      <c r="D1541" s="22" t="str">
        <f t="shared" si="265"/>
        <v>02860</v>
      </c>
      <c r="E1541" s="21" t="str">
        <f>VLOOKUP(B1541,'Table A as of March 2024'!A:G,7,FALSE)</f>
        <v>Buckingham Correctional Center</v>
      </c>
      <c r="F1541" s="21" t="str">
        <f>VLOOKUP(B1541,'Table A as of March 2024'!A:H,8,FALSE)</f>
        <v>Recycl Mtrl Sales-Nongen/NonHE</v>
      </c>
      <c r="G1541" s="11" t="str">
        <f>VLOOKUP(B1541,'Table A as of March 2024'!A:I,9,FALSE)</f>
        <v>100</v>
      </c>
      <c r="H1541" t="str">
        <f>VLOOKUP(B1541,'Table A as of March 2024'!A:L,12,FALSE)</f>
        <v>No</v>
      </c>
      <c r="I1541" s="9" t="str">
        <f>VLOOKUP(B1541,'Table A as of March 2024'!A:M,13,FALSE)</f>
        <v>U</v>
      </c>
      <c r="J1541" t="str">
        <f>VLOOKUP(B1541,'Table A as of March 2024'!A:O,15,FALSE)</f>
        <v>A</v>
      </c>
      <c r="K1541" t="str">
        <f>VLOOKUP(G1541,'ACFR Class Vlookup'!A:B,2,FALSE)</f>
        <v>Governmental</v>
      </c>
      <c r="L1541" s="1" t="str">
        <f>VLOOKUP(D1541,'Fund Information'!A:F,6,FALSE)</f>
        <v>Accounts for recyclable material sales.</v>
      </c>
      <c r="M1541" s="6" t="str">
        <f t="shared" si="266"/>
        <v>N/A</v>
      </c>
      <c r="N1541" s="6" t="s">
        <v>2886</v>
      </c>
      <c r="O1541" s="6" t="str">
        <f t="shared" si="267"/>
        <v>N/A</v>
      </c>
      <c r="P1541" s="5" t="s">
        <v>2886</v>
      </c>
      <c r="Q1541" s="6" t="str">
        <f t="shared" si="268"/>
        <v>N/A</v>
      </c>
      <c r="R1541" s="7" t="str">
        <f t="shared" si="269"/>
        <v>No</v>
      </c>
      <c r="S1541" s="5" t="str">
        <f t="shared" si="270"/>
        <v>Answer Required</v>
      </c>
      <c r="T1541" s="6" t="str">
        <f t="shared" si="271"/>
        <v>N/A</v>
      </c>
      <c r="U1541" s="7" t="str">
        <f t="shared" si="272"/>
        <v>No</v>
      </c>
      <c r="V1541" s="5" t="str">
        <f t="shared" si="273"/>
        <v>Answer Required</v>
      </c>
      <c r="W1541" s="6" t="str">
        <f t="shared" si="274"/>
        <v>N/A</v>
      </c>
      <c r="X1541" s="5" t="s">
        <v>2886</v>
      </c>
    </row>
    <row r="1542" spans="1:24" ht="30" x14ac:dyDescent="0.25">
      <c r="A1542" s="77">
        <f>VLOOKUP(C1542,'BU and Control BU Listing'!A:E,5,FALSE)</f>
        <v>70100</v>
      </c>
      <c r="B1542" s="80" t="s">
        <v>4855</v>
      </c>
      <c r="C1542" s="22" t="str">
        <f t="shared" si="264"/>
        <v>74900</v>
      </c>
      <c r="D1542" s="22" t="str">
        <f t="shared" si="265"/>
        <v>02870</v>
      </c>
      <c r="E1542" s="21" t="str">
        <f>VLOOKUP(B1542,'Table A as of March 2024'!A:G,7,FALSE)</f>
        <v>Buckingham Correctional Center</v>
      </c>
      <c r="F1542" s="21" t="str">
        <f>VLOOKUP(B1542,'Table A as of March 2024'!A:H,8,FALSE)</f>
        <v>Surp Suppy/Equip Sale-GF-NonHE</v>
      </c>
      <c r="G1542" s="11" t="str">
        <f>VLOOKUP(B1542,'Table A as of March 2024'!A:I,9,FALSE)</f>
        <v>100</v>
      </c>
      <c r="H1542" t="str">
        <f>VLOOKUP(B1542,'Table A as of March 2024'!A:L,12,FALSE)</f>
        <v>No</v>
      </c>
      <c r="I1542" s="9" t="str">
        <f>VLOOKUP(B1542,'Table A as of March 2024'!A:M,13,FALSE)</f>
        <v>U</v>
      </c>
      <c r="J1542" t="str">
        <f>VLOOKUP(B1542,'Table A as of March 2024'!A:O,15,FALSE)</f>
        <v>A</v>
      </c>
      <c r="K1542" t="str">
        <f>VLOOKUP(G1542,'ACFR Class Vlookup'!A:B,2,FALSE)</f>
        <v>Governmental</v>
      </c>
      <c r="L1542" s="1" t="str">
        <f>VLOOKUP(D1542,'Fund Information'!A:F,6,FALSE)</f>
        <v>Accounts for sale of surplus supplies and equipment purchased with General Funds for Non Higher Ed agencies.</v>
      </c>
      <c r="M1542" s="6" t="str">
        <f t="shared" si="266"/>
        <v>N/A</v>
      </c>
      <c r="N1542" s="6" t="s">
        <v>2886</v>
      </c>
      <c r="O1542" s="6" t="str">
        <f t="shared" si="267"/>
        <v>N/A</v>
      </c>
      <c r="P1542" s="5" t="s">
        <v>2886</v>
      </c>
      <c r="Q1542" s="6" t="str">
        <f t="shared" si="268"/>
        <v>N/A</v>
      </c>
      <c r="R1542" s="7" t="str">
        <f t="shared" si="269"/>
        <v>No</v>
      </c>
      <c r="S1542" s="5" t="str">
        <f t="shared" si="270"/>
        <v>Answer Required</v>
      </c>
      <c r="T1542" s="6" t="str">
        <f t="shared" si="271"/>
        <v>N/A</v>
      </c>
      <c r="U1542" s="7" t="str">
        <f t="shared" si="272"/>
        <v>No</v>
      </c>
      <c r="V1542" s="5" t="str">
        <f t="shared" si="273"/>
        <v>Answer Required</v>
      </c>
      <c r="W1542" s="6" t="str">
        <f t="shared" si="274"/>
        <v>N/A</v>
      </c>
      <c r="X1542" s="5" t="s">
        <v>2886</v>
      </c>
    </row>
    <row r="1543" spans="1:24" ht="30" x14ac:dyDescent="0.25">
      <c r="A1543" s="77">
        <f>VLOOKUP(C1543,'BU and Control BU Listing'!A:E,5,FALSE)</f>
        <v>70100</v>
      </c>
      <c r="B1543" s="80" t="s">
        <v>4856</v>
      </c>
      <c r="C1543" s="22" t="str">
        <f t="shared" si="264"/>
        <v>74900</v>
      </c>
      <c r="D1543" s="22" t="str">
        <f t="shared" si="265"/>
        <v>02900</v>
      </c>
      <c r="E1543" s="21" t="str">
        <f>VLOOKUP(B1543,'Table A as of March 2024'!A:G,7,FALSE)</f>
        <v>Buckingham Correctional Center</v>
      </c>
      <c r="F1543" s="21" t="str">
        <f>VLOOKUP(B1543,'Table A as of March 2024'!A:H,8,FALSE)</f>
        <v>Insurance Recovery</v>
      </c>
      <c r="G1543" s="11" t="str">
        <f>VLOOKUP(B1543,'Table A as of March 2024'!A:I,9,FALSE)</f>
        <v>105</v>
      </c>
      <c r="H1543" t="str">
        <f>VLOOKUP(B1543,'Table A as of March 2024'!A:L,12,FALSE)</f>
        <v>No</v>
      </c>
      <c r="I1543" s="9" t="str">
        <f>VLOOKUP(B1543,'Table A as of March 2024'!A:M,13,FALSE)</f>
        <v>U</v>
      </c>
      <c r="J1543" t="str">
        <f>VLOOKUP(B1543,'Table A as of March 2024'!A:O,15,FALSE)</f>
        <v>C</v>
      </c>
      <c r="K1543" t="str">
        <f>VLOOKUP(G1543,'ACFR Class Vlookup'!A:B,2,FALSE)</f>
        <v>Governmental</v>
      </c>
      <c r="L1543" s="1" t="str">
        <f>VLOOKUP(D1543,'Fund Information'!A:F,6,FALSE)</f>
        <v>Accounts for insurance proceeds received when an insured item is damaged.</v>
      </c>
      <c r="M1543" s="6" t="str">
        <f t="shared" si="266"/>
        <v>N/A</v>
      </c>
      <c r="N1543" s="6" t="s">
        <v>2886</v>
      </c>
      <c r="O1543" s="6" t="str">
        <f t="shared" si="267"/>
        <v>N/A</v>
      </c>
      <c r="P1543" s="5" t="s">
        <v>2886</v>
      </c>
      <c r="Q1543" s="6" t="str">
        <f t="shared" si="268"/>
        <v>N/A</v>
      </c>
      <c r="R1543" s="7" t="str">
        <f t="shared" si="269"/>
        <v>No</v>
      </c>
      <c r="S1543" s="5" t="str">
        <f t="shared" si="270"/>
        <v>Answer Required</v>
      </c>
      <c r="T1543" s="6" t="str">
        <f t="shared" si="271"/>
        <v>N/A</v>
      </c>
      <c r="U1543" s="7" t="str">
        <f t="shared" si="272"/>
        <v>Yes</v>
      </c>
      <c r="V1543" s="5" t="str">
        <f t="shared" si="273"/>
        <v>Answer Required</v>
      </c>
      <c r="W1543" s="6" t="str">
        <f t="shared" si="274"/>
        <v>N/A</v>
      </c>
      <c r="X1543" s="5" t="s">
        <v>2886</v>
      </c>
    </row>
    <row r="1544" spans="1:24" x14ac:dyDescent="0.25">
      <c r="A1544" s="77">
        <f>VLOOKUP(C1544,'BU and Control BU Listing'!A:E,5,FALSE)</f>
        <v>26200</v>
      </c>
      <c r="B1544" s="80" t="s">
        <v>4858</v>
      </c>
      <c r="C1544" s="22" t="str">
        <f t="shared" si="264"/>
        <v>75100</v>
      </c>
      <c r="D1544" s="22" t="str">
        <f t="shared" si="265"/>
        <v>01000</v>
      </c>
      <c r="E1544" s="21" t="str">
        <f>VLOOKUP(B1544,'Table A as of March 2024'!A:G,7,FALSE)</f>
        <v>Dept for Deaf &amp; Hard-of-Hearng</v>
      </c>
      <c r="F1544" s="21" t="str">
        <f>VLOOKUP(B1544,'Table A as of March 2024'!A:H,8,FALSE)</f>
        <v>General Fund</v>
      </c>
      <c r="G1544" s="11" t="str">
        <f>VLOOKUP(B1544,'Table A as of March 2024'!A:I,9,FALSE)</f>
        <v>100</v>
      </c>
      <c r="H1544" t="str">
        <f>VLOOKUP(B1544,'Table A as of March 2024'!A:L,12,FALSE)</f>
        <v>No</v>
      </c>
      <c r="I1544" s="9" t="str">
        <f>VLOOKUP(B1544,'Table A as of March 2024'!A:M,13,FALSE)</f>
        <v>G</v>
      </c>
      <c r="J1544" t="str">
        <f>VLOOKUP(B1544,'Table A as of March 2024'!A:O,15,FALSE)</f>
        <v>U</v>
      </c>
      <c r="K1544" t="str">
        <f>VLOOKUP(G1544,'ACFR Class Vlookup'!A:B,2,FALSE)</f>
        <v>Governmental</v>
      </c>
      <c r="L1544" s="1" t="str">
        <f>VLOOKUP(D1544,'Fund Information'!A:F,6,FALSE)</f>
        <v>General Fund</v>
      </c>
      <c r="M1544" s="6" t="str">
        <f t="shared" si="266"/>
        <v>N/A</v>
      </c>
      <c r="N1544" s="6" t="s">
        <v>2886</v>
      </c>
      <c r="O1544" s="6" t="str">
        <f t="shared" si="267"/>
        <v>N/A</v>
      </c>
      <c r="P1544" s="5" t="s">
        <v>2886</v>
      </c>
      <c r="Q1544" s="6" t="str">
        <f t="shared" si="268"/>
        <v>N/A</v>
      </c>
      <c r="R1544" s="7" t="str">
        <f t="shared" si="269"/>
        <v>No</v>
      </c>
      <c r="S1544" s="5" t="str">
        <f t="shared" si="270"/>
        <v>Answer Required</v>
      </c>
      <c r="T1544" s="6" t="str">
        <f t="shared" si="271"/>
        <v>N/A</v>
      </c>
      <c r="U1544" s="7" t="str">
        <f t="shared" si="272"/>
        <v>No</v>
      </c>
      <c r="V1544" s="5" t="str">
        <f t="shared" si="273"/>
        <v>Answer Required</v>
      </c>
      <c r="W1544" s="6" t="str">
        <f t="shared" si="274"/>
        <v>N/A</v>
      </c>
      <c r="X1544" s="5" t="s">
        <v>2886</v>
      </c>
    </row>
    <row r="1545" spans="1:24" ht="75" x14ac:dyDescent="0.25">
      <c r="A1545" s="77">
        <f>VLOOKUP(C1545,'BU and Control BU Listing'!A:E,5,FALSE)</f>
        <v>26200</v>
      </c>
      <c r="B1545" s="80" t="s">
        <v>4859</v>
      </c>
      <c r="C1545" s="22" t="str">
        <f t="shared" si="264"/>
        <v>75100</v>
      </c>
      <c r="D1545" s="22" t="str">
        <f t="shared" si="265"/>
        <v>02751</v>
      </c>
      <c r="E1545" s="21" t="str">
        <f>VLOOKUP(B1545,'Table A as of March 2024'!A:G,7,FALSE)</f>
        <v>Dept for Deaf &amp; Hard-of-Hearng</v>
      </c>
      <c r="F1545" s="21" t="str">
        <f>VLOOKUP(B1545,'Table A as of March 2024'!A:H,8,FALSE)</f>
        <v>VDDHH Special Revenue Fund</v>
      </c>
      <c r="G1545" s="11" t="str">
        <f>VLOOKUP(B1545,'Table A as of March 2024'!A:I,9,FALSE)</f>
        <v>115</v>
      </c>
      <c r="H1545" t="str">
        <f>VLOOKUP(B1545,'Table A as of March 2024'!A:L,12,FALSE)</f>
        <v>Yes</v>
      </c>
      <c r="I1545" s="9" t="str">
        <f>VLOOKUP(B1545,'Table A as of March 2024'!A:M,13,FALSE)</f>
        <v>U</v>
      </c>
      <c r="J1545" t="str">
        <f>VLOOKUP(B1545,'Table A as of March 2024'!A:O,15,FALSE)</f>
        <v>C</v>
      </c>
      <c r="K1545" t="str">
        <f>VLOOKUP(G1545,'ACFR Class Vlookup'!A:B,2,FALSE)</f>
        <v>Governmental</v>
      </c>
      <c r="L1545" s="1" t="str">
        <f>VLOOKUP(D1545,'Fund Information'!A:F,6,FALSE)</f>
        <v>Per Code of VA § 58.1-662, this fund accounts for inflows from the Department of Treasury Communications Sales and Use Tax Trust Fund and recorded as revenue in RSC 01005, to be used to fund the telephone relay service center in accordance with the provisions of Code of VA § 51.5-115.</v>
      </c>
      <c r="M1545" s="6" t="str">
        <f t="shared" si="266"/>
        <v>N/A</v>
      </c>
      <c r="N1545" s="6" t="s">
        <v>2886</v>
      </c>
      <c r="O1545" s="6" t="str">
        <f t="shared" si="267"/>
        <v>N/A</v>
      </c>
      <c r="P1545" s="5" t="s">
        <v>2886</v>
      </c>
      <c r="Q1545" s="6" t="str">
        <f t="shared" si="268"/>
        <v>N/A</v>
      </c>
      <c r="R1545" s="7" t="str">
        <f t="shared" si="269"/>
        <v>No</v>
      </c>
      <c r="S1545" s="5" t="str">
        <f t="shared" si="270"/>
        <v>Answer Required</v>
      </c>
      <c r="T1545" s="6" t="str">
        <f t="shared" si="271"/>
        <v>N/A</v>
      </c>
      <c r="U1545" s="7" t="str">
        <f t="shared" si="272"/>
        <v>Yes</v>
      </c>
      <c r="V1545" s="5" t="str">
        <f t="shared" si="273"/>
        <v>Answer Required</v>
      </c>
      <c r="W1545" s="6" t="str">
        <f t="shared" si="274"/>
        <v>N/A</v>
      </c>
      <c r="X1545" s="5" t="s">
        <v>2886</v>
      </c>
    </row>
    <row r="1546" spans="1:24" x14ac:dyDescent="0.25">
      <c r="A1546" s="77">
        <f>VLOOKUP(C1546,'BU and Control BU Listing'!A:E,5,FALSE)</f>
        <v>26200</v>
      </c>
      <c r="B1546" s="80" t="s">
        <v>4860</v>
      </c>
      <c r="C1546" s="22" t="str">
        <f t="shared" si="264"/>
        <v>75100</v>
      </c>
      <c r="D1546" s="22" t="str">
        <f t="shared" si="265"/>
        <v>10000</v>
      </c>
      <c r="E1546" s="21" t="str">
        <f>VLOOKUP(B1546,'Table A as of March 2024'!A:G,7,FALSE)</f>
        <v>Dept for Deaf &amp; Hard-of-Hearng</v>
      </c>
      <c r="F1546" s="21" t="str">
        <f>VLOOKUP(B1546,'Table A as of March 2024'!A:H,8,FALSE)</f>
        <v>Federal Trust</v>
      </c>
      <c r="G1546" s="11" t="str">
        <f>VLOOKUP(B1546,'Table A as of March 2024'!A:I,9,FALSE)</f>
        <v>120</v>
      </c>
      <c r="H1546" t="str">
        <f>VLOOKUP(B1546,'Table A as of March 2024'!A:L,12,FALSE)</f>
        <v>No</v>
      </c>
      <c r="I1546" s="9" t="str">
        <f>VLOOKUP(B1546,'Table A as of March 2024'!A:M,13,FALSE)</f>
        <v>R</v>
      </c>
      <c r="J1546" t="str">
        <f>VLOOKUP(B1546,'Table A as of March 2024'!A:O,15,FALSE)</f>
        <v>R</v>
      </c>
      <c r="K1546" t="str">
        <f>VLOOKUP(G1546,'ACFR Class Vlookup'!A:B,2,FALSE)</f>
        <v>Governmental</v>
      </c>
      <c r="L1546" s="1" t="str">
        <f>VLOOKUP(D1546,'Fund Information'!A:F,6,FALSE)</f>
        <v>This fund accounts for Federal funds.</v>
      </c>
      <c r="M1546" s="6" t="str">
        <f t="shared" si="266"/>
        <v>N/A</v>
      </c>
      <c r="N1546" s="6" t="s">
        <v>2886</v>
      </c>
      <c r="O1546" s="6" t="str">
        <f t="shared" si="267"/>
        <v>N/A</v>
      </c>
      <c r="P1546" s="5" t="s">
        <v>2886</v>
      </c>
      <c r="Q1546" s="6" t="str">
        <f t="shared" si="268"/>
        <v>N/A</v>
      </c>
      <c r="R1546" s="7" t="str">
        <f t="shared" si="269"/>
        <v>Yes</v>
      </c>
      <c r="S1546" s="5" t="str">
        <f t="shared" si="270"/>
        <v>Answer Required</v>
      </c>
      <c r="T1546" s="6" t="str">
        <f t="shared" si="271"/>
        <v>N/A</v>
      </c>
      <c r="U1546" s="7" t="str">
        <f t="shared" si="272"/>
        <v>No</v>
      </c>
      <c r="V1546" s="5" t="str">
        <f t="shared" si="273"/>
        <v>Answer Required</v>
      </c>
      <c r="W1546" s="6" t="str">
        <f t="shared" si="274"/>
        <v>N/A</v>
      </c>
      <c r="X1546" s="5" t="s">
        <v>2886</v>
      </c>
    </row>
    <row r="1547" spans="1:24" ht="165" x14ac:dyDescent="0.25">
      <c r="A1547" s="77">
        <f>VLOOKUP(C1547,'BU and Control BU Listing'!A:E,5,FALSE)</f>
        <v>26200</v>
      </c>
      <c r="B1547" s="80" t="s">
        <v>6013</v>
      </c>
      <c r="C1547" s="22" t="str">
        <f t="shared" si="264"/>
        <v>75100</v>
      </c>
      <c r="D1547" s="22" t="str">
        <f t="shared" si="265"/>
        <v>10110</v>
      </c>
      <c r="E1547" s="21" t="str">
        <f>VLOOKUP(B1547,'Table A as of March 2024'!A:G,7,FALSE)</f>
        <v>Dept for Deaf &amp; Hard-of-Hearng</v>
      </c>
      <c r="F1547" s="21" t="str">
        <f>VLOOKUP(B1547,'Table A as of March 2024'!A:H,8,FALSE)</f>
        <v>CARESActRlfFd–General-COVID-19</v>
      </c>
      <c r="G1547" s="11" t="str">
        <f>VLOOKUP(B1547,'Table A as of March 2024'!A:I,9,FALSE)</f>
        <v>120</v>
      </c>
      <c r="H1547" t="str">
        <f>VLOOKUP(B1547,'Table A as of March 2024'!A:L,12,FALSE)</f>
        <v>No</v>
      </c>
      <c r="I1547" s="9" t="str">
        <f>VLOOKUP(B1547,'Table A as of March 2024'!A:M,13,FALSE)</f>
        <v>V</v>
      </c>
      <c r="J1547" t="str">
        <f>VLOOKUP(B1547,'Table A as of March 2024'!A:O,15,FALSE)</f>
        <v>R</v>
      </c>
      <c r="K1547" t="str">
        <f>VLOOKUP(G1547,'ACFR Class Vlookup'!A:B,2,FALSE)</f>
        <v>Governmental</v>
      </c>
      <c r="L1547" s="1" t="str">
        <f>VLOOKUP(D1547,'Fund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547" s="6" t="str">
        <f t="shared" si="266"/>
        <v>N/A</v>
      </c>
      <c r="N1547" s="6" t="s">
        <v>2886</v>
      </c>
      <c r="O1547" s="6" t="str">
        <f t="shared" si="267"/>
        <v>N/A</v>
      </c>
      <c r="P1547" s="5" t="s">
        <v>2886</v>
      </c>
      <c r="Q1547" s="6" t="str">
        <f t="shared" si="268"/>
        <v>N/A</v>
      </c>
      <c r="R1547" s="7" t="str">
        <f t="shared" si="269"/>
        <v>Yes</v>
      </c>
      <c r="S1547" s="5" t="str">
        <f t="shared" si="270"/>
        <v>Answer Required</v>
      </c>
      <c r="T1547" s="6" t="str">
        <f t="shared" si="271"/>
        <v>N/A</v>
      </c>
      <c r="U1547" s="7" t="str">
        <f t="shared" si="272"/>
        <v>No</v>
      </c>
      <c r="V1547" s="5" t="str">
        <f t="shared" si="273"/>
        <v>Answer Required</v>
      </c>
      <c r="W1547" s="6" t="str">
        <f t="shared" si="274"/>
        <v>N/A</v>
      </c>
      <c r="X1547" s="5" t="s">
        <v>2886</v>
      </c>
    </row>
    <row r="1548" spans="1:24" x14ac:dyDescent="0.25">
      <c r="A1548" s="77">
        <f>VLOOKUP(C1548,'BU and Control BU Listing'!A:E,5,FALSE)</f>
        <v>70100</v>
      </c>
      <c r="B1548" s="80" t="s">
        <v>4862</v>
      </c>
      <c r="C1548" s="22" t="str">
        <f t="shared" si="264"/>
        <v>75200</v>
      </c>
      <c r="D1548" s="22" t="str">
        <f t="shared" si="265"/>
        <v>01000</v>
      </c>
      <c r="E1548" s="21" t="str">
        <f>VLOOKUP(B1548,'Table A as of March 2024'!A:G,7,FALSE)</f>
        <v>State Farm Complex</v>
      </c>
      <c r="F1548" s="21" t="str">
        <f>VLOOKUP(B1548,'Table A as of March 2024'!A:H,8,FALSE)</f>
        <v>General Fund</v>
      </c>
      <c r="G1548" s="11" t="str">
        <f>VLOOKUP(B1548,'Table A as of March 2024'!A:I,9,FALSE)</f>
        <v>100</v>
      </c>
      <c r="H1548" t="str">
        <f>VLOOKUP(B1548,'Table A as of March 2024'!A:L,12,FALSE)</f>
        <v>No</v>
      </c>
      <c r="I1548" s="9" t="str">
        <f>VLOOKUP(B1548,'Table A as of March 2024'!A:M,13,FALSE)</f>
        <v>G</v>
      </c>
      <c r="J1548" t="str">
        <f>VLOOKUP(B1548,'Table A as of March 2024'!A:O,15,FALSE)</f>
        <v>U</v>
      </c>
      <c r="K1548" t="str">
        <f>VLOOKUP(G1548,'ACFR Class Vlookup'!A:B,2,FALSE)</f>
        <v>Governmental</v>
      </c>
      <c r="L1548" s="1" t="str">
        <f>VLOOKUP(D1548,'Fund Information'!A:F,6,FALSE)</f>
        <v>General Fund</v>
      </c>
      <c r="M1548" s="6" t="str">
        <f t="shared" si="266"/>
        <v>N/A</v>
      </c>
      <c r="N1548" s="6" t="s">
        <v>2886</v>
      </c>
      <c r="O1548" s="6" t="str">
        <f t="shared" si="267"/>
        <v>N/A</v>
      </c>
      <c r="P1548" s="5" t="s">
        <v>2886</v>
      </c>
      <c r="Q1548" s="6" t="str">
        <f t="shared" si="268"/>
        <v>N/A</v>
      </c>
      <c r="R1548" s="7" t="str">
        <f t="shared" si="269"/>
        <v>No</v>
      </c>
      <c r="S1548" s="5" t="str">
        <f t="shared" si="270"/>
        <v>Answer Required</v>
      </c>
      <c r="T1548" s="6" t="str">
        <f t="shared" si="271"/>
        <v>N/A</v>
      </c>
      <c r="U1548" s="7" t="str">
        <f t="shared" si="272"/>
        <v>No</v>
      </c>
      <c r="V1548" s="5" t="str">
        <f t="shared" si="273"/>
        <v>Answer Required</v>
      </c>
      <c r="W1548" s="6" t="str">
        <f t="shared" si="274"/>
        <v>N/A</v>
      </c>
      <c r="X1548" s="5" t="s">
        <v>2886</v>
      </c>
    </row>
    <row r="1549" spans="1:24" ht="60" x14ac:dyDescent="0.25">
      <c r="A1549" s="77">
        <f>VLOOKUP(C1549,'BU and Control BU Listing'!A:E,5,FALSE)</f>
        <v>70100</v>
      </c>
      <c r="B1549" s="80" t="s">
        <v>4863</v>
      </c>
      <c r="C1549" s="22" t="str">
        <f t="shared" si="264"/>
        <v>75200</v>
      </c>
      <c r="D1549" s="22" t="str">
        <f t="shared" si="265"/>
        <v>02460</v>
      </c>
      <c r="E1549" s="21" t="str">
        <f>VLOOKUP(B1549,'Table A as of March 2024'!A:G,7,FALSE)</f>
        <v>State Farm Complex</v>
      </c>
      <c r="F1549" s="21" t="str">
        <f>VLOOKUP(B1549,'Table A as of March 2024'!A:H,8,FALSE)</f>
        <v>Disaster Recovery Fund</v>
      </c>
      <c r="G1549" s="11" t="str">
        <f>VLOOKUP(B1549,'Table A as of March 2024'!A:I,9,FALSE)</f>
        <v>100</v>
      </c>
      <c r="H1549" t="str">
        <f>VLOOKUP(B1549,'Table A as of March 2024'!A:L,12,FALSE)</f>
        <v>No</v>
      </c>
      <c r="I1549" s="9" t="str">
        <f>VLOOKUP(B1549,'Table A as of March 2024'!A:M,13,FALSE)</f>
        <v>U</v>
      </c>
      <c r="J1549" t="str">
        <f>VLOOKUP(B1549,'Table A as of March 2024'!A:O,15,FALSE)</f>
        <v>A</v>
      </c>
      <c r="K1549" t="str">
        <f>VLOOKUP(G1549,'ACFR Class Vlookup'!A:B,2,FALSE)</f>
        <v>Governmental</v>
      </c>
      <c r="L1549" s="1" t="str">
        <f>VLOOKUP(D1549,'Fund Information'!A:F,6,FALSE)</f>
        <v>Per COV § 44-146.18.1, this fund accounts for General Fund Sum Sufficient Appropriations.  Funds are used when the Governor declares a "state of emergency"; can be used for anything related to the state of emergency.</v>
      </c>
      <c r="M1549" s="6" t="str">
        <f t="shared" si="266"/>
        <v>N/A</v>
      </c>
      <c r="N1549" s="6" t="s">
        <v>2886</v>
      </c>
      <c r="O1549" s="6" t="str">
        <f t="shared" si="267"/>
        <v>N/A</v>
      </c>
      <c r="P1549" s="5" t="s">
        <v>2886</v>
      </c>
      <c r="Q1549" s="6" t="str">
        <f t="shared" si="268"/>
        <v>N/A</v>
      </c>
      <c r="R1549" s="7" t="str">
        <f t="shared" si="269"/>
        <v>No</v>
      </c>
      <c r="S1549" s="5" t="str">
        <f t="shared" si="270"/>
        <v>Answer Required</v>
      </c>
      <c r="T1549" s="6" t="str">
        <f t="shared" si="271"/>
        <v>N/A</v>
      </c>
      <c r="U1549" s="7" t="str">
        <f t="shared" si="272"/>
        <v>No</v>
      </c>
      <c r="V1549" s="5" t="str">
        <f t="shared" si="273"/>
        <v>Answer Required</v>
      </c>
      <c r="W1549" s="6" t="str">
        <f t="shared" si="274"/>
        <v>N/A</v>
      </c>
      <c r="X1549" s="5" t="s">
        <v>2886</v>
      </c>
    </row>
    <row r="1550" spans="1:24" ht="30" x14ac:dyDescent="0.25">
      <c r="A1550" s="77">
        <f>VLOOKUP(C1550,'BU and Control BU Listing'!A:E,5,FALSE)</f>
        <v>70100</v>
      </c>
      <c r="B1550" s="80" t="s">
        <v>4864</v>
      </c>
      <c r="C1550" s="22" t="str">
        <f t="shared" si="264"/>
        <v>75200</v>
      </c>
      <c r="D1550" s="22" t="str">
        <f t="shared" si="265"/>
        <v>02710</v>
      </c>
      <c r="E1550" s="21" t="str">
        <f>VLOOKUP(B1550,'Table A as of March 2024'!A:G,7,FALSE)</f>
        <v>State Farm Complex</v>
      </c>
      <c r="F1550" s="21" t="str">
        <f>VLOOKUP(B1550,'Table A as of March 2024'!A:H,8,FALSE)</f>
        <v>Central Garage Pool Vehicles</v>
      </c>
      <c r="G1550" s="11" t="str">
        <f>VLOOKUP(B1550,'Table A as of March 2024'!A:I,9,FALSE)</f>
        <v>100</v>
      </c>
      <c r="H1550" t="str">
        <f>VLOOKUP(B1550,'Table A as of March 2024'!A:L,12,FALSE)</f>
        <v>No</v>
      </c>
      <c r="I1550" s="9" t="str">
        <f>VLOOKUP(B1550,'Table A as of March 2024'!A:M,13,FALSE)</f>
        <v>U</v>
      </c>
      <c r="J1550" t="str">
        <f>VLOOKUP(B1550,'Table A as of March 2024'!A:O,15,FALSE)</f>
        <v>A</v>
      </c>
      <c r="K1550" t="str">
        <f>VLOOKUP(G1550,'ACFR Class Vlookup'!A:B,2,FALSE)</f>
        <v>Governmental</v>
      </c>
      <c r="L1550" s="1" t="str">
        <f>VLOOKUP(D1550,'Fund Information'!A:F,6,FALSE)</f>
        <v>State Central Garage Pool Vehicles - Accounts for fees paid for use of state vehicles.</v>
      </c>
      <c r="M1550" s="6" t="str">
        <f t="shared" si="266"/>
        <v>N/A</v>
      </c>
      <c r="N1550" s="6" t="s">
        <v>2886</v>
      </c>
      <c r="O1550" s="6" t="str">
        <f t="shared" si="267"/>
        <v>N/A</v>
      </c>
      <c r="P1550" s="5" t="s">
        <v>2886</v>
      </c>
      <c r="Q1550" s="6" t="str">
        <f t="shared" si="268"/>
        <v>N/A</v>
      </c>
      <c r="R1550" s="7" t="str">
        <f t="shared" si="269"/>
        <v>No</v>
      </c>
      <c r="S1550" s="5" t="str">
        <f t="shared" si="270"/>
        <v>Answer Required</v>
      </c>
      <c r="T1550" s="6" t="str">
        <f t="shared" si="271"/>
        <v>N/A</v>
      </c>
      <c r="U1550" s="7" t="str">
        <f t="shared" si="272"/>
        <v>No</v>
      </c>
      <c r="V1550" s="5" t="str">
        <f t="shared" si="273"/>
        <v>Answer Required</v>
      </c>
      <c r="W1550" s="6" t="str">
        <f t="shared" si="274"/>
        <v>N/A</v>
      </c>
      <c r="X1550" s="5" t="s">
        <v>2886</v>
      </c>
    </row>
    <row r="1551" spans="1:24" x14ac:dyDescent="0.25">
      <c r="A1551" s="77">
        <f>VLOOKUP(C1551,'BU and Control BU Listing'!A:E,5,FALSE)</f>
        <v>70100</v>
      </c>
      <c r="B1551" s="80" t="s">
        <v>4865</v>
      </c>
      <c r="C1551" s="22" t="str">
        <f t="shared" si="264"/>
        <v>75200</v>
      </c>
      <c r="D1551" s="22" t="str">
        <f t="shared" si="265"/>
        <v>02840</v>
      </c>
      <c r="E1551" s="21" t="str">
        <f>VLOOKUP(B1551,'Table A as of March 2024'!A:G,7,FALSE)</f>
        <v>State Farm Complex</v>
      </c>
      <c r="F1551" s="21" t="str">
        <f>VLOOKUP(B1551,'Table A as of March 2024'!A:H,8,FALSE)</f>
        <v>Recycl Mtrl Sales-Gen/NonHE</v>
      </c>
      <c r="G1551" s="11" t="str">
        <f>VLOOKUP(B1551,'Table A as of March 2024'!A:I,9,FALSE)</f>
        <v>100</v>
      </c>
      <c r="H1551" t="str">
        <f>VLOOKUP(B1551,'Table A as of March 2024'!A:L,12,FALSE)</f>
        <v>No</v>
      </c>
      <c r="I1551" s="9" t="str">
        <f>VLOOKUP(B1551,'Table A as of March 2024'!A:M,13,FALSE)</f>
        <v>U</v>
      </c>
      <c r="J1551" t="str">
        <f>VLOOKUP(B1551,'Table A as of March 2024'!A:O,15,FALSE)</f>
        <v>A</v>
      </c>
      <c r="K1551" t="str">
        <f>VLOOKUP(G1551,'ACFR Class Vlookup'!A:B,2,FALSE)</f>
        <v>Governmental</v>
      </c>
      <c r="L1551" s="1" t="str">
        <f>VLOOKUP(D1551,'Fund Information'!A:F,6,FALSE)</f>
        <v>Accounts for recyclable material sales.</v>
      </c>
      <c r="M1551" s="6" t="str">
        <f t="shared" si="266"/>
        <v>N/A</v>
      </c>
      <c r="N1551" s="6" t="s">
        <v>2886</v>
      </c>
      <c r="O1551" s="6" t="str">
        <f t="shared" si="267"/>
        <v>N/A</v>
      </c>
      <c r="P1551" s="5" t="s">
        <v>2886</v>
      </c>
      <c r="Q1551" s="6" t="str">
        <f t="shared" si="268"/>
        <v>N/A</v>
      </c>
      <c r="R1551" s="7" t="str">
        <f t="shared" si="269"/>
        <v>No</v>
      </c>
      <c r="S1551" s="5" t="str">
        <f t="shared" si="270"/>
        <v>Answer Required</v>
      </c>
      <c r="T1551" s="6" t="str">
        <f t="shared" si="271"/>
        <v>N/A</v>
      </c>
      <c r="U1551" s="7" t="str">
        <f t="shared" si="272"/>
        <v>No</v>
      </c>
      <c r="V1551" s="5" t="str">
        <f t="shared" si="273"/>
        <v>Answer Required</v>
      </c>
      <c r="W1551" s="6" t="str">
        <f t="shared" si="274"/>
        <v>N/A</v>
      </c>
      <c r="X1551" s="5" t="s">
        <v>2886</v>
      </c>
    </row>
    <row r="1552" spans="1:24" ht="30" x14ac:dyDescent="0.25">
      <c r="A1552" s="77">
        <f>VLOOKUP(C1552,'BU and Control BU Listing'!A:E,5,FALSE)</f>
        <v>70100</v>
      </c>
      <c r="B1552" s="80" t="s">
        <v>4866</v>
      </c>
      <c r="C1552" s="22" t="str">
        <f t="shared" si="264"/>
        <v>75200</v>
      </c>
      <c r="D1552" s="22" t="str">
        <f t="shared" si="265"/>
        <v>02870</v>
      </c>
      <c r="E1552" s="21" t="str">
        <f>VLOOKUP(B1552,'Table A as of March 2024'!A:G,7,FALSE)</f>
        <v>State Farm Complex</v>
      </c>
      <c r="F1552" s="21" t="str">
        <f>VLOOKUP(B1552,'Table A as of March 2024'!A:H,8,FALSE)</f>
        <v>Surp Suppy/Equip Sale-GF-NonHE</v>
      </c>
      <c r="G1552" s="11" t="str">
        <f>VLOOKUP(B1552,'Table A as of March 2024'!A:I,9,FALSE)</f>
        <v>100</v>
      </c>
      <c r="H1552" t="str">
        <f>VLOOKUP(B1552,'Table A as of March 2024'!A:L,12,FALSE)</f>
        <v>No</v>
      </c>
      <c r="I1552" s="9" t="str">
        <f>VLOOKUP(B1552,'Table A as of March 2024'!A:M,13,FALSE)</f>
        <v>U</v>
      </c>
      <c r="J1552" t="str">
        <f>VLOOKUP(B1552,'Table A as of March 2024'!A:O,15,FALSE)</f>
        <v>A</v>
      </c>
      <c r="K1552" t="str">
        <f>VLOOKUP(G1552,'ACFR Class Vlookup'!A:B,2,FALSE)</f>
        <v>Governmental</v>
      </c>
      <c r="L1552" s="1" t="str">
        <f>VLOOKUP(D1552,'Fund Information'!A:F,6,FALSE)</f>
        <v>Accounts for sale of surplus supplies and equipment purchased with General Funds for Non Higher Ed agencies.</v>
      </c>
      <c r="M1552" s="6" t="str">
        <f t="shared" si="266"/>
        <v>N/A</v>
      </c>
      <c r="N1552" s="6" t="s">
        <v>2886</v>
      </c>
      <c r="O1552" s="6" t="str">
        <f t="shared" si="267"/>
        <v>N/A</v>
      </c>
      <c r="P1552" s="5" t="s">
        <v>2886</v>
      </c>
      <c r="Q1552" s="6" t="str">
        <f t="shared" si="268"/>
        <v>N/A</v>
      </c>
      <c r="R1552" s="7" t="str">
        <f t="shared" si="269"/>
        <v>No</v>
      </c>
      <c r="S1552" s="5" t="str">
        <f t="shared" si="270"/>
        <v>Answer Required</v>
      </c>
      <c r="T1552" s="6" t="str">
        <f t="shared" si="271"/>
        <v>N/A</v>
      </c>
      <c r="U1552" s="7" t="str">
        <f t="shared" si="272"/>
        <v>No</v>
      </c>
      <c r="V1552" s="5" t="str">
        <f t="shared" si="273"/>
        <v>Answer Required</v>
      </c>
      <c r="W1552" s="6" t="str">
        <f t="shared" si="274"/>
        <v>N/A</v>
      </c>
      <c r="X1552" s="5" t="s">
        <v>2886</v>
      </c>
    </row>
    <row r="1553" spans="1:24" ht="30" x14ac:dyDescent="0.25">
      <c r="A1553" s="77">
        <f>VLOOKUP(C1553,'BU and Control BU Listing'!A:E,5,FALSE)</f>
        <v>70100</v>
      </c>
      <c r="B1553" s="80" t="s">
        <v>4867</v>
      </c>
      <c r="C1553" s="22" t="str">
        <f t="shared" si="264"/>
        <v>75200</v>
      </c>
      <c r="D1553" s="22" t="str">
        <f t="shared" si="265"/>
        <v>02900</v>
      </c>
      <c r="E1553" s="21" t="str">
        <f>VLOOKUP(B1553,'Table A as of March 2024'!A:G,7,FALSE)</f>
        <v>State Farm Complex</v>
      </c>
      <c r="F1553" s="21" t="str">
        <f>VLOOKUP(B1553,'Table A as of March 2024'!A:H,8,FALSE)</f>
        <v>Insurance Recovery</v>
      </c>
      <c r="G1553" s="11" t="str">
        <f>VLOOKUP(B1553,'Table A as of March 2024'!A:I,9,FALSE)</f>
        <v>105</v>
      </c>
      <c r="H1553" t="str">
        <f>VLOOKUP(B1553,'Table A as of March 2024'!A:L,12,FALSE)</f>
        <v>No</v>
      </c>
      <c r="I1553" s="9" t="str">
        <f>VLOOKUP(B1553,'Table A as of March 2024'!A:M,13,FALSE)</f>
        <v>U</v>
      </c>
      <c r="J1553" t="str">
        <f>VLOOKUP(B1553,'Table A as of March 2024'!A:O,15,FALSE)</f>
        <v>C</v>
      </c>
      <c r="K1553" t="str">
        <f>VLOOKUP(G1553,'ACFR Class Vlookup'!A:B,2,FALSE)</f>
        <v>Governmental</v>
      </c>
      <c r="L1553" s="1" t="str">
        <f>VLOOKUP(D1553,'Fund Information'!A:F,6,FALSE)</f>
        <v>Accounts for insurance proceeds received when an insured item is damaged.</v>
      </c>
      <c r="M1553" s="6" t="str">
        <f t="shared" si="266"/>
        <v>N/A</v>
      </c>
      <c r="N1553" s="6" t="s">
        <v>2886</v>
      </c>
      <c r="O1553" s="6" t="str">
        <f t="shared" si="267"/>
        <v>N/A</v>
      </c>
      <c r="P1553" s="5" t="s">
        <v>2886</v>
      </c>
      <c r="Q1553" s="6" t="str">
        <f t="shared" si="268"/>
        <v>N/A</v>
      </c>
      <c r="R1553" s="7" t="str">
        <f t="shared" si="269"/>
        <v>No</v>
      </c>
      <c r="S1553" s="5" t="str">
        <f t="shared" si="270"/>
        <v>Answer Required</v>
      </c>
      <c r="T1553" s="6" t="str">
        <f t="shared" si="271"/>
        <v>N/A</v>
      </c>
      <c r="U1553" s="7" t="str">
        <f t="shared" si="272"/>
        <v>Yes</v>
      </c>
      <c r="V1553" s="5" t="str">
        <f t="shared" si="273"/>
        <v>Answer Required</v>
      </c>
      <c r="W1553" s="6" t="str">
        <f t="shared" si="274"/>
        <v>N/A</v>
      </c>
      <c r="X1553" s="5" t="s">
        <v>2886</v>
      </c>
    </row>
    <row r="1554" spans="1:24" x14ac:dyDescent="0.25">
      <c r="A1554" s="77">
        <f>VLOOKUP(C1554,'BU and Control BU Listing'!A:E,5,FALSE)</f>
        <v>70100</v>
      </c>
      <c r="B1554" s="80" t="s">
        <v>4868</v>
      </c>
      <c r="C1554" s="22" t="str">
        <f t="shared" si="264"/>
        <v>75200</v>
      </c>
      <c r="D1554" s="22" t="str">
        <f t="shared" si="265"/>
        <v>10000</v>
      </c>
      <c r="E1554" s="21" t="str">
        <f>VLOOKUP(B1554,'Table A as of March 2024'!A:G,7,FALSE)</f>
        <v>State Farm Complex</v>
      </c>
      <c r="F1554" s="21" t="str">
        <f>VLOOKUP(B1554,'Table A as of March 2024'!A:H,8,FALSE)</f>
        <v>Federal Trust</v>
      </c>
      <c r="G1554" s="11" t="str">
        <f>VLOOKUP(B1554,'Table A as of March 2024'!A:I,9,FALSE)</f>
        <v>120</v>
      </c>
      <c r="H1554" t="str">
        <f>VLOOKUP(B1554,'Table A as of March 2024'!A:L,12,FALSE)</f>
        <v>No</v>
      </c>
      <c r="I1554" s="9" t="str">
        <f>VLOOKUP(B1554,'Table A as of March 2024'!A:M,13,FALSE)</f>
        <v>R</v>
      </c>
      <c r="J1554" t="str">
        <f>VLOOKUP(B1554,'Table A as of March 2024'!A:O,15,FALSE)</f>
        <v>R</v>
      </c>
      <c r="K1554" t="str">
        <f>VLOOKUP(G1554,'ACFR Class Vlookup'!A:B,2,FALSE)</f>
        <v>Governmental</v>
      </c>
      <c r="L1554" s="1" t="str">
        <f>VLOOKUP(D1554,'Fund Information'!A:F,6,FALSE)</f>
        <v>This fund accounts for Federal funds.</v>
      </c>
      <c r="M1554" s="6" t="str">
        <f t="shared" si="266"/>
        <v>N/A</v>
      </c>
      <c r="N1554" s="6" t="s">
        <v>2886</v>
      </c>
      <c r="O1554" s="6" t="str">
        <f t="shared" si="267"/>
        <v>N/A</v>
      </c>
      <c r="P1554" s="5" t="s">
        <v>2886</v>
      </c>
      <c r="Q1554" s="6" t="str">
        <f t="shared" si="268"/>
        <v>N/A</v>
      </c>
      <c r="R1554" s="7" t="str">
        <f t="shared" si="269"/>
        <v>Yes</v>
      </c>
      <c r="S1554" s="5" t="str">
        <f t="shared" si="270"/>
        <v>Answer Required</v>
      </c>
      <c r="T1554" s="6" t="str">
        <f t="shared" si="271"/>
        <v>N/A</v>
      </c>
      <c r="U1554" s="7" t="str">
        <f t="shared" si="272"/>
        <v>No</v>
      </c>
      <c r="V1554" s="5" t="str">
        <f t="shared" si="273"/>
        <v>Answer Required</v>
      </c>
      <c r="W1554" s="6" t="str">
        <f t="shared" si="274"/>
        <v>N/A</v>
      </c>
      <c r="X1554" s="5" t="s">
        <v>2886</v>
      </c>
    </row>
    <row r="1555" spans="1:24" x14ac:dyDescent="0.25">
      <c r="A1555" s="77">
        <f>VLOOKUP(C1555,'BU and Control BU Listing'!A:E,5,FALSE)</f>
        <v>70100</v>
      </c>
      <c r="B1555" s="80" t="s">
        <v>4870</v>
      </c>
      <c r="C1555" s="22" t="str">
        <f t="shared" si="264"/>
        <v>75300</v>
      </c>
      <c r="D1555" s="22" t="str">
        <f t="shared" si="265"/>
        <v>01000</v>
      </c>
      <c r="E1555" s="21" t="str">
        <f>VLOOKUP(B1555,'Table A as of March 2024'!A:G,7,FALSE)</f>
        <v>Deerfield Correctional Center</v>
      </c>
      <c r="F1555" s="21" t="str">
        <f>VLOOKUP(B1555,'Table A as of March 2024'!A:H,8,FALSE)</f>
        <v>General Fund</v>
      </c>
      <c r="G1555" s="11" t="str">
        <f>VLOOKUP(B1555,'Table A as of March 2024'!A:I,9,FALSE)</f>
        <v>100</v>
      </c>
      <c r="H1555" t="str">
        <f>VLOOKUP(B1555,'Table A as of March 2024'!A:L,12,FALSE)</f>
        <v>No</v>
      </c>
      <c r="I1555" s="9" t="str">
        <f>VLOOKUP(B1555,'Table A as of March 2024'!A:M,13,FALSE)</f>
        <v>G</v>
      </c>
      <c r="J1555" t="str">
        <f>VLOOKUP(B1555,'Table A as of March 2024'!A:O,15,FALSE)</f>
        <v>U</v>
      </c>
      <c r="K1555" t="str">
        <f>VLOOKUP(G1555,'ACFR Class Vlookup'!A:B,2,FALSE)</f>
        <v>Governmental</v>
      </c>
      <c r="L1555" s="1" t="str">
        <f>VLOOKUP(D1555,'Fund Information'!A:F,6,FALSE)</f>
        <v>General Fund</v>
      </c>
      <c r="M1555" s="6" t="str">
        <f t="shared" si="266"/>
        <v>N/A</v>
      </c>
      <c r="N1555" s="6" t="s">
        <v>2886</v>
      </c>
      <c r="O1555" s="6" t="str">
        <f t="shared" si="267"/>
        <v>N/A</v>
      </c>
      <c r="P1555" s="5" t="s">
        <v>2886</v>
      </c>
      <c r="Q1555" s="6" t="str">
        <f t="shared" si="268"/>
        <v>N/A</v>
      </c>
      <c r="R1555" s="7" t="str">
        <f t="shared" si="269"/>
        <v>No</v>
      </c>
      <c r="S1555" s="5" t="str">
        <f t="shared" si="270"/>
        <v>Answer Required</v>
      </c>
      <c r="T1555" s="6" t="str">
        <f t="shared" si="271"/>
        <v>N/A</v>
      </c>
      <c r="U1555" s="7" t="str">
        <f t="shared" si="272"/>
        <v>No</v>
      </c>
      <c r="V1555" s="5" t="str">
        <f t="shared" si="273"/>
        <v>Answer Required</v>
      </c>
      <c r="W1555" s="6" t="str">
        <f t="shared" si="274"/>
        <v>N/A</v>
      </c>
      <c r="X1555" s="5" t="s">
        <v>2886</v>
      </c>
    </row>
    <row r="1556" spans="1:24" ht="60" x14ac:dyDescent="0.25">
      <c r="A1556" s="77">
        <f>VLOOKUP(C1556,'BU and Control BU Listing'!A:E,5,FALSE)</f>
        <v>70100</v>
      </c>
      <c r="B1556" s="80" t="s">
        <v>4871</v>
      </c>
      <c r="C1556" s="22" t="str">
        <f t="shared" si="264"/>
        <v>75300</v>
      </c>
      <c r="D1556" s="22" t="str">
        <f t="shared" si="265"/>
        <v>02460</v>
      </c>
      <c r="E1556" s="21" t="str">
        <f>VLOOKUP(B1556,'Table A as of March 2024'!A:G,7,FALSE)</f>
        <v>Deerfield Correctional Center</v>
      </c>
      <c r="F1556" s="21" t="str">
        <f>VLOOKUP(B1556,'Table A as of March 2024'!A:H,8,FALSE)</f>
        <v>Disaster Recovery Fund</v>
      </c>
      <c r="G1556" s="11" t="str">
        <f>VLOOKUP(B1556,'Table A as of March 2024'!A:I,9,FALSE)</f>
        <v>100</v>
      </c>
      <c r="H1556" t="str">
        <f>VLOOKUP(B1556,'Table A as of March 2024'!A:L,12,FALSE)</f>
        <v>No</v>
      </c>
      <c r="I1556" s="9" t="str">
        <f>VLOOKUP(B1556,'Table A as of March 2024'!A:M,13,FALSE)</f>
        <v>U</v>
      </c>
      <c r="J1556" t="str">
        <f>VLOOKUP(B1556,'Table A as of March 2024'!A:O,15,FALSE)</f>
        <v>A</v>
      </c>
      <c r="K1556" t="str">
        <f>VLOOKUP(G1556,'ACFR Class Vlookup'!A:B,2,FALSE)</f>
        <v>Governmental</v>
      </c>
      <c r="L1556" s="1" t="str">
        <f>VLOOKUP(D1556,'Fund Information'!A:F,6,FALSE)</f>
        <v>Per COV § 44-146.18.1, this fund accounts for General Fund Sum Sufficient Appropriations.  Funds are used when the Governor declares a "state of emergency"; can be used for anything related to the state of emergency.</v>
      </c>
      <c r="M1556" s="6" t="str">
        <f t="shared" si="266"/>
        <v>N/A</v>
      </c>
      <c r="N1556" s="6" t="s">
        <v>2886</v>
      </c>
      <c r="O1556" s="6" t="str">
        <f t="shared" si="267"/>
        <v>N/A</v>
      </c>
      <c r="P1556" s="5" t="s">
        <v>2886</v>
      </c>
      <c r="Q1556" s="6" t="str">
        <f t="shared" si="268"/>
        <v>N/A</v>
      </c>
      <c r="R1556" s="7" t="str">
        <f t="shared" si="269"/>
        <v>No</v>
      </c>
      <c r="S1556" s="5" t="str">
        <f t="shared" si="270"/>
        <v>Answer Required</v>
      </c>
      <c r="T1556" s="6" t="str">
        <f t="shared" si="271"/>
        <v>N/A</v>
      </c>
      <c r="U1556" s="7" t="str">
        <f t="shared" si="272"/>
        <v>No</v>
      </c>
      <c r="V1556" s="5" t="str">
        <f t="shared" si="273"/>
        <v>Answer Required</v>
      </c>
      <c r="W1556" s="6" t="str">
        <f t="shared" si="274"/>
        <v>N/A</v>
      </c>
      <c r="X1556" s="5" t="s">
        <v>2886</v>
      </c>
    </row>
    <row r="1557" spans="1:24" ht="30" x14ac:dyDescent="0.25">
      <c r="A1557" s="77">
        <f>VLOOKUP(C1557,'BU and Control BU Listing'!A:E,5,FALSE)</f>
        <v>70100</v>
      </c>
      <c r="B1557" s="80" t="s">
        <v>4872</v>
      </c>
      <c r="C1557" s="22" t="str">
        <f t="shared" si="264"/>
        <v>75300</v>
      </c>
      <c r="D1557" s="22" t="str">
        <f t="shared" si="265"/>
        <v>02710</v>
      </c>
      <c r="E1557" s="21" t="str">
        <f>VLOOKUP(B1557,'Table A as of March 2024'!A:G,7,FALSE)</f>
        <v>Deerfield Correctional Center</v>
      </c>
      <c r="F1557" s="21" t="str">
        <f>VLOOKUP(B1557,'Table A as of March 2024'!A:H,8,FALSE)</f>
        <v>Central Garage Pool Vehicles</v>
      </c>
      <c r="G1557" s="11" t="str">
        <f>VLOOKUP(B1557,'Table A as of March 2024'!A:I,9,FALSE)</f>
        <v>100</v>
      </c>
      <c r="H1557" t="str">
        <f>VLOOKUP(B1557,'Table A as of March 2024'!A:L,12,FALSE)</f>
        <v>No</v>
      </c>
      <c r="I1557" s="9" t="str">
        <f>VLOOKUP(B1557,'Table A as of March 2024'!A:M,13,FALSE)</f>
        <v>U</v>
      </c>
      <c r="J1557" t="str">
        <f>VLOOKUP(B1557,'Table A as of March 2024'!A:O,15,FALSE)</f>
        <v>A</v>
      </c>
      <c r="K1557" t="str">
        <f>VLOOKUP(G1557,'ACFR Class Vlookup'!A:B,2,FALSE)</f>
        <v>Governmental</v>
      </c>
      <c r="L1557" s="1" t="str">
        <f>VLOOKUP(D1557,'Fund Information'!A:F,6,FALSE)</f>
        <v>State Central Garage Pool Vehicles - Accounts for fees paid for use of state vehicles.</v>
      </c>
      <c r="M1557" s="6" t="str">
        <f t="shared" si="266"/>
        <v>N/A</v>
      </c>
      <c r="N1557" s="6" t="s">
        <v>2886</v>
      </c>
      <c r="O1557" s="6" t="str">
        <f t="shared" si="267"/>
        <v>N/A</v>
      </c>
      <c r="P1557" s="5" t="s">
        <v>2886</v>
      </c>
      <c r="Q1557" s="6" t="str">
        <f t="shared" si="268"/>
        <v>N/A</v>
      </c>
      <c r="R1557" s="7" t="str">
        <f t="shared" si="269"/>
        <v>No</v>
      </c>
      <c r="S1557" s="5" t="str">
        <f t="shared" si="270"/>
        <v>Answer Required</v>
      </c>
      <c r="T1557" s="6" t="str">
        <f t="shared" si="271"/>
        <v>N/A</v>
      </c>
      <c r="U1557" s="7" t="str">
        <f t="shared" si="272"/>
        <v>No</v>
      </c>
      <c r="V1557" s="5" t="str">
        <f t="shared" si="273"/>
        <v>Answer Required</v>
      </c>
      <c r="W1557" s="6" t="str">
        <f t="shared" si="274"/>
        <v>N/A</v>
      </c>
      <c r="X1557" s="5" t="s">
        <v>2886</v>
      </c>
    </row>
    <row r="1558" spans="1:24" x14ac:dyDescent="0.25">
      <c r="A1558" s="77">
        <f>VLOOKUP(C1558,'BU and Control BU Listing'!A:E,5,FALSE)</f>
        <v>70100</v>
      </c>
      <c r="B1558" s="80" t="s">
        <v>4873</v>
      </c>
      <c r="C1558" s="22" t="str">
        <f t="shared" si="264"/>
        <v>75300</v>
      </c>
      <c r="D1558" s="22" t="str">
        <f t="shared" si="265"/>
        <v>02840</v>
      </c>
      <c r="E1558" s="21" t="str">
        <f>VLOOKUP(B1558,'Table A as of March 2024'!A:G,7,FALSE)</f>
        <v>Deerfield Correctional Center</v>
      </c>
      <c r="F1558" s="21" t="str">
        <f>VLOOKUP(B1558,'Table A as of March 2024'!A:H,8,FALSE)</f>
        <v>Recycl Mtrl Sales-Gen/NonHE</v>
      </c>
      <c r="G1558" s="11" t="str">
        <f>VLOOKUP(B1558,'Table A as of March 2024'!A:I,9,FALSE)</f>
        <v>100</v>
      </c>
      <c r="H1558" t="str">
        <f>VLOOKUP(B1558,'Table A as of March 2024'!A:L,12,FALSE)</f>
        <v>No</v>
      </c>
      <c r="I1558" s="9" t="str">
        <f>VLOOKUP(B1558,'Table A as of March 2024'!A:M,13,FALSE)</f>
        <v>U</v>
      </c>
      <c r="J1558" t="str">
        <f>VLOOKUP(B1558,'Table A as of March 2024'!A:O,15,FALSE)</f>
        <v>A</v>
      </c>
      <c r="K1558" t="str">
        <f>VLOOKUP(G1558,'ACFR Class Vlookup'!A:B,2,FALSE)</f>
        <v>Governmental</v>
      </c>
      <c r="L1558" s="1" t="str">
        <f>VLOOKUP(D1558,'Fund Information'!A:F,6,FALSE)</f>
        <v>Accounts for recyclable material sales.</v>
      </c>
      <c r="M1558" s="6" t="str">
        <f t="shared" si="266"/>
        <v>N/A</v>
      </c>
      <c r="N1558" s="6" t="s">
        <v>2886</v>
      </c>
      <c r="O1558" s="6" t="str">
        <f t="shared" si="267"/>
        <v>N/A</v>
      </c>
      <c r="P1558" s="5" t="s">
        <v>2886</v>
      </c>
      <c r="Q1558" s="6" t="str">
        <f t="shared" si="268"/>
        <v>N/A</v>
      </c>
      <c r="R1558" s="7" t="str">
        <f t="shared" si="269"/>
        <v>No</v>
      </c>
      <c r="S1558" s="5" t="str">
        <f t="shared" si="270"/>
        <v>Answer Required</v>
      </c>
      <c r="T1558" s="6" t="str">
        <f t="shared" si="271"/>
        <v>N/A</v>
      </c>
      <c r="U1558" s="7" t="str">
        <f t="shared" si="272"/>
        <v>No</v>
      </c>
      <c r="V1558" s="5" t="str">
        <f t="shared" si="273"/>
        <v>Answer Required</v>
      </c>
      <c r="W1558" s="6" t="str">
        <f t="shared" si="274"/>
        <v>N/A</v>
      </c>
      <c r="X1558" s="5" t="s">
        <v>2886</v>
      </c>
    </row>
    <row r="1559" spans="1:24" ht="30" x14ac:dyDescent="0.25">
      <c r="A1559" s="77">
        <f>VLOOKUP(C1559,'BU and Control BU Listing'!A:E,5,FALSE)</f>
        <v>70100</v>
      </c>
      <c r="B1559" s="80" t="s">
        <v>4874</v>
      </c>
      <c r="C1559" s="22" t="str">
        <f t="shared" si="264"/>
        <v>75300</v>
      </c>
      <c r="D1559" s="22" t="str">
        <f t="shared" si="265"/>
        <v>02870</v>
      </c>
      <c r="E1559" s="21" t="str">
        <f>VLOOKUP(B1559,'Table A as of March 2024'!A:G,7,FALSE)</f>
        <v>Deerfield Correctional Center</v>
      </c>
      <c r="F1559" s="21" t="str">
        <f>VLOOKUP(B1559,'Table A as of March 2024'!A:H,8,FALSE)</f>
        <v>Surp Suppy/Equip Sale-GF-NonHE</v>
      </c>
      <c r="G1559" s="11" t="str">
        <f>VLOOKUP(B1559,'Table A as of March 2024'!A:I,9,FALSE)</f>
        <v>100</v>
      </c>
      <c r="H1559" t="str">
        <f>VLOOKUP(B1559,'Table A as of March 2024'!A:L,12,FALSE)</f>
        <v>No</v>
      </c>
      <c r="I1559" s="9" t="str">
        <f>VLOOKUP(B1559,'Table A as of March 2024'!A:M,13,FALSE)</f>
        <v>U</v>
      </c>
      <c r="J1559" t="str">
        <f>VLOOKUP(B1559,'Table A as of March 2024'!A:O,15,FALSE)</f>
        <v>A</v>
      </c>
      <c r="K1559" t="str">
        <f>VLOOKUP(G1559,'ACFR Class Vlookup'!A:B,2,FALSE)</f>
        <v>Governmental</v>
      </c>
      <c r="L1559" s="1" t="str">
        <f>VLOOKUP(D1559,'Fund Information'!A:F,6,FALSE)</f>
        <v>Accounts for sale of surplus supplies and equipment purchased with General Funds for Non Higher Ed agencies.</v>
      </c>
      <c r="M1559" s="6" t="str">
        <f t="shared" si="266"/>
        <v>N/A</v>
      </c>
      <c r="N1559" s="6" t="s">
        <v>2886</v>
      </c>
      <c r="O1559" s="6" t="str">
        <f t="shared" si="267"/>
        <v>N/A</v>
      </c>
      <c r="P1559" s="5" t="s">
        <v>2886</v>
      </c>
      <c r="Q1559" s="6" t="str">
        <f t="shared" si="268"/>
        <v>N/A</v>
      </c>
      <c r="R1559" s="7" t="str">
        <f t="shared" si="269"/>
        <v>No</v>
      </c>
      <c r="S1559" s="5" t="str">
        <f t="shared" si="270"/>
        <v>Answer Required</v>
      </c>
      <c r="T1559" s="6" t="str">
        <f t="shared" si="271"/>
        <v>N/A</v>
      </c>
      <c r="U1559" s="7" t="str">
        <f t="shared" si="272"/>
        <v>No</v>
      </c>
      <c r="V1559" s="5" t="str">
        <f t="shared" si="273"/>
        <v>Answer Required</v>
      </c>
      <c r="W1559" s="6" t="str">
        <f t="shared" si="274"/>
        <v>N/A</v>
      </c>
      <c r="X1559" s="5" t="s">
        <v>2886</v>
      </c>
    </row>
    <row r="1560" spans="1:24" ht="30" x14ac:dyDescent="0.25">
      <c r="A1560" s="77">
        <f>VLOOKUP(C1560,'BU and Control BU Listing'!A:E,5,FALSE)</f>
        <v>70100</v>
      </c>
      <c r="B1560" s="80" t="s">
        <v>4875</v>
      </c>
      <c r="C1560" s="22" t="str">
        <f t="shared" si="264"/>
        <v>75300</v>
      </c>
      <c r="D1560" s="22" t="str">
        <f t="shared" si="265"/>
        <v>02900</v>
      </c>
      <c r="E1560" s="21" t="str">
        <f>VLOOKUP(B1560,'Table A as of March 2024'!A:G,7,FALSE)</f>
        <v>Deerfield Correctional Center</v>
      </c>
      <c r="F1560" s="21" t="str">
        <f>VLOOKUP(B1560,'Table A as of March 2024'!A:H,8,FALSE)</f>
        <v>Insurance Recovery</v>
      </c>
      <c r="G1560" s="11" t="str">
        <f>VLOOKUP(B1560,'Table A as of March 2024'!A:I,9,FALSE)</f>
        <v>105</v>
      </c>
      <c r="H1560" t="str">
        <f>VLOOKUP(B1560,'Table A as of March 2024'!A:L,12,FALSE)</f>
        <v>No</v>
      </c>
      <c r="I1560" s="9" t="str">
        <f>VLOOKUP(B1560,'Table A as of March 2024'!A:M,13,FALSE)</f>
        <v>U</v>
      </c>
      <c r="J1560" t="str">
        <f>VLOOKUP(B1560,'Table A as of March 2024'!A:O,15,FALSE)</f>
        <v>C</v>
      </c>
      <c r="K1560" t="str">
        <f>VLOOKUP(G1560,'ACFR Class Vlookup'!A:B,2,FALSE)</f>
        <v>Governmental</v>
      </c>
      <c r="L1560" s="1" t="str">
        <f>VLOOKUP(D1560,'Fund Information'!A:F,6,FALSE)</f>
        <v>Accounts for insurance proceeds received when an insured item is damaged.</v>
      </c>
      <c r="M1560" s="6" t="str">
        <f t="shared" si="266"/>
        <v>N/A</v>
      </c>
      <c r="N1560" s="6" t="s">
        <v>2886</v>
      </c>
      <c r="O1560" s="6" t="str">
        <f t="shared" si="267"/>
        <v>N/A</v>
      </c>
      <c r="P1560" s="5" t="s">
        <v>2886</v>
      </c>
      <c r="Q1560" s="6" t="str">
        <f t="shared" si="268"/>
        <v>N/A</v>
      </c>
      <c r="R1560" s="7" t="str">
        <f t="shared" si="269"/>
        <v>No</v>
      </c>
      <c r="S1560" s="5" t="str">
        <f t="shared" si="270"/>
        <v>Answer Required</v>
      </c>
      <c r="T1560" s="6" t="str">
        <f t="shared" si="271"/>
        <v>N/A</v>
      </c>
      <c r="U1560" s="7" t="str">
        <f t="shared" si="272"/>
        <v>Yes</v>
      </c>
      <c r="V1560" s="5" t="str">
        <f t="shared" si="273"/>
        <v>Answer Required</v>
      </c>
      <c r="W1560" s="6" t="str">
        <f t="shared" si="274"/>
        <v>N/A</v>
      </c>
      <c r="X1560" s="5" t="s">
        <v>2886</v>
      </c>
    </row>
    <row r="1561" spans="1:24" x14ac:dyDescent="0.25">
      <c r="A1561" s="77">
        <f>VLOOKUP(C1561,'BU and Control BU Listing'!A:E,5,FALSE)</f>
        <v>70100</v>
      </c>
      <c r="B1561" s="80" t="s">
        <v>4876</v>
      </c>
      <c r="C1561" s="22" t="str">
        <f t="shared" si="264"/>
        <v>75300</v>
      </c>
      <c r="D1561" s="22" t="str">
        <f t="shared" si="265"/>
        <v>10000</v>
      </c>
      <c r="E1561" s="21" t="str">
        <f>VLOOKUP(B1561,'Table A as of March 2024'!A:G,7,FALSE)</f>
        <v>Deerfield Correctional Center</v>
      </c>
      <c r="F1561" s="21" t="str">
        <f>VLOOKUP(B1561,'Table A as of March 2024'!A:H,8,FALSE)</f>
        <v>Federal Trust</v>
      </c>
      <c r="G1561" s="11" t="str">
        <f>VLOOKUP(B1561,'Table A as of March 2024'!A:I,9,FALSE)</f>
        <v>120</v>
      </c>
      <c r="H1561" t="str">
        <f>VLOOKUP(B1561,'Table A as of March 2024'!A:L,12,FALSE)</f>
        <v>No</v>
      </c>
      <c r="I1561" s="9" t="str">
        <f>VLOOKUP(B1561,'Table A as of March 2024'!A:M,13,FALSE)</f>
        <v>R</v>
      </c>
      <c r="J1561" t="str">
        <f>VLOOKUP(B1561,'Table A as of March 2024'!A:O,15,FALSE)</f>
        <v>R</v>
      </c>
      <c r="K1561" t="str">
        <f>VLOOKUP(G1561,'ACFR Class Vlookup'!A:B,2,FALSE)</f>
        <v>Governmental</v>
      </c>
      <c r="L1561" s="1" t="str">
        <f>VLOOKUP(D1561,'Fund Information'!A:F,6,FALSE)</f>
        <v>This fund accounts for Federal funds.</v>
      </c>
      <c r="M1561" s="6" t="str">
        <f t="shared" si="266"/>
        <v>N/A</v>
      </c>
      <c r="N1561" s="6" t="s">
        <v>2886</v>
      </c>
      <c r="O1561" s="6" t="str">
        <f t="shared" si="267"/>
        <v>N/A</v>
      </c>
      <c r="P1561" s="5" t="s">
        <v>2886</v>
      </c>
      <c r="Q1561" s="6" t="str">
        <f t="shared" si="268"/>
        <v>N/A</v>
      </c>
      <c r="R1561" s="7" t="str">
        <f t="shared" si="269"/>
        <v>Yes</v>
      </c>
      <c r="S1561" s="5" t="str">
        <f t="shared" si="270"/>
        <v>Answer Required</v>
      </c>
      <c r="T1561" s="6" t="str">
        <f t="shared" si="271"/>
        <v>N/A</v>
      </c>
      <c r="U1561" s="7" t="str">
        <f t="shared" si="272"/>
        <v>No</v>
      </c>
      <c r="V1561" s="5" t="str">
        <f t="shared" si="273"/>
        <v>Answer Required</v>
      </c>
      <c r="W1561" s="6" t="str">
        <f t="shared" si="274"/>
        <v>N/A</v>
      </c>
      <c r="X1561" s="5" t="s">
        <v>2886</v>
      </c>
    </row>
    <row r="1562" spans="1:24" x14ac:dyDescent="0.25">
      <c r="A1562" s="77">
        <f>VLOOKUP(C1562,'BU and Control BU Listing'!A:E,5,FALSE)</f>
        <v>70100</v>
      </c>
      <c r="B1562" s="80" t="s">
        <v>4878</v>
      </c>
      <c r="C1562" s="22" t="str">
        <f t="shared" si="264"/>
        <v>75400</v>
      </c>
      <c r="D1562" s="22" t="str">
        <f t="shared" si="265"/>
        <v>01000</v>
      </c>
      <c r="E1562" s="21" t="str">
        <f>VLOOKUP(B1562,'Table A as of March 2024'!A:G,7,FALSE)</f>
        <v>Augusta Correctional Center</v>
      </c>
      <c r="F1562" s="21" t="str">
        <f>VLOOKUP(B1562,'Table A as of March 2024'!A:H,8,FALSE)</f>
        <v>General Fund</v>
      </c>
      <c r="G1562" s="11" t="str">
        <f>VLOOKUP(B1562,'Table A as of March 2024'!A:I,9,FALSE)</f>
        <v>100</v>
      </c>
      <c r="H1562" t="str">
        <f>VLOOKUP(B1562,'Table A as of March 2024'!A:L,12,FALSE)</f>
        <v>No</v>
      </c>
      <c r="I1562" s="9" t="str">
        <f>VLOOKUP(B1562,'Table A as of March 2024'!A:M,13,FALSE)</f>
        <v>G</v>
      </c>
      <c r="J1562" t="str">
        <f>VLOOKUP(B1562,'Table A as of March 2024'!A:O,15,FALSE)</f>
        <v>U</v>
      </c>
      <c r="K1562" t="str">
        <f>VLOOKUP(G1562,'ACFR Class Vlookup'!A:B,2,FALSE)</f>
        <v>Governmental</v>
      </c>
      <c r="L1562" s="1" t="str">
        <f>VLOOKUP(D1562,'Fund Information'!A:F,6,FALSE)</f>
        <v>General Fund</v>
      </c>
      <c r="M1562" s="6" t="str">
        <f t="shared" si="266"/>
        <v>N/A</v>
      </c>
      <c r="N1562" s="6" t="s">
        <v>2886</v>
      </c>
      <c r="O1562" s="6" t="str">
        <f t="shared" si="267"/>
        <v>N/A</v>
      </c>
      <c r="P1562" s="5" t="s">
        <v>2886</v>
      </c>
      <c r="Q1562" s="6" t="str">
        <f t="shared" si="268"/>
        <v>N/A</v>
      </c>
      <c r="R1562" s="7" t="str">
        <f t="shared" si="269"/>
        <v>No</v>
      </c>
      <c r="S1562" s="5" t="str">
        <f t="shared" si="270"/>
        <v>Answer Required</v>
      </c>
      <c r="T1562" s="6" t="str">
        <f t="shared" si="271"/>
        <v>N/A</v>
      </c>
      <c r="U1562" s="7" t="str">
        <f t="shared" si="272"/>
        <v>No</v>
      </c>
      <c r="V1562" s="5" t="str">
        <f t="shared" si="273"/>
        <v>Answer Required</v>
      </c>
      <c r="W1562" s="6" t="str">
        <f t="shared" si="274"/>
        <v>N/A</v>
      </c>
      <c r="X1562" s="5" t="s">
        <v>2886</v>
      </c>
    </row>
    <row r="1563" spans="1:24" ht="30" x14ac:dyDescent="0.25">
      <c r="A1563" s="77">
        <f>VLOOKUP(C1563,'BU and Control BU Listing'!A:E,5,FALSE)</f>
        <v>70100</v>
      </c>
      <c r="B1563" s="80" t="s">
        <v>4879</v>
      </c>
      <c r="C1563" s="22" t="str">
        <f t="shared" si="264"/>
        <v>75400</v>
      </c>
      <c r="D1563" s="22" t="str">
        <f t="shared" si="265"/>
        <v>02710</v>
      </c>
      <c r="E1563" s="21" t="str">
        <f>VLOOKUP(B1563,'Table A as of March 2024'!A:G,7,FALSE)</f>
        <v>Augusta Correctional Center</v>
      </c>
      <c r="F1563" s="21" t="str">
        <f>VLOOKUP(B1563,'Table A as of March 2024'!A:H,8,FALSE)</f>
        <v>Central Garage Pool Vehicles</v>
      </c>
      <c r="G1563" s="11" t="str">
        <f>VLOOKUP(B1563,'Table A as of March 2024'!A:I,9,FALSE)</f>
        <v>100</v>
      </c>
      <c r="H1563" t="str">
        <f>VLOOKUP(B1563,'Table A as of March 2024'!A:L,12,FALSE)</f>
        <v>No</v>
      </c>
      <c r="I1563" s="9" t="str">
        <f>VLOOKUP(B1563,'Table A as of March 2024'!A:M,13,FALSE)</f>
        <v>U</v>
      </c>
      <c r="J1563" t="str">
        <f>VLOOKUP(B1563,'Table A as of March 2024'!A:O,15,FALSE)</f>
        <v>A</v>
      </c>
      <c r="K1563" t="str">
        <f>VLOOKUP(G1563,'ACFR Class Vlookup'!A:B,2,FALSE)</f>
        <v>Governmental</v>
      </c>
      <c r="L1563" s="1" t="str">
        <f>VLOOKUP(D1563,'Fund Information'!A:F,6,FALSE)</f>
        <v>State Central Garage Pool Vehicles - Accounts for fees paid for use of state vehicles.</v>
      </c>
      <c r="M1563" s="6" t="str">
        <f t="shared" si="266"/>
        <v>N/A</v>
      </c>
      <c r="N1563" s="6" t="s">
        <v>2886</v>
      </c>
      <c r="O1563" s="6" t="str">
        <f t="shared" si="267"/>
        <v>N/A</v>
      </c>
      <c r="P1563" s="5" t="s">
        <v>2886</v>
      </c>
      <c r="Q1563" s="6" t="str">
        <f t="shared" si="268"/>
        <v>N/A</v>
      </c>
      <c r="R1563" s="7" t="str">
        <f t="shared" si="269"/>
        <v>No</v>
      </c>
      <c r="S1563" s="5" t="str">
        <f t="shared" si="270"/>
        <v>Answer Required</v>
      </c>
      <c r="T1563" s="6" t="str">
        <f t="shared" si="271"/>
        <v>N/A</v>
      </c>
      <c r="U1563" s="7" t="str">
        <f t="shared" si="272"/>
        <v>No</v>
      </c>
      <c r="V1563" s="5" t="str">
        <f t="shared" si="273"/>
        <v>Answer Required</v>
      </c>
      <c r="W1563" s="6" t="str">
        <f t="shared" si="274"/>
        <v>N/A</v>
      </c>
      <c r="X1563" s="5" t="s">
        <v>2886</v>
      </c>
    </row>
    <row r="1564" spans="1:24" x14ac:dyDescent="0.25">
      <c r="A1564" s="77">
        <f>VLOOKUP(C1564,'BU and Control BU Listing'!A:E,5,FALSE)</f>
        <v>70100</v>
      </c>
      <c r="B1564" s="80" t="s">
        <v>4880</v>
      </c>
      <c r="C1564" s="22" t="str">
        <f t="shared" si="264"/>
        <v>75400</v>
      </c>
      <c r="D1564" s="22" t="str">
        <f t="shared" si="265"/>
        <v>02840</v>
      </c>
      <c r="E1564" s="21" t="str">
        <f>VLOOKUP(B1564,'Table A as of March 2024'!A:G,7,FALSE)</f>
        <v>Augusta Correctional Center</v>
      </c>
      <c r="F1564" s="21" t="str">
        <f>VLOOKUP(B1564,'Table A as of March 2024'!A:H,8,FALSE)</f>
        <v>Recycl Mtrl Sales-Gen/NonHE</v>
      </c>
      <c r="G1564" s="11" t="str">
        <f>VLOOKUP(B1564,'Table A as of March 2024'!A:I,9,FALSE)</f>
        <v>100</v>
      </c>
      <c r="H1564" t="str">
        <f>VLOOKUP(B1564,'Table A as of March 2024'!A:L,12,FALSE)</f>
        <v>No</v>
      </c>
      <c r="I1564" s="9" t="str">
        <f>VLOOKUP(B1564,'Table A as of March 2024'!A:M,13,FALSE)</f>
        <v>U</v>
      </c>
      <c r="J1564" t="str">
        <f>VLOOKUP(B1564,'Table A as of March 2024'!A:O,15,FALSE)</f>
        <v>A</v>
      </c>
      <c r="K1564" t="str">
        <f>VLOOKUP(G1564,'ACFR Class Vlookup'!A:B,2,FALSE)</f>
        <v>Governmental</v>
      </c>
      <c r="L1564" s="1" t="str">
        <f>VLOOKUP(D1564,'Fund Information'!A:F,6,FALSE)</f>
        <v>Accounts for recyclable material sales.</v>
      </c>
      <c r="M1564" s="6" t="str">
        <f t="shared" si="266"/>
        <v>N/A</v>
      </c>
      <c r="N1564" s="6" t="s">
        <v>2886</v>
      </c>
      <c r="O1564" s="6" t="str">
        <f t="shared" si="267"/>
        <v>N/A</v>
      </c>
      <c r="P1564" s="5" t="s">
        <v>2886</v>
      </c>
      <c r="Q1564" s="6" t="str">
        <f t="shared" si="268"/>
        <v>N/A</v>
      </c>
      <c r="R1564" s="7" t="str">
        <f t="shared" si="269"/>
        <v>No</v>
      </c>
      <c r="S1564" s="5" t="str">
        <f t="shared" si="270"/>
        <v>Answer Required</v>
      </c>
      <c r="T1564" s="6" t="str">
        <f t="shared" si="271"/>
        <v>N/A</v>
      </c>
      <c r="U1564" s="7" t="str">
        <f t="shared" si="272"/>
        <v>No</v>
      </c>
      <c r="V1564" s="5" t="str">
        <f t="shared" si="273"/>
        <v>Answer Required</v>
      </c>
      <c r="W1564" s="6" t="str">
        <f t="shared" si="274"/>
        <v>N/A</v>
      </c>
      <c r="X1564" s="5" t="s">
        <v>2886</v>
      </c>
    </row>
    <row r="1565" spans="1:24" ht="30" x14ac:dyDescent="0.25">
      <c r="A1565" s="77">
        <f>VLOOKUP(C1565,'BU and Control BU Listing'!A:E,5,FALSE)</f>
        <v>70100</v>
      </c>
      <c r="B1565" s="80" t="s">
        <v>4881</v>
      </c>
      <c r="C1565" s="22" t="str">
        <f t="shared" si="264"/>
        <v>75400</v>
      </c>
      <c r="D1565" s="22" t="str">
        <f t="shared" si="265"/>
        <v>02900</v>
      </c>
      <c r="E1565" s="21" t="str">
        <f>VLOOKUP(B1565,'Table A as of March 2024'!A:G,7,FALSE)</f>
        <v>Augusta Correctional Center</v>
      </c>
      <c r="F1565" s="21" t="str">
        <f>VLOOKUP(B1565,'Table A as of March 2024'!A:H,8,FALSE)</f>
        <v>Insurance Recovery</v>
      </c>
      <c r="G1565" s="11" t="str">
        <f>VLOOKUP(B1565,'Table A as of March 2024'!A:I,9,FALSE)</f>
        <v>105</v>
      </c>
      <c r="H1565" t="str">
        <f>VLOOKUP(B1565,'Table A as of March 2024'!A:L,12,FALSE)</f>
        <v>No</v>
      </c>
      <c r="I1565" s="9" t="str">
        <f>VLOOKUP(B1565,'Table A as of March 2024'!A:M,13,FALSE)</f>
        <v>U</v>
      </c>
      <c r="J1565" t="str">
        <f>VLOOKUP(B1565,'Table A as of March 2024'!A:O,15,FALSE)</f>
        <v>C</v>
      </c>
      <c r="K1565" t="str">
        <f>VLOOKUP(G1565,'ACFR Class Vlookup'!A:B,2,FALSE)</f>
        <v>Governmental</v>
      </c>
      <c r="L1565" s="1" t="str">
        <f>VLOOKUP(D1565,'Fund Information'!A:F,6,FALSE)</f>
        <v>Accounts for insurance proceeds received when an insured item is damaged.</v>
      </c>
      <c r="M1565" s="6" t="str">
        <f t="shared" si="266"/>
        <v>N/A</v>
      </c>
      <c r="N1565" s="6" t="s">
        <v>2886</v>
      </c>
      <c r="O1565" s="6" t="str">
        <f t="shared" si="267"/>
        <v>N/A</v>
      </c>
      <c r="P1565" s="5" t="s">
        <v>2886</v>
      </c>
      <c r="Q1565" s="6" t="str">
        <f t="shared" si="268"/>
        <v>N/A</v>
      </c>
      <c r="R1565" s="7" t="str">
        <f t="shared" si="269"/>
        <v>No</v>
      </c>
      <c r="S1565" s="5" t="str">
        <f t="shared" si="270"/>
        <v>Answer Required</v>
      </c>
      <c r="T1565" s="6" t="str">
        <f t="shared" si="271"/>
        <v>N/A</v>
      </c>
      <c r="U1565" s="7" t="str">
        <f t="shared" si="272"/>
        <v>Yes</v>
      </c>
      <c r="V1565" s="5" t="str">
        <f t="shared" si="273"/>
        <v>Answer Required</v>
      </c>
      <c r="W1565" s="6" t="str">
        <f t="shared" si="274"/>
        <v>N/A</v>
      </c>
      <c r="X1565" s="5" t="s">
        <v>2886</v>
      </c>
    </row>
    <row r="1566" spans="1:24" x14ac:dyDescent="0.25">
      <c r="A1566" s="77">
        <f>VLOOKUP(C1566,'BU and Control BU Listing'!A:E,5,FALSE)</f>
        <v>70100</v>
      </c>
      <c r="B1566" s="80" t="s">
        <v>4883</v>
      </c>
      <c r="C1566" s="22" t="str">
        <f t="shared" si="264"/>
        <v>75600</v>
      </c>
      <c r="D1566" s="22" t="str">
        <f t="shared" si="265"/>
        <v>01000</v>
      </c>
      <c r="E1566" s="21" t="str">
        <f>VLOOKUP(B1566,'Table A as of March 2024'!A:G,7,FALSE)</f>
        <v>Dept of Corr - Div of Inst</v>
      </c>
      <c r="F1566" s="21" t="str">
        <f>VLOOKUP(B1566,'Table A as of March 2024'!A:H,8,FALSE)</f>
        <v>General Fund</v>
      </c>
      <c r="G1566" s="11" t="str">
        <f>VLOOKUP(B1566,'Table A as of March 2024'!A:I,9,FALSE)</f>
        <v>100</v>
      </c>
      <c r="H1566" t="str">
        <f>VLOOKUP(B1566,'Table A as of March 2024'!A:L,12,FALSE)</f>
        <v>No</v>
      </c>
      <c r="I1566" s="9" t="str">
        <f>VLOOKUP(B1566,'Table A as of March 2024'!A:M,13,FALSE)</f>
        <v>G</v>
      </c>
      <c r="J1566" t="str">
        <f>VLOOKUP(B1566,'Table A as of March 2024'!A:O,15,FALSE)</f>
        <v>U</v>
      </c>
      <c r="K1566" t="str">
        <f>VLOOKUP(G1566,'ACFR Class Vlookup'!A:B,2,FALSE)</f>
        <v>Governmental</v>
      </c>
      <c r="L1566" s="1" t="str">
        <f>VLOOKUP(D1566,'Fund Information'!A:F,6,FALSE)</f>
        <v>General Fund</v>
      </c>
      <c r="M1566" s="6" t="str">
        <f t="shared" si="266"/>
        <v>N/A</v>
      </c>
      <c r="N1566" s="6" t="s">
        <v>2886</v>
      </c>
      <c r="O1566" s="6" t="str">
        <f t="shared" si="267"/>
        <v>N/A</v>
      </c>
      <c r="P1566" s="5" t="s">
        <v>2886</v>
      </c>
      <c r="Q1566" s="6" t="str">
        <f t="shared" si="268"/>
        <v>N/A</v>
      </c>
      <c r="R1566" s="7" t="str">
        <f t="shared" si="269"/>
        <v>No</v>
      </c>
      <c r="S1566" s="5" t="str">
        <f t="shared" si="270"/>
        <v>Answer Required</v>
      </c>
      <c r="T1566" s="6" t="str">
        <f t="shared" si="271"/>
        <v>N/A</v>
      </c>
      <c r="U1566" s="7" t="str">
        <f t="shared" si="272"/>
        <v>No</v>
      </c>
      <c r="V1566" s="5" t="str">
        <f t="shared" si="273"/>
        <v>Answer Required</v>
      </c>
      <c r="W1566" s="6" t="str">
        <f t="shared" si="274"/>
        <v>N/A</v>
      </c>
      <c r="X1566" s="5" t="s">
        <v>2886</v>
      </c>
    </row>
    <row r="1567" spans="1:24" ht="120" x14ac:dyDescent="0.25">
      <c r="A1567" s="77">
        <f>VLOOKUP(C1567,'BU and Control BU Listing'!A:E,5,FALSE)</f>
        <v>70100</v>
      </c>
      <c r="B1567" s="80" t="s">
        <v>8935</v>
      </c>
      <c r="C1567" s="22" t="str">
        <f t="shared" si="264"/>
        <v>75600</v>
      </c>
      <c r="D1567" s="22" t="str">
        <f t="shared" si="265"/>
        <v>02095</v>
      </c>
      <c r="E1567" s="21" t="str">
        <f>VLOOKUP(B1567,'Table A as of March 2024'!A:G,7,FALSE)</f>
        <v>Dept of Corr - Div of Inst</v>
      </c>
      <c r="F1567" s="21" t="str">
        <f>VLOOKUP(B1567,'Table A as of March 2024'!A:H,8,FALSE)</f>
        <v>Opioid Abatement Fund</v>
      </c>
      <c r="G1567" s="11" t="str">
        <f>VLOOKUP(B1567,'Table A as of March 2024'!A:I,9,FALSE)</f>
        <v>115</v>
      </c>
      <c r="H1567" t="str">
        <f>VLOOKUP(B1567,'Table A as of March 2024'!A:L,12,FALSE)</f>
        <v>Yes</v>
      </c>
      <c r="I1567" s="9" t="str">
        <f>VLOOKUP(B1567,'Table A as of March 2024'!A:M,13,FALSE)</f>
        <v>R</v>
      </c>
      <c r="J1567" t="str">
        <f>VLOOKUP(B1567,'Table A as of March 2024'!A:O,15,FALSE)</f>
        <v>C</v>
      </c>
      <c r="K1567" t="str">
        <f>VLOOKUP(G1567,'ACFR Class Vlookup'!A:B,2,FALSE)</f>
        <v>Governmental</v>
      </c>
      <c r="L1567" s="1" t="str">
        <f>VLOOKUP(D1567,'Fund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567" s="6" t="str">
        <f t="shared" si="266"/>
        <v>N/A</v>
      </c>
      <c r="N1567" s="6" t="s">
        <v>2886</v>
      </c>
      <c r="O1567" s="6" t="str">
        <f t="shared" si="267"/>
        <v>N/A</v>
      </c>
      <c r="P1567" s="5" t="s">
        <v>2886</v>
      </c>
      <c r="Q1567" s="6" t="str">
        <f t="shared" si="268"/>
        <v>N/A</v>
      </c>
      <c r="R1567" s="7" t="str">
        <f t="shared" si="269"/>
        <v>No</v>
      </c>
      <c r="S1567" s="5" t="str">
        <f t="shared" si="270"/>
        <v>Answer Required</v>
      </c>
      <c r="T1567" s="6" t="str">
        <f t="shared" si="271"/>
        <v>N/A</v>
      </c>
      <c r="U1567" s="7" t="str">
        <f t="shared" si="272"/>
        <v>Yes</v>
      </c>
      <c r="V1567" s="5" t="str">
        <f t="shared" si="273"/>
        <v>Answer Required</v>
      </c>
      <c r="W1567" s="6" t="str">
        <f t="shared" si="274"/>
        <v>N/A</v>
      </c>
      <c r="X1567" s="5" t="s">
        <v>2886</v>
      </c>
    </row>
    <row r="1568" spans="1:24" ht="90" x14ac:dyDescent="0.25">
      <c r="A1568" s="77">
        <f>VLOOKUP(C1568,'BU and Control BU Listing'!A:E,5,FALSE)</f>
        <v>70100</v>
      </c>
      <c r="B1568" s="80" t="s">
        <v>4884</v>
      </c>
      <c r="C1568" s="22" t="str">
        <f t="shared" si="264"/>
        <v>75600</v>
      </c>
      <c r="D1568" s="22" t="str">
        <f t="shared" si="265"/>
        <v>02190</v>
      </c>
      <c r="E1568" s="21" t="str">
        <f>VLOOKUP(B1568,'Table A as of March 2024'!A:G,7,FALSE)</f>
        <v>Dept of Corr - Div of Inst</v>
      </c>
      <c r="F1568" s="21" t="str">
        <f>VLOOKUP(B1568,'Table A as of March 2024'!A:H,8,FALSE)</f>
        <v>Inmate Culinary Arts Train Fd</v>
      </c>
      <c r="G1568" s="11" t="str">
        <f>VLOOKUP(B1568,'Table A as of March 2024'!A:I,9,FALSE)</f>
        <v>105</v>
      </c>
      <c r="H1568" t="str">
        <f>VLOOKUP(B1568,'Table A as of March 2024'!A:L,12,FALSE)</f>
        <v>No</v>
      </c>
      <c r="I1568" s="9" t="str">
        <f>VLOOKUP(B1568,'Table A as of March 2024'!A:M,13,FALSE)</f>
        <v>U</v>
      </c>
      <c r="J1568" t="str">
        <f>VLOOKUP(B1568,'Table A as of March 2024'!A:O,15,FALSE)</f>
        <v>C</v>
      </c>
      <c r="K1568" t="str">
        <f>VLOOKUP(G1568,'ACFR Class Vlookup'!A:B,2,FALSE)</f>
        <v>Governmental</v>
      </c>
      <c r="L1568" s="1" t="str">
        <f>VLOOKUP(D1568,'Fund Information'!A:F,6,FALSE)</f>
        <v>Per 2012 VA Acts of Assembly, Chapter 3 , ITEM 388 I, this Inmate Culinary Arts training Program fund is created. Inmates are trained to operate food service activities serving agency staff and the general public. The source of the fund is revenues generated by the program. Any revenues generated by the program shall be used by the agency for the costs of operating the program.</v>
      </c>
      <c r="M1568" s="6" t="str">
        <f t="shared" si="266"/>
        <v>N/A</v>
      </c>
      <c r="N1568" s="6" t="s">
        <v>2886</v>
      </c>
      <c r="O1568" s="6" t="str">
        <f t="shared" si="267"/>
        <v>N/A</v>
      </c>
      <c r="P1568" s="5" t="s">
        <v>2886</v>
      </c>
      <c r="Q1568" s="6" t="str">
        <f t="shared" si="268"/>
        <v>N/A</v>
      </c>
      <c r="R1568" s="7" t="str">
        <f t="shared" si="269"/>
        <v>No</v>
      </c>
      <c r="S1568" s="5" t="str">
        <f t="shared" si="270"/>
        <v>Answer Required</v>
      </c>
      <c r="T1568" s="6" t="str">
        <f t="shared" si="271"/>
        <v>N/A</v>
      </c>
      <c r="U1568" s="7" t="str">
        <f t="shared" si="272"/>
        <v>Yes</v>
      </c>
      <c r="V1568" s="5" t="str">
        <f t="shared" si="273"/>
        <v>Answer Required</v>
      </c>
      <c r="W1568" s="6" t="str">
        <f t="shared" si="274"/>
        <v>N/A</v>
      </c>
      <c r="X1568" s="5" t="s">
        <v>2886</v>
      </c>
    </row>
    <row r="1569" spans="1:24" ht="90" x14ac:dyDescent="0.25">
      <c r="A1569" s="77">
        <f>VLOOKUP(C1569,'BU and Control BU Listing'!A:E,5,FALSE)</f>
        <v>70100</v>
      </c>
      <c r="B1569" s="80" t="s">
        <v>4885</v>
      </c>
      <c r="C1569" s="22" t="str">
        <f t="shared" si="264"/>
        <v>75600</v>
      </c>
      <c r="D1569" s="22" t="str">
        <f t="shared" si="265"/>
        <v>02300</v>
      </c>
      <c r="E1569" s="21" t="str">
        <f>VLOOKUP(B1569,'Table A as of March 2024'!A:G,7,FALSE)</f>
        <v>Dept of Corr - Div of Inst</v>
      </c>
      <c r="F1569" s="21" t="str">
        <f>VLOOKUP(B1569,'Table A as of March 2024'!A:H,8,FALSE)</f>
        <v>Corrections Special Reserve Fd</v>
      </c>
      <c r="G1569" s="11" t="str">
        <f>VLOOKUP(B1569,'Table A as of March 2024'!A:I,9,FALSE)</f>
        <v>100</v>
      </c>
      <c r="H1569" t="str">
        <f>VLOOKUP(B1569,'Table A as of March 2024'!A:L,12,FALSE)</f>
        <v>No</v>
      </c>
      <c r="I1569" s="9" t="str">
        <f>VLOOKUP(B1569,'Table A as of March 2024'!A:M,13,FALSE)</f>
        <v>U</v>
      </c>
      <c r="J1569" t="str">
        <f>VLOOKUP(B1569,'Table A as of March 2024'!A:O,15,FALSE)</f>
        <v>C</v>
      </c>
      <c r="K1569" t="str">
        <f>VLOOKUP(G1569,'ACFR Class Vlookup'!A:B,2,FALSE)</f>
        <v>Governmental</v>
      </c>
      <c r="L1569" s="1" t="str">
        <f>VLOOKUP(D1569,'Fund Information'!A:F,6,FALSE)</f>
        <v>§30-19.1:4  Moneys in the Fund shall be expended solely for capital expenses, including the cost of planning or preplanning studies that may be required to initiate capital outlay projects. Funds are used to provide for the operations of those facilities where offenders are maintained. These funds should offset the increases in the prison population due to longer sentences and/or new legislation.</v>
      </c>
      <c r="M1569" s="6" t="str">
        <f t="shared" si="266"/>
        <v>N/A</v>
      </c>
      <c r="N1569" s="6" t="s">
        <v>2886</v>
      </c>
      <c r="O1569" s="6" t="str">
        <f t="shared" si="267"/>
        <v>N/A</v>
      </c>
      <c r="P1569" s="5" t="s">
        <v>2886</v>
      </c>
      <c r="Q1569" s="6" t="str">
        <f t="shared" si="268"/>
        <v>N/A</v>
      </c>
      <c r="R1569" s="7" t="str">
        <f t="shared" si="269"/>
        <v>No</v>
      </c>
      <c r="S1569" s="5" t="str">
        <f t="shared" si="270"/>
        <v>Answer Required</v>
      </c>
      <c r="T1569" s="6" t="str">
        <f t="shared" si="271"/>
        <v>N/A</v>
      </c>
      <c r="U1569" s="7" t="str">
        <f t="shared" si="272"/>
        <v>Yes</v>
      </c>
      <c r="V1569" s="5" t="str">
        <f t="shared" si="273"/>
        <v>Answer Required</v>
      </c>
      <c r="W1569" s="6" t="str">
        <f t="shared" si="274"/>
        <v>N/A</v>
      </c>
      <c r="X1569" s="5" t="s">
        <v>2886</v>
      </c>
    </row>
    <row r="1570" spans="1:24" ht="60" x14ac:dyDescent="0.25">
      <c r="A1570" s="77">
        <f>VLOOKUP(C1570,'BU and Control BU Listing'!A:E,5,FALSE)</f>
        <v>70100</v>
      </c>
      <c r="B1570" s="80" t="s">
        <v>4886</v>
      </c>
      <c r="C1570" s="22" t="str">
        <f t="shared" si="264"/>
        <v>75600</v>
      </c>
      <c r="D1570" s="22" t="str">
        <f t="shared" si="265"/>
        <v>02460</v>
      </c>
      <c r="E1570" s="21" t="str">
        <f>VLOOKUP(B1570,'Table A as of March 2024'!A:G,7,FALSE)</f>
        <v>Dept of Corr - Div of Inst</v>
      </c>
      <c r="F1570" s="21" t="str">
        <f>VLOOKUP(B1570,'Table A as of March 2024'!A:H,8,FALSE)</f>
        <v>Disaster Recovery Fund</v>
      </c>
      <c r="G1570" s="11" t="str">
        <f>VLOOKUP(B1570,'Table A as of March 2024'!A:I,9,FALSE)</f>
        <v>100</v>
      </c>
      <c r="H1570" t="str">
        <f>VLOOKUP(B1570,'Table A as of March 2024'!A:L,12,FALSE)</f>
        <v>No</v>
      </c>
      <c r="I1570" s="9" t="str">
        <f>VLOOKUP(B1570,'Table A as of March 2024'!A:M,13,FALSE)</f>
        <v>U</v>
      </c>
      <c r="J1570" t="str">
        <f>VLOOKUP(B1570,'Table A as of March 2024'!A:O,15,FALSE)</f>
        <v>A</v>
      </c>
      <c r="K1570" t="str">
        <f>VLOOKUP(G1570,'ACFR Class Vlookup'!A:B,2,FALSE)</f>
        <v>Governmental</v>
      </c>
      <c r="L1570" s="1" t="str">
        <f>VLOOKUP(D1570,'Fund Information'!A:F,6,FALSE)</f>
        <v>Per COV § 44-146.18.1, this fund accounts for General Fund Sum Sufficient Appropriations.  Funds are used when the Governor declares a "state of emergency"; can be used for anything related to the state of emergency.</v>
      </c>
      <c r="M1570" s="6" t="str">
        <f t="shared" si="266"/>
        <v>N/A</v>
      </c>
      <c r="N1570" s="6" t="s">
        <v>2886</v>
      </c>
      <c r="O1570" s="6" t="str">
        <f t="shared" si="267"/>
        <v>N/A</v>
      </c>
      <c r="P1570" s="5" t="s">
        <v>2886</v>
      </c>
      <c r="Q1570" s="6" t="str">
        <f t="shared" si="268"/>
        <v>N/A</v>
      </c>
      <c r="R1570" s="7" t="str">
        <f t="shared" si="269"/>
        <v>No</v>
      </c>
      <c r="S1570" s="5" t="str">
        <f t="shared" si="270"/>
        <v>Answer Required</v>
      </c>
      <c r="T1570" s="6" t="str">
        <f t="shared" si="271"/>
        <v>N/A</v>
      </c>
      <c r="U1570" s="7" t="str">
        <f t="shared" si="272"/>
        <v>No</v>
      </c>
      <c r="V1570" s="5" t="str">
        <f t="shared" si="273"/>
        <v>Answer Required</v>
      </c>
      <c r="W1570" s="6" t="str">
        <f t="shared" si="274"/>
        <v>N/A</v>
      </c>
      <c r="X1570" s="5" t="s">
        <v>2886</v>
      </c>
    </row>
    <row r="1571" spans="1:24" ht="30" x14ac:dyDescent="0.25">
      <c r="A1571" s="77">
        <f>VLOOKUP(C1571,'BU and Control BU Listing'!A:E,5,FALSE)</f>
        <v>70100</v>
      </c>
      <c r="B1571" s="80" t="s">
        <v>4887</v>
      </c>
      <c r="C1571" s="22" t="str">
        <f t="shared" si="264"/>
        <v>75600</v>
      </c>
      <c r="D1571" s="22" t="str">
        <f t="shared" si="265"/>
        <v>02710</v>
      </c>
      <c r="E1571" s="21" t="str">
        <f>VLOOKUP(B1571,'Table A as of March 2024'!A:G,7,FALSE)</f>
        <v>Dept of Corr - Div of Inst</v>
      </c>
      <c r="F1571" s="21" t="str">
        <f>VLOOKUP(B1571,'Table A as of March 2024'!A:H,8,FALSE)</f>
        <v>Central Garage Pool Vehicles</v>
      </c>
      <c r="G1571" s="11" t="str">
        <f>VLOOKUP(B1571,'Table A as of March 2024'!A:I,9,FALSE)</f>
        <v>100</v>
      </c>
      <c r="H1571" t="str">
        <f>VLOOKUP(B1571,'Table A as of March 2024'!A:L,12,FALSE)</f>
        <v>No</v>
      </c>
      <c r="I1571" s="9" t="str">
        <f>VLOOKUP(B1571,'Table A as of March 2024'!A:M,13,FALSE)</f>
        <v>U</v>
      </c>
      <c r="J1571" t="str">
        <f>VLOOKUP(B1571,'Table A as of March 2024'!A:O,15,FALSE)</f>
        <v>A</v>
      </c>
      <c r="K1571" t="str">
        <f>VLOOKUP(G1571,'ACFR Class Vlookup'!A:B,2,FALSE)</f>
        <v>Governmental</v>
      </c>
      <c r="L1571" s="1" t="str">
        <f>VLOOKUP(D1571,'Fund Information'!A:F,6,FALSE)</f>
        <v>State Central Garage Pool Vehicles - Accounts for fees paid for use of state vehicles.</v>
      </c>
      <c r="M1571" s="6" t="str">
        <f t="shared" si="266"/>
        <v>N/A</v>
      </c>
      <c r="N1571" s="6" t="s">
        <v>2886</v>
      </c>
      <c r="O1571" s="6" t="str">
        <f t="shared" si="267"/>
        <v>N/A</v>
      </c>
      <c r="P1571" s="5" t="s">
        <v>2886</v>
      </c>
      <c r="Q1571" s="6" t="str">
        <f t="shared" si="268"/>
        <v>N/A</v>
      </c>
      <c r="R1571" s="7" t="str">
        <f t="shared" si="269"/>
        <v>No</v>
      </c>
      <c r="S1571" s="5" t="str">
        <f t="shared" si="270"/>
        <v>Answer Required</v>
      </c>
      <c r="T1571" s="6" t="str">
        <f t="shared" si="271"/>
        <v>N/A</v>
      </c>
      <c r="U1571" s="7" t="str">
        <f t="shared" si="272"/>
        <v>No</v>
      </c>
      <c r="V1571" s="5" t="str">
        <f t="shared" si="273"/>
        <v>Answer Required</v>
      </c>
      <c r="W1571" s="6" t="str">
        <f t="shared" si="274"/>
        <v>N/A</v>
      </c>
      <c r="X1571" s="5" t="s">
        <v>2886</v>
      </c>
    </row>
    <row r="1572" spans="1:24" ht="75" x14ac:dyDescent="0.25">
      <c r="A1572" s="77">
        <f>VLOOKUP(C1572,'BU and Control BU Listing'!A:E,5,FALSE)</f>
        <v>70100</v>
      </c>
      <c r="B1572" s="80" t="s">
        <v>4888</v>
      </c>
      <c r="C1572" s="22" t="str">
        <f t="shared" si="264"/>
        <v>75600</v>
      </c>
      <c r="D1572" s="22" t="str">
        <f t="shared" si="265"/>
        <v>02756</v>
      </c>
      <c r="E1572" s="21" t="str">
        <f>VLOOKUP(B1572,'Table A as of March 2024'!A:G,7,FALSE)</f>
        <v>Dept of Corr - Div of Inst</v>
      </c>
      <c r="F1572" s="21" t="str">
        <f>VLOOKUP(B1572,'Table A as of March 2024'!A:H,8,FALSE)</f>
        <v>DOC-DI Special Revenue Fund</v>
      </c>
      <c r="G1572" s="11" t="str">
        <f>VLOOKUP(B1572,'Table A as of March 2024'!A:I,9,FALSE)</f>
        <v>100</v>
      </c>
      <c r="H1572" t="str">
        <f>VLOOKUP(B1572,'Table A as of March 2024'!A:L,12,FALSE)</f>
        <v>No</v>
      </c>
      <c r="I1572" s="9" t="str">
        <f>VLOOKUP(B1572,'Table A as of March 2024'!A:M,13,FALSE)</f>
        <v>U</v>
      </c>
      <c r="J1572" t="str">
        <f>VLOOKUP(B1572,'Table A as of March 2024'!A:O,15,FALSE)</f>
        <v>C</v>
      </c>
      <c r="K1572" t="str">
        <f>VLOOKUP(G1572,'ACFR Class Vlookup'!A:B,2,FALSE)</f>
        <v>Governmental</v>
      </c>
      <c r="L1572" s="1" t="str">
        <f>VLOOKUP(D1572,'Fund Information'!A:F,6,FALSE)</f>
        <v>This fund accounts for the profits from the operation of commissaries in the state correctional institutions and is used for educational, recreational, pre-release and post-release reentry and transition services, or other purposes beneficial to the inmate population as may be prescribed by the Director.</v>
      </c>
      <c r="M1572" s="6" t="str">
        <f t="shared" si="266"/>
        <v>N/A</v>
      </c>
      <c r="N1572" s="6" t="s">
        <v>2886</v>
      </c>
      <c r="O1572" s="6" t="str">
        <f t="shared" si="267"/>
        <v>N/A</v>
      </c>
      <c r="P1572" s="5" t="s">
        <v>2886</v>
      </c>
      <c r="Q1572" s="6" t="str">
        <f t="shared" si="268"/>
        <v>N/A</v>
      </c>
      <c r="R1572" s="7" t="str">
        <f t="shared" si="269"/>
        <v>No</v>
      </c>
      <c r="S1572" s="5" t="str">
        <f t="shared" si="270"/>
        <v>Answer Required</v>
      </c>
      <c r="T1572" s="6" t="str">
        <f t="shared" si="271"/>
        <v>N/A</v>
      </c>
      <c r="U1572" s="7" t="str">
        <f t="shared" si="272"/>
        <v>Yes</v>
      </c>
      <c r="V1572" s="5" t="str">
        <f t="shared" si="273"/>
        <v>Answer Required</v>
      </c>
      <c r="W1572" s="6" t="str">
        <f t="shared" si="274"/>
        <v>N/A</v>
      </c>
      <c r="X1572" s="5" t="s">
        <v>2886</v>
      </c>
    </row>
    <row r="1573" spans="1:24" x14ac:dyDescent="0.25">
      <c r="A1573" s="77">
        <f>VLOOKUP(C1573,'BU and Control BU Listing'!A:E,5,FALSE)</f>
        <v>70100</v>
      </c>
      <c r="B1573" s="80" t="s">
        <v>4889</v>
      </c>
      <c r="C1573" s="22" t="str">
        <f t="shared" si="264"/>
        <v>75600</v>
      </c>
      <c r="D1573" s="22" t="str">
        <f t="shared" si="265"/>
        <v>02840</v>
      </c>
      <c r="E1573" s="21" t="str">
        <f>VLOOKUP(B1573,'Table A as of March 2024'!A:G,7,FALSE)</f>
        <v>Dept of Corr - Div of Inst</v>
      </c>
      <c r="F1573" s="21" t="str">
        <f>VLOOKUP(B1573,'Table A as of March 2024'!A:H,8,FALSE)</f>
        <v>Recycl Mtrl Sales-Gen/NonHE</v>
      </c>
      <c r="G1573" s="11" t="str">
        <f>VLOOKUP(B1573,'Table A as of March 2024'!A:I,9,FALSE)</f>
        <v>100</v>
      </c>
      <c r="H1573" t="str">
        <f>VLOOKUP(B1573,'Table A as of March 2024'!A:L,12,FALSE)</f>
        <v>No</v>
      </c>
      <c r="I1573" s="9" t="str">
        <f>VLOOKUP(B1573,'Table A as of March 2024'!A:M,13,FALSE)</f>
        <v>U</v>
      </c>
      <c r="J1573" t="str">
        <f>VLOOKUP(B1573,'Table A as of March 2024'!A:O,15,FALSE)</f>
        <v>A</v>
      </c>
      <c r="K1573" t="str">
        <f>VLOOKUP(G1573,'ACFR Class Vlookup'!A:B,2,FALSE)</f>
        <v>Governmental</v>
      </c>
      <c r="L1573" s="1" t="str">
        <f>VLOOKUP(D1573,'Fund Information'!A:F,6,FALSE)</f>
        <v>Accounts for recyclable material sales.</v>
      </c>
      <c r="M1573" s="6" t="str">
        <f t="shared" si="266"/>
        <v>N/A</v>
      </c>
      <c r="N1573" s="6" t="s">
        <v>2886</v>
      </c>
      <c r="O1573" s="6" t="str">
        <f t="shared" si="267"/>
        <v>N/A</v>
      </c>
      <c r="P1573" s="5" t="s">
        <v>2886</v>
      </c>
      <c r="Q1573" s="6" t="str">
        <f t="shared" si="268"/>
        <v>N/A</v>
      </c>
      <c r="R1573" s="7" t="str">
        <f t="shared" si="269"/>
        <v>No</v>
      </c>
      <c r="S1573" s="5" t="str">
        <f t="shared" si="270"/>
        <v>Answer Required</v>
      </c>
      <c r="T1573" s="6" t="str">
        <f t="shared" si="271"/>
        <v>N/A</v>
      </c>
      <c r="U1573" s="7" t="str">
        <f t="shared" si="272"/>
        <v>No</v>
      </c>
      <c r="V1573" s="5" t="str">
        <f t="shared" si="273"/>
        <v>Answer Required</v>
      </c>
      <c r="W1573" s="6" t="str">
        <f t="shared" si="274"/>
        <v>N/A</v>
      </c>
      <c r="X1573" s="5" t="s">
        <v>2886</v>
      </c>
    </row>
    <row r="1574" spans="1:24" ht="30" x14ac:dyDescent="0.25">
      <c r="A1574" s="77">
        <f>VLOOKUP(C1574,'BU and Control BU Listing'!A:E,5,FALSE)</f>
        <v>70100</v>
      </c>
      <c r="B1574" s="80" t="s">
        <v>4890</v>
      </c>
      <c r="C1574" s="22" t="str">
        <f t="shared" si="264"/>
        <v>75600</v>
      </c>
      <c r="D1574" s="22" t="str">
        <f t="shared" si="265"/>
        <v>02870</v>
      </c>
      <c r="E1574" s="21" t="str">
        <f>VLOOKUP(B1574,'Table A as of March 2024'!A:G,7,FALSE)</f>
        <v>Dept of Corr - Div of Inst</v>
      </c>
      <c r="F1574" s="21" t="str">
        <f>VLOOKUP(B1574,'Table A as of March 2024'!A:H,8,FALSE)</f>
        <v>Surp Suppy/Equip Sale-GF-NonHE</v>
      </c>
      <c r="G1574" s="11" t="str">
        <f>VLOOKUP(B1574,'Table A as of March 2024'!A:I,9,FALSE)</f>
        <v>100</v>
      </c>
      <c r="H1574" t="str">
        <f>VLOOKUP(B1574,'Table A as of March 2024'!A:L,12,FALSE)</f>
        <v>No</v>
      </c>
      <c r="I1574" s="9" t="str">
        <f>VLOOKUP(B1574,'Table A as of March 2024'!A:M,13,FALSE)</f>
        <v>U</v>
      </c>
      <c r="J1574" t="str">
        <f>VLOOKUP(B1574,'Table A as of March 2024'!A:O,15,FALSE)</f>
        <v>A</v>
      </c>
      <c r="K1574" t="str">
        <f>VLOOKUP(G1574,'ACFR Class Vlookup'!A:B,2,FALSE)</f>
        <v>Governmental</v>
      </c>
      <c r="L1574" s="1" t="str">
        <f>VLOOKUP(D1574,'Fund Information'!A:F,6,FALSE)</f>
        <v>Accounts for sale of surplus supplies and equipment purchased with General Funds for Non Higher Ed agencies.</v>
      </c>
      <c r="M1574" s="6" t="str">
        <f t="shared" si="266"/>
        <v>N/A</v>
      </c>
      <c r="N1574" s="6" t="s">
        <v>2886</v>
      </c>
      <c r="O1574" s="6" t="str">
        <f t="shared" si="267"/>
        <v>N/A</v>
      </c>
      <c r="P1574" s="5" t="s">
        <v>2886</v>
      </c>
      <c r="Q1574" s="6" t="str">
        <f t="shared" si="268"/>
        <v>N/A</v>
      </c>
      <c r="R1574" s="7" t="str">
        <f t="shared" si="269"/>
        <v>No</v>
      </c>
      <c r="S1574" s="5" t="str">
        <f t="shared" si="270"/>
        <v>Answer Required</v>
      </c>
      <c r="T1574" s="6" t="str">
        <f t="shared" si="271"/>
        <v>N/A</v>
      </c>
      <c r="U1574" s="7" t="str">
        <f t="shared" si="272"/>
        <v>No</v>
      </c>
      <c r="V1574" s="5" t="str">
        <f t="shared" si="273"/>
        <v>Answer Required</v>
      </c>
      <c r="W1574" s="6" t="str">
        <f t="shared" si="274"/>
        <v>N/A</v>
      </c>
      <c r="X1574" s="5" t="s">
        <v>2886</v>
      </c>
    </row>
    <row r="1575" spans="1:24" ht="30" x14ac:dyDescent="0.25">
      <c r="A1575" s="77">
        <f>VLOOKUP(C1575,'BU and Control BU Listing'!A:E,5,FALSE)</f>
        <v>70100</v>
      </c>
      <c r="B1575" s="80" t="s">
        <v>4891</v>
      </c>
      <c r="C1575" s="22" t="str">
        <f t="shared" si="264"/>
        <v>75600</v>
      </c>
      <c r="D1575" s="22" t="str">
        <f t="shared" si="265"/>
        <v>02900</v>
      </c>
      <c r="E1575" s="21" t="str">
        <f>VLOOKUP(B1575,'Table A as of March 2024'!A:G,7,FALSE)</f>
        <v>Dept of Corr - Div of Inst</v>
      </c>
      <c r="F1575" s="21" t="str">
        <f>VLOOKUP(B1575,'Table A as of March 2024'!A:H,8,FALSE)</f>
        <v>Insurance Recovery</v>
      </c>
      <c r="G1575" s="11" t="str">
        <f>VLOOKUP(B1575,'Table A as of March 2024'!A:I,9,FALSE)</f>
        <v>105</v>
      </c>
      <c r="H1575" t="str">
        <f>VLOOKUP(B1575,'Table A as of March 2024'!A:L,12,FALSE)</f>
        <v>No</v>
      </c>
      <c r="I1575" s="9" t="str">
        <f>VLOOKUP(B1575,'Table A as of March 2024'!A:M,13,FALSE)</f>
        <v>U</v>
      </c>
      <c r="J1575" t="str">
        <f>VLOOKUP(B1575,'Table A as of March 2024'!A:O,15,FALSE)</f>
        <v>C</v>
      </c>
      <c r="K1575" t="str">
        <f>VLOOKUP(G1575,'ACFR Class Vlookup'!A:B,2,FALSE)</f>
        <v>Governmental</v>
      </c>
      <c r="L1575" s="1" t="str">
        <f>VLOOKUP(D1575,'Fund Information'!A:F,6,FALSE)</f>
        <v>Accounts for insurance proceeds received when an insured item is damaged.</v>
      </c>
      <c r="M1575" s="6" t="str">
        <f t="shared" si="266"/>
        <v>N/A</v>
      </c>
      <c r="N1575" s="6" t="s">
        <v>2886</v>
      </c>
      <c r="O1575" s="6" t="str">
        <f t="shared" si="267"/>
        <v>N/A</v>
      </c>
      <c r="P1575" s="5" t="s">
        <v>2886</v>
      </c>
      <c r="Q1575" s="6" t="str">
        <f t="shared" si="268"/>
        <v>N/A</v>
      </c>
      <c r="R1575" s="7" t="str">
        <f t="shared" si="269"/>
        <v>No</v>
      </c>
      <c r="S1575" s="5" t="str">
        <f t="shared" si="270"/>
        <v>Answer Required</v>
      </c>
      <c r="T1575" s="6" t="str">
        <f t="shared" si="271"/>
        <v>N/A</v>
      </c>
      <c r="U1575" s="7" t="str">
        <f t="shared" si="272"/>
        <v>Yes</v>
      </c>
      <c r="V1575" s="5" t="str">
        <f t="shared" si="273"/>
        <v>Answer Required</v>
      </c>
      <c r="W1575" s="6" t="str">
        <f t="shared" si="274"/>
        <v>N/A</v>
      </c>
      <c r="X1575" s="5" t="s">
        <v>2886</v>
      </c>
    </row>
    <row r="1576" spans="1:24" ht="45" x14ac:dyDescent="0.25">
      <c r="A1576" s="77">
        <f>VLOOKUP(C1576,'BU and Control BU Listing'!A:E,5,FALSE)</f>
        <v>70100</v>
      </c>
      <c r="B1576" s="80" t="s">
        <v>5298</v>
      </c>
      <c r="C1576" s="22" t="str">
        <f t="shared" si="264"/>
        <v>75600</v>
      </c>
      <c r="D1576" s="22" t="str">
        <f t="shared" si="265"/>
        <v>09530</v>
      </c>
      <c r="E1576" s="21" t="str">
        <f>VLOOKUP(B1576,'Table A as of March 2024'!A:G,7,FALSE)</f>
        <v>Dept of Corr - Div of Inst</v>
      </c>
      <c r="F1576" s="21" t="str">
        <f>VLOOKUP(B1576,'Table A as of March 2024'!A:H,8,FALSE)</f>
        <v>Drug Offender Assess Fund</v>
      </c>
      <c r="G1576" s="11" t="str">
        <f>VLOOKUP(B1576,'Table A as of March 2024'!A:I,9,FALSE)</f>
        <v>105</v>
      </c>
      <c r="H1576" t="str">
        <f>VLOOKUP(B1576,'Table A as of March 2024'!A:L,12,FALSE)</f>
        <v>No</v>
      </c>
      <c r="I1576" s="9" t="str">
        <f>VLOOKUP(B1576,'Table A as of March 2024'!A:M,13,FALSE)</f>
        <v>U</v>
      </c>
      <c r="J1576" t="str">
        <f>VLOOKUP(B1576,'Table A as of March 2024'!A:O,15,FALSE)</f>
        <v>C</v>
      </c>
      <c r="K1576" t="str">
        <f>VLOOKUP(G1576,'ACFR Class Vlookup'!A:B,2,FALSE)</f>
        <v>Governmental</v>
      </c>
      <c r="L1576" s="1" t="str">
        <f>VLOOKUP(D1576,'Fund Information'!A:F,6,FALSE)</f>
        <v>Accounts for moneys received from fees imposed on certain drug offense convictions. Funds are used to implement and operate the offender substance abuse screening and assessment program.</v>
      </c>
      <c r="M1576" s="6" t="str">
        <f t="shared" si="266"/>
        <v>N/A</v>
      </c>
      <c r="N1576" s="6" t="s">
        <v>2886</v>
      </c>
      <c r="O1576" s="6" t="str">
        <f t="shared" si="267"/>
        <v>N/A</v>
      </c>
      <c r="P1576" s="5" t="s">
        <v>2886</v>
      </c>
      <c r="Q1576" s="6" t="str">
        <f t="shared" si="268"/>
        <v>N/A</v>
      </c>
      <c r="R1576" s="7" t="str">
        <f t="shared" si="269"/>
        <v>No</v>
      </c>
      <c r="S1576" s="5" t="str">
        <f t="shared" si="270"/>
        <v>Answer Required</v>
      </c>
      <c r="T1576" s="6" t="str">
        <f t="shared" si="271"/>
        <v>N/A</v>
      </c>
      <c r="U1576" s="7" t="str">
        <f t="shared" si="272"/>
        <v>Yes</v>
      </c>
      <c r="V1576" s="5" t="str">
        <f t="shared" si="273"/>
        <v>Answer Required</v>
      </c>
      <c r="W1576" s="6" t="str">
        <f t="shared" si="274"/>
        <v>N/A</v>
      </c>
      <c r="X1576" s="5" t="s">
        <v>2886</v>
      </c>
    </row>
    <row r="1577" spans="1:24" x14ac:dyDescent="0.25">
      <c r="A1577" s="77">
        <f>VLOOKUP(C1577,'BU and Control BU Listing'!A:E,5,FALSE)</f>
        <v>70100</v>
      </c>
      <c r="B1577" s="80" t="s">
        <v>4892</v>
      </c>
      <c r="C1577" s="22" t="str">
        <f t="shared" si="264"/>
        <v>75600</v>
      </c>
      <c r="D1577" s="22" t="str">
        <f t="shared" si="265"/>
        <v>10000</v>
      </c>
      <c r="E1577" s="21" t="str">
        <f>VLOOKUP(B1577,'Table A as of March 2024'!A:G,7,FALSE)</f>
        <v>Dept of Corr - Div of Inst</v>
      </c>
      <c r="F1577" s="21" t="str">
        <f>VLOOKUP(B1577,'Table A as of March 2024'!A:H,8,FALSE)</f>
        <v>Federal Trust</v>
      </c>
      <c r="G1577" s="11" t="str">
        <f>VLOOKUP(B1577,'Table A as of March 2024'!A:I,9,FALSE)</f>
        <v>120</v>
      </c>
      <c r="H1577" t="str">
        <f>VLOOKUP(B1577,'Table A as of March 2024'!A:L,12,FALSE)</f>
        <v>No</v>
      </c>
      <c r="I1577" s="9" t="str">
        <f>VLOOKUP(B1577,'Table A as of March 2024'!A:M,13,FALSE)</f>
        <v>R</v>
      </c>
      <c r="J1577" t="str">
        <f>VLOOKUP(B1577,'Table A as of March 2024'!A:O,15,FALSE)</f>
        <v>R</v>
      </c>
      <c r="K1577" t="str">
        <f>VLOOKUP(G1577,'ACFR Class Vlookup'!A:B,2,FALSE)</f>
        <v>Governmental</v>
      </c>
      <c r="L1577" s="1" t="str">
        <f>VLOOKUP(D1577,'Fund Information'!A:F,6,FALSE)</f>
        <v>This fund accounts for Federal funds.</v>
      </c>
      <c r="M1577" s="6" t="str">
        <f t="shared" si="266"/>
        <v>N/A</v>
      </c>
      <c r="N1577" s="6" t="s">
        <v>2886</v>
      </c>
      <c r="O1577" s="6" t="str">
        <f t="shared" si="267"/>
        <v>N/A</v>
      </c>
      <c r="P1577" s="5" t="s">
        <v>2886</v>
      </c>
      <c r="Q1577" s="6" t="str">
        <f t="shared" si="268"/>
        <v>N/A</v>
      </c>
      <c r="R1577" s="7" t="str">
        <f t="shared" si="269"/>
        <v>Yes</v>
      </c>
      <c r="S1577" s="5" t="str">
        <f t="shared" si="270"/>
        <v>Answer Required</v>
      </c>
      <c r="T1577" s="6" t="str">
        <f t="shared" si="271"/>
        <v>N/A</v>
      </c>
      <c r="U1577" s="7" t="str">
        <f t="shared" si="272"/>
        <v>No</v>
      </c>
      <c r="V1577" s="5" t="str">
        <f t="shared" si="273"/>
        <v>Answer Required</v>
      </c>
      <c r="W1577" s="6" t="str">
        <f t="shared" si="274"/>
        <v>N/A</v>
      </c>
      <c r="X1577" s="5" t="s">
        <v>2886</v>
      </c>
    </row>
    <row r="1578" spans="1:24" ht="165" x14ac:dyDescent="0.25">
      <c r="A1578" s="77">
        <f>VLOOKUP(C1578,'BU and Control BU Listing'!A:E,5,FALSE)</f>
        <v>70100</v>
      </c>
      <c r="B1578" s="80" t="s">
        <v>6014</v>
      </c>
      <c r="C1578" s="22" t="str">
        <f t="shared" si="264"/>
        <v>75600</v>
      </c>
      <c r="D1578" s="22" t="str">
        <f t="shared" si="265"/>
        <v>10110</v>
      </c>
      <c r="E1578" s="21" t="str">
        <f>VLOOKUP(B1578,'Table A as of March 2024'!A:G,7,FALSE)</f>
        <v>Dept of Corr - Div of Inst</v>
      </c>
      <c r="F1578" s="21" t="str">
        <f>VLOOKUP(B1578,'Table A as of March 2024'!A:H,8,FALSE)</f>
        <v>CARESActRlfFd–General-COVID-19</v>
      </c>
      <c r="G1578" s="11" t="str">
        <f>VLOOKUP(B1578,'Table A as of March 2024'!A:I,9,FALSE)</f>
        <v>120</v>
      </c>
      <c r="H1578" t="str">
        <f>VLOOKUP(B1578,'Table A as of March 2024'!A:L,12,FALSE)</f>
        <v>No</v>
      </c>
      <c r="I1578" s="9" t="str">
        <f>VLOOKUP(B1578,'Table A as of March 2024'!A:M,13,FALSE)</f>
        <v>V</v>
      </c>
      <c r="J1578" t="str">
        <f>VLOOKUP(B1578,'Table A as of March 2024'!A:O,15,FALSE)</f>
        <v>R</v>
      </c>
      <c r="K1578" t="str">
        <f>VLOOKUP(G1578,'ACFR Class Vlookup'!A:B,2,FALSE)</f>
        <v>Governmental</v>
      </c>
      <c r="L1578" s="1" t="str">
        <f>VLOOKUP(D1578,'Fund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578" s="6" t="str">
        <f t="shared" si="266"/>
        <v>N/A</v>
      </c>
      <c r="N1578" s="6" t="s">
        <v>2886</v>
      </c>
      <c r="O1578" s="6" t="str">
        <f t="shared" si="267"/>
        <v>N/A</v>
      </c>
      <c r="P1578" s="5" t="s">
        <v>2886</v>
      </c>
      <c r="Q1578" s="6" t="str">
        <f t="shared" si="268"/>
        <v>N/A</v>
      </c>
      <c r="R1578" s="7" t="str">
        <f t="shared" si="269"/>
        <v>Yes</v>
      </c>
      <c r="S1578" s="5" t="str">
        <f t="shared" si="270"/>
        <v>Answer Required</v>
      </c>
      <c r="T1578" s="6" t="str">
        <f t="shared" si="271"/>
        <v>N/A</v>
      </c>
      <c r="U1578" s="7" t="str">
        <f t="shared" si="272"/>
        <v>No</v>
      </c>
      <c r="V1578" s="5" t="str">
        <f t="shared" si="273"/>
        <v>Answer Required</v>
      </c>
      <c r="W1578" s="6" t="str">
        <f t="shared" si="274"/>
        <v>N/A</v>
      </c>
      <c r="X1578" s="5" t="s">
        <v>2886</v>
      </c>
    </row>
    <row r="1579" spans="1:24" ht="165" x14ac:dyDescent="0.25">
      <c r="A1579" s="77">
        <f>VLOOKUP(C1579,'BU and Control BU Listing'!A:E,5,FALSE)</f>
        <v>70100</v>
      </c>
      <c r="B1579" s="80" t="s">
        <v>8293</v>
      </c>
      <c r="C1579" s="22" t="str">
        <f t="shared" si="264"/>
        <v>75600</v>
      </c>
      <c r="D1579" s="22" t="str">
        <f t="shared" si="265"/>
        <v>12110</v>
      </c>
      <c r="E1579" s="21" t="str">
        <f>VLOOKUP(B1579,'Table A as of March 2024'!A:G,7,FALSE)</f>
        <v>Dept of Corr - Div of Inst</v>
      </c>
      <c r="F1579" s="21" t="str">
        <f>VLOOKUP(B1579,'Table A as of March 2024'!A:H,8,FALSE)</f>
        <v>ARP-CrvStLoclFisRecFd-COVID-19</v>
      </c>
      <c r="G1579" s="11" t="str">
        <f>VLOOKUP(B1579,'Table A as of March 2024'!A:I,9,FALSE)</f>
        <v>120</v>
      </c>
      <c r="H1579" t="str">
        <f>VLOOKUP(B1579,'Table A as of March 2024'!A:L,12,FALSE)</f>
        <v>No</v>
      </c>
      <c r="I1579" s="9" t="str">
        <f>VLOOKUP(B1579,'Table A as of March 2024'!A:M,13,FALSE)</f>
        <v>V</v>
      </c>
      <c r="J1579" t="str">
        <f>VLOOKUP(B1579,'Table A as of March 2024'!A:O,15,FALSE)</f>
        <v>R</v>
      </c>
      <c r="K1579" t="str">
        <f>VLOOKUP(G1579,'ACFR Class Vlookup'!A:B,2,FALSE)</f>
        <v>Governmental</v>
      </c>
      <c r="L1579" s="1" t="str">
        <f>VLOOKUP(D1579,'Fund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579" s="6" t="str">
        <f t="shared" si="266"/>
        <v>N/A</v>
      </c>
      <c r="N1579" s="6" t="s">
        <v>2886</v>
      </c>
      <c r="O1579" s="6" t="str">
        <f t="shared" si="267"/>
        <v>N/A</v>
      </c>
      <c r="P1579" s="5" t="s">
        <v>2886</v>
      </c>
      <c r="Q1579" s="6" t="str">
        <f t="shared" si="268"/>
        <v>N/A</v>
      </c>
      <c r="R1579" s="7" t="str">
        <f t="shared" si="269"/>
        <v>Yes</v>
      </c>
      <c r="S1579" s="5" t="str">
        <f t="shared" si="270"/>
        <v>Answer Required</v>
      </c>
      <c r="T1579" s="6" t="str">
        <f t="shared" si="271"/>
        <v>N/A</v>
      </c>
      <c r="U1579" s="7" t="str">
        <f t="shared" si="272"/>
        <v>No</v>
      </c>
      <c r="V1579" s="5" t="str">
        <f t="shared" si="273"/>
        <v>Answer Required</v>
      </c>
      <c r="W1579" s="6" t="str">
        <f t="shared" si="274"/>
        <v>N/A</v>
      </c>
      <c r="X1579" s="5" t="s">
        <v>2886</v>
      </c>
    </row>
    <row r="1580" spans="1:24" x14ac:dyDescent="0.25">
      <c r="A1580" s="77">
        <f>VLOOKUP(C1580,'BU and Control BU Listing'!A:E,5,FALSE)</f>
        <v>70100</v>
      </c>
      <c r="B1580" s="80" t="s">
        <v>4894</v>
      </c>
      <c r="C1580" s="22" t="str">
        <f t="shared" si="264"/>
        <v>75700</v>
      </c>
      <c r="D1580" s="22" t="str">
        <f t="shared" si="265"/>
        <v>01000</v>
      </c>
      <c r="E1580" s="21" t="str">
        <f>VLOOKUP(B1580,'Table A as of March 2024'!A:G,7,FALSE)</f>
        <v>Western Region Corr FieldUnits</v>
      </c>
      <c r="F1580" s="21" t="str">
        <f>VLOOKUP(B1580,'Table A as of March 2024'!A:H,8,FALSE)</f>
        <v>General Fund</v>
      </c>
      <c r="G1580" s="11" t="str">
        <f>VLOOKUP(B1580,'Table A as of March 2024'!A:I,9,FALSE)</f>
        <v>100</v>
      </c>
      <c r="H1580" t="str">
        <f>VLOOKUP(B1580,'Table A as of March 2024'!A:L,12,FALSE)</f>
        <v>No</v>
      </c>
      <c r="I1580" s="9" t="str">
        <f>VLOOKUP(B1580,'Table A as of March 2024'!A:M,13,FALSE)</f>
        <v>G</v>
      </c>
      <c r="J1580" t="str">
        <f>VLOOKUP(B1580,'Table A as of March 2024'!A:O,15,FALSE)</f>
        <v>U</v>
      </c>
      <c r="K1580" t="str">
        <f>VLOOKUP(G1580,'ACFR Class Vlookup'!A:B,2,FALSE)</f>
        <v>Governmental</v>
      </c>
      <c r="L1580" s="1" t="str">
        <f>VLOOKUP(D1580,'Fund Information'!A:F,6,FALSE)</f>
        <v>General Fund</v>
      </c>
      <c r="M1580" s="6" t="str">
        <f t="shared" si="266"/>
        <v>N/A</v>
      </c>
      <c r="N1580" s="6" t="s">
        <v>2886</v>
      </c>
      <c r="O1580" s="6" t="str">
        <f t="shared" si="267"/>
        <v>N/A</v>
      </c>
      <c r="P1580" s="5" t="s">
        <v>2886</v>
      </c>
      <c r="Q1580" s="6" t="str">
        <f t="shared" si="268"/>
        <v>N/A</v>
      </c>
      <c r="R1580" s="7" t="str">
        <f t="shared" si="269"/>
        <v>No</v>
      </c>
      <c r="S1580" s="5" t="str">
        <f t="shared" si="270"/>
        <v>Answer Required</v>
      </c>
      <c r="T1580" s="6" t="str">
        <f t="shared" si="271"/>
        <v>N/A</v>
      </c>
      <c r="U1580" s="7" t="str">
        <f t="shared" si="272"/>
        <v>No</v>
      </c>
      <c r="V1580" s="5" t="str">
        <f t="shared" si="273"/>
        <v>Answer Required</v>
      </c>
      <c r="W1580" s="6" t="str">
        <f t="shared" si="274"/>
        <v>N/A</v>
      </c>
      <c r="X1580" s="5" t="s">
        <v>2886</v>
      </c>
    </row>
    <row r="1581" spans="1:24" ht="30" x14ac:dyDescent="0.25">
      <c r="A1581" s="77">
        <f>VLOOKUP(C1581,'BU and Control BU Listing'!A:E,5,FALSE)</f>
        <v>70100</v>
      </c>
      <c r="B1581" s="80" t="s">
        <v>4895</v>
      </c>
      <c r="C1581" s="22" t="str">
        <f t="shared" si="264"/>
        <v>75700</v>
      </c>
      <c r="D1581" s="22" t="str">
        <f t="shared" si="265"/>
        <v>02710</v>
      </c>
      <c r="E1581" s="21" t="str">
        <f>VLOOKUP(B1581,'Table A as of March 2024'!A:G,7,FALSE)</f>
        <v>Western Region Corr FieldUnits</v>
      </c>
      <c r="F1581" s="21" t="str">
        <f>VLOOKUP(B1581,'Table A as of March 2024'!A:H,8,FALSE)</f>
        <v>Central Garage Pool Vehicles</v>
      </c>
      <c r="G1581" s="11" t="str">
        <f>VLOOKUP(B1581,'Table A as of March 2024'!A:I,9,FALSE)</f>
        <v>100</v>
      </c>
      <c r="H1581" t="str">
        <f>VLOOKUP(B1581,'Table A as of March 2024'!A:L,12,FALSE)</f>
        <v>No</v>
      </c>
      <c r="I1581" s="9" t="str">
        <f>VLOOKUP(B1581,'Table A as of March 2024'!A:M,13,FALSE)</f>
        <v>U</v>
      </c>
      <c r="J1581" t="str">
        <f>VLOOKUP(B1581,'Table A as of March 2024'!A:O,15,FALSE)</f>
        <v>A</v>
      </c>
      <c r="K1581" t="str">
        <f>VLOOKUP(G1581,'ACFR Class Vlookup'!A:B,2,FALSE)</f>
        <v>Governmental</v>
      </c>
      <c r="L1581" s="1" t="str">
        <f>VLOOKUP(D1581,'Fund Information'!A:F,6,FALSE)</f>
        <v>State Central Garage Pool Vehicles - Accounts for fees paid for use of state vehicles.</v>
      </c>
      <c r="M1581" s="6" t="str">
        <f t="shared" si="266"/>
        <v>N/A</v>
      </c>
      <c r="N1581" s="6" t="s">
        <v>2886</v>
      </c>
      <c r="O1581" s="6" t="str">
        <f t="shared" si="267"/>
        <v>N/A</v>
      </c>
      <c r="P1581" s="5" t="s">
        <v>2886</v>
      </c>
      <c r="Q1581" s="6" t="str">
        <f t="shared" si="268"/>
        <v>N/A</v>
      </c>
      <c r="R1581" s="7" t="str">
        <f t="shared" si="269"/>
        <v>No</v>
      </c>
      <c r="S1581" s="5" t="str">
        <f t="shared" si="270"/>
        <v>Answer Required</v>
      </c>
      <c r="T1581" s="6" t="str">
        <f t="shared" si="271"/>
        <v>N/A</v>
      </c>
      <c r="U1581" s="7" t="str">
        <f t="shared" si="272"/>
        <v>No</v>
      </c>
      <c r="V1581" s="5" t="str">
        <f t="shared" si="273"/>
        <v>Answer Required</v>
      </c>
      <c r="W1581" s="6" t="str">
        <f t="shared" si="274"/>
        <v>N/A</v>
      </c>
      <c r="X1581" s="5" t="s">
        <v>2886</v>
      </c>
    </row>
    <row r="1582" spans="1:24" x14ac:dyDescent="0.25">
      <c r="A1582" s="77">
        <f>VLOOKUP(C1582,'BU and Control BU Listing'!A:E,5,FALSE)</f>
        <v>70100</v>
      </c>
      <c r="B1582" s="80" t="s">
        <v>4896</v>
      </c>
      <c r="C1582" s="22" t="str">
        <f t="shared" si="264"/>
        <v>75700</v>
      </c>
      <c r="D1582" s="22" t="str">
        <f t="shared" si="265"/>
        <v>02840</v>
      </c>
      <c r="E1582" s="21" t="str">
        <f>VLOOKUP(B1582,'Table A as of March 2024'!A:G,7,FALSE)</f>
        <v>Western Region Corr FieldUnits</v>
      </c>
      <c r="F1582" s="21" t="str">
        <f>VLOOKUP(B1582,'Table A as of March 2024'!A:H,8,FALSE)</f>
        <v>Recycl Mtrl Sales-Gen/NonHE</v>
      </c>
      <c r="G1582" s="11" t="str">
        <f>VLOOKUP(B1582,'Table A as of March 2024'!A:I,9,FALSE)</f>
        <v>100</v>
      </c>
      <c r="H1582" t="str">
        <f>VLOOKUP(B1582,'Table A as of March 2024'!A:L,12,FALSE)</f>
        <v>No</v>
      </c>
      <c r="I1582" s="9" t="str">
        <f>VLOOKUP(B1582,'Table A as of March 2024'!A:M,13,FALSE)</f>
        <v>U</v>
      </c>
      <c r="J1582" t="str">
        <f>VLOOKUP(B1582,'Table A as of March 2024'!A:O,15,FALSE)</f>
        <v>A</v>
      </c>
      <c r="K1582" t="str">
        <f>VLOOKUP(G1582,'ACFR Class Vlookup'!A:B,2,FALSE)</f>
        <v>Governmental</v>
      </c>
      <c r="L1582" s="1" t="str">
        <f>VLOOKUP(D1582,'Fund Information'!A:F,6,FALSE)</f>
        <v>Accounts for recyclable material sales.</v>
      </c>
      <c r="M1582" s="6" t="str">
        <f t="shared" si="266"/>
        <v>N/A</v>
      </c>
      <c r="N1582" s="6" t="s">
        <v>2886</v>
      </c>
      <c r="O1582" s="6" t="str">
        <f t="shared" si="267"/>
        <v>N/A</v>
      </c>
      <c r="P1582" s="5" t="s">
        <v>2886</v>
      </c>
      <c r="Q1582" s="6" t="str">
        <f t="shared" si="268"/>
        <v>N/A</v>
      </c>
      <c r="R1582" s="7" t="str">
        <f t="shared" si="269"/>
        <v>No</v>
      </c>
      <c r="S1582" s="5" t="str">
        <f t="shared" si="270"/>
        <v>Answer Required</v>
      </c>
      <c r="T1582" s="6" t="str">
        <f t="shared" si="271"/>
        <v>N/A</v>
      </c>
      <c r="U1582" s="7" t="str">
        <f t="shared" si="272"/>
        <v>No</v>
      </c>
      <c r="V1582" s="5" t="str">
        <f t="shared" si="273"/>
        <v>Answer Required</v>
      </c>
      <c r="W1582" s="6" t="str">
        <f t="shared" si="274"/>
        <v>N/A</v>
      </c>
      <c r="X1582" s="5" t="s">
        <v>2886</v>
      </c>
    </row>
    <row r="1583" spans="1:24" x14ac:dyDescent="0.25">
      <c r="A1583" s="77">
        <f>VLOOKUP(C1583,'BU and Control BU Listing'!A:E,5,FALSE)</f>
        <v>70100</v>
      </c>
      <c r="B1583" s="80" t="s">
        <v>5345</v>
      </c>
      <c r="C1583" s="22" t="str">
        <f t="shared" si="264"/>
        <v>75700</v>
      </c>
      <c r="D1583" s="22" t="str">
        <f t="shared" si="265"/>
        <v>02860</v>
      </c>
      <c r="E1583" s="21" t="str">
        <f>VLOOKUP(B1583,'Table A as of March 2024'!A:G,7,FALSE)</f>
        <v>Western Region Corr FieldUnits</v>
      </c>
      <c r="F1583" s="21" t="str">
        <f>VLOOKUP(B1583,'Table A as of March 2024'!A:H,8,FALSE)</f>
        <v>Recycl Mtrl Sales-Nongen/NonHE</v>
      </c>
      <c r="G1583" s="11" t="str">
        <f>VLOOKUP(B1583,'Table A as of March 2024'!A:I,9,FALSE)</f>
        <v>100</v>
      </c>
      <c r="H1583" t="str">
        <f>VLOOKUP(B1583,'Table A as of March 2024'!A:L,12,FALSE)</f>
        <v>No</v>
      </c>
      <c r="I1583" s="9" t="str">
        <f>VLOOKUP(B1583,'Table A as of March 2024'!A:M,13,FALSE)</f>
        <v>U</v>
      </c>
      <c r="J1583" t="str">
        <f>VLOOKUP(B1583,'Table A as of March 2024'!A:O,15,FALSE)</f>
        <v>A</v>
      </c>
      <c r="K1583" t="str">
        <f>VLOOKUP(G1583,'ACFR Class Vlookup'!A:B,2,FALSE)</f>
        <v>Governmental</v>
      </c>
      <c r="L1583" s="1" t="str">
        <f>VLOOKUP(D1583,'Fund Information'!A:F,6,FALSE)</f>
        <v>Accounts for recyclable material sales.</v>
      </c>
      <c r="M1583" s="6" t="str">
        <f t="shared" si="266"/>
        <v>N/A</v>
      </c>
      <c r="N1583" s="6" t="s">
        <v>2886</v>
      </c>
      <c r="O1583" s="6" t="str">
        <f t="shared" si="267"/>
        <v>N/A</v>
      </c>
      <c r="P1583" s="5" t="s">
        <v>2886</v>
      </c>
      <c r="Q1583" s="6" t="str">
        <f t="shared" si="268"/>
        <v>N/A</v>
      </c>
      <c r="R1583" s="7" t="str">
        <f t="shared" si="269"/>
        <v>No</v>
      </c>
      <c r="S1583" s="5" t="str">
        <f t="shared" si="270"/>
        <v>Answer Required</v>
      </c>
      <c r="T1583" s="6" t="str">
        <f t="shared" si="271"/>
        <v>N/A</v>
      </c>
      <c r="U1583" s="7" t="str">
        <f t="shared" si="272"/>
        <v>No</v>
      </c>
      <c r="V1583" s="5" t="str">
        <f t="shared" si="273"/>
        <v>Answer Required</v>
      </c>
      <c r="W1583" s="6" t="str">
        <f t="shared" si="274"/>
        <v>N/A</v>
      </c>
      <c r="X1583" s="5" t="s">
        <v>2886</v>
      </c>
    </row>
    <row r="1584" spans="1:24" ht="30" x14ac:dyDescent="0.25">
      <c r="A1584" s="77">
        <f>VLOOKUP(C1584,'BU and Control BU Listing'!A:E,5,FALSE)</f>
        <v>70100</v>
      </c>
      <c r="B1584" s="80" t="s">
        <v>4897</v>
      </c>
      <c r="C1584" s="22" t="str">
        <f t="shared" si="264"/>
        <v>75700</v>
      </c>
      <c r="D1584" s="22" t="str">
        <f t="shared" si="265"/>
        <v>02870</v>
      </c>
      <c r="E1584" s="21" t="str">
        <f>VLOOKUP(B1584,'Table A as of March 2024'!A:G,7,FALSE)</f>
        <v>Western Region Corr FieldUnits</v>
      </c>
      <c r="F1584" s="21" t="str">
        <f>VLOOKUP(B1584,'Table A as of March 2024'!A:H,8,FALSE)</f>
        <v>Surp Suppy/Equip Sale-GF-NonHE</v>
      </c>
      <c r="G1584" s="11" t="str">
        <f>VLOOKUP(B1584,'Table A as of March 2024'!A:I,9,FALSE)</f>
        <v>100</v>
      </c>
      <c r="H1584" t="str">
        <f>VLOOKUP(B1584,'Table A as of March 2024'!A:L,12,FALSE)</f>
        <v>No</v>
      </c>
      <c r="I1584" s="9" t="str">
        <f>VLOOKUP(B1584,'Table A as of March 2024'!A:M,13,FALSE)</f>
        <v>U</v>
      </c>
      <c r="J1584" t="str">
        <f>VLOOKUP(B1584,'Table A as of March 2024'!A:O,15,FALSE)</f>
        <v>A</v>
      </c>
      <c r="K1584" t="str">
        <f>VLOOKUP(G1584,'ACFR Class Vlookup'!A:B,2,FALSE)</f>
        <v>Governmental</v>
      </c>
      <c r="L1584" s="1" t="str">
        <f>VLOOKUP(D1584,'Fund Information'!A:F,6,FALSE)</f>
        <v>Accounts for sale of surplus supplies and equipment purchased with General Funds for Non Higher Ed agencies.</v>
      </c>
      <c r="M1584" s="6" t="str">
        <f t="shared" si="266"/>
        <v>N/A</v>
      </c>
      <c r="N1584" s="6" t="s">
        <v>2886</v>
      </c>
      <c r="O1584" s="6" t="str">
        <f t="shared" si="267"/>
        <v>N/A</v>
      </c>
      <c r="P1584" s="5" t="s">
        <v>2886</v>
      </c>
      <c r="Q1584" s="6" t="str">
        <f t="shared" si="268"/>
        <v>N/A</v>
      </c>
      <c r="R1584" s="7" t="str">
        <f t="shared" si="269"/>
        <v>No</v>
      </c>
      <c r="S1584" s="5" t="str">
        <f t="shared" si="270"/>
        <v>Answer Required</v>
      </c>
      <c r="T1584" s="6" t="str">
        <f t="shared" si="271"/>
        <v>N/A</v>
      </c>
      <c r="U1584" s="7" t="str">
        <f t="shared" si="272"/>
        <v>No</v>
      </c>
      <c r="V1584" s="5" t="str">
        <f t="shared" si="273"/>
        <v>Answer Required</v>
      </c>
      <c r="W1584" s="6" t="str">
        <f t="shared" si="274"/>
        <v>N/A</v>
      </c>
      <c r="X1584" s="5" t="s">
        <v>2886</v>
      </c>
    </row>
    <row r="1585" spans="1:24" x14ac:dyDescent="0.25">
      <c r="A1585" s="77">
        <f>VLOOKUP(C1585,'BU and Control BU Listing'!A:E,5,FALSE)</f>
        <v>70100</v>
      </c>
      <c r="B1585" s="80" t="s">
        <v>4899</v>
      </c>
      <c r="C1585" s="22" t="str">
        <f t="shared" si="264"/>
        <v>76000</v>
      </c>
      <c r="D1585" s="22" t="str">
        <f t="shared" si="265"/>
        <v>01000</v>
      </c>
      <c r="E1585" s="21" t="str">
        <f>VLOOKUP(B1585,'Table A as of March 2024'!A:G,7,FALSE)</f>
        <v>Central Region Corr FieldUnits</v>
      </c>
      <c r="F1585" s="21" t="str">
        <f>VLOOKUP(B1585,'Table A as of March 2024'!A:H,8,FALSE)</f>
        <v>General Fund</v>
      </c>
      <c r="G1585" s="11" t="str">
        <f>VLOOKUP(B1585,'Table A as of March 2024'!A:I,9,FALSE)</f>
        <v>100</v>
      </c>
      <c r="H1585" t="str">
        <f>VLOOKUP(B1585,'Table A as of March 2024'!A:L,12,FALSE)</f>
        <v>No</v>
      </c>
      <c r="I1585" s="9" t="str">
        <f>VLOOKUP(B1585,'Table A as of March 2024'!A:M,13,FALSE)</f>
        <v>G</v>
      </c>
      <c r="J1585" t="str">
        <f>VLOOKUP(B1585,'Table A as of March 2024'!A:O,15,FALSE)</f>
        <v>U</v>
      </c>
      <c r="K1585" t="str">
        <f>VLOOKUP(G1585,'ACFR Class Vlookup'!A:B,2,FALSE)</f>
        <v>Governmental</v>
      </c>
      <c r="L1585" s="1" t="str">
        <f>VLOOKUP(D1585,'Fund Information'!A:F,6,FALSE)</f>
        <v>General Fund</v>
      </c>
      <c r="M1585" s="6" t="str">
        <f t="shared" si="266"/>
        <v>N/A</v>
      </c>
      <c r="N1585" s="6" t="s">
        <v>2886</v>
      </c>
      <c r="O1585" s="6" t="str">
        <f t="shared" si="267"/>
        <v>N/A</v>
      </c>
      <c r="P1585" s="5" t="s">
        <v>2886</v>
      </c>
      <c r="Q1585" s="6" t="str">
        <f t="shared" si="268"/>
        <v>N/A</v>
      </c>
      <c r="R1585" s="7" t="str">
        <f t="shared" si="269"/>
        <v>No</v>
      </c>
      <c r="S1585" s="5" t="str">
        <f t="shared" si="270"/>
        <v>Answer Required</v>
      </c>
      <c r="T1585" s="6" t="str">
        <f t="shared" si="271"/>
        <v>N/A</v>
      </c>
      <c r="U1585" s="7" t="str">
        <f t="shared" si="272"/>
        <v>No</v>
      </c>
      <c r="V1585" s="5" t="str">
        <f t="shared" si="273"/>
        <v>Answer Required</v>
      </c>
      <c r="W1585" s="6" t="str">
        <f t="shared" si="274"/>
        <v>N/A</v>
      </c>
      <c r="X1585" s="5" t="s">
        <v>2886</v>
      </c>
    </row>
    <row r="1586" spans="1:24" ht="30" x14ac:dyDescent="0.25">
      <c r="A1586" s="77">
        <f>VLOOKUP(C1586,'BU and Control BU Listing'!A:E,5,FALSE)</f>
        <v>70100</v>
      </c>
      <c r="B1586" s="80" t="s">
        <v>4900</v>
      </c>
      <c r="C1586" s="22" t="str">
        <f t="shared" si="264"/>
        <v>76000</v>
      </c>
      <c r="D1586" s="22" t="str">
        <f t="shared" si="265"/>
        <v>02710</v>
      </c>
      <c r="E1586" s="21" t="str">
        <f>VLOOKUP(B1586,'Table A as of March 2024'!A:G,7,FALSE)</f>
        <v>Central Region Corr FieldUnits</v>
      </c>
      <c r="F1586" s="21" t="str">
        <f>VLOOKUP(B1586,'Table A as of March 2024'!A:H,8,FALSE)</f>
        <v>Central Garage Pool Vehicles</v>
      </c>
      <c r="G1586" s="11" t="str">
        <f>VLOOKUP(B1586,'Table A as of March 2024'!A:I,9,FALSE)</f>
        <v>100</v>
      </c>
      <c r="H1586" t="str">
        <f>VLOOKUP(B1586,'Table A as of March 2024'!A:L,12,FALSE)</f>
        <v>No</v>
      </c>
      <c r="I1586" s="9" t="str">
        <f>VLOOKUP(B1586,'Table A as of March 2024'!A:M,13,FALSE)</f>
        <v>U</v>
      </c>
      <c r="J1586" t="str">
        <f>VLOOKUP(B1586,'Table A as of March 2024'!A:O,15,FALSE)</f>
        <v>A</v>
      </c>
      <c r="K1586" t="str">
        <f>VLOOKUP(G1586,'ACFR Class Vlookup'!A:B,2,FALSE)</f>
        <v>Governmental</v>
      </c>
      <c r="L1586" s="1" t="str">
        <f>VLOOKUP(D1586,'Fund Information'!A:F,6,FALSE)</f>
        <v>State Central Garage Pool Vehicles - Accounts for fees paid for use of state vehicles.</v>
      </c>
      <c r="M1586" s="6" t="str">
        <f t="shared" si="266"/>
        <v>N/A</v>
      </c>
      <c r="N1586" s="6" t="s">
        <v>2886</v>
      </c>
      <c r="O1586" s="6" t="str">
        <f t="shared" si="267"/>
        <v>N/A</v>
      </c>
      <c r="P1586" s="5" t="s">
        <v>2886</v>
      </c>
      <c r="Q1586" s="6" t="str">
        <f t="shared" si="268"/>
        <v>N/A</v>
      </c>
      <c r="R1586" s="7" t="str">
        <f t="shared" si="269"/>
        <v>No</v>
      </c>
      <c r="S1586" s="5" t="str">
        <f t="shared" si="270"/>
        <v>Answer Required</v>
      </c>
      <c r="T1586" s="6" t="str">
        <f t="shared" si="271"/>
        <v>N/A</v>
      </c>
      <c r="U1586" s="7" t="str">
        <f t="shared" si="272"/>
        <v>No</v>
      </c>
      <c r="V1586" s="5" t="str">
        <f t="shared" si="273"/>
        <v>Answer Required</v>
      </c>
      <c r="W1586" s="6" t="str">
        <f t="shared" si="274"/>
        <v>N/A</v>
      </c>
      <c r="X1586" s="5" t="s">
        <v>2886</v>
      </c>
    </row>
    <row r="1587" spans="1:24" x14ac:dyDescent="0.25">
      <c r="A1587" s="77">
        <f>VLOOKUP(C1587,'BU and Control BU Listing'!A:E,5,FALSE)</f>
        <v>70100</v>
      </c>
      <c r="B1587" s="80" t="s">
        <v>4901</v>
      </c>
      <c r="C1587" s="22" t="str">
        <f t="shared" si="264"/>
        <v>76000</v>
      </c>
      <c r="D1587" s="22" t="str">
        <f t="shared" si="265"/>
        <v>02840</v>
      </c>
      <c r="E1587" s="21" t="str">
        <f>VLOOKUP(B1587,'Table A as of March 2024'!A:G,7,FALSE)</f>
        <v>Central Region Corr FieldUnits</v>
      </c>
      <c r="F1587" s="21" t="str">
        <f>VLOOKUP(B1587,'Table A as of March 2024'!A:H,8,FALSE)</f>
        <v>Recycl Mtrl Sales-Gen/NonHE</v>
      </c>
      <c r="G1587" s="11" t="str">
        <f>VLOOKUP(B1587,'Table A as of March 2024'!A:I,9,FALSE)</f>
        <v>100</v>
      </c>
      <c r="H1587" t="str">
        <f>VLOOKUP(B1587,'Table A as of March 2024'!A:L,12,FALSE)</f>
        <v>No</v>
      </c>
      <c r="I1587" s="9" t="str">
        <f>VLOOKUP(B1587,'Table A as of March 2024'!A:M,13,FALSE)</f>
        <v>U</v>
      </c>
      <c r="J1587" t="str">
        <f>VLOOKUP(B1587,'Table A as of March 2024'!A:O,15,FALSE)</f>
        <v>A</v>
      </c>
      <c r="K1587" t="str">
        <f>VLOOKUP(G1587,'ACFR Class Vlookup'!A:B,2,FALSE)</f>
        <v>Governmental</v>
      </c>
      <c r="L1587" s="1" t="str">
        <f>VLOOKUP(D1587,'Fund Information'!A:F,6,FALSE)</f>
        <v>Accounts for recyclable material sales.</v>
      </c>
      <c r="M1587" s="6" t="str">
        <f t="shared" si="266"/>
        <v>N/A</v>
      </c>
      <c r="N1587" s="6" t="s">
        <v>2886</v>
      </c>
      <c r="O1587" s="6" t="str">
        <f t="shared" si="267"/>
        <v>N/A</v>
      </c>
      <c r="P1587" s="5" t="s">
        <v>2886</v>
      </c>
      <c r="Q1587" s="6" t="str">
        <f t="shared" si="268"/>
        <v>N/A</v>
      </c>
      <c r="R1587" s="7" t="str">
        <f t="shared" si="269"/>
        <v>No</v>
      </c>
      <c r="S1587" s="5" t="str">
        <f t="shared" si="270"/>
        <v>Answer Required</v>
      </c>
      <c r="T1587" s="6" t="str">
        <f t="shared" si="271"/>
        <v>N/A</v>
      </c>
      <c r="U1587" s="7" t="str">
        <f t="shared" si="272"/>
        <v>No</v>
      </c>
      <c r="V1587" s="5" t="str">
        <f t="shared" si="273"/>
        <v>Answer Required</v>
      </c>
      <c r="W1587" s="6" t="str">
        <f t="shared" si="274"/>
        <v>N/A</v>
      </c>
      <c r="X1587" s="5" t="s">
        <v>2886</v>
      </c>
    </row>
    <row r="1588" spans="1:24" ht="30" x14ac:dyDescent="0.25">
      <c r="A1588" s="77">
        <f>VLOOKUP(C1588,'BU and Control BU Listing'!A:E,5,FALSE)</f>
        <v>70100</v>
      </c>
      <c r="B1588" s="80" t="s">
        <v>4902</v>
      </c>
      <c r="C1588" s="22" t="str">
        <f t="shared" si="264"/>
        <v>76000</v>
      </c>
      <c r="D1588" s="22" t="str">
        <f t="shared" si="265"/>
        <v>02870</v>
      </c>
      <c r="E1588" s="21" t="str">
        <f>VLOOKUP(B1588,'Table A as of March 2024'!A:G,7,FALSE)</f>
        <v>Central Region Corr FieldUnits</v>
      </c>
      <c r="F1588" s="21" t="str">
        <f>VLOOKUP(B1588,'Table A as of March 2024'!A:H,8,FALSE)</f>
        <v>Surp Suppy/Equip Sale-GF-NonHE</v>
      </c>
      <c r="G1588" s="11" t="str">
        <f>VLOOKUP(B1588,'Table A as of March 2024'!A:I,9,FALSE)</f>
        <v>100</v>
      </c>
      <c r="H1588" t="str">
        <f>VLOOKUP(B1588,'Table A as of March 2024'!A:L,12,FALSE)</f>
        <v>No</v>
      </c>
      <c r="I1588" s="9" t="str">
        <f>VLOOKUP(B1588,'Table A as of March 2024'!A:M,13,FALSE)</f>
        <v>U</v>
      </c>
      <c r="J1588" t="str">
        <f>VLOOKUP(B1588,'Table A as of March 2024'!A:O,15,FALSE)</f>
        <v>A</v>
      </c>
      <c r="K1588" t="str">
        <f>VLOOKUP(G1588,'ACFR Class Vlookup'!A:B,2,FALSE)</f>
        <v>Governmental</v>
      </c>
      <c r="L1588" s="1" t="str">
        <f>VLOOKUP(D1588,'Fund Information'!A:F,6,FALSE)</f>
        <v>Accounts for sale of surplus supplies and equipment purchased with General Funds for Non Higher Ed agencies.</v>
      </c>
      <c r="M1588" s="6" t="str">
        <f t="shared" si="266"/>
        <v>N/A</v>
      </c>
      <c r="N1588" s="6" t="s">
        <v>2886</v>
      </c>
      <c r="O1588" s="6" t="str">
        <f t="shared" si="267"/>
        <v>N/A</v>
      </c>
      <c r="P1588" s="5" t="s">
        <v>2886</v>
      </c>
      <c r="Q1588" s="6" t="str">
        <f t="shared" si="268"/>
        <v>N/A</v>
      </c>
      <c r="R1588" s="7" t="str">
        <f t="shared" si="269"/>
        <v>No</v>
      </c>
      <c r="S1588" s="5" t="str">
        <f t="shared" si="270"/>
        <v>Answer Required</v>
      </c>
      <c r="T1588" s="6" t="str">
        <f t="shared" si="271"/>
        <v>N/A</v>
      </c>
      <c r="U1588" s="7" t="str">
        <f t="shared" si="272"/>
        <v>No</v>
      </c>
      <c r="V1588" s="5" t="str">
        <f t="shared" si="273"/>
        <v>Answer Required</v>
      </c>
      <c r="W1588" s="6" t="str">
        <f t="shared" si="274"/>
        <v>N/A</v>
      </c>
      <c r="X1588" s="5" t="s">
        <v>2886</v>
      </c>
    </row>
    <row r="1589" spans="1:24" x14ac:dyDescent="0.25">
      <c r="A1589" s="77">
        <f>VLOOKUP(C1589,'BU and Control BU Listing'!A:E,5,FALSE)</f>
        <v>70100</v>
      </c>
      <c r="B1589" s="80" t="s">
        <v>4904</v>
      </c>
      <c r="C1589" s="22" t="str">
        <f t="shared" si="264"/>
        <v>76100</v>
      </c>
      <c r="D1589" s="22" t="str">
        <f t="shared" si="265"/>
        <v>01000</v>
      </c>
      <c r="E1589" s="21" t="str">
        <f>VLOOKUP(B1589,'Table A as of March 2024'!A:G,7,FALSE)</f>
        <v>Baskerville Correctional Cntr</v>
      </c>
      <c r="F1589" s="21" t="str">
        <f>VLOOKUP(B1589,'Table A as of March 2024'!A:H,8,FALSE)</f>
        <v>General Fund</v>
      </c>
      <c r="G1589" s="11" t="str">
        <f>VLOOKUP(B1589,'Table A as of March 2024'!A:I,9,FALSE)</f>
        <v>100</v>
      </c>
      <c r="H1589" t="str">
        <f>VLOOKUP(B1589,'Table A as of March 2024'!A:L,12,FALSE)</f>
        <v>No</v>
      </c>
      <c r="I1589" s="9" t="str">
        <f>VLOOKUP(B1589,'Table A as of March 2024'!A:M,13,FALSE)</f>
        <v>G</v>
      </c>
      <c r="J1589" t="str">
        <f>VLOOKUP(B1589,'Table A as of March 2024'!A:O,15,FALSE)</f>
        <v>U</v>
      </c>
      <c r="K1589" t="str">
        <f>VLOOKUP(G1589,'ACFR Class Vlookup'!A:B,2,FALSE)</f>
        <v>Governmental</v>
      </c>
      <c r="L1589" s="1" t="str">
        <f>VLOOKUP(D1589,'Fund Information'!A:F,6,FALSE)</f>
        <v>General Fund</v>
      </c>
      <c r="M1589" s="6" t="str">
        <f t="shared" si="266"/>
        <v>N/A</v>
      </c>
      <c r="N1589" s="6" t="s">
        <v>2886</v>
      </c>
      <c r="O1589" s="6" t="str">
        <f t="shared" si="267"/>
        <v>N/A</v>
      </c>
      <c r="P1589" s="5" t="s">
        <v>2886</v>
      </c>
      <c r="Q1589" s="6" t="str">
        <f t="shared" si="268"/>
        <v>N/A</v>
      </c>
      <c r="R1589" s="7" t="str">
        <f t="shared" si="269"/>
        <v>No</v>
      </c>
      <c r="S1589" s="5" t="str">
        <f t="shared" si="270"/>
        <v>Answer Required</v>
      </c>
      <c r="T1589" s="6" t="str">
        <f t="shared" si="271"/>
        <v>N/A</v>
      </c>
      <c r="U1589" s="7" t="str">
        <f t="shared" si="272"/>
        <v>No</v>
      </c>
      <c r="V1589" s="5" t="str">
        <f t="shared" si="273"/>
        <v>Answer Required</v>
      </c>
      <c r="W1589" s="6" t="str">
        <f t="shared" si="274"/>
        <v>N/A</v>
      </c>
      <c r="X1589" s="5" t="s">
        <v>2886</v>
      </c>
    </row>
    <row r="1590" spans="1:24" ht="60" x14ac:dyDescent="0.25">
      <c r="A1590" s="77">
        <f>VLOOKUP(C1590,'BU and Control BU Listing'!A:E,5,FALSE)</f>
        <v>70100</v>
      </c>
      <c r="B1590" s="80" t="s">
        <v>4905</v>
      </c>
      <c r="C1590" s="22" t="str">
        <f t="shared" si="264"/>
        <v>76100</v>
      </c>
      <c r="D1590" s="22" t="str">
        <f t="shared" si="265"/>
        <v>02460</v>
      </c>
      <c r="E1590" s="21" t="str">
        <f>VLOOKUP(B1590,'Table A as of March 2024'!A:G,7,FALSE)</f>
        <v>Baskerville Correctional Cntr</v>
      </c>
      <c r="F1590" s="21" t="str">
        <f>VLOOKUP(B1590,'Table A as of March 2024'!A:H,8,FALSE)</f>
        <v>Disaster Recovery Fund</v>
      </c>
      <c r="G1590" s="11" t="str">
        <f>VLOOKUP(B1590,'Table A as of March 2024'!A:I,9,FALSE)</f>
        <v>100</v>
      </c>
      <c r="H1590" t="str">
        <f>VLOOKUP(B1590,'Table A as of March 2024'!A:L,12,FALSE)</f>
        <v>No</v>
      </c>
      <c r="I1590" s="9" t="str">
        <f>VLOOKUP(B1590,'Table A as of March 2024'!A:M,13,FALSE)</f>
        <v>U</v>
      </c>
      <c r="J1590" t="str">
        <f>VLOOKUP(B1590,'Table A as of March 2024'!A:O,15,FALSE)</f>
        <v>A</v>
      </c>
      <c r="K1590" t="str">
        <f>VLOOKUP(G1590,'ACFR Class Vlookup'!A:B,2,FALSE)</f>
        <v>Governmental</v>
      </c>
      <c r="L1590" s="1" t="str">
        <f>VLOOKUP(D1590,'Fund Information'!A:F,6,FALSE)</f>
        <v>Per COV § 44-146.18.1, this fund accounts for General Fund Sum Sufficient Appropriations.  Funds are used when the Governor declares a "state of emergency"; can be used for anything related to the state of emergency.</v>
      </c>
      <c r="M1590" s="6" t="str">
        <f t="shared" si="266"/>
        <v>N/A</v>
      </c>
      <c r="N1590" s="6" t="s">
        <v>2886</v>
      </c>
      <c r="O1590" s="6" t="str">
        <f t="shared" si="267"/>
        <v>N/A</v>
      </c>
      <c r="P1590" s="5" t="s">
        <v>2886</v>
      </c>
      <c r="Q1590" s="6" t="str">
        <f t="shared" si="268"/>
        <v>N/A</v>
      </c>
      <c r="R1590" s="7" t="str">
        <f t="shared" si="269"/>
        <v>No</v>
      </c>
      <c r="S1590" s="5" t="str">
        <f t="shared" si="270"/>
        <v>Answer Required</v>
      </c>
      <c r="T1590" s="6" t="str">
        <f t="shared" si="271"/>
        <v>N/A</v>
      </c>
      <c r="U1590" s="7" t="str">
        <f t="shared" si="272"/>
        <v>No</v>
      </c>
      <c r="V1590" s="5" t="str">
        <f t="shared" si="273"/>
        <v>Answer Required</v>
      </c>
      <c r="W1590" s="6" t="str">
        <f t="shared" si="274"/>
        <v>N/A</v>
      </c>
      <c r="X1590" s="5" t="s">
        <v>2886</v>
      </c>
    </row>
    <row r="1591" spans="1:24" ht="30" x14ac:dyDescent="0.25">
      <c r="A1591" s="77">
        <f>VLOOKUP(C1591,'BU and Control BU Listing'!A:E,5,FALSE)</f>
        <v>70100</v>
      </c>
      <c r="B1591" s="80" t="s">
        <v>4906</v>
      </c>
      <c r="C1591" s="22" t="str">
        <f t="shared" si="264"/>
        <v>76100</v>
      </c>
      <c r="D1591" s="22" t="str">
        <f t="shared" si="265"/>
        <v>02710</v>
      </c>
      <c r="E1591" s="21" t="str">
        <f>VLOOKUP(B1591,'Table A as of March 2024'!A:G,7,FALSE)</f>
        <v>Baskerville Correctional Cntr</v>
      </c>
      <c r="F1591" s="21" t="str">
        <f>VLOOKUP(B1591,'Table A as of March 2024'!A:H,8,FALSE)</f>
        <v>Central Garage Pool Vehicles</v>
      </c>
      <c r="G1591" s="11" t="str">
        <f>VLOOKUP(B1591,'Table A as of March 2024'!A:I,9,FALSE)</f>
        <v>100</v>
      </c>
      <c r="H1591" t="str">
        <f>VLOOKUP(B1591,'Table A as of March 2024'!A:L,12,FALSE)</f>
        <v>No</v>
      </c>
      <c r="I1591" s="9" t="str">
        <f>VLOOKUP(B1591,'Table A as of March 2024'!A:M,13,FALSE)</f>
        <v>U</v>
      </c>
      <c r="J1591" t="str">
        <f>VLOOKUP(B1591,'Table A as of March 2024'!A:O,15,FALSE)</f>
        <v>A</v>
      </c>
      <c r="K1591" t="str">
        <f>VLOOKUP(G1591,'ACFR Class Vlookup'!A:B,2,FALSE)</f>
        <v>Governmental</v>
      </c>
      <c r="L1591" s="1" t="str">
        <f>VLOOKUP(D1591,'Fund Information'!A:F,6,FALSE)</f>
        <v>State Central Garage Pool Vehicles - Accounts for fees paid for use of state vehicles.</v>
      </c>
      <c r="M1591" s="6" t="str">
        <f t="shared" si="266"/>
        <v>N/A</v>
      </c>
      <c r="N1591" s="6" t="s">
        <v>2886</v>
      </c>
      <c r="O1591" s="6" t="str">
        <f t="shared" si="267"/>
        <v>N/A</v>
      </c>
      <c r="P1591" s="5" t="s">
        <v>2886</v>
      </c>
      <c r="Q1591" s="6" t="str">
        <f t="shared" si="268"/>
        <v>N/A</v>
      </c>
      <c r="R1591" s="7" t="str">
        <f t="shared" si="269"/>
        <v>No</v>
      </c>
      <c r="S1591" s="5" t="str">
        <f t="shared" si="270"/>
        <v>Answer Required</v>
      </c>
      <c r="T1591" s="6" t="str">
        <f t="shared" si="271"/>
        <v>N/A</v>
      </c>
      <c r="U1591" s="7" t="str">
        <f t="shared" si="272"/>
        <v>No</v>
      </c>
      <c r="V1591" s="5" t="str">
        <f t="shared" si="273"/>
        <v>Answer Required</v>
      </c>
      <c r="W1591" s="6" t="str">
        <f t="shared" si="274"/>
        <v>N/A</v>
      </c>
      <c r="X1591" s="5" t="s">
        <v>2886</v>
      </c>
    </row>
    <row r="1592" spans="1:24" x14ac:dyDescent="0.25">
      <c r="A1592" s="77">
        <f>VLOOKUP(C1592,'BU and Control BU Listing'!A:E,5,FALSE)</f>
        <v>70100</v>
      </c>
      <c r="B1592" s="80" t="s">
        <v>4907</v>
      </c>
      <c r="C1592" s="22" t="str">
        <f t="shared" si="264"/>
        <v>76100</v>
      </c>
      <c r="D1592" s="22" t="str">
        <f t="shared" si="265"/>
        <v>02840</v>
      </c>
      <c r="E1592" s="21" t="str">
        <f>VLOOKUP(B1592,'Table A as of March 2024'!A:G,7,FALSE)</f>
        <v>Baskerville Correctional Cntr</v>
      </c>
      <c r="F1592" s="21" t="str">
        <f>VLOOKUP(B1592,'Table A as of March 2024'!A:H,8,FALSE)</f>
        <v>Recycl Mtrl Sales-Gen/NonHE</v>
      </c>
      <c r="G1592" s="11" t="str">
        <f>VLOOKUP(B1592,'Table A as of March 2024'!A:I,9,FALSE)</f>
        <v>100</v>
      </c>
      <c r="H1592" t="str">
        <f>VLOOKUP(B1592,'Table A as of March 2024'!A:L,12,FALSE)</f>
        <v>No</v>
      </c>
      <c r="I1592" s="9" t="str">
        <f>VLOOKUP(B1592,'Table A as of March 2024'!A:M,13,FALSE)</f>
        <v>U</v>
      </c>
      <c r="J1592" t="str">
        <f>VLOOKUP(B1592,'Table A as of March 2024'!A:O,15,FALSE)</f>
        <v>A</v>
      </c>
      <c r="K1592" t="str">
        <f>VLOOKUP(G1592,'ACFR Class Vlookup'!A:B,2,FALSE)</f>
        <v>Governmental</v>
      </c>
      <c r="L1592" s="1" t="str">
        <f>VLOOKUP(D1592,'Fund Information'!A:F,6,FALSE)</f>
        <v>Accounts for recyclable material sales.</v>
      </c>
      <c r="M1592" s="6" t="str">
        <f t="shared" si="266"/>
        <v>N/A</v>
      </c>
      <c r="N1592" s="6" t="s">
        <v>2886</v>
      </c>
      <c r="O1592" s="6" t="str">
        <f t="shared" si="267"/>
        <v>N/A</v>
      </c>
      <c r="P1592" s="5" t="s">
        <v>2886</v>
      </c>
      <c r="Q1592" s="6" t="str">
        <f t="shared" si="268"/>
        <v>N/A</v>
      </c>
      <c r="R1592" s="7" t="str">
        <f t="shared" si="269"/>
        <v>No</v>
      </c>
      <c r="S1592" s="5" t="str">
        <f t="shared" si="270"/>
        <v>Answer Required</v>
      </c>
      <c r="T1592" s="6" t="str">
        <f t="shared" si="271"/>
        <v>N/A</v>
      </c>
      <c r="U1592" s="7" t="str">
        <f t="shared" si="272"/>
        <v>No</v>
      </c>
      <c r="V1592" s="5" t="str">
        <f t="shared" si="273"/>
        <v>Answer Required</v>
      </c>
      <c r="W1592" s="6" t="str">
        <f t="shared" si="274"/>
        <v>N/A</v>
      </c>
      <c r="X1592" s="5" t="s">
        <v>2886</v>
      </c>
    </row>
    <row r="1593" spans="1:24" ht="30" x14ac:dyDescent="0.25">
      <c r="A1593" s="77">
        <f>VLOOKUP(C1593,'BU and Control BU Listing'!A:E,5,FALSE)</f>
        <v>70100</v>
      </c>
      <c r="B1593" s="80" t="s">
        <v>4908</v>
      </c>
      <c r="C1593" s="22" t="str">
        <f t="shared" si="264"/>
        <v>76100</v>
      </c>
      <c r="D1593" s="22" t="str">
        <f t="shared" si="265"/>
        <v>02870</v>
      </c>
      <c r="E1593" s="21" t="str">
        <f>VLOOKUP(B1593,'Table A as of March 2024'!A:G,7,FALSE)</f>
        <v>Baskerville Correctional Cntr</v>
      </c>
      <c r="F1593" s="21" t="str">
        <f>VLOOKUP(B1593,'Table A as of March 2024'!A:H,8,FALSE)</f>
        <v>Surp Suppy/Equip Sale-GF-NonHE</v>
      </c>
      <c r="G1593" s="11" t="str">
        <f>VLOOKUP(B1593,'Table A as of March 2024'!A:I,9,FALSE)</f>
        <v>100</v>
      </c>
      <c r="H1593" t="str">
        <f>VLOOKUP(B1593,'Table A as of March 2024'!A:L,12,FALSE)</f>
        <v>No</v>
      </c>
      <c r="I1593" s="9" t="str">
        <f>VLOOKUP(B1593,'Table A as of March 2024'!A:M,13,FALSE)</f>
        <v>U</v>
      </c>
      <c r="J1593" t="str">
        <f>VLOOKUP(B1593,'Table A as of March 2024'!A:O,15,FALSE)</f>
        <v>A</v>
      </c>
      <c r="K1593" t="str">
        <f>VLOOKUP(G1593,'ACFR Class Vlookup'!A:B,2,FALSE)</f>
        <v>Governmental</v>
      </c>
      <c r="L1593" s="1" t="str">
        <f>VLOOKUP(D1593,'Fund Information'!A:F,6,FALSE)</f>
        <v>Accounts for sale of surplus supplies and equipment purchased with General Funds for Non Higher Ed agencies.</v>
      </c>
      <c r="M1593" s="6" t="str">
        <f t="shared" si="266"/>
        <v>N/A</v>
      </c>
      <c r="N1593" s="6" t="s">
        <v>2886</v>
      </c>
      <c r="O1593" s="6" t="str">
        <f t="shared" si="267"/>
        <v>N/A</v>
      </c>
      <c r="P1593" s="5" t="s">
        <v>2886</v>
      </c>
      <c r="Q1593" s="6" t="str">
        <f t="shared" si="268"/>
        <v>N/A</v>
      </c>
      <c r="R1593" s="7" t="str">
        <f t="shared" si="269"/>
        <v>No</v>
      </c>
      <c r="S1593" s="5" t="str">
        <f t="shared" si="270"/>
        <v>Answer Required</v>
      </c>
      <c r="T1593" s="6" t="str">
        <f t="shared" si="271"/>
        <v>N/A</v>
      </c>
      <c r="U1593" s="7" t="str">
        <f t="shared" si="272"/>
        <v>No</v>
      </c>
      <c r="V1593" s="5" t="str">
        <f t="shared" si="273"/>
        <v>Answer Required</v>
      </c>
      <c r="W1593" s="6" t="str">
        <f t="shared" si="274"/>
        <v>N/A</v>
      </c>
      <c r="X1593" s="5" t="s">
        <v>2886</v>
      </c>
    </row>
    <row r="1594" spans="1:24" ht="30" x14ac:dyDescent="0.25">
      <c r="A1594" s="77">
        <f>VLOOKUP(C1594,'BU and Control BU Listing'!A:E,5,FALSE)</f>
        <v>70100</v>
      </c>
      <c r="B1594" s="80" t="s">
        <v>8294</v>
      </c>
      <c r="C1594" s="22" t="str">
        <f t="shared" si="264"/>
        <v>76100</v>
      </c>
      <c r="D1594" s="22" t="str">
        <f t="shared" si="265"/>
        <v>02900</v>
      </c>
      <c r="E1594" s="21" t="str">
        <f>VLOOKUP(B1594,'Table A as of March 2024'!A:G,7,FALSE)</f>
        <v>Baskerville Correctional Cntr</v>
      </c>
      <c r="F1594" s="21" t="str">
        <f>VLOOKUP(B1594,'Table A as of March 2024'!A:H,8,FALSE)</f>
        <v>Insurance Recovery</v>
      </c>
      <c r="G1594" s="11" t="str">
        <f>VLOOKUP(B1594,'Table A as of March 2024'!A:I,9,FALSE)</f>
        <v>105</v>
      </c>
      <c r="H1594" t="str">
        <f>VLOOKUP(B1594,'Table A as of March 2024'!A:L,12,FALSE)</f>
        <v>No</v>
      </c>
      <c r="I1594" s="9" t="str">
        <f>VLOOKUP(B1594,'Table A as of March 2024'!A:M,13,FALSE)</f>
        <v>U</v>
      </c>
      <c r="J1594" t="str">
        <f>VLOOKUP(B1594,'Table A as of March 2024'!A:O,15,FALSE)</f>
        <v>C</v>
      </c>
      <c r="K1594" t="str">
        <f>VLOOKUP(G1594,'ACFR Class Vlookup'!A:B,2,FALSE)</f>
        <v>Governmental</v>
      </c>
      <c r="L1594" s="1" t="str">
        <f>VLOOKUP(D1594,'Fund Information'!A:F,6,FALSE)</f>
        <v>Accounts for insurance proceeds received when an insured item is damaged.</v>
      </c>
      <c r="M1594" s="6" t="str">
        <f t="shared" si="266"/>
        <v>N/A</v>
      </c>
      <c r="N1594" s="6" t="s">
        <v>2886</v>
      </c>
      <c r="O1594" s="6" t="str">
        <f t="shared" si="267"/>
        <v>N/A</v>
      </c>
      <c r="P1594" s="5" t="s">
        <v>2886</v>
      </c>
      <c r="Q1594" s="6" t="str">
        <f t="shared" si="268"/>
        <v>N/A</v>
      </c>
      <c r="R1594" s="7" t="str">
        <f t="shared" si="269"/>
        <v>No</v>
      </c>
      <c r="S1594" s="5" t="str">
        <f t="shared" si="270"/>
        <v>Answer Required</v>
      </c>
      <c r="T1594" s="6" t="str">
        <f t="shared" si="271"/>
        <v>N/A</v>
      </c>
      <c r="U1594" s="7" t="str">
        <f t="shared" si="272"/>
        <v>Yes</v>
      </c>
      <c r="V1594" s="5" t="str">
        <f t="shared" si="273"/>
        <v>Answer Required</v>
      </c>
      <c r="W1594" s="6" t="str">
        <f t="shared" si="274"/>
        <v>N/A</v>
      </c>
      <c r="X1594" s="5" t="s">
        <v>2886</v>
      </c>
    </row>
    <row r="1595" spans="1:24" x14ac:dyDescent="0.25">
      <c r="A1595" s="77">
        <f>VLOOKUP(C1595,'BU and Control BU Listing'!A:E,5,FALSE)</f>
        <v>70100</v>
      </c>
      <c r="B1595" s="80" t="s">
        <v>4909</v>
      </c>
      <c r="C1595" s="22" t="str">
        <f t="shared" si="264"/>
        <v>76100</v>
      </c>
      <c r="D1595" s="22" t="str">
        <f t="shared" si="265"/>
        <v>10000</v>
      </c>
      <c r="E1595" s="21" t="str">
        <f>VLOOKUP(B1595,'Table A as of March 2024'!A:G,7,FALSE)</f>
        <v>Baskerville Correctional Cntr</v>
      </c>
      <c r="F1595" s="21" t="str">
        <f>VLOOKUP(B1595,'Table A as of March 2024'!A:H,8,FALSE)</f>
        <v>Federal Trust</v>
      </c>
      <c r="G1595" s="11" t="str">
        <f>VLOOKUP(B1595,'Table A as of March 2024'!A:I,9,FALSE)</f>
        <v>120</v>
      </c>
      <c r="H1595" t="str">
        <f>VLOOKUP(B1595,'Table A as of March 2024'!A:L,12,FALSE)</f>
        <v>No</v>
      </c>
      <c r="I1595" s="9" t="str">
        <f>VLOOKUP(B1595,'Table A as of March 2024'!A:M,13,FALSE)</f>
        <v>R</v>
      </c>
      <c r="J1595" t="str">
        <f>VLOOKUP(B1595,'Table A as of March 2024'!A:O,15,FALSE)</f>
        <v>R</v>
      </c>
      <c r="K1595" t="str">
        <f>VLOOKUP(G1595,'ACFR Class Vlookup'!A:B,2,FALSE)</f>
        <v>Governmental</v>
      </c>
      <c r="L1595" s="1" t="str">
        <f>VLOOKUP(D1595,'Fund Information'!A:F,6,FALSE)</f>
        <v>This fund accounts for Federal funds.</v>
      </c>
      <c r="M1595" s="6" t="str">
        <f t="shared" si="266"/>
        <v>N/A</v>
      </c>
      <c r="N1595" s="6" t="s">
        <v>2886</v>
      </c>
      <c r="O1595" s="6" t="str">
        <f t="shared" si="267"/>
        <v>N/A</v>
      </c>
      <c r="P1595" s="5" t="s">
        <v>2886</v>
      </c>
      <c r="Q1595" s="6" t="str">
        <f t="shared" si="268"/>
        <v>N/A</v>
      </c>
      <c r="R1595" s="7" t="str">
        <f t="shared" si="269"/>
        <v>Yes</v>
      </c>
      <c r="S1595" s="5" t="str">
        <f t="shared" si="270"/>
        <v>Answer Required</v>
      </c>
      <c r="T1595" s="6" t="str">
        <f t="shared" si="271"/>
        <v>N/A</v>
      </c>
      <c r="U1595" s="7" t="str">
        <f t="shared" si="272"/>
        <v>No</v>
      </c>
      <c r="V1595" s="5" t="str">
        <f t="shared" si="273"/>
        <v>Answer Required</v>
      </c>
      <c r="W1595" s="6" t="str">
        <f t="shared" si="274"/>
        <v>N/A</v>
      </c>
      <c r="X1595" s="5" t="s">
        <v>2886</v>
      </c>
    </row>
    <row r="1596" spans="1:24" x14ac:dyDescent="0.25">
      <c r="A1596" s="77">
        <f>VLOOKUP(C1596,'BU and Control BU Listing'!A:E,5,FALSE)</f>
        <v>76500</v>
      </c>
      <c r="B1596" s="80" t="s">
        <v>4911</v>
      </c>
      <c r="C1596" s="22" t="str">
        <f t="shared" si="264"/>
        <v>76500</v>
      </c>
      <c r="D1596" s="22" t="str">
        <f t="shared" si="265"/>
        <v>01000</v>
      </c>
      <c r="E1596" s="21" t="str">
        <f>VLOOKUP(B1596,'Table A as of March 2024'!A:G,7,FALSE)</f>
        <v>Department of Social Services</v>
      </c>
      <c r="F1596" s="21" t="str">
        <f>VLOOKUP(B1596,'Table A as of March 2024'!A:H,8,FALSE)</f>
        <v>General Fund</v>
      </c>
      <c r="G1596" s="11" t="str">
        <f>VLOOKUP(B1596,'Table A as of March 2024'!A:I,9,FALSE)</f>
        <v>100</v>
      </c>
      <c r="H1596" t="str">
        <f>VLOOKUP(B1596,'Table A as of March 2024'!A:L,12,FALSE)</f>
        <v>No</v>
      </c>
      <c r="I1596" s="9" t="str">
        <f>VLOOKUP(B1596,'Table A as of March 2024'!A:M,13,FALSE)</f>
        <v>G</v>
      </c>
      <c r="J1596" t="str">
        <f>VLOOKUP(B1596,'Table A as of March 2024'!A:O,15,FALSE)</f>
        <v>U</v>
      </c>
      <c r="K1596" t="str">
        <f>VLOOKUP(G1596,'ACFR Class Vlookup'!A:B,2,FALSE)</f>
        <v>Governmental</v>
      </c>
      <c r="L1596" s="1" t="str">
        <f>VLOOKUP(D1596,'Fund Information'!A:F,6,FALSE)</f>
        <v>General Fund</v>
      </c>
      <c r="M1596" s="6" t="str">
        <f t="shared" si="266"/>
        <v>N/A</v>
      </c>
      <c r="N1596" s="6" t="s">
        <v>2886</v>
      </c>
      <c r="O1596" s="6" t="str">
        <f t="shared" si="267"/>
        <v>N/A</v>
      </c>
      <c r="P1596" s="5" t="s">
        <v>2886</v>
      </c>
      <c r="Q1596" s="6" t="str">
        <f t="shared" si="268"/>
        <v>N/A</v>
      </c>
      <c r="R1596" s="7" t="str">
        <f t="shared" si="269"/>
        <v>No</v>
      </c>
      <c r="S1596" s="5" t="str">
        <f t="shared" si="270"/>
        <v>Answer Required</v>
      </c>
      <c r="T1596" s="6" t="str">
        <f t="shared" si="271"/>
        <v>N/A</v>
      </c>
      <c r="U1596" s="7" t="str">
        <f t="shared" si="272"/>
        <v>No</v>
      </c>
      <c r="V1596" s="5" t="str">
        <f t="shared" si="273"/>
        <v>Answer Required</v>
      </c>
      <c r="W1596" s="6" t="str">
        <f t="shared" si="274"/>
        <v>N/A</v>
      </c>
      <c r="X1596" s="5" t="s">
        <v>2886</v>
      </c>
    </row>
    <row r="1597" spans="1:24" ht="60" x14ac:dyDescent="0.25">
      <c r="A1597" s="77">
        <f>VLOOKUP(C1597,'BU and Control BU Listing'!A:E,5,FALSE)</f>
        <v>76500</v>
      </c>
      <c r="B1597" s="80" t="s">
        <v>4912</v>
      </c>
      <c r="C1597" s="22" t="str">
        <f t="shared" si="264"/>
        <v>76500</v>
      </c>
      <c r="D1597" s="22" t="str">
        <f t="shared" si="265"/>
        <v>02022</v>
      </c>
      <c r="E1597" s="21" t="str">
        <f>VLOOKUP(B1597,'Table A as of March 2024'!A:G,7,FALSE)</f>
        <v>Department of Social Services</v>
      </c>
      <c r="F1597" s="21" t="str">
        <f>VLOOKUP(B1597,'Table A as of March 2024'!A:H,8,FALSE)</f>
        <v>Cntrl Rgstry Srch Fees-Non-Fed</v>
      </c>
      <c r="G1597" s="11" t="str">
        <f>VLOOKUP(B1597,'Table A as of March 2024'!A:I,9,FALSE)</f>
        <v>100</v>
      </c>
      <c r="H1597" t="str">
        <f>VLOOKUP(B1597,'Table A as of March 2024'!A:L,12,FALSE)</f>
        <v>No</v>
      </c>
      <c r="I1597" s="9" t="str">
        <f>VLOOKUP(B1597,'Table A as of March 2024'!A:M,13,FALSE)</f>
        <v>U</v>
      </c>
      <c r="J1597" t="str">
        <f>VLOOKUP(B1597,'Table A as of March 2024'!A:O,15,FALSE)</f>
        <v>C</v>
      </c>
      <c r="K1597" t="str">
        <f>VLOOKUP(G1597,'ACFR Class Vlookup'!A:B,2,FALSE)</f>
        <v>Governmental</v>
      </c>
      <c r="L1597" s="1" t="str">
        <f>VLOOKUP(D1597,'Fund Information'!A:F,6,FALSE)</f>
        <v>Accounts for the fee charged to search the central registry for findings of child abuse and/or neglect. Fees collected are used to help with administrative and operating cost within the program.  Any overage helps to subsidize the cost of background checks.</v>
      </c>
      <c r="M1597" s="6" t="str">
        <f t="shared" si="266"/>
        <v>N/A</v>
      </c>
      <c r="N1597" s="6" t="s">
        <v>2886</v>
      </c>
      <c r="O1597" s="6" t="str">
        <f t="shared" si="267"/>
        <v>N/A</v>
      </c>
      <c r="P1597" s="5" t="s">
        <v>2886</v>
      </c>
      <c r="Q1597" s="6" t="str">
        <f t="shared" si="268"/>
        <v>N/A</v>
      </c>
      <c r="R1597" s="7" t="str">
        <f t="shared" si="269"/>
        <v>No</v>
      </c>
      <c r="S1597" s="5" t="str">
        <f t="shared" si="270"/>
        <v>Answer Required</v>
      </c>
      <c r="T1597" s="6" t="str">
        <f t="shared" si="271"/>
        <v>N/A</v>
      </c>
      <c r="U1597" s="7" t="str">
        <f t="shared" si="272"/>
        <v>Yes</v>
      </c>
      <c r="V1597" s="5" t="str">
        <f t="shared" si="273"/>
        <v>Answer Required</v>
      </c>
      <c r="W1597" s="6" t="str">
        <f t="shared" si="274"/>
        <v>N/A</v>
      </c>
      <c r="X1597" s="5" t="s">
        <v>2886</v>
      </c>
    </row>
    <row r="1598" spans="1:24" ht="90" x14ac:dyDescent="0.25">
      <c r="A1598" s="77">
        <f>VLOOKUP(C1598,'BU and Control BU Listing'!A:E,5,FALSE)</f>
        <v>76500</v>
      </c>
      <c r="B1598" s="80" t="s">
        <v>4913</v>
      </c>
      <c r="C1598" s="22" t="str">
        <f t="shared" si="264"/>
        <v>76500</v>
      </c>
      <c r="D1598" s="22" t="str">
        <f t="shared" si="265"/>
        <v>02043</v>
      </c>
      <c r="E1598" s="21" t="str">
        <f>VLOOKUP(B1598,'Table A as of March 2024'!A:G,7,FALSE)</f>
        <v>Department of Social Services</v>
      </c>
      <c r="F1598" s="21" t="str">
        <f>VLOOKUP(B1598,'Table A as of March 2024'!A:H,8,FALSE)</f>
        <v>Background Search Fees</v>
      </c>
      <c r="G1598" s="11" t="str">
        <f>VLOOKUP(B1598,'Table A as of March 2024'!A:I,9,FALSE)</f>
        <v>100</v>
      </c>
      <c r="H1598" t="str">
        <f>VLOOKUP(B1598,'Table A as of March 2024'!A:L,12,FALSE)</f>
        <v>No</v>
      </c>
      <c r="I1598" s="9" t="str">
        <f>VLOOKUP(B1598,'Table A as of March 2024'!A:M,13,FALSE)</f>
        <v>U</v>
      </c>
      <c r="J1598" t="str">
        <f>VLOOKUP(B1598,'Table A as of March 2024'!A:O,15,FALSE)</f>
        <v>A</v>
      </c>
      <c r="K1598" t="str">
        <f>VLOOKUP(G1598,'ACFR Class Vlookup'!A:B,2,FALSE)</f>
        <v>Governmental</v>
      </c>
      <c r="L1598" s="1" t="str">
        <f>VLOOKUP(D1598,'Fund Information'!A:F,6,FALSE)</f>
        <v>Per Code of VA §63.2-901.1 ,  fees received to search FBI and State Police records for licensing of public and private children's residential facilities. The cost of obtaining the criminal history record and the central registry information shall be borne by the employee or volunteer unless the children's facility decides to pay the cost. In those cases, funds are used to pay for background check.</v>
      </c>
      <c r="M1598" s="6" t="str">
        <f t="shared" si="266"/>
        <v>N/A</v>
      </c>
      <c r="N1598" s="6" t="s">
        <v>2886</v>
      </c>
      <c r="O1598" s="6" t="str">
        <f t="shared" si="267"/>
        <v>N/A</v>
      </c>
      <c r="P1598" s="5" t="s">
        <v>2886</v>
      </c>
      <c r="Q1598" s="6" t="str">
        <f t="shared" si="268"/>
        <v>N/A</v>
      </c>
      <c r="R1598" s="7" t="str">
        <f t="shared" si="269"/>
        <v>No</v>
      </c>
      <c r="S1598" s="5" t="str">
        <f t="shared" si="270"/>
        <v>Answer Required</v>
      </c>
      <c r="T1598" s="6" t="str">
        <f t="shared" si="271"/>
        <v>N/A</v>
      </c>
      <c r="U1598" s="7" t="str">
        <f t="shared" si="272"/>
        <v>No</v>
      </c>
      <c r="V1598" s="5" t="str">
        <f t="shared" si="273"/>
        <v>Answer Required</v>
      </c>
      <c r="W1598" s="6" t="str">
        <f t="shared" si="274"/>
        <v>N/A</v>
      </c>
      <c r="X1598" s="5" t="s">
        <v>2886</v>
      </c>
    </row>
    <row r="1599" spans="1:24" ht="75" x14ac:dyDescent="0.25">
      <c r="A1599" s="77">
        <f>VLOOKUP(C1599,'BU and Control BU Listing'!A:E,5,FALSE)</f>
        <v>76500</v>
      </c>
      <c r="B1599" s="80" t="s">
        <v>8764</v>
      </c>
      <c r="C1599" s="22" t="str">
        <f t="shared" si="264"/>
        <v>76500</v>
      </c>
      <c r="D1599" s="22" t="str">
        <f t="shared" si="265"/>
        <v>02074</v>
      </c>
      <c r="E1599" s="21" t="str">
        <f>VLOOKUP(B1599,'Table A as of March 2024'!A:G,7,FALSE)</f>
        <v>Department of Social Services</v>
      </c>
      <c r="F1599" s="21" t="str">
        <f>VLOOKUP(B1599,'Table A as of March 2024'!A:H,8,FALSE)</f>
        <v>VASexual&amp;DomstcViolncPrvntnFnd</v>
      </c>
      <c r="G1599" s="11" t="str">
        <f>VLOOKUP(B1599,'Table A as of March 2024'!A:I,9,FALSE)</f>
        <v>100</v>
      </c>
      <c r="H1599" t="str">
        <f>VLOOKUP(B1599,'Table A as of March 2024'!A:L,12,FALSE)</f>
        <v>No</v>
      </c>
      <c r="I1599" s="9" t="str">
        <f>VLOOKUP(B1599,'Table A as of March 2024'!A:M,13,FALSE)</f>
        <v>U</v>
      </c>
      <c r="J1599" t="str">
        <f>VLOOKUP(B1599,'Table A as of March 2024'!A:O,15,FALSE)</f>
        <v>C</v>
      </c>
      <c r="K1599" t="str">
        <f>VLOOKUP(G1599,'ACFR Class Vlookup'!A:B,2,FALSE)</f>
        <v>Governmental</v>
      </c>
      <c r="L1599" s="1" t="str">
        <f>VLOOKUP(D1599,'Fund Information'!A:F,6,FALSE)</f>
        <v>Virginia Sexual and Domestic Violence Prevention Fund established per Code of Virginia § 63.2-2300. Moneys in the Fund shall be used to develop and support prevention programs in the Commonwealth and perform such other acts as may be necessary to comply with the provisions of this section.</v>
      </c>
      <c r="M1599" s="6" t="str">
        <f t="shared" si="266"/>
        <v>N/A</v>
      </c>
      <c r="N1599" s="6" t="s">
        <v>2886</v>
      </c>
      <c r="O1599" s="6" t="str">
        <f t="shared" si="267"/>
        <v>N/A</v>
      </c>
      <c r="P1599" s="5" t="s">
        <v>2886</v>
      </c>
      <c r="Q1599" s="6" t="str">
        <f t="shared" si="268"/>
        <v>N/A</v>
      </c>
      <c r="R1599" s="7" t="str">
        <f t="shared" si="269"/>
        <v>No</v>
      </c>
      <c r="S1599" s="5" t="str">
        <f t="shared" si="270"/>
        <v>Answer Required</v>
      </c>
      <c r="T1599" s="6" t="str">
        <f t="shared" si="271"/>
        <v>N/A</v>
      </c>
      <c r="U1599" s="7" t="str">
        <f t="shared" si="272"/>
        <v>Yes</v>
      </c>
      <c r="V1599" s="5" t="str">
        <f t="shared" si="273"/>
        <v>Answer Required</v>
      </c>
      <c r="W1599" s="6" t="str">
        <f t="shared" si="274"/>
        <v>N/A</v>
      </c>
      <c r="X1599" s="5" t="s">
        <v>2886</v>
      </c>
    </row>
    <row r="1600" spans="1:24" ht="45" x14ac:dyDescent="0.25">
      <c r="A1600" s="77">
        <f>VLOOKUP(C1600,'BU and Control BU Listing'!A:E,5,FALSE)</f>
        <v>76500</v>
      </c>
      <c r="B1600" s="80" t="s">
        <v>4914</v>
      </c>
      <c r="C1600" s="22" t="str">
        <f t="shared" si="264"/>
        <v>76500</v>
      </c>
      <c r="D1600" s="22" t="str">
        <f t="shared" si="265"/>
        <v>02083</v>
      </c>
      <c r="E1600" s="21" t="str">
        <f>VLOOKUP(B1600,'Table A as of March 2024'!A:G,7,FALSE)</f>
        <v>Department of Social Services</v>
      </c>
      <c r="F1600" s="21" t="str">
        <f>VLOOKUP(B1600,'Table A as of March 2024'!A:H,8,FALSE)</f>
        <v>3rd Party Withholding Suspense</v>
      </c>
      <c r="G1600" s="11" t="str">
        <f>VLOOKUP(B1600,'Table A as of March 2024'!A:I,9,FALSE)</f>
        <v>115</v>
      </c>
      <c r="H1600" t="str">
        <f>VLOOKUP(B1600,'Table A as of March 2024'!A:L,12,FALSE)</f>
        <v>No</v>
      </c>
      <c r="I1600" s="9" t="str">
        <f>VLOOKUP(B1600,'Table A as of March 2024'!A:M,13,FALSE)</f>
        <v>R</v>
      </c>
      <c r="J1600" t="str">
        <f>VLOOKUP(B1600,'Table A as of March 2024'!A:O,15,FALSE)</f>
        <v>R</v>
      </c>
      <c r="K1600" t="str">
        <f>VLOOKUP(G1600,'ACFR Class Vlookup'!A:B,2,FALSE)</f>
        <v>Governmental</v>
      </c>
      <c r="L1600" s="1" t="str">
        <f>VLOOKUP(D1600,'Fund Information'!A:F,6,FALSE)</f>
        <v>This fund accounts for court ordered amounts withheld from Child Care provider payments processed via warrant registers and FICA tax withholdings from payments to Child Care Home Providers.</v>
      </c>
      <c r="M1600" s="6" t="str">
        <f t="shared" si="266"/>
        <v>N/A</v>
      </c>
      <c r="N1600" s="6" t="s">
        <v>2886</v>
      </c>
      <c r="O1600" s="6" t="str">
        <f t="shared" si="267"/>
        <v>N/A</v>
      </c>
      <c r="P1600" s="5" t="s">
        <v>2886</v>
      </c>
      <c r="Q1600" s="6" t="str">
        <f t="shared" si="268"/>
        <v>N/A</v>
      </c>
      <c r="R1600" s="7" t="str">
        <f t="shared" si="269"/>
        <v>Yes</v>
      </c>
      <c r="S1600" s="5" t="str">
        <f t="shared" si="270"/>
        <v>Answer Required</v>
      </c>
      <c r="T1600" s="6" t="str">
        <f t="shared" si="271"/>
        <v>N/A</v>
      </c>
      <c r="U1600" s="7" t="str">
        <f t="shared" si="272"/>
        <v>No</v>
      </c>
      <c r="V1600" s="5" t="str">
        <f t="shared" si="273"/>
        <v>Answer Required</v>
      </c>
      <c r="W1600" s="6" t="str">
        <f t="shared" si="274"/>
        <v>N/A</v>
      </c>
      <c r="X1600" s="5" t="s">
        <v>2886</v>
      </c>
    </row>
    <row r="1601" spans="1:24" ht="120" x14ac:dyDescent="0.25">
      <c r="A1601" s="77">
        <f>VLOOKUP(C1601,'BU and Control BU Listing'!A:E,5,FALSE)</f>
        <v>76500</v>
      </c>
      <c r="B1601" s="80" t="s">
        <v>8936</v>
      </c>
      <c r="C1601" s="22" t="str">
        <f t="shared" si="264"/>
        <v>76500</v>
      </c>
      <c r="D1601" s="22" t="str">
        <f t="shared" si="265"/>
        <v>02095</v>
      </c>
      <c r="E1601" s="21" t="str">
        <f>VLOOKUP(B1601,'Table A as of March 2024'!A:G,7,FALSE)</f>
        <v>Department of Social Services</v>
      </c>
      <c r="F1601" s="21" t="str">
        <f>VLOOKUP(B1601,'Table A as of March 2024'!A:H,8,FALSE)</f>
        <v>Opioid Abatement Fund</v>
      </c>
      <c r="G1601" s="11" t="str">
        <f>VLOOKUP(B1601,'Table A as of March 2024'!A:I,9,FALSE)</f>
        <v>115</v>
      </c>
      <c r="H1601" t="str">
        <f>VLOOKUP(B1601,'Table A as of March 2024'!A:L,12,FALSE)</f>
        <v>Yes</v>
      </c>
      <c r="I1601" s="9" t="str">
        <f>VLOOKUP(B1601,'Table A as of March 2024'!A:M,13,FALSE)</f>
        <v>R</v>
      </c>
      <c r="J1601" t="str">
        <f>VLOOKUP(B1601,'Table A as of March 2024'!A:O,15,FALSE)</f>
        <v>C</v>
      </c>
      <c r="K1601" t="str">
        <f>VLOOKUP(G1601,'ACFR Class Vlookup'!A:B,2,FALSE)</f>
        <v>Governmental</v>
      </c>
      <c r="L1601" s="1" t="str">
        <f>VLOOKUP(D1601,'Fund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601" s="6" t="str">
        <f t="shared" si="266"/>
        <v>N/A</v>
      </c>
      <c r="N1601" s="6" t="s">
        <v>2886</v>
      </c>
      <c r="O1601" s="6" t="str">
        <f t="shared" si="267"/>
        <v>N/A</v>
      </c>
      <c r="P1601" s="5" t="s">
        <v>2886</v>
      </c>
      <c r="Q1601" s="6" t="str">
        <f t="shared" si="268"/>
        <v>N/A</v>
      </c>
      <c r="R1601" s="7" t="str">
        <f t="shared" si="269"/>
        <v>No</v>
      </c>
      <c r="S1601" s="5" t="str">
        <f t="shared" si="270"/>
        <v>Answer Required</v>
      </c>
      <c r="T1601" s="6" t="str">
        <f t="shared" si="271"/>
        <v>N/A</v>
      </c>
      <c r="U1601" s="7" t="str">
        <f t="shared" si="272"/>
        <v>Yes</v>
      </c>
      <c r="V1601" s="5" t="str">
        <f t="shared" si="273"/>
        <v>Answer Required</v>
      </c>
      <c r="W1601" s="6" t="str">
        <f t="shared" si="274"/>
        <v>N/A</v>
      </c>
      <c r="X1601" s="5" t="s">
        <v>2886</v>
      </c>
    </row>
    <row r="1602" spans="1:24" ht="30" x14ac:dyDescent="0.25">
      <c r="A1602" s="77">
        <f>VLOOKUP(C1602,'BU and Control BU Listing'!A:E,5,FALSE)</f>
        <v>76500</v>
      </c>
      <c r="B1602" s="80" t="s">
        <v>4915</v>
      </c>
      <c r="C1602" s="22" t="str">
        <f t="shared" si="264"/>
        <v>76500</v>
      </c>
      <c r="D1602" s="22" t="str">
        <f t="shared" si="265"/>
        <v>02169</v>
      </c>
      <c r="E1602" s="21" t="str">
        <f>VLOOKUP(B1602,'Table A as of March 2024'!A:G,7,FALSE)</f>
        <v>Department of Social Services</v>
      </c>
      <c r="F1602" s="21" t="str">
        <f>VLOOKUP(B1602,'Table A as of March 2024'!A:H,8,FALSE)</f>
        <v>Capital Asset Procurement Fund</v>
      </c>
      <c r="G1602" s="11" t="str">
        <f>VLOOKUP(B1602,'Table A as of March 2024'!A:I,9,FALSE)</f>
        <v>115</v>
      </c>
      <c r="H1602" t="str">
        <f>VLOOKUP(B1602,'Table A as of March 2024'!A:L,12,FALSE)</f>
        <v>No</v>
      </c>
      <c r="I1602" s="9" t="str">
        <f>VLOOKUP(B1602,'Table A as of March 2024'!A:M,13,FALSE)</f>
        <v>R</v>
      </c>
      <c r="J1602" t="str">
        <f>VLOOKUP(B1602,'Table A as of March 2024'!A:O,15,FALSE)</f>
        <v>C</v>
      </c>
      <c r="K1602" t="str">
        <f>VLOOKUP(G1602,'ACFR Class Vlookup'!A:B,2,FALSE)</f>
        <v>Governmental</v>
      </c>
      <c r="L1602" s="1" t="str">
        <f>VLOOKUP(D1602,'Fund Information'!A:F,6,FALSE)</f>
        <v>Fund is used to track capital asset expenditures funded through Federal funds and eligible for depreciation expense reimbursements.</v>
      </c>
      <c r="M1602" s="6" t="str">
        <f t="shared" si="266"/>
        <v>N/A</v>
      </c>
      <c r="N1602" s="6" t="s">
        <v>2886</v>
      </c>
      <c r="O1602" s="6" t="str">
        <f t="shared" si="267"/>
        <v>N/A</v>
      </c>
      <c r="P1602" s="5" t="s">
        <v>2886</v>
      </c>
      <c r="Q1602" s="6" t="str">
        <f t="shared" si="268"/>
        <v>N/A</v>
      </c>
      <c r="R1602" s="7" t="str">
        <f t="shared" si="269"/>
        <v>No</v>
      </c>
      <c r="S1602" s="5" t="str">
        <f t="shared" si="270"/>
        <v>Answer Required</v>
      </c>
      <c r="T1602" s="6" t="str">
        <f t="shared" si="271"/>
        <v>N/A</v>
      </c>
      <c r="U1602" s="7" t="str">
        <f t="shared" si="272"/>
        <v>Yes</v>
      </c>
      <c r="V1602" s="5" t="str">
        <f t="shared" si="273"/>
        <v>Answer Required</v>
      </c>
      <c r="W1602" s="6" t="str">
        <f t="shared" si="274"/>
        <v>N/A</v>
      </c>
      <c r="X1602" s="5" t="s">
        <v>2886</v>
      </c>
    </row>
    <row r="1603" spans="1:24" ht="90" x14ac:dyDescent="0.25">
      <c r="A1603" s="77">
        <f>VLOOKUP(C1603,'BU and Control BU Listing'!A:E,5,FALSE)</f>
        <v>76500</v>
      </c>
      <c r="B1603" s="80" t="s">
        <v>4916</v>
      </c>
      <c r="C1603" s="22" t="str">
        <f t="shared" ref="C1603:C1666" si="275">LEFT(B1603,5)</f>
        <v>76500</v>
      </c>
      <c r="D1603" s="22" t="str">
        <f t="shared" ref="D1603:D1666" si="276">RIGHT(B1603,5)</f>
        <v>02353</v>
      </c>
      <c r="E1603" s="21" t="str">
        <f>VLOOKUP(B1603,'Table A as of March 2024'!A:G,7,FALSE)</f>
        <v>Department of Social Services</v>
      </c>
      <c r="F1603" s="21" t="str">
        <f>VLOOKUP(B1603,'Table A as of March 2024'!A:H,8,FALSE)</f>
        <v>DCSE Matched Incentive Funds</v>
      </c>
      <c r="G1603" s="11" t="str">
        <f>VLOOKUP(B1603,'Table A as of March 2024'!A:I,9,FALSE)</f>
        <v>115</v>
      </c>
      <c r="H1603" t="str">
        <f>VLOOKUP(B1603,'Table A as of March 2024'!A:L,12,FALSE)</f>
        <v>No</v>
      </c>
      <c r="I1603" s="9" t="str">
        <f>VLOOKUP(B1603,'Table A as of March 2024'!A:M,13,FALSE)</f>
        <v>R</v>
      </c>
      <c r="J1603" t="str">
        <f>VLOOKUP(B1603,'Table A as of March 2024'!A:O,15,FALSE)</f>
        <v>R</v>
      </c>
      <c r="K1603" t="str">
        <f>VLOOKUP(G1603,'ACFR Class Vlookup'!A:B,2,FALSE)</f>
        <v>Governmental</v>
      </c>
      <c r="L1603" s="1" t="str">
        <f>VLOOKUP(D1603,'Fund Information'!A:F,6,FALSE)</f>
        <v>Fund is used to track receipt and use of child support enforcement retained collections.  These revenues are received through DCSE Federal Offset fees, interest, reapplication fees, IRS fees, Paternity Blood testing fees, legal fees, annual and process service fees. These funds are appropriated to provide State matching to Federal IV-D.  program activities.</v>
      </c>
      <c r="M1603" s="6" t="str">
        <f t="shared" ref="M1603:M1666" si="277">IF(L1603="","Answer Required","N/A")</f>
        <v>N/A</v>
      </c>
      <c r="N1603" s="6" t="s">
        <v>2886</v>
      </c>
      <c r="O1603" s="6" t="str">
        <f t="shared" ref="O1603:O1666" si="278">IF(N1603="No","Answer Required","N/A")</f>
        <v>N/A</v>
      </c>
      <c r="P1603" s="5" t="s">
        <v>2886</v>
      </c>
      <c r="Q1603" s="6" t="str">
        <f t="shared" ref="Q1603:Q1666" si="279">IF(P1603="No","Answer Required","N/A")</f>
        <v>N/A</v>
      </c>
      <c r="R1603" s="7" t="str">
        <f t="shared" ref="R1603:R1666" si="280">IF(J1603="R","Yes","No")</f>
        <v>Yes</v>
      </c>
      <c r="S1603" s="5" t="str">
        <f t="shared" ref="S1603:S1666" si="281">IF($K1603="Governmental","Answer Required","N/A")</f>
        <v>Answer Required</v>
      </c>
      <c r="T1603" s="6" t="str">
        <f t="shared" ref="T1603:T1666" si="282">IF(AND(S1603="Yes",R1603="Yes"),"Answer Required",IF(AND(S1603="no",R1603="no"),"Answer Required","N/A"))</f>
        <v>N/A</v>
      </c>
      <c r="U1603" s="7" t="str">
        <f t="shared" ref="U1603:U1666" si="283">IF(J1603="C","Yes","No")</f>
        <v>No</v>
      </c>
      <c r="V1603" s="5" t="str">
        <f t="shared" ref="V1603:V1666" si="284">IF($K1603="Governmental","Answer Required","N/A")</f>
        <v>Answer Required</v>
      </c>
      <c r="W1603" s="6" t="str">
        <f t="shared" ref="W1603:W1666" si="285">IF(AND(V1603="Yes",U1603="Yes"),"Answer Required",IF(AND(V1603="no",U1603="no"),"Answer Required","N/A"))</f>
        <v>N/A</v>
      </c>
      <c r="X1603" s="5" t="s">
        <v>2886</v>
      </c>
    </row>
    <row r="1604" spans="1:24" ht="60" x14ac:dyDescent="0.25">
      <c r="A1604" s="77">
        <f>VLOOKUP(C1604,'BU and Control BU Listing'!A:E,5,FALSE)</f>
        <v>76500</v>
      </c>
      <c r="B1604" s="80" t="s">
        <v>4917</v>
      </c>
      <c r="C1604" s="22" t="str">
        <f t="shared" si="275"/>
        <v>76500</v>
      </c>
      <c r="D1604" s="22" t="str">
        <f t="shared" si="276"/>
        <v>02370</v>
      </c>
      <c r="E1604" s="21" t="str">
        <f>VLOOKUP(B1604,'Table A as of March 2024'!A:G,7,FALSE)</f>
        <v>Department of Social Services</v>
      </c>
      <c r="F1604" s="21" t="str">
        <f>VLOOKUP(B1604,'Table A as of March 2024'!A:H,8,FALSE)</f>
        <v>DCSE Non Matchd Incentive Fund</v>
      </c>
      <c r="G1604" s="11" t="str">
        <f>VLOOKUP(B1604,'Table A as of March 2024'!A:I,9,FALSE)</f>
        <v>115</v>
      </c>
      <c r="H1604" t="str">
        <f>VLOOKUP(B1604,'Table A as of March 2024'!A:L,12,FALSE)</f>
        <v>No</v>
      </c>
      <c r="I1604" s="9" t="str">
        <f>VLOOKUP(B1604,'Table A as of March 2024'!A:M,13,FALSE)</f>
        <v>R</v>
      </c>
      <c r="J1604" t="str">
        <f>VLOOKUP(B1604,'Table A as of March 2024'!A:O,15,FALSE)</f>
        <v>R</v>
      </c>
      <c r="K1604" t="str">
        <f>VLOOKUP(G1604,'ACFR Class Vlookup'!A:B,2,FALSE)</f>
        <v>Governmental</v>
      </c>
      <c r="L1604" s="1" t="str">
        <f>VLOOKUP(D1604,'Fund Information'!A:F,6,FALSE)</f>
        <v>Fund is used to track receipt and use of child support enforcement incentive receipts from the Federal government.  Funds must be used to carry out IV-D program activities or for other activities approved by the Secretary.</v>
      </c>
      <c r="M1604" s="6" t="str">
        <f t="shared" si="277"/>
        <v>N/A</v>
      </c>
      <c r="N1604" s="6" t="s">
        <v>2886</v>
      </c>
      <c r="O1604" s="6" t="str">
        <f t="shared" si="278"/>
        <v>N/A</v>
      </c>
      <c r="P1604" s="5" t="s">
        <v>2886</v>
      </c>
      <c r="Q1604" s="6" t="str">
        <f t="shared" si="279"/>
        <v>N/A</v>
      </c>
      <c r="R1604" s="7" t="str">
        <f t="shared" si="280"/>
        <v>Yes</v>
      </c>
      <c r="S1604" s="5" t="str">
        <f t="shared" si="281"/>
        <v>Answer Required</v>
      </c>
      <c r="T1604" s="6" t="str">
        <f t="shared" si="282"/>
        <v>N/A</v>
      </c>
      <c r="U1604" s="7" t="str">
        <f t="shared" si="283"/>
        <v>No</v>
      </c>
      <c r="V1604" s="5" t="str">
        <f t="shared" si="284"/>
        <v>Answer Required</v>
      </c>
      <c r="W1604" s="6" t="str">
        <f t="shared" si="285"/>
        <v>N/A</v>
      </c>
      <c r="X1604" s="5" t="s">
        <v>2886</v>
      </c>
    </row>
    <row r="1605" spans="1:24" ht="30" x14ac:dyDescent="0.25">
      <c r="A1605" s="77">
        <f>VLOOKUP(C1605,'BU and Control BU Listing'!A:E,5,FALSE)</f>
        <v>76500</v>
      </c>
      <c r="B1605" s="80" t="s">
        <v>4918</v>
      </c>
      <c r="C1605" s="22" t="str">
        <f t="shared" si="275"/>
        <v>76500</v>
      </c>
      <c r="D1605" s="22" t="str">
        <f t="shared" si="276"/>
        <v>02390</v>
      </c>
      <c r="E1605" s="21" t="str">
        <f>VLOOKUP(B1605,'Table A as of March 2024'!A:G,7,FALSE)</f>
        <v>Department of Social Services</v>
      </c>
      <c r="F1605" s="21" t="str">
        <f>VLOOKUP(B1605,'Table A as of March 2024'!A:H,8,FALSE)</f>
        <v>DCSE Child Support Enforcement</v>
      </c>
      <c r="G1605" s="11" t="str">
        <f>VLOOKUP(B1605,'Table A as of March 2024'!A:I,9,FALSE)</f>
        <v>433</v>
      </c>
      <c r="H1605" t="str">
        <f>VLOOKUP(B1605,'Table A as of March 2024'!A:L,12,FALSE)</f>
        <v>No</v>
      </c>
      <c r="I1605" s="9" t="str">
        <f>VLOOKUP(B1605,'Table A as of March 2024'!A:M,13,FALSE)</f>
        <v>R</v>
      </c>
      <c r="K1605" t="str">
        <f>VLOOKUP(G1605,'ACFR Class Vlookup'!A:B,2,FALSE)</f>
        <v>N/A</v>
      </c>
      <c r="L1605" s="1" t="str">
        <f>VLOOKUP(D1605,'Fund Information'!A:F,6,FALSE)</f>
        <v>This fund accounts for the portion of collections retained and paid to non-custodial clients.</v>
      </c>
      <c r="M1605" s="6" t="str">
        <f t="shared" si="277"/>
        <v>N/A</v>
      </c>
      <c r="N1605" s="6" t="s">
        <v>2886</v>
      </c>
      <c r="O1605" s="6" t="str">
        <f t="shared" si="278"/>
        <v>N/A</v>
      </c>
      <c r="P1605" s="5" t="s">
        <v>2886</v>
      </c>
      <c r="Q1605" s="6" t="str">
        <f t="shared" si="279"/>
        <v>N/A</v>
      </c>
      <c r="R1605" s="7" t="str">
        <f t="shared" si="280"/>
        <v>No</v>
      </c>
      <c r="S1605" s="5" t="str">
        <f t="shared" si="281"/>
        <v>N/A</v>
      </c>
      <c r="T1605" s="6" t="str">
        <f t="shared" si="282"/>
        <v>N/A</v>
      </c>
      <c r="U1605" s="7" t="str">
        <f t="shared" si="283"/>
        <v>No</v>
      </c>
      <c r="V1605" s="5" t="str">
        <f t="shared" si="284"/>
        <v>N/A</v>
      </c>
      <c r="W1605" s="6" t="str">
        <f t="shared" si="285"/>
        <v>N/A</v>
      </c>
      <c r="X1605" s="5" t="s">
        <v>2886</v>
      </c>
    </row>
    <row r="1606" spans="1:24" ht="60" x14ac:dyDescent="0.25">
      <c r="A1606" s="77">
        <f>VLOOKUP(C1606,'BU and Control BU Listing'!A:E,5,FALSE)</f>
        <v>76500</v>
      </c>
      <c r="B1606" s="80" t="s">
        <v>5299</v>
      </c>
      <c r="C1606" s="22" t="str">
        <f t="shared" si="275"/>
        <v>76500</v>
      </c>
      <c r="D1606" s="22" t="str">
        <f t="shared" si="276"/>
        <v>02460</v>
      </c>
      <c r="E1606" s="21" t="str">
        <f>VLOOKUP(B1606,'Table A as of March 2024'!A:G,7,FALSE)</f>
        <v>Department of Social Services</v>
      </c>
      <c r="F1606" s="21" t="str">
        <f>VLOOKUP(B1606,'Table A as of March 2024'!A:H,8,FALSE)</f>
        <v>Disaster Recovery Fund</v>
      </c>
      <c r="G1606" s="11" t="str">
        <f>VLOOKUP(B1606,'Table A as of March 2024'!A:I,9,FALSE)</f>
        <v>100</v>
      </c>
      <c r="H1606" t="str">
        <f>VLOOKUP(B1606,'Table A as of March 2024'!A:L,12,FALSE)</f>
        <v>No</v>
      </c>
      <c r="I1606" s="9" t="str">
        <f>VLOOKUP(B1606,'Table A as of March 2024'!A:M,13,FALSE)</f>
        <v>U</v>
      </c>
      <c r="J1606" t="str">
        <f>VLOOKUP(B1606,'Table A as of March 2024'!A:O,15,FALSE)</f>
        <v>A</v>
      </c>
      <c r="K1606" t="str">
        <f>VLOOKUP(G1606,'ACFR Class Vlookup'!A:B,2,FALSE)</f>
        <v>Governmental</v>
      </c>
      <c r="L1606" s="1" t="str">
        <f>VLOOKUP(D1606,'Fund Information'!A:F,6,FALSE)</f>
        <v>Per COV § 44-146.18.1, this fund accounts for General Fund Sum Sufficient Appropriations.  Funds are used when the Governor declares a "state of emergency"; can be used for anything related to the state of emergency.</v>
      </c>
      <c r="M1606" s="6" t="str">
        <f t="shared" si="277"/>
        <v>N/A</v>
      </c>
      <c r="N1606" s="6" t="s">
        <v>2886</v>
      </c>
      <c r="O1606" s="6" t="str">
        <f t="shared" si="278"/>
        <v>N/A</v>
      </c>
      <c r="P1606" s="5" t="s">
        <v>2886</v>
      </c>
      <c r="Q1606" s="6" t="str">
        <f t="shared" si="279"/>
        <v>N/A</v>
      </c>
      <c r="R1606" s="7" t="str">
        <f t="shared" si="280"/>
        <v>No</v>
      </c>
      <c r="S1606" s="5" t="str">
        <f t="shared" si="281"/>
        <v>Answer Required</v>
      </c>
      <c r="T1606" s="6" t="str">
        <f t="shared" si="282"/>
        <v>N/A</v>
      </c>
      <c r="U1606" s="7" t="str">
        <f t="shared" si="283"/>
        <v>No</v>
      </c>
      <c r="V1606" s="5" t="str">
        <f t="shared" si="284"/>
        <v>Answer Required</v>
      </c>
      <c r="W1606" s="6" t="str">
        <f t="shared" si="285"/>
        <v>N/A</v>
      </c>
      <c r="X1606" s="5" t="s">
        <v>2886</v>
      </c>
    </row>
    <row r="1607" spans="1:24" x14ac:dyDescent="0.25">
      <c r="A1607" s="77">
        <f>VLOOKUP(C1607,'BU and Control BU Listing'!A:E,5,FALSE)</f>
        <v>76500</v>
      </c>
      <c r="B1607" s="80" t="s">
        <v>4919</v>
      </c>
      <c r="C1607" s="22" t="str">
        <f t="shared" si="275"/>
        <v>76500</v>
      </c>
      <c r="D1607" s="22" t="str">
        <f t="shared" si="276"/>
        <v>02700</v>
      </c>
      <c r="E1607" s="21" t="str">
        <f>VLOOKUP(B1607,'Table A as of March 2024'!A:G,7,FALSE)</f>
        <v>Department of Social Services</v>
      </c>
      <c r="F1607" s="21" t="str">
        <f>VLOOKUP(B1607,'Table A as of March 2024'!A:H,8,FALSE)</f>
        <v>Parking</v>
      </c>
      <c r="G1607" s="11" t="str">
        <f>VLOOKUP(B1607,'Table A as of March 2024'!A:I,9,FALSE)</f>
        <v>105</v>
      </c>
      <c r="H1607" t="str">
        <f>VLOOKUP(B1607,'Table A as of March 2024'!A:L,12,FALSE)</f>
        <v>No</v>
      </c>
      <c r="I1607" s="9" t="str">
        <f>VLOOKUP(B1607,'Table A as of March 2024'!A:M,13,FALSE)</f>
        <v>U</v>
      </c>
      <c r="J1607" t="str">
        <f>VLOOKUP(B1607,'Table A as of March 2024'!A:O,15,FALSE)</f>
        <v>C</v>
      </c>
      <c r="K1607" t="str">
        <f>VLOOKUP(G1607,'ACFR Class Vlookup'!A:B,2,FALSE)</f>
        <v>Governmental</v>
      </c>
      <c r="L1607" s="1" t="str">
        <f>VLOOKUP(D1607,'Fund Information'!A:F,6,FALSE)</f>
        <v>Parking - Accounts for fees paid for parking vehicles in state parking lots.</v>
      </c>
      <c r="M1607" s="6" t="str">
        <f t="shared" si="277"/>
        <v>N/A</v>
      </c>
      <c r="N1607" s="6" t="s">
        <v>2886</v>
      </c>
      <c r="O1607" s="6" t="str">
        <f t="shared" si="278"/>
        <v>N/A</v>
      </c>
      <c r="P1607" s="5" t="s">
        <v>2886</v>
      </c>
      <c r="Q1607" s="6" t="str">
        <f t="shared" si="279"/>
        <v>N/A</v>
      </c>
      <c r="R1607" s="7" t="str">
        <f t="shared" si="280"/>
        <v>No</v>
      </c>
      <c r="S1607" s="5" t="str">
        <f t="shared" si="281"/>
        <v>Answer Required</v>
      </c>
      <c r="T1607" s="6" t="str">
        <f t="shared" si="282"/>
        <v>N/A</v>
      </c>
      <c r="U1607" s="7" t="str">
        <f t="shared" si="283"/>
        <v>Yes</v>
      </c>
      <c r="V1607" s="5" t="str">
        <f t="shared" si="284"/>
        <v>Answer Required</v>
      </c>
      <c r="W1607" s="6" t="str">
        <f t="shared" si="285"/>
        <v>N/A</v>
      </c>
      <c r="X1607" s="5" t="s">
        <v>2886</v>
      </c>
    </row>
    <row r="1608" spans="1:24" ht="60" x14ac:dyDescent="0.25">
      <c r="A1608" s="77">
        <f>VLOOKUP(C1608,'BU and Control BU Listing'!A:E,5,FALSE)</f>
        <v>76500</v>
      </c>
      <c r="B1608" s="80" t="s">
        <v>4920</v>
      </c>
      <c r="C1608" s="22" t="str">
        <f t="shared" si="275"/>
        <v>76500</v>
      </c>
      <c r="D1608" s="22" t="str">
        <f t="shared" si="276"/>
        <v>02720</v>
      </c>
      <c r="E1608" s="21" t="str">
        <f>VLOOKUP(B1608,'Table A as of March 2024'!A:G,7,FALSE)</f>
        <v>Department of Social Services</v>
      </c>
      <c r="F1608" s="21" t="str">
        <f>VLOOKUP(B1608,'Table A as of March 2024'!A:H,8,FALSE)</f>
        <v>Procurement And Distrbtn Srvcs</v>
      </c>
      <c r="G1608" s="11" t="str">
        <f>VLOOKUP(B1608,'Table A as of March 2024'!A:I,9,FALSE)</f>
        <v>100</v>
      </c>
      <c r="H1608" t="str">
        <f>VLOOKUP(B1608,'Table A as of March 2024'!A:L,12,FALSE)</f>
        <v>No</v>
      </c>
      <c r="I1608" s="9" t="str">
        <f>VLOOKUP(B1608,'Table A as of March 2024'!A:M,13,FALSE)</f>
        <v>U</v>
      </c>
      <c r="J1608" t="str">
        <f>VLOOKUP(B1608,'Table A as of March 2024'!A:O,15,FALSE)</f>
        <v>A</v>
      </c>
      <c r="K1608" t="str">
        <f>VLOOKUP(G1608,'ACFR Class Vlookup'!A:B,2,FALSE)</f>
        <v>Governmental</v>
      </c>
      <c r="L1608" s="1" t="str">
        <f>VLOOKUP(D1608,'Fund Information'!A:F,6,FALSE)</f>
        <v>Revolving account for certain expenditures that are paid for by Home Office.  Costs are incurred by the Office of General Services (OGS), invoices are paid, and costs are allocated by the Division Of Finance (DOF).</v>
      </c>
      <c r="M1608" s="6" t="str">
        <f t="shared" si="277"/>
        <v>N/A</v>
      </c>
      <c r="N1608" s="6" t="s">
        <v>2886</v>
      </c>
      <c r="O1608" s="6" t="str">
        <f t="shared" si="278"/>
        <v>N/A</v>
      </c>
      <c r="P1608" s="5" t="s">
        <v>2886</v>
      </c>
      <c r="Q1608" s="6" t="str">
        <f t="shared" si="279"/>
        <v>N/A</v>
      </c>
      <c r="R1608" s="7" t="str">
        <f t="shared" si="280"/>
        <v>No</v>
      </c>
      <c r="S1608" s="5" t="str">
        <f t="shared" si="281"/>
        <v>Answer Required</v>
      </c>
      <c r="T1608" s="6" t="str">
        <f t="shared" si="282"/>
        <v>N/A</v>
      </c>
      <c r="U1608" s="7" t="str">
        <f t="shared" si="283"/>
        <v>No</v>
      </c>
      <c r="V1608" s="5" t="str">
        <f t="shared" si="284"/>
        <v>Answer Required</v>
      </c>
      <c r="W1608" s="6" t="str">
        <f t="shared" si="285"/>
        <v>N/A</v>
      </c>
      <c r="X1608" s="5" t="s">
        <v>2886</v>
      </c>
    </row>
    <row r="1609" spans="1:24" ht="75" x14ac:dyDescent="0.25">
      <c r="A1609" s="77">
        <f>VLOOKUP(C1609,'BU and Control BU Listing'!A:E,5,FALSE)</f>
        <v>76500</v>
      </c>
      <c r="B1609" s="80" t="s">
        <v>4921</v>
      </c>
      <c r="C1609" s="22" t="str">
        <f t="shared" si="275"/>
        <v>76500</v>
      </c>
      <c r="D1609" s="22" t="str">
        <f t="shared" si="276"/>
        <v>02730</v>
      </c>
      <c r="E1609" s="21" t="str">
        <f>VLOOKUP(B1609,'Table A as of March 2024'!A:G,7,FALSE)</f>
        <v>Department of Social Services</v>
      </c>
      <c r="F1609" s="21" t="str">
        <f>VLOOKUP(B1609,'Table A as of March 2024'!A:H,8,FALSE)</f>
        <v>Licensing Application Fees</v>
      </c>
      <c r="G1609" s="11" t="str">
        <f>VLOOKUP(B1609,'Table A as of March 2024'!A:I,9,FALSE)</f>
        <v>100</v>
      </c>
      <c r="H1609" t="str">
        <f>VLOOKUP(B1609,'Table A as of March 2024'!A:L,12,FALSE)</f>
        <v>No</v>
      </c>
      <c r="I1609" s="9" t="str">
        <f>VLOOKUP(B1609,'Table A as of March 2024'!A:M,13,FALSE)</f>
        <v>U</v>
      </c>
      <c r="J1609" t="str">
        <f>VLOOKUP(B1609,'Table A as of March 2024'!A:O,15,FALSE)</f>
        <v>C</v>
      </c>
      <c r="K1609" t="str">
        <f>VLOOKUP(G1609,'ACFR Class Vlookup'!A:B,2,FALSE)</f>
        <v>Governmental</v>
      </c>
      <c r="L1609" s="1" t="str">
        <f>VLOOKUP(D1609,'Fund Information'!A:F,6,FALSE)</f>
        <v>Fees collected per Code of VA  § 63.2-1700 are to be used for the development and delivery of training of 
operators and staff of facilities or agencies for adults or children subject to licensure solely by the Department of Social Services. Programs are provided only to the extent funds are available.</v>
      </c>
      <c r="M1609" s="6" t="str">
        <f t="shared" si="277"/>
        <v>N/A</v>
      </c>
      <c r="N1609" s="6" t="s">
        <v>2886</v>
      </c>
      <c r="O1609" s="6" t="str">
        <f t="shared" si="278"/>
        <v>N/A</v>
      </c>
      <c r="P1609" s="5" t="s">
        <v>2886</v>
      </c>
      <c r="Q1609" s="6" t="str">
        <f t="shared" si="279"/>
        <v>N/A</v>
      </c>
      <c r="R1609" s="7" t="str">
        <f t="shared" si="280"/>
        <v>No</v>
      </c>
      <c r="S1609" s="5" t="str">
        <f t="shared" si="281"/>
        <v>Answer Required</v>
      </c>
      <c r="T1609" s="6" t="str">
        <f t="shared" si="282"/>
        <v>N/A</v>
      </c>
      <c r="U1609" s="7" t="str">
        <f t="shared" si="283"/>
        <v>Yes</v>
      </c>
      <c r="V1609" s="5" t="str">
        <f t="shared" si="284"/>
        <v>Answer Required</v>
      </c>
      <c r="W1609" s="6" t="str">
        <f t="shared" si="285"/>
        <v>N/A</v>
      </c>
      <c r="X1609" s="5" t="s">
        <v>2886</v>
      </c>
    </row>
    <row r="1610" spans="1:24" ht="45" x14ac:dyDescent="0.25">
      <c r="A1610" s="77">
        <f>VLOOKUP(C1610,'BU and Control BU Listing'!A:E,5,FALSE)</f>
        <v>76500</v>
      </c>
      <c r="B1610" s="80" t="s">
        <v>4922</v>
      </c>
      <c r="C1610" s="22" t="str">
        <f t="shared" si="275"/>
        <v>76500</v>
      </c>
      <c r="D1610" s="22" t="str">
        <f t="shared" si="276"/>
        <v>02765</v>
      </c>
      <c r="E1610" s="21" t="str">
        <f>VLOOKUP(B1610,'Table A as of March 2024'!A:G,7,FALSE)</f>
        <v>Department of Social Services</v>
      </c>
      <c r="F1610" s="21" t="str">
        <f>VLOOKUP(B1610,'Table A as of March 2024'!A:H,8,FALSE)</f>
        <v>Miscellaneous Revenue - DSS</v>
      </c>
      <c r="G1610" s="11" t="str">
        <f>VLOOKUP(B1610,'Table A as of March 2024'!A:I,9,FALSE)</f>
        <v>115</v>
      </c>
      <c r="H1610" t="str">
        <f>VLOOKUP(B1610,'Table A as of March 2024'!A:L,12,FALSE)</f>
        <v>Yes</v>
      </c>
      <c r="I1610" s="9" t="str">
        <f>VLOOKUP(B1610,'Table A as of March 2024'!A:M,13,FALSE)</f>
        <v>U</v>
      </c>
      <c r="J1610" t="str">
        <f>VLOOKUP(B1610,'Table A as of March 2024'!A:O,15,FALSE)</f>
        <v>C</v>
      </c>
      <c r="K1610" t="str">
        <f>VLOOKUP(G1610,'ACFR Class Vlookup'!A:B,2,FALSE)</f>
        <v>Governmental</v>
      </c>
      <c r="L1610" s="1" t="str">
        <f>VLOOKUP(D1610,'Fund Information'!A:F,6,FALSE)</f>
        <v>Fund 0200 is a general purpose fund used to account for the expenditure of miscellaneous, non-dedicated special revenues in various programs. The source of funds is general fund transfers and private donations.</v>
      </c>
      <c r="M1610" s="6" t="str">
        <f t="shared" si="277"/>
        <v>N/A</v>
      </c>
      <c r="N1610" s="6" t="s">
        <v>2886</v>
      </c>
      <c r="O1610" s="6" t="str">
        <f t="shared" si="278"/>
        <v>N/A</v>
      </c>
      <c r="P1610" s="5" t="s">
        <v>2886</v>
      </c>
      <c r="Q1610" s="6" t="str">
        <f t="shared" si="279"/>
        <v>N/A</v>
      </c>
      <c r="R1610" s="7" t="str">
        <f t="shared" si="280"/>
        <v>No</v>
      </c>
      <c r="S1610" s="5" t="str">
        <f t="shared" si="281"/>
        <v>Answer Required</v>
      </c>
      <c r="T1610" s="6" t="str">
        <f t="shared" si="282"/>
        <v>N/A</v>
      </c>
      <c r="U1610" s="7" t="str">
        <f t="shared" si="283"/>
        <v>Yes</v>
      </c>
      <c r="V1610" s="5" t="str">
        <f t="shared" si="284"/>
        <v>Answer Required</v>
      </c>
      <c r="W1610" s="6" t="str">
        <f t="shared" si="285"/>
        <v>N/A</v>
      </c>
      <c r="X1610" s="5" t="s">
        <v>2886</v>
      </c>
    </row>
    <row r="1611" spans="1:24" ht="30" x14ac:dyDescent="0.25">
      <c r="A1611" s="77">
        <f>VLOOKUP(C1611,'BU and Control BU Listing'!A:E,5,FALSE)</f>
        <v>76500</v>
      </c>
      <c r="B1611" s="80" t="s">
        <v>4923</v>
      </c>
      <c r="C1611" s="22" t="str">
        <f t="shared" si="275"/>
        <v>76500</v>
      </c>
      <c r="D1611" s="22" t="str">
        <f t="shared" si="276"/>
        <v>02870</v>
      </c>
      <c r="E1611" s="21" t="str">
        <f>VLOOKUP(B1611,'Table A as of March 2024'!A:G,7,FALSE)</f>
        <v>Department of Social Services</v>
      </c>
      <c r="F1611" s="21" t="str">
        <f>VLOOKUP(B1611,'Table A as of March 2024'!A:H,8,FALSE)</f>
        <v>Surp Suppy/Equip Sale-GF-NonHE</v>
      </c>
      <c r="G1611" s="11" t="str">
        <f>VLOOKUP(B1611,'Table A as of March 2024'!A:I,9,FALSE)</f>
        <v>100</v>
      </c>
      <c r="H1611" t="str">
        <f>VLOOKUP(B1611,'Table A as of March 2024'!A:L,12,FALSE)</f>
        <v>No</v>
      </c>
      <c r="I1611" s="9" t="str">
        <f>VLOOKUP(B1611,'Table A as of March 2024'!A:M,13,FALSE)</f>
        <v>U</v>
      </c>
      <c r="J1611" t="str">
        <f>VLOOKUP(B1611,'Table A as of March 2024'!A:O,15,FALSE)</f>
        <v>A</v>
      </c>
      <c r="K1611" t="str">
        <f>VLOOKUP(G1611,'ACFR Class Vlookup'!A:B,2,FALSE)</f>
        <v>Governmental</v>
      </c>
      <c r="L1611" s="1" t="str">
        <f>VLOOKUP(D1611,'Fund Information'!A:F,6,FALSE)</f>
        <v>Accounts for sale of surplus supplies and equipment purchased with General Funds for Non Higher Ed agencies.</v>
      </c>
      <c r="M1611" s="6" t="str">
        <f t="shared" si="277"/>
        <v>N/A</v>
      </c>
      <c r="N1611" s="6" t="s">
        <v>2886</v>
      </c>
      <c r="O1611" s="6" t="str">
        <f t="shared" si="278"/>
        <v>N/A</v>
      </c>
      <c r="P1611" s="5" t="s">
        <v>2886</v>
      </c>
      <c r="Q1611" s="6" t="str">
        <f t="shared" si="279"/>
        <v>N/A</v>
      </c>
      <c r="R1611" s="7" t="str">
        <f t="shared" si="280"/>
        <v>No</v>
      </c>
      <c r="S1611" s="5" t="str">
        <f t="shared" si="281"/>
        <v>Answer Required</v>
      </c>
      <c r="T1611" s="6" t="str">
        <f t="shared" si="282"/>
        <v>N/A</v>
      </c>
      <c r="U1611" s="7" t="str">
        <f t="shared" si="283"/>
        <v>No</v>
      </c>
      <c r="V1611" s="5" t="str">
        <f t="shared" si="284"/>
        <v>Answer Required</v>
      </c>
      <c r="W1611" s="6" t="str">
        <f t="shared" si="285"/>
        <v>N/A</v>
      </c>
      <c r="X1611" s="5" t="s">
        <v>2886</v>
      </c>
    </row>
    <row r="1612" spans="1:24" ht="45" x14ac:dyDescent="0.25">
      <c r="A1612" s="77">
        <f>VLOOKUP(C1612,'BU and Control BU Listing'!A:E,5,FALSE)</f>
        <v>76500</v>
      </c>
      <c r="B1612" s="80" t="s">
        <v>4924</v>
      </c>
      <c r="C1612" s="22" t="str">
        <f t="shared" si="275"/>
        <v>76500</v>
      </c>
      <c r="D1612" s="22" t="str">
        <f t="shared" si="276"/>
        <v>07260</v>
      </c>
      <c r="E1612" s="21" t="str">
        <f>VLOOKUP(B1612,'Table A as of March 2024'!A:G,7,FALSE)</f>
        <v>Department of Social Services</v>
      </c>
      <c r="F1612" s="21" t="str">
        <f>VLOOKUP(B1612,'Table A as of March 2024'!A:H,8,FALSE)</f>
        <v>VA Indv Dev Acct Plus Trst</v>
      </c>
      <c r="G1612" s="11" t="str">
        <f>VLOOKUP(B1612,'Table A as of March 2024'!A:I,9,FALSE)</f>
        <v>120</v>
      </c>
      <c r="H1612" t="str">
        <f>VLOOKUP(B1612,'Table A as of March 2024'!A:L,12,FALSE)</f>
        <v>No</v>
      </c>
      <c r="I1612" s="9" t="str">
        <f>VLOOKUP(B1612,'Table A as of March 2024'!A:M,13,FALSE)</f>
        <v>R</v>
      </c>
      <c r="J1612" t="str">
        <f>VLOOKUP(B1612,'Table A as of March 2024'!A:O,15,FALSE)</f>
        <v>R</v>
      </c>
      <c r="K1612" t="str">
        <f>VLOOKUP(G1612,'ACFR Class Vlookup'!A:B,2,FALSE)</f>
        <v>Governmental</v>
      </c>
      <c r="L1612" s="1" t="str">
        <f>VLOOKUP(D1612,'Fund Information'!A:F,6,FALSE)</f>
        <v>This program benefits low income individuals to assist with purchasing a house.  Federal monies are deposited into the fund until it is awarded to an individual at which time GLA 547 is credited.</v>
      </c>
      <c r="M1612" s="6" t="str">
        <f t="shared" si="277"/>
        <v>N/A</v>
      </c>
      <c r="N1612" s="6" t="s">
        <v>2886</v>
      </c>
      <c r="O1612" s="6" t="str">
        <f t="shared" si="278"/>
        <v>N/A</v>
      </c>
      <c r="P1612" s="5" t="s">
        <v>2886</v>
      </c>
      <c r="Q1612" s="6" t="str">
        <f t="shared" si="279"/>
        <v>N/A</v>
      </c>
      <c r="R1612" s="7" t="str">
        <f t="shared" si="280"/>
        <v>Yes</v>
      </c>
      <c r="S1612" s="5" t="str">
        <f t="shared" si="281"/>
        <v>Answer Required</v>
      </c>
      <c r="T1612" s="6" t="str">
        <f t="shared" si="282"/>
        <v>N/A</v>
      </c>
      <c r="U1612" s="7" t="str">
        <f t="shared" si="283"/>
        <v>No</v>
      </c>
      <c r="V1612" s="5" t="str">
        <f t="shared" si="284"/>
        <v>Answer Required</v>
      </c>
      <c r="W1612" s="6" t="str">
        <f t="shared" si="285"/>
        <v>N/A</v>
      </c>
      <c r="X1612" s="5" t="s">
        <v>2886</v>
      </c>
    </row>
    <row r="1613" spans="1:24" ht="150" x14ac:dyDescent="0.25">
      <c r="A1613" s="77">
        <f>VLOOKUP(C1613,'BU and Control BU Listing'!A:E,5,FALSE)</f>
        <v>76500</v>
      </c>
      <c r="B1613" s="80" t="s">
        <v>8937</v>
      </c>
      <c r="C1613" s="22" t="str">
        <f t="shared" si="275"/>
        <v>76500</v>
      </c>
      <c r="D1613" s="22" t="str">
        <f t="shared" si="276"/>
        <v>09025</v>
      </c>
      <c r="E1613" s="21" t="str">
        <f>VLOOKUP(B1613,'Table A as of March 2024'!A:G,7,FALSE)</f>
        <v>Department of Social Services</v>
      </c>
      <c r="F1613" s="21" t="str">
        <f>VLOOKUP(B1613,'Table A as of March 2024'!A:H,8,FALSE)</f>
        <v>Health Insurance Exchange Fund</v>
      </c>
      <c r="G1613" s="11" t="str">
        <f>VLOOKUP(B1613,'Table A as of March 2024'!A:I,9,FALSE)</f>
        <v>115</v>
      </c>
      <c r="H1613" t="str">
        <f>VLOOKUP(B1613,'Table A as of March 2024'!A:L,12,FALSE)</f>
        <v>No</v>
      </c>
      <c r="I1613" s="9" t="str">
        <f>VLOOKUP(B1613,'Table A as of March 2024'!A:M,13,FALSE)</f>
        <v>R</v>
      </c>
      <c r="J1613" t="str">
        <f>VLOOKUP(B1613,'Table A as of March 2024'!A:O,15,FALSE)</f>
        <v>C</v>
      </c>
      <c r="K1613" t="str">
        <f>VLOOKUP(G1613,'ACFR Class Vlookup'!A:B,2,FALSE)</f>
        <v>Governmental</v>
      </c>
      <c r="L1613" s="1" t="str">
        <f>VLOOKUP(D1613,'Fund Information'!A:F,6,FALSE)</f>
        <v>Pursuant to § 38.2-6510. Health Insurance Exchange Fund; assessment of Chapters 916 and 917, the Fund is established to support the Health Exchange operations through (i) special fund revenues generated by assessment fees on health carriers offering plans through the Exchange, (ii) funds described in subsection H, or (iii) such funds as the General Assembly may from time to time appropriate. Moneys in the Fund shall be used solely for the purposes of supporting the Exchange through initial start-up costs associated with establishment of the Exchange, Exchange operations, outreach, and enrollment, a Navigator program, and other means of supporting the Exchange.</v>
      </c>
      <c r="M1613" s="6" t="str">
        <f t="shared" si="277"/>
        <v>N/A</v>
      </c>
      <c r="N1613" s="6" t="s">
        <v>2886</v>
      </c>
      <c r="O1613" s="6" t="str">
        <f t="shared" si="278"/>
        <v>N/A</v>
      </c>
      <c r="P1613" s="5" t="s">
        <v>2886</v>
      </c>
      <c r="Q1613" s="6" t="str">
        <f t="shared" si="279"/>
        <v>N/A</v>
      </c>
      <c r="R1613" s="7" t="str">
        <f t="shared" si="280"/>
        <v>No</v>
      </c>
      <c r="S1613" s="5" t="str">
        <f t="shared" si="281"/>
        <v>Answer Required</v>
      </c>
      <c r="T1613" s="6" t="str">
        <f t="shared" si="282"/>
        <v>N/A</v>
      </c>
      <c r="U1613" s="7" t="str">
        <f t="shared" si="283"/>
        <v>Yes</v>
      </c>
      <c r="V1613" s="5" t="str">
        <f t="shared" si="284"/>
        <v>Answer Required</v>
      </c>
      <c r="W1613" s="6" t="str">
        <f t="shared" si="285"/>
        <v>N/A</v>
      </c>
      <c r="X1613" s="5" t="s">
        <v>2886</v>
      </c>
    </row>
    <row r="1614" spans="1:24" ht="90" x14ac:dyDescent="0.25">
      <c r="A1614" s="77">
        <f>VLOOKUP(C1614,'BU and Control BU Listing'!A:E,5,FALSE)</f>
        <v>76500</v>
      </c>
      <c r="B1614" s="80" t="s">
        <v>8295</v>
      </c>
      <c r="C1614" s="22" t="str">
        <f t="shared" si="275"/>
        <v>76500</v>
      </c>
      <c r="D1614" s="22" t="str">
        <f t="shared" si="276"/>
        <v>09047</v>
      </c>
      <c r="E1614" s="21" t="str">
        <f>VLOOKUP(B1614,'Table A as of March 2024'!A:G,7,FALSE)</f>
        <v>Department of Social Services</v>
      </c>
      <c r="F1614" s="21" t="str">
        <f>VLOOKUP(B1614,'Table A as of March 2024'!A:H,8,FALSE)</f>
        <v>Percentage of IncomePaymntFund</v>
      </c>
      <c r="G1614" s="11" t="str">
        <f>VLOOKUP(B1614,'Table A as of March 2024'!A:I,9,FALSE)</f>
        <v>115</v>
      </c>
      <c r="H1614" t="str">
        <f>VLOOKUP(B1614,'Table A as of March 2024'!A:L,12,FALSE)</f>
        <v>No</v>
      </c>
      <c r="I1614" s="9" t="str">
        <f>VLOOKUP(B1614,'Table A as of March 2024'!A:M,13,FALSE)</f>
        <v>U</v>
      </c>
      <c r="J1614" t="str">
        <f>VLOOKUP(B1614,'Table A as of March 2024'!A:O,15,FALSE)</f>
        <v>C</v>
      </c>
      <c r="K1614" t="str">
        <f>VLOOKUP(G1614,'ACFR Class Vlookup'!A:B,2,FALSE)</f>
        <v>Governmental</v>
      </c>
      <c r="L1614" s="1" t="str">
        <f>VLOOKUP(D1614,'Fund Information'!A:F,6,FALSE)</f>
        <v>Percentage of Income Payment Fund; established pursuant to § 56-585.6. All funds collected from each Phase I and Phase II Utility's universal service fee shall be paid into the state treasury and credited to the Fund. Moneys in the Fund shall be used solely for the purposes of implementation and administration of the PIPP, including any associated start-up costs.</v>
      </c>
      <c r="M1614" s="6" t="str">
        <f t="shared" si="277"/>
        <v>N/A</v>
      </c>
      <c r="N1614" s="6" t="s">
        <v>2886</v>
      </c>
      <c r="O1614" s="6" t="str">
        <f t="shared" si="278"/>
        <v>N/A</v>
      </c>
      <c r="P1614" s="5" t="s">
        <v>2886</v>
      </c>
      <c r="Q1614" s="6" t="str">
        <f t="shared" si="279"/>
        <v>N/A</v>
      </c>
      <c r="R1614" s="7" t="str">
        <f t="shared" si="280"/>
        <v>No</v>
      </c>
      <c r="S1614" s="5" t="str">
        <f t="shared" si="281"/>
        <v>Answer Required</v>
      </c>
      <c r="T1614" s="6" t="str">
        <f t="shared" si="282"/>
        <v>N/A</v>
      </c>
      <c r="U1614" s="7" t="str">
        <f t="shared" si="283"/>
        <v>Yes</v>
      </c>
      <c r="V1614" s="5" t="str">
        <f t="shared" si="284"/>
        <v>Answer Required</v>
      </c>
      <c r="W1614" s="6" t="str">
        <f t="shared" si="285"/>
        <v>N/A</v>
      </c>
      <c r="X1614" s="5" t="s">
        <v>2886</v>
      </c>
    </row>
    <row r="1615" spans="1:24" ht="45" x14ac:dyDescent="0.25">
      <c r="A1615" s="77">
        <f>VLOOKUP(C1615,'BU and Control BU Listing'!A:E,5,FALSE)</f>
        <v>76500</v>
      </c>
      <c r="B1615" s="80" t="s">
        <v>4925</v>
      </c>
      <c r="C1615" s="22" t="str">
        <f t="shared" si="275"/>
        <v>76500</v>
      </c>
      <c r="D1615" s="22" t="str">
        <f t="shared" si="276"/>
        <v>09114</v>
      </c>
      <c r="E1615" s="21" t="str">
        <f>VLOOKUP(B1615,'Table A as of March 2024'!A:G,7,FALSE)</f>
        <v>Department of Social Services</v>
      </c>
      <c r="F1615" s="21" t="str">
        <f>VLOOKUP(B1615,'Table A as of March 2024'!A:H,8,FALSE)</f>
        <v>Fraud Recovery Special Fund</v>
      </c>
      <c r="G1615" s="11" t="str">
        <f>VLOOKUP(B1615,'Table A as of March 2024'!A:I,9,FALSE)</f>
        <v>115</v>
      </c>
      <c r="H1615" t="str">
        <f>VLOOKUP(B1615,'Table A as of March 2024'!A:L,12,FALSE)</f>
        <v>No</v>
      </c>
      <c r="I1615" s="9" t="str">
        <f>VLOOKUP(B1615,'Table A as of March 2024'!A:M,13,FALSE)</f>
        <v>U</v>
      </c>
      <c r="J1615" t="str">
        <f>VLOOKUP(B1615,'Table A as of March 2024'!A:O,15,FALSE)</f>
        <v>C</v>
      </c>
      <c r="K1615" t="str">
        <f>VLOOKUP(G1615,'ACFR Class Vlookup'!A:B,2,FALSE)</f>
        <v>Governmental</v>
      </c>
      <c r="L1615" s="1" t="str">
        <f>VLOOKUP(D1615,'Fund Information'!A:F,6,FALSE)</f>
        <v>Accounts for overpayments collected or recovered by local departments net of refunds due the federal government. Funds are used solely for the purposes of funding state and local fraud control programs.</v>
      </c>
      <c r="M1615" s="6" t="str">
        <f t="shared" si="277"/>
        <v>N/A</v>
      </c>
      <c r="N1615" s="6" t="s">
        <v>2886</v>
      </c>
      <c r="O1615" s="6" t="str">
        <f t="shared" si="278"/>
        <v>N/A</v>
      </c>
      <c r="P1615" s="5" t="s">
        <v>2886</v>
      </c>
      <c r="Q1615" s="6" t="str">
        <f t="shared" si="279"/>
        <v>N/A</v>
      </c>
      <c r="R1615" s="7" t="str">
        <f t="shared" si="280"/>
        <v>No</v>
      </c>
      <c r="S1615" s="5" t="str">
        <f t="shared" si="281"/>
        <v>Answer Required</v>
      </c>
      <c r="T1615" s="6" t="str">
        <f t="shared" si="282"/>
        <v>N/A</v>
      </c>
      <c r="U1615" s="7" t="str">
        <f t="shared" si="283"/>
        <v>Yes</v>
      </c>
      <c r="V1615" s="5" t="str">
        <f t="shared" si="284"/>
        <v>Answer Required</v>
      </c>
      <c r="W1615" s="6" t="str">
        <f t="shared" si="285"/>
        <v>N/A</v>
      </c>
      <c r="X1615" s="5" t="s">
        <v>2886</v>
      </c>
    </row>
    <row r="1616" spans="1:24" ht="60" x14ac:dyDescent="0.25">
      <c r="A1616" s="77">
        <f>VLOOKUP(C1616,'BU and Control BU Listing'!A:E,5,FALSE)</f>
        <v>76500</v>
      </c>
      <c r="B1616" s="80" t="s">
        <v>4926</v>
      </c>
      <c r="C1616" s="22" t="str">
        <f t="shared" si="275"/>
        <v>76500</v>
      </c>
      <c r="D1616" s="22" t="str">
        <f t="shared" si="276"/>
        <v>09140</v>
      </c>
      <c r="E1616" s="21" t="str">
        <f>VLOOKUP(B1616,'Table A as of March 2024'!A:G,7,FALSE)</f>
        <v>Department of Social Services</v>
      </c>
      <c r="F1616" s="21" t="str">
        <f>VLOOKUP(B1616,'Table A as of March 2024'!A:H,8,FALSE)</f>
        <v>Putative Father Registry Fund</v>
      </c>
      <c r="G1616" s="11" t="str">
        <f>VLOOKUP(B1616,'Table A as of March 2024'!A:I,9,FALSE)</f>
        <v>115</v>
      </c>
      <c r="H1616" t="str">
        <f>VLOOKUP(B1616,'Table A as of March 2024'!A:L,12,FALSE)</f>
        <v>No</v>
      </c>
      <c r="I1616" s="9" t="str">
        <f>VLOOKUP(B1616,'Table A as of March 2024'!A:M,13,FALSE)</f>
        <v>U</v>
      </c>
      <c r="J1616" t="str">
        <f>VLOOKUP(B1616,'Table A as of March 2024'!A:O,15,FALSE)</f>
        <v>C</v>
      </c>
      <c r="K1616" t="str">
        <f>VLOOKUP(G1616,'ACFR Class Vlookup'!A:B,2,FALSE)</f>
        <v>Governmental</v>
      </c>
      <c r="L1616" s="1" t="str">
        <f>VLOOKUP(D1616,'Fund Information'!A:F,6,FALSE)</f>
        <v>This fund accounts for funds to be used solely for the purposes of administration of the Putative Father Registry.  The source of funding is a $50 filing fee for petitions for adoption.   Funds are to be used solely for the purposes of administration of the Putative Father Registry.</v>
      </c>
      <c r="M1616" s="6" t="str">
        <f t="shared" si="277"/>
        <v>N/A</v>
      </c>
      <c r="N1616" s="6" t="s">
        <v>2886</v>
      </c>
      <c r="O1616" s="6" t="str">
        <f t="shared" si="278"/>
        <v>N/A</v>
      </c>
      <c r="P1616" s="5" t="s">
        <v>2886</v>
      </c>
      <c r="Q1616" s="6" t="str">
        <f t="shared" si="279"/>
        <v>N/A</v>
      </c>
      <c r="R1616" s="7" t="str">
        <f t="shared" si="280"/>
        <v>No</v>
      </c>
      <c r="S1616" s="5" t="str">
        <f t="shared" si="281"/>
        <v>Answer Required</v>
      </c>
      <c r="T1616" s="6" t="str">
        <f t="shared" si="282"/>
        <v>N/A</v>
      </c>
      <c r="U1616" s="7" t="str">
        <f t="shared" si="283"/>
        <v>Yes</v>
      </c>
      <c r="V1616" s="5" t="str">
        <f t="shared" si="284"/>
        <v>Answer Required</v>
      </c>
      <c r="W1616" s="6" t="str">
        <f t="shared" si="285"/>
        <v>N/A</v>
      </c>
      <c r="X1616" s="5" t="s">
        <v>2886</v>
      </c>
    </row>
    <row r="1617" spans="1:24" ht="45" x14ac:dyDescent="0.25">
      <c r="A1617" s="77">
        <f>VLOOKUP(C1617,'BU and Control BU Listing'!A:E,5,FALSE)</f>
        <v>76500</v>
      </c>
      <c r="B1617" s="80" t="s">
        <v>4927</v>
      </c>
      <c r="C1617" s="22" t="str">
        <f t="shared" si="275"/>
        <v>76500</v>
      </c>
      <c r="D1617" s="22" t="str">
        <f t="shared" si="276"/>
        <v>09255</v>
      </c>
      <c r="E1617" s="21" t="str">
        <f>VLOOKUP(B1617,'Table A as of March 2024'!A:G,7,FALSE)</f>
        <v>Department of Social Services</v>
      </c>
      <c r="F1617" s="21" t="str">
        <f>VLOOKUP(B1617,'Table A as of March 2024'!A:H,8,FALSE)</f>
        <v>Home Energy Assistance Fund</v>
      </c>
      <c r="G1617" s="11" t="str">
        <f>VLOOKUP(B1617,'Table A as of March 2024'!A:I,9,FALSE)</f>
        <v>115</v>
      </c>
      <c r="H1617" t="str">
        <f>VLOOKUP(B1617,'Table A as of March 2024'!A:L,12,FALSE)</f>
        <v>No</v>
      </c>
      <c r="I1617" s="9" t="str">
        <f>VLOOKUP(B1617,'Table A as of March 2024'!A:M,13,FALSE)</f>
        <v>U</v>
      </c>
      <c r="J1617" t="str">
        <f>VLOOKUP(B1617,'Table A as of March 2024'!A:O,15,FALSE)</f>
        <v>R</v>
      </c>
      <c r="K1617" t="str">
        <f>VLOOKUP(G1617,'ACFR Class Vlookup'!A:B,2,FALSE)</f>
        <v>Governmental</v>
      </c>
      <c r="L1617" s="1" t="str">
        <f>VLOOKUP(D1617,'Fund Information'!A:F,6,FALSE)</f>
        <v>Per Code of VA §63.2-805, this fund accounts for donations to assist individuals with home energy costs.  Funds may only be used for expenditures eligible under the Home Energy Assistance Program.</v>
      </c>
      <c r="M1617" s="6" t="str">
        <f t="shared" si="277"/>
        <v>N/A</v>
      </c>
      <c r="N1617" s="6" t="s">
        <v>2886</v>
      </c>
      <c r="O1617" s="6" t="str">
        <f t="shared" si="278"/>
        <v>N/A</v>
      </c>
      <c r="P1617" s="5" t="s">
        <v>2886</v>
      </c>
      <c r="Q1617" s="6" t="str">
        <f t="shared" si="279"/>
        <v>N/A</v>
      </c>
      <c r="R1617" s="7" t="str">
        <f t="shared" si="280"/>
        <v>Yes</v>
      </c>
      <c r="S1617" s="5" t="str">
        <f t="shared" si="281"/>
        <v>Answer Required</v>
      </c>
      <c r="T1617" s="6" t="str">
        <f t="shared" si="282"/>
        <v>N/A</v>
      </c>
      <c r="U1617" s="7" t="str">
        <f t="shared" si="283"/>
        <v>No</v>
      </c>
      <c r="V1617" s="5" t="str">
        <f t="shared" si="284"/>
        <v>Answer Required</v>
      </c>
      <c r="W1617" s="6" t="str">
        <f t="shared" si="285"/>
        <v>N/A</v>
      </c>
      <c r="X1617" s="5" t="s">
        <v>2886</v>
      </c>
    </row>
    <row r="1618" spans="1:24" ht="60" x14ac:dyDescent="0.25">
      <c r="A1618" s="77">
        <f>VLOOKUP(C1618,'BU and Control BU Listing'!A:E,5,FALSE)</f>
        <v>76500</v>
      </c>
      <c r="B1618" s="80" t="s">
        <v>4928</v>
      </c>
      <c r="C1618" s="22" t="str">
        <f t="shared" si="275"/>
        <v>76500</v>
      </c>
      <c r="D1618" s="22" t="str">
        <f t="shared" si="276"/>
        <v>09660</v>
      </c>
      <c r="E1618" s="21" t="str">
        <f>VLOOKUP(B1618,'Table A as of March 2024'!A:G,7,FALSE)</f>
        <v>Department of Social Services</v>
      </c>
      <c r="F1618" s="21" t="str">
        <f>VLOOKUP(B1618,'Table A as of March 2024'!A:H,8,FALSE)</f>
        <v>Intrnet Crimes Against Childrn</v>
      </c>
      <c r="G1618" s="11" t="str">
        <f>VLOOKUP(B1618,'Table A as of March 2024'!A:I,9,FALSE)</f>
        <v>105</v>
      </c>
      <c r="H1618" t="str">
        <f>VLOOKUP(B1618,'Table A as of March 2024'!A:L,12,FALSE)</f>
        <v>Yes</v>
      </c>
      <c r="I1618" s="9" t="str">
        <f>VLOOKUP(B1618,'Table A as of March 2024'!A:M,13,FALSE)</f>
        <v>U</v>
      </c>
      <c r="J1618" t="str">
        <f>VLOOKUP(B1618,'Table A as of March 2024'!A:O,15,FALSE)</f>
        <v>C</v>
      </c>
      <c r="K1618" t="str">
        <f>VLOOKUP(G1618,'ACFR Class Vlookup'!A:B,2,FALSE)</f>
        <v>Governmental</v>
      </c>
      <c r="L1618" s="1" t="str">
        <f>VLOOKUP(D1618,'Fund Information'!A:F,6,FALSE)</f>
        <v>Per Code of VA Section 17.1-275.12 this fund accounts for additional fee for Internet Crimes Against Children Fund. Monies in the fund are used as directed in the Code to support efforts to reduce Internet crimes against children.</v>
      </c>
      <c r="M1618" s="6" t="str">
        <f t="shared" si="277"/>
        <v>N/A</v>
      </c>
      <c r="N1618" s="6" t="s">
        <v>2886</v>
      </c>
      <c r="O1618" s="6" t="str">
        <f t="shared" si="278"/>
        <v>N/A</v>
      </c>
      <c r="P1618" s="5" t="s">
        <v>2886</v>
      </c>
      <c r="Q1618" s="6" t="str">
        <f t="shared" si="279"/>
        <v>N/A</v>
      </c>
      <c r="R1618" s="7" t="str">
        <f t="shared" si="280"/>
        <v>No</v>
      </c>
      <c r="S1618" s="5" t="str">
        <f t="shared" si="281"/>
        <v>Answer Required</v>
      </c>
      <c r="T1618" s="6" t="str">
        <f t="shared" si="282"/>
        <v>N/A</v>
      </c>
      <c r="U1618" s="7" t="str">
        <f t="shared" si="283"/>
        <v>Yes</v>
      </c>
      <c r="V1618" s="5" t="str">
        <f t="shared" si="284"/>
        <v>Answer Required</v>
      </c>
      <c r="W1618" s="6" t="str">
        <f t="shared" si="285"/>
        <v>N/A</v>
      </c>
      <c r="X1618" s="5" t="s">
        <v>2886</v>
      </c>
    </row>
    <row r="1619" spans="1:24" ht="30" x14ac:dyDescent="0.25">
      <c r="A1619" s="77">
        <f>VLOOKUP(C1619,'BU and Control BU Listing'!A:E,5,FALSE)</f>
        <v>76500</v>
      </c>
      <c r="B1619" s="80" t="s">
        <v>4929</v>
      </c>
      <c r="C1619" s="22" t="str">
        <f t="shared" si="275"/>
        <v>76500</v>
      </c>
      <c r="D1619" s="22" t="str">
        <f t="shared" si="276"/>
        <v>09765</v>
      </c>
      <c r="E1619" s="21" t="str">
        <f>VLOOKUP(B1619,'Table A as of March 2024'!A:G,7,FALSE)</f>
        <v>Department of Social Services</v>
      </c>
      <c r="F1619" s="21" t="str">
        <f>VLOOKUP(B1619,'Table A as of March 2024'!A:H,8,FALSE)</f>
        <v>Dedicated Special Revenue-DSS</v>
      </c>
      <c r="G1619" s="11" t="str">
        <f>VLOOKUP(B1619,'Table A as of March 2024'!A:I,9,FALSE)</f>
        <v>105</v>
      </c>
      <c r="H1619" t="str">
        <f>VLOOKUP(B1619,'Table A as of March 2024'!A:L,12,FALSE)</f>
        <v>No</v>
      </c>
      <c r="I1619" s="9" t="str">
        <f>VLOOKUP(B1619,'Table A as of March 2024'!A:M,13,FALSE)</f>
        <v>U</v>
      </c>
      <c r="J1619" t="str">
        <f>VLOOKUP(B1619,'Table A as of March 2024'!A:O,15,FALSE)</f>
        <v>C</v>
      </c>
      <c r="K1619" t="str">
        <f>VLOOKUP(G1619,'ACFR Class Vlookup'!A:B,2,FALSE)</f>
        <v>Governmental</v>
      </c>
      <c r="L1619" s="1" t="str">
        <f>VLOOKUP(D1619,'Fund Information'!A:F,6,FALSE)</f>
        <v>COV §63.2-1614.  Revenue source is transfers from Special Revenue funds to be provided as a grant to local domestic violence programs.</v>
      </c>
      <c r="M1619" s="6" t="str">
        <f t="shared" si="277"/>
        <v>N/A</v>
      </c>
      <c r="N1619" s="6" t="s">
        <v>2886</v>
      </c>
      <c r="O1619" s="6" t="str">
        <f t="shared" si="278"/>
        <v>N/A</v>
      </c>
      <c r="P1619" s="5" t="s">
        <v>2886</v>
      </c>
      <c r="Q1619" s="6" t="str">
        <f t="shared" si="279"/>
        <v>N/A</v>
      </c>
      <c r="R1619" s="7" t="str">
        <f t="shared" si="280"/>
        <v>No</v>
      </c>
      <c r="S1619" s="5" t="str">
        <f t="shared" si="281"/>
        <v>Answer Required</v>
      </c>
      <c r="T1619" s="6" t="str">
        <f t="shared" si="282"/>
        <v>N/A</v>
      </c>
      <c r="U1619" s="7" t="str">
        <f t="shared" si="283"/>
        <v>Yes</v>
      </c>
      <c r="V1619" s="5" t="str">
        <f t="shared" si="284"/>
        <v>Answer Required</v>
      </c>
      <c r="W1619" s="6" t="str">
        <f t="shared" si="285"/>
        <v>N/A</v>
      </c>
      <c r="X1619" s="5" t="s">
        <v>2886</v>
      </c>
    </row>
    <row r="1620" spans="1:24" ht="135" x14ac:dyDescent="0.25">
      <c r="A1620" s="77">
        <f>VLOOKUP(C1620,'BU and Control BU Listing'!A:E,5,FALSE)</f>
        <v>76500</v>
      </c>
      <c r="B1620" s="80" t="s">
        <v>5300</v>
      </c>
      <c r="C1620" s="22" t="str">
        <f t="shared" si="275"/>
        <v>76500</v>
      </c>
      <c r="D1620" s="22" t="str">
        <f t="shared" si="276"/>
        <v>09780</v>
      </c>
      <c r="E1620" s="21" t="str">
        <f>VLOOKUP(B1620,'Table A as of March 2024'!A:G,7,FALSE)</f>
        <v>Department of Social Services</v>
      </c>
      <c r="F1620" s="21" t="str">
        <f>VLOOKUP(B1620,'Table A as of March 2024'!A:H,8,FALSE)</f>
        <v>HealthCareCoverageAssmntFund</v>
      </c>
      <c r="G1620" s="11" t="str">
        <f>VLOOKUP(B1620,'Table A as of March 2024'!A:I,9,FALSE)</f>
        <v>115</v>
      </c>
      <c r="H1620" t="str">
        <f>VLOOKUP(B1620,'Table A as of March 2024'!A:L,12,FALSE)</f>
        <v>No</v>
      </c>
      <c r="I1620" s="9" t="str">
        <f>VLOOKUP(B1620,'Table A as of March 2024'!A:M,13,FALSE)</f>
        <v>U</v>
      </c>
      <c r="J1620" t="str">
        <f>VLOOKUP(B1620,'Table A as of March 2024'!A:O,15,FALSE)</f>
        <v>C</v>
      </c>
      <c r="K1620" t="str">
        <f>VLOOKUP(G1620,'ACFR Class Vlookup'!A:B,2,FALSE)</f>
        <v>Governmental</v>
      </c>
      <c r="L1620" s="1" t="str">
        <f>VLOOKUP(D1620,'Fund Information'!A:F,6,FALSE)</f>
        <v>Health Care Coverage Assessment Fund. All revenues collected or received as a result of imposition of a health care coverage assessment on covered hospitals and any other such moneys, public or private, received for the administration of the health care coverage assessment shall be paid into the state treasury and credited to the Fund. Moneys deposited to the Fund shall be used solely for the nonfederal share of the cost of medical assistance for newly eligible adults, the administrative costs of collecting the assessment and implementing and operating the coverage for newly eligible adults.</v>
      </c>
      <c r="M1620" s="6" t="str">
        <f t="shared" si="277"/>
        <v>N/A</v>
      </c>
      <c r="N1620" s="6" t="s">
        <v>2886</v>
      </c>
      <c r="O1620" s="6" t="str">
        <f t="shared" si="278"/>
        <v>N/A</v>
      </c>
      <c r="P1620" s="5" t="s">
        <v>2886</v>
      </c>
      <c r="Q1620" s="6" t="str">
        <f t="shared" si="279"/>
        <v>N/A</v>
      </c>
      <c r="R1620" s="7" t="str">
        <f t="shared" si="280"/>
        <v>No</v>
      </c>
      <c r="S1620" s="5" t="str">
        <f t="shared" si="281"/>
        <v>Answer Required</v>
      </c>
      <c r="T1620" s="6" t="str">
        <f t="shared" si="282"/>
        <v>N/A</v>
      </c>
      <c r="U1620" s="7" t="str">
        <f t="shared" si="283"/>
        <v>Yes</v>
      </c>
      <c r="V1620" s="5" t="str">
        <f t="shared" si="284"/>
        <v>Answer Required</v>
      </c>
      <c r="W1620" s="6" t="str">
        <f t="shared" si="285"/>
        <v>N/A</v>
      </c>
      <c r="X1620" s="5" t="s">
        <v>2886</v>
      </c>
    </row>
    <row r="1621" spans="1:24" x14ac:dyDescent="0.25">
      <c r="A1621" s="77">
        <f>VLOOKUP(C1621,'BU and Control BU Listing'!A:E,5,FALSE)</f>
        <v>76500</v>
      </c>
      <c r="B1621" s="80" t="s">
        <v>4930</v>
      </c>
      <c r="C1621" s="22" t="str">
        <f t="shared" si="275"/>
        <v>76500</v>
      </c>
      <c r="D1621" s="22" t="str">
        <f t="shared" si="276"/>
        <v>10000</v>
      </c>
      <c r="E1621" s="21" t="str">
        <f>VLOOKUP(B1621,'Table A as of March 2024'!A:G,7,FALSE)</f>
        <v>Department of Social Services</v>
      </c>
      <c r="F1621" s="21" t="str">
        <f>VLOOKUP(B1621,'Table A as of March 2024'!A:H,8,FALSE)</f>
        <v>Federal Trust</v>
      </c>
      <c r="G1621" s="11" t="str">
        <f>VLOOKUP(B1621,'Table A as of March 2024'!A:I,9,FALSE)</f>
        <v>120</v>
      </c>
      <c r="H1621" t="str">
        <f>VLOOKUP(B1621,'Table A as of March 2024'!A:L,12,FALSE)</f>
        <v>No</v>
      </c>
      <c r="I1621" s="9" t="str">
        <f>VLOOKUP(B1621,'Table A as of March 2024'!A:M,13,FALSE)</f>
        <v>R</v>
      </c>
      <c r="J1621" t="str">
        <f>VLOOKUP(B1621,'Table A as of March 2024'!A:O,15,FALSE)</f>
        <v>R</v>
      </c>
      <c r="K1621" t="str">
        <f>VLOOKUP(G1621,'ACFR Class Vlookup'!A:B,2,FALSE)</f>
        <v>Governmental</v>
      </c>
      <c r="L1621" s="1" t="str">
        <f>VLOOKUP(D1621,'Fund Information'!A:F,6,FALSE)</f>
        <v>This fund accounts for Federal funds.</v>
      </c>
      <c r="M1621" s="6" t="str">
        <f t="shared" si="277"/>
        <v>N/A</v>
      </c>
      <c r="N1621" s="6" t="s">
        <v>2886</v>
      </c>
      <c r="O1621" s="6" t="str">
        <f t="shared" si="278"/>
        <v>N/A</v>
      </c>
      <c r="P1621" s="5" t="s">
        <v>2886</v>
      </c>
      <c r="Q1621" s="6" t="str">
        <f t="shared" si="279"/>
        <v>N/A</v>
      </c>
      <c r="R1621" s="7" t="str">
        <f t="shared" si="280"/>
        <v>Yes</v>
      </c>
      <c r="S1621" s="5" t="str">
        <f t="shared" si="281"/>
        <v>Answer Required</v>
      </c>
      <c r="T1621" s="6" t="str">
        <f t="shared" si="282"/>
        <v>N/A</v>
      </c>
      <c r="U1621" s="7" t="str">
        <f t="shared" si="283"/>
        <v>No</v>
      </c>
      <c r="V1621" s="5" t="str">
        <f t="shared" si="284"/>
        <v>Answer Required</v>
      </c>
      <c r="W1621" s="6" t="str">
        <f t="shared" si="285"/>
        <v>N/A</v>
      </c>
      <c r="X1621" s="5" t="s">
        <v>2886</v>
      </c>
    </row>
    <row r="1622" spans="1:24" ht="60" x14ac:dyDescent="0.25">
      <c r="A1622" s="77">
        <f>VLOOKUP(C1622,'BU and Control BU Listing'!A:E,5,FALSE)</f>
        <v>76500</v>
      </c>
      <c r="B1622" s="80" t="s">
        <v>6015</v>
      </c>
      <c r="C1622" s="22" t="str">
        <f t="shared" si="275"/>
        <v>76500</v>
      </c>
      <c r="D1622" s="22" t="str">
        <f t="shared" si="276"/>
        <v>10030</v>
      </c>
      <c r="E1622" s="21" t="str">
        <f>VLOOKUP(B1622,'Table A as of March 2024'!A:G,7,FALSE)</f>
        <v>Department of Social Services</v>
      </c>
      <c r="F1622" s="21" t="str">
        <f>VLOOKUP(B1622,'Table A as of March 2024'!A:H,8,FALSE)</f>
        <v>ChldCr&amp;DvlpmntBlckGrt-COVID-19</v>
      </c>
      <c r="G1622" s="11" t="str">
        <f>VLOOKUP(B1622,'Table A as of March 2024'!A:I,9,FALSE)</f>
        <v>120</v>
      </c>
      <c r="H1622" t="str">
        <f>VLOOKUP(B1622,'Table A as of March 2024'!A:L,12,FALSE)</f>
        <v>No</v>
      </c>
      <c r="I1622" s="9" t="str">
        <f>VLOOKUP(B1622,'Table A as of March 2024'!A:M,13,FALSE)</f>
        <v>V</v>
      </c>
      <c r="J1622" t="str">
        <f>VLOOKUP(B1622,'Table A as of March 2024'!A:O,15,FALSE)</f>
        <v>R</v>
      </c>
      <c r="K1622" t="str">
        <f>VLOOKUP(G1622,'ACFR Class Vlookup'!A:B,2,FALSE)</f>
        <v>Governmental</v>
      </c>
      <c r="L1622" s="1" t="str">
        <f>VLOOKUP(D1622,'Fund Information'!A:F,6,FALSE)</f>
        <v>CFDA 93.575; Child Care and Development Block Grant. Provides resources to prevent, prepare for, and respond to COVID-19. These funds can be used for allowable obligations incurred prior to enactment of the CARES act.</v>
      </c>
      <c r="M1622" s="6" t="str">
        <f t="shared" si="277"/>
        <v>N/A</v>
      </c>
      <c r="N1622" s="6" t="s">
        <v>2886</v>
      </c>
      <c r="O1622" s="6" t="str">
        <f t="shared" si="278"/>
        <v>N/A</v>
      </c>
      <c r="P1622" s="5" t="s">
        <v>2886</v>
      </c>
      <c r="Q1622" s="6" t="str">
        <f t="shared" si="279"/>
        <v>N/A</v>
      </c>
      <c r="R1622" s="7" t="str">
        <f t="shared" si="280"/>
        <v>Yes</v>
      </c>
      <c r="S1622" s="5" t="str">
        <f t="shared" si="281"/>
        <v>Answer Required</v>
      </c>
      <c r="T1622" s="6" t="str">
        <f t="shared" si="282"/>
        <v>N/A</v>
      </c>
      <c r="U1622" s="7" t="str">
        <f t="shared" si="283"/>
        <v>No</v>
      </c>
      <c r="V1622" s="5" t="str">
        <f t="shared" si="284"/>
        <v>Answer Required</v>
      </c>
      <c r="W1622" s="6" t="str">
        <f t="shared" si="285"/>
        <v>N/A</v>
      </c>
      <c r="X1622" s="5" t="s">
        <v>2886</v>
      </c>
    </row>
    <row r="1623" spans="1:24" ht="165" x14ac:dyDescent="0.25">
      <c r="A1623" s="77">
        <f>VLOOKUP(C1623,'BU and Control BU Listing'!A:E,5,FALSE)</f>
        <v>76500</v>
      </c>
      <c r="B1623" s="80" t="s">
        <v>6016</v>
      </c>
      <c r="C1623" s="22" t="str">
        <f t="shared" si="275"/>
        <v>76500</v>
      </c>
      <c r="D1623" s="22" t="str">
        <f t="shared" si="276"/>
        <v>10110</v>
      </c>
      <c r="E1623" s="21" t="str">
        <f>VLOOKUP(B1623,'Table A as of March 2024'!A:G,7,FALSE)</f>
        <v>Department of Social Services</v>
      </c>
      <c r="F1623" s="21" t="str">
        <f>VLOOKUP(B1623,'Table A as of March 2024'!A:H,8,FALSE)</f>
        <v>CARESActRlfFd–General-COVID-19</v>
      </c>
      <c r="G1623" s="11" t="str">
        <f>VLOOKUP(B1623,'Table A as of March 2024'!A:I,9,FALSE)</f>
        <v>120</v>
      </c>
      <c r="H1623" t="str">
        <f>VLOOKUP(B1623,'Table A as of March 2024'!A:L,12,FALSE)</f>
        <v>No</v>
      </c>
      <c r="I1623" s="9" t="str">
        <f>VLOOKUP(B1623,'Table A as of March 2024'!A:M,13,FALSE)</f>
        <v>V</v>
      </c>
      <c r="J1623" t="str">
        <f>VLOOKUP(B1623,'Table A as of March 2024'!A:O,15,FALSE)</f>
        <v>R</v>
      </c>
      <c r="K1623" t="str">
        <f>VLOOKUP(G1623,'ACFR Class Vlookup'!A:B,2,FALSE)</f>
        <v>Governmental</v>
      </c>
      <c r="L1623" s="1" t="str">
        <f>VLOOKUP(D1623,'Fund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623" s="6" t="str">
        <f t="shared" si="277"/>
        <v>N/A</v>
      </c>
      <c r="N1623" s="6" t="s">
        <v>2886</v>
      </c>
      <c r="O1623" s="6" t="str">
        <f t="shared" si="278"/>
        <v>N/A</v>
      </c>
      <c r="P1623" s="5" t="s">
        <v>2886</v>
      </c>
      <c r="Q1623" s="6" t="str">
        <f t="shared" si="279"/>
        <v>N/A</v>
      </c>
      <c r="R1623" s="7" t="str">
        <f t="shared" si="280"/>
        <v>Yes</v>
      </c>
      <c r="S1623" s="5" t="str">
        <f t="shared" si="281"/>
        <v>Answer Required</v>
      </c>
      <c r="T1623" s="6" t="str">
        <f t="shared" si="282"/>
        <v>N/A</v>
      </c>
      <c r="U1623" s="7" t="str">
        <f t="shared" si="283"/>
        <v>No</v>
      </c>
      <c r="V1623" s="5" t="str">
        <f t="shared" si="284"/>
        <v>Answer Required</v>
      </c>
      <c r="W1623" s="6" t="str">
        <f t="shared" si="285"/>
        <v>N/A</v>
      </c>
      <c r="X1623" s="5" t="s">
        <v>2886</v>
      </c>
    </row>
    <row r="1624" spans="1:24" ht="105" x14ac:dyDescent="0.25">
      <c r="A1624" s="77">
        <f>VLOOKUP(C1624,'BU and Control BU Listing'!A:E,5,FALSE)</f>
        <v>76500</v>
      </c>
      <c r="B1624" s="80" t="s">
        <v>8296</v>
      </c>
      <c r="C1624" s="22" t="str">
        <f t="shared" si="275"/>
        <v>76500</v>
      </c>
      <c r="D1624" s="22" t="str">
        <f t="shared" si="276"/>
        <v>10170</v>
      </c>
      <c r="E1624" s="21" t="str">
        <f>VLOOKUP(B1624,'Table A as of March 2024'!A:G,7,FALSE)</f>
        <v>Department of Social Services</v>
      </c>
      <c r="F1624" s="21" t="str">
        <f>VLOOKUP(B1624,'Table A as of March 2024'!A:H,8,FALSE)</f>
        <v>Epi&amp;LabCpctyInfctsDis-COVID-19</v>
      </c>
      <c r="G1624" s="11" t="str">
        <f>VLOOKUP(B1624,'Table A as of March 2024'!A:I,9,FALSE)</f>
        <v>120</v>
      </c>
      <c r="H1624" t="str">
        <f>VLOOKUP(B1624,'Table A as of March 2024'!A:L,12,FALSE)</f>
        <v>No</v>
      </c>
      <c r="I1624" s="9" t="str">
        <f>VLOOKUP(B1624,'Table A as of March 2024'!A:M,13,FALSE)</f>
        <v>V</v>
      </c>
      <c r="J1624" t="str">
        <f>VLOOKUP(B1624,'Table A as of March 2024'!A:O,15,FALSE)</f>
        <v>R</v>
      </c>
      <c r="K1624" t="str">
        <f>VLOOKUP(G1624,'ACFR Class Vlookup'!A:B,2,FALSE)</f>
        <v>Governmental</v>
      </c>
      <c r="L1624" s="1" t="str">
        <f>VLOOKUP(D1624,'Fund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624" s="6" t="str">
        <f t="shared" si="277"/>
        <v>N/A</v>
      </c>
      <c r="N1624" s="6" t="s">
        <v>2886</v>
      </c>
      <c r="O1624" s="6" t="str">
        <f t="shared" si="278"/>
        <v>N/A</v>
      </c>
      <c r="P1624" s="5" t="s">
        <v>2886</v>
      </c>
      <c r="Q1624" s="6" t="str">
        <f t="shared" si="279"/>
        <v>N/A</v>
      </c>
      <c r="R1624" s="7" t="str">
        <f t="shared" si="280"/>
        <v>Yes</v>
      </c>
      <c r="S1624" s="5" t="str">
        <f t="shared" si="281"/>
        <v>Answer Required</v>
      </c>
      <c r="T1624" s="6" t="str">
        <f t="shared" si="282"/>
        <v>N/A</v>
      </c>
      <c r="U1624" s="7" t="str">
        <f t="shared" si="283"/>
        <v>No</v>
      </c>
      <c r="V1624" s="5" t="str">
        <f t="shared" si="284"/>
        <v>Answer Required</v>
      </c>
      <c r="W1624" s="6" t="str">
        <f t="shared" si="285"/>
        <v>N/A</v>
      </c>
      <c r="X1624" s="5" t="s">
        <v>2886</v>
      </c>
    </row>
    <row r="1625" spans="1:24" ht="105" x14ac:dyDescent="0.25">
      <c r="A1625" s="77">
        <f>VLOOKUP(C1625,'BU and Control BU Listing'!A:E,5,FALSE)</f>
        <v>76500</v>
      </c>
      <c r="B1625" s="80" t="s">
        <v>6017</v>
      </c>
      <c r="C1625" s="22" t="str">
        <f t="shared" si="275"/>
        <v>76500</v>
      </c>
      <c r="D1625" s="22" t="str">
        <f t="shared" si="276"/>
        <v>10250</v>
      </c>
      <c r="E1625" s="21" t="str">
        <f>VLOOKUP(B1625,'Table A as of March 2024'!A:G,7,FALSE)</f>
        <v>Department of Social Services</v>
      </c>
      <c r="F1625" s="21" t="str">
        <f>VLOOKUP(B1625,'Table A as of March 2024'!A:H,8,FALSE)</f>
        <v>Comm Serv Block Grant-COVID-19</v>
      </c>
      <c r="G1625" s="11" t="str">
        <f>VLOOKUP(B1625,'Table A as of March 2024'!A:I,9,FALSE)</f>
        <v>120</v>
      </c>
      <c r="H1625" t="str">
        <f>VLOOKUP(B1625,'Table A as of March 2024'!A:L,12,FALSE)</f>
        <v>No</v>
      </c>
      <c r="I1625" s="9" t="str">
        <f>VLOOKUP(B1625,'Table A as of March 2024'!A:M,13,FALSE)</f>
        <v>V</v>
      </c>
      <c r="J1625" t="str">
        <f>VLOOKUP(B1625,'Table A as of March 2024'!A:O,15,FALSE)</f>
        <v>R</v>
      </c>
      <c r="K1625" t="str">
        <f>VLOOKUP(G1625,'ACFR Class Vlookup'!A:B,2,FALSE)</f>
        <v>Governmental</v>
      </c>
      <c r="L1625" s="1" t="str">
        <f>VLOOKUP(D1625,'Fund Information'!A:F,6,FALSE)</f>
        <v>Community Service Block Grant – COVID-19. CFDA 93.569; Community Services Block Grant. Provides Federal funding, as related to COVID-19, to assist state and local communities working through a network of community action agencies and other neighborhood-based organizations, for the reduction of poverty, the revitalization of low-income communities, and the empowerment of low-income families and individuals in rural and urban areas to become fully self-sufficient.</v>
      </c>
      <c r="M1625" s="6" t="str">
        <f t="shared" si="277"/>
        <v>N/A</v>
      </c>
      <c r="N1625" s="6" t="s">
        <v>2886</v>
      </c>
      <c r="O1625" s="6" t="str">
        <f t="shared" si="278"/>
        <v>N/A</v>
      </c>
      <c r="P1625" s="5" t="s">
        <v>2886</v>
      </c>
      <c r="Q1625" s="6" t="str">
        <f t="shared" si="279"/>
        <v>N/A</v>
      </c>
      <c r="R1625" s="7" t="str">
        <f t="shared" si="280"/>
        <v>Yes</v>
      </c>
      <c r="S1625" s="5" t="str">
        <f t="shared" si="281"/>
        <v>Answer Required</v>
      </c>
      <c r="T1625" s="6" t="str">
        <f t="shared" si="282"/>
        <v>N/A</v>
      </c>
      <c r="U1625" s="7" t="str">
        <f t="shared" si="283"/>
        <v>No</v>
      </c>
      <c r="V1625" s="5" t="str">
        <f t="shared" si="284"/>
        <v>Answer Required</v>
      </c>
      <c r="W1625" s="6" t="str">
        <f t="shared" si="285"/>
        <v>N/A</v>
      </c>
      <c r="X1625" s="5" t="s">
        <v>2886</v>
      </c>
    </row>
    <row r="1626" spans="1:24" ht="90" x14ac:dyDescent="0.25">
      <c r="A1626" s="77">
        <f>VLOOKUP(C1626,'BU and Control BU Listing'!A:E,5,FALSE)</f>
        <v>76500</v>
      </c>
      <c r="B1626" s="80" t="s">
        <v>6018</v>
      </c>
      <c r="C1626" s="22" t="str">
        <f t="shared" si="275"/>
        <v>76500</v>
      </c>
      <c r="D1626" s="22" t="str">
        <f t="shared" si="276"/>
        <v>10310</v>
      </c>
      <c r="E1626" s="21" t="str">
        <f>VLOOKUP(B1626,'Table A as of March 2024'!A:G,7,FALSE)</f>
        <v>Department of Social Services</v>
      </c>
      <c r="F1626" s="21" t="str">
        <f>VLOOKUP(B1626,'Table A as of March 2024'!A:H,8,FALSE)</f>
        <v>Chld Wlf Svcs St Grnt-COVID-19</v>
      </c>
      <c r="G1626" s="11" t="str">
        <f>VLOOKUP(B1626,'Table A as of March 2024'!A:I,9,FALSE)</f>
        <v>120</v>
      </c>
      <c r="H1626" t="str">
        <f>VLOOKUP(B1626,'Table A as of March 2024'!A:L,12,FALSE)</f>
        <v>No</v>
      </c>
      <c r="I1626" s="9" t="str">
        <f>VLOOKUP(B1626,'Table A as of March 2024'!A:M,13,FALSE)</f>
        <v>V</v>
      </c>
      <c r="J1626" t="str">
        <f>VLOOKUP(B1626,'Table A as of March 2024'!A:O,15,FALSE)</f>
        <v>R</v>
      </c>
      <c r="K1626" t="str">
        <f>VLOOKUP(G1626,'ACFR Class Vlookup'!A:B,2,FALSE)</f>
        <v>Governmental</v>
      </c>
      <c r="L1626" s="1" t="str">
        <f>VLOOKUP(D1626,'Fund Information'!A:F,6,FALSE)</f>
        <v>CFDA 93.645; Child Welfare Services - State Grants. Provides Federal funding to prevent, prepare for, and respond to COVID-19 as related to the development and expansion of a coordinated child and family services program that utilizes community-based agencies and ensures all children are raised in safe, loving families. These funds can be used for allowable obligations incurred prior to enactment of the CARES act.</v>
      </c>
      <c r="M1626" s="6" t="str">
        <f t="shared" si="277"/>
        <v>N/A</v>
      </c>
      <c r="N1626" s="6" t="s">
        <v>2886</v>
      </c>
      <c r="O1626" s="6" t="str">
        <f t="shared" si="278"/>
        <v>N/A</v>
      </c>
      <c r="P1626" s="5" t="s">
        <v>2886</v>
      </c>
      <c r="Q1626" s="6" t="str">
        <f t="shared" si="279"/>
        <v>N/A</v>
      </c>
      <c r="R1626" s="7" t="str">
        <f t="shared" si="280"/>
        <v>Yes</v>
      </c>
      <c r="S1626" s="5" t="str">
        <f t="shared" si="281"/>
        <v>Answer Required</v>
      </c>
      <c r="T1626" s="6" t="str">
        <f t="shared" si="282"/>
        <v>N/A</v>
      </c>
      <c r="U1626" s="7" t="str">
        <f t="shared" si="283"/>
        <v>No</v>
      </c>
      <c r="V1626" s="5" t="str">
        <f t="shared" si="284"/>
        <v>Answer Required</v>
      </c>
      <c r="W1626" s="6" t="str">
        <f t="shared" si="285"/>
        <v>N/A</v>
      </c>
      <c r="X1626" s="5" t="s">
        <v>2886</v>
      </c>
    </row>
    <row r="1627" spans="1:24" ht="90" x14ac:dyDescent="0.25">
      <c r="A1627" s="77">
        <f>VLOOKUP(C1627,'BU and Control BU Listing'!A:E,5,FALSE)</f>
        <v>76500</v>
      </c>
      <c r="B1627" s="80" t="s">
        <v>6019</v>
      </c>
      <c r="C1627" s="22" t="str">
        <f t="shared" si="275"/>
        <v>76500</v>
      </c>
      <c r="D1627" s="22" t="str">
        <f t="shared" si="276"/>
        <v>10320</v>
      </c>
      <c r="E1627" s="21" t="str">
        <f>VLOOKUP(B1627,'Table A as of March 2024'!A:G,7,FALSE)</f>
        <v>Department of Social Services</v>
      </c>
      <c r="F1627" s="21" t="str">
        <f>VLOOKUP(B1627,'Table A as of March 2024'!A:H,8,FALSE)</f>
        <v>Low Inc Home Engy Ast-COVID-19</v>
      </c>
      <c r="G1627" s="11" t="str">
        <f>VLOOKUP(B1627,'Table A as of March 2024'!A:I,9,FALSE)</f>
        <v>120</v>
      </c>
      <c r="H1627" t="str">
        <f>VLOOKUP(B1627,'Table A as of March 2024'!A:L,12,FALSE)</f>
        <v>No</v>
      </c>
      <c r="I1627" s="9" t="str">
        <f>VLOOKUP(B1627,'Table A as of March 2024'!A:M,13,FALSE)</f>
        <v>V</v>
      </c>
      <c r="J1627" t="str">
        <f>VLOOKUP(B1627,'Table A as of March 2024'!A:O,15,FALSE)</f>
        <v>R</v>
      </c>
      <c r="K1627" t="str">
        <f>VLOOKUP(G1627,'ACFR Class Vlookup'!A:B,2,FALSE)</f>
        <v>Governmental</v>
      </c>
      <c r="L1627" s="1" t="str">
        <f>VLOOKUP(D1627,'Fund Information'!A:F,6,FALSE)</f>
        <v>CFDA 93.568; Low Income Home Energy Assistance (LIHEAP). Provides resources to prevent, prepare for, and respond to COVID-19 as related to make Low Income Home Energy Assistance Program (LIHEAP) grants available and to assist eligible households to meet the costs of home energy. These funds can be used for allowable obligations incurred prior to enactment of the CARES act.</v>
      </c>
      <c r="M1627" s="6" t="str">
        <f t="shared" si="277"/>
        <v>N/A</v>
      </c>
      <c r="N1627" s="6" t="s">
        <v>2886</v>
      </c>
      <c r="O1627" s="6" t="str">
        <f t="shared" si="278"/>
        <v>N/A</v>
      </c>
      <c r="P1627" s="5" t="s">
        <v>2886</v>
      </c>
      <c r="Q1627" s="6" t="str">
        <f t="shared" si="279"/>
        <v>N/A</v>
      </c>
      <c r="R1627" s="7" t="str">
        <f t="shared" si="280"/>
        <v>Yes</v>
      </c>
      <c r="S1627" s="5" t="str">
        <f t="shared" si="281"/>
        <v>Answer Required</v>
      </c>
      <c r="T1627" s="6" t="str">
        <f t="shared" si="282"/>
        <v>N/A</v>
      </c>
      <c r="U1627" s="7" t="str">
        <f t="shared" si="283"/>
        <v>No</v>
      </c>
      <c r="V1627" s="5" t="str">
        <f t="shared" si="284"/>
        <v>Answer Required</v>
      </c>
      <c r="W1627" s="6" t="str">
        <f t="shared" si="285"/>
        <v>N/A</v>
      </c>
      <c r="X1627" s="5" t="s">
        <v>2886</v>
      </c>
    </row>
    <row r="1628" spans="1:24" ht="45" x14ac:dyDescent="0.25">
      <c r="A1628" s="77">
        <f>VLOOKUP(C1628,'BU and Control BU Listing'!A:E,5,FALSE)</f>
        <v>76500</v>
      </c>
      <c r="B1628" s="80" t="s">
        <v>6020</v>
      </c>
      <c r="C1628" s="22" t="str">
        <f t="shared" si="275"/>
        <v>76500</v>
      </c>
      <c r="D1628" s="22" t="str">
        <f t="shared" si="276"/>
        <v>10350</v>
      </c>
      <c r="E1628" s="21" t="str">
        <f>VLOOKUP(B1628,'Table A as of March 2024'!A:G,7,FALSE)</f>
        <v>Department of Social Services</v>
      </c>
      <c r="F1628" s="21" t="str">
        <f>VLOOKUP(B1628,'Table A as of March 2024'!A:H,8,FALSE)</f>
        <v>Ref Spprt Svcs Prog-COVID-19</v>
      </c>
      <c r="G1628" s="11" t="str">
        <f>VLOOKUP(B1628,'Table A as of March 2024'!A:I,9,FALSE)</f>
        <v>120</v>
      </c>
      <c r="H1628" t="str">
        <f>VLOOKUP(B1628,'Table A as of March 2024'!A:L,12,FALSE)</f>
        <v>No</v>
      </c>
      <c r="I1628" s="9" t="str">
        <f>VLOOKUP(B1628,'Table A as of March 2024'!A:M,13,FALSE)</f>
        <v>V</v>
      </c>
      <c r="J1628" t="str">
        <f>VLOOKUP(B1628,'Table A as of March 2024'!A:O,15,FALSE)</f>
        <v>R</v>
      </c>
      <c r="K1628" t="str">
        <f>VLOOKUP(G1628,'ACFR Class Vlookup'!A:B,2,FALSE)</f>
        <v>Governmental</v>
      </c>
      <c r="L1628" s="1" t="str">
        <f>VLOOKUP(D1628,'Fund Information'!A:F,6,FALSE)</f>
        <v>CFDA 93.566; Refugee Support Services Program. Provides resources to prevent, prepare for, and respond to COVID-19. These funds can be used for allowable obligations incurred prior to enactment of the CARES act.</v>
      </c>
      <c r="M1628" s="6" t="str">
        <f t="shared" si="277"/>
        <v>N/A</v>
      </c>
      <c r="N1628" s="6" t="s">
        <v>2886</v>
      </c>
      <c r="O1628" s="6" t="str">
        <f t="shared" si="278"/>
        <v>N/A</v>
      </c>
      <c r="P1628" s="5" t="s">
        <v>2886</v>
      </c>
      <c r="Q1628" s="6" t="str">
        <f t="shared" si="279"/>
        <v>N/A</v>
      </c>
      <c r="R1628" s="7" t="str">
        <f t="shared" si="280"/>
        <v>Yes</v>
      </c>
      <c r="S1628" s="5" t="str">
        <f t="shared" si="281"/>
        <v>Answer Required</v>
      </c>
      <c r="T1628" s="6" t="str">
        <f t="shared" si="282"/>
        <v>N/A</v>
      </c>
      <c r="U1628" s="7" t="str">
        <f t="shared" si="283"/>
        <v>No</v>
      </c>
      <c r="V1628" s="5" t="str">
        <f t="shared" si="284"/>
        <v>Answer Required</v>
      </c>
      <c r="W1628" s="6" t="str">
        <f t="shared" si="285"/>
        <v>N/A</v>
      </c>
      <c r="X1628" s="5" t="s">
        <v>2886</v>
      </c>
    </row>
    <row r="1629" spans="1:24" ht="90" x14ac:dyDescent="0.25">
      <c r="A1629" s="77">
        <f>VLOOKUP(C1629,'BU and Control BU Listing'!A:E,5,FALSE)</f>
        <v>76500</v>
      </c>
      <c r="B1629" s="80" t="s">
        <v>6021</v>
      </c>
      <c r="C1629" s="22" t="str">
        <f t="shared" si="275"/>
        <v>76500</v>
      </c>
      <c r="D1629" s="22" t="str">
        <f t="shared" si="276"/>
        <v>10370</v>
      </c>
      <c r="E1629" s="21" t="str">
        <f>VLOOKUP(B1629,'Table A as of March 2024'!A:G,7,FALSE)</f>
        <v>Department of Social Services</v>
      </c>
      <c r="F1629" s="21" t="str">
        <f>VLOOKUP(B1629,'Table A as of March 2024'!A:H,8,FALSE)</f>
        <v>FmlyViolncPrvntn/Svcs-COVID-19</v>
      </c>
      <c r="G1629" s="11" t="str">
        <f>VLOOKUP(B1629,'Table A as of March 2024'!A:I,9,FALSE)</f>
        <v>120</v>
      </c>
      <c r="H1629" t="str">
        <f>VLOOKUP(B1629,'Table A as of March 2024'!A:L,12,FALSE)</f>
        <v>No</v>
      </c>
      <c r="I1629" s="9" t="str">
        <f>VLOOKUP(B1629,'Table A as of March 2024'!A:M,13,FALSE)</f>
        <v>V</v>
      </c>
      <c r="J1629" t="str">
        <f>VLOOKUP(B1629,'Table A as of March 2024'!A:O,15,FALSE)</f>
        <v>R</v>
      </c>
      <c r="K1629" t="str">
        <f>VLOOKUP(G1629,'ACFR Class Vlookup'!A:B,2,FALSE)</f>
        <v>Governmental</v>
      </c>
      <c r="L1629" s="1" t="str">
        <f>VLOOKUP(D1629,'Fund Information'!A:F,6,FALSE)</f>
        <v>CFDA 93.671; Family Violence Prevention and Services/Domestic Violence Shelter and Supportive Services. These funds can be used restore amounts, either directly or through reimbursement, for obligations incurred to prevent, prepare for, and respond to coronavirus, domestically or internationally, from January 20, 2020, and prior to the effective date of the Federal award.</v>
      </c>
      <c r="M1629" s="6" t="str">
        <f t="shared" si="277"/>
        <v>N/A</v>
      </c>
      <c r="N1629" s="6" t="s">
        <v>2886</v>
      </c>
      <c r="O1629" s="6" t="str">
        <f t="shared" si="278"/>
        <v>N/A</v>
      </c>
      <c r="P1629" s="5" t="s">
        <v>2886</v>
      </c>
      <c r="Q1629" s="6" t="str">
        <f t="shared" si="279"/>
        <v>N/A</v>
      </c>
      <c r="R1629" s="7" t="str">
        <f t="shared" si="280"/>
        <v>Yes</v>
      </c>
      <c r="S1629" s="5" t="str">
        <f t="shared" si="281"/>
        <v>Answer Required</v>
      </c>
      <c r="T1629" s="6" t="str">
        <f t="shared" si="282"/>
        <v>N/A</v>
      </c>
      <c r="U1629" s="7" t="str">
        <f t="shared" si="283"/>
        <v>No</v>
      </c>
      <c r="V1629" s="5" t="str">
        <f t="shared" si="284"/>
        <v>Answer Required</v>
      </c>
      <c r="W1629" s="6" t="str">
        <f t="shared" si="285"/>
        <v>N/A</v>
      </c>
      <c r="X1629" s="5" t="s">
        <v>2886</v>
      </c>
    </row>
    <row r="1630" spans="1:24" ht="210" x14ac:dyDescent="0.25">
      <c r="A1630" s="77">
        <f>VLOOKUP(C1630,'BU and Control BU Listing'!A:E,5,FALSE)</f>
        <v>76500</v>
      </c>
      <c r="B1630" s="80" t="s">
        <v>8297</v>
      </c>
      <c r="C1630" s="22" t="str">
        <f t="shared" si="275"/>
        <v>76500</v>
      </c>
      <c r="D1630" s="22" t="str">
        <f t="shared" si="276"/>
        <v>10470</v>
      </c>
      <c r="E1630" s="21" t="str">
        <f>VLOOKUP(B1630,'Table A as of March 2024'!A:G,7,FALSE)</f>
        <v>Department of Social Services</v>
      </c>
      <c r="F1630" s="21" t="str">
        <f>VLOOKUP(B1630,'Table A as of March 2024'!A:H,8,FALSE)</f>
        <v>EmrgncyRentalAsstPrgm-COVID-19</v>
      </c>
      <c r="G1630" s="11" t="str">
        <f>VLOOKUP(B1630,'Table A as of March 2024'!A:I,9,FALSE)</f>
        <v>120</v>
      </c>
      <c r="H1630" t="str">
        <f>VLOOKUP(B1630,'Table A as of March 2024'!A:L,12,FALSE)</f>
        <v>No</v>
      </c>
      <c r="I1630" s="9" t="str">
        <f>VLOOKUP(B1630,'Table A as of March 2024'!A:M,13,FALSE)</f>
        <v>V</v>
      </c>
      <c r="J1630" t="str">
        <f>VLOOKUP(B1630,'Table A as of March 2024'!A:O,15,FALSE)</f>
        <v>R</v>
      </c>
      <c r="K1630" t="str">
        <f>VLOOKUP(G1630,'ACFR Class Vlookup'!A:B,2,FALSE)</f>
        <v>Governmental</v>
      </c>
      <c r="L1630" s="1" t="str">
        <f>VLOOKUP(D1630,'Fund Information'!A:F,6,FALSE)</f>
        <v>CFDA 21.023; Emergency Rental Assistance Program. The Consolidated Appropriations Act, 2021 (Pub. L. No. 116-260) established the $25 billion Emergency Rental Assistance (ERA) program. The funding provided by the ERA program will assist eligible households that have difficulty making timely payments of rent and utilities due to the COVID-19 pandemic. Eligible grantees must use not less than 90 percent of the awarded funds to provide financial assistance to eligible households, including payment of rent, rental arrears, utilities and home energy costs, utilities and home energy costs arears, and other expenses related to housing incurred due, directly or indirectly, to the COVID-19 pandemic. Eligible grantees may use the remaining funds to provide housing stability services to eligible households, including case management, other services intended to keep households stably housed, and administrative costs.</v>
      </c>
      <c r="M1630" s="6" t="str">
        <f t="shared" si="277"/>
        <v>N/A</v>
      </c>
      <c r="N1630" s="6" t="s">
        <v>2886</v>
      </c>
      <c r="O1630" s="6" t="str">
        <f t="shared" si="278"/>
        <v>N/A</v>
      </c>
      <c r="P1630" s="5" t="s">
        <v>2886</v>
      </c>
      <c r="Q1630" s="6" t="str">
        <f t="shared" si="279"/>
        <v>N/A</v>
      </c>
      <c r="R1630" s="7" t="str">
        <f t="shared" si="280"/>
        <v>Yes</v>
      </c>
      <c r="S1630" s="5" t="str">
        <f t="shared" si="281"/>
        <v>Answer Required</v>
      </c>
      <c r="T1630" s="6" t="str">
        <f t="shared" si="282"/>
        <v>N/A</v>
      </c>
      <c r="U1630" s="7" t="str">
        <f t="shared" si="283"/>
        <v>No</v>
      </c>
      <c r="V1630" s="5" t="str">
        <f t="shared" si="284"/>
        <v>Answer Required</v>
      </c>
      <c r="W1630" s="6" t="str">
        <f t="shared" si="285"/>
        <v>N/A</v>
      </c>
      <c r="X1630" s="5" t="s">
        <v>2886</v>
      </c>
    </row>
    <row r="1631" spans="1:24" ht="90" x14ac:dyDescent="0.25">
      <c r="A1631" s="77">
        <f>VLOOKUP(C1631,'BU and Control BU Listing'!A:E,5,FALSE)</f>
        <v>76500</v>
      </c>
      <c r="B1631" s="80" t="s">
        <v>6022</v>
      </c>
      <c r="C1631" s="22" t="str">
        <f t="shared" si="275"/>
        <v>76500</v>
      </c>
      <c r="D1631" s="22" t="str">
        <f t="shared" si="276"/>
        <v>10480</v>
      </c>
      <c r="E1631" s="21" t="str">
        <f>VLOOKUP(B1631,'Table A as of March 2024'!A:G,7,FALSE)</f>
        <v>Department of Social Services</v>
      </c>
      <c r="F1631" s="21" t="str">
        <f>VLOOKUP(B1631,'Table A as of March 2024'!A:H,8,FALSE)</f>
        <v>ChafeeEdu/TrainVchPgm-COVID-19</v>
      </c>
      <c r="G1631" s="11" t="str">
        <f>VLOOKUP(B1631,'Table A as of March 2024'!A:I,9,FALSE)</f>
        <v>120</v>
      </c>
      <c r="H1631" t="str">
        <f>VLOOKUP(B1631,'Table A as of March 2024'!A:L,12,FALSE)</f>
        <v>No</v>
      </c>
      <c r="I1631" s="9" t="str">
        <f>VLOOKUP(B1631,'Table A as of March 2024'!A:M,13,FALSE)</f>
        <v>V</v>
      </c>
      <c r="J1631" t="str">
        <f>VLOOKUP(B1631,'Table A as of March 2024'!A:O,15,FALSE)</f>
        <v>R</v>
      </c>
      <c r="K1631" t="str">
        <f>VLOOKUP(G1631,'ACFR Class Vlookup'!A:B,2,FALSE)</f>
        <v>Governmental</v>
      </c>
      <c r="L1631" s="1" t="str">
        <f>VLOOKUP(D1631,'Fund Information'!A:F,6,FALSE)</f>
        <v>CFDA 93.599; Chafee Education and Training Vouchers Program (ETV). Provides resources, as related to COVID-19, to states and eligible Indian tribes to make available vouchers for postsecondary training and education to youth who have experiences foster care at age 14 or older, who have aged of foster care, or who have been adopter or left for kinship guardianship from the public foster care system after age 16.</v>
      </c>
      <c r="M1631" s="6" t="str">
        <f t="shared" si="277"/>
        <v>N/A</v>
      </c>
      <c r="N1631" s="6" t="s">
        <v>2886</v>
      </c>
      <c r="O1631" s="6" t="str">
        <f t="shared" si="278"/>
        <v>N/A</v>
      </c>
      <c r="P1631" s="5" t="s">
        <v>2886</v>
      </c>
      <c r="Q1631" s="6" t="str">
        <f t="shared" si="279"/>
        <v>N/A</v>
      </c>
      <c r="R1631" s="7" t="str">
        <f t="shared" si="280"/>
        <v>Yes</v>
      </c>
      <c r="S1631" s="5" t="str">
        <f t="shared" si="281"/>
        <v>Answer Required</v>
      </c>
      <c r="T1631" s="6" t="str">
        <f t="shared" si="282"/>
        <v>N/A</v>
      </c>
      <c r="U1631" s="7" t="str">
        <f t="shared" si="283"/>
        <v>No</v>
      </c>
      <c r="V1631" s="5" t="str">
        <f t="shared" si="284"/>
        <v>Answer Required</v>
      </c>
      <c r="W1631" s="6" t="str">
        <f t="shared" si="285"/>
        <v>N/A</v>
      </c>
      <c r="X1631" s="5" t="s">
        <v>2886</v>
      </c>
    </row>
    <row r="1632" spans="1:24" ht="165" x14ac:dyDescent="0.25">
      <c r="A1632" s="77">
        <f>VLOOKUP(C1632,'BU and Control BU Listing'!A:E,5,FALSE)</f>
        <v>76500</v>
      </c>
      <c r="B1632" s="80" t="s">
        <v>6023</v>
      </c>
      <c r="C1632" s="22" t="str">
        <f t="shared" si="275"/>
        <v>76500</v>
      </c>
      <c r="D1632" s="22" t="str">
        <f t="shared" si="276"/>
        <v>10490</v>
      </c>
      <c r="E1632" s="21" t="str">
        <f>VLOOKUP(B1632,'Table A as of March 2024'!A:G,7,FALSE)</f>
        <v>Department of Social Services</v>
      </c>
      <c r="F1632" s="21" t="str">
        <f>VLOOKUP(B1632,'Table A as of March 2024'!A:H,8,FALSE)</f>
        <v>Chafee Foster CarePgm-COVID-19</v>
      </c>
      <c r="G1632" s="11" t="str">
        <f>VLOOKUP(B1632,'Table A as of March 2024'!A:I,9,FALSE)</f>
        <v>120</v>
      </c>
      <c r="H1632" t="str">
        <f>VLOOKUP(B1632,'Table A as of March 2024'!A:L,12,FALSE)</f>
        <v>No</v>
      </c>
      <c r="I1632" s="9" t="str">
        <f>VLOOKUP(B1632,'Table A as of March 2024'!A:M,13,FALSE)</f>
        <v>V</v>
      </c>
      <c r="J1632" t="str">
        <f>VLOOKUP(B1632,'Table A as of March 2024'!A:O,15,FALSE)</f>
        <v>R</v>
      </c>
      <c r="K1632" t="str">
        <f>VLOOKUP(G1632,'ACFR Class Vlookup'!A:B,2,FALSE)</f>
        <v>Governmental</v>
      </c>
      <c r="L1632" s="1" t="str">
        <f>VLOOKUP(D1632,'Fund Information'!A:F,6,FALSE)</f>
        <v>CFDA 93.674; John H. Chafee Foster Care Program for Successful Transition to Adulthood. Provides resources, as related to COVID-19, to assist states and eligible Indian tribes in establishing and carrying out programs designed to assist youth who experienced foster care at age 14 or older, youth who leave foster care for adoption or kinship guardianship after attaining age 16, youth likely to remain in foster care until age 18, and former foster care recipients between 18 and 21 years, to make a successful transition to adulthood and self-sufficiency. State or tribes that operate an extended foster care program for youth up to age 21 have the option to extend services under the Chafee program to youth up to their 23rd birthday.</v>
      </c>
      <c r="M1632" s="6" t="str">
        <f t="shared" si="277"/>
        <v>N/A</v>
      </c>
      <c r="N1632" s="6" t="s">
        <v>2886</v>
      </c>
      <c r="O1632" s="6" t="str">
        <f t="shared" si="278"/>
        <v>N/A</v>
      </c>
      <c r="P1632" s="5" t="s">
        <v>2886</v>
      </c>
      <c r="Q1632" s="6" t="str">
        <f t="shared" si="279"/>
        <v>N/A</v>
      </c>
      <c r="R1632" s="7" t="str">
        <f t="shared" si="280"/>
        <v>Yes</v>
      </c>
      <c r="S1632" s="5" t="str">
        <f t="shared" si="281"/>
        <v>Answer Required</v>
      </c>
      <c r="T1632" s="6" t="str">
        <f t="shared" si="282"/>
        <v>N/A</v>
      </c>
      <c r="U1632" s="7" t="str">
        <f t="shared" si="283"/>
        <v>No</v>
      </c>
      <c r="V1632" s="5" t="str">
        <f t="shared" si="284"/>
        <v>Answer Required</v>
      </c>
      <c r="W1632" s="6" t="str">
        <f t="shared" si="285"/>
        <v>N/A</v>
      </c>
      <c r="X1632" s="5" t="s">
        <v>2886</v>
      </c>
    </row>
    <row r="1633" spans="1:24" ht="150" x14ac:dyDescent="0.25">
      <c r="A1633" s="77">
        <f>VLOOKUP(C1633,'BU and Control BU Listing'!A:E,5,FALSE)</f>
        <v>76500</v>
      </c>
      <c r="B1633" s="80" t="s">
        <v>6024</v>
      </c>
      <c r="C1633" s="22" t="str">
        <f t="shared" si="275"/>
        <v>76500</v>
      </c>
      <c r="D1633" s="22" t="str">
        <f t="shared" si="276"/>
        <v>10570</v>
      </c>
      <c r="E1633" s="21" t="str">
        <f>VLOOKUP(B1633,'Table A as of March 2024'!A:G,7,FALSE)</f>
        <v>Department of Social Services</v>
      </c>
      <c r="F1633" s="21" t="str">
        <f>VLOOKUP(B1633,'Table A as of March 2024'!A:H,8,FALSE)</f>
        <v>PandemicEBTAdminCosts-COVID-19</v>
      </c>
      <c r="G1633" s="11" t="str">
        <f>VLOOKUP(B1633,'Table A as of March 2024'!A:I,9,FALSE)</f>
        <v>120</v>
      </c>
      <c r="H1633" t="str">
        <f>VLOOKUP(B1633,'Table A as of March 2024'!A:L,12,FALSE)</f>
        <v>No</v>
      </c>
      <c r="I1633" s="9" t="str">
        <f>VLOOKUP(B1633,'Table A as of March 2024'!A:M,13,FALSE)</f>
        <v>V</v>
      </c>
      <c r="J1633" t="str">
        <f>VLOOKUP(B1633,'Table A as of March 2024'!A:O,15,FALSE)</f>
        <v>R</v>
      </c>
      <c r="K1633" t="str">
        <f>VLOOKUP(G1633,'ACFR Class Vlookup'!A:B,2,FALSE)</f>
        <v>Governmental</v>
      </c>
      <c r="L1633" s="1" t="str">
        <f>VLOOKUP(D1633,'Fund Information'!A:F,6,FALSE)</f>
        <v>CFDA 10.649; Pandemic EBT Administrative Costs. Fund to provide Federal financial participation to State agencies and local entities for costs incurred to operate Pandemic EBT Food Benefit Program. Through P-EBT, eligible school children receive temporary emergency nutrition benefits loaded on EBT cards that are used to purchase food. Children who would have received free or reduced price meals under the National School Lunch Act if their schools were not closed or operating with reduced hours, and not in attendance for at least 5 consecutive days are eligible to receive P-EBT benefits. This listing is for administrative costs related to delivering P-EBT benefits.</v>
      </c>
      <c r="M1633" s="6" t="str">
        <f t="shared" si="277"/>
        <v>N/A</v>
      </c>
      <c r="N1633" s="6" t="s">
        <v>2886</v>
      </c>
      <c r="O1633" s="6" t="str">
        <f t="shared" si="278"/>
        <v>N/A</v>
      </c>
      <c r="P1633" s="5" t="s">
        <v>2886</v>
      </c>
      <c r="Q1633" s="6" t="str">
        <f t="shared" si="279"/>
        <v>N/A</v>
      </c>
      <c r="R1633" s="7" t="str">
        <f t="shared" si="280"/>
        <v>Yes</v>
      </c>
      <c r="S1633" s="5" t="str">
        <f t="shared" si="281"/>
        <v>Answer Required</v>
      </c>
      <c r="T1633" s="6" t="str">
        <f t="shared" si="282"/>
        <v>N/A</v>
      </c>
      <c r="U1633" s="7" t="str">
        <f t="shared" si="283"/>
        <v>No</v>
      </c>
      <c r="V1633" s="5" t="str">
        <f t="shared" si="284"/>
        <v>Answer Required</v>
      </c>
      <c r="W1633" s="6" t="str">
        <f t="shared" si="285"/>
        <v>N/A</v>
      </c>
      <c r="X1633" s="5" t="s">
        <v>2886</v>
      </c>
    </row>
    <row r="1634" spans="1:24" ht="120" x14ac:dyDescent="0.25">
      <c r="A1634" s="77">
        <f>VLOOKUP(C1634,'BU and Control BU Listing'!A:E,5,FALSE)</f>
        <v>76500</v>
      </c>
      <c r="B1634" s="80" t="s">
        <v>8298</v>
      </c>
      <c r="C1634" s="22" t="str">
        <f t="shared" si="275"/>
        <v>76500</v>
      </c>
      <c r="D1634" s="22" t="str">
        <f t="shared" si="276"/>
        <v>10700</v>
      </c>
      <c r="E1634" s="21" t="str">
        <f>VLOOKUP(B1634,'Table A as of March 2024'!A:G,7,FALSE)</f>
        <v>Department of Social Services</v>
      </c>
      <c r="F1634" s="21" t="str">
        <f>VLOOKUP(B1634,'Table A as of March 2024'!A:H,8,FALSE)</f>
        <v>EldrAbsPrvnIntrvtnPrg-COVID-19</v>
      </c>
      <c r="G1634" s="11" t="str">
        <f>VLOOKUP(B1634,'Table A as of March 2024'!A:I,9,FALSE)</f>
        <v>120</v>
      </c>
      <c r="H1634" t="str">
        <f>VLOOKUP(B1634,'Table A as of March 2024'!A:L,12,FALSE)</f>
        <v>No</v>
      </c>
      <c r="I1634" s="9" t="str">
        <f>VLOOKUP(B1634,'Table A as of March 2024'!A:M,13,FALSE)</f>
        <v>V</v>
      </c>
      <c r="J1634" t="str">
        <f>VLOOKUP(B1634,'Table A as of March 2024'!A:O,15,FALSE)</f>
        <v>R</v>
      </c>
      <c r="K1634" t="str">
        <f>VLOOKUP(G1634,'ACFR Class Vlookup'!A:B,2,FALSE)</f>
        <v>Governmental</v>
      </c>
      <c r="L1634" s="1" t="str">
        <f>VLOOKUP(D1634,'Fund Information'!A:F,6,FALSE)</f>
        <v>CFDA 93.747; Elder Abuse Prevention Interventions Program. Provides Federal funding, as related to COVID-19, to develop, implement, and evaluate successful or promising interventions, practices, and programs to prevent elder abuse, neglect, and exploitation, including adult protective services programs. Through this program, ACL hopes to demonstrate how existing research can be used to craft new, useful programs to address elder abuse, neglect, and exploitation and improve and enhance adult protective services programming.</v>
      </c>
      <c r="M1634" s="6" t="str">
        <f t="shared" si="277"/>
        <v>N/A</v>
      </c>
      <c r="N1634" s="6" t="s">
        <v>2886</v>
      </c>
      <c r="O1634" s="6" t="str">
        <f t="shared" si="278"/>
        <v>N/A</v>
      </c>
      <c r="P1634" s="5" t="s">
        <v>2886</v>
      </c>
      <c r="Q1634" s="6" t="str">
        <f t="shared" si="279"/>
        <v>N/A</v>
      </c>
      <c r="R1634" s="7" t="str">
        <f t="shared" si="280"/>
        <v>Yes</v>
      </c>
      <c r="S1634" s="5" t="str">
        <f t="shared" si="281"/>
        <v>Answer Required</v>
      </c>
      <c r="T1634" s="6" t="str">
        <f t="shared" si="282"/>
        <v>N/A</v>
      </c>
      <c r="U1634" s="7" t="str">
        <f t="shared" si="283"/>
        <v>No</v>
      </c>
      <c r="V1634" s="5" t="str">
        <f t="shared" si="284"/>
        <v>Answer Required</v>
      </c>
      <c r="W1634" s="6" t="str">
        <f t="shared" si="285"/>
        <v>N/A</v>
      </c>
      <c r="X1634" s="5" t="s">
        <v>2886</v>
      </c>
    </row>
    <row r="1635" spans="1:24" ht="30" x14ac:dyDescent="0.25">
      <c r="A1635" s="77">
        <f>VLOOKUP(C1635,'BU and Control BU Listing'!A:E,5,FALSE)</f>
        <v>76500</v>
      </c>
      <c r="B1635" s="80" t="s">
        <v>8299</v>
      </c>
      <c r="C1635" s="22" t="str">
        <f t="shared" si="275"/>
        <v>76500</v>
      </c>
      <c r="D1635" s="22" t="str">
        <f t="shared" si="276"/>
        <v>10710</v>
      </c>
      <c r="E1635" s="21" t="str">
        <f>VLOOKUP(B1635,'Table A as of March 2024'!A:G,7,FALSE)</f>
        <v>Department of Social Services</v>
      </c>
      <c r="F1635" s="21" t="str">
        <f>VLOOKUP(B1635,'Table A as of March 2024'!A:H,8,FALSE)</f>
        <v>FEMA - State Agy - COVID-19</v>
      </c>
      <c r="G1635" s="11" t="str">
        <f>VLOOKUP(B1635,'Table A as of March 2024'!A:I,9,FALSE)</f>
        <v>120</v>
      </c>
      <c r="H1635" t="str">
        <f>VLOOKUP(B1635,'Table A as of March 2024'!A:L,12,FALSE)</f>
        <v>No</v>
      </c>
      <c r="I1635" s="9" t="str">
        <f>VLOOKUP(B1635,'Table A as of March 2024'!A:M,13,FALSE)</f>
        <v>V</v>
      </c>
      <c r="J1635" t="str">
        <f>VLOOKUP(B1635,'Table A as of March 2024'!A:O,15,FALSE)</f>
        <v>R</v>
      </c>
      <c r="K1635" t="str">
        <f>VLOOKUP(G1635,'ACFR Class Vlookup'!A:B,2,FALSE)</f>
        <v>Governmental</v>
      </c>
      <c r="L1635" s="1" t="str">
        <f>VLOOKUP(D1635,'Fund Information'!A:F,6,FALSE)</f>
        <v>Federal Emergency Management Agency (FEMA) - VDEM Pass Thru COVID -19 - State Agencies.</v>
      </c>
      <c r="M1635" s="6" t="str">
        <f t="shared" si="277"/>
        <v>N/A</v>
      </c>
      <c r="N1635" s="6" t="s">
        <v>2886</v>
      </c>
      <c r="O1635" s="6" t="str">
        <f t="shared" si="278"/>
        <v>N/A</v>
      </c>
      <c r="P1635" s="5" t="s">
        <v>2886</v>
      </c>
      <c r="Q1635" s="6" t="str">
        <f t="shared" si="279"/>
        <v>N/A</v>
      </c>
      <c r="R1635" s="7" t="str">
        <f t="shared" si="280"/>
        <v>Yes</v>
      </c>
      <c r="S1635" s="5" t="str">
        <f t="shared" si="281"/>
        <v>Answer Required</v>
      </c>
      <c r="T1635" s="6" t="str">
        <f t="shared" si="282"/>
        <v>N/A</v>
      </c>
      <c r="U1635" s="7" t="str">
        <f t="shared" si="283"/>
        <v>No</v>
      </c>
      <c r="V1635" s="5" t="str">
        <f t="shared" si="284"/>
        <v>Answer Required</v>
      </c>
      <c r="W1635" s="6" t="str">
        <f t="shared" si="285"/>
        <v>N/A</v>
      </c>
      <c r="X1635" s="5" t="s">
        <v>2886</v>
      </c>
    </row>
    <row r="1636" spans="1:24" ht="30" x14ac:dyDescent="0.25">
      <c r="A1636" s="77">
        <f>VLOOKUP(C1636,'BU and Control BU Listing'!A:E,5,FALSE)</f>
        <v>76500</v>
      </c>
      <c r="B1636" s="80" t="s">
        <v>4931</v>
      </c>
      <c r="C1636" s="22" t="str">
        <f t="shared" si="275"/>
        <v>76500</v>
      </c>
      <c r="D1636" s="22" t="str">
        <f t="shared" si="276"/>
        <v>10970</v>
      </c>
      <c r="E1636" s="21" t="str">
        <f>VLOOKUP(B1636,'Table A as of March 2024'!A:G,7,FALSE)</f>
        <v>Department of Social Services</v>
      </c>
      <c r="F1636" s="21" t="str">
        <f>VLOOKUP(B1636,'Table A as of March 2024'!A:H,8,FALSE)</f>
        <v>Title IV-D Chld Suppt Enf-ARRA</v>
      </c>
      <c r="G1636" s="11" t="str">
        <f>VLOOKUP(B1636,'Table A as of March 2024'!A:I,9,FALSE)</f>
        <v>120</v>
      </c>
      <c r="H1636" t="str">
        <f>VLOOKUP(B1636,'Table A as of March 2024'!A:L,12,FALSE)</f>
        <v>No</v>
      </c>
      <c r="I1636" s="9" t="str">
        <f>VLOOKUP(B1636,'Table A as of March 2024'!A:M,13,FALSE)</f>
        <v>S</v>
      </c>
      <c r="J1636" t="str">
        <f>VLOOKUP(B1636,'Table A as of March 2024'!A:O,15,FALSE)</f>
        <v>R</v>
      </c>
      <c r="K1636" t="str">
        <f>VLOOKUP(G1636,'ACFR Class Vlookup'!A:B,2,FALSE)</f>
        <v>Governmental</v>
      </c>
      <c r="L1636" s="1" t="str">
        <f>VLOOKUP(D1636,'Fund Information'!A:F,6,FALSE)</f>
        <v>This fund accounts for American Recovery and Reinvestment Act (ARRA) Stimulus Monies.</v>
      </c>
      <c r="M1636" s="6" t="str">
        <f t="shared" si="277"/>
        <v>N/A</v>
      </c>
      <c r="N1636" s="6" t="s">
        <v>2886</v>
      </c>
      <c r="O1636" s="6" t="str">
        <f t="shared" si="278"/>
        <v>N/A</v>
      </c>
      <c r="P1636" s="5" t="s">
        <v>2886</v>
      </c>
      <c r="Q1636" s="6" t="str">
        <f t="shared" si="279"/>
        <v>N/A</v>
      </c>
      <c r="R1636" s="7" t="str">
        <f t="shared" si="280"/>
        <v>Yes</v>
      </c>
      <c r="S1636" s="5" t="str">
        <f t="shared" si="281"/>
        <v>Answer Required</v>
      </c>
      <c r="T1636" s="6" t="str">
        <f t="shared" si="282"/>
        <v>N/A</v>
      </c>
      <c r="U1636" s="7" t="str">
        <f t="shared" si="283"/>
        <v>No</v>
      </c>
      <c r="V1636" s="5" t="str">
        <f t="shared" si="284"/>
        <v>Answer Required</v>
      </c>
      <c r="W1636" s="6" t="str">
        <f t="shared" si="285"/>
        <v>N/A</v>
      </c>
      <c r="X1636" s="5" t="s">
        <v>2886</v>
      </c>
    </row>
    <row r="1637" spans="1:24" ht="165" x14ac:dyDescent="0.25">
      <c r="A1637" s="77">
        <f>VLOOKUP(C1637,'BU and Control BU Listing'!A:E,5,FALSE)</f>
        <v>76500</v>
      </c>
      <c r="B1637" s="80" t="s">
        <v>8300</v>
      </c>
      <c r="C1637" s="22" t="str">
        <f t="shared" si="275"/>
        <v>76500</v>
      </c>
      <c r="D1637" s="22" t="str">
        <f t="shared" si="276"/>
        <v>12110</v>
      </c>
      <c r="E1637" s="21" t="str">
        <f>VLOOKUP(B1637,'Table A as of March 2024'!A:G,7,FALSE)</f>
        <v>Department of Social Services</v>
      </c>
      <c r="F1637" s="21" t="str">
        <f>VLOOKUP(B1637,'Table A as of March 2024'!A:H,8,FALSE)</f>
        <v>ARP-CrvStLoclFisRecFd-COVID-19</v>
      </c>
      <c r="G1637" s="11" t="str">
        <f>VLOOKUP(B1637,'Table A as of March 2024'!A:I,9,FALSE)</f>
        <v>120</v>
      </c>
      <c r="H1637" t="str">
        <f>VLOOKUP(B1637,'Table A as of March 2024'!A:L,12,FALSE)</f>
        <v>No</v>
      </c>
      <c r="I1637" s="9" t="str">
        <f>VLOOKUP(B1637,'Table A as of March 2024'!A:M,13,FALSE)</f>
        <v>V</v>
      </c>
      <c r="J1637" t="str">
        <f>VLOOKUP(B1637,'Table A as of March 2024'!A:O,15,FALSE)</f>
        <v>R</v>
      </c>
      <c r="K1637" t="str">
        <f>VLOOKUP(G1637,'ACFR Class Vlookup'!A:B,2,FALSE)</f>
        <v>Governmental</v>
      </c>
      <c r="L1637" s="1" t="str">
        <f>VLOOKUP(D1637,'Fund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637" s="6" t="str">
        <f t="shared" si="277"/>
        <v>N/A</v>
      </c>
      <c r="N1637" s="6" t="s">
        <v>2886</v>
      </c>
      <c r="O1637" s="6" t="str">
        <f t="shared" si="278"/>
        <v>N/A</v>
      </c>
      <c r="P1637" s="5" t="s">
        <v>2886</v>
      </c>
      <c r="Q1637" s="6" t="str">
        <f t="shared" si="279"/>
        <v>N/A</v>
      </c>
      <c r="R1637" s="7" t="str">
        <f t="shared" si="280"/>
        <v>Yes</v>
      </c>
      <c r="S1637" s="5" t="str">
        <f t="shared" si="281"/>
        <v>Answer Required</v>
      </c>
      <c r="T1637" s="6" t="str">
        <f t="shared" si="282"/>
        <v>N/A</v>
      </c>
      <c r="U1637" s="7" t="str">
        <f t="shared" si="283"/>
        <v>No</v>
      </c>
      <c r="V1637" s="5" t="str">
        <f t="shared" si="284"/>
        <v>Answer Required</v>
      </c>
      <c r="W1637" s="6" t="str">
        <f t="shared" si="285"/>
        <v>N/A</v>
      </c>
      <c r="X1637" s="5" t="s">
        <v>2886</v>
      </c>
    </row>
    <row r="1638" spans="1:24" ht="75" x14ac:dyDescent="0.25">
      <c r="A1638" s="77">
        <f>VLOOKUP(C1638,'BU and Control BU Listing'!A:E,5,FALSE)</f>
        <v>76500</v>
      </c>
      <c r="B1638" s="80" t="s">
        <v>8301</v>
      </c>
      <c r="C1638" s="22" t="str">
        <f t="shared" si="275"/>
        <v>76500</v>
      </c>
      <c r="D1638" s="22" t="str">
        <f t="shared" si="276"/>
        <v>12170</v>
      </c>
      <c r="E1638" s="21" t="str">
        <f>VLOOKUP(B1638,'Table A as of March 2024'!A:G,7,FALSE)</f>
        <v>Department of Social Services</v>
      </c>
      <c r="F1638" s="21" t="str">
        <f>VLOOKUP(B1638,'Table A as of March 2024'!A:H,8,FALSE)</f>
        <v>StAdmMtchGrtSupNutrtn-COVID-19</v>
      </c>
      <c r="G1638" s="11" t="str">
        <f>VLOOKUP(B1638,'Table A as of March 2024'!A:I,9,FALSE)</f>
        <v>120</v>
      </c>
      <c r="H1638" t="str">
        <f>VLOOKUP(B1638,'Table A as of March 2024'!A:L,12,FALSE)</f>
        <v>No</v>
      </c>
      <c r="I1638" s="9" t="str">
        <f>VLOOKUP(B1638,'Table A as of March 2024'!A:M,13,FALSE)</f>
        <v>V</v>
      </c>
      <c r="J1638" t="str">
        <f>VLOOKUP(B1638,'Table A as of March 2024'!A:O,15,FALSE)</f>
        <v>R</v>
      </c>
      <c r="K1638" t="str">
        <f>VLOOKUP(G1638,'ACFR Class Vlookup'!A:B,2,FALSE)</f>
        <v>Governmental</v>
      </c>
      <c r="L1638" s="1" t="str">
        <f>VLOOKUP(D1638,'Fund Information'!A:F,6,FALSE)</f>
        <v>ALN 10.561; State Administrative Matching Grants for the Supplemental Nutrition Assistance Program. Funding to provide Federal financial participation to State agencies for costs incurred to operate the Supplemental Nutrition Assistance Program (SNAP). Assistance provided pursuant to the American Rescue Plan Act.</v>
      </c>
      <c r="M1638" s="6" t="str">
        <f t="shared" si="277"/>
        <v>N/A</v>
      </c>
      <c r="N1638" s="6" t="s">
        <v>2886</v>
      </c>
      <c r="O1638" s="6" t="str">
        <f t="shared" si="278"/>
        <v>N/A</v>
      </c>
      <c r="P1638" s="5" t="s">
        <v>2886</v>
      </c>
      <c r="Q1638" s="6" t="str">
        <f t="shared" si="279"/>
        <v>N/A</v>
      </c>
      <c r="R1638" s="7" t="str">
        <f t="shared" si="280"/>
        <v>Yes</v>
      </c>
      <c r="S1638" s="5" t="str">
        <f t="shared" si="281"/>
        <v>Answer Required</v>
      </c>
      <c r="T1638" s="6" t="str">
        <f t="shared" si="282"/>
        <v>N/A</v>
      </c>
      <c r="U1638" s="7" t="str">
        <f t="shared" si="283"/>
        <v>No</v>
      </c>
      <c r="V1638" s="5" t="str">
        <f t="shared" si="284"/>
        <v>Answer Required</v>
      </c>
      <c r="W1638" s="6" t="str">
        <f t="shared" si="285"/>
        <v>N/A</v>
      </c>
      <c r="X1638" s="5" t="s">
        <v>2886</v>
      </c>
    </row>
    <row r="1639" spans="1:24" ht="75" x14ac:dyDescent="0.25">
      <c r="A1639" s="77">
        <f>VLOOKUP(C1639,'BU and Control BU Listing'!A:E,5,FALSE)</f>
        <v>76500</v>
      </c>
      <c r="B1639" s="80" t="s">
        <v>8302</v>
      </c>
      <c r="C1639" s="22" t="str">
        <f t="shared" si="275"/>
        <v>76500</v>
      </c>
      <c r="D1639" s="22" t="str">
        <f t="shared" si="276"/>
        <v>12230</v>
      </c>
      <c r="E1639" s="21" t="str">
        <f>VLOOKUP(B1639,'Table A as of March 2024'!A:G,7,FALSE)</f>
        <v>Department of Social Services</v>
      </c>
      <c r="F1639" s="21" t="str">
        <f>VLOOKUP(B1639,'Table A as of March 2024'!A:H,8,FALSE)</f>
        <v>TempAsstForNeedyFamly-COVID-19</v>
      </c>
      <c r="G1639" s="11" t="str">
        <f>VLOOKUP(B1639,'Table A as of March 2024'!A:I,9,FALSE)</f>
        <v>120</v>
      </c>
      <c r="H1639" t="str">
        <f>VLOOKUP(B1639,'Table A as of March 2024'!A:L,12,FALSE)</f>
        <v>No</v>
      </c>
      <c r="I1639" s="9" t="str">
        <f>VLOOKUP(B1639,'Table A as of March 2024'!A:M,13,FALSE)</f>
        <v>V</v>
      </c>
      <c r="J1639" t="str">
        <f>VLOOKUP(B1639,'Table A as of March 2024'!A:O,15,FALSE)</f>
        <v>R</v>
      </c>
      <c r="K1639" t="str">
        <f>VLOOKUP(G1639,'ACFR Class Vlookup'!A:B,2,FALSE)</f>
        <v>Governmental</v>
      </c>
      <c r="L1639" s="1" t="str">
        <f>VLOOKUP(D1639,'Fund Information'!A:F,6,FALSE)</f>
        <v>ALN 93.558; Temporary Assistance for Needy Families. This grant award represents obligation for the Temporary Assistance for Needy Families (TANF) program, Pandemic Emergency Assistance Funds (PEAF). These funds are subject to requirements of the American Rescue Plan Act, Public Law 117-2 and Title IV-A of the Social Security Act.</v>
      </c>
      <c r="M1639" s="6" t="str">
        <f t="shared" si="277"/>
        <v>N/A</v>
      </c>
      <c r="N1639" s="6" t="s">
        <v>2886</v>
      </c>
      <c r="O1639" s="6" t="str">
        <f t="shared" si="278"/>
        <v>N/A</v>
      </c>
      <c r="P1639" s="5" t="s">
        <v>2886</v>
      </c>
      <c r="Q1639" s="6" t="str">
        <f t="shared" si="279"/>
        <v>N/A</v>
      </c>
      <c r="R1639" s="7" t="str">
        <f t="shared" si="280"/>
        <v>Yes</v>
      </c>
      <c r="S1639" s="5" t="str">
        <f t="shared" si="281"/>
        <v>Answer Required</v>
      </c>
      <c r="T1639" s="6" t="str">
        <f t="shared" si="282"/>
        <v>N/A</v>
      </c>
      <c r="U1639" s="7" t="str">
        <f t="shared" si="283"/>
        <v>No</v>
      </c>
      <c r="V1639" s="5" t="str">
        <f t="shared" si="284"/>
        <v>Answer Required</v>
      </c>
      <c r="W1639" s="6" t="str">
        <f t="shared" si="285"/>
        <v>N/A</v>
      </c>
      <c r="X1639" s="5" t="s">
        <v>2886</v>
      </c>
    </row>
    <row r="1640" spans="1:24" ht="135" x14ac:dyDescent="0.25">
      <c r="A1640" s="77">
        <f>VLOOKUP(C1640,'BU and Control BU Listing'!A:E,5,FALSE)</f>
        <v>76500</v>
      </c>
      <c r="B1640" s="80" t="s">
        <v>8303</v>
      </c>
      <c r="C1640" s="22" t="str">
        <f t="shared" si="275"/>
        <v>76500</v>
      </c>
      <c r="D1640" s="22" t="str">
        <f t="shared" si="276"/>
        <v>12240</v>
      </c>
      <c r="E1640" s="21" t="str">
        <f>VLOOKUP(B1640,'Table A as of March 2024'!A:G,7,FALSE)</f>
        <v>Department of Social Services</v>
      </c>
      <c r="F1640" s="21" t="str">
        <f>VLOOKUP(B1640,'Table A as of March 2024'!A:H,8,FALSE)</f>
        <v>Comm-BasdChldAbsePrvt-COVID-19</v>
      </c>
      <c r="G1640" s="11" t="str">
        <f>VLOOKUP(B1640,'Table A as of March 2024'!A:I,9,FALSE)</f>
        <v>120</v>
      </c>
      <c r="H1640" t="str">
        <f>VLOOKUP(B1640,'Table A as of March 2024'!A:L,12,FALSE)</f>
        <v>No</v>
      </c>
      <c r="I1640" s="9" t="str">
        <f>VLOOKUP(B1640,'Table A as of March 2024'!A:M,13,FALSE)</f>
        <v>V</v>
      </c>
      <c r="J1640" t="str">
        <f>VLOOKUP(B1640,'Table A as of March 2024'!A:O,15,FALSE)</f>
        <v>R</v>
      </c>
      <c r="K1640" t="str">
        <f>VLOOKUP(G1640,'ACFR Class Vlookup'!A:B,2,FALSE)</f>
        <v>Governmental</v>
      </c>
      <c r="L1640" s="1" t="str">
        <f>VLOOKUP(D1640,'Fund Information'!A:F,6,FALSE)</f>
        <v>ALN 93.590; Community-Based Child Abuse Prevention Grants.  The objectives of the Community-Based Child Abuse Prevention Grants are (1) to support community-based efforts to develop, operate, expand, and enhance, and coordinate initiatives, programs, and activities to prevent child abuse and neglect and to support the coordination of resources and activities to better strengthen and support families to reduce the likelihood of child abuse and neglect; and (2) to foster understanding, appreciation and knowledge of diverse populations in order to effectively prevent and treat child abuse and neglect.</v>
      </c>
      <c r="M1640" s="6" t="str">
        <f t="shared" si="277"/>
        <v>N/A</v>
      </c>
      <c r="N1640" s="6" t="s">
        <v>2886</v>
      </c>
      <c r="O1640" s="6" t="str">
        <f t="shared" si="278"/>
        <v>N/A</v>
      </c>
      <c r="P1640" s="5" t="s">
        <v>2886</v>
      </c>
      <c r="Q1640" s="6" t="str">
        <f t="shared" si="279"/>
        <v>N/A</v>
      </c>
      <c r="R1640" s="7" t="str">
        <f t="shared" si="280"/>
        <v>Yes</v>
      </c>
      <c r="S1640" s="5" t="str">
        <f t="shared" si="281"/>
        <v>Answer Required</v>
      </c>
      <c r="T1640" s="6" t="str">
        <f t="shared" si="282"/>
        <v>N/A</v>
      </c>
      <c r="U1640" s="7" t="str">
        <f t="shared" si="283"/>
        <v>No</v>
      </c>
      <c r="V1640" s="5" t="str">
        <f t="shared" si="284"/>
        <v>Answer Required</v>
      </c>
      <c r="W1640" s="6" t="str">
        <f t="shared" si="285"/>
        <v>N/A</v>
      </c>
      <c r="X1640" s="5" t="s">
        <v>2886</v>
      </c>
    </row>
    <row r="1641" spans="1:24" ht="30" x14ac:dyDescent="0.25">
      <c r="A1641" s="77">
        <f>VLOOKUP(C1641,'BU and Control BU Listing'!A:E,5,FALSE)</f>
        <v>76500</v>
      </c>
      <c r="B1641" s="80" t="s">
        <v>8304</v>
      </c>
      <c r="C1641" s="22" t="str">
        <f t="shared" si="275"/>
        <v>76500</v>
      </c>
      <c r="D1641" s="22" t="str">
        <f t="shared" si="276"/>
        <v>12250</v>
      </c>
      <c r="E1641" s="21" t="str">
        <f>VLOOKUP(B1641,'Table A as of March 2024'!A:G,7,FALSE)</f>
        <v>Department of Social Services</v>
      </c>
      <c r="F1641" s="21" t="str">
        <f>VLOOKUP(B1641,'Table A as of March 2024'!A:H,8,FALSE)</f>
        <v>ChldAbse&amp;NeglctStGrnt-COVID-19</v>
      </c>
      <c r="G1641" s="11" t="str">
        <f>VLOOKUP(B1641,'Table A as of March 2024'!A:I,9,FALSE)</f>
        <v>120</v>
      </c>
      <c r="H1641" t="str">
        <f>VLOOKUP(B1641,'Table A as of March 2024'!A:L,12,FALSE)</f>
        <v>No</v>
      </c>
      <c r="I1641" s="9" t="str">
        <f>VLOOKUP(B1641,'Table A as of March 2024'!A:M,13,FALSE)</f>
        <v>V</v>
      </c>
      <c r="J1641" t="str">
        <f>VLOOKUP(B1641,'Table A as of March 2024'!A:O,15,FALSE)</f>
        <v>R</v>
      </c>
      <c r="K1641" t="str">
        <f>VLOOKUP(G1641,'ACFR Class Vlookup'!A:B,2,FALSE)</f>
        <v>Governmental</v>
      </c>
      <c r="L1641" s="1" t="str">
        <f>VLOOKUP(D1641,'Fund Information'!A:F,6,FALSE)</f>
        <v>ALN 93.669; Child Abuse and Neglect State Grants. To assist States in the support and improvement of their child protective services systems.</v>
      </c>
      <c r="M1641" s="6" t="str">
        <f t="shared" si="277"/>
        <v>N/A</v>
      </c>
      <c r="N1641" s="6" t="s">
        <v>2886</v>
      </c>
      <c r="O1641" s="6" t="str">
        <f t="shared" si="278"/>
        <v>N/A</v>
      </c>
      <c r="P1641" s="5" t="s">
        <v>2886</v>
      </c>
      <c r="Q1641" s="6" t="str">
        <f t="shared" si="279"/>
        <v>N/A</v>
      </c>
      <c r="R1641" s="7" t="str">
        <f t="shared" si="280"/>
        <v>Yes</v>
      </c>
      <c r="S1641" s="5" t="str">
        <f t="shared" si="281"/>
        <v>Answer Required</v>
      </c>
      <c r="T1641" s="6" t="str">
        <f t="shared" si="282"/>
        <v>N/A</v>
      </c>
      <c r="U1641" s="7" t="str">
        <f t="shared" si="283"/>
        <v>No</v>
      </c>
      <c r="V1641" s="5" t="str">
        <f t="shared" si="284"/>
        <v>Answer Required</v>
      </c>
      <c r="W1641" s="6" t="str">
        <f t="shared" si="285"/>
        <v>N/A</v>
      </c>
      <c r="X1641" s="5" t="s">
        <v>2886</v>
      </c>
    </row>
    <row r="1642" spans="1:24" ht="90" x14ac:dyDescent="0.25">
      <c r="A1642" s="77">
        <f>VLOOKUP(C1642,'BU and Control BU Listing'!A:E,5,FALSE)</f>
        <v>76500</v>
      </c>
      <c r="B1642" s="80" t="s">
        <v>8305</v>
      </c>
      <c r="C1642" s="22" t="str">
        <f t="shared" si="275"/>
        <v>76500</v>
      </c>
      <c r="D1642" s="22" t="str">
        <f t="shared" si="276"/>
        <v>12280</v>
      </c>
      <c r="E1642" s="21" t="str">
        <f>VLOOKUP(B1642,'Table A as of March 2024'!A:G,7,FALSE)</f>
        <v>Department of Social Services</v>
      </c>
      <c r="F1642" s="21" t="str">
        <f>VLOOKUP(B1642,'Table A as of March 2024'!A:H,8,FALSE)</f>
        <v>AmeriCorps - COVID-19</v>
      </c>
      <c r="G1642" s="11" t="str">
        <f>VLOOKUP(B1642,'Table A as of March 2024'!A:I,9,FALSE)</f>
        <v>120</v>
      </c>
      <c r="H1642" t="str">
        <f>VLOOKUP(B1642,'Table A as of March 2024'!A:L,12,FALSE)</f>
        <v>No</v>
      </c>
      <c r="I1642" s="9" t="str">
        <f>VLOOKUP(B1642,'Table A as of March 2024'!A:M,13,FALSE)</f>
        <v>V</v>
      </c>
      <c r="J1642" t="str">
        <f>VLOOKUP(B1642,'Table A as of March 2024'!A:O,15,FALSE)</f>
        <v>R</v>
      </c>
      <c r="K1642" t="str">
        <f>VLOOKUP(G1642,'ACFR Class Vlookup'!A:B,2,FALSE)</f>
        <v>Governmental</v>
      </c>
      <c r="L1642" s="1" t="str">
        <f>VLOOKUP(D1642,'Fund Information'!A:F,6,FALSE)</f>
        <v>ALN 94.006; AmeriCorps
Federal Funds to be used to operate or plan national and community service programs. Provides funding for increasing the AmeriCorps member living allowance, cash match replacement funds, and/or expanding service/new communities.</v>
      </c>
      <c r="M1642" s="6" t="str">
        <f t="shared" si="277"/>
        <v>N/A</v>
      </c>
      <c r="N1642" s="6" t="s">
        <v>2886</v>
      </c>
      <c r="O1642" s="6" t="str">
        <f t="shared" si="278"/>
        <v>N/A</v>
      </c>
      <c r="P1642" s="5" t="s">
        <v>2886</v>
      </c>
      <c r="Q1642" s="6" t="str">
        <f t="shared" si="279"/>
        <v>N/A</v>
      </c>
      <c r="R1642" s="7" t="str">
        <f t="shared" si="280"/>
        <v>Yes</v>
      </c>
      <c r="S1642" s="5" t="str">
        <f t="shared" si="281"/>
        <v>Answer Required</v>
      </c>
      <c r="T1642" s="6" t="str">
        <f t="shared" si="282"/>
        <v>N/A</v>
      </c>
      <c r="U1642" s="7" t="str">
        <f t="shared" si="283"/>
        <v>No</v>
      </c>
      <c r="V1642" s="5" t="str">
        <f t="shared" si="284"/>
        <v>Answer Required</v>
      </c>
      <c r="W1642" s="6" t="str">
        <f t="shared" si="285"/>
        <v>N/A</v>
      </c>
      <c r="X1642" s="5" t="s">
        <v>2886</v>
      </c>
    </row>
    <row r="1643" spans="1:24" ht="165" x14ac:dyDescent="0.25">
      <c r="A1643" s="77">
        <f>VLOOKUP(C1643,'BU and Control BU Listing'!A:E,5,FALSE)</f>
        <v>76500</v>
      </c>
      <c r="B1643" s="80" t="s">
        <v>8306</v>
      </c>
      <c r="C1643" s="22" t="str">
        <f t="shared" si="275"/>
        <v>76500</v>
      </c>
      <c r="D1643" s="22" t="str">
        <f t="shared" si="276"/>
        <v>12290</v>
      </c>
      <c r="E1643" s="21" t="str">
        <f>VLOOKUP(B1643,'Table A as of March 2024'!A:G,7,FALSE)</f>
        <v>Department of Social Services</v>
      </c>
      <c r="F1643" s="21" t="str">
        <f>VLOOKUP(B1643,'Table A as of March 2024'!A:H,8,FALSE)</f>
        <v>PromoSafe/StableFam-COVID-19</v>
      </c>
      <c r="G1643" s="11" t="str">
        <f>VLOOKUP(B1643,'Table A as of March 2024'!A:I,9,FALSE)</f>
        <v>120</v>
      </c>
      <c r="H1643" t="str">
        <f>VLOOKUP(B1643,'Table A as of March 2024'!A:L,12,FALSE)</f>
        <v>No</v>
      </c>
      <c r="I1643" s="9" t="str">
        <f>VLOOKUP(B1643,'Table A as of March 2024'!A:M,13,FALSE)</f>
        <v>V</v>
      </c>
      <c r="J1643" t="str">
        <f>VLOOKUP(B1643,'Table A as of March 2024'!A:O,15,FALSE)</f>
        <v>R</v>
      </c>
      <c r="K1643" t="str">
        <f>VLOOKUP(G1643,'ACFR Class Vlookup'!A:B,2,FALSE)</f>
        <v>Governmental</v>
      </c>
      <c r="L1643" s="1" t="str">
        <f>VLOOKUP(D1643,'Fund Information'!A:F,6,FALSE)</f>
        <v>ALN 93.556; MaryLee Allen Promoting Safe and Stable Families Program
Provides Federal funding to develop or expand and operate coordinated programs of community-based family support services, family preservation services, family reunification services, and adoption promotion and support services. In addition, a portion of funds is reserved for separate formula grants for states and territories to support monthly caseworker visits with children who are in foster care. A small proportion of appropriated funds are reserved for research, evaluation, and technical assistance, which may be awarded competitively through contracts or discretionary grants.</v>
      </c>
      <c r="M1643" s="6" t="str">
        <f t="shared" si="277"/>
        <v>N/A</v>
      </c>
      <c r="N1643" s="6" t="s">
        <v>2886</v>
      </c>
      <c r="O1643" s="6" t="str">
        <f t="shared" si="278"/>
        <v>N/A</v>
      </c>
      <c r="P1643" s="5" t="s">
        <v>2886</v>
      </c>
      <c r="Q1643" s="6" t="str">
        <f t="shared" si="279"/>
        <v>N/A</v>
      </c>
      <c r="R1643" s="7" t="str">
        <f t="shared" si="280"/>
        <v>Yes</v>
      </c>
      <c r="S1643" s="5" t="str">
        <f t="shared" si="281"/>
        <v>Answer Required</v>
      </c>
      <c r="T1643" s="6" t="str">
        <f t="shared" si="282"/>
        <v>N/A</v>
      </c>
      <c r="U1643" s="7" t="str">
        <f t="shared" si="283"/>
        <v>No</v>
      </c>
      <c r="V1643" s="5" t="str">
        <f t="shared" si="284"/>
        <v>Answer Required</v>
      </c>
      <c r="W1643" s="6" t="str">
        <f t="shared" si="285"/>
        <v>N/A</v>
      </c>
      <c r="X1643" s="5" t="s">
        <v>2886</v>
      </c>
    </row>
    <row r="1644" spans="1:24" ht="90" x14ac:dyDescent="0.25">
      <c r="A1644" s="77">
        <f>VLOOKUP(C1644,'BU and Control BU Listing'!A:E,5,FALSE)</f>
        <v>76500</v>
      </c>
      <c r="B1644" s="80" t="s">
        <v>8307</v>
      </c>
      <c r="C1644" s="22" t="str">
        <f t="shared" si="275"/>
        <v>76500</v>
      </c>
      <c r="D1644" s="22" t="str">
        <f t="shared" si="276"/>
        <v>12330</v>
      </c>
      <c r="E1644" s="21" t="str">
        <f>VLOOKUP(B1644,'Table A as of March 2024'!A:G,7,FALSE)</f>
        <v>Department of Social Services</v>
      </c>
      <c r="F1644" s="21" t="str">
        <f>VLOOKUP(B1644,'Table A as of March 2024'!A:H,8,FALSE)</f>
        <v>FmlyVlSxAsltRpeCrsSrv-COVID-19</v>
      </c>
      <c r="G1644" s="11" t="str">
        <f>VLOOKUP(B1644,'Table A as of March 2024'!A:I,9,FALSE)</f>
        <v>120</v>
      </c>
      <c r="H1644" t="str">
        <f>VLOOKUP(B1644,'Table A as of March 2024'!A:L,12,FALSE)</f>
        <v>No</v>
      </c>
      <c r="I1644" s="9" t="str">
        <f>VLOOKUP(B1644,'Table A as of March 2024'!A:M,13,FALSE)</f>
        <v>V</v>
      </c>
      <c r="J1644" t="str">
        <f>VLOOKUP(B1644,'Table A as of March 2024'!A:O,15,FALSE)</f>
        <v>R</v>
      </c>
      <c r="K1644" t="str">
        <f>VLOOKUP(G1644,'ACFR Class Vlookup'!A:B,2,FALSE)</f>
        <v>Governmental</v>
      </c>
      <c r="L1644" s="1" t="str">
        <f>VLOOKUP(D1644,'Fund Information'!A:F,6,FALSE)</f>
        <v>ALN 93.497; Family Violence Prevention and Services/ Sexual Assault/Rape Crisis Services and Supports. The Family Violence Prevention and Services Act Sexual Assault/Rape Crisis grant program provides funding to support sexual assault programs and rape crisis centers that provide immediate services and support to all victims and survivors of sexual assault and sexual violence regardless of age.</v>
      </c>
      <c r="M1644" s="6" t="str">
        <f t="shared" si="277"/>
        <v>N/A</v>
      </c>
      <c r="N1644" s="6" t="s">
        <v>2886</v>
      </c>
      <c r="O1644" s="6" t="str">
        <f t="shared" si="278"/>
        <v>N/A</v>
      </c>
      <c r="P1644" s="5" t="s">
        <v>2886</v>
      </c>
      <c r="Q1644" s="6" t="str">
        <f t="shared" si="279"/>
        <v>N/A</v>
      </c>
      <c r="R1644" s="7" t="str">
        <f t="shared" si="280"/>
        <v>Yes</v>
      </c>
      <c r="S1644" s="5" t="str">
        <f t="shared" si="281"/>
        <v>Answer Required</v>
      </c>
      <c r="T1644" s="6" t="str">
        <f t="shared" si="282"/>
        <v>N/A</v>
      </c>
      <c r="U1644" s="7" t="str">
        <f t="shared" si="283"/>
        <v>No</v>
      </c>
      <c r="V1644" s="5" t="str">
        <f t="shared" si="284"/>
        <v>Answer Required</v>
      </c>
      <c r="W1644" s="6" t="str">
        <f t="shared" si="285"/>
        <v>N/A</v>
      </c>
      <c r="X1644" s="5" t="s">
        <v>2886</v>
      </c>
    </row>
    <row r="1645" spans="1:24" x14ac:dyDescent="0.25">
      <c r="A1645" s="77">
        <f>VLOOKUP(C1645,'BU and Control BU Listing'!A:E,5,FALSE)</f>
        <v>70100</v>
      </c>
      <c r="B1645" s="80" t="s">
        <v>4933</v>
      </c>
      <c r="C1645" s="22" t="str">
        <f t="shared" si="275"/>
        <v>76600</v>
      </c>
      <c r="D1645" s="22" t="str">
        <f t="shared" si="276"/>
        <v>01000</v>
      </c>
      <c r="E1645" s="21" t="str">
        <f>VLOOKUP(B1645,'Table A as of March 2024'!A:G,7,FALSE)</f>
        <v>Virginia Parole Board</v>
      </c>
      <c r="F1645" s="21" t="str">
        <f>VLOOKUP(B1645,'Table A as of March 2024'!A:H,8,FALSE)</f>
        <v>General Fund</v>
      </c>
      <c r="G1645" s="11" t="str">
        <f>VLOOKUP(B1645,'Table A as of March 2024'!A:I,9,FALSE)</f>
        <v>100</v>
      </c>
      <c r="H1645" t="str">
        <f>VLOOKUP(B1645,'Table A as of March 2024'!A:L,12,FALSE)</f>
        <v>No</v>
      </c>
      <c r="I1645" s="9" t="str">
        <f>VLOOKUP(B1645,'Table A as of March 2024'!A:M,13,FALSE)</f>
        <v>G</v>
      </c>
      <c r="J1645" t="str">
        <f>VLOOKUP(B1645,'Table A as of March 2024'!A:O,15,FALSE)</f>
        <v>U</v>
      </c>
      <c r="K1645" t="str">
        <f>VLOOKUP(G1645,'ACFR Class Vlookup'!A:B,2,FALSE)</f>
        <v>Governmental</v>
      </c>
      <c r="L1645" s="1" t="str">
        <f>VLOOKUP(D1645,'Fund Information'!A:F,6,FALSE)</f>
        <v>General Fund</v>
      </c>
      <c r="M1645" s="6" t="str">
        <f t="shared" si="277"/>
        <v>N/A</v>
      </c>
      <c r="N1645" s="6" t="s">
        <v>2886</v>
      </c>
      <c r="O1645" s="6" t="str">
        <f t="shared" si="278"/>
        <v>N/A</v>
      </c>
      <c r="P1645" s="5" t="s">
        <v>2886</v>
      </c>
      <c r="Q1645" s="6" t="str">
        <f t="shared" si="279"/>
        <v>N/A</v>
      </c>
      <c r="R1645" s="7" t="str">
        <f t="shared" si="280"/>
        <v>No</v>
      </c>
      <c r="S1645" s="5" t="str">
        <f t="shared" si="281"/>
        <v>Answer Required</v>
      </c>
      <c r="T1645" s="6" t="str">
        <f t="shared" si="282"/>
        <v>N/A</v>
      </c>
      <c r="U1645" s="7" t="str">
        <f t="shared" si="283"/>
        <v>No</v>
      </c>
      <c r="V1645" s="5" t="str">
        <f t="shared" si="284"/>
        <v>Answer Required</v>
      </c>
      <c r="W1645" s="6" t="str">
        <f t="shared" si="285"/>
        <v>N/A</v>
      </c>
      <c r="X1645" s="5" t="s">
        <v>2886</v>
      </c>
    </row>
    <row r="1646" spans="1:24" x14ac:dyDescent="0.25">
      <c r="A1646" s="77">
        <f>VLOOKUP(C1646,'BU and Control BU Listing'!A:E,5,FALSE)</f>
        <v>70100</v>
      </c>
      <c r="B1646" s="80" t="s">
        <v>4934</v>
      </c>
      <c r="C1646" s="22" t="str">
        <f t="shared" si="275"/>
        <v>76600</v>
      </c>
      <c r="D1646" s="22" t="str">
        <f t="shared" si="276"/>
        <v>10000</v>
      </c>
      <c r="E1646" s="21" t="str">
        <f>VLOOKUP(B1646,'Table A as of March 2024'!A:G,7,FALSE)</f>
        <v>Virginia Parole Board</v>
      </c>
      <c r="F1646" s="21" t="str">
        <f>VLOOKUP(B1646,'Table A as of March 2024'!A:H,8,FALSE)</f>
        <v>Federal Trust</v>
      </c>
      <c r="G1646" s="11" t="str">
        <f>VLOOKUP(B1646,'Table A as of March 2024'!A:I,9,FALSE)</f>
        <v>120</v>
      </c>
      <c r="H1646" t="str">
        <f>VLOOKUP(B1646,'Table A as of March 2024'!A:L,12,FALSE)</f>
        <v>No</v>
      </c>
      <c r="I1646" s="9" t="str">
        <f>VLOOKUP(B1646,'Table A as of March 2024'!A:M,13,FALSE)</f>
        <v>R</v>
      </c>
      <c r="J1646" t="str">
        <f>VLOOKUP(B1646,'Table A as of March 2024'!A:O,15,FALSE)</f>
        <v>R</v>
      </c>
      <c r="K1646" t="str">
        <f>VLOOKUP(G1646,'ACFR Class Vlookup'!A:B,2,FALSE)</f>
        <v>Governmental</v>
      </c>
      <c r="L1646" s="1" t="str">
        <f>VLOOKUP(D1646,'Fund Information'!A:F,6,FALSE)</f>
        <v>This fund accounts for Federal funds.</v>
      </c>
      <c r="M1646" s="6" t="str">
        <f t="shared" si="277"/>
        <v>N/A</v>
      </c>
      <c r="N1646" s="6" t="s">
        <v>2886</v>
      </c>
      <c r="O1646" s="6" t="str">
        <f t="shared" si="278"/>
        <v>N/A</v>
      </c>
      <c r="P1646" s="5" t="s">
        <v>2886</v>
      </c>
      <c r="Q1646" s="6" t="str">
        <f t="shared" si="279"/>
        <v>N/A</v>
      </c>
      <c r="R1646" s="7" t="str">
        <f t="shared" si="280"/>
        <v>Yes</v>
      </c>
      <c r="S1646" s="5" t="str">
        <f t="shared" si="281"/>
        <v>Answer Required</v>
      </c>
      <c r="T1646" s="6" t="str">
        <f t="shared" si="282"/>
        <v>N/A</v>
      </c>
      <c r="U1646" s="7" t="str">
        <f t="shared" si="283"/>
        <v>No</v>
      </c>
      <c r="V1646" s="5" t="str">
        <f t="shared" si="284"/>
        <v>Answer Required</v>
      </c>
      <c r="W1646" s="6" t="str">
        <f t="shared" si="285"/>
        <v>N/A</v>
      </c>
      <c r="X1646" s="5" t="s">
        <v>2886</v>
      </c>
    </row>
    <row r="1647" spans="1:24" x14ac:dyDescent="0.25">
      <c r="A1647" s="77">
        <f>VLOOKUP(C1647,'BU and Control BU Listing'!A:E,5,FALSE)</f>
        <v>70100</v>
      </c>
      <c r="B1647" s="80" t="s">
        <v>4935</v>
      </c>
      <c r="C1647" s="22" t="str">
        <f t="shared" si="275"/>
        <v>76700</v>
      </c>
      <c r="D1647" s="22" t="str">
        <f t="shared" si="276"/>
        <v>01000</v>
      </c>
      <c r="E1647" s="21" t="str">
        <f>VLOOKUP(B1647,'Table A as of March 2024'!A:G,7,FALSE)</f>
        <v>Div of Community Corrections</v>
      </c>
      <c r="F1647" s="21" t="str">
        <f>VLOOKUP(B1647,'Table A as of March 2024'!A:H,8,FALSE)</f>
        <v>General Fund</v>
      </c>
      <c r="G1647" s="11" t="str">
        <f>VLOOKUP(B1647,'Table A as of March 2024'!A:I,9,FALSE)</f>
        <v>100</v>
      </c>
      <c r="H1647" t="str">
        <f>VLOOKUP(B1647,'Table A as of March 2024'!A:L,12,FALSE)</f>
        <v>No</v>
      </c>
      <c r="I1647" s="9" t="str">
        <f>VLOOKUP(B1647,'Table A as of March 2024'!A:M,13,FALSE)</f>
        <v>G</v>
      </c>
      <c r="J1647" t="str">
        <f>VLOOKUP(B1647,'Table A as of March 2024'!A:O,15,FALSE)</f>
        <v>U</v>
      </c>
      <c r="K1647" t="str">
        <f>VLOOKUP(G1647,'ACFR Class Vlookup'!A:B,2,FALSE)</f>
        <v>Governmental</v>
      </c>
      <c r="L1647" s="1" t="str">
        <f>VLOOKUP(D1647,'Fund Information'!A:F,6,FALSE)</f>
        <v>General Fund</v>
      </c>
      <c r="M1647" s="6" t="str">
        <f t="shared" si="277"/>
        <v>N/A</v>
      </c>
      <c r="N1647" s="6" t="s">
        <v>2886</v>
      </c>
      <c r="O1647" s="6" t="str">
        <f t="shared" si="278"/>
        <v>N/A</v>
      </c>
      <c r="P1647" s="5" t="s">
        <v>2886</v>
      </c>
      <c r="Q1647" s="6" t="str">
        <f t="shared" si="279"/>
        <v>N/A</v>
      </c>
      <c r="R1647" s="7" t="str">
        <f t="shared" si="280"/>
        <v>No</v>
      </c>
      <c r="S1647" s="5" t="str">
        <f t="shared" si="281"/>
        <v>Answer Required</v>
      </c>
      <c r="T1647" s="6" t="str">
        <f t="shared" si="282"/>
        <v>N/A</v>
      </c>
      <c r="U1647" s="7" t="str">
        <f t="shared" si="283"/>
        <v>No</v>
      </c>
      <c r="V1647" s="5" t="str">
        <f t="shared" si="284"/>
        <v>Answer Required</v>
      </c>
      <c r="W1647" s="6" t="str">
        <f t="shared" si="285"/>
        <v>N/A</v>
      </c>
      <c r="X1647" s="5" t="s">
        <v>2886</v>
      </c>
    </row>
    <row r="1648" spans="1:24" ht="60" x14ac:dyDescent="0.25">
      <c r="A1648" s="77">
        <f>VLOOKUP(C1648,'BU and Control BU Listing'!A:E,5,FALSE)</f>
        <v>70100</v>
      </c>
      <c r="B1648" s="80" t="s">
        <v>4937</v>
      </c>
      <c r="C1648" s="22" t="str">
        <f t="shared" si="275"/>
        <v>76700</v>
      </c>
      <c r="D1648" s="22" t="str">
        <f t="shared" si="276"/>
        <v>02460</v>
      </c>
      <c r="E1648" s="21" t="str">
        <f>VLOOKUP(B1648,'Table A as of March 2024'!A:G,7,FALSE)</f>
        <v>Div of Community Corrections</v>
      </c>
      <c r="F1648" s="21" t="str">
        <f>VLOOKUP(B1648,'Table A as of March 2024'!A:H,8,FALSE)</f>
        <v>Disaster Recovery Fund</v>
      </c>
      <c r="G1648" s="11" t="str">
        <f>VLOOKUP(B1648,'Table A as of March 2024'!A:I,9,FALSE)</f>
        <v>100</v>
      </c>
      <c r="H1648" t="str">
        <f>VLOOKUP(B1648,'Table A as of March 2024'!A:L,12,FALSE)</f>
        <v>No</v>
      </c>
      <c r="I1648" s="9" t="str">
        <f>VLOOKUP(B1648,'Table A as of March 2024'!A:M,13,FALSE)</f>
        <v>U</v>
      </c>
      <c r="J1648" t="str">
        <f>VLOOKUP(B1648,'Table A as of March 2024'!A:O,15,FALSE)</f>
        <v>A</v>
      </c>
      <c r="K1648" t="str">
        <f>VLOOKUP(G1648,'ACFR Class Vlookup'!A:B,2,FALSE)</f>
        <v>Governmental</v>
      </c>
      <c r="L1648" s="1" t="str">
        <f>VLOOKUP(D1648,'Fund Information'!A:F,6,FALSE)</f>
        <v>Per COV § 44-146.18.1, this fund accounts for General Fund Sum Sufficient Appropriations.  Funds are used when the Governor declares a "state of emergency"; can be used for anything related to the state of emergency.</v>
      </c>
      <c r="M1648" s="6" t="str">
        <f t="shared" si="277"/>
        <v>N/A</v>
      </c>
      <c r="N1648" s="6" t="s">
        <v>2886</v>
      </c>
      <c r="O1648" s="6" t="str">
        <f t="shared" si="278"/>
        <v>N/A</v>
      </c>
      <c r="P1648" s="5" t="s">
        <v>2886</v>
      </c>
      <c r="Q1648" s="6" t="str">
        <f t="shared" si="279"/>
        <v>N/A</v>
      </c>
      <c r="R1648" s="7" t="str">
        <f t="shared" si="280"/>
        <v>No</v>
      </c>
      <c r="S1648" s="5" t="str">
        <f t="shared" si="281"/>
        <v>Answer Required</v>
      </c>
      <c r="T1648" s="6" t="str">
        <f t="shared" si="282"/>
        <v>N/A</v>
      </c>
      <c r="U1648" s="7" t="str">
        <f t="shared" si="283"/>
        <v>No</v>
      </c>
      <c r="V1648" s="5" t="str">
        <f t="shared" si="284"/>
        <v>Answer Required</v>
      </c>
      <c r="W1648" s="6" t="str">
        <f t="shared" si="285"/>
        <v>N/A</v>
      </c>
      <c r="X1648" s="5" t="s">
        <v>2886</v>
      </c>
    </row>
    <row r="1649" spans="1:24" ht="30" x14ac:dyDescent="0.25">
      <c r="A1649" s="77">
        <f>VLOOKUP(C1649,'BU and Control BU Listing'!A:E,5,FALSE)</f>
        <v>70100</v>
      </c>
      <c r="B1649" s="80" t="s">
        <v>4938</v>
      </c>
      <c r="C1649" s="22" t="str">
        <f t="shared" si="275"/>
        <v>76700</v>
      </c>
      <c r="D1649" s="22" t="str">
        <f t="shared" si="276"/>
        <v>02710</v>
      </c>
      <c r="E1649" s="21" t="str">
        <f>VLOOKUP(B1649,'Table A as of March 2024'!A:G,7,FALSE)</f>
        <v>Div of Community Corrections</v>
      </c>
      <c r="F1649" s="21" t="str">
        <f>VLOOKUP(B1649,'Table A as of March 2024'!A:H,8,FALSE)</f>
        <v>Central Garage Pool Vehicles</v>
      </c>
      <c r="G1649" s="11" t="str">
        <f>VLOOKUP(B1649,'Table A as of March 2024'!A:I,9,FALSE)</f>
        <v>100</v>
      </c>
      <c r="H1649" t="str">
        <f>VLOOKUP(B1649,'Table A as of March 2024'!A:L,12,FALSE)</f>
        <v>No</v>
      </c>
      <c r="I1649" s="9" t="str">
        <f>VLOOKUP(B1649,'Table A as of March 2024'!A:M,13,FALSE)</f>
        <v>U</v>
      </c>
      <c r="J1649" t="str">
        <f>VLOOKUP(B1649,'Table A as of March 2024'!A:O,15,FALSE)</f>
        <v>A</v>
      </c>
      <c r="K1649" t="str">
        <f>VLOOKUP(G1649,'ACFR Class Vlookup'!A:B,2,FALSE)</f>
        <v>Governmental</v>
      </c>
      <c r="L1649" s="1" t="str">
        <f>VLOOKUP(D1649,'Fund Information'!A:F,6,FALSE)</f>
        <v>State Central Garage Pool Vehicles - Accounts for fees paid for use of state vehicles.</v>
      </c>
      <c r="M1649" s="6" t="str">
        <f t="shared" si="277"/>
        <v>N/A</v>
      </c>
      <c r="N1649" s="6" t="s">
        <v>2886</v>
      </c>
      <c r="O1649" s="6" t="str">
        <f t="shared" si="278"/>
        <v>N/A</v>
      </c>
      <c r="P1649" s="5" t="s">
        <v>2886</v>
      </c>
      <c r="Q1649" s="6" t="str">
        <f t="shared" si="279"/>
        <v>N/A</v>
      </c>
      <c r="R1649" s="7" t="str">
        <f t="shared" si="280"/>
        <v>No</v>
      </c>
      <c r="S1649" s="5" t="str">
        <f t="shared" si="281"/>
        <v>Answer Required</v>
      </c>
      <c r="T1649" s="6" t="str">
        <f t="shared" si="282"/>
        <v>N/A</v>
      </c>
      <c r="U1649" s="7" t="str">
        <f t="shared" si="283"/>
        <v>No</v>
      </c>
      <c r="V1649" s="5" t="str">
        <f t="shared" si="284"/>
        <v>Answer Required</v>
      </c>
      <c r="W1649" s="6" t="str">
        <f t="shared" si="285"/>
        <v>N/A</v>
      </c>
      <c r="X1649" s="5" t="s">
        <v>2886</v>
      </c>
    </row>
    <row r="1650" spans="1:24" ht="60" x14ac:dyDescent="0.25">
      <c r="A1650" s="77">
        <f>VLOOKUP(C1650,'BU and Control BU Listing'!A:E,5,FALSE)</f>
        <v>70100</v>
      </c>
      <c r="B1650" s="80" t="s">
        <v>4939</v>
      </c>
      <c r="C1650" s="22" t="str">
        <f t="shared" si="275"/>
        <v>76700</v>
      </c>
      <c r="D1650" s="22" t="str">
        <f t="shared" si="276"/>
        <v>02767</v>
      </c>
      <c r="E1650" s="21" t="str">
        <f>VLOOKUP(B1650,'Table A as of March 2024'!A:G,7,FALSE)</f>
        <v>Div of Community Corrections</v>
      </c>
      <c r="F1650" s="21" t="str">
        <f>VLOOKUP(B1650,'Table A as of March 2024'!A:H,8,FALSE)</f>
        <v>DOC-DCC Special Revenue Fund</v>
      </c>
      <c r="G1650" s="11" t="str">
        <f>VLOOKUP(B1650,'Table A as of March 2024'!A:I,9,FALSE)</f>
        <v>100</v>
      </c>
      <c r="H1650" t="str">
        <f>VLOOKUP(B1650,'Table A as of March 2024'!A:L,12,FALSE)</f>
        <v>No</v>
      </c>
      <c r="I1650" s="9" t="str">
        <f>VLOOKUP(B1650,'Table A as of March 2024'!A:M,13,FALSE)</f>
        <v>U</v>
      </c>
      <c r="J1650" t="str">
        <f>VLOOKUP(B1650,'Table A as of March 2024'!A:O,15,FALSE)</f>
        <v>A</v>
      </c>
      <c r="K1650" t="str">
        <f>VLOOKUP(G1650,'ACFR Class Vlookup'!A:B,2,FALSE)</f>
        <v>Governmental</v>
      </c>
      <c r="L1650" s="1" t="str">
        <f>VLOOKUP(D1650,'Fund Information'!A:F,6,FALSE)</f>
        <v>Accounts for the fees collected from probationers, assigned to the diversion centers, room and board for individuals housed in adult residential placement beds, and is used to cover a portion of the cost of housing them.</v>
      </c>
      <c r="M1650" s="6" t="str">
        <f t="shared" si="277"/>
        <v>N/A</v>
      </c>
      <c r="N1650" s="6" t="s">
        <v>2886</v>
      </c>
      <c r="O1650" s="6" t="str">
        <f t="shared" si="278"/>
        <v>N/A</v>
      </c>
      <c r="P1650" s="5" t="s">
        <v>2886</v>
      </c>
      <c r="Q1650" s="6" t="str">
        <f t="shared" si="279"/>
        <v>N/A</v>
      </c>
      <c r="R1650" s="7" t="str">
        <f t="shared" si="280"/>
        <v>No</v>
      </c>
      <c r="S1650" s="5" t="str">
        <f t="shared" si="281"/>
        <v>Answer Required</v>
      </c>
      <c r="T1650" s="6" t="str">
        <f t="shared" si="282"/>
        <v>N/A</v>
      </c>
      <c r="U1650" s="7" t="str">
        <f t="shared" si="283"/>
        <v>No</v>
      </c>
      <c r="V1650" s="5" t="str">
        <f t="shared" si="284"/>
        <v>Answer Required</v>
      </c>
      <c r="W1650" s="6" t="str">
        <f t="shared" si="285"/>
        <v>N/A</v>
      </c>
      <c r="X1650" s="5" t="s">
        <v>2886</v>
      </c>
    </row>
    <row r="1651" spans="1:24" x14ac:dyDescent="0.25">
      <c r="A1651" s="77">
        <f>VLOOKUP(C1651,'BU and Control BU Listing'!A:E,5,FALSE)</f>
        <v>70100</v>
      </c>
      <c r="B1651" s="80" t="s">
        <v>4940</v>
      </c>
      <c r="C1651" s="22" t="str">
        <f t="shared" si="275"/>
        <v>76700</v>
      </c>
      <c r="D1651" s="22" t="str">
        <f t="shared" si="276"/>
        <v>02840</v>
      </c>
      <c r="E1651" s="21" t="str">
        <f>VLOOKUP(B1651,'Table A as of March 2024'!A:G,7,FALSE)</f>
        <v>Div of Community Corrections</v>
      </c>
      <c r="F1651" s="21" t="str">
        <f>VLOOKUP(B1651,'Table A as of March 2024'!A:H,8,FALSE)</f>
        <v>Recycl Mtrl Sales-Gen/NonHE</v>
      </c>
      <c r="G1651" s="11" t="str">
        <f>VLOOKUP(B1651,'Table A as of March 2024'!A:I,9,FALSE)</f>
        <v>100</v>
      </c>
      <c r="H1651" t="str">
        <f>VLOOKUP(B1651,'Table A as of March 2024'!A:L,12,FALSE)</f>
        <v>No</v>
      </c>
      <c r="I1651" s="9" t="str">
        <f>VLOOKUP(B1651,'Table A as of March 2024'!A:M,13,FALSE)</f>
        <v>U</v>
      </c>
      <c r="J1651" t="str">
        <f>VLOOKUP(B1651,'Table A as of March 2024'!A:O,15,FALSE)</f>
        <v>A</v>
      </c>
      <c r="K1651" t="str">
        <f>VLOOKUP(G1651,'ACFR Class Vlookup'!A:B,2,FALSE)</f>
        <v>Governmental</v>
      </c>
      <c r="L1651" s="1" t="str">
        <f>VLOOKUP(D1651,'Fund Information'!A:F,6,FALSE)</f>
        <v>Accounts for recyclable material sales.</v>
      </c>
      <c r="M1651" s="6" t="str">
        <f t="shared" si="277"/>
        <v>N/A</v>
      </c>
      <c r="N1651" s="6" t="s">
        <v>2886</v>
      </c>
      <c r="O1651" s="6" t="str">
        <f t="shared" si="278"/>
        <v>N/A</v>
      </c>
      <c r="P1651" s="5" t="s">
        <v>2886</v>
      </c>
      <c r="Q1651" s="6" t="str">
        <f t="shared" si="279"/>
        <v>N/A</v>
      </c>
      <c r="R1651" s="7" t="str">
        <f t="shared" si="280"/>
        <v>No</v>
      </c>
      <c r="S1651" s="5" t="str">
        <f t="shared" si="281"/>
        <v>Answer Required</v>
      </c>
      <c r="T1651" s="6" t="str">
        <f t="shared" si="282"/>
        <v>N/A</v>
      </c>
      <c r="U1651" s="7" t="str">
        <f t="shared" si="283"/>
        <v>No</v>
      </c>
      <c r="V1651" s="5" t="str">
        <f t="shared" si="284"/>
        <v>Answer Required</v>
      </c>
      <c r="W1651" s="6" t="str">
        <f t="shared" si="285"/>
        <v>N/A</v>
      </c>
      <c r="X1651" s="5" t="s">
        <v>2886</v>
      </c>
    </row>
    <row r="1652" spans="1:24" ht="30" x14ac:dyDescent="0.25">
      <c r="A1652" s="77">
        <f>VLOOKUP(C1652,'BU and Control BU Listing'!A:E,5,FALSE)</f>
        <v>70100</v>
      </c>
      <c r="B1652" s="80" t="s">
        <v>4941</v>
      </c>
      <c r="C1652" s="22" t="str">
        <f t="shared" si="275"/>
        <v>76700</v>
      </c>
      <c r="D1652" s="22" t="str">
        <f t="shared" si="276"/>
        <v>02870</v>
      </c>
      <c r="E1652" s="21" t="str">
        <f>VLOOKUP(B1652,'Table A as of March 2024'!A:G,7,FALSE)</f>
        <v>Div of Community Corrections</v>
      </c>
      <c r="F1652" s="21" t="str">
        <f>VLOOKUP(B1652,'Table A as of March 2024'!A:H,8,FALSE)</f>
        <v>Surp Suppy/Equip Sale-GF-NonHE</v>
      </c>
      <c r="G1652" s="11" t="str">
        <f>VLOOKUP(B1652,'Table A as of March 2024'!A:I,9,FALSE)</f>
        <v>100</v>
      </c>
      <c r="H1652" t="str">
        <f>VLOOKUP(B1652,'Table A as of March 2024'!A:L,12,FALSE)</f>
        <v>No</v>
      </c>
      <c r="I1652" s="9" t="str">
        <f>VLOOKUP(B1652,'Table A as of March 2024'!A:M,13,FALSE)</f>
        <v>U</v>
      </c>
      <c r="J1652" t="str">
        <f>VLOOKUP(B1652,'Table A as of March 2024'!A:O,15,FALSE)</f>
        <v>A</v>
      </c>
      <c r="K1652" t="str">
        <f>VLOOKUP(G1652,'ACFR Class Vlookup'!A:B,2,FALSE)</f>
        <v>Governmental</v>
      </c>
      <c r="L1652" s="1" t="str">
        <f>VLOOKUP(D1652,'Fund Information'!A:F,6,FALSE)</f>
        <v>Accounts for sale of surplus supplies and equipment purchased with General Funds for Non Higher Ed agencies.</v>
      </c>
      <c r="M1652" s="6" t="str">
        <f t="shared" si="277"/>
        <v>N/A</v>
      </c>
      <c r="N1652" s="6" t="s">
        <v>2886</v>
      </c>
      <c r="O1652" s="6" t="str">
        <f t="shared" si="278"/>
        <v>N/A</v>
      </c>
      <c r="P1652" s="5" t="s">
        <v>2886</v>
      </c>
      <c r="Q1652" s="6" t="str">
        <f t="shared" si="279"/>
        <v>N/A</v>
      </c>
      <c r="R1652" s="7" t="str">
        <f t="shared" si="280"/>
        <v>No</v>
      </c>
      <c r="S1652" s="5" t="str">
        <f t="shared" si="281"/>
        <v>Answer Required</v>
      </c>
      <c r="T1652" s="6" t="str">
        <f t="shared" si="282"/>
        <v>N/A</v>
      </c>
      <c r="U1652" s="7" t="str">
        <f t="shared" si="283"/>
        <v>No</v>
      </c>
      <c r="V1652" s="5" t="str">
        <f t="shared" si="284"/>
        <v>Answer Required</v>
      </c>
      <c r="W1652" s="6" t="str">
        <f t="shared" si="285"/>
        <v>N/A</v>
      </c>
      <c r="X1652" s="5" t="s">
        <v>2886</v>
      </c>
    </row>
    <row r="1653" spans="1:24" ht="30" x14ac:dyDescent="0.25">
      <c r="A1653" s="77">
        <f>VLOOKUP(C1653,'BU and Control BU Listing'!A:E,5,FALSE)</f>
        <v>70100</v>
      </c>
      <c r="B1653" s="80" t="s">
        <v>4942</v>
      </c>
      <c r="C1653" s="22" t="str">
        <f t="shared" si="275"/>
        <v>76700</v>
      </c>
      <c r="D1653" s="22" t="str">
        <f t="shared" si="276"/>
        <v>02880</v>
      </c>
      <c r="E1653" s="21" t="str">
        <f>VLOOKUP(B1653,'Table A as of March 2024'!A:G,7,FALSE)</f>
        <v>Div of Community Corrections</v>
      </c>
      <c r="F1653" s="21" t="str">
        <f>VLOOKUP(B1653,'Table A as of March 2024'!A:H,8,FALSE)</f>
        <v>Surp Supply/Equip-NonGF-NonHE</v>
      </c>
      <c r="G1653" s="11" t="str">
        <f>VLOOKUP(B1653,'Table A as of March 2024'!A:I,9,FALSE)</f>
        <v>100</v>
      </c>
      <c r="H1653" t="str">
        <f>VLOOKUP(B1653,'Table A as of March 2024'!A:L,12,FALSE)</f>
        <v>No</v>
      </c>
      <c r="I1653" s="9" t="str">
        <f>VLOOKUP(B1653,'Table A as of March 2024'!A:M,13,FALSE)</f>
        <v>U</v>
      </c>
      <c r="J1653" t="str">
        <f>VLOOKUP(B1653,'Table A as of March 2024'!A:O,15,FALSE)</f>
        <v>A</v>
      </c>
      <c r="K1653" t="str">
        <f>VLOOKUP(G1653,'ACFR Class Vlookup'!A:B,2,FALSE)</f>
        <v>Governmental</v>
      </c>
      <c r="L1653" s="1" t="str">
        <f>VLOOKUP(D1653,'Fund Information'!A:F,6,FALSE)</f>
        <v>Accounts for sale of surplus supplies and equipment purchased with Non General Funds for Non Higher Ed agencies.</v>
      </c>
      <c r="M1653" s="6" t="str">
        <f t="shared" si="277"/>
        <v>N/A</v>
      </c>
      <c r="N1653" s="6" t="s">
        <v>2886</v>
      </c>
      <c r="O1653" s="6" t="str">
        <f t="shared" si="278"/>
        <v>N/A</v>
      </c>
      <c r="P1653" s="5" t="s">
        <v>2886</v>
      </c>
      <c r="Q1653" s="6" t="str">
        <f t="shared" si="279"/>
        <v>N/A</v>
      </c>
      <c r="R1653" s="7" t="str">
        <f t="shared" si="280"/>
        <v>No</v>
      </c>
      <c r="S1653" s="5" t="str">
        <f t="shared" si="281"/>
        <v>Answer Required</v>
      </c>
      <c r="T1653" s="6" t="str">
        <f t="shared" si="282"/>
        <v>N/A</v>
      </c>
      <c r="U1653" s="7" t="str">
        <f t="shared" si="283"/>
        <v>No</v>
      </c>
      <c r="V1653" s="5" t="str">
        <f t="shared" si="284"/>
        <v>Answer Required</v>
      </c>
      <c r="W1653" s="6" t="str">
        <f t="shared" si="285"/>
        <v>N/A</v>
      </c>
      <c r="X1653" s="5" t="s">
        <v>2886</v>
      </c>
    </row>
    <row r="1654" spans="1:24" ht="30" x14ac:dyDescent="0.25">
      <c r="A1654" s="77">
        <f>VLOOKUP(C1654,'BU and Control BU Listing'!A:E,5,FALSE)</f>
        <v>70100</v>
      </c>
      <c r="B1654" s="80" t="s">
        <v>4943</v>
      </c>
      <c r="C1654" s="22" t="str">
        <f t="shared" si="275"/>
        <v>76700</v>
      </c>
      <c r="D1654" s="22" t="str">
        <f t="shared" si="276"/>
        <v>02900</v>
      </c>
      <c r="E1654" s="21" t="str">
        <f>VLOOKUP(B1654,'Table A as of March 2024'!A:G,7,FALSE)</f>
        <v>Div of Community Corrections</v>
      </c>
      <c r="F1654" s="21" t="str">
        <f>VLOOKUP(B1654,'Table A as of March 2024'!A:H,8,FALSE)</f>
        <v>Insurance Recovery</v>
      </c>
      <c r="G1654" s="11" t="str">
        <f>VLOOKUP(B1654,'Table A as of March 2024'!A:I,9,FALSE)</f>
        <v>105</v>
      </c>
      <c r="H1654" t="str">
        <f>VLOOKUP(B1654,'Table A as of March 2024'!A:L,12,FALSE)</f>
        <v>No</v>
      </c>
      <c r="I1654" s="9" t="str">
        <f>VLOOKUP(B1654,'Table A as of March 2024'!A:M,13,FALSE)</f>
        <v>U</v>
      </c>
      <c r="J1654" t="str">
        <f>VLOOKUP(B1654,'Table A as of March 2024'!A:O,15,FALSE)</f>
        <v>C</v>
      </c>
      <c r="K1654" t="str">
        <f>VLOOKUP(G1654,'ACFR Class Vlookup'!A:B,2,FALSE)</f>
        <v>Governmental</v>
      </c>
      <c r="L1654" s="1" t="str">
        <f>VLOOKUP(D1654,'Fund Information'!A:F,6,FALSE)</f>
        <v>Accounts for insurance proceeds received when an insured item is damaged.</v>
      </c>
      <c r="M1654" s="6" t="str">
        <f t="shared" si="277"/>
        <v>N/A</v>
      </c>
      <c r="N1654" s="6" t="s">
        <v>2886</v>
      </c>
      <c r="O1654" s="6" t="str">
        <f t="shared" si="278"/>
        <v>N/A</v>
      </c>
      <c r="P1654" s="5" t="s">
        <v>2886</v>
      </c>
      <c r="Q1654" s="6" t="str">
        <f t="shared" si="279"/>
        <v>N/A</v>
      </c>
      <c r="R1654" s="7" t="str">
        <f t="shared" si="280"/>
        <v>No</v>
      </c>
      <c r="S1654" s="5" t="str">
        <f t="shared" si="281"/>
        <v>Answer Required</v>
      </c>
      <c r="T1654" s="6" t="str">
        <f t="shared" si="282"/>
        <v>N/A</v>
      </c>
      <c r="U1654" s="7" t="str">
        <f t="shared" si="283"/>
        <v>Yes</v>
      </c>
      <c r="V1654" s="5" t="str">
        <f t="shared" si="284"/>
        <v>Answer Required</v>
      </c>
      <c r="W1654" s="6" t="str">
        <f t="shared" si="285"/>
        <v>N/A</v>
      </c>
      <c r="X1654" s="5" t="s">
        <v>2886</v>
      </c>
    </row>
    <row r="1655" spans="1:24" ht="45" x14ac:dyDescent="0.25">
      <c r="A1655" s="77">
        <f>VLOOKUP(C1655,'BU and Control BU Listing'!A:E,5,FALSE)</f>
        <v>70100</v>
      </c>
      <c r="B1655" s="80" t="s">
        <v>4944</v>
      </c>
      <c r="C1655" s="22" t="str">
        <f t="shared" si="275"/>
        <v>76700</v>
      </c>
      <c r="D1655" s="22" t="str">
        <f t="shared" si="276"/>
        <v>09530</v>
      </c>
      <c r="E1655" s="21" t="str">
        <f>VLOOKUP(B1655,'Table A as of March 2024'!A:G,7,FALSE)</f>
        <v>Div of Community Corrections</v>
      </c>
      <c r="F1655" s="21" t="str">
        <f>VLOOKUP(B1655,'Table A as of March 2024'!A:H,8,FALSE)</f>
        <v>Drug Offender Assess Fund</v>
      </c>
      <c r="G1655" s="11" t="str">
        <f>VLOOKUP(B1655,'Table A as of March 2024'!A:I,9,FALSE)</f>
        <v>105</v>
      </c>
      <c r="H1655" t="str">
        <f>VLOOKUP(B1655,'Table A as of March 2024'!A:L,12,FALSE)</f>
        <v>No</v>
      </c>
      <c r="I1655" s="9" t="str">
        <f>VLOOKUP(B1655,'Table A as of March 2024'!A:M,13,FALSE)</f>
        <v>U</v>
      </c>
      <c r="J1655" t="str">
        <f>VLOOKUP(B1655,'Table A as of March 2024'!A:O,15,FALSE)</f>
        <v>C</v>
      </c>
      <c r="K1655" t="str">
        <f>VLOOKUP(G1655,'ACFR Class Vlookup'!A:B,2,FALSE)</f>
        <v>Governmental</v>
      </c>
      <c r="L1655" s="1" t="str">
        <f>VLOOKUP(D1655,'Fund Information'!A:F,6,FALSE)</f>
        <v>Accounts for moneys received from fees imposed on certain drug offense convictions. Funds are used to implement and operate the offender substance abuse screening and assessment program.</v>
      </c>
      <c r="M1655" s="6" t="str">
        <f t="shared" si="277"/>
        <v>N/A</v>
      </c>
      <c r="N1655" s="6" t="s">
        <v>2886</v>
      </c>
      <c r="O1655" s="6" t="str">
        <f t="shared" si="278"/>
        <v>N/A</v>
      </c>
      <c r="P1655" s="5" t="s">
        <v>2886</v>
      </c>
      <c r="Q1655" s="6" t="str">
        <f t="shared" si="279"/>
        <v>N/A</v>
      </c>
      <c r="R1655" s="7" t="str">
        <f t="shared" si="280"/>
        <v>No</v>
      </c>
      <c r="S1655" s="5" t="str">
        <f t="shared" si="281"/>
        <v>Answer Required</v>
      </c>
      <c r="T1655" s="6" t="str">
        <f t="shared" si="282"/>
        <v>N/A</v>
      </c>
      <c r="U1655" s="7" t="str">
        <f t="shared" si="283"/>
        <v>Yes</v>
      </c>
      <c r="V1655" s="5" t="str">
        <f t="shared" si="284"/>
        <v>Answer Required</v>
      </c>
      <c r="W1655" s="6" t="str">
        <f t="shared" si="285"/>
        <v>N/A</v>
      </c>
      <c r="X1655" s="5" t="s">
        <v>2886</v>
      </c>
    </row>
    <row r="1656" spans="1:24" x14ac:dyDescent="0.25">
      <c r="A1656" s="77">
        <f>VLOOKUP(C1656,'BU and Control BU Listing'!A:E,5,FALSE)</f>
        <v>70100</v>
      </c>
      <c r="B1656" s="80" t="s">
        <v>4945</v>
      </c>
      <c r="C1656" s="22" t="str">
        <f t="shared" si="275"/>
        <v>76700</v>
      </c>
      <c r="D1656" s="22" t="str">
        <f t="shared" si="276"/>
        <v>10000</v>
      </c>
      <c r="E1656" s="21" t="str">
        <f>VLOOKUP(B1656,'Table A as of March 2024'!A:G,7,FALSE)</f>
        <v>Div of Community Corrections</v>
      </c>
      <c r="F1656" s="21" t="str">
        <f>VLOOKUP(B1656,'Table A as of March 2024'!A:H,8,FALSE)</f>
        <v>Federal Trust</v>
      </c>
      <c r="G1656" s="11" t="str">
        <f>VLOOKUP(B1656,'Table A as of March 2024'!A:I,9,FALSE)</f>
        <v>120</v>
      </c>
      <c r="H1656" t="str">
        <f>VLOOKUP(B1656,'Table A as of March 2024'!A:L,12,FALSE)</f>
        <v>No</v>
      </c>
      <c r="I1656" s="9" t="str">
        <f>VLOOKUP(B1656,'Table A as of March 2024'!A:M,13,FALSE)</f>
        <v>R</v>
      </c>
      <c r="J1656" t="str">
        <f>VLOOKUP(B1656,'Table A as of March 2024'!A:O,15,FALSE)</f>
        <v>R</v>
      </c>
      <c r="K1656" t="str">
        <f>VLOOKUP(G1656,'ACFR Class Vlookup'!A:B,2,FALSE)</f>
        <v>Governmental</v>
      </c>
      <c r="L1656" s="1" t="str">
        <f>VLOOKUP(D1656,'Fund Information'!A:F,6,FALSE)</f>
        <v>This fund accounts for Federal funds.</v>
      </c>
      <c r="M1656" s="6" t="str">
        <f t="shared" si="277"/>
        <v>N/A</v>
      </c>
      <c r="N1656" s="6" t="s">
        <v>2886</v>
      </c>
      <c r="O1656" s="6" t="str">
        <f t="shared" si="278"/>
        <v>N/A</v>
      </c>
      <c r="P1656" s="5" t="s">
        <v>2886</v>
      </c>
      <c r="Q1656" s="6" t="str">
        <f t="shared" si="279"/>
        <v>N/A</v>
      </c>
      <c r="R1656" s="7" t="str">
        <f t="shared" si="280"/>
        <v>Yes</v>
      </c>
      <c r="S1656" s="5" t="str">
        <f t="shared" si="281"/>
        <v>Answer Required</v>
      </c>
      <c r="T1656" s="6" t="str">
        <f t="shared" si="282"/>
        <v>N/A</v>
      </c>
      <c r="U1656" s="7" t="str">
        <f t="shared" si="283"/>
        <v>No</v>
      </c>
      <c r="V1656" s="5" t="str">
        <f t="shared" si="284"/>
        <v>Answer Required</v>
      </c>
      <c r="W1656" s="6" t="str">
        <f t="shared" si="285"/>
        <v>N/A</v>
      </c>
      <c r="X1656" s="5" t="s">
        <v>2886</v>
      </c>
    </row>
    <row r="1657" spans="1:24" x14ac:dyDescent="0.25">
      <c r="A1657" s="77">
        <f>VLOOKUP(C1657,'BU and Control BU Listing'!A:E,5,FALSE)</f>
        <v>70100</v>
      </c>
      <c r="B1657" s="80" t="s">
        <v>4947</v>
      </c>
      <c r="C1657" s="22" t="str">
        <f t="shared" si="275"/>
        <v>76800</v>
      </c>
      <c r="D1657" s="22" t="str">
        <f t="shared" si="276"/>
        <v>01000</v>
      </c>
      <c r="E1657" s="21" t="str">
        <f>VLOOKUP(B1657,'Table A as of March 2024'!A:G,7,FALSE)</f>
        <v>Keen Mountain Correctional Ctr</v>
      </c>
      <c r="F1657" s="21" t="str">
        <f>VLOOKUP(B1657,'Table A as of March 2024'!A:H,8,FALSE)</f>
        <v>General Fund</v>
      </c>
      <c r="G1657" s="11" t="str">
        <f>VLOOKUP(B1657,'Table A as of March 2024'!A:I,9,FALSE)</f>
        <v>100</v>
      </c>
      <c r="H1657" t="str">
        <f>VLOOKUP(B1657,'Table A as of March 2024'!A:L,12,FALSE)</f>
        <v>No</v>
      </c>
      <c r="I1657" s="9" t="str">
        <f>VLOOKUP(B1657,'Table A as of March 2024'!A:M,13,FALSE)</f>
        <v>G</v>
      </c>
      <c r="J1657" t="str">
        <f>VLOOKUP(B1657,'Table A as of March 2024'!A:O,15,FALSE)</f>
        <v>U</v>
      </c>
      <c r="K1657" t="str">
        <f>VLOOKUP(G1657,'ACFR Class Vlookup'!A:B,2,FALSE)</f>
        <v>Governmental</v>
      </c>
      <c r="L1657" s="1" t="str">
        <f>VLOOKUP(D1657,'Fund Information'!A:F,6,FALSE)</f>
        <v>General Fund</v>
      </c>
      <c r="M1657" s="6" t="str">
        <f t="shared" si="277"/>
        <v>N/A</v>
      </c>
      <c r="N1657" s="6" t="s">
        <v>2886</v>
      </c>
      <c r="O1657" s="6" t="str">
        <f t="shared" si="278"/>
        <v>N/A</v>
      </c>
      <c r="P1657" s="5" t="s">
        <v>2886</v>
      </c>
      <c r="Q1657" s="6" t="str">
        <f t="shared" si="279"/>
        <v>N/A</v>
      </c>
      <c r="R1657" s="7" t="str">
        <f t="shared" si="280"/>
        <v>No</v>
      </c>
      <c r="S1657" s="5" t="str">
        <f t="shared" si="281"/>
        <v>Answer Required</v>
      </c>
      <c r="T1657" s="6" t="str">
        <f t="shared" si="282"/>
        <v>N/A</v>
      </c>
      <c r="U1657" s="7" t="str">
        <f t="shared" si="283"/>
        <v>No</v>
      </c>
      <c r="V1657" s="5" t="str">
        <f t="shared" si="284"/>
        <v>Answer Required</v>
      </c>
      <c r="W1657" s="6" t="str">
        <f t="shared" si="285"/>
        <v>N/A</v>
      </c>
      <c r="X1657" s="5" t="s">
        <v>2886</v>
      </c>
    </row>
    <row r="1658" spans="1:24" ht="30" x14ac:dyDescent="0.25">
      <c r="A1658" s="77">
        <f>VLOOKUP(C1658,'BU and Control BU Listing'!A:E,5,FALSE)</f>
        <v>70100</v>
      </c>
      <c r="B1658" s="80" t="s">
        <v>4948</v>
      </c>
      <c r="C1658" s="22" t="str">
        <f t="shared" si="275"/>
        <v>76800</v>
      </c>
      <c r="D1658" s="22" t="str">
        <f t="shared" si="276"/>
        <v>02710</v>
      </c>
      <c r="E1658" s="21" t="str">
        <f>VLOOKUP(B1658,'Table A as of March 2024'!A:G,7,FALSE)</f>
        <v>Keen Mountain Correctional Ctr</v>
      </c>
      <c r="F1658" s="21" t="str">
        <f>VLOOKUP(B1658,'Table A as of March 2024'!A:H,8,FALSE)</f>
        <v>Central Garage Pool Vehicles</v>
      </c>
      <c r="G1658" s="11" t="str">
        <f>VLOOKUP(B1658,'Table A as of March 2024'!A:I,9,FALSE)</f>
        <v>100</v>
      </c>
      <c r="H1658" t="str">
        <f>VLOOKUP(B1658,'Table A as of March 2024'!A:L,12,FALSE)</f>
        <v>No</v>
      </c>
      <c r="I1658" s="9" t="str">
        <f>VLOOKUP(B1658,'Table A as of March 2024'!A:M,13,FALSE)</f>
        <v>U</v>
      </c>
      <c r="J1658" t="str">
        <f>VLOOKUP(B1658,'Table A as of March 2024'!A:O,15,FALSE)</f>
        <v>A</v>
      </c>
      <c r="K1658" t="str">
        <f>VLOOKUP(G1658,'ACFR Class Vlookup'!A:B,2,FALSE)</f>
        <v>Governmental</v>
      </c>
      <c r="L1658" s="1" t="str">
        <f>VLOOKUP(D1658,'Fund Information'!A:F,6,FALSE)</f>
        <v>State Central Garage Pool Vehicles - Accounts for fees paid for use of state vehicles.</v>
      </c>
      <c r="M1658" s="6" t="str">
        <f t="shared" si="277"/>
        <v>N/A</v>
      </c>
      <c r="N1658" s="6" t="s">
        <v>2886</v>
      </c>
      <c r="O1658" s="6" t="str">
        <f t="shared" si="278"/>
        <v>N/A</v>
      </c>
      <c r="P1658" s="5" t="s">
        <v>2886</v>
      </c>
      <c r="Q1658" s="6" t="str">
        <f t="shared" si="279"/>
        <v>N/A</v>
      </c>
      <c r="R1658" s="7" t="str">
        <f t="shared" si="280"/>
        <v>No</v>
      </c>
      <c r="S1658" s="5" t="str">
        <f t="shared" si="281"/>
        <v>Answer Required</v>
      </c>
      <c r="T1658" s="6" t="str">
        <f t="shared" si="282"/>
        <v>N/A</v>
      </c>
      <c r="U1658" s="7" t="str">
        <f t="shared" si="283"/>
        <v>No</v>
      </c>
      <c r="V1658" s="5" t="str">
        <f t="shared" si="284"/>
        <v>Answer Required</v>
      </c>
      <c r="W1658" s="6" t="str">
        <f t="shared" si="285"/>
        <v>N/A</v>
      </c>
      <c r="X1658" s="5" t="s">
        <v>2886</v>
      </c>
    </row>
    <row r="1659" spans="1:24" x14ac:dyDescent="0.25">
      <c r="A1659" s="77">
        <f>VLOOKUP(C1659,'BU and Control BU Listing'!A:E,5,FALSE)</f>
        <v>70100</v>
      </c>
      <c r="B1659" s="80" t="s">
        <v>4949</v>
      </c>
      <c r="C1659" s="22" t="str">
        <f t="shared" si="275"/>
        <v>76800</v>
      </c>
      <c r="D1659" s="22" t="str">
        <f t="shared" si="276"/>
        <v>02840</v>
      </c>
      <c r="E1659" s="21" t="str">
        <f>VLOOKUP(B1659,'Table A as of March 2024'!A:G,7,FALSE)</f>
        <v>Keen Mountain Correctional Ctr</v>
      </c>
      <c r="F1659" s="21" t="str">
        <f>VLOOKUP(B1659,'Table A as of March 2024'!A:H,8,FALSE)</f>
        <v>Recycl Mtrl Sales-Gen/NonHE</v>
      </c>
      <c r="G1659" s="11" t="str">
        <f>VLOOKUP(B1659,'Table A as of March 2024'!A:I,9,FALSE)</f>
        <v>100</v>
      </c>
      <c r="H1659" t="str">
        <f>VLOOKUP(B1659,'Table A as of March 2024'!A:L,12,FALSE)</f>
        <v>No</v>
      </c>
      <c r="I1659" s="9" t="str">
        <f>VLOOKUP(B1659,'Table A as of March 2024'!A:M,13,FALSE)</f>
        <v>U</v>
      </c>
      <c r="J1659" t="str">
        <f>VLOOKUP(B1659,'Table A as of March 2024'!A:O,15,FALSE)</f>
        <v>A</v>
      </c>
      <c r="K1659" t="str">
        <f>VLOOKUP(G1659,'ACFR Class Vlookup'!A:B,2,FALSE)</f>
        <v>Governmental</v>
      </c>
      <c r="L1659" s="1" t="str">
        <f>VLOOKUP(D1659,'Fund Information'!A:F,6,FALSE)</f>
        <v>Accounts for recyclable material sales.</v>
      </c>
      <c r="M1659" s="6" t="str">
        <f t="shared" si="277"/>
        <v>N/A</v>
      </c>
      <c r="N1659" s="6" t="s">
        <v>2886</v>
      </c>
      <c r="O1659" s="6" t="str">
        <f t="shared" si="278"/>
        <v>N/A</v>
      </c>
      <c r="P1659" s="5" t="s">
        <v>2886</v>
      </c>
      <c r="Q1659" s="6" t="str">
        <f t="shared" si="279"/>
        <v>N/A</v>
      </c>
      <c r="R1659" s="7" t="str">
        <f t="shared" si="280"/>
        <v>No</v>
      </c>
      <c r="S1659" s="5" t="str">
        <f t="shared" si="281"/>
        <v>Answer Required</v>
      </c>
      <c r="T1659" s="6" t="str">
        <f t="shared" si="282"/>
        <v>N/A</v>
      </c>
      <c r="U1659" s="7" t="str">
        <f t="shared" si="283"/>
        <v>No</v>
      </c>
      <c r="V1659" s="5" t="str">
        <f t="shared" si="284"/>
        <v>Answer Required</v>
      </c>
      <c r="W1659" s="6" t="str">
        <f t="shared" si="285"/>
        <v>N/A</v>
      </c>
      <c r="X1659" s="5" t="s">
        <v>2886</v>
      </c>
    </row>
    <row r="1660" spans="1:24" ht="30" x14ac:dyDescent="0.25">
      <c r="A1660" s="77">
        <f>VLOOKUP(C1660,'BU and Control BU Listing'!A:E,5,FALSE)</f>
        <v>70100</v>
      </c>
      <c r="B1660" s="80" t="s">
        <v>4950</v>
      </c>
      <c r="C1660" s="22" t="str">
        <f t="shared" si="275"/>
        <v>76800</v>
      </c>
      <c r="D1660" s="22" t="str">
        <f t="shared" si="276"/>
        <v>02870</v>
      </c>
      <c r="E1660" s="21" t="str">
        <f>VLOOKUP(B1660,'Table A as of March 2024'!A:G,7,FALSE)</f>
        <v>Keen Mountain Correctional Ctr</v>
      </c>
      <c r="F1660" s="21" t="str">
        <f>VLOOKUP(B1660,'Table A as of March 2024'!A:H,8,FALSE)</f>
        <v>Surp Suppy/Equip Sale-GF-NonHE</v>
      </c>
      <c r="G1660" s="11" t="str">
        <f>VLOOKUP(B1660,'Table A as of March 2024'!A:I,9,FALSE)</f>
        <v>100</v>
      </c>
      <c r="H1660" t="str">
        <f>VLOOKUP(B1660,'Table A as of March 2024'!A:L,12,FALSE)</f>
        <v>No</v>
      </c>
      <c r="I1660" s="9" t="str">
        <f>VLOOKUP(B1660,'Table A as of March 2024'!A:M,13,FALSE)</f>
        <v>U</v>
      </c>
      <c r="J1660" t="str">
        <f>VLOOKUP(B1660,'Table A as of March 2024'!A:O,15,FALSE)</f>
        <v>A</v>
      </c>
      <c r="K1660" t="str">
        <f>VLOOKUP(G1660,'ACFR Class Vlookup'!A:B,2,FALSE)</f>
        <v>Governmental</v>
      </c>
      <c r="L1660" s="1" t="str">
        <f>VLOOKUP(D1660,'Fund Information'!A:F,6,FALSE)</f>
        <v>Accounts for sale of surplus supplies and equipment purchased with General Funds for Non Higher Ed agencies.</v>
      </c>
      <c r="M1660" s="6" t="str">
        <f t="shared" si="277"/>
        <v>N/A</v>
      </c>
      <c r="N1660" s="6" t="s">
        <v>2886</v>
      </c>
      <c r="O1660" s="6" t="str">
        <f t="shared" si="278"/>
        <v>N/A</v>
      </c>
      <c r="P1660" s="5" t="s">
        <v>2886</v>
      </c>
      <c r="Q1660" s="6" t="str">
        <f t="shared" si="279"/>
        <v>N/A</v>
      </c>
      <c r="R1660" s="7" t="str">
        <f t="shared" si="280"/>
        <v>No</v>
      </c>
      <c r="S1660" s="5" t="str">
        <f t="shared" si="281"/>
        <v>Answer Required</v>
      </c>
      <c r="T1660" s="6" t="str">
        <f t="shared" si="282"/>
        <v>N/A</v>
      </c>
      <c r="U1660" s="7" t="str">
        <f t="shared" si="283"/>
        <v>No</v>
      </c>
      <c r="V1660" s="5" t="str">
        <f t="shared" si="284"/>
        <v>Answer Required</v>
      </c>
      <c r="W1660" s="6" t="str">
        <f t="shared" si="285"/>
        <v>N/A</v>
      </c>
      <c r="X1660" s="5" t="s">
        <v>2886</v>
      </c>
    </row>
    <row r="1661" spans="1:24" ht="30" x14ac:dyDescent="0.25">
      <c r="A1661" s="77">
        <f>VLOOKUP(C1661,'BU and Control BU Listing'!A:E,5,FALSE)</f>
        <v>70100</v>
      </c>
      <c r="B1661" s="80" t="s">
        <v>4951</v>
      </c>
      <c r="C1661" s="22" t="str">
        <f t="shared" si="275"/>
        <v>76800</v>
      </c>
      <c r="D1661" s="22" t="str">
        <f t="shared" si="276"/>
        <v>02900</v>
      </c>
      <c r="E1661" s="21" t="str">
        <f>VLOOKUP(B1661,'Table A as of March 2024'!A:G,7,FALSE)</f>
        <v>Keen Mountain Correctional Ctr</v>
      </c>
      <c r="F1661" s="21" t="str">
        <f>VLOOKUP(B1661,'Table A as of March 2024'!A:H,8,FALSE)</f>
        <v>Insurance Recovery</v>
      </c>
      <c r="G1661" s="11" t="str">
        <f>VLOOKUP(B1661,'Table A as of March 2024'!A:I,9,FALSE)</f>
        <v>105</v>
      </c>
      <c r="H1661" t="str">
        <f>VLOOKUP(B1661,'Table A as of March 2024'!A:L,12,FALSE)</f>
        <v>No</v>
      </c>
      <c r="I1661" s="9" t="str">
        <f>VLOOKUP(B1661,'Table A as of March 2024'!A:M,13,FALSE)</f>
        <v>U</v>
      </c>
      <c r="J1661" t="str">
        <f>VLOOKUP(B1661,'Table A as of March 2024'!A:O,15,FALSE)</f>
        <v>C</v>
      </c>
      <c r="K1661" t="str">
        <f>VLOOKUP(G1661,'ACFR Class Vlookup'!A:B,2,FALSE)</f>
        <v>Governmental</v>
      </c>
      <c r="L1661" s="1" t="str">
        <f>VLOOKUP(D1661,'Fund Information'!A:F,6,FALSE)</f>
        <v>Accounts for insurance proceeds received when an insured item is damaged.</v>
      </c>
      <c r="M1661" s="6" t="str">
        <f t="shared" si="277"/>
        <v>N/A</v>
      </c>
      <c r="N1661" s="6" t="s">
        <v>2886</v>
      </c>
      <c r="O1661" s="6" t="str">
        <f t="shared" si="278"/>
        <v>N/A</v>
      </c>
      <c r="P1661" s="5" t="s">
        <v>2886</v>
      </c>
      <c r="Q1661" s="6" t="str">
        <f t="shared" si="279"/>
        <v>N/A</v>
      </c>
      <c r="R1661" s="7" t="str">
        <f t="shared" si="280"/>
        <v>No</v>
      </c>
      <c r="S1661" s="5" t="str">
        <f t="shared" si="281"/>
        <v>Answer Required</v>
      </c>
      <c r="T1661" s="6" t="str">
        <f t="shared" si="282"/>
        <v>N/A</v>
      </c>
      <c r="U1661" s="7" t="str">
        <f t="shared" si="283"/>
        <v>Yes</v>
      </c>
      <c r="V1661" s="5" t="str">
        <f t="shared" si="284"/>
        <v>Answer Required</v>
      </c>
      <c r="W1661" s="6" t="str">
        <f t="shared" si="285"/>
        <v>N/A</v>
      </c>
      <c r="X1661" s="5" t="s">
        <v>2886</v>
      </c>
    </row>
    <row r="1662" spans="1:24" x14ac:dyDescent="0.25">
      <c r="A1662" s="77">
        <f>VLOOKUP(C1662,'BU and Control BU Listing'!A:E,5,FALSE)</f>
        <v>70100</v>
      </c>
      <c r="B1662" s="80" t="s">
        <v>4953</v>
      </c>
      <c r="C1662" s="22" t="str">
        <f t="shared" si="275"/>
        <v>76900</v>
      </c>
      <c r="D1662" s="22" t="str">
        <f t="shared" si="276"/>
        <v>01000</v>
      </c>
      <c r="E1662" s="21" t="str">
        <f>VLOOKUP(B1662,'Table A as of March 2024'!A:G,7,FALSE)</f>
        <v>Greensville Correctional Ctr</v>
      </c>
      <c r="F1662" s="21" t="str">
        <f>VLOOKUP(B1662,'Table A as of March 2024'!A:H,8,FALSE)</f>
        <v>General Fund</v>
      </c>
      <c r="G1662" s="11" t="str">
        <f>VLOOKUP(B1662,'Table A as of March 2024'!A:I,9,FALSE)</f>
        <v>100</v>
      </c>
      <c r="H1662" t="str">
        <f>VLOOKUP(B1662,'Table A as of March 2024'!A:L,12,FALSE)</f>
        <v>No</v>
      </c>
      <c r="I1662" s="9" t="str">
        <f>VLOOKUP(B1662,'Table A as of March 2024'!A:M,13,FALSE)</f>
        <v>G</v>
      </c>
      <c r="J1662" t="str">
        <f>VLOOKUP(B1662,'Table A as of March 2024'!A:O,15,FALSE)</f>
        <v>U</v>
      </c>
      <c r="K1662" t="str">
        <f>VLOOKUP(G1662,'ACFR Class Vlookup'!A:B,2,FALSE)</f>
        <v>Governmental</v>
      </c>
      <c r="L1662" s="1" t="str">
        <f>VLOOKUP(D1662,'Fund Information'!A:F,6,FALSE)</f>
        <v>General Fund</v>
      </c>
      <c r="M1662" s="6" t="str">
        <f t="shared" si="277"/>
        <v>N/A</v>
      </c>
      <c r="N1662" s="6" t="s">
        <v>2886</v>
      </c>
      <c r="O1662" s="6" t="str">
        <f t="shared" si="278"/>
        <v>N/A</v>
      </c>
      <c r="P1662" s="5" t="s">
        <v>2886</v>
      </c>
      <c r="Q1662" s="6" t="str">
        <f t="shared" si="279"/>
        <v>N/A</v>
      </c>
      <c r="R1662" s="7" t="str">
        <f t="shared" si="280"/>
        <v>No</v>
      </c>
      <c r="S1662" s="5" t="str">
        <f t="shared" si="281"/>
        <v>Answer Required</v>
      </c>
      <c r="T1662" s="6" t="str">
        <f t="shared" si="282"/>
        <v>N/A</v>
      </c>
      <c r="U1662" s="7" t="str">
        <f t="shared" si="283"/>
        <v>No</v>
      </c>
      <c r="V1662" s="5" t="str">
        <f t="shared" si="284"/>
        <v>Answer Required</v>
      </c>
      <c r="W1662" s="6" t="str">
        <f t="shared" si="285"/>
        <v>N/A</v>
      </c>
      <c r="X1662" s="5" t="s">
        <v>2886</v>
      </c>
    </row>
    <row r="1663" spans="1:24" ht="60" x14ac:dyDescent="0.25">
      <c r="A1663" s="77">
        <f>VLOOKUP(C1663,'BU and Control BU Listing'!A:E,5,FALSE)</f>
        <v>70100</v>
      </c>
      <c r="B1663" s="80" t="s">
        <v>4954</v>
      </c>
      <c r="C1663" s="22" t="str">
        <f t="shared" si="275"/>
        <v>76900</v>
      </c>
      <c r="D1663" s="22" t="str">
        <f t="shared" si="276"/>
        <v>02460</v>
      </c>
      <c r="E1663" s="21" t="str">
        <f>VLOOKUP(B1663,'Table A as of March 2024'!A:G,7,FALSE)</f>
        <v>Greensville Correctional Ctr</v>
      </c>
      <c r="F1663" s="21" t="str">
        <f>VLOOKUP(B1663,'Table A as of March 2024'!A:H,8,FALSE)</f>
        <v>Disaster Recovery Fund</v>
      </c>
      <c r="G1663" s="11" t="str">
        <f>VLOOKUP(B1663,'Table A as of March 2024'!A:I,9,FALSE)</f>
        <v>100</v>
      </c>
      <c r="H1663" t="str">
        <f>VLOOKUP(B1663,'Table A as of March 2024'!A:L,12,FALSE)</f>
        <v>No</v>
      </c>
      <c r="I1663" s="9" t="str">
        <f>VLOOKUP(B1663,'Table A as of March 2024'!A:M,13,FALSE)</f>
        <v>U</v>
      </c>
      <c r="J1663" t="str">
        <f>VLOOKUP(B1663,'Table A as of March 2024'!A:O,15,FALSE)</f>
        <v>A</v>
      </c>
      <c r="K1663" t="str">
        <f>VLOOKUP(G1663,'ACFR Class Vlookup'!A:B,2,FALSE)</f>
        <v>Governmental</v>
      </c>
      <c r="L1663" s="1" t="str">
        <f>VLOOKUP(D1663,'Fund Information'!A:F,6,FALSE)</f>
        <v>Per COV § 44-146.18.1, this fund accounts for General Fund Sum Sufficient Appropriations.  Funds are used when the Governor declares a "state of emergency"; can be used for anything related to the state of emergency.</v>
      </c>
      <c r="M1663" s="6" t="str">
        <f t="shared" si="277"/>
        <v>N/A</v>
      </c>
      <c r="N1663" s="6" t="s">
        <v>2886</v>
      </c>
      <c r="O1663" s="6" t="str">
        <f t="shared" si="278"/>
        <v>N/A</v>
      </c>
      <c r="P1663" s="5" t="s">
        <v>2886</v>
      </c>
      <c r="Q1663" s="6" t="str">
        <f t="shared" si="279"/>
        <v>N/A</v>
      </c>
      <c r="R1663" s="7" t="str">
        <f t="shared" si="280"/>
        <v>No</v>
      </c>
      <c r="S1663" s="5" t="str">
        <f t="shared" si="281"/>
        <v>Answer Required</v>
      </c>
      <c r="T1663" s="6" t="str">
        <f t="shared" si="282"/>
        <v>N/A</v>
      </c>
      <c r="U1663" s="7" t="str">
        <f t="shared" si="283"/>
        <v>No</v>
      </c>
      <c r="V1663" s="5" t="str">
        <f t="shared" si="284"/>
        <v>Answer Required</v>
      </c>
      <c r="W1663" s="6" t="str">
        <f t="shared" si="285"/>
        <v>N/A</v>
      </c>
      <c r="X1663" s="5" t="s">
        <v>2886</v>
      </c>
    </row>
    <row r="1664" spans="1:24" ht="30" x14ac:dyDescent="0.25">
      <c r="A1664" s="77">
        <f>VLOOKUP(C1664,'BU and Control BU Listing'!A:E,5,FALSE)</f>
        <v>70100</v>
      </c>
      <c r="B1664" s="80" t="s">
        <v>4955</v>
      </c>
      <c r="C1664" s="22" t="str">
        <f t="shared" si="275"/>
        <v>76900</v>
      </c>
      <c r="D1664" s="22" t="str">
        <f t="shared" si="276"/>
        <v>02710</v>
      </c>
      <c r="E1664" s="21" t="str">
        <f>VLOOKUP(B1664,'Table A as of March 2024'!A:G,7,FALSE)</f>
        <v>Greensville Correctional Ctr</v>
      </c>
      <c r="F1664" s="21" t="str">
        <f>VLOOKUP(B1664,'Table A as of March 2024'!A:H,8,FALSE)</f>
        <v>Central Garage Pool Vehicles</v>
      </c>
      <c r="G1664" s="11" t="str">
        <f>VLOOKUP(B1664,'Table A as of March 2024'!A:I,9,FALSE)</f>
        <v>100</v>
      </c>
      <c r="H1664" t="str">
        <f>VLOOKUP(B1664,'Table A as of March 2024'!A:L,12,FALSE)</f>
        <v>No</v>
      </c>
      <c r="I1664" s="9" t="str">
        <f>VLOOKUP(B1664,'Table A as of March 2024'!A:M,13,FALSE)</f>
        <v>U</v>
      </c>
      <c r="J1664" t="str">
        <f>VLOOKUP(B1664,'Table A as of March 2024'!A:O,15,FALSE)</f>
        <v>A</v>
      </c>
      <c r="K1664" t="str">
        <f>VLOOKUP(G1664,'ACFR Class Vlookup'!A:B,2,FALSE)</f>
        <v>Governmental</v>
      </c>
      <c r="L1664" s="1" t="str">
        <f>VLOOKUP(D1664,'Fund Information'!A:F,6,FALSE)</f>
        <v>State Central Garage Pool Vehicles - Accounts for fees paid for use of state vehicles.</v>
      </c>
      <c r="M1664" s="6" t="str">
        <f t="shared" si="277"/>
        <v>N/A</v>
      </c>
      <c r="N1664" s="6" t="s">
        <v>2886</v>
      </c>
      <c r="O1664" s="6" t="str">
        <f t="shared" si="278"/>
        <v>N/A</v>
      </c>
      <c r="P1664" s="5" t="s">
        <v>2886</v>
      </c>
      <c r="Q1664" s="6" t="str">
        <f t="shared" si="279"/>
        <v>N/A</v>
      </c>
      <c r="R1664" s="7" t="str">
        <f t="shared" si="280"/>
        <v>No</v>
      </c>
      <c r="S1664" s="5" t="str">
        <f t="shared" si="281"/>
        <v>Answer Required</v>
      </c>
      <c r="T1664" s="6" t="str">
        <f t="shared" si="282"/>
        <v>N/A</v>
      </c>
      <c r="U1664" s="7" t="str">
        <f t="shared" si="283"/>
        <v>No</v>
      </c>
      <c r="V1664" s="5" t="str">
        <f t="shared" si="284"/>
        <v>Answer Required</v>
      </c>
      <c r="W1664" s="6" t="str">
        <f t="shared" si="285"/>
        <v>N/A</v>
      </c>
      <c r="X1664" s="5" t="s">
        <v>2886</v>
      </c>
    </row>
    <row r="1665" spans="1:24" x14ac:dyDescent="0.25">
      <c r="A1665" s="77">
        <f>VLOOKUP(C1665,'BU and Control BU Listing'!A:E,5,FALSE)</f>
        <v>70100</v>
      </c>
      <c r="B1665" s="80" t="s">
        <v>4956</v>
      </c>
      <c r="C1665" s="22" t="str">
        <f t="shared" si="275"/>
        <v>76900</v>
      </c>
      <c r="D1665" s="22" t="str">
        <f t="shared" si="276"/>
        <v>02840</v>
      </c>
      <c r="E1665" s="21" t="str">
        <f>VLOOKUP(B1665,'Table A as of March 2024'!A:G,7,FALSE)</f>
        <v>Greensville Correctional Ctr</v>
      </c>
      <c r="F1665" s="21" t="str">
        <f>VLOOKUP(B1665,'Table A as of March 2024'!A:H,8,FALSE)</f>
        <v>Recycl Mtrl Sales-Gen/NonHE</v>
      </c>
      <c r="G1665" s="11" t="str">
        <f>VLOOKUP(B1665,'Table A as of March 2024'!A:I,9,FALSE)</f>
        <v>100</v>
      </c>
      <c r="H1665" t="str">
        <f>VLOOKUP(B1665,'Table A as of March 2024'!A:L,12,FALSE)</f>
        <v>No</v>
      </c>
      <c r="I1665" s="9" t="str">
        <f>VLOOKUP(B1665,'Table A as of March 2024'!A:M,13,FALSE)</f>
        <v>U</v>
      </c>
      <c r="J1665" t="str">
        <f>VLOOKUP(B1665,'Table A as of March 2024'!A:O,15,FALSE)</f>
        <v>A</v>
      </c>
      <c r="K1665" t="str">
        <f>VLOOKUP(G1665,'ACFR Class Vlookup'!A:B,2,FALSE)</f>
        <v>Governmental</v>
      </c>
      <c r="L1665" s="1" t="str">
        <f>VLOOKUP(D1665,'Fund Information'!A:F,6,FALSE)</f>
        <v>Accounts for recyclable material sales.</v>
      </c>
      <c r="M1665" s="6" t="str">
        <f t="shared" si="277"/>
        <v>N/A</v>
      </c>
      <c r="N1665" s="6" t="s">
        <v>2886</v>
      </c>
      <c r="O1665" s="6" t="str">
        <f t="shared" si="278"/>
        <v>N/A</v>
      </c>
      <c r="P1665" s="5" t="s">
        <v>2886</v>
      </c>
      <c r="Q1665" s="6" t="str">
        <f t="shared" si="279"/>
        <v>N/A</v>
      </c>
      <c r="R1665" s="7" t="str">
        <f t="shared" si="280"/>
        <v>No</v>
      </c>
      <c r="S1665" s="5" t="str">
        <f t="shared" si="281"/>
        <v>Answer Required</v>
      </c>
      <c r="T1665" s="6" t="str">
        <f t="shared" si="282"/>
        <v>N/A</v>
      </c>
      <c r="U1665" s="7" t="str">
        <f t="shared" si="283"/>
        <v>No</v>
      </c>
      <c r="V1665" s="5" t="str">
        <f t="shared" si="284"/>
        <v>Answer Required</v>
      </c>
      <c r="W1665" s="6" t="str">
        <f t="shared" si="285"/>
        <v>N/A</v>
      </c>
      <c r="X1665" s="5" t="s">
        <v>2886</v>
      </c>
    </row>
    <row r="1666" spans="1:24" ht="30" x14ac:dyDescent="0.25">
      <c r="A1666" s="77">
        <f>VLOOKUP(C1666,'BU and Control BU Listing'!A:E,5,FALSE)</f>
        <v>70100</v>
      </c>
      <c r="B1666" s="80" t="s">
        <v>4957</v>
      </c>
      <c r="C1666" s="22" t="str">
        <f t="shared" si="275"/>
        <v>76900</v>
      </c>
      <c r="D1666" s="22" t="str">
        <f t="shared" si="276"/>
        <v>02870</v>
      </c>
      <c r="E1666" s="21" t="str">
        <f>VLOOKUP(B1666,'Table A as of March 2024'!A:G,7,FALSE)</f>
        <v>Greensville Correctional Ctr</v>
      </c>
      <c r="F1666" s="21" t="str">
        <f>VLOOKUP(B1666,'Table A as of March 2024'!A:H,8,FALSE)</f>
        <v>Surp Suppy/Equip Sale-GF-NonHE</v>
      </c>
      <c r="G1666" s="11" t="str">
        <f>VLOOKUP(B1666,'Table A as of March 2024'!A:I,9,FALSE)</f>
        <v>100</v>
      </c>
      <c r="H1666" t="str">
        <f>VLOOKUP(B1666,'Table A as of March 2024'!A:L,12,FALSE)</f>
        <v>No</v>
      </c>
      <c r="I1666" s="9" t="str">
        <f>VLOOKUP(B1666,'Table A as of March 2024'!A:M,13,FALSE)</f>
        <v>U</v>
      </c>
      <c r="J1666" t="str">
        <f>VLOOKUP(B1666,'Table A as of March 2024'!A:O,15,FALSE)</f>
        <v>A</v>
      </c>
      <c r="K1666" t="str">
        <f>VLOOKUP(G1666,'ACFR Class Vlookup'!A:B,2,FALSE)</f>
        <v>Governmental</v>
      </c>
      <c r="L1666" s="1" t="str">
        <f>VLOOKUP(D1666,'Fund Information'!A:F,6,FALSE)</f>
        <v>Accounts for sale of surplus supplies and equipment purchased with General Funds for Non Higher Ed agencies.</v>
      </c>
      <c r="M1666" s="6" t="str">
        <f t="shared" si="277"/>
        <v>N/A</v>
      </c>
      <c r="N1666" s="6" t="s">
        <v>2886</v>
      </c>
      <c r="O1666" s="6" t="str">
        <f t="shared" si="278"/>
        <v>N/A</v>
      </c>
      <c r="P1666" s="5" t="s">
        <v>2886</v>
      </c>
      <c r="Q1666" s="6" t="str">
        <f t="shared" si="279"/>
        <v>N/A</v>
      </c>
      <c r="R1666" s="7" t="str">
        <f t="shared" si="280"/>
        <v>No</v>
      </c>
      <c r="S1666" s="5" t="str">
        <f t="shared" si="281"/>
        <v>Answer Required</v>
      </c>
      <c r="T1666" s="6" t="str">
        <f t="shared" si="282"/>
        <v>N/A</v>
      </c>
      <c r="U1666" s="7" t="str">
        <f t="shared" si="283"/>
        <v>No</v>
      </c>
      <c r="V1666" s="5" t="str">
        <f t="shared" si="284"/>
        <v>Answer Required</v>
      </c>
      <c r="W1666" s="6" t="str">
        <f t="shared" si="285"/>
        <v>N/A</v>
      </c>
      <c r="X1666" s="5" t="s">
        <v>2886</v>
      </c>
    </row>
    <row r="1667" spans="1:24" ht="30" x14ac:dyDescent="0.25">
      <c r="A1667" s="77">
        <f>VLOOKUP(C1667,'BU and Control BU Listing'!A:E,5,FALSE)</f>
        <v>70100</v>
      </c>
      <c r="B1667" s="80" t="s">
        <v>4958</v>
      </c>
      <c r="C1667" s="22" t="str">
        <f t="shared" ref="C1667:C1730" si="286">LEFT(B1667,5)</f>
        <v>76900</v>
      </c>
      <c r="D1667" s="22" t="str">
        <f t="shared" ref="D1667:D1730" si="287">RIGHT(B1667,5)</f>
        <v>02900</v>
      </c>
      <c r="E1667" s="21" t="str">
        <f>VLOOKUP(B1667,'Table A as of March 2024'!A:G,7,FALSE)</f>
        <v>Greensville Correctional Ctr</v>
      </c>
      <c r="F1667" s="21" t="str">
        <f>VLOOKUP(B1667,'Table A as of March 2024'!A:H,8,FALSE)</f>
        <v>Insurance Recovery</v>
      </c>
      <c r="G1667" s="11" t="str">
        <f>VLOOKUP(B1667,'Table A as of March 2024'!A:I,9,FALSE)</f>
        <v>105</v>
      </c>
      <c r="H1667" t="str">
        <f>VLOOKUP(B1667,'Table A as of March 2024'!A:L,12,FALSE)</f>
        <v>No</v>
      </c>
      <c r="I1667" s="9" t="str">
        <f>VLOOKUP(B1667,'Table A as of March 2024'!A:M,13,FALSE)</f>
        <v>U</v>
      </c>
      <c r="J1667" t="str">
        <f>VLOOKUP(B1667,'Table A as of March 2024'!A:O,15,FALSE)</f>
        <v>C</v>
      </c>
      <c r="K1667" t="str">
        <f>VLOOKUP(G1667,'ACFR Class Vlookup'!A:B,2,FALSE)</f>
        <v>Governmental</v>
      </c>
      <c r="L1667" s="1" t="str">
        <f>VLOOKUP(D1667,'Fund Information'!A:F,6,FALSE)</f>
        <v>Accounts for insurance proceeds received when an insured item is damaged.</v>
      </c>
      <c r="M1667" s="6" t="str">
        <f t="shared" ref="M1667:M1730" si="288">IF(L1667="","Answer Required","N/A")</f>
        <v>N/A</v>
      </c>
      <c r="N1667" s="6" t="s">
        <v>2886</v>
      </c>
      <c r="O1667" s="6" t="str">
        <f t="shared" ref="O1667:O1730" si="289">IF(N1667="No","Answer Required","N/A")</f>
        <v>N/A</v>
      </c>
      <c r="P1667" s="5" t="s">
        <v>2886</v>
      </c>
      <c r="Q1667" s="6" t="str">
        <f t="shared" ref="Q1667:Q1730" si="290">IF(P1667="No","Answer Required","N/A")</f>
        <v>N/A</v>
      </c>
      <c r="R1667" s="7" t="str">
        <f t="shared" ref="R1667:R1730" si="291">IF(J1667="R","Yes","No")</f>
        <v>No</v>
      </c>
      <c r="S1667" s="5" t="str">
        <f t="shared" ref="S1667:S1730" si="292">IF($K1667="Governmental","Answer Required","N/A")</f>
        <v>Answer Required</v>
      </c>
      <c r="T1667" s="6" t="str">
        <f t="shared" ref="T1667:T1730" si="293">IF(AND(S1667="Yes",R1667="Yes"),"Answer Required",IF(AND(S1667="no",R1667="no"),"Answer Required","N/A"))</f>
        <v>N/A</v>
      </c>
      <c r="U1667" s="7" t="str">
        <f t="shared" ref="U1667:U1730" si="294">IF(J1667="C","Yes","No")</f>
        <v>Yes</v>
      </c>
      <c r="V1667" s="5" t="str">
        <f t="shared" ref="V1667:V1730" si="295">IF($K1667="Governmental","Answer Required","N/A")</f>
        <v>Answer Required</v>
      </c>
      <c r="W1667" s="6" t="str">
        <f t="shared" ref="W1667:W1730" si="296">IF(AND(V1667="Yes",U1667="Yes"),"Answer Required",IF(AND(V1667="no",U1667="no"),"Answer Required","N/A"))</f>
        <v>N/A</v>
      </c>
      <c r="X1667" s="5" t="s">
        <v>2886</v>
      </c>
    </row>
    <row r="1668" spans="1:24" x14ac:dyDescent="0.25">
      <c r="A1668" s="77">
        <f>VLOOKUP(C1668,'BU and Control BU Listing'!A:E,5,FALSE)</f>
        <v>70100</v>
      </c>
      <c r="B1668" s="80" t="s">
        <v>4959</v>
      </c>
      <c r="C1668" s="22" t="str">
        <f t="shared" si="286"/>
        <v>76900</v>
      </c>
      <c r="D1668" s="22" t="str">
        <f t="shared" si="287"/>
        <v>10000</v>
      </c>
      <c r="E1668" s="21" t="str">
        <f>VLOOKUP(B1668,'Table A as of March 2024'!A:G,7,FALSE)</f>
        <v>Greensville Correctional Ctr</v>
      </c>
      <c r="F1668" s="21" t="str">
        <f>VLOOKUP(B1668,'Table A as of March 2024'!A:H,8,FALSE)</f>
        <v>Federal Trust</v>
      </c>
      <c r="G1668" s="11" t="str">
        <f>VLOOKUP(B1668,'Table A as of March 2024'!A:I,9,FALSE)</f>
        <v>120</v>
      </c>
      <c r="H1668" t="str">
        <f>VLOOKUP(B1668,'Table A as of March 2024'!A:L,12,FALSE)</f>
        <v>No</v>
      </c>
      <c r="I1668" s="9" t="str">
        <f>VLOOKUP(B1668,'Table A as of March 2024'!A:M,13,FALSE)</f>
        <v>R</v>
      </c>
      <c r="J1668" t="str">
        <f>VLOOKUP(B1668,'Table A as of March 2024'!A:O,15,FALSE)</f>
        <v>R</v>
      </c>
      <c r="K1668" t="str">
        <f>VLOOKUP(G1668,'ACFR Class Vlookup'!A:B,2,FALSE)</f>
        <v>Governmental</v>
      </c>
      <c r="L1668" s="1" t="str">
        <f>VLOOKUP(D1668,'Fund Information'!A:F,6,FALSE)</f>
        <v>This fund accounts for Federal funds.</v>
      </c>
      <c r="M1668" s="6" t="str">
        <f t="shared" si="288"/>
        <v>N/A</v>
      </c>
      <c r="N1668" s="6" t="s">
        <v>2886</v>
      </c>
      <c r="O1668" s="6" t="str">
        <f t="shared" si="289"/>
        <v>N/A</v>
      </c>
      <c r="P1668" s="5" t="s">
        <v>2886</v>
      </c>
      <c r="Q1668" s="6" t="str">
        <f t="shared" si="290"/>
        <v>N/A</v>
      </c>
      <c r="R1668" s="7" t="str">
        <f t="shared" si="291"/>
        <v>Yes</v>
      </c>
      <c r="S1668" s="5" t="str">
        <f t="shared" si="292"/>
        <v>Answer Required</v>
      </c>
      <c r="T1668" s="6" t="str">
        <f t="shared" si="293"/>
        <v>N/A</v>
      </c>
      <c r="U1668" s="7" t="str">
        <f t="shared" si="294"/>
        <v>No</v>
      </c>
      <c r="V1668" s="5" t="str">
        <f t="shared" si="295"/>
        <v>Answer Required</v>
      </c>
      <c r="W1668" s="6" t="str">
        <f t="shared" si="296"/>
        <v>N/A</v>
      </c>
      <c r="X1668" s="5" t="s">
        <v>2886</v>
      </c>
    </row>
    <row r="1669" spans="1:24" x14ac:dyDescent="0.25">
      <c r="A1669" s="77">
        <f>VLOOKUP(C1669,'BU and Control BU Listing'!A:E,5,FALSE)</f>
        <v>70100</v>
      </c>
      <c r="B1669" s="80" t="s">
        <v>4961</v>
      </c>
      <c r="C1669" s="22" t="str">
        <f t="shared" si="286"/>
        <v>77000</v>
      </c>
      <c r="D1669" s="22" t="str">
        <f t="shared" si="287"/>
        <v>01000</v>
      </c>
      <c r="E1669" s="21" t="str">
        <f>VLOOKUP(B1669,'Table A as of March 2024'!A:G,7,FALSE)</f>
        <v>Dillwyn Correctional Center</v>
      </c>
      <c r="F1669" s="21" t="str">
        <f>VLOOKUP(B1669,'Table A as of March 2024'!A:H,8,FALSE)</f>
        <v>General Fund</v>
      </c>
      <c r="G1669" s="11" t="str">
        <f>VLOOKUP(B1669,'Table A as of March 2024'!A:I,9,FALSE)</f>
        <v>100</v>
      </c>
      <c r="H1669" t="str">
        <f>VLOOKUP(B1669,'Table A as of March 2024'!A:L,12,FALSE)</f>
        <v>No</v>
      </c>
      <c r="I1669" s="9" t="str">
        <f>VLOOKUP(B1669,'Table A as of March 2024'!A:M,13,FALSE)</f>
        <v>G</v>
      </c>
      <c r="J1669" t="str">
        <f>VLOOKUP(B1669,'Table A as of March 2024'!A:O,15,FALSE)</f>
        <v>U</v>
      </c>
      <c r="K1669" t="str">
        <f>VLOOKUP(G1669,'ACFR Class Vlookup'!A:B,2,FALSE)</f>
        <v>Governmental</v>
      </c>
      <c r="L1669" s="1" t="str">
        <f>VLOOKUP(D1669,'Fund Information'!A:F,6,FALSE)</f>
        <v>General Fund</v>
      </c>
      <c r="M1669" s="6" t="str">
        <f t="shared" si="288"/>
        <v>N/A</v>
      </c>
      <c r="N1669" s="6" t="s">
        <v>2886</v>
      </c>
      <c r="O1669" s="6" t="str">
        <f t="shared" si="289"/>
        <v>N/A</v>
      </c>
      <c r="P1669" s="5" t="s">
        <v>2886</v>
      </c>
      <c r="Q1669" s="6" t="str">
        <f t="shared" si="290"/>
        <v>N/A</v>
      </c>
      <c r="R1669" s="7" t="str">
        <f t="shared" si="291"/>
        <v>No</v>
      </c>
      <c r="S1669" s="5" t="str">
        <f t="shared" si="292"/>
        <v>Answer Required</v>
      </c>
      <c r="T1669" s="6" t="str">
        <f t="shared" si="293"/>
        <v>N/A</v>
      </c>
      <c r="U1669" s="7" t="str">
        <f t="shared" si="294"/>
        <v>No</v>
      </c>
      <c r="V1669" s="5" t="str">
        <f t="shared" si="295"/>
        <v>Answer Required</v>
      </c>
      <c r="W1669" s="6" t="str">
        <f t="shared" si="296"/>
        <v>N/A</v>
      </c>
      <c r="X1669" s="5" t="s">
        <v>2886</v>
      </c>
    </row>
    <row r="1670" spans="1:24" ht="30" x14ac:dyDescent="0.25">
      <c r="A1670" s="77">
        <f>VLOOKUP(C1670,'BU and Control BU Listing'!A:E,5,FALSE)</f>
        <v>70100</v>
      </c>
      <c r="B1670" s="80" t="s">
        <v>4962</v>
      </c>
      <c r="C1670" s="22" t="str">
        <f t="shared" si="286"/>
        <v>77000</v>
      </c>
      <c r="D1670" s="22" t="str">
        <f t="shared" si="287"/>
        <v>02710</v>
      </c>
      <c r="E1670" s="21" t="str">
        <f>VLOOKUP(B1670,'Table A as of March 2024'!A:G,7,FALSE)</f>
        <v>Dillwyn Correctional Center</v>
      </c>
      <c r="F1670" s="21" t="str">
        <f>VLOOKUP(B1670,'Table A as of March 2024'!A:H,8,FALSE)</f>
        <v>Central Garage Pool Vehicles</v>
      </c>
      <c r="G1670" s="11" t="str">
        <f>VLOOKUP(B1670,'Table A as of March 2024'!A:I,9,FALSE)</f>
        <v>100</v>
      </c>
      <c r="H1670" t="str">
        <f>VLOOKUP(B1670,'Table A as of March 2024'!A:L,12,FALSE)</f>
        <v>No</v>
      </c>
      <c r="I1670" s="9" t="str">
        <f>VLOOKUP(B1670,'Table A as of March 2024'!A:M,13,FALSE)</f>
        <v>U</v>
      </c>
      <c r="J1670" t="str">
        <f>VLOOKUP(B1670,'Table A as of March 2024'!A:O,15,FALSE)</f>
        <v>A</v>
      </c>
      <c r="K1670" t="str">
        <f>VLOOKUP(G1670,'ACFR Class Vlookup'!A:B,2,FALSE)</f>
        <v>Governmental</v>
      </c>
      <c r="L1670" s="1" t="str">
        <f>VLOOKUP(D1670,'Fund Information'!A:F,6,FALSE)</f>
        <v>State Central Garage Pool Vehicles - Accounts for fees paid for use of state vehicles.</v>
      </c>
      <c r="M1670" s="6" t="str">
        <f t="shared" si="288"/>
        <v>N/A</v>
      </c>
      <c r="N1670" s="6" t="s">
        <v>2886</v>
      </c>
      <c r="O1670" s="6" t="str">
        <f t="shared" si="289"/>
        <v>N/A</v>
      </c>
      <c r="P1670" s="5" t="s">
        <v>2886</v>
      </c>
      <c r="Q1670" s="6" t="str">
        <f t="shared" si="290"/>
        <v>N/A</v>
      </c>
      <c r="R1670" s="7" t="str">
        <f t="shared" si="291"/>
        <v>No</v>
      </c>
      <c r="S1670" s="5" t="str">
        <f t="shared" si="292"/>
        <v>Answer Required</v>
      </c>
      <c r="T1670" s="6" t="str">
        <f t="shared" si="293"/>
        <v>N/A</v>
      </c>
      <c r="U1670" s="7" t="str">
        <f t="shared" si="294"/>
        <v>No</v>
      </c>
      <c r="V1670" s="5" t="str">
        <f t="shared" si="295"/>
        <v>Answer Required</v>
      </c>
      <c r="W1670" s="6" t="str">
        <f t="shared" si="296"/>
        <v>N/A</v>
      </c>
      <c r="X1670" s="5" t="s">
        <v>2886</v>
      </c>
    </row>
    <row r="1671" spans="1:24" x14ac:dyDescent="0.25">
      <c r="A1671" s="77">
        <f>VLOOKUP(C1671,'BU and Control BU Listing'!A:E,5,FALSE)</f>
        <v>70100</v>
      </c>
      <c r="B1671" s="80" t="s">
        <v>4963</v>
      </c>
      <c r="C1671" s="22" t="str">
        <f t="shared" si="286"/>
        <v>77000</v>
      </c>
      <c r="D1671" s="22" t="str">
        <f t="shared" si="287"/>
        <v>02840</v>
      </c>
      <c r="E1671" s="21" t="str">
        <f>VLOOKUP(B1671,'Table A as of March 2024'!A:G,7,FALSE)</f>
        <v>Dillwyn Correctional Center</v>
      </c>
      <c r="F1671" s="21" t="str">
        <f>VLOOKUP(B1671,'Table A as of March 2024'!A:H,8,FALSE)</f>
        <v>Recycl Mtrl Sales-Gen/NonHE</v>
      </c>
      <c r="G1671" s="11" t="str">
        <f>VLOOKUP(B1671,'Table A as of March 2024'!A:I,9,FALSE)</f>
        <v>100</v>
      </c>
      <c r="H1671" t="str">
        <f>VLOOKUP(B1671,'Table A as of March 2024'!A:L,12,FALSE)</f>
        <v>No</v>
      </c>
      <c r="I1671" s="9" t="str">
        <f>VLOOKUP(B1671,'Table A as of March 2024'!A:M,13,FALSE)</f>
        <v>U</v>
      </c>
      <c r="J1671" t="str">
        <f>VLOOKUP(B1671,'Table A as of March 2024'!A:O,15,FALSE)</f>
        <v>A</v>
      </c>
      <c r="K1671" t="str">
        <f>VLOOKUP(G1671,'ACFR Class Vlookup'!A:B,2,FALSE)</f>
        <v>Governmental</v>
      </c>
      <c r="L1671" s="1" t="str">
        <f>VLOOKUP(D1671,'Fund Information'!A:F,6,FALSE)</f>
        <v>Accounts for recyclable material sales.</v>
      </c>
      <c r="M1671" s="6" t="str">
        <f t="shared" si="288"/>
        <v>N/A</v>
      </c>
      <c r="N1671" s="6" t="s">
        <v>2886</v>
      </c>
      <c r="O1671" s="6" t="str">
        <f t="shared" si="289"/>
        <v>N/A</v>
      </c>
      <c r="P1671" s="5" t="s">
        <v>2886</v>
      </c>
      <c r="Q1671" s="6" t="str">
        <f t="shared" si="290"/>
        <v>N/A</v>
      </c>
      <c r="R1671" s="7" t="str">
        <f t="shared" si="291"/>
        <v>No</v>
      </c>
      <c r="S1671" s="5" t="str">
        <f t="shared" si="292"/>
        <v>Answer Required</v>
      </c>
      <c r="T1671" s="6" t="str">
        <f t="shared" si="293"/>
        <v>N/A</v>
      </c>
      <c r="U1671" s="7" t="str">
        <f t="shared" si="294"/>
        <v>No</v>
      </c>
      <c r="V1671" s="5" t="str">
        <f t="shared" si="295"/>
        <v>Answer Required</v>
      </c>
      <c r="W1671" s="6" t="str">
        <f t="shared" si="296"/>
        <v>N/A</v>
      </c>
      <c r="X1671" s="5" t="s">
        <v>2886</v>
      </c>
    </row>
    <row r="1672" spans="1:24" x14ac:dyDescent="0.25">
      <c r="A1672" s="77">
        <f>VLOOKUP(C1672,'BU and Control BU Listing'!A:E,5,FALSE)</f>
        <v>70100</v>
      </c>
      <c r="B1672" s="80" t="s">
        <v>4964</v>
      </c>
      <c r="C1672" s="22" t="str">
        <f t="shared" si="286"/>
        <v>77000</v>
      </c>
      <c r="D1672" s="22" t="str">
        <f t="shared" si="287"/>
        <v>02860</v>
      </c>
      <c r="E1672" s="21" t="str">
        <f>VLOOKUP(B1672,'Table A as of March 2024'!A:G,7,FALSE)</f>
        <v>Dillwyn Correctional Center</v>
      </c>
      <c r="F1672" s="21" t="str">
        <f>VLOOKUP(B1672,'Table A as of March 2024'!A:H,8,FALSE)</f>
        <v>Recycl Mtrl Sales-Nongen/NonHE</v>
      </c>
      <c r="G1672" s="11" t="str">
        <f>VLOOKUP(B1672,'Table A as of March 2024'!A:I,9,FALSE)</f>
        <v>100</v>
      </c>
      <c r="H1672" t="str">
        <f>VLOOKUP(B1672,'Table A as of March 2024'!A:L,12,FALSE)</f>
        <v>No</v>
      </c>
      <c r="I1672" s="9" t="str">
        <f>VLOOKUP(B1672,'Table A as of March 2024'!A:M,13,FALSE)</f>
        <v>U</v>
      </c>
      <c r="J1672" t="str">
        <f>VLOOKUP(B1672,'Table A as of March 2024'!A:O,15,FALSE)</f>
        <v>A</v>
      </c>
      <c r="K1672" t="str">
        <f>VLOOKUP(G1672,'ACFR Class Vlookup'!A:B,2,FALSE)</f>
        <v>Governmental</v>
      </c>
      <c r="L1672" s="1" t="str">
        <f>VLOOKUP(D1672,'Fund Information'!A:F,6,FALSE)</f>
        <v>Accounts for recyclable material sales.</v>
      </c>
      <c r="M1672" s="6" t="str">
        <f t="shared" si="288"/>
        <v>N/A</v>
      </c>
      <c r="N1672" s="6" t="s">
        <v>2886</v>
      </c>
      <c r="O1672" s="6" t="str">
        <f t="shared" si="289"/>
        <v>N/A</v>
      </c>
      <c r="P1672" s="5" t="s">
        <v>2886</v>
      </c>
      <c r="Q1672" s="6" t="str">
        <f t="shared" si="290"/>
        <v>N/A</v>
      </c>
      <c r="R1672" s="7" t="str">
        <f t="shared" si="291"/>
        <v>No</v>
      </c>
      <c r="S1672" s="5" t="str">
        <f t="shared" si="292"/>
        <v>Answer Required</v>
      </c>
      <c r="T1672" s="6" t="str">
        <f t="shared" si="293"/>
        <v>N/A</v>
      </c>
      <c r="U1672" s="7" t="str">
        <f t="shared" si="294"/>
        <v>No</v>
      </c>
      <c r="V1672" s="5" t="str">
        <f t="shared" si="295"/>
        <v>Answer Required</v>
      </c>
      <c r="W1672" s="6" t="str">
        <f t="shared" si="296"/>
        <v>N/A</v>
      </c>
      <c r="X1672" s="5" t="s">
        <v>2886</v>
      </c>
    </row>
    <row r="1673" spans="1:24" ht="30" x14ac:dyDescent="0.25">
      <c r="A1673" s="77">
        <f>VLOOKUP(C1673,'BU and Control BU Listing'!A:E,5,FALSE)</f>
        <v>70100</v>
      </c>
      <c r="B1673" s="80" t="s">
        <v>4965</v>
      </c>
      <c r="C1673" s="22" t="str">
        <f t="shared" si="286"/>
        <v>77000</v>
      </c>
      <c r="D1673" s="22" t="str">
        <f t="shared" si="287"/>
        <v>02870</v>
      </c>
      <c r="E1673" s="21" t="str">
        <f>VLOOKUP(B1673,'Table A as of March 2024'!A:G,7,FALSE)</f>
        <v>Dillwyn Correctional Center</v>
      </c>
      <c r="F1673" s="21" t="str">
        <f>VLOOKUP(B1673,'Table A as of March 2024'!A:H,8,FALSE)</f>
        <v>Surp Suppy/Equip Sale-GF-NonHE</v>
      </c>
      <c r="G1673" s="11" t="str">
        <f>VLOOKUP(B1673,'Table A as of March 2024'!A:I,9,FALSE)</f>
        <v>100</v>
      </c>
      <c r="H1673" t="str">
        <f>VLOOKUP(B1673,'Table A as of March 2024'!A:L,12,FALSE)</f>
        <v>No</v>
      </c>
      <c r="I1673" s="9" t="str">
        <f>VLOOKUP(B1673,'Table A as of March 2024'!A:M,13,FALSE)</f>
        <v>U</v>
      </c>
      <c r="J1673" t="str">
        <f>VLOOKUP(B1673,'Table A as of March 2024'!A:O,15,FALSE)</f>
        <v>A</v>
      </c>
      <c r="K1673" t="str">
        <f>VLOOKUP(G1673,'ACFR Class Vlookup'!A:B,2,FALSE)</f>
        <v>Governmental</v>
      </c>
      <c r="L1673" s="1" t="str">
        <f>VLOOKUP(D1673,'Fund Information'!A:F,6,FALSE)</f>
        <v>Accounts for sale of surplus supplies and equipment purchased with General Funds for Non Higher Ed agencies.</v>
      </c>
      <c r="M1673" s="6" t="str">
        <f t="shared" si="288"/>
        <v>N/A</v>
      </c>
      <c r="N1673" s="6" t="s">
        <v>2886</v>
      </c>
      <c r="O1673" s="6" t="str">
        <f t="shared" si="289"/>
        <v>N/A</v>
      </c>
      <c r="P1673" s="5" t="s">
        <v>2886</v>
      </c>
      <c r="Q1673" s="6" t="str">
        <f t="shared" si="290"/>
        <v>N/A</v>
      </c>
      <c r="R1673" s="7" t="str">
        <f t="shared" si="291"/>
        <v>No</v>
      </c>
      <c r="S1673" s="5" t="str">
        <f t="shared" si="292"/>
        <v>Answer Required</v>
      </c>
      <c r="T1673" s="6" t="str">
        <f t="shared" si="293"/>
        <v>N/A</v>
      </c>
      <c r="U1673" s="7" t="str">
        <f t="shared" si="294"/>
        <v>No</v>
      </c>
      <c r="V1673" s="5" t="str">
        <f t="shared" si="295"/>
        <v>Answer Required</v>
      </c>
      <c r="W1673" s="6" t="str">
        <f t="shared" si="296"/>
        <v>N/A</v>
      </c>
      <c r="X1673" s="5" t="s">
        <v>2886</v>
      </c>
    </row>
    <row r="1674" spans="1:24" ht="30" x14ac:dyDescent="0.25">
      <c r="A1674" s="77">
        <f>VLOOKUP(C1674,'BU and Control BU Listing'!A:E,5,FALSE)</f>
        <v>70100</v>
      </c>
      <c r="B1674" s="80" t="s">
        <v>4966</v>
      </c>
      <c r="C1674" s="22" t="str">
        <f t="shared" si="286"/>
        <v>77000</v>
      </c>
      <c r="D1674" s="22" t="str">
        <f t="shared" si="287"/>
        <v>02900</v>
      </c>
      <c r="E1674" s="21" t="str">
        <f>VLOOKUP(B1674,'Table A as of March 2024'!A:G,7,FALSE)</f>
        <v>Dillwyn Correctional Center</v>
      </c>
      <c r="F1674" s="21" t="str">
        <f>VLOOKUP(B1674,'Table A as of March 2024'!A:H,8,FALSE)</f>
        <v>Insurance Recovery</v>
      </c>
      <c r="G1674" s="11" t="str">
        <f>VLOOKUP(B1674,'Table A as of March 2024'!A:I,9,FALSE)</f>
        <v>105</v>
      </c>
      <c r="H1674" t="str">
        <f>VLOOKUP(B1674,'Table A as of March 2024'!A:L,12,FALSE)</f>
        <v>No</v>
      </c>
      <c r="I1674" s="9" t="str">
        <f>VLOOKUP(B1674,'Table A as of March 2024'!A:M,13,FALSE)</f>
        <v>U</v>
      </c>
      <c r="J1674" t="str">
        <f>VLOOKUP(B1674,'Table A as of March 2024'!A:O,15,FALSE)</f>
        <v>C</v>
      </c>
      <c r="K1674" t="str">
        <f>VLOOKUP(G1674,'ACFR Class Vlookup'!A:B,2,FALSE)</f>
        <v>Governmental</v>
      </c>
      <c r="L1674" s="1" t="str">
        <f>VLOOKUP(D1674,'Fund Information'!A:F,6,FALSE)</f>
        <v>Accounts for insurance proceeds received when an insured item is damaged.</v>
      </c>
      <c r="M1674" s="6" t="str">
        <f t="shared" si="288"/>
        <v>N/A</v>
      </c>
      <c r="N1674" s="6" t="s">
        <v>2886</v>
      </c>
      <c r="O1674" s="6" t="str">
        <f t="shared" si="289"/>
        <v>N/A</v>
      </c>
      <c r="P1674" s="5" t="s">
        <v>2886</v>
      </c>
      <c r="Q1674" s="6" t="str">
        <f t="shared" si="290"/>
        <v>N/A</v>
      </c>
      <c r="R1674" s="7" t="str">
        <f t="shared" si="291"/>
        <v>No</v>
      </c>
      <c r="S1674" s="5" t="str">
        <f t="shared" si="292"/>
        <v>Answer Required</v>
      </c>
      <c r="T1674" s="6" t="str">
        <f t="shared" si="293"/>
        <v>N/A</v>
      </c>
      <c r="U1674" s="7" t="str">
        <f t="shared" si="294"/>
        <v>Yes</v>
      </c>
      <c r="V1674" s="5" t="str">
        <f t="shared" si="295"/>
        <v>Answer Required</v>
      </c>
      <c r="W1674" s="6" t="str">
        <f t="shared" si="296"/>
        <v>N/A</v>
      </c>
      <c r="X1674" s="5" t="s">
        <v>2886</v>
      </c>
    </row>
    <row r="1675" spans="1:24" x14ac:dyDescent="0.25">
      <c r="A1675" s="77">
        <f>VLOOKUP(C1675,'BU and Control BU Listing'!A:E,5,FALSE)</f>
        <v>70100</v>
      </c>
      <c r="B1675" s="80" t="s">
        <v>4968</v>
      </c>
      <c r="C1675" s="22" t="str">
        <f t="shared" si="286"/>
        <v>77100</v>
      </c>
      <c r="D1675" s="22" t="str">
        <f t="shared" si="287"/>
        <v>01000</v>
      </c>
      <c r="E1675" s="21" t="str">
        <f>VLOOKUP(B1675,'Table A as of March 2024'!A:G,7,FALSE)</f>
        <v>Indian Creek Correctional Ctr</v>
      </c>
      <c r="F1675" s="21" t="str">
        <f>VLOOKUP(B1675,'Table A as of March 2024'!A:H,8,FALSE)</f>
        <v>General Fund</v>
      </c>
      <c r="G1675" s="11" t="str">
        <f>VLOOKUP(B1675,'Table A as of March 2024'!A:I,9,FALSE)</f>
        <v>100</v>
      </c>
      <c r="H1675" t="str">
        <f>VLOOKUP(B1675,'Table A as of March 2024'!A:L,12,FALSE)</f>
        <v>No</v>
      </c>
      <c r="I1675" s="9" t="str">
        <f>VLOOKUP(B1675,'Table A as of March 2024'!A:M,13,FALSE)</f>
        <v>G</v>
      </c>
      <c r="J1675" t="str">
        <f>VLOOKUP(B1675,'Table A as of March 2024'!A:O,15,FALSE)</f>
        <v>U</v>
      </c>
      <c r="K1675" t="str">
        <f>VLOOKUP(G1675,'ACFR Class Vlookup'!A:B,2,FALSE)</f>
        <v>Governmental</v>
      </c>
      <c r="L1675" s="1" t="str">
        <f>VLOOKUP(D1675,'Fund Information'!A:F,6,FALSE)</f>
        <v>General Fund</v>
      </c>
      <c r="M1675" s="6" t="str">
        <f t="shared" si="288"/>
        <v>N/A</v>
      </c>
      <c r="N1675" s="6" t="s">
        <v>2886</v>
      </c>
      <c r="O1675" s="6" t="str">
        <f t="shared" si="289"/>
        <v>N/A</v>
      </c>
      <c r="P1675" s="5" t="s">
        <v>2886</v>
      </c>
      <c r="Q1675" s="6" t="str">
        <f t="shared" si="290"/>
        <v>N/A</v>
      </c>
      <c r="R1675" s="7" t="str">
        <f t="shared" si="291"/>
        <v>No</v>
      </c>
      <c r="S1675" s="5" t="str">
        <f t="shared" si="292"/>
        <v>Answer Required</v>
      </c>
      <c r="T1675" s="6" t="str">
        <f t="shared" si="293"/>
        <v>N/A</v>
      </c>
      <c r="U1675" s="7" t="str">
        <f t="shared" si="294"/>
        <v>No</v>
      </c>
      <c r="V1675" s="5" t="str">
        <f t="shared" si="295"/>
        <v>Answer Required</v>
      </c>
      <c r="W1675" s="6" t="str">
        <f t="shared" si="296"/>
        <v>N/A</v>
      </c>
      <c r="X1675" s="5" t="s">
        <v>2886</v>
      </c>
    </row>
    <row r="1676" spans="1:24" ht="60" x14ac:dyDescent="0.25">
      <c r="A1676" s="77">
        <f>VLOOKUP(C1676,'BU and Control BU Listing'!A:E,5,FALSE)</f>
        <v>70100</v>
      </c>
      <c r="B1676" s="80" t="s">
        <v>4969</v>
      </c>
      <c r="C1676" s="22" t="str">
        <f t="shared" si="286"/>
        <v>77100</v>
      </c>
      <c r="D1676" s="22" t="str">
        <f t="shared" si="287"/>
        <v>02460</v>
      </c>
      <c r="E1676" s="21" t="str">
        <f>VLOOKUP(B1676,'Table A as of March 2024'!A:G,7,FALSE)</f>
        <v>Indian Creek Correctional Ctr</v>
      </c>
      <c r="F1676" s="21" t="str">
        <f>VLOOKUP(B1676,'Table A as of March 2024'!A:H,8,FALSE)</f>
        <v>Disaster Recovery Fund</v>
      </c>
      <c r="G1676" s="11" t="str">
        <f>VLOOKUP(B1676,'Table A as of March 2024'!A:I,9,FALSE)</f>
        <v>100</v>
      </c>
      <c r="H1676" t="str">
        <f>VLOOKUP(B1676,'Table A as of March 2024'!A:L,12,FALSE)</f>
        <v>No</v>
      </c>
      <c r="I1676" s="9" t="str">
        <f>VLOOKUP(B1676,'Table A as of March 2024'!A:M,13,FALSE)</f>
        <v>U</v>
      </c>
      <c r="J1676" t="str">
        <f>VLOOKUP(B1676,'Table A as of March 2024'!A:O,15,FALSE)</f>
        <v>A</v>
      </c>
      <c r="K1676" t="str">
        <f>VLOOKUP(G1676,'ACFR Class Vlookup'!A:B,2,FALSE)</f>
        <v>Governmental</v>
      </c>
      <c r="L1676" s="1" t="str">
        <f>VLOOKUP(D1676,'Fund Information'!A:F,6,FALSE)</f>
        <v>Per COV § 44-146.18.1, this fund accounts for General Fund Sum Sufficient Appropriations.  Funds are used when the Governor declares a "state of emergency"; can be used for anything related to the state of emergency.</v>
      </c>
      <c r="M1676" s="6" t="str">
        <f t="shared" si="288"/>
        <v>N/A</v>
      </c>
      <c r="N1676" s="6" t="s">
        <v>2886</v>
      </c>
      <c r="O1676" s="6" t="str">
        <f t="shared" si="289"/>
        <v>N/A</v>
      </c>
      <c r="P1676" s="5" t="s">
        <v>2886</v>
      </c>
      <c r="Q1676" s="6" t="str">
        <f t="shared" si="290"/>
        <v>N/A</v>
      </c>
      <c r="R1676" s="7" t="str">
        <f t="shared" si="291"/>
        <v>No</v>
      </c>
      <c r="S1676" s="5" t="str">
        <f t="shared" si="292"/>
        <v>Answer Required</v>
      </c>
      <c r="T1676" s="6" t="str">
        <f t="shared" si="293"/>
        <v>N/A</v>
      </c>
      <c r="U1676" s="7" t="str">
        <f t="shared" si="294"/>
        <v>No</v>
      </c>
      <c r="V1676" s="5" t="str">
        <f t="shared" si="295"/>
        <v>Answer Required</v>
      </c>
      <c r="W1676" s="6" t="str">
        <f t="shared" si="296"/>
        <v>N/A</v>
      </c>
      <c r="X1676" s="5" t="s">
        <v>2886</v>
      </c>
    </row>
    <row r="1677" spans="1:24" ht="30" x14ac:dyDescent="0.25">
      <c r="A1677" s="77">
        <f>VLOOKUP(C1677,'BU and Control BU Listing'!A:E,5,FALSE)</f>
        <v>70100</v>
      </c>
      <c r="B1677" s="80" t="s">
        <v>4970</v>
      </c>
      <c r="C1677" s="22" t="str">
        <f t="shared" si="286"/>
        <v>77100</v>
      </c>
      <c r="D1677" s="22" t="str">
        <f t="shared" si="287"/>
        <v>02710</v>
      </c>
      <c r="E1677" s="21" t="str">
        <f>VLOOKUP(B1677,'Table A as of March 2024'!A:G,7,FALSE)</f>
        <v>Indian Creek Correctional Ctr</v>
      </c>
      <c r="F1677" s="21" t="str">
        <f>VLOOKUP(B1677,'Table A as of March 2024'!A:H,8,FALSE)</f>
        <v>Central Garage Pool Vehicles</v>
      </c>
      <c r="G1677" s="11" t="str">
        <f>VLOOKUP(B1677,'Table A as of March 2024'!A:I,9,FALSE)</f>
        <v>100</v>
      </c>
      <c r="H1677" t="str">
        <f>VLOOKUP(B1677,'Table A as of March 2024'!A:L,12,FALSE)</f>
        <v>No</v>
      </c>
      <c r="I1677" s="9" t="str">
        <f>VLOOKUP(B1677,'Table A as of March 2024'!A:M,13,FALSE)</f>
        <v>U</v>
      </c>
      <c r="J1677" t="str">
        <f>VLOOKUP(B1677,'Table A as of March 2024'!A:O,15,FALSE)</f>
        <v>A</v>
      </c>
      <c r="K1677" t="str">
        <f>VLOOKUP(G1677,'ACFR Class Vlookup'!A:B,2,FALSE)</f>
        <v>Governmental</v>
      </c>
      <c r="L1677" s="1" t="str">
        <f>VLOOKUP(D1677,'Fund Information'!A:F,6,FALSE)</f>
        <v>State Central Garage Pool Vehicles - Accounts for fees paid for use of state vehicles.</v>
      </c>
      <c r="M1677" s="6" t="str">
        <f t="shared" si="288"/>
        <v>N/A</v>
      </c>
      <c r="N1677" s="6" t="s">
        <v>2886</v>
      </c>
      <c r="O1677" s="6" t="str">
        <f t="shared" si="289"/>
        <v>N/A</v>
      </c>
      <c r="P1677" s="5" t="s">
        <v>2886</v>
      </c>
      <c r="Q1677" s="6" t="str">
        <f t="shared" si="290"/>
        <v>N/A</v>
      </c>
      <c r="R1677" s="7" t="str">
        <f t="shared" si="291"/>
        <v>No</v>
      </c>
      <c r="S1677" s="5" t="str">
        <f t="shared" si="292"/>
        <v>Answer Required</v>
      </c>
      <c r="T1677" s="6" t="str">
        <f t="shared" si="293"/>
        <v>N/A</v>
      </c>
      <c r="U1677" s="7" t="str">
        <f t="shared" si="294"/>
        <v>No</v>
      </c>
      <c r="V1677" s="5" t="str">
        <f t="shared" si="295"/>
        <v>Answer Required</v>
      </c>
      <c r="W1677" s="6" t="str">
        <f t="shared" si="296"/>
        <v>N/A</v>
      </c>
      <c r="X1677" s="5" t="s">
        <v>2886</v>
      </c>
    </row>
    <row r="1678" spans="1:24" x14ac:dyDescent="0.25">
      <c r="A1678" s="77">
        <f>VLOOKUP(C1678,'BU and Control BU Listing'!A:E,5,FALSE)</f>
        <v>70100</v>
      </c>
      <c r="B1678" s="80" t="s">
        <v>4971</v>
      </c>
      <c r="C1678" s="22" t="str">
        <f t="shared" si="286"/>
        <v>77100</v>
      </c>
      <c r="D1678" s="22" t="str">
        <f t="shared" si="287"/>
        <v>02840</v>
      </c>
      <c r="E1678" s="21" t="str">
        <f>VLOOKUP(B1678,'Table A as of March 2024'!A:G,7,FALSE)</f>
        <v>Indian Creek Correctional Ctr</v>
      </c>
      <c r="F1678" s="21" t="str">
        <f>VLOOKUP(B1678,'Table A as of March 2024'!A:H,8,FALSE)</f>
        <v>Recycl Mtrl Sales-Gen/NonHE</v>
      </c>
      <c r="G1678" s="11" t="str">
        <f>VLOOKUP(B1678,'Table A as of March 2024'!A:I,9,FALSE)</f>
        <v>100</v>
      </c>
      <c r="H1678" t="str">
        <f>VLOOKUP(B1678,'Table A as of March 2024'!A:L,12,FALSE)</f>
        <v>No</v>
      </c>
      <c r="I1678" s="9" t="str">
        <f>VLOOKUP(B1678,'Table A as of March 2024'!A:M,13,FALSE)</f>
        <v>U</v>
      </c>
      <c r="J1678" t="str">
        <f>VLOOKUP(B1678,'Table A as of March 2024'!A:O,15,FALSE)</f>
        <v>A</v>
      </c>
      <c r="K1678" t="str">
        <f>VLOOKUP(G1678,'ACFR Class Vlookup'!A:B,2,FALSE)</f>
        <v>Governmental</v>
      </c>
      <c r="L1678" s="1" t="str">
        <f>VLOOKUP(D1678,'Fund Information'!A:F,6,FALSE)</f>
        <v>Accounts for recyclable material sales.</v>
      </c>
      <c r="M1678" s="6" t="str">
        <f t="shared" si="288"/>
        <v>N/A</v>
      </c>
      <c r="N1678" s="6" t="s">
        <v>2886</v>
      </c>
      <c r="O1678" s="6" t="str">
        <f t="shared" si="289"/>
        <v>N/A</v>
      </c>
      <c r="P1678" s="5" t="s">
        <v>2886</v>
      </c>
      <c r="Q1678" s="6" t="str">
        <f t="shared" si="290"/>
        <v>N/A</v>
      </c>
      <c r="R1678" s="7" t="str">
        <f t="shared" si="291"/>
        <v>No</v>
      </c>
      <c r="S1678" s="5" t="str">
        <f t="shared" si="292"/>
        <v>Answer Required</v>
      </c>
      <c r="T1678" s="6" t="str">
        <f t="shared" si="293"/>
        <v>N/A</v>
      </c>
      <c r="U1678" s="7" t="str">
        <f t="shared" si="294"/>
        <v>No</v>
      </c>
      <c r="V1678" s="5" t="str">
        <f t="shared" si="295"/>
        <v>Answer Required</v>
      </c>
      <c r="W1678" s="6" t="str">
        <f t="shared" si="296"/>
        <v>N/A</v>
      </c>
      <c r="X1678" s="5" t="s">
        <v>2886</v>
      </c>
    </row>
    <row r="1679" spans="1:24" ht="30" x14ac:dyDescent="0.25">
      <c r="A1679" s="77">
        <f>VLOOKUP(C1679,'BU and Control BU Listing'!A:E,5,FALSE)</f>
        <v>70100</v>
      </c>
      <c r="B1679" s="80" t="s">
        <v>4972</v>
      </c>
      <c r="C1679" s="22" t="str">
        <f t="shared" si="286"/>
        <v>77100</v>
      </c>
      <c r="D1679" s="22" t="str">
        <f t="shared" si="287"/>
        <v>02870</v>
      </c>
      <c r="E1679" s="21" t="str">
        <f>VLOOKUP(B1679,'Table A as of March 2024'!A:G,7,FALSE)</f>
        <v>Indian Creek Correctional Ctr</v>
      </c>
      <c r="F1679" s="21" t="str">
        <f>VLOOKUP(B1679,'Table A as of March 2024'!A:H,8,FALSE)</f>
        <v>Surp Suppy/Equip Sale-GF-NonHE</v>
      </c>
      <c r="G1679" s="11" t="str">
        <f>VLOOKUP(B1679,'Table A as of March 2024'!A:I,9,FALSE)</f>
        <v>100</v>
      </c>
      <c r="H1679" t="str">
        <f>VLOOKUP(B1679,'Table A as of March 2024'!A:L,12,FALSE)</f>
        <v>No</v>
      </c>
      <c r="I1679" s="9" t="str">
        <f>VLOOKUP(B1679,'Table A as of March 2024'!A:M,13,FALSE)</f>
        <v>U</v>
      </c>
      <c r="J1679" t="str">
        <f>VLOOKUP(B1679,'Table A as of March 2024'!A:O,15,FALSE)</f>
        <v>A</v>
      </c>
      <c r="K1679" t="str">
        <f>VLOOKUP(G1679,'ACFR Class Vlookup'!A:B,2,FALSE)</f>
        <v>Governmental</v>
      </c>
      <c r="L1679" s="1" t="str">
        <f>VLOOKUP(D1679,'Fund Information'!A:F,6,FALSE)</f>
        <v>Accounts for sale of surplus supplies and equipment purchased with General Funds for Non Higher Ed agencies.</v>
      </c>
      <c r="M1679" s="6" t="str">
        <f t="shared" si="288"/>
        <v>N/A</v>
      </c>
      <c r="N1679" s="6" t="s">
        <v>2886</v>
      </c>
      <c r="O1679" s="6" t="str">
        <f t="shared" si="289"/>
        <v>N/A</v>
      </c>
      <c r="P1679" s="5" t="s">
        <v>2886</v>
      </c>
      <c r="Q1679" s="6" t="str">
        <f t="shared" si="290"/>
        <v>N/A</v>
      </c>
      <c r="R1679" s="7" t="str">
        <f t="shared" si="291"/>
        <v>No</v>
      </c>
      <c r="S1679" s="5" t="str">
        <f t="shared" si="292"/>
        <v>Answer Required</v>
      </c>
      <c r="T1679" s="6" t="str">
        <f t="shared" si="293"/>
        <v>N/A</v>
      </c>
      <c r="U1679" s="7" t="str">
        <f t="shared" si="294"/>
        <v>No</v>
      </c>
      <c r="V1679" s="5" t="str">
        <f t="shared" si="295"/>
        <v>Answer Required</v>
      </c>
      <c r="W1679" s="6" t="str">
        <f t="shared" si="296"/>
        <v>N/A</v>
      </c>
      <c r="X1679" s="5" t="s">
        <v>2886</v>
      </c>
    </row>
    <row r="1680" spans="1:24" ht="30" x14ac:dyDescent="0.25">
      <c r="A1680" s="77">
        <f>VLOOKUP(C1680,'BU and Control BU Listing'!A:E,5,FALSE)</f>
        <v>70100</v>
      </c>
      <c r="B1680" s="80" t="s">
        <v>4973</v>
      </c>
      <c r="C1680" s="22" t="str">
        <f t="shared" si="286"/>
        <v>77100</v>
      </c>
      <c r="D1680" s="22" t="str">
        <f t="shared" si="287"/>
        <v>02900</v>
      </c>
      <c r="E1680" s="21" t="str">
        <f>VLOOKUP(B1680,'Table A as of March 2024'!A:G,7,FALSE)</f>
        <v>Indian Creek Correctional Ctr</v>
      </c>
      <c r="F1680" s="21" t="str">
        <f>VLOOKUP(B1680,'Table A as of March 2024'!A:H,8,FALSE)</f>
        <v>Insurance Recovery</v>
      </c>
      <c r="G1680" s="11" t="str">
        <f>VLOOKUP(B1680,'Table A as of March 2024'!A:I,9,FALSE)</f>
        <v>105</v>
      </c>
      <c r="H1680" t="str">
        <f>VLOOKUP(B1680,'Table A as of March 2024'!A:L,12,FALSE)</f>
        <v>No</v>
      </c>
      <c r="I1680" s="9" t="str">
        <f>VLOOKUP(B1680,'Table A as of March 2024'!A:M,13,FALSE)</f>
        <v>U</v>
      </c>
      <c r="J1680" t="str">
        <f>VLOOKUP(B1680,'Table A as of March 2024'!A:O,15,FALSE)</f>
        <v>C</v>
      </c>
      <c r="K1680" t="str">
        <f>VLOOKUP(G1680,'ACFR Class Vlookup'!A:B,2,FALSE)</f>
        <v>Governmental</v>
      </c>
      <c r="L1680" s="1" t="str">
        <f>VLOOKUP(D1680,'Fund Information'!A:F,6,FALSE)</f>
        <v>Accounts for insurance proceeds received when an insured item is damaged.</v>
      </c>
      <c r="M1680" s="6" t="str">
        <f t="shared" si="288"/>
        <v>N/A</v>
      </c>
      <c r="N1680" s="6" t="s">
        <v>2886</v>
      </c>
      <c r="O1680" s="6" t="str">
        <f t="shared" si="289"/>
        <v>N/A</v>
      </c>
      <c r="P1680" s="5" t="s">
        <v>2886</v>
      </c>
      <c r="Q1680" s="6" t="str">
        <f t="shared" si="290"/>
        <v>N/A</v>
      </c>
      <c r="R1680" s="7" t="str">
        <f t="shared" si="291"/>
        <v>No</v>
      </c>
      <c r="S1680" s="5" t="str">
        <f t="shared" si="292"/>
        <v>Answer Required</v>
      </c>
      <c r="T1680" s="6" t="str">
        <f t="shared" si="293"/>
        <v>N/A</v>
      </c>
      <c r="U1680" s="7" t="str">
        <f t="shared" si="294"/>
        <v>Yes</v>
      </c>
      <c r="V1680" s="5" t="str">
        <f t="shared" si="295"/>
        <v>Answer Required</v>
      </c>
      <c r="W1680" s="6" t="str">
        <f t="shared" si="296"/>
        <v>N/A</v>
      </c>
      <c r="X1680" s="5" t="s">
        <v>2886</v>
      </c>
    </row>
    <row r="1681" spans="1:24" x14ac:dyDescent="0.25">
      <c r="A1681" s="77">
        <f>VLOOKUP(C1681,'BU and Control BU Listing'!A:E,5,FALSE)</f>
        <v>70100</v>
      </c>
      <c r="B1681" s="80" t="s">
        <v>4974</v>
      </c>
      <c r="C1681" s="22" t="str">
        <f t="shared" si="286"/>
        <v>77100</v>
      </c>
      <c r="D1681" s="22" t="str">
        <f t="shared" si="287"/>
        <v>10000</v>
      </c>
      <c r="E1681" s="21" t="str">
        <f>VLOOKUP(B1681,'Table A as of March 2024'!A:G,7,FALSE)</f>
        <v>Indian Creek Correctional Ctr</v>
      </c>
      <c r="F1681" s="21" t="str">
        <f>VLOOKUP(B1681,'Table A as of March 2024'!A:H,8,FALSE)</f>
        <v>Federal Trust</v>
      </c>
      <c r="G1681" s="11" t="str">
        <f>VLOOKUP(B1681,'Table A as of March 2024'!A:I,9,FALSE)</f>
        <v>120</v>
      </c>
      <c r="H1681" t="str">
        <f>VLOOKUP(B1681,'Table A as of March 2024'!A:L,12,FALSE)</f>
        <v>No</v>
      </c>
      <c r="I1681" s="9" t="str">
        <f>VLOOKUP(B1681,'Table A as of March 2024'!A:M,13,FALSE)</f>
        <v>R</v>
      </c>
      <c r="J1681" t="str">
        <f>VLOOKUP(B1681,'Table A as of March 2024'!A:O,15,FALSE)</f>
        <v>R</v>
      </c>
      <c r="K1681" t="str">
        <f>VLOOKUP(G1681,'ACFR Class Vlookup'!A:B,2,FALSE)</f>
        <v>Governmental</v>
      </c>
      <c r="L1681" s="1" t="str">
        <f>VLOOKUP(D1681,'Fund Information'!A:F,6,FALSE)</f>
        <v>This fund accounts for Federal funds.</v>
      </c>
      <c r="M1681" s="6" t="str">
        <f t="shared" si="288"/>
        <v>N/A</v>
      </c>
      <c r="N1681" s="6" t="s">
        <v>2886</v>
      </c>
      <c r="O1681" s="6" t="str">
        <f t="shared" si="289"/>
        <v>N/A</v>
      </c>
      <c r="P1681" s="5" t="s">
        <v>2886</v>
      </c>
      <c r="Q1681" s="6" t="str">
        <f t="shared" si="290"/>
        <v>N/A</v>
      </c>
      <c r="R1681" s="7" t="str">
        <f t="shared" si="291"/>
        <v>Yes</v>
      </c>
      <c r="S1681" s="5" t="str">
        <f t="shared" si="292"/>
        <v>Answer Required</v>
      </c>
      <c r="T1681" s="6" t="str">
        <f t="shared" si="293"/>
        <v>N/A</v>
      </c>
      <c r="U1681" s="7" t="str">
        <f t="shared" si="294"/>
        <v>No</v>
      </c>
      <c r="V1681" s="5" t="str">
        <f t="shared" si="295"/>
        <v>Answer Required</v>
      </c>
      <c r="W1681" s="6" t="str">
        <f t="shared" si="296"/>
        <v>N/A</v>
      </c>
      <c r="X1681" s="5" t="s">
        <v>2886</v>
      </c>
    </row>
    <row r="1682" spans="1:24" x14ac:dyDescent="0.25">
      <c r="A1682" s="77">
        <f>VLOOKUP(C1682,'BU and Control BU Listing'!A:E,5,FALSE)</f>
        <v>70100</v>
      </c>
      <c r="B1682" s="80" t="s">
        <v>4976</v>
      </c>
      <c r="C1682" s="22" t="str">
        <f t="shared" si="286"/>
        <v>77200</v>
      </c>
      <c r="D1682" s="22" t="str">
        <f t="shared" si="287"/>
        <v>01000</v>
      </c>
      <c r="E1682" s="21" t="str">
        <f>VLOOKUP(B1682,'Table A as of March 2024'!A:G,7,FALSE)</f>
        <v>Haynesville Correctional Ctr</v>
      </c>
      <c r="F1682" s="21" t="str">
        <f>VLOOKUP(B1682,'Table A as of March 2024'!A:H,8,FALSE)</f>
        <v>General Fund</v>
      </c>
      <c r="G1682" s="11" t="str">
        <f>VLOOKUP(B1682,'Table A as of March 2024'!A:I,9,FALSE)</f>
        <v>100</v>
      </c>
      <c r="H1682" t="str">
        <f>VLOOKUP(B1682,'Table A as of March 2024'!A:L,12,FALSE)</f>
        <v>No</v>
      </c>
      <c r="I1682" s="9" t="str">
        <f>VLOOKUP(B1682,'Table A as of March 2024'!A:M,13,FALSE)</f>
        <v>G</v>
      </c>
      <c r="J1682" t="str">
        <f>VLOOKUP(B1682,'Table A as of March 2024'!A:O,15,FALSE)</f>
        <v>U</v>
      </c>
      <c r="K1682" t="str">
        <f>VLOOKUP(G1682,'ACFR Class Vlookup'!A:B,2,FALSE)</f>
        <v>Governmental</v>
      </c>
      <c r="L1682" s="1" t="str">
        <f>VLOOKUP(D1682,'Fund Information'!A:F,6,FALSE)</f>
        <v>General Fund</v>
      </c>
      <c r="M1682" s="6" t="str">
        <f t="shared" si="288"/>
        <v>N/A</v>
      </c>
      <c r="N1682" s="6" t="s">
        <v>2886</v>
      </c>
      <c r="O1682" s="6" t="str">
        <f t="shared" si="289"/>
        <v>N/A</v>
      </c>
      <c r="P1682" s="5" t="s">
        <v>2886</v>
      </c>
      <c r="Q1682" s="6" t="str">
        <f t="shared" si="290"/>
        <v>N/A</v>
      </c>
      <c r="R1682" s="7" t="str">
        <f t="shared" si="291"/>
        <v>No</v>
      </c>
      <c r="S1682" s="5" t="str">
        <f t="shared" si="292"/>
        <v>Answer Required</v>
      </c>
      <c r="T1682" s="6" t="str">
        <f t="shared" si="293"/>
        <v>N/A</v>
      </c>
      <c r="U1682" s="7" t="str">
        <f t="shared" si="294"/>
        <v>No</v>
      </c>
      <c r="V1682" s="5" t="str">
        <f t="shared" si="295"/>
        <v>Answer Required</v>
      </c>
      <c r="W1682" s="6" t="str">
        <f t="shared" si="296"/>
        <v>N/A</v>
      </c>
      <c r="X1682" s="5" t="s">
        <v>2886</v>
      </c>
    </row>
    <row r="1683" spans="1:24" ht="30" x14ac:dyDescent="0.25">
      <c r="A1683" s="77">
        <f>VLOOKUP(C1683,'BU and Control BU Listing'!A:E,5,FALSE)</f>
        <v>70100</v>
      </c>
      <c r="B1683" s="80" t="s">
        <v>4977</v>
      </c>
      <c r="C1683" s="22" t="str">
        <f t="shared" si="286"/>
        <v>77200</v>
      </c>
      <c r="D1683" s="22" t="str">
        <f t="shared" si="287"/>
        <v>02710</v>
      </c>
      <c r="E1683" s="21" t="str">
        <f>VLOOKUP(B1683,'Table A as of March 2024'!A:G,7,FALSE)</f>
        <v>Haynesville Correctional Ctr</v>
      </c>
      <c r="F1683" s="21" t="str">
        <f>VLOOKUP(B1683,'Table A as of March 2024'!A:H,8,FALSE)</f>
        <v>Central Garage Pool Vehicles</v>
      </c>
      <c r="G1683" s="11" t="str">
        <f>VLOOKUP(B1683,'Table A as of March 2024'!A:I,9,FALSE)</f>
        <v>100</v>
      </c>
      <c r="H1683" t="str">
        <f>VLOOKUP(B1683,'Table A as of March 2024'!A:L,12,FALSE)</f>
        <v>No</v>
      </c>
      <c r="I1683" s="9" t="str">
        <f>VLOOKUP(B1683,'Table A as of March 2024'!A:M,13,FALSE)</f>
        <v>U</v>
      </c>
      <c r="J1683" t="str">
        <f>VLOOKUP(B1683,'Table A as of March 2024'!A:O,15,FALSE)</f>
        <v>A</v>
      </c>
      <c r="K1683" t="str">
        <f>VLOOKUP(G1683,'ACFR Class Vlookup'!A:B,2,FALSE)</f>
        <v>Governmental</v>
      </c>
      <c r="L1683" s="1" t="str">
        <f>VLOOKUP(D1683,'Fund Information'!A:F,6,FALSE)</f>
        <v>State Central Garage Pool Vehicles - Accounts for fees paid for use of state vehicles.</v>
      </c>
      <c r="M1683" s="6" t="str">
        <f t="shared" si="288"/>
        <v>N/A</v>
      </c>
      <c r="N1683" s="6" t="s">
        <v>2886</v>
      </c>
      <c r="O1683" s="6" t="str">
        <f t="shared" si="289"/>
        <v>N/A</v>
      </c>
      <c r="P1683" s="5" t="s">
        <v>2886</v>
      </c>
      <c r="Q1683" s="6" t="str">
        <f t="shared" si="290"/>
        <v>N/A</v>
      </c>
      <c r="R1683" s="7" t="str">
        <f t="shared" si="291"/>
        <v>No</v>
      </c>
      <c r="S1683" s="5" t="str">
        <f t="shared" si="292"/>
        <v>Answer Required</v>
      </c>
      <c r="T1683" s="6" t="str">
        <f t="shared" si="293"/>
        <v>N/A</v>
      </c>
      <c r="U1683" s="7" t="str">
        <f t="shared" si="294"/>
        <v>No</v>
      </c>
      <c r="V1683" s="5" t="str">
        <f t="shared" si="295"/>
        <v>Answer Required</v>
      </c>
      <c r="W1683" s="6" t="str">
        <f t="shared" si="296"/>
        <v>N/A</v>
      </c>
      <c r="X1683" s="5" t="s">
        <v>2886</v>
      </c>
    </row>
    <row r="1684" spans="1:24" x14ac:dyDescent="0.25">
      <c r="A1684" s="77">
        <f>VLOOKUP(C1684,'BU and Control BU Listing'!A:E,5,FALSE)</f>
        <v>70100</v>
      </c>
      <c r="B1684" s="80" t="s">
        <v>4978</v>
      </c>
      <c r="C1684" s="22" t="str">
        <f t="shared" si="286"/>
        <v>77200</v>
      </c>
      <c r="D1684" s="22" t="str">
        <f t="shared" si="287"/>
        <v>02840</v>
      </c>
      <c r="E1684" s="21" t="str">
        <f>VLOOKUP(B1684,'Table A as of March 2024'!A:G,7,FALSE)</f>
        <v>Haynesville Correctional Ctr</v>
      </c>
      <c r="F1684" s="21" t="str">
        <f>VLOOKUP(B1684,'Table A as of March 2024'!A:H,8,FALSE)</f>
        <v>Recycl Mtrl Sales-Gen/NonHE</v>
      </c>
      <c r="G1684" s="11" t="str">
        <f>VLOOKUP(B1684,'Table A as of March 2024'!A:I,9,FALSE)</f>
        <v>100</v>
      </c>
      <c r="H1684" t="str">
        <f>VLOOKUP(B1684,'Table A as of March 2024'!A:L,12,FALSE)</f>
        <v>No</v>
      </c>
      <c r="I1684" s="9" t="str">
        <f>VLOOKUP(B1684,'Table A as of March 2024'!A:M,13,FALSE)</f>
        <v>U</v>
      </c>
      <c r="J1684" t="str">
        <f>VLOOKUP(B1684,'Table A as of March 2024'!A:O,15,FALSE)</f>
        <v>A</v>
      </c>
      <c r="K1684" t="str">
        <f>VLOOKUP(G1684,'ACFR Class Vlookup'!A:B,2,FALSE)</f>
        <v>Governmental</v>
      </c>
      <c r="L1684" s="1" t="str">
        <f>VLOOKUP(D1684,'Fund Information'!A:F,6,FALSE)</f>
        <v>Accounts for recyclable material sales.</v>
      </c>
      <c r="M1684" s="6" t="str">
        <f t="shared" si="288"/>
        <v>N/A</v>
      </c>
      <c r="N1684" s="6" t="s">
        <v>2886</v>
      </c>
      <c r="O1684" s="6" t="str">
        <f t="shared" si="289"/>
        <v>N/A</v>
      </c>
      <c r="P1684" s="5" t="s">
        <v>2886</v>
      </c>
      <c r="Q1684" s="6" t="str">
        <f t="shared" si="290"/>
        <v>N/A</v>
      </c>
      <c r="R1684" s="7" t="str">
        <f t="shared" si="291"/>
        <v>No</v>
      </c>
      <c r="S1684" s="5" t="str">
        <f t="shared" si="292"/>
        <v>Answer Required</v>
      </c>
      <c r="T1684" s="6" t="str">
        <f t="shared" si="293"/>
        <v>N/A</v>
      </c>
      <c r="U1684" s="7" t="str">
        <f t="shared" si="294"/>
        <v>No</v>
      </c>
      <c r="V1684" s="5" t="str">
        <f t="shared" si="295"/>
        <v>Answer Required</v>
      </c>
      <c r="W1684" s="6" t="str">
        <f t="shared" si="296"/>
        <v>N/A</v>
      </c>
      <c r="X1684" s="5" t="s">
        <v>2886</v>
      </c>
    </row>
    <row r="1685" spans="1:24" ht="30" x14ac:dyDescent="0.25">
      <c r="A1685" s="77">
        <f>VLOOKUP(C1685,'BU and Control BU Listing'!A:E,5,FALSE)</f>
        <v>70100</v>
      </c>
      <c r="B1685" s="80" t="s">
        <v>8308</v>
      </c>
      <c r="C1685" s="22" t="str">
        <f t="shared" si="286"/>
        <v>77200</v>
      </c>
      <c r="D1685" s="22" t="str">
        <f t="shared" si="287"/>
        <v>02870</v>
      </c>
      <c r="E1685" s="21" t="str">
        <f>VLOOKUP(B1685,'Table A as of March 2024'!A:G,7,FALSE)</f>
        <v>Haynesville Correctional Ctr</v>
      </c>
      <c r="F1685" s="21" t="str">
        <f>VLOOKUP(B1685,'Table A as of March 2024'!A:H,8,FALSE)</f>
        <v>Surp Suppy/Equip Sale-GF-NonHE</v>
      </c>
      <c r="G1685" s="11" t="str">
        <f>VLOOKUP(B1685,'Table A as of March 2024'!A:I,9,FALSE)</f>
        <v>100</v>
      </c>
      <c r="H1685" t="str">
        <f>VLOOKUP(B1685,'Table A as of March 2024'!A:L,12,FALSE)</f>
        <v>No</v>
      </c>
      <c r="I1685" s="9" t="str">
        <f>VLOOKUP(B1685,'Table A as of March 2024'!A:M,13,FALSE)</f>
        <v>U</v>
      </c>
      <c r="J1685" t="str">
        <f>VLOOKUP(B1685,'Table A as of March 2024'!A:O,15,FALSE)</f>
        <v>A</v>
      </c>
      <c r="K1685" t="str">
        <f>VLOOKUP(G1685,'ACFR Class Vlookup'!A:B,2,FALSE)</f>
        <v>Governmental</v>
      </c>
      <c r="L1685" s="1" t="str">
        <f>VLOOKUP(D1685,'Fund Information'!A:F,6,FALSE)</f>
        <v>Accounts for sale of surplus supplies and equipment purchased with General Funds for Non Higher Ed agencies.</v>
      </c>
      <c r="M1685" s="6" t="str">
        <f t="shared" si="288"/>
        <v>N/A</v>
      </c>
      <c r="N1685" s="6" t="s">
        <v>2886</v>
      </c>
      <c r="O1685" s="6" t="str">
        <f t="shared" si="289"/>
        <v>N/A</v>
      </c>
      <c r="P1685" s="5" t="s">
        <v>2886</v>
      </c>
      <c r="Q1685" s="6" t="str">
        <f t="shared" si="290"/>
        <v>N/A</v>
      </c>
      <c r="R1685" s="7" t="str">
        <f t="shared" si="291"/>
        <v>No</v>
      </c>
      <c r="S1685" s="5" t="str">
        <f t="shared" si="292"/>
        <v>Answer Required</v>
      </c>
      <c r="T1685" s="6" t="str">
        <f t="shared" si="293"/>
        <v>N/A</v>
      </c>
      <c r="U1685" s="7" t="str">
        <f t="shared" si="294"/>
        <v>No</v>
      </c>
      <c r="V1685" s="5" t="str">
        <f t="shared" si="295"/>
        <v>Answer Required</v>
      </c>
      <c r="W1685" s="6" t="str">
        <f t="shared" si="296"/>
        <v>N/A</v>
      </c>
      <c r="X1685" s="5" t="s">
        <v>2886</v>
      </c>
    </row>
    <row r="1686" spans="1:24" ht="30" x14ac:dyDescent="0.25">
      <c r="A1686" s="77">
        <f>VLOOKUP(C1686,'BU and Control BU Listing'!A:E,5,FALSE)</f>
        <v>70100</v>
      </c>
      <c r="B1686" s="80" t="s">
        <v>4979</v>
      </c>
      <c r="C1686" s="22" t="str">
        <f t="shared" si="286"/>
        <v>77200</v>
      </c>
      <c r="D1686" s="22" t="str">
        <f t="shared" si="287"/>
        <v>02900</v>
      </c>
      <c r="E1686" s="21" t="str">
        <f>VLOOKUP(B1686,'Table A as of March 2024'!A:G,7,FALSE)</f>
        <v>Haynesville Correctional Ctr</v>
      </c>
      <c r="F1686" s="21" t="str">
        <f>VLOOKUP(B1686,'Table A as of March 2024'!A:H,8,FALSE)</f>
        <v>Insurance Recovery</v>
      </c>
      <c r="G1686" s="11" t="str">
        <f>VLOOKUP(B1686,'Table A as of March 2024'!A:I,9,FALSE)</f>
        <v>105</v>
      </c>
      <c r="H1686" t="str">
        <f>VLOOKUP(B1686,'Table A as of March 2024'!A:L,12,FALSE)</f>
        <v>No</v>
      </c>
      <c r="I1686" s="9" t="str">
        <f>VLOOKUP(B1686,'Table A as of March 2024'!A:M,13,FALSE)</f>
        <v>U</v>
      </c>
      <c r="J1686" t="str">
        <f>VLOOKUP(B1686,'Table A as of March 2024'!A:O,15,FALSE)</f>
        <v>C</v>
      </c>
      <c r="K1686" t="str">
        <f>VLOOKUP(G1686,'ACFR Class Vlookup'!A:B,2,FALSE)</f>
        <v>Governmental</v>
      </c>
      <c r="L1686" s="1" t="str">
        <f>VLOOKUP(D1686,'Fund Information'!A:F,6,FALSE)</f>
        <v>Accounts for insurance proceeds received when an insured item is damaged.</v>
      </c>
      <c r="M1686" s="6" t="str">
        <f t="shared" si="288"/>
        <v>N/A</v>
      </c>
      <c r="N1686" s="6" t="s">
        <v>2886</v>
      </c>
      <c r="O1686" s="6" t="str">
        <f t="shared" si="289"/>
        <v>N/A</v>
      </c>
      <c r="P1686" s="5" t="s">
        <v>2886</v>
      </c>
      <c r="Q1686" s="6" t="str">
        <f t="shared" si="290"/>
        <v>N/A</v>
      </c>
      <c r="R1686" s="7" t="str">
        <f t="shared" si="291"/>
        <v>No</v>
      </c>
      <c r="S1686" s="5" t="str">
        <f t="shared" si="292"/>
        <v>Answer Required</v>
      </c>
      <c r="T1686" s="6" t="str">
        <f t="shared" si="293"/>
        <v>N/A</v>
      </c>
      <c r="U1686" s="7" t="str">
        <f t="shared" si="294"/>
        <v>Yes</v>
      </c>
      <c r="V1686" s="5" t="str">
        <f t="shared" si="295"/>
        <v>Answer Required</v>
      </c>
      <c r="W1686" s="6" t="str">
        <f t="shared" si="296"/>
        <v>N/A</v>
      </c>
      <c r="X1686" s="5" t="s">
        <v>2886</v>
      </c>
    </row>
    <row r="1687" spans="1:24" x14ac:dyDescent="0.25">
      <c r="A1687" s="77">
        <f>VLOOKUP(C1687,'BU and Control BU Listing'!A:E,5,FALSE)</f>
        <v>70100</v>
      </c>
      <c r="B1687" s="80" t="s">
        <v>4981</v>
      </c>
      <c r="C1687" s="22" t="str">
        <f t="shared" si="286"/>
        <v>77300</v>
      </c>
      <c r="D1687" s="22" t="str">
        <f t="shared" si="287"/>
        <v>01000</v>
      </c>
      <c r="E1687" s="21" t="str">
        <f>VLOOKUP(B1687,'Table A as of March 2024'!A:G,7,FALSE)</f>
        <v>Coffeewood Correctional Center</v>
      </c>
      <c r="F1687" s="21" t="str">
        <f>VLOOKUP(B1687,'Table A as of March 2024'!A:H,8,FALSE)</f>
        <v>General Fund</v>
      </c>
      <c r="G1687" s="11" t="str">
        <f>VLOOKUP(B1687,'Table A as of March 2024'!A:I,9,FALSE)</f>
        <v>100</v>
      </c>
      <c r="H1687" t="str">
        <f>VLOOKUP(B1687,'Table A as of March 2024'!A:L,12,FALSE)</f>
        <v>No</v>
      </c>
      <c r="I1687" s="9" t="str">
        <f>VLOOKUP(B1687,'Table A as of March 2024'!A:M,13,FALSE)</f>
        <v>G</v>
      </c>
      <c r="J1687" t="str">
        <f>VLOOKUP(B1687,'Table A as of March 2024'!A:O,15,FALSE)</f>
        <v>U</v>
      </c>
      <c r="K1687" t="str">
        <f>VLOOKUP(G1687,'ACFR Class Vlookup'!A:B,2,FALSE)</f>
        <v>Governmental</v>
      </c>
      <c r="L1687" s="1" t="str">
        <f>VLOOKUP(D1687,'Fund Information'!A:F,6,FALSE)</f>
        <v>General Fund</v>
      </c>
      <c r="M1687" s="6" t="str">
        <f t="shared" si="288"/>
        <v>N/A</v>
      </c>
      <c r="N1687" s="6" t="s">
        <v>2886</v>
      </c>
      <c r="O1687" s="6" t="str">
        <f t="shared" si="289"/>
        <v>N/A</v>
      </c>
      <c r="P1687" s="5" t="s">
        <v>2886</v>
      </c>
      <c r="Q1687" s="6" t="str">
        <f t="shared" si="290"/>
        <v>N/A</v>
      </c>
      <c r="R1687" s="7" t="str">
        <f t="shared" si="291"/>
        <v>No</v>
      </c>
      <c r="S1687" s="5" t="str">
        <f t="shared" si="292"/>
        <v>Answer Required</v>
      </c>
      <c r="T1687" s="6" t="str">
        <f t="shared" si="293"/>
        <v>N/A</v>
      </c>
      <c r="U1687" s="7" t="str">
        <f t="shared" si="294"/>
        <v>No</v>
      </c>
      <c r="V1687" s="5" t="str">
        <f t="shared" si="295"/>
        <v>Answer Required</v>
      </c>
      <c r="W1687" s="6" t="str">
        <f t="shared" si="296"/>
        <v>N/A</v>
      </c>
      <c r="X1687" s="5" t="s">
        <v>2886</v>
      </c>
    </row>
    <row r="1688" spans="1:24" ht="30" x14ac:dyDescent="0.25">
      <c r="A1688" s="77">
        <f>VLOOKUP(C1688,'BU and Control BU Listing'!A:E,5,FALSE)</f>
        <v>70100</v>
      </c>
      <c r="B1688" s="80" t="s">
        <v>4982</v>
      </c>
      <c r="C1688" s="22" t="str">
        <f t="shared" si="286"/>
        <v>77300</v>
      </c>
      <c r="D1688" s="22" t="str">
        <f t="shared" si="287"/>
        <v>02710</v>
      </c>
      <c r="E1688" s="21" t="str">
        <f>VLOOKUP(B1688,'Table A as of March 2024'!A:G,7,FALSE)</f>
        <v>Coffeewood Correctional Center</v>
      </c>
      <c r="F1688" s="21" t="str">
        <f>VLOOKUP(B1688,'Table A as of March 2024'!A:H,8,FALSE)</f>
        <v>Central Garage Pool Vehicles</v>
      </c>
      <c r="G1688" s="11" t="str">
        <f>VLOOKUP(B1688,'Table A as of March 2024'!A:I,9,FALSE)</f>
        <v>100</v>
      </c>
      <c r="H1688" t="str">
        <f>VLOOKUP(B1688,'Table A as of March 2024'!A:L,12,FALSE)</f>
        <v>No</v>
      </c>
      <c r="I1688" s="9" t="str">
        <f>VLOOKUP(B1688,'Table A as of March 2024'!A:M,13,FALSE)</f>
        <v>U</v>
      </c>
      <c r="J1688" t="str">
        <f>VLOOKUP(B1688,'Table A as of March 2024'!A:O,15,FALSE)</f>
        <v>A</v>
      </c>
      <c r="K1688" t="str">
        <f>VLOOKUP(G1688,'ACFR Class Vlookup'!A:B,2,FALSE)</f>
        <v>Governmental</v>
      </c>
      <c r="L1688" s="1" t="str">
        <f>VLOOKUP(D1688,'Fund Information'!A:F,6,FALSE)</f>
        <v>State Central Garage Pool Vehicles - Accounts for fees paid for use of state vehicles.</v>
      </c>
      <c r="M1688" s="6" t="str">
        <f t="shared" si="288"/>
        <v>N/A</v>
      </c>
      <c r="N1688" s="6" t="s">
        <v>2886</v>
      </c>
      <c r="O1688" s="6" t="str">
        <f t="shared" si="289"/>
        <v>N/A</v>
      </c>
      <c r="P1688" s="5" t="s">
        <v>2886</v>
      </c>
      <c r="Q1688" s="6" t="str">
        <f t="shared" si="290"/>
        <v>N/A</v>
      </c>
      <c r="R1688" s="7" t="str">
        <f t="shared" si="291"/>
        <v>No</v>
      </c>
      <c r="S1688" s="5" t="str">
        <f t="shared" si="292"/>
        <v>Answer Required</v>
      </c>
      <c r="T1688" s="6" t="str">
        <f t="shared" si="293"/>
        <v>N/A</v>
      </c>
      <c r="U1688" s="7" t="str">
        <f t="shared" si="294"/>
        <v>No</v>
      </c>
      <c r="V1688" s="5" t="str">
        <f t="shared" si="295"/>
        <v>Answer Required</v>
      </c>
      <c r="W1688" s="6" t="str">
        <f t="shared" si="296"/>
        <v>N/A</v>
      </c>
      <c r="X1688" s="5" t="s">
        <v>2886</v>
      </c>
    </row>
    <row r="1689" spans="1:24" x14ac:dyDescent="0.25">
      <c r="A1689" s="77">
        <f>VLOOKUP(C1689,'BU and Control BU Listing'!A:E,5,FALSE)</f>
        <v>70100</v>
      </c>
      <c r="B1689" s="80" t="s">
        <v>4983</v>
      </c>
      <c r="C1689" s="22" t="str">
        <f t="shared" si="286"/>
        <v>77300</v>
      </c>
      <c r="D1689" s="22" t="str">
        <f t="shared" si="287"/>
        <v>02840</v>
      </c>
      <c r="E1689" s="21" t="str">
        <f>VLOOKUP(B1689,'Table A as of March 2024'!A:G,7,FALSE)</f>
        <v>Coffeewood Correctional Center</v>
      </c>
      <c r="F1689" s="21" t="str">
        <f>VLOOKUP(B1689,'Table A as of March 2024'!A:H,8,FALSE)</f>
        <v>Recycl Mtrl Sales-Gen/NonHE</v>
      </c>
      <c r="G1689" s="11" t="str">
        <f>VLOOKUP(B1689,'Table A as of March 2024'!A:I,9,FALSE)</f>
        <v>100</v>
      </c>
      <c r="H1689" t="str">
        <f>VLOOKUP(B1689,'Table A as of March 2024'!A:L,12,FALSE)</f>
        <v>No</v>
      </c>
      <c r="I1689" s="9" t="str">
        <f>VLOOKUP(B1689,'Table A as of March 2024'!A:M,13,FALSE)</f>
        <v>U</v>
      </c>
      <c r="J1689" t="str">
        <f>VLOOKUP(B1689,'Table A as of March 2024'!A:O,15,FALSE)</f>
        <v>A</v>
      </c>
      <c r="K1689" t="str">
        <f>VLOOKUP(G1689,'ACFR Class Vlookup'!A:B,2,FALSE)</f>
        <v>Governmental</v>
      </c>
      <c r="L1689" s="1" t="str">
        <f>VLOOKUP(D1689,'Fund Information'!A:F,6,FALSE)</f>
        <v>Accounts for recyclable material sales.</v>
      </c>
      <c r="M1689" s="6" t="str">
        <f t="shared" si="288"/>
        <v>N/A</v>
      </c>
      <c r="N1689" s="6" t="s">
        <v>2886</v>
      </c>
      <c r="O1689" s="6" t="str">
        <f t="shared" si="289"/>
        <v>N/A</v>
      </c>
      <c r="P1689" s="5" t="s">
        <v>2886</v>
      </c>
      <c r="Q1689" s="6" t="str">
        <f t="shared" si="290"/>
        <v>N/A</v>
      </c>
      <c r="R1689" s="7" t="str">
        <f t="shared" si="291"/>
        <v>No</v>
      </c>
      <c r="S1689" s="5" t="str">
        <f t="shared" si="292"/>
        <v>Answer Required</v>
      </c>
      <c r="T1689" s="6" t="str">
        <f t="shared" si="293"/>
        <v>N/A</v>
      </c>
      <c r="U1689" s="7" t="str">
        <f t="shared" si="294"/>
        <v>No</v>
      </c>
      <c r="V1689" s="5" t="str">
        <f t="shared" si="295"/>
        <v>Answer Required</v>
      </c>
      <c r="W1689" s="6" t="str">
        <f t="shared" si="296"/>
        <v>N/A</v>
      </c>
      <c r="X1689" s="5" t="s">
        <v>2886</v>
      </c>
    </row>
    <row r="1690" spans="1:24" ht="30" x14ac:dyDescent="0.25">
      <c r="A1690" s="77">
        <f>VLOOKUP(C1690,'BU and Control BU Listing'!A:E,5,FALSE)</f>
        <v>70100</v>
      </c>
      <c r="B1690" s="80" t="s">
        <v>8938</v>
      </c>
      <c r="C1690" s="22" t="str">
        <f t="shared" si="286"/>
        <v>77300</v>
      </c>
      <c r="D1690" s="22" t="str">
        <f t="shared" si="287"/>
        <v>02870</v>
      </c>
      <c r="E1690" s="21" t="str">
        <f>VLOOKUP(B1690,'Table A as of March 2024'!A:G,7,FALSE)</f>
        <v>Coffeewood Correctional Center</v>
      </c>
      <c r="F1690" s="21" t="str">
        <f>VLOOKUP(B1690,'Table A as of March 2024'!A:H,8,FALSE)</f>
        <v>Surp Suppy/Equip Sale-GF-NonHE</v>
      </c>
      <c r="G1690" s="11" t="str">
        <f>VLOOKUP(B1690,'Table A as of March 2024'!A:I,9,FALSE)</f>
        <v>100</v>
      </c>
      <c r="H1690" t="str">
        <f>VLOOKUP(B1690,'Table A as of March 2024'!A:L,12,FALSE)</f>
        <v>No</v>
      </c>
      <c r="I1690" s="9" t="str">
        <f>VLOOKUP(B1690,'Table A as of March 2024'!A:M,13,FALSE)</f>
        <v>U</v>
      </c>
      <c r="J1690" t="str">
        <f>VLOOKUP(B1690,'Table A as of March 2024'!A:O,15,FALSE)</f>
        <v>A</v>
      </c>
      <c r="K1690" t="str">
        <f>VLOOKUP(G1690,'ACFR Class Vlookup'!A:B,2,FALSE)</f>
        <v>Governmental</v>
      </c>
      <c r="L1690" s="1" t="str">
        <f>VLOOKUP(D1690,'Fund Information'!A:F,6,FALSE)</f>
        <v>Accounts for sale of surplus supplies and equipment purchased with General Funds for Non Higher Ed agencies.</v>
      </c>
      <c r="M1690" s="6" t="str">
        <f t="shared" si="288"/>
        <v>N/A</v>
      </c>
      <c r="N1690" s="6" t="s">
        <v>2886</v>
      </c>
      <c r="O1690" s="6" t="str">
        <f t="shared" si="289"/>
        <v>N/A</v>
      </c>
      <c r="P1690" s="5" t="s">
        <v>2886</v>
      </c>
      <c r="Q1690" s="6" t="str">
        <f t="shared" si="290"/>
        <v>N/A</v>
      </c>
      <c r="R1690" s="7" t="str">
        <f t="shared" si="291"/>
        <v>No</v>
      </c>
      <c r="S1690" s="5" t="str">
        <f t="shared" si="292"/>
        <v>Answer Required</v>
      </c>
      <c r="T1690" s="6" t="str">
        <f t="shared" si="293"/>
        <v>N/A</v>
      </c>
      <c r="U1690" s="7" t="str">
        <f t="shared" si="294"/>
        <v>No</v>
      </c>
      <c r="V1690" s="5" t="str">
        <f t="shared" si="295"/>
        <v>Answer Required</v>
      </c>
      <c r="W1690" s="6" t="str">
        <f t="shared" si="296"/>
        <v>N/A</v>
      </c>
      <c r="X1690" s="5" t="s">
        <v>2886</v>
      </c>
    </row>
    <row r="1691" spans="1:24" ht="30" x14ac:dyDescent="0.25">
      <c r="A1691" s="77">
        <f>VLOOKUP(C1691,'BU and Control BU Listing'!A:E,5,FALSE)</f>
        <v>70100</v>
      </c>
      <c r="B1691" s="80" t="s">
        <v>4984</v>
      </c>
      <c r="C1691" s="22" t="str">
        <f t="shared" si="286"/>
        <v>77300</v>
      </c>
      <c r="D1691" s="22" t="str">
        <f t="shared" si="287"/>
        <v>02900</v>
      </c>
      <c r="E1691" s="21" t="str">
        <f>VLOOKUP(B1691,'Table A as of March 2024'!A:G,7,FALSE)</f>
        <v>Coffeewood Correctional Center</v>
      </c>
      <c r="F1691" s="21" t="str">
        <f>VLOOKUP(B1691,'Table A as of March 2024'!A:H,8,FALSE)</f>
        <v>Insurance Recovery</v>
      </c>
      <c r="G1691" s="11" t="str">
        <f>VLOOKUP(B1691,'Table A as of March 2024'!A:I,9,FALSE)</f>
        <v>105</v>
      </c>
      <c r="H1691" t="str">
        <f>VLOOKUP(B1691,'Table A as of March 2024'!A:L,12,FALSE)</f>
        <v>No</v>
      </c>
      <c r="I1691" s="9" t="str">
        <f>VLOOKUP(B1691,'Table A as of March 2024'!A:M,13,FALSE)</f>
        <v>U</v>
      </c>
      <c r="J1691" t="str">
        <f>VLOOKUP(B1691,'Table A as of March 2024'!A:O,15,FALSE)</f>
        <v>C</v>
      </c>
      <c r="K1691" t="str">
        <f>VLOOKUP(G1691,'ACFR Class Vlookup'!A:B,2,FALSE)</f>
        <v>Governmental</v>
      </c>
      <c r="L1691" s="1" t="str">
        <f>VLOOKUP(D1691,'Fund Information'!A:F,6,FALSE)</f>
        <v>Accounts for insurance proceeds received when an insured item is damaged.</v>
      </c>
      <c r="M1691" s="6" t="str">
        <f t="shared" si="288"/>
        <v>N/A</v>
      </c>
      <c r="N1691" s="6" t="s">
        <v>2886</v>
      </c>
      <c r="O1691" s="6" t="str">
        <f t="shared" si="289"/>
        <v>N/A</v>
      </c>
      <c r="P1691" s="5" t="s">
        <v>2886</v>
      </c>
      <c r="Q1691" s="6" t="str">
        <f t="shared" si="290"/>
        <v>N/A</v>
      </c>
      <c r="R1691" s="7" t="str">
        <f t="shared" si="291"/>
        <v>No</v>
      </c>
      <c r="S1691" s="5" t="str">
        <f t="shared" si="292"/>
        <v>Answer Required</v>
      </c>
      <c r="T1691" s="6" t="str">
        <f t="shared" si="293"/>
        <v>N/A</v>
      </c>
      <c r="U1691" s="7" t="str">
        <f t="shared" si="294"/>
        <v>Yes</v>
      </c>
      <c r="V1691" s="5" t="str">
        <f t="shared" si="295"/>
        <v>Answer Required</v>
      </c>
      <c r="W1691" s="6" t="str">
        <f t="shared" si="296"/>
        <v>N/A</v>
      </c>
      <c r="X1691" s="5" t="s">
        <v>2886</v>
      </c>
    </row>
    <row r="1692" spans="1:24" x14ac:dyDescent="0.25">
      <c r="A1692" s="77">
        <f>VLOOKUP(C1692,'BU and Control BU Listing'!A:E,5,FALSE)</f>
        <v>70100</v>
      </c>
      <c r="B1692" s="80" t="s">
        <v>4986</v>
      </c>
      <c r="C1692" s="22" t="str">
        <f t="shared" si="286"/>
        <v>77400</v>
      </c>
      <c r="D1692" s="22" t="str">
        <f t="shared" si="287"/>
        <v>01000</v>
      </c>
      <c r="E1692" s="21" t="str">
        <f>VLOOKUP(B1692,'Table A as of March 2024'!A:G,7,FALSE)</f>
        <v>Lunenburg Correctional Center</v>
      </c>
      <c r="F1692" s="21" t="str">
        <f>VLOOKUP(B1692,'Table A as of March 2024'!A:H,8,FALSE)</f>
        <v>General Fund</v>
      </c>
      <c r="G1692" s="11" t="str">
        <f>VLOOKUP(B1692,'Table A as of March 2024'!A:I,9,FALSE)</f>
        <v>100</v>
      </c>
      <c r="H1692" t="str">
        <f>VLOOKUP(B1692,'Table A as of March 2024'!A:L,12,FALSE)</f>
        <v>No</v>
      </c>
      <c r="I1692" s="9" t="str">
        <f>VLOOKUP(B1692,'Table A as of March 2024'!A:M,13,FALSE)</f>
        <v>G</v>
      </c>
      <c r="J1692" t="str">
        <f>VLOOKUP(B1692,'Table A as of March 2024'!A:O,15,FALSE)</f>
        <v>U</v>
      </c>
      <c r="K1692" t="str">
        <f>VLOOKUP(G1692,'ACFR Class Vlookup'!A:B,2,FALSE)</f>
        <v>Governmental</v>
      </c>
      <c r="L1692" s="1" t="str">
        <f>VLOOKUP(D1692,'Fund Information'!A:F,6,FALSE)</f>
        <v>General Fund</v>
      </c>
      <c r="M1692" s="6" t="str">
        <f t="shared" si="288"/>
        <v>N/A</v>
      </c>
      <c r="N1692" s="6" t="s">
        <v>2886</v>
      </c>
      <c r="O1692" s="6" t="str">
        <f t="shared" si="289"/>
        <v>N/A</v>
      </c>
      <c r="P1692" s="5" t="s">
        <v>2886</v>
      </c>
      <c r="Q1692" s="6" t="str">
        <f t="shared" si="290"/>
        <v>N/A</v>
      </c>
      <c r="R1692" s="7" t="str">
        <f t="shared" si="291"/>
        <v>No</v>
      </c>
      <c r="S1692" s="5" t="str">
        <f t="shared" si="292"/>
        <v>Answer Required</v>
      </c>
      <c r="T1692" s="6" t="str">
        <f t="shared" si="293"/>
        <v>N/A</v>
      </c>
      <c r="U1692" s="7" t="str">
        <f t="shared" si="294"/>
        <v>No</v>
      </c>
      <c r="V1692" s="5" t="str">
        <f t="shared" si="295"/>
        <v>Answer Required</v>
      </c>
      <c r="W1692" s="6" t="str">
        <f t="shared" si="296"/>
        <v>N/A</v>
      </c>
      <c r="X1692" s="5" t="s">
        <v>2886</v>
      </c>
    </row>
    <row r="1693" spans="1:24" ht="60" x14ac:dyDescent="0.25">
      <c r="A1693" s="77">
        <f>VLOOKUP(C1693,'BU and Control BU Listing'!A:E,5,FALSE)</f>
        <v>70100</v>
      </c>
      <c r="B1693" s="80" t="s">
        <v>4987</v>
      </c>
      <c r="C1693" s="22" t="str">
        <f t="shared" si="286"/>
        <v>77400</v>
      </c>
      <c r="D1693" s="22" t="str">
        <f t="shared" si="287"/>
        <v>02460</v>
      </c>
      <c r="E1693" s="21" t="str">
        <f>VLOOKUP(B1693,'Table A as of March 2024'!A:G,7,FALSE)</f>
        <v>Lunenburg Correctional Center</v>
      </c>
      <c r="F1693" s="21" t="str">
        <f>VLOOKUP(B1693,'Table A as of March 2024'!A:H,8,FALSE)</f>
        <v>Disaster Recovery Fund</v>
      </c>
      <c r="G1693" s="11" t="str">
        <f>VLOOKUP(B1693,'Table A as of March 2024'!A:I,9,FALSE)</f>
        <v>100</v>
      </c>
      <c r="H1693" t="str">
        <f>VLOOKUP(B1693,'Table A as of March 2024'!A:L,12,FALSE)</f>
        <v>No</v>
      </c>
      <c r="I1693" s="9" t="str">
        <f>VLOOKUP(B1693,'Table A as of March 2024'!A:M,13,FALSE)</f>
        <v>U</v>
      </c>
      <c r="J1693" t="str">
        <f>VLOOKUP(B1693,'Table A as of March 2024'!A:O,15,FALSE)</f>
        <v>A</v>
      </c>
      <c r="K1693" t="str">
        <f>VLOOKUP(G1693,'ACFR Class Vlookup'!A:B,2,FALSE)</f>
        <v>Governmental</v>
      </c>
      <c r="L1693" s="1" t="str">
        <f>VLOOKUP(D1693,'Fund Information'!A:F,6,FALSE)</f>
        <v>Per COV § 44-146.18.1, this fund accounts for General Fund Sum Sufficient Appropriations.  Funds are used when the Governor declares a "state of emergency"; can be used for anything related to the state of emergency.</v>
      </c>
      <c r="M1693" s="6" t="str">
        <f t="shared" si="288"/>
        <v>N/A</v>
      </c>
      <c r="N1693" s="6" t="s">
        <v>2886</v>
      </c>
      <c r="O1693" s="6" t="str">
        <f t="shared" si="289"/>
        <v>N/A</v>
      </c>
      <c r="P1693" s="5" t="s">
        <v>2886</v>
      </c>
      <c r="Q1693" s="6" t="str">
        <f t="shared" si="290"/>
        <v>N/A</v>
      </c>
      <c r="R1693" s="7" t="str">
        <f t="shared" si="291"/>
        <v>No</v>
      </c>
      <c r="S1693" s="5" t="str">
        <f t="shared" si="292"/>
        <v>Answer Required</v>
      </c>
      <c r="T1693" s="6" t="str">
        <f t="shared" si="293"/>
        <v>N/A</v>
      </c>
      <c r="U1693" s="7" t="str">
        <f t="shared" si="294"/>
        <v>No</v>
      </c>
      <c r="V1693" s="5" t="str">
        <f t="shared" si="295"/>
        <v>Answer Required</v>
      </c>
      <c r="W1693" s="6" t="str">
        <f t="shared" si="296"/>
        <v>N/A</v>
      </c>
      <c r="X1693" s="5" t="s">
        <v>2886</v>
      </c>
    </row>
    <row r="1694" spans="1:24" ht="30" x14ac:dyDescent="0.25">
      <c r="A1694" s="77">
        <f>VLOOKUP(C1694,'BU and Control BU Listing'!A:E,5,FALSE)</f>
        <v>70100</v>
      </c>
      <c r="B1694" s="80" t="s">
        <v>4988</v>
      </c>
      <c r="C1694" s="22" t="str">
        <f t="shared" si="286"/>
        <v>77400</v>
      </c>
      <c r="D1694" s="22" t="str">
        <f t="shared" si="287"/>
        <v>02710</v>
      </c>
      <c r="E1694" s="21" t="str">
        <f>VLOOKUP(B1694,'Table A as of March 2024'!A:G,7,FALSE)</f>
        <v>Lunenburg Correctional Center</v>
      </c>
      <c r="F1694" s="21" t="str">
        <f>VLOOKUP(B1694,'Table A as of March 2024'!A:H,8,FALSE)</f>
        <v>Central Garage Pool Vehicles</v>
      </c>
      <c r="G1694" s="11" t="str">
        <f>VLOOKUP(B1694,'Table A as of March 2024'!A:I,9,FALSE)</f>
        <v>100</v>
      </c>
      <c r="H1694" t="str">
        <f>VLOOKUP(B1694,'Table A as of March 2024'!A:L,12,FALSE)</f>
        <v>No</v>
      </c>
      <c r="I1694" s="9" t="str">
        <f>VLOOKUP(B1694,'Table A as of March 2024'!A:M,13,FALSE)</f>
        <v>U</v>
      </c>
      <c r="J1694" t="str">
        <f>VLOOKUP(B1694,'Table A as of March 2024'!A:O,15,FALSE)</f>
        <v>A</v>
      </c>
      <c r="K1694" t="str">
        <f>VLOOKUP(G1694,'ACFR Class Vlookup'!A:B,2,FALSE)</f>
        <v>Governmental</v>
      </c>
      <c r="L1694" s="1" t="str">
        <f>VLOOKUP(D1694,'Fund Information'!A:F,6,FALSE)</f>
        <v>State Central Garage Pool Vehicles - Accounts for fees paid for use of state vehicles.</v>
      </c>
      <c r="M1694" s="6" t="str">
        <f t="shared" si="288"/>
        <v>N/A</v>
      </c>
      <c r="N1694" s="6" t="s">
        <v>2886</v>
      </c>
      <c r="O1694" s="6" t="str">
        <f t="shared" si="289"/>
        <v>N/A</v>
      </c>
      <c r="P1694" s="5" t="s">
        <v>2886</v>
      </c>
      <c r="Q1694" s="6" t="str">
        <f t="shared" si="290"/>
        <v>N/A</v>
      </c>
      <c r="R1694" s="7" t="str">
        <f t="shared" si="291"/>
        <v>No</v>
      </c>
      <c r="S1694" s="5" t="str">
        <f t="shared" si="292"/>
        <v>Answer Required</v>
      </c>
      <c r="T1694" s="6" t="str">
        <f t="shared" si="293"/>
        <v>N/A</v>
      </c>
      <c r="U1694" s="7" t="str">
        <f t="shared" si="294"/>
        <v>No</v>
      </c>
      <c r="V1694" s="5" t="str">
        <f t="shared" si="295"/>
        <v>Answer Required</v>
      </c>
      <c r="W1694" s="6" t="str">
        <f t="shared" si="296"/>
        <v>N/A</v>
      </c>
      <c r="X1694" s="5" t="s">
        <v>2886</v>
      </c>
    </row>
    <row r="1695" spans="1:24" x14ac:dyDescent="0.25">
      <c r="A1695" s="77">
        <f>VLOOKUP(C1695,'BU and Control BU Listing'!A:E,5,FALSE)</f>
        <v>70100</v>
      </c>
      <c r="B1695" s="80" t="s">
        <v>4989</v>
      </c>
      <c r="C1695" s="22" t="str">
        <f t="shared" si="286"/>
        <v>77400</v>
      </c>
      <c r="D1695" s="22" t="str">
        <f t="shared" si="287"/>
        <v>02840</v>
      </c>
      <c r="E1695" s="21" t="str">
        <f>VLOOKUP(B1695,'Table A as of March 2024'!A:G,7,FALSE)</f>
        <v>Lunenburg Correctional Center</v>
      </c>
      <c r="F1695" s="21" t="str">
        <f>VLOOKUP(B1695,'Table A as of March 2024'!A:H,8,FALSE)</f>
        <v>Recycl Mtrl Sales-Gen/NonHE</v>
      </c>
      <c r="G1695" s="11" t="str">
        <f>VLOOKUP(B1695,'Table A as of March 2024'!A:I,9,FALSE)</f>
        <v>100</v>
      </c>
      <c r="H1695" t="str">
        <f>VLOOKUP(B1695,'Table A as of March 2024'!A:L,12,FALSE)</f>
        <v>No</v>
      </c>
      <c r="I1695" s="9" t="str">
        <f>VLOOKUP(B1695,'Table A as of March 2024'!A:M,13,FALSE)</f>
        <v>U</v>
      </c>
      <c r="J1695" t="str">
        <f>VLOOKUP(B1695,'Table A as of March 2024'!A:O,15,FALSE)</f>
        <v>A</v>
      </c>
      <c r="K1695" t="str">
        <f>VLOOKUP(G1695,'ACFR Class Vlookup'!A:B,2,FALSE)</f>
        <v>Governmental</v>
      </c>
      <c r="L1695" s="1" t="str">
        <f>VLOOKUP(D1695,'Fund Information'!A:F,6,FALSE)</f>
        <v>Accounts for recyclable material sales.</v>
      </c>
      <c r="M1695" s="6" t="str">
        <f t="shared" si="288"/>
        <v>N/A</v>
      </c>
      <c r="N1695" s="6" t="s">
        <v>2886</v>
      </c>
      <c r="O1695" s="6" t="str">
        <f t="shared" si="289"/>
        <v>N/A</v>
      </c>
      <c r="P1695" s="5" t="s">
        <v>2886</v>
      </c>
      <c r="Q1695" s="6" t="str">
        <f t="shared" si="290"/>
        <v>N/A</v>
      </c>
      <c r="R1695" s="7" t="str">
        <f t="shared" si="291"/>
        <v>No</v>
      </c>
      <c r="S1695" s="5" t="str">
        <f t="shared" si="292"/>
        <v>Answer Required</v>
      </c>
      <c r="T1695" s="6" t="str">
        <f t="shared" si="293"/>
        <v>N/A</v>
      </c>
      <c r="U1695" s="7" t="str">
        <f t="shared" si="294"/>
        <v>No</v>
      </c>
      <c r="V1695" s="5" t="str">
        <f t="shared" si="295"/>
        <v>Answer Required</v>
      </c>
      <c r="W1695" s="6" t="str">
        <f t="shared" si="296"/>
        <v>N/A</v>
      </c>
      <c r="X1695" s="5" t="s">
        <v>2886</v>
      </c>
    </row>
    <row r="1696" spans="1:24" x14ac:dyDescent="0.25">
      <c r="A1696" s="77">
        <f>VLOOKUP(C1696,'BU and Control BU Listing'!A:E,5,FALSE)</f>
        <v>70100</v>
      </c>
      <c r="B1696" s="80" t="s">
        <v>4990</v>
      </c>
      <c r="C1696" s="22" t="str">
        <f t="shared" si="286"/>
        <v>77400</v>
      </c>
      <c r="D1696" s="22" t="str">
        <f t="shared" si="287"/>
        <v>02860</v>
      </c>
      <c r="E1696" s="21" t="str">
        <f>VLOOKUP(B1696,'Table A as of March 2024'!A:G,7,FALSE)</f>
        <v>Lunenburg Correctional Center</v>
      </c>
      <c r="F1696" s="21" t="str">
        <f>VLOOKUP(B1696,'Table A as of March 2024'!A:H,8,FALSE)</f>
        <v>Recycl Mtrl Sales-Nongen/NonHE</v>
      </c>
      <c r="G1696" s="11" t="str">
        <f>VLOOKUP(B1696,'Table A as of March 2024'!A:I,9,FALSE)</f>
        <v>100</v>
      </c>
      <c r="H1696" t="str">
        <f>VLOOKUP(B1696,'Table A as of March 2024'!A:L,12,FALSE)</f>
        <v>No</v>
      </c>
      <c r="I1696" s="9" t="str">
        <f>VLOOKUP(B1696,'Table A as of March 2024'!A:M,13,FALSE)</f>
        <v>U</v>
      </c>
      <c r="J1696" t="str">
        <f>VLOOKUP(B1696,'Table A as of March 2024'!A:O,15,FALSE)</f>
        <v>A</v>
      </c>
      <c r="K1696" t="str">
        <f>VLOOKUP(G1696,'ACFR Class Vlookup'!A:B,2,FALSE)</f>
        <v>Governmental</v>
      </c>
      <c r="L1696" s="1" t="str">
        <f>VLOOKUP(D1696,'Fund Information'!A:F,6,FALSE)</f>
        <v>Accounts for recyclable material sales.</v>
      </c>
      <c r="M1696" s="6" t="str">
        <f t="shared" si="288"/>
        <v>N/A</v>
      </c>
      <c r="N1696" s="6" t="s">
        <v>2886</v>
      </c>
      <c r="O1696" s="6" t="str">
        <f t="shared" si="289"/>
        <v>N/A</v>
      </c>
      <c r="P1696" s="5" t="s">
        <v>2886</v>
      </c>
      <c r="Q1696" s="6" t="str">
        <f t="shared" si="290"/>
        <v>N/A</v>
      </c>
      <c r="R1696" s="7" t="str">
        <f t="shared" si="291"/>
        <v>No</v>
      </c>
      <c r="S1696" s="5" t="str">
        <f t="shared" si="292"/>
        <v>Answer Required</v>
      </c>
      <c r="T1696" s="6" t="str">
        <f t="shared" si="293"/>
        <v>N/A</v>
      </c>
      <c r="U1696" s="7" t="str">
        <f t="shared" si="294"/>
        <v>No</v>
      </c>
      <c r="V1696" s="5" t="str">
        <f t="shared" si="295"/>
        <v>Answer Required</v>
      </c>
      <c r="W1696" s="6" t="str">
        <f t="shared" si="296"/>
        <v>N/A</v>
      </c>
      <c r="X1696" s="5" t="s">
        <v>2886</v>
      </c>
    </row>
    <row r="1697" spans="1:24" ht="30" x14ac:dyDescent="0.25">
      <c r="A1697" s="77">
        <f>VLOOKUP(C1697,'BU and Control BU Listing'!A:E,5,FALSE)</f>
        <v>70100</v>
      </c>
      <c r="B1697" s="80" t="s">
        <v>4991</v>
      </c>
      <c r="C1697" s="22" t="str">
        <f t="shared" si="286"/>
        <v>77400</v>
      </c>
      <c r="D1697" s="22" t="str">
        <f t="shared" si="287"/>
        <v>02870</v>
      </c>
      <c r="E1697" s="21" t="str">
        <f>VLOOKUP(B1697,'Table A as of March 2024'!A:G,7,FALSE)</f>
        <v>Lunenburg Correctional Center</v>
      </c>
      <c r="F1697" s="21" t="str">
        <f>VLOOKUP(B1697,'Table A as of March 2024'!A:H,8,FALSE)</f>
        <v>Surp Suppy/Equip Sale-GF-NonHE</v>
      </c>
      <c r="G1697" s="11" t="str">
        <f>VLOOKUP(B1697,'Table A as of March 2024'!A:I,9,FALSE)</f>
        <v>100</v>
      </c>
      <c r="H1697" t="str">
        <f>VLOOKUP(B1697,'Table A as of March 2024'!A:L,12,FALSE)</f>
        <v>No</v>
      </c>
      <c r="I1697" s="9" t="str">
        <f>VLOOKUP(B1697,'Table A as of March 2024'!A:M,13,FALSE)</f>
        <v>U</v>
      </c>
      <c r="J1697" t="str">
        <f>VLOOKUP(B1697,'Table A as of March 2024'!A:O,15,FALSE)</f>
        <v>A</v>
      </c>
      <c r="K1697" t="str">
        <f>VLOOKUP(G1697,'ACFR Class Vlookup'!A:B,2,FALSE)</f>
        <v>Governmental</v>
      </c>
      <c r="L1697" s="1" t="str">
        <f>VLOOKUP(D1697,'Fund Information'!A:F,6,FALSE)</f>
        <v>Accounts for sale of surplus supplies and equipment purchased with General Funds for Non Higher Ed agencies.</v>
      </c>
      <c r="M1697" s="6" t="str">
        <f t="shared" si="288"/>
        <v>N/A</v>
      </c>
      <c r="N1697" s="6" t="s">
        <v>2886</v>
      </c>
      <c r="O1697" s="6" t="str">
        <f t="shared" si="289"/>
        <v>N/A</v>
      </c>
      <c r="P1697" s="5" t="s">
        <v>2886</v>
      </c>
      <c r="Q1697" s="6" t="str">
        <f t="shared" si="290"/>
        <v>N/A</v>
      </c>
      <c r="R1697" s="7" t="str">
        <f t="shared" si="291"/>
        <v>No</v>
      </c>
      <c r="S1697" s="5" t="str">
        <f t="shared" si="292"/>
        <v>Answer Required</v>
      </c>
      <c r="T1697" s="6" t="str">
        <f t="shared" si="293"/>
        <v>N/A</v>
      </c>
      <c r="U1697" s="7" t="str">
        <f t="shared" si="294"/>
        <v>No</v>
      </c>
      <c r="V1697" s="5" t="str">
        <f t="shared" si="295"/>
        <v>Answer Required</v>
      </c>
      <c r="W1697" s="6" t="str">
        <f t="shared" si="296"/>
        <v>N/A</v>
      </c>
      <c r="X1697" s="5" t="s">
        <v>2886</v>
      </c>
    </row>
    <row r="1698" spans="1:24" x14ac:dyDescent="0.25">
      <c r="A1698" s="77">
        <f>VLOOKUP(C1698,'BU and Control BU Listing'!A:E,5,FALSE)</f>
        <v>70100</v>
      </c>
      <c r="B1698" s="80" t="s">
        <v>4992</v>
      </c>
      <c r="C1698" s="22" t="str">
        <f t="shared" si="286"/>
        <v>77400</v>
      </c>
      <c r="D1698" s="22" t="str">
        <f t="shared" si="287"/>
        <v>10000</v>
      </c>
      <c r="E1698" s="21" t="str">
        <f>VLOOKUP(B1698,'Table A as of March 2024'!A:G,7,FALSE)</f>
        <v>Lunenburg Correctional Center</v>
      </c>
      <c r="F1698" s="21" t="str">
        <f>VLOOKUP(B1698,'Table A as of March 2024'!A:H,8,FALSE)</f>
        <v>Federal Trust</v>
      </c>
      <c r="G1698" s="11" t="str">
        <f>VLOOKUP(B1698,'Table A as of March 2024'!A:I,9,FALSE)</f>
        <v>120</v>
      </c>
      <c r="H1698" t="str">
        <f>VLOOKUP(B1698,'Table A as of March 2024'!A:L,12,FALSE)</f>
        <v>No</v>
      </c>
      <c r="I1698" s="9" t="str">
        <f>VLOOKUP(B1698,'Table A as of March 2024'!A:M,13,FALSE)</f>
        <v>R</v>
      </c>
      <c r="J1698" t="str">
        <f>VLOOKUP(B1698,'Table A as of March 2024'!A:O,15,FALSE)</f>
        <v>R</v>
      </c>
      <c r="K1698" t="str">
        <f>VLOOKUP(G1698,'ACFR Class Vlookup'!A:B,2,FALSE)</f>
        <v>Governmental</v>
      </c>
      <c r="L1698" s="1" t="str">
        <f>VLOOKUP(D1698,'Fund Information'!A:F,6,FALSE)</f>
        <v>This fund accounts for Federal funds.</v>
      </c>
      <c r="M1698" s="6" t="str">
        <f t="shared" si="288"/>
        <v>N/A</v>
      </c>
      <c r="N1698" s="6" t="s">
        <v>2886</v>
      </c>
      <c r="O1698" s="6" t="str">
        <f t="shared" si="289"/>
        <v>N/A</v>
      </c>
      <c r="P1698" s="5" t="s">
        <v>2886</v>
      </c>
      <c r="Q1698" s="6" t="str">
        <f t="shared" si="290"/>
        <v>N/A</v>
      </c>
      <c r="R1698" s="7" t="str">
        <f t="shared" si="291"/>
        <v>Yes</v>
      </c>
      <c r="S1698" s="5" t="str">
        <f t="shared" si="292"/>
        <v>Answer Required</v>
      </c>
      <c r="T1698" s="6" t="str">
        <f t="shared" si="293"/>
        <v>N/A</v>
      </c>
      <c r="U1698" s="7" t="str">
        <f t="shared" si="294"/>
        <v>No</v>
      </c>
      <c r="V1698" s="5" t="str">
        <f t="shared" si="295"/>
        <v>Answer Required</v>
      </c>
      <c r="W1698" s="6" t="str">
        <f t="shared" si="296"/>
        <v>N/A</v>
      </c>
      <c r="X1698" s="5" t="s">
        <v>2886</v>
      </c>
    </row>
    <row r="1699" spans="1:24" x14ac:dyDescent="0.25">
      <c r="A1699" s="77">
        <f>VLOOKUP(C1699,'BU and Control BU Listing'!A:E,5,FALSE)</f>
        <v>70100</v>
      </c>
      <c r="B1699" s="80" t="s">
        <v>4994</v>
      </c>
      <c r="C1699" s="22" t="str">
        <f t="shared" si="286"/>
        <v>77500</v>
      </c>
      <c r="D1699" s="22" t="str">
        <f t="shared" si="287"/>
        <v>01000</v>
      </c>
      <c r="E1699" s="21" t="str">
        <f>VLOOKUP(B1699,'Table A as of March 2024'!A:G,7,FALSE)</f>
        <v>Pocahontas St Correctional Ctr</v>
      </c>
      <c r="F1699" s="21" t="str">
        <f>VLOOKUP(B1699,'Table A as of March 2024'!A:H,8,FALSE)</f>
        <v>General Fund</v>
      </c>
      <c r="G1699" s="11" t="str">
        <f>VLOOKUP(B1699,'Table A as of March 2024'!A:I,9,FALSE)</f>
        <v>100</v>
      </c>
      <c r="H1699" t="str">
        <f>VLOOKUP(B1699,'Table A as of March 2024'!A:L,12,FALSE)</f>
        <v>No</v>
      </c>
      <c r="I1699" s="9" t="str">
        <f>VLOOKUP(B1699,'Table A as of March 2024'!A:M,13,FALSE)</f>
        <v>G</v>
      </c>
      <c r="J1699" t="str">
        <f>VLOOKUP(B1699,'Table A as of March 2024'!A:O,15,FALSE)</f>
        <v>U</v>
      </c>
      <c r="K1699" t="str">
        <f>VLOOKUP(G1699,'ACFR Class Vlookup'!A:B,2,FALSE)</f>
        <v>Governmental</v>
      </c>
      <c r="L1699" s="1" t="str">
        <f>VLOOKUP(D1699,'Fund Information'!A:F,6,FALSE)</f>
        <v>General Fund</v>
      </c>
      <c r="M1699" s="6" t="str">
        <f t="shared" si="288"/>
        <v>N/A</v>
      </c>
      <c r="N1699" s="6" t="s">
        <v>2886</v>
      </c>
      <c r="O1699" s="6" t="str">
        <f t="shared" si="289"/>
        <v>N/A</v>
      </c>
      <c r="P1699" s="5" t="s">
        <v>2886</v>
      </c>
      <c r="Q1699" s="6" t="str">
        <f t="shared" si="290"/>
        <v>N/A</v>
      </c>
      <c r="R1699" s="7" t="str">
        <f t="shared" si="291"/>
        <v>No</v>
      </c>
      <c r="S1699" s="5" t="str">
        <f t="shared" si="292"/>
        <v>Answer Required</v>
      </c>
      <c r="T1699" s="6" t="str">
        <f t="shared" si="293"/>
        <v>N/A</v>
      </c>
      <c r="U1699" s="7" t="str">
        <f t="shared" si="294"/>
        <v>No</v>
      </c>
      <c r="V1699" s="5" t="str">
        <f t="shared" si="295"/>
        <v>Answer Required</v>
      </c>
      <c r="W1699" s="6" t="str">
        <f t="shared" si="296"/>
        <v>N/A</v>
      </c>
      <c r="X1699" s="5" t="s">
        <v>2886</v>
      </c>
    </row>
    <row r="1700" spans="1:24" ht="60" x14ac:dyDescent="0.25">
      <c r="A1700" s="77">
        <f>VLOOKUP(C1700,'BU and Control BU Listing'!A:E,5,FALSE)</f>
        <v>70100</v>
      </c>
      <c r="B1700" s="80" t="s">
        <v>4995</v>
      </c>
      <c r="C1700" s="22" t="str">
        <f t="shared" si="286"/>
        <v>77500</v>
      </c>
      <c r="D1700" s="22" t="str">
        <f t="shared" si="287"/>
        <v>02460</v>
      </c>
      <c r="E1700" s="21" t="str">
        <f>VLOOKUP(B1700,'Table A as of March 2024'!A:G,7,FALSE)</f>
        <v>Pocahontas St Correctional Ctr</v>
      </c>
      <c r="F1700" s="21" t="str">
        <f>VLOOKUP(B1700,'Table A as of March 2024'!A:H,8,FALSE)</f>
        <v>Disaster Recovery Fund</v>
      </c>
      <c r="G1700" s="11" t="str">
        <f>VLOOKUP(B1700,'Table A as of March 2024'!A:I,9,FALSE)</f>
        <v>100</v>
      </c>
      <c r="H1700" t="str">
        <f>VLOOKUP(B1700,'Table A as of March 2024'!A:L,12,FALSE)</f>
        <v>No</v>
      </c>
      <c r="I1700" s="9" t="str">
        <f>VLOOKUP(B1700,'Table A as of March 2024'!A:M,13,FALSE)</f>
        <v>U</v>
      </c>
      <c r="J1700" t="str">
        <f>VLOOKUP(B1700,'Table A as of March 2024'!A:O,15,FALSE)</f>
        <v>A</v>
      </c>
      <c r="K1700" t="str">
        <f>VLOOKUP(G1700,'ACFR Class Vlookup'!A:B,2,FALSE)</f>
        <v>Governmental</v>
      </c>
      <c r="L1700" s="1" t="str">
        <f>VLOOKUP(D1700,'Fund Information'!A:F,6,FALSE)</f>
        <v>Per COV § 44-146.18.1, this fund accounts for General Fund Sum Sufficient Appropriations.  Funds are used when the Governor declares a "state of emergency"; can be used for anything related to the state of emergency.</v>
      </c>
      <c r="M1700" s="6" t="str">
        <f t="shared" si="288"/>
        <v>N/A</v>
      </c>
      <c r="N1700" s="6" t="s">
        <v>2886</v>
      </c>
      <c r="O1700" s="6" t="str">
        <f t="shared" si="289"/>
        <v>N/A</v>
      </c>
      <c r="P1700" s="5" t="s">
        <v>2886</v>
      </c>
      <c r="Q1700" s="6" t="str">
        <f t="shared" si="290"/>
        <v>N/A</v>
      </c>
      <c r="R1700" s="7" t="str">
        <f t="shared" si="291"/>
        <v>No</v>
      </c>
      <c r="S1700" s="5" t="str">
        <f t="shared" si="292"/>
        <v>Answer Required</v>
      </c>
      <c r="T1700" s="6" t="str">
        <f t="shared" si="293"/>
        <v>N/A</v>
      </c>
      <c r="U1700" s="7" t="str">
        <f t="shared" si="294"/>
        <v>No</v>
      </c>
      <c r="V1700" s="5" t="str">
        <f t="shared" si="295"/>
        <v>Answer Required</v>
      </c>
      <c r="W1700" s="6" t="str">
        <f t="shared" si="296"/>
        <v>N/A</v>
      </c>
      <c r="X1700" s="5" t="s">
        <v>2886</v>
      </c>
    </row>
    <row r="1701" spans="1:24" x14ac:dyDescent="0.25">
      <c r="A1701" s="77">
        <f>VLOOKUP(C1701,'BU and Control BU Listing'!A:E,5,FALSE)</f>
        <v>70100</v>
      </c>
      <c r="B1701" s="80" t="s">
        <v>4996</v>
      </c>
      <c r="C1701" s="22" t="str">
        <f t="shared" si="286"/>
        <v>77500</v>
      </c>
      <c r="D1701" s="22" t="str">
        <f t="shared" si="287"/>
        <v>02840</v>
      </c>
      <c r="E1701" s="21" t="str">
        <f>VLOOKUP(B1701,'Table A as of March 2024'!A:G,7,FALSE)</f>
        <v>Pocahontas St Correctional Ctr</v>
      </c>
      <c r="F1701" s="21" t="str">
        <f>VLOOKUP(B1701,'Table A as of March 2024'!A:H,8,FALSE)</f>
        <v>Recycl Mtrl Sales-Gen/NonHE</v>
      </c>
      <c r="G1701" s="11" t="str">
        <f>VLOOKUP(B1701,'Table A as of March 2024'!A:I,9,FALSE)</f>
        <v>100</v>
      </c>
      <c r="H1701" t="str">
        <f>VLOOKUP(B1701,'Table A as of March 2024'!A:L,12,FALSE)</f>
        <v>No</v>
      </c>
      <c r="I1701" s="9" t="str">
        <f>VLOOKUP(B1701,'Table A as of March 2024'!A:M,13,FALSE)</f>
        <v>U</v>
      </c>
      <c r="J1701" t="str">
        <f>VLOOKUP(B1701,'Table A as of March 2024'!A:O,15,FALSE)</f>
        <v>A</v>
      </c>
      <c r="K1701" t="str">
        <f>VLOOKUP(G1701,'ACFR Class Vlookup'!A:B,2,FALSE)</f>
        <v>Governmental</v>
      </c>
      <c r="L1701" s="1" t="str">
        <f>VLOOKUP(D1701,'Fund Information'!A:F,6,FALSE)</f>
        <v>Accounts for recyclable material sales.</v>
      </c>
      <c r="M1701" s="6" t="str">
        <f t="shared" si="288"/>
        <v>N/A</v>
      </c>
      <c r="N1701" s="6" t="s">
        <v>2886</v>
      </c>
      <c r="O1701" s="6" t="str">
        <f t="shared" si="289"/>
        <v>N/A</v>
      </c>
      <c r="P1701" s="5" t="s">
        <v>2886</v>
      </c>
      <c r="Q1701" s="6" t="str">
        <f t="shared" si="290"/>
        <v>N/A</v>
      </c>
      <c r="R1701" s="7" t="str">
        <f t="shared" si="291"/>
        <v>No</v>
      </c>
      <c r="S1701" s="5" t="str">
        <f t="shared" si="292"/>
        <v>Answer Required</v>
      </c>
      <c r="T1701" s="6" t="str">
        <f t="shared" si="293"/>
        <v>N/A</v>
      </c>
      <c r="U1701" s="7" t="str">
        <f t="shared" si="294"/>
        <v>No</v>
      </c>
      <c r="V1701" s="5" t="str">
        <f t="shared" si="295"/>
        <v>Answer Required</v>
      </c>
      <c r="W1701" s="6" t="str">
        <f t="shared" si="296"/>
        <v>N/A</v>
      </c>
      <c r="X1701" s="5" t="s">
        <v>2886</v>
      </c>
    </row>
    <row r="1702" spans="1:24" ht="30" x14ac:dyDescent="0.25">
      <c r="A1702" s="77">
        <f>VLOOKUP(C1702,'BU and Control BU Listing'!A:E,5,FALSE)</f>
        <v>70100</v>
      </c>
      <c r="B1702" s="80" t="s">
        <v>4997</v>
      </c>
      <c r="C1702" s="22" t="str">
        <f t="shared" si="286"/>
        <v>77500</v>
      </c>
      <c r="D1702" s="22" t="str">
        <f t="shared" si="287"/>
        <v>02870</v>
      </c>
      <c r="E1702" s="21" t="str">
        <f>VLOOKUP(B1702,'Table A as of March 2024'!A:G,7,FALSE)</f>
        <v>Pocahontas St Correctional Ctr</v>
      </c>
      <c r="F1702" s="21" t="str">
        <f>VLOOKUP(B1702,'Table A as of March 2024'!A:H,8,FALSE)</f>
        <v>Surp Suppy/Equip Sale-GF-NonHE</v>
      </c>
      <c r="G1702" s="11" t="str">
        <f>VLOOKUP(B1702,'Table A as of March 2024'!A:I,9,FALSE)</f>
        <v>100</v>
      </c>
      <c r="H1702" t="str">
        <f>VLOOKUP(B1702,'Table A as of March 2024'!A:L,12,FALSE)</f>
        <v>No</v>
      </c>
      <c r="I1702" s="9" t="str">
        <f>VLOOKUP(B1702,'Table A as of March 2024'!A:M,13,FALSE)</f>
        <v>U</v>
      </c>
      <c r="J1702" t="str">
        <f>VLOOKUP(B1702,'Table A as of March 2024'!A:O,15,FALSE)</f>
        <v>A</v>
      </c>
      <c r="K1702" t="str">
        <f>VLOOKUP(G1702,'ACFR Class Vlookup'!A:B,2,FALSE)</f>
        <v>Governmental</v>
      </c>
      <c r="L1702" s="1" t="str">
        <f>VLOOKUP(D1702,'Fund Information'!A:F,6,FALSE)</f>
        <v>Accounts for sale of surplus supplies and equipment purchased with General Funds for Non Higher Ed agencies.</v>
      </c>
      <c r="M1702" s="6" t="str">
        <f t="shared" si="288"/>
        <v>N/A</v>
      </c>
      <c r="N1702" s="6" t="s">
        <v>2886</v>
      </c>
      <c r="O1702" s="6" t="str">
        <f t="shared" si="289"/>
        <v>N/A</v>
      </c>
      <c r="P1702" s="5" t="s">
        <v>2886</v>
      </c>
      <c r="Q1702" s="6" t="str">
        <f t="shared" si="290"/>
        <v>N/A</v>
      </c>
      <c r="R1702" s="7" t="str">
        <f t="shared" si="291"/>
        <v>No</v>
      </c>
      <c r="S1702" s="5" t="str">
        <f t="shared" si="292"/>
        <v>Answer Required</v>
      </c>
      <c r="T1702" s="6" t="str">
        <f t="shared" si="293"/>
        <v>N/A</v>
      </c>
      <c r="U1702" s="7" t="str">
        <f t="shared" si="294"/>
        <v>No</v>
      </c>
      <c r="V1702" s="5" t="str">
        <f t="shared" si="295"/>
        <v>Answer Required</v>
      </c>
      <c r="W1702" s="6" t="str">
        <f t="shared" si="296"/>
        <v>N/A</v>
      </c>
      <c r="X1702" s="5" t="s">
        <v>2886</v>
      </c>
    </row>
    <row r="1703" spans="1:24" ht="30" x14ac:dyDescent="0.25">
      <c r="A1703" s="77">
        <f>VLOOKUP(C1703,'BU and Control BU Listing'!A:E,5,FALSE)</f>
        <v>70100</v>
      </c>
      <c r="B1703" s="80" t="s">
        <v>4998</v>
      </c>
      <c r="C1703" s="22" t="str">
        <f t="shared" si="286"/>
        <v>77500</v>
      </c>
      <c r="D1703" s="22" t="str">
        <f t="shared" si="287"/>
        <v>02900</v>
      </c>
      <c r="E1703" s="21" t="str">
        <f>VLOOKUP(B1703,'Table A as of March 2024'!A:G,7,FALSE)</f>
        <v>Pocahontas St Correctional Ctr</v>
      </c>
      <c r="F1703" s="21" t="str">
        <f>VLOOKUP(B1703,'Table A as of March 2024'!A:H,8,FALSE)</f>
        <v>Insurance Recovery</v>
      </c>
      <c r="G1703" s="11" t="str">
        <f>VLOOKUP(B1703,'Table A as of March 2024'!A:I,9,FALSE)</f>
        <v>105</v>
      </c>
      <c r="H1703" t="str">
        <f>VLOOKUP(B1703,'Table A as of March 2024'!A:L,12,FALSE)</f>
        <v>No</v>
      </c>
      <c r="I1703" s="9" t="str">
        <f>VLOOKUP(B1703,'Table A as of March 2024'!A:M,13,FALSE)</f>
        <v>U</v>
      </c>
      <c r="J1703" t="str">
        <f>VLOOKUP(B1703,'Table A as of March 2024'!A:O,15,FALSE)</f>
        <v>C</v>
      </c>
      <c r="K1703" t="str">
        <f>VLOOKUP(G1703,'ACFR Class Vlookup'!A:B,2,FALSE)</f>
        <v>Governmental</v>
      </c>
      <c r="L1703" s="1" t="str">
        <f>VLOOKUP(D1703,'Fund Information'!A:F,6,FALSE)</f>
        <v>Accounts for insurance proceeds received when an insured item is damaged.</v>
      </c>
      <c r="M1703" s="6" t="str">
        <f t="shared" si="288"/>
        <v>N/A</v>
      </c>
      <c r="N1703" s="6" t="s">
        <v>2886</v>
      </c>
      <c r="O1703" s="6" t="str">
        <f t="shared" si="289"/>
        <v>N/A</v>
      </c>
      <c r="P1703" s="5" t="s">
        <v>2886</v>
      </c>
      <c r="Q1703" s="6" t="str">
        <f t="shared" si="290"/>
        <v>N/A</v>
      </c>
      <c r="R1703" s="7" t="str">
        <f t="shared" si="291"/>
        <v>No</v>
      </c>
      <c r="S1703" s="5" t="str">
        <f t="shared" si="292"/>
        <v>Answer Required</v>
      </c>
      <c r="T1703" s="6" t="str">
        <f t="shared" si="293"/>
        <v>N/A</v>
      </c>
      <c r="U1703" s="7" t="str">
        <f t="shared" si="294"/>
        <v>Yes</v>
      </c>
      <c r="V1703" s="5" t="str">
        <f t="shared" si="295"/>
        <v>Answer Required</v>
      </c>
      <c r="W1703" s="6" t="str">
        <f t="shared" si="296"/>
        <v>N/A</v>
      </c>
      <c r="X1703" s="5" t="s">
        <v>2886</v>
      </c>
    </row>
    <row r="1704" spans="1:24" x14ac:dyDescent="0.25">
      <c r="A1704" s="77">
        <f>VLOOKUP(C1704,'BU and Control BU Listing'!A:E,5,FALSE)</f>
        <v>70100</v>
      </c>
      <c r="B1704" s="80" t="s">
        <v>4999</v>
      </c>
      <c r="C1704" s="22" t="str">
        <f t="shared" si="286"/>
        <v>77500</v>
      </c>
      <c r="D1704" s="22" t="str">
        <f t="shared" si="287"/>
        <v>10000</v>
      </c>
      <c r="E1704" s="21" t="str">
        <f>VLOOKUP(B1704,'Table A as of March 2024'!A:G,7,FALSE)</f>
        <v>Pocahontas St Correctional Ctr</v>
      </c>
      <c r="F1704" s="21" t="str">
        <f>VLOOKUP(B1704,'Table A as of March 2024'!A:H,8,FALSE)</f>
        <v>Federal Trust</v>
      </c>
      <c r="G1704" s="11" t="str">
        <f>VLOOKUP(B1704,'Table A as of March 2024'!A:I,9,FALSE)</f>
        <v>120</v>
      </c>
      <c r="H1704" t="str">
        <f>VLOOKUP(B1704,'Table A as of March 2024'!A:L,12,FALSE)</f>
        <v>No</v>
      </c>
      <c r="I1704" s="9" t="str">
        <f>VLOOKUP(B1704,'Table A as of March 2024'!A:M,13,FALSE)</f>
        <v>R</v>
      </c>
      <c r="J1704" t="str">
        <f>VLOOKUP(B1704,'Table A as of March 2024'!A:O,15,FALSE)</f>
        <v>R</v>
      </c>
      <c r="K1704" t="str">
        <f>VLOOKUP(G1704,'ACFR Class Vlookup'!A:B,2,FALSE)</f>
        <v>Governmental</v>
      </c>
      <c r="L1704" s="1" t="str">
        <f>VLOOKUP(D1704,'Fund Information'!A:F,6,FALSE)</f>
        <v>This fund accounts for Federal funds.</v>
      </c>
      <c r="M1704" s="6" t="str">
        <f t="shared" si="288"/>
        <v>N/A</v>
      </c>
      <c r="N1704" s="6" t="s">
        <v>2886</v>
      </c>
      <c r="O1704" s="6" t="str">
        <f t="shared" si="289"/>
        <v>N/A</v>
      </c>
      <c r="P1704" s="5" t="s">
        <v>2886</v>
      </c>
      <c r="Q1704" s="6" t="str">
        <f t="shared" si="290"/>
        <v>N/A</v>
      </c>
      <c r="R1704" s="7" t="str">
        <f t="shared" si="291"/>
        <v>Yes</v>
      </c>
      <c r="S1704" s="5" t="str">
        <f t="shared" si="292"/>
        <v>Answer Required</v>
      </c>
      <c r="T1704" s="6" t="str">
        <f t="shared" si="293"/>
        <v>N/A</v>
      </c>
      <c r="U1704" s="7" t="str">
        <f t="shared" si="294"/>
        <v>No</v>
      </c>
      <c r="V1704" s="5" t="str">
        <f t="shared" si="295"/>
        <v>Answer Required</v>
      </c>
      <c r="W1704" s="6" t="str">
        <f t="shared" si="296"/>
        <v>N/A</v>
      </c>
      <c r="X1704" s="5" t="s">
        <v>2886</v>
      </c>
    </row>
    <row r="1705" spans="1:24" x14ac:dyDescent="0.25">
      <c r="A1705" s="77">
        <f>VLOOKUP(C1705,'BU and Control BU Listing'!A:E,5,FALSE)</f>
        <v>70100</v>
      </c>
      <c r="B1705" s="80" t="s">
        <v>5001</v>
      </c>
      <c r="C1705" s="22" t="str">
        <f t="shared" si="286"/>
        <v>77600</v>
      </c>
      <c r="D1705" s="22" t="str">
        <f t="shared" si="287"/>
        <v>01000</v>
      </c>
      <c r="E1705" s="21" t="str">
        <f>VLOOKUP(B1705,'Table A as of March 2024'!A:G,7,FALSE)</f>
        <v>Green Rock Correctional Center</v>
      </c>
      <c r="F1705" s="21" t="str">
        <f>VLOOKUP(B1705,'Table A as of March 2024'!A:H,8,FALSE)</f>
        <v>General Fund</v>
      </c>
      <c r="G1705" s="11" t="str">
        <f>VLOOKUP(B1705,'Table A as of March 2024'!A:I,9,FALSE)</f>
        <v>100</v>
      </c>
      <c r="H1705" t="str">
        <f>VLOOKUP(B1705,'Table A as of March 2024'!A:L,12,FALSE)</f>
        <v>No</v>
      </c>
      <c r="I1705" s="9" t="str">
        <f>VLOOKUP(B1705,'Table A as of March 2024'!A:M,13,FALSE)</f>
        <v>G</v>
      </c>
      <c r="J1705" t="str">
        <f>VLOOKUP(B1705,'Table A as of March 2024'!A:O,15,FALSE)</f>
        <v>U</v>
      </c>
      <c r="K1705" t="str">
        <f>VLOOKUP(G1705,'ACFR Class Vlookup'!A:B,2,FALSE)</f>
        <v>Governmental</v>
      </c>
      <c r="L1705" s="1" t="str">
        <f>VLOOKUP(D1705,'Fund Information'!A:F,6,FALSE)</f>
        <v>General Fund</v>
      </c>
      <c r="M1705" s="6" t="str">
        <f t="shared" si="288"/>
        <v>N/A</v>
      </c>
      <c r="N1705" s="6" t="s">
        <v>2886</v>
      </c>
      <c r="O1705" s="6" t="str">
        <f t="shared" si="289"/>
        <v>N/A</v>
      </c>
      <c r="P1705" s="5" t="s">
        <v>2886</v>
      </c>
      <c r="Q1705" s="6" t="str">
        <f t="shared" si="290"/>
        <v>N/A</v>
      </c>
      <c r="R1705" s="7" t="str">
        <f t="shared" si="291"/>
        <v>No</v>
      </c>
      <c r="S1705" s="5" t="str">
        <f t="shared" si="292"/>
        <v>Answer Required</v>
      </c>
      <c r="T1705" s="6" t="str">
        <f t="shared" si="293"/>
        <v>N/A</v>
      </c>
      <c r="U1705" s="7" t="str">
        <f t="shared" si="294"/>
        <v>No</v>
      </c>
      <c r="V1705" s="5" t="str">
        <f t="shared" si="295"/>
        <v>Answer Required</v>
      </c>
      <c r="W1705" s="6" t="str">
        <f t="shared" si="296"/>
        <v>N/A</v>
      </c>
      <c r="X1705" s="5" t="s">
        <v>2886</v>
      </c>
    </row>
    <row r="1706" spans="1:24" ht="30" x14ac:dyDescent="0.25">
      <c r="A1706" s="77">
        <f>VLOOKUP(C1706,'BU and Control BU Listing'!A:E,5,FALSE)</f>
        <v>70100</v>
      </c>
      <c r="B1706" s="80" t="s">
        <v>5002</v>
      </c>
      <c r="C1706" s="22" t="str">
        <f t="shared" si="286"/>
        <v>77600</v>
      </c>
      <c r="D1706" s="22" t="str">
        <f t="shared" si="287"/>
        <v>02710</v>
      </c>
      <c r="E1706" s="21" t="str">
        <f>VLOOKUP(B1706,'Table A as of March 2024'!A:G,7,FALSE)</f>
        <v>Green Rock Correctional Center</v>
      </c>
      <c r="F1706" s="21" t="str">
        <f>VLOOKUP(B1706,'Table A as of March 2024'!A:H,8,FALSE)</f>
        <v>Central Garage Pool Vehicles</v>
      </c>
      <c r="G1706" s="11" t="str">
        <f>VLOOKUP(B1706,'Table A as of March 2024'!A:I,9,FALSE)</f>
        <v>100</v>
      </c>
      <c r="H1706" t="str">
        <f>VLOOKUP(B1706,'Table A as of March 2024'!A:L,12,FALSE)</f>
        <v>No</v>
      </c>
      <c r="I1706" s="9" t="str">
        <f>VLOOKUP(B1706,'Table A as of March 2024'!A:M,13,FALSE)</f>
        <v>U</v>
      </c>
      <c r="J1706" t="str">
        <f>VLOOKUP(B1706,'Table A as of March 2024'!A:O,15,FALSE)</f>
        <v>A</v>
      </c>
      <c r="K1706" t="str">
        <f>VLOOKUP(G1706,'ACFR Class Vlookup'!A:B,2,FALSE)</f>
        <v>Governmental</v>
      </c>
      <c r="L1706" s="1" t="str">
        <f>VLOOKUP(D1706,'Fund Information'!A:F,6,FALSE)</f>
        <v>State Central Garage Pool Vehicles - Accounts for fees paid for use of state vehicles.</v>
      </c>
      <c r="M1706" s="6" t="str">
        <f t="shared" si="288"/>
        <v>N/A</v>
      </c>
      <c r="N1706" s="6" t="s">
        <v>2886</v>
      </c>
      <c r="O1706" s="6" t="str">
        <f t="shared" si="289"/>
        <v>N/A</v>
      </c>
      <c r="P1706" s="5" t="s">
        <v>2886</v>
      </c>
      <c r="Q1706" s="6" t="str">
        <f t="shared" si="290"/>
        <v>N/A</v>
      </c>
      <c r="R1706" s="7" t="str">
        <f t="shared" si="291"/>
        <v>No</v>
      </c>
      <c r="S1706" s="5" t="str">
        <f t="shared" si="292"/>
        <v>Answer Required</v>
      </c>
      <c r="T1706" s="6" t="str">
        <f t="shared" si="293"/>
        <v>N/A</v>
      </c>
      <c r="U1706" s="7" t="str">
        <f t="shared" si="294"/>
        <v>No</v>
      </c>
      <c r="V1706" s="5" t="str">
        <f t="shared" si="295"/>
        <v>Answer Required</v>
      </c>
      <c r="W1706" s="6" t="str">
        <f t="shared" si="296"/>
        <v>N/A</v>
      </c>
      <c r="X1706" s="5" t="s">
        <v>2886</v>
      </c>
    </row>
    <row r="1707" spans="1:24" x14ac:dyDescent="0.25">
      <c r="A1707" s="77">
        <f>VLOOKUP(C1707,'BU and Control BU Listing'!A:E,5,FALSE)</f>
        <v>70100</v>
      </c>
      <c r="B1707" s="80" t="s">
        <v>5003</v>
      </c>
      <c r="C1707" s="22" t="str">
        <f t="shared" si="286"/>
        <v>77600</v>
      </c>
      <c r="D1707" s="22" t="str">
        <f t="shared" si="287"/>
        <v>02840</v>
      </c>
      <c r="E1707" s="21" t="str">
        <f>VLOOKUP(B1707,'Table A as of March 2024'!A:G,7,FALSE)</f>
        <v>Green Rock Correctional Center</v>
      </c>
      <c r="F1707" s="21" t="str">
        <f>VLOOKUP(B1707,'Table A as of March 2024'!A:H,8,FALSE)</f>
        <v>Recycl Mtrl Sales-Gen/NonHE</v>
      </c>
      <c r="G1707" s="11" t="str">
        <f>VLOOKUP(B1707,'Table A as of March 2024'!A:I,9,FALSE)</f>
        <v>100</v>
      </c>
      <c r="H1707" t="str">
        <f>VLOOKUP(B1707,'Table A as of March 2024'!A:L,12,FALSE)</f>
        <v>No</v>
      </c>
      <c r="I1707" s="9" t="str">
        <f>VLOOKUP(B1707,'Table A as of March 2024'!A:M,13,FALSE)</f>
        <v>U</v>
      </c>
      <c r="J1707" t="str">
        <f>VLOOKUP(B1707,'Table A as of March 2024'!A:O,15,FALSE)</f>
        <v>A</v>
      </c>
      <c r="K1707" t="str">
        <f>VLOOKUP(G1707,'ACFR Class Vlookup'!A:B,2,FALSE)</f>
        <v>Governmental</v>
      </c>
      <c r="L1707" s="1" t="str">
        <f>VLOOKUP(D1707,'Fund Information'!A:F,6,FALSE)</f>
        <v>Accounts for recyclable material sales.</v>
      </c>
      <c r="M1707" s="6" t="str">
        <f t="shared" si="288"/>
        <v>N/A</v>
      </c>
      <c r="N1707" s="6" t="s">
        <v>2886</v>
      </c>
      <c r="O1707" s="6" t="str">
        <f t="shared" si="289"/>
        <v>N/A</v>
      </c>
      <c r="P1707" s="5" t="s">
        <v>2886</v>
      </c>
      <c r="Q1707" s="6" t="str">
        <f t="shared" si="290"/>
        <v>N/A</v>
      </c>
      <c r="R1707" s="7" t="str">
        <f t="shared" si="291"/>
        <v>No</v>
      </c>
      <c r="S1707" s="5" t="str">
        <f t="shared" si="292"/>
        <v>Answer Required</v>
      </c>
      <c r="T1707" s="6" t="str">
        <f t="shared" si="293"/>
        <v>N/A</v>
      </c>
      <c r="U1707" s="7" t="str">
        <f t="shared" si="294"/>
        <v>No</v>
      </c>
      <c r="V1707" s="5" t="str">
        <f t="shared" si="295"/>
        <v>Answer Required</v>
      </c>
      <c r="W1707" s="6" t="str">
        <f t="shared" si="296"/>
        <v>N/A</v>
      </c>
      <c r="X1707" s="5" t="s">
        <v>2886</v>
      </c>
    </row>
    <row r="1708" spans="1:24" ht="30" x14ac:dyDescent="0.25">
      <c r="A1708" s="77">
        <f>VLOOKUP(C1708,'BU and Control BU Listing'!A:E,5,FALSE)</f>
        <v>70100</v>
      </c>
      <c r="B1708" s="80" t="s">
        <v>5004</v>
      </c>
      <c r="C1708" s="22" t="str">
        <f t="shared" si="286"/>
        <v>77600</v>
      </c>
      <c r="D1708" s="22" t="str">
        <f t="shared" si="287"/>
        <v>02870</v>
      </c>
      <c r="E1708" s="21" t="str">
        <f>VLOOKUP(B1708,'Table A as of March 2024'!A:G,7,FALSE)</f>
        <v>Green Rock Correctional Center</v>
      </c>
      <c r="F1708" s="21" t="str">
        <f>VLOOKUP(B1708,'Table A as of March 2024'!A:H,8,FALSE)</f>
        <v>Surp Suppy/Equip Sale-GF-NonHE</v>
      </c>
      <c r="G1708" s="11" t="str">
        <f>VLOOKUP(B1708,'Table A as of March 2024'!A:I,9,FALSE)</f>
        <v>100</v>
      </c>
      <c r="H1708" t="str">
        <f>VLOOKUP(B1708,'Table A as of March 2024'!A:L,12,FALSE)</f>
        <v>No</v>
      </c>
      <c r="I1708" s="9" t="str">
        <f>VLOOKUP(B1708,'Table A as of March 2024'!A:M,13,FALSE)</f>
        <v>U</v>
      </c>
      <c r="J1708" t="str">
        <f>VLOOKUP(B1708,'Table A as of March 2024'!A:O,15,FALSE)</f>
        <v>A</v>
      </c>
      <c r="K1708" t="str">
        <f>VLOOKUP(G1708,'ACFR Class Vlookup'!A:B,2,FALSE)</f>
        <v>Governmental</v>
      </c>
      <c r="L1708" s="1" t="str">
        <f>VLOOKUP(D1708,'Fund Information'!A:F,6,FALSE)</f>
        <v>Accounts for sale of surplus supplies and equipment purchased with General Funds for Non Higher Ed agencies.</v>
      </c>
      <c r="M1708" s="6" t="str">
        <f t="shared" si="288"/>
        <v>N/A</v>
      </c>
      <c r="N1708" s="6" t="s">
        <v>2886</v>
      </c>
      <c r="O1708" s="6" t="str">
        <f t="shared" si="289"/>
        <v>N/A</v>
      </c>
      <c r="P1708" s="5" t="s">
        <v>2886</v>
      </c>
      <c r="Q1708" s="6" t="str">
        <f t="shared" si="290"/>
        <v>N/A</v>
      </c>
      <c r="R1708" s="7" t="str">
        <f t="shared" si="291"/>
        <v>No</v>
      </c>
      <c r="S1708" s="5" t="str">
        <f t="shared" si="292"/>
        <v>Answer Required</v>
      </c>
      <c r="T1708" s="6" t="str">
        <f t="shared" si="293"/>
        <v>N/A</v>
      </c>
      <c r="U1708" s="7" t="str">
        <f t="shared" si="294"/>
        <v>No</v>
      </c>
      <c r="V1708" s="5" t="str">
        <f t="shared" si="295"/>
        <v>Answer Required</v>
      </c>
      <c r="W1708" s="6" t="str">
        <f t="shared" si="296"/>
        <v>N/A</v>
      </c>
      <c r="X1708" s="5" t="s">
        <v>2886</v>
      </c>
    </row>
    <row r="1709" spans="1:24" ht="30" x14ac:dyDescent="0.25">
      <c r="A1709" s="77">
        <f>VLOOKUP(C1709,'BU and Control BU Listing'!A:E,5,FALSE)</f>
        <v>70100</v>
      </c>
      <c r="B1709" s="80" t="s">
        <v>5005</v>
      </c>
      <c r="C1709" s="22" t="str">
        <f t="shared" si="286"/>
        <v>77600</v>
      </c>
      <c r="D1709" s="22" t="str">
        <f t="shared" si="287"/>
        <v>02900</v>
      </c>
      <c r="E1709" s="21" t="str">
        <f>VLOOKUP(B1709,'Table A as of March 2024'!A:G,7,FALSE)</f>
        <v>Green Rock Correctional Center</v>
      </c>
      <c r="F1709" s="21" t="str">
        <f>VLOOKUP(B1709,'Table A as of March 2024'!A:H,8,FALSE)</f>
        <v>Insurance Recovery</v>
      </c>
      <c r="G1709" s="11" t="str">
        <f>VLOOKUP(B1709,'Table A as of March 2024'!A:I,9,FALSE)</f>
        <v>105</v>
      </c>
      <c r="H1709" t="str">
        <f>VLOOKUP(B1709,'Table A as of March 2024'!A:L,12,FALSE)</f>
        <v>No</v>
      </c>
      <c r="I1709" s="9" t="str">
        <f>VLOOKUP(B1709,'Table A as of March 2024'!A:M,13,FALSE)</f>
        <v>U</v>
      </c>
      <c r="J1709" t="str">
        <f>VLOOKUP(B1709,'Table A as of March 2024'!A:O,15,FALSE)</f>
        <v>C</v>
      </c>
      <c r="K1709" t="str">
        <f>VLOOKUP(G1709,'ACFR Class Vlookup'!A:B,2,FALSE)</f>
        <v>Governmental</v>
      </c>
      <c r="L1709" s="1" t="str">
        <f>VLOOKUP(D1709,'Fund Information'!A:F,6,FALSE)</f>
        <v>Accounts for insurance proceeds received when an insured item is damaged.</v>
      </c>
      <c r="M1709" s="6" t="str">
        <f t="shared" si="288"/>
        <v>N/A</v>
      </c>
      <c r="N1709" s="6" t="s">
        <v>2886</v>
      </c>
      <c r="O1709" s="6" t="str">
        <f t="shared" si="289"/>
        <v>N/A</v>
      </c>
      <c r="P1709" s="5" t="s">
        <v>2886</v>
      </c>
      <c r="Q1709" s="6" t="str">
        <f t="shared" si="290"/>
        <v>N/A</v>
      </c>
      <c r="R1709" s="7" t="str">
        <f t="shared" si="291"/>
        <v>No</v>
      </c>
      <c r="S1709" s="5" t="str">
        <f t="shared" si="292"/>
        <v>Answer Required</v>
      </c>
      <c r="T1709" s="6" t="str">
        <f t="shared" si="293"/>
        <v>N/A</v>
      </c>
      <c r="U1709" s="7" t="str">
        <f t="shared" si="294"/>
        <v>Yes</v>
      </c>
      <c r="V1709" s="5" t="str">
        <f t="shared" si="295"/>
        <v>Answer Required</v>
      </c>
      <c r="W1709" s="6" t="str">
        <f t="shared" si="296"/>
        <v>N/A</v>
      </c>
      <c r="X1709" s="5" t="s">
        <v>2886</v>
      </c>
    </row>
    <row r="1710" spans="1:24" x14ac:dyDescent="0.25">
      <c r="A1710" s="77">
        <f>VLOOKUP(C1710,'BU and Control BU Listing'!A:E,5,FALSE)</f>
        <v>77700</v>
      </c>
      <c r="B1710" s="80" t="s">
        <v>5007</v>
      </c>
      <c r="C1710" s="22" t="str">
        <f t="shared" si="286"/>
        <v>77700</v>
      </c>
      <c r="D1710" s="22" t="str">
        <f t="shared" si="287"/>
        <v>01000</v>
      </c>
      <c r="E1710" s="21" t="str">
        <f>VLOOKUP(B1710,'Table A as of March 2024'!A:G,7,FALSE)</f>
        <v>Department of Juvenile Justice</v>
      </c>
      <c r="F1710" s="21" t="str">
        <f>VLOOKUP(B1710,'Table A as of March 2024'!A:H,8,FALSE)</f>
        <v>General Fund</v>
      </c>
      <c r="G1710" s="11" t="str">
        <f>VLOOKUP(B1710,'Table A as of March 2024'!A:I,9,FALSE)</f>
        <v>100</v>
      </c>
      <c r="H1710" t="str">
        <f>VLOOKUP(B1710,'Table A as of March 2024'!A:L,12,FALSE)</f>
        <v>No</v>
      </c>
      <c r="I1710" s="9" t="str">
        <f>VLOOKUP(B1710,'Table A as of March 2024'!A:M,13,FALSE)</f>
        <v>G</v>
      </c>
      <c r="J1710" t="str">
        <f>VLOOKUP(B1710,'Table A as of March 2024'!A:O,15,FALSE)</f>
        <v>U</v>
      </c>
      <c r="K1710" t="str">
        <f>VLOOKUP(G1710,'ACFR Class Vlookup'!A:B,2,FALSE)</f>
        <v>Governmental</v>
      </c>
      <c r="L1710" s="1" t="str">
        <f>VLOOKUP(D1710,'Fund Information'!A:F,6,FALSE)</f>
        <v>General Fund</v>
      </c>
      <c r="M1710" s="6" t="str">
        <f t="shared" si="288"/>
        <v>N/A</v>
      </c>
      <c r="N1710" s="6" t="s">
        <v>2886</v>
      </c>
      <c r="O1710" s="6" t="str">
        <f t="shared" si="289"/>
        <v>N/A</v>
      </c>
      <c r="P1710" s="5" t="s">
        <v>2886</v>
      </c>
      <c r="Q1710" s="6" t="str">
        <f t="shared" si="290"/>
        <v>N/A</v>
      </c>
      <c r="R1710" s="7" t="str">
        <f t="shared" si="291"/>
        <v>No</v>
      </c>
      <c r="S1710" s="5" t="str">
        <f t="shared" si="292"/>
        <v>Answer Required</v>
      </c>
      <c r="T1710" s="6" t="str">
        <f t="shared" si="293"/>
        <v>N/A</v>
      </c>
      <c r="U1710" s="7" t="str">
        <f t="shared" si="294"/>
        <v>No</v>
      </c>
      <c r="V1710" s="5" t="str">
        <f t="shared" si="295"/>
        <v>Answer Required</v>
      </c>
      <c r="W1710" s="6" t="str">
        <f t="shared" si="296"/>
        <v>N/A</v>
      </c>
      <c r="X1710" s="5" t="s">
        <v>2886</v>
      </c>
    </row>
    <row r="1711" spans="1:24" x14ac:dyDescent="0.25">
      <c r="A1711" s="77">
        <f>VLOOKUP(C1711,'BU and Control BU Listing'!A:E,5,FALSE)</f>
        <v>77700</v>
      </c>
      <c r="B1711" s="80" t="s">
        <v>5008</v>
      </c>
      <c r="C1711" s="22" t="str">
        <f t="shared" si="286"/>
        <v>77700</v>
      </c>
      <c r="D1711" s="22" t="str">
        <f t="shared" si="287"/>
        <v>02700</v>
      </c>
      <c r="E1711" s="21" t="str">
        <f>VLOOKUP(B1711,'Table A as of March 2024'!A:G,7,FALSE)</f>
        <v>Department of Juvenile Justice</v>
      </c>
      <c r="F1711" s="21" t="str">
        <f>VLOOKUP(B1711,'Table A as of March 2024'!A:H,8,FALSE)</f>
        <v>Parking</v>
      </c>
      <c r="G1711" s="11" t="str">
        <f>VLOOKUP(B1711,'Table A as of March 2024'!A:I,9,FALSE)</f>
        <v>105</v>
      </c>
      <c r="H1711" t="str">
        <f>VLOOKUP(B1711,'Table A as of March 2024'!A:L,12,FALSE)</f>
        <v>No</v>
      </c>
      <c r="I1711" s="9" t="str">
        <f>VLOOKUP(B1711,'Table A as of March 2024'!A:M,13,FALSE)</f>
        <v>U</v>
      </c>
      <c r="J1711" t="str">
        <f>VLOOKUP(B1711,'Table A as of March 2024'!A:O,15,FALSE)</f>
        <v>C</v>
      </c>
      <c r="K1711" t="str">
        <f>VLOOKUP(G1711,'ACFR Class Vlookup'!A:B,2,FALSE)</f>
        <v>Governmental</v>
      </c>
      <c r="L1711" s="1" t="str">
        <f>VLOOKUP(D1711,'Fund Information'!A:F,6,FALSE)</f>
        <v>Parking - Accounts for fees paid for parking vehicles in state parking lots.</v>
      </c>
      <c r="M1711" s="6" t="str">
        <f t="shared" si="288"/>
        <v>N/A</v>
      </c>
      <c r="N1711" s="6" t="s">
        <v>2886</v>
      </c>
      <c r="O1711" s="6" t="str">
        <f t="shared" si="289"/>
        <v>N/A</v>
      </c>
      <c r="P1711" s="5" t="s">
        <v>2886</v>
      </c>
      <c r="Q1711" s="6" t="str">
        <f t="shared" si="290"/>
        <v>N/A</v>
      </c>
      <c r="R1711" s="7" t="str">
        <f t="shared" si="291"/>
        <v>No</v>
      </c>
      <c r="S1711" s="5" t="str">
        <f t="shared" si="292"/>
        <v>Answer Required</v>
      </c>
      <c r="T1711" s="6" t="str">
        <f t="shared" si="293"/>
        <v>N/A</v>
      </c>
      <c r="U1711" s="7" t="str">
        <f t="shared" si="294"/>
        <v>Yes</v>
      </c>
      <c r="V1711" s="5" t="str">
        <f t="shared" si="295"/>
        <v>Answer Required</v>
      </c>
      <c r="W1711" s="6" t="str">
        <f t="shared" si="296"/>
        <v>N/A</v>
      </c>
      <c r="X1711" s="5" t="s">
        <v>2886</v>
      </c>
    </row>
    <row r="1712" spans="1:24" ht="90" x14ac:dyDescent="0.25">
      <c r="A1712" s="77">
        <f>VLOOKUP(C1712,'BU and Control BU Listing'!A:E,5,FALSE)</f>
        <v>77700</v>
      </c>
      <c r="B1712" s="80" t="s">
        <v>5009</v>
      </c>
      <c r="C1712" s="22" t="str">
        <f t="shared" si="286"/>
        <v>77700</v>
      </c>
      <c r="D1712" s="22" t="str">
        <f t="shared" si="287"/>
        <v>02777</v>
      </c>
      <c r="E1712" s="21" t="str">
        <f>VLOOKUP(B1712,'Table A as of March 2024'!A:G,7,FALSE)</f>
        <v>Department of Juvenile Justice</v>
      </c>
      <c r="F1712" s="21" t="str">
        <f>VLOOKUP(B1712,'Table A as of March 2024'!A:H,8,FALSE)</f>
        <v>DJJ Special Revenue Fund</v>
      </c>
      <c r="G1712" s="11" t="str">
        <f>VLOOKUP(B1712,'Table A as of March 2024'!A:I,9,FALSE)</f>
        <v>100</v>
      </c>
      <c r="H1712" t="str">
        <f>VLOOKUP(B1712,'Table A as of March 2024'!A:L,12,FALSE)</f>
        <v>No</v>
      </c>
      <c r="I1712" s="9" t="str">
        <f>VLOOKUP(B1712,'Table A as of March 2024'!A:M,13,FALSE)</f>
        <v>U</v>
      </c>
      <c r="J1712" t="str">
        <f>VLOOKUP(B1712,'Table A as of March 2024'!A:O,15,FALSE)</f>
        <v>C</v>
      </c>
      <c r="K1712" t="str">
        <f>VLOOKUP(G1712,'ACFR Class Vlookup'!A:B,2,FALSE)</f>
        <v>Governmental</v>
      </c>
      <c r="L1712" s="1" t="str">
        <f>VLOOKUP(D1712,'Fund Information'!A:F,6,FALSE)</f>
        <v>This fund accounts for funds received from any source that are intended for the benefit of children committed to the care of the Department including the child's parents/other persons, the Vet Admin, the Railroad Retirement Act, insurance provisions of Social Security.  Funds are to be used solely for the current maintenance and support of any child committed to the care of the Department.</v>
      </c>
      <c r="M1712" s="6" t="str">
        <f t="shared" si="288"/>
        <v>N/A</v>
      </c>
      <c r="N1712" s="6" t="s">
        <v>2886</v>
      </c>
      <c r="O1712" s="6" t="str">
        <f t="shared" si="289"/>
        <v>N/A</v>
      </c>
      <c r="P1712" s="5" t="s">
        <v>2886</v>
      </c>
      <c r="Q1712" s="6" t="str">
        <f t="shared" si="290"/>
        <v>N/A</v>
      </c>
      <c r="R1712" s="7" t="str">
        <f t="shared" si="291"/>
        <v>No</v>
      </c>
      <c r="S1712" s="5" t="str">
        <f t="shared" si="292"/>
        <v>Answer Required</v>
      </c>
      <c r="T1712" s="6" t="str">
        <f t="shared" si="293"/>
        <v>N/A</v>
      </c>
      <c r="U1712" s="7" t="str">
        <f t="shared" si="294"/>
        <v>Yes</v>
      </c>
      <c r="V1712" s="5" t="str">
        <f t="shared" si="295"/>
        <v>Answer Required</v>
      </c>
      <c r="W1712" s="6" t="str">
        <f t="shared" si="296"/>
        <v>N/A</v>
      </c>
      <c r="X1712" s="5" t="s">
        <v>2886</v>
      </c>
    </row>
    <row r="1713" spans="1:24" ht="60" x14ac:dyDescent="0.25">
      <c r="A1713" s="77">
        <f>VLOOKUP(C1713,'BU and Control BU Listing'!A:E,5,FALSE)</f>
        <v>77700</v>
      </c>
      <c r="B1713" s="80" t="s">
        <v>5010</v>
      </c>
      <c r="C1713" s="22" t="str">
        <f t="shared" si="286"/>
        <v>77700</v>
      </c>
      <c r="D1713" s="22" t="str">
        <f t="shared" si="287"/>
        <v>02800</v>
      </c>
      <c r="E1713" s="21" t="str">
        <f>VLOOKUP(B1713,'Table A as of March 2024'!A:G,7,FALSE)</f>
        <v>Department of Juvenile Justice</v>
      </c>
      <c r="F1713" s="21" t="str">
        <f>VLOOKUP(B1713,'Table A as of March 2024'!A:H,8,FALSE)</f>
        <v>Appropriated IDC Recoveries</v>
      </c>
      <c r="G1713" s="11" t="str">
        <f>VLOOKUP(B1713,'Table A as of March 2024'!A:I,9,FALSE)</f>
        <v>105</v>
      </c>
      <c r="H1713" t="str">
        <f>VLOOKUP(B1713,'Table A as of March 2024'!A:L,12,FALSE)</f>
        <v>No</v>
      </c>
      <c r="I1713" s="9" t="str">
        <f>VLOOKUP(B1713,'Table A as of March 2024'!A:M,13,FALSE)</f>
        <v>U</v>
      </c>
      <c r="J1713" t="str">
        <f>VLOOKUP(B1713,'Table A as of March 2024'!A:O,15,FALSE)</f>
        <v>A</v>
      </c>
      <c r="K1713" t="str">
        <f>VLOOKUP(G1713,'ACFR Class Vlookup'!A:B,2,FALSE)</f>
        <v>Governmental</v>
      </c>
      <c r="L1713" s="1" t="str">
        <f>VLOOKUP(D1713,'Fund Information'!A:F,6,FALSE)</f>
        <v>Per §4-2.03 INDIRECT COSTS of the Appropriation Act, this fund accounts for State agencies' share of indirect cost recoveries. Per the Appropriation Act, State agencies' share of indirect cost recoveries are appropriated to the programs incurring the costs.</v>
      </c>
      <c r="M1713" s="6" t="str">
        <f t="shared" si="288"/>
        <v>N/A</v>
      </c>
      <c r="N1713" s="6" t="s">
        <v>2886</v>
      </c>
      <c r="O1713" s="6" t="str">
        <f t="shared" si="289"/>
        <v>N/A</v>
      </c>
      <c r="P1713" s="5" t="s">
        <v>2886</v>
      </c>
      <c r="Q1713" s="6" t="str">
        <f t="shared" si="290"/>
        <v>N/A</v>
      </c>
      <c r="R1713" s="7" t="str">
        <f t="shared" si="291"/>
        <v>No</v>
      </c>
      <c r="S1713" s="5" t="str">
        <f t="shared" si="292"/>
        <v>Answer Required</v>
      </c>
      <c r="T1713" s="6" t="str">
        <f t="shared" si="293"/>
        <v>N/A</v>
      </c>
      <c r="U1713" s="7" t="str">
        <f t="shared" si="294"/>
        <v>No</v>
      </c>
      <c r="V1713" s="5" t="str">
        <f t="shared" si="295"/>
        <v>Answer Required</v>
      </c>
      <c r="W1713" s="6" t="str">
        <f t="shared" si="296"/>
        <v>N/A</v>
      </c>
      <c r="X1713" s="5" t="s">
        <v>2886</v>
      </c>
    </row>
    <row r="1714" spans="1:24" ht="30" x14ac:dyDescent="0.25">
      <c r="A1714" s="77">
        <f>VLOOKUP(C1714,'BU and Control BU Listing'!A:E,5,FALSE)</f>
        <v>77700</v>
      </c>
      <c r="B1714" s="80" t="s">
        <v>5011</v>
      </c>
      <c r="C1714" s="22" t="str">
        <f t="shared" si="286"/>
        <v>77700</v>
      </c>
      <c r="D1714" s="22" t="str">
        <f t="shared" si="287"/>
        <v>02870</v>
      </c>
      <c r="E1714" s="21" t="str">
        <f>VLOOKUP(B1714,'Table A as of March 2024'!A:G,7,FALSE)</f>
        <v>Department of Juvenile Justice</v>
      </c>
      <c r="F1714" s="21" t="str">
        <f>VLOOKUP(B1714,'Table A as of March 2024'!A:H,8,FALSE)</f>
        <v>Surp Suppy/Equip Sale-GF-NonHE</v>
      </c>
      <c r="G1714" s="11" t="str">
        <f>VLOOKUP(B1714,'Table A as of March 2024'!A:I,9,FALSE)</f>
        <v>100</v>
      </c>
      <c r="H1714" t="str">
        <f>VLOOKUP(B1714,'Table A as of March 2024'!A:L,12,FALSE)</f>
        <v>No</v>
      </c>
      <c r="I1714" s="9" t="str">
        <f>VLOOKUP(B1714,'Table A as of March 2024'!A:M,13,FALSE)</f>
        <v>U</v>
      </c>
      <c r="J1714" t="str">
        <f>VLOOKUP(B1714,'Table A as of March 2024'!A:O,15,FALSE)</f>
        <v>A</v>
      </c>
      <c r="K1714" t="str">
        <f>VLOOKUP(G1714,'ACFR Class Vlookup'!A:B,2,FALSE)</f>
        <v>Governmental</v>
      </c>
      <c r="L1714" s="1" t="str">
        <f>VLOOKUP(D1714,'Fund Information'!A:F,6,FALSE)</f>
        <v>Accounts for sale of surplus supplies and equipment purchased with General Funds for Non Higher Ed agencies.</v>
      </c>
      <c r="M1714" s="6" t="str">
        <f t="shared" si="288"/>
        <v>N/A</v>
      </c>
      <c r="N1714" s="6" t="s">
        <v>2886</v>
      </c>
      <c r="O1714" s="6" t="str">
        <f t="shared" si="289"/>
        <v>N/A</v>
      </c>
      <c r="P1714" s="5" t="s">
        <v>2886</v>
      </c>
      <c r="Q1714" s="6" t="str">
        <f t="shared" si="290"/>
        <v>N/A</v>
      </c>
      <c r="R1714" s="7" t="str">
        <f t="shared" si="291"/>
        <v>No</v>
      </c>
      <c r="S1714" s="5" t="str">
        <f t="shared" si="292"/>
        <v>Answer Required</v>
      </c>
      <c r="T1714" s="6" t="str">
        <f t="shared" si="293"/>
        <v>N/A</v>
      </c>
      <c r="U1714" s="7" t="str">
        <f t="shared" si="294"/>
        <v>No</v>
      </c>
      <c r="V1714" s="5" t="str">
        <f t="shared" si="295"/>
        <v>Answer Required</v>
      </c>
      <c r="W1714" s="6" t="str">
        <f t="shared" si="296"/>
        <v>N/A</v>
      </c>
      <c r="X1714" s="5" t="s">
        <v>2886</v>
      </c>
    </row>
    <row r="1715" spans="1:24" ht="30" x14ac:dyDescent="0.25">
      <c r="A1715" s="77">
        <f>VLOOKUP(C1715,'BU and Control BU Listing'!A:E,5,FALSE)</f>
        <v>77700</v>
      </c>
      <c r="B1715" s="80" t="s">
        <v>5012</v>
      </c>
      <c r="C1715" s="22" t="str">
        <f t="shared" si="286"/>
        <v>77700</v>
      </c>
      <c r="D1715" s="22" t="str">
        <f t="shared" si="287"/>
        <v>08200</v>
      </c>
      <c r="E1715" s="21" t="str">
        <f>VLOOKUP(B1715,'Table A as of March 2024'!A:G,7,FALSE)</f>
        <v>Department of Juvenile Justice</v>
      </c>
      <c r="F1715" s="21" t="str">
        <f>VLOOKUP(B1715,'Table A as of March 2024'!A:H,8,FALSE)</f>
        <v>VPBA Projects</v>
      </c>
      <c r="G1715" s="11" t="str">
        <f>VLOOKUP(B1715,'Table A as of March 2024'!A:I,9,FALSE)</f>
        <v>156</v>
      </c>
      <c r="H1715" t="str">
        <f>VLOOKUP(B1715,'Table A as of March 2024'!A:L,12,FALSE)</f>
        <v>No</v>
      </c>
      <c r="I1715" s="9" t="str">
        <f>VLOOKUP(B1715,'Table A as of March 2024'!A:M,13,FALSE)</f>
        <v>R</v>
      </c>
      <c r="J1715" t="str">
        <f>VLOOKUP(B1715,'Table A as of March 2024'!A:O,15,FALSE)</f>
        <v>R</v>
      </c>
      <c r="K1715" t="str">
        <f>VLOOKUP(G1715,'ACFR Class Vlookup'!A:B,2,FALSE)</f>
        <v>Governmental</v>
      </c>
      <c r="L1715" s="1" t="str">
        <f>VLOOKUP(D1715,'Fund Information'!A:F,6,FALSE)</f>
        <v>Blended component unit recorded from Department of Treasury VPBA financial statement template submissions.</v>
      </c>
      <c r="M1715" s="6" t="str">
        <f t="shared" si="288"/>
        <v>N/A</v>
      </c>
      <c r="N1715" s="6" t="s">
        <v>2886</v>
      </c>
      <c r="O1715" s="6" t="str">
        <f t="shared" si="289"/>
        <v>N/A</v>
      </c>
      <c r="P1715" s="5" t="s">
        <v>2886</v>
      </c>
      <c r="Q1715" s="6" t="str">
        <f t="shared" si="290"/>
        <v>N/A</v>
      </c>
      <c r="R1715" s="7" t="str">
        <f t="shared" si="291"/>
        <v>Yes</v>
      </c>
      <c r="S1715" s="5" t="str">
        <f t="shared" si="292"/>
        <v>Answer Required</v>
      </c>
      <c r="T1715" s="6" t="str">
        <f t="shared" si="293"/>
        <v>N/A</v>
      </c>
      <c r="U1715" s="7" t="str">
        <f t="shared" si="294"/>
        <v>No</v>
      </c>
      <c r="V1715" s="5" t="str">
        <f t="shared" si="295"/>
        <v>Answer Required</v>
      </c>
      <c r="W1715" s="6" t="str">
        <f t="shared" si="296"/>
        <v>N/A</v>
      </c>
      <c r="X1715" s="5" t="s">
        <v>2886</v>
      </c>
    </row>
    <row r="1716" spans="1:24" ht="45" x14ac:dyDescent="0.25">
      <c r="A1716" s="77">
        <f>VLOOKUP(C1716,'BU and Control BU Listing'!A:E,5,FALSE)</f>
        <v>77700</v>
      </c>
      <c r="B1716" s="80" t="s">
        <v>5013</v>
      </c>
      <c r="C1716" s="22" t="str">
        <f t="shared" si="286"/>
        <v>77700</v>
      </c>
      <c r="D1716" s="22" t="str">
        <f t="shared" si="287"/>
        <v>09034</v>
      </c>
      <c r="E1716" s="21" t="str">
        <f>VLOOKUP(B1716,'Table A as of March 2024'!A:G,7,FALSE)</f>
        <v>Department of Juvenile Justice</v>
      </c>
      <c r="F1716" s="21" t="str">
        <f>VLOOKUP(B1716,'Table A as of March 2024'!A:H,8,FALSE)</f>
        <v>Work Program Revenue Fund</v>
      </c>
      <c r="G1716" s="11" t="str">
        <f>VLOOKUP(B1716,'Table A as of March 2024'!A:I,9,FALSE)</f>
        <v>105</v>
      </c>
      <c r="H1716" t="str">
        <f>VLOOKUP(B1716,'Table A as of March 2024'!A:L,12,FALSE)</f>
        <v>No</v>
      </c>
      <c r="I1716" s="9" t="str">
        <f>VLOOKUP(B1716,'Table A as of March 2024'!A:M,13,FALSE)</f>
        <v>U</v>
      </c>
      <c r="J1716" t="str">
        <f>VLOOKUP(B1716,'Table A as of March 2024'!A:O,15,FALSE)</f>
        <v>C</v>
      </c>
      <c r="K1716" t="str">
        <f>VLOOKUP(G1716,'ACFR Class Vlookup'!A:B,2,FALSE)</f>
        <v>Governmental</v>
      </c>
      <c r="L1716" s="1" t="str">
        <f>VLOOKUP(D1716,'Fund Information'!A:F,6,FALSE)</f>
        <v>Accounts for revenues received from articles sold that were made by juveniles in work programs. Funds are used to support the work programs.</v>
      </c>
      <c r="M1716" s="6" t="str">
        <f t="shared" si="288"/>
        <v>N/A</v>
      </c>
      <c r="N1716" s="6" t="s">
        <v>2886</v>
      </c>
      <c r="O1716" s="6" t="str">
        <f t="shared" si="289"/>
        <v>N/A</v>
      </c>
      <c r="P1716" s="5" t="s">
        <v>2886</v>
      </c>
      <c r="Q1716" s="6" t="str">
        <f t="shared" si="290"/>
        <v>N/A</v>
      </c>
      <c r="R1716" s="7" t="str">
        <f t="shared" si="291"/>
        <v>No</v>
      </c>
      <c r="S1716" s="5" t="str">
        <f t="shared" si="292"/>
        <v>Answer Required</v>
      </c>
      <c r="T1716" s="6" t="str">
        <f t="shared" si="293"/>
        <v>N/A</v>
      </c>
      <c r="U1716" s="7" t="str">
        <f t="shared" si="294"/>
        <v>Yes</v>
      </c>
      <c r="V1716" s="5" t="str">
        <f t="shared" si="295"/>
        <v>Answer Required</v>
      </c>
      <c r="W1716" s="6" t="str">
        <f t="shared" si="296"/>
        <v>N/A</v>
      </c>
      <c r="X1716" s="5" t="s">
        <v>2886</v>
      </c>
    </row>
    <row r="1717" spans="1:24" ht="45" x14ac:dyDescent="0.25">
      <c r="A1717" s="77">
        <f>VLOOKUP(C1717,'BU and Control BU Listing'!A:E,5,FALSE)</f>
        <v>77700</v>
      </c>
      <c r="B1717" s="80" t="s">
        <v>5014</v>
      </c>
      <c r="C1717" s="22" t="str">
        <f t="shared" si="286"/>
        <v>77700</v>
      </c>
      <c r="D1717" s="22" t="str">
        <f t="shared" si="287"/>
        <v>09650</v>
      </c>
      <c r="E1717" s="21" t="str">
        <f>VLOOKUP(B1717,'Table A as of March 2024'!A:G,7,FALSE)</f>
        <v>Department of Juvenile Justice</v>
      </c>
      <c r="F1717" s="21" t="str">
        <f>VLOOKUP(B1717,'Table A as of March 2024'!A:H,8,FALSE)</f>
        <v>Central Capital Planning Fund</v>
      </c>
      <c r="G1717" s="11" t="str">
        <f>VLOOKUP(B1717,'Table A as of March 2024'!A:I,9,FALSE)</f>
        <v>100</v>
      </c>
      <c r="H1717" t="str">
        <f>VLOOKUP(B1717,'Table A as of March 2024'!A:L,12,FALSE)</f>
        <v>No</v>
      </c>
      <c r="I1717" s="9" t="str">
        <f>VLOOKUP(B1717,'Table A as of March 2024'!A:M,13,FALSE)</f>
        <v>U</v>
      </c>
      <c r="J1717" t="str">
        <f>VLOOKUP(B1717,'Table A as of March 2024'!A:O,15,FALSE)</f>
        <v>C</v>
      </c>
      <c r="K1717" t="str">
        <f>VLOOKUP(G1717,'ACFR Class Vlookup'!A:B,2,FALSE)</f>
        <v>Governmental</v>
      </c>
      <c r="L1717" s="1" t="str">
        <f>VLOOKUP(D1717,'Fund Information'!A:F,6,FALSE)</f>
        <v>Fund established to pay the pre-planning or detailed planning costs of capital outlay projects that have been approved for pre-planning or detailed planning by the general assembly.</v>
      </c>
      <c r="M1717" s="6" t="str">
        <f t="shared" si="288"/>
        <v>N/A</v>
      </c>
      <c r="N1717" s="6" t="s">
        <v>2886</v>
      </c>
      <c r="O1717" s="6" t="str">
        <f t="shared" si="289"/>
        <v>N/A</v>
      </c>
      <c r="P1717" s="5" t="s">
        <v>2886</v>
      </c>
      <c r="Q1717" s="6" t="str">
        <f t="shared" si="290"/>
        <v>N/A</v>
      </c>
      <c r="R1717" s="7" t="str">
        <f t="shared" si="291"/>
        <v>No</v>
      </c>
      <c r="S1717" s="5" t="str">
        <f t="shared" si="292"/>
        <v>Answer Required</v>
      </c>
      <c r="T1717" s="6" t="str">
        <f t="shared" si="293"/>
        <v>N/A</v>
      </c>
      <c r="U1717" s="7" t="str">
        <f t="shared" si="294"/>
        <v>Yes</v>
      </c>
      <c r="V1717" s="5" t="str">
        <f t="shared" si="295"/>
        <v>Answer Required</v>
      </c>
      <c r="W1717" s="6" t="str">
        <f t="shared" si="296"/>
        <v>N/A</v>
      </c>
      <c r="X1717" s="5" t="s">
        <v>2886</v>
      </c>
    </row>
    <row r="1718" spans="1:24" x14ac:dyDescent="0.25">
      <c r="A1718" s="77">
        <f>VLOOKUP(C1718,'BU and Control BU Listing'!A:E,5,FALSE)</f>
        <v>77700</v>
      </c>
      <c r="B1718" s="80" t="s">
        <v>5015</v>
      </c>
      <c r="C1718" s="22" t="str">
        <f t="shared" si="286"/>
        <v>77700</v>
      </c>
      <c r="D1718" s="22" t="str">
        <f t="shared" si="287"/>
        <v>10000</v>
      </c>
      <c r="E1718" s="21" t="str">
        <f>VLOOKUP(B1718,'Table A as of March 2024'!A:G,7,FALSE)</f>
        <v>Department of Juvenile Justice</v>
      </c>
      <c r="F1718" s="21" t="str">
        <f>VLOOKUP(B1718,'Table A as of March 2024'!A:H,8,FALSE)</f>
        <v>Federal Trust</v>
      </c>
      <c r="G1718" s="11" t="str">
        <f>VLOOKUP(B1718,'Table A as of March 2024'!A:I,9,FALSE)</f>
        <v>120</v>
      </c>
      <c r="H1718" t="str">
        <f>VLOOKUP(B1718,'Table A as of March 2024'!A:L,12,FALSE)</f>
        <v>No</v>
      </c>
      <c r="I1718" s="9" t="str">
        <f>VLOOKUP(B1718,'Table A as of March 2024'!A:M,13,FALSE)</f>
        <v>R</v>
      </c>
      <c r="J1718" t="str">
        <f>VLOOKUP(B1718,'Table A as of March 2024'!A:O,15,FALSE)</f>
        <v>R</v>
      </c>
      <c r="K1718" t="str">
        <f>VLOOKUP(G1718,'ACFR Class Vlookup'!A:B,2,FALSE)</f>
        <v>Governmental</v>
      </c>
      <c r="L1718" s="1" t="str">
        <f>VLOOKUP(D1718,'Fund Information'!A:F,6,FALSE)</f>
        <v>This fund accounts for Federal funds.</v>
      </c>
      <c r="M1718" s="6" t="str">
        <f t="shared" si="288"/>
        <v>N/A</v>
      </c>
      <c r="N1718" s="6" t="s">
        <v>2886</v>
      </c>
      <c r="O1718" s="6" t="str">
        <f t="shared" si="289"/>
        <v>N/A</v>
      </c>
      <c r="P1718" s="5" t="s">
        <v>2886</v>
      </c>
      <c r="Q1718" s="6" t="str">
        <f t="shared" si="290"/>
        <v>N/A</v>
      </c>
      <c r="R1718" s="7" t="str">
        <f t="shared" si="291"/>
        <v>Yes</v>
      </c>
      <c r="S1718" s="5" t="str">
        <f t="shared" si="292"/>
        <v>Answer Required</v>
      </c>
      <c r="T1718" s="6" t="str">
        <f t="shared" si="293"/>
        <v>N/A</v>
      </c>
      <c r="U1718" s="7" t="str">
        <f t="shared" si="294"/>
        <v>No</v>
      </c>
      <c r="V1718" s="5" t="str">
        <f t="shared" si="295"/>
        <v>Answer Required</v>
      </c>
      <c r="W1718" s="6" t="str">
        <f t="shared" si="296"/>
        <v>N/A</v>
      </c>
      <c r="X1718" s="5" t="s">
        <v>2886</v>
      </c>
    </row>
    <row r="1719" spans="1:24" ht="165" x14ac:dyDescent="0.25">
      <c r="A1719" s="77">
        <f>VLOOKUP(C1719,'BU and Control BU Listing'!A:E,5,FALSE)</f>
        <v>77700</v>
      </c>
      <c r="B1719" s="80" t="s">
        <v>6025</v>
      </c>
      <c r="C1719" s="22" t="str">
        <f t="shared" si="286"/>
        <v>77700</v>
      </c>
      <c r="D1719" s="22" t="str">
        <f t="shared" si="287"/>
        <v>10110</v>
      </c>
      <c r="E1719" s="21" t="str">
        <f>VLOOKUP(B1719,'Table A as of March 2024'!A:G,7,FALSE)</f>
        <v>Department of Juvenile Justice</v>
      </c>
      <c r="F1719" s="21" t="str">
        <f>VLOOKUP(B1719,'Table A as of March 2024'!A:H,8,FALSE)</f>
        <v>CARESActRlfFd–General-COVID-19</v>
      </c>
      <c r="G1719" s="11" t="str">
        <f>VLOOKUP(B1719,'Table A as of March 2024'!A:I,9,FALSE)</f>
        <v>120</v>
      </c>
      <c r="H1719" t="str">
        <f>VLOOKUP(B1719,'Table A as of March 2024'!A:L,12,FALSE)</f>
        <v>No</v>
      </c>
      <c r="I1719" s="9" t="str">
        <f>VLOOKUP(B1719,'Table A as of March 2024'!A:M,13,FALSE)</f>
        <v>V</v>
      </c>
      <c r="J1719" t="str">
        <f>VLOOKUP(B1719,'Table A as of March 2024'!A:O,15,FALSE)</f>
        <v>R</v>
      </c>
      <c r="K1719" t="str">
        <f>VLOOKUP(G1719,'ACFR Class Vlookup'!A:B,2,FALSE)</f>
        <v>Governmental</v>
      </c>
      <c r="L1719" s="1" t="str">
        <f>VLOOKUP(D1719,'Fund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719" s="6" t="str">
        <f t="shared" si="288"/>
        <v>N/A</v>
      </c>
      <c r="N1719" s="6" t="s">
        <v>2886</v>
      </c>
      <c r="O1719" s="6" t="str">
        <f t="shared" si="289"/>
        <v>N/A</v>
      </c>
      <c r="P1719" s="5" t="s">
        <v>2886</v>
      </c>
      <c r="Q1719" s="6" t="str">
        <f t="shared" si="290"/>
        <v>N/A</v>
      </c>
      <c r="R1719" s="7" t="str">
        <f t="shared" si="291"/>
        <v>Yes</v>
      </c>
      <c r="S1719" s="5" t="str">
        <f t="shared" si="292"/>
        <v>Answer Required</v>
      </c>
      <c r="T1719" s="6" t="str">
        <f t="shared" si="293"/>
        <v>N/A</v>
      </c>
      <c r="U1719" s="7" t="str">
        <f t="shared" si="294"/>
        <v>No</v>
      </c>
      <c r="V1719" s="5" t="str">
        <f t="shared" si="295"/>
        <v>Answer Required</v>
      </c>
      <c r="W1719" s="6" t="str">
        <f t="shared" si="296"/>
        <v>N/A</v>
      </c>
      <c r="X1719" s="5" t="s">
        <v>2886</v>
      </c>
    </row>
    <row r="1720" spans="1:24" ht="135" x14ac:dyDescent="0.25">
      <c r="A1720" s="77">
        <f>VLOOKUP(C1720,'BU and Control BU Listing'!A:E,5,FALSE)</f>
        <v>77700</v>
      </c>
      <c r="B1720" s="80" t="s">
        <v>8309</v>
      </c>
      <c r="C1720" s="22" t="str">
        <f t="shared" si="286"/>
        <v>77700</v>
      </c>
      <c r="D1720" s="22" t="str">
        <f t="shared" si="287"/>
        <v>10120</v>
      </c>
      <c r="E1720" s="21" t="str">
        <f>VLOOKUP(B1720,'Table A as of March 2024'!A:G,7,FALSE)</f>
        <v>Department of Juvenile Justice</v>
      </c>
      <c r="F1720" s="21" t="str">
        <f>VLOOKUP(B1720,'Table A as of March 2024'!A:H,8,FALSE)</f>
        <v>CoronavrsEmrSpplFdPrg-COVID-19</v>
      </c>
      <c r="G1720" s="11" t="str">
        <f>VLOOKUP(B1720,'Table A as of March 2024'!A:I,9,FALSE)</f>
        <v>120</v>
      </c>
      <c r="H1720" t="str">
        <f>VLOOKUP(B1720,'Table A as of March 2024'!A:L,12,FALSE)</f>
        <v>No</v>
      </c>
      <c r="I1720" s="9" t="str">
        <f>VLOOKUP(B1720,'Table A as of March 2024'!A:M,13,FALSE)</f>
        <v>V</v>
      </c>
      <c r="J1720" t="str">
        <f>VLOOKUP(B1720,'Table A as of March 2024'!A:O,15,FALSE)</f>
        <v>R</v>
      </c>
      <c r="K1720" t="str">
        <f>VLOOKUP(G1720,'ACFR Class Vlookup'!A:B,2,FALSE)</f>
        <v>Governmental</v>
      </c>
      <c r="L1720" s="1" t="str">
        <f>VLOOKUP(D1720,'Fund Information'!A:F,6,FALSE)</f>
        <v>Coronavirus Emergency Supplemental Funding Program - COVID-19. CFDA 16.034; Coronavirus Emergency Supplemental Funding Program. Provides Federal funding to support needs related to coronavirus, including overtime for state, local, and tribal officers; personal protective equipment and supplies; and medical needs and other supplies for inmates in state, local, and tribal prisons, jails, and detention centers.
This Fund retains interest earned per Notice of Award from Federal DOJ.</v>
      </c>
      <c r="M1720" s="6" t="str">
        <f t="shared" si="288"/>
        <v>N/A</v>
      </c>
      <c r="N1720" s="6" t="s">
        <v>2886</v>
      </c>
      <c r="O1720" s="6" t="str">
        <f t="shared" si="289"/>
        <v>N/A</v>
      </c>
      <c r="P1720" s="5" t="s">
        <v>2886</v>
      </c>
      <c r="Q1720" s="6" t="str">
        <f t="shared" si="290"/>
        <v>N/A</v>
      </c>
      <c r="R1720" s="7" t="str">
        <f t="shared" si="291"/>
        <v>Yes</v>
      </c>
      <c r="S1720" s="5" t="str">
        <f t="shared" si="292"/>
        <v>Answer Required</v>
      </c>
      <c r="T1720" s="6" t="str">
        <f t="shared" si="293"/>
        <v>N/A</v>
      </c>
      <c r="U1720" s="7" t="str">
        <f t="shared" si="294"/>
        <v>No</v>
      </c>
      <c r="V1720" s="5" t="str">
        <f t="shared" si="295"/>
        <v>Answer Required</v>
      </c>
      <c r="W1720" s="6" t="str">
        <f t="shared" si="296"/>
        <v>N/A</v>
      </c>
      <c r="X1720" s="5" t="s">
        <v>2886</v>
      </c>
    </row>
    <row r="1721" spans="1:24" ht="75" x14ac:dyDescent="0.25">
      <c r="A1721" s="77">
        <f>VLOOKUP(C1721,'BU and Control BU Listing'!A:E,5,FALSE)</f>
        <v>77700</v>
      </c>
      <c r="B1721" s="80" t="s">
        <v>8765</v>
      </c>
      <c r="C1721" s="22" t="str">
        <f t="shared" si="286"/>
        <v>77700</v>
      </c>
      <c r="D1721" s="22" t="str">
        <f t="shared" si="287"/>
        <v>10150</v>
      </c>
      <c r="E1721" s="21" t="str">
        <f>VLOOKUP(B1721,'Table A as of March 2024'!A:G,7,FALSE)</f>
        <v>Department of Juvenile Justice</v>
      </c>
      <c r="F1721" s="21" t="str">
        <f>VLOOKUP(B1721,'Table A as of March 2024'!A:H,8,FALSE)</f>
        <v>ChldNtrtnPrgGrntsToSt-COVID-19</v>
      </c>
      <c r="G1721" s="11" t="str">
        <f>VLOOKUP(B1721,'Table A as of March 2024'!A:I,9,FALSE)</f>
        <v>120</v>
      </c>
      <c r="H1721" t="str">
        <f>VLOOKUP(B1721,'Table A as of March 2024'!A:L,12,FALSE)</f>
        <v>No</v>
      </c>
      <c r="I1721" s="9" t="str">
        <f>VLOOKUP(B1721,'Table A as of March 2024'!A:M,13,FALSE)</f>
        <v>V</v>
      </c>
      <c r="J1721" t="str">
        <f>VLOOKUP(B1721,'Table A as of March 2024'!A:O,15,FALSE)</f>
        <v>R</v>
      </c>
      <c r="K1721" t="str">
        <f>VLOOKUP(G1721,'ACFR Class Vlookup'!A:B,2,FALSE)</f>
        <v>Governmental</v>
      </c>
      <c r="L1721" s="1" t="str">
        <f>VLOOKUP(D1721,'Fund Information'!A:F,6,FALSE)</f>
        <v>Child Nutrition Program CARES Grants to States. CFDA 10.555; National School Lunch Program. Provides Federal funding to assist States, through cash grants and food donations, in providing a nutritious nonprofit lunch service for school children and to encourage the domestic consumption of nutritious agricultural commodities as related to COVID-19.</v>
      </c>
      <c r="M1721" s="6" t="str">
        <f t="shared" si="288"/>
        <v>N/A</v>
      </c>
      <c r="N1721" s="6" t="s">
        <v>2886</v>
      </c>
      <c r="O1721" s="6" t="str">
        <f t="shared" si="289"/>
        <v>N/A</v>
      </c>
      <c r="P1721" s="5" t="s">
        <v>2886</v>
      </c>
      <c r="Q1721" s="6" t="str">
        <f t="shared" si="290"/>
        <v>N/A</v>
      </c>
      <c r="R1721" s="7" t="str">
        <f t="shared" si="291"/>
        <v>Yes</v>
      </c>
      <c r="S1721" s="5" t="str">
        <f t="shared" si="292"/>
        <v>Answer Required</v>
      </c>
      <c r="T1721" s="6" t="str">
        <f t="shared" si="293"/>
        <v>N/A</v>
      </c>
      <c r="U1721" s="7" t="str">
        <f t="shared" si="294"/>
        <v>No</v>
      </c>
      <c r="V1721" s="5" t="str">
        <f t="shared" si="295"/>
        <v>Answer Required</v>
      </c>
      <c r="W1721" s="6" t="str">
        <f t="shared" si="296"/>
        <v>N/A</v>
      </c>
      <c r="X1721" s="5" t="s">
        <v>2886</v>
      </c>
    </row>
    <row r="1722" spans="1:24" ht="75" x14ac:dyDescent="0.25">
      <c r="A1722" s="77">
        <f>VLOOKUP(C1722,'BU and Control BU Listing'!A:E,5,FALSE)</f>
        <v>77700</v>
      </c>
      <c r="B1722" s="80" t="s">
        <v>8310</v>
      </c>
      <c r="C1722" s="22" t="str">
        <f t="shared" si="286"/>
        <v>77700</v>
      </c>
      <c r="D1722" s="22" t="str">
        <f t="shared" si="287"/>
        <v>10240</v>
      </c>
      <c r="E1722" s="21" t="str">
        <f>VLOOKUP(B1722,'Table A as of March 2024'!A:G,7,FALSE)</f>
        <v>Department of Juvenile Justice</v>
      </c>
      <c r="F1722" s="21" t="str">
        <f>VLOOKUP(B1722,'Table A as of March 2024'!A:H,8,FALSE)</f>
        <v>ESF-Elem&amp;SSEmerRlf Fd-COVID-19</v>
      </c>
      <c r="G1722" s="11" t="str">
        <f>VLOOKUP(B1722,'Table A as of March 2024'!A:I,9,FALSE)</f>
        <v>120</v>
      </c>
      <c r="H1722" t="str">
        <f>VLOOKUP(B1722,'Table A as of March 2024'!A:L,12,FALSE)</f>
        <v>No</v>
      </c>
      <c r="I1722" s="9" t="str">
        <f>VLOOKUP(B1722,'Table A as of March 2024'!A:M,13,FALSE)</f>
        <v>V</v>
      </c>
      <c r="J1722" t="str">
        <f>VLOOKUP(B1722,'Table A as of March 2024'!A:O,15,FALSE)</f>
        <v>R</v>
      </c>
      <c r="K1722" t="str">
        <f>VLOOKUP(G1722,'ACFR Class Vlookup'!A:B,2,FALSE)</f>
        <v>Governmental</v>
      </c>
      <c r="L1722" s="1" t="str">
        <f>VLOOKUP(D1722,'Fund Information'!A:F,6,FALSE)</f>
        <v>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v>
      </c>
      <c r="M1722" s="6" t="str">
        <f t="shared" si="288"/>
        <v>N/A</v>
      </c>
      <c r="N1722" s="6" t="s">
        <v>2886</v>
      </c>
      <c r="O1722" s="6" t="str">
        <f t="shared" si="289"/>
        <v>N/A</v>
      </c>
      <c r="P1722" s="5" t="s">
        <v>2886</v>
      </c>
      <c r="Q1722" s="6" t="str">
        <f t="shared" si="290"/>
        <v>N/A</v>
      </c>
      <c r="R1722" s="7" t="str">
        <f t="shared" si="291"/>
        <v>Yes</v>
      </c>
      <c r="S1722" s="5" t="str">
        <f t="shared" si="292"/>
        <v>Answer Required</v>
      </c>
      <c r="T1722" s="6" t="str">
        <f t="shared" si="293"/>
        <v>N/A</v>
      </c>
      <c r="U1722" s="7" t="str">
        <f t="shared" si="294"/>
        <v>No</v>
      </c>
      <c r="V1722" s="5" t="str">
        <f t="shared" si="295"/>
        <v>Answer Required</v>
      </c>
      <c r="W1722" s="6" t="str">
        <f t="shared" si="296"/>
        <v>N/A</v>
      </c>
      <c r="X1722" s="5" t="s">
        <v>2886</v>
      </c>
    </row>
    <row r="1723" spans="1:24" ht="165" x14ac:dyDescent="0.25">
      <c r="A1723" s="77">
        <f>VLOOKUP(C1723,'BU and Control BU Listing'!A:E,5,FALSE)</f>
        <v>77700</v>
      </c>
      <c r="B1723" s="80" t="s">
        <v>8311</v>
      </c>
      <c r="C1723" s="22" t="str">
        <f t="shared" si="286"/>
        <v>77700</v>
      </c>
      <c r="D1723" s="22" t="str">
        <f t="shared" si="287"/>
        <v>12110</v>
      </c>
      <c r="E1723" s="21" t="str">
        <f>VLOOKUP(B1723,'Table A as of March 2024'!A:G,7,FALSE)</f>
        <v>Department of Juvenile Justice</v>
      </c>
      <c r="F1723" s="21" t="str">
        <f>VLOOKUP(B1723,'Table A as of March 2024'!A:H,8,FALSE)</f>
        <v>ARP-CrvStLoclFisRecFd-COVID-19</v>
      </c>
      <c r="G1723" s="11" t="str">
        <f>VLOOKUP(B1723,'Table A as of March 2024'!A:I,9,FALSE)</f>
        <v>120</v>
      </c>
      <c r="H1723" t="str">
        <f>VLOOKUP(B1723,'Table A as of March 2024'!A:L,12,FALSE)</f>
        <v>No</v>
      </c>
      <c r="I1723" s="9" t="str">
        <f>VLOOKUP(B1723,'Table A as of March 2024'!A:M,13,FALSE)</f>
        <v>V</v>
      </c>
      <c r="J1723" t="str">
        <f>VLOOKUP(B1723,'Table A as of March 2024'!A:O,15,FALSE)</f>
        <v>R</v>
      </c>
      <c r="K1723" t="str">
        <f>VLOOKUP(G1723,'ACFR Class Vlookup'!A:B,2,FALSE)</f>
        <v>Governmental</v>
      </c>
      <c r="L1723" s="1" t="str">
        <f>VLOOKUP(D1723,'Fund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23" s="6" t="str">
        <f t="shared" si="288"/>
        <v>N/A</v>
      </c>
      <c r="N1723" s="6" t="s">
        <v>2886</v>
      </c>
      <c r="O1723" s="6" t="str">
        <f t="shared" si="289"/>
        <v>N/A</v>
      </c>
      <c r="P1723" s="5" t="s">
        <v>2886</v>
      </c>
      <c r="Q1723" s="6" t="str">
        <f t="shared" si="290"/>
        <v>N/A</v>
      </c>
      <c r="R1723" s="7" t="str">
        <f t="shared" si="291"/>
        <v>Yes</v>
      </c>
      <c r="S1723" s="5" t="str">
        <f t="shared" si="292"/>
        <v>Answer Required</v>
      </c>
      <c r="T1723" s="6" t="str">
        <f t="shared" si="293"/>
        <v>N/A</v>
      </c>
      <c r="U1723" s="7" t="str">
        <f t="shared" si="294"/>
        <v>No</v>
      </c>
      <c r="V1723" s="5" t="str">
        <f t="shared" si="295"/>
        <v>Answer Required</v>
      </c>
      <c r="W1723" s="6" t="str">
        <f t="shared" si="296"/>
        <v>N/A</v>
      </c>
      <c r="X1723" s="5" t="s">
        <v>2886</v>
      </c>
    </row>
    <row r="1724" spans="1:24" ht="105" x14ac:dyDescent="0.25">
      <c r="A1724" s="77">
        <f>VLOOKUP(C1724,'BU and Control BU Listing'!A:E,5,FALSE)</f>
        <v>77700</v>
      </c>
      <c r="B1724" s="80" t="s">
        <v>8312</v>
      </c>
      <c r="C1724" s="22" t="str">
        <f t="shared" si="286"/>
        <v>77700</v>
      </c>
      <c r="D1724" s="22" t="str">
        <f t="shared" si="287"/>
        <v>12260</v>
      </c>
      <c r="E1724" s="21" t="str">
        <f>VLOOKUP(B1724,'Table A as of March 2024'!A:G,7,FALSE)</f>
        <v>Department of Juvenile Justice</v>
      </c>
      <c r="F1724" s="21" t="str">
        <f>VLOOKUP(B1724,'Table A as of March 2024'!A:H,8,FALSE)</f>
        <v>CN CACFP Emrgncy Csts-COVID-19</v>
      </c>
      <c r="G1724" s="11" t="str">
        <f>VLOOKUP(B1724,'Table A as of March 2024'!A:I,9,FALSE)</f>
        <v>120</v>
      </c>
      <c r="H1724" t="str">
        <f>VLOOKUP(B1724,'Table A as of March 2024'!A:L,12,FALSE)</f>
        <v>No</v>
      </c>
      <c r="I1724" s="9" t="str">
        <f>VLOOKUP(B1724,'Table A as of March 2024'!A:M,13,FALSE)</f>
        <v>V</v>
      </c>
      <c r="J1724" t="str">
        <f>VLOOKUP(B1724,'Table A as of March 2024'!A:O,15,FALSE)</f>
        <v>R</v>
      </c>
      <c r="K1724" t="str">
        <f>VLOOKUP(G1724,'ACFR Class Vlookup'!A:B,2,FALSE)</f>
        <v>Governmental</v>
      </c>
      <c r="L1724" s="1" t="str">
        <f>VLOOKUP(D1724,'Fund Information'!A:F,6,FALSE)</f>
        <v>CN CACFP Emergency Costs – COVID-19. ALN 10.558; Child and Adult Care Food Program. Federal funding to assist States, through grants-in-aid and other means, to initiate and maintain nonprofit food service programs for children and elderly or impaired adults enrolled in nonresidential day care facilities, children attending afterschool care programs in low-income areas, and children residing in emergency shelters.</v>
      </c>
      <c r="M1724" s="6" t="str">
        <f t="shared" si="288"/>
        <v>N/A</v>
      </c>
      <c r="N1724" s="6" t="s">
        <v>2886</v>
      </c>
      <c r="O1724" s="6" t="str">
        <f t="shared" si="289"/>
        <v>N/A</v>
      </c>
      <c r="P1724" s="5" t="s">
        <v>2886</v>
      </c>
      <c r="Q1724" s="6" t="str">
        <f t="shared" si="290"/>
        <v>N/A</v>
      </c>
      <c r="R1724" s="7" t="str">
        <f t="shared" si="291"/>
        <v>Yes</v>
      </c>
      <c r="S1724" s="5" t="str">
        <f t="shared" si="292"/>
        <v>Answer Required</v>
      </c>
      <c r="T1724" s="6" t="str">
        <f t="shared" si="293"/>
        <v>N/A</v>
      </c>
      <c r="U1724" s="7" t="str">
        <f t="shared" si="294"/>
        <v>No</v>
      </c>
      <c r="V1724" s="5" t="str">
        <f t="shared" si="295"/>
        <v>Answer Required</v>
      </c>
      <c r="W1724" s="6" t="str">
        <f t="shared" si="296"/>
        <v>N/A</v>
      </c>
      <c r="X1724" s="5" t="s">
        <v>2886</v>
      </c>
    </row>
    <row r="1725" spans="1:24" ht="45" x14ac:dyDescent="0.25">
      <c r="A1725" s="77">
        <f>VLOOKUP(C1725,'BU and Control BU Listing'!A:E,5,FALSE)</f>
        <v>77700</v>
      </c>
      <c r="B1725" s="80" t="s">
        <v>8939</v>
      </c>
      <c r="C1725" s="22" t="str">
        <f t="shared" si="286"/>
        <v>77700</v>
      </c>
      <c r="D1725" s="22" t="str">
        <f t="shared" si="287"/>
        <v>12340</v>
      </c>
      <c r="E1725" s="21" t="str">
        <f>VLOOKUP(B1725,'Table A as of March 2024'!A:G,7,FALSE)</f>
        <v>Department of Juvenile Justice</v>
      </c>
      <c r="F1725" s="21" t="str">
        <f>VLOOKUP(B1725,'Table A as of March 2024'!A:H,8,FALSE)</f>
        <v>Special Edu St Grnts-COVID-19</v>
      </c>
      <c r="G1725" s="11" t="str">
        <f>VLOOKUP(B1725,'Table A as of March 2024'!A:I,9,FALSE)</f>
        <v>120</v>
      </c>
      <c r="H1725" t="str">
        <f>VLOOKUP(B1725,'Table A as of March 2024'!A:L,12,FALSE)</f>
        <v>No</v>
      </c>
      <c r="I1725" s="9" t="str">
        <f>VLOOKUP(B1725,'Table A as of March 2024'!A:M,13,FALSE)</f>
        <v>V</v>
      </c>
      <c r="J1725" t="str">
        <f>VLOOKUP(B1725,'Table A as of March 2024'!A:O,15,FALSE)</f>
        <v>R</v>
      </c>
      <c r="K1725" t="str">
        <f>VLOOKUP(G1725,'ACFR Class Vlookup'!A:B,2,FALSE)</f>
        <v>Governmental</v>
      </c>
      <c r="L1725" s="1" t="str">
        <f>VLOOKUP(D1725,'Fund Information'!A:F,6,FALSE)</f>
        <v>ALN 84.027; Special Education Grants to States. Award to provide grants to States to assist them in providing special education and related services to all children with disabilities.</v>
      </c>
      <c r="M1725" s="6" t="str">
        <f t="shared" si="288"/>
        <v>N/A</v>
      </c>
      <c r="N1725" s="6" t="s">
        <v>2886</v>
      </c>
      <c r="O1725" s="6" t="str">
        <f t="shared" si="289"/>
        <v>N/A</v>
      </c>
      <c r="P1725" s="5" t="s">
        <v>2886</v>
      </c>
      <c r="Q1725" s="6" t="str">
        <f t="shared" si="290"/>
        <v>N/A</v>
      </c>
      <c r="R1725" s="7" t="str">
        <f t="shared" si="291"/>
        <v>Yes</v>
      </c>
      <c r="S1725" s="5" t="str">
        <f t="shared" si="292"/>
        <v>Answer Required</v>
      </c>
      <c r="T1725" s="6" t="str">
        <f t="shared" si="293"/>
        <v>N/A</v>
      </c>
      <c r="U1725" s="7" t="str">
        <f t="shared" si="294"/>
        <v>No</v>
      </c>
      <c r="V1725" s="5" t="str">
        <f t="shared" si="295"/>
        <v>Answer Required</v>
      </c>
      <c r="W1725" s="6" t="str">
        <f t="shared" si="296"/>
        <v>N/A</v>
      </c>
      <c r="X1725" s="5" t="s">
        <v>2886</v>
      </c>
    </row>
    <row r="1726" spans="1:24" x14ac:dyDescent="0.25">
      <c r="A1726" s="77">
        <f>VLOOKUP(C1726,'BU and Control BU Listing'!A:E,5,FALSE)</f>
        <v>77800</v>
      </c>
      <c r="B1726" s="80" t="s">
        <v>5017</v>
      </c>
      <c r="C1726" s="22" t="str">
        <f t="shared" si="286"/>
        <v>77800</v>
      </c>
      <c r="D1726" s="22" t="str">
        <f t="shared" si="287"/>
        <v>01000</v>
      </c>
      <c r="E1726" s="21" t="str">
        <f>VLOOKUP(B1726,'Table A as of March 2024'!A:G,7,FALSE)</f>
        <v>Department of Forensic Science</v>
      </c>
      <c r="F1726" s="21" t="str">
        <f>VLOOKUP(B1726,'Table A as of March 2024'!A:H,8,FALSE)</f>
        <v>General Fund</v>
      </c>
      <c r="G1726" s="11" t="str">
        <f>VLOOKUP(B1726,'Table A as of March 2024'!A:I,9,FALSE)</f>
        <v>100</v>
      </c>
      <c r="H1726" t="str">
        <f>VLOOKUP(B1726,'Table A as of March 2024'!A:L,12,FALSE)</f>
        <v>No</v>
      </c>
      <c r="I1726" s="9" t="str">
        <f>VLOOKUP(B1726,'Table A as of March 2024'!A:M,13,FALSE)</f>
        <v>G</v>
      </c>
      <c r="J1726" t="str">
        <f>VLOOKUP(B1726,'Table A as of March 2024'!A:O,15,FALSE)</f>
        <v>U</v>
      </c>
      <c r="K1726" t="str">
        <f>VLOOKUP(G1726,'ACFR Class Vlookup'!A:B,2,FALSE)</f>
        <v>Governmental</v>
      </c>
      <c r="L1726" s="1" t="str">
        <f>VLOOKUP(D1726,'Fund Information'!A:F,6,FALSE)</f>
        <v>General Fund</v>
      </c>
      <c r="M1726" s="6" t="str">
        <f t="shared" si="288"/>
        <v>N/A</v>
      </c>
      <c r="N1726" s="6" t="s">
        <v>2886</v>
      </c>
      <c r="O1726" s="6" t="str">
        <f t="shared" si="289"/>
        <v>N/A</v>
      </c>
      <c r="P1726" s="5" t="s">
        <v>2886</v>
      </c>
      <c r="Q1726" s="6" t="str">
        <f t="shared" si="290"/>
        <v>N/A</v>
      </c>
      <c r="R1726" s="7" t="str">
        <f t="shared" si="291"/>
        <v>No</v>
      </c>
      <c r="S1726" s="5" t="str">
        <f t="shared" si="292"/>
        <v>Answer Required</v>
      </c>
      <c r="T1726" s="6" t="str">
        <f t="shared" si="293"/>
        <v>N/A</v>
      </c>
      <c r="U1726" s="7" t="str">
        <f t="shared" si="294"/>
        <v>No</v>
      </c>
      <c r="V1726" s="5" t="str">
        <f t="shared" si="295"/>
        <v>Answer Required</v>
      </c>
      <c r="W1726" s="6" t="str">
        <f t="shared" si="296"/>
        <v>N/A</v>
      </c>
      <c r="X1726" s="5" t="s">
        <v>2886</v>
      </c>
    </row>
    <row r="1727" spans="1:24" ht="60" x14ac:dyDescent="0.25">
      <c r="A1727" s="77">
        <f>VLOOKUP(C1727,'BU and Control BU Listing'!A:E,5,FALSE)</f>
        <v>77800</v>
      </c>
      <c r="B1727" s="80" t="s">
        <v>5018</v>
      </c>
      <c r="C1727" s="22" t="str">
        <f t="shared" si="286"/>
        <v>77800</v>
      </c>
      <c r="D1727" s="22" t="str">
        <f t="shared" si="287"/>
        <v>02820</v>
      </c>
      <c r="E1727" s="21" t="str">
        <f>VLOOKUP(B1727,'Table A as of March 2024'!A:G,7,FALSE)</f>
        <v>Department of Forensic Science</v>
      </c>
      <c r="F1727" s="21" t="str">
        <f>VLOOKUP(B1727,'Table A as of March 2024'!A:H,8,FALSE)</f>
        <v>Abbott Lab Settlement Fund</v>
      </c>
      <c r="G1727" s="11" t="str">
        <f>VLOOKUP(B1727,'Table A as of March 2024'!A:I,9,FALSE)</f>
        <v>120</v>
      </c>
      <c r="H1727" t="str">
        <f>VLOOKUP(B1727,'Table A as of March 2024'!A:L,12,FALSE)</f>
        <v>No</v>
      </c>
      <c r="I1727" s="9" t="str">
        <f>VLOOKUP(B1727,'Table A as of March 2024'!A:M,13,FALSE)</f>
        <v>R</v>
      </c>
      <c r="J1727" t="str">
        <f>VLOOKUP(B1727,'Table A as of March 2024'!A:O,15,FALSE)</f>
        <v>R</v>
      </c>
      <c r="K1727" t="str">
        <f>VLOOKUP(G1727,'ACFR Class Vlookup'!A:B,2,FALSE)</f>
        <v>Governmental</v>
      </c>
      <c r="L1727" s="1" t="str">
        <f>VLOOKUP(D1727,'Fund Information'!A:F,6,FALSE)</f>
        <v>Per Section 881, Federal Code 21 USC, and emails from Attorney General's office and a letter from the Executive Office for Asset Forfeiture of the US Treasury, this fund was approved for asset forfeiture transfers of federal funds.</v>
      </c>
      <c r="M1727" s="6" t="str">
        <f t="shared" si="288"/>
        <v>N/A</v>
      </c>
      <c r="N1727" s="6" t="s">
        <v>2886</v>
      </c>
      <c r="O1727" s="6" t="str">
        <f t="shared" si="289"/>
        <v>N/A</v>
      </c>
      <c r="P1727" s="5" t="s">
        <v>2886</v>
      </c>
      <c r="Q1727" s="6" t="str">
        <f t="shared" si="290"/>
        <v>N/A</v>
      </c>
      <c r="R1727" s="7" t="str">
        <f t="shared" si="291"/>
        <v>Yes</v>
      </c>
      <c r="S1727" s="5" t="str">
        <f t="shared" si="292"/>
        <v>Answer Required</v>
      </c>
      <c r="T1727" s="6" t="str">
        <f t="shared" si="293"/>
        <v>N/A</v>
      </c>
      <c r="U1727" s="7" t="str">
        <f t="shared" si="294"/>
        <v>No</v>
      </c>
      <c r="V1727" s="5" t="str">
        <f t="shared" si="295"/>
        <v>Answer Required</v>
      </c>
      <c r="W1727" s="6" t="str">
        <f t="shared" si="296"/>
        <v>N/A</v>
      </c>
      <c r="X1727" s="5" t="s">
        <v>2886</v>
      </c>
    </row>
    <row r="1728" spans="1:24" ht="30" x14ac:dyDescent="0.25">
      <c r="A1728" s="77">
        <f>VLOOKUP(C1728,'BU and Control BU Listing'!A:E,5,FALSE)</f>
        <v>77800</v>
      </c>
      <c r="B1728" s="80" t="s">
        <v>5019</v>
      </c>
      <c r="C1728" s="22" t="str">
        <f t="shared" si="286"/>
        <v>77800</v>
      </c>
      <c r="D1728" s="22" t="str">
        <f t="shared" si="287"/>
        <v>02870</v>
      </c>
      <c r="E1728" s="21" t="str">
        <f>VLOOKUP(B1728,'Table A as of March 2024'!A:G,7,FALSE)</f>
        <v>Department of Forensic Science</v>
      </c>
      <c r="F1728" s="21" t="str">
        <f>VLOOKUP(B1728,'Table A as of March 2024'!A:H,8,FALSE)</f>
        <v>Surp Suppy/Equip Sale-GF-NonHE</v>
      </c>
      <c r="G1728" s="11" t="str">
        <f>VLOOKUP(B1728,'Table A as of March 2024'!A:I,9,FALSE)</f>
        <v>100</v>
      </c>
      <c r="H1728" t="str">
        <f>VLOOKUP(B1728,'Table A as of March 2024'!A:L,12,FALSE)</f>
        <v>No</v>
      </c>
      <c r="I1728" s="9" t="str">
        <f>VLOOKUP(B1728,'Table A as of March 2024'!A:M,13,FALSE)</f>
        <v>U</v>
      </c>
      <c r="J1728" t="str">
        <f>VLOOKUP(B1728,'Table A as of March 2024'!A:O,15,FALSE)</f>
        <v>A</v>
      </c>
      <c r="K1728" t="str">
        <f>VLOOKUP(G1728,'ACFR Class Vlookup'!A:B,2,FALSE)</f>
        <v>Governmental</v>
      </c>
      <c r="L1728" s="1" t="str">
        <f>VLOOKUP(D1728,'Fund Information'!A:F,6,FALSE)</f>
        <v>Accounts for sale of surplus supplies and equipment purchased with General Funds for Non Higher Ed agencies.</v>
      </c>
      <c r="M1728" s="6" t="str">
        <f t="shared" si="288"/>
        <v>N/A</v>
      </c>
      <c r="N1728" s="6" t="s">
        <v>2886</v>
      </c>
      <c r="O1728" s="6" t="str">
        <f t="shared" si="289"/>
        <v>N/A</v>
      </c>
      <c r="P1728" s="5" t="s">
        <v>2886</v>
      </c>
      <c r="Q1728" s="6" t="str">
        <f t="shared" si="290"/>
        <v>N/A</v>
      </c>
      <c r="R1728" s="7" t="str">
        <f t="shared" si="291"/>
        <v>No</v>
      </c>
      <c r="S1728" s="5" t="str">
        <f t="shared" si="292"/>
        <v>Answer Required</v>
      </c>
      <c r="T1728" s="6" t="str">
        <f t="shared" si="293"/>
        <v>N/A</v>
      </c>
      <c r="U1728" s="7" t="str">
        <f t="shared" si="294"/>
        <v>No</v>
      </c>
      <c r="V1728" s="5" t="str">
        <f t="shared" si="295"/>
        <v>Answer Required</v>
      </c>
      <c r="W1728" s="6" t="str">
        <f t="shared" si="296"/>
        <v>N/A</v>
      </c>
      <c r="X1728" s="5" t="s">
        <v>2886</v>
      </c>
    </row>
    <row r="1729" spans="1:24" ht="30" x14ac:dyDescent="0.25">
      <c r="A1729" s="77">
        <f>VLOOKUP(C1729,'BU and Control BU Listing'!A:E,5,FALSE)</f>
        <v>77800</v>
      </c>
      <c r="B1729" s="80" t="s">
        <v>5020</v>
      </c>
      <c r="C1729" s="22" t="str">
        <f t="shared" si="286"/>
        <v>77800</v>
      </c>
      <c r="D1729" s="22" t="str">
        <f t="shared" si="287"/>
        <v>08200</v>
      </c>
      <c r="E1729" s="21" t="str">
        <f>VLOOKUP(B1729,'Table A as of March 2024'!A:G,7,FALSE)</f>
        <v>Department of Forensic Science</v>
      </c>
      <c r="F1729" s="21" t="str">
        <f>VLOOKUP(B1729,'Table A as of March 2024'!A:H,8,FALSE)</f>
        <v>VPBA Projects</v>
      </c>
      <c r="G1729" s="11" t="str">
        <f>VLOOKUP(B1729,'Table A as of March 2024'!A:I,9,FALSE)</f>
        <v>156</v>
      </c>
      <c r="H1729" t="str">
        <f>VLOOKUP(B1729,'Table A as of March 2024'!A:L,12,FALSE)</f>
        <v>No</v>
      </c>
      <c r="I1729" s="9" t="str">
        <f>VLOOKUP(B1729,'Table A as of March 2024'!A:M,13,FALSE)</f>
        <v>R</v>
      </c>
      <c r="J1729" t="str">
        <f>VLOOKUP(B1729,'Table A as of March 2024'!A:O,15,FALSE)</f>
        <v>R</v>
      </c>
      <c r="K1729" t="str">
        <f>VLOOKUP(G1729,'ACFR Class Vlookup'!A:B,2,FALSE)</f>
        <v>Governmental</v>
      </c>
      <c r="L1729" s="1" t="str">
        <f>VLOOKUP(D1729,'Fund Information'!A:F,6,FALSE)</f>
        <v>Blended component unit recorded from Department of Treasury VPBA financial statement template submissions.</v>
      </c>
      <c r="M1729" s="6" t="str">
        <f t="shared" si="288"/>
        <v>N/A</v>
      </c>
      <c r="N1729" s="6" t="s">
        <v>2886</v>
      </c>
      <c r="O1729" s="6" t="str">
        <f t="shared" si="289"/>
        <v>N/A</v>
      </c>
      <c r="P1729" s="5" t="s">
        <v>2886</v>
      </c>
      <c r="Q1729" s="6" t="str">
        <f t="shared" si="290"/>
        <v>N/A</v>
      </c>
      <c r="R1729" s="7" t="str">
        <f t="shared" si="291"/>
        <v>Yes</v>
      </c>
      <c r="S1729" s="5" t="str">
        <f t="shared" si="292"/>
        <v>Answer Required</v>
      </c>
      <c r="T1729" s="6" t="str">
        <f t="shared" si="293"/>
        <v>N/A</v>
      </c>
      <c r="U1729" s="7" t="str">
        <f t="shared" si="294"/>
        <v>No</v>
      </c>
      <c r="V1729" s="5" t="str">
        <f t="shared" si="295"/>
        <v>Answer Required</v>
      </c>
      <c r="W1729" s="6" t="str">
        <f t="shared" si="296"/>
        <v>N/A</v>
      </c>
      <c r="X1729" s="5" t="s">
        <v>2886</v>
      </c>
    </row>
    <row r="1730" spans="1:24" ht="45" x14ac:dyDescent="0.25">
      <c r="A1730" s="77">
        <f>VLOOKUP(C1730,'BU and Control BU Listing'!A:E,5,FALSE)</f>
        <v>77800</v>
      </c>
      <c r="B1730" s="80" t="s">
        <v>5021</v>
      </c>
      <c r="C1730" s="22" t="str">
        <f t="shared" si="286"/>
        <v>77800</v>
      </c>
      <c r="D1730" s="22" t="str">
        <f t="shared" si="287"/>
        <v>09650</v>
      </c>
      <c r="E1730" s="21" t="str">
        <f>VLOOKUP(B1730,'Table A as of March 2024'!A:G,7,FALSE)</f>
        <v>Department of Forensic Science</v>
      </c>
      <c r="F1730" s="21" t="str">
        <f>VLOOKUP(B1730,'Table A as of March 2024'!A:H,8,FALSE)</f>
        <v>Central Capital Planning Fund</v>
      </c>
      <c r="G1730" s="11" t="str">
        <f>VLOOKUP(B1730,'Table A as of March 2024'!A:I,9,FALSE)</f>
        <v>100</v>
      </c>
      <c r="H1730" t="str">
        <f>VLOOKUP(B1730,'Table A as of March 2024'!A:L,12,FALSE)</f>
        <v>No</v>
      </c>
      <c r="I1730" s="9" t="str">
        <f>VLOOKUP(B1730,'Table A as of March 2024'!A:M,13,FALSE)</f>
        <v>U</v>
      </c>
      <c r="J1730" t="str">
        <f>VLOOKUP(B1730,'Table A as of March 2024'!A:O,15,FALSE)</f>
        <v>C</v>
      </c>
      <c r="K1730" t="str">
        <f>VLOOKUP(G1730,'ACFR Class Vlookup'!A:B,2,FALSE)</f>
        <v>Governmental</v>
      </c>
      <c r="L1730" s="1" t="str">
        <f>VLOOKUP(D1730,'Fund Information'!A:F,6,FALSE)</f>
        <v>Fund established to pay the pre-planning or detailed planning costs of capital outlay projects that have been approved for pre-planning or detailed planning by the general assembly.</v>
      </c>
      <c r="M1730" s="6" t="str">
        <f t="shared" si="288"/>
        <v>N/A</v>
      </c>
      <c r="N1730" s="6" t="s">
        <v>2886</v>
      </c>
      <c r="O1730" s="6" t="str">
        <f t="shared" si="289"/>
        <v>N/A</v>
      </c>
      <c r="P1730" s="5" t="s">
        <v>2886</v>
      </c>
      <c r="Q1730" s="6" t="str">
        <f t="shared" si="290"/>
        <v>N/A</v>
      </c>
      <c r="R1730" s="7" t="str">
        <f t="shared" si="291"/>
        <v>No</v>
      </c>
      <c r="S1730" s="5" t="str">
        <f t="shared" si="292"/>
        <v>Answer Required</v>
      </c>
      <c r="T1730" s="6" t="str">
        <f t="shared" si="293"/>
        <v>N/A</v>
      </c>
      <c r="U1730" s="7" t="str">
        <f t="shared" si="294"/>
        <v>Yes</v>
      </c>
      <c r="V1730" s="5" t="str">
        <f t="shared" si="295"/>
        <v>Answer Required</v>
      </c>
      <c r="W1730" s="6" t="str">
        <f t="shared" si="296"/>
        <v>N/A</v>
      </c>
      <c r="X1730" s="5" t="s">
        <v>2886</v>
      </c>
    </row>
    <row r="1731" spans="1:24" x14ac:dyDescent="0.25">
      <c r="A1731" s="77">
        <f>VLOOKUP(C1731,'BU and Control BU Listing'!A:E,5,FALSE)</f>
        <v>77800</v>
      </c>
      <c r="B1731" s="80" t="s">
        <v>5022</v>
      </c>
      <c r="C1731" s="22" t="str">
        <f t="shared" ref="C1731:C1794" si="297">LEFT(B1731,5)</f>
        <v>77800</v>
      </c>
      <c r="D1731" s="22" t="str">
        <f t="shared" ref="D1731:D1794" si="298">RIGHT(B1731,5)</f>
        <v>10000</v>
      </c>
      <c r="E1731" s="21" t="str">
        <f>VLOOKUP(B1731,'Table A as of March 2024'!A:G,7,FALSE)</f>
        <v>Department of Forensic Science</v>
      </c>
      <c r="F1731" s="21" t="str">
        <f>VLOOKUP(B1731,'Table A as of March 2024'!A:H,8,FALSE)</f>
        <v>Federal Trust</v>
      </c>
      <c r="G1731" s="11" t="str">
        <f>VLOOKUP(B1731,'Table A as of March 2024'!A:I,9,FALSE)</f>
        <v>120</v>
      </c>
      <c r="H1731" t="str">
        <f>VLOOKUP(B1731,'Table A as of March 2024'!A:L,12,FALSE)</f>
        <v>No</v>
      </c>
      <c r="I1731" s="9" t="str">
        <f>VLOOKUP(B1731,'Table A as of March 2024'!A:M,13,FALSE)</f>
        <v>R</v>
      </c>
      <c r="J1731" t="str">
        <f>VLOOKUP(B1731,'Table A as of March 2024'!A:O,15,FALSE)</f>
        <v>R</v>
      </c>
      <c r="K1731" t="str">
        <f>VLOOKUP(G1731,'ACFR Class Vlookup'!A:B,2,FALSE)</f>
        <v>Governmental</v>
      </c>
      <c r="L1731" s="1" t="str">
        <f>VLOOKUP(D1731,'Fund Information'!A:F,6,FALSE)</f>
        <v>This fund accounts for Federal funds.</v>
      </c>
      <c r="M1731" s="6" t="str">
        <f t="shared" ref="M1731:M1794" si="299">IF(L1731="","Answer Required","N/A")</f>
        <v>N/A</v>
      </c>
      <c r="N1731" s="6" t="s">
        <v>2886</v>
      </c>
      <c r="O1731" s="6" t="str">
        <f t="shared" ref="O1731:O1794" si="300">IF(N1731="No","Answer Required","N/A")</f>
        <v>N/A</v>
      </c>
      <c r="P1731" s="5" t="s">
        <v>2886</v>
      </c>
      <c r="Q1731" s="6" t="str">
        <f t="shared" ref="Q1731:Q1794" si="301">IF(P1731="No","Answer Required","N/A")</f>
        <v>N/A</v>
      </c>
      <c r="R1731" s="7" t="str">
        <f t="shared" ref="R1731:R1794" si="302">IF(J1731="R","Yes","No")</f>
        <v>Yes</v>
      </c>
      <c r="S1731" s="5" t="str">
        <f t="shared" ref="S1731:S1794" si="303">IF($K1731="Governmental","Answer Required","N/A")</f>
        <v>Answer Required</v>
      </c>
      <c r="T1731" s="6" t="str">
        <f t="shared" ref="T1731:T1794" si="304">IF(AND(S1731="Yes",R1731="Yes"),"Answer Required",IF(AND(S1731="no",R1731="no"),"Answer Required","N/A"))</f>
        <v>N/A</v>
      </c>
      <c r="U1731" s="7" t="str">
        <f t="shared" ref="U1731:U1794" si="305">IF(J1731="C","Yes","No")</f>
        <v>No</v>
      </c>
      <c r="V1731" s="5" t="str">
        <f t="shared" ref="V1731:V1794" si="306">IF($K1731="Governmental","Answer Required","N/A")</f>
        <v>Answer Required</v>
      </c>
      <c r="W1731" s="6" t="str">
        <f t="shared" ref="W1731:W1794" si="307">IF(AND(V1731="Yes",U1731="Yes"),"Answer Required",IF(AND(V1731="no",U1731="no"),"Answer Required","N/A"))</f>
        <v>N/A</v>
      </c>
      <c r="X1731" s="5" t="s">
        <v>2886</v>
      </c>
    </row>
    <row r="1732" spans="1:24" ht="165" x14ac:dyDescent="0.25">
      <c r="A1732" s="77">
        <f>VLOOKUP(C1732,'BU and Control BU Listing'!A:E,5,FALSE)</f>
        <v>77800</v>
      </c>
      <c r="B1732" s="80" t="s">
        <v>8313</v>
      </c>
      <c r="C1732" s="22" t="str">
        <f t="shared" si="297"/>
        <v>77800</v>
      </c>
      <c r="D1732" s="22" t="str">
        <f t="shared" si="298"/>
        <v>12110</v>
      </c>
      <c r="E1732" s="21" t="str">
        <f>VLOOKUP(B1732,'Table A as of March 2024'!A:G,7,FALSE)</f>
        <v>Department of Forensic Science</v>
      </c>
      <c r="F1732" s="21" t="str">
        <f>VLOOKUP(B1732,'Table A as of March 2024'!A:H,8,FALSE)</f>
        <v>ARP-CrvStLoclFisRecFd-COVID-19</v>
      </c>
      <c r="G1732" s="11" t="str">
        <f>VLOOKUP(B1732,'Table A as of March 2024'!A:I,9,FALSE)</f>
        <v>120</v>
      </c>
      <c r="H1732" t="str">
        <f>VLOOKUP(B1732,'Table A as of March 2024'!A:L,12,FALSE)</f>
        <v>No</v>
      </c>
      <c r="I1732" s="9" t="str">
        <f>VLOOKUP(B1732,'Table A as of March 2024'!A:M,13,FALSE)</f>
        <v>V</v>
      </c>
      <c r="J1732" t="str">
        <f>VLOOKUP(B1732,'Table A as of March 2024'!A:O,15,FALSE)</f>
        <v>R</v>
      </c>
      <c r="K1732" t="str">
        <f>VLOOKUP(G1732,'ACFR Class Vlookup'!A:B,2,FALSE)</f>
        <v>Governmental</v>
      </c>
      <c r="L1732" s="1" t="str">
        <f>VLOOKUP(D1732,'Fund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32" s="6" t="str">
        <f t="shared" si="299"/>
        <v>N/A</v>
      </c>
      <c r="N1732" s="6" t="s">
        <v>2886</v>
      </c>
      <c r="O1732" s="6" t="str">
        <f t="shared" si="300"/>
        <v>N/A</v>
      </c>
      <c r="P1732" s="5" t="s">
        <v>2886</v>
      </c>
      <c r="Q1732" s="6" t="str">
        <f t="shared" si="301"/>
        <v>N/A</v>
      </c>
      <c r="R1732" s="7" t="str">
        <f t="shared" si="302"/>
        <v>Yes</v>
      </c>
      <c r="S1732" s="5" t="str">
        <f t="shared" si="303"/>
        <v>Answer Required</v>
      </c>
      <c r="T1732" s="6" t="str">
        <f t="shared" si="304"/>
        <v>N/A</v>
      </c>
      <c r="U1732" s="7" t="str">
        <f t="shared" si="305"/>
        <v>No</v>
      </c>
      <c r="V1732" s="5" t="str">
        <f t="shared" si="306"/>
        <v>Answer Required</v>
      </c>
      <c r="W1732" s="6" t="str">
        <f t="shared" si="307"/>
        <v>N/A</v>
      </c>
      <c r="X1732" s="5" t="s">
        <v>2886</v>
      </c>
    </row>
    <row r="1733" spans="1:24" x14ac:dyDescent="0.25">
      <c r="A1733" s="77">
        <f>VLOOKUP(C1733,'BU and Control BU Listing'!A:E,5,FALSE)</f>
        <v>70100</v>
      </c>
      <c r="B1733" s="80" t="s">
        <v>8314</v>
      </c>
      <c r="C1733" s="22" t="str">
        <f t="shared" si="297"/>
        <v>77900</v>
      </c>
      <c r="D1733" s="22" t="str">
        <f t="shared" si="298"/>
        <v>01000</v>
      </c>
      <c r="E1733" s="21" t="str">
        <f>VLOOKUP(B1733,'Table A as of March 2024'!A:G,7,FALSE)</f>
        <v>Sussex I &amp; II St Prisons Cmplx</v>
      </c>
      <c r="F1733" s="21" t="str">
        <f>VLOOKUP(B1733,'Table A as of March 2024'!A:H,8,FALSE)</f>
        <v>General Fund</v>
      </c>
      <c r="G1733" s="11" t="str">
        <f>VLOOKUP(B1733,'Table A as of March 2024'!A:I,9,FALSE)</f>
        <v>100</v>
      </c>
      <c r="H1733" t="str">
        <f>VLOOKUP(B1733,'Table A as of March 2024'!A:L,12,FALSE)</f>
        <v>No</v>
      </c>
      <c r="I1733" s="9" t="str">
        <f>VLOOKUP(B1733,'Table A as of March 2024'!A:M,13,FALSE)</f>
        <v>G</v>
      </c>
      <c r="J1733" t="str">
        <f>VLOOKUP(B1733,'Table A as of March 2024'!A:O,15,FALSE)</f>
        <v>U</v>
      </c>
      <c r="K1733" t="str">
        <f>VLOOKUP(G1733,'ACFR Class Vlookup'!A:B,2,FALSE)</f>
        <v>Governmental</v>
      </c>
      <c r="L1733" s="1" t="str">
        <f>VLOOKUP(D1733,'Fund Information'!A:F,6,FALSE)</f>
        <v>General Fund</v>
      </c>
      <c r="M1733" s="6" t="str">
        <f t="shared" si="299"/>
        <v>N/A</v>
      </c>
      <c r="N1733" s="6" t="s">
        <v>2886</v>
      </c>
      <c r="O1733" s="6" t="str">
        <f t="shared" si="300"/>
        <v>N/A</v>
      </c>
      <c r="P1733" s="5" t="s">
        <v>2886</v>
      </c>
      <c r="Q1733" s="6" t="str">
        <f t="shared" si="301"/>
        <v>N/A</v>
      </c>
      <c r="R1733" s="7" t="str">
        <f t="shared" si="302"/>
        <v>No</v>
      </c>
      <c r="S1733" s="5" t="str">
        <f t="shared" si="303"/>
        <v>Answer Required</v>
      </c>
      <c r="T1733" s="6" t="str">
        <f t="shared" si="304"/>
        <v>N/A</v>
      </c>
      <c r="U1733" s="7" t="str">
        <f t="shared" si="305"/>
        <v>No</v>
      </c>
      <c r="V1733" s="5" t="str">
        <f t="shared" si="306"/>
        <v>Answer Required</v>
      </c>
      <c r="W1733" s="6" t="str">
        <f t="shared" si="307"/>
        <v>N/A</v>
      </c>
      <c r="X1733" s="5" t="s">
        <v>2886</v>
      </c>
    </row>
    <row r="1734" spans="1:24" ht="30" x14ac:dyDescent="0.25">
      <c r="A1734" s="77">
        <f>VLOOKUP(C1734,'BU and Control BU Listing'!A:E,5,FALSE)</f>
        <v>70100</v>
      </c>
      <c r="B1734" s="80" t="s">
        <v>8315</v>
      </c>
      <c r="C1734" s="22" t="str">
        <f t="shared" si="297"/>
        <v>77900</v>
      </c>
      <c r="D1734" s="22" t="str">
        <f t="shared" si="298"/>
        <v>02870</v>
      </c>
      <c r="E1734" s="21" t="str">
        <f>VLOOKUP(B1734,'Table A as of March 2024'!A:G,7,FALSE)</f>
        <v>Sussex I &amp; II St Prisons Cmplx</v>
      </c>
      <c r="F1734" s="21" t="str">
        <f>VLOOKUP(B1734,'Table A as of March 2024'!A:H,8,FALSE)</f>
        <v>Surp Suppy/Equip Sale-GF-NonHE</v>
      </c>
      <c r="G1734" s="11" t="str">
        <f>VLOOKUP(B1734,'Table A as of March 2024'!A:I,9,FALSE)</f>
        <v>100</v>
      </c>
      <c r="H1734" t="str">
        <f>VLOOKUP(B1734,'Table A as of March 2024'!A:L,12,FALSE)</f>
        <v>No</v>
      </c>
      <c r="I1734" s="9" t="str">
        <f>VLOOKUP(B1734,'Table A as of March 2024'!A:M,13,FALSE)</f>
        <v>U</v>
      </c>
      <c r="J1734" t="str">
        <f>VLOOKUP(B1734,'Table A as of March 2024'!A:O,15,FALSE)</f>
        <v>A</v>
      </c>
      <c r="K1734" t="str">
        <f>VLOOKUP(G1734,'ACFR Class Vlookup'!A:B,2,FALSE)</f>
        <v>Governmental</v>
      </c>
      <c r="L1734" s="1" t="str">
        <f>VLOOKUP(D1734,'Fund Information'!A:F,6,FALSE)</f>
        <v>Accounts for sale of surplus supplies and equipment purchased with General Funds for Non Higher Ed agencies.</v>
      </c>
      <c r="M1734" s="6" t="str">
        <f t="shared" si="299"/>
        <v>N/A</v>
      </c>
      <c r="N1734" s="6" t="s">
        <v>2886</v>
      </c>
      <c r="O1734" s="6" t="str">
        <f t="shared" si="300"/>
        <v>N/A</v>
      </c>
      <c r="P1734" s="5" t="s">
        <v>2886</v>
      </c>
      <c r="Q1734" s="6" t="str">
        <f t="shared" si="301"/>
        <v>N/A</v>
      </c>
      <c r="R1734" s="7" t="str">
        <f t="shared" si="302"/>
        <v>No</v>
      </c>
      <c r="S1734" s="5" t="str">
        <f t="shared" si="303"/>
        <v>Answer Required</v>
      </c>
      <c r="T1734" s="6" t="str">
        <f t="shared" si="304"/>
        <v>N/A</v>
      </c>
      <c r="U1734" s="7" t="str">
        <f t="shared" si="305"/>
        <v>No</v>
      </c>
      <c r="V1734" s="5" t="str">
        <f t="shared" si="306"/>
        <v>Answer Required</v>
      </c>
      <c r="W1734" s="6" t="str">
        <f t="shared" si="307"/>
        <v>N/A</v>
      </c>
      <c r="X1734" s="5" t="s">
        <v>2886</v>
      </c>
    </row>
    <row r="1735" spans="1:24" ht="30" x14ac:dyDescent="0.25">
      <c r="A1735" s="77">
        <f>VLOOKUP(C1735,'BU and Control BU Listing'!A:E,5,FALSE)</f>
        <v>70100</v>
      </c>
      <c r="B1735" s="80" t="s">
        <v>8316</v>
      </c>
      <c r="C1735" s="22" t="str">
        <f t="shared" si="297"/>
        <v>77900</v>
      </c>
      <c r="D1735" s="22" t="str">
        <f t="shared" si="298"/>
        <v>02900</v>
      </c>
      <c r="E1735" s="21" t="str">
        <f>VLOOKUP(B1735,'Table A as of March 2024'!A:G,7,FALSE)</f>
        <v>Sussex I &amp; II St Prisons Cmplx</v>
      </c>
      <c r="F1735" s="21" t="str">
        <f>VLOOKUP(B1735,'Table A as of March 2024'!A:H,8,FALSE)</f>
        <v>Insurance Recovery</v>
      </c>
      <c r="G1735" s="11" t="str">
        <f>VLOOKUP(B1735,'Table A as of March 2024'!A:I,9,FALSE)</f>
        <v>105</v>
      </c>
      <c r="H1735" t="str">
        <f>VLOOKUP(B1735,'Table A as of March 2024'!A:L,12,FALSE)</f>
        <v>No</v>
      </c>
      <c r="I1735" s="9" t="str">
        <f>VLOOKUP(B1735,'Table A as of March 2024'!A:M,13,FALSE)</f>
        <v>U</v>
      </c>
      <c r="J1735" t="str">
        <f>VLOOKUP(B1735,'Table A as of March 2024'!A:O,15,FALSE)</f>
        <v>C</v>
      </c>
      <c r="K1735" t="str">
        <f>VLOOKUP(G1735,'ACFR Class Vlookup'!A:B,2,FALSE)</f>
        <v>Governmental</v>
      </c>
      <c r="L1735" s="1" t="str">
        <f>VLOOKUP(D1735,'Fund Information'!A:F,6,FALSE)</f>
        <v>Accounts for insurance proceeds received when an insured item is damaged.</v>
      </c>
      <c r="M1735" s="6" t="str">
        <f t="shared" si="299"/>
        <v>N/A</v>
      </c>
      <c r="N1735" s="6" t="s">
        <v>2886</v>
      </c>
      <c r="O1735" s="6" t="str">
        <f t="shared" si="300"/>
        <v>N/A</v>
      </c>
      <c r="P1735" s="5" t="s">
        <v>2886</v>
      </c>
      <c r="Q1735" s="6" t="str">
        <f t="shared" si="301"/>
        <v>N/A</v>
      </c>
      <c r="R1735" s="7" t="str">
        <f t="shared" si="302"/>
        <v>No</v>
      </c>
      <c r="S1735" s="5" t="str">
        <f t="shared" si="303"/>
        <v>Answer Required</v>
      </c>
      <c r="T1735" s="6" t="str">
        <f t="shared" si="304"/>
        <v>N/A</v>
      </c>
      <c r="U1735" s="7" t="str">
        <f t="shared" si="305"/>
        <v>Yes</v>
      </c>
      <c r="V1735" s="5" t="str">
        <f t="shared" si="306"/>
        <v>Answer Required</v>
      </c>
      <c r="W1735" s="6" t="str">
        <f t="shared" si="307"/>
        <v>N/A</v>
      </c>
      <c r="X1735" s="5" t="s">
        <v>2886</v>
      </c>
    </row>
    <row r="1736" spans="1:24" x14ac:dyDescent="0.25">
      <c r="A1736" s="77">
        <f>VLOOKUP(C1736,'BU and Control BU Listing'!A:E,5,FALSE)</f>
        <v>70100</v>
      </c>
      <c r="B1736" s="80" t="s">
        <v>5024</v>
      </c>
      <c r="C1736" s="22" t="str">
        <f t="shared" si="297"/>
        <v>78500</v>
      </c>
      <c r="D1736" s="22" t="str">
        <f t="shared" si="298"/>
        <v>01000</v>
      </c>
      <c r="E1736" s="21" t="str">
        <f>VLOOKUP(B1736,'Table A as of March 2024'!A:G,7,FALSE)</f>
        <v>River North Correctional Ctr</v>
      </c>
      <c r="F1736" s="21" t="str">
        <f>VLOOKUP(B1736,'Table A as of March 2024'!A:H,8,FALSE)</f>
        <v>General Fund</v>
      </c>
      <c r="G1736" s="11" t="str">
        <f>VLOOKUP(B1736,'Table A as of March 2024'!A:I,9,FALSE)</f>
        <v>100</v>
      </c>
      <c r="H1736" t="str">
        <f>VLOOKUP(B1736,'Table A as of March 2024'!A:L,12,FALSE)</f>
        <v>No</v>
      </c>
      <c r="I1736" s="9" t="str">
        <f>VLOOKUP(B1736,'Table A as of March 2024'!A:M,13,FALSE)</f>
        <v>G</v>
      </c>
      <c r="J1736" t="str">
        <f>VLOOKUP(B1736,'Table A as of March 2024'!A:O,15,FALSE)</f>
        <v>U</v>
      </c>
      <c r="K1736" t="str">
        <f>VLOOKUP(G1736,'ACFR Class Vlookup'!A:B,2,FALSE)</f>
        <v>Governmental</v>
      </c>
      <c r="L1736" s="1" t="str">
        <f>VLOOKUP(D1736,'Fund Information'!A:F,6,FALSE)</f>
        <v>General Fund</v>
      </c>
      <c r="M1736" s="6" t="str">
        <f t="shared" si="299"/>
        <v>N/A</v>
      </c>
      <c r="N1736" s="6" t="s">
        <v>2886</v>
      </c>
      <c r="O1736" s="6" t="str">
        <f t="shared" si="300"/>
        <v>N/A</v>
      </c>
      <c r="P1736" s="5" t="s">
        <v>2886</v>
      </c>
      <c r="Q1736" s="6" t="str">
        <f t="shared" si="301"/>
        <v>N/A</v>
      </c>
      <c r="R1736" s="7" t="str">
        <f t="shared" si="302"/>
        <v>No</v>
      </c>
      <c r="S1736" s="5" t="str">
        <f t="shared" si="303"/>
        <v>Answer Required</v>
      </c>
      <c r="T1736" s="6" t="str">
        <f t="shared" si="304"/>
        <v>N/A</v>
      </c>
      <c r="U1736" s="7" t="str">
        <f t="shared" si="305"/>
        <v>No</v>
      </c>
      <c r="V1736" s="5" t="str">
        <f t="shared" si="306"/>
        <v>Answer Required</v>
      </c>
      <c r="W1736" s="6" t="str">
        <f t="shared" si="307"/>
        <v>N/A</v>
      </c>
      <c r="X1736" s="5" t="s">
        <v>2886</v>
      </c>
    </row>
    <row r="1737" spans="1:24" x14ac:dyDescent="0.25">
      <c r="A1737" s="77">
        <f>VLOOKUP(C1737,'BU and Control BU Listing'!A:E,5,FALSE)</f>
        <v>70100</v>
      </c>
      <c r="B1737" s="80" t="s">
        <v>5025</v>
      </c>
      <c r="C1737" s="22" t="str">
        <f t="shared" si="297"/>
        <v>78500</v>
      </c>
      <c r="D1737" s="22" t="str">
        <f t="shared" si="298"/>
        <v>02840</v>
      </c>
      <c r="E1737" s="21" t="str">
        <f>VLOOKUP(B1737,'Table A as of March 2024'!A:G,7,FALSE)</f>
        <v>River North Correctional Ctr</v>
      </c>
      <c r="F1737" s="21" t="str">
        <f>VLOOKUP(B1737,'Table A as of March 2024'!A:H,8,FALSE)</f>
        <v>Recycl Mtrl Sales-Gen/NonHE</v>
      </c>
      <c r="G1737" s="11" t="str">
        <f>VLOOKUP(B1737,'Table A as of March 2024'!A:I,9,FALSE)</f>
        <v>100</v>
      </c>
      <c r="H1737" t="str">
        <f>VLOOKUP(B1737,'Table A as of March 2024'!A:L,12,FALSE)</f>
        <v>No</v>
      </c>
      <c r="I1737" s="9" t="str">
        <f>VLOOKUP(B1737,'Table A as of March 2024'!A:M,13,FALSE)</f>
        <v>U</v>
      </c>
      <c r="J1737" t="str">
        <f>VLOOKUP(B1737,'Table A as of March 2024'!A:O,15,FALSE)</f>
        <v>A</v>
      </c>
      <c r="K1737" t="str">
        <f>VLOOKUP(G1737,'ACFR Class Vlookup'!A:B,2,FALSE)</f>
        <v>Governmental</v>
      </c>
      <c r="L1737" s="1" t="str">
        <f>VLOOKUP(D1737,'Fund Information'!A:F,6,FALSE)</f>
        <v>Accounts for recyclable material sales.</v>
      </c>
      <c r="M1737" s="6" t="str">
        <f t="shared" si="299"/>
        <v>N/A</v>
      </c>
      <c r="N1737" s="6" t="s">
        <v>2886</v>
      </c>
      <c r="O1737" s="6" t="str">
        <f t="shared" si="300"/>
        <v>N/A</v>
      </c>
      <c r="P1737" s="5" t="s">
        <v>2886</v>
      </c>
      <c r="Q1737" s="6" t="str">
        <f t="shared" si="301"/>
        <v>N/A</v>
      </c>
      <c r="R1737" s="7" t="str">
        <f t="shared" si="302"/>
        <v>No</v>
      </c>
      <c r="S1737" s="5" t="str">
        <f t="shared" si="303"/>
        <v>Answer Required</v>
      </c>
      <c r="T1737" s="6" t="str">
        <f t="shared" si="304"/>
        <v>N/A</v>
      </c>
      <c r="U1737" s="7" t="str">
        <f t="shared" si="305"/>
        <v>No</v>
      </c>
      <c r="V1737" s="5" t="str">
        <f t="shared" si="306"/>
        <v>Answer Required</v>
      </c>
      <c r="W1737" s="6" t="str">
        <f t="shared" si="307"/>
        <v>N/A</v>
      </c>
      <c r="X1737" s="5" t="s">
        <v>2886</v>
      </c>
    </row>
    <row r="1738" spans="1:24" ht="30" x14ac:dyDescent="0.25">
      <c r="A1738" s="77">
        <f>VLOOKUP(C1738,'BU and Control BU Listing'!A:E,5,FALSE)</f>
        <v>70100</v>
      </c>
      <c r="B1738" s="80" t="s">
        <v>5026</v>
      </c>
      <c r="C1738" s="22" t="str">
        <f t="shared" si="297"/>
        <v>78500</v>
      </c>
      <c r="D1738" s="22" t="str">
        <f t="shared" si="298"/>
        <v>02900</v>
      </c>
      <c r="E1738" s="21" t="str">
        <f>VLOOKUP(B1738,'Table A as of March 2024'!A:G,7,FALSE)</f>
        <v>River North Correctional Ctr</v>
      </c>
      <c r="F1738" s="21" t="str">
        <f>VLOOKUP(B1738,'Table A as of March 2024'!A:H,8,FALSE)</f>
        <v>Insurance Recovery</v>
      </c>
      <c r="G1738" s="11" t="str">
        <f>VLOOKUP(B1738,'Table A as of March 2024'!A:I,9,FALSE)</f>
        <v>105</v>
      </c>
      <c r="H1738" t="str">
        <f>VLOOKUP(B1738,'Table A as of March 2024'!A:L,12,FALSE)</f>
        <v>No</v>
      </c>
      <c r="I1738" s="9" t="str">
        <f>VLOOKUP(B1738,'Table A as of March 2024'!A:M,13,FALSE)</f>
        <v>U</v>
      </c>
      <c r="J1738" t="str">
        <f>VLOOKUP(B1738,'Table A as of March 2024'!A:O,15,FALSE)</f>
        <v>C</v>
      </c>
      <c r="K1738" t="str">
        <f>VLOOKUP(G1738,'ACFR Class Vlookup'!A:B,2,FALSE)</f>
        <v>Governmental</v>
      </c>
      <c r="L1738" s="1" t="str">
        <f>VLOOKUP(D1738,'Fund Information'!A:F,6,FALSE)</f>
        <v>Accounts for insurance proceeds received when an insured item is damaged.</v>
      </c>
      <c r="M1738" s="6" t="str">
        <f t="shared" si="299"/>
        <v>N/A</v>
      </c>
      <c r="N1738" s="6" t="s">
        <v>2886</v>
      </c>
      <c r="O1738" s="6" t="str">
        <f t="shared" si="300"/>
        <v>N/A</v>
      </c>
      <c r="P1738" s="5" t="s">
        <v>2886</v>
      </c>
      <c r="Q1738" s="6" t="str">
        <f t="shared" si="301"/>
        <v>N/A</v>
      </c>
      <c r="R1738" s="7" t="str">
        <f t="shared" si="302"/>
        <v>No</v>
      </c>
      <c r="S1738" s="5" t="str">
        <f t="shared" si="303"/>
        <v>Answer Required</v>
      </c>
      <c r="T1738" s="6" t="str">
        <f t="shared" si="304"/>
        <v>N/A</v>
      </c>
      <c r="U1738" s="7" t="str">
        <f t="shared" si="305"/>
        <v>Yes</v>
      </c>
      <c r="V1738" s="5" t="str">
        <f t="shared" si="306"/>
        <v>Answer Required</v>
      </c>
      <c r="W1738" s="6" t="str">
        <f t="shared" si="307"/>
        <v>N/A</v>
      </c>
      <c r="X1738" s="5" t="s">
        <v>2886</v>
      </c>
    </row>
    <row r="1739" spans="1:24" x14ac:dyDescent="0.25">
      <c r="A1739" s="77">
        <f>VLOOKUP(C1739,'BU and Control BU Listing'!A:E,5,FALSE)</f>
        <v>70100</v>
      </c>
      <c r="B1739" s="80" t="s">
        <v>5028</v>
      </c>
      <c r="C1739" s="22" t="str">
        <f t="shared" si="297"/>
        <v>78600</v>
      </c>
      <c r="D1739" s="22" t="str">
        <f t="shared" si="298"/>
        <v>01000</v>
      </c>
      <c r="E1739" s="21" t="str">
        <f>VLOOKUP(B1739,'Table A as of March 2024'!A:G,7,FALSE)</f>
        <v>Culpeper Corr Faclty for Women</v>
      </c>
      <c r="F1739" s="21" t="str">
        <f>VLOOKUP(B1739,'Table A as of March 2024'!A:H,8,FALSE)</f>
        <v>General Fund</v>
      </c>
      <c r="G1739" s="11" t="str">
        <f>VLOOKUP(B1739,'Table A as of March 2024'!A:I,9,FALSE)</f>
        <v>100</v>
      </c>
      <c r="H1739" t="str">
        <f>VLOOKUP(B1739,'Table A as of March 2024'!A:L,12,FALSE)</f>
        <v>No</v>
      </c>
      <c r="I1739" s="9" t="str">
        <f>VLOOKUP(B1739,'Table A as of March 2024'!A:M,13,FALSE)</f>
        <v>G</v>
      </c>
      <c r="J1739" t="str">
        <f>VLOOKUP(B1739,'Table A as of March 2024'!A:O,15,FALSE)</f>
        <v>U</v>
      </c>
      <c r="K1739" t="str">
        <f>VLOOKUP(G1739,'ACFR Class Vlookup'!A:B,2,FALSE)</f>
        <v>Governmental</v>
      </c>
      <c r="L1739" s="1" t="str">
        <f>VLOOKUP(D1739,'Fund Information'!A:F,6,FALSE)</f>
        <v>General Fund</v>
      </c>
      <c r="M1739" s="6" t="str">
        <f t="shared" si="299"/>
        <v>N/A</v>
      </c>
      <c r="N1739" s="6" t="s">
        <v>2886</v>
      </c>
      <c r="O1739" s="6" t="str">
        <f t="shared" si="300"/>
        <v>N/A</v>
      </c>
      <c r="P1739" s="5" t="s">
        <v>2886</v>
      </c>
      <c r="Q1739" s="6" t="str">
        <f t="shared" si="301"/>
        <v>N/A</v>
      </c>
      <c r="R1739" s="7" t="str">
        <f t="shared" si="302"/>
        <v>No</v>
      </c>
      <c r="S1739" s="5" t="str">
        <f t="shared" si="303"/>
        <v>Answer Required</v>
      </c>
      <c r="T1739" s="6" t="str">
        <f t="shared" si="304"/>
        <v>N/A</v>
      </c>
      <c r="U1739" s="7" t="str">
        <f t="shared" si="305"/>
        <v>No</v>
      </c>
      <c r="V1739" s="5" t="str">
        <f t="shared" si="306"/>
        <v>Answer Required</v>
      </c>
      <c r="W1739" s="6" t="str">
        <f t="shared" si="307"/>
        <v>N/A</v>
      </c>
      <c r="X1739" s="5" t="s">
        <v>2886</v>
      </c>
    </row>
    <row r="1740" spans="1:24" x14ac:dyDescent="0.25">
      <c r="A1740" s="77">
        <f>VLOOKUP(C1740,'BU and Control BU Listing'!A:E,5,FALSE)</f>
        <v>72000</v>
      </c>
      <c r="B1740" s="80" t="s">
        <v>5030</v>
      </c>
      <c r="C1740" s="22" t="str">
        <f t="shared" si="297"/>
        <v>79000</v>
      </c>
      <c r="D1740" s="22" t="str">
        <f t="shared" si="298"/>
        <v>01000</v>
      </c>
      <c r="E1740" s="21" t="str">
        <f>VLOOKUP(B1740,'Table A as of March 2024'!A:G,7,FALSE)</f>
        <v>DBHDS Grants to Localities</v>
      </c>
      <c r="F1740" s="21" t="str">
        <f>VLOOKUP(B1740,'Table A as of March 2024'!A:H,8,FALSE)</f>
        <v>General Fund</v>
      </c>
      <c r="G1740" s="11" t="str">
        <f>VLOOKUP(B1740,'Table A as of March 2024'!A:I,9,FALSE)</f>
        <v>100</v>
      </c>
      <c r="H1740" t="str">
        <f>VLOOKUP(B1740,'Table A as of March 2024'!A:L,12,FALSE)</f>
        <v>No</v>
      </c>
      <c r="I1740" s="9" t="str">
        <f>VLOOKUP(B1740,'Table A as of March 2024'!A:M,13,FALSE)</f>
        <v>G</v>
      </c>
      <c r="J1740" t="str">
        <f>VLOOKUP(B1740,'Table A as of March 2024'!A:O,15,FALSE)</f>
        <v>U</v>
      </c>
      <c r="K1740" t="str">
        <f>VLOOKUP(G1740,'ACFR Class Vlookup'!A:B,2,FALSE)</f>
        <v>Governmental</v>
      </c>
      <c r="L1740" s="1" t="str">
        <f>VLOOKUP(D1740,'Fund Information'!A:F,6,FALSE)</f>
        <v>General Fund</v>
      </c>
      <c r="M1740" s="6" t="str">
        <f t="shared" si="299"/>
        <v>N/A</v>
      </c>
      <c r="N1740" s="6" t="s">
        <v>2886</v>
      </c>
      <c r="O1740" s="6" t="str">
        <f t="shared" si="300"/>
        <v>N/A</v>
      </c>
      <c r="P1740" s="5" t="s">
        <v>2886</v>
      </c>
      <c r="Q1740" s="6" t="str">
        <f t="shared" si="301"/>
        <v>N/A</v>
      </c>
      <c r="R1740" s="7" t="str">
        <f t="shared" si="302"/>
        <v>No</v>
      </c>
      <c r="S1740" s="5" t="str">
        <f t="shared" si="303"/>
        <v>Answer Required</v>
      </c>
      <c r="T1740" s="6" t="str">
        <f t="shared" si="304"/>
        <v>N/A</v>
      </c>
      <c r="U1740" s="7" t="str">
        <f t="shared" si="305"/>
        <v>No</v>
      </c>
      <c r="V1740" s="5" t="str">
        <f t="shared" si="306"/>
        <v>Answer Required</v>
      </c>
      <c r="W1740" s="6" t="str">
        <f t="shared" si="307"/>
        <v>N/A</v>
      </c>
      <c r="X1740" s="5" t="s">
        <v>2886</v>
      </c>
    </row>
    <row r="1741" spans="1:24" ht="90" x14ac:dyDescent="0.25">
      <c r="A1741" s="77">
        <f>VLOOKUP(C1741,'BU and Control BU Listing'!A:E,5,FALSE)</f>
        <v>72000</v>
      </c>
      <c r="B1741" s="80" t="s">
        <v>5031</v>
      </c>
      <c r="C1741" s="22" t="str">
        <f t="shared" si="297"/>
        <v>79000</v>
      </c>
      <c r="D1741" s="22" t="str">
        <f t="shared" si="298"/>
        <v>02003</v>
      </c>
      <c r="E1741" s="21" t="str">
        <f>VLOOKUP(B1741,'Table A as of March 2024'!A:G,7,FALSE)</f>
        <v>DBHDS Grants to Localities</v>
      </c>
      <c r="F1741" s="21" t="str">
        <f>VLOOKUP(B1741,'Table A as of March 2024'!A:H,8,FALSE)</f>
        <v>DBHDS Special Revenue Fund</v>
      </c>
      <c r="G1741" s="11" t="str">
        <f>VLOOKUP(B1741,'Table A as of March 2024'!A:I,9,FALSE)</f>
        <v>115</v>
      </c>
      <c r="H1741" t="str">
        <f>VLOOKUP(B1741,'Table A as of March 2024'!A:L,12,FALSE)</f>
        <v>No</v>
      </c>
      <c r="I1741" s="9" t="str">
        <f>VLOOKUP(B1741,'Table A as of March 2024'!A:M,13,FALSE)</f>
        <v>U</v>
      </c>
      <c r="J1741" t="str">
        <f>VLOOKUP(B1741,'Table A as of March 2024'!A:O,15,FALSE)</f>
        <v>C</v>
      </c>
      <c r="K1741" t="str">
        <f>VLOOKUP(G1741,'ACFR Class Vlookup'!A:B,2,FALSE)</f>
        <v>Governmental</v>
      </c>
      <c r="L1741" s="1" t="str">
        <f>VLOOKUP(D1741,'Fund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741" s="6" t="str">
        <f t="shared" si="299"/>
        <v>N/A</v>
      </c>
      <c r="N1741" s="6" t="s">
        <v>2886</v>
      </c>
      <c r="O1741" s="6" t="str">
        <f t="shared" si="300"/>
        <v>N/A</v>
      </c>
      <c r="P1741" s="5" t="s">
        <v>2886</v>
      </c>
      <c r="Q1741" s="6" t="str">
        <f t="shared" si="301"/>
        <v>N/A</v>
      </c>
      <c r="R1741" s="7" t="str">
        <f t="shared" si="302"/>
        <v>No</v>
      </c>
      <c r="S1741" s="5" t="str">
        <f t="shared" si="303"/>
        <v>Answer Required</v>
      </c>
      <c r="T1741" s="6" t="str">
        <f t="shared" si="304"/>
        <v>N/A</v>
      </c>
      <c r="U1741" s="7" t="str">
        <f t="shared" si="305"/>
        <v>Yes</v>
      </c>
      <c r="V1741" s="5" t="str">
        <f t="shared" si="306"/>
        <v>Answer Required</v>
      </c>
      <c r="W1741" s="6" t="str">
        <f t="shared" si="307"/>
        <v>N/A</v>
      </c>
      <c r="X1741" s="5" t="s">
        <v>2886</v>
      </c>
    </row>
    <row r="1742" spans="1:24" ht="75" x14ac:dyDescent="0.25">
      <c r="A1742" s="77">
        <f>VLOOKUP(C1742,'BU and Control BU Listing'!A:E,5,FALSE)</f>
        <v>72000</v>
      </c>
      <c r="B1742" s="80" t="s">
        <v>8317</v>
      </c>
      <c r="C1742" s="22" t="str">
        <f t="shared" si="297"/>
        <v>79000</v>
      </c>
      <c r="D1742" s="22" t="str">
        <f t="shared" si="298"/>
        <v>09071</v>
      </c>
      <c r="E1742" s="21" t="str">
        <f>VLOOKUP(B1742,'Table A as of March 2024'!A:G,7,FALSE)</f>
        <v>DBHDS Grants to Localities</v>
      </c>
      <c r="F1742" s="21" t="str">
        <f>VLOOKUP(B1742,'Table A as of March 2024'!A:H,8,FALSE)</f>
        <v>Crisis Call Center Fund</v>
      </c>
      <c r="G1742" s="11" t="str">
        <f>VLOOKUP(B1742,'Table A as of March 2024'!A:I,9,FALSE)</f>
        <v>115</v>
      </c>
      <c r="H1742" t="str">
        <f>VLOOKUP(B1742,'Table A as of March 2024'!A:L,12,FALSE)</f>
        <v>No</v>
      </c>
      <c r="I1742" s="9" t="str">
        <f>VLOOKUP(B1742,'Table A as of March 2024'!A:M,13,FALSE)</f>
        <v>U</v>
      </c>
      <c r="J1742" t="str">
        <f>VLOOKUP(B1742,'Table A as of March 2024'!A:O,15,FALSE)</f>
        <v>C</v>
      </c>
      <c r="K1742" t="str">
        <f>VLOOKUP(G1742,'ACFR Class Vlookup'!A:B,2,FALSE)</f>
        <v>Governmental</v>
      </c>
      <c r="L1742" s="1" t="str">
        <f>VLOOKUP(D1742,'Fund Information'!A:F,6,FALSE)</f>
        <v>Established per Code of Virginia § 37.2-311.4; accrues revenue pursuant to Code of Virginia § 37.2-311.5. Moneys in the Fund shall be used solely for the purposes of establishing and administering the crisis call center pursuant to the provisions of Code of Virginia § 37.2-311.1, 37.2-311.2, and 37.2-311.3.</v>
      </c>
      <c r="M1742" s="6" t="str">
        <f t="shared" si="299"/>
        <v>N/A</v>
      </c>
      <c r="N1742" s="6" t="s">
        <v>2886</v>
      </c>
      <c r="O1742" s="6" t="str">
        <f t="shared" si="300"/>
        <v>N/A</v>
      </c>
      <c r="P1742" s="5" t="s">
        <v>2886</v>
      </c>
      <c r="Q1742" s="6" t="str">
        <f t="shared" si="301"/>
        <v>N/A</v>
      </c>
      <c r="R1742" s="7" t="str">
        <f t="shared" si="302"/>
        <v>No</v>
      </c>
      <c r="S1742" s="5" t="str">
        <f t="shared" si="303"/>
        <v>Answer Required</v>
      </c>
      <c r="T1742" s="6" t="str">
        <f t="shared" si="304"/>
        <v>N/A</v>
      </c>
      <c r="U1742" s="7" t="str">
        <f t="shared" si="305"/>
        <v>Yes</v>
      </c>
      <c r="V1742" s="5" t="str">
        <f t="shared" si="306"/>
        <v>Answer Required</v>
      </c>
      <c r="W1742" s="6" t="str">
        <f t="shared" si="307"/>
        <v>N/A</v>
      </c>
      <c r="X1742" s="5" t="s">
        <v>2886</v>
      </c>
    </row>
    <row r="1743" spans="1:24" ht="90" x14ac:dyDescent="0.25">
      <c r="A1743" s="77">
        <f>VLOOKUP(C1743,'BU and Control BU Listing'!A:E,5,FALSE)</f>
        <v>72000</v>
      </c>
      <c r="B1743" s="80" t="s">
        <v>5032</v>
      </c>
      <c r="C1743" s="22" t="str">
        <f t="shared" si="297"/>
        <v>79000</v>
      </c>
      <c r="D1743" s="22" t="str">
        <f t="shared" si="298"/>
        <v>09082</v>
      </c>
      <c r="E1743" s="21" t="str">
        <f>VLOOKUP(B1743,'Table A as of March 2024'!A:G,7,FALSE)</f>
        <v>DBHDS Grants to Localities</v>
      </c>
      <c r="F1743" s="21" t="str">
        <f>VLOOKUP(B1743,'Table A as of March 2024'!A:H,8,FALSE)</f>
        <v>Mntl Hlth/Retard/Sub Abu-Grant</v>
      </c>
      <c r="G1743" s="11" t="str">
        <f>VLOOKUP(B1743,'Table A as of March 2024'!A:I,9,FALSE)</f>
        <v>100</v>
      </c>
      <c r="H1743" t="str">
        <f>VLOOKUP(B1743,'Table A as of March 2024'!A:L,12,FALSE)</f>
        <v>No</v>
      </c>
      <c r="I1743" s="9" t="str">
        <f>VLOOKUP(B1743,'Table A as of March 2024'!A:M,13,FALSE)</f>
        <v>U</v>
      </c>
      <c r="J1743" t="str">
        <f>VLOOKUP(B1743,'Table A as of March 2024'!A:O,15,FALSE)</f>
        <v>C</v>
      </c>
      <c r="K1743" t="str">
        <f>VLOOKUP(G1743,'ACFR Class Vlookup'!A:B,2,FALSE)</f>
        <v>Governmental</v>
      </c>
      <c r="L1743" s="1" t="str">
        <f>VLOOKUP(D1743,'Fund Information'!A:F,6,FALSE)</f>
        <v>Code of VA section 37.2-318 establishes the Behavioral Health and Developmental Services Trust Fund. Fund is used for the deposit of proceeds related to the sale of land and buildings as the facilities are downsized and eventually closed. The funds are used to enhance the quality of care and treatment provided to consumers of public mental health, mental retardation, and substance abuse services.</v>
      </c>
      <c r="M1743" s="6" t="str">
        <f t="shared" si="299"/>
        <v>N/A</v>
      </c>
      <c r="N1743" s="6" t="s">
        <v>2886</v>
      </c>
      <c r="O1743" s="6" t="str">
        <f t="shared" si="300"/>
        <v>N/A</v>
      </c>
      <c r="P1743" s="5" t="s">
        <v>2886</v>
      </c>
      <c r="Q1743" s="6" t="str">
        <f t="shared" si="301"/>
        <v>N/A</v>
      </c>
      <c r="R1743" s="7" t="str">
        <f t="shared" si="302"/>
        <v>No</v>
      </c>
      <c r="S1743" s="5" t="str">
        <f t="shared" si="303"/>
        <v>Answer Required</v>
      </c>
      <c r="T1743" s="6" t="str">
        <f t="shared" si="304"/>
        <v>N/A</v>
      </c>
      <c r="U1743" s="7" t="str">
        <f t="shared" si="305"/>
        <v>Yes</v>
      </c>
      <c r="V1743" s="5" t="str">
        <f t="shared" si="306"/>
        <v>Answer Required</v>
      </c>
      <c r="W1743" s="6" t="str">
        <f t="shared" si="307"/>
        <v>N/A</v>
      </c>
      <c r="X1743" s="5" t="s">
        <v>2886</v>
      </c>
    </row>
    <row r="1744" spans="1:24" x14ac:dyDescent="0.25">
      <c r="A1744" s="77">
        <f>VLOOKUP(C1744,'BU and Control BU Listing'!A:E,5,FALSE)</f>
        <v>72000</v>
      </c>
      <c r="B1744" s="80" t="s">
        <v>5033</v>
      </c>
      <c r="C1744" s="22" t="str">
        <f t="shared" si="297"/>
        <v>79000</v>
      </c>
      <c r="D1744" s="22" t="str">
        <f t="shared" si="298"/>
        <v>10000</v>
      </c>
      <c r="E1744" s="21" t="str">
        <f>VLOOKUP(B1744,'Table A as of March 2024'!A:G,7,FALSE)</f>
        <v>DBHDS Grants to Localities</v>
      </c>
      <c r="F1744" s="21" t="str">
        <f>VLOOKUP(B1744,'Table A as of March 2024'!A:H,8,FALSE)</f>
        <v>Federal Trust</v>
      </c>
      <c r="G1744" s="11" t="str">
        <f>VLOOKUP(B1744,'Table A as of March 2024'!A:I,9,FALSE)</f>
        <v>120</v>
      </c>
      <c r="H1744" t="str">
        <f>VLOOKUP(B1744,'Table A as of March 2024'!A:L,12,FALSE)</f>
        <v>No</v>
      </c>
      <c r="I1744" s="9" t="str">
        <f>VLOOKUP(B1744,'Table A as of March 2024'!A:M,13,FALSE)</f>
        <v>R</v>
      </c>
      <c r="J1744" t="str">
        <f>VLOOKUP(B1744,'Table A as of March 2024'!A:O,15,FALSE)</f>
        <v>R</v>
      </c>
      <c r="K1744" t="str">
        <f>VLOOKUP(G1744,'ACFR Class Vlookup'!A:B,2,FALSE)</f>
        <v>Governmental</v>
      </c>
      <c r="L1744" s="1" t="str">
        <f>VLOOKUP(D1744,'Fund Information'!A:F,6,FALSE)</f>
        <v>This fund accounts for Federal funds.</v>
      </c>
      <c r="M1744" s="6" t="str">
        <f t="shared" si="299"/>
        <v>N/A</v>
      </c>
      <c r="N1744" s="6" t="s">
        <v>2886</v>
      </c>
      <c r="O1744" s="6" t="str">
        <f t="shared" si="300"/>
        <v>N/A</v>
      </c>
      <c r="P1744" s="5" t="s">
        <v>2886</v>
      </c>
      <c r="Q1744" s="6" t="str">
        <f t="shared" si="301"/>
        <v>N/A</v>
      </c>
      <c r="R1744" s="7" t="str">
        <f t="shared" si="302"/>
        <v>Yes</v>
      </c>
      <c r="S1744" s="5" t="str">
        <f t="shared" si="303"/>
        <v>Answer Required</v>
      </c>
      <c r="T1744" s="6" t="str">
        <f t="shared" si="304"/>
        <v>N/A</v>
      </c>
      <c r="U1744" s="7" t="str">
        <f t="shared" si="305"/>
        <v>No</v>
      </c>
      <c r="V1744" s="5" t="str">
        <f t="shared" si="306"/>
        <v>Answer Required</v>
      </c>
      <c r="W1744" s="6" t="str">
        <f t="shared" si="307"/>
        <v>N/A</v>
      </c>
      <c r="X1744" s="5" t="s">
        <v>2886</v>
      </c>
    </row>
    <row r="1745" spans="1:24" ht="165" x14ac:dyDescent="0.25">
      <c r="A1745" s="77">
        <f>VLOOKUP(C1745,'BU and Control BU Listing'!A:E,5,FALSE)</f>
        <v>72000</v>
      </c>
      <c r="B1745" s="80" t="s">
        <v>6026</v>
      </c>
      <c r="C1745" s="22" t="str">
        <f t="shared" si="297"/>
        <v>79000</v>
      </c>
      <c r="D1745" s="22" t="str">
        <f t="shared" si="298"/>
        <v>10110</v>
      </c>
      <c r="E1745" s="21" t="str">
        <f>VLOOKUP(B1745,'Table A as of March 2024'!A:G,7,FALSE)</f>
        <v>DBHDS Grants to Localities</v>
      </c>
      <c r="F1745" s="21" t="str">
        <f>VLOOKUP(B1745,'Table A as of March 2024'!A:H,8,FALSE)</f>
        <v>CARESActRlfFd–General-COVID-19</v>
      </c>
      <c r="G1745" s="11" t="str">
        <f>VLOOKUP(B1745,'Table A as of March 2024'!A:I,9,FALSE)</f>
        <v>120</v>
      </c>
      <c r="H1745" t="str">
        <f>VLOOKUP(B1745,'Table A as of March 2024'!A:L,12,FALSE)</f>
        <v>No</v>
      </c>
      <c r="I1745" s="9" t="str">
        <f>VLOOKUP(B1745,'Table A as of March 2024'!A:M,13,FALSE)</f>
        <v>V</v>
      </c>
      <c r="J1745" t="str">
        <f>VLOOKUP(B1745,'Table A as of March 2024'!A:O,15,FALSE)</f>
        <v>R</v>
      </c>
      <c r="K1745" t="str">
        <f>VLOOKUP(G1745,'ACFR Class Vlookup'!A:B,2,FALSE)</f>
        <v>Governmental</v>
      </c>
      <c r="L1745" s="1" t="str">
        <f>VLOOKUP(D1745,'Fund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745" s="6" t="str">
        <f t="shared" si="299"/>
        <v>N/A</v>
      </c>
      <c r="N1745" s="6" t="s">
        <v>2886</v>
      </c>
      <c r="O1745" s="6" t="str">
        <f t="shared" si="300"/>
        <v>N/A</v>
      </c>
      <c r="P1745" s="5" t="s">
        <v>2886</v>
      </c>
      <c r="Q1745" s="6" t="str">
        <f t="shared" si="301"/>
        <v>N/A</v>
      </c>
      <c r="R1745" s="7" t="str">
        <f t="shared" si="302"/>
        <v>Yes</v>
      </c>
      <c r="S1745" s="5" t="str">
        <f t="shared" si="303"/>
        <v>Answer Required</v>
      </c>
      <c r="T1745" s="6" t="str">
        <f t="shared" si="304"/>
        <v>N/A</v>
      </c>
      <c r="U1745" s="7" t="str">
        <f t="shared" si="305"/>
        <v>No</v>
      </c>
      <c r="V1745" s="5" t="str">
        <f t="shared" si="306"/>
        <v>Answer Required</v>
      </c>
      <c r="W1745" s="6" t="str">
        <f t="shared" si="307"/>
        <v>N/A</v>
      </c>
      <c r="X1745" s="5" t="s">
        <v>2886</v>
      </c>
    </row>
    <row r="1746" spans="1:24" ht="180" x14ac:dyDescent="0.25">
      <c r="A1746" s="77">
        <f>VLOOKUP(C1746,'BU and Control BU Listing'!A:E,5,FALSE)</f>
        <v>72000</v>
      </c>
      <c r="B1746" s="80" t="s">
        <v>8318</v>
      </c>
      <c r="C1746" s="22" t="str">
        <f t="shared" si="297"/>
        <v>79000</v>
      </c>
      <c r="D1746" s="22" t="str">
        <f t="shared" si="298"/>
        <v>10840</v>
      </c>
      <c r="E1746" s="21" t="str">
        <f>VLOOKUP(B1746,'Table A as of March 2024'!A:G,7,FALSE)</f>
        <v>DBHDS Grants to Localities</v>
      </c>
      <c r="F1746" s="21" t="str">
        <f>VLOOKUP(B1746,'Table A as of March 2024'!A:H,8,FALSE)</f>
        <v>BG CommMentlHlthSvcs-COVID-19</v>
      </c>
      <c r="G1746" s="11" t="str">
        <f>VLOOKUP(B1746,'Table A as of March 2024'!A:I,9,FALSE)</f>
        <v>120</v>
      </c>
      <c r="H1746" t="str">
        <f>VLOOKUP(B1746,'Table A as of March 2024'!A:L,12,FALSE)</f>
        <v>No</v>
      </c>
      <c r="I1746" s="9" t="str">
        <f>VLOOKUP(B1746,'Table A as of March 2024'!A:M,13,FALSE)</f>
        <v>V</v>
      </c>
      <c r="J1746" t="str">
        <f>VLOOKUP(B1746,'Table A as of March 2024'!A:O,15,FALSE)</f>
        <v>R</v>
      </c>
      <c r="K1746" t="str">
        <f>VLOOKUP(G1746,'ACFR Class Vlookup'!A:B,2,FALSE)</f>
        <v>Governmental</v>
      </c>
      <c r="L1746" s="1" t="str">
        <f>VLOOKUP(D1746,'Fund Information'!A:F,6,FALSE)</f>
        <v>ALN 93.958; Block Grants for Community Mental Health Services. Fund established to record award that provides American Rescue Plan Act of 2021 (ARPA) funding for the Community Mental Health Services (MHBG) Block Grant Program, in accordance with H.R. 1319 – American Rescue Plan Act of 2021 the ARPA Act, 2021 [P.L. 117-2]. Block grant provides comprehensive community mental health services to adults with a serious mental illness and to children with a serious emotional disturbance; monitor the progress in implementing a comprehensive community based mental health system; provide technical assistance to States and the Mental Health Planning Council that will assist the States in planning and implementing a comprehensive community based mental health system.</v>
      </c>
      <c r="M1746" s="6" t="str">
        <f t="shared" si="299"/>
        <v>N/A</v>
      </c>
      <c r="N1746" s="6" t="s">
        <v>2886</v>
      </c>
      <c r="O1746" s="6" t="str">
        <f t="shared" si="300"/>
        <v>N/A</v>
      </c>
      <c r="P1746" s="5" t="s">
        <v>2886</v>
      </c>
      <c r="Q1746" s="6" t="str">
        <f t="shared" si="301"/>
        <v>N/A</v>
      </c>
      <c r="R1746" s="7" t="str">
        <f t="shared" si="302"/>
        <v>Yes</v>
      </c>
      <c r="S1746" s="5" t="str">
        <f t="shared" si="303"/>
        <v>Answer Required</v>
      </c>
      <c r="T1746" s="6" t="str">
        <f t="shared" si="304"/>
        <v>N/A</v>
      </c>
      <c r="U1746" s="7" t="str">
        <f t="shared" si="305"/>
        <v>No</v>
      </c>
      <c r="V1746" s="5" t="str">
        <f t="shared" si="306"/>
        <v>Answer Required</v>
      </c>
      <c r="W1746" s="6" t="str">
        <f t="shared" si="307"/>
        <v>N/A</v>
      </c>
      <c r="X1746" s="5" t="s">
        <v>2886</v>
      </c>
    </row>
    <row r="1747" spans="1:24" ht="135" x14ac:dyDescent="0.25">
      <c r="A1747" s="77">
        <f>VLOOKUP(C1747,'BU and Control BU Listing'!A:E,5,FALSE)</f>
        <v>72000</v>
      </c>
      <c r="B1747" s="80" t="s">
        <v>8319</v>
      </c>
      <c r="C1747" s="22" t="str">
        <f t="shared" si="297"/>
        <v>79000</v>
      </c>
      <c r="D1747" s="22" t="str">
        <f t="shared" si="298"/>
        <v>12030</v>
      </c>
      <c r="E1747" s="21" t="str">
        <f>VLOOKUP(B1747,'Table A as of March 2024'!A:G,7,FALSE)</f>
        <v>DBHDS Grants to Localities</v>
      </c>
      <c r="F1747" s="21" t="str">
        <f>VLOOKUP(B1747,'Table A as of March 2024'!A:H,8,FALSE)</f>
        <v>BG Prev/TreatSubsAbse-COVID-19</v>
      </c>
      <c r="G1747" s="11" t="str">
        <f>VLOOKUP(B1747,'Table A as of March 2024'!A:I,9,FALSE)</f>
        <v>120</v>
      </c>
      <c r="H1747" t="str">
        <f>VLOOKUP(B1747,'Table A as of March 2024'!A:L,12,FALSE)</f>
        <v>No</v>
      </c>
      <c r="I1747" s="9" t="str">
        <f>VLOOKUP(B1747,'Table A as of March 2024'!A:M,13,FALSE)</f>
        <v>V</v>
      </c>
      <c r="J1747" t="str">
        <f>VLOOKUP(B1747,'Table A as of March 2024'!A:O,15,FALSE)</f>
        <v>R</v>
      </c>
      <c r="K1747" t="str">
        <f>VLOOKUP(G1747,'ACFR Class Vlookup'!A:B,2,FALSE)</f>
        <v>Governmental</v>
      </c>
      <c r="L1747" s="1" t="str">
        <f>VLOOKUP(D1747,'Fund Information'!A:F,6,FALSE)</f>
        <v>ALN 93.959; Block Grants for Prevention and Treatment of Substance Abuse. Fund established to record additional award that provides American Rescue Plan Act (ARPA) Supplemental Funding for the Substance Abuse Prevention and Treatment (SABG) Block Grant Program, in accordance with H.R. 1319 - American Rescue Plan Act of 2021. Block grant is to provide financial assistance to States and Territories to support projects for the development and implementation of prevention, treatment and rehabilitation activities directed to the diseases of alcohol and drug abuse.</v>
      </c>
      <c r="M1747" s="6" t="str">
        <f t="shared" si="299"/>
        <v>N/A</v>
      </c>
      <c r="N1747" s="6" t="s">
        <v>2886</v>
      </c>
      <c r="O1747" s="6" t="str">
        <f t="shared" si="300"/>
        <v>N/A</v>
      </c>
      <c r="P1747" s="5" t="s">
        <v>2886</v>
      </c>
      <c r="Q1747" s="6" t="str">
        <f t="shared" si="301"/>
        <v>N/A</v>
      </c>
      <c r="R1747" s="7" t="str">
        <f t="shared" si="302"/>
        <v>Yes</v>
      </c>
      <c r="S1747" s="5" t="str">
        <f t="shared" si="303"/>
        <v>Answer Required</v>
      </c>
      <c r="T1747" s="6" t="str">
        <f t="shared" si="304"/>
        <v>N/A</v>
      </c>
      <c r="U1747" s="7" t="str">
        <f t="shared" si="305"/>
        <v>No</v>
      </c>
      <c r="V1747" s="5" t="str">
        <f t="shared" si="306"/>
        <v>Answer Required</v>
      </c>
      <c r="W1747" s="6" t="str">
        <f t="shared" si="307"/>
        <v>N/A</v>
      </c>
      <c r="X1747" s="5" t="s">
        <v>2886</v>
      </c>
    </row>
    <row r="1748" spans="1:24" ht="165" x14ac:dyDescent="0.25">
      <c r="A1748" s="77">
        <f>VLOOKUP(C1748,'BU and Control BU Listing'!A:E,5,FALSE)</f>
        <v>72000</v>
      </c>
      <c r="B1748" s="80" t="s">
        <v>8320</v>
      </c>
      <c r="C1748" s="22" t="str">
        <f t="shared" si="297"/>
        <v>79000</v>
      </c>
      <c r="D1748" s="22" t="str">
        <f t="shared" si="298"/>
        <v>12110</v>
      </c>
      <c r="E1748" s="21" t="str">
        <f>VLOOKUP(B1748,'Table A as of March 2024'!A:G,7,FALSE)</f>
        <v>DBHDS Grants to Localities</v>
      </c>
      <c r="F1748" s="21" t="str">
        <f>VLOOKUP(B1748,'Table A as of March 2024'!A:H,8,FALSE)</f>
        <v>ARP-CrvStLoclFisRecFd-COVID-19</v>
      </c>
      <c r="G1748" s="11" t="str">
        <f>VLOOKUP(B1748,'Table A as of March 2024'!A:I,9,FALSE)</f>
        <v>120</v>
      </c>
      <c r="H1748" t="str">
        <f>VLOOKUP(B1748,'Table A as of March 2024'!A:L,12,FALSE)</f>
        <v>No</v>
      </c>
      <c r="I1748" s="9" t="str">
        <f>VLOOKUP(B1748,'Table A as of March 2024'!A:M,13,FALSE)</f>
        <v>V</v>
      </c>
      <c r="J1748" t="str">
        <f>VLOOKUP(B1748,'Table A as of March 2024'!A:O,15,FALSE)</f>
        <v>R</v>
      </c>
      <c r="K1748" t="str">
        <f>VLOOKUP(G1748,'ACFR Class Vlookup'!A:B,2,FALSE)</f>
        <v>Governmental</v>
      </c>
      <c r="L1748" s="1" t="str">
        <f>VLOOKUP(D1748,'Fund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48" s="6" t="str">
        <f t="shared" si="299"/>
        <v>N/A</v>
      </c>
      <c r="N1748" s="6" t="s">
        <v>2886</v>
      </c>
      <c r="O1748" s="6" t="str">
        <f t="shared" si="300"/>
        <v>N/A</v>
      </c>
      <c r="P1748" s="5" t="s">
        <v>2886</v>
      </c>
      <c r="Q1748" s="6" t="str">
        <f t="shared" si="301"/>
        <v>N/A</v>
      </c>
      <c r="R1748" s="7" t="str">
        <f t="shared" si="302"/>
        <v>Yes</v>
      </c>
      <c r="S1748" s="5" t="str">
        <f t="shared" si="303"/>
        <v>Answer Required</v>
      </c>
      <c r="T1748" s="6" t="str">
        <f t="shared" si="304"/>
        <v>N/A</v>
      </c>
      <c r="U1748" s="7" t="str">
        <f t="shared" si="305"/>
        <v>No</v>
      </c>
      <c r="V1748" s="5" t="str">
        <f t="shared" si="306"/>
        <v>Answer Required</v>
      </c>
      <c r="W1748" s="6" t="str">
        <f t="shared" si="307"/>
        <v>N/A</v>
      </c>
      <c r="X1748" s="5" t="s">
        <v>2886</v>
      </c>
    </row>
    <row r="1749" spans="1:24" ht="60" x14ac:dyDescent="0.25">
      <c r="A1749" s="77">
        <f>VLOOKUP(C1749,'BU and Control BU Listing'!A:E,5,FALSE)</f>
        <v>72000</v>
      </c>
      <c r="B1749" s="80" t="s">
        <v>8321</v>
      </c>
      <c r="C1749" s="22" t="str">
        <f t="shared" si="297"/>
        <v>79000</v>
      </c>
      <c r="D1749" s="22" t="str">
        <f t="shared" si="298"/>
        <v>12160</v>
      </c>
      <c r="E1749" s="21" t="str">
        <f>VLOOKUP(B1749,'Table A as of March 2024'!A:G,7,FALSE)</f>
        <v>DBHDS Grants to Localities</v>
      </c>
      <c r="F1749" s="21" t="str">
        <f>VLOOKUP(B1749,'Table A as of March 2024'!A:H,8,FALSE)</f>
        <v>EmgGrntMntlSbsUseDsdr-COVID-19</v>
      </c>
      <c r="G1749" s="11" t="str">
        <f>VLOOKUP(B1749,'Table A as of March 2024'!A:I,9,FALSE)</f>
        <v>120</v>
      </c>
      <c r="H1749" t="str">
        <f>VLOOKUP(B1749,'Table A as of March 2024'!A:L,12,FALSE)</f>
        <v>No</v>
      </c>
      <c r="I1749" s="9" t="str">
        <f>VLOOKUP(B1749,'Table A as of March 2024'!A:M,13,FALSE)</f>
        <v>V</v>
      </c>
      <c r="J1749" t="str">
        <f>VLOOKUP(B1749,'Table A as of March 2024'!A:O,15,FALSE)</f>
        <v>R</v>
      </c>
      <c r="K1749" t="str">
        <f>VLOOKUP(G1749,'ACFR Class Vlookup'!A:B,2,FALSE)</f>
        <v>Governmental</v>
      </c>
      <c r="L1749" s="1" t="str">
        <f>VLOOKUP(D1749,'Fund Information'!A:F,6,FALSE)</f>
        <v>ALN 93.665; Emergency Grants to Address Mental and Substance Use Disorders During COVID-19. Federal funding to provide mental and substance use disorder treatment, crisis counseling, and other related supports for children and adults impacted by the COVID-19 pandemic.</v>
      </c>
      <c r="M1749" s="6" t="str">
        <f t="shared" si="299"/>
        <v>N/A</v>
      </c>
      <c r="N1749" s="6" t="s">
        <v>2886</v>
      </c>
      <c r="O1749" s="6" t="str">
        <f t="shared" si="300"/>
        <v>N/A</v>
      </c>
      <c r="P1749" s="5" t="s">
        <v>2886</v>
      </c>
      <c r="Q1749" s="6" t="str">
        <f t="shared" si="301"/>
        <v>N/A</v>
      </c>
      <c r="R1749" s="7" t="str">
        <f t="shared" si="302"/>
        <v>Yes</v>
      </c>
      <c r="S1749" s="5" t="str">
        <f t="shared" si="303"/>
        <v>Answer Required</v>
      </c>
      <c r="T1749" s="6" t="str">
        <f t="shared" si="304"/>
        <v>N/A</v>
      </c>
      <c r="U1749" s="7" t="str">
        <f t="shared" si="305"/>
        <v>No</v>
      </c>
      <c r="V1749" s="5" t="str">
        <f t="shared" si="306"/>
        <v>Answer Required</v>
      </c>
      <c r="W1749" s="6" t="str">
        <f t="shared" si="307"/>
        <v>N/A</v>
      </c>
      <c r="X1749" s="5" t="s">
        <v>2886</v>
      </c>
    </row>
    <row r="1750" spans="1:24" ht="75" x14ac:dyDescent="0.25">
      <c r="A1750" s="77">
        <f>VLOOKUP(C1750,'BU and Control BU Listing'!A:E,5,FALSE)</f>
        <v>72000</v>
      </c>
      <c r="B1750" s="80" t="s">
        <v>8322</v>
      </c>
      <c r="C1750" s="22" t="str">
        <f t="shared" si="297"/>
        <v>79000</v>
      </c>
      <c r="D1750" s="22" t="str">
        <f t="shared" si="298"/>
        <v>12220</v>
      </c>
      <c r="E1750" s="21" t="str">
        <f>VLOOKUP(B1750,'Table A as of March 2024'!A:G,7,FALSE)</f>
        <v>DBHDS Grants to Localities</v>
      </c>
      <c r="F1750" s="21" t="str">
        <f>VLOOKUP(B1750,'Table A as of March 2024'!A:H,8,FALSE)</f>
        <v>SpcEdInfants/Families-COVID-19</v>
      </c>
      <c r="G1750" s="11" t="str">
        <f>VLOOKUP(B1750,'Table A as of March 2024'!A:I,9,FALSE)</f>
        <v>120</v>
      </c>
      <c r="H1750" t="str">
        <f>VLOOKUP(B1750,'Table A as of March 2024'!A:L,12,FALSE)</f>
        <v>No</v>
      </c>
      <c r="I1750" s="9" t="str">
        <f>VLOOKUP(B1750,'Table A as of March 2024'!A:M,13,FALSE)</f>
        <v>V</v>
      </c>
      <c r="J1750" t="str">
        <f>VLOOKUP(B1750,'Table A as of March 2024'!A:O,15,FALSE)</f>
        <v>R</v>
      </c>
      <c r="K1750" t="str">
        <f>VLOOKUP(G1750,'ACFR Class Vlookup'!A:B,2,FALSE)</f>
        <v>Governmental</v>
      </c>
      <c r="L1750" s="1" t="str">
        <f>VLOOKUP(D1750,'Fund Information'!A:F,6,FALSE)</f>
        <v>ALN 84.181; Special Education-Grants for Infants and Families. Federal funding to implement and maintain a Statewide, comprehensive, coordinated, multidisciplinary, interagency system to make available early intervention services to infants and toddlers with disabilities and their families.</v>
      </c>
      <c r="M1750" s="6" t="str">
        <f t="shared" si="299"/>
        <v>N/A</v>
      </c>
      <c r="N1750" s="6" t="s">
        <v>2886</v>
      </c>
      <c r="O1750" s="6" t="str">
        <f t="shared" si="300"/>
        <v>N/A</v>
      </c>
      <c r="P1750" s="5" t="s">
        <v>2886</v>
      </c>
      <c r="Q1750" s="6" t="str">
        <f t="shared" si="301"/>
        <v>N/A</v>
      </c>
      <c r="R1750" s="7" t="str">
        <f t="shared" si="302"/>
        <v>Yes</v>
      </c>
      <c r="S1750" s="5" t="str">
        <f t="shared" si="303"/>
        <v>Answer Required</v>
      </c>
      <c r="T1750" s="6" t="str">
        <f t="shared" si="304"/>
        <v>N/A</v>
      </c>
      <c r="U1750" s="7" t="str">
        <f t="shared" si="305"/>
        <v>No</v>
      </c>
      <c r="V1750" s="5" t="str">
        <f t="shared" si="306"/>
        <v>Answer Required</v>
      </c>
      <c r="W1750" s="6" t="str">
        <f t="shared" si="307"/>
        <v>N/A</v>
      </c>
      <c r="X1750" s="5" t="s">
        <v>2886</v>
      </c>
    </row>
    <row r="1751" spans="1:24" x14ac:dyDescent="0.25">
      <c r="A1751" s="77">
        <f>VLOOKUP(C1751,'BU and Control BU Listing'!A:E,5,FALSE)</f>
        <v>72000</v>
      </c>
      <c r="B1751" s="80" t="s">
        <v>5034</v>
      </c>
      <c r="C1751" s="22" t="str">
        <f t="shared" si="297"/>
        <v>79200</v>
      </c>
      <c r="D1751" s="22" t="str">
        <f t="shared" si="298"/>
        <v>01000</v>
      </c>
      <c r="E1751" s="21" t="str">
        <f>VLOOKUP(B1751,'Table A as of March 2024'!A:G,7,FALSE)</f>
        <v>Mental Health Treatment Ctrs</v>
      </c>
      <c r="F1751" s="21" t="str">
        <f>VLOOKUP(B1751,'Table A as of March 2024'!A:H,8,FALSE)</f>
        <v>General Fund</v>
      </c>
      <c r="G1751" s="11" t="str">
        <f>VLOOKUP(B1751,'Table A as of March 2024'!A:I,9,FALSE)</f>
        <v>100</v>
      </c>
      <c r="H1751" t="str">
        <f>VLOOKUP(B1751,'Table A as of March 2024'!A:L,12,FALSE)</f>
        <v>No</v>
      </c>
      <c r="I1751" s="9" t="str">
        <f>VLOOKUP(B1751,'Table A as of March 2024'!A:M,13,FALSE)</f>
        <v>G</v>
      </c>
      <c r="J1751" t="str">
        <f>VLOOKUP(B1751,'Table A as of March 2024'!A:O,15,FALSE)</f>
        <v>U</v>
      </c>
      <c r="K1751" t="str">
        <f>VLOOKUP(G1751,'ACFR Class Vlookup'!A:B,2,FALSE)</f>
        <v>Governmental</v>
      </c>
      <c r="L1751" s="1" t="str">
        <f>VLOOKUP(D1751,'Fund Information'!A:F,6,FALSE)</f>
        <v>General Fund</v>
      </c>
      <c r="M1751" s="6" t="str">
        <f t="shared" si="299"/>
        <v>N/A</v>
      </c>
      <c r="N1751" s="6" t="s">
        <v>2886</v>
      </c>
      <c r="O1751" s="6" t="str">
        <f t="shared" si="300"/>
        <v>N/A</v>
      </c>
      <c r="P1751" s="5" t="s">
        <v>2886</v>
      </c>
      <c r="Q1751" s="6" t="str">
        <f t="shared" si="301"/>
        <v>N/A</v>
      </c>
      <c r="R1751" s="7" t="str">
        <f t="shared" si="302"/>
        <v>No</v>
      </c>
      <c r="S1751" s="5" t="str">
        <f t="shared" si="303"/>
        <v>Answer Required</v>
      </c>
      <c r="T1751" s="6" t="str">
        <f t="shared" si="304"/>
        <v>N/A</v>
      </c>
      <c r="U1751" s="7" t="str">
        <f t="shared" si="305"/>
        <v>No</v>
      </c>
      <c r="V1751" s="5" t="str">
        <f t="shared" si="306"/>
        <v>Answer Required</v>
      </c>
      <c r="W1751" s="6" t="str">
        <f t="shared" si="307"/>
        <v>N/A</v>
      </c>
      <c r="X1751" s="5" t="s">
        <v>2886</v>
      </c>
    </row>
    <row r="1752" spans="1:24" ht="90" x14ac:dyDescent="0.25">
      <c r="A1752" s="77">
        <f>VLOOKUP(C1752,'BU and Control BU Listing'!A:E,5,FALSE)</f>
        <v>72000</v>
      </c>
      <c r="B1752" s="80" t="s">
        <v>5035</v>
      </c>
      <c r="C1752" s="22" t="str">
        <f t="shared" si="297"/>
        <v>79200</v>
      </c>
      <c r="D1752" s="22" t="str">
        <f t="shared" si="298"/>
        <v>02003</v>
      </c>
      <c r="E1752" s="21" t="str">
        <f>VLOOKUP(B1752,'Table A as of March 2024'!A:G,7,FALSE)</f>
        <v>Mental Health Treatment Ctrs</v>
      </c>
      <c r="F1752" s="21" t="str">
        <f>VLOOKUP(B1752,'Table A as of March 2024'!A:H,8,FALSE)</f>
        <v>DBHDS Special Revenue Fund</v>
      </c>
      <c r="G1752" s="11" t="str">
        <f>VLOOKUP(B1752,'Table A as of March 2024'!A:I,9,FALSE)</f>
        <v>115</v>
      </c>
      <c r="H1752" t="str">
        <f>VLOOKUP(B1752,'Table A as of March 2024'!A:L,12,FALSE)</f>
        <v>No</v>
      </c>
      <c r="I1752" s="9" t="str">
        <f>VLOOKUP(B1752,'Table A as of March 2024'!A:M,13,FALSE)</f>
        <v>U</v>
      </c>
      <c r="J1752" t="str">
        <f>VLOOKUP(B1752,'Table A as of March 2024'!A:O,15,FALSE)</f>
        <v>C</v>
      </c>
      <c r="K1752" t="str">
        <f>VLOOKUP(G1752,'ACFR Class Vlookup'!A:B,2,FALSE)</f>
        <v>Governmental</v>
      </c>
      <c r="L1752" s="1" t="str">
        <f>VLOOKUP(D1752,'Fund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752" s="6" t="str">
        <f t="shared" si="299"/>
        <v>N/A</v>
      </c>
      <c r="N1752" s="6" t="s">
        <v>2886</v>
      </c>
      <c r="O1752" s="6" t="str">
        <f t="shared" si="300"/>
        <v>N/A</v>
      </c>
      <c r="P1752" s="5" t="s">
        <v>2886</v>
      </c>
      <c r="Q1752" s="6" t="str">
        <f t="shared" si="301"/>
        <v>N/A</v>
      </c>
      <c r="R1752" s="7" t="str">
        <f t="shared" si="302"/>
        <v>No</v>
      </c>
      <c r="S1752" s="5" t="str">
        <f t="shared" si="303"/>
        <v>Answer Required</v>
      </c>
      <c r="T1752" s="6" t="str">
        <f t="shared" si="304"/>
        <v>N/A</v>
      </c>
      <c r="U1752" s="7" t="str">
        <f t="shared" si="305"/>
        <v>Yes</v>
      </c>
      <c r="V1752" s="5" t="str">
        <f t="shared" si="306"/>
        <v>Answer Required</v>
      </c>
      <c r="W1752" s="6" t="str">
        <f t="shared" si="307"/>
        <v>N/A</v>
      </c>
      <c r="X1752" s="5" t="s">
        <v>2886</v>
      </c>
    </row>
    <row r="1753" spans="1:24" x14ac:dyDescent="0.25">
      <c r="A1753" s="77">
        <f>VLOOKUP(C1753,'BU and Control BU Listing'!A:E,5,FALSE)</f>
        <v>72000</v>
      </c>
      <c r="B1753" s="80" t="s">
        <v>5036</v>
      </c>
      <c r="C1753" s="22" t="str">
        <f t="shared" si="297"/>
        <v>79200</v>
      </c>
      <c r="D1753" s="22" t="str">
        <f t="shared" si="298"/>
        <v>02860</v>
      </c>
      <c r="E1753" s="21" t="str">
        <f>VLOOKUP(B1753,'Table A as of March 2024'!A:G,7,FALSE)</f>
        <v>Mental Health Treatment Ctrs</v>
      </c>
      <c r="F1753" s="21" t="str">
        <f>VLOOKUP(B1753,'Table A as of March 2024'!A:H,8,FALSE)</f>
        <v>Recycl Mtrl Sales-Nongen/NonHE</v>
      </c>
      <c r="G1753" s="11" t="str">
        <f>VLOOKUP(B1753,'Table A as of March 2024'!A:I,9,FALSE)</f>
        <v>100</v>
      </c>
      <c r="H1753" t="str">
        <f>VLOOKUP(B1753,'Table A as of March 2024'!A:L,12,FALSE)</f>
        <v>No</v>
      </c>
      <c r="I1753" s="9" t="str">
        <f>VLOOKUP(B1753,'Table A as of March 2024'!A:M,13,FALSE)</f>
        <v>U</v>
      </c>
      <c r="J1753" t="str">
        <f>VLOOKUP(B1753,'Table A as of March 2024'!A:O,15,FALSE)</f>
        <v>A</v>
      </c>
      <c r="K1753" t="str">
        <f>VLOOKUP(G1753,'ACFR Class Vlookup'!A:B,2,FALSE)</f>
        <v>Governmental</v>
      </c>
      <c r="L1753" s="1" t="str">
        <f>VLOOKUP(D1753,'Fund Information'!A:F,6,FALSE)</f>
        <v>Accounts for recyclable material sales.</v>
      </c>
      <c r="M1753" s="6" t="str">
        <f t="shared" si="299"/>
        <v>N/A</v>
      </c>
      <c r="N1753" s="6" t="s">
        <v>2886</v>
      </c>
      <c r="O1753" s="6" t="str">
        <f t="shared" si="300"/>
        <v>N/A</v>
      </c>
      <c r="P1753" s="5" t="s">
        <v>2886</v>
      </c>
      <c r="Q1753" s="6" t="str">
        <f t="shared" si="301"/>
        <v>N/A</v>
      </c>
      <c r="R1753" s="7" t="str">
        <f t="shared" si="302"/>
        <v>No</v>
      </c>
      <c r="S1753" s="5" t="str">
        <f t="shared" si="303"/>
        <v>Answer Required</v>
      </c>
      <c r="T1753" s="6" t="str">
        <f t="shared" si="304"/>
        <v>N/A</v>
      </c>
      <c r="U1753" s="7" t="str">
        <f t="shared" si="305"/>
        <v>No</v>
      </c>
      <c r="V1753" s="5" t="str">
        <f t="shared" si="306"/>
        <v>Answer Required</v>
      </c>
      <c r="W1753" s="6" t="str">
        <f t="shared" si="307"/>
        <v>N/A</v>
      </c>
      <c r="X1753" s="5" t="s">
        <v>2886</v>
      </c>
    </row>
    <row r="1754" spans="1:24" ht="30" x14ac:dyDescent="0.25">
      <c r="A1754" s="77">
        <f>VLOOKUP(C1754,'BU and Control BU Listing'!A:E,5,FALSE)</f>
        <v>72000</v>
      </c>
      <c r="B1754" s="80" t="s">
        <v>5037</v>
      </c>
      <c r="C1754" s="22" t="str">
        <f t="shared" si="297"/>
        <v>79200</v>
      </c>
      <c r="D1754" s="22" t="str">
        <f t="shared" si="298"/>
        <v>02870</v>
      </c>
      <c r="E1754" s="21" t="str">
        <f>VLOOKUP(B1754,'Table A as of March 2024'!A:G,7,FALSE)</f>
        <v>Mental Health Treatment Ctrs</v>
      </c>
      <c r="F1754" s="21" t="str">
        <f>VLOOKUP(B1754,'Table A as of March 2024'!A:H,8,FALSE)</f>
        <v>Surp Suppy/Equip Sale-GF-NonHE</v>
      </c>
      <c r="G1754" s="11" t="str">
        <f>VLOOKUP(B1754,'Table A as of March 2024'!A:I,9,FALSE)</f>
        <v>100</v>
      </c>
      <c r="H1754" t="str">
        <f>VLOOKUP(B1754,'Table A as of March 2024'!A:L,12,FALSE)</f>
        <v>No</v>
      </c>
      <c r="I1754" s="9" t="str">
        <f>VLOOKUP(B1754,'Table A as of March 2024'!A:M,13,FALSE)</f>
        <v>U</v>
      </c>
      <c r="J1754" t="str">
        <f>VLOOKUP(B1754,'Table A as of March 2024'!A:O,15,FALSE)</f>
        <v>A</v>
      </c>
      <c r="K1754" t="str">
        <f>VLOOKUP(G1754,'ACFR Class Vlookup'!A:B,2,FALSE)</f>
        <v>Governmental</v>
      </c>
      <c r="L1754" s="1" t="str">
        <f>VLOOKUP(D1754,'Fund Information'!A:F,6,FALSE)</f>
        <v>Accounts for sale of surplus supplies and equipment purchased with General Funds for Non Higher Ed agencies.</v>
      </c>
      <c r="M1754" s="6" t="str">
        <f t="shared" si="299"/>
        <v>N/A</v>
      </c>
      <c r="N1754" s="6" t="s">
        <v>2886</v>
      </c>
      <c r="O1754" s="6" t="str">
        <f t="shared" si="300"/>
        <v>N/A</v>
      </c>
      <c r="P1754" s="5" t="s">
        <v>2886</v>
      </c>
      <c r="Q1754" s="6" t="str">
        <f t="shared" si="301"/>
        <v>N/A</v>
      </c>
      <c r="R1754" s="7" t="str">
        <f t="shared" si="302"/>
        <v>No</v>
      </c>
      <c r="S1754" s="5" t="str">
        <f t="shared" si="303"/>
        <v>Answer Required</v>
      </c>
      <c r="T1754" s="6" t="str">
        <f t="shared" si="304"/>
        <v>N/A</v>
      </c>
      <c r="U1754" s="7" t="str">
        <f t="shared" si="305"/>
        <v>No</v>
      </c>
      <c r="V1754" s="5" t="str">
        <f t="shared" si="306"/>
        <v>Answer Required</v>
      </c>
      <c r="W1754" s="6" t="str">
        <f t="shared" si="307"/>
        <v>N/A</v>
      </c>
      <c r="X1754" s="5" t="s">
        <v>2886</v>
      </c>
    </row>
    <row r="1755" spans="1:24" ht="30" x14ac:dyDescent="0.25">
      <c r="A1755" s="77">
        <f>VLOOKUP(C1755,'BU and Control BU Listing'!A:E,5,FALSE)</f>
        <v>72000</v>
      </c>
      <c r="B1755" s="80" t="s">
        <v>5038</v>
      </c>
      <c r="C1755" s="22" t="str">
        <f t="shared" si="297"/>
        <v>79200</v>
      </c>
      <c r="D1755" s="22" t="str">
        <f t="shared" si="298"/>
        <v>02880</v>
      </c>
      <c r="E1755" s="21" t="str">
        <f>VLOOKUP(B1755,'Table A as of March 2024'!A:G,7,FALSE)</f>
        <v>Mental Health Treatment Ctrs</v>
      </c>
      <c r="F1755" s="21" t="str">
        <f>VLOOKUP(B1755,'Table A as of March 2024'!A:H,8,FALSE)</f>
        <v>Surp Supply/Equip-NonGF-NonHE</v>
      </c>
      <c r="G1755" s="11" t="str">
        <f>VLOOKUP(B1755,'Table A as of March 2024'!A:I,9,FALSE)</f>
        <v>100</v>
      </c>
      <c r="H1755" t="str">
        <f>VLOOKUP(B1755,'Table A as of March 2024'!A:L,12,FALSE)</f>
        <v>No</v>
      </c>
      <c r="I1755" s="9" t="str">
        <f>VLOOKUP(B1755,'Table A as of March 2024'!A:M,13,FALSE)</f>
        <v>U</v>
      </c>
      <c r="J1755" t="str">
        <f>VLOOKUP(B1755,'Table A as of March 2024'!A:O,15,FALSE)</f>
        <v>A</v>
      </c>
      <c r="K1755" t="str">
        <f>VLOOKUP(G1755,'ACFR Class Vlookup'!A:B,2,FALSE)</f>
        <v>Governmental</v>
      </c>
      <c r="L1755" s="1" t="str">
        <f>VLOOKUP(D1755,'Fund Information'!A:F,6,FALSE)</f>
        <v>Accounts for sale of surplus supplies and equipment purchased with Non General Funds for Non Higher Ed agencies.</v>
      </c>
      <c r="M1755" s="6" t="str">
        <f t="shared" si="299"/>
        <v>N/A</v>
      </c>
      <c r="N1755" s="6" t="s">
        <v>2886</v>
      </c>
      <c r="O1755" s="6" t="str">
        <f t="shared" si="300"/>
        <v>N/A</v>
      </c>
      <c r="P1755" s="5" t="s">
        <v>2886</v>
      </c>
      <c r="Q1755" s="6" t="str">
        <f t="shared" si="301"/>
        <v>N/A</v>
      </c>
      <c r="R1755" s="7" t="str">
        <f t="shared" si="302"/>
        <v>No</v>
      </c>
      <c r="S1755" s="5" t="str">
        <f t="shared" si="303"/>
        <v>Answer Required</v>
      </c>
      <c r="T1755" s="6" t="str">
        <f t="shared" si="304"/>
        <v>N/A</v>
      </c>
      <c r="U1755" s="7" t="str">
        <f t="shared" si="305"/>
        <v>No</v>
      </c>
      <c r="V1755" s="5" t="str">
        <f t="shared" si="306"/>
        <v>Answer Required</v>
      </c>
      <c r="W1755" s="6" t="str">
        <f t="shared" si="307"/>
        <v>N/A</v>
      </c>
      <c r="X1755" s="5" t="s">
        <v>2886</v>
      </c>
    </row>
    <row r="1756" spans="1:24" ht="30" x14ac:dyDescent="0.25">
      <c r="A1756" s="77">
        <f>VLOOKUP(C1756,'BU and Control BU Listing'!A:E,5,FALSE)</f>
        <v>72000</v>
      </c>
      <c r="B1756" s="80" t="s">
        <v>5039</v>
      </c>
      <c r="C1756" s="22" t="str">
        <f t="shared" si="297"/>
        <v>79200</v>
      </c>
      <c r="D1756" s="22" t="str">
        <f t="shared" si="298"/>
        <v>02900</v>
      </c>
      <c r="E1756" s="21" t="str">
        <f>VLOOKUP(B1756,'Table A as of March 2024'!A:G,7,FALSE)</f>
        <v>Mental Health Treatment Ctrs</v>
      </c>
      <c r="F1756" s="21" t="str">
        <f>VLOOKUP(B1756,'Table A as of March 2024'!A:H,8,FALSE)</f>
        <v>Insurance Recovery</v>
      </c>
      <c r="G1756" s="11" t="str">
        <f>VLOOKUP(B1756,'Table A as of March 2024'!A:I,9,FALSE)</f>
        <v>105</v>
      </c>
      <c r="H1756" t="str">
        <f>VLOOKUP(B1756,'Table A as of March 2024'!A:L,12,FALSE)</f>
        <v>No</v>
      </c>
      <c r="I1756" s="9" t="str">
        <f>VLOOKUP(B1756,'Table A as of March 2024'!A:M,13,FALSE)</f>
        <v>U</v>
      </c>
      <c r="J1756" t="str">
        <f>VLOOKUP(B1756,'Table A as of March 2024'!A:O,15,FALSE)</f>
        <v>C</v>
      </c>
      <c r="K1756" t="str">
        <f>VLOOKUP(G1756,'ACFR Class Vlookup'!A:B,2,FALSE)</f>
        <v>Governmental</v>
      </c>
      <c r="L1756" s="1" t="str">
        <f>VLOOKUP(D1756,'Fund Information'!A:F,6,FALSE)</f>
        <v>Accounts for insurance proceeds received when an insured item is damaged.</v>
      </c>
      <c r="M1756" s="6" t="str">
        <f t="shared" si="299"/>
        <v>N/A</v>
      </c>
      <c r="N1756" s="6" t="s">
        <v>2886</v>
      </c>
      <c r="O1756" s="6" t="str">
        <f t="shared" si="300"/>
        <v>N/A</v>
      </c>
      <c r="P1756" s="5" t="s">
        <v>2886</v>
      </c>
      <c r="Q1756" s="6" t="str">
        <f t="shared" si="301"/>
        <v>N/A</v>
      </c>
      <c r="R1756" s="7" t="str">
        <f t="shared" si="302"/>
        <v>No</v>
      </c>
      <c r="S1756" s="5" t="str">
        <f t="shared" si="303"/>
        <v>Answer Required</v>
      </c>
      <c r="T1756" s="6" t="str">
        <f t="shared" si="304"/>
        <v>N/A</v>
      </c>
      <c r="U1756" s="7" t="str">
        <f t="shared" si="305"/>
        <v>Yes</v>
      </c>
      <c r="V1756" s="5" t="str">
        <f t="shared" si="306"/>
        <v>Answer Required</v>
      </c>
      <c r="W1756" s="6" t="str">
        <f t="shared" si="307"/>
        <v>N/A</v>
      </c>
      <c r="X1756" s="5" t="s">
        <v>2886</v>
      </c>
    </row>
    <row r="1757" spans="1:24" x14ac:dyDescent="0.25">
      <c r="A1757" s="77">
        <f>VLOOKUP(C1757,'BU and Control BU Listing'!A:E,5,FALSE)</f>
        <v>72000</v>
      </c>
      <c r="B1757" s="80" t="s">
        <v>5040</v>
      </c>
      <c r="C1757" s="22" t="str">
        <f t="shared" si="297"/>
        <v>79200</v>
      </c>
      <c r="D1757" s="22" t="str">
        <f t="shared" si="298"/>
        <v>10000</v>
      </c>
      <c r="E1757" s="21" t="str">
        <f>VLOOKUP(B1757,'Table A as of March 2024'!A:G,7,FALSE)</f>
        <v>Mental Health Treatment Ctrs</v>
      </c>
      <c r="F1757" s="21" t="str">
        <f>VLOOKUP(B1757,'Table A as of March 2024'!A:H,8,FALSE)</f>
        <v>Federal Trust</v>
      </c>
      <c r="G1757" s="11" t="str">
        <f>VLOOKUP(B1757,'Table A as of March 2024'!A:I,9,FALSE)</f>
        <v>120</v>
      </c>
      <c r="H1757" t="str">
        <f>VLOOKUP(B1757,'Table A as of March 2024'!A:L,12,FALSE)</f>
        <v>No</v>
      </c>
      <c r="I1757" s="9" t="str">
        <f>VLOOKUP(B1757,'Table A as of March 2024'!A:M,13,FALSE)</f>
        <v>R</v>
      </c>
      <c r="J1757" t="str">
        <f>VLOOKUP(B1757,'Table A as of March 2024'!A:O,15,FALSE)</f>
        <v>R</v>
      </c>
      <c r="K1757" t="str">
        <f>VLOOKUP(G1757,'ACFR Class Vlookup'!A:B,2,FALSE)</f>
        <v>Governmental</v>
      </c>
      <c r="L1757" s="1" t="str">
        <f>VLOOKUP(D1757,'Fund Information'!A:F,6,FALSE)</f>
        <v>This fund accounts for Federal funds.</v>
      </c>
      <c r="M1757" s="6" t="str">
        <f t="shared" si="299"/>
        <v>N/A</v>
      </c>
      <c r="N1757" s="6" t="s">
        <v>2886</v>
      </c>
      <c r="O1757" s="6" t="str">
        <f t="shared" si="300"/>
        <v>N/A</v>
      </c>
      <c r="P1757" s="5" t="s">
        <v>2886</v>
      </c>
      <c r="Q1757" s="6" t="str">
        <f t="shared" si="301"/>
        <v>N/A</v>
      </c>
      <c r="R1757" s="7" t="str">
        <f t="shared" si="302"/>
        <v>Yes</v>
      </c>
      <c r="S1757" s="5" t="str">
        <f t="shared" si="303"/>
        <v>Answer Required</v>
      </c>
      <c r="T1757" s="6" t="str">
        <f t="shared" si="304"/>
        <v>N/A</v>
      </c>
      <c r="U1757" s="7" t="str">
        <f t="shared" si="305"/>
        <v>No</v>
      </c>
      <c r="V1757" s="5" t="str">
        <f t="shared" si="306"/>
        <v>Answer Required</v>
      </c>
      <c r="W1757" s="6" t="str">
        <f t="shared" si="307"/>
        <v>N/A</v>
      </c>
      <c r="X1757" s="5" t="s">
        <v>2886</v>
      </c>
    </row>
    <row r="1758" spans="1:24" ht="75" x14ac:dyDescent="0.25">
      <c r="A1758" s="77">
        <f>VLOOKUP(C1758,'BU and Control BU Listing'!A:E,5,FALSE)</f>
        <v>72000</v>
      </c>
      <c r="B1758" s="80" t="s">
        <v>6027</v>
      </c>
      <c r="C1758" s="22" t="str">
        <f t="shared" si="297"/>
        <v>79200</v>
      </c>
      <c r="D1758" s="22" t="str">
        <f t="shared" si="298"/>
        <v>10100</v>
      </c>
      <c r="E1758" s="21" t="str">
        <f>VLOOKUP(B1758,'Table A as of March 2024'!A:G,7,FALSE)</f>
        <v>Mental Health Treatment Ctrs</v>
      </c>
      <c r="F1758" s="21" t="str">
        <f>VLOOKUP(B1758,'Table A as of March 2024'!A:H,8,FALSE)</f>
        <v>CARESActPrvdrReliefFd-COVID-19</v>
      </c>
      <c r="G1758" s="11" t="str">
        <f>VLOOKUP(B1758,'Table A as of March 2024'!A:I,9,FALSE)</f>
        <v>120</v>
      </c>
      <c r="H1758" t="str">
        <f>VLOOKUP(B1758,'Table A as of March 2024'!A:L,12,FALSE)</f>
        <v>No</v>
      </c>
      <c r="I1758" s="9" t="str">
        <f>VLOOKUP(B1758,'Table A as of March 2024'!A:M,13,FALSE)</f>
        <v>V</v>
      </c>
      <c r="J1758" t="str">
        <f>VLOOKUP(B1758,'Table A as of March 2024'!A:O,15,FALSE)</f>
        <v>R</v>
      </c>
      <c r="K1758" t="str">
        <f>VLOOKUP(G1758,'ACFR Class Vlookup'!A:B,2,FALSE)</f>
        <v>Governmental</v>
      </c>
      <c r="L1758" s="1" t="str">
        <f>VLOOKUP(D1758,'Fund Information'!A:F,6,FALSE)</f>
        <v>CARES Act Provider Relief Fund - Funds received from the U.S. Department of Health and Human Services for currently enrolled Medicare providers who provided medical services to Medicare beneficiaries in Calendar Year 2019.  Funds will be used to prevent, prepare for, or respond to COVID-19.</v>
      </c>
      <c r="M1758" s="6" t="str">
        <f t="shared" si="299"/>
        <v>N/A</v>
      </c>
      <c r="N1758" s="6" t="s">
        <v>2886</v>
      </c>
      <c r="O1758" s="6" t="str">
        <f t="shared" si="300"/>
        <v>N/A</v>
      </c>
      <c r="P1758" s="5" t="s">
        <v>2886</v>
      </c>
      <c r="Q1758" s="6" t="str">
        <f t="shared" si="301"/>
        <v>N/A</v>
      </c>
      <c r="R1758" s="7" t="str">
        <f t="shared" si="302"/>
        <v>Yes</v>
      </c>
      <c r="S1758" s="5" t="str">
        <f t="shared" si="303"/>
        <v>Answer Required</v>
      </c>
      <c r="T1758" s="6" t="str">
        <f t="shared" si="304"/>
        <v>N/A</v>
      </c>
      <c r="U1758" s="7" t="str">
        <f t="shared" si="305"/>
        <v>No</v>
      </c>
      <c r="V1758" s="5" t="str">
        <f t="shared" si="306"/>
        <v>Answer Required</v>
      </c>
      <c r="W1758" s="6" t="str">
        <f t="shared" si="307"/>
        <v>N/A</v>
      </c>
      <c r="X1758" s="5" t="s">
        <v>2886</v>
      </c>
    </row>
    <row r="1759" spans="1:24" ht="165" x14ac:dyDescent="0.25">
      <c r="A1759" s="77">
        <f>VLOOKUP(C1759,'BU and Control BU Listing'!A:E,5,FALSE)</f>
        <v>72000</v>
      </c>
      <c r="B1759" s="80" t="s">
        <v>6028</v>
      </c>
      <c r="C1759" s="22" t="str">
        <f t="shared" si="297"/>
        <v>79200</v>
      </c>
      <c r="D1759" s="22" t="str">
        <f t="shared" si="298"/>
        <v>10110</v>
      </c>
      <c r="E1759" s="21" t="str">
        <f>VLOOKUP(B1759,'Table A as of March 2024'!A:G,7,FALSE)</f>
        <v>Mental Health Treatment Ctrs</v>
      </c>
      <c r="F1759" s="21" t="str">
        <f>VLOOKUP(B1759,'Table A as of March 2024'!A:H,8,FALSE)</f>
        <v>CARESActRlfFd–General-COVID-19</v>
      </c>
      <c r="G1759" s="11" t="str">
        <f>VLOOKUP(B1759,'Table A as of March 2024'!A:I,9,FALSE)</f>
        <v>120</v>
      </c>
      <c r="H1759" t="str">
        <f>VLOOKUP(B1759,'Table A as of March 2024'!A:L,12,FALSE)</f>
        <v>No</v>
      </c>
      <c r="I1759" s="9" t="str">
        <f>VLOOKUP(B1759,'Table A as of March 2024'!A:M,13,FALSE)</f>
        <v>V</v>
      </c>
      <c r="J1759" t="str">
        <f>VLOOKUP(B1759,'Table A as of March 2024'!A:O,15,FALSE)</f>
        <v>R</v>
      </c>
      <c r="K1759" t="str">
        <f>VLOOKUP(G1759,'ACFR Class Vlookup'!A:B,2,FALSE)</f>
        <v>Governmental</v>
      </c>
      <c r="L1759" s="1" t="str">
        <f>VLOOKUP(D1759,'Fund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759" s="6" t="str">
        <f t="shared" si="299"/>
        <v>N/A</v>
      </c>
      <c r="N1759" s="6" t="s">
        <v>2886</v>
      </c>
      <c r="O1759" s="6" t="str">
        <f t="shared" si="300"/>
        <v>N/A</v>
      </c>
      <c r="P1759" s="5" t="s">
        <v>2886</v>
      </c>
      <c r="Q1759" s="6" t="str">
        <f t="shared" si="301"/>
        <v>N/A</v>
      </c>
      <c r="R1759" s="7" t="str">
        <f t="shared" si="302"/>
        <v>Yes</v>
      </c>
      <c r="S1759" s="5" t="str">
        <f t="shared" si="303"/>
        <v>Answer Required</v>
      </c>
      <c r="T1759" s="6" t="str">
        <f t="shared" si="304"/>
        <v>N/A</v>
      </c>
      <c r="U1759" s="7" t="str">
        <f t="shared" si="305"/>
        <v>No</v>
      </c>
      <c r="V1759" s="5" t="str">
        <f t="shared" si="306"/>
        <v>Answer Required</v>
      </c>
      <c r="W1759" s="6" t="str">
        <f t="shared" si="307"/>
        <v>N/A</v>
      </c>
      <c r="X1759" s="5" t="s">
        <v>2886</v>
      </c>
    </row>
    <row r="1760" spans="1:24" ht="105" x14ac:dyDescent="0.25">
      <c r="A1760" s="77">
        <f>VLOOKUP(C1760,'BU and Control BU Listing'!A:E,5,FALSE)</f>
        <v>72000</v>
      </c>
      <c r="B1760" s="80" t="s">
        <v>8766</v>
      </c>
      <c r="C1760" s="22" t="str">
        <f t="shared" si="297"/>
        <v>79200</v>
      </c>
      <c r="D1760" s="22" t="str">
        <f t="shared" si="298"/>
        <v>10170</v>
      </c>
      <c r="E1760" s="21" t="str">
        <f>VLOOKUP(B1760,'Table A as of March 2024'!A:G,7,FALSE)</f>
        <v>Mental Health Treatment Ctrs</v>
      </c>
      <c r="F1760" s="21" t="str">
        <f>VLOOKUP(B1760,'Table A as of March 2024'!A:H,8,FALSE)</f>
        <v>Epi&amp;LabCpctyInfctsDis-COVID-19</v>
      </c>
      <c r="G1760" s="11" t="str">
        <f>VLOOKUP(B1760,'Table A as of March 2024'!A:I,9,FALSE)</f>
        <v>120</v>
      </c>
      <c r="H1760" t="str">
        <f>VLOOKUP(B1760,'Table A as of March 2024'!A:L,12,FALSE)</f>
        <v>No</v>
      </c>
      <c r="I1760" s="9" t="str">
        <f>VLOOKUP(B1760,'Table A as of March 2024'!A:M,13,FALSE)</f>
        <v>V</v>
      </c>
      <c r="J1760" t="str">
        <f>VLOOKUP(B1760,'Table A as of March 2024'!A:O,15,FALSE)</f>
        <v>R</v>
      </c>
      <c r="K1760" t="str">
        <f>VLOOKUP(G1760,'ACFR Class Vlookup'!A:B,2,FALSE)</f>
        <v>Governmental</v>
      </c>
      <c r="L1760" s="1" t="str">
        <f>VLOOKUP(D1760,'Fund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760" s="6" t="str">
        <f t="shared" si="299"/>
        <v>N/A</v>
      </c>
      <c r="N1760" s="6" t="s">
        <v>2886</v>
      </c>
      <c r="O1760" s="6" t="str">
        <f t="shared" si="300"/>
        <v>N/A</v>
      </c>
      <c r="P1760" s="5" t="s">
        <v>2886</v>
      </c>
      <c r="Q1760" s="6" t="str">
        <f t="shared" si="301"/>
        <v>N/A</v>
      </c>
      <c r="R1760" s="7" t="str">
        <f t="shared" si="302"/>
        <v>Yes</v>
      </c>
      <c r="S1760" s="5" t="str">
        <f t="shared" si="303"/>
        <v>Answer Required</v>
      </c>
      <c r="T1760" s="6" t="str">
        <f t="shared" si="304"/>
        <v>N/A</v>
      </c>
      <c r="U1760" s="7" t="str">
        <f t="shared" si="305"/>
        <v>No</v>
      </c>
      <c r="V1760" s="5" t="str">
        <f t="shared" si="306"/>
        <v>Answer Required</v>
      </c>
      <c r="W1760" s="6" t="str">
        <f t="shared" si="307"/>
        <v>N/A</v>
      </c>
      <c r="X1760" s="5" t="s">
        <v>2886</v>
      </c>
    </row>
    <row r="1761" spans="1:24" ht="165" x14ac:dyDescent="0.25">
      <c r="A1761" s="77">
        <f>VLOOKUP(C1761,'BU and Control BU Listing'!A:E,5,FALSE)</f>
        <v>72000</v>
      </c>
      <c r="B1761" s="80" t="s">
        <v>8323</v>
      </c>
      <c r="C1761" s="22" t="str">
        <f t="shared" si="297"/>
        <v>79200</v>
      </c>
      <c r="D1761" s="22" t="str">
        <f t="shared" si="298"/>
        <v>12110</v>
      </c>
      <c r="E1761" s="21" t="str">
        <f>VLOOKUP(B1761,'Table A as of March 2024'!A:G,7,FALSE)</f>
        <v>Mental Health Treatment Ctrs</v>
      </c>
      <c r="F1761" s="21" t="str">
        <f>VLOOKUP(B1761,'Table A as of March 2024'!A:H,8,FALSE)</f>
        <v>ARP-CrvStLoclFisRecFd-COVID-19</v>
      </c>
      <c r="G1761" s="11" t="str">
        <f>VLOOKUP(B1761,'Table A as of March 2024'!A:I,9,FALSE)</f>
        <v>120</v>
      </c>
      <c r="H1761" t="str">
        <f>VLOOKUP(B1761,'Table A as of March 2024'!A:L,12,FALSE)</f>
        <v>No</v>
      </c>
      <c r="I1761" s="9" t="str">
        <f>VLOOKUP(B1761,'Table A as of March 2024'!A:M,13,FALSE)</f>
        <v>V</v>
      </c>
      <c r="J1761" t="str">
        <f>VLOOKUP(B1761,'Table A as of March 2024'!A:O,15,FALSE)</f>
        <v>R</v>
      </c>
      <c r="K1761" t="str">
        <f>VLOOKUP(G1761,'ACFR Class Vlookup'!A:B,2,FALSE)</f>
        <v>Governmental</v>
      </c>
      <c r="L1761" s="1" t="str">
        <f>VLOOKUP(D1761,'Fund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61" s="6" t="str">
        <f t="shared" si="299"/>
        <v>N/A</v>
      </c>
      <c r="N1761" s="6" t="s">
        <v>2886</v>
      </c>
      <c r="O1761" s="6" t="str">
        <f t="shared" si="300"/>
        <v>N/A</v>
      </c>
      <c r="P1761" s="5" t="s">
        <v>2886</v>
      </c>
      <c r="Q1761" s="6" t="str">
        <f t="shared" si="301"/>
        <v>N/A</v>
      </c>
      <c r="R1761" s="7" t="str">
        <f t="shared" si="302"/>
        <v>Yes</v>
      </c>
      <c r="S1761" s="5" t="str">
        <f t="shared" si="303"/>
        <v>Answer Required</v>
      </c>
      <c r="T1761" s="6" t="str">
        <f t="shared" si="304"/>
        <v>N/A</v>
      </c>
      <c r="U1761" s="7" t="str">
        <f t="shared" si="305"/>
        <v>No</v>
      </c>
      <c r="V1761" s="5" t="str">
        <f t="shared" si="306"/>
        <v>Answer Required</v>
      </c>
      <c r="W1761" s="6" t="str">
        <f t="shared" si="307"/>
        <v>N/A</v>
      </c>
      <c r="X1761" s="5" t="s">
        <v>2886</v>
      </c>
    </row>
    <row r="1762" spans="1:24" x14ac:dyDescent="0.25">
      <c r="A1762" s="77">
        <f>VLOOKUP(C1762,'BU and Control BU Listing'!A:E,5,FALSE)</f>
        <v>72000</v>
      </c>
      <c r="B1762" s="80" t="s">
        <v>5041</v>
      </c>
      <c r="C1762" s="22" t="str">
        <f t="shared" si="297"/>
        <v>79300</v>
      </c>
      <c r="D1762" s="22" t="str">
        <f t="shared" si="298"/>
        <v>01000</v>
      </c>
      <c r="E1762" s="21" t="str">
        <f>VLOOKUP(B1762,'Table A as of March 2024'!A:G,7,FALSE)</f>
        <v>Intell Disabilities Train Ctrs</v>
      </c>
      <c r="F1762" s="21" t="str">
        <f>VLOOKUP(B1762,'Table A as of March 2024'!A:H,8,FALSE)</f>
        <v>General Fund</v>
      </c>
      <c r="G1762" s="11" t="str">
        <f>VLOOKUP(B1762,'Table A as of March 2024'!A:I,9,FALSE)</f>
        <v>100</v>
      </c>
      <c r="H1762" t="str">
        <f>VLOOKUP(B1762,'Table A as of March 2024'!A:L,12,FALSE)</f>
        <v>No</v>
      </c>
      <c r="I1762" s="9" t="str">
        <f>VLOOKUP(B1762,'Table A as of March 2024'!A:M,13,FALSE)</f>
        <v>G</v>
      </c>
      <c r="J1762" t="str">
        <f>VLOOKUP(B1762,'Table A as of March 2024'!A:O,15,FALSE)</f>
        <v>U</v>
      </c>
      <c r="K1762" t="str">
        <f>VLOOKUP(G1762,'ACFR Class Vlookup'!A:B,2,FALSE)</f>
        <v>Governmental</v>
      </c>
      <c r="L1762" s="1" t="str">
        <f>VLOOKUP(D1762,'Fund Information'!A:F,6,FALSE)</f>
        <v>General Fund</v>
      </c>
      <c r="M1762" s="6" t="str">
        <f t="shared" si="299"/>
        <v>N/A</v>
      </c>
      <c r="N1762" s="6" t="s">
        <v>2886</v>
      </c>
      <c r="O1762" s="6" t="str">
        <f t="shared" si="300"/>
        <v>N/A</v>
      </c>
      <c r="P1762" s="5" t="s">
        <v>2886</v>
      </c>
      <c r="Q1762" s="6" t="str">
        <f t="shared" si="301"/>
        <v>N/A</v>
      </c>
      <c r="R1762" s="7" t="str">
        <f t="shared" si="302"/>
        <v>No</v>
      </c>
      <c r="S1762" s="5" t="str">
        <f t="shared" si="303"/>
        <v>Answer Required</v>
      </c>
      <c r="T1762" s="6" t="str">
        <f t="shared" si="304"/>
        <v>N/A</v>
      </c>
      <c r="U1762" s="7" t="str">
        <f t="shared" si="305"/>
        <v>No</v>
      </c>
      <c r="V1762" s="5" t="str">
        <f t="shared" si="306"/>
        <v>Answer Required</v>
      </c>
      <c r="W1762" s="6" t="str">
        <f t="shared" si="307"/>
        <v>N/A</v>
      </c>
      <c r="X1762" s="5" t="s">
        <v>2886</v>
      </c>
    </row>
    <row r="1763" spans="1:24" ht="90" x14ac:dyDescent="0.25">
      <c r="A1763" s="77">
        <f>VLOOKUP(C1763,'BU and Control BU Listing'!A:E,5,FALSE)</f>
        <v>72000</v>
      </c>
      <c r="B1763" s="80" t="s">
        <v>5042</v>
      </c>
      <c r="C1763" s="22" t="str">
        <f t="shared" si="297"/>
        <v>79300</v>
      </c>
      <c r="D1763" s="22" t="str">
        <f t="shared" si="298"/>
        <v>02003</v>
      </c>
      <c r="E1763" s="21" t="str">
        <f>VLOOKUP(B1763,'Table A as of March 2024'!A:G,7,FALSE)</f>
        <v>Intell Disabilities Train Ctrs</v>
      </c>
      <c r="F1763" s="21" t="str">
        <f>VLOOKUP(B1763,'Table A as of March 2024'!A:H,8,FALSE)</f>
        <v>DBHDS Special Revenue Fund</v>
      </c>
      <c r="G1763" s="11" t="str">
        <f>VLOOKUP(B1763,'Table A as of March 2024'!A:I,9,FALSE)</f>
        <v>115</v>
      </c>
      <c r="H1763" t="str">
        <f>VLOOKUP(B1763,'Table A as of March 2024'!A:L,12,FALSE)</f>
        <v>No</v>
      </c>
      <c r="I1763" s="9" t="str">
        <f>VLOOKUP(B1763,'Table A as of March 2024'!A:M,13,FALSE)</f>
        <v>U</v>
      </c>
      <c r="J1763" t="str">
        <f>VLOOKUP(B1763,'Table A as of March 2024'!A:O,15,FALSE)</f>
        <v>C</v>
      </c>
      <c r="K1763" t="str">
        <f>VLOOKUP(G1763,'ACFR Class Vlookup'!A:B,2,FALSE)</f>
        <v>Governmental</v>
      </c>
      <c r="L1763" s="1" t="str">
        <f>VLOOKUP(D1763,'Fund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1763" s="6" t="str">
        <f t="shared" si="299"/>
        <v>N/A</v>
      </c>
      <c r="N1763" s="6" t="s">
        <v>2886</v>
      </c>
      <c r="O1763" s="6" t="str">
        <f t="shared" si="300"/>
        <v>N/A</v>
      </c>
      <c r="P1763" s="5" t="s">
        <v>2886</v>
      </c>
      <c r="Q1763" s="6" t="str">
        <f t="shared" si="301"/>
        <v>N/A</v>
      </c>
      <c r="R1763" s="7" t="str">
        <f t="shared" si="302"/>
        <v>No</v>
      </c>
      <c r="S1763" s="5" t="str">
        <f t="shared" si="303"/>
        <v>Answer Required</v>
      </c>
      <c r="T1763" s="6" t="str">
        <f t="shared" si="304"/>
        <v>N/A</v>
      </c>
      <c r="U1763" s="7" t="str">
        <f t="shared" si="305"/>
        <v>Yes</v>
      </c>
      <c r="V1763" s="5" t="str">
        <f t="shared" si="306"/>
        <v>Answer Required</v>
      </c>
      <c r="W1763" s="6" t="str">
        <f t="shared" si="307"/>
        <v>N/A</v>
      </c>
      <c r="X1763" s="5" t="s">
        <v>2886</v>
      </c>
    </row>
    <row r="1764" spans="1:24" x14ac:dyDescent="0.25">
      <c r="A1764" s="77">
        <f>VLOOKUP(C1764,'BU and Control BU Listing'!A:E,5,FALSE)</f>
        <v>72000</v>
      </c>
      <c r="B1764" s="80" t="s">
        <v>5043</v>
      </c>
      <c r="C1764" s="22" t="str">
        <f t="shared" si="297"/>
        <v>79300</v>
      </c>
      <c r="D1764" s="22" t="str">
        <f t="shared" si="298"/>
        <v>02860</v>
      </c>
      <c r="E1764" s="21" t="str">
        <f>VLOOKUP(B1764,'Table A as of March 2024'!A:G,7,FALSE)</f>
        <v>Intell Disabilities Train Ctrs</v>
      </c>
      <c r="F1764" s="21" t="str">
        <f>VLOOKUP(B1764,'Table A as of March 2024'!A:H,8,FALSE)</f>
        <v>Recycl Mtrl Sales-Nongen/NonHE</v>
      </c>
      <c r="G1764" s="11" t="str">
        <f>VLOOKUP(B1764,'Table A as of March 2024'!A:I,9,FALSE)</f>
        <v>100</v>
      </c>
      <c r="H1764" t="str">
        <f>VLOOKUP(B1764,'Table A as of March 2024'!A:L,12,FALSE)</f>
        <v>No</v>
      </c>
      <c r="I1764" s="9" t="str">
        <f>VLOOKUP(B1764,'Table A as of March 2024'!A:M,13,FALSE)</f>
        <v>U</v>
      </c>
      <c r="J1764" t="str">
        <f>VLOOKUP(B1764,'Table A as of March 2024'!A:O,15,FALSE)</f>
        <v>A</v>
      </c>
      <c r="K1764" t="str">
        <f>VLOOKUP(G1764,'ACFR Class Vlookup'!A:B,2,FALSE)</f>
        <v>Governmental</v>
      </c>
      <c r="L1764" s="1" t="str">
        <f>VLOOKUP(D1764,'Fund Information'!A:F,6,FALSE)</f>
        <v>Accounts for recyclable material sales.</v>
      </c>
      <c r="M1764" s="6" t="str">
        <f t="shared" si="299"/>
        <v>N/A</v>
      </c>
      <c r="N1764" s="6" t="s">
        <v>2886</v>
      </c>
      <c r="O1764" s="6" t="str">
        <f t="shared" si="300"/>
        <v>N/A</v>
      </c>
      <c r="P1764" s="5" t="s">
        <v>2886</v>
      </c>
      <c r="Q1764" s="6" t="str">
        <f t="shared" si="301"/>
        <v>N/A</v>
      </c>
      <c r="R1764" s="7" t="str">
        <f t="shared" si="302"/>
        <v>No</v>
      </c>
      <c r="S1764" s="5" t="str">
        <f t="shared" si="303"/>
        <v>Answer Required</v>
      </c>
      <c r="T1764" s="6" t="str">
        <f t="shared" si="304"/>
        <v>N/A</v>
      </c>
      <c r="U1764" s="7" t="str">
        <f t="shared" si="305"/>
        <v>No</v>
      </c>
      <c r="V1764" s="5" t="str">
        <f t="shared" si="306"/>
        <v>Answer Required</v>
      </c>
      <c r="W1764" s="6" t="str">
        <f t="shared" si="307"/>
        <v>N/A</v>
      </c>
      <c r="X1764" s="5" t="s">
        <v>2886</v>
      </c>
    </row>
    <row r="1765" spans="1:24" ht="30" x14ac:dyDescent="0.25">
      <c r="A1765" s="77">
        <f>VLOOKUP(C1765,'BU and Control BU Listing'!A:E,5,FALSE)</f>
        <v>72000</v>
      </c>
      <c r="B1765" s="80" t="s">
        <v>5044</v>
      </c>
      <c r="C1765" s="22" t="str">
        <f t="shared" si="297"/>
        <v>79300</v>
      </c>
      <c r="D1765" s="22" t="str">
        <f t="shared" si="298"/>
        <v>02870</v>
      </c>
      <c r="E1765" s="21" t="str">
        <f>VLOOKUP(B1765,'Table A as of March 2024'!A:G,7,FALSE)</f>
        <v>Intell Disabilities Train Ctrs</v>
      </c>
      <c r="F1765" s="21" t="str">
        <f>VLOOKUP(B1765,'Table A as of March 2024'!A:H,8,FALSE)</f>
        <v>Surp Suppy/Equip Sale-GF-NonHE</v>
      </c>
      <c r="G1765" s="11" t="str">
        <f>VLOOKUP(B1765,'Table A as of March 2024'!A:I,9,FALSE)</f>
        <v>100</v>
      </c>
      <c r="H1765" t="str">
        <f>VLOOKUP(B1765,'Table A as of March 2024'!A:L,12,FALSE)</f>
        <v>No</v>
      </c>
      <c r="I1765" s="9" t="str">
        <f>VLOOKUP(B1765,'Table A as of March 2024'!A:M,13,FALSE)</f>
        <v>U</v>
      </c>
      <c r="J1765" t="str">
        <f>VLOOKUP(B1765,'Table A as of March 2024'!A:O,15,FALSE)</f>
        <v>A</v>
      </c>
      <c r="K1765" t="str">
        <f>VLOOKUP(G1765,'ACFR Class Vlookup'!A:B,2,FALSE)</f>
        <v>Governmental</v>
      </c>
      <c r="L1765" s="1" t="str">
        <f>VLOOKUP(D1765,'Fund Information'!A:F,6,FALSE)</f>
        <v>Accounts for sale of surplus supplies and equipment purchased with General Funds for Non Higher Ed agencies.</v>
      </c>
      <c r="M1765" s="6" t="str">
        <f t="shared" si="299"/>
        <v>N/A</v>
      </c>
      <c r="N1765" s="6" t="s">
        <v>2886</v>
      </c>
      <c r="O1765" s="6" t="str">
        <f t="shared" si="300"/>
        <v>N/A</v>
      </c>
      <c r="P1765" s="5" t="s">
        <v>2886</v>
      </c>
      <c r="Q1765" s="6" t="str">
        <f t="shared" si="301"/>
        <v>N/A</v>
      </c>
      <c r="R1765" s="7" t="str">
        <f t="shared" si="302"/>
        <v>No</v>
      </c>
      <c r="S1765" s="5" t="str">
        <f t="shared" si="303"/>
        <v>Answer Required</v>
      </c>
      <c r="T1765" s="6" t="str">
        <f t="shared" si="304"/>
        <v>N/A</v>
      </c>
      <c r="U1765" s="7" t="str">
        <f t="shared" si="305"/>
        <v>No</v>
      </c>
      <c r="V1765" s="5" t="str">
        <f t="shared" si="306"/>
        <v>Answer Required</v>
      </c>
      <c r="W1765" s="6" t="str">
        <f t="shared" si="307"/>
        <v>N/A</v>
      </c>
      <c r="X1765" s="5" t="s">
        <v>2886</v>
      </c>
    </row>
    <row r="1766" spans="1:24" ht="30" x14ac:dyDescent="0.25">
      <c r="A1766" s="77">
        <f>VLOOKUP(C1766,'BU and Control BU Listing'!A:E,5,FALSE)</f>
        <v>72000</v>
      </c>
      <c r="B1766" s="80" t="s">
        <v>5045</v>
      </c>
      <c r="C1766" s="22" t="str">
        <f t="shared" si="297"/>
        <v>79300</v>
      </c>
      <c r="D1766" s="22" t="str">
        <f t="shared" si="298"/>
        <v>02880</v>
      </c>
      <c r="E1766" s="21" t="str">
        <f>VLOOKUP(B1766,'Table A as of March 2024'!A:G,7,FALSE)</f>
        <v>Intell Disabilities Train Ctrs</v>
      </c>
      <c r="F1766" s="21" t="str">
        <f>VLOOKUP(B1766,'Table A as of March 2024'!A:H,8,FALSE)</f>
        <v>Surp Supply/Equip-NonGF-NonHE</v>
      </c>
      <c r="G1766" s="11" t="str">
        <f>VLOOKUP(B1766,'Table A as of March 2024'!A:I,9,FALSE)</f>
        <v>100</v>
      </c>
      <c r="H1766" t="str">
        <f>VLOOKUP(B1766,'Table A as of March 2024'!A:L,12,FALSE)</f>
        <v>No</v>
      </c>
      <c r="I1766" s="9" t="str">
        <f>VLOOKUP(B1766,'Table A as of March 2024'!A:M,13,FALSE)</f>
        <v>U</v>
      </c>
      <c r="J1766" t="str">
        <f>VLOOKUP(B1766,'Table A as of March 2024'!A:O,15,FALSE)</f>
        <v>A</v>
      </c>
      <c r="K1766" t="str">
        <f>VLOOKUP(G1766,'ACFR Class Vlookup'!A:B,2,FALSE)</f>
        <v>Governmental</v>
      </c>
      <c r="L1766" s="1" t="str">
        <f>VLOOKUP(D1766,'Fund Information'!A:F,6,FALSE)</f>
        <v>Accounts for sale of surplus supplies and equipment purchased with Non General Funds for Non Higher Ed agencies.</v>
      </c>
      <c r="M1766" s="6" t="str">
        <f t="shared" si="299"/>
        <v>N/A</v>
      </c>
      <c r="N1766" s="6" t="s">
        <v>2886</v>
      </c>
      <c r="O1766" s="6" t="str">
        <f t="shared" si="300"/>
        <v>N/A</v>
      </c>
      <c r="P1766" s="5" t="s">
        <v>2886</v>
      </c>
      <c r="Q1766" s="6" t="str">
        <f t="shared" si="301"/>
        <v>N/A</v>
      </c>
      <c r="R1766" s="7" t="str">
        <f t="shared" si="302"/>
        <v>No</v>
      </c>
      <c r="S1766" s="5" t="str">
        <f t="shared" si="303"/>
        <v>Answer Required</v>
      </c>
      <c r="T1766" s="6" t="str">
        <f t="shared" si="304"/>
        <v>N/A</v>
      </c>
      <c r="U1766" s="7" t="str">
        <f t="shared" si="305"/>
        <v>No</v>
      </c>
      <c r="V1766" s="5" t="str">
        <f t="shared" si="306"/>
        <v>Answer Required</v>
      </c>
      <c r="W1766" s="6" t="str">
        <f t="shared" si="307"/>
        <v>N/A</v>
      </c>
      <c r="X1766" s="5" t="s">
        <v>2886</v>
      </c>
    </row>
    <row r="1767" spans="1:24" ht="30" x14ac:dyDescent="0.25">
      <c r="A1767" s="77">
        <f>VLOOKUP(C1767,'BU and Control BU Listing'!A:E,5,FALSE)</f>
        <v>72000</v>
      </c>
      <c r="B1767" s="80" t="s">
        <v>5046</v>
      </c>
      <c r="C1767" s="22" t="str">
        <f t="shared" si="297"/>
        <v>79300</v>
      </c>
      <c r="D1767" s="22" t="str">
        <f t="shared" si="298"/>
        <v>02900</v>
      </c>
      <c r="E1767" s="21" t="str">
        <f>VLOOKUP(B1767,'Table A as of March 2024'!A:G,7,FALSE)</f>
        <v>Intell Disabilities Train Ctrs</v>
      </c>
      <c r="F1767" s="21" t="str">
        <f>VLOOKUP(B1767,'Table A as of March 2024'!A:H,8,FALSE)</f>
        <v>Insurance Recovery</v>
      </c>
      <c r="G1767" s="11" t="str">
        <f>VLOOKUP(B1767,'Table A as of March 2024'!A:I,9,FALSE)</f>
        <v>105</v>
      </c>
      <c r="H1767" t="str">
        <f>VLOOKUP(B1767,'Table A as of March 2024'!A:L,12,FALSE)</f>
        <v>No</v>
      </c>
      <c r="I1767" s="9" t="str">
        <f>VLOOKUP(B1767,'Table A as of March 2024'!A:M,13,FALSE)</f>
        <v>U</v>
      </c>
      <c r="J1767" t="str">
        <f>VLOOKUP(B1767,'Table A as of March 2024'!A:O,15,FALSE)</f>
        <v>C</v>
      </c>
      <c r="K1767" t="str">
        <f>VLOOKUP(G1767,'ACFR Class Vlookup'!A:B,2,FALSE)</f>
        <v>Governmental</v>
      </c>
      <c r="L1767" s="1" t="str">
        <f>VLOOKUP(D1767,'Fund Information'!A:F,6,FALSE)</f>
        <v>Accounts for insurance proceeds received when an insured item is damaged.</v>
      </c>
      <c r="M1767" s="6" t="str">
        <f t="shared" si="299"/>
        <v>N/A</v>
      </c>
      <c r="N1767" s="6" t="s">
        <v>2886</v>
      </c>
      <c r="O1767" s="6" t="str">
        <f t="shared" si="300"/>
        <v>N/A</v>
      </c>
      <c r="P1767" s="5" t="s">
        <v>2886</v>
      </c>
      <c r="Q1767" s="6" t="str">
        <f t="shared" si="301"/>
        <v>N/A</v>
      </c>
      <c r="R1767" s="7" t="str">
        <f t="shared" si="302"/>
        <v>No</v>
      </c>
      <c r="S1767" s="5" t="str">
        <f t="shared" si="303"/>
        <v>Answer Required</v>
      </c>
      <c r="T1767" s="6" t="str">
        <f t="shared" si="304"/>
        <v>N/A</v>
      </c>
      <c r="U1767" s="7" t="str">
        <f t="shared" si="305"/>
        <v>Yes</v>
      </c>
      <c r="V1767" s="5" t="str">
        <f t="shared" si="306"/>
        <v>Answer Required</v>
      </c>
      <c r="W1767" s="6" t="str">
        <f t="shared" si="307"/>
        <v>N/A</v>
      </c>
      <c r="X1767" s="5" t="s">
        <v>2886</v>
      </c>
    </row>
    <row r="1768" spans="1:24" x14ac:dyDescent="0.25">
      <c r="A1768" s="77">
        <f>VLOOKUP(C1768,'BU and Control BU Listing'!A:E,5,FALSE)</f>
        <v>72000</v>
      </c>
      <c r="B1768" s="80" t="s">
        <v>5047</v>
      </c>
      <c r="C1768" s="22" t="str">
        <f t="shared" si="297"/>
        <v>79300</v>
      </c>
      <c r="D1768" s="22" t="str">
        <f t="shared" si="298"/>
        <v>10000</v>
      </c>
      <c r="E1768" s="21" t="str">
        <f>VLOOKUP(B1768,'Table A as of March 2024'!A:G,7,FALSE)</f>
        <v>Intell Disabilities Train Ctrs</v>
      </c>
      <c r="F1768" s="21" t="str">
        <f>VLOOKUP(B1768,'Table A as of March 2024'!A:H,8,FALSE)</f>
        <v>Federal Trust</v>
      </c>
      <c r="G1768" s="11" t="str">
        <f>VLOOKUP(B1768,'Table A as of March 2024'!A:I,9,FALSE)</f>
        <v>120</v>
      </c>
      <c r="H1768" t="str">
        <f>VLOOKUP(B1768,'Table A as of March 2024'!A:L,12,FALSE)</f>
        <v>No</v>
      </c>
      <c r="I1768" s="9" t="str">
        <f>VLOOKUP(B1768,'Table A as of March 2024'!A:M,13,FALSE)</f>
        <v>R</v>
      </c>
      <c r="J1768" t="str">
        <f>VLOOKUP(B1768,'Table A as of March 2024'!A:O,15,FALSE)</f>
        <v>R</v>
      </c>
      <c r="K1768" t="str">
        <f>VLOOKUP(G1768,'ACFR Class Vlookup'!A:B,2,FALSE)</f>
        <v>Governmental</v>
      </c>
      <c r="L1768" s="1" t="str">
        <f>VLOOKUP(D1768,'Fund Information'!A:F,6,FALSE)</f>
        <v>This fund accounts for Federal funds.</v>
      </c>
      <c r="M1768" s="6" t="str">
        <f t="shared" si="299"/>
        <v>N/A</v>
      </c>
      <c r="N1768" s="6" t="s">
        <v>2886</v>
      </c>
      <c r="O1768" s="6" t="str">
        <f t="shared" si="300"/>
        <v>N/A</v>
      </c>
      <c r="P1768" s="5" t="s">
        <v>2886</v>
      </c>
      <c r="Q1768" s="6" t="str">
        <f t="shared" si="301"/>
        <v>N/A</v>
      </c>
      <c r="R1768" s="7" t="str">
        <f t="shared" si="302"/>
        <v>Yes</v>
      </c>
      <c r="S1768" s="5" t="str">
        <f t="shared" si="303"/>
        <v>Answer Required</v>
      </c>
      <c r="T1768" s="6" t="str">
        <f t="shared" si="304"/>
        <v>N/A</v>
      </c>
      <c r="U1768" s="7" t="str">
        <f t="shared" si="305"/>
        <v>No</v>
      </c>
      <c r="V1768" s="5" t="str">
        <f t="shared" si="306"/>
        <v>Answer Required</v>
      </c>
      <c r="W1768" s="6" t="str">
        <f t="shared" si="307"/>
        <v>N/A</v>
      </c>
      <c r="X1768" s="5" t="s">
        <v>2886</v>
      </c>
    </row>
    <row r="1769" spans="1:24" ht="165" x14ac:dyDescent="0.25">
      <c r="A1769" s="77">
        <f>VLOOKUP(C1769,'BU and Control BU Listing'!A:E,5,FALSE)</f>
        <v>72000</v>
      </c>
      <c r="B1769" s="80" t="s">
        <v>6029</v>
      </c>
      <c r="C1769" s="22" t="str">
        <f t="shared" si="297"/>
        <v>79300</v>
      </c>
      <c r="D1769" s="22" t="str">
        <f t="shared" si="298"/>
        <v>10110</v>
      </c>
      <c r="E1769" s="21" t="str">
        <f>VLOOKUP(B1769,'Table A as of March 2024'!A:G,7,FALSE)</f>
        <v>Intell Disabilities Train Ctrs</v>
      </c>
      <c r="F1769" s="21" t="str">
        <f>VLOOKUP(B1769,'Table A as of March 2024'!A:H,8,FALSE)</f>
        <v>CARESActRlfFd–General-COVID-19</v>
      </c>
      <c r="G1769" s="11" t="str">
        <f>VLOOKUP(B1769,'Table A as of March 2024'!A:I,9,FALSE)</f>
        <v>120</v>
      </c>
      <c r="H1769" t="str">
        <f>VLOOKUP(B1769,'Table A as of March 2024'!A:L,12,FALSE)</f>
        <v>No</v>
      </c>
      <c r="I1769" s="9" t="str">
        <f>VLOOKUP(B1769,'Table A as of March 2024'!A:M,13,FALSE)</f>
        <v>V</v>
      </c>
      <c r="J1769" t="str">
        <f>VLOOKUP(B1769,'Table A as of March 2024'!A:O,15,FALSE)</f>
        <v>R</v>
      </c>
      <c r="K1769" t="str">
        <f>VLOOKUP(G1769,'ACFR Class Vlookup'!A:B,2,FALSE)</f>
        <v>Governmental</v>
      </c>
      <c r="L1769" s="1" t="str">
        <f>VLOOKUP(D1769,'Fund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769" s="6" t="str">
        <f t="shared" si="299"/>
        <v>N/A</v>
      </c>
      <c r="N1769" s="6" t="s">
        <v>2886</v>
      </c>
      <c r="O1769" s="6" t="str">
        <f t="shared" si="300"/>
        <v>N/A</v>
      </c>
      <c r="P1769" s="5" t="s">
        <v>2886</v>
      </c>
      <c r="Q1769" s="6" t="str">
        <f t="shared" si="301"/>
        <v>N/A</v>
      </c>
      <c r="R1769" s="7" t="str">
        <f t="shared" si="302"/>
        <v>Yes</v>
      </c>
      <c r="S1769" s="5" t="str">
        <f t="shared" si="303"/>
        <v>Answer Required</v>
      </c>
      <c r="T1769" s="6" t="str">
        <f t="shared" si="304"/>
        <v>N/A</v>
      </c>
      <c r="U1769" s="7" t="str">
        <f t="shared" si="305"/>
        <v>No</v>
      </c>
      <c r="V1769" s="5" t="str">
        <f t="shared" si="306"/>
        <v>Answer Required</v>
      </c>
      <c r="W1769" s="6" t="str">
        <f t="shared" si="307"/>
        <v>N/A</v>
      </c>
      <c r="X1769" s="5" t="s">
        <v>2886</v>
      </c>
    </row>
    <row r="1770" spans="1:24" ht="105" x14ac:dyDescent="0.25">
      <c r="A1770" s="77">
        <f>VLOOKUP(C1770,'BU and Control BU Listing'!A:E,5,FALSE)</f>
        <v>72000</v>
      </c>
      <c r="B1770" s="80" t="s">
        <v>8767</v>
      </c>
      <c r="C1770" s="22" t="str">
        <f t="shared" si="297"/>
        <v>79300</v>
      </c>
      <c r="D1770" s="22" t="str">
        <f t="shared" si="298"/>
        <v>10170</v>
      </c>
      <c r="E1770" s="21" t="str">
        <f>VLOOKUP(B1770,'Table A as of March 2024'!A:G,7,FALSE)</f>
        <v>Intell Disabilities Train Ctrs</v>
      </c>
      <c r="F1770" s="21" t="str">
        <f>VLOOKUP(B1770,'Table A as of March 2024'!A:H,8,FALSE)</f>
        <v>Epi&amp;LabCpctyInfctsDis-COVID-19</v>
      </c>
      <c r="G1770" s="11" t="str">
        <f>VLOOKUP(B1770,'Table A as of March 2024'!A:I,9,FALSE)</f>
        <v>120</v>
      </c>
      <c r="H1770" t="str">
        <f>VLOOKUP(B1770,'Table A as of March 2024'!A:L,12,FALSE)</f>
        <v>No</v>
      </c>
      <c r="I1770" s="9" t="str">
        <f>VLOOKUP(B1770,'Table A as of March 2024'!A:M,13,FALSE)</f>
        <v>V</v>
      </c>
      <c r="J1770" t="str">
        <f>VLOOKUP(B1770,'Table A as of March 2024'!A:O,15,FALSE)</f>
        <v>R</v>
      </c>
      <c r="K1770" t="str">
        <f>VLOOKUP(G1770,'ACFR Class Vlookup'!A:B,2,FALSE)</f>
        <v>Governmental</v>
      </c>
      <c r="L1770" s="1" t="str">
        <f>VLOOKUP(D1770,'Fund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770" s="6" t="str">
        <f t="shared" si="299"/>
        <v>N/A</v>
      </c>
      <c r="N1770" s="6" t="s">
        <v>2886</v>
      </c>
      <c r="O1770" s="6" t="str">
        <f t="shared" si="300"/>
        <v>N/A</v>
      </c>
      <c r="P1770" s="5" t="s">
        <v>2886</v>
      </c>
      <c r="Q1770" s="6" t="str">
        <f t="shared" si="301"/>
        <v>N/A</v>
      </c>
      <c r="R1770" s="7" t="str">
        <f t="shared" si="302"/>
        <v>Yes</v>
      </c>
      <c r="S1770" s="5" t="str">
        <f t="shared" si="303"/>
        <v>Answer Required</v>
      </c>
      <c r="T1770" s="6" t="str">
        <f t="shared" si="304"/>
        <v>N/A</v>
      </c>
      <c r="U1770" s="7" t="str">
        <f t="shared" si="305"/>
        <v>No</v>
      </c>
      <c r="V1770" s="5" t="str">
        <f t="shared" si="306"/>
        <v>Answer Required</v>
      </c>
      <c r="W1770" s="6" t="str">
        <f t="shared" si="307"/>
        <v>N/A</v>
      </c>
      <c r="X1770" s="5" t="s">
        <v>2886</v>
      </c>
    </row>
    <row r="1771" spans="1:24" ht="165" x14ac:dyDescent="0.25">
      <c r="A1771" s="77">
        <f>VLOOKUP(C1771,'BU and Control BU Listing'!A:E,5,FALSE)</f>
        <v>72000</v>
      </c>
      <c r="B1771" s="80" t="s">
        <v>8324</v>
      </c>
      <c r="C1771" s="22" t="str">
        <f t="shared" si="297"/>
        <v>79300</v>
      </c>
      <c r="D1771" s="22" t="str">
        <f t="shared" si="298"/>
        <v>12110</v>
      </c>
      <c r="E1771" s="21" t="str">
        <f>VLOOKUP(B1771,'Table A as of March 2024'!A:G,7,FALSE)</f>
        <v>Intell Disabilities Train Ctrs</v>
      </c>
      <c r="F1771" s="21" t="str">
        <f>VLOOKUP(B1771,'Table A as of March 2024'!A:H,8,FALSE)</f>
        <v>ARP-CrvStLoclFisRecFd-COVID-19</v>
      </c>
      <c r="G1771" s="11" t="str">
        <f>VLOOKUP(B1771,'Table A as of March 2024'!A:I,9,FALSE)</f>
        <v>120</v>
      </c>
      <c r="H1771" t="str">
        <f>VLOOKUP(B1771,'Table A as of March 2024'!A:L,12,FALSE)</f>
        <v>No</v>
      </c>
      <c r="I1771" s="9" t="str">
        <f>VLOOKUP(B1771,'Table A as of March 2024'!A:M,13,FALSE)</f>
        <v>V</v>
      </c>
      <c r="J1771" t="str">
        <f>VLOOKUP(B1771,'Table A as of March 2024'!A:O,15,FALSE)</f>
        <v>R</v>
      </c>
      <c r="K1771" t="str">
        <f>VLOOKUP(G1771,'ACFR Class Vlookup'!A:B,2,FALSE)</f>
        <v>Governmental</v>
      </c>
      <c r="L1771" s="1" t="str">
        <f>VLOOKUP(D1771,'Fund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71" s="6" t="str">
        <f t="shared" si="299"/>
        <v>N/A</v>
      </c>
      <c r="N1771" s="6" t="s">
        <v>2886</v>
      </c>
      <c r="O1771" s="6" t="str">
        <f t="shared" si="300"/>
        <v>N/A</v>
      </c>
      <c r="P1771" s="5" t="s">
        <v>2886</v>
      </c>
      <c r="Q1771" s="6" t="str">
        <f t="shared" si="301"/>
        <v>N/A</v>
      </c>
      <c r="R1771" s="7" t="str">
        <f t="shared" si="302"/>
        <v>Yes</v>
      </c>
      <c r="S1771" s="5" t="str">
        <f t="shared" si="303"/>
        <v>Answer Required</v>
      </c>
      <c r="T1771" s="6" t="str">
        <f t="shared" si="304"/>
        <v>N/A</v>
      </c>
      <c r="U1771" s="7" t="str">
        <f t="shared" si="305"/>
        <v>No</v>
      </c>
      <c r="V1771" s="5" t="str">
        <f t="shared" si="306"/>
        <v>Answer Required</v>
      </c>
      <c r="W1771" s="6" t="str">
        <f t="shared" si="307"/>
        <v>N/A</v>
      </c>
      <c r="X1771" s="5" t="s">
        <v>2886</v>
      </c>
    </row>
    <row r="1772" spans="1:24" x14ac:dyDescent="0.25">
      <c r="A1772" s="77">
        <f>VLOOKUP(C1772,'BU and Control BU Listing'!A:E,5,FALSE)</f>
        <v>72000</v>
      </c>
      <c r="B1772" s="80" t="s">
        <v>5048</v>
      </c>
      <c r="C1772" s="22" t="str">
        <f t="shared" si="297"/>
        <v>79400</v>
      </c>
      <c r="D1772" s="22" t="str">
        <f t="shared" si="298"/>
        <v>01000</v>
      </c>
      <c r="E1772" s="21" t="str">
        <f>VLOOKUP(B1772,'Table A as of March 2024'!A:G,7,FALSE)</f>
        <v>VA Center for Behavioral Rehab</v>
      </c>
      <c r="F1772" s="21" t="str">
        <f>VLOOKUP(B1772,'Table A as of March 2024'!A:H,8,FALSE)</f>
        <v>General Fund</v>
      </c>
      <c r="G1772" s="11" t="str">
        <f>VLOOKUP(B1772,'Table A as of March 2024'!A:I,9,FALSE)</f>
        <v>100</v>
      </c>
      <c r="H1772" t="str">
        <f>VLOOKUP(B1772,'Table A as of March 2024'!A:L,12,FALSE)</f>
        <v>No</v>
      </c>
      <c r="I1772" s="9" t="str">
        <f>VLOOKUP(B1772,'Table A as of March 2024'!A:M,13,FALSE)</f>
        <v>G</v>
      </c>
      <c r="J1772" t="str">
        <f>VLOOKUP(B1772,'Table A as of March 2024'!A:O,15,FALSE)</f>
        <v>U</v>
      </c>
      <c r="K1772" t="str">
        <f>VLOOKUP(G1772,'ACFR Class Vlookup'!A:B,2,FALSE)</f>
        <v>Governmental</v>
      </c>
      <c r="L1772" s="1" t="str">
        <f>VLOOKUP(D1772,'Fund Information'!A:F,6,FALSE)</f>
        <v>General Fund</v>
      </c>
      <c r="M1772" s="6" t="str">
        <f t="shared" si="299"/>
        <v>N/A</v>
      </c>
      <c r="N1772" s="6" t="s">
        <v>2886</v>
      </c>
      <c r="O1772" s="6" t="str">
        <f t="shared" si="300"/>
        <v>N/A</v>
      </c>
      <c r="P1772" s="5" t="s">
        <v>2886</v>
      </c>
      <c r="Q1772" s="6" t="str">
        <f t="shared" si="301"/>
        <v>N/A</v>
      </c>
      <c r="R1772" s="7" t="str">
        <f t="shared" si="302"/>
        <v>No</v>
      </c>
      <c r="S1772" s="5" t="str">
        <f t="shared" si="303"/>
        <v>Answer Required</v>
      </c>
      <c r="T1772" s="6" t="str">
        <f t="shared" si="304"/>
        <v>N/A</v>
      </c>
      <c r="U1772" s="7" t="str">
        <f t="shared" si="305"/>
        <v>No</v>
      </c>
      <c r="V1772" s="5" t="str">
        <f t="shared" si="306"/>
        <v>Answer Required</v>
      </c>
      <c r="W1772" s="6" t="str">
        <f t="shared" si="307"/>
        <v>N/A</v>
      </c>
      <c r="X1772" s="5" t="s">
        <v>2886</v>
      </c>
    </row>
    <row r="1773" spans="1:24" ht="30" x14ac:dyDescent="0.25">
      <c r="A1773" s="77">
        <f>VLOOKUP(C1773,'BU and Control BU Listing'!A:E,5,FALSE)</f>
        <v>72000</v>
      </c>
      <c r="B1773" s="80" t="s">
        <v>5049</v>
      </c>
      <c r="C1773" s="22" t="str">
        <f t="shared" si="297"/>
        <v>79400</v>
      </c>
      <c r="D1773" s="22" t="str">
        <f t="shared" si="298"/>
        <v>02870</v>
      </c>
      <c r="E1773" s="21" t="str">
        <f>VLOOKUP(B1773,'Table A as of March 2024'!A:G,7,FALSE)</f>
        <v>VA Center for Behavioral Rehab</v>
      </c>
      <c r="F1773" s="21" t="str">
        <f>VLOOKUP(B1773,'Table A as of March 2024'!A:H,8,FALSE)</f>
        <v>Surp Suppy/Equip Sale-GF-NonHE</v>
      </c>
      <c r="G1773" s="11" t="str">
        <f>VLOOKUP(B1773,'Table A as of March 2024'!A:I,9,FALSE)</f>
        <v>100</v>
      </c>
      <c r="H1773" t="str">
        <f>VLOOKUP(B1773,'Table A as of March 2024'!A:L,12,FALSE)</f>
        <v>No</v>
      </c>
      <c r="I1773" s="9" t="str">
        <f>VLOOKUP(B1773,'Table A as of March 2024'!A:M,13,FALSE)</f>
        <v>U</v>
      </c>
      <c r="J1773" t="str">
        <f>VLOOKUP(B1773,'Table A as of March 2024'!A:O,15,FALSE)</f>
        <v>A</v>
      </c>
      <c r="K1773" t="str">
        <f>VLOOKUP(G1773,'ACFR Class Vlookup'!A:B,2,FALSE)</f>
        <v>Governmental</v>
      </c>
      <c r="L1773" s="1" t="str">
        <f>VLOOKUP(D1773,'Fund Information'!A:F,6,FALSE)</f>
        <v>Accounts for sale of surplus supplies and equipment purchased with General Funds for Non Higher Ed agencies.</v>
      </c>
      <c r="M1773" s="6" t="str">
        <f t="shared" si="299"/>
        <v>N/A</v>
      </c>
      <c r="N1773" s="6" t="s">
        <v>2886</v>
      </c>
      <c r="O1773" s="6" t="str">
        <f t="shared" si="300"/>
        <v>N/A</v>
      </c>
      <c r="P1773" s="5" t="s">
        <v>2886</v>
      </c>
      <c r="Q1773" s="6" t="str">
        <f t="shared" si="301"/>
        <v>N/A</v>
      </c>
      <c r="R1773" s="7" t="str">
        <f t="shared" si="302"/>
        <v>No</v>
      </c>
      <c r="S1773" s="5" t="str">
        <f t="shared" si="303"/>
        <v>Answer Required</v>
      </c>
      <c r="T1773" s="6" t="str">
        <f t="shared" si="304"/>
        <v>N/A</v>
      </c>
      <c r="U1773" s="7" t="str">
        <f t="shared" si="305"/>
        <v>No</v>
      </c>
      <c r="V1773" s="5" t="str">
        <f t="shared" si="306"/>
        <v>Answer Required</v>
      </c>
      <c r="W1773" s="6" t="str">
        <f t="shared" si="307"/>
        <v>N/A</v>
      </c>
      <c r="X1773" s="5" t="s">
        <v>2886</v>
      </c>
    </row>
    <row r="1774" spans="1:24" ht="30" x14ac:dyDescent="0.25">
      <c r="A1774" s="77">
        <f>VLOOKUP(C1774,'BU and Control BU Listing'!A:E,5,FALSE)</f>
        <v>72000</v>
      </c>
      <c r="B1774" s="80" t="s">
        <v>5519</v>
      </c>
      <c r="C1774" s="22" t="str">
        <f t="shared" si="297"/>
        <v>79400</v>
      </c>
      <c r="D1774" s="22" t="str">
        <f t="shared" si="298"/>
        <v>02900</v>
      </c>
      <c r="E1774" s="21" t="str">
        <f>VLOOKUP(B1774,'Table A as of March 2024'!A:G,7,FALSE)</f>
        <v>VA Center for Behavioral Rehab</v>
      </c>
      <c r="F1774" s="21" t="str">
        <f>VLOOKUP(B1774,'Table A as of March 2024'!A:H,8,FALSE)</f>
        <v>Insurance Recovery</v>
      </c>
      <c r="G1774" s="11" t="str">
        <f>VLOOKUP(B1774,'Table A as of March 2024'!A:I,9,FALSE)</f>
        <v>105</v>
      </c>
      <c r="H1774" t="str">
        <f>VLOOKUP(B1774,'Table A as of March 2024'!A:L,12,FALSE)</f>
        <v>No</v>
      </c>
      <c r="I1774" s="9" t="str">
        <f>VLOOKUP(B1774,'Table A as of March 2024'!A:M,13,FALSE)</f>
        <v>U</v>
      </c>
      <c r="J1774" t="str">
        <f>VLOOKUP(B1774,'Table A as of March 2024'!A:O,15,FALSE)</f>
        <v>C</v>
      </c>
      <c r="K1774" t="str">
        <f>VLOOKUP(G1774,'ACFR Class Vlookup'!A:B,2,FALSE)</f>
        <v>Governmental</v>
      </c>
      <c r="L1774" s="1" t="str">
        <f>VLOOKUP(D1774,'Fund Information'!A:F,6,FALSE)</f>
        <v>Accounts for insurance proceeds received when an insured item is damaged.</v>
      </c>
      <c r="M1774" s="6" t="str">
        <f t="shared" si="299"/>
        <v>N/A</v>
      </c>
      <c r="N1774" s="6" t="s">
        <v>2886</v>
      </c>
      <c r="O1774" s="6" t="str">
        <f t="shared" si="300"/>
        <v>N/A</v>
      </c>
      <c r="P1774" s="5" t="s">
        <v>2886</v>
      </c>
      <c r="Q1774" s="6" t="str">
        <f t="shared" si="301"/>
        <v>N/A</v>
      </c>
      <c r="R1774" s="7" t="str">
        <f t="shared" si="302"/>
        <v>No</v>
      </c>
      <c r="S1774" s="5" t="str">
        <f t="shared" si="303"/>
        <v>Answer Required</v>
      </c>
      <c r="T1774" s="6" t="str">
        <f t="shared" si="304"/>
        <v>N/A</v>
      </c>
      <c r="U1774" s="7" t="str">
        <f t="shared" si="305"/>
        <v>Yes</v>
      </c>
      <c r="V1774" s="5" t="str">
        <f t="shared" si="306"/>
        <v>Answer Required</v>
      </c>
      <c r="W1774" s="6" t="str">
        <f t="shared" si="307"/>
        <v>N/A</v>
      </c>
      <c r="X1774" s="5" t="s">
        <v>2886</v>
      </c>
    </row>
    <row r="1775" spans="1:24" ht="165" x14ac:dyDescent="0.25">
      <c r="A1775" s="77">
        <f>VLOOKUP(C1775,'BU and Control BU Listing'!A:E,5,FALSE)</f>
        <v>72000</v>
      </c>
      <c r="B1775" s="80" t="s">
        <v>6030</v>
      </c>
      <c r="C1775" s="22" t="str">
        <f t="shared" si="297"/>
        <v>79400</v>
      </c>
      <c r="D1775" s="22" t="str">
        <f t="shared" si="298"/>
        <v>10110</v>
      </c>
      <c r="E1775" s="21" t="str">
        <f>VLOOKUP(B1775,'Table A as of March 2024'!A:G,7,FALSE)</f>
        <v>VA Center for Behavioral Rehab</v>
      </c>
      <c r="F1775" s="21" t="str">
        <f>VLOOKUP(B1775,'Table A as of March 2024'!A:H,8,FALSE)</f>
        <v>CARESActRlfFd–General-COVID-19</v>
      </c>
      <c r="G1775" s="11" t="str">
        <f>VLOOKUP(B1775,'Table A as of March 2024'!A:I,9,FALSE)</f>
        <v>120</v>
      </c>
      <c r="H1775" t="str">
        <f>VLOOKUP(B1775,'Table A as of March 2024'!A:L,12,FALSE)</f>
        <v>No</v>
      </c>
      <c r="I1775" s="9" t="str">
        <f>VLOOKUP(B1775,'Table A as of March 2024'!A:M,13,FALSE)</f>
        <v>V</v>
      </c>
      <c r="J1775" t="str">
        <f>VLOOKUP(B1775,'Table A as of March 2024'!A:O,15,FALSE)</f>
        <v>R</v>
      </c>
      <c r="K1775" t="str">
        <f>VLOOKUP(G1775,'ACFR Class Vlookup'!A:B,2,FALSE)</f>
        <v>Governmental</v>
      </c>
      <c r="L1775" s="1" t="str">
        <f>VLOOKUP(D1775,'Fund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775" s="6" t="str">
        <f t="shared" si="299"/>
        <v>N/A</v>
      </c>
      <c r="N1775" s="6" t="s">
        <v>2886</v>
      </c>
      <c r="O1775" s="6" t="str">
        <f t="shared" si="300"/>
        <v>N/A</v>
      </c>
      <c r="P1775" s="5" t="s">
        <v>2886</v>
      </c>
      <c r="Q1775" s="6" t="str">
        <f t="shared" si="301"/>
        <v>N/A</v>
      </c>
      <c r="R1775" s="7" t="str">
        <f t="shared" si="302"/>
        <v>Yes</v>
      </c>
      <c r="S1775" s="5" t="str">
        <f t="shared" si="303"/>
        <v>Answer Required</v>
      </c>
      <c r="T1775" s="6" t="str">
        <f t="shared" si="304"/>
        <v>N/A</v>
      </c>
      <c r="U1775" s="7" t="str">
        <f t="shared" si="305"/>
        <v>No</v>
      </c>
      <c r="V1775" s="5" t="str">
        <f t="shared" si="306"/>
        <v>Answer Required</v>
      </c>
      <c r="W1775" s="6" t="str">
        <f t="shared" si="307"/>
        <v>N/A</v>
      </c>
      <c r="X1775" s="5" t="s">
        <v>2886</v>
      </c>
    </row>
    <row r="1776" spans="1:24" ht="105" x14ac:dyDescent="0.25">
      <c r="A1776" s="77">
        <f>VLOOKUP(C1776,'BU and Control BU Listing'!A:E,5,FALSE)</f>
        <v>72000</v>
      </c>
      <c r="B1776" s="80" t="s">
        <v>8768</v>
      </c>
      <c r="C1776" s="22" t="str">
        <f t="shared" si="297"/>
        <v>79400</v>
      </c>
      <c r="D1776" s="22" t="str">
        <f t="shared" si="298"/>
        <v>10170</v>
      </c>
      <c r="E1776" s="21" t="str">
        <f>VLOOKUP(B1776,'Table A as of March 2024'!A:G,7,FALSE)</f>
        <v>VA Center for Behavioral Rehab</v>
      </c>
      <c r="F1776" s="21" t="str">
        <f>VLOOKUP(B1776,'Table A as of March 2024'!A:H,8,FALSE)</f>
        <v>Epi&amp;LabCpctyInfctsDis-COVID-19</v>
      </c>
      <c r="G1776" s="11" t="str">
        <f>VLOOKUP(B1776,'Table A as of March 2024'!A:I,9,FALSE)</f>
        <v>120</v>
      </c>
      <c r="H1776" t="str">
        <f>VLOOKUP(B1776,'Table A as of March 2024'!A:L,12,FALSE)</f>
        <v>No</v>
      </c>
      <c r="I1776" s="9" t="str">
        <f>VLOOKUP(B1776,'Table A as of March 2024'!A:M,13,FALSE)</f>
        <v>V</v>
      </c>
      <c r="J1776" t="str">
        <f>VLOOKUP(B1776,'Table A as of March 2024'!A:O,15,FALSE)</f>
        <v>R</v>
      </c>
      <c r="K1776" t="str">
        <f>VLOOKUP(G1776,'ACFR Class Vlookup'!A:B,2,FALSE)</f>
        <v>Governmental</v>
      </c>
      <c r="L1776" s="1" t="str">
        <f>VLOOKUP(D1776,'Fund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v>
      </c>
      <c r="M1776" s="6" t="str">
        <f t="shared" si="299"/>
        <v>N/A</v>
      </c>
      <c r="N1776" s="6" t="s">
        <v>2886</v>
      </c>
      <c r="O1776" s="6" t="str">
        <f t="shared" si="300"/>
        <v>N/A</v>
      </c>
      <c r="P1776" s="5" t="s">
        <v>2886</v>
      </c>
      <c r="Q1776" s="6" t="str">
        <f t="shared" si="301"/>
        <v>N/A</v>
      </c>
      <c r="R1776" s="7" t="str">
        <f t="shared" si="302"/>
        <v>Yes</v>
      </c>
      <c r="S1776" s="5" t="str">
        <f t="shared" si="303"/>
        <v>Answer Required</v>
      </c>
      <c r="T1776" s="6" t="str">
        <f t="shared" si="304"/>
        <v>N/A</v>
      </c>
      <c r="U1776" s="7" t="str">
        <f t="shared" si="305"/>
        <v>No</v>
      </c>
      <c r="V1776" s="5" t="str">
        <f t="shared" si="306"/>
        <v>Answer Required</v>
      </c>
      <c r="W1776" s="6" t="str">
        <f t="shared" si="307"/>
        <v>N/A</v>
      </c>
      <c r="X1776" s="5" t="s">
        <v>2886</v>
      </c>
    </row>
    <row r="1777" spans="1:24" ht="165" x14ac:dyDescent="0.25">
      <c r="A1777" s="77">
        <f>VLOOKUP(C1777,'BU and Control BU Listing'!A:E,5,FALSE)</f>
        <v>72000</v>
      </c>
      <c r="B1777" s="80" t="s">
        <v>8325</v>
      </c>
      <c r="C1777" s="22" t="str">
        <f t="shared" si="297"/>
        <v>79400</v>
      </c>
      <c r="D1777" s="22" t="str">
        <f t="shared" si="298"/>
        <v>12110</v>
      </c>
      <c r="E1777" s="21" t="str">
        <f>VLOOKUP(B1777,'Table A as of March 2024'!A:G,7,FALSE)</f>
        <v>VA Center for Behavioral Rehab</v>
      </c>
      <c r="F1777" s="21" t="str">
        <f>VLOOKUP(B1777,'Table A as of March 2024'!A:H,8,FALSE)</f>
        <v>ARP-CrvStLoclFisRecFd-COVID-19</v>
      </c>
      <c r="G1777" s="11" t="str">
        <f>VLOOKUP(B1777,'Table A as of March 2024'!A:I,9,FALSE)</f>
        <v>120</v>
      </c>
      <c r="H1777" t="str">
        <f>VLOOKUP(B1777,'Table A as of March 2024'!A:L,12,FALSE)</f>
        <v>No</v>
      </c>
      <c r="I1777" s="9" t="str">
        <f>VLOOKUP(B1777,'Table A as of March 2024'!A:M,13,FALSE)</f>
        <v>V</v>
      </c>
      <c r="J1777" t="str">
        <f>VLOOKUP(B1777,'Table A as of March 2024'!A:O,15,FALSE)</f>
        <v>R</v>
      </c>
      <c r="K1777" t="str">
        <f>VLOOKUP(G1777,'ACFR Class Vlookup'!A:B,2,FALSE)</f>
        <v>Governmental</v>
      </c>
      <c r="L1777" s="1" t="str">
        <f>VLOOKUP(D1777,'Fund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77" s="6" t="str">
        <f t="shared" si="299"/>
        <v>N/A</v>
      </c>
      <c r="N1777" s="6" t="s">
        <v>2886</v>
      </c>
      <c r="O1777" s="6" t="str">
        <f t="shared" si="300"/>
        <v>N/A</v>
      </c>
      <c r="P1777" s="5" t="s">
        <v>2886</v>
      </c>
      <c r="Q1777" s="6" t="str">
        <f t="shared" si="301"/>
        <v>N/A</v>
      </c>
      <c r="R1777" s="7" t="str">
        <f t="shared" si="302"/>
        <v>Yes</v>
      </c>
      <c r="S1777" s="5" t="str">
        <f t="shared" si="303"/>
        <v>Answer Required</v>
      </c>
      <c r="T1777" s="6" t="str">
        <f t="shared" si="304"/>
        <v>N/A</v>
      </c>
      <c r="U1777" s="7" t="str">
        <f t="shared" si="305"/>
        <v>No</v>
      </c>
      <c r="V1777" s="5" t="str">
        <f t="shared" si="306"/>
        <v>Answer Required</v>
      </c>
      <c r="W1777" s="6" t="str">
        <f t="shared" si="307"/>
        <v>N/A</v>
      </c>
      <c r="X1777" s="5" t="s">
        <v>2886</v>
      </c>
    </row>
    <row r="1778" spans="1:24" ht="90" x14ac:dyDescent="0.25">
      <c r="A1778" s="77">
        <f>VLOOKUP(C1778,'BU and Control BU Listing'!A:E,5,FALSE)</f>
        <v>70100</v>
      </c>
      <c r="B1778" s="80" t="s">
        <v>5051</v>
      </c>
      <c r="C1778" s="22" t="str">
        <f t="shared" si="297"/>
        <v>79500</v>
      </c>
      <c r="D1778" s="22" t="str">
        <f t="shared" si="298"/>
        <v>02300</v>
      </c>
      <c r="E1778" s="21" t="str">
        <f>VLOOKUP(B1778,'Table A as of March 2024'!A:G,7,FALSE)</f>
        <v>Dept of Corr - Institutions</v>
      </c>
      <c r="F1778" s="21" t="str">
        <f>VLOOKUP(B1778,'Table A as of March 2024'!A:H,8,FALSE)</f>
        <v>Corrections Special Reserve Fd</v>
      </c>
      <c r="G1778" s="11" t="str">
        <f>VLOOKUP(B1778,'Table A as of March 2024'!A:I,9,FALSE)</f>
        <v>100</v>
      </c>
      <c r="H1778" t="str">
        <f>VLOOKUP(B1778,'Table A as of March 2024'!A:L,12,FALSE)</f>
        <v>No</v>
      </c>
      <c r="I1778" s="9" t="str">
        <f>VLOOKUP(B1778,'Table A as of March 2024'!A:M,13,FALSE)</f>
        <v>U</v>
      </c>
      <c r="J1778" t="str">
        <f>VLOOKUP(B1778,'Table A as of March 2024'!A:O,15,FALSE)</f>
        <v>C</v>
      </c>
      <c r="K1778" t="str">
        <f>VLOOKUP(G1778,'ACFR Class Vlookup'!A:B,2,FALSE)</f>
        <v>Governmental</v>
      </c>
      <c r="L1778" s="1" t="str">
        <f>VLOOKUP(D1778,'Fund Information'!A:F,6,FALSE)</f>
        <v>§30-19.1:4  Moneys in the Fund shall be expended solely for capital expenses, including the cost of planning or preplanning studies that may be required to initiate capital outlay projects. Funds are used to provide for the operations of those facilities where offenders are maintained. These funds should offset the increases in the prison population due to longer sentences and/or new legislation.</v>
      </c>
      <c r="M1778" s="6" t="str">
        <f t="shared" si="299"/>
        <v>N/A</v>
      </c>
      <c r="N1778" s="6" t="s">
        <v>2886</v>
      </c>
      <c r="O1778" s="6" t="str">
        <f t="shared" si="300"/>
        <v>N/A</v>
      </c>
      <c r="P1778" s="5" t="s">
        <v>2886</v>
      </c>
      <c r="Q1778" s="6" t="str">
        <f t="shared" si="301"/>
        <v>N/A</v>
      </c>
      <c r="R1778" s="7" t="str">
        <f t="shared" si="302"/>
        <v>No</v>
      </c>
      <c r="S1778" s="5" t="str">
        <f t="shared" si="303"/>
        <v>Answer Required</v>
      </c>
      <c r="T1778" s="6" t="str">
        <f t="shared" si="304"/>
        <v>N/A</v>
      </c>
      <c r="U1778" s="7" t="str">
        <f t="shared" si="305"/>
        <v>Yes</v>
      </c>
      <c r="V1778" s="5" t="str">
        <f t="shared" si="306"/>
        <v>Answer Required</v>
      </c>
      <c r="W1778" s="6" t="str">
        <f t="shared" si="307"/>
        <v>N/A</v>
      </c>
      <c r="X1778" s="5" t="s">
        <v>2886</v>
      </c>
    </row>
    <row r="1779" spans="1:24" ht="45" x14ac:dyDescent="0.25">
      <c r="A1779" s="77">
        <f>VLOOKUP(C1779,'BU and Control BU Listing'!A:E,5,FALSE)</f>
        <v>70100</v>
      </c>
      <c r="B1779" s="80" t="s">
        <v>5052</v>
      </c>
      <c r="C1779" s="22" t="str">
        <f t="shared" si="297"/>
        <v>79500</v>
      </c>
      <c r="D1779" s="22" t="str">
        <f t="shared" si="298"/>
        <v>02550</v>
      </c>
      <c r="E1779" s="21" t="str">
        <f>VLOOKUP(B1779,'Table A as of March 2024'!A:G,7,FALSE)</f>
        <v>Dept of Corr - Institutions</v>
      </c>
      <c r="F1779" s="21" t="str">
        <f>VLOOKUP(B1779,'Table A as of March 2024'!A:H,8,FALSE)</f>
        <v>Contract Prisoners Spec Rev Fd</v>
      </c>
      <c r="G1779" s="11" t="str">
        <f>VLOOKUP(B1779,'Table A as of March 2024'!A:I,9,FALSE)</f>
        <v>105</v>
      </c>
      <c r="H1779" t="str">
        <f>VLOOKUP(B1779,'Table A as of March 2024'!A:L,12,FALSE)</f>
        <v>No</v>
      </c>
      <c r="I1779" s="9" t="str">
        <f>VLOOKUP(B1779,'Table A as of March 2024'!A:M,13,FALSE)</f>
        <v>U</v>
      </c>
      <c r="J1779" t="str">
        <f>VLOOKUP(B1779,'Table A as of March 2024'!A:O,15,FALSE)</f>
        <v>C</v>
      </c>
      <c r="K1779" t="str">
        <f>VLOOKUP(G1779,'ACFR Class Vlookup'!A:B,2,FALSE)</f>
        <v>Governmental</v>
      </c>
      <c r="L1779" s="1" t="str">
        <f>VLOOKUP(D1779,'Fund Information'!A:F,6,FALSE)</f>
        <v>Accounts for fees paid by other states and the federal government for DOC housing out-of-state inmates. Funds are used to support the facilities.</v>
      </c>
      <c r="M1779" s="6" t="str">
        <f t="shared" si="299"/>
        <v>N/A</v>
      </c>
      <c r="N1779" s="6" t="s">
        <v>2886</v>
      </c>
      <c r="O1779" s="6" t="str">
        <f t="shared" si="300"/>
        <v>N/A</v>
      </c>
      <c r="P1779" s="5" t="s">
        <v>2886</v>
      </c>
      <c r="Q1779" s="6" t="str">
        <f t="shared" si="301"/>
        <v>N/A</v>
      </c>
      <c r="R1779" s="7" t="str">
        <f t="shared" si="302"/>
        <v>No</v>
      </c>
      <c r="S1779" s="5" t="str">
        <f t="shared" si="303"/>
        <v>Answer Required</v>
      </c>
      <c r="T1779" s="6" t="str">
        <f t="shared" si="304"/>
        <v>N/A</v>
      </c>
      <c r="U1779" s="7" t="str">
        <f t="shared" si="305"/>
        <v>Yes</v>
      </c>
      <c r="V1779" s="5" t="str">
        <f t="shared" si="306"/>
        <v>Answer Required</v>
      </c>
      <c r="W1779" s="6" t="str">
        <f t="shared" si="307"/>
        <v>N/A</v>
      </c>
      <c r="X1779" s="5" t="s">
        <v>2886</v>
      </c>
    </row>
    <row r="1780" spans="1:24" x14ac:dyDescent="0.25">
      <c r="A1780" s="77">
        <f>VLOOKUP(C1780,'BU and Control BU Listing'!A:E,5,FALSE)</f>
        <v>70100</v>
      </c>
      <c r="B1780" s="80" t="s">
        <v>5053</v>
      </c>
      <c r="C1780" s="22" t="str">
        <f t="shared" si="297"/>
        <v>79500</v>
      </c>
      <c r="D1780" s="22" t="str">
        <f t="shared" si="298"/>
        <v>10000</v>
      </c>
      <c r="E1780" s="21" t="str">
        <f>VLOOKUP(B1780,'Table A as of March 2024'!A:G,7,FALSE)</f>
        <v>Dept of Corr - Institutions</v>
      </c>
      <c r="F1780" s="21" t="str">
        <f>VLOOKUP(B1780,'Table A as of March 2024'!A:H,8,FALSE)</f>
        <v>Federal Trust</v>
      </c>
      <c r="G1780" s="11" t="str">
        <f>VLOOKUP(B1780,'Table A as of March 2024'!A:I,9,FALSE)</f>
        <v>120</v>
      </c>
      <c r="H1780" t="str">
        <f>VLOOKUP(B1780,'Table A as of March 2024'!A:L,12,FALSE)</f>
        <v>No</v>
      </c>
      <c r="I1780" s="9" t="str">
        <f>VLOOKUP(B1780,'Table A as of March 2024'!A:M,13,FALSE)</f>
        <v>R</v>
      </c>
      <c r="J1780" t="str">
        <f>VLOOKUP(B1780,'Table A as of March 2024'!A:O,15,FALSE)</f>
        <v>R</v>
      </c>
      <c r="K1780" t="str">
        <f>VLOOKUP(G1780,'ACFR Class Vlookup'!A:B,2,FALSE)</f>
        <v>Governmental</v>
      </c>
      <c r="L1780" s="1" t="str">
        <f>VLOOKUP(D1780,'Fund Information'!A:F,6,FALSE)</f>
        <v>This fund accounts for Federal funds.</v>
      </c>
      <c r="M1780" s="6" t="str">
        <f t="shared" si="299"/>
        <v>N/A</v>
      </c>
      <c r="N1780" s="6" t="s">
        <v>2886</v>
      </c>
      <c r="O1780" s="6" t="str">
        <f t="shared" si="300"/>
        <v>N/A</v>
      </c>
      <c r="P1780" s="5" t="s">
        <v>2886</v>
      </c>
      <c r="Q1780" s="6" t="str">
        <f t="shared" si="301"/>
        <v>N/A</v>
      </c>
      <c r="R1780" s="7" t="str">
        <f t="shared" si="302"/>
        <v>Yes</v>
      </c>
      <c r="S1780" s="5" t="str">
        <f t="shared" si="303"/>
        <v>Answer Required</v>
      </c>
      <c r="T1780" s="6" t="str">
        <f t="shared" si="304"/>
        <v>N/A</v>
      </c>
      <c r="U1780" s="7" t="str">
        <f t="shared" si="305"/>
        <v>No</v>
      </c>
      <c r="V1780" s="5" t="str">
        <f t="shared" si="306"/>
        <v>Answer Required</v>
      </c>
      <c r="W1780" s="6" t="str">
        <f t="shared" si="307"/>
        <v>N/A</v>
      </c>
      <c r="X1780" s="5" t="s">
        <v>2886</v>
      </c>
    </row>
    <row r="1781" spans="1:24" x14ac:dyDescent="0.25">
      <c r="A1781" s="77">
        <f>VLOOKUP(C1781,'BU and Control BU Listing'!A:E,5,FALSE)</f>
        <v>70100</v>
      </c>
      <c r="B1781" s="80" t="s">
        <v>5054</v>
      </c>
      <c r="C1781" s="22" t="str">
        <f t="shared" si="297"/>
        <v>79900</v>
      </c>
      <c r="D1781" s="22" t="str">
        <f t="shared" si="298"/>
        <v>01000</v>
      </c>
      <c r="E1781" s="21" t="str">
        <f>VLOOKUP(B1781,'Table A as of March 2024'!A:G,7,FALSE)</f>
        <v>Department of Corrections</v>
      </c>
      <c r="F1781" s="21" t="str">
        <f>VLOOKUP(B1781,'Table A as of March 2024'!A:H,8,FALSE)</f>
        <v>General Fund</v>
      </c>
      <c r="G1781" s="11" t="str">
        <f>VLOOKUP(B1781,'Table A as of March 2024'!A:I,9,FALSE)</f>
        <v>100</v>
      </c>
      <c r="H1781" t="str">
        <f>VLOOKUP(B1781,'Table A as of March 2024'!A:L,12,FALSE)</f>
        <v>No</v>
      </c>
      <c r="I1781" s="9" t="str">
        <f>VLOOKUP(B1781,'Table A as of March 2024'!A:M,13,FALSE)</f>
        <v>G</v>
      </c>
      <c r="J1781" t="str">
        <f>VLOOKUP(B1781,'Table A as of March 2024'!A:O,15,FALSE)</f>
        <v>U</v>
      </c>
      <c r="K1781" t="str">
        <f>VLOOKUP(G1781,'ACFR Class Vlookup'!A:B,2,FALSE)</f>
        <v>Governmental</v>
      </c>
      <c r="L1781" s="1" t="str">
        <f>VLOOKUP(D1781,'Fund Information'!A:F,6,FALSE)</f>
        <v>General Fund</v>
      </c>
      <c r="M1781" s="6" t="str">
        <f t="shared" si="299"/>
        <v>N/A</v>
      </c>
      <c r="N1781" s="6" t="s">
        <v>2886</v>
      </c>
      <c r="O1781" s="6" t="str">
        <f t="shared" si="300"/>
        <v>N/A</v>
      </c>
      <c r="P1781" s="5" t="s">
        <v>2886</v>
      </c>
      <c r="Q1781" s="6" t="str">
        <f t="shared" si="301"/>
        <v>N/A</v>
      </c>
      <c r="R1781" s="7" t="str">
        <f t="shared" si="302"/>
        <v>No</v>
      </c>
      <c r="S1781" s="5" t="str">
        <f t="shared" si="303"/>
        <v>Answer Required</v>
      </c>
      <c r="T1781" s="6" t="str">
        <f t="shared" si="304"/>
        <v>N/A</v>
      </c>
      <c r="U1781" s="7" t="str">
        <f t="shared" si="305"/>
        <v>No</v>
      </c>
      <c r="V1781" s="5" t="str">
        <f t="shared" si="306"/>
        <v>Answer Required</v>
      </c>
      <c r="W1781" s="6" t="str">
        <f t="shared" si="307"/>
        <v>N/A</v>
      </c>
      <c r="X1781" s="5" t="s">
        <v>2886</v>
      </c>
    </row>
    <row r="1782" spans="1:24" ht="120" x14ac:dyDescent="0.25">
      <c r="A1782" s="77">
        <f>VLOOKUP(C1782,'BU and Control BU Listing'!A:E,5,FALSE)</f>
        <v>70100</v>
      </c>
      <c r="B1782" s="80" t="s">
        <v>8940</v>
      </c>
      <c r="C1782" s="22" t="str">
        <f t="shared" si="297"/>
        <v>79900</v>
      </c>
      <c r="D1782" s="22" t="str">
        <f t="shared" si="298"/>
        <v>02095</v>
      </c>
      <c r="E1782" s="21" t="str">
        <f>VLOOKUP(B1782,'Table A as of March 2024'!A:G,7,FALSE)</f>
        <v>Department of Corrections</v>
      </c>
      <c r="F1782" s="21" t="str">
        <f>VLOOKUP(B1782,'Table A as of March 2024'!A:H,8,FALSE)</f>
        <v>Opioid Abatement Fund</v>
      </c>
      <c r="G1782" s="11" t="str">
        <f>VLOOKUP(B1782,'Table A as of March 2024'!A:I,9,FALSE)</f>
        <v>115</v>
      </c>
      <c r="H1782" t="str">
        <f>VLOOKUP(B1782,'Table A as of March 2024'!A:L,12,FALSE)</f>
        <v>Yes</v>
      </c>
      <c r="I1782" s="9" t="str">
        <f>VLOOKUP(B1782,'Table A as of March 2024'!A:M,13,FALSE)</f>
        <v>R</v>
      </c>
      <c r="J1782" t="str">
        <f>VLOOKUP(B1782,'Table A as of March 2024'!A:O,15,FALSE)</f>
        <v>C</v>
      </c>
      <c r="K1782" t="str">
        <f>VLOOKUP(G1782,'ACFR Class Vlookup'!A:B,2,FALSE)</f>
        <v>Governmental</v>
      </c>
      <c r="L1782" s="1" t="str">
        <f>VLOOKUP(D1782,'Fund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782" s="6" t="str">
        <f t="shared" si="299"/>
        <v>N/A</v>
      </c>
      <c r="N1782" s="6" t="s">
        <v>2886</v>
      </c>
      <c r="O1782" s="6" t="str">
        <f t="shared" si="300"/>
        <v>N/A</v>
      </c>
      <c r="P1782" s="5" t="s">
        <v>2886</v>
      </c>
      <c r="Q1782" s="6" t="str">
        <f t="shared" si="301"/>
        <v>N/A</v>
      </c>
      <c r="R1782" s="7" t="str">
        <f t="shared" si="302"/>
        <v>No</v>
      </c>
      <c r="S1782" s="5" t="str">
        <f t="shared" si="303"/>
        <v>Answer Required</v>
      </c>
      <c r="T1782" s="6" t="str">
        <f t="shared" si="304"/>
        <v>N/A</v>
      </c>
      <c r="U1782" s="7" t="str">
        <f t="shared" si="305"/>
        <v>Yes</v>
      </c>
      <c r="V1782" s="5" t="str">
        <f t="shared" si="306"/>
        <v>Answer Required</v>
      </c>
      <c r="W1782" s="6" t="str">
        <f t="shared" si="307"/>
        <v>N/A</v>
      </c>
      <c r="X1782" s="5" t="s">
        <v>2886</v>
      </c>
    </row>
    <row r="1783" spans="1:24" ht="90" x14ac:dyDescent="0.25">
      <c r="A1783" s="77">
        <f>VLOOKUP(C1783,'BU and Control BU Listing'!A:E,5,FALSE)</f>
        <v>70100</v>
      </c>
      <c r="B1783" s="80" t="s">
        <v>5056</v>
      </c>
      <c r="C1783" s="22" t="str">
        <f t="shared" si="297"/>
        <v>79900</v>
      </c>
      <c r="D1783" s="22" t="str">
        <f t="shared" si="298"/>
        <v>02190</v>
      </c>
      <c r="E1783" s="21" t="str">
        <f>VLOOKUP(B1783,'Table A as of March 2024'!A:G,7,FALSE)</f>
        <v>Department of Corrections</v>
      </c>
      <c r="F1783" s="21" t="str">
        <f>VLOOKUP(B1783,'Table A as of March 2024'!A:H,8,FALSE)</f>
        <v>Inmate Culinary Arts Train Fd</v>
      </c>
      <c r="G1783" s="11" t="str">
        <f>VLOOKUP(B1783,'Table A as of March 2024'!A:I,9,FALSE)</f>
        <v>105</v>
      </c>
      <c r="H1783" t="str">
        <f>VLOOKUP(B1783,'Table A as of March 2024'!A:L,12,FALSE)</f>
        <v>No</v>
      </c>
      <c r="I1783" s="9" t="str">
        <f>VLOOKUP(B1783,'Table A as of March 2024'!A:M,13,FALSE)</f>
        <v>U</v>
      </c>
      <c r="J1783" t="str">
        <f>VLOOKUP(B1783,'Table A as of March 2024'!A:O,15,FALSE)</f>
        <v>C</v>
      </c>
      <c r="K1783" t="str">
        <f>VLOOKUP(G1783,'ACFR Class Vlookup'!A:B,2,FALSE)</f>
        <v>Governmental</v>
      </c>
      <c r="L1783" s="1" t="str">
        <f>VLOOKUP(D1783,'Fund Information'!A:F,6,FALSE)</f>
        <v>Per 2012 VA Acts of Assembly, Chapter 3 , ITEM 388 I, this Inmate Culinary Arts training Program fund is created. Inmates are trained to operate food service activities serving agency staff and the general public. The source of the fund is revenues generated by the program. Any revenues generated by the program shall be used by the agency for the costs of operating the program.</v>
      </c>
      <c r="M1783" s="6" t="str">
        <f t="shared" si="299"/>
        <v>N/A</v>
      </c>
      <c r="N1783" s="6" t="s">
        <v>2886</v>
      </c>
      <c r="O1783" s="6" t="str">
        <f t="shared" si="300"/>
        <v>N/A</v>
      </c>
      <c r="P1783" s="5" t="s">
        <v>2886</v>
      </c>
      <c r="Q1783" s="6" t="str">
        <f t="shared" si="301"/>
        <v>N/A</v>
      </c>
      <c r="R1783" s="7" t="str">
        <f t="shared" si="302"/>
        <v>No</v>
      </c>
      <c r="S1783" s="5" t="str">
        <f t="shared" si="303"/>
        <v>Answer Required</v>
      </c>
      <c r="T1783" s="6" t="str">
        <f t="shared" si="304"/>
        <v>N/A</v>
      </c>
      <c r="U1783" s="7" t="str">
        <f t="shared" si="305"/>
        <v>Yes</v>
      </c>
      <c r="V1783" s="5" t="str">
        <f t="shared" si="306"/>
        <v>Answer Required</v>
      </c>
      <c r="W1783" s="6" t="str">
        <f t="shared" si="307"/>
        <v>N/A</v>
      </c>
      <c r="X1783" s="5" t="s">
        <v>2886</v>
      </c>
    </row>
    <row r="1784" spans="1:24" ht="90" x14ac:dyDescent="0.25">
      <c r="A1784" s="77">
        <f>VLOOKUP(C1784,'BU and Control BU Listing'!A:E,5,FALSE)</f>
        <v>70100</v>
      </c>
      <c r="B1784" s="80" t="s">
        <v>5057</v>
      </c>
      <c r="C1784" s="22" t="str">
        <f t="shared" si="297"/>
        <v>79900</v>
      </c>
      <c r="D1784" s="22" t="str">
        <f t="shared" si="298"/>
        <v>02300</v>
      </c>
      <c r="E1784" s="21" t="str">
        <f>VLOOKUP(B1784,'Table A as of March 2024'!A:G,7,FALSE)</f>
        <v>Department of Corrections</v>
      </c>
      <c r="F1784" s="21" t="str">
        <f>VLOOKUP(B1784,'Table A as of March 2024'!A:H,8,FALSE)</f>
        <v>Corrections Special Reserve Fd</v>
      </c>
      <c r="G1784" s="11" t="str">
        <f>VLOOKUP(B1784,'Table A as of March 2024'!A:I,9,FALSE)</f>
        <v>100</v>
      </c>
      <c r="H1784" t="str">
        <f>VLOOKUP(B1784,'Table A as of March 2024'!A:L,12,FALSE)</f>
        <v>No</v>
      </c>
      <c r="I1784" s="9" t="str">
        <f>VLOOKUP(B1784,'Table A as of March 2024'!A:M,13,FALSE)</f>
        <v>U</v>
      </c>
      <c r="J1784" t="str">
        <f>VLOOKUP(B1784,'Table A as of March 2024'!A:O,15,FALSE)</f>
        <v>C</v>
      </c>
      <c r="K1784" t="str">
        <f>VLOOKUP(G1784,'ACFR Class Vlookup'!A:B,2,FALSE)</f>
        <v>Governmental</v>
      </c>
      <c r="L1784" s="1" t="str">
        <f>VLOOKUP(D1784,'Fund Information'!A:F,6,FALSE)</f>
        <v>§30-19.1:4  Moneys in the Fund shall be expended solely for capital expenses, including the cost of planning or preplanning studies that may be required to initiate capital outlay projects. Funds are used to provide for the operations of those facilities where offenders are maintained. These funds should offset the increases in the prison population due to longer sentences and/or new legislation.</v>
      </c>
      <c r="M1784" s="6" t="str">
        <f t="shared" si="299"/>
        <v>N/A</v>
      </c>
      <c r="N1784" s="6" t="s">
        <v>2886</v>
      </c>
      <c r="O1784" s="6" t="str">
        <f t="shared" si="300"/>
        <v>N/A</v>
      </c>
      <c r="P1784" s="5" t="s">
        <v>2886</v>
      </c>
      <c r="Q1784" s="6" t="str">
        <f t="shared" si="301"/>
        <v>N/A</v>
      </c>
      <c r="R1784" s="7" t="str">
        <f t="shared" si="302"/>
        <v>No</v>
      </c>
      <c r="S1784" s="5" t="str">
        <f t="shared" si="303"/>
        <v>Answer Required</v>
      </c>
      <c r="T1784" s="6" t="str">
        <f t="shared" si="304"/>
        <v>N/A</v>
      </c>
      <c r="U1784" s="7" t="str">
        <f t="shared" si="305"/>
        <v>Yes</v>
      </c>
      <c r="V1784" s="5" t="str">
        <f t="shared" si="306"/>
        <v>Answer Required</v>
      </c>
      <c r="W1784" s="6" t="str">
        <f t="shared" si="307"/>
        <v>N/A</v>
      </c>
      <c r="X1784" s="5" t="s">
        <v>2886</v>
      </c>
    </row>
    <row r="1785" spans="1:24" ht="75" x14ac:dyDescent="0.25">
      <c r="A1785" s="77">
        <f>VLOOKUP(C1785,'BU and Control BU Listing'!A:E,5,FALSE)</f>
        <v>70100</v>
      </c>
      <c r="B1785" s="80" t="s">
        <v>5058</v>
      </c>
      <c r="C1785" s="22" t="str">
        <f t="shared" si="297"/>
        <v>79900</v>
      </c>
      <c r="D1785" s="22" t="str">
        <f t="shared" si="298"/>
        <v>02320</v>
      </c>
      <c r="E1785" s="21" t="str">
        <f>VLOOKUP(B1785,'Table A as of March 2024'!A:G,7,FALSE)</f>
        <v>Department of Corrections</v>
      </c>
      <c r="F1785" s="21" t="str">
        <f>VLOOKUP(B1785,'Table A as of March 2024'!A:H,8,FALSE)</f>
        <v>Corr Construction Unit Special</v>
      </c>
      <c r="G1785" s="11" t="str">
        <f>VLOOKUP(B1785,'Table A as of March 2024'!A:I,9,FALSE)</f>
        <v>105</v>
      </c>
      <c r="H1785" t="str">
        <f>VLOOKUP(B1785,'Table A as of March 2024'!A:L,12,FALSE)</f>
        <v>No</v>
      </c>
      <c r="I1785" s="9" t="str">
        <f>VLOOKUP(B1785,'Table A as of March 2024'!A:M,13,FALSE)</f>
        <v>U</v>
      </c>
      <c r="J1785" t="str">
        <f>VLOOKUP(B1785,'Table A as of March 2024'!A:O,15,FALSE)</f>
        <v>C</v>
      </c>
      <c r="K1785" t="str">
        <f>VLOOKUP(G1785,'ACFR Class Vlookup'!A:B,2,FALSE)</f>
        <v>Governmental</v>
      </c>
      <c r="L1785" s="1" t="str">
        <f>VLOOKUP(D1785,'Fund Information'!A:F,6,FALSE)</f>
        <v>This is the Corrections Construction Unit Special Operating Fund, to reflect activities of contracts between the Corrections Construction Unit and (i) institutions within Corrections for work not related to a capital project and (ii) agencies without the Corrections for work performed for those agencies.</v>
      </c>
      <c r="M1785" s="6" t="str">
        <f t="shared" si="299"/>
        <v>N/A</v>
      </c>
      <c r="N1785" s="6" t="s">
        <v>2886</v>
      </c>
      <c r="O1785" s="6" t="str">
        <f t="shared" si="300"/>
        <v>N/A</v>
      </c>
      <c r="P1785" s="5" t="s">
        <v>2886</v>
      </c>
      <c r="Q1785" s="6" t="str">
        <f t="shared" si="301"/>
        <v>N/A</v>
      </c>
      <c r="R1785" s="7" t="str">
        <f t="shared" si="302"/>
        <v>No</v>
      </c>
      <c r="S1785" s="5" t="str">
        <f t="shared" si="303"/>
        <v>Answer Required</v>
      </c>
      <c r="T1785" s="6" t="str">
        <f t="shared" si="304"/>
        <v>N/A</v>
      </c>
      <c r="U1785" s="7" t="str">
        <f t="shared" si="305"/>
        <v>Yes</v>
      </c>
      <c r="V1785" s="5" t="str">
        <f t="shared" si="306"/>
        <v>Answer Required</v>
      </c>
      <c r="W1785" s="6" t="str">
        <f t="shared" si="307"/>
        <v>N/A</v>
      </c>
      <c r="X1785" s="5" t="s">
        <v>2886</v>
      </c>
    </row>
    <row r="1786" spans="1:24" ht="60" x14ac:dyDescent="0.25">
      <c r="A1786" s="77">
        <f>VLOOKUP(C1786,'BU and Control BU Listing'!A:E,5,FALSE)</f>
        <v>70100</v>
      </c>
      <c r="B1786" s="80" t="s">
        <v>5059</v>
      </c>
      <c r="C1786" s="22" t="str">
        <f t="shared" si="297"/>
        <v>79900</v>
      </c>
      <c r="D1786" s="22" t="str">
        <f t="shared" si="298"/>
        <v>02460</v>
      </c>
      <c r="E1786" s="21" t="str">
        <f>VLOOKUP(B1786,'Table A as of March 2024'!A:G,7,FALSE)</f>
        <v>Department of Corrections</v>
      </c>
      <c r="F1786" s="21" t="str">
        <f>VLOOKUP(B1786,'Table A as of March 2024'!A:H,8,FALSE)</f>
        <v>Disaster Recovery Fund</v>
      </c>
      <c r="G1786" s="11" t="str">
        <f>VLOOKUP(B1786,'Table A as of March 2024'!A:I,9,FALSE)</f>
        <v>100</v>
      </c>
      <c r="H1786" t="str">
        <f>VLOOKUP(B1786,'Table A as of March 2024'!A:L,12,FALSE)</f>
        <v>No</v>
      </c>
      <c r="I1786" s="9" t="str">
        <f>VLOOKUP(B1786,'Table A as of March 2024'!A:M,13,FALSE)</f>
        <v>U</v>
      </c>
      <c r="J1786" t="str">
        <f>VLOOKUP(B1786,'Table A as of March 2024'!A:O,15,FALSE)</f>
        <v>A</v>
      </c>
      <c r="K1786" t="str">
        <f>VLOOKUP(G1786,'ACFR Class Vlookup'!A:B,2,FALSE)</f>
        <v>Governmental</v>
      </c>
      <c r="L1786" s="1" t="str">
        <f>VLOOKUP(D1786,'Fund Information'!A:F,6,FALSE)</f>
        <v>Per COV § 44-146.18.1, this fund accounts for General Fund Sum Sufficient Appropriations.  Funds are used when the Governor declares a "state of emergency"; can be used for anything related to the state of emergency.</v>
      </c>
      <c r="M1786" s="6" t="str">
        <f t="shared" si="299"/>
        <v>N/A</v>
      </c>
      <c r="N1786" s="6" t="s">
        <v>2886</v>
      </c>
      <c r="O1786" s="6" t="str">
        <f t="shared" si="300"/>
        <v>N/A</v>
      </c>
      <c r="P1786" s="5" t="s">
        <v>2886</v>
      </c>
      <c r="Q1786" s="6" t="str">
        <f t="shared" si="301"/>
        <v>N/A</v>
      </c>
      <c r="R1786" s="7" t="str">
        <f t="shared" si="302"/>
        <v>No</v>
      </c>
      <c r="S1786" s="5" t="str">
        <f t="shared" si="303"/>
        <v>Answer Required</v>
      </c>
      <c r="T1786" s="6" t="str">
        <f t="shared" si="304"/>
        <v>N/A</v>
      </c>
      <c r="U1786" s="7" t="str">
        <f t="shared" si="305"/>
        <v>No</v>
      </c>
      <c r="V1786" s="5" t="str">
        <f t="shared" si="306"/>
        <v>Answer Required</v>
      </c>
      <c r="W1786" s="6" t="str">
        <f t="shared" si="307"/>
        <v>N/A</v>
      </c>
      <c r="X1786" s="5" t="s">
        <v>2886</v>
      </c>
    </row>
    <row r="1787" spans="1:24" ht="45" x14ac:dyDescent="0.25">
      <c r="A1787" s="77">
        <f>VLOOKUP(C1787,'BU and Control BU Listing'!A:E,5,FALSE)</f>
        <v>70100</v>
      </c>
      <c r="B1787" s="80" t="s">
        <v>5060</v>
      </c>
      <c r="C1787" s="22" t="str">
        <f t="shared" si="297"/>
        <v>79900</v>
      </c>
      <c r="D1787" s="22" t="str">
        <f t="shared" si="298"/>
        <v>02550</v>
      </c>
      <c r="E1787" s="21" t="str">
        <f>VLOOKUP(B1787,'Table A as of March 2024'!A:G,7,FALSE)</f>
        <v>Department of Corrections</v>
      </c>
      <c r="F1787" s="21" t="str">
        <f>VLOOKUP(B1787,'Table A as of March 2024'!A:H,8,FALSE)</f>
        <v>Contract Prisoners Spec Rev Fd</v>
      </c>
      <c r="G1787" s="11" t="str">
        <f>VLOOKUP(B1787,'Table A as of March 2024'!A:I,9,FALSE)</f>
        <v>105</v>
      </c>
      <c r="H1787" t="str">
        <f>VLOOKUP(B1787,'Table A as of March 2024'!A:L,12,FALSE)</f>
        <v>No</v>
      </c>
      <c r="I1787" s="9" t="str">
        <f>VLOOKUP(B1787,'Table A as of March 2024'!A:M,13,FALSE)</f>
        <v>U</v>
      </c>
      <c r="J1787" t="str">
        <f>VLOOKUP(B1787,'Table A as of March 2024'!A:O,15,FALSE)</f>
        <v>C</v>
      </c>
      <c r="K1787" t="str">
        <f>VLOOKUP(G1787,'ACFR Class Vlookup'!A:B,2,FALSE)</f>
        <v>Governmental</v>
      </c>
      <c r="L1787" s="1" t="str">
        <f>VLOOKUP(D1787,'Fund Information'!A:F,6,FALSE)</f>
        <v>Accounts for fees paid by other states and the federal government for DOC housing out-of-state inmates. Funds are used to support the facilities.</v>
      </c>
      <c r="M1787" s="6" t="str">
        <f t="shared" si="299"/>
        <v>N/A</v>
      </c>
      <c r="N1787" s="6" t="s">
        <v>2886</v>
      </c>
      <c r="O1787" s="6" t="str">
        <f t="shared" si="300"/>
        <v>N/A</v>
      </c>
      <c r="P1787" s="5" t="s">
        <v>2886</v>
      </c>
      <c r="Q1787" s="6" t="str">
        <f t="shared" si="301"/>
        <v>N/A</v>
      </c>
      <c r="R1787" s="7" t="str">
        <f t="shared" si="302"/>
        <v>No</v>
      </c>
      <c r="S1787" s="5" t="str">
        <f t="shared" si="303"/>
        <v>Answer Required</v>
      </c>
      <c r="T1787" s="6" t="str">
        <f t="shared" si="304"/>
        <v>N/A</v>
      </c>
      <c r="U1787" s="7" t="str">
        <f t="shared" si="305"/>
        <v>Yes</v>
      </c>
      <c r="V1787" s="5" t="str">
        <f t="shared" si="306"/>
        <v>Answer Required</v>
      </c>
      <c r="W1787" s="6" t="str">
        <f t="shared" si="307"/>
        <v>N/A</v>
      </c>
      <c r="X1787" s="5" t="s">
        <v>2886</v>
      </c>
    </row>
    <row r="1788" spans="1:24" ht="45" x14ac:dyDescent="0.25">
      <c r="A1788" s="77">
        <f>VLOOKUP(C1788,'BU and Control BU Listing'!A:E,5,FALSE)</f>
        <v>70100</v>
      </c>
      <c r="B1788" s="80" t="s">
        <v>5061</v>
      </c>
      <c r="C1788" s="22" t="str">
        <f t="shared" si="297"/>
        <v>79900</v>
      </c>
      <c r="D1788" s="22" t="str">
        <f t="shared" si="298"/>
        <v>02570</v>
      </c>
      <c r="E1788" s="21" t="str">
        <f>VLOOKUP(B1788,'Table A as of March 2024'!A:G,7,FALSE)</f>
        <v>Department of Corrections</v>
      </c>
      <c r="F1788" s="21" t="str">
        <f>VLOOKUP(B1788,'Table A as of March 2024'!A:H,8,FALSE)</f>
        <v>Overhead &amp; Warranty Acct Fund</v>
      </c>
      <c r="G1788" s="11" t="str">
        <f>VLOOKUP(B1788,'Table A as of March 2024'!A:I,9,FALSE)</f>
        <v>100</v>
      </c>
      <c r="H1788" t="str">
        <f>VLOOKUP(B1788,'Table A as of March 2024'!A:L,12,FALSE)</f>
        <v>No</v>
      </c>
      <c r="I1788" s="9" t="str">
        <f>VLOOKUP(B1788,'Table A as of March 2024'!A:M,13,FALSE)</f>
        <v>U</v>
      </c>
      <c r="J1788" t="str">
        <f>VLOOKUP(B1788,'Table A as of March 2024'!A:O,15,FALSE)</f>
        <v>A</v>
      </c>
      <c r="K1788" t="str">
        <f>VLOOKUP(G1788,'ACFR Class Vlookup'!A:B,2,FALSE)</f>
        <v>Governmental</v>
      </c>
      <c r="L1788" s="1" t="str">
        <f>VLOOKUP(D1788,'Fund Information'!A:F,6,FALSE)</f>
        <v>Accounts for amounts paid by various contractors and vendors for overall administrative overhead on construction contracts. Funds are used to support capital projects within the department.</v>
      </c>
      <c r="M1788" s="6" t="str">
        <f t="shared" si="299"/>
        <v>N/A</v>
      </c>
      <c r="N1788" s="6" t="s">
        <v>2886</v>
      </c>
      <c r="O1788" s="6" t="str">
        <f t="shared" si="300"/>
        <v>N/A</v>
      </c>
      <c r="P1788" s="5" t="s">
        <v>2886</v>
      </c>
      <c r="Q1788" s="6" t="str">
        <f t="shared" si="301"/>
        <v>N/A</v>
      </c>
      <c r="R1788" s="7" t="str">
        <f t="shared" si="302"/>
        <v>No</v>
      </c>
      <c r="S1788" s="5" t="str">
        <f t="shared" si="303"/>
        <v>Answer Required</v>
      </c>
      <c r="T1788" s="6" t="str">
        <f t="shared" si="304"/>
        <v>N/A</v>
      </c>
      <c r="U1788" s="7" t="str">
        <f t="shared" si="305"/>
        <v>No</v>
      </c>
      <c r="V1788" s="5" t="str">
        <f t="shared" si="306"/>
        <v>Answer Required</v>
      </c>
      <c r="W1788" s="6" t="str">
        <f t="shared" si="307"/>
        <v>N/A</v>
      </c>
      <c r="X1788" s="5" t="s">
        <v>2886</v>
      </c>
    </row>
    <row r="1789" spans="1:24" ht="60" x14ac:dyDescent="0.25">
      <c r="A1789" s="77">
        <f>VLOOKUP(C1789,'BU and Control BU Listing'!A:E,5,FALSE)</f>
        <v>70100</v>
      </c>
      <c r="B1789" s="80" t="s">
        <v>5062</v>
      </c>
      <c r="C1789" s="22" t="str">
        <f t="shared" si="297"/>
        <v>79900</v>
      </c>
      <c r="D1789" s="22" t="str">
        <f t="shared" si="298"/>
        <v>02701</v>
      </c>
      <c r="E1789" s="21" t="str">
        <f>VLOOKUP(B1789,'Table A as of March 2024'!A:G,7,FALSE)</f>
        <v>Department of Corrections</v>
      </c>
      <c r="F1789" s="21" t="str">
        <f>VLOOKUP(B1789,'Table A as of March 2024'!A:H,8,FALSE)</f>
        <v>DOC-CO Special Revenue Fund</v>
      </c>
      <c r="G1789" s="11" t="str">
        <f>VLOOKUP(B1789,'Table A as of March 2024'!A:I,9,FALSE)</f>
        <v>100</v>
      </c>
      <c r="H1789" t="str">
        <f>VLOOKUP(B1789,'Table A as of March 2024'!A:L,12,FALSE)</f>
        <v>Yes</v>
      </c>
      <c r="I1789" s="9" t="str">
        <f>VLOOKUP(B1789,'Table A as of March 2024'!A:M,13,FALSE)</f>
        <v>U</v>
      </c>
      <c r="J1789" t="str">
        <f>VLOOKUP(B1789,'Table A as of March 2024'!A:O,15,FALSE)</f>
        <v>A</v>
      </c>
      <c r="K1789" t="str">
        <f>VLOOKUP(G1789,'ACFR Class Vlookup'!A:B,2,FALSE)</f>
        <v>Governmental</v>
      </c>
      <c r="L1789" s="1" t="str">
        <f>VLOOKUP(D1789,'Fund Information'!A:F,6,FALSE)</f>
        <v>This fund is used for multiple purposes. Examples include the Department's efforts to provide Telemedicine services to cut down on transportation of the inmate population and other miscellaneous operational activity.  Account 103480 is LGIP (DOC Commissary).</v>
      </c>
      <c r="M1789" s="6" t="str">
        <f t="shared" si="299"/>
        <v>N/A</v>
      </c>
      <c r="N1789" s="6" t="s">
        <v>2886</v>
      </c>
      <c r="O1789" s="6" t="str">
        <f t="shared" si="300"/>
        <v>N/A</v>
      </c>
      <c r="P1789" s="5" t="s">
        <v>2886</v>
      </c>
      <c r="Q1789" s="6" t="str">
        <f t="shared" si="301"/>
        <v>N/A</v>
      </c>
      <c r="R1789" s="7" t="str">
        <f t="shared" si="302"/>
        <v>No</v>
      </c>
      <c r="S1789" s="5" t="str">
        <f t="shared" si="303"/>
        <v>Answer Required</v>
      </c>
      <c r="T1789" s="6" t="str">
        <f t="shared" si="304"/>
        <v>N/A</v>
      </c>
      <c r="U1789" s="7" t="str">
        <f t="shared" si="305"/>
        <v>No</v>
      </c>
      <c r="V1789" s="5" t="str">
        <f t="shared" si="306"/>
        <v>Answer Required</v>
      </c>
      <c r="W1789" s="6" t="str">
        <f t="shared" si="307"/>
        <v>N/A</v>
      </c>
      <c r="X1789" s="5" t="s">
        <v>2886</v>
      </c>
    </row>
    <row r="1790" spans="1:24" x14ac:dyDescent="0.25">
      <c r="A1790" s="77">
        <f>VLOOKUP(C1790,'BU and Control BU Listing'!A:E,5,FALSE)</f>
        <v>70100</v>
      </c>
      <c r="B1790" s="80" t="s">
        <v>5063</v>
      </c>
      <c r="C1790" s="22" t="str">
        <f t="shared" si="297"/>
        <v>79900</v>
      </c>
      <c r="D1790" s="22" t="str">
        <f t="shared" si="298"/>
        <v>02799</v>
      </c>
      <c r="E1790" s="21" t="str">
        <f>VLOOKUP(B1790,'Table A as of March 2024'!A:G,7,FALSE)</f>
        <v>Department of Corrections</v>
      </c>
      <c r="F1790" s="21" t="str">
        <f>VLOOKUP(B1790,'Table A as of March 2024'!A:H,8,FALSE)</f>
        <v>DOC Special Revenue Fund</v>
      </c>
      <c r="G1790" s="11" t="str">
        <f>VLOOKUP(B1790,'Table A as of March 2024'!A:I,9,FALSE)</f>
        <v>100</v>
      </c>
      <c r="H1790" t="str">
        <f>VLOOKUP(B1790,'Table A as of March 2024'!A:L,12,FALSE)</f>
        <v>Yes</v>
      </c>
      <c r="I1790" s="9" t="str">
        <f>VLOOKUP(B1790,'Table A as of March 2024'!A:M,13,FALSE)</f>
        <v>U</v>
      </c>
      <c r="J1790" t="str">
        <f>VLOOKUP(B1790,'Table A as of March 2024'!A:O,15,FALSE)</f>
        <v>A</v>
      </c>
      <c r="K1790" t="str">
        <f>VLOOKUP(G1790,'ACFR Class Vlookup'!A:B,2,FALSE)</f>
        <v>Governmental</v>
      </c>
      <c r="L1790" s="1" t="str">
        <f>VLOOKUP(D1790,'Fund Information'!A:F,6,FALSE)</f>
        <v>This fund accounts for non bond source related capital projects.</v>
      </c>
      <c r="M1790" s="6" t="str">
        <f t="shared" si="299"/>
        <v>N/A</v>
      </c>
      <c r="N1790" s="6" t="s">
        <v>2886</v>
      </c>
      <c r="O1790" s="6" t="str">
        <f t="shared" si="300"/>
        <v>N/A</v>
      </c>
      <c r="P1790" s="5" t="s">
        <v>2886</v>
      </c>
      <c r="Q1790" s="6" t="str">
        <f t="shared" si="301"/>
        <v>N/A</v>
      </c>
      <c r="R1790" s="7" t="str">
        <f t="shared" si="302"/>
        <v>No</v>
      </c>
      <c r="S1790" s="5" t="str">
        <f t="shared" si="303"/>
        <v>Answer Required</v>
      </c>
      <c r="T1790" s="6" t="str">
        <f t="shared" si="304"/>
        <v>N/A</v>
      </c>
      <c r="U1790" s="7" t="str">
        <f t="shared" si="305"/>
        <v>No</v>
      </c>
      <c r="V1790" s="5" t="str">
        <f t="shared" si="306"/>
        <v>Answer Required</v>
      </c>
      <c r="W1790" s="6" t="str">
        <f t="shared" si="307"/>
        <v>N/A</v>
      </c>
      <c r="X1790" s="5" t="s">
        <v>2886</v>
      </c>
    </row>
    <row r="1791" spans="1:24" x14ac:dyDescent="0.25">
      <c r="A1791" s="77">
        <f>VLOOKUP(C1791,'BU and Control BU Listing'!A:E,5,FALSE)</f>
        <v>70100</v>
      </c>
      <c r="B1791" s="80" t="s">
        <v>5064</v>
      </c>
      <c r="C1791" s="22" t="str">
        <f t="shared" si="297"/>
        <v>79900</v>
      </c>
      <c r="D1791" s="22" t="str">
        <f t="shared" si="298"/>
        <v>02840</v>
      </c>
      <c r="E1791" s="21" t="str">
        <f>VLOOKUP(B1791,'Table A as of March 2024'!A:G,7,FALSE)</f>
        <v>Department of Corrections</v>
      </c>
      <c r="F1791" s="21" t="str">
        <f>VLOOKUP(B1791,'Table A as of March 2024'!A:H,8,FALSE)</f>
        <v>Recycl Mtrl Sales-Gen/NonHE</v>
      </c>
      <c r="G1791" s="11" t="str">
        <f>VLOOKUP(B1791,'Table A as of March 2024'!A:I,9,FALSE)</f>
        <v>100</v>
      </c>
      <c r="H1791" t="str">
        <f>VLOOKUP(B1791,'Table A as of March 2024'!A:L,12,FALSE)</f>
        <v>No</v>
      </c>
      <c r="I1791" s="9" t="str">
        <f>VLOOKUP(B1791,'Table A as of March 2024'!A:M,13,FALSE)</f>
        <v>U</v>
      </c>
      <c r="J1791" t="str">
        <f>VLOOKUP(B1791,'Table A as of March 2024'!A:O,15,FALSE)</f>
        <v>A</v>
      </c>
      <c r="K1791" t="str">
        <f>VLOOKUP(G1791,'ACFR Class Vlookup'!A:B,2,FALSE)</f>
        <v>Governmental</v>
      </c>
      <c r="L1791" s="1" t="str">
        <f>VLOOKUP(D1791,'Fund Information'!A:F,6,FALSE)</f>
        <v>Accounts for recyclable material sales.</v>
      </c>
      <c r="M1791" s="6" t="str">
        <f t="shared" si="299"/>
        <v>N/A</v>
      </c>
      <c r="N1791" s="6" t="s">
        <v>2886</v>
      </c>
      <c r="O1791" s="6" t="str">
        <f t="shared" si="300"/>
        <v>N/A</v>
      </c>
      <c r="P1791" s="5" t="s">
        <v>2886</v>
      </c>
      <c r="Q1791" s="6" t="str">
        <f t="shared" si="301"/>
        <v>N/A</v>
      </c>
      <c r="R1791" s="7" t="str">
        <f t="shared" si="302"/>
        <v>No</v>
      </c>
      <c r="S1791" s="5" t="str">
        <f t="shared" si="303"/>
        <v>Answer Required</v>
      </c>
      <c r="T1791" s="6" t="str">
        <f t="shared" si="304"/>
        <v>N/A</v>
      </c>
      <c r="U1791" s="7" t="str">
        <f t="shared" si="305"/>
        <v>No</v>
      </c>
      <c r="V1791" s="5" t="str">
        <f t="shared" si="306"/>
        <v>Answer Required</v>
      </c>
      <c r="W1791" s="6" t="str">
        <f t="shared" si="307"/>
        <v>N/A</v>
      </c>
      <c r="X1791" s="5" t="s">
        <v>2886</v>
      </c>
    </row>
    <row r="1792" spans="1:24" x14ac:dyDescent="0.25">
      <c r="A1792" s="77">
        <f>VLOOKUP(C1792,'BU and Control BU Listing'!A:E,5,FALSE)</f>
        <v>70100</v>
      </c>
      <c r="B1792" s="80" t="s">
        <v>5065</v>
      </c>
      <c r="C1792" s="22" t="str">
        <f t="shared" si="297"/>
        <v>79900</v>
      </c>
      <c r="D1792" s="22" t="str">
        <f t="shared" si="298"/>
        <v>02860</v>
      </c>
      <c r="E1792" s="21" t="str">
        <f>VLOOKUP(B1792,'Table A as of March 2024'!A:G,7,FALSE)</f>
        <v>Department of Corrections</v>
      </c>
      <c r="F1792" s="21" t="str">
        <f>VLOOKUP(B1792,'Table A as of March 2024'!A:H,8,FALSE)</f>
        <v>Recycl Mtrl Sales-Nongen/NonHE</v>
      </c>
      <c r="G1792" s="11" t="str">
        <f>VLOOKUP(B1792,'Table A as of March 2024'!A:I,9,FALSE)</f>
        <v>100</v>
      </c>
      <c r="H1792" t="str">
        <f>VLOOKUP(B1792,'Table A as of March 2024'!A:L,12,FALSE)</f>
        <v>No</v>
      </c>
      <c r="I1792" s="9" t="str">
        <f>VLOOKUP(B1792,'Table A as of March 2024'!A:M,13,FALSE)</f>
        <v>U</v>
      </c>
      <c r="J1792" t="str">
        <f>VLOOKUP(B1792,'Table A as of March 2024'!A:O,15,FALSE)</f>
        <v>A</v>
      </c>
      <c r="K1792" t="str">
        <f>VLOOKUP(G1792,'ACFR Class Vlookup'!A:B,2,FALSE)</f>
        <v>Governmental</v>
      </c>
      <c r="L1792" s="1" t="str">
        <f>VLOOKUP(D1792,'Fund Information'!A:F,6,FALSE)</f>
        <v>Accounts for recyclable material sales.</v>
      </c>
      <c r="M1792" s="6" t="str">
        <f t="shared" si="299"/>
        <v>N/A</v>
      </c>
      <c r="N1792" s="6" t="s">
        <v>2886</v>
      </c>
      <c r="O1792" s="6" t="str">
        <f t="shared" si="300"/>
        <v>N/A</v>
      </c>
      <c r="P1792" s="5" t="s">
        <v>2886</v>
      </c>
      <c r="Q1792" s="6" t="str">
        <f t="shared" si="301"/>
        <v>N/A</v>
      </c>
      <c r="R1792" s="7" t="str">
        <f t="shared" si="302"/>
        <v>No</v>
      </c>
      <c r="S1792" s="5" t="str">
        <f t="shared" si="303"/>
        <v>Answer Required</v>
      </c>
      <c r="T1792" s="6" t="str">
        <f t="shared" si="304"/>
        <v>N/A</v>
      </c>
      <c r="U1792" s="7" t="str">
        <f t="shared" si="305"/>
        <v>No</v>
      </c>
      <c r="V1792" s="5" t="str">
        <f t="shared" si="306"/>
        <v>Answer Required</v>
      </c>
      <c r="W1792" s="6" t="str">
        <f t="shared" si="307"/>
        <v>N/A</v>
      </c>
      <c r="X1792" s="5" t="s">
        <v>2886</v>
      </c>
    </row>
    <row r="1793" spans="1:24" ht="30" x14ac:dyDescent="0.25">
      <c r="A1793" s="77">
        <f>VLOOKUP(C1793,'BU and Control BU Listing'!A:E,5,FALSE)</f>
        <v>70100</v>
      </c>
      <c r="B1793" s="80" t="s">
        <v>5066</v>
      </c>
      <c r="C1793" s="22" t="str">
        <f t="shared" si="297"/>
        <v>79900</v>
      </c>
      <c r="D1793" s="22" t="str">
        <f t="shared" si="298"/>
        <v>02870</v>
      </c>
      <c r="E1793" s="21" t="str">
        <f>VLOOKUP(B1793,'Table A as of March 2024'!A:G,7,FALSE)</f>
        <v>Department of Corrections</v>
      </c>
      <c r="F1793" s="21" t="str">
        <f>VLOOKUP(B1793,'Table A as of March 2024'!A:H,8,FALSE)</f>
        <v>Surp Suppy/Equip Sale-GF-NonHE</v>
      </c>
      <c r="G1793" s="11" t="str">
        <f>VLOOKUP(B1793,'Table A as of March 2024'!A:I,9,FALSE)</f>
        <v>100</v>
      </c>
      <c r="H1793" t="str">
        <f>VLOOKUP(B1793,'Table A as of March 2024'!A:L,12,FALSE)</f>
        <v>No</v>
      </c>
      <c r="I1793" s="9" t="str">
        <f>VLOOKUP(B1793,'Table A as of March 2024'!A:M,13,FALSE)</f>
        <v>U</v>
      </c>
      <c r="J1793" t="str">
        <f>VLOOKUP(B1793,'Table A as of March 2024'!A:O,15,FALSE)</f>
        <v>A</v>
      </c>
      <c r="K1793" t="str">
        <f>VLOOKUP(G1793,'ACFR Class Vlookup'!A:B,2,FALSE)</f>
        <v>Governmental</v>
      </c>
      <c r="L1793" s="1" t="str">
        <f>VLOOKUP(D1793,'Fund Information'!A:F,6,FALSE)</f>
        <v>Accounts for sale of surplus supplies and equipment purchased with General Funds for Non Higher Ed agencies.</v>
      </c>
      <c r="M1793" s="6" t="str">
        <f t="shared" si="299"/>
        <v>N/A</v>
      </c>
      <c r="N1793" s="6" t="s">
        <v>2886</v>
      </c>
      <c r="O1793" s="6" t="str">
        <f t="shared" si="300"/>
        <v>N/A</v>
      </c>
      <c r="P1793" s="5" t="s">
        <v>2886</v>
      </c>
      <c r="Q1793" s="6" t="str">
        <f t="shared" si="301"/>
        <v>N/A</v>
      </c>
      <c r="R1793" s="7" t="str">
        <f t="shared" si="302"/>
        <v>No</v>
      </c>
      <c r="S1793" s="5" t="str">
        <f t="shared" si="303"/>
        <v>Answer Required</v>
      </c>
      <c r="T1793" s="6" t="str">
        <f t="shared" si="304"/>
        <v>N/A</v>
      </c>
      <c r="U1793" s="7" t="str">
        <f t="shared" si="305"/>
        <v>No</v>
      </c>
      <c r="V1793" s="5" t="str">
        <f t="shared" si="306"/>
        <v>Answer Required</v>
      </c>
      <c r="W1793" s="6" t="str">
        <f t="shared" si="307"/>
        <v>N/A</v>
      </c>
      <c r="X1793" s="5" t="s">
        <v>2886</v>
      </c>
    </row>
    <row r="1794" spans="1:24" ht="30" x14ac:dyDescent="0.25">
      <c r="A1794" s="77">
        <f>VLOOKUP(C1794,'BU and Control BU Listing'!A:E,5,FALSE)</f>
        <v>70100</v>
      </c>
      <c r="B1794" s="80" t="s">
        <v>5067</v>
      </c>
      <c r="C1794" s="22" t="str">
        <f t="shared" si="297"/>
        <v>79900</v>
      </c>
      <c r="D1794" s="22" t="str">
        <f t="shared" si="298"/>
        <v>02880</v>
      </c>
      <c r="E1794" s="21" t="str">
        <f>VLOOKUP(B1794,'Table A as of March 2024'!A:G,7,FALSE)</f>
        <v>Department of Corrections</v>
      </c>
      <c r="F1794" s="21" t="str">
        <f>VLOOKUP(B1794,'Table A as of March 2024'!A:H,8,FALSE)</f>
        <v>Surp Supply/Equip-NonGF-NonHE</v>
      </c>
      <c r="G1794" s="11" t="str">
        <f>VLOOKUP(B1794,'Table A as of March 2024'!A:I,9,FALSE)</f>
        <v>100</v>
      </c>
      <c r="H1794" t="str">
        <f>VLOOKUP(B1794,'Table A as of March 2024'!A:L,12,FALSE)</f>
        <v>No</v>
      </c>
      <c r="I1794" s="9" t="str">
        <f>VLOOKUP(B1794,'Table A as of March 2024'!A:M,13,FALSE)</f>
        <v>U</v>
      </c>
      <c r="J1794" t="str">
        <f>VLOOKUP(B1794,'Table A as of March 2024'!A:O,15,FALSE)</f>
        <v>A</v>
      </c>
      <c r="K1794" t="str">
        <f>VLOOKUP(G1794,'ACFR Class Vlookup'!A:B,2,FALSE)</f>
        <v>Governmental</v>
      </c>
      <c r="L1794" s="1" t="str">
        <f>VLOOKUP(D1794,'Fund Information'!A:F,6,FALSE)</f>
        <v>Accounts for sale of surplus supplies and equipment purchased with Non General Funds for Non Higher Ed agencies.</v>
      </c>
      <c r="M1794" s="6" t="str">
        <f t="shared" si="299"/>
        <v>N/A</v>
      </c>
      <c r="N1794" s="6" t="s">
        <v>2886</v>
      </c>
      <c r="O1794" s="6" t="str">
        <f t="shared" si="300"/>
        <v>N/A</v>
      </c>
      <c r="P1794" s="5" t="s">
        <v>2886</v>
      </c>
      <c r="Q1794" s="6" t="str">
        <f t="shared" si="301"/>
        <v>N/A</v>
      </c>
      <c r="R1794" s="7" t="str">
        <f t="shared" si="302"/>
        <v>No</v>
      </c>
      <c r="S1794" s="5" t="str">
        <f t="shared" si="303"/>
        <v>Answer Required</v>
      </c>
      <c r="T1794" s="6" t="str">
        <f t="shared" si="304"/>
        <v>N/A</v>
      </c>
      <c r="U1794" s="7" t="str">
        <f t="shared" si="305"/>
        <v>No</v>
      </c>
      <c r="V1794" s="5" t="str">
        <f t="shared" si="306"/>
        <v>Answer Required</v>
      </c>
      <c r="W1794" s="6" t="str">
        <f t="shared" si="307"/>
        <v>N/A</v>
      </c>
      <c r="X1794" s="5" t="s">
        <v>2886</v>
      </c>
    </row>
    <row r="1795" spans="1:24" ht="30" x14ac:dyDescent="0.25">
      <c r="A1795" s="77">
        <f>VLOOKUP(C1795,'BU and Control BU Listing'!A:E,5,FALSE)</f>
        <v>70100</v>
      </c>
      <c r="B1795" s="80" t="s">
        <v>5068</v>
      </c>
      <c r="C1795" s="22" t="str">
        <f t="shared" ref="C1795:C1858" si="308">LEFT(B1795,5)</f>
        <v>79900</v>
      </c>
      <c r="D1795" s="22" t="str">
        <f t="shared" ref="D1795:D1858" si="309">RIGHT(B1795,5)</f>
        <v>02900</v>
      </c>
      <c r="E1795" s="21" t="str">
        <f>VLOOKUP(B1795,'Table A as of March 2024'!A:G,7,FALSE)</f>
        <v>Department of Corrections</v>
      </c>
      <c r="F1795" s="21" t="str">
        <f>VLOOKUP(B1795,'Table A as of March 2024'!A:H,8,FALSE)</f>
        <v>Insurance Recovery</v>
      </c>
      <c r="G1795" s="11" t="str">
        <f>VLOOKUP(B1795,'Table A as of March 2024'!A:I,9,FALSE)</f>
        <v>105</v>
      </c>
      <c r="H1795" t="str">
        <f>VLOOKUP(B1795,'Table A as of March 2024'!A:L,12,FALSE)</f>
        <v>No</v>
      </c>
      <c r="I1795" s="9" t="str">
        <f>VLOOKUP(B1795,'Table A as of March 2024'!A:M,13,FALSE)</f>
        <v>U</v>
      </c>
      <c r="J1795" t="str">
        <f>VLOOKUP(B1795,'Table A as of March 2024'!A:O,15,FALSE)</f>
        <v>C</v>
      </c>
      <c r="K1795" t="str">
        <f>VLOOKUP(G1795,'ACFR Class Vlookup'!A:B,2,FALSE)</f>
        <v>Governmental</v>
      </c>
      <c r="L1795" s="1" t="str">
        <f>VLOOKUP(D1795,'Fund Information'!A:F,6,FALSE)</f>
        <v>Accounts for insurance proceeds received when an insured item is damaged.</v>
      </c>
      <c r="M1795" s="6" t="str">
        <f t="shared" ref="M1795:M1858" si="310">IF(L1795="","Answer Required","N/A")</f>
        <v>N/A</v>
      </c>
      <c r="N1795" s="6" t="s">
        <v>2886</v>
      </c>
      <c r="O1795" s="6" t="str">
        <f t="shared" ref="O1795:O1858" si="311">IF(N1795="No","Answer Required","N/A")</f>
        <v>N/A</v>
      </c>
      <c r="P1795" s="5" t="s">
        <v>2886</v>
      </c>
      <c r="Q1795" s="6" t="str">
        <f t="shared" ref="Q1795:Q1858" si="312">IF(P1795="No","Answer Required","N/A")</f>
        <v>N/A</v>
      </c>
      <c r="R1795" s="7" t="str">
        <f t="shared" ref="R1795:R1858" si="313">IF(J1795="R","Yes","No")</f>
        <v>No</v>
      </c>
      <c r="S1795" s="5" t="str">
        <f t="shared" ref="S1795:S1858" si="314">IF($K1795="Governmental","Answer Required","N/A")</f>
        <v>Answer Required</v>
      </c>
      <c r="T1795" s="6" t="str">
        <f t="shared" ref="T1795:T1858" si="315">IF(AND(S1795="Yes",R1795="Yes"),"Answer Required",IF(AND(S1795="no",R1795="no"),"Answer Required","N/A"))</f>
        <v>N/A</v>
      </c>
      <c r="U1795" s="7" t="str">
        <f t="shared" ref="U1795:U1858" si="316">IF(J1795="C","Yes","No")</f>
        <v>Yes</v>
      </c>
      <c r="V1795" s="5" t="str">
        <f t="shared" ref="V1795:V1858" si="317">IF($K1795="Governmental","Answer Required","N/A")</f>
        <v>Answer Required</v>
      </c>
      <c r="W1795" s="6" t="str">
        <f t="shared" ref="W1795:W1858" si="318">IF(AND(V1795="Yes",U1795="Yes"),"Answer Required",IF(AND(V1795="no",U1795="no"),"Answer Required","N/A"))</f>
        <v>N/A</v>
      </c>
      <c r="X1795" s="5" t="s">
        <v>2886</v>
      </c>
    </row>
    <row r="1796" spans="1:24" ht="105" x14ac:dyDescent="0.25">
      <c r="A1796" s="77">
        <f>VLOOKUP(C1796,'BU and Control BU Listing'!A:E,5,FALSE)</f>
        <v>70100</v>
      </c>
      <c r="B1796" s="80" t="s">
        <v>5069</v>
      </c>
      <c r="C1796" s="22" t="str">
        <f t="shared" si="308"/>
        <v>79900</v>
      </c>
      <c r="D1796" s="22" t="str">
        <f t="shared" si="309"/>
        <v>07390</v>
      </c>
      <c r="E1796" s="21" t="str">
        <f>VLOOKUP(B1796,'Table A as of March 2024'!A:G,7,FALSE)</f>
        <v>Department of Corrections</v>
      </c>
      <c r="F1796" s="21" t="str">
        <f>VLOOKUP(B1796,'Table A as of March 2024'!A:H,8,FALSE)</f>
        <v>Stripper Well Oil Overchrge Fd</v>
      </c>
      <c r="G1796" s="11" t="str">
        <f>VLOOKUP(B1796,'Table A as of March 2024'!A:I,9,FALSE)</f>
        <v>105</v>
      </c>
      <c r="H1796" t="str">
        <f>VLOOKUP(B1796,'Table A as of March 2024'!A:L,12,FALSE)</f>
        <v>No</v>
      </c>
      <c r="I1796" s="9" t="str">
        <f>VLOOKUP(B1796,'Table A as of March 2024'!A:M,13,FALSE)</f>
        <v>R</v>
      </c>
      <c r="J1796" t="str">
        <f>VLOOKUP(B1796,'Table A as of March 2024'!A:O,15,FALSE)</f>
        <v>R</v>
      </c>
      <c r="K1796" t="str">
        <f>VLOOKUP(G1796,'ACFR Class Vlookup'!A:B,2,FALSE)</f>
        <v>Governmental</v>
      </c>
      <c r="L1796" s="1" t="str">
        <f>VLOOKUP(D1796,'Fund Information'!A:F,6,FALSE)</f>
        <v>Stripper Well Oil Overcharge Fund - This fund is used to account for a court settlement (from the late 1970's, early 1980's)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v>
      </c>
      <c r="M1796" s="6" t="str">
        <f t="shared" si="310"/>
        <v>N/A</v>
      </c>
      <c r="N1796" s="6" t="s">
        <v>2886</v>
      </c>
      <c r="O1796" s="6" t="str">
        <f t="shared" si="311"/>
        <v>N/A</v>
      </c>
      <c r="P1796" s="5" t="s">
        <v>2886</v>
      </c>
      <c r="Q1796" s="6" t="str">
        <f t="shared" si="312"/>
        <v>N/A</v>
      </c>
      <c r="R1796" s="7" t="str">
        <f t="shared" si="313"/>
        <v>Yes</v>
      </c>
      <c r="S1796" s="5" t="str">
        <f t="shared" si="314"/>
        <v>Answer Required</v>
      </c>
      <c r="T1796" s="6" t="str">
        <f t="shared" si="315"/>
        <v>N/A</v>
      </c>
      <c r="U1796" s="7" t="str">
        <f t="shared" si="316"/>
        <v>No</v>
      </c>
      <c r="V1796" s="5" t="str">
        <f t="shared" si="317"/>
        <v>Answer Required</v>
      </c>
      <c r="W1796" s="6" t="str">
        <f t="shared" si="318"/>
        <v>N/A</v>
      </c>
      <c r="X1796" s="5" t="s">
        <v>2886</v>
      </c>
    </row>
    <row r="1797" spans="1:24" x14ac:dyDescent="0.25">
      <c r="A1797" s="77">
        <f>VLOOKUP(C1797,'BU and Control BU Listing'!A:E,5,FALSE)</f>
        <v>70100</v>
      </c>
      <c r="B1797" s="80" t="s">
        <v>5070</v>
      </c>
      <c r="C1797" s="22" t="str">
        <f t="shared" si="308"/>
        <v>79900</v>
      </c>
      <c r="D1797" s="22" t="str">
        <f t="shared" si="309"/>
        <v>07799</v>
      </c>
      <c r="E1797" s="21" t="str">
        <f>VLOOKUP(B1797,'Table A as of March 2024'!A:G,7,FALSE)</f>
        <v>Department of Corrections</v>
      </c>
      <c r="F1797" s="21" t="str">
        <f>VLOOKUP(B1797,'Table A as of March 2024'!A:H,8,FALSE)</f>
        <v>DOC Trust and Agency Fund</v>
      </c>
      <c r="G1797" s="11" t="str">
        <f>VLOOKUP(B1797,'Table A as of March 2024'!A:I,9,FALSE)</f>
        <v>120</v>
      </c>
      <c r="H1797" t="str">
        <f>VLOOKUP(B1797,'Table A as of March 2024'!A:L,12,FALSE)</f>
        <v>Yes</v>
      </c>
      <c r="I1797" s="9" t="str">
        <f>VLOOKUP(B1797,'Table A as of March 2024'!A:M,13,FALSE)</f>
        <v>R</v>
      </c>
      <c r="J1797" t="str">
        <f>VLOOKUP(B1797,'Table A as of March 2024'!A:O,15,FALSE)</f>
        <v>R</v>
      </c>
      <c r="K1797" t="str">
        <f>VLOOKUP(G1797,'ACFR Class Vlookup'!A:B,2,FALSE)</f>
        <v>Governmental</v>
      </c>
      <c r="L1797" s="1" t="str">
        <f>VLOOKUP(D1797,'Fund Information'!A:F,6,FALSE)</f>
        <v>This fund accounts for non bond source related capital projects.</v>
      </c>
      <c r="M1797" s="6" t="str">
        <f t="shared" si="310"/>
        <v>N/A</v>
      </c>
      <c r="N1797" s="6" t="s">
        <v>2886</v>
      </c>
      <c r="O1797" s="6" t="str">
        <f t="shared" si="311"/>
        <v>N/A</v>
      </c>
      <c r="P1797" s="5" t="s">
        <v>2886</v>
      </c>
      <c r="Q1797" s="6" t="str">
        <f t="shared" si="312"/>
        <v>N/A</v>
      </c>
      <c r="R1797" s="7" t="str">
        <f t="shared" si="313"/>
        <v>Yes</v>
      </c>
      <c r="S1797" s="5" t="str">
        <f t="shared" si="314"/>
        <v>Answer Required</v>
      </c>
      <c r="T1797" s="6" t="str">
        <f t="shared" si="315"/>
        <v>N/A</v>
      </c>
      <c r="U1797" s="7" t="str">
        <f t="shared" si="316"/>
        <v>No</v>
      </c>
      <c r="V1797" s="5" t="str">
        <f t="shared" si="317"/>
        <v>Answer Required</v>
      </c>
      <c r="W1797" s="6" t="str">
        <f t="shared" si="318"/>
        <v>N/A</v>
      </c>
      <c r="X1797" s="5" t="s">
        <v>2886</v>
      </c>
    </row>
    <row r="1798" spans="1:24" ht="30" x14ac:dyDescent="0.25">
      <c r="A1798" s="77">
        <f>VLOOKUP(C1798,'BU and Control BU Listing'!A:E,5,FALSE)</f>
        <v>70100</v>
      </c>
      <c r="B1798" s="80" t="s">
        <v>5071</v>
      </c>
      <c r="C1798" s="22" t="str">
        <f t="shared" si="308"/>
        <v>79900</v>
      </c>
      <c r="D1798" s="22" t="str">
        <f t="shared" si="309"/>
        <v>08200</v>
      </c>
      <c r="E1798" s="21" t="str">
        <f>VLOOKUP(B1798,'Table A as of March 2024'!A:G,7,FALSE)</f>
        <v>Department of Corrections</v>
      </c>
      <c r="F1798" s="21" t="str">
        <f>VLOOKUP(B1798,'Table A as of March 2024'!A:H,8,FALSE)</f>
        <v>VPBA Projects</v>
      </c>
      <c r="G1798" s="11" t="str">
        <f>VLOOKUP(B1798,'Table A as of March 2024'!A:I,9,FALSE)</f>
        <v>156</v>
      </c>
      <c r="H1798" t="str">
        <f>VLOOKUP(B1798,'Table A as of March 2024'!A:L,12,FALSE)</f>
        <v>No</v>
      </c>
      <c r="I1798" s="9" t="str">
        <f>VLOOKUP(B1798,'Table A as of March 2024'!A:M,13,FALSE)</f>
        <v>R</v>
      </c>
      <c r="J1798" t="str">
        <f>VLOOKUP(B1798,'Table A as of March 2024'!A:O,15,FALSE)</f>
        <v>R</v>
      </c>
      <c r="K1798" t="str">
        <f>VLOOKUP(G1798,'ACFR Class Vlookup'!A:B,2,FALSE)</f>
        <v>Governmental</v>
      </c>
      <c r="L1798" s="1" t="str">
        <f>VLOOKUP(D1798,'Fund Information'!A:F,6,FALSE)</f>
        <v>Blended component unit recorded from Department of Treasury VPBA financial statement template submissions.</v>
      </c>
      <c r="M1798" s="6" t="str">
        <f t="shared" si="310"/>
        <v>N/A</v>
      </c>
      <c r="N1798" s="6" t="s">
        <v>2886</v>
      </c>
      <c r="O1798" s="6" t="str">
        <f t="shared" si="311"/>
        <v>N/A</v>
      </c>
      <c r="P1798" s="5" t="s">
        <v>2886</v>
      </c>
      <c r="Q1798" s="6" t="str">
        <f t="shared" si="312"/>
        <v>N/A</v>
      </c>
      <c r="R1798" s="7" t="str">
        <f t="shared" si="313"/>
        <v>Yes</v>
      </c>
      <c r="S1798" s="5" t="str">
        <f t="shared" si="314"/>
        <v>Answer Required</v>
      </c>
      <c r="T1798" s="6" t="str">
        <f t="shared" si="315"/>
        <v>N/A</v>
      </c>
      <c r="U1798" s="7" t="str">
        <f t="shared" si="316"/>
        <v>No</v>
      </c>
      <c r="V1798" s="5" t="str">
        <f t="shared" si="317"/>
        <v>Answer Required</v>
      </c>
      <c r="W1798" s="6" t="str">
        <f t="shared" si="318"/>
        <v>N/A</v>
      </c>
      <c r="X1798" s="5" t="s">
        <v>2886</v>
      </c>
    </row>
    <row r="1799" spans="1:24" ht="60" x14ac:dyDescent="0.25">
      <c r="A1799" s="77">
        <f>VLOOKUP(C1799,'BU and Control BU Listing'!A:E,5,FALSE)</f>
        <v>70100</v>
      </c>
      <c r="B1799" s="80" t="s">
        <v>5072</v>
      </c>
      <c r="C1799" s="22" t="str">
        <f t="shared" si="308"/>
        <v>79900</v>
      </c>
      <c r="D1799" s="22" t="str">
        <f t="shared" si="309"/>
        <v>09340</v>
      </c>
      <c r="E1799" s="21" t="str">
        <f>VLOOKUP(B1799,'Table A as of March 2024'!A:G,7,FALSE)</f>
        <v>Department of Corrections</v>
      </c>
      <c r="F1799" s="21" t="str">
        <f>VLOOKUP(B1799,'Table A as of March 2024'!A:H,8,FALSE)</f>
        <v>VA Water Quality Improve Fund</v>
      </c>
      <c r="G1799" s="11" t="str">
        <f>VLOOKUP(B1799,'Table A as of March 2024'!A:I,9,FALSE)</f>
        <v>100</v>
      </c>
      <c r="H1799" t="str">
        <f>VLOOKUP(B1799,'Table A as of March 2024'!A:L,12,FALSE)</f>
        <v>No</v>
      </c>
      <c r="I1799" s="9" t="str">
        <f>VLOOKUP(B1799,'Table A as of March 2024'!A:M,13,FALSE)</f>
        <v>U</v>
      </c>
      <c r="J1799" t="str">
        <f>VLOOKUP(B1799,'Table A as of March 2024'!A:O,15,FALSE)</f>
        <v>C</v>
      </c>
      <c r="K1799" t="str">
        <f>VLOOKUP(G1799,'ACFR Class Vlookup'!A:B,2,FALSE)</f>
        <v>Governmental</v>
      </c>
      <c r="L1799" s="1" t="str">
        <f>VLOOKUP(D1799,'Fund Information'!A:F,6,FALSE)</f>
        <v>Section § 10.1-2128, Accounts for sums appropriated by the General Assembly and for other funds from any public or private source. Funds are used for water quality improvement grants to assist in pollution prevention and reduction.</v>
      </c>
      <c r="M1799" s="6" t="str">
        <f t="shared" si="310"/>
        <v>N/A</v>
      </c>
      <c r="N1799" s="6" t="s">
        <v>2886</v>
      </c>
      <c r="O1799" s="6" t="str">
        <f t="shared" si="311"/>
        <v>N/A</v>
      </c>
      <c r="P1799" s="5" t="s">
        <v>2886</v>
      </c>
      <c r="Q1799" s="6" t="str">
        <f t="shared" si="312"/>
        <v>N/A</v>
      </c>
      <c r="R1799" s="7" t="str">
        <f t="shared" si="313"/>
        <v>No</v>
      </c>
      <c r="S1799" s="5" t="str">
        <f t="shared" si="314"/>
        <v>Answer Required</v>
      </c>
      <c r="T1799" s="6" t="str">
        <f t="shared" si="315"/>
        <v>N/A</v>
      </c>
      <c r="U1799" s="7" t="str">
        <f t="shared" si="316"/>
        <v>Yes</v>
      </c>
      <c r="V1799" s="5" t="str">
        <f t="shared" si="317"/>
        <v>Answer Required</v>
      </c>
      <c r="W1799" s="6" t="str">
        <f t="shared" si="318"/>
        <v>N/A</v>
      </c>
      <c r="X1799" s="5" t="s">
        <v>2886</v>
      </c>
    </row>
    <row r="1800" spans="1:24" ht="45" x14ac:dyDescent="0.25">
      <c r="A1800" s="77">
        <f>VLOOKUP(C1800,'BU and Control BU Listing'!A:E,5,FALSE)</f>
        <v>70100</v>
      </c>
      <c r="B1800" s="80" t="s">
        <v>5073</v>
      </c>
      <c r="C1800" s="22" t="str">
        <f t="shared" si="308"/>
        <v>79900</v>
      </c>
      <c r="D1800" s="22" t="str">
        <f t="shared" si="309"/>
        <v>09530</v>
      </c>
      <c r="E1800" s="21" t="str">
        <f>VLOOKUP(B1800,'Table A as of March 2024'!A:G,7,FALSE)</f>
        <v>Department of Corrections</v>
      </c>
      <c r="F1800" s="21" t="str">
        <f>VLOOKUP(B1800,'Table A as of March 2024'!A:H,8,FALSE)</f>
        <v>Drug Offender Assess Fund</v>
      </c>
      <c r="G1800" s="11" t="str">
        <f>VLOOKUP(B1800,'Table A as of March 2024'!A:I,9,FALSE)</f>
        <v>105</v>
      </c>
      <c r="H1800" t="str">
        <f>VLOOKUP(B1800,'Table A as of March 2024'!A:L,12,FALSE)</f>
        <v>No</v>
      </c>
      <c r="I1800" s="9" t="str">
        <f>VLOOKUP(B1800,'Table A as of March 2024'!A:M,13,FALSE)</f>
        <v>U</v>
      </c>
      <c r="J1800" t="str">
        <f>VLOOKUP(B1800,'Table A as of March 2024'!A:O,15,FALSE)</f>
        <v>C</v>
      </c>
      <c r="K1800" t="str">
        <f>VLOOKUP(G1800,'ACFR Class Vlookup'!A:B,2,FALSE)</f>
        <v>Governmental</v>
      </c>
      <c r="L1800" s="1" t="str">
        <f>VLOOKUP(D1800,'Fund Information'!A:F,6,FALSE)</f>
        <v>Accounts for moneys received from fees imposed on certain drug offense convictions. Funds are used to implement and operate the offender substance abuse screening and assessment program.</v>
      </c>
      <c r="M1800" s="6" t="str">
        <f t="shared" si="310"/>
        <v>N/A</v>
      </c>
      <c r="N1800" s="6" t="s">
        <v>2886</v>
      </c>
      <c r="O1800" s="6" t="str">
        <f t="shared" si="311"/>
        <v>N/A</v>
      </c>
      <c r="P1800" s="5" t="s">
        <v>2886</v>
      </c>
      <c r="Q1800" s="6" t="str">
        <f t="shared" si="312"/>
        <v>N/A</v>
      </c>
      <c r="R1800" s="7" t="str">
        <f t="shared" si="313"/>
        <v>No</v>
      </c>
      <c r="S1800" s="5" t="str">
        <f t="shared" si="314"/>
        <v>Answer Required</v>
      </c>
      <c r="T1800" s="6" t="str">
        <f t="shared" si="315"/>
        <v>N/A</v>
      </c>
      <c r="U1800" s="7" t="str">
        <f t="shared" si="316"/>
        <v>Yes</v>
      </c>
      <c r="V1800" s="5" t="str">
        <f t="shared" si="317"/>
        <v>Answer Required</v>
      </c>
      <c r="W1800" s="6" t="str">
        <f t="shared" si="318"/>
        <v>N/A</v>
      </c>
      <c r="X1800" s="5" t="s">
        <v>2886</v>
      </c>
    </row>
    <row r="1801" spans="1:24" ht="45" x14ac:dyDescent="0.25">
      <c r="A1801" s="77">
        <f>VLOOKUP(C1801,'BU and Control BU Listing'!A:E,5,FALSE)</f>
        <v>70100</v>
      </c>
      <c r="B1801" s="80" t="s">
        <v>5074</v>
      </c>
      <c r="C1801" s="22" t="str">
        <f t="shared" si="308"/>
        <v>79900</v>
      </c>
      <c r="D1801" s="22" t="str">
        <f t="shared" si="309"/>
        <v>09650</v>
      </c>
      <c r="E1801" s="21" t="str">
        <f>VLOOKUP(B1801,'Table A as of March 2024'!A:G,7,FALSE)</f>
        <v>Department of Corrections</v>
      </c>
      <c r="F1801" s="21" t="str">
        <f>VLOOKUP(B1801,'Table A as of March 2024'!A:H,8,FALSE)</f>
        <v>Central Capital Planning Fund</v>
      </c>
      <c r="G1801" s="11" t="str">
        <f>VLOOKUP(B1801,'Table A as of March 2024'!A:I,9,FALSE)</f>
        <v>100</v>
      </c>
      <c r="H1801" t="str">
        <f>VLOOKUP(B1801,'Table A as of March 2024'!A:L,12,FALSE)</f>
        <v>No</v>
      </c>
      <c r="I1801" s="9" t="str">
        <f>VLOOKUP(B1801,'Table A as of March 2024'!A:M,13,FALSE)</f>
        <v>U</v>
      </c>
      <c r="J1801" t="str">
        <f>VLOOKUP(B1801,'Table A as of March 2024'!A:O,15,FALSE)</f>
        <v>C</v>
      </c>
      <c r="K1801" t="str">
        <f>VLOOKUP(G1801,'ACFR Class Vlookup'!A:B,2,FALSE)</f>
        <v>Governmental</v>
      </c>
      <c r="L1801" s="1" t="str">
        <f>VLOOKUP(D1801,'Fund Information'!A:F,6,FALSE)</f>
        <v>Fund established to pay the pre-planning or detailed planning costs of capital outlay projects that have been approved for pre-planning or detailed planning by the general assembly.</v>
      </c>
      <c r="M1801" s="6" t="str">
        <f t="shared" si="310"/>
        <v>N/A</v>
      </c>
      <c r="N1801" s="6" t="s">
        <v>2886</v>
      </c>
      <c r="O1801" s="6" t="str">
        <f t="shared" si="311"/>
        <v>N/A</v>
      </c>
      <c r="P1801" s="5" t="s">
        <v>2886</v>
      </c>
      <c r="Q1801" s="6" t="str">
        <f t="shared" si="312"/>
        <v>N/A</v>
      </c>
      <c r="R1801" s="7" t="str">
        <f t="shared" si="313"/>
        <v>No</v>
      </c>
      <c r="S1801" s="5" t="str">
        <f t="shared" si="314"/>
        <v>Answer Required</v>
      </c>
      <c r="T1801" s="6" t="str">
        <f t="shared" si="315"/>
        <v>N/A</v>
      </c>
      <c r="U1801" s="7" t="str">
        <f t="shared" si="316"/>
        <v>Yes</v>
      </c>
      <c r="V1801" s="5" t="str">
        <f t="shared" si="317"/>
        <v>Answer Required</v>
      </c>
      <c r="W1801" s="6" t="str">
        <f t="shared" si="318"/>
        <v>N/A</v>
      </c>
      <c r="X1801" s="5" t="s">
        <v>2886</v>
      </c>
    </row>
    <row r="1802" spans="1:24" x14ac:dyDescent="0.25">
      <c r="A1802" s="77">
        <f>VLOOKUP(C1802,'BU and Control BU Listing'!A:E,5,FALSE)</f>
        <v>70100</v>
      </c>
      <c r="B1802" s="80" t="s">
        <v>5075</v>
      </c>
      <c r="C1802" s="22" t="str">
        <f t="shared" si="308"/>
        <v>79900</v>
      </c>
      <c r="D1802" s="22" t="str">
        <f t="shared" si="309"/>
        <v>10000</v>
      </c>
      <c r="E1802" s="21" t="str">
        <f>VLOOKUP(B1802,'Table A as of March 2024'!A:G,7,FALSE)</f>
        <v>Department of Corrections</v>
      </c>
      <c r="F1802" s="21" t="str">
        <f>VLOOKUP(B1802,'Table A as of March 2024'!A:H,8,FALSE)</f>
        <v>Federal Trust</v>
      </c>
      <c r="G1802" s="11" t="str">
        <f>VLOOKUP(B1802,'Table A as of March 2024'!A:I,9,FALSE)</f>
        <v>120</v>
      </c>
      <c r="H1802" t="str">
        <f>VLOOKUP(B1802,'Table A as of March 2024'!A:L,12,FALSE)</f>
        <v>No</v>
      </c>
      <c r="I1802" s="9" t="str">
        <f>VLOOKUP(B1802,'Table A as of March 2024'!A:M,13,FALSE)</f>
        <v>R</v>
      </c>
      <c r="J1802" t="str">
        <f>VLOOKUP(B1802,'Table A as of March 2024'!A:O,15,FALSE)</f>
        <v>R</v>
      </c>
      <c r="K1802" t="str">
        <f>VLOOKUP(G1802,'ACFR Class Vlookup'!A:B,2,FALSE)</f>
        <v>Governmental</v>
      </c>
      <c r="L1802" s="1" t="str">
        <f>VLOOKUP(D1802,'Fund Information'!A:F,6,FALSE)</f>
        <v>This fund accounts for Federal funds.</v>
      </c>
      <c r="M1802" s="6" t="str">
        <f t="shared" si="310"/>
        <v>N/A</v>
      </c>
      <c r="N1802" s="6" t="s">
        <v>2886</v>
      </c>
      <c r="O1802" s="6" t="str">
        <f t="shared" si="311"/>
        <v>N/A</v>
      </c>
      <c r="P1802" s="5" t="s">
        <v>2886</v>
      </c>
      <c r="Q1802" s="6" t="str">
        <f t="shared" si="312"/>
        <v>N/A</v>
      </c>
      <c r="R1802" s="7" t="str">
        <f t="shared" si="313"/>
        <v>Yes</v>
      </c>
      <c r="S1802" s="5" t="str">
        <f t="shared" si="314"/>
        <v>Answer Required</v>
      </c>
      <c r="T1802" s="6" t="str">
        <f t="shared" si="315"/>
        <v>N/A</v>
      </c>
      <c r="U1802" s="7" t="str">
        <f t="shared" si="316"/>
        <v>No</v>
      </c>
      <c r="V1802" s="5" t="str">
        <f t="shared" si="317"/>
        <v>Answer Required</v>
      </c>
      <c r="W1802" s="6" t="str">
        <f t="shared" si="318"/>
        <v>N/A</v>
      </c>
      <c r="X1802" s="5" t="s">
        <v>2886</v>
      </c>
    </row>
    <row r="1803" spans="1:24" ht="165" x14ac:dyDescent="0.25">
      <c r="A1803" s="77">
        <f>VLOOKUP(C1803,'BU and Control BU Listing'!A:E,5,FALSE)</f>
        <v>70100</v>
      </c>
      <c r="B1803" s="80" t="s">
        <v>6031</v>
      </c>
      <c r="C1803" s="22" t="str">
        <f t="shared" si="308"/>
        <v>79900</v>
      </c>
      <c r="D1803" s="22" t="str">
        <f t="shared" si="309"/>
        <v>10110</v>
      </c>
      <c r="E1803" s="21" t="str">
        <f>VLOOKUP(B1803,'Table A as of March 2024'!A:G,7,FALSE)</f>
        <v>Department of Corrections</v>
      </c>
      <c r="F1803" s="21" t="str">
        <f>VLOOKUP(B1803,'Table A as of March 2024'!A:H,8,FALSE)</f>
        <v>CARESActRlfFd–General-COVID-19</v>
      </c>
      <c r="G1803" s="11" t="str">
        <f>VLOOKUP(B1803,'Table A as of March 2024'!A:I,9,FALSE)</f>
        <v>120</v>
      </c>
      <c r="H1803" t="str">
        <f>VLOOKUP(B1803,'Table A as of March 2024'!A:L,12,FALSE)</f>
        <v>No</v>
      </c>
      <c r="I1803" s="9" t="str">
        <f>VLOOKUP(B1803,'Table A as of March 2024'!A:M,13,FALSE)</f>
        <v>V</v>
      </c>
      <c r="J1803" t="str">
        <f>VLOOKUP(B1803,'Table A as of March 2024'!A:O,15,FALSE)</f>
        <v>R</v>
      </c>
      <c r="K1803" t="str">
        <f>VLOOKUP(G1803,'ACFR Class Vlookup'!A:B,2,FALSE)</f>
        <v>Governmental</v>
      </c>
      <c r="L1803" s="1" t="str">
        <f>VLOOKUP(D1803,'Fund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803" s="6" t="str">
        <f t="shared" si="310"/>
        <v>N/A</v>
      </c>
      <c r="N1803" s="6" t="s">
        <v>2886</v>
      </c>
      <c r="O1803" s="6" t="str">
        <f t="shared" si="311"/>
        <v>N/A</v>
      </c>
      <c r="P1803" s="5" t="s">
        <v>2886</v>
      </c>
      <c r="Q1803" s="6" t="str">
        <f t="shared" si="312"/>
        <v>N/A</v>
      </c>
      <c r="R1803" s="7" t="str">
        <f t="shared" si="313"/>
        <v>Yes</v>
      </c>
      <c r="S1803" s="5" t="str">
        <f t="shared" si="314"/>
        <v>Answer Required</v>
      </c>
      <c r="T1803" s="6" t="str">
        <f t="shared" si="315"/>
        <v>N/A</v>
      </c>
      <c r="U1803" s="7" t="str">
        <f t="shared" si="316"/>
        <v>No</v>
      </c>
      <c r="V1803" s="5" t="str">
        <f t="shared" si="317"/>
        <v>Answer Required</v>
      </c>
      <c r="W1803" s="6" t="str">
        <f t="shared" si="318"/>
        <v>N/A</v>
      </c>
      <c r="X1803" s="5" t="s">
        <v>2886</v>
      </c>
    </row>
    <row r="1804" spans="1:24" ht="30" x14ac:dyDescent="0.25">
      <c r="A1804" s="77">
        <f>VLOOKUP(C1804,'BU and Control BU Listing'!A:E,5,FALSE)</f>
        <v>70100</v>
      </c>
      <c r="B1804" s="80" t="s">
        <v>5076</v>
      </c>
      <c r="C1804" s="22" t="str">
        <f t="shared" si="308"/>
        <v>79900</v>
      </c>
      <c r="D1804" s="22" t="str">
        <f t="shared" si="309"/>
        <v>12010</v>
      </c>
      <c r="E1804" s="21" t="str">
        <f>VLOOKUP(B1804,'Table A as of March 2024'!A:G,7,FALSE)</f>
        <v>Department of Corrections</v>
      </c>
      <c r="F1804" s="21" t="str">
        <f>VLOOKUP(B1804,'Table A as of March 2024'!A:H,8,FALSE)</f>
        <v>State Energy Program - ARRA</v>
      </c>
      <c r="G1804" s="11" t="str">
        <f>VLOOKUP(B1804,'Table A as of March 2024'!A:I,9,FALSE)</f>
        <v>120</v>
      </c>
      <c r="H1804" t="str">
        <f>VLOOKUP(B1804,'Table A as of March 2024'!A:L,12,FALSE)</f>
        <v>No</v>
      </c>
      <c r="I1804" s="9" t="str">
        <f>VLOOKUP(B1804,'Table A as of March 2024'!A:M,13,FALSE)</f>
        <v>S</v>
      </c>
      <c r="J1804" t="str">
        <f>VLOOKUP(B1804,'Table A as of March 2024'!A:O,15,FALSE)</f>
        <v>R</v>
      </c>
      <c r="K1804" t="str">
        <f>VLOOKUP(G1804,'ACFR Class Vlookup'!A:B,2,FALSE)</f>
        <v>Governmental</v>
      </c>
      <c r="L1804" s="1" t="str">
        <f>VLOOKUP(D1804,'Fund Information'!A:F,6,FALSE)</f>
        <v>This fund accounts for American Recovery and Reinvestment Act (ARRA) Stimulus Monies.</v>
      </c>
      <c r="M1804" s="6" t="str">
        <f t="shared" si="310"/>
        <v>N/A</v>
      </c>
      <c r="N1804" s="6" t="s">
        <v>2886</v>
      </c>
      <c r="O1804" s="6" t="str">
        <f t="shared" si="311"/>
        <v>N/A</v>
      </c>
      <c r="P1804" s="5" t="s">
        <v>2886</v>
      </c>
      <c r="Q1804" s="6" t="str">
        <f t="shared" si="312"/>
        <v>N/A</v>
      </c>
      <c r="R1804" s="7" t="str">
        <f t="shared" si="313"/>
        <v>Yes</v>
      </c>
      <c r="S1804" s="5" t="str">
        <f t="shared" si="314"/>
        <v>Answer Required</v>
      </c>
      <c r="T1804" s="6" t="str">
        <f t="shared" si="315"/>
        <v>N/A</v>
      </c>
      <c r="U1804" s="7" t="str">
        <f t="shared" si="316"/>
        <v>No</v>
      </c>
      <c r="V1804" s="5" t="str">
        <f t="shared" si="317"/>
        <v>Answer Required</v>
      </c>
      <c r="W1804" s="6" t="str">
        <f t="shared" si="318"/>
        <v>N/A</v>
      </c>
      <c r="X1804" s="5" t="s">
        <v>2886</v>
      </c>
    </row>
    <row r="1805" spans="1:24" ht="165" x14ac:dyDescent="0.25">
      <c r="A1805" s="77">
        <f>VLOOKUP(C1805,'BU and Control BU Listing'!A:E,5,FALSE)</f>
        <v>70100</v>
      </c>
      <c r="B1805" s="80" t="s">
        <v>8326</v>
      </c>
      <c r="C1805" s="22" t="str">
        <f t="shared" si="308"/>
        <v>79900</v>
      </c>
      <c r="D1805" s="22" t="str">
        <f t="shared" si="309"/>
        <v>12110</v>
      </c>
      <c r="E1805" s="21" t="str">
        <f>VLOOKUP(B1805,'Table A as of March 2024'!A:G,7,FALSE)</f>
        <v>Department of Corrections</v>
      </c>
      <c r="F1805" s="21" t="str">
        <f>VLOOKUP(B1805,'Table A as of March 2024'!A:H,8,FALSE)</f>
        <v>ARP-CrvStLoclFisRecFd-COVID-19</v>
      </c>
      <c r="G1805" s="11" t="str">
        <f>VLOOKUP(B1805,'Table A as of March 2024'!A:I,9,FALSE)</f>
        <v>120</v>
      </c>
      <c r="H1805" t="str">
        <f>VLOOKUP(B1805,'Table A as of March 2024'!A:L,12,FALSE)</f>
        <v>No</v>
      </c>
      <c r="I1805" s="9" t="str">
        <f>VLOOKUP(B1805,'Table A as of March 2024'!A:M,13,FALSE)</f>
        <v>V</v>
      </c>
      <c r="J1805" t="str">
        <f>VLOOKUP(B1805,'Table A as of March 2024'!A:O,15,FALSE)</f>
        <v>R</v>
      </c>
      <c r="K1805" t="str">
        <f>VLOOKUP(G1805,'ACFR Class Vlookup'!A:B,2,FALSE)</f>
        <v>Governmental</v>
      </c>
      <c r="L1805" s="1" t="str">
        <f>VLOOKUP(D1805,'Fund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805" s="6" t="str">
        <f t="shared" si="310"/>
        <v>N/A</v>
      </c>
      <c r="N1805" s="6" t="s">
        <v>2886</v>
      </c>
      <c r="O1805" s="6" t="str">
        <f t="shared" si="311"/>
        <v>N/A</v>
      </c>
      <c r="P1805" s="5" t="s">
        <v>2886</v>
      </c>
      <c r="Q1805" s="6" t="str">
        <f t="shared" si="312"/>
        <v>N/A</v>
      </c>
      <c r="R1805" s="7" t="str">
        <f t="shared" si="313"/>
        <v>Yes</v>
      </c>
      <c r="S1805" s="5" t="str">
        <f t="shared" si="314"/>
        <v>Answer Required</v>
      </c>
      <c r="T1805" s="6" t="str">
        <f t="shared" si="315"/>
        <v>N/A</v>
      </c>
      <c r="U1805" s="7" t="str">
        <f t="shared" si="316"/>
        <v>No</v>
      </c>
      <c r="V1805" s="5" t="str">
        <f t="shared" si="317"/>
        <v>Answer Required</v>
      </c>
      <c r="W1805" s="6" t="str">
        <f t="shared" si="318"/>
        <v>N/A</v>
      </c>
      <c r="X1805" s="5" t="s">
        <v>2886</v>
      </c>
    </row>
    <row r="1806" spans="1:24" x14ac:dyDescent="0.25">
      <c r="A1806" s="77">
        <f>VLOOKUP(C1806,'BU and Control BU Listing'!A:E,5,FALSE)</f>
        <v>10700</v>
      </c>
      <c r="B1806" s="80" t="s">
        <v>5077</v>
      </c>
      <c r="C1806" s="22" t="str">
        <f t="shared" si="308"/>
        <v>82000</v>
      </c>
      <c r="D1806" s="22" t="str">
        <f t="shared" si="309"/>
        <v>01000</v>
      </c>
      <c r="E1806" s="21" t="str">
        <f>VLOOKUP(B1806,'Table A as of March 2024'!A:G,7,FALSE)</f>
        <v>Capitol Square Preservation Cn</v>
      </c>
      <c r="F1806" s="21" t="str">
        <f>VLOOKUP(B1806,'Table A as of March 2024'!A:H,8,FALSE)</f>
        <v>General Fund</v>
      </c>
      <c r="G1806" s="11" t="str">
        <f>VLOOKUP(B1806,'Table A as of March 2024'!A:I,9,FALSE)</f>
        <v>100</v>
      </c>
      <c r="H1806" t="str">
        <f>VLOOKUP(B1806,'Table A as of March 2024'!A:L,12,FALSE)</f>
        <v>No</v>
      </c>
      <c r="I1806" s="9" t="str">
        <f>VLOOKUP(B1806,'Table A as of March 2024'!A:M,13,FALSE)</f>
        <v>G</v>
      </c>
      <c r="J1806" t="str">
        <f>VLOOKUP(B1806,'Table A as of March 2024'!A:O,15,FALSE)</f>
        <v>U</v>
      </c>
      <c r="K1806" t="str">
        <f>VLOOKUP(G1806,'ACFR Class Vlookup'!A:B,2,FALSE)</f>
        <v>Governmental</v>
      </c>
      <c r="L1806" s="1" t="str">
        <f>VLOOKUP(D1806,'Fund Information'!A:F,6,FALSE)</f>
        <v>General Fund</v>
      </c>
      <c r="M1806" s="6" t="str">
        <f t="shared" si="310"/>
        <v>N/A</v>
      </c>
      <c r="N1806" s="6" t="s">
        <v>2886</v>
      </c>
      <c r="O1806" s="6" t="str">
        <f t="shared" si="311"/>
        <v>N/A</v>
      </c>
      <c r="P1806" s="5" t="s">
        <v>2886</v>
      </c>
      <c r="Q1806" s="6" t="str">
        <f t="shared" si="312"/>
        <v>N/A</v>
      </c>
      <c r="R1806" s="7" t="str">
        <f t="shared" si="313"/>
        <v>No</v>
      </c>
      <c r="S1806" s="5" t="str">
        <f t="shared" si="314"/>
        <v>Answer Required</v>
      </c>
      <c r="T1806" s="6" t="str">
        <f t="shared" si="315"/>
        <v>N/A</v>
      </c>
      <c r="U1806" s="7" t="str">
        <f t="shared" si="316"/>
        <v>No</v>
      </c>
      <c r="V1806" s="5" t="str">
        <f t="shared" si="317"/>
        <v>Answer Required</v>
      </c>
      <c r="W1806" s="6" t="str">
        <f t="shared" si="318"/>
        <v>N/A</v>
      </c>
      <c r="X1806" s="5" t="s">
        <v>2886</v>
      </c>
    </row>
    <row r="1807" spans="1:24" x14ac:dyDescent="0.25">
      <c r="A1807" s="77">
        <f>VLOOKUP(C1807,'BU and Control BU Listing'!A:E,5,FALSE)</f>
        <v>10700</v>
      </c>
      <c r="B1807" s="80" t="s">
        <v>5078</v>
      </c>
      <c r="C1807" s="22" t="str">
        <f t="shared" si="308"/>
        <v>82000</v>
      </c>
      <c r="D1807" s="22" t="str">
        <f t="shared" si="309"/>
        <v>02700</v>
      </c>
      <c r="E1807" s="21" t="str">
        <f>VLOOKUP(B1807,'Table A as of March 2024'!A:G,7,FALSE)</f>
        <v>Capitol Square Preservation Cn</v>
      </c>
      <c r="F1807" s="21" t="str">
        <f>VLOOKUP(B1807,'Table A as of March 2024'!A:H,8,FALSE)</f>
        <v>Parking</v>
      </c>
      <c r="G1807" s="11" t="str">
        <f>VLOOKUP(B1807,'Table A as of March 2024'!A:I,9,FALSE)</f>
        <v>105</v>
      </c>
      <c r="H1807" t="str">
        <f>VLOOKUP(B1807,'Table A as of March 2024'!A:L,12,FALSE)</f>
        <v>No</v>
      </c>
      <c r="I1807" s="9" t="str">
        <f>VLOOKUP(B1807,'Table A as of March 2024'!A:M,13,FALSE)</f>
        <v>U</v>
      </c>
      <c r="J1807" t="str">
        <f>VLOOKUP(B1807,'Table A as of March 2024'!A:O,15,FALSE)</f>
        <v>C</v>
      </c>
      <c r="K1807" t="str">
        <f>VLOOKUP(G1807,'ACFR Class Vlookup'!A:B,2,FALSE)</f>
        <v>Governmental</v>
      </c>
      <c r="L1807" s="1" t="str">
        <f>VLOOKUP(D1807,'Fund Information'!A:F,6,FALSE)</f>
        <v>Parking - Accounts for fees paid for parking vehicles in state parking lots.</v>
      </c>
      <c r="M1807" s="6" t="str">
        <f t="shared" si="310"/>
        <v>N/A</v>
      </c>
      <c r="N1807" s="6" t="s">
        <v>2886</v>
      </c>
      <c r="O1807" s="6" t="str">
        <f t="shared" si="311"/>
        <v>N/A</v>
      </c>
      <c r="P1807" s="5" t="s">
        <v>2886</v>
      </c>
      <c r="Q1807" s="6" t="str">
        <f t="shared" si="312"/>
        <v>N/A</v>
      </c>
      <c r="R1807" s="7" t="str">
        <f t="shared" si="313"/>
        <v>No</v>
      </c>
      <c r="S1807" s="5" t="str">
        <f t="shared" si="314"/>
        <v>Answer Required</v>
      </c>
      <c r="T1807" s="6" t="str">
        <f t="shared" si="315"/>
        <v>N/A</v>
      </c>
      <c r="U1807" s="7" t="str">
        <f t="shared" si="316"/>
        <v>Yes</v>
      </c>
      <c r="V1807" s="5" t="str">
        <f t="shared" si="317"/>
        <v>Answer Required</v>
      </c>
      <c r="W1807" s="6" t="str">
        <f t="shared" si="318"/>
        <v>N/A</v>
      </c>
      <c r="X1807" s="5" t="s">
        <v>2886</v>
      </c>
    </row>
    <row r="1808" spans="1:24" x14ac:dyDescent="0.25">
      <c r="A1808" s="77">
        <f>VLOOKUP(C1808,'BU and Control BU Listing'!A:E,5,FALSE)</f>
        <v>10700</v>
      </c>
      <c r="B1808" s="80" t="s">
        <v>5079</v>
      </c>
      <c r="C1808" s="22" t="str">
        <f t="shared" si="308"/>
        <v>82000</v>
      </c>
      <c r="D1808" s="22" t="str">
        <f t="shared" si="309"/>
        <v>02821</v>
      </c>
      <c r="E1808" s="21" t="str">
        <f>VLOOKUP(B1808,'Table A as of March 2024'!A:G,7,FALSE)</f>
        <v>Capitol Square Preservation Cn</v>
      </c>
      <c r="F1808" s="21" t="str">
        <f>VLOOKUP(B1808,'Table A as of March 2024'!A:H,8,FALSE)</f>
        <v>Capitol Square Spec Rev Fund</v>
      </c>
      <c r="G1808" s="11" t="str">
        <f>VLOOKUP(B1808,'Table A as of March 2024'!A:I,9,FALSE)</f>
        <v>105</v>
      </c>
      <c r="H1808" t="str">
        <f>VLOOKUP(B1808,'Table A as of March 2024'!A:L,12,FALSE)</f>
        <v>Yes</v>
      </c>
      <c r="I1808" s="9" t="str">
        <f>VLOOKUP(B1808,'Table A as of March 2024'!A:M,13,FALSE)</f>
        <v>U</v>
      </c>
      <c r="J1808" t="str">
        <f>VLOOKUP(B1808,'Table A as of March 2024'!A:O,15,FALSE)</f>
        <v>R</v>
      </c>
      <c r="K1808" t="str">
        <f>VLOOKUP(G1808,'ACFR Class Vlookup'!A:B,2,FALSE)</f>
        <v>Governmental</v>
      </c>
      <c r="L1808" s="1" t="str">
        <f>VLOOKUP(D1808,'Fund Information'!A:F,6,FALSE)</f>
        <v>Accounts for gifts and grants the council accepts to perform its duties.</v>
      </c>
      <c r="M1808" s="6" t="str">
        <f t="shared" si="310"/>
        <v>N/A</v>
      </c>
      <c r="N1808" s="6" t="s">
        <v>2886</v>
      </c>
      <c r="O1808" s="6" t="str">
        <f t="shared" si="311"/>
        <v>N/A</v>
      </c>
      <c r="P1808" s="5" t="s">
        <v>2886</v>
      </c>
      <c r="Q1808" s="6" t="str">
        <f t="shared" si="312"/>
        <v>N/A</v>
      </c>
      <c r="R1808" s="7" t="str">
        <f t="shared" si="313"/>
        <v>Yes</v>
      </c>
      <c r="S1808" s="5" t="str">
        <f t="shared" si="314"/>
        <v>Answer Required</v>
      </c>
      <c r="T1808" s="6" t="str">
        <f t="shared" si="315"/>
        <v>N/A</v>
      </c>
      <c r="U1808" s="7" t="str">
        <f t="shared" si="316"/>
        <v>No</v>
      </c>
      <c r="V1808" s="5" t="str">
        <f t="shared" si="317"/>
        <v>Answer Required</v>
      </c>
      <c r="W1808" s="6" t="str">
        <f t="shared" si="318"/>
        <v>N/A</v>
      </c>
      <c r="X1808" s="5" t="s">
        <v>2886</v>
      </c>
    </row>
    <row r="1809" spans="1:24" x14ac:dyDescent="0.25">
      <c r="A1809" s="77">
        <f>VLOOKUP(C1809,'BU and Control BU Listing'!A:E,5,FALSE)</f>
        <v>10700</v>
      </c>
      <c r="B1809" s="80" t="s">
        <v>5080</v>
      </c>
      <c r="C1809" s="22" t="str">
        <f t="shared" si="308"/>
        <v>83400</v>
      </c>
      <c r="D1809" s="22" t="str">
        <f t="shared" si="309"/>
        <v>01000</v>
      </c>
      <c r="E1809" s="21" t="str">
        <f>VLOOKUP(B1809,'Table A as of March 2024'!A:G,7,FALSE)</f>
        <v>VA Freedom of Info Advisory Cn</v>
      </c>
      <c r="F1809" s="21" t="str">
        <f>VLOOKUP(B1809,'Table A as of March 2024'!A:H,8,FALSE)</f>
        <v>General Fund</v>
      </c>
      <c r="G1809" s="11" t="str">
        <f>VLOOKUP(B1809,'Table A as of March 2024'!A:I,9,FALSE)</f>
        <v>100</v>
      </c>
      <c r="H1809" t="str">
        <f>VLOOKUP(B1809,'Table A as of March 2024'!A:L,12,FALSE)</f>
        <v>No</v>
      </c>
      <c r="I1809" s="9" t="str">
        <f>VLOOKUP(B1809,'Table A as of March 2024'!A:M,13,FALSE)</f>
        <v>G</v>
      </c>
      <c r="J1809" t="str">
        <f>VLOOKUP(B1809,'Table A as of March 2024'!A:O,15,FALSE)</f>
        <v>U</v>
      </c>
      <c r="K1809" t="str">
        <f>VLOOKUP(G1809,'ACFR Class Vlookup'!A:B,2,FALSE)</f>
        <v>Governmental</v>
      </c>
      <c r="L1809" s="1" t="str">
        <f>VLOOKUP(D1809,'Fund Information'!A:F,6,FALSE)</f>
        <v>General Fund</v>
      </c>
      <c r="M1809" s="6" t="str">
        <f t="shared" si="310"/>
        <v>N/A</v>
      </c>
      <c r="N1809" s="6" t="s">
        <v>2886</v>
      </c>
      <c r="O1809" s="6" t="str">
        <f t="shared" si="311"/>
        <v>N/A</v>
      </c>
      <c r="P1809" s="5" t="s">
        <v>2886</v>
      </c>
      <c r="Q1809" s="6" t="str">
        <f t="shared" si="312"/>
        <v>N/A</v>
      </c>
      <c r="R1809" s="7" t="str">
        <f t="shared" si="313"/>
        <v>No</v>
      </c>
      <c r="S1809" s="5" t="str">
        <f t="shared" si="314"/>
        <v>Answer Required</v>
      </c>
      <c r="T1809" s="6" t="str">
        <f t="shared" si="315"/>
        <v>N/A</v>
      </c>
      <c r="U1809" s="7" t="str">
        <f t="shared" si="316"/>
        <v>No</v>
      </c>
      <c r="V1809" s="5" t="str">
        <f t="shared" si="317"/>
        <v>Answer Required</v>
      </c>
      <c r="W1809" s="6" t="str">
        <f t="shared" si="318"/>
        <v>N/A</v>
      </c>
      <c r="X1809" s="5" t="s">
        <v>2886</v>
      </c>
    </row>
    <row r="1810" spans="1:24" x14ac:dyDescent="0.25">
      <c r="A1810" s="77">
        <f>VLOOKUP(C1810,'BU and Control BU Listing'!A:E,5,FALSE)</f>
        <v>10700</v>
      </c>
      <c r="B1810" s="80" t="s">
        <v>5081</v>
      </c>
      <c r="C1810" s="22" t="str">
        <f t="shared" si="308"/>
        <v>83400</v>
      </c>
      <c r="D1810" s="22" t="str">
        <f t="shared" si="309"/>
        <v>02700</v>
      </c>
      <c r="E1810" s="21" t="str">
        <f>VLOOKUP(B1810,'Table A as of March 2024'!A:G,7,FALSE)</f>
        <v>VA Freedom of Info Advisory Cn</v>
      </c>
      <c r="F1810" s="21" t="str">
        <f>VLOOKUP(B1810,'Table A as of March 2024'!A:H,8,FALSE)</f>
        <v>Parking</v>
      </c>
      <c r="G1810" s="11" t="str">
        <f>VLOOKUP(B1810,'Table A as of March 2024'!A:I,9,FALSE)</f>
        <v>105</v>
      </c>
      <c r="H1810" t="str">
        <f>VLOOKUP(B1810,'Table A as of March 2024'!A:L,12,FALSE)</f>
        <v>No</v>
      </c>
      <c r="I1810" s="9" t="str">
        <f>VLOOKUP(B1810,'Table A as of March 2024'!A:M,13,FALSE)</f>
        <v>U</v>
      </c>
      <c r="J1810" t="str">
        <f>VLOOKUP(B1810,'Table A as of March 2024'!A:O,15,FALSE)</f>
        <v>C</v>
      </c>
      <c r="K1810" t="str">
        <f>VLOOKUP(G1810,'ACFR Class Vlookup'!A:B,2,FALSE)</f>
        <v>Governmental</v>
      </c>
      <c r="L1810" s="1" t="str">
        <f>VLOOKUP(D1810,'Fund Information'!A:F,6,FALSE)</f>
        <v>Parking - Accounts for fees paid for parking vehicles in state parking lots.</v>
      </c>
      <c r="M1810" s="6" t="str">
        <f t="shared" si="310"/>
        <v>N/A</v>
      </c>
      <c r="N1810" s="6" t="s">
        <v>2886</v>
      </c>
      <c r="O1810" s="6" t="str">
        <f t="shared" si="311"/>
        <v>N/A</v>
      </c>
      <c r="P1810" s="5" t="s">
        <v>2886</v>
      </c>
      <c r="Q1810" s="6" t="str">
        <f t="shared" si="312"/>
        <v>N/A</v>
      </c>
      <c r="R1810" s="7" t="str">
        <f t="shared" si="313"/>
        <v>No</v>
      </c>
      <c r="S1810" s="5" t="str">
        <f t="shared" si="314"/>
        <v>Answer Required</v>
      </c>
      <c r="T1810" s="6" t="str">
        <f t="shared" si="315"/>
        <v>N/A</v>
      </c>
      <c r="U1810" s="7" t="str">
        <f t="shared" si="316"/>
        <v>Yes</v>
      </c>
      <c r="V1810" s="5" t="str">
        <f t="shared" si="317"/>
        <v>Answer Required</v>
      </c>
      <c r="W1810" s="6" t="str">
        <f t="shared" si="318"/>
        <v>N/A</v>
      </c>
      <c r="X1810" s="5" t="s">
        <v>2886</v>
      </c>
    </row>
    <row r="1811" spans="1:24" ht="75" x14ac:dyDescent="0.25">
      <c r="A1811" s="77">
        <f>VLOOKUP(C1811,'BU and Control BU Listing'!A:E,5,FALSE)</f>
        <v>11900</v>
      </c>
      <c r="B1811" s="80" t="s">
        <v>5082</v>
      </c>
      <c r="C1811" s="22" t="str">
        <f t="shared" si="308"/>
        <v>83600</v>
      </c>
      <c r="D1811" s="22" t="str">
        <f t="shared" si="309"/>
        <v>02836</v>
      </c>
      <c r="E1811" s="21" t="str">
        <f>VLOOKUP(B1811,'Table A as of March 2024'!A:G,7,FALSE)</f>
        <v>Citizens' Council Exec Mansion</v>
      </c>
      <c r="F1811" s="21" t="str">
        <f>VLOOKUP(B1811,'Table A as of March 2024'!A:H,8,FALSE)</f>
        <v>Exec Mansion Special Rev Fund</v>
      </c>
      <c r="G1811" s="11" t="str">
        <f>VLOOKUP(B1811,'Table A as of March 2024'!A:I,9,FALSE)</f>
        <v>105</v>
      </c>
      <c r="H1811" t="str">
        <f>VLOOKUP(B1811,'Table A as of March 2024'!A:L,12,FALSE)</f>
        <v>Yes</v>
      </c>
      <c r="I1811" s="9" t="str">
        <f>VLOOKUP(B1811,'Table A as of March 2024'!A:M,13,FALSE)</f>
        <v>U</v>
      </c>
      <c r="J1811" t="str">
        <f>VLOOKUP(B1811,'Table A as of March 2024'!A:O,15,FALSE)</f>
        <v>R</v>
      </c>
      <c r="K1811" t="str">
        <f>VLOOKUP(G1811,'ACFR Class Vlookup'!A:B,2,FALSE)</f>
        <v>Governmental</v>
      </c>
      <c r="L1811" s="1" t="str">
        <f>VLOOKUP(D1811,'Fund Information'!A:F,6,FALSE)</f>
        <v>Per Code of VA § 2.2-2616, all moneys received by the Citizens' Advisory Council on the Executive Mansion shall be paid into the state treasury and segregated as a special fund to be used by the Council to promote a greater understanding and awareness of the history and significance of the Executive Mansion.</v>
      </c>
      <c r="M1811" s="6" t="str">
        <f t="shared" si="310"/>
        <v>N/A</v>
      </c>
      <c r="N1811" s="6" t="s">
        <v>2886</v>
      </c>
      <c r="O1811" s="6" t="str">
        <f t="shared" si="311"/>
        <v>N/A</v>
      </c>
      <c r="P1811" s="5" t="s">
        <v>2886</v>
      </c>
      <c r="Q1811" s="6" t="str">
        <f t="shared" si="312"/>
        <v>N/A</v>
      </c>
      <c r="R1811" s="7" t="str">
        <f t="shared" si="313"/>
        <v>Yes</v>
      </c>
      <c r="S1811" s="5" t="str">
        <f t="shared" si="314"/>
        <v>Answer Required</v>
      </c>
      <c r="T1811" s="6" t="str">
        <f t="shared" si="315"/>
        <v>N/A</v>
      </c>
      <c r="U1811" s="7" t="str">
        <f t="shared" si="316"/>
        <v>No</v>
      </c>
      <c r="V1811" s="5" t="str">
        <f t="shared" si="317"/>
        <v>Answer Required</v>
      </c>
      <c r="W1811" s="6" t="str">
        <f t="shared" si="318"/>
        <v>N/A</v>
      </c>
      <c r="X1811" s="5" t="s">
        <v>2886</v>
      </c>
    </row>
    <row r="1812" spans="1:24" x14ac:dyDescent="0.25">
      <c r="A1812" s="77">
        <f>VLOOKUP(C1812,'BU and Control BU Listing'!A:E,5,FALSE)</f>
        <v>10700</v>
      </c>
      <c r="B1812" s="80" t="s">
        <v>5084</v>
      </c>
      <c r="C1812" s="22" t="str">
        <f t="shared" si="308"/>
        <v>83700</v>
      </c>
      <c r="D1812" s="22" t="str">
        <f t="shared" si="309"/>
        <v>01000</v>
      </c>
      <c r="E1812" s="21" t="str">
        <f>VLOOKUP(B1812,'Table A as of March 2024'!A:G,7,FALSE)</f>
        <v>Virginia Disability Commission</v>
      </c>
      <c r="F1812" s="21" t="str">
        <f>VLOOKUP(B1812,'Table A as of March 2024'!A:H,8,FALSE)</f>
        <v>General Fund</v>
      </c>
      <c r="G1812" s="11" t="str">
        <f>VLOOKUP(B1812,'Table A as of March 2024'!A:I,9,FALSE)</f>
        <v>100</v>
      </c>
      <c r="H1812" t="str">
        <f>VLOOKUP(B1812,'Table A as of March 2024'!A:L,12,FALSE)</f>
        <v>No</v>
      </c>
      <c r="I1812" s="9" t="str">
        <f>VLOOKUP(B1812,'Table A as of March 2024'!A:M,13,FALSE)</f>
        <v>G</v>
      </c>
      <c r="J1812" t="str">
        <f>VLOOKUP(B1812,'Table A as of March 2024'!A:O,15,FALSE)</f>
        <v>U</v>
      </c>
      <c r="K1812" t="str">
        <f>VLOOKUP(G1812,'ACFR Class Vlookup'!A:B,2,FALSE)</f>
        <v>Governmental</v>
      </c>
      <c r="L1812" s="1" t="str">
        <f>VLOOKUP(D1812,'Fund Information'!A:F,6,FALSE)</f>
        <v>General Fund</v>
      </c>
      <c r="M1812" s="6" t="str">
        <f t="shared" si="310"/>
        <v>N/A</v>
      </c>
      <c r="N1812" s="6" t="s">
        <v>2886</v>
      </c>
      <c r="O1812" s="6" t="str">
        <f t="shared" si="311"/>
        <v>N/A</v>
      </c>
      <c r="P1812" s="5" t="s">
        <v>2886</v>
      </c>
      <c r="Q1812" s="6" t="str">
        <f t="shared" si="312"/>
        <v>N/A</v>
      </c>
      <c r="R1812" s="7" t="str">
        <f t="shared" si="313"/>
        <v>No</v>
      </c>
      <c r="S1812" s="5" t="str">
        <f t="shared" si="314"/>
        <v>Answer Required</v>
      </c>
      <c r="T1812" s="6" t="str">
        <f t="shared" si="315"/>
        <v>N/A</v>
      </c>
      <c r="U1812" s="7" t="str">
        <f t="shared" si="316"/>
        <v>No</v>
      </c>
      <c r="V1812" s="5" t="str">
        <f t="shared" si="317"/>
        <v>Answer Required</v>
      </c>
      <c r="W1812" s="6" t="str">
        <f t="shared" si="318"/>
        <v>N/A</v>
      </c>
      <c r="X1812" s="5" t="s">
        <v>2886</v>
      </c>
    </row>
    <row r="1813" spans="1:24" x14ac:dyDescent="0.25">
      <c r="A1813" s="77">
        <f>VLOOKUP(C1813,'BU and Control BU Listing'!A:E,5,FALSE)</f>
        <v>10700</v>
      </c>
      <c r="B1813" s="80" t="s">
        <v>5085</v>
      </c>
      <c r="C1813" s="22" t="str">
        <f t="shared" si="308"/>
        <v>83900</v>
      </c>
      <c r="D1813" s="22" t="str">
        <f t="shared" si="309"/>
        <v>01000</v>
      </c>
      <c r="E1813" s="21" t="str">
        <f>VLOOKUP(B1813,'Table A as of March 2024'!A:G,7,FALSE)</f>
        <v>Virginia Commission on Youth</v>
      </c>
      <c r="F1813" s="21" t="str">
        <f>VLOOKUP(B1813,'Table A as of March 2024'!A:H,8,FALSE)</f>
        <v>General Fund</v>
      </c>
      <c r="G1813" s="11" t="str">
        <f>VLOOKUP(B1813,'Table A as of March 2024'!A:I,9,FALSE)</f>
        <v>100</v>
      </c>
      <c r="H1813" t="str">
        <f>VLOOKUP(B1813,'Table A as of March 2024'!A:L,12,FALSE)</f>
        <v>No</v>
      </c>
      <c r="I1813" s="9" t="str">
        <f>VLOOKUP(B1813,'Table A as of March 2024'!A:M,13,FALSE)</f>
        <v>G</v>
      </c>
      <c r="J1813" t="str">
        <f>VLOOKUP(B1813,'Table A as of March 2024'!A:O,15,FALSE)</f>
        <v>U</v>
      </c>
      <c r="K1813" t="str">
        <f>VLOOKUP(G1813,'ACFR Class Vlookup'!A:B,2,FALSE)</f>
        <v>Governmental</v>
      </c>
      <c r="L1813" s="1" t="str">
        <f>VLOOKUP(D1813,'Fund Information'!A:F,6,FALSE)</f>
        <v>General Fund</v>
      </c>
      <c r="M1813" s="6" t="str">
        <f t="shared" si="310"/>
        <v>N/A</v>
      </c>
      <c r="N1813" s="6" t="s">
        <v>2886</v>
      </c>
      <c r="O1813" s="6" t="str">
        <f t="shared" si="311"/>
        <v>N/A</v>
      </c>
      <c r="P1813" s="5" t="s">
        <v>2886</v>
      </c>
      <c r="Q1813" s="6" t="str">
        <f t="shared" si="312"/>
        <v>N/A</v>
      </c>
      <c r="R1813" s="7" t="str">
        <f t="shared" si="313"/>
        <v>No</v>
      </c>
      <c r="S1813" s="5" t="str">
        <f t="shared" si="314"/>
        <v>Answer Required</v>
      </c>
      <c r="T1813" s="6" t="str">
        <f t="shared" si="315"/>
        <v>N/A</v>
      </c>
      <c r="U1813" s="7" t="str">
        <f t="shared" si="316"/>
        <v>No</v>
      </c>
      <c r="V1813" s="5" t="str">
        <f t="shared" si="317"/>
        <v>Answer Required</v>
      </c>
      <c r="W1813" s="6" t="str">
        <f t="shared" si="318"/>
        <v>N/A</v>
      </c>
      <c r="X1813" s="5" t="s">
        <v>2886</v>
      </c>
    </row>
    <row r="1814" spans="1:24" x14ac:dyDescent="0.25">
      <c r="A1814" s="77">
        <f>VLOOKUP(C1814,'BU and Control BU Listing'!A:E,5,FALSE)</f>
        <v>10700</v>
      </c>
      <c r="B1814" s="80" t="s">
        <v>5086</v>
      </c>
      <c r="C1814" s="22" t="str">
        <f t="shared" si="308"/>
        <v>83900</v>
      </c>
      <c r="D1814" s="22" t="str">
        <f t="shared" si="309"/>
        <v>02700</v>
      </c>
      <c r="E1814" s="21" t="str">
        <f>VLOOKUP(B1814,'Table A as of March 2024'!A:G,7,FALSE)</f>
        <v>Virginia Commission on Youth</v>
      </c>
      <c r="F1814" s="21" t="str">
        <f>VLOOKUP(B1814,'Table A as of March 2024'!A:H,8,FALSE)</f>
        <v>Parking</v>
      </c>
      <c r="G1814" s="11" t="str">
        <f>VLOOKUP(B1814,'Table A as of March 2024'!A:I,9,FALSE)</f>
        <v>105</v>
      </c>
      <c r="H1814" t="str">
        <f>VLOOKUP(B1814,'Table A as of March 2024'!A:L,12,FALSE)</f>
        <v>No</v>
      </c>
      <c r="I1814" s="9" t="str">
        <f>VLOOKUP(B1814,'Table A as of March 2024'!A:M,13,FALSE)</f>
        <v>U</v>
      </c>
      <c r="J1814" t="str">
        <f>VLOOKUP(B1814,'Table A as of March 2024'!A:O,15,FALSE)</f>
        <v>C</v>
      </c>
      <c r="K1814" t="str">
        <f>VLOOKUP(G1814,'ACFR Class Vlookup'!A:B,2,FALSE)</f>
        <v>Governmental</v>
      </c>
      <c r="L1814" s="1" t="str">
        <f>VLOOKUP(D1814,'Fund Information'!A:F,6,FALSE)</f>
        <v>Parking - Accounts for fees paid for parking vehicles in state parking lots.</v>
      </c>
      <c r="M1814" s="6" t="str">
        <f t="shared" si="310"/>
        <v>N/A</v>
      </c>
      <c r="N1814" s="6" t="s">
        <v>2886</v>
      </c>
      <c r="O1814" s="6" t="str">
        <f t="shared" si="311"/>
        <v>N/A</v>
      </c>
      <c r="P1814" s="5" t="s">
        <v>2886</v>
      </c>
      <c r="Q1814" s="6" t="str">
        <f t="shared" si="312"/>
        <v>N/A</v>
      </c>
      <c r="R1814" s="7" t="str">
        <f t="shared" si="313"/>
        <v>No</v>
      </c>
      <c r="S1814" s="5" t="str">
        <f t="shared" si="314"/>
        <v>Answer Required</v>
      </c>
      <c r="T1814" s="6" t="str">
        <f t="shared" si="315"/>
        <v>N/A</v>
      </c>
      <c r="U1814" s="7" t="str">
        <f t="shared" si="316"/>
        <v>Yes</v>
      </c>
      <c r="V1814" s="5" t="str">
        <f t="shared" si="317"/>
        <v>Answer Required</v>
      </c>
      <c r="W1814" s="6" t="str">
        <f t="shared" si="318"/>
        <v>N/A</v>
      </c>
      <c r="X1814" s="5" t="s">
        <v>2886</v>
      </c>
    </row>
    <row r="1815" spans="1:24" x14ac:dyDescent="0.25">
      <c r="A1815" s="77">
        <f>VLOOKUP(C1815,'BU and Control BU Listing'!A:E,5,FALSE)</f>
        <v>10700</v>
      </c>
      <c r="B1815" s="80" t="s">
        <v>5087</v>
      </c>
      <c r="C1815" s="22" t="str">
        <f t="shared" si="308"/>
        <v>83900</v>
      </c>
      <c r="D1815" s="22" t="str">
        <f t="shared" si="309"/>
        <v>10000</v>
      </c>
      <c r="E1815" s="21" t="str">
        <f>VLOOKUP(B1815,'Table A as of March 2024'!A:G,7,FALSE)</f>
        <v>Virginia Commission on Youth</v>
      </c>
      <c r="F1815" s="21" t="str">
        <f>VLOOKUP(B1815,'Table A as of March 2024'!A:H,8,FALSE)</f>
        <v>Federal Trust</v>
      </c>
      <c r="G1815" s="11" t="str">
        <f>VLOOKUP(B1815,'Table A as of March 2024'!A:I,9,FALSE)</f>
        <v>120</v>
      </c>
      <c r="H1815" t="str">
        <f>VLOOKUP(B1815,'Table A as of March 2024'!A:L,12,FALSE)</f>
        <v>No</v>
      </c>
      <c r="I1815" s="9" t="str">
        <f>VLOOKUP(B1815,'Table A as of March 2024'!A:M,13,FALSE)</f>
        <v>R</v>
      </c>
      <c r="J1815" t="str">
        <f>VLOOKUP(B1815,'Table A as of March 2024'!A:O,15,FALSE)</f>
        <v>R</v>
      </c>
      <c r="K1815" t="str">
        <f>VLOOKUP(G1815,'ACFR Class Vlookup'!A:B,2,FALSE)</f>
        <v>Governmental</v>
      </c>
      <c r="L1815" s="1" t="str">
        <f>VLOOKUP(D1815,'Fund Information'!A:F,6,FALSE)</f>
        <v>This fund accounts for Federal funds.</v>
      </c>
      <c r="M1815" s="6" t="str">
        <f t="shared" si="310"/>
        <v>N/A</v>
      </c>
      <c r="N1815" s="6" t="s">
        <v>2886</v>
      </c>
      <c r="O1815" s="6" t="str">
        <f t="shared" si="311"/>
        <v>N/A</v>
      </c>
      <c r="P1815" s="5" t="s">
        <v>2886</v>
      </c>
      <c r="Q1815" s="6" t="str">
        <f t="shared" si="312"/>
        <v>N/A</v>
      </c>
      <c r="R1815" s="7" t="str">
        <f t="shared" si="313"/>
        <v>Yes</v>
      </c>
      <c r="S1815" s="5" t="str">
        <f t="shared" si="314"/>
        <v>Answer Required</v>
      </c>
      <c r="T1815" s="6" t="str">
        <f t="shared" si="315"/>
        <v>N/A</v>
      </c>
      <c r="U1815" s="7" t="str">
        <f t="shared" si="316"/>
        <v>No</v>
      </c>
      <c r="V1815" s="5" t="str">
        <f t="shared" si="317"/>
        <v>Answer Required</v>
      </c>
      <c r="W1815" s="6" t="str">
        <f t="shared" si="318"/>
        <v>N/A</v>
      </c>
      <c r="X1815" s="5" t="s">
        <v>2886</v>
      </c>
    </row>
    <row r="1816" spans="1:24" x14ac:dyDescent="0.25">
      <c r="A1816" s="77">
        <f>VLOOKUP(C1816,'BU and Control BU Listing'!A:E,5,FALSE)</f>
        <v>10700</v>
      </c>
      <c r="B1816" s="80" t="s">
        <v>5088</v>
      </c>
      <c r="C1816" s="22" t="str">
        <f t="shared" si="308"/>
        <v>84000</v>
      </c>
      <c r="D1816" s="22" t="str">
        <f t="shared" si="309"/>
        <v>01000</v>
      </c>
      <c r="E1816" s="21" t="str">
        <f>VLOOKUP(B1816,'Table A as of March 2024'!A:G,7,FALSE)</f>
        <v>Virginia Housing Commission</v>
      </c>
      <c r="F1816" s="21" t="str">
        <f>VLOOKUP(B1816,'Table A as of March 2024'!A:H,8,FALSE)</f>
        <v>General Fund</v>
      </c>
      <c r="G1816" s="11" t="str">
        <f>VLOOKUP(B1816,'Table A as of March 2024'!A:I,9,FALSE)</f>
        <v>100</v>
      </c>
      <c r="H1816" t="str">
        <f>VLOOKUP(B1816,'Table A as of March 2024'!A:L,12,FALSE)</f>
        <v>No</v>
      </c>
      <c r="I1816" s="9" t="str">
        <f>VLOOKUP(B1816,'Table A as of March 2024'!A:M,13,FALSE)</f>
        <v>G</v>
      </c>
      <c r="J1816" t="str">
        <f>VLOOKUP(B1816,'Table A as of March 2024'!A:O,15,FALSE)</f>
        <v>U</v>
      </c>
      <c r="K1816" t="str">
        <f>VLOOKUP(G1816,'ACFR Class Vlookup'!A:B,2,FALSE)</f>
        <v>Governmental</v>
      </c>
      <c r="L1816" s="1" t="str">
        <f>VLOOKUP(D1816,'Fund Information'!A:F,6,FALSE)</f>
        <v>General Fund</v>
      </c>
      <c r="M1816" s="6" t="str">
        <f t="shared" si="310"/>
        <v>N/A</v>
      </c>
      <c r="N1816" s="6" t="s">
        <v>2886</v>
      </c>
      <c r="O1816" s="6" t="str">
        <f t="shared" si="311"/>
        <v>N/A</v>
      </c>
      <c r="P1816" s="5" t="s">
        <v>2886</v>
      </c>
      <c r="Q1816" s="6" t="str">
        <f t="shared" si="312"/>
        <v>N/A</v>
      </c>
      <c r="R1816" s="7" t="str">
        <f t="shared" si="313"/>
        <v>No</v>
      </c>
      <c r="S1816" s="5" t="str">
        <f t="shared" si="314"/>
        <v>Answer Required</v>
      </c>
      <c r="T1816" s="6" t="str">
        <f t="shared" si="315"/>
        <v>N/A</v>
      </c>
      <c r="U1816" s="7" t="str">
        <f t="shared" si="316"/>
        <v>No</v>
      </c>
      <c r="V1816" s="5" t="str">
        <f t="shared" si="317"/>
        <v>Answer Required</v>
      </c>
      <c r="W1816" s="6" t="str">
        <f t="shared" si="318"/>
        <v>N/A</v>
      </c>
      <c r="X1816" s="5" t="s">
        <v>2886</v>
      </c>
    </row>
    <row r="1817" spans="1:24" x14ac:dyDescent="0.25">
      <c r="A1817" s="77">
        <f>VLOOKUP(C1817,'BU and Control BU Listing'!A:E,5,FALSE)</f>
        <v>84100</v>
      </c>
      <c r="B1817" s="80" t="s">
        <v>5089</v>
      </c>
      <c r="C1817" s="22" t="str">
        <f t="shared" si="308"/>
        <v>84100</v>
      </c>
      <c r="D1817" s="22" t="str">
        <f t="shared" si="309"/>
        <v>01000</v>
      </c>
      <c r="E1817" s="21" t="str">
        <f>VLOOKUP(B1817,'Table A as of March 2024'!A:G,7,FALSE)</f>
        <v>Department of Aviation</v>
      </c>
      <c r="F1817" s="21" t="str">
        <f>VLOOKUP(B1817,'Table A as of March 2024'!A:H,8,FALSE)</f>
        <v>General Fund</v>
      </c>
      <c r="G1817" s="11" t="str">
        <f>VLOOKUP(B1817,'Table A as of March 2024'!A:I,9,FALSE)</f>
        <v>100</v>
      </c>
      <c r="H1817" t="str">
        <f>VLOOKUP(B1817,'Table A as of March 2024'!A:L,12,FALSE)</f>
        <v>No</v>
      </c>
      <c r="I1817" s="9" t="str">
        <f>VLOOKUP(B1817,'Table A as of March 2024'!A:M,13,FALSE)</f>
        <v>G</v>
      </c>
      <c r="J1817" t="str">
        <f>VLOOKUP(B1817,'Table A as of March 2024'!A:O,15,FALSE)</f>
        <v>U</v>
      </c>
      <c r="K1817" t="str">
        <f>VLOOKUP(G1817,'ACFR Class Vlookup'!A:B,2,FALSE)</f>
        <v>Governmental</v>
      </c>
      <c r="L1817" s="1" t="str">
        <f>VLOOKUP(D1817,'Fund Information'!A:F,6,FALSE)</f>
        <v>General Fund</v>
      </c>
      <c r="M1817" s="6" t="str">
        <f t="shared" si="310"/>
        <v>N/A</v>
      </c>
      <c r="N1817" s="6" t="s">
        <v>2886</v>
      </c>
      <c r="O1817" s="6" t="str">
        <f t="shared" si="311"/>
        <v>N/A</v>
      </c>
      <c r="P1817" s="5" t="s">
        <v>2886</v>
      </c>
      <c r="Q1817" s="6" t="str">
        <f t="shared" si="312"/>
        <v>N/A</v>
      </c>
      <c r="R1817" s="7" t="str">
        <f t="shared" si="313"/>
        <v>No</v>
      </c>
      <c r="S1817" s="5" t="str">
        <f t="shared" si="314"/>
        <v>Answer Required</v>
      </c>
      <c r="T1817" s="6" t="str">
        <f t="shared" si="315"/>
        <v>N/A</v>
      </c>
      <c r="U1817" s="7" t="str">
        <f t="shared" si="316"/>
        <v>No</v>
      </c>
      <c r="V1817" s="5" t="str">
        <f t="shared" si="317"/>
        <v>Answer Required</v>
      </c>
      <c r="W1817" s="6" t="str">
        <f t="shared" si="318"/>
        <v>N/A</v>
      </c>
      <c r="X1817" s="5" t="s">
        <v>2886</v>
      </c>
    </row>
    <row r="1818" spans="1:24" ht="75" x14ac:dyDescent="0.25">
      <c r="A1818" s="77">
        <f>VLOOKUP(C1818,'BU and Control BU Listing'!A:E,5,FALSE)</f>
        <v>84100</v>
      </c>
      <c r="B1818" s="80" t="s">
        <v>5090</v>
      </c>
      <c r="C1818" s="22" t="str">
        <f t="shared" si="308"/>
        <v>84100</v>
      </c>
      <c r="D1818" s="22" t="str">
        <f t="shared" si="309"/>
        <v>04610</v>
      </c>
      <c r="E1818" s="21" t="str">
        <f>VLOOKUP(B1818,'Table A as of March 2024'!A:G,7,FALSE)</f>
        <v>Department of Aviation</v>
      </c>
      <c r="F1818" s="21" t="str">
        <f>VLOOKUP(B1818,'Table A as of March 2024'!A:H,8,FALSE)</f>
        <v>Aviation Fees and Taxes</v>
      </c>
      <c r="G1818" s="11" t="str">
        <f>VLOOKUP(B1818,'Table A as of March 2024'!A:I,9,FALSE)</f>
        <v>110</v>
      </c>
      <c r="H1818" t="str">
        <f>VLOOKUP(B1818,'Table A as of March 2024'!A:L,12,FALSE)</f>
        <v>No</v>
      </c>
      <c r="I1818" s="9" t="str">
        <f>VLOOKUP(B1818,'Table A as of March 2024'!A:M,13,FALSE)</f>
        <v>U</v>
      </c>
      <c r="J1818" t="str">
        <f>VLOOKUP(B1818,'Table A as of March 2024'!A:O,15,FALSE)</f>
        <v>C</v>
      </c>
      <c r="K1818" t="str">
        <f>VLOOKUP(G1818,'ACFR Class Vlookup'!A:B,2,FALSE)</f>
        <v>Governmental</v>
      </c>
      <c r="L1818" s="1" t="str">
        <f>VLOOKUP(D1818,'Fund Information'!A:F,6,FALSE)</f>
        <v>Per Code of VA  § 5.1-51, 58.1-1509, and 58.1-2217, taxes and fees relating to aviation fuel tax, aircraft sales and use tax, and aviation licensing fees are credited to this account and used for promotion and development of aviation and airports, and administration of aviation law.</v>
      </c>
      <c r="M1818" s="6" t="str">
        <f t="shared" si="310"/>
        <v>N/A</v>
      </c>
      <c r="N1818" s="6" t="s">
        <v>2886</v>
      </c>
      <c r="O1818" s="6" t="str">
        <f t="shared" si="311"/>
        <v>N/A</v>
      </c>
      <c r="P1818" s="5" t="s">
        <v>2886</v>
      </c>
      <c r="Q1818" s="6" t="str">
        <f t="shared" si="312"/>
        <v>N/A</v>
      </c>
      <c r="R1818" s="7" t="str">
        <f t="shared" si="313"/>
        <v>No</v>
      </c>
      <c r="S1818" s="5" t="str">
        <f t="shared" si="314"/>
        <v>Answer Required</v>
      </c>
      <c r="T1818" s="6" t="str">
        <f t="shared" si="315"/>
        <v>N/A</v>
      </c>
      <c r="U1818" s="7" t="str">
        <f t="shared" si="316"/>
        <v>Yes</v>
      </c>
      <c r="V1818" s="5" t="str">
        <f t="shared" si="317"/>
        <v>Answer Required</v>
      </c>
      <c r="W1818" s="6" t="str">
        <f t="shared" si="318"/>
        <v>N/A</v>
      </c>
      <c r="X1818" s="5" t="s">
        <v>2886</v>
      </c>
    </row>
    <row r="1819" spans="1:24" ht="60" x14ac:dyDescent="0.25">
      <c r="A1819" s="77">
        <f>VLOOKUP(C1819,'BU and Control BU Listing'!A:E,5,FALSE)</f>
        <v>84100</v>
      </c>
      <c r="B1819" s="80" t="s">
        <v>5091</v>
      </c>
      <c r="C1819" s="22" t="str">
        <f t="shared" si="308"/>
        <v>84100</v>
      </c>
      <c r="D1819" s="22" t="str">
        <f t="shared" si="309"/>
        <v>04660</v>
      </c>
      <c r="E1819" s="21" t="str">
        <f>VLOOKUP(B1819,'Table A as of March 2024'!A:G,7,FALSE)</f>
        <v>Department of Aviation</v>
      </c>
      <c r="F1819" s="21" t="str">
        <f>VLOOKUP(B1819,'Table A as of March 2024'!A:H,8,FALSE)</f>
        <v>Aviation Educ Facilities Fund</v>
      </c>
      <c r="G1819" s="11" t="str">
        <f>VLOOKUP(B1819,'Table A as of March 2024'!A:I,9,FALSE)</f>
        <v>105</v>
      </c>
      <c r="H1819" t="str">
        <f>VLOOKUP(B1819,'Table A as of March 2024'!A:L,12,FALSE)</f>
        <v>No</v>
      </c>
      <c r="I1819" s="9" t="str">
        <f>VLOOKUP(B1819,'Table A as of March 2024'!A:M,13,FALSE)</f>
        <v>U</v>
      </c>
      <c r="J1819" t="str">
        <f>VLOOKUP(B1819,'Table A as of March 2024'!A:O,15,FALSE)</f>
        <v>R</v>
      </c>
      <c r="K1819" t="str">
        <f>VLOOKUP(G1819,'ACFR Class Vlookup'!A:B,2,FALSE)</f>
        <v>Governmental</v>
      </c>
      <c r="L1819" s="1" t="str">
        <f>VLOOKUP(D1819,'Fund Information'!A:F,6,FALSE)</f>
        <v>Accounts for sale of aviation license plates.  Part of the money from the sale of each license plate is used to support aviation education at Virginia museums. The fees collected are disbursed to the National Air and Space Museum.</v>
      </c>
      <c r="M1819" s="6" t="str">
        <f t="shared" si="310"/>
        <v>N/A</v>
      </c>
      <c r="N1819" s="6" t="s">
        <v>2886</v>
      </c>
      <c r="O1819" s="6" t="str">
        <f t="shared" si="311"/>
        <v>N/A</v>
      </c>
      <c r="P1819" s="5" t="s">
        <v>2886</v>
      </c>
      <c r="Q1819" s="6" t="str">
        <f t="shared" si="312"/>
        <v>N/A</v>
      </c>
      <c r="R1819" s="7" t="str">
        <f t="shared" si="313"/>
        <v>Yes</v>
      </c>
      <c r="S1819" s="5" t="str">
        <f t="shared" si="314"/>
        <v>Answer Required</v>
      </c>
      <c r="T1819" s="6" t="str">
        <f t="shared" si="315"/>
        <v>N/A</v>
      </c>
      <c r="U1819" s="7" t="str">
        <f t="shared" si="316"/>
        <v>No</v>
      </c>
      <c r="V1819" s="5" t="str">
        <f t="shared" si="317"/>
        <v>Answer Required</v>
      </c>
      <c r="W1819" s="6" t="str">
        <f t="shared" si="318"/>
        <v>N/A</v>
      </c>
      <c r="X1819" s="5" t="s">
        <v>2886</v>
      </c>
    </row>
    <row r="1820" spans="1:24" ht="75" x14ac:dyDescent="0.25">
      <c r="A1820" s="77">
        <f>VLOOKUP(C1820,'BU and Control BU Listing'!A:E,5,FALSE)</f>
        <v>84100</v>
      </c>
      <c r="B1820" s="80" t="s">
        <v>5092</v>
      </c>
      <c r="C1820" s="22" t="str">
        <f t="shared" si="308"/>
        <v>84100</v>
      </c>
      <c r="D1820" s="22" t="str">
        <f t="shared" si="309"/>
        <v>04710</v>
      </c>
      <c r="E1820" s="21" t="str">
        <f>VLOOKUP(B1820,'Table A as of March 2024'!A:G,7,FALSE)</f>
        <v>Department of Aviation</v>
      </c>
      <c r="F1820" s="21" t="str">
        <f>VLOOKUP(B1820,'Table A as of March 2024'!A:H,8,FALSE)</f>
        <v>Transportation Trust Fund</v>
      </c>
      <c r="G1820" s="11" t="str">
        <f>VLOOKUP(B1820,'Table A as of March 2024'!A:I,9,FALSE)</f>
        <v>110</v>
      </c>
      <c r="H1820" t="str">
        <f>VLOOKUP(B1820,'Table A as of March 2024'!A:L,12,FALSE)</f>
        <v>No</v>
      </c>
      <c r="I1820" s="9" t="str">
        <f>VLOOKUP(B1820,'Table A as of March 2024'!A:M,13,FALSE)</f>
        <v>R</v>
      </c>
      <c r="J1820" t="str">
        <f>VLOOKUP(B1820,'Table A as of March 2024'!A:O,15,FALSE)</f>
        <v>C</v>
      </c>
      <c r="K1820" t="str">
        <f>VLOOKUP(G1820,'ACFR Class Vlookup'!A:B,2,FALSE)</f>
        <v>Governmental</v>
      </c>
      <c r="L1820" s="1" t="str">
        <f>VLOOKUP(D1820,'Fund Information'!A:F,6,FALSE)</f>
        <v>Transportation Trust Fund - Accounts for the accumulation and distribution of Special Revenue according to the Code of Virginia, Section 33.2-1524.  After administrative costs funds are distributed 78.7% to Constr Fund, 4.2% to Ports Fund, 2.4% to Airports Fund, 14.7% to Mass Transit.</v>
      </c>
      <c r="M1820" s="6" t="str">
        <f t="shared" si="310"/>
        <v>N/A</v>
      </c>
      <c r="N1820" s="6" t="s">
        <v>2886</v>
      </c>
      <c r="O1820" s="6" t="str">
        <f t="shared" si="311"/>
        <v>N/A</v>
      </c>
      <c r="P1820" s="5" t="s">
        <v>2886</v>
      </c>
      <c r="Q1820" s="6" t="str">
        <f t="shared" si="312"/>
        <v>N/A</v>
      </c>
      <c r="R1820" s="7" t="str">
        <f t="shared" si="313"/>
        <v>No</v>
      </c>
      <c r="S1820" s="5" t="str">
        <f t="shared" si="314"/>
        <v>Answer Required</v>
      </c>
      <c r="T1820" s="6" t="str">
        <f t="shared" si="315"/>
        <v>N/A</v>
      </c>
      <c r="U1820" s="7" t="str">
        <f t="shared" si="316"/>
        <v>Yes</v>
      </c>
      <c r="V1820" s="5" t="str">
        <f t="shared" si="317"/>
        <v>Answer Required</v>
      </c>
      <c r="W1820" s="6" t="str">
        <f t="shared" si="318"/>
        <v>N/A</v>
      </c>
      <c r="X1820" s="5" t="s">
        <v>2886</v>
      </c>
    </row>
    <row r="1821" spans="1:24" ht="60" x14ac:dyDescent="0.25">
      <c r="A1821" s="77">
        <f>VLOOKUP(C1821,'BU and Control BU Listing'!A:E,5,FALSE)</f>
        <v>84100</v>
      </c>
      <c r="B1821" s="80" t="s">
        <v>5093</v>
      </c>
      <c r="C1821" s="22" t="str">
        <f t="shared" si="308"/>
        <v>84100</v>
      </c>
      <c r="D1821" s="22" t="str">
        <f t="shared" si="309"/>
        <v>04750</v>
      </c>
      <c r="E1821" s="21" t="str">
        <f>VLOOKUP(B1821,'Table A as of March 2024'!A:G,7,FALSE)</f>
        <v>Department of Aviation</v>
      </c>
      <c r="F1821" s="21" t="str">
        <f>VLOOKUP(B1821,'Table A as of March 2024'!A:H,8,FALSE)</f>
        <v>Commonwealth Airport Fund</v>
      </c>
      <c r="G1821" s="11" t="str">
        <f>VLOOKUP(B1821,'Table A as of March 2024'!A:I,9,FALSE)</f>
        <v>110</v>
      </c>
      <c r="H1821" t="str">
        <f>VLOOKUP(B1821,'Table A as of March 2024'!A:L,12,FALSE)</f>
        <v>No</v>
      </c>
      <c r="I1821" s="9" t="str">
        <f>VLOOKUP(B1821,'Table A as of March 2024'!A:M,13,FALSE)</f>
        <v>R</v>
      </c>
      <c r="J1821" t="str">
        <f>VLOOKUP(B1821,'Table A as of March 2024'!A:O,15,FALSE)</f>
        <v>C</v>
      </c>
      <c r="K1821" t="str">
        <f>VLOOKUP(G1821,'ACFR Class Vlookup'!A:B,2,FALSE)</f>
        <v>Governmental</v>
      </c>
      <c r="L1821" s="1" t="str">
        <f>VLOOKUP(D1821,'Fund Information'!A:F,6,FALSE)</f>
        <v>Commonwealth Airport Fund - The Commonwealth Airport Fund receives 2.4% of the Transportation Trust Fund Special Revenues according to the Code of Virginia Section 33.2-1526 for Transfer to the Department of Aviation.</v>
      </c>
      <c r="M1821" s="6" t="str">
        <f t="shared" si="310"/>
        <v>N/A</v>
      </c>
      <c r="N1821" s="6" t="s">
        <v>2886</v>
      </c>
      <c r="O1821" s="6" t="str">
        <f t="shared" si="311"/>
        <v>N/A</v>
      </c>
      <c r="P1821" s="5" t="s">
        <v>2886</v>
      </c>
      <c r="Q1821" s="6" t="str">
        <f t="shared" si="312"/>
        <v>N/A</v>
      </c>
      <c r="R1821" s="7" t="str">
        <f t="shared" si="313"/>
        <v>No</v>
      </c>
      <c r="S1821" s="5" t="str">
        <f t="shared" si="314"/>
        <v>Answer Required</v>
      </c>
      <c r="T1821" s="6" t="str">
        <f t="shared" si="315"/>
        <v>N/A</v>
      </c>
      <c r="U1821" s="7" t="str">
        <f t="shared" si="316"/>
        <v>Yes</v>
      </c>
      <c r="V1821" s="5" t="str">
        <f t="shared" si="317"/>
        <v>Answer Required</v>
      </c>
      <c r="W1821" s="6" t="str">
        <f t="shared" si="318"/>
        <v>N/A</v>
      </c>
      <c r="X1821" s="5" t="s">
        <v>2886</v>
      </c>
    </row>
    <row r="1822" spans="1:24" ht="30" x14ac:dyDescent="0.25">
      <c r="A1822" s="77">
        <f>VLOOKUP(C1822,'BU and Control BU Listing'!A:E,5,FALSE)</f>
        <v>84100</v>
      </c>
      <c r="B1822" s="80" t="s">
        <v>5520</v>
      </c>
      <c r="C1822" s="22" t="str">
        <f t="shared" si="308"/>
        <v>84100</v>
      </c>
      <c r="D1822" s="22" t="str">
        <f t="shared" si="309"/>
        <v>04880</v>
      </c>
      <c r="E1822" s="21" t="str">
        <f>VLOOKUP(B1822,'Table A as of March 2024'!A:G,7,FALSE)</f>
        <v>Department of Aviation</v>
      </c>
      <c r="F1822" s="21" t="str">
        <f>VLOOKUP(B1822,'Table A as of March 2024'!A:H,8,FALSE)</f>
        <v>Surp Supply/ Equip-NonGF-NonHE</v>
      </c>
      <c r="G1822" s="11" t="str">
        <f>VLOOKUP(B1822,'Table A as of March 2024'!A:I,9,FALSE)</f>
        <v>100</v>
      </c>
      <c r="H1822" t="str">
        <f>VLOOKUP(B1822,'Table A as of March 2024'!A:L,12,FALSE)</f>
        <v>No</v>
      </c>
      <c r="I1822" s="9" t="str">
        <f>VLOOKUP(B1822,'Table A as of March 2024'!A:M,13,FALSE)</f>
        <v>U</v>
      </c>
      <c r="J1822" t="str">
        <f>VLOOKUP(B1822,'Table A as of March 2024'!A:O,15,FALSE)</f>
        <v>A</v>
      </c>
      <c r="K1822" t="str">
        <f>VLOOKUP(G1822,'ACFR Class Vlookup'!A:B,2,FALSE)</f>
        <v>Governmental</v>
      </c>
      <c r="L1822" s="1" t="str">
        <f>VLOOKUP(D1822,'Fund Information'!A:F,6,FALSE)</f>
        <v>Surplus Supplies &amp; Equip Sales-Non-Gen-Non-High Ed - Accounts for sale of surplus supplies and equipment.</v>
      </c>
      <c r="M1822" s="6" t="str">
        <f t="shared" si="310"/>
        <v>N/A</v>
      </c>
      <c r="N1822" s="6" t="s">
        <v>2886</v>
      </c>
      <c r="O1822" s="6" t="str">
        <f t="shared" si="311"/>
        <v>N/A</v>
      </c>
      <c r="P1822" s="5" t="s">
        <v>2886</v>
      </c>
      <c r="Q1822" s="6" t="str">
        <f t="shared" si="312"/>
        <v>N/A</v>
      </c>
      <c r="R1822" s="7" t="str">
        <f t="shared" si="313"/>
        <v>No</v>
      </c>
      <c r="S1822" s="5" t="str">
        <f t="shared" si="314"/>
        <v>Answer Required</v>
      </c>
      <c r="T1822" s="6" t="str">
        <f t="shared" si="315"/>
        <v>N/A</v>
      </c>
      <c r="U1822" s="7" t="str">
        <f t="shared" si="316"/>
        <v>No</v>
      </c>
      <c r="V1822" s="5" t="str">
        <f t="shared" si="317"/>
        <v>Answer Required</v>
      </c>
      <c r="W1822" s="6" t="str">
        <f t="shared" si="318"/>
        <v>N/A</v>
      </c>
      <c r="X1822" s="5" t="s">
        <v>2886</v>
      </c>
    </row>
    <row r="1823" spans="1:24" x14ac:dyDescent="0.25">
      <c r="A1823" s="77">
        <f>VLOOKUP(C1823,'BU and Control BU Listing'!A:E,5,FALSE)</f>
        <v>84100</v>
      </c>
      <c r="B1823" s="80" t="s">
        <v>5094</v>
      </c>
      <c r="C1823" s="22" t="str">
        <f t="shared" si="308"/>
        <v>84100</v>
      </c>
      <c r="D1823" s="22" t="str">
        <f t="shared" si="309"/>
        <v>10000</v>
      </c>
      <c r="E1823" s="21" t="str">
        <f>VLOOKUP(B1823,'Table A as of March 2024'!A:G,7,FALSE)</f>
        <v>Department of Aviation</v>
      </c>
      <c r="F1823" s="21" t="str">
        <f>VLOOKUP(B1823,'Table A as of March 2024'!A:H,8,FALSE)</f>
        <v>Federal Trust</v>
      </c>
      <c r="G1823" s="11" t="str">
        <f>VLOOKUP(B1823,'Table A as of March 2024'!A:I,9,FALSE)</f>
        <v>120</v>
      </c>
      <c r="H1823" t="str">
        <f>VLOOKUP(B1823,'Table A as of March 2024'!A:L,12,FALSE)</f>
        <v>No</v>
      </c>
      <c r="I1823" s="9" t="str">
        <f>VLOOKUP(B1823,'Table A as of March 2024'!A:M,13,FALSE)</f>
        <v>R</v>
      </c>
      <c r="J1823" t="str">
        <f>VLOOKUP(B1823,'Table A as of March 2024'!A:O,15,FALSE)</f>
        <v>R</v>
      </c>
      <c r="K1823" t="str">
        <f>VLOOKUP(G1823,'ACFR Class Vlookup'!A:B,2,FALSE)</f>
        <v>Governmental</v>
      </c>
      <c r="L1823" s="1" t="str">
        <f>VLOOKUP(D1823,'Fund Information'!A:F,6,FALSE)</f>
        <v>This fund accounts for Federal funds.</v>
      </c>
      <c r="M1823" s="6" t="str">
        <f t="shared" si="310"/>
        <v>N/A</v>
      </c>
      <c r="N1823" s="6" t="s">
        <v>2886</v>
      </c>
      <c r="O1823" s="6" t="str">
        <f t="shared" si="311"/>
        <v>N/A</v>
      </c>
      <c r="P1823" s="5" t="s">
        <v>2886</v>
      </c>
      <c r="Q1823" s="6" t="str">
        <f t="shared" si="312"/>
        <v>N/A</v>
      </c>
      <c r="R1823" s="7" t="str">
        <f t="shared" si="313"/>
        <v>Yes</v>
      </c>
      <c r="S1823" s="5" t="str">
        <f t="shared" si="314"/>
        <v>Answer Required</v>
      </c>
      <c r="T1823" s="6" t="str">
        <f t="shared" si="315"/>
        <v>N/A</v>
      </c>
      <c r="U1823" s="7" t="str">
        <f t="shared" si="316"/>
        <v>No</v>
      </c>
      <c r="V1823" s="5" t="str">
        <f t="shared" si="317"/>
        <v>Answer Required</v>
      </c>
      <c r="W1823" s="6" t="str">
        <f t="shared" si="318"/>
        <v>N/A</v>
      </c>
      <c r="X1823" s="5" t="s">
        <v>2886</v>
      </c>
    </row>
    <row r="1824" spans="1:24" ht="165" x14ac:dyDescent="0.25">
      <c r="A1824" s="77">
        <f>VLOOKUP(C1824,'BU and Control BU Listing'!A:E,5,FALSE)</f>
        <v>84100</v>
      </c>
      <c r="B1824" s="80" t="s">
        <v>6032</v>
      </c>
      <c r="C1824" s="22" t="str">
        <f t="shared" si="308"/>
        <v>84100</v>
      </c>
      <c r="D1824" s="22" t="str">
        <f t="shared" si="309"/>
        <v>10110</v>
      </c>
      <c r="E1824" s="21" t="str">
        <f>VLOOKUP(B1824,'Table A as of March 2024'!A:G,7,FALSE)</f>
        <v>Department of Aviation</v>
      </c>
      <c r="F1824" s="21" t="str">
        <f>VLOOKUP(B1824,'Table A as of March 2024'!A:H,8,FALSE)</f>
        <v>CARESActRlfFd–General-COVID-19</v>
      </c>
      <c r="G1824" s="11" t="str">
        <f>VLOOKUP(B1824,'Table A as of March 2024'!A:I,9,FALSE)</f>
        <v>120</v>
      </c>
      <c r="H1824" t="str">
        <f>VLOOKUP(B1824,'Table A as of March 2024'!A:L,12,FALSE)</f>
        <v>No</v>
      </c>
      <c r="I1824" s="9" t="str">
        <f>VLOOKUP(B1824,'Table A as of March 2024'!A:M,13,FALSE)</f>
        <v>V</v>
      </c>
      <c r="J1824" t="str">
        <f>VLOOKUP(B1824,'Table A as of March 2024'!A:O,15,FALSE)</f>
        <v>R</v>
      </c>
      <c r="K1824" t="str">
        <f>VLOOKUP(G1824,'ACFR Class Vlookup'!A:B,2,FALSE)</f>
        <v>Governmental</v>
      </c>
      <c r="L1824" s="1" t="str">
        <f>VLOOKUP(D1824,'Fund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824" s="6" t="str">
        <f t="shared" si="310"/>
        <v>N/A</v>
      </c>
      <c r="N1824" s="6" t="s">
        <v>2886</v>
      </c>
      <c r="O1824" s="6" t="str">
        <f t="shared" si="311"/>
        <v>N/A</v>
      </c>
      <c r="P1824" s="5" t="s">
        <v>2886</v>
      </c>
      <c r="Q1824" s="6" t="str">
        <f t="shared" si="312"/>
        <v>N/A</v>
      </c>
      <c r="R1824" s="7" t="str">
        <f t="shared" si="313"/>
        <v>Yes</v>
      </c>
      <c r="S1824" s="5" t="str">
        <f t="shared" si="314"/>
        <v>Answer Required</v>
      </c>
      <c r="T1824" s="6" t="str">
        <f t="shared" si="315"/>
        <v>N/A</v>
      </c>
      <c r="U1824" s="7" t="str">
        <f t="shared" si="316"/>
        <v>No</v>
      </c>
      <c r="V1824" s="5" t="str">
        <f t="shared" si="317"/>
        <v>Answer Required</v>
      </c>
      <c r="W1824" s="6" t="str">
        <f t="shared" si="318"/>
        <v>N/A</v>
      </c>
      <c r="X1824" s="5" t="s">
        <v>2886</v>
      </c>
    </row>
    <row r="1825" spans="1:24" ht="105" x14ac:dyDescent="0.25">
      <c r="A1825" s="77">
        <f>VLOOKUP(C1825,'BU and Control BU Listing'!A:E,5,FALSE)</f>
        <v>84100</v>
      </c>
      <c r="B1825" s="80" t="s">
        <v>8327</v>
      </c>
      <c r="C1825" s="22" t="str">
        <f t="shared" si="308"/>
        <v>84100</v>
      </c>
      <c r="D1825" s="22" t="str">
        <f t="shared" si="309"/>
        <v>12360</v>
      </c>
      <c r="E1825" s="21" t="str">
        <f>VLOOKUP(B1825,'Table A as of March 2024'!A:G,7,FALSE)</f>
        <v>Department of Aviation</v>
      </c>
      <c r="F1825" s="21" t="str">
        <f>VLOOKUP(B1825,'Table A as of March 2024'!A:H,8,FALSE)</f>
        <v>Airport Imprvmnt Prgm-COVID-19</v>
      </c>
      <c r="G1825" s="11" t="str">
        <f>VLOOKUP(B1825,'Table A as of March 2024'!A:I,9,FALSE)</f>
        <v>120</v>
      </c>
      <c r="H1825" t="str">
        <f>VLOOKUP(B1825,'Table A as of March 2024'!A:L,12,FALSE)</f>
        <v>No</v>
      </c>
      <c r="I1825" s="9" t="str">
        <f>VLOOKUP(B1825,'Table A as of March 2024'!A:M,13,FALSE)</f>
        <v>V</v>
      </c>
      <c r="J1825" t="str">
        <f>VLOOKUP(B1825,'Table A as of March 2024'!A:O,15,FALSE)</f>
        <v>R</v>
      </c>
      <c r="K1825" t="str">
        <f>VLOOKUP(G1825,'ACFR Class Vlookup'!A:B,2,FALSE)</f>
        <v>Governmental</v>
      </c>
      <c r="L1825" s="1" t="str">
        <f>VLOOKUP(D1825,'Fund Information'!A:F,6,FALSE)</f>
        <v>ALN 20.106; Airport Improvement Program and COVID-19 Airports Programs. Federal funding to assist sponsors, owners, or operators of public-use airports in the development of a nationwide system of airports adequate to meet the needs of civil aeronautics. The purpose of the law includes the investment in transportation, environmental protection, and airport infrastructure that will support long-term economic benefits.</v>
      </c>
      <c r="M1825" s="6" t="str">
        <f t="shared" si="310"/>
        <v>N/A</v>
      </c>
      <c r="N1825" s="6" t="s">
        <v>2886</v>
      </c>
      <c r="O1825" s="6" t="str">
        <f t="shared" si="311"/>
        <v>N/A</v>
      </c>
      <c r="P1825" s="5" t="s">
        <v>2886</v>
      </c>
      <c r="Q1825" s="6" t="str">
        <f t="shared" si="312"/>
        <v>N/A</v>
      </c>
      <c r="R1825" s="7" t="str">
        <f t="shared" si="313"/>
        <v>Yes</v>
      </c>
      <c r="S1825" s="5" t="str">
        <f t="shared" si="314"/>
        <v>Answer Required</v>
      </c>
      <c r="T1825" s="6" t="str">
        <f t="shared" si="315"/>
        <v>N/A</v>
      </c>
      <c r="U1825" s="7" t="str">
        <f t="shared" si="316"/>
        <v>No</v>
      </c>
      <c r="V1825" s="5" t="str">
        <f t="shared" si="317"/>
        <v>Answer Required</v>
      </c>
      <c r="W1825" s="6" t="str">
        <f t="shared" si="318"/>
        <v>N/A</v>
      </c>
      <c r="X1825" s="5" t="s">
        <v>2886</v>
      </c>
    </row>
    <row r="1826" spans="1:24" x14ac:dyDescent="0.25">
      <c r="A1826" s="77">
        <f>VLOOKUP(C1826,'BU and Control BU Listing'!A:E,5,FALSE)</f>
        <v>10700</v>
      </c>
      <c r="B1826" s="80" t="s">
        <v>5096</v>
      </c>
      <c r="C1826" s="22" t="str">
        <f t="shared" si="308"/>
        <v>84200</v>
      </c>
      <c r="D1826" s="22" t="str">
        <f t="shared" si="309"/>
        <v>01000</v>
      </c>
      <c r="E1826" s="21" t="str">
        <f>VLOOKUP(B1826,'Table A as of March 2024'!A:G,7,FALSE)</f>
        <v>Chesapeake Bay Commission</v>
      </c>
      <c r="F1826" s="21" t="str">
        <f>VLOOKUP(B1826,'Table A as of March 2024'!A:H,8,FALSE)</f>
        <v>General Fund</v>
      </c>
      <c r="G1826" s="11" t="str">
        <f>VLOOKUP(B1826,'Table A as of March 2024'!A:I,9,FALSE)</f>
        <v>100</v>
      </c>
      <c r="H1826" t="str">
        <f>VLOOKUP(B1826,'Table A as of March 2024'!A:L,12,FALSE)</f>
        <v>No</v>
      </c>
      <c r="I1826" s="9" t="str">
        <f>VLOOKUP(B1826,'Table A as of March 2024'!A:M,13,FALSE)</f>
        <v>G</v>
      </c>
      <c r="J1826" t="str">
        <f>VLOOKUP(B1826,'Table A as of March 2024'!A:O,15,FALSE)</f>
        <v>U</v>
      </c>
      <c r="K1826" t="str">
        <f>VLOOKUP(G1826,'ACFR Class Vlookup'!A:B,2,FALSE)</f>
        <v>Governmental</v>
      </c>
      <c r="L1826" s="1" t="str">
        <f>VLOOKUP(D1826,'Fund Information'!A:F,6,FALSE)</f>
        <v>General Fund</v>
      </c>
      <c r="M1826" s="6" t="str">
        <f t="shared" si="310"/>
        <v>N/A</v>
      </c>
      <c r="N1826" s="6" t="s">
        <v>2886</v>
      </c>
      <c r="O1826" s="6" t="str">
        <f t="shared" si="311"/>
        <v>N/A</v>
      </c>
      <c r="P1826" s="5" t="s">
        <v>2886</v>
      </c>
      <c r="Q1826" s="6" t="str">
        <f t="shared" si="312"/>
        <v>N/A</v>
      </c>
      <c r="R1826" s="7" t="str">
        <f t="shared" si="313"/>
        <v>No</v>
      </c>
      <c r="S1826" s="5" t="str">
        <f t="shared" si="314"/>
        <v>Answer Required</v>
      </c>
      <c r="T1826" s="6" t="str">
        <f t="shared" si="315"/>
        <v>N/A</v>
      </c>
      <c r="U1826" s="7" t="str">
        <f t="shared" si="316"/>
        <v>No</v>
      </c>
      <c r="V1826" s="5" t="str">
        <f t="shared" si="317"/>
        <v>Answer Required</v>
      </c>
      <c r="W1826" s="6" t="str">
        <f t="shared" si="318"/>
        <v>N/A</v>
      </c>
      <c r="X1826" s="5" t="s">
        <v>2886</v>
      </c>
    </row>
    <row r="1827" spans="1:24" x14ac:dyDescent="0.25">
      <c r="A1827" s="77">
        <f>VLOOKUP(C1827,'BU and Control BU Listing'!A:E,5,FALSE)</f>
        <v>10700</v>
      </c>
      <c r="B1827" s="80" t="s">
        <v>5097</v>
      </c>
      <c r="C1827" s="22" t="str">
        <f t="shared" si="308"/>
        <v>84200</v>
      </c>
      <c r="D1827" s="22" t="str">
        <f t="shared" si="309"/>
        <v>02700</v>
      </c>
      <c r="E1827" s="21" t="str">
        <f>VLOOKUP(B1827,'Table A as of March 2024'!A:G,7,FALSE)</f>
        <v>Chesapeake Bay Commission</v>
      </c>
      <c r="F1827" s="21" t="str">
        <f>VLOOKUP(B1827,'Table A as of March 2024'!A:H,8,FALSE)</f>
        <v>Parking</v>
      </c>
      <c r="G1827" s="11" t="str">
        <f>VLOOKUP(B1827,'Table A as of March 2024'!A:I,9,FALSE)</f>
        <v>105</v>
      </c>
      <c r="H1827" t="str">
        <f>VLOOKUP(B1827,'Table A as of March 2024'!A:L,12,FALSE)</f>
        <v>No</v>
      </c>
      <c r="I1827" s="9" t="str">
        <f>VLOOKUP(B1827,'Table A as of March 2024'!A:M,13,FALSE)</f>
        <v>U</v>
      </c>
      <c r="J1827" t="str">
        <f>VLOOKUP(B1827,'Table A as of March 2024'!A:O,15,FALSE)</f>
        <v>C</v>
      </c>
      <c r="K1827" t="str">
        <f>VLOOKUP(G1827,'ACFR Class Vlookup'!A:B,2,FALSE)</f>
        <v>Governmental</v>
      </c>
      <c r="L1827" s="1" t="str">
        <f>VLOOKUP(D1827,'Fund Information'!A:F,6,FALSE)</f>
        <v>Parking - Accounts for fees paid for parking vehicles in state parking lots.</v>
      </c>
      <c r="M1827" s="6" t="str">
        <f t="shared" si="310"/>
        <v>N/A</v>
      </c>
      <c r="N1827" s="6" t="s">
        <v>2886</v>
      </c>
      <c r="O1827" s="6" t="str">
        <f t="shared" si="311"/>
        <v>N/A</v>
      </c>
      <c r="P1827" s="5" t="s">
        <v>2886</v>
      </c>
      <c r="Q1827" s="6" t="str">
        <f t="shared" si="312"/>
        <v>N/A</v>
      </c>
      <c r="R1827" s="7" t="str">
        <f t="shared" si="313"/>
        <v>No</v>
      </c>
      <c r="S1827" s="5" t="str">
        <f t="shared" si="314"/>
        <v>Answer Required</v>
      </c>
      <c r="T1827" s="6" t="str">
        <f t="shared" si="315"/>
        <v>N/A</v>
      </c>
      <c r="U1827" s="7" t="str">
        <f t="shared" si="316"/>
        <v>Yes</v>
      </c>
      <c r="V1827" s="5" t="str">
        <f t="shared" si="317"/>
        <v>Answer Required</v>
      </c>
      <c r="W1827" s="6" t="str">
        <f t="shared" si="318"/>
        <v>N/A</v>
      </c>
      <c r="X1827" s="5" t="s">
        <v>2886</v>
      </c>
    </row>
    <row r="1828" spans="1:24" x14ac:dyDescent="0.25">
      <c r="A1828" s="77">
        <f>VLOOKUP(C1828,'BU and Control BU Listing'!A:E,5,FALSE)</f>
        <v>10700</v>
      </c>
      <c r="B1828" s="80" t="s">
        <v>5098</v>
      </c>
      <c r="C1828" s="22" t="str">
        <f t="shared" si="308"/>
        <v>84400</v>
      </c>
      <c r="D1828" s="22" t="str">
        <f t="shared" si="309"/>
        <v>01000</v>
      </c>
      <c r="E1828" s="21" t="str">
        <f>VLOOKUP(B1828,'Table A as of March 2024'!A:G,7,FALSE)</f>
        <v>Joint Comm on Health Care</v>
      </c>
      <c r="F1828" s="21" t="str">
        <f>VLOOKUP(B1828,'Table A as of March 2024'!A:H,8,FALSE)</f>
        <v>General Fund</v>
      </c>
      <c r="G1828" s="11" t="str">
        <f>VLOOKUP(B1828,'Table A as of March 2024'!A:I,9,FALSE)</f>
        <v>100</v>
      </c>
      <c r="H1828" t="str">
        <f>VLOOKUP(B1828,'Table A as of March 2024'!A:L,12,FALSE)</f>
        <v>No</v>
      </c>
      <c r="I1828" s="9" t="str">
        <f>VLOOKUP(B1828,'Table A as of March 2024'!A:M,13,FALSE)</f>
        <v>G</v>
      </c>
      <c r="J1828" t="str">
        <f>VLOOKUP(B1828,'Table A as of March 2024'!A:O,15,FALSE)</f>
        <v>U</v>
      </c>
      <c r="K1828" t="str">
        <f>VLOOKUP(G1828,'ACFR Class Vlookup'!A:B,2,FALSE)</f>
        <v>Governmental</v>
      </c>
      <c r="L1828" s="1" t="str">
        <f>VLOOKUP(D1828,'Fund Information'!A:F,6,FALSE)</f>
        <v>General Fund</v>
      </c>
      <c r="M1828" s="6" t="str">
        <f t="shared" si="310"/>
        <v>N/A</v>
      </c>
      <c r="N1828" s="6" t="s">
        <v>2886</v>
      </c>
      <c r="O1828" s="6" t="str">
        <f t="shared" si="311"/>
        <v>N/A</v>
      </c>
      <c r="P1828" s="5" t="s">
        <v>2886</v>
      </c>
      <c r="Q1828" s="6" t="str">
        <f t="shared" si="312"/>
        <v>N/A</v>
      </c>
      <c r="R1828" s="7" t="str">
        <f t="shared" si="313"/>
        <v>No</v>
      </c>
      <c r="S1828" s="5" t="str">
        <f t="shared" si="314"/>
        <v>Answer Required</v>
      </c>
      <c r="T1828" s="6" t="str">
        <f t="shared" si="315"/>
        <v>N/A</v>
      </c>
      <c r="U1828" s="7" t="str">
        <f t="shared" si="316"/>
        <v>No</v>
      </c>
      <c r="V1828" s="5" t="str">
        <f t="shared" si="317"/>
        <v>Answer Required</v>
      </c>
      <c r="W1828" s="6" t="str">
        <f t="shared" si="318"/>
        <v>N/A</v>
      </c>
      <c r="X1828" s="5" t="s">
        <v>2886</v>
      </c>
    </row>
    <row r="1829" spans="1:24" x14ac:dyDescent="0.25">
      <c r="A1829" s="77">
        <f>VLOOKUP(C1829,'BU and Control BU Listing'!A:E,5,FALSE)</f>
        <v>10700</v>
      </c>
      <c r="B1829" s="80" t="s">
        <v>5099</v>
      </c>
      <c r="C1829" s="22" t="str">
        <f t="shared" si="308"/>
        <v>84400</v>
      </c>
      <c r="D1829" s="22" t="str">
        <f t="shared" si="309"/>
        <v>02700</v>
      </c>
      <c r="E1829" s="21" t="str">
        <f>VLOOKUP(B1829,'Table A as of March 2024'!A:G,7,FALSE)</f>
        <v>Joint Comm on Health Care</v>
      </c>
      <c r="F1829" s="21" t="str">
        <f>VLOOKUP(B1829,'Table A as of March 2024'!A:H,8,FALSE)</f>
        <v>Parking</v>
      </c>
      <c r="G1829" s="11" t="str">
        <f>VLOOKUP(B1829,'Table A as of March 2024'!A:I,9,FALSE)</f>
        <v>105</v>
      </c>
      <c r="H1829" t="str">
        <f>VLOOKUP(B1829,'Table A as of March 2024'!A:L,12,FALSE)</f>
        <v>No</v>
      </c>
      <c r="I1829" s="9" t="str">
        <f>VLOOKUP(B1829,'Table A as of March 2024'!A:M,13,FALSE)</f>
        <v>U</v>
      </c>
      <c r="J1829" t="str">
        <f>VLOOKUP(B1829,'Table A as of March 2024'!A:O,15,FALSE)</f>
        <v>C</v>
      </c>
      <c r="K1829" t="str">
        <f>VLOOKUP(G1829,'ACFR Class Vlookup'!A:B,2,FALSE)</f>
        <v>Governmental</v>
      </c>
      <c r="L1829" s="1" t="str">
        <f>VLOOKUP(D1829,'Fund Information'!A:F,6,FALSE)</f>
        <v>Parking - Accounts for fees paid for parking vehicles in state parking lots.</v>
      </c>
      <c r="M1829" s="6" t="str">
        <f t="shared" si="310"/>
        <v>N/A</v>
      </c>
      <c r="N1829" s="6" t="s">
        <v>2886</v>
      </c>
      <c r="O1829" s="6" t="str">
        <f t="shared" si="311"/>
        <v>N/A</v>
      </c>
      <c r="P1829" s="5" t="s">
        <v>2886</v>
      </c>
      <c r="Q1829" s="6" t="str">
        <f t="shared" si="312"/>
        <v>N/A</v>
      </c>
      <c r="R1829" s="7" t="str">
        <f t="shared" si="313"/>
        <v>No</v>
      </c>
      <c r="S1829" s="5" t="str">
        <f t="shared" si="314"/>
        <v>Answer Required</v>
      </c>
      <c r="T1829" s="6" t="str">
        <f t="shared" si="315"/>
        <v>N/A</v>
      </c>
      <c r="U1829" s="7" t="str">
        <f t="shared" si="316"/>
        <v>Yes</v>
      </c>
      <c r="V1829" s="5" t="str">
        <f t="shared" si="317"/>
        <v>Answer Required</v>
      </c>
      <c r="W1829" s="6" t="str">
        <f t="shared" si="318"/>
        <v>N/A</v>
      </c>
      <c r="X1829" s="5" t="s">
        <v>2886</v>
      </c>
    </row>
    <row r="1830" spans="1:24" x14ac:dyDescent="0.25">
      <c r="A1830" s="77">
        <f>VLOOKUP(C1830,'BU and Control BU Listing'!A:E,5,FALSE)</f>
        <v>10700</v>
      </c>
      <c r="B1830" s="80" t="s">
        <v>5100</v>
      </c>
      <c r="C1830" s="22" t="str">
        <f t="shared" si="308"/>
        <v>84500</v>
      </c>
      <c r="D1830" s="22" t="str">
        <f t="shared" si="309"/>
        <v>01000</v>
      </c>
      <c r="E1830" s="21" t="str">
        <f>VLOOKUP(B1830,'Table A as of March 2024'!A:G,7,FALSE)</f>
        <v>Dr Martin Luther King Mem Comm</v>
      </c>
      <c r="F1830" s="21" t="str">
        <f>VLOOKUP(B1830,'Table A as of March 2024'!A:H,8,FALSE)</f>
        <v>General Fund</v>
      </c>
      <c r="G1830" s="11" t="str">
        <f>VLOOKUP(B1830,'Table A as of March 2024'!A:I,9,FALSE)</f>
        <v>100</v>
      </c>
      <c r="H1830" t="str">
        <f>VLOOKUP(B1830,'Table A as of March 2024'!A:L,12,FALSE)</f>
        <v>No</v>
      </c>
      <c r="I1830" s="9" t="str">
        <f>VLOOKUP(B1830,'Table A as of March 2024'!A:M,13,FALSE)</f>
        <v>G</v>
      </c>
      <c r="J1830" t="str">
        <f>VLOOKUP(B1830,'Table A as of March 2024'!A:O,15,FALSE)</f>
        <v>U</v>
      </c>
      <c r="K1830" t="str">
        <f>VLOOKUP(G1830,'ACFR Class Vlookup'!A:B,2,FALSE)</f>
        <v>Governmental</v>
      </c>
      <c r="L1830" s="1" t="str">
        <f>VLOOKUP(D1830,'Fund Information'!A:F,6,FALSE)</f>
        <v>General Fund</v>
      </c>
      <c r="M1830" s="6" t="str">
        <f t="shared" si="310"/>
        <v>N/A</v>
      </c>
      <c r="N1830" s="6" t="s">
        <v>2886</v>
      </c>
      <c r="O1830" s="6" t="str">
        <f t="shared" si="311"/>
        <v>N/A</v>
      </c>
      <c r="P1830" s="5" t="s">
        <v>2886</v>
      </c>
      <c r="Q1830" s="6" t="str">
        <f t="shared" si="312"/>
        <v>N/A</v>
      </c>
      <c r="R1830" s="7" t="str">
        <f t="shared" si="313"/>
        <v>No</v>
      </c>
      <c r="S1830" s="5" t="str">
        <f t="shared" si="314"/>
        <v>Answer Required</v>
      </c>
      <c r="T1830" s="6" t="str">
        <f t="shared" si="315"/>
        <v>N/A</v>
      </c>
      <c r="U1830" s="7" t="str">
        <f t="shared" si="316"/>
        <v>No</v>
      </c>
      <c r="V1830" s="5" t="str">
        <f t="shared" si="317"/>
        <v>Answer Required</v>
      </c>
      <c r="W1830" s="6" t="str">
        <f t="shared" si="318"/>
        <v>N/A</v>
      </c>
      <c r="X1830" s="5" t="s">
        <v>2886</v>
      </c>
    </row>
    <row r="1831" spans="1:24" ht="75" x14ac:dyDescent="0.25">
      <c r="A1831" s="77">
        <f>VLOOKUP(C1831,'BU and Control BU Listing'!A:E,5,FALSE)</f>
        <v>10700</v>
      </c>
      <c r="B1831" s="80" t="s">
        <v>5101</v>
      </c>
      <c r="C1831" s="22" t="str">
        <f t="shared" si="308"/>
        <v>84500</v>
      </c>
      <c r="D1831" s="22" t="str">
        <f t="shared" si="309"/>
        <v>02845</v>
      </c>
      <c r="E1831" s="21" t="str">
        <f>VLOOKUP(B1831,'Table A as of March 2024'!A:G,7,FALSE)</f>
        <v>Dr Martin Luther King Mem Comm</v>
      </c>
      <c r="F1831" s="21" t="str">
        <f>VLOOKUP(B1831,'Table A as of March 2024'!A:H,8,FALSE)</f>
        <v>MLK Special Revenue Fund</v>
      </c>
      <c r="G1831" s="11" t="str">
        <f>VLOOKUP(B1831,'Table A as of March 2024'!A:I,9,FALSE)</f>
        <v>105</v>
      </c>
      <c r="H1831" t="str">
        <f>VLOOKUP(B1831,'Table A as of March 2024'!A:L,12,FALSE)</f>
        <v>No</v>
      </c>
      <c r="I1831" s="9" t="str">
        <f>VLOOKUP(B1831,'Table A as of March 2024'!A:M,13,FALSE)</f>
        <v>U</v>
      </c>
      <c r="J1831" t="str">
        <f>VLOOKUP(B1831,'Table A as of March 2024'!A:O,15,FALSE)</f>
        <v>R</v>
      </c>
      <c r="K1831" t="str">
        <f>VLOOKUP(G1831,'ACFR Class Vlookup'!A:B,2,FALSE)</f>
        <v>Governmental</v>
      </c>
      <c r="L1831" s="1" t="str">
        <f>VLOOKUP(D1831,'Fund Information'!A:F,6,FALSE)</f>
        <v>This fund accounts for the Martin Luther King Center.  Revenues come from donations and General Fund monies.  Expenditures will be used to build the Martin Luther King Center and shall be used solely for the purposes of supporting the Commission's work and as seed money to generate additional funds.</v>
      </c>
      <c r="M1831" s="6" t="str">
        <f t="shared" si="310"/>
        <v>N/A</v>
      </c>
      <c r="N1831" s="6" t="s">
        <v>2886</v>
      </c>
      <c r="O1831" s="6" t="str">
        <f t="shared" si="311"/>
        <v>N/A</v>
      </c>
      <c r="P1831" s="5" t="s">
        <v>2886</v>
      </c>
      <c r="Q1831" s="6" t="str">
        <f t="shared" si="312"/>
        <v>N/A</v>
      </c>
      <c r="R1831" s="7" t="str">
        <f t="shared" si="313"/>
        <v>Yes</v>
      </c>
      <c r="S1831" s="5" t="str">
        <f t="shared" si="314"/>
        <v>Answer Required</v>
      </c>
      <c r="T1831" s="6" t="str">
        <f t="shared" si="315"/>
        <v>N/A</v>
      </c>
      <c r="U1831" s="7" t="str">
        <f t="shared" si="316"/>
        <v>No</v>
      </c>
      <c r="V1831" s="5" t="str">
        <f t="shared" si="317"/>
        <v>Answer Required</v>
      </c>
      <c r="W1831" s="6" t="str">
        <f t="shared" si="318"/>
        <v>N/A</v>
      </c>
      <c r="X1831" s="5" t="s">
        <v>2886</v>
      </c>
    </row>
    <row r="1832" spans="1:24" x14ac:dyDescent="0.25">
      <c r="A1832" s="77">
        <f>VLOOKUP(C1832,'BU and Control BU Listing'!A:E,5,FALSE)</f>
        <v>10700</v>
      </c>
      <c r="B1832" s="80" t="s">
        <v>5102</v>
      </c>
      <c r="C1832" s="22" t="str">
        <f t="shared" si="308"/>
        <v>84700</v>
      </c>
      <c r="D1832" s="22" t="str">
        <f t="shared" si="309"/>
        <v>01000</v>
      </c>
      <c r="E1832" s="21" t="str">
        <f>VLOOKUP(B1832,'Table A as of March 2024'!A:G,7,FALSE)</f>
        <v>Joint Comm on Tech &amp; Science</v>
      </c>
      <c r="F1832" s="21" t="str">
        <f>VLOOKUP(B1832,'Table A as of March 2024'!A:H,8,FALSE)</f>
        <v>General Fund</v>
      </c>
      <c r="G1832" s="11" t="str">
        <f>VLOOKUP(B1832,'Table A as of March 2024'!A:I,9,FALSE)</f>
        <v>100</v>
      </c>
      <c r="H1832" t="str">
        <f>VLOOKUP(B1832,'Table A as of March 2024'!A:L,12,FALSE)</f>
        <v>No</v>
      </c>
      <c r="I1832" s="9" t="str">
        <f>VLOOKUP(B1832,'Table A as of March 2024'!A:M,13,FALSE)</f>
        <v>G</v>
      </c>
      <c r="J1832" t="str">
        <f>VLOOKUP(B1832,'Table A as of March 2024'!A:O,15,FALSE)</f>
        <v>U</v>
      </c>
      <c r="K1832" t="str">
        <f>VLOOKUP(G1832,'ACFR Class Vlookup'!A:B,2,FALSE)</f>
        <v>Governmental</v>
      </c>
      <c r="L1832" s="1" t="str">
        <f>VLOOKUP(D1832,'Fund Information'!A:F,6,FALSE)</f>
        <v>General Fund</v>
      </c>
      <c r="M1832" s="6" t="str">
        <f t="shared" si="310"/>
        <v>N/A</v>
      </c>
      <c r="N1832" s="6" t="s">
        <v>2886</v>
      </c>
      <c r="O1832" s="6" t="str">
        <f t="shared" si="311"/>
        <v>N/A</v>
      </c>
      <c r="P1832" s="5" t="s">
        <v>2886</v>
      </c>
      <c r="Q1832" s="6" t="str">
        <f t="shared" si="312"/>
        <v>N/A</v>
      </c>
      <c r="R1832" s="7" t="str">
        <f t="shared" si="313"/>
        <v>No</v>
      </c>
      <c r="S1832" s="5" t="str">
        <f t="shared" si="314"/>
        <v>Answer Required</v>
      </c>
      <c r="T1832" s="6" t="str">
        <f t="shared" si="315"/>
        <v>N/A</v>
      </c>
      <c r="U1832" s="7" t="str">
        <f t="shared" si="316"/>
        <v>No</v>
      </c>
      <c r="V1832" s="5" t="str">
        <f t="shared" si="317"/>
        <v>Answer Required</v>
      </c>
      <c r="W1832" s="6" t="str">
        <f t="shared" si="318"/>
        <v>N/A</v>
      </c>
      <c r="X1832" s="5" t="s">
        <v>2886</v>
      </c>
    </row>
    <row r="1833" spans="1:24" x14ac:dyDescent="0.25">
      <c r="A1833" s="77">
        <f>VLOOKUP(C1833,'BU and Control BU Listing'!A:E,5,FALSE)</f>
        <v>10700</v>
      </c>
      <c r="B1833" s="80" t="s">
        <v>5103</v>
      </c>
      <c r="C1833" s="22" t="str">
        <f t="shared" si="308"/>
        <v>84700</v>
      </c>
      <c r="D1833" s="22" t="str">
        <f t="shared" si="309"/>
        <v>02700</v>
      </c>
      <c r="E1833" s="21" t="str">
        <f>VLOOKUP(B1833,'Table A as of March 2024'!A:G,7,FALSE)</f>
        <v>Joint Comm on Tech &amp; Science</v>
      </c>
      <c r="F1833" s="21" t="str">
        <f>VLOOKUP(B1833,'Table A as of March 2024'!A:H,8,FALSE)</f>
        <v>Parking</v>
      </c>
      <c r="G1833" s="11" t="str">
        <f>VLOOKUP(B1833,'Table A as of March 2024'!A:I,9,FALSE)</f>
        <v>105</v>
      </c>
      <c r="H1833" t="str">
        <f>VLOOKUP(B1833,'Table A as of March 2024'!A:L,12,FALSE)</f>
        <v>No</v>
      </c>
      <c r="I1833" s="9" t="str">
        <f>VLOOKUP(B1833,'Table A as of March 2024'!A:M,13,FALSE)</f>
        <v>U</v>
      </c>
      <c r="J1833" t="str">
        <f>VLOOKUP(B1833,'Table A as of March 2024'!A:O,15,FALSE)</f>
        <v>C</v>
      </c>
      <c r="K1833" t="str">
        <f>VLOOKUP(G1833,'ACFR Class Vlookup'!A:B,2,FALSE)</f>
        <v>Governmental</v>
      </c>
      <c r="L1833" s="1" t="str">
        <f>VLOOKUP(D1833,'Fund Information'!A:F,6,FALSE)</f>
        <v>Parking - Accounts for fees paid for parking vehicles in state parking lots.</v>
      </c>
      <c r="M1833" s="6" t="str">
        <f t="shared" si="310"/>
        <v>N/A</v>
      </c>
      <c r="N1833" s="6" t="s">
        <v>2886</v>
      </c>
      <c r="O1833" s="6" t="str">
        <f t="shared" si="311"/>
        <v>N/A</v>
      </c>
      <c r="P1833" s="5" t="s">
        <v>2886</v>
      </c>
      <c r="Q1833" s="6" t="str">
        <f t="shared" si="312"/>
        <v>N/A</v>
      </c>
      <c r="R1833" s="7" t="str">
        <f t="shared" si="313"/>
        <v>No</v>
      </c>
      <c r="S1833" s="5" t="str">
        <f t="shared" si="314"/>
        <v>Answer Required</v>
      </c>
      <c r="T1833" s="6" t="str">
        <f t="shared" si="315"/>
        <v>N/A</v>
      </c>
      <c r="U1833" s="7" t="str">
        <f t="shared" si="316"/>
        <v>Yes</v>
      </c>
      <c r="V1833" s="5" t="str">
        <f t="shared" si="317"/>
        <v>Answer Required</v>
      </c>
      <c r="W1833" s="6" t="str">
        <f t="shared" si="318"/>
        <v>N/A</v>
      </c>
      <c r="X1833" s="5" t="s">
        <v>2886</v>
      </c>
    </row>
    <row r="1834" spans="1:24" x14ac:dyDescent="0.25">
      <c r="A1834" s="77">
        <f>VLOOKUP(C1834,'BU and Control BU Listing'!A:E,5,FALSE)</f>
        <v>84800</v>
      </c>
      <c r="B1834" s="80" t="s">
        <v>5104</v>
      </c>
      <c r="C1834" s="22" t="str">
        <f t="shared" si="308"/>
        <v>84800</v>
      </c>
      <c r="D1834" s="22" t="str">
        <f t="shared" si="309"/>
        <v>01000</v>
      </c>
      <c r="E1834" s="21" t="str">
        <f>VLOOKUP(B1834,'Table A as of March 2024'!A:G,7,FALSE)</f>
        <v>Indigent Defense Commission</v>
      </c>
      <c r="F1834" s="21" t="str">
        <f>VLOOKUP(B1834,'Table A as of March 2024'!A:H,8,FALSE)</f>
        <v>General Fund</v>
      </c>
      <c r="G1834" s="11" t="str">
        <f>VLOOKUP(B1834,'Table A as of March 2024'!A:I,9,FALSE)</f>
        <v>100</v>
      </c>
      <c r="H1834" t="str">
        <f>VLOOKUP(B1834,'Table A as of March 2024'!A:L,12,FALSE)</f>
        <v>No</v>
      </c>
      <c r="I1834" s="9" t="str">
        <f>VLOOKUP(B1834,'Table A as of March 2024'!A:M,13,FALSE)</f>
        <v>G</v>
      </c>
      <c r="J1834" t="str">
        <f>VLOOKUP(B1834,'Table A as of March 2024'!A:O,15,FALSE)</f>
        <v>U</v>
      </c>
      <c r="K1834" t="str">
        <f>VLOOKUP(G1834,'ACFR Class Vlookup'!A:B,2,FALSE)</f>
        <v>Governmental</v>
      </c>
      <c r="L1834" s="1" t="str">
        <f>VLOOKUP(D1834,'Fund Information'!A:F,6,FALSE)</f>
        <v>General Fund</v>
      </c>
      <c r="M1834" s="6" t="str">
        <f t="shared" si="310"/>
        <v>N/A</v>
      </c>
      <c r="N1834" s="6" t="s">
        <v>2886</v>
      </c>
      <c r="O1834" s="6" t="str">
        <f t="shared" si="311"/>
        <v>N/A</v>
      </c>
      <c r="P1834" s="5" t="s">
        <v>2886</v>
      </c>
      <c r="Q1834" s="6" t="str">
        <f t="shared" si="312"/>
        <v>N/A</v>
      </c>
      <c r="R1834" s="7" t="str">
        <f t="shared" si="313"/>
        <v>No</v>
      </c>
      <c r="S1834" s="5" t="str">
        <f t="shared" si="314"/>
        <v>Answer Required</v>
      </c>
      <c r="T1834" s="6" t="str">
        <f t="shared" si="315"/>
        <v>N/A</v>
      </c>
      <c r="U1834" s="7" t="str">
        <f t="shared" si="316"/>
        <v>No</v>
      </c>
      <c r="V1834" s="5" t="str">
        <f t="shared" si="317"/>
        <v>Answer Required</v>
      </c>
      <c r="W1834" s="6" t="str">
        <f t="shared" si="318"/>
        <v>N/A</v>
      </c>
      <c r="X1834" s="5" t="s">
        <v>2886</v>
      </c>
    </row>
    <row r="1835" spans="1:24" ht="120" x14ac:dyDescent="0.25">
      <c r="A1835" s="77">
        <f>VLOOKUP(C1835,'BU and Control BU Listing'!A:E,5,FALSE)</f>
        <v>84800</v>
      </c>
      <c r="B1835" s="80" t="s">
        <v>8941</v>
      </c>
      <c r="C1835" s="22" t="str">
        <f t="shared" si="308"/>
        <v>84800</v>
      </c>
      <c r="D1835" s="22" t="str">
        <f t="shared" si="309"/>
        <v>02095</v>
      </c>
      <c r="E1835" s="21" t="str">
        <f>VLOOKUP(B1835,'Table A as of March 2024'!A:G,7,FALSE)</f>
        <v>Indigent Defense Commission</v>
      </c>
      <c r="F1835" s="21" t="str">
        <f>VLOOKUP(B1835,'Table A as of March 2024'!A:H,8,FALSE)</f>
        <v>Opioid Abatement Fund</v>
      </c>
      <c r="G1835" s="11" t="str">
        <f>VLOOKUP(B1835,'Table A as of March 2024'!A:I,9,FALSE)</f>
        <v>115</v>
      </c>
      <c r="H1835" t="str">
        <f>VLOOKUP(B1835,'Table A as of March 2024'!A:L,12,FALSE)</f>
        <v>Yes</v>
      </c>
      <c r="I1835" s="9" t="str">
        <f>VLOOKUP(B1835,'Table A as of March 2024'!A:M,13,FALSE)</f>
        <v>R</v>
      </c>
      <c r="J1835" t="str">
        <f>VLOOKUP(B1835,'Table A as of March 2024'!A:O,15,FALSE)</f>
        <v>C</v>
      </c>
      <c r="K1835" t="str">
        <f>VLOOKUP(G1835,'ACFR Class Vlookup'!A:B,2,FALSE)</f>
        <v>Governmental</v>
      </c>
      <c r="L1835" s="1" t="str">
        <f>VLOOKUP(D1835,'Fund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835" s="6" t="str">
        <f t="shared" si="310"/>
        <v>N/A</v>
      </c>
      <c r="N1835" s="6" t="s">
        <v>2886</v>
      </c>
      <c r="O1835" s="6" t="str">
        <f t="shared" si="311"/>
        <v>N/A</v>
      </c>
      <c r="P1835" s="5" t="s">
        <v>2886</v>
      </c>
      <c r="Q1835" s="6" t="str">
        <f t="shared" si="312"/>
        <v>N/A</v>
      </c>
      <c r="R1835" s="7" t="str">
        <f t="shared" si="313"/>
        <v>No</v>
      </c>
      <c r="S1835" s="5" t="str">
        <f t="shared" si="314"/>
        <v>Answer Required</v>
      </c>
      <c r="T1835" s="6" t="str">
        <f t="shared" si="315"/>
        <v>N/A</v>
      </c>
      <c r="U1835" s="7" t="str">
        <f t="shared" si="316"/>
        <v>Yes</v>
      </c>
      <c r="V1835" s="5" t="str">
        <f t="shared" si="317"/>
        <v>Answer Required</v>
      </c>
      <c r="W1835" s="6" t="str">
        <f t="shared" si="318"/>
        <v>N/A</v>
      </c>
      <c r="X1835" s="5" t="s">
        <v>2886</v>
      </c>
    </row>
    <row r="1836" spans="1:24" x14ac:dyDescent="0.25">
      <c r="A1836" s="77">
        <f>VLOOKUP(C1836,'BU and Control BU Listing'!A:E,5,FALSE)</f>
        <v>84800</v>
      </c>
      <c r="B1836" s="80" t="s">
        <v>5105</v>
      </c>
      <c r="C1836" s="22" t="str">
        <f t="shared" si="308"/>
        <v>84800</v>
      </c>
      <c r="D1836" s="22" t="str">
        <f t="shared" si="309"/>
        <v>02700</v>
      </c>
      <c r="E1836" s="21" t="str">
        <f>VLOOKUP(B1836,'Table A as of March 2024'!A:G,7,FALSE)</f>
        <v>Indigent Defense Commission</v>
      </c>
      <c r="F1836" s="21" t="str">
        <f>VLOOKUP(B1836,'Table A as of March 2024'!A:H,8,FALSE)</f>
        <v>Parking</v>
      </c>
      <c r="G1836" s="11" t="str">
        <f>VLOOKUP(B1836,'Table A as of March 2024'!A:I,9,FALSE)</f>
        <v>105</v>
      </c>
      <c r="H1836" t="str">
        <f>VLOOKUP(B1836,'Table A as of March 2024'!A:L,12,FALSE)</f>
        <v>No</v>
      </c>
      <c r="I1836" s="9" t="str">
        <f>VLOOKUP(B1836,'Table A as of March 2024'!A:M,13,FALSE)</f>
        <v>U</v>
      </c>
      <c r="J1836" t="str">
        <f>VLOOKUP(B1836,'Table A as of March 2024'!A:O,15,FALSE)</f>
        <v>C</v>
      </c>
      <c r="K1836" t="str">
        <f>VLOOKUP(G1836,'ACFR Class Vlookup'!A:B,2,FALSE)</f>
        <v>Governmental</v>
      </c>
      <c r="L1836" s="1" t="str">
        <f>VLOOKUP(D1836,'Fund Information'!A:F,6,FALSE)</f>
        <v>Parking - Accounts for fees paid for parking vehicles in state parking lots.</v>
      </c>
      <c r="M1836" s="6" t="str">
        <f t="shared" si="310"/>
        <v>N/A</v>
      </c>
      <c r="N1836" s="6" t="s">
        <v>2886</v>
      </c>
      <c r="O1836" s="6" t="str">
        <f t="shared" si="311"/>
        <v>N/A</v>
      </c>
      <c r="P1836" s="5" t="s">
        <v>2886</v>
      </c>
      <c r="Q1836" s="6" t="str">
        <f t="shared" si="312"/>
        <v>N/A</v>
      </c>
      <c r="R1836" s="7" t="str">
        <f t="shared" si="313"/>
        <v>No</v>
      </c>
      <c r="S1836" s="5" t="str">
        <f t="shared" si="314"/>
        <v>Answer Required</v>
      </c>
      <c r="T1836" s="6" t="str">
        <f t="shared" si="315"/>
        <v>N/A</v>
      </c>
      <c r="U1836" s="7" t="str">
        <f t="shared" si="316"/>
        <v>Yes</v>
      </c>
      <c r="V1836" s="5" t="str">
        <f t="shared" si="317"/>
        <v>Answer Required</v>
      </c>
      <c r="W1836" s="6" t="str">
        <f t="shared" si="318"/>
        <v>N/A</v>
      </c>
      <c r="X1836" s="5" t="s">
        <v>2886</v>
      </c>
    </row>
    <row r="1837" spans="1:24" ht="30" x14ac:dyDescent="0.25">
      <c r="A1837" s="77">
        <f>VLOOKUP(C1837,'BU and Control BU Listing'!A:E,5,FALSE)</f>
        <v>84800</v>
      </c>
      <c r="B1837" s="80" t="s">
        <v>5106</v>
      </c>
      <c r="C1837" s="22" t="str">
        <f t="shared" si="308"/>
        <v>84800</v>
      </c>
      <c r="D1837" s="22" t="str">
        <f t="shared" si="309"/>
        <v>02848</v>
      </c>
      <c r="E1837" s="21" t="str">
        <f>VLOOKUP(B1837,'Table A as of March 2024'!A:G,7,FALSE)</f>
        <v>Indigent Defense Commission</v>
      </c>
      <c r="F1837" s="21" t="str">
        <f>VLOOKUP(B1837,'Table A as of March 2024'!A:H,8,FALSE)</f>
        <v>VIDC Special Revenue Fund</v>
      </c>
      <c r="G1837" s="11" t="str">
        <f>VLOOKUP(B1837,'Table A as of March 2024'!A:I,9,FALSE)</f>
        <v>105</v>
      </c>
      <c r="H1837" t="str">
        <f>VLOOKUP(B1837,'Table A as of March 2024'!A:L,12,FALSE)</f>
        <v>No</v>
      </c>
      <c r="I1837" s="9" t="str">
        <f>VLOOKUP(B1837,'Table A as of March 2024'!A:M,13,FALSE)</f>
        <v>U</v>
      </c>
      <c r="J1837" t="str">
        <f>VLOOKUP(B1837,'Table A as of March 2024'!A:O,15,FALSE)</f>
        <v>R</v>
      </c>
      <c r="K1837" t="str">
        <f>VLOOKUP(G1837,'ACFR Class Vlookup'!A:B,2,FALSE)</f>
        <v>Governmental</v>
      </c>
      <c r="L1837" s="1" t="str">
        <f>VLOOKUP(D1837,'Fund Information'!A:F,6,FALSE)</f>
        <v>This fund accounts for grants from private organizations and is restricted by the grantors.</v>
      </c>
      <c r="M1837" s="6" t="str">
        <f t="shared" si="310"/>
        <v>N/A</v>
      </c>
      <c r="N1837" s="6" t="s">
        <v>2886</v>
      </c>
      <c r="O1837" s="6" t="str">
        <f t="shared" si="311"/>
        <v>N/A</v>
      </c>
      <c r="P1837" s="5" t="s">
        <v>2886</v>
      </c>
      <c r="Q1837" s="6" t="str">
        <f t="shared" si="312"/>
        <v>N/A</v>
      </c>
      <c r="R1837" s="7" t="str">
        <f t="shared" si="313"/>
        <v>Yes</v>
      </c>
      <c r="S1837" s="5" t="str">
        <f t="shared" si="314"/>
        <v>Answer Required</v>
      </c>
      <c r="T1837" s="6" t="str">
        <f t="shared" si="315"/>
        <v>N/A</v>
      </c>
      <c r="U1837" s="7" t="str">
        <f t="shared" si="316"/>
        <v>No</v>
      </c>
      <c r="V1837" s="5" t="str">
        <f t="shared" si="317"/>
        <v>Answer Required</v>
      </c>
      <c r="W1837" s="6" t="str">
        <f t="shared" si="318"/>
        <v>N/A</v>
      </c>
      <c r="X1837" s="5" t="s">
        <v>2886</v>
      </c>
    </row>
    <row r="1838" spans="1:24" ht="30" x14ac:dyDescent="0.25">
      <c r="A1838" s="77">
        <f>VLOOKUP(C1838,'BU and Control BU Listing'!A:E,5,FALSE)</f>
        <v>84800</v>
      </c>
      <c r="B1838" s="80" t="s">
        <v>5107</v>
      </c>
      <c r="C1838" s="22" t="str">
        <f t="shared" si="308"/>
        <v>84800</v>
      </c>
      <c r="D1838" s="22" t="str">
        <f t="shared" si="309"/>
        <v>02870</v>
      </c>
      <c r="E1838" s="21" t="str">
        <f>VLOOKUP(B1838,'Table A as of March 2024'!A:G,7,FALSE)</f>
        <v>Indigent Defense Commission</v>
      </c>
      <c r="F1838" s="21" t="str">
        <f>VLOOKUP(B1838,'Table A as of March 2024'!A:H,8,FALSE)</f>
        <v>Surp Suppy/Equip Sale-GF-NonHE</v>
      </c>
      <c r="G1838" s="11" t="str">
        <f>VLOOKUP(B1838,'Table A as of March 2024'!A:I,9,FALSE)</f>
        <v>100</v>
      </c>
      <c r="H1838" t="str">
        <f>VLOOKUP(B1838,'Table A as of March 2024'!A:L,12,FALSE)</f>
        <v>No</v>
      </c>
      <c r="I1838" s="9" t="str">
        <f>VLOOKUP(B1838,'Table A as of March 2024'!A:M,13,FALSE)</f>
        <v>U</v>
      </c>
      <c r="J1838" t="str">
        <f>VLOOKUP(B1838,'Table A as of March 2024'!A:O,15,FALSE)</f>
        <v>A</v>
      </c>
      <c r="K1838" t="str">
        <f>VLOOKUP(G1838,'ACFR Class Vlookup'!A:B,2,FALSE)</f>
        <v>Governmental</v>
      </c>
      <c r="L1838" s="1" t="str">
        <f>VLOOKUP(D1838,'Fund Information'!A:F,6,FALSE)</f>
        <v>Accounts for sale of surplus supplies and equipment purchased with General Funds for Non Higher Ed agencies.</v>
      </c>
      <c r="M1838" s="6" t="str">
        <f t="shared" si="310"/>
        <v>N/A</v>
      </c>
      <c r="N1838" s="6" t="s">
        <v>2886</v>
      </c>
      <c r="O1838" s="6" t="str">
        <f t="shared" si="311"/>
        <v>N/A</v>
      </c>
      <c r="P1838" s="5" t="s">
        <v>2886</v>
      </c>
      <c r="Q1838" s="6" t="str">
        <f t="shared" si="312"/>
        <v>N/A</v>
      </c>
      <c r="R1838" s="7" t="str">
        <f t="shared" si="313"/>
        <v>No</v>
      </c>
      <c r="S1838" s="5" t="str">
        <f t="shared" si="314"/>
        <v>Answer Required</v>
      </c>
      <c r="T1838" s="6" t="str">
        <f t="shared" si="315"/>
        <v>N/A</v>
      </c>
      <c r="U1838" s="7" t="str">
        <f t="shared" si="316"/>
        <v>No</v>
      </c>
      <c r="V1838" s="5" t="str">
        <f t="shared" si="317"/>
        <v>Answer Required</v>
      </c>
      <c r="W1838" s="6" t="str">
        <f t="shared" si="318"/>
        <v>N/A</v>
      </c>
      <c r="X1838" s="5" t="s">
        <v>2886</v>
      </c>
    </row>
    <row r="1839" spans="1:24" x14ac:dyDescent="0.25">
      <c r="A1839" s="77">
        <f>VLOOKUP(C1839,'BU and Control BU Listing'!A:E,5,FALSE)</f>
        <v>84800</v>
      </c>
      <c r="B1839" s="80" t="s">
        <v>5301</v>
      </c>
      <c r="C1839" s="22" t="str">
        <f t="shared" si="308"/>
        <v>84800</v>
      </c>
      <c r="D1839" s="22" t="str">
        <f t="shared" si="309"/>
        <v>10000</v>
      </c>
      <c r="E1839" s="21" t="str">
        <f>VLOOKUP(B1839,'Table A as of March 2024'!A:G,7,FALSE)</f>
        <v>Indigent Defense Commission</v>
      </c>
      <c r="F1839" s="21" t="str">
        <f>VLOOKUP(B1839,'Table A as of March 2024'!A:H,8,FALSE)</f>
        <v>Federal Trust</v>
      </c>
      <c r="G1839" s="11" t="str">
        <f>VLOOKUP(B1839,'Table A as of March 2024'!A:I,9,FALSE)</f>
        <v>120</v>
      </c>
      <c r="H1839" t="str">
        <f>VLOOKUP(B1839,'Table A as of March 2024'!A:L,12,FALSE)</f>
        <v>No</v>
      </c>
      <c r="I1839" s="9" t="str">
        <f>VLOOKUP(B1839,'Table A as of March 2024'!A:M,13,FALSE)</f>
        <v>R</v>
      </c>
      <c r="J1839" t="str">
        <f>VLOOKUP(B1839,'Table A as of March 2024'!A:O,15,FALSE)</f>
        <v>R</v>
      </c>
      <c r="K1839" t="str">
        <f>VLOOKUP(G1839,'ACFR Class Vlookup'!A:B,2,FALSE)</f>
        <v>Governmental</v>
      </c>
      <c r="L1839" s="1" t="str">
        <f>VLOOKUP(D1839,'Fund Information'!A:F,6,FALSE)</f>
        <v>This fund accounts for Federal funds.</v>
      </c>
      <c r="M1839" s="6" t="str">
        <f t="shared" si="310"/>
        <v>N/A</v>
      </c>
      <c r="N1839" s="6" t="s">
        <v>2886</v>
      </c>
      <c r="O1839" s="6" t="str">
        <f t="shared" si="311"/>
        <v>N/A</v>
      </c>
      <c r="P1839" s="5" t="s">
        <v>2886</v>
      </c>
      <c r="Q1839" s="6" t="str">
        <f t="shared" si="312"/>
        <v>N/A</v>
      </c>
      <c r="R1839" s="7" t="str">
        <f t="shared" si="313"/>
        <v>Yes</v>
      </c>
      <c r="S1839" s="5" t="str">
        <f t="shared" si="314"/>
        <v>Answer Required</v>
      </c>
      <c r="T1839" s="6" t="str">
        <f t="shared" si="315"/>
        <v>N/A</v>
      </c>
      <c r="U1839" s="7" t="str">
        <f t="shared" si="316"/>
        <v>No</v>
      </c>
      <c r="V1839" s="5" t="str">
        <f t="shared" si="317"/>
        <v>Answer Required</v>
      </c>
      <c r="W1839" s="6" t="str">
        <f t="shared" si="318"/>
        <v>N/A</v>
      </c>
      <c r="X1839" s="5" t="s">
        <v>2886</v>
      </c>
    </row>
    <row r="1840" spans="1:24" ht="165" x14ac:dyDescent="0.25">
      <c r="A1840" s="77">
        <f>VLOOKUP(C1840,'BU and Control BU Listing'!A:E,5,FALSE)</f>
        <v>84800</v>
      </c>
      <c r="B1840" s="80" t="s">
        <v>6033</v>
      </c>
      <c r="C1840" s="22" t="str">
        <f t="shared" si="308"/>
        <v>84800</v>
      </c>
      <c r="D1840" s="22" t="str">
        <f t="shared" si="309"/>
        <v>10110</v>
      </c>
      <c r="E1840" s="21" t="str">
        <f>VLOOKUP(B1840,'Table A as of March 2024'!A:G,7,FALSE)</f>
        <v>Indigent Defense Commission</v>
      </c>
      <c r="F1840" s="21" t="str">
        <f>VLOOKUP(B1840,'Table A as of March 2024'!A:H,8,FALSE)</f>
        <v>CARESActRlfFd–General-COVID-19</v>
      </c>
      <c r="G1840" s="11" t="str">
        <f>VLOOKUP(B1840,'Table A as of March 2024'!A:I,9,FALSE)</f>
        <v>120</v>
      </c>
      <c r="H1840" t="str">
        <f>VLOOKUP(B1840,'Table A as of March 2024'!A:L,12,FALSE)</f>
        <v>No</v>
      </c>
      <c r="I1840" s="9" t="str">
        <f>VLOOKUP(B1840,'Table A as of March 2024'!A:M,13,FALSE)</f>
        <v>V</v>
      </c>
      <c r="J1840" t="str">
        <f>VLOOKUP(B1840,'Table A as of March 2024'!A:O,15,FALSE)</f>
        <v>R</v>
      </c>
      <c r="K1840" t="str">
        <f>VLOOKUP(G1840,'ACFR Class Vlookup'!A:B,2,FALSE)</f>
        <v>Governmental</v>
      </c>
      <c r="L1840" s="1" t="str">
        <f>VLOOKUP(D1840,'Fund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840" s="6" t="str">
        <f t="shared" si="310"/>
        <v>N/A</v>
      </c>
      <c r="N1840" s="6" t="s">
        <v>2886</v>
      </c>
      <c r="O1840" s="6" t="str">
        <f t="shared" si="311"/>
        <v>N/A</v>
      </c>
      <c r="P1840" s="5" t="s">
        <v>2886</v>
      </c>
      <c r="Q1840" s="6" t="str">
        <f t="shared" si="312"/>
        <v>N/A</v>
      </c>
      <c r="R1840" s="7" t="str">
        <f t="shared" si="313"/>
        <v>Yes</v>
      </c>
      <c r="S1840" s="5" t="str">
        <f t="shared" si="314"/>
        <v>Answer Required</v>
      </c>
      <c r="T1840" s="6" t="str">
        <f t="shared" si="315"/>
        <v>N/A</v>
      </c>
      <c r="U1840" s="7" t="str">
        <f t="shared" si="316"/>
        <v>No</v>
      </c>
      <c r="V1840" s="5" t="str">
        <f t="shared" si="317"/>
        <v>Answer Required</v>
      </c>
      <c r="W1840" s="6" t="str">
        <f t="shared" si="318"/>
        <v>N/A</v>
      </c>
      <c r="X1840" s="5" t="s">
        <v>2886</v>
      </c>
    </row>
    <row r="1841" spans="1:24" ht="120" x14ac:dyDescent="0.25">
      <c r="A1841" s="77">
        <f>VLOOKUP(C1841,'BU and Control BU Listing'!A:E,5,FALSE)</f>
        <v>72000</v>
      </c>
      <c r="B1841" s="80" t="s">
        <v>8329</v>
      </c>
      <c r="C1841" s="22" t="str">
        <f t="shared" si="308"/>
        <v>85600</v>
      </c>
      <c r="D1841" s="22" t="str">
        <f t="shared" si="309"/>
        <v>02095</v>
      </c>
      <c r="E1841" s="21" t="str">
        <f>VLOOKUP(B1841,'Table A as of March 2024'!A:G,7,FALSE)</f>
        <v>Opioid Abatement Authority</v>
      </c>
      <c r="F1841" s="21" t="str">
        <f>VLOOKUP(B1841,'Table A as of March 2024'!A:H,8,FALSE)</f>
        <v>Opioid Abatement Fund</v>
      </c>
      <c r="G1841" s="11" t="str">
        <f>VLOOKUP(B1841,'Table A as of March 2024'!A:I,9,FALSE)</f>
        <v>115</v>
      </c>
      <c r="H1841" t="str">
        <f>VLOOKUP(B1841,'Table A as of March 2024'!A:L,12,FALSE)</f>
        <v>Yes</v>
      </c>
      <c r="I1841" s="9" t="str">
        <f>VLOOKUP(B1841,'Table A as of March 2024'!A:M,13,FALSE)</f>
        <v>R</v>
      </c>
      <c r="J1841" t="str">
        <f>VLOOKUP(B1841,'Table A as of March 2024'!A:O,15,FALSE)</f>
        <v>C</v>
      </c>
      <c r="K1841" t="str">
        <f>VLOOKUP(G1841,'ACFR Class Vlookup'!A:B,2,FALSE)</f>
        <v>Governmental</v>
      </c>
      <c r="L1841" s="1" t="str">
        <f>VLOOKUP(D1841,'Fund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1841" s="6" t="str">
        <f t="shared" si="310"/>
        <v>N/A</v>
      </c>
      <c r="N1841" s="6" t="s">
        <v>2886</v>
      </c>
      <c r="O1841" s="6" t="str">
        <f t="shared" si="311"/>
        <v>N/A</v>
      </c>
      <c r="P1841" s="5" t="s">
        <v>2886</v>
      </c>
      <c r="Q1841" s="6" t="str">
        <f t="shared" si="312"/>
        <v>N/A</v>
      </c>
      <c r="R1841" s="7" t="str">
        <f t="shared" si="313"/>
        <v>No</v>
      </c>
      <c r="S1841" s="5" t="str">
        <f t="shared" si="314"/>
        <v>Answer Required</v>
      </c>
      <c r="T1841" s="6" t="str">
        <f t="shared" si="315"/>
        <v>N/A</v>
      </c>
      <c r="U1841" s="7" t="str">
        <f t="shared" si="316"/>
        <v>Yes</v>
      </c>
      <c r="V1841" s="5" t="str">
        <f t="shared" si="317"/>
        <v>Answer Required</v>
      </c>
      <c r="W1841" s="6" t="str">
        <f t="shared" si="318"/>
        <v>N/A</v>
      </c>
      <c r="X1841" s="5" t="s">
        <v>2886</v>
      </c>
    </row>
    <row r="1842" spans="1:24" x14ac:dyDescent="0.25">
      <c r="A1842" s="77">
        <f>VLOOKUP(C1842,'BU and Control BU Listing'!A:E,5,FALSE)</f>
        <v>10700</v>
      </c>
      <c r="B1842" s="80" t="s">
        <v>5116</v>
      </c>
      <c r="C1842" s="22" t="str">
        <f t="shared" si="308"/>
        <v>85800</v>
      </c>
      <c r="D1842" s="22" t="str">
        <f t="shared" si="309"/>
        <v>01000</v>
      </c>
      <c r="E1842" s="21" t="str">
        <f>VLOOKUP(B1842,'Table A as of March 2024'!A:G,7,FALSE)</f>
        <v>Brown v. Board of Ed Committee</v>
      </c>
      <c r="F1842" s="21" t="str">
        <f>VLOOKUP(B1842,'Table A as of March 2024'!A:H,8,FALSE)</f>
        <v>General Fund</v>
      </c>
      <c r="G1842" s="11" t="str">
        <f>VLOOKUP(B1842,'Table A as of March 2024'!A:I,9,FALSE)</f>
        <v>100</v>
      </c>
      <c r="H1842" t="str">
        <f>VLOOKUP(B1842,'Table A as of March 2024'!A:L,12,FALSE)</f>
        <v>No</v>
      </c>
      <c r="I1842" s="9" t="str">
        <f>VLOOKUP(B1842,'Table A as of March 2024'!A:M,13,FALSE)</f>
        <v>G</v>
      </c>
      <c r="J1842" t="str">
        <f>VLOOKUP(B1842,'Table A as of March 2024'!A:O,15,FALSE)</f>
        <v>U</v>
      </c>
      <c r="K1842" t="str">
        <f>VLOOKUP(G1842,'ACFR Class Vlookup'!A:B,2,FALSE)</f>
        <v>Governmental</v>
      </c>
      <c r="L1842" s="1" t="str">
        <f>VLOOKUP(D1842,'Fund Information'!A:F,6,FALSE)</f>
        <v>General Fund</v>
      </c>
      <c r="M1842" s="6" t="str">
        <f t="shared" si="310"/>
        <v>N/A</v>
      </c>
      <c r="N1842" s="6" t="s">
        <v>2886</v>
      </c>
      <c r="O1842" s="6" t="str">
        <f t="shared" si="311"/>
        <v>N/A</v>
      </c>
      <c r="P1842" s="5" t="s">
        <v>2886</v>
      </c>
      <c r="Q1842" s="6" t="str">
        <f t="shared" si="312"/>
        <v>N/A</v>
      </c>
      <c r="R1842" s="7" t="str">
        <f t="shared" si="313"/>
        <v>No</v>
      </c>
      <c r="S1842" s="5" t="str">
        <f t="shared" si="314"/>
        <v>Answer Required</v>
      </c>
      <c r="T1842" s="6" t="str">
        <f t="shared" si="315"/>
        <v>N/A</v>
      </c>
      <c r="U1842" s="7" t="str">
        <f t="shared" si="316"/>
        <v>No</v>
      </c>
      <c r="V1842" s="5" t="str">
        <f t="shared" si="317"/>
        <v>Answer Required</v>
      </c>
      <c r="W1842" s="6" t="str">
        <f t="shared" si="318"/>
        <v>N/A</v>
      </c>
      <c r="X1842" s="5" t="s">
        <v>2886</v>
      </c>
    </row>
    <row r="1843" spans="1:24" x14ac:dyDescent="0.25">
      <c r="A1843" s="77">
        <f>VLOOKUP(C1843,'BU and Control BU Listing'!A:E,5,FALSE)</f>
        <v>10700</v>
      </c>
      <c r="B1843" s="80" t="s">
        <v>5117</v>
      </c>
      <c r="C1843" s="22" t="str">
        <f t="shared" si="308"/>
        <v>85900</v>
      </c>
      <c r="D1843" s="22" t="str">
        <f t="shared" si="309"/>
        <v>01000</v>
      </c>
      <c r="E1843" s="21" t="str">
        <f>VLOOKUP(B1843,'Table A as of March 2024'!A:G,7,FALSE)</f>
        <v>VA Sesquicentennial Civil War</v>
      </c>
      <c r="F1843" s="21" t="str">
        <f>VLOOKUP(B1843,'Table A as of March 2024'!A:H,8,FALSE)</f>
        <v>General Fund</v>
      </c>
      <c r="G1843" s="11" t="str">
        <f>VLOOKUP(B1843,'Table A as of March 2024'!A:I,9,FALSE)</f>
        <v>100</v>
      </c>
      <c r="H1843" t="str">
        <f>VLOOKUP(B1843,'Table A as of March 2024'!A:L,12,FALSE)</f>
        <v>No</v>
      </c>
      <c r="I1843" s="9" t="str">
        <f>VLOOKUP(B1843,'Table A as of March 2024'!A:M,13,FALSE)</f>
        <v>G</v>
      </c>
      <c r="J1843" t="str">
        <f>VLOOKUP(B1843,'Table A as of March 2024'!A:O,15,FALSE)</f>
        <v>U</v>
      </c>
      <c r="K1843" t="str">
        <f>VLOOKUP(G1843,'ACFR Class Vlookup'!A:B,2,FALSE)</f>
        <v>Governmental</v>
      </c>
      <c r="L1843" s="1" t="str">
        <f>VLOOKUP(D1843,'Fund Information'!A:F,6,FALSE)</f>
        <v>General Fund</v>
      </c>
      <c r="M1843" s="6" t="str">
        <f t="shared" si="310"/>
        <v>N/A</v>
      </c>
      <c r="N1843" s="6" t="s">
        <v>2886</v>
      </c>
      <c r="O1843" s="6" t="str">
        <f t="shared" si="311"/>
        <v>N/A</v>
      </c>
      <c r="P1843" s="5" t="s">
        <v>2886</v>
      </c>
      <c r="Q1843" s="6" t="str">
        <f t="shared" si="312"/>
        <v>N/A</v>
      </c>
      <c r="R1843" s="7" t="str">
        <f t="shared" si="313"/>
        <v>No</v>
      </c>
      <c r="S1843" s="5" t="str">
        <f t="shared" si="314"/>
        <v>Answer Required</v>
      </c>
      <c r="T1843" s="6" t="str">
        <f t="shared" si="315"/>
        <v>N/A</v>
      </c>
      <c r="U1843" s="7" t="str">
        <f t="shared" si="316"/>
        <v>No</v>
      </c>
      <c r="V1843" s="5" t="str">
        <f t="shared" si="317"/>
        <v>Answer Required</v>
      </c>
      <c r="W1843" s="6" t="str">
        <f t="shared" si="318"/>
        <v>N/A</v>
      </c>
      <c r="X1843" s="5" t="s">
        <v>2886</v>
      </c>
    </row>
    <row r="1844" spans="1:24" x14ac:dyDescent="0.25">
      <c r="A1844" s="77">
        <f>VLOOKUP(C1844,'BU and Control BU Listing'!A:E,5,FALSE)</f>
        <v>10700</v>
      </c>
      <c r="B1844" s="80" t="s">
        <v>5118</v>
      </c>
      <c r="C1844" s="22" t="str">
        <f t="shared" si="308"/>
        <v>85900</v>
      </c>
      <c r="D1844" s="22" t="str">
        <f t="shared" si="309"/>
        <v>02700</v>
      </c>
      <c r="E1844" s="21" t="str">
        <f>VLOOKUP(B1844,'Table A as of March 2024'!A:G,7,FALSE)</f>
        <v>VA Sesquicentennial Civil War</v>
      </c>
      <c r="F1844" s="21" t="str">
        <f>VLOOKUP(B1844,'Table A as of March 2024'!A:H,8,FALSE)</f>
        <v>Parking</v>
      </c>
      <c r="G1844" s="11" t="str">
        <f>VLOOKUP(B1844,'Table A as of March 2024'!A:I,9,FALSE)</f>
        <v>105</v>
      </c>
      <c r="H1844" t="str">
        <f>VLOOKUP(B1844,'Table A as of March 2024'!A:L,12,FALSE)</f>
        <v>No</v>
      </c>
      <c r="I1844" s="9" t="str">
        <f>VLOOKUP(B1844,'Table A as of March 2024'!A:M,13,FALSE)</f>
        <v>U</v>
      </c>
      <c r="J1844" t="str">
        <f>VLOOKUP(B1844,'Table A as of March 2024'!A:O,15,FALSE)</f>
        <v>C</v>
      </c>
      <c r="K1844" t="str">
        <f>VLOOKUP(G1844,'ACFR Class Vlookup'!A:B,2,FALSE)</f>
        <v>Governmental</v>
      </c>
      <c r="L1844" s="1" t="str">
        <f>VLOOKUP(D1844,'Fund Information'!A:F,6,FALSE)</f>
        <v>Parking - Accounts for fees paid for parking vehicles in state parking lots.</v>
      </c>
      <c r="M1844" s="6" t="str">
        <f t="shared" si="310"/>
        <v>N/A</v>
      </c>
      <c r="N1844" s="6" t="s">
        <v>2886</v>
      </c>
      <c r="O1844" s="6" t="str">
        <f t="shared" si="311"/>
        <v>N/A</v>
      </c>
      <c r="P1844" s="5" t="s">
        <v>2886</v>
      </c>
      <c r="Q1844" s="6" t="str">
        <f t="shared" si="312"/>
        <v>N/A</v>
      </c>
      <c r="R1844" s="7" t="str">
        <f t="shared" si="313"/>
        <v>No</v>
      </c>
      <c r="S1844" s="5" t="str">
        <f t="shared" si="314"/>
        <v>Answer Required</v>
      </c>
      <c r="T1844" s="6" t="str">
        <f t="shared" si="315"/>
        <v>N/A</v>
      </c>
      <c r="U1844" s="7" t="str">
        <f t="shared" si="316"/>
        <v>Yes</v>
      </c>
      <c r="V1844" s="5" t="str">
        <f t="shared" si="317"/>
        <v>Answer Required</v>
      </c>
      <c r="W1844" s="6" t="str">
        <f t="shared" si="318"/>
        <v>N/A</v>
      </c>
      <c r="X1844" s="5" t="s">
        <v>2886</v>
      </c>
    </row>
    <row r="1845" spans="1:24" ht="60" x14ac:dyDescent="0.25">
      <c r="A1845" s="77">
        <f>VLOOKUP(C1845,'BU and Control BU Listing'!A:E,5,FALSE)</f>
        <v>10700</v>
      </c>
      <c r="B1845" s="80" t="s">
        <v>5119</v>
      </c>
      <c r="C1845" s="22" t="str">
        <f t="shared" si="308"/>
        <v>85900</v>
      </c>
      <c r="D1845" s="22" t="str">
        <f t="shared" si="309"/>
        <v>02859</v>
      </c>
      <c r="E1845" s="21" t="str">
        <f>VLOOKUP(B1845,'Table A as of March 2024'!A:G,7,FALSE)</f>
        <v>VA Sesquicentennial Civil War</v>
      </c>
      <c r="F1845" s="21" t="str">
        <f>VLOOKUP(B1845,'Table A as of March 2024'!A:H,8,FALSE)</f>
        <v>VSCW Special Revenue Fund</v>
      </c>
      <c r="G1845" s="11" t="str">
        <f>VLOOKUP(B1845,'Table A as of March 2024'!A:I,9,FALSE)</f>
        <v>105</v>
      </c>
      <c r="H1845" t="str">
        <f>VLOOKUP(B1845,'Table A as of March 2024'!A:L,12,FALSE)</f>
        <v>Yes</v>
      </c>
      <c r="I1845" s="9" t="str">
        <f>VLOOKUP(B1845,'Table A as of March 2024'!A:M,13,FALSE)</f>
        <v>U</v>
      </c>
      <c r="J1845" t="str">
        <f>VLOOKUP(B1845,'Table A as of March 2024'!A:O,15,FALSE)</f>
        <v>R</v>
      </c>
      <c r="K1845" t="str">
        <f>VLOOKUP(G1845,'ACFR Class Vlookup'!A:B,2,FALSE)</f>
        <v>Governmental</v>
      </c>
      <c r="L1845" s="1" t="str">
        <f>VLOOKUP(D1845,'Fund Information'!A:F,6,FALSE)</f>
        <v>This fund consists of gifts, grants, donations, bequests, or other funds from any source as may be received by the Commission for its work.  Funds shall be used solely for the purpose of enabling the Commission to perform its duties.</v>
      </c>
      <c r="M1845" s="6" t="str">
        <f t="shared" si="310"/>
        <v>N/A</v>
      </c>
      <c r="N1845" s="6" t="s">
        <v>2886</v>
      </c>
      <c r="O1845" s="6" t="str">
        <f t="shared" si="311"/>
        <v>N/A</v>
      </c>
      <c r="P1845" s="5" t="s">
        <v>2886</v>
      </c>
      <c r="Q1845" s="6" t="str">
        <f t="shared" si="312"/>
        <v>N/A</v>
      </c>
      <c r="R1845" s="7" t="str">
        <f t="shared" si="313"/>
        <v>Yes</v>
      </c>
      <c r="S1845" s="5" t="str">
        <f t="shared" si="314"/>
        <v>Answer Required</v>
      </c>
      <c r="T1845" s="6" t="str">
        <f t="shared" si="315"/>
        <v>N/A</v>
      </c>
      <c r="U1845" s="7" t="str">
        <f t="shared" si="316"/>
        <v>No</v>
      </c>
      <c r="V1845" s="5" t="str">
        <f t="shared" si="317"/>
        <v>Answer Required</v>
      </c>
      <c r="W1845" s="6" t="str">
        <f t="shared" si="318"/>
        <v>N/A</v>
      </c>
      <c r="X1845" s="5" t="s">
        <v>2886</v>
      </c>
    </row>
    <row r="1846" spans="1:24" x14ac:dyDescent="0.25">
      <c r="A1846" s="77">
        <f>VLOOKUP(C1846,'BU and Control BU Listing'!A:E,5,FALSE)</f>
        <v>10700</v>
      </c>
      <c r="B1846" s="80" t="s">
        <v>5120</v>
      </c>
      <c r="C1846" s="22" t="str">
        <f t="shared" si="308"/>
        <v>86000</v>
      </c>
      <c r="D1846" s="22" t="str">
        <f t="shared" si="309"/>
        <v>01000</v>
      </c>
      <c r="E1846" s="21" t="str">
        <f>VLOOKUP(B1846,'Table A as of March 2024'!A:G,7,FALSE)</f>
        <v>Comm Unemployment Compensation</v>
      </c>
      <c r="F1846" s="21" t="str">
        <f>VLOOKUP(B1846,'Table A as of March 2024'!A:H,8,FALSE)</f>
        <v>General Fund</v>
      </c>
      <c r="G1846" s="11" t="str">
        <f>VLOOKUP(B1846,'Table A as of March 2024'!A:I,9,FALSE)</f>
        <v>100</v>
      </c>
      <c r="H1846" t="str">
        <f>VLOOKUP(B1846,'Table A as of March 2024'!A:L,12,FALSE)</f>
        <v>No</v>
      </c>
      <c r="I1846" s="9" t="str">
        <f>VLOOKUP(B1846,'Table A as of March 2024'!A:M,13,FALSE)</f>
        <v>G</v>
      </c>
      <c r="J1846" t="str">
        <f>VLOOKUP(B1846,'Table A as of March 2024'!A:O,15,FALSE)</f>
        <v>U</v>
      </c>
      <c r="K1846" t="str">
        <f>VLOOKUP(G1846,'ACFR Class Vlookup'!A:B,2,FALSE)</f>
        <v>Governmental</v>
      </c>
      <c r="L1846" s="1" t="str">
        <f>VLOOKUP(D1846,'Fund Information'!A:F,6,FALSE)</f>
        <v>General Fund</v>
      </c>
      <c r="M1846" s="6" t="str">
        <f t="shared" si="310"/>
        <v>N/A</v>
      </c>
      <c r="N1846" s="6" t="s">
        <v>2886</v>
      </c>
      <c r="O1846" s="6" t="str">
        <f t="shared" si="311"/>
        <v>N/A</v>
      </c>
      <c r="P1846" s="5" t="s">
        <v>2886</v>
      </c>
      <c r="Q1846" s="6" t="str">
        <f t="shared" si="312"/>
        <v>N/A</v>
      </c>
      <c r="R1846" s="7" t="str">
        <f t="shared" si="313"/>
        <v>No</v>
      </c>
      <c r="S1846" s="5" t="str">
        <f t="shared" si="314"/>
        <v>Answer Required</v>
      </c>
      <c r="T1846" s="6" t="str">
        <f t="shared" si="315"/>
        <v>N/A</v>
      </c>
      <c r="U1846" s="7" t="str">
        <f t="shared" si="316"/>
        <v>No</v>
      </c>
      <c r="V1846" s="5" t="str">
        <f t="shared" si="317"/>
        <v>Answer Required</v>
      </c>
      <c r="W1846" s="6" t="str">
        <f t="shared" si="318"/>
        <v>N/A</v>
      </c>
      <c r="X1846" s="5" t="s">
        <v>2886</v>
      </c>
    </row>
    <row r="1847" spans="1:24" x14ac:dyDescent="0.25">
      <c r="A1847" s="77">
        <f>VLOOKUP(C1847,'BU and Control BU Listing'!A:E,5,FALSE)</f>
        <v>10700</v>
      </c>
      <c r="B1847" s="80" t="s">
        <v>5121</v>
      </c>
      <c r="C1847" s="22" t="str">
        <f t="shared" si="308"/>
        <v>86200</v>
      </c>
      <c r="D1847" s="22" t="str">
        <f t="shared" si="309"/>
        <v>01000</v>
      </c>
      <c r="E1847" s="21" t="str">
        <f>VLOOKUP(B1847,'Table A as of March 2024'!A:G,7,FALSE)</f>
        <v>Small Business Commission</v>
      </c>
      <c r="F1847" s="21" t="str">
        <f>VLOOKUP(B1847,'Table A as of March 2024'!A:H,8,FALSE)</f>
        <v>General Fund</v>
      </c>
      <c r="G1847" s="11" t="str">
        <f>VLOOKUP(B1847,'Table A as of March 2024'!A:I,9,FALSE)</f>
        <v>100</v>
      </c>
      <c r="H1847" t="str">
        <f>VLOOKUP(B1847,'Table A as of March 2024'!A:L,12,FALSE)</f>
        <v>No</v>
      </c>
      <c r="I1847" s="9" t="str">
        <f>VLOOKUP(B1847,'Table A as of March 2024'!A:M,13,FALSE)</f>
        <v>G</v>
      </c>
      <c r="J1847" t="str">
        <f>VLOOKUP(B1847,'Table A as of March 2024'!A:O,15,FALSE)</f>
        <v>U</v>
      </c>
      <c r="K1847" t="str">
        <f>VLOOKUP(G1847,'ACFR Class Vlookup'!A:B,2,FALSE)</f>
        <v>Governmental</v>
      </c>
      <c r="L1847" s="1" t="str">
        <f>VLOOKUP(D1847,'Fund Information'!A:F,6,FALSE)</f>
        <v>General Fund</v>
      </c>
      <c r="M1847" s="6" t="str">
        <f t="shared" si="310"/>
        <v>N/A</v>
      </c>
      <c r="N1847" s="6" t="s">
        <v>2886</v>
      </c>
      <c r="O1847" s="6" t="str">
        <f t="shared" si="311"/>
        <v>N/A</v>
      </c>
      <c r="P1847" s="5" t="s">
        <v>2886</v>
      </c>
      <c r="Q1847" s="6" t="str">
        <f t="shared" si="312"/>
        <v>N/A</v>
      </c>
      <c r="R1847" s="7" t="str">
        <f t="shared" si="313"/>
        <v>No</v>
      </c>
      <c r="S1847" s="5" t="str">
        <f t="shared" si="314"/>
        <v>Answer Required</v>
      </c>
      <c r="T1847" s="6" t="str">
        <f t="shared" si="315"/>
        <v>N/A</v>
      </c>
      <c r="U1847" s="7" t="str">
        <f t="shared" si="316"/>
        <v>No</v>
      </c>
      <c r="V1847" s="5" t="str">
        <f t="shared" si="317"/>
        <v>Answer Required</v>
      </c>
      <c r="W1847" s="6" t="str">
        <f t="shared" si="318"/>
        <v>N/A</v>
      </c>
      <c r="X1847" s="5" t="s">
        <v>2886</v>
      </c>
    </row>
    <row r="1848" spans="1:24" x14ac:dyDescent="0.25">
      <c r="A1848" s="77">
        <f>VLOOKUP(C1848,'BU and Control BU Listing'!A:E,5,FALSE)</f>
        <v>10700</v>
      </c>
      <c r="B1848" s="80" t="s">
        <v>5122</v>
      </c>
      <c r="C1848" s="22" t="str">
        <f t="shared" si="308"/>
        <v>86300</v>
      </c>
      <c r="D1848" s="22" t="str">
        <f t="shared" si="309"/>
        <v>01000</v>
      </c>
      <c r="E1848" s="21" t="str">
        <f>VLOOKUP(B1848,'Table A as of March 2024'!A:G,7,FALSE)</f>
        <v>Comm on Elec Util Regulation</v>
      </c>
      <c r="F1848" s="21" t="str">
        <f>VLOOKUP(B1848,'Table A as of March 2024'!A:H,8,FALSE)</f>
        <v>General Fund</v>
      </c>
      <c r="G1848" s="11" t="str">
        <f>VLOOKUP(B1848,'Table A as of March 2024'!A:I,9,FALSE)</f>
        <v>100</v>
      </c>
      <c r="H1848" t="str">
        <f>VLOOKUP(B1848,'Table A as of March 2024'!A:L,12,FALSE)</f>
        <v>No</v>
      </c>
      <c r="I1848" s="9" t="str">
        <f>VLOOKUP(B1848,'Table A as of March 2024'!A:M,13,FALSE)</f>
        <v>G</v>
      </c>
      <c r="J1848" t="str">
        <f>VLOOKUP(B1848,'Table A as of March 2024'!A:O,15,FALSE)</f>
        <v>U</v>
      </c>
      <c r="K1848" t="str">
        <f>VLOOKUP(G1848,'ACFR Class Vlookup'!A:B,2,FALSE)</f>
        <v>Governmental</v>
      </c>
      <c r="L1848" s="1" t="str">
        <f>VLOOKUP(D1848,'Fund Information'!A:F,6,FALSE)</f>
        <v>General Fund</v>
      </c>
      <c r="M1848" s="6" t="str">
        <f t="shared" si="310"/>
        <v>N/A</v>
      </c>
      <c r="N1848" s="6" t="s">
        <v>2886</v>
      </c>
      <c r="O1848" s="6" t="str">
        <f t="shared" si="311"/>
        <v>N/A</v>
      </c>
      <c r="P1848" s="5" t="s">
        <v>2886</v>
      </c>
      <c r="Q1848" s="6" t="str">
        <f t="shared" si="312"/>
        <v>N/A</v>
      </c>
      <c r="R1848" s="7" t="str">
        <f t="shared" si="313"/>
        <v>No</v>
      </c>
      <c r="S1848" s="5" t="str">
        <f t="shared" si="314"/>
        <v>Answer Required</v>
      </c>
      <c r="T1848" s="6" t="str">
        <f t="shared" si="315"/>
        <v>N/A</v>
      </c>
      <c r="U1848" s="7" t="str">
        <f t="shared" si="316"/>
        <v>No</v>
      </c>
      <c r="V1848" s="5" t="str">
        <f t="shared" si="317"/>
        <v>Answer Required</v>
      </c>
      <c r="W1848" s="6" t="str">
        <f t="shared" si="318"/>
        <v>N/A</v>
      </c>
      <c r="X1848" s="5" t="s">
        <v>2886</v>
      </c>
    </row>
    <row r="1849" spans="1:24" x14ac:dyDescent="0.25">
      <c r="A1849" s="77">
        <f>VLOOKUP(C1849,'BU and Control BU Listing'!A:E,5,FALSE)</f>
        <v>10700</v>
      </c>
      <c r="B1849" s="80" t="s">
        <v>5123</v>
      </c>
      <c r="C1849" s="22" t="str">
        <f t="shared" si="308"/>
        <v>86400</v>
      </c>
      <c r="D1849" s="22" t="str">
        <f t="shared" si="309"/>
        <v>01000</v>
      </c>
      <c r="E1849" s="21" t="str">
        <f>VLOOKUP(B1849,'Table A as of March 2024'!A:G,7,FALSE)</f>
        <v>Manufacturing Develop Comm</v>
      </c>
      <c r="F1849" s="21" t="str">
        <f>VLOOKUP(B1849,'Table A as of March 2024'!A:H,8,FALSE)</f>
        <v>General Fund</v>
      </c>
      <c r="G1849" s="11" t="str">
        <f>VLOOKUP(B1849,'Table A as of March 2024'!A:I,9,FALSE)</f>
        <v>100</v>
      </c>
      <c r="H1849" t="str">
        <f>VLOOKUP(B1849,'Table A as of March 2024'!A:L,12,FALSE)</f>
        <v>No</v>
      </c>
      <c r="I1849" s="9" t="str">
        <f>VLOOKUP(B1849,'Table A as of March 2024'!A:M,13,FALSE)</f>
        <v>G</v>
      </c>
      <c r="J1849" t="str">
        <f>VLOOKUP(B1849,'Table A as of March 2024'!A:O,15,FALSE)</f>
        <v>U</v>
      </c>
      <c r="K1849" t="str">
        <f>VLOOKUP(G1849,'ACFR Class Vlookup'!A:B,2,FALSE)</f>
        <v>Governmental</v>
      </c>
      <c r="L1849" s="1" t="str">
        <f>VLOOKUP(D1849,'Fund Information'!A:F,6,FALSE)</f>
        <v>General Fund</v>
      </c>
      <c r="M1849" s="6" t="str">
        <f t="shared" si="310"/>
        <v>N/A</v>
      </c>
      <c r="N1849" s="6" t="s">
        <v>2886</v>
      </c>
      <c r="O1849" s="6" t="str">
        <f t="shared" si="311"/>
        <v>N/A</v>
      </c>
      <c r="P1849" s="5" t="s">
        <v>2886</v>
      </c>
      <c r="Q1849" s="6" t="str">
        <f t="shared" si="312"/>
        <v>N/A</v>
      </c>
      <c r="R1849" s="7" t="str">
        <f t="shared" si="313"/>
        <v>No</v>
      </c>
      <c r="S1849" s="5" t="str">
        <f t="shared" si="314"/>
        <v>Answer Required</v>
      </c>
      <c r="T1849" s="6" t="str">
        <f t="shared" si="315"/>
        <v>N/A</v>
      </c>
      <c r="U1849" s="7" t="str">
        <f t="shared" si="316"/>
        <v>No</v>
      </c>
      <c r="V1849" s="5" t="str">
        <f t="shared" si="317"/>
        <v>Answer Required</v>
      </c>
      <c r="W1849" s="6" t="str">
        <f t="shared" si="318"/>
        <v>N/A</v>
      </c>
      <c r="X1849" s="5" t="s">
        <v>2886</v>
      </c>
    </row>
    <row r="1850" spans="1:24" x14ac:dyDescent="0.25">
      <c r="A1850" s="77">
        <f>VLOOKUP(C1850,'BU and Control BU Listing'!A:E,5,FALSE)</f>
        <v>10700</v>
      </c>
      <c r="B1850" s="80" t="s">
        <v>5124</v>
      </c>
      <c r="C1850" s="22" t="str">
        <f t="shared" si="308"/>
        <v>86500</v>
      </c>
      <c r="D1850" s="22" t="str">
        <f t="shared" si="309"/>
        <v>01000</v>
      </c>
      <c r="E1850" s="21" t="str">
        <f>VLOOKUP(B1850,'Table A as of March 2024'!A:G,7,FALSE)</f>
        <v>Joint Comm on Admin Rules</v>
      </c>
      <c r="F1850" s="21" t="str">
        <f>VLOOKUP(B1850,'Table A as of March 2024'!A:H,8,FALSE)</f>
        <v>General Fund</v>
      </c>
      <c r="G1850" s="11" t="str">
        <f>VLOOKUP(B1850,'Table A as of March 2024'!A:I,9,FALSE)</f>
        <v>100</v>
      </c>
      <c r="H1850" t="str">
        <f>VLOOKUP(B1850,'Table A as of March 2024'!A:L,12,FALSE)</f>
        <v>No</v>
      </c>
      <c r="I1850" s="9" t="str">
        <f>VLOOKUP(B1850,'Table A as of March 2024'!A:M,13,FALSE)</f>
        <v>G</v>
      </c>
      <c r="J1850" t="str">
        <f>VLOOKUP(B1850,'Table A as of March 2024'!A:O,15,FALSE)</f>
        <v>U</v>
      </c>
      <c r="K1850" t="str">
        <f>VLOOKUP(G1850,'ACFR Class Vlookup'!A:B,2,FALSE)</f>
        <v>Governmental</v>
      </c>
      <c r="L1850" s="1" t="str">
        <f>VLOOKUP(D1850,'Fund Information'!A:F,6,FALSE)</f>
        <v>General Fund</v>
      </c>
      <c r="M1850" s="6" t="str">
        <f t="shared" si="310"/>
        <v>N/A</v>
      </c>
      <c r="N1850" s="6" t="s">
        <v>2886</v>
      </c>
      <c r="O1850" s="6" t="str">
        <f t="shared" si="311"/>
        <v>N/A</v>
      </c>
      <c r="P1850" s="5" t="s">
        <v>2886</v>
      </c>
      <c r="Q1850" s="6" t="str">
        <f t="shared" si="312"/>
        <v>N/A</v>
      </c>
      <c r="R1850" s="7" t="str">
        <f t="shared" si="313"/>
        <v>No</v>
      </c>
      <c r="S1850" s="5" t="str">
        <f t="shared" si="314"/>
        <v>Answer Required</v>
      </c>
      <c r="T1850" s="6" t="str">
        <f t="shared" si="315"/>
        <v>N/A</v>
      </c>
      <c r="U1850" s="7" t="str">
        <f t="shared" si="316"/>
        <v>No</v>
      </c>
      <c r="V1850" s="5" t="str">
        <f t="shared" si="317"/>
        <v>Answer Required</v>
      </c>
      <c r="W1850" s="6" t="str">
        <f t="shared" si="318"/>
        <v>N/A</v>
      </c>
      <c r="X1850" s="5" t="s">
        <v>2886</v>
      </c>
    </row>
    <row r="1851" spans="1:24" x14ac:dyDescent="0.25">
      <c r="A1851" s="77">
        <f>VLOOKUP(C1851,'BU and Control BU Listing'!A:E,5,FALSE)</f>
        <v>10700</v>
      </c>
      <c r="B1851" s="80" t="s">
        <v>5125</v>
      </c>
      <c r="C1851" s="22" t="str">
        <f t="shared" si="308"/>
        <v>86700</v>
      </c>
      <c r="D1851" s="22" t="str">
        <f t="shared" si="309"/>
        <v>01000</v>
      </c>
      <c r="E1851" s="21" t="str">
        <f>VLOOKUP(B1851,'Table A as of March 2024'!A:G,7,FALSE)</f>
        <v>VA Bicentennial of War of 1812</v>
      </c>
      <c r="F1851" s="21" t="str">
        <f>VLOOKUP(B1851,'Table A as of March 2024'!A:H,8,FALSE)</f>
        <v>General Fund</v>
      </c>
      <c r="G1851" s="11" t="str">
        <f>VLOOKUP(B1851,'Table A as of March 2024'!A:I,9,FALSE)</f>
        <v>100</v>
      </c>
      <c r="H1851" t="str">
        <f>VLOOKUP(B1851,'Table A as of March 2024'!A:L,12,FALSE)</f>
        <v>No</v>
      </c>
      <c r="I1851" s="9" t="str">
        <f>VLOOKUP(B1851,'Table A as of March 2024'!A:M,13,FALSE)</f>
        <v>G</v>
      </c>
      <c r="J1851" t="str">
        <f>VLOOKUP(B1851,'Table A as of March 2024'!A:O,15,FALSE)</f>
        <v>U</v>
      </c>
      <c r="K1851" t="str">
        <f>VLOOKUP(G1851,'ACFR Class Vlookup'!A:B,2,FALSE)</f>
        <v>Governmental</v>
      </c>
      <c r="L1851" s="1" t="str">
        <f>VLOOKUP(D1851,'Fund Information'!A:F,6,FALSE)</f>
        <v>General Fund</v>
      </c>
      <c r="M1851" s="6" t="str">
        <f t="shared" si="310"/>
        <v>N/A</v>
      </c>
      <c r="N1851" s="6" t="s">
        <v>2886</v>
      </c>
      <c r="O1851" s="6" t="str">
        <f t="shared" si="311"/>
        <v>N/A</v>
      </c>
      <c r="P1851" s="5" t="s">
        <v>2886</v>
      </c>
      <c r="Q1851" s="6" t="str">
        <f t="shared" si="312"/>
        <v>N/A</v>
      </c>
      <c r="R1851" s="7" t="str">
        <f t="shared" si="313"/>
        <v>No</v>
      </c>
      <c r="S1851" s="5" t="str">
        <f t="shared" si="314"/>
        <v>Answer Required</v>
      </c>
      <c r="T1851" s="6" t="str">
        <f t="shared" si="315"/>
        <v>N/A</v>
      </c>
      <c r="U1851" s="7" t="str">
        <f t="shared" si="316"/>
        <v>No</v>
      </c>
      <c r="V1851" s="5" t="str">
        <f t="shared" si="317"/>
        <v>Answer Required</v>
      </c>
      <c r="W1851" s="6" t="str">
        <f t="shared" si="318"/>
        <v>N/A</v>
      </c>
      <c r="X1851" s="5" t="s">
        <v>2886</v>
      </c>
    </row>
    <row r="1852" spans="1:24" ht="60" x14ac:dyDescent="0.25">
      <c r="A1852" s="77">
        <f>VLOOKUP(C1852,'BU and Control BU Listing'!A:E,5,FALSE)</f>
        <v>10700</v>
      </c>
      <c r="B1852" s="80" t="s">
        <v>5126</v>
      </c>
      <c r="C1852" s="22" t="str">
        <f t="shared" si="308"/>
        <v>86700</v>
      </c>
      <c r="D1852" s="22" t="str">
        <f t="shared" si="309"/>
        <v>09044</v>
      </c>
      <c r="E1852" s="21" t="str">
        <f>VLOOKUP(B1852,'Table A as of March 2024'!A:G,7,FALSE)</f>
        <v>VA Bicentennial of War of 1812</v>
      </c>
      <c r="F1852" s="21" t="str">
        <f>VLOOKUP(B1852,'Table A as of March 2024'!A:H,8,FALSE)</f>
        <v>Bicentennial-War of 1812 Fund</v>
      </c>
      <c r="G1852" s="11" t="str">
        <f>VLOOKUP(B1852,'Table A as of March 2024'!A:I,9,FALSE)</f>
        <v>105</v>
      </c>
      <c r="H1852" t="str">
        <f>VLOOKUP(B1852,'Table A as of March 2024'!A:L,12,FALSE)</f>
        <v>Yes</v>
      </c>
      <c r="I1852" s="9" t="str">
        <f>VLOOKUP(B1852,'Table A as of March 2024'!A:M,13,FALSE)</f>
        <v>R</v>
      </c>
      <c r="J1852" t="str">
        <f>VLOOKUP(B1852,'Table A as of March 2024'!A:O,15,FALSE)</f>
        <v>R</v>
      </c>
      <c r="K1852" t="str">
        <f>VLOOKUP(G1852,'ACFR Class Vlookup'!A:B,2,FALSE)</f>
        <v>Governmental</v>
      </c>
      <c r="L1852" s="1" t="str">
        <f>VLOOKUP(D1852,'Fund Information'!A:F,6,FALSE)</f>
        <v>This fund consists of gifts, grants, donations, bequests, or other funds from any source as may be received by the Commission for its work.  Funds shall be used solely for the purpose of enabling the Commission to perform its duties as described in §30-297</v>
      </c>
      <c r="M1852" s="6" t="str">
        <f t="shared" si="310"/>
        <v>N/A</v>
      </c>
      <c r="N1852" s="6" t="s">
        <v>2886</v>
      </c>
      <c r="O1852" s="6" t="str">
        <f t="shared" si="311"/>
        <v>N/A</v>
      </c>
      <c r="P1852" s="5" t="s">
        <v>2886</v>
      </c>
      <c r="Q1852" s="6" t="str">
        <f t="shared" si="312"/>
        <v>N/A</v>
      </c>
      <c r="R1852" s="7" t="str">
        <f t="shared" si="313"/>
        <v>Yes</v>
      </c>
      <c r="S1852" s="5" t="str">
        <f t="shared" si="314"/>
        <v>Answer Required</v>
      </c>
      <c r="T1852" s="6" t="str">
        <f t="shared" si="315"/>
        <v>N/A</v>
      </c>
      <c r="U1852" s="7" t="str">
        <f t="shared" si="316"/>
        <v>No</v>
      </c>
      <c r="V1852" s="5" t="str">
        <f t="shared" si="317"/>
        <v>Answer Required</v>
      </c>
      <c r="W1852" s="6" t="str">
        <f t="shared" si="318"/>
        <v>N/A</v>
      </c>
      <c r="X1852" s="5" t="s">
        <v>2886</v>
      </c>
    </row>
    <row r="1853" spans="1:24" ht="75" x14ac:dyDescent="0.25">
      <c r="A1853" s="77">
        <f>VLOOKUP(C1853,'BU and Control BU Listing'!A:E,5,FALSE)</f>
        <v>10700</v>
      </c>
      <c r="B1853" s="80" t="s">
        <v>5127</v>
      </c>
      <c r="C1853" s="22" t="str">
        <f t="shared" si="308"/>
        <v>87000</v>
      </c>
      <c r="D1853" s="22" t="str">
        <f t="shared" si="309"/>
        <v>02004</v>
      </c>
      <c r="E1853" s="21" t="str">
        <f>VLOOKUP(B1853,'Table A as of March 2024'!A:G,7,FALSE)</f>
        <v>Commission on Civics Education</v>
      </c>
      <c r="F1853" s="21" t="str">
        <f>VLOOKUP(B1853,'Table A as of March 2024'!A:H,8,FALSE)</f>
        <v>Comm on Civics Education Fund</v>
      </c>
      <c r="G1853" s="11" t="str">
        <f>VLOOKUP(B1853,'Table A as of March 2024'!A:I,9,FALSE)</f>
        <v>105</v>
      </c>
      <c r="H1853" t="str">
        <f>VLOOKUP(B1853,'Table A as of March 2024'!A:L,12,FALSE)</f>
        <v>Yes</v>
      </c>
      <c r="I1853" s="9" t="str">
        <f>VLOOKUP(B1853,'Table A as of March 2024'!A:M,13,FALSE)</f>
        <v>R</v>
      </c>
      <c r="J1853" t="str">
        <f>VLOOKUP(B1853,'Table A as of March 2024'!A:O,15,FALSE)</f>
        <v>C</v>
      </c>
      <c r="K1853" t="str">
        <f>VLOOKUP(G1853,'ACFR Class Vlookup'!A:B,2,FALSE)</f>
        <v>Governmental</v>
      </c>
      <c r="L1853" s="1" t="str">
        <f>VLOOKUP(D1853,'Fund Information'!A:F,6,FALSE)</f>
        <v>Per Code of VA §30-351 this fund is a special nonreverting fund to be used for the purpose of educating students on the importance of citizen involvement, promoting the study of state and local government and enhancing communication and collaboration among organizations in the Commonwealth that conduct civics education.</v>
      </c>
      <c r="M1853" s="6" t="str">
        <f t="shared" si="310"/>
        <v>N/A</v>
      </c>
      <c r="N1853" s="6" t="s">
        <v>2886</v>
      </c>
      <c r="O1853" s="6" t="str">
        <f t="shared" si="311"/>
        <v>N/A</v>
      </c>
      <c r="P1853" s="5" t="s">
        <v>2886</v>
      </c>
      <c r="Q1853" s="6" t="str">
        <f t="shared" si="312"/>
        <v>N/A</v>
      </c>
      <c r="R1853" s="7" t="str">
        <f t="shared" si="313"/>
        <v>No</v>
      </c>
      <c r="S1853" s="5" t="str">
        <f t="shared" si="314"/>
        <v>Answer Required</v>
      </c>
      <c r="T1853" s="6" t="str">
        <f t="shared" si="315"/>
        <v>N/A</v>
      </c>
      <c r="U1853" s="7" t="str">
        <f t="shared" si="316"/>
        <v>Yes</v>
      </c>
      <c r="V1853" s="5" t="str">
        <f t="shared" si="317"/>
        <v>Answer Required</v>
      </c>
      <c r="W1853" s="6" t="str">
        <f t="shared" si="318"/>
        <v>N/A</v>
      </c>
      <c r="X1853" s="5" t="s">
        <v>2886</v>
      </c>
    </row>
    <row r="1854" spans="1:24" x14ac:dyDescent="0.25">
      <c r="A1854" s="77">
        <f>VLOOKUP(C1854,'BU and Control BU Listing'!A:E,5,FALSE)</f>
        <v>10700</v>
      </c>
      <c r="B1854" s="80" t="s">
        <v>5128</v>
      </c>
      <c r="C1854" s="22" t="str">
        <f t="shared" si="308"/>
        <v>87100</v>
      </c>
      <c r="D1854" s="22" t="str">
        <f t="shared" si="309"/>
        <v>01000</v>
      </c>
      <c r="E1854" s="21" t="str">
        <f>VLOOKUP(B1854,'Table A as of March 2024'!A:G,7,FALSE)</f>
        <v>Autism Advisory Council</v>
      </c>
      <c r="F1854" s="21" t="str">
        <f>VLOOKUP(B1854,'Table A as of March 2024'!A:H,8,FALSE)</f>
        <v>General Fund</v>
      </c>
      <c r="G1854" s="11" t="str">
        <f>VLOOKUP(B1854,'Table A as of March 2024'!A:I,9,FALSE)</f>
        <v>100</v>
      </c>
      <c r="H1854" t="str">
        <f>VLOOKUP(B1854,'Table A as of March 2024'!A:L,12,FALSE)</f>
        <v>No</v>
      </c>
      <c r="I1854" s="9" t="str">
        <f>VLOOKUP(B1854,'Table A as of March 2024'!A:M,13,FALSE)</f>
        <v>G</v>
      </c>
      <c r="J1854" t="str">
        <f>VLOOKUP(B1854,'Table A as of March 2024'!A:O,15,FALSE)</f>
        <v>U</v>
      </c>
      <c r="K1854" t="str">
        <f>VLOOKUP(G1854,'ACFR Class Vlookup'!A:B,2,FALSE)</f>
        <v>Governmental</v>
      </c>
      <c r="L1854" s="1" t="str">
        <f>VLOOKUP(D1854,'Fund Information'!A:F,6,FALSE)</f>
        <v>General Fund</v>
      </c>
      <c r="M1854" s="6" t="str">
        <f t="shared" si="310"/>
        <v>N/A</v>
      </c>
      <c r="N1854" s="6" t="s">
        <v>2886</v>
      </c>
      <c r="O1854" s="6" t="str">
        <f t="shared" si="311"/>
        <v>N/A</v>
      </c>
      <c r="P1854" s="5" t="s">
        <v>2886</v>
      </c>
      <c r="Q1854" s="6" t="str">
        <f t="shared" si="312"/>
        <v>N/A</v>
      </c>
      <c r="R1854" s="7" t="str">
        <f t="shared" si="313"/>
        <v>No</v>
      </c>
      <c r="S1854" s="5" t="str">
        <f t="shared" si="314"/>
        <v>Answer Required</v>
      </c>
      <c r="T1854" s="6" t="str">
        <f t="shared" si="315"/>
        <v>N/A</v>
      </c>
      <c r="U1854" s="7" t="str">
        <f t="shared" si="316"/>
        <v>No</v>
      </c>
      <c r="V1854" s="5" t="str">
        <f t="shared" si="317"/>
        <v>Answer Required</v>
      </c>
      <c r="W1854" s="6" t="str">
        <f t="shared" si="318"/>
        <v>N/A</v>
      </c>
      <c r="X1854" s="5" t="s">
        <v>2886</v>
      </c>
    </row>
    <row r="1855" spans="1:24" x14ac:dyDescent="0.25">
      <c r="A1855" s="77">
        <f>VLOOKUP(C1855,'BU and Control BU Listing'!A:E,5,FALSE)</f>
        <v>10700</v>
      </c>
      <c r="B1855" s="80" t="s">
        <v>5129</v>
      </c>
      <c r="C1855" s="22" t="str">
        <f t="shared" si="308"/>
        <v>87200</v>
      </c>
      <c r="D1855" s="22" t="str">
        <f t="shared" si="309"/>
        <v>01000</v>
      </c>
      <c r="E1855" s="21" t="str">
        <f>VLOOKUP(B1855,'Table A as of March 2024'!A:G,7,FALSE)</f>
        <v>WW I &amp; II Commemoration Comm</v>
      </c>
      <c r="F1855" s="21" t="str">
        <f>VLOOKUP(B1855,'Table A as of March 2024'!A:H,8,FALSE)</f>
        <v>General Fund</v>
      </c>
      <c r="G1855" s="11" t="str">
        <f>VLOOKUP(B1855,'Table A as of March 2024'!A:I,9,FALSE)</f>
        <v>100</v>
      </c>
      <c r="H1855" t="str">
        <f>VLOOKUP(B1855,'Table A as of March 2024'!A:L,12,FALSE)</f>
        <v>No</v>
      </c>
      <c r="I1855" s="9" t="str">
        <f>VLOOKUP(B1855,'Table A as of March 2024'!A:M,13,FALSE)</f>
        <v>G</v>
      </c>
      <c r="J1855" t="str">
        <f>VLOOKUP(B1855,'Table A as of March 2024'!A:O,15,FALSE)</f>
        <v>U</v>
      </c>
      <c r="K1855" t="str">
        <f>VLOOKUP(G1855,'ACFR Class Vlookup'!A:B,2,FALSE)</f>
        <v>Governmental</v>
      </c>
      <c r="L1855" s="1" t="str">
        <f>VLOOKUP(D1855,'Fund Information'!A:F,6,FALSE)</f>
        <v>General Fund</v>
      </c>
      <c r="M1855" s="6" t="str">
        <f t="shared" si="310"/>
        <v>N/A</v>
      </c>
      <c r="N1855" s="6" t="s">
        <v>2886</v>
      </c>
      <c r="O1855" s="6" t="str">
        <f t="shared" si="311"/>
        <v>N/A</v>
      </c>
      <c r="P1855" s="5" t="s">
        <v>2886</v>
      </c>
      <c r="Q1855" s="6" t="str">
        <f t="shared" si="312"/>
        <v>N/A</v>
      </c>
      <c r="R1855" s="7" t="str">
        <f t="shared" si="313"/>
        <v>No</v>
      </c>
      <c r="S1855" s="5" t="str">
        <f t="shared" si="314"/>
        <v>Answer Required</v>
      </c>
      <c r="T1855" s="6" t="str">
        <f t="shared" si="315"/>
        <v>N/A</v>
      </c>
      <c r="U1855" s="7" t="str">
        <f t="shared" si="316"/>
        <v>No</v>
      </c>
      <c r="V1855" s="5" t="str">
        <f t="shared" si="317"/>
        <v>Answer Required</v>
      </c>
      <c r="W1855" s="6" t="str">
        <f t="shared" si="318"/>
        <v>N/A</v>
      </c>
      <c r="X1855" s="5" t="s">
        <v>2886</v>
      </c>
    </row>
    <row r="1856" spans="1:24" x14ac:dyDescent="0.25">
      <c r="A1856" s="77">
        <f>VLOOKUP(C1856,'BU and Control BU Listing'!A:E,5,FALSE)</f>
        <v>10700</v>
      </c>
      <c r="B1856" s="80" t="s">
        <v>5130</v>
      </c>
      <c r="C1856" s="22" t="str">
        <f t="shared" si="308"/>
        <v>87200</v>
      </c>
      <c r="D1856" s="22" t="str">
        <f t="shared" si="309"/>
        <v>02072</v>
      </c>
      <c r="E1856" s="21" t="str">
        <f>VLOOKUP(B1856,'Table A as of March 2024'!A:G,7,FALSE)</f>
        <v>WW I &amp; II Commemoration Comm</v>
      </c>
      <c r="F1856" s="21" t="str">
        <f>VLOOKUP(B1856,'Table A as of March 2024'!A:H,8,FALSE)</f>
        <v>VA WW I &amp; II Commrtn Commssn</v>
      </c>
      <c r="G1856" s="11" t="str">
        <f>VLOOKUP(B1856,'Table A as of March 2024'!A:I,9,FALSE)</f>
        <v>105</v>
      </c>
      <c r="H1856" t="str">
        <f>VLOOKUP(B1856,'Table A as of March 2024'!A:L,12,FALSE)</f>
        <v>Yes</v>
      </c>
      <c r="I1856" s="9" t="str">
        <f>VLOOKUP(B1856,'Table A as of March 2024'!A:M,13,FALSE)</f>
        <v>U</v>
      </c>
      <c r="J1856" t="str">
        <f>VLOOKUP(B1856,'Table A as of March 2024'!A:O,15,FALSE)</f>
        <v>R</v>
      </c>
      <c r="K1856" t="str">
        <f>VLOOKUP(G1856,'ACFR Class Vlookup'!A:B,2,FALSE)</f>
        <v>Governmental</v>
      </c>
      <c r="L1856" s="1" t="str">
        <f>VLOOKUP(D1856,'Fund Information'!A:F,6,FALSE)</f>
        <v>2016 Acts of Assembly Chapter 780 Item 1, P.4</v>
      </c>
      <c r="M1856" s="6" t="str">
        <f t="shared" si="310"/>
        <v>N/A</v>
      </c>
      <c r="N1856" s="6" t="s">
        <v>2886</v>
      </c>
      <c r="O1856" s="6" t="str">
        <f t="shared" si="311"/>
        <v>N/A</v>
      </c>
      <c r="P1856" s="5" t="s">
        <v>2886</v>
      </c>
      <c r="Q1856" s="6" t="str">
        <f t="shared" si="312"/>
        <v>N/A</v>
      </c>
      <c r="R1856" s="7" t="str">
        <f t="shared" si="313"/>
        <v>Yes</v>
      </c>
      <c r="S1856" s="5" t="str">
        <f t="shared" si="314"/>
        <v>Answer Required</v>
      </c>
      <c r="T1856" s="6" t="str">
        <f t="shared" si="315"/>
        <v>N/A</v>
      </c>
      <c r="U1856" s="7" t="str">
        <f t="shared" si="316"/>
        <v>No</v>
      </c>
      <c r="V1856" s="5" t="str">
        <f t="shared" si="317"/>
        <v>Answer Required</v>
      </c>
      <c r="W1856" s="6" t="str">
        <f t="shared" si="318"/>
        <v>N/A</v>
      </c>
      <c r="X1856" s="5" t="s">
        <v>2886</v>
      </c>
    </row>
    <row r="1857" spans="1:24" x14ac:dyDescent="0.25">
      <c r="A1857" s="77">
        <f>VLOOKUP(C1857,'BU and Control BU Listing'!A:E,5,FALSE)</f>
        <v>10700</v>
      </c>
      <c r="B1857" s="80" t="s">
        <v>5131</v>
      </c>
      <c r="C1857" s="22" t="str">
        <f t="shared" si="308"/>
        <v>87200</v>
      </c>
      <c r="D1857" s="22" t="str">
        <f t="shared" si="309"/>
        <v>02700</v>
      </c>
      <c r="E1857" s="21" t="str">
        <f>VLOOKUP(B1857,'Table A as of March 2024'!A:G,7,FALSE)</f>
        <v>WW I &amp; II Commemoration Comm</v>
      </c>
      <c r="F1857" s="21" t="str">
        <f>VLOOKUP(B1857,'Table A as of March 2024'!A:H,8,FALSE)</f>
        <v>Parking</v>
      </c>
      <c r="G1857" s="11" t="str">
        <f>VLOOKUP(B1857,'Table A as of March 2024'!A:I,9,FALSE)</f>
        <v>105</v>
      </c>
      <c r="H1857" t="str">
        <f>VLOOKUP(B1857,'Table A as of March 2024'!A:L,12,FALSE)</f>
        <v>No</v>
      </c>
      <c r="I1857" s="9" t="str">
        <f>VLOOKUP(B1857,'Table A as of March 2024'!A:M,13,FALSE)</f>
        <v>U</v>
      </c>
      <c r="J1857" t="str">
        <f>VLOOKUP(B1857,'Table A as of March 2024'!A:O,15,FALSE)</f>
        <v>C</v>
      </c>
      <c r="K1857" t="str">
        <f>VLOOKUP(G1857,'ACFR Class Vlookup'!A:B,2,FALSE)</f>
        <v>Governmental</v>
      </c>
      <c r="L1857" s="1" t="str">
        <f>VLOOKUP(D1857,'Fund Information'!A:F,6,FALSE)</f>
        <v>Parking - Accounts for fees paid for parking vehicles in state parking lots.</v>
      </c>
      <c r="M1857" s="6" t="str">
        <f t="shared" si="310"/>
        <v>N/A</v>
      </c>
      <c r="N1857" s="6" t="s">
        <v>2886</v>
      </c>
      <c r="O1857" s="6" t="str">
        <f t="shared" si="311"/>
        <v>N/A</v>
      </c>
      <c r="P1857" s="5" t="s">
        <v>2886</v>
      </c>
      <c r="Q1857" s="6" t="str">
        <f t="shared" si="312"/>
        <v>N/A</v>
      </c>
      <c r="R1857" s="7" t="str">
        <f t="shared" si="313"/>
        <v>No</v>
      </c>
      <c r="S1857" s="5" t="str">
        <f t="shared" si="314"/>
        <v>Answer Required</v>
      </c>
      <c r="T1857" s="6" t="str">
        <f t="shared" si="315"/>
        <v>N/A</v>
      </c>
      <c r="U1857" s="7" t="str">
        <f t="shared" si="316"/>
        <v>Yes</v>
      </c>
      <c r="V1857" s="5" t="str">
        <f t="shared" si="317"/>
        <v>Answer Required</v>
      </c>
      <c r="W1857" s="6" t="str">
        <f t="shared" si="318"/>
        <v>N/A</v>
      </c>
      <c r="X1857" s="5" t="s">
        <v>2886</v>
      </c>
    </row>
    <row r="1858" spans="1:24" x14ac:dyDescent="0.25">
      <c r="A1858" s="77">
        <f>VLOOKUP(C1858,'BU and Control BU Listing'!A:E,5,FALSE)</f>
        <v>10700</v>
      </c>
      <c r="B1858" s="80" t="s">
        <v>5132</v>
      </c>
      <c r="C1858" s="22" t="str">
        <f t="shared" si="308"/>
        <v>87500</v>
      </c>
      <c r="D1858" s="22" t="str">
        <f t="shared" si="309"/>
        <v>01000</v>
      </c>
      <c r="E1858" s="21" t="str">
        <f>VLOOKUP(B1858,'Table A as of March 2024'!A:G,7,FALSE)</f>
        <v>Joint Comm Trans Acctability</v>
      </c>
      <c r="F1858" s="21" t="str">
        <f>VLOOKUP(B1858,'Table A as of March 2024'!A:H,8,FALSE)</f>
        <v>General Fund</v>
      </c>
      <c r="G1858" s="11" t="str">
        <f>VLOOKUP(B1858,'Table A as of March 2024'!A:I,9,FALSE)</f>
        <v>100</v>
      </c>
      <c r="H1858" t="str">
        <f>VLOOKUP(B1858,'Table A as of March 2024'!A:L,12,FALSE)</f>
        <v>No</v>
      </c>
      <c r="I1858" s="9" t="str">
        <f>VLOOKUP(B1858,'Table A as of March 2024'!A:M,13,FALSE)</f>
        <v>G</v>
      </c>
      <c r="J1858" t="str">
        <f>VLOOKUP(B1858,'Table A as of March 2024'!A:O,15,FALSE)</f>
        <v>U</v>
      </c>
      <c r="K1858" t="str">
        <f>VLOOKUP(G1858,'ACFR Class Vlookup'!A:B,2,FALSE)</f>
        <v>Governmental</v>
      </c>
      <c r="L1858" s="1" t="str">
        <f>VLOOKUP(D1858,'Fund Information'!A:F,6,FALSE)</f>
        <v>General Fund</v>
      </c>
      <c r="M1858" s="6" t="str">
        <f t="shared" si="310"/>
        <v>N/A</v>
      </c>
      <c r="N1858" s="6" t="s">
        <v>2886</v>
      </c>
      <c r="O1858" s="6" t="str">
        <f t="shared" si="311"/>
        <v>N/A</v>
      </c>
      <c r="P1858" s="5" t="s">
        <v>2886</v>
      </c>
      <c r="Q1858" s="6" t="str">
        <f t="shared" si="312"/>
        <v>N/A</v>
      </c>
      <c r="R1858" s="7" t="str">
        <f t="shared" si="313"/>
        <v>No</v>
      </c>
      <c r="S1858" s="5" t="str">
        <f t="shared" si="314"/>
        <v>Answer Required</v>
      </c>
      <c r="T1858" s="6" t="str">
        <f t="shared" si="315"/>
        <v>N/A</v>
      </c>
      <c r="U1858" s="7" t="str">
        <f t="shared" si="316"/>
        <v>No</v>
      </c>
      <c r="V1858" s="5" t="str">
        <f t="shared" si="317"/>
        <v>Answer Required</v>
      </c>
      <c r="W1858" s="6" t="str">
        <f t="shared" si="318"/>
        <v>N/A</v>
      </c>
      <c r="X1858" s="5" t="s">
        <v>2886</v>
      </c>
    </row>
    <row r="1859" spans="1:24" x14ac:dyDescent="0.25">
      <c r="A1859" s="77">
        <f>VLOOKUP(C1859,'BU and Control BU Listing'!A:E,5,FALSE)</f>
        <v>10700</v>
      </c>
      <c r="B1859" s="80" t="s">
        <v>5133</v>
      </c>
      <c r="C1859" s="22" t="str">
        <f t="shared" ref="C1859:C1922" si="319">LEFT(B1859,5)</f>
        <v>87600</v>
      </c>
      <c r="D1859" s="22" t="str">
        <f t="shared" ref="D1859:D1922" si="320">RIGHT(B1859,5)</f>
        <v>01000</v>
      </c>
      <c r="E1859" s="21" t="str">
        <f>VLOOKUP(B1859,'Table A as of March 2024'!A:G,7,FALSE)</f>
        <v>Conflict Int &amp; Ethics Adv Cncl</v>
      </c>
      <c r="F1859" s="21" t="str">
        <f>VLOOKUP(B1859,'Table A as of March 2024'!A:H,8,FALSE)</f>
        <v>General Fund</v>
      </c>
      <c r="G1859" s="11" t="str">
        <f>VLOOKUP(B1859,'Table A as of March 2024'!A:I,9,FALSE)</f>
        <v>100</v>
      </c>
      <c r="H1859" t="str">
        <f>VLOOKUP(B1859,'Table A as of March 2024'!A:L,12,FALSE)</f>
        <v>No</v>
      </c>
      <c r="I1859" s="9" t="str">
        <f>VLOOKUP(B1859,'Table A as of March 2024'!A:M,13,FALSE)</f>
        <v>G</v>
      </c>
      <c r="J1859" t="str">
        <f>VLOOKUP(B1859,'Table A as of March 2024'!A:O,15,FALSE)</f>
        <v>U</v>
      </c>
      <c r="K1859" t="str">
        <f>VLOOKUP(G1859,'ACFR Class Vlookup'!A:B,2,FALSE)</f>
        <v>Governmental</v>
      </c>
      <c r="L1859" s="1" t="str">
        <f>VLOOKUP(D1859,'Fund Information'!A:F,6,FALSE)</f>
        <v>General Fund</v>
      </c>
      <c r="M1859" s="6" t="str">
        <f t="shared" ref="M1859:M1922" si="321">IF(L1859="","Answer Required","N/A")</f>
        <v>N/A</v>
      </c>
      <c r="N1859" s="6" t="s">
        <v>2886</v>
      </c>
      <c r="O1859" s="6" t="str">
        <f t="shared" ref="O1859:O1922" si="322">IF(N1859="No","Answer Required","N/A")</f>
        <v>N/A</v>
      </c>
      <c r="P1859" s="5" t="s">
        <v>2886</v>
      </c>
      <c r="Q1859" s="6" t="str">
        <f t="shared" ref="Q1859:Q1922" si="323">IF(P1859="No","Answer Required","N/A")</f>
        <v>N/A</v>
      </c>
      <c r="R1859" s="7" t="str">
        <f t="shared" ref="R1859:R1922" si="324">IF(J1859="R","Yes","No")</f>
        <v>No</v>
      </c>
      <c r="S1859" s="5" t="str">
        <f t="shared" ref="S1859:S1922" si="325">IF($K1859="Governmental","Answer Required","N/A")</f>
        <v>Answer Required</v>
      </c>
      <c r="T1859" s="6" t="str">
        <f t="shared" ref="T1859:T1922" si="326">IF(AND(S1859="Yes",R1859="Yes"),"Answer Required",IF(AND(S1859="no",R1859="no"),"Answer Required","N/A"))</f>
        <v>N/A</v>
      </c>
      <c r="U1859" s="7" t="str">
        <f t="shared" ref="U1859:U1922" si="327">IF(J1859="C","Yes","No")</f>
        <v>No</v>
      </c>
      <c r="V1859" s="5" t="str">
        <f t="shared" ref="V1859:V1922" si="328">IF($K1859="Governmental","Answer Required","N/A")</f>
        <v>Answer Required</v>
      </c>
      <c r="W1859" s="6" t="str">
        <f t="shared" ref="W1859:W1922" si="329">IF(AND(V1859="Yes",U1859="Yes"),"Answer Required",IF(AND(V1859="no",U1859="no"),"Answer Required","N/A"))</f>
        <v>N/A</v>
      </c>
      <c r="X1859" s="5" t="s">
        <v>2886</v>
      </c>
    </row>
    <row r="1860" spans="1:24" x14ac:dyDescent="0.25">
      <c r="A1860" s="77">
        <f>VLOOKUP(C1860,'BU and Control BU Listing'!A:E,5,FALSE)</f>
        <v>10700</v>
      </c>
      <c r="B1860" s="80" t="s">
        <v>5134</v>
      </c>
      <c r="C1860" s="22" t="str">
        <f t="shared" si="319"/>
        <v>87600</v>
      </c>
      <c r="D1860" s="22" t="str">
        <f t="shared" si="320"/>
        <v>02700</v>
      </c>
      <c r="E1860" s="21" t="str">
        <f>VLOOKUP(B1860,'Table A as of March 2024'!A:G,7,FALSE)</f>
        <v>Conflict Int &amp; Ethics Adv Cncl</v>
      </c>
      <c r="F1860" s="21" t="str">
        <f>VLOOKUP(B1860,'Table A as of March 2024'!A:H,8,FALSE)</f>
        <v>Parking</v>
      </c>
      <c r="G1860" s="11" t="str">
        <f>VLOOKUP(B1860,'Table A as of March 2024'!A:I,9,FALSE)</f>
        <v>105</v>
      </c>
      <c r="H1860" t="str">
        <f>VLOOKUP(B1860,'Table A as of March 2024'!A:L,12,FALSE)</f>
        <v>No</v>
      </c>
      <c r="I1860" s="9" t="str">
        <f>VLOOKUP(B1860,'Table A as of March 2024'!A:M,13,FALSE)</f>
        <v>U</v>
      </c>
      <c r="J1860" t="str">
        <f>VLOOKUP(B1860,'Table A as of March 2024'!A:O,15,FALSE)</f>
        <v>C</v>
      </c>
      <c r="K1860" t="str">
        <f>VLOOKUP(G1860,'ACFR Class Vlookup'!A:B,2,FALSE)</f>
        <v>Governmental</v>
      </c>
      <c r="L1860" s="1" t="str">
        <f>VLOOKUP(D1860,'Fund Information'!A:F,6,FALSE)</f>
        <v>Parking - Accounts for fees paid for parking vehicles in state parking lots.</v>
      </c>
      <c r="M1860" s="6" t="str">
        <f t="shared" si="321"/>
        <v>N/A</v>
      </c>
      <c r="N1860" s="6" t="s">
        <v>2886</v>
      </c>
      <c r="O1860" s="6" t="str">
        <f t="shared" si="322"/>
        <v>N/A</v>
      </c>
      <c r="P1860" s="5" t="s">
        <v>2886</v>
      </c>
      <c r="Q1860" s="6" t="str">
        <f t="shared" si="323"/>
        <v>N/A</v>
      </c>
      <c r="R1860" s="7" t="str">
        <f t="shared" si="324"/>
        <v>No</v>
      </c>
      <c r="S1860" s="5" t="str">
        <f t="shared" si="325"/>
        <v>Answer Required</v>
      </c>
      <c r="T1860" s="6" t="str">
        <f t="shared" si="326"/>
        <v>N/A</v>
      </c>
      <c r="U1860" s="7" t="str">
        <f t="shared" si="327"/>
        <v>Yes</v>
      </c>
      <c r="V1860" s="5" t="str">
        <f t="shared" si="328"/>
        <v>Answer Required</v>
      </c>
      <c r="W1860" s="6" t="str">
        <f t="shared" si="329"/>
        <v>N/A</v>
      </c>
      <c r="X1860" s="5" t="s">
        <v>2886</v>
      </c>
    </row>
    <row r="1861" spans="1:24" x14ac:dyDescent="0.25">
      <c r="A1861" s="77">
        <f>VLOOKUP(C1861,'BU and Control BU Listing'!A:E,5,FALSE)</f>
        <v>10700</v>
      </c>
      <c r="B1861" s="80" t="s">
        <v>5135</v>
      </c>
      <c r="C1861" s="22" t="str">
        <f t="shared" si="319"/>
        <v>87700</v>
      </c>
      <c r="D1861" s="22" t="str">
        <f t="shared" si="320"/>
        <v>01000</v>
      </c>
      <c r="E1861" s="21" t="str">
        <f>VLOOKUP(B1861,'Table A as of March 2024'!A:G,7,FALSE)</f>
        <v>Vrgnians Aspiring &amp; Divrse Com</v>
      </c>
      <c r="F1861" s="21" t="str">
        <f>VLOOKUP(B1861,'Table A as of March 2024'!A:H,8,FALSE)</f>
        <v>General Fund</v>
      </c>
      <c r="G1861" s="11" t="str">
        <f>VLOOKUP(B1861,'Table A as of March 2024'!A:I,9,FALSE)</f>
        <v>100</v>
      </c>
      <c r="H1861" t="str">
        <f>VLOOKUP(B1861,'Table A as of March 2024'!A:L,12,FALSE)</f>
        <v>No</v>
      </c>
      <c r="I1861" s="9" t="str">
        <f>VLOOKUP(B1861,'Table A as of March 2024'!A:M,13,FALSE)</f>
        <v>G</v>
      </c>
      <c r="J1861" t="str">
        <f>VLOOKUP(B1861,'Table A as of March 2024'!A:O,15,FALSE)</f>
        <v>U</v>
      </c>
      <c r="K1861" t="str">
        <f>VLOOKUP(G1861,'ACFR Class Vlookup'!A:B,2,FALSE)</f>
        <v>Governmental</v>
      </c>
      <c r="L1861" s="1" t="str">
        <f>VLOOKUP(D1861,'Fund Information'!A:F,6,FALSE)</f>
        <v>General Fund</v>
      </c>
      <c r="M1861" s="6" t="str">
        <f t="shared" si="321"/>
        <v>N/A</v>
      </c>
      <c r="N1861" s="6" t="s">
        <v>2886</v>
      </c>
      <c r="O1861" s="6" t="str">
        <f t="shared" si="322"/>
        <v>N/A</v>
      </c>
      <c r="P1861" s="5" t="s">
        <v>2886</v>
      </c>
      <c r="Q1861" s="6" t="str">
        <f t="shared" si="323"/>
        <v>N/A</v>
      </c>
      <c r="R1861" s="7" t="str">
        <f t="shared" si="324"/>
        <v>No</v>
      </c>
      <c r="S1861" s="5" t="str">
        <f t="shared" si="325"/>
        <v>Answer Required</v>
      </c>
      <c r="T1861" s="6" t="str">
        <f t="shared" si="326"/>
        <v>N/A</v>
      </c>
      <c r="U1861" s="7" t="str">
        <f t="shared" si="327"/>
        <v>No</v>
      </c>
      <c r="V1861" s="5" t="str">
        <f t="shared" si="328"/>
        <v>Answer Required</v>
      </c>
      <c r="W1861" s="6" t="str">
        <f t="shared" si="329"/>
        <v>N/A</v>
      </c>
      <c r="X1861" s="5" t="s">
        <v>2886</v>
      </c>
    </row>
    <row r="1862" spans="1:24" x14ac:dyDescent="0.25">
      <c r="A1862" s="77">
        <f>VLOOKUP(C1862,'BU and Control BU Listing'!A:E,5,FALSE)</f>
        <v>10700</v>
      </c>
      <c r="B1862" s="80" t="s">
        <v>6034</v>
      </c>
      <c r="C1862" s="22" t="str">
        <f t="shared" si="319"/>
        <v>87800</v>
      </c>
      <c r="D1862" s="22" t="str">
        <f t="shared" si="320"/>
        <v>01000</v>
      </c>
      <c r="E1862" s="21" t="str">
        <f>VLOOKUP(B1862,'Table A as of March 2024'!A:G,7,FALSE)</f>
        <v>Opportunty Minorty Bus Expansn</v>
      </c>
      <c r="F1862" s="21" t="str">
        <f>VLOOKUP(B1862,'Table A as of March 2024'!A:H,8,FALSE)</f>
        <v>General Fund</v>
      </c>
      <c r="G1862" s="11" t="str">
        <f>VLOOKUP(B1862,'Table A as of March 2024'!A:I,9,FALSE)</f>
        <v>100</v>
      </c>
      <c r="H1862" t="str">
        <f>VLOOKUP(B1862,'Table A as of March 2024'!A:L,12,FALSE)</f>
        <v>No</v>
      </c>
      <c r="I1862" s="9" t="str">
        <f>VLOOKUP(B1862,'Table A as of March 2024'!A:M,13,FALSE)</f>
        <v>G</v>
      </c>
      <c r="J1862" t="str">
        <f>VLOOKUP(B1862,'Table A as of March 2024'!A:O,15,FALSE)</f>
        <v>U</v>
      </c>
      <c r="K1862" t="str">
        <f>VLOOKUP(G1862,'ACFR Class Vlookup'!A:B,2,FALSE)</f>
        <v>Governmental</v>
      </c>
      <c r="L1862" s="1" t="str">
        <f>VLOOKUP(D1862,'Fund Information'!A:F,6,FALSE)</f>
        <v>General Fund</v>
      </c>
      <c r="M1862" s="6" t="str">
        <f t="shared" si="321"/>
        <v>N/A</v>
      </c>
      <c r="N1862" s="6" t="s">
        <v>2886</v>
      </c>
      <c r="O1862" s="6" t="str">
        <f t="shared" si="322"/>
        <v>N/A</v>
      </c>
      <c r="P1862" s="5" t="s">
        <v>2886</v>
      </c>
      <c r="Q1862" s="6" t="str">
        <f t="shared" si="323"/>
        <v>N/A</v>
      </c>
      <c r="R1862" s="7" t="str">
        <f t="shared" si="324"/>
        <v>No</v>
      </c>
      <c r="S1862" s="5" t="str">
        <f t="shared" si="325"/>
        <v>Answer Required</v>
      </c>
      <c r="T1862" s="6" t="str">
        <f t="shared" si="326"/>
        <v>N/A</v>
      </c>
      <c r="U1862" s="7" t="str">
        <f t="shared" si="327"/>
        <v>No</v>
      </c>
      <c r="V1862" s="5" t="str">
        <f t="shared" si="328"/>
        <v>Answer Required</v>
      </c>
      <c r="W1862" s="6" t="str">
        <f t="shared" si="329"/>
        <v>N/A</v>
      </c>
      <c r="X1862" s="5" t="s">
        <v>2886</v>
      </c>
    </row>
    <row r="1863" spans="1:24" x14ac:dyDescent="0.25">
      <c r="A1863" s="77">
        <f>VLOOKUP(C1863,'BU and Control BU Listing'!A:E,5,FALSE)</f>
        <v>15100</v>
      </c>
      <c r="B1863" s="80" t="s">
        <v>6035</v>
      </c>
      <c r="C1863" s="22" t="str">
        <f t="shared" si="319"/>
        <v>87900</v>
      </c>
      <c r="D1863" s="22" t="str">
        <f t="shared" si="320"/>
        <v>01000</v>
      </c>
      <c r="E1863" s="21" t="str">
        <f>VLOOKUP(B1863,'Table A as of March 2024'!A:G,7,FALSE)</f>
        <v>Comm VA Beach Mass Shooting</v>
      </c>
      <c r="F1863" s="21" t="str">
        <f>VLOOKUP(B1863,'Table A as of March 2024'!A:H,8,FALSE)</f>
        <v>General Fund</v>
      </c>
      <c r="G1863" s="11" t="str">
        <f>VLOOKUP(B1863,'Table A as of March 2024'!A:I,9,FALSE)</f>
        <v>100</v>
      </c>
      <c r="H1863" t="str">
        <f>VLOOKUP(B1863,'Table A as of March 2024'!A:L,12,FALSE)</f>
        <v>No</v>
      </c>
      <c r="I1863" s="9" t="str">
        <f>VLOOKUP(B1863,'Table A as of March 2024'!A:M,13,FALSE)</f>
        <v>G</v>
      </c>
      <c r="J1863" t="str">
        <f>VLOOKUP(B1863,'Table A as of March 2024'!A:O,15,FALSE)</f>
        <v>U</v>
      </c>
      <c r="K1863" t="str">
        <f>VLOOKUP(G1863,'ACFR Class Vlookup'!A:B,2,FALSE)</f>
        <v>Governmental</v>
      </c>
      <c r="L1863" s="1" t="str">
        <f>VLOOKUP(D1863,'Fund Information'!A:F,6,FALSE)</f>
        <v>General Fund</v>
      </c>
      <c r="M1863" s="6" t="str">
        <f t="shared" si="321"/>
        <v>N/A</v>
      </c>
      <c r="N1863" s="6" t="s">
        <v>2886</v>
      </c>
      <c r="O1863" s="6" t="str">
        <f t="shared" si="322"/>
        <v>N/A</v>
      </c>
      <c r="P1863" s="5" t="s">
        <v>2886</v>
      </c>
      <c r="Q1863" s="6" t="str">
        <f t="shared" si="323"/>
        <v>N/A</v>
      </c>
      <c r="R1863" s="7" t="str">
        <f t="shared" si="324"/>
        <v>No</v>
      </c>
      <c r="S1863" s="5" t="str">
        <f t="shared" si="325"/>
        <v>Answer Required</v>
      </c>
      <c r="T1863" s="6" t="str">
        <f t="shared" si="326"/>
        <v>N/A</v>
      </c>
      <c r="U1863" s="7" t="str">
        <f t="shared" si="327"/>
        <v>No</v>
      </c>
      <c r="V1863" s="5" t="str">
        <f t="shared" si="328"/>
        <v>Answer Required</v>
      </c>
      <c r="W1863" s="6" t="str">
        <f t="shared" si="329"/>
        <v>N/A</v>
      </c>
      <c r="X1863" s="5" t="s">
        <v>2886</v>
      </c>
    </row>
    <row r="1864" spans="1:24" x14ac:dyDescent="0.25">
      <c r="A1864" s="77">
        <f>VLOOKUP(C1864,'BU and Control BU Listing'!A:E,5,FALSE)</f>
        <v>10700</v>
      </c>
      <c r="B1864" s="80" t="s">
        <v>6036</v>
      </c>
      <c r="C1864" s="22" t="str">
        <f t="shared" si="319"/>
        <v>88000</v>
      </c>
      <c r="D1864" s="22" t="str">
        <f t="shared" si="320"/>
        <v>01000</v>
      </c>
      <c r="E1864" s="21" t="str">
        <f>VLOOKUP(B1864,'Table A as of March 2024'!A:G,7,FALSE)</f>
        <v>Study Discrm Agst African Amer</v>
      </c>
      <c r="F1864" s="21" t="str">
        <f>VLOOKUP(B1864,'Table A as of March 2024'!A:H,8,FALSE)</f>
        <v>General Fund</v>
      </c>
      <c r="G1864" s="11" t="str">
        <f>VLOOKUP(B1864,'Table A as of March 2024'!A:I,9,FALSE)</f>
        <v>100</v>
      </c>
      <c r="H1864" t="str">
        <f>VLOOKUP(B1864,'Table A as of March 2024'!A:L,12,FALSE)</f>
        <v>No</v>
      </c>
      <c r="I1864" s="9" t="str">
        <f>VLOOKUP(B1864,'Table A as of March 2024'!A:M,13,FALSE)</f>
        <v>G</v>
      </c>
      <c r="J1864" t="str">
        <f>VLOOKUP(B1864,'Table A as of March 2024'!A:O,15,FALSE)</f>
        <v>U</v>
      </c>
      <c r="K1864" t="str">
        <f>VLOOKUP(G1864,'ACFR Class Vlookup'!A:B,2,FALSE)</f>
        <v>Governmental</v>
      </c>
      <c r="L1864" s="1" t="str">
        <f>VLOOKUP(D1864,'Fund Information'!A:F,6,FALSE)</f>
        <v>General Fund</v>
      </c>
      <c r="M1864" s="6" t="str">
        <f t="shared" si="321"/>
        <v>N/A</v>
      </c>
      <c r="N1864" s="6" t="s">
        <v>2886</v>
      </c>
      <c r="O1864" s="6" t="str">
        <f t="shared" si="322"/>
        <v>N/A</v>
      </c>
      <c r="P1864" s="5" t="s">
        <v>2886</v>
      </c>
      <c r="Q1864" s="6" t="str">
        <f t="shared" si="323"/>
        <v>N/A</v>
      </c>
      <c r="R1864" s="7" t="str">
        <f t="shared" si="324"/>
        <v>No</v>
      </c>
      <c r="S1864" s="5" t="str">
        <f t="shared" si="325"/>
        <v>Answer Required</v>
      </c>
      <c r="T1864" s="6" t="str">
        <f t="shared" si="326"/>
        <v>N/A</v>
      </c>
      <c r="U1864" s="7" t="str">
        <f t="shared" si="327"/>
        <v>No</v>
      </c>
      <c r="V1864" s="5" t="str">
        <f t="shared" si="328"/>
        <v>Answer Required</v>
      </c>
      <c r="W1864" s="6" t="str">
        <f t="shared" si="329"/>
        <v>N/A</v>
      </c>
      <c r="X1864" s="5" t="s">
        <v>2886</v>
      </c>
    </row>
    <row r="1865" spans="1:24" x14ac:dyDescent="0.25">
      <c r="A1865" s="77">
        <f>VLOOKUP(C1865,'BU and Control BU Listing'!A:E,5,FALSE)</f>
        <v>10700</v>
      </c>
      <c r="B1865" s="80" t="s">
        <v>8330</v>
      </c>
      <c r="C1865" s="22" t="str">
        <f t="shared" si="319"/>
        <v>88200</v>
      </c>
      <c r="D1865" s="22" t="str">
        <f t="shared" si="320"/>
        <v>01000</v>
      </c>
      <c r="E1865" s="21" t="str">
        <f>VLOOKUP(B1865,'Table A as of March 2024'!A:G,7,FALSE)</f>
        <v>Behavioral Health Commission</v>
      </c>
      <c r="F1865" s="21" t="str">
        <f>VLOOKUP(B1865,'Table A as of March 2024'!A:H,8,FALSE)</f>
        <v>General Fund</v>
      </c>
      <c r="G1865" s="11" t="str">
        <f>VLOOKUP(B1865,'Table A as of March 2024'!A:I,9,FALSE)</f>
        <v>100</v>
      </c>
      <c r="H1865" t="str">
        <f>VLOOKUP(B1865,'Table A as of March 2024'!A:L,12,FALSE)</f>
        <v>No</v>
      </c>
      <c r="I1865" s="9" t="str">
        <f>VLOOKUP(B1865,'Table A as of March 2024'!A:M,13,FALSE)</f>
        <v>G</v>
      </c>
      <c r="J1865" t="str">
        <f>VLOOKUP(B1865,'Table A as of March 2024'!A:O,15,FALSE)</f>
        <v>U</v>
      </c>
      <c r="K1865" t="str">
        <f>VLOOKUP(G1865,'ACFR Class Vlookup'!A:B,2,FALSE)</f>
        <v>Governmental</v>
      </c>
      <c r="L1865" s="1" t="str">
        <f>VLOOKUP(D1865,'Fund Information'!A:F,6,FALSE)</f>
        <v>General Fund</v>
      </c>
      <c r="M1865" s="6" t="str">
        <f t="shared" si="321"/>
        <v>N/A</v>
      </c>
      <c r="N1865" s="6" t="s">
        <v>2886</v>
      </c>
      <c r="O1865" s="6" t="str">
        <f t="shared" si="322"/>
        <v>N/A</v>
      </c>
      <c r="P1865" s="5" t="s">
        <v>2886</v>
      </c>
      <c r="Q1865" s="6" t="str">
        <f t="shared" si="323"/>
        <v>N/A</v>
      </c>
      <c r="R1865" s="7" t="str">
        <f t="shared" si="324"/>
        <v>No</v>
      </c>
      <c r="S1865" s="5" t="str">
        <f t="shared" si="325"/>
        <v>Answer Required</v>
      </c>
      <c r="T1865" s="6" t="str">
        <f t="shared" si="326"/>
        <v>N/A</v>
      </c>
      <c r="U1865" s="7" t="str">
        <f t="shared" si="327"/>
        <v>No</v>
      </c>
      <c r="V1865" s="5" t="str">
        <f t="shared" si="328"/>
        <v>Answer Required</v>
      </c>
      <c r="W1865" s="6" t="str">
        <f t="shared" si="329"/>
        <v>N/A</v>
      </c>
      <c r="X1865" s="5" t="s">
        <v>2886</v>
      </c>
    </row>
    <row r="1866" spans="1:24" x14ac:dyDescent="0.25">
      <c r="A1866" s="77">
        <f>VLOOKUP(C1866,'BU and Control BU Listing'!A:E,5,FALSE)</f>
        <v>10700</v>
      </c>
      <c r="B1866" s="80" t="s">
        <v>8331</v>
      </c>
      <c r="C1866" s="22" t="str">
        <f t="shared" si="319"/>
        <v>88200</v>
      </c>
      <c r="D1866" s="22" t="str">
        <f t="shared" si="320"/>
        <v>02700</v>
      </c>
      <c r="E1866" s="21" t="str">
        <f>VLOOKUP(B1866,'Table A as of March 2024'!A:G,7,FALSE)</f>
        <v>Behavioral Health Commission</v>
      </c>
      <c r="F1866" s="21" t="str">
        <f>VLOOKUP(B1866,'Table A as of March 2024'!A:H,8,FALSE)</f>
        <v>Parking</v>
      </c>
      <c r="G1866" s="11" t="str">
        <f>VLOOKUP(B1866,'Table A as of March 2024'!A:I,9,FALSE)</f>
        <v>105</v>
      </c>
      <c r="H1866" t="str">
        <f>VLOOKUP(B1866,'Table A as of March 2024'!A:L,12,FALSE)</f>
        <v>No</v>
      </c>
      <c r="I1866" s="9" t="str">
        <f>VLOOKUP(B1866,'Table A as of March 2024'!A:M,13,FALSE)</f>
        <v>U</v>
      </c>
      <c r="J1866" t="str">
        <f>VLOOKUP(B1866,'Table A as of March 2024'!A:O,15,FALSE)</f>
        <v>C</v>
      </c>
      <c r="K1866" t="str">
        <f>VLOOKUP(G1866,'ACFR Class Vlookup'!A:B,2,FALSE)</f>
        <v>Governmental</v>
      </c>
      <c r="L1866" s="1" t="str">
        <f>VLOOKUP(D1866,'Fund Information'!A:F,6,FALSE)</f>
        <v>Parking - Accounts for fees paid for parking vehicles in state parking lots.</v>
      </c>
      <c r="M1866" s="6" t="str">
        <f t="shared" si="321"/>
        <v>N/A</v>
      </c>
      <c r="N1866" s="6" t="s">
        <v>2886</v>
      </c>
      <c r="O1866" s="6" t="str">
        <f t="shared" si="322"/>
        <v>N/A</v>
      </c>
      <c r="P1866" s="5" t="s">
        <v>2886</v>
      </c>
      <c r="Q1866" s="6" t="str">
        <f t="shared" si="323"/>
        <v>N/A</v>
      </c>
      <c r="R1866" s="7" t="str">
        <f t="shared" si="324"/>
        <v>No</v>
      </c>
      <c r="S1866" s="5" t="str">
        <f t="shared" si="325"/>
        <v>Answer Required</v>
      </c>
      <c r="T1866" s="6" t="str">
        <f t="shared" si="326"/>
        <v>N/A</v>
      </c>
      <c r="U1866" s="7" t="str">
        <f t="shared" si="327"/>
        <v>Yes</v>
      </c>
      <c r="V1866" s="5" t="str">
        <f t="shared" si="328"/>
        <v>Answer Required</v>
      </c>
      <c r="W1866" s="6" t="str">
        <f t="shared" si="329"/>
        <v>N/A</v>
      </c>
      <c r="X1866" s="5" t="s">
        <v>2886</v>
      </c>
    </row>
    <row r="1867" spans="1:24" x14ac:dyDescent="0.25">
      <c r="A1867" s="77">
        <f>VLOOKUP(C1867,'BU and Control BU Listing'!A:E,5,FALSE)</f>
        <v>10700</v>
      </c>
      <c r="B1867" s="80" t="s">
        <v>8943</v>
      </c>
      <c r="C1867" s="22" t="str">
        <f t="shared" si="319"/>
        <v>88300</v>
      </c>
      <c r="D1867" s="22" t="str">
        <f t="shared" si="320"/>
        <v>01000</v>
      </c>
      <c r="E1867" s="21" t="str">
        <f>VLOOKUP(B1867,'Table A as of March 2024'!A:G,7,FALSE)</f>
        <v>American Revolution 250 Comssn</v>
      </c>
      <c r="F1867" s="21" t="str">
        <f>VLOOKUP(B1867,'Table A as of March 2024'!A:H,8,FALSE)</f>
        <v>General Fund</v>
      </c>
      <c r="G1867" s="11" t="str">
        <f>VLOOKUP(B1867,'Table A as of March 2024'!A:I,9,FALSE)</f>
        <v>100</v>
      </c>
      <c r="H1867" t="str">
        <f>VLOOKUP(B1867,'Table A as of March 2024'!A:L,12,FALSE)</f>
        <v>No</v>
      </c>
      <c r="I1867" s="9" t="str">
        <f>VLOOKUP(B1867,'Table A as of March 2024'!A:M,13,FALSE)</f>
        <v>G</v>
      </c>
      <c r="J1867" t="str">
        <f>VLOOKUP(B1867,'Table A as of March 2024'!A:O,15,FALSE)</f>
        <v>U</v>
      </c>
      <c r="K1867" t="str">
        <f>VLOOKUP(G1867,'ACFR Class Vlookup'!A:B,2,FALSE)</f>
        <v>Governmental</v>
      </c>
      <c r="L1867" s="1" t="str">
        <f>VLOOKUP(D1867,'Fund Information'!A:F,6,FALSE)</f>
        <v>General Fund</v>
      </c>
      <c r="M1867" s="6" t="str">
        <f t="shared" si="321"/>
        <v>N/A</v>
      </c>
      <c r="N1867" s="6" t="s">
        <v>2886</v>
      </c>
      <c r="O1867" s="6" t="str">
        <f t="shared" si="322"/>
        <v>N/A</v>
      </c>
      <c r="P1867" s="5" t="s">
        <v>2886</v>
      </c>
      <c r="Q1867" s="6" t="str">
        <f t="shared" si="323"/>
        <v>N/A</v>
      </c>
      <c r="R1867" s="7" t="str">
        <f t="shared" si="324"/>
        <v>No</v>
      </c>
      <c r="S1867" s="5" t="str">
        <f t="shared" si="325"/>
        <v>Answer Required</v>
      </c>
      <c r="T1867" s="6" t="str">
        <f t="shared" si="326"/>
        <v>N/A</v>
      </c>
      <c r="U1867" s="7" t="str">
        <f t="shared" si="327"/>
        <v>No</v>
      </c>
      <c r="V1867" s="5" t="str">
        <f t="shared" si="328"/>
        <v>Answer Required</v>
      </c>
      <c r="W1867" s="6" t="str">
        <f t="shared" si="329"/>
        <v>N/A</v>
      </c>
      <c r="X1867" s="5" t="s">
        <v>2886</v>
      </c>
    </row>
    <row r="1868" spans="1:24" x14ac:dyDescent="0.25">
      <c r="A1868" s="77">
        <f>VLOOKUP(C1868,'BU and Control BU Listing'!A:E,5,FALSE)</f>
        <v>10700</v>
      </c>
      <c r="B1868" s="80" t="s">
        <v>8944</v>
      </c>
      <c r="C1868" s="22" t="str">
        <f t="shared" si="319"/>
        <v>88300</v>
      </c>
      <c r="D1868" s="22" t="str">
        <f t="shared" si="320"/>
        <v>02700</v>
      </c>
      <c r="E1868" s="21" t="str">
        <f>VLOOKUP(B1868,'Table A as of March 2024'!A:G,7,FALSE)</f>
        <v>American Revolution 250 Comssn</v>
      </c>
      <c r="F1868" s="21" t="str">
        <f>VLOOKUP(B1868,'Table A as of March 2024'!A:H,8,FALSE)</f>
        <v>Parking</v>
      </c>
      <c r="G1868" s="11" t="str">
        <f>VLOOKUP(B1868,'Table A as of March 2024'!A:I,9,FALSE)</f>
        <v>105</v>
      </c>
      <c r="H1868" t="str">
        <f>VLOOKUP(B1868,'Table A as of March 2024'!A:L,12,FALSE)</f>
        <v>No</v>
      </c>
      <c r="I1868" s="9" t="str">
        <f>VLOOKUP(B1868,'Table A as of March 2024'!A:M,13,FALSE)</f>
        <v>U</v>
      </c>
      <c r="J1868" t="str">
        <f>VLOOKUP(B1868,'Table A as of March 2024'!A:O,15,FALSE)</f>
        <v>C</v>
      </c>
      <c r="K1868" t="str">
        <f>VLOOKUP(G1868,'ACFR Class Vlookup'!A:B,2,FALSE)</f>
        <v>Governmental</v>
      </c>
      <c r="L1868" s="1" t="str">
        <f>VLOOKUP(D1868,'Fund Information'!A:F,6,FALSE)</f>
        <v>Parking - Accounts for fees paid for parking vehicles in state parking lots.</v>
      </c>
      <c r="M1868" s="6" t="str">
        <f t="shared" si="321"/>
        <v>N/A</v>
      </c>
      <c r="N1868" s="6" t="s">
        <v>2886</v>
      </c>
      <c r="O1868" s="6" t="str">
        <f t="shared" si="322"/>
        <v>N/A</v>
      </c>
      <c r="P1868" s="5" t="s">
        <v>2886</v>
      </c>
      <c r="Q1868" s="6" t="str">
        <f t="shared" si="323"/>
        <v>N/A</v>
      </c>
      <c r="R1868" s="7" t="str">
        <f t="shared" si="324"/>
        <v>No</v>
      </c>
      <c r="S1868" s="5" t="str">
        <f t="shared" si="325"/>
        <v>Answer Required</v>
      </c>
      <c r="T1868" s="6" t="str">
        <f t="shared" si="326"/>
        <v>N/A</v>
      </c>
      <c r="U1868" s="7" t="str">
        <f t="shared" si="327"/>
        <v>Yes</v>
      </c>
      <c r="V1868" s="5" t="str">
        <f t="shared" si="328"/>
        <v>Answer Required</v>
      </c>
      <c r="W1868" s="6" t="str">
        <f t="shared" si="329"/>
        <v>N/A</v>
      </c>
      <c r="X1868" s="5" t="s">
        <v>2886</v>
      </c>
    </row>
    <row r="1869" spans="1:24" x14ac:dyDescent="0.25">
      <c r="A1869" s="77">
        <f>VLOOKUP(C1869,'BU and Control BU Listing'!A:E,5,FALSE)</f>
        <v>91200</v>
      </c>
      <c r="B1869" s="80" t="s">
        <v>8333</v>
      </c>
      <c r="C1869" s="22" t="str">
        <f t="shared" si="319"/>
        <v>90200</v>
      </c>
      <c r="D1869" s="22" t="str">
        <f t="shared" si="320"/>
        <v>02902</v>
      </c>
      <c r="E1869" s="21" t="str">
        <f>VLOOKUP(B1869,'Table A as of March 2024'!A:G,7,FALSE)</f>
        <v>Puller Veterans Care Center</v>
      </c>
      <c r="F1869" s="21" t="str">
        <f>VLOOKUP(B1869,'Table A as of March 2024'!A:H,8,FALSE)</f>
        <v>P-VCC Special Revenue Fund</v>
      </c>
      <c r="G1869" s="11" t="str">
        <f>VLOOKUP(B1869,'Table A as of March 2024'!A:I,9,FALSE)</f>
        <v>100</v>
      </c>
      <c r="H1869" t="str">
        <f>VLOOKUP(B1869,'Table A as of March 2024'!A:L,12,FALSE)</f>
        <v>No</v>
      </c>
      <c r="I1869" s="9" t="str">
        <f>VLOOKUP(B1869,'Table A as of March 2024'!A:M,13,FALSE)</f>
        <v>U</v>
      </c>
      <c r="J1869" t="str">
        <f>VLOOKUP(B1869,'Table A as of March 2024'!A:O,15,FALSE)</f>
        <v>A</v>
      </c>
      <c r="K1869" t="str">
        <f>VLOOKUP(G1869,'ACFR Class Vlookup'!A:B,2,FALSE)</f>
        <v>Governmental</v>
      </c>
      <c r="L1869" s="1" t="str">
        <f>VLOOKUP(D1869,'Fund Information'!A:F,6,FALSE)</f>
        <v>Puller Veterans Care Center	(P-VCC) Special Revenue Fund</v>
      </c>
      <c r="M1869" s="6" t="str">
        <f t="shared" si="321"/>
        <v>N/A</v>
      </c>
      <c r="N1869" s="6" t="s">
        <v>2886</v>
      </c>
      <c r="O1869" s="6" t="str">
        <f t="shared" si="322"/>
        <v>N/A</v>
      </c>
      <c r="P1869" s="5" t="s">
        <v>2886</v>
      </c>
      <c r="Q1869" s="6" t="str">
        <f t="shared" si="323"/>
        <v>N/A</v>
      </c>
      <c r="R1869" s="7" t="str">
        <f t="shared" si="324"/>
        <v>No</v>
      </c>
      <c r="S1869" s="5" t="str">
        <f t="shared" si="325"/>
        <v>Answer Required</v>
      </c>
      <c r="T1869" s="6" t="str">
        <f t="shared" si="326"/>
        <v>N/A</v>
      </c>
      <c r="U1869" s="7" t="str">
        <f t="shared" si="327"/>
        <v>No</v>
      </c>
      <c r="V1869" s="5" t="str">
        <f t="shared" si="328"/>
        <v>Answer Required</v>
      </c>
      <c r="W1869" s="6" t="str">
        <f t="shared" si="329"/>
        <v>N/A</v>
      </c>
      <c r="X1869" s="5" t="s">
        <v>2886</v>
      </c>
    </row>
    <row r="1870" spans="1:24" x14ac:dyDescent="0.25">
      <c r="A1870" s="77">
        <f>VLOOKUP(C1870,'BU and Control BU Listing'!A:E,5,FALSE)</f>
        <v>91200</v>
      </c>
      <c r="B1870" s="80" t="s">
        <v>8769</v>
      </c>
      <c r="C1870" s="22" t="str">
        <f t="shared" si="319"/>
        <v>90200</v>
      </c>
      <c r="D1870" s="22" t="str">
        <f t="shared" si="320"/>
        <v>10000</v>
      </c>
      <c r="E1870" s="21" t="str">
        <f>VLOOKUP(B1870,'Table A as of March 2024'!A:G,7,FALSE)</f>
        <v>Puller Veterans Care Center</v>
      </c>
      <c r="F1870" s="21" t="str">
        <f>VLOOKUP(B1870,'Table A as of March 2024'!A:H,8,FALSE)</f>
        <v>Federal Trust</v>
      </c>
      <c r="G1870" s="11" t="str">
        <f>VLOOKUP(B1870,'Table A as of March 2024'!A:I,9,FALSE)</f>
        <v>120</v>
      </c>
      <c r="H1870" t="str">
        <f>VLOOKUP(B1870,'Table A as of March 2024'!A:L,12,FALSE)</f>
        <v>No</v>
      </c>
      <c r="I1870" s="9" t="str">
        <f>VLOOKUP(B1870,'Table A as of March 2024'!A:M,13,FALSE)</f>
        <v>R</v>
      </c>
      <c r="J1870" t="str">
        <f>VLOOKUP(B1870,'Table A as of March 2024'!A:O,15,FALSE)</f>
        <v>R</v>
      </c>
      <c r="K1870" t="str">
        <f>VLOOKUP(G1870,'ACFR Class Vlookup'!A:B,2,FALSE)</f>
        <v>Governmental</v>
      </c>
      <c r="L1870" s="1" t="str">
        <f>VLOOKUP(D1870,'Fund Information'!A:F,6,FALSE)</f>
        <v>This fund accounts for Federal funds.</v>
      </c>
      <c r="M1870" s="6" t="str">
        <f t="shared" si="321"/>
        <v>N/A</v>
      </c>
      <c r="N1870" s="6" t="s">
        <v>2886</v>
      </c>
      <c r="O1870" s="6" t="str">
        <f t="shared" si="322"/>
        <v>N/A</v>
      </c>
      <c r="P1870" s="5" t="s">
        <v>2886</v>
      </c>
      <c r="Q1870" s="6" t="str">
        <f t="shared" si="323"/>
        <v>N/A</v>
      </c>
      <c r="R1870" s="7" t="str">
        <f t="shared" si="324"/>
        <v>Yes</v>
      </c>
      <c r="S1870" s="5" t="str">
        <f t="shared" si="325"/>
        <v>Answer Required</v>
      </c>
      <c r="T1870" s="6" t="str">
        <f t="shared" si="326"/>
        <v>N/A</v>
      </c>
      <c r="U1870" s="7" t="str">
        <f t="shared" si="327"/>
        <v>No</v>
      </c>
      <c r="V1870" s="5" t="str">
        <f t="shared" si="328"/>
        <v>Answer Required</v>
      </c>
      <c r="W1870" s="6" t="str">
        <f t="shared" si="329"/>
        <v>N/A</v>
      </c>
      <c r="X1870" s="5" t="s">
        <v>2886</v>
      </c>
    </row>
    <row r="1871" spans="1:24" x14ac:dyDescent="0.25">
      <c r="A1871" s="77">
        <f>VLOOKUP(C1871,'BU and Control BU Listing'!A:E,5,FALSE)</f>
        <v>91200</v>
      </c>
      <c r="B1871" s="80" t="s">
        <v>8334</v>
      </c>
      <c r="C1871" s="22" t="str">
        <f t="shared" si="319"/>
        <v>90300</v>
      </c>
      <c r="D1871" s="22" t="str">
        <f t="shared" si="320"/>
        <v>02903</v>
      </c>
      <c r="E1871" s="21" t="str">
        <f>VLOOKUP(B1871,'Table A as of March 2024'!A:G,7,FALSE)</f>
        <v>Jones &amp; Cabacoy Vetrn Care Ctr</v>
      </c>
      <c r="F1871" s="21" t="str">
        <f>VLOOKUP(B1871,'Table A as of March 2024'!A:H,8,FALSE)</f>
        <v>JC-VCC Special Revenue Fund</v>
      </c>
      <c r="G1871" s="11" t="str">
        <f>VLOOKUP(B1871,'Table A as of March 2024'!A:I,9,FALSE)</f>
        <v>100</v>
      </c>
      <c r="H1871" t="str">
        <f>VLOOKUP(B1871,'Table A as of March 2024'!A:L,12,FALSE)</f>
        <v>No</v>
      </c>
      <c r="I1871" s="9" t="str">
        <f>VLOOKUP(B1871,'Table A as of March 2024'!A:M,13,FALSE)</f>
        <v>U</v>
      </c>
      <c r="J1871" t="str">
        <f>VLOOKUP(B1871,'Table A as of March 2024'!A:O,15,FALSE)</f>
        <v>A</v>
      </c>
      <c r="K1871" t="str">
        <f>VLOOKUP(G1871,'ACFR Class Vlookup'!A:B,2,FALSE)</f>
        <v>Governmental</v>
      </c>
      <c r="L1871" s="1" t="str">
        <f>VLOOKUP(D1871,'Fund Information'!A:F,6,FALSE)</f>
        <v>Jones and Cabacoy Veterans Care Center (JC-VCC) Special Revenue Fund</v>
      </c>
      <c r="M1871" s="6" t="str">
        <f t="shared" si="321"/>
        <v>N/A</v>
      </c>
      <c r="N1871" s="6" t="s">
        <v>2886</v>
      </c>
      <c r="O1871" s="6" t="str">
        <f t="shared" si="322"/>
        <v>N/A</v>
      </c>
      <c r="P1871" s="5" t="s">
        <v>2886</v>
      </c>
      <c r="Q1871" s="6" t="str">
        <f t="shared" si="323"/>
        <v>N/A</v>
      </c>
      <c r="R1871" s="7" t="str">
        <f t="shared" si="324"/>
        <v>No</v>
      </c>
      <c r="S1871" s="5" t="str">
        <f t="shared" si="325"/>
        <v>Answer Required</v>
      </c>
      <c r="T1871" s="6" t="str">
        <f t="shared" si="326"/>
        <v>N/A</v>
      </c>
      <c r="U1871" s="7" t="str">
        <f t="shared" si="327"/>
        <v>No</v>
      </c>
      <c r="V1871" s="5" t="str">
        <f t="shared" si="328"/>
        <v>Answer Required</v>
      </c>
      <c r="W1871" s="6" t="str">
        <f t="shared" si="329"/>
        <v>N/A</v>
      </c>
      <c r="X1871" s="5" t="s">
        <v>2886</v>
      </c>
    </row>
    <row r="1872" spans="1:24" x14ac:dyDescent="0.25">
      <c r="A1872" s="77">
        <f>VLOOKUP(C1872,'BU and Control BU Listing'!A:E,5,FALSE)</f>
        <v>91200</v>
      </c>
      <c r="B1872" s="80" t="s">
        <v>8945</v>
      </c>
      <c r="C1872" s="22" t="str">
        <f t="shared" si="319"/>
        <v>90300</v>
      </c>
      <c r="D1872" s="22" t="str">
        <f t="shared" si="320"/>
        <v>07903</v>
      </c>
      <c r="E1872" s="21" t="str">
        <f>VLOOKUP(B1872,'Table A as of March 2024'!A:G,7,FALSE)</f>
        <v>Jones &amp; Cabacoy Vetrn Care Ctr</v>
      </c>
      <c r="F1872" s="21" t="str">
        <f>VLOOKUP(B1872,'Table A as of March 2024'!A:H,8,FALSE)</f>
        <v>Trust and Agency - JC-VCC</v>
      </c>
      <c r="G1872" s="11" t="str">
        <f>VLOOKUP(B1872,'Table A as of March 2024'!A:I,9,FALSE)</f>
        <v>442</v>
      </c>
      <c r="H1872" t="str">
        <f>VLOOKUP(B1872,'Table A as of March 2024'!A:L,12,FALSE)</f>
        <v>No</v>
      </c>
      <c r="I1872" s="9" t="str">
        <f>VLOOKUP(B1872,'Table A as of March 2024'!A:M,13,FALSE)</f>
        <v>R</v>
      </c>
      <c r="K1872" t="str">
        <f>VLOOKUP(G1872,'ACFR Class Vlookup'!A:B,2,FALSE)</f>
        <v>N/A</v>
      </c>
      <c r="L1872" s="1" t="str">
        <f>VLOOKUP(D1872,'Fund Information'!A:F,6,FALSE)</f>
        <v>Jones and Cabacoy Veterans Care Center and Agency Fund</v>
      </c>
      <c r="M1872" s="6" t="str">
        <f t="shared" si="321"/>
        <v>N/A</v>
      </c>
      <c r="N1872" s="6" t="s">
        <v>2886</v>
      </c>
      <c r="O1872" s="6" t="str">
        <f t="shared" si="322"/>
        <v>N/A</v>
      </c>
      <c r="P1872" s="5" t="s">
        <v>2886</v>
      </c>
      <c r="Q1872" s="6" t="str">
        <f t="shared" si="323"/>
        <v>N/A</v>
      </c>
      <c r="R1872" s="7" t="str">
        <f t="shared" si="324"/>
        <v>No</v>
      </c>
      <c r="S1872" s="5" t="str">
        <f t="shared" si="325"/>
        <v>N/A</v>
      </c>
      <c r="T1872" s="6" t="str">
        <f t="shared" si="326"/>
        <v>N/A</v>
      </c>
      <c r="U1872" s="7" t="str">
        <f t="shared" si="327"/>
        <v>No</v>
      </c>
      <c r="V1872" s="5" t="str">
        <f t="shared" si="328"/>
        <v>N/A</v>
      </c>
      <c r="W1872" s="6" t="str">
        <f t="shared" si="329"/>
        <v>N/A</v>
      </c>
      <c r="X1872" s="5" t="s">
        <v>2886</v>
      </c>
    </row>
    <row r="1873" spans="1:24" x14ac:dyDescent="0.25">
      <c r="A1873" s="77">
        <f>VLOOKUP(C1873,'BU and Control BU Listing'!A:E,5,FALSE)</f>
        <v>91200</v>
      </c>
      <c r="B1873" s="80" t="s">
        <v>8770</v>
      </c>
      <c r="C1873" s="22" t="str">
        <f t="shared" si="319"/>
        <v>90300</v>
      </c>
      <c r="D1873" s="22" t="str">
        <f t="shared" si="320"/>
        <v>10000</v>
      </c>
      <c r="E1873" s="21" t="str">
        <f>VLOOKUP(B1873,'Table A as of March 2024'!A:G,7,FALSE)</f>
        <v>Jones &amp; Cabacoy Vetrn Care Ctr</v>
      </c>
      <c r="F1873" s="21" t="str">
        <f>VLOOKUP(B1873,'Table A as of March 2024'!A:H,8,FALSE)</f>
        <v>Federal Trust</v>
      </c>
      <c r="G1873" s="11" t="str">
        <f>VLOOKUP(B1873,'Table A as of March 2024'!A:I,9,FALSE)</f>
        <v>120</v>
      </c>
      <c r="H1873" t="str">
        <f>VLOOKUP(B1873,'Table A as of March 2024'!A:L,12,FALSE)</f>
        <v>No</v>
      </c>
      <c r="I1873" s="9" t="str">
        <f>VLOOKUP(B1873,'Table A as of March 2024'!A:M,13,FALSE)</f>
        <v>R</v>
      </c>
      <c r="J1873" t="str">
        <f>VLOOKUP(B1873,'Table A as of March 2024'!A:O,15,FALSE)</f>
        <v>R</v>
      </c>
      <c r="K1873" t="str">
        <f>VLOOKUP(G1873,'ACFR Class Vlookup'!A:B,2,FALSE)</f>
        <v>Governmental</v>
      </c>
      <c r="L1873" s="1" t="str">
        <f>VLOOKUP(D1873,'Fund Information'!A:F,6,FALSE)</f>
        <v>This fund accounts for Federal funds.</v>
      </c>
      <c r="M1873" s="6" t="str">
        <f t="shared" si="321"/>
        <v>N/A</v>
      </c>
      <c r="N1873" s="6" t="s">
        <v>2886</v>
      </c>
      <c r="O1873" s="6" t="str">
        <f t="shared" si="322"/>
        <v>N/A</v>
      </c>
      <c r="P1873" s="5" t="s">
        <v>2886</v>
      </c>
      <c r="Q1873" s="6" t="str">
        <f t="shared" si="323"/>
        <v>N/A</v>
      </c>
      <c r="R1873" s="7" t="str">
        <f t="shared" si="324"/>
        <v>Yes</v>
      </c>
      <c r="S1873" s="5" t="str">
        <f t="shared" si="325"/>
        <v>Answer Required</v>
      </c>
      <c r="T1873" s="6" t="str">
        <f t="shared" si="326"/>
        <v>N/A</v>
      </c>
      <c r="U1873" s="7" t="str">
        <f t="shared" si="327"/>
        <v>No</v>
      </c>
      <c r="V1873" s="5" t="str">
        <f t="shared" si="328"/>
        <v>Answer Required</v>
      </c>
      <c r="W1873" s="6" t="str">
        <f t="shared" si="329"/>
        <v>N/A</v>
      </c>
      <c r="X1873" s="5" t="s">
        <v>2886</v>
      </c>
    </row>
    <row r="1874" spans="1:24" x14ac:dyDescent="0.25">
      <c r="A1874" s="77">
        <f>VLOOKUP(C1874,'BU and Control BU Listing'!A:E,5,FALSE)</f>
        <v>91200</v>
      </c>
      <c r="B1874" s="80" t="s">
        <v>5138</v>
      </c>
      <c r="C1874" s="22" t="str">
        <f t="shared" si="319"/>
        <v>91200</v>
      </c>
      <c r="D1874" s="22" t="str">
        <f t="shared" si="320"/>
        <v>01000</v>
      </c>
      <c r="E1874" s="21" t="str">
        <f>VLOOKUP(B1874,'Table A as of March 2024'!A:G,7,FALSE)</f>
        <v>Dept of Veterans Services</v>
      </c>
      <c r="F1874" s="21" t="str">
        <f>VLOOKUP(B1874,'Table A as of March 2024'!A:H,8,FALSE)</f>
        <v>General Fund</v>
      </c>
      <c r="G1874" s="11" t="str">
        <f>VLOOKUP(B1874,'Table A as of March 2024'!A:I,9,FALSE)</f>
        <v>100</v>
      </c>
      <c r="H1874" t="str">
        <f>VLOOKUP(B1874,'Table A as of March 2024'!A:L,12,FALSE)</f>
        <v>No</v>
      </c>
      <c r="I1874" s="9" t="str">
        <f>VLOOKUP(B1874,'Table A as of March 2024'!A:M,13,FALSE)</f>
        <v>G</v>
      </c>
      <c r="J1874" t="str">
        <f>VLOOKUP(B1874,'Table A as of March 2024'!A:O,15,FALSE)</f>
        <v>U</v>
      </c>
      <c r="K1874" t="str">
        <f>VLOOKUP(G1874,'ACFR Class Vlookup'!A:B,2,FALSE)</f>
        <v>Governmental</v>
      </c>
      <c r="L1874" s="1" t="str">
        <f>VLOOKUP(D1874,'Fund Information'!A:F,6,FALSE)</f>
        <v>General Fund</v>
      </c>
      <c r="M1874" s="6" t="str">
        <f t="shared" si="321"/>
        <v>N/A</v>
      </c>
      <c r="N1874" s="6" t="s">
        <v>2886</v>
      </c>
      <c r="O1874" s="6" t="str">
        <f t="shared" si="322"/>
        <v>N/A</v>
      </c>
      <c r="P1874" s="5" t="s">
        <v>2886</v>
      </c>
      <c r="Q1874" s="6" t="str">
        <f t="shared" si="323"/>
        <v>N/A</v>
      </c>
      <c r="R1874" s="7" t="str">
        <f t="shared" si="324"/>
        <v>No</v>
      </c>
      <c r="S1874" s="5" t="str">
        <f t="shared" si="325"/>
        <v>Answer Required</v>
      </c>
      <c r="T1874" s="6" t="str">
        <f t="shared" si="326"/>
        <v>N/A</v>
      </c>
      <c r="U1874" s="7" t="str">
        <f t="shared" si="327"/>
        <v>No</v>
      </c>
      <c r="V1874" s="5" t="str">
        <f t="shared" si="328"/>
        <v>Answer Required</v>
      </c>
      <c r="W1874" s="6" t="str">
        <f t="shared" si="329"/>
        <v>N/A</v>
      </c>
      <c r="X1874" s="5" t="s">
        <v>2886</v>
      </c>
    </row>
    <row r="1875" spans="1:24" x14ac:dyDescent="0.25">
      <c r="A1875" s="77">
        <f>VLOOKUP(C1875,'BU and Control BU Listing'!A:E,5,FALSE)</f>
        <v>91200</v>
      </c>
      <c r="B1875" s="80" t="s">
        <v>5139</v>
      </c>
      <c r="C1875" s="22" t="str">
        <f t="shared" si="319"/>
        <v>91200</v>
      </c>
      <c r="D1875" s="22" t="str">
        <f t="shared" si="320"/>
        <v>02700</v>
      </c>
      <c r="E1875" s="21" t="str">
        <f>VLOOKUP(B1875,'Table A as of March 2024'!A:G,7,FALSE)</f>
        <v>Dept of Veterans Services</v>
      </c>
      <c r="F1875" s="21" t="str">
        <f>VLOOKUP(B1875,'Table A as of March 2024'!A:H,8,FALSE)</f>
        <v>Parking</v>
      </c>
      <c r="G1875" s="11" t="str">
        <f>VLOOKUP(B1875,'Table A as of March 2024'!A:I,9,FALSE)</f>
        <v>105</v>
      </c>
      <c r="H1875" t="str">
        <f>VLOOKUP(B1875,'Table A as of March 2024'!A:L,12,FALSE)</f>
        <v>No</v>
      </c>
      <c r="I1875" s="9" t="str">
        <f>VLOOKUP(B1875,'Table A as of March 2024'!A:M,13,FALSE)</f>
        <v>U</v>
      </c>
      <c r="J1875" t="str">
        <f>VLOOKUP(B1875,'Table A as of March 2024'!A:O,15,FALSE)</f>
        <v>C</v>
      </c>
      <c r="K1875" t="str">
        <f>VLOOKUP(G1875,'ACFR Class Vlookup'!A:B,2,FALSE)</f>
        <v>Governmental</v>
      </c>
      <c r="L1875" s="1" t="str">
        <f>VLOOKUP(D1875,'Fund Information'!A:F,6,FALSE)</f>
        <v>Parking - Accounts for fees paid for parking vehicles in state parking lots.</v>
      </c>
      <c r="M1875" s="6" t="str">
        <f t="shared" si="321"/>
        <v>N/A</v>
      </c>
      <c r="N1875" s="6" t="s">
        <v>2886</v>
      </c>
      <c r="O1875" s="6" t="str">
        <f t="shared" si="322"/>
        <v>N/A</v>
      </c>
      <c r="P1875" s="5" t="s">
        <v>2886</v>
      </c>
      <c r="Q1875" s="6" t="str">
        <f t="shared" si="323"/>
        <v>N/A</v>
      </c>
      <c r="R1875" s="7" t="str">
        <f t="shared" si="324"/>
        <v>No</v>
      </c>
      <c r="S1875" s="5" t="str">
        <f t="shared" si="325"/>
        <v>Answer Required</v>
      </c>
      <c r="T1875" s="6" t="str">
        <f t="shared" si="326"/>
        <v>N/A</v>
      </c>
      <c r="U1875" s="7" t="str">
        <f t="shared" si="327"/>
        <v>Yes</v>
      </c>
      <c r="V1875" s="5" t="str">
        <f t="shared" si="328"/>
        <v>Answer Required</v>
      </c>
      <c r="W1875" s="6" t="str">
        <f t="shared" si="329"/>
        <v>N/A</v>
      </c>
      <c r="X1875" s="5" t="s">
        <v>2886</v>
      </c>
    </row>
    <row r="1876" spans="1:24" x14ac:dyDescent="0.25">
      <c r="A1876" s="77">
        <f>VLOOKUP(C1876,'BU and Control BU Listing'!A:E,5,FALSE)</f>
        <v>91200</v>
      </c>
      <c r="B1876" s="80" t="s">
        <v>5140</v>
      </c>
      <c r="C1876" s="22" t="str">
        <f t="shared" si="319"/>
        <v>91200</v>
      </c>
      <c r="D1876" s="22" t="str">
        <f t="shared" si="320"/>
        <v>02912</v>
      </c>
      <c r="E1876" s="21" t="str">
        <f>VLOOKUP(B1876,'Table A as of March 2024'!A:G,7,FALSE)</f>
        <v>Dept of Veterans Services</v>
      </c>
      <c r="F1876" s="21" t="str">
        <f>VLOOKUP(B1876,'Table A as of March 2024'!A:H,8,FALSE)</f>
        <v>DVS Special Revenue Fund</v>
      </c>
      <c r="G1876" s="11" t="str">
        <f>VLOOKUP(B1876,'Table A as of March 2024'!A:I,9,FALSE)</f>
        <v>100</v>
      </c>
      <c r="H1876" t="str">
        <f>VLOOKUP(B1876,'Table A as of March 2024'!A:L,12,FALSE)</f>
        <v>No</v>
      </c>
      <c r="I1876" s="9" t="str">
        <f>VLOOKUP(B1876,'Table A as of March 2024'!A:M,13,FALSE)</f>
        <v>U</v>
      </c>
      <c r="J1876" t="str">
        <f>VLOOKUP(B1876,'Table A as of March 2024'!A:O,15,FALSE)</f>
        <v>A</v>
      </c>
      <c r="K1876" t="str">
        <f>VLOOKUP(G1876,'ACFR Class Vlookup'!A:B,2,FALSE)</f>
        <v>Governmental</v>
      </c>
      <c r="L1876" s="1" t="str">
        <f>VLOOKUP(D1876,'Fund Information'!A:F,6,FALSE)</f>
        <v>This fund is used for agency operations.</v>
      </c>
      <c r="M1876" s="6" t="str">
        <f t="shared" si="321"/>
        <v>N/A</v>
      </c>
      <c r="N1876" s="6" t="s">
        <v>2886</v>
      </c>
      <c r="O1876" s="6" t="str">
        <f t="shared" si="322"/>
        <v>N/A</v>
      </c>
      <c r="P1876" s="5" t="s">
        <v>2886</v>
      </c>
      <c r="Q1876" s="6" t="str">
        <f t="shared" si="323"/>
        <v>N/A</v>
      </c>
      <c r="R1876" s="7" t="str">
        <f t="shared" si="324"/>
        <v>No</v>
      </c>
      <c r="S1876" s="5" t="str">
        <f t="shared" si="325"/>
        <v>Answer Required</v>
      </c>
      <c r="T1876" s="6" t="str">
        <f t="shared" si="326"/>
        <v>N/A</v>
      </c>
      <c r="U1876" s="7" t="str">
        <f t="shared" si="327"/>
        <v>No</v>
      </c>
      <c r="V1876" s="5" t="str">
        <f t="shared" si="328"/>
        <v>Answer Required</v>
      </c>
      <c r="W1876" s="6" t="str">
        <f t="shared" si="329"/>
        <v>N/A</v>
      </c>
      <c r="X1876" s="5" t="s">
        <v>2886</v>
      </c>
    </row>
    <row r="1877" spans="1:24" ht="30" x14ac:dyDescent="0.25">
      <c r="A1877" s="77">
        <f>VLOOKUP(C1877,'BU and Control BU Listing'!A:E,5,FALSE)</f>
        <v>91200</v>
      </c>
      <c r="B1877" s="80" t="s">
        <v>5141</v>
      </c>
      <c r="C1877" s="22" t="str">
        <f t="shared" si="319"/>
        <v>91200</v>
      </c>
      <c r="D1877" s="22" t="str">
        <f t="shared" si="320"/>
        <v>08200</v>
      </c>
      <c r="E1877" s="21" t="str">
        <f>VLOOKUP(B1877,'Table A as of March 2024'!A:G,7,FALSE)</f>
        <v>Dept of Veterans Services</v>
      </c>
      <c r="F1877" s="21" t="str">
        <f>VLOOKUP(B1877,'Table A as of March 2024'!A:H,8,FALSE)</f>
        <v>VPBA Projects</v>
      </c>
      <c r="G1877" s="11" t="str">
        <f>VLOOKUP(B1877,'Table A as of March 2024'!A:I,9,FALSE)</f>
        <v>156</v>
      </c>
      <c r="H1877" t="str">
        <f>VLOOKUP(B1877,'Table A as of March 2024'!A:L,12,FALSE)</f>
        <v>No</v>
      </c>
      <c r="I1877" s="9" t="str">
        <f>VLOOKUP(B1877,'Table A as of March 2024'!A:M,13,FALSE)</f>
        <v>R</v>
      </c>
      <c r="J1877" t="str">
        <f>VLOOKUP(B1877,'Table A as of March 2024'!A:O,15,FALSE)</f>
        <v>R</v>
      </c>
      <c r="K1877" t="str">
        <f>VLOOKUP(G1877,'ACFR Class Vlookup'!A:B,2,FALSE)</f>
        <v>Governmental</v>
      </c>
      <c r="L1877" s="1" t="str">
        <f>VLOOKUP(D1877,'Fund Information'!A:F,6,FALSE)</f>
        <v>Blended component unit recorded from Department of Treasury VPBA financial statement template submissions.</v>
      </c>
      <c r="M1877" s="6" t="str">
        <f t="shared" si="321"/>
        <v>N/A</v>
      </c>
      <c r="N1877" s="6" t="s">
        <v>2886</v>
      </c>
      <c r="O1877" s="6" t="str">
        <f t="shared" si="322"/>
        <v>N/A</v>
      </c>
      <c r="P1877" s="5" t="s">
        <v>2886</v>
      </c>
      <c r="Q1877" s="6" t="str">
        <f t="shared" si="323"/>
        <v>N/A</v>
      </c>
      <c r="R1877" s="7" t="str">
        <f t="shared" si="324"/>
        <v>Yes</v>
      </c>
      <c r="S1877" s="5" t="str">
        <f t="shared" si="325"/>
        <v>Answer Required</v>
      </c>
      <c r="T1877" s="6" t="str">
        <f t="shared" si="326"/>
        <v>N/A</v>
      </c>
      <c r="U1877" s="7" t="str">
        <f t="shared" si="327"/>
        <v>No</v>
      </c>
      <c r="V1877" s="5" t="str">
        <f t="shared" si="328"/>
        <v>Answer Required</v>
      </c>
      <c r="W1877" s="6" t="str">
        <f t="shared" si="329"/>
        <v>N/A</v>
      </c>
      <c r="X1877" s="5" t="s">
        <v>2886</v>
      </c>
    </row>
    <row r="1878" spans="1:24" ht="90" x14ac:dyDescent="0.25">
      <c r="A1878" s="77">
        <f>VLOOKUP(C1878,'BU and Control BU Listing'!A:E,5,FALSE)</f>
        <v>91200</v>
      </c>
      <c r="B1878" s="80" t="s">
        <v>5142</v>
      </c>
      <c r="C1878" s="22" t="str">
        <f t="shared" si="319"/>
        <v>91200</v>
      </c>
      <c r="D1878" s="22" t="str">
        <f t="shared" si="320"/>
        <v>09410</v>
      </c>
      <c r="E1878" s="21" t="str">
        <f>VLOOKUP(B1878,'Table A as of March 2024'!A:G,7,FALSE)</f>
        <v>Dept of Veterans Services</v>
      </c>
      <c r="F1878" s="21" t="str">
        <f>VLOOKUP(B1878,'Table A as of March 2024'!A:H,8,FALSE)</f>
        <v>Veterans Services Fund</v>
      </c>
      <c r="G1878" s="11" t="str">
        <f>VLOOKUP(B1878,'Table A as of March 2024'!A:I,9,FALSE)</f>
        <v>105</v>
      </c>
      <c r="H1878" t="str">
        <f>VLOOKUP(B1878,'Table A as of March 2024'!A:L,12,FALSE)</f>
        <v>No</v>
      </c>
      <c r="I1878" s="9" t="str">
        <f>VLOOKUP(B1878,'Table A as of March 2024'!A:M,13,FALSE)</f>
        <v>U</v>
      </c>
      <c r="J1878" t="str">
        <f>VLOOKUP(B1878,'Table A as of March 2024'!A:O,15,FALSE)</f>
        <v>R</v>
      </c>
      <c r="K1878" t="str">
        <f>VLOOKUP(G1878,'ACFR Class Vlookup'!A:B,2,FALSE)</f>
        <v>Governmental</v>
      </c>
      <c r="L1878" s="1" t="str">
        <f>VLOOKUP(D1878,'Fund Information'!A:F,6,FALSE)</f>
        <v>Per Code of VA § 2.2-2715 and § 2.2-2718, this fund accounts for foundation donations for general assistance to veterans. The Veterans Services Foundation shall administer the Veterans Services Fund (the Fund), provide funding for veterans services and programs in the Commonwealth through the Fund, and raise revenue from all sources including private source fundraising to support the Fund.</v>
      </c>
      <c r="M1878" s="6" t="str">
        <f t="shared" si="321"/>
        <v>N/A</v>
      </c>
      <c r="N1878" s="6" t="s">
        <v>2886</v>
      </c>
      <c r="O1878" s="6" t="str">
        <f t="shared" si="322"/>
        <v>N/A</v>
      </c>
      <c r="P1878" s="5" t="s">
        <v>2886</v>
      </c>
      <c r="Q1878" s="6" t="str">
        <f t="shared" si="323"/>
        <v>N/A</v>
      </c>
      <c r="R1878" s="7" t="str">
        <f t="shared" si="324"/>
        <v>Yes</v>
      </c>
      <c r="S1878" s="5" t="str">
        <f t="shared" si="325"/>
        <v>Answer Required</v>
      </c>
      <c r="T1878" s="6" t="str">
        <f t="shared" si="326"/>
        <v>N/A</v>
      </c>
      <c r="U1878" s="7" t="str">
        <f t="shared" si="327"/>
        <v>No</v>
      </c>
      <c r="V1878" s="5" t="str">
        <f t="shared" si="328"/>
        <v>Answer Required</v>
      </c>
      <c r="W1878" s="6" t="str">
        <f t="shared" si="329"/>
        <v>N/A</v>
      </c>
      <c r="X1878" s="5" t="s">
        <v>2886</v>
      </c>
    </row>
    <row r="1879" spans="1:24" ht="30" x14ac:dyDescent="0.25">
      <c r="A1879" s="77">
        <f>VLOOKUP(C1879,'BU and Control BU Listing'!A:E,5,FALSE)</f>
        <v>91200</v>
      </c>
      <c r="B1879" s="80" t="s">
        <v>5143</v>
      </c>
      <c r="C1879" s="22" t="str">
        <f t="shared" si="319"/>
        <v>91200</v>
      </c>
      <c r="D1879" s="22" t="str">
        <f t="shared" si="320"/>
        <v>09912</v>
      </c>
      <c r="E1879" s="21" t="str">
        <f>VLOOKUP(B1879,'Table A as of March 2024'!A:G,7,FALSE)</f>
        <v>Dept of Veterans Services</v>
      </c>
      <c r="F1879" s="21" t="str">
        <f>VLOOKUP(B1879,'Table A as of March 2024'!A:H,8,FALSE)</f>
        <v>Dedicated Special Revenue-DVS</v>
      </c>
      <c r="G1879" s="11" t="str">
        <f>VLOOKUP(B1879,'Table A as of March 2024'!A:I,9,FALSE)</f>
        <v>105</v>
      </c>
      <c r="H1879" t="str">
        <f>VLOOKUP(B1879,'Table A as of March 2024'!A:L,12,FALSE)</f>
        <v>Yes</v>
      </c>
      <c r="I1879" s="9" t="str">
        <f>VLOOKUP(B1879,'Table A as of March 2024'!A:M,13,FALSE)</f>
        <v>U</v>
      </c>
      <c r="J1879" t="str">
        <f>VLOOKUP(B1879,'Table A as of March 2024'!A:O,15,FALSE)</f>
        <v>C</v>
      </c>
      <c r="K1879" t="str">
        <f>VLOOKUP(G1879,'ACFR Class Vlookup'!A:B,2,FALSE)</f>
        <v>Governmental</v>
      </c>
      <c r="L1879" s="1" t="str">
        <f>VLOOKUP(D1879,'Fund Information'!A:F,6,FALSE)</f>
        <v>This fund is used to accept donations from the Virginia War Memorial Foundation for construction expansion.</v>
      </c>
      <c r="M1879" s="6" t="str">
        <f t="shared" si="321"/>
        <v>N/A</v>
      </c>
      <c r="N1879" s="6" t="s">
        <v>2886</v>
      </c>
      <c r="O1879" s="6" t="str">
        <f t="shared" si="322"/>
        <v>N/A</v>
      </c>
      <c r="P1879" s="5" t="s">
        <v>2886</v>
      </c>
      <c r="Q1879" s="6" t="str">
        <f t="shared" si="323"/>
        <v>N/A</v>
      </c>
      <c r="R1879" s="7" t="str">
        <f t="shared" si="324"/>
        <v>No</v>
      </c>
      <c r="S1879" s="5" t="str">
        <f t="shared" si="325"/>
        <v>Answer Required</v>
      </c>
      <c r="T1879" s="6" t="str">
        <f t="shared" si="326"/>
        <v>N/A</v>
      </c>
      <c r="U1879" s="7" t="str">
        <f t="shared" si="327"/>
        <v>Yes</v>
      </c>
      <c r="V1879" s="5" t="str">
        <f t="shared" si="328"/>
        <v>Answer Required</v>
      </c>
      <c r="W1879" s="6" t="str">
        <f t="shared" si="329"/>
        <v>N/A</v>
      </c>
      <c r="X1879" s="5" t="s">
        <v>2886</v>
      </c>
    </row>
    <row r="1880" spans="1:24" x14ac:dyDescent="0.25">
      <c r="A1880" s="77">
        <f>VLOOKUP(C1880,'BU and Control BU Listing'!A:E,5,FALSE)</f>
        <v>91200</v>
      </c>
      <c r="B1880" s="80" t="s">
        <v>5144</v>
      </c>
      <c r="C1880" s="22" t="str">
        <f t="shared" si="319"/>
        <v>91200</v>
      </c>
      <c r="D1880" s="22" t="str">
        <f t="shared" si="320"/>
        <v>10000</v>
      </c>
      <c r="E1880" s="21" t="str">
        <f>VLOOKUP(B1880,'Table A as of March 2024'!A:G,7,FALSE)</f>
        <v>Dept of Veterans Services</v>
      </c>
      <c r="F1880" s="21" t="str">
        <f>VLOOKUP(B1880,'Table A as of March 2024'!A:H,8,FALSE)</f>
        <v>Federal Trust</v>
      </c>
      <c r="G1880" s="11" t="str">
        <f>VLOOKUP(B1880,'Table A as of March 2024'!A:I,9,FALSE)</f>
        <v>120</v>
      </c>
      <c r="H1880" t="str">
        <f>VLOOKUP(B1880,'Table A as of March 2024'!A:L,12,FALSE)</f>
        <v>No</v>
      </c>
      <c r="I1880" s="9" t="str">
        <f>VLOOKUP(B1880,'Table A as of March 2024'!A:M,13,FALSE)</f>
        <v>R</v>
      </c>
      <c r="J1880" t="str">
        <f>VLOOKUP(B1880,'Table A as of March 2024'!A:O,15,FALSE)</f>
        <v>R</v>
      </c>
      <c r="K1880" t="str">
        <f>VLOOKUP(G1880,'ACFR Class Vlookup'!A:B,2,FALSE)</f>
        <v>Governmental</v>
      </c>
      <c r="L1880" s="1" t="str">
        <f>VLOOKUP(D1880,'Fund Information'!A:F,6,FALSE)</f>
        <v>This fund accounts for Federal funds.</v>
      </c>
      <c r="M1880" s="6" t="str">
        <f t="shared" si="321"/>
        <v>N/A</v>
      </c>
      <c r="N1880" s="6" t="s">
        <v>2886</v>
      </c>
      <c r="O1880" s="6" t="str">
        <f t="shared" si="322"/>
        <v>N/A</v>
      </c>
      <c r="P1880" s="5" t="s">
        <v>2886</v>
      </c>
      <c r="Q1880" s="6" t="str">
        <f t="shared" si="323"/>
        <v>N/A</v>
      </c>
      <c r="R1880" s="7" t="str">
        <f t="shared" si="324"/>
        <v>Yes</v>
      </c>
      <c r="S1880" s="5" t="str">
        <f t="shared" si="325"/>
        <v>Answer Required</v>
      </c>
      <c r="T1880" s="6" t="str">
        <f t="shared" si="326"/>
        <v>N/A</v>
      </c>
      <c r="U1880" s="7" t="str">
        <f t="shared" si="327"/>
        <v>No</v>
      </c>
      <c r="V1880" s="5" t="str">
        <f t="shared" si="328"/>
        <v>Answer Required</v>
      </c>
      <c r="W1880" s="6" t="str">
        <f t="shared" si="329"/>
        <v>N/A</v>
      </c>
      <c r="X1880" s="5" t="s">
        <v>2886</v>
      </c>
    </row>
    <row r="1881" spans="1:24" ht="165" x14ac:dyDescent="0.25">
      <c r="A1881" s="77">
        <f>VLOOKUP(C1881,'BU and Control BU Listing'!A:E,5,FALSE)</f>
        <v>91200</v>
      </c>
      <c r="B1881" s="80" t="s">
        <v>6037</v>
      </c>
      <c r="C1881" s="22" t="str">
        <f t="shared" si="319"/>
        <v>91200</v>
      </c>
      <c r="D1881" s="22" t="str">
        <f t="shared" si="320"/>
        <v>10110</v>
      </c>
      <c r="E1881" s="21" t="str">
        <f>VLOOKUP(B1881,'Table A as of March 2024'!A:G,7,FALSE)</f>
        <v>Dept of Veterans Services</v>
      </c>
      <c r="F1881" s="21" t="str">
        <f>VLOOKUP(B1881,'Table A as of March 2024'!A:H,8,FALSE)</f>
        <v>CARESActRlfFd–General-COVID-19</v>
      </c>
      <c r="G1881" s="11" t="str">
        <f>VLOOKUP(B1881,'Table A as of March 2024'!A:I,9,FALSE)</f>
        <v>120</v>
      </c>
      <c r="H1881" t="str">
        <f>VLOOKUP(B1881,'Table A as of March 2024'!A:L,12,FALSE)</f>
        <v>No</v>
      </c>
      <c r="I1881" s="9" t="str">
        <f>VLOOKUP(B1881,'Table A as of March 2024'!A:M,13,FALSE)</f>
        <v>V</v>
      </c>
      <c r="J1881" t="str">
        <f>VLOOKUP(B1881,'Table A as of March 2024'!A:O,15,FALSE)</f>
        <v>R</v>
      </c>
      <c r="K1881" t="str">
        <f>VLOOKUP(G1881,'ACFR Class Vlookup'!A:B,2,FALSE)</f>
        <v>Governmental</v>
      </c>
      <c r="L1881" s="1" t="str">
        <f>VLOOKUP(D1881,'Fund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881" s="6" t="str">
        <f t="shared" si="321"/>
        <v>N/A</v>
      </c>
      <c r="N1881" s="6" t="s">
        <v>2886</v>
      </c>
      <c r="O1881" s="6" t="str">
        <f t="shared" si="322"/>
        <v>N/A</v>
      </c>
      <c r="P1881" s="5" t="s">
        <v>2886</v>
      </c>
      <c r="Q1881" s="6" t="str">
        <f t="shared" si="323"/>
        <v>N/A</v>
      </c>
      <c r="R1881" s="7" t="str">
        <f t="shared" si="324"/>
        <v>Yes</v>
      </c>
      <c r="S1881" s="5" t="str">
        <f t="shared" si="325"/>
        <v>Answer Required</v>
      </c>
      <c r="T1881" s="6" t="str">
        <f t="shared" si="326"/>
        <v>N/A</v>
      </c>
      <c r="U1881" s="7" t="str">
        <f t="shared" si="327"/>
        <v>No</v>
      </c>
      <c r="V1881" s="5" t="str">
        <f t="shared" si="328"/>
        <v>Answer Required</v>
      </c>
      <c r="W1881" s="6" t="str">
        <f t="shared" si="329"/>
        <v>N/A</v>
      </c>
      <c r="X1881" s="5" t="s">
        <v>2886</v>
      </c>
    </row>
    <row r="1882" spans="1:24" ht="165" x14ac:dyDescent="0.25">
      <c r="A1882" s="77">
        <f>VLOOKUP(C1882,'BU and Control BU Listing'!A:E,5,FALSE)</f>
        <v>91200</v>
      </c>
      <c r="B1882" s="80" t="s">
        <v>8335</v>
      </c>
      <c r="C1882" s="22" t="str">
        <f t="shared" si="319"/>
        <v>91200</v>
      </c>
      <c r="D1882" s="22" t="str">
        <f t="shared" si="320"/>
        <v>12110</v>
      </c>
      <c r="E1882" s="21" t="str">
        <f>VLOOKUP(B1882,'Table A as of March 2024'!A:G,7,FALSE)</f>
        <v>Dept of Veterans Services</v>
      </c>
      <c r="F1882" s="21" t="str">
        <f>VLOOKUP(B1882,'Table A as of March 2024'!A:H,8,FALSE)</f>
        <v>ARP-CrvStLoclFisRecFd-COVID-19</v>
      </c>
      <c r="G1882" s="11" t="str">
        <f>VLOOKUP(B1882,'Table A as of March 2024'!A:I,9,FALSE)</f>
        <v>120</v>
      </c>
      <c r="H1882" t="str">
        <f>VLOOKUP(B1882,'Table A as of March 2024'!A:L,12,FALSE)</f>
        <v>No</v>
      </c>
      <c r="I1882" s="9" t="str">
        <f>VLOOKUP(B1882,'Table A as of March 2024'!A:M,13,FALSE)</f>
        <v>V</v>
      </c>
      <c r="J1882" t="str">
        <f>VLOOKUP(B1882,'Table A as of March 2024'!A:O,15,FALSE)</f>
        <v>R</v>
      </c>
      <c r="K1882" t="str">
        <f>VLOOKUP(G1882,'ACFR Class Vlookup'!A:B,2,FALSE)</f>
        <v>Governmental</v>
      </c>
      <c r="L1882" s="1" t="str">
        <f>VLOOKUP(D1882,'Fund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882" s="6" t="str">
        <f t="shared" si="321"/>
        <v>N/A</v>
      </c>
      <c r="N1882" s="6" t="s">
        <v>2886</v>
      </c>
      <c r="O1882" s="6" t="str">
        <f t="shared" si="322"/>
        <v>N/A</v>
      </c>
      <c r="P1882" s="5" t="s">
        <v>2886</v>
      </c>
      <c r="Q1882" s="6" t="str">
        <f t="shared" si="323"/>
        <v>N/A</v>
      </c>
      <c r="R1882" s="7" t="str">
        <f t="shared" si="324"/>
        <v>Yes</v>
      </c>
      <c r="S1882" s="5" t="str">
        <f t="shared" si="325"/>
        <v>Answer Required</v>
      </c>
      <c r="T1882" s="6" t="str">
        <f t="shared" si="326"/>
        <v>N/A</v>
      </c>
      <c r="U1882" s="7" t="str">
        <f t="shared" si="327"/>
        <v>No</v>
      </c>
      <c r="V1882" s="5" t="str">
        <f t="shared" si="328"/>
        <v>Answer Required</v>
      </c>
      <c r="W1882" s="6" t="str">
        <f t="shared" si="329"/>
        <v>N/A</v>
      </c>
      <c r="X1882" s="5" t="s">
        <v>2886</v>
      </c>
    </row>
    <row r="1883" spans="1:24" ht="90" x14ac:dyDescent="0.25">
      <c r="A1883" s="77">
        <f>VLOOKUP(C1883,'BU and Control BU Listing'!A:E,5,FALSE)</f>
        <v>91200</v>
      </c>
      <c r="B1883" s="80" t="s">
        <v>8771</v>
      </c>
      <c r="C1883" s="22" t="str">
        <f t="shared" si="319"/>
        <v>91200</v>
      </c>
      <c r="D1883" s="22" t="str">
        <f t="shared" si="320"/>
        <v>12320</v>
      </c>
      <c r="E1883" s="21" t="str">
        <f>VLOOKUP(B1883,'Table A as of March 2024'!A:G,7,FALSE)</f>
        <v>Dept of Veterans Services</v>
      </c>
      <c r="F1883" s="21" t="str">
        <f>VLOOKUP(B1883,'Table A as of March 2024'!A:H,8,FALSE)</f>
        <v>Const St Home Facil-COVID-19</v>
      </c>
      <c r="G1883" s="11" t="str">
        <f>VLOOKUP(B1883,'Table A as of March 2024'!A:I,9,FALSE)</f>
        <v>120</v>
      </c>
      <c r="H1883" t="str">
        <f>VLOOKUP(B1883,'Table A as of March 2024'!A:L,12,FALSE)</f>
        <v>No</v>
      </c>
      <c r="I1883" s="9" t="str">
        <f>VLOOKUP(B1883,'Table A as of March 2024'!A:M,13,FALSE)</f>
        <v>V</v>
      </c>
      <c r="J1883" t="str">
        <f>VLOOKUP(B1883,'Table A as of March 2024'!A:O,15,FALSE)</f>
        <v>R</v>
      </c>
      <c r="K1883" t="str">
        <f>VLOOKUP(G1883,'ACFR Class Vlookup'!A:B,2,FALSE)</f>
        <v>Governmental</v>
      </c>
      <c r="L1883" s="1" t="str">
        <f>VLOOKUP(D1883,'Fund Information'!A:F,6,FALSE)</f>
        <v>ALN 64.005; Grants to States for Construction of State Home Facilities. Money in the Fund shall be used to assist States to acquire or construct State home facilities for furnishing domiciliary or nursing home care to veterans, and to expand, remodel, or alter existing buildings for furnishing domiciliary, nursing home, or hospital care to veterans in State homes.</v>
      </c>
      <c r="M1883" s="6" t="str">
        <f t="shared" si="321"/>
        <v>N/A</v>
      </c>
      <c r="N1883" s="6" t="s">
        <v>2886</v>
      </c>
      <c r="O1883" s="6" t="str">
        <f t="shared" si="322"/>
        <v>N/A</v>
      </c>
      <c r="P1883" s="5" t="s">
        <v>2886</v>
      </c>
      <c r="Q1883" s="6" t="str">
        <f t="shared" si="323"/>
        <v>N/A</v>
      </c>
      <c r="R1883" s="7" t="str">
        <f t="shared" si="324"/>
        <v>Yes</v>
      </c>
      <c r="S1883" s="5" t="str">
        <f t="shared" si="325"/>
        <v>Answer Required</v>
      </c>
      <c r="T1883" s="6" t="str">
        <f t="shared" si="326"/>
        <v>N/A</v>
      </c>
      <c r="U1883" s="7" t="str">
        <f t="shared" si="327"/>
        <v>No</v>
      </c>
      <c r="V1883" s="5" t="str">
        <f t="shared" si="328"/>
        <v>Answer Required</v>
      </c>
      <c r="W1883" s="6" t="str">
        <f t="shared" si="329"/>
        <v>N/A</v>
      </c>
      <c r="X1883" s="5" t="s">
        <v>2886</v>
      </c>
    </row>
    <row r="1884" spans="1:24" x14ac:dyDescent="0.25">
      <c r="A1884" s="77">
        <f>VLOOKUP(C1884,'BU and Control BU Listing'!A:E,5,FALSE)</f>
        <v>91200</v>
      </c>
      <c r="B1884" s="80" t="s">
        <v>5146</v>
      </c>
      <c r="C1884" s="22" t="str">
        <f t="shared" si="319"/>
        <v>91300</v>
      </c>
      <c r="D1884" s="22" t="str">
        <f t="shared" si="320"/>
        <v>01000</v>
      </c>
      <c r="E1884" s="21" t="str">
        <f>VLOOKUP(B1884,'Table A as of March 2024'!A:G,7,FALSE)</f>
        <v>Veterans Services Foundation</v>
      </c>
      <c r="F1884" s="21" t="str">
        <f>VLOOKUP(B1884,'Table A as of March 2024'!A:H,8,FALSE)</f>
        <v>General Fund</v>
      </c>
      <c r="G1884" s="11" t="str">
        <f>VLOOKUP(B1884,'Table A as of March 2024'!A:I,9,FALSE)</f>
        <v>100</v>
      </c>
      <c r="H1884" t="str">
        <f>VLOOKUP(B1884,'Table A as of March 2024'!A:L,12,FALSE)</f>
        <v>No</v>
      </c>
      <c r="I1884" s="9" t="str">
        <f>VLOOKUP(B1884,'Table A as of March 2024'!A:M,13,FALSE)</f>
        <v>G</v>
      </c>
      <c r="J1884" t="str">
        <f>VLOOKUP(B1884,'Table A as of March 2024'!A:O,15,FALSE)</f>
        <v>U</v>
      </c>
      <c r="K1884" t="str">
        <f>VLOOKUP(G1884,'ACFR Class Vlookup'!A:B,2,FALSE)</f>
        <v>Governmental</v>
      </c>
      <c r="L1884" s="1" t="str">
        <f>VLOOKUP(D1884,'Fund Information'!A:F,6,FALSE)</f>
        <v>General Fund</v>
      </c>
      <c r="M1884" s="6" t="str">
        <f t="shared" si="321"/>
        <v>N/A</v>
      </c>
      <c r="N1884" s="6" t="s">
        <v>2886</v>
      </c>
      <c r="O1884" s="6" t="str">
        <f t="shared" si="322"/>
        <v>N/A</v>
      </c>
      <c r="P1884" s="5" t="s">
        <v>2886</v>
      </c>
      <c r="Q1884" s="6" t="str">
        <f t="shared" si="323"/>
        <v>N/A</v>
      </c>
      <c r="R1884" s="7" t="str">
        <f t="shared" si="324"/>
        <v>No</v>
      </c>
      <c r="S1884" s="5" t="str">
        <f t="shared" si="325"/>
        <v>Answer Required</v>
      </c>
      <c r="T1884" s="6" t="str">
        <f t="shared" si="326"/>
        <v>N/A</v>
      </c>
      <c r="U1884" s="7" t="str">
        <f t="shared" si="327"/>
        <v>No</v>
      </c>
      <c r="V1884" s="5" t="str">
        <f t="shared" si="328"/>
        <v>Answer Required</v>
      </c>
      <c r="W1884" s="6" t="str">
        <f t="shared" si="329"/>
        <v>N/A</v>
      </c>
      <c r="X1884" s="5" t="s">
        <v>2886</v>
      </c>
    </row>
    <row r="1885" spans="1:24" x14ac:dyDescent="0.25">
      <c r="A1885" s="77">
        <f>VLOOKUP(C1885,'BU and Control BU Listing'!A:E,5,FALSE)</f>
        <v>91200</v>
      </c>
      <c r="B1885" s="80" t="s">
        <v>5147</v>
      </c>
      <c r="C1885" s="22" t="str">
        <f t="shared" si="319"/>
        <v>91300</v>
      </c>
      <c r="D1885" s="22" t="str">
        <f t="shared" si="320"/>
        <v>02700</v>
      </c>
      <c r="E1885" s="21" t="str">
        <f>VLOOKUP(B1885,'Table A as of March 2024'!A:G,7,FALSE)</f>
        <v>Veterans Services Foundation</v>
      </c>
      <c r="F1885" s="21" t="str">
        <f>VLOOKUP(B1885,'Table A as of March 2024'!A:H,8,FALSE)</f>
        <v>Parking</v>
      </c>
      <c r="G1885" s="11" t="str">
        <f>VLOOKUP(B1885,'Table A as of March 2024'!A:I,9,FALSE)</f>
        <v>105</v>
      </c>
      <c r="H1885" t="str">
        <f>VLOOKUP(B1885,'Table A as of March 2024'!A:L,12,FALSE)</f>
        <v>No</v>
      </c>
      <c r="I1885" s="9" t="str">
        <f>VLOOKUP(B1885,'Table A as of March 2024'!A:M,13,FALSE)</f>
        <v>U</v>
      </c>
      <c r="J1885" t="str">
        <f>VLOOKUP(B1885,'Table A as of March 2024'!A:O,15,FALSE)</f>
        <v>C</v>
      </c>
      <c r="K1885" t="str">
        <f>VLOOKUP(G1885,'ACFR Class Vlookup'!A:B,2,FALSE)</f>
        <v>Governmental</v>
      </c>
      <c r="L1885" s="1" t="str">
        <f>VLOOKUP(D1885,'Fund Information'!A:F,6,FALSE)</f>
        <v>Parking - Accounts for fees paid for parking vehicles in state parking lots.</v>
      </c>
      <c r="M1885" s="6" t="str">
        <f t="shared" si="321"/>
        <v>N/A</v>
      </c>
      <c r="N1885" s="6" t="s">
        <v>2886</v>
      </c>
      <c r="O1885" s="6" t="str">
        <f t="shared" si="322"/>
        <v>N/A</v>
      </c>
      <c r="P1885" s="5" t="s">
        <v>2886</v>
      </c>
      <c r="Q1885" s="6" t="str">
        <f t="shared" si="323"/>
        <v>N/A</v>
      </c>
      <c r="R1885" s="7" t="str">
        <f t="shared" si="324"/>
        <v>No</v>
      </c>
      <c r="S1885" s="5" t="str">
        <f t="shared" si="325"/>
        <v>Answer Required</v>
      </c>
      <c r="T1885" s="6" t="str">
        <f t="shared" si="326"/>
        <v>N/A</v>
      </c>
      <c r="U1885" s="7" t="str">
        <f t="shared" si="327"/>
        <v>Yes</v>
      </c>
      <c r="V1885" s="5" t="str">
        <f t="shared" si="328"/>
        <v>Answer Required</v>
      </c>
      <c r="W1885" s="6" t="str">
        <f t="shared" si="329"/>
        <v>N/A</v>
      </c>
      <c r="X1885" s="5" t="s">
        <v>2886</v>
      </c>
    </row>
    <row r="1886" spans="1:24" ht="90" x14ac:dyDescent="0.25">
      <c r="A1886" s="77">
        <f>VLOOKUP(C1886,'BU and Control BU Listing'!A:E,5,FALSE)</f>
        <v>91200</v>
      </c>
      <c r="B1886" s="80" t="s">
        <v>5148</v>
      </c>
      <c r="C1886" s="22" t="str">
        <f t="shared" si="319"/>
        <v>91300</v>
      </c>
      <c r="D1886" s="22" t="str">
        <f t="shared" si="320"/>
        <v>09410</v>
      </c>
      <c r="E1886" s="21" t="str">
        <f>VLOOKUP(B1886,'Table A as of March 2024'!A:G,7,FALSE)</f>
        <v>Veterans Services Foundation</v>
      </c>
      <c r="F1886" s="21" t="str">
        <f>VLOOKUP(B1886,'Table A as of March 2024'!A:H,8,FALSE)</f>
        <v>Veterans Services Fund</v>
      </c>
      <c r="G1886" s="11" t="str">
        <f>VLOOKUP(B1886,'Table A as of March 2024'!A:I,9,FALSE)</f>
        <v>105</v>
      </c>
      <c r="H1886" t="str">
        <f>VLOOKUP(B1886,'Table A as of March 2024'!A:L,12,FALSE)</f>
        <v>No</v>
      </c>
      <c r="I1886" s="9" t="str">
        <f>VLOOKUP(B1886,'Table A as of March 2024'!A:M,13,FALSE)</f>
        <v>U</v>
      </c>
      <c r="J1886" t="str">
        <f>VLOOKUP(B1886,'Table A as of March 2024'!A:O,15,FALSE)</f>
        <v>R</v>
      </c>
      <c r="K1886" t="str">
        <f>VLOOKUP(G1886,'ACFR Class Vlookup'!A:B,2,FALSE)</f>
        <v>Governmental</v>
      </c>
      <c r="L1886" s="1" t="str">
        <f>VLOOKUP(D1886,'Fund Information'!A:F,6,FALSE)</f>
        <v>Per Code of VA § 2.2-2715 and § 2.2-2718, this fund accounts for foundation donations for general assistance to veterans. The Veterans Services Foundation shall administer the Veterans Services Fund (the Fund), provide funding for veterans services and programs in the Commonwealth through the Fund, and raise revenue from all sources including private source fundraising to support the Fund.</v>
      </c>
      <c r="M1886" s="6" t="str">
        <f t="shared" si="321"/>
        <v>N/A</v>
      </c>
      <c r="N1886" s="6" t="s">
        <v>2886</v>
      </c>
      <c r="O1886" s="6" t="str">
        <f t="shared" si="322"/>
        <v>N/A</v>
      </c>
      <c r="P1886" s="5" t="s">
        <v>2886</v>
      </c>
      <c r="Q1886" s="6" t="str">
        <f t="shared" si="323"/>
        <v>N/A</v>
      </c>
      <c r="R1886" s="7" t="str">
        <f t="shared" si="324"/>
        <v>Yes</v>
      </c>
      <c r="S1886" s="5" t="str">
        <f t="shared" si="325"/>
        <v>Answer Required</v>
      </c>
      <c r="T1886" s="6" t="str">
        <f t="shared" si="326"/>
        <v>N/A</v>
      </c>
      <c r="U1886" s="7" t="str">
        <f t="shared" si="327"/>
        <v>No</v>
      </c>
      <c r="V1886" s="5" t="str">
        <f t="shared" si="328"/>
        <v>Answer Required</v>
      </c>
      <c r="W1886" s="6" t="str">
        <f t="shared" si="329"/>
        <v>N/A</v>
      </c>
      <c r="X1886" s="5" t="s">
        <v>2886</v>
      </c>
    </row>
    <row r="1887" spans="1:24" x14ac:dyDescent="0.25">
      <c r="A1887" s="77">
        <f>VLOOKUP(C1887,'BU and Control BU Listing'!A:E,5,FALSE)</f>
        <v>92000</v>
      </c>
      <c r="B1887" s="80" t="s">
        <v>5149</v>
      </c>
      <c r="C1887" s="22" t="str">
        <f t="shared" si="319"/>
        <v>92000</v>
      </c>
      <c r="D1887" s="22" t="str">
        <f t="shared" si="320"/>
        <v>01000</v>
      </c>
      <c r="E1887" s="21" t="str">
        <f>VLOOKUP(B1887,'Table A as of March 2024'!A:G,7,FALSE)</f>
        <v>Opportunity Educational Inst</v>
      </c>
      <c r="F1887" s="21" t="str">
        <f>VLOOKUP(B1887,'Table A as of March 2024'!A:H,8,FALSE)</f>
        <v>General Fund</v>
      </c>
      <c r="G1887" s="11" t="str">
        <f>VLOOKUP(B1887,'Table A as of March 2024'!A:I,9,FALSE)</f>
        <v>100</v>
      </c>
      <c r="H1887" t="str">
        <f>VLOOKUP(B1887,'Table A as of March 2024'!A:L,12,FALSE)</f>
        <v>No</v>
      </c>
      <c r="I1887" s="9" t="str">
        <f>VLOOKUP(B1887,'Table A as of March 2024'!A:M,13,FALSE)</f>
        <v>G</v>
      </c>
      <c r="J1887" t="str">
        <f>VLOOKUP(B1887,'Table A as of March 2024'!A:O,15,FALSE)</f>
        <v>U</v>
      </c>
      <c r="K1887" t="str">
        <f>VLOOKUP(G1887,'ACFR Class Vlookup'!A:B,2,FALSE)</f>
        <v>Governmental</v>
      </c>
      <c r="L1887" s="1" t="str">
        <f>VLOOKUP(D1887,'Fund Information'!A:F,6,FALSE)</f>
        <v>General Fund</v>
      </c>
      <c r="M1887" s="6" t="str">
        <f t="shared" si="321"/>
        <v>N/A</v>
      </c>
      <c r="N1887" s="6" t="s">
        <v>2886</v>
      </c>
      <c r="O1887" s="6" t="str">
        <f t="shared" si="322"/>
        <v>N/A</v>
      </c>
      <c r="P1887" s="5" t="s">
        <v>2886</v>
      </c>
      <c r="Q1887" s="6" t="str">
        <f t="shared" si="323"/>
        <v>N/A</v>
      </c>
      <c r="R1887" s="7" t="str">
        <f t="shared" si="324"/>
        <v>No</v>
      </c>
      <c r="S1887" s="5" t="str">
        <f t="shared" si="325"/>
        <v>Answer Required</v>
      </c>
      <c r="T1887" s="6" t="str">
        <f t="shared" si="326"/>
        <v>N/A</v>
      </c>
      <c r="U1887" s="7" t="str">
        <f t="shared" si="327"/>
        <v>No</v>
      </c>
      <c r="V1887" s="5" t="str">
        <f t="shared" si="328"/>
        <v>Answer Required</v>
      </c>
      <c r="W1887" s="6" t="str">
        <f t="shared" si="329"/>
        <v>N/A</v>
      </c>
      <c r="X1887" s="5" t="s">
        <v>2886</v>
      </c>
    </row>
    <row r="1888" spans="1:24" x14ac:dyDescent="0.25">
      <c r="A1888" s="77">
        <f>VLOOKUP(C1888,'BU and Control BU Listing'!A:E,5,FALSE)</f>
        <v>11900</v>
      </c>
      <c r="B1888" s="80" t="s">
        <v>5150</v>
      </c>
      <c r="C1888" s="22" t="str">
        <f t="shared" si="319"/>
        <v>92100</v>
      </c>
      <c r="D1888" s="22" t="str">
        <f t="shared" si="320"/>
        <v>01000</v>
      </c>
      <c r="E1888" s="21" t="str">
        <f>VLOOKUP(B1888,'Table A as of March 2024'!A:G,7,FALSE)</f>
        <v>Interstate Org Contributions</v>
      </c>
      <c r="F1888" s="21" t="str">
        <f>VLOOKUP(B1888,'Table A as of March 2024'!A:H,8,FALSE)</f>
        <v>General Fund</v>
      </c>
      <c r="G1888" s="11" t="str">
        <f>VLOOKUP(B1888,'Table A as of March 2024'!A:I,9,FALSE)</f>
        <v>100</v>
      </c>
      <c r="H1888" t="str">
        <f>VLOOKUP(B1888,'Table A as of March 2024'!A:L,12,FALSE)</f>
        <v>No</v>
      </c>
      <c r="I1888" s="9" t="str">
        <f>VLOOKUP(B1888,'Table A as of March 2024'!A:M,13,FALSE)</f>
        <v>G</v>
      </c>
      <c r="J1888" t="str">
        <f>VLOOKUP(B1888,'Table A as of March 2024'!A:O,15,FALSE)</f>
        <v>U</v>
      </c>
      <c r="K1888" t="str">
        <f>VLOOKUP(G1888,'ACFR Class Vlookup'!A:B,2,FALSE)</f>
        <v>Governmental</v>
      </c>
      <c r="L1888" s="1" t="str">
        <f>VLOOKUP(D1888,'Fund Information'!A:F,6,FALSE)</f>
        <v>General Fund</v>
      </c>
      <c r="M1888" s="6" t="str">
        <f t="shared" si="321"/>
        <v>N/A</v>
      </c>
      <c r="N1888" s="6" t="s">
        <v>2886</v>
      </c>
      <c r="O1888" s="6" t="str">
        <f t="shared" si="322"/>
        <v>N/A</v>
      </c>
      <c r="P1888" s="5" t="s">
        <v>2886</v>
      </c>
      <c r="Q1888" s="6" t="str">
        <f t="shared" si="323"/>
        <v>N/A</v>
      </c>
      <c r="R1888" s="7" t="str">
        <f t="shared" si="324"/>
        <v>No</v>
      </c>
      <c r="S1888" s="5" t="str">
        <f t="shared" si="325"/>
        <v>Answer Required</v>
      </c>
      <c r="T1888" s="6" t="str">
        <f t="shared" si="326"/>
        <v>N/A</v>
      </c>
      <c r="U1888" s="7" t="str">
        <f t="shared" si="327"/>
        <v>No</v>
      </c>
      <c r="V1888" s="5" t="str">
        <f t="shared" si="328"/>
        <v>Answer Required</v>
      </c>
      <c r="W1888" s="6" t="str">
        <f t="shared" si="329"/>
        <v>N/A</v>
      </c>
      <c r="X1888" s="5" t="s">
        <v>2886</v>
      </c>
    </row>
    <row r="1889" spans="1:24" x14ac:dyDescent="0.25">
      <c r="A1889" s="77">
        <f>VLOOKUP(C1889,'BU and Control BU Listing'!A:E,5,FALSE)</f>
        <v>91200</v>
      </c>
      <c r="B1889" s="80" t="s">
        <v>5151</v>
      </c>
      <c r="C1889" s="22" t="str">
        <f t="shared" si="319"/>
        <v>92200</v>
      </c>
      <c r="D1889" s="22" t="str">
        <f t="shared" si="320"/>
        <v>01000</v>
      </c>
      <c r="E1889" s="21" t="str">
        <f>VLOOKUP(B1889,'Table A as of March 2024'!A:G,7,FALSE)</f>
        <v>Sitter &amp; Barfoot Vet Care Ctr</v>
      </c>
      <c r="F1889" s="21" t="str">
        <f>VLOOKUP(B1889,'Table A as of March 2024'!A:H,8,FALSE)</f>
        <v>General Fund</v>
      </c>
      <c r="G1889" s="11" t="str">
        <f>VLOOKUP(B1889,'Table A as of March 2024'!A:I,9,FALSE)</f>
        <v>100</v>
      </c>
      <c r="H1889" t="str">
        <f>VLOOKUP(B1889,'Table A as of March 2024'!A:L,12,FALSE)</f>
        <v>No</v>
      </c>
      <c r="I1889" s="9" t="str">
        <f>VLOOKUP(B1889,'Table A as of March 2024'!A:M,13,FALSE)</f>
        <v>G</v>
      </c>
      <c r="J1889" t="str">
        <f>VLOOKUP(B1889,'Table A as of March 2024'!A:O,15,FALSE)</f>
        <v>U</v>
      </c>
      <c r="K1889" t="str">
        <f>VLOOKUP(G1889,'ACFR Class Vlookup'!A:B,2,FALSE)</f>
        <v>Governmental</v>
      </c>
      <c r="L1889" s="1" t="str">
        <f>VLOOKUP(D1889,'Fund Information'!A:F,6,FALSE)</f>
        <v>General Fund</v>
      </c>
      <c r="M1889" s="6" t="str">
        <f t="shared" si="321"/>
        <v>N/A</v>
      </c>
      <c r="N1889" s="6" t="s">
        <v>2886</v>
      </c>
      <c r="O1889" s="6" t="str">
        <f t="shared" si="322"/>
        <v>N/A</v>
      </c>
      <c r="P1889" s="5" t="s">
        <v>2886</v>
      </c>
      <c r="Q1889" s="6" t="str">
        <f t="shared" si="323"/>
        <v>N/A</v>
      </c>
      <c r="R1889" s="7" t="str">
        <f t="shared" si="324"/>
        <v>No</v>
      </c>
      <c r="S1889" s="5" t="str">
        <f t="shared" si="325"/>
        <v>Answer Required</v>
      </c>
      <c r="T1889" s="6" t="str">
        <f t="shared" si="326"/>
        <v>N/A</v>
      </c>
      <c r="U1889" s="7" t="str">
        <f t="shared" si="327"/>
        <v>No</v>
      </c>
      <c r="V1889" s="5" t="str">
        <f t="shared" si="328"/>
        <v>Answer Required</v>
      </c>
      <c r="W1889" s="6" t="str">
        <f t="shared" si="329"/>
        <v>N/A</v>
      </c>
      <c r="X1889" s="5" t="s">
        <v>2886</v>
      </c>
    </row>
    <row r="1890" spans="1:24" ht="45" x14ac:dyDescent="0.25">
      <c r="A1890" s="77">
        <f>VLOOKUP(C1890,'BU and Control BU Listing'!A:E,5,FALSE)</f>
        <v>91200</v>
      </c>
      <c r="B1890" s="80" t="s">
        <v>5152</v>
      </c>
      <c r="C1890" s="22" t="str">
        <f t="shared" si="319"/>
        <v>92200</v>
      </c>
      <c r="D1890" s="22" t="str">
        <f t="shared" si="320"/>
        <v>02922</v>
      </c>
      <c r="E1890" s="21" t="str">
        <f>VLOOKUP(B1890,'Table A as of March 2024'!A:G,7,FALSE)</f>
        <v>Sitter &amp; Barfoot Vet Care Ctr</v>
      </c>
      <c r="F1890" s="21" t="str">
        <f>VLOOKUP(B1890,'Table A as of March 2024'!A:H,8,FALSE)</f>
        <v>Sitter-Barfoot Spec Rev</v>
      </c>
      <c r="G1890" s="11" t="str">
        <f>VLOOKUP(B1890,'Table A as of March 2024'!A:I,9,FALSE)</f>
        <v>100</v>
      </c>
      <c r="H1890" t="str">
        <f>VLOOKUP(B1890,'Table A as of March 2024'!A:L,12,FALSE)</f>
        <v>No</v>
      </c>
      <c r="I1890" s="9" t="str">
        <f>VLOOKUP(B1890,'Table A as of March 2024'!A:M,13,FALSE)</f>
        <v>U</v>
      </c>
      <c r="J1890" t="str">
        <f>VLOOKUP(B1890,'Table A as of March 2024'!A:O,15,FALSE)</f>
        <v>A</v>
      </c>
      <c r="K1890" t="str">
        <f>VLOOKUP(G1890,'ACFR Class Vlookup'!A:B,2,FALSE)</f>
        <v>Governmental</v>
      </c>
      <c r="L1890" s="1" t="str">
        <f>VLOOKUP(D1890,'Fund Information'!A:F,6,FALSE)</f>
        <v>The source of the funds is for daily charges based on a rate and is billed to Insurance Companies and Private Payers. Funds are to be used solely for providing services to veterans.</v>
      </c>
      <c r="M1890" s="6" t="str">
        <f t="shared" si="321"/>
        <v>N/A</v>
      </c>
      <c r="N1890" s="6" t="s">
        <v>2886</v>
      </c>
      <c r="O1890" s="6" t="str">
        <f t="shared" si="322"/>
        <v>N/A</v>
      </c>
      <c r="P1890" s="5" t="s">
        <v>2886</v>
      </c>
      <c r="Q1890" s="6" t="str">
        <f t="shared" si="323"/>
        <v>N/A</v>
      </c>
      <c r="R1890" s="7" t="str">
        <f t="shared" si="324"/>
        <v>No</v>
      </c>
      <c r="S1890" s="5" t="str">
        <f t="shared" si="325"/>
        <v>Answer Required</v>
      </c>
      <c r="T1890" s="6" t="str">
        <f t="shared" si="326"/>
        <v>N/A</v>
      </c>
      <c r="U1890" s="7" t="str">
        <f t="shared" si="327"/>
        <v>No</v>
      </c>
      <c r="V1890" s="5" t="str">
        <f t="shared" si="328"/>
        <v>Answer Required</v>
      </c>
      <c r="W1890" s="6" t="str">
        <f t="shared" si="329"/>
        <v>N/A</v>
      </c>
      <c r="X1890" s="5" t="s">
        <v>2886</v>
      </c>
    </row>
    <row r="1891" spans="1:24" ht="60" x14ac:dyDescent="0.25">
      <c r="A1891" s="77">
        <f>VLOOKUP(C1891,'BU and Control BU Listing'!A:E,5,FALSE)</f>
        <v>91200</v>
      </c>
      <c r="B1891" s="80" t="s">
        <v>5153</v>
      </c>
      <c r="C1891" s="22" t="str">
        <f t="shared" si="319"/>
        <v>92200</v>
      </c>
      <c r="D1891" s="22" t="str">
        <f t="shared" si="320"/>
        <v>07922</v>
      </c>
      <c r="E1891" s="21" t="str">
        <f>VLOOKUP(B1891,'Table A as of March 2024'!A:G,7,FALSE)</f>
        <v>Sitter &amp; Barfoot Vet Care Ctr</v>
      </c>
      <c r="F1891" s="21" t="str">
        <f>VLOOKUP(B1891,'Table A as of March 2024'!A:H,8,FALSE)</f>
        <v>Trust and Agency-SBVCC</v>
      </c>
      <c r="G1891" s="11" t="str">
        <f>VLOOKUP(B1891,'Table A as of March 2024'!A:I,9,FALSE)</f>
        <v>442</v>
      </c>
      <c r="H1891" t="str">
        <f>VLOOKUP(B1891,'Table A as of March 2024'!A:L,12,FALSE)</f>
        <v>No</v>
      </c>
      <c r="I1891" s="9" t="str">
        <f>VLOOKUP(B1891,'Table A as of March 2024'!A:M,13,FALSE)</f>
        <v>R</v>
      </c>
      <c r="K1891" t="str">
        <f>VLOOKUP(G1891,'ACFR Class Vlookup'!A:B,2,FALSE)</f>
        <v>N/A</v>
      </c>
      <c r="L1891" s="1" t="str">
        <f>VLOOKUP(D1891,'Fund Information'!A:F,6,FALSE)</f>
        <v>This is to be used to record the residents’ funds that Sitter &amp; Barfoot Veterans Care Center holds as fiduciary.  It is not to be comingled with any other fund.  It is not revenue.  It was not recorded in CARS, so therefore there was no associated fund number in CARS.</v>
      </c>
      <c r="M1891" s="6" t="str">
        <f t="shared" si="321"/>
        <v>N/A</v>
      </c>
      <c r="N1891" s="6" t="s">
        <v>2886</v>
      </c>
      <c r="O1891" s="6" t="str">
        <f t="shared" si="322"/>
        <v>N/A</v>
      </c>
      <c r="P1891" s="5" t="s">
        <v>2886</v>
      </c>
      <c r="Q1891" s="6" t="str">
        <f t="shared" si="323"/>
        <v>N/A</v>
      </c>
      <c r="R1891" s="7" t="str">
        <f t="shared" si="324"/>
        <v>No</v>
      </c>
      <c r="S1891" s="5" t="str">
        <f t="shared" si="325"/>
        <v>N/A</v>
      </c>
      <c r="T1891" s="6" t="str">
        <f t="shared" si="326"/>
        <v>N/A</v>
      </c>
      <c r="U1891" s="7" t="str">
        <f t="shared" si="327"/>
        <v>No</v>
      </c>
      <c r="V1891" s="5" t="str">
        <f t="shared" si="328"/>
        <v>N/A</v>
      </c>
      <c r="W1891" s="6" t="str">
        <f t="shared" si="329"/>
        <v>N/A</v>
      </c>
      <c r="X1891" s="5" t="s">
        <v>2886</v>
      </c>
    </row>
    <row r="1892" spans="1:24" ht="90" x14ac:dyDescent="0.25">
      <c r="A1892" s="77">
        <f>VLOOKUP(C1892,'BU and Control BU Listing'!A:E,5,FALSE)</f>
        <v>91200</v>
      </c>
      <c r="B1892" s="80" t="s">
        <v>5154</v>
      </c>
      <c r="C1892" s="22" t="str">
        <f t="shared" si="319"/>
        <v>92200</v>
      </c>
      <c r="D1892" s="22" t="str">
        <f t="shared" si="320"/>
        <v>09410</v>
      </c>
      <c r="E1892" s="21" t="str">
        <f>VLOOKUP(B1892,'Table A as of March 2024'!A:G,7,FALSE)</f>
        <v>Sitter &amp; Barfoot Vet Care Ctr</v>
      </c>
      <c r="F1892" s="21" t="str">
        <f>VLOOKUP(B1892,'Table A as of March 2024'!A:H,8,FALSE)</f>
        <v>Veterans Services Fund</v>
      </c>
      <c r="G1892" s="11" t="str">
        <f>VLOOKUP(B1892,'Table A as of March 2024'!A:I,9,FALSE)</f>
        <v>105</v>
      </c>
      <c r="H1892" t="str">
        <f>VLOOKUP(B1892,'Table A as of March 2024'!A:L,12,FALSE)</f>
        <v>No</v>
      </c>
      <c r="I1892" s="9" t="str">
        <f>VLOOKUP(B1892,'Table A as of March 2024'!A:M,13,FALSE)</f>
        <v>U</v>
      </c>
      <c r="J1892" t="str">
        <f>VLOOKUP(B1892,'Table A as of March 2024'!A:O,15,FALSE)</f>
        <v>R</v>
      </c>
      <c r="K1892" t="str">
        <f>VLOOKUP(G1892,'ACFR Class Vlookup'!A:B,2,FALSE)</f>
        <v>Governmental</v>
      </c>
      <c r="L1892" s="1" t="str">
        <f>VLOOKUP(D1892,'Fund Information'!A:F,6,FALSE)</f>
        <v>Per Code of VA § 2.2-2715 and § 2.2-2718, this fund accounts for foundation donations for general assistance to veterans. The Veterans Services Foundation shall administer the Veterans Services Fund (the Fund), provide funding for veterans services and programs in the Commonwealth through the Fund, and raise revenue from all sources including private source fundraising to support the Fund.</v>
      </c>
      <c r="M1892" s="6" t="str">
        <f t="shared" si="321"/>
        <v>N/A</v>
      </c>
      <c r="N1892" s="6" t="s">
        <v>2886</v>
      </c>
      <c r="O1892" s="6" t="str">
        <f t="shared" si="322"/>
        <v>N/A</v>
      </c>
      <c r="P1892" s="5" t="s">
        <v>2886</v>
      </c>
      <c r="Q1892" s="6" t="str">
        <f t="shared" si="323"/>
        <v>N/A</v>
      </c>
      <c r="R1892" s="7" t="str">
        <f t="shared" si="324"/>
        <v>Yes</v>
      </c>
      <c r="S1892" s="5" t="str">
        <f t="shared" si="325"/>
        <v>Answer Required</v>
      </c>
      <c r="T1892" s="6" t="str">
        <f t="shared" si="326"/>
        <v>N/A</v>
      </c>
      <c r="U1892" s="7" t="str">
        <f t="shared" si="327"/>
        <v>No</v>
      </c>
      <c r="V1892" s="5" t="str">
        <f t="shared" si="328"/>
        <v>Answer Required</v>
      </c>
      <c r="W1892" s="6" t="str">
        <f t="shared" si="329"/>
        <v>N/A</v>
      </c>
      <c r="X1892" s="5" t="s">
        <v>2886</v>
      </c>
    </row>
    <row r="1893" spans="1:24" x14ac:dyDescent="0.25">
      <c r="A1893" s="77">
        <f>VLOOKUP(C1893,'BU and Control BU Listing'!A:E,5,FALSE)</f>
        <v>91200</v>
      </c>
      <c r="B1893" s="80" t="s">
        <v>5155</v>
      </c>
      <c r="C1893" s="22" t="str">
        <f t="shared" si="319"/>
        <v>92200</v>
      </c>
      <c r="D1893" s="22" t="str">
        <f t="shared" si="320"/>
        <v>10000</v>
      </c>
      <c r="E1893" s="21" t="str">
        <f>VLOOKUP(B1893,'Table A as of March 2024'!A:G,7,FALSE)</f>
        <v>Sitter &amp; Barfoot Vet Care Ctr</v>
      </c>
      <c r="F1893" s="21" t="str">
        <f>VLOOKUP(B1893,'Table A as of March 2024'!A:H,8,FALSE)</f>
        <v>Federal Trust</v>
      </c>
      <c r="G1893" s="11" t="str">
        <f>VLOOKUP(B1893,'Table A as of March 2024'!A:I,9,FALSE)</f>
        <v>120</v>
      </c>
      <c r="H1893" t="str">
        <f>VLOOKUP(B1893,'Table A as of March 2024'!A:L,12,FALSE)</f>
        <v>No</v>
      </c>
      <c r="I1893" s="9" t="str">
        <f>VLOOKUP(B1893,'Table A as of March 2024'!A:M,13,FALSE)</f>
        <v>R</v>
      </c>
      <c r="J1893" t="str">
        <f>VLOOKUP(B1893,'Table A as of March 2024'!A:O,15,FALSE)</f>
        <v>R</v>
      </c>
      <c r="K1893" t="str">
        <f>VLOOKUP(G1893,'ACFR Class Vlookup'!A:B,2,FALSE)</f>
        <v>Governmental</v>
      </c>
      <c r="L1893" s="1" t="str">
        <f>VLOOKUP(D1893,'Fund Information'!A:F,6,FALSE)</f>
        <v>This fund accounts for Federal funds.</v>
      </c>
      <c r="M1893" s="6" t="str">
        <f t="shared" si="321"/>
        <v>N/A</v>
      </c>
      <c r="N1893" s="6" t="s">
        <v>2886</v>
      </c>
      <c r="O1893" s="6" t="str">
        <f t="shared" si="322"/>
        <v>N/A</v>
      </c>
      <c r="P1893" s="5" t="s">
        <v>2886</v>
      </c>
      <c r="Q1893" s="6" t="str">
        <f t="shared" si="323"/>
        <v>N/A</v>
      </c>
      <c r="R1893" s="7" t="str">
        <f t="shared" si="324"/>
        <v>Yes</v>
      </c>
      <c r="S1893" s="5" t="str">
        <f t="shared" si="325"/>
        <v>Answer Required</v>
      </c>
      <c r="T1893" s="6" t="str">
        <f t="shared" si="326"/>
        <v>N/A</v>
      </c>
      <c r="U1893" s="7" t="str">
        <f t="shared" si="327"/>
        <v>No</v>
      </c>
      <c r="V1893" s="5" t="str">
        <f t="shared" si="328"/>
        <v>Answer Required</v>
      </c>
      <c r="W1893" s="6" t="str">
        <f t="shared" si="329"/>
        <v>N/A</v>
      </c>
      <c r="X1893" s="5" t="s">
        <v>2886</v>
      </c>
    </row>
    <row r="1894" spans="1:24" ht="165" x14ac:dyDescent="0.25">
      <c r="A1894" s="77">
        <f>VLOOKUP(C1894,'BU and Control BU Listing'!A:E,5,FALSE)</f>
        <v>91200</v>
      </c>
      <c r="B1894" s="80" t="s">
        <v>8772</v>
      </c>
      <c r="C1894" s="22" t="str">
        <f t="shared" si="319"/>
        <v>92200</v>
      </c>
      <c r="D1894" s="22" t="str">
        <f t="shared" si="320"/>
        <v>12110</v>
      </c>
      <c r="E1894" s="21" t="str">
        <f>VLOOKUP(B1894,'Table A as of March 2024'!A:G,7,FALSE)</f>
        <v>Sitter &amp; Barfoot Vet Care Ctr</v>
      </c>
      <c r="F1894" s="21" t="str">
        <f>VLOOKUP(B1894,'Table A as of March 2024'!A:H,8,FALSE)</f>
        <v>ARP-CrvStLoclFisRecFd-COVID-19</v>
      </c>
      <c r="G1894" s="11" t="str">
        <f>VLOOKUP(B1894,'Table A as of March 2024'!A:I,9,FALSE)</f>
        <v>120</v>
      </c>
      <c r="H1894" t="str">
        <f>VLOOKUP(B1894,'Table A as of March 2024'!A:L,12,FALSE)</f>
        <v>No</v>
      </c>
      <c r="I1894" s="9" t="str">
        <f>VLOOKUP(B1894,'Table A as of March 2024'!A:M,13,FALSE)</f>
        <v>V</v>
      </c>
      <c r="J1894" t="str">
        <f>VLOOKUP(B1894,'Table A as of March 2024'!A:O,15,FALSE)</f>
        <v>R</v>
      </c>
      <c r="K1894" t="str">
        <f>VLOOKUP(G1894,'ACFR Class Vlookup'!A:B,2,FALSE)</f>
        <v>Governmental</v>
      </c>
      <c r="L1894" s="1" t="str">
        <f>VLOOKUP(D1894,'Fund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894" s="6" t="str">
        <f t="shared" si="321"/>
        <v>N/A</v>
      </c>
      <c r="N1894" s="6" t="s">
        <v>2886</v>
      </c>
      <c r="O1894" s="6" t="str">
        <f t="shared" si="322"/>
        <v>N/A</v>
      </c>
      <c r="P1894" s="5" t="s">
        <v>2886</v>
      </c>
      <c r="Q1894" s="6" t="str">
        <f t="shared" si="323"/>
        <v>N/A</v>
      </c>
      <c r="R1894" s="7" t="str">
        <f t="shared" si="324"/>
        <v>Yes</v>
      </c>
      <c r="S1894" s="5" t="str">
        <f t="shared" si="325"/>
        <v>Answer Required</v>
      </c>
      <c r="T1894" s="6" t="str">
        <f t="shared" si="326"/>
        <v>N/A</v>
      </c>
      <c r="U1894" s="7" t="str">
        <f t="shared" si="327"/>
        <v>No</v>
      </c>
      <c r="V1894" s="5" t="str">
        <f t="shared" si="328"/>
        <v>Answer Required</v>
      </c>
      <c r="W1894" s="6" t="str">
        <f t="shared" si="329"/>
        <v>N/A</v>
      </c>
      <c r="X1894" s="5" t="s">
        <v>2886</v>
      </c>
    </row>
    <row r="1895" spans="1:24" x14ac:dyDescent="0.25">
      <c r="A1895" s="77">
        <f>VLOOKUP(C1895,'BU and Control BU Listing'!A:E,5,FALSE)</f>
        <v>94200</v>
      </c>
      <c r="B1895" s="80" t="s">
        <v>5171</v>
      </c>
      <c r="C1895" s="22" t="str">
        <f t="shared" si="319"/>
        <v>94200</v>
      </c>
      <c r="D1895" s="22" t="str">
        <f t="shared" si="320"/>
        <v>01000</v>
      </c>
      <c r="E1895" s="21" t="str">
        <f>VLOOKUP(B1895,'Table A as of March 2024'!A:G,7,FALSE)</f>
        <v>VA Museum of Natural History</v>
      </c>
      <c r="F1895" s="21" t="str">
        <f>VLOOKUP(B1895,'Table A as of March 2024'!A:H,8,FALSE)</f>
        <v>General Fund</v>
      </c>
      <c r="G1895" s="11" t="str">
        <f>VLOOKUP(B1895,'Table A as of March 2024'!A:I,9,FALSE)</f>
        <v>100</v>
      </c>
      <c r="H1895" t="str">
        <f>VLOOKUP(B1895,'Table A as of March 2024'!A:L,12,FALSE)</f>
        <v>No</v>
      </c>
      <c r="I1895" s="9" t="str">
        <f>VLOOKUP(B1895,'Table A as of March 2024'!A:M,13,FALSE)</f>
        <v>G</v>
      </c>
      <c r="J1895" t="str">
        <f>VLOOKUP(B1895,'Table A as of March 2024'!A:O,15,FALSE)</f>
        <v>U</v>
      </c>
      <c r="K1895" t="str">
        <f>VLOOKUP(G1895,'ACFR Class Vlookup'!A:B,2,FALSE)</f>
        <v>Governmental</v>
      </c>
      <c r="L1895" s="1" t="str">
        <f>VLOOKUP(D1895,'Fund Information'!A:F,6,FALSE)</f>
        <v>General Fund</v>
      </c>
      <c r="M1895" s="6" t="str">
        <f t="shared" si="321"/>
        <v>N/A</v>
      </c>
      <c r="N1895" s="6" t="s">
        <v>2886</v>
      </c>
      <c r="O1895" s="6" t="str">
        <f t="shared" si="322"/>
        <v>N/A</v>
      </c>
      <c r="P1895" s="5" t="s">
        <v>2886</v>
      </c>
      <c r="Q1895" s="6" t="str">
        <f t="shared" si="323"/>
        <v>N/A</v>
      </c>
      <c r="R1895" s="7" t="str">
        <f t="shared" si="324"/>
        <v>No</v>
      </c>
      <c r="S1895" s="5" t="str">
        <f t="shared" si="325"/>
        <v>Answer Required</v>
      </c>
      <c r="T1895" s="6" t="str">
        <f t="shared" si="326"/>
        <v>N/A</v>
      </c>
      <c r="U1895" s="7" t="str">
        <f t="shared" si="327"/>
        <v>No</v>
      </c>
      <c r="V1895" s="5" t="str">
        <f t="shared" si="328"/>
        <v>Answer Required</v>
      </c>
      <c r="W1895" s="6" t="str">
        <f t="shared" si="329"/>
        <v>N/A</v>
      </c>
      <c r="X1895" s="5" t="s">
        <v>2886</v>
      </c>
    </row>
    <row r="1896" spans="1:24" ht="75" x14ac:dyDescent="0.25">
      <c r="A1896" s="77">
        <f>VLOOKUP(C1896,'BU and Control BU Listing'!A:E,5,FALSE)</f>
        <v>94200</v>
      </c>
      <c r="B1896" s="80" t="s">
        <v>5172</v>
      </c>
      <c r="C1896" s="22" t="str">
        <f t="shared" si="319"/>
        <v>94200</v>
      </c>
      <c r="D1896" s="22" t="str">
        <f t="shared" si="320"/>
        <v>02942</v>
      </c>
      <c r="E1896" s="21" t="str">
        <f>VLOOKUP(B1896,'Table A as of March 2024'!A:G,7,FALSE)</f>
        <v>VA Museum of Natural History</v>
      </c>
      <c r="F1896" s="21" t="str">
        <f>VLOOKUP(B1896,'Table A as of March 2024'!A:H,8,FALSE)</f>
        <v>VMNH Special Revenue Fund</v>
      </c>
      <c r="G1896" s="11" t="str">
        <f>VLOOKUP(B1896,'Table A as of March 2024'!A:I,9,FALSE)</f>
        <v>105</v>
      </c>
      <c r="H1896" t="str">
        <f>VLOOKUP(B1896,'Table A as of March 2024'!A:L,12,FALSE)</f>
        <v>Yes</v>
      </c>
      <c r="I1896" s="9" t="str">
        <f>VLOOKUP(B1896,'Table A as of March 2024'!A:M,13,FALSE)</f>
        <v>U</v>
      </c>
      <c r="J1896" t="str">
        <f>VLOOKUP(B1896,'Table A as of March 2024'!A:O,15,FALSE)</f>
        <v>C</v>
      </c>
      <c r="K1896" t="str">
        <f>VLOOKUP(G1896,'ACFR Class Vlookup'!A:B,2,FALSE)</f>
        <v>Governmental</v>
      </c>
      <c r="L1896" s="1" t="str">
        <f>VLOOKUP(D1896,'Fund Information'!A:F,6,FALSE)</f>
        <v>Accounts for funds raised by the VMNH Foundation that are used to supplement salaries, grant funds used for exhibits and educational programs, admissions and field trip fees, membership fees, and publication sales. A substantial portion of the funds are restricted as to their use by the VMNH Foundation and other grantors and donors.</v>
      </c>
      <c r="M1896" s="6" t="str">
        <f t="shared" si="321"/>
        <v>N/A</v>
      </c>
      <c r="N1896" s="6" t="s">
        <v>2886</v>
      </c>
      <c r="O1896" s="6" t="str">
        <f t="shared" si="322"/>
        <v>N/A</v>
      </c>
      <c r="P1896" s="5" t="s">
        <v>2886</v>
      </c>
      <c r="Q1896" s="6" t="str">
        <f t="shared" si="323"/>
        <v>N/A</v>
      </c>
      <c r="R1896" s="7" t="str">
        <f t="shared" si="324"/>
        <v>No</v>
      </c>
      <c r="S1896" s="5" t="str">
        <f t="shared" si="325"/>
        <v>Answer Required</v>
      </c>
      <c r="T1896" s="6" t="str">
        <f t="shared" si="326"/>
        <v>N/A</v>
      </c>
      <c r="U1896" s="7" t="str">
        <f t="shared" si="327"/>
        <v>Yes</v>
      </c>
      <c r="V1896" s="5" t="str">
        <f t="shared" si="328"/>
        <v>Answer Required</v>
      </c>
      <c r="W1896" s="6" t="str">
        <f t="shared" si="329"/>
        <v>N/A</v>
      </c>
      <c r="X1896" s="5" t="s">
        <v>2886</v>
      </c>
    </row>
    <row r="1897" spans="1:24" ht="30" x14ac:dyDescent="0.25">
      <c r="A1897" s="77">
        <f>VLOOKUP(C1897,'BU and Control BU Listing'!A:E,5,FALSE)</f>
        <v>94200</v>
      </c>
      <c r="B1897" s="80" t="s">
        <v>5173</v>
      </c>
      <c r="C1897" s="22" t="str">
        <f t="shared" si="319"/>
        <v>94200</v>
      </c>
      <c r="D1897" s="22" t="str">
        <f t="shared" si="320"/>
        <v>08200</v>
      </c>
      <c r="E1897" s="21" t="str">
        <f>VLOOKUP(B1897,'Table A as of March 2024'!A:G,7,FALSE)</f>
        <v>VA Museum of Natural History</v>
      </c>
      <c r="F1897" s="21" t="str">
        <f>VLOOKUP(B1897,'Table A as of March 2024'!A:H,8,FALSE)</f>
        <v>VPBA Projects</v>
      </c>
      <c r="G1897" s="11" t="str">
        <f>VLOOKUP(B1897,'Table A as of March 2024'!A:I,9,FALSE)</f>
        <v>156</v>
      </c>
      <c r="H1897" t="str">
        <f>VLOOKUP(B1897,'Table A as of March 2024'!A:L,12,FALSE)</f>
        <v>No</v>
      </c>
      <c r="I1897" s="9" t="str">
        <f>VLOOKUP(B1897,'Table A as of March 2024'!A:M,13,FALSE)</f>
        <v>R</v>
      </c>
      <c r="J1897" t="str">
        <f>VLOOKUP(B1897,'Table A as of March 2024'!A:O,15,FALSE)</f>
        <v>R</v>
      </c>
      <c r="K1897" t="str">
        <f>VLOOKUP(G1897,'ACFR Class Vlookup'!A:B,2,FALSE)</f>
        <v>Governmental</v>
      </c>
      <c r="L1897" s="1" t="str">
        <f>VLOOKUP(D1897,'Fund Information'!A:F,6,FALSE)</f>
        <v>Blended component unit recorded from Department of Treasury VPBA financial statement template submissions.</v>
      </c>
      <c r="M1897" s="6" t="str">
        <f t="shared" si="321"/>
        <v>N/A</v>
      </c>
      <c r="N1897" s="6" t="s">
        <v>2886</v>
      </c>
      <c r="O1897" s="6" t="str">
        <f t="shared" si="322"/>
        <v>N/A</v>
      </c>
      <c r="P1897" s="5" t="s">
        <v>2886</v>
      </c>
      <c r="Q1897" s="6" t="str">
        <f t="shared" si="323"/>
        <v>N/A</v>
      </c>
      <c r="R1897" s="7" t="str">
        <f t="shared" si="324"/>
        <v>Yes</v>
      </c>
      <c r="S1897" s="5" t="str">
        <f t="shared" si="325"/>
        <v>Answer Required</v>
      </c>
      <c r="T1897" s="6" t="str">
        <f t="shared" si="326"/>
        <v>N/A</v>
      </c>
      <c r="U1897" s="7" t="str">
        <f t="shared" si="327"/>
        <v>No</v>
      </c>
      <c r="V1897" s="5" t="str">
        <f t="shared" si="328"/>
        <v>Answer Required</v>
      </c>
      <c r="W1897" s="6" t="str">
        <f t="shared" si="329"/>
        <v>N/A</v>
      </c>
      <c r="X1897" s="5" t="s">
        <v>2886</v>
      </c>
    </row>
    <row r="1898" spans="1:24" ht="45" x14ac:dyDescent="0.25">
      <c r="A1898" s="77">
        <f>VLOOKUP(C1898,'BU and Control BU Listing'!A:E,5,FALSE)</f>
        <v>94200</v>
      </c>
      <c r="B1898" s="80" t="s">
        <v>8336</v>
      </c>
      <c r="C1898" s="22" t="str">
        <f t="shared" si="319"/>
        <v>94200</v>
      </c>
      <c r="D1898" s="22" t="str">
        <f t="shared" si="320"/>
        <v>09650</v>
      </c>
      <c r="E1898" s="21" t="str">
        <f>VLOOKUP(B1898,'Table A as of March 2024'!A:G,7,FALSE)</f>
        <v>VA Museum of Natural History</v>
      </c>
      <c r="F1898" s="21" t="str">
        <f>VLOOKUP(B1898,'Table A as of March 2024'!A:H,8,FALSE)</f>
        <v>Central Capital Planning Fund</v>
      </c>
      <c r="G1898" s="11" t="str">
        <f>VLOOKUP(B1898,'Table A as of March 2024'!A:I,9,FALSE)</f>
        <v>100</v>
      </c>
      <c r="H1898" t="str">
        <f>VLOOKUP(B1898,'Table A as of March 2024'!A:L,12,FALSE)</f>
        <v>No</v>
      </c>
      <c r="I1898" s="9" t="str">
        <f>VLOOKUP(B1898,'Table A as of March 2024'!A:M,13,FALSE)</f>
        <v>U</v>
      </c>
      <c r="J1898" t="str">
        <f>VLOOKUP(B1898,'Table A as of March 2024'!A:O,15,FALSE)</f>
        <v>C</v>
      </c>
      <c r="K1898" t="str">
        <f>VLOOKUP(G1898,'ACFR Class Vlookup'!A:B,2,FALSE)</f>
        <v>Governmental</v>
      </c>
      <c r="L1898" s="1" t="str">
        <f>VLOOKUP(D1898,'Fund Information'!A:F,6,FALSE)</f>
        <v>Fund established to pay the pre-planning or detailed planning costs of capital outlay projects that have been approved for pre-planning or detailed planning by the general assembly.</v>
      </c>
      <c r="M1898" s="6" t="str">
        <f t="shared" si="321"/>
        <v>N/A</v>
      </c>
      <c r="N1898" s="6" t="s">
        <v>2886</v>
      </c>
      <c r="O1898" s="6" t="str">
        <f t="shared" si="322"/>
        <v>N/A</v>
      </c>
      <c r="P1898" s="5" t="s">
        <v>2886</v>
      </c>
      <c r="Q1898" s="6" t="str">
        <f t="shared" si="323"/>
        <v>N/A</v>
      </c>
      <c r="R1898" s="7" t="str">
        <f t="shared" si="324"/>
        <v>No</v>
      </c>
      <c r="S1898" s="5" t="str">
        <f t="shared" si="325"/>
        <v>Answer Required</v>
      </c>
      <c r="T1898" s="6" t="str">
        <f t="shared" si="326"/>
        <v>N/A</v>
      </c>
      <c r="U1898" s="7" t="str">
        <f t="shared" si="327"/>
        <v>Yes</v>
      </c>
      <c r="V1898" s="5" t="str">
        <f t="shared" si="328"/>
        <v>Answer Required</v>
      </c>
      <c r="W1898" s="6" t="str">
        <f t="shared" si="329"/>
        <v>N/A</v>
      </c>
      <c r="X1898" s="5" t="s">
        <v>2886</v>
      </c>
    </row>
    <row r="1899" spans="1:24" x14ac:dyDescent="0.25">
      <c r="A1899" s="77">
        <f>VLOOKUP(C1899,'BU and Control BU Listing'!A:E,5,FALSE)</f>
        <v>94200</v>
      </c>
      <c r="B1899" s="80" t="s">
        <v>5174</v>
      </c>
      <c r="C1899" s="22" t="str">
        <f t="shared" si="319"/>
        <v>94200</v>
      </c>
      <c r="D1899" s="22" t="str">
        <f t="shared" si="320"/>
        <v>10000</v>
      </c>
      <c r="E1899" s="21" t="str">
        <f>VLOOKUP(B1899,'Table A as of March 2024'!A:G,7,FALSE)</f>
        <v>VA Museum of Natural History</v>
      </c>
      <c r="F1899" s="21" t="str">
        <f>VLOOKUP(B1899,'Table A as of March 2024'!A:H,8,FALSE)</f>
        <v>Federal Trust</v>
      </c>
      <c r="G1899" s="11" t="str">
        <f>VLOOKUP(B1899,'Table A as of March 2024'!A:I,9,FALSE)</f>
        <v>120</v>
      </c>
      <c r="H1899" t="str">
        <f>VLOOKUP(B1899,'Table A as of March 2024'!A:L,12,FALSE)</f>
        <v>No</v>
      </c>
      <c r="I1899" s="9" t="str">
        <f>VLOOKUP(B1899,'Table A as of March 2024'!A:M,13,FALSE)</f>
        <v>R</v>
      </c>
      <c r="J1899" t="str">
        <f>VLOOKUP(B1899,'Table A as of March 2024'!A:O,15,FALSE)</f>
        <v>R</v>
      </c>
      <c r="K1899" t="str">
        <f>VLOOKUP(G1899,'ACFR Class Vlookup'!A:B,2,FALSE)</f>
        <v>Governmental</v>
      </c>
      <c r="L1899" s="1" t="str">
        <f>VLOOKUP(D1899,'Fund Information'!A:F,6,FALSE)</f>
        <v>This fund accounts for Federal funds.</v>
      </c>
      <c r="M1899" s="6" t="str">
        <f t="shared" si="321"/>
        <v>N/A</v>
      </c>
      <c r="N1899" s="6" t="s">
        <v>2886</v>
      </c>
      <c r="O1899" s="6" t="str">
        <f t="shared" si="322"/>
        <v>N/A</v>
      </c>
      <c r="P1899" s="5" t="s">
        <v>2886</v>
      </c>
      <c r="Q1899" s="6" t="str">
        <f t="shared" si="323"/>
        <v>N/A</v>
      </c>
      <c r="R1899" s="7" t="str">
        <f t="shared" si="324"/>
        <v>Yes</v>
      </c>
      <c r="S1899" s="5" t="str">
        <f t="shared" si="325"/>
        <v>Answer Required</v>
      </c>
      <c r="T1899" s="6" t="str">
        <f t="shared" si="326"/>
        <v>N/A</v>
      </c>
      <c r="U1899" s="7" t="str">
        <f t="shared" si="327"/>
        <v>No</v>
      </c>
      <c r="V1899" s="5" t="str">
        <f t="shared" si="328"/>
        <v>Answer Required</v>
      </c>
      <c r="W1899" s="6" t="str">
        <f t="shared" si="329"/>
        <v>N/A</v>
      </c>
      <c r="X1899" s="5" t="s">
        <v>2886</v>
      </c>
    </row>
    <row r="1900" spans="1:24" x14ac:dyDescent="0.25">
      <c r="A1900" s="77">
        <f>VLOOKUP(C1900,'BU and Control BU Listing'!A:E,5,FALSE)</f>
        <v>12200</v>
      </c>
      <c r="B1900" s="80" t="s">
        <v>5180</v>
      </c>
      <c r="C1900" s="22" t="str">
        <f t="shared" si="319"/>
        <v>94900</v>
      </c>
      <c r="D1900" s="22" t="str">
        <f t="shared" si="320"/>
        <v>01000</v>
      </c>
      <c r="E1900" s="21" t="str">
        <f>VLOOKUP(B1900,'Table A as of March 2024'!A:G,7,FALSE)</f>
        <v>Central Capital Outlay</v>
      </c>
      <c r="F1900" s="21" t="str">
        <f>VLOOKUP(B1900,'Table A as of March 2024'!A:H,8,FALSE)</f>
        <v>General Fund</v>
      </c>
      <c r="G1900" s="11" t="str">
        <f>VLOOKUP(B1900,'Table A as of March 2024'!A:I,9,FALSE)</f>
        <v>100</v>
      </c>
      <c r="H1900" t="str">
        <f>VLOOKUP(B1900,'Table A as of March 2024'!A:L,12,FALSE)</f>
        <v>No</v>
      </c>
      <c r="I1900" s="9" t="str">
        <f>VLOOKUP(B1900,'Table A as of March 2024'!A:M,13,FALSE)</f>
        <v>G</v>
      </c>
      <c r="J1900" t="str">
        <f>VLOOKUP(B1900,'Table A as of March 2024'!A:O,15,FALSE)</f>
        <v>U</v>
      </c>
      <c r="K1900" t="str">
        <f>VLOOKUP(G1900,'ACFR Class Vlookup'!A:B,2,FALSE)</f>
        <v>Governmental</v>
      </c>
      <c r="L1900" s="1" t="str">
        <f>VLOOKUP(D1900,'Fund Information'!A:F,6,FALSE)</f>
        <v>General Fund</v>
      </c>
      <c r="M1900" s="6" t="str">
        <f t="shared" si="321"/>
        <v>N/A</v>
      </c>
      <c r="N1900" s="6" t="s">
        <v>2886</v>
      </c>
      <c r="O1900" s="6" t="str">
        <f t="shared" si="322"/>
        <v>N/A</v>
      </c>
      <c r="P1900" s="5" t="s">
        <v>2886</v>
      </c>
      <c r="Q1900" s="6" t="str">
        <f t="shared" si="323"/>
        <v>N/A</v>
      </c>
      <c r="R1900" s="7" t="str">
        <f t="shared" si="324"/>
        <v>No</v>
      </c>
      <c r="S1900" s="5" t="str">
        <f t="shared" si="325"/>
        <v>Answer Required</v>
      </c>
      <c r="T1900" s="6" t="str">
        <f t="shared" si="326"/>
        <v>N/A</v>
      </c>
      <c r="U1900" s="7" t="str">
        <f t="shared" si="327"/>
        <v>No</v>
      </c>
      <c r="V1900" s="5" t="str">
        <f t="shared" si="328"/>
        <v>Answer Required</v>
      </c>
      <c r="W1900" s="6" t="str">
        <f t="shared" si="329"/>
        <v>N/A</v>
      </c>
      <c r="X1900" s="5" t="s">
        <v>2886</v>
      </c>
    </row>
    <row r="1901" spans="1:24" ht="30" x14ac:dyDescent="0.25">
      <c r="A1901" s="77">
        <f>VLOOKUP(C1901,'BU and Control BU Listing'!A:E,5,FALSE)</f>
        <v>12200</v>
      </c>
      <c r="B1901" s="80" t="s">
        <v>5184</v>
      </c>
      <c r="C1901" s="22" t="str">
        <f t="shared" si="319"/>
        <v>94900</v>
      </c>
      <c r="D1901" s="22" t="str">
        <f t="shared" si="320"/>
        <v>08200</v>
      </c>
      <c r="E1901" s="21" t="str">
        <f>VLOOKUP(B1901,'Table A as of March 2024'!A:G,7,FALSE)</f>
        <v>Central Capital Outlay</v>
      </c>
      <c r="F1901" s="21" t="str">
        <f>VLOOKUP(B1901,'Table A as of March 2024'!A:H,8,FALSE)</f>
        <v>VPBA Projects</v>
      </c>
      <c r="G1901" s="11" t="str">
        <f>VLOOKUP(B1901,'Table A as of March 2024'!A:I,9,FALSE)</f>
        <v>156</v>
      </c>
      <c r="H1901" t="str">
        <f>VLOOKUP(B1901,'Table A as of March 2024'!A:L,12,FALSE)</f>
        <v>No</v>
      </c>
      <c r="I1901" s="9" t="str">
        <f>VLOOKUP(B1901,'Table A as of March 2024'!A:M,13,FALSE)</f>
        <v>R</v>
      </c>
      <c r="J1901" t="str">
        <f>VLOOKUP(B1901,'Table A as of March 2024'!A:O,15,FALSE)</f>
        <v>R</v>
      </c>
      <c r="K1901" t="str">
        <f>VLOOKUP(G1901,'ACFR Class Vlookup'!A:B,2,FALSE)</f>
        <v>Governmental</v>
      </c>
      <c r="L1901" s="1" t="str">
        <f>VLOOKUP(D1901,'Fund Information'!A:F,6,FALSE)</f>
        <v>Blended component unit recorded from Department of Treasury VPBA financial statement template submissions.</v>
      </c>
      <c r="M1901" s="6" t="str">
        <f t="shared" si="321"/>
        <v>N/A</v>
      </c>
      <c r="N1901" s="6" t="s">
        <v>2886</v>
      </c>
      <c r="O1901" s="6" t="str">
        <f t="shared" si="322"/>
        <v>N/A</v>
      </c>
      <c r="P1901" s="5" t="s">
        <v>2886</v>
      </c>
      <c r="Q1901" s="6" t="str">
        <f t="shared" si="323"/>
        <v>N/A</v>
      </c>
      <c r="R1901" s="7" t="str">
        <f t="shared" si="324"/>
        <v>Yes</v>
      </c>
      <c r="S1901" s="5" t="str">
        <f t="shared" si="325"/>
        <v>Answer Required</v>
      </c>
      <c r="T1901" s="6" t="str">
        <f t="shared" si="326"/>
        <v>N/A</v>
      </c>
      <c r="U1901" s="7" t="str">
        <f t="shared" si="327"/>
        <v>No</v>
      </c>
      <c r="V1901" s="5" t="str">
        <f t="shared" si="328"/>
        <v>Answer Required</v>
      </c>
      <c r="W1901" s="6" t="str">
        <f t="shared" si="329"/>
        <v>N/A</v>
      </c>
      <c r="X1901" s="5" t="s">
        <v>2886</v>
      </c>
    </row>
    <row r="1902" spans="1:24" x14ac:dyDescent="0.25">
      <c r="A1902" s="77">
        <f>VLOOKUP(C1902,'BU and Control BU Listing'!A:E,5,FALSE)</f>
        <v>12200</v>
      </c>
      <c r="B1902" s="80" t="s">
        <v>5185</v>
      </c>
      <c r="C1902" s="22" t="str">
        <f t="shared" si="319"/>
        <v>94900</v>
      </c>
      <c r="D1902" s="22" t="str">
        <f t="shared" si="320"/>
        <v>08949</v>
      </c>
      <c r="E1902" s="21" t="str">
        <f>VLOOKUP(B1902,'Table A as of March 2024'!A:G,7,FALSE)</f>
        <v>Central Capital Outlay</v>
      </c>
      <c r="F1902" s="21" t="str">
        <f>VLOOKUP(B1902,'Table A as of March 2024'!A:H,8,FALSE)</f>
        <v>Cen Cap Outlay Debt Serv Fund</v>
      </c>
      <c r="G1902" s="11" t="str">
        <f>VLOOKUP(B1902,'Table A as of March 2024'!A:I,9,FALSE)</f>
        <v>155</v>
      </c>
      <c r="H1902" t="str">
        <f>VLOOKUP(B1902,'Table A as of March 2024'!A:L,12,FALSE)</f>
        <v>No</v>
      </c>
      <c r="I1902" s="9" t="str">
        <f>VLOOKUP(B1902,'Table A as of March 2024'!A:M,13,FALSE)</f>
        <v>R</v>
      </c>
      <c r="J1902" t="str">
        <f>VLOOKUP(B1902,'Table A as of March 2024'!A:O,15,FALSE)</f>
        <v>R</v>
      </c>
      <c r="K1902" t="str">
        <f>VLOOKUP(G1902,'ACFR Class Vlookup'!A:B,2,FALSE)</f>
        <v>Governmental</v>
      </c>
      <c r="L1902" s="1" t="str">
        <f>VLOOKUP(D1902,'Fund Information'!A:F,6,FALSE)</f>
        <v>This fund only contains budgetary activity.</v>
      </c>
      <c r="M1902" s="6" t="str">
        <f t="shared" si="321"/>
        <v>N/A</v>
      </c>
      <c r="N1902" s="6" t="s">
        <v>2886</v>
      </c>
      <c r="O1902" s="6" t="str">
        <f t="shared" si="322"/>
        <v>N/A</v>
      </c>
      <c r="P1902" s="5" t="s">
        <v>2886</v>
      </c>
      <c r="Q1902" s="6" t="str">
        <f t="shared" si="323"/>
        <v>N/A</v>
      </c>
      <c r="R1902" s="7" t="str">
        <f t="shared" si="324"/>
        <v>Yes</v>
      </c>
      <c r="S1902" s="5" t="str">
        <f t="shared" si="325"/>
        <v>Answer Required</v>
      </c>
      <c r="T1902" s="6" t="str">
        <f t="shared" si="326"/>
        <v>N/A</v>
      </c>
      <c r="U1902" s="7" t="str">
        <f t="shared" si="327"/>
        <v>No</v>
      </c>
      <c r="V1902" s="5" t="str">
        <f t="shared" si="328"/>
        <v>Answer Required</v>
      </c>
      <c r="W1902" s="6" t="str">
        <f t="shared" si="329"/>
        <v>N/A</v>
      </c>
      <c r="X1902" s="5" t="s">
        <v>2886</v>
      </c>
    </row>
    <row r="1903" spans="1:24" ht="45" x14ac:dyDescent="0.25">
      <c r="A1903" s="77">
        <f>VLOOKUP(C1903,'BU and Control BU Listing'!A:E,5,FALSE)</f>
        <v>12200</v>
      </c>
      <c r="B1903" s="80" t="s">
        <v>5186</v>
      </c>
      <c r="C1903" s="22" t="str">
        <f t="shared" si="319"/>
        <v>94900</v>
      </c>
      <c r="D1903" s="22" t="str">
        <f t="shared" si="320"/>
        <v>09650</v>
      </c>
      <c r="E1903" s="21" t="str">
        <f>VLOOKUP(B1903,'Table A as of March 2024'!A:G,7,FALSE)</f>
        <v>Central Capital Outlay</v>
      </c>
      <c r="F1903" s="21" t="str">
        <f>VLOOKUP(B1903,'Table A as of March 2024'!A:H,8,FALSE)</f>
        <v>Central Capital Planning Fund</v>
      </c>
      <c r="G1903" s="11" t="str">
        <f>VLOOKUP(B1903,'Table A as of March 2024'!A:I,9,FALSE)</f>
        <v>100</v>
      </c>
      <c r="H1903" t="str">
        <f>VLOOKUP(B1903,'Table A as of March 2024'!A:L,12,FALSE)</f>
        <v>No</v>
      </c>
      <c r="I1903" s="9" t="str">
        <f>VLOOKUP(B1903,'Table A as of March 2024'!A:M,13,FALSE)</f>
        <v>U</v>
      </c>
      <c r="J1903" t="str">
        <f>VLOOKUP(B1903,'Table A as of March 2024'!A:O,15,FALSE)</f>
        <v>C</v>
      </c>
      <c r="K1903" t="str">
        <f>VLOOKUP(G1903,'ACFR Class Vlookup'!A:B,2,FALSE)</f>
        <v>Governmental</v>
      </c>
      <c r="L1903" s="1" t="str">
        <f>VLOOKUP(D1903,'Fund Information'!A:F,6,FALSE)</f>
        <v>Fund established to pay the pre-planning or detailed planning costs of capital outlay projects that have been approved for pre-planning or detailed planning by the general assembly.</v>
      </c>
      <c r="M1903" s="6" t="str">
        <f t="shared" si="321"/>
        <v>N/A</v>
      </c>
      <c r="N1903" s="6" t="s">
        <v>2886</v>
      </c>
      <c r="O1903" s="6" t="str">
        <f t="shared" si="322"/>
        <v>N/A</v>
      </c>
      <c r="P1903" s="5" t="s">
        <v>2886</v>
      </c>
      <c r="Q1903" s="6" t="str">
        <f t="shared" si="323"/>
        <v>N/A</v>
      </c>
      <c r="R1903" s="7" t="str">
        <f t="shared" si="324"/>
        <v>No</v>
      </c>
      <c r="S1903" s="5" t="str">
        <f t="shared" si="325"/>
        <v>Answer Required</v>
      </c>
      <c r="T1903" s="6" t="str">
        <f t="shared" si="326"/>
        <v>N/A</v>
      </c>
      <c r="U1903" s="7" t="str">
        <f t="shared" si="327"/>
        <v>Yes</v>
      </c>
      <c r="V1903" s="5" t="str">
        <f t="shared" si="328"/>
        <v>Answer Required</v>
      </c>
      <c r="W1903" s="6" t="str">
        <f t="shared" si="329"/>
        <v>N/A</v>
      </c>
      <c r="X1903" s="5" t="s">
        <v>2886</v>
      </c>
    </row>
    <row r="1904" spans="1:24" ht="30" x14ac:dyDescent="0.25">
      <c r="A1904" s="77">
        <f>VLOOKUP(C1904,'BU and Control BU Listing'!A:E,5,FALSE)</f>
        <v>12200</v>
      </c>
      <c r="B1904" s="80" t="s">
        <v>5187</v>
      </c>
      <c r="C1904" s="22" t="str">
        <f t="shared" si="319"/>
        <v>94900</v>
      </c>
      <c r="D1904" s="22" t="str">
        <f t="shared" si="320"/>
        <v>09949</v>
      </c>
      <c r="E1904" s="21" t="str">
        <f>VLOOKUP(B1904,'Table A as of March 2024'!A:G,7,FALSE)</f>
        <v>Central Capital Outlay</v>
      </c>
      <c r="F1904" s="21" t="str">
        <f>VLOOKUP(B1904,'Table A as of March 2024'!A:H,8,FALSE)</f>
        <v>Cen Cap Outlay Ded Spec Rev</v>
      </c>
      <c r="G1904" s="11" t="str">
        <f>VLOOKUP(B1904,'Table A as of March 2024'!A:I,9,FALSE)</f>
        <v>105</v>
      </c>
      <c r="H1904" t="str">
        <f>VLOOKUP(B1904,'Table A as of March 2024'!A:L,12,FALSE)</f>
        <v>No</v>
      </c>
      <c r="I1904" s="9" t="str">
        <f>VLOOKUP(B1904,'Table A as of March 2024'!A:M,13,FALSE)</f>
        <v>U</v>
      </c>
      <c r="J1904" t="str">
        <f>VLOOKUP(B1904,'Table A as of March 2024'!A:O,15,FALSE)</f>
        <v>C</v>
      </c>
      <c r="K1904" t="str">
        <f>VLOOKUP(G1904,'ACFR Class Vlookup'!A:B,2,FALSE)</f>
        <v>Governmental</v>
      </c>
      <c r="L1904" s="1" t="str">
        <f>VLOOKUP(D1904,'Fund Information'!A:F,6,FALSE)</f>
        <v>Chapter 806 Item C-38.10 - This fund accounts for non-general funds that are appropriated for capital outlay projects.</v>
      </c>
      <c r="M1904" s="6" t="str">
        <f t="shared" si="321"/>
        <v>N/A</v>
      </c>
      <c r="N1904" s="6" t="s">
        <v>2886</v>
      </c>
      <c r="O1904" s="6" t="str">
        <f t="shared" si="322"/>
        <v>N/A</v>
      </c>
      <c r="P1904" s="5" t="s">
        <v>2886</v>
      </c>
      <c r="Q1904" s="6" t="str">
        <f t="shared" si="323"/>
        <v>N/A</v>
      </c>
      <c r="R1904" s="7" t="str">
        <f t="shared" si="324"/>
        <v>No</v>
      </c>
      <c r="S1904" s="5" t="str">
        <f t="shared" si="325"/>
        <v>Answer Required</v>
      </c>
      <c r="T1904" s="6" t="str">
        <f t="shared" si="326"/>
        <v>N/A</v>
      </c>
      <c r="U1904" s="7" t="str">
        <f t="shared" si="327"/>
        <v>Yes</v>
      </c>
      <c r="V1904" s="5" t="str">
        <f t="shared" si="328"/>
        <v>Answer Required</v>
      </c>
      <c r="W1904" s="6" t="str">
        <f t="shared" si="329"/>
        <v>N/A</v>
      </c>
      <c r="X1904" s="5" t="s">
        <v>2886</v>
      </c>
    </row>
    <row r="1905" spans="1:24" x14ac:dyDescent="0.25">
      <c r="A1905" s="77">
        <f>VLOOKUP(C1905,'BU and Control BU Listing'!A:E,5,FALSE)</f>
        <v>12200</v>
      </c>
      <c r="B1905" s="80" t="s">
        <v>5188</v>
      </c>
      <c r="C1905" s="22" t="str">
        <f t="shared" si="319"/>
        <v>94900</v>
      </c>
      <c r="D1905" s="22" t="str">
        <f t="shared" si="320"/>
        <v>10000</v>
      </c>
      <c r="E1905" s="21" t="str">
        <f>VLOOKUP(B1905,'Table A as of March 2024'!A:G,7,FALSE)</f>
        <v>Central Capital Outlay</v>
      </c>
      <c r="F1905" s="21" t="str">
        <f>VLOOKUP(B1905,'Table A as of March 2024'!A:H,8,FALSE)</f>
        <v>Federal Trust</v>
      </c>
      <c r="G1905" s="11" t="str">
        <f>VLOOKUP(B1905,'Table A as of March 2024'!A:I,9,FALSE)</f>
        <v>120</v>
      </c>
      <c r="H1905" t="str">
        <f>VLOOKUP(B1905,'Table A as of March 2024'!A:L,12,FALSE)</f>
        <v>No</v>
      </c>
      <c r="I1905" s="9" t="str">
        <f>VLOOKUP(B1905,'Table A as of March 2024'!A:M,13,FALSE)</f>
        <v>R</v>
      </c>
      <c r="J1905" t="str">
        <f>VLOOKUP(B1905,'Table A as of March 2024'!A:O,15,FALSE)</f>
        <v>R</v>
      </c>
      <c r="K1905" t="str">
        <f>VLOOKUP(G1905,'ACFR Class Vlookup'!A:B,2,FALSE)</f>
        <v>Governmental</v>
      </c>
      <c r="L1905" s="1" t="str">
        <f>VLOOKUP(D1905,'Fund Information'!A:F,6,FALSE)</f>
        <v>This fund accounts for Federal funds.</v>
      </c>
      <c r="M1905" s="6" t="str">
        <f t="shared" si="321"/>
        <v>N/A</v>
      </c>
      <c r="N1905" s="6" t="s">
        <v>2886</v>
      </c>
      <c r="O1905" s="6" t="str">
        <f t="shared" si="322"/>
        <v>N/A</v>
      </c>
      <c r="P1905" s="5" t="s">
        <v>2886</v>
      </c>
      <c r="Q1905" s="6" t="str">
        <f t="shared" si="323"/>
        <v>N/A</v>
      </c>
      <c r="R1905" s="7" t="str">
        <f t="shared" si="324"/>
        <v>Yes</v>
      </c>
      <c r="S1905" s="5" t="str">
        <f t="shared" si="325"/>
        <v>Answer Required</v>
      </c>
      <c r="T1905" s="6" t="str">
        <f t="shared" si="326"/>
        <v>N/A</v>
      </c>
      <c r="U1905" s="7" t="str">
        <f t="shared" si="327"/>
        <v>No</v>
      </c>
      <c r="V1905" s="5" t="str">
        <f t="shared" si="328"/>
        <v>Answer Required</v>
      </c>
      <c r="W1905" s="6" t="str">
        <f t="shared" si="329"/>
        <v>N/A</v>
      </c>
      <c r="X1905" s="5" t="s">
        <v>2886</v>
      </c>
    </row>
    <row r="1906" spans="1:24" x14ac:dyDescent="0.25">
      <c r="A1906" s="77">
        <f>VLOOKUP(C1906,'BU and Control BU Listing'!A:E,5,FALSE)</f>
        <v>95700</v>
      </c>
      <c r="B1906" s="80" t="s">
        <v>5189</v>
      </c>
      <c r="C1906" s="22" t="str">
        <f t="shared" si="319"/>
        <v>95700</v>
      </c>
      <c r="D1906" s="22" t="str">
        <f t="shared" si="320"/>
        <v>01000</v>
      </c>
      <c r="E1906" s="21" t="str">
        <f>VLOOKUP(B1906,'Table A as of March 2024'!A:G,7,FALSE)</f>
        <v>Comm Attys' Services Council</v>
      </c>
      <c r="F1906" s="21" t="str">
        <f>VLOOKUP(B1906,'Table A as of March 2024'!A:H,8,FALSE)</f>
        <v>General Fund</v>
      </c>
      <c r="G1906" s="11" t="str">
        <f>VLOOKUP(B1906,'Table A as of March 2024'!A:I,9,FALSE)</f>
        <v>100</v>
      </c>
      <c r="H1906" t="str">
        <f>VLOOKUP(B1906,'Table A as of March 2024'!A:L,12,FALSE)</f>
        <v>No</v>
      </c>
      <c r="I1906" s="9" t="str">
        <f>VLOOKUP(B1906,'Table A as of March 2024'!A:M,13,FALSE)</f>
        <v>G</v>
      </c>
      <c r="J1906" t="str">
        <f>VLOOKUP(B1906,'Table A as of March 2024'!A:O,15,FALSE)</f>
        <v>U</v>
      </c>
      <c r="K1906" t="str">
        <f>VLOOKUP(G1906,'ACFR Class Vlookup'!A:B,2,FALSE)</f>
        <v>Governmental</v>
      </c>
      <c r="L1906" s="1" t="str">
        <f>VLOOKUP(D1906,'Fund Information'!A:F,6,FALSE)</f>
        <v>General Fund</v>
      </c>
      <c r="M1906" s="6" t="str">
        <f t="shared" si="321"/>
        <v>N/A</v>
      </c>
      <c r="N1906" s="6" t="s">
        <v>2886</v>
      </c>
      <c r="O1906" s="6" t="str">
        <f t="shared" si="322"/>
        <v>N/A</v>
      </c>
      <c r="P1906" s="5" t="s">
        <v>2886</v>
      </c>
      <c r="Q1906" s="6" t="str">
        <f t="shared" si="323"/>
        <v>N/A</v>
      </c>
      <c r="R1906" s="7" t="str">
        <f t="shared" si="324"/>
        <v>No</v>
      </c>
      <c r="S1906" s="5" t="str">
        <f t="shared" si="325"/>
        <v>Answer Required</v>
      </c>
      <c r="T1906" s="6" t="str">
        <f t="shared" si="326"/>
        <v>N/A</v>
      </c>
      <c r="U1906" s="7" t="str">
        <f t="shared" si="327"/>
        <v>No</v>
      </c>
      <c r="V1906" s="5" t="str">
        <f t="shared" si="328"/>
        <v>Answer Required</v>
      </c>
      <c r="W1906" s="6" t="str">
        <f t="shared" si="329"/>
        <v>N/A</v>
      </c>
      <c r="X1906" s="5" t="s">
        <v>2886</v>
      </c>
    </row>
    <row r="1907" spans="1:24" ht="75" x14ac:dyDescent="0.25">
      <c r="A1907" s="77">
        <f>VLOOKUP(C1907,'BU and Control BU Listing'!A:E,5,FALSE)</f>
        <v>95700</v>
      </c>
      <c r="B1907" s="80" t="s">
        <v>5190</v>
      </c>
      <c r="C1907" s="22" t="str">
        <f t="shared" si="319"/>
        <v>95700</v>
      </c>
      <c r="D1907" s="22" t="str">
        <f t="shared" si="320"/>
        <v>02315</v>
      </c>
      <c r="E1907" s="21" t="str">
        <f>VLOOKUP(B1907,'Table A as of March 2024'!A:G,7,FALSE)</f>
        <v>Comm Attys' Services Council</v>
      </c>
      <c r="F1907" s="21" t="str">
        <f>VLOOKUP(B1907,'Table A as of March 2024'!A:H,8,FALSE)</f>
        <v>Commonwealths Attorny Training</v>
      </c>
      <c r="G1907" s="11" t="str">
        <f>VLOOKUP(B1907,'Table A as of March 2024'!A:I,9,FALSE)</f>
        <v>120</v>
      </c>
      <c r="H1907" t="str">
        <f>VLOOKUP(B1907,'Table A as of March 2024'!A:L,12,FALSE)</f>
        <v>No</v>
      </c>
      <c r="I1907" s="9" t="str">
        <f>VLOOKUP(B1907,'Table A as of March 2024'!A:M,13,FALSE)</f>
        <v>R</v>
      </c>
      <c r="J1907" t="str">
        <f>VLOOKUP(B1907,'Table A as of March 2024'!A:O,15,FALSE)</f>
        <v>R</v>
      </c>
      <c r="K1907" t="str">
        <f>VLOOKUP(G1907,'ACFR Class Vlookup'!A:B,2,FALSE)</f>
        <v>Governmental</v>
      </c>
      <c r="L1907" s="1" t="str">
        <f>VLOOKUP(D1907,'Fund Information'!A:F,6,FALSE)</f>
        <v>Code of Virginia Section 2.2-2619.1 establishes the Commonwealth's Attorneys Training Fund. This fund will contain monies transferred from the Abbot Labs fund 0282. The principal will then be transferred to VRS in fund 07553 to be invested. VRS will transfer requested operating funds back to CASC to cover yearly training needs.</v>
      </c>
      <c r="M1907" s="6" t="str">
        <f t="shared" si="321"/>
        <v>N/A</v>
      </c>
      <c r="N1907" s="6" t="s">
        <v>2886</v>
      </c>
      <c r="O1907" s="6" t="str">
        <f t="shared" si="322"/>
        <v>N/A</v>
      </c>
      <c r="P1907" s="5" t="s">
        <v>2886</v>
      </c>
      <c r="Q1907" s="6" t="str">
        <f t="shared" si="323"/>
        <v>N/A</v>
      </c>
      <c r="R1907" s="7" t="str">
        <f t="shared" si="324"/>
        <v>Yes</v>
      </c>
      <c r="S1907" s="5" t="str">
        <f t="shared" si="325"/>
        <v>Answer Required</v>
      </c>
      <c r="T1907" s="6" t="str">
        <f t="shared" si="326"/>
        <v>N/A</v>
      </c>
      <c r="U1907" s="7" t="str">
        <f t="shared" si="327"/>
        <v>No</v>
      </c>
      <c r="V1907" s="5" t="str">
        <f t="shared" si="328"/>
        <v>Answer Required</v>
      </c>
      <c r="W1907" s="6" t="str">
        <f t="shared" si="329"/>
        <v>N/A</v>
      </c>
      <c r="X1907" s="5" t="s">
        <v>2886</v>
      </c>
    </row>
    <row r="1908" spans="1:24" ht="60" x14ac:dyDescent="0.25">
      <c r="A1908" s="77">
        <f>VLOOKUP(C1908,'BU and Control BU Listing'!A:E,5,FALSE)</f>
        <v>95700</v>
      </c>
      <c r="B1908" s="80" t="s">
        <v>5191</v>
      </c>
      <c r="C1908" s="22" t="str">
        <f t="shared" si="319"/>
        <v>95700</v>
      </c>
      <c r="D1908" s="22" t="str">
        <f t="shared" si="320"/>
        <v>02820</v>
      </c>
      <c r="E1908" s="21" t="str">
        <f>VLOOKUP(B1908,'Table A as of March 2024'!A:G,7,FALSE)</f>
        <v>Comm Attys' Services Council</v>
      </c>
      <c r="F1908" s="21" t="str">
        <f>VLOOKUP(B1908,'Table A as of March 2024'!A:H,8,FALSE)</f>
        <v>Abbott Lab Settlement Fund</v>
      </c>
      <c r="G1908" s="11" t="str">
        <f>VLOOKUP(B1908,'Table A as of March 2024'!A:I,9,FALSE)</f>
        <v>120</v>
      </c>
      <c r="H1908" t="str">
        <f>VLOOKUP(B1908,'Table A as of March 2024'!A:L,12,FALSE)</f>
        <v>No</v>
      </c>
      <c r="I1908" s="9" t="str">
        <f>VLOOKUP(B1908,'Table A as of March 2024'!A:M,13,FALSE)</f>
        <v>R</v>
      </c>
      <c r="J1908" t="str">
        <f>VLOOKUP(B1908,'Table A as of March 2024'!A:O,15,FALSE)</f>
        <v>R</v>
      </c>
      <c r="K1908" t="str">
        <f>VLOOKUP(G1908,'ACFR Class Vlookup'!A:B,2,FALSE)</f>
        <v>Governmental</v>
      </c>
      <c r="L1908" s="1" t="str">
        <f>VLOOKUP(D1908,'Fund Information'!A:F,6,FALSE)</f>
        <v>Per Section 881, Federal Code 21 USC, and emails from Attorney General's office and a letter from the Executive Office for Asset Forfeiture of the US Treasury, this fund was approved for asset forfeiture transfers of federal funds.</v>
      </c>
      <c r="M1908" s="6" t="str">
        <f t="shared" si="321"/>
        <v>N/A</v>
      </c>
      <c r="N1908" s="6" t="s">
        <v>2886</v>
      </c>
      <c r="O1908" s="6" t="str">
        <f t="shared" si="322"/>
        <v>N/A</v>
      </c>
      <c r="P1908" s="5" t="s">
        <v>2886</v>
      </c>
      <c r="Q1908" s="6" t="str">
        <f t="shared" si="323"/>
        <v>N/A</v>
      </c>
      <c r="R1908" s="7" t="str">
        <f t="shared" si="324"/>
        <v>Yes</v>
      </c>
      <c r="S1908" s="5" t="str">
        <f t="shared" si="325"/>
        <v>Answer Required</v>
      </c>
      <c r="T1908" s="6" t="str">
        <f t="shared" si="326"/>
        <v>N/A</v>
      </c>
      <c r="U1908" s="7" t="str">
        <f t="shared" si="327"/>
        <v>No</v>
      </c>
      <c r="V1908" s="5" t="str">
        <f t="shared" si="328"/>
        <v>Answer Required</v>
      </c>
      <c r="W1908" s="6" t="str">
        <f t="shared" si="329"/>
        <v>N/A</v>
      </c>
      <c r="X1908" s="5" t="s">
        <v>2886</v>
      </c>
    </row>
    <row r="1909" spans="1:24" ht="45" x14ac:dyDescent="0.25">
      <c r="A1909" s="77">
        <f>VLOOKUP(C1909,'BU and Control BU Listing'!A:E,5,FALSE)</f>
        <v>95700</v>
      </c>
      <c r="B1909" s="80" t="s">
        <v>5192</v>
      </c>
      <c r="C1909" s="22" t="str">
        <f t="shared" si="319"/>
        <v>95700</v>
      </c>
      <c r="D1909" s="22" t="str">
        <f t="shared" si="320"/>
        <v>02957</v>
      </c>
      <c r="E1909" s="21" t="str">
        <f>VLOOKUP(B1909,'Table A as of March 2024'!A:G,7,FALSE)</f>
        <v>Comm Attys' Services Council</v>
      </c>
      <c r="F1909" s="21" t="str">
        <f>VLOOKUP(B1909,'Table A as of March 2024'!A:H,8,FALSE)</f>
        <v>CASC Special Revenue Fund</v>
      </c>
      <c r="G1909" s="11" t="str">
        <f>VLOOKUP(B1909,'Table A as of March 2024'!A:I,9,FALSE)</f>
        <v>100</v>
      </c>
      <c r="H1909" t="str">
        <f>VLOOKUP(B1909,'Table A as of March 2024'!A:L,12,FALSE)</f>
        <v>No</v>
      </c>
      <c r="I1909" s="9" t="str">
        <f>VLOOKUP(B1909,'Table A as of March 2024'!A:M,13,FALSE)</f>
        <v>U</v>
      </c>
      <c r="J1909" t="str">
        <f>VLOOKUP(B1909,'Table A as of March 2024'!A:O,15,FALSE)</f>
        <v>A</v>
      </c>
      <c r="K1909" t="str">
        <f>VLOOKUP(G1909,'ACFR Class Vlookup'!A:B,2,FALSE)</f>
        <v>Governmental</v>
      </c>
      <c r="L1909" s="1" t="str">
        <f>VLOOKUP(D1909,'Fund Information'!A:F,6,FALSE)</f>
        <v>This fund accounts for Commonwealth's Service Attorney's Council training registration fees.    All monies are expended on the training needs.</v>
      </c>
      <c r="M1909" s="6" t="str">
        <f t="shared" si="321"/>
        <v>N/A</v>
      </c>
      <c r="N1909" s="6" t="s">
        <v>2886</v>
      </c>
      <c r="O1909" s="6" t="str">
        <f t="shared" si="322"/>
        <v>N/A</v>
      </c>
      <c r="P1909" s="5" t="s">
        <v>2886</v>
      </c>
      <c r="Q1909" s="6" t="str">
        <f t="shared" si="323"/>
        <v>N/A</v>
      </c>
      <c r="R1909" s="7" t="str">
        <f t="shared" si="324"/>
        <v>No</v>
      </c>
      <c r="S1909" s="5" t="str">
        <f t="shared" si="325"/>
        <v>Answer Required</v>
      </c>
      <c r="T1909" s="6" t="str">
        <f t="shared" si="326"/>
        <v>N/A</v>
      </c>
      <c r="U1909" s="7" t="str">
        <f t="shared" si="327"/>
        <v>No</v>
      </c>
      <c r="V1909" s="5" t="str">
        <f t="shared" si="328"/>
        <v>Answer Required</v>
      </c>
      <c r="W1909" s="6" t="str">
        <f t="shared" si="329"/>
        <v>N/A</v>
      </c>
      <c r="X1909" s="5" t="s">
        <v>2886</v>
      </c>
    </row>
    <row r="1910" spans="1:24" x14ac:dyDescent="0.25">
      <c r="A1910" s="77">
        <f>VLOOKUP(C1910,'BU and Control BU Listing'!A:E,5,FALSE)</f>
        <v>95700</v>
      </c>
      <c r="B1910" s="80" t="s">
        <v>5193</v>
      </c>
      <c r="C1910" s="22" t="str">
        <f t="shared" si="319"/>
        <v>95700</v>
      </c>
      <c r="D1910" s="22" t="str">
        <f t="shared" si="320"/>
        <v>10000</v>
      </c>
      <c r="E1910" s="21" t="str">
        <f>VLOOKUP(B1910,'Table A as of March 2024'!A:G,7,FALSE)</f>
        <v>Comm Attys' Services Council</v>
      </c>
      <c r="F1910" s="21" t="str">
        <f>VLOOKUP(B1910,'Table A as of March 2024'!A:H,8,FALSE)</f>
        <v>Federal Trust</v>
      </c>
      <c r="G1910" s="11" t="str">
        <f>VLOOKUP(B1910,'Table A as of March 2024'!A:I,9,FALSE)</f>
        <v>120</v>
      </c>
      <c r="H1910" t="str">
        <f>VLOOKUP(B1910,'Table A as of March 2024'!A:L,12,FALSE)</f>
        <v>No</v>
      </c>
      <c r="I1910" s="9" t="str">
        <f>VLOOKUP(B1910,'Table A as of March 2024'!A:M,13,FALSE)</f>
        <v>R</v>
      </c>
      <c r="J1910" t="str">
        <f>VLOOKUP(B1910,'Table A as of March 2024'!A:O,15,FALSE)</f>
        <v>R</v>
      </c>
      <c r="K1910" t="str">
        <f>VLOOKUP(G1910,'ACFR Class Vlookup'!A:B,2,FALSE)</f>
        <v>Governmental</v>
      </c>
      <c r="L1910" s="1" t="str">
        <f>VLOOKUP(D1910,'Fund Information'!A:F,6,FALSE)</f>
        <v>This fund accounts for Federal funds.</v>
      </c>
      <c r="M1910" s="6" t="str">
        <f t="shared" si="321"/>
        <v>N/A</v>
      </c>
      <c r="N1910" s="6" t="s">
        <v>2886</v>
      </c>
      <c r="O1910" s="6" t="str">
        <f t="shared" si="322"/>
        <v>N/A</v>
      </c>
      <c r="P1910" s="5" t="s">
        <v>2886</v>
      </c>
      <c r="Q1910" s="6" t="str">
        <f t="shared" si="323"/>
        <v>N/A</v>
      </c>
      <c r="R1910" s="7" t="str">
        <f t="shared" si="324"/>
        <v>Yes</v>
      </c>
      <c r="S1910" s="5" t="str">
        <f t="shared" si="325"/>
        <v>Answer Required</v>
      </c>
      <c r="T1910" s="6" t="str">
        <f t="shared" si="326"/>
        <v>N/A</v>
      </c>
      <c r="U1910" s="7" t="str">
        <f t="shared" si="327"/>
        <v>No</v>
      </c>
      <c r="V1910" s="5" t="str">
        <f t="shared" si="328"/>
        <v>Answer Required</v>
      </c>
      <c r="W1910" s="6" t="str">
        <f t="shared" si="329"/>
        <v>N/A</v>
      </c>
      <c r="X1910" s="5" t="s">
        <v>2886</v>
      </c>
    </row>
    <row r="1911" spans="1:24" x14ac:dyDescent="0.25">
      <c r="A1911" s="77">
        <f>VLOOKUP(C1911,'BU and Control BU Listing'!A:E,5,FALSE)</f>
        <v>96000</v>
      </c>
      <c r="B1911" s="80" t="s">
        <v>5194</v>
      </c>
      <c r="C1911" s="22" t="str">
        <f t="shared" si="319"/>
        <v>96000</v>
      </c>
      <c r="D1911" s="22" t="str">
        <f t="shared" si="320"/>
        <v>01000</v>
      </c>
      <c r="E1911" s="21" t="str">
        <f>VLOOKUP(B1911,'Table A as of March 2024'!A:G,7,FALSE)</f>
        <v>Department of Fire Programs</v>
      </c>
      <c r="F1911" s="21" t="str">
        <f>VLOOKUP(B1911,'Table A as of March 2024'!A:H,8,FALSE)</f>
        <v>General Fund</v>
      </c>
      <c r="G1911" s="11" t="str">
        <f>VLOOKUP(B1911,'Table A as of March 2024'!A:I,9,FALSE)</f>
        <v>100</v>
      </c>
      <c r="H1911" t="str">
        <f>VLOOKUP(B1911,'Table A as of March 2024'!A:L,12,FALSE)</f>
        <v>No</v>
      </c>
      <c r="I1911" s="9" t="str">
        <f>VLOOKUP(B1911,'Table A as of March 2024'!A:M,13,FALSE)</f>
        <v>G</v>
      </c>
      <c r="J1911" t="str">
        <f>VLOOKUP(B1911,'Table A as of March 2024'!A:O,15,FALSE)</f>
        <v>U</v>
      </c>
      <c r="K1911" t="str">
        <f>VLOOKUP(G1911,'ACFR Class Vlookup'!A:B,2,FALSE)</f>
        <v>Governmental</v>
      </c>
      <c r="L1911" s="1" t="str">
        <f>VLOOKUP(D1911,'Fund Information'!A:F,6,FALSE)</f>
        <v>General Fund</v>
      </c>
      <c r="M1911" s="6" t="str">
        <f t="shared" si="321"/>
        <v>N/A</v>
      </c>
      <c r="N1911" s="6" t="s">
        <v>2886</v>
      </c>
      <c r="O1911" s="6" t="str">
        <f t="shared" si="322"/>
        <v>N/A</v>
      </c>
      <c r="P1911" s="5" t="s">
        <v>2886</v>
      </c>
      <c r="Q1911" s="6" t="str">
        <f t="shared" si="323"/>
        <v>N/A</v>
      </c>
      <c r="R1911" s="7" t="str">
        <f t="shared" si="324"/>
        <v>No</v>
      </c>
      <c r="S1911" s="5" t="str">
        <f t="shared" si="325"/>
        <v>Answer Required</v>
      </c>
      <c r="T1911" s="6" t="str">
        <f t="shared" si="326"/>
        <v>N/A</v>
      </c>
      <c r="U1911" s="7" t="str">
        <f t="shared" si="327"/>
        <v>No</v>
      </c>
      <c r="V1911" s="5" t="str">
        <f t="shared" si="328"/>
        <v>Answer Required</v>
      </c>
      <c r="W1911" s="6" t="str">
        <f t="shared" si="329"/>
        <v>N/A</v>
      </c>
      <c r="X1911" s="5" t="s">
        <v>2886</v>
      </c>
    </row>
    <row r="1912" spans="1:24" ht="135" x14ac:dyDescent="0.25">
      <c r="A1912" s="77">
        <f>VLOOKUP(C1912,'BU and Control BU Listing'!A:E,5,FALSE)</f>
        <v>96000</v>
      </c>
      <c r="B1912" s="80" t="s">
        <v>5195</v>
      </c>
      <c r="C1912" s="22" t="str">
        <f t="shared" si="319"/>
        <v>96000</v>
      </c>
      <c r="D1912" s="22" t="str">
        <f t="shared" si="320"/>
        <v>02180</v>
      </c>
      <c r="E1912" s="21" t="str">
        <f>VLOOKUP(B1912,'Table A as of March 2024'!A:G,7,FALSE)</f>
        <v>Department of Fire Programs</v>
      </c>
      <c r="F1912" s="21" t="str">
        <f>VLOOKUP(B1912,'Table A as of March 2024'!A:H,8,FALSE)</f>
        <v>Fire Programs Fund</v>
      </c>
      <c r="G1912" s="11" t="str">
        <f>VLOOKUP(B1912,'Table A as of March 2024'!A:I,9,FALSE)</f>
        <v>105</v>
      </c>
      <c r="H1912" t="str">
        <f>VLOOKUP(B1912,'Table A as of March 2024'!A:L,12,FALSE)</f>
        <v>No</v>
      </c>
      <c r="I1912" s="9" t="str">
        <f>VLOOKUP(B1912,'Table A as of March 2024'!A:M,13,FALSE)</f>
        <v>U</v>
      </c>
      <c r="J1912" t="str">
        <f>VLOOKUP(B1912,'Table A as of March 2024'!A:O,15,FALSE)</f>
        <v>C</v>
      </c>
      <c r="K1912" t="str">
        <f>VLOOKUP(G1912,'ACFR Class Vlookup'!A:B,2,FALSE)</f>
        <v>Governmental</v>
      </c>
      <c r="L1912" s="1" t="str">
        <f>VLOOKUP(D1912,'Fund Information'!A:F,6,FALSE)</f>
        <v>Code of VA § 38.2-401. Funds rec'd from assessment of 1% levy on 5 lines of insurance company premiums.  75% of collections are distributed to 324 jurisdictions as Aid to Localities&amp;#59; other distributions are for the Fire Services Grant, the Dry Hydrant Grant, Agency operations, and admin expenses of the SCC incurred in collecting the 1% levy. DFP transfers amounts annually to DOF and to VDEM. This fund will be used for the purpose of providing training and education to firefighters or purchasing products that are designed to reduce the incidence of cancer among firefighters.</v>
      </c>
      <c r="M1912" s="6" t="str">
        <f t="shared" si="321"/>
        <v>N/A</v>
      </c>
      <c r="N1912" s="6" t="s">
        <v>2886</v>
      </c>
      <c r="O1912" s="6" t="str">
        <f t="shared" si="322"/>
        <v>N/A</v>
      </c>
      <c r="P1912" s="5" t="s">
        <v>2886</v>
      </c>
      <c r="Q1912" s="6" t="str">
        <f t="shared" si="323"/>
        <v>N/A</v>
      </c>
      <c r="R1912" s="7" t="str">
        <f t="shared" si="324"/>
        <v>No</v>
      </c>
      <c r="S1912" s="5" t="str">
        <f t="shared" si="325"/>
        <v>Answer Required</v>
      </c>
      <c r="T1912" s="6" t="str">
        <f t="shared" si="326"/>
        <v>N/A</v>
      </c>
      <c r="U1912" s="7" t="str">
        <f t="shared" si="327"/>
        <v>Yes</v>
      </c>
      <c r="V1912" s="5" t="str">
        <f t="shared" si="328"/>
        <v>Answer Required</v>
      </c>
      <c r="W1912" s="6" t="str">
        <f t="shared" si="329"/>
        <v>N/A</v>
      </c>
      <c r="X1912" s="5" t="s">
        <v>2886</v>
      </c>
    </row>
    <row r="1913" spans="1:24" ht="30" x14ac:dyDescent="0.25">
      <c r="A1913" s="77">
        <f>VLOOKUP(C1913,'BU and Control BU Listing'!A:E,5,FALSE)</f>
        <v>96000</v>
      </c>
      <c r="B1913" s="80" t="s">
        <v>5196</v>
      </c>
      <c r="C1913" s="22" t="str">
        <f t="shared" si="319"/>
        <v>96000</v>
      </c>
      <c r="D1913" s="22" t="str">
        <f t="shared" si="320"/>
        <v>02710</v>
      </c>
      <c r="E1913" s="21" t="str">
        <f>VLOOKUP(B1913,'Table A as of March 2024'!A:G,7,FALSE)</f>
        <v>Department of Fire Programs</v>
      </c>
      <c r="F1913" s="21" t="str">
        <f>VLOOKUP(B1913,'Table A as of March 2024'!A:H,8,FALSE)</f>
        <v>Central Garage Pool Vehicles</v>
      </c>
      <c r="G1913" s="11" t="str">
        <f>VLOOKUP(B1913,'Table A as of March 2024'!A:I,9,FALSE)</f>
        <v>100</v>
      </c>
      <c r="H1913" t="str">
        <f>VLOOKUP(B1913,'Table A as of March 2024'!A:L,12,FALSE)</f>
        <v>No</v>
      </c>
      <c r="I1913" s="9" t="str">
        <f>VLOOKUP(B1913,'Table A as of March 2024'!A:M,13,FALSE)</f>
        <v>U</v>
      </c>
      <c r="J1913" t="str">
        <f>VLOOKUP(B1913,'Table A as of March 2024'!A:O,15,FALSE)</f>
        <v>A</v>
      </c>
      <c r="K1913" t="str">
        <f>VLOOKUP(G1913,'ACFR Class Vlookup'!A:B,2,FALSE)</f>
        <v>Governmental</v>
      </c>
      <c r="L1913" s="1" t="str">
        <f>VLOOKUP(D1913,'Fund Information'!A:F,6,FALSE)</f>
        <v>State Central Garage Pool Vehicles - Accounts for fees paid for use of state vehicles.</v>
      </c>
      <c r="M1913" s="6" t="str">
        <f t="shared" si="321"/>
        <v>N/A</v>
      </c>
      <c r="N1913" s="6" t="s">
        <v>2886</v>
      </c>
      <c r="O1913" s="6" t="str">
        <f t="shared" si="322"/>
        <v>N/A</v>
      </c>
      <c r="P1913" s="5" t="s">
        <v>2886</v>
      </c>
      <c r="Q1913" s="6" t="str">
        <f t="shared" si="323"/>
        <v>N/A</v>
      </c>
      <c r="R1913" s="7" t="str">
        <f t="shared" si="324"/>
        <v>No</v>
      </c>
      <c r="S1913" s="5" t="str">
        <f t="shared" si="325"/>
        <v>Answer Required</v>
      </c>
      <c r="T1913" s="6" t="str">
        <f t="shared" si="326"/>
        <v>N/A</v>
      </c>
      <c r="U1913" s="7" t="str">
        <f t="shared" si="327"/>
        <v>No</v>
      </c>
      <c r="V1913" s="5" t="str">
        <f t="shared" si="328"/>
        <v>Answer Required</v>
      </c>
      <c r="W1913" s="6" t="str">
        <f t="shared" si="329"/>
        <v>N/A</v>
      </c>
      <c r="X1913" s="5" t="s">
        <v>2886</v>
      </c>
    </row>
    <row r="1914" spans="1:24" ht="45" x14ac:dyDescent="0.25">
      <c r="A1914" s="77">
        <f>VLOOKUP(C1914,'BU and Control BU Listing'!A:E,5,FALSE)</f>
        <v>96000</v>
      </c>
      <c r="B1914" s="80" t="s">
        <v>5197</v>
      </c>
      <c r="C1914" s="22" t="str">
        <f t="shared" si="319"/>
        <v>96000</v>
      </c>
      <c r="D1914" s="22" t="str">
        <f t="shared" si="320"/>
        <v>02960</v>
      </c>
      <c r="E1914" s="21" t="str">
        <f>VLOOKUP(B1914,'Table A as of March 2024'!A:G,7,FALSE)</f>
        <v>Department of Fire Programs</v>
      </c>
      <c r="F1914" s="21" t="str">
        <f>VLOOKUP(B1914,'Table A as of March 2024'!A:H,8,FALSE)</f>
        <v>DFP Special Revenue Fund</v>
      </c>
      <c r="G1914" s="11" t="str">
        <f>VLOOKUP(B1914,'Table A as of March 2024'!A:I,9,FALSE)</f>
        <v>100</v>
      </c>
      <c r="H1914" t="str">
        <f>VLOOKUP(B1914,'Table A as of March 2024'!A:L,12,FALSE)</f>
        <v>No</v>
      </c>
      <c r="I1914" s="9" t="str">
        <f>VLOOKUP(B1914,'Table A as of March 2024'!A:M,13,FALSE)</f>
        <v>U</v>
      </c>
      <c r="J1914" t="str">
        <f>VLOOKUP(B1914,'Table A as of March 2024'!A:O,15,FALSE)</f>
        <v>A</v>
      </c>
      <c r="K1914" t="str">
        <f>VLOOKUP(G1914,'ACFR Class Vlookup'!A:B,2,FALSE)</f>
        <v>Governmental</v>
      </c>
      <c r="L1914" s="1" t="str">
        <f>VLOOKUP(D1914,'Fund Information'!A:F,6,FALSE)</f>
        <v>Agency bookstore revenue collections and operations expenditures for Fire Training&amp;#59; and State Fire Marshal Office revenue collections and operations expenditures.</v>
      </c>
      <c r="M1914" s="6" t="str">
        <f t="shared" si="321"/>
        <v>N/A</v>
      </c>
      <c r="N1914" s="6" t="s">
        <v>2886</v>
      </c>
      <c r="O1914" s="6" t="str">
        <f t="shared" si="322"/>
        <v>N/A</v>
      </c>
      <c r="P1914" s="5" t="s">
        <v>2886</v>
      </c>
      <c r="Q1914" s="6" t="str">
        <f t="shared" si="323"/>
        <v>N/A</v>
      </c>
      <c r="R1914" s="7" t="str">
        <f t="shared" si="324"/>
        <v>No</v>
      </c>
      <c r="S1914" s="5" t="str">
        <f t="shared" si="325"/>
        <v>Answer Required</v>
      </c>
      <c r="T1914" s="6" t="str">
        <f t="shared" si="326"/>
        <v>N/A</v>
      </c>
      <c r="U1914" s="7" t="str">
        <f t="shared" si="327"/>
        <v>No</v>
      </c>
      <c r="V1914" s="5" t="str">
        <f t="shared" si="328"/>
        <v>Answer Required</v>
      </c>
      <c r="W1914" s="6" t="str">
        <f t="shared" si="329"/>
        <v>N/A</v>
      </c>
      <c r="X1914" s="5" t="s">
        <v>2886</v>
      </c>
    </row>
    <row r="1915" spans="1:24" x14ac:dyDescent="0.25">
      <c r="A1915" s="77">
        <f>VLOOKUP(C1915,'BU and Control BU Listing'!A:E,5,FALSE)</f>
        <v>96000</v>
      </c>
      <c r="B1915" s="80" t="s">
        <v>5198</v>
      </c>
      <c r="C1915" s="22" t="str">
        <f t="shared" si="319"/>
        <v>96000</v>
      </c>
      <c r="D1915" s="22" t="str">
        <f t="shared" si="320"/>
        <v>10000</v>
      </c>
      <c r="E1915" s="21" t="str">
        <f>VLOOKUP(B1915,'Table A as of March 2024'!A:G,7,FALSE)</f>
        <v>Department of Fire Programs</v>
      </c>
      <c r="F1915" s="21" t="str">
        <f>VLOOKUP(B1915,'Table A as of March 2024'!A:H,8,FALSE)</f>
        <v>Federal Trust</v>
      </c>
      <c r="G1915" s="11" t="str">
        <f>VLOOKUP(B1915,'Table A as of March 2024'!A:I,9,FALSE)</f>
        <v>120</v>
      </c>
      <c r="H1915" t="str">
        <f>VLOOKUP(B1915,'Table A as of March 2024'!A:L,12,FALSE)</f>
        <v>No</v>
      </c>
      <c r="I1915" s="9" t="str">
        <f>VLOOKUP(B1915,'Table A as of March 2024'!A:M,13,FALSE)</f>
        <v>R</v>
      </c>
      <c r="J1915" t="str">
        <f>VLOOKUP(B1915,'Table A as of March 2024'!A:O,15,FALSE)</f>
        <v>R</v>
      </c>
      <c r="K1915" t="str">
        <f>VLOOKUP(G1915,'ACFR Class Vlookup'!A:B,2,FALSE)</f>
        <v>Governmental</v>
      </c>
      <c r="L1915" s="1" t="str">
        <f>VLOOKUP(D1915,'Fund Information'!A:F,6,FALSE)</f>
        <v>This fund accounts for Federal funds.</v>
      </c>
      <c r="M1915" s="6" t="str">
        <f t="shared" si="321"/>
        <v>N/A</v>
      </c>
      <c r="N1915" s="6" t="s">
        <v>2886</v>
      </c>
      <c r="O1915" s="6" t="str">
        <f t="shared" si="322"/>
        <v>N/A</v>
      </c>
      <c r="P1915" s="5" t="s">
        <v>2886</v>
      </c>
      <c r="Q1915" s="6" t="str">
        <f t="shared" si="323"/>
        <v>N/A</v>
      </c>
      <c r="R1915" s="7" t="str">
        <f t="shared" si="324"/>
        <v>Yes</v>
      </c>
      <c r="S1915" s="5" t="str">
        <f t="shared" si="325"/>
        <v>Answer Required</v>
      </c>
      <c r="T1915" s="6" t="str">
        <f t="shared" si="326"/>
        <v>N/A</v>
      </c>
      <c r="U1915" s="7" t="str">
        <f t="shared" si="327"/>
        <v>No</v>
      </c>
      <c r="V1915" s="5" t="str">
        <f t="shared" si="328"/>
        <v>Answer Required</v>
      </c>
      <c r="W1915" s="6" t="str">
        <f t="shared" si="329"/>
        <v>N/A</v>
      </c>
      <c r="X1915" s="5" t="s">
        <v>2886</v>
      </c>
    </row>
    <row r="1916" spans="1:24" ht="165" x14ac:dyDescent="0.25">
      <c r="A1916" s="77">
        <f>VLOOKUP(C1916,'BU and Control BU Listing'!A:E,5,FALSE)</f>
        <v>96000</v>
      </c>
      <c r="B1916" s="80" t="s">
        <v>6044</v>
      </c>
      <c r="C1916" s="22" t="str">
        <f t="shared" si="319"/>
        <v>96000</v>
      </c>
      <c r="D1916" s="22" t="str">
        <f t="shared" si="320"/>
        <v>10110</v>
      </c>
      <c r="E1916" s="21" t="str">
        <f>VLOOKUP(B1916,'Table A as of March 2024'!A:G,7,FALSE)</f>
        <v>Department of Fire Programs</v>
      </c>
      <c r="F1916" s="21" t="str">
        <f>VLOOKUP(B1916,'Table A as of March 2024'!A:H,8,FALSE)</f>
        <v>CARESActRlfFd–General-COVID-19</v>
      </c>
      <c r="G1916" s="11" t="str">
        <f>VLOOKUP(B1916,'Table A as of March 2024'!A:I,9,FALSE)</f>
        <v>120</v>
      </c>
      <c r="H1916" t="str">
        <f>VLOOKUP(B1916,'Table A as of March 2024'!A:L,12,FALSE)</f>
        <v>No</v>
      </c>
      <c r="I1916" s="9" t="str">
        <f>VLOOKUP(B1916,'Table A as of March 2024'!A:M,13,FALSE)</f>
        <v>V</v>
      </c>
      <c r="J1916" t="str">
        <f>VLOOKUP(B1916,'Table A as of March 2024'!A:O,15,FALSE)</f>
        <v>R</v>
      </c>
      <c r="K1916" t="str">
        <f>VLOOKUP(G1916,'ACFR Class Vlookup'!A:B,2,FALSE)</f>
        <v>Governmental</v>
      </c>
      <c r="L1916" s="1" t="str">
        <f>VLOOKUP(D1916,'Fund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916" s="6" t="str">
        <f t="shared" si="321"/>
        <v>N/A</v>
      </c>
      <c r="N1916" s="6" t="s">
        <v>2886</v>
      </c>
      <c r="O1916" s="6" t="str">
        <f t="shared" si="322"/>
        <v>N/A</v>
      </c>
      <c r="P1916" s="5" t="s">
        <v>2886</v>
      </c>
      <c r="Q1916" s="6" t="str">
        <f t="shared" si="323"/>
        <v>N/A</v>
      </c>
      <c r="R1916" s="7" t="str">
        <f t="shared" si="324"/>
        <v>Yes</v>
      </c>
      <c r="S1916" s="5" t="str">
        <f t="shared" si="325"/>
        <v>Answer Required</v>
      </c>
      <c r="T1916" s="6" t="str">
        <f t="shared" si="326"/>
        <v>N/A</v>
      </c>
      <c r="U1916" s="7" t="str">
        <f t="shared" si="327"/>
        <v>No</v>
      </c>
      <c r="V1916" s="5" t="str">
        <f t="shared" si="328"/>
        <v>Answer Required</v>
      </c>
      <c r="W1916" s="6" t="str">
        <f t="shared" si="329"/>
        <v>N/A</v>
      </c>
      <c r="X1916" s="5" t="s">
        <v>2886</v>
      </c>
    </row>
    <row r="1917" spans="1:24" x14ac:dyDescent="0.25">
      <c r="A1917" s="77">
        <f>VLOOKUP(C1917,'BU and Control BU Listing'!A:E,5,FALSE)</f>
        <v>96100</v>
      </c>
      <c r="B1917" s="80" t="s">
        <v>5200</v>
      </c>
      <c r="C1917" s="22" t="str">
        <f t="shared" si="319"/>
        <v>96100</v>
      </c>
      <c r="D1917" s="22" t="str">
        <f t="shared" si="320"/>
        <v>01000</v>
      </c>
      <c r="E1917" s="21" t="str">
        <f>VLOOKUP(B1917,'Table A as of March 2024'!A:G,7,FALSE)</f>
        <v>Division of Capitol Police</v>
      </c>
      <c r="F1917" s="21" t="str">
        <f>VLOOKUP(B1917,'Table A as of March 2024'!A:H,8,FALSE)</f>
        <v>General Fund</v>
      </c>
      <c r="G1917" s="11" t="str">
        <f>VLOOKUP(B1917,'Table A as of March 2024'!A:I,9,FALSE)</f>
        <v>100</v>
      </c>
      <c r="H1917" t="str">
        <f>VLOOKUP(B1917,'Table A as of March 2024'!A:L,12,FALSE)</f>
        <v>No</v>
      </c>
      <c r="I1917" s="9" t="str">
        <f>VLOOKUP(B1917,'Table A as of March 2024'!A:M,13,FALSE)</f>
        <v>G</v>
      </c>
      <c r="J1917" t="str">
        <f>VLOOKUP(B1917,'Table A as of March 2024'!A:O,15,FALSE)</f>
        <v>U</v>
      </c>
      <c r="K1917" t="str">
        <f>VLOOKUP(G1917,'ACFR Class Vlookup'!A:B,2,FALSE)</f>
        <v>Governmental</v>
      </c>
      <c r="L1917" s="1" t="str">
        <f>VLOOKUP(D1917,'Fund Information'!A:F,6,FALSE)</f>
        <v>General Fund</v>
      </c>
      <c r="M1917" s="6" t="str">
        <f t="shared" si="321"/>
        <v>N/A</v>
      </c>
      <c r="N1917" s="6" t="s">
        <v>2886</v>
      </c>
      <c r="O1917" s="6" t="str">
        <f t="shared" si="322"/>
        <v>N/A</v>
      </c>
      <c r="P1917" s="5" t="s">
        <v>2886</v>
      </c>
      <c r="Q1917" s="6" t="str">
        <f t="shared" si="323"/>
        <v>N/A</v>
      </c>
      <c r="R1917" s="7" t="str">
        <f t="shared" si="324"/>
        <v>No</v>
      </c>
      <c r="S1917" s="5" t="str">
        <f t="shared" si="325"/>
        <v>Answer Required</v>
      </c>
      <c r="T1917" s="6" t="str">
        <f t="shared" si="326"/>
        <v>N/A</v>
      </c>
      <c r="U1917" s="7" t="str">
        <f t="shared" si="327"/>
        <v>No</v>
      </c>
      <c r="V1917" s="5" t="str">
        <f t="shared" si="328"/>
        <v>Answer Required</v>
      </c>
      <c r="W1917" s="6" t="str">
        <f t="shared" si="329"/>
        <v>N/A</v>
      </c>
      <c r="X1917" s="5" t="s">
        <v>2886</v>
      </c>
    </row>
    <row r="1918" spans="1:24" ht="60" x14ac:dyDescent="0.25">
      <c r="A1918" s="77">
        <f>VLOOKUP(C1918,'BU and Control BU Listing'!A:E,5,FALSE)</f>
        <v>96100</v>
      </c>
      <c r="B1918" s="80" t="s">
        <v>8337</v>
      </c>
      <c r="C1918" s="22" t="str">
        <f t="shared" si="319"/>
        <v>96100</v>
      </c>
      <c r="D1918" s="22" t="str">
        <f t="shared" si="320"/>
        <v>02460</v>
      </c>
      <c r="E1918" s="21" t="str">
        <f>VLOOKUP(B1918,'Table A as of March 2024'!A:G,7,FALSE)</f>
        <v>Division of Capitol Police</v>
      </c>
      <c r="F1918" s="21" t="str">
        <f>VLOOKUP(B1918,'Table A as of March 2024'!A:H,8,FALSE)</f>
        <v>Disaster Recovery Fund</v>
      </c>
      <c r="G1918" s="11" t="str">
        <f>VLOOKUP(B1918,'Table A as of March 2024'!A:I,9,FALSE)</f>
        <v>100</v>
      </c>
      <c r="H1918" t="str">
        <f>VLOOKUP(B1918,'Table A as of March 2024'!A:L,12,FALSE)</f>
        <v>No</v>
      </c>
      <c r="I1918" s="9" t="str">
        <f>VLOOKUP(B1918,'Table A as of March 2024'!A:M,13,FALSE)</f>
        <v>U</v>
      </c>
      <c r="J1918" t="str">
        <f>VLOOKUP(B1918,'Table A as of March 2024'!A:O,15,FALSE)</f>
        <v>A</v>
      </c>
      <c r="K1918" t="str">
        <f>VLOOKUP(G1918,'ACFR Class Vlookup'!A:B,2,FALSE)</f>
        <v>Governmental</v>
      </c>
      <c r="L1918" s="1" t="str">
        <f>VLOOKUP(D1918,'Fund Information'!A:F,6,FALSE)</f>
        <v>Per COV § 44-146.18.1, this fund accounts for General Fund Sum Sufficient Appropriations.  Funds are used when the Governor declares a "state of emergency"; can be used for anything related to the state of emergency.</v>
      </c>
      <c r="M1918" s="6" t="str">
        <f t="shared" si="321"/>
        <v>N/A</v>
      </c>
      <c r="N1918" s="6" t="s">
        <v>2886</v>
      </c>
      <c r="O1918" s="6" t="str">
        <f t="shared" si="322"/>
        <v>N/A</v>
      </c>
      <c r="P1918" s="5" t="s">
        <v>2886</v>
      </c>
      <c r="Q1918" s="6" t="str">
        <f t="shared" si="323"/>
        <v>N/A</v>
      </c>
      <c r="R1918" s="7" t="str">
        <f t="shared" si="324"/>
        <v>No</v>
      </c>
      <c r="S1918" s="5" t="str">
        <f t="shared" si="325"/>
        <v>Answer Required</v>
      </c>
      <c r="T1918" s="6" t="str">
        <f t="shared" si="326"/>
        <v>N/A</v>
      </c>
      <c r="U1918" s="7" t="str">
        <f t="shared" si="327"/>
        <v>No</v>
      </c>
      <c r="V1918" s="5" t="str">
        <f t="shared" si="328"/>
        <v>Answer Required</v>
      </c>
      <c r="W1918" s="6" t="str">
        <f t="shared" si="329"/>
        <v>N/A</v>
      </c>
      <c r="X1918" s="5" t="s">
        <v>2886</v>
      </c>
    </row>
    <row r="1919" spans="1:24" x14ac:dyDescent="0.25">
      <c r="A1919" s="77">
        <f>VLOOKUP(C1919,'BU and Control BU Listing'!A:E,5,FALSE)</f>
        <v>96100</v>
      </c>
      <c r="B1919" s="80" t="s">
        <v>5201</v>
      </c>
      <c r="C1919" s="22" t="str">
        <f t="shared" si="319"/>
        <v>96100</v>
      </c>
      <c r="D1919" s="22" t="str">
        <f t="shared" si="320"/>
        <v>02700</v>
      </c>
      <c r="E1919" s="21" t="str">
        <f>VLOOKUP(B1919,'Table A as of March 2024'!A:G,7,FALSE)</f>
        <v>Division of Capitol Police</v>
      </c>
      <c r="F1919" s="21" t="str">
        <f>VLOOKUP(B1919,'Table A as of March 2024'!A:H,8,FALSE)</f>
        <v>Parking</v>
      </c>
      <c r="G1919" s="11" t="str">
        <f>VLOOKUP(B1919,'Table A as of March 2024'!A:I,9,FALSE)</f>
        <v>105</v>
      </c>
      <c r="H1919" t="str">
        <f>VLOOKUP(B1919,'Table A as of March 2024'!A:L,12,FALSE)</f>
        <v>No</v>
      </c>
      <c r="I1919" s="9" t="str">
        <f>VLOOKUP(B1919,'Table A as of March 2024'!A:M,13,FALSE)</f>
        <v>U</v>
      </c>
      <c r="J1919" t="str">
        <f>VLOOKUP(B1919,'Table A as of March 2024'!A:O,15,FALSE)</f>
        <v>C</v>
      </c>
      <c r="K1919" t="str">
        <f>VLOOKUP(G1919,'ACFR Class Vlookup'!A:B,2,FALSE)</f>
        <v>Governmental</v>
      </c>
      <c r="L1919" s="1" t="str">
        <f>VLOOKUP(D1919,'Fund Information'!A:F,6,FALSE)</f>
        <v>Parking - Accounts for fees paid for parking vehicles in state parking lots.</v>
      </c>
      <c r="M1919" s="6" t="str">
        <f t="shared" si="321"/>
        <v>N/A</v>
      </c>
      <c r="N1919" s="6" t="s">
        <v>2886</v>
      </c>
      <c r="O1919" s="6" t="str">
        <f t="shared" si="322"/>
        <v>N/A</v>
      </c>
      <c r="P1919" s="5" t="s">
        <v>2886</v>
      </c>
      <c r="Q1919" s="6" t="str">
        <f t="shared" si="323"/>
        <v>N/A</v>
      </c>
      <c r="R1919" s="7" t="str">
        <f t="shared" si="324"/>
        <v>No</v>
      </c>
      <c r="S1919" s="5" t="str">
        <f t="shared" si="325"/>
        <v>Answer Required</v>
      </c>
      <c r="T1919" s="6" t="str">
        <f t="shared" si="326"/>
        <v>N/A</v>
      </c>
      <c r="U1919" s="7" t="str">
        <f t="shared" si="327"/>
        <v>Yes</v>
      </c>
      <c r="V1919" s="5" t="str">
        <f t="shared" si="328"/>
        <v>Answer Required</v>
      </c>
      <c r="W1919" s="6" t="str">
        <f t="shared" si="329"/>
        <v>N/A</v>
      </c>
      <c r="X1919" s="5" t="s">
        <v>2886</v>
      </c>
    </row>
    <row r="1920" spans="1:24" ht="60" x14ac:dyDescent="0.25">
      <c r="A1920" s="77">
        <f>VLOOKUP(C1920,'BU and Control BU Listing'!A:E,5,FALSE)</f>
        <v>96100</v>
      </c>
      <c r="B1920" s="80" t="s">
        <v>5202</v>
      </c>
      <c r="C1920" s="22" t="str">
        <f t="shared" si="319"/>
        <v>96100</v>
      </c>
      <c r="D1920" s="22" t="str">
        <f t="shared" si="320"/>
        <v>02820</v>
      </c>
      <c r="E1920" s="21" t="str">
        <f>VLOOKUP(B1920,'Table A as of March 2024'!A:G,7,FALSE)</f>
        <v>Division of Capitol Police</v>
      </c>
      <c r="F1920" s="21" t="str">
        <f>VLOOKUP(B1920,'Table A as of March 2024'!A:H,8,FALSE)</f>
        <v>Abbott Lab Settlement Fund</v>
      </c>
      <c r="G1920" s="11" t="str">
        <f>VLOOKUP(B1920,'Table A as of March 2024'!A:I,9,FALSE)</f>
        <v>120</v>
      </c>
      <c r="H1920" t="str">
        <f>VLOOKUP(B1920,'Table A as of March 2024'!A:L,12,FALSE)</f>
        <v>No</v>
      </c>
      <c r="I1920" s="9" t="str">
        <f>VLOOKUP(B1920,'Table A as of March 2024'!A:M,13,FALSE)</f>
        <v>R</v>
      </c>
      <c r="J1920" t="str">
        <f>VLOOKUP(B1920,'Table A as of March 2024'!A:O,15,FALSE)</f>
        <v>R</v>
      </c>
      <c r="K1920" t="str">
        <f>VLOOKUP(G1920,'ACFR Class Vlookup'!A:B,2,FALSE)</f>
        <v>Governmental</v>
      </c>
      <c r="L1920" s="1" t="str">
        <f>VLOOKUP(D1920,'Fund Information'!A:F,6,FALSE)</f>
        <v>Per Section 881, Federal Code 21 USC, and emails from Attorney General's office and a letter from the Executive Office for Asset Forfeiture of the US Treasury, this fund was approved for asset forfeiture transfers of federal funds.</v>
      </c>
      <c r="M1920" s="6" t="str">
        <f t="shared" si="321"/>
        <v>N/A</v>
      </c>
      <c r="N1920" s="6" t="s">
        <v>2886</v>
      </c>
      <c r="O1920" s="6" t="str">
        <f t="shared" si="322"/>
        <v>N/A</v>
      </c>
      <c r="P1920" s="5" t="s">
        <v>2886</v>
      </c>
      <c r="Q1920" s="6" t="str">
        <f t="shared" si="323"/>
        <v>N/A</v>
      </c>
      <c r="R1920" s="7" t="str">
        <f t="shared" si="324"/>
        <v>Yes</v>
      </c>
      <c r="S1920" s="5" t="str">
        <f t="shared" si="325"/>
        <v>Answer Required</v>
      </c>
      <c r="T1920" s="6" t="str">
        <f t="shared" si="326"/>
        <v>N/A</v>
      </c>
      <c r="U1920" s="7" t="str">
        <f t="shared" si="327"/>
        <v>No</v>
      </c>
      <c r="V1920" s="5" t="str">
        <f t="shared" si="328"/>
        <v>Answer Required</v>
      </c>
      <c r="W1920" s="6" t="str">
        <f t="shared" si="329"/>
        <v>N/A</v>
      </c>
      <c r="X1920" s="5" t="s">
        <v>2886</v>
      </c>
    </row>
    <row r="1921" spans="1:24" ht="30" x14ac:dyDescent="0.25">
      <c r="A1921" s="77">
        <f>VLOOKUP(C1921,'BU and Control BU Listing'!A:E,5,FALSE)</f>
        <v>96100</v>
      </c>
      <c r="B1921" s="80" t="s">
        <v>5203</v>
      </c>
      <c r="C1921" s="22" t="str">
        <f t="shared" si="319"/>
        <v>96100</v>
      </c>
      <c r="D1921" s="22" t="str">
        <f t="shared" si="320"/>
        <v>02870</v>
      </c>
      <c r="E1921" s="21" t="str">
        <f>VLOOKUP(B1921,'Table A as of March 2024'!A:G,7,FALSE)</f>
        <v>Division of Capitol Police</v>
      </c>
      <c r="F1921" s="21" t="str">
        <f>VLOOKUP(B1921,'Table A as of March 2024'!A:H,8,FALSE)</f>
        <v>Surp Suppy/Equip Sale-GF-NonHE</v>
      </c>
      <c r="G1921" s="11" t="str">
        <f>VLOOKUP(B1921,'Table A as of March 2024'!A:I,9,FALSE)</f>
        <v>100</v>
      </c>
      <c r="H1921" t="str">
        <f>VLOOKUP(B1921,'Table A as of March 2024'!A:L,12,FALSE)</f>
        <v>No</v>
      </c>
      <c r="I1921" s="9" t="str">
        <f>VLOOKUP(B1921,'Table A as of March 2024'!A:M,13,FALSE)</f>
        <v>U</v>
      </c>
      <c r="J1921" t="str">
        <f>VLOOKUP(B1921,'Table A as of March 2024'!A:O,15,FALSE)</f>
        <v>A</v>
      </c>
      <c r="K1921" t="str">
        <f>VLOOKUP(G1921,'ACFR Class Vlookup'!A:B,2,FALSE)</f>
        <v>Governmental</v>
      </c>
      <c r="L1921" s="1" t="str">
        <f>VLOOKUP(D1921,'Fund Information'!A:F,6,FALSE)</f>
        <v>Accounts for sale of surplus supplies and equipment purchased with General Funds for Non Higher Ed agencies.</v>
      </c>
      <c r="M1921" s="6" t="str">
        <f t="shared" si="321"/>
        <v>N/A</v>
      </c>
      <c r="N1921" s="6" t="s">
        <v>2886</v>
      </c>
      <c r="O1921" s="6" t="str">
        <f t="shared" si="322"/>
        <v>N/A</v>
      </c>
      <c r="P1921" s="5" t="s">
        <v>2886</v>
      </c>
      <c r="Q1921" s="6" t="str">
        <f t="shared" si="323"/>
        <v>N/A</v>
      </c>
      <c r="R1921" s="7" t="str">
        <f t="shared" si="324"/>
        <v>No</v>
      </c>
      <c r="S1921" s="5" t="str">
        <f t="shared" si="325"/>
        <v>Answer Required</v>
      </c>
      <c r="T1921" s="6" t="str">
        <f t="shared" si="326"/>
        <v>N/A</v>
      </c>
      <c r="U1921" s="7" t="str">
        <f t="shared" si="327"/>
        <v>No</v>
      </c>
      <c r="V1921" s="5" t="str">
        <f t="shared" si="328"/>
        <v>Answer Required</v>
      </c>
      <c r="W1921" s="6" t="str">
        <f t="shared" si="329"/>
        <v>N/A</v>
      </c>
      <c r="X1921" s="5" t="s">
        <v>2886</v>
      </c>
    </row>
    <row r="1922" spans="1:24" x14ac:dyDescent="0.25">
      <c r="A1922" s="77">
        <f>VLOOKUP(C1922,'BU and Control BU Listing'!A:E,5,FALSE)</f>
        <v>96100</v>
      </c>
      <c r="B1922" s="80" t="s">
        <v>5204</v>
      </c>
      <c r="C1922" s="22" t="str">
        <f t="shared" si="319"/>
        <v>96100</v>
      </c>
      <c r="D1922" s="22" t="str">
        <f t="shared" si="320"/>
        <v>10000</v>
      </c>
      <c r="E1922" s="21" t="str">
        <f>VLOOKUP(B1922,'Table A as of March 2024'!A:G,7,FALSE)</f>
        <v>Division of Capitol Police</v>
      </c>
      <c r="F1922" s="21" t="str">
        <f>VLOOKUP(B1922,'Table A as of March 2024'!A:H,8,FALSE)</f>
        <v>Federal Trust</v>
      </c>
      <c r="G1922" s="11" t="str">
        <f>VLOOKUP(B1922,'Table A as of March 2024'!A:I,9,FALSE)</f>
        <v>120</v>
      </c>
      <c r="H1922" t="str">
        <f>VLOOKUP(B1922,'Table A as of March 2024'!A:L,12,FALSE)</f>
        <v>No</v>
      </c>
      <c r="I1922" s="9" t="str">
        <f>VLOOKUP(B1922,'Table A as of March 2024'!A:M,13,FALSE)</f>
        <v>R</v>
      </c>
      <c r="J1922" t="str">
        <f>VLOOKUP(B1922,'Table A as of March 2024'!A:O,15,FALSE)</f>
        <v>R</v>
      </c>
      <c r="K1922" t="str">
        <f>VLOOKUP(G1922,'ACFR Class Vlookup'!A:B,2,FALSE)</f>
        <v>Governmental</v>
      </c>
      <c r="L1922" s="1" t="str">
        <f>VLOOKUP(D1922,'Fund Information'!A:F,6,FALSE)</f>
        <v>This fund accounts for Federal funds.</v>
      </c>
      <c r="M1922" s="6" t="str">
        <f t="shared" si="321"/>
        <v>N/A</v>
      </c>
      <c r="N1922" s="6" t="s">
        <v>2886</v>
      </c>
      <c r="O1922" s="6" t="str">
        <f t="shared" si="322"/>
        <v>N/A</v>
      </c>
      <c r="P1922" s="5" t="s">
        <v>2886</v>
      </c>
      <c r="Q1922" s="6" t="str">
        <f t="shared" si="323"/>
        <v>N/A</v>
      </c>
      <c r="R1922" s="7" t="str">
        <f t="shared" si="324"/>
        <v>Yes</v>
      </c>
      <c r="S1922" s="5" t="str">
        <f t="shared" si="325"/>
        <v>Answer Required</v>
      </c>
      <c r="T1922" s="6" t="str">
        <f t="shared" si="326"/>
        <v>N/A</v>
      </c>
      <c r="U1922" s="7" t="str">
        <f t="shared" si="327"/>
        <v>No</v>
      </c>
      <c r="V1922" s="5" t="str">
        <f t="shared" si="328"/>
        <v>Answer Required</v>
      </c>
      <c r="W1922" s="6" t="str">
        <f t="shared" si="329"/>
        <v>N/A</v>
      </c>
      <c r="X1922" s="5" t="s">
        <v>2886</v>
      </c>
    </row>
    <row r="1923" spans="1:24" ht="165" x14ac:dyDescent="0.25">
      <c r="A1923" s="77">
        <f>VLOOKUP(C1923,'BU and Control BU Listing'!A:E,5,FALSE)</f>
        <v>96100</v>
      </c>
      <c r="B1923" s="80" t="s">
        <v>6045</v>
      </c>
      <c r="C1923" s="22" t="str">
        <f t="shared" ref="C1923:C1946" si="330">LEFT(B1923,5)</f>
        <v>96100</v>
      </c>
      <c r="D1923" s="22" t="str">
        <f t="shared" ref="D1923:D1946" si="331">RIGHT(B1923,5)</f>
        <v>10110</v>
      </c>
      <c r="E1923" s="21" t="str">
        <f>VLOOKUP(B1923,'Table A as of March 2024'!A:G,7,FALSE)</f>
        <v>Division of Capitol Police</v>
      </c>
      <c r="F1923" s="21" t="str">
        <f>VLOOKUP(B1923,'Table A as of March 2024'!A:H,8,FALSE)</f>
        <v>CARESActRlfFd–General-COVID-19</v>
      </c>
      <c r="G1923" s="11" t="str">
        <f>VLOOKUP(B1923,'Table A as of March 2024'!A:I,9,FALSE)</f>
        <v>120</v>
      </c>
      <c r="H1923" t="str">
        <f>VLOOKUP(B1923,'Table A as of March 2024'!A:L,12,FALSE)</f>
        <v>No</v>
      </c>
      <c r="I1923" s="9" t="str">
        <f>VLOOKUP(B1923,'Table A as of March 2024'!A:M,13,FALSE)</f>
        <v>V</v>
      </c>
      <c r="J1923" t="str">
        <f>VLOOKUP(B1923,'Table A as of March 2024'!A:O,15,FALSE)</f>
        <v>R</v>
      </c>
      <c r="K1923" t="str">
        <f>VLOOKUP(G1923,'ACFR Class Vlookup'!A:B,2,FALSE)</f>
        <v>Governmental</v>
      </c>
      <c r="L1923" s="1" t="str">
        <f>VLOOKUP(D1923,'Fund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923" s="6" t="str">
        <f t="shared" ref="M1923:M1946" si="332">IF(L1923="","Answer Required","N/A")</f>
        <v>N/A</v>
      </c>
      <c r="N1923" s="6" t="s">
        <v>2886</v>
      </c>
      <c r="O1923" s="6" t="str">
        <f t="shared" ref="O1923:O1946" si="333">IF(N1923="No","Answer Required","N/A")</f>
        <v>N/A</v>
      </c>
      <c r="P1923" s="5" t="s">
        <v>2886</v>
      </c>
      <c r="Q1923" s="6" t="str">
        <f t="shared" ref="Q1923:Q1946" si="334">IF(P1923="No","Answer Required","N/A")</f>
        <v>N/A</v>
      </c>
      <c r="R1923" s="7" t="str">
        <f t="shared" ref="R1923:R1946" si="335">IF(J1923="R","Yes","No")</f>
        <v>Yes</v>
      </c>
      <c r="S1923" s="5" t="str">
        <f t="shared" ref="S1923:S1946" si="336">IF($K1923="Governmental","Answer Required","N/A")</f>
        <v>Answer Required</v>
      </c>
      <c r="T1923" s="6" t="str">
        <f t="shared" ref="T1923:T1946" si="337">IF(AND(S1923="Yes",R1923="Yes"),"Answer Required",IF(AND(S1923="no",R1923="no"),"Answer Required","N/A"))</f>
        <v>N/A</v>
      </c>
      <c r="U1923" s="7" t="str">
        <f t="shared" ref="U1923:U1946" si="338">IF(J1923="C","Yes","No")</f>
        <v>No</v>
      </c>
      <c r="V1923" s="5" t="str">
        <f t="shared" ref="V1923:V1946" si="339">IF($K1923="Governmental","Answer Required","N/A")</f>
        <v>Answer Required</v>
      </c>
      <c r="W1923" s="6" t="str">
        <f t="shared" ref="W1923:W1946" si="340">IF(AND(V1923="Yes",U1923="Yes"),"Answer Required",IF(AND(V1923="no",U1923="no"),"Answer Required","N/A"))</f>
        <v>N/A</v>
      </c>
      <c r="X1923" s="5" t="s">
        <v>2886</v>
      </c>
    </row>
    <row r="1924" spans="1:24" ht="135" x14ac:dyDescent="0.25">
      <c r="A1924" s="77">
        <f>VLOOKUP(C1924,'BU and Control BU Listing'!A:E,5,FALSE)</f>
        <v>96100</v>
      </c>
      <c r="B1924" s="80" t="s">
        <v>8338</v>
      </c>
      <c r="C1924" s="22" t="str">
        <f t="shared" si="330"/>
        <v>96100</v>
      </c>
      <c r="D1924" s="22" t="str">
        <f t="shared" si="331"/>
        <v>10120</v>
      </c>
      <c r="E1924" s="21" t="str">
        <f>VLOOKUP(B1924,'Table A as of March 2024'!A:G,7,FALSE)</f>
        <v>Division of Capitol Police</v>
      </c>
      <c r="F1924" s="21" t="str">
        <f>VLOOKUP(B1924,'Table A as of March 2024'!A:H,8,FALSE)</f>
        <v>CoronavrsEmrSpplFdPrg-COVID-19</v>
      </c>
      <c r="G1924" s="11" t="str">
        <f>VLOOKUP(B1924,'Table A as of March 2024'!A:I,9,FALSE)</f>
        <v>120</v>
      </c>
      <c r="H1924" t="str">
        <f>VLOOKUP(B1924,'Table A as of March 2024'!A:L,12,FALSE)</f>
        <v>No</v>
      </c>
      <c r="I1924" s="9" t="str">
        <f>VLOOKUP(B1924,'Table A as of March 2024'!A:M,13,FALSE)</f>
        <v>V</v>
      </c>
      <c r="J1924" t="str">
        <f>VLOOKUP(B1924,'Table A as of March 2024'!A:O,15,FALSE)</f>
        <v>R</v>
      </c>
      <c r="K1924" t="str">
        <f>VLOOKUP(G1924,'ACFR Class Vlookup'!A:B,2,FALSE)</f>
        <v>Governmental</v>
      </c>
      <c r="L1924" s="1" t="str">
        <f>VLOOKUP(D1924,'Fund Information'!A:F,6,FALSE)</f>
        <v>Coronavirus Emergency Supplemental Funding Program - COVID-19. CFDA 16.034; Coronavirus Emergency Supplemental Funding Program. Provides Federal funding to support needs related to coronavirus, including overtime for state, local, and tribal officers; personal protective equipment and supplies; and medical needs and other supplies for inmates in state, local, and tribal prisons, jails, and detention centers.
This Fund retains interest earned per Notice of Award from Federal DOJ.</v>
      </c>
      <c r="M1924" s="6" t="str">
        <f t="shared" si="332"/>
        <v>N/A</v>
      </c>
      <c r="N1924" s="6" t="s">
        <v>2886</v>
      </c>
      <c r="O1924" s="6" t="str">
        <f t="shared" si="333"/>
        <v>N/A</v>
      </c>
      <c r="P1924" s="5" t="s">
        <v>2886</v>
      </c>
      <c r="Q1924" s="6" t="str">
        <f t="shared" si="334"/>
        <v>N/A</v>
      </c>
      <c r="R1924" s="7" t="str">
        <f t="shared" si="335"/>
        <v>Yes</v>
      </c>
      <c r="S1924" s="5" t="str">
        <f t="shared" si="336"/>
        <v>Answer Required</v>
      </c>
      <c r="T1924" s="6" t="str">
        <f t="shared" si="337"/>
        <v>N/A</v>
      </c>
      <c r="U1924" s="7" t="str">
        <f t="shared" si="338"/>
        <v>No</v>
      </c>
      <c r="V1924" s="5" t="str">
        <f t="shared" si="339"/>
        <v>Answer Required</v>
      </c>
      <c r="W1924" s="6" t="str">
        <f t="shared" si="340"/>
        <v>N/A</v>
      </c>
      <c r="X1924" s="5" t="s">
        <v>2886</v>
      </c>
    </row>
    <row r="1925" spans="1:24" ht="165" x14ac:dyDescent="0.25">
      <c r="A1925" s="77">
        <f>VLOOKUP(C1925,'BU and Control BU Listing'!A:E,5,FALSE)</f>
        <v>96100</v>
      </c>
      <c r="B1925" s="80" t="s">
        <v>8339</v>
      </c>
      <c r="C1925" s="22" t="str">
        <f t="shared" si="330"/>
        <v>96100</v>
      </c>
      <c r="D1925" s="22" t="str">
        <f t="shared" si="331"/>
        <v>12110</v>
      </c>
      <c r="E1925" s="21" t="str">
        <f>VLOOKUP(B1925,'Table A as of March 2024'!A:G,7,FALSE)</f>
        <v>Division of Capitol Police</v>
      </c>
      <c r="F1925" s="21" t="str">
        <f>VLOOKUP(B1925,'Table A as of March 2024'!A:H,8,FALSE)</f>
        <v>ARP-CrvStLoclFisRecFd-COVID-19</v>
      </c>
      <c r="G1925" s="11" t="str">
        <f>VLOOKUP(B1925,'Table A as of March 2024'!A:I,9,FALSE)</f>
        <v>120</v>
      </c>
      <c r="H1925" t="str">
        <f>VLOOKUP(B1925,'Table A as of March 2024'!A:L,12,FALSE)</f>
        <v>No</v>
      </c>
      <c r="I1925" s="9" t="str">
        <f>VLOOKUP(B1925,'Table A as of March 2024'!A:M,13,FALSE)</f>
        <v>V</v>
      </c>
      <c r="J1925" t="str">
        <f>VLOOKUP(B1925,'Table A as of March 2024'!A:O,15,FALSE)</f>
        <v>R</v>
      </c>
      <c r="K1925" t="str">
        <f>VLOOKUP(G1925,'ACFR Class Vlookup'!A:B,2,FALSE)</f>
        <v>Governmental</v>
      </c>
      <c r="L1925" s="1" t="str">
        <f>VLOOKUP(D1925,'Fund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925" s="6" t="str">
        <f t="shared" si="332"/>
        <v>N/A</v>
      </c>
      <c r="N1925" s="6" t="s">
        <v>2886</v>
      </c>
      <c r="O1925" s="6" t="str">
        <f t="shared" si="333"/>
        <v>N/A</v>
      </c>
      <c r="P1925" s="5" t="s">
        <v>2886</v>
      </c>
      <c r="Q1925" s="6" t="str">
        <f t="shared" si="334"/>
        <v>N/A</v>
      </c>
      <c r="R1925" s="7" t="str">
        <f t="shared" si="335"/>
        <v>Yes</v>
      </c>
      <c r="S1925" s="5" t="str">
        <f t="shared" si="336"/>
        <v>Answer Required</v>
      </c>
      <c r="T1925" s="6" t="str">
        <f t="shared" si="337"/>
        <v>N/A</v>
      </c>
      <c r="U1925" s="7" t="str">
        <f t="shared" si="338"/>
        <v>No</v>
      </c>
      <c r="V1925" s="5" t="str">
        <f t="shared" si="339"/>
        <v>Answer Required</v>
      </c>
      <c r="W1925" s="6" t="str">
        <f t="shared" si="340"/>
        <v>N/A</v>
      </c>
      <c r="X1925" s="5" t="s">
        <v>2886</v>
      </c>
    </row>
    <row r="1926" spans="1:24" x14ac:dyDescent="0.25">
      <c r="A1926" s="77">
        <f>VLOOKUP(C1926,'BU and Control BU Listing'!A:E,5,FALSE)</f>
        <v>10700</v>
      </c>
      <c r="B1926" s="80" t="s">
        <v>5206</v>
      </c>
      <c r="C1926" s="22" t="str">
        <f t="shared" si="330"/>
        <v>97100</v>
      </c>
      <c r="D1926" s="22" t="str">
        <f t="shared" si="331"/>
        <v>01000</v>
      </c>
      <c r="E1926" s="21" t="str">
        <f>VLOOKUP(B1926,'Table A as of March 2024'!A:G,7,FALSE)</f>
        <v>State Water Commission</v>
      </c>
      <c r="F1926" s="21" t="str">
        <f>VLOOKUP(B1926,'Table A as of March 2024'!A:H,8,FALSE)</f>
        <v>General Fund</v>
      </c>
      <c r="G1926" s="11" t="str">
        <f>VLOOKUP(B1926,'Table A as of March 2024'!A:I,9,FALSE)</f>
        <v>100</v>
      </c>
      <c r="H1926" t="str">
        <f>VLOOKUP(B1926,'Table A as of March 2024'!A:L,12,FALSE)</f>
        <v>No</v>
      </c>
      <c r="I1926" s="9" t="str">
        <f>VLOOKUP(B1926,'Table A as of March 2024'!A:M,13,FALSE)</f>
        <v>G</v>
      </c>
      <c r="J1926" t="str">
        <f>VLOOKUP(B1926,'Table A as of March 2024'!A:O,15,FALSE)</f>
        <v>U</v>
      </c>
      <c r="K1926" t="str">
        <f>VLOOKUP(G1926,'ACFR Class Vlookup'!A:B,2,FALSE)</f>
        <v>Governmental</v>
      </c>
      <c r="L1926" s="1" t="str">
        <f>VLOOKUP(D1926,'Fund Information'!A:F,6,FALSE)</f>
        <v>General Fund</v>
      </c>
      <c r="M1926" s="6" t="str">
        <f t="shared" si="332"/>
        <v>N/A</v>
      </c>
      <c r="N1926" s="6" t="s">
        <v>2886</v>
      </c>
      <c r="O1926" s="6" t="str">
        <f t="shared" si="333"/>
        <v>N/A</v>
      </c>
      <c r="P1926" s="5" t="s">
        <v>2886</v>
      </c>
      <c r="Q1926" s="6" t="str">
        <f t="shared" si="334"/>
        <v>N/A</v>
      </c>
      <c r="R1926" s="7" t="str">
        <f t="shared" si="335"/>
        <v>No</v>
      </c>
      <c r="S1926" s="5" t="str">
        <f t="shared" si="336"/>
        <v>Answer Required</v>
      </c>
      <c r="T1926" s="6" t="str">
        <f t="shared" si="337"/>
        <v>N/A</v>
      </c>
      <c r="U1926" s="7" t="str">
        <f t="shared" si="338"/>
        <v>No</v>
      </c>
      <c r="V1926" s="5" t="str">
        <f t="shared" si="339"/>
        <v>Answer Required</v>
      </c>
      <c r="W1926" s="6" t="str">
        <f t="shared" si="340"/>
        <v>N/A</v>
      </c>
      <c r="X1926" s="5" t="s">
        <v>2886</v>
      </c>
    </row>
    <row r="1927" spans="1:24" x14ac:dyDescent="0.25">
      <c r="A1927" s="77">
        <f>VLOOKUP(C1927,'BU and Control BU Listing'!A:E,5,FALSE)</f>
        <v>97700</v>
      </c>
      <c r="B1927" s="80" t="s">
        <v>8340</v>
      </c>
      <c r="C1927" s="22" t="str">
        <f t="shared" si="330"/>
        <v>97700</v>
      </c>
      <c r="D1927" s="22" t="str">
        <f t="shared" si="331"/>
        <v>01000</v>
      </c>
      <c r="E1927" s="21" t="str">
        <f>VLOOKUP(B1927,'Table A as of March 2024'!A:G,7,FALSE)</f>
        <v>VA Cannabis Control Authority</v>
      </c>
      <c r="F1927" s="21" t="str">
        <f>VLOOKUP(B1927,'Table A as of March 2024'!A:H,8,FALSE)</f>
        <v>General Fund</v>
      </c>
      <c r="G1927" s="11" t="str">
        <f>VLOOKUP(B1927,'Table A as of March 2024'!A:I,9,FALSE)</f>
        <v>100</v>
      </c>
      <c r="H1927" t="str">
        <f>VLOOKUP(B1927,'Table A as of March 2024'!A:L,12,FALSE)</f>
        <v>No</v>
      </c>
      <c r="I1927" s="9" t="str">
        <f>VLOOKUP(B1927,'Table A as of March 2024'!A:M,13,FALSE)</f>
        <v>G</v>
      </c>
      <c r="J1927" t="str">
        <f>VLOOKUP(B1927,'Table A as of March 2024'!A:O,15,FALSE)</f>
        <v>U</v>
      </c>
      <c r="K1927" t="str">
        <f>VLOOKUP(G1927,'ACFR Class Vlookup'!A:B,2,FALSE)</f>
        <v>Governmental</v>
      </c>
      <c r="L1927" s="1" t="str">
        <f>VLOOKUP(D1927,'Fund Information'!A:F,6,FALSE)</f>
        <v>General Fund</v>
      </c>
      <c r="M1927" s="6" t="str">
        <f t="shared" si="332"/>
        <v>N/A</v>
      </c>
      <c r="N1927" s="6" t="s">
        <v>2886</v>
      </c>
      <c r="O1927" s="6" t="str">
        <f t="shared" si="333"/>
        <v>N/A</v>
      </c>
      <c r="P1927" s="5" t="s">
        <v>2886</v>
      </c>
      <c r="Q1927" s="6" t="str">
        <f t="shared" si="334"/>
        <v>N/A</v>
      </c>
      <c r="R1927" s="7" t="str">
        <f t="shared" si="335"/>
        <v>No</v>
      </c>
      <c r="S1927" s="5" t="str">
        <f t="shared" si="336"/>
        <v>Answer Required</v>
      </c>
      <c r="T1927" s="6" t="str">
        <f t="shared" si="337"/>
        <v>N/A</v>
      </c>
      <c r="U1927" s="7" t="str">
        <f t="shared" si="338"/>
        <v>No</v>
      </c>
      <c r="V1927" s="5" t="str">
        <f t="shared" si="339"/>
        <v>Answer Required</v>
      </c>
      <c r="W1927" s="6" t="str">
        <f t="shared" si="340"/>
        <v>N/A</v>
      </c>
      <c r="X1927" s="5" t="s">
        <v>2886</v>
      </c>
    </row>
    <row r="1928" spans="1:24" ht="75" x14ac:dyDescent="0.25">
      <c r="A1928" s="77">
        <f>VLOOKUP(C1928,'BU and Control BU Listing'!A:E,5,FALSE)</f>
        <v>97700</v>
      </c>
      <c r="B1928" s="80" t="s">
        <v>8948</v>
      </c>
      <c r="C1928" s="22" t="str">
        <f t="shared" si="330"/>
        <v>97700</v>
      </c>
      <c r="D1928" s="22" t="str">
        <f t="shared" si="331"/>
        <v>02034</v>
      </c>
      <c r="E1928" s="21" t="str">
        <f>VLOOKUP(B1928,'Table A as of March 2024'!A:G,7,FALSE)</f>
        <v>VA Cannabis Control Authority</v>
      </c>
      <c r="F1928" s="21" t="str">
        <f>VLOOKUP(B1928,'Table A as of March 2024'!A:H,8,FALSE)</f>
        <v>Medical Cannabis Program Fund</v>
      </c>
      <c r="G1928" s="11" t="str">
        <f>VLOOKUP(B1928,'Table A as of March 2024'!A:I,9,FALSE)</f>
        <v>115</v>
      </c>
      <c r="H1928" t="str">
        <f>VLOOKUP(B1928,'Table A as of March 2024'!A:L,12,FALSE)</f>
        <v>No</v>
      </c>
      <c r="I1928" s="9" t="str">
        <f>VLOOKUP(B1928,'Table A as of March 2024'!A:M,13,FALSE)</f>
        <v>U</v>
      </c>
      <c r="J1928" t="str">
        <f>VLOOKUP(B1928,'Table A as of March 2024'!A:O,15,FALSE)</f>
        <v>C</v>
      </c>
      <c r="K1928" t="str">
        <f>VLOOKUP(G1928,'ACFR Class Vlookup'!A:B,2,FALSE)</f>
        <v>Governmental</v>
      </c>
      <c r="L1928" s="1" t="str">
        <f>VLOOKUP(D1928,'Fund Information'!A:F,6,FALSE)</f>
        <v>Medical Cannabis Program Fund established to record activity for Medical Cannabis pursuant to Chapter 740, 2023 Acts of Assembly that moved the Medical Cannabis Program from the Department of Health Professions Board of Pharmacy to the Virginia Cannabis Control Authority effective January 1, 2024.</v>
      </c>
      <c r="M1928" s="6" t="str">
        <f t="shared" si="332"/>
        <v>N/A</v>
      </c>
      <c r="N1928" s="6" t="s">
        <v>2886</v>
      </c>
      <c r="O1928" s="6" t="str">
        <f t="shared" si="333"/>
        <v>N/A</v>
      </c>
      <c r="P1928" s="5" t="s">
        <v>2886</v>
      </c>
      <c r="Q1928" s="6" t="str">
        <f t="shared" si="334"/>
        <v>N/A</v>
      </c>
      <c r="R1928" s="7" t="str">
        <f t="shared" si="335"/>
        <v>No</v>
      </c>
      <c r="S1928" s="5" t="str">
        <f t="shared" si="336"/>
        <v>Answer Required</v>
      </c>
      <c r="T1928" s="6" t="str">
        <f t="shared" si="337"/>
        <v>N/A</v>
      </c>
      <c r="U1928" s="7" t="str">
        <f t="shared" si="338"/>
        <v>Yes</v>
      </c>
      <c r="V1928" s="5" t="str">
        <f t="shared" si="339"/>
        <v>Answer Required</v>
      </c>
      <c r="W1928" s="6" t="str">
        <f t="shared" si="340"/>
        <v>N/A</v>
      </c>
      <c r="X1928" s="5" t="s">
        <v>2886</v>
      </c>
    </row>
    <row r="1929" spans="1:24" x14ac:dyDescent="0.25">
      <c r="A1929" s="77">
        <f>VLOOKUP(C1929,'BU and Control BU Listing'!A:E,5,FALSE)</f>
        <v>12200</v>
      </c>
      <c r="B1929" s="80" t="s">
        <v>6046</v>
      </c>
      <c r="C1929" s="22" t="str">
        <f t="shared" si="330"/>
        <v>98400</v>
      </c>
      <c r="D1929" s="22" t="str">
        <f t="shared" si="331"/>
        <v>01000</v>
      </c>
      <c r="E1929" s="21" t="str">
        <f>VLOOKUP(B1929,'Table A as of March 2024'!A:G,7,FALSE)</f>
        <v>Maintain Affordable Access</v>
      </c>
      <c r="F1929" s="21" t="str">
        <f>VLOOKUP(B1929,'Table A as of March 2024'!A:H,8,FALSE)</f>
        <v>General Fund</v>
      </c>
      <c r="G1929" s="11" t="str">
        <f>VLOOKUP(B1929,'Table A as of March 2024'!A:I,9,FALSE)</f>
        <v>100</v>
      </c>
      <c r="H1929" t="str">
        <f>VLOOKUP(B1929,'Table A as of March 2024'!A:L,12,FALSE)</f>
        <v>No</v>
      </c>
      <c r="I1929" s="9" t="str">
        <f>VLOOKUP(B1929,'Table A as of March 2024'!A:M,13,FALSE)</f>
        <v>G</v>
      </c>
      <c r="J1929" t="str">
        <f>VLOOKUP(B1929,'Table A as of March 2024'!A:O,15,FALSE)</f>
        <v>U</v>
      </c>
      <c r="K1929" t="str">
        <f>VLOOKUP(G1929,'ACFR Class Vlookup'!A:B,2,FALSE)</f>
        <v>Governmental</v>
      </c>
      <c r="L1929" s="1" t="str">
        <f>VLOOKUP(D1929,'Fund Information'!A:F,6,FALSE)</f>
        <v>General Fund</v>
      </c>
      <c r="M1929" s="6" t="str">
        <f t="shared" si="332"/>
        <v>N/A</v>
      </c>
      <c r="N1929" s="6" t="s">
        <v>2886</v>
      </c>
      <c r="O1929" s="6" t="str">
        <f t="shared" si="333"/>
        <v>N/A</v>
      </c>
      <c r="P1929" s="5" t="s">
        <v>2886</v>
      </c>
      <c r="Q1929" s="6" t="str">
        <f t="shared" si="334"/>
        <v>N/A</v>
      </c>
      <c r="R1929" s="7" t="str">
        <f t="shared" si="335"/>
        <v>No</v>
      </c>
      <c r="S1929" s="5" t="str">
        <f t="shared" si="336"/>
        <v>Answer Required</v>
      </c>
      <c r="T1929" s="6" t="str">
        <f t="shared" si="337"/>
        <v>N/A</v>
      </c>
      <c r="U1929" s="7" t="str">
        <f t="shared" si="338"/>
        <v>No</v>
      </c>
      <c r="V1929" s="5" t="str">
        <f t="shared" si="339"/>
        <v>Answer Required</v>
      </c>
      <c r="W1929" s="6" t="str">
        <f t="shared" si="340"/>
        <v>N/A</v>
      </c>
      <c r="X1929" s="5" t="s">
        <v>2886</v>
      </c>
    </row>
    <row r="1930" spans="1:24" ht="135" x14ac:dyDescent="0.25">
      <c r="A1930" s="77">
        <f>VLOOKUP(C1930,'BU and Control BU Listing'!A:E,5,FALSE)</f>
        <v>12200</v>
      </c>
      <c r="B1930" s="80" t="s">
        <v>5304</v>
      </c>
      <c r="C1930" s="22" t="str">
        <f t="shared" si="330"/>
        <v>98900</v>
      </c>
      <c r="D1930" s="22" t="str">
        <f t="shared" si="331"/>
        <v>07562</v>
      </c>
      <c r="E1930" s="21" t="str">
        <f>VLOOKUP(B1930,'Table A as of March 2024'!A:G,7,FALSE)</f>
        <v>Higher Educ Research Institute</v>
      </c>
      <c r="F1930" s="21" t="str">
        <f>VLOOKUP(B1930,'Table A as of March 2024'!A:H,8,FALSE)</f>
        <v>VA Research Investment Fund–GF</v>
      </c>
      <c r="G1930" s="11" t="str">
        <f>VLOOKUP(B1930,'Table A as of March 2024'!A:I,9,FALSE)</f>
        <v>100</v>
      </c>
      <c r="H1930" t="str">
        <f>VLOOKUP(B1930,'Table A as of March 2024'!A:L,12,FALSE)</f>
        <v>Yes</v>
      </c>
      <c r="I1930" s="9" t="str">
        <f>VLOOKUP(B1930,'Table A as of March 2024'!A:M,13,FALSE)</f>
        <v>U</v>
      </c>
      <c r="J1930" t="str">
        <f>VLOOKUP(B1930,'Table A as of March 2024'!A:O,15,FALSE)</f>
        <v>C</v>
      </c>
      <c r="K1930" t="str">
        <f>VLOOKUP(G1930,'ACFR Class Vlookup'!A:B,2,FALSE)</f>
        <v>Governmental</v>
      </c>
      <c r="L1930" s="1" t="str">
        <f>VLOOKUP(D1930,'Fund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930" s="6" t="str">
        <f t="shared" si="332"/>
        <v>N/A</v>
      </c>
      <c r="N1930" s="6" t="s">
        <v>2886</v>
      </c>
      <c r="O1930" s="6" t="str">
        <f t="shared" si="333"/>
        <v>N/A</v>
      </c>
      <c r="P1930" s="5" t="s">
        <v>2886</v>
      </c>
      <c r="Q1930" s="6" t="str">
        <f t="shared" si="334"/>
        <v>N/A</v>
      </c>
      <c r="R1930" s="7" t="str">
        <f t="shared" si="335"/>
        <v>No</v>
      </c>
      <c r="S1930" s="5" t="str">
        <f t="shared" si="336"/>
        <v>Answer Required</v>
      </c>
      <c r="T1930" s="6" t="str">
        <f t="shared" si="337"/>
        <v>N/A</v>
      </c>
      <c r="U1930" s="7" t="str">
        <f t="shared" si="338"/>
        <v>Yes</v>
      </c>
      <c r="V1930" s="5" t="str">
        <f t="shared" si="339"/>
        <v>Answer Required</v>
      </c>
      <c r="W1930" s="6" t="str">
        <f t="shared" si="340"/>
        <v>N/A</v>
      </c>
      <c r="X1930" s="5" t="s">
        <v>2886</v>
      </c>
    </row>
    <row r="1931" spans="1:24" x14ac:dyDescent="0.25">
      <c r="A1931" s="77">
        <f>VLOOKUP(C1931,'BU and Control BU Listing'!A:E,5,FALSE)</f>
        <v>99000</v>
      </c>
      <c r="B1931" s="80" t="s">
        <v>5208</v>
      </c>
      <c r="C1931" s="22" t="str">
        <f t="shared" si="330"/>
        <v>99000</v>
      </c>
      <c r="D1931" s="22" t="str">
        <f t="shared" si="331"/>
        <v>01000</v>
      </c>
      <c r="E1931" s="21" t="str">
        <f>VLOOKUP(B1931,'Table A as of March 2024'!A:G,7,FALSE)</f>
        <v>Appropriation Vetoes</v>
      </c>
      <c r="F1931" s="21" t="str">
        <f>VLOOKUP(B1931,'Table A as of March 2024'!A:H,8,FALSE)</f>
        <v>General Fund</v>
      </c>
      <c r="G1931" s="11" t="str">
        <f>VLOOKUP(B1931,'Table A as of March 2024'!A:I,9,FALSE)</f>
        <v>100</v>
      </c>
      <c r="H1931" t="str">
        <f>VLOOKUP(B1931,'Table A as of March 2024'!A:L,12,FALSE)</f>
        <v>No</v>
      </c>
      <c r="I1931" s="9" t="str">
        <f>VLOOKUP(B1931,'Table A as of March 2024'!A:M,13,FALSE)</f>
        <v>G</v>
      </c>
      <c r="J1931" t="str">
        <f>VLOOKUP(B1931,'Table A as of March 2024'!A:O,15,FALSE)</f>
        <v>U</v>
      </c>
      <c r="K1931" t="str">
        <f>VLOOKUP(G1931,'ACFR Class Vlookup'!A:B,2,FALSE)</f>
        <v>Governmental</v>
      </c>
      <c r="L1931" s="1" t="str">
        <f>VLOOKUP(D1931,'Fund Information'!A:F,6,FALSE)</f>
        <v>General Fund</v>
      </c>
      <c r="M1931" s="6" t="str">
        <f t="shared" si="332"/>
        <v>N/A</v>
      </c>
      <c r="N1931" s="6" t="s">
        <v>2886</v>
      </c>
      <c r="O1931" s="6" t="str">
        <f t="shared" si="333"/>
        <v>N/A</v>
      </c>
      <c r="P1931" s="5" t="s">
        <v>2886</v>
      </c>
      <c r="Q1931" s="6" t="str">
        <f t="shared" si="334"/>
        <v>N/A</v>
      </c>
      <c r="R1931" s="7" t="str">
        <f t="shared" si="335"/>
        <v>No</v>
      </c>
      <c r="S1931" s="5" t="str">
        <f t="shared" si="336"/>
        <v>Answer Required</v>
      </c>
      <c r="T1931" s="6" t="str">
        <f t="shared" si="337"/>
        <v>N/A</v>
      </c>
      <c r="U1931" s="7" t="str">
        <f t="shared" si="338"/>
        <v>No</v>
      </c>
      <c r="V1931" s="5" t="str">
        <f t="shared" si="339"/>
        <v>Answer Required</v>
      </c>
      <c r="W1931" s="6" t="str">
        <f t="shared" si="340"/>
        <v>N/A</v>
      </c>
      <c r="X1931" s="5" t="s">
        <v>2886</v>
      </c>
    </row>
    <row r="1932" spans="1:24" x14ac:dyDescent="0.25">
      <c r="A1932" s="77">
        <f>VLOOKUP(C1932,'BU and Control BU Listing'!A:E,5,FALSE)</f>
        <v>99200</v>
      </c>
      <c r="B1932" s="80" t="s">
        <v>5209</v>
      </c>
      <c r="C1932" s="22" t="str">
        <f t="shared" si="330"/>
        <v>99200</v>
      </c>
      <c r="D1932" s="22" t="str">
        <f t="shared" si="331"/>
        <v>01000</v>
      </c>
      <c r="E1932" s="21" t="str">
        <f>VLOOKUP(B1932,'Table A as of March 2024'!A:G,7,FALSE)</f>
        <v>Planned Reversions</v>
      </c>
      <c r="F1932" s="21" t="str">
        <f>VLOOKUP(B1932,'Table A as of March 2024'!A:H,8,FALSE)</f>
        <v>General Fund</v>
      </c>
      <c r="G1932" s="11" t="str">
        <f>VLOOKUP(B1932,'Table A as of March 2024'!A:I,9,FALSE)</f>
        <v>100</v>
      </c>
      <c r="H1932" t="str">
        <f>VLOOKUP(B1932,'Table A as of March 2024'!A:L,12,FALSE)</f>
        <v>No</v>
      </c>
      <c r="I1932" s="9" t="str">
        <f>VLOOKUP(B1932,'Table A as of March 2024'!A:M,13,FALSE)</f>
        <v>G</v>
      </c>
      <c r="J1932" t="str">
        <f>VLOOKUP(B1932,'Table A as of March 2024'!A:O,15,FALSE)</f>
        <v>U</v>
      </c>
      <c r="K1932" t="str">
        <f>VLOOKUP(G1932,'ACFR Class Vlookup'!A:B,2,FALSE)</f>
        <v>Governmental</v>
      </c>
      <c r="L1932" s="1" t="str">
        <f>VLOOKUP(D1932,'Fund Information'!A:F,6,FALSE)</f>
        <v>General Fund</v>
      </c>
      <c r="M1932" s="6" t="str">
        <f t="shared" si="332"/>
        <v>N/A</v>
      </c>
      <c r="N1932" s="6" t="s">
        <v>2886</v>
      </c>
      <c r="O1932" s="6" t="str">
        <f t="shared" si="333"/>
        <v>N/A</v>
      </c>
      <c r="P1932" s="5" t="s">
        <v>2886</v>
      </c>
      <c r="Q1932" s="6" t="str">
        <f t="shared" si="334"/>
        <v>N/A</v>
      </c>
      <c r="R1932" s="7" t="str">
        <f t="shared" si="335"/>
        <v>No</v>
      </c>
      <c r="S1932" s="5" t="str">
        <f t="shared" si="336"/>
        <v>Answer Required</v>
      </c>
      <c r="T1932" s="6" t="str">
        <f t="shared" si="337"/>
        <v>N/A</v>
      </c>
      <c r="U1932" s="7" t="str">
        <f t="shared" si="338"/>
        <v>No</v>
      </c>
      <c r="V1932" s="5" t="str">
        <f t="shared" si="339"/>
        <v>Answer Required</v>
      </c>
      <c r="W1932" s="6" t="str">
        <f t="shared" si="340"/>
        <v>N/A</v>
      </c>
      <c r="X1932" s="5" t="s">
        <v>2886</v>
      </c>
    </row>
    <row r="1933" spans="1:24" ht="30" x14ac:dyDescent="0.25">
      <c r="A1933" s="77">
        <f>VLOOKUP(C1933,'BU and Control BU Listing'!A:E,5,FALSE)</f>
        <v>15200</v>
      </c>
      <c r="B1933" s="80" t="s">
        <v>5210</v>
      </c>
      <c r="C1933" s="22" t="str">
        <f t="shared" si="330"/>
        <v>99300</v>
      </c>
      <c r="D1933" s="22" t="str">
        <f t="shared" si="331"/>
        <v>08200</v>
      </c>
      <c r="E1933" s="21" t="str">
        <f>VLOOKUP(B1933,'Table A as of March 2024'!A:G,7,FALSE)</f>
        <v>Treas Construction Financing</v>
      </c>
      <c r="F1933" s="21" t="str">
        <f>VLOOKUP(B1933,'Table A as of March 2024'!A:H,8,FALSE)</f>
        <v>VPBA Projects</v>
      </c>
      <c r="G1933" s="11" t="str">
        <f>VLOOKUP(B1933,'Table A as of March 2024'!A:I,9,FALSE)</f>
        <v>156</v>
      </c>
      <c r="H1933" t="str">
        <f>VLOOKUP(B1933,'Table A as of March 2024'!A:L,12,FALSE)</f>
        <v>No</v>
      </c>
      <c r="I1933" s="9" t="str">
        <f>VLOOKUP(B1933,'Table A as of March 2024'!A:M,13,FALSE)</f>
        <v>R</v>
      </c>
      <c r="J1933" t="str">
        <f>VLOOKUP(B1933,'Table A as of March 2024'!A:O,15,FALSE)</f>
        <v>R</v>
      </c>
      <c r="K1933" t="str">
        <f>VLOOKUP(G1933,'ACFR Class Vlookup'!A:B,2,FALSE)</f>
        <v>Governmental</v>
      </c>
      <c r="L1933" s="1" t="str">
        <f>VLOOKUP(D1933,'Fund Information'!A:F,6,FALSE)</f>
        <v>Blended component unit recorded from Department of Treasury VPBA financial statement template submissions.</v>
      </c>
      <c r="M1933" s="6" t="str">
        <f t="shared" si="332"/>
        <v>N/A</v>
      </c>
      <c r="N1933" s="6" t="s">
        <v>2886</v>
      </c>
      <c r="O1933" s="6" t="str">
        <f t="shared" si="333"/>
        <v>N/A</v>
      </c>
      <c r="P1933" s="5" t="s">
        <v>2886</v>
      </c>
      <c r="Q1933" s="6" t="str">
        <f t="shared" si="334"/>
        <v>N/A</v>
      </c>
      <c r="R1933" s="7" t="str">
        <f t="shared" si="335"/>
        <v>Yes</v>
      </c>
      <c r="S1933" s="5" t="str">
        <f t="shared" si="336"/>
        <v>Answer Required</v>
      </c>
      <c r="T1933" s="6" t="str">
        <f t="shared" si="337"/>
        <v>N/A</v>
      </c>
      <c r="U1933" s="7" t="str">
        <f t="shared" si="338"/>
        <v>No</v>
      </c>
      <c r="V1933" s="5" t="str">
        <f t="shared" si="339"/>
        <v>Answer Required</v>
      </c>
      <c r="W1933" s="6" t="str">
        <f t="shared" si="340"/>
        <v>N/A</v>
      </c>
      <c r="X1933" s="5" t="s">
        <v>2886</v>
      </c>
    </row>
    <row r="1934" spans="1:24" ht="90" x14ac:dyDescent="0.25">
      <c r="A1934" s="77">
        <f>VLOOKUP(C1934,'BU and Control BU Listing'!A:E,5,FALSE)</f>
        <v>15200</v>
      </c>
      <c r="B1934" s="80" t="s">
        <v>5211</v>
      </c>
      <c r="C1934" s="22" t="str">
        <f t="shared" si="330"/>
        <v>99400</v>
      </c>
      <c r="D1934" s="22" t="str">
        <f t="shared" si="331"/>
        <v>07020</v>
      </c>
      <c r="E1934" s="21" t="str">
        <f>VLOOKUP(B1934,'Table A as of March 2024'!A:G,7,FALSE)</f>
        <v>Treasury Trust Funds</v>
      </c>
      <c r="F1934" s="21" t="str">
        <f>VLOOKUP(B1934,'Table A as of March 2024'!A:H,8,FALSE)</f>
        <v>Literary Fund</v>
      </c>
      <c r="G1934" s="11" t="str">
        <f>VLOOKUP(B1934,'Table A as of March 2024'!A:I,9,FALSE)</f>
        <v>125</v>
      </c>
      <c r="H1934" t="str">
        <f>VLOOKUP(B1934,'Table A as of March 2024'!A:L,12,FALSE)</f>
        <v>No</v>
      </c>
      <c r="I1934" s="9" t="str">
        <f>VLOOKUP(B1934,'Table A as of March 2024'!A:M,13,FALSE)</f>
        <v>R</v>
      </c>
      <c r="J1934" t="str">
        <f>VLOOKUP(B1934,'Table A as of March 2024'!A:O,15,FALSE)</f>
        <v>R</v>
      </c>
      <c r="K1934" t="str">
        <f>VLOOKUP(G1934,'ACFR Class Vlookup'!A:B,2,FALSE)</f>
        <v>Governmental</v>
      </c>
      <c r="L1934" s="1" t="str">
        <f>VLOOKUP(D1934,'Fund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1934" s="6" t="str">
        <f t="shared" si="332"/>
        <v>N/A</v>
      </c>
      <c r="N1934" s="6" t="s">
        <v>2886</v>
      </c>
      <c r="O1934" s="6" t="str">
        <f t="shared" si="333"/>
        <v>N/A</v>
      </c>
      <c r="P1934" s="5" t="s">
        <v>2886</v>
      </c>
      <c r="Q1934" s="6" t="str">
        <f t="shared" si="334"/>
        <v>N/A</v>
      </c>
      <c r="R1934" s="7" t="str">
        <f t="shared" si="335"/>
        <v>Yes</v>
      </c>
      <c r="S1934" s="5" t="str">
        <f t="shared" si="336"/>
        <v>Answer Required</v>
      </c>
      <c r="T1934" s="6" t="str">
        <f t="shared" si="337"/>
        <v>N/A</v>
      </c>
      <c r="U1934" s="7" t="str">
        <f t="shared" si="338"/>
        <v>No</v>
      </c>
      <c r="V1934" s="5" t="str">
        <f t="shared" si="339"/>
        <v>Answer Required</v>
      </c>
      <c r="W1934" s="6" t="str">
        <f t="shared" si="340"/>
        <v>N/A</v>
      </c>
      <c r="X1934" s="5" t="s">
        <v>2886</v>
      </c>
    </row>
    <row r="1935" spans="1:24" ht="45" x14ac:dyDescent="0.25">
      <c r="A1935" s="77">
        <f>VLOOKUP(C1935,'BU and Control BU Listing'!A:E,5,FALSE)</f>
        <v>15200</v>
      </c>
      <c r="B1935" s="80" t="s">
        <v>5214</v>
      </c>
      <c r="C1935" s="22" t="str">
        <f t="shared" si="330"/>
        <v>99400</v>
      </c>
      <c r="D1935" s="22" t="str">
        <f t="shared" si="331"/>
        <v>07710</v>
      </c>
      <c r="E1935" s="21" t="str">
        <f>VLOOKUP(B1935,'Table A as of March 2024'!A:G,7,FALSE)</f>
        <v>Treasury Trust Funds</v>
      </c>
      <c r="F1935" s="21" t="str">
        <f>VLOOKUP(B1935,'Table A as of March 2024'!A:H,8,FALSE)</f>
        <v>Local Govrnmnt Investment Pool</v>
      </c>
      <c r="G1935" s="11" t="str">
        <f>VLOOKUP(B1935,'Table A as of March 2024'!A:I,9,FALSE)</f>
        <v>444</v>
      </c>
      <c r="H1935" t="str">
        <f>VLOOKUP(B1935,'Table A as of March 2024'!A:L,12,FALSE)</f>
        <v>No</v>
      </c>
      <c r="I1935" s="9" t="str">
        <f>VLOOKUP(B1935,'Table A as of March 2024'!A:M,13,FALSE)</f>
        <v>R</v>
      </c>
      <c r="K1935" t="str">
        <f>VLOOKUP(G1935,'ACFR Class Vlookup'!A:B,2,FALSE)</f>
        <v>N/A</v>
      </c>
      <c r="L1935" s="1" t="str">
        <f>VLOOKUP(D1935,'Fund Information'!A:F,6,FALSE)</f>
        <v>This fund accounts for statewide Local Government Investment Pool (LGIP) activity.  LGIP helps local governmental entities maximize their rate of return by commingling their resources for investment purposes.</v>
      </c>
      <c r="M1935" s="6" t="str">
        <f t="shared" si="332"/>
        <v>N/A</v>
      </c>
      <c r="N1935" s="6" t="s">
        <v>2886</v>
      </c>
      <c r="O1935" s="6" t="str">
        <f t="shared" si="333"/>
        <v>N/A</v>
      </c>
      <c r="P1935" s="5" t="s">
        <v>2886</v>
      </c>
      <c r="Q1935" s="6" t="str">
        <f t="shared" si="334"/>
        <v>N/A</v>
      </c>
      <c r="R1935" s="7" t="str">
        <f t="shared" si="335"/>
        <v>No</v>
      </c>
      <c r="S1935" s="5" t="str">
        <f t="shared" si="336"/>
        <v>N/A</v>
      </c>
      <c r="T1935" s="6" t="str">
        <f t="shared" si="337"/>
        <v>N/A</v>
      </c>
      <c r="U1935" s="7" t="str">
        <f t="shared" si="338"/>
        <v>No</v>
      </c>
      <c r="V1935" s="5" t="str">
        <f t="shared" si="339"/>
        <v>N/A</v>
      </c>
      <c r="W1935" s="6" t="str">
        <f t="shared" si="340"/>
        <v>N/A</v>
      </c>
      <c r="X1935" s="5" t="s">
        <v>2886</v>
      </c>
    </row>
    <row r="1936" spans="1:24" ht="90" x14ac:dyDescent="0.25">
      <c r="A1936" s="77">
        <f>VLOOKUP(C1936,'BU and Control BU Listing'!A:E,5,FALSE)</f>
        <v>15200</v>
      </c>
      <c r="B1936" s="80" t="s">
        <v>5215</v>
      </c>
      <c r="C1936" s="22" t="str">
        <f t="shared" si="330"/>
        <v>99400</v>
      </c>
      <c r="D1936" s="22" t="str">
        <f t="shared" si="331"/>
        <v>07740</v>
      </c>
      <c r="E1936" s="21" t="str">
        <f>VLOOKUP(B1936,'Table A as of March 2024'!A:G,7,FALSE)</f>
        <v>Treasury Trust Funds</v>
      </c>
      <c r="F1936" s="21" t="str">
        <f>VLOOKUP(B1936,'Table A as of March 2024'!A:H,8,FALSE)</f>
        <v>Miscellaneous Trust Funds</v>
      </c>
      <c r="G1936" s="11" t="str">
        <f>VLOOKUP(B1936,'Table A as of March 2024'!A:I,9,FALSE)</f>
        <v>100</v>
      </c>
      <c r="H1936" t="str">
        <f>VLOOKUP(B1936,'Table A as of March 2024'!A:L,12,FALSE)</f>
        <v>Yes</v>
      </c>
      <c r="I1936" s="9" t="str">
        <f>VLOOKUP(B1936,'Table A as of March 2024'!A:M,13,FALSE)</f>
        <v>U</v>
      </c>
      <c r="J1936" t="str">
        <f>VLOOKUP(B1936,'Table A as of March 2024'!A:O,15,FALSE)</f>
        <v>A</v>
      </c>
      <c r="K1936" t="str">
        <f>VLOOKUP(G1936,'ACFR Class Vlookup'!A:B,2,FALSE)</f>
        <v>Governmental</v>
      </c>
      <c r="L1936" s="1" t="str">
        <f>VLOOKUP(D1936,'Fund Information'!A:F,6,FALSE)</f>
        <v>This fund is comprised of a non-expendable trust fund that was donated to the state in the 1940's.  The interest on the funds is divided and paid to two local high schools.  As the beneficiary is external to the state, this will be classified as a private purpose fund. Projects 9000 and 90001 relate to the Private Purpose activity and will be assigned a ACFR class of 424- Private Purpose Misc.</v>
      </c>
      <c r="M1936" s="6" t="str">
        <f t="shared" si="332"/>
        <v>N/A</v>
      </c>
      <c r="N1936" s="6" t="s">
        <v>2886</v>
      </c>
      <c r="O1936" s="6" t="str">
        <f t="shared" si="333"/>
        <v>N/A</v>
      </c>
      <c r="P1936" s="5" t="s">
        <v>2886</v>
      </c>
      <c r="Q1936" s="6" t="str">
        <f t="shared" si="334"/>
        <v>N/A</v>
      </c>
      <c r="R1936" s="7" t="str">
        <f t="shared" si="335"/>
        <v>No</v>
      </c>
      <c r="S1936" s="5" t="str">
        <f t="shared" si="336"/>
        <v>Answer Required</v>
      </c>
      <c r="T1936" s="6" t="str">
        <f t="shared" si="337"/>
        <v>N/A</v>
      </c>
      <c r="U1936" s="7" t="str">
        <f t="shared" si="338"/>
        <v>No</v>
      </c>
      <c r="V1936" s="5" t="str">
        <f t="shared" si="339"/>
        <v>Answer Required</v>
      </c>
      <c r="W1936" s="6" t="str">
        <f t="shared" si="340"/>
        <v>N/A</v>
      </c>
      <c r="X1936" s="5" t="s">
        <v>2886</v>
      </c>
    </row>
    <row r="1937" spans="1:24" ht="30" x14ac:dyDescent="0.25">
      <c r="A1937" s="77">
        <f>VLOOKUP(C1937,'BU and Control BU Listing'!A:E,5,FALSE)</f>
        <v>15200</v>
      </c>
      <c r="B1937" s="80" t="s">
        <v>5219</v>
      </c>
      <c r="C1937" s="22" t="str">
        <f t="shared" si="330"/>
        <v>99400</v>
      </c>
      <c r="D1937" s="22" t="str">
        <f t="shared" si="331"/>
        <v>07810</v>
      </c>
      <c r="E1937" s="21" t="str">
        <f>VLOOKUP(B1937,'Table A as of March 2024'!A:G,7,FALSE)</f>
        <v>Treasury Trust Funds</v>
      </c>
      <c r="F1937" s="21" t="str">
        <f>VLOOKUP(B1937,'Table A as of March 2024'!A:H,8,FALSE)</f>
        <v>General Obligation Bond Fund</v>
      </c>
      <c r="G1937" s="11" t="str">
        <f>VLOOKUP(B1937,'Table A as of March 2024'!A:I,9,FALSE)</f>
        <v>155</v>
      </c>
      <c r="H1937" t="str">
        <f>VLOOKUP(B1937,'Table A as of March 2024'!A:L,12,FALSE)</f>
        <v>Yes</v>
      </c>
      <c r="I1937" s="9" t="str">
        <f>VLOOKUP(B1937,'Table A as of March 2024'!A:M,13,FALSE)</f>
        <v>R</v>
      </c>
      <c r="J1937" t="str">
        <f>VLOOKUP(B1937,'Table A as of March 2024'!A:O,15,FALSE)</f>
        <v>R</v>
      </c>
      <c r="K1937" t="str">
        <f>VLOOKUP(G1937,'ACFR Class Vlookup'!A:B,2,FALSE)</f>
        <v>Governmental</v>
      </c>
      <c r="L1937" s="1" t="str">
        <f>VLOOKUP(D1937,'Fund Information'!A:F,6,FALSE)</f>
        <v>This fund accounts for bond proceeds for 9B bond projects and is reported as Capital Projects in the ACFR.</v>
      </c>
      <c r="M1937" s="6" t="str">
        <f t="shared" si="332"/>
        <v>N/A</v>
      </c>
      <c r="N1937" s="6" t="s">
        <v>2886</v>
      </c>
      <c r="O1937" s="6" t="str">
        <f t="shared" si="333"/>
        <v>N/A</v>
      </c>
      <c r="P1937" s="5" t="s">
        <v>2886</v>
      </c>
      <c r="Q1937" s="6" t="str">
        <f t="shared" si="334"/>
        <v>N/A</v>
      </c>
      <c r="R1937" s="7" t="str">
        <f t="shared" si="335"/>
        <v>Yes</v>
      </c>
      <c r="S1937" s="5" t="str">
        <f t="shared" si="336"/>
        <v>Answer Required</v>
      </c>
      <c r="T1937" s="6" t="str">
        <f t="shared" si="337"/>
        <v>N/A</v>
      </c>
      <c r="U1937" s="7" t="str">
        <f t="shared" si="338"/>
        <v>No</v>
      </c>
      <c r="V1937" s="5" t="str">
        <f t="shared" si="339"/>
        <v>Answer Required</v>
      </c>
      <c r="W1937" s="6" t="str">
        <f t="shared" si="340"/>
        <v>N/A</v>
      </c>
      <c r="X1937" s="5" t="s">
        <v>2886</v>
      </c>
    </row>
    <row r="1938" spans="1:24" ht="30" x14ac:dyDescent="0.25">
      <c r="A1938" s="77">
        <f>VLOOKUP(C1938,'BU and Control BU Listing'!A:E,5,FALSE)</f>
        <v>15200</v>
      </c>
      <c r="B1938" s="80" t="s">
        <v>5221</v>
      </c>
      <c r="C1938" s="22" t="str">
        <f t="shared" si="330"/>
        <v>99400</v>
      </c>
      <c r="D1938" s="22" t="str">
        <f t="shared" si="331"/>
        <v>08994</v>
      </c>
      <c r="E1938" s="21" t="str">
        <f>VLOOKUP(B1938,'Table A as of March 2024'!A:G,7,FALSE)</f>
        <v>Treasury Trust Funds</v>
      </c>
      <c r="F1938" s="21" t="str">
        <f>VLOOKUP(B1938,'Table A as of March 2024'!A:H,8,FALSE)</f>
        <v>Debt Service-TTF</v>
      </c>
      <c r="G1938" s="11" t="str">
        <f>VLOOKUP(B1938,'Table A as of March 2024'!A:I,9,FALSE)</f>
        <v>600</v>
      </c>
      <c r="H1938" t="str">
        <f>VLOOKUP(B1938,'Table A as of March 2024'!A:L,12,FALSE)</f>
        <v>No</v>
      </c>
      <c r="I1938" s="9" t="str">
        <f>VLOOKUP(B1938,'Table A as of March 2024'!A:M,13,FALSE)</f>
        <v>R</v>
      </c>
      <c r="K1938" t="str">
        <f>VLOOKUP(G1938,'ACFR Class Vlookup'!A:B,2,FALSE)</f>
        <v>N/A</v>
      </c>
      <c r="L1938" s="1" t="str">
        <f>VLOOKUP(D1938,'Fund Information'!A:F,6,FALSE)</f>
        <v>This activity is long-term in nature and will be recorded in the ACFR from manual adjusting entries.</v>
      </c>
      <c r="M1938" s="6" t="str">
        <f t="shared" si="332"/>
        <v>N/A</v>
      </c>
      <c r="N1938" s="6" t="s">
        <v>2886</v>
      </c>
      <c r="O1938" s="6" t="str">
        <f t="shared" si="333"/>
        <v>N/A</v>
      </c>
      <c r="P1938" s="5" t="s">
        <v>2886</v>
      </c>
      <c r="Q1938" s="6" t="str">
        <f t="shared" si="334"/>
        <v>N/A</v>
      </c>
      <c r="R1938" s="7" t="str">
        <f t="shared" si="335"/>
        <v>No</v>
      </c>
      <c r="S1938" s="5" t="str">
        <f t="shared" si="336"/>
        <v>N/A</v>
      </c>
      <c r="T1938" s="6" t="str">
        <f t="shared" si="337"/>
        <v>N/A</v>
      </c>
      <c r="U1938" s="7" t="str">
        <f t="shared" si="338"/>
        <v>No</v>
      </c>
      <c r="V1938" s="5" t="str">
        <f t="shared" si="339"/>
        <v>N/A</v>
      </c>
      <c r="W1938" s="6" t="str">
        <f t="shared" si="340"/>
        <v>N/A</v>
      </c>
      <c r="X1938" s="5" t="s">
        <v>2886</v>
      </c>
    </row>
    <row r="1939" spans="1:24" x14ac:dyDescent="0.25">
      <c r="A1939" s="77">
        <f>VLOOKUP(C1939,'BU and Control BU Listing'!A:E,5,FALSE)</f>
        <v>12200</v>
      </c>
      <c r="B1939" s="80" t="s">
        <v>5222</v>
      </c>
      <c r="C1939" s="22" t="str">
        <f t="shared" si="330"/>
        <v>99500</v>
      </c>
      <c r="D1939" s="22" t="str">
        <f t="shared" si="331"/>
        <v>01000</v>
      </c>
      <c r="E1939" s="21" t="str">
        <f>VLOOKUP(B1939,'Table A as of March 2024'!A:G,7,FALSE)</f>
        <v>Central Appropriations</v>
      </c>
      <c r="F1939" s="21" t="str">
        <f>VLOOKUP(B1939,'Table A as of March 2024'!A:H,8,FALSE)</f>
        <v>General Fund</v>
      </c>
      <c r="G1939" s="11" t="str">
        <f>VLOOKUP(B1939,'Table A as of March 2024'!A:I,9,FALSE)</f>
        <v>100</v>
      </c>
      <c r="H1939" t="str">
        <f>VLOOKUP(B1939,'Table A as of March 2024'!A:L,12,FALSE)</f>
        <v>No</v>
      </c>
      <c r="I1939" s="9" t="str">
        <f>VLOOKUP(B1939,'Table A as of March 2024'!A:M,13,FALSE)</f>
        <v>G</v>
      </c>
      <c r="J1939" t="str">
        <f>VLOOKUP(B1939,'Table A as of March 2024'!A:O,15,FALSE)</f>
        <v>U</v>
      </c>
      <c r="K1939" t="str">
        <f>VLOOKUP(G1939,'ACFR Class Vlookup'!A:B,2,FALSE)</f>
        <v>Governmental</v>
      </c>
      <c r="L1939" s="1" t="str">
        <f>VLOOKUP(D1939,'Fund Information'!A:F,6,FALSE)</f>
        <v>General Fund</v>
      </c>
      <c r="M1939" s="6" t="str">
        <f t="shared" si="332"/>
        <v>N/A</v>
      </c>
      <c r="N1939" s="6" t="s">
        <v>2886</v>
      </c>
      <c r="O1939" s="6" t="str">
        <f t="shared" si="333"/>
        <v>N/A</v>
      </c>
      <c r="P1939" s="5" t="s">
        <v>2886</v>
      </c>
      <c r="Q1939" s="6" t="str">
        <f t="shared" si="334"/>
        <v>N/A</v>
      </c>
      <c r="R1939" s="7" t="str">
        <f t="shared" si="335"/>
        <v>No</v>
      </c>
      <c r="S1939" s="5" t="str">
        <f t="shared" si="336"/>
        <v>Answer Required</v>
      </c>
      <c r="T1939" s="6" t="str">
        <f t="shared" si="337"/>
        <v>N/A</v>
      </c>
      <c r="U1939" s="7" t="str">
        <f t="shared" si="338"/>
        <v>No</v>
      </c>
      <c r="V1939" s="5" t="str">
        <f t="shared" si="339"/>
        <v>Answer Required</v>
      </c>
      <c r="W1939" s="6" t="str">
        <f t="shared" si="340"/>
        <v>N/A</v>
      </c>
      <c r="X1939" s="5" t="s">
        <v>2886</v>
      </c>
    </row>
    <row r="1940" spans="1:24" ht="90" x14ac:dyDescent="0.25">
      <c r="A1940" s="77">
        <f>VLOOKUP(C1940,'BU and Control BU Listing'!A:E,5,FALSE)</f>
        <v>12200</v>
      </c>
      <c r="B1940" s="80" t="s">
        <v>8949</v>
      </c>
      <c r="C1940" s="22" t="str">
        <f t="shared" si="330"/>
        <v>99500</v>
      </c>
      <c r="D1940" s="22" t="str">
        <f t="shared" si="331"/>
        <v>07340</v>
      </c>
      <c r="E1940" s="21" t="str">
        <f>VLOOKUP(B1940,'Table A as of March 2024'!A:G,7,FALSE)</f>
        <v>Central Appropriations</v>
      </c>
      <c r="F1940" s="21" t="str">
        <f>VLOOKUP(B1940,'Table A as of March 2024'!A:H,8,FALSE)</f>
        <v>Texaco Oil Overcharge Fund</v>
      </c>
      <c r="G1940" s="11" t="str">
        <f>VLOOKUP(B1940,'Table A as of March 2024'!A:I,9,FALSE)</f>
        <v>105</v>
      </c>
      <c r="H1940" t="str">
        <f>VLOOKUP(B1940,'Table A as of March 2024'!A:L,12,FALSE)</f>
        <v>No</v>
      </c>
      <c r="I1940" s="9" t="str">
        <f>VLOOKUP(B1940,'Table A as of March 2024'!A:M,13,FALSE)</f>
        <v>R</v>
      </c>
      <c r="J1940" t="str">
        <f>VLOOKUP(B1940,'Table A as of March 2024'!A:O,15,FALSE)</f>
        <v>R</v>
      </c>
      <c r="K1940" t="str">
        <f>VLOOKUP(G1940,'ACFR Class Vlookup'!A:B,2,FALSE)</f>
        <v>Governmental</v>
      </c>
      <c r="L1940" s="1" t="str">
        <f>VLOOKUP(D1940,'Fund Information'!A:F,6,FALSE)</f>
        <v>Accounts for a court settlement (late 70's/early 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v>
      </c>
      <c r="M1940" s="6" t="str">
        <f t="shared" si="332"/>
        <v>N/A</v>
      </c>
      <c r="N1940" s="6" t="s">
        <v>2886</v>
      </c>
      <c r="O1940" s="6" t="str">
        <f t="shared" si="333"/>
        <v>N/A</v>
      </c>
      <c r="P1940" s="5" t="s">
        <v>2886</v>
      </c>
      <c r="Q1940" s="6" t="str">
        <f t="shared" si="334"/>
        <v>N/A</v>
      </c>
      <c r="R1940" s="7" t="str">
        <f t="shared" si="335"/>
        <v>Yes</v>
      </c>
      <c r="S1940" s="5" t="str">
        <f t="shared" si="336"/>
        <v>Answer Required</v>
      </c>
      <c r="T1940" s="6" t="str">
        <f t="shared" si="337"/>
        <v>N/A</v>
      </c>
      <c r="U1940" s="7" t="str">
        <f t="shared" si="338"/>
        <v>No</v>
      </c>
      <c r="V1940" s="5" t="str">
        <f t="shared" si="339"/>
        <v>Answer Required</v>
      </c>
      <c r="W1940" s="6" t="str">
        <f t="shared" si="340"/>
        <v>N/A</v>
      </c>
      <c r="X1940" s="5" t="s">
        <v>2886</v>
      </c>
    </row>
    <row r="1941" spans="1:24" ht="105" x14ac:dyDescent="0.25">
      <c r="A1941" s="77">
        <f>VLOOKUP(C1941,'BU and Control BU Listing'!A:E,5,FALSE)</f>
        <v>12200</v>
      </c>
      <c r="B1941" s="80" t="s">
        <v>5224</v>
      </c>
      <c r="C1941" s="22" t="str">
        <f t="shared" si="330"/>
        <v>99500</v>
      </c>
      <c r="D1941" s="22" t="str">
        <f t="shared" si="331"/>
        <v>07390</v>
      </c>
      <c r="E1941" s="21" t="str">
        <f>VLOOKUP(B1941,'Table A as of March 2024'!A:G,7,FALSE)</f>
        <v>Central Appropriations</v>
      </c>
      <c r="F1941" s="21" t="str">
        <f>VLOOKUP(B1941,'Table A as of March 2024'!A:H,8,FALSE)</f>
        <v>Stripper Well Oil Overchrge Fd</v>
      </c>
      <c r="G1941" s="11" t="str">
        <f>VLOOKUP(B1941,'Table A as of March 2024'!A:I,9,FALSE)</f>
        <v>105</v>
      </c>
      <c r="H1941" t="str">
        <f>VLOOKUP(B1941,'Table A as of March 2024'!A:L,12,FALSE)</f>
        <v>No</v>
      </c>
      <c r="I1941" s="9" t="str">
        <f>VLOOKUP(B1941,'Table A as of March 2024'!A:M,13,FALSE)</f>
        <v>R</v>
      </c>
      <c r="J1941" t="str">
        <f>VLOOKUP(B1941,'Table A as of March 2024'!A:O,15,FALSE)</f>
        <v>R</v>
      </c>
      <c r="K1941" t="str">
        <f>VLOOKUP(G1941,'ACFR Class Vlookup'!A:B,2,FALSE)</f>
        <v>Governmental</v>
      </c>
      <c r="L1941" s="1" t="str">
        <f>VLOOKUP(D1941,'Fund Information'!A:F,6,FALSE)</f>
        <v>Stripper Well Oil Overcharge Fund - This fund is used to account for a court settlement (from the late 1970's, early 1980's) that was prompted by price fixing by individual companies that resulted in the state being overcharged.  According to federal guidelines, funds must be used for energy efficiency and energy conservation projects.  Funds are usually used for capital projects.  State agencies, towns, hospitals, schools, etc. can apply for grants from this fund.</v>
      </c>
      <c r="M1941" s="6" t="str">
        <f t="shared" si="332"/>
        <v>N/A</v>
      </c>
      <c r="N1941" s="6" t="s">
        <v>2886</v>
      </c>
      <c r="O1941" s="6" t="str">
        <f t="shared" si="333"/>
        <v>N/A</v>
      </c>
      <c r="P1941" s="5" t="s">
        <v>2886</v>
      </c>
      <c r="Q1941" s="6" t="str">
        <f t="shared" si="334"/>
        <v>N/A</v>
      </c>
      <c r="R1941" s="7" t="str">
        <f t="shared" si="335"/>
        <v>Yes</v>
      </c>
      <c r="S1941" s="5" t="str">
        <f t="shared" si="336"/>
        <v>Answer Required</v>
      </c>
      <c r="T1941" s="6" t="str">
        <f t="shared" si="337"/>
        <v>N/A</v>
      </c>
      <c r="U1941" s="7" t="str">
        <f t="shared" si="338"/>
        <v>No</v>
      </c>
      <c r="V1941" s="5" t="str">
        <f t="shared" si="339"/>
        <v>Answer Required</v>
      </c>
      <c r="W1941" s="6" t="str">
        <f t="shared" si="340"/>
        <v>N/A</v>
      </c>
      <c r="X1941" s="5" t="s">
        <v>2886</v>
      </c>
    </row>
    <row r="1942" spans="1:24" ht="180" x14ac:dyDescent="0.25">
      <c r="A1942" s="77">
        <f>VLOOKUP(C1942,'BU and Control BU Listing'!A:E,5,FALSE)</f>
        <v>12200</v>
      </c>
      <c r="B1942" s="80" t="s">
        <v>5522</v>
      </c>
      <c r="C1942" s="22" t="str">
        <f t="shared" si="330"/>
        <v>99500</v>
      </c>
      <c r="D1942" s="22" t="str">
        <f t="shared" si="331"/>
        <v>09480</v>
      </c>
      <c r="E1942" s="21" t="str">
        <f>VLOOKUP(B1942,'Table A as of March 2024'!A:G,7,FALSE)</f>
        <v>Central Appropriations</v>
      </c>
      <c r="F1942" s="21" t="str">
        <f>VLOOKUP(B1942,'Table A as of March 2024'!A:H,8,FALSE)</f>
        <v>Tech Talent Investment Fund</v>
      </c>
      <c r="G1942" s="11" t="str">
        <f>VLOOKUP(B1942,'Table A as of March 2024'!A:I,9,FALSE)</f>
        <v>100</v>
      </c>
      <c r="H1942" t="str">
        <f>VLOOKUP(B1942,'Table A as of March 2024'!A:L,12,FALSE)</f>
        <v>No</v>
      </c>
      <c r="I1942" s="9" t="str">
        <f>VLOOKUP(B1942,'Table A as of March 2024'!A:M,13,FALSE)</f>
        <v>U</v>
      </c>
      <c r="J1942" t="str">
        <f>VLOOKUP(B1942,'Table A as of March 2024'!A:O,15,FALSE)</f>
        <v>C</v>
      </c>
      <c r="K1942" t="str">
        <f>VLOOKUP(G1942,'ACFR Class Vlookup'!A:B,2,FALSE)</f>
        <v>Governmental</v>
      </c>
      <c r="L1942" s="1" t="str">
        <f>VLOOKUP(D1942,'Fund Information'!A:F,6,FALSE)</f>
        <v>Established per § 23.1-1240. Moneys in the Fund shall be used to support the efforts of qualified institutions to increase by fiscal year 2039 the number of new eligible degrees and to improve the readiness of graduates to be employed in technology-related fields and fields that align with traded-sector growth opportunities identified by the Virginia Economic Development Partnership. Funds from the Fund may be used to support admissions and advising programs designed to convey labor market information to students to guide decisions to enroll in eligible degree programs and academic programs and to fund facility construction, renovation, and enhancement and equipment purchases related to the initiative to increase the number of eligible degrees awarded.</v>
      </c>
      <c r="M1942" s="6" t="str">
        <f t="shared" si="332"/>
        <v>N/A</v>
      </c>
      <c r="N1942" s="6" t="s">
        <v>2886</v>
      </c>
      <c r="O1942" s="6" t="str">
        <f t="shared" si="333"/>
        <v>N/A</v>
      </c>
      <c r="P1942" s="5" t="s">
        <v>2886</v>
      </c>
      <c r="Q1942" s="6" t="str">
        <f t="shared" si="334"/>
        <v>N/A</v>
      </c>
      <c r="R1942" s="7" t="str">
        <f t="shared" si="335"/>
        <v>No</v>
      </c>
      <c r="S1942" s="5" t="str">
        <f t="shared" si="336"/>
        <v>Answer Required</v>
      </c>
      <c r="T1942" s="6" t="str">
        <f t="shared" si="337"/>
        <v>N/A</v>
      </c>
      <c r="U1942" s="7" t="str">
        <f t="shared" si="338"/>
        <v>Yes</v>
      </c>
      <c r="V1942" s="5" t="str">
        <f t="shared" si="339"/>
        <v>Answer Required</v>
      </c>
      <c r="W1942" s="6" t="str">
        <f t="shared" si="340"/>
        <v>N/A</v>
      </c>
      <c r="X1942" s="5" t="s">
        <v>2886</v>
      </c>
    </row>
    <row r="1943" spans="1:24" x14ac:dyDescent="0.25">
      <c r="A1943" s="77">
        <f>VLOOKUP(C1943,'BU and Control BU Listing'!A:E,5,FALSE)</f>
        <v>12200</v>
      </c>
      <c r="B1943" s="80" t="s">
        <v>8341</v>
      </c>
      <c r="C1943" s="22" t="str">
        <f t="shared" si="330"/>
        <v>99500</v>
      </c>
      <c r="D1943" s="22" t="str">
        <f t="shared" si="331"/>
        <v>10000</v>
      </c>
      <c r="E1943" s="21" t="str">
        <f>VLOOKUP(B1943,'Table A as of March 2024'!A:G,7,FALSE)</f>
        <v>Central Appropriations</v>
      </c>
      <c r="F1943" s="21" t="str">
        <f>VLOOKUP(B1943,'Table A as of March 2024'!A:H,8,FALSE)</f>
        <v>Federal Trust</v>
      </c>
      <c r="G1943" s="11" t="str">
        <f>VLOOKUP(B1943,'Table A as of March 2024'!A:I,9,FALSE)</f>
        <v>120</v>
      </c>
      <c r="H1943" t="str">
        <f>VLOOKUP(B1943,'Table A as of March 2024'!A:L,12,FALSE)</f>
        <v>No</v>
      </c>
      <c r="I1943" s="9" t="str">
        <f>VLOOKUP(B1943,'Table A as of March 2024'!A:M,13,FALSE)</f>
        <v>R</v>
      </c>
      <c r="J1943" t="str">
        <f>VLOOKUP(B1943,'Table A as of March 2024'!A:O,15,FALSE)</f>
        <v>R</v>
      </c>
      <c r="K1943" t="str">
        <f>VLOOKUP(G1943,'ACFR Class Vlookup'!A:B,2,FALSE)</f>
        <v>Governmental</v>
      </c>
      <c r="L1943" s="1" t="str">
        <f>VLOOKUP(D1943,'Fund Information'!A:F,6,FALSE)</f>
        <v>This fund accounts for Federal funds.</v>
      </c>
      <c r="M1943" s="6" t="str">
        <f t="shared" si="332"/>
        <v>N/A</v>
      </c>
      <c r="N1943" s="6" t="s">
        <v>2886</v>
      </c>
      <c r="O1943" s="6" t="str">
        <f t="shared" si="333"/>
        <v>N/A</v>
      </c>
      <c r="P1943" s="5" t="s">
        <v>2886</v>
      </c>
      <c r="Q1943" s="6" t="str">
        <f t="shared" si="334"/>
        <v>N/A</v>
      </c>
      <c r="R1943" s="7" t="str">
        <f t="shared" si="335"/>
        <v>Yes</v>
      </c>
      <c r="S1943" s="5" t="str">
        <f t="shared" si="336"/>
        <v>Answer Required</v>
      </c>
      <c r="T1943" s="6" t="str">
        <f t="shared" si="337"/>
        <v>N/A</v>
      </c>
      <c r="U1943" s="7" t="str">
        <f t="shared" si="338"/>
        <v>No</v>
      </c>
      <c r="V1943" s="5" t="str">
        <f t="shared" si="339"/>
        <v>Answer Required</v>
      </c>
      <c r="W1943" s="6" t="str">
        <f t="shared" si="340"/>
        <v>N/A</v>
      </c>
      <c r="X1943" s="5" t="s">
        <v>2886</v>
      </c>
    </row>
    <row r="1944" spans="1:24" ht="165" x14ac:dyDescent="0.25">
      <c r="A1944" s="77">
        <f>VLOOKUP(C1944,'BU and Control BU Listing'!A:E,5,FALSE)</f>
        <v>12200</v>
      </c>
      <c r="B1944" s="80" t="s">
        <v>8342</v>
      </c>
      <c r="C1944" s="22" t="str">
        <f t="shared" si="330"/>
        <v>99500</v>
      </c>
      <c r="D1944" s="22" t="str">
        <f t="shared" si="331"/>
        <v>12110</v>
      </c>
      <c r="E1944" s="21" t="str">
        <f>VLOOKUP(B1944,'Table A as of March 2024'!A:G,7,FALSE)</f>
        <v>Central Appropriations</v>
      </c>
      <c r="F1944" s="21" t="str">
        <f>VLOOKUP(B1944,'Table A as of March 2024'!A:H,8,FALSE)</f>
        <v>ARP-CrvStLoclFisRecFd-COVID-19</v>
      </c>
      <c r="G1944" s="11" t="str">
        <f>VLOOKUP(B1944,'Table A as of March 2024'!A:I,9,FALSE)</f>
        <v>120</v>
      </c>
      <c r="H1944" t="str">
        <f>VLOOKUP(B1944,'Table A as of March 2024'!A:L,12,FALSE)</f>
        <v>No</v>
      </c>
      <c r="I1944" s="9" t="str">
        <f>VLOOKUP(B1944,'Table A as of March 2024'!A:M,13,FALSE)</f>
        <v>V</v>
      </c>
      <c r="J1944" t="str">
        <f>VLOOKUP(B1944,'Table A as of March 2024'!A:O,15,FALSE)</f>
        <v>R</v>
      </c>
      <c r="K1944" t="str">
        <f>VLOOKUP(G1944,'ACFR Class Vlookup'!A:B,2,FALSE)</f>
        <v>Governmental</v>
      </c>
      <c r="L1944" s="1" t="str">
        <f>VLOOKUP(D1944,'Fund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944" s="6" t="str">
        <f t="shared" si="332"/>
        <v>N/A</v>
      </c>
      <c r="N1944" s="6" t="s">
        <v>2886</v>
      </c>
      <c r="O1944" s="6" t="str">
        <f t="shared" si="333"/>
        <v>N/A</v>
      </c>
      <c r="P1944" s="5" t="s">
        <v>2886</v>
      </c>
      <c r="Q1944" s="6" t="str">
        <f t="shared" si="334"/>
        <v>N/A</v>
      </c>
      <c r="R1944" s="7" t="str">
        <f t="shared" si="335"/>
        <v>Yes</v>
      </c>
      <c r="S1944" s="5" t="str">
        <f t="shared" si="336"/>
        <v>Answer Required</v>
      </c>
      <c r="T1944" s="6" t="str">
        <f t="shared" si="337"/>
        <v>N/A</v>
      </c>
      <c r="U1944" s="7" t="str">
        <f t="shared" si="338"/>
        <v>No</v>
      </c>
      <c r="V1944" s="5" t="str">
        <f t="shared" si="339"/>
        <v>Answer Required</v>
      </c>
      <c r="W1944" s="6" t="str">
        <f t="shared" si="340"/>
        <v>N/A</v>
      </c>
      <c r="X1944" s="5" t="s">
        <v>2886</v>
      </c>
    </row>
    <row r="1945" spans="1:24" ht="150" x14ac:dyDescent="0.25">
      <c r="A1945" s="77">
        <f>VLOOKUP(C1945,'BU and Control BU Listing'!A:E,5,FALSE)</f>
        <v>12200</v>
      </c>
      <c r="B1945" s="80" t="s">
        <v>8343</v>
      </c>
      <c r="C1945" s="22" t="str">
        <f t="shared" si="330"/>
        <v>99500</v>
      </c>
      <c r="D1945" s="22" t="str">
        <f t="shared" si="331"/>
        <v>12120</v>
      </c>
      <c r="E1945" s="21" t="str">
        <f>VLOOKUP(B1945,'Table A as of March 2024'!A:G,7,FALSE)</f>
        <v>Central Appropriations</v>
      </c>
      <c r="F1945" s="21" t="str">
        <f>VLOOKUP(B1945,'Table A as of March 2024'!A:H,8,FALSE)</f>
        <v>ARP-CapitalPrjctsFund-COVID-19</v>
      </c>
      <c r="G1945" s="11" t="str">
        <f>VLOOKUP(B1945,'Table A as of March 2024'!A:I,9,FALSE)</f>
        <v>120</v>
      </c>
      <c r="H1945" t="str">
        <f>VLOOKUP(B1945,'Table A as of March 2024'!A:L,12,FALSE)</f>
        <v>No</v>
      </c>
      <c r="I1945" s="9" t="str">
        <f>VLOOKUP(B1945,'Table A as of March 2024'!A:M,13,FALSE)</f>
        <v>V</v>
      </c>
      <c r="J1945" t="str">
        <f>VLOOKUP(B1945,'Table A as of March 2024'!A:O,15,FALSE)</f>
        <v>R</v>
      </c>
      <c r="K1945" t="str">
        <f>VLOOKUP(G1945,'ACFR Class Vlookup'!A:B,2,FALSE)</f>
        <v>Governmental</v>
      </c>
      <c r="L1945" s="1" t="str">
        <f>VLOOKUP(D1945,'Fund Information'!A:F,6,FALSE)</f>
        <v>The Coronavirus Capital Projects Fund will address many challenges laid bare by the pandemic, especially in rural America and low- and moderate-income communities, helping to ensure that all communities have access to the high-quality, modern infrastructure needed to thrive, including internet access. Capital projects include investments in depreciable assets and the ancillary costs needed to put the capital assets in use. Under the American Rescue Plan, these projects must be critical in nature, providing connectivity for those who lack it.
Part of the American Rescue Plan (ARP).</v>
      </c>
      <c r="M1945" s="6" t="str">
        <f t="shared" si="332"/>
        <v>N/A</v>
      </c>
      <c r="N1945" s="6" t="s">
        <v>2886</v>
      </c>
      <c r="O1945" s="6" t="str">
        <f t="shared" si="333"/>
        <v>N/A</v>
      </c>
      <c r="P1945" s="5" t="s">
        <v>2886</v>
      </c>
      <c r="Q1945" s="6" t="str">
        <f t="shared" si="334"/>
        <v>N/A</v>
      </c>
      <c r="R1945" s="7" t="str">
        <f t="shared" si="335"/>
        <v>Yes</v>
      </c>
      <c r="S1945" s="5" t="str">
        <f t="shared" si="336"/>
        <v>Answer Required</v>
      </c>
      <c r="T1945" s="6" t="str">
        <f t="shared" si="337"/>
        <v>N/A</v>
      </c>
      <c r="U1945" s="7" t="str">
        <f t="shared" si="338"/>
        <v>No</v>
      </c>
      <c r="V1945" s="5" t="str">
        <f t="shared" si="339"/>
        <v>Answer Required</v>
      </c>
      <c r="W1945" s="6" t="str">
        <f t="shared" si="340"/>
        <v>N/A</v>
      </c>
      <c r="X1945" s="5" t="s">
        <v>2886</v>
      </c>
    </row>
    <row r="1946" spans="1:24" x14ac:dyDescent="0.25">
      <c r="A1946" s="77">
        <f>VLOOKUP(C1946,'BU and Control BU Listing'!A:E,5,FALSE)</f>
        <v>15200</v>
      </c>
      <c r="B1946" s="80" t="s">
        <v>5226</v>
      </c>
      <c r="C1946" s="22" t="str">
        <f t="shared" si="330"/>
        <v>99600</v>
      </c>
      <c r="D1946" s="22" t="str">
        <f t="shared" si="331"/>
        <v>01000</v>
      </c>
      <c r="E1946" s="21" t="str">
        <f>VLOOKUP(B1946,'Table A as of March 2024'!A:G,7,FALSE)</f>
        <v>Treasury Statewide Activities</v>
      </c>
      <c r="F1946" s="21" t="str">
        <f>VLOOKUP(B1946,'Table A as of March 2024'!A:H,8,FALSE)</f>
        <v>General Fund</v>
      </c>
      <c r="G1946" s="11" t="str">
        <f>VLOOKUP(B1946,'Table A as of March 2024'!A:I,9,FALSE)</f>
        <v>100</v>
      </c>
      <c r="H1946" t="str">
        <f>VLOOKUP(B1946,'Table A as of March 2024'!A:L,12,FALSE)</f>
        <v>No</v>
      </c>
      <c r="I1946" s="9" t="str">
        <f>VLOOKUP(B1946,'Table A as of March 2024'!A:M,13,FALSE)</f>
        <v>G</v>
      </c>
      <c r="J1946" t="str">
        <f>VLOOKUP(B1946,'Table A as of March 2024'!A:O,15,FALSE)</f>
        <v>U</v>
      </c>
      <c r="K1946" t="str">
        <f>VLOOKUP(G1946,'ACFR Class Vlookup'!A:B,2,FALSE)</f>
        <v>Governmental</v>
      </c>
      <c r="L1946" s="1" t="str">
        <f>VLOOKUP(D1946,'Fund Information'!A:F,6,FALSE)</f>
        <v>General Fund</v>
      </c>
      <c r="M1946" s="6" t="str">
        <f t="shared" si="332"/>
        <v>N/A</v>
      </c>
      <c r="N1946" s="6" t="s">
        <v>2886</v>
      </c>
      <c r="O1946" s="6" t="str">
        <f t="shared" si="333"/>
        <v>N/A</v>
      </c>
      <c r="P1946" s="5" t="s">
        <v>2886</v>
      </c>
      <c r="Q1946" s="6" t="str">
        <f t="shared" si="334"/>
        <v>N/A</v>
      </c>
      <c r="R1946" s="7" t="str">
        <f t="shared" si="335"/>
        <v>No</v>
      </c>
      <c r="S1946" s="5" t="str">
        <f t="shared" si="336"/>
        <v>Answer Required</v>
      </c>
      <c r="T1946" s="6" t="str">
        <f t="shared" si="337"/>
        <v>N/A</v>
      </c>
      <c r="U1946" s="7" t="str">
        <f t="shared" si="338"/>
        <v>No</v>
      </c>
      <c r="V1946" s="5" t="str">
        <f t="shared" si="339"/>
        <v>Answer Required</v>
      </c>
      <c r="W1946" s="6" t="str">
        <f t="shared" si="340"/>
        <v>N/A</v>
      </c>
      <c r="X1946" s="5" t="s">
        <v>2886</v>
      </c>
    </row>
    <row r="1958" spans="13:24" x14ac:dyDescent="0.25">
      <c r="M1958" s="112"/>
      <c r="N1958" s="112"/>
      <c r="O1958" s="112"/>
      <c r="P1958" s="113"/>
      <c r="Q1958" s="112"/>
      <c r="R1958" s="114"/>
      <c r="S1958" s="113"/>
      <c r="T1958" s="112"/>
      <c r="U1958" s="114"/>
      <c r="V1958" s="113"/>
      <c r="W1958" s="112"/>
      <c r="X1958" s="113"/>
    </row>
  </sheetData>
  <sheetProtection algorithmName="SHA-512" hashValue="bIaPJnz4tk5ZmfN1i0WJTtzBvqLH3anv2qKb+yCX7Z50tXxU2pnZJIhR4+K/nEidR2tzx1xRGwXNUzqYeOAKKA==" saltValue="qvrjIdkt0VFj4qAhQj6xdA==" spinCount="100000" sheet="1" objects="1" scenarios="1" autoFilter="0"/>
  <autoFilter ref="A2:X1957" xr:uid="{00000000-0001-0000-0100-000000000000}">
    <sortState xmlns:xlrd2="http://schemas.microsoft.com/office/spreadsheetml/2017/richdata2" ref="A3:X1957">
      <sortCondition ref="B2:B1957"/>
    </sortState>
  </autoFilter>
  <conditionalFormatting sqref="M3:X1946 M1958:X1958">
    <cfRule type="cellIs" dxfId="5" priority="1" operator="equal">
      <formula>"Answer Required"</formula>
    </cfRule>
  </conditionalFormatting>
  <conditionalFormatting sqref="S3:S1946 S1958">
    <cfRule type="cellIs" priority="9" operator="equal">
      <formula>"Answer Requiree"</formula>
    </cfRule>
  </conditionalFormatting>
  <conditionalFormatting sqref="T3:T1946 W3:W1946 T1958 W1958">
    <cfRule type="cellIs" dxfId="4" priority="6" operator="equal">
      <formula>"Answer Required - Provide information relating to the external restriction"</formula>
    </cfRule>
  </conditionalFormatting>
  <dataValidations count="3">
    <dataValidation type="list" allowBlank="1" showInputMessage="1" showErrorMessage="1" error="Use the drop-down list to enter yes, no, or n/a" sqref="P1958 P3:P157 P158:P1946" xr:uid="{00000000-0002-0000-0100-000000000000}">
      <formula1>$Y$4:$Y$6</formula1>
    </dataValidation>
    <dataValidation type="list" allowBlank="1" showInputMessage="1" showErrorMessage="1" error="Use the drop-down list to enter yes or no" sqref="N1958 N3:N157 N158:N1946" xr:uid="{00000000-0002-0000-0100-000001000000}">
      <formula1>$Y$4:$Y$5</formula1>
    </dataValidation>
    <dataValidation type="list" allowBlank="1" showInputMessage="1" showErrorMessage="1" error="Use the drop-down list to enter yes or no." sqref="S1958 V1958 X1958 X3:X157 X158:X1946 V3:V157 V158:V1946 S3:S157 S158:S1946" xr:uid="{00000000-0002-0000-0100-000002000000}">
      <formula1>$Y$4:$Y$5</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166"/>
  <sheetViews>
    <sheetView workbookViewId="0">
      <selection activeCell="D7" sqref="D7"/>
    </sheetView>
  </sheetViews>
  <sheetFormatPr defaultColWidth="10.28515625" defaultRowHeight="15" x14ac:dyDescent="0.25"/>
  <cols>
    <col min="1" max="1" width="18" bestFit="1" customWidth="1"/>
    <col min="2" max="2" width="14" style="47" customWidth="1"/>
    <col min="3" max="3" width="6" customWidth="1"/>
    <col min="4" max="4" width="31" customWidth="1"/>
    <col min="5" max="5" width="17" customWidth="1"/>
    <col min="6" max="6" width="40" customWidth="1"/>
    <col min="7" max="7" width="14" customWidth="1"/>
  </cols>
  <sheetData>
    <row r="1" spans="1:7" ht="16.5" thickTop="1" thickBot="1" x14ac:dyDescent="0.3">
      <c r="A1" s="95" t="s">
        <v>6192</v>
      </c>
      <c r="B1" t="s">
        <v>8950</v>
      </c>
    </row>
    <row r="2" spans="1:7" ht="16.5" thickTop="1" thickBot="1" x14ac:dyDescent="0.3">
      <c r="A2" s="95" t="s">
        <v>0</v>
      </c>
      <c r="B2" s="95" t="s">
        <v>6193</v>
      </c>
      <c r="C2" s="95" t="s">
        <v>6194</v>
      </c>
      <c r="D2" s="95" t="s">
        <v>6195</v>
      </c>
      <c r="E2" s="95" t="s">
        <v>6196</v>
      </c>
      <c r="F2" s="95" t="s">
        <v>6195</v>
      </c>
      <c r="G2" s="95" t="s">
        <v>6197</v>
      </c>
    </row>
    <row r="3" spans="1:7" ht="15.75" thickTop="1" x14ac:dyDescent="0.25">
      <c r="A3" s="96" t="s">
        <v>1</v>
      </c>
      <c r="B3" s="97">
        <v>367</v>
      </c>
      <c r="C3" s="96" t="s">
        <v>2</v>
      </c>
      <c r="D3" s="96" t="s">
        <v>3</v>
      </c>
      <c r="E3" s="96" t="s">
        <v>6198</v>
      </c>
      <c r="F3" s="98" t="s">
        <v>3</v>
      </c>
      <c r="G3" s="96" t="s">
        <v>4</v>
      </c>
    </row>
    <row r="4" spans="1:7" ht="60" x14ac:dyDescent="0.25">
      <c r="A4" s="96" t="s">
        <v>5</v>
      </c>
      <c r="B4" s="97">
        <v>367</v>
      </c>
      <c r="C4" s="96" t="s">
        <v>2</v>
      </c>
      <c r="D4" s="96" t="s">
        <v>6</v>
      </c>
      <c r="E4" s="96" t="s">
        <v>6199</v>
      </c>
      <c r="F4" s="98" t="s">
        <v>7</v>
      </c>
      <c r="G4" s="96" t="s">
        <v>4</v>
      </c>
    </row>
    <row r="5" spans="1:7" ht="60" x14ac:dyDescent="0.25">
      <c r="A5" s="96" t="s">
        <v>8</v>
      </c>
      <c r="B5" s="97">
        <v>367</v>
      </c>
      <c r="C5" s="96" t="s">
        <v>2</v>
      </c>
      <c r="D5" s="96" t="s">
        <v>9</v>
      </c>
      <c r="E5" s="96" t="s">
        <v>6200</v>
      </c>
      <c r="F5" s="98" t="s">
        <v>10</v>
      </c>
      <c r="G5" s="96" t="s">
        <v>4</v>
      </c>
    </row>
    <row r="6" spans="1:7" ht="165" x14ac:dyDescent="0.25">
      <c r="A6" s="96" t="s">
        <v>11</v>
      </c>
      <c r="B6" s="97">
        <v>367</v>
      </c>
      <c r="C6" s="96" t="s">
        <v>2</v>
      </c>
      <c r="D6" s="96" t="s">
        <v>12</v>
      </c>
      <c r="E6" s="96" t="s">
        <v>6201</v>
      </c>
      <c r="F6" s="98" t="s">
        <v>13</v>
      </c>
      <c r="G6" s="96" t="s">
        <v>4</v>
      </c>
    </row>
    <row r="7" spans="1:7" ht="135" x14ac:dyDescent="0.25">
      <c r="A7" s="96" t="s">
        <v>14</v>
      </c>
      <c r="B7" s="97">
        <v>43282</v>
      </c>
      <c r="C7" s="96" t="s">
        <v>2</v>
      </c>
      <c r="D7" s="96" t="s">
        <v>15</v>
      </c>
      <c r="E7" s="96" t="s">
        <v>6202</v>
      </c>
      <c r="F7" s="98" t="s">
        <v>16</v>
      </c>
      <c r="G7" s="96" t="s">
        <v>4</v>
      </c>
    </row>
    <row r="8" spans="1:7" ht="30" x14ac:dyDescent="0.25">
      <c r="A8" s="96" t="s">
        <v>17</v>
      </c>
      <c r="B8" s="97">
        <v>367</v>
      </c>
      <c r="C8" s="96" t="s">
        <v>2</v>
      </c>
      <c r="D8" s="96" t="s">
        <v>18</v>
      </c>
      <c r="E8" s="96" t="s">
        <v>6203</v>
      </c>
      <c r="F8" s="98" t="s">
        <v>19</v>
      </c>
      <c r="G8" s="96" t="s">
        <v>4</v>
      </c>
    </row>
    <row r="9" spans="1:7" ht="255" x14ac:dyDescent="0.25">
      <c r="A9" s="96" t="s">
        <v>8783</v>
      </c>
      <c r="B9" s="97">
        <v>367</v>
      </c>
      <c r="C9" s="96" t="s">
        <v>2</v>
      </c>
      <c r="D9" s="96" t="s">
        <v>8951</v>
      </c>
      <c r="E9" s="96" t="s">
        <v>8952</v>
      </c>
      <c r="F9" s="98" t="s">
        <v>8953</v>
      </c>
      <c r="G9" s="96" t="s">
        <v>4</v>
      </c>
    </row>
    <row r="10" spans="1:7" ht="90" x14ac:dyDescent="0.25">
      <c r="A10" s="96" t="s">
        <v>8791</v>
      </c>
      <c r="B10" s="97">
        <v>367</v>
      </c>
      <c r="C10" s="96" t="s">
        <v>2</v>
      </c>
      <c r="D10" s="96" t="s">
        <v>8954</v>
      </c>
      <c r="E10" s="96" t="s">
        <v>8955</v>
      </c>
      <c r="F10" s="98" t="s">
        <v>8956</v>
      </c>
      <c r="G10" s="96" t="s">
        <v>4</v>
      </c>
    </row>
    <row r="11" spans="1:7" ht="150" x14ac:dyDescent="0.25">
      <c r="A11" s="96" t="s">
        <v>5523</v>
      </c>
      <c r="B11" s="97">
        <v>367</v>
      </c>
      <c r="C11" s="96" t="s">
        <v>2</v>
      </c>
      <c r="D11" s="96" t="s">
        <v>5524</v>
      </c>
      <c r="E11" s="96" t="s">
        <v>6204</v>
      </c>
      <c r="F11" s="98" t="s">
        <v>5525</v>
      </c>
      <c r="G11" s="96" t="s">
        <v>4</v>
      </c>
    </row>
    <row r="12" spans="1:7" ht="60" x14ac:dyDescent="0.25">
      <c r="A12" s="96" t="s">
        <v>20</v>
      </c>
      <c r="B12" s="97">
        <v>367</v>
      </c>
      <c r="C12" s="96" t="s">
        <v>2</v>
      </c>
      <c r="D12" s="96" t="s">
        <v>21</v>
      </c>
      <c r="E12" s="96" t="s">
        <v>6205</v>
      </c>
      <c r="F12" s="98" t="s">
        <v>22</v>
      </c>
      <c r="G12" s="96" t="s">
        <v>4</v>
      </c>
    </row>
    <row r="13" spans="1:7" ht="60" x14ac:dyDescent="0.25">
      <c r="A13" s="96" t="s">
        <v>23</v>
      </c>
      <c r="B13" s="97">
        <v>367</v>
      </c>
      <c r="C13" s="96" t="s">
        <v>2</v>
      </c>
      <c r="D13" s="96" t="s">
        <v>24</v>
      </c>
      <c r="E13" s="96" t="s">
        <v>6206</v>
      </c>
      <c r="F13" s="98" t="s">
        <v>25</v>
      </c>
      <c r="G13" s="96" t="s">
        <v>4</v>
      </c>
    </row>
    <row r="14" spans="1:7" ht="150" x14ac:dyDescent="0.25">
      <c r="A14" s="96" t="s">
        <v>26</v>
      </c>
      <c r="B14" s="97">
        <v>367</v>
      </c>
      <c r="C14" s="96" t="s">
        <v>2</v>
      </c>
      <c r="D14" s="96" t="s">
        <v>27</v>
      </c>
      <c r="E14" s="96" t="s">
        <v>6207</v>
      </c>
      <c r="F14" s="98" t="s">
        <v>28</v>
      </c>
      <c r="G14" s="96" t="s">
        <v>4</v>
      </c>
    </row>
    <row r="15" spans="1:7" ht="165" x14ac:dyDescent="0.25">
      <c r="A15" s="96" t="s">
        <v>29</v>
      </c>
      <c r="B15" s="97">
        <v>367</v>
      </c>
      <c r="C15" s="96" t="s">
        <v>2</v>
      </c>
      <c r="D15" s="96" t="s">
        <v>30</v>
      </c>
      <c r="E15" s="96" t="s">
        <v>6208</v>
      </c>
      <c r="F15" s="98" t="s">
        <v>31</v>
      </c>
      <c r="G15" s="96" t="s">
        <v>4</v>
      </c>
    </row>
    <row r="16" spans="1:7" ht="210" x14ac:dyDescent="0.25">
      <c r="A16" s="96" t="s">
        <v>8359</v>
      </c>
      <c r="B16" s="97">
        <v>367</v>
      </c>
      <c r="C16" s="96" t="s">
        <v>2</v>
      </c>
      <c r="D16" s="96" t="s">
        <v>8434</v>
      </c>
      <c r="E16" s="96" t="s">
        <v>8435</v>
      </c>
      <c r="F16" s="98" t="s">
        <v>8436</v>
      </c>
      <c r="G16" s="96" t="s">
        <v>4</v>
      </c>
    </row>
    <row r="17" spans="1:7" ht="255" x14ac:dyDescent="0.25">
      <c r="A17" s="96" t="s">
        <v>5526</v>
      </c>
      <c r="B17" s="97">
        <v>367</v>
      </c>
      <c r="C17" s="96" t="s">
        <v>2</v>
      </c>
      <c r="D17" s="96" t="s">
        <v>5527</v>
      </c>
      <c r="E17" s="96" t="s">
        <v>6209</v>
      </c>
      <c r="F17" s="98" t="s">
        <v>5528</v>
      </c>
      <c r="G17" s="96" t="s">
        <v>4</v>
      </c>
    </row>
    <row r="18" spans="1:7" ht="135" x14ac:dyDescent="0.25">
      <c r="A18" s="96" t="s">
        <v>5529</v>
      </c>
      <c r="B18" s="97">
        <v>367</v>
      </c>
      <c r="C18" s="96" t="s">
        <v>2</v>
      </c>
      <c r="D18" s="96" t="s">
        <v>5530</v>
      </c>
      <c r="E18" s="96" t="s">
        <v>6210</v>
      </c>
      <c r="F18" s="98" t="s">
        <v>5531</v>
      </c>
      <c r="G18" s="96" t="s">
        <v>4</v>
      </c>
    </row>
    <row r="19" spans="1:7" ht="105" x14ac:dyDescent="0.25">
      <c r="A19" s="96" t="s">
        <v>5347</v>
      </c>
      <c r="B19" s="97">
        <v>367</v>
      </c>
      <c r="C19" s="96" t="s">
        <v>2</v>
      </c>
      <c r="D19" s="96" t="s">
        <v>5348</v>
      </c>
      <c r="E19" s="96" t="s">
        <v>6211</v>
      </c>
      <c r="F19" s="98" t="s">
        <v>5349</v>
      </c>
      <c r="G19" s="96" t="s">
        <v>4</v>
      </c>
    </row>
    <row r="20" spans="1:7" ht="120" x14ac:dyDescent="0.25">
      <c r="A20" s="96" t="s">
        <v>32</v>
      </c>
      <c r="B20" s="97">
        <v>43647</v>
      </c>
      <c r="C20" s="96" t="s">
        <v>2</v>
      </c>
      <c r="D20" s="96" t="s">
        <v>33</v>
      </c>
      <c r="E20" s="96" t="s">
        <v>6212</v>
      </c>
      <c r="F20" s="98" t="s">
        <v>34</v>
      </c>
      <c r="G20" s="96" t="s">
        <v>4</v>
      </c>
    </row>
    <row r="21" spans="1:7" ht="165" x14ac:dyDescent="0.25">
      <c r="A21" s="96" t="s">
        <v>35</v>
      </c>
      <c r="B21" s="97">
        <v>367</v>
      </c>
      <c r="C21" s="96" t="s">
        <v>2</v>
      </c>
      <c r="D21" s="96" t="s">
        <v>36</v>
      </c>
      <c r="E21" s="96" t="s">
        <v>6213</v>
      </c>
      <c r="F21" s="98" t="s">
        <v>37</v>
      </c>
      <c r="G21" s="96" t="s">
        <v>4</v>
      </c>
    </row>
    <row r="22" spans="1:7" ht="105" x14ac:dyDescent="0.25">
      <c r="A22" s="96" t="s">
        <v>38</v>
      </c>
      <c r="B22" s="97">
        <v>367</v>
      </c>
      <c r="C22" s="96" t="s">
        <v>2</v>
      </c>
      <c r="D22" s="96" t="s">
        <v>39</v>
      </c>
      <c r="E22" s="96" t="s">
        <v>6214</v>
      </c>
      <c r="F22" s="98" t="s">
        <v>40</v>
      </c>
      <c r="G22" s="96" t="s">
        <v>4</v>
      </c>
    </row>
    <row r="23" spans="1:7" ht="90" x14ac:dyDescent="0.25">
      <c r="A23" s="96" t="s">
        <v>41</v>
      </c>
      <c r="B23" s="97">
        <v>367</v>
      </c>
      <c r="C23" s="96" t="s">
        <v>2</v>
      </c>
      <c r="D23" s="96" t="s">
        <v>42</v>
      </c>
      <c r="E23" s="96" t="s">
        <v>6215</v>
      </c>
      <c r="F23" s="98" t="s">
        <v>43</v>
      </c>
      <c r="G23" s="96" t="s">
        <v>4</v>
      </c>
    </row>
    <row r="24" spans="1:7" ht="60" x14ac:dyDescent="0.25">
      <c r="A24" s="96" t="s">
        <v>44</v>
      </c>
      <c r="B24" s="97">
        <v>367</v>
      </c>
      <c r="C24" s="96" t="s">
        <v>2</v>
      </c>
      <c r="D24" s="96" t="s">
        <v>45</v>
      </c>
      <c r="E24" s="96" t="s">
        <v>6216</v>
      </c>
      <c r="F24" s="98" t="s">
        <v>46</v>
      </c>
      <c r="G24" s="96" t="s">
        <v>4</v>
      </c>
    </row>
    <row r="25" spans="1:7" ht="120" x14ac:dyDescent="0.25">
      <c r="A25" s="96" t="s">
        <v>5532</v>
      </c>
      <c r="B25" s="97">
        <v>367</v>
      </c>
      <c r="C25" s="96" t="s">
        <v>2</v>
      </c>
      <c r="D25" s="96" t="s">
        <v>5533</v>
      </c>
      <c r="E25" s="96" t="s">
        <v>6217</v>
      </c>
      <c r="F25" s="98" t="s">
        <v>5534</v>
      </c>
      <c r="G25" s="96" t="s">
        <v>4</v>
      </c>
    </row>
    <row r="26" spans="1:7" ht="180" x14ac:dyDescent="0.25">
      <c r="A26" s="96" t="s">
        <v>8360</v>
      </c>
      <c r="B26" s="97">
        <v>367</v>
      </c>
      <c r="C26" s="96" t="s">
        <v>2</v>
      </c>
      <c r="D26" s="96" t="s">
        <v>8437</v>
      </c>
      <c r="E26" s="96" t="s">
        <v>8438</v>
      </c>
      <c r="F26" s="98" t="s">
        <v>8439</v>
      </c>
      <c r="G26" s="96" t="s">
        <v>4</v>
      </c>
    </row>
    <row r="27" spans="1:7" ht="165" x14ac:dyDescent="0.25">
      <c r="A27" s="96" t="s">
        <v>8440</v>
      </c>
      <c r="B27" s="97">
        <v>367</v>
      </c>
      <c r="C27" s="96" t="s">
        <v>2</v>
      </c>
      <c r="D27" s="96" t="s">
        <v>8441</v>
      </c>
      <c r="E27" s="96" t="s">
        <v>8442</v>
      </c>
      <c r="F27" s="98" t="s">
        <v>8443</v>
      </c>
      <c r="G27" s="96" t="s">
        <v>4</v>
      </c>
    </row>
    <row r="28" spans="1:7" ht="45" x14ac:dyDescent="0.25">
      <c r="A28" s="96" t="s">
        <v>47</v>
      </c>
      <c r="B28" s="97">
        <v>367</v>
      </c>
      <c r="C28" s="96" t="s">
        <v>2</v>
      </c>
      <c r="D28" s="96" t="s">
        <v>48</v>
      </c>
      <c r="E28" s="96" t="s">
        <v>6218</v>
      </c>
      <c r="F28" s="98" t="s">
        <v>49</v>
      </c>
      <c r="G28" s="96" t="s">
        <v>4</v>
      </c>
    </row>
    <row r="29" spans="1:7" ht="90" x14ac:dyDescent="0.25">
      <c r="A29" s="96" t="s">
        <v>50</v>
      </c>
      <c r="B29" s="97">
        <v>367</v>
      </c>
      <c r="C29" s="96" t="s">
        <v>2</v>
      </c>
      <c r="D29" s="96" t="s">
        <v>51</v>
      </c>
      <c r="E29" s="96" t="s">
        <v>6219</v>
      </c>
      <c r="F29" s="98" t="s">
        <v>52</v>
      </c>
      <c r="G29" s="96" t="s">
        <v>4</v>
      </c>
    </row>
    <row r="30" spans="1:7" ht="105" x14ac:dyDescent="0.25">
      <c r="A30" s="96" t="s">
        <v>53</v>
      </c>
      <c r="B30" s="97">
        <v>367</v>
      </c>
      <c r="C30" s="96" t="s">
        <v>2</v>
      </c>
      <c r="D30" s="96" t="s">
        <v>54</v>
      </c>
      <c r="E30" s="96" t="s">
        <v>6220</v>
      </c>
      <c r="F30" s="98" t="s">
        <v>55</v>
      </c>
      <c r="G30" s="96" t="s">
        <v>4</v>
      </c>
    </row>
    <row r="31" spans="1:7" ht="30" x14ac:dyDescent="0.25">
      <c r="A31" s="96" t="s">
        <v>56</v>
      </c>
      <c r="B31" s="97">
        <v>43647</v>
      </c>
      <c r="C31" s="96" t="s">
        <v>2</v>
      </c>
      <c r="D31" s="96" t="s">
        <v>57</v>
      </c>
      <c r="E31" s="96" t="s">
        <v>6221</v>
      </c>
      <c r="F31" s="98" t="s">
        <v>5305</v>
      </c>
      <c r="G31" s="96" t="s">
        <v>4</v>
      </c>
    </row>
    <row r="32" spans="1:7" ht="120" x14ac:dyDescent="0.25">
      <c r="A32" s="96" t="s">
        <v>8812</v>
      </c>
      <c r="B32" s="97">
        <v>368</v>
      </c>
      <c r="C32" s="96" t="s">
        <v>2</v>
      </c>
      <c r="D32" s="96" t="s">
        <v>8957</v>
      </c>
      <c r="E32" s="96" t="s">
        <v>8958</v>
      </c>
      <c r="F32" s="98" t="s">
        <v>8959</v>
      </c>
      <c r="G32" s="96" t="s">
        <v>4</v>
      </c>
    </row>
    <row r="33" spans="1:7" ht="120" x14ac:dyDescent="0.25">
      <c r="A33" s="96" t="s">
        <v>8777</v>
      </c>
      <c r="B33" s="97">
        <v>732</v>
      </c>
      <c r="C33" s="96" t="s">
        <v>2</v>
      </c>
      <c r="D33" s="96" t="s">
        <v>8960</v>
      </c>
      <c r="E33" s="96" t="s">
        <v>8961</v>
      </c>
      <c r="F33" s="98" t="s">
        <v>8962</v>
      </c>
      <c r="G33" s="96" t="s">
        <v>4</v>
      </c>
    </row>
    <row r="34" spans="1:7" ht="375" x14ac:dyDescent="0.25">
      <c r="A34" s="96" t="s">
        <v>8785</v>
      </c>
      <c r="B34" s="97">
        <v>367</v>
      </c>
      <c r="C34" s="96" t="s">
        <v>2</v>
      </c>
      <c r="D34" s="96" t="s">
        <v>8963</v>
      </c>
      <c r="E34" s="96" t="s">
        <v>8964</v>
      </c>
      <c r="F34" s="98" t="s">
        <v>8965</v>
      </c>
      <c r="G34" s="96" t="s">
        <v>4</v>
      </c>
    </row>
    <row r="35" spans="1:7" ht="90" x14ac:dyDescent="0.25">
      <c r="A35" s="96" t="s">
        <v>58</v>
      </c>
      <c r="B35" s="97">
        <v>367</v>
      </c>
      <c r="C35" s="96" t="s">
        <v>2</v>
      </c>
      <c r="D35" s="96" t="s">
        <v>59</v>
      </c>
      <c r="E35" s="96" t="s">
        <v>6222</v>
      </c>
      <c r="F35" s="98" t="s">
        <v>60</v>
      </c>
      <c r="G35" s="96" t="s">
        <v>4</v>
      </c>
    </row>
    <row r="36" spans="1:7" ht="150" x14ac:dyDescent="0.25">
      <c r="A36" s="96" t="s">
        <v>61</v>
      </c>
      <c r="B36" s="97">
        <v>43647</v>
      </c>
      <c r="C36" s="96" t="s">
        <v>2</v>
      </c>
      <c r="D36" s="96" t="s">
        <v>62</v>
      </c>
      <c r="E36" s="96" t="s">
        <v>6223</v>
      </c>
      <c r="F36" s="98" t="s">
        <v>63</v>
      </c>
      <c r="G36" s="96" t="s">
        <v>4</v>
      </c>
    </row>
    <row r="37" spans="1:7" ht="75" x14ac:dyDescent="0.25">
      <c r="A37" s="96" t="s">
        <v>64</v>
      </c>
      <c r="B37" s="97">
        <v>367</v>
      </c>
      <c r="C37" s="96" t="s">
        <v>2</v>
      </c>
      <c r="D37" s="96" t="s">
        <v>65</v>
      </c>
      <c r="E37" s="96" t="s">
        <v>6224</v>
      </c>
      <c r="F37" s="98" t="s">
        <v>66</v>
      </c>
      <c r="G37" s="96" t="s">
        <v>4</v>
      </c>
    </row>
    <row r="38" spans="1:7" ht="150" x14ac:dyDescent="0.25">
      <c r="A38" s="96" t="s">
        <v>67</v>
      </c>
      <c r="B38" s="97">
        <v>44378</v>
      </c>
      <c r="C38" s="96" t="s">
        <v>2</v>
      </c>
      <c r="D38" s="96" t="s">
        <v>68</v>
      </c>
      <c r="E38" s="96" t="s">
        <v>6225</v>
      </c>
      <c r="F38" s="98" t="s">
        <v>6226</v>
      </c>
      <c r="G38" s="96" t="s">
        <v>4</v>
      </c>
    </row>
    <row r="39" spans="1:7" ht="165" x14ac:dyDescent="0.25">
      <c r="A39" s="96" t="s">
        <v>69</v>
      </c>
      <c r="B39" s="97">
        <v>367</v>
      </c>
      <c r="C39" s="96" t="s">
        <v>2</v>
      </c>
      <c r="D39" s="96" t="s">
        <v>70</v>
      </c>
      <c r="E39" s="96" t="s">
        <v>6227</v>
      </c>
      <c r="F39" s="98" t="s">
        <v>71</v>
      </c>
      <c r="G39" s="96" t="s">
        <v>4</v>
      </c>
    </row>
    <row r="40" spans="1:7" ht="150" x14ac:dyDescent="0.25">
      <c r="A40" s="96" t="s">
        <v>72</v>
      </c>
      <c r="B40" s="97">
        <v>43647</v>
      </c>
      <c r="C40" s="96" t="s">
        <v>2</v>
      </c>
      <c r="D40" s="96" t="s">
        <v>73</v>
      </c>
      <c r="E40" s="96" t="s">
        <v>6228</v>
      </c>
      <c r="F40" s="98" t="s">
        <v>74</v>
      </c>
      <c r="G40" s="96" t="s">
        <v>4</v>
      </c>
    </row>
    <row r="41" spans="1:7" ht="90" x14ac:dyDescent="0.25">
      <c r="A41" s="96" t="s">
        <v>75</v>
      </c>
      <c r="B41" s="97">
        <v>367</v>
      </c>
      <c r="C41" s="96" t="s">
        <v>2</v>
      </c>
      <c r="D41" s="96" t="s">
        <v>76</v>
      </c>
      <c r="E41" s="96" t="s">
        <v>6229</v>
      </c>
      <c r="F41" s="98" t="s">
        <v>77</v>
      </c>
      <c r="G41" s="96" t="s">
        <v>4</v>
      </c>
    </row>
    <row r="42" spans="1:7" ht="105" x14ac:dyDescent="0.25">
      <c r="A42" s="96" t="s">
        <v>78</v>
      </c>
      <c r="B42" s="97">
        <v>44378</v>
      </c>
      <c r="C42" s="96" t="s">
        <v>2</v>
      </c>
      <c r="D42" s="96" t="s">
        <v>79</v>
      </c>
      <c r="E42" s="96" t="s">
        <v>6230</v>
      </c>
      <c r="F42" s="98" t="s">
        <v>80</v>
      </c>
      <c r="G42" s="96" t="s">
        <v>4</v>
      </c>
    </row>
    <row r="43" spans="1:7" ht="90" x14ac:dyDescent="0.25">
      <c r="A43" s="96" t="s">
        <v>81</v>
      </c>
      <c r="B43" s="97">
        <v>42537</v>
      </c>
      <c r="C43" s="96" t="s">
        <v>6231</v>
      </c>
      <c r="D43" s="96" t="s">
        <v>82</v>
      </c>
      <c r="E43" s="96" t="s">
        <v>6232</v>
      </c>
      <c r="F43" s="98" t="s">
        <v>83</v>
      </c>
      <c r="G43" s="96" t="s">
        <v>4</v>
      </c>
    </row>
    <row r="44" spans="1:7" ht="120" x14ac:dyDescent="0.25">
      <c r="A44" s="96" t="s">
        <v>84</v>
      </c>
      <c r="B44" s="97">
        <v>367</v>
      </c>
      <c r="C44" s="96" t="s">
        <v>2</v>
      </c>
      <c r="D44" s="96" t="s">
        <v>85</v>
      </c>
      <c r="E44" s="96" t="s">
        <v>6233</v>
      </c>
      <c r="F44" s="98" t="s">
        <v>86</v>
      </c>
      <c r="G44" s="96" t="s">
        <v>4</v>
      </c>
    </row>
    <row r="45" spans="1:7" ht="105" x14ac:dyDescent="0.25">
      <c r="A45" s="96" t="s">
        <v>87</v>
      </c>
      <c r="B45" s="97">
        <v>367</v>
      </c>
      <c r="C45" s="96" t="s">
        <v>2</v>
      </c>
      <c r="D45" s="96" t="s">
        <v>88</v>
      </c>
      <c r="E45" s="96" t="s">
        <v>6234</v>
      </c>
      <c r="F45" s="98" t="s">
        <v>89</v>
      </c>
      <c r="G45" s="96" t="s">
        <v>4</v>
      </c>
    </row>
    <row r="46" spans="1:7" ht="135" x14ac:dyDescent="0.25">
      <c r="A46" s="96" t="s">
        <v>90</v>
      </c>
      <c r="B46" s="97">
        <v>367</v>
      </c>
      <c r="C46" s="96" t="s">
        <v>2</v>
      </c>
      <c r="D46" s="96" t="s">
        <v>91</v>
      </c>
      <c r="E46" s="96" t="s">
        <v>6235</v>
      </c>
      <c r="F46" s="98" t="s">
        <v>92</v>
      </c>
      <c r="G46" s="96" t="s">
        <v>4</v>
      </c>
    </row>
    <row r="47" spans="1:7" ht="150" x14ac:dyDescent="0.25">
      <c r="A47" s="96" t="s">
        <v>93</v>
      </c>
      <c r="B47" s="97">
        <v>367</v>
      </c>
      <c r="C47" s="96" t="s">
        <v>2</v>
      </c>
      <c r="D47" s="96" t="s">
        <v>94</v>
      </c>
      <c r="E47" s="96" t="s">
        <v>6236</v>
      </c>
      <c r="F47" s="98" t="s">
        <v>95</v>
      </c>
      <c r="G47" s="96" t="s">
        <v>4</v>
      </c>
    </row>
    <row r="48" spans="1:7" ht="45" x14ac:dyDescent="0.25">
      <c r="A48" s="96" t="s">
        <v>96</v>
      </c>
      <c r="B48" s="97">
        <v>367</v>
      </c>
      <c r="C48" s="96" t="s">
        <v>2</v>
      </c>
      <c r="D48" s="96" t="s">
        <v>97</v>
      </c>
      <c r="E48" s="96" t="s">
        <v>6237</v>
      </c>
      <c r="F48" s="98" t="s">
        <v>98</v>
      </c>
      <c r="G48" s="96" t="s">
        <v>4</v>
      </c>
    </row>
    <row r="49" spans="1:7" ht="60" x14ac:dyDescent="0.25">
      <c r="A49" s="96" t="s">
        <v>5535</v>
      </c>
      <c r="B49" s="97">
        <v>367</v>
      </c>
      <c r="C49" s="96" t="s">
        <v>2</v>
      </c>
      <c r="D49" s="96" t="s">
        <v>5536</v>
      </c>
      <c r="E49" s="96" t="s">
        <v>6238</v>
      </c>
      <c r="F49" s="98" t="s">
        <v>5537</v>
      </c>
      <c r="G49" s="96" t="s">
        <v>4</v>
      </c>
    </row>
    <row r="50" spans="1:7" ht="30" x14ac:dyDescent="0.25">
      <c r="A50" s="96" t="s">
        <v>99</v>
      </c>
      <c r="B50" s="97">
        <v>368</v>
      </c>
      <c r="C50" s="96" t="s">
        <v>2</v>
      </c>
      <c r="D50" s="96" t="s">
        <v>100</v>
      </c>
      <c r="E50" s="96" t="s">
        <v>6239</v>
      </c>
      <c r="F50" s="98" t="s">
        <v>101</v>
      </c>
      <c r="G50" s="96" t="s">
        <v>4</v>
      </c>
    </row>
    <row r="51" spans="1:7" ht="30" x14ac:dyDescent="0.25">
      <c r="A51" s="96" t="s">
        <v>102</v>
      </c>
      <c r="B51" s="97">
        <v>368</v>
      </c>
      <c r="C51" s="96" t="s">
        <v>2</v>
      </c>
      <c r="D51" s="96" t="s">
        <v>103</v>
      </c>
      <c r="E51" s="96" t="s">
        <v>6240</v>
      </c>
      <c r="F51" s="98" t="s">
        <v>104</v>
      </c>
      <c r="G51" s="96" t="s">
        <v>4</v>
      </c>
    </row>
    <row r="52" spans="1:7" ht="75" x14ac:dyDescent="0.25">
      <c r="A52" s="96" t="s">
        <v>5538</v>
      </c>
      <c r="B52" s="97">
        <v>367</v>
      </c>
      <c r="C52" s="96" t="s">
        <v>2</v>
      </c>
      <c r="D52" s="96" t="s">
        <v>5539</v>
      </c>
      <c r="E52" s="96" t="s">
        <v>6241</v>
      </c>
      <c r="F52" s="98" t="s">
        <v>5540</v>
      </c>
      <c r="G52" s="96" t="s">
        <v>4</v>
      </c>
    </row>
    <row r="53" spans="1:7" ht="120" x14ac:dyDescent="0.25">
      <c r="A53" s="96" t="s">
        <v>6155</v>
      </c>
      <c r="B53" s="97">
        <v>367</v>
      </c>
      <c r="C53" s="96" t="s">
        <v>2</v>
      </c>
      <c r="D53" s="96" t="s">
        <v>6242</v>
      </c>
      <c r="E53" s="96" t="s">
        <v>6243</v>
      </c>
      <c r="F53" s="98" t="s">
        <v>6244</v>
      </c>
      <c r="G53" s="96" t="s">
        <v>4</v>
      </c>
    </row>
    <row r="54" spans="1:7" ht="150" x14ac:dyDescent="0.25">
      <c r="A54" s="96" t="s">
        <v>105</v>
      </c>
      <c r="B54" s="97">
        <v>367</v>
      </c>
      <c r="C54" s="96" t="s">
        <v>2</v>
      </c>
      <c r="D54" s="96" t="s">
        <v>106</v>
      </c>
      <c r="E54" s="96" t="s">
        <v>6245</v>
      </c>
      <c r="F54" s="98" t="s">
        <v>107</v>
      </c>
      <c r="G54" s="96" t="s">
        <v>4</v>
      </c>
    </row>
    <row r="55" spans="1:7" ht="135" x14ac:dyDescent="0.25">
      <c r="A55" s="96" t="s">
        <v>108</v>
      </c>
      <c r="B55" s="97">
        <v>42917</v>
      </c>
      <c r="C55" s="96" t="s">
        <v>2</v>
      </c>
      <c r="D55" s="96" t="s">
        <v>109</v>
      </c>
      <c r="E55" s="96" t="s">
        <v>6246</v>
      </c>
      <c r="F55" s="98" t="s">
        <v>110</v>
      </c>
      <c r="G55" s="96" t="s">
        <v>4</v>
      </c>
    </row>
    <row r="56" spans="1:7" ht="75" x14ac:dyDescent="0.25">
      <c r="A56" s="96" t="s">
        <v>111</v>
      </c>
      <c r="B56" s="97">
        <v>42917</v>
      </c>
      <c r="C56" s="96" t="s">
        <v>2</v>
      </c>
      <c r="D56" s="96" t="s">
        <v>112</v>
      </c>
      <c r="E56" s="96" t="s">
        <v>6247</v>
      </c>
      <c r="F56" s="98" t="s">
        <v>113</v>
      </c>
      <c r="G56" s="96" t="s">
        <v>4</v>
      </c>
    </row>
    <row r="57" spans="1:7" ht="210" x14ac:dyDescent="0.25">
      <c r="A57" s="96" t="s">
        <v>5541</v>
      </c>
      <c r="B57" s="97">
        <v>367</v>
      </c>
      <c r="C57" s="96" t="s">
        <v>2</v>
      </c>
      <c r="D57" s="96" t="s">
        <v>5542</v>
      </c>
      <c r="E57" s="96" t="s">
        <v>6248</v>
      </c>
      <c r="F57" s="98" t="s">
        <v>5543</v>
      </c>
      <c r="G57" s="96" t="s">
        <v>4</v>
      </c>
    </row>
    <row r="58" spans="1:7" ht="150" x14ac:dyDescent="0.25">
      <c r="A58" s="96" t="s">
        <v>114</v>
      </c>
      <c r="B58" s="97">
        <v>367</v>
      </c>
      <c r="C58" s="96" t="s">
        <v>2</v>
      </c>
      <c r="D58" s="96" t="s">
        <v>115</v>
      </c>
      <c r="E58" s="96" t="s">
        <v>6249</v>
      </c>
      <c r="F58" s="98" t="s">
        <v>116</v>
      </c>
      <c r="G58" s="96" t="s">
        <v>4</v>
      </c>
    </row>
    <row r="59" spans="1:7" ht="195" x14ac:dyDescent="0.25">
      <c r="A59" s="96" t="s">
        <v>6092</v>
      </c>
      <c r="B59" s="97">
        <v>367</v>
      </c>
      <c r="C59" s="96" t="s">
        <v>2</v>
      </c>
      <c r="D59" s="96" t="s">
        <v>6250</v>
      </c>
      <c r="E59" s="96" t="s">
        <v>6251</v>
      </c>
      <c r="F59" s="98" t="s">
        <v>6252</v>
      </c>
      <c r="G59" s="96" t="s">
        <v>4</v>
      </c>
    </row>
    <row r="60" spans="1:7" ht="75" x14ac:dyDescent="0.25">
      <c r="A60" s="96" t="s">
        <v>5544</v>
      </c>
      <c r="B60" s="97">
        <v>367</v>
      </c>
      <c r="C60" s="96" t="s">
        <v>2</v>
      </c>
      <c r="D60" s="96" t="s">
        <v>5545</v>
      </c>
      <c r="E60" s="96" t="s">
        <v>6253</v>
      </c>
      <c r="F60" s="98" t="s">
        <v>5546</v>
      </c>
      <c r="G60" s="96" t="s">
        <v>4</v>
      </c>
    </row>
    <row r="61" spans="1:7" ht="45" x14ac:dyDescent="0.25">
      <c r="A61" s="96" t="s">
        <v>117</v>
      </c>
      <c r="B61" s="97">
        <v>367</v>
      </c>
      <c r="C61" s="96" t="s">
        <v>2</v>
      </c>
      <c r="D61" s="96" t="s">
        <v>118</v>
      </c>
      <c r="E61" s="96" t="s">
        <v>6254</v>
      </c>
      <c r="F61" s="98" t="s">
        <v>119</v>
      </c>
      <c r="G61" s="96" t="s">
        <v>4</v>
      </c>
    </row>
    <row r="62" spans="1:7" ht="60" x14ac:dyDescent="0.25">
      <c r="A62" s="96" t="s">
        <v>120</v>
      </c>
      <c r="B62" s="97">
        <v>367</v>
      </c>
      <c r="C62" s="96" t="s">
        <v>2</v>
      </c>
      <c r="D62" s="96" t="s">
        <v>121</v>
      </c>
      <c r="E62" s="96" t="s">
        <v>6255</v>
      </c>
      <c r="F62" s="98" t="s">
        <v>122</v>
      </c>
      <c r="G62" s="96" t="s">
        <v>4</v>
      </c>
    </row>
    <row r="63" spans="1:7" ht="105" x14ac:dyDescent="0.25">
      <c r="A63" s="96" t="s">
        <v>123</v>
      </c>
      <c r="B63" s="97">
        <v>367</v>
      </c>
      <c r="C63" s="96" t="s">
        <v>2</v>
      </c>
      <c r="D63" s="96" t="s">
        <v>124</v>
      </c>
      <c r="E63" s="96" t="s">
        <v>6256</v>
      </c>
      <c r="F63" s="98" t="s">
        <v>125</v>
      </c>
      <c r="G63" s="96" t="s">
        <v>4</v>
      </c>
    </row>
    <row r="64" spans="1:7" ht="75" x14ac:dyDescent="0.25">
      <c r="A64" s="96" t="s">
        <v>126</v>
      </c>
      <c r="B64" s="97">
        <v>367</v>
      </c>
      <c r="C64" s="96" t="s">
        <v>2</v>
      </c>
      <c r="D64" s="96" t="s">
        <v>127</v>
      </c>
      <c r="E64" s="96" t="s">
        <v>6257</v>
      </c>
      <c r="F64" s="98" t="s">
        <v>128</v>
      </c>
      <c r="G64" s="96" t="s">
        <v>4</v>
      </c>
    </row>
    <row r="65" spans="1:7" ht="90" x14ac:dyDescent="0.25">
      <c r="A65" s="96" t="s">
        <v>129</v>
      </c>
      <c r="B65" s="97">
        <v>367</v>
      </c>
      <c r="C65" s="96" t="s">
        <v>2</v>
      </c>
      <c r="D65" s="96" t="s">
        <v>130</v>
      </c>
      <c r="E65" s="96" t="s">
        <v>6258</v>
      </c>
      <c r="F65" s="98" t="s">
        <v>131</v>
      </c>
      <c r="G65" s="96" t="s">
        <v>4</v>
      </c>
    </row>
    <row r="66" spans="1:7" ht="75" x14ac:dyDescent="0.25">
      <c r="A66" s="96" t="s">
        <v>132</v>
      </c>
      <c r="B66" s="97">
        <v>367</v>
      </c>
      <c r="C66" s="96" t="s">
        <v>2</v>
      </c>
      <c r="D66" s="96" t="s">
        <v>133</v>
      </c>
      <c r="E66" s="96" t="s">
        <v>6259</v>
      </c>
      <c r="F66" s="98" t="s">
        <v>134</v>
      </c>
      <c r="G66" s="96" t="s">
        <v>4</v>
      </c>
    </row>
    <row r="67" spans="1:7" ht="120" x14ac:dyDescent="0.25">
      <c r="A67" s="96" t="s">
        <v>135</v>
      </c>
      <c r="B67" s="97">
        <v>367</v>
      </c>
      <c r="C67" s="96" t="s">
        <v>2</v>
      </c>
      <c r="D67" s="96" t="s">
        <v>136</v>
      </c>
      <c r="E67" s="96" t="s">
        <v>6260</v>
      </c>
      <c r="F67" s="98" t="s">
        <v>137</v>
      </c>
      <c r="G67" s="96" t="s">
        <v>4</v>
      </c>
    </row>
    <row r="68" spans="1:7" ht="60" x14ac:dyDescent="0.25">
      <c r="A68" s="96" t="s">
        <v>138</v>
      </c>
      <c r="B68" s="97">
        <v>42917</v>
      </c>
      <c r="C68" s="96" t="s">
        <v>2</v>
      </c>
      <c r="D68" s="96" t="s">
        <v>139</v>
      </c>
      <c r="E68" s="96" t="s">
        <v>6261</v>
      </c>
      <c r="F68" s="98" t="s">
        <v>140</v>
      </c>
      <c r="G68" s="96" t="s">
        <v>4</v>
      </c>
    </row>
    <row r="69" spans="1:7" ht="90" x14ac:dyDescent="0.25">
      <c r="A69" s="96" t="s">
        <v>141</v>
      </c>
      <c r="B69" s="97">
        <v>44013</v>
      </c>
      <c r="C69" s="96" t="s">
        <v>2</v>
      </c>
      <c r="D69" s="96" t="s">
        <v>142</v>
      </c>
      <c r="E69" s="96" t="s">
        <v>6262</v>
      </c>
      <c r="F69" s="98" t="s">
        <v>5547</v>
      </c>
      <c r="G69" s="96" t="s">
        <v>4</v>
      </c>
    </row>
    <row r="70" spans="1:7" ht="120" x14ac:dyDescent="0.25">
      <c r="A70" s="96" t="s">
        <v>143</v>
      </c>
      <c r="B70" s="97">
        <v>367</v>
      </c>
      <c r="C70" s="96" t="s">
        <v>2</v>
      </c>
      <c r="D70" s="96" t="s">
        <v>144</v>
      </c>
      <c r="E70" s="96" t="s">
        <v>6263</v>
      </c>
      <c r="F70" s="98" t="s">
        <v>145</v>
      </c>
      <c r="G70" s="96" t="s">
        <v>4</v>
      </c>
    </row>
    <row r="71" spans="1:7" ht="45" x14ac:dyDescent="0.25">
      <c r="A71" s="96" t="s">
        <v>146</v>
      </c>
      <c r="B71" s="97">
        <v>367</v>
      </c>
      <c r="C71" s="96" t="s">
        <v>2</v>
      </c>
      <c r="D71" s="96" t="s">
        <v>147</v>
      </c>
      <c r="E71" s="96" t="s">
        <v>6264</v>
      </c>
      <c r="F71" s="98" t="s">
        <v>148</v>
      </c>
      <c r="G71" s="96" t="s">
        <v>4</v>
      </c>
    </row>
    <row r="72" spans="1:7" ht="75" x14ac:dyDescent="0.25">
      <c r="A72" s="96" t="s">
        <v>149</v>
      </c>
      <c r="B72" s="97">
        <v>367</v>
      </c>
      <c r="C72" s="96" t="s">
        <v>2</v>
      </c>
      <c r="D72" s="96" t="s">
        <v>150</v>
      </c>
      <c r="E72" s="96" t="s">
        <v>6265</v>
      </c>
      <c r="F72" s="98" t="s">
        <v>151</v>
      </c>
      <c r="G72" s="96" t="s">
        <v>4</v>
      </c>
    </row>
    <row r="73" spans="1:7" ht="45" x14ac:dyDescent="0.25">
      <c r="A73" s="96" t="s">
        <v>5548</v>
      </c>
      <c r="B73" s="97">
        <v>367</v>
      </c>
      <c r="C73" s="96" t="s">
        <v>2</v>
      </c>
      <c r="D73" s="96" t="s">
        <v>5549</v>
      </c>
      <c r="E73" s="96" t="s">
        <v>6266</v>
      </c>
      <c r="F73" s="98" t="s">
        <v>5550</v>
      </c>
      <c r="G73" s="96" t="s">
        <v>4</v>
      </c>
    </row>
    <row r="74" spans="1:7" ht="60" x14ac:dyDescent="0.25">
      <c r="A74" s="96" t="s">
        <v>152</v>
      </c>
      <c r="B74" s="97">
        <v>367</v>
      </c>
      <c r="C74" s="96" t="s">
        <v>2</v>
      </c>
      <c r="D74" s="96" t="s">
        <v>153</v>
      </c>
      <c r="E74" s="96" t="s">
        <v>6267</v>
      </c>
      <c r="F74" s="98" t="s">
        <v>154</v>
      </c>
      <c r="G74" s="96" t="s">
        <v>4</v>
      </c>
    </row>
    <row r="75" spans="1:7" ht="45" x14ac:dyDescent="0.25">
      <c r="A75" s="96" t="s">
        <v>155</v>
      </c>
      <c r="B75" s="97">
        <v>367</v>
      </c>
      <c r="C75" s="96" t="s">
        <v>2</v>
      </c>
      <c r="D75" s="96" t="s">
        <v>156</v>
      </c>
      <c r="E75" s="96" t="s">
        <v>6268</v>
      </c>
      <c r="F75" s="98" t="s">
        <v>157</v>
      </c>
      <c r="G75" s="96" t="s">
        <v>4</v>
      </c>
    </row>
    <row r="76" spans="1:7" ht="60" x14ac:dyDescent="0.25">
      <c r="A76" s="96" t="s">
        <v>158</v>
      </c>
      <c r="B76" s="97">
        <v>367</v>
      </c>
      <c r="C76" s="96" t="s">
        <v>2</v>
      </c>
      <c r="D76" s="96" t="s">
        <v>159</v>
      </c>
      <c r="E76" s="96" t="s">
        <v>6269</v>
      </c>
      <c r="F76" s="98" t="s">
        <v>160</v>
      </c>
      <c r="G76" s="96" t="s">
        <v>4</v>
      </c>
    </row>
    <row r="77" spans="1:7" ht="30" x14ac:dyDescent="0.25">
      <c r="A77" s="96" t="s">
        <v>161</v>
      </c>
      <c r="B77" s="97">
        <v>368</v>
      </c>
      <c r="C77" s="96" t="s">
        <v>2</v>
      </c>
      <c r="D77" s="96" t="s">
        <v>162</v>
      </c>
      <c r="E77" s="96" t="s">
        <v>6270</v>
      </c>
      <c r="F77" s="98" t="s">
        <v>163</v>
      </c>
      <c r="G77" s="96" t="s">
        <v>4</v>
      </c>
    </row>
    <row r="78" spans="1:7" ht="30" x14ac:dyDescent="0.25">
      <c r="A78" s="96" t="s">
        <v>164</v>
      </c>
      <c r="B78" s="97">
        <v>42917</v>
      </c>
      <c r="C78" s="96" t="s">
        <v>2</v>
      </c>
      <c r="D78" s="96" t="s">
        <v>165</v>
      </c>
      <c r="E78" s="96" t="s">
        <v>6271</v>
      </c>
      <c r="F78" s="98" t="s">
        <v>166</v>
      </c>
      <c r="G78" s="96" t="s">
        <v>4</v>
      </c>
    </row>
    <row r="79" spans="1:7" ht="75" x14ac:dyDescent="0.25">
      <c r="A79" s="96" t="s">
        <v>167</v>
      </c>
      <c r="B79" s="97">
        <v>367</v>
      </c>
      <c r="C79" s="96" t="s">
        <v>2</v>
      </c>
      <c r="D79" s="96" t="s">
        <v>168</v>
      </c>
      <c r="E79" s="96" t="s">
        <v>6272</v>
      </c>
      <c r="F79" s="98" t="s">
        <v>169</v>
      </c>
      <c r="G79" s="96" t="s">
        <v>4</v>
      </c>
    </row>
    <row r="80" spans="1:7" ht="90" x14ac:dyDescent="0.25">
      <c r="A80" s="96" t="s">
        <v>170</v>
      </c>
      <c r="B80" s="97">
        <v>43282</v>
      </c>
      <c r="C80" s="96" t="s">
        <v>2</v>
      </c>
      <c r="D80" s="96" t="s">
        <v>171</v>
      </c>
      <c r="E80" s="96" t="s">
        <v>6273</v>
      </c>
      <c r="F80" s="98" t="s">
        <v>172</v>
      </c>
      <c r="G80" s="96" t="s">
        <v>4</v>
      </c>
    </row>
    <row r="81" spans="1:7" ht="105" x14ac:dyDescent="0.25">
      <c r="A81" s="96" t="s">
        <v>173</v>
      </c>
      <c r="B81" s="97">
        <v>367</v>
      </c>
      <c r="C81" s="96" t="s">
        <v>2</v>
      </c>
      <c r="D81" s="96" t="s">
        <v>174</v>
      </c>
      <c r="E81" s="96" t="s">
        <v>6274</v>
      </c>
      <c r="F81" s="98" t="s">
        <v>175</v>
      </c>
      <c r="G81" s="96" t="s">
        <v>4</v>
      </c>
    </row>
    <row r="82" spans="1:7" ht="135" x14ac:dyDescent="0.25">
      <c r="A82" s="96" t="s">
        <v>6275</v>
      </c>
      <c r="B82" s="97">
        <v>42826</v>
      </c>
      <c r="C82" s="96" t="s">
        <v>2</v>
      </c>
      <c r="D82" s="96" t="s">
        <v>6276</v>
      </c>
      <c r="E82" s="96" t="s">
        <v>6277</v>
      </c>
      <c r="F82" s="98" t="s">
        <v>8444</v>
      </c>
      <c r="G82" s="96" t="s">
        <v>4</v>
      </c>
    </row>
    <row r="83" spans="1:7" ht="60" x14ac:dyDescent="0.25">
      <c r="A83" s="96" t="s">
        <v>176</v>
      </c>
      <c r="B83" s="97">
        <v>43647</v>
      </c>
      <c r="C83" s="96" t="s">
        <v>2</v>
      </c>
      <c r="D83" s="96" t="s">
        <v>177</v>
      </c>
      <c r="E83" s="96" t="s">
        <v>6278</v>
      </c>
      <c r="F83" s="98" t="s">
        <v>5350</v>
      </c>
      <c r="G83" s="96" t="s">
        <v>4</v>
      </c>
    </row>
    <row r="84" spans="1:7" ht="135" x14ac:dyDescent="0.25">
      <c r="A84" s="96" t="s">
        <v>178</v>
      </c>
      <c r="B84" s="97">
        <v>367</v>
      </c>
      <c r="C84" s="96" t="s">
        <v>2</v>
      </c>
      <c r="D84" s="96" t="s">
        <v>179</v>
      </c>
      <c r="E84" s="96" t="s">
        <v>6279</v>
      </c>
      <c r="F84" s="98" t="s">
        <v>180</v>
      </c>
      <c r="G84" s="96" t="s">
        <v>4</v>
      </c>
    </row>
    <row r="85" spans="1:7" ht="75" x14ac:dyDescent="0.25">
      <c r="A85" s="96" t="s">
        <v>181</v>
      </c>
      <c r="B85" s="97">
        <v>367</v>
      </c>
      <c r="C85" s="96" t="s">
        <v>2</v>
      </c>
      <c r="D85" s="96" t="s">
        <v>182</v>
      </c>
      <c r="E85" s="96" t="s">
        <v>6280</v>
      </c>
      <c r="F85" s="98" t="s">
        <v>183</v>
      </c>
      <c r="G85" s="96" t="s">
        <v>4</v>
      </c>
    </row>
    <row r="86" spans="1:7" ht="135" x14ac:dyDescent="0.25">
      <c r="A86" s="96" t="s">
        <v>184</v>
      </c>
      <c r="B86" s="97">
        <v>367</v>
      </c>
      <c r="C86" s="96" t="s">
        <v>2</v>
      </c>
      <c r="D86" s="96" t="s">
        <v>185</v>
      </c>
      <c r="E86" s="96" t="s">
        <v>6281</v>
      </c>
      <c r="F86" s="98" t="s">
        <v>186</v>
      </c>
      <c r="G86" s="96" t="s">
        <v>4</v>
      </c>
    </row>
    <row r="87" spans="1:7" ht="120" x14ac:dyDescent="0.25">
      <c r="A87" s="96" t="s">
        <v>187</v>
      </c>
      <c r="B87" s="97">
        <v>367</v>
      </c>
      <c r="C87" s="96" t="s">
        <v>2</v>
      </c>
      <c r="D87" s="96" t="s">
        <v>188</v>
      </c>
      <c r="E87" s="96" t="s">
        <v>6282</v>
      </c>
      <c r="F87" s="98" t="s">
        <v>189</v>
      </c>
      <c r="G87" s="96" t="s">
        <v>4</v>
      </c>
    </row>
    <row r="88" spans="1:7" ht="135" x14ac:dyDescent="0.25">
      <c r="A88" s="96" t="s">
        <v>190</v>
      </c>
      <c r="B88" s="97">
        <v>44013</v>
      </c>
      <c r="C88" s="96" t="s">
        <v>2</v>
      </c>
      <c r="D88" s="96" t="s">
        <v>191</v>
      </c>
      <c r="E88" s="96" t="s">
        <v>6283</v>
      </c>
      <c r="F88" s="98" t="s">
        <v>5551</v>
      </c>
      <c r="G88" s="96" t="s">
        <v>4</v>
      </c>
    </row>
    <row r="89" spans="1:7" ht="165" x14ac:dyDescent="0.25">
      <c r="A89" s="96" t="s">
        <v>192</v>
      </c>
      <c r="B89" s="97">
        <v>367</v>
      </c>
      <c r="C89" s="96" t="s">
        <v>2</v>
      </c>
      <c r="D89" s="96" t="s">
        <v>193</v>
      </c>
      <c r="E89" s="96" t="s">
        <v>6284</v>
      </c>
      <c r="F89" s="98" t="s">
        <v>194</v>
      </c>
      <c r="G89" s="96" t="s">
        <v>4</v>
      </c>
    </row>
    <row r="90" spans="1:7" ht="75" x14ac:dyDescent="0.25">
      <c r="A90" s="96" t="s">
        <v>195</v>
      </c>
      <c r="B90" s="97">
        <v>367</v>
      </c>
      <c r="C90" s="96" t="s">
        <v>2</v>
      </c>
      <c r="D90" s="96" t="s">
        <v>196</v>
      </c>
      <c r="E90" s="96" t="s">
        <v>6285</v>
      </c>
      <c r="F90" s="98" t="s">
        <v>197</v>
      </c>
      <c r="G90" s="96" t="s">
        <v>4</v>
      </c>
    </row>
    <row r="91" spans="1:7" ht="30" x14ac:dyDescent="0.25">
      <c r="A91" s="96" t="s">
        <v>198</v>
      </c>
      <c r="B91" s="97">
        <v>367</v>
      </c>
      <c r="C91" s="96" t="s">
        <v>2</v>
      </c>
      <c r="D91" s="96" t="s">
        <v>199</v>
      </c>
      <c r="E91" s="96" t="s">
        <v>6286</v>
      </c>
      <c r="F91" s="98" t="s">
        <v>200</v>
      </c>
      <c r="G91" s="96" t="s">
        <v>4</v>
      </c>
    </row>
    <row r="92" spans="1:7" ht="210" x14ac:dyDescent="0.25">
      <c r="A92" s="96" t="s">
        <v>201</v>
      </c>
      <c r="B92" s="97">
        <v>43647</v>
      </c>
      <c r="C92" s="96" t="s">
        <v>2</v>
      </c>
      <c r="D92" s="96" t="s">
        <v>202</v>
      </c>
      <c r="E92" s="96" t="s">
        <v>6287</v>
      </c>
      <c r="F92" s="98" t="s">
        <v>5351</v>
      </c>
      <c r="G92" s="96" t="s">
        <v>4</v>
      </c>
    </row>
    <row r="93" spans="1:7" ht="75" x14ac:dyDescent="0.25">
      <c r="A93" s="96" t="s">
        <v>203</v>
      </c>
      <c r="B93" s="97">
        <v>367</v>
      </c>
      <c r="C93" s="96" t="s">
        <v>2</v>
      </c>
      <c r="D93" s="96" t="s">
        <v>204</v>
      </c>
      <c r="E93" s="96" t="s">
        <v>6288</v>
      </c>
      <c r="F93" s="98" t="s">
        <v>205</v>
      </c>
      <c r="G93" s="96" t="s">
        <v>4</v>
      </c>
    </row>
    <row r="94" spans="1:7" ht="75" x14ac:dyDescent="0.25">
      <c r="A94" s="96" t="s">
        <v>206</v>
      </c>
      <c r="B94" s="97">
        <v>367</v>
      </c>
      <c r="C94" s="96" t="s">
        <v>2</v>
      </c>
      <c r="D94" s="96" t="s">
        <v>207</v>
      </c>
      <c r="E94" s="96" t="s">
        <v>6289</v>
      </c>
      <c r="F94" s="98" t="s">
        <v>208</v>
      </c>
      <c r="G94" s="96" t="s">
        <v>4</v>
      </c>
    </row>
    <row r="95" spans="1:7" ht="120" x14ac:dyDescent="0.25">
      <c r="A95" s="96" t="s">
        <v>209</v>
      </c>
      <c r="B95" s="97">
        <v>367</v>
      </c>
      <c r="C95" s="96" t="s">
        <v>2</v>
      </c>
      <c r="D95" s="96" t="s">
        <v>210</v>
      </c>
      <c r="E95" s="96" t="s">
        <v>6290</v>
      </c>
      <c r="F95" s="98" t="s">
        <v>211</v>
      </c>
      <c r="G95" s="96" t="s">
        <v>4</v>
      </c>
    </row>
    <row r="96" spans="1:7" ht="60" x14ac:dyDescent="0.25">
      <c r="A96" s="96" t="s">
        <v>212</v>
      </c>
      <c r="B96" s="97">
        <v>367</v>
      </c>
      <c r="C96" s="96" t="s">
        <v>2</v>
      </c>
      <c r="D96" s="96" t="s">
        <v>213</v>
      </c>
      <c r="E96" s="96" t="s">
        <v>6291</v>
      </c>
      <c r="F96" s="98" t="s">
        <v>214</v>
      </c>
      <c r="G96" s="96" t="s">
        <v>4</v>
      </c>
    </row>
    <row r="97" spans="1:7" ht="45" x14ac:dyDescent="0.25">
      <c r="A97" s="96" t="s">
        <v>215</v>
      </c>
      <c r="B97" s="97">
        <v>367</v>
      </c>
      <c r="C97" s="96" t="s">
        <v>2</v>
      </c>
      <c r="D97" s="96" t="s">
        <v>216</v>
      </c>
      <c r="E97" s="96" t="s">
        <v>6292</v>
      </c>
      <c r="F97" s="98" t="s">
        <v>217</v>
      </c>
      <c r="G97" s="96" t="s">
        <v>4</v>
      </c>
    </row>
    <row r="98" spans="1:7" ht="60" x14ac:dyDescent="0.25">
      <c r="A98" s="96" t="s">
        <v>218</v>
      </c>
      <c r="B98" s="97">
        <v>367</v>
      </c>
      <c r="C98" s="96" t="s">
        <v>2</v>
      </c>
      <c r="D98" s="96" t="s">
        <v>219</v>
      </c>
      <c r="E98" s="96" t="s">
        <v>6293</v>
      </c>
      <c r="F98" s="98" t="s">
        <v>220</v>
      </c>
      <c r="G98" s="96" t="s">
        <v>4</v>
      </c>
    </row>
    <row r="99" spans="1:7" ht="45" x14ac:dyDescent="0.25">
      <c r="A99" s="96" t="s">
        <v>221</v>
      </c>
      <c r="B99" s="97">
        <v>367</v>
      </c>
      <c r="C99" s="96" t="s">
        <v>2</v>
      </c>
      <c r="D99" s="96" t="s">
        <v>222</v>
      </c>
      <c r="E99" s="96" t="s">
        <v>6294</v>
      </c>
      <c r="F99" s="98" t="s">
        <v>223</v>
      </c>
      <c r="G99" s="96" t="s">
        <v>4</v>
      </c>
    </row>
    <row r="100" spans="1:7" ht="105" x14ac:dyDescent="0.25">
      <c r="A100" s="96" t="s">
        <v>224</v>
      </c>
      <c r="B100" s="97">
        <v>367</v>
      </c>
      <c r="C100" s="96" t="s">
        <v>2</v>
      </c>
      <c r="D100" s="96" t="s">
        <v>225</v>
      </c>
      <c r="E100" s="96" t="s">
        <v>6295</v>
      </c>
      <c r="F100" s="98" t="s">
        <v>226</v>
      </c>
      <c r="G100" s="96" t="s">
        <v>4</v>
      </c>
    </row>
    <row r="101" spans="1:7" ht="45" x14ac:dyDescent="0.25">
      <c r="A101" s="96" t="s">
        <v>227</v>
      </c>
      <c r="B101" s="97">
        <v>367</v>
      </c>
      <c r="C101" s="96" t="s">
        <v>2</v>
      </c>
      <c r="D101" s="96" t="s">
        <v>228</v>
      </c>
      <c r="E101" s="96" t="s">
        <v>6296</v>
      </c>
      <c r="F101" s="98" t="s">
        <v>229</v>
      </c>
      <c r="G101" s="96" t="s">
        <v>4</v>
      </c>
    </row>
    <row r="102" spans="1:7" ht="135" x14ac:dyDescent="0.25">
      <c r="A102" s="96" t="s">
        <v>230</v>
      </c>
      <c r="B102" s="97">
        <v>367</v>
      </c>
      <c r="C102" s="96" t="s">
        <v>2</v>
      </c>
      <c r="D102" s="96" t="s">
        <v>231</v>
      </c>
      <c r="E102" s="96" t="s">
        <v>6297</v>
      </c>
      <c r="F102" s="98" t="s">
        <v>232</v>
      </c>
      <c r="G102" s="96" t="s">
        <v>4</v>
      </c>
    </row>
    <row r="103" spans="1:7" ht="45" x14ac:dyDescent="0.25">
      <c r="A103" s="96" t="s">
        <v>233</v>
      </c>
      <c r="B103" s="97">
        <v>42755</v>
      </c>
      <c r="C103" s="96" t="s">
        <v>2</v>
      </c>
      <c r="D103" s="96" t="s">
        <v>234</v>
      </c>
      <c r="E103" s="96" t="s">
        <v>6298</v>
      </c>
      <c r="F103" s="98" t="s">
        <v>235</v>
      </c>
      <c r="G103" s="96" t="s">
        <v>4</v>
      </c>
    </row>
    <row r="104" spans="1:7" ht="45" x14ac:dyDescent="0.25">
      <c r="A104" s="96" t="s">
        <v>236</v>
      </c>
      <c r="B104" s="97">
        <v>367</v>
      </c>
      <c r="C104" s="96" t="s">
        <v>2</v>
      </c>
      <c r="D104" s="96" t="s">
        <v>237</v>
      </c>
      <c r="E104" s="96" t="s">
        <v>6299</v>
      </c>
      <c r="F104" s="98" t="s">
        <v>238</v>
      </c>
      <c r="G104" s="96" t="s">
        <v>4</v>
      </c>
    </row>
    <row r="105" spans="1:7" ht="150" x14ac:dyDescent="0.25">
      <c r="A105" s="96" t="s">
        <v>239</v>
      </c>
      <c r="B105" s="97">
        <v>367</v>
      </c>
      <c r="C105" s="96" t="s">
        <v>2</v>
      </c>
      <c r="D105" s="96" t="s">
        <v>240</v>
      </c>
      <c r="E105" s="96" t="s">
        <v>6300</v>
      </c>
      <c r="F105" s="98" t="s">
        <v>241</v>
      </c>
      <c r="G105" s="96" t="s">
        <v>4</v>
      </c>
    </row>
    <row r="106" spans="1:7" ht="150" x14ac:dyDescent="0.25">
      <c r="A106" s="96" t="s">
        <v>242</v>
      </c>
      <c r="B106" s="97">
        <v>367</v>
      </c>
      <c r="C106" s="96" t="s">
        <v>2</v>
      </c>
      <c r="D106" s="96" t="s">
        <v>243</v>
      </c>
      <c r="E106" s="96" t="s">
        <v>6301</v>
      </c>
      <c r="F106" s="98" t="s">
        <v>244</v>
      </c>
      <c r="G106" s="96" t="s">
        <v>4</v>
      </c>
    </row>
    <row r="107" spans="1:7" ht="409.5" x14ac:dyDescent="0.25">
      <c r="A107" s="96" t="s">
        <v>245</v>
      </c>
      <c r="B107" s="97">
        <v>42552</v>
      </c>
      <c r="C107" s="96" t="s">
        <v>2</v>
      </c>
      <c r="D107" s="96" t="s">
        <v>246</v>
      </c>
      <c r="E107" s="96" t="s">
        <v>6302</v>
      </c>
      <c r="F107" s="98" t="s">
        <v>5352</v>
      </c>
      <c r="G107" s="96" t="s">
        <v>4</v>
      </c>
    </row>
    <row r="108" spans="1:7" ht="60" x14ac:dyDescent="0.25">
      <c r="A108" s="96" t="s">
        <v>247</v>
      </c>
      <c r="B108" s="97">
        <v>367</v>
      </c>
      <c r="C108" s="96" t="s">
        <v>2</v>
      </c>
      <c r="D108" s="96" t="s">
        <v>248</v>
      </c>
      <c r="E108" s="96" t="s">
        <v>6303</v>
      </c>
      <c r="F108" s="98" t="s">
        <v>249</v>
      </c>
      <c r="G108" s="96" t="s">
        <v>4</v>
      </c>
    </row>
    <row r="109" spans="1:7" ht="120" x14ac:dyDescent="0.25">
      <c r="A109" s="96" t="s">
        <v>250</v>
      </c>
      <c r="B109" s="97">
        <v>367</v>
      </c>
      <c r="C109" s="96" t="s">
        <v>2</v>
      </c>
      <c r="D109" s="96" t="s">
        <v>251</v>
      </c>
      <c r="E109" s="96" t="s">
        <v>6304</v>
      </c>
      <c r="F109" s="98" t="s">
        <v>252</v>
      </c>
      <c r="G109" s="96" t="s">
        <v>4</v>
      </c>
    </row>
    <row r="110" spans="1:7" ht="75" x14ac:dyDescent="0.25">
      <c r="A110" s="96" t="s">
        <v>253</v>
      </c>
      <c r="B110" s="97">
        <v>43647</v>
      </c>
      <c r="C110" s="96" t="s">
        <v>2</v>
      </c>
      <c r="D110" s="96" t="s">
        <v>254</v>
      </c>
      <c r="E110" s="96" t="s">
        <v>6305</v>
      </c>
      <c r="F110" s="98" t="s">
        <v>5306</v>
      </c>
      <c r="G110" s="96" t="s">
        <v>4</v>
      </c>
    </row>
    <row r="111" spans="1:7" ht="150" x14ac:dyDescent="0.25">
      <c r="A111" s="96" t="s">
        <v>255</v>
      </c>
      <c r="B111" s="97">
        <v>367</v>
      </c>
      <c r="C111" s="96" t="s">
        <v>2</v>
      </c>
      <c r="D111" s="96" t="s">
        <v>256</v>
      </c>
      <c r="E111" s="96" t="s">
        <v>6306</v>
      </c>
      <c r="F111" s="98" t="s">
        <v>257</v>
      </c>
      <c r="G111" s="96" t="s">
        <v>4</v>
      </c>
    </row>
    <row r="112" spans="1:7" ht="150" x14ac:dyDescent="0.25">
      <c r="A112" s="96" t="s">
        <v>258</v>
      </c>
      <c r="B112" s="97">
        <v>367</v>
      </c>
      <c r="C112" s="96" t="s">
        <v>2</v>
      </c>
      <c r="D112" s="96" t="s">
        <v>259</v>
      </c>
      <c r="E112" s="96" t="s">
        <v>6307</v>
      </c>
      <c r="F112" s="98" t="s">
        <v>260</v>
      </c>
      <c r="G112" s="96" t="s">
        <v>4</v>
      </c>
    </row>
    <row r="113" spans="1:7" ht="225" x14ac:dyDescent="0.25">
      <c r="A113" s="96" t="s">
        <v>261</v>
      </c>
      <c r="B113" s="97">
        <v>43282</v>
      </c>
      <c r="C113" s="96" t="s">
        <v>2</v>
      </c>
      <c r="D113" s="96" t="s">
        <v>262</v>
      </c>
      <c r="E113" s="96" t="s">
        <v>6308</v>
      </c>
      <c r="F113" s="98" t="s">
        <v>263</v>
      </c>
      <c r="G113" s="96" t="s">
        <v>4</v>
      </c>
    </row>
    <row r="114" spans="1:7" ht="105" x14ac:dyDescent="0.25">
      <c r="A114" s="96" t="s">
        <v>264</v>
      </c>
      <c r="B114" s="97">
        <v>367</v>
      </c>
      <c r="C114" s="96" t="s">
        <v>2</v>
      </c>
      <c r="D114" s="96" t="s">
        <v>265</v>
      </c>
      <c r="E114" s="96" t="s">
        <v>6309</v>
      </c>
      <c r="F114" s="98" t="s">
        <v>266</v>
      </c>
      <c r="G114" s="96" t="s">
        <v>4</v>
      </c>
    </row>
    <row r="115" spans="1:7" ht="165" x14ac:dyDescent="0.25">
      <c r="A115" s="96" t="s">
        <v>267</v>
      </c>
      <c r="B115" s="97">
        <v>367</v>
      </c>
      <c r="C115" s="96" t="s">
        <v>2</v>
      </c>
      <c r="D115" s="96" t="s">
        <v>268</v>
      </c>
      <c r="E115" s="96" t="s">
        <v>6310</v>
      </c>
      <c r="F115" s="98" t="s">
        <v>269</v>
      </c>
      <c r="G115" s="96" t="s">
        <v>4</v>
      </c>
    </row>
    <row r="116" spans="1:7" ht="120" x14ac:dyDescent="0.25">
      <c r="A116" s="96" t="s">
        <v>270</v>
      </c>
      <c r="B116" s="97">
        <v>367</v>
      </c>
      <c r="C116" s="96" t="s">
        <v>2</v>
      </c>
      <c r="D116" s="96" t="s">
        <v>271</v>
      </c>
      <c r="E116" s="96" t="s">
        <v>6311</v>
      </c>
      <c r="F116" s="98" t="s">
        <v>272</v>
      </c>
      <c r="G116" s="96" t="s">
        <v>4</v>
      </c>
    </row>
    <row r="117" spans="1:7" ht="225" x14ac:dyDescent="0.25">
      <c r="A117" s="96" t="s">
        <v>273</v>
      </c>
      <c r="B117" s="97">
        <v>42552</v>
      </c>
      <c r="C117" s="96" t="s">
        <v>2</v>
      </c>
      <c r="D117" s="96" t="s">
        <v>246</v>
      </c>
      <c r="E117" s="96" t="s">
        <v>6312</v>
      </c>
      <c r="F117" s="98" t="s">
        <v>5353</v>
      </c>
      <c r="G117" s="96" t="s">
        <v>4</v>
      </c>
    </row>
    <row r="118" spans="1:7" ht="75" x14ac:dyDescent="0.25">
      <c r="A118" s="96" t="s">
        <v>274</v>
      </c>
      <c r="B118" s="97">
        <v>367</v>
      </c>
      <c r="C118" s="96" t="s">
        <v>2</v>
      </c>
      <c r="D118" s="96" t="s">
        <v>275</v>
      </c>
      <c r="E118" s="96" t="s">
        <v>6313</v>
      </c>
      <c r="F118" s="98" t="s">
        <v>276</v>
      </c>
      <c r="G118" s="96" t="s">
        <v>4</v>
      </c>
    </row>
    <row r="119" spans="1:7" ht="150" x14ac:dyDescent="0.25">
      <c r="A119" s="96" t="s">
        <v>277</v>
      </c>
      <c r="B119" s="97">
        <v>367</v>
      </c>
      <c r="C119" s="96" t="s">
        <v>2</v>
      </c>
      <c r="D119" s="96" t="s">
        <v>278</v>
      </c>
      <c r="E119" s="96" t="s">
        <v>6314</v>
      </c>
      <c r="F119" s="98" t="s">
        <v>279</v>
      </c>
      <c r="G119" s="96" t="s">
        <v>4</v>
      </c>
    </row>
    <row r="120" spans="1:7" ht="150" x14ac:dyDescent="0.25">
      <c r="A120" s="96" t="s">
        <v>280</v>
      </c>
      <c r="B120" s="97">
        <v>367</v>
      </c>
      <c r="C120" s="96" t="s">
        <v>2</v>
      </c>
      <c r="D120" s="96" t="s">
        <v>281</v>
      </c>
      <c r="E120" s="96" t="s">
        <v>6315</v>
      </c>
      <c r="F120" s="98" t="s">
        <v>282</v>
      </c>
      <c r="G120" s="96" t="s">
        <v>4</v>
      </c>
    </row>
    <row r="121" spans="1:7" ht="105" x14ac:dyDescent="0.25">
      <c r="A121" s="96" t="s">
        <v>283</v>
      </c>
      <c r="B121" s="97">
        <v>44013</v>
      </c>
      <c r="C121" s="96" t="s">
        <v>2</v>
      </c>
      <c r="D121" s="96" t="s">
        <v>284</v>
      </c>
      <c r="E121" s="96" t="s">
        <v>6316</v>
      </c>
      <c r="F121" s="98" t="s">
        <v>5552</v>
      </c>
      <c r="G121" s="96" t="s">
        <v>4</v>
      </c>
    </row>
    <row r="122" spans="1:7" ht="150" x14ac:dyDescent="0.25">
      <c r="A122" s="96" t="s">
        <v>285</v>
      </c>
      <c r="B122" s="97">
        <v>367</v>
      </c>
      <c r="C122" s="96" t="s">
        <v>2</v>
      </c>
      <c r="D122" s="96" t="s">
        <v>286</v>
      </c>
      <c r="E122" s="96" t="s">
        <v>6317</v>
      </c>
      <c r="F122" s="98" t="s">
        <v>287</v>
      </c>
      <c r="G122" s="96" t="s">
        <v>4</v>
      </c>
    </row>
    <row r="123" spans="1:7" ht="60" x14ac:dyDescent="0.25">
      <c r="A123" s="96" t="s">
        <v>288</v>
      </c>
      <c r="B123" s="97">
        <v>367</v>
      </c>
      <c r="C123" s="96" t="s">
        <v>2</v>
      </c>
      <c r="D123" s="96" t="s">
        <v>289</v>
      </c>
      <c r="E123" s="96" t="s">
        <v>6318</v>
      </c>
      <c r="F123" s="98" t="s">
        <v>290</v>
      </c>
      <c r="G123" s="96" t="s">
        <v>4</v>
      </c>
    </row>
    <row r="124" spans="1:7" ht="75" x14ac:dyDescent="0.25">
      <c r="A124" s="96" t="s">
        <v>291</v>
      </c>
      <c r="B124" s="97">
        <v>367</v>
      </c>
      <c r="C124" s="96" t="s">
        <v>2</v>
      </c>
      <c r="D124" s="96" t="s">
        <v>292</v>
      </c>
      <c r="E124" s="96" t="s">
        <v>6319</v>
      </c>
      <c r="F124" s="98" t="s">
        <v>293</v>
      </c>
      <c r="G124" s="96" t="s">
        <v>4</v>
      </c>
    </row>
    <row r="125" spans="1:7" x14ac:dyDescent="0.25">
      <c r="A125" s="96" t="s">
        <v>294</v>
      </c>
      <c r="B125" s="97">
        <v>367</v>
      </c>
      <c r="C125" s="96" t="s">
        <v>2</v>
      </c>
      <c r="D125" s="96" t="s">
        <v>295</v>
      </c>
      <c r="E125" s="96" t="s">
        <v>6320</v>
      </c>
      <c r="F125" s="98" t="s">
        <v>296</v>
      </c>
      <c r="G125" s="96" t="s">
        <v>4</v>
      </c>
    </row>
    <row r="126" spans="1:7" ht="165" x14ac:dyDescent="0.25">
      <c r="A126" s="96" t="s">
        <v>297</v>
      </c>
      <c r="B126" s="97">
        <v>367</v>
      </c>
      <c r="C126" s="96" t="s">
        <v>2</v>
      </c>
      <c r="D126" s="96" t="s">
        <v>298</v>
      </c>
      <c r="E126" s="96" t="s">
        <v>6321</v>
      </c>
      <c r="F126" s="98" t="s">
        <v>299</v>
      </c>
      <c r="G126" s="96" t="s">
        <v>4</v>
      </c>
    </row>
    <row r="127" spans="1:7" ht="150" x14ac:dyDescent="0.25">
      <c r="A127" s="96" t="s">
        <v>300</v>
      </c>
      <c r="B127" s="97">
        <v>367</v>
      </c>
      <c r="C127" s="96" t="s">
        <v>2</v>
      </c>
      <c r="D127" s="96" t="s">
        <v>301</v>
      </c>
      <c r="E127" s="96" t="s">
        <v>6322</v>
      </c>
      <c r="F127" s="98" t="s">
        <v>302</v>
      </c>
      <c r="G127" s="96" t="s">
        <v>4</v>
      </c>
    </row>
    <row r="128" spans="1:7" ht="105" x14ac:dyDescent="0.25">
      <c r="A128" s="96" t="s">
        <v>303</v>
      </c>
      <c r="B128" s="97">
        <v>43647</v>
      </c>
      <c r="C128" s="96" t="s">
        <v>2</v>
      </c>
      <c r="D128" s="96" t="s">
        <v>304</v>
      </c>
      <c r="E128" s="96" t="s">
        <v>6323</v>
      </c>
      <c r="F128" s="98" t="s">
        <v>5354</v>
      </c>
      <c r="G128" s="96" t="s">
        <v>4</v>
      </c>
    </row>
    <row r="129" spans="1:7" ht="60" x14ac:dyDescent="0.25">
      <c r="A129" s="96" t="s">
        <v>305</v>
      </c>
      <c r="B129" s="97">
        <v>367</v>
      </c>
      <c r="C129" s="96" t="s">
        <v>2</v>
      </c>
      <c r="D129" s="96" t="s">
        <v>306</v>
      </c>
      <c r="E129" s="96" t="s">
        <v>6324</v>
      </c>
      <c r="F129" s="98" t="s">
        <v>307</v>
      </c>
      <c r="G129" s="96" t="s">
        <v>4</v>
      </c>
    </row>
    <row r="130" spans="1:7" ht="75" x14ac:dyDescent="0.25">
      <c r="A130" s="96" t="s">
        <v>308</v>
      </c>
      <c r="B130" s="97">
        <v>43282</v>
      </c>
      <c r="C130" s="96" t="s">
        <v>2</v>
      </c>
      <c r="D130" s="96" t="s">
        <v>309</v>
      </c>
      <c r="E130" s="96" t="s">
        <v>6325</v>
      </c>
      <c r="F130" s="98" t="s">
        <v>310</v>
      </c>
      <c r="G130" s="96" t="s">
        <v>4</v>
      </c>
    </row>
    <row r="131" spans="1:7" ht="60" x14ac:dyDescent="0.25">
      <c r="A131" s="96" t="s">
        <v>311</v>
      </c>
      <c r="B131" s="97">
        <v>367</v>
      </c>
      <c r="C131" s="96" t="s">
        <v>2</v>
      </c>
      <c r="D131" s="96" t="s">
        <v>312</v>
      </c>
      <c r="E131" s="96" t="s">
        <v>6326</v>
      </c>
      <c r="F131" s="98" t="s">
        <v>313</v>
      </c>
      <c r="G131" s="96" t="s">
        <v>4</v>
      </c>
    </row>
    <row r="132" spans="1:7" ht="60" x14ac:dyDescent="0.25">
      <c r="A132" s="96" t="s">
        <v>314</v>
      </c>
      <c r="B132" s="97">
        <v>43647</v>
      </c>
      <c r="C132" s="96" t="s">
        <v>2</v>
      </c>
      <c r="D132" s="96" t="s">
        <v>315</v>
      </c>
      <c r="E132" s="96" t="s">
        <v>6327</v>
      </c>
      <c r="F132" s="98" t="s">
        <v>5355</v>
      </c>
      <c r="G132" s="96" t="s">
        <v>4</v>
      </c>
    </row>
    <row r="133" spans="1:7" ht="150" x14ac:dyDescent="0.25">
      <c r="A133" s="96" t="s">
        <v>316</v>
      </c>
      <c r="B133" s="97">
        <v>367</v>
      </c>
      <c r="C133" s="96" t="s">
        <v>2</v>
      </c>
      <c r="D133" s="96" t="s">
        <v>317</v>
      </c>
      <c r="E133" s="96" t="s">
        <v>6328</v>
      </c>
      <c r="F133" s="98" t="s">
        <v>318</v>
      </c>
      <c r="G133" s="96" t="s">
        <v>4</v>
      </c>
    </row>
    <row r="134" spans="1:7" ht="75" x14ac:dyDescent="0.25">
      <c r="A134" s="96" t="s">
        <v>319</v>
      </c>
      <c r="B134" s="97">
        <v>367</v>
      </c>
      <c r="C134" s="96" t="s">
        <v>2</v>
      </c>
      <c r="D134" s="96" t="s">
        <v>320</v>
      </c>
      <c r="E134" s="96" t="s">
        <v>6329</v>
      </c>
      <c r="F134" s="98" t="s">
        <v>321</v>
      </c>
      <c r="G134" s="96" t="s">
        <v>4</v>
      </c>
    </row>
    <row r="135" spans="1:7" ht="120" x14ac:dyDescent="0.25">
      <c r="A135" s="96" t="s">
        <v>322</v>
      </c>
      <c r="B135" s="97">
        <v>367</v>
      </c>
      <c r="C135" s="96" t="s">
        <v>2</v>
      </c>
      <c r="D135" s="96" t="s">
        <v>323</v>
      </c>
      <c r="E135" s="96" t="s">
        <v>6330</v>
      </c>
      <c r="F135" s="98" t="s">
        <v>324</v>
      </c>
      <c r="G135" s="96" t="s">
        <v>4</v>
      </c>
    </row>
    <row r="136" spans="1:7" ht="60" x14ac:dyDescent="0.25">
      <c r="A136" s="96" t="s">
        <v>325</v>
      </c>
      <c r="B136" s="97">
        <v>367</v>
      </c>
      <c r="C136" s="96" t="s">
        <v>2</v>
      </c>
      <c r="D136" s="96" t="s">
        <v>326</v>
      </c>
      <c r="E136" s="96" t="s">
        <v>6331</v>
      </c>
      <c r="F136" s="98" t="s">
        <v>327</v>
      </c>
      <c r="G136" s="96" t="s">
        <v>4</v>
      </c>
    </row>
    <row r="137" spans="1:7" ht="120" x14ac:dyDescent="0.25">
      <c r="A137" s="96" t="s">
        <v>328</v>
      </c>
      <c r="B137" s="97">
        <v>367</v>
      </c>
      <c r="C137" s="96" t="s">
        <v>2</v>
      </c>
      <c r="D137" s="96" t="s">
        <v>329</v>
      </c>
      <c r="E137" s="96" t="s">
        <v>6332</v>
      </c>
      <c r="F137" s="98" t="s">
        <v>330</v>
      </c>
      <c r="G137" s="96" t="s">
        <v>4</v>
      </c>
    </row>
    <row r="138" spans="1:7" ht="60" x14ac:dyDescent="0.25">
      <c r="A138" s="96" t="s">
        <v>5553</v>
      </c>
      <c r="B138" s="97">
        <v>44013</v>
      </c>
      <c r="C138" s="96" t="s">
        <v>2</v>
      </c>
      <c r="D138" s="96" t="s">
        <v>5554</v>
      </c>
      <c r="E138" s="96" t="s">
        <v>6333</v>
      </c>
      <c r="F138" s="98" t="s">
        <v>5555</v>
      </c>
      <c r="G138" s="96" t="s">
        <v>4</v>
      </c>
    </row>
    <row r="139" spans="1:7" ht="150" x14ac:dyDescent="0.25">
      <c r="A139" s="96" t="s">
        <v>331</v>
      </c>
      <c r="B139" s="97">
        <v>367</v>
      </c>
      <c r="C139" s="96" t="s">
        <v>2</v>
      </c>
      <c r="D139" s="96" t="s">
        <v>332</v>
      </c>
      <c r="E139" s="96" t="s">
        <v>6334</v>
      </c>
      <c r="F139" s="98" t="s">
        <v>333</v>
      </c>
      <c r="G139" s="96" t="s">
        <v>4</v>
      </c>
    </row>
    <row r="140" spans="1:7" ht="150" x14ac:dyDescent="0.25">
      <c r="A140" s="96" t="s">
        <v>334</v>
      </c>
      <c r="B140" s="97">
        <v>367</v>
      </c>
      <c r="C140" s="96" t="s">
        <v>2</v>
      </c>
      <c r="D140" s="96" t="s">
        <v>335</v>
      </c>
      <c r="E140" s="96" t="s">
        <v>6335</v>
      </c>
      <c r="F140" s="98" t="s">
        <v>336</v>
      </c>
      <c r="G140" s="96" t="s">
        <v>4</v>
      </c>
    </row>
    <row r="141" spans="1:7" ht="135" x14ac:dyDescent="0.25">
      <c r="A141" s="96" t="s">
        <v>337</v>
      </c>
      <c r="B141" s="97">
        <v>367</v>
      </c>
      <c r="C141" s="96" t="s">
        <v>2</v>
      </c>
      <c r="D141" s="96" t="s">
        <v>338</v>
      </c>
      <c r="E141" s="96" t="s">
        <v>6336</v>
      </c>
      <c r="F141" s="98" t="s">
        <v>339</v>
      </c>
      <c r="G141" s="96" t="s">
        <v>4</v>
      </c>
    </row>
    <row r="142" spans="1:7" ht="120" x14ac:dyDescent="0.25">
      <c r="A142" s="96" t="s">
        <v>340</v>
      </c>
      <c r="B142" s="97">
        <v>43647</v>
      </c>
      <c r="C142" s="96" t="s">
        <v>2</v>
      </c>
      <c r="D142" s="96" t="s">
        <v>341</v>
      </c>
      <c r="E142" s="96" t="s">
        <v>6337</v>
      </c>
      <c r="F142" s="98" t="s">
        <v>5356</v>
      </c>
      <c r="G142" s="96" t="s">
        <v>4</v>
      </c>
    </row>
    <row r="143" spans="1:7" ht="75" x14ac:dyDescent="0.25">
      <c r="A143" s="96" t="s">
        <v>342</v>
      </c>
      <c r="B143" s="97">
        <v>367</v>
      </c>
      <c r="C143" s="96" t="s">
        <v>2</v>
      </c>
      <c r="D143" s="96" t="s">
        <v>343</v>
      </c>
      <c r="E143" s="96" t="s">
        <v>6338</v>
      </c>
      <c r="F143" s="98" t="s">
        <v>344</v>
      </c>
      <c r="G143" s="96" t="s">
        <v>4</v>
      </c>
    </row>
    <row r="144" spans="1:7" ht="120" x14ac:dyDescent="0.25">
      <c r="A144" s="96" t="s">
        <v>345</v>
      </c>
      <c r="B144" s="97">
        <v>367</v>
      </c>
      <c r="C144" s="96" t="s">
        <v>2</v>
      </c>
      <c r="D144" s="96" t="s">
        <v>346</v>
      </c>
      <c r="E144" s="96" t="s">
        <v>6339</v>
      </c>
      <c r="F144" s="98" t="s">
        <v>347</v>
      </c>
      <c r="G144" s="96" t="s">
        <v>4</v>
      </c>
    </row>
    <row r="145" spans="1:7" x14ac:dyDescent="0.25">
      <c r="A145" s="96" t="s">
        <v>348</v>
      </c>
      <c r="B145" s="97">
        <v>367</v>
      </c>
      <c r="C145" s="96" t="s">
        <v>2</v>
      </c>
      <c r="D145" s="96" t="s">
        <v>349</v>
      </c>
      <c r="E145" s="96" t="s">
        <v>6340</v>
      </c>
      <c r="F145" s="98" t="s">
        <v>350</v>
      </c>
      <c r="G145" s="96" t="s">
        <v>4</v>
      </c>
    </row>
    <row r="146" spans="1:7" ht="60" x14ac:dyDescent="0.25">
      <c r="A146" s="96" t="s">
        <v>351</v>
      </c>
      <c r="B146" s="97">
        <v>367</v>
      </c>
      <c r="C146" s="96" t="s">
        <v>2</v>
      </c>
      <c r="D146" s="96" t="s">
        <v>352</v>
      </c>
      <c r="E146" s="96" t="s">
        <v>6341</v>
      </c>
      <c r="F146" s="98" t="s">
        <v>353</v>
      </c>
      <c r="G146" s="96" t="s">
        <v>4</v>
      </c>
    </row>
    <row r="147" spans="1:7" ht="105" x14ac:dyDescent="0.25">
      <c r="A147" s="96" t="s">
        <v>354</v>
      </c>
      <c r="B147" s="97">
        <v>44378</v>
      </c>
      <c r="C147" s="96" t="s">
        <v>2</v>
      </c>
      <c r="D147" s="96" t="s">
        <v>355</v>
      </c>
      <c r="E147" s="96" t="s">
        <v>6342</v>
      </c>
      <c r="F147" s="98" t="s">
        <v>6343</v>
      </c>
      <c r="G147" s="96" t="s">
        <v>4</v>
      </c>
    </row>
    <row r="148" spans="1:7" ht="45" x14ac:dyDescent="0.25">
      <c r="A148" s="96" t="s">
        <v>356</v>
      </c>
      <c r="B148" s="97">
        <v>367</v>
      </c>
      <c r="C148" s="96" t="s">
        <v>2</v>
      </c>
      <c r="D148" s="96" t="s">
        <v>357</v>
      </c>
      <c r="E148" s="96" t="s">
        <v>6344</v>
      </c>
      <c r="F148" s="98" t="s">
        <v>358</v>
      </c>
      <c r="G148" s="96" t="s">
        <v>4</v>
      </c>
    </row>
    <row r="149" spans="1:7" ht="225" x14ac:dyDescent="0.25">
      <c r="A149" s="96" t="s">
        <v>6345</v>
      </c>
      <c r="B149" s="97">
        <v>42826</v>
      </c>
      <c r="C149" s="96" t="s">
        <v>2</v>
      </c>
      <c r="D149" s="96" t="s">
        <v>6346</v>
      </c>
      <c r="E149" s="96" t="s">
        <v>6346</v>
      </c>
      <c r="F149" s="98" t="s">
        <v>8445</v>
      </c>
      <c r="G149" s="96" t="s">
        <v>4</v>
      </c>
    </row>
    <row r="150" spans="1:7" ht="75" x14ac:dyDescent="0.25">
      <c r="A150" s="96" t="s">
        <v>359</v>
      </c>
      <c r="B150" s="97">
        <v>367</v>
      </c>
      <c r="C150" s="96" t="s">
        <v>2</v>
      </c>
      <c r="D150" s="96" t="s">
        <v>360</v>
      </c>
      <c r="E150" s="96" t="s">
        <v>6347</v>
      </c>
      <c r="F150" s="98" t="s">
        <v>361</v>
      </c>
      <c r="G150" s="96" t="s">
        <v>4</v>
      </c>
    </row>
    <row r="151" spans="1:7" ht="45" x14ac:dyDescent="0.25">
      <c r="A151" s="96" t="s">
        <v>362</v>
      </c>
      <c r="B151" s="97">
        <v>367</v>
      </c>
      <c r="C151" s="96" t="s">
        <v>2</v>
      </c>
      <c r="D151" s="96" t="s">
        <v>363</v>
      </c>
      <c r="E151" s="96" t="s">
        <v>6348</v>
      </c>
      <c r="F151" s="98" t="s">
        <v>364</v>
      </c>
      <c r="G151" s="96" t="s">
        <v>4</v>
      </c>
    </row>
    <row r="152" spans="1:7" ht="165" x14ac:dyDescent="0.25">
      <c r="A152" s="96" t="s">
        <v>365</v>
      </c>
      <c r="B152" s="97">
        <v>367</v>
      </c>
      <c r="C152" s="96" t="s">
        <v>2</v>
      </c>
      <c r="D152" s="96" t="s">
        <v>366</v>
      </c>
      <c r="E152" s="96" t="s">
        <v>6349</v>
      </c>
      <c r="F152" s="98" t="s">
        <v>367</v>
      </c>
      <c r="G152" s="96" t="s">
        <v>4</v>
      </c>
    </row>
    <row r="153" spans="1:7" ht="45" x14ac:dyDescent="0.25">
      <c r="A153" s="96" t="s">
        <v>368</v>
      </c>
      <c r="B153" s="97">
        <v>367</v>
      </c>
      <c r="C153" s="96" t="s">
        <v>2</v>
      </c>
      <c r="D153" s="96" t="s">
        <v>369</v>
      </c>
      <c r="E153" s="96" t="s">
        <v>6350</v>
      </c>
      <c r="F153" s="98" t="s">
        <v>370</v>
      </c>
      <c r="G153" s="96" t="s">
        <v>4</v>
      </c>
    </row>
    <row r="154" spans="1:7" ht="90" x14ac:dyDescent="0.25">
      <c r="A154" s="96" t="s">
        <v>371</v>
      </c>
      <c r="B154" s="97">
        <v>367</v>
      </c>
      <c r="C154" s="96" t="s">
        <v>2</v>
      </c>
      <c r="D154" s="96" t="s">
        <v>372</v>
      </c>
      <c r="E154" s="96" t="s">
        <v>6351</v>
      </c>
      <c r="F154" s="98" t="s">
        <v>373</v>
      </c>
      <c r="G154" s="96" t="s">
        <v>4</v>
      </c>
    </row>
    <row r="155" spans="1:7" ht="150" x14ac:dyDescent="0.25">
      <c r="A155" s="96" t="s">
        <v>374</v>
      </c>
      <c r="B155" s="97">
        <v>367</v>
      </c>
      <c r="C155" s="96" t="s">
        <v>2</v>
      </c>
      <c r="D155" s="96" t="s">
        <v>375</v>
      </c>
      <c r="E155" s="96" t="s">
        <v>6352</v>
      </c>
      <c r="F155" s="98" t="s">
        <v>376</v>
      </c>
      <c r="G155" s="96" t="s">
        <v>4</v>
      </c>
    </row>
    <row r="156" spans="1:7" ht="150" x14ac:dyDescent="0.25">
      <c r="A156" s="96" t="s">
        <v>377</v>
      </c>
      <c r="B156" s="97">
        <v>367</v>
      </c>
      <c r="C156" s="96" t="s">
        <v>2</v>
      </c>
      <c r="D156" s="96" t="s">
        <v>378</v>
      </c>
      <c r="E156" s="96" t="s">
        <v>6353</v>
      </c>
      <c r="F156" s="98" t="s">
        <v>379</v>
      </c>
      <c r="G156" s="96" t="s">
        <v>4</v>
      </c>
    </row>
    <row r="157" spans="1:7" ht="135" x14ac:dyDescent="0.25">
      <c r="A157" s="96" t="s">
        <v>380</v>
      </c>
      <c r="B157" s="97">
        <v>43588</v>
      </c>
      <c r="C157" s="96" t="s">
        <v>2</v>
      </c>
      <c r="D157" s="96" t="s">
        <v>381</v>
      </c>
      <c r="E157" s="96" t="s">
        <v>6354</v>
      </c>
      <c r="F157" s="98" t="s">
        <v>5357</v>
      </c>
      <c r="G157" s="96" t="s">
        <v>4</v>
      </c>
    </row>
    <row r="158" spans="1:7" ht="105" x14ac:dyDescent="0.25">
      <c r="A158" s="96" t="s">
        <v>382</v>
      </c>
      <c r="B158" s="97">
        <v>44013</v>
      </c>
      <c r="C158" s="96" t="s">
        <v>2</v>
      </c>
      <c r="D158" s="96" t="s">
        <v>383</v>
      </c>
      <c r="E158" s="96" t="s">
        <v>6355</v>
      </c>
      <c r="F158" s="98" t="s">
        <v>5556</v>
      </c>
      <c r="G158" s="96" t="s">
        <v>4</v>
      </c>
    </row>
    <row r="159" spans="1:7" ht="45" x14ac:dyDescent="0.25">
      <c r="A159" s="96" t="s">
        <v>384</v>
      </c>
      <c r="B159" s="97">
        <v>367</v>
      </c>
      <c r="C159" s="96" t="s">
        <v>2</v>
      </c>
      <c r="D159" s="96" t="s">
        <v>385</v>
      </c>
      <c r="E159" s="96" t="s">
        <v>6356</v>
      </c>
      <c r="F159" s="98" t="s">
        <v>386</v>
      </c>
      <c r="G159" s="96" t="s">
        <v>4</v>
      </c>
    </row>
    <row r="160" spans="1:7" ht="135" x14ac:dyDescent="0.25">
      <c r="A160" s="96" t="s">
        <v>387</v>
      </c>
      <c r="B160" s="97">
        <v>44013</v>
      </c>
      <c r="C160" s="96" t="s">
        <v>2</v>
      </c>
      <c r="D160" s="96" t="s">
        <v>388</v>
      </c>
      <c r="E160" s="96" t="s">
        <v>6357</v>
      </c>
      <c r="F160" s="98" t="s">
        <v>5557</v>
      </c>
      <c r="G160" s="96" t="s">
        <v>4</v>
      </c>
    </row>
    <row r="161" spans="1:7" ht="150" x14ac:dyDescent="0.25">
      <c r="A161" s="96" t="s">
        <v>389</v>
      </c>
      <c r="B161" s="97">
        <v>367</v>
      </c>
      <c r="C161" s="96" t="s">
        <v>2</v>
      </c>
      <c r="D161" s="96" t="s">
        <v>390</v>
      </c>
      <c r="E161" s="96" t="s">
        <v>6358</v>
      </c>
      <c r="F161" s="98" t="s">
        <v>391</v>
      </c>
      <c r="G161" s="96" t="s">
        <v>4</v>
      </c>
    </row>
    <row r="162" spans="1:7" ht="120" x14ac:dyDescent="0.25">
      <c r="A162" s="96" t="s">
        <v>392</v>
      </c>
      <c r="B162" s="97">
        <v>367</v>
      </c>
      <c r="C162" s="96" t="s">
        <v>2</v>
      </c>
      <c r="D162" s="96" t="s">
        <v>393</v>
      </c>
      <c r="E162" s="96" t="s">
        <v>6359</v>
      </c>
      <c r="F162" s="98" t="s">
        <v>394</v>
      </c>
      <c r="G162" s="96" t="s">
        <v>4</v>
      </c>
    </row>
    <row r="163" spans="1:7" ht="60" x14ac:dyDescent="0.25">
      <c r="A163" s="96" t="s">
        <v>395</v>
      </c>
      <c r="B163" s="97">
        <v>367</v>
      </c>
      <c r="C163" s="96" t="s">
        <v>2</v>
      </c>
      <c r="D163" s="96" t="s">
        <v>396</v>
      </c>
      <c r="E163" s="96" t="s">
        <v>6360</v>
      </c>
      <c r="F163" s="98" t="s">
        <v>397</v>
      </c>
      <c r="G163" s="96" t="s">
        <v>4</v>
      </c>
    </row>
    <row r="164" spans="1:7" ht="210" x14ac:dyDescent="0.25">
      <c r="A164" s="96" t="s">
        <v>398</v>
      </c>
      <c r="B164" s="97">
        <v>43647</v>
      </c>
      <c r="C164" s="96" t="s">
        <v>2</v>
      </c>
      <c r="D164" s="96" t="s">
        <v>399</v>
      </c>
      <c r="E164" s="96" t="s">
        <v>6361</v>
      </c>
      <c r="F164" s="98" t="s">
        <v>5358</v>
      </c>
      <c r="G164" s="96" t="s">
        <v>4</v>
      </c>
    </row>
    <row r="165" spans="1:7" ht="150" x14ac:dyDescent="0.25">
      <c r="A165" s="96" t="s">
        <v>400</v>
      </c>
      <c r="B165" s="97">
        <v>367</v>
      </c>
      <c r="C165" s="96" t="s">
        <v>2</v>
      </c>
      <c r="D165" s="96" t="s">
        <v>401</v>
      </c>
      <c r="E165" s="96" t="s">
        <v>401</v>
      </c>
      <c r="F165" s="98" t="s">
        <v>402</v>
      </c>
      <c r="G165" s="96" t="s">
        <v>4</v>
      </c>
    </row>
    <row r="166" spans="1:7" ht="60" x14ac:dyDescent="0.25">
      <c r="A166" s="96" t="s">
        <v>403</v>
      </c>
      <c r="B166" s="97">
        <v>367</v>
      </c>
      <c r="C166" s="96" t="s">
        <v>2</v>
      </c>
      <c r="D166" s="96" t="s">
        <v>404</v>
      </c>
      <c r="E166" s="96" t="s">
        <v>6362</v>
      </c>
      <c r="F166" s="98" t="s">
        <v>405</v>
      </c>
      <c r="G166" s="96" t="s">
        <v>4</v>
      </c>
    </row>
    <row r="167" spans="1:7" ht="135" x14ac:dyDescent="0.25">
      <c r="A167" s="96" t="s">
        <v>406</v>
      </c>
      <c r="B167" s="97">
        <v>367</v>
      </c>
      <c r="C167" s="96" t="s">
        <v>2</v>
      </c>
      <c r="D167" s="96" t="s">
        <v>407</v>
      </c>
      <c r="E167" s="96" t="s">
        <v>6363</v>
      </c>
      <c r="F167" s="98" t="s">
        <v>408</v>
      </c>
      <c r="G167" s="96" t="s">
        <v>4</v>
      </c>
    </row>
    <row r="168" spans="1:7" ht="120" x14ac:dyDescent="0.25">
      <c r="A168" s="96" t="s">
        <v>409</v>
      </c>
      <c r="B168" s="97">
        <v>367</v>
      </c>
      <c r="C168" s="96" t="s">
        <v>2</v>
      </c>
      <c r="D168" s="96" t="s">
        <v>410</v>
      </c>
      <c r="E168" s="96" t="s">
        <v>6364</v>
      </c>
      <c r="F168" s="98" t="s">
        <v>411</v>
      </c>
      <c r="G168" s="96" t="s">
        <v>4</v>
      </c>
    </row>
    <row r="169" spans="1:7" ht="60" x14ac:dyDescent="0.25">
      <c r="A169" s="96" t="s">
        <v>412</v>
      </c>
      <c r="B169" s="97">
        <v>367</v>
      </c>
      <c r="C169" s="96" t="s">
        <v>2</v>
      </c>
      <c r="D169" s="96" t="s">
        <v>413</v>
      </c>
      <c r="E169" s="96" t="s">
        <v>6365</v>
      </c>
      <c r="F169" s="98" t="s">
        <v>414</v>
      </c>
      <c r="G169" s="96" t="s">
        <v>4</v>
      </c>
    </row>
    <row r="170" spans="1:7" ht="45" x14ac:dyDescent="0.25">
      <c r="A170" s="96" t="s">
        <v>415</v>
      </c>
      <c r="B170" s="97">
        <v>43282</v>
      </c>
      <c r="C170" s="96" t="s">
        <v>2</v>
      </c>
      <c r="D170" s="96" t="s">
        <v>416</v>
      </c>
      <c r="E170" s="96" t="s">
        <v>6366</v>
      </c>
      <c r="F170" s="98" t="s">
        <v>417</v>
      </c>
      <c r="G170" s="96" t="s">
        <v>4</v>
      </c>
    </row>
    <row r="171" spans="1:7" ht="120" x14ac:dyDescent="0.25">
      <c r="A171" s="96" t="s">
        <v>6367</v>
      </c>
      <c r="B171" s="97">
        <v>42826</v>
      </c>
      <c r="C171" s="96" t="s">
        <v>2</v>
      </c>
      <c r="D171" s="96" t="s">
        <v>6368</v>
      </c>
      <c r="E171" s="96" t="s">
        <v>6369</v>
      </c>
      <c r="F171" s="98" t="s">
        <v>8446</v>
      </c>
      <c r="G171" s="96" t="s">
        <v>4</v>
      </c>
    </row>
    <row r="172" spans="1:7" ht="150" x14ac:dyDescent="0.25">
      <c r="A172" s="96" t="s">
        <v>418</v>
      </c>
      <c r="B172" s="97">
        <v>367</v>
      </c>
      <c r="C172" s="96" t="s">
        <v>2</v>
      </c>
      <c r="D172" s="96" t="s">
        <v>419</v>
      </c>
      <c r="E172" s="96" t="s">
        <v>6370</v>
      </c>
      <c r="F172" s="98" t="s">
        <v>420</v>
      </c>
      <c r="G172" s="96" t="s">
        <v>4</v>
      </c>
    </row>
    <row r="173" spans="1:7" ht="45" x14ac:dyDescent="0.25">
      <c r="A173" s="96" t="s">
        <v>421</v>
      </c>
      <c r="B173" s="97">
        <v>367</v>
      </c>
      <c r="C173" s="96" t="s">
        <v>2</v>
      </c>
      <c r="D173" s="96" t="s">
        <v>422</v>
      </c>
      <c r="E173" s="96" t="s">
        <v>6371</v>
      </c>
      <c r="F173" s="98" t="s">
        <v>423</v>
      </c>
      <c r="G173" s="96" t="s">
        <v>4</v>
      </c>
    </row>
    <row r="174" spans="1:7" ht="180" x14ac:dyDescent="0.25">
      <c r="A174" s="96" t="s">
        <v>424</v>
      </c>
      <c r="B174" s="97">
        <v>42917</v>
      </c>
      <c r="C174" s="96" t="s">
        <v>2</v>
      </c>
      <c r="D174" s="96" t="s">
        <v>425</v>
      </c>
      <c r="E174" s="96" t="s">
        <v>6372</v>
      </c>
      <c r="F174" s="98" t="s">
        <v>8447</v>
      </c>
      <c r="G174" s="96" t="s">
        <v>4</v>
      </c>
    </row>
    <row r="175" spans="1:7" ht="90" x14ac:dyDescent="0.25">
      <c r="A175" s="96" t="s">
        <v>426</v>
      </c>
      <c r="B175" s="97">
        <v>367</v>
      </c>
      <c r="C175" s="96" t="s">
        <v>2</v>
      </c>
      <c r="D175" s="96" t="s">
        <v>427</v>
      </c>
      <c r="E175" s="96" t="s">
        <v>6373</v>
      </c>
      <c r="F175" s="98" t="s">
        <v>428</v>
      </c>
      <c r="G175" s="96" t="s">
        <v>4</v>
      </c>
    </row>
    <row r="176" spans="1:7" ht="90" x14ac:dyDescent="0.25">
      <c r="A176" s="96" t="s">
        <v>429</v>
      </c>
      <c r="B176" s="97">
        <v>367</v>
      </c>
      <c r="C176" s="96" t="s">
        <v>2</v>
      </c>
      <c r="D176" s="96" t="s">
        <v>430</v>
      </c>
      <c r="E176" s="96" t="s">
        <v>6374</v>
      </c>
      <c r="F176" s="98" t="s">
        <v>431</v>
      </c>
      <c r="G176" s="96" t="s">
        <v>4</v>
      </c>
    </row>
    <row r="177" spans="1:7" ht="135" x14ac:dyDescent="0.25">
      <c r="A177" s="96" t="s">
        <v>432</v>
      </c>
      <c r="B177" s="97">
        <v>367</v>
      </c>
      <c r="C177" s="96" t="s">
        <v>2</v>
      </c>
      <c r="D177" s="96" t="s">
        <v>433</v>
      </c>
      <c r="E177" s="96" t="s">
        <v>6375</v>
      </c>
      <c r="F177" s="98" t="s">
        <v>434</v>
      </c>
      <c r="G177" s="96" t="s">
        <v>4</v>
      </c>
    </row>
    <row r="178" spans="1:7" ht="150" x14ac:dyDescent="0.25">
      <c r="A178" s="96" t="s">
        <v>435</v>
      </c>
      <c r="B178" s="97">
        <v>367</v>
      </c>
      <c r="C178" s="96" t="s">
        <v>2</v>
      </c>
      <c r="D178" s="96" t="s">
        <v>436</v>
      </c>
      <c r="E178" s="96" t="s">
        <v>6376</v>
      </c>
      <c r="F178" s="98" t="s">
        <v>437</v>
      </c>
      <c r="G178" s="96" t="s">
        <v>4</v>
      </c>
    </row>
    <row r="179" spans="1:7" ht="60" x14ac:dyDescent="0.25">
      <c r="A179" s="96" t="s">
        <v>5359</v>
      </c>
      <c r="B179" s="97">
        <v>367</v>
      </c>
      <c r="C179" s="96" t="s">
        <v>2</v>
      </c>
      <c r="D179" s="96" t="s">
        <v>5360</v>
      </c>
      <c r="E179" s="96" t="s">
        <v>6377</v>
      </c>
      <c r="F179" s="98" t="s">
        <v>5361</v>
      </c>
      <c r="G179" s="96" t="s">
        <v>4</v>
      </c>
    </row>
    <row r="180" spans="1:7" ht="135" x14ac:dyDescent="0.25">
      <c r="A180" s="96" t="s">
        <v>438</v>
      </c>
      <c r="B180" s="97">
        <v>367</v>
      </c>
      <c r="C180" s="96" t="s">
        <v>2</v>
      </c>
      <c r="D180" s="96" t="s">
        <v>439</v>
      </c>
      <c r="E180" s="96" t="s">
        <v>6378</v>
      </c>
      <c r="F180" s="98" t="s">
        <v>440</v>
      </c>
      <c r="G180" s="96" t="s">
        <v>4</v>
      </c>
    </row>
    <row r="181" spans="1:7" ht="90" x14ac:dyDescent="0.25">
      <c r="A181" s="96" t="s">
        <v>441</v>
      </c>
      <c r="B181" s="97">
        <v>367</v>
      </c>
      <c r="C181" s="96" t="s">
        <v>2</v>
      </c>
      <c r="D181" s="96" t="s">
        <v>442</v>
      </c>
      <c r="E181" s="96" t="s">
        <v>6379</v>
      </c>
      <c r="F181" s="98" t="s">
        <v>443</v>
      </c>
      <c r="G181" s="96" t="s">
        <v>4</v>
      </c>
    </row>
    <row r="182" spans="1:7" ht="120" x14ac:dyDescent="0.25">
      <c r="A182" s="96" t="s">
        <v>444</v>
      </c>
      <c r="B182" s="97">
        <v>42186</v>
      </c>
      <c r="C182" s="96" t="s">
        <v>2</v>
      </c>
      <c r="D182" s="96" t="s">
        <v>445</v>
      </c>
      <c r="E182" s="96" t="s">
        <v>6380</v>
      </c>
      <c r="F182" s="98" t="s">
        <v>446</v>
      </c>
      <c r="G182" s="96" t="s">
        <v>4</v>
      </c>
    </row>
    <row r="183" spans="1:7" ht="90" x14ac:dyDescent="0.25">
      <c r="A183" s="96" t="s">
        <v>5362</v>
      </c>
      <c r="B183" s="97">
        <v>367</v>
      </c>
      <c r="C183" s="96" t="s">
        <v>2</v>
      </c>
      <c r="D183" s="96" t="s">
        <v>5363</v>
      </c>
      <c r="E183" s="96" t="s">
        <v>6381</v>
      </c>
      <c r="F183" s="98" t="s">
        <v>5364</v>
      </c>
      <c r="G183" s="96" t="s">
        <v>4</v>
      </c>
    </row>
    <row r="184" spans="1:7" ht="45" x14ac:dyDescent="0.25">
      <c r="A184" s="96" t="s">
        <v>447</v>
      </c>
      <c r="B184" s="97">
        <v>43647</v>
      </c>
      <c r="C184" s="96" t="s">
        <v>2</v>
      </c>
      <c r="D184" s="96" t="s">
        <v>448</v>
      </c>
      <c r="E184" s="96" t="s">
        <v>6382</v>
      </c>
      <c r="F184" s="98" t="s">
        <v>449</v>
      </c>
      <c r="G184" s="96" t="s">
        <v>4</v>
      </c>
    </row>
    <row r="185" spans="1:7" ht="180" x14ac:dyDescent="0.25">
      <c r="A185" s="96" t="s">
        <v>450</v>
      </c>
      <c r="B185" s="97">
        <v>44378</v>
      </c>
      <c r="C185" s="96" t="s">
        <v>2</v>
      </c>
      <c r="D185" s="96" t="s">
        <v>451</v>
      </c>
      <c r="E185" s="96" t="s">
        <v>6383</v>
      </c>
      <c r="F185" s="98" t="s">
        <v>6384</v>
      </c>
      <c r="G185" s="96" t="s">
        <v>4</v>
      </c>
    </row>
    <row r="186" spans="1:7" ht="105" x14ac:dyDescent="0.25">
      <c r="A186" s="96" t="s">
        <v>6385</v>
      </c>
      <c r="B186" s="97">
        <v>42826</v>
      </c>
      <c r="C186" s="96" t="s">
        <v>2</v>
      </c>
      <c r="D186" s="96" t="s">
        <v>6386</v>
      </c>
      <c r="E186" s="96" t="s">
        <v>6387</v>
      </c>
      <c r="F186" s="98" t="s">
        <v>8448</v>
      </c>
      <c r="G186" s="96" t="s">
        <v>4</v>
      </c>
    </row>
    <row r="187" spans="1:7" ht="90" x14ac:dyDescent="0.25">
      <c r="A187" s="96" t="s">
        <v>452</v>
      </c>
      <c r="B187" s="97">
        <v>367</v>
      </c>
      <c r="C187" s="96" t="s">
        <v>2</v>
      </c>
      <c r="D187" s="96" t="s">
        <v>453</v>
      </c>
      <c r="E187" s="96" t="s">
        <v>6388</v>
      </c>
      <c r="F187" s="98" t="s">
        <v>454</v>
      </c>
      <c r="G187" s="96" t="s">
        <v>4</v>
      </c>
    </row>
    <row r="188" spans="1:7" ht="30" x14ac:dyDescent="0.25">
      <c r="A188" s="96" t="s">
        <v>455</v>
      </c>
      <c r="B188" s="97">
        <v>42917</v>
      </c>
      <c r="C188" s="96" t="s">
        <v>2</v>
      </c>
      <c r="D188" s="96" t="s">
        <v>456</v>
      </c>
      <c r="E188" s="96" t="s">
        <v>6389</v>
      </c>
      <c r="F188" s="98" t="s">
        <v>457</v>
      </c>
      <c r="G188" s="96" t="s">
        <v>4</v>
      </c>
    </row>
    <row r="189" spans="1:7" ht="45" x14ac:dyDescent="0.25">
      <c r="A189" s="96" t="s">
        <v>458</v>
      </c>
      <c r="B189" s="97">
        <v>43588</v>
      </c>
      <c r="C189" s="96" t="s">
        <v>2</v>
      </c>
      <c r="D189" s="96" t="s">
        <v>459</v>
      </c>
      <c r="E189" s="96" t="s">
        <v>6390</v>
      </c>
      <c r="F189" s="98" t="s">
        <v>460</v>
      </c>
      <c r="G189" s="96" t="s">
        <v>4</v>
      </c>
    </row>
    <row r="190" spans="1:7" ht="30" x14ac:dyDescent="0.25">
      <c r="A190" s="96" t="s">
        <v>461</v>
      </c>
      <c r="B190" s="97">
        <v>367</v>
      </c>
      <c r="C190" s="96" t="s">
        <v>2</v>
      </c>
      <c r="D190" s="96" t="s">
        <v>462</v>
      </c>
      <c r="E190" s="96" t="s">
        <v>6391</v>
      </c>
      <c r="F190" s="98" t="s">
        <v>463</v>
      </c>
      <c r="G190" s="96" t="s">
        <v>4</v>
      </c>
    </row>
    <row r="191" spans="1:7" ht="150" x14ac:dyDescent="0.25">
      <c r="A191" s="96" t="s">
        <v>464</v>
      </c>
      <c r="B191" s="97">
        <v>367</v>
      </c>
      <c r="C191" s="96" t="s">
        <v>2</v>
      </c>
      <c r="D191" s="96" t="s">
        <v>465</v>
      </c>
      <c r="E191" s="96" t="s">
        <v>6392</v>
      </c>
      <c r="F191" s="98" t="s">
        <v>466</v>
      </c>
      <c r="G191" s="96" t="s">
        <v>4</v>
      </c>
    </row>
    <row r="192" spans="1:7" ht="45" x14ac:dyDescent="0.25">
      <c r="A192" s="96" t="s">
        <v>467</v>
      </c>
      <c r="B192" s="97">
        <v>367</v>
      </c>
      <c r="C192" s="96" t="s">
        <v>2</v>
      </c>
      <c r="D192" s="96" t="s">
        <v>468</v>
      </c>
      <c r="E192" s="96" t="s">
        <v>6393</v>
      </c>
      <c r="F192" s="98" t="s">
        <v>469</v>
      </c>
      <c r="G192" s="96" t="s">
        <v>4</v>
      </c>
    </row>
    <row r="193" spans="1:7" ht="135" x14ac:dyDescent="0.25">
      <c r="A193" s="96" t="s">
        <v>470</v>
      </c>
      <c r="B193" s="97">
        <v>367</v>
      </c>
      <c r="C193" s="96" t="s">
        <v>2</v>
      </c>
      <c r="D193" s="96" t="s">
        <v>471</v>
      </c>
      <c r="E193" s="96" t="s">
        <v>6394</v>
      </c>
      <c r="F193" s="98" t="s">
        <v>472</v>
      </c>
      <c r="G193" s="96" t="s">
        <v>4</v>
      </c>
    </row>
    <row r="194" spans="1:7" ht="75" x14ac:dyDescent="0.25">
      <c r="A194" s="96" t="s">
        <v>473</v>
      </c>
      <c r="B194" s="97">
        <v>367</v>
      </c>
      <c r="C194" s="96" t="s">
        <v>2</v>
      </c>
      <c r="D194" s="96" t="s">
        <v>474</v>
      </c>
      <c r="E194" s="96" t="s">
        <v>6395</v>
      </c>
      <c r="F194" s="98" t="s">
        <v>475</v>
      </c>
      <c r="G194" s="96" t="s">
        <v>4</v>
      </c>
    </row>
    <row r="195" spans="1:7" ht="30" x14ac:dyDescent="0.25">
      <c r="A195" s="96" t="s">
        <v>476</v>
      </c>
      <c r="B195" s="97">
        <v>367</v>
      </c>
      <c r="C195" s="96" t="s">
        <v>2</v>
      </c>
      <c r="D195" s="96" t="s">
        <v>477</v>
      </c>
      <c r="E195" s="96" t="s">
        <v>6396</v>
      </c>
      <c r="F195" s="98" t="s">
        <v>478</v>
      </c>
      <c r="G195" s="96" t="s">
        <v>4</v>
      </c>
    </row>
    <row r="196" spans="1:7" ht="45" x14ac:dyDescent="0.25">
      <c r="A196" s="96" t="s">
        <v>479</v>
      </c>
      <c r="B196" s="97">
        <v>367</v>
      </c>
      <c r="C196" s="96" t="s">
        <v>2</v>
      </c>
      <c r="D196" s="96" t="s">
        <v>480</v>
      </c>
      <c r="E196" s="96" t="s">
        <v>6397</v>
      </c>
      <c r="F196" s="98" t="s">
        <v>481</v>
      </c>
      <c r="G196" s="96" t="s">
        <v>4</v>
      </c>
    </row>
    <row r="197" spans="1:7" ht="60" x14ac:dyDescent="0.25">
      <c r="A197" s="96" t="s">
        <v>6398</v>
      </c>
      <c r="B197" s="97">
        <v>42826</v>
      </c>
      <c r="C197" s="96" t="s">
        <v>2</v>
      </c>
      <c r="D197" s="96" t="s">
        <v>6399</v>
      </c>
      <c r="E197" s="96" t="s">
        <v>6400</v>
      </c>
      <c r="F197" s="98" t="s">
        <v>8449</v>
      </c>
      <c r="G197" s="96" t="s">
        <v>4</v>
      </c>
    </row>
    <row r="198" spans="1:7" ht="45" x14ac:dyDescent="0.25">
      <c r="A198" s="96" t="s">
        <v>482</v>
      </c>
      <c r="B198" s="97">
        <v>367</v>
      </c>
      <c r="C198" s="96" t="s">
        <v>2</v>
      </c>
      <c r="D198" s="96" t="s">
        <v>483</v>
      </c>
      <c r="E198" s="96" t="s">
        <v>6401</v>
      </c>
      <c r="F198" s="98" t="s">
        <v>484</v>
      </c>
      <c r="G198" s="96" t="s">
        <v>4</v>
      </c>
    </row>
    <row r="199" spans="1:7" ht="150" x14ac:dyDescent="0.25">
      <c r="A199" s="96" t="s">
        <v>485</v>
      </c>
      <c r="B199" s="97">
        <v>367</v>
      </c>
      <c r="C199" s="96" t="s">
        <v>2</v>
      </c>
      <c r="D199" s="96" t="s">
        <v>486</v>
      </c>
      <c r="E199" s="96" t="s">
        <v>6402</v>
      </c>
      <c r="F199" s="98" t="s">
        <v>487</v>
      </c>
      <c r="G199" s="96" t="s">
        <v>4</v>
      </c>
    </row>
    <row r="200" spans="1:7" ht="165" x14ac:dyDescent="0.25">
      <c r="A200" s="96" t="s">
        <v>488</v>
      </c>
      <c r="B200" s="97">
        <v>367</v>
      </c>
      <c r="C200" s="96" t="s">
        <v>2</v>
      </c>
      <c r="D200" s="96" t="s">
        <v>489</v>
      </c>
      <c r="E200" s="96" t="s">
        <v>6403</v>
      </c>
      <c r="F200" s="98" t="s">
        <v>490</v>
      </c>
      <c r="G200" s="96" t="s">
        <v>4</v>
      </c>
    </row>
    <row r="201" spans="1:7" ht="45" x14ac:dyDescent="0.25">
      <c r="A201" s="96" t="s">
        <v>491</v>
      </c>
      <c r="B201" s="97">
        <v>367</v>
      </c>
      <c r="C201" s="96" t="s">
        <v>2</v>
      </c>
      <c r="D201" s="96" t="s">
        <v>492</v>
      </c>
      <c r="E201" s="96" t="s">
        <v>6404</v>
      </c>
      <c r="F201" s="98" t="s">
        <v>484</v>
      </c>
      <c r="G201" s="96" t="s">
        <v>4</v>
      </c>
    </row>
    <row r="202" spans="1:7" ht="45" x14ac:dyDescent="0.25">
      <c r="A202" s="96" t="s">
        <v>493</v>
      </c>
      <c r="B202" s="97">
        <v>367</v>
      </c>
      <c r="C202" s="96" t="s">
        <v>2</v>
      </c>
      <c r="D202" s="96" t="s">
        <v>494</v>
      </c>
      <c r="E202" s="96" t="s">
        <v>6405</v>
      </c>
      <c r="F202" s="98" t="s">
        <v>495</v>
      </c>
      <c r="G202" s="96" t="s">
        <v>4</v>
      </c>
    </row>
    <row r="203" spans="1:7" ht="60" x14ac:dyDescent="0.25">
      <c r="A203" s="96" t="s">
        <v>496</v>
      </c>
      <c r="B203" s="97">
        <v>43282</v>
      </c>
      <c r="C203" s="96" t="s">
        <v>2</v>
      </c>
      <c r="D203" s="96" t="s">
        <v>497</v>
      </c>
      <c r="E203" s="96" t="s">
        <v>6406</v>
      </c>
      <c r="F203" s="98" t="s">
        <v>498</v>
      </c>
      <c r="G203" s="96" t="s">
        <v>4</v>
      </c>
    </row>
    <row r="204" spans="1:7" ht="30" x14ac:dyDescent="0.25">
      <c r="A204" s="96" t="s">
        <v>499</v>
      </c>
      <c r="B204" s="97">
        <v>368</v>
      </c>
      <c r="C204" s="96" t="s">
        <v>2</v>
      </c>
      <c r="D204" s="96" t="s">
        <v>500</v>
      </c>
      <c r="E204" s="96" t="s">
        <v>6407</v>
      </c>
      <c r="F204" s="98" t="s">
        <v>501</v>
      </c>
      <c r="G204" s="96" t="s">
        <v>4</v>
      </c>
    </row>
    <row r="205" spans="1:7" ht="60" x14ac:dyDescent="0.25">
      <c r="A205" s="96" t="s">
        <v>502</v>
      </c>
      <c r="B205" s="97">
        <v>367</v>
      </c>
      <c r="C205" s="96" t="s">
        <v>2</v>
      </c>
      <c r="D205" s="96" t="s">
        <v>503</v>
      </c>
      <c r="E205" s="96" t="s">
        <v>6408</v>
      </c>
      <c r="F205" s="98" t="s">
        <v>504</v>
      </c>
      <c r="G205" s="96" t="s">
        <v>4</v>
      </c>
    </row>
    <row r="206" spans="1:7" ht="135" x14ac:dyDescent="0.25">
      <c r="A206" s="96" t="s">
        <v>505</v>
      </c>
      <c r="B206" s="97">
        <v>43282</v>
      </c>
      <c r="C206" s="96" t="s">
        <v>2</v>
      </c>
      <c r="D206" s="96" t="s">
        <v>506</v>
      </c>
      <c r="E206" s="96" t="s">
        <v>6409</v>
      </c>
      <c r="F206" s="98" t="s">
        <v>507</v>
      </c>
      <c r="G206" s="96" t="s">
        <v>4</v>
      </c>
    </row>
    <row r="207" spans="1:7" ht="45" x14ac:dyDescent="0.25">
      <c r="A207" s="96" t="s">
        <v>508</v>
      </c>
      <c r="B207" s="97">
        <v>367</v>
      </c>
      <c r="C207" s="96" t="s">
        <v>2</v>
      </c>
      <c r="D207" s="96" t="s">
        <v>509</v>
      </c>
      <c r="E207" s="96" t="s">
        <v>6410</v>
      </c>
      <c r="F207" s="98" t="s">
        <v>510</v>
      </c>
      <c r="G207" s="96" t="s">
        <v>4</v>
      </c>
    </row>
    <row r="208" spans="1:7" ht="120" x14ac:dyDescent="0.25">
      <c r="A208" s="96" t="s">
        <v>511</v>
      </c>
      <c r="B208" s="97">
        <v>367</v>
      </c>
      <c r="C208" s="96" t="s">
        <v>2</v>
      </c>
      <c r="D208" s="96" t="s">
        <v>512</v>
      </c>
      <c r="E208" s="96" t="s">
        <v>6411</v>
      </c>
      <c r="F208" s="98" t="s">
        <v>5365</v>
      </c>
      <c r="G208" s="96" t="s">
        <v>4</v>
      </c>
    </row>
    <row r="209" spans="1:7" ht="150" x14ac:dyDescent="0.25">
      <c r="A209" s="96" t="s">
        <v>513</v>
      </c>
      <c r="B209" s="97">
        <v>367</v>
      </c>
      <c r="C209" s="96" t="s">
        <v>2</v>
      </c>
      <c r="D209" s="96" t="s">
        <v>514</v>
      </c>
      <c r="E209" s="96" t="s">
        <v>6412</v>
      </c>
      <c r="F209" s="98" t="s">
        <v>515</v>
      </c>
      <c r="G209" s="96" t="s">
        <v>4</v>
      </c>
    </row>
    <row r="210" spans="1:7" ht="90" x14ac:dyDescent="0.25">
      <c r="A210" s="96" t="s">
        <v>516</v>
      </c>
      <c r="B210" s="97">
        <v>43282</v>
      </c>
      <c r="C210" s="96" t="s">
        <v>2</v>
      </c>
      <c r="D210" s="96" t="s">
        <v>517</v>
      </c>
      <c r="E210" s="96" t="s">
        <v>6413</v>
      </c>
      <c r="F210" s="98" t="s">
        <v>518</v>
      </c>
      <c r="G210" s="96" t="s">
        <v>4</v>
      </c>
    </row>
    <row r="211" spans="1:7" ht="150" x14ac:dyDescent="0.25">
      <c r="A211" s="96" t="s">
        <v>519</v>
      </c>
      <c r="B211" s="97">
        <v>367</v>
      </c>
      <c r="C211" s="96" t="s">
        <v>2</v>
      </c>
      <c r="D211" s="96" t="s">
        <v>520</v>
      </c>
      <c r="E211" s="96" t="s">
        <v>6414</v>
      </c>
      <c r="F211" s="98" t="s">
        <v>521</v>
      </c>
      <c r="G211" s="96" t="s">
        <v>4</v>
      </c>
    </row>
    <row r="212" spans="1:7" ht="90" x14ac:dyDescent="0.25">
      <c r="A212" s="96" t="s">
        <v>522</v>
      </c>
      <c r="B212" s="97">
        <v>43647</v>
      </c>
      <c r="C212" s="96" t="s">
        <v>2</v>
      </c>
      <c r="D212" s="96" t="s">
        <v>523</v>
      </c>
      <c r="E212" s="96" t="s">
        <v>6415</v>
      </c>
      <c r="F212" s="98" t="s">
        <v>5366</v>
      </c>
      <c r="G212" s="96" t="s">
        <v>4</v>
      </c>
    </row>
    <row r="213" spans="1:7" ht="90" x14ac:dyDescent="0.25">
      <c r="A213" s="96" t="s">
        <v>524</v>
      </c>
      <c r="B213" s="97">
        <v>367</v>
      </c>
      <c r="C213" s="96" t="s">
        <v>2</v>
      </c>
      <c r="D213" s="96" t="s">
        <v>525</v>
      </c>
      <c r="E213" s="96" t="s">
        <v>6416</v>
      </c>
      <c r="F213" s="98" t="s">
        <v>526</v>
      </c>
      <c r="G213" s="96" t="s">
        <v>4</v>
      </c>
    </row>
    <row r="214" spans="1:7" ht="90" x14ac:dyDescent="0.25">
      <c r="A214" s="96" t="s">
        <v>527</v>
      </c>
      <c r="B214" s="97">
        <v>367</v>
      </c>
      <c r="C214" s="96" t="s">
        <v>2</v>
      </c>
      <c r="D214" s="96" t="s">
        <v>528</v>
      </c>
      <c r="E214" s="96" t="s">
        <v>6417</v>
      </c>
      <c r="F214" s="98" t="s">
        <v>529</v>
      </c>
      <c r="G214" s="96" t="s">
        <v>4</v>
      </c>
    </row>
    <row r="215" spans="1:7" ht="30" x14ac:dyDescent="0.25">
      <c r="A215" s="96" t="s">
        <v>530</v>
      </c>
      <c r="B215" s="97">
        <v>367</v>
      </c>
      <c r="C215" s="96" t="s">
        <v>2</v>
      </c>
      <c r="D215" s="96" t="s">
        <v>531</v>
      </c>
      <c r="E215" s="96" t="s">
        <v>6418</v>
      </c>
      <c r="F215" s="98" t="s">
        <v>532</v>
      </c>
      <c r="G215" s="96" t="s">
        <v>4</v>
      </c>
    </row>
    <row r="216" spans="1:7" ht="105" x14ac:dyDescent="0.25">
      <c r="A216" s="96" t="s">
        <v>533</v>
      </c>
      <c r="B216" s="97">
        <v>43647</v>
      </c>
      <c r="C216" s="96" t="s">
        <v>2</v>
      </c>
      <c r="D216" s="96" t="s">
        <v>534</v>
      </c>
      <c r="E216" s="96" t="s">
        <v>6419</v>
      </c>
      <c r="F216" s="98" t="s">
        <v>535</v>
      </c>
      <c r="G216" s="96" t="s">
        <v>4</v>
      </c>
    </row>
    <row r="217" spans="1:7" x14ac:dyDescent="0.25">
      <c r="A217" s="96" t="s">
        <v>6420</v>
      </c>
      <c r="B217" s="97">
        <v>42537</v>
      </c>
      <c r="C217" s="96" t="s">
        <v>6231</v>
      </c>
      <c r="D217" s="96" t="s">
        <v>6421</v>
      </c>
      <c r="E217" s="96" t="s">
        <v>6422</v>
      </c>
      <c r="F217" s="98"/>
      <c r="G217" s="96" t="s">
        <v>4</v>
      </c>
    </row>
    <row r="218" spans="1:7" ht="60" x14ac:dyDescent="0.25">
      <c r="A218" s="96" t="s">
        <v>6423</v>
      </c>
      <c r="B218" s="97">
        <v>42826</v>
      </c>
      <c r="C218" s="96" t="s">
        <v>2</v>
      </c>
      <c r="D218" s="96" t="s">
        <v>6424</v>
      </c>
      <c r="E218" s="96" t="s">
        <v>6425</v>
      </c>
      <c r="F218" s="98" t="s">
        <v>8449</v>
      </c>
      <c r="G218" s="96" t="s">
        <v>4</v>
      </c>
    </row>
    <row r="219" spans="1:7" ht="150" x14ac:dyDescent="0.25">
      <c r="A219" s="96" t="s">
        <v>536</v>
      </c>
      <c r="B219" s="97">
        <v>367</v>
      </c>
      <c r="C219" s="96" t="s">
        <v>2</v>
      </c>
      <c r="D219" s="96" t="s">
        <v>537</v>
      </c>
      <c r="E219" s="96" t="s">
        <v>6426</v>
      </c>
      <c r="F219" s="98" t="s">
        <v>538</v>
      </c>
      <c r="G219" s="96" t="s">
        <v>4</v>
      </c>
    </row>
    <row r="220" spans="1:7" ht="45" x14ac:dyDescent="0.25">
      <c r="A220" s="96" t="s">
        <v>539</v>
      </c>
      <c r="B220" s="97">
        <v>367</v>
      </c>
      <c r="C220" s="96" t="s">
        <v>2</v>
      </c>
      <c r="D220" s="96" t="s">
        <v>540</v>
      </c>
      <c r="E220" s="96" t="s">
        <v>6427</v>
      </c>
      <c r="F220" s="98" t="s">
        <v>541</v>
      </c>
      <c r="G220" s="96" t="s">
        <v>4</v>
      </c>
    </row>
    <row r="221" spans="1:7" ht="45" x14ac:dyDescent="0.25">
      <c r="A221" s="96" t="s">
        <v>542</v>
      </c>
      <c r="B221" s="97">
        <v>42917</v>
      </c>
      <c r="C221" s="96" t="s">
        <v>2</v>
      </c>
      <c r="D221" s="96" t="s">
        <v>543</v>
      </c>
      <c r="E221" s="96" t="s">
        <v>6428</v>
      </c>
      <c r="F221" s="98" t="s">
        <v>544</v>
      </c>
      <c r="G221" s="96" t="s">
        <v>4</v>
      </c>
    </row>
    <row r="222" spans="1:7" ht="165" x14ac:dyDescent="0.25">
      <c r="A222" s="96" t="s">
        <v>545</v>
      </c>
      <c r="B222" s="97">
        <v>43647</v>
      </c>
      <c r="C222" s="96" t="s">
        <v>2</v>
      </c>
      <c r="D222" s="96" t="s">
        <v>546</v>
      </c>
      <c r="E222" s="96" t="s">
        <v>6429</v>
      </c>
      <c r="F222" s="98" t="s">
        <v>5367</v>
      </c>
      <c r="G222" s="96" t="s">
        <v>4</v>
      </c>
    </row>
    <row r="223" spans="1:7" ht="120" x14ac:dyDescent="0.25">
      <c r="A223" s="96" t="s">
        <v>547</v>
      </c>
      <c r="B223" s="97">
        <v>367</v>
      </c>
      <c r="C223" s="96" t="s">
        <v>2</v>
      </c>
      <c r="D223" s="96" t="s">
        <v>548</v>
      </c>
      <c r="E223" s="96" t="s">
        <v>6430</v>
      </c>
      <c r="F223" s="98" t="s">
        <v>549</v>
      </c>
      <c r="G223" s="96" t="s">
        <v>4</v>
      </c>
    </row>
    <row r="224" spans="1:7" ht="30" x14ac:dyDescent="0.25">
      <c r="A224" s="96" t="s">
        <v>6431</v>
      </c>
      <c r="B224" s="97">
        <v>41821</v>
      </c>
      <c r="C224" s="96" t="s">
        <v>6231</v>
      </c>
      <c r="D224" s="96" t="s">
        <v>6432</v>
      </c>
      <c r="E224" s="96" t="s">
        <v>6433</v>
      </c>
      <c r="F224" s="98" t="s">
        <v>6434</v>
      </c>
      <c r="G224" s="96" t="s">
        <v>4</v>
      </c>
    </row>
    <row r="225" spans="1:7" ht="60" x14ac:dyDescent="0.25">
      <c r="A225" s="96" t="s">
        <v>550</v>
      </c>
      <c r="B225" s="97">
        <v>367</v>
      </c>
      <c r="C225" s="96" t="s">
        <v>2</v>
      </c>
      <c r="D225" s="96" t="s">
        <v>551</v>
      </c>
      <c r="E225" s="96" t="s">
        <v>6435</v>
      </c>
      <c r="F225" s="98" t="s">
        <v>552</v>
      </c>
      <c r="G225" s="96" t="s">
        <v>4</v>
      </c>
    </row>
    <row r="226" spans="1:7" ht="90" x14ac:dyDescent="0.25">
      <c r="A226" s="96" t="s">
        <v>553</v>
      </c>
      <c r="B226" s="97">
        <v>367</v>
      </c>
      <c r="C226" s="96" t="s">
        <v>2</v>
      </c>
      <c r="D226" s="96" t="s">
        <v>554</v>
      </c>
      <c r="E226" s="96" t="s">
        <v>6436</v>
      </c>
      <c r="F226" s="98" t="s">
        <v>555</v>
      </c>
      <c r="G226" s="96" t="s">
        <v>4</v>
      </c>
    </row>
    <row r="227" spans="1:7" ht="75" x14ac:dyDescent="0.25">
      <c r="A227" s="96" t="s">
        <v>556</v>
      </c>
      <c r="B227" s="97">
        <v>367</v>
      </c>
      <c r="C227" s="96" t="s">
        <v>2</v>
      </c>
      <c r="D227" s="96" t="s">
        <v>557</v>
      </c>
      <c r="E227" s="96" t="s">
        <v>6437</v>
      </c>
      <c r="F227" s="98" t="s">
        <v>558</v>
      </c>
      <c r="G227" s="96" t="s">
        <v>4</v>
      </c>
    </row>
    <row r="228" spans="1:7" ht="105" x14ac:dyDescent="0.25">
      <c r="A228" s="96" t="s">
        <v>559</v>
      </c>
      <c r="B228" s="97">
        <v>367</v>
      </c>
      <c r="C228" s="96" t="s">
        <v>2</v>
      </c>
      <c r="D228" s="96" t="s">
        <v>560</v>
      </c>
      <c r="E228" s="96" t="s">
        <v>6438</v>
      </c>
      <c r="F228" s="98" t="s">
        <v>561</v>
      </c>
      <c r="G228" s="96" t="s">
        <v>4</v>
      </c>
    </row>
    <row r="229" spans="1:7" ht="120" x14ac:dyDescent="0.25">
      <c r="A229" s="96" t="s">
        <v>562</v>
      </c>
      <c r="B229" s="97">
        <v>367</v>
      </c>
      <c r="C229" s="96" t="s">
        <v>2</v>
      </c>
      <c r="D229" s="96" t="s">
        <v>563</v>
      </c>
      <c r="E229" s="96" t="s">
        <v>6439</v>
      </c>
      <c r="F229" s="98" t="s">
        <v>564</v>
      </c>
      <c r="G229" s="96" t="s">
        <v>4</v>
      </c>
    </row>
    <row r="230" spans="1:7" ht="60" x14ac:dyDescent="0.25">
      <c r="A230" s="96" t="s">
        <v>565</v>
      </c>
      <c r="B230" s="97">
        <v>367</v>
      </c>
      <c r="C230" s="96" t="s">
        <v>2</v>
      </c>
      <c r="D230" s="96" t="s">
        <v>566</v>
      </c>
      <c r="E230" s="96" t="s">
        <v>6440</v>
      </c>
      <c r="F230" s="98" t="s">
        <v>567</v>
      </c>
      <c r="G230" s="96" t="s">
        <v>4</v>
      </c>
    </row>
    <row r="231" spans="1:7" ht="135" x14ac:dyDescent="0.25">
      <c r="A231" s="96" t="s">
        <v>568</v>
      </c>
      <c r="B231" s="97">
        <v>367</v>
      </c>
      <c r="C231" s="96" t="s">
        <v>2</v>
      </c>
      <c r="D231" s="96" t="s">
        <v>569</v>
      </c>
      <c r="E231" s="96" t="s">
        <v>6441</v>
      </c>
      <c r="F231" s="98" t="s">
        <v>570</v>
      </c>
      <c r="G231" s="96" t="s">
        <v>4</v>
      </c>
    </row>
    <row r="232" spans="1:7" ht="135" x14ac:dyDescent="0.25">
      <c r="A232" s="96" t="s">
        <v>571</v>
      </c>
      <c r="B232" s="97">
        <v>367</v>
      </c>
      <c r="C232" s="96" t="s">
        <v>2</v>
      </c>
      <c r="D232" s="96" t="s">
        <v>572</v>
      </c>
      <c r="E232" s="96" t="s">
        <v>6442</v>
      </c>
      <c r="F232" s="98" t="s">
        <v>573</v>
      </c>
      <c r="G232" s="96" t="s">
        <v>4</v>
      </c>
    </row>
    <row r="233" spans="1:7" ht="150" x14ac:dyDescent="0.25">
      <c r="A233" s="96" t="s">
        <v>574</v>
      </c>
      <c r="B233" s="97">
        <v>367</v>
      </c>
      <c r="C233" s="96" t="s">
        <v>2</v>
      </c>
      <c r="D233" s="96" t="s">
        <v>575</v>
      </c>
      <c r="E233" s="96" t="s">
        <v>6443</v>
      </c>
      <c r="F233" s="98" t="s">
        <v>576</v>
      </c>
      <c r="G233" s="96" t="s">
        <v>4</v>
      </c>
    </row>
    <row r="234" spans="1:7" ht="45" x14ac:dyDescent="0.25">
      <c r="A234" s="96" t="s">
        <v>577</v>
      </c>
      <c r="B234" s="97">
        <v>367</v>
      </c>
      <c r="C234" s="96" t="s">
        <v>2</v>
      </c>
      <c r="D234" s="96" t="s">
        <v>578</v>
      </c>
      <c r="E234" s="96" t="s">
        <v>6444</v>
      </c>
      <c r="F234" s="98" t="s">
        <v>579</v>
      </c>
      <c r="G234" s="96" t="s">
        <v>4</v>
      </c>
    </row>
    <row r="235" spans="1:7" ht="45" x14ac:dyDescent="0.25">
      <c r="A235" s="96" t="s">
        <v>580</v>
      </c>
      <c r="B235" s="97">
        <v>367</v>
      </c>
      <c r="C235" s="96" t="s">
        <v>2</v>
      </c>
      <c r="D235" s="96" t="s">
        <v>581</v>
      </c>
      <c r="E235" s="96" t="s">
        <v>6445</v>
      </c>
      <c r="F235" s="98" t="s">
        <v>582</v>
      </c>
      <c r="G235" s="96" t="s">
        <v>4</v>
      </c>
    </row>
    <row r="236" spans="1:7" ht="60" x14ac:dyDescent="0.25">
      <c r="A236" s="96" t="s">
        <v>583</v>
      </c>
      <c r="B236" s="97">
        <v>367</v>
      </c>
      <c r="C236" s="96" t="s">
        <v>2</v>
      </c>
      <c r="D236" s="96" t="s">
        <v>584</v>
      </c>
      <c r="E236" s="96" t="s">
        <v>6446</v>
      </c>
      <c r="F236" s="98" t="s">
        <v>585</v>
      </c>
      <c r="G236" s="96" t="s">
        <v>4</v>
      </c>
    </row>
    <row r="237" spans="1:7" ht="60" x14ac:dyDescent="0.25">
      <c r="A237" s="96" t="s">
        <v>586</v>
      </c>
      <c r="B237" s="97">
        <v>367</v>
      </c>
      <c r="C237" s="96" t="s">
        <v>2</v>
      </c>
      <c r="D237" s="96" t="s">
        <v>587</v>
      </c>
      <c r="E237" s="96" t="s">
        <v>6447</v>
      </c>
      <c r="F237" s="98" t="s">
        <v>588</v>
      </c>
      <c r="G237" s="96" t="s">
        <v>4</v>
      </c>
    </row>
    <row r="238" spans="1:7" ht="105" x14ac:dyDescent="0.25">
      <c r="A238" s="96" t="s">
        <v>589</v>
      </c>
      <c r="B238" s="97">
        <v>367</v>
      </c>
      <c r="C238" s="96" t="s">
        <v>2</v>
      </c>
      <c r="D238" s="96" t="s">
        <v>590</v>
      </c>
      <c r="E238" s="96" t="s">
        <v>6448</v>
      </c>
      <c r="F238" s="98" t="s">
        <v>591</v>
      </c>
      <c r="G238" s="96" t="s">
        <v>4</v>
      </c>
    </row>
    <row r="239" spans="1:7" ht="30" x14ac:dyDescent="0.25">
      <c r="A239" s="96" t="s">
        <v>592</v>
      </c>
      <c r="B239" s="97">
        <v>42186</v>
      </c>
      <c r="C239" s="96" t="s">
        <v>2</v>
      </c>
      <c r="D239" s="96" t="s">
        <v>593</v>
      </c>
      <c r="E239" s="96" t="s">
        <v>6449</v>
      </c>
      <c r="F239" s="98" t="s">
        <v>594</v>
      </c>
      <c r="G239" s="96" t="s">
        <v>4</v>
      </c>
    </row>
    <row r="240" spans="1:7" ht="150" x14ac:dyDescent="0.25">
      <c r="A240" s="96" t="s">
        <v>595</v>
      </c>
      <c r="B240" s="97">
        <v>367</v>
      </c>
      <c r="C240" s="96" t="s">
        <v>2</v>
      </c>
      <c r="D240" s="96" t="s">
        <v>596</v>
      </c>
      <c r="E240" s="96" t="s">
        <v>6450</v>
      </c>
      <c r="F240" s="98" t="s">
        <v>597</v>
      </c>
      <c r="G240" s="96" t="s">
        <v>4</v>
      </c>
    </row>
    <row r="241" spans="1:7" ht="60" x14ac:dyDescent="0.25">
      <c r="A241" s="96" t="s">
        <v>598</v>
      </c>
      <c r="B241" s="97">
        <v>367</v>
      </c>
      <c r="C241" s="96" t="s">
        <v>2</v>
      </c>
      <c r="D241" s="96" t="s">
        <v>599</v>
      </c>
      <c r="E241" s="96" t="s">
        <v>6451</v>
      </c>
      <c r="F241" s="98" t="s">
        <v>600</v>
      </c>
      <c r="G241" s="96" t="s">
        <v>4</v>
      </c>
    </row>
    <row r="242" spans="1:7" ht="240" x14ac:dyDescent="0.25">
      <c r="A242" s="96" t="s">
        <v>8781</v>
      </c>
      <c r="B242" s="97">
        <v>367</v>
      </c>
      <c r="C242" s="96" t="s">
        <v>2</v>
      </c>
      <c r="D242" s="96" t="s">
        <v>8966</v>
      </c>
      <c r="E242" s="96" t="s">
        <v>8967</v>
      </c>
      <c r="F242" s="98" t="s">
        <v>8968</v>
      </c>
      <c r="G242" s="96" t="s">
        <v>4</v>
      </c>
    </row>
    <row r="243" spans="1:7" ht="60" x14ac:dyDescent="0.25">
      <c r="A243" s="96" t="s">
        <v>601</v>
      </c>
      <c r="B243" s="97">
        <v>43647</v>
      </c>
      <c r="C243" s="96" t="s">
        <v>2</v>
      </c>
      <c r="D243" s="96" t="s">
        <v>602</v>
      </c>
      <c r="E243" s="96" t="s">
        <v>6452</v>
      </c>
      <c r="F243" s="98" t="s">
        <v>603</v>
      </c>
      <c r="G243" s="96" t="s">
        <v>4</v>
      </c>
    </row>
    <row r="244" spans="1:7" ht="45" x14ac:dyDescent="0.25">
      <c r="A244" s="96" t="s">
        <v>604</v>
      </c>
      <c r="B244" s="97">
        <v>367</v>
      </c>
      <c r="C244" s="96" t="s">
        <v>2</v>
      </c>
      <c r="D244" s="96" t="s">
        <v>605</v>
      </c>
      <c r="E244" s="96" t="s">
        <v>6453</v>
      </c>
      <c r="F244" s="98" t="s">
        <v>606</v>
      </c>
      <c r="G244" s="96" t="s">
        <v>4</v>
      </c>
    </row>
    <row r="245" spans="1:7" ht="165" x14ac:dyDescent="0.25">
      <c r="A245" s="96" t="s">
        <v>607</v>
      </c>
      <c r="B245" s="97">
        <v>43282</v>
      </c>
      <c r="C245" s="96" t="s">
        <v>2</v>
      </c>
      <c r="D245" s="96" t="s">
        <v>608</v>
      </c>
      <c r="E245" s="96" t="s">
        <v>6454</v>
      </c>
      <c r="F245" s="98" t="s">
        <v>609</v>
      </c>
      <c r="G245" s="96" t="s">
        <v>4</v>
      </c>
    </row>
    <row r="246" spans="1:7" ht="150" x14ac:dyDescent="0.25">
      <c r="A246" s="96" t="s">
        <v>610</v>
      </c>
      <c r="B246" s="97">
        <v>367</v>
      </c>
      <c r="C246" s="96" t="s">
        <v>2</v>
      </c>
      <c r="D246" s="96" t="s">
        <v>611</v>
      </c>
      <c r="E246" s="96" t="s">
        <v>6455</v>
      </c>
      <c r="F246" s="98" t="s">
        <v>612</v>
      </c>
      <c r="G246" s="96" t="s">
        <v>4</v>
      </c>
    </row>
    <row r="247" spans="1:7" ht="60" x14ac:dyDescent="0.25">
      <c r="A247" s="96" t="s">
        <v>613</v>
      </c>
      <c r="B247" s="97">
        <v>367</v>
      </c>
      <c r="C247" s="96" t="s">
        <v>2</v>
      </c>
      <c r="D247" s="96" t="s">
        <v>614</v>
      </c>
      <c r="E247" s="96" t="s">
        <v>6456</v>
      </c>
      <c r="F247" s="98" t="s">
        <v>615</v>
      </c>
      <c r="G247" s="96" t="s">
        <v>4</v>
      </c>
    </row>
    <row r="248" spans="1:7" ht="165" x14ac:dyDescent="0.25">
      <c r="A248" s="96" t="s">
        <v>616</v>
      </c>
      <c r="B248" s="97">
        <v>43282</v>
      </c>
      <c r="C248" s="96" t="s">
        <v>2</v>
      </c>
      <c r="D248" s="96" t="s">
        <v>617</v>
      </c>
      <c r="E248" s="96" t="s">
        <v>6457</v>
      </c>
      <c r="F248" s="98" t="s">
        <v>618</v>
      </c>
      <c r="G248" s="96" t="s">
        <v>4</v>
      </c>
    </row>
    <row r="249" spans="1:7" ht="30" x14ac:dyDescent="0.25">
      <c r="A249" s="96" t="s">
        <v>619</v>
      </c>
      <c r="B249" s="97">
        <v>42552</v>
      </c>
      <c r="C249" s="96" t="s">
        <v>2</v>
      </c>
      <c r="D249" s="96" t="s">
        <v>620</v>
      </c>
      <c r="E249" s="96" t="s">
        <v>620</v>
      </c>
      <c r="F249" s="98" t="s">
        <v>621</v>
      </c>
      <c r="G249" s="96" t="s">
        <v>4</v>
      </c>
    </row>
    <row r="250" spans="1:7" ht="105" x14ac:dyDescent="0.25">
      <c r="A250" s="96" t="s">
        <v>622</v>
      </c>
      <c r="B250" s="97">
        <v>42917</v>
      </c>
      <c r="C250" s="96" t="s">
        <v>2</v>
      </c>
      <c r="D250" s="96" t="s">
        <v>623</v>
      </c>
      <c r="E250" s="96" t="s">
        <v>6458</v>
      </c>
      <c r="F250" s="98" t="s">
        <v>624</v>
      </c>
      <c r="G250" s="96" t="s">
        <v>4</v>
      </c>
    </row>
    <row r="251" spans="1:7" ht="75" x14ac:dyDescent="0.25">
      <c r="A251" s="96" t="s">
        <v>625</v>
      </c>
      <c r="B251" s="97">
        <v>367</v>
      </c>
      <c r="C251" s="96" t="s">
        <v>2</v>
      </c>
      <c r="D251" s="96" t="s">
        <v>626</v>
      </c>
      <c r="E251" s="96" t="s">
        <v>6459</v>
      </c>
      <c r="F251" s="98" t="s">
        <v>627</v>
      </c>
      <c r="G251" s="96" t="s">
        <v>4</v>
      </c>
    </row>
    <row r="252" spans="1:7" ht="75" x14ac:dyDescent="0.25">
      <c r="A252" s="96" t="s">
        <v>628</v>
      </c>
      <c r="B252" s="97">
        <v>367</v>
      </c>
      <c r="C252" s="96" t="s">
        <v>2</v>
      </c>
      <c r="D252" s="96" t="s">
        <v>629</v>
      </c>
      <c r="E252" s="96" t="s">
        <v>620</v>
      </c>
      <c r="F252" s="98" t="s">
        <v>630</v>
      </c>
      <c r="G252" s="96" t="s">
        <v>4</v>
      </c>
    </row>
    <row r="253" spans="1:7" ht="75" x14ac:dyDescent="0.25">
      <c r="A253" s="96" t="s">
        <v>631</v>
      </c>
      <c r="B253" s="97">
        <v>367</v>
      </c>
      <c r="C253" s="96" t="s">
        <v>2</v>
      </c>
      <c r="D253" s="96" t="s">
        <v>632</v>
      </c>
      <c r="E253" s="96" t="s">
        <v>620</v>
      </c>
      <c r="F253" s="98" t="s">
        <v>630</v>
      </c>
      <c r="G253" s="96" t="s">
        <v>4</v>
      </c>
    </row>
    <row r="254" spans="1:7" ht="45" x14ac:dyDescent="0.25">
      <c r="A254" s="96" t="s">
        <v>633</v>
      </c>
      <c r="B254" s="97">
        <v>42186</v>
      </c>
      <c r="C254" s="96" t="s">
        <v>2</v>
      </c>
      <c r="D254" s="96" t="s">
        <v>634</v>
      </c>
      <c r="E254" s="96" t="s">
        <v>6460</v>
      </c>
      <c r="F254" s="98" t="s">
        <v>635</v>
      </c>
      <c r="G254" s="96" t="s">
        <v>4</v>
      </c>
    </row>
    <row r="255" spans="1:7" ht="45" x14ac:dyDescent="0.25">
      <c r="A255" s="96" t="s">
        <v>636</v>
      </c>
      <c r="B255" s="97">
        <v>367</v>
      </c>
      <c r="C255" s="96" t="s">
        <v>2</v>
      </c>
      <c r="D255" s="96" t="s">
        <v>637</v>
      </c>
      <c r="E255" s="96" t="s">
        <v>6461</v>
      </c>
      <c r="F255" s="98" t="s">
        <v>638</v>
      </c>
      <c r="G255" s="96" t="s">
        <v>4</v>
      </c>
    </row>
    <row r="256" spans="1:7" ht="30" x14ac:dyDescent="0.25">
      <c r="A256" s="96" t="s">
        <v>639</v>
      </c>
      <c r="B256" s="97">
        <v>367</v>
      </c>
      <c r="C256" s="96" t="s">
        <v>2</v>
      </c>
      <c r="D256" s="96" t="s">
        <v>640</v>
      </c>
      <c r="E256" s="96" t="s">
        <v>6462</v>
      </c>
      <c r="F256" s="98" t="s">
        <v>641</v>
      </c>
      <c r="G256" s="96" t="s">
        <v>4</v>
      </c>
    </row>
    <row r="257" spans="1:7" ht="75" x14ac:dyDescent="0.25">
      <c r="A257" s="96" t="s">
        <v>642</v>
      </c>
      <c r="B257" s="97">
        <v>367</v>
      </c>
      <c r="C257" s="96" t="s">
        <v>2</v>
      </c>
      <c r="D257" s="96" t="s">
        <v>643</v>
      </c>
      <c r="E257" s="96" t="s">
        <v>6463</v>
      </c>
      <c r="F257" s="98" t="s">
        <v>644</v>
      </c>
      <c r="G257" s="96" t="s">
        <v>4</v>
      </c>
    </row>
    <row r="258" spans="1:7" ht="120" x14ac:dyDescent="0.25">
      <c r="A258" s="96" t="s">
        <v>645</v>
      </c>
      <c r="B258" s="97">
        <v>367</v>
      </c>
      <c r="C258" s="96" t="s">
        <v>2</v>
      </c>
      <c r="D258" s="96" t="s">
        <v>646</v>
      </c>
      <c r="E258" s="96" t="s">
        <v>6464</v>
      </c>
      <c r="F258" s="98" t="s">
        <v>5368</v>
      </c>
      <c r="G258" s="96" t="s">
        <v>4</v>
      </c>
    </row>
    <row r="259" spans="1:7" ht="45" x14ac:dyDescent="0.25">
      <c r="A259" s="96" t="s">
        <v>647</v>
      </c>
      <c r="B259" s="97">
        <v>367</v>
      </c>
      <c r="C259" s="96" t="s">
        <v>2</v>
      </c>
      <c r="D259" s="96" t="s">
        <v>648</v>
      </c>
      <c r="E259" s="96" t="s">
        <v>6465</v>
      </c>
      <c r="F259" s="98" t="s">
        <v>649</v>
      </c>
      <c r="G259" s="96" t="s">
        <v>4</v>
      </c>
    </row>
    <row r="260" spans="1:7" ht="135" x14ac:dyDescent="0.25">
      <c r="A260" s="96" t="s">
        <v>650</v>
      </c>
      <c r="B260" s="97">
        <v>367</v>
      </c>
      <c r="C260" s="96" t="s">
        <v>2</v>
      </c>
      <c r="D260" s="96" t="s">
        <v>651</v>
      </c>
      <c r="E260" s="96" t="s">
        <v>6466</v>
      </c>
      <c r="F260" s="98" t="s">
        <v>652</v>
      </c>
      <c r="G260" s="96" t="s">
        <v>4</v>
      </c>
    </row>
    <row r="261" spans="1:7" ht="120" x14ac:dyDescent="0.25">
      <c r="A261" s="96" t="s">
        <v>653</v>
      </c>
      <c r="B261" s="97">
        <v>367</v>
      </c>
      <c r="C261" s="96" t="s">
        <v>2</v>
      </c>
      <c r="D261" s="96" t="s">
        <v>654</v>
      </c>
      <c r="E261" s="96" t="s">
        <v>6467</v>
      </c>
      <c r="F261" s="98" t="s">
        <v>655</v>
      </c>
      <c r="G261" s="96" t="s">
        <v>4</v>
      </c>
    </row>
    <row r="262" spans="1:7" ht="75" x14ac:dyDescent="0.25">
      <c r="A262" s="96" t="s">
        <v>656</v>
      </c>
      <c r="B262" s="97">
        <v>367</v>
      </c>
      <c r="C262" s="96" t="s">
        <v>2</v>
      </c>
      <c r="D262" s="96" t="s">
        <v>657</v>
      </c>
      <c r="E262" s="96" t="s">
        <v>6468</v>
      </c>
      <c r="F262" s="98" t="s">
        <v>658</v>
      </c>
      <c r="G262" s="96" t="s">
        <v>4</v>
      </c>
    </row>
    <row r="263" spans="1:7" ht="45" x14ac:dyDescent="0.25">
      <c r="A263" s="96" t="s">
        <v>659</v>
      </c>
      <c r="B263" s="97">
        <v>367</v>
      </c>
      <c r="C263" s="96" t="s">
        <v>2</v>
      </c>
      <c r="D263" s="96" t="s">
        <v>660</v>
      </c>
      <c r="E263" s="96" t="s">
        <v>6469</v>
      </c>
      <c r="F263" s="98" t="s">
        <v>661</v>
      </c>
      <c r="G263" s="96" t="s">
        <v>4</v>
      </c>
    </row>
    <row r="264" spans="1:7" ht="120" x14ac:dyDescent="0.25">
      <c r="A264" s="96" t="s">
        <v>662</v>
      </c>
      <c r="B264" s="97">
        <v>367</v>
      </c>
      <c r="C264" s="96" t="s">
        <v>2</v>
      </c>
      <c r="D264" s="96" t="s">
        <v>663</v>
      </c>
      <c r="E264" s="96" t="s">
        <v>6470</v>
      </c>
      <c r="F264" s="98" t="s">
        <v>664</v>
      </c>
      <c r="G264" s="96" t="s">
        <v>4</v>
      </c>
    </row>
    <row r="265" spans="1:7" ht="90" x14ac:dyDescent="0.25">
      <c r="A265" s="96" t="s">
        <v>665</v>
      </c>
      <c r="B265" s="97">
        <v>367</v>
      </c>
      <c r="C265" s="96" t="s">
        <v>2</v>
      </c>
      <c r="D265" s="96" t="s">
        <v>666</v>
      </c>
      <c r="E265" s="96" t="s">
        <v>6471</v>
      </c>
      <c r="F265" s="98" t="s">
        <v>667</v>
      </c>
      <c r="G265" s="96" t="s">
        <v>4</v>
      </c>
    </row>
    <row r="266" spans="1:7" ht="90" x14ac:dyDescent="0.25">
      <c r="A266" s="96" t="s">
        <v>668</v>
      </c>
      <c r="B266" s="97">
        <v>42917</v>
      </c>
      <c r="C266" s="96" t="s">
        <v>2</v>
      </c>
      <c r="D266" s="96" t="s">
        <v>669</v>
      </c>
      <c r="E266" s="96" t="s">
        <v>6472</v>
      </c>
      <c r="F266" s="98" t="s">
        <v>670</v>
      </c>
      <c r="G266" s="96" t="s">
        <v>4</v>
      </c>
    </row>
    <row r="267" spans="1:7" ht="105" x14ac:dyDescent="0.25">
      <c r="A267" s="96" t="s">
        <v>671</v>
      </c>
      <c r="B267" s="97">
        <v>42186</v>
      </c>
      <c r="C267" s="96" t="s">
        <v>2</v>
      </c>
      <c r="D267" s="96" t="s">
        <v>672</v>
      </c>
      <c r="E267" s="96" t="s">
        <v>6473</v>
      </c>
      <c r="F267" s="98" t="s">
        <v>673</v>
      </c>
      <c r="G267" s="96" t="s">
        <v>4</v>
      </c>
    </row>
    <row r="268" spans="1:7" ht="150" x14ac:dyDescent="0.25">
      <c r="A268" s="96" t="s">
        <v>6474</v>
      </c>
      <c r="B268" s="97">
        <v>42826</v>
      </c>
      <c r="C268" s="96" t="s">
        <v>2</v>
      </c>
      <c r="D268" s="96" t="s">
        <v>6475</v>
      </c>
      <c r="E268" s="96" t="s">
        <v>6476</v>
      </c>
      <c r="F268" s="98" t="s">
        <v>8450</v>
      </c>
      <c r="G268" s="96" t="s">
        <v>4</v>
      </c>
    </row>
    <row r="269" spans="1:7" ht="150" x14ac:dyDescent="0.25">
      <c r="A269" s="96" t="s">
        <v>674</v>
      </c>
      <c r="B269" s="97">
        <v>367</v>
      </c>
      <c r="C269" s="96" t="s">
        <v>2</v>
      </c>
      <c r="D269" s="96" t="s">
        <v>675</v>
      </c>
      <c r="E269" s="96" t="s">
        <v>6477</v>
      </c>
      <c r="F269" s="98" t="s">
        <v>676</v>
      </c>
      <c r="G269" s="96" t="s">
        <v>4</v>
      </c>
    </row>
    <row r="270" spans="1:7" ht="120" x14ac:dyDescent="0.25">
      <c r="A270" s="96" t="s">
        <v>6478</v>
      </c>
      <c r="B270" s="97">
        <v>42826</v>
      </c>
      <c r="C270" s="96" t="s">
        <v>2</v>
      </c>
      <c r="D270" s="96" t="s">
        <v>6479</v>
      </c>
      <c r="E270" s="96" t="s">
        <v>6480</v>
      </c>
      <c r="F270" s="98" t="s">
        <v>8451</v>
      </c>
      <c r="G270" s="96" t="s">
        <v>4</v>
      </c>
    </row>
    <row r="271" spans="1:7" ht="120" x14ac:dyDescent="0.25">
      <c r="A271" s="96" t="s">
        <v>677</v>
      </c>
      <c r="B271" s="97">
        <v>367</v>
      </c>
      <c r="C271" s="96" t="s">
        <v>2</v>
      </c>
      <c r="D271" s="96" t="s">
        <v>678</v>
      </c>
      <c r="E271" s="96" t="s">
        <v>6481</v>
      </c>
      <c r="F271" s="98" t="s">
        <v>679</v>
      </c>
      <c r="G271" s="96" t="s">
        <v>4</v>
      </c>
    </row>
    <row r="272" spans="1:7" ht="105" x14ac:dyDescent="0.25">
      <c r="A272" s="96" t="s">
        <v>6482</v>
      </c>
      <c r="B272" s="97">
        <v>42826</v>
      </c>
      <c r="C272" s="96" t="s">
        <v>2</v>
      </c>
      <c r="D272" s="96" t="s">
        <v>6483</v>
      </c>
      <c r="E272" s="96" t="s">
        <v>6484</v>
      </c>
      <c r="F272" s="98" t="s">
        <v>8452</v>
      </c>
      <c r="G272" s="96" t="s">
        <v>4</v>
      </c>
    </row>
    <row r="273" spans="1:7" ht="30" x14ac:dyDescent="0.25">
      <c r="A273" s="96" t="s">
        <v>680</v>
      </c>
      <c r="B273" s="97">
        <v>42917</v>
      </c>
      <c r="C273" s="96" t="s">
        <v>2</v>
      </c>
      <c r="D273" s="96" t="s">
        <v>681</v>
      </c>
      <c r="E273" s="96" t="s">
        <v>6485</v>
      </c>
      <c r="F273" s="98" t="s">
        <v>682</v>
      </c>
      <c r="G273" s="96" t="s">
        <v>4</v>
      </c>
    </row>
    <row r="274" spans="1:7" ht="105" x14ac:dyDescent="0.25">
      <c r="A274" s="96" t="s">
        <v>683</v>
      </c>
      <c r="B274" s="97">
        <v>367</v>
      </c>
      <c r="C274" s="96" t="s">
        <v>2</v>
      </c>
      <c r="D274" s="96" t="s">
        <v>684</v>
      </c>
      <c r="E274" s="96" t="s">
        <v>6486</v>
      </c>
      <c r="F274" s="98" t="s">
        <v>685</v>
      </c>
      <c r="G274" s="96" t="s">
        <v>4</v>
      </c>
    </row>
    <row r="275" spans="1:7" ht="150" x14ac:dyDescent="0.25">
      <c r="A275" s="96" t="s">
        <v>686</v>
      </c>
      <c r="B275" s="97">
        <v>44379</v>
      </c>
      <c r="C275" s="96" t="s">
        <v>2</v>
      </c>
      <c r="D275" s="96" t="s">
        <v>687</v>
      </c>
      <c r="E275" s="96" t="s">
        <v>6487</v>
      </c>
      <c r="F275" s="98" t="s">
        <v>688</v>
      </c>
      <c r="G275" s="96" t="s">
        <v>4</v>
      </c>
    </row>
    <row r="276" spans="1:7" ht="90" x14ac:dyDescent="0.25">
      <c r="A276" s="96" t="s">
        <v>689</v>
      </c>
      <c r="B276" s="97">
        <v>44013</v>
      </c>
      <c r="C276" s="96" t="s">
        <v>2</v>
      </c>
      <c r="D276" s="96" t="s">
        <v>690</v>
      </c>
      <c r="E276" s="96" t="s">
        <v>6488</v>
      </c>
      <c r="F276" s="98" t="s">
        <v>5558</v>
      </c>
      <c r="G276" s="96" t="s">
        <v>4</v>
      </c>
    </row>
    <row r="277" spans="1:7" ht="30" x14ac:dyDescent="0.25">
      <c r="A277" s="96" t="s">
        <v>691</v>
      </c>
      <c r="B277" s="97">
        <v>367</v>
      </c>
      <c r="C277" s="96" t="s">
        <v>2</v>
      </c>
      <c r="D277" s="96" t="s">
        <v>692</v>
      </c>
      <c r="E277" s="96" t="s">
        <v>6489</v>
      </c>
      <c r="F277" s="98" t="s">
        <v>693</v>
      </c>
      <c r="G277" s="96" t="s">
        <v>4</v>
      </c>
    </row>
    <row r="278" spans="1:7" ht="45" x14ac:dyDescent="0.25">
      <c r="A278" s="96" t="s">
        <v>694</v>
      </c>
      <c r="B278" s="97">
        <v>42917</v>
      </c>
      <c r="C278" s="96" t="s">
        <v>2</v>
      </c>
      <c r="D278" s="96" t="s">
        <v>695</v>
      </c>
      <c r="E278" s="96" t="s">
        <v>6490</v>
      </c>
      <c r="F278" s="98" t="s">
        <v>696</v>
      </c>
      <c r="G278" s="96" t="s">
        <v>4</v>
      </c>
    </row>
    <row r="279" spans="1:7" ht="120" x14ac:dyDescent="0.25">
      <c r="A279" s="96" t="s">
        <v>697</v>
      </c>
      <c r="B279" s="97">
        <v>367</v>
      </c>
      <c r="C279" s="96" t="s">
        <v>2</v>
      </c>
      <c r="D279" s="96" t="s">
        <v>698</v>
      </c>
      <c r="E279" s="96" t="s">
        <v>6491</v>
      </c>
      <c r="F279" s="98" t="s">
        <v>699</v>
      </c>
      <c r="G279" s="96" t="s">
        <v>4</v>
      </c>
    </row>
    <row r="280" spans="1:7" x14ac:dyDescent="0.25">
      <c r="A280" s="96" t="s">
        <v>700</v>
      </c>
      <c r="B280" s="97">
        <v>367</v>
      </c>
      <c r="C280" s="96" t="s">
        <v>2</v>
      </c>
      <c r="D280" s="96" t="s">
        <v>701</v>
      </c>
      <c r="E280" s="96" t="s">
        <v>6492</v>
      </c>
      <c r="F280" s="98" t="s">
        <v>702</v>
      </c>
      <c r="G280" s="96" t="s">
        <v>4</v>
      </c>
    </row>
    <row r="281" spans="1:7" ht="120" x14ac:dyDescent="0.25">
      <c r="A281" s="96" t="s">
        <v>703</v>
      </c>
      <c r="B281" s="97">
        <v>367</v>
      </c>
      <c r="C281" s="96" t="s">
        <v>2</v>
      </c>
      <c r="D281" s="96" t="s">
        <v>704</v>
      </c>
      <c r="E281" s="96" t="s">
        <v>6493</v>
      </c>
      <c r="F281" s="98" t="s">
        <v>705</v>
      </c>
      <c r="G281" s="96" t="s">
        <v>4</v>
      </c>
    </row>
    <row r="282" spans="1:7" ht="45" x14ac:dyDescent="0.25">
      <c r="A282" s="96" t="s">
        <v>706</v>
      </c>
      <c r="B282" s="97">
        <v>367</v>
      </c>
      <c r="C282" s="96" t="s">
        <v>2</v>
      </c>
      <c r="D282" s="96" t="s">
        <v>707</v>
      </c>
      <c r="E282" s="96" t="s">
        <v>6494</v>
      </c>
      <c r="F282" s="98" t="s">
        <v>708</v>
      </c>
      <c r="G282" s="96" t="s">
        <v>4</v>
      </c>
    </row>
    <row r="283" spans="1:7" ht="105" x14ac:dyDescent="0.25">
      <c r="A283" s="96" t="s">
        <v>8350</v>
      </c>
      <c r="B283" s="97">
        <v>367</v>
      </c>
      <c r="C283" s="96" t="s">
        <v>2</v>
      </c>
      <c r="D283" s="96" t="s">
        <v>8453</v>
      </c>
      <c r="E283" s="96" t="s">
        <v>8454</v>
      </c>
      <c r="F283" s="98" t="s">
        <v>8455</v>
      </c>
      <c r="G283" s="96" t="s">
        <v>4</v>
      </c>
    </row>
    <row r="284" spans="1:7" ht="90" x14ac:dyDescent="0.25">
      <c r="A284" s="96" t="s">
        <v>709</v>
      </c>
      <c r="B284" s="97">
        <v>367</v>
      </c>
      <c r="C284" s="96" t="s">
        <v>2</v>
      </c>
      <c r="D284" s="96" t="s">
        <v>710</v>
      </c>
      <c r="E284" s="96" t="s">
        <v>6495</v>
      </c>
      <c r="F284" s="98" t="s">
        <v>711</v>
      </c>
      <c r="G284" s="96" t="s">
        <v>4</v>
      </c>
    </row>
    <row r="285" spans="1:7" x14ac:dyDescent="0.25">
      <c r="A285" s="96" t="s">
        <v>712</v>
      </c>
      <c r="B285" s="97">
        <v>367</v>
      </c>
      <c r="C285" s="96" t="s">
        <v>2</v>
      </c>
      <c r="D285" s="96" t="s">
        <v>713</v>
      </c>
      <c r="E285" s="96" t="s">
        <v>6496</v>
      </c>
      <c r="F285" s="98" t="s">
        <v>702</v>
      </c>
      <c r="G285" s="96" t="s">
        <v>4</v>
      </c>
    </row>
    <row r="286" spans="1:7" x14ac:dyDescent="0.25">
      <c r="A286" s="96" t="s">
        <v>714</v>
      </c>
      <c r="B286" s="97">
        <v>367</v>
      </c>
      <c r="C286" s="96" t="s">
        <v>2</v>
      </c>
      <c r="D286" s="96" t="s">
        <v>715</v>
      </c>
      <c r="E286" s="96" t="s">
        <v>6497</v>
      </c>
      <c r="F286" s="98" t="s">
        <v>702</v>
      </c>
      <c r="G286" s="96" t="s">
        <v>4</v>
      </c>
    </row>
    <row r="287" spans="1:7" ht="180" x14ac:dyDescent="0.25">
      <c r="A287" s="96" t="s">
        <v>6498</v>
      </c>
      <c r="B287" s="97">
        <v>42826</v>
      </c>
      <c r="C287" s="96" t="s">
        <v>2</v>
      </c>
      <c r="D287" s="96" t="s">
        <v>6499</v>
      </c>
      <c r="E287" s="96" t="s">
        <v>6500</v>
      </c>
      <c r="F287" s="98" t="s">
        <v>8456</v>
      </c>
      <c r="G287" s="96" t="s">
        <v>4</v>
      </c>
    </row>
    <row r="288" spans="1:7" ht="45" x14ac:dyDescent="0.25">
      <c r="A288" s="96" t="s">
        <v>716</v>
      </c>
      <c r="B288" s="97">
        <v>367</v>
      </c>
      <c r="C288" s="96" t="s">
        <v>2</v>
      </c>
      <c r="D288" s="96" t="s">
        <v>717</v>
      </c>
      <c r="E288" s="96" t="s">
        <v>6501</v>
      </c>
      <c r="F288" s="98" t="s">
        <v>718</v>
      </c>
      <c r="G288" s="96" t="s">
        <v>4</v>
      </c>
    </row>
    <row r="289" spans="1:7" ht="90" x14ac:dyDescent="0.25">
      <c r="A289" s="96" t="s">
        <v>719</v>
      </c>
      <c r="B289" s="97">
        <v>367</v>
      </c>
      <c r="C289" s="96" t="s">
        <v>2</v>
      </c>
      <c r="D289" s="96" t="s">
        <v>720</v>
      </c>
      <c r="E289" s="96" t="s">
        <v>6502</v>
      </c>
      <c r="F289" s="98" t="s">
        <v>721</v>
      </c>
      <c r="G289" s="96" t="s">
        <v>4</v>
      </c>
    </row>
    <row r="290" spans="1:7" ht="90" x14ac:dyDescent="0.25">
      <c r="A290" s="96" t="s">
        <v>722</v>
      </c>
      <c r="B290" s="97">
        <v>42553</v>
      </c>
      <c r="C290" s="96" t="s">
        <v>2</v>
      </c>
      <c r="D290" s="96" t="s">
        <v>723</v>
      </c>
      <c r="E290" s="96" t="s">
        <v>6503</v>
      </c>
      <c r="F290" s="98" t="s">
        <v>5369</v>
      </c>
      <c r="G290" s="96" t="s">
        <v>4</v>
      </c>
    </row>
    <row r="291" spans="1:7" ht="45" x14ac:dyDescent="0.25">
      <c r="A291" s="96" t="s">
        <v>724</v>
      </c>
      <c r="B291" s="97">
        <v>367</v>
      </c>
      <c r="C291" s="96" t="s">
        <v>2</v>
      </c>
      <c r="D291" s="96" t="s">
        <v>725</v>
      </c>
      <c r="E291" s="96" t="s">
        <v>6504</v>
      </c>
      <c r="F291" s="98" t="s">
        <v>726</v>
      </c>
      <c r="G291" s="96" t="s">
        <v>4</v>
      </c>
    </row>
    <row r="292" spans="1:7" ht="105" x14ac:dyDescent="0.25">
      <c r="A292" s="96" t="s">
        <v>6505</v>
      </c>
      <c r="B292" s="97">
        <v>42826</v>
      </c>
      <c r="C292" s="96" t="s">
        <v>2</v>
      </c>
      <c r="D292" s="96" t="s">
        <v>6506</v>
      </c>
      <c r="E292" s="96" t="s">
        <v>6507</v>
      </c>
      <c r="F292" s="98" t="s">
        <v>8457</v>
      </c>
      <c r="G292" s="96" t="s">
        <v>4</v>
      </c>
    </row>
    <row r="293" spans="1:7" ht="105" x14ac:dyDescent="0.25">
      <c r="A293" s="96" t="s">
        <v>6508</v>
      </c>
      <c r="B293" s="97">
        <v>42826</v>
      </c>
      <c r="C293" s="96" t="s">
        <v>2</v>
      </c>
      <c r="D293" s="96" t="s">
        <v>6509</v>
      </c>
      <c r="E293" s="96" t="s">
        <v>6510</v>
      </c>
      <c r="F293" s="98" t="s">
        <v>8457</v>
      </c>
      <c r="G293" s="96" t="s">
        <v>4</v>
      </c>
    </row>
    <row r="294" spans="1:7" ht="30" x14ac:dyDescent="0.25">
      <c r="A294" s="96" t="s">
        <v>727</v>
      </c>
      <c r="B294" s="97">
        <v>42031</v>
      </c>
      <c r="C294" s="96" t="s">
        <v>2</v>
      </c>
      <c r="D294" s="96" t="s">
        <v>728</v>
      </c>
      <c r="E294" s="96" t="s">
        <v>6511</v>
      </c>
      <c r="F294" s="98" t="s">
        <v>729</v>
      </c>
      <c r="G294" s="96" t="s">
        <v>4</v>
      </c>
    </row>
    <row r="295" spans="1:7" ht="30" x14ac:dyDescent="0.25">
      <c r="A295" s="96" t="s">
        <v>6184</v>
      </c>
      <c r="B295" s="97">
        <v>367</v>
      </c>
      <c r="C295" s="96" t="s">
        <v>2</v>
      </c>
      <c r="D295" s="96" t="s">
        <v>6512</v>
      </c>
      <c r="E295" s="96" t="s">
        <v>6513</v>
      </c>
      <c r="F295" s="98" t="s">
        <v>6514</v>
      </c>
      <c r="G295" s="96" t="s">
        <v>4</v>
      </c>
    </row>
    <row r="296" spans="1:7" ht="30" x14ac:dyDescent="0.25">
      <c r="A296" s="96" t="s">
        <v>6186</v>
      </c>
      <c r="B296" s="97">
        <v>367</v>
      </c>
      <c r="C296" s="96" t="s">
        <v>2</v>
      </c>
      <c r="D296" s="96" t="s">
        <v>6515</v>
      </c>
      <c r="E296" s="96" t="s">
        <v>6516</v>
      </c>
      <c r="F296" s="98" t="s">
        <v>6517</v>
      </c>
      <c r="G296" s="96" t="s">
        <v>4</v>
      </c>
    </row>
    <row r="297" spans="1:7" x14ac:dyDescent="0.25">
      <c r="A297" s="96" t="s">
        <v>730</v>
      </c>
      <c r="B297" s="97">
        <v>367</v>
      </c>
      <c r="C297" s="96" t="s">
        <v>2</v>
      </c>
      <c r="D297" s="96" t="s">
        <v>731</v>
      </c>
      <c r="E297" s="96" t="s">
        <v>6518</v>
      </c>
      <c r="F297" s="98" t="s">
        <v>732</v>
      </c>
      <c r="G297" s="96" t="s">
        <v>4</v>
      </c>
    </row>
    <row r="298" spans="1:7" ht="30" x14ac:dyDescent="0.25">
      <c r="A298" s="96" t="s">
        <v>733</v>
      </c>
      <c r="B298" s="97">
        <v>367</v>
      </c>
      <c r="C298" s="96" t="s">
        <v>2</v>
      </c>
      <c r="D298" s="96" t="s">
        <v>734</v>
      </c>
      <c r="E298" s="96" t="s">
        <v>6519</v>
      </c>
      <c r="F298" s="98" t="s">
        <v>735</v>
      </c>
      <c r="G298" s="96" t="s">
        <v>4</v>
      </c>
    </row>
    <row r="299" spans="1:7" ht="75" x14ac:dyDescent="0.25">
      <c r="A299" s="96" t="s">
        <v>736</v>
      </c>
      <c r="B299" s="97">
        <v>367</v>
      </c>
      <c r="C299" s="96" t="s">
        <v>2</v>
      </c>
      <c r="D299" s="96" t="s">
        <v>737</v>
      </c>
      <c r="E299" s="96" t="s">
        <v>6520</v>
      </c>
      <c r="F299" s="98" t="s">
        <v>738</v>
      </c>
      <c r="G299" s="96" t="s">
        <v>4</v>
      </c>
    </row>
    <row r="300" spans="1:7" ht="90" x14ac:dyDescent="0.25">
      <c r="A300" s="96" t="s">
        <v>8792</v>
      </c>
      <c r="B300" s="97">
        <v>367</v>
      </c>
      <c r="C300" s="96" t="s">
        <v>2</v>
      </c>
      <c r="D300" s="96" t="s">
        <v>8969</v>
      </c>
      <c r="E300" s="96" t="s">
        <v>8970</v>
      </c>
      <c r="F300" s="98" t="s">
        <v>8971</v>
      </c>
      <c r="G300" s="96" t="s">
        <v>4</v>
      </c>
    </row>
    <row r="301" spans="1:7" ht="120" x14ac:dyDescent="0.25">
      <c r="A301" s="96" t="s">
        <v>739</v>
      </c>
      <c r="B301" s="97">
        <v>42826</v>
      </c>
      <c r="C301" s="96" t="s">
        <v>2</v>
      </c>
      <c r="D301" s="96" t="s">
        <v>740</v>
      </c>
      <c r="E301" s="96" t="s">
        <v>6521</v>
      </c>
      <c r="F301" s="98" t="s">
        <v>8458</v>
      </c>
      <c r="G301" s="96" t="s">
        <v>4</v>
      </c>
    </row>
    <row r="302" spans="1:7" ht="120" x14ac:dyDescent="0.25">
      <c r="A302" s="96" t="s">
        <v>741</v>
      </c>
      <c r="B302" s="97">
        <v>42826</v>
      </c>
      <c r="C302" s="96" t="s">
        <v>2</v>
      </c>
      <c r="D302" s="96" t="s">
        <v>742</v>
      </c>
      <c r="E302" s="96" t="s">
        <v>6522</v>
      </c>
      <c r="F302" s="98" t="s">
        <v>8459</v>
      </c>
      <c r="G302" s="96" t="s">
        <v>4</v>
      </c>
    </row>
    <row r="303" spans="1:7" ht="135" x14ac:dyDescent="0.25">
      <c r="A303" s="96" t="s">
        <v>743</v>
      </c>
      <c r="B303" s="97">
        <v>367</v>
      </c>
      <c r="C303" s="96" t="s">
        <v>2</v>
      </c>
      <c r="D303" s="96" t="s">
        <v>744</v>
      </c>
      <c r="E303" s="96" t="s">
        <v>6523</v>
      </c>
      <c r="F303" s="98" t="s">
        <v>745</v>
      </c>
      <c r="G303" s="96" t="s">
        <v>4</v>
      </c>
    </row>
    <row r="304" spans="1:7" ht="60" x14ac:dyDescent="0.25">
      <c r="A304" s="96" t="s">
        <v>746</v>
      </c>
      <c r="B304" s="97">
        <v>367</v>
      </c>
      <c r="C304" s="96" t="s">
        <v>2</v>
      </c>
      <c r="D304" s="96" t="s">
        <v>747</v>
      </c>
      <c r="E304" s="96" t="s">
        <v>6524</v>
      </c>
      <c r="F304" s="98" t="s">
        <v>748</v>
      </c>
      <c r="G304" s="96" t="s">
        <v>4</v>
      </c>
    </row>
    <row r="305" spans="1:7" ht="30" x14ac:dyDescent="0.25">
      <c r="A305" s="96" t="s">
        <v>749</v>
      </c>
      <c r="B305" s="97">
        <v>43282</v>
      </c>
      <c r="C305" s="96" t="s">
        <v>2</v>
      </c>
      <c r="D305" s="96" t="s">
        <v>750</v>
      </c>
      <c r="E305" s="96" t="s">
        <v>6525</v>
      </c>
      <c r="F305" s="98" t="s">
        <v>751</v>
      </c>
      <c r="G305" s="96" t="s">
        <v>4</v>
      </c>
    </row>
    <row r="306" spans="1:7" ht="60" x14ac:dyDescent="0.25">
      <c r="A306" s="96" t="s">
        <v>752</v>
      </c>
      <c r="B306" s="97">
        <v>367</v>
      </c>
      <c r="C306" s="96" t="s">
        <v>2</v>
      </c>
      <c r="D306" s="96" t="s">
        <v>753</v>
      </c>
      <c r="E306" s="96" t="s">
        <v>6526</v>
      </c>
      <c r="F306" s="98" t="s">
        <v>754</v>
      </c>
      <c r="G306" s="96" t="s">
        <v>4</v>
      </c>
    </row>
    <row r="307" spans="1:7" ht="75" x14ac:dyDescent="0.25">
      <c r="A307" s="96" t="s">
        <v>755</v>
      </c>
      <c r="B307" s="97">
        <v>367</v>
      </c>
      <c r="C307" s="96" t="s">
        <v>2</v>
      </c>
      <c r="D307" s="96" t="s">
        <v>756</v>
      </c>
      <c r="E307" s="96" t="s">
        <v>6527</v>
      </c>
      <c r="F307" s="98" t="s">
        <v>757</v>
      </c>
      <c r="G307" s="96" t="s">
        <v>4</v>
      </c>
    </row>
    <row r="308" spans="1:7" ht="60" x14ac:dyDescent="0.25">
      <c r="A308" s="96" t="s">
        <v>758</v>
      </c>
      <c r="B308" s="97">
        <v>42186</v>
      </c>
      <c r="C308" s="96" t="s">
        <v>2</v>
      </c>
      <c r="D308" s="96" t="s">
        <v>759</v>
      </c>
      <c r="E308" s="96" t="s">
        <v>6528</v>
      </c>
      <c r="F308" s="98" t="s">
        <v>760</v>
      </c>
      <c r="G308" s="96" t="s">
        <v>4</v>
      </c>
    </row>
    <row r="309" spans="1:7" ht="45" x14ac:dyDescent="0.25">
      <c r="A309" s="96" t="s">
        <v>761</v>
      </c>
      <c r="B309" s="97">
        <v>367</v>
      </c>
      <c r="C309" s="96" t="s">
        <v>2</v>
      </c>
      <c r="D309" s="96" t="s">
        <v>759</v>
      </c>
      <c r="E309" s="96" t="s">
        <v>6528</v>
      </c>
      <c r="F309" s="98" t="s">
        <v>762</v>
      </c>
      <c r="G309" s="96" t="s">
        <v>4</v>
      </c>
    </row>
    <row r="310" spans="1:7" x14ac:dyDescent="0.25">
      <c r="A310" s="96" t="s">
        <v>763</v>
      </c>
      <c r="B310" s="97">
        <v>367</v>
      </c>
      <c r="C310" s="96" t="s">
        <v>2</v>
      </c>
      <c r="D310" s="96" t="s">
        <v>764</v>
      </c>
      <c r="E310" s="96" t="s">
        <v>6529</v>
      </c>
      <c r="F310" s="98" t="s">
        <v>765</v>
      </c>
      <c r="G310" s="96" t="s">
        <v>4</v>
      </c>
    </row>
    <row r="311" spans="1:7" ht="30" x14ac:dyDescent="0.25">
      <c r="A311" s="96" t="s">
        <v>766</v>
      </c>
      <c r="B311" s="97">
        <v>368</v>
      </c>
      <c r="C311" s="96" t="s">
        <v>2</v>
      </c>
      <c r="D311" s="96" t="s">
        <v>767</v>
      </c>
      <c r="E311" s="96" t="s">
        <v>6530</v>
      </c>
      <c r="F311" s="98" t="s">
        <v>768</v>
      </c>
      <c r="G311" s="96" t="s">
        <v>6531</v>
      </c>
    </row>
    <row r="312" spans="1:7" ht="45" x14ac:dyDescent="0.25">
      <c r="A312" s="96" t="s">
        <v>769</v>
      </c>
      <c r="B312" s="97">
        <v>367</v>
      </c>
      <c r="C312" s="96" t="s">
        <v>2</v>
      </c>
      <c r="D312" s="96" t="s">
        <v>770</v>
      </c>
      <c r="E312" s="96" t="s">
        <v>6532</v>
      </c>
      <c r="F312" s="98" t="s">
        <v>771</v>
      </c>
      <c r="G312" s="96" t="s">
        <v>4</v>
      </c>
    </row>
    <row r="313" spans="1:7" ht="120" x14ac:dyDescent="0.25">
      <c r="A313" s="96" t="s">
        <v>772</v>
      </c>
      <c r="B313" s="97">
        <v>42917</v>
      </c>
      <c r="C313" s="96" t="s">
        <v>2</v>
      </c>
      <c r="D313" s="96" t="s">
        <v>773</v>
      </c>
      <c r="E313" s="96" t="s">
        <v>6533</v>
      </c>
      <c r="F313" s="98" t="s">
        <v>774</v>
      </c>
      <c r="G313" s="96" t="s">
        <v>4</v>
      </c>
    </row>
    <row r="314" spans="1:7" ht="45" x14ac:dyDescent="0.25">
      <c r="A314" s="96" t="s">
        <v>775</v>
      </c>
      <c r="B314" s="97">
        <v>367</v>
      </c>
      <c r="C314" s="96" t="s">
        <v>2</v>
      </c>
      <c r="D314" s="96" t="s">
        <v>776</v>
      </c>
      <c r="E314" s="96" t="s">
        <v>6534</v>
      </c>
      <c r="F314" s="98" t="s">
        <v>777</v>
      </c>
      <c r="G314" s="96" t="s">
        <v>4</v>
      </c>
    </row>
    <row r="315" spans="1:7" ht="60" x14ac:dyDescent="0.25">
      <c r="A315" s="96" t="s">
        <v>8370</v>
      </c>
      <c r="B315" s="97">
        <v>367</v>
      </c>
      <c r="C315" s="96" t="s">
        <v>2</v>
      </c>
      <c r="D315" s="96" t="s">
        <v>8460</v>
      </c>
      <c r="E315" s="96" t="s">
        <v>8461</v>
      </c>
      <c r="F315" s="98" t="s">
        <v>8462</v>
      </c>
      <c r="G315" s="96" t="s">
        <v>4</v>
      </c>
    </row>
    <row r="316" spans="1:7" ht="150" x14ac:dyDescent="0.25">
      <c r="A316" s="96" t="s">
        <v>8369</v>
      </c>
      <c r="B316" s="97">
        <v>368</v>
      </c>
      <c r="C316" s="96" t="s">
        <v>2</v>
      </c>
      <c r="D316" s="96" t="s">
        <v>5483</v>
      </c>
      <c r="E316" s="96" t="s">
        <v>7383</v>
      </c>
      <c r="F316" s="98" t="s">
        <v>8463</v>
      </c>
      <c r="G316" s="96" t="s">
        <v>4</v>
      </c>
    </row>
    <row r="317" spans="1:7" ht="45" x14ac:dyDescent="0.25">
      <c r="A317" s="96" t="s">
        <v>778</v>
      </c>
      <c r="B317" s="97">
        <v>367</v>
      </c>
      <c r="C317" s="96" t="s">
        <v>2</v>
      </c>
      <c r="D317" s="96" t="s">
        <v>779</v>
      </c>
      <c r="E317" s="96" t="s">
        <v>6535</v>
      </c>
      <c r="F317" s="98" t="s">
        <v>777</v>
      </c>
      <c r="G317" s="96" t="s">
        <v>4</v>
      </c>
    </row>
    <row r="318" spans="1:7" ht="45" x14ac:dyDescent="0.25">
      <c r="A318" s="96" t="s">
        <v>780</v>
      </c>
      <c r="B318" s="97">
        <v>367</v>
      </c>
      <c r="C318" s="96" t="s">
        <v>2</v>
      </c>
      <c r="D318" s="96" t="s">
        <v>781</v>
      </c>
      <c r="E318" s="96" t="s">
        <v>6536</v>
      </c>
      <c r="F318" s="98" t="s">
        <v>777</v>
      </c>
      <c r="G318" s="96" t="s">
        <v>4</v>
      </c>
    </row>
    <row r="319" spans="1:7" ht="405" x14ac:dyDescent="0.25">
      <c r="A319" s="96" t="s">
        <v>8347</v>
      </c>
      <c r="B319" s="97">
        <v>367</v>
      </c>
      <c r="C319" s="96" t="s">
        <v>2</v>
      </c>
      <c r="D319" s="96" t="s">
        <v>8464</v>
      </c>
      <c r="E319" s="96" t="s">
        <v>8465</v>
      </c>
      <c r="F319" s="98" t="s">
        <v>8466</v>
      </c>
      <c r="G319" s="96" t="s">
        <v>4</v>
      </c>
    </row>
    <row r="320" spans="1:7" ht="45" x14ac:dyDescent="0.25">
      <c r="A320" s="96" t="s">
        <v>782</v>
      </c>
      <c r="B320" s="97">
        <v>367</v>
      </c>
      <c r="C320" s="96" t="s">
        <v>2</v>
      </c>
      <c r="D320" s="96" t="s">
        <v>783</v>
      </c>
      <c r="E320" s="96" t="s">
        <v>6537</v>
      </c>
      <c r="F320" s="98" t="s">
        <v>784</v>
      </c>
      <c r="G320" s="96" t="s">
        <v>4</v>
      </c>
    </row>
    <row r="321" spans="1:7" ht="90" x14ac:dyDescent="0.25">
      <c r="A321" s="96" t="s">
        <v>785</v>
      </c>
      <c r="B321" s="97">
        <v>367</v>
      </c>
      <c r="C321" s="96" t="s">
        <v>2</v>
      </c>
      <c r="D321" s="96" t="s">
        <v>786</v>
      </c>
      <c r="E321" s="96" t="s">
        <v>6538</v>
      </c>
      <c r="F321" s="98" t="s">
        <v>787</v>
      </c>
      <c r="G321" s="96" t="s">
        <v>4</v>
      </c>
    </row>
    <row r="322" spans="1:7" ht="45" x14ac:dyDescent="0.25">
      <c r="A322" s="96" t="s">
        <v>788</v>
      </c>
      <c r="B322" s="97">
        <v>42622</v>
      </c>
      <c r="C322" s="96" t="s">
        <v>2</v>
      </c>
      <c r="D322" s="96" t="s">
        <v>789</v>
      </c>
      <c r="E322" s="96" t="s">
        <v>6539</v>
      </c>
      <c r="F322" s="98" t="s">
        <v>777</v>
      </c>
      <c r="G322" s="96" t="s">
        <v>4</v>
      </c>
    </row>
    <row r="323" spans="1:7" ht="45" x14ac:dyDescent="0.25">
      <c r="A323" s="96" t="s">
        <v>790</v>
      </c>
      <c r="B323" s="97">
        <v>367</v>
      </c>
      <c r="C323" s="96" t="s">
        <v>2</v>
      </c>
      <c r="D323" s="96" t="s">
        <v>791</v>
      </c>
      <c r="E323" s="96" t="s">
        <v>791</v>
      </c>
      <c r="F323" s="98" t="s">
        <v>777</v>
      </c>
      <c r="G323" s="96" t="s">
        <v>4</v>
      </c>
    </row>
    <row r="324" spans="1:7" ht="45" x14ac:dyDescent="0.25">
      <c r="A324" s="96" t="s">
        <v>792</v>
      </c>
      <c r="B324" s="97">
        <v>367</v>
      </c>
      <c r="C324" s="96" t="s">
        <v>2</v>
      </c>
      <c r="D324" s="96" t="s">
        <v>793</v>
      </c>
      <c r="E324" s="96" t="s">
        <v>6540</v>
      </c>
      <c r="F324" s="98" t="s">
        <v>777</v>
      </c>
      <c r="G324" s="96" t="s">
        <v>4</v>
      </c>
    </row>
    <row r="325" spans="1:7" ht="240" x14ac:dyDescent="0.25">
      <c r="A325" s="96" t="s">
        <v>8790</v>
      </c>
      <c r="B325" s="97">
        <v>367</v>
      </c>
      <c r="C325" s="96" t="s">
        <v>2</v>
      </c>
      <c r="D325" s="96" t="s">
        <v>6250</v>
      </c>
      <c r="E325" s="96" t="s">
        <v>6251</v>
      </c>
      <c r="F325" s="98" t="s">
        <v>8972</v>
      </c>
      <c r="G325" s="96" t="s">
        <v>4</v>
      </c>
    </row>
    <row r="326" spans="1:7" ht="45" x14ac:dyDescent="0.25">
      <c r="A326" s="96" t="s">
        <v>794</v>
      </c>
      <c r="B326" s="97">
        <v>367</v>
      </c>
      <c r="C326" s="96" t="s">
        <v>2</v>
      </c>
      <c r="D326" s="96" t="s">
        <v>795</v>
      </c>
      <c r="E326" s="96" t="s">
        <v>6541</v>
      </c>
      <c r="F326" s="98" t="s">
        <v>777</v>
      </c>
      <c r="G326" s="96" t="s">
        <v>4</v>
      </c>
    </row>
    <row r="327" spans="1:7" ht="45" x14ac:dyDescent="0.25">
      <c r="A327" s="96" t="s">
        <v>796</v>
      </c>
      <c r="B327" s="97">
        <v>367</v>
      </c>
      <c r="C327" s="96" t="s">
        <v>2</v>
      </c>
      <c r="D327" s="96" t="s">
        <v>797</v>
      </c>
      <c r="E327" s="96" t="s">
        <v>6542</v>
      </c>
      <c r="F327" s="98" t="s">
        <v>777</v>
      </c>
      <c r="G327" s="96" t="s">
        <v>4</v>
      </c>
    </row>
    <row r="328" spans="1:7" ht="45" x14ac:dyDescent="0.25">
      <c r="A328" s="96" t="s">
        <v>798</v>
      </c>
      <c r="B328" s="97">
        <v>367</v>
      </c>
      <c r="C328" s="96" t="s">
        <v>2</v>
      </c>
      <c r="D328" s="96" t="s">
        <v>799</v>
      </c>
      <c r="E328" s="96" t="s">
        <v>6543</v>
      </c>
      <c r="F328" s="98" t="s">
        <v>800</v>
      </c>
      <c r="G328" s="96" t="s">
        <v>4</v>
      </c>
    </row>
    <row r="329" spans="1:7" ht="60" x14ac:dyDescent="0.25">
      <c r="A329" s="96" t="s">
        <v>801</v>
      </c>
      <c r="B329" s="97">
        <v>367</v>
      </c>
      <c r="C329" s="96" t="s">
        <v>2</v>
      </c>
      <c r="D329" s="96" t="s">
        <v>802</v>
      </c>
      <c r="E329" s="96" t="s">
        <v>6544</v>
      </c>
      <c r="F329" s="98" t="s">
        <v>803</v>
      </c>
      <c r="G329" s="96" t="s">
        <v>4</v>
      </c>
    </row>
    <row r="330" spans="1:7" ht="45" x14ac:dyDescent="0.25">
      <c r="A330" s="96" t="s">
        <v>804</v>
      </c>
      <c r="B330" s="97">
        <v>367</v>
      </c>
      <c r="C330" s="96" t="s">
        <v>2</v>
      </c>
      <c r="D330" s="96" t="s">
        <v>805</v>
      </c>
      <c r="E330" s="96" t="s">
        <v>6545</v>
      </c>
      <c r="F330" s="98" t="s">
        <v>806</v>
      </c>
      <c r="G330" s="96" t="s">
        <v>4</v>
      </c>
    </row>
    <row r="331" spans="1:7" ht="45" x14ac:dyDescent="0.25">
      <c r="A331" s="96" t="s">
        <v>807</v>
      </c>
      <c r="B331" s="97">
        <v>367</v>
      </c>
      <c r="C331" s="96" t="s">
        <v>2</v>
      </c>
      <c r="D331" s="96" t="s">
        <v>808</v>
      </c>
      <c r="E331" s="96" t="s">
        <v>6546</v>
      </c>
      <c r="F331" s="98" t="s">
        <v>777</v>
      </c>
      <c r="G331" s="96" t="s">
        <v>4</v>
      </c>
    </row>
    <row r="332" spans="1:7" ht="45" x14ac:dyDescent="0.25">
      <c r="A332" s="96" t="s">
        <v>809</v>
      </c>
      <c r="B332" s="97">
        <v>367</v>
      </c>
      <c r="C332" s="96" t="s">
        <v>2</v>
      </c>
      <c r="D332" s="96" t="s">
        <v>810</v>
      </c>
      <c r="E332" s="96" t="s">
        <v>6547</v>
      </c>
      <c r="F332" s="98" t="s">
        <v>777</v>
      </c>
      <c r="G332" s="96" t="s">
        <v>4</v>
      </c>
    </row>
    <row r="333" spans="1:7" x14ac:dyDescent="0.25">
      <c r="A333" s="96" t="s">
        <v>811</v>
      </c>
      <c r="B333" s="97">
        <v>367</v>
      </c>
      <c r="C333" s="96" t="s">
        <v>2</v>
      </c>
      <c r="D333" s="96" t="s">
        <v>812</v>
      </c>
      <c r="E333" s="96" t="s">
        <v>6548</v>
      </c>
      <c r="F333" s="98"/>
      <c r="G333" s="96" t="s">
        <v>4</v>
      </c>
    </row>
    <row r="334" spans="1:7" ht="270" x14ac:dyDescent="0.25">
      <c r="A334" s="96" t="s">
        <v>6135</v>
      </c>
      <c r="B334" s="97">
        <v>367</v>
      </c>
      <c r="C334" s="96" t="s">
        <v>2</v>
      </c>
      <c r="D334" s="96" t="s">
        <v>6549</v>
      </c>
      <c r="E334" s="96" t="s">
        <v>6550</v>
      </c>
      <c r="F334" s="98" t="s">
        <v>6551</v>
      </c>
      <c r="G334" s="96" t="s">
        <v>4</v>
      </c>
    </row>
    <row r="335" spans="1:7" ht="45" x14ac:dyDescent="0.25">
      <c r="A335" s="96" t="s">
        <v>813</v>
      </c>
      <c r="B335" s="97">
        <v>367</v>
      </c>
      <c r="C335" s="96" t="s">
        <v>2</v>
      </c>
      <c r="D335" s="96" t="s">
        <v>814</v>
      </c>
      <c r="E335" s="96" t="s">
        <v>6552</v>
      </c>
      <c r="F335" s="98" t="s">
        <v>815</v>
      </c>
      <c r="G335" s="96" t="s">
        <v>4</v>
      </c>
    </row>
    <row r="336" spans="1:7" ht="210" x14ac:dyDescent="0.25">
      <c r="A336" s="96" t="s">
        <v>6136</v>
      </c>
      <c r="B336" s="97">
        <v>367</v>
      </c>
      <c r="C336" s="96" t="s">
        <v>2</v>
      </c>
      <c r="D336" s="96" t="s">
        <v>5463</v>
      </c>
      <c r="E336" s="96" t="s">
        <v>6553</v>
      </c>
      <c r="F336" s="98" t="s">
        <v>6554</v>
      </c>
      <c r="G336" s="96" t="s">
        <v>4</v>
      </c>
    </row>
    <row r="337" spans="1:7" ht="45" x14ac:dyDescent="0.25">
      <c r="A337" s="96" t="s">
        <v>816</v>
      </c>
      <c r="B337" s="97">
        <v>367</v>
      </c>
      <c r="C337" s="96" t="s">
        <v>2</v>
      </c>
      <c r="D337" s="96" t="s">
        <v>817</v>
      </c>
      <c r="E337" s="96" t="s">
        <v>6555</v>
      </c>
      <c r="F337" s="98" t="s">
        <v>818</v>
      </c>
      <c r="G337" s="96" t="s">
        <v>4</v>
      </c>
    </row>
    <row r="338" spans="1:7" ht="45" x14ac:dyDescent="0.25">
      <c r="A338" s="96" t="s">
        <v>819</v>
      </c>
      <c r="B338" s="97">
        <v>367</v>
      </c>
      <c r="C338" s="96" t="s">
        <v>2</v>
      </c>
      <c r="D338" s="96" t="s">
        <v>820</v>
      </c>
      <c r="E338" s="96" t="s">
        <v>6556</v>
      </c>
      <c r="F338" s="98" t="s">
        <v>821</v>
      </c>
      <c r="G338" s="96" t="s">
        <v>4</v>
      </c>
    </row>
    <row r="339" spans="1:7" ht="255" x14ac:dyDescent="0.25">
      <c r="A339" s="96" t="s">
        <v>8368</v>
      </c>
      <c r="B339" s="97">
        <v>367</v>
      </c>
      <c r="C339" s="96" t="s">
        <v>2</v>
      </c>
      <c r="D339" s="96" t="s">
        <v>8467</v>
      </c>
      <c r="E339" s="96" t="s">
        <v>8468</v>
      </c>
      <c r="F339" s="98" t="s">
        <v>8469</v>
      </c>
      <c r="G339" s="96" t="s">
        <v>4</v>
      </c>
    </row>
    <row r="340" spans="1:7" ht="45" x14ac:dyDescent="0.25">
      <c r="A340" s="96" t="s">
        <v>822</v>
      </c>
      <c r="B340" s="97">
        <v>367</v>
      </c>
      <c r="C340" s="96" t="s">
        <v>2</v>
      </c>
      <c r="D340" s="96" t="s">
        <v>823</v>
      </c>
      <c r="E340" s="96" t="s">
        <v>6557</v>
      </c>
      <c r="F340" s="98" t="s">
        <v>818</v>
      </c>
      <c r="G340" s="96" t="s">
        <v>4</v>
      </c>
    </row>
    <row r="341" spans="1:7" ht="240" x14ac:dyDescent="0.25">
      <c r="A341" s="96" t="s">
        <v>5559</v>
      </c>
      <c r="B341" s="97">
        <v>367</v>
      </c>
      <c r="C341" s="96" t="s">
        <v>2</v>
      </c>
      <c r="D341" s="96" t="s">
        <v>5448</v>
      </c>
      <c r="E341" s="96" t="s">
        <v>6558</v>
      </c>
      <c r="F341" s="98" t="s">
        <v>5560</v>
      </c>
      <c r="G341" s="96" t="s">
        <v>4</v>
      </c>
    </row>
    <row r="342" spans="1:7" ht="120" x14ac:dyDescent="0.25">
      <c r="A342" s="96" t="s">
        <v>5561</v>
      </c>
      <c r="B342" s="97">
        <v>367</v>
      </c>
      <c r="C342" s="96" t="s">
        <v>2</v>
      </c>
      <c r="D342" s="96" t="s">
        <v>5434</v>
      </c>
      <c r="E342" s="96" t="s">
        <v>6559</v>
      </c>
      <c r="F342" s="98" t="s">
        <v>5562</v>
      </c>
      <c r="G342" s="96" t="s">
        <v>4</v>
      </c>
    </row>
    <row r="343" spans="1:7" ht="45" x14ac:dyDescent="0.25">
      <c r="A343" s="96" t="s">
        <v>824</v>
      </c>
      <c r="B343" s="97">
        <v>367</v>
      </c>
      <c r="C343" s="96" t="s">
        <v>2</v>
      </c>
      <c r="D343" s="96" t="s">
        <v>825</v>
      </c>
      <c r="E343" s="96" t="s">
        <v>6560</v>
      </c>
      <c r="F343" s="98" t="s">
        <v>777</v>
      </c>
      <c r="G343" s="96" t="s">
        <v>4</v>
      </c>
    </row>
    <row r="344" spans="1:7" ht="150" x14ac:dyDescent="0.25">
      <c r="A344" s="96" t="s">
        <v>5563</v>
      </c>
      <c r="B344" s="97">
        <v>367</v>
      </c>
      <c r="C344" s="96" t="s">
        <v>2</v>
      </c>
      <c r="D344" s="96" t="s">
        <v>5564</v>
      </c>
      <c r="E344" s="96" t="s">
        <v>6561</v>
      </c>
      <c r="F344" s="98" t="s">
        <v>5565</v>
      </c>
      <c r="G344" s="96" t="s">
        <v>4</v>
      </c>
    </row>
    <row r="345" spans="1:7" ht="285" x14ac:dyDescent="0.25">
      <c r="A345" s="96" t="s">
        <v>5566</v>
      </c>
      <c r="B345" s="97">
        <v>367</v>
      </c>
      <c r="C345" s="96" t="s">
        <v>2</v>
      </c>
      <c r="D345" s="96" t="s">
        <v>5567</v>
      </c>
      <c r="E345" s="96" t="s">
        <v>6562</v>
      </c>
      <c r="F345" s="98" t="s">
        <v>5568</v>
      </c>
      <c r="G345" s="96" t="s">
        <v>4</v>
      </c>
    </row>
    <row r="346" spans="1:7" ht="165" x14ac:dyDescent="0.25">
      <c r="A346" s="96" t="s">
        <v>5569</v>
      </c>
      <c r="B346" s="97">
        <v>367</v>
      </c>
      <c r="C346" s="96" t="s">
        <v>2</v>
      </c>
      <c r="D346" s="96" t="s">
        <v>5570</v>
      </c>
      <c r="E346" s="96" t="s">
        <v>6563</v>
      </c>
      <c r="F346" s="98" t="s">
        <v>5571</v>
      </c>
      <c r="G346" s="96" t="s">
        <v>4</v>
      </c>
    </row>
    <row r="347" spans="1:7" ht="165" x14ac:dyDescent="0.25">
      <c r="A347" s="96" t="s">
        <v>5572</v>
      </c>
      <c r="B347" s="97">
        <v>367</v>
      </c>
      <c r="C347" s="96" t="s">
        <v>2</v>
      </c>
      <c r="D347" s="96" t="s">
        <v>5573</v>
      </c>
      <c r="E347" s="96" t="s">
        <v>6564</v>
      </c>
      <c r="F347" s="98" t="s">
        <v>5574</v>
      </c>
      <c r="G347" s="96" t="s">
        <v>4</v>
      </c>
    </row>
    <row r="348" spans="1:7" ht="180" x14ac:dyDescent="0.25">
      <c r="A348" s="96" t="s">
        <v>5575</v>
      </c>
      <c r="B348" s="97">
        <v>367</v>
      </c>
      <c r="C348" s="96" t="s">
        <v>2</v>
      </c>
      <c r="D348" s="96" t="s">
        <v>5576</v>
      </c>
      <c r="E348" s="96" t="s">
        <v>6565</v>
      </c>
      <c r="F348" s="98" t="s">
        <v>5577</v>
      </c>
      <c r="G348" s="96" t="s">
        <v>4</v>
      </c>
    </row>
    <row r="349" spans="1:7" ht="180" x14ac:dyDescent="0.25">
      <c r="A349" s="96" t="s">
        <v>5578</v>
      </c>
      <c r="B349" s="97">
        <v>367</v>
      </c>
      <c r="C349" s="96" t="s">
        <v>2</v>
      </c>
      <c r="D349" s="96" t="s">
        <v>5579</v>
      </c>
      <c r="E349" s="96" t="s">
        <v>6566</v>
      </c>
      <c r="F349" s="98" t="s">
        <v>5580</v>
      </c>
      <c r="G349" s="96" t="s">
        <v>4</v>
      </c>
    </row>
    <row r="350" spans="1:7" ht="150" x14ac:dyDescent="0.25">
      <c r="A350" s="96" t="s">
        <v>5581</v>
      </c>
      <c r="B350" s="97">
        <v>367</v>
      </c>
      <c r="C350" s="96" t="s">
        <v>2</v>
      </c>
      <c r="D350" s="96" t="s">
        <v>5582</v>
      </c>
      <c r="E350" s="96" t="s">
        <v>6567</v>
      </c>
      <c r="F350" s="98" t="s">
        <v>5583</v>
      </c>
      <c r="G350" s="96" t="s">
        <v>4</v>
      </c>
    </row>
    <row r="351" spans="1:7" ht="285" x14ac:dyDescent="0.25">
      <c r="A351" s="96" t="s">
        <v>5584</v>
      </c>
      <c r="B351" s="97">
        <v>367</v>
      </c>
      <c r="C351" s="96" t="s">
        <v>2</v>
      </c>
      <c r="D351" s="96" t="s">
        <v>5585</v>
      </c>
      <c r="E351" s="96" t="s">
        <v>6568</v>
      </c>
      <c r="F351" s="98" t="s">
        <v>5586</v>
      </c>
      <c r="G351" s="96" t="s">
        <v>4</v>
      </c>
    </row>
    <row r="352" spans="1:7" ht="45" x14ac:dyDescent="0.25">
      <c r="A352" s="96" t="s">
        <v>826</v>
      </c>
      <c r="B352" s="97">
        <v>367</v>
      </c>
      <c r="C352" s="96" t="s">
        <v>2</v>
      </c>
      <c r="D352" s="96" t="s">
        <v>827</v>
      </c>
      <c r="E352" s="96" t="s">
        <v>6569</v>
      </c>
      <c r="F352" s="98" t="s">
        <v>818</v>
      </c>
      <c r="G352" s="96" t="s">
        <v>4</v>
      </c>
    </row>
    <row r="353" spans="1:7" ht="150" x14ac:dyDescent="0.25">
      <c r="A353" s="96" t="s">
        <v>5370</v>
      </c>
      <c r="B353" s="97">
        <v>367</v>
      </c>
      <c r="C353" s="96" t="s">
        <v>2</v>
      </c>
      <c r="D353" s="96" t="s">
        <v>5371</v>
      </c>
      <c r="E353" s="96" t="s">
        <v>6570</v>
      </c>
      <c r="F353" s="98" t="s">
        <v>5372</v>
      </c>
      <c r="G353" s="96" t="s">
        <v>4</v>
      </c>
    </row>
    <row r="354" spans="1:7" ht="150" x14ac:dyDescent="0.25">
      <c r="A354" s="96" t="s">
        <v>6571</v>
      </c>
      <c r="B354" s="97">
        <v>368</v>
      </c>
      <c r="C354" s="96" t="s">
        <v>2</v>
      </c>
      <c r="D354" s="96" t="s">
        <v>6572</v>
      </c>
      <c r="E354" s="96" t="s">
        <v>6573</v>
      </c>
      <c r="F354" s="98" t="s">
        <v>6574</v>
      </c>
      <c r="G354" s="96" t="s">
        <v>4</v>
      </c>
    </row>
    <row r="355" spans="1:7" ht="255" x14ac:dyDescent="0.25">
      <c r="A355" s="96" t="s">
        <v>8470</v>
      </c>
      <c r="B355" s="97">
        <v>367</v>
      </c>
      <c r="C355" s="96" t="s">
        <v>2</v>
      </c>
      <c r="D355" s="96" t="s">
        <v>8471</v>
      </c>
      <c r="E355" s="96" t="s">
        <v>8472</v>
      </c>
      <c r="F355" s="98" t="s">
        <v>8473</v>
      </c>
      <c r="G355" s="96" t="s">
        <v>4</v>
      </c>
    </row>
    <row r="356" spans="1:7" ht="120" x14ac:dyDescent="0.25">
      <c r="A356" s="96" t="s">
        <v>6575</v>
      </c>
      <c r="B356" s="97">
        <v>42826</v>
      </c>
      <c r="C356" s="96" t="s">
        <v>2</v>
      </c>
      <c r="D356" s="96" t="s">
        <v>6576</v>
      </c>
      <c r="E356" s="96" t="s">
        <v>6577</v>
      </c>
      <c r="F356" s="98" t="s">
        <v>8474</v>
      </c>
      <c r="G356" s="96" t="s">
        <v>4</v>
      </c>
    </row>
    <row r="357" spans="1:7" ht="45" x14ac:dyDescent="0.25">
      <c r="A357" s="96" t="s">
        <v>828</v>
      </c>
      <c r="B357" s="97">
        <v>367</v>
      </c>
      <c r="C357" s="96" t="s">
        <v>2</v>
      </c>
      <c r="D357" s="96" t="s">
        <v>829</v>
      </c>
      <c r="E357" s="96" t="s">
        <v>6578</v>
      </c>
      <c r="F357" s="98" t="s">
        <v>818</v>
      </c>
      <c r="G357" s="96" t="s">
        <v>4</v>
      </c>
    </row>
    <row r="358" spans="1:7" ht="375" x14ac:dyDescent="0.25">
      <c r="A358" s="96" t="s">
        <v>8475</v>
      </c>
      <c r="B358" s="97">
        <v>367</v>
      </c>
      <c r="C358" s="96" t="s">
        <v>2</v>
      </c>
      <c r="D358" s="96" t="s">
        <v>8476</v>
      </c>
      <c r="E358" s="96" t="s">
        <v>8477</v>
      </c>
      <c r="F358" s="98" t="s">
        <v>8478</v>
      </c>
      <c r="G358" s="96" t="s">
        <v>4</v>
      </c>
    </row>
    <row r="359" spans="1:7" ht="30" x14ac:dyDescent="0.25">
      <c r="A359" s="96" t="s">
        <v>830</v>
      </c>
      <c r="B359" s="97">
        <v>367</v>
      </c>
      <c r="C359" s="96" t="s">
        <v>2</v>
      </c>
      <c r="D359" s="96" t="s">
        <v>831</v>
      </c>
      <c r="E359" s="96" t="s">
        <v>6579</v>
      </c>
      <c r="F359" s="98" t="s">
        <v>832</v>
      </c>
      <c r="G359" s="96" t="s">
        <v>4</v>
      </c>
    </row>
    <row r="360" spans="1:7" ht="45" x14ac:dyDescent="0.25">
      <c r="A360" s="96" t="s">
        <v>833</v>
      </c>
      <c r="B360" s="97">
        <v>367</v>
      </c>
      <c r="C360" s="96" t="s">
        <v>2</v>
      </c>
      <c r="D360" s="96" t="s">
        <v>834</v>
      </c>
      <c r="E360" s="96" t="s">
        <v>6580</v>
      </c>
      <c r="F360" s="98" t="s">
        <v>818</v>
      </c>
      <c r="G360" s="96" t="s">
        <v>4</v>
      </c>
    </row>
    <row r="361" spans="1:7" ht="45" x14ac:dyDescent="0.25">
      <c r="A361" s="96" t="s">
        <v>835</v>
      </c>
      <c r="B361" s="97">
        <v>367</v>
      </c>
      <c r="C361" s="96" t="s">
        <v>2</v>
      </c>
      <c r="D361" s="96" t="s">
        <v>836</v>
      </c>
      <c r="E361" s="96" t="s">
        <v>6581</v>
      </c>
      <c r="F361" s="98" t="s">
        <v>818</v>
      </c>
      <c r="G361" s="96" t="s">
        <v>4</v>
      </c>
    </row>
    <row r="362" spans="1:7" ht="120" x14ac:dyDescent="0.25">
      <c r="A362" s="96" t="s">
        <v>6582</v>
      </c>
      <c r="B362" s="97">
        <v>42826</v>
      </c>
      <c r="C362" s="96" t="s">
        <v>2</v>
      </c>
      <c r="D362" s="96" t="s">
        <v>6583</v>
      </c>
      <c r="E362" s="96" t="s">
        <v>6584</v>
      </c>
      <c r="F362" s="98" t="s">
        <v>8474</v>
      </c>
      <c r="G362" s="96" t="s">
        <v>4</v>
      </c>
    </row>
    <row r="363" spans="1:7" ht="120" x14ac:dyDescent="0.25">
      <c r="A363" s="96" t="s">
        <v>6585</v>
      </c>
      <c r="B363" s="97">
        <v>42826</v>
      </c>
      <c r="C363" s="96" t="s">
        <v>2</v>
      </c>
      <c r="D363" s="96" t="s">
        <v>6586</v>
      </c>
      <c r="E363" s="96" t="s">
        <v>6587</v>
      </c>
      <c r="F363" s="98" t="s">
        <v>8474</v>
      </c>
      <c r="G363" s="96" t="s">
        <v>4</v>
      </c>
    </row>
    <row r="364" spans="1:7" ht="45" x14ac:dyDescent="0.25">
      <c r="A364" s="96" t="s">
        <v>837</v>
      </c>
      <c r="B364" s="97">
        <v>367</v>
      </c>
      <c r="C364" s="96" t="s">
        <v>2</v>
      </c>
      <c r="D364" s="96" t="s">
        <v>838</v>
      </c>
      <c r="E364" s="96" t="s">
        <v>6588</v>
      </c>
      <c r="F364" s="98" t="s">
        <v>818</v>
      </c>
      <c r="G364" s="96" t="s">
        <v>4</v>
      </c>
    </row>
    <row r="365" spans="1:7" ht="120" x14ac:dyDescent="0.25">
      <c r="A365" s="96" t="s">
        <v>6589</v>
      </c>
      <c r="B365" s="97">
        <v>42826</v>
      </c>
      <c r="C365" s="96" t="s">
        <v>2</v>
      </c>
      <c r="D365" s="96" t="s">
        <v>6590</v>
      </c>
      <c r="E365" s="96" t="s">
        <v>6591</v>
      </c>
      <c r="F365" s="98" t="s">
        <v>8474</v>
      </c>
      <c r="G365" s="96" t="s">
        <v>4</v>
      </c>
    </row>
    <row r="366" spans="1:7" ht="45" x14ac:dyDescent="0.25">
      <c r="A366" s="96" t="s">
        <v>839</v>
      </c>
      <c r="B366" s="97">
        <v>367</v>
      </c>
      <c r="C366" s="96" t="s">
        <v>2</v>
      </c>
      <c r="D366" s="96" t="s">
        <v>840</v>
      </c>
      <c r="E366" s="96" t="s">
        <v>6592</v>
      </c>
      <c r="F366" s="98" t="s">
        <v>818</v>
      </c>
      <c r="G366" s="96" t="s">
        <v>4</v>
      </c>
    </row>
    <row r="367" spans="1:7" ht="165" x14ac:dyDescent="0.25">
      <c r="A367" s="96" t="s">
        <v>6593</v>
      </c>
      <c r="B367" s="97">
        <v>42826</v>
      </c>
      <c r="C367" s="96" t="s">
        <v>2</v>
      </c>
      <c r="D367" s="96" t="s">
        <v>6594</v>
      </c>
      <c r="E367" s="96" t="s">
        <v>6595</v>
      </c>
      <c r="F367" s="98" t="s">
        <v>8479</v>
      </c>
      <c r="G367" s="96" t="s">
        <v>4</v>
      </c>
    </row>
    <row r="368" spans="1:7" ht="90" x14ac:dyDescent="0.25">
      <c r="A368" s="96" t="s">
        <v>841</v>
      </c>
      <c r="B368" s="97">
        <v>367</v>
      </c>
      <c r="C368" s="96" t="s">
        <v>2</v>
      </c>
      <c r="D368" s="96" t="s">
        <v>842</v>
      </c>
      <c r="E368" s="96" t="s">
        <v>6596</v>
      </c>
      <c r="F368" s="98" t="s">
        <v>843</v>
      </c>
      <c r="G368" s="96" t="s">
        <v>4</v>
      </c>
    </row>
    <row r="369" spans="1:7" ht="150" x14ac:dyDescent="0.25">
      <c r="A369" s="96" t="s">
        <v>5373</v>
      </c>
      <c r="B369" s="97">
        <v>368</v>
      </c>
      <c r="C369" s="96" t="s">
        <v>2</v>
      </c>
      <c r="D369" s="96" t="s">
        <v>5374</v>
      </c>
      <c r="E369" s="96" t="s">
        <v>6597</v>
      </c>
      <c r="F369" s="98" t="s">
        <v>5375</v>
      </c>
      <c r="G369" s="96" t="s">
        <v>4</v>
      </c>
    </row>
    <row r="370" spans="1:7" ht="75" x14ac:dyDescent="0.25">
      <c r="A370" s="96" t="s">
        <v>6137</v>
      </c>
      <c r="B370" s="97">
        <v>367</v>
      </c>
      <c r="C370" s="96" t="s">
        <v>2</v>
      </c>
      <c r="D370" s="96" t="s">
        <v>6598</v>
      </c>
      <c r="E370" s="96" t="s">
        <v>6599</v>
      </c>
      <c r="F370" s="98" t="s">
        <v>6600</v>
      </c>
      <c r="G370" s="96" t="s">
        <v>4</v>
      </c>
    </row>
    <row r="371" spans="1:7" ht="45" x14ac:dyDescent="0.25">
      <c r="A371" s="96" t="s">
        <v>844</v>
      </c>
      <c r="B371" s="97">
        <v>367</v>
      </c>
      <c r="C371" s="96" t="s">
        <v>2</v>
      </c>
      <c r="D371" s="96" t="s">
        <v>845</v>
      </c>
      <c r="E371" s="96" t="s">
        <v>6601</v>
      </c>
      <c r="F371" s="98" t="s">
        <v>818</v>
      </c>
      <c r="G371" s="96" t="s">
        <v>4</v>
      </c>
    </row>
    <row r="372" spans="1:7" ht="120" x14ac:dyDescent="0.25">
      <c r="A372" s="96" t="s">
        <v>6602</v>
      </c>
      <c r="B372" s="97">
        <v>42826</v>
      </c>
      <c r="C372" s="96" t="s">
        <v>2</v>
      </c>
      <c r="D372" s="96" t="s">
        <v>6603</v>
      </c>
      <c r="E372" s="96" t="s">
        <v>6604</v>
      </c>
      <c r="F372" s="98" t="s">
        <v>8474</v>
      </c>
      <c r="G372" s="96" t="s">
        <v>4</v>
      </c>
    </row>
    <row r="373" spans="1:7" ht="135" x14ac:dyDescent="0.25">
      <c r="A373" s="96" t="s">
        <v>8973</v>
      </c>
      <c r="B373" s="97">
        <v>367</v>
      </c>
      <c r="C373" s="96" t="s">
        <v>2</v>
      </c>
      <c r="D373" s="96" t="s">
        <v>8974</v>
      </c>
      <c r="E373" s="96" t="s">
        <v>8975</v>
      </c>
      <c r="F373" s="98" t="s">
        <v>8976</v>
      </c>
      <c r="G373" s="96" t="s">
        <v>4</v>
      </c>
    </row>
    <row r="374" spans="1:7" ht="120" x14ac:dyDescent="0.25">
      <c r="A374" s="96" t="s">
        <v>6605</v>
      </c>
      <c r="B374" s="97">
        <v>42826</v>
      </c>
      <c r="C374" s="96" t="s">
        <v>2</v>
      </c>
      <c r="D374" s="96" t="s">
        <v>6606</v>
      </c>
      <c r="E374" s="96" t="s">
        <v>6607</v>
      </c>
      <c r="F374" s="98" t="s">
        <v>8474</v>
      </c>
      <c r="G374" s="96" t="s">
        <v>4</v>
      </c>
    </row>
    <row r="375" spans="1:7" ht="45" x14ac:dyDescent="0.25">
      <c r="A375" s="96" t="s">
        <v>846</v>
      </c>
      <c r="B375" s="97">
        <v>367</v>
      </c>
      <c r="C375" s="96" t="s">
        <v>2</v>
      </c>
      <c r="D375" s="96" t="s">
        <v>847</v>
      </c>
      <c r="E375" s="96" t="s">
        <v>6608</v>
      </c>
      <c r="F375" s="98" t="s">
        <v>818</v>
      </c>
      <c r="G375" s="96" t="s">
        <v>4</v>
      </c>
    </row>
    <row r="376" spans="1:7" ht="45" x14ac:dyDescent="0.25">
      <c r="A376" s="96" t="s">
        <v>848</v>
      </c>
      <c r="B376" s="97">
        <v>367</v>
      </c>
      <c r="C376" s="96" t="s">
        <v>2</v>
      </c>
      <c r="D376" s="96" t="s">
        <v>849</v>
      </c>
      <c r="E376" s="96" t="s">
        <v>6609</v>
      </c>
      <c r="F376" s="98" t="s">
        <v>818</v>
      </c>
      <c r="G376" s="96" t="s">
        <v>4</v>
      </c>
    </row>
    <row r="377" spans="1:7" ht="45" x14ac:dyDescent="0.25">
      <c r="A377" s="96" t="s">
        <v>850</v>
      </c>
      <c r="B377" s="97">
        <v>367</v>
      </c>
      <c r="C377" s="96" t="s">
        <v>2</v>
      </c>
      <c r="D377" s="96" t="s">
        <v>851</v>
      </c>
      <c r="E377" s="96" t="s">
        <v>6610</v>
      </c>
      <c r="F377" s="98" t="s">
        <v>818</v>
      </c>
      <c r="G377" s="96" t="s">
        <v>4</v>
      </c>
    </row>
    <row r="378" spans="1:7" ht="45" x14ac:dyDescent="0.25">
      <c r="A378" s="96" t="s">
        <v>852</v>
      </c>
      <c r="B378" s="97">
        <v>367</v>
      </c>
      <c r="C378" s="96" t="s">
        <v>2</v>
      </c>
      <c r="D378" s="96" t="s">
        <v>853</v>
      </c>
      <c r="E378" s="96" t="s">
        <v>6611</v>
      </c>
      <c r="F378" s="98" t="s">
        <v>818</v>
      </c>
      <c r="G378" s="96" t="s">
        <v>4</v>
      </c>
    </row>
    <row r="379" spans="1:7" ht="45" x14ac:dyDescent="0.25">
      <c r="A379" s="96" t="s">
        <v>854</v>
      </c>
      <c r="B379" s="97">
        <v>367</v>
      </c>
      <c r="C379" s="96" t="s">
        <v>2</v>
      </c>
      <c r="D379" s="96" t="s">
        <v>855</v>
      </c>
      <c r="E379" s="96" t="s">
        <v>6612</v>
      </c>
      <c r="F379" s="98" t="s">
        <v>818</v>
      </c>
      <c r="G379" s="96" t="s">
        <v>4</v>
      </c>
    </row>
    <row r="380" spans="1:7" ht="45" x14ac:dyDescent="0.25">
      <c r="A380" s="96" t="s">
        <v>856</v>
      </c>
      <c r="B380" s="97">
        <v>367</v>
      </c>
      <c r="C380" s="96" t="s">
        <v>2</v>
      </c>
      <c r="D380" s="96" t="s">
        <v>857</v>
      </c>
      <c r="E380" s="96" t="s">
        <v>6613</v>
      </c>
      <c r="F380" s="98" t="s">
        <v>818</v>
      </c>
      <c r="G380" s="96" t="s">
        <v>4</v>
      </c>
    </row>
    <row r="381" spans="1:7" ht="45" x14ac:dyDescent="0.25">
      <c r="A381" s="96" t="s">
        <v>858</v>
      </c>
      <c r="B381" s="97">
        <v>367</v>
      </c>
      <c r="C381" s="96" t="s">
        <v>2</v>
      </c>
      <c r="D381" s="96" t="s">
        <v>859</v>
      </c>
      <c r="E381" s="96" t="s">
        <v>6614</v>
      </c>
      <c r="F381" s="98" t="s">
        <v>818</v>
      </c>
      <c r="G381" s="96" t="s">
        <v>4</v>
      </c>
    </row>
    <row r="382" spans="1:7" ht="45" x14ac:dyDescent="0.25">
      <c r="A382" s="96" t="s">
        <v>860</v>
      </c>
      <c r="B382" s="97">
        <v>367</v>
      </c>
      <c r="C382" s="96" t="s">
        <v>2</v>
      </c>
      <c r="D382" s="96" t="s">
        <v>861</v>
      </c>
      <c r="E382" s="96" t="s">
        <v>6615</v>
      </c>
      <c r="F382" s="98" t="s">
        <v>862</v>
      </c>
      <c r="G382" s="96" t="s">
        <v>4</v>
      </c>
    </row>
    <row r="383" spans="1:7" ht="45" x14ac:dyDescent="0.25">
      <c r="A383" s="96" t="s">
        <v>863</v>
      </c>
      <c r="B383" s="97">
        <v>367</v>
      </c>
      <c r="C383" s="96" t="s">
        <v>2</v>
      </c>
      <c r="D383" s="96" t="s">
        <v>864</v>
      </c>
      <c r="E383" s="96" t="s">
        <v>6616</v>
      </c>
      <c r="F383" s="98" t="s">
        <v>777</v>
      </c>
      <c r="G383" s="96" t="s">
        <v>4</v>
      </c>
    </row>
    <row r="384" spans="1:7" ht="60" x14ac:dyDescent="0.25">
      <c r="A384" s="96" t="s">
        <v>865</v>
      </c>
      <c r="B384" s="97">
        <v>367</v>
      </c>
      <c r="C384" s="96" t="s">
        <v>2</v>
      </c>
      <c r="D384" s="96" t="s">
        <v>866</v>
      </c>
      <c r="E384" s="96" t="s">
        <v>6617</v>
      </c>
      <c r="F384" s="98" t="s">
        <v>867</v>
      </c>
      <c r="G384" s="96" t="s">
        <v>4</v>
      </c>
    </row>
    <row r="385" spans="1:7" ht="60" x14ac:dyDescent="0.25">
      <c r="A385" s="96" t="s">
        <v>868</v>
      </c>
      <c r="B385" s="97">
        <v>367</v>
      </c>
      <c r="C385" s="96" t="s">
        <v>2</v>
      </c>
      <c r="D385" s="96" t="s">
        <v>869</v>
      </c>
      <c r="E385" s="96" t="s">
        <v>6618</v>
      </c>
      <c r="F385" s="98" t="s">
        <v>870</v>
      </c>
      <c r="G385" s="96" t="s">
        <v>4</v>
      </c>
    </row>
    <row r="386" spans="1:7" ht="30" x14ac:dyDescent="0.25">
      <c r="A386" s="96" t="s">
        <v>871</v>
      </c>
      <c r="B386" s="97">
        <v>367</v>
      </c>
      <c r="C386" s="96" t="s">
        <v>2</v>
      </c>
      <c r="D386" s="96" t="s">
        <v>872</v>
      </c>
      <c r="E386" s="96" t="s">
        <v>6619</v>
      </c>
      <c r="F386" s="98" t="s">
        <v>873</v>
      </c>
      <c r="G386" s="96" t="s">
        <v>4</v>
      </c>
    </row>
    <row r="387" spans="1:7" ht="45" x14ac:dyDescent="0.25">
      <c r="A387" s="96" t="s">
        <v>874</v>
      </c>
      <c r="B387" s="97">
        <v>367</v>
      </c>
      <c r="C387" s="96" t="s">
        <v>2</v>
      </c>
      <c r="D387" s="96" t="s">
        <v>875</v>
      </c>
      <c r="E387" s="96" t="s">
        <v>6620</v>
      </c>
      <c r="F387" s="98" t="s">
        <v>777</v>
      </c>
      <c r="G387" s="96" t="s">
        <v>4</v>
      </c>
    </row>
    <row r="388" spans="1:7" ht="45" x14ac:dyDescent="0.25">
      <c r="A388" s="96" t="s">
        <v>876</v>
      </c>
      <c r="B388" s="97">
        <v>367</v>
      </c>
      <c r="C388" s="96" t="s">
        <v>2</v>
      </c>
      <c r="D388" s="96" t="s">
        <v>877</v>
      </c>
      <c r="E388" s="96" t="s">
        <v>6621</v>
      </c>
      <c r="F388" s="98" t="s">
        <v>777</v>
      </c>
      <c r="G388" s="96" t="s">
        <v>4</v>
      </c>
    </row>
    <row r="389" spans="1:7" ht="45" x14ac:dyDescent="0.25">
      <c r="A389" s="96" t="s">
        <v>878</v>
      </c>
      <c r="B389" s="97">
        <v>367</v>
      </c>
      <c r="C389" s="96" t="s">
        <v>2</v>
      </c>
      <c r="D389" s="96" t="s">
        <v>879</v>
      </c>
      <c r="E389" s="96" t="s">
        <v>6622</v>
      </c>
      <c r="F389" s="98" t="s">
        <v>818</v>
      </c>
      <c r="G389" s="96" t="s">
        <v>4</v>
      </c>
    </row>
    <row r="390" spans="1:7" ht="120" x14ac:dyDescent="0.25">
      <c r="A390" s="96" t="s">
        <v>6623</v>
      </c>
      <c r="B390" s="97">
        <v>42826</v>
      </c>
      <c r="C390" s="96" t="s">
        <v>2</v>
      </c>
      <c r="D390" s="96" t="s">
        <v>6624</v>
      </c>
      <c r="E390" s="96" t="s">
        <v>6625</v>
      </c>
      <c r="F390" s="98" t="s">
        <v>8474</v>
      </c>
      <c r="G390" s="96" t="s">
        <v>4</v>
      </c>
    </row>
    <row r="391" spans="1:7" ht="45" x14ac:dyDescent="0.25">
      <c r="A391" s="96" t="s">
        <v>880</v>
      </c>
      <c r="B391" s="97">
        <v>367</v>
      </c>
      <c r="C391" s="96" t="s">
        <v>2</v>
      </c>
      <c r="D391" s="96" t="s">
        <v>881</v>
      </c>
      <c r="E391" s="96" t="s">
        <v>6626</v>
      </c>
      <c r="F391" s="98" t="s">
        <v>818</v>
      </c>
      <c r="G391" s="96" t="s">
        <v>4</v>
      </c>
    </row>
    <row r="392" spans="1:7" ht="30" x14ac:dyDescent="0.25">
      <c r="A392" s="96" t="s">
        <v>6627</v>
      </c>
      <c r="B392" s="97">
        <v>368</v>
      </c>
      <c r="C392" s="96" t="s">
        <v>2</v>
      </c>
      <c r="D392" s="96" t="s">
        <v>6628</v>
      </c>
      <c r="E392" s="96" t="s">
        <v>6629</v>
      </c>
      <c r="F392" s="98" t="s">
        <v>768</v>
      </c>
      <c r="G392" s="96" t="s">
        <v>6531</v>
      </c>
    </row>
    <row r="393" spans="1:7" ht="165" x14ac:dyDescent="0.25">
      <c r="A393" s="96" t="s">
        <v>882</v>
      </c>
      <c r="B393" s="97">
        <v>43983</v>
      </c>
      <c r="C393" s="96" t="s">
        <v>2</v>
      </c>
      <c r="D393" s="96" t="s">
        <v>5587</v>
      </c>
      <c r="E393" s="96" t="s">
        <v>6630</v>
      </c>
      <c r="F393" s="98" t="s">
        <v>5588</v>
      </c>
      <c r="G393" s="96" t="s">
        <v>4</v>
      </c>
    </row>
    <row r="394" spans="1:7" ht="30" x14ac:dyDescent="0.25">
      <c r="A394" s="96" t="s">
        <v>883</v>
      </c>
      <c r="B394" s="97">
        <v>367</v>
      </c>
      <c r="C394" s="96" t="s">
        <v>2</v>
      </c>
      <c r="D394" s="96" t="s">
        <v>884</v>
      </c>
      <c r="E394" s="96" t="s">
        <v>6631</v>
      </c>
      <c r="F394" s="98" t="s">
        <v>885</v>
      </c>
      <c r="G394" s="96" t="s">
        <v>4</v>
      </c>
    </row>
    <row r="395" spans="1:7" ht="30" x14ac:dyDescent="0.25">
      <c r="A395" s="96" t="s">
        <v>886</v>
      </c>
      <c r="B395" s="97">
        <v>367</v>
      </c>
      <c r="C395" s="96" t="s">
        <v>2</v>
      </c>
      <c r="D395" s="96" t="s">
        <v>887</v>
      </c>
      <c r="E395" s="96" t="s">
        <v>6632</v>
      </c>
      <c r="F395" s="98" t="s">
        <v>888</v>
      </c>
      <c r="G395" s="96" t="s">
        <v>4</v>
      </c>
    </row>
    <row r="396" spans="1:7" ht="90" x14ac:dyDescent="0.25">
      <c r="A396" s="96" t="s">
        <v>5589</v>
      </c>
      <c r="B396" s="97">
        <v>44743</v>
      </c>
      <c r="C396" s="96" t="s">
        <v>2</v>
      </c>
      <c r="D396" s="96" t="s">
        <v>5590</v>
      </c>
      <c r="E396" s="96" t="s">
        <v>6633</v>
      </c>
      <c r="F396" s="98" t="s">
        <v>5591</v>
      </c>
      <c r="G396" s="96" t="s">
        <v>4</v>
      </c>
    </row>
    <row r="397" spans="1:7" ht="105" x14ac:dyDescent="0.25">
      <c r="A397" s="96" t="s">
        <v>889</v>
      </c>
      <c r="B397" s="97">
        <v>367</v>
      </c>
      <c r="C397" s="96" t="s">
        <v>2</v>
      </c>
      <c r="D397" s="96" t="s">
        <v>890</v>
      </c>
      <c r="E397" s="96" t="s">
        <v>6634</v>
      </c>
      <c r="F397" s="98" t="s">
        <v>891</v>
      </c>
      <c r="G397" s="96" t="s">
        <v>4</v>
      </c>
    </row>
    <row r="398" spans="1:7" ht="45" x14ac:dyDescent="0.25">
      <c r="A398" s="96" t="s">
        <v>892</v>
      </c>
      <c r="B398" s="97">
        <v>367</v>
      </c>
      <c r="C398" s="96" t="s">
        <v>2</v>
      </c>
      <c r="D398" s="96" t="s">
        <v>893</v>
      </c>
      <c r="E398" s="96" t="s">
        <v>6635</v>
      </c>
      <c r="F398" s="98" t="s">
        <v>894</v>
      </c>
      <c r="G398" s="96" t="s">
        <v>4</v>
      </c>
    </row>
    <row r="399" spans="1:7" ht="60" x14ac:dyDescent="0.25">
      <c r="A399" s="96" t="s">
        <v>6636</v>
      </c>
      <c r="B399" s="97">
        <v>42826</v>
      </c>
      <c r="C399" s="96" t="s">
        <v>2</v>
      </c>
      <c r="D399" s="96" t="s">
        <v>6637</v>
      </c>
      <c r="E399" s="96" t="s">
        <v>6638</v>
      </c>
      <c r="F399" s="98" t="s">
        <v>8449</v>
      </c>
      <c r="G399" s="96" t="s">
        <v>4</v>
      </c>
    </row>
    <row r="400" spans="1:7" ht="120" x14ac:dyDescent="0.25">
      <c r="A400" s="96" t="s">
        <v>895</v>
      </c>
      <c r="B400" s="97">
        <v>42552</v>
      </c>
      <c r="C400" s="96" t="s">
        <v>2</v>
      </c>
      <c r="D400" s="96" t="s">
        <v>896</v>
      </c>
      <c r="E400" s="96" t="s">
        <v>6639</v>
      </c>
      <c r="F400" s="98" t="s">
        <v>897</v>
      </c>
      <c r="G400" s="96" t="s">
        <v>4</v>
      </c>
    </row>
    <row r="401" spans="1:7" ht="90" x14ac:dyDescent="0.25">
      <c r="A401" s="96" t="s">
        <v>898</v>
      </c>
      <c r="B401" s="97">
        <v>367</v>
      </c>
      <c r="C401" s="96" t="s">
        <v>2</v>
      </c>
      <c r="D401" s="96" t="s">
        <v>899</v>
      </c>
      <c r="E401" s="96" t="s">
        <v>6640</v>
      </c>
      <c r="F401" s="98" t="s">
        <v>900</v>
      </c>
      <c r="G401" s="96" t="s">
        <v>4</v>
      </c>
    </row>
    <row r="402" spans="1:7" ht="60" x14ac:dyDescent="0.25">
      <c r="A402" s="96" t="s">
        <v>5592</v>
      </c>
      <c r="B402" s="97">
        <v>367</v>
      </c>
      <c r="C402" s="96" t="s">
        <v>2</v>
      </c>
      <c r="D402" s="96" t="s">
        <v>5593</v>
      </c>
      <c r="E402" s="96" t="s">
        <v>6641</v>
      </c>
      <c r="F402" s="98" t="s">
        <v>5594</v>
      </c>
      <c r="G402" s="96" t="s">
        <v>4</v>
      </c>
    </row>
    <row r="403" spans="1:7" ht="150" x14ac:dyDescent="0.25">
      <c r="A403" s="96" t="s">
        <v>901</v>
      </c>
      <c r="B403" s="97">
        <v>44743</v>
      </c>
      <c r="C403" s="96" t="s">
        <v>6231</v>
      </c>
      <c r="D403" s="96" t="s">
        <v>902</v>
      </c>
      <c r="E403" s="96" t="s">
        <v>6642</v>
      </c>
      <c r="F403" s="98" t="s">
        <v>903</v>
      </c>
      <c r="G403" s="96" t="s">
        <v>4</v>
      </c>
    </row>
    <row r="404" spans="1:7" ht="195" x14ac:dyDescent="0.25">
      <c r="A404" s="96" t="s">
        <v>5376</v>
      </c>
      <c r="B404" s="97">
        <v>44378</v>
      </c>
      <c r="C404" s="96" t="s">
        <v>2</v>
      </c>
      <c r="D404" s="96" t="s">
        <v>5377</v>
      </c>
      <c r="E404" s="96" t="s">
        <v>6643</v>
      </c>
      <c r="F404" s="98" t="s">
        <v>6644</v>
      </c>
      <c r="G404" s="96" t="s">
        <v>4</v>
      </c>
    </row>
    <row r="405" spans="1:7" ht="150" x14ac:dyDescent="0.25">
      <c r="A405" s="96" t="s">
        <v>904</v>
      </c>
      <c r="B405" s="97">
        <v>44743</v>
      </c>
      <c r="C405" s="96" t="s">
        <v>6231</v>
      </c>
      <c r="D405" s="96" t="s">
        <v>905</v>
      </c>
      <c r="E405" s="96" t="s">
        <v>6645</v>
      </c>
      <c r="F405" s="98" t="s">
        <v>906</v>
      </c>
      <c r="G405" s="96" t="s">
        <v>4</v>
      </c>
    </row>
    <row r="406" spans="1:7" ht="90" x14ac:dyDescent="0.25">
      <c r="A406" s="96" t="s">
        <v>907</v>
      </c>
      <c r="B406" s="97">
        <v>367</v>
      </c>
      <c r="C406" s="96" t="s">
        <v>2</v>
      </c>
      <c r="D406" s="96" t="s">
        <v>908</v>
      </c>
      <c r="E406" s="96" t="s">
        <v>6646</v>
      </c>
      <c r="F406" s="98" t="s">
        <v>909</v>
      </c>
      <c r="G406" s="96" t="s">
        <v>4</v>
      </c>
    </row>
    <row r="407" spans="1:7" ht="135" x14ac:dyDescent="0.25">
      <c r="A407" s="96" t="s">
        <v>910</v>
      </c>
      <c r="B407" s="97">
        <v>367</v>
      </c>
      <c r="C407" s="96" t="s">
        <v>2</v>
      </c>
      <c r="D407" s="96" t="s">
        <v>911</v>
      </c>
      <c r="E407" s="96" t="s">
        <v>6647</v>
      </c>
      <c r="F407" s="98" t="s">
        <v>912</v>
      </c>
      <c r="G407" s="96" t="s">
        <v>4</v>
      </c>
    </row>
    <row r="408" spans="1:7" ht="105" x14ac:dyDescent="0.25">
      <c r="A408" s="96" t="s">
        <v>913</v>
      </c>
      <c r="B408" s="97">
        <v>367</v>
      </c>
      <c r="C408" s="96" t="s">
        <v>2</v>
      </c>
      <c r="D408" s="96" t="s">
        <v>914</v>
      </c>
      <c r="E408" s="96" t="s">
        <v>6648</v>
      </c>
      <c r="F408" s="98" t="s">
        <v>915</v>
      </c>
      <c r="G408" s="96" t="s">
        <v>4</v>
      </c>
    </row>
    <row r="409" spans="1:7" x14ac:dyDescent="0.25">
      <c r="A409" s="96" t="s">
        <v>916</v>
      </c>
      <c r="B409" s="97">
        <v>367</v>
      </c>
      <c r="C409" s="96" t="s">
        <v>2</v>
      </c>
      <c r="D409" s="96" t="s">
        <v>917</v>
      </c>
      <c r="E409" s="96" t="s">
        <v>6649</v>
      </c>
      <c r="F409" s="98" t="s">
        <v>917</v>
      </c>
      <c r="G409" s="96" t="s">
        <v>4</v>
      </c>
    </row>
    <row r="410" spans="1:7" x14ac:dyDescent="0.25">
      <c r="A410" s="96" t="s">
        <v>918</v>
      </c>
      <c r="B410" s="97">
        <v>367</v>
      </c>
      <c r="C410" s="96" t="s">
        <v>2</v>
      </c>
      <c r="D410" s="96" t="s">
        <v>919</v>
      </c>
      <c r="E410" s="96" t="s">
        <v>6650</v>
      </c>
      <c r="F410" s="98" t="s">
        <v>919</v>
      </c>
      <c r="G410" s="96" t="s">
        <v>4</v>
      </c>
    </row>
    <row r="411" spans="1:7" ht="120" x14ac:dyDescent="0.25">
      <c r="A411" s="96" t="s">
        <v>920</v>
      </c>
      <c r="B411" s="97">
        <v>44378</v>
      </c>
      <c r="C411" s="96" t="s">
        <v>2</v>
      </c>
      <c r="D411" s="96" t="s">
        <v>921</v>
      </c>
      <c r="E411" s="96" t="s">
        <v>6651</v>
      </c>
      <c r="F411" s="98" t="s">
        <v>922</v>
      </c>
      <c r="G411" s="96" t="s">
        <v>4</v>
      </c>
    </row>
    <row r="412" spans="1:7" ht="285" x14ac:dyDescent="0.25">
      <c r="A412" s="96" t="s">
        <v>923</v>
      </c>
      <c r="B412" s="97">
        <v>367</v>
      </c>
      <c r="C412" s="96" t="s">
        <v>2</v>
      </c>
      <c r="D412" s="96" t="s">
        <v>924</v>
      </c>
      <c r="E412" s="96" t="s">
        <v>6652</v>
      </c>
      <c r="F412" s="98" t="s">
        <v>925</v>
      </c>
      <c r="G412" s="96" t="s">
        <v>4</v>
      </c>
    </row>
    <row r="413" spans="1:7" ht="300" x14ac:dyDescent="0.25">
      <c r="A413" s="96" t="s">
        <v>926</v>
      </c>
      <c r="B413" s="97">
        <v>43859</v>
      </c>
      <c r="C413" s="96" t="s">
        <v>2</v>
      </c>
      <c r="D413" s="96" t="s">
        <v>5378</v>
      </c>
      <c r="E413" s="96" t="s">
        <v>6653</v>
      </c>
      <c r="F413" s="98" t="s">
        <v>5379</v>
      </c>
      <c r="G413" s="96" t="s">
        <v>4</v>
      </c>
    </row>
    <row r="414" spans="1:7" ht="60" x14ac:dyDescent="0.25">
      <c r="A414" s="96" t="s">
        <v>6654</v>
      </c>
      <c r="B414" s="97">
        <v>42537</v>
      </c>
      <c r="C414" s="96" t="s">
        <v>6231</v>
      </c>
      <c r="D414" s="96" t="s">
        <v>6655</v>
      </c>
      <c r="E414" s="96" t="s">
        <v>6656</v>
      </c>
      <c r="F414" s="98" t="s">
        <v>6657</v>
      </c>
      <c r="G414" s="96" t="s">
        <v>4</v>
      </c>
    </row>
    <row r="415" spans="1:7" ht="75" x14ac:dyDescent="0.25">
      <c r="A415" s="96" t="s">
        <v>927</v>
      </c>
      <c r="B415" s="97">
        <v>42186</v>
      </c>
      <c r="C415" s="96" t="s">
        <v>2</v>
      </c>
      <c r="D415" s="96" t="s">
        <v>928</v>
      </c>
      <c r="E415" s="96" t="s">
        <v>6658</v>
      </c>
      <c r="F415" s="98" t="s">
        <v>929</v>
      </c>
      <c r="G415" s="96" t="s">
        <v>4</v>
      </c>
    </row>
    <row r="416" spans="1:7" ht="90" x14ac:dyDescent="0.25">
      <c r="A416" s="96" t="s">
        <v>930</v>
      </c>
      <c r="B416" s="97">
        <v>42917</v>
      </c>
      <c r="C416" s="96" t="s">
        <v>2</v>
      </c>
      <c r="D416" s="96" t="s">
        <v>931</v>
      </c>
      <c r="E416" s="96" t="s">
        <v>6659</v>
      </c>
      <c r="F416" s="98" t="s">
        <v>932</v>
      </c>
      <c r="G416" s="96" t="s">
        <v>4</v>
      </c>
    </row>
    <row r="417" spans="1:7" ht="105" x14ac:dyDescent="0.25">
      <c r="A417" s="96" t="s">
        <v>933</v>
      </c>
      <c r="B417" s="97">
        <v>42186</v>
      </c>
      <c r="C417" s="96" t="s">
        <v>2</v>
      </c>
      <c r="D417" s="96" t="s">
        <v>934</v>
      </c>
      <c r="E417" s="96" t="s">
        <v>6660</v>
      </c>
      <c r="F417" s="98" t="s">
        <v>935</v>
      </c>
      <c r="G417" s="96" t="s">
        <v>4</v>
      </c>
    </row>
    <row r="418" spans="1:7" ht="60" x14ac:dyDescent="0.25">
      <c r="A418" s="96" t="s">
        <v>936</v>
      </c>
      <c r="B418" s="97">
        <v>42186</v>
      </c>
      <c r="C418" s="96" t="s">
        <v>2</v>
      </c>
      <c r="D418" s="96" t="s">
        <v>937</v>
      </c>
      <c r="E418" s="96" t="s">
        <v>6661</v>
      </c>
      <c r="F418" s="98" t="s">
        <v>938</v>
      </c>
      <c r="G418" s="96" t="s">
        <v>4</v>
      </c>
    </row>
    <row r="419" spans="1:7" ht="120" x14ac:dyDescent="0.25">
      <c r="A419" s="96" t="s">
        <v>939</v>
      </c>
      <c r="B419" s="97">
        <v>42917</v>
      </c>
      <c r="C419" s="96" t="s">
        <v>2</v>
      </c>
      <c r="D419" s="96" t="s">
        <v>940</v>
      </c>
      <c r="E419" s="96" t="s">
        <v>6662</v>
      </c>
      <c r="F419" s="98" t="s">
        <v>941</v>
      </c>
      <c r="G419" s="96" t="s">
        <v>4</v>
      </c>
    </row>
    <row r="420" spans="1:7" ht="60" x14ac:dyDescent="0.25">
      <c r="A420" s="96" t="s">
        <v>6148</v>
      </c>
      <c r="B420" s="97">
        <v>367</v>
      </c>
      <c r="C420" s="96" t="s">
        <v>2</v>
      </c>
      <c r="D420" s="96" t="s">
        <v>6663</v>
      </c>
      <c r="E420" s="96" t="s">
        <v>6664</v>
      </c>
      <c r="F420" s="98" t="s">
        <v>6665</v>
      </c>
      <c r="G420" s="96" t="s">
        <v>4</v>
      </c>
    </row>
    <row r="421" spans="1:7" ht="75" x14ac:dyDescent="0.25">
      <c r="A421" s="96" t="s">
        <v>6149</v>
      </c>
      <c r="B421" s="97">
        <v>367</v>
      </c>
      <c r="C421" s="96" t="s">
        <v>2</v>
      </c>
      <c r="D421" s="96" t="s">
        <v>6666</v>
      </c>
      <c r="E421" s="96" t="s">
        <v>6667</v>
      </c>
      <c r="F421" s="98" t="s">
        <v>6668</v>
      </c>
      <c r="G421" s="96" t="s">
        <v>4</v>
      </c>
    </row>
    <row r="422" spans="1:7" ht="225" x14ac:dyDescent="0.25">
      <c r="A422" s="96" t="s">
        <v>942</v>
      </c>
      <c r="B422" s="97">
        <v>42552</v>
      </c>
      <c r="C422" s="96" t="s">
        <v>2</v>
      </c>
      <c r="D422" s="96" t="s">
        <v>943</v>
      </c>
      <c r="E422" s="96" t="s">
        <v>6669</v>
      </c>
      <c r="F422" s="98" t="s">
        <v>944</v>
      </c>
      <c r="G422" s="96" t="s">
        <v>4</v>
      </c>
    </row>
    <row r="423" spans="1:7" ht="240" x14ac:dyDescent="0.25">
      <c r="A423" s="96" t="s">
        <v>945</v>
      </c>
      <c r="B423" s="97">
        <v>42552</v>
      </c>
      <c r="C423" s="96" t="s">
        <v>2</v>
      </c>
      <c r="D423" s="96" t="s">
        <v>946</v>
      </c>
      <c r="E423" s="96" t="s">
        <v>6670</v>
      </c>
      <c r="F423" s="98" t="s">
        <v>947</v>
      </c>
      <c r="G423" s="96" t="s">
        <v>4</v>
      </c>
    </row>
    <row r="424" spans="1:7" ht="240" x14ac:dyDescent="0.25">
      <c r="A424" s="96" t="s">
        <v>948</v>
      </c>
      <c r="B424" s="97">
        <v>42552</v>
      </c>
      <c r="C424" s="96" t="s">
        <v>2</v>
      </c>
      <c r="D424" s="96" t="s">
        <v>949</v>
      </c>
      <c r="E424" s="96" t="s">
        <v>6671</v>
      </c>
      <c r="F424" s="98" t="s">
        <v>950</v>
      </c>
      <c r="G424" s="96" t="s">
        <v>4</v>
      </c>
    </row>
    <row r="425" spans="1:7" ht="240" x14ac:dyDescent="0.25">
      <c r="A425" s="96" t="s">
        <v>951</v>
      </c>
      <c r="B425" s="97">
        <v>42552</v>
      </c>
      <c r="C425" s="96" t="s">
        <v>2</v>
      </c>
      <c r="D425" s="96" t="s">
        <v>952</v>
      </c>
      <c r="E425" s="96" t="s">
        <v>6672</v>
      </c>
      <c r="F425" s="98" t="s">
        <v>953</v>
      </c>
      <c r="G425" s="96" t="s">
        <v>4</v>
      </c>
    </row>
    <row r="426" spans="1:7" ht="225" x14ac:dyDescent="0.25">
      <c r="A426" s="96" t="s">
        <v>954</v>
      </c>
      <c r="B426" s="97">
        <v>367</v>
      </c>
      <c r="C426" s="96" t="s">
        <v>2</v>
      </c>
      <c r="D426" s="96" t="s">
        <v>955</v>
      </c>
      <c r="E426" s="96" t="s">
        <v>6673</v>
      </c>
      <c r="F426" s="98" t="s">
        <v>956</v>
      </c>
      <c r="G426" s="96" t="s">
        <v>4</v>
      </c>
    </row>
    <row r="427" spans="1:7" ht="240" x14ac:dyDescent="0.25">
      <c r="A427" s="96" t="s">
        <v>957</v>
      </c>
      <c r="B427" s="97">
        <v>367</v>
      </c>
      <c r="C427" s="96" t="s">
        <v>2</v>
      </c>
      <c r="D427" s="96" t="s">
        <v>958</v>
      </c>
      <c r="E427" s="96" t="s">
        <v>6674</v>
      </c>
      <c r="F427" s="98" t="s">
        <v>959</v>
      </c>
      <c r="G427" s="96" t="s">
        <v>4</v>
      </c>
    </row>
    <row r="428" spans="1:7" ht="240" x14ac:dyDescent="0.25">
      <c r="A428" s="96" t="s">
        <v>960</v>
      </c>
      <c r="B428" s="97">
        <v>367</v>
      </c>
      <c r="C428" s="96" t="s">
        <v>2</v>
      </c>
      <c r="D428" s="96" t="s">
        <v>961</v>
      </c>
      <c r="E428" s="96" t="s">
        <v>6675</v>
      </c>
      <c r="F428" s="98" t="s">
        <v>962</v>
      </c>
      <c r="G428" s="96" t="s">
        <v>4</v>
      </c>
    </row>
    <row r="429" spans="1:7" ht="240" x14ac:dyDescent="0.25">
      <c r="A429" s="96" t="s">
        <v>963</v>
      </c>
      <c r="B429" s="97">
        <v>367</v>
      </c>
      <c r="C429" s="96" t="s">
        <v>2</v>
      </c>
      <c r="D429" s="96" t="s">
        <v>964</v>
      </c>
      <c r="E429" s="96" t="s">
        <v>6676</v>
      </c>
      <c r="F429" s="98" t="s">
        <v>965</v>
      </c>
      <c r="G429" s="96" t="s">
        <v>4</v>
      </c>
    </row>
    <row r="430" spans="1:7" ht="45" x14ac:dyDescent="0.25">
      <c r="A430" s="96" t="s">
        <v>966</v>
      </c>
      <c r="B430" s="97">
        <v>367</v>
      </c>
      <c r="C430" s="96" t="s">
        <v>2</v>
      </c>
      <c r="D430" s="96" t="s">
        <v>967</v>
      </c>
      <c r="E430" s="96" t="s">
        <v>6677</v>
      </c>
      <c r="F430" s="98" t="s">
        <v>968</v>
      </c>
      <c r="G430" s="96" t="s">
        <v>4</v>
      </c>
    </row>
    <row r="431" spans="1:7" ht="75" x14ac:dyDescent="0.25">
      <c r="A431" s="96" t="s">
        <v>969</v>
      </c>
      <c r="B431" s="97">
        <v>367</v>
      </c>
      <c r="C431" s="96" t="s">
        <v>2</v>
      </c>
      <c r="D431" s="96" t="s">
        <v>970</v>
      </c>
      <c r="E431" s="96" t="s">
        <v>6678</v>
      </c>
      <c r="F431" s="98" t="s">
        <v>971</v>
      </c>
      <c r="G431" s="96" t="s">
        <v>4</v>
      </c>
    </row>
    <row r="432" spans="1:7" ht="90" x14ac:dyDescent="0.25">
      <c r="A432" s="96" t="s">
        <v>972</v>
      </c>
      <c r="B432" s="97">
        <v>367</v>
      </c>
      <c r="C432" s="96" t="s">
        <v>2</v>
      </c>
      <c r="D432" s="96" t="s">
        <v>973</v>
      </c>
      <c r="E432" s="96" t="s">
        <v>6679</v>
      </c>
      <c r="F432" s="98" t="s">
        <v>974</v>
      </c>
      <c r="G432" s="96" t="s">
        <v>4</v>
      </c>
    </row>
    <row r="433" spans="1:7" ht="90" x14ac:dyDescent="0.25">
      <c r="A433" s="96" t="s">
        <v>975</v>
      </c>
      <c r="B433" s="97">
        <v>367</v>
      </c>
      <c r="C433" s="96" t="s">
        <v>2</v>
      </c>
      <c r="D433" s="96" t="s">
        <v>976</v>
      </c>
      <c r="E433" s="96" t="s">
        <v>6680</v>
      </c>
      <c r="F433" s="98" t="s">
        <v>977</v>
      </c>
      <c r="G433" s="96" t="s">
        <v>4</v>
      </c>
    </row>
    <row r="434" spans="1:7" ht="45" x14ac:dyDescent="0.25">
      <c r="A434" s="96" t="s">
        <v>978</v>
      </c>
      <c r="B434" s="97">
        <v>367</v>
      </c>
      <c r="C434" s="96" t="s">
        <v>2</v>
      </c>
      <c r="D434" s="96" t="s">
        <v>979</v>
      </c>
      <c r="E434" s="96" t="s">
        <v>6681</v>
      </c>
      <c r="F434" s="98" t="s">
        <v>894</v>
      </c>
      <c r="G434" s="96" t="s">
        <v>4</v>
      </c>
    </row>
    <row r="435" spans="1:7" ht="105" x14ac:dyDescent="0.25">
      <c r="A435" s="96" t="s">
        <v>980</v>
      </c>
      <c r="B435" s="97">
        <v>43282</v>
      </c>
      <c r="C435" s="96" t="s">
        <v>2</v>
      </c>
      <c r="D435" s="96" t="s">
        <v>981</v>
      </c>
      <c r="E435" s="96" t="s">
        <v>6682</v>
      </c>
      <c r="F435" s="98" t="s">
        <v>982</v>
      </c>
      <c r="G435" s="96" t="s">
        <v>4</v>
      </c>
    </row>
    <row r="436" spans="1:7" ht="90" x14ac:dyDescent="0.25">
      <c r="A436" s="96" t="s">
        <v>983</v>
      </c>
      <c r="B436" s="97">
        <v>367</v>
      </c>
      <c r="C436" s="96" t="s">
        <v>2</v>
      </c>
      <c r="D436" s="96" t="s">
        <v>984</v>
      </c>
      <c r="E436" s="96" t="s">
        <v>6683</v>
      </c>
      <c r="F436" s="98" t="s">
        <v>985</v>
      </c>
      <c r="G436" s="96" t="s">
        <v>4</v>
      </c>
    </row>
    <row r="437" spans="1:7" ht="30" x14ac:dyDescent="0.25">
      <c r="A437" s="96" t="s">
        <v>986</v>
      </c>
      <c r="B437" s="97">
        <v>42186</v>
      </c>
      <c r="C437" s="96" t="s">
        <v>2</v>
      </c>
      <c r="D437" s="96" t="s">
        <v>620</v>
      </c>
      <c r="E437" s="96" t="s">
        <v>620</v>
      </c>
      <c r="F437" s="98" t="s">
        <v>621</v>
      </c>
      <c r="G437" s="96" t="s">
        <v>4</v>
      </c>
    </row>
    <row r="438" spans="1:7" ht="120" x14ac:dyDescent="0.25">
      <c r="A438" s="96" t="s">
        <v>987</v>
      </c>
      <c r="B438" s="97">
        <v>42917</v>
      </c>
      <c r="C438" s="96" t="s">
        <v>2</v>
      </c>
      <c r="D438" s="96" t="s">
        <v>988</v>
      </c>
      <c r="E438" s="96" t="s">
        <v>6684</v>
      </c>
      <c r="F438" s="98" t="s">
        <v>989</v>
      </c>
      <c r="G438" s="96" t="s">
        <v>4</v>
      </c>
    </row>
    <row r="439" spans="1:7" ht="30" x14ac:dyDescent="0.25">
      <c r="A439" s="96" t="s">
        <v>990</v>
      </c>
      <c r="B439" s="97">
        <v>42688</v>
      </c>
      <c r="C439" s="96" t="s">
        <v>2</v>
      </c>
      <c r="D439" s="96" t="s">
        <v>991</v>
      </c>
      <c r="E439" s="96" t="s">
        <v>6685</v>
      </c>
      <c r="F439" s="98" t="s">
        <v>463</v>
      </c>
      <c r="G439" s="96" t="s">
        <v>4</v>
      </c>
    </row>
    <row r="440" spans="1:7" ht="105" x14ac:dyDescent="0.25">
      <c r="A440" s="96" t="s">
        <v>992</v>
      </c>
      <c r="B440" s="97">
        <v>42917</v>
      </c>
      <c r="C440" s="96" t="s">
        <v>2</v>
      </c>
      <c r="D440" s="96" t="s">
        <v>993</v>
      </c>
      <c r="E440" s="96" t="s">
        <v>6686</v>
      </c>
      <c r="F440" s="98" t="s">
        <v>994</v>
      </c>
      <c r="G440" s="96" t="s">
        <v>4</v>
      </c>
    </row>
    <row r="441" spans="1:7" ht="300" x14ac:dyDescent="0.25">
      <c r="A441" s="96" t="s">
        <v>995</v>
      </c>
      <c r="B441" s="97">
        <v>42917</v>
      </c>
      <c r="C441" s="96" t="s">
        <v>2</v>
      </c>
      <c r="D441" s="96" t="s">
        <v>996</v>
      </c>
      <c r="E441" s="96" t="s">
        <v>6687</v>
      </c>
      <c r="F441" s="98" t="s">
        <v>997</v>
      </c>
      <c r="G441" s="96" t="s">
        <v>4</v>
      </c>
    </row>
    <row r="442" spans="1:7" ht="90" x14ac:dyDescent="0.25">
      <c r="A442" s="96" t="s">
        <v>998</v>
      </c>
      <c r="B442" s="97">
        <v>42917</v>
      </c>
      <c r="C442" s="96" t="s">
        <v>2</v>
      </c>
      <c r="D442" s="96" t="s">
        <v>999</v>
      </c>
      <c r="E442" s="96" t="s">
        <v>6688</v>
      </c>
      <c r="F442" s="98" t="s">
        <v>1000</v>
      </c>
      <c r="G442" s="96" t="s">
        <v>4</v>
      </c>
    </row>
    <row r="443" spans="1:7" ht="90" x14ac:dyDescent="0.25">
      <c r="A443" s="96" t="s">
        <v>1001</v>
      </c>
      <c r="B443" s="97">
        <v>42917</v>
      </c>
      <c r="C443" s="96" t="s">
        <v>2</v>
      </c>
      <c r="D443" s="96" t="s">
        <v>1002</v>
      </c>
      <c r="E443" s="96" t="s">
        <v>6689</v>
      </c>
      <c r="F443" s="98" t="s">
        <v>1003</v>
      </c>
      <c r="G443" s="96" t="s">
        <v>4</v>
      </c>
    </row>
    <row r="444" spans="1:7" ht="60" x14ac:dyDescent="0.25">
      <c r="A444" s="96" t="s">
        <v>1004</v>
      </c>
      <c r="B444" s="97">
        <v>42917</v>
      </c>
      <c r="C444" s="96" t="s">
        <v>2</v>
      </c>
      <c r="D444" s="96" t="s">
        <v>1005</v>
      </c>
      <c r="E444" s="96" t="s">
        <v>6690</v>
      </c>
      <c r="F444" s="98" t="s">
        <v>1006</v>
      </c>
      <c r="G444" s="96" t="s">
        <v>4</v>
      </c>
    </row>
    <row r="445" spans="1:7" ht="90" x14ac:dyDescent="0.25">
      <c r="A445" s="96" t="s">
        <v>1007</v>
      </c>
      <c r="B445" s="97">
        <v>42648</v>
      </c>
      <c r="C445" s="96" t="s">
        <v>2</v>
      </c>
      <c r="D445" s="96" t="s">
        <v>1008</v>
      </c>
      <c r="E445" s="96" t="s">
        <v>6691</v>
      </c>
      <c r="F445" s="98" t="s">
        <v>1009</v>
      </c>
      <c r="G445" s="96" t="s">
        <v>4</v>
      </c>
    </row>
    <row r="446" spans="1:7" ht="60" x14ac:dyDescent="0.25">
      <c r="A446" s="96" t="s">
        <v>1010</v>
      </c>
      <c r="B446" s="97">
        <v>42648</v>
      </c>
      <c r="C446" s="96" t="s">
        <v>2</v>
      </c>
      <c r="D446" s="96" t="s">
        <v>1011</v>
      </c>
      <c r="E446" s="96" t="s">
        <v>6692</v>
      </c>
      <c r="F446" s="98" t="s">
        <v>1012</v>
      </c>
      <c r="G446" s="96" t="s">
        <v>4</v>
      </c>
    </row>
    <row r="447" spans="1:7" ht="45" x14ac:dyDescent="0.25">
      <c r="A447" s="96" t="s">
        <v>1013</v>
      </c>
      <c r="B447" s="97">
        <v>42648</v>
      </c>
      <c r="C447" s="96" t="s">
        <v>2</v>
      </c>
      <c r="D447" s="96" t="s">
        <v>1014</v>
      </c>
      <c r="E447" s="96" t="s">
        <v>6693</v>
      </c>
      <c r="F447" s="98" t="s">
        <v>1015</v>
      </c>
      <c r="G447" s="96" t="s">
        <v>4</v>
      </c>
    </row>
    <row r="448" spans="1:7" ht="45" x14ac:dyDescent="0.25">
      <c r="A448" s="96" t="s">
        <v>1016</v>
      </c>
      <c r="B448" s="97">
        <v>44013</v>
      </c>
      <c r="C448" s="96" t="s">
        <v>2</v>
      </c>
      <c r="D448" s="96" t="s">
        <v>5595</v>
      </c>
      <c r="E448" s="96" t="s">
        <v>5595</v>
      </c>
      <c r="F448" s="98" t="s">
        <v>5596</v>
      </c>
      <c r="G448" s="96" t="s">
        <v>4</v>
      </c>
    </row>
    <row r="449" spans="1:7" ht="105" x14ac:dyDescent="0.25">
      <c r="A449" s="96" t="s">
        <v>1017</v>
      </c>
      <c r="B449" s="97">
        <v>42917</v>
      </c>
      <c r="C449" s="96" t="s">
        <v>2</v>
      </c>
      <c r="D449" s="96" t="s">
        <v>1018</v>
      </c>
      <c r="E449" s="96" t="s">
        <v>6694</v>
      </c>
      <c r="F449" s="98" t="s">
        <v>1019</v>
      </c>
      <c r="G449" s="96" t="s">
        <v>4</v>
      </c>
    </row>
    <row r="450" spans="1:7" ht="150" x14ac:dyDescent="0.25">
      <c r="A450" s="96" t="s">
        <v>1020</v>
      </c>
      <c r="B450" s="97">
        <v>367</v>
      </c>
      <c r="C450" s="96" t="s">
        <v>2</v>
      </c>
      <c r="D450" s="96" t="s">
        <v>1021</v>
      </c>
      <c r="E450" s="96" t="s">
        <v>6695</v>
      </c>
      <c r="F450" s="98" t="s">
        <v>1022</v>
      </c>
      <c r="G450" s="96" t="s">
        <v>4</v>
      </c>
    </row>
    <row r="451" spans="1:7" ht="60" x14ac:dyDescent="0.25">
      <c r="A451" s="96" t="s">
        <v>1023</v>
      </c>
      <c r="B451" s="97">
        <v>43282</v>
      </c>
      <c r="C451" s="96" t="s">
        <v>2</v>
      </c>
      <c r="D451" s="96" t="s">
        <v>1024</v>
      </c>
      <c r="E451" s="96" t="s">
        <v>6696</v>
      </c>
      <c r="F451" s="98" t="s">
        <v>1025</v>
      </c>
      <c r="G451" s="96" t="s">
        <v>4</v>
      </c>
    </row>
    <row r="452" spans="1:7" ht="270" x14ac:dyDescent="0.25">
      <c r="A452" s="96" t="s">
        <v>5597</v>
      </c>
      <c r="B452" s="97">
        <v>367</v>
      </c>
      <c r="C452" s="96" t="s">
        <v>2</v>
      </c>
      <c r="D452" s="96" t="s">
        <v>5598</v>
      </c>
      <c r="E452" s="96" t="s">
        <v>6697</v>
      </c>
      <c r="F452" s="98" t="s">
        <v>5599</v>
      </c>
      <c r="G452" s="96" t="s">
        <v>4</v>
      </c>
    </row>
    <row r="453" spans="1:7" ht="150" x14ac:dyDescent="0.25">
      <c r="A453" s="96" t="s">
        <v>6145</v>
      </c>
      <c r="B453" s="97">
        <v>367</v>
      </c>
      <c r="C453" s="96" t="s">
        <v>2</v>
      </c>
      <c r="D453" s="96" t="s">
        <v>6698</v>
      </c>
      <c r="E453" s="96" t="s">
        <v>6699</v>
      </c>
      <c r="F453" s="98" t="s">
        <v>6700</v>
      </c>
      <c r="G453" s="96" t="s">
        <v>4</v>
      </c>
    </row>
    <row r="454" spans="1:7" ht="45" x14ac:dyDescent="0.25">
      <c r="A454" s="96" t="s">
        <v>1026</v>
      </c>
      <c r="B454" s="97">
        <v>42187</v>
      </c>
      <c r="C454" s="96" t="s">
        <v>2</v>
      </c>
      <c r="D454" s="96" t="s">
        <v>1027</v>
      </c>
      <c r="E454" s="96" t="s">
        <v>6701</v>
      </c>
      <c r="F454" s="98" t="s">
        <v>1028</v>
      </c>
      <c r="G454" s="96" t="s">
        <v>4</v>
      </c>
    </row>
    <row r="455" spans="1:7" ht="45" x14ac:dyDescent="0.25">
      <c r="A455" s="96" t="s">
        <v>1029</v>
      </c>
      <c r="B455" s="97">
        <v>42186</v>
      </c>
      <c r="C455" s="96" t="s">
        <v>2</v>
      </c>
      <c r="D455" s="96" t="s">
        <v>1030</v>
      </c>
      <c r="E455" s="96" t="s">
        <v>6702</v>
      </c>
      <c r="F455" s="98" t="s">
        <v>1031</v>
      </c>
      <c r="G455" s="96" t="s">
        <v>4</v>
      </c>
    </row>
    <row r="456" spans="1:7" ht="45" x14ac:dyDescent="0.25">
      <c r="A456" s="96" t="s">
        <v>6703</v>
      </c>
      <c r="B456" s="97">
        <v>42537</v>
      </c>
      <c r="C456" s="96" t="s">
        <v>6231</v>
      </c>
      <c r="D456" s="96" t="s">
        <v>6704</v>
      </c>
      <c r="E456" s="96" t="s">
        <v>6619</v>
      </c>
      <c r="F456" s="98" t="s">
        <v>6705</v>
      </c>
      <c r="G456" s="96" t="s">
        <v>4</v>
      </c>
    </row>
    <row r="457" spans="1:7" ht="45" x14ac:dyDescent="0.25">
      <c r="A457" s="96" t="s">
        <v>6706</v>
      </c>
      <c r="B457" s="97">
        <v>42552</v>
      </c>
      <c r="C457" s="96" t="s">
        <v>6231</v>
      </c>
      <c r="D457" s="96" t="s">
        <v>728</v>
      </c>
      <c r="E457" s="96" t="s">
        <v>6707</v>
      </c>
      <c r="F457" s="98" t="s">
        <v>6708</v>
      </c>
      <c r="G457" s="96" t="s">
        <v>4</v>
      </c>
    </row>
    <row r="458" spans="1:7" ht="30" x14ac:dyDescent="0.25">
      <c r="A458" s="96" t="s">
        <v>6709</v>
      </c>
      <c r="B458" s="97">
        <v>368</v>
      </c>
      <c r="C458" s="96" t="s">
        <v>2</v>
      </c>
      <c r="D458" s="96" t="s">
        <v>6710</v>
      </c>
      <c r="E458" s="96" t="s">
        <v>6711</v>
      </c>
      <c r="F458" s="98" t="s">
        <v>768</v>
      </c>
      <c r="G458" s="96" t="s">
        <v>6531</v>
      </c>
    </row>
    <row r="459" spans="1:7" ht="45" x14ac:dyDescent="0.25">
      <c r="A459" s="96" t="s">
        <v>1032</v>
      </c>
      <c r="B459" s="97">
        <v>367</v>
      </c>
      <c r="C459" s="96" t="s">
        <v>2</v>
      </c>
      <c r="D459" s="96" t="s">
        <v>1033</v>
      </c>
      <c r="E459" s="96" t="s">
        <v>6712</v>
      </c>
      <c r="F459" s="98" t="s">
        <v>1034</v>
      </c>
      <c r="G459" s="96" t="s">
        <v>4</v>
      </c>
    </row>
    <row r="460" spans="1:7" ht="45" x14ac:dyDescent="0.25">
      <c r="A460" s="96" t="s">
        <v>1035</v>
      </c>
      <c r="B460" s="97">
        <v>367</v>
      </c>
      <c r="C460" s="96" t="s">
        <v>2</v>
      </c>
      <c r="D460" s="96" t="s">
        <v>1036</v>
      </c>
      <c r="E460" s="96" t="s">
        <v>6713</v>
      </c>
      <c r="F460" s="98" t="s">
        <v>1037</v>
      </c>
      <c r="G460" s="96" t="s">
        <v>4</v>
      </c>
    </row>
    <row r="461" spans="1:7" ht="45" x14ac:dyDescent="0.25">
      <c r="A461" s="96" t="s">
        <v>1038</v>
      </c>
      <c r="B461" s="97">
        <v>367</v>
      </c>
      <c r="C461" s="96" t="s">
        <v>2</v>
      </c>
      <c r="D461" s="96" t="s">
        <v>1039</v>
      </c>
      <c r="E461" s="96" t="s">
        <v>6714</v>
      </c>
      <c r="F461" s="98" t="s">
        <v>1037</v>
      </c>
      <c r="G461" s="96" t="s">
        <v>4</v>
      </c>
    </row>
    <row r="462" spans="1:7" ht="45" x14ac:dyDescent="0.25">
      <c r="A462" s="96" t="s">
        <v>1040</v>
      </c>
      <c r="B462" s="97">
        <v>367</v>
      </c>
      <c r="C462" s="96" t="s">
        <v>2</v>
      </c>
      <c r="D462" s="96" t="s">
        <v>1041</v>
      </c>
      <c r="E462" s="96" t="s">
        <v>6715</v>
      </c>
      <c r="F462" s="98" t="s">
        <v>1042</v>
      </c>
      <c r="G462" s="96" t="s">
        <v>4</v>
      </c>
    </row>
    <row r="463" spans="1:7" ht="45" x14ac:dyDescent="0.25">
      <c r="A463" s="96" t="s">
        <v>1043</v>
      </c>
      <c r="B463" s="97">
        <v>367</v>
      </c>
      <c r="C463" s="96" t="s">
        <v>2</v>
      </c>
      <c r="D463" s="96" t="s">
        <v>1044</v>
      </c>
      <c r="E463" s="96" t="s">
        <v>6716</v>
      </c>
      <c r="F463" s="98" t="s">
        <v>1045</v>
      </c>
      <c r="G463" s="96" t="s">
        <v>4</v>
      </c>
    </row>
    <row r="464" spans="1:7" ht="45" x14ac:dyDescent="0.25">
      <c r="A464" s="96" t="s">
        <v>1046</v>
      </c>
      <c r="B464" s="97">
        <v>367</v>
      </c>
      <c r="C464" s="96" t="s">
        <v>2</v>
      </c>
      <c r="D464" s="96" t="s">
        <v>1047</v>
      </c>
      <c r="E464" s="96" t="s">
        <v>6717</v>
      </c>
      <c r="F464" s="98" t="s">
        <v>1048</v>
      </c>
      <c r="G464" s="96" t="s">
        <v>4</v>
      </c>
    </row>
    <row r="465" spans="1:7" ht="60" x14ac:dyDescent="0.25">
      <c r="A465" s="96" t="s">
        <v>1049</v>
      </c>
      <c r="B465" s="97">
        <v>44013</v>
      </c>
      <c r="C465" s="96" t="s">
        <v>2</v>
      </c>
      <c r="D465" s="96" t="s">
        <v>5600</v>
      </c>
      <c r="E465" s="96" t="s">
        <v>1049</v>
      </c>
      <c r="F465" s="98" t="s">
        <v>1050</v>
      </c>
      <c r="G465" s="96" t="s">
        <v>4</v>
      </c>
    </row>
    <row r="466" spans="1:7" ht="105" x14ac:dyDescent="0.25">
      <c r="A466" s="96" t="s">
        <v>6122</v>
      </c>
      <c r="B466" s="97">
        <v>44014</v>
      </c>
      <c r="C466" s="96" t="s">
        <v>6231</v>
      </c>
      <c r="D466" s="96" t="s">
        <v>6123</v>
      </c>
      <c r="E466" s="96" t="s">
        <v>6122</v>
      </c>
      <c r="F466" s="98" t="s">
        <v>6718</v>
      </c>
      <c r="G466" s="96" t="s">
        <v>4</v>
      </c>
    </row>
    <row r="467" spans="1:7" ht="210" x14ac:dyDescent="0.25">
      <c r="A467" s="96" t="s">
        <v>1051</v>
      </c>
      <c r="B467" s="97">
        <v>44378</v>
      </c>
      <c r="C467" s="96" t="s">
        <v>2</v>
      </c>
      <c r="D467" s="96" t="s">
        <v>5601</v>
      </c>
      <c r="E467" s="96" t="s">
        <v>1051</v>
      </c>
      <c r="F467" s="98" t="s">
        <v>6719</v>
      </c>
      <c r="G467" s="96" t="s">
        <v>4</v>
      </c>
    </row>
    <row r="468" spans="1:7" ht="150" x14ac:dyDescent="0.25">
      <c r="A468" s="96" t="s">
        <v>6720</v>
      </c>
      <c r="B468" s="97">
        <v>42537</v>
      </c>
      <c r="C468" s="96" t="s">
        <v>6231</v>
      </c>
      <c r="D468" s="96" t="s">
        <v>6721</v>
      </c>
      <c r="E468" s="96" t="s">
        <v>6720</v>
      </c>
      <c r="F468" s="98" t="s">
        <v>6722</v>
      </c>
      <c r="G468" s="96" t="s">
        <v>4</v>
      </c>
    </row>
    <row r="469" spans="1:7" ht="120" x14ac:dyDescent="0.25">
      <c r="A469" s="96" t="s">
        <v>6723</v>
      </c>
      <c r="B469" s="97">
        <v>42537</v>
      </c>
      <c r="C469" s="96" t="s">
        <v>6231</v>
      </c>
      <c r="D469" s="96" t="s">
        <v>6724</v>
      </c>
      <c r="E469" s="96" t="s">
        <v>6723</v>
      </c>
      <c r="F469" s="98" t="s">
        <v>6725</v>
      </c>
      <c r="G469" s="96" t="s">
        <v>4</v>
      </c>
    </row>
    <row r="470" spans="1:7" ht="210" x14ac:dyDescent="0.25">
      <c r="A470" s="96" t="s">
        <v>5380</v>
      </c>
      <c r="B470" s="97">
        <v>44743</v>
      </c>
      <c r="C470" s="96" t="s">
        <v>2</v>
      </c>
      <c r="D470" s="96" t="s">
        <v>5381</v>
      </c>
      <c r="E470" s="96" t="s">
        <v>6726</v>
      </c>
      <c r="F470" s="98" t="s">
        <v>8480</v>
      </c>
      <c r="G470" s="96" t="s">
        <v>4</v>
      </c>
    </row>
    <row r="471" spans="1:7" ht="345" x14ac:dyDescent="0.25">
      <c r="A471" s="96" t="s">
        <v>8481</v>
      </c>
      <c r="B471" s="97">
        <v>367</v>
      </c>
      <c r="C471" s="96" t="s">
        <v>2</v>
      </c>
      <c r="D471" s="96" t="s">
        <v>8482</v>
      </c>
      <c r="E471" s="96" t="s">
        <v>8483</v>
      </c>
      <c r="F471" s="98" t="s">
        <v>8484</v>
      </c>
      <c r="G471" s="96" t="s">
        <v>4</v>
      </c>
    </row>
    <row r="472" spans="1:7" ht="30" x14ac:dyDescent="0.25">
      <c r="A472" s="96" t="s">
        <v>1052</v>
      </c>
      <c r="B472" s="97">
        <v>367</v>
      </c>
      <c r="C472" s="96" t="s">
        <v>2</v>
      </c>
      <c r="D472" s="96" t="s">
        <v>1053</v>
      </c>
      <c r="E472" s="96" t="s">
        <v>6727</v>
      </c>
      <c r="F472" s="98" t="s">
        <v>1054</v>
      </c>
      <c r="G472" s="96" t="s">
        <v>4</v>
      </c>
    </row>
    <row r="473" spans="1:7" ht="255" x14ac:dyDescent="0.25">
      <c r="A473" s="96" t="s">
        <v>1055</v>
      </c>
      <c r="B473" s="97">
        <v>43647</v>
      </c>
      <c r="C473" s="96" t="s">
        <v>2</v>
      </c>
      <c r="D473" s="96" t="s">
        <v>1056</v>
      </c>
      <c r="E473" s="96" t="s">
        <v>6728</v>
      </c>
      <c r="F473" s="98" t="s">
        <v>5382</v>
      </c>
      <c r="G473" s="96" t="s">
        <v>4</v>
      </c>
    </row>
    <row r="474" spans="1:7" ht="45" x14ac:dyDescent="0.25">
      <c r="A474" s="96" t="s">
        <v>1057</v>
      </c>
      <c r="B474" s="97">
        <v>367</v>
      </c>
      <c r="C474" s="96" t="s">
        <v>2</v>
      </c>
      <c r="D474" s="96" t="s">
        <v>1058</v>
      </c>
      <c r="E474" s="96" t="s">
        <v>6729</v>
      </c>
      <c r="F474" s="98" t="s">
        <v>1059</v>
      </c>
      <c r="G474" s="96" t="s">
        <v>4</v>
      </c>
    </row>
    <row r="475" spans="1:7" ht="45" x14ac:dyDescent="0.25">
      <c r="A475" s="96" t="s">
        <v>1060</v>
      </c>
      <c r="B475" s="97">
        <v>367</v>
      </c>
      <c r="C475" s="96" t="s">
        <v>2</v>
      </c>
      <c r="D475" s="96" t="s">
        <v>1061</v>
      </c>
      <c r="E475" s="96" t="s">
        <v>6730</v>
      </c>
      <c r="F475" s="98" t="s">
        <v>771</v>
      </c>
      <c r="G475" s="96" t="s">
        <v>4</v>
      </c>
    </row>
    <row r="476" spans="1:7" ht="45" x14ac:dyDescent="0.25">
      <c r="A476" s="96" t="s">
        <v>1062</v>
      </c>
      <c r="B476" s="97">
        <v>367</v>
      </c>
      <c r="C476" s="96" t="s">
        <v>2</v>
      </c>
      <c r="D476" s="96" t="s">
        <v>1063</v>
      </c>
      <c r="E476" s="96" t="s">
        <v>6731</v>
      </c>
      <c r="F476" s="98" t="s">
        <v>771</v>
      </c>
      <c r="G476" s="96" t="s">
        <v>4</v>
      </c>
    </row>
    <row r="477" spans="1:7" ht="45" x14ac:dyDescent="0.25">
      <c r="A477" s="96" t="s">
        <v>1064</v>
      </c>
      <c r="B477" s="97">
        <v>367</v>
      </c>
      <c r="C477" s="96" t="s">
        <v>2</v>
      </c>
      <c r="D477" s="96" t="s">
        <v>1065</v>
      </c>
      <c r="E477" s="96" t="s">
        <v>6732</v>
      </c>
      <c r="F477" s="98" t="s">
        <v>771</v>
      </c>
      <c r="G477" s="96" t="s">
        <v>4</v>
      </c>
    </row>
    <row r="478" spans="1:7" ht="270" x14ac:dyDescent="0.25">
      <c r="A478" s="96" t="s">
        <v>1066</v>
      </c>
      <c r="B478" s="97">
        <v>43282</v>
      </c>
      <c r="C478" s="96" t="s">
        <v>2</v>
      </c>
      <c r="D478" s="96" t="s">
        <v>1067</v>
      </c>
      <c r="E478" s="96" t="s">
        <v>6733</v>
      </c>
      <c r="F478" s="98" t="s">
        <v>1068</v>
      </c>
      <c r="G478" s="96" t="s">
        <v>4</v>
      </c>
    </row>
    <row r="479" spans="1:7" ht="45" x14ac:dyDescent="0.25">
      <c r="A479" s="96" t="s">
        <v>1069</v>
      </c>
      <c r="B479" s="97">
        <v>43648</v>
      </c>
      <c r="C479" s="96" t="s">
        <v>2</v>
      </c>
      <c r="D479" s="96" t="s">
        <v>1070</v>
      </c>
      <c r="E479" s="96" t="s">
        <v>6734</v>
      </c>
      <c r="F479" s="98" t="s">
        <v>5307</v>
      </c>
      <c r="G479" s="96" t="s">
        <v>4</v>
      </c>
    </row>
    <row r="480" spans="1:7" ht="45" x14ac:dyDescent="0.25">
      <c r="A480" s="96" t="s">
        <v>1071</v>
      </c>
      <c r="B480" s="97">
        <v>367</v>
      </c>
      <c r="C480" s="96" t="s">
        <v>2</v>
      </c>
      <c r="D480" s="96" t="s">
        <v>1072</v>
      </c>
      <c r="E480" s="96" t="s">
        <v>6735</v>
      </c>
      <c r="F480" s="98" t="s">
        <v>1048</v>
      </c>
      <c r="G480" s="96" t="s">
        <v>4</v>
      </c>
    </row>
    <row r="481" spans="1:7" ht="45" x14ac:dyDescent="0.25">
      <c r="A481" s="96" t="s">
        <v>1073</v>
      </c>
      <c r="B481" s="97">
        <v>367</v>
      </c>
      <c r="C481" s="96" t="s">
        <v>2</v>
      </c>
      <c r="D481" s="96" t="s">
        <v>1074</v>
      </c>
      <c r="E481" s="96" t="s">
        <v>6736</v>
      </c>
      <c r="F481" s="98" t="s">
        <v>771</v>
      </c>
      <c r="G481" s="96" t="s">
        <v>4</v>
      </c>
    </row>
    <row r="482" spans="1:7" ht="45" x14ac:dyDescent="0.25">
      <c r="A482" s="96" t="s">
        <v>1075</v>
      </c>
      <c r="B482" s="97">
        <v>367</v>
      </c>
      <c r="C482" s="96" t="s">
        <v>2</v>
      </c>
      <c r="D482" s="96" t="s">
        <v>1076</v>
      </c>
      <c r="E482" s="96" t="s">
        <v>6737</v>
      </c>
      <c r="F482" s="98" t="s">
        <v>1077</v>
      </c>
      <c r="G482" s="96" t="s">
        <v>4</v>
      </c>
    </row>
    <row r="483" spans="1:7" ht="30" x14ac:dyDescent="0.25">
      <c r="A483" s="96" t="s">
        <v>6738</v>
      </c>
      <c r="B483" s="97">
        <v>368</v>
      </c>
      <c r="C483" s="96" t="s">
        <v>2</v>
      </c>
      <c r="D483" s="96" t="s">
        <v>6739</v>
      </c>
      <c r="E483" s="96" t="s">
        <v>6740</v>
      </c>
      <c r="F483" s="98" t="s">
        <v>768</v>
      </c>
      <c r="G483" s="96" t="s">
        <v>6531</v>
      </c>
    </row>
    <row r="484" spans="1:7" ht="45" x14ac:dyDescent="0.25">
      <c r="A484" s="96" t="s">
        <v>1078</v>
      </c>
      <c r="B484" s="97">
        <v>367</v>
      </c>
      <c r="C484" s="96" t="s">
        <v>2</v>
      </c>
      <c r="D484" s="96" t="s">
        <v>1079</v>
      </c>
      <c r="E484" s="96" t="s">
        <v>6741</v>
      </c>
      <c r="F484" s="98" t="s">
        <v>1080</v>
      </c>
      <c r="G484" s="96" t="s">
        <v>4</v>
      </c>
    </row>
    <row r="485" spans="1:7" ht="75" x14ac:dyDescent="0.25">
      <c r="A485" s="96" t="s">
        <v>1081</v>
      </c>
      <c r="B485" s="97">
        <v>44378</v>
      </c>
      <c r="C485" s="96" t="s">
        <v>2</v>
      </c>
      <c r="D485" s="96" t="s">
        <v>5383</v>
      </c>
      <c r="E485" s="96" t="s">
        <v>6742</v>
      </c>
      <c r="F485" s="98" t="s">
        <v>6743</v>
      </c>
      <c r="G485" s="96" t="s">
        <v>4</v>
      </c>
    </row>
    <row r="486" spans="1:7" ht="195" x14ac:dyDescent="0.25">
      <c r="A486" s="96" t="s">
        <v>6124</v>
      </c>
      <c r="B486" s="97">
        <v>367</v>
      </c>
      <c r="C486" s="96" t="s">
        <v>2</v>
      </c>
      <c r="D486" s="96" t="s">
        <v>6744</v>
      </c>
      <c r="E486" s="96" t="s">
        <v>6745</v>
      </c>
      <c r="F486" s="98" t="s">
        <v>6746</v>
      </c>
      <c r="G486" s="96" t="s">
        <v>4</v>
      </c>
    </row>
    <row r="487" spans="1:7" ht="60" x14ac:dyDescent="0.25">
      <c r="A487" s="96" t="s">
        <v>1082</v>
      </c>
      <c r="B487" s="97">
        <v>367</v>
      </c>
      <c r="C487" s="96" t="s">
        <v>2</v>
      </c>
      <c r="D487" s="96" t="s">
        <v>1083</v>
      </c>
      <c r="E487" s="96" t="s">
        <v>6747</v>
      </c>
      <c r="F487" s="98" t="s">
        <v>1084</v>
      </c>
      <c r="G487" s="96" t="s">
        <v>4</v>
      </c>
    </row>
    <row r="488" spans="1:7" ht="60" x14ac:dyDescent="0.25">
      <c r="A488" s="96" t="s">
        <v>1085</v>
      </c>
      <c r="B488" s="97">
        <v>367</v>
      </c>
      <c r="C488" s="96" t="s">
        <v>2</v>
      </c>
      <c r="D488" s="96" t="s">
        <v>1086</v>
      </c>
      <c r="E488" s="96" t="s">
        <v>6748</v>
      </c>
      <c r="F488" s="98" t="s">
        <v>1084</v>
      </c>
      <c r="G488" s="96" t="s">
        <v>4</v>
      </c>
    </row>
    <row r="489" spans="1:7" ht="60" x14ac:dyDescent="0.25">
      <c r="A489" s="96" t="s">
        <v>1087</v>
      </c>
      <c r="B489" s="97">
        <v>367</v>
      </c>
      <c r="C489" s="96" t="s">
        <v>2</v>
      </c>
      <c r="D489" s="96" t="s">
        <v>1088</v>
      </c>
      <c r="E489" s="96" t="s">
        <v>6749</v>
      </c>
      <c r="F489" s="98" t="s">
        <v>1089</v>
      </c>
      <c r="G489" s="96" t="s">
        <v>4</v>
      </c>
    </row>
    <row r="490" spans="1:7" ht="60" x14ac:dyDescent="0.25">
      <c r="A490" s="96" t="s">
        <v>1090</v>
      </c>
      <c r="B490" s="97">
        <v>367</v>
      </c>
      <c r="C490" s="96" t="s">
        <v>2</v>
      </c>
      <c r="D490" s="96" t="s">
        <v>1091</v>
      </c>
      <c r="E490" s="96" t="s">
        <v>6750</v>
      </c>
      <c r="F490" s="98" t="s">
        <v>1084</v>
      </c>
      <c r="G490" s="96" t="s">
        <v>4</v>
      </c>
    </row>
    <row r="491" spans="1:7" ht="60" x14ac:dyDescent="0.25">
      <c r="A491" s="96" t="s">
        <v>1092</v>
      </c>
      <c r="B491" s="97">
        <v>367</v>
      </c>
      <c r="C491" s="96" t="s">
        <v>2</v>
      </c>
      <c r="D491" s="96" t="s">
        <v>1093</v>
      </c>
      <c r="E491" s="96" t="s">
        <v>6751</v>
      </c>
      <c r="F491" s="98" t="s">
        <v>1084</v>
      </c>
      <c r="G491" s="96" t="s">
        <v>4</v>
      </c>
    </row>
    <row r="492" spans="1:7" ht="60" x14ac:dyDescent="0.25">
      <c r="A492" s="96" t="s">
        <v>1094</v>
      </c>
      <c r="B492" s="97">
        <v>367</v>
      </c>
      <c r="C492" s="96" t="s">
        <v>2</v>
      </c>
      <c r="D492" s="96" t="s">
        <v>1095</v>
      </c>
      <c r="E492" s="96" t="s">
        <v>6752</v>
      </c>
      <c r="F492" s="98" t="s">
        <v>1084</v>
      </c>
      <c r="G492" s="96" t="s">
        <v>4</v>
      </c>
    </row>
    <row r="493" spans="1:7" ht="60" x14ac:dyDescent="0.25">
      <c r="A493" s="96" t="s">
        <v>1096</v>
      </c>
      <c r="B493" s="97">
        <v>367</v>
      </c>
      <c r="C493" s="96" t="s">
        <v>2</v>
      </c>
      <c r="D493" s="96" t="s">
        <v>1097</v>
      </c>
      <c r="E493" s="96" t="s">
        <v>6753</v>
      </c>
      <c r="F493" s="98" t="s">
        <v>1098</v>
      </c>
      <c r="G493" s="96" t="s">
        <v>4</v>
      </c>
    </row>
    <row r="494" spans="1:7" ht="60" x14ac:dyDescent="0.25">
      <c r="A494" s="96" t="s">
        <v>1099</v>
      </c>
      <c r="B494" s="97">
        <v>367</v>
      </c>
      <c r="C494" s="96" t="s">
        <v>2</v>
      </c>
      <c r="D494" s="96" t="s">
        <v>1100</v>
      </c>
      <c r="E494" s="96" t="s">
        <v>6754</v>
      </c>
      <c r="F494" s="98" t="s">
        <v>1101</v>
      </c>
      <c r="G494" s="96" t="s">
        <v>4</v>
      </c>
    </row>
    <row r="495" spans="1:7" ht="60" x14ac:dyDescent="0.25">
      <c r="A495" s="96" t="s">
        <v>1102</v>
      </c>
      <c r="B495" s="97">
        <v>367</v>
      </c>
      <c r="C495" s="96" t="s">
        <v>2</v>
      </c>
      <c r="D495" s="96" t="s">
        <v>1103</v>
      </c>
      <c r="E495" s="96" t="s">
        <v>6755</v>
      </c>
      <c r="F495" s="98" t="s">
        <v>1104</v>
      </c>
      <c r="G495" s="96" t="s">
        <v>4</v>
      </c>
    </row>
    <row r="496" spans="1:7" ht="90" x14ac:dyDescent="0.25">
      <c r="A496" s="96" t="s">
        <v>6756</v>
      </c>
      <c r="B496" s="97">
        <v>42537</v>
      </c>
      <c r="C496" s="96" t="s">
        <v>6231</v>
      </c>
      <c r="D496" s="96" t="s">
        <v>6757</v>
      </c>
      <c r="E496" s="96" t="s">
        <v>6758</v>
      </c>
      <c r="F496" s="98" t="s">
        <v>6759</v>
      </c>
      <c r="G496" s="96" t="s">
        <v>4</v>
      </c>
    </row>
    <row r="497" spans="1:7" ht="30" x14ac:dyDescent="0.25">
      <c r="A497" s="96" t="s">
        <v>1105</v>
      </c>
      <c r="B497" s="97">
        <v>45108</v>
      </c>
      <c r="C497" s="96" t="s">
        <v>2</v>
      </c>
      <c r="D497" s="96" t="s">
        <v>1106</v>
      </c>
      <c r="E497" s="96" t="s">
        <v>6760</v>
      </c>
      <c r="F497" s="98" t="s">
        <v>5384</v>
      </c>
      <c r="G497" s="96" t="s">
        <v>4</v>
      </c>
    </row>
    <row r="498" spans="1:7" ht="90" x14ac:dyDescent="0.25">
      <c r="A498" s="96" t="s">
        <v>1107</v>
      </c>
      <c r="B498" s="97">
        <v>367</v>
      </c>
      <c r="C498" s="96" t="s">
        <v>2</v>
      </c>
      <c r="D498" s="96" t="s">
        <v>1108</v>
      </c>
      <c r="E498" s="96" t="s">
        <v>6761</v>
      </c>
      <c r="F498" s="98" t="s">
        <v>1109</v>
      </c>
      <c r="G498" s="96" t="s">
        <v>4</v>
      </c>
    </row>
    <row r="499" spans="1:7" ht="240" x14ac:dyDescent="0.25">
      <c r="A499" s="96" t="s">
        <v>1110</v>
      </c>
      <c r="B499" s="97">
        <v>368</v>
      </c>
      <c r="C499" s="96" t="s">
        <v>2</v>
      </c>
      <c r="D499" s="96" t="s">
        <v>1111</v>
      </c>
      <c r="E499" s="96" t="s">
        <v>6762</v>
      </c>
      <c r="F499" s="98" t="s">
        <v>1112</v>
      </c>
      <c r="G499" s="96" t="s">
        <v>4</v>
      </c>
    </row>
    <row r="500" spans="1:7" ht="75" x14ac:dyDescent="0.25">
      <c r="A500" s="96" t="s">
        <v>1113</v>
      </c>
      <c r="B500" s="97">
        <v>367</v>
      </c>
      <c r="C500" s="96" t="s">
        <v>2</v>
      </c>
      <c r="D500" s="96" t="s">
        <v>1114</v>
      </c>
      <c r="E500" s="96" t="s">
        <v>6763</v>
      </c>
      <c r="F500" s="98" t="s">
        <v>1115</v>
      </c>
      <c r="G500" s="96" t="s">
        <v>4</v>
      </c>
    </row>
    <row r="501" spans="1:7" ht="150" x14ac:dyDescent="0.25">
      <c r="A501" s="96" t="s">
        <v>1116</v>
      </c>
      <c r="B501" s="97">
        <v>44378</v>
      </c>
      <c r="C501" s="96" t="s">
        <v>2</v>
      </c>
      <c r="D501" s="96" t="s">
        <v>1117</v>
      </c>
      <c r="E501" s="96" t="s">
        <v>6764</v>
      </c>
      <c r="F501" s="98" t="s">
        <v>6765</v>
      </c>
      <c r="G501" s="96" t="s">
        <v>4</v>
      </c>
    </row>
    <row r="502" spans="1:7" ht="60" x14ac:dyDescent="0.25">
      <c r="A502" s="96" t="s">
        <v>1118</v>
      </c>
      <c r="B502" s="97">
        <v>367</v>
      </c>
      <c r="C502" s="96" t="s">
        <v>2</v>
      </c>
      <c r="D502" s="96" t="s">
        <v>1119</v>
      </c>
      <c r="E502" s="96" t="s">
        <v>6766</v>
      </c>
      <c r="F502" s="98" t="s">
        <v>1084</v>
      </c>
      <c r="G502" s="96" t="s">
        <v>4</v>
      </c>
    </row>
    <row r="503" spans="1:7" ht="90" x14ac:dyDescent="0.25">
      <c r="A503" s="96" t="s">
        <v>1120</v>
      </c>
      <c r="B503" s="97">
        <v>367</v>
      </c>
      <c r="C503" s="96" t="s">
        <v>2</v>
      </c>
      <c r="D503" s="96" t="s">
        <v>1121</v>
      </c>
      <c r="E503" s="96" t="s">
        <v>6767</v>
      </c>
      <c r="F503" s="98" t="s">
        <v>1122</v>
      </c>
      <c r="G503" s="96" t="s">
        <v>4</v>
      </c>
    </row>
    <row r="504" spans="1:7" ht="90" x14ac:dyDescent="0.25">
      <c r="A504" s="96" t="s">
        <v>1123</v>
      </c>
      <c r="B504" s="97">
        <v>367</v>
      </c>
      <c r="C504" s="96" t="s">
        <v>2</v>
      </c>
      <c r="D504" s="96" t="s">
        <v>1124</v>
      </c>
      <c r="E504" s="96" t="s">
        <v>6768</v>
      </c>
      <c r="F504" s="98" t="s">
        <v>1122</v>
      </c>
      <c r="G504" s="96" t="s">
        <v>4</v>
      </c>
    </row>
    <row r="505" spans="1:7" ht="255" x14ac:dyDescent="0.25">
      <c r="A505" s="96" t="s">
        <v>1125</v>
      </c>
      <c r="B505" s="97">
        <v>43647</v>
      </c>
      <c r="C505" s="96" t="s">
        <v>2</v>
      </c>
      <c r="D505" s="96" t="s">
        <v>1126</v>
      </c>
      <c r="E505" s="96" t="s">
        <v>6769</v>
      </c>
      <c r="F505" s="98" t="s">
        <v>5385</v>
      </c>
      <c r="G505" s="96" t="s">
        <v>4</v>
      </c>
    </row>
    <row r="506" spans="1:7" ht="75" x14ac:dyDescent="0.25">
      <c r="A506" s="96" t="s">
        <v>1127</v>
      </c>
      <c r="B506" s="97">
        <v>367</v>
      </c>
      <c r="C506" s="96" t="s">
        <v>2</v>
      </c>
      <c r="D506" s="96" t="s">
        <v>1128</v>
      </c>
      <c r="E506" s="96" t="s">
        <v>6770</v>
      </c>
      <c r="F506" s="98" t="s">
        <v>1129</v>
      </c>
      <c r="G506" s="96" t="s">
        <v>4</v>
      </c>
    </row>
    <row r="507" spans="1:7" ht="30" x14ac:dyDescent="0.25">
      <c r="A507" s="96" t="s">
        <v>6771</v>
      </c>
      <c r="B507" s="97">
        <v>368</v>
      </c>
      <c r="C507" s="96" t="s">
        <v>2</v>
      </c>
      <c r="D507" s="96" t="s">
        <v>6772</v>
      </c>
      <c r="E507" s="96" t="s">
        <v>6773</v>
      </c>
      <c r="F507" s="98" t="s">
        <v>768</v>
      </c>
      <c r="G507" s="96" t="s">
        <v>6531</v>
      </c>
    </row>
    <row r="508" spans="1:7" ht="45" x14ac:dyDescent="0.25">
      <c r="A508" s="96" t="s">
        <v>1130</v>
      </c>
      <c r="B508" s="97">
        <v>367</v>
      </c>
      <c r="C508" s="96" t="s">
        <v>2</v>
      </c>
      <c r="D508" s="96" t="s">
        <v>1131</v>
      </c>
      <c r="E508" s="96" t="s">
        <v>6774</v>
      </c>
      <c r="F508" s="98" t="s">
        <v>1132</v>
      </c>
      <c r="G508" s="96" t="s">
        <v>4</v>
      </c>
    </row>
    <row r="509" spans="1:7" ht="150" x14ac:dyDescent="0.25">
      <c r="A509" s="96" t="s">
        <v>1133</v>
      </c>
      <c r="B509" s="97">
        <v>367</v>
      </c>
      <c r="C509" s="96" t="s">
        <v>2</v>
      </c>
      <c r="D509" s="96" t="s">
        <v>1134</v>
      </c>
      <c r="E509" s="96" t="s">
        <v>6775</v>
      </c>
      <c r="F509" s="98" t="s">
        <v>1135</v>
      </c>
      <c r="G509" s="96" t="s">
        <v>4</v>
      </c>
    </row>
    <row r="510" spans="1:7" ht="75" x14ac:dyDescent="0.25">
      <c r="A510" s="96" t="s">
        <v>1136</v>
      </c>
      <c r="B510" s="97">
        <v>43647</v>
      </c>
      <c r="C510" s="96" t="s">
        <v>2</v>
      </c>
      <c r="D510" s="96" t="s">
        <v>1137</v>
      </c>
      <c r="E510" s="96" t="s">
        <v>6776</v>
      </c>
      <c r="F510" s="98" t="s">
        <v>1138</v>
      </c>
      <c r="G510" s="96" t="s">
        <v>4</v>
      </c>
    </row>
    <row r="511" spans="1:7" ht="105" x14ac:dyDescent="0.25">
      <c r="A511" s="96" t="s">
        <v>1139</v>
      </c>
      <c r="B511" s="97">
        <v>42826</v>
      </c>
      <c r="C511" s="96" t="s">
        <v>2</v>
      </c>
      <c r="D511" s="96" t="s">
        <v>1140</v>
      </c>
      <c r="E511" s="96" t="s">
        <v>6777</v>
      </c>
      <c r="F511" s="98" t="s">
        <v>8485</v>
      </c>
      <c r="G511" s="96" t="s">
        <v>4</v>
      </c>
    </row>
    <row r="512" spans="1:7" ht="105" x14ac:dyDescent="0.25">
      <c r="A512" s="96" t="s">
        <v>5386</v>
      </c>
      <c r="B512" s="97">
        <v>367</v>
      </c>
      <c r="C512" s="96" t="s">
        <v>2</v>
      </c>
      <c r="D512" s="96" t="s">
        <v>5387</v>
      </c>
      <c r="E512" s="96" t="s">
        <v>6778</v>
      </c>
      <c r="F512" s="98" t="s">
        <v>5388</v>
      </c>
      <c r="G512" s="96" t="s">
        <v>4</v>
      </c>
    </row>
    <row r="513" spans="1:7" ht="120" x14ac:dyDescent="0.25">
      <c r="A513" s="96" t="s">
        <v>5389</v>
      </c>
      <c r="B513" s="97">
        <v>367</v>
      </c>
      <c r="C513" s="96" t="s">
        <v>2</v>
      </c>
      <c r="D513" s="96" t="s">
        <v>5390</v>
      </c>
      <c r="E513" s="96" t="s">
        <v>6779</v>
      </c>
      <c r="F513" s="98" t="s">
        <v>5391</v>
      </c>
      <c r="G513" s="96" t="s">
        <v>4</v>
      </c>
    </row>
    <row r="514" spans="1:7" ht="135" x14ac:dyDescent="0.25">
      <c r="A514" s="96" t="s">
        <v>5392</v>
      </c>
      <c r="B514" s="97">
        <v>367</v>
      </c>
      <c r="C514" s="96" t="s">
        <v>2</v>
      </c>
      <c r="D514" s="96" t="s">
        <v>5393</v>
      </c>
      <c r="E514" s="96" t="s">
        <v>6780</v>
      </c>
      <c r="F514" s="98" t="s">
        <v>5394</v>
      </c>
      <c r="G514" s="96" t="s">
        <v>4</v>
      </c>
    </row>
    <row r="515" spans="1:7" ht="165" x14ac:dyDescent="0.25">
      <c r="A515" s="96" t="s">
        <v>5395</v>
      </c>
      <c r="B515" s="97">
        <v>367</v>
      </c>
      <c r="C515" s="96" t="s">
        <v>2</v>
      </c>
      <c r="D515" s="96" t="s">
        <v>5396</v>
      </c>
      <c r="E515" s="96" t="s">
        <v>6781</v>
      </c>
      <c r="F515" s="98" t="s">
        <v>5397</v>
      </c>
      <c r="G515" s="96" t="s">
        <v>4</v>
      </c>
    </row>
    <row r="516" spans="1:7" ht="45" x14ac:dyDescent="0.25">
      <c r="A516" s="96" t="s">
        <v>1141</v>
      </c>
      <c r="B516" s="97">
        <v>367</v>
      </c>
      <c r="C516" s="96" t="s">
        <v>2</v>
      </c>
      <c r="D516" s="96" t="s">
        <v>1142</v>
      </c>
      <c r="E516" s="96" t="s">
        <v>6782</v>
      </c>
      <c r="F516" s="98" t="s">
        <v>1143</v>
      </c>
      <c r="G516" s="96" t="s">
        <v>4</v>
      </c>
    </row>
    <row r="517" spans="1:7" ht="60" x14ac:dyDescent="0.25">
      <c r="A517" s="96" t="s">
        <v>1144</v>
      </c>
      <c r="B517" s="97">
        <v>367</v>
      </c>
      <c r="C517" s="96" t="s">
        <v>2</v>
      </c>
      <c r="D517" s="96" t="s">
        <v>1145</v>
      </c>
      <c r="E517" s="96" t="s">
        <v>6783</v>
      </c>
      <c r="F517" s="98" t="s">
        <v>1146</v>
      </c>
      <c r="G517" s="96" t="s">
        <v>4</v>
      </c>
    </row>
    <row r="518" spans="1:7" x14ac:dyDescent="0.25">
      <c r="A518" s="96" t="s">
        <v>1147</v>
      </c>
      <c r="B518" s="97">
        <v>367</v>
      </c>
      <c r="C518" s="96" t="s">
        <v>2</v>
      </c>
      <c r="D518" s="96" t="s">
        <v>1148</v>
      </c>
      <c r="E518" s="96" t="s">
        <v>6784</v>
      </c>
      <c r="F518" s="98" t="s">
        <v>1149</v>
      </c>
      <c r="G518" s="96" t="s">
        <v>4</v>
      </c>
    </row>
    <row r="519" spans="1:7" x14ac:dyDescent="0.25">
      <c r="A519" s="96" t="s">
        <v>1150</v>
      </c>
      <c r="B519" s="97">
        <v>43647</v>
      </c>
      <c r="C519" s="96" t="s">
        <v>2</v>
      </c>
      <c r="D519" s="96" t="s">
        <v>1151</v>
      </c>
      <c r="E519" s="96" t="s">
        <v>6785</v>
      </c>
      <c r="F519" s="98" t="s">
        <v>1149</v>
      </c>
      <c r="G519" s="96" t="s">
        <v>4</v>
      </c>
    </row>
    <row r="520" spans="1:7" ht="195" x14ac:dyDescent="0.25">
      <c r="A520" s="96" t="s">
        <v>5602</v>
      </c>
      <c r="B520" s="97">
        <v>367</v>
      </c>
      <c r="C520" s="96" t="s">
        <v>2</v>
      </c>
      <c r="D520" s="96" t="s">
        <v>5603</v>
      </c>
      <c r="E520" s="96" t="s">
        <v>6786</v>
      </c>
      <c r="F520" s="98" t="s">
        <v>5604</v>
      </c>
      <c r="G520" s="96" t="s">
        <v>4</v>
      </c>
    </row>
    <row r="521" spans="1:7" ht="150" x14ac:dyDescent="0.25">
      <c r="A521" s="96" t="s">
        <v>8778</v>
      </c>
      <c r="B521" s="97">
        <v>367</v>
      </c>
      <c r="C521" s="96" t="s">
        <v>2</v>
      </c>
      <c r="D521" s="96" t="s">
        <v>8977</v>
      </c>
      <c r="E521" s="96" t="s">
        <v>8978</v>
      </c>
      <c r="F521" s="98" t="s">
        <v>8979</v>
      </c>
      <c r="G521" s="96" t="s">
        <v>4</v>
      </c>
    </row>
    <row r="522" spans="1:7" ht="180" x14ac:dyDescent="0.25">
      <c r="A522" s="96" t="s">
        <v>5605</v>
      </c>
      <c r="B522" s="97">
        <v>367</v>
      </c>
      <c r="C522" s="96" t="s">
        <v>2</v>
      </c>
      <c r="D522" s="96" t="s">
        <v>5606</v>
      </c>
      <c r="E522" s="96" t="s">
        <v>6787</v>
      </c>
      <c r="F522" s="98" t="s">
        <v>5607</v>
      </c>
      <c r="G522" s="96" t="s">
        <v>4</v>
      </c>
    </row>
    <row r="523" spans="1:7" ht="375" x14ac:dyDescent="0.25">
      <c r="A523" s="96" t="s">
        <v>5608</v>
      </c>
      <c r="B523" s="97">
        <v>367</v>
      </c>
      <c r="C523" s="96" t="s">
        <v>2</v>
      </c>
      <c r="D523" s="96" t="s">
        <v>5609</v>
      </c>
      <c r="E523" s="96" t="s">
        <v>6788</v>
      </c>
      <c r="F523" s="98" t="s">
        <v>5610</v>
      </c>
      <c r="G523" s="96" t="s">
        <v>4</v>
      </c>
    </row>
    <row r="524" spans="1:7" ht="150" x14ac:dyDescent="0.25">
      <c r="A524" s="96" t="s">
        <v>1152</v>
      </c>
      <c r="B524" s="97">
        <v>367</v>
      </c>
      <c r="C524" s="96" t="s">
        <v>2</v>
      </c>
      <c r="D524" s="96" t="s">
        <v>1153</v>
      </c>
      <c r="E524" s="96" t="s">
        <v>6789</v>
      </c>
      <c r="F524" s="98" t="s">
        <v>1154</v>
      </c>
      <c r="G524" s="96" t="s">
        <v>4</v>
      </c>
    </row>
    <row r="525" spans="1:7" ht="45" x14ac:dyDescent="0.25">
      <c r="A525" s="96" t="s">
        <v>1155</v>
      </c>
      <c r="B525" s="97">
        <v>43647</v>
      </c>
      <c r="C525" s="96" t="s">
        <v>2</v>
      </c>
      <c r="D525" s="96" t="s">
        <v>1156</v>
      </c>
      <c r="E525" s="96" t="s">
        <v>6790</v>
      </c>
      <c r="F525" s="98" t="s">
        <v>5398</v>
      </c>
      <c r="G525" s="96" t="s">
        <v>4</v>
      </c>
    </row>
    <row r="526" spans="1:7" ht="75" x14ac:dyDescent="0.25">
      <c r="A526" s="96" t="s">
        <v>1157</v>
      </c>
      <c r="B526" s="97">
        <v>42186</v>
      </c>
      <c r="C526" s="96" t="s">
        <v>2</v>
      </c>
      <c r="D526" s="96" t="s">
        <v>1158</v>
      </c>
      <c r="E526" s="96" t="s">
        <v>6791</v>
      </c>
      <c r="F526" s="98" t="s">
        <v>1159</v>
      </c>
      <c r="G526" s="96" t="s">
        <v>4</v>
      </c>
    </row>
    <row r="527" spans="1:7" ht="180" x14ac:dyDescent="0.25">
      <c r="A527" s="96" t="s">
        <v>6093</v>
      </c>
      <c r="B527" s="97">
        <v>368</v>
      </c>
      <c r="C527" s="96" t="s">
        <v>2</v>
      </c>
      <c r="D527" s="96" t="s">
        <v>6792</v>
      </c>
      <c r="E527" s="96" t="s">
        <v>6793</v>
      </c>
      <c r="F527" s="98" t="s">
        <v>6794</v>
      </c>
      <c r="G527" s="96" t="s">
        <v>4</v>
      </c>
    </row>
    <row r="528" spans="1:7" x14ac:dyDescent="0.25">
      <c r="A528" s="96" t="s">
        <v>1160</v>
      </c>
      <c r="B528" s="97">
        <v>367</v>
      </c>
      <c r="C528" s="96" t="s">
        <v>2</v>
      </c>
      <c r="D528" s="96" t="s">
        <v>1161</v>
      </c>
      <c r="E528" s="96" t="s">
        <v>6795</v>
      </c>
      <c r="F528" s="98" t="s">
        <v>1162</v>
      </c>
      <c r="G528" s="96" t="s">
        <v>4</v>
      </c>
    </row>
    <row r="529" spans="1:7" ht="195" x14ac:dyDescent="0.25">
      <c r="A529" s="96" t="s">
        <v>5611</v>
      </c>
      <c r="B529" s="97">
        <v>367</v>
      </c>
      <c r="C529" s="96" t="s">
        <v>2</v>
      </c>
      <c r="D529" s="96" t="s">
        <v>5612</v>
      </c>
      <c r="E529" s="96" t="s">
        <v>6796</v>
      </c>
      <c r="F529" s="98" t="s">
        <v>5613</v>
      </c>
      <c r="G529" s="96" t="s">
        <v>4</v>
      </c>
    </row>
    <row r="530" spans="1:7" ht="150" x14ac:dyDescent="0.25">
      <c r="A530" s="96" t="s">
        <v>1163</v>
      </c>
      <c r="B530" s="97">
        <v>367</v>
      </c>
      <c r="C530" s="96" t="s">
        <v>2</v>
      </c>
      <c r="D530" s="96" t="s">
        <v>1164</v>
      </c>
      <c r="E530" s="96" t="s">
        <v>6797</v>
      </c>
      <c r="F530" s="98" t="s">
        <v>1165</v>
      </c>
      <c r="G530" s="96" t="s">
        <v>4</v>
      </c>
    </row>
    <row r="531" spans="1:7" ht="45" x14ac:dyDescent="0.25">
      <c r="A531" s="96" t="s">
        <v>1166</v>
      </c>
      <c r="B531" s="97">
        <v>367</v>
      </c>
      <c r="C531" s="96" t="s">
        <v>2</v>
      </c>
      <c r="D531" s="96" t="s">
        <v>1167</v>
      </c>
      <c r="E531" s="96" t="s">
        <v>6798</v>
      </c>
      <c r="F531" s="98" t="s">
        <v>1168</v>
      </c>
      <c r="G531" s="96" t="s">
        <v>4</v>
      </c>
    </row>
    <row r="532" spans="1:7" ht="90" x14ac:dyDescent="0.25">
      <c r="A532" s="96" t="s">
        <v>1169</v>
      </c>
      <c r="B532" s="97">
        <v>367</v>
      </c>
      <c r="C532" s="96" t="s">
        <v>2</v>
      </c>
      <c r="D532" s="96" t="s">
        <v>1170</v>
      </c>
      <c r="E532" s="96" t="s">
        <v>6799</v>
      </c>
      <c r="F532" s="98" t="s">
        <v>1171</v>
      </c>
      <c r="G532" s="96" t="s">
        <v>4</v>
      </c>
    </row>
    <row r="533" spans="1:7" ht="90" x14ac:dyDescent="0.25">
      <c r="A533" s="96" t="s">
        <v>1172</v>
      </c>
      <c r="B533" s="97">
        <v>367</v>
      </c>
      <c r="C533" s="96" t="s">
        <v>2</v>
      </c>
      <c r="D533" s="96" t="s">
        <v>1173</v>
      </c>
      <c r="E533" s="96" t="s">
        <v>6800</v>
      </c>
      <c r="F533" s="98" t="s">
        <v>1174</v>
      </c>
      <c r="G533" s="96" t="s">
        <v>4</v>
      </c>
    </row>
    <row r="534" spans="1:7" ht="105" x14ac:dyDescent="0.25">
      <c r="A534" s="96" t="s">
        <v>1175</v>
      </c>
      <c r="B534" s="97">
        <v>44743</v>
      </c>
      <c r="C534" s="96" t="s">
        <v>2</v>
      </c>
      <c r="D534" s="96" t="s">
        <v>1176</v>
      </c>
      <c r="E534" s="96" t="s">
        <v>6801</v>
      </c>
      <c r="F534" s="98" t="s">
        <v>8486</v>
      </c>
      <c r="G534" s="96" t="s">
        <v>4</v>
      </c>
    </row>
    <row r="535" spans="1:7" ht="75" x14ac:dyDescent="0.25">
      <c r="A535" s="96" t="s">
        <v>1177</v>
      </c>
      <c r="B535" s="97">
        <v>45108</v>
      </c>
      <c r="C535" s="96" t="s">
        <v>2</v>
      </c>
      <c r="D535" s="96" t="s">
        <v>1178</v>
      </c>
      <c r="E535" s="96" t="s">
        <v>6802</v>
      </c>
      <c r="F535" s="98" t="s">
        <v>8980</v>
      </c>
      <c r="G535" s="96" t="s">
        <v>4</v>
      </c>
    </row>
    <row r="536" spans="1:7" ht="105" x14ac:dyDescent="0.25">
      <c r="A536" s="96" t="s">
        <v>1179</v>
      </c>
      <c r="B536" s="97">
        <v>43647</v>
      </c>
      <c r="C536" s="96" t="s">
        <v>2</v>
      </c>
      <c r="D536" s="96" t="s">
        <v>1180</v>
      </c>
      <c r="E536" s="96" t="s">
        <v>6803</v>
      </c>
      <c r="F536" s="98" t="s">
        <v>1181</v>
      </c>
      <c r="G536" s="96" t="s">
        <v>4</v>
      </c>
    </row>
    <row r="537" spans="1:7" ht="150" x14ac:dyDescent="0.25">
      <c r="A537" s="96" t="s">
        <v>8779</v>
      </c>
      <c r="B537" s="97">
        <v>367</v>
      </c>
      <c r="C537" s="96" t="s">
        <v>2</v>
      </c>
      <c r="D537" s="96" t="s">
        <v>8981</v>
      </c>
      <c r="E537" s="96" t="s">
        <v>8982</v>
      </c>
      <c r="F537" s="98" t="s">
        <v>8983</v>
      </c>
      <c r="G537" s="96" t="s">
        <v>4</v>
      </c>
    </row>
    <row r="538" spans="1:7" ht="60" x14ac:dyDescent="0.25">
      <c r="A538" s="96" t="s">
        <v>1182</v>
      </c>
      <c r="B538" s="97">
        <v>367</v>
      </c>
      <c r="C538" s="96" t="s">
        <v>2</v>
      </c>
      <c r="D538" s="96" t="s">
        <v>1183</v>
      </c>
      <c r="E538" s="96" t="s">
        <v>6804</v>
      </c>
      <c r="F538" s="98" t="s">
        <v>1184</v>
      </c>
      <c r="G538" s="96" t="s">
        <v>4</v>
      </c>
    </row>
    <row r="539" spans="1:7" ht="75" x14ac:dyDescent="0.25">
      <c r="A539" s="96" t="s">
        <v>1185</v>
      </c>
      <c r="B539" s="97">
        <v>367</v>
      </c>
      <c r="C539" s="96" t="s">
        <v>2</v>
      </c>
      <c r="D539" s="96" t="s">
        <v>1186</v>
      </c>
      <c r="E539" s="96" t="s">
        <v>6805</v>
      </c>
      <c r="F539" s="98" t="s">
        <v>1187</v>
      </c>
      <c r="G539" s="96" t="s">
        <v>4</v>
      </c>
    </row>
    <row r="540" spans="1:7" ht="45" x14ac:dyDescent="0.25">
      <c r="A540" s="96" t="s">
        <v>1188</v>
      </c>
      <c r="B540" s="97">
        <v>43647</v>
      </c>
      <c r="C540" s="96" t="s">
        <v>2</v>
      </c>
      <c r="D540" s="96" t="s">
        <v>1189</v>
      </c>
      <c r="E540" s="96" t="s">
        <v>6806</v>
      </c>
      <c r="F540" s="98" t="s">
        <v>1190</v>
      </c>
      <c r="G540" s="96" t="s">
        <v>4</v>
      </c>
    </row>
    <row r="541" spans="1:7" ht="150" x14ac:dyDescent="0.25">
      <c r="A541" s="96" t="s">
        <v>1191</v>
      </c>
      <c r="B541" s="97">
        <v>367</v>
      </c>
      <c r="C541" s="96" t="s">
        <v>2</v>
      </c>
      <c r="D541" s="96" t="s">
        <v>1192</v>
      </c>
      <c r="E541" s="96" t="s">
        <v>6807</v>
      </c>
      <c r="F541" s="98" t="s">
        <v>1193</v>
      </c>
      <c r="G541" s="96" t="s">
        <v>4</v>
      </c>
    </row>
    <row r="542" spans="1:7" ht="45" x14ac:dyDescent="0.25">
      <c r="A542" s="96" t="s">
        <v>1194</v>
      </c>
      <c r="B542" s="97">
        <v>367</v>
      </c>
      <c r="C542" s="96" t="s">
        <v>2</v>
      </c>
      <c r="D542" s="96" t="s">
        <v>1195</v>
      </c>
      <c r="E542" s="96" t="s">
        <v>6808</v>
      </c>
      <c r="F542" s="98" t="s">
        <v>806</v>
      </c>
      <c r="G542" s="96" t="s">
        <v>4</v>
      </c>
    </row>
    <row r="543" spans="1:7" ht="165" x14ac:dyDescent="0.25">
      <c r="A543" s="96" t="s">
        <v>5614</v>
      </c>
      <c r="B543" s="97">
        <v>367</v>
      </c>
      <c r="C543" s="96" t="s">
        <v>2</v>
      </c>
      <c r="D543" s="96" t="s">
        <v>5615</v>
      </c>
      <c r="E543" s="96" t="s">
        <v>6809</v>
      </c>
      <c r="F543" s="98" t="s">
        <v>5616</v>
      </c>
      <c r="G543" s="96" t="s">
        <v>4</v>
      </c>
    </row>
    <row r="544" spans="1:7" ht="75" x14ac:dyDescent="0.25">
      <c r="A544" s="96" t="s">
        <v>1196</v>
      </c>
      <c r="B544" s="97">
        <v>367</v>
      </c>
      <c r="C544" s="96" t="s">
        <v>2</v>
      </c>
      <c r="D544" s="96" t="s">
        <v>1197</v>
      </c>
      <c r="E544" s="96" t="s">
        <v>6810</v>
      </c>
      <c r="F544" s="98" t="s">
        <v>1198</v>
      </c>
      <c r="G544" s="96" t="s">
        <v>4</v>
      </c>
    </row>
    <row r="545" spans="1:7" ht="60" x14ac:dyDescent="0.25">
      <c r="A545" s="96" t="s">
        <v>1199</v>
      </c>
      <c r="B545" s="97">
        <v>367</v>
      </c>
      <c r="C545" s="96" t="s">
        <v>2</v>
      </c>
      <c r="D545" s="96" t="s">
        <v>1200</v>
      </c>
      <c r="E545" s="96" t="s">
        <v>6811</v>
      </c>
      <c r="F545" s="98" t="s">
        <v>1201</v>
      </c>
      <c r="G545" s="96" t="s">
        <v>4</v>
      </c>
    </row>
    <row r="546" spans="1:7" ht="45" x14ac:dyDescent="0.25">
      <c r="A546" s="96" t="s">
        <v>1202</v>
      </c>
      <c r="B546" s="97">
        <v>367</v>
      </c>
      <c r="C546" s="96" t="s">
        <v>2</v>
      </c>
      <c r="D546" s="96" t="s">
        <v>1203</v>
      </c>
      <c r="E546" s="96" t="s">
        <v>6812</v>
      </c>
      <c r="F546" s="98" t="s">
        <v>806</v>
      </c>
      <c r="G546" s="96" t="s">
        <v>4</v>
      </c>
    </row>
    <row r="547" spans="1:7" ht="45" x14ac:dyDescent="0.25">
      <c r="A547" s="96" t="s">
        <v>1204</v>
      </c>
      <c r="B547" s="97">
        <v>368</v>
      </c>
      <c r="C547" s="96" t="s">
        <v>2</v>
      </c>
      <c r="D547" s="96" t="s">
        <v>1205</v>
      </c>
      <c r="E547" s="96" t="s">
        <v>6813</v>
      </c>
      <c r="F547" s="98" t="s">
        <v>8487</v>
      </c>
      <c r="G547" s="96" t="s">
        <v>4</v>
      </c>
    </row>
    <row r="548" spans="1:7" ht="60" x14ac:dyDescent="0.25">
      <c r="A548" s="96" t="s">
        <v>1206</v>
      </c>
      <c r="B548" s="97">
        <v>367</v>
      </c>
      <c r="C548" s="96" t="s">
        <v>2</v>
      </c>
      <c r="D548" s="96" t="s">
        <v>1207</v>
      </c>
      <c r="E548" s="96" t="s">
        <v>6814</v>
      </c>
      <c r="F548" s="98" t="s">
        <v>1208</v>
      </c>
      <c r="G548" s="96" t="s">
        <v>4</v>
      </c>
    </row>
    <row r="549" spans="1:7" ht="90" x14ac:dyDescent="0.25">
      <c r="A549" s="96" t="s">
        <v>6105</v>
      </c>
      <c r="B549" s="97">
        <v>367</v>
      </c>
      <c r="C549" s="96" t="s">
        <v>2</v>
      </c>
      <c r="D549" s="96" t="s">
        <v>6815</v>
      </c>
      <c r="E549" s="96" t="s">
        <v>6816</v>
      </c>
      <c r="F549" s="98" t="s">
        <v>6817</v>
      </c>
      <c r="G549" s="96" t="s">
        <v>4</v>
      </c>
    </row>
    <row r="550" spans="1:7" ht="75" x14ac:dyDescent="0.25">
      <c r="A550" s="96" t="s">
        <v>1209</v>
      </c>
      <c r="B550" s="97">
        <v>367</v>
      </c>
      <c r="C550" s="96" t="s">
        <v>2</v>
      </c>
      <c r="D550" s="96" t="s">
        <v>1210</v>
      </c>
      <c r="E550" s="96" t="s">
        <v>6818</v>
      </c>
      <c r="F550" s="98" t="s">
        <v>1211</v>
      </c>
      <c r="G550" s="96" t="s">
        <v>4</v>
      </c>
    </row>
    <row r="551" spans="1:7" ht="75" x14ac:dyDescent="0.25">
      <c r="A551" s="96" t="s">
        <v>1212</v>
      </c>
      <c r="B551" s="97">
        <v>367</v>
      </c>
      <c r="C551" s="96" t="s">
        <v>2</v>
      </c>
      <c r="D551" s="96" t="s">
        <v>1213</v>
      </c>
      <c r="E551" s="96" t="s">
        <v>6819</v>
      </c>
      <c r="F551" s="98" t="s">
        <v>1214</v>
      </c>
      <c r="G551" s="96" t="s">
        <v>4</v>
      </c>
    </row>
    <row r="552" spans="1:7" ht="105" x14ac:dyDescent="0.25">
      <c r="A552" s="96" t="s">
        <v>1215</v>
      </c>
      <c r="B552" s="97">
        <v>43647</v>
      </c>
      <c r="C552" s="96" t="s">
        <v>2</v>
      </c>
      <c r="D552" s="96" t="s">
        <v>1216</v>
      </c>
      <c r="E552" s="96" t="s">
        <v>6820</v>
      </c>
      <c r="F552" s="98" t="s">
        <v>1217</v>
      </c>
      <c r="G552" s="96" t="s">
        <v>4</v>
      </c>
    </row>
    <row r="553" spans="1:7" ht="105" x14ac:dyDescent="0.25">
      <c r="A553" s="96" t="s">
        <v>1218</v>
      </c>
      <c r="B553" s="97">
        <v>367</v>
      </c>
      <c r="C553" s="96" t="s">
        <v>2</v>
      </c>
      <c r="D553" s="96" t="s">
        <v>1219</v>
      </c>
      <c r="E553" s="96" t="s">
        <v>6821</v>
      </c>
      <c r="F553" s="98" t="s">
        <v>1220</v>
      </c>
      <c r="G553" s="96" t="s">
        <v>4</v>
      </c>
    </row>
    <row r="554" spans="1:7" ht="60" x14ac:dyDescent="0.25">
      <c r="A554" s="96" t="s">
        <v>1221</v>
      </c>
      <c r="B554" s="97">
        <v>367</v>
      </c>
      <c r="C554" s="96" t="s">
        <v>2</v>
      </c>
      <c r="D554" s="96" t="s">
        <v>1222</v>
      </c>
      <c r="E554" s="96" t="s">
        <v>6822</v>
      </c>
      <c r="F554" s="98" t="s">
        <v>1223</v>
      </c>
      <c r="G554" s="96" t="s">
        <v>4</v>
      </c>
    </row>
    <row r="555" spans="1:7" ht="75" x14ac:dyDescent="0.25">
      <c r="A555" s="96" t="s">
        <v>1224</v>
      </c>
      <c r="B555" s="97">
        <v>367</v>
      </c>
      <c r="C555" s="96" t="s">
        <v>2</v>
      </c>
      <c r="D555" s="96" t="s">
        <v>1225</v>
      </c>
      <c r="E555" s="96" t="s">
        <v>6823</v>
      </c>
      <c r="F555" s="98" t="s">
        <v>1226</v>
      </c>
      <c r="G555" s="96" t="s">
        <v>4</v>
      </c>
    </row>
    <row r="556" spans="1:7" ht="60" x14ac:dyDescent="0.25">
      <c r="A556" s="96" t="s">
        <v>1227</v>
      </c>
      <c r="B556" s="97">
        <v>43647</v>
      </c>
      <c r="C556" s="96" t="s">
        <v>2</v>
      </c>
      <c r="D556" s="96" t="s">
        <v>1228</v>
      </c>
      <c r="E556" s="96" t="s">
        <v>6824</v>
      </c>
      <c r="F556" s="98" t="s">
        <v>1229</v>
      </c>
      <c r="G556" s="96" t="s">
        <v>4</v>
      </c>
    </row>
    <row r="557" spans="1:7" ht="135" x14ac:dyDescent="0.25">
      <c r="A557" s="96" t="s">
        <v>6825</v>
      </c>
      <c r="B557" s="97">
        <v>42826</v>
      </c>
      <c r="C557" s="96" t="s">
        <v>2</v>
      </c>
      <c r="D557" s="96" t="s">
        <v>6826</v>
      </c>
      <c r="E557" s="96" t="s">
        <v>6827</v>
      </c>
      <c r="F557" s="98" t="s">
        <v>8488</v>
      </c>
      <c r="G557" s="96" t="s">
        <v>4</v>
      </c>
    </row>
    <row r="558" spans="1:7" ht="60" x14ac:dyDescent="0.25">
      <c r="A558" s="96" t="s">
        <v>1230</v>
      </c>
      <c r="B558" s="97">
        <v>367</v>
      </c>
      <c r="C558" s="96" t="s">
        <v>2</v>
      </c>
      <c r="D558" s="96" t="s">
        <v>1231</v>
      </c>
      <c r="E558" s="96" t="s">
        <v>6828</v>
      </c>
      <c r="F558" s="98" t="s">
        <v>1232</v>
      </c>
      <c r="G558" s="96" t="s">
        <v>4</v>
      </c>
    </row>
    <row r="559" spans="1:7" ht="150" x14ac:dyDescent="0.25">
      <c r="A559" s="96" t="s">
        <v>1233</v>
      </c>
      <c r="B559" s="97">
        <v>44378</v>
      </c>
      <c r="C559" s="96" t="s">
        <v>2</v>
      </c>
      <c r="D559" s="96" t="s">
        <v>1234</v>
      </c>
      <c r="E559" s="96" t="s">
        <v>6829</v>
      </c>
      <c r="F559" s="98" t="s">
        <v>1235</v>
      </c>
      <c r="G559" s="96" t="s">
        <v>4</v>
      </c>
    </row>
    <row r="560" spans="1:7" ht="135" x14ac:dyDescent="0.25">
      <c r="A560" s="96" t="s">
        <v>1236</v>
      </c>
      <c r="B560" s="97">
        <v>367</v>
      </c>
      <c r="C560" s="96" t="s">
        <v>2</v>
      </c>
      <c r="D560" s="96" t="s">
        <v>1237</v>
      </c>
      <c r="E560" s="96" t="s">
        <v>6830</v>
      </c>
      <c r="F560" s="98" t="s">
        <v>1238</v>
      </c>
      <c r="G560" s="96" t="s">
        <v>4</v>
      </c>
    </row>
    <row r="561" spans="1:7" ht="90" x14ac:dyDescent="0.25">
      <c r="A561" s="96" t="s">
        <v>1239</v>
      </c>
      <c r="B561" s="97">
        <v>44378</v>
      </c>
      <c r="C561" s="96" t="s">
        <v>2</v>
      </c>
      <c r="D561" s="96" t="s">
        <v>1240</v>
      </c>
      <c r="E561" s="96" t="s">
        <v>6831</v>
      </c>
      <c r="F561" s="98" t="s">
        <v>6832</v>
      </c>
      <c r="G561" s="96" t="s">
        <v>4</v>
      </c>
    </row>
    <row r="562" spans="1:7" ht="135" x14ac:dyDescent="0.25">
      <c r="A562" s="96" t="s">
        <v>1241</v>
      </c>
      <c r="B562" s="97">
        <v>367</v>
      </c>
      <c r="C562" s="96" t="s">
        <v>2</v>
      </c>
      <c r="D562" s="96" t="s">
        <v>1242</v>
      </c>
      <c r="E562" s="96" t="s">
        <v>6833</v>
      </c>
      <c r="F562" s="98" t="s">
        <v>1243</v>
      </c>
      <c r="G562" s="96" t="s">
        <v>4</v>
      </c>
    </row>
    <row r="563" spans="1:7" ht="165" x14ac:dyDescent="0.25">
      <c r="A563" s="96" t="s">
        <v>1244</v>
      </c>
      <c r="B563" s="97">
        <v>367</v>
      </c>
      <c r="C563" s="96" t="s">
        <v>2</v>
      </c>
      <c r="D563" s="96" t="s">
        <v>1245</v>
      </c>
      <c r="E563" s="96" t="s">
        <v>6834</v>
      </c>
      <c r="F563" s="98" t="s">
        <v>1246</v>
      </c>
      <c r="G563" s="96" t="s">
        <v>4</v>
      </c>
    </row>
    <row r="564" spans="1:7" ht="75" x14ac:dyDescent="0.25">
      <c r="A564" s="96" t="s">
        <v>1247</v>
      </c>
      <c r="B564" s="97">
        <v>43647</v>
      </c>
      <c r="C564" s="96" t="s">
        <v>2</v>
      </c>
      <c r="D564" s="96" t="s">
        <v>1248</v>
      </c>
      <c r="E564" s="96" t="s">
        <v>6835</v>
      </c>
      <c r="F564" s="98" t="s">
        <v>1249</v>
      </c>
      <c r="G564" s="96" t="s">
        <v>4</v>
      </c>
    </row>
    <row r="565" spans="1:7" ht="165" x14ac:dyDescent="0.25">
      <c r="A565" s="96" t="s">
        <v>1250</v>
      </c>
      <c r="B565" s="97">
        <v>367</v>
      </c>
      <c r="C565" s="96" t="s">
        <v>2</v>
      </c>
      <c r="D565" s="96" t="s">
        <v>1251</v>
      </c>
      <c r="E565" s="96" t="s">
        <v>6836</v>
      </c>
      <c r="F565" s="98" t="s">
        <v>1252</v>
      </c>
      <c r="G565" s="96" t="s">
        <v>4</v>
      </c>
    </row>
    <row r="566" spans="1:7" ht="30" x14ac:dyDescent="0.25">
      <c r="A566" s="96" t="s">
        <v>1253</v>
      </c>
      <c r="B566" s="97">
        <v>367</v>
      </c>
      <c r="C566" s="96" t="s">
        <v>2</v>
      </c>
      <c r="D566" s="96" t="s">
        <v>1254</v>
      </c>
      <c r="E566" s="96" t="s">
        <v>6837</v>
      </c>
      <c r="F566" s="98" t="s">
        <v>1255</v>
      </c>
      <c r="G566" s="96" t="s">
        <v>4</v>
      </c>
    </row>
    <row r="567" spans="1:7" ht="30" x14ac:dyDescent="0.25">
      <c r="A567" s="96" t="s">
        <v>1256</v>
      </c>
      <c r="B567" s="97">
        <v>367</v>
      </c>
      <c r="C567" s="96" t="s">
        <v>2</v>
      </c>
      <c r="D567" s="96" t="s">
        <v>1257</v>
      </c>
      <c r="E567" s="96" t="s">
        <v>6838</v>
      </c>
      <c r="F567" s="98" t="s">
        <v>1258</v>
      </c>
      <c r="G567" s="96" t="s">
        <v>4</v>
      </c>
    </row>
    <row r="568" spans="1:7" ht="45" x14ac:dyDescent="0.25">
      <c r="A568" s="96" t="s">
        <v>1259</v>
      </c>
      <c r="B568" s="97">
        <v>43647</v>
      </c>
      <c r="C568" s="96" t="s">
        <v>2</v>
      </c>
      <c r="D568" s="96" t="s">
        <v>1260</v>
      </c>
      <c r="E568" s="96" t="s">
        <v>6839</v>
      </c>
      <c r="F568" s="98" t="s">
        <v>1261</v>
      </c>
      <c r="G568" s="96" t="s">
        <v>4</v>
      </c>
    </row>
    <row r="569" spans="1:7" ht="45" x14ac:dyDescent="0.25">
      <c r="A569" s="96" t="s">
        <v>1262</v>
      </c>
      <c r="B569" s="97">
        <v>43647</v>
      </c>
      <c r="C569" s="96" t="s">
        <v>2</v>
      </c>
      <c r="D569" s="96" t="s">
        <v>1263</v>
      </c>
      <c r="E569" s="96" t="s">
        <v>6840</v>
      </c>
      <c r="F569" s="98" t="s">
        <v>1264</v>
      </c>
      <c r="G569" s="96" t="s">
        <v>4</v>
      </c>
    </row>
    <row r="570" spans="1:7" ht="135" x14ac:dyDescent="0.25">
      <c r="A570" s="96" t="s">
        <v>1265</v>
      </c>
      <c r="B570" s="97">
        <v>45108</v>
      </c>
      <c r="C570" s="96" t="s">
        <v>2</v>
      </c>
      <c r="D570" s="96" t="s">
        <v>1266</v>
      </c>
      <c r="E570" s="96" t="s">
        <v>6841</v>
      </c>
      <c r="F570" s="98" t="s">
        <v>8984</v>
      </c>
      <c r="G570" s="96" t="s">
        <v>4</v>
      </c>
    </row>
    <row r="571" spans="1:7" ht="120" x14ac:dyDescent="0.25">
      <c r="A571" s="96" t="s">
        <v>1267</v>
      </c>
      <c r="B571" s="97">
        <v>367</v>
      </c>
      <c r="C571" s="96" t="s">
        <v>2</v>
      </c>
      <c r="D571" s="96" t="s">
        <v>1268</v>
      </c>
      <c r="E571" s="96" t="s">
        <v>6842</v>
      </c>
      <c r="F571" s="98" t="s">
        <v>1269</v>
      </c>
      <c r="G571" s="96" t="s">
        <v>4</v>
      </c>
    </row>
    <row r="572" spans="1:7" ht="60" x14ac:dyDescent="0.25">
      <c r="A572" s="96" t="s">
        <v>1270</v>
      </c>
      <c r="B572" s="97">
        <v>367</v>
      </c>
      <c r="C572" s="96" t="s">
        <v>2</v>
      </c>
      <c r="D572" s="96" t="s">
        <v>1271</v>
      </c>
      <c r="E572" s="96" t="s">
        <v>6843</v>
      </c>
      <c r="F572" s="98" t="s">
        <v>1272</v>
      </c>
      <c r="G572" s="96" t="s">
        <v>4</v>
      </c>
    </row>
    <row r="573" spans="1:7" ht="90" x14ac:dyDescent="0.25">
      <c r="A573" s="96" t="s">
        <v>1273</v>
      </c>
      <c r="B573" s="97">
        <v>367</v>
      </c>
      <c r="C573" s="96" t="s">
        <v>2</v>
      </c>
      <c r="D573" s="96" t="s">
        <v>1274</v>
      </c>
      <c r="E573" s="96" t="s">
        <v>6844</v>
      </c>
      <c r="F573" s="98" t="s">
        <v>1275</v>
      </c>
      <c r="G573" s="96" t="s">
        <v>4</v>
      </c>
    </row>
    <row r="574" spans="1:7" ht="150" x14ac:dyDescent="0.25">
      <c r="A574" s="96" t="s">
        <v>1276</v>
      </c>
      <c r="B574" s="97">
        <v>367</v>
      </c>
      <c r="C574" s="96" t="s">
        <v>2</v>
      </c>
      <c r="D574" s="96" t="s">
        <v>1277</v>
      </c>
      <c r="E574" s="96" t="s">
        <v>6845</v>
      </c>
      <c r="F574" s="98" t="s">
        <v>1278</v>
      </c>
      <c r="G574" s="96" t="s">
        <v>4</v>
      </c>
    </row>
    <row r="575" spans="1:7" ht="90" x14ac:dyDescent="0.25">
      <c r="A575" s="96" t="s">
        <v>1279</v>
      </c>
      <c r="B575" s="97">
        <v>43282</v>
      </c>
      <c r="C575" s="96" t="s">
        <v>2</v>
      </c>
      <c r="D575" s="96" t="s">
        <v>1280</v>
      </c>
      <c r="E575" s="96" t="s">
        <v>6846</v>
      </c>
      <c r="F575" s="98" t="s">
        <v>1281</v>
      </c>
      <c r="G575" s="96" t="s">
        <v>4</v>
      </c>
    </row>
    <row r="576" spans="1:7" ht="90" x14ac:dyDescent="0.25">
      <c r="A576" s="96" t="s">
        <v>1282</v>
      </c>
      <c r="B576" s="97">
        <v>44013</v>
      </c>
      <c r="C576" s="96" t="s">
        <v>2</v>
      </c>
      <c r="D576" s="96" t="s">
        <v>1283</v>
      </c>
      <c r="E576" s="96" t="s">
        <v>6847</v>
      </c>
      <c r="F576" s="98" t="s">
        <v>5617</v>
      </c>
      <c r="G576" s="96" t="s">
        <v>4</v>
      </c>
    </row>
    <row r="577" spans="1:7" ht="60" x14ac:dyDescent="0.25">
      <c r="A577" s="96" t="s">
        <v>1284</v>
      </c>
      <c r="B577" s="97">
        <v>367</v>
      </c>
      <c r="C577" s="96" t="s">
        <v>2</v>
      </c>
      <c r="D577" s="96" t="s">
        <v>1285</v>
      </c>
      <c r="E577" s="96" t="s">
        <v>6848</v>
      </c>
      <c r="F577" s="98" t="s">
        <v>1286</v>
      </c>
      <c r="G577" s="96" t="s">
        <v>4</v>
      </c>
    </row>
    <row r="578" spans="1:7" ht="30" x14ac:dyDescent="0.25">
      <c r="A578" s="96" t="s">
        <v>1287</v>
      </c>
      <c r="B578" s="97">
        <v>42917</v>
      </c>
      <c r="C578" s="96" t="s">
        <v>2</v>
      </c>
      <c r="D578" s="96" t="s">
        <v>1288</v>
      </c>
      <c r="E578" s="96" t="s">
        <v>6849</v>
      </c>
      <c r="F578" s="98" t="s">
        <v>1289</v>
      </c>
      <c r="G578" s="96" t="s">
        <v>4</v>
      </c>
    </row>
    <row r="579" spans="1:7" ht="75" x14ac:dyDescent="0.25">
      <c r="A579" s="96" t="s">
        <v>1290</v>
      </c>
      <c r="B579" s="97">
        <v>44013</v>
      </c>
      <c r="C579" s="96" t="s">
        <v>2</v>
      </c>
      <c r="D579" s="96" t="s">
        <v>1291</v>
      </c>
      <c r="E579" s="96" t="s">
        <v>6850</v>
      </c>
      <c r="F579" s="98" t="s">
        <v>5618</v>
      </c>
      <c r="G579" s="96" t="s">
        <v>4</v>
      </c>
    </row>
    <row r="580" spans="1:7" ht="75" x14ac:dyDescent="0.25">
      <c r="A580" s="96" t="s">
        <v>1292</v>
      </c>
      <c r="B580" s="97">
        <v>44013</v>
      </c>
      <c r="C580" s="96" t="s">
        <v>2</v>
      </c>
      <c r="D580" s="96" t="s">
        <v>1293</v>
      </c>
      <c r="E580" s="96" t="s">
        <v>6851</v>
      </c>
      <c r="F580" s="98" t="s">
        <v>5619</v>
      </c>
      <c r="G580" s="96" t="s">
        <v>4</v>
      </c>
    </row>
    <row r="581" spans="1:7" ht="90" x14ac:dyDescent="0.25">
      <c r="A581" s="96" t="s">
        <v>1294</v>
      </c>
      <c r="B581" s="97">
        <v>368</v>
      </c>
      <c r="C581" s="96" t="s">
        <v>2</v>
      </c>
      <c r="D581" s="96" t="s">
        <v>1295</v>
      </c>
      <c r="E581" s="96" t="s">
        <v>6852</v>
      </c>
      <c r="F581" s="98" t="s">
        <v>8489</v>
      </c>
      <c r="G581" s="96" t="s">
        <v>4</v>
      </c>
    </row>
    <row r="582" spans="1:7" ht="30" x14ac:dyDescent="0.25">
      <c r="A582" s="96" t="s">
        <v>1296</v>
      </c>
      <c r="B582" s="97">
        <v>43647</v>
      </c>
      <c r="C582" s="96" t="s">
        <v>2</v>
      </c>
      <c r="D582" s="96" t="s">
        <v>1297</v>
      </c>
      <c r="E582" s="96" t="s">
        <v>6853</v>
      </c>
      <c r="F582" s="98" t="s">
        <v>1298</v>
      </c>
      <c r="G582" s="96" t="s">
        <v>4</v>
      </c>
    </row>
    <row r="583" spans="1:7" ht="30" x14ac:dyDescent="0.25">
      <c r="A583" s="96" t="s">
        <v>1299</v>
      </c>
      <c r="B583" s="97">
        <v>367</v>
      </c>
      <c r="C583" s="96" t="s">
        <v>2</v>
      </c>
      <c r="D583" s="96" t="s">
        <v>1300</v>
      </c>
      <c r="E583" s="96" t="s">
        <v>6854</v>
      </c>
      <c r="F583" s="98" t="s">
        <v>1301</v>
      </c>
      <c r="G583" s="96" t="s">
        <v>4</v>
      </c>
    </row>
    <row r="584" spans="1:7" ht="45" x14ac:dyDescent="0.25">
      <c r="A584" s="96" t="s">
        <v>1302</v>
      </c>
      <c r="B584" s="97">
        <v>367</v>
      </c>
      <c r="C584" s="96" t="s">
        <v>2</v>
      </c>
      <c r="D584" s="96" t="s">
        <v>1303</v>
      </c>
      <c r="E584" s="96" t="s">
        <v>6855</v>
      </c>
      <c r="F584" s="98" t="s">
        <v>806</v>
      </c>
      <c r="G584" s="96" t="s">
        <v>4</v>
      </c>
    </row>
    <row r="585" spans="1:7" ht="225" x14ac:dyDescent="0.25">
      <c r="A585" s="96" t="s">
        <v>6856</v>
      </c>
      <c r="B585" s="97">
        <v>42826</v>
      </c>
      <c r="C585" s="96" t="s">
        <v>2</v>
      </c>
      <c r="D585" s="96" t="s">
        <v>6857</v>
      </c>
      <c r="E585" s="96" t="s">
        <v>6858</v>
      </c>
      <c r="F585" s="98" t="s">
        <v>8490</v>
      </c>
      <c r="G585" s="96" t="s">
        <v>4</v>
      </c>
    </row>
    <row r="586" spans="1:7" ht="45" x14ac:dyDescent="0.25">
      <c r="A586" s="96" t="s">
        <v>1304</v>
      </c>
      <c r="B586" s="97">
        <v>367</v>
      </c>
      <c r="C586" s="96" t="s">
        <v>2</v>
      </c>
      <c r="D586" s="96" t="s">
        <v>1305</v>
      </c>
      <c r="E586" s="96" t="s">
        <v>6859</v>
      </c>
      <c r="F586" s="98" t="s">
        <v>1306</v>
      </c>
      <c r="G586" s="96" t="s">
        <v>4</v>
      </c>
    </row>
    <row r="587" spans="1:7" ht="30" x14ac:dyDescent="0.25">
      <c r="A587" s="96" t="s">
        <v>1307</v>
      </c>
      <c r="B587" s="97">
        <v>43647</v>
      </c>
      <c r="C587" s="96" t="s">
        <v>2</v>
      </c>
      <c r="D587" s="96" t="s">
        <v>1308</v>
      </c>
      <c r="E587" s="96" t="s">
        <v>6860</v>
      </c>
      <c r="F587" s="98" t="s">
        <v>1309</v>
      </c>
      <c r="G587" s="96" t="s">
        <v>4</v>
      </c>
    </row>
    <row r="588" spans="1:7" ht="45" x14ac:dyDescent="0.25">
      <c r="A588" s="96" t="s">
        <v>1310</v>
      </c>
      <c r="B588" s="97">
        <v>367</v>
      </c>
      <c r="C588" s="96" t="s">
        <v>2</v>
      </c>
      <c r="D588" s="96" t="s">
        <v>1311</v>
      </c>
      <c r="E588" s="96" t="s">
        <v>6861</v>
      </c>
      <c r="F588" s="98" t="s">
        <v>1312</v>
      </c>
      <c r="G588" s="96" t="s">
        <v>4</v>
      </c>
    </row>
    <row r="589" spans="1:7" ht="60" x14ac:dyDescent="0.25">
      <c r="A589" s="96" t="s">
        <v>1313</v>
      </c>
      <c r="B589" s="97">
        <v>367</v>
      </c>
      <c r="C589" s="96" t="s">
        <v>2</v>
      </c>
      <c r="D589" s="96" t="s">
        <v>1314</v>
      </c>
      <c r="E589" s="96" t="s">
        <v>6862</v>
      </c>
      <c r="F589" s="98" t="s">
        <v>1315</v>
      </c>
      <c r="G589" s="96" t="s">
        <v>4</v>
      </c>
    </row>
    <row r="590" spans="1:7" ht="135" x14ac:dyDescent="0.25">
      <c r="A590" s="96" t="s">
        <v>1316</v>
      </c>
      <c r="B590" s="97">
        <v>367</v>
      </c>
      <c r="C590" s="96" t="s">
        <v>2</v>
      </c>
      <c r="D590" s="96" t="s">
        <v>1317</v>
      </c>
      <c r="E590" s="96" t="s">
        <v>6863</v>
      </c>
      <c r="F590" s="98" t="s">
        <v>1318</v>
      </c>
      <c r="G590" s="96" t="s">
        <v>4</v>
      </c>
    </row>
    <row r="591" spans="1:7" ht="165" x14ac:dyDescent="0.25">
      <c r="A591" s="96" t="s">
        <v>1319</v>
      </c>
      <c r="B591" s="97">
        <v>367</v>
      </c>
      <c r="C591" s="96" t="s">
        <v>2</v>
      </c>
      <c r="D591" s="96" t="s">
        <v>1320</v>
      </c>
      <c r="E591" s="96" t="s">
        <v>6864</v>
      </c>
      <c r="F591" s="98" t="s">
        <v>1321</v>
      </c>
      <c r="G591" s="96" t="s">
        <v>4</v>
      </c>
    </row>
    <row r="592" spans="1:7" ht="30" x14ac:dyDescent="0.25">
      <c r="A592" s="96" t="s">
        <v>6865</v>
      </c>
      <c r="B592" s="97">
        <v>41821</v>
      </c>
      <c r="C592" s="96" t="s">
        <v>6231</v>
      </c>
      <c r="D592" s="96" t="s">
        <v>6432</v>
      </c>
      <c r="E592" s="96" t="s">
        <v>6433</v>
      </c>
      <c r="F592" s="98" t="s">
        <v>6866</v>
      </c>
      <c r="G592" s="96" t="s">
        <v>4</v>
      </c>
    </row>
    <row r="593" spans="1:7" ht="45" x14ac:dyDescent="0.25">
      <c r="A593" s="96" t="s">
        <v>1322</v>
      </c>
      <c r="B593" s="97">
        <v>367</v>
      </c>
      <c r="C593" s="96" t="s">
        <v>2</v>
      </c>
      <c r="D593" s="96" t="s">
        <v>1323</v>
      </c>
      <c r="E593" s="96" t="s">
        <v>6867</v>
      </c>
      <c r="F593" s="98" t="s">
        <v>1324</v>
      </c>
      <c r="G593" s="96" t="s">
        <v>4</v>
      </c>
    </row>
    <row r="594" spans="1:7" ht="90" x14ac:dyDescent="0.25">
      <c r="A594" s="96" t="s">
        <v>1325</v>
      </c>
      <c r="B594" s="97">
        <v>43647</v>
      </c>
      <c r="C594" s="96" t="s">
        <v>2</v>
      </c>
      <c r="D594" s="96" t="s">
        <v>1326</v>
      </c>
      <c r="E594" s="96" t="s">
        <v>6868</v>
      </c>
      <c r="F594" s="98" t="s">
        <v>1327</v>
      </c>
      <c r="G594" s="96" t="s">
        <v>4</v>
      </c>
    </row>
    <row r="595" spans="1:7" x14ac:dyDescent="0.25">
      <c r="A595" s="96" t="s">
        <v>1328</v>
      </c>
      <c r="B595" s="97">
        <v>367</v>
      </c>
      <c r="C595" s="96" t="s">
        <v>2</v>
      </c>
      <c r="D595" s="96" t="s">
        <v>1329</v>
      </c>
      <c r="E595" s="96" t="s">
        <v>6869</v>
      </c>
      <c r="F595" s="98" t="s">
        <v>1330</v>
      </c>
      <c r="G595" s="96" t="s">
        <v>4</v>
      </c>
    </row>
    <row r="596" spans="1:7" ht="120" x14ac:dyDescent="0.25">
      <c r="A596" s="96" t="s">
        <v>1331</v>
      </c>
      <c r="B596" s="97">
        <v>367</v>
      </c>
      <c r="C596" s="96" t="s">
        <v>2</v>
      </c>
      <c r="D596" s="96" t="s">
        <v>1332</v>
      </c>
      <c r="E596" s="96" t="s">
        <v>6870</v>
      </c>
      <c r="F596" s="98" t="s">
        <v>1333</v>
      </c>
      <c r="G596" s="96" t="s">
        <v>4</v>
      </c>
    </row>
    <row r="597" spans="1:7" ht="60" x14ac:dyDescent="0.25">
      <c r="A597" s="96" t="s">
        <v>1334</v>
      </c>
      <c r="B597" s="97">
        <v>367</v>
      </c>
      <c r="C597" s="96" t="s">
        <v>2</v>
      </c>
      <c r="D597" s="96" t="s">
        <v>1335</v>
      </c>
      <c r="E597" s="96" t="s">
        <v>6871</v>
      </c>
      <c r="F597" s="98" t="s">
        <v>1336</v>
      </c>
      <c r="G597" s="96" t="s">
        <v>4</v>
      </c>
    </row>
    <row r="598" spans="1:7" ht="60" x14ac:dyDescent="0.25">
      <c r="A598" s="96" t="s">
        <v>1337</v>
      </c>
      <c r="B598" s="97">
        <v>367</v>
      </c>
      <c r="C598" s="96" t="s">
        <v>2</v>
      </c>
      <c r="D598" s="96" t="s">
        <v>1338</v>
      </c>
      <c r="E598" s="96" t="s">
        <v>6872</v>
      </c>
      <c r="F598" s="98" t="s">
        <v>1339</v>
      </c>
      <c r="G598" s="96" t="s">
        <v>4</v>
      </c>
    </row>
    <row r="599" spans="1:7" ht="75" x14ac:dyDescent="0.25">
      <c r="A599" s="96" t="s">
        <v>1340</v>
      </c>
      <c r="B599" s="97">
        <v>367</v>
      </c>
      <c r="C599" s="96" t="s">
        <v>2</v>
      </c>
      <c r="D599" s="96" t="s">
        <v>1341</v>
      </c>
      <c r="E599" s="96" t="s">
        <v>6873</v>
      </c>
      <c r="F599" s="98" t="s">
        <v>1342</v>
      </c>
      <c r="G599" s="96" t="s">
        <v>4</v>
      </c>
    </row>
    <row r="600" spans="1:7" ht="90" x14ac:dyDescent="0.25">
      <c r="A600" s="96" t="s">
        <v>1343</v>
      </c>
      <c r="B600" s="97">
        <v>367</v>
      </c>
      <c r="C600" s="96" t="s">
        <v>2</v>
      </c>
      <c r="D600" s="96" t="s">
        <v>1344</v>
      </c>
      <c r="E600" s="96" t="s">
        <v>6874</v>
      </c>
      <c r="F600" s="98" t="s">
        <v>1345</v>
      </c>
      <c r="G600" s="96" t="s">
        <v>4</v>
      </c>
    </row>
    <row r="601" spans="1:7" ht="60" x14ac:dyDescent="0.25">
      <c r="A601" s="96" t="s">
        <v>1346</v>
      </c>
      <c r="B601" s="97">
        <v>43647</v>
      </c>
      <c r="C601" s="96" t="s">
        <v>2</v>
      </c>
      <c r="D601" s="96" t="s">
        <v>1347</v>
      </c>
      <c r="E601" s="96" t="s">
        <v>6875</v>
      </c>
      <c r="F601" s="98" t="s">
        <v>1348</v>
      </c>
      <c r="G601" s="96" t="s">
        <v>4</v>
      </c>
    </row>
    <row r="602" spans="1:7" ht="75" x14ac:dyDescent="0.25">
      <c r="A602" s="96" t="s">
        <v>1349</v>
      </c>
      <c r="B602" s="97">
        <v>367</v>
      </c>
      <c r="C602" s="96" t="s">
        <v>2</v>
      </c>
      <c r="D602" s="96" t="s">
        <v>1350</v>
      </c>
      <c r="E602" s="96" t="s">
        <v>6876</v>
      </c>
      <c r="F602" s="98" t="s">
        <v>1351</v>
      </c>
      <c r="G602" s="96" t="s">
        <v>4</v>
      </c>
    </row>
    <row r="603" spans="1:7" ht="60" x14ac:dyDescent="0.25">
      <c r="A603" s="96" t="s">
        <v>1352</v>
      </c>
      <c r="B603" s="97">
        <v>43647</v>
      </c>
      <c r="C603" s="96" t="s">
        <v>2</v>
      </c>
      <c r="D603" s="96" t="s">
        <v>1353</v>
      </c>
      <c r="E603" s="96" t="s">
        <v>6877</v>
      </c>
      <c r="F603" s="98" t="s">
        <v>1354</v>
      </c>
      <c r="G603" s="96" t="s">
        <v>4</v>
      </c>
    </row>
    <row r="604" spans="1:7" ht="165" x14ac:dyDescent="0.25">
      <c r="A604" s="96" t="s">
        <v>1355</v>
      </c>
      <c r="B604" s="97">
        <v>367</v>
      </c>
      <c r="C604" s="96" t="s">
        <v>2</v>
      </c>
      <c r="D604" s="96" t="s">
        <v>1356</v>
      </c>
      <c r="E604" s="96" t="s">
        <v>6878</v>
      </c>
      <c r="F604" s="98" t="s">
        <v>1357</v>
      </c>
      <c r="G604" s="96" t="s">
        <v>4</v>
      </c>
    </row>
    <row r="605" spans="1:7" ht="60" x14ac:dyDescent="0.25">
      <c r="A605" s="96" t="s">
        <v>1358</v>
      </c>
      <c r="B605" s="97">
        <v>367</v>
      </c>
      <c r="C605" s="96" t="s">
        <v>2</v>
      </c>
      <c r="D605" s="96" t="s">
        <v>1359</v>
      </c>
      <c r="E605" s="96" t="s">
        <v>6879</v>
      </c>
      <c r="F605" s="98" t="s">
        <v>1360</v>
      </c>
      <c r="G605" s="96" t="s">
        <v>4</v>
      </c>
    </row>
    <row r="606" spans="1:7" ht="225" x14ac:dyDescent="0.25">
      <c r="A606" s="96" t="s">
        <v>8391</v>
      </c>
      <c r="B606" s="97">
        <v>45109</v>
      </c>
      <c r="C606" s="96" t="s">
        <v>6231</v>
      </c>
      <c r="D606" s="96" t="s">
        <v>8491</v>
      </c>
      <c r="E606" s="96" t="s">
        <v>8492</v>
      </c>
      <c r="F606" s="98" t="s">
        <v>8493</v>
      </c>
      <c r="G606" s="96" t="s">
        <v>4</v>
      </c>
    </row>
    <row r="607" spans="1:7" ht="75" x14ac:dyDescent="0.25">
      <c r="A607" s="96" t="s">
        <v>1361</v>
      </c>
      <c r="B607" s="97">
        <v>367</v>
      </c>
      <c r="C607" s="96" t="s">
        <v>2</v>
      </c>
      <c r="D607" s="96" t="s">
        <v>1362</v>
      </c>
      <c r="E607" s="96" t="s">
        <v>6880</v>
      </c>
      <c r="F607" s="98" t="s">
        <v>1363</v>
      </c>
      <c r="G607" s="96" t="s">
        <v>4</v>
      </c>
    </row>
    <row r="608" spans="1:7" ht="150" x14ac:dyDescent="0.25">
      <c r="A608" s="96" t="s">
        <v>1364</v>
      </c>
      <c r="B608" s="97">
        <v>43647</v>
      </c>
      <c r="C608" s="96" t="s">
        <v>2</v>
      </c>
      <c r="D608" s="96" t="s">
        <v>1365</v>
      </c>
      <c r="E608" s="96" t="s">
        <v>6881</v>
      </c>
      <c r="F608" s="98" t="s">
        <v>1366</v>
      </c>
      <c r="G608" s="96" t="s">
        <v>4</v>
      </c>
    </row>
    <row r="609" spans="1:7" ht="60" x14ac:dyDescent="0.25">
      <c r="A609" s="96" t="s">
        <v>1367</v>
      </c>
      <c r="B609" s="97">
        <v>43647</v>
      </c>
      <c r="C609" s="96" t="s">
        <v>2</v>
      </c>
      <c r="D609" s="96" t="s">
        <v>1368</v>
      </c>
      <c r="E609" s="96" t="s">
        <v>6882</v>
      </c>
      <c r="F609" s="98" t="s">
        <v>1229</v>
      </c>
      <c r="G609" s="96" t="s">
        <v>4</v>
      </c>
    </row>
    <row r="610" spans="1:7" ht="165" x14ac:dyDescent="0.25">
      <c r="A610" s="96" t="s">
        <v>1369</v>
      </c>
      <c r="B610" s="97">
        <v>367</v>
      </c>
      <c r="C610" s="96" t="s">
        <v>2</v>
      </c>
      <c r="D610" s="96" t="s">
        <v>1370</v>
      </c>
      <c r="E610" s="96" t="s">
        <v>6883</v>
      </c>
      <c r="F610" s="98" t="s">
        <v>1371</v>
      </c>
      <c r="G610" s="96" t="s">
        <v>4</v>
      </c>
    </row>
    <row r="611" spans="1:7" ht="45" x14ac:dyDescent="0.25">
      <c r="A611" s="96" t="s">
        <v>1372</v>
      </c>
      <c r="B611" s="97">
        <v>367</v>
      </c>
      <c r="C611" s="96" t="s">
        <v>2</v>
      </c>
      <c r="D611" s="96" t="s">
        <v>1373</v>
      </c>
      <c r="E611" s="96" t="s">
        <v>6884</v>
      </c>
      <c r="F611" s="98" t="s">
        <v>661</v>
      </c>
      <c r="G611" s="96" t="s">
        <v>4</v>
      </c>
    </row>
    <row r="612" spans="1:7" ht="135" x14ac:dyDescent="0.25">
      <c r="A612" s="96" t="s">
        <v>1374</v>
      </c>
      <c r="B612" s="97">
        <v>44378</v>
      </c>
      <c r="C612" s="96" t="s">
        <v>2</v>
      </c>
      <c r="D612" s="96" t="s">
        <v>1375</v>
      </c>
      <c r="E612" s="96" t="s">
        <v>6885</v>
      </c>
      <c r="F612" s="98" t="s">
        <v>1376</v>
      </c>
      <c r="G612" s="96" t="s">
        <v>4</v>
      </c>
    </row>
    <row r="613" spans="1:7" ht="210" x14ac:dyDescent="0.25">
      <c r="A613" s="96" t="s">
        <v>6886</v>
      </c>
      <c r="B613" s="97">
        <v>42826</v>
      </c>
      <c r="C613" s="96" t="s">
        <v>2</v>
      </c>
      <c r="D613" s="96" t="s">
        <v>6887</v>
      </c>
      <c r="E613" s="96" t="s">
        <v>6888</v>
      </c>
      <c r="F613" s="98" t="s">
        <v>8494</v>
      </c>
      <c r="G613" s="96" t="s">
        <v>4</v>
      </c>
    </row>
    <row r="614" spans="1:7" ht="45" x14ac:dyDescent="0.25">
      <c r="A614" s="96" t="s">
        <v>1377</v>
      </c>
      <c r="B614" s="97">
        <v>44013</v>
      </c>
      <c r="C614" s="96" t="s">
        <v>2</v>
      </c>
      <c r="D614" s="96" t="s">
        <v>1378</v>
      </c>
      <c r="E614" s="96" t="s">
        <v>6889</v>
      </c>
      <c r="F614" s="98" t="s">
        <v>5620</v>
      </c>
      <c r="G614" s="96" t="s">
        <v>4</v>
      </c>
    </row>
    <row r="615" spans="1:7" ht="150" x14ac:dyDescent="0.25">
      <c r="A615" s="96" t="s">
        <v>1379</v>
      </c>
      <c r="B615" s="97">
        <v>367</v>
      </c>
      <c r="C615" s="96" t="s">
        <v>2</v>
      </c>
      <c r="D615" s="96" t="s">
        <v>1380</v>
      </c>
      <c r="E615" s="96" t="s">
        <v>6890</v>
      </c>
      <c r="F615" s="98" t="s">
        <v>1381</v>
      </c>
      <c r="G615" s="96" t="s">
        <v>4</v>
      </c>
    </row>
    <row r="616" spans="1:7" ht="45" x14ac:dyDescent="0.25">
      <c r="A616" s="96" t="s">
        <v>1382</v>
      </c>
      <c r="B616" s="97">
        <v>367</v>
      </c>
      <c r="C616" s="96" t="s">
        <v>2</v>
      </c>
      <c r="D616" s="96" t="s">
        <v>1383</v>
      </c>
      <c r="E616" s="96" t="s">
        <v>6891</v>
      </c>
      <c r="F616" s="98" t="s">
        <v>1306</v>
      </c>
      <c r="G616" s="96" t="s">
        <v>4</v>
      </c>
    </row>
    <row r="617" spans="1:7" ht="60" x14ac:dyDescent="0.25">
      <c r="A617" s="96" t="s">
        <v>1384</v>
      </c>
      <c r="B617" s="97">
        <v>367</v>
      </c>
      <c r="C617" s="96" t="s">
        <v>2</v>
      </c>
      <c r="D617" s="96" t="s">
        <v>1385</v>
      </c>
      <c r="E617" s="96" t="s">
        <v>6892</v>
      </c>
      <c r="F617" s="98" t="s">
        <v>1386</v>
      </c>
      <c r="G617" s="96" t="s">
        <v>4</v>
      </c>
    </row>
    <row r="618" spans="1:7" ht="90" x14ac:dyDescent="0.25">
      <c r="A618" s="96" t="s">
        <v>1387</v>
      </c>
      <c r="B618" s="97">
        <v>43647</v>
      </c>
      <c r="C618" s="96" t="s">
        <v>2</v>
      </c>
      <c r="D618" s="96" t="s">
        <v>1388</v>
      </c>
      <c r="E618" s="96" t="s">
        <v>6893</v>
      </c>
      <c r="F618" s="98" t="s">
        <v>1389</v>
      </c>
      <c r="G618" s="96" t="s">
        <v>4</v>
      </c>
    </row>
    <row r="619" spans="1:7" ht="150" x14ac:dyDescent="0.25">
      <c r="A619" s="96" t="s">
        <v>1390</v>
      </c>
      <c r="B619" s="97">
        <v>367</v>
      </c>
      <c r="C619" s="96" t="s">
        <v>2</v>
      </c>
      <c r="D619" s="96" t="s">
        <v>1391</v>
      </c>
      <c r="E619" s="96" t="s">
        <v>6894</v>
      </c>
      <c r="F619" s="98" t="s">
        <v>1392</v>
      </c>
      <c r="G619" s="96" t="s">
        <v>4</v>
      </c>
    </row>
    <row r="620" spans="1:7" ht="90" x14ac:dyDescent="0.25">
      <c r="A620" s="96" t="s">
        <v>1393</v>
      </c>
      <c r="B620" s="97">
        <v>44743</v>
      </c>
      <c r="C620" s="96" t="s">
        <v>2</v>
      </c>
      <c r="D620" s="96" t="s">
        <v>1394</v>
      </c>
      <c r="E620" s="96" t="s">
        <v>6895</v>
      </c>
      <c r="F620" s="98" t="s">
        <v>8495</v>
      </c>
      <c r="G620" s="96" t="s">
        <v>4</v>
      </c>
    </row>
    <row r="621" spans="1:7" ht="150" x14ac:dyDescent="0.25">
      <c r="A621" s="96" t="s">
        <v>1395</v>
      </c>
      <c r="B621" s="97">
        <v>367</v>
      </c>
      <c r="C621" s="96" t="s">
        <v>2</v>
      </c>
      <c r="D621" s="96" t="s">
        <v>1396</v>
      </c>
      <c r="E621" s="96" t="s">
        <v>6896</v>
      </c>
      <c r="F621" s="98" t="s">
        <v>1392</v>
      </c>
      <c r="G621" s="96" t="s">
        <v>4</v>
      </c>
    </row>
    <row r="622" spans="1:7" ht="120" x14ac:dyDescent="0.25">
      <c r="A622" s="96" t="s">
        <v>5399</v>
      </c>
      <c r="B622" s="97">
        <v>44378</v>
      </c>
      <c r="C622" s="96" t="s">
        <v>2</v>
      </c>
      <c r="D622" s="96" t="s">
        <v>5400</v>
      </c>
      <c r="E622" s="96" t="s">
        <v>6897</v>
      </c>
      <c r="F622" s="98" t="s">
        <v>6898</v>
      </c>
      <c r="G622" s="96" t="s">
        <v>4</v>
      </c>
    </row>
    <row r="623" spans="1:7" ht="180" x14ac:dyDescent="0.25">
      <c r="A623" s="96" t="s">
        <v>1397</v>
      </c>
      <c r="B623" s="97">
        <v>367</v>
      </c>
      <c r="C623" s="96" t="s">
        <v>2</v>
      </c>
      <c r="D623" s="96" t="s">
        <v>1398</v>
      </c>
      <c r="E623" s="96" t="s">
        <v>6899</v>
      </c>
      <c r="F623" s="98" t="s">
        <v>1399</v>
      </c>
      <c r="G623" s="96" t="s">
        <v>4</v>
      </c>
    </row>
    <row r="624" spans="1:7" ht="60" x14ac:dyDescent="0.25">
      <c r="A624" s="96" t="s">
        <v>1400</v>
      </c>
      <c r="B624" s="97">
        <v>44378</v>
      </c>
      <c r="C624" s="96" t="s">
        <v>2</v>
      </c>
      <c r="D624" s="96" t="s">
        <v>1401</v>
      </c>
      <c r="E624" s="96" t="s">
        <v>6900</v>
      </c>
      <c r="F624" s="98" t="s">
        <v>6901</v>
      </c>
      <c r="G624" s="96" t="s">
        <v>4</v>
      </c>
    </row>
    <row r="625" spans="1:7" ht="210" x14ac:dyDescent="0.25">
      <c r="A625" s="96" t="s">
        <v>6902</v>
      </c>
      <c r="B625" s="97">
        <v>42826</v>
      </c>
      <c r="C625" s="96" t="s">
        <v>2</v>
      </c>
      <c r="D625" s="96" t="s">
        <v>6903</v>
      </c>
      <c r="E625" s="96" t="s">
        <v>6904</v>
      </c>
      <c r="F625" s="98" t="s">
        <v>8496</v>
      </c>
      <c r="G625" s="96" t="s">
        <v>4</v>
      </c>
    </row>
    <row r="626" spans="1:7" x14ac:dyDescent="0.25">
      <c r="A626" s="96" t="s">
        <v>1403</v>
      </c>
      <c r="B626" s="97">
        <v>367</v>
      </c>
      <c r="C626" s="96" t="s">
        <v>2</v>
      </c>
      <c r="D626" s="96" t="s">
        <v>1404</v>
      </c>
      <c r="E626" s="96" t="s">
        <v>6905</v>
      </c>
      <c r="F626" s="98" t="s">
        <v>1405</v>
      </c>
      <c r="G626" s="96" t="s">
        <v>4</v>
      </c>
    </row>
    <row r="627" spans="1:7" ht="150" x14ac:dyDescent="0.25">
      <c r="A627" s="96" t="s">
        <v>1406</v>
      </c>
      <c r="B627" s="97">
        <v>367</v>
      </c>
      <c r="C627" s="96" t="s">
        <v>2</v>
      </c>
      <c r="D627" s="96" t="s">
        <v>1407</v>
      </c>
      <c r="E627" s="96" t="s">
        <v>6906</v>
      </c>
      <c r="F627" s="98" t="s">
        <v>1408</v>
      </c>
      <c r="G627" s="96" t="s">
        <v>4</v>
      </c>
    </row>
    <row r="628" spans="1:7" ht="105" x14ac:dyDescent="0.25">
      <c r="A628" s="96" t="s">
        <v>1409</v>
      </c>
      <c r="B628" s="97">
        <v>367</v>
      </c>
      <c r="C628" s="96" t="s">
        <v>2</v>
      </c>
      <c r="D628" s="96" t="s">
        <v>1410</v>
      </c>
      <c r="E628" s="96" t="s">
        <v>6907</v>
      </c>
      <c r="F628" s="98" t="s">
        <v>1411</v>
      </c>
      <c r="G628" s="96" t="s">
        <v>4</v>
      </c>
    </row>
    <row r="629" spans="1:7" ht="60" x14ac:dyDescent="0.25">
      <c r="A629" s="96" t="s">
        <v>1412</v>
      </c>
      <c r="B629" s="97">
        <v>44378</v>
      </c>
      <c r="C629" s="96" t="s">
        <v>2</v>
      </c>
      <c r="D629" s="96" t="s">
        <v>1413</v>
      </c>
      <c r="E629" s="96" t="s">
        <v>6908</v>
      </c>
      <c r="F629" s="98" t="s">
        <v>6909</v>
      </c>
      <c r="G629" s="96" t="s">
        <v>4</v>
      </c>
    </row>
    <row r="630" spans="1:7" ht="30" x14ac:dyDescent="0.25">
      <c r="A630" s="96" t="s">
        <v>1414</v>
      </c>
      <c r="B630" s="97">
        <v>367</v>
      </c>
      <c r="C630" s="96" t="s">
        <v>2</v>
      </c>
      <c r="D630" s="96" t="s">
        <v>1415</v>
      </c>
      <c r="E630" s="96" t="s">
        <v>6910</v>
      </c>
      <c r="F630" s="98" t="s">
        <v>1416</v>
      </c>
      <c r="G630" s="96" t="s">
        <v>4</v>
      </c>
    </row>
    <row r="631" spans="1:7" ht="165" x14ac:dyDescent="0.25">
      <c r="A631" s="96" t="s">
        <v>1417</v>
      </c>
      <c r="B631" s="97">
        <v>43647</v>
      </c>
      <c r="C631" s="96" t="s">
        <v>2</v>
      </c>
      <c r="D631" s="96" t="s">
        <v>1418</v>
      </c>
      <c r="E631" s="96" t="s">
        <v>6911</v>
      </c>
      <c r="F631" s="98" t="s">
        <v>5308</v>
      </c>
      <c r="G631" s="96" t="s">
        <v>4</v>
      </c>
    </row>
    <row r="632" spans="1:7" ht="90" x14ac:dyDescent="0.25">
      <c r="A632" s="96" t="s">
        <v>1419</v>
      </c>
      <c r="B632" s="97">
        <v>367</v>
      </c>
      <c r="C632" s="96" t="s">
        <v>2</v>
      </c>
      <c r="D632" s="96" t="s">
        <v>1420</v>
      </c>
      <c r="E632" s="96" t="s">
        <v>6912</v>
      </c>
      <c r="F632" s="98" t="s">
        <v>1421</v>
      </c>
      <c r="G632" s="96" t="s">
        <v>4</v>
      </c>
    </row>
    <row r="633" spans="1:7" ht="270" x14ac:dyDescent="0.25">
      <c r="A633" s="96" t="s">
        <v>1422</v>
      </c>
      <c r="B633" s="97">
        <v>43647</v>
      </c>
      <c r="C633" s="96" t="s">
        <v>2</v>
      </c>
      <c r="D633" s="96" t="s">
        <v>1423</v>
      </c>
      <c r="E633" s="96" t="s">
        <v>6913</v>
      </c>
      <c r="F633" s="98" t="s">
        <v>5401</v>
      </c>
      <c r="G633" s="96" t="s">
        <v>4</v>
      </c>
    </row>
    <row r="634" spans="1:7" ht="45" x14ac:dyDescent="0.25">
      <c r="A634" s="96" t="s">
        <v>1424</v>
      </c>
      <c r="B634" s="97">
        <v>367</v>
      </c>
      <c r="C634" s="96" t="s">
        <v>2</v>
      </c>
      <c r="D634" s="96" t="s">
        <v>1425</v>
      </c>
      <c r="E634" s="96" t="s">
        <v>6914</v>
      </c>
      <c r="F634" s="98" t="s">
        <v>1402</v>
      </c>
      <c r="G634" s="96" t="s">
        <v>4</v>
      </c>
    </row>
    <row r="635" spans="1:7" ht="60" x14ac:dyDescent="0.25">
      <c r="A635" s="96" t="s">
        <v>1426</v>
      </c>
      <c r="B635" s="97">
        <v>44378</v>
      </c>
      <c r="C635" s="96" t="s">
        <v>2</v>
      </c>
      <c r="D635" s="96" t="s">
        <v>1427</v>
      </c>
      <c r="E635" s="96" t="s">
        <v>6915</v>
      </c>
      <c r="F635" s="98" t="s">
        <v>6909</v>
      </c>
      <c r="G635" s="96" t="s">
        <v>4</v>
      </c>
    </row>
    <row r="636" spans="1:7" ht="75" x14ac:dyDescent="0.25">
      <c r="A636" s="96" t="s">
        <v>1428</v>
      </c>
      <c r="B636" s="97">
        <v>43648</v>
      </c>
      <c r="C636" s="96" t="s">
        <v>2</v>
      </c>
      <c r="D636" s="96" t="s">
        <v>1429</v>
      </c>
      <c r="E636" s="96" t="s">
        <v>6916</v>
      </c>
      <c r="F636" s="98" t="s">
        <v>1430</v>
      </c>
      <c r="G636" s="96" t="s">
        <v>4</v>
      </c>
    </row>
    <row r="637" spans="1:7" ht="45" x14ac:dyDescent="0.25">
      <c r="A637" s="96" t="s">
        <v>1431</v>
      </c>
      <c r="B637" s="97">
        <v>367</v>
      </c>
      <c r="C637" s="96" t="s">
        <v>2</v>
      </c>
      <c r="D637" s="96" t="s">
        <v>1432</v>
      </c>
      <c r="E637" s="96" t="s">
        <v>6917</v>
      </c>
      <c r="F637" s="98" t="s">
        <v>1433</v>
      </c>
      <c r="G637" s="96" t="s">
        <v>4</v>
      </c>
    </row>
    <row r="638" spans="1:7" ht="45" x14ac:dyDescent="0.25">
      <c r="A638" s="96" t="s">
        <v>1434</v>
      </c>
      <c r="B638" s="97">
        <v>43647</v>
      </c>
      <c r="C638" s="96" t="s">
        <v>2</v>
      </c>
      <c r="D638" s="96" t="s">
        <v>1435</v>
      </c>
      <c r="E638" s="96" t="s">
        <v>6918</v>
      </c>
      <c r="F638" s="98" t="s">
        <v>1436</v>
      </c>
      <c r="G638" s="96" t="s">
        <v>4</v>
      </c>
    </row>
    <row r="639" spans="1:7" ht="60" x14ac:dyDescent="0.25">
      <c r="A639" s="96" t="s">
        <v>1437</v>
      </c>
      <c r="B639" s="97">
        <v>44378</v>
      </c>
      <c r="C639" s="96" t="s">
        <v>2</v>
      </c>
      <c r="D639" s="96" t="s">
        <v>1438</v>
      </c>
      <c r="E639" s="96" t="s">
        <v>6919</v>
      </c>
      <c r="F639" s="98" t="s">
        <v>6920</v>
      </c>
      <c r="G639" s="96" t="s">
        <v>4</v>
      </c>
    </row>
    <row r="640" spans="1:7" ht="60" x14ac:dyDescent="0.25">
      <c r="A640" s="96" t="s">
        <v>1439</v>
      </c>
      <c r="B640" s="97">
        <v>44378</v>
      </c>
      <c r="C640" s="96" t="s">
        <v>2</v>
      </c>
      <c r="D640" s="96" t="s">
        <v>1440</v>
      </c>
      <c r="E640" s="96" t="s">
        <v>6921</v>
      </c>
      <c r="F640" s="98" t="s">
        <v>6922</v>
      </c>
      <c r="G640" s="96" t="s">
        <v>4</v>
      </c>
    </row>
    <row r="641" spans="1:7" ht="75" x14ac:dyDescent="0.25">
      <c r="A641" s="96" t="s">
        <v>1441</v>
      </c>
      <c r="B641" s="97">
        <v>43647</v>
      </c>
      <c r="C641" s="96" t="s">
        <v>2</v>
      </c>
      <c r="D641" s="96" t="s">
        <v>1442</v>
      </c>
      <c r="E641" s="96" t="s">
        <v>6923</v>
      </c>
      <c r="F641" s="98" t="s">
        <v>1443</v>
      </c>
      <c r="G641" s="96" t="s">
        <v>4</v>
      </c>
    </row>
    <row r="642" spans="1:7" ht="60" x14ac:dyDescent="0.25">
      <c r="A642" s="96" t="s">
        <v>1444</v>
      </c>
      <c r="B642" s="97">
        <v>367</v>
      </c>
      <c r="C642" s="96" t="s">
        <v>2</v>
      </c>
      <c r="D642" s="96" t="s">
        <v>1445</v>
      </c>
      <c r="E642" s="96" t="s">
        <v>6924</v>
      </c>
      <c r="F642" s="98" t="s">
        <v>1446</v>
      </c>
      <c r="G642" s="96" t="s">
        <v>4</v>
      </c>
    </row>
    <row r="643" spans="1:7" ht="30" x14ac:dyDescent="0.25">
      <c r="A643" s="96" t="s">
        <v>1447</v>
      </c>
      <c r="B643" s="97">
        <v>43647</v>
      </c>
      <c r="C643" s="96" t="s">
        <v>2</v>
      </c>
      <c r="D643" s="96" t="s">
        <v>1448</v>
      </c>
      <c r="E643" s="96" t="s">
        <v>6925</v>
      </c>
      <c r="F643" s="98" t="s">
        <v>1449</v>
      </c>
      <c r="G643" s="96" t="s">
        <v>4</v>
      </c>
    </row>
    <row r="644" spans="1:7" ht="45" x14ac:dyDescent="0.25">
      <c r="A644" s="96" t="s">
        <v>1450</v>
      </c>
      <c r="B644" s="97">
        <v>44378</v>
      </c>
      <c r="C644" s="96" t="s">
        <v>2</v>
      </c>
      <c r="D644" s="96" t="s">
        <v>1451</v>
      </c>
      <c r="E644" s="96" t="s">
        <v>6926</v>
      </c>
      <c r="F644" s="98" t="s">
        <v>6927</v>
      </c>
      <c r="G644" s="96" t="s">
        <v>4</v>
      </c>
    </row>
    <row r="645" spans="1:7" ht="45" x14ac:dyDescent="0.25">
      <c r="A645" s="96" t="s">
        <v>1452</v>
      </c>
      <c r="B645" s="97">
        <v>43647</v>
      </c>
      <c r="C645" s="96" t="s">
        <v>2</v>
      </c>
      <c r="D645" s="96" t="s">
        <v>1453</v>
      </c>
      <c r="E645" s="96" t="s">
        <v>6928</v>
      </c>
      <c r="F645" s="98" t="s">
        <v>1454</v>
      </c>
      <c r="G645" s="96" t="s">
        <v>4</v>
      </c>
    </row>
    <row r="646" spans="1:7" ht="45" x14ac:dyDescent="0.25">
      <c r="A646" s="96" t="s">
        <v>1455</v>
      </c>
      <c r="B646" s="97">
        <v>43647</v>
      </c>
      <c r="C646" s="96" t="s">
        <v>2</v>
      </c>
      <c r="D646" s="96" t="s">
        <v>1456</v>
      </c>
      <c r="E646" s="96" t="s">
        <v>6929</v>
      </c>
      <c r="F646" s="98" t="s">
        <v>1454</v>
      </c>
      <c r="G646" s="96" t="s">
        <v>4</v>
      </c>
    </row>
    <row r="647" spans="1:7" ht="60" x14ac:dyDescent="0.25">
      <c r="A647" s="96" t="s">
        <v>1457</v>
      </c>
      <c r="B647" s="97">
        <v>43647</v>
      </c>
      <c r="C647" s="96" t="s">
        <v>2</v>
      </c>
      <c r="D647" s="96" t="s">
        <v>1458</v>
      </c>
      <c r="E647" s="96" t="s">
        <v>6930</v>
      </c>
      <c r="F647" s="98" t="s">
        <v>1459</v>
      </c>
      <c r="G647" s="96" t="s">
        <v>4</v>
      </c>
    </row>
    <row r="648" spans="1:7" ht="150" x14ac:dyDescent="0.25">
      <c r="A648" s="96" t="s">
        <v>1460</v>
      </c>
      <c r="B648" s="97">
        <v>43647</v>
      </c>
      <c r="C648" s="96" t="s">
        <v>2</v>
      </c>
      <c r="D648" s="96" t="s">
        <v>1461</v>
      </c>
      <c r="E648" s="96" t="s">
        <v>6931</v>
      </c>
      <c r="F648" s="98" t="s">
        <v>1462</v>
      </c>
      <c r="G648" s="96" t="s">
        <v>4</v>
      </c>
    </row>
    <row r="649" spans="1:7" ht="120" x14ac:dyDescent="0.25">
      <c r="A649" s="96" t="s">
        <v>1463</v>
      </c>
      <c r="B649" s="97">
        <v>43647</v>
      </c>
      <c r="C649" s="96" t="s">
        <v>2</v>
      </c>
      <c r="D649" s="96" t="s">
        <v>1464</v>
      </c>
      <c r="E649" s="96" t="s">
        <v>6932</v>
      </c>
      <c r="F649" s="98" t="s">
        <v>1465</v>
      </c>
      <c r="G649" s="96" t="s">
        <v>4</v>
      </c>
    </row>
    <row r="650" spans="1:7" ht="165" x14ac:dyDescent="0.25">
      <c r="A650" s="96" t="s">
        <v>1466</v>
      </c>
      <c r="B650" s="97">
        <v>367</v>
      </c>
      <c r="C650" s="96" t="s">
        <v>2</v>
      </c>
      <c r="D650" s="96" t="s">
        <v>1467</v>
      </c>
      <c r="E650" s="96" t="s">
        <v>6933</v>
      </c>
      <c r="F650" s="98" t="s">
        <v>1468</v>
      </c>
      <c r="G650" s="96" t="s">
        <v>4</v>
      </c>
    </row>
    <row r="651" spans="1:7" ht="45" x14ac:dyDescent="0.25">
      <c r="A651" s="96" t="s">
        <v>1469</v>
      </c>
      <c r="B651" s="97">
        <v>367</v>
      </c>
      <c r="C651" s="96" t="s">
        <v>2</v>
      </c>
      <c r="D651" s="96" t="s">
        <v>1470</v>
      </c>
      <c r="E651" s="96" t="s">
        <v>6934</v>
      </c>
      <c r="F651" s="98" t="s">
        <v>1471</v>
      </c>
      <c r="G651" s="96" t="s">
        <v>4</v>
      </c>
    </row>
    <row r="652" spans="1:7" ht="150" x14ac:dyDescent="0.25">
      <c r="A652" s="96" t="s">
        <v>1472</v>
      </c>
      <c r="B652" s="97">
        <v>367</v>
      </c>
      <c r="C652" s="96" t="s">
        <v>2</v>
      </c>
      <c r="D652" s="96" t="s">
        <v>1473</v>
      </c>
      <c r="E652" s="96" t="s">
        <v>6935</v>
      </c>
      <c r="F652" s="98" t="s">
        <v>8497</v>
      </c>
      <c r="G652" s="96" t="s">
        <v>4</v>
      </c>
    </row>
    <row r="653" spans="1:7" ht="165" x14ac:dyDescent="0.25">
      <c r="A653" s="96" t="s">
        <v>1474</v>
      </c>
      <c r="B653" s="97">
        <v>43647</v>
      </c>
      <c r="C653" s="96" t="s">
        <v>2</v>
      </c>
      <c r="D653" s="96" t="s">
        <v>1475</v>
      </c>
      <c r="E653" s="96" t="s">
        <v>6936</v>
      </c>
      <c r="F653" s="98" t="s">
        <v>1476</v>
      </c>
      <c r="G653" s="96" t="s">
        <v>4</v>
      </c>
    </row>
    <row r="654" spans="1:7" ht="210" x14ac:dyDescent="0.25">
      <c r="A654" s="96" t="s">
        <v>6937</v>
      </c>
      <c r="B654" s="97">
        <v>42826</v>
      </c>
      <c r="C654" s="96" t="s">
        <v>2</v>
      </c>
      <c r="D654" s="96" t="s">
        <v>6938</v>
      </c>
      <c r="E654" s="96" t="s">
        <v>6939</v>
      </c>
      <c r="F654" s="98" t="s">
        <v>8498</v>
      </c>
      <c r="G654" s="96" t="s">
        <v>4</v>
      </c>
    </row>
    <row r="655" spans="1:7" ht="90" x14ac:dyDescent="0.25">
      <c r="A655" s="96" t="s">
        <v>1477</v>
      </c>
      <c r="B655" s="97">
        <v>367</v>
      </c>
      <c r="C655" s="96" t="s">
        <v>2</v>
      </c>
      <c r="D655" s="96" t="s">
        <v>407</v>
      </c>
      <c r="E655" s="96" t="s">
        <v>6363</v>
      </c>
      <c r="F655" s="98" t="s">
        <v>1478</v>
      </c>
      <c r="G655" s="96" t="s">
        <v>4</v>
      </c>
    </row>
    <row r="656" spans="1:7" ht="150" x14ac:dyDescent="0.25">
      <c r="A656" s="96" t="s">
        <v>1479</v>
      </c>
      <c r="B656" s="97">
        <v>367</v>
      </c>
      <c r="C656" s="96" t="s">
        <v>2</v>
      </c>
      <c r="D656" s="96" t="s">
        <v>1480</v>
      </c>
      <c r="E656" s="96" t="s">
        <v>6940</v>
      </c>
      <c r="F656" s="98" t="s">
        <v>1481</v>
      </c>
      <c r="G656" s="96" t="s">
        <v>4</v>
      </c>
    </row>
    <row r="657" spans="1:7" ht="180" x14ac:dyDescent="0.25">
      <c r="A657" s="96" t="s">
        <v>1482</v>
      </c>
      <c r="B657" s="97">
        <v>43647</v>
      </c>
      <c r="C657" s="96" t="s">
        <v>2</v>
      </c>
      <c r="D657" s="96" t="s">
        <v>1483</v>
      </c>
      <c r="E657" s="96" t="s">
        <v>6941</v>
      </c>
      <c r="F657" s="98" t="s">
        <v>5309</v>
      </c>
      <c r="G657" s="96" t="s">
        <v>4</v>
      </c>
    </row>
    <row r="658" spans="1:7" ht="225" x14ac:dyDescent="0.25">
      <c r="A658" s="96" t="s">
        <v>1484</v>
      </c>
      <c r="B658" s="97">
        <v>367</v>
      </c>
      <c r="C658" s="96" t="s">
        <v>2</v>
      </c>
      <c r="D658" s="96" t="s">
        <v>1485</v>
      </c>
      <c r="E658" s="96" t="s">
        <v>6942</v>
      </c>
      <c r="F658" s="98" t="s">
        <v>5402</v>
      </c>
      <c r="G658" s="96" t="s">
        <v>4</v>
      </c>
    </row>
    <row r="659" spans="1:7" ht="135" x14ac:dyDescent="0.25">
      <c r="A659" s="96" t="s">
        <v>1486</v>
      </c>
      <c r="B659" s="97">
        <v>43647</v>
      </c>
      <c r="C659" s="96" t="s">
        <v>2</v>
      </c>
      <c r="D659" s="96" t="s">
        <v>1487</v>
      </c>
      <c r="E659" s="96" t="s">
        <v>6943</v>
      </c>
      <c r="F659" s="98" t="s">
        <v>1488</v>
      </c>
      <c r="G659" s="96" t="s">
        <v>4</v>
      </c>
    </row>
    <row r="660" spans="1:7" ht="75" x14ac:dyDescent="0.25">
      <c r="A660" s="96" t="s">
        <v>1489</v>
      </c>
      <c r="B660" s="97">
        <v>367</v>
      </c>
      <c r="C660" s="96" t="s">
        <v>2</v>
      </c>
      <c r="D660" s="96" t="s">
        <v>1490</v>
      </c>
      <c r="E660" s="96" t="s">
        <v>6944</v>
      </c>
      <c r="F660" s="98" t="s">
        <v>1491</v>
      </c>
      <c r="G660" s="96" t="s">
        <v>4</v>
      </c>
    </row>
    <row r="661" spans="1:7" ht="60" x14ac:dyDescent="0.25">
      <c r="A661" s="96" t="s">
        <v>1492</v>
      </c>
      <c r="B661" s="97">
        <v>367</v>
      </c>
      <c r="C661" s="96" t="s">
        <v>2</v>
      </c>
      <c r="D661" s="96" t="s">
        <v>1493</v>
      </c>
      <c r="E661" s="96" t="s">
        <v>6945</v>
      </c>
      <c r="F661" s="98" t="s">
        <v>1494</v>
      </c>
      <c r="G661" s="96" t="s">
        <v>4</v>
      </c>
    </row>
    <row r="662" spans="1:7" ht="75" x14ac:dyDescent="0.25">
      <c r="A662" s="96" t="s">
        <v>1495</v>
      </c>
      <c r="B662" s="97">
        <v>44013</v>
      </c>
      <c r="C662" s="96" t="s">
        <v>2</v>
      </c>
      <c r="D662" s="96" t="s">
        <v>1496</v>
      </c>
      <c r="E662" s="96" t="s">
        <v>6946</v>
      </c>
      <c r="F662" s="98" t="s">
        <v>5621</v>
      </c>
      <c r="G662" s="96" t="s">
        <v>4</v>
      </c>
    </row>
    <row r="663" spans="1:7" ht="120" x14ac:dyDescent="0.25">
      <c r="A663" s="96" t="s">
        <v>1497</v>
      </c>
      <c r="B663" s="97">
        <v>367</v>
      </c>
      <c r="C663" s="96" t="s">
        <v>2</v>
      </c>
      <c r="D663" s="96" t="s">
        <v>1498</v>
      </c>
      <c r="E663" s="96" t="s">
        <v>6947</v>
      </c>
      <c r="F663" s="98" t="s">
        <v>1499</v>
      </c>
      <c r="G663" s="96" t="s">
        <v>4</v>
      </c>
    </row>
    <row r="664" spans="1:7" ht="75" x14ac:dyDescent="0.25">
      <c r="A664" s="96" t="s">
        <v>1500</v>
      </c>
      <c r="B664" s="97">
        <v>44013</v>
      </c>
      <c r="C664" s="96" t="s">
        <v>2</v>
      </c>
      <c r="D664" s="96" t="s">
        <v>1501</v>
      </c>
      <c r="E664" s="96" t="s">
        <v>6948</v>
      </c>
      <c r="F664" s="98" t="s">
        <v>5622</v>
      </c>
      <c r="G664" s="96" t="s">
        <v>4</v>
      </c>
    </row>
    <row r="665" spans="1:7" ht="90" x14ac:dyDescent="0.25">
      <c r="A665" s="96" t="s">
        <v>1502</v>
      </c>
      <c r="B665" s="97">
        <v>44013</v>
      </c>
      <c r="C665" s="96" t="s">
        <v>2</v>
      </c>
      <c r="D665" s="96" t="s">
        <v>1503</v>
      </c>
      <c r="E665" s="96" t="s">
        <v>6949</v>
      </c>
      <c r="F665" s="98" t="s">
        <v>5623</v>
      </c>
      <c r="G665" s="96" t="s">
        <v>4</v>
      </c>
    </row>
    <row r="666" spans="1:7" ht="105" x14ac:dyDescent="0.25">
      <c r="A666" s="96" t="s">
        <v>1504</v>
      </c>
      <c r="B666" s="97">
        <v>45261</v>
      </c>
      <c r="C666" s="96" t="s">
        <v>6231</v>
      </c>
      <c r="D666" s="96" t="s">
        <v>1505</v>
      </c>
      <c r="E666" s="96" t="s">
        <v>6950</v>
      </c>
      <c r="F666" s="98" t="s">
        <v>1506</v>
      </c>
      <c r="G666" s="96" t="s">
        <v>4</v>
      </c>
    </row>
    <row r="667" spans="1:7" x14ac:dyDescent="0.25">
      <c r="A667" s="96" t="s">
        <v>1507</v>
      </c>
      <c r="B667" s="97">
        <v>45262</v>
      </c>
      <c r="C667" s="96" t="s">
        <v>6231</v>
      </c>
      <c r="D667" s="96" t="s">
        <v>1508</v>
      </c>
      <c r="E667" s="96" t="s">
        <v>6951</v>
      </c>
      <c r="F667" s="98" t="s">
        <v>1509</v>
      </c>
      <c r="G667" s="96" t="s">
        <v>4</v>
      </c>
    </row>
    <row r="668" spans="1:7" ht="60" x14ac:dyDescent="0.25">
      <c r="A668" s="96" t="s">
        <v>1510</v>
      </c>
      <c r="B668" s="97">
        <v>45262</v>
      </c>
      <c r="C668" s="96" t="s">
        <v>6231</v>
      </c>
      <c r="D668" s="96" t="s">
        <v>1511</v>
      </c>
      <c r="E668" s="96" t="s">
        <v>6952</v>
      </c>
      <c r="F668" s="98" t="s">
        <v>5624</v>
      </c>
      <c r="G668" s="96" t="s">
        <v>4</v>
      </c>
    </row>
    <row r="669" spans="1:7" ht="105" x14ac:dyDescent="0.25">
      <c r="A669" s="96" t="s">
        <v>1512</v>
      </c>
      <c r="B669" s="97">
        <v>369</v>
      </c>
      <c r="C669" s="96" t="s">
        <v>2</v>
      </c>
      <c r="D669" s="96" t="s">
        <v>1513</v>
      </c>
      <c r="E669" s="96" t="s">
        <v>6953</v>
      </c>
      <c r="F669" s="98" t="s">
        <v>1514</v>
      </c>
      <c r="G669" s="96" t="s">
        <v>4</v>
      </c>
    </row>
    <row r="670" spans="1:7" ht="45" x14ac:dyDescent="0.25">
      <c r="A670" s="96" t="s">
        <v>1515</v>
      </c>
      <c r="B670" s="97">
        <v>367</v>
      </c>
      <c r="C670" s="96" t="s">
        <v>2</v>
      </c>
      <c r="D670" s="96" t="s">
        <v>1516</v>
      </c>
      <c r="E670" s="96" t="s">
        <v>6954</v>
      </c>
      <c r="F670" s="98" t="s">
        <v>777</v>
      </c>
      <c r="G670" s="96" t="s">
        <v>4</v>
      </c>
    </row>
    <row r="671" spans="1:7" ht="45" x14ac:dyDescent="0.25">
      <c r="A671" s="96" t="s">
        <v>1517</v>
      </c>
      <c r="B671" s="97">
        <v>367</v>
      </c>
      <c r="C671" s="96" t="s">
        <v>2</v>
      </c>
      <c r="D671" s="96" t="s">
        <v>1518</v>
      </c>
      <c r="E671" s="96" t="s">
        <v>6955</v>
      </c>
      <c r="F671" s="98" t="s">
        <v>1519</v>
      </c>
      <c r="G671" s="96" t="s">
        <v>4</v>
      </c>
    </row>
    <row r="672" spans="1:7" ht="90" x14ac:dyDescent="0.25">
      <c r="A672" s="96" t="s">
        <v>1520</v>
      </c>
      <c r="B672" s="97">
        <v>43647</v>
      </c>
      <c r="C672" s="96" t="s">
        <v>2</v>
      </c>
      <c r="D672" s="96" t="s">
        <v>1521</v>
      </c>
      <c r="E672" s="96" t="s">
        <v>6956</v>
      </c>
      <c r="F672" s="98" t="s">
        <v>1522</v>
      </c>
      <c r="G672" s="96" t="s">
        <v>4</v>
      </c>
    </row>
    <row r="673" spans="1:7" ht="45" x14ac:dyDescent="0.25">
      <c r="A673" s="96" t="s">
        <v>1523</v>
      </c>
      <c r="B673" s="97">
        <v>733</v>
      </c>
      <c r="C673" s="96" t="s">
        <v>2</v>
      </c>
      <c r="D673" s="96" t="s">
        <v>1524</v>
      </c>
      <c r="E673" s="96" t="s">
        <v>6957</v>
      </c>
      <c r="F673" s="98" t="s">
        <v>8499</v>
      </c>
      <c r="G673" s="96" t="s">
        <v>4</v>
      </c>
    </row>
    <row r="674" spans="1:7" ht="150" x14ac:dyDescent="0.25">
      <c r="A674" s="96" t="s">
        <v>1525</v>
      </c>
      <c r="B674" s="97">
        <v>367</v>
      </c>
      <c r="C674" s="96" t="s">
        <v>2</v>
      </c>
      <c r="D674" s="96" t="s">
        <v>1526</v>
      </c>
      <c r="E674" s="96" t="s">
        <v>6958</v>
      </c>
      <c r="F674" s="98" t="s">
        <v>8500</v>
      </c>
      <c r="G674" s="96" t="s">
        <v>4</v>
      </c>
    </row>
    <row r="675" spans="1:7" ht="105" x14ac:dyDescent="0.25">
      <c r="A675" s="96" t="s">
        <v>1527</v>
      </c>
      <c r="B675" s="97">
        <v>367</v>
      </c>
      <c r="C675" s="96" t="s">
        <v>2</v>
      </c>
      <c r="D675" s="96" t="s">
        <v>1528</v>
      </c>
      <c r="E675" s="96" t="s">
        <v>6959</v>
      </c>
      <c r="F675" s="98" t="s">
        <v>1529</v>
      </c>
      <c r="G675" s="96" t="s">
        <v>4</v>
      </c>
    </row>
    <row r="676" spans="1:7" ht="60" x14ac:dyDescent="0.25">
      <c r="A676" s="96" t="s">
        <v>1530</v>
      </c>
      <c r="B676" s="97">
        <v>367</v>
      </c>
      <c r="C676" s="96" t="s">
        <v>2</v>
      </c>
      <c r="D676" s="96" t="s">
        <v>1531</v>
      </c>
      <c r="E676" s="96" t="s">
        <v>6960</v>
      </c>
      <c r="F676" s="98" t="s">
        <v>1532</v>
      </c>
      <c r="G676" s="96" t="s">
        <v>4</v>
      </c>
    </row>
    <row r="677" spans="1:7" ht="75" x14ac:dyDescent="0.25">
      <c r="A677" s="96" t="s">
        <v>1533</v>
      </c>
      <c r="B677" s="97">
        <v>367</v>
      </c>
      <c r="C677" s="96" t="s">
        <v>2</v>
      </c>
      <c r="D677" s="96" t="s">
        <v>1534</v>
      </c>
      <c r="E677" s="96" t="s">
        <v>6961</v>
      </c>
      <c r="F677" s="98" t="s">
        <v>1535</v>
      </c>
      <c r="G677" s="96" t="s">
        <v>4</v>
      </c>
    </row>
    <row r="678" spans="1:7" x14ac:dyDescent="0.25">
      <c r="A678" s="96" t="s">
        <v>1536</v>
      </c>
      <c r="B678" s="97">
        <v>367</v>
      </c>
      <c r="C678" s="96" t="s">
        <v>2</v>
      </c>
      <c r="D678" s="96" t="s">
        <v>1537</v>
      </c>
      <c r="E678" s="96" t="s">
        <v>6962</v>
      </c>
      <c r="F678" s="98" t="s">
        <v>1538</v>
      </c>
      <c r="G678" s="96" t="s">
        <v>4</v>
      </c>
    </row>
    <row r="679" spans="1:7" x14ac:dyDescent="0.25">
      <c r="A679" s="96" t="s">
        <v>1539</v>
      </c>
      <c r="B679" s="97">
        <v>367</v>
      </c>
      <c r="C679" s="96" t="s">
        <v>2</v>
      </c>
      <c r="D679" s="96" t="s">
        <v>1540</v>
      </c>
      <c r="E679" s="96" t="s">
        <v>6963</v>
      </c>
      <c r="F679" s="98" t="s">
        <v>1541</v>
      </c>
      <c r="G679" s="96" t="s">
        <v>4</v>
      </c>
    </row>
    <row r="680" spans="1:7" ht="30" x14ac:dyDescent="0.25">
      <c r="A680" s="96" t="s">
        <v>1542</v>
      </c>
      <c r="B680" s="97">
        <v>367</v>
      </c>
      <c r="C680" s="96" t="s">
        <v>2</v>
      </c>
      <c r="D680" s="96" t="s">
        <v>1543</v>
      </c>
      <c r="E680" s="96" t="s">
        <v>6964</v>
      </c>
      <c r="F680" s="98" t="s">
        <v>682</v>
      </c>
      <c r="G680" s="96" t="s">
        <v>4</v>
      </c>
    </row>
    <row r="681" spans="1:7" ht="45" x14ac:dyDescent="0.25">
      <c r="A681" s="96" t="s">
        <v>1544</v>
      </c>
      <c r="B681" s="97">
        <v>367</v>
      </c>
      <c r="C681" s="96" t="s">
        <v>2</v>
      </c>
      <c r="D681" s="96" t="s">
        <v>1545</v>
      </c>
      <c r="E681" s="96" t="s">
        <v>6965</v>
      </c>
      <c r="F681" s="98" t="s">
        <v>1546</v>
      </c>
      <c r="G681" s="96" t="s">
        <v>4</v>
      </c>
    </row>
    <row r="682" spans="1:7" ht="45" x14ac:dyDescent="0.25">
      <c r="A682" s="96" t="s">
        <v>1547</v>
      </c>
      <c r="B682" s="97">
        <v>367</v>
      </c>
      <c r="C682" s="96" t="s">
        <v>2</v>
      </c>
      <c r="D682" s="96" t="s">
        <v>1548</v>
      </c>
      <c r="E682" s="96" t="s">
        <v>6966</v>
      </c>
      <c r="F682" s="98" t="s">
        <v>8501</v>
      </c>
      <c r="G682" s="96" t="s">
        <v>4</v>
      </c>
    </row>
    <row r="683" spans="1:7" ht="105" x14ac:dyDescent="0.25">
      <c r="A683" s="96" t="s">
        <v>1549</v>
      </c>
      <c r="B683" s="97">
        <v>45262</v>
      </c>
      <c r="C683" s="96" t="s">
        <v>6231</v>
      </c>
      <c r="D683" s="96" t="s">
        <v>1550</v>
      </c>
      <c r="E683" s="96" t="s">
        <v>6967</v>
      </c>
      <c r="F683" s="98" t="s">
        <v>1551</v>
      </c>
      <c r="G683" s="96" t="s">
        <v>4</v>
      </c>
    </row>
    <row r="684" spans="1:7" ht="75" x14ac:dyDescent="0.25">
      <c r="A684" s="96" t="s">
        <v>6968</v>
      </c>
      <c r="B684" s="97">
        <v>45261</v>
      </c>
      <c r="C684" s="96" t="s">
        <v>6231</v>
      </c>
      <c r="D684" s="96" t="s">
        <v>6969</v>
      </c>
      <c r="E684" s="96" t="s">
        <v>6970</v>
      </c>
      <c r="F684" s="98" t="s">
        <v>8985</v>
      </c>
      <c r="G684" s="96" t="s">
        <v>4</v>
      </c>
    </row>
    <row r="685" spans="1:7" ht="75" x14ac:dyDescent="0.25">
      <c r="A685" s="96" t="s">
        <v>1552</v>
      </c>
      <c r="B685" s="97">
        <v>45262</v>
      </c>
      <c r="C685" s="96" t="s">
        <v>6231</v>
      </c>
      <c r="D685" s="96" t="s">
        <v>1553</v>
      </c>
      <c r="E685" s="96" t="s">
        <v>6971</v>
      </c>
      <c r="F685" s="98" t="s">
        <v>1554</v>
      </c>
      <c r="G685" s="96" t="s">
        <v>4</v>
      </c>
    </row>
    <row r="686" spans="1:7" ht="120" x14ac:dyDescent="0.25">
      <c r="A686" s="96" t="s">
        <v>1555</v>
      </c>
      <c r="B686" s="97">
        <v>45262</v>
      </c>
      <c r="C686" s="96" t="s">
        <v>6231</v>
      </c>
      <c r="D686" s="96" t="s">
        <v>1556</v>
      </c>
      <c r="E686" s="96" t="s">
        <v>6972</v>
      </c>
      <c r="F686" s="98" t="s">
        <v>1557</v>
      </c>
      <c r="G686" s="96" t="s">
        <v>4</v>
      </c>
    </row>
    <row r="687" spans="1:7" ht="75" x14ac:dyDescent="0.25">
      <c r="A687" s="96" t="s">
        <v>1558</v>
      </c>
      <c r="B687" s="97">
        <v>45262</v>
      </c>
      <c r="C687" s="96" t="s">
        <v>6231</v>
      </c>
      <c r="D687" s="96" t="s">
        <v>1559</v>
      </c>
      <c r="E687" s="96" t="s">
        <v>6973</v>
      </c>
      <c r="F687" s="98" t="s">
        <v>8986</v>
      </c>
      <c r="G687" s="96" t="s">
        <v>4</v>
      </c>
    </row>
    <row r="688" spans="1:7" ht="75" x14ac:dyDescent="0.25">
      <c r="A688" s="96" t="s">
        <v>1560</v>
      </c>
      <c r="B688" s="97">
        <v>45262</v>
      </c>
      <c r="C688" s="96" t="s">
        <v>6231</v>
      </c>
      <c r="D688" s="96" t="s">
        <v>1550</v>
      </c>
      <c r="E688" s="96" t="s">
        <v>6974</v>
      </c>
      <c r="F688" s="98" t="s">
        <v>8502</v>
      </c>
      <c r="G688" s="96" t="s">
        <v>4</v>
      </c>
    </row>
    <row r="689" spans="1:7" ht="60" x14ac:dyDescent="0.25">
      <c r="A689" s="96" t="s">
        <v>6975</v>
      </c>
      <c r="B689" s="97">
        <v>45261</v>
      </c>
      <c r="C689" s="96" t="s">
        <v>6231</v>
      </c>
      <c r="D689" s="96" t="s">
        <v>6976</v>
      </c>
      <c r="E689" s="96" t="s">
        <v>6977</v>
      </c>
      <c r="F689" s="98" t="s">
        <v>8987</v>
      </c>
      <c r="G689" s="96" t="s">
        <v>4</v>
      </c>
    </row>
    <row r="690" spans="1:7" ht="75" x14ac:dyDescent="0.25">
      <c r="A690" s="96" t="s">
        <v>6978</v>
      </c>
      <c r="B690" s="97">
        <v>45261</v>
      </c>
      <c r="C690" s="96" t="s">
        <v>6231</v>
      </c>
      <c r="D690" s="96" t="s">
        <v>6979</v>
      </c>
      <c r="E690" s="96" t="s">
        <v>6980</v>
      </c>
      <c r="F690" s="98" t="s">
        <v>8988</v>
      </c>
      <c r="G690" s="96" t="s">
        <v>4</v>
      </c>
    </row>
    <row r="691" spans="1:7" x14ac:dyDescent="0.25">
      <c r="A691" s="96" t="s">
        <v>6981</v>
      </c>
      <c r="B691" s="97">
        <v>42537</v>
      </c>
      <c r="C691" s="96" t="s">
        <v>6231</v>
      </c>
      <c r="D691" s="96" t="s">
        <v>6982</v>
      </c>
      <c r="E691" s="96" t="s">
        <v>6983</v>
      </c>
      <c r="F691" s="98" t="s">
        <v>6982</v>
      </c>
      <c r="G691" s="96" t="s">
        <v>4</v>
      </c>
    </row>
    <row r="692" spans="1:7" ht="285" x14ac:dyDescent="0.25">
      <c r="A692" s="96" t="s">
        <v>6151</v>
      </c>
      <c r="B692" s="97">
        <v>367</v>
      </c>
      <c r="C692" s="96" t="s">
        <v>2</v>
      </c>
      <c r="D692" s="96" t="s">
        <v>6984</v>
      </c>
      <c r="E692" s="96" t="s">
        <v>6985</v>
      </c>
      <c r="F692" s="98" t="s">
        <v>6986</v>
      </c>
      <c r="G692" s="96" t="s">
        <v>4</v>
      </c>
    </row>
    <row r="693" spans="1:7" ht="210" x14ac:dyDescent="0.25">
      <c r="A693" s="96" t="s">
        <v>8989</v>
      </c>
      <c r="B693" s="97">
        <v>367</v>
      </c>
      <c r="C693" s="96" t="s">
        <v>2</v>
      </c>
      <c r="D693" s="96" t="s">
        <v>8990</v>
      </c>
      <c r="E693" s="96" t="s">
        <v>8991</v>
      </c>
      <c r="F693" s="98" t="s">
        <v>8992</v>
      </c>
      <c r="G693" s="96" t="s">
        <v>4</v>
      </c>
    </row>
    <row r="694" spans="1:7" ht="210" x14ac:dyDescent="0.25">
      <c r="A694" s="96" t="s">
        <v>8993</v>
      </c>
      <c r="B694" s="97">
        <v>367</v>
      </c>
      <c r="C694" s="96" t="s">
        <v>2</v>
      </c>
      <c r="D694" s="96" t="s">
        <v>8994</v>
      </c>
      <c r="E694" s="96" t="s">
        <v>8995</v>
      </c>
      <c r="F694" s="98" t="s">
        <v>8996</v>
      </c>
      <c r="G694" s="96" t="s">
        <v>4</v>
      </c>
    </row>
    <row r="695" spans="1:7" ht="225" x14ac:dyDescent="0.25">
      <c r="A695" s="96" t="s">
        <v>6152</v>
      </c>
      <c r="B695" s="97">
        <v>368</v>
      </c>
      <c r="C695" s="96" t="s">
        <v>2</v>
      </c>
      <c r="D695" s="96" t="s">
        <v>6987</v>
      </c>
      <c r="E695" s="96" t="s">
        <v>6988</v>
      </c>
      <c r="F695" s="98" t="s">
        <v>6989</v>
      </c>
      <c r="G695" s="96" t="s">
        <v>4</v>
      </c>
    </row>
    <row r="696" spans="1:7" ht="150" x14ac:dyDescent="0.25">
      <c r="A696" s="96" t="s">
        <v>1561</v>
      </c>
      <c r="B696" s="97">
        <v>367</v>
      </c>
      <c r="C696" s="96" t="s">
        <v>2</v>
      </c>
      <c r="D696" s="96" t="s">
        <v>1562</v>
      </c>
      <c r="E696" s="96" t="s">
        <v>6990</v>
      </c>
      <c r="F696" s="98" t="s">
        <v>1563</v>
      </c>
      <c r="G696" s="96" t="s">
        <v>4</v>
      </c>
    </row>
    <row r="697" spans="1:7" ht="30" x14ac:dyDescent="0.25">
      <c r="A697" s="96" t="s">
        <v>8503</v>
      </c>
      <c r="B697" s="97">
        <v>367</v>
      </c>
      <c r="C697" s="96" t="s">
        <v>2</v>
      </c>
      <c r="D697" s="96" t="s">
        <v>8504</v>
      </c>
      <c r="E697" s="96" t="s">
        <v>8505</v>
      </c>
      <c r="F697" s="98" t="s">
        <v>8506</v>
      </c>
      <c r="G697" s="96" t="s">
        <v>4</v>
      </c>
    </row>
    <row r="698" spans="1:7" ht="30" x14ac:dyDescent="0.25">
      <c r="A698" s="96" t="s">
        <v>8507</v>
      </c>
      <c r="B698" s="97">
        <v>367</v>
      </c>
      <c r="C698" s="96" t="s">
        <v>2</v>
      </c>
      <c r="D698" s="96" t="s">
        <v>8508</v>
      </c>
      <c r="E698" s="96" t="s">
        <v>8509</v>
      </c>
      <c r="F698" s="98" t="s">
        <v>8510</v>
      </c>
      <c r="G698" s="96" t="s">
        <v>4</v>
      </c>
    </row>
    <row r="699" spans="1:7" ht="60" x14ac:dyDescent="0.25">
      <c r="A699" s="96" t="s">
        <v>1564</v>
      </c>
      <c r="B699" s="97">
        <v>44013</v>
      </c>
      <c r="C699" s="96" t="s">
        <v>2</v>
      </c>
      <c r="D699" s="96" t="s">
        <v>1565</v>
      </c>
      <c r="E699" s="96" t="s">
        <v>6991</v>
      </c>
      <c r="F699" s="98" t="s">
        <v>1566</v>
      </c>
      <c r="G699" s="96" t="s">
        <v>4</v>
      </c>
    </row>
    <row r="700" spans="1:7" ht="105" x14ac:dyDescent="0.25">
      <c r="A700" s="96" t="s">
        <v>1567</v>
      </c>
      <c r="B700" s="97">
        <v>43647</v>
      </c>
      <c r="C700" s="96" t="s">
        <v>2</v>
      </c>
      <c r="D700" s="96" t="s">
        <v>1568</v>
      </c>
      <c r="E700" s="96" t="s">
        <v>6992</v>
      </c>
      <c r="F700" s="98" t="s">
        <v>1569</v>
      </c>
      <c r="G700" s="96" t="s">
        <v>4</v>
      </c>
    </row>
    <row r="701" spans="1:7" ht="180" x14ac:dyDescent="0.25">
      <c r="A701" s="96" t="s">
        <v>6993</v>
      </c>
      <c r="B701" s="97">
        <v>42826</v>
      </c>
      <c r="C701" s="96" t="s">
        <v>2</v>
      </c>
      <c r="D701" s="96" t="s">
        <v>6994</v>
      </c>
      <c r="E701" s="96" t="s">
        <v>6995</v>
      </c>
      <c r="F701" s="98" t="s">
        <v>8511</v>
      </c>
      <c r="G701" s="96" t="s">
        <v>4</v>
      </c>
    </row>
    <row r="702" spans="1:7" ht="225" x14ac:dyDescent="0.25">
      <c r="A702" s="96" t="s">
        <v>1570</v>
      </c>
      <c r="B702" s="97">
        <v>367</v>
      </c>
      <c r="C702" s="96" t="s">
        <v>2</v>
      </c>
      <c r="D702" s="96" t="s">
        <v>1571</v>
      </c>
      <c r="E702" s="96" t="s">
        <v>6996</v>
      </c>
      <c r="F702" s="98" t="s">
        <v>1572</v>
      </c>
      <c r="G702" s="96" t="s">
        <v>4</v>
      </c>
    </row>
    <row r="703" spans="1:7" ht="45" x14ac:dyDescent="0.25">
      <c r="A703" s="96" t="s">
        <v>1573</v>
      </c>
      <c r="B703" s="97">
        <v>43282</v>
      </c>
      <c r="C703" s="96" t="s">
        <v>2</v>
      </c>
      <c r="D703" s="96" t="s">
        <v>1574</v>
      </c>
      <c r="E703" s="96" t="s">
        <v>6996</v>
      </c>
      <c r="F703" s="98" t="s">
        <v>1575</v>
      </c>
      <c r="G703" s="96" t="s">
        <v>4</v>
      </c>
    </row>
    <row r="704" spans="1:7" ht="30" x14ac:dyDescent="0.25">
      <c r="A704" s="96" t="s">
        <v>1576</v>
      </c>
      <c r="B704" s="97">
        <v>367</v>
      </c>
      <c r="C704" s="96" t="s">
        <v>2</v>
      </c>
      <c r="D704" s="96" t="s">
        <v>1577</v>
      </c>
      <c r="E704" s="96" t="s">
        <v>6997</v>
      </c>
      <c r="F704" s="98" t="s">
        <v>1578</v>
      </c>
      <c r="G704" s="96"/>
    </row>
    <row r="705" spans="1:7" x14ac:dyDescent="0.25">
      <c r="A705" s="96" t="s">
        <v>6998</v>
      </c>
      <c r="B705" s="97">
        <v>40725</v>
      </c>
      <c r="C705" s="96" t="s">
        <v>6231</v>
      </c>
      <c r="D705" s="96" t="s">
        <v>6999</v>
      </c>
      <c r="E705" s="96" t="s">
        <v>7000</v>
      </c>
      <c r="F705" s="98" t="s">
        <v>6999</v>
      </c>
      <c r="G705" s="96" t="s">
        <v>4</v>
      </c>
    </row>
    <row r="706" spans="1:7" ht="105" x14ac:dyDescent="0.25">
      <c r="A706" s="96" t="s">
        <v>7001</v>
      </c>
      <c r="B706" s="97">
        <v>42826</v>
      </c>
      <c r="C706" s="96" t="s">
        <v>2</v>
      </c>
      <c r="D706" s="96" t="s">
        <v>1565</v>
      </c>
      <c r="E706" s="96" t="s">
        <v>6991</v>
      </c>
      <c r="F706" s="98" t="s">
        <v>8512</v>
      </c>
      <c r="G706" s="96" t="s">
        <v>4</v>
      </c>
    </row>
    <row r="707" spans="1:7" ht="45" x14ac:dyDescent="0.25">
      <c r="A707" s="96" t="s">
        <v>1579</v>
      </c>
      <c r="B707" s="97">
        <v>367</v>
      </c>
      <c r="C707" s="96" t="s">
        <v>2</v>
      </c>
      <c r="D707" s="96" t="s">
        <v>1580</v>
      </c>
      <c r="E707" s="96" t="s">
        <v>7002</v>
      </c>
      <c r="F707" s="98" t="s">
        <v>818</v>
      </c>
      <c r="G707" s="96" t="s">
        <v>4</v>
      </c>
    </row>
    <row r="708" spans="1:7" x14ac:dyDescent="0.25">
      <c r="A708" s="96" t="s">
        <v>7003</v>
      </c>
      <c r="B708" s="97">
        <v>40725</v>
      </c>
      <c r="C708" s="96" t="s">
        <v>6231</v>
      </c>
      <c r="D708" s="96" t="s">
        <v>7004</v>
      </c>
      <c r="E708" s="96" t="s">
        <v>7005</v>
      </c>
      <c r="F708" s="98" t="s">
        <v>7004</v>
      </c>
      <c r="G708" s="96" t="s">
        <v>4</v>
      </c>
    </row>
    <row r="709" spans="1:7" ht="45" x14ac:dyDescent="0.25">
      <c r="A709" s="96" t="s">
        <v>1581</v>
      </c>
      <c r="B709" s="97">
        <v>367</v>
      </c>
      <c r="C709" s="96" t="s">
        <v>2</v>
      </c>
      <c r="D709" s="96" t="s">
        <v>1582</v>
      </c>
      <c r="E709" s="96" t="s">
        <v>7006</v>
      </c>
      <c r="F709" s="98" t="s">
        <v>818</v>
      </c>
      <c r="G709" s="96" t="s">
        <v>4</v>
      </c>
    </row>
    <row r="710" spans="1:7" ht="45" x14ac:dyDescent="0.25">
      <c r="A710" s="96" t="s">
        <v>1583</v>
      </c>
      <c r="B710" s="97">
        <v>367</v>
      </c>
      <c r="C710" s="96" t="s">
        <v>2</v>
      </c>
      <c r="D710" s="96" t="s">
        <v>1584</v>
      </c>
      <c r="E710" s="96" t="s">
        <v>7007</v>
      </c>
      <c r="F710" s="98" t="s">
        <v>818</v>
      </c>
      <c r="G710" s="96" t="s">
        <v>4</v>
      </c>
    </row>
    <row r="711" spans="1:7" x14ac:dyDescent="0.25">
      <c r="A711" s="96" t="s">
        <v>1585</v>
      </c>
      <c r="B711" s="97">
        <v>42186</v>
      </c>
      <c r="C711" s="96" t="s">
        <v>2</v>
      </c>
      <c r="D711" s="96" t="s">
        <v>1586</v>
      </c>
      <c r="E711" s="96" t="s">
        <v>7008</v>
      </c>
      <c r="F711" s="98" t="s">
        <v>1587</v>
      </c>
      <c r="G711" s="96" t="s">
        <v>4</v>
      </c>
    </row>
    <row r="712" spans="1:7" ht="45" x14ac:dyDescent="0.25">
      <c r="A712" s="96" t="s">
        <v>1588</v>
      </c>
      <c r="B712" s="97">
        <v>43647</v>
      </c>
      <c r="C712" s="96" t="s">
        <v>2</v>
      </c>
      <c r="D712" s="96" t="s">
        <v>1589</v>
      </c>
      <c r="E712" s="96" t="s">
        <v>7009</v>
      </c>
      <c r="F712" s="98" t="s">
        <v>1590</v>
      </c>
      <c r="G712" s="96" t="s">
        <v>4</v>
      </c>
    </row>
    <row r="713" spans="1:7" ht="30" x14ac:dyDescent="0.25">
      <c r="A713" s="96" t="s">
        <v>1591</v>
      </c>
      <c r="B713" s="97">
        <v>43647</v>
      </c>
      <c r="C713" s="96" t="s">
        <v>2</v>
      </c>
      <c r="D713" s="96" t="s">
        <v>1592</v>
      </c>
      <c r="E713" s="96" t="s">
        <v>7010</v>
      </c>
      <c r="F713" s="98" t="s">
        <v>768</v>
      </c>
      <c r="G713" s="96" t="s">
        <v>6531</v>
      </c>
    </row>
    <row r="714" spans="1:7" ht="30" x14ac:dyDescent="0.25">
      <c r="A714" s="96" t="s">
        <v>1593</v>
      </c>
      <c r="B714" s="97">
        <v>42917</v>
      </c>
      <c r="C714" s="96" t="s">
        <v>2</v>
      </c>
      <c r="D714" s="96" t="s">
        <v>1594</v>
      </c>
      <c r="E714" s="96" t="s">
        <v>7011</v>
      </c>
      <c r="F714" s="98" t="s">
        <v>1595</v>
      </c>
      <c r="G714" s="96" t="s">
        <v>4</v>
      </c>
    </row>
    <row r="715" spans="1:7" ht="105" x14ac:dyDescent="0.25">
      <c r="A715" s="96" t="s">
        <v>7012</v>
      </c>
      <c r="B715" s="97">
        <v>45023</v>
      </c>
      <c r="C715" s="96" t="s">
        <v>6231</v>
      </c>
      <c r="D715" s="96" t="s">
        <v>7013</v>
      </c>
      <c r="E715" s="96" t="s">
        <v>7014</v>
      </c>
      <c r="F715" s="98" t="s">
        <v>7015</v>
      </c>
      <c r="G715" s="96" t="s">
        <v>4</v>
      </c>
    </row>
    <row r="716" spans="1:7" ht="75" x14ac:dyDescent="0.25">
      <c r="A716" s="96" t="s">
        <v>7016</v>
      </c>
      <c r="B716" s="97">
        <v>42552</v>
      </c>
      <c r="C716" s="96" t="s">
        <v>6231</v>
      </c>
      <c r="D716" s="96" t="s">
        <v>7017</v>
      </c>
      <c r="E716" s="96" t="s">
        <v>7018</v>
      </c>
      <c r="F716" s="98" t="s">
        <v>7019</v>
      </c>
      <c r="G716" s="96" t="s">
        <v>4</v>
      </c>
    </row>
    <row r="717" spans="1:7" ht="120" x14ac:dyDescent="0.25">
      <c r="A717" s="96" t="s">
        <v>1596</v>
      </c>
      <c r="B717" s="97">
        <v>42917</v>
      </c>
      <c r="C717" s="96" t="s">
        <v>6231</v>
      </c>
      <c r="D717" s="96" t="s">
        <v>7020</v>
      </c>
      <c r="E717" s="96" t="s">
        <v>7021</v>
      </c>
      <c r="F717" s="98" t="s">
        <v>8513</v>
      </c>
      <c r="G717" s="96" t="s">
        <v>4</v>
      </c>
    </row>
    <row r="718" spans="1:7" ht="60" x14ac:dyDescent="0.25">
      <c r="A718" s="96" t="s">
        <v>7022</v>
      </c>
      <c r="B718" s="97">
        <v>42552</v>
      </c>
      <c r="C718" s="96" t="s">
        <v>6231</v>
      </c>
      <c r="D718" s="96" t="s">
        <v>7023</v>
      </c>
      <c r="E718" s="96" t="s">
        <v>7024</v>
      </c>
      <c r="F718" s="98" t="s">
        <v>7025</v>
      </c>
      <c r="G718" s="96" t="s">
        <v>4</v>
      </c>
    </row>
    <row r="719" spans="1:7" ht="75" x14ac:dyDescent="0.25">
      <c r="A719" s="96" t="s">
        <v>7026</v>
      </c>
      <c r="B719" s="97">
        <v>42552</v>
      </c>
      <c r="C719" s="96" t="s">
        <v>6231</v>
      </c>
      <c r="D719" s="96" t="s">
        <v>7027</v>
      </c>
      <c r="E719" s="96" t="s">
        <v>7028</v>
      </c>
      <c r="F719" s="98" t="s">
        <v>7029</v>
      </c>
      <c r="G719" s="96" t="s">
        <v>4</v>
      </c>
    </row>
    <row r="720" spans="1:7" ht="105" x14ac:dyDescent="0.25">
      <c r="A720" s="96" t="s">
        <v>7030</v>
      </c>
      <c r="B720" s="97">
        <v>45023</v>
      </c>
      <c r="C720" s="96" t="s">
        <v>6231</v>
      </c>
      <c r="D720" s="96" t="s">
        <v>7031</v>
      </c>
      <c r="E720" s="96" t="s">
        <v>7032</v>
      </c>
      <c r="F720" s="98" t="s">
        <v>7033</v>
      </c>
      <c r="G720" s="96" t="s">
        <v>4</v>
      </c>
    </row>
    <row r="721" spans="1:7" ht="105" x14ac:dyDescent="0.25">
      <c r="A721" s="96" t="s">
        <v>7034</v>
      </c>
      <c r="B721" s="97">
        <v>45023</v>
      </c>
      <c r="C721" s="96" t="s">
        <v>6231</v>
      </c>
      <c r="D721" s="96" t="s">
        <v>7035</v>
      </c>
      <c r="E721" s="96" t="s">
        <v>7036</v>
      </c>
      <c r="F721" s="98" t="s">
        <v>7037</v>
      </c>
      <c r="G721" s="96" t="s">
        <v>4</v>
      </c>
    </row>
    <row r="722" spans="1:7" ht="90" x14ac:dyDescent="0.25">
      <c r="A722" s="96" t="s">
        <v>1597</v>
      </c>
      <c r="B722" s="97">
        <v>42917</v>
      </c>
      <c r="C722" s="96" t="s">
        <v>2</v>
      </c>
      <c r="D722" s="96" t="s">
        <v>928</v>
      </c>
      <c r="E722" s="96" t="s">
        <v>7038</v>
      </c>
      <c r="F722" s="98" t="s">
        <v>8514</v>
      </c>
      <c r="G722" s="96" t="s">
        <v>4</v>
      </c>
    </row>
    <row r="723" spans="1:7" ht="120" x14ac:dyDescent="0.25">
      <c r="A723" s="96" t="s">
        <v>1598</v>
      </c>
      <c r="B723" s="97">
        <v>42917</v>
      </c>
      <c r="C723" s="96" t="s">
        <v>2</v>
      </c>
      <c r="D723" s="96" t="s">
        <v>1599</v>
      </c>
      <c r="E723" s="96" t="s">
        <v>7039</v>
      </c>
      <c r="F723" s="98" t="s">
        <v>8515</v>
      </c>
      <c r="G723" s="96" t="s">
        <v>4</v>
      </c>
    </row>
    <row r="724" spans="1:7" ht="105" x14ac:dyDescent="0.25">
      <c r="A724" s="96" t="s">
        <v>1600</v>
      </c>
      <c r="B724" s="97">
        <v>42917</v>
      </c>
      <c r="C724" s="96" t="s">
        <v>2</v>
      </c>
      <c r="D724" s="96" t="s">
        <v>1601</v>
      </c>
      <c r="E724" s="96" t="s">
        <v>7040</v>
      </c>
      <c r="F724" s="98" t="s">
        <v>8516</v>
      </c>
      <c r="G724" s="96" t="s">
        <v>4</v>
      </c>
    </row>
    <row r="725" spans="1:7" ht="90" x14ac:dyDescent="0.25">
      <c r="A725" s="96" t="s">
        <v>7041</v>
      </c>
      <c r="B725" s="97">
        <v>42826</v>
      </c>
      <c r="C725" s="96" t="s">
        <v>2</v>
      </c>
      <c r="D725" s="96" t="s">
        <v>7042</v>
      </c>
      <c r="E725" s="96" t="s">
        <v>7043</v>
      </c>
      <c r="F725" s="98" t="s">
        <v>8517</v>
      </c>
      <c r="G725" s="96" t="s">
        <v>4</v>
      </c>
    </row>
    <row r="726" spans="1:7" ht="120" x14ac:dyDescent="0.25">
      <c r="A726" s="96" t="s">
        <v>1602</v>
      </c>
      <c r="B726" s="97">
        <v>42917</v>
      </c>
      <c r="C726" s="96" t="s">
        <v>2</v>
      </c>
      <c r="D726" s="96" t="s">
        <v>1603</v>
      </c>
      <c r="E726" s="96" t="s">
        <v>7044</v>
      </c>
      <c r="F726" s="98" t="s">
        <v>8518</v>
      </c>
      <c r="G726" s="96" t="s">
        <v>4</v>
      </c>
    </row>
    <row r="727" spans="1:7" ht="105" x14ac:dyDescent="0.25">
      <c r="A727" s="96" t="s">
        <v>1604</v>
      </c>
      <c r="B727" s="97">
        <v>42917</v>
      </c>
      <c r="C727" s="96" t="s">
        <v>2</v>
      </c>
      <c r="D727" s="96" t="s">
        <v>1605</v>
      </c>
      <c r="E727" s="96" t="s">
        <v>7045</v>
      </c>
      <c r="F727" s="98" t="s">
        <v>8519</v>
      </c>
      <c r="G727" s="96" t="s">
        <v>4</v>
      </c>
    </row>
    <row r="728" spans="1:7" ht="45" x14ac:dyDescent="0.25">
      <c r="A728" s="96" t="s">
        <v>1606</v>
      </c>
      <c r="B728" s="97">
        <v>367</v>
      </c>
      <c r="C728" s="96" t="s">
        <v>2</v>
      </c>
      <c r="D728" s="96" t="s">
        <v>1607</v>
      </c>
      <c r="E728" s="96" t="s">
        <v>7046</v>
      </c>
      <c r="F728" s="98" t="s">
        <v>777</v>
      </c>
      <c r="G728" s="96" t="s">
        <v>4</v>
      </c>
    </row>
    <row r="729" spans="1:7" ht="30" x14ac:dyDescent="0.25">
      <c r="A729" s="96" t="s">
        <v>1608</v>
      </c>
      <c r="B729" s="97">
        <v>367</v>
      </c>
      <c r="C729" s="96" t="s">
        <v>2</v>
      </c>
      <c r="D729" s="96" t="s">
        <v>1609</v>
      </c>
      <c r="E729" s="96" t="s">
        <v>7047</v>
      </c>
      <c r="F729" s="98" t="s">
        <v>8520</v>
      </c>
      <c r="G729" s="96" t="s">
        <v>4</v>
      </c>
    </row>
    <row r="730" spans="1:7" ht="45" x14ac:dyDescent="0.25">
      <c r="A730" s="96" t="s">
        <v>1610</v>
      </c>
      <c r="B730" s="97">
        <v>367</v>
      </c>
      <c r="C730" s="96" t="s">
        <v>2</v>
      </c>
      <c r="D730" s="96" t="s">
        <v>1611</v>
      </c>
      <c r="E730" s="96" t="s">
        <v>7048</v>
      </c>
      <c r="F730" s="98" t="s">
        <v>777</v>
      </c>
      <c r="G730" s="96" t="s">
        <v>4</v>
      </c>
    </row>
    <row r="731" spans="1:7" ht="45" x14ac:dyDescent="0.25">
      <c r="A731" s="96" t="s">
        <v>1612</v>
      </c>
      <c r="B731" s="97">
        <v>367</v>
      </c>
      <c r="C731" s="96" t="s">
        <v>2</v>
      </c>
      <c r="D731" s="96" t="s">
        <v>1613</v>
      </c>
      <c r="E731" s="96" t="s">
        <v>7049</v>
      </c>
      <c r="F731" s="98" t="s">
        <v>777</v>
      </c>
      <c r="G731" s="96" t="s">
        <v>4</v>
      </c>
    </row>
    <row r="732" spans="1:7" ht="30" x14ac:dyDescent="0.25">
      <c r="A732" s="96" t="s">
        <v>1614</v>
      </c>
      <c r="B732" s="97">
        <v>367</v>
      </c>
      <c r="C732" s="96" t="s">
        <v>2</v>
      </c>
      <c r="D732" s="96" t="s">
        <v>1615</v>
      </c>
      <c r="E732" s="96" t="s">
        <v>7050</v>
      </c>
      <c r="F732" s="98" t="s">
        <v>8521</v>
      </c>
      <c r="G732" s="96" t="s">
        <v>4</v>
      </c>
    </row>
    <row r="733" spans="1:7" ht="45" x14ac:dyDescent="0.25">
      <c r="A733" s="96" t="s">
        <v>1616</v>
      </c>
      <c r="B733" s="97">
        <v>367</v>
      </c>
      <c r="C733" s="96" t="s">
        <v>2</v>
      </c>
      <c r="D733" s="96" t="s">
        <v>1617</v>
      </c>
      <c r="E733" s="96" t="s">
        <v>7051</v>
      </c>
      <c r="F733" s="98" t="s">
        <v>777</v>
      </c>
      <c r="G733" s="96" t="s">
        <v>4</v>
      </c>
    </row>
    <row r="734" spans="1:7" ht="75" x14ac:dyDescent="0.25">
      <c r="A734" s="96" t="s">
        <v>1618</v>
      </c>
      <c r="B734" s="97">
        <v>42186</v>
      </c>
      <c r="C734" s="96" t="s">
        <v>2</v>
      </c>
      <c r="D734" s="96" t="s">
        <v>1619</v>
      </c>
      <c r="E734" s="96" t="s">
        <v>7052</v>
      </c>
      <c r="F734" s="98" t="s">
        <v>8522</v>
      </c>
      <c r="G734" s="96" t="s">
        <v>4</v>
      </c>
    </row>
    <row r="735" spans="1:7" ht="45" x14ac:dyDescent="0.25">
      <c r="A735" s="96" t="s">
        <v>1620</v>
      </c>
      <c r="B735" s="97">
        <v>43647</v>
      </c>
      <c r="C735" s="96" t="s">
        <v>2</v>
      </c>
      <c r="D735" s="96" t="s">
        <v>1621</v>
      </c>
      <c r="E735" s="96" t="s">
        <v>7053</v>
      </c>
      <c r="F735" s="98" t="s">
        <v>5625</v>
      </c>
      <c r="G735" s="96" t="s">
        <v>4</v>
      </c>
    </row>
    <row r="736" spans="1:7" ht="30" x14ac:dyDescent="0.25">
      <c r="A736" s="96" t="s">
        <v>1622</v>
      </c>
      <c r="B736" s="97">
        <v>42186</v>
      </c>
      <c r="C736" s="96" t="s">
        <v>2</v>
      </c>
      <c r="D736" s="96" t="s">
        <v>1623</v>
      </c>
      <c r="E736" s="96" t="s">
        <v>7053</v>
      </c>
      <c r="F736" s="98" t="s">
        <v>1624</v>
      </c>
      <c r="G736" s="96" t="s">
        <v>4</v>
      </c>
    </row>
    <row r="737" spans="1:7" ht="105" x14ac:dyDescent="0.25">
      <c r="A737" s="96" t="s">
        <v>7054</v>
      </c>
      <c r="B737" s="97">
        <v>42826</v>
      </c>
      <c r="C737" s="96" t="s">
        <v>2</v>
      </c>
      <c r="D737" s="96" t="s">
        <v>6432</v>
      </c>
      <c r="E737" s="96" t="s">
        <v>6433</v>
      </c>
      <c r="F737" s="98" t="s">
        <v>8523</v>
      </c>
      <c r="G737" s="96" t="s">
        <v>4</v>
      </c>
    </row>
    <row r="738" spans="1:7" ht="90" x14ac:dyDescent="0.25">
      <c r="A738" s="96" t="s">
        <v>1625</v>
      </c>
      <c r="B738" s="97">
        <v>42917</v>
      </c>
      <c r="C738" s="96" t="s">
        <v>2</v>
      </c>
      <c r="D738" s="96" t="s">
        <v>1626</v>
      </c>
      <c r="E738" s="96" t="s">
        <v>7055</v>
      </c>
      <c r="F738" s="98" t="s">
        <v>1627</v>
      </c>
      <c r="G738" s="96" t="s">
        <v>4</v>
      </c>
    </row>
    <row r="739" spans="1:7" ht="45" x14ac:dyDescent="0.25">
      <c r="A739" s="96" t="s">
        <v>1628</v>
      </c>
      <c r="B739" s="97">
        <v>367</v>
      </c>
      <c r="C739" s="96" t="s">
        <v>2</v>
      </c>
      <c r="D739" s="96" t="s">
        <v>1629</v>
      </c>
      <c r="E739" s="96" t="s">
        <v>7056</v>
      </c>
      <c r="F739" s="98" t="s">
        <v>1630</v>
      </c>
      <c r="G739" s="96" t="s">
        <v>4</v>
      </c>
    </row>
    <row r="740" spans="1:7" ht="105" x14ac:dyDescent="0.25">
      <c r="A740" s="96" t="s">
        <v>1631</v>
      </c>
      <c r="B740" s="97">
        <v>42826</v>
      </c>
      <c r="C740" s="96" t="s">
        <v>2</v>
      </c>
      <c r="D740" s="96" t="s">
        <v>1632</v>
      </c>
      <c r="E740" s="96" t="s">
        <v>7056</v>
      </c>
      <c r="F740" s="98" t="s">
        <v>8524</v>
      </c>
      <c r="G740" s="96" t="s">
        <v>4</v>
      </c>
    </row>
    <row r="741" spans="1:7" ht="45" x14ac:dyDescent="0.25">
      <c r="A741" s="96" t="s">
        <v>7057</v>
      </c>
      <c r="B741" s="97">
        <v>44743</v>
      </c>
      <c r="C741" s="96" t="s">
        <v>2</v>
      </c>
      <c r="D741" s="96" t="s">
        <v>7058</v>
      </c>
      <c r="E741" s="96" t="s">
        <v>7059</v>
      </c>
      <c r="F741" s="98" t="s">
        <v>8525</v>
      </c>
      <c r="G741" s="96" t="s">
        <v>4</v>
      </c>
    </row>
    <row r="742" spans="1:7" ht="105" x14ac:dyDescent="0.25">
      <c r="A742" s="96" t="s">
        <v>7060</v>
      </c>
      <c r="B742" s="97">
        <v>42826</v>
      </c>
      <c r="C742" s="96" t="s">
        <v>2</v>
      </c>
      <c r="D742" s="96" t="s">
        <v>6432</v>
      </c>
      <c r="E742" s="96" t="s">
        <v>6433</v>
      </c>
      <c r="F742" s="98" t="s">
        <v>8526</v>
      </c>
      <c r="G742" s="96" t="s">
        <v>4</v>
      </c>
    </row>
    <row r="743" spans="1:7" ht="105" x14ac:dyDescent="0.25">
      <c r="A743" s="96" t="s">
        <v>7061</v>
      </c>
      <c r="B743" s="97">
        <v>42826</v>
      </c>
      <c r="C743" s="96" t="s">
        <v>2</v>
      </c>
      <c r="D743" s="96" t="s">
        <v>6432</v>
      </c>
      <c r="E743" s="96" t="s">
        <v>6433</v>
      </c>
      <c r="F743" s="98" t="s">
        <v>8527</v>
      </c>
      <c r="G743" s="96" t="s">
        <v>4</v>
      </c>
    </row>
    <row r="744" spans="1:7" ht="105" x14ac:dyDescent="0.25">
      <c r="A744" s="96" t="s">
        <v>7062</v>
      </c>
      <c r="B744" s="97">
        <v>42826</v>
      </c>
      <c r="C744" s="96" t="s">
        <v>2</v>
      </c>
      <c r="D744" s="96" t="s">
        <v>6432</v>
      </c>
      <c r="E744" s="96" t="s">
        <v>6433</v>
      </c>
      <c r="F744" s="98" t="s">
        <v>8528</v>
      </c>
      <c r="G744" s="96" t="s">
        <v>4</v>
      </c>
    </row>
    <row r="745" spans="1:7" ht="90" x14ac:dyDescent="0.25">
      <c r="A745" s="96" t="s">
        <v>6164</v>
      </c>
      <c r="B745" s="97">
        <v>42826</v>
      </c>
      <c r="C745" s="96" t="s">
        <v>2</v>
      </c>
      <c r="D745" s="96" t="s">
        <v>7063</v>
      </c>
      <c r="E745" s="96" t="s">
        <v>7064</v>
      </c>
      <c r="F745" s="98" t="s">
        <v>8529</v>
      </c>
      <c r="G745" s="96" t="s">
        <v>4</v>
      </c>
    </row>
    <row r="746" spans="1:7" ht="105" x14ac:dyDescent="0.25">
      <c r="A746" s="96" t="s">
        <v>7065</v>
      </c>
      <c r="B746" s="97">
        <v>42826</v>
      </c>
      <c r="C746" s="96" t="s">
        <v>2</v>
      </c>
      <c r="D746" s="96" t="s">
        <v>6432</v>
      </c>
      <c r="E746" s="96" t="s">
        <v>6433</v>
      </c>
      <c r="F746" s="98" t="s">
        <v>8530</v>
      </c>
      <c r="G746" s="96" t="s">
        <v>4</v>
      </c>
    </row>
    <row r="747" spans="1:7" ht="120" x14ac:dyDescent="0.25">
      <c r="A747" s="96" t="s">
        <v>7066</v>
      </c>
      <c r="B747" s="97">
        <v>42826</v>
      </c>
      <c r="C747" s="96" t="s">
        <v>2</v>
      </c>
      <c r="D747" s="96" t="s">
        <v>7067</v>
      </c>
      <c r="E747" s="96" t="s">
        <v>7068</v>
      </c>
      <c r="F747" s="98" t="s">
        <v>8531</v>
      </c>
      <c r="G747" s="96" t="s">
        <v>4</v>
      </c>
    </row>
    <row r="748" spans="1:7" ht="120" x14ac:dyDescent="0.25">
      <c r="A748" s="96" t="s">
        <v>7069</v>
      </c>
      <c r="B748" s="97">
        <v>42826</v>
      </c>
      <c r="C748" s="96" t="s">
        <v>2</v>
      </c>
      <c r="D748" s="96" t="s">
        <v>7070</v>
      </c>
      <c r="E748" s="96" t="s">
        <v>7071</v>
      </c>
      <c r="F748" s="98" t="s">
        <v>8532</v>
      </c>
      <c r="G748" s="96" t="s">
        <v>4</v>
      </c>
    </row>
    <row r="749" spans="1:7" ht="120" x14ac:dyDescent="0.25">
      <c r="A749" s="96" t="s">
        <v>7072</v>
      </c>
      <c r="B749" s="97">
        <v>42826</v>
      </c>
      <c r="C749" s="96" t="s">
        <v>2</v>
      </c>
      <c r="D749" s="96" t="s">
        <v>7073</v>
      </c>
      <c r="E749" s="96" t="s">
        <v>7074</v>
      </c>
      <c r="F749" s="98" t="s">
        <v>8533</v>
      </c>
      <c r="G749" s="96" t="s">
        <v>4</v>
      </c>
    </row>
    <row r="750" spans="1:7" ht="120" x14ac:dyDescent="0.25">
      <c r="A750" s="96" t="s">
        <v>7075</v>
      </c>
      <c r="B750" s="97">
        <v>42826</v>
      </c>
      <c r="C750" s="96" t="s">
        <v>2</v>
      </c>
      <c r="D750" s="96" t="s">
        <v>7076</v>
      </c>
      <c r="E750" s="96" t="s">
        <v>7077</v>
      </c>
      <c r="F750" s="98" t="s">
        <v>8534</v>
      </c>
      <c r="G750" s="96" t="s">
        <v>4</v>
      </c>
    </row>
    <row r="751" spans="1:7" ht="105" x14ac:dyDescent="0.25">
      <c r="A751" s="96" t="s">
        <v>7078</v>
      </c>
      <c r="B751" s="97">
        <v>42826</v>
      </c>
      <c r="C751" s="96" t="s">
        <v>2</v>
      </c>
      <c r="D751" s="96" t="s">
        <v>6432</v>
      </c>
      <c r="E751" s="96" t="s">
        <v>6433</v>
      </c>
      <c r="F751" s="98" t="s">
        <v>8535</v>
      </c>
      <c r="G751" s="96" t="s">
        <v>4</v>
      </c>
    </row>
    <row r="752" spans="1:7" ht="105" x14ac:dyDescent="0.25">
      <c r="A752" s="96" t="s">
        <v>7079</v>
      </c>
      <c r="B752" s="97">
        <v>42826</v>
      </c>
      <c r="C752" s="96" t="s">
        <v>2</v>
      </c>
      <c r="D752" s="96" t="s">
        <v>7080</v>
      </c>
      <c r="E752" s="96" t="s">
        <v>7064</v>
      </c>
      <c r="F752" s="98" t="s">
        <v>8536</v>
      </c>
      <c r="G752" s="96" t="s">
        <v>4</v>
      </c>
    </row>
    <row r="753" spans="1:7" ht="30" x14ac:dyDescent="0.25">
      <c r="A753" s="96" t="s">
        <v>7081</v>
      </c>
      <c r="B753" s="97">
        <v>41821</v>
      </c>
      <c r="C753" s="96" t="s">
        <v>6231</v>
      </c>
      <c r="D753" s="96" t="s">
        <v>6432</v>
      </c>
      <c r="E753" s="96" t="s">
        <v>6433</v>
      </c>
      <c r="F753" s="98" t="s">
        <v>7082</v>
      </c>
      <c r="G753" s="96" t="s">
        <v>4</v>
      </c>
    </row>
    <row r="754" spans="1:7" ht="105" x14ac:dyDescent="0.25">
      <c r="A754" s="96" t="s">
        <v>7083</v>
      </c>
      <c r="B754" s="97">
        <v>42826</v>
      </c>
      <c r="C754" s="96" t="s">
        <v>2</v>
      </c>
      <c r="D754" s="96" t="s">
        <v>6432</v>
      </c>
      <c r="E754" s="96" t="s">
        <v>6433</v>
      </c>
      <c r="F754" s="98" t="s">
        <v>8537</v>
      </c>
      <c r="G754" s="96" t="s">
        <v>4</v>
      </c>
    </row>
    <row r="755" spans="1:7" ht="120" x14ac:dyDescent="0.25">
      <c r="A755" s="96" t="s">
        <v>7084</v>
      </c>
      <c r="B755" s="97">
        <v>42826</v>
      </c>
      <c r="C755" s="96" t="s">
        <v>2</v>
      </c>
      <c r="D755" s="96" t="s">
        <v>7085</v>
      </c>
      <c r="E755" s="96" t="s">
        <v>7086</v>
      </c>
      <c r="F755" s="98" t="s">
        <v>8538</v>
      </c>
      <c r="G755" s="96" t="s">
        <v>4</v>
      </c>
    </row>
    <row r="756" spans="1:7" ht="105" x14ac:dyDescent="0.25">
      <c r="A756" s="96" t="s">
        <v>7087</v>
      </c>
      <c r="B756" s="97">
        <v>42826</v>
      </c>
      <c r="C756" s="96" t="s">
        <v>2</v>
      </c>
      <c r="D756" s="96" t="s">
        <v>6432</v>
      </c>
      <c r="E756" s="96" t="s">
        <v>6433</v>
      </c>
      <c r="F756" s="98" t="s">
        <v>8539</v>
      </c>
      <c r="G756" s="96" t="s">
        <v>4</v>
      </c>
    </row>
    <row r="757" spans="1:7" ht="105" x14ac:dyDescent="0.25">
      <c r="A757" s="96" t="s">
        <v>7088</v>
      </c>
      <c r="B757" s="97">
        <v>42826</v>
      </c>
      <c r="C757" s="96" t="s">
        <v>2</v>
      </c>
      <c r="D757" s="96" t="s">
        <v>6432</v>
      </c>
      <c r="E757" s="96" t="s">
        <v>6433</v>
      </c>
      <c r="F757" s="98" t="s">
        <v>8540</v>
      </c>
      <c r="G757" s="96" t="s">
        <v>4</v>
      </c>
    </row>
    <row r="758" spans="1:7" ht="120" x14ac:dyDescent="0.25">
      <c r="A758" s="96" t="s">
        <v>7089</v>
      </c>
      <c r="B758" s="97">
        <v>42826</v>
      </c>
      <c r="C758" s="96" t="s">
        <v>2</v>
      </c>
      <c r="D758" s="96" t="s">
        <v>7090</v>
      </c>
      <c r="E758" s="96" t="s">
        <v>7091</v>
      </c>
      <c r="F758" s="98" t="s">
        <v>8541</v>
      </c>
      <c r="G758" s="96" t="s">
        <v>4</v>
      </c>
    </row>
    <row r="759" spans="1:7" ht="105" x14ac:dyDescent="0.25">
      <c r="A759" s="96" t="s">
        <v>7092</v>
      </c>
      <c r="B759" s="97">
        <v>42826</v>
      </c>
      <c r="C759" s="96" t="s">
        <v>2</v>
      </c>
      <c r="D759" s="96" t="s">
        <v>6432</v>
      </c>
      <c r="E759" s="96" t="s">
        <v>6433</v>
      </c>
      <c r="F759" s="98" t="s">
        <v>8542</v>
      </c>
      <c r="G759" s="96" t="s">
        <v>4</v>
      </c>
    </row>
    <row r="760" spans="1:7" ht="120" x14ac:dyDescent="0.25">
      <c r="A760" s="96" t="s">
        <v>7093</v>
      </c>
      <c r="B760" s="97">
        <v>42826</v>
      </c>
      <c r="C760" s="96" t="s">
        <v>2</v>
      </c>
      <c r="D760" s="96" t="s">
        <v>7094</v>
      </c>
      <c r="E760" s="96" t="s">
        <v>7095</v>
      </c>
      <c r="F760" s="98" t="s">
        <v>8543</v>
      </c>
      <c r="G760" s="96" t="s">
        <v>4</v>
      </c>
    </row>
    <row r="761" spans="1:7" ht="120" x14ac:dyDescent="0.25">
      <c r="A761" s="96" t="s">
        <v>7096</v>
      </c>
      <c r="B761" s="97">
        <v>42826</v>
      </c>
      <c r="C761" s="96" t="s">
        <v>2</v>
      </c>
      <c r="D761" s="96" t="s">
        <v>7097</v>
      </c>
      <c r="E761" s="96" t="s">
        <v>7098</v>
      </c>
      <c r="F761" s="98" t="s">
        <v>8544</v>
      </c>
      <c r="G761" s="96" t="s">
        <v>4</v>
      </c>
    </row>
    <row r="762" spans="1:7" ht="120" x14ac:dyDescent="0.25">
      <c r="A762" s="96" t="s">
        <v>7099</v>
      </c>
      <c r="B762" s="97">
        <v>42826</v>
      </c>
      <c r="C762" s="96" t="s">
        <v>2</v>
      </c>
      <c r="D762" s="96" t="s">
        <v>7100</v>
      </c>
      <c r="E762" s="96" t="s">
        <v>7101</v>
      </c>
      <c r="F762" s="98" t="s">
        <v>8545</v>
      </c>
      <c r="G762" s="96" t="s">
        <v>4</v>
      </c>
    </row>
    <row r="763" spans="1:7" ht="105" x14ac:dyDescent="0.25">
      <c r="A763" s="96" t="s">
        <v>7102</v>
      </c>
      <c r="B763" s="97">
        <v>42826</v>
      </c>
      <c r="C763" s="96" t="s">
        <v>2</v>
      </c>
      <c r="D763" s="96" t="s">
        <v>6432</v>
      </c>
      <c r="E763" s="96" t="s">
        <v>6433</v>
      </c>
      <c r="F763" s="98" t="s">
        <v>8546</v>
      </c>
      <c r="G763" s="96" t="s">
        <v>4</v>
      </c>
    </row>
    <row r="764" spans="1:7" ht="105" x14ac:dyDescent="0.25">
      <c r="A764" s="96" t="s">
        <v>7103</v>
      </c>
      <c r="B764" s="97">
        <v>42826</v>
      </c>
      <c r="C764" s="96" t="s">
        <v>2</v>
      </c>
      <c r="D764" s="96" t="s">
        <v>6432</v>
      </c>
      <c r="E764" s="96" t="s">
        <v>6433</v>
      </c>
      <c r="F764" s="98" t="s">
        <v>8547</v>
      </c>
      <c r="G764" s="96" t="s">
        <v>4</v>
      </c>
    </row>
    <row r="765" spans="1:7" ht="105" x14ac:dyDescent="0.25">
      <c r="A765" s="96" t="s">
        <v>7104</v>
      </c>
      <c r="B765" s="97">
        <v>42826</v>
      </c>
      <c r="C765" s="96" t="s">
        <v>2</v>
      </c>
      <c r="D765" s="96" t="s">
        <v>6432</v>
      </c>
      <c r="E765" s="96" t="s">
        <v>6433</v>
      </c>
      <c r="F765" s="98" t="s">
        <v>8548</v>
      </c>
      <c r="G765" s="96" t="s">
        <v>4</v>
      </c>
    </row>
    <row r="766" spans="1:7" ht="90" x14ac:dyDescent="0.25">
      <c r="A766" s="96" t="s">
        <v>7105</v>
      </c>
      <c r="B766" s="97">
        <v>42826</v>
      </c>
      <c r="C766" s="96" t="s">
        <v>2</v>
      </c>
      <c r="D766" s="96" t="s">
        <v>7106</v>
      </c>
      <c r="E766" s="96" t="s">
        <v>7107</v>
      </c>
      <c r="F766" s="98" t="s">
        <v>8549</v>
      </c>
      <c r="G766" s="96" t="s">
        <v>4</v>
      </c>
    </row>
    <row r="767" spans="1:7" x14ac:dyDescent="0.25">
      <c r="A767" s="96" t="s">
        <v>1633</v>
      </c>
      <c r="B767" s="97">
        <v>367</v>
      </c>
      <c r="C767" s="96" t="s">
        <v>2</v>
      </c>
      <c r="D767" s="96" t="s">
        <v>1634</v>
      </c>
      <c r="E767" s="96" t="s">
        <v>7108</v>
      </c>
      <c r="F767" s="98" t="s">
        <v>1587</v>
      </c>
      <c r="G767" s="96" t="s">
        <v>4</v>
      </c>
    </row>
    <row r="768" spans="1:7" ht="75" x14ac:dyDescent="0.25">
      <c r="A768" s="96" t="s">
        <v>1635</v>
      </c>
      <c r="B768" s="97">
        <v>42186</v>
      </c>
      <c r="C768" s="96" t="s">
        <v>2</v>
      </c>
      <c r="D768" s="96" t="s">
        <v>1636</v>
      </c>
      <c r="E768" s="96" t="s">
        <v>7052</v>
      </c>
      <c r="F768" s="98" t="s">
        <v>8522</v>
      </c>
      <c r="G768" s="96" t="s">
        <v>4</v>
      </c>
    </row>
    <row r="769" spans="1:7" ht="45" x14ac:dyDescent="0.25">
      <c r="A769" s="96" t="s">
        <v>1637</v>
      </c>
      <c r="B769" s="97">
        <v>368</v>
      </c>
      <c r="C769" s="96" t="s">
        <v>2</v>
      </c>
      <c r="D769" s="96" t="s">
        <v>1638</v>
      </c>
      <c r="E769" s="96" t="s">
        <v>7109</v>
      </c>
      <c r="F769" s="98" t="s">
        <v>8550</v>
      </c>
      <c r="G769" s="96" t="s">
        <v>4</v>
      </c>
    </row>
    <row r="770" spans="1:7" ht="30" x14ac:dyDescent="0.25">
      <c r="A770" s="96" t="s">
        <v>7110</v>
      </c>
      <c r="B770" s="97">
        <v>368</v>
      </c>
      <c r="C770" s="96" t="s">
        <v>2</v>
      </c>
      <c r="D770" s="96" t="s">
        <v>7111</v>
      </c>
      <c r="E770" s="96" t="s">
        <v>7112</v>
      </c>
      <c r="F770" s="98" t="s">
        <v>768</v>
      </c>
      <c r="G770" s="96" t="s">
        <v>6531</v>
      </c>
    </row>
    <row r="771" spans="1:7" ht="150" x14ac:dyDescent="0.25">
      <c r="A771" s="96" t="s">
        <v>8786</v>
      </c>
      <c r="B771" s="97">
        <v>367</v>
      </c>
      <c r="C771" s="96" t="s">
        <v>2</v>
      </c>
      <c r="D771" s="96" t="s">
        <v>8997</v>
      </c>
      <c r="E771" s="96" t="s">
        <v>8998</v>
      </c>
      <c r="F771" s="98" t="s">
        <v>8999</v>
      </c>
      <c r="G771" s="96" t="s">
        <v>4</v>
      </c>
    </row>
    <row r="772" spans="1:7" ht="195" x14ac:dyDescent="0.25">
      <c r="A772" s="96" t="s">
        <v>9000</v>
      </c>
      <c r="B772" s="97">
        <v>367</v>
      </c>
      <c r="C772" s="96" t="s">
        <v>2</v>
      </c>
      <c r="D772" s="96" t="s">
        <v>9001</v>
      </c>
      <c r="E772" s="96" t="s">
        <v>9002</v>
      </c>
      <c r="F772" s="98" t="s">
        <v>9003</v>
      </c>
      <c r="G772" s="96" t="s">
        <v>4</v>
      </c>
    </row>
    <row r="773" spans="1:7" ht="270" x14ac:dyDescent="0.25">
      <c r="A773" s="96" t="s">
        <v>8794</v>
      </c>
      <c r="B773" s="97">
        <v>367</v>
      </c>
      <c r="C773" s="96" t="s">
        <v>2</v>
      </c>
      <c r="D773" s="96" t="s">
        <v>9004</v>
      </c>
      <c r="E773" s="96" t="s">
        <v>9005</v>
      </c>
      <c r="F773" s="98" t="s">
        <v>9006</v>
      </c>
      <c r="G773" s="96" t="s">
        <v>4</v>
      </c>
    </row>
    <row r="774" spans="1:7" ht="120" x14ac:dyDescent="0.25">
      <c r="A774" s="96" t="s">
        <v>1639</v>
      </c>
      <c r="B774" s="97">
        <v>367</v>
      </c>
      <c r="C774" s="96" t="s">
        <v>2</v>
      </c>
      <c r="D774" s="96" t="s">
        <v>1640</v>
      </c>
      <c r="E774" s="96" t="s">
        <v>7113</v>
      </c>
      <c r="F774" s="98" t="s">
        <v>1641</v>
      </c>
      <c r="G774" s="96" t="s">
        <v>4</v>
      </c>
    </row>
    <row r="775" spans="1:7" ht="165" x14ac:dyDescent="0.25">
      <c r="A775" s="96" t="s">
        <v>1642</v>
      </c>
      <c r="B775" s="97">
        <v>367</v>
      </c>
      <c r="C775" s="96" t="s">
        <v>2</v>
      </c>
      <c r="D775" s="96" t="s">
        <v>1643</v>
      </c>
      <c r="E775" s="96" t="s">
        <v>7114</v>
      </c>
      <c r="F775" s="98" t="s">
        <v>1644</v>
      </c>
      <c r="G775" s="96" t="s">
        <v>4</v>
      </c>
    </row>
    <row r="776" spans="1:7" ht="90" x14ac:dyDescent="0.25">
      <c r="A776" s="96" t="s">
        <v>1645</v>
      </c>
      <c r="B776" s="97">
        <v>367</v>
      </c>
      <c r="C776" s="96" t="s">
        <v>2</v>
      </c>
      <c r="D776" s="96" t="s">
        <v>1646</v>
      </c>
      <c r="E776" s="96" t="s">
        <v>7115</v>
      </c>
      <c r="F776" s="98" t="s">
        <v>1647</v>
      </c>
      <c r="G776" s="96" t="s">
        <v>4</v>
      </c>
    </row>
    <row r="777" spans="1:7" ht="105" x14ac:dyDescent="0.25">
      <c r="A777" s="96" t="s">
        <v>1648</v>
      </c>
      <c r="B777" s="97">
        <v>43647</v>
      </c>
      <c r="C777" s="96" t="s">
        <v>2</v>
      </c>
      <c r="D777" s="96" t="s">
        <v>1649</v>
      </c>
      <c r="E777" s="96" t="s">
        <v>7116</v>
      </c>
      <c r="F777" s="98" t="s">
        <v>5403</v>
      </c>
      <c r="G777" s="96" t="s">
        <v>4</v>
      </c>
    </row>
    <row r="778" spans="1:7" ht="90" x14ac:dyDescent="0.25">
      <c r="A778" s="96" t="s">
        <v>1650</v>
      </c>
      <c r="B778" s="97">
        <v>367</v>
      </c>
      <c r="C778" s="96" t="s">
        <v>2</v>
      </c>
      <c r="D778" s="96" t="s">
        <v>1651</v>
      </c>
      <c r="E778" s="96" t="s">
        <v>7117</v>
      </c>
      <c r="F778" s="98" t="s">
        <v>1652</v>
      </c>
      <c r="G778" s="96" t="s">
        <v>4</v>
      </c>
    </row>
    <row r="779" spans="1:7" ht="75" x14ac:dyDescent="0.25">
      <c r="A779" s="96" t="s">
        <v>7118</v>
      </c>
      <c r="B779" s="97">
        <v>42537</v>
      </c>
      <c r="C779" s="96" t="s">
        <v>6231</v>
      </c>
      <c r="D779" s="96" t="s">
        <v>7119</v>
      </c>
      <c r="E779" s="96" t="s">
        <v>7120</v>
      </c>
      <c r="F779" s="98" t="s">
        <v>7121</v>
      </c>
      <c r="G779" s="96" t="s">
        <v>4</v>
      </c>
    </row>
    <row r="780" spans="1:7" ht="60" x14ac:dyDescent="0.25">
      <c r="A780" s="96" t="s">
        <v>1653</v>
      </c>
      <c r="B780" s="97">
        <v>43647</v>
      </c>
      <c r="C780" s="96" t="s">
        <v>2</v>
      </c>
      <c r="D780" s="96" t="s">
        <v>1654</v>
      </c>
      <c r="E780" s="96" t="s">
        <v>7122</v>
      </c>
      <c r="F780" s="98" t="s">
        <v>5404</v>
      </c>
      <c r="G780" s="96" t="s">
        <v>4</v>
      </c>
    </row>
    <row r="781" spans="1:7" ht="150" x14ac:dyDescent="0.25">
      <c r="A781" s="96" t="s">
        <v>1655</v>
      </c>
      <c r="B781" s="97">
        <v>367</v>
      </c>
      <c r="C781" s="96" t="s">
        <v>2</v>
      </c>
      <c r="D781" s="96" t="s">
        <v>1656</v>
      </c>
      <c r="E781" s="96" t="s">
        <v>7123</v>
      </c>
      <c r="F781" s="98" t="s">
        <v>1657</v>
      </c>
      <c r="G781" s="96" t="s">
        <v>4</v>
      </c>
    </row>
    <row r="782" spans="1:7" ht="120" x14ac:dyDescent="0.25">
      <c r="A782" s="96" t="s">
        <v>1658</v>
      </c>
      <c r="B782" s="97">
        <v>367</v>
      </c>
      <c r="C782" s="96" t="s">
        <v>2</v>
      </c>
      <c r="D782" s="96" t="s">
        <v>1659</v>
      </c>
      <c r="E782" s="96" t="s">
        <v>6428</v>
      </c>
      <c r="F782" s="98" t="s">
        <v>1660</v>
      </c>
      <c r="G782" s="96" t="s">
        <v>4</v>
      </c>
    </row>
    <row r="783" spans="1:7" ht="45" x14ac:dyDescent="0.25">
      <c r="A783" s="96" t="s">
        <v>1661</v>
      </c>
      <c r="B783" s="97">
        <v>43647</v>
      </c>
      <c r="C783" s="96" t="s">
        <v>2</v>
      </c>
      <c r="D783" s="96" t="s">
        <v>1662</v>
      </c>
      <c r="E783" s="96" t="s">
        <v>7124</v>
      </c>
      <c r="F783" s="98" t="s">
        <v>1663</v>
      </c>
      <c r="G783" s="96" t="s">
        <v>4</v>
      </c>
    </row>
    <row r="784" spans="1:7" ht="60" x14ac:dyDescent="0.25">
      <c r="A784" s="96" t="s">
        <v>1664</v>
      </c>
      <c r="B784" s="97">
        <v>43647</v>
      </c>
      <c r="C784" s="96" t="s">
        <v>2</v>
      </c>
      <c r="D784" s="96" t="s">
        <v>1665</v>
      </c>
      <c r="E784" s="96" t="s">
        <v>7125</v>
      </c>
      <c r="F784" s="98" t="s">
        <v>5405</v>
      </c>
      <c r="G784" s="96" t="s">
        <v>4</v>
      </c>
    </row>
    <row r="785" spans="1:7" ht="150" x14ac:dyDescent="0.25">
      <c r="A785" s="96" t="s">
        <v>1666</v>
      </c>
      <c r="B785" s="97">
        <v>367</v>
      </c>
      <c r="C785" s="96" t="s">
        <v>2</v>
      </c>
      <c r="D785" s="96" t="s">
        <v>1667</v>
      </c>
      <c r="E785" s="96" t="s">
        <v>7126</v>
      </c>
      <c r="F785" s="98" t="s">
        <v>1668</v>
      </c>
      <c r="G785" s="96" t="s">
        <v>4</v>
      </c>
    </row>
    <row r="786" spans="1:7" ht="60" x14ac:dyDescent="0.25">
      <c r="A786" s="96" t="s">
        <v>1669</v>
      </c>
      <c r="B786" s="97">
        <v>42917</v>
      </c>
      <c r="C786" s="96" t="s">
        <v>2</v>
      </c>
      <c r="D786" s="96" t="s">
        <v>1670</v>
      </c>
      <c r="E786" s="96" t="s">
        <v>7127</v>
      </c>
      <c r="F786" s="98" t="s">
        <v>1671</v>
      </c>
      <c r="G786" s="96" t="s">
        <v>4</v>
      </c>
    </row>
    <row r="787" spans="1:7" ht="75" x14ac:dyDescent="0.25">
      <c r="A787" s="96" t="s">
        <v>1672</v>
      </c>
      <c r="B787" s="97">
        <v>367</v>
      </c>
      <c r="C787" s="96" t="s">
        <v>2</v>
      </c>
      <c r="D787" s="96" t="s">
        <v>1673</v>
      </c>
      <c r="E787" s="96" t="s">
        <v>7128</v>
      </c>
      <c r="F787" s="98" t="s">
        <v>1674</v>
      </c>
      <c r="G787" s="96" t="s">
        <v>4</v>
      </c>
    </row>
    <row r="788" spans="1:7" ht="60" x14ac:dyDescent="0.25">
      <c r="A788" s="96" t="s">
        <v>1675</v>
      </c>
      <c r="B788" s="97">
        <v>367</v>
      </c>
      <c r="C788" s="96" t="s">
        <v>2</v>
      </c>
      <c r="D788" s="96" t="s">
        <v>1676</v>
      </c>
      <c r="E788" s="96" t="s">
        <v>7129</v>
      </c>
      <c r="F788" s="98" t="s">
        <v>1677</v>
      </c>
      <c r="G788" s="96" t="s">
        <v>4</v>
      </c>
    </row>
    <row r="789" spans="1:7" ht="255" x14ac:dyDescent="0.25">
      <c r="A789" s="96" t="s">
        <v>5626</v>
      </c>
      <c r="B789" s="97">
        <v>367</v>
      </c>
      <c r="C789" s="96" t="s">
        <v>2</v>
      </c>
      <c r="D789" s="96" t="s">
        <v>5627</v>
      </c>
      <c r="E789" s="96" t="s">
        <v>7130</v>
      </c>
      <c r="F789" s="98" t="s">
        <v>5628</v>
      </c>
      <c r="G789" s="96" t="s">
        <v>4</v>
      </c>
    </row>
    <row r="790" spans="1:7" ht="195" x14ac:dyDescent="0.25">
      <c r="A790" s="96" t="s">
        <v>5629</v>
      </c>
      <c r="B790" s="97">
        <v>367</v>
      </c>
      <c r="C790" s="96" t="s">
        <v>2</v>
      </c>
      <c r="D790" s="96" t="s">
        <v>5630</v>
      </c>
      <c r="E790" s="96" t="s">
        <v>7131</v>
      </c>
      <c r="F790" s="98" t="s">
        <v>5631</v>
      </c>
      <c r="G790" s="96" t="s">
        <v>4</v>
      </c>
    </row>
    <row r="791" spans="1:7" ht="165" x14ac:dyDescent="0.25">
      <c r="A791" s="96" t="s">
        <v>5632</v>
      </c>
      <c r="B791" s="97">
        <v>367</v>
      </c>
      <c r="C791" s="96" t="s">
        <v>2</v>
      </c>
      <c r="D791" s="96" t="s">
        <v>5633</v>
      </c>
      <c r="E791" s="96" t="s">
        <v>7132</v>
      </c>
      <c r="F791" s="98" t="s">
        <v>5634</v>
      </c>
      <c r="G791" s="96" t="s">
        <v>4</v>
      </c>
    </row>
    <row r="792" spans="1:7" ht="240" x14ac:dyDescent="0.25">
      <c r="A792" s="96" t="s">
        <v>5406</v>
      </c>
      <c r="B792" s="97">
        <v>367</v>
      </c>
      <c r="C792" s="96" t="s">
        <v>2</v>
      </c>
      <c r="D792" s="96" t="s">
        <v>5407</v>
      </c>
      <c r="E792" s="96" t="s">
        <v>7133</v>
      </c>
      <c r="F792" s="98" t="s">
        <v>5408</v>
      </c>
      <c r="G792" s="96" t="s">
        <v>4</v>
      </c>
    </row>
    <row r="793" spans="1:7" ht="195" x14ac:dyDescent="0.25">
      <c r="A793" s="96" t="s">
        <v>6088</v>
      </c>
      <c r="B793" s="97">
        <v>367</v>
      </c>
      <c r="C793" s="96" t="s">
        <v>2</v>
      </c>
      <c r="D793" s="96" t="s">
        <v>7134</v>
      </c>
      <c r="E793" s="96" t="s">
        <v>7135</v>
      </c>
      <c r="F793" s="98" t="s">
        <v>7136</v>
      </c>
      <c r="G793" s="96" t="s">
        <v>4</v>
      </c>
    </row>
    <row r="794" spans="1:7" ht="150" x14ac:dyDescent="0.25">
      <c r="A794" s="96" t="s">
        <v>1678</v>
      </c>
      <c r="B794" s="97">
        <v>367</v>
      </c>
      <c r="C794" s="96" t="s">
        <v>2</v>
      </c>
      <c r="D794" s="96" t="s">
        <v>1679</v>
      </c>
      <c r="E794" s="96" t="s">
        <v>7137</v>
      </c>
      <c r="F794" s="98" t="s">
        <v>1680</v>
      </c>
      <c r="G794" s="96" t="s">
        <v>4</v>
      </c>
    </row>
    <row r="795" spans="1:7" ht="105" x14ac:dyDescent="0.25">
      <c r="A795" s="96" t="s">
        <v>1681</v>
      </c>
      <c r="B795" s="97">
        <v>367</v>
      </c>
      <c r="C795" s="96" t="s">
        <v>2</v>
      </c>
      <c r="D795" s="96" t="s">
        <v>1682</v>
      </c>
      <c r="E795" s="96" t="s">
        <v>7138</v>
      </c>
      <c r="F795" s="98" t="s">
        <v>1683</v>
      </c>
      <c r="G795" s="96" t="s">
        <v>4</v>
      </c>
    </row>
    <row r="796" spans="1:7" ht="120" x14ac:dyDescent="0.25">
      <c r="A796" s="96" t="s">
        <v>7139</v>
      </c>
      <c r="B796" s="97">
        <v>42826</v>
      </c>
      <c r="C796" s="96" t="s">
        <v>2</v>
      </c>
      <c r="D796" s="96" t="s">
        <v>7140</v>
      </c>
      <c r="E796" s="96" t="s">
        <v>7141</v>
      </c>
      <c r="F796" s="98" t="s">
        <v>8551</v>
      </c>
      <c r="G796" s="96" t="s">
        <v>4</v>
      </c>
    </row>
    <row r="797" spans="1:7" ht="90" x14ac:dyDescent="0.25">
      <c r="A797" s="96" t="s">
        <v>1684</v>
      </c>
      <c r="B797" s="97">
        <v>367</v>
      </c>
      <c r="C797" s="96" t="s">
        <v>2</v>
      </c>
      <c r="D797" s="96" t="s">
        <v>1685</v>
      </c>
      <c r="E797" s="96" t="s">
        <v>7142</v>
      </c>
      <c r="F797" s="98" t="s">
        <v>1686</v>
      </c>
      <c r="G797" s="96" t="s">
        <v>4</v>
      </c>
    </row>
    <row r="798" spans="1:7" ht="60" x14ac:dyDescent="0.25">
      <c r="A798" s="96" t="s">
        <v>1687</v>
      </c>
      <c r="B798" s="97">
        <v>367</v>
      </c>
      <c r="C798" s="96" t="s">
        <v>2</v>
      </c>
      <c r="D798" s="96" t="s">
        <v>1688</v>
      </c>
      <c r="E798" s="96" t="s">
        <v>7143</v>
      </c>
      <c r="F798" s="98" t="s">
        <v>1689</v>
      </c>
      <c r="G798" s="96" t="s">
        <v>4</v>
      </c>
    </row>
    <row r="799" spans="1:7" ht="90" x14ac:dyDescent="0.25">
      <c r="A799" s="96" t="s">
        <v>1690</v>
      </c>
      <c r="B799" s="97">
        <v>367</v>
      </c>
      <c r="C799" s="96" t="s">
        <v>2</v>
      </c>
      <c r="D799" s="96" t="s">
        <v>1691</v>
      </c>
      <c r="E799" s="96" t="s">
        <v>7144</v>
      </c>
      <c r="F799" s="98" t="s">
        <v>1692</v>
      </c>
      <c r="G799" s="96" t="s">
        <v>4</v>
      </c>
    </row>
    <row r="800" spans="1:7" ht="120" x14ac:dyDescent="0.25">
      <c r="A800" s="96" t="s">
        <v>1693</v>
      </c>
      <c r="B800" s="97">
        <v>44013</v>
      </c>
      <c r="C800" s="96" t="s">
        <v>2</v>
      </c>
      <c r="D800" s="96" t="s">
        <v>1694</v>
      </c>
      <c r="E800" s="96" t="s">
        <v>7145</v>
      </c>
      <c r="F800" s="98" t="s">
        <v>5635</v>
      </c>
      <c r="G800" s="96" t="s">
        <v>4</v>
      </c>
    </row>
    <row r="801" spans="1:7" ht="135" x14ac:dyDescent="0.25">
      <c r="A801" s="96" t="s">
        <v>5636</v>
      </c>
      <c r="B801" s="97">
        <v>367</v>
      </c>
      <c r="C801" s="96" t="s">
        <v>2</v>
      </c>
      <c r="D801" s="96" t="s">
        <v>5637</v>
      </c>
      <c r="E801" s="96" t="s">
        <v>7146</v>
      </c>
      <c r="F801" s="98" t="s">
        <v>5638</v>
      </c>
      <c r="G801" s="96" t="s">
        <v>4</v>
      </c>
    </row>
    <row r="802" spans="1:7" ht="60" x14ac:dyDescent="0.25">
      <c r="A802" s="96" t="s">
        <v>5639</v>
      </c>
      <c r="B802" s="97">
        <v>367</v>
      </c>
      <c r="C802" s="96" t="s">
        <v>2</v>
      </c>
      <c r="D802" s="96" t="s">
        <v>5640</v>
      </c>
      <c r="E802" s="96" t="s">
        <v>7147</v>
      </c>
      <c r="F802" s="98" t="s">
        <v>5641</v>
      </c>
      <c r="G802" s="96" t="s">
        <v>4</v>
      </c>
    </row>
    <row r="803" spans="1:7" ht="195" x14ac:dyDescent="0.25">
      <c r="A803" s="96" t="s">
        <v>5642</v>
      </c>
      <c r="B803" s="97">
        <v>367</v>
      </c>
      <c r="C803" s="96" t="s">
        <v>2</v>
      </c>
      <c r="D803" s="96" t="s">
        <v>5643</v>
      </c>
      <c r="E803" s="96" t="s">
        <v>7148</v>
      </c>
      <c r="F803" s="98" t="s">
        <v>5644</v>
      </c>
      <c r="G803" s="96" t="s">
        <v>4</v>
      </c>
    </row>
    <row r="804" spans="1:7" ht="75" x14ac:dyDescent="0.25">
      <c r="A804" s="96" t="s">
        <v>1695</v>
      </c>
      <c r="B804" s="97">
        <v>367</v>
      </c>
      <c r="C804" s="96" t="s">
        <v>2</v>
      </c>
      <c r="D804" s="96" t="s">
        <v>1696</v>
      </c>
      <c r="E804" s="96" t="s">
        <v>7149</v>
      </c>
      <c r="F804" s="98" t="s">
        <v>1697</v>
      </c>
      <c r="G804" s="96" t="s">
        <v>4</v>
      </c>
    </row>
    <row r="805" spans="1:7" ht="165" x14ac:dyDescent="0.25">
      <c r="A805" s="96" t="s">
        <v>1698</v>
      </c>
      <c r="B805" s="97">
        <v>44013</v>
      </c>
      <c r="C805" s="96" t="s">
        <v>2</v>
      </c>
      <c r="D805" s="96" t="s">
        <v>1699</v>
      </c>
      <c r="E805" s="96" t="s">
        <v>7150</v>
      </c>
      <c r="F805" s="98" t="s">
        <v>5645</v>
      </c>
      <c r="G805" s="96" t="s">
        <v>4</v>
      </c>
    </row>
    <row r="806" spans="1:7" ht="105" x14ac:dyDescent="0.25">
      <c r="A806" s="96" t="s">
        <v>1700</v>
      </c>
      <c r="B806" s="97">
        <v>367</v>
      </c>
      <c r="C806" s="96" t="s">
        <v>2</v>
      </c>
      <c r="D806" s="96" t="s">
        <v>1701</v>
      </c>
      <c r="E806" s="96" t="s">
        <v>7151</v>
      </c>
      <c r="F806" s="98" t="s">
        <v>1702</v>
      </c>
      <c r="G806" s="96" t="s">
        <v>4</v>
      </c>
    </row>
    <row r="807" spans="1:7" ht="75" x14ac:dyDescent="0.25">
      <c r="A807" s="96" t="s">
        <v>1703</v>
      </c>
      <c r="B807" s="97">
        <v>367</v>
      </c>
      <c r="C807" s="96" t="s">
        <v>2</v>
      </c>
      <c r="D807" s="96" t="s">
        <v>1704</v>
      </c>
      <c r="E807" s="96" t="s">
        <v>7152</v>
      </c>
      <c r="F807" s="98" t="s">
        <v>1705</v>
      </c>
      <c r="G807" s="96" t="s">
        <v>4</v>
      </c>
    </row>
    <row r="808" spans="1:7" ht="105" x14ac:dyDescent="0.25">
      <c r="A808" s="96" t="s">
        <v>1706</v>
      </c>
      <c r="B808" s="97">
        <v>367</v>
      </c>
      <c r="C808" s="96" t="s">
        <v>2</v>
      </c>
      <c r="D808" s="96" t="s">
        <v>1707</v>
      </c>
      <c r="E808" s="96" t="s">
        <v>7153</v>
      </c>
      <c r="F808" s="98" t="s">
        <v>1708</v>
      </c>
      <c r="G808" s="96" t="s">
        <v>4</v>
      </c>
    </row>
    <row r="809" spans="1:7" ht="75" x14ac:dyDescent="0.25">
      <c r="A809" s="96" t="s">
        <v>5409</v>
      </c>
      <c r="B809" s="97">
        <v>367</v>
      </c>
      <c r="C809" s="96" t="s">
        <v>2</v>
      </c>
      <c r="D809" s="96" t="s">
        <v>5410</v>
      </c>
      <c r="E809" s="96" t="s">
        <v>7154</v>
      </c>
      <c r="F809" s="98" t="s">
        <v>5411</v>
      </c>
      <c r="G809" s="96" t="s">
        <v>4</v>
      </c>
    </row>
    <row r="810" spans="1:7" ht="165" x14ac:dyDescent="0.25">
      <c r="A810" s="96" t="s">
        <v>5646</v>
      </c>
      <c r="B810" s="97">
        <v>367</v>
      </c>
      <c r="C810" s="96" t="s">
        <v>2</v>
      </c>
      <c r="D810" s="96" t="s">
        <v>5647</v>
      </c>
      <c r="E810" s="96" t="s">
        <v>7155</v>
      </c>
      <c r="F810" s="98" t="s">
        <v>5648</v>
      </c>
      <c r="G810" s="96" t="s">
        <v>4</v>
      </c>
    </row>
    <row r="811" spans="1:7" ht="150" x14ac:dyDescent="0.25">
      <c r="A811" s="96" t="s">
        <v>6169</v>
      </c>
      <c r="B811" s="97">
        <v>367</v>
      </c>
      <c r="C811" s="96" t="s">
        <v>2</v>
      </c>
      <c r="D811" s="96" t="s">
        <v>7156</v>
      </c>
      <c r="E811" s="96" t="s">
        <v>7157</v>
      </c>
      <c r="F811" s="98" t="s">
        <v>7158</v>
      </c>
      <c r="G811" s="96" t="s">
        <v>4</v>
      </c>
    </row>
    <row r="812" spans="1:7" ht="90" x14ac:dyDescent="0.25">
      <c r="A812" s="96" t="s">
        <v>6076</v>
      </c>
      <c r="B812" s="97">
        <v>367</v>
      </c>
      <c r="C812" s="96" t="s">
        <v>2</v>
      </c>
      <c r="D812" s="96" t="s">
        <v>7159</v>
      </c>
      <c r="E812" s="96" t="s">
        <v>7160</v>
      </c>
      <c r="F812" s="98" t="s">
        <v>7161</v>
      </c>
      <c r="G812" s="96" t="s">
        <v>4</v>
      </c>
    </row>
    <row r="813" spans="1:7" ht="240" x14ac:dyDescent="0.25">
      <c r="A813" s="96" t="s">
        <v>6091</v>
      </c>
      <c r="B813" s="97">
        <v>367</v>
      </c>
      <c r="C813" s="96" t="s">
        <v>2</v>
      </c>
      <c r="D813" s="96" t="s">
        <v>7162</v>
      </c>
      <c r="E813" s="96" t="s">
        <v>7163</v>
      </c>
      <c r="F813" s="98" t="s">
        <v>7164</v>
      </c>
      <c r="G813" s="96" t="s">
        <v>4</v>
      </c>
    </row>
    <row r="814" spans="1:7" ht="90" x14ac:dyDescent="0.25">
      <c r="A814" s="96" t="s">
        <v>1709</v>
      </c>
      <c r="B814" s="97">
        <v>367</v>
      </c>
      <c r="C814" s="96" t="s">
        <v>2</v>
      </c>
      <c r="D814" s="96" t="s">
        <v>1710</v>
      </c>
      <c r="E814" s="96" t="s">
        <v>7165</v>
      </c>
      <c r="F814" s="98" t="s">
        <v>1711</v>
      </c>
      <c r="G814" s="96" t="s">
        <v>4</v>
      </c>
    </row>
    <row r="815" spans="1:7" ht="90" x14ac:dyDescent="0.25">
      <c r="A815" s="96" t="s">
        <v>1712</v>
      </c>
      <c r="B815" s="97">
        <v>367</v>
      </c>
      <c r="C815" s="96" t="s">
        <v>2</v>
      </c>
      <c r="D815" s="96" t="s">
        <v>1713</v>
      </c>
      <c r="E815" s="96" t="s">
        <v>1713</v>
      </c>
      <c r="F815" s="98" t="s">
        <v>1714</v>
      </c>
      <c r="G815" s="96" t="s">
        <v>4</v>
      </c>
    </row>
    <row r="816" spans="1:7" ht="60" x14ac:dyDescent="0.25">
      <c r="A816" s="96" t="s">
        <v>1715</v>
      </c>
      <c r="B816" s="97">
        <v>42917</v>
      </c>
      <c r="C816" s="96" t="s">
        <v>2</v>
      </c>
      <c r="D816" s="96" t="s">
        <v>1716</v>
      </c>
      <c r="E816" s="96" t="s">
        <v>7166</v>
      </c>
      <c r="F816" s="98" t="s">
        <v>1717</v>
      </c>
      <c r="G816" s="96" t="s">
        <v>4</v>
      </c>
    </row>
    <row r="817" spans="1:7" ht="105" x14ac:dyDescent="0.25">
      <c r="A817" s="96" t="s">
        <v>1718</v>
      </c>
      <c r="B817" s="97">
        <v>367</v>
      </c>
      <c r="C817" s="96" t="s">
        <v>2</v>
      </c>
      <c r="D817" s="96" t="s">
        <v>1719</v>
      </c>
      <c r="E817" s="96" t="s">
        <v>7167</v>
      </c>
      <c r="F817" s="98" t="s">
        <v>1720</v>
      </c>
      <c r="G817" s="96" t="s">
        <v>4</v>
      </c>
    </row>
    <row r="818" spans="1:7" ht="105" x14ac:dyDescent="0.25">
      <c r="A818" s="96" t="s">
        <v>1721</v>
      </c>
      <c r="B818" s="97">
        <v>367</v>
      </c>
      <c r="C818" s="96" t="s">
        <v>2</v>
      </c>
      <c r="D818" s="96" t="s">
        <v>1722</v>
      </c>
      <c r="E818" s="96" t="s">
        <v>7168</v>
      </c>
      <c r="F818" s="98" t="s">
        <v>1723</v>
      </c>
      <c r="G818" s="96" t="s">
        <v>4</v>
      </c>
    </row>
    <row r="819" spans="1:7" ht="75" x14ac:dyDescent="0.25">
      <c r="A819" s="96" t="s">
        <v>1724</v>
      </c>
      <c r="B819" s="97">
        <v>368</v>
      </c>
      <c r="C819" s="96" t="s">
        <v>2</v>
      </c>
      <c r="D819" s="96" t="s">
        <v>1725</v>
      </c>
      <c r="E819" s="96" t="s">
        <v>7011</v>
      </c>
      <c r="F819" s="98" t="s">
        <v>1726</v>
      </c>
      <c r="G819" s="96" t="s">
        <v>4</v>
      </c>
    </row>
    <row r="820" spans="1:7" ht="60" x14ac:dyDescent="0.25">
      <c r="A820" s="96" t="s">
        <v>5649</v>
      </c>
      <c r="B820" s="97">
        <v>367</v>
      </c>
      <c r="C820" s="96" t="s">
        <v>2</v>
      </c>
      <c r="D820" s="96" t="s">
        <v>5650</v>
      </c>
      <c r="E820" s="96" t="s">
        <v>7169</v>
      </c>
      <c r="F820" s="98" t="s">
        <v>5651</v>
      </c>
      <c r="G820" s="96" t="s">
        <v>4</v>
      </c>
    </row>
    <row r="821" spans="1:7" ht="150" x14ac:dyDescent="0.25">
      <c r="A821" s="96" t="s">
        <v>6126</v>
      </c>
      <c r="B821" s="97">
        <v>367</v>
      </c>
      <c r="C821" s="96" t="s">
        <v>2</v>
      </c>
      <c r="D821" s="96" t="s">
        <v>7170</v>
      </c>
      <c r="E821" s="96" t="s">
        <v>7171</v>
      </c>
      <c r="F821" s="98" t="s">
        <v>7172</v>
      </c>
      <c r="G821" s="96" t="s">
        <v>4</v>
      </c>
    </row>
    <row r="822" spans="1:7" ht="225" x14ac:dyDescent="0.25">
      <c r="A822" s="96" t="s">
        <v>8376</v>
      </c>
      <c r="B822" s="97">
        <v>367</v>
      </c>
      <c r="C822" s="96" t="s">
        <v>2</v>
      </c>
      <c r="D822" s="96" t="s">
        <v>8552</v>
      </c>
      <c r="E822" s="96" t="s">
        <v>8553</v>
      </c>
      <c r="F822" s="98" t="s">
        <v>8554</v>
      </c>
      <c r="G822" s="96" t="s">
        <v>4</v>
      </c>
    </row>
    <row r="823" spans="1:7" ht="300" x14ac:dyDescent="0.25">
      <c r="A823" s="96" t="s">
        <v>8379</v>
      </c>
      <c r="B823" s="97">
        <v>367</v>
      </c>
      <c r="C823" s="96" t="s">
        <v>2</v>
      </c>
      <c r="D823" s="96" t="s">
        <v>8555</v>
      </c>
      <c r="E823" s="96" t="s">
        <v>8556</v>
      </c>
      <c r="F823" s="98" t="s">
        <v>8557</v>
      </c>
      <c r="G823" s="96" t="s">
        <v>4</v>
      </c>
    </row>
    <row r="824" spans="1:7" ht="45" x14ac:dyDescent="0.25">
      <c r="A824" s="96" t="s">
        <v>1727</v>
      </c>
      <c r="B824" s="97">
        <v>367</v>
      </c>
      <c r="C824" s="96" t="s">
        <v>2</v>
      </c>
      <c r="D824" s="96" t="s">
        <v>1728</v>
      </c>
      <c r="E824" s="96" t="s">
        <v>7173</v>
      </c>
      <c r="F824" s="98" t="s">
        <v>1729</v>
      </c>
      <c r="G824" s="96" t="s">
        <v>4</v>
      </c>
    </row>
    <row r="825" spans="1:7" ht="90" x14ac:dyDescent="0.25">
      <c r="A825" s="96" t="s">
        <v>1730</v>
      </c>
      <c r="B825" s="97">
        <v>367</v>
      </c>
      <c r="C825" s="96" t="s">
        <v>2</v>
      </c>
      <c r="D825" s="96" t="s">
        <v>1731</v>
      </c>
      <c r="E825" s="96" t="s">
        <v>7174</v>
      </c>
      <c r="F825" s="98" t="s">
        <v>1732</v>
      </c>
      <c r="G825" s="96" t="s">
        <v>4</v>
      </c>
    </row>
    <row r="826" spans="1:7" ht="30" x14ac:dyDescent="0.25">
      <c r="A826" s="96" t="s">
        <v>8377</v>
      </c>
      <c r="B826" s="97">
        <v>367</v>
      </c>
      <c r="C826" s="96" t="s">
        <v>2</v>
      </c>
      <c r="D826" s="96" t="s">
        <v>8558</v>
      </c>
      <c r="E826" s="96" t="s">
        <v>8559</v>
      </c>
      <c r="F826" s="98" t="s">
        <v>8560</v>
      </c>
      <c r="G826" s="96" t="s">
        <v>4</v>
      </c>
    </row>
    <row r="827" spans="1:7" ht="210" x14ac:dyDescent="0.25">
      <c r="A827" s="96" t="s">
        <v>8364</v>
      </c>
      <c r="B827" s="97">
        <v>367</v>
      </c>
      <c r="C827" s="96" t="s">
        <v>2</v>
      </c>
      <c r="D827" s="96" t="s">
        <v>8467</v>
      </c>
      <c r="E827" s="96" t="s">
        <v>8468</v>
      </c>
      <c r="F827" s="98" t="s">
        <v>8561</v>
      </c>
      <c r="G827" s="96" t="s">
        <v>4</v>
      </c>
    </row>
    <row r="828" spans="1:7" ht="225" x14ac:dyDescent="0.25">
      <c r="A828" s="96" t="s">
        <v>8352</v>
      </c>
      <c r="B828" s="97">
        <v>367</v>
      </c>
      <c r="C828" s="96" t="s">
        <v>2</v>
      </c>
      <c r="D828" s="96" t="s">
        <v>8562</v>
      </c>
      <c r="E828" s="96" t="s">
        <v>8563</v>
      </c>
      <c r="F828" s="98" t="s">
        <v>8564</v>
      </c>
      <c r="G828" s="96" t="s">
        <v>4</v>
      </c>
    </row>
    <row r="829" spans="1:7" ht="255" x14ac:dyDescent="0.25">
      <c r="A829" s="96" t="s">
        <v>8784</v>
      </c>
      <c r="B829" s="97">
        <v>367</v>
      </c>
      <c r="C829" s="96" t="s">
        <v>2</v>
      </c>
      <c r="D829" s="96" t="s">
        <v>9007</v>
      </c>
      <c r="E829" s="96" t="s">
        <v>9008</v>
      </c>
      <c r="F829" s="98" t="s">
        <v>9009</v>
      </c>
      <c r="G829" s="96" t="s">
        <v>4</v>
      </c>
    </row>
    <row r="830" spans="1:7" ht="105" x14ac:dyDescent="0.25">
      <c r="A830" s="96" t="s">
        <v>8795</v>
      </c>
      <c r="B830" s="97">
        <v>367</v>
      </c>
      <c r="C830" s="96" t="s">
        <v>2</v>
      </c>
      <c r="D830" s="96" t="s">
        <v>9010</v>
      </c>
      <c r="E830" s="96" t="s">
        <v>9011</v>
      </c>
      <c r="F830" s="98" t="s">
        <v>9012</v>
      </c>
      <c r="G830" s="96" t="s">
        <v>4</v>
      </c>
    </row>
    <row r="831" spans="1:7" ht="210" x14ac:dyDescent="0.25">
      <c r="A831" s="96" t="s">
        <v>8776</v>
      </c>
      <c r="B831" s="97">
        <v>367</v>
      </c>
      <c r="C831" s="96" t="s">
        <v>2</v>
      </c>
      <c r="D831" s="96" t="s">
        <v>9013</v>
      </c>
      <c r="E831" s="96" t="s">
        <v>9014</v>
      </c>
      <c r="F831" s="98" t="s">
        <v>9015</v>
      </c>
      <c r="G831" s="96" t="s">
        <v>4</v>
      </c>
    </row>
    <row r="832" spans="1:7" ht="60" x14ac:dyDescent="0.25">
      <c r="A832" s="96" t="s">
        <v>1733</v>
      </c>
      <c r="B832" s="97">
        <v>367</v>
      </c>
      <c r="C832" s="96" t="s">
        <v>2</v>
      </c>
      <c r="D832" s="96" t="s">
        <v>1734</v>
      </c>
      <c r="E832" s="96" t="s">
        <v>7175</v>
      </c>
      <c r="F832" s="98" t="s">
        <v>1735</v>
      </c>
      <c r="G832" s="96" t="s">
        <v>4</v>
      </c>
    </row>
    <row r="833" spans="1:7" ht="120" x14ac:dyDescent="0.25">
      <c r="A833" s="96" t="s">
        <v>6106</v>
      </c>
      <c r="B833" s="97">
        <v>367</v>
      </c>
      <c r="C833" s="96" t="s">
        <v>2</v>
      </c>
      <c r="D833" s="96" t="s">
        <v>7176</v>
      </c>
      <c r="E833" s="96" t="s">
        <v>7177</v>
      </c>
      <c r="F833" s="98" t="s">
        <v>7178</v>
      </c>
      <c r="G833" s="96" t="s">
        <v>4</v>
      </c>
    </row>
    <row r="834" spans="1:7" ht="120" x14ac:dyDescent="0.25">
      <c r="A834" s="96" t="s">
        <v>6146</v>
      </c>
      <c r="B834" s="97">
        <v>367</v>
      </c>
      <c r="C834" s="96" t="s">
        <v>2</v>
      </c>
      <c r="D834" s="96" t="s">
        <v>7179</v>
      </c>
      <c r="E834" s="96" t="s">
        <v>7180</v>
      </c>
      <c r="F834" s="98" t="s">
        <v>7181</v>
      </c>
      <c r="G834" s="96" t="s">
        <v>4</v>
      </c>
    </row>
    <row r="835" spans="1:7" ht="120" x14ac:dyDescent="0.25">
      <c r="A835" s="96" t="s">
        <v>8394</v>
      </c>
      <c r="B835" s="97">
        <v>367</v>
      </c>
      <c r="C835" s="96" t="s">
        <v>2</v>
      </c>
      <c r="D835" s="96" t="s">
        <v>8565</v>
      </c>
      <c r="E835" s="96" t="s">
        <v>8566</v>
      </c>
      <c r="F835" s="98" t="s">
        <v>8567</v>
      </c>
      <c r="G835" s="96" t="s">
        <v>4</v>
      </c>
    </row>
    <row r="836" spans="1:7" ht="225" x14ac:dyDescent="0.25">
      <c r="A836" s="96" t="s">
        <v>8568</v>
      </c>
      <c r="B836" s="97">
        <v>367</v>
      </c>
      <c r="C836" s="96" t="s">
        <v>2</v>
      </c>
      <c r="D836" s="96" t="s">
        <v>8471</v>
      </c>
      <c r="E836" s="96" t="s">
        <v>8472</v>
      </c>
      <c r="F836" s="98" t="s">
        <v>8569</v>
      </c>
      <c r="G836" s="96" t="s">
        <v>4</v>
      </c>
    </row>
    <row r="837" spans="1:7" ht="150" x14ac:dyDescent="0.25">
      <c r="A837" s="96" t="s">
        <v>8787</v>
      </c>
      <c r="B837" s="97">
        <v>367</v>
      </c>
      <c r="C837" s="96" t="s">
        <v>2</v>
      </c>
      <c r="D837" s="96" t="s">
        <v>9016</v>
      </c>
      <c r="E837" s="96" t="s">
        <v>9017</v>
      </c>
      <c r="F837" s="98" t="s">
        <v>9018</v>
      </c>
      <c r="G837" s="96" t="s">
        <v>4</v>
      </c>
    </row>
    <row r="838" spans="1:7" ht="255" x14ac:dyDescent="0.25">
      <c r="A838" s="96" t="s">
        <v>9019</v>
      </c>
      <c r="B838" s="97">
        <v>367</v>
      </c>
      <c r="C838" s="96" t="s">
        <v>2</v>
      </c>
      <c r="D838" s="96" t="s">
        <v>9020</v>
      </c>
      <c r="E838" s="96" t="s">
        <v>9021</v>
      </c>
      <c r="F838" s="98" t="s">
        <v>9022</v>
      </c>
      <c r="G838" s="96" t="s">
        <v>4</v>
      </c>
    </row>
    <row r="839" spans="1:7" ht="210" x14ac:dyDescent="0.25">
      <c r="A839" s="96" t="s">
        <v>1736</v>
      </c>
      <c r="B839" s="97">
        <v>44743</v>
      </c>
      <c r="C839" s="96" t="s">
        <v>2</v>
      </c>
      <c r="D839" s="96" t="s">
        <v>1737</v>
      </c>
      <c r="E839" s="96" t="s">
        <v>7182</v>
      </c>
      <c r="F839" s="98" t="s">
        <v>8570</v>
      </c>
      <c r="G839" s="96" t="s">
        <v>4</v>
      </c>
    </row>
    <row r="840" spans="1:7" ht="135" x14ac:dyDescent="0.25">
      <c r="A840" s="96" t="s">
        <v>1738</v>
      </c>
      <c r="B840" s="97">
        <v>367</v>
      </c>
      <c r="C840" s="96" t="s">
        <v>2</v>
      </c>
      <c r="D840" s="96" t="s">
        <v>1739</v>
      </c>
      <c r="E840" s="96" t="s">
        <v>7183</v>
      </c>
      <c r="F840" s="98" t="s">
        <v>1740</v>
      </c>
      <c r="G840" s="96" t="s">
        <v>4</v>
      </c>
    </row>
    <row r="841" spans="1:7" ht="150" x14ac:dyDescent="0.25">
      <c r="A841" s="96" t="s">
        <v>1741</v>
      </c>
      <c r="B841" s="97">
        <v>42553</v>
      </c>
      <c r="C841" s="96" t="s">
        <v>2</v>
      </c>
      <c r="D841" s="96" t="s">
        <v>1742</v>
      </c>
      <c r="E841" s="96" t="s">
        <v>7184</v>
      </c>
      <c r="F841" s="98" t="s">
        <v>1743</v>
      </c>
      <c r="G841" s="96" t="s">
        <v>4</v>
      </c>
    </row>
    <row r="842" spans="1:7" ht="150" x14ac:dyDescent="0.25">
      <c r="A842" s="96" t="s">
        <v>8788</v>
      </c>
      <c r="B842" s="97">
        <v>367</v>
      </c>
      <c r="C842" s="96" t="s">
        <v>2</v>
      </c>
      <c r="D842" s="96" t="s">
        <v>9023</v>
      </c>
      <c r="E842" s="96" t="s">
        <v>9024</v>
      </c>
      <c r="F842" s="98" t="s">
        <v>9025</v>
      </c>
      <c r="G842" s="96" t="s">
        <v>4</v>
      </c>
    </row>
    <row r="843" spans="1:7" ht="150" x14ac:dyDescent="0.25">
      <c r="A843" s="96" t="s">
        <v>1744</v>
      </c>
      <c r="B843" s="97">
        <v>44743</v>
      </c>
      <c r="C843" s="96" t="s">
        <v>2</v>
      </c>
      <c r="D843" s="96" t="s">
        <v>1745</v>
      </c>
      <c r="E843" s="96" t="s">
        <v>7185</v>
      </c>
      <c r="F843" s="98" t="s">
        <v>8571</v>
      </c>
      <c r="G843" s="96" t="s">
        <v>4</v>
      </c>
    </row>
    <row r="844" spans="1:7" ht="105" x14ac:dyDescent="0.25">
      <c r="A844" s="96" t="s">
        <v>1746</v>
      </c>
      <c r="B844" s="97">
        <v>367</v>
      </c>
      <c r="C844" s="96" t="s">
        <v>2</v>
      </c>
      <c r="D844" s="96" t="s">
        <v>1747</v>
      </c>
      <c r="E844" s="96" t="s">
        <v>7186</v>
      </c>
      <c r="F844" s="98" t="s">
        <v>1748</v>
      </c>
      <c r="G844" s="96" t="s">
        <v>4</v>
      </c>
    </row>
    <row r="845" spans="1:7" ht="60" x14ac:dyDescent="0.25">
      <c r="A845" s="96" t="s">
        <v>1749</v>
      </c>
      <c r="B845" s="97">
        <v>367</v>
      </c>
      <c r="C845" s="96" t="s">
        <v>2</v>
      </c>
      <c r="D845" s="96" t="s">
        <v>1750</v>
      </c>
      <c r="E845" s="96" t="s">
        <v>7187</v>
      </c>
      <c r="F845" s="98" t="s">
        <v>1751</v>
      </c>
      <c r="G845" s="96" t="s">
        <v>4</v>
      </c>
    </row>
    <row r="846" spans="1:7" ht="345" x14ac:dyDescent="0.25">
      <c r="A846" s="96" t="s">
        <v>8572</v>
      </c>
      <c r="B846" s="97">
        <v>367</v>
      </c>
      <c r="C846" s="96" t="s">
        <v>2</v>
      </c>
      <c r="D846" s="96" t="s">
        <v>8476</v>
      </c>
      <c r="E846" s="96" t="s">
        <v>8477</v>
      </c>
      <c r="F846" s="98" t="s">
        <v>8573</v>
      </c>
      <c r="G846" s="96" t="s">
        <v>4</v>
      </c>
    </row>
    <row r="847" spans="1:7" ht="105" x14ac:dyDescent="0.25">
      <c r="A847" s="96" t="s">
        <v>7188</v>
      </c>
      <c r="B847" s="97">
        <v>42826</v>
      </c>
      <c r="C847" s="96" t="s">
        <v>2</v>
      </c>
      <c r="D847" s="96" t="s">
        <v>7189</v>
      </c>
      <c r="E847" s="96" t="s">
        <v>7190</v>
      </c>
      <c r="F847" s="98" t="s">
        <v>8574</v>
      </c>
      <c r="G847" s="96" t="s">
        <v>4</v>
      </c>
    </row>
    <row r="848" spans="1:7" ht="45" x14ac:dyDescent="0.25">
      <c r="A848" s="96" t="s">
        <v>1752</v>
      </c>
      <c r="B848" s="97">
        <v>367</v>
      </c>
      <c r="C848" s="96" t="s">
        <v>2</v>
      </c>
      <c r="D848" s="96" t="s">
        <v>1753</v>
      </c>
      <c r="E848" s="96" t="s">
        <v>7191</v>
      </c>
      <c r="F848" s="98" t="s">
        <v>1754</v>
      </c>
      <c r="G848" s="96" t="s">
        <v>4</v>
      </c>
    </row>
    <row r="849" spans="1:7" ht="150" x14ac:dyDescent="0.25">
      <c r="A849" s="96" t="s">
        <v>8575</v>
      </c>
      <c r="B849" s="97">
        <v>367</v>
      </c>
      <c r="C849" s="96" t="s">
        <v>2</v>
      </c>
      <c r="D849" s="96" t="s">
        <v>8576</v>
      </c>
      <c r="E849" s="96" t="s">
        <v>8577</v>
      </c>
      <c r="F849" s="98" t="s">
        <v>8578</v>
      </c>
      <c r="G849" s="96" t="s">
        <v>4</v>
      </c>
    </row>
    <row r="850" spans="1:7" ht="180" x14ac:dyDescent="0.25">
      <c r="A850" s="96" t="s">
        <v>8780</v>
      </c>
      <c r="B850" s="97">
        <v>367</v>
      </c>
      <c r="C850" s="96" t="s">
        <v>2</v>
      </c>
      <c r="D850" s="96" t="s">
        <v>9026</v>
      </c>
      <c r="E850" s="96" t="s">
        <v>9027</v>
      </c>
      <c r="F850" s="98" t="s">
        <v>9028</v>
      </c>
      <c r="G850" s="96" t="s">
        <v>4</v>
      </c>
    </row>
    <row r="851" spans="1:7" ht="180" x14ac:dyDescent="0.25">
      <c r="A851" s="96" t="s">
        <v>1755</v>
      </c>
      <c r="B851" s="97">
        <v>43647</v>
      </c>
      <c r="C851" s="96" t="s">
        <v>2</v>
      </c>
      <c r="D851" s="96" t="s">
        <v>1756</v>
      </c>
      <c r="E851" s="96" t="s">
        <v>7192</v>
      </c>
      <c r="F851" s="98" t="s">
        <v>5412</v>
      </c>
      <c r="G851" s="96" t="s">
        <v>4</v>
      </c>
    </row>
    <row r="852" spans="1:7" ht="60" x14ac:dyDescent="0.25">
      <c r="A852" s="96" t="s">
        <v>1757</v>
      </c>
      <c r="B852" s="97">
        <v>42116</v>
      </c>
      <c r="C852" s="96" t="s">
        <v>2</v>
      </c>
      <c r="D852" s="96" t="s">
        <v>1758</v>
      </c>
      <c r="E852" s="96" t="s">
        <v>7193</v>
      </c>
      <c r="F852" s="98" t="s">
        <v>1759</v>
      </c>
      <c r="G852" s="96" t="s">
        <v>4</v>
      </c>
    </row>
    <row r="853" spans="1:7" ht="60" x14ac:dyDescent="0.25">
      <c r="A853" s="96" t="s">
        <v>7194</v>
      </c>
      <c r="B853" s="97">
        <v>42826</v>
      </c>
      <c r="C853" s="96" t="s">
        <v>2</v>
      </c>
      <c r="D853" s="96" t="s">
        <v>7195</v>
      </c>
      <c r="E853" s="96" t="s">
        <v>7196</v>
      </c>
      <c r="F853" s="98" t="s">
        <v>8449</v>
      </c>
      <c r="G853" s="96" t="s">
        <v>4</v>
      </c>
    </row>
    <row r="854" spans="1:7" ht="105" x14ac:dyDescent="0.25">
      <c r="A854" s="96" t="s">
        <v>1760</v>
      </c>
      <c r="B854" s="97">
        <v>44744</v>
      </c>
      <c r="C854" s="96" t="s">
        <v>2</v>
      </c>
      <c r="D854" s="96" t="s">
        <v>1761</v>
      </c>
      <c r="E854" s="96" t="s">
        <v>7197</v>
      </c>
      <c r="F854" s="98" t="s">
        <v>1762</v>
      </c>
      <c r="G854" s="96" t="s">
        <v>4</v>
      </c>
    </row>
    <row r="855" spans="1:7" ht="60" x14ac:dyDescent="0.25">
      <c r="A855" s="96" t="s">
        <v>1763</v>
      </c>
      <c r="B855" s="97">
        <v>44378</v>
      </c>
      <c r="C855" s="96" t="s">
        <v>2</v>
      </c>
      <c r="D855" s="96" t="s">
        <v>1764</v>
      </c>
      <c r="E855" s="96" t="s">
        <v>7198</v>
      </c>
      <c r="F855" s="98" t="s">
        <v>1765</v>
      </c>
      <c r="G855" s="96" t="s">
        <v>4</v>
      </c>
    </row>
    <row r="856" spans="1:7" ht="60" x14ac:dyDescent="0.25">
      <c r="A856" s="96" t="s">
        <v>1766</v>
      </c>
      <c r="B856" s="97">
        <v>367</v>
      </c>
      <c r="C856" s="96" t="s">
        <v>2</v>
      </c>
      <c r="D856" s="96" t="s">
        <v>1767</v>
      </c>
      <c r="E856" s="96" t="s">
        <v>7199</v>
      </c>
      <c r="F856" s="98" t="s">
        <v>1768</v>
      </c>
      <c r="G856" s="96" t="s">
        <v>4</v>
      </c>
    </row>
    <row r="857" spans="1:7" ht="75" x14ac:dyDescent="0.25">
      <c r="A857" s="96" t="s">
        <v>1769</v>
      </c>
      <c r="B857" s="97">
        <v>367</v>
      </c>
      <c r="C857" s="96" t="s">
        <v>2</v>
      </c>
      <c r="D857" s="96" t="s">
        <v>1770</v>
      </c>
      <c r="E857" s="96" t="s">
        <v>7200</v>
      </c>
      <c r="F857" s="98" t="s">
        <v>1771</v>
      </c>
      <c r="G857" s="96" t="s">
        <v>4</v>
      </c>
    </row>
    <row r="858" spans="1:7" ht="90" x14ac:dyDescent="0.25">
      <c r="A858" s="96" t="s">
        <v>1772</v>
      </c>
      <c r="B858" s="97">
        <v>43282</v>
      </c>
      <c r="C858" s="96" t="s">
        <v>2</v>
      </c>
      <c r="D858" s="96" t="s">
        <v>1773</v>
      </c>
      <c r="E858" s="96" t="s">
        <v>7201</v>
      </c>
      <c r="F858" s="98" t="s">
        <v>1774</v>
      </c>
      <c r="G858" s="96" t="s">
        <v>4</v>
      </c>
    </row>
    <row r="859" spans="1:7" ht="60" x14ac:dyDescent="0.25">
      <c r="A859" s="96" t="s">
        <v>1775</v>
      </c>
      <c r="B859" s="97">
        <v>367</v>
      </c>
      <c r="C859" s="96" t="s">
        <v>2</v>
      </c>
      <c r="D859" s="96" t="s">
        <v>1776</v>
      </c>
      <c r="E859" s="96" t="s">
        <v>7202</v>
      </c>
      <c r="F859" s="98" t="s">
        <v>1777</v>
      </c>
      <c r="G859" s="96" t="s">
        <v>4</v>
      </c>
    </row>
    <row r="860" spans="1:7" ht="105" x14ac:dyDescent="0.25">
      <c r="A860" s="96" t="s">
        <v>1778</v>
      </c>
      <c r="B860" s="97">
        <v>367</v>
      </c>
      <c r="C860" s="96" t="s">
        <v>2</v>
      </c>
      <c r="D860" s="96" t="s">
        <v>1779</v>
      </c>
      <c r="E860" s="96" t="s">
        <v>7203</v>
      </c>
      <c r="F860" s="98" t="s">
        <v>1780</v>
      </c>
      <c r="G860" s="96" t="s">
        <v>4</v>
      </c>
    </row>
    <row r="861" spans="1:7" ht="90" x14ac:dyDescent="0.25">
      <c r="A861" s="96" t="s">
        <v>1781</v>
      </c>
      <c r="B861" s="97">
        <v>367</v>
      </c>
      <c r="C861" s="96" t="s">
        <v>2</v>
      </c>
      <c r="D861" s="96" t="s">
        <v>1782</v>
      </c>
      <c r="E861" s="96" t="s">
        <v>7204</v>
      </c>
      <c r="F861" s="98" t="s">
        <v>8579</v>
      </c>
      <c r="G861" s="96" t="s">
        <v>4</v>
      </c>
    </row>
    <row r="862" spans="1:7" ht="90" x14ac:dyDescent="0.25">
      <c r="A862" s="96" t="s">
        <v>1783</v>
      </c>
      <c r="B862" s="97">
        <v>367</v>
      </c>
      <c r="C862" s="96" t="s">
        <v>2</v>
      </c>
      <c r="D862" s="96" t="s">
        <v>1784</v>
      </c>
      <c r="E862" s="96" t="s">
        <v>7205</v>
      </c>
      <c r="F862" s="98" t="s">
        <v>1785</v>
      </c>
      <c r="G862" s="96" t="s">
        <v>4</v>
      </c>
    </row>
    <row r="863" spans="1:7" ht="165" x14ac:dyDescent="0.25">
      <c r="A863" s="96" t="s">
        <v>1786</v>
      </c>
      <c r="B863" s="97">
        <v>43282</v>
      </c>
      <c r="C863" s="96" t="s">
        <v>2</v>
      </c>
      <c r="D863" s="96" t="s">
        <v>1787</v>
      </c>
      <c r="E863" s="96" t="s">
        <v>7206</v>
      </c>
      <c r="F863" s="98" t="s">
        <v>1788</v>
      </c>
      <c r="G863" s="96" t="s">
        <v>4</v>
      </c>
    </row>
    <row r="864" spans="1:7" ht="90" x14ac:dyDescent="0.25">
      <c r="A864" s="96" t="s">
        <v>5652</v>
      </c>
      <c r="B864" s="97">
        <v>367</v>
      </c>
      <c r="C864" s="96" t="s">
        <v>2</v>
      </c>
      <c r="D864" s="96" t="s">
        <v>5653</v>
      </c>
      <c r="E864" s="96" t="s">
        <v>7207</v>
      </c>
      <c r="F864" s="98" t="s">
        <v>5654</v>
      </c>
      <c r="G864" s="96" t="s">
        <v>4</v>
      </c>
    </row>
    <row r="865" spans="1:7" ht="165" x14ac:dyDescent="0.25">
      <c r="A865" s="96" t="s">
        <v>1789</v>
      </c>
      <c r="B865" s="97">
        <v>367</v>
      </c>
      <c r="C865" s="96" t="s">
        <v>2</v>
      </c>
      <c r="D865" s="96" t="s">
        <v>1790</v>
      </c>
      <c r="E865" s="96" t="s">
        <v>7208</v>
      </c>
      <c r="F865" s="98" t="s">
        <v>1791</v>
      </c>
      <c r="G865" s="96" t="s">
        <v>4</v>
      </c>
    </row>
    <row r="866" spans="1:7" ht="120" x14ac:dyDescent="0.25">
      <c r="A866" s="96" t="s">
        <v>1792</v>
      </c>
      <c r="B866" s="97">
        <v>367</v>
      </c>
      <c r="C866" s="96" t="s">
        <v>2</v>
      </c>
      <c r="D866" s="96" t="s">
        <v>1793</v>
      </c>
      <c r="E866" s="96" t="s">
        <v>7209</v>
      </c>
      <c r="F866" s="98" t="s">
        <v>1794</v>
      </c>
      <c r="G866" s="96" t="s">
        <v>4</v>
      </c>
    </row>
    <row r="867" spans="1:7" ht="120" x14ac:dyDescent="0.25">
      <c r="A867" s="96" t="s">
        <v>1795</v>
      </c>
      <c r="B867" s="97">
        <v>367</v>
      </c>
      <c r="C867" s="96" t="s">
        <v>2</v>
      </c>
      <c r="D867" s="96" t="s">
        <v>1796</v>
      </c>
      <c r="E867" s="96" t="s">
        <v>7210</v>
      </c>
      <c r="F867" s="98" t="s">
        <v>1797</v>
      </c>
      <c r="G867" s="96" t="s">
        <v>4</v>
      </c>
    </row>
    <row r="868" spans="1:7" ht="105" x14ac:dyDescent="0.25">
      <c r="A868" s="96" t="s">
        <v>1798</v>
      </c>
      <c r="B868" s="97">
        <v>367</v>
      </c>
      <c r="C868" s="96" t="s">
        <v>2</v>
      </c>
      <c r="D868" s="96" t="s">
        <v>1799</v>
      </c>
      <c r="E868" s="96" t="s">
        <v>7211</v>
      </c>
      <c r="F868" s="98" t="s">
        <v>1800</v>
      </c>
      <c r="G868" s="96" t="s">
        <v>4</v>
      </c>
    </row>
    <row r="869" spans="1:7" ht="105" x14ac:dyDescent="0.25">
      <c r="A869" s="96" t="s">
        <v>1801</v>
      </c>
      <c r="B869" s="97">
        <v>367</v>
      </c>
      <c r="C869" s="96" t="s">
        <v>2</v>
      </c>
      <c r="D869" s="96" t="s">
        <v>1802</v>
      </c>
      <c r="E869" s="96" t="s">
        <v>7212</v>
      </c>
      <c r="F869" s="98" t="s">
        <v>1803</v>
      </c>
      <c r="G869" s="96" t="s">
        <v>4</v>
      </c>
    </row>
    <row r="870" spans="1:7" ht="105" x14ac:dyDescent="0.25">
      <c r="A870" s="96" t="s">
        <v>1804</v>
      </c>
      <c r="B870" s="97">
        <v>367</v>
      </c>
      <c r="C870" s="96" t="s">
        <v>2</v>
      </c>
      <c r="D870" s="96" t="s">
        <v>1805</v>
      </c>
      <c r="E870" s="96" t="s">
        <v>7213</v>
      </c>
      <c r="F870" s="98" t="s">
        <v>1806</v>
      </c>
      <c r="G870" s="96" t="s">
        <v>4</v>
      </c>
    </row>
    <row r="871" spans="1:7" ht="120" x14ac:dyDescent="0.25">
      <c r="A871" s="96" t="s">
        <v>1807</v>
      </c>
      <c r="B871" s="97">
        <v>367</v>
      </c>
      <c r="C871" s="96" t="s">
        <v>2</v>
      </c>
      <c r="D871" s="96" t="s">
        <v>1808</v>
      </c>
      <c r="E871" s="96" t="s">
        <v>7214</v>
      </c>
      <c r="F871" s="98" t="s">
        <v>1809</v>
      </c>
      <c r="G871" s="96" t="s">
        <v>4</v>
      </c>
    </row>
    <row r="872" spans="1:7" ht="60" x14ac:dyDescent="0.25">
      <c r="A872" s="96" t="s">
        <v>1810</v>
      </c>
      <c r="B872" s="97">
        <v>367</v>
      </c>
      <c r="C872" s="96" t="s">
        <v>2</v>
      </c>
      <c r="D872" s="96" t="s">
        <v>1811</v>
      </c>
      <c r="E872" s="96" t="s">
        <v>7215</v>
      </c>
      <c r="F872" s="98" t="s">
        <v>1812</v>
      </c>
      <c r="G872" s="96" t="s">
        <v>4</v>
      </c>
    </row>
    <row r="873" spans="1:7" ht="105" x14ac:dyDescent="0.25">
      <c r="A873" s="96" t="s">
        <v>1813</v>
      </c>
      <c r="B873" s="97">
        <v>367</v>
      </c>
      <c r="C873" s="96" t="s">
        <v>2</v>
      </c>
      <c r="D873" s="96" t="s">
        <v>1814</v>
      </c>
      <c r="E873" s="96" t="s">
        <v>7216</v>
      </c>
      <c r="F873" s="98" t="s">
        <v>1815</v>
      </c>
      <c r="G873" s="96" t="s">
        <v>4</v>
      </c>
    </row>
    <row r="874" spans="1:7" ht="30" x14ac:dyDescent="0.25">
      <c r="A874" s="96" t="s">
        <v>1816</v>
      </c>
      <c r="B874" s="97">
        <v>45108</v>
      </c>
      <c r="C874" s="96" t="s">
        <v>2</v>
      </c>
      <c r="D874" s="96" t="s">
        <v>1817</v>
      </c>
      <c r="E874" s="96" t="s">
        <v>7217</v>
      </c>
      <c r="F874" s="98" t="s">
        <v>9029</v>
      </c>
      <c r="G874" s="96" t="s">
        <v>4</v>
      </c>
    </row>
    <row r="875" spans="1:7" ht="150" x14ac:dyDescent="0.25">
      <c r="A875" s="96" t="s">
        <v>1818</v>
      </c>
      <c r="B875" s="97">
        <v>367</v>
      </c>
      <c r="C875" s="96" t="s">
        <v>2</v>
      </c>
      <c r="D875" s="96" t="s">
        <v>1819</v>
      </c>
      <c r="E875" s="96" t="s">
        <v>7218</v>
      </c>
      <c r="F875" s="98" t="s">
        <v>1820</v>
      </c>
      <c r="G875" s="96" t="s">
        <v>4</v>
      </c>
    </row>
    <row r="876" spans="1:7" ht="45" x14ac:dyDescent="0.25">
      <c r="A876" s="96" t="s">
        <v>1821</v>
      </c>
      <c r="B876" s="97">
        <v>42917</v>
      </c>
      <c r="C876" s="96" t="s">
        <v>2</v>
      </c>
      <c r="D876" s="96" t="s">
        <v>1822</v>
      </c>
      <c r="E876" s="96" t="s">
        <v>7219</v>
      </c>
      <c r="F876" s="98" t="s">
        <v>1823</v>
      </c>
      <c r="G876" s="96" t="s">
        <v>4</v>
      </c>
    </row>
    <row r="877" spans="1:7" ht="60" x14ac:dyDescent="0.25">
      <c r="A877" s="96" t="s">
        <v>1824</v>
      </c>
      <c r="B877" s="97">
        <v>367</v>
      </c>
      <c r="C877" s="96" t="s">
        <v>2</v>
      </c>
      <c r="D877" s="96" t="s">
        <v>1825</v>
      </c>
      <c r="E877" s="96" t="s">
        <v>7220</v>
      </c>
      <c r="F877" s="98" t="s">
        <v>1826</v>
      </c>
      <c r="G877" s="96" t="s">
        <v>4</v>
      </c>
    </row>
    <row r="878" spans="1:7" ht="45" x14ac:dyDescent="0.25">
      <c r="A878" s="96" t="s">
        <v>1827</v>
      </c>
      <c r="B878" s="97">
        <v>367</v>
      </c>
      <c r="C878" s="96" t="s">
        <v>2</v>
      </c>
      <c r="D878" s="96" t="s">
        <v>1828</v>
      </c>
      <c r="E878" s="96" t="s">
        <v>7221</v>
      </c>
      <c r="F878" s="98" t="s">
        <v>1829</v>
      </c>
      <c r="G878" s="96" t="s">
        <v>4</v>
      </c>
    </row>
    <row r="879" spans="1:7" ht="135" x14ac:dyDescent="0.25">
      <c r="A879" s="96" t="s">
        <v>1830</v>
      </c>
      <c r="B879" s="97">
        <v>367</v>
      </c>
      <c r="C879" s="96" t="s">
        <v>2</v>
      </c>
      <c r="D879" s="96" t="s">
        <v>1831</v>
      </c>
      <c r="E879" s="96" t="s">
        <v>7222</v>
      </c>
      <c r="F879" s="98" t="s">
        <v>1832</v>
      </c>
      <c r="G879" s="96" t="s">
        <v>4</v>
      </c>
    </row>
    <row r="880" spans="1:7" ht="75" x14ac:dyDescent="0.25">
      <c r="A880" s="96" t="s">
        <v>1833</v>
      </c>
      <c r="B880" s="97">
        <v>367</v>
      </c>
      <c r="C880" s="96" t="s">
        <v>2</v>
      </c>
      <c r="D880" s="96" t="s">
        <v>1834</v>
      </c>
      <c r="E880" s="96" t="s">
        <v>7223</v>
      </c>
      <c r="F880" s="98" t="s">
        <v>1835</v>
      </c>
      <c r="G880" s="96" t="s">
        <v>4</v>
      </c>
    </row>
    <row r="881" spans="1:7" ht="120" x14ac:dyDescent="0.25">
      <c r="A881" s="96" t="s">
        <v>1836</v>
      </c>
      <c r="B881" s="97">
        <v>43647</v>
      </c>
      <c r="C881" s="96" t="s">
        <v>2</v>
      </c>
      <c r="D881" s="96" t="s">
        <v>1837</v>
      </c>
      <c r="E881" s="96" t="s">
        <v>7224</v>
      </c>
      <c r="F881" s="98" t="s">
        <v>5413</v>
      </c>
      <c r="G881" s="96" t="s">
        <v>4</v>
      </c>
    </row>
    <row r="882" spans="1:7" ht="105" x14ac:dyDescent="0.25">
      <c r="A882" s="96" t="s">
        <v>1838</v>
      </c>
      <c r="B882" s="97">
        <v>367</v>
      </c>
      <c r="C882" s="96" t="s">
        <v>2</v>
      </c>
      <c r="D882" s="96" t="s">
        <v>1839</v>
      </c>
      <c r="E882" s="96" t="s">
        <v>7225</v>
      </c>
      <c r="F882" s="98" t="s">
        <v>1840</v>
      </c>
      <c r="G882" s="96" t="s">
        <v>4</v>
      </c>
    </row>
    <row r="883" spans="1:7" ht="135" x14ac:dyDescent="0.25">
      <c r="A883" s="96" t="s">
        <v>1841</v>
      </c>
      <c r="B883" s="97">
        <v>367</v>
      </c>
      <c r="C883" s="96" t="s">
        <v>2</v>
      </c>
      <c r="D883" s="96" t="s">
        <v>1842</v>
      </c>
      <c r="E883" s="96" t="s">
        <v>7226</v>
      </c>
      <c r="F883" s="98" t="s">
        <v>1843</v>
      </c>
      <c r="G883" s="96" t="s">
        <v>4</v>
      </c>
    </row>
    <row r="884" spans="1:7" ht="225" x14ac:dyDescent="0.25">
      <c r="A884" s="96" t="s">
        <v>1844</v>
      </c>
      <c r="B884" s="97">
        <v>367</v>
      </c>
      <c r="C884" s="96" t="s">
        <v>2</v>
      </c>
      <c r="D884" s="96" t="s">
        <v>1845</v>
      </c>
      <c r="E884" s="96" t="s">
        <v>7227</v>
      </c>
      <c r="F884" s="98" t="s">
        <v>1846</v>
      </c>
      <c r="G884" s="96" t="s">
        <v>4</v>
      </c>
    </row>
    <row r="885" spans="1:7" ht="75" x14ac:dyDescent="0.25">
      <c r="A885" s="96" t="s">
        <v>5655</v>
      </c>
      <c r="B885" s="97">
        <v>44013</v>
      </c>
      <c r="C885" s="96" t="s">
        <v>2</v>
      </c>
      <c r="D885" s="96" t="s">
        <v>5656</v>
      </c>
      <c r="E885" s="96" t="s">
        <v>7228</v>
      </c>
      <c r="F885" s="98" t="s">
        <v>5657</v>
      </c>
      <c r="G885" s="96" t="s">
        <v>4</v>
      </c>
    </row>
    <row r="886" spans="1:7" ht="75" x14ac:dyDescent="0.25">
      <c r="A886" s="96" t="s">
        <v>1847</v>
      </c>
      <c r="B886" s="97">
        <v>367</v>
      </c>
      <c r="C886" s="96" t="s">
        <v>2</v>
      </c>
      <c r="D886" s="96" t="s">
        <v>1848</v>
      </c>
      <c r="E886" s="96" t="s">
        <v>7229</v>
      </c>
      <c r="F886" s="98" t="s">
        <v>1849</v>
      </c>
      <c r="G886" s="96" t="s">
        <v>4</v>
      </c>
    </row>
    <row r="887" spans="1:7" ht="75" x14ac:dyDescent="0.25">
      <c r="A887" s="96" t="s">
        <v>1850</v>
      </c>
      <c r="B887" s="97">
        <v>367</v>
      </c>
      <c r="C887" s="96" t="s">
        <v>2</v>
      </c>
      <c r="D887" s="96" t="s">
        <v>1851</v>
      </c>
      <c r="E887" s="96" t="s">
        <v>7230</v>
      </c>
      <c r="F887" s="98" t="s">
        <v>1852</v>
      </c>
      <c r="G887" s="96" t="s">
        <v>4</v>
      </c>
    </row>
    <row r="888" spans="1:7" ht="60" x14ac:dyDescent="0.25">
      <c r="A888" s="96" t="s">
        <v>1853</v>
      </c>
      <c r="B888" s="97">
        <v>367</v>
      </c>
      <c r="C888" s="96" t="s">
        <v>2</v>
      </c>
      <c r="D888" s="96" t="s">
        <v>1854</v>
      </c>
      <c r="E888" s="96" t="s">
        <v>7231</v>
      </c>
      <c r="F888" s="98" t="s">
        <v>1855</v>
      </c>
      <c r="G888" s="96" t="s">
        <v>4</v>
      </c>
    </row>
    <row r="889" spans="1:7" ht="165" x14ac:dyDescent="0.25">
      <c r="A889" s="96" t="s">
        <v>1856</v>
      </c>
      <c r="B889" s="97">
        <v>44378</v>
      </c>
      <c r="C889" s="96" t="s">
        <v>2</v>
      </c>
      <c r="D889" s="96" t="s">
        <v>1857</v>
      </c>
      <c r="E889" s="96" t="s">
        <v>7232</v>
      </c>
      <c r="F889" s="98" t="s">
        <v>1858</v>
      </c>
      <c r="G889" s="96" t="s">
        <v>4</v>
      </c>
    </row>
    <row r="890" spans="1:7" ht="60" x14ac:dyDescent="0.25">
      <c r="A890" s="96" t="s">
        <v>1859</v>
      </c>
      <c r="B890" s="97">
        <v>367</v>
      </c>
      <c r="C890" s="96" t="s">
        <v>2</v>
      </c>
      <c r="D890" s="96" t="s">
        <v>1860</v>
      </c>
      <c r="E890" s="96" t="s">
        <v>7233</v>
      </c>
      <c r="F890" s="98" t="s">
        <v>1861</v>
      </c>
      <c r="G890" s="96" t="s">
        <v>4</v>
      </c>
    </row>
    <row r="891" spans="1:7" ht="165" x14ac:dyDescent="0.25">
      <c r="A891" s="96" t="s">
        <v>1862</v>
      </c>
      <c r="B891" s="97">
        <v>367</v>
      </c>
      <c r="C891" s="96" t="s">
        <v>2</v>
      </c>
      <c r="D891" s="96" t="s">
        <v>1863</v>
      </c>
      <c r="E891" s="96" t="s">
        <v>7234</v>
      </c>
      <c r="F891" s="98" t="s">
        <v>1864</v>
      </c>
      <c r="G891" s="96" t="s">
        <v>4</v>
      </c>
    </row>
    <row r="892" spans="1:7" ht="105" x14ac:dyDescent="0.25">
      <c r="A892" s="96" t="s">
        <v>1865</v>
      </c>
      <c r="B892" s="97">
        <v>44743</v>
      </c>
      <c r="C892" s="96" t="s">
        <v>2</v>
      </c>
      <c r="D892" s="96" t="s">
        <v>1866</v>
      </c>
      <c r="E892" s="96" t="s">
        <v>7235</v>
      </c>
      <c r="F892" s="98" t="s">
        <v>8580</v>
      </c>
      <c r="G892" s="96" t="s">
        <v>4</v>
      </c>
    </row>
    <row r="893" spans="1:7" ht="75" x14ac:dyDescent="0.25">
      <c r="A893" s="96" t="s">
        <v>1867</v>
      </c>
      <c r="B893" s="97">
        <v>43647</v>
      </c>
      <c r="C893" s="96" t="s">
        <v>2</v>
      </c>
      <c r="D893" s="96" t="s">
        <v>1868</v>
      </c>
      <c r="E893" s="96" t="s">
        <v>7236</v>
      </c>
      <c r="F893" s="98" t="s">
        <v>5414</v>
      </c>
      <c r="G893" s="96" t="s">
        <v>4</v>
      </c>
    </row>
    <row r="894" spans="1:7" ht="90" x14ac:dyDescent="0.25">
      <c r="A894" s="96" t="s">
        <v>5415</v>
      </c>
      <c r="B894" s="97">
        <v>367</v>
      </c>
      <c r="C894" s="96" t="s">
        <v>2</v>
      </c>
      <c r="D894" s="96" t="s">
        <v>5416</v>
      </c>
      <c r="E894" s="96" t="s">
        <v>7237</v>
      </c>
      <c r="F894" s="98" t="s">
        <v>5417</v>
      </c>
      <c r="G894" s="96" t="s">
        <v>4</v>
      </c>
    </row>
    <row r="895" spans="1:7" ht="120" x14ac:dyDescent="0.25">
      <c r="A895" s="96" t="s">
        <v>1869</v>
      </c>
      <c r="B895" s="97">
        <v>367</v>
      </c>
      <c r="C895" s="96" t="s">
        <v>2</v>
      </c>
      <c r="D895" s="96" t="s">
        <v>1870</v>
      </c>
      <c r="E895" s="96" t="s">
        <v>7238</v>
      </c>
      <c r="F895" s="98" t="s">
        <v>1871</v>
      </c>
      <c r="G895" s="96" t="s">
        <v>4</v>
      </c>
    </row>
    <row r="896" spans="1:7" ht="75" x14ac:dyDescent="0.25">
      <c r="A896" s="96" t="s">
        <v>1872</v>
      </c>
      <c r="B896" s="97">
        <v>367</v>
      </c>
      <c r="C896" s="96" t="s">
        <v>2</v>
      </c>
      <c r="D896" s="96" t="s">
        <v>1873</v>
      </c>
      <c r="E896" s="96" t="s">
        <v>7239</v>
      </c>
      <c r="F896" s="98" t="s">
        <v>1874</v>
      </c>
      <c r="G896" s="96" t="s">
        <v>4</v>
      </c>
    </row>
    <row r="897" spans="1:7" ht="105" x14ac:dyDescent="0.25">
      <c r="A897" s="96" t="s">
        <v>1875</v>
      </c>
      <c r="B897" s="97">
        <v>367</v>
      </c>
      <c r="C897" s="96" t="s">
        <v>2</v>
      </c>
      <c r="D897" s="96" t="s">
        <v>1876</v>
      </c>
      <c r="E897" s="96" t="s">
        <v>7240</v>
      </c>
      <c r="F897" s="98" t="s">
        <v>1877</v>
      </c>
      <c r="G897" s="96" t="s">
        <v>4</v>
      </c>
    </row>
    <row r="898" spans="1:7" ht="105" x14ac:dyDescent="0.25">
      <c r="A898" s="96" t="s">
        <v>1878</v>
      </c>
      <c r="B898" s="97">
        <v>367</v>
      </c>
      <c r="C898" s="96" t="s">
        <v>2</v>
      </c>
      <c r="D898" s="96" t="s">
        <v>1879</v>
      </c>
      <c r="E898" s="96" t="s">
        <v>7241</v>
      </c>
      <c r="F898" s="98" t="s">
        <v>1880</v>
      </c>
      <c r="G898" s="96" t="s">
        <v>4</v>
      </c>
    </row>
    <row r="899" spans="1:7" ht="165" x14ac:dyDescent="0.25">
      <c r="A899" s="96" t="s">
        <v>1881</v>
      </c>
      <c r="B899" s="97">
        <v>367</v>
      </c>
      <c r="C899" s="96" t="s">
        <v>2</v>
      </c>
      <c r="D899" s="96" t="s">
        <v>1882</v>
      </c>
      <c r="E899" s="96" t="s">
        <v>7242</v>
      </c>
      <c r="F899" s="98" t="s">
        <v>1883</v>
      </c>
      <c r="G899" s="96" t="s">
        <v>4</v>
      </c>
    </row>
    <row r="900" spans="1:7" ht="75" x14ac:dyDescent="0.25">
      <c r="A900" s="96" t="s">
        <v>1884</v>
      </c>
      <c r="B900" s="97">
        <v>367</v>
      </c>
      <c r="C900" s="96" t="s">
        <v>2</v>
      </c>
      <c r="D900" s="96" t="s">
        <v>1885</v>
      </c>
      <c r="E900" s="96" t="s">
        <v>7243</v>
      </c>
      <c r="F900" s="98" t="s">
        <v>1886</v>
      </c>
      <c r="G900" s="96" t="s">
        <v>4</v>
      </c>
    </row>
    <row r="901" spans="1:7" ht="45" x14ac:dyDescent="0.25">
      <c r="A901" s="96" t="s">
        <v>1887</v>
      </c>
      <c r="B901" s="97">
        <v>367</v>
      </c>
      <c r="C901" s="96" t="s">
        <v>2</v>
      </c>
      <c r="D901" s="96" t="s">
        <v>1888</v>
      </c>
      <c r="E901" s="96" t="s">
        <v>7244</v>
      </c>
      <c r="F901" s="98" t="s">
        <v>1889</v>
      </c>
      <c r="G901" s="96" t="s">
        <v>4</v>
      </c>
    </row>
    <row r="902" spans="1:7" ht="45" x14ac:dyDescent="0.25">
      <c r="A902" s="96" t="s">
        <v>1890</v>
      </c>
      <c r="B902" s="97">
        <v>42917</v>
      </c>
      <c r="C902" s="96" t="s">
        <v>2</v>
      </c>
      <c r="D902" s="96" t="s">
        <v>1891</v>
      </c>
      <c r="E902" s="96" t="s">
        <v>7245</v>
      </c>
      <c r="F902" s="98" t="s">
        <v>1892</v>
      </c>
      <c r="G902" s="96" t="s">
        <v>4</v>
      </c>
    </row>
    <row r="903" spans="1:7" ht="120" x14ac:dyDescent="0.25">
      <c r="A903" s="96" t="s">
        <v>1893</v>
      </c>
      <c r="B903" s="97">
        <v>367</v>
      </c>
      <c r="C903" s="96" t="s">
        <v>2</v>
      </c>
      <c r="D903" s="96" t="s">
        <v>1894</v>
      </c>
      <c r="E903" s="96" t="s">
        <v>7246</v>
      </c>
      <c r="F903" s="98" t="s">
        <v>1895</v>
      </c>
      <c r="G903" s="96" t="s">
        <v>4</v>
      </c>
    </row>
    <row r="904" spans="1:7" ht="135" x14ac:dyDescent="0.25">
      <c r="A904" s="96" t="s">
        <v>1896</v>
      </c>
      <c r="B904" s="97">
        <v>43282</v>
      </c>
      <c r="C904" s="96" t="s">
        <v>2</v>
      </c>
      <c r="D904" s="96" t="s">
        <v>1897</v>
      </c>
      <c r="E904" s="96" t="s">
        <v>7247</v>
      </c>
      <c r="F904" s="98" t="s">
        <v>8581</v>
      </c>
      <c r="G904" s="96" t="s">
        <v>4</v>
      </c>
    </row>
    <row r="905" spans="1:7" ht="225" x14ac:dyDescent="0.25">
      <c r="A905" s="96" t="s">
        <v>1898</v>
      </c>
      <c r="B905" s="97">
        <v>44743</v>
      </c>
      <c r="C905" s="96" t="s">
        <v>2</v>
      </c>
      <c r="D905" s="96" t="s">
        <v>1899</v>
      </c>
      <c r="E905" s="96" t="s">
        <v>7248</v>
      </c>
      <c r="F905" s="98" t="s">
        <v>8582</v>
      </c>
      <c r="G905" s="96" t="s">
        <v>4</v>
      </c>
    </row>
    <row r="906" spans="1:7" ht="60" x14ac:dyDescent="0.25">
      <c r="A906" s="96" t="s">
        <v>1900</v>
      </c>
      <c r="B906" s="97">
        <v>367</v>
      </c>
      <c r="C906" s="96" t="s">
        <v>2</v>
      </c>
      <c r="D906" s="96" t="s">
        <v>1901</v>
      </c>
      <c r="E906" s="96" t="s">
        <v>7249</v>
      </c>
      <c r="F906" s="98" t="s">
        <v>1902</v>
      </c>
      <c r="G906" s="96" t="s">
        <v>4</v>
      </c>
    </row>
    <row r="907" spans="1:7" ht="75" x14ac:dyDescent="0.25">
      <c r="A907" s="96" t="s">
        <v>1903</v>
      </c>
      <c r="B907" s="97">
        <v>367</v>
      </c>
      <c r="C907" s="96" t="s">
        <v>2</v>
      </c>
      <c r="D907" s="96" t="s">
        <v>1904</v>
      </c>
      <c r="E907" s="96" t="s">
        <v>7250</v>
      </c>
      <c r="F907" s="98" t="s">
        <v>1905</v>
      </c>
      <c r="G907" s="96" t="s">
        <v>4</v>
      </c>
    </row>
    <row r="908" spans="1:7" ht="75" x14ac:dyDescent="0.25">
      <c r="A908" s="96" t="s">
        <v>1906</v>
      </c>
      <c r="B908" s="97">
        <v>367</v>
      </c>
      <c r="C908" s="96" t="s">
        <v>2</v>
      </c>
      <c r="D908" s="96" t="s">
        <v>1907</v>
      </c>
      <c r="E908" s="96" t="s">
        <v>7251</v>
      </c>
      <c r="F908" s="98" t="s">
        <v>1908</v>
      </c>
      <c r="G908" s="96" t="s">
        <v>4</v>
      </c>
    </row>
    <row r="909" spans="1:7" ht="75" x14ac:dyDescent="0.25">
      <c r="A909" s="96" t="s">
        <v>1909</v>
      </c>
      <c r="B909" s="97">
        <v>45108</v>
      </c>
      <c r="C909" s="96" t="s">
        <v>2</v>
      </c>
      <c r="D909" s="96" t="s">
        <v>1910</v>
      </c>
      <c r="E909" s="96" t="s">
        <v>7252</v>
      </c>
      <c r="F909" s="98" t="s">
        <v>9030</v>
      </c>
      <c r="G909" s="96" t="s">
        <v>4</v>
      </c>
    </row>
    <row r="910" spans="1:7" ht="30" x14ac:dyDescent="0.25">
      <c r="A910" s="96" t="s">
        <v>1911</v>
      </c>
      <c r="B910" s="97">
        <v>42917</v>
      </c>
      <c r="C910" s="96" t="s">
        <v>2</v>
      </c>
      <c r="D910" s="96" t="s">
        <v>1912</v>
      </c>
      <c r="E910" s="96" t="s">
        <v>7253</v>
      </c>
      <c r="F910" s="98" t="s">
        <v>8583</v>
      </c>
      <c r="G910" s="96" t="s">
        <v>4</v>
      </c>
    </row>
    <row r="911" spans="1:7" ht="120" x14ac:dyDescent="0.25">
      <c r="A911" s="96" t="s">
        <v>1913</v>
      </c>
      <c r="B911" s="97">
        <v>367</v>
      </c>
      <c r="C911" s="96" t="s">
        <v>2</v>
      </c>
      <c r="D911" s="96" t="s">
        <v>1914</v>
      </c>
      <c r="E911" s="96" t="s">
        <v>7254</v>
      </c>
      <c r="F911" s="98" t="s">
        <v>1915</v>
      </c>
      <c r="G911" s="96" t="s">
        <v>4</v>
      </c>
    </row>
    <row r="912" spans="1:7" ht="45" x14ac:dyDescent="0.25">
      <c r="A912" s="96" t="s">
        <v>1916</v>
      </c>
      <c r="B912" s="97">
        <v>367</v>
      </c>
      <c r="C912" s="96" t="s">
        <v>2</v>
      </c>
      <c r="D912" s="96" t="s">
        <v>1917</v>
      </c>
      <c r="E912" s="96" t="s">
        <v>7255</v>
      </c>
      <c r="F912" s="98" t="s">
        <v>1918</v>
      </c>
      <c r="G912" s="96" t="s">
        <v>4</v>
      </c>
    </row>
    <row r="913" spans="1:7" ht="60" x14ac:dyDescent="0.25">
      <c r="A913" s="96" t="s">
        <v>1919</v>
      </c>
      <c r="B913" s="97">
        <v>43647</v>
      </c>
      <c r="C913" s="96" t="s">
        <v>2</v>
      </c>
      <c r="D913" s="96" t="s">
        <v>1920</v>
      </c>
      <c r="E913" s="96" t="s">
        <v>7256</v>
      </c>
      <c r="F913" s="98" t="s">
        <v>5418</v>
      </c>
      <c r="G913" s="96" t="s">
        <v>4</v>
      </c>
    </row>
    <row r="914" spans="1:7" ht="75" x14ac:dyDescent="0.25">
      <c r="A914" s="96" t="s">
        <v>1921</v>
      </c>
      <c r="B914" s="97">
        <v>367</v>
      </c>
      <c r="C914" s="96" t="s">
        <v>2</v>
      </c>
      <c r="D914" s="96" t="s">
        <v>1922</v>
      </c>
      <c r="E914" s="96" t="s">
        <v>7257</v>
      </c>
      <c r="F914" s="98" t="s">
        <v>1923</v>
      </c>
      <c r="G914" s="96" t="s">
        <v>4</v>
      </c>
    </row>
    <row r="915" spans="1:7" ht="75" x14ac:dyDescent="0.25">
      <c r="A915" s="96" t="s">
        <v>1924</v>
      </c>
      <c r="B915" s="97">
        <v>43647</v>
      </c>
      <c r="C915" s="96" t="s">
        <v>2</v>
      </c>
      <c r="D915" s="96" t="s">
        <v>1925</v>
      </c>
      <c r="E915" s="96" t="s">
        <v>7258</v>
      </c>
      <c r="F915" s="98" t="s">
        <v>1926</v>
      </c>
      <c r="G915" s="96" t="s">
        <v>4</v>
      </c>
    </row>
    <row r="916" spans="1:7" ht="30" x14ac:dyDescent="0.25">
      <c r="A916" s="96" t="s">
        <v>1927</v>
      </c>
      <c r="B916" s="97">
        <v>367</v>
      </c>
      <c r="C916" s="96" t="s">
        <v>2</v>
      </c>
      <c r="D916" s="96" t="s">
        <v>1928</v>
      </c>
      <c r="E916" s="96" t="s">
        <v>7259</v>
      </c>
      <c r="F916" s="98" t="s">
        <v>1929</v>
      </c>
      <c r="G916" s="96" t="s">
        <v>4</v>
      </c>
    </row>
    <row r="917" spans="1:7" ht="90" x14ac:dyDescent="0.25">
      <c r="A917" s="96" t="s">
        <v>1930</v>
      </c>
      <c r="B917" s="97">
        <v>45108</v>
      </c>
      <c r="C917" s="96" t="s">
        <v>2</v>
      </c>
      <c r="D917" s="96" t="s">
        <v>1931</v>
      </c>
      <c r="E917" s="96" t="s">
        <v>7260</v>
      </c>
      <c r="F917" s="98" t="s">
        <v>9031</v>
      </c>
      <c r="G917" s="96" t="s">
        <v>4</v>
      </c>
    </row>
    <row r="918" spans="1:7" ht="165" x14ac:dyDescent="0.25">
      <c r="A918" s="96" t="s">
        <v>1932</v>
      </c>
      <c r="B918" s="97">
        <v>44378</v>
      </c>
      <c r="C918" s="96" t="s">
        <v>2</v>
      </c>
      <c r="D918" s="96" t="s">
        <v>1931</v>
      </c>
      <c r="E918" s="96" t="s">
        <v>7261</v>
      </c>
      <c r="F918" s="98" t="s">
        <v>7262</v>
      </c>
      <c r="G918" s="96" t="s">
        <v>4</v>
      </c>
    </row>
    <row r="919" spans="1:7" ht="90" x14ac:dyDescent="0.25">
      <c r="A919" s="96" t="s">
        <v>1933</v>
      </c>
      <c r="B919" s="97">
        <v>367</v>
      </c>
      <c r="C919" s="96" t="s">
        <v>2</v>
      </c>
      <c r="D919" s="96" t="s">
        <v>1934</v>
      </c>
      <c r="E919" s="96" t="s">
        <v>7263</v>
      </c>
      <c r="F919" s="98" t="s">
        <v>1935</v>
      </c>
      <c r="G919" s="96" t="s">
        <v>4</v>
      </c>
    </row>
    <row r="920" spans="1:7" ht="135" x14ac:dyDescent="0.25">
      <c r="A920" s="96" t="s">
        <v>1936</v>
      </c>
      <c r="B920" s="97">
        <v>42552</v>
      </c>
      <c r="C920" s="96" t="s">
        <v>2</v>
      </c>
      <c r="D920" s="96" t="s">
        <v>1937</v>
      </c>
      <c r="E920" s="96" t="s">
        <v>7264</v>
      </c>
      <c r="F920" s="98" t="s">
        <v>1938</v>
      </c>
      <c r="G920" s="96" t="s">
        <v>4</v>
      </c>
    </row>
    <row r="921" spans="1:7" ht="165" x14ac:dyDescent="0.25">
      <c r="A921" s="96" t="s">
        <v>1939</v>
      </c>
      <c r="B921" s="97">
        <v>367</v>
      </c>
      <c r="C921" s="96" t="s">
        <v>2</v>
      </c>
      <c r="D921" s="96" t="s">
        <v>1940</v>
      </c>
      <c r="E921" s="96" t="s">
        <v>7265</v>
      </c>
      <c r="F921" s="98" t="s">
        <v>1941</v>
      </c>
      <c r="G921" s="96" t="s">
        <v>4</v>
      </c>
    </row>
    <row r="922" spans="1:7" ht="150" x14ac:dyDescent="0.25">
      <c r="A922" s="96" t="s">
        <v>1942</v>
      </c>
      <c r="B922" s="97">
        <v>367</v>
      </c>
      <c r="C922" s="96" t="s">
        <v>2</v>
      </c>
      <c r="D922" s="96" t="s">
        <v>1943</v>
      </c>
      <c r="E922" s="96" t="s">
        <v>7266</v>
      </c>
      <c r="F922" s="98" t="s">
        <v>1944</v>
      </c>
      <c r="G922" s="96" t="s">
        <v>4</v>
      </c>
    </row>
    <row r="923" spans="1:7" ht="105" x14ac:dyDescent="0.25">
      <c r="A923" s="96" t="s">
        <v>1945</v>
      </c>
      <c r="B923" s="97">
        <v>367</v>
      </c>
      <c r="C923" s="96" t="s">
        <v>2</v>
      </c>
      <c r="D923" s="96" t="s">
        <v>1946</v>
      </c>
      <c r="E923" s="96" t="s">
        <v>7267</v>
      </c>
      <c r="F923" s="98" t="s">
        <v>1947</v>
      </c>
      <c r="G923" s="96" t="s">
        <v>4</v>
      </c>
    </row>
    <row r="924" spans="1:7" ht="150" x14ac:dyDescent="0.25">
      <c r="A924" s="96" t="s">
        <v>1948</v>
      </c>
      <c r="B924" s="97">
        <v>367</v>
      </c>
      <c r="C924" s="96" t="s">
        <v>2</v>
      </c>
      <c r="D924" s="96" t="s">
        <v>1949</v>
      </c>
      <c r="E924" s="96" t="s">
        <v>7268</v>
      </c>
      <c r="F924" s="98" t="s">
        <v>1950</v>
      </c>
      <c r="G924" s="96" t="s">
        <v>4</v>
      </c>
    </row>
    <row r="925" spans="1:7" ht="165" x14ac:dyDescent="0.25">
      <c r="A925" s="96" t="s">
        <v>1951</v>
      </c>
      <c r="B925" s="97">
        <v>44743</v>
      </c>
      <c r="C925" s="96" t="s">
        <v>2</v>
      </c>
      <c r="D925" s="96" t="s">
        <v>1952</v>
      </c>
      <c r="E925" s="96" t="s">
        <v>7269</v>
      </c>
      <c r="F925" s="98" t="s">
        <v>7270</v>
      </c>
      <c r="G925" s="96" t="s">
        <v>4</v>
      </c>
    </row>
    <row r="926" spans="1:7" ht="150" x14ac:dyDescent="0.25">
      <c r="A926" s="96" t="s">
        <v>1953</v>
      </c>
      <c r="B926" s="97">
        <v>367</v>
      </c>
      <c r="C926" s="96" t="s">
        <v>2</v>
      </c>
      <c r="D926" s="96" t="s">
        <v>1954</v>
      </c>
      <c r="E926" s="96" t="s">
        <v>7271</v>
      </c>
      <c r="F926" s="98" t="s">
        <v>1955</v>
      </c>
      <c r="G926" s="96" t="s">
        <v>4</v>
      </c>
    </row>
    <row r="927" spans="1:7" ht="165" x14ac:dyDescent="0.25">
      <c r="A927" s="96" t="s">
        <v>1956</v>
      </c>
      <c r="B927" s="97">
        <v>44378</v>
      </c>
      <c r="C927" s="96" t="s">
        <v>2</v>
      </c>
      <c r="D927" s="96" t="s">
        <v>1957</v>
      </c>
      <c r="E927" s="96" t="s">
        <v>7272</v>
      </c>
      <c r="F927" s="98" t="s">
        <v>7273</v>
      </c>
      <c r="G927" s="96" t="s">
        <v>4</v>
      </c>
    </row>
    <row r="928" spans="1:7" ht="60" x14ac:dyDescent="0.25">
      <c r="A928" s="96" t="s">
        <v>1958</v>
      </c>
      <c r="B928" s="97">
        <v>44013</v>
      </c>
      <c r="C928" s="96" t="s">
        <v>2</v>
      </c>
      <c r="D928" s="96" t="s">
        <v>1959</v>
      </c>
      <c r="E928" s="96" t="s">
        <v>7274</v>
      </c>
      <c r="F928" s="98" t="s">
        <v>5658</v>
      </c>
      <c r="G928" s="96" t="s">
        <v>4</v>
      </c>
    </row>
    <row r="929" spans="1:7" ht="30" x14ac:dyDescent="0.25">
      <c r="A929" s="96" t="s">
        <v>1960</v>
      </c>
      <c r="B929" s="97">
        <v>44378</v>
      </c>
      <c r="C929" s="96" t="s">
        <v>2</v>
      </c>
      <c r="D929" s="96" t="s">
        <v>1961</v>
      </c>
      <c r="E929" s="96" t="s">
        <v>1961</v>
      </c>
      <c r="F929" s="98" t="s">
        <v>463</v>
      </c>
      <c r="G929" s="96" t="s">
        <v>4</v>
      </c>
    </row>
    <row r="930" spans="1:7" ht="210" x14ac:dyDescent="0.25">
      <c r="A930" s="96" t="s">
        <v>1962</v>
      </c>
      <c r="B930" s="97">
        <v>42917</v>
      </c>
      <c r="C930" s="96" t="s">
        <v>2</v>
      </c>
      <c r="D930" s="96" t="s">
        <v>1963</v>
      </c>
      <c r="E930" s="96" t="s">
        <v>7275</v>
      </c>
      <c r="F930" s="98" t="s">
        <v>8584</v>
      </c>
      <c r="G930" s="96" t="s">
        <v>4</v>
      </c>
    </row>
    <row r="931" spans="1:7" ht="120" x14ac:dyDescent="0.25">
      <c r="A931" s="96" t="s">
        <v>1964</v>
      </c>
      <c r="B931" s="97">
        <v>367</v>
      </c>
      <c r="C931" s="96" t="s">
        <v>2</v>
      </c>
      <c r="D931" s="96" t="s">
        <v>1965</v>
      </c>
      <c r="E931" s="96" t="s">
        <v>7276</v>
      </c>
      <c r="F931" s="98" t="s">
        <v>1966</v>
      </c>
      <c r="G931" s="96" t="s">
        <v>4</v>
      </c>
    </row>
    <row r="932" spans="1:7" ht="60" x14ac:dyDescent="0.25">
      <c r="A932" s="96" t="s">
        <v>1967</v>
      </c>
      <c r="B932" s="97">
        <v>367</v>
      </c>
      <c r="C932" s="96" t="s">
        <v>2</v>
      </c>
      <c r="D932" s="96" t="s">
        <v>1968</v>
      </c>
      <c r="E932" s="96" t="s">
        <v>7277</v>
      </c>
      <c r="F932" s="98" t="s">
        <v>1969</v>
      </c>
      <c r="G932" s="96" t="s">
        <v>4</v>
      </c>
    </row>
    <row r="933" spans="1:7" ht="90" x14ac:dyDescent="0.25">
      <c r="A933" s="96" t="s">
        <v>1970</v>
      </c>
      <c r="B933" s="97">
        <v>367</v>
      </c>
      <c r="C933" s="96" t="s">
        <v>2</v>
      </c>
      <c r="D933" s="96" t="s">
        <v>1971</v>
      </c>
      <c r="E933" s="96" t="s">
        <v>7278</v>
      </c>
      <c r="F933" s="98" t="s">
        <v>1972</v>
      </c>
      <c r="G933" s="96" t="s">
        <v>4</v>
      </c>
    </row>
    <row r="934" spans="1:7" ht="60" x14ac:dyDescent="0.25">
      <c r="A934" s="96" t="s">
        <v>1973</v>
      </c>
      <c r="B934" s="97">
        <v>44013</v>
      </c>
      <c r="C934" s="96" t="s">
        <v>2</v>
      </c>
      <c r="D934" s="96" t="s">
        <v>1974</v>
      </c>
      <c r="E934" s="96" t="s">
        <v>7279</v>
      </c>
      <c r="F934" s="98" t="s">
        <v>5659</v>
      </c>
      <c r="G934" s="96" t="s">
        <v>4</v>
      </c>
    </row>
    <row r="935" spans="1:7" ht="45" x14ac:dyDescent="0.25">
      <c r="A935" s="96" t="s">
        <v>1975</v>
      </c>
      <c r="B935" s="97">
        <v>367</v>
      </c>
      <c r="C935" s="96" t="s">
        <v>2</v>
      </c>
      <c r="D935" s="96" t="s">
        <v>1976</v>
      </c>
      <c r="E935" s="96" t="s">
        <v>7280</v>
      </c>
      <c r="F935" s="98" t="s">
        <v>1977</v>
      </c>
      <c r="G935" s="96" t="s">
        <v>4</v>
      </c>
    </row>
    <row r="936" spans="1:7" ht="45" x14ac:dyDescent="0.25">
      <c r="A936" s="96" t="s">
        <v>1978</v>
      </c>
      <c r="B936" s="97">
        <v>43282</v>
      </c>
      <c r="C936" s="96" t="s">
        <v>2</v>
      </c>
      <c r="D936" s="96" t="s">
        <v>1979</v>
      </c>
      <c r="E936" s="96" t="s">
        <v>7281</v>
      </c>
      <c r="F936" s="98" t="s">
        <v>1980</v>
      </c>
      <c r="G936" s="96" t="s">
        <v>4</v>
      </c>
    </row>
    <row r="937" spans="1:7" ht="135" x14ac:dyDescent="0.25">
      <c r="A937" s="96" t="s">
        <v>1981</v>
      </c>
      <c r="B937" s="97">
        <v>367</v>
      </c>
      <c r="C937" s="96" t="s">
        <v>2</v>
      </c>
      <c r="D937" s="96" t="s">
        <v>1982</v>
      </c>
      <c r="E937" s="96" t="s">
        <v>7282</v>
      </c>
      <c r="F937" s="98" t="s">
        <v>1983</v>
      </c>
      <c r="G937" s="96" t="s">
        <v>4</v>
      </c>
    </row>
    <row r="938" spans="1:7" ht="165" x14ac:dyDescent="0.25">
      <c r="A938" s="96" t="s">
        <v>1984</v>
      </c>
      <c r="B938" s="97">
        <v>367</v>
      </c>
      <c r="C938" s="96" t="s">
        <v>2</v>
      </c>
      <c r="D938" s="96" t="s">
        <v>1985</v>
      </c>
      <c r="E938" s="96" t="s">
        <v>7283</v>
      </c>
      <c r="F938" s="98" t="s">
        <v>1986</v>
      </c>
      <c r="G938" s="96" t="s">
        <v>4</v>
      </c>
    </row>
    <row r="939" spans="1:7" ht="60" x14ac:dyDescent="0.25">
      <c r="A939" s="96" t="s">
        <v>1987</v>
      </c>
      <c r="B939" s="97">
        <v>43282</v>
      </c>
      <c r="C939" s="96" t="s">
        <v>2</v>
      </c>
      <c r="D939" s="96" t="s">
        <v>1350</v>
      </c>
      <c r="E939" s="96" t="s">
        <v>6876</v>
      </c>
      <c r="F939" s="98" t="s">
        <v>1988</v>
      </c>
      <c r="G939" s="96" t="s">
        <v>4</v>
      </c>
    </row>
    <row r="940" spans="1:7" ht="300" x14ac:dyDescent="0.25">
      <c r="A940" s="96" t="s">
        <v>1989</v>
      </c>
      <c r="B940" s="97">
        <v>368</v>
      </c>
      <c r="C940" s="96" t="s">
        <v>2</v>
      </c>
      <c r="D940" s="96" t="s">
        <v>1990</v>
      </c>
      <c r="E940" s="96" t="s">
        <v>7284</v>
      </c>
      <c r="F940" s="98" t="s">
        <v>5419</v>
      </c>
      <c r="G940" s="96" t="s">
        <v>4</v>
      </c>
    </row>
    <row r="941" spans="1:7" ht="75" x14ac:dyDescent="0.25">
      <c r="A941" s="96" t="s">
        <v>1991</v>
      </c>
      <c r="B941" s="97">
        <v>367</v>
      </c>
      <c r="C941" s="96" t="s">
        <v>2</v>
      </c>
      <c r="D941" s="96" t="s">
        <v>1992</v>
      </c>
      <c r="E941" s="96" t="s">
        <v>7285</v>
      </c>
      <c r="F941" s="98" t="s">
        <v>1993</v>
      </c>
      <c r="G941" s="96" t="s">
        <v>4</v>
      </c>
    </row>
    <row r="942" spans="1:7" ht="45" x14ac:dyDescent="0.25">
      <c r="A942" s="96" t="s">
        <v>7286</v>
      </c>
      <c r="B942" s="97">
        <v>44743</v>
      </c>
      <c r="C942" s="96" t="s">
        <v>2</v>
      </c>
      <c r="D942" s="96" t="s">
        <v>7287</v>
      </c>
      <c r="E942" s="96" t="s">
        <v>7288</v>
      </c>
      <c r="F942" s="98" t="s">
        <v>9032</v>
      </c>
      <c r="G942" s="96" t="s">
        <v>4</v>
      </c>
    </row>
    <row r="943" spans="1:7" ht="60" x14ac:dyDescent="0.25">
      <c r="A943" s="96" t="s">
        <v>1994</v>
      </c>
      <c r="B943" s="97">
        <v>43647</v>
      </c>
      <c r="C943" s="96" t="s">
        <v>2</v>
      </c>
      <c r="D943" s="96" t="s">
        <v>1995</v>
      </c>
      <c r="E943" s="96" t="s">
        <v>7289</v>
      </c>
      <c r="F943" s="98" t="s">
        <v>5420</v>
      </c>
      <c r="G943" s="96" t="s">
        <v>4</v>
      </c>
    </row>
    <row r="944" spans="1:7" ht="150" x14ac:dyDescent="0.25">
      <c r="A944" s="96" t="s">
        <v>1996</v>
      </c>
      <c r="B944" s="97">
        <v>367</v>
      </c>
      <c r="C944" s="96" t="s">
        <v>2</v>
      </c>
      <c r="D944" s="96" t="s">
        <v>1997</v>
      </c>
      <c r="E944" s="96" t="s">
        <v>7290</v>
      </c>
      <c r="F944" s="98" t="s">
        <v>1998</v>
      </c>
      <c r="G944" s="96" t="s">
        <v>4</v>
      </c>
    </row>
    <row r="945" spans="1:7" ht="75" x14ac:dyDescent="0.25">
      <c r="A945" s="96" t="s">
        <v>1999</v>
      </c>
      <c r="B945" s="97">
        <v>367</v>
      </c>
      <c r="C945" s="96" t="s">
        <v>2</v>
      </c>
      <c r="D945" s="96" t="s">
        <v>2000</v>
      </c>
      <c r="E945" s="96" t="s">
        <v>7291</v>
      </c>
      <c r="F945" s="98" t="s">
        <v>2001</v>
      </c>
      <c r="G945" s="96" t="s">
        <v>4</v>
      </c>
    </row>
    <row r="946" spans="1:7" ht="90" x14ac:dyDescent="0.25">
      <c r="A946" s="96" t="s">
        <v>2002</v>
      </c>
      <c r="B946" s="97">
        <v>367</v>
      </c>
      <c r="C946" s="96" t="s">
        <v>2</v>
      </c>
      <c r="D946" s="96" t="s">
        <v>2003</v>
      </c>
      <c r="E946" s="96" t="s">
        <v>7292</v>
      </c>
      <c r="F946" s="98" t="s">
        <v>2004</v>
      </c>
      <c r="G946" s="96" t="s">
        <v>4</v>
      </c>
    </row>
    <row r="947" spans="1:7" ht="135" x14ac:dyDescent="0.25">
      <c r="A947" s="96" t="s">
        <v>2005</v>
      </c>
      <c r="B947" s="97">
        <v>367</v>
      </c>
      <c r="C947" s="96" t="s">
        <v>2</v>
      </c>
      <c r="D947" s="96" t="s">
        <v>2006</v>
      </c>
      <c r="E947" s="96" t="s">
        <v>7293</v>
      </c>
      <c r="F947" s="98" t="s">
        <v>2007</v>
      </c>
      <c r="G947" s="96" t="s">
        <v>4</v>
      </c>
    </row>
    <row r="948" spans="1:7" ht="75" x14ac:dyDescent="0.25">
      <c r="A948" s="96" t="s">
        <v>2008</v>
      </c>
      <c r="B948" s="97">
        <v>367</v>
      </c>
      <c r="C948" s="96" t="s">
        <v>2</v>
      </c>
      <c r="D948" s="96" t="s">
        <v>2009</v>
      </c>
      <c r="E948" s="96" t="s">
        <v>7294</v>
      </c>
      <c r="F948" s="98" t="s">
        <v>2010</v>
      </c>
      <c r="G948" s="96" t="s">
        <v>4</v>
      </c>
    </row>
    <row r="949" spans="1:7" ht="165" x14ac:dyDescent="0.25">
      <c r="A949" s="96" t="s">
        <v>2011</v>
      </c>
      <c r="B949" s="97">
        <v>43647</v>
      </c>
      <c r="C949" s="96" t="s">
        <v>2</v>
      </c>
      <c r="D949" s="96" t="s">
        <v>2012</v>
      </c>
      <c r="E949" s="96" t="s">
        <v>7295</v>
      </c>
      <c r="F949" s="98" t="s">
        <v>2013</v>
      </c>
      <c r="G949" s="96" t="s">
        <v>4</v>
      </c>
    </row>
    <row r="950" spans="1:7" ht="165" x14ac:dyDescent="0.25">
      <c r="A950" s="96" t="s">
        <v>2014</v>
      </c>
      <c r="B950" s="97">
        <v>367</v>
      </c>
      <c r="C950" s="96" t="s">
        <v>2</v>
      </c>
      <c r="D950" s="96" t="s">
        <v>2015</v>
      </c>
      <c r="E950" s="96" t="s">
        <v>7296</v>
      </c>
      <c r="F950" s="98" t="s">
        <v>2016</v>
      </c>
      <c r="G950" s="96" t="s">
        <v>4</v>
      </c>
    </row>
    <row r="951" spans="1:7" ht="30" x14ac:dyDescent="0.25">
      <c r="A951" s="96" t="s">
        <v>2017</v>
      </c>
      <c r="B951" s="97">
        <v>44378</v>
      </c>
      <c r="C951" s="96" t="s">
        <v>2</v>
      </c>
      <c r="D951" s="96" t="s">
        <v>2018</v>
      </c>
      <c r="E951" s="96" t="s">
        <v>7297</v>
      </c>
      <c r="F951" s="98" t="s">
        <v>463</v>
      </c>
      <c r="G951" s="96" t="s">
        <v>4</v>
      </c>
    </row>
    <row r="952" spans="1:7" ht="30" x14ac:dyDescent="0.25">
      <c r="A952" s="96" t="s">
        <v>2019</v>
      </c>
      <c r="B952" s="97">
        <v>367</v>
      </c>
      <c r="C952" s="96" t="s">
        <v>2</v>
      </c>
      <c r="D952" s="96" t="s">
        <v>2020</v>
      </c>
      <c r="E952" s="96" t="s">
        <v>7298</v>
      </c>
      <c r="F952" s="98" t="s">
        <v>463</v>
      </c>
      <c r="G952" s="96" t="s">
        <v>4</v>
      </c>
    </row>
    <row r="953" spans="1:7" ht="150" x14ac:dyDescent="0.25">
      <c r="A953" s="96" t="s">
        <v>2021</v>
      </c>
      <c r="B953" s="97">
        <v>367</v>
      </c>
      <c r="C953" s="96" t="s">
        <v>2</v>
      </c>
      <c r="D953" s="96" t="s">
        <v>2022</v>
      </c>
      <c r="E953" s="96" t="s">
        <v>7299</v>
      </c>
      <c r="F953" s="98" t="s">
        <v>2023</v>
      </c>
      <c r="G953" s="96" t="s">
        <v>4</v>
      </c>
    </row>
    <row r="954" spans="1:7" ht="45" x14ac:dyDescent="0.25">
      <c r="A954" s="96" t="s">
        <v>2024</v>
      </c>
      <c r="B954" s="97">
        <v>367</v>
      </c>
      <c r="C954" s="96" t="s">
        <v>2</v>
      </c>
      <c r="D954" s="96" t="s">
        <v>2025</v>
      </c>
      <c r="E954" s="96" t="s">
        <v>7300</v>
      </c>
      <c r="F954" s="98" t="s">
        <v>2026</v>
      </c>
      <c r="G954" s="96" t="s">
        <v>4</v>
      </c>
    </row>
    <row r="955" spans="1:7" ht="90" x14ac:dyDescent="0.25">
      <c r="A955" s="96" t="s">
        <v>2027</v>
      </c>
      <c r="B955" s="97">
        <v>367</v>
      </c>
      <c r="C955" s="96" t="s">
        <v>2</v>
      </c>
      <c r="D955" s="96" t="s">
        <v>2028</v>
      </c>
      <c r="E955" s="96" t="s">
        <v>7301</v>
      </c>
      <c r="F955" s="98" t="s">
        <v>2029</v>
      </c>
      <c r="G955" s="96" t="s">
        <v>4</v>
      </c>
    </row>
    <row r="956" spans="1:7" ht="75" x14ac:dyDescent="0.25">
      <c r="A956" s="96" t="s">
        <v>2030</v>
      </c>
      <c r="B956" s="97">
        <v>368</v>
      </c>
      <c r="C956" s="96" t="s">
        <v>2</v>
      </c>
      <c r="D956" s="96" t="s">
        <v>2031</v>
      </c>
      <c r="E956" s="96" t="s">
        <v>7302</v>
      </c>
      <c r="F956" s="98" t="s">
        <v>2032</v>
      </c>
      <c r="G956" s="96" t="s">
        <v>4</v>
      </c>
    </row>
    <row r="957" spans="1:7" ht="120" x14ac:dyDescent="0.25">
      <c r="A957" s="96" t="s">
        <v>2033</v>
      </c>
      <c r="B957" s="97">
        <v>367</v>
      </c>
      <c r="C957" s="96" t="s">
        <v>2</v>
      </c>
      <c r="D957" s="96" t="s">
        <v>2034</v>
      </c>
      <c r="E957" s="96" t="s">
        <v>7303</v>
      </c>
      <c r="F957" s="98" t="s">
        <v>2035</v>
      </c>
      <c r="G957" s="96" t="s">
        <v>4</v>
      </c>
    </row>
    <row r="958" spans="1:7" ht="75" x14ac:dyDescent="0.25">
      <c r="A958" s="96" t="s">
        <v>2036</v>
      </c>
      <c r="B958" s="97">
        <v>43282</v>
      </c>
      <c r="C958" s="96" t="s">
        <v>2</v>
      </c>
      <c r="D958" s="96" t="s">
        <v>2037</v>
      </c>
      <c r="E958" s="96" t="s">
        <v>7304</v>
      </c>
      <c r="F958" s="98" t="s">
        <v>2038</v>
      </c>
      <c r="G958" s="96" t="s">
        <v>4</v>
      </c>
    </row>
    <row r="959" spans="1:7" ht="45" x14ac:dyDescent="0.25">
      <c r="A959" s="96" t="s">
        <v>2039</v>
      </c>
      <c r="B959" s="97">
        <v>367</v>
      </c>
      <c r="C959" s="96" t="s">
        <v>2</v>
      </c>
      <c r="D959" s="96" t="s">
        <v>2040</v>
      </c>
      <c r="E959" s="96" t="s">
        <v>7305</v>
      </c>
      <c r="F959" s="98" t="s">
        <v>2041</v>
      </c>
      <c r="G959" s="96" t="s">
        <v>4</v>
      </c>
    </row>
    <row r="960" spans="1:7" x14ac:dyDescent="0.25">
      <c r="A960" s="96" t="s">
        <v>2042</v>
      </c>
      <c r="B960" s="97">
        <v>367</v>
      </c>
      <c r="C960" s="96" t="s">
        <v>2</v>
      </c>
      <c r="D960" s="96" t="s">
        <v>2043</v>
      </c>
      <c r="E960" s="96" t="s">
        <v>7306</v>
      </c>
      <c r="F960" s="98"/>
      <c r="G960" s="96" t="s">
        <v>4</v>
      </c>
    </row>
    <row r="961" spans="1:7" ht="285" x14ac:dyDescent="0.25">
      <c r="A961" s="96" t="s">
        <v>5421</v>
      </c>
      <c r="B961" s="97">
        <v>367</v>
      </c>
      <c r="C961" s="96" t="s">
        <v>2</v>
      </c>
      <c r="D961" s="96" t="s">
        <v>5422</v>
      </c>
      <c r="E961" s="96" t="s">
        <v>7307</v>
      </c>
      <c r="F961" s="98" t="s">
        <v>5423</v>
      </c>
      <c r="G961" s="96" t="s">
        <v>4</v>
      </c>
    </row>
    <row r="962" spans="1:7" ht="105" x14ac:dyDescent="0.25">
      <c r="A962" s="96" t="s">
        <v>2044</v>
      </c>
      <c r="B962" s="97">
        <v>367</v>
      </c>
      <c r="C962" s="96" t="s">
        <v>2</v>
      </c>
      <c r="D962" s="96" t="s">
        <v>2045</v>
      </c>
      <c r="E962" s="96" t="s">
        <v>7308</v>
      </c>
      <c r="F962" s="98" t="s">
        <v>2046</v>
      </c>
      <c r="G962" s="96" t="s">
        <v>4</v>
      </c>
    </row>
    <row r="963" spans="1:7" ht="300" x14ac:dyDescent="0.25">
      <c r="A963" s="96" t="s">
        <v>8362</v>
      </c>
      <c r="B963" s="97">
        <v>367</v>
      </c>
      <c r="C963" s="96" t="s">
        <v>2</v>
      </c>
      <c r="D963" s="96" t="s">
        <v>8585</v>
      </c>
      <c r="E963" s="96" t="s">
        <v>8586</v>
      </c>
      <c r="F963" s="98" t="s">
        <v>8587</v>
      </c>
      <c r="G963" s="96" t="s">
        <v>4</v>
      </c>
    </row>
    <row r="964" spans="1:7" ht="105" x14ac:dyDescent="0.25">
      <c r="A964" s="96" t="s">
        <v>2047</v>
      </c>
      <c r="B964" s="97">
        <v>42662</v>
      </c>
      <c r="C964" s="96" t="s">
        <v>2</v>
      </c>
      <c r="D964" s="96" t="s">
        <v>2048</v>
      </c>
      <c r="E964" s="96" t="s">
        <v>7309</v>
      </c>
      <c r="F964" s="98" t="s">
        <v>2049</v>
      </c>
      <c r="G964" s="96" t="s">
        <v>4</v>
      </c>
    </row>
    <row r="965" spans="1:7" ht="225" x14ac:dyDescent="0.25">
      <c r="A965" s="96" t="s">
        <v>2050</v>
      </c>
      <c r="B965" s="97">
        <v>42826</v>
      </c>
      <c r="C965" s="96" t="s">
        <v>2</v>
      </c>
      <c r="D965" s="96" t="s">
        <v>2051</v>
      </c>
      <c r="E965" s="96" t="s">
        <v>7310</v>
      </c>
      <c r="F965" s="98" t="s">
        <v>8588</v>
      </c>
      <c r="G965" s="96" t="s">
        <v>4</v>
      </c>
    </row>
    <row r="966" spans="1:7" ht="30" x14ac:dyDescent="0.25">
      <c r="A966" s="96" t="s">
        <v>2052</v>
      </c>
      <c r="B966" s="97">
        <v>42661</v>
      </c>
      <c r="C966" s="96" t="s">
        <v>2</v>
      </c>
      <c r="D966" s="96" t="s">
        <v>2053</v>
      </c>
      <c r="E966" s="96" t="s">
        <v>7311</v>
      </c>
      <c r="F966" s="98" t="s">
        <v>2054</v>
      </c>
      <c r="G966" s="96" t="s">
        <v>4</v>
      </c>
    </row>
    <row r="967" spans="1:7" ht="135" x14ac:dyDescent="0.25">
      <c r="A967" s="96" t="s">
        <v>2055</v>
      </c>
      <c r="B967" s="97">
        <v>367</v>
      </c>
      <c r="C967" s="96" t="s">
        <v>2</v>
      </c>
      <c r="D967" s="96" t="s">
        <v>2056</v>
      </c>
      <c r="E967" s="96" t="s">
        <v>7312</v>
      </c>
      <c r="F967" s="98" t="s">
        <v>2057</v>
      </c>
      <c r="G967" s="96" t="s">
        <v>4</v>
      </c>
    </row>
    <row r="968" spans="1:7" ht="105" x14ac:dyDescent="0.25">
      <c r="A968" s="96" t="s">
        <v>2058</v>
      </c>
      <c r="B968" s="97">
        <v>42826</v>
      </c>
      <c r="C968" s="96" t="s">
        <v>2</v>
      </c>
      <c r="D968" s="96" t="s">
        <v>2059</v>
      </c>
      <c r="E968" s="96" t="s">
        <v>7313</v>
      </c>
      <c r="F968" s="98" t="s">
        <v>8589</v>
      </c>
      <c r="G968" s="96" t="s">
        <v>4</v>
      </c>
    </row>
    <row r="969" spans="1:7" ht="105" x14ac:dyDescent="0.25">
      <c r="A969" s="96" t="s">
        <v>2060</v>
      </c>
      <c r="B969" s="97">
        <v>367</v>
      </c>
      <c r="C969" s="96" t="s">
        <v>2</v>
      </c>
      <c r="D969" s="96" t="s">
        <v>2061</v>
      </c>
      <c r="E969" s="96" t="s">
        <v>7314</v>
      </c>
      <c r="F969" s="98" t="s">
        <v>2062</v>
      </c>
      <c r="G969" s="96" t="s">
        <v>4</v>
      </c>
    </row>
    <row r="970" spans="1:7" ht="75" x14ac:dyDescent="0.25">
      <c r="A970" s="96" t="s">
        <v>2063</v>
      </c>
      <c r="B970" s="97">
        <v>368</v>
      </c>
      <c r="C970" s="96" t="s">
        <v>2</v>
      </c>
      <c r="D970" s="96" t="s">
        <v>5660</v>
      </c>
      <c r="E970" s="96" t="s">
        <v>7315</v>
      </c>
      <c r="F970" s="98" t="s">
        <v>2064</v>
      </c>
      <c r="G970" s="96" t="s">
        <v>4</v>
      </c>
    </row>
    <row r="971" spans="1:7" ht="75" x14ac:dyDescent="0.25">
      <c r="A971" s="96" t="s">
        <v>2065</v>
      </c>
      <c r="B971" s="97">
        <v>367</v>
      </c>
      <c r="C971" s="96" t="s">
        <v>2</v>
      </c>
      <c r="D971" s="96" t="s">
        <v>2066</v>
      </c>
      <c r="E971" s="96" t="s">
        <v>6800</v>
      </c>
      <c r="F971" s="98" t="s">
        <v>2067</v>
      </c>
      <c r="G971" s="96" t="s">
        <v>4</v>
      </c>
    </row>
    <row r="972" spans="1:7" ht="90" x14ac:dyDescent="0.25">
      <c r="A972" s="96" t="s">
        <v>2068</v>
      </c>
      <c r="B972" s="97">
        <v>43647</v>
      </c>
      <c r="C972" s="96" t="s">
        <v>2</v>
      </c>
      <c r="D972" s="96" t="s">
        <v>2069</v>
      </c>
      <c r="E972" s="96" t="s">
        <v>7316</v>
      </c>
      <c r="F972" s="98" t="s">
        <v>5424</v>
      </c>
      <c r="G972" s="96" t="s">
        <v>4</v>
      </c>
    </row>
    <row r="973" spans="1:7" ht="120" x14ac:dyDescent="0.25">
      <c r="A973" s="96" t="s">
        <v>2070</v>
      </c>
      <c r="B973" s="97">
        <v>367</v>
      </c>
      <c r="C973" s="96" t="s">
        <v>2</v>
      </c>
      <c r="D973" s="96" t="s">
        <v>2071</v>
      </c>
      <c r="E973" s="96" t="s">
        <v>7317</v>
      </c>
      <c r="F973" s="98" t="s">
        <v>2072</v>
      </c>
      <c r="G973" s="96" t="s">
        <v>4</v>
      </c>
    </row>
    <row r="974" spans="1:7" ht="270" x14ac:dyDescent="0.25">
      <c r="A974" s="96" t="s">
        <v>5661</v>
      </c>
      <c r="B974" s="97">
        <v>367</v>
      </c>
      <c r="C974" s="96" t="s">
        <v>2</v>
      </c>
      <c r="D974" s="96" t="s">
        <v>5662</v>
      </c>
      <c r="E974" s="96" t="s">
        <v>7318</v>
      </c>
      <c r="F974" s="98" t="s">
        <v>5663</v>
      </c>
      <c r="G974" s="96" t="s">
        <v>4</v>
      </c>
    </row>
    <row r="975" spans="1:7" ht="75" x14ac:dyDescent="0.25">
      <c r="A975" s="96" t="s">
        <v>2073</v>
      </c>
      <c r="B975" s="97">
        <v>43647</v>
      </c>
      <c r="C975" s="96" t="s">
        <v>2</v>
      </c>
      <c r="D975" s="96" t="s">
        <v>2074</v>
      </c>
      <c r="E975" s="96" t="s">
        <v>7319</v>
      </c>
      <c r="F975" s="98" t="s">
        <v>5425</v>
      </c>
      <c r="G975" s="96" t="s">
        <v>4</v>
      </c>
    </row>
    <row r="976" spans="1:7" ht="75" x14ac:dyDescent="0.25">
      <c r="A976" s="96" t="s">
        <v>2075</v>
      </c>
      <c r="B976" s="97">
        <v>367</v>
      </c>
      <c r="C976" s="96" t="s">
        <v>2</v>
      </c>
      <c r="D976" s="96" t="s">
        <v>2076</v>
      </c>
      <c r="E976" s="96" t="s">
        <v>7320</v>
      </c>
      <c r="F976" s="98" t="s">
        <v>2077</v>
      </c>
      <c r="G976" s="96" t="s">
        <v>4</v>
      </c>
    </row>
    <row r="977" spans="1:7" ht="150" x14ac:dyDescent="0.25">
      <c r="A977" s="96" t="s">
        <v>2078</v>
      </c>
      <c r="B977" s="97">
        <v>367</v>
      </c>
      <c r="C977" s="96" t="s">
        <v>2</v>
      </c>
      <c r="D977" s="96" t="s">
        <v>2079</v>
      </c>
      <c r="E977" s="96" t="s">
        <v>7321</v>
      </c>
      <c r="F977" s="98" t="s">
        <v>2080</v>
      </c>
      <c r="G977" s="96" t="s">
        <v>4</v>
      </c>
    </row>
    <row r="978" spans="1:7" ht="210" x14ac:dyDescent="0.25">
      <c r="A978" s="96" t="s">
        <v>2081</v>
      </c>
      <c r="B978" s="97">
        <v>43647</v>
      </c>
      <c r="C978" s="96" t="s">
        <v>2</v>
      </c>
      <c r="D978" s="96" t="s">
        <v>2082</v>
      </c>
      <c r="E978" s="96" t="s">
        <v>7322</v>
      </c>
      <c r="F978" s="98" t="s">
        <v>5426</v>
      </c>
      <c r="G978" s="96" t="s">
        <v>4</v>
      </c>
    </row>
    <row r="979" spans="1:7" ht="90" x14ac:dyDescent="0.25">
      <c r="A979" s="96" t="s">
        <v>2083</v>
      </c>
      <c r="B979" s="97">
        <v>367</v>
      </c>
      <c r="C979" s="96" t="s">
        <v>2</v>
      </c>
      <c r="D979" s="96" t="s">
        <v>2084</v>
      </c>
      <c r="E979" s="96" t="s">
        <v>7323</v>
      </c>
      <c r="F979" s="98" t="s">
        <v>2085</v>
      </c>
      <c r="G979" s="96" t="s">
        <v>4</v>
      </c>
    </row>
    <row r="980" spans="1:7" ht="45" x14ac:dyDescent="0.25">
      <c r="A980" s="96" t="s">
        <v>2086</v>
      </c>
      <c r="B980" s="97">
        <v>367</v>
      </c>
      <c r="C980" s="96" t="s">
        <v>2</v>
      </c>
      <c r="D980" s="96" t="s">
        <v>2087</v>
      </c>
      <c r="E980" s="96" t="s">
        <v>7324</v>
      </c>
      <c r="F980" s="98" t="s">
        <v>2088</v>
      </c>
      <c r="G980" s="96" t="s">
        <v>4</v>
      </c>
    </row>
    <row r="981" spans="1:7" ht="75" x14ac:dyDescent="0.25">
      <c r="A981" s="96" t="s">
        <v>2089</v>
      </c>
      <c r="B981" s="97">
        <v>367</v>
      </c>
      <c r="C981" s="96" t="s">
        <v>2</v>
      </c>
      <c r="D981" s="96" t="s">
        <v>2090</v>
      </c>
      <c r="E981" s="96" t="s">
        <v>7325</v>
      </c>
      <c r="F981" s="98" t="s">
        <v>2091</v>
      </c>
      <c r="G981" s="96" t="s">
        <v>4</v>
      </c>
    </row>
    <row r="982" spans="1:7" ht="90" x14ac:dyDescent="0.25">
      <c r="A982" s="96" t="s">
        <v>2092</v>
      </c>
      <c r="B982" s="97">
        <v>44743</v>
      </c>
      <c r="C982" s="96" t="s">
        <v>2</v>
      </c>
      <c r="D982" s="96" t="s">
        <v>2093</v>
      </c>
      <c r="E982" s="96" t="s">
        <v>7326</v>
      </c>
      <c r="F982" s="98" t="s">
        <v>8590</v>
      </c>
      <c r="G982" s="96" t="s">
        <v>4</v>
      </c>
    </row>
    <row r="983" spans="1:7" ht="105" x14ac:dyDescent="0.25">
      <c r="A983" s="96" t="s">
        <v>2094</v>
      </c>
      <c r="B983" s="97">
        <v>367</v>
      </c>
      <c r="C983" s="96" t="s">
        <v>2</v>
      </c>
      <c r="D983" s="96" t="s">
        <v>2095</v>
      </c>
      <c r="E983" s="96" t="s">
        <v>7327</v>
      </c>
      <c r="F983" s="98" t="s">
        <v>2096</v>
      </c>
      <c r="G983" s="96" t="s">
        <v>4</v>
      </c>
    </row>
    <row r="984" spans="1:7" ht="225" x14ac:dyDescent="0.25">
      <c r="A984" s="96" t="s">
        <v>2097</v>
      </c>
      <c r="B984" s="97">
        <v>367</v>
      </c>
      <c r="C984" s="96" t="s">
        <v>2</v>
      </c>
      <c r="D984" s="96" t="s">
        <v>2098</v>
      </c>
      <c r="E984" s="96" t="s">
        <v>7328</v>
      </c>
      <c r="F984" s="98" t="s">
        <v>2099</v>
      </c>
      <c r="G984" s="96" t="s">
        <v>4</v>
      </c>
    </row>
    <row r="985" spans="1:7" ht="180" x14ac:dyDescent="0.25">
      <c r="A985" s="96" t="s">
        <v>2100</v>
      </c>
      <c r="B985" s="97">
        <v>367</v>
      </c>
      <c r="C985" s="96" t="s">
        <v>2</v>
      </c>
      <c r="D985" s="96" t="s">
        <v>2101</v>
      </c>
      <c r="E985" s="96" t="s">
        <v>7329</v>
      </c>
      <c r="F985" s="98" t="s">
        <v>2102</v>
      </c>
      <c r="G985" s="96" t="s">
        <v>4</v>
      </c>
    </row>
    <row r="986" spans="1:7" ht="30" x14ac:dyDescent="0.25">
      <c r="A986" s="96" t="s">
        <v>2103</v>
      </c>
      <c r="B986" s="97">
        <v>44378</v>
      </c>
      <c r="C986" s="96" t="s">
        <v>2</v>
      </c>
      <c r="D986" s="96" t="s">
        <v>2104</v>
      </c>
      <c r="E986" s="96" t="s">
        <v>7330</v>
      </c>
      <c r="F986" s="98" t="s">
        <v>2105</v>
      </c>
      <c r="G986" s="96" t="s">
        <v>4</v>
      </c>
    </row>
    <row r="987" spans="1:7" ht="270" x14ac:dyDescent="0.25">
      <c r="A987" s="96" t="s">
        <v>2106</v>
      </c>
      <c r="B987" s="97">
        <v>367</v>
      </c>
      <c r="C987" s="96" t="s">
        <v>2</v>
      </c>
      <c r="D987" s="96" t="s">
        <v>2107</v>
      </c>
      <c r="E987" s="96" t="s">
        <v>7331</v>
      </c>
      <c r="F987" s="98" t="s">
        <v>2108</v>
      </c>
      <c r="G987" s="96" t="s">
        <v>4</v>
      </c>
    </row>
    <row r="988" spans="1:7" ht="105" x14ac:dyDescent="0.25">
      <c r="A988" s="96" t="s">
        <v>5664</v>
      </c>
      <c r="B988" s="97">
        <v>367</v>
      </c>
      <c r="C988" s="96" t="s">
        <v>2</v>
      </c>
      <c r="D988" s="96" t="s">
        <v>5665</v>
      </c>
      <c r="E988" s="96" t="s">
        <v>7332</v>
      </c>
      <c r="F988" s="98" t="s">
        <v>5666</v>
      </c>
      <c r="G988" s="96" t="s">
        <v>4</v>
      </c>
    </row>
    <row r="989" spans="1:7" ht="330" x14ac:dyDescent="0.25">
      <c r="A989" s="96" t="s">
        <v>5667</v>
      </c>
      <c r="B989" s="97">
        <v>367</v>
      </c>
      <c r="C989" s="96" t="s">
        <v>2</v>
      </c>
      <c r="D989" s="96" t="s">
        <v>5668</v>
      </c>
      <c r="E989" s="96" t="s">
        <v>7333</v>
      </c>
      <c r="F989" s="98" t="s">
        <v>5669</v>
      </c>
      <c r="G989" s="96" t="s">
        <v>4</v>
      </c>
    </row>
    <row r="990" spans="1:7" x14ac:dyDescent="0.25">
      <c r="A990" s="96" t="s">
        <v>2109</v>
      </c>
      <c r="B990" s="97">
        <v>367</v>
      </c>
      <c r="C990" s="96" t="s">
        <v>2</v>
      </c>
      <c r="D990" s="96" t="s">
        <v>2110</v>
      </c>
      <c r="E990" s="96" t="s">
        <v>7334</v>
      </c>
      <c r="F990" s="98" t="s">
        <v>2111</v>
      </c>
      <c r="G990" s="96" t="s">
        <v>4</v>
      </c>
    </row>
    <row r="991" spans="1:7" ht="60" x14ac:dyDescent="0.25">
      <c r="A991" s="96" t="s">
        <v>2112</v>
      </c>
      <c r="B991" s="97">
        <v>44378</v>
      </c>
      <c r="C991" s="96" t="s">
        <v>2</v>
      </c>
      <c r="D991" s="96" t="s">
        <v>2113</v>
      </c>
      <c r="E991" s="96" t="s">
        <v>7335</v>
      </c>
      <c r="F991" s="98" t="s">
        <v>7336</v>
      </c>
      <c r="G991" s="96" t="s">
        <v>4</v>
      </c>
    </row>
    <row r="992" spans="1:7" ht="165" x14ac:dyDescent="0.25">
      <c r="A992" s="96" t="s">
        <v>2114</v>
      </c>
      <c r="B992" s="97">
        <v>367</v>
      </c>
      <c r="C992" s="96" t="s">
        <v>2</v>
      </c>
      <c r="D992" s="96" t="s">
        <v>2115</v>
      </c>
      <c r="E992" s="96" t="s">
        <v>7337</v>
      </c>
      <c r="F992" s="98" t="s">
        <v>8591</v>
      </c>
      <c r="G992" s="96" t="s">
        <v>4</v>
      </c>
    </row>
    <row r="993" spans="1:7" ht="240" x14ac:dyDescent="0.25">
      <c r="A993" s="96" t="s">
        <v>2116</v>
      </c>
      <c r="B993" s="97">
        <v>367</v>
      </c>
      <c r="C993" s="96" t="s">
        <v>2</v>
      </c>
      <c r="D993" s="96" t="s">
        <v>2117</v>
      </c>
      <c r="E993" s="96" t="s">
        <v>7338</v>
      </c>
      <c r="F993" s="98" t="s">
        <v>2118</v>
      </c>
      <c r="G993" s="96" t="s">
        <v>4</v>
      </c>
    </row>
    <row r="994" spans="1:7" ht="270" x14ac:dyDescent="0.25">
      <c r="A994" s="96" t="s">
        <v>2119</v>
      </c>
      <c r="B994" s="97">
        <v>367</v>
      </c>
      <c r="C994" s="96" t="s">
        <v>2</v>
      </c>
      <c r="D994" s="96" t="s">
        <v>2120</v>
      </c>
      <c r="E994" s="96" t="s">
        <v>7339</v>
      </c>
      <c r="F994" s="98" t="s">
        <v>2121</v>
      </c>
      <c r="G994" s="96" t="s">
        <v>4</v>
      </c>
    </row>
    <row r="995" spans="1:7" ht="60" x14ac:dyDescent="0.25">
      <c r="A995" s="96" t="s">
        <v>2122</v>
      </c>
      <c r="B995" s="97">
        <v>367</v>
      </c>
      <c r="C995" s="96" t="s">
        <v>2</v>
      </c>
      <c r="D995" s="96" t="s">
        <v>2123</v>
      </c>
      <c r="E995" s="96" t="s">
        <v>7340</v>
      </c>
      <c r="F995" s="98" t="s">
        <v>2124</v>
      </c>
      <c r="G995" s="96" t="s">
        <v>4</v>
      </c>
    </row>
    <row r="996" spans="1:7" ht="45" x14ac:dyDescent="0.25">
      <c r="A996" s="96" t="s">
        <v>2125</v>
      </c>
      <c r="B996" s="97">
        <v>43282</v>
      </c>
      <c r="C996" s="96" t="s">
        <v>2</v>
      </c>
      <c r="D996" s="96" t="s">
        <v>2126</v>
      </c>
      <c r="E996" s="96" t="s">
        <v>7341</v>
      </c>
      <c r="F996" s="98" t="s">
        <v>2127</v>
      </c>
      <c r="G996" s="96" t="s">
        <v>4</v>
      </c>
    </row>
    <row r="997" spans="1:7" ht="120" x14ac:dyDescent="0.25">
      <c r="A997" s="96" t="s">
        <v>2128</v>
      </c>
      <c r="B997" s="97">
        <v>43282</v>
      </c>
      <c r="C997" s="96" t="s">
        <v>2</v>
      </c>
      <c r="D997" s="96" t="s">
        <v>2129</v>
      </c>
      <c r="E997" s="96" t="s">
        <v>7342</v>
      </c>
      <c r="F997" s="98" t="s">
        <v>8592</v>
      </c>
      <c r="G997" s="96" t="s">
        <v>4</v>
      </c>
    </row>
    <row r="998" spans="1:7" ht="120" x14ac:dyDescent="0.25">
      <c r="A998" s="96" t="s">
        <v>2130</v>
      </c>
      <c r="B998" s="97">
        <v>43282</v>
      </c>
      <c r="C998" s="96" t="s">
        <v>2</v>
      </c>
      <c r="D998" s="96" t="s">
        <v>2131</v>
      </c>
      <c r="E998" s="96" t="s">
        <v>7343</v>
      </c>
      <c r="F998" s="98" t="s">
        <v>2132</v>
      </c>
      <c r="G998" s="96" t="s">
        <v>4</v>
      </c>
    </row>
    <row r="999" spans="1:7" ht="180" x14ac:dyDescent="0.25">
      <c r="A999" s="96" t="s">
        <v>2133</v>
      </c>
      <c r="B999" s="97">
        <v>367</v>
      </c>
      <c r="C999" s="96" t="s">
        <v>2</v>
      </c>
      <c r="D999" s="96" t="s">
        <v>2134</v>
      </c>
      <c r="E999" s="96" t="s">
        <v>7344</v>
      </c>
      <c r="F999" s="98" t="s">
        <v>2135</v>
      </c>
      <c r="G999" s="96" t="s">
        <v>4</v>
      </c>
    </row>
    <row r="1000" spans="1:7" ht="195" x14ac:dyDescent="0.25">
      <c r="A1000" s="96" t="s">
        <v>2136</v>
      </c>
      <c r="B1000" s="97">
        <v>367</v>
      </c>
      <c r="C1000" s="96" t="s">
        <v>2</v>
      </c>
      <c r="D1000" s="96" t="s">
        <v>2137</v>
      </c>
      <c r="E1000" s="96" t="s">
        <v>7345</v>
      </c>
      <c r="F1000" s="98" t="s">
        <v>2138</v>
      </c>
      <c r="G1000" s="96" t="s">
        <v>4</v>
      </c>
    </row>
    <row r="1001" spans="1:7" ht="165" x14ac:dyDescent="0.25">
      <c r="A1001" s="96" t="s">
        <v>2139</v>
      </c>
      <c r="B1001" s="97">
        <v>367</v>
      </c>
      <c r="C1001" s="96" t="s">
        <v>2</v>
      </c>
      <c r="D1001" s="96" t="s">
        <v>2140</v>
      </c>
      <c r="E1001" s="96" t="s">
        <v>7346</v>
      </c>
      <c r="F1001" s="98" t="s">
        <v>2141</v>
      </c>
      <c r="G1001" s="96" t="s">
        <v>4</v>
      </c>
    </row>
    <row r="1002" spans="1:7" x14ac:dyDescent="0.25">
      <c r="A1002" s="96" t="s">
        <v>2142</v>
      </c>
      <c r="B1002" s="97">
        <v>367</v>
      </c>
      <c r="C1002" s="96" t="s">
        <v>2</v>
      </c>
      <c r="D1002" s="96" t="s">
        <v>2143</v>
      </c>
      <c r="E1002" s="96" t="s">
        <v>7347</v>
      </c>
      <c r="F1002" s="98" t="s">
        <v>2144</v>
      </c>
      <c r="G1002" s="96" t="s">
        <v>4</v>
      </c>
    </row>
    <row r="1003" spans="1:7" ht="60" x14ac:dyDescent="0.25">
      <c r="A1003" s="96" t="s">
        <v>2145</v>
      </c>
      <c r="B1003" s="97">
        <v>367</v>
      </c>
      <c r="C1003" s="96" t="s">
        <v>2</v>
      </c>
      <c r="D1003" s="96" t="s">
        <v>2146</v>
      </c>
      <c r="E1003" s="96" t="s">
        <v>7348</v>
      </c>
      <c r="F1003" s="98" t="s">
        <v>2147</v>
      </c>
      <c r="G1003" s="96" t="s">
        <v>4</v>
      </c>
    </row>
    <row r="1004" spans="1:7" ht="30" x14ac:dyDescent="0.25">
      <c r="A1004" s="96" t="s">
        <v>2148</v>
      </c>
      <c r="B1004" s="97">
        <v>367</v>
      </c>
      <c r="C1004" s="96" t="s">
        <v>2</v>
      </c>
      <c r="D1004" s="96" t="s">
        <v>2149</v>
      </c>
      <c r="E1004" s="96" t="s">
        <v>7349</v>
      </c>
      <c r="F1004" s="98" t="s">
        <v>2150</v>
      </c>
      <c r="G1004" s="96" t="s">
        <v>4</v>
      </c>
    </row>
    <row r="1005" spans="1:7" ht="30" x14ac:dyDescent="0.25">
      <c r="A1005" s="96" t="s">
        <v>2151</v>
      </c>
      <c r="B1005" s="97">
        <v>367</v>
      </c>
      <c r="C1005" s="96" t="s">
        <v>2</v>
      </c>
      <c r="D1005" s="96" t="s">
        <v>728</v>
      </c>
      <c r="E1005" s="96" t="s">
        <v>7350</v>
      </c>
      <c r="F1005" s="98" t="s">
        <v>729</v>
      </c>
      <c r="G1005" s="96" t="s">
        <v>4</v>
      </c>
    </row>
    <row r="1006" spans="1:7" ht="285" x14ac:dyDescent="0.25">
      <c r="A1006" s="96" t="s">
        <v>5427</v>
      </c>
      <c r="B1006" s="97">
        <v>367</v>
      </c>
      <c r="C1006" s="96" t="s">
        <v>2</v>
      </c>
      <c r="D1006" s="96" t="s">
        <v>5428</v>
      </c>
      <c r="E1006" s="96" t="s">
        <v>7351</v>
      </c>
      <c r="F1006" s="98" t="s">
        <v>5429</v>
      </c>
      <c r="G1006" s="96" t="s">
        <v>4</v>
      </c>
    </row>
    <row r="1007" spans="1:7" ht="45" x14ac:dyDescent="0.25">
      <c r="A1007" s="96" t="s">
        <v>2152</v>
      </c>
      <c r="B1007" s="97">
        <v>43647</v>
      </c>
      <c r="C1007" s="96" t="s">
        <v>2</v>
      </c>
      <c r="D1007" s="96" t="s">
        <v>2153</v>
      </c>
      <c r="E1007" s="96" t="s">
        <v>7352</v>
      </c>
      <c r="F1007" s="98" t="s">
        <v>5310</v>
      </c>
      <c r="G1007" s="96" t="s">
        <v>4</v>
      </c>
    </row>
    <row r="1008" spans="1:7" ht="120" x14ac:dyDescent="0.25">
      <c r="A1008" s="96" t="s">
        <v>5670</v>
      </c>
      <c r="B1008" s="97">
        <v>367</v>
      </c>
      <c r="C1008" s="96" t="s">
        <v>2</v>
      </c>
      <c r="D1008" s="96" t="s">
        <v>5671</v>
      </c>
      <c r="E1008" s="96" t="s">
        <v>7353</v>
      </c>
      <c r="F1008" s="98" t="s">
        <v>5672</v>
      </c>
      <c r="G1008" s="96" t="s">
        <v>4</v>
      </c>
    </row>
    <row r="1009" spans="1:7" ht="45" x14ac:dyDescent="0.25">
      <c r="A1009" s="96" t="s">
        <v>2154</v>
      </c>
      <c r="B1009" s="97">
        <v>43282</v>
      </c>
      <c r="C1009" s="96" t="s">
        <v>2</v>
      </c>
      <c r="D1009" s="96" t="s">
        <v>2155</v>
      </c>
      <c r="E1009" s="96" t="s">
        <v>7354</v>
      </c>
      <c r="F1009" s="98" t="s">
        <v>2156</v>
      </c>
      <c r="G1009" s="96" t="s">
        <v>4</v>
      </c>
    </row>
    <row r="1010" spans="1:7" ht="90" x14ac:dyDescent="0.25">
      <c r="A1010" s="96" t="s">
        <v>2157</v>
      </c>
      <c r="B1010" s="97">
        <v>43252</v>
      </c>
      <c r="C1010" s="96" t="s">
        <v>2</v>
      </c>
      <c r="D1010" s="96" t="s">
        <v>2158</v>
      </c>
      <c r="E1010" s="96" t="s">
        <v>7355</v>
      </c>
      <c r="F1010" s="98" t="s">
        <v>2159</v>
      </c>
      <c r="G1010" s="96" t="s">
        <v>4</v>
      </c>
    </row>
    <row r="1011" spans="1:7" ht="30" x14ac:dyDescent="0.25">
      <c r="A1011" s="96" t="s">
        <v>2160</v>
      </c>
      <c r="B1011" s="97">
        <v>368</v>
      </c>
      <c r="C1011" s="96" t="s">
        <v>2</v>
      </c>
      <c r="D1011" s="96" t="s">
        <v>2161</v>
      </c>
      <c r="E1011" s="96" t="s">
        <v>7356</v>
      </c>
      <c r="F1011" s="98" t="s">
        <v>768</v>
      </c>
      <c r="G1011" s="96" t="s">
        <v>6531</v>
      </c>
    </row>
    <row r="1012" spans="1:7" x14ac:dyDescent="0.25">
      <c r="A1012" s="96" t="s">
        <v>2162</v>
      </c>
      <c r="B1012" s="97">
        <v>42650</v>
      </c>
      <c r="C1012" s="96" t="s">
        <v>2</v>
      </c>
      <c r="D1012" s="96" t="s">
        <v>2163</v>
      </c>
      <c r="E1012" s="96" t="s">
        <v>7357</v>
      </c>
      <c r="F1012" s="98" t="s">
        <v>1149</v>
      </c>
      <c r="G1012" s="96" t="s">
        <v>4</v>
      </c>
    </row>
    <row r="1013" spans="1:7" x14ac:dyDescent="0.25">
      <c r="A1013" s="96" t="s">
        <v>2164</v>
      </c>
      <c r="B1013" s="97">
        <v>367</v>
      </c>
      <c r="C1013" s="96" t="s">
        <v>2</v>
      </c>
      <c r="D1013" s="96" t="s">
        <v>2165</v>
      </c>
      <c r="E1013" s="96" t="s">
        <v>7358</v>
      </c>
      <c r="F1013" s="98" t="s">
        <v>2166</v>
      </c>
      <c r="G1013" s="96" t="s">
        <v>4</v>
      </c>
    </row>
    <row r="1014" spans="1:7" ht="30" x14ac:dyDescent="0.25">
      <c r="A1014" s="96" t="s">
        <v>2167</v>
      </c>
      <c r="B1014" s="97">
        <v>367</v>
      </c>
      <c r="C1014" s="96" t="s">
        <v>2</v>
      </c>
      <c r="D1014" s="96" t="s">
        <v>2168</v>
      </c>
      <c r="E1014" s="96" t="s">
        <v>7359</v>
      </c>
      <c r="F1014" s="98" t="s">
        <v>2169</v>
      </c>
      <c r="G1014" s="96" t="s">
        <v>4</v>
      </c>
    </row>
    <row r="1015" spans="1:7" ht="45" x14ac:dyDescent="0.25">
      <c r="A1015" s="96" t="s">
        <v>2170</v>
      </c>
      <c r="B1015" s="97">
        <v>367</v>
      </c>
      <c r="C1015" s="96" t="s">
        <v>2</v>
      </c>
      <c r="D1015" s="96" t="s">
        <v>2171</v>
      </c>
      <c r="E1015" s="96" t="s">
        <v>7360</v>
      </c>
      <c r="F1015" s="98" t="s">
        <v>771</v>
      </c>
      <c r="G1015" s="96" t="s">
        <v>4</v>
      </c>
    </row>
    <row r="1016" spans="1:7" x14ac:dyDescent="0.25">
      <c r="A1016" s="96" t="s">
        <v>2172</v>
      </c>
      <c r="B1016" s="97">
        <v>367</v>
      </c>
      <c r="C1016" s="96" t="s">
        <v>2</v>
      </c>
      <c r="D1016" s="96" t="s">
        <v>2173</v>
      </c>
      <c r="E1016" s="96" t="s">
        <v>7361</v>
      </c>
      <c r="F1016" s="98" t="s">
        <v>1149</v>
      </c>
      <c r="G1016" s="96" t="s">
        <v>4</v>
      </c>
    </row>
    <row r="1017" spans="1:7" ht="30" x14ac:dyDescent="0.25">
      <c r="A1017" s="96" t="s">
        <v>2174</v>
      </c>
      <c r="B1017" s="97">
        <v>367</v>
      </c>
      <c r="C1017" s="96" t="s">
        <v>2</v>
      </c>
      <c r="D1017" s="96" t="s">
        <v>2175</v>
      </c>
      <c r="E1017" s="96" t="s">
        <v>7362</v>
      </c>
      <c r="F1017" s="98" t="s">
        <v>463</v>
      </c>
      <c r="G1017" s="96" t="s">
        <v>4</v>
      </c>
    </row>
    <row r="1018" spans="1:7" x14ac:dyDescent="0.25">
      <c r="A1018" s="96" t="s">
        <v>2176</v>
      </c>
      <c r="B1018" s="97">
        <v>367</v>
      </c>
      <c r="C1018" s="96" t="s">
        <v>2</v>
      </c>
      <c r="D1018" s="96" t="s">
        <v>2177</v>
      </c>
      <c r="E1018" s="96" t="s">
        <v>7363</v>
      </c>
      <c r="F1018" s="98"/>
      <c r="G1018" s="96" t="s">
        <v>4</v>
      </c>
    </row>
    <row r="1019" spans="1:7" ht="120" x14ac:dyDescent="0.25">
      <c r="A1019" s="96" t="s">
        <v>2178</v>
      </c>
      <c r="B1019" s="97">
        <v>42826</v>
      </c>
      <c r="C1019" s="96" t="s">
        <v>2</v>
      </c>
      <c r="D1019" s="96" t="s">
        <v>2179</v>
      </c>
      <c r="E1019" s="96" t="s">
        <v>7364</v>
      </c>
      <c r="F1019" s="98" t="s">
        <v>8474</v>
      </c>
      <c r="G1019" s="96" t="s">
        <v>4</v>
      </c>
    </row>
    <row r="1020" spans="1:7" ht="165" x14ac:dyDescent="0.25">
      <c r="A1020" s="96" t="s">
        <v>5430</v>
      </c>
      <c r="B1020" s="97">
        <v>367</v>
      </c>
      <c r="C1020" s="96" t="s">
        <v>2</v>
      </c>
      <c r="D1020" s="96" t="s">
        <v>5431</v>
      </c>
      <c r="E1020" s="96" t="s">
        <v>7365</v>
      </c>
      <c r="F1020" s="98" t="s">
        <v>5432</v>
      </c>
      <c r="G1020" s="96" t="s">
        <v>4</v>
      </c>
    </row>
    <row r="1021" spans="1:7" ht="90" x14ac:dyDescent="0.25">
      <c r="A1021" s="96" t="s">
        <v>5433</v>
      </c>
      <c r="B1021" s="97">
        <v>367</v>
      </c>
      <c r="C1021" s="96" t="s">
        <v>2</v>
      </c>
      <c r="D1021" s="96" t="s">
        <v>5434</v>
      </c>
      <c r="E1021" s="96" t="s">
        <v>6559</v>
      </c>
      <c r="F1021" s="98" t="s">
        <v>5435</v>
      </c>
      <c r="G1021" s="96" t="s">
        <v>4</v>
      </c>
    </row>
    <row r="1022" spans="1:7" ht="45" x14ac:dyDescent="0.25">
      <c r="A1022" s="96" t="s">
        <v>2180</v>
      </c>
      <c r="B1022" s="97">
        <v>367</v>
      </c>
      <c r="C1022" s="96" t="s">
        <v>2</v>
      </c>
      <c r="D1022" s="96" t="s">
        <v>2181</v>
      </c>
      <c r="E1022" s="96" t="s">
        <v>7366</v>
      </c>
      <c r="F1022" s="98" t="s">
        <v>818</v>
      </c>
      <c r="G1022" s="96" t="s">
        <v>4</v>
      </c>
    </row>
    <row r="1023" spans="1:7" ht="225" x14ac:dyDescent="0.25">
      <c r="A1023" s="96" t="s">
        <v>5436</v>
      </c>
      <c r="B1023" s="97">
        <v>367</v>
      </c>
      <c r="C1023" s="96" t="s">
        <v>2</v>
      </c>
      <c r="D1023" s="96" t="s">
        <v>5437</v>
      </c>
      <c r="E1023" s="96" t="s">
        <v>7367</v>
      </c>
      <c r="F1023" s="98" t="s">
        <v>5438</v>
      </c>
      <c r="G1023" s="96" t="s">
        <v>4</v>
      </c>
    </row>
    <row r="1024" spans="1:7" ht="135" x14ac:dyDescent="0.25">
      <c r="A1024" s="96" t="s">
        <v>5439</v>
      </c>
      <c r="B1024" s="97">
        <v>367</v>
      </c>
      <c r="C1024" s="96" t="s">
        <v>2</v>
      </c>
      <c r="D1024" s="96" t="s">
        <v>5440</v>
      </c>
      <c r="E1024" s="96" t="s">
        <v>7368</v>
      </c>
      <c r="F1024" s="98" t="s">
        <v>5441</v>
      </c>
      <c r="G1024" s="96" t="s">
        <v>4</v>
      </c>
    </row>
    <row r="1025" spans="1:7" ht="120" x14ac:dyDescent="0.25">
      <c r="A1025" s="96" t="s">
        <v>7369</v>
      </c>
      <c r="B1025" s="97">
        <v>42826</v>
      </c>
      <c r="C1025" s="96" t="s">
        <v>2</v>
      </c>
      <c r="D1025" s="96" t="s">
        <v>7370</v>
      </c>
      <c r="E1025" s="96" t="s">
        <v>7371</v>
      </c>
      <c r="F1025" s="98" t="s">
        <v>8474</v>
      </c>
      <c r="G1025" s="96" t="s">
        <v>4</v>
      </c>
    </row>
    <row r="1026" spans="1:7" ht="120" x14ac:dyDescent="0.25">
      <c r="A1026" s="96" t="s">
        <v>2243</v>
      </c>
      <c r="B1026" s="97">
        <v>367</v>
      </c>
      <c r="C1026" s="96" t="s">
        <v>2</v>
      </c>
      <c r="D1026" s="96" t="s">
        <v>5442</v>
      </c>
      <c r="E1026" s="96" t="s">
        <v>7372</v>
      </c>
      <c r="F1026" s="98" t="s">
        <v>5443</v>
      </c>
      <c r="G1026" s="96" t="s">
        <v>4</v>
      </c>
    </row>
    <row r="1027" spans="1:7" ht="270" x14ac:dyDescent="0.25">
      <c r="A1027" s="96" t="s">
        <v>5444</v>
      </c>
      <c r="B1027" s="97">
        <v>368</v>
      </c>
      <c r="C1027" s="96" t="s">
        <v>2</v>
      </c>
      <c r="D1027" s="96" t="s">
        <v>5445</v>
      </c>
      <c r="E1027" s="96" t="s">
        <v>6568</v>
      </c>
      <c r="F1027" s="98" t="s">
        <v>5446</v>
      </c>
      <c r="G1027" s="96" t="s">
        <v>4</v>
      </c>
    </row>
    <row r="1028" spans="1:7" ht="210" x14ac:dyDescent="0.25">
      <c r="A1028" s="96" t="s">
        <v>5447</v>
      </c>
      <c r="B1028" s="97">
        <v>367</v>
      </c>
      <c r="C1028" s="96" t="s">
        <v>2</v>
      </c>
      <c r="D1028" s="96" t="s">
        <v>5448</v>
      </c>
      <c r="E1028" s="96" t="s">
        <v>6558</v>
      </c>
      <c r="F1028" s="98" t="s">
        <v>5449</v>
      </c>
      <c r="G1028" s="96" t="s">
        <v>4</v>
      </c>
    </row>
    <row r="1029" spans="1:7" ht="75" x14ac:dyDescent="0.25">
      <c r="A1029" s="96" t="s">
        <v>5450</v>
      </c>
      <c r="B1029" s="97">
        <v>368</v>
      </c>
      <c r="C1029" s="96" t="s">
        <v>2</v>
      </c>
      <c r="D1029" s="96" t="s">
        <v>5451</v>
      </c>
      <c r="E1029" s="96" t="s">
        <v>7373</v>
      </c>
      <c r="F1029" s="98" t="s">
        <v>5452</v>
      </c>
      <c r="G1029" s="96" t="s">
        <v>4</v>
      </c>
    </row>
    <row r="1030" spans="1:7" ht="105" x14ac:dyDescent="0.25">
      <c r="A1030" s="96" t="s">
        <v>5453</v>
      </c>
      <c r="B1030" s="97">
        <v>367</v>
      </c>
      <c r="C1030" s="96" t="s">
        <v>2</v>
      </c>
      <c r="D1030" s="96" t="s">
        <v>5454</v>
      </c>
      <c r="E1030" s="96" t="s">
        <v>7374</v>
      </c>
      <c r="F1030" s="98" t="s">
        <v>5455</v>
      </c>
      <c r="G1030" s="96" t="s">
        <v>4</v>
      </c>
    </row>
    <row r="1031" spans="1:7" ht="135" x14ac:dyDescent="0.25">
      <c r="A1031" s="96" t="s">
        <v>5456</v>
      </c>
      <c r="B1031" s="97">
        <v>367</v>
      </c>
      <c r="C1031" s="96" t="s">
        <v>2</v>
      </c>
      <c r="D1031" s="96" t="s">
        <v>5457</v>
      </c>
      <c r="E1031" s="96" t="s">
        <v>7375</v>
      </c>
      <c r="F1031" s="98" t="s">
        <v>5458</v>
      </c>
      <c r="G1031" s="96" t="s">
        <v>4</v>
      </c>
    </row>
    <row r="1032" spans="1:7" ht="135" x14ac:dyDescent="0.25">
      <c r="A1032" s="96" t="s">
        <v>5459</v>
      </c>
      <c r="B1032" s="97">
        <v>367</v>
      </c>
      <c r="C1032" s="96" t="s">
        <v>2</v>
      </c>
      <c r="D1032" s="96" t="s">
        <v>5460</v>
      </c>
      <c r="E1032" s="96" t="s">
        <v>7376</v>
      </c>
      <c r="F1032" s="98" t="s">
        <v>5461</v>
      </c>
      <c r="G1032" s="96" t="s">
        <v>4</v>
      </c>
    </row>
    <row r="1033" spans="1:7" ht="180" x14ac:dyDescent="0.25">
      <c r="A1033" s="96" t="s">
        <v>5462</v>
      </c>
      <c r="B1033" s="97">
        <v>367</v>
      </c>
      <c r="C1033" s="96" t="s">
        <v>2</v>
      </c>
      <c r="D1033" s="96" t="s">
        <v>5463</v>
      </c>
      <c r="E1033" s="96" t="s">
        <v>6553</v>
      </c>
      <c r="F1033" s="98" t="s">
        <v>5464</v>
      </c>
      <c r="G1033" s="96" t="s">
        <v>4</v>
      </c>
    </row>
    <row r="1034" spans="1:7" ht="120" x14ac:dyDescent="0.25">
      <c r="A1034" s="96" t="s">
        <v>5465</v>
      </c>
      <c r="B1034" s="97">
        <v>367</v>
      </c>
      <c r="C1034" s="96" t="s">
        <v>2</v>
      </c>
      <c r="D1034" s="96" t="s">
        <v>5466</v>
      </c>
      <c r="E1034" s="96" t="s">
        <v>7377</v>
      </c>
      <c r="F1034" s="98" t="s">
        <v>5467</v>
      </c>
      <c r="G1034" s="96" t="s">
        <v>4</v>
      </c>
    </row>
    <row r="1035" spans="1:7" ht="195" x14ac:dyDescent="0.25">
      <c r="A1035" s="96" t="s">
        <v>5468</v>
      </c>
      <c r="B1035" s="97">
        <v>367</v>
      </c>
      <c r="C1035" s="96" t="s">
        <v>2</v>
      </c>
      <c r="D1035" s="96" t="s">
        <v>5469</v>
      </c>
      <c r="E1035" s="96" t="s">
        <v>7378</v>
      </c>
      <c r="F1035" s="98" t="s">
        <v>5470</v>
      </c>
      <c r="G1035" s="96" t="s">
        <v>4</v>
      </c>
    </row>
    <row r="1036" spans="1:7" ht="300" x14ac:dyDescent="0.25">
      <c r="A1036" s="96" t="s">
        <v>2244</v>
      </c>
      <c r="B1036" s="97">
        <v>367</v>
      </c>
      <c r="C1036" s="96" t="s">
        <v>2</v>
      </c>
      <c r="D1036" s="96" t="s">
        <v>5471</v>
      </c>
      <c r="E1036" s="96" t="s">
        <v>7379</v>
      </c>
      <c r="F1036" s="98" t="s">
        <v>5472</v>
      </c>
      <c r="G1036" s="96" t="s">
        <v>4</v>
      </c>
    </row>
    <row r="1037" spans="1:7" ht="330" x14ac:dyDescent="0.25">
      <c r="A1037" s="96" t="s">
        <v>5473</v>
      </c>
      <c r="B1037" s="97">
        <v>367</v>
      </c>
      <c r="C1037" s="96" t="s">
        <v>2</v>
      </c>
      <c r="D1037" s="96" t="s">
        <v>5474</v>
      </c>
      <c r="E1037" s="96" t="s">
        <v>7380</v>
      </c>
      <c r="F1037" s="98" t="s">
        <v>5475</v>
      </c>
      <c r="G1037" s="96" t="s">
        <v>4</v>
      </c>
    </row>
    <row r="1038" spans="1:7" ht="240" x14ac:dyDescent="0.25">
      <c r="A1038" s="96" t="s">
        <v>5476</v>
      </c>
      <c r="B1038" s="97">
        <v>367</v>
      </c>
      <c r="C1038" s="96" t="s">
        <v>2</v>
      </c>
      <c r="D1038" s="96" t="s">
        <v>5477</v>
      </c>
      <c r="E1038" s="96" t="s">
        <v>7381</v>
      </c>
      <c r="F1038" s="98" t="s">
        <v>5478</v>
      </c>
      <c r="G1038" s="96" t="s">
        <v>4</v>
      </c>
    </row>
    <row r="1039" spans="1:7" ht="255" x14ac:dyDescent="0.25">
      <c r="A1039" s="96" t="s">
        <v>5479</v>
      </c>
      <c r="B1039" s="97">
        <v>367</v>
      </c>
      <c r="C1039" s="96" t="s">
        <v>2</v>
      </c>
      <c r="D1039" s="96" t="s">
        <v>5480</v>
      </c>
      <c r="E1039" s="96" t="s">
        <v>7382</v>
      </c>
      <c r="F1039" s="98" t="s">
        <v>5481</v>
      </c>
      <c r="G1039" s="96" t="s">
        <v>4</v>
      </c>
    </row>
    <row r="1040" spans="1:7" ht="120" x14ac:dyDescent="0.25">
      <c r="A1040" s="96" t="s">
        <v>5482</v>
      </c>
      <c r="B1040" s="97">
        <v>367</v>
      </c>
      <c r="C1040" s="96" t="s">
        <v>2</v>
      </c>
      <c r="D1040" s="96" t="s">
        <v>5483</v>
      </c>
      <c r="E1040" s="96" t="s">
        <v>7383</v>
      </c>
      <c r="F1040" s="98" t="s">
        <v>5484</v>
      </c>
      <c r="G1040" s="96" t="s">
        <v>4</v>
      </c>
    </row>
    <row r="1041" spans="1:7" ht="180" x14ac:dyDescent="0.25">
      <c r="A1041" s="96" t="s">
        <v>5485</v>
      </c>
      <c r="B1041" s="97">
        <v>367</v>
      </c>
      <c r="C1041" s="96" t="s">
        <v>2</v>
      </c>
      <c r="D1041" s="96" t="s">
        <v>5486</v>
      </c>
      <c r="E1041" s="96" t="s">
        <v>7384</v>
      </c>
      <c r="F1041" s="98" t="s">
        <v>5487</v>
      </c>
      <c r="G1041" s="96" t="s">
        <v>4</v>
      </c>
    </row>
    <row r="1042" spans="1:7" ht="135" x14ac:dyDescent="0.25">
      <c r="A1042" s="96" t="s">
        <v>5488</v>
      </c>
      <c r="B1042" s="97">
        <v>368</v>
      </c>
      <c r="C1042" s="96" t="s">
        <v>2</v>
      </c>
      <c r="D1042" s="96" t="s">
        <v>5489</v>
      </c>
      <c r="E1042" s="96" t="s">
        <v>7385</v>
      </c>
      <c r="F1042" s="98" t="s">
        <v>5490</v>
      </c>
      <c r="G1042" s="96" t="s">
        <v>4</v>
      </c>
    </row>
    <row r="1043" spans="1:7" ht="165" x14ac:dyDescent="0.25">
      <c r="A1043" s="96" t="s">
        <v>5673</v>
      </c>
      <c r="B1043" s="97">
        <v>367</v>
      </c>
      <c r="C1043" s="96" t="s">
        <v>2</v>
      </c>
      <c r="D1043" s="96" t="s">
        <v>5674</v>
      </c>
      <c r="E1043" s="96" t="s">
        <v>7386</v>
      </c>
      <c r="F1043" s="98" t="s">
        <v>5675</v>
      </c>
      <c r="G1043" s="96" t="s">
        <v>4</v>
      </c>
    </row>
    <row r="1044" spans="1:7" ht="150" x14ac:dyDescent="0.25">
      <c r="A1044" s="96" t="s">
        <v>5676</v>
      </c>
      <c r="B1044" s="97">
        <v>367</v>
      </c>
      <c r="C1044" s="96" t="s">
        <v>2</v>
      </c>
      <c r="D1044" s="96" t="s">
        <v>5677</v>
      </c>
      <c r="E1044" s="96" t="s">
        <v>7387</v>
      </c>
      <c r="F1044" s="98" t="s">
        <v>5678</v>
      </c>
      <c r="G1044" s="96" t="s">
        <v>4</v>
      </c>
    </row>
    <row r="1045" spans="1:7" ht="105" x14ac:dyDescent="0.25">
      <c r="A1045" s="96" t="s">
        <v>5679</v>
      </c>
      <c r="B1045" s="97">
        <v>367</v>
      </c>
      <c r="C1045" s="96" t="s">
        <v>2</v>
      </c>
      <c r="D1045" s="96" t="s">
        <v>5680</v>
      </c>
      <c r="E1045" s="96" t="s">
        <v>7388</v>
      </c>
      <c r="F1045" s="98" t="s">
        <v>5681</v>
      </c>
      <c r="G1045" s="96" t="s">
        <v>4</v>
      </c>
    </row>
    <row r="1046" spans="1:7" ht="90" x14ac:dyDescent="0.25">
      <c r="A1046" s="96" t="s">
        <v>5682</v>
      </c>
      <c r="B1046" s="97">
        <v>367</v>
      </c>
      <c r="C1046" s="96" t="s">
        <v>2</v>
      </c>
      <c r="D1046" s="96" t="s">
        <v>5683</v>
      </c>
      <c r="E1046" s="96" t="s">
        <v>7389</v>
      </c>
      <c r="F1046" s="98" t="s">
        <v>5684</v>
      </c>
      <c r="G1046" s="96" t="s">
        <v>4</v>
      </c>
    </row>
    <row r="1047" spans="1:7" ht="105" x14ac:dyDescent="0.25">
      <c r="A1047" s="96" t="s">
        <v>5685</v>
      </c>
      <c r="B1047" s="97">
        <v>367</v>
      </c>
      <c r="C1047" s="96" t="s">
        <v>2</v>
      </c>
      <c r="D1047" s="96" t="s">
        <v>5686</v>
      </c>
      <c r="E1047" s="96" t="s">
        <v>7390</v>
      </c>
      <c r="F1047" s="98" t="s">
        <v>5687</v>
      </c>
      <c r="G1047" s="96" t="s">
        <v>4</v>
      </c>
    </row>
    <row r="1048" spans="1:7" ht="150" x14ac:dyDescent="0.25">
      <c r="A1048" s="96" t="s">
        <v>5688</v>
      </c>
      <c r="B1048" s="97">
        <v>367</v>
      </c>
      <c r="C1048" s="96" t="s">
        <v>2</v>
      </c>
      <c r="D1048" s="96" t="s">
        <v>5689</v>
      </c>
      <c r="E1048" s="96" t="s">
        <v>7391</v>
      </c>
      <c r="F1048" s="98" t="s">
        <v>5690</v>
      </c>
      <c r="G1048" s="96" t="s">
        <v>4</v>
      </c>
    </row>
    <row r="1049" spans="1:7" ht="180" x14ac:dyDescent="0.25">
      <c r="A1049" s="96" t="s">
        <v>5691</v>
      </c>
      <c r="B1049" s="97">
        <v>367</v>
      </c>
      <c r="C1049" s="96" t="s">
        <v>2</v>
      </c>
      <c r="D1049" s="96" t="s">
        <v>5582</v>
      </c>
      <c r="E1049" s="96" t="s">
        <v>6567</v>
      </c>
      <c r="F1049" s="98" t="s">
        <v>5692</v>
      </c>
      <c r="G1049" s="96" t="s">
        <v>4</v>
      </c>
    </row>
    <row r="1050" spans="1:7" ht="165" x14ac:dyDescent="0.25">
      <c r="A1050" s="96" t="s">
        <v>5693</v>
      </c>
      <c r="B1050" s="97">
        <v>367</v>
      </c>
      <c r="C1050" s="96" t="s">
        <v>2</v>
      </c>
      <c r="D1050" s="96" t="s">
        <v>5694</v>
      </c>
      <c r="E1050" s="96" t="s">
        <v>7392</v>
      </c>
      <c r="F1050" s="98" t="s">
        <v>5695</v>
      </c>
      <c r="G1050" s="96" t="s">
        <v>4</v>
      </c>
    </row>
    <row r="1051" spans="1:7" ht="120" x14ac:dyDescent="0.25">
      <c r="A1051" s="96" t="s">
        <v>2182</v>
      </c>
      <c r="B1051" s="97">
        <v>42826</v>
      </c>
      <c r="C1051" s="96" t="s">
        <v>2</v>
      </c>
      <c r="D1051" s="96" t="s">
        <v>7393</v>
      </c>
      <c r="E1051" s="96" t="s">
        <v>7394</v>
      </c>
      <c r="F1051" s="98" t="s">
        <v>8474</v>
      </c>
      <c r="G1051" s="96" t="s">
        <v>4</v>
      </c>
    </row>
    <row r="1052" spans="1:7" ht="45" x14ac:dyDescent="0.25">
      <c r="A1052" s="96" t="s">
        <v>2183</v>
      </c>
      <c r="B1052" s="97">
        <v>367</v>
      </c>
      <c r="C1052" s="96" t="s">
        <v>2</v>
      </c>
      <c r="D1052" s="96" t="s">
        <v>2184</v>
      </c>
      <c r="E1052" s="96" t="s">
        <v>7395</v>
      </c>
      <c r="F1052" s="98" t="s">
        <v>818</v>
      </c>
      <c r="G1052" s="96" t="s">
        <v>4</v>
      </c>
    </row>
    <row r="1053" spans="1:7" ht="270" x14ac:dyDescent="0.25">
      <c r="A1053" s="96" t="s">
        <v>5696</v>
      </c>
      <c r="B1053" s="97">
        <v>367</v>
      </c>
      <c r="C1053" s="96" t="s">
        <v>2</v>
      </c>
      <c r="D1053" s="96" t="s">
        <v>5697</v>
      </c>
      <c r="E1053" s="96" t="s">
        <v>7396</v>
      </c>
      <c r="F1053" s="98" t="s">
        <v>5698</v>
      </c>
      <c r="G1053" s="96" t="s">
        <v>4</v>
      </c>
    </row>
    <row r="1054" spans="1:7" ht="345" x14ac:dyDescent="0.25">
      <c r="A1054" s="96" t="s">
        <v>5699</v>
      </c>
      <c r="B1054" s="97">
        <v>367</v>
      </c>
      <c r="C1054" s="96" t="s">
        <v>2</v>
      </c>
      <c r="D1054" s="96" t="s">
        <v>5700</v>
      </c>
      <c r="E1054" s="96" t="s">
        <v>7397</v>
      </c>
      <c r="F1054" s="98" t="s">
        <v>5701</v>
      </c>
      <c r="G1054" s="96" t="s">
        <v>4</v>
      </c>
    </row>
    <row r="1055" spans="1:7" ht="165" x14ac:dyDescent="0.25">
      <c r="A1055" s="96" t="s">
        <v>5702</v>
      </c>
      <c r="B1055" s="97">
        <v>367</v>
      </c>
      <c r="C1055" s="96" t="s">
        <v>2</v>
      </c>
      <c r="D1055" s="96" t="s">
        <v>5703</v>
      </c>
      <c r="E1055" s="96" t="s">
        <v>7398</v>
      </c>
      <c r="F1055" s="98" t="s">
        <v>5704</v>
      </c>
      <c r="G1055" s="96" t="s">
        <v>4</v>
      </c>
    </row>
    <row r="1056" spans="1:7" ht="270" x14ac:dyDescent="0.25">
      <c r="A1056" s="96" t="s">
        <v>5705</v>
      </c>
      <c r="B1056" s="97">
        <v>367</v>
      </c>
      <c r="C1056" s="96" t="s">
        <v>2</v>
      </c>
      <c r="D1056" s="96" t="s">
        <v>5706</v>
      </c>
      <c r="E1056" s="96" t="s">
        <v>7399</v>
      </c>
      <c r="F1056" s="98" t="s">
        <v>5707</v>
      </c>
      <c r="G1056" s="96" t="s">
        <v>4</v>
      </c>
    </row>
    <row r="1057" spans="1:7" ht="45" x14ac:dyDescent="0.25">
      <c r="A1057" s="96" t="s">
        <v>2185</v>
      </c>
      <c r="B1057" s="97">
        <v>367</v>
      </c>
      <c r="C1057" s="96" t="s">
        <v>2</v>
      </c>
      <c r="D1057" s="96" t="s">
        <v>2186</v>
      </c>
      <c r="E1057" s="96" t="s">
        <v>7400</v>
      </c>
      <c r="F1057" s="98" t="s">
        <v>818</v>
      </c>
      <c r="G1057" s="96" t="s">
        <v>4</v>
      </c>
    </row>
    <row r="1058" spans="1:7" ht="255" x14ac:dyDescent="0.25">
      <c r="A1058" s="96" t="s">
        <v>5708</v>
      </c>
      <c r="B1058" s="97">
        <v>367</v>
      </c>
      <c r="C1058" s="96" t="s">
        <v>2</v>
      </c>
      <c r="D1058" s="96" t="s">
        <v>5709</v>
      </c>
      <c r="E1058" s="96" t="s">
        <v>7401</v>
      </c>
      <c r="F1058" s="98" t="s">
        <v>5710</v>
      </c>
      <c r="G1058" s="96" t="s">
        <v>4</v>
      </c>
    </row>
    <row r="1059" spans="1:7" ht="150" x14ac:dyDescent="0.25">
      <c r="A1059" s="96" t="s">
        <v>6116</v>
      </c>
      <c r="B1059" s="97">
        <v>367</v>
      </c>
      <c r="C1059" s="96" t="s">
        <v>2</v>
      </c>
      <c r="D1059" s="96" t="s">
        <v>7402</v>
      </c>
      <c r="E1059" s="96" t="s">
        <v>7403</v>
      </c>
      <c r="F1059" s="98" t="s">
        <v>7404</v>
      </c>
      <c r="G1059" s="96" t="s">
        <v>4</v>
      </c>
    </row>
    <row r="1060" spans="1:7" ht="45" x14ac:dyDescent="0.25">
      <c r="A1060" s="96" t="s">
        <v>2187</v>
      </c>
      <c r="B1060" s="97">
        <v>367</v>
      </c>
      <c r="C1060" s="96" t="s">
        <v>2</v>
      </c>
      <c r="D1060" s="96" t="s">
        <v>881</v>
      </c>
      <c r="E1060" s="96" t="s">
        <v>7405</v>
      </c>
      <c r="F1060" s="98" t="s">
        <v>818</v>
      </c>
      <c r="G1060" s="96" t="s">
        <v>4</v>
      </c>
    </row>
    <row r="1061" spans="1:7" ht="45" x14ac:dyDescent="0.25">
      <c r="A1061" s="96" t="s">
        <v>2188</v>
      </c>
      <c r="B1061" s="97">
        <v>367</v>
      </c>
      <c r="C1061" s="96" t="s">
        <v>2</v>
      </c>
      <c r="D1061" s="96" t="s">
        <v>2189</v>
      </c>
      <c r="E1061" s="96" t="s">
        <v>7406</v>
      </c>
      <c r="F1061" s="98" t="s">
        <v>818</v>
      </c>
      <c r="G1061" s="96" t="s">
        <v>4</v>
      </c>
    </row>
    <row r="1062" spans="1:7" ht="150" x14ac:dyDescent="0.25">
      <c r="A1062" s="96" t="s">
        <v>6117</v>
      </c>
      <c r="B1062" s="97">
        <v>367</v>
      </c>
      <c r="C1062" s="96" t="s">
        <v>2</v>
      </c>
      <c r="D1062" s="96" t="s">
        <v>7407</v>
      </c>
      <c r="E1062" s="96" t="s">
        <v>7408</v>
      </c>
      <c r="F1062" s="98" t="s">
        <v>7409</v>
      </c>
      <c r="G1062" s="96" t="s">
        <v>4</v>
      </c>
    </row>
    <row r="1063" spans="1:7" ht="165" x14ac:dyDescent="0.25">
      <c r="A1063" s="96" t="s">
        <v>5711</v>
      </c>
      <c r="B1063" s="97">
        <v>367</v>
      </c>
      <c r="C1063" s="96" t="s">
        <v>2</v>
      </c>
      <c r="D1063" s="96" t="s">
        <v>5712</v>
      </c>
      <c r="E1063" s="96" t="s">
        <v>7410</v>
      </c>
      <c r="F1063" s="98" t="s">
        <v>5713</v>
      </c>
      <c r="G1063" s="96" t="s">
        <v>4</v>
      </c>
    </row>
    <row r="1064" spans="1:7" ht="165" x14ac:dyDescent="0.25">
      <c r="A1064" s="96" t="s">
        <v>6118</v>
      </c>
      <c r="B1064" s="97">
        <v>367</v>
      </c>
      <c r="C1064" s="96" t="s">
        <v>2</v>
      </c>
      <c r="D1064" s="96" t="s">
        <v>7411</v>
      </c>
      <c r="E1064" s="96" t="s">
        <v>7412</v>
      </c>
      <c r="F1064" s="98" t="s">
        <v>7413</v>
      </c>
      <c r="G1064" s="96" t="s">
        <v>4</v>
      </c>
    </row>
    <row r="1065" spans="1:7" ht="210" x14ac:dyDescent="0.25">
      <c r="A1065" s="96" t="s">
        <v>2247</v>
      </c>
      <c r="B1065" s="97">
        <v>367</v>
      </c>
      <c r="C1065" s="96" t="s">
        <v>2</v>
      </c>
      <c r="D1065" s="96" t="s">
        <v>7414</v>
      </c>
      <c r="E1065" s="96" t="s">
        <v>7415</v>
      </c>
      <c r="F1065" s="98" t="s">
        <v>7416</v>
      </c>
      <c r="G1065" s="96" t="s">
        <v>4</v>
      </c>
    </row>
    <row r="1066" spans="1:7" ht="45" x14ac:dyDescent="0.25">
      <c r="A1066" s="96" t="s">
        <v>6080</v>
      </c>
      <c r="B1066" s="97">
        <v>367</v>
      </c>
      <c r="C1066" s="96" t="s">
        <v>2</v>
      </c>
      <c r="D1066" s="96" t="s">
        <v>6598</v>
      </c>
      <c r="E1066" s="96" t="s">
        <v>6599</v>
      </c>
      <c r="F1066" s="98" t="s">
        <v>7417</v>
      </c>
      <c r="G1066" s="96" t="s">
        <v>4</v>
      </c>
    </row>
    <row r="1067" spans="1:7" ht="45" x14ac:dyDescent="0.25">
      <c r="A1067" s="96" t="s">
        <v>6083</v>
      </c>
      <c r="B1067" s="97">
        <v>367</v>
      </c>
      <c r="C1067" s="96" t="s">
        <v>2</v>
      </c>
      <c r="D1067" s="96" t="s">
        <v>7418</v>
      </c>
      <c r="E1067" s="96" t="s">
        <v>7419</v>
      </c>
      <c r="F1067" s="98" t="s">
        <v>7420</v>
      </c>
      <c r="G1067" s="96" t="s">
        <v>4</v>
      </c>
    </row>
    <row r="1068" spans="1:7" ht="45" x14ac:dyDescent="0.25">
      <c r="A1068" s="96" t="s">
        <v>6084</v>
      </c>
      <c r="B1068" s="97">
        <v>367</v>
      </c>
      <c r="C1068" s="96" t="s">
        <v>2</v>
      </c>
      <c r="D1068" s="96" t="s">
        <v>7421</v>
      </c>
      <c r="E1068" s="96" t="s">
        <v>7422</v>
      </c>
      <c r="F1068" s="98" t="s">
        <v>7423</v>
      </c>
      <c r="G1068" s="96" t="s">
        <v>4</v>
      </c>
    </row>
    <row r="1069" spans="1:7" ht="45" x14ac:dyDescent="0.25">
      <c r="A1069" s="96" t="s">
        <v>6085</v>
      </c>
      <c r="B1069" s="97">
        <v>367</v>
      </c>
      <c r="C1069" s="96" t="s">
        <v>2</v>
      </c>
      <c r="D1069" s="96" t="s">
        <v>7424</v>
      </c>
      <c r="E1069" s="96" t="s">
        <v>7425</v>
      </c>
      <c r="F1069" s="98" t="s">
        <v>7426</v>
      </c>
      <c r="G1069" s="96" t="s">
        <v>4</v>
      </c>
    </row>
    <row r="1070" spans="1:7" ht="45" x14ac:dyDescent="0.25">
      <c r="A1070" s="96" t="s">
        <v>6086</v>
      </c>
      <c r="B1070" s="97">
        <v>367</v>
      </c>
      <c r="C1070" s="96" t="s">
        <v>2</v>
      </c>
      <c r="D1070" s="96" t="s">
        <v>7427</v>
      </c>
      <c r="E1070" s="96" t="s">
        <v>7428</v>
      </c>
      <c r="F1070" s="98" t="s">
        <v>7429</v>
      </c>
      <c r="G1070" s="96" t="s">
        <v>4</v>
      </c>
    </row>
    <row r="1071" spans="1:7" ht="45" x14ac:dyDescent="0.25">
      <c r="A1071" s="96" t="s">
        <v>6087</v>
      </c>
      <c r="B1071" s="97">
        <v>367</v>
      </c>
      <c r="C1071" s="96" t="s">
        <v>2</v>
      </c>
      <c r="D1071" s="96" t="s">
        <v>7430</v>
      </c>
      <c r="E1071" s="96" t="s">
        <v>7431</v>
      </c>
      <c r="F1071" s="98" t="s">
        <v>7432</v>
      </c>
      <c r="G1071" s="96" t="s">
        <v>4</v>
      </c>
    </row>
    <row r="1072" spans="1:7" ht="240" x14ac:dyDescent="0.25">
      <c r="A1072" s="96" t="s">
        <v>6161</v>
      </c>
      <c r="B1072" s="97">
        <v>367</v>
      </c>
      <c r="C1072" s="96" t="s">
        <v>2</v>
      </c>
      <c r="D1072" s="96" t="s">
        <v>7433</v>
      </c>
      <c r="E1072" s="96" t="s">
        <v>7434</v>
      </c>
      <c r="F1072" s="98" t="s">
        <v>7435</v>
      </c>
      <c r="G1072" s="96" t="s">
        <v>4</v>
      </c>
    </row>
    <row r="1073" spans="1:7" ht="270" x14ac:dyDescent="0.25">
      <c r="A1073" s="96" t="s">
        <v>6139</v>
      </c>
      <c r="B1073" s="97">
        <v>367</v>
      </c>
      <c r="C1073" s="96" t="s">
        <v>2</v>
      </c>
      <c r="D1073" s="96" t="s">
        <v>7436</v>
      </c>
      <c r="E1073" s="96" t="s">
        <v>7437</v>
      </c>
      <c r="F1073" s="98" t="s">
        <v>7438</v>
      </c>
      <c r="G1073" s="96" t="s">
        <v>4</v>
      </c>
    </row>
    <row r="1074" spans="1:7" ht="225" x14ac:dyDescent="0.25">
      <c r="A1074" s="96" t="s">
        <v>6157</v>
      </c>
      <c r="B1074" s="97">
        <v>367</v>
      </c>
      <c r="C1074" s="96" t="s">
        <v>2</v>
      </c>
      <c r="D1074" s="96" t="s">
        <v>7439</v>
      </c>
      <c r="E1074" s="96" t="s">
        <v>7440</v>
      </c>
      <c r="F1074" s="98" t="s">
        <v>7441</v>
      </c>
      <c r="G1074" s="96" t="s">
        <v>4</v>
      </c>
    </row>
    <row r="1075" spans="1:7" ht="315" x14ac:dyDescent="0.25">
      <c r="A1075" s="96" t="s">
        <v>6165</v>
      </c>
      <c r="B1075" s="97">
        <v>367</v>
      </c>
      <c r="C1075" s="96" t="s">
        <v>2</v>
      </c>
      <c r="D1075" s="96" t="s">
        <v>7442</v>
      </c>
      <c r="E1075" s="96" t="s">
        <v>7443</v>
      </c>
      <c r="F1075" s="98" t="s">
        <v>7444</v>
      </c>
      <c r="G1075" s="96" t="s">
        <v>4</v>
      </c>
    </row>
    <row r="1076" spans="1:7" x14ac:dyDescent="0.25">
      <c r="A1076" s="96" t="s">
        <v>2190</v>
      </c>
      <c r="B1076" s="97">
        <v>367</v>
      </c>
      <c r="C1076" s="96" t="s">
        <v>2</v>
      </c>
      <c r="D1076" s="96" t="s">
        <v>2191</v>
      </c>
      <c r="E1076" s="96" t="s">
        <v>7445</v>
      </c>
      <c r="F1076" s="98" t="s">
        <v>1149</v>
      </c>
      <c r="G1076" s="96" t="s">
        <v>4</v>
      </c>
    </row>
    <row r="1077" spans="1:7" x14ac:dyDescent="0.25">
      <c r="A1077" s="96" t="s">
        <v>2192</v>
      </c>
      <c r="B1077" s="97">
        <v>367</v>
      </c>
      <c r="C1077" s="96" t="s">
        <v>2</v>
      </c>
      <c r="D1077" s="96" t="s">
        <v>2193</v>
      </c>
      <c r="E1077" s="96" t="s">
        <v>7446</v>
      </c>
      <c r="F1077" s="98" t="s">
        <v>1149</v>
      </c>
      <c r="G1077" s="96" t="s">
        <v>4</v>
      </c>
    </row>
    <row r="1078" spans="1:7" ht="120" x14ac:dyDescent="0.25">
      <c r="A1078" s="96" t="s">
        <v>2194</v>
      </c>
      <c r="B1078" s="97">
        <v>42826</v>
      </c>
      <c r="C1078" s="96" t="s">
        <v>2</v>
      </c>
      <c r="D1078" s="96" t="s">
        <v>7447</v>
      </c>
      <c r="E1078" s="96" t="s">
        <v>7448</v>
      </c>
      <c r="F1078" s="98" t="s">
        <v>8474</v>
      </c>
      <c r="G1078" s="96" t="s">
        <v>4</v>
      </c>
    </row>
    <row r="1079" spans="1:7" ht="150" x14ac:dyDescent="0.25">
      <c r="A1079" s="96" t="s">
        <v>2195</v>
      </c>
      <c r="B1079" s="97">
        <v>42918</v>
      </c>
      <c r="C1079" s="96" t="s">
        <v>6231</v>
      </c>
      <c r="D1079" s="96" t="s">
        <v>2196</v>
      </c>
      <c r="E1079" s="96" t="s">
        <v>7449</v>
      </c>
      <c r="F1079" s="98" t="s">
        <v>8593</v>
      </c>
      <c r="G1079" s="96" t="s">
        <v>4</v>
      </c>
    </row>
    <row r="1080" spans="1:7" ht="45" x14ac:dyDescent="0.25">
      <c r="A1080" s="96" t="s">
        <v>2197</v>
      </c>
      <c r="B1080" s="97">
        <v>367</v>
      </c>
      <c r="C1080" s="96" t="s">
        <v>2</v>
      </c>
      <c r="D1080" s="96" t="s">
        <v>2198</v>
      </c>
      <c r="E1080" s="96" t="s">
        <v>7450</v>
      </c>
      <c r="F1080" s="98" t="s">
        <v>818</v>
      </c>
      <c r="G1080" s="96" t="s">
        <v>4</v>
      </c>
    </row>
    <row r="1081" spans="1:7" ht="120" x14ac:dyDescent="0.25">
      <c r="A1081" s="96" t="s">
        <v>7451</v>
      </c>
      <c r="B1081" s="97">
        <v>42826</v>
      </c>
      <c r="C1081" s="96" t="s">
        <v>2</v>
      </c>
      <c r="D1081" s="96" t="s">
        <v>7452</v>
      </c>
      <c r="E1081" s="96" t="s">
        <v>7453</v>
      </c>
      <c r="F1081" s="98" t="s">
        <v>8474</v>
      </c>
      <c r="G1081" s="96" t="s">
        <v>4</v>
      </c>
    </row>
    <row r="1082" spans="1:7" ht="45" x14ac:dyDescent="0.25">
      <c r="A1082" s="96" t="s">
        <v>2199</v>
      </c>
      <c r="B1082" s="97">
        <v>367</v>
      </c>
      <c r="C1082" s="96" t="s">
        <v>2</v>
      </c>
      <c r="D1082" s="96" t="s">
        <v>2200</v>
      </c>
      <c r="E1082" s="96" t="s">
        <v>7454</v>
      </c>
      <c r="F1082" s="98" t="s">
        <v>818</v>
      </c>
      <c r="G1082" s="96" t="s">
        <v>4</v>
      </c>
    </row>
    <row r="1083" spans="1:7" ht="30" x14ac:dyDescent="0.25">
      <c r="A1083" s="96" t="s">
        <v>6153</v>
      </c>
      <c r="B1083" s="97">
        <v>368</v>
      </c>
      <c r="C1083" s="96" t="s">
        <v>2</v>
      </c>
      <c r="D1083" s="96" t="s">
        <v>7455</v>
      </c>
      <c r="E1083" s="96" t="s">
        <v>7456</v>
      </c>
      <c r="F1083" s="98" t="s">
        <v>768</v>
      </c>
      <c r="G1083" s="96" t="s">
        <v>6531</v>
      </c>
    </row>
    <row r="1084" spans="1:7" ht="45" x14ac:dyDescent="0.25">
      <c r="A1084" s="96" t="s">
        <v>2201</v>
      </c>
      <c r="B1084" s="97">
        <v>367</v>
      </c>
      <c r="C1084" s="96" t="s">
        <v>2</v>
      </c>
      <c r="D1084" s="96" t="s">
        <v>829</v>
      </c>
      <c r="E1084" s="96" t="s">
        <v>7405</v>
      </c>
      <c r="F1084" s="98" t="s">
        <v>818</v>
      </c>
      <c r="G1084" s="96" t="s">
        <v>4</v>
      </c>
    </row>
    <row r="1085" spans="1:7" ht="210" x14ac:dyDescent="0.25">
      <c r="A1085" s="96" t="s">
        <v>6166</v>
      </c>
      <c r="B1085" s="97">
        <v>367</v>
      </c>
      <c r="C1085" s="96" t="s">
        <v>2</v>
      </c>
      <c r="D1085" s="96" t="s">
        <v>7457</v>
      </c>
      <c r="E1085" s="96" t="s">
        <v>7458</v>
      </c>
      <c r="F1085" s="98" t="s">
        <v>7459</v>
      </c>
      <c r="G1085" s="96" t="s">
        <v>4</v>
      </c>
    </row>
    <row r="1086" spans="1:7" ht="225" x14ac:dyDescent="0.25">
      <c r="A1086" s="96" t="s">
        <v>6158</v>
      </c>
      <c r="B1086" s="97">
        <v>367</v>
      </c>
      <c r="C1086" s="96" t="s">
        <v>2</v>
      </c>
      <c r="D1086" s="96" t="s">
        <v>7460</v>
      </c>
      <c r="E1086" s="96" t="s">
        <v>7461</v>
      </c>
      <c r="F1086" s="98" t="s">
        <v>7462</v>
      </c>
      <c r="G1086" s="96" t="s">
        <v>4</v>
      </c>
    </row>
    <row r="1087" spans="1:7" ht="45" x14ac:dyDescent="0.25">
      <c r="A1087" s="96" t="s">
        <v>2202</v>
      </c>
      <c r="B1087" s="97">
        <v>367</v>
      </c>
      <c r="C1087" s="96" t="s">
        <v>2</v>
      </c>
      <c r="D1087" s="96" t="s">
        <v>2203</v>
      </c>
      <c r="E1087" s="96" t="s">
        <v>7463</v>
      </c>
      <c r="F1087" s="98" t="s">
        <v>818</v>
      </c>
      <c r="G1087" s="96" t="s">
        <v>4</v>
      </c>
    </row>
    <row r="1088" spans="1:7" ht="105" x14ac:dyDescent="0.25">
      <c r="A1088" s="96" t="s">
        <v>2262</v>
      </c>
      <c r="B1088" s="97">
        <v>367</v>
      </c>
      <c r="C1088" s="96" t="s">
        <v>2</v>
      </c>
      <c r="D1088" s="96" t="s">
        <v>7464</v>
      </c>
      <c r="E1088" s="96" t="s">
        <v>7465</v>
      </c>
      <c r="F1088" s="98" t="s">
        <v>7466</v>
      </c>
      <c r="G1088" s="96" t="s">
        <v>4</v>
      </c>
    </row>
    <row r="1089" spans="1:7" ht="270" x14ac:dyDescent="0.25">
      <c r="A1089" s="96" t="s">
        <v>6074</v>
      </c>
      <c r="B1089" s="97">
        <v>367</v>
      </c>
      <c r="C1089" s="96" t="s">
        <v>2</v>
      </c>
      <c r="D1089" s="96" t="s">
        <v>6549</v>
      </c>
      <c r="E1089" s="96" t="s">
        <v>6550</v>
      </c>
      <c r="F1089" s="98" t="s">
        <v>6551</v>
      </c>
      <c r="G1089" s="96" t="s">
        <v>4</v>
      </c>
    </row>
    <row r="1090" spans="1:7" ht="240" x14ac:dyDescent="0.25">
      <c r="A1090" s="96" t="s">
        <v>6119</v>
      </c>
      <c r="B1090" s="97">
        <v>367</v>
      </c>
      <c r="C1090" s="96" t="s">
        <v>2</v>
      </c>
      <c r="D1090" s="96" t="s">
        <v>7467</v>
      </c>
      <c r="E1090" s="96" t="s">
        <v>7468</v>
      </c>
      <c r="F1090" s="98" t="s">
        <v>7469</v>
      </c>
      <c r="G1090" s="96" t="s">
        <v>4</v>
      </c>
    </row>
    <row r="1091" spans="1:7" ht="240" x14ac:dyDescent="0.25">
      <c r="A1091" s="96" t="s">
        <v>7470</v>
      </c>
      <c r="B1091" s="97">
        <v>367</v>
      </c>
      <c r="C1091" s="96" t="s">
        <v>2</v>
      </c>
      <c r="D1091" s="96" t="s">
        <v>7471</v>
      </c>
      <c r="E1091" s="96" t="s">
        <v>7472</v>
      </c>
      <c r="F1091" s="98" t="s">
        <v>7473</v>
      </c>
      <c r="G1091" s="96" t="s">
        <v>4</v>
      </c>
    </row>
    <row r="1092" spans="1:7" ht="180" x14ac:dyDescent="0.25">
      <c r="A1092" s="96" t="s">
        <v>6120</v>
      </c>
      <c r="B1092" s="97">
        <v>367</v>
      </c>
      <c r="C1092" s="96" t="s">
        <v>2</v>
      </c>
      <c r="D1092" s="96" t="s">
        <v>7474</v>
      </c>
      <c r="E1092" s="96" t="s">
        <v>7475</v>
      </c>
      <c r="F1092" s="98" t="s">
        <v>7476</v>
      </c>
      <c r="G1092" s="96" t="s">
        <v>4</v>
      </c>
    </row>
    <row r="1093" spans="1:7" ht="135" x14ac:dyDescent="0.25">
      <c r="A1093" s="96" t="s">
        <v>7477</v>
      </c>
      <c r="B1093" s="97">
        <v>367</v>
      </c>
      <c r="C1093" s="96" t="s">
        <v>2</v>
      </c>
      <c r="D1093" s="96" t="s">
        <v>7478</v>
      </c>
      <c r="E1093" s="96" t="s">
        <v>7479</v>
      </c>
      <c r="F1093" s="98" t="s">
        <v>7480</v>
      </c>
      <c r="G1093" s="96" t="s">
        <v>4</v>
      </c>
    </row>
    <row r="1094" spans="1:7" ht="105" x14ac:dyDescent="0.25">
      <c r="A1094" s="96" t="s">
        <v>6167</v>
      </c>
      <c r="B1094" s="97">
        <v>367</v>
      </c>
      <c r="C1094" s="96" t="s">
        <v>2</v>
      </c>
      <c r="D1094" s="96" t="s">
        <v>7481</v>
      </c>
      <c r="E1094" s="96" t="s">
        <v>7482</v>
      </c>
      <c r="F1094" s="98" t="s">
        <v>7483</v>
      </c>
      <c r="G1094" s="96" t="s">
        <v>4</v>
      </c>
    </row>
    <row r="1095" spans="1:7" ht="120" x14ac:dyDescent="0.25">
      <c r="A1095" s="96" t="s">
        <v>6170</v>
      </c>
      <c r="B1095" s="97">
        <v>367</v>
      </c>
      <c r="C1095" s="96" t="s">
        <v>2</v>
      </c>
      <c r="D1095" s="96" t="s">
        <v>7484</v>
      </c>
      <c r="E1095" s="96" t="s">
        <v>7485</v>
      </c>
      <c r="F1095" s="98" t="s">
        <v>7486</v>
      </c>
      <c r="G1095" s="96" t="s">
        <v>4</v>
      </c>
    </row>
    <row r="1096" spans="1:7" ht="165" x14ac:dyDescent="0.25">
      <c r="A1096" s="96" t="s">
        <v>6159</v>
      </c>
      <c r="B1096" s="97">
        <v>367</v>
      </c>
      <c r="C1096" s="96" t="s">
        <v>2</v>
      </c>
      <c r="D1096" s="96" t="s">
        <v>7487</v>
      </c>
      <c r="E1096" s="96" t="s">
        <v>7488</v>
      </c>
      <c r="F1096" s="98" t="s">
        <v>7489</v>
      </c>
      <c r="G1096" s="96" t="s">
        <v>4</v>
      </c>
    </row>
    <row r="1097" spans="1:7" ht="75" x14ac:dyDescent="0.25">
      <c r="A1097" s="96" t="s">
        <v>2263</v>
      </c>
      <c r="B1097" s="97">
        <v>367</v>
      </c>
      <c r="C1097" s="96" t="s">
        <v>2</v>
      </c>
      <c r="D1097" s="96" t="s">
        <v>7490</v>
      </c>
      <c r="E1097" s="96" t="s">
        <v>7491</v>
      </c>
      <c r="F1097" s="98" t="s">
        <v>7492</v>
      </c>
      <c r="G1097" s="96" t="s">
        <v>4</v>
      </c>
    </row>
    <row r="1098" spans="1:7" ht="165" x14ac:dyDescent="0.25">
      <c r="A1098" s="96" t="s">
        <v>6163</v>
      </c>
      <c r="B1098" s="97">
        <v>367</v>
      </c>
      <c r="C1098" s="96" t="s">
        <v>2</v>
      </c>
      <c r="D1098" s="96" t="s">
        <v>7493</v>
      </c>
      <c r="E1098" s="96" t="s">
        <v>7494</v>
      </c>
      <c r="F1098" s="98" t="s">
        <v>7495</v>
      </c>
      <c r="G1098" s="96" t="s">
        <v>4</v>
      </c>
    </row>
    <row r="1099" spans="1:7" ht="120" x14ac:dyDescent="0.25">
      <c r="A1099" s="96" t="s">
        <v>6168</v>
      </c>
      <c r="B1099" s="97">
        <v>367</v>
      </c>
      <c r="C1099" s="96" t="s">
        <v>2</v>
      </c>
      <c r="D1099" s="96" t="s">
        <v>7496</v>
      </c>
      <c r="E1099" s="96" t="s">
        <v>7497</v>
      </c>
      <c r="F1099" s="98" t="s">
        <v>7498</v>
      </c>
      <c r="G1099" s="96" t="s">
        <v>4</v>
      </c>
    </row>
    <row r="1100" spans="1:7" ht="135" x14ac:dyDescent="0.25">
      <c r="A1100" s="96" t="s">
        <v>6171</v>
      </c>
      <c r="B1100" s="97">
        <v>44442</v>
      </c>
      <c r="C1100" s="96" t="s">
        <v>2</v>
      </c>
      <c r="D1100" s="96" t="s">
        <v>7499</v>
      </c>
      <c r="E1100" s="96" t="s">
        <v>7500</v>
      </c>
      <c r="F1100" s="98" t="s">
        <v>7501</v>
      </c>
      <c r="G1100" s="96" t="s">
        <v>4</v>
      </c>
    </row>
    <row r="1101" spans="1:7" ht="225" x14ac:dyDescent="0.25">
      <c r="A1101" s="96" t="s">
        <v>6172</v>
      </c>
      <c r="B1101" s="97">
        <v>367</v>
      </c>
      <c r="C1101" s="96" t="s">
        <v>2</v>
      </c>
      <c r="D1101" s="96" t="s">
        <v>7502</v>
      </c>
      <c r="E1101" s="96" t="s">
        <v>7503</v>
      </c>
      <c r="F1101" s="98" t="s">
        <v>7504</v>
      </c>
      <c r="G1101" s="96" t="s">
        <v>4</v>
      </c>
    </row>
    <row r="1102" spans="1:7" ht="60" x14ac:dyDescent="0.25">
      <c r="A1102" s="96" t="s">
        <v>6173</v>
      </c>
      <c r="B1102" s="97">
        <v>367</v>
      </c>
      <c r="C1102" s="96" t="s">
        <v>2</v>
      </c>
      <c r="D1102" s="96" t="s">
        <v>7505</v>
      </c>
      <c r="E1102" s="96" t="s">
        <v>7506</v>
      </c>
      <c r="F1102" s="98" t="s">
        <v>7507</v>
      </c>
      <c r="G1102" s="96" t="s">
        <v>4</v>
      </c>
    </row>
    <row r="1103" spans="1:7" ht="165" x14ac:dyDescent="0.25">
      <c r="A1103" s="96" t="s">
        <v>6081</v>
      </c>
      <c r="B1103" s="97">
        <v>367</v>
      </c>
      <c r="C1103" s="96" t="s">
        <v>2</v>
      </c>
      <c r="D1103" s="96" t="s">
        <v>7508</v>
      </c>
      <c r="E1103" s="96" t="s">
        <v>7509</v>
      </c>
      <c r="F1103" s="98" t="s">
        <v>7510</v>
      </c>
      <c r="G1103" s="96" t="s">
        <v>4</v>
      </c>
    </row>
    <row r="1104" spans="1:7" ht="180" x14ac:dyDescent="0.25">
      <c r="A1104" s="96" t="s">
        <v>6097</v>
      </c>
      <c r="B1104" s="97">
        <v>367</v>
      </c>
      <c r="C1104" s="96" t="s">
        <v>2</v>
      </c>
      <c r="D1104" s="96" t="s">
        <v>7511</v>
      </c>
      <c r="E1104" s="96" t="s">
        <v>7512</v>
      </c>
      <c r="F1104" s="98" t="s">
        <v>7513</v>
      </c>
      <c r="G1104" s="96" t="s">
        <v>4</v>
      </c>
    </row>
    <row r="1105" spans="1:7" ht="120" x14ac:dyDescent="0.25">
      <c r="A1105" s="96" t="s">
        <v>6174</v>
      </c>
      <c r="B1105" s="97">
        <v>367</v>
      </c>
      <c r="C1105" s="96" t="s">
        <v>2</v>
      </c>
      <c r="D1105" s="96" t="s">
        <v>7514</v>
      </c>
      <c r="E1105" s="96" t="s">
        <v>7515</v>
      </c>
      <c r="F1105" s="98" t="s">
        <v>7516</v>
      </c>
      <c r="G1105" s="96" t="s">
        <v>4</v>
      </c>
    </row>
    <row r="1106" spans="1:7" ht="270" x14ac:dyDescent="0.25">
      <c r="A1106" s="96" t="s">
        <v>6175</v>
      </c>
      <c r="B1106" s="97">
        <v>367</v>
      </c>
      <c r="C1106" s="96" t="s">
        <v>2</v>
      </c>
      <c r="D1106" s="96" t="s">
        <v>7517</v>
      </c>
      <c r="E1106" s="96" t="s">
        <v>7518</v>
      </c>
      <c r="F1106" s="98" t="s">
        <v>7519</v>
      </c>
      <c r="G1106" s="96" t="s">
        <v>4</v>
      </c>
    </row>
    <row r="1107" spans="1:7" ht="240" x14ac:dyDescent="0.25">
      <c r="A1107" s="96" t="s">
        <v>2264</v>
      </c>
      <c r="B1107" s="97">
        <v>367</v>
      </c>
      <c r="C1107" s="96" t="s">
        <v>2</v>
      </c>
      <c r="D1107" s="96" t="s">
        <v>7520</v>
      </c>
      <c r="E1107" s="96" t="s">
        <v>7521</v>
      </c>
      <c r="F1107" s="98" t="s">
        <v>7522</v>
      </c>
      <c r="G1107" s="96" t="s">
        <v>4</v>
      </c>
    </row>
    <row r="1108" spans="1:7" ht="150" x14ac:dyDescent="0.25">
      <c r="A1108" s="96" t="s">
        <v>6147</v>
      </c>
      <c r="B1108" s="97">
        <v>367</v>
      </c>
      <c r="C1108" s="96" t="s">
        <v>2</v>
      </c>
      <c r="D1108" s="96" t="s">
        <v>7523</v>
      </c>
      <c r="E1108" s="96" t="s">
        <v>7524</v>
      </c>
      <c r="F1108" s="98" t="s">
        <v>7525</v>
      </c>
      <c r="G1108" s="96" t="s">
        <v>4</v>
      </c>
    </row>
    <row r="1109" spans="1:7" ht="150" x14ac:dyDescent="0.25">
      <c r="A1109" s="96" t="s">
        <v>8393</v>
      </c>
      <c r="B1109" s="97">
        <v>367</v>
      </c>
      <c r="C1109" s="96" t="s">
        <v>2</v>
      </c>
      <c r="D1109" s="96" t="s">
        <v>8594</v>
      </c>
      <c r="E1109" s="96" t="s">
        <v>8595</v>
      </c>
      <c r="F1109" s="98" t="s">
        <v>8596</v>
      </c>
      <c r="G1109" s="96" t="s">
        <v>4</v>
      </c>
    </row>
    <row r="1110" spans="1:7" ht="150" x14ac:dyDescent="0.25">
      <c r="A1110" s="96" t="s">
        <v>6176</v>
      </c>
      <c r="B1110" s="97">
        <v>367</v>
      </c>
      <c r="C1110" s="96" t="s">
        <v>2</v>
      </c>
      <c r="D1110" s="96" t="s">
        <v>7526</v>
      </c>
      <c r="E1110" s="96" t="s">
        <v>7527</v>
      </c>
      <c r="F1110" s="98" t="s">
        <v>7528</v>
      </c>
      <c r="G1110" s="96" t="s">
        <v>4</v>
      </c>
    </row>
    <row r="1111" spans="1:7" ht="75" x14ac:dyDescent="0.25">
      <c r="A1111" s="96" t="s">
        <v>6132</v>
      </c>
      <c r="B1111" s="97">
        <v>367</v>
      </c>
      <c r="C1111" s="96" t="s">
        <v>2</v>
      </c>
      <c r="D1111" s="96" t="s">
        <v>7529</v>
      </c>
      <c r="E1111" s="96" t="s">
        <v>7530</v>
      </c>
      <c r="F1111" s="98" t="s">
        <v>7531</v>
      </c>
      <c r="G1111" s="96" t="s">
        <v>4</v>
      </c>
    </row>
    <row r="1112" spans="1:7" ht="120" x14ac:dyDescent="0.25">
      <c r="A1112" s="96" t="s">
        <v>6133</v>
      </c>
      <c r="B1112" s="97">
        <v>367</v>
      </c>
      <c r="C1112" s="96" t="s">
        <v>2</v>
      </c>
      <c r="D1112" s="96" t="s">
        <v>7532</v>
      </c>
      <c r="E1112" s="96" t="s">
        <v>7533</v>
      </c>
      <c r="F1112" s="98" t="s">
        <v>7534</v>
      </c>
      <c r="G1112" s="96" t="s">
        <v>4</v>
      </c>
    </row>
    <row r="1113" spans="1:7" ht="165" x14ac:dyDescent="0.25">
      <c r="A1113" s="96" t="s">
        <v>6179</v>
      </c>
      <c r="B1113" s="97">
        <v>367</v>
      </c>
      <c r="C1113" s="96" t="s">
        <v>2</v>
      </c>
      <c r="D1113" s="96" t="s">
        <v>7535</v>
      </c>
      <c r="E1113" s="96" t="s">
        <v>7536</v>
      </c>
      <c r="F1113" s="98" t="s">
        <v>7537</v>
      </c>
      <c r="G1113" s="96" t="s">
        <v>4</v>
      </c>
    </row>
    <row r="1114" spans="1:7" ht="120" x14ac:dyDescent="0.25">
      <c r="A1114" s="96" t="s">
        <v>7538</v>
      </c>
      <c r="B1114" s="97">
        <v>367</v>
      </c>
      <c r="C1114" s="96" t="s">
        <v>2</v>
      </c>
      <c r="D1114" s="96" t="s">
        <v>7539</v>
      </c>
      <c r="E1114" s="96" t="s">
        <v>7540</v>
      </c>
      <c r="F1114" s="98" t="s">
        <v>7541</v>
      </c>
      <c r="G1114" s="96" t="s">
        <v>4</v>
      </c>
    </row>
    <row r="1115" spans="1:7" ht="180" x14ac:dyDescent="0.25">
      <c r="A1115" s="96" t="s">
        <v>8378</v>
      </c>
      <c r="B1115" s="97">
        <v>367</v>
      </c>
      <c r="C1115" s="96" t="s">
        <v>2</v>
      </c>
      <c r="D1115" s="96" t="s">
        <v>8597</v>
      </c>
      <c r="E1115" s="96" t="s">
        <v>8598</v>
      </c>
      <c r="F1115" s="98" t="s">
        <v>8599</v>
      </c>
      <c r="G1115" s="96" t="s">
        <v>4</v>
      </c>
    </row>
    <row r="1116" spans="1:7" ht="120" x14ac:dyDescent="0.25">
      <c r="A1116" s="96" t="s">
        <v>8371</v>
      </c>
      <c r="B1116" s="97">
        <v>367</v>
      </c>
      <c r="C1116" s="96" t="s">
        <v>2</v>
      </c>
      <c r="D1116" s="96" t="s">
        <v>8600</v>
      </c>
      <c r="E1116" s="96" t="s">
        <v>8601</v>
      </c>
      <c r="F1116" s="98" t="s">
        <v>8602</v>
      </c>
      <c r="G1116" s="96" t="s">
        <v>4</v>
      </c>
    </row>
    <row r="1117" spans="1:7" ht="120" x14ac:dyDescent="0.25">
      <c r="A1117" s="96" t="s">
        <v>2204</v>
      </c>
      <c r="B1117" s="97">
        <v>42826</v>
      </c>
      <c r="C1117" s="96" t="s">
        <v>2</v>
      </c>
      <c r="D1117" s="96" t="s">
        <v>2205</v>
      </c>
      <c r="E1117" s="96" t="s">
        <v>7542</v>
      </c>
      <c r="F1117" s="98" t="s">
        <v>8474</v>
      </c>
      <c r="G1117" s="96" t="s">
        <v>4</v>
      </c>
    </row>
    <row r="1118" spans="1:7" ht="135" x14ac:dyDescent="0.25">
      <c r="A1118" s="96" t="s">
        <v>8372</v>
      </c>
      <c r="B1118" s="97">
        <v>367</v>
      </c>
      <c r="C1118" s="96" t="s">
        <v>2</v>
      </c>
      <c r="D1118" s="96" t="s">
        <v>8603</v>
      </c>
      <c r="E1118" s="96" t="s">
        <v>8604</v>
      </c>
      <c r="F1118" s="98" t="s">
        <v>8605</v>
      </c>
      <c r="G1118" s="96" t="s">
        <v>4</v>
      </c>
    </row>
    <row r="1119" spans="1:7" ht="105" x14ac:dyDescent="0.25">
      <c r="A1119" s="96" t="s">
        <v>8373</v>
      </c>
      <c r="B1119" s="97">
        <v>367</v>
      </c>
      <c r="C1119" s="96" t="s">
        <v>2</v>
      </c>
      <c r="D1119" s="96" t="s">
        <v>8606</v>
      </c>
      <c r="E1119" s="96" t="s">
        <v>8607</v>
      </c>
      <c r="F1119" s="98" t="s">
        <v>8608</v>
      </c>
      <c r="G1119" s="96" t="s">
        <v>4</v>
      </c>
    </row>
    <row r="1120" spans="1:7" ht="360" x14ac:dyDescent="0.25">
      <c r="A1120" s="96" t="s">
        <v>8381</v>
      </c>
      <c r="B1120" s="97">
        <v>367</v>
      </c>
      <c r="C1120" s="96" t="s">
        <v>2</v>
      </c>
      <c r="D1120" s="96" t="s">
        <v>8609</v>
      </c>
      <c r="E1120" s="96" t="s">
        <v>8610</v>
      </c>
      <c r="F1120" s="98" t="s">
        <v>8611</v>
      </c>
      <c r="G1120" s="96" t="s">
        <v>4</v>
      </c>
    </row>
    <row r="1121" spans="1:7" ht="270" x14ac:dyDescent="0.25">
      <c r="A1121" s="96" t="s">
        <v>8390</v>
      </c>
      <c r="B1121" s="97">
        <v>369</v>
      </c>
      <c r="C1121" s="96" t="s">
        <v>2</v>
      </c>
      <c r="D1121" s="96" t="s">
        <v>8612</v>
      </c>
      <c r="E1121" s="96" t="s">
        <v>8613</v>
      </c>
      <c r="F1121" s="98" t="s">
        <v>8614</v>
      </c>
      <c r="G1121" s="96" t="s">
        <v>4</v>
      </c>
    </row>
    <row r="1122" spans="1:7" ht="210" x14ac:dyDescent="0.25">
      <c r="A1122" s="96" t="s">
        <v>8367</v>
      </c>
      <c r="B1122" s="97">
        <v>367</v>
      </c>
      <c r="C1122" s="96" t="s">
        <v>2</v>
      </c>
      <c r="D1122" s="96" t="s">
        <v>8615</v>
      </c>
      <c r="E1122" s="96" t="s">
        <v>8616</v>
      </c>
      <c r="F1122" s="98" t="s">
        <v>8617</v>
      </c>
      <c r="G1122" s="96" t="s">
        <v>4</v>
      </c>
    </row>
    <row r="1123" spans="1:7" ht="165" x14ac:dyDescent="0.25">
      <c r="A1123" s="96" t="s">
        <v>8366</v>
      </c>
      <c r="B1123" s="97">
        <v>367</v>
      </c>
      <c r="C1123" s="96" t="s">
        <v>2</v>
      </c>
      <c r="D1123" s="96" t="s">
        <v>8618</v>
      </c>
      <c r="E1123" s="96" t="s">
        <v>8619</v>
      </c>
      <c r="F1123" s="98" t="s">
        <v>8620</v>
      </c>
      <c r="G1123" s="96" t="s">
        <v>4</v>
      </c>
    </row>
    <row r="1124" spans="1:7" ht="210" x14ac:dyDescent="0.25">
      <c r="A1124" s="96" t="s">
        <v>8374</v>
      </c>
      <c r="B1124" s="97">
        <v>367</v>
      </c>
      <c r="C1124" s="96" t="s">
        <v>2</v>
      </c>
      <c r="D1124" s="96" t="s">
        <v>8621</v>
      </c>
      <c r="E1124" s="96" t="s">
        <v>8622</v>
      </c>
      <c r="F1124" s="98" t="s">
        <v>8623</v>
      </c>
      <c r="G1124" s="96" t="s">
        <v>4</v>
      </c>
    </row>
    <row r="1125" spans="1:7" ht="45" x14ac:dyDescent="0.25">
      <c r="A1125" s="96" t="s">
        <v>2206</v>
      </c>
      <c r="B1125" s="97">
        <v>367</v>
      </c>
      <c r="C1125" s="96" t="s">
        <v>2</v>
      </c>
      <c r="D1125" s="96" t="s">
        <v>2207</v>
      </c>
      <c r="E1125" s="96" t="s">
        <v>7543</v>
      </c>
      <c r="F1125" s="98" t="s">
        <v>818</v>
      </c>
      <c r="G1125" s="96" t="s">
        <v>4</v>
      </c>
    </row>
    <row r="1126" spans="1:7" ht="255" x14ac:dyDescent="0.25">
      <c r="A1126" s="96" t="s">
        <v>2266</v>
      </c>
      <c r="B1126" s="97">
        <v>367</v>
      </c>
      <c r="C1126" s="96" t="s">
        <v>2</v>
      </c>
      <c r="D1126" s="96" t="s">
        <v>8624</v>
      </c>
      <c r="E1126" s="96" t="s">
        <v>8625</v>
      </c>
      <c r="F1126" s="98" t="s">
        <v>8626</v>
      </c>
      <c r="G1126" s="96" t="s">
        <v>4</v>
      </c>
    </row>
    <row r="1127" spans="1:7" ht="240" x14ac:dyDescent="0.25">
      <c r="A1127" s="96" t="s">
        <v>8383</v>
      </c>
      <c r="B1127" s="97">
        <v>367</v>
      </c>
      <c r="C1127" s="96" t="s">
        <v>2</v>
      </c>
      <c r="D1127" s="96" t="s">
        <v>8627</v>
      </c>
      <c r="E1127" s="96" t="s">
        <v>8628</v>
      </c>
      <c r="F1127" s="98" t="s">
        <v>8629</v>
      </c>
      <c r="G1127" s="96" t="s">
        <v>4</v>
      </c>
    </row>
    <row r="1128" spans="1:7" ht="105" x14ac:dyDescent="0.25">
      <c r="A1128" s="96" t="s">
        <v>8384</v>
      </c>
      <c r="B1128" s="97">
        <v>367</v>
      </c>
      <c r="C1128" s="96" t="s">
        <v>2</v>
      </c>
      <c r="D1128" s="96" t="s">
        <v>8630</v>
      </c>
      <c r="E1128" s="96" t="s">
        <v>8631</v>
      </c>
      <c r="F1128" s="98" t="s">
        <v>8632</v>
      </c>
      <c r="G1128" s="96" t="s">
        <v>4</v>
      </c>
    </row>
    <row r="1129" spans="1:7" ht="180" x14ac:dyDescent="0.25">
      <c r="A1129" s="96" t="s">
        <v>8385</v>
      </c>
      <c r="B1129" s="97">
        <v>367</v>
      </c>
      <c r="C1129" s="96" t="s">
        <v>2</v>
      </c>
      <c r="D1129" s="96" t="s">
        <v>8633</v>
      </c>
      <c r="E1129" s="96" t="s">
        <v>8634</v>
      </c>
      <c r="F1129" s="98" t="s">
        <v>8635</v>
      </c>
      <c r="G1129" s="96" t="s">
        <v>4</v>
      </c>
    </row>
    <row r="1130" spans="1:7" ht="210" x14ac:dyDescent="0.25">
      <c r="A1130" s="96" t="s">
        <v>8386</v>
      </c>
      <c r="B1130" s="97">
        <v>367</v>
      </c>
      <c r="C1130" s="96" t="s">
        <v>2</v>
      </c>
      <c r="D1130" s="96" t="s">
        <v>8636</v>
      </c>
      <c r="E1130" s="96" t="s">
        <v>8637</v>
      </c>
      <c r="F1130" s="98" t="s">
        <v>8638</v>
      </c>
      <c r="G1130" s="96" t="s">
        <v>4</v>
      </c>
    </row>
    <row r="1131" spans="1:7" ht="255" x14ac:dyDescent="0.25">
      <c r="A1131" s="96" t="s">
        <v>8387</v>
      </c>
      <c r="B1131" s="97">
        <v>367</v>
      </c>
      <c r="C1131" s="96" t="s">
        <v>2</v>
      </c>
      <c r="D1131" s="96" t="s">
        <v>8639</v>
      </c>
      <c r="E1131" s="96" t="s">
        <v>8640</v>
      </c>
      <c r="F1131" s="98" t="s">
        <v>8641</v>
      </c>
      <c r="G1131" s="96" t="s">
        <v>4</v>
      </c>
    </row>
    <row r="1132" spans="1:7" ht="165" x14ac:dyDescent="0.25">
      <c r="A1132" s="96" t="s">
        <v>8388</v>
      </c>
      <c r="B1132" s="97">
        <v>367</v>
      </c>
      <c r="C1132" s="96" t="s">
        <v>2</v>
      </c>
      <c r="D1132" s="96" t="s">
        <v>8642</v>
      </c>
      <c r="E1132" s="96" t="s">
        <v>8643</v>
      </c>
      <c r="F1132" s="98" t="s">
        <v>8644</v>
      </c>
      <c r="G1132" s="96" t="s">
        <v>4</v>
      </c>
    </row>
    <row r="1133" spans="1:7" ht="315" x14ac:dyDescent="0.25">
      <c r="A1133" s="96" t="s">
        <v>8796</v>
      </c>
      <c r="B1133" s="97">
        <v>367</v>
      </c>
      <c r="C1133" s="96" t="s">
        <v>2</v>
      </c>
      <c r="D1133" s="96" t="s">
        <v>9033</v>
      </c>
      <c r="E1133" s="96" t="s">
        <v>9034</v>
      </c>
      <c r="F1133" s="98" t="s">
        <v>9035</v>
      </c>
      <c r="G1133" s="96" t="s">
        <v>4</v>
      </c>
    </row>
    <row r="1134" spans="1:7" ht="409.5" x14ac:dyDescent="0.25">
      <c r="A1134" s="96" t="s">
        <v>8797</v>
      </c>
      <c r="B1134" s="97">
        <v>367</v>
      </c>
      <c r="C1134" s="96" t="s">
        <v>2</v>
      </c>
      <c r="D1134" s="96" t="s">
        <v>9036</v>
      </c>
      <c r="E1134" s="96" t="s">
        <v>9037</v>
      </c>
      <c r="F1134" s="98" t="s">
        <v>9038</v>
      </c>
      <c r="G1134" s="96" t="s">
        <v>4</v>
      </c>
    </row>
    <row r="1135" spans="1:7" ht="135" x14ac:dyDescent="0.25">
      <c r="A1135" s="96" t="s">
        <v>8806</v>
      </c>
      <c r="B1135" s="97">
        <v>367</v>
      </c>
      <c r="C1135" s="96" t="s">
        <v>2</v>
      </c>
      <c r="D1135" s="96" t="s">
        <v>9039</v>
      </c>
      <c r="E1135" s="96" t="s">
        <v>9040</v>
      </c>
      <c r="F1135" s="98" t="s">
        <v>9041</v>
      </c>
      <c r="G1135" s="96" t="s">
        <v>4</v>
      </c>
    </row>
    <row r="1136" spans="1:7" ht="315" x14ac:dyDescent="0.25">
      <c r="A1136" s="96" t="s">
        <v>8363</v>
      </c>
      <c r="B1136" s="97">
        <v>367</v>
      </c>
      <c r="C1136" s="96" t="s">
        <v>2</v>
      </c>
      <c r="D1136" s="96" t="s">
        <v>8645</v>
      </c>
      <c r="E1136" s="96" t="s">
        <v>8646</v>
      </c>
      <c r="F1136" s="98" t="s">
        <v>8647</v>
      </c>
      <c r="G1136" s="96" t="s">
        <v>4</v>
      </c>
    </row>
    <row r="1137" spans="1:7" ht="180" x14ac:dyDescent="0.25">
      <c r="A1137" s="96" t="s">
        <v>8648</v>
      </c>
      <c r="B1137" s="97">
        <v>367</v>
      </c>
      <c r="C1137" s="96" t="s">
        <v>2</v>
      </c>
      <c r="D1137" s="96" t="s">
        <v>8649</v>
      </c>
      <c r="E1137" s="96" t="s">
        <v>8650</v>
      </c>
      <c r="F1137" s="98" t="s">
        <v>8651</v>
      </c>
      <c r="G1137" s="96" t="s">
        <v>4</v>
      </c>
    </row>
    <row r="1138" spans="1:7" ht="135" x14ac:dyDescent="0.25">
      <c r="A1138" s="96" t="s">
        <v>8808</v>
      </c>
      <c r="B1138" s="97">
        <v>367</v>
      </c>
      <c r="C1138" s="96" t="s">
        <v>2</v>
      </c>
      <c r="D1138" s="96" t="s">
        <v>9042</v>
      </c>
      <c r="E1138" s="96" t="s">
        <v>9043</v>
      </c>
      <c r="F1138" s="98" t="s">
        <v>9044</v>
      </c>
      <c r="G1138" s="96" t="s">
        <v>4</v>
      </c>
    </row>
    <row r="1139" spans="1:7" ht="390" x14ac:dyDescent="0.25">
      <c r="A1139" s="96" t="s">
        <v>8809</v>
      </c>
      <c r="B1139" s="97">
        <v>367</v>
      </c>
      <c r="C1139" s="96" t="s">
        <v>2</v>
      </c>
      <c r="D1139" s="96" t="s">
        <v>9045</v>
      </c>
      <c r="E1139" s="96" t="s">
        <v>9046</v>
      </c>
      <c r="F1139" s="98" t="s">
        <v>9047</v>
      </c>
      <c r="G1139" s="96" t="s">
        <v>4</v>
      </c>
    </row>
    <row r="1140" spans="1:7" ht="285" x14ac:dyDescent="0.25">
      <c r="A1140" s="96" t="s">
        <v>8789</v>
      </c>
      <c r="B1140" s="97">
        <v>367</v>
      </c>
      <c r="C1140" s="96" t="s">
        <v>2</v>
      </c>
      <c r="D1140" s="96" t="s">
        <v>9048</v>
      </c>
      <c r="E1140" s="96" t="s">
        <v>9049</v>
      </c>
      <c r="F1140" s="98" t="s">
        <v>9050</v>
      </c>
      <c r="G1140" s="96" t="s">
        <v>4</v>
      </c>
    </row>
    <row r="1141" spans="1:7" ht="195" x14ac:dyDescent="0.25">
      <c r="A1141" s="96" t="s">
        <v>2267</v>
      </c>
      <c r="B1141" s="97">
        <v>367</v>
      </c>
      <c r="C1141" s="96" t="s">
        <v>2</v>
      </c>
      <c r="D1141" s="96" t="s">
        <v>8652</v>
      </c>
      <c r="E1141" s="96" t="s">
        <v>8653</v>
      </c>
      <c r="F1141" s="98" t="s">
        <v>8654</v>
      </c>
      <c r="G1141" s="96" t="s">
        <v>4</v>
      </c>
    </row>
    <row r="1142" spans="1:7" ht="255" x14ac:dyDescent="0.25">
      <c r="A1142" s="96" t="s">
        <v>8810</v>
      </c>
      <c r="B1142" s="97">
        <v>367</v>
      </c>
      <c r="C1142" s="96" t="s">
        <v>2</v>
      </c>
      <c r="D1142" s="96" t="s">
        <v>9051</v>
      </c>
      <c r="E1142" s="96" t="s">
        <v>9052</v>
      </c>
      <c r="F1142" s="98" t="s">
        <v>9053</v>
      </c>
      <c r="G1142" s="96" t="s">
        <v>4</v>
      </c>
    </row>
    <row r="1143" spans="1:7" ht="150" x14ac:dyDescent="0.25">
      <c r="A1143" s="96" t="s">
        <v>8793</v>
      </c>
      <c r="B1143" s="97">
        <v>367</v>
      </c>
      <c r="C1143" s="96" t="s">
        <v>2</v>
      </c>
      <c r="D1143" s="96" t="s">
        <v>9054</v>
      </c>
      <c r="E1143" s="96" t="s">
        <v>9055</v>
      </c>
      <c r="F1143" s="98" t="s">
        <v>9056</v>
      </c>
      <c r="G1143" s="96" t="s">
        <v>4</v>
      </c>
    </row>
    <row r="1144" spans="1:7" ht="225" x14ac:dyDescent="0.25">
      <c r="A1144" s="96" t="s">
        <v>9057</v>
      </c>
      <c r="B1144" s="97">
        <v>367</v>
      </c>
      <c r="C1144" s="96" t="s">
        <v>2</v>
      </c>
      <c r="D1144" s="96" t="s">
        <v>5697</v>
      </c>
      <c r="E1144" s="96" t="s">
        <v>9058</v>
      </c>
      <c r="F1144" s="98" t="s">
        <v>9059</v>
      </c>
      <c r="G1144" s="96" t="s">
        <v>4</v>
      </c>
    </row>
    <row r="1145" spans="1:7" ht="135" x14ac:dyDescent="0.25">
      <c r="A1145" s="96" t="s">
        <v>2268</v>
      </c>
      <c r="B1145" s="97">
        <v>367</v>
      </c>
      <c r="C1145" s="96" t="s">
        <v>2</v>
      </c>
      <c r="D1145" s="96" t="s">
        <v>9060</v>
      </c>
      <c r="E1145" s="96" t="s">
        <v>9061</v>
      </c>
      <c r="F1145" s="98" t="s">
        <v>9062</v>
      </c>
      <c r="G1145" s="96" t="s">
        <v>4</v>
      </c>
    </row>
    <row r="1146" spans="1:7" ht="90" x14ac:dyDescent="0.25">
      <c r="A1146" s="96" t="s">
        <v>8799</v>
      </c>
      <c r="B1146" s="97">
        <v>367</v>
      </c>
      <c r="C1146" s="96" t="s">
        <v>2</v>
      </c>
      <c r="D1146" s="96" t="s">
        <v>9063</v>
      </c>
      <c r="E1146" s="96" t="s">
        <v>9064</v>
      </c>
      <c r="F1146" s="98" t="s">
        <v>9065</v>
      </c>
      <c r="G1146" s="96" t="s">
        <v>4</v>
      </c>
    </row>
    <row r="1147" spans="1:7" ht="45" x14ac:dyDescent="0.25">
      <c r="A1147" s="96" t="s">
        <v>2208</v>
      </c>
      <c r="B1147" s="97">
        <v>367</v>
      </c>
      <c r="C1147" s="96" t="s">
        <v>2</v>
      </c>
      <c r="D1147" s="96" t="s">
        <v>2209</v>
      </c>
      <c r="E1147" s="96" t="s">
        <v>7544</v>
      </c>
      <c r="F1147" s="98" t="s">
        <v>818</v>
      </c>
      <c r="G1147" s="96" t="s">
        <v>4</v>
      </c>
    </row>
    <row r="1148" spans="1:7" ht="120" x14ac:dyDescent="0.25">
      <c r="A1148" s="96" t="s">
        <v>2210</v>
      </c>
      <c r="B1148" s="97">
        <v>42826</v>
      </c>
      <c r="C1148" s="96" t="s">
        <v>2</v>
      </c>
      <c r="D1148" s="96" t="s">
        <v>7545</v>
      </c>
      <c r="E1148" s="96" t="s">
        <v>7546</v>
      </c>
      <c r="F1148" s="98" t="s">
        <v>8474</v>
      </c>
      <c r="G1148" s="96" t="s">
        <v>4</v>
      </c>
    </row>
    <row r="1149" spans="1:7" ht="45" x14ac:dyDescent="0.25">
      <c r="A1149" s="96" t="s">
        <v>2211</v>
      </c>
      <c r="B1149" s="97">
        <v>367</v>
      </c>
      <c r="C1149" s="96" t="s">
        <v>2</v>
      </c>
      <c r="D1149" s="96" t="s">
        <v>2212</v>
      </c>
      <c r="E1149" s="96" t="s">
        <v>7547</v>
      </c>
      <c r="F1149" s="98" t="s">
        <v>818</v>
      </c>
      <c r="G1149" s="96" t="s">
        <v>4</v>
      </c>
    </row>
    <row r="1150" spans="1:7" ht="120" x14ac:dyDescent="0.25">
      <c r="A1150" s="96" t="s">
        <v>8800</v>
      </c>
      <c r="B1150" s="97">
        <v>367</v>
      </c>
      <c r="C1150" s="96" t="s">
        <v>2</v>
      </c>
      <c r="D1150" s="96" t="s">
        <v>9066</v>
      </c>
      <c r="E1150" s="96" t="s">
        <v>9067</v>
      </c>
      <c r="F1150" s="98" t="s">
        <v>9068</v>
      </c>
      <c r="G1150" s="96" t="s">
        <v>4</v>
      </c>
    </row>
    <row r="1151" spans="1:7" ht="75" x14ac:dyDescent="0.25">
      <c r="A1151" s="96" t="s">
        <v>8801</v>
      </c>
      <c r="B1151" s="97">
        <v>367</v>
      </c>
      <c r="C1151" s="96" t="s">
        <v>2</v>
      </c>
      <c r="D1151" s="96" t="s">
        <v>9069</v>
      </c>
      <c r="E1151" s="96" t="s">
        <v>9070</v>
      </c>
      <c r="F1151" s="98" t="s">
        <v>9071</v>
      </c>
      <c r="G1151" s="96" t="s">
        <v>4</v>
      </c>
    </row>
    <row r="1152" spans="1:7" ht="120" x14ac:dyDescent="0.25">
      <c r="A1152" s="96" t="s">
        <v>8802</v>
      </c>
      <c r="B1152" s="97">
        <v>367</v>
      </c>
      <c r="C1152" s="96" t="s">
        <v>2</v>
      </c>
      <c r="D1152" s="96" t="s">
        <v>9072</v>
      </c>
      <c r="E1152" s="96" t="s">
        <v>9073</v>
      </c>
      <c r="F1152" s="98" t="s">
        <v>9074</v>
      </c>
      <c r="G1152" s="96" t="s">
        <v>4</v>
      </c>
    </row>
    <row r="1153" spans="1:7" ht="375" x14ac:dyDescent="0.25">
      <c r="A1153" s="96" t="s">
        <v>8807</v>
      </c>
      <c r="B1153" s="97">
        <v>367</v>
      </c>
      <c r="C1153" s="96" t="s">
        <v>2</v>
      </c>
      <c r="D1153" s="96" t="s">
        <v>9075</v>
      </c>
      <c r="E1153" s="96" t="s">
        <v>9076</v>
      </c>
      <c r="F1153" s="98" t="s">
        <v>9077</v>
      </c>
      <c r="G1153" s="96" t="s">
        <v>4</v>
      </c>
    </row>
    <row r="1154" spans="1:7" ht="90" x14ac:dyDescent="0.25">
      <c r="A1154" s="96" t="s">
        <v>8803</v>
      </c>
      <c r="B1154" s="97">
        <v>367</v>
      </c>
      <c r="C1154" s="96" t="s">
        <v>2</v>
      </c>
      <c r="D1154" s="96" t="s">
        <v>9078</v>
      </c>
      <c r="E1154" s="96" t="s">
        <v>9079</v>
      </c>
      <c r="F1154" s="98" t="s">
        <v>9080</v>
      </c>
      <c r="G1154" s="96" t="s">
        <v>4</v>
      </c>
    </row>
    <row r="1155" spans="1:7" ht="135" x14ac:dyDescent="0.25">
      <c r="A1155" s="96" t="s">
        <v>8804</v>
      </c>
      <c r="B1155" s="97">
        <v>367</v>
      </c>
      <c r="C1155" s="96" t="s">
        <v>2</v>
      </c>
      <c r="D1155" s="96" t="s">
        <v>9081</v>
      </c>
      <c r="E1155" s="96" t="s">
        <v>9082</v>
      </c>
      <c r="F1155" s="98" t="s">
        <v>9083</v>
      </c>
      <c r="G1155" s="96" t="s">
        <v>4</v>
      </c>
    </row>
    <row r="1156" spans="1:7" ht="105" x14ac:dyDescent="0.25">
      <c r="A1156" s="96" t="s">
        <v>8805</v>
      </c>
      <c r="B1156" s="97">
        <v>367</v>
      </c>
      <c r="C1156" s="96" t="s">
        <v>2</v>
      </c>
      <c r="D1156" s="96" t="s">
        <v>9084</v>
      </c>
      <c r="E1156" s="96" t="s">
        <v>9085</v>
      </c>
      <c r="F1156" s="98" t="s">
        <v>9086</v>
      </c>
      <c r="G1156" s="96" t="s">
        <v>4</v>
      </c>
    </row>
    <row r="1157" spans="1:7" ht="165" x14ac:dyDescent="0.25">
      <c r="A1157" s="96" t="s">
        <v>8798</v>
      </c>
      <c r="B1157" s="97">
        <v>367</v>
      </c>
      <c r="C1157" s="96" t="s">
        <v>2</v>
      </c>
      <c r="D1157" s="96" t="s">
        <v>9087</v>
      </c>
      <c r="E1157" s="96" t="s">
        <v>9088</v>
      </c>
      <c r="F1157" s="98" t="s">
        <v>9089</v>
      </c>
      <c r="G1157" s="96" t="s">
        <v>4</v>
      </c>
    </row>
    <row r="1158" spans="1:7" ht="45" x14ac:dyDescent="0.25">
      <c r="A1158" s="96" t="s">
        <v>2213</v>
      </c>
      <c r="B1158" s="97">
        <v>367</v>
      </c>
      <c r="C1158" s="96" t="s">
        <v>2</v>
      </c>
      <c r="D1158" s="96" t="s">
        <v>2214</v>
      </c>
      <c r="E1158" s="96" t="s">
        <v>7548</v>
      </c>
      <c r="F1158" s="98" t="s">
        <v>2215</v>
      </c>
      <c r="G1158" s="96" t="s">
        <v>4</v>
      </c>
    </row>
    <row r="1159" spans="1:7" ht="60" x14ac:dyDescent="0.25">
      <c r="A1159" s="96" t="s">
        <v>2216</v>
      </c>
      <c r="B1159" s="97">
        <v>43647</v>
      </c>
      <c r="C1159" s="96" t="s">
        <v>2</v>
      </c>
      <c r="D1159" s="96" t="s">
        <v>2217</v>
      </c>
      <c r="E1159" s="96" t="s">
        <v>7549</v>
      </c>
      <c r="F1159" s="98" t="s">
        <v>5311</v>
      </c>
      <c r="G1159" s="96" t="s">
        <v>4</v>
      </c>
    </row>
    <row r="1160" spans="1:7" ht="60" x14ac:dyDescent="0.25">
      <c r="A1160" s="96" t="s">
        <v>2218</v>
      </c>
      <c r="B1160" s="97">
        <v>43647</v>
      </c>
      <c r="C1160" s="96" t="s">
        <v>2</v>
      </c>
      <c r="D1160" s="96" t="s">
        <v>2219</v>
      </c>
      <c r="E1160" s="96" t="s">
        <v>7550</v>
      </c>
      <c r="F1160" s="98" t="s">
        <v>5312</v>
      </c>
      <c r="G1160" s="96" t="s">
        <v>4</v>
      </c>
    </row>
    <row r="1161" spans="1:7" ht="45" x14ac:dyDescent="0.25">
      <c r="A1161" s="96" t="s">
        <v>2220</v>
      </c>
      <c r="B1161" s="97">
        <v>43647</v>
      </c>
      <c r="C1161" s="96" t="s">
        <v>2</v>
      </c>
      <c r="D1161" s="96" t="s">
        <v>2221</v>
      </c>
      <c r="E1161" s="96" t="s">
        <v>7551</v>
      </c>
      <c r="F1161" s="98" t="s">
        <v>818</v>
      </c>
      <c r="G1161" s="96" t="s">
        <v>4</v>
      </c>
    </row>
    <row r="1162" spans="1:7" ht="150" x14ac:dyDescent="0.25">
      <c r="A1162" s="96" t="s">
        <v>9090</v>
      </c>
      <c r="B1162" s="97">
        <v>367</v>
      </c>
      <c r="C1162" s="96" t="s">
        <v>2</v>
      </c>
      <c r="D1162" s="96" t="s">
        <v>9091</v>
      </c>
      <c r="E1162" s="96" t="s">
        <v>9092</v>
      </c>
      <c r="F1162" s="98" t="s">
        <v>9093</v>
      </c>
      <c r="G1162" s="96" t="s">
        <v>4</v>
      </c>
    </row>
    <row r="1163" spans="1:7" x14ac:dyDescent="0.25">
      <c r="A1163" s="96" t="s">
        <v>2222</v>
      </c>
      <c r="B1163" s="97">
        <v>368</v>
      </c>
      <c r="C1163" s="96" t="s">
        <v>2</v>
      </c>
      <c r="D1163" s="96" t="s">
        <v>2223</v>
      </c>
      <c r="E1163" s="96" t="s">
        <v>7552</v>
      </c>
      <c r="F1163" s="98" t="s">
        <v>2224</v>
      </c>
      <c r="G1163" s="96" t="s">
        <v>4</v>
      </c>
    </row>
    <row r="1164" spans="1:7" ht="30" x14ac:dyDescent="0.25">
      <c r="A1164" s="96" t="s">
        <v>2225</v>
      </c>
      <c r="B1164" s="97">
        <v>367</v>
      </c>
      <c r="C1164" s="96" t="s">
        <v>2</v>
      </c>
      <c r="D1164" s="96" t="s">
        <v>2226</v>
      </c>
      <c r="E1164" s="96" t="s">
        <v>7553</v>
      </c>
      <c r="F1164" s="98" t="s">
        <v>2227</v>
      </c>
      <c r="G1164" s="96" t="s">
        <v>4</v>
      </c>
    </row>
    <row r="1165" spans="1:7" ht="30" x14ac:dyDescent="0.25">
      <c r="A1165" s="96" t="s">
        <v>2228</v>
      </c>
      <c r="B1165" s="97">
        <v>367</v>
      </c>
      <c r="C1165" s="96" t="s">
        <v>2</v>
      </c>
      <c r="D1165" s="96" t="s">
        <v>2229</v>
      </c>
      <c r="E1165" s="96" t="s">
        <v>7554</v>
      </c>
      <c r="F1165" s="98" t="s">
        <v>2230</v>
      </c>
      <c r="G1165" s="96" t="s">
        <v>4</v>
      </c>
    </row>
    <row r="1166" spans="1:7" ht="45" x14ac:dyDescent="0.25">
      <c r="A1166" s="96" t="s">
        <v>2231</v>
      </c>
      <c r="B1166" s="97">
        <v>44378</v>
      </c>
      <c r="C1166" s="96" t="s">
        <v>2</v>
      </c>
      <c r="D1166" s="96" t="s">
        <v>2232</v>
      </c>
      <c r="E1166" s="96" t="s">
        <v>7555</v>
      </c>
      <c r="F1166" s="98" t="s">
        <v>2233</v>
      </c>
      <c r="G1166" s="96" t="s">
        <v>4</v>
      </c>
    </row>
  </sheetData>
  <autoFilter ref="A2:G1166" xr:uid="{00000000-0001-0000-02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7"/>
  <sheetViews>
    <sheetView workbookViewId="0">
      <selection activeCell="B31" sqref="B31"/>
    </sheetView>
  </sheetViews>
  <sheetFormatPr defaultRowHeight="15" x14ac:dyDescent="0.25"/>
  <cols>
    <col min="1" max="1" width="10.42578125" bestFit="1" customWidth="1"/>
    <col min="2" max="2" width="55.5703125" bestFit="1" customWidth="1"/>
  </cols>
  <sheetData>
    <row r="1" spans="1:2" x14ac:dyDescent="0.25">
      <c r="A1" s="45" t="s">
        <v>5714</v>
      </c>
      <c r="B1" s="45"/>
    </row>
    <row r="2" spans="1:2" x14ac:dyDescent="0.25">
      <c r="A2" s="46" t="s">
        <v>2236</v>
      </c>
      <c r="B2" s="46" t="s">
        <v>2859</v>
      </c>
    </row>
    <row r="3" spans="1:2" x14ac:dyDescent="0.25">
      <c r="A3" s="46" t="s">
        <v>2239</v>
      </c>
      <c r="B3" s="46" t="s">
        <v>2859</v>
      </c>
    </row>
    <row r="4" spans="1:2" x14ac:dyDescent="0.25">
      <c r="A4" s="46" t="s">
        <v>2255</v>
      </c>
      <c r="B4" s="46" t="s">
        <v>2859</v>
      </c>
    </row>
    <row r="5" spans="1:2" x14ac:dyDescent="0.25">
      <c r="A5" s="46" t="s">
        <v>2304</v>
      </c>
      <c r="B5" s="46" t="s">
        <v>2859</v>
      </c>
    </row>
    <row r="6" spans="1:2" x14ac:dyDescent="0.25">
      <c r="A6" s="46" t="s">
        <v>2252</v>
      </c>
      <c r="B6" s="46" t="s">
        <v>2859</v>
      </c>
    </row>
    <row r="7" spans="1:2" x14ac:dyDescent="0.25">
      <c r="A7" s="46" t="s">
        <v>2283</v>
      </c>
      <c r="B7" s="46" t="s">
        <v>2859</v>
      </c>
    </row>
    <row r="8" spans="1:2" x14ac:dyDescent="0.25">
      <c r="A8" s="46" t="s">
        <v>2388</v>
      </c>
      <c r="B8" s="46" t="s">
        <v>2859</v>
      </c>
    </row>
    <row r="9" spans="1:2" x14ac:dyDescent="0.25">
      <c r="A9" s="46" t="s">
        <v>2299</v>
      </c>
      <c r="B9" s="46" t="s">
        <v>2859</v>
      </c>
    </row>
    <row r="10" spans="1:2" x14ac:dyDescent="0.25">
      <c r="A10" s="46" t="s">
        <v>2308</v>
      </c>
      <c r="B10" s="46" t="s">
        <v>2859</v>
      </c>
    </row>
    <row r="11" spans="1:2" x14ac:dyDescent="0.25">
      <c r="A11" s="46" t="s">
        <v>2347</v>
      </c>
      <c r="B11" s="46" t="s">
        <v>2859</v>
      </c>
    </row>
    <row r="12" spans="1:2" x14ac:dyDescent="0.25">
      <c r="A12" s="46" t="s">
        <v>2265</v>
      </c>
      <c r="B12" s="46" t="s">
        <v>2859</v>
      </c>
    </row>
    <row r="13" spans="1:2" x14ac:dyDescent="0.25">
      <c r="A13" s="46" t="s">
        <v>2297</v>
      </c>
      <c r="B13" s="46" t="s">
        <v>2859</v>
      </c>
    </row>
    <row r="14" spans="1:2" x14ac:dyDescent="0.25">
      <c r="A14" s="46" t="s">
        <v>2324</v>
      </c>
      <c r="B14" s="46" t="s">
        <v>2287</v>
      </c>
    </row>
    <row r="15" spans="1:2" x14ac:dyDescent="0.25">
      <c r="A15" s="46" t="s">
        <v>2326</v>
      </c>
      <c r="B15" s="46" t="s">
        <v>2287</v>
      </c>
    </row>
    <row r="16" spans="1:2" x14ac:dyDescent="0.25">
      <c r="A16" s="46" t="s">
        <v>2330</v>
      </c>
      <c r="B16" s="46" t="s">
        <v>2287</v>
      </c>
    </row>
    <row r="17" spans="1:2" x14ac:dyDescent="0.25">
      <c r="A17" s="46" t="s">
        <v>2578</v>
      </c>
      <c r="B17" s="46" t="s">
        <v>2287</v>
      </c>
    </row>
    <row r="18" spans="1:2" x14ac:dyDescent="0.25">
      <c r="A18" s="46" t="s">
        <v>2301</v>
      </c>
      <c r="B18" s="46" t="s">
        <v>2287</v>
      </c>
    </row>
    <row r="19" spans="1:2" x14ac:dyDescent="0.25">
      <c r="A19" s="46" t="s">
        <v>2271</v>
      </c>
      <c r="B19" s="46" t="s">
        <v>2287</v>
      </c>
    </row>
    <row r="20" spans="1:2" x14ac:dyDescent="0.25">
      <c r="A20" s="46" t="s">
        <v>2387</v>
      </c>
      <c r="B20" s="46" t="s">
        <v>2287</v>
      </c>
    </row>
    <row r="21" spans="1:2" x14ac:dyDescent="0.25">
      <c r="A21" s="46" t="s">
        <v>2342</v>
      </c>
      <c r="B21" s="46" t="s">
        <v>2287</v>
      </c>
    </row>
    <row r="22" spans="1:2" x14ac:dyDescent="0.25">
      <c r="A22" s="46" t="s">
        <v>2343</v>
      </c>
      <c r="B22" s="46" t="s">
        <v>2287</v>
      </c>
    </row>
    <row r="23" spans="1:2" x14ac:dyDescent="0.25">
      <c r="A23" s="46" t="s">
        <v>2436</v>
      </c>
      <c r="B23" s="46" t="s">
        <v>2287</v>
      </c>
    </row>
    <row r="24" spans="1:2" x14ac:dyDescent="0.25">
      <c r="A24" s="46" t="s">
        <v>2280</v>
      </c>
      <c r="B24" s="46" t="s">
        <v>2287</v>
      </c>
    </row>
    <row r="25" spans="1:2" x14ac:dyDescent="0.25">
      <c r="A25" s="46" t="s">
        <v>2375</v>
      </c>
      <c r="B25" s="46" t="s">
        <v>2287</v>
      </c>
    </row>
    <row r="26" spans="1:2" x14ac:dyDescent="0.25">
      <c r="A26" s="46" t="s">
        <v>6188</v>
      </c>
      <c r="B26" s="46" t="s">
        <v>2287</v>
      </c>
    </row>
    <row r="27" spans="1:2" x14ac:dyDescent="0.25">
      <c r="A27" s="46" t="s">
        <v>5492</v>
      </c>
      <c r="B27" s="46" t="s">
        <v>2287</v>
      </c>
    </row>
    <row r="28" spans="1:2" x14ac:dyDescent="0.25">
      <c r="A28" s="46" t="s">
        <v>2279</v>
      </c>
      <c r="B28" s="46" t="s">
        <v>2287</v>
      </c>
    </row>
    <row r="29" spans="1:2" x14ac:dyDescent="0.25">
      <c r="A29" s="46" t="s">
        <v>2457</v>
      </c>
      <c r="B29" s="46" t="s">
        <v>2287</v>
      </c>
    </row>
    <row r="30" spans="1:2" x14ac:dyDescent="0.25">
      <c r="A30" s="46" t="s">
        <v>2272</v>
      </c>
      <c r="B30" s="46" t="s">
        <v>2287</v>
      </c>
    </row>
    <row r="31" spans="1:2" x14ac:dyDescent="0.25">
      <c r="A31" s="46" t="s">
        <v>2346</v>
      </c>
      <c r="B31" s="46" t="s">
        <v>2287</v>
      </c>
    </row>
    <row r="32" spans="1:2" x14ac:dyDescent="0.25">
      <c r="A32" s="46" t="s">
        <v>2344</v>
      </c>
      <c r="B32" s="46" t="s">
        <v>2287</v>
      </c>
    </row>
    <row r="33" spans="1:2" x14ac:dyDescent="0.25">
      <c r="A33" s="46" t="s">
        <v>2345</v>
      </c>
      <c r="B33" s="46" t="s">
        <v>2287</v>
      </c>
    </row>
    <row r="34" spans="1:2" x14ac:dyDescent="0.25">
      <c r="A34" s="46" t="s">
        <v>2273</v>
      </c>
      <c r="B34" s="46" t="s">
        <v>2287</v>
      </c>
    </row>
    <row r="35" spans="1:2" x14ac:dyDescent="0.25">
      <c r="A35" s="46" t="s">
        <v>2296</v>
      </c>
      <c r="B35" s="46" t="s">
        <v>2287</v>
      </c>
    </row>
    <row r="36" spans="1:2" x14ac:dyDescent="0.25">
      <c r="A36" s="46" t="s">
        <v>2295</v>
      </c>
      <c r="B36" s="46" t="s">
        <v>2287</v>
      </c>
    </row>
    <row r="37" spans="1:2" x14ac:dyDescent="0.25">
      <c r="A37" s="46" t="s">
        <v>2274</v>
      </c>
      <c r="B37" s="46" t="s">
        <v>2287</v>
      </c>
    </row>
    <row r="38" spans="1:2" x14ac:dyDescent="0.25">
      <c r="A38" s="46" t="s">
        <v>2312</v>
      </c>
      <c r="B38" s="46" t="s">
        <v>2287</v>
      </c>
    </row>
    <row r="39" spans="1:2" x14ac:dyDescent="0.25">
      <c r="A39" s="46" t="s">
        <v>6189</v>
      </c>
      <c r="B39" s="46" t="s">
        <v>2287</v>
      </c>
    </row>
    <row r="40" spans="1:2" x14ac:dyDescent="0.25">
      <c r="A40" s="46" t="s">
        <v>5491</v>
      </c>
      <c r="B40" s="46" t="s">
        <v>2287</v>
      </c>
    </row>
    <row r="41" spans="1:2" x14ac:dyDescent="0.25">
      <c r="A41" s="46" t="s">
        <v>6190</v>
      </c>
      <c r="B41" s="46" t="s">
        <v>2287</v>
      </c>
    </row>
    <row r="42" spans="1:2" x14ac:dyDescent="0.25">
      <c r="A42" s="46" t="s">
        <v>2275</v>
      </c>
      <c r="B42" s="46" t="s">
        <v>2287</v>
      </c>
    </row>
    <row r="43" spans="1:2" x14ac:dyDescent="0.25">
      <c r="A43" s="46" t="s">
        <v>2305</v>
      </c>
      <c r="B43" s="46" t="s">
        <v>2287</v>
      </c>
    </row>
    <row r="44" spans="1:2" x14ac:dyDescent="0.25">
      <c r="A44" s="46" t="s">
        <v>2318</v>
      </c>
      <c r="B44" s="46" t="s">
        <v>2287</v>
      </c>
    </row>
    <row r="45" spans="1:2" x14ac:dyDescent="0.25">
      <c r="A45" s="46" t="s">
        <v>2494</v>
      </c>
      <c r="B45" s="46" t="s">
        <v>2287</v>
      </c>
    </row>
    <row r="46" spans="1:2" x14ac:dyDescent="0.25">
      <c r="A46" s="46" t="s">
        <v>2302</v>
      </c>
      <c r="B46" s="46" t="s">
        <v>2287</v>
      </c>
    </row>
    <row r="47" spans="1:2" x14ac:dyDescent="0.25">
      <c r="A47" s="46" t="s">
        <v>6191</v>
      </c>
      <c r="B47" s="46" t="s">
        <v>2287</v>
      </c>
    </row>
    <row r="48" spans="1:2" x14ac:dyDescent="0.25">
      <c r="A48" s="46" t="s">
        <v>2269</v>
      </c>
      <c r="B48" s="46" t="s">
        <v>2287</v>
      </c>
    </row>
    <row r="49" spans="1:2" x14ac:dyDescent="0.25">
      <c r="A49" s="46" t="s">
        <v>5495</v>
      </c>
      <c r="B49" s="46" t="s">
        <v>2287</v>
      </c>
    </row>
    <row r="50" spans="1:2" x14ac:dyDescent="0.25">
      <c r="A50" s="46" t="s">
        <v>2307</v>
      </c>
      <c r="B50" s="46" t="s">
        <v>2287</v>
      </c>
    </row>
    <row r="51" spans="1:2" x14ac:dyDescent="0.25">
      <c r="A51" s="46" t="s">
        <v>2428</v>
      </c>
      <c r="B51" s="46" t="s">
        <v>2287</v>
      </c>
    </row>
    <row r="52" spans="1:2" x14ac:dyDescent="0.25">
      <c r="A52" s="46" t="s">
        <v>2292</v>
      </c>
      <c r="B52" s="46" t="s">
        <v>2287</v>
      </c>
    </row>
    <row r="53" spans="1:2" x14ac:dyDescent="0.25">
      <c r="A53" s="46" t="s">
        <v>2572</v>
      </c>
      <c r="B53" s="46" t="s">
        <v>2287</v>
      </c>
    </row>
    <row r="54" spans="1:2" x14ac:dyDescent="0.25">
      <c r="A54" s="46" t="s">
        <v>2242</v>
      </c>
      <c r="B54" s="46" t="s">
        <v>2287</v>
      </c>
    </row>
    <row r="55" spans="1:2" x14ac:dyDescent="0.25">
      <c r="A55" s="46" t="s">
        <v>2313</v>
      </c>
      <c r="B55" s="46" t="s">
        <v>2287</v>
      </c>
    </row>
    <row r="56" spans="1:2" x14ac:dyDescent="0.25">
      <c r="A56" s="46" t="s">
        <v>2316</v>
      </c>
      <c r="B56" s="46" t="s">
        <v>2287</v>
      </c>
    </row>
    <row r="57" spans="1:2" x14ac:dyDescent="0.25">
      <c r="A57" s="46" t="s">
        <v>2270</v>
      </c>
      <c r="B57" s="46" t="s">
        <v>2287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754"/>
  <sheetViews>
    <sheetView workbookViewId="0">
      <selection activeCell="G29" sqref="G29"/>
    </sheetView>
  </sheetViews>
  <sheetFormatPr defaultColWidth="9.140625" defaultRowHeight="15" x14ac:dyDescent="0.25"/>
  <cols>
    <col min="1" max="1" width="18.28515625" style="9" bestFit="1" customWidth="1"/>
    <col min="2" max="2" width="9.5703125" style="9" customWidth="1"/>
    <col min="3" max="3" width="8" style="9" customWidth="1"/>
    <col min="4" max="4" width="13.42578125" style="9" customWidth="1"/>
    <col min="5" max="5" width="11.5703125" style="39" customWidth="1"/>
    <col min="6" max="6" width="12.5703125" style="39" customWidth="1"/>
    <col min="7" max="7" width="32.42578125" style="9" customWidth="1"/>
    <col min="8" max="8" width="35.5703125" style="9" customWidth="1"/>
    <col min="9" max="9" width="6.85546875" style="37" customWidth="1"/>
    <col min="10" max="10" width="44.28515625" style="9" customWidth="1"/>
    <col min="11" max="11" width="48.140625" style="9" customWidth="1"/>
    <col min="12" max="12" width="9.5703125" style="9" customWidth="1"/>
    <col min="13" max="13" width="5.5703125" style="9" customWidth="1"/>
    <col min="14" max="14" width="13.42578125" style="9" customWidth="1"/>
    <col min="15" max="15" width="17.5703125" style="9" customWidth="1"/>
    <col min="16" max="16" width="23.42578125" style="9" customWidth="1"/>
    <col min="17" max="17" width="53.7109375" style="9" customWidth="1"/>
    <col min="18" max="18" width="80.140625" style="9" bestFit="1" customWidth="1"/>
    <col min="19" max="16384" width="9.140625" style="9"/>
  </cols>
  <sheetData>
    <row r="1" spans="1:18" s="2" customFormat="1" ht="75.75" thickBot="1" x14ac:dyDescent="0.3">
      <c r="A1" s="24" t="s">
        <v>6049</v>
      </c>
      <c r="B1" s="25" t="s">
        <v>6050</v>
      </c>
      <c r="C1" s="26" t="s">
        <v>6051</v>
      </c>
      <c r="D1" s="24" t="s">
        <v>6052</v>
      </c>
      <c r="E1" s="27" t="s">
        <v>6053</v>
      </c>
      <c r="F1" s="28" t="s">
        <v>6054</v>
      </c>
      <c r="G1" s="29" t="s">
        <v>6055</v>
      </c>
      <c r="H1" s="30" t="s">
        <v>6056</v>
      </c>
      <c r="I1" s="31" t="s">
        <v>5714</v>
      </c>
      <c r="J1" s="29" t="s">
        <v>6057</v>
      </c>
      <c r="K1" s="29" t="s">
        <v>6058</v>
      </c>
      <c r="L1" s="29" t="s">
        <v>5715</v>
      </c>
      <c r="M1" s="29" t="s">
        <v>2234</v>
      </c>
      <c r="N1" s="32" t="s">
        <v>6059</v>
      </c>
      <c r="O1" s="32" t="s">
        <v>2235</v>
      </c>
      <c r="P1" s="32" t="s">
        <v>6060</v>
      </c>
      <c r="Q1" s="32" t="s">
        <v>8345</v>
      </c>
      <c r="R1" s="2" t="s">
        <v>7896</v>
      </c>
    </row>
    <row r="2" spans="1:18" x14ac:dyDescent="0.25">
      <c r="A2" s="33" t="str">
        <f t="shared" ref="A2:A65" si="0">CONCATENATE(B2,C2)</f>
        <v>1000001000</v>
      </c>
      <c r="B2" s="33" t="s">
        <v>2162</v>
      </c>
      <c r="C2" s="33" t="s">
        <v>1</v>
      </c>
      <c r="D2" s="9" t="str">
        <f t="shared" ref="D2:D65" si="1">CONCATENATE(E2,F2)</f>
        <v>100001000</v>
      </c>
      <c r="E2" s="34">
        <v>10000</v>
      </c>
      <c r="F2" s="34">
        <v>1000</v>
      </c>
      <c r="G2" s="9" t="str">
        <f>VLOOKUP(B2,'[1]Business Unit Lookup'!A:B,2,FALSE)</f>
        <v>Senate</v>
      </c>
      <c r="H2" s="33" t="str">
        <f>VLOOKUP(C2,'[1]Fund Lookup'!B:C,2,FALSE)</f>
        <v>General Fund</v>
      </c>
      <c r="I2" s="35" t="s">
        <v>2236</v>
      </c>
      <c r="J2" s="33" t="str">
        <f>VLOOKUP(I2,'[1]Table B'!A:B,2,FALSE)</f>
        <v>General</v>
      </c>
      <c r="K2" s="9" t="str">
        <f t="shared" ref="K2:K65" si="2">CONCATENATE(I2,"-",J2)</f>
        <v>100-General</v>
      </c>
      <c r="L2" s="9" t="str">
        <f>IFERROR(VLOOKUP(A2,'[1]VAC as of March 2024'!A:K,11,FALSE),"No")</f>
        <v>No</v>
      </c>
      <c r="M2" s="9" t="s">
        <v>2237</v>
      </c>
      <c r="O2" s="33" t="s">
        <v>2240</v>
      </c>
      <c r="P2" s="33" t="s">
        <v>6061</v>
      </c>
      <c r="Q2" s="2" t="str">
        <f>VLOOKUP(P2,'[1]Table E'!A:C,3,FALSE)</f>
        <v>Unassigned</v>
      </c>
    </row>
    <row r="3" spans="1:18" x14ac:dyDescent="0.25">
      <c r="A3" s="33" t="str">
        <f t="shared" si="0"/>
        <v>1000002700</v>
      </c>
      <c r="B3" s="33" t="s">
        <v>2162</v>
      </c>
      <c r="C3" s="33" t="s">
        <v>619</v>
      </c>
      <c r="D3" s="9" t="str">
        <f t="shared" si="1"/>
        <v>100002700</v>
      </c>
      <c r="E3" s="34">
        <v>10000</v>
      </c>
      <c r="F3" s="34">
        <v>2700</v>
      </c>
      <c r="G3" s="9" t="str">
        <f>VLOOKUP(B3,'[1]Business Unit Lookup'!A:B,2,FALSE)</f>
        <v>Senate</v>
      </c>
      <c r="H3" s="33" t="str">
        <f>VLOOKUP(C3,'[1]Fund Lookup'!B:C,2,FALSE)</f>
        <v>Parking</v>
      </c>
      <c r="I3" s="35" t="s">
        <v>2239</v>
      </c>
      <c r="J3" s="33" t="str">
        <f>VLOOKUP(I3,'[1]Table B'!A:B,2,FALSE)</f>
        <v>Special Revenue-Other</v>
      </c>
      <c r="K3" s="9" t="str">
        <f t="shared" si="2"/>
        <v>105-Special Revenue-Other</v>
      </c>
      <c r="L3" s="9" t="str">
        <f>IFERROR(VLOOKUP(A3,'[1]VAC as of March 2024'!A:K,11,FALSE),"No")</f>
        <v>No</v>
      </c>
      <c r="M3" s="9" t="s">
        <v>2240</v>
      </c>
      <c r="O3" s="33" t="s">
        <v>2241</v>
      </c>
      <c r="P3" s="33" t="s">
        <v>6062</v>
      </c>
      <c r="Q3" s="2" t="str">
        <f>VLOOKUP(P3,'[1]Table E'!A:C,3,FALSE)</f>
        <v>Governmental Operations - Administrative Services</v>
      </c>
    </row>
    <row r="4" spans="1:18" x14ac:dyDescent="0.25">
      <c r="A4" s="33" t="str">
        <f t="shared" si="0"/>
        <v>1000010110</v>
      </c>
      <c r="B4" s="33" t="s">
        <v>2162</v>
      </c>
      <c r="C4" s="33" t="s">
        <v>5444</v>
      </c>
      <c r="D4" s="9" t="str">
        <f t="shared" si="1"/>
        <v>1000010110</v>
      </c>
      <c r="E4" s="34">
        <v>10000</v>
      </c>
      <c r="F4" s="34">
        <v>10110</v>
      </c>
      <c r="G4" s="9" t="str">
        <f>VLOOKUP(B4,'[1]Business Unit Lookup'!A:B,2,FALSE)</f>
        <v>Senate</v>
      </c>
      <c r="H4" s="33" t="str">
        <f>VLOOKUP(C4,'[1]Fund Lookup'!B:C,2,FALSE)</f>
        <v>CARESActRlfFd–General-COVID-19</v>
      </c>
      <c r="I4" s="35" t="s">
        <v>2252</v>
      </c>
      <c r="J4" s="33" t="str">
        <f>VLOOKUP(I4,'[1]Table B'!A:B,2,FALSE)</f>
        <v>Special Revenue-Federal</v>
      </c>
      <c r="K4" s="9" t="str">
        <f t="shared" si="2"/>
        <v>120-Special Revenue-Federal</v>
      </c>
      <c r="L4" s="9" t="str">
        <f>IFERROR(VLOOKUP(A4,'[1]VAC as of March 2024'!A:K,11,FALSE),"No")</f>
        <v>No</v>
      </c>
      <c r="M4" s="9" t="s">
        <v>5493</v>
      </c>
      <c r="O4" s="33" t="s">
        <v>2248</v>
      </c>
      <c r="P4" s="33" t="s">
        <v>6063</v>
      </c>
      <c r="Q4" s="2" t="str">
        <f>VLOOKUP(P4,'[1]Table E'!A:C,3,FALSE)</f>
        <v>COVID-19</v>
      </c>
    </row>
    <row r="5" spans="1:18" x14ac:dyDescent="0.25">
      <c r="A5" s="33" t="str">
        <f t="shared" si="0"/>
        <v>1000015000</v>
      </c>
      <c r="B5" s="33" t="s">
        <v>2162</v>
      </c>
      <c r="C5" s="33" t="s">
        <v>2222</v>
      </c>
      <c r="D5" s="9" t="str">
        <f t="shared" si="1"/>
        <v>1000015000</v>
      </c>
      <c r="E5" s="34">
        <v>10000</v>
      </c>
      <c r="F5" s="34">
        <v>15000</v>
      </c>
      <c r="G5" s="9" t="str">
        <f>VLOOKUP(B5,'[1]Business Unit Lookup'!A:B,2,FALSE)</f>
        <v>Senate</v>
      </c>
      <c r="H5" s="33" t="str">
        <f>VLOOKUP(C5,'[1]Fund Lookup'!B:C,2,FALSE)</f>
        <v>General Fixed Asset Acct Group</v>
      </c>
      <c r="I5" s="35" t="s">
        <v>2242</v>
      </c>
      <c r="J5" s="33" t="str">
        <f>VLOOKUP(I5,'[1]Table B'!A:B,2,FALSE)</f>
        <v>Fixed Assets, Fund 1500</v>
      </c>
      <c r="K5" s="9" t="str">
        <f t="shared" si="2"/>
        <v>610-Fixed Assets, Fund 1500</v>
      </c>
      <c r="L5" s="9" t="str">
        <f>IFERROR(VLOOKUP(A5,'[1]VAC as of March 2024'!A:K,11,FALSE),"No")</f>
        <v>No</v>
      </c>
      <c r="M5" s="9" t="s">
        <v>4</v>
      </c>
      <c r="Q5" s="2"/>
    </row>
    <row r="6" spans="1:18" x14ac:dyDescent="0.25">
      <c r="A6" s="33" t="str">
        <f t="shared" si="0"/>
        <v>1010001000</v>
      </c>
      <c r="B6" s="33" t="s">
        <v>2243</v>
      </c>
      <c r="C6" s="33" t="s">
        <v>1</v>
      </c>
      <c r="D6" s="9" t="str">
        <f t="shared" si="1"/>
        <v>101001000</v>
      </c>
      <c r="E6" s="34">
        <v>10100</v>
      </c>
      <c r="F6" s="34">
        <v>1000</v>
      </c>
      <c r="G6" s="9" t="str">
        <f>VLOOKUP(B6,'[1]Business Unit Lookup'!A:B,2,FALSE)</f>
        <v>House of Delegates</v>
      </c>
      <c r="H6" s="33" t="str">
        <f>VLOOKUP(C6,'[1]Fund Lookup'!B:C,2,FALSE)</f>
        <v>General Fund</v>
      </c>
      <c r="I6" s="35" t="s">
        <v>2236</v>
      </c>
      <c r="J6" s="33" t="str">
        <f>VLOOKUP(I6,'[1]Table B'!A:B,2,FALSE)</f>
        <v>General</v>
      </c>
      <c r="K6" s="9" t="str">
        <f t="shared" si="2"/>
        <v>100-General</v>
      </c>
      <c r="L6" s="9" t="str">
        <f>IFERROR(VLOOKUP(A6,'[1]VAC as of March 2024'!A:K,11,FALSE),"No")</f>
        <v>No</v>
      </c>
      <c r="M6" s="9" t="s">
        <v>2237</v>
      </c>
      <c r="O6" s="33" t="s">
        <v>2240</v>
      </c>
      <c r="P6" s="33" t="s">
        <v>6061</v>
      </c>
      <c r="Q6" s="2" t="str">
        <f>VLOOKUP(P6,'[1]Table E'!A:C,3,FALSE)</f>
        <v>Unassigned</v>
      </c>
    </row>
    <row r="7" spans="1:18" x14ac:dyDescent="0.25">
      <c r="A7" s="33" t="str">
        <f t="shared" si="0"/>
        <v>1010002004</v>
      </c>
      <c r="B7" s="36" t="s">
        <v>2243</v>
      </c>
      <c r="C7" s="36" t="s">
        <v>14</v>
      </c>
      <c r="D7" s="9" t="str">
        <f t="shared" si="1"/>
        <v>101002004</v>
      </c>
      <c r="E7" s="36">
        <v>10100</v>
      </c>
      <c r="F7" s="37">
        <v>2004</v>
      </c>
      <c r="G7" s="9" t="str">
        <f>VLOOKUP(B7,'[1]Business Unit Lookup'!A:B,2,FALSE)</f>
        <v>House of Delegates</v>
      </c>
      <c r="H7" s="33" t="str">
        <f>VLOOKUP(C7,'[1]Fund Lookup'!B:C,2,FALSE)</f>
        <v>Comm on Civics Education Fund</v>
      </c>
      <c r="I7" s="35" t="s">
        <v>2239</v>
      </c>
      <c r="J7" s="33" t="str">
        <f>VLOOKUP(I7,'[1]Table B'!A:B,2,FALSE)</f>
        <v>Special Revenue-Other</v>
      </c>
      <c r="K7" s="9" t="str">
        <f t="shared" si="2"/>
        <v>105-Special Revenue-Other</v>
      </c>
      <c r="L7" s="9" t="str">
        <f>IFERROR(VLOOKUP(A7,'[1]VAC as of March 2024'!A:K,11,FALSE),"No")</f>
        <v>Yes</v>
      </c>
      <c r="M7" s="38" t="s">
        <v>2248</v>
      </c>
      <c r="N7" s="9" t="s">
        <v>6077</v>
      </c>
      <c r="O7" s="38" t="s">
        <v>2241</v>
      </c>
      <c r="P7" s="36" t="s">
        <v>6066</v>
      </c>
      <c r="Q7" s="81" t="s">
        <v>8346</v>
      </c>
    </row>
    <row r="8" spans="1:18" x14ac:dyDescent="0.25">
      <c r="A8" s="33" t="str">
        <f t="shared" si="0"/>
        <v>1010002700</v>
      </c>
      <c r="B8" s="33" t="s">
        <v>2243</v>
      </c>
      <c r="C8" s="33" t="s">
        <v>619</v>
      </c>
      <c r="D8" s="9" t="str">
        <f t="shared" si="1"/>
        <v>101002700</v>
      </c>
      <c r="E8" s="34">
        <v>10100</v>
      </c>
      <c r="F8" s="34">
        <v>2700</v>
      </c>
      <c r="G8" s="9" t="str">
        <f>VLOOKUP(B8,'[1]Business Unit Lookup'!A:B,2,FALSE)</f>
        <v>House of Delegates</v>
      </c>
      <c r="H8" s="33" t="str">
        <f>VLOOKUP(C8,'[1]Fund Lookup'!B:C,2,FALSE)</f>
        <v>Parking</v>
      </c>
      <c r="I8" s="35" t="s">
        <v>2239</v>
      </c>
      <c r="J8" s="33" t="str">
        <f>VLOOKUP(I8,'[1]Table B'!A:B,2,FALSE)</f>
        <v>Special Revenue-Other</v>
      </c>
      <c r="K8" s="9" t="str">
        <f t="shared" si="2"/>
        <v>105-Special Revenue-Other</v>
      </c>
      <c r="L8" s="9" t="str">
        <f>IFERROR(VLOOKUP(A8,'[1]VAC as of March 2024'!A:K,11,FALSE),"No")</f>
        <v>No</v>
      </c>
      <c r="M8" s="9" t="s">
        <v>2240</v>
      </c>
      <c r="O8" s="33" t="s">
        <v>2241</v>
      </c>
      <c r="P8" s="33" t="s">
        <v>6062</v>
      </c>
      <c r="Q8" s="2" t="str">
        <f>VLOOKUP(P8,'[1]Table E'!A:C,3,FALSE)</f>
        <v>Governmental Operations - Administrative Services</v>
      </c>
    </row>
    <row r="9" spans="1:18" x14ac:dyDescent="0.25">
      <c r="A9" s="33" t="str">
        <f t="shared" si="0"/>
        <v>1010015000</v>
      </c>
      <c r="B9" s="33" t="s">
        <v>2243</v>
      </c>
      <c r="C9" s="33" t="s">
        <v>2222</v>
      </c>
      <c r="D9" s="9" t="str">
        <f t="shared" si="1"/>
        <v>1010015000</v>
      </c>
      <c r="E9" s="34">
        <v>10100</v>
      </c>
      <c r="F9" s="34">
        <v>15000</v>
      </c>
      <c r="G9" s="9" t="str">
        <f>VLOOKUP(B9,'[1]Business Unit Lookup'!A:B,2,FALSE)</f>
        <v>House of Delegates</v>
      </c>
      <c r="H9" s="33" t="str">
        <f>VLOOKUP(C9,'[1]Fund Lookup'!B:C,2,FALSE)</f>
        <v>General Fixed Asset Acct Group</v>
      </c>
      <c r="I9" s="35" t="s">
        <v>2242</v>
      </c>
      <c r="J9" s="33" t="str">
        <f>VLOOKUP(I9,'[1]Table B'!A:B,2,FALSE)</f>
        <v>Fixed Assets, Fund 1500</v>
      </c>
      <c r="K9" s="9" t="str">
        <f t="shared" si="2"/>
        <v>610-Fixed Assets, Fund 1500</v>
      </c>
      <c r="L9" s="9" t="str">
        <f>IFERROR(VLOOKUP(A9,'[1]VAC as of March 2024'!A:K,11,FALSE),"No")</f>
        <v>No</v>
      </c>
      <c r="M9" s="9" t="s">
        <v>4</v>
      </c>
      <c r="Q9" s="2"/>
    </row>
    <row r="10" spans="1:18" x14ac:dyDescent="0.25">
      <c r="A10" s="33" t="str">
        <f t="shared" si="0"/>
        <v>1020001000</v>
      </c>
      <c r="B10" s="33" t="s">
        <v>2244</v>
      </c>
      <c r="C10" s="33" t="s">
        <v>1</v>
      </c>
      <c r="D10" s="9" t="str">
        <f t="shared" si="1"/>
        <v>102001000</v>
      </c>
      <c r="E10" s="34">
        <v>10200</v>
      </c>
      <c r="F10" s="34">
        <v>1000</v>
      </c>
      <c r="G10" s="9" t="str">
        <f>VLOOKUP(B10,'[1]Business Unit Lookup'!A:B,2,FALSE)</f>
        <v>Legis Dep Reversion Clear Acct</v>
      </c>
      <c r="H10" s="33" t="str">
        <f>VLOOKUP(C10,'[1]Fund Lookup'!B:C,2,FALSE)</f>
        <v>General Fund</v>
      </c>
      <c r="I10" s="35" t="s">
        <v>2236</v>
      </c>
      <c r="J10" s="33" t="str">
        <f>VLOOKUP(I10,'[1]Table B'!A:B,2,FALSE)</f>
        <v>General</v>
      </c>
      <c r="K10" s="9" t="str">
        <f t="shared" si="2"/>
        <v>100-General</v>
      </c>
      <c r="L10" s="9" t="str">
        <f>IFERROR(VLOOKUP(A10,'[1]VAC as of March 2024'!A:K,11,FALSE),"No")</f>
        <v>No</v>
      </c>
      <c r="M10" s="9" t="s">
        <v>2237</v>
      </c>
      <c r="O10" s="33" t="s">
        <v>2240</v>
      </c>
      <c r="P10" s="33" t="s">
        <v>6061</v>
      </c>
      <c r="Q10" s="2" t="str">
        <f>VLOOKUP(P10,'[1]Table E'!A:C,3,FALSE)</f>
        <v>Unassigned</v>
      </c>
    </row>
    <row r="11" spans="1:18" x14ac:dyDescent="0.25">
      <c r="A11" s="33" t="str">
        <f t="shared" si="0"/>
        <v>1030001000</v>
      </c>
      <c r="B11" s="33" t="s">
        <v>2245</v>
      </c>
      <c r="C11" s="33" t="s">
        <v>1</v>
      </c>
      <c r="D11" s="9" t="str">
        <f t="shared" si="1"/>
        <v>103001000</v>
      </c>
      <c r="E11" s="34">
        <v>10300</v>
      </c>
      <c r="F11" s="34">
        <v>1000</v>
      </c>
      <c r="G11" s="9" t="str">
        <f>VLOOKUP(B11,'[1]Business Unit Lookup'!A:B,2,FALSE)</f>
        <v>Magistrate System</v>
      </c>
      <c r="H11" s="33" t="str">
        <f>VLOOKUP(C11,'[1]Fund Lookup'!B:C,2,FALSE)</f>
        <v>General Fund</v>
      </c>
      <c r="I11" s="35" t="s">
        <v>2236</v>
      </c>
      <c r="J11" s="33" t="str">
        <f>VLOOKUP(I11,'[1]Table B'!A:B,2,FALSE)</f>
        <v>General</v>
      </c>
      <c r="K11" s="9" t="str">
        <f t="shared" si="2"/>
        <v>100-General</v>
      </c>
      <c r="L11" s="9" t="str">
        <f>IFERROR(VLOOKUP(A11,'[1]VAC as of March 2024'!A:K,11,FALSE),"No")</f>
        <v>No</v>
      </c>
      <c r="M11" s="9" t="s">
        <v>2237</v>
      </c>
      <c r="O11" s="33" t="s">
        <v>2240</v>
      </c>
      <c r="P11" s="33" t="s">
        <v>6061</v>
      </c>
      <c r="Q11" s="2" t="str">
        <f>VLOOKUP(P11,'[1]Table E'!A:C,3,FALSE)</f>
        <v>Unassigned</v>
      </c>
    </row>
    <row r="12" spans="1:18" x14ac:dyDescent="0.25">
      <c r="A12" s="33" t="str">
        <f t="shared" si="0"/>
        <v>1030002700</v>
      </c>
      <c r="B12" s="33" t="s">
        <v>2245</v>
      </c>
      <c r="C12" s="33" t="s">
        <v>619</v>
      </c>
      <c r="D12" s="9" t="str">
        <f t="shared" si="1"/>
        <v>103002700</v>
      </c>
      <c r="E12" s="34">
        <v>10300</v>
      </c>
      <c r="F12" s="34">
        <v>2700</v>
      </c>
      <c r="G12" s="9" t="str">
        <f>VLOOKUP(B12,'[1]Business Unit Lookup'!A:B,2,FALSE)</f>
        <v>Magistrate System</v>
      </c>
      <c r="H12" s="33" t="str">
        <f>VLOOKUP(C12,'[1]Fund Lookup'!B:C,2,FALSE)</f>
        <v>Parking</v>
      </c>
      <c r="I12" s="35" t="s">
        <v>2239</v>
      </c>
      <c r="J12" s="33" t="str">
        <f>VLOOKUP(I12,'[1]Table B'!A:B,2,FALSE)</f>
        <v>Special Revenue-Other</v>
      </c>
      <c r="K12" s="9" t="str">
        <f t="shared" si="2"/>
        <v>105-Special Revenue-Other</v>
      </c>
      <c r="L12" s="9" t="str">
        <f>IFERROR(VLOOKUP(A12,'[1]VAC as of March 2024'!A:K,11,FALSE),"No")</f>
        <v>No</v>
      </c>
      <c r="M12" s="9" t="s">
        <v>2240</v>
      </c>
      <c r="O12" s="33" t="s">
        <v>2241</v>
      </c>
      <c r="P12" s="33" t="s">
        <v>6062</v>
      </c>
      <c r="Q12" s="2" t="str">
        <f>VLOOKUP(P12,'[1]Table E'!A:C,3,FALSE)</f>
        <v>Governmental Operations - Administrative Services</v>
      </c>
    </row>
    <row r="13" spans="1:18" x14ac:dyDescent="0.25">
      <c r="A13" s="33" t="str">
        <f t="shared" si="0"/>
        <v>1040001000</v>
      </c>
      <c r="B13" s="33" t="s">
        <v>2182</v>
      </c>
      <c r="C13" s="33" t="s">
        <v>1</v>
      </c>
      <c r="D13" s="9" t="str">
        <f t="shared" si="1"/>
        <v>104001000</v>
      </c>
      <c r="E13" s="34">
        <v>10400</v>
      </c>
      <c r="F13" s="34">
        <v>1000</v>
      </c>
      <c r="G13" s="9" t="str">
        <f>VLOOKUP(B13,'[1]Business Unit Lookup'!A:B,2,FALSE)</f>
        <v>Jud Dept Reversion Clear Acct</v>
      </c>
      <c r="H13" s="33" t="str">
        <f>VLOOKUP(C13,'[1]Fund Lookup'!B:C,2,FALSE)</f>
        <v>General Fund</v>
      </c>
      <c r="I13" s="35" t="s">
        <v>2236</v>
      </c>
      <c r="J13" s="33" t="str">
        <f>VLOOKUP(I13,'[1]Table B'!A:B,2,FALSE)</f>
        <v>General</v>
      </c>
      <c r="K13" s="9" t="str">
        <f t="shared" si="2"/>
        <v>100-General</v>
      </c>
      <c r="L13" s="9" t="str">
        <f>IFERROR(VLOOKUP(A13,'[1]VAC as of March 2024'!A:K,11,FALSE),"No")</f>
        <v>No</v>
      </c>
      <c r="M13" s="9" t="s">
        <v>2237</v>
      </c>
      <c r="O13" s="33" t="s">
        <v>2240</v>
      </c>
      <c r="P13" s="33" t="s">
        <v>6061</v>
      </c>
      <c r="Q13" s="2" t="str">
        <f>VLOOKUP(P13,'[1]Table E'!A:C,3,FALSE)</f>
        <v>Unassigned</v>
      </c>
    </row>
    <row r="14" spans="1:18" x14ac:dyDescent="0.25">
      <c r="A14" s="33" t="str">
        <f t="shared" si="0"/>
        <v>1050001000</v>
      </c>
      <c r="B14" s="33" t="s">
        <v>2246</v>
      </c>
      <c r="C14" s="33" t="s">
        <v>1</v>
      </c>
      <c r="D14" s="9" t="str">
        <f t="shared" si="1"/>
        <v>105001000</v>
      </c>
      <c r="E14" s="34">
        <v>10500</v>
      </c>
      <c r="F14" s="34">
        <v>1000</v>
      </c>
      <c r="G14" s="9" t="str">
        <f>VLOOKUP(B14,'[1]Business Unit Lookup'!A:B,2,FALSE)</f>
        <v>VA Commission on Intergov Coop</v>
      </c>
      <c r="H14" s="33" t="str">
        <f>VLOOKUP(C14,'[1]Fund Lookup'!B:C,2,FALSE)</f>
        <v>General Fund</v>
      </c>
      <c r="I14" s="35" t="s">
        <v>2236</v>
      </c>
      <c r="J14" s="33" t="str">
        <f>VLOOKUP(I14,'[1]Table B'!A:B,2,FALSE)</f>
        <v>General</v>
      </c>
      <c r="K14" s="9" t="str">
        <f t="shared" si="2"/>
        <v>100-General</v>
      </c>
      <c r="L14" s="9" t="str">
        <f>IFERROR(VLOOKUP(A14,'[1]VAC as of March 2024'!A:K,11,FALSE),"No")</f>
        <v>No</v>
      </c>
      <c r="M14" s="9" t="s">
        <v>2237</v>
      </c>
      <c r="O14" s="33" t="s">
        <v>2240</v>
      </c>
      <c r="P14" s="33" t="s">
        <v>6061</v>
      </c>
      <c r="Q14" s="2" t="str">
        <f>VLOOKUP(P14,'[1]Table E'!A:C,3,FALSE)</f>
        <v>Unassigned</v>
      </c>
    </row>
    <row r="15" spans="1:18" x14ac:dyDescent="0.25">
      <c r="A15" s="33" t="str">
        <f t="shared" si="0"/>
        <v>1070001000</v>
      </c>
      <c r="B15" s="33" t="s">
        <v>2247</v>
      </c>
      <c r="C15" s="33" t="s">
        <v>1</v>
      </c>
      <c r="D15" s="9" t="str">
        <f t="shared" si="1"/>
        <v>107001000</v>
      </c>
      <c r="E15" s="34">
        <v>10700</v>
      </c>
      <c r="F15" s="34">
        <v>1000</v>
      </c>
      <c r="G15" s="9" t="str">
        <f>VLOOKUP(B15,'[1]Business Unit Lookup'!A:B,2,FALSE)</f>
        <v>Div of Legislative Services</v>
      </c>
      <c r="H15" s="33" t="str">
        <f>VLOOKUP(C15,'[1]Fund Lookup'!B:C,2,FALSE)</f>
        <v>General Fund</v>
      </c>
      <c r="I15" s="35" t="s">
        <v>2236</v>
      </c>
      <c r="J15" s="33" t="str">
        <f>VLOOKUP(I15,'[1]Table B'!A:B,2,FALSE)</f>
        <v>General</v>
      </c>
      <c r="K15" s="9" t="str">
        <f t="shared" si="2"/>
        <v>100-General</v>
      </c>
      <c r="L15" s="9" t="str">
        <f>IFERROR(VLOOKUP(A15,'[1]VAC as of March 2024'!A:K,11,FALSE),"No")</f>
        <v>No</v>
      </c>
      <c r="M15" s="9" t="s">
        <v>2237</v>
      </c>
      <c r="O15" s="33" t="s">
        <v>2240</v>
      </c>
      <c r="P15" s="33" t="s">
        <v>6061</v>
      </c>
      <c r="Q15" s="2" t="str">
        <f>VLOOKUP(P15,'[1]Table E'!A:C,3,FALSE)</f>
        <v>Unassigned</v>
      </c>
    </row>
    <row r="16" spans="1:18" x14ac:dyDescent="0.25">
      <c r="A16" s="33" t="str">
        <f t="shared" si="0"/>
        <v>1070002107</v>
      </c>
      <c r="B16" s="33" t="s">
        <v>2247</v>
      </c>
      <c r="C16" s="33" t="s">
        <v>132</v>
      </c>
      <c r="D16" s="9" t="str">
        <f t="shared" si="1"/>
        <v>107002107</v>
      </c>
      <c r="E16" s="34">
        <v>10700</v>
      </c>
      <c r="F16" s="34">
        <v>2107</v>
      </c>
      <c r="G16" s="9" t="str">
        <f>VLOOKUP(B16,'[1]Business Unit Lookup'!A:B,2,FALSE)</f>
        <v>Div of Legislative Services</v>
      </c>
      <c r="H16" s="33" t="str">
        <f>VLOOKUP(C16,'[1]Fund Lookup'!B:C,2,FALSE)</f>
        <v>DLS Special Revenue Fund</v>
      </c>
      <c r="I16" s="35" t="s">
        <v>2236</v>
      </c>
      <c r="J16" s="33" t="str">
        <f>VLOOKUP(I16,'[1]Table B'!A:B,2,FALSE)</f>
        <v>General</v>
      </c>
      <c r="K16" s="9" t="str">
        <f t="shared" si="2"/>
        <v>100-General</v>
      </c>
      <c r="L16" s="9" t="str">
        <f>IFERROR(VLOOKUP(A16,'[1]VAC as of March 2024'!A:K,11,FALSE),"No")</f>
        <v>No</v>
      </c>
      <c r="M16" s="9" t="s">
        <v>2240</v>
      </c>
      <c r="O16" s="33" t="s">
        <v>2</v>
      </c>
      <c r="P16" s="33" t="s">
        <v>6064</v>
      </c>
      <c r="Q16" s="2" t="str">
        <f>VLOOKUP(P16,'[1]Table E'!A:C,3,FALSE)</f>
        <v>Governmental Operations - Legislative Services</v>
      </c>
    </row>
    <row r="17" spans="1:17" x14ac:dyDescent="0.25">
      <c r="A17" s="33" t="str">
        <f t="shared" si="0"/>
        <v>1070002520</v>
      </c>
      <c r="B17" s="33" t="s">
        <v>2247</v>
      </c>
      <c r="C17" s="33" t="s">
        <v>542</v>
      </c>
      <c r="D17" s="9" t="str">
        <f t="shared" si="1"/>
        <v>107002520</v>
      </c>
      <c r="E17" s="34">
        <v>10700</v>
      </c>
      <c r="F17" s="34">
        <v>2520</v>
      </c>
      <c r="G17" s="9" t="str">
        <f>VLOOKUP(B17,'[1]Business Unit Lookup'!A:B,2,FALSE)</f>
        <v>Div of Legislative Services</v>
      </c>
      <c r="H17" s="33" t="str">
        <f>VLOOKUP(C17,'[1]Fund Lookup'!B:C,2,FALSE)</f>
        <v>Chesapeake Bay Restoration</v>
      </c>
      <c r="I17" s="35" t="s">
        <v>2239</v>
      </c>
      <c r="J17" s="33" t="str">
        <f>VLOOKUP(I17,'[1]Table B'!A:B,2,FALSE)</f>
        <v>Special Revenue-Other</v>
      </c>
      <c r="K17" s="9" t="str">
        <f t="shared" si="2"/>
        <v>105-Special Revenue-Other</v>
      </c>
      <c r="L17" s="9" t="str">
        <f>IFERROR(VLOOKUP(A17,'[1]VAC as of March 2024'!A:K,11,FALSE),"No")</f>
        <v>No</v>
      </c>
      <c r="M17" s="9" t="s">
        <v>2240</v>
      </c>
      <c r="O17" s="33" t="s">
        <v>2248</v>
      </c>
      <c r="P17" s="33" t="s">
        <v>6065</v>
      </c>
      <c r="Q17" s="2" t="str">
        <f>VLOOKUP(P17,'[1]Table E'!A:C,3,FALSE)</f>
        <v>Environmental Quality and Natural Resource Preservation</v>
      </c>
    </row>
    <row r="18" spans="1:17" x14ac:dyDescent="0.25">
      <c r="A18" s="33" t="str">
        <f t="shared" si="0"/>
        <v>1070002700</v>
      </c>
      <c r="B18" s="33" t="s">
        <v>2247</v>
      </c>
      <c r="C18" s="33" t="s">
        <v>619</v>
      </c>
      <c r="D18" s="9" t="str">
        <f t="shared" si="1"/>
        <v>107002700</v>
      </c>
      <c r="E18" s="34">
        <v>10700</v>
      </c>
      <c r="F18" s="34">
        <v>2700</v>
      </c>
      <c r="G18" s="9" t="str">
        <f>VLOOKUP(B18,'[1]Business Unit Lookup'!A:B,2,FALSE)</f>
        <v>Div of Legislative Services</v>
      </c>
      <c r="H18" s="33" t="str">
        <f>VLOOKUP(C18,'[1]Fund Lookup'!B:C,2,FALSE)</f>
        <v>Parking</v>
      </c>
      <c r="I18" s="35" t="s">
        <v>2239</v>
      </c>
      <c r="J18" s="33" t="str">
        <f>VLOOKUP(I18,'[1]Table B'!A:B,2,FALSE)</f>
        <v>Special Revenue-Other</v>
      </c>
      <c r="K18" s="9" t="str">
        <f t="shared" si="2"/>
        <v>105-Special Revenue-Other</v>
      </c>
      <c r="L18" s="9" t="str">
        <f>IFERROR(VLOOKUP(A18,'[1]VAC as of March 2024'!A:K,11,FALSE),"No")</f>
        <v>No</v>
      </c>
      <c r="M18" s="9" t="s">
        <v>2240</v>
      </c>
      <c r="O18" s="33" t="s">
        <v>2241</v>
      </c>
      <c r="P18" s="33" t="s">
        <v>6062</v>
      </c>
      <c r="Q18" s="2" t="str">
        <f>VLOOKUP(P18,'[1]Table E'!A:C,3,FALSE)</f>
        <v>Governmental Operations - Administrative Services</v>
      </c>
    </row>
    <row r="19" spans="1:17" x14ac:dyDescent="0.25">
      <c r="A19" s="33" t="str">
        <f t="shared" si="0"/>
        <v>1070009010</v>
      </c>
      <c r="B19" s="36" t="s">
        <v>2247</v>
      </c>
      <c r="C19" s="36" t="s">
        <v>1639</v>
      </c>
      <c r="D19" s="9" t="str">
        <f t="shared" si="1"/>
        <v>107009010</v>
      </c>
      <c r="E19" s="35">
        <v>10700</v>
      </c>
      <c r="F19" s="37">
        <v>9010</v>
      </c>
      <c r="G19" s="9" t="str">
        <f>VLOOKUP(B19,'[1]Business Unit Lookup'!A:B,2,FALSE)</f>
        <v>Div of Legislative Services</v>
      </c>
      <c r="H19" s="33" t="str">
        <f>VLOOKUP(C19,'[1]Fund Lookup'!B:C,2,FALSE)</f>
        <v>Ches Bay Restoration Contribut</v>
      </c>
      <c r="I19" s="35" t="s">
        <v>2239</v>
      </c>
      <c r="J19" s="33" t="str">
        <f>VLOOKUP(I19,'[1]Table B'!A:B,2,FALSE)</f>
        <v>Special Revenue-Other</v>
      </c>
      <c r="K19" s="9" t="str">
        <f t="shared" si="2"/>
        <v>105-Special Revenue-Other</v>
      </c>
      <c r="L19" s="9" t="str">
        <f>IFERROR(VLOOKUP(A19,'[1]VAC as of March 2024'!A:K,11,FALSE),"No")</f>
        <v>No</v>
      </c>
      <c r="M19" s="37" t="s">
        <v>2240</v>
      </c>
      <c r="O19" s="38" t="s">
        <v>2248</v>
      </c>
      <c r="P19" s="36" t="s">
        <v>6065</v>
      </c>
      <c r="Q19" s="2" t="str">
        <f>VLOOKUP(P19,'[1]Table E'!A:C,3,FALSE)</f>
        <v>Environmental Quality and Natural Resource Preservation</v>
      </c>
    </row>
    <row r="20" spans="1:17" x14ac:dyDescent="0.25">
      <c r="A20" s="33" t="str">
        <f t="shared" si="0"/>
        <v>1070015000</v>
      </c>
      <c r="B20" s="33" t="s">
        <v>2247</v>
      </c>
      <c r="C20" s="33" t="s">
        <v>2222</v>
      </c>
      <c r="D20" s="9" t="str">
        <f t="shared" si="1"/>
        <v>1070015000</v>
      </c>
      <c r="E20" s="34">
        <v>10700</v>
      </c>
      <c r="F20" s="34">
        <v>15000</v>
      </c>
      <c r="G20" s="9" t="str">
        <f>VLOOKUP(B20,'[1]Business Unit Lookup'!A:B,2,FALSE)</f>
        <v>Div of Legislative Services</v>
      </c>
      <c r="H20" s="33" t="str">
        <f>VLOOKUP(C20,'[1]Fund Lookup'!B:C,2,FALSE)</f>
        <v>General Fixed Asset Acct Group</v>
      </c>
      <c r="I20" s="35" t="s">
        <v>2242</v>
      </c>
      <c r="J20" s="33" t="str">
        <f>VLOOKUP(I20,'[1]Table B'!A:B,2,FALSE)</f>
        <v>Fixed Assets, Fund 1500</v>
      </c>
      <c r="K20" s="9" t="str">
        <f t="shared" si="2"/>
        <v>610-Fixed Assets, Fund 1500</v>
      </c>
      <c r="L20" s="9" t="str">
        <f>IFERROR(VLOOKUP(A20,'[1]VAC as of March 2024'!A:K,11,FALSE),"No")</f>
        <v>No</v>
      </c>
      <c r="M20" s="9" t="s">
        <v>4</v>
      </c>
      <c r="Q20" s="2"/>
    </row>
    <row r="21" spans="1:17" x14ac:dyDescent="0.25">
      <c r="A21" s="33" t="str">
        <f t="shared" si="0"/>
        <v>1080001000</v>
      </c>
      <c r="B21" s="33" t="s">
        <v>2249</v>
      </c>
      <c r="C21" s="33" t="s">
        <v>1</v>
      </c>
      <c r="D21" s="9" t="str">
        <f t="shared" si="1"/>
        <v>108001000</v>
      </c>
      <c r="E21" s="34">
        <v>10800</v>
      </c>
      <c r="F21" s="34">
        <v>1000</v>
      </c>
      <c r="G21" s="9" t="str">
        <f>VLOOKUP(B21,'[1]Business Unit Lookup'!A:B,2,FALSE)</f>
        <v>Virginia Code Commission</v>
      </c>
      <c r="H21" s="33" t="str">
        <f>VLOOKUP(C21,'[1]Fund Lookup'!B:C,2,FALSE)</f>
        <v>General Fund</v>
      </c>
      <c r="I21" s="35" t="s">
        <v>2236</v>
      </c>
      <c r="J21" s="33" t="str">
        <f>VLOOKUP(I21,'[1]Table B'!A:B,2,FALSE)</f>
        <v>General</v>
      </c>
      <c r="K21" s="9" t="str">
        <f t="shared" si="2"/>
        <v>100-General</v>
      </c>
      <c r="L21" s="9" t="str">
        <f>IFERROR(VLOOKUP(A21,'[1]VAC as of March 2024'!A:K,11,FALSE),"No")</f>
        <v>No</v>
      </c>
      <c r="M21" s="9" t="s">
        <v>2237</v>
      </c>
      <c r="O21" s="33" t="s">
        <v>2240</v>
      </c>
      <c r="P21" s="33" t="s">
        <v>6061</v>
      </c>
      <c r="Q21" s="2" t="str">
        <f>VLOOKUP(P21,'[1]Table E'!A:C,3,FALSE)</f>
        <v>Unassigned</v>
      </c>
    </row>
    <row r="22" spans="1:17" x14ac:dyDescent="0.25">
      <c r="A22" s="33" t="str">
        <f t="shared" si="0"/>
        <v>1080002108</v>
      </c>
      <c r="B22" s="33" t="s">
        <v>2249</v>
      </c>
      <c r="C22" s="33" t="s">
        <v>135</v>
      </c>
      <c r="D22" s="9" t="str">
        <f t="shared" si="1"/>
        <v>108002108</v>
      </c>
      <c r="E22" s="34">
        <v>10800</v>
      </c>
      <c r="F22" s="34">
        <v>2108</v>
      </c>
      <c r="G22" s="9" t="str">
        <f>VLOOKUP(B22,'[1]Business Unit Lookup'!A:B,2,FALSE)</f>
        <v>Virginia Code Commission</v>
      </c>
      <c r="H22" s="33" t="str">
        <f>VLOOKUP(C22,'[1]Fund Lookup'!B:C,2,FALSE)</f>
        <v>Code Commission Spec Rev Fund</v>
      </c>
      <c r="I22" s="35" t="s">
        <v>2236</v>
      </c>
      <c r="J22" s="33" t="str">
        <f>VLOOKUP(I22,'[1]Table B'!A:B,2,FALSE)</f>
        <v>General</v>
      </c>
      <c r="K22" s="9" t="str">
        <f t="shared" si="2"/>
        <v>100-General</v>
      </c>
      <c r="L22" s="9" t="str">
        <f>IFERROR(VLOOKUP(A22,'[1]VAC as of March 2024'!A:K,11,FALSE),"No")</f>
        <v>No</v>
      </c>
      <c r="M22" s="9" t="s">
        <v>2240</v>
      </c>
      <c r="O22" s="33" t="s">
        <v>2</v>
      </c>
      <c r="P22" s="33" t="s">
        <v>6064</v>
      </c>
      <c r="Q22" s="2" t="str">
        <f>VLOOKUP(P22,'[1]Table E'!A:C,3,FALSE)</f>
        <v>Governmental Operations - Legislative Services</v>
      </c>
    </row>
    <row r="23" spans="1:17" x14ac:dyDescent="0.25">
      <c r="A23" s="33" t="str">
        <f t="shared" si="0"/>
        <v>1090001000</v>
      </c>
      <c r="B23" s="33" t="s">
        <v>2194</v>
      </c>
      <c r="C23" s="33" t="s">
        <v>1</v>
      </c>
      <c r="D23" s="9" t="str">
        <f t="shared" si="1"/>
        <v>109001000</v>
      </c>
      <c r="E23" s="34">
        <v>10900</v>
      </c>
      <c r="F23" s="34">
        <v>1000</v>
      </c>
      <c r="G23" s="9" t="str">
        <f>VLOOKUP(B23,'[1]Business Unit Lookup'!A:B,2,FALSE)</f>
        <v>Div Legislative Automated Sys</v>
      </c>
      <c r="H23" s="33" t="str">
        <f>VLOOKUP(C23,'[1]Fund Lookup'!B:C,2,FALSE)</f>
        <v>General Fund</v>
      </c>
      <c r="I23" s="35" t="s">
        <v>2236</v>
      </c>
      <c r="J23" s="33" t="str">
        <f>VLOOKUP(I23,'[1]Table B'!A:B,2,FALSE)</f>
        <v>General</v>
      </c>
      <c r="K23" s="9" t="str">
        <f t="shared" si="2"/>
        <v>100-General</v>
      </c>
      <c r="L23" s="9" t="str">
        <f>IFERROR(VLOOKUP(A23,'[1]VAC as of March 2024'!A:K,11,FALSE),"No")</f>
        <v>No</v>
      </c>
      <c r="M23" s="9" t="s">
        <v>2237</v>
      </c>
      <c r="O23" s="33" t="s">
        <v>2240</v>
      </c>
      <c r="P23" s="33" t="s">
        <v>6061</v>
      </c>
      <c r="Q23" s="2" t="str">
        <f>VLOOKUP(P23,'[1]Table E'!A:C,3,FALSE)</f>
        <v>Unassigned</v>
      </c>
    </row>
    <row r="24" spans="1:17" x14ac:dyDescent="0.25">
      <c r="A24" s="33" t="str">
        <f t="shared" si="0"/>
        <v>1090002109</v>
      </c>
      <c r="B24" s="33" t="s">
        <v>2194</v>
      </c>
      <c r="C24" s="33" t="s">
        <v>138</v>
      </c>
      <c r="D24" s="9" t="str">
        <f t="shared" si="1"/>
        <v>109002109</v>
      </c>
      <c r="E24" s="34">
        <v>10900</v>
      </c>
      <c r="F24" s="34">
        <v>2109</v>
      </c>
      <c r="G24" s="9" t="str">
        <f>VLOOKUP(B24,'[1]Business Unit Lookup'!A:B,2,FALSE)</f>
        <v>Div Legislative Automated Sys</v>
      </c>
      <c r="H24" s="33" t="str">
        <f>VLOOKUP(C24,'[1]Fund Lookup'!B:C,2,FALSE)</f>
        <v>Legis Automated Systems Fund</v>
      </c>
      <c r="I24" s="35" t="s">
        <v>2239</v>
      </c>
      <c r="J24" s="33" t="str">
        <f>VLOOKUP(I24,'[1]Table B'!A:B,2,FALSE)</f>
        <v>Special Revenue-Other</v>
      </c>
      <c r="K24" s="9" t="str">
        <f t="shared" si="2"/>
        <v>105-Special Revenue-Other</v>
      </c>
      <c r="L24" s="9" t="str">
        <f>IFERROR(VLOOKUP(A24,'[1]VAC as of March 2024'!A:K,11,FALSE),"No")</f>
        <v>No</v>
      </c>
      <c r="M24" s="9" t="s">
        <v>2240</v>
      </c>
      <c r="O24" s="33" t="s">
        <v>2241</v>
      </c>
      <c r="P24" s="33" t="s">
        <v>6066</v>
      </c>
      <c r="Q24" s="2" t="str">
        <f>VLOOKUP(P24,'[1]Table E'!A:C,3,FALSE)</f>
        <v>Governmental Operations - Legislative Services</v>
      </c>
    </row>
    <row r="25" spans="1:17" x14ac:dyDescent="0.25">
      <c r="A25" s="33" t="str">
        <f t="shared" si="0"/>
        <v>1090002700</v>
      </c>
      <c r="B25" s="33" t="s">
        <v>2194</v>
      </c>
      <c r="C25" s="33" t="s">
        <v>619</v>
      </c>
      <c r="D25" s="9" t="str">
        <f t="shared" si="1"/>
        <v>109002700</v>
      </c>
      <c r="E25" s="34">
        <v>10900</v>
      </c>
      <c r="F25" s="34">
        <v>2700</v>
      </c>
      <c r="G25" s="9" t="str">
        <f>VLOOKUP(B25,'[1]Business Unit Lookup'!A:B,2,FALSE)</f>
        <v>Div Legislative Automated Sys</v>
      </c>
      <c r="H25" s="33" t="str">
        <f>VLOOKUP(C25,'[1]Fund Lookup'!B:C,2,FALSE)</f>
        <v>Parking</v>
      </c>
      <c r="I25" s="35" t="s">
        <v>2239</v>
      </c>
      <c r="J25" s="33" t="str">
        <f>VLOOKUP(I25,'[1]Table B'!A:B,2,FALSE)</f>
        <v>Special Revenue-Other</v>
      </c>
      <c r="K25" s="9" t="str">
        <f t="shared" si="2"/>
        <v>105-Special Revenue-Other</v>
      </c>
      <c r="L25" s="9" t="str">
        <f>IFERROR(VLOOKUP(A25,'[1]VAC as of March 2024'!A:K,11,FALSE),"No")</f>
        <v>No</v>
      </c>
      <c r="M25" s="9" t="s">
        <v>2240</v>
      </c>
      <c r="O25" s="33" t="s">
        <v>2241</v>
      </c>
      <c r="P25" s="33" t="s">
        <v>6062</v>
      </c>
      <c r="Q25" s="2" t="str">
        <f>VLOOKUP(P25,'[1]Table E'!A:C,3,FALSE)</f>
        <v>Governmental Operations - Administrative Services</v>
      </c>
    </row>
    <row r="26" spans="1:17" x14ac:dyDescent="0.25">
      <c r="A26" s="33" t="str">
        <f t="shared" si="0"/>
        <v>1090002870</v>
      </c>
      <c r="B26" s="33" t="s">
        <v>2194</v>
      </c>
      <c r="C26" s="33" t="s">
        <v>716</v>
      </c>
      <c r="D26" s="9" t="str">
        <f t="shared" si="1"/>
        <v>109002870</v>
      </c>
      <c r="E26" s="34">
        <v>10900</v>
      </c>
      <c r="F26" s="34">
        <v>2870</v>
      </c>
      <c r="G26" s="9" t="str">
        <f>VLOOKUP(B26,'[1]Business Unit Lookup'!A:B,2,FALSE)</f>
        <v>Div Legislative Automated Sys</v>
      </c>
      <c r="H26" s="33" t="str">
        <f>VLOOKUP(C26,'[1]Fund Lookup'!B:C,2,FALSE)</f>
        <v>Surp Suppy/Equip Sale-GF-NonHE</v>
      </c>
      <c r="I26" s="35" t="s">
        <v>2236</v>
      </c>
      <c r="J26" s="33" t="str">
        <f>VLOOKUP(I26,'[1]Table B'!A:B,2,FALSE)</f>
        <v>General</v>
      </c>
      <c r="K26" s="9" t="str">
        <f t="shared" si="2"/>
        <v>100-General</v>
      </c>
      <c r="L26" s="9" t="str">
        <f>IFERROR(VLOOKUP(A26,'[1]VAC as of March 2024'!A:K,11,FALSE),"No")</f>
        <v>No</v>
      </c>
      <c r="M26" s="9" t="s">
        <v>2240</v>
      </c>
      <c r="O26" s="33" t="s">
        <v>2</v>
      </c>
      <c r="P26" s="33" t="s">
        <v>6064</v>
      </c>
      <c r="Q26" s="2" t="str">
        <f>VLOOKUP(P26,'[1]Table E'!A:C,3,FALSE)</f>
        <v>Governmental Operations - Legislative Services</v>
      </c>
    </row>
    <row r="27" spans="1:17" x14ac:dyDescent="0.25">
      <c r="A27" s="33" t="str">
        <f t="shared" si="0"/>
        <v>1090015000</v>
      </c>
      <c r="B27" s="33" t="s">
        <v>2194</v>
      </c>
      <c r="C27" s="33" t="s">
        <v>2222</v>
      </c>
      <c r="D27" s="9" t="str">
        <f t="shared" si="1"/>
        <v>1090015000</v>
      </c>
      <c r="E27" s="34">
        <v>10900</v>
      </c>
      <c r="F27" s="34">
        <v>15000</v>
      </c>
      <c r="G27" s="9" t="str">
        <f>VLOOKUP(B27,'[1]Business Unit Lookup'!A:B,2,FALSE)</f>
        <v>Div Legislative Automated Sys</v>
      </c>
      <c r="H27" s="33" t="str">
        <f>VLOOKUP(C27,'[1]Fund Lookup'!B:C,2,FALSE)</f>
        <v>General Fixed Asset Acct Group</v>
      </c>
      <c r="I27" s="35" t="s">
        <v>2242</v>
      </c>
      <c r="J27" s="33" t="str">
        <f>VLOOKUP(I27,'[1]Table B'!A:B,2,FALSE)</f>
        <v>Fixed Assets, Fund 1500</v>
      </c>
      <c r="K27" s="9" t="str">
        <f t="shared" si="2"/>
        <v>610-Fixed Assets, Fund 1500</v>
      </c>
      <c r="L27" s="9" t="str">
        <f>IFERROR(VLOOKUP(A27,'[1]VAC as of March 2024'!A:K,11,FALSE),"No")</f>
        <v>No</v>
      </c>
      <c r="M27" s="9" t="s">
        <v>4</v>
      </c>
      <c r="Q27" s="2"/>
    </row>
    <row r="28" spans="1:17" x14ac:dyDescent="0.25">
      <c r="A28" s="33" t="str">
        <f t="shared" si="0"/>
        <v>1100001000</v>
      </c>
      <c r="B28" s="33" t="s">
        <v>2250</v>
      </c>
      <c r="C28" s="33" t="s">
        <v>1</v>
      </c>
      <c r="D28" s="9" t="str">
        <f t="shared" si="1"/>
        <v>110001000</v>
      </c>
      <c r="E28" s="34">
        <v>11000</v>
      </c>
      <c r="F28" s="34">
        <v>1000</v>
      </c>
      <c r="G28" s="9" t="str">
        <f>VLOOKUP(B28,'[1]Business Unit Lookup'!A:B,2,FALSE)</f>
        <v>Joint Legis Audit &amp; Review Com</v>
      </c>
      <c r="H28" s="33" t="str">
        <f>VLOOKUP(C28,'[1]Fund Lookup'!B:C,2,FALSE)</f>
        <v>General Fund</v>
      </c>
      <c r="I28" s="35" t="s">
        <v>2236</v>
      </c>
      <c r="J28" s="33" t="str">
        <f>VLOOKUP(I28,'[1]Table B'!A:B,2,FALSE)</f>
        <v>General</v>
      </c>
      <c r="K28" s="9" t="str">
        <f t="shared" si="2"/>
        <v>100-General</v>
      </c>
      <c r="L28" s="9" t="str">
        <f>IFERROR(VLOOKUP(A28,'[1]VAC as of March 2024'!A:K,11,FALSE),"No")</f>
        <v>No</v>
      </c>
      <c r="M28" s="9" t="s">
        <v>2237</v>
      </c>
      <c r="O28" s="33" t="s">
        <v>2240</v>
      </c>
      <c r="P28" s="33" t="s">
        <v>6061</v>
      </c>
      <c r="Q28" s="2" t="str">
        <f>VLOOKUP(P28,'[1]Table E'!A:C,3,FALSE)</f>
        <v>Unassigned</v>
      </c>
    </row>
    <row r="29" spans="1:17" x14ac:dyDescent="0.25">
      <c r="A29" s="33" t="str">
        <f t="shared" si="0"/>
        <v>1100002700</v>
      </c>
      <c r="B29" s="33" t="s">
        <v>2250</v>
      </c>
      <c r="C29" s="33" t="s">
        <v>619</v>
      </c>
      <c r="D29" s="9" t="str">
        <f t="shared" si="1"/>
        <v>110002700</v>
      </c>
      <c r="E29" s="34">
        <v>11000</v>
      </c>
      <c r="F29" s="34">
        <v>2700</v>
      </c>
      <c r="G29" s="9" t="str">
        <f>VLOOKUP(B29,'[1]Business Unit Lookup'!A:B,2,FALSE)</f>
        <v>Joint Legis Audit &amp; Review Com</v>
      </c>
      <c r="H29" s="33" t="str">
        <f>VLOOKUP(C29,'[1]Fund Lookup'!B:C,2,FALSE)</f>
        <v>Parking</v>
      </c>
      <c r="I29" s="35" t="s">
        <v>2239</v>
      </c>
      <c r="J29" s="33" t="str">
        <f>VLOOKUP(I29,'[1]Table B'!A:B,2,FALSE)</f>
        <v>Special Revenue-Other</v>
      </c>
      <c r="K29" s="9" t="str">
        <f t="shared" si="2"/>
        <v>105-Special Revenue-Other</v>
      </c>
      <c r="L29" s="9" t="str">
        <f>IFERROR(VLOOKUP(A29,'[1]VAC as of March 2024'!A:K,11,FALSE),"No")</f>
        <v>No</v>
      </c>
      <c r="M29" s="9" t="s">
        <v>2240</v>
      </c>
      <c r="O29" s="33" t="s">
        <v>2241</v>
      </c>
      <c r="P29" s="33" t="s">
        <v>6062</v>
      </c>
      <c r="Q29" s="2" t="str">
        <f>VLOOKUP(P29,'[1]Table E'!A:C,3,FALSE)</f>
        <v>Governmental Operations - Administrative Services</v>
      </c>
    </row>
    <row r="30" spans="1:17" x14ac:dyDescent="0.25">
      <c r="A30" s="33" t="str">
        <f t="shared" si="0"/>
        <v>1100007110</v>
      </c>
      <c r="B30" s="33" t="s">
        <v>2250</v>
      </c>
      <c r="C30" s="33" t="s">
        <v>1196</v>
      </c>
      <c r="D30" s="9" t="str">
        <f t="shared" si="1"/>
        <v>110007110</v>
      </c>
      <c r="E30" s="34">
        <v>11000</v>
      </c>
      <c r="F30" s="34">
        <v>7110</v>
      </c>
      <c r="G30" s="9" t="str">
        <f>VLOOKUP(B30,'[1]Business Unit Lookup'!A:B,2,FALSE)</f>
        <v>Joint Legis Audit &amp; Review Com</v>
      </c>
      <c r="H30" s="33" t="str">
        <f>VLOOKUP(C30,'[1]Fund Lookup'!B:C,2,FALSE)</f>
        <v>JLARC Trust and Agency</v>
      </c>
      <c r="I30" s="35" t="s">
        <v>2236</v>
      </c>
      <c r="J30" s="33" t="str">
        <f>VLOOKUP(I30,'[1]Table B'!A:B,2,FALSE)</f>
        <v>General</v>
      </c>
      <c r="K30" s="9" t="str">
        <f t="shared" si="2"/>
        <v>100-General</v>
      </c>
      <c r="L30" s="9" t="str">
        <f>IFERROR(VLOOKUP(A30,'[1]VAC as of March 2024'!A:K,11,FALSE),"No")</f>
        <v>No</v>
      </c>
      <c r="M30" s="9" t="s">
        <v>2240</v>
      </c>
      <c r="O30" s="33" t="s">
        <v>2241</v>
      </c>
      <c r="P30" s="33" t="s">
        <v>6066</v>
      </c>
      <c r="Q30" s="2" t="str">
        <f>VLOOKUP(P30,'[1]Table E'!A:C,3,FALSE)</f>
        <v>Governmental Operations - Legislative Services</v>
      </c>
    </row>
    <row r="31" spans="1:17" x14ac:dyDescent="0.25">
      <c r="A31" s="33" t="str">
        <f t="shared" si="0"/>
        <v>1100015000</v>
      </c>
      <c r="B31" s="33" t="s">
        <v>2250</v>
      </c>
      <c r="C31" s="33" t="s">
        <v>2222</v>
      </c>
      <c r="D31" s="9" t="str">
        <f t="shared" si="1"/>
        <v>1100015000</v>
      </c>
      <c r="E31" s="34">
        <v>11000</v>
      </c>
      <c r="F31" s="34">
        <v>15000</v>
      </c>
      <c r="G31" s="9" t="str">
        <f>VLOOKUP(B31,'[1]Business Unit Lookup'!A:B,2,FALSE)</f>
        <v>Joint Legis Audit &amp; Review Com</v>
      </c>
      <c r="H31" s="33" t="str">
        <f>VLOOKUP(C31,'[1]Fund Lookup'!B:C,2,FALSE)</f>
        <v>General Fixed Asset Acct Group</v>
      </c>
      <c r="I31" s="35" t="s">
        <v>2242</v>
      </c>
      <c r="J31" s="33" t="str">
        <f>VLOOKUP(I31,'[1]Table B'!A:B,2,FALSE)</f>
        <v>Fixed Assets, Fund 1500</v>
      </c>
      <c r="K31" s="9" t="str">
        <f t="shared" si="2"/>
        <v>610-Fixed Assets, Fund 1500</v>
      </c>
      <c r="L31" s="9" t="str">
        <f>IFERROR(VLOOKUP(A31,'[1]VAC as of March 2024'!A:K,11,FALSE),"No")</f>
        <v>No</v>
      </c>
      <c r="M31" s="9" t="s">
        <v>4</v>
      </c>
      <c r="Q31" s="2"/>
    </row>
    <row r="32" spans="1:17" x14ac:dyDescent="0.25">
      <c r="A32" s="33" t="str">
        <f t="shared" si="0"/>
        <v>1110001000</v>
      </c>
      <c r="B32" s="33" t="s">
        <v>2251</v>
      </c>
      <c r="C32" s="33" t="s">
        <v>1</v>
      </c>
      <c r="D32" s="9" t="str">
        <f t="shared" si="1"/>
        <v>111001000</v>
      </c>
      <c r="E32" s="34">
        <v>11100</v>
      </c>
      <c r="F32" s="34">
        <v>1000</v>
      </c>
      <c r="G32" s="9" t="str">
        <f>VLOOKUP(B32,'[1]Business Unit Lookup'!A:B,2,FALSE)</f>
        <v>Supreme Court</v>
      </c>
      <c r="H32" s="33" t="str">
        <f>VLOOKUP(C32,'[1]Fund Lookup'!B:C,2,FALSE)</f>
        <v>General Fund</v>
      </c>
      <c r="I32" s="35" t="s">
        <v>2236</v>
      </c>
      <c r="J32" s="33" t="str">
        <f>VLOOKUP(I32,'[1]Table B'!A:B,2,FALSE)</f>
        <v>General</v>
      </c>
      <c r="K32" s="9" t="str">
        <f t="shared" si="2"/>
        <v>100-General</v>
      </c>
      <c r="L32" s="9" t="str">
        <f>IFERROR(VLOOKUP(A32,'[1]VAC as of March 2024'!A:K,11,FALSE),"No")</f>
        <v>No</v>
      </c>
      <c r="M32" s="9" t="s">
        <v>2237</v>
      </c>
      <c r="O32" s="33" t="s">
        <v>2240</v>
      </c>
      <c r="P32" s="33" t="s">
        <v>6061</v>
      </c>
      <c r="Q32" s="2" t="str">
        <f>VLOOKUP(P32,'[1]Table E'!A:C,3,FALSE)</f>
        <v>Unassigned</v>
      </c>
    </row>
    <row r="33" spans="1:17" x14ac:dyDescent="0.25">
      <c r="A33" s="33" t="str">
        <f t="shared" si="0"/>
        <v>1110002001</v>
      </c>
      <c r="B33" s="33" t="s">
        <v>2251</v>
      </c>
      <c r="C33" s="33" t="s">
        <v>5</v>
      </c>
      <c r="D33" s="9" t="str">
        <f t="shared" si="1"/>
        <v>111002001</v>
      </c>
      <c r="E33" s="34">
        <v>11100</v>
      </c>
      <c r="F33" s="34">
        <v>2001</v>
      </c>
      <c r="G33" s="9" t="str">
        <f>VLOOKUP(B33,'[1]Business Unit Lookup'!A:B,2,FALSE)</f>
        <v>Supreme Court</v>
      </c>
      <c r="H33" s="33" t="str">
        <f>VLOOKUP(C33,'[1]Fund Lookup'!B:C,2,FALSE)</f>
        <v>SUPCT Special Revenue Fund</v>
      </c>
      <c r="I33" s="35" t="s">
        <v>2239</v>
      </c>
      <c r="J33" s="33" t="str">
        <f>VLOOKUP(I33,'[1]Table B'!A:B,2,FALSE)</f>
        <v>Special Revenue-Other</v>
      </c>
      <c r="K33" s="9" t="str">
        <f t="shared" si="2"/>
        <v>105-Special Revenue-Other</v>
      </c>
      <c r="L33" s="9" t="str">
        <f>IFERROR(VLOOKUP(A33,'[1]VAC as of March 2024'!A:K,11,FALSE),"No")</f>
        <v>No</v>
      </c>
      <c r="M33" s="9" t="s">
        <v>2240</v>
      </c>
      <c r="O33" s="33" t="s">
        <v>2241</v>
      </c>
      <c r="P33" s="33" t="s">
        <v>6067</v>
      </c>
      <c r="Q33" s="2" t="str">
        <f>VLOOKUP(P33,'[1]Table E'!A:C,3,FALSE)</f>
        <v>Health and Public Safety</v>
      </c>
    </row>
    <row r="34" spans="1:17" x14ac:dyDescent="0.25">
      <c r="A34" s="33" t="str">
        <f t="shared" si="0"/>
        <v>1110002095</v>
      </c>
      <c r="B34" s="36" t="s">
        <v>2251</v>
      </c>
      <c r="C34" s="36" t="s">
        <v>6092</v>
      </c>
      <c r="D34" s="9" t="str">
        <f t="shared" si="1"/>
        <v>111002095</v>
      </c>
      <c r="E34" s="35">
        <v>11100</v>
      </c>
      <c r="F34" s="37">
        <v>2095</v>
      </c>
      <c r="G34" s="9" t="str">
        <f>VLOOKUP(B34,'[1]Business Unit Lookup'!A:B,2,FALSE)</f>
        <v>Supreme Court</v>
      </c>
      <c r="H34" s="33" t="str">
        <f>VLOOKUP(C34,'[1]Fund Lookup'!B:C,2,FALSE)</f>
        <v>Opioid Abatement Fund</v>
      </c>
      <c r="I34" s="35" t="s">
        <v>2304</v>
      </c>
      <c r="J34" s="33" t="str">
        <f>VLOOKUP(I34,'[1]Table B'!A:B,2,FALSE)</f>
        <v>Special Revenue-Health and Social Servic</v>
      </c>
      <c r="K34" s="9" t="str">
        <f t="shared" si="2"/>
        <v>115-Special Revenue-Health and Social Servic</v>
      </c>
      <c r="L34" s="9" t="str">
        <f>IFERROR(VLOOKUP(A34,'[1]VAC as of March 2024'!A:K,11,FALSE),"No")</f>
        <v>Yes</v>
      </c>
      <c r="M34" s="38" t="s">
        <v>2248</v>
      </c>
      <c r="O34" s="38" t="s">
        <v>2241</v>
      </c>
      <c r="P34" s="38" t="s">
        <v>6067</v>
      </c>
      <c r="Q34" s="2" t="str">
        <f>VLOOKUP(P34,'[1]Table E'!A:C,3,FALSE)</f>
        <v>Health and Public Safety</v>
      </c>
    </row>
    <row r="35" spans="1:17" x14ac:dyDescent="0.25">
      <c r="A35" s="33" t="str">
        <f t="shared" si="0"/>
        <v>1110002441</v>
      </c>
      <c r="B35" s="33" t="s">
        <v>2251</v>
      </c>
      <c r="C35" s="33" t="s">
        <v>493</v>
      </c>
      <c r="D35" s="9" t="str">
        <f t="shared" si="1"/>
        <v>111002441</v>
      </c>
      <c r="E35" s="34">
        <v>11100</v>
      </c>
      <c r="F35" s="34">
        <v>2441</v>
      </c>
      <c r="G35" s="9" t="str">
        <f>VLOOKUP(B35,'[1]Business Unit Lookup'!A:B,2,FALSE)</f>
        <v>Supreme Court</v>
      </c>
      <c r="H35" s="33" t="str">
        <f>VLOOKUP(C35,'[1]Fund Lookup'!B:C,2,FALSE)</f>
        <v>Model Jury Instructions</v>
      </c>
      <c r="I35" s="35" t="s">
        <v>2236</v>
      </c>
      <c r="J35" s="33" t="str">
        <f>VLOOKUP(I35,'[1]Table B'!A:B,2,FALSE)</f>
        <v>General</v>
      </c>
      <c r="K35" s="9" t="str">
        <f t="shared" si="2"/>
        <v>100-General</v>
      </c>
      <c r="L35" s="9" t="str">
        <f>IFERROR(VLOOKUP(A35,'[1]VAC as of March 2024'!A:K,11,FALSE),"No")</f>
        <v>No</v>
      </c>
      <c r="M35" s="9" t="s">
        <v>2240</v>
      </c>
      <c r="O35" s="33" t="s">
        <v>2</v>
      </c>
      <c r="P35" s="33" t="s">
        <v>6068</v>
      </c>
      <c r="Q35" s="2" t="str">
        <f>VLOOKUP(P35,'[1]Table E'!A:C,3,FALSE)</f>
        <v>Health and Public Safety</v>
      </c>
    </row>
    <row r="36" spans="1:17" x14ac:dyDescent="0.25">
      <c r="A36" s="33" t="str">
        <f t="shared" si="0"/>
        <v>1110002540</v>
      </c>
      <c r="B36" s="33" t="s">
        <v>2251</v>
      </c>
      <c r="C36" s="33" t="s">
        <v>547</v>
      </c>
      <c r="D36" s="9" t="str">
        <f t="shared" si="1"/>
        <v>111002540</v>
      </c>
      <c r="E36" s="34">
        <v>11100</v>
      </c>
      <c r="F36" s="34">
        <v>2540</v>
      </c>
      <c r="G36" s="9" t="str">
        <f>VLOOKUP(B36,'[1]Business Unit Lookup'!A:B,2,FALSE)</f>
        <v>Supreme Court</v>
      </c>
      <c r="H36" s="33" t="str">
        <f>VLOOKUP(C36,'[1]Fund Lookup'!B:C,2,FALSE)</f>
        <v>Pro Hac Vice Fund</v>
      </c>
      <c r="I36" s="35" t="s">
        <v>2239</v>
      </c>
      <c r="J36" s="33" t="str">
        <f>VLOOKUP(I36,'[1]Table B'!A:B,2,FALSE)</f>
        <v>Special Revenue-Other</v>
      </c>
      <c r="K36" s="9" t="str">
        <f t="shared" si="2"/>
        <v>105-Special Revenue-Other</v>
      </c>
      <c r="L36" s="9" t="str">
        <f>IFERROR(VLOOKUP(A36,'[1]VAC as of March 2024'!A:K,11,FALSE),"No")</f>
        <v>No</v>
      </c>
      <c r="M36" s="9" t="s">
        <v>2240</v>
      </c>
      <c r="O36" s="33" t="s">
        <v>2241</v>
      </c>
      <c r="P36" s="33" t="s">
        <v>6067</v>
      </c>
      <c r="Q36" s="2" t="str">
        <f>VLOOKUP(P36,'[1]Table E'!A:C,3,FALSE)</f>
        <v>Health and Public Safety</v>
      </c>
    </row>
    <row r="37" spans="1:17" x14ac:dyDescent="0.25">
      <c r="A37" s="33" t="str">
        <f t="shared" si="0"/>
        <v>1110002700</v>
      </c>
      <c r="B37" s="33" t="s">
        <v>2251</v>
      </c>
      <c r="C37" s="33" t="s">
        <v>619</v>
      </c>
      <c r="D37" s="9" t="str">
        <f t="shared" si="1"/>
        <v>111002700</v>
      </c>
      <c r="E37" s="34">
        <v>11100</v>
      </c>
      <c r="F37" s="34">
        <v>2700</v>
      </c>
      <c r="G37" s="9" t="str">
        <f>VLOOKUP(B37,'[1]Business Unit Lookup'!A:B,2,FALSE)</f>
        <v>Supreme Court</v>
      </c>
      <c r="H37" s="33" t="str">
        <f>VLOOKUP(C37,'[1]Fund Lookup'!B:C,2,FALSE)</f>
        <v>Parking</v>
      </c>
      <c r="I37" s="35" t="s">
        <v>2239</v>
      </c>
      <c r="J37" s="33" t="str">
        <f>VLOOKUP(I37,'[1]Table B'!A:B,2,FALSE)</f>
        <v>Special Revenue-Other</v>
      </c>
      <c r="K37" s="9" t="str">
        <f t="shared" si="2"/>
        <v>105-Special Revenue-Other</v>
      </c>
      <c r="L37" s="9" t="str">
        <f>IFERROR(VLOOKUP(A37,'[1]VAC as of March 2024'!A:K,11,FALSE),"No")</f>
        <v>No</v>
      </c>
      <c r="M37" s="9" t="s">
        <v>2240</v>
      </c>
      <c r="O37" s="33" t="s">
        <v>2241</v>
      </c>
      <c r="P37" s="33" t="s">
        <v>6062</v>
      </c>
      <c r="Q37" s="2" t="str">
        <f>VLOOKUP(P37,'[1]Table E'!A:C,3,FALSE)</f>
        <v>Governmental Operations - Administrative Services</v>
      </c>
    </row>
    <row r="38" spans="1:17" x14ac:dyDescent="0.25">
      <c r="A38" s="33" t="str">
        <f t="shared" si="0"/>
        <v>1110002800</v>
      </c>
      <c r="B38" s="33" t="s">
        <v>2251</v>
      </c>
      <c r="C38" s="33" t="s">
        <v>683</v>
      </c>
      <c r="D38" s="9" t="str">
        <f t="shared" si="1"/>
        <v>111002800</v>
      </c>
      <c r="E38" s="34">
        <v>11100</v>
      </c>
      <c r="F38" s="34">
        <v>2800</v>
      </c>
      <c r="G38" s="9" t="str">
        <f>VLOOKUP(B38,'[1]Business Unit Lookup'!A:B,2,FALSE)</f>
        <v>Supreme Court</v>
      </c>
      <c r="H38" s="33" t="str">
        <f>VLOOKUP(C38,'[1]Fund Lookup'!B:C,2,FALSE)</f>
        <v>Appropriated IDC Recoveries</v>
      </c>
      <c r="I38" s="35" t="s">
        <v>2239</v>
      </c>
      <c r="J38" s="33" t="str">
        <f>VLOOKUP(I38,'[1]Table B'!A:B,2,FALSE)</f>
        <v>Special Revenue-Other</v>
      </c>
      <c r="K38" s="9" t="str">
        <f t="shared" si="2"/>
        <v>105-Special Revenue-Other</v>
      </c>
      <c r="L38" s="9" t="str">
        <f>IFERROR(VLOOKUP(A38,'[1]VAC as of March 2024'!A:K,11,FALSE),"No")</f>
        <v>No</v>
      </c>
      <c r="M38" s="9" t="s">
        <v>2240</v>
      </c>
      <c r="O38" s="33" t="s">
        <v>2</v>
      </c>
      <c r="P38" s="33" t="s">
        <v>6068</v>
      </c>
      <c r="Q38" s="2" t="str">
        <f>VLOOKUP(P38,'[1]Table E'!A:C,3,FALSE)</f>
        <v>Health and Public Safety</v>
      </c>
    </row>
    <row r="39" spans="1:17" x14ac:dyDescent="0.25">
      <c r="A39" s="33" t="str">
        <f t="shared" si="0"/>
        <v>1110009028</v>
      </c>
      <c r="B39" s="33" t="s">
        <v>2251</v>
      </c>
      <c r="C39" s="33" t="s">
        <v>5406</v>
      </c>
      <c r="D39" s="9" t="str">
        <f t="shared" si="1"/>
        <v>111009028</v>
      </c>
      <c r="E39" s="34">
        <v>11100</v>
      </c>
      <c r="F39" s="34">
        <v>9028</v>
      </c>
      <c r="G39" s="9" t="str">
        <f>VLOOKUP(B39,'[1]Business Unit Lookup'!A:B,2,FALSE)</f>
        <v>Supreme Court</v>
      </c>
      <c r="H39" s="33" t="str">
        <f>VLOOKUP(C39,'[1]Fund Lookup'!B:C,2,FALSE)</f>
        <v>Attorney Wellness Fund</v>
      </c>
      <c r="I39" s="35" t="s">
        <v>2239</v>
      </c>
      <c r="J39" s="33" t="str">
        <f>VLOOKUP(I39,'[1]Table B'!A:B,2,FALSE)</f>
        <v>Special Revenue-Other</v>
      </c>
      <c r="K39" s="9" t="str">
        <f t="shared" si="2"/>
        <v>105-Special Revenue-Other</v>
      </c>
      <c r="L39" s="9" t="str">
        <f>IFERROR(VLOOKUP(A39,'[1]VAC as of March 2024'!A:K,11,FALSE),"No")</f>
        <v>No</v>
      </c>
      <c r="M39" s="9" t="s">
        <v>2248</v>
      </c>
      <c r="O39" s="33" t="s">
        <v>2241</v>
      </c>
      <c r="P39" s="33" t="s">
        <v>6067</v>
      </c>
      <c r="Q39" s="2" t="str">
        <f>VLOOKUP(P39,'[1]Table E'!A:C,3,FALSE)</f>
        <v>Health and Public Safety</v>
      </c>
    </row>
    <row r="40" spans="1:17" x14ac:dyDescent="0.25">
      <c r="A40" s="33" t="str">
        <f t="shared" si="0"/>
        <v>1110009050</v>
      </c>
      <c r="B40" s="33" t="s">
        <v>2251</v>
      </c>
      <c r="C40" s="33" t="s">
        <v>1709</v>
      </c>
      <c r="D40" s="9" t="str">
        <f t="shared" si="1"/>
        <v>111009050</v>
      </c>
      <c r="E40" s="34">
        <v>11100</v>
      </c>
      <c r="F40" s="34">
        <v>9050</v>
      </c>
      <c r="G40" s="9" t="str">
        <f>VLOOKUP(B40,'[1]Business Unit Lookup'!A:B,2,FALSE)</f>
        <v>Supreme Court</v>
      </c>
      <c r="H40" s="33" t="str">
        <f>VLOOKUP(C40,'[1]Fund Lookup'!B:C,2,FALSE)</f>
        <v>Court Technology Fund</v>
      </c>
      <c r="I40" s="35" t="s">
        <v>2239</v>
      </c>
      <c r="J40" s="33" t="str">
        <f>VLOOKUP(I40,'[1]Table B'!A:B,2,FALSE)</f>
        <v>Special Revenue-Other</v>
      </c>
      <c r="K40" s="9" t="str">
        <f t="shared" si="2"/>
        <v>105-Special Revenue-Other</v>
      </c>
      <c r="L40" s="9" t="str">
        <f>IFERROR(VLOOKUP(A40,'[1]VAC as of March 2024'!A:K,11,FALSE),"No")</f>
        <v>No</v>
      </c>
      <c r="M40" s="9" t="s">
        <v>2240</v>
      </c>
      <c r="O40" s="33" t="s">
        <v>2241</v>
      </c>
      <c r="P40" s="33" t="s">
        <v>6069</v>
      </c>
      <c r="Q40" s="2" t="str">
        <f>VLOOKUP(P40,'[1]Table E'!A:C,3,FALSE)</f>
        <v>Economic and Technological development</v>
      </c>
    </row>
    <row r="41" spans="1:17" x14ac:dyDescent="0.25">
      <c r="A41" s="33" t="str">
        <f t="shared" si="0"/>
        <v>1110009530</v>
      </c>
      <c r="B41" s="33" t="s">
        <v>2251</v>
      </c>
      <c r="C41" s="33" t="s">
        <v>2063</v>
      </c>
      <c r="D41" s="9" t="str">
        <f t="shared" si="1"/>
        <v>111009530</v>
      </c>
      <c r="E41" s="34">
        <v>11100</v>
      </c>
      <c r="F41" s="34">
        <v>9530</v>
      </c>
      <c r="G41" s="9" t="str">
        <f>VLOOKUP(B41,'[1]Business Unit Lookup'!A:B,2,FALSE)</f>
        <v>Supreme Court</v>
      </c>
      <c r="H41" s="33" t="str">
        <f>VLOOKUP(C41,'[1]Fund Lookup'!B:C,2,FALSE)</f>
        <v>Drug Offender Assess Fund</v>
      </c>
      <c r="I41" s="35" t="s">
        <v>2239</v>
      </c>
      <c r="J41" s="33" t="str">
        <f>VLOOKUP(I41,'[1]Table B'!A:B,2,FALSE)</f>
        <v>Special Revenue-Other</v>
      </c>
      <c r="K41" s="9" t="str">
        <f t="shared" si="2"/>
        <v>105-Special Revenue-Other</v>
      </c>
      <c r="L41" s="9" t="str">
        <f>IFERROR(VLOOKUP(A41,'[1]VAC as of March 2024'!A:K,11,FALSE),"No")</f>
        <v>No</v>
      </c>
      <c r="M41" s="9" t="s">
        <v>2240</v>
      </c>
      <c r="O41" s="33" t="s">
        <v>2241</v>
      </c>
      <c r="P41" s="33" t="s">
        <v>6067</v>
      </c>
      <c r="Q41" s="2" t="str">
        <f>VLOOKUP(P41,'[1]Table E'!A:C,3,FALSE)</f>
        <v>Health and Public Safety</v>
      </c>
    </row>
    <row r="42" spans="1:17" x14ac:dyDescent="0.25">
      <c r="A42" s="33" t="str">
        <f t="shared" si="0"/>
        <v>1110009670</v>
      </c>
      <c r="B42" s="33" t="s">
        <v>2251</v>
      </c>
      <c r="C42" s="33" t="s">
        <v>2094</v>
      </c>
      <c r="D42" s="9" t="str">
        <f t="shared" si="1"/>
        <v>111009670</v>
      </c>
      <c r="E42" s="34">
        <v>11100</v>
      </c>
      <c r="F42" s="34">
        <v>9670</v>
      </c>
      <c r="G42" s="9" t="str">
        <f>VLOOKUP(B42,'[1]Business Unit Lookup'!A:B,2,FALSE)</f>
        <v>Supreme Court</v>
      </c>
      <c r="H42" s="33" t="str">
        <f>VLOOKUP(C42,'[1]Fund Lookup'!B:C,2,FALSE)</f>
        <v>VA Law Foundation Grant Fund</v>
      </c>
      <c r="I42" s="35" t="s">
        <v>2239</v>
      </c>
      <c r="J42" s="33" t="str">
        <f>VLOOKUP(I42,'[1]Table B'!A:B,2,FALSE)</f>
        <v>Special Revenue-Other</v>
      </c>
      <c r="K42" s="9" t="str">
        <f t="shared" si="2"/>
        <v>105-Special Revenue-Other</v>
      </c>
      <c r="L42" s="9" t="str">
        <f>IFERROR(VLOOKUP(A42,'[1]VAC as of March 2024'!A:K,11,FALSE),"No")</f>
        <v>No</v>
      </c>
      <c r="M42" s="9" t="s">
        <v>2248</v>
      </c>
      <c r="O42" s="33" t="s">
        <v>2248</v>
      </c>
      <c r="P42" s="33" t="s">
        <v>6070</v>
      </c>
      <c r="Q42" s="2" t="str">
        <f>VLOOKUP(P42,'[1]Table E'!A:C,3,FALSE)</f>
        <v>Gifts and grants</v>
      </c>
    </row>
    <row r="43" spans="1:17" x14ac:dyDescent="0.25">
      <c r="A43" s="33" t="str">
        <f t="shared" si="0"/>
        <v>1110009740</v>
      </c>
      <c r="B43" s="33" t="s">
        <v>2251</v>
      </c>
      <c r="C43" s="33" t="s">
        <v>5667</v>
      </c>
      <c r="D43" s="9" t="str">
        <f t="shared" si="1"/>
        <v>111009740</v>
      </c>
      <c r="E43" s="34">
        <v>11100</v>
      </c>
      <c r="F43" s="34">
        <v>9740</v>
      </c>
      <c r="G43" s="9" t="str">
        <f>VLOOKUP(B43,'[1]Business Unit Lookup'!A:B,2,FALSE)</f>
        <v>Supreme Court</v>
      </c>
      <c r="H43" s="33" t="str">
        <f>VLOOKUP(C43,'[1]Fund Lookup'!B:C,2,FALSE)</f>
        <v>Hampton Roads Regnl Transit Fd</v>
      </c>
      <c r="I43" s="35" t="s">
        <v>2255</v>
      </c>
      <c r="J43" s="33" t="str">
        <f>VLOOKUP(I43,'[1]Table B'!A:B,2,FALSE)</f>
        <v>Special Revenue-Highways</v>
      </c>
      <c r="K43" s="9" t="str">
        <f t="shared" si="2"/>
        <v>110-Special Revenue-Highways</v>
      </c>
      <c r="L43" s="9" t="str">
        <f>IFERROR(VLOOKUP(A43,'[1]VAC as of March 2024'!A:K,11,FALSE),"No")</f>
        <v>No</v>
      </c>
      <c r="M43" s="9" t="s">
        <v>2248</v>
      </c>
      <c r="O43" s="33" t="s">
        <v>2241</v>
      </c>
      <c r="P43" s="33" t="s">
        <v>6071</v>
      </c>
      <c r="Q43" s="2" t="str">
        <f>VLOOKUP(P43,'[1]Table E'!A:C,3,FALSE)</f>
        <v>Transportation activities</v>
      </c>
    </row>
    <row r="44" spans="1:17" x14ac:dyDescent="0.25">
      <c r="A44" s="33" t="str">
        <f t="shared" si="0"/>
        <v>1110010000</v>
      </c>
      <c r="B44" s="33" t="s">
        <v>2251</v>
      </c>
      <c r="C44" s="33" t="s">
        <v>2162</v>
      </c>
      <c r="D44" s="9" t="str">
        <f t="shared" si="1"/>
        <v>1110010000</v>
      </c>
      <c r="E44" s="34">
        <v>11100</v>
      </c>
      <c r="F44" s="34">
        <v>10000</v>
      </c>
      <c r="G44" s="9" t="str">
        <f>VLOOKUP(B44,'[1]Business Unit Lookup'!A:B,2,FALSE)</f>
        <v>Supreme Court</v>
      </c>
      <c r="H44" s="33" t="str">
        <f>VLOOKUP(C44,'[1]Fund Lookup'!B:C,2,FALSE)</f>
        <v>Federal Trust</v>
      </c>
      <c r="I44" s="35" t="s">
        <v>2252</v>
      </c>
      <c r="J44" s="33" t="str">
        <f>VLOOKUP(I44,'[1]Table B'!A:B,2,FALSE)</f>
        <v>Special Revenue-Federal</v>
      </c>
      <c r="K44" s="9" t="str">
        <f t="shared" si="2"/>
        <v>120-Special Revenue-Federal</v>
      </c>
      <c r="L44" s="9" t="str">
        <f>IFERROR(VLOOKUP(A44,'[1]VAC as of March 2024'!A:K,11,FALSE),"No")</f>
        <v>No</v>
      </c>
      <c r="M44" s="9" t="s">
        <v>2248</v>
      </c>
      <c r="O44" s="33" t="s">
        <v>2248</v>
      </c>
      <c r="P44" s="33" t="s">
        <v>6070</v>
      </c>
      <c r="Q44" s="2" t="str">
        <f>VLOOKUP(P44,'[1]Table E'!A:C,3,FALSE)</f>
        <v>Gifts and grants</v>
      </c>
    </row>
    <row r="45" spans="1:17" x14ac:dyDescent="0.25">
      <c r="A45" s="33" t="str">
        <f t="shared" si="0"/>
        <v>1110010110</v>
      </c>
      <c r="B45" s="33" t="s">
        <v>2251</v>
      </c>
      <c r="C45" s="33" t="s">
        <v>5444</v>
      </c>
      <c r="D45" s="9" t="str">
        <f t="shared" si="1"/>
        <v>1110010110</v>
      </c>
      <c r="E45" s="34">
        <v>11100</v>
      </c>
      <c r="F45" s="34">
        <v>10110</v>
      </c>
      <c r="G45" s="9" t="str">
        <f>VLOOKUP(B45,'[1]Business Unit Lookup'!A:B,2,FALSE)</f>
        <v>Supreme Court</v>
      </c>
      <c r="H45" s="33" t="str">
        <f>VLOOKUP(C45,'[1]Fund Lookup'!B:C,2,FALSE)</f>
        <v>CARESActRlfFd–General-COVID-19</v>
      </c>
      <c r="I45" s="35" t="s">
        <v>2252</v>
      </c>
      <c r="J45" s="33" t="str">
        <f>VLOOKUP(I45,'[1]Table B'!A:B,2,FALSE)</f>
        <v>Special Revenue-Federal</v>
      </c>
      <c r="K45" s="9" t="str">
        <f t="shared" si="2"/>
        <v>120-Special Revenue-Federal</v>
      </c>
      <c r="L45" s="9" t="str">
        <f>IFERROR(VLOOKUP(A45,'[1]VAC as of March 2024'!A:K,11,FALSE),"No")</f>
        <v>No</v>
      </c>
      <c r="M45" s="9" t="s">
        <v>5493</v>
      </c>
      <c r="O45" s="33" t="s">
        <v>2248</v>
      </c>
      <c r="P45" s="33" t="s">
        <v>6063</v>
      </c>
      <c r="Q45" s="2" t="str">
        <f>VLOOKUP(P45,'[1]Table E'!A:C,3,FALSE)</f>
        <v>COVID-19</v>
      </c>
    </row>
    <row r="46" spans="1:17" x14ac:dyDescent="0.25">
      <c r="A46" s="33" t="str">
        <f t="shared" si="0"/>
        <v>1110015000</v>
      </c>
      <c r="B46" s="33" t="s">
        <v>2251</v>
      </c>
      <c r="C46" s="33" t="s">
        <v>2222</v>
      </c>
      <c r="D46" s="9" t="str">
        <f t="shared" si="1"/>
        <v>1110015000</v>
      </c>
      <c r="E46" s="34">
        <v>11100</v>
      </c>
      <c r="F46" s="34">
        <v>15000</v>
      </c>
      <c r="G46" s="9" t="str">
        <f>VLOOKUP(B46,'[1]Business Unit Lookup'!A:B,2,FALSE)</f>
        <v>Supreme Court</v>
      </c>
      <c r="H46" s="33" t="str">
        <f>VLOOKUP(C46,'[1]Fund Lookup'!B:C,2,FALSE)</f>
        <v>General Fixed Asset Acct Group</v>
      </c>
      <c r="I46" s="35" t="s">
        <v>2242</v>
      </c>
      <c r="J46" s="33" t="str">
        <f>VLOOKUP(I46,'[1]Table B'!A:B,2,FALSE)</f>
        <v>Fixed Assets, Fund 1500</v>
      </c>
      <c r="K46" s="9" t="str">
        <f t="shared" si="2"/>
        <v>610-Fixed Assets, Fund 1500</v>
      </c>
      <c r="L46" s="9" t="str">
        <f>IFERROR(VLOOKUP(A46,'[1]VAC as of March 2024'!A:K,11,FALSE),"No")</f>
        <v>No</v>
      </c>
      <c r="M46" s="9" t="s">
        <v>4</v>
      </c>
      <c r="Q46" s="2"/>
    </row>
    <row r="47" spans="1:17" x14ac:dyDescent="0.25">
      <c r="A47" s="33" t="str">
        <f t="shared" si="0"/>
        <v>1120001000</v>
      </c>
      <c r="B47" s="33" t="s">
        <v>2253</v>
      </c>
      <c r="C47" s="33" t="s">
        <v>1</v>
      </c>
      <c r="D47" s="9" t="str">
        <f t="shared" si="1"/>
        <v>112001000</v>
      </c>
      <c r="E47" s="34">
        <v>11200</v>
      </c>
      <c r="F47" s="34">
        <v>1000</v>
      </c>
      <c r="G47" s="9" t="str">
        <f>VLOOKUP(B47,'[1]Business Unit Lookup'!A:B,2,FALSE)</f>
        <v>Jud Inquiry and Review Comm</v>
      </c>
      <c r="H47" s="33" t="str">
        <f>VLOOKUP(C47,'[1]Fund Lookup'!B:C,2,FALSE)</f>
        <v>General Fund</v>
      </c>
      <c r="I47" s="35" t="s">
        <v>2236</v>
      </c>
      <c r="J47" s="33" t="str">
        <f>VLOOKUP(I47,'[1]Table B'!A:B,2,FALSE)</f>
        <v>General</v>
      </c>
      <c r="K47" s="9" t="str">
        <f t="shared" si="2"/>
        <v>100-General</v>
      </c>
      <c r="L47" s="9" t="str">
        <f>IFERROR(VLOOKUP(A47,'[1]VAC as of March 2024'!A:K,11,FALSE),"No")</f>
        <v>No</v>
      </c>
      <c r="M47" s="9" t="s">
        <v>2237</v>
      </c>
      <c r="O47" s="33" t="s">
        <v>2240</v>
      </c>
      <c r="P47" s="33" t="s">
        <v>6061</v>
      </c>
      <c r="Q47" s="2" t="str">
        <f>VLOOKUP(P47,'[1]Table E'!A:C,3,FALSE)</f>
        <v>Unassigned</v>
      </c>
    </row>
    <row r="48" spans="1:17" x14ac:dyDescent="0.25">
      <c r="A48" s="33" t="str">
        <f t="shared" si="0"/>
        <v>1120002700</v>
      </c>
      <c r="B48" s="33" t="s">
        <v>2253</v>
      </c>
      <c r="C48" s="33" t="s">
        <v>619</v>
      </c>
      <c r="D48" s="9" t="str">
        <f t="shared" si="1"/>
        <v>112002700</v>
      </c>
      <c r="E48" s="34">
        <v>11200</v>
      </c>
      <c r="F48" s="34">
        <v>2700</v>
      </c>
      <c r="G48" s="9" t="str">
        <f>VLOOKUP(B48,'[1]Business Unit Lookup'!A:B,2,FALSE)</f>
        <v>Jud Inquiry and Review Comm</v>
      </c>
      <c r="H48" s="33" t="str">
        <f>VLOOKUP(C48,'[1]Fund Lookup'!B:C,2,FALSE)</f>
        <v>Parking</v>
      </c>
      <c r="I48" s="35" t="s">
        <v>2239</v>
      </c>
      <c r="J48" s="33" t="str">
        <f>VLOOKUP(I48,'[1]Table B'!A:B,2,FALSE)</f>
        <v>Special Revenue-Other</v>
      </c>
      <c r="K48" s="9" t="str">
        <f t="shared" si="2"/>
        <v>105-Special Revenue-Other</v>
      </c>
      <c r="L48" s="9" t="str">
        <f>IFERROR(VLOOKUP(A48,'[1]VAC as of March 2024'!A:K,11,FALSE),"No")</f>
        <v>No</v>
      </c>
      <c r="M48" s="9" t="s">
        <v>2240</v>
      </c>
      <c r="O48" s="33" t="s">
        <v>2241</v>
      </c>
      <c r="P48" s="33" t="s">
        <v>6062</v>
      </c>
      <c r="Q48" s="2" t="str">
        <f>VLOOKUP(P48,'[1]Table E'!A:C,3,FALSE)</f>
        <v>Governmental Operations - Administrative Services</v>
      </c>
    </row>
    <row r="49" spans="1:17" x14ac:dyDescent="0.25">
      <c r="A49" s="33" t="str">
        <f t="shared" si="0"/>
        <v>1130001000</v>
      </c>
      <c r="B49" s="33" t="s">
        <v>2254</v>
      </c>
      <c r="C49" s="33" t="s">
        <v>1</v>
      </c>
      <c r="D49" s="9" t="str">
        <f t="shared" si="1"/>
        <v>113001000</v>
      </c>
      <c r="E49" s="34">
        <v>11300</v>
      </c>
      <c r="F49" s="34">
        <v>1000</v>
      </c>
      <c r="G49" s="9" t="str">
        <f>VLOOKUP(B49,'[1]Business Unit Lookup'!A:B,2,FALSE)</f>
        <v>Circuit Courts</v>
      </c>
      <c r="H49" s="33" t="str">
        <f>VLOOKUP(C49,'[1]Fund Lookup'!B:C,2,FALSE)</f>
        <v>General Fund</v>
      </c>
      <c r="I49" s="35" t="s">
        <v>2236</v>
      </c>
      <c r="J49" s="33" t="str">
        <f>VLOOKUP(I49,'[1]Table B'!A:B,2,FALSE)</f>
        <v>General</v>
      </c>
      <c r="K49" s="9" t="str">
        <f t="shared" si="2"/>
        <v>100-General</v>
      </c>
      <c r="L49" s="9" t="str">
        <f>IFERROR(VLOOKUP(A49,'[1]VAC as of March 2024'!A:K,11,FALSE),"No")</f>
        <v>No</v>
      </c>
      <c r="M49" s="9" t="s">
        <v>2237</v>
      </c>
      <c r="O49" s="33" t="s">
        <v>2240</v>
      </c>
      <c r="P49" s="33" t="s">
        <v>6061</v>
      </c>
      <c r="Q49" s="2" t="str">
        <f>VLOOKUP(P49,'[1]Table E'!A:C,3,FALSE)</f>
        <v>Unassigned</v>
      </c>
    </row>
    <row r="50" spans="1:17" x14ac:dyDescent="0.25">
      <c r="A50" s="33" t="str">
        <f t="shared" si="0"/>
        <v>1130002113</v>
      </c>
      <c r="B50" s="33" t="s">
        <v>2254</v>
      </c>
      <c r="C50" s="33" t="s">
        <v>146</v>
      </c>
      <c r="D50" s="9" t="str">
        <f t="shared" si="1"/>
        <v>113002113</v>
      </c>
      <c r="E50" s="34">
        <v>11300</v>
      </c>
      <c r="F50" s="34">
        <v>2113</v>
      </c>
      <c r="G50" s="9" t="str">
        <f>VLOOKUP(B50,'[1]Business Unit Lookup'!A:B,2,FALSE)</f>
        <v>Circuit Courts</v>
      </c>
      <c r="H50" s="33" t="str">
        <f>VLOOKUP(C50,'[1]Fund Lookup'!B:C,2,FALSE)</f>
        <v>CCV Special Revenue Fund</v>
      </c>
      <c r="I50" s="35" t="s">
        <v>2236</v>
      </c>
      <c r="J50" s="33" t="str">
        <f>VLOOKUP(I50,'[1]Table B'!A:B,2,FALSE)</f>
        <v>General</v>
      </c>
      <c r="K50" s="9" t="str">
        <f t="shared" si="2"/>
        <v>100-General</v>
      </c>
      <c r="L50" s="9" t="str">
        <f>IFERROR(VLOOKUP(A50,'[1]VAC as of March 2024'!A:K,11,FALSE),"No")</f>
        <v>No</v>
      </c>
      <c r="M50" s="9" t="s">
        <v>2240</v>
      </c>
      <c r="O50" s="33" t="s">
        <v>2</v>
      </c>
      <c r="P50" s="33" t="s">
        <v>6068</v>
      </c>
      <c r="Q50" s="2" t="str">
        <f>VLOOKUP(P50,'[1]Table E'!A:C,3,FALSE)</f>
        <v>Health and Public Safety</v>
      </c>
    </row>
    <row r="51" spans="1:17" x14ac:dyDescent="0.25">
      <c r="A51" s="33" t="str">
        <f t="shared" si="0"/>
        <v>1130002700</v>
      </c>
      <c r="B51" s="33" t="s">
        <v>2254</v>
      </c>
      <c r="C51" s="33" t="s">
        <v>619</v>
      </c>
      <c r="D51" s="9" t="str">
        <f t="shared" si="1"/>
        <v>113002700</v>
      </c>
      <c r="E51" s="34">
        <v>11300</v>
      </c>
      <c r="F51" s="34">
        <v>2700</v>
      </c>
      <c r="G51" s="9" t="str">
        <f>VLOOKUP(B51,'[1]Business Unit Lookup'!A:B,2,FALSE)</f>
        <v>Circuit Courts</v>
      </c>
      <c r="H51" s="33" t="str">
        <f>VLOOKUP(C51,'[1]Fund Lookup'!B:C,2,FALSE)</f>
        <v>Parking</v>
      </c>
      <c r="I51" s="35" t="s">
        <v>2239</v>
      </c>
      <c r="J51" s="33" t="str">
        <f>VLOOKUP(I51,'[1]Table B'!A:B,2,FALSE)</f>
        <v>Special Revenue-Other</v>
      </c>
      <c r="K51" s="9" t="str">
        <f t="shared" si="2"/>
        <v>105-Special Revenue-Other</v>
      </c>
      <c r="L51" s="9" t="str">
        <f>IFERROR(VLOOKUP(A51,'[1]VAC as of March 2024'!A:K,11,FALSE),"No")</f>
        <v>No</v>
      </c>
      <c r="M51" s="9" t="s">
        <v>2240</v>
      </c>
      <c r="O51" s="33" t="s">
        <v>2241</v>
      </c>
      <c r="P51" s="33" t="s">
        <v>6062</v>
      </c>
      <c r="Q51" s="2" t="str">
        <f>VLOOKUP(P51,'[1]Table E'!A:C,3,FALSE)</f>
        <v>Governmental Operations - Administrative Services</v>
      </c>
    </row>
    <row r="52" spans="1:17" x14ac:dyDescent="0.25">
      <c r="A52" s="33" t="str">
        <f t="shared" si="0"/>
        <v>1130002710</v>
      </c>
      <c r="B52" s="33" t="s">
        <v>2254</v>
      </c>
      <c r="C52" s="33" t="s">
        <v>633</v>
      </c>
      <c r="D52" s="9" t="str">
        <f t="shared" si="1"/>
        <v>113002710</v>
      </c>
      <c r="E52" s="34">
        <v>11300</v>
      </c>
      <c r="F52" s="34">
        <v>2710</v>
      </c>
      <c r="G52" s="9" t="str">
        <f>VLOOKUP(B52,'[1]Business Unit Lookup'!A:B,2,FALSE)</f>
        <v>Circuit Courts</v>
      </c>
      <c r="H52" s="33" t="str">
        <f>VLOOKUP(C52,'[1]Fund Lookup'!B:C,2,FALSE)</f>
        <v>Central Garage Pool Vehicles</v>
      </c>
      <c r="I52" s="35" t="s">
        <v>2236</v>
      </c>
      <c r="J52" s="33" t="str">
        <f>VLOOKUP(I52,'[1]Table B'!A:B,2,FALSE)</f>
        <v>General</v>
      </c>
      <c r="K52" s="9" t="str">
        <f t="shared" si="2"/>
        <v>100-General</v>
      </c>
      <c r="L52" s="9" t="str">
        <f>IFERROR(VLOOKUP(A52,'[1]VAC as of March 2024'!A:K,11,FALSE),"No")</f>
        <v>No</v>
      </c>
      <c r="M52" s="9" t="s">
        <v>2240</v>
      </c>
      <c r="O52" s="33" t="s">
        <v>2</v>
      </c>
      <c r="P52" s="33" t="s">
        <v>6068</v>
      </c>
      <c r="Q52" s="2" t="str">
        <f>VLOOKUP(P52,'[1]Table E'!A:C,3,FALSE)</f>
        <v>Health and Public Safety</v>
      </c>
    </row>
    <row r="53" spans="1:17" x14ac:dyDescent="0.25">
      <c r="A53" s="33" t="str">
        <f t="shared" si="0"/>
        <v>1130004100</v>
      </c>
      <c r="B53" s="33" t="s">
        <v>2254</v>
      </c>
      <c r="C53" s="33" t="s">
        <v>895</v>
      </c>
      <c r="D53" s="9" t="str">
        <f t="shared" si="1"/>
        <v>113004100</v>
      </c>
      <c r="E53" s="34">
        <v>11300</v>
      </c>
      <c r="F53" s="34">
        <v>4100</v>
      </c>
      <c r="G53" s="9" t="str">
        <f>VLOOKUP(B53,'[1]Business Unit Lookup'!A:B,2,FALSE)</f>
        <v>Circuit Courts</v>
      </c>
      <c r="H53" s="33" t="str">
        <f>VLOOKUP(C53,'[1]Fund Lookup'!B:C,2,FALSE)</f>
        <v>Hwy Maintenance &amp; Operating Fd</v>
      </c>
      <c r="I53" s="35" t="s">
        <v>2255</v>
      </c>
      <c r="J53" s="33" t="str">
        <f>VLOOKUP(I53,'[1]Table B'!A:B,2,FALSE)</f>
        <v>Special Revenue-Highways</v>
      </c>
      <c r="K53" s="9" t="str">
        <f t="shared" si="2"/>
        <v>110-Special Revenue-Highways</v>
      </c>
      <c r="L53" s="9" t="str">
        <f>IFERROR(VLOOKUP(A53,'[1]VAC as of March 2024'!A:K,11,FALSE),"No")</f>
        <v>No</v>
      </c>
      <c r="M53" s="9" t="s">
        <v>2240</v>
      </c>
      <c r="O53" s="33" t="s">
        <v>2241</v>
      </c>
      <c r="P53" s="33" t="s">
        <v>6071</v>
      </c>
      <c r="Q53" s="2" t="str">
        <f>VLOOKUP(P53,'[1]Table E'!A:C,3,FALSE)</f>
        <v>Transportation activities</v>
      </c>
    </row>
    <row r="54" spans="1:17" x14ac:dyDescent="0.25">
      <c r="A54" s="33" t="str">
        <f t="shared" si="0"/>
        <v>1130009068</v>
      </c>
      <c r="B54" s="36" t="s">
        <v>2254</v>
      </c>
      <c r="C54" s="36" t="s">
        <v>8776</v>
      </c>
      <c r="D54" s="9" t="str">
        <f t="shared" si="1"/>
        <v>113009068</v>
      </c>
      <c r="E54" s="36">
        <v>11300</v>
      </c>
      <c r="F54" s="37">
        <v>9068</v>
      </c>
      <c r="G54" s="9" t="str">
        <f>VLOOKUP(B54,'[1]Business Unit Lookup'!A:B,2,FALSE)</f>
        <v>Circuit Courts</v>
      </c>
      <c r="H54" s="33" t="str">
        <f>VLOOKUP(C54,'[1]Fund Lookup'!B:C,2,FALSE)</f>
        <v>Sealing Fee Fund</v>
      </c>
      <c r="I54" s="35" t="s">
        <v>2239</v>
      </c>
      <c r="J54" s="33" t="str">
        <f>VLOOKUP(I54,'[1]Table B'!A:B,2,FALSE)</f>
        <v>Special Revenue-Other</v>
      </c>
      <c r="K54" s="9" t="str">
        <f t="shared" si="2"/>
        <v>105-Special Revenue-Other</v>
      </c>
      <c r="L54" s="9" t="str">
        <f>IFERROR(VLOOKUP(A54,'[1]VAC as of March 2024'!A:K,11,FALSE),"No")</f>
        <v>Yes</v>
      </c>
      <c r="M54" s="38" t="s">
        <v>2240</v>
      </c>
      <c r="N54" s="9" t="s">
        <v>6077</v>
      </c>
      <c r="O54" s="38" t="s">
        <v>2241</v>
      </c>
      <c r="P54" s="38" t="s">
        <v>6067</v>
      </c>
      <c r="Q54" s="2" t="str">
        <f>VLOOKUP(P54,'[1]Table E'!A:C,3,FALSE)</f>
        <v>Health and Public Safety</v>
      </c>
    </row>
    <row r="55" spans="1:17" x14ac:dyDescent="0.25">
      <c r="A55" s="33" t="str">
        <f t="shared" si="0"/>
        <v>1140001000</v>
      </c>
      <c r="B55" s="33" t="s">
        <v>2256</v>
      </c>
      <c r="C55" s="33" t="s">
        <v>1</v>
      </c>
      <c r="D55" s="9" t="str">
        <f t="shared" si="1"/>
        <v>114001000</v>
      </c>
      <c r="E55" s="34">
        <v>11400</v>
      </c>
      <c r="F55" s="34">
        <v>1000</v>
      </c>
      <c r="G55" s="9" t="str">
        <f>VLOOKUP(B55,'[1]Business Unit Lookup'!A:B,2,FALSE)</f>
        <v>General District Courts</v>
      </c>
      <c r="H55" s="33" t="str">
        <f>VLOOKUP(C55,'[1]Fund Lookup'!B:C,2,FALSE)</f>
        <v>General Fund</v>
      </c>
      <c r="I55" s="35" t="s">
        <v>2236</v>
      </c>
      <c r="J55" s="33" t="str">
        <f>VLOOKUP(I55,'[1]Table B'!A:B,2,FALSE)</f>
        <v>General</v>
      </c>
      <c r="K55" s="9" t="str">
        <f t="shared" si="2"/>
        <v>100-General</v>
      </c>
      <c r="L55" s="9" t="str">
        <f>IFERROR(VLOOKUP(A55,'[1]VAC as of March 2024'!A:K,11,FALSE),"No")</f>
        <v>No</v>
      </c>
      <c r="M55" s="9" t="s">
        <v>2237</v>
      </c>
      <c r="O55" s="33" t="s">
        <v>2240</v>
      </c>
      <c r="P55" s="33" t="s">
        <v>6061</v>
      </c>
      <c r="Q55" s="2" t="str">
        <f>VLOOKUP(P55,'[1]Table E'!A:C,3,FALSE)</f>
        <v>Unassigned</v>
      </c>
    </row>
    <row r="56" spans="1:17" x14ac:dyDescent="0.25">
      <c r="A56" s="33" t="str">
        <f t="shared" si="0"/>
        <v>1140002700</v>
      </c>
      <c r="B56" s="33" t="s">
        <v>2256</v>
      </c>
      <c r="C56" s="33" t="s">
        <v>619</v>
      </c>
      <c r="D56" s="9" t="str">
        <f t="shared" si="1"/>
        <v>114002700</v>
      </c>
      <c r="E56" s="34">
        <v>11400</v>
      </c>
      <c r="F56" s="34">
        <v>2700</v>
      </c>
      <c r="G56" s="9" t="str">
        <f>VLOOKUP(B56,'[1]Business Unit Lookup'!A:B,2,FALSE)</f>
        <v>General District Courts</v>
      </c>
      <c r="H56" s="33" t="str">
        <f>VLOOKUP(C56,'[1]Fund Lookup'!B:C,2,FALSE)</f>
        <v>Parking</v>
      </c>
      <c r="I56" s="35" t="s">
        <v>2239</v>
      </c>
      <c r="J56" s="33" t="str">
        <f>VLOOKUP(I56,'[1]Table B'!A:B,2,FALSE)</f>
        <v>Special Revenue-Other</v>
      </c>
      <c r="K56" s="9" t="str">
        <f t="shared" si="2"/>
        <v>105-Special Revenue-Other</v>
      </c>
      <c r="L56" s="9" t="str">
        <f>IFERROR(VLOOKUP(A56,'[1]VAC as of March 2024'!A:K,11,FALSE),"No")</f>
        <v>No</v>
      </c>
      <c r="M56" s="9" t="s">
        <v>2240</v>
      </c>
      <c r="O56" s="33" t="s">
        <v>2241</v>
      </c>
      <c r="P56" s="33" t="s">
        <v>6062</v>
      </c>
      <c r="Q56" s="2" t="str">
        <f>VLOOKUP(P56,'[1]Table E'!A:C,3,FALSE)</f>
        <v>Governmental Operations - Administrative Services</v>
      </c>
    </row>
    <row r="57" spans="1:17" x14ac:dyDescent="0.25">
      <c r="A57" s="33" t="str">
        <f t="shared" si="0"/>
        <v>1140004100</v>
      </c>
      <c r="B57" s="33" t="s">
        <v>2256</v>
      </c>
      <c r="C57" s="33" t="s">
        <v>895</v>
      </c>
      <c r="D57" s="9" t="str">
        <f t="shared" si="1"/>
        <v>114004100</v>
      </c>
      <c r="E57" s="34">
        <v>11400</v>
      </c>
      <c r="F57" s="34">
        <v>4100</v>
      </c>
      <c r="G57" s="9" t="str">
        <f>VLOOKUP(B57,'[1]Business Unit Lookup'!A:B,2,FALSE)</f>
        <v>General District Courts</v>
      </c>
      <c r="H57" s="33" t="str">
        <f>VLOOKUP(C57,'[1]Fund Lookup'!B:C,2,FALSE)</f>
        <v>Hwy Maintenance &amp; Operating Fd</v>
      </c>
      <c r="I57" s="35" t="s">
        <v>2255</v>
      </c>
      <c r="J57" s="33" t="str">
        <f>VLOOKUP(I57,'[1]Table B'!A:B,2,FALSE)</f>
        <v>Special Revenue-Highways</v>
      </c>
      <c r="K57" s="9" t="str">
        <f t="shared" si="2"/>
        <v>110-Special Revenue-Highways</v>
      </c>
      <c r="L57" s="9" t="str">
        <f>IFERROR(VLOOKUP(A57,'[1]VAC as of March 2024'!A:K,11,FALSE),"No")</f>
        <v>No</v>
      </c>
      <c r="M57" s="9" t="s">
        <v>2240</v>
      </c>
      <c r="O57" s="33" t="s">
        <v>2241</v>
      </c>
      <c r="P57" s="33" t="s">
        <v>6071</v>
      </c>
      <c r="Q57" s="2" t="str">
        <f>VLOOKUP(P57,'[1]Table E'!A:C,3,FALSE)</f>
        <v>Transportation activities</v>
      </c>
    </row>
    <row r="58" spans="1:17" x14ac:dyDescent="0.25">
      <c r="A58" s="33" t="str">
        <f t="shared" si="0"/>
        <v>1150001000</v>
      </c>
      <c r="B58" s="33" t="s">
        <v>2257</v>
      </c>
      <c r="C58" s="33" t="s">
        <v>1</v>
      </c>
      <c r="D58" s="9" t="str">
        <f t="shared" si="1"/>
        <v>115001000</v>
      </c>
      <c r="E58" s="34">
        <v>11500</v>
      </c>
      <c r="F58" s="34">
        <v>1000</v>
      </c>
      <c r="G58" s="9" t="str">
        <f>VLOOKUP(B58,'[1]Business Unit Lookup'!A:B,2,FALSE)</f>
        <v>Juv and Domestic Relations Crt</v>
      </c>
      <c r="H58" s="33" t="str">
        <f>VLOOKUP(C58,'[1]Fund Lookup'!B:C,2,FALSE)</f>
        <v>General Fund</v>
      </c>
      <c r="I58" s="35" t="s">
        <v>2236</v>
      </c>
      <c r="J58" s="33" t="str">
        <f>VLOOKUP(I58,'[1]Table B'!A:B,2,FALSE)</f>
        <v>General</v>
      </c>
      <c r="K58" s="9" t="str">
        <f t="shared" si="2"/>
        <v>100-General</v>
      </c>
      <c r="L58" s="9" t="str">
        <f>IFERROR(VLOOKUP(A58,'[1]VAC as of March 2024'!A:K,11,FALSE),"No")</f>
        <v>No</v>
      </c>
      <c r="M58" s="9" t="s">
        <v>2237</v>
      </c>
      <c r="O58" s="33" t="s">
        <v>2240</v>
      </c>
      <c r="P58" s="33" t="s">
        <v>6061</v>
      </c>
      <c r="Q58" s="2" t="str">
        <f>VLOOKUP(P58,'[1]Table E'!A:C,3,FALSE)</f>
        <v>Unassigned</v>
      </c>
    </row>
    <row r="59" spans="1:17" x14ac:dyDescent="0.25">
      <c r="A59" s="33" t="str">
        <f t="shared" si="0"/>
        <v>1150002700</v>
      </c>
      <c r="B59" s="33" t="s">
        <v>2257</v>
      </c>
      <c r="C59" s="33" t="s">
        <v>619</v>
      </c>
      <c r="D59" s="9" t="str">
        <f t="shared" si="1"/>
        <v>115002700</v>
      </c>
      <c r="E59" s="34">
        <v>11500</v>
      </c>
      <c r="F59" s="34">
        <v>2700</v>
      </c>
      <c r="G59" s="9" t="str">
        <f>VLOOKUP(B59,'[1]Business Unit Lookup'!A:B,2,FALSE)</f>
        <v>Juv and Domestic Relations Crt</v>
      </c>
      <c r="H59" s="33" t="str">
        <f>VLOOKUP(C59,'[1]Fund Lookup'!B:C,2,FALSE)</f>
        <v>Parking</v>
      </c>
      <c r="I59" s="35" t="s">
        <v>2239</v>
      </c>
      <c r="J59" s="33" t="str">
        <f>VLOOKUP(I59,'[1]Table B'!A:B,2,FALSE)</f>
        <v>Special Revenue-Other</v>
      </c>
      <c r="K59" s="9" t="str">
        <f t="shared" si="2"/>
        <v>105-Special Revenue-Other</v>
      </c>
      <c r="L59" s="9" t="str">
        <f>IFERROR(VLOOKUP(A59,'[1]VAC as of March 2024'!A:K,11,FALSE),"No")</f>
        <v>No</v>
      </c>
      <c r="M59" s="9" t="s">
        <v>2240</v>
      </c>
      <c r="O59" s="33" t="s">
        <v>2241</v>
      </c>
      <c r="P59" s="33" t="s">
        <v>6062</v>
      </c>
      <c r="Q59" s="2" t="str">
        <f>VLOOKUP(P59,'[1]Table E'!A:C,3,FALSE)</f>
        <v>Governmental Operations - Administrative Services</v>
      </c>
    </row>
    <row r="60" spans="1:17" x14ac:dyDescent="0.25">
      <c r="A60" s="33" t="str">
        <f t="shared" si="0"/>
        <v>1150004100</v>
      </c>
      <c r="B60" s="33" t="s">
        <v>2257</v>
      </c>
      <c r="C60" s="33" t="s">
        <v>895</v>
      </c>
      <c r="D60" s="9" t="str">
        <f t="shared" si="1"/>
        <v>115004100</v>
      </c>
      <c r="E60" s="34">
        <v>11500</v>
      </c>
      <c r="F60" s="34">
        <v>4100</v>
      </c>
      <c r="G60" s="9" t="str">
        <f>VLOOKUP(B60,'[1]Business Unit Lookup'!A:B,2,FALSE)</f>
        <v>Juv and Domestic Relations Crt</v>
      </c>
      <c r="H60" s="33" t="str">
        <f>VLOOKUP(C60,'[1]Fund Lookup'!B:C,2,FALSE)</f>
        <v>Hwy Maintenance &amp; Operating Fd</v>
      </c>
      <c r="I60" s="35" t="s">
        <v>2255</v>
      </c>
      <c r="J60" s="33" t="str">
        <f>VLOOKUP(I60,'[1]Table B'!A:B,2,FALSE)</f>
        <v>Special Revenue-Highways</v>
      </c>
      <c r="K60" s="9" t="str">
        <f t="shared" si="2"/>
        <v>110-Special Revenue-Highways</v>
      </c>
      <c r="L60" s="9" t="str">
        <f>IFERROR(VLOOKUP(A60,'[1]VAC as of March 2024'!A:K,11,FALSE),"No")</f>
        <v>No</v>
      </c>
      <c r="M60" s="9" t="s">
        <v>2240</v>
      </c>
      <c r="O60" s="33" t="s">
        <v>2241</v>
      </c>
      <c r="P60" s="33" t="s">
        <v>6071</v>
      </c>
      <c r="Q60" s="2" t="str">
        <f>VLOOKUP(P60,'[1]Table E'!A:C,3,FALSE)</f>
        <v>Transportation activities</v>
      </c>
    </row>
    <row r="61" spans="1:17" x14ac:dyDescent="0.25">
      <c r="A61" s="33" t="str">
        <f t="shared" si="0"/>
        <v>1160001000</v>
      </c>
      <c r="B61" s="33" t="s">
        <v>2258</v>
      </c>
      <c r="C61" s="33" t="s">
        <v>1</v>
      </c>
      <c r="D61" s="9" t="str">
        <f t="shared" si="1"/>
        <v>116001000</v>
      </c>
      <c r="E61" s="34">
        <v>11600</v>
      </c>
      <c r="F61" s="34">
        <v>1000</v>
      </c>
      <c r="G61" s="9" t="str">
        <f>VLOOKUP(B61,'[1]Business Unit Lookup'!A:B,2,FALSE)</f>
        <v>Combined District Courts</v>
      </c>
      <c r="H61" s="33" t="str">
        <f>VLOOKUP(C61,'[1]Fund Lookup'!B:C,2,FALSE)</f>
        <v>General Fund</v>
      </c>
      <c r="I61" s="35" t="s">
        <v>2236</v>
      </c>
      <c r="J61" s="33" t="str">
        <f>VLOOKUP(I61,'[1]Table B'!A:B,2,FALSE)</f>
        <v>General</v>
      </c>
      <c r="K61" s="9" t="str">
        <f t="shared" si="2"/>
        <v>100-General</v>
      </c>
      <c r="L61" s="9" t="str">
        <f>IFERROR(VLOOKUP(A61,'[1]VAC as of March 2024'!A:K,11,FALSE),"No")</f>
        <v>No</v>
      </c>
      <c r="M61" s="9" t="s">
        <v>2237</v>
      </c>
      <c r="O61" s="33" t="s">
        <v>2240</v>
      </c>
      <c r="P61" s="33" t="s">
        <v>6061</v>
      </c>
      <c r="Q61" s="2" t="str">
        <f>VLOOKUP(P61,'[1]Table E'!A:C,3,FALSE)</f>
        <v>Unassigned</v>
      </c>
    </row>
    <row r="62" spans="1:17" x14ac:dyDescent="0.25">
      <c r="A62" s="33" t="str">
        <f t="shared" si="0"/>
        <v>1160002700</v>
      </c>
      <c r="B62" s="33" t="s">
        <v>2258</v>
      </c>
      <c r="C62" s="33" t="s">
        <v>619</v>
      </c>
      <c r="D62" s="9" t="str">
        <f t="shared" si="1"/>
        <v>116002700</v>
      </c>
      <c r="E62" s="34">
        <v>11600</v>
      </c>
      <c r="F62" s="34">
        <v>2700</v>
      </c>
      <c r="G62" s="9" t="str">
        <f>VLOOKUP(B62,'[1]Business Unit Lookup'!A:B,2,FALSE)</f>
        <v>Combined District Courts</v>
      </c>
      <c r="H62" s="33" t="str">
        <f>VLOOKUP(C62,'[1]Fund Lookup'!B:C,2,FALSE)</f>
        <v>Parking</v>
      </c>
      <c r="I62" s="35" t="s">
        <v>2239</v>
      </c>
      <c r="J62" s="33" t="str">
        <f>VLOOKUP(I62,'[1]Table B'!A:B,2,FALSE)</f>
        <v>Special Revenue-Other</v>
      </c>
      <c r="K62" s="9" t="str">
        <f t="shared" si="2"/>
        <v>105-Special Revenue-Other</v>
      </c>
      <c r="L62" s="9" t="str">
        <f>IFERROR(VLOOKUP(A62,'[1]VAC as of March 2024'!A:K,11,FALSE),"No")</f>
        <v>No</v>
      </c>
      <c r="M62" s="9" t="s">
        <v>2240</v>
      </c>
      <c r="O62" s="33" t="s">
        <v>2241</v>
      </c>
      <c r="P62" s="33" t="s">
        <v>6062</v>
      </c>
      <c r="Q62" s="2" t="str">
        <f>VLOOKUP(P62,'[1]Table E'!A:C,3,FALSE)</f>
        <v>Governmental Operations - Administrative Services</v>
      </c>
    </row>
    <row r="63" spans="1:17" x14ac:dyDescent="0.25">
      <c r="A63" s="33" t="str">
        <f t="shared" si="0"/>
        <v>1160004100</v>
      </c>
      <c r="B63" s="33" t="s">
        <v>2258</v>
      </c>
      <c r="C63" s="33" t="s">
        <v>895</v>
      </c>
      <c r="D63" s="9" t="str">
        <f t="shared" si="1"/>
        <v>116004100</v>
      </c>
      <c r="E63" s="34">
        <v>11600</v>
      </c>
      <c r="F63" s="34">
        <v>4100</v>
      </c>
      <c r="G63" s="9" t="str">
        <f>VLOOKUP(B63,'[1]Business Unit Lookup'!A:B,2,FALSE)</f>
        <v>Combined District Courts</v>
      </c>
      <c r="H63" s="33" t="str">
        <f>VLOOKUP(C63,'[1]Fund Lookup'!B:C,2,FALSE)</f>
        <v>Hwy Maintenance &amp; Operating Fd</v>
      </c>
      <c r="I63" s="35" t="s">
        <v>2255</v>
      </c>
      <c r="J63" s="33" t="str">
        <f>VLOOKUP(I63,'[1]Table B'!A:B,2,FALSE)</f>
        <v>Special Revenue-Highways</v>
      </c>
      <c r="K63" s="9" t="str">
        <f t="shared" si="2"/>
        <v>110-Special Revenue-Highways</v>
      </c>
      <c r="L63" s="9" t="str">
        <f>IFERROR(VLOOKUP(A63,'[1]VAC as of March 2024'!A:K,11,FALSE),"No")</f>
        <v>No</v>
      </c>
      <c r="M63" s="9" t="s">
        <v>2240</v>
      </c>
      <c r="O63" s="33" t="s">
        <v>2241</v>
      </c>
      <c r="P63" s="33" t="s">
        <v>6071</v>
      </c>
      <c r="Q63" s="2" t="str">
        <f>VLOOKUP(P63,'[1]Table E'!A:C,3,FALSE)</f>
        <v>Transportation activities</v>
      </c>
    </row>
    <row r="64" spans="1:17" x14ac:dyDescent="0.25">
      <c r="A64" s="33" t="str">
        <f t="shared" si="0"/>
        <v>1170001000</v>
      </c>
      <c r="B64" s="33" t="s">
        <v>2259</v>
      </c>
      <c r="C64" s="33" t="s">
        <v>1</v>
      </c>
      <c r="D64" s="9" t="str">
        <f t="shared" si="1"/>
        <v>117001000</v>
      </c>
      <c r="E64" s="34">
        <v>11700</v>
      </c>
      <c r="F64" s="34">
        <v>1000</v>
      </c>
      <c r="G64" s="9" t="str">
        <f>VLOOKUP(B64,'[1]Business Unit Lookup'!A:B,2,FALSE)</f>
        <v>Virginia State Bar</v>
      </c>
      <c r="H64" s="33" t="str">
        <f>VLOOKUP(C64,'[1]Fund Lookup'!B:C,2,FALSE)</f>
        <v>General Fund</v>
      </c>
      <c r="I64" s="35" t="s">
        <v>2236</v>
      </c>
      <c r="J64" s="33" t="str">
        <f>VLOOKUP(I64,'[1]Table B'!A:B,2,FALSE)</f>
        <v>General</v>
      </c>
      <c r="K64" s="9" t="str">
        <f t="shared" si="2"/>
        <v>100-General</v>
      </c>
      <c r="L64" s="9" t="str">
        <f>IFERROR(VLOOKUP(A64,'[1]VAC as of March 2024'!A:K,11,FALSE),"No")</f>
        <v>No</v>
      </c>
      <c r="M64" s="9" t="s">
        <v>2237</v>
      </c>
      <c r="O64" s="33" t="s">
        <v>2240</v>
      </c>
      <c r="P64" s="33" t="s">
        <v>6061</v>
      </c>
      <c r="Q64" s="2" t="str">
        <f>VLOOKUP(P64,'[1]Table E'!A:C,3,FALSE)</f>
        <v>Unassigned</v>
      </c>
    </row>
    <row r="65" spans="1:17" x14ac:dyDescent="0.25">
      <c r="A65" s="33" t="str">
        <f t="shared" si="0"/>
        <v>1170002354</v>
      </c>
      <c r="B65" s="33" t="s">
        <v>2259</v>
      </c>
      <c r="C65" s="33" t="s">
        <v>435</v>
      </c>
      <c r="D65" s="9" t="str">
        <f t="shared" si="1"/>
        <v>117002354</v>
      </c>
      <c r="E65" s="34">
        <v>11700</v>
      </c>
      <c r="F65" s="34">
        <v>2354</v>
      </c>
      <c r="G65" s="9" t="str">
        <f>VLOOKUP(B65,'[1]Business Unit Lookup'!A:B,2,FALSE)</f>
        <v>Virginia State Bar</v>
      </c>
      <c r="H65" s="33" t="str">
        <f>VLOOKUP(C65,'[1]Fund Lookup'!B:C,2,FALSE)</f>
        <v>Legal Aid Services Fund</v>
      </c>
      <c r="I65" s="35" t="s">
        <v>2239</v>
      </c>
      <c r="J65" s="33" t="str">
        <f>VLOOKUP(I65,'[1]Table B'!A:B,2,FALSE)</f>
        <v>Special Revenue-Other</v>
      </c>
      <c r="K65" s="9" t="str">
        <f t="shared" si="2"/>
        <v>105-Special Revenue-Other</v>
      </c>
      <c r="L65" s="9" t="str">
        <f>IFERROR(VLOOKUP(A65,'[1]VAC as of March 2024'!A:K,11,FALSE),"No")</f>
        <v>No</v>
      </c>
      <c r="M65" s="9" t="s">
        <v>2240</v>
      </c>
      <c r="O65" s="33" t="s">
        <v>2241</v>
      </c>
      <c r="P65" s="33" t="s">
        <v>6067</v>
      </c>
      <c r="Q65" s="2" t="str">
        <f>VLOOKUP(P65,'[1]Table E'!A:C,3,FALSE)</f>
        <v>Health and Public Safety</v>
      </c>
    </row>
    <row r="66" spans="1:17" x14ac:dyDescent="0.25">
      <c r="A66" s="33" t="str">
        <f t="shared" ref="A66:A129" si="3">CONCATENATE(B66,C66)</f>
        <v>1170009117</v>
      </c>
      <c r="B66" s="33" t="s">
        <v>2259</v>
      </c>
      <c r="C66" s="33" t="s">
        <v>1786</v>
      </c>
      <c r="D66" s="9" t="str">
        <f t="shared" ref="D66:D129" si="4">CONCATENATE(E66,F66)</f>
        <v>117009117</v>
      </c>
      <c r="E66" s="34">
        <v>11700</v>
      </c>
      <c r="F66" s="34">
        <v>9117</v>
      </c>
      <c r="G66" s="9" t="str">
        <f>VLOOKUP(B66,'[1]Business Unit Lookup'!A:B,2,FALSE)</f>
        <v>Virginia State Bar</v>
      </c>
      <c r="H66" s="33" t="str">
        <f>VLOOKUP(C66,'[1]Fund Lookup'!B:C,2,FALSE)</f>
        <v>Dedicated Special Revenue-VSB</v>
      </c>
      <c r="I66" s="35" t="s">
        <v>2239</v>
      </c>
      <c r="J66" s="33" t="str">
        <f>VLOOKUP(I66,'[1]Table B'!A:B,2,FALSE)</f>
        <v>Special Revenue-Other</v>
      </c>
      <c r="K66" s="9" t="str">
        <f t="shared" ref="K66:K129" si="5">CONCATENATE(I66,"-",J66)</f>
        <v>105-Special Revenue-Other</v>
      </c>
      <c r="L66" s="9" t="str">
        <f>IFERROR(VLOOKUP(A66,'[1]VAC as of March 2024'!A:K,11,FALSE),"No")</f>
        <v>No</v>
      </c>
      <c r="M66" s="9" t="s">
        <v>2248</v>
      </c>
      <c r="O66" s="33" t="s">
        <v>2241</v>
      </c>
      <c r="P66" s="33" t="s">
        <v>6072</v>
      </c>
      <c r="Q66" s="2" t="str">
        <f>VLOOKUP(P66,'[1]Table E'!A:C,3,FALSE)</f>
        <v>Regulatory oversight</v>
      </c>
    </row>
    <row r="67" spans="1:17" x14ac:dyDescent="0.25">
      <c r="A67" s="33" t="str">
        <f t="shared" si="3"/>
        <v>1170009119</v>
      </c>
      <c r="B67" s="33" t="s">
        <v>2259</v>
      </c>
      <c r="C67" s="33" t="s">
        <v>5652</v>
      </c>
      <c r="D67" s="9" t="str">
        <f t="shared" si="4"/>
        <v>117009119</v>
      </c>
      <c r="E67" s="34">
        <v>11700</v>
      </c>
      <c r="F67" s="34">
        <v>9119</v>
      </c>
      <c r="G67" s="9" t="str">
        <f>VLOOKUP(B67,'[1]Business Unit Lookup'!A:B,2,FALSE)</f>
        <v>Virginia State Bar</v>
      </c>
      <c r="H67" s="33" t="str">
        <f>VLOOKUP(C67,'[1]Fund Lookup'!B:C,2,FALSE)</f>
        <v>COVID-19 Relief Fund</v>
      </c>
      <c r="I67" s="35" t="s">
        <v>2239</v>
      </c>
      <c r="J67" s="33" t="str">
        <f>VLOOKUP(I67,'[1]Table B'!A:B,2,FALSE)</f>
        <v>Special Revenue-Other</v>
      </c>
      <c r="K67" s="9" t="str">
        <f t="shared" si="5"/>
        <v>105-Special Revenue-Other</v>
      </c>
      <c r="L67" s="9" t="str">
        <f>IFERROR(VLOOKUP(A67,'[1]VAC as of March 2024'!A:K,11,FALSE),"No")</f>
        <v>No</v>
      </c>
      <c r="M67" s="9" t="s">
        <v>2240</v>
      </c>
      <c r="O67" s="33" t="s">
        <v>2241</v>
      </c>
      <c r="P67" s="33" t="s">
        <v>6073</v>
      </c>
      <c r="Q67" s="2" t="str">
        <f>VLOOKUP(P67,'[1]Table E'!A:C,3,FALSE)</f>
        <v>COVID-19</v>
      </c>
    </row>
    <row r="68" spans="1:17" x14ac:dyDescent="0.25">
      <c r="A68" s="33" t="str">
        <f t="shared" si="3"/>
        <v>1170009880</v>
      </c>
      <c r="B68" s="33" t="s">
        <v>2259</v>
      </c>
      <c r="C68" s="33" t="s">
        <v>2148</v>
      </c>
      <c r="D68" s="9" t="str">
        <f t="shared" si="4"/>
        <v>117009880</v>
      </c>
      <c r="E68" s="34">
        <v>11700</v>
      </c>
      <c r="F68" s="34">
        <v>9880</v>
      </c>
      <c r="G68" s="9" t="str">
        <f>VLOOKUP(B68,'[1]Business Unit Lookup'!A:B,2,FALSE)</f>
        <v>Virginia State Bar</v>
      </c>
      <c r="H68" s="33" t="str">
        <f>VLOOKUP(C68,'[1]Fund Lookup'!B:C,2,FALSE)</f>
        <v>Srpls Sup&amp;Equip Sale-Non-Gen</v>
      </c>
      <c r="I68" s="35" t="s">
        <v>2236</v>
      </c>
      <c r="J68" s="33" t="str">
        <f>VLOOKUP(I68,'[1]Table B'!A:B,2,FALSE)</f>
        <v>General</v>
      </c>
      <c r="K68" s="9" t="str">
        <f t="shared" si="5"/>
        <v>100-General</v>
      </c>
      <c r="L68" s="9" t="str">
        <f>IFERROR(VLOOKUP(A68,'[1]VAC as of March 2024'!A:K,11,FALSE),"No")</f>
        <v>No</v>
      </c>
      <c r="M68" s="9" t="s">
        <v>2240</v>
      </c>
      <c r="O68" s="33" t="s">
        <v>2</v>
      </c>
      <c r="P68" s="33" t="s">
        <v>6068</v>
      </c>
      <c r="Q68" s="2" t="str">
        <f>VLOOKUP(P68,'[1]Table E'!A:C,3,FALSE)</f>
        <v>Health and Public Safety</v>
      </c>
    </row>
    <row r="69" spans="1:17" x14ac:dyDescent="0.25">
      <c r="A69" s="33" t="str">
        <f t="shared" si="3"/>
        <v>1170012110</v>
      </c>
      <c r="B69" s="36" t="s">
        <v>2259</v>
      </c>
      <c r="C69" s="36" t="s">
        <v>6074</v>
      </c>
      <c r="D69" s="9" t="str">
        <f t="shared" si="4"/>
        <v>1170012110</v>
      </c>
      <c r="E69" s="35">
        <v>11700</v>
      </c>
      <c r="F69" s="37">
        <v>12110</v>
      </c>
      <c r="G69" s="9" t="str">
        <f>VLOOKUP(B69,'[1]Business Unit Lookup'!A:B,2,FALSE)</f>
        <v>Virginia State Bar</v>
      </c>
      <c r="H69" s="33" t="str">
        <f>VLOOKUP(C69,'[1]Fund Lookup'!B:C,2,FALSE)</f>
        <v>ARP-CrvStLoclFisRecFd-COVID-19</v>
      </c>
      <c r="I69" s="35" t="s">
        <v>2252</v>
      </c>
      <c r="J69" s="33" t="str">
        <f>VLOOKUP(I69,'[1]Table B'!A:B,2,FALSE)</f>
        <v>Special Revenue-Federal</v>
      </c>
      <c r="K69" s="9" t="str">
        <f t="shared" si="5"/>
        <v>120-Special Revenue-Federal</v>
      </c>
      <c r="L69" s="9" t="str">
        <f>IFERROR(VLOOKUP(A69,'[1]VAC as of March 2024'!A:K,11,FALSE),"No")</f>
        <v>No</v>
      </c>
      <c r="M69" s="38" t="s">
        <v>5493</v>
      </c>
      <c r="O69" s="36" t="s">
        <v>2248</v>
      </c>
      <c r="P69" s="36" t="s">
        <v>6063</v>
      </c>
      <c r="Q69" s="2" t="str">
        <f>VLOOKUP(P69,'[1]Table E'!A:C,3,FALSE)</f>
        <v>COVID-19</v>
      </c>
    </row>
    <row r="70" spans="1:17" x14ac:dyDescent="0.25">
      <c r="A70" s="33" t="str">
        <f t="shared" si="3"/>
        <v>1170015000</v>
      </c>
      <c r="B70" s="33" t="s">
        <v>2259</v>
      </c>
      <c r="C70" s="33" t="s">
        <v>2222</v>
      </c>
      <c r="D70" s="9" t="str">
        <f t="shared" si="4"/>
        <v>1170015000</v>
      </c>
      <c r="E70" s="34">
        <v>11700</v>
      </c>
      <c r="F70" s="34">
        <v>15000</v>
      </c>
      <c r="G70" s="9" t="str">
        <f>VLOOKUP(B70,'[1]Business Unit Lookup'!A:B,2,FALSE)</f>
        <v>Virginia State Bar</v>
      </c>
      <c r="H70" s="33" t="str">
        <f>VLOOKUP(C70,'[1]Fund Lookup'!B:C,2,FALSE)</f>
        <v>General Fixed Asset Acct Group</v>
      </c>
      <c r="I70" s="35" t="s">
        <v>2242</v>
      </c>
      <c r="J70" s="33" t="str">
        <f>VLOOKUP(I70,'[1]Table B'!A:B,2,FALSE)</f>
        <v>Fixed Assets, Fund 1500</v>
      </c>
      <c r="K70" s="9" t="str">
        <f t="shared" si="5"/>
        <v>610-Fixed Assets, Fund 1500</v>
      </c>
      <c r="L70" s="9" t="str">
        <f>IFERROR(VLOOKUP(A70,'[1]VAC as of March 2024'!A:K,11,FALSE),"No")</f>
        <v>No</v>
      </c>
      <c r="M70" s="9" t="s">
        <v>4</v>
      </c>
      <c r="Q70" s="2"/>
    </row>
    <row r="71" spans="1:17" x14ac:dyDescent="0.25">
      <c r="A71" s="33" t="str">
        <f t="shared" si="3"/>
        <v>1180001000</v>
      </c>
      <c r="B71" s="33" t="s">
        <v>2260</v>
      </c>
      <c r="C71" s="33" t="s">
        <v>1</v>
      </c>
      <c r="D71" s="9" t="str">
        <f t="shared" si="4"/>
        <v>118001000</v>
      </c>
      <c r="E71" s="34">
        <v>11800</v>
      </c>
      <c r="F71" s="34">
        <v>1000</v>
      </c>
      <c r="G71" s="9" t="str">
        <f>VLOOKUP(B71,'[1]Business Unit Lookup'!A:B,2,FALSE)</f>
        <v>VA Coal and Energy Commission</v>
      </c>
      <c r="H71" s="33" t="str">
        <f>VLOOKUP(C71,'[1]Fund Lookup'!B:C,2,FALSE)</f>
        <v>General Fund</v>
      </c>
      <c r="I71" s="35" t="s">
        <v>2236</v>
      </c>
      <c r="J71" s="33" t="str">
        <f>VLOOKUP(I71,'[1]Table B'!A:B,2,FALSE)</f>
        <v>General</v>
      </c>
      <c r="K71" s="9" t="str">
        <f t="shared" si="5"/>
        <v>100-General</v>
      </c>
      <c r="L71" s="9" t="str">
        <f>IFERROR(VLOOKUP(A71,'[1]VAC as of March 2024'!A:K,11,FALSE),"No")</f>
        <v>No</v>
      </c>
      <c r="M71" s="9" t="s">
        <v>2237</v>
      </c>
      <c r="O71" s="33" t="s">
        <v>2240</v>
      </c>
      <c r="P71" s="33" t="s">
        <v>6061</v>
      </c>
      <c r="Q71" s="2" t="str">
        <f>VLOOKUP(P71,'[1]Table E'!A:C,3,FALSE)</f>
        <v>Unassigned</v>
      </c>
    </row>
    <row r="72" spans="1:17" x14ac:dyDescent="0.25">
      <c r="A72" s="33" t="str">
        <f t="shared" si="3"/>
        <v>1190001000</v>
      </c>
      <c r="B72" s="33" t="s">
        <v>2261</v>
      </c>
      <c r="C72" s="33" t="s">
        <v>1</v>
      </c>
      <c r="D72" s="9" t="str">
        <f t="shared" si="4"/>
        <v>119001000</v>
      </c>
      <c r="E72" s="34">
        <v>11900</v>
      </c>
      <c r="F72" s="34">
        <v>1000</v>
      </c>
      <c r="G72" s="9" t="str">
        <f>VLOOKUP(B72,'[1]Business Unit Lookup'!A:B,2,FALSE)</f>
        <v>Lieutenant Governor</v>
      </c>
      <c r="H72" s="33" t="str">
        <f>VLOOKUP(C72,'[1]Fund Lookup'!B:C,2,FALSE)</f>
        <v>General Fund</v>
      </c>
      <c r="I72" s="35" t="s">
        <v>2236</v>
      </c>
      <c r="J72" s="33" t="str">
        <f>VLOOKUP(I72,'[1]Table B'!A:B,2,FALSE)</f>
        <v>General</v>
      </c>
      <c r="K72" s="9" t="str">
        <f t="shared" si="5"/>
        <v>100-General</v>
      </c>
      <c r="L72" s="9" t="str">
        <f>IFERROR(VLOOKUP(A72,'[1]VAC as of March 2024'!A:K,11,FALSE),"No")</f>
        <v>No</v>
      </c>
      <c r="M72" s="9" t="s">
        <v>2237</v>
      </c>
      <c r="O72" s="33" t="s">
        <v>2240</v>
      </c>
      <c r="P72" s="33" t="s">
        <v>6061</v>
      </c>
      <c r="Q72" s="2" t="str">
        <f>VLOOKUP(P72,'[1]Table E'!A:C,3,FALSE)</f>
        <v>Unassigned</v>
      </c>
    </row>
    <row r="73" spans="1:17" x14ac:dyDescent="0.25">
      <c r="A73" s="33" t="str">
        <f t="shared" si="3"/>
        <v>1190002700</v>
      </c>
      <c r="B73" s="33" t="s">
        <v>2261</v>
      </c>
      <c r="C73" s="33" t="s">
        <v>619</v>
      </c>
      <c r="D73" s="9" t="str">
        <f t="shared" si="4"/>
        <v>119002700</v>
      </c>
      <c r="E73" s="34">
        <v>11900</v>
      </c>
      <c r="F73" s="34">
        <v>2700</v>
      </c>
      <c r="G73" s="9" t="str">
        <f>VLOOKUP(B73,'[1]Business Unit Lookup'!A:B,2,FALSE)</f>
        <v>Lieutenant Governor</v>
      </c>
      <c r="H73" s="33" t="str">
        <f>VLOOKUP(C73,'[1]Fund Lookup'!B:C,2,FALSE)</f>
        <v>Parking</v>
      </c>
      <c r="I73" s="35" t="s">
        <v>2239</v>
      </c>
      <c r="J73" s="33" t="str">
        <f>VLOOKUP(I73,'[1]Table B'!A:B,2,FALSE)</f>
        <v>Special Revenue-Other</v>
      </c>
      <c r="K73" s="9" t="str">
        <f t="shared" si="5"/>
        <v>105-Special Revenue-Other</v>
      </c>
      <c r="L73" s="9" t="str">
        <f>IFERROR(VLOOKUP(A73,'[1]VAC as of March 2024'!A:K,11,FALSE),"No")</f>
        <v>No</v>
      </c>
      <c r="M73" s="9" t="s">
        <v>2240</v>
      </c>
      <c r="O73" s="33" t="s">
        <v>2241</v>
      </c>
      <c r="P73" s="33" t="s">
        <v>6062</v>
      </c>
      <c r="Q73" s="2" t="str">
        <f>VLOOKUP(P73,'[1]Table E'!A:C,3,FALSE)</f>
        <v>Governmental Operations - Administrative Services</v>
      </c>
    </row>
    <row r="74" spans="1:17" x14ac:dyDescent="0.25">
      <c r="A74" s="33" t="str">
        <f t="shared" si="3"/>
        <v>1210001000</v>
      </c>
      <c r="B74" s="33" t="s">
        <v>2262</v>
      </c>
      <c r="C74" s="33" t="s">
        <v>1</v>
      </c>
      <c r="D74" s="9" t="str">
        <f t="shared" si="4"/>
        <v>121001000</v>
      </c>
      <c r="E74" s="34">
        <v>12100</v>
      </c>
      <c r="F74" s="34">
        <v>1000</v>
      </c>
      <c r="G74" s="9" t="str">
        <f>VLOOKUP(B74,'[1]Business Unit Lookup'!A:B,2,FALSE)</f>
        <v>Office of the Governor</v>
      </c>
      <c r="H74" s="33" t="str">
        <f>VLOOKUP(C74,'[1]Fund Lookup'!B:C,2,FALSE)</f>
        <v>General Fund</v>
      </c>
      <c r="I74" s="35" t="s">
        <v>2236</v>
      </c>
      <c r="J74" s="33" t="str">
        <f>VLOOKUP(I74,'[1]Table B'!A:B,2,FALSE)</f>
        <v>General</v>
      </c>
      <c r="K74" s="9" t="str">
        <f t="shared" si="5"/>
        <v>100-General</v>
      </c>
      <c r="L74" s="9" t="str">
        <f>IFERROR(VLOOKUP(A74,'[1]VAC as of March 2024'!A:K,11,FALSE),"No")</f>
        <v>No</v>
      </c>
      <c r="M74" s="9" t="s">
        <v>2237</v>
      </c>
      <c r="O74" s="33" t="s">
        <v>2240</v>
      </c>
      <c r="P74" s="33" t="s">
        <v>6061</v>
      </c>
      <c r="Q74" s="2" t="str">
        <f>VLOOKUP(P74,'[1]Table E'!A:C,3,FALSE)</f>
        <v>Unassigned</v>
      </c>
    </row>
    <row r="75" spans="1:17" x14ac:dyDescent="0.25">
      <c r="A75" s="33" t="str">
        <f t="shared" si="3"/>
        <v>1210002121</v>
      </c>
      <c r="B75" s="33" t="s">
        <v>2262</v>
      </c>
      <c r="C75" s="33" t="s">
        <v>5548</v>
      </c>
      <c r="D75" s="9" t="str">
        <f t="shared" si="4"/>
        <v>121002121</v>
      </c>
      <c r="E75" s="34">
        <v>12100</v>
      </c>
      <c r="F75" s="34">
        <v>2121</v>
      </c>
      <c r="G75" s="9" t="str">
        <f>VLOOKUP(B75,'[1]Business Unit Lookup'!A:B,2,FALSE)</f>
        <v>Office of the Governor</v>
      </c>
      <c r="H75" s="33" t="str">
        <f>VLOOKUP(C75,'[1]Fund Lookup'!B:C,2,FALSE)</f>
        <v>GOV Special Revenue Fund</v>
      </c>
      <c r="I75" s="35" t="s">
        <v>2239</v>
      </c>
      <c r="J75" s="33" t="str">
        <f>VLOOKUP(I75,'[1]Table B'!A:B,2,FALSE)</f>
        <v>Special Revenue-Other</v>
      </c>
      <c r="K75" s="9" t="str">
        <f t="shared" si="5"/>
        <v>105-Special Revenue-Other</v>
      </c>
      <c r="L75" s="9" t="str">
        <f>IFERROR(VLOOKUP(A75,'[1]VAC as of March 2024'!A:K,11,FALSE),"No")</f>
        <v>No</v>
      </c>
      <c r="M75" s="9" t="s">
        <v>2248</v>
      </c>
      <c r="O75" s="33" t="s">
        <v>2248</v>
      </c>
      <c r="P75" s="33" t="s">
        <v>6070</v>
      </c>
      <c r="Q75" s="2" t="str">
        <f>VLOOKUP(P75,'[1]Table E'!A:C,3,FALSE)</f>
        <v>Gifts and grants</v>
      </c>
    </row>
    <row r="76" spans="1:17" x14ac:dyDescent="0.25">
      <c r="A76" s="33" t="str">
        <f t="shared" si="3"/>
        <v>1210002448</v>
      </c>
      <c r="B76" s="33" t="s">
        <v>2262</v>
      </c>
      <c r="C76" s="33" t="s">
        <v>499</v>
      </c>
      <c r="D76" s="9" t="str">
        <f t="shared" si="4"/>
        <v>121002448</v>
      </c>
      <c r="E76" s="34">
        <v>12100</v>
      </c>
      <c r="F76" s="34">
        <v>2448</v>
      </c>
      <c r="G76" s="9" t="str">
        <f>VLOOKUP(B76,'[1]Business Unit Lookup'!A:B,2,FALSE)</f>
        <v>Office of the Governor</v>
      </c>
      <c r="H76" s="33" t="str">
        <f>VLOOKUP(C76,'[1]Fund Lookup'!B:C,2,FALSE)</f>
        <v>VA-Asian Advisory Board Fund</v>
      </c>
      <c r="I76" s="35" t="s">
        <v>2239</v>
      </c>
      <c r="J76" s="33" t="str">
        <f>VLOOKUP(I76,'[1]Table B'!A:B,2,FALSE)</f>
        <v>Special Revenue-Other</v>
      </c>
      <c r="K76" s="9" t="str">
        <f t="shared" si="5"/>
        <v>105-Special Revenue-Other</v>
      </c>
      <c r="L76" s="9" t="str">
        <f>IFERROR(VLOOKUP(A76,'[1]VAC as of March 2024'!A:K,11,FALSE),"No")</f>
        <v>No</v>
      </c>
      <c r="M76" s="9" t="s">
        <v>2240</v>
      </c>
      <c r="O76" s="33" t="s">
        <v>2</v>
      </c>
      <c r="P76" s="33" t="s">
        <v>6075</v>
      </c>
      <c r="Q76" s="2" t="str">
        <f>VLOOKUP(P76,'[1]Table E'!A:C,3,FALSE)</f>
        <v>Governmental Operations - Administrative Services</v>
      </c>
    </row>
    <row r="77" spans="1:17" x14ac:dyDescent="0.25">
      <c r="A77" s="33" t="str">
        <f t="shared" si="3"/>
        <v>1210002700</v>
      </c>
      <c r="B77" s="33" t="s">
        <v>2262</v>
      </c>
      <c r="C77" s="33" t="s">
        <v>619</v>
      </c>
      <c r="D77" s="9" t="str">
        <f t="shared" si="4"/>
        <v>121002700</v>
      </c>
      <c r="E77" s="34">
        <v>12100</v>
      </c>
      <c r="F77" s="34">
        <v>2700</v>
      </c>
      <c r="G77" s="9" t="str">
        <f>VLOOKUP(B77,'[1]Business Unit Lookup'!A:B,2,FALSE)</f>
        <v>Office of the Governor</v>
      </c>
      <c r="H77" s="33" t="str">
        <f>VLOOKUP(C77,'[1]Fund Lookup'!B:C,2,FALSE)</f>
        <v>Parking</v>
      </c>
      <c r="I77" s="35" t="s">
        <v>2239</v>
      </c>
      <c r="J77" s="33" t="str">
        <f>VLOOKUP(I77,'[1]Table B'!A:B,2,FALSE)</f>
        <v>Special Revenue-Other</v>
      </c>
      <c r="K77" s="9" t="str">
        <f t="shared" si="5"/>
        <v>105-Special Revenue-Other</v>
      </c>
      <c r="L77" s="9" t="str">
        <f>IFERROR(VLOOKUP(A77,'[1]VAC as of March 2024'!A:K,11,FALSE),"No")</f>
        <v>No</v>
      </c>
      <c r="M77" s="9" t="s">
        <v>2240</v>
      </c>
      <c r="O77" s="33" t="s">
        <v>2241</v>
      </c>
      <c r="P77" s="33" t="s">
        <v>6062</v>
      </c>
      <c r="Q77" s="2" t="str">
        <f>VLOOKUP(P77,'[1]Table E'!A:C,3,FALSE)</f>
        <v>Governmental Operations - Administrative Services</v>
      </c>
    </row>
    <row r="78" spans="1:17" x14ac:dyDescent="0.25">
      <c r="A78" s="33" t="str">
        <f t="shared" si="3"/>
        <v>1210004720</v>
      </c>
      <c r="B78" s="33" t="s">
        <v>2262</v>
      </c>
      <c r="C78" s="33" t="s">
        <v>992</v>
      </c>
      <c r="D78" s="9" t="str">
        <f t="shared" si="4"/>
        <v>121004720</v>
      </c>
      <c r="E78" s="34">
        <v>12100</v>
      </c>
      <c r="F78" s="34">
        <v>4720</v>
      </c>
      <c r="G78" s="9" t="str">
        <f>VLOOKUP(B78,'[1]Business Unit Lookup'!A:B,2,FALSE)</f>
        <v>Office of the Governor</v>
      </c>
      <c r="H78" s="33" t="str">
        <f>VLOOKUP(C78,'[1]Fund Lookup'!B:C,2,FALSE)</f>
        <v>Highway Construction Fund</v>
      </c>
      <c r="I78" s="35" t="s">
        <v>2255</v>
      </c>
      <c r="J78" s="33" t="str">
        <f>VLOOKUP(I78,'[1]Table B'!A:B,2,FALSE)</f>
        <v>Special Revenue-Highways</v>
      </c>
      <c r="K78" s="9" t="str">
        <f t="shared" si="5"/>
        <v>110-Special Revenue-Highways</v>
      </c>
      <c r="L78" s="9" t="str">
        <f>IFERROR(VLOOKUP(A78,'[1]VAC as of March 2024'!A:K,11,FALSE),"No")</f>
        <v>No</v>
      </c>
      <c r="M78" s="9" t="s">
        <v>2248</v>
      </c>
      <c r="O78" s="33" t="s">
        <v>2241</v>
      </c>
      <c r="P78" s="33" t="s">
        <v>6071</v>
      </c>
      <c r="Q78" s="2" t="str">
        <f>VLOOKUP(P78,'[1]Table E'!A:C,3,FALSE)</f>
        <v>Transportation activities</v>
      </c>
    </row>
    <row r="79" spans="1:17" x14ac:dyDescent="0.25">
      <c r="A79" s="33" t="str">
        <f t="shared" si="3"/>
        <v>1210009048</v>
      </c>
      <c r="B79" s="33" t="s">
        <v>2262</v>
      </c>
      <c r="C79" s="33" t="s">
        <v>6076</v>
      </c>
      <c r="D79" s="9" t="str">
        <f t="shared" si="4"/>
        <v>121009048</v>
      </c>
      <c r="E79" s="34">
        <v>12100</v>
      </c>
      <c r="F79" s="34">
        <v>9048</v>
      </c>
      <c r="G79" s="9" t="str">
        <f>VLOOKUP(B79,'[1]Business Unit Lookup'!A:B,2,FALSE)</f>
        <v>Office of the Governor</v>
      </c>
      <c r="H79" s="33" t="str">
        <f>VLOOKUP(C79,'[1]Fund Lookup'!B:C,2,FALSE)</f>
        <v>Children's Advocacy Fund</v>
      </c>
      <c r="I79" s="35" t="s">
        <v>2239</v>
      </c>
      <c r="J79" s="33" t="str">
        <f>VLOOKUP(I79,'[1]Table B'!A:B,2,FALSE)</f>
        <v>Special Revenue-Other</v>
      </c>
      <c r="K79" s="9" t="str">
        <f t="shared" si="5"/>
        <v>105-Special Revenue-Other</v>
      </c>
      <c r="L79" s="9" t="str">
        <f>IFERROR(VLOOKUP(A79,'[1]VAC as of March 2024'!A:K,11,FALSE),"No")</f>
        <v>Yes</v>
      </c>
      <c r="M79" s="9" t="s">
        <v>2240</v>
      </c>
      <c r="N79" s="9" t="s">
        <v>6077</v>
      </c>
      <c r="O79" s="33" t="s">
        <v>2241</v>
      </c>
      <c r="P79" s="33" t="s">
        <v>6062</v>
      </c>
      <c r="Q79" s="2" t="str">
        <f>VLOOKUP(P79,'[1]Table E'!A:C,3,FALSE)</f>
        <v>Governmental Operations - Administrative Services</v>
      </c>
    </row>
    <row r="80" spans="1:17" x14ac:dyDescent="0.25">
      <c r="A80" s="33" t="str">
        <f t="shared" si="3"/>
        <v>1210010000</v>
      </c>
      <c r="B80" s="33" t="s">
        <v>2262</v>
      </c>
      <c r="C80" s="33" t="s">
        <v>2162</v>
      </c>
      <c r="D80" s="9" t="str">
        <f t="shared" si="4"/>
        <v>1210010000</v>
      </c>
      <c r="E80" s="34">
        <v>12100</v>
      </c>
      <c r="F80" s="34">
        <v>10000</v>
      </c>
      <c r="G80" s="9" t="str">
        <f>VLOOKUP(B80,'[1]Business Unit Lookup'!A:B,2,FALSE)</f>
        <v>Office of the Governor</v>
      </c>
      <c r="H80" s="33" t="str">
        <f>VLOOKUP(C80,'[1]Fund Lookup'!B:C,2,FALSE)</f>
        <v>Federal Trust</v>
      </c>
      <c r="I80" s="35" t="s">
        <v>2252</v>
      </c>
      <c r="J80" s="33" t="str">
        <f>VLOOKUP(I80,'[1]Table B'!A:B,2,FALSE)</f>
        <v>Special Revenue-Federal</v>
      </c>
      <c r="K80" s="9" t="str">
        <f t="shared" si="5"/>
        <v>120-Special Revenue-Federal</v>
      </c>
      <c r="L80" s="9" t="str">
        <f>IFERROR(VLOOKUP(A80,'[1]VAC as of March 2024'!A:K,11,FALSE),"No")</f>
        <v>No</v>
      </c>
      <c r="M80" s="9" t="s">
        <v>2248</v>
      </c>
      <c r="O80" s="33" t="s">
        <v>2248</v>
      </c>
      <c r="P80" s="33" t="s">
        <v>6070</v>
      </c>
      <c r="Q80" s="2" t="str">
        <f>VLOOKUP(P80,'[1]Table E'!A:C,3,FALSE)</f>
        <v>Gifts and grants</v>
      </c>
    </row>
    <row r="81" spans="1:17" x14ac:dyDescent="0.25">
      <c r="A81" s="33" t="str">
        <f t="shared" si="3"/>
        <v>1210012110</v>
      </c>
      <c r="B81" s="36" t="s">
        <v>2262</v>
      </c>
      <c r="C81" s="36" t="s">
        <v>6074</v>
      </c>
      <c r="D81" s="9" t="str">
        <f t="shared" si="4"/>
        <v>1210012110</v>
      </c>
      <c r="E81" s="35">
        <v>12100</v>
      </c>
      <c r="F81" s="37">
        <v>12110</v>
      </c>
      <c r="G81" s="9" t="str">
        <f>VLOOKUP(B81,'[1]Business Unit Lookup'!A:B,2,FALSE)</f>
        <v>Office of the Governor</v>
      </c>
      <c r="H81" s="33" t="str">
        <f>VLOOKUP(C81,'[1]Fund Lookup'!B:C,2,FALSE)</f>
        <v>ARP-CrvStLoclFisRecFd-COVID-19</v>
      </c>
      <c r="I81" s="35" t="s">
        <v>2252</v>
      </c>
      <c r="J81" s="33" t="str">
        <f>VLOOKUP(I81,'[1]Table B'!A:B,2,FALSE)</f>
        <v>Special Revenue-Federal</v>
      </c>
      <c r="K81" s="9" t="str">
        <f t="shared" si="5"/>
        <v>120-Special Revenue-Federal</v>
      </c>
      <c r="L81" s="9" t="str">
        <f>IFERROR(VLOOKUP(A81,'[1]VAC as of March 2024'!A:K,11,FALSE),"No")</f>
        <v>No</v>
      </c>
      <c r="M81" s="38" t="s">
        <v>5493</v>
      </c>
      <c r="O81" s="36" t="s">
        <v>2248</v>
      </c>
      <c r="P81" s="36" t="s">
        <v>6063</v>
      </c>
      <c r="Q81" s="2" t="str">
        <f>VLOOKUP(P81,'[1]Table E'!A:C,3,FALSE)</f>
        <v>COVID-19</v>
      </c>
    </row>
    <row r="82" spans="1:17" x14ac:dyDescent="0.25">
      <c r="A82" s="33" t="str">
        <f t="shared" si="3"/>
        <v>1210015000</v>
      </c>
      <c r="B82" s="33" t="s">
        <v>2262</v>
      </c>
      <c r="C82" s="33" t="s">
        <v>2222</v>
      </c>
      <c r="D82" s="9" t="str">
        <f t="shared" si="4"/>
        <v>1210015000</v>
      </c>
      <c r="E82" s="34">
        <v>12100</v>
      </c>
      <c r="F82" s="34">
        <v>15000</v>
      </c>
      <c r="G82" s="9" t="str">
        <f>VLOOKUP(B82,'[1]Business Unit Lookup'!A:B,2,FALSE)</f>
        <v>Office of the Governor</v>
      </c>
      <c r="H82" s="33" t="str">
        <f>VLOOKUP(C82,'[1]Fund Lookup'!B:C,2,FALSE)</f>
        <v>General Fixed Asset Acct Group</v>
      </c>
      <c r="I82" s="35" t="s">
        <v>2242</v>
      </c>
      <c r="J82" s="33" t="str">
        <f>VLOOKUP(I82,'[1]Table B'!A:B,2,FALSE)</f>
        <v>Fixed Assets, Fund 1500</v>
      </c>
      <c r="K82" s="9" t="str">
        <f t="shared" si="5"/>
        <v>610-Fixed Assets, Fund 1500</v>
      </c>
      <c r="L82" s="9" t="str">
        <f>IFERROR(VLOOKUP(A82,'[1]VAC as of March 2024'!A:K,11,FALSE),"No")</f>
        <v>No</v>
      </c>
      <c r="M82" s="9" t="s">
        <v>4</v>
      </c>
      <c r="Q82" s="2"/>
    </row>
    <row r="83" spans="1:17" x14ac:dyDescent="0.25">
      <c r="A83" s="33" t="str">
        <f t="shared" si="3"/>
        <v>1220001000</v>
      </c>
      <c r="B83" s="33" t="s">
        <v>2263</v>
      </c>
      <c r="C83" s="33" t="s">
        <v>1</v>
      </c>
      <c r="D83" s="9" t="str">
        <f t="shared" si="4"/>
        <v>122001000</v>
      </c>
      <c r="E83" s="34">
        <v>12200</v>
      </c>
      <c r="F83" s="34">
        <v>1000</v>
      </c>
      <c r="G83" s="9" t="str">
        <f>VLOOKUP(B83,'[1]Business Unit Lookup'!A:B,2,FALSE)</f>
        <v>Dept of Planning and Budget</v>
      </c>
      <c r="H83" s="33" t="str">
        <f>VLOOKUP(C83,'[1]Fund Lookup'!B:C,2,FALSE)</f>
        <v>General Fund</v>
      </c>
      <c r="I83" s="35" t="s">
        <v>2236</v>
      </c>
      <c r="J83" s="33" t="str">
        <f>VLOOKUP(I83,'[1]Table B'!A:B,2,FALSE)</f>
        <v>General</v>
      </c>
      <c r="K83" s="9" t="str">
        <f t="shared" si="5"/>
        <v>100-General</v>
      </c>
      <c r="L83" s="9" t="str">
        <f>IFERROR(VLOOKUP(A83,'[1]VAC as of March 2024'!A:K,11,FALSE),"No")</f>
        <v>No</v>
      </c>
      <c r="M83" s="9" t="s">
        <v>2237</v>
      </c>
      <c r="O83" s="33" t="s">
        <v>2240</v>
      </c>
      <c r="P83" s="33" t="s">
        <v>6061</v>
      </c>
      <c r="Q83" s="2" t="str">
        <f>VLOOKUP(P83,'[1]Table E'!A:C,3,FALSE)</f>
        <v>Unassigned</v>
      </c>
    </row>
    <row r="84" spans="1:17" x14ac:dyDescent="0.25">
      <c r="A84" s="33" t="str">
        <f t="shared" si="3"/>
        <v>1220002122</v>
      </c>
      <c r="B84" s="33" t="s">
        <v>2263</v>
      </c>
      <c r="C84" s="33" t="s">
        <v>152</v>
      </c>
      <c r="D84" s="9" t="str">
        <f t="shared" si="4"/>
        <v>122002122</v>
      </c>
      <c r="E84" s="34">
        <v>12200</v>
      </c>
      <c r="F84" s="34">
        <v>2122</v>
      </c>
      <c r="G84" s="9" t="str">
        <f>VLOOKUP(B84,'[1]Business Unit Lookup'!A:B,2,FALSE)</f>
        <v>Dept of Planning and Budget</v>
      </c>
      <c r="H84" s="33" t="str">
        <f>VLOOKUP(C84,'[1]Fund Lookup'!B:C,2,FALSE)</f>
        <v>DPB Special Revenue Fund</v>
      </c>
      <c r="I84" s="35" t="s">
        <v>2239</v>
      </c>
      <c r="J84" s="33" t="str">
        <f>VLOOKUP(I84,'[1]Table B'!A:B,2,FALSE)</f>
        <v>Special Revenue-Other</v>
      </c>
      <c r="K84" s="9" t="str">
        <f t="shared" si="5"/>
        <v>105-Special Revenue-Other</v>
      </c>
      <c r="L84" s="9" t="str">
        <f>IFERROR(VLOOKUP(A84,'[1]VAC as of March 2024'!A:K,11,FALSE),"No")</f>
        <v>No</v>
      </c>
      <c r="M84" s="9" t="s">
        <v>2240</v>
      </c>
      <c r="O84" s="33" t="s">
        <v>2241</v>
      </c>
      <c r="P84" s="33" t="s">
        <v>6062</v>
      </c>
      <c r="Q84" s="2" t="str">
        <f>VLOOKUP(P84,'[1]Table E'!A:C,3,FALSE)</f>
        <v>Governmental Operations - Administrative Services</v>
      </c>
    </row>
    <row r="85" spans="1:17" x14ac:dyDescent="0.25">
      <c r="A85" s="33" t="str">
        <f t="shared" si="3"/>
        <v>1220002442</v>
      </c>
      <c r="B85" s="33" t="s">
        <v>2263</v>
      </c>
      <c r="C85" s="33" t="s">
        <v>496</v>
      </c>
      <c r="D85" s="9" t="str">
        <f t="shared" si="4"/>
        <v>122002442</v>
      </c>
      <c r="E85" s="34">
        <v>12200</v>
      </c>
      <c r="F85" s="34">
        <v>2442</v>
      </c>
      <c r="G85" s="9" t="str">
        <f>VLOOKUP(B85,'[1]Business Unit Lookup'!A:B,2,FALSE)</f>
        <v>Dept of Planning and Budget</v>
      </c>
      <c r="H85" s="33" t="str">
        <f>VLOOKUP(C85,'[1]Fund Lookup'!B:C,2,FALSE)</f>
        <v>School Efficiency Review Fund</v>
      </c>
      <c r="I85" s="35" t="s">
        <v>2270</v>
      </c>
      <c r="J85" s="33" t="str">
        <f>VLOOKUP(I85,'[1]Table B'!A:B,2,FALSE)</f>
        <v>No Year-End Balance</v>
      </c>
      <c r="K85" s="9" t="str">
        <f t="shared" si="5"/>
        <v>660-No Year-End Balance</v>
      </c>
      <c r="L85" s="9" t="str">
        <f>IFERROR(VLOOKUP(A85,'[1]VAC as of March 2024'!A:K,11,FALSE),"No")</f>
        <v>No</v>
      </c>
      <c r="M85" s="9" t="s">
        <v>4</v>
      </c>
      <c r="Q85" s="2"/>
    </row>
    <row r="86" spans="1:17" x14ac:dyDescent="0.25">
      <c r="A86" s="33" t="str">
        <f t="shared" si="3"/>
        <v>1220002700</v>
      </c>
      <c r="B86" s="33" t="s">
        <v>2263</v>
      </c>
      <c r="C86" s="33" t="s">
        <v>619</v>
      </c>
      <c r="D86" s="9" t="str">
        <f t="shared" si="4"/>
        <v>122002700</v>
      </c>
      <c r="E86" s="34">
        <v>12200</v>
      </c>
      <c r="F86" s="34">
        <v>2700</v>
      </c>
      <c r="G86" s="9" t="str">
        <f>VLOOKUP(B86,'[1]Business Unit Lookup'!A:B,2,FALSE)</f>
        <v>Dept of Planning and Budget</v>
      </c>
      <c r="H86" s="33" t="str">
        <f>VLOOKUP(C86,'[1]Fund Lookup'!B:C,2,FALSE)</f>
        <v>Parking</v>
      </c>
      <c r="I86" s="35" t="s">
        <v>2239</v>
      </c>
      <c r="J86" s="33" t="str">
        <f>VLOOKUP(I86,'[1]Table B'!A:B,2,FALSE)</f>
        <v>Special Revenue-Other</v>
      </c>
      <c r="K86" s="9" t="str">
        <f t="shared" si="5"/>
        <v>105-Special Revenue-Other</v>
      </c>
      <c r="L86" s="9" t="str">
        <f>IFERROR(VLOOKUP(A86,'[1]VAC as of March 2024'!A:K,11,FALSE),"No")</f>
        <v>No</v>
      </c>
      <c r="M86" s="9" t="s">
        <v>2240</v>
      </c>
      <c r="O86" s="33" t="s">
        <v>2241</v>
      </c>
      <c r="P86" s="33" t="s">
        <v>6062</v>
      </c>
      <c r="Q86" s="2" t="str">
        <f>VLOOKUP(P86,'[1]Table E'!A:C,3,FALSE)</f>
        <v>Governmental Operations - Administrative Services</v>
      </c>
    </row>
    <row r="87" spans="1:17" x14ac:dyDescent="0.25">
      <c r="A87" s="33" t="str">
        <f t="shared" si="3"/>
        <v>1220003040</v>
      </c>
      <c r="B87" s="36" t="s">
        <v>2263</v>
      </c>
      <c r="C87" s="36" t="s">
        <v>8347</v>
      </c>
      <c r="D87" s="9" t="str">
        <f t="shared" si="4"/>
        <v>122003040</v>
      </c>
      <c r="E87" s="35">
        <v>12200</v>
      </c>
      <c r="F87" s="37">
        <v>3040</v>
      </c>
      <c r="G87" s="9" t="str">
        <f>VLOOKUP(B87,'[1]Business Unit Lookup'!A:B,2,FALSE)</f>
        <v>Dept of Planning and Budget</v>
      </c>
      <c r="H87" s="33" t="str">
        <f>VLOOKUP(C87,'[1]Fund Lookup'!B:C,2,FALSE)</f>
        <v>Institutional Reserve Fund</v>
      </c>
      <c r="I87" s="35" t="s">
        <v>2307</v>
      </c>
      <c r="J87" s="33" t="str">
        <f>VLOOKUP(I87,'[1]Table B'!A:B,2,FALSE)</f>
        <v>CU-HE-Non-specific Activity</v>
      </c>
      <c r="K87" s="9" t="str">
        <f t="shared" si="5"/>
        <v>500-CU-HE-Non-specific Activity</v>
      </c>
      <c r="L87" s="9" t="str">
        <f>IFERROR(VLOOKUP(A87,'[1]VAC as of March 2024'!A:K,11,FALSE),"No")</f>
        <v>No</v>
      </c>
      <c r="M87" s="37" t="s">
        <v>2240</v>
      </c>
      <c r="O87" s="38"/>
      <c r="P87" s="38"/>
      <c r="Q87" s="2"/>
    </row>
    <row r="88" spans="1:17" x14ac:dyDescent="0.25">
      <c r="A88" s="33" t="str">
        <f t="shared" si="3"/>
        <v>1220010110</v>
      </c>
      <c r="B88" s="33" t="s">
        <v>2263</v>
      </c>
      <c r="C88" s="33" t="s">
        <v>5444</v>
      </c>
      <c r="D88" s="9" t="str">
        <f t="shared" si="4"/>
        <v>1220010110</v>
      </c>
      <c r="E88" s="34">
        <v>12200</v>
      </c>
      <c r="F88" s="34">
        <v>10110</v>
      </c>
      <c r="G88" s="9" t="str">
        <f>VLOOKUP(B88,'[1]Business Unit Lookup'!A:B,2,FALSE)</f>
        <v>Dept of Planning and Budget</v>
      </c>
      <c r="H88" s="33" t="str">
        <f>VLOOKUP(C88,'[1]Fund Lookup'!B:C,2,FALSE)</f>
        <v>CARESActRlfFd–General-COVID-19</v>
      </c>
      <c r="I88" s="35" t="s">
        <v>2252</v>
      </c>
      <c r="J88" s="33" t="str">
        <f>VLOOKUP(I88,'[1]Table B'!A:B,2,FALSE)</f>
        <v>Special Revenue-Federal</v>
      </c>
      <c r="K88" s="9" t="str">
        <f t="shared" si="5"/>
        <v>120-Special Revenue-Federal</v>
      </c>
      <c r="L88" s="9" t="str">
        <f>IFERROR(VLOOKUP(A88,'[1]VAC as of March 2024'!A:K,11,FALSE),"No")</f>
        <v>No</v>
      </c>
      <c r="M88" s="9" t="s">
        <v>5493</v>
      </c>
      <c r="O88" s="33" t="s">
        <v>2248</v>
      </c>
      <c r="P88" s="33" t="s">
        <v>6063</v>
      </c>
      <c r="Q88" s="2" t="str">
        <f>VLOOKUP(P88,'[1]Table E'!A:C,3,FALSE)</f>
        <v>COVID-19</v>
      </c>
    </row>
    <row r="89" spans="1:17" x14ac:dyDescent="0.25">
      <c r="A89" s="33" t="str">
        <f t="shared" si="3"/>
        <v>1230001000</v>
      </c>
      <c r="B89" s="33" t="s">
        <v>2264</v>
      </c>
      <c r="C89" s="33" t="s">
        <v>1</v>
      </c>
      <c r="D89" s="9" t="str">
        <f t="shared" si="4"/>
        <v>123001000</v>
      </c>
      <c r="E89" s="34">
        <v>12300</v>
      </c>
      <c r="F89" s="34">
        <v>1000</v>
      </c>
      <c r="G89" s="9" t="str">
        <f>VLOOKUP(B89,'[1]Business Unit Lookup'!A:B,2,FALSE)</f>
        <v>Department of Military Affairs</v>
      </c>
      <c r="H89" s="33" t="str">
        <f>VLOOKUP(C89,'[1]Fund Lookup'!B:C,2,FALSE)</f>
        <v>General Fund</v>
      </c>
      <c r="I89" s="35" t="s">
        <v>2236</v>
      </c>
      <c r="J89" s="33" t="str">
        <f>VLOOKUP(I89,'[1]Table B'!A:B,2,FALSE)</f>
        <v>General</v>
      </c>
      <c r="K89" s="9" t="str">
        <f t="shared" si="5"/>
        <v>100-General</v>
      </c>
      <c r="L89" s="9" t="str">
        <f>IFERROR(VLOOKUP(A89,'[1]VAC as of March 2024'!A:K,11,FALSE),"No")</f>
        <v>No</v>
      </c>
      <c r="M89" s="9" t="s">
        <v>2237</v>
      </c>
      <c r="O89" s="33" t="s">
        <v>2240</v>
      </c>
      <c r="P89" s="33" t="s">
        <v>6061</v>
      </c>
      <c r="Q89" s="2" t="str">
        <f>VLOOKUP(P89,'[1]Table E'!A:C,3,FALSE)</f>
        <v>Unassigned</v>
      </c>
    </row>
    <row r="90" spans="1:17" x14ac:dyDescent="0.25">
      <c r="A90" s="33" t="str">
        <f t="shared" si="3"/>
        <v>1230002035</v>
      </c>
      <c r="B90" s="40" t="s">
        <v>2264</v>
      </c>
      <c r="C90" s="36" t="s">
        <v>8777</v>
      </c>
      <c r="D90" s="9" t="str">
        <f t="shared" si="4"/>
        <v>123002035</v>
      </c>
      <c r="E90" s="41">
        <v>12300</v>
      </c>
      <c r="F90" s="37">
        <v>2035</v>
      </c>
      <c r="G90" s="9" t="str">
        <f>VLOOKUP(B90,'[1]Business Unit Lookup'!A:B,2,FALSE)</f>
        <v>Department of Military Affairs</v>
      </c>
      <c r="H90" s="33" t="str">
        <f>VLOOKUP(C90,'[1]Fund Lookup'!B:C,2,FALSE)</f>
        <v>DominionEnrgyOffshoreWindEsmnt</v>
      </c>
      <c r="I90" s="35" t="s">
        <v>2239</v>
      </c>
      <c r="J90" s="33" t="str">
        <f>VLOOKUP(I90,'[1]Table B'!A:B,2,FALSE)</f>
        <v>Special Revenue-Other</v>
      </c>
      <c r="K90" s="9" t="str">
        <f t="shared" si="5"/>
        <v>105-Special Revenue-Other</v>
      </c>
      <c r="L90" s="9" t="str">
        <f>IFERROR(VLOOKUP(A90,'[1]VAC as of March 2024'!A:K,11,FALSE),"No")</f>
        <v>No</v>
      </c>
      <c r="M90" s="38" t="s">
        <v>2248</v>
      </c>
      <c r="O90" s="38" t="s">
        <v>2241</v>
      </c>
      <c r="P90" s="38" t="s">
        <v>6067</v>
      </c>
      <c r="Q90" s="2" t="str">
        <f>VLOOKUP(P90,'[1]Table E'!A:C,3,FALSE)</f>
        <v>Health and Public Safety</v>
      </c>
    </row>
    <row r="91" spans="1:17" x14ac:dyDescent="0.25">
      <c r="A91" s="33" t="str">
        <f t="shared" si="3"/>
        <v>1230002123</v>
      </c>
      <c r="B91" s="33" t="s">
        <v>2264</v>
      </c>
      <c r="C91" s="33" t="s">
        <v>155</v>
      </c>
      <c r="D91" s="9" t="str">
        <f t="shared" si="4"/>
        <v>123002123</v>
      </c>
      <c r="E91" s="34">
        <v>12300</v>
      </c>
      <c r="F91" s="34">
        <v>2123</v>
      </c>
      <c r="G91" s="9" t="str">
        <f>VLOOKUP(B91,'[1]Business Unit Lookup'!A:B,2,FALSE)</f>
        <v>Department of Military Affairs</v>
      </c>
      <c r="H91" s="33" t="str">
        <f>VLOOKUP(C91,'[1]Fund Lookup'!B:C,2,FALSE)</f>
        <v>DMA Special Revenue Fund</v>
      </c>
      <c r="I91" s="35" t="s">
        <v>2236</v>
      </c>
      <c r="J91" s="33" t="str">
        <f>VLOOKUP(I91,'[1]Table B'!A:B,2,FALSE)</f>
        <v>General</v>
      </c>
      <c r="K91" s="9" t="str">
        <f t="shared" si="5"/>
        <v>100-General</v>
      </c>
      <c r="L91" s="9" t="str">
        <f>IFERROR(VLOOKUP(A91,'[1]VAC as of March 2024'!A:K,11,FALSE),"No")</f>
        <v>No</v>
      </c>
      <c r="M91" s="9" t="s">
        <v>2240</v>
      </c>
      <c r="O91" s="33" t="s">
        <v>2</v>
      </c>
      <c r="P91" s="33" t="s">
        <v>6068</v>
      </c>
      <c r="Q91" s="2" t="str">
        <f>VLOOKUP(P91,'[1]Table E'!A:C,3,FALSE)</f>
        <v>Health and Public Safety</v>
      </c>
    </row>
    <row r="92" spans="1:17" x14ac:dyDescent="0.25">
      <c r="A92" s="33" t="str">
        <f t="shared" si="3"/>
        <v>1230002460</v>
      </c>
      <c r="B92" s="33" t="s">
        <v>2264</v>
      </c>
      <c r="C92" s="33" t="s">
        <v>516</v>
      </c>
      <c r="D92" s="9" t="str">
        <f t="shared" si="4"/>
        <v>123002460</v>
      </c>
      <c r="E92" s="34">
        <v>12300</v>
      </c>
      <c r="F92" s="34">
        <v>2460</v>
      </c>
      <c r="G92" s="9" t="str">
        <f>VLOOKUP(B92,'[1]Business Unit Lookup'!A:B,2,FALSE)</f>
        <v>Department of Military Affairs</v>
      </c>
      <c r="H92" s="33" t="str">
        <f>VLOOKUP(C92,'[1]Fund Lookup'!B:C,2,FALSE)</f>
        <v>Disaster Recovery Fund</v>
      </c>
      <c r="I92" s="35" t="s">
        <v>2236</v>
      </c>
      <c r="J92" s="33" t="str">
        <f>VLOOKUP(I92,'[1]Table B'!A:B,2,FALSE)</f>
        <v>General</v>
      </c>
      <c r="K92" s="9" t="str">
        <f t="shared" si="5"/>
        <v>100-General</v>
      </c>
      <c r="L92" s="9" t="str">
        <f>IFERROR(VLOOKUP(A92,'[1]VAC as of March 2024'!A:K,11,FALSE),"No")</f>
        <v>No</v>
      </c>
      <c r="M92" s="9" t="s">
        <v>2240</v>
      </c>
      <c r="O92" s="33" t="s">
        <v>2</v>
      </c>
      <c r="P92" s="33" t="s">
        <v>6068</v>
      </c>
      <c r="Q92" s="2" t="str">
        <f>VLOOKUP(P92,'[1]Table E'!A:C,3,FALSE)</f>
        <v>Health and Public Safety</v>
      </c>
    </row>
    <row r="93" spans="1:17" x14ac:dyDescent="0.25">
      <c r="A93" s="33" t="str">
        <f t="shared" si="3"/>
        <v>1230002870</v>
      </c>
      <c r="B93" s="33" t="s">
        <v>2264</v>
      </c>
      <c r="C93" s="33" t="s">
        <v>716</v>
      </c>
      <c r="D93" s="9" t="str">
        <f t="shared" si="4"/>
        <v>123002870</v>
      </c>
      <c r="E93" s="34">
        <v>12300</v>
      </c>
      <c r="F93" s="34">
        <v>2870</v>
      </c>
      <c r="G93" s="9" t="str">
        <f>VLOOKUP(B93,'[1]Business Unit Lookup'!A:B,2,FALSE)</f>
        <v>Department of Military Affairs</v>
      </c>
      <c r="H93" s="33" t="str">
        <f>VLOOKUP(C93,'[1]Fund Lookup'!B:C,2,FALSE)</f>
        <v>Surp Suppy/Equip Sale-GF-NonHE</v>
      </c>
      <c r="I93" s="35" t="s">
        <v>2236</v>
      </c>
      <c r="J93" s="33" t="str">
        <f>VLOOKUP(I93,'[1]Table B'!A:B,2,FALSE)</f>
        <v>General</v>
      </c>
      <c r="K93" s="9" t="str">
        <f t="shared" si="5"/>
        <v>100-General</v>
      </c>
      <c r="L93" s="9" t="str">
        <f>IFERROR(VLOOKUP(A93,'[1]VAC as of March 2024'!A:K,11,FALSE),"No")</f>
        <v>No</v>
      </c>
      <c r="M93" s="9" t="s">
        <v>2240</v>
      </c>
      <c r="O93" s="33" t="s">
        <v>2</v>
      </c>
      <c r="P93" s="33" t="s">
        <v>6068</v>
      </c>
      <c r="Q93" s="2" t="str">
        <f>VLOOKUP(P93,'[1]Table E'!A:C,3,FALSE)</f>
        <v>Health and Public Safety</v>
      </c>
    </row>
    <row r="94" spans="1:17" x14ac:dyDescent="0.25">
      <c r="A94" s="33" t="str">
        <f t="shared" si="3"/>
        <v>1230002900</v>
      </c>
      <c r="B94" s="35" t="s">
        <v>2264</v>
      </c>
      <c r="C94" s="36" t="s">
        <v>727</v>
      </c>
      <c r="D94" s="9" t="str">
        <f t="shared" si="4"/>
        <v>123002900</v>
      </c>
      <c r="E94" s="35">
        <v>12300</v>
      </c>
      <c r="F94" s="37">
        <v>2900</v>
      </c>
      <c r="G94" s="9" t="str">
        <f>VLOOKUP(B94,'[1]Business Unit Lookup'!A:B,2,FALSE)</f>
        <v>Department of Military Affairs</v>
      </c>
      <c r="H94" s="33" t="str">
        <f>VLOOKUP(C94,'[1]Fund Lookup'!B:C,2,FALSE)</f>
        <v>Insurance Recovery</v>
      </c>
      <c r="I94" s="35" t="s">
        <v>2239</v>
      </c>
      <c r="J94" s="33" t="str">
        <f>VLOOKUP(I94,'[1]Table B'!A:B,2,FALSE)</f>
        <v>Special Revenue-Other</v>
      </c>
      <c r="K94" s="9" t="str">
        <f t="shared" si="5"/>
        <v>105-Special Revenue-Other</v>
      </c>
      <c r="L94" s="9" t="str">
        <f>IFERROR(VLOOKUP(A94,'[1]VAC as of March 2024'!A:K,11,FALSE),"No")</f>
        <v>No</v>
      </c>
      <c r="M94" s="9" t="s">
        <v>2240</v>
      </c>
      <c r="O94" s="36" t="s">
        <v>2241</v>
      </c>
      <c r="P94" s="36" t="s">
        <v>6067</v>
      </c>
      <c r="Q94" s="2" t="str">
        <f>VLOOKUP(P94,'[1]Table E'!A:C,3,FALSE)</f>
        <v>Health and Public Safety</v>
      </c>
    </row>
    <row r="95" spans="1:17" x14ac:dyDescent="0.25">
      <c r="A95" s="33" t="str">
        <f t="shared" si="3"/>
        <v>1230007041</v>
      </c>
      <c r="B95" s="33" t="s">
        <v>2264</v>
      </c>
      <c r="C95" s="33" t="s">
        <v>5611</v>
      </c>
      <c r="D95" s="9" t="str">
        <f t="shared" si="4"/>
        <v>123007041</v>
      </c>
      <c r="E95" s="34">
        <v>12300</v>
      </c>
      <c r="F95" s="34">
        <v>7041</v>
      </c>
      <c r="G95" s="9" t="str">
        <f>VLOOKUP(B95,'[1]Business Unit Lookup'!A:B,2,FALSE)</f>
        <v>Department of Military Affairs</v>
      </c>
      <c r="H95" s="33" t="str">
        <f>VLOOKUP(C95,'[1]Fund Lookup'!B:C,2,FALSE)</f>
        <v>SMR-Camp Pendleton Lease</v>
      </c>
      <c r="I95" s="35" t="s">
        <v>2239</v>
      </c>
      <c r="J95" s="33" t="str">
        <f>VLOOKUP(I95,'[1]Table B'!A:B,2,FALSE)</f>
        <v>Special Revenue-Other</v>
      </c>
      <c r="K95" s="9" t="str">
        <f t="shared" si="5"/>
        <v>105-Special Revenue-Other</v>
      </c>
      <c r="L95" s="9" t="str">
        <f>IFERROR(VLOOKUP(A95,'[1]VAC as of March 2024'!A:K,11,FALSE),"No")</f>
        <v>No</v>
      </c>
      <c r="M95" s="9" t="s">
        <v>2248</v>
      </c>
      <c r="O95" s="33" t="s">
        <v>2241</v>
      </c>
      <c r="P95" s="33" t="s">
        <v>6067</v>
      </c>
      <c r="Q95" s="2" t="str">
        <f>VLOOKUP(P95,'[1]Table E'!A:C,3,FALSE)</f>
        <v>Health and Public Safety</v>
      </c>
    </row>
    <row r="96" spans="1:17" x14ac:dyDescent="0.25">
      <c r="A96" s="33" t="str">
        <f t="shared" si="3"/>
        <v>1230008200</v>
      </c>
      <c r="B96" s="33" t="s">
        <v>2264</v>
      </c>
      <c r="C96" s="33" t="s">
        <v>1628</v>
      </c>
      <c r="D96" s="9" t="str">
        <f t="shared" si="4"/>
        <v>123008200</v>
      </c>
      <c r="E96" s="34">
        <v>12300</v>
      </c>
      <c r="F96" s="34">
        <v>8200</v>
      </c>
      <c r="G96" s="9" t="str">
        <f>VLOOKUP(B96,'[1]Business Unit Lookup'!A:B,2,FALSE)</f>
        <v>Department of Military Affairs</v>
      </c>
      <c r="H96" s="33" t="str">
        <f>VLOOKUP(C96,'[1]Fund Lookup'!B:C,2,FALSE)</f>
        <v>VPBA Projects</v>
      </c>
      <c r="I96" s="35" t="s">
        <v>2265</v>
      </c>
      <c r="J96" s="33" t="str">
        <f>VLOOKUP(I96,'[1]Table B'!A:B,2,FALSE)</f>
        <v>Capital Projects, F/S Exclusions</v>
      </c>
      <c r="K96" s="9" t="str">
        <f t="shared" si="5"/>
        <v>156-Capital Projects, F/S Exclusions</v>
      </c>
      <c r="L96" s="9" t="str">
        <f>IFERROR(VLOOKUP(A96,'[1]VAC as of March 2024'!A:K,11,FALSE),"No")</f>
        <v>No</v>
      </c>
      <c r="M96" s="9" t="s">
        <v>2248</v>
      </c>
      <c r="O96" s="33" t="s">
        <v>2248</v>
      </c>
      <c r="P96" s="33" t="s">
        <v>6078</v>
      </c>
      <c r="Q96" s="2" t="str">
        <f>VLOOKUP(P96,'[1]Table E'!A:C,3,FALSE)</f>
        <v>Capital Projects</v>
      </c>
    </row>
    <row r="97" spans="1:17" x14ac:dyDescent="0.25">
      <c r="A97" s="33" t="str">
        <f t="shared" si="3"/>
        <v>1230009012</v>
      </c>
      <c r="B97" s="33" t="s">
        <v>2264</v>
      </c>
      <c r="C97" s="33" t="s">
        <v>1645</v>
      </c>
      <c r="D97" s="9" t="str">
        <f t="shared" si="4"/>
        <v>123009012</v>
      </c>
      <c r="E97" s="34">
        <v>12300</v>
      </c>
      <c r="F97" s="34">
        <v>9012</v>
      </c>
      <c r="G97" s="9" t="str">
        <f>VLOOKUP(B97,'[1]Business Unit Lookup'!A:B,2,FALSE)</f>
        <v>Department of Military Affairs</v>
      </c>
      <c r="H97" s="33" t="str">
        <f>VLOOKUP(C97,'[1]Fund Lookup'!B:C,2,FALSE)</f>
        <v>Armory Control Board Fund</v>
      </c>
      <c r="I97" s="35" t="s">
        <v>2239</v>
      </c>
      <c r="J97" s="33" t="str">
        <f>VLOOKUP(I97,'[1]Table B'!A:B,2,FALSE)</f>
        <v>Special Revenue-Other</v>
      </c>
      <c r="K97" s="9" t="str">
        <f t="shared" si="5"/>
        <v>105-Special Revenue-Other</v>
      </c>
      <c r="L97" s="9" t="str">
        <f>IFERROR(VLOOKUP(A97,'[1]VAC as of March 2024'!A:K,11,FALSE),"No")</f>
        <v>No</v>
      </c>
      <c r="M97" s="9" t="s">
        <v>2240</v>
      </c>
      <c r="O97" s="33" t="s">
        <v>2241</v>
      </c>
      <c r="P97" s="33" t="s">
        <v>6067</v>
      </c>
      <c r="Q97" s="2" t="str">
        <f>VLOOKUP(P97,'[1]Table E'!A:C,3,FALSE)</f>
        <v>Health and Public Safety</v>
      </c>
    </row>
    <row r="98" spans="1:17" x14ac:dyDescent="0.25">
      <c r="A98" s="33" t="str">
        <f t="shared" si="3"/>
        <v>1230009166</v>
      </c>
      <c r="B98" s="33" t="s">
        <v>2264</v>
      </c>
      <c r="C98" s="33" t="s">
        <v>1838</v>
      </c>
      <c r="D98" s="9" t="str">
        <f t="shared" si="4"/>
        <v>123009166</v>
      </c>
      <c r="E98" s="34">
        <v>12300</v>
      </c>
      <c r="F98" s="34">
        <v>9166</v>
      </c>
      <c r="G98" s="9" t="str">
        <f>VLOOKUP(B98,'[1]Business Unit Lookup'!A:B,2,FALSE)</f>
        <v>Department of Military Affairs</v>
      </c>
      <c r="H98" s="33" t="str">
        <f>VLOOKUP(C98,'[1]Fund Lookup'!B:C,2,FALSE)</f>
        <v>VA Military Family Relief Fund</v>
      </c>
      <c r="I98" s="35" t="s">
        <v>2236</v>
      </c>
      <c r="J98" s="33" t="str">
        <f>VLOOKUP(I98,'[1]Table B'!A:B,2,FALSE)</f>
        <v>General</v>
      </c>
      <c r="K98" s="9" t="str">
        <f t="shared" si="5"/>
        <v>100-General</v>
      </c>
      <c r="L98" s="9" t="str">
        <f>IFERROR(VLOOKUP(A98,'[1]VAC as of March 2024'!A:K,11,FALSE),"No")</f>
        <v>Yes</v>
      </c>
      <c r="M98" s="9" t="s">
        <v>2240</v>
      </c>
      <c r="N98" s="9" t="s">
        <v>6077</v>
      </c>
      <c r="O98" s="33" t="s">
        <v>2241</v>
      </c>
      <c r="P98" s="33" t="s">
        <v>6067</v>
      </c>
      <c r="Q98" s="2" t="str">
        <f>VLOOKUP(P98,'[1]Table E'!A:C,3,FALSE)</f>
        <v>Health and Public Safety</v>
      </c>
    </row>
    <row r="99" spans="1:17" x14ac:dyDescent="0.25">
      <c r="A99" s="33" t="str">
        <f t="shared" si="3"/>
        <v>1230009650</v>
      </c>
      <c r="B99" s="33" t="s">
        <v>2264</v>
      </c>
      <c r="C99" s="33" t="s">
        <v>2089</v>
      </c>
      <c r="D99" s="9" t="str">
        <f t="shared" si="4"/>
        <v>123009650</v>
      </c>
      <c r="E99" s="34">
        <v>12300</v>
      </c>
      <c r="F99" s="34">
        <v>9650</v>
      </c>
      <c r="G99" s="9" t="str">
        <f>VLOOKUP(B99,'[1]Business Unit Lookup'!A:B,2,FALSE)</f>
        <v>Department of Military Affairs</v>
      </c>
      <c r="H99" s="33" t="str">
        <f>VLOOKUP(C99,'[1]Fund Lookup'!B:C,2,FALSE)</f>
        <v>Central Capital Planning Fund</v>
      </c>
      <c r="I99" s="35" t="s">
        <v>2236</v>
      </c>
      <c r="J99" s="33" t="str">
        <f>VLOOKUP(I99,'[1]Table B'!A:B,2,FALSE)</f>
        <v>General</v>
      </c>
      <c r="K99" s="9" t="str">
        <f t="shared" si="5"/>
        <v>100-General</v>
      </c>
      <c r="L99" s="9" t="s">
        <v>2890</v>
      </c>
      <c r="M99" s="9" t="s">
        <v>2240</v>
      </c>
      <c r="O99" s="33" t="s">
        <v>2241</v>
      </c>
      <c r="P99" s="33" t="s">
        <v>6079</v>
      </c>
      <c r="Q99" s="2" t="str">
        <f>VLOOKUP(P99,'[1]Table E'!A:C,3,FALSE)</f>
        <v>Central Capital Planning</v>
      </c>
    </row>
    <row r="100" spans="1:17" x14ac:dyDescent="0.25">
      <c r="A100" s="33" t="str">
        <f t="shared" si="3"/>
        <v>1230010000</v>
      </c>
      <c r="B100" s="33" t="s">
        <v>2264</v>
      </c>
      <c r="C100" s="33" t="s">
        <v>2162</v>
      </c>
      <c r="D100" s="9" t="str">
        <f t="shared" si="4"/>
        <v>1230010000</v>
      </c>
      <c r="E100" s="34">
        <v>12300</v>
      </c>
      <c r="F100" s="34">
        <v>10000</v>
      </c>
      <c r="G100" s="9" t="str">
        <f>VLOOKUP(B100,'[1]Business Unit Lookup'!A:B,2,FALSE)</f>
        <v>Department of Military Affairs</v>
      </c>
      <c r="H100" s="33" t="str">
        <f>VLOOKUP(C100,'[1]Fund Lookup'!B:C,2,FALSE)</f>
        <v>Federal Trust</v>
      </c>
      <c r="I100" s="35" t="s">
        <v>2252</v>
      </c>
      <c r="J100" s="33" t="str">
        <f>VLOOKUP(I100,'[1]Table B'!A:B,2,FALSE)</f>
        <v>Special Revenue-Federal</v>
      </c>
      <c r="K100" s="9" t="str">
        <f t="shared" si="5"/>
        <v>120-Special Revenue-Federal</v>
      </c>
      <c r="L100" s="9" t="str">
        <f>IFERROR(VLOOKUP(A100,'[1]VAC as of March 2024'!A:K,11,FALSE),"No")</f>
        <v>No</v>
      </c>
      <c r="M100" s="9" t="s">
        <v>2248</v>
      </c>
      <c r="O100" s="33" t="s">
        <v>2248</v>
      </c>
      <c r="P100" s="33" t="s">
        <v>6070</v>
      </c>
      <c r="Q100" s="2" t="str">
        <f>VLOOKUP(P100,'[1]Table E'!A:C,3,FALSE)</f>
        <v>Gifts and grants</v>
      </c>
    </row>
    <row r="101" spans="1:17" x14ac:dyDescent="0.25">
      <c r="A101" s="33" t="str">
        <f t="shared" si="3"/>
        <v>1230010110</v>
      </c>
      <c r="B101" s="33" t="s">
        <v>2264</v>
      </c>
      <c r="C101" s="33" t="s">
        <v>5444</v>
      </c>
      <c r="D101" s="9" t="str">
        <f t="shared" si="4"/>
        <v>1230010110</v>
      </c>
      <c r="E101" s="34">
        <v>12300</v>
      </c>
      <c r="F101" s="34">
        <v>10110</v>
      </c>
      <c r="G101" s="9" t="str">
        <f>VLOOKUP(B101,'[1]Business Unit Lookup'!A:B,2,FALSE)</f>
        <v>Department of Military Affairs</v>
      </c>
      <c r="H101" s="33" t="str">
        <f>VLOOKUP(C101,'[1]Fund Lookup'!B:C,2,FALSE)</f>
        <v>CARESActRlfFd–General-COVID-19</v>
      </c>
      <c r="I101" s="35" t="s">
        <v>2252</v>
      </c>
      <c r="J101" s="33" t="str">
        <f>VLOOKUP(I101,'[1]Table B'!A:B,2,FALSE)</f>
        <v>Special Revenue-Federal</v>
      </c>
      <c r="K101" s="9" t="str">
        <f t="shared" si="5"/>
        <v>120-Special Revenue-Federal</v>
      </c>
      <c r="L101" s="9" t="str">
        <f>IFERROR(VLOOKUP(A101,'[1]VAC as of March 2024'!A:K,11,FALSE),"No")</f>
        <v>No</v>
      </c>
      <c r="M101" s="9" t="s">
        <v>5493</v>
      </c>
      <c r="O101" s="33" t="s">
        <v>2248</v>
      </c>
      <c r="P101" s="33" t="s">
        <v>6063</v>
      </c>
      <c r="Q101" s="2" t="str">
        <f>VLOOKUP(P101,'[1]Table E'!A:C,3,FALSE)</f>
        <v>COVID-19</v>
      </c>
    </row>
    <row r="102" spans="1:17" x14ac:dyDescent="0.25">
      <c r="A102" s="33" t="str">
        <f t="shared" si="3"/>
        <v>1230010150</v>
      </c>
      <c r="B102" s="36" t="s">
        <v>2264</v>
      </c>
      <c r="C102" s="36" t="s">
        <v>5456</v>
      </c>
      <c r="D102" s="9" t="str">
        <f t="shared" si="4"/>
        <v>1230010150</v>
      </c>
      <c r="E102" s="36">
        <v>12300</v>
      </c>
      <c r="F102" s="37">
        <v>10150</v>
      </c>
      <c r="G102" s="9" t="str">
        <f>VLOOKUP(B102,'[1]Business Unit Lookup'!A:B,2,FALSE)</f>
        <v>Department of Military Affairs</v>
      </c>
      <c r="H102" s="33" t="str">
        <f>VLOOKUP(C102,'[1]Fund Lookup'!B:C,2,FALSE)</f>
        <v>ChldNtrtnPrgGrntsToSt-COVID-19</v>
      </c>
      <c r="I102" s="35" t="s">
        <v>2252</v>
      </c>
      <c r="J102" s="33" t="str">
        <f>VLOOKUP(I102,'[1]Table B'!A:B,2,FALSE)</f>
        <v>Special Revenue-Federal</v>
      </c>
      <c r="K102" s="9" t="str">
        <f t="shared" si="5"/>
        <v>120-Special Revenue-Federal</v>
      </c>
      <c r="L102" s="9" t="str">
        <f>IFERROR(VLOOKUP(A102,'[1]VAC as of March 2024'!A:K,11,FALSE),"No")</f>
        <v>No</v>
      </c>
      <c r="M102" s="38" t="s">
        <v>5493</v>
      </c>
      <c r="O102" s="38" t="s">
        <v>2248</v>
      </c>
      <c r="P102" s="36" t="s">
        <v>6063</v>
      </c>
      <c r="Q102" s="81" t="s">
        <v>8348</v>
      </c>
    </row>
    <row r="103" spans="1:17" x14ac:dyDescent="0.25">
      <c r="A103" s="33" t="str">
        <f t="shared" si="3"/>
        <v>1230010650</v>
      </c>
      <c r="B103" s="33" t="s">
        <v>2264</v>
      </c>
      <c r="C103" s="33" t="s">
        <v>5711</v>
      </c>
      <c r="D103" s="9" t="str">
        <f t="shared" si="4"/>
        <v>1230010650</v>
      </c>
      <c r="E103" s="34">
        <v>12300</v>
      </c>
      <c r="F103" s="34">
        <v>10650</v>
      </c>
      <c r="G103" s="9" t="str">
        <f>VLOOKUP(B103,'[1]Business Unit Lookup'!A:B,2,FALSE)</f>
        <v>Department of Military Affairs</v>
      </c>
      <c r="H103" s="33" t="str">
        <f>VLOOKUP(C103,'[1]Fund Lookup'!B:C,2,FALSE)</f>
        <v>NGMilitaryOP&amp;MaintPrj-COVID-19</v>
      </c>
      <c r="I103" s="35" t="s">
        <v>2252</v>
      </c>
      <c r="J103" s="33" t="str">
        <f>VLOOKUP(I103,'[1]Table B'!A:B,2,FALSE)</f>
        <v>Special Revenue-Federal</v>
      </c>
      <c r="K103" s="9" t="str">
        <f t="shared" si="5"/>
        <v>120-Special Revenue-Federal</v>
      </c>
      <c r="L103" s="9" t="str">
        <f>IFERROR(VLOOKUP(A103,'[1]VAC as of March 2024'!A:K,11,FALSE),"No")</f>
        <v>No</v>
      </c>
      <c r="M103" s="9" t="s">
        <v>5493</v>
      </c>
      <c r="O103" s="33" t="s">
        <v>2248</v>
      </c>
      <c r="P103" s="33" t="s">
        <v>6063</v>
      </c>
      <c r="Q103" s="2" t="str">
        <f>VLOOKUP(P103,'[1]Table E'!A:C,3,FALSE)</f>
        <v>COVID-19</v>
      </c>
    </row>
    <row r="104" spans="1:17" x14ac:dyDescent="0.25">
      <c r="A104" s="33" t="str">
        <f t="shared" si="3"/>
        <v>1230010710</v>
      </c>
      <c r="B104" s="36" t="s">
        <v>2264</v>
      </c>
      <c r="C104" s="36" t="s">
        <v>6080</v>
      </c>
      <c r="D104" s="9" t="str">
        <f t="shared" si="4"/>
        <v>1230010710</v>
      </c>
      <c r="E104" s="35">
        <v>12300</v>
      </c>
      <c r="F104" s="37">
        <v>10710</v>
      </c>
      <c r="G104" s="9" t="str">
        <f>VLOOKUP(B104,'[1]Business Unit Lookup'!A:B,2,FALSE)</f>
        <v>Department of Military Affairs</v>
      </c>
      <c r="H104" s="33" t="str">
        <f>VLOOKUP(C104,'[1]Fund Lookup'!B:C,2,FALSE)</f>
        <v>FEMA - State Agy - COVID-19</v>
      </c>
      <c r="I104" s="35" t="s">
        <v>2252</v>
      </c>
      <c r="J104" s="33" t="str">
        <f>VLOOKUP(I104,'[1]Table B'!A:B,2,FALSE)</f>
        <v>Special Revenue-Federal</v>
      </c>
      <c r="K104" s="9" t="str">
        <f t="shared" si="5"/>
        <v>120-Special Revenue-Federal</v>
      </c>
      <c r="L104" s="9" t="str">
        <f>IFERROR(VLOOKUP(A104,'[1]VAC as of March 2024'!A:K,11,FALSE),"No")</f>
        <v>No</v>
      </c>
      <c r="M104" s="38" t="s">
        <v>5493</v>
      </c>
      <c r="O104" s="36" t="s">
        <v>2248</v>
      </c>
      <c r="P104" s="36" t="s">
        <v>6063</v>
      </c>
      <c r="Q104" s="2" t="str">
        <f>VLOOKUP(P104,'[1]Table E'!A:C,3,FALSE)</f>
        <v>COVID-19</v>
      </c>
    </row>
    <row r="105" spans="1:17" x14ac:dyDescent="0.25">
      <c r="A105" s="33" t="str">
        <f t="shared" si="3"/>
        <v>1230012110</v>
      </c>
      <c r="B105" s="36" t="s">
        <v>2264</v>
      </c>
      <c r="C105" s="36" t="s">
        <v>6074</v>
      </c>
      <c r="D105" s="9" t="str">
        <f t="shared" si="4"/>
        <v>1230012110</v>
      </c>
      <c r="E105" s="35">
        <v>12300</v>
      </c>
      <c r="F105" s="37">
        <v>12110</v>
      </c>
      <c r="G105" s="9" t="str">
        <f>VLOOKUP(B105,'[1]Business Unit Lookup'!A:B,2,FALSE)</f>
        <v>Department of Military Affairs</v>
      </c>
      <c r="H105" s="33" t="str">
        <f>VLOOKUP(C105,'[1]Fund Lookup'!B:C,2,FALSE)</f>
        <v>ARP-CrvStLoclFisRecFd-COVID-19</v>
      </c>
      <c r="I105" s="35" t="s">
        <v>2252</v>
      </c>
      <c r="J105" s="33" t="str">
        <f>VLOOKUP(I105,'[1]Table B'!A:B,2,FALSE)</f>
        <v>Special Revenue-Federal</v>
      </c>
      <c r="K105" s="9" t="str">
        <f t="shared" si="5"/>
        <v>120-Special Revenue-Federal</v>
      </c>
      <c r="L105" s="9" t="str">
        <f>IFERROR(VLOOKUP(A105,'[1]VAC as of March 2024'!A:K,11,FALSE),"No")</f>
        <v>No</v>
      </c>
      <c r="M105" s="38" t="s">
        <v>5493</v>
      </c>
      <c r="O105" s="36" t="s">
        <v>2248</v>
      </c>
      <c r="P105" s="36" t="s">
        <v>6063</v>
      </c>
      <c r="Q105" s="2" t="str">
        <f>VLOOKUP(P105,'[1]Table E'!A:C,3,FALSE)</f>
        <v>COVID-19</v>
      </c>
    </row>
    <row r="106" spans="1:17" x14ac:dyDescent="0.25">
      <c r="A106" s="33" t="str">
        <f t="shared" si="3"/>
        <v>1230012260</v>
      </c>
      <c r="B106" s="36" t="s">
        <v>2264</v>
      </c>
      <c r="C106" s="36" t="s">
        <v>6081</v>
      </c>
      <c r="D106" s="9" t="str">
        <f t="shared" si="4"/>
        <v>1230012260</v>
      </c>
      <c r="E106" s="36">
        <v>12300</v>
      </c>
      <c r="F106" s="36">
        <v>12260</v>
      </c>
      <c r="G106" s="9" t="str">
        <f>VLOOKUP(B106,'[1]Business Unit Lookup'!A:B,2,FALSE)</f>
        <v>Department of Military Affairs</v>
      </c>
      <c r="H106" s="33" t="str">
        <f>VLOOKUP(C106,'[1]Fund Lookup'!B:C,2,FALSE)</f>
        <v>CN CACFP Emrgncy Csts-COVID-19</v>
      </c>
      <c r="I106" s="35" t="s">
        <v>2252</v>
      </c>
      <c r="J106" s="33" t="str">
        <f>VLOOKUP(I106,'[1]Table B'!A:B,2,FALSE)</f>
        <v>Special Revenue-Federal</v>
      </c>
      <c r="K106" s="9" t="str">
        <f t="shared" si="5"/>
        <v>120-Special Revenue-Federal</v>
      </c>
      <c r="L106" s="9" t="str">
        <f>IFERROR(VLOOKUP(A106,'[1]VAC as of March 2024'!A:K,11,FALSE),"No")</f>
        <v>No</v>
      </c>
      <c r="M106" s="37" t="s">
        <v>5493</v>
      </c>
      <c r="O106" s="38" t="s">
        <v>2248</v>
      </c>
      <c r="P106" s="36" t="s">
        <v>6063</v>
      </c>
      <c r="Q106" s="2" t="str">
        <f>VLOOKUP(P106,'[1]Table E'!A:C,3,FALSE)</f>
        <v>COVID-19</v>
      </c>
    </row>
    <row r="107" spans="1:17" x14ac:dyDescent="0.25">
      <c r="A107" s="33" t="str">
        <f t="shared" si="3"/>
        <v>1230015000</v>
      </c>
      <c r="B107" s="33" t="s">
        <v>2264</v>
      </c>
      <c r="C107" s="33" t="s">
        <v>2222</v>
      </c>
      <c r="D107" s="9" t="str">
        <f t="shared" si="4"/>
        <v>1230015000</v>
      </c>
      <c r="E107" s="34">
        <v>12300</v>
      </c>
      <c r="F107" s="34">
        <v>15000</v>
      </c>
      <c r="G107" s="9" t="str">
        <f>VLOOKUP(B107,'[1]Business Unit Lookup'!A:B,2,FALSE)</f>
        <v>Department of Military Affairs</v>
      </c>
      <c r="H107" s="33" t="str">
        <f>VLOOKUP(C107,'[1]Fund Lookup'!B:C,2,FALSE)</f>
        <v>General Fixed Asset Acct Group</v>
      </c>
      <c r="I107" s="35" t="s">
        <v>2242</v>
      </c>
      <c r="J107" s="33" t="str">
        <f>VLOOKUP(I107,'[1]Table B'!A:B,2,FALSE)</f>
        <v>Fixed Assets, Fund 1500</v>
      </c>
      <c r="K107" s="9" t="str">
        <f t="shared" si="5"/>
        <v>610-Fixed Assets, Fund 1500</v>
      </c>
      <c r="L107" s="9" t="str">
        <f>IFERROR(VLOOKUP(A107,'[1]VAC as of March 2024'!A:K,11,FALSE),"No")</f>
        <v>No</v>
      </c>
      <c r="M107" s="9" t="s">
        <v>4</v>
      </c>
      <c r="Q107" s="2"/>
    </row>
    <row r="108" spans="1:17" x14ac:dyDescent="0.25">
      <c r="A108" s="33" t="str">
        <f t="shared" si="3"/>
        <v>1250001000</v>
      </c>
      <c r="B108" s="33" t="s">
        <v>2266</v>
      </c>
      <c r="C108" s="33" t="s">
        <v>1</v>
      </c>
      <c r="D108" s="9" t="str">
        <f t="shared" si="4"/>
        <v>125001000</v>
      </c>
      <c r="E108" s="34">
        <v>12500</v>
      </c>
      <c r="F108" s="34">
        <v>1000</v>
      </c>
      <c r="G108" s="9" t="str">
        <f>VLOOKUP(B108,'[1]Business Unit Lookup'!A:B,2,FALSE)</f>
        <v>Court of Appeals of Virginia</v>
      </c>
      <c r="H108" s="33" t="str">
        <f>VLOOKUP(C108,'[1]Fund Lookup'!B:C,2,FALSE)</f>
        <v>General Fund</v>
      </c>
      <c r="I108" s="35" t="s">
        <v>2236</v>
      </c>
      <c r="J108" s="33" t="str">
        <f>VLOOKUP(I108,'[1]Table B'!A:B,2,FALSE)</f>
        <v>General</v>
      </c>
      <c r="K108" s="9" t="str">
        <f t="shared" si="5"/>
        <v>100-General</v>
      </c>
      <c r="L108" s="9" t="str">
        <f>IFERROR(VLOOKUP(A108,'[1]VAC as of March 2024'!A:K,11,FALSE),"No")</f>
        <v>No</v>
      </c>
      <c r="M108" s="9" t="s">
        <v>2237</v>
      </c>
      <c r="O108" s="33" t="s">
        <v>2240</v>
      </c>
      <c r="P108" s="33" t="s">
        <v>6061</v>
      </c>
      <c r="Q108" s="2" t="str">
        <f>VLOOKUP(P108,'[1]Table E'!A:C,3,FALSE)</f>
        <v>Unassigned</v>
      </c>
    </row>
    <row r="109" spans="1:17" x14ac:dyDescent="0.25">
      <c r="A109" s="33" t="str">
        <f t="shared" si="3"/>
        <v>1250002700</v>
      </c>
      <c r="B109" s="33" t="s">
        <v>2266</v>
      </c>
      <c r="C109" s="33" t="s">
        <v>619</v>
      </c>
      <c r="D109" s="9" t="str">
        <f t="shared" si="4"/>
        <v>125002700</v>
      </c>
      <c r="E109" s="34">
        <v>12500</v>
      </c>
      <c r="F109" s="34">
        <v>2700</v>
      </c>
      <c r="G109" s="9" t="str">
        <f>VLOOKUP(B109,'[1]Business Unit Lookup'!A:B,2,FALSE)</f>
        <v>Court of Appeals of Virginia</v>
      </c>
      <c r="H109" s="33" t="str">
        <f>VLOOKUP(C109,'[1]Fund Lookup'!B:C,2,FALSE)</f>
        <v>Parking</v>
      </c>
      <c r="I109" s="35" t="s">
        <v>2239</v>
      </c>
      <c r="J109" s="33" t="str">
        <f>VLOOKUP(I109,'[1]Table B'!A:B,2,FALSE)</f>
        <v>Special Revenue-Other</v>
      </c>
      <c r="K109" s="9" t="str">
        <f t="shared" si="5"/>
        <v>105-Special Revenue-Other</v>
      </c>
      <c r="L109" s="9" t="str">
        <f>IFERROR(VLOOKUP(A109,'[1]VAC as of March 2024'!A:K,11,FALSE),"No")</f>
        <v>No</v>
      </c>
      <c r="M109" s="9" t="s">
        <v>2240</v>
      </c>
      <c r="O109" s="33" t="s">
        <v>2241</v>
      </c>
      <c r="P109" s="33" t="s">
        <v>6062</v>
      </c>
      <c r="Q109" s="2" t="str">
        <f>VLOOKUP(P109,'[1]Table E'!A:C,3,FALSE)</f>
        <v>Governmental Operations - Administrative Services</v>
      </c>
    </row>
    <row r="110" spans="1:17" x14ac:dyDescent="0.25">
      <c r="A110" s="33" t="str">
        <f t="shared" si="3"/>
        <v>1250015000</v>
      </c>
      <c r="B110" s="33" t="s">
        <v>2266</v>
      </c>
      <c r="C110" s="33" t="s">
        <v>2222</v>
      </c>
      <c r="D110" s="9" t="str">
        <f t="shared" si="4"/>
        <v>1250015000</v>
      </c>
      <c r="E110" s="34">
        <v>12500</v>
      </c>
      <c r="F110" s="34">
        <v>15000</v>
      </c>
      <c r="G110" s="9" t="str">
        <f>VLOOKUP(B110,'[1]Business Unit Lookup'!A:B,2,FALSE)</f>
        <v>Court of Appeals of Virginia</v>
      </c>
      <c r="H110" s="33" t="str">
        <f>VLOOKUP(C110,'[1]Fund Lookup'!B:C,2,FALSE)</f>
        <v>General Fixed Asset Acct Group</v>
      </c>
      <c r="I110" s="35" t="s">
        <v>2242</v>
      </c>
      <c r="J110" s="33" t="str">
        <f>VLOOKUP(I110,'[1]Table B'!A:B,2,FALSE)</f>
        <v>Fixed Assets, Fund 1500</v>
      </c>
      <c r="K110" s="9" t="str">
        <f t="shared" si="5"/>
        <v>610-Fixed Assets, Fund 1500</v>
      </c>
      <c r="L110" s="9" t="str">
        <f>IFERROR(VLOOKUP(A110,'[1]VAC as of March 2024'!A:K,11,FALSE),"No")</f>
        <v>No</v>
      </c>
      <c r="M110" s="9" t="s">
        <v>4</v>
      </c>
      <c r="Q110" s="2"/>
    </row>
    <row r="111" spans="1:17" x14ac:dyDescent="0.25">
      <c r="A111" s="33" t="str">
        <f t="shared" si="3"/>
        <v>1270001000</v>
      </c>
      <c r="B111" s="33" t="s">
        <v>2267</v>
      </c>
      <c r="C111" s="33" t="s">
        <v>1</v>
      </c>
      <c r="D111" s="9" t="str">
        <f t="shared" si="4"/>
        <v>127001000</v>
      </c>
      <c r="E111" s="34">
        <v>12700</v>
      </c>
      <c r="F111" s="34">
        <v>1000</v>
      </c>
      <c r="G111" s="9" t="str">
        <f>VLOOKUP(B111,'[1]Business Unit Lookup'!A:B,2,FALSE)</f>
        <v>Dept of Emergency Management</v>
      </c>
      <c r="H111" s="33" t="str">
        <f>VLOOKUP(C111,'[1]Fund Lookup'!B:C,2,FALSE)</f>
        <v>General Fund</v>
      </c>
      <c r="I111" s="35" t="s">
        <v>2236</v>
      </c>
      <c r="J111" s="33" t="str">
        <f>VLOOKUP(I111,'[1]Table B'!A:B,2,FALSE)</f>
        <v>General</v>
      </c>
      <c r="K111" s="9" t="str">
        <f t="shared" si="5"/>
        <v>100-General</v>
      </c>
      <c r="L111" s="9" t="str">
        <f>IFERROR(VLOOKUP(A111,'[1]VAC as of March 2024'!A:K,11,FALSE),"No")</f>
        <v>No</v>
      </c>
      <c r="M111" s="9" t="s">
        <v>2237</v>
      </c>
      <c r="O111" s="33" t="s">
        <v>2240</v>
      </c>
      <c r="P111" s="33" t="s">
        <v>6061</v>
      </c>
      <c r="Q111" s="2" t="str">
        <f>VLOOKUP(P111,'[1]Table E'!A:C,3,FALSE)</f>
        <v>Unassigned</v>
      </c>
    </row>
    <row r="112" spans="1:17" x14ac:dyDescent="0.25">
      <c r="A112" s="33" t="str">
        <f t="shared" si="3"/>
        <v>1270002019</v>
      </c>
      <c r="B112" s="33" t="s">
        <v>2267</v>
      </c>
      <c r="C112" s="33" t="s">
        <v>5347</v>
      </c>
      <c r="D112" s="9" t="str">
        <f t="shared" si="4"/>
        <v>127002019</v>
      </c>
      <c r="E112" s="34">
        <v>12700</v>
      </c>
      <c r="F112" s="34">
        <v>2019</v>
      </c>
      <c r="G112" s="9" t="str">
        <f>VLOOKUP(B112,'[1]Business Unit Lookup'!A:B,2,FALSE)</f>
        <v>Dept of Emergency Management</v>
      </c>
      <c r="H112" s="33" t="str">
        <f>VLOOKUP(C112,'[1]Fund Lookup'!B:C,2,FALSE)</f>
        <v>COVID-19 Addtnl State Funding</v>
      </c>
      <c r="I112" s="35" t="s">
        <v>2236</v>
      </c>
      <c r="J112" s="33" t="str">
        <f>VLOOKUP(I112,'[1]Table B'!A:B,2,FALSE)</f>
        <v>General</v>
      </c>
      <c r="K112" s="9" t="str">
        <f t="shared" si="5"/>
        <v>100-General</v>
      </c>
      <c r="L112" s="9" t="str">
        <f>IFERROR(VLOOKUP(A112,'[1]VAC as of March 2024'!A:K,11,FALSE),"No")</f>
        <v>No</v>
      </c>
      <c r="M112" s="9" t="s">
        <v>2237</v>
      </c>
      <c r="O112" s="33" t="s">
        <v>2241</v>
      </c>
      <c r="P112" s="33" t="s">
        <v>6073</v>
      </c>
      <c r="Q112" s="2" t="str">
        <f>VLOOKUP(P112,'[1]Table E'!A:C,3,FALSE)</f>
        <v>COVID-19</v>
      </c>
    </row>
    <row r="113" spans="1:17" x14ac:dyDescent="0.25">
      <c r="A113" s="33" t="str">
        <f t="shared" si="3"/>
        <v>1270002127</v>
      </c>
      <c r="B113" s="33" t="s">
        <v>2267</v>
      </c>
      <c r="C113" s="33" t="s">
        <v>164</v>
      </c>
      <c r="D113" s="9" t="str">
        <f t="shared" si="4"/>
        <v>127002127</v>
      </c>
      <c r="E113" s="34">
        <v>12700</v>
      </c>
      <c r="F113" s="34">
        <v>2127</v>
      </c>
      <c r="G113" s="9" t="str">
        <f>VLOOKUP(B113,'[1]Business Unit Lookup'!A:B,2,FALSE)</f>
        <v>Dept of Emergency Management</v>
      </c>
      <c r="H113" s="33" t="str">
        <f>VLOOKUP(C113,'[1]Fund Lookup'!B:C,2,FALSE)</f>
        <v>VDEM Special Revenue Fund</v>
      </c>
      <c r="I113" s="35" t="s">
        <v>2239</v>
      </c>
      <c r="J113" s="33" t="str">
        <f>VLOOKUP(I113,'[1]Table B'!A:B,2,FALSE)</f>
        <v>Special Revenue-Other</v>
      </c>
      <c r="K113" s="9" t="str">
        <f t="shared" si="5"/>
        <v>105-Special Revenue-Other</v>
      </c>
      <c r="L113" s="9" t="str">
        <f>IFERROR(VLOOKUP(A113,'[1]VAC as of March 2024'!A:K,11,FALSE),"No")</f>
        <v>No</v>
      </c>
      <c r="M113" s="9" t="s">
        <v>2240</v>
      </c>
      <c r="O113" s="33" t="s">
        <v>2241</v>
      </c>
      <c r="P113" s="33" t="s">
        <v>6067</v>
      </c>
      <c r="Q113" s="2" t="str">
        <f>VLOOKUP(P113,'[1]Table E'!A:C,3,FALSE)</f>
        <v>Health and Public Safety</v>
      </c>
    </row>
    <row r="114" spans="1:17" x14ac:dyDescent="0.25">
      <c r="A114" s="33" t="str">
        <f t="shared" si="3"/>
        <v>1270002151</v>
      </c>
      <c r="B114" s="33" t="s">
        <v>2267</v>
      </c>
      <c r="C114" s="33" t="s">
        <v>212</v>
      </c>
      <c r="D114" s="9" t="str">
        <f t="shared" si="4"/>
        <v>127002151</v>
      </c>
      <c r="E114" s="34">
        <v>12700</v>
      </c>
      <c r="F114" s="34">
        <v>2151</v>
      </c>
      <c r="G114" s="9" t="str">
        <f>VLOOKUP(B114,'[1]Business Unit Lookup'!A:B,2,FALSE)</f>
        <v>Dept of Emergency Management</v>
      </c>
      <c r="H114" s="33" t="str">
        <f>VLOOKUP(C114,'[1]Fund Lookup'!B:C,2,FALSE)</f>
        <v>Radiolgcl Emrgcy Preprdness Fd</v>
      </c>
      <c r="I114" s="35" t="s">
        <v>2239</v>
      </c>
      <c r="J114" s="33" t="str">
        <f>VLOOKUP(I114,'[1]Table B'!A:B,2,FALSE)</f>
        <v>Special Revenue-Other</v>
      </c>
      <c r="K114" s="9" t="str">
        <f t="shared" si="5"/>
        <v>105-Special Revenue-Other</v>
      </c>
      <c r="L114" s="9" t="str">
        <f>IFERROR(VLOOKUP(A114,'[1]VAC as of March 2024'!A:K,11,FALSE),"No")</f>
        <v>No</v>
      </c>
      <c r="M114" s="9" t="s">
        <v>2240</v>
      </c>
      <c r="O114" s="33" t="s">
        <v>2241</v>
      </c>
      <c r="P114" s="33" t="s">
        <v>6067</v>
      </c>
      <c r="Q114" s="2" t="str">
        <f>VLOOKUP(P114,'[1]Table E'!A:C,3,FALSE)</f>
        <v>Health and Public Safety</v>
      </c>
    </row>
    <row r="115" spans="1:17" x14ac:dyDescent="0.25">
      <c r="A115" s="33" t="str">
        <f t="shared" si="3"/>
        <v>1270002180</v>
      </c>
      <c r="B115" s="33" t="s">
        <v>2267</v>
      </c>
      <c r="C115" s="33" t="s">
        <v>261</v>
      </c>
      <c r="D115" s="9" t="str">
        <f t="shared" si="4"/>
        <v>127002180</v>
      </c>
      <c r="E115" s="34">
        <v>12700</v>
      </c>
      <c r="F115" s="34">
        <v>2180</v>
      </c>
      <c r="G115" s="9" t="str">
        <f>VLOOKUP(B115,'[1]Business Unit Lookup'!A:B,2,FALSE)</f>
        <v>Dept of Emergency Management</v>
      </c>
      <c r="H115" s="33" t="str">
        <f>VLOOKUP(C115,'[1]Fund Lookup'!B:C,2,FALSE)</f>
        <v>Fire Programs Fund</v>
      </c>
      <c r="I115" s="35" t="s">
        <v>2239</v>
      </c>
      <c r="J115" s="33" t="str">
        <f>VLOOKUP(I115,'[1]Table B'!A:B,2,FALSE)</f>
        <v>Special Revenue-Other</v>
      </c>
      <c r="K115" s="9" t="str">
        <f t="shared" si="5"/>
        <v>105-Special Revenue-Other</v>
      </c>
      <c r="L115" s="9" t="str">
        <f>IFERROR(VLOOKUP(A115,'[1]VAC as of March 2024'!A:K,11,FALSE),"No")</f>
        <v>No</v>
      </c>
      <c r="M115" s="9" t="s">
        <v>2240</v>
      </c>
      <c r="O115" s="33" t="s">
        <v>2241</v>
      </c>
      <c r="P115" s="33" t="s">
        <v>6067</v>
      </c>
      <c r="Q115" s="2" t="str">
        <f>VLOOKUP(P115,'[1]Table E'!A:C,3,FALSE)</f>
        <v>Health and Public Safety</v>
      </c>
    </row>
    <row r="116" spans="1:17" x14ac:dyDescent="0.25">
      <c r="A116" s="33" t="str">
        <f t="shared" si="3"/>
        <v>1270002240</v>
      </c>
      <c r="B116" s="33" t="s">
        <v>2267</v>
      </c>
      <c r="C116" s="33" t="s">
        <v>351</v>
      </c>
      <c r="D116" s="9" t="str">
        <f t="shared" si="4"/>
        <v>127002240</v>
      </c>
      <c r="E116" s="34">
        <v>12700</v>
      </c>
      <c r="F116" s="34">
        <v>2240</v>
      </c>
      <c r="G116" s="9" t="str">
        <f>VLOOKUP(B116,'[1]Business Unit Lookup'!A:B,2,FALSE)</f>
        <v>Dept of Emergency Management</v>
      </c>
      <c r="H116" s="33" t="str">
        <f>VLOOKUP(C116,'[1]Fund Lookup'!B:C,2,FALSE)</f>
        <v>Virginia Disaster Response</v>
      </c>
      <c r="I116" s="35" t="s">
        <v>2239</v>
      </c>
      <c r="J116" s="33" t="str">
        <f>VLOOKUP(I116,'[1]Table B'!A:B,2,FALSE)</f>
        <v>Special Revenue-Other</v>
      </c>
      <c r="K116" s="9" t="str">
        <f t="shared" si="5"/>
        <v>105-Special Revenue-Other</v>
      </c>
      <c r="L116" s="9" t="str">
        <f>IFERROR(VLOOKUP(A116,'[1]VAC as of March 2024'!A:K,11,FALSE),"No")</f>
        <v>No</v>
      </c>
      <c r="M116" s="9" t="s">
        <v>2240</v>
      </c>
      <c r="O116" s="33" t="s">
        <v>2241</v>
      </c>
      <c r="P116" s="33" t="s">
        <v>6067</v>
      </c>
      <c r="Q116" s="2" t="str">
        <f>VLOOKUP(P116,'[1]Table E'!A:C,3,FALSE)</f>
        <v>Health and Public Safety</v>
      </c>
    </row>
    <row r="117" spans="1:17" x14ac:dyDescent="0.25">
      <c r="A117" s="33" t="str">
        <f t="shared" si="3"/>
        <v>1270002460</v>
      </c>
      <c r="B117" s="33" t="s">
        <v>2267</v>
      </c>
      <c r="C117" s="33" t="s">
        <v>516</v>
      </c>
      <c r="D117" s="9" t="str">
        <f t="shared" si="4"/>
        <v>127002460</v>
      </c>
      <c r="E117" s="34">
        <v>12700</v>
      </c>
      <c r="F117" s="34">
        <v>2460</v>
      </c>
      <c r="G117" s="9" t="str">
        <f>VLOOKUP(B117,'[1]Business Unit Lookup'!A:B,2,FALSE)</f>
        <v>Dept of Emergency Management</v>
      </c>
      <c r="H117" s="33" t="str">
        <f>VLOOKUP(C117,'[1]Fund Lookup'!B:C,2,FALSE)</f>
        <v>Disaster Recovery Fund</v>
      </c>
      <c r="I117" s="35" t="s">
        <v>2236</v>
      </c>
      <c r="J117" s="33" t="str">
        <f>VLOOKUP(I117,'[1]Table B'!A:B,2,FALSE)</f>
        <v>General</v>
      </c>
      <c r="K117" s="9" t="str">
        <f t="shared" si="5"/>
        <v>100-General</v>
      </c>
      <c r="L117" s="9" t="str">
        <f>IFERROR(VLOOKUP(A117,'[1]VAC as of March 2024'!A:K,11,FALSE),"No")</f>
        <v>No</v>
      </c>
      <c r="M117" s="9" t="s">
        <v>2240</v>
      </c>
      <c r="O117" s="33" t="s">
        <v>2</v>
      </c>
      <c r="P117" s="33" t="s">
        <v>6068</v>
      </c>
      <c r="Q117" s="2" t="str">
        <f>VLOOKUP(P117,'[1]Table E'!A:C,3,FALSE)</f>
        <v>Health and Public Safety</v>
      </c>
    </row>
    <row r="118" spans="1:17" x14ac:dyDescent="0.25">
      <c r="A118" s="33" t="str">
        <f t="shared" si="3"/>
        <v>1270002700</v>
      </c>
      <c r="B118" s="33" t="s">
        <v>2267</v>
      </c>
      <c r="C118" s="33" t="s">
        <v>619</v>
      </c>
      <c r="D118" s="9" t="str">
        <f t="shared" si="4"/>
        <v>127002700</v>
      </c>
      <c r="E118" s="34">
        <v>12700</v>
      </c>
      <c r="F118" s="34">
        <v>2700</v>
      </c>
      <c r="G118" s="9" t="str">
        <f>VLOOKUP(B118,'[1]Business Unit Lookup'!A:B,2,FALSE)</f>
        <v>Dept of Emergency Management</v>
      </c>
      <c r="H118" s="33" t="str">
        <f>VLOOKUP(C118,'[1]Fund Lookup'!B:C,2,FALSE)</f>
        <v>Parking</v>
      </c>
      <c r="I118" s="35" t="s">
        <v>2239</v>
      </c>
      <c r="J118" s="33" t="str">
        <f>VLOOKUP(I118,'[1]Table B'!A:B,2,FALSE)</f>
        <v>Special Revenue-Other</v>
      </c>
      <c r="K118" s="9" t="str">
        <f t="shared" si="5"/>
        <v>105-Special Revenue-Other</v>
      </c>
      <c r="L118" s="9" t="str">
        <f>IFERROR(VLOOKUP(A118,'[1]VAC as of March 2024'!A:K,11,FALSE),"No")</f>
        <v>No</v>
      </c>
      <c r="M118" s="9" t="s">
        <v>2240</v>
      </c>
      <c r="O118" s="33" t="s">
        <v>2241</v>
      </c>
      <c r="P118" s="33" t="s">
        <v>6062</v>
      </c>
      <c r="Q118" s="2" t="str">
        <f>VLOOKUP(P118,'[1]Table E'!A:C,3,FALSE)</f>
        <v>Governmental Operations - Administrative Services</v>
      </c>
    </row>
    <row r="119" spans="1:17" x14ac:dyDescent="0.25">
      <c r="A119" s="33" t="str">
        <f t="shared" si="3"/>
        <v>1270002710</v>
      </c>
      <c r="B119" s="33" t="s">
        <v>2267</v>
      </c>
      <c r="C119" s="33" t="s">
        <v>633</v>
      </c>
      <c r="D119" s="9" t="str">
        <f t="shared" si="4"/>
        <v>127002710</v>
      </c>
      <c r="E119" s="34">
        <v>12700</v>
      </c>
      <c r="F119" s="34">
        <v>2710</v>
      </c>
      <c r="G119" s="9" t="str">
        <f>VLOOKUP(B119,'[1]Business Unit Lookup'!A:B,2,FALSE)</f>
        <v>Dept of Emergency Management</v>
      </c>
      <c r="H119" s="33" t="str">
        <f>VLOOKUP(C119,'[1]Fund Lookup'!B:C,2,FALSE)</f>
        <v>Central Garage Pool Vehicles</v>
      </c>
      <c r="I119" s="35" t="s">
        <v>2236</v>
      </c>
      <c r="J119" s="33" t="str">
        <f>VLOOKUP(I119,'[1]Table B'!A:B,2,FALSE)</f>
        <v>General</v>
      </c>
      <c r="K119" s="9" t="str">
        <f t="shared" si="5"/>
        <v>100-General</v>
      </c>
      <c r="L119" s="9" t="str">
        <f>IFERROR(VLOOKUP(A119,'[1]VAC as of March 2024'!A:K,11,FALSE),"No")</f>
        <v>No</v>
      </c>
      <c r="M119" s="9" t="s">
        <v>2240</v>
      </c>
      <c r="O119" s="33" t="s">
        <v>2</v>
      </c>
      <c r="P119" s="33" t="s">
        <v>6068</v>
      </c>
      <c r="Q119" s="2" t="str">
        <f>VLOOKUP(P119,'[1]Table E'!A:C,3,FALSE)</f>
        <v>Health and Public Safety</v>
      </c>
    </row>
    <row r="120" spans="1:17" x14ac:dyDescent="0.25">
      <c r="A120" s="33" t="str">
        <f t="shared" si="3"/>
        <v>1270002770</v>
      </c>
      <c r="B120" s="33" t="s">
        <v>2267</v>
      </c>
      <c r="C120" s="33" t="s">
        <v>671</v>
      </c>
      <c r="D120" s="9" t="str">
        <f t="shared" si="4"/>
        <v>127002770</v>
      </c>
      <c r="E120" s="34">
        <v>12700</v>
      </c>
      <c r="F120" s="34">
        <v>2770</v>
      </c>
      <c r="G120" s="9" t="str">
        <f>VLOOKUP(B120,'[1]Business Unit Lookup'!A:B,2,FALSE)</f>
        <v>Dept of Emergency Management</v>
      </c>
      <c r="H120" s="33" t="str">
        <f>VLOOKUP(C120,'[1]Fund Lookup'!B:C,2,FALSE)</f>
        <v>Emergency Mgmnt Assist Compact</v>
      </c>
      <c r="I120" s="35" t="s">
        <v>2236</v>
      </c>
      <c r="J120" s="33" t="str">
        <f>VLOOKUP(I120,'[1]Table B'!A:B,2,FALSE)</f>
        <v>General</v>
      </c>
      <c r="K120" s="9" t="str">
        <f t="shared" si="5"/>
        <v>100-General</v>
      </c>
      <c r="L120" s="9" t="str">
        <f>IFERROR(VLOOKUP(A120,'[1]VAC as of March 2024'!A:K,11,FALSE),"No")</f>
        <v>No</v>
      </c>
      <c r="M120" s="9" t="s">
        <v>2240</v>
      </c>
      <c r="O120" s="33" t="s">
        <v>2</v>
      </c>
      <c r="P120" s="33" t="s">
        <v>6068</v>
      </c>
      <c r="Q120" s="2" t="str">
        <f>VLOOKUP(P120,'[1]Table E'!A:C,3,FALSE)</f>
        <v>Health and Public Safety</v>
      </c>
    </row>
    <row r="121" spans="1:17" x14ac:dyDescent="0.25">
      <c r="A121" s="33" t="str">
        <f t="shared" si="3"/>
        <v>1270002790</v>
      </c>
      <c r="B121" s="33" t="s">
        <v>2267</v>
      </c>
      <c r="C121" s="33" t="s">
        <v>677</v>
      </c>
      <c r="D121" s="9" t="str">
        <f t="shared" si="4"/>
        <v>127002790</v>
      </c>
      <c r="E121" s="34">
        <v>12700</v>
      </c>
      <c r="F121" s="34">
        <v>2790</v>
      </c>
      <c r="G121" s="9" t="str">
        <f>VLOOKUP(B121,'[1]Business Unit Lookup'!A:B,2,FALSE)</f>
        <v>Dept of Emergency Management</v>
      </c>
      <c r="H121" s="33" t="str">
        <f>VLOOKUP(C121,'[1]Fund Lookup'!B:C,2,FALSE)</f>
        <v>Virginia Disaster Relief Fund</v>
      </c>
      <c r="I121" s="35" t="s">
        <v>2239</v>
      </c>
      <c r="J121" s="33" t="str">
        <f>VLOOKUP(I121,'[1]Table B'!A:B,2,FALSE)</f>
        <v>Special Revenue-Other</v>
      </c>
      <c r="K121" s="9" t="str">
        <f t="shared" si="5"/>
        <v>105-Special Revenue-Other</v>
      </c>
      <c r="L121" s="9" t="str">
        <f>IFERROR(VLOOKUP(A121,'[1]VAC as of March 2024'!A:K,11,FALSE),"No")</f>
        <v>No</v>
      </c>
      <c r="M121" s="9" t="s">
        <v>2248</v>
      </c>
      <c r="O121" s="33" t="s">
        <v>2248</v>
      </c>
      <c r="P121" s="33" t="s">
        <v>6082</v>
      </c>
      <c r="Q121" s="2" t="str">
        <f>VLOOKUP(P121,'[1]Table E'!A:C,3,FALSE)</f>
        <v>Health and Public Safety</v>
      </c>
    </row>
    <row r="122" spans="1:17" x14ac:dyDescent="0.25">
      <c r="A122" s="33" t="str">
        <f t="shared" si="3"/>
        <v>1270002860</v>
      </c>
      <c r="B122" s="33" t="s">
        <v>2267</v>
      </c>
      <c r="C122" s="33" t="s">
        <v>712</v>
      </c>
      <c r="D122" s="9" t="str">
        <f t="shared" si="4"/>
        <v>127002860</v>
      </c>
      <c r="E122" s="34">
        <v>12700</v>
      </c>
      <c r="F122" s="34">
        <v>2860</v>
      </c>
      <c r="G122" s="9" t="str">
        <f>VLOOKUP(B122,'[1]Business Unit Lookup'!A:B,2,FALSE)</f>
        <v>Dept of Emergency Management</v>
      </c>
      <c r="H122" s="33" t="str">
        <f>VLOOKUP(C122,'[1]Fund Lookup'!B:C,2,FALSE)</f>
        <v>Recycl Mtrl Sales-Nongen/NonHE</v>
      </c>
      <c r="I122" s="35" t="s">
        <v>2236</v>
      </c>
      <c r="J122" s="33" t="str">
        <f>VLOOKUP(I122,'[1]Table B'!A:B,2,FALSE)</f>
        <v>General</v>
      </c>
      <c r="K122" s="9" t="str">
        <f t="shared" si="5"/>
        <v>100-General</v>
      </c>
      <c r="L122" s="9" t="str">
        <f>IFERROR(VLOOKUP(A122,'[1]VAC as of March 2024'!A:K,11,FALSE),"No")</f>
        <v>No</v>
      </c>
      <c r="M122" s="9" t="s">
        <v>2240</v>
      </c>
      <c r="O122" s="33" t="s">
        <v>2</v>
      </c>
      <c r="P122" s="33" t="s">
        <v>6068</v>
      </c>
      <c r="Q122" s="2" t="str">
        <f>VLOOKUP(P122,'[1]Table E'!A:C,3,FALSE)</f>
        <v>Health and Public Safety</v>
      </c>
    </row>
    <row r="123" spans="1:17" x14ac:dyDescent="0.25">
      <c r="A123" s="33" t="str">
        <f t="shared" si="3"/>
        <v>1270002870</v>
      </c>
      <c r="B123" s="33" t="s">
        <v>2267</v>
      </c>
      <c r="C123" s="33" t="s">
        <v>716</v>
      </c>
      <c r="D123" s="9" t="str">
        <f t="shared" si="4"/>
        <v>127002870</v>
      </c>
      <c r="E123" s="34">
        <v>12700</v>
      </c>
      <c r="F123" s="34">
        <v>2870</v>
      </c>
      <c r="G123" s="9" t="str">
        <f>VLOOKUP(B123,'[1]Business Unit Lookup'!A:B,2,FALSE)</f>
        <v>Dept of Emergency Management</v>
      </c>
      <c r="H123" s="33" t="str">
        <f>VLOOKUP(C123,'[1]Fund Lookup'!B:C,2,FALSE)</f>
        <v>Surp Suppy/Equip Sale-GF-NonHE</v>
      </c>
      <c r="I123" s="35" t="s">
        <v>2236</v>
      </c>
      <c r="J123" s="33" t="str">
        <f>VLOOKUP(I123,'[1]Table B'!A:B,2,FALSE)</f>
        <v>General</v>
      </c>
      <c r="K123" s="9" t="str">
        <f t="shared" si="5"/>
        <v>100-General</v>
      </c>
      <c r="L123" s="9" t="str">
        <f>IFERROR(VLOOKUP(A123,'[1]VAC as of March 2024'!A:K,11,FALSE),"No")</f>
        <v>No</v>
      </c>
      <c r="M123" s="9" t="s">
        <v>2240</v>
      </c>
      <c r="O123" s="33" t="s">
        <v>2</v>
      </c>
      <c r="P123" s="33" t="s">
        <v>6068</v>
      </c>
      <c r="Q123" s="2" t="str">
        <f>VLOOKUP(P123,'[1]Table E'!A:C,3,FALSE)</f>
        <v>Health and Public Safety</v>
      </c>
    </row>
    <row r="124" spans="1:17" x14ac:dyDescent="0.25">
      <c r="A124" s="33" t="str">
        <f t="shared" si="3"/>
        <v>1270002880</v>
      </c>
      <c r="B124" s="33" t="s">
        <v>2267</v>
      </c>
      <c r="C124" s="33" t="s">
        <v>724</v>
      </c>
      <c r="D124" s="9" t="str">
        <f t="shared" si="4"/>
        <v>127002880</v>
      </c>
      <c r="E124" s="34">
        <v>12700</v>
      </c>
      <c r="F124" s="34">
        <v>2880</v>
      </c>
      <c r="G124" s="9" t="str">
        <f>VLOOKUP(B124,'[1]Business Unit Lookup'!A:B,2,FALSE)</f>
        <v>Dept of Emergency Management</v>
      </c>
      <c r="H124" s="33" t="str">
        <f>VLOOKUP(C124,'[1]Fund Lookup'!B:C,2,FALSE)</f>
        <v>Surp Supply/Equip-NonGF-NonHE</v>
      </c>
      <c r="I124" s="35" t="s">
        <v>2236</v>
      </c>
      <c r="J124" s="33" t="str">
        <f>VLOOKUP(I124,'[1]Table B'!A:B,2,FALSE)</f>
        <v>General</v>
      </c>
      <c r="K124" s="9" t="str">
        <f t="shared" si="5"/>
        <v>100-General</v>
      </c>
      <c r="L124" s="9" t="str">
        <f>IFERROR(VLOOKUP(A124,'[1]VAC as of March 2024'!A:K,11,FALSE),"No")</f>
        <v>No</v>
      </c>
      <c r="M124" s="9" t="s">
        <v>2240</v>
      </c>
      <c r="O124" s="33" t="s">
        <v>2</v>
      </c>
      <c r="P124" s="33" t="s">
        <v>6068</v>
      </c>
      <c r="Q124" s="2" t="str">
        <f>VLOOKUP(P124,'[1]Table E'!A:C,3,FALSE)</f>
        <v>Health and Public Safety</v>
      </c>
    </row>
    <row r="125" spans="1:17" x14ac:dyDescent="0.25">
      <c r="A125" s="33" t="str">
        <f t="shared" si="3"/>
        <v>1270002900</v>
      </c>
      <c r="B125" s="33" t="s">
        <v>2267</v>
      </c>
      <c r="C125" s="33" t="s">
        <v>727</v>
      </c>
      <c r="D125" s="9" t="str">
        <f t="shared" si="4"/>
        <v>127002900</v>
      </c>
      <c r="E125" s="34">
        <v>12700</v>
      </c>
      <c r="F125" s="34">
        <v>2900</v>
      </c>
      <c r="G125" s="9" t="str">
        <f>VLOOKUP(B125,'[1]Business Unit Lookup'!A:B,2,FALSE)</f>
        <v>Dept of Emergency Management</v>
      </c>
      <c r="H125" s="33" t="str">
        <f>VLOOKUP(C125,'[1]Fund Lookup'!B:C,2,FALSE)</f>
        <v>Insurance Recovery</v>
      </c>
      <c r="I125" s="35" t="s">
        <v>2239</v>
      </c>
      <c r="J125" s="33" t="str">
        <f>VLOOKUP(I125,'[1]Table B'!A:B,2,FALSE)</f>
        <v>Special Revenue-Other</v>
      </c>
      <c r="K125" s="9" t="str">
        <f t="shared" si="5"/>
        <v>105-Special Revenue-Other</v>
      </c>
      <c r="L125" s="9" t="str">
        <f>IFERROR(VLOOKUP(A125,'[1]VAC as of March 2024'!A:K,11,FALSE),"No")</f>
        <v>No</v>
      </c>
      <c r="M125" s="9" t="s">
        <v>2240</v>
      </c>
      <c r="O125" s="33" t="s">
        <v>2241</v>
      </c>
      <c r="P125" s="33" t="s">
        <v>6067</v>
      </c>
      <c r="Q125" s="2" t="str">
        <f>VLOOKUP(P125,'[1]Table E'!A:C,3,FALSE)</f>
        <v>Health and Public Safety</v>
      </c>
    </row>
    <row r="126" spans="1:17" x14ac:dyDescent="0.25">
      <c r="A126" s="33" t="str">
        <f t="shared" si="3"/>
        <v>1270004100</v>
      </c>
      <c r="B126" s="33" t="s">
        <v>2267</v>
      </c>
      <c r="C126" s="33" t="s">
        <v>895</v>
      </c>
      <c r="D126" s="9" t="str">
        <f t="shared" si="4"/>
        <v>127004100</v>
      </c>
      <c r="E126" s="34">
        <v>12700</v>
      </c>
      <c r="F126" s="34">
        <v>4100</v>
      </c>
      <c r="G126" s="9" t="str">
        <f>VLOOKUP(B126,'[1]Business Unit Lookup'!A:B,2,FALSE)</f>
        <v>Dept of Emergency Management</v>
      </c>
      <c r="H126" s="33" t="str">
        <f>VLOOKUP(C126,'[1]Fund Lookup'!B:C,2,FALSE)</f>
        <v>Hwy Maintenance &amp; Operating Fd</v>
      </c>
      <c r="I126" s="35" t="s">
        <v>2255</v>
      </c>
      <c r="J126" s="33" t="str">
        <f>VLOOKUP(I126,'[1]Table B'!A:B,2,FALSE)</f>
        <v>Special Revenue-Highways</v>
      </c>
      <c r="K126" s="9" t="str">
        <f t="shared" si="5"/>
        <v>110-Special Revenue-Highways</v>
      </c>
      <c r="L126" s="9" t="str">
        <f>IFERROR(VLOOKUP(A126,'[1]VAC as of March 2024'!A:K,11,FALSE),"No")</f>
        <v>No</v>
      </c>
      <c r="M126" s="9" t="s">
        <v>2240</v>
      </c>
      <c r="O126" s="33" t="s">
        <v>2241</v>
      </c>
      <c r="P126" s="33" t="s">
        <v>6071</v>
      </c>
      <c r="Q126" s="2" t="str">
        <f>VLOOKUP(P126,'[1]Table E'!A:C,3,FALSE)</f>
        <v>Transportation activities</v>
      </c>
    </row>
    <row r="127" spans="1:17" x14ac:dyDescent="0.25">
      <c r="A127" s="33" t="str">
        <f t="shared" si="3"/>
        <v>1270008200</v>
      </c>
      <c r="B127" s="33" t="s">
        <v>2267</v>
      </c>
      <c r="C127" s="33" t="s">
        <v>1628</v>
      </c>
      <c r="D127" s="9" t="str">
        <f t="shared" si="4"/>
        <v>127008200</v>
      </c>
      <c r="E127" s="34">
        <v>12700</v>
      </c>
      <c r="F127" s="34">
        <v>8200</v>
      </c>
      <c r="G127" s="9" t="str">
        <f>VLOOKUP(B127,'[1]Business Unit Lookup'!A:B,2,FALSE)</f>
        <v>Dept of Emergency Management</v>
      </c>
      <c r="H127" s="33" t="str">
        <f>VLOOKUP(C127,'[1]Fund Lookup'!B:C,2,FALSE)</f>
        <v>VPBA Projects</v>
      </c>
      <c r="I127" s="35" t="s">
        <v>2265</v>
      </c>
      <c r="J127" s="33" t="str">
        <f>VLOOKUP(I127,'[1]Table B'!A:B,2,FALSE)</f>
        <v>Capital Projects, F/S Exclusions</v>
      </c>
      <c r="K127" s="9" t="str">
        <f t="shared" si="5"/>
        <v>156-Capital Projects, F/S Exclusions</v>
      </c>
      <c r="L127" s="9" t="str">
        <f>IFERROR(VLOOKUP(A127,'[1]VAC as of March 2024'!A:K,11,FALSE),"No")</f>
        <v>No</v>
      </c>
      <c r="M127" s="9" t="s">
        <v>2248</v>
      </c>
      <c r="O127" s="33" t="s">
        <v>2248</v>
      </c>
      <c r="P127" s="33" t="s">
        <v>6078</v>
      </c>
      <c r="Q127" s="2" t="str">
        <f>VLOOKUP(P127,'[1]Table E'!A:C,3,FALSE)</f>
        <v>Capital Projects</v>
      </c>
    </row>
    <row r="128" spans="1:17" x14ac:dyDescent="0.25">
      <c r="A128" s="33" t="str">
        <f t="shared" si="3"/>
        <v>1270009027</v>
      </c>
      <c r="B128" s="33" t="s">
        <v>2267</v>
      </c>
      <c r="C128" s="33" t="s">
        <v>5632</v>
      </c>
      <c r="D128" s="9" t="str">
        <f t="shared" si="4"/>
        <v>127009027</v>
      </c>
      <c r="E128" s="34">
        <v>12700</v>
      </c>
      <c r="F128" s="34">
        <v>9027</v>
      </c>
      <c r="G128" s="9" t="str">
        <f>VLOOKUP(B128,'[1]Business Unit Lookup'!A:B,2,FALSE)</f>
        <v>Dept of Emergency Management</v>
      </c>
      <c r="H128" s="33" t="str">
        <f>VLOOKUP(C128,'[1]Fund Lookup'!B:C,2,FALSE)</f>
        <v>EmrgncyShltrsUpgAsstncGrntFnd</v>
      </c>
      <c r="I128" s="35" t="s">
        <v>2236</v>
      </c>
      <c r="J128" s="33" t="str">
        <f>VLOOKUP(I128,'[1]Table B'!A:B,2,FALSE)</f>
        <v>General</v>
      </c>
      <c r="K128" s="9" t="str">
        <f t="shared" si="5"/>
        <v>100-General</v>
      </c>
      <c r="L128" s="9" t="str">
        <f>IFERROR(VLOOKUP(A128,'[1]VAC as of March 2024'!A:K,11,FALSE),"No")</f>
        <v>Yes</v>
      </c>
      <c r="M128" s="9" t="s">
        <v>2240</v>
      </c>
      <c r="N128" s="9" t="s">
        <v>6077</v>
      </c>
      <c r="O128" s="33" t="s">
        <v>2241</v>
      </c>
      <c r="P128" s="33" t="s">
        <v>6067</v>
      </c>
      <c r="Q128" s="2" t="str">
        <f>VLOOKUP(P128,'[1]Table E'!A:C,3,FALSE)</f>
        <v>Health and Public Safety</v>
      </c>
    </row>
    <row r="129" spans="1:17" x14ac:dyDescent="0.25">
      <c r="A129" s="33" t="str">
        <f t="shared" si="3"/>
        <v>1270009051</v>
      </c>
      <c r="B129" s="33" t="s">
        <v>2267</v>
      </c>
      <c r="C129" s="33" t="s">
        <v>1712</v>
      </c>
      <c r="D129" s="9" t="str">
        <f t="shared" si="4"/>
        <v>127009051</v>
      </c>
      <c r="E129" s="34">
        <v>12700</v>
      </c>
      <c r="F129" s="34">
        <v>9051</v>
      </c>
      <c r="G129" s="9" t="str">
        <f>VLOOKUP(B129,'[1]Business Unit Lookup'!A:B,2,FALSE)</f>
        <v>Dept of Emergency Management</v>
      </c>
      <c r="H129" s="33" t="str">
        <f>VLOOKUP(C129,'[1]Fund Lookup'!B:C,2,FALSE)</f>
        <v>GIS Fund</v>
      </c>
      <c r="I129" s="35" t="s">
        <v>2239</v>
      </c>
      <c r="J129" s="33" t="str">
        <f>VLOOKUP(I129,'[1]Table B'!A:B,2,FALSE)</f>
        <v>Special Revenue-Other</v>
      </c>
      <c r="K129" s="9" t="str">
        <f t="shared" si="5"/>
        <v>105-Special Revenue-Other</v>
      </c>
      <c r="L129" s="9" t="str">
        <f>IFERROR(VLOOKUP(A129,'[1]VAC as of March 2024'!A:K,11,FALSE),"No")</f>
        <v>Yes</v>
      </c>
      <c r="M129" s="9" t="s">
        <v>2248</v>
      </c>
      <c r="N129" s="9" t="s">
        <v>6077</v>
      </c>
      <c r="O129" s="33" t="s">
        <v>2241</v>
      </c>
      <c r="P129" s="33" t="s">
        <v>6069</v>
      </c>
      <c r="Q129" s="2" t="str">
        <f>VLOOKUP(P129,'[1]Table E'!A:C,3,FALSE)</f>
        <v>Economic and Technological development</v>
      </c>
    </row>
    <row r="130" spans="1:17" x14ac:dyDescent="0.25">
      <c r="A130" s="33" t="str">
        <f t="shared" ref="A130:A193" si="6">CONCATENATE(B130,C130)</f>
        <v>1270009281</v>
      </c>
      <c r="B130" s="33" t="s">
        <v>2267</v>
      </c>
      <c r="C130" s="33" t="s">
        <v>1932</v>
      </c>
      <c r="D130" s="9" t="str">
        <f t="shared" ref="D130:D193" si="7">CONCATENATE(E130,F130)</f>
        <v>127009281</v>
      </c>
      <c r="E130" s="34">
        <v>12700</v>
      </c>
      <c r="F130" s="34">
        <v>9281</v>
      </c>
      <c r="G130" s="9" t="str">
        <f>VLOOKUP(B130,'[1]Business Unit Lookup'!A:B,2,FALSE)</f>
        <v>Dept of Emergency Management</v>
      </c>
      <c r="H130" s="33" t="str">
        <f>VLOOKUP(C130,'[1]Fund Lookup'!B:C,2,FALSE)</f>
        <v>Wireless E-911 Fund</v>
      </c>
      <c r="I130" s="35" t="s">
        <v>2280</v>
      </c>
      <c r="J130" s="33" t="str">
        <f>VLOOKUP(I130,'[1]Table B'!A:B,2,FALSE)</f>
        <v>Enterprise-Wireless E 911</v>
      </c>
      <c r="K130" s="9" t="str">
        <f t="shared" ref="K130:K193" si="8">CONCATENATE(I130,"-",J130)</f>
        <v>310-Enterprise-Wireless E 911</v>
      </c>
      <c r="L130" s="9" t="str">
        <f>IFERROR(VLOOKUP(A130,'[1]VAC as of March 2024'!A:K,11,FALSE),"No")</f>
        <v>No</v>
      </c>
      <c r="M130" s="9" t="s">
        <v>2240</v>
      </c>
      <c r="Q130" s="2"/>
    </row>
    <row r="131" spans="1:17" x14ac:dyDescent="0.25">
      <c r="A131" s="33" t="str">
        <f t="shared" si="6"/>
        <v>1270009332</v>
      </c>
      <c r="B131" s="33" t="s">
        <v>2267</v>
      </c>
      <c r="C131" s="33" t="s">
        <v>1967</v>
      </c>
      <c r="D131" s="9" t="str">
        <f t="shared" si="7"/>
        <v>127009332</v>
      </c>
      <c r="E131" s="34">
        <v>12700</v>
      </c>
      <c r="F131" s="34">
        <v>9332</v>
      </c>
      <c r="G131" s="9" t="str">
        <f>VLOOKUP(B131,'[1]Business Unit Lookup'!A:B,2,FALSE)</f>
        <v>Dept of Emergency Management</v>
      </c>
      <c r="H131" s="33" t="str">
        <f>VLOOKUP(C131,'[1]Fund Lookup'!B:C,2,FALSE)</f>
        <v>Priority Access Stakeholdr Sys</v>
      </c>
      <c r="I131" s="35" t="s">
        <v>2239</v>
      </c>
      <c r="J131" s="33" t="str">
        <f>VLOOKUP(I131,'[1]Table B'!A:B,2,FALSE)</f>
        <v>Special Revenue-Other</v>
      </c>
      <c r="K131" s="9" t="str">
        <f t="shared" si="8"/>
        <v>105-Special Revenue-Other</v>
      </c>
      <c r="L131" s="9" t="str">
        <f>IFERROR(VLOOKUP(A131,'[1]VAC as of March 2024'!A:K,11,FALSE),"No")</f>
        <v>No</v>
      </c>
      <c r="M131" s="9" t="s">
        <v>2248</v>
      </c>
      <c r="O131" s="33" t="s">
        <v>2248</v>
      </c>
      <c r="P131" s="33" t="s">
        <v>6082</v>
      </c>
      <c r="Q131" s="2" t="str">
        <f>VLOOKUP(P131,'[1]Table E'!A:C,3,FALSE)</f>
        <v>Health and Public Safety</v>
      </c>
    </row>
    <row r="132" spans="1:17" x14ac:dyDescent="0.25">
      <c r="A132" s="33" t="str">
        <f t="shared" si="6"/>
        <v>1270009998</v>
      </c>
      <c r="B132" s="33" t="s">
        <v>2267</v>
      </c>
      <c r="C132" s="33" t="s">
        <v>2160</v>
      </c>
      <c r="D132" s="9" t="str">
        <f t="shared" si="7"/>
        <v>127009998</v>
      </c>
      <c r="E132" s="34">
        <v>12700</v>
      </c>
      <c r="F132" s="34">
        <v>9998</v>
      </c>
      <c r="G132" s="9" t="str">
        <f>VLOOKUP(B132,'[1]Business Unit Lookup'!A:B,2,FALSE)</f>
        <v>Dept of Emergency Management</v>
      </c>
      <c r="H132" s="33" t="str">
        <f>VLOOKUP(C132,'[1]Fund Lookup'!B:C,2,FALSE)</f>
        <v>Ded Spec Rev - Budgetary Only</v>
      </c>
      <c r="I132" s="35" t="s">
        <v>2316</v>
      </c>
      <c r="J132" s="33" t="str">
        <f>VLOOKUP(I132,'[1]Table B'!A:B,2,FALSE)</f>
        <v>Budgetary Balances only</v>
      </c>
      <c r="K132" s="9" t="str">
        <f t="shared" si="8"/>
        <v>650-Budgetary Balances only</v>
      </c>
      <c r="L132" s="9" t="str">
        <f>IFERROR(VLOOKUP(A132,'[1]VAC as of March 2024'!A:K,11,FALSE),"No")</f>
        <v>No</v>
      </c>
      <c r="M132" s="9" t="s">
        <v>4</v>
      </c>
      <c r="Q132" s="2"/>
    </row>
    <row r="133" spans="1:17" x14ac:dyDescent="0.25">
      <c r="A133" s="33" t="str">
        <f t="shared" si="6"/>
        <v>1270010000</v>
      </c>
      <c r="B133" s="33" t="s">
        <v>2267</v>
      </c>
      <c r="C133" s="33" t="s">
        <v>2162</v>
      </c>
      <c r="D133" s="9" t="str">
        <f t="shared" si="7"/>
        <v>1270010000</v>
      </c>
      <c r="E133" s="34">
        <v>12700</v>
      </c>
      <c r="F133" s="34">
        <v>10000</v>
      </c>
      <c r="G133" s="9" t="str">
        <f>VLOOKUP(B133,'[1]Business Unit Lookup'!A:B,2,FALSE)</f>
        <v>Dept of Emergency Management</v>
      </c>
      <c r="H133" s="33" t="str">
        <f>VLOOKUP(C133,'[1]Fund Lookup'!B:C,2,FALSE)</f>
        <v>Federal Trust</v>
      </c>
      <c r="I133" s="35" t="s">
        <v>2252</v>
      </c>
      <c r="J133" s="33" t="str">
        <f>VLOOKUP(I133,'[1]Table B'!A:B,2,FALSE)</f>
        <v>Special Revenue-Federal</v>
      </c>
      <c r="K133" s="9" t="str">
        <f t="shared" si="8"/>
        <v>120-Special Revenue-Federal</v>
      </c>
      <c r="L133" s="9" t="str">
        <f>IFERROR(VLOOKUP(A133,'[1]VAC as of March 2024'!A:K,11,FALSE),"No")</f>
        <v>No</v>
      </c>
      <c r="M133" s="9" t="s">
        <v>2248</v>
      </c>
      <c r="O133" s="33" t="s">
        <v>2248</v>
      </c>
      <c r="P133" s="33" t="s">
        <v>6070</v>
      </c>
      <c r="Q133" s="2" t="str">
        <f>VLOOKUP(P133,'[1]Table E'!A:C,3,FALSE)</f>
        <v>Gifts and grants</v>
      </c>
    </row>
    <row r="134" spans="1:17" x14ac:dyDescent="0.25">
      <c r="A134" s="33" t="str">
        <f t="shared" si="6"/>
        <v>1270010110</v>
      </c>
      <c r="B134" s="33" t="s">
        <v>2267</v>
      </c>
      <c r="C134" s="33" t="s">
        <v>5444</v>
      </c>
      <c r="D134" s="9" t="str">
        <f t="shared" si="7"/>
        <v>1270010110</v>
      </c>
      <c r="E134" s="34">
        <v>12700</v>
      </c>
      <c r="F134" s="34">
        <v>10110</v>
      </c>
      <c r="G134" s="9" t="str">
        <f>VLOOKUP(B134,'[1]Business Unit Lookup'!A:B,2,FALSE)</f>
        <v>Dept of Emergency Management</v>
      </c>
      <c r="H134" s="33" t="str">
        <f>VLOOKUP(C134,'[1]Fund Lookup'!B:C,2,FALSE)</f>
        <v>CARESActRlfFd–General-COVID-19</v>
      </c>
      <c r="I134" s="35" t="s">
        <v>2252</v>
      </c>
      <c r="J134" s="33" t="str">
        <f>VLOOKUP(I134,'[1]Table B'!A:B,2,FALSE)</f>
        <v>Special Revenue-Federal</v>
      </c>
      <c r="K134" s="9" t="str">
        <f t="shared" si="8"/>
        <v>120-Special Revenue-Federal</v>
      </c>
      <c r="L134" s="9" t="str">
        <f>IFERROR(VLOOKUP(A134,'[1]VAC as of March 2024'!A:K,11,FALSE),"No")</f>
        <v>No</v>
      </c>
      <c r="M134" s="9" t="s">
        <v>5493</v>
      </c>
      <c r="O134" s="33" t="s">
        <v>2248</v>
      </c>
      <c r="P134" s="33" t="s">
        <v>6063</v>
      </c>
      <c r="Q134" s="2" t="str">
        <f>VLOOKUP(P134,'[1]Table E'!A:C,3,FALSE)</f>
        <v>COVID-19</v>
      </c>
    </row>
    <row r="135" spans="1:17" x14ac:dyDescent="0.25">
      <c r="A135" s="33" t="str">
        <f t="shared" si="6"/>
        <v>1270010710</v>
      </c>
      <c r="B135" s="33" t="s">
        <v>2267</v>
      </c>
      <c r="C135" s="33" t="s">
        <v>6080</v>
      </c>
      <c r="D135" s="9" t="str">
        <f t="shared" si="7"/>
        <v>1270010710</v>
      </c>
      <c r="E135" s="34">
        <v>12700</v>
      </c>
      <c r="F135" s="34">
        <v>10710</v>
      </c>
      <c r="G135" s="9" t="str">
        <f>VLOOKUP(B135,'[1]Business Unit Lookup'!A:B,2,FALSE)</f>
        <v>Dept of Emergency Management</v>
      </c>
      <c r="H135" s="33" t="str">
        <f>VLOOKUP(C135,'[1]Fund Lookup'!B:C,2,FALSE)</f>
        <v>FEMA - State Agy - COVID-19</v>
      </c>
      <c r="I135" s="35" t="s">
        <v>2252</v>
      </c>
      <c r="J135" s="33" t="str">
        <f>VLOOKUP(I135,'[1]Table B'!A:B,2,FALSE)</f>
        <v>Special Revenue-Federal</v>
      </c>
      <c r="K135" s="9" t="str">
        <f t="shared" si="8"/>
        <v>120-Special Revenue-Federal</v>
      </c>
      <c r="L135" s="9" t="str">
        <f>IFERROR(VLOOKUP(A135,'[1]VAC as of March 2024'!A:K,11,FALSE),"No")</f>
        <v>No</v>
      </c>
      <c r="M135" s="9" t="s">
        <v>5493</v>
      </c>
      <c r="O135" s="33" t="s">
        <v>2248</v>
      </c>
      <c r="P135" s="33" t="s">
        <v>6063</v>
      </c>
      <c r="Q135" s="2" t="str">
        <f>VLOOKUP(P135,'[1]Table E'!A:C,3,FALSE)</f>
        <v>COVID-19</v>
      </c>
    </row>
    <row r="136" spans="1:17" x14ac:dyDescent="0.25">
      <c r="A136" s="33" t="str">
        <f t="shared" si="6"/>
        <v>1270010720</v>
      </c>
      <c r="B136" s="33" t="s">
        <v>2267</v>
      </c>
      <c r="C136" s="33" t="s">
        <v>6083</v>
      </c>
      <c r="D136" s="9" t="str">
        <f t="shared" si="7"/>
        <v>1270010720</v>
      </c>
      <c r="E136" s="34">
        <v>12700</v>
      </c>
      <c r="F136" s="34">
        <v>10720</v>
      </c>
      <c r="G136" s="9" t="str">
        <f>VLOOKUP(B136,'[1]Business Unit Lookup'!A:B,2,FALSE)</f>
        <v>Dept of Emergency Management</v>
      </c>
      <c r="H136" s="33" t="str">
        <f>VLOOKUP(C136,'[1]Fund Lookup'!B:C,2,FALSE)</f>
        <v>FEMA - Local Gov - COVID-19</v>
      </c>
      <c r="I136" s="35" t="s">
        <v>2252</v>
      </c>
      <c r="J136" s="33" t="str">
        <f>VLOOKUP(I136,'[1]Table B'!A:B,2,FALSE)</f>
        <v>Special Revenue-Federal</v>
      </c>
      <c r="K136" s="9" t="str">
        <f t="shared" si="8"/>
        <v>120-Special Revenue-Federal</v>
      </c>
      <c r="L136" s="9" t="str">
        <f>IFERROR(VLOOKUP(A136,'[1]VAC as of March 2024'!A:K,11,FALSE),"No")</f>
        <v>No</v>
      </c>
      <c r="M136" s="9" t="s">
        <v>5493</v>
      </c>
      <c r="O136" s="33" t="s">
        <v>2248</v>
      </c>
      <c r="P136" s="33" t="s">
        <v>6063</v>
      </c>
      <c r="Q136" s="2" t="str">
        <f>VLOOKUP(P136,'[1]Table E'!A:C,3,FALSE)</f>
        <v>COVID-19</v>
      </c>
    </row>
    <row r="137" spans="1:17" x14ac:dyDescent="0.25">
      <c r="A137" s="33" t="str">
        <f t="shared" si="6"/>
        <v>1270010740</v>
      </c>
      <c r="B137" s="33" t="s">
        <v>2267</v>
      </c>
      <c r="C137" s="33" t="s">
        <v>6084</v>
      </c>
      <c r="D137" s="9" t="str">
        <f t="shared" si="7"/>
        <v>1270010740</v>
      </c>
      <c r="E137" s="34">
        <v>12700</v>
      </c>
      <c r="F137" s="34">
        <v>10740</v>
      </c>
      <c r="G137" s="9" t="str">
        <f>VLOOKUP(B137,'[1]Business Unit Lookup'!A:B,2,FALSE)</f>
        <v>Dept of Emergency Management</v>
      </c>
      <c r="H137" s="33" t="str">
        <f>VLOOKUP(C137,'[1]Fund Lookup'!B:C,2,FALSE)</f>
        <v>FEMA - VDH - COVID-19</v>
      </c>
      <c r="I137" s="35" t="s">
        <v>2252</v>
      </c>
      <c r="J137" s="33" t="str">
        <f>VLOOKUP(I137,'[1]Table B'!A:B,2,FALSE)</f>
        <v>Special Revenue-Federal</v>
      </c>
      <c r="K137" s="9" t="str">
        <f t="shared" si="8"/>
        <v>120-Special Revenue-Federal</v>
      </c>
      <c r="L137" s="9" t="str">
        <f>IFERROR(VLOOKUP(A137,'[1]VAC as of March 2024'!A:K,11,FALSE),"No")</f>
        <v>No</v>
      </c>
      <c r="M137" s="9" t="s">
        <v>5493</v>
      </c>
      <c r="O137" s="33" t="s">
        <v>2248</v>
      </c>
      <c r="P137" s="33" t="s">
        <v>6063</v>
      </c>
      <c r="Q137" s="2" t="str">
        <f>VLOOKUP(P137,'[1]Table E'!A:C,3,FALSE)</f>
        <v>COVID-19</v>
      </c>
    </row>
    <row r="138" spans="1:17" x14ac:dyDescent="0.25">
      <c r="A138" s="33" t="str">
        <f t="shared" si="6"/>
        <v>1270010750</v>
      </c>
      <c r="B138" s="33" t="s">
        <v>2267</v>
      </c>
      <c r="C138" s="33" t="s">
        <v>6085</v>
      </c>
      <c r="D138" s="9" t="str">
        <f t="shared" si="7"/>
        <v>1270010750</v>
      </c>
      <c r="E138" s="34">
        <v>12700</v>
      </c>
      <c r="F138" s="34">
        <v>10750</v>
      </c>
      <c r="G138" s="9" t="str">
        <f>VLOOKUP(B138,'[1]Business Unit Lookup'!A:B,2,FALSE)</f>
        <v>Dept of Emergency Management</v>
      </c>
      <c r="H138" s="33" t="str">
        <f>VLOOKUP(C138,'[1]Fund Lookup'!B:C,2,FALSE)</f>
        <v>FEMA - Non-Profit - COVID-19</v>
      </c>
      <c r="I138" s="35" t="s">
        <v>2252</v>
      </c>
      <c r="J138" s="33" t="str">
        <f>VLOOKUP(I138,'[1]Table B'!A:B,2,FALSE)</f>
        <v>Special Revenue-Federal</v>
      </c>
      <c r="K138" s="9" t="str">
        <f t="shared" si="8"/>
        <v>120-Special Revenue-Federal</v>
      </c>
      <c r="L138" s="9" t="str">
        <f>IFERROR(VLOOKUP(A138,'[1]VAC as of March 2024'!A:K,11,FALSE),"No")</f>
        <v>No</v>
      </c>
      <c r="M138" s="9" t="s">
        <v>5493</v>
      </c>
      <c r="O138" s="33" t="s">
        <v>2248</v>
      </c>
      <c r="P138" s="33" t="s">
        <v>6063</v>
      </c>
      <c r="Q138" s="2" t="str">
        <f>VLOOKUP(P138,'[1]Table E'!A:C,3,FALSE)</f>
        <v>COVID-19</v>
      </c>
    </row>
    <row r="139" spans="1:17" x14ac:dyDescent="0.25">
      <c r="A139" s="33" t="str">
        <f t="shared" si="6"/>
        <v>1270010760</v>
      </c>
      <c r="B139" s="33" t="s">
        <v>2267</v>
      </c>
      <c r="C139" s="33" t="s">
        <v>6086</v>
      </c>
      <c r="D139" s="9" t="str">
        <f t="shared" si="7"/>
        <v>1270010760</v>
      </c>
      <c r="E139" s="34">
        <v>12700</v>
      </c>
      <c r="F139" s="34">
        <v>10760</v>
      </c>
      <c r="G139" s="9" t="str">
        <f>VLOOKUP(B139,'[1]Business Unit Lookup'!A:B,2,FALSE)</f>
        <v>Dept of Emergency Management</v>
      </c>
      <c r="H139" s="33" t="str">
        <f>VLOOKUP(C139,'[1]Fund Lookup'!B:C,2,FALSE)</f>
        <v>FEMA - VDEM - COVID-19</v>
      </c>
      <c r="I139" s="35" t="s">
        <v>2252</v>
      </c>
      <c r="J139" s="33" t="str">
        <f>VLOOKUP(I139,'[1]Table B'!A:B,2,FALSE)</f>
        <v>Special Revenue-Federal</v>
      </c>
      <c r="K139" s="9" t="str">
        <f t="shared" si="8"/>
        <v>120-Special Revenue-Federal</v>
      </c>
      <c r="L139" s="9" t="str">
        <f>IFERROR(VLOOKUP(A139,'[1]VAC as of March 2024'!A:K,11,FALSE),"No")</f>
        <v>No</v>
      </c>
      <c r="M139" s="9" t="s">
        <v>5493</v>
      </c>
      <c r="O139" s="33" t="s">
        <v>2248</v>
      </c>
      <c r="P139" s="33" t="s">
        <v>6063</v>
      </c>
      <c r="Q139" s="2" t="str">
        <f>VLOOKUP(P139,'[1]Table E'!A:C,3,FALSE)</f>
        <v>COVID-19</v>
      </c>
    </row>
    <row r="140" spans="1:17" x14ac:dyDescent="0.25">
      <c r="A140" s="33" t="str">
        <f t="shared" si="6"/>
        <v>1270010780</v>
      </c>
      <c r="B140" s="33" t="s">
        <v>2267</v>
      </c>
      <c r="C140" s="33" t="s">
        <v>6087</v>
      </c>
      <c r="D140" s="9" t="str">
        <f t="shared" si="7"/>
        <v>1270010780</v>
      </c>
      <c r="E140" s="34">
        <v>12700</v>
      </c>
      <c r="F140" s="34">
        <v>10780</v>
      </c>
      <c r="G140" s="9" t="str">
        <f>VLOOKUP(B140,'[1]Business Unit Lookup'!A:B,2,FALSE)</f>
        <v>Dept of Emergency Management</v>
      </c>
      <c r="H140" s="33" t="str">
        <f>VLOOKUP(C140,'[1]Fund Lookup'!B:C,2,FALSE)</f>
        <v>FEMA - VDEM-CRF - COVID-19</v>
      </c>
      <c r="I140" s="35" t="s">
        <v>2252</v>
      </c>
      <c r="J140" s="33" t="str">
        <f>VLOOKUP(I140,'[1]Table B'!A:B,2,FALSE)</f>
        <v>Special Revenue-Federal</v>
      </c>
      <c r="K140" s="9" t="str">
        <f t="shared" si="8"/>
        <v>120-Special Revenue-Federal</v>
      </c>
      <c r="L140" s="9" t="str">
        <f>IFERROR(VLOOKUP(A140,'[1]VAC as of March 2024'!A:K,11,FALSE),"No")</f>
        <v>No</v>
      </c>
      <c r="M140" s="9" t="s">
        <v>5493</v>
      </c>
      <c r="O140" s="33" t="s">
        <v>2248</v>
      </c>
      <c r="P140" s="33" t="s">
        <v>6063</v>
      </c>
      <c r="Q140" s="2" t="str">
        <f>VLOOKUP(P140,'[1]Table E'!A:C,3,FALSE)</f>
        <v>COVID-19</v>
      </c>
    </row>
    <row r="141" spans="1:17" x14ac:dyDescent="0.25">
      <c r="A141" s="33" t="str">
        <f t="shared" si="6"/>
        <v>1270012110</v>
      </c>
      <c r="B141" s="36" t="s">
        <v>2267</v>
      </c>
      <c r="C141" s="36" t="s">
        <v>6074</v>
      </c>
      <c r="D141" s="9" t="str">
        <f t="shared" si="7"/>
        <v>1270012110</v>
      </c>
      <c r="E141" s="35">
        <v>12700</v>
      </c>
      <c r="F141" s="37">
        <v>12110</v>
      </c>
      <c r="G141" s="9" t="str">
        <f>VLOOKUP(B141,'[1]Business Unit Lookup'!A:B,2,FALSE)</f>
        <v>Dept of Emergency Management</v>
      </c>
      <c r="H141" s="33" t="str">
        <f>VLOOKUP(C141,'[1]Fund Lookup'!B:C,2,FALSE)</f>
        <v>ARP-CrvStLoclFisRecFd-COVID-19</v>
      </c>
      <c r="I141" s="35" t="s">
        <v>2252</v>
      </c>
      <c r="J141" s="33" t="str">
        <f>VLOOKUP(I141,'[1]Table B'!A:B,2,FALSE)</f>
        <v>Special Revenue-Federal</v>
      </c>
      <c r="K141" s="9" t="str">
        <f t="shared" si="8"/>
        <v>120-Special Revenue-Federal</v>
      </c>
      <c r="L141" s="9" t="str">
        <f>IFERROR(VLOOKUP(A141,'[1]VAC as of March 2024'!A:K,11,FALSE),"No")</f>
        <v>No</v>
      </c>
      <c r="M141" s="38" t="s">
        <v>5493</v>
      </c>
      <c r="O141" s="36" t="s">
        <v>2248</v>
      </c>
      <c r="P141" s="36" t="s">
        <v>6063</v>
      </c>
      <c r="Q141" s="2" t="str">
        <f>VLOOKUP(P141,'[1]Table E'!A:C,3,FALSE)</f>
        <v>COVID-19</v>
      </c>
    </row>
    <row r="142" spans="1:17" x14ac:dyDescent="0.25">
      <c r="A142" s="33" t="str">
        <f t="shared" si="6"/>
        <v>1270012610</v>
      </c>
      <c r="B142" s="35" t="s">
        <v>2267</v>
      </c>
      <c r="C142" s="36" t="s">
        <v>8648</v>
      </c>
      <c r="D142" s="9" t="str">
        <f t="shared" si="7"/>
        <v>1270012610</v>
      </c>
      <c r="E142" s="37">
        <v>12700</v>
      </c>
      <c r="F142" s="37">
        <v>12610</v>
      </c>
      <c r="G142" s="9" t="str">
        <f>VLOOKUP(B142,'[1]Business Unit Lookup'!A:B,2,FALSE)</f>
        <v>Dept of Emergency Management</v>
      </c>
      <c r="H142" s="33" t="str">
        <f>VLOOKUP(C142,'[1]Fund Lookup'!B:C,2,FALSE)</f>
        <v>EmrgncyMgmtPrfrmncGrt-COVID-19</v>
      </c>
      <c r="I142" s="35" t="s">
        <v>2252</v>
      </c>
      <c r="J142" s="33" t="str">
        <f>VLOOKUP(I142,'[1]Table B'!A:B,2,FALSE)</f>
        <v>Special Revenue-Federal</v>
      </c>
      <c r="K142" s="9" t="str">
        <f t="shared" si="8"/>
        <v>120-Special Revenue-Federal</v>
      </c>
      <c r="L142" s="9" t="str">
        <f>IFERROR(VLOOKUP(A142,'[1]VAC as of March 2024'!A:K,11,FALSE),"No")</f>
        <v>No</v>
      </c>
      <c r="M142" s="38" t="s">
        <v>5493</v>
      </c>
      <c r="O142" s="38" t="s">
        <v>2248</v>
      </c>
      <c r="P142" s="36" t="s">
        <v>6063</v>
      </c>
      <c r="Q142" s="2" t="str">
        <f>VLOOKUP(P142,'[1]Table E'!A:C,3,FALSE)</f>
        <v>COVID-19</v>
      </c>
    </row>
    <row r="143" spans="1:17" x14ac:dyDescent="0.25">
      <c r="A143" s="33" t="str">
        <f t="shared" si="6"/>
        <v>1270015000</v>
      </c>
      <c r="B143" s="33" t="s">
        <v>2267</v>
      </c>
      <c r="C143" s="33" t="s">
        <v>2222</v>
      </c>
      <c r="D143" s="9" t="str">
        <f t="shared" si="7"/>
        <v>1270015000</v>
      </c>
      <c r="E143" s="34">
        <v>12700</v>
      </c>
      <c r="F143" s="34">
        <v>15000</v>
      </c>
      <c r="G143" s="9" t="str">
        <f>VLOOKUP(B143,'[1]Business Unit Lookup'!A:B,2,FALSE)</f>
        <v>Dept of Emergency Management</v>
      </c>
      <c r="H143" s="33" t="str">
        <f>VLOOKUP(C143,'[1]Fund Lookup'!B:C,2,FALSE)</f>
        <v>General Fixed Asset Acct Group</v>
      </c>
      <c r="I143" s="35" t="s">
        <v>2242</v>
      </c>
      <c r="J143" s="33" t="str">
        <f>VLOOKUP(I143,'[1]Table B'!A:B,2,FALSE)</f>
        <v>Fixed Assets, Fund 1500</v>
      </c>
      <c r="K143" s="9" t="str">
        <f t="shared" si="8"/>
        <v>610-Fixed Assets, Fund 1500</v>
      </c>
      <c r="L143" s="9" t="str">
        <f>IFERROR(VLOOKUP(A143,'[1]VAC as of March 2024'!A:K,11,FALSE),"No")</f>
        <v>No</v>
      </c>
      <c r="M143" s="9" t="s">
        <v>4</v>
      </c>
      <c r="Q143" s="2"/>
    </row>
    <row r="144" spans="1:17" x14ac:dyDescent="0.25">
      <c r="A144" s="33" t="str">
        <f t="shared" si="6"/>
        <v>1280001000</v>
      </c>
      <c r="B144" s="33" t="s">
        <v>2268</v>
      </c>
      <c r="C144" s="33" t="s">
        <v>1</v>
      </c>
      <c r="D144" s="9" t="str">
        <f t="shared" si="7"/>
        <v>128001000</v>
      </c>
      <c r="E144" s="34">
        <v>12800</v>
      </c>
      <c r="F144" s="34">
        <v>1000</v>
      </c>
      <c r="G144" s="9" t="str">
        <f>VLOOKUP(B144,'[1]Business Unit Lookup'!A:B,2,FALSE)</f>
        <v>Davis &amp; McDaniel Vet Care Ctr</v>
      </c>
      <c r="H144" s="33" t="str">
        <f>VLOOKUP(C144,'[1]Fund Lookup'!B:C,2,FALSE)</f>
        <v>General Fund</v>
      </c>
      <c r="I144" s="35" t="s">
        <v>2236</v>
      </c>
      <c r="J144" s="33" t="str">
        <f>VLOOKUP(I144,'[1]Table B'!A:B,2,FALSE)</f>
        <v>General</v>
      </c>
      <c r="K144" s="9" t="str">
        <f t="shared" si="8"/>
        <v>100-General</v>
      </c>
      <c r="L144" s="9" t="str">
        <f>IFERROR(VLOOKUP(A144,'[1]VAC as of March 2024'!A:K,11,FALSE),"No")</f>
        <v>No</v>
      </c>
      <c r="M144" s="9" t="s">
        <v>2237</v>
      </c>
      <c r="O144" s="33" t="s">
        <v>2240</v>
      </c>
      <c r="P144" s="33" t="s">
        <v>6061</v>
      </c>
      <c r="Q144" s="2" t="str">
        <f>VLOOKUP(P144,'[1]Table E'!A:C,3,FALSE)</f>
        <v>Unassigned</v>
      </c>
    </row>
    <row r="145" spans="1:17" x14ac:dyDescent="0.25">
      <c r="A145" s="33" t="str">
        <f t="shared" si="6"/>
        <v>1280002128</v>
      </c>
      <c r="B145" s="33" t="s">
        <v>2268</v>
      </c>
      <c r="C145" s="33" t="s">
        <v>167</v>
      </c>
      <c r="D145" s="9" t="str">
        <f t="shared" si="7"/>
        <v>128002128</v>
      </c>
      <c r="E145" s="34">
        <v>12800</v>
      </c>
      <c r="F145" s="34">
        <v>2128</v>
      </c>
      <c r="G145" s="9" t="str">
        <f>VLOOKUP(B145,'[1]Business Unit Lookup'!A:B,2,FALSE)</f>
        <v>Davis &amp; McDaniel Vet Care Ctr</v>
      </c>
      <c r="H145" s="33" t="str">
        <f>VLOOKUP(C145,'[1]Fund Lookup'!B:C,2,FALSE)</f>
        <v>VA Veterans Care Cntr Spec Rev</v>
      </c>
      <c r="I145" s="35" t="s">
        <v>2236</v>
      </c>
      <c r="J145" s="33" t="str">
        <f>VLOOKUP(I145,'[1]Table B'!A:B,2,FALSE)</f>
        <v>General</v>
      </c>
      <c r="K145" s="9" t="str">
        <f t="shared" si="8"/>
        <v>100-General</v>
      </c>
      <c r="L145" s="9" t="str">
        <f>IFERROR(VLOOKUP(A145,'[1]VAC as of March 2024'!A:K,11,FALSE),"No")</f>
        <v>No</v>
      </c>
      <c r="M145" s="9" t="s">
        <v>2240</v>
      </c>
      <c r="O145" s="33" t="s">
        <v>2</v>
      </c>
      <c r="P145" s="33" t="s">
        <v>6068</v>
      </c>
      <c r="Q145" s="2" t="str">
        <f>VLOOKUP(P145,'[1]Table E'!A:C,3,FALSE)</f>
        <v>Health and Public Safety</v>
      </c>
    </row>
    <row r="146" spans="1:17" x14ac:dyDescent="0.25">
      <c r="A146" s="33" t="str">
        <f t="shared" si="6"/>
        <v>1280002880</v>
      </c>
      <c r="B146" s="33" t="s">
        <v>2268</v>
      </c>
      <c r="C146" s="33" t="s">
        <v>724</v>
      </c>
      <c r="D146" s="9" t="str">
        <f t="shared" si="7"/>
        <v>128002880</v>
      </c>
      <c r="E146" s="34">
        <v>12800</v>
      </c>
      <c r="F146" s="34">
        <v>2880</v>
      </c>
      <c r="G146" s="9" t="str">
        <f>VLOOKUP(B146,'[1]Business Unit Lookup'!A:B,2,FALSE)</f>
        <v>Davis &amp; McDaniel Vet Care Ctr</v>
      </c>
      <c r="H146" s="33" t="str">
        <f>VLOOKUP(C146,'[1]Fund Lookup'!B:C,2,FALSE)</f>
        <v>Surp Supply/Equip-NonGF-NonHE</v>
      </c>
      <c r="I146" s="35" t="s">
        <v>2236</v>
      </c>
      <c r="J146" s="33" t="str">
        <f>VLOOKUP(I146,'[1]Table B'!A:B,2,FALSE)</f>
        <v>General</v>
      </c>
      <c r="K146" s="9" t="str">
        <f t="shared" si="8"/>
        <v>100-General</v>
      </c>
      <c r="L146" s="9" t="str">
        <f>IFERROR(VLOOKUP(A146,'[1]VAC as of March 2024'!A:K,11,FALSE),"No")</f>
        <v>No</v>
      </c>
      <c r="M146" s="9" t="s">
        <v>2240</v>
      </c>
      <c r="O146" s="33" t="s">
        <v>2</v>
      </c>
      <c r="P146" s="33" t="s">
        <v>6068</v>
      </c>
      <c r="Q146" s="2" t="str">
        <f>VLOOKUP(P146,'[1]Table E'!A:C,3,FALSE)</f>
        <v>Health and Public Safety</v>
      </c>
    </row>
    <row r="147" spans="1:17" x14ac:dyDescent="0.25">
      <c r="A147" s="33" t="str">
        <f t="shared" si="6"/>
        <v>1280002912</v>
      </c>
      <c r="B147" s="33" t="s">
        <v>2268</v>
      </c>
      <c r="C147" s="33" t="s">
        <v>730</v>
      </c>
      <c r="D147" s="9" t="str">
        <f t="shared" si="7"/>
        <v>128002912</v>
      </c>
      <c r="E147" s="34">
        <v>12800</v>
      </c>
      <c r="F147" s="34">
        <v>2912</v>
      </c>
      <c r="G147" s="9" t="str">
        <f>VLOOKUP(B147,'[1]Business Unit Lookup'!A:B,2,FALSE)</f>
        <v>Davis &amp; McDaniel Vet Care Ctr</v>
      </c>
      <c r="H147" s="33" t="str">
        <f>VLOOKUP(C147,'[1]Fund Lookup'!B:C,2,FALSE)</f>
        <v>DVS Special Revenue Fund</v>
      </c>
      <c r="I147" s="35" t="s">
        <v>2236</v>
      </c>
      <c r="J147" s="33" t="str">
        <f>VLOOKUP(I147,'[1]Table B'!A:B,2,FALSE)</f>
        <v>General</v>
      </c>
      <c r="K147" s="9" t="str">
        <f t="shared" si="8"/>
        <v>100-General</v>
      </c>
      <c r="L147" s="9" t="str">
        <f>IFERROR(VLOOKUP(A147,'[1]VAC as of March 2024'!A:K,11,FALSE),"No")</f>
        <v>No</v>
      </c>
      <c r="M147" s="9" t="s">
        <v>2240</v>
      </c>
      <c r="O147" s="33" t="s">
        <v>2</v>
      </c>
      <c r="P147" s="33" t="s">
        <v>6068</v>
      </c>
      <c r="Q147" s="2" t="str">
        <f>VLOOKUP(P147,'[1]Table E'!A:C,3,FALSE)</f>
        <v>Health and Public Safety</v>
      </c>
    </row>
    <row r="148" spans="1:17" x14ac:dyDescent="0.25">
      <c r="A148" s="33" t="str">
        <f t="shared" si="6"/>
        <v>1280007128</v>
      </c>
      <c r="B148" s="33" t="s">
        <v>2268</v>
      </c>
      <c r="C148" s="33" t="s">
        <v>1215</v>
      </c>
      <c r="D148" s="9" t="str">
        <f t="shared" si="7"/>
        <v>128007128</v>
      </c>
      <c r="E148" s="34">
        <v>12800</v>
      </c>
      <c r="F148" s="34">
        <v>7128</v>
      </c>
      <c r="G148" s="9" t="str">
        <f>VLOOKUP(B148,'[1]Business Unit Lookup'!A:B,2,FALSE)</f>
        <v>Davis &amp; McDaniel Vet Care Ctr</v>
      </c>
      <c r="H148" s="33" t="str">
        <f>VLOOKUP(C148,'[1]Fund Lookup'!B:C,2,FALSE)</f>
        <v>Trust and Agency-VVCC</v>
      </c>
      <c r="I148" s="35" t="s">
        <v>2269</v>
      </c>
      <c r="J148" s="33" t="str">
        <f>VLOOKUP(I148,'[1]Table B'!A:B,2,FALSE)</f>
        <v>Custodial-VA Veterans Care Center Resident Fund</v>
      </c>
      <c r="K148" s="9" t="str">
        <f t="shared" si="8"/>
        <v>442-Custodial-VA Veterans Care Center Resident Fund</v>
      </c>
      <c r="L148" s="9" t="str">
        <f>IFERROR(VLOOKUP(A148,'[1]VAC as of March 2024'!A:K,11,FALSE),"No")</f>
        <v>No</v>
      </c>
      <c r="M148" s="9" t="s">
        <v>2248</v>
      </c>
      <c r="Q148" s="2"/>
    </row>
    <row r="149" spans="1:17" x14ac:dyDescent="0.25">
      <c r="A149" s="33" t="str">
        <f t="shared" si="6"/>
        <v>1280009410</v>
      </c>
      <c r="B149" s="33" t="s">
        <v>2268</v>
      </c>
      <c r="C149" s="33" t="s">
        <v>2014</v>
      </c>
      <c r="D149" s="9" t="str">
        <f t="shared" si="7"/>
        <v>128009410</v>
      </c>
      <c r="E149" s="34">
        <v>12800</v>
      </c>
      <c r="F149" s="34">
        <v>9410</v>
      </c>
      <c r="G149" s="9" t="str">
        <f>VLOOKUP(B149,'[1]Business Unit Lookup'!A:B,2,FALSE)</f>
        <v>Davis &amp; McDaniel Vet Care Ctr</v>
      </c>
      <c r="H149" s="33" t="str">
        <f>VLOOKUP(C149,'[1]Fund Lookup'!B:C,2,FALSE)</f>
        <v>Veterans Services Fund</v>
      </c>
      <c r="I149" s="35" t="s">
        <v>2239</v>
      </c>
      <c r="J149" s="33" t="str">
        <f>VLOOKUP(I149,'[1]Table B'!A:B,2,FALSE)</f>
        <v>Special Revenue-Other</v>
      </c>
      <c r="K149" s="9" t="str">
        <f t="shared" si="8"/>
        <v>105-Special Revenue-Other</v>
      </c>
      <c r="L149" s="9" t="str">
        <f>IFERROR(VLOOKUP(A149,'[1]VAC as of March 2024'!A:K,11,FALSE),"No")</f>
        <v>No</v>
      </c>
      <c r="M149" s="9" t="s">
        <v>2240</v>
      </c>
      <c r="O149" s="33" t="s">
        <v>2248</v>
      </c>
      <c r="P149" s="33" t="s">
        <v>6082</v>
      </c>
      <c r="Q149" s="2" t="str">
        <f>VLOOKUP(P149,'[1]Table E'!A:C,3,FALSE)</f>
        <v>Health and Public Safety</v>
      </c>
    </row>
    <row r="150" spans="1:17" x14ac:dyDescent="0.25">
      <c r="A150" s="33" t="str">
        <f t="shared" si="6"/>
        <v>1280010000</v>
      </c>
      <c r="B150" s="33" t="s">
        <v>2268</v>
      </c>
      <c r="C150" s="33" t="s">
        <v>2162</v>
      </c>
      <c r="D150" s="9" t="str">
        <f t="shared" si="7"/>
        <v>1280010000</v>
      </c>
      <c r="E150" s="34">
        <v>12800</v>
      </c>
      <c r="F150" s="34">
        <v>10000</v>
      </c>
      <c r="G150" s="9" t="str">
        <f>VLOOKUP(B150,'[1]Business Unit Lookup'!A:B,2,FALSE)</f>
        <v>Davis &amp; McDaniel Vet Care Ctr</v>
      </c>
      <c r="H150" s="33" t="str">
        <f>VLOOKUP(C150,'[1]Fund Lookup'!B:C,2,FALSE)</f>
        <v>Federal Trust</v>
      </c>
      <c r="I150" s="35" t="s">
        <v>2252</v>
      </c>
      <c r="J150" s="33" t="str">
        <f>VLOOKUP(I150,'[1]Table B'!A:B,2,FALSE)</f>
        <v>Special Revenue-Federal</v>
      </c>
      <c r="K150" s="9" t="str">
        <f t="shared" si="8"/>
        <v>120-Special Revenue-Federal</v>
      </c>
      <c r="L150" s="9" t="str">
        <f>IFERROR(VLOOKUP(A150,'[1]VAC as of March 2024'!A:K,11,FALSE),"No")</f>
        <v>No</v>
      </c>
      <c r="M150" s="9" t="s">
        <v>2248</v>
      </c>
      <c r="O150" s="33" t="s">
        <v>2248</v>
      </c>
      <c r="P150" s="33" t="s">
        <v>6070</v>
      </c>
      <c r="Q150" s="2" t="str">
        <f>VLOOKUP(P150,'[1]Table E'!A:C,3,FALSE)</f>
        <v>Gifts and grants</v>
      </c>
    </row>
    <row r="151" spans="1:17" x14ac:dyDescent="0.25">
      <c r="A151" s="33" t="str">
        <f t="shared" si="6"/>
        <v>1280012110</v>
      </c>
      <c r="B151" s="36" t="s">
        <v>2268</v>
      </c>
      <c r="C151" s="36" t="s">
        <v>6074</v>
      </c>
      <c r="D151" s="9" t="str">
        <f t="shared" si="7"/>
        <v>1280012110</v>
      </c>
      <c r="E151" s="36">
        <v>12800</v>
      </c>
      <c r="F151" s="36">
        <v>12110</v>
      </c>
      <c r="G151" s="9" t="str">
        <f>VLOOKUP(B151,'[1]Business Unit Lookup'!A:B,2,FALSE)</f>
        <v>Davis &amp; McDaniel Vet Care Ctr</v>
      </c>
      <c r="H151" s="33" t="str">
        <f>VLOOKUP(C151,'[1]Fund Lookup'!B:C,2,FALSE)</f>
        <v>ARP-CrvStLoclFisRecFd-COVID-19</v>
      </c>
      <c r="I151" s="35" t="s">
        <v>2252</v>
      </c>
      <c r="J151" s="33" t="str">
        <f>VLOOKUP(I151,'[1]Table B'!A:B,2,FALSE)</f>
        <v>Special Revenue-Federal</v>
      </c>
      <c r="K151" s="9" t="str">
        <f t="shared" si="8"/>
        <v>120-Special Revenue-Federal</v>
      </c>
      <c r="L151" s="9" t="str">
        <f>IFERROR(VLOOKUP(A151,'[1]VAC as of March 2024'!A:K,11,FALSE),"No")</f>
        <v>No</v>
      </c>
      <c r="M151" s="37" t="s">
        <v>5493</v>
      </c>
      <c r="O151" s="38" t="s">
        <v>2248</v>
      </c>
      <c r="P151" s="36" t="s">
        <v>6063</v>
      </c>
      <c r="Q151" s="2" t="str">
        <f>VLOOKUP(P151,'[1]Table E'!A:C,3,FALSE)</f>
        <v>COVID-19</v>
      </c>
    </row>
    <row r="152" spans="1:17" x14ac:dyDescent="0.25">
      <c r="A152" s="33" t="str">
        <f t="shared" si="6"/>
        <v>1280015000</v>
      </c>
      <c r="B152" s="33" t="s">
        <v>2268</v>
      </c>
      <c r="C152" s="33" t="s">
        <v>2222</v>
      </c>
      <c r="D152" s="9" t="str">
        <f t="shared" si="7"/>
        <v>1280015000</v>
      </c>
      <c r="E152" s="34">
        <v>12800</v>
      </c>
      <c r="F152" s="34">
        <v>15000</v>
      </c>
      <c r="G152" s="9" t="str">
        <f>VLOOKUP(B152,'[1]Business Unit Lookup'!A:B,2,FALSE)</f>
        <v>Davis &amp; McDaniel Vet Care Ctr</v>
      </c>
      <c r="H152" s="33" t="str">
        <f>VLOOKUP(C152,'[1]Fund Lookup'!B:C,2,FALSE)</f>
        <v>General Fixed Asset Acct Group</v>
      </c>
      <c r="I152" s="35" t="s">
        <v>2242</v>
      </c>
      <c r="J152" s="33" t="str">
        <f>VLOOKUP(I152,'[1]Table B'!A:B,2,FALSE)</f>
        <v>Fixed Assets, Fund 1500</v>
      </c>
      <c r="K152" s="9" t="str">
        <f t="shared" si="8"/>
        <v>610-Fixed Assets, Fund 1500</v>
      </c>
      <c r="L152" s="9" t="str">
        <f>IFERROR(VLOOKUP(A152,'[1]VAC as of March 2024'!A:K,11,FALSE),"No")</f>
        <v>No</v>
      </c>
      <c r="M152" s="9" t="s">
        <v>4</v>
      </c>
      <c r="Q152" s="2"/>
    </row>
    <row r="153" spans="1:17" x14ac:dyDescent="0.25">
      <c r="A153" s="33" t="str">
        <f t="shared" si="6"/>
        <v>1290001000</v>
      </c>
      <c r="B153" s="33" t="s">
        <v>2210</v>
      </c>
      <c r="C153" s="33" t="s">
        <v>1</v>
      </c>
      <c r="D153" s="9" t="str">
        <f t="shared" si="7"/>
        <v>129001000</v>
      </c>
      <c r="E153" s="34">
        <v>12900</v>
      </c>
      <c r="F153" s="34">
        <v>1000</v>
      </c>
      <c r="G153" s="9" t="str">
        <f>VLOOKUP(B153,'[1]Business Unit Lookup'!A:B,2,FALSE)</f>
        <v>Dept of Human Resource Mgt</v>
      </c>
      <c r="H153" s="33" t="str">
        <f>VLOOKUP(C153,'[1]Fund Lookup'!B:C,2,FALSE)</f>
        <v>General Fund</v>
      </c>
      <c r="I153" s="35" t="s">
        <v>2236</v>
      </c>
      <c r="J153" s="33" t="str">
        <f>VLOOKUP(I153,'[1]Table B'!A:B,2,FALSE)</f>
        <v>General</v>
      </c>
      <c r="K153" s="9" t="str">
        <f t="shared" si="8"/>
        <v>100-General</v>
      </c>
      <c r="L153" s="9" t="str">
        <f>IFERROR(VLOOKUP(A153,'[1]VAC as of March 2024'!A:K,11,FALSE),"No")</f>
        <v>No</v>
      </c>
      <c r="M153" s="9" t="s">
        <v>2237</v>
      </c>
      <c r="O153" s="33" t="s">
        <v>2240</v>
      </c>
      <c r="P153" s="33" t="s">
        <v>6061</v>
      </c>
      <c r="Q153" s="2" t="str">
        <f>VLOOKUP(P153,'[1]Table E'!A:C,3,FALSE)</f>
        <v>Unassigned</v>
      </c>
    </row>
    <row r="154" spans="1:17" x14ac:dyDescent="0.25">
      <c r="A154" s="33" t="str">
        <f t="shared" si="6"/>
        <v>1290002024</v>
      </c>
      <c r="B154" s="33" t="s">
        <v>2210</v>
      </c>
      <c r="C154" s="33" t="s">
        <v>44</v>
      </c>
      <c r="D154" s="9" t="str">
        <f t="shared" si="7"/>
        <v>129002024</v>
      </c>
      <c r="E154" s="34">
        <v>12900</v>
      </c>
      <c r="F154" s="34">
        <v>2024</v>
      </c>
      <c r="G154" s="9" t="str">
        <f>VLOOKUP(B154,'[1]Business Unit Lookup'!A:B,2,FALSE)</f>
        <v>Dept of Human Resource Mgt</v>
      </c>
      <c r="H154" s="33" t="str">
        <f>VLOOKUP(C154,'[1]Fund Lookup'!B:C,2,FALSE)</f>
        <v>Training &amp; Forms Recovery Fund</v>
      </c>
      <c r="I154" s="35" t="s">
        <v>2236</v>
      </c>
      <c r="J154" s="33" t="str">
        <f>VLOOKUP(I154,'[1]Table B'!A:B,2,FALSE)</f>
        <v>General</v>
      </c>
      <c r="K154" s="9" t="str">
        <f t="shared" si="8"/>
        <v>100-General</v>
      </c>
      <c r="L154" s="9" t="str">
        <f>IFERROR(VLOOKUP(A154,'[1]VAC as of March 2024'!A:K,11,FALSE),"No")</f>
        <v>No</v>
      </c>
      <c r="M154" s="9" t="s">
        <v>2240</v>
      </c>
      <c r="O154" s="33" t="s">
        <v>2</v>
      </c>
      <c r="P154" s="33" t="s">
        <v>6075</v>
      </c>
      <c r="Q154" s="2" t="str">
        <f>VLOOKUP(P154,'[1]Table E'!A:C,3,FALSE)</f>
        <v>Governmental Operations - Administrative Services</v>
      </c>
    </row>
    <row r="155" spans="1:17" x14ac:dyDescent="0.25">
      <c r="A155" s="33" t="str">
        <f t="shared" si="6"/>
        <v>1290002129</v>
      </c>
      <c r="B155" s="33" t="s">
        <v>2210</v>
      </c>
      <c r="C155" s="33" t="s">
        <v>170</v>
      </c>
      <c r="D155" s="9" t="str">
        <f t="shared" si="7"/>
        <v>129002129</v>
      </c>
      <c r="E155" s="34">
        <v>12900</v>
      </c>
      <c r="F155" s="34">
        <v>2129</v>
      </c>
      <c r="G155" s="9" t="str">
        <f>VLOOKUP(B155,'[1]Business Unit Lookup'!A:B,2,FALSE)</f>
        <v>Dept of Human Resource Mgt</v>
      </c>
      <c r="H155" s="33" t="str">
        <f>VLOOKUP(C155,'[1]Fund Lookup'!B:C,2,FALSE)</f>
        <v>DHRM Special Revenue Fund</v>
      </c>
      <c r="I155" s="35" t="s">
        <v>2270</v>
      </c>
      <c r="J155" s="33" t="str">
        <f>VLOOKUP(I155,'[1]Table B'!A:B,2,FALSE)</f>
        <v>No Year-End Balance</v>
      </c>
      <c r="K155" s="9" t="str">
        <f t="shared" si="8"/>
        <v>660-No Year-End Balance</v>
      </c>
      <c r="L155" s="9" t="str">
        <f>IFERROR(VLOOKUP(A155,'[1]VAC as of March 2024'!A:K,11,FALSE),"No")</f>
        <v>No</v>
      </c>
      <c r="M155" s="9" t="s">
        <v>4</v>
      </c>
      <c r="Q155" s="2"/>
    </row>
    <row r="156" spans="1:17" x14ac:dyDescent="0.25">
      <c r="A156" s="33" t="str">
        <f t="shared" si="6"/>
        <v>1290002271</v>
      </c>
      <c r="B156" s="33" t="s">
        <v>2210</v>
      </c>
      <c r="C156" s="33" t="s">
        <v>377</v>
      </c>
      <c r="D156" s="9" t="str">
        <f t="shared" si="7"/>
        <v>129002271</v>
      </c>
      <c r="E156" s="34">
        <v>12900</v>
      </c>
      <c r="F156" s="34">
        <v>2271</v>
      </c>
      <c r="G156" s="9" t="str">
        <f>VLOOKUP(B156,'[1]Business Unit Lookup'!A:B,2,FALSE)</f>
        <v>Dept of Human Resource Mgt</v>
      </c>
      <c r="H156" s="33" t="str">
        <f>VLOOKUP(C156,'[1]Fund Lookup'!B:C,2,FALSE)</f>
        <v>Human Resource Service Ctr Fd</v>
      </c>
      <c r="I156" s="35" t="s">
        <v>2236</v>
      </c>
      <c r="J156" s="33" t="str">
        <f>VLOOKUP(I156,'[1]Table B'!A:B,2,FALSE)</f>
        <v>General</v>
      </c>
      <c r="K156" s="9" t="str">
        <f t="shared" si="8"/>
        <v>100-General</v>
      </c>
      <c r="L156" s="9" t="str">
        <f>IFERROR(VLOOKUP(A156,'[1]VAC as of March 2024'!A:K,11,FALSE),"No")</f>
        <v>No</v>
      </c>
      <c r="M156" s="9" t="s">
        <v>2240</v>
      </c>
      <c r="O156" s="33" t="s">
        <v>2</v>
      </c>
      <c r="P156" s="33" t="s">
        <v>6075</v>
      </c>
      <c r="Q156" s="2" t="str">
        <f>VLOOKUP(P156,'[1]Table E'!A:C,3,FALSE)</f>
        <v>Governmental Operations - Administrative Services</v>
      </c>
    </row>
    <row r="157" spans="1:17" x14ac:dyDescent="0.25">
      <c r="A157" s="33" t="str">
        <f t="shared" si="6"/>
        <v>1290002351</v>
      </c>
      <c r="B157" s="33" t="s">
        <v>2210</v>
      </c>
      <c r="C157" s="33" t="s">
        <v>426</v>
      </c>
      <c r="D157" s="9" t="str">
        <f t="shared" si="7"/>
        <v>129002351</v>
      </c>
      <c r="E157" s="34">
        <v>12900</v>
      </c>
      <c r="F157" s="34">
        <v>2351</v>
      </c>
      <c r="G157" s="9" t="str">
        <f>VLOOKUP(B157,'[1]Business Unit Lookup'!A:B,2,FALSE)</f>
        <v>Dept of Human Resource Mgt</v>
      </c>
      <c r="H157" s="33" t="str">
        <f>VLOOKUP(C157,'[1]Fund Lookup'!B:C,2,FALSE)</f>
        <v>CVC Program Fund</v>
      </c>
      <c r="I157" s="35" t="s">
        <v>2236</v>
      </c>
      <c r="J157" s="33" t="str">
        <f>VLOOKUP(I157,'[1]Table B'!A:B,2,FALSE)</f>
        <v>General</v>
      </c>
      <c r="K157" s="9" t="str">
        <f t="shared" si="8"/>
        <v>100-General</v>
      </c>
      <c r="L157" s="9" t="str">
        <f>IFERROR(VLOOKUP(A157,'[1]VAC as of March 2024'!A:K,11,FALSE),"No")</f>
        <v>No</v>
      </c>
      <c r="M157" s="9" t="s">
        <v>2240</v>
      </c>
      <c r="O157" s="33" t="s">
        <v>2</v>
      </c>
      <c r="P157" s="33" t="s">
        <v>6075</v>
      </c>
      <c r="Q157" s="2" t="str">
        <f>VLOOKUP(P157,'[1]Table E'!A:C,3,FALSE)</f>
        <v>Governmental Operations - Administrative Services</v>
      </c>
    </row>
    <row r="158" spans="1:17" x14ac:dyDescent="0.25">
      <c r="A158" s="33" t="str">
        <f t="shared" si="6"/>
        <v>1290002500</v>
      </c>
      <c r="B158" s="33" t="s">
        <v>2210</v>
      </c>
      <c r="C158" s="33" t="s">
        <v>527</v>
      </c>
      <c r="D158" s="9" t="str">
        <f t="shared" si="7"/>
        <v>129002500</v>
      </c>
      <c r="E158" s="34">
        <v>12900</v>
      </c>
      <c r="F158" s="34">
        <v>2500</v>
      </c>
      <c r="G158" s="9" t="str">
        <f>VLOOKUP(B158,'[1]Business Unit Lookup'!A:B,2,FALSE)</f>
        <v>Dept of Human Resource Mgt</v>
      </c>
      <c r="H158" s="33" t="str">
        <f>VLOOKUP(C158,'[1]Fund Lookup'!B:C,2,FALSE)</f>
        <v>Employee Dispute Resolution Fd</v>
      </c>
      <c r="I158" s="35" t="s">
        <v>2236</v>
      </c>
      <c r="J158" s="33" t="str">
        <f>VLOOKUP(I158,'[1]Table B'!A:B,2,FALSE)</f>
        <v>General</v>
      </c>
      <c r="K158" s="9" t="str">
        <f t="shared" si="8"/>
        <v>100-General</v>
      </c>
      <c r="L158" s="9" t="str">
        <f>IFERROR(VLOOKUP(A158,'[1]VAC as of March 2024'!A:K,11,FALSE),"No")</f>
        <v>No</v>
      </c>
      <c r="M158" s="9" t="s">
        <v>2240</v>
      </c>
      <c r="O158" s="33" t="s">
        <v>2</v>
      </c>
      <c r="P158" s="33" t="s">
        <v>6075</v>
      </c>
      <c r="Q158" s="2" t="str">
        <f>VLOOKUP(P158,'[1]Table E'!A:C,3,FALSE)</f>
        <v>Governmental Operations - Administrative Services</v>
      </c>
    </row>
    <row r="159" spans="1:17" x14ac:dyDescent="0.25">
      <c r="A159" s="33" t="str">
        <f t="shared" si="6"/>
        <v>1290002700</v>
      </c>
      <c r="B159" s="33" t="s">
        <v>2210</v>
      </c>
      <c r="C159" s="33" t="s">
        <v>619</v>
      </c>
      <c r="D159" s="9" t="str">
        <f t="shared" si="7"/>
        <v>129002700</v>
      </c>
      <c r="E159" s="34">
        <v>12900</v>
      </c>
      <c r="F159" s="34">
        <v>2700</v>
      </c>
      <c r="G159" s="9" t="str">
        <f>VLOOKUP(B159,'[1]Business Unit Lookup'!A:B,2,FALSE)</f>
        <v>Dept of Human Resource Mgt</v>
      </c>
      <c r="H159" s="33" t="str">
        <f>VLOOKUP(C159,'[1]Fund Lookup'!B:C,2,FALSE)</f>
        <v>Parking</v>
      </c>
      <c r="I159" s="35" t="s">
        <v>2239</v>
      </c>
      <c r="J159" s="33" t="str">
        <f>VLOOKUP(I159,'[1]Table B'!A:B,2,FALSE)</f>
        <v>Special Revenue-Other</v>
      </c>
      <c r="K159" s="9" t="str">
        <f t="shared" si="8"/>
        <v>105-Special Revenue-Other</v>
      </c>
      <c r="L159" s="9" t="str">
        <f>IFERROR(VLOOKUP(A159,'[1]VAC as of March 2024'!A:K,11,FALSE),"No")</f>
        <v>No</v>
      </c>
      <c r="M159" s="9" t="s">
        <v>2240</v>
      </c>
      <c r="O159" s="33" t="s">
        <v>2241</v>
      </c>
      <c r="P159" s="33" t="s">
        <v>6062</v>
      </c>
      <c r="Q159" s="2" t="str">
        <f>VLOOKUP(P159,'[1]Table E'!A:C,3,FALSE)</f>
        <v>Governmental Operations - Administrative Services</v>
      </c>
    </row>
    <row r="160" spans="1:17" x14ac:dyDescent="0.25">
      <c r="A160" s="33" t="str">
        <f t="shared" si="6"/>
        <v>1290005220</v>
      </c>
      <c r="B160" s="33" t="s">
        <v>2210</v>
      </c>
      <c r="C160" s="33" t="s">
        <v>1055</v>
      </c>
      <c r="D160" s="9" t="str">
        <f t="shared" si="7"/>
        <v>129005220</v>
      </c>
      <c r="E160" s="34">
        <v>12900</v>
      </c>
      <c r="F160" s="34">
        <v>5220</v>
      </c>
      <c r="G160" s="9" t="str">
        <f>VLOOKUP(B160,'[1]Business Unit Lookup'!A:B,2,FALSE)</f>
        <v>Dept of Human Resource Mgt</v>
      </c>
      <c r="H160" s="33" t="str">
        <f>VLOOKUP(C160,'[1]Fund Lookup'!B:C,2,FALSE)</f>
        <v>Admin of Local Benefits Servcs</v>
      </c>
      <c r="I160" s="35" t="s">
        <v>2271</v>
      </c>
      <c r="J160" s="33" t="str">
        <f>VLOOKUP(I160,'[1]Table B'!A:B,2,FALSE)</f>
        <v>Enterprise-Local Choice</v>
      </c>
      <c r="K160" s="9" t="str">
        <f t="shared" si="8"/>
        <v>305-Enterprise-Local Choice</v>
      </c>
      <c r="L160" s="9" t="str">
        <f>IFERROR(VLOOKUP(A160,'[1]VAC as of March 2024'!A:K,11,FALSE),"No")</f>
        <v>No</v>
      </c>
      <c r="M160" s="9" t="s">
        <v>2240</v>
      </c>
      <c r="Q160" s="2"/>
    </row>
    <row r="161" spans="1:17" x14ac:dyDescent="0.25">
      <c r="A161" s="33" t="str">
        <f t="shared" si="6"/>
        <v>1290005420</v>
      </c>
      <c r="B161" s="33" t="s">
        <v>2210</v>
      </c>
      <c r="C161" s="33" t="s">
        <v>1069</v>
      </c>
      <c r="D161" s="9" t="str">
        <f t="shared" si="7"/>
        <v>129005420</v>
      </c>
      <c r="E161" s="34">
        <v>12900</v>
      </c>
      <c r="F161" s="34">
        <v>5420</v>
      </c>
      <c r="G161" s="9" t="str">
        <f>VLOOKUP(B161,'[1]Business Unit Lookup'!A:B,2,FALSE)</f>
        <v>Dept of Human Resource Mgt</v>
      </c>
      <c r="H161" s="33" t="str">
        <f>VLOOKUP(C161,'[1]Fund Lookup'!B:C,2,FALSE)</f>
        <v>Admin of Local Health Option</v>
      </c>
      <c r="I161" s="35" t="s">
        <v>2270</v>
      </c>
      <c r="J161" s="33" t="str">
        <f>VLOOKUP(I161,'[1]Table B'!A:B,2,FALSE)</f>
        <v>No Year-End Balance</v>
      </c>
      <c r="K161" s="9" t="str">
        <f t="shared" si="8"/>
        <v>660-No Year-End Balance</v>
      </c>
      <c r="L161" s="9" t="str">
        <f>IFERROR(VLOOKUP(A161,'[1]VAC as of March 2024'!A:K,11,FALSE),"No")</f>
        <v>No</v>
      </c>
      <c r="M161" s="9" t="s">
        <v>4</v>
      </c>
      <c r="Q161" s="2"/>
    </row>
    <row r="162" spans="1:17" x14ac:dyDescent="0.25">
      <c r="A162" s="33" t="str">
        <f t="shared" si="6"/>
        <v>1290006129</v>
      </c>
      <c r="B162" s="33" t="s">
        <v>2210</v>
      </c>
      <c r="C162" s="33" t="s">
        <v>1105</v>
      </c>
      <c r="D162" s="9" t="str">
        <f t="shared" si="7"/>
        <v>129006129</v>
      </c>
      <c r="E162" s="34">
        <v>12900</v>
      </c>
      <c r="F162" s="34">
        <v>6129</v>
      </c>
      <c r="G162" s="9" t="str">
        <f>VLOOKUP(B162,'[1]Business Unit Lookup'!A:B,2,FALSE)</f>
        <v>Dept of Human Resource Mgt</v>
      </c>
      <c r="H162" s="33" t="str">
        <f>VLOOKUP(C162,'[1]Fund Lookup'!B:C,2,FALSE)</f>
        <v>Prsnl Mngmt Inf Systm ISF</v>
      </c>
      <c r="I162" s="35" t="s">
        <v>2270</v>
      </c>
      <c r="J162" s="33" t="str">
        <f>VLOOKUP(I162,'[1]Table B'!A:B,2,FALSE)</f>
        <v>No Year-End Balance</v>
      </c>
      <c r="K162" s="9" t="str">
        <f t="shared" si="8"/>
        <v>660-No Year-End Balance</v>
      </c>
      <c r="L162" s="9" t="str">
        <f>IFERROR(VLOOKUP(A162,'[1]VAC as of March 2024'!A:K,11,FALSE),"No")</f>
        <v>No</v>
      </c>
      <c r="M162" s="9" t="s">
        <v>4</v>
      </c>
      <c r="Q162" s="2"/>
    </row>
    <row r="163" spans="1:17" x14ac:dyDescent="0.25">
      <c r="A163" s="33" t="str">
        <f t="shared" si="6"/>
        <v>1290006220</v>
      </c>
      <c r="B163" s="33" t="s">
        <v>2210</v>
      </c>
      <c r="C163" s="33" t="s">
        <v>1125</v>
      </c>
      <c r="D163" s="9" t="str">
        <f t="shared" si="7"/>
        <v>129006220</v>
      </c>
      <c r="E163" s="34">
        <v>12900</v>
      </c>
      <c r="F163" s="34">
        <v>6220</v>
      </c>
      <c r="G163" s="9" t="str">
        <f>VLOOKUP(B163,'[1]Business Unit Lookup'!A:B,2,FALSE)</f>
        <v>Dept of Human Resource Mgt</v>
      </c>
      <c r="H163" s="33" t="str">
        <f>VLOOKUP(C163,'[1]Fund Lookup'!B:C,2,FALSE)</f>
        <v>Admin of Health Benefits Serv</v>
      </c>
      <c r="I163" s="35" t="s">
        <v>2272</v>
      </c>
      <c r="J163" s="33" t="str">
        <f>VLOOKUP(I163,'[1]Table B'!A:B,2,FALSE)</f>
        <v>Internal Service-HIF</v>
      </c>
      <c r="K163" s="9" t="str">
        <f t="shared" si="8"/>
        <v>352-Internal Service-HIF</v>
      </c>
      <c r="L163" s="9" t="str">
        <f>IFERROR(VLOOKUP(A163,'[1]VAC as of March 2024'!A:K,11,FALSE),"No")</f>
        <v>No</v>
      </c>
      <c r="M163" s="9" t="s">
        <v>2240</v>
      </c>
      <c r="Q163" s="2"/>
    </row>
    <row r="164" spans="1:17" x14ac:dyDescent="0.25">
      <c r="A164" s="33" t="str">
        <f t="shared" si="6"/>
        <v>1290007114</v>
      </c>
      <c r="B164" s="33" t="s">
        <v>2210</v>
      </c>
      <c r="C164" s="33" t="s">
        <v>1206</v>
      </c>
      <c r="D164" s="9" t="str">
        <f t="shared" si="7"/>
        <v>129007114</v>
      </c>
      <c r="E164" s="34">
        <v>12900</v>
      </c>
      <c r="F164" s="34">
        <v>7114</v>
      </c>
      <c r="G164" s="9" t="str">
        <f>VLOOKUP(B164,'[1]Business Unit Lookup'!A:B,2,FALSE)</f>
        <v>Dept of Human Resource Mgt</v>
      </c>
      <c r="H164" s="33" t="str">
        <f>VLOOKUP(C164,'[1]Fund Lookup'!B:C,2,FALSE)</f>
        <v>Worker's Comp Funding Account</v>
      </c>
      <c r="I164" s="35" t="s">
        <v>2273</v>
      </c>
      <c r="J164" s="33" t="str">
        <f>VLOOKUP(I164,'[1]Table B'!A:B,2,FALSE)</f>
        <v>Internal Service-Risk Management</v>
      </c>
      <c r="K164" s="9" t="str">
        <f t="shared" si="8"/>
        <v>356-Internal Service-Risk Management</v>
      </c>
      <c r="L164" s="9" t="str">
        <f>IFERROR(VLOOKUP(A164,'[1]VAC as of March 2024'!A:K,11,FALSE),"No")</f>
        <v>No</v>
      </c>
      <c r="M164" s="9" t="s">
        <v>2240</v>
      </c>
      <c r="Q164" s="2"/>
    </row>
    <row r="165" spans="1:17" x14ac:dyDescent="0.25">
      <c r="A165" s="33" t="str">
        <f t="shared" si="6"/>
        <v>1290007129</v>
      </c>
      <c r="B165" s="33" t="s">
        <v>2210</v>
      </c>
      <c r="C165" s="33" t="s">
        <v>1218</v>
      </c>
      <c r="D165" s="9" t="str">
        <f t="shared" si="7"/>
        <v>129007129</v>
      </c>
      <c r="E165" s="34">
        <v>12900</v>
      </c>
      <c r="F165" s="34">
        <v>7129</v>
      </c>
      <c r="G165" s="9" t="str">
        <f>VLOOKUP(B165,'[1]Business Unit Lookup'!A:B,2,FALSE)</f>
        <v>Dept of Human Resource Mgt</v>
      </c>
      <c r="H165" s="33" t="str">
        <f>VLOOKUP(C165,'[1]Fund Lookup'!B:C,2,FALSE)</f>
        <v>DHRM Trust and Agency Fund</v>
      </c>
      <c r="I165" s="35" t="s">
        <v>2273</v>
      </c>
      <c r="J165" s="33" t="str">
        <f>VLOOKUP(I165,'[1]Table B'!A:B,2,FALSE)</f>
        <v>Internal Service-Risk Management</v>
      </c>
      <c r="K165" s="9" t="str">
        <f t="shared" si="8"/>
        <v>356-Internal Service-Risk Management</v>
      </c>
      <c r="L165" s="9" t="str">
        <f>IFERROR(VLOOKUP(A165,'[1]VAC as of March 2024'!A:K,11,FALSE),"No")</f>
        <v>No</v>
      </c>
      <c r="M165" s="9" t="s">
        <v>2240</v>
      </c>
      <c r="Q165" s="2"/>
    </row>
    <row r="166" spans="1:17" x14ac:dyDescent="0.25">
      <c r="A166" s="33" t="str">
        <f t="shared" si="6"/>
        <v>1290007420</v>
      </c>
      <c r="B166" s="33" t="s">
        <v>2210</v>
      </c>
      <c r="C166" s="33" t="s">
        <v>1417</v>
      </c>
      <c r="D166" s="9" t="str">
        <f t="shared" si="7"/>
        <v>129007420</v>
      </c>
      <c r="E166" s="34">
        <v>12900</v>
      </c>
      <c r="F166" s="34">
        <v>7420</v>
      </c>
      <c r="G166" s="9" t="str">
        <f>VLOOKUP(B166,'[1]Business Unit Lookup'!A:B,2,FALSE)</f>
        <v>Dept of Human Resource Mgt</v>
      </c>
      <c r="H166" s="33" t="str">
        <f>VLOOKUP(C166,'[1]Fund Lookup'!B:C,2,FALSE)</f>
        <v>LOD Death &amp; Hlth Benefits Trst</v>
      </c>
      <c r="I166" s="35" t="s">
        <v>2274</v>
      </c>
      <c r="J166" s="33" t="str">
        <f>VLOOKUP(I166,'[1]Table B'!A:B,2,FALSE)</f>
        <v>Internal Service-Line of Duty Insurance</v>
      </c>
      <c r="K166" s="9" t="str">
        <f t="shared" si="8"/>
        <v>360-Internal Service-Line of Duty Insurance</v>
      </c>
      <c r="L166" s="9" t="str">
        <f>IFERROR(VLOOKUP(A166,'[1]VAC as of March 2024'!A:K,11,FALSE),"No")</f>
        <v>No</v>
      </c>
      <c r="M166" s="9" t="s">
        <v>2248</v>
      </c>
      <c r="Q166" s="2"/>
    </row>
    <row r="167" spans="1:17" x14ac:dyDescent="0.25">
      <c r="A167" s="33" t="str">
        <f t="shared" si="6"/>
        <v>1290007421</v>
      </c>
      <c r="B167" s="33" t="s">
        <v>2210</v>
      </c>
      <c r="C167" s="33" t="s">
        <v>1419</v>
      </c>
      <c r="D167" s="9" t="str">
        <f t="shared" si="7"/>
        <v>129007421</v>
      </c>
      <c r="E167" s="34">
        <v>12900</v>
      </c>
      <c r="F167" s="34">
        <v>7421</v>
      </c>
      <c r="G167" s="9" t="str">
        <f>VLOOKUP(B167,'[1]Business Unit Lookup'!A:B,2,FALSE)</f>
        <v>Dept of Human Resource Mgt</v>
      </c>
      <c r="H167" s="33" t="str">
        <f>VLOOKUP(C167,'[1]Fund Lookup'!B:C,2,FALSE)</f>
        <v>Worker's Comp Trust Fund</v>
      </c>
      <c r="I167" s="35" t="s">
        <v>2273</v>
      </c>
      <c r="J167" s="33" t="str">
        <f>VLOOKUP(I167,'[1]Table B'!A:B,2,FALSE)</f>
        <v>Internal Service-Risk Management</v>
      </c>
      <c r="K167" s="9" t="str">
        <f t="shared" si="8"/>
        <v>356-Internal Service-Risk Management</v>
      </c>
      <c r="L167" s="9" t="str">
        <f>IFERROR(VLOOKUP(A167,'[1]VAC as of March 2024'!A:K,11,FALSE),"No")</f>
        <v>No</v>
      </c>
      <c r="M167" s="9" t="s">
        <v>2240</v>
      </c>
      <c r="Q167" s="2"/>
    </row>
    <row r="168" spans="1:17" x14ac:dyDescent="0.25">
      <c r="A168" s="33" t="str">
        <f t="shared" si="6"/>
        <v>1290007422</v>
      </c>
      <c r="B168" s="33" t="s">
        <v>2210</v>
      </c>
      <c r="C168" s="33" t="s">
        <v>1422</v>
      </c>
      <c r="D168" s="9" t="str">
        <f t="shared" si="7"/>
        <v>129007422</v>
      </c>
      <c r="E168" s="34">
        <v>12900</v>
      </c>
      <c r="F168" s="34">
        <v>7422</v>
      </c>
      <c r="G168" s="9" t="str">
        <f>VLOOKUP(B168,'[1]Business Unit Lookup'!A:B,2,FALSE)</f>
        <v>Dept of Human Resource Mgt</v>
      </c>
      <c r="H168" s="33" t="str">
        <f>VLOOKUP(C168,'[1]Fund Lookup'!B:C,2,FALSE)</f>
        <v>Admin of Hlth Bnfts Pymnt-LODA</v>
      </c>
      <c r="I168" s="35" t="s">
        <v>2275</v>
      </c>
      <c r="J168" s="33" t="str">
        <f>VLOOKUP(I168,'[1]Table B'!A:B,2,FALSE)</f>
        <v>Non VRS OPEB, F/S Exclusions</v>
      </c>
      <c r="K168" s="9" t="str">
        <f t="shared" si="8"/>
        <v>429-Non VRS OPEB, F/S Exclusions</v>
      </c>
      <c r="L168" s="9" t="str">
        <f>IFERROR(VLOOKUP(A168,'[1]VAC as of March 2024'!A:K,11,FALSE),"No")</f>
        <v>No</v>
      </c>
      <c r="M168" s="9" t="s">
        <v>2248</v>
      </c>
      <c r="Q168" s="2"/>
    </row>
    <row r="169" spans="1:17" x14ac:dyDescent="0.25">
      <c r="A169" s="33" t="str">
        <f t="shared" si="6"/>
        <v>1290010110</v>
      </c>
      <c r="B169" s="33" t="s">
        <v>2210</v>
      </c>
      <c r="C169" s="33" t="s">
        <v>5444</v>
      </c>
      <c r="D169" s="9" t="str">
        <f t="shared" si="7"/>
        <v>1290010110</v>
      </c>
      <c r="E169" s="34">
        <v>12900</v>
      </c>
      <c r="F169" s="34">
        <v>10110</v>
      </c>
      <c r="G169" s="9" t="str">
        <f>VLOOKUP(B169,'[1]Business Unit Lookup'!A:B,2,FALSE)</f>
        <v>Dept of Human Resource Mgt</v>
      </c>
      <c r="H169" s="33" t="str">
        <f>VLOOKUP(C169,'[1]Fund Lookup'!B:C,2,FALSE)</f>
        <v>CARESActRlfFd–General-COVID-19</v>
      </c>
      <c r="I169" s="35" t="s">
        <v>2252</v>
      </c>
      <c r="J169" s="33" t="str">
        <f>VLOOKUP(I169,'[1]Table B'!A:B,2,FALSE)</f>
        <v>Special Revenue-Federal</v>
      </c>
      <c r="K169" s="9" t="str">
        <f t="shared" si="8"/>
        <v>120-Special Revenue-Federal</v>
      </c>
      <c r="L169" s="9" t="str">
        <f>IFERROR(VLOOKUP(A169,'[1]VAC as of March 2024'!A:K,11,FALSE),"No")</f>
        <v>No</v>
      </c>
      <c r="M169" s="9" t="s">
        <v>5493</v>
      </c>
      <c r="O169" s="33" t="s">
        <v>2248</v>
      </c>
      <c r="P169" s="33" t="s">
        <v>6063</v>
      </c>
      <c r="Q169" s="2" t="str">
        <f>VLOOKUP(P169,'[1]Table E'!A:C,3,FALSE)</f>
        <v>COVID-19</v>
      </c>
    </row>
    <row r="170" spans="1:17" x14ac:dyDescent="0.25">
      <c r="A170" s="33" t="str">
        <f t="shared" si="6"/>
        <v>1290015000</v>
      </c>
      <c r="B170" s="33" t="s">
        <v>2210</v>
      </c>
      <c r="C170" s="33" t="s">
        <v>2222</v>
      </c>
      <c r="D170" s="9" t="str">
        <f t="shared" si="7"/>
        <v>1290015000</v>
      </c>
      <c r="E170" s="34">
        <v>12900</v>
      </c>
      <c r="F170" s="34">
        <v>15000</v>
      </c>
      <c r="G170" s="9" t="str">
        <f>VLOOKUP(B170,'[1]Business Unit Lookup'!A:B,2,FALSE)</f>
        <v>Dept of Human Resource Mgt</v>
      </c>
      <c r="H170" s="33" t="str">
        <f>VLOOKUP(C170,'[1]Fund Lookup'!B:C,2,FALSE)</f>
        <v>General Fixed Asset Acct Group</v>
      </c>
      <c r="I170" s="35" t="s">
        <v>2242</v>
      </c>
      <c r="J170" s="33" t="str">
        <f>VLOOKUP(I170,'[1]Table B'!A:B,2,FALSE)</f>
        <v>Fixed Assets, Fund 1500</v>
      </c>
      <c r="K170" s="9" t="str">
        <f t="shared" si="8"/>
        <v>610-Fixed Assets, Fund 1500</v>
      </c>
      <c r="L170" s="9" t="str">
        <f>IFERROR(VLOOKUP(A170,'[1]VAC as of March 2024'!A:K,11,FALSE),"No")</f>
        <v>No</v>
      </c>
      <c r="M170" s="9" t="s">
        <v>4</v>
      </c>
      <c r="Q170" s="2"/>
    </row>
    <row r="171" spans="1:17" x14ac:dyDescent="0.25">
      <c r="A171" s="33" t="str">
        <f t="shared" si="6"/>
        <v>1320001000</v>
      </c>
      <c r="B171" s="33" t="s">
        <v>2276</v>
      </c>
      <c r="C171" s="33" t="s">
        <v>1</v>
      </c>
      <c r="D171" s="9" t="str">
        <f t="shared" si="7"/>
        <v>132001000</v>
      </c>
      <c r="E171" s="34">
        <v>13200</v>
      </c>
      <c r="F171" s="34">
        <v>1000</v>
      </c>
      <c r="G171" s="9" t="str">
        <f>VLOOKUP(B171,'[1]Business Unit Lookup'!A:B,2,FALSE)</f>
        <v>Department of Elections</v>
      </c>
      <c r="H171" s="33" t="str">
        <f>VLOOKUP(C171,'[1]Fund Lookup'!B:C,2,FALSE)</f>
        <v>General Fund</v>
      </c>
      <c r="I171" s="35" t="s">
        <v>2236</v>
      </c>
      <c r="J171" s="33" t="str">
        <f>VLOOKUP(I171,'[1]Table B'!A:B,2,FALSE)</f>
        <v>General</v>
      </c>
      <c r="K171" s="9" t="str">
        <f t="shared" si="8"/>
        <v>100-General</v>
      </c>
      <c r="L171" s="9" t="str">
        <f>IFERROR(VLOOKUP(A171,'[1]VAC as of March 2024'!A:K,11,FALSE),"No")</f>
        <v>No</v>
      </c>
      <c r="M171" s="9" t="s">
        <v>2237</v>
      </c>
      <c r="O171" s="33" t="s">
        <v>2240</v>
      </c>
      <c r="P171" s="33" t="s">
        <v>6061</v>
      </c>
      <c r="Q171" s="2" t="str">
        <f>VLOOKUP(P171,'[1]Table E'!A:C,3,FALSE)</f>
        <v>Unassigned</v>
      </c>
    </row>
    <row r="172" spans="1:17" x14ac:dyDescent="0.25">
      <c r="A172" s="33" t="str">
        <f t="shared" si="6"/>
        <v>1320002023</v>
      </c>
      <c r="B172" s="33" t="s">
        <v>2276</v>
      </c>
      <c r="C172" s="33" t="s">
        <v>41</v>
      </c>
      <c r="D172" s="9" t="str">
        <f t="shared" si="7"/>
        <v>132002023</v>
      </c>
      <c r="E172" s="34">
        <v>13200</v>
      </c>
      <c r="F172" s="34">
        <v>2023</v>
      </c>
      <c r="G172" s="9" t="str">
        <f>VLOOKUP(B172,'[1]Business Unit Lookup'!A:B,2,FALSE)</f>
        <v>Department of Elections</v>
      </c>
      <c r="H172" s="33" t="str">
        <f>VLOOKUP(C172,'[1]Fund Lookup'!B:C,2,FALSE)</f>
        <v>State Primary Fee Fund</v>
      </c>
      <c r="I172" s="35" t="s">
        <v>2239</v>
      </c>
      <c r="J172" s="33" t="str">
        <f>VLOOKUP(I172,'[1]Table B'!A:B,2,FALSE)</f>
        <v>Special Revenue-Other</v>
      </c>
      <c r="K172" s="9" t="str">
        <f t="shared" si="8"/>
        <v>105-Special Revenue-Other</v>
      </c>
      <c r="L172" s="9" t="str">
        <f>IFERROR(VLOOKUP(A172,'[1]VAC as of March 2024'!A:K,11,FALSE),"No")</f>
        <v>No</v>
      </c>
      <c r="M172" s="9" t="s">
        <v>2240</v>
      </c>
      <c r="O172" s="33" t="s">
        <v>2241</v>
      </c>
      <c r="P172" s="33" t="s">
        <v>6062</v>
      </c>
      <c r="Q172" s="2" t="str">
        <f>VLOOKUP(P172,'[1]Table E'!A:C,3,FALSE)</f>
        <v>Governmental Operations - Administrative Services</v>
      </c>
    </row>
    <row r="173" spans="1:17" x14ac:dyDescent="0.25">
      <c r="A173" s="33" t="str">
        <f t="shared" si="6"/>
        <v>1320002132</v>
      </c>
      <c r="B173" s="33" t="s">
        <v>2276</v>
      </c>
      <c r="C173" s="33" t="s">
        <v>176</v>
      </c>
      <c r="D173" s="9" t="str">
        <f t="shared" si="7"/>
        <v>132002132</v>
      </c>
      <c r="E173" s="34">
        <v>13200</v>
      </c>
      <c r="F173" s="34">
        <v>2132</v>
      </c>
      <c r="G173" s="9" t="str">
        <f>VLOOKUP(B173,'[1]Business Unit Lookup'!A:B,2,FALSE)</f>
        <v>Department of Elections</v>
      </c>
      <c r="H173" s="33" t="str">
        <f>VLOOKUP(C173,'[1]Fund Lookup'!B:C,2,FALSE)</f>
        <v>SBE Special Revenue Fund</v>
      </c>
      <c r="I173" s="35" t="s">
        <v>2236</v>
      </c>
      <c r="J173" s="33" t="str">
        <f>VLOOKUP(I173,'[1]Table B'!A:B,2,FALSE)</f>
        <v>General</v>
      </c>
      <c r="K173" s="9" t="str">
        <f t="shared" si="8"/>
        <v>100-General</v>
      </c>
      <c r="L173" s="9" t="str">
        <f>IFERROR(VLOOKUP(A173,'[1]VAC as of March 2024'!A:K,11,FALSE),"No")</f>
        <v>No</v>
      </c>
      <c r="M173" s="9" t="s">
        <v>2240</v>
      </c>
      <c r="O173" s="33" t="s">
        <v>2</v>
      </c>
      <c r="P173" s="33" t="s">
        <v>6075</v>
      </c>
      <c r="Q173" s="2" t="str">
        <f>VLOOKUP(P173,'[1]Table E'!A:C,3,FALSE)</f>
        <v>Governmental Operations - Administrative Services</v>
      </c>
    </row>
    <row r="174" spans="1:17" x14ac:dyDescent="0.25">
      <c r="A174" s="33" t="str">
        <f t="shared" si="6"/>
        <v>1320002700</v>
      </c>
      <c r="B174" s="33" t="s">
        <v>2276</v>
      </c>
      <c r="C174" s="33" t="s">
        <v>619</v>
      </c>
      <c r="D174" s="9" t="str">
        <f t="shared" si="7"/>
        <v>132002700</v>
      </c>
      <c r="E174" s="34">
        <v>13200</v>
      </c>
      <c r="F174" s="34">
        <v>2700</v>
      </c>
      <c r="G174" s="9" t="str">
        <f>VLOOKUP(B174,'[1]Business Unit Lookup'!A:B,2,FALSE)</f>
        <v>Department of Elections</v>
      </c>
      <c r="H174" s="33" t="str">
        <f>VLOOKUP(C174,'[1]Fund Lookup'!B:C,2,FALSE)</f>
        <v>Parking</v>
      </c>
      <c r="I174" s="35" t="s">
        <v>2239</v>
      </c>
      <c r="J174" s="33" t="str">
        <f>VLOOKUP(I174,'[1]Table B'!A:B,2,FALSE)</f>
        <v>Special Revenue-Other</v>
      </c>
      <c r="K174" s="9" t="str">
        <f t="shared" si="8"/>
        <v>105-Special Revenue-Other</v>
      </c>
      <c r="L174" s="9" t="str">
        <f>IFERROR(VLOOKUP(A174,'[1]VAC as of March 2024'!A:K,11,FALSE),"No")</f>
        <v>No</v>
      </c>
      <c r="M174" s="9" t="s">
        <v>2240</v>
      </c>
      <c r="O174" s="33" t="s">
        <v>2241</v>
      </c>
      <c r="P174" s="33" t="s">
        <v>6062</v>
      </c>
      <c r="Q174" s="2" t="str">
        <f>VLOOKUP(P174,'[1]Table E'!A:C,3,FALSE)</f>
        <v>Governmental Operations - Administrative Services</v>
      </c>
    </row>
    <row r="175" spans="1:17" x14ac:dyDescent="0.25">
      <c r="A175" s="33" t="str">
        <f t="shared" si="6"/>
        <v>1320007011</v>
      </c>
      <c r="B175" s="33" t="s">
        <v>2276</v>
      </c>
      <c r="C175" s="33" t="s">
        <v>1144</v>
      </c>
      <c r="D175" s="9" t="str">
        <f t="shared" si="7"/>
        <v>132007011</v>
      </c>
      <c r="E175" s="34">
        <v>13200</v>
      </c>
      <c r="F175" s="34">
        <v>7011</v>
      </c>
      <c r="G175" s="9" t="str">
        <f>VLOOKUP(B175,'[1]Business Unit Lookup'!A:B,2,FALSE)</f>
        <v>Department of Elections</v>
      </c>
      <c r="H175" s="33" t="str">
        <f>VLOOKUP(C175,'[1]Fund Lookup'!B:C,2,FALSE)</f>
        <v>State Election Fund - Federal</v>
      </c>
      <c r="I175" s="35" t="s">
        <v>2252</v>
      </c>
      <c r="J175" s="33" t="str">
        <f>VLOOKUP(I175,'[1]Table B'!A:B,2,FALSE)</f>
        <v>Special Revenue-Federal</v>
      </c>
      <c r="K175" s="9" t="str">
        <f t="shared" si="8"/>
        <v>120-Special Revenue-Federal</v>
      </c>
      <c r="L175" s="9" t="str">
        <f>IFERROR(VLOOKUP(A175,'[1]VAC as of March 2024'!A:K,11,FALSE),"No")</f>
        <v>No</v>
      </c>
      <c r="M175" s="9" t="s">
        <v>2248</v>
      </c>
      <c r="O175" s="33" t="s">
        <v>2248</v>
      </c>
      <c r="P175" s="33" t="s">
        <v>6070</v>
      </c>
      <c r="Q175" s="2" t="str">
        <f>VLOOKUP(P175,'[1]Table E'!A:C,3,FALSE)</f>
        <v>Gifts and grants</v>
      </c>
    </row>
    <row r="176" spans="1:17" x14ac:dyDescent="0.25">
      <c r="A176" s="33" t="str">
        <f t="shared" si="6"/>
        <v>1320009029</v>
      </c>
      <c r="B176" s="33" t="s">
        <v>2276</v>
      </c>
      <c r="C176" s="33" t="s">
        <v>6088</v>
      </c>
      <c r="D176" s="9" t="str">
        <f t="shared" si="7"/>
        <v>132009029</v>
      </c>
      <c r="E176" s="34">
        <v>13200</v>
      </c>
      <c r="F176" s="34">
        <v>9029</v>
      </c>
      <c r="G176" s="9" t="str">
        <f>VLOOKUP(B176,'[1]Business Unit Lookup'!A:B,2,FALSE)</f>
        <v>Department of Elections</v>
      </c>
      <c r="H176" s="33" t="str">
        <f>VLOOKUP(C176,'[1]Fund Lookup'!B:C,2,FALSE)</f>
        <v>Voter Education &amp; Outreach Fnd</v>
      </c>
      <c r="I176" s="35" t="s">
        <v>2239</v>
      </c>
      <c r="J176" s="33" t="str">
        <f>VLOOKUP(I176,'[1]Table B'!A:B,2,FALSE)</f>
        <v>Special Revenue-Other</v>
      </c>
      <c r="K176" s="9" t="str">
        <f t="shared" si="8"/>
        <v>105-Special Revenue-Other</v>
      </c>
      <c r="L176" s="9" t="str">
        <f>IFERROR(VLOOKUP(A176,'[1]VAC as of March 2024'!A:K,11,FALSE),"No")</f>
        <v>No</v>
      </c>
      <c r="M176" s="9" t="s">
        <v>2240</v>
      </c>
      <c r="O176" s="33" t="s">
        <v>2241</v>
      </c>
      <c r="P176" s="33" t="s">
        <v>6062</v>
      </c>
      <c r="Q176" s="2" t="str">
        <f>VLOOKUP(P176,'[1]Table E'!A:C,3,FALSE)</f>
        <v>Governmental Operations - Administrative Services</v>
      </c>
    </row>
    <row r="177" spans="1:17" x14ac:dyDescent="0.25">
      <c r="A177" s="33" t="str">
        <f t="shared" si="6"/>
        <v>1320010000</v>
      </c>
      <c r="B177" s="33" t="s">
        <v>2276</v>
      </c>
      <c r="C177" s="33" t="s">
        <v>2162</v>
      </c>
      <c r="D177" s="9" t="str">
        <f t="shared" si="7"/>
        <v>1320010000</v>
      </c>
      <c r="E177" s="34">
        <v>13200</v>
      </c>
      <c r="F177" s="34">
        <v>10000</v>
      </c>
      <c r="G177" s="9" t="str">
        <f>VLOOKUP(B177,'[1]Business Unit Lookup'!A:B,2,FALSE)</f>
        <v>Department of Elections</v>
      </c>
      <c r="H177" s="33" t="str">
        <f>VLOOKUP(C177,'[1]Fund Lookup'!B:C,2,FALSE)</f>
        <v>Federal Trust</v>
      </c>
      <c r="I177" s="35" t="s">
        <v>2252</v>
      </c>
      <c r="J177" s="33" t="str">
        <f>VLOOKUP(I177,'[1]Table B'!A:B,2,FALSE)</f>
        <v>Special Revenue-Federal</v>
      </c>
      <c r="K177" s="9" t="str">
        <f t="shared" si="8"/>
        <v>120-Special Revenue-Federal</v>
      </c>
      <c r="L177" s="9" t="str">
        <f>IFERROR(VLOOKUP(A177,'[1]VAC as of March 2024'!A:K,11,FALSE),"No")</f>
        <v>No</v>
      </c>
      <c r="M177" s="9" t="s">
        <v>2248</v>
      </c>
      <c r="O177" s="33" t="s">
        <v>2248</v>
      </c>
      <c r="P177" s="33" t="s">
        <v>6070</v>
      </c>
      <c r="Q177" s="2" t="str">
        <f>VLOOKUP(P177,'[1]Table E'!A:C,3,FALSE)</f>
        <v>Gifts and grants</v>
      </c>
    </row>
    <row r="178" spans="1:17" x14ac:dyDescent="0.25">
      <c r="A178" s="33" t="str">
        <f t="shared" si="6"/>
        <v>1320010110</v>
      </c>
      <c r="B178" s="33" t="s">
        <v>2276</v>
      </c>
      <c r="C178" s="33" t="s">
        <v>5444</v>
      </c>
      <c r="D178" s="9" t="str">
        <f t="shared" si="7"/>
        <v>1320010110</v>
      </c>
      <c r="E178" s="34">
        <v>13200</v>
      </c>
      <c r="F178" s="34">
        <v>10110</v>
      </c>
      <c r="G178" s="9" t="str">
        <f>VLOOKUP(B178,'[1]Business Unit Lookup'!A:B,2,FALSE)</f>
        <v>Department of Elections</v>
      </c>
      <c r="H178" s="33" t="str">
        <f>VLOOKUP(C178,'[1]Fund Lookup'!B:C,2,FALSE)</f>
        <v>CARESActRlfFd–General-COVID-19</v>
      </c>
      <c r="I178" s="35" t="s">
        <v>2252</v>
      </c>
      <c r="J178" s="33" t="str">
        <f>VLOOKUP(I178,'[1]Table B'!A:B,2,FALSE)</f>
        <v>Special Revenue-Federal</v>
      </c>
      <c r="K178" s="9" t="str">
        <f t="shared" si="8"/>
        <v>120-Special Revenue-Federal</v>
      </c>
      <c r="L178" s="9" t="str">
        <f>IFERROR(VLOOKUP(A178,'[1]VAC as of March 2024'!A:K,11,FALSE),"No")</f>
        <v>No</v>
      </c>
      <c r="M178" s="9" t="s">
        <v>5493</v>
      </c>
      <c r="O178" s="33" t="s">
        <v>2248</v>
      </c>
      <c r="P178" s="33" t="s">
        <v>6063</v>
      </c>
      <c r="Q178" s="2" t="str">
        <f>VLOOKUP(P178,'[1]Table E'!A:C,3,FALSE)</f>
        <v>COVID-19</v>
      </c>
    </row>
    <row r="179" spans="1:17" x14ac:dyDescent="0.25">
      <c r="A179" s="33" t="str">
        <f t="shared" si="6"/>
        <v>1320010180</v>
      </c>
      <c r="B179" s="33" t="s">
        <v>2276</v>
      </c>
      <c r="C179" s="33" t="s">
        <v>5465</v>
      </c>
      <c r="D179" s="9" t="str">
        <f t="shared" si="7"/>
        <v>1320010180</v>
      </c>
      <c r="E179" s="34">
        <v>13200</v>
      </c>
      <c r="F179" s="34">
        <v>10180</v>
      </c>
      <c r="G179" s="9" t="str">
        <f>VLOOKUP(B179,'[1]Business Unit Lookup'!A:B,2,FALSE)</f>
        <v>Department of Elections</v>
      </c>
      <c r="H179" s="33" t="str">
        <f>VLOOKUP(C179,'[1]Fund Lookup'!B:C,2,FALSE)</f>
        <v>2020HAVACARESActGrant-COVID-19</v>
      </c>
      <c r="I179" s="35" t="s">
        <v>2252</v>
      </c>
      <c r="J179" s="33" t="str">
        <f>VLOOKUP(I179,'[1]Table B'!A:B,2,FALSE)</f>
        <v>Special Revenue-Federal</v>
      </c>
      <c r="K179" s="9" t="str">
        <f t="shared" si="8"/>
        <v>120-Special Revenue-Federal</v>
      </c>
      <c r="L179" s="9" t="str">
        <f>IFERROR(VLOOKUP(A179,'[1]VAC as of March 2024'!A:K,11,FALSE),"No")</f>
        <v>No</v>
      </c>
      <c r="M179" s="9" t="s">
        <v>5493</v>
      </c>
      <c r="O179" s="33" t="s">
        <v>2248</v>
      </c>
      <c r="P179" s="33" t="s">
        <v>6063</v>
      </c>
      <c r="Q179" s="2" t="str">
        <f>VLOOKUP(P179,'[1]Table E'!A:C,3,FALSE)</f>
        <v>COVID-19</v>
      </c>
    </row>
    <row r="180" spans="1:17" x14ac:dyDescent="0.25">
      <c r="A180" s="33" t="str">
        <f t="shared" si="6"/>
        <v>1320012110</v>
      </c>
      <c r="B180" s="36" t="s">
        <v>2276</v>
      </c>
      <c r="C180" s="36" t="s">
        <v>6074</v>
      </c>
      <c r="D180" s="9" t="str">
        <f t="shared" si="7"/>
        <v>1320012110</v>
      </c>
      <c r="E180" s="35">
        <v>13200</v>
      </c>
      <c r="F180" s="37">
        <v>12110</v>
      </c>
      <c r="G180" s="9" t="str">
        <f>VLOOKUP(B180,'[1]Business Unit Lookup'!A:B,2,FALSE)</f>
        <v>Department of Elections</v>
      </c>
      <c r="H180" s="33" t="str">
        <f>VLOOKUP(C180,'[1]Fund Lookup'!B:C,2,FALSE)</f>
        <v>ARP-CrvStLoclFisRecFd-COVID-19</v>
      </c>
      <c r="I180" s="35" t="s">
        <v>2252</v>
      </c>
      <c r="J180" s="33" t="str">
        <f>VLOOKUP(I180,'[1]Table B'!A:B,2,FALSE)</f>
        <v>Special Revenue-Federal</v>
      </c>
      <c r="K180" s="9" t="str">
        <f t="shared" si="8"/>
        <v>120-Special Revenue-Federal</v>
      </c>
      <c r="L180" s="9" t="str">
        <f>IFERROR(VLOOKUP(A180,'[1]VAC as of March 2024'!A:K,11,FALSE),"No")</f>
        <v>No</v>
      </c>
      <c r="M180" s="38" t="s">
        <v>5493</v>
      </c>
      <c r="O180" s="36" t="s">
        <v>2248</v>
      </c>
      <c r="P180" s="36" t="s">
        <v>6063</v>
      </c>
      <c r="Q180" s="2" t="str">
        <f>VLOOKUP(P180,'[1]Table E'!A:C,3,FALSE)</f>
        <v>COVID-19</v>
      </c>
    </row>
    <row r="181" spans="1:17" x14ac:dyDescent="0.25">
      <c r="A181" s="33" t="str">
        <f t="shared" si="6"/>
        <v>1320015000</v>
      </c>
      <c r="B181" s="33" t="s">
        <v>2276</v>
      </c>
      <c r="C181" s="33" t="s">
        <v>2222</v>
      </c>
      <c r="D181" s="9" t="str">
        <f t="shared" si="7"/>
        <v>1320015000</v>
      </c>
      <c r="E181" s="34">
        <v>13200</v>
      </c>
      <c r="F181" s="34">
        <v>15000</v>
      </c>
      <c r="G181" s="9" t="str">
        <f>VLOOKUP(B181,'[1]Business Unit Lookup'!A:B,2,FALSE)</f>
        <v>Department of Elections</v>
      </c>
      <c r="H181" s="33" t="str">
        <f>VLOOKUP(C181,'[1]Fund Lookup'!B:C,2,FALSE)</f>
        <v>General Fixed Asset Acct Group</v>
      </c>
      <c r="I181" s="35" t="s">
        <v>2242</v>
      </c>
      <c r="J181" s="33" t="str">
        <f>VLOOKUP(I181,'[1]Table B'!A:B,2,FALSE)</f>
        <v>Fixed Assets, Fund 1500</v>
      </c>
      <c r="K181" s="9" t="str">
        <f t="shared" si="8"/>
        <v>610-Fixed Assets, Fund 1500</v>
      </c>
      <c r="L181" s="9" t="str">
        <f>IFERROR(VLOOKUP(A181,'[1]VAC as of March 2024'!A:K,11,FALSE),"No")</f>
        <v>No</v>
      </c>
      <c r="M181" s="9" t="s">
        <v>4</v>
      </c>
      <c r="Q181" s="2"/>
    </row>
    <row r="182" spans="1:17" x14ac:dyDescent="0.25">
      <c r="A182" s="33" t="str">
        <f t="shared" si="6"/>
        <v>1330001000</v>
      </c>
      <c r="B182" s="33" t="s">
        <v>2277</v>
      </c>
      <c r="C182" s="33" t="s">
        <v>1</v>
      </c>
      <c r="D182" s="9" t="str">
        <f t="shared" si="7"/>
        <v>133001000</v>
      </c>
      <c r="E182" s="34">
        <v>13300</v>
      </c>
      <c r="F182" s="34">
        <v>1000</v>
      </c>
      <c r="G182" s="9" t="str">
        <f>VLOOKUP(B182,'[1]Business Unit Lookup'!A:B,2,FALSE)</f>
        <v>Auditor of Public Accounts</v>
      </c>
      <c r="H182" s="33" t="str">
        <f>VLOOKUP(C182,'[1]Fund Lookup'!B:C,2,FALSE)</f>
        <v>General Fund</v>
      </c>
      <c r="I182" s="35" t="s">
        <v>2236</v>
      </c>
      <c r="J182" s="33" t="str">
        <f>VLOOKUP(I182,'[1]Table B'!A:B,2,FALSE)</f>
        <v>General</v>
      </c>
      <c r="K182" s="9" t="str">
        <f t="shared" si="8"/>
        <v>100-General</v>
      </c>
      <c r="L182" s="9" t="str">
        <f>IFERROR(VLOOKUP(A182,'[1]VAC as of March 2024'!A:K,11,FALSE),"No")</f>
        <v>No</v>
      </c>
      <c r="M182" s="9" t="s">
        <v>2237</v>
      </c>
      <c r="O182" s="33" t="s">
        <v>2240</v>
      </c>
      <c r="P182" s="33" t="s">
        <v>6061</v>
      </c>
      <c r="Q182" s="2" t="str">
        <f>VLOOKUP(P182,'[1]Table E'!A:C,3,FALSE)</f>
        <v>Unassigned</v>
      </c>
    </row>
    <row r="183" spans="1:17" x14ac:dyDescent="0.25">
      <c r="A183" s="33" t="str">
        <f t="shared" si="6"/>
        <v>1330002133</v>
      </c>
      <c r="B183" s="33" t="s">
        <v>2277</v>
      </c>
      <c r="C183" s="33" t="s">
        <v>178</v>
      </c>
      <c r="D183" s="9" t="str">
        <f t="shared" si="7"/>
        <v>133002133</v>
      </c>
      <c r="E183" s="34">
        <v>13300</v>
      </c>
      <c r="F183" s="34">
        <v>2133</v>
      </c>
      <c r="G183" s="9" t="str">
        <f>VLOOKUP(B183,'[1]Business Unit Lookup'!A:B,2,FALSE)</f>
        <v>Auditor of Public Accounts</v>
      </c>
      <c r="H183" s="33" t="str">
        <f>VLOOKUP(C183,'[1]Fund Lookup'!B:C,2,FALSE)</f>
        <v>APA Special Revenue Fund</v>
      </c>
      <c r="I183" s="35" t="s">
        <v>2236</v>
      </c>
      <c r="J183" s="33" t="str">
        <f>VLOOKUP(I183,'[1]Table B'!A:B,2,FALSE)</f>
        <v>General</v>
      </c>
      <c r="K183" s="9" t="str">
        <f t="shared" si="8"/>
        <v>100-General</v>
      </c>
      <c r="L183" s="9" t="str">
        <f>IFERROR(VLOOKUP(A183,'[1]VAC as of March 2024'!A:K,11,FALSE),"No")</f>
        <v>No</v>
      </c>
      <c r="M183" s="9" t="s">
        <v>2240</v>
      </c>
      <c r="O183" s="33" t="s">
        <v>2</v>
      </c>
      <c r="P183" s="33" t="s">
        <v>6064</v>
      </c>
      <c r="Q183" s="2" t="str">
        <f>VLOOKUP(P183,'[1]Table E'!A:C,3,FALSE)</f>
        <v>Governmental Operations - Legislative Services</v>
      </c>
    </row>
    <row r="184" spans="1:17" x14ac:dyDescent="0.25">
      <c r="A184" s="33" t="str">
        <f t="shared" si="6"/>
        <v>1330002700</v>
      </c>
      <c r="B184" s="33" t="s">
        <v>2277</v>
      </c>
      <c r="C184" s="33" t="s">
        <v>619</v>
      </c>
      <c r="D184" s="9" t="str">
        <f t="shared" si="7"/>
        <v>133002700</v>
      </c>
      <c r="E184" s="34">
        <v>13300</v>
      </c>
      <c r="F184" s="34">
        <v>2700</v>
      </c>
      <c r="G184" s="9" t="str">
        <f>VLOOKUP(B184,'[1]Business Unit Lookup'!A:B,2,FALSE)</f>
        <v>Auditor of Public Accounts</v>
      </c>
      <c r="H184" s="33" t="str">
        <f>VLOOKUP(C184,'[1]Fund Lookup'!B:C,2,FALSE)</f>
        <v>Parking</v>
      </c>
      <c r="I184" s="35" t="s">
        <v>2239</v>
      </c>
      <c r="J184" s="33" t="str">
        <f>VLOOKUP(I184,'[1]Table B'!A:B,2,FALSE)</f>
        <v>Special Revenue-Other</v>
      </c>
      <c r="K184" s="9" t="str">
        <f t="shared" si="8"/>
        <v>105-Special Revenue-Other</v>
      </c>
      <c r="L184" s="9" t="str">
        <f>IFERROR(VLOOKUP(A184,'[1]VAC as of March 2024'!A:K,11,FALSE),"No")</f>
        <v>No</v>
      </c>
      <c r="M184" s="9" t="s">
        <v>2240</v>
      </c>
      <c r="O184" s="33" t="s">
        <v>2241</v>
      </c>
      <c r="P184" s="33" t="s">
        <v>6062</v>
      </c>
      <c r="Q184" s="2" t="str">
        <f>VLOOKUP(P184,'[1]Table E'!A:C,3,FALSE)</f>
        <v>Governmental Operations - Administrative Services</v>
      </c>
    </row>
    <row r="185" spans="1:17" x14ac:dyDescent="0.25">
      <c r="A185" s="33" t="str">
        <f t="shared" si="6"/>
        <v>1330015000</v>
      </c>
      <c r="B185" s="33" t="s">
        <v>2277</v>
      </c>
      <c r="C185" s="33" t="s">
        <v>2222</v>
      </c>
      <c r="D185" s="9" t="str">
        <f t="shared" si="7"/>
        <v>1330015000</v>
      </c>
      <c r="E185" s="34">
        <v>13300</v>
      </c>
      <c r="F185" s="34">
        <v>15000</v>
      </c>
      <c r="G185" s="9" t="str">
        <f>VLOOKUP(B185,'[1]Business Unit Lookup'!A:B,2,FALSE)</f>
        <v>Auditor of Public Accounts</v>
      </c>
      <c r="H185" s="33" t="str">
        <f>VLOOKUP(C185,'[1]Fund Lookup'!B:C,2,FALSE)</f>
        <v>General Fixed Asset Acct Group</v>
      </c>
      <c r="I185" s="35" t="s">
        <v>2242</v>
      </c>
      <c r="J185" s="33" t="str">
        <f>VLOOKUP(I185,'[1]Table B'!A:B,2,FALSE)</f>
        <v>Fixed Assets, Fund 1500</v>
      </c>
      <c r="K185" s="9" t="str">
        <f t="shared" si="8"/>
        <v>610-Fixed Assets, Fund 1500</v>
      </c>
      <c r="L185" s="9" t="str">
        <f>IFERROR(VLOOKUP(A185,'[1]VAC as of March 2024'!A:K,11,FALSE),"No")</f>
        <v>No</v>
      </c>
      <c r="M185" s="9" t="s">
        <v>4</v>
      </c>
      <c r="Q185" s="2"/>
    </row>
    <row r="186" spans="1:17" x14ac:dyDescent="0.25">
      <c r="A186" s="33" t="str">
        <f t="shared" si="6"/>
        <v>1360001000</v>
      </c>
      <c r="B186" s="33" t="s">
        <v>2278</v>
      </c>
      <c r="C186" s="33" t="s">
        <v>1</v>
      </c>
      <c r="D186" s="9" t="str">
        <f t="shared" si="7"/>
        <v>136001000</v>
      </c>
      <c r="E186" s="34">
        <v>13600</v>
      </c>
      <c r="F186" s="34">
        <v>1000</v>
      </c>
      <c r="G186" s="9" t="str">
        <f>VLOOKUP(B186,'[1]Business Unit Lookup'!A:B,2,FALSE)</f>
        <v>VA Information Tech Agency</v>
      </c>
      <c r="H186" s="33" t="str">
        <f>VLOOKUP(C186,'[1]Fund Lookup'!B:C,2,FALSE)</f>
        <v>General Fund</v>
      </c>
      <c r="I186" s="35" t="s">
        <v>2236</v>
      </c>
      <c r="J186" s="33" t="str">
        <f>VLOOKUP(I186,'[1]Table B'!A:B,2,FALSE)</f>
        <v>General</v>
      </c>
      <c r="K186" s="9" t="str">
        <f t="shared" si="8"/>
        <v>100-General</v>
      </c>
      <c r="L186" s="9" t="str">
        <f>IFERROR(VLOOKUP(A186,'[1]VAC as of March 2024'!A:K,11,FALSE),"No")</f>
        <v>No</v>
      </c>
      <c r="M186" s="9" t="s">
        <v>2237</v>
      </c>
      <c r="O186" s="33" t="s">
        <v>2240</v>
      </c>
      <c r="P186" s="33" t="s">
        <v>6061</v>
      </c>
      <c r="Q186" s="2" t="str">
        <f>VLOOKUP(P186,'[1]Table E'!A:C,3,FALSE)</f>
        <v>Unassigned</v>
      </c>
    </row>
    <row r="187" spans="1:17" x14ac:dyDescent="0.25">
      <c r="A187" s="33" t="str">
        <f t="shared" si="6"/>
        <v>1360002101</v>
      </c>
      <c r="B187" s="33" t="s">
        <v>2278</v>
      </c>
      <c r="C187" s="33" t="s">
        <v>120</v>
      </c>
      <c r="D187" s="9" t="str">
        <f t="shared" si="7"/>
        <v>136002101</v>
      </c>
      <c r="E187" s="34">
        <v>13600</v>
      </c>
      <c r="F187" s="34">
        <v>2101</v>
      </c>
      <c r="G187" s="9" t="str">
        <f>VLOOKUP(B187,'[1]Business Unit Lookup'!A:B,2,FALSE)</f>
        <v>VA Information Tech Agency</v>
      </c>
      <c r="H187" s="33" t="str">
        <f>VLOOKUP(C187,'[1]Fund Lookup'!B:C,2,FALSE)</f>
        <v>Acquisition Services Spec Fund</v>
      </c>
      <c r="I187" s="35" t="s">
        <v>2239</v>
      </c>
      <c r="J187" s="33" t="str">
        <f>VLOOKUP(I187,'[1]Table B'!A:B,2,FALSE)</f>
        <v>Special Revenue-Other</v>
      </c>
      <c r="K187" s="9" t="str">
        <f t="shared" si="8"/>
        <v>105-Special Revenue-Other</v>
      </c>
      <c r="L187" s="9" t="str">
        <f>IFERROR(VLOOKUP(A187,'[1]VAC as of March 2024'!A:K,11,FALSE),"No")</f>
        <v>No</v>
      </c>
      <c r="M187" s="9" t="s">
        <v>2240</v>
      </c>
      <c r="O187" s="33" t="s">
        <v>2241</v>
      </c>
      <c r="P187" s="33" t="s">
        <v>6069</v>
      </c>
      <c r="Q187" s="2" t="str">
        <f>VLOOKUP(P187,'[1]Table E'!A:C,3,FALSE)</f>
        <v>Economic and Technological development</v>
      </c>
    </row>
    <row r="188" spans="1:17" x14ac:dyDescent="0.25">
      <c r="A188" s="33" t="str">
        <f t="shared" si="6"/>
        <v>1360002700</v>
      </c>
      <c r="B188" s="33" t="s">
        <v>2278</v>
      </c>
      <c r="C188" s="33" t="s">
        <v>619</v>
      </c>
      <c r="D188" s="9" t="str">
        <f t="shared" si="7"/>
        <v>136002700</v>
      </c>
      <c r="E188" s="34">
        <v>13600</v>
      </c>
      <c r="F188" s="34">
        <v>2700</v>
      </c>
      <c r="G188" s="9" t="str">
        <f>VLOOKUP(B188,'[1]Business Unit Lookup'!A:B,2,FALSE)</f>
        <v>VA Information Tech Agency</v>
      </c>
      <c r="H188" s="33" t="str">
        <f>VLOOKUP(C188,'[1]Fund Lookup'!B:C,2,FALSE)</f>
        <v>Parking</v>
      </c>
      <c r="I188" s="35" t="s">
        <v>2239</v>
      </c>
      <c r="J188" s="33" t="str">
        <f>VLOOKUP(I188,'[1]Table B'!A:B,2,FALSE)</f>
        <v>Special Revenue-Other</v>
      </c>
      <c r="K188" s="9" t="str">
        <f t="shared" si="8"/>
        <v>105-Special Revenue-Other</v>
      </c>
      <c r="L188" s="9" t="str">
        <f>IFERROR(VLOOKUP(A188,'[1]VAC as of March 2024'!A:K,11,FALSE),"No")</f>
        <v>No</v>
      </c>
      <c r="M188" s="9" t="s">
        <v>2240</v>
      </c>
      <c r="O188" s="33" t="s">
        <v>2241</v>
      </c>
      <c r="P188" s="33" t="s">
        <v>6062</v>
      </c>
      <c r="Q188" s="2" t="str">
        <f>VLOOKUP(P188,'[1]Table E'!A:C,3,FALSE)</f>
        <v>Governmental Operations - Administrative Services</v>
      </c>
    </row>
    <row r="189" spans="1:17" x14ac:dyDescent="0.25">
      <c r="A189" s="33" t="str">
        <f t="shared" si="6"/>
        <v>1360006136</v>
      </c>
      <c r="B189" s="33" t="s">
        <v>2278</v>
      </c>
      <c r="C189" s="33" t="s">
        <v>1107</v>
      </c>
      <c r="D189" s="9" t="str">
        <f t="shared" si="7"/>
        <v>136006136</v>
      </c>
      <c r="E189" s="34">
        <v>13600</v>
      </c>
      <c r="F189" s="34">
        <v>6136</v>
      </c>
      <c r="G189" s="9" t="str">
        <f>VLOOKUP(B189,'[1]Business Unit Lookup'!A:B,2,FALSE)</f>
        <v>VA Information Tech Agency</v>
      </c>
      <c r="H189" s="33" t="str">
        <f>VLOOKUP(C189,'[1]Fund Lookup'!B:C,2,FALSE)</f>
        <v>VITA Internal Service Fund</v>
      </c>
      <c r="I189" s="35" t="s">
        <v>2279</v>
      </c>
      <c r="J189" s="33" t="str">
        <f>VLOOKUP(I189,'[1]Table B'!A:B,2,FALSE)</f>
        <v>Internal Service-Technology and Data Services</v>
      </c>
      <c r="K189" s="9" t="str">
        <f t="shared" si="8"/>
        <v>350-Internal Service-Technology and Data Services</v>
      </c>
      <c r="L189" s="9" t="str">
        <f>IFERROR(VLOOKUP(A189,'[1]VAC as of March 2024'!A:K,11,FALSE),"No")</f>
        <v>No</v>
      </c>
      <c r="M189" s="9" t="s">
        <v>2240</v>
      </c>
      <c r="Q189" s="2"/>
    </row>
    <row r="190" spans="1:17" x14ac:dyDescent="0.25">
      <c r="A190" s="33" t="str">
        <f t="shared" si="6"/>
        <v>1360006137</v>
      </c>
      <c r="B190" s="33" t="s">
        <v>2278</v>
      </c>
      <c r="C190" s="33" t="s">
        <v>1110</v>
      </c>
      <c r="D190" s="9" t="str">
        <f t="shared" si="7"/>
        <v>136006137</v>
      </c>
      <c r="E190" s="34">
        <v>13600</v>
      </c>
      <c r="F190" s="34">
        <v>6137</v>
      </c>
      <c r="G190" s="9" t="str">
        <f>VLOOKUP(B190,'[1]Business Unit Lookup'!A:B,2,FALSE)</f>
        <v>VA Information Tech Agency</v>
      </c>
      <c r="H190" s="33" t="str">
        <f>VLOOKUP(C190,'[1]Fund Lookup'!B:C,2,FALSE)</f>
        <v>VITA Overhead</v>
      </c>
      <c r="I190" s="35" t="s">
        <v>2279</v>
      </c>
      <c r="J190" s="33" t="str">
        <f>VLOOKUP(I190,'[1]Table B'!A:B,2,FALSE)</f>
        <v>Internal Service-Technology and Data Services</v>
      </c>
      <c r="K190" s="9" t="str">
        <f t="shared" si="8"/>
        <v>350-Internal Service-Technology and Data Services</v>
      </c>
      <c r="L190" s="9" t="str">
        <f>IFERROR(VLOOKUP(A190,'[1]VAC as of March 2024'!A:K,11,FALSE),"No")</f>
        <v>No</v>
      </c>
      <c r="M190" s="9" t="s">
        <v>2240</v>
      </c>
      <c r="Q190" s="2"/>
    </row>
    <row r="191" spans="1:17" x14ac:dyDescent="0.25">
      <c r="A191" s="33" t="str">
        <f t="shared" si="6"/>
        <v>1360006170</v>
      </c>
      <c r="B191" s="33" t="s">
        <v>2278</v>
      </c>
      <c r="C191" s="33" t="s">
        <v>1116</v>
      </c>
      <c r="D191" s="9" t="str">
        <f t="shared" si="7"/>
        <v>136006170</v>
      </c>
      <c r="E191" s="34">
        <v>13600</v>
      </c>
      <c r="F191" s="34">
        <v>6170</v>
      </c>
      <c r="G191" s="9" t="str">
        <f>VLOOKUP(B191,'[1]Business Unit Lookup'!A:B,2,FALSE)</f>
        <v>VA Information Tech Agency</v>
      </c>
      <c r="H191" s="33" t="str">
        <f>VLOOKUP(C191,'[1]Fund Lookup'!B:C,2,FALSE)</f>
        <v>IT Security Service Center</v>
      </c>
      <c r="I191" s="35" t="s">
        <v>2279</v>
      </c>
      <c r="J191" s="33" t="str">
        <f>VLOOKUP(I191,'[1]Table B'!A:B,2,FALSE)</f>
        <v>Internal Service-Technology and Data Services</v>
      </c>
      <c r="K191" s="9" t="str">
        <f t="shared" si="8"/>
        <v>350-Internal Service-Technology and Data Services</v>
      </c>
      <c r="L191" s="9" t="str">
        <f>IFERROR(VLOOKUP(A191,'[1]VAC as of March 2024'!A:K,11,FALSE),"No")</f>
        <v>No</v>
      </c>
      <c r="M191" s="9" t="s">
        <v>2240</v>
      </c>
      <c r="Q191" s="2"/>
    </row>
    <row r="192" spans="1:17" x14ac:dyDescent="0.25">
      <c r="A192" s="33" t="str">
        <f t="shared" si="6"/>
        <v>1360009051</v>
      </c>
      <c r="B192" s="33" t="s">
        <v>2278</v>
      </c>
      <c r="C192" s="33" t="s">
        <v>1712</v>
      </c>
      <c r="D192" s="9" t="str">
        <f t="shared" si="7"/>
        <v>136009051</v>
      </c>
      <c r="E192" s="34">
        <v>13600</v>
      </c>
      <c r="F192" s="34">
        <v>9051</v>
      </c>
      <c r="G192" s="9" t="str">
        <f>VLOOKUP(B192,'[1]Business Unit Lookup'!A:B,2,FALSE)</f>
        <v>VA Information Tech Agency</v>
      </c>
      <c r="H192" s="33" t="str">
        <f>VLOOKUP(C192,'[1]Fund Lookup'!B:C,2,FALSE)</f>
        <v>GIS Fund</v>
      </c>
      <c r="I192" s="35" t="s">
        <v>2239</v>
      </c>
      <c r="J192" s="33" t="str">
        <f>VLOOKUP(I192,'[1]Table B'!A:B,2,FALSE)</f>
        <v>Special Revenue-Other</v>
      </c>
      <c r="K192" s="9" t="str">
        <f t="shared" si="8"/>
        <v>105-Special Revenue-Other</v>
      </c>
      <c r="L192" s="9" t="str">
        <f>IFERROR(VLOOKUP(A192,'[1]VAC as of March 2024'!A:K,11,FALSE),"No")</f>
        <v>Yes</v>
      </c>
      <c r="M192" s="9" t="s">
        <v>2248</v>
      </c>
      <c r="N192" s="9" t="s">
        <v>6077</v>
      </c>
      <c r="O192" s="33" t="s">
        <v>2241</v>
      </c>
      <c r="P192" s="33" t="s">
        <v>6069</v>
      </c>
      <c r="Q192" s="2" t="str">
        <f>VLOOKUP(P192,'[1]Table E'!A:C,3,FALSE)</f>
        <v>Economic and Technological development</v>
      </c>
    </row>
    <row r="193" spans="1:17" x14ac:dyDescent="0.25">
      <c r="A193" s="33" t="str">
        <f t="shared" si="6"/>
        <v>1360009104</v>
      </c>
      <c r="B193" s="33" t="s">
        <v>2278</v>
      </c>
      <c r="C193" s="33" t="s">
        <v>1763</v>
      </c>
      <c r="D193" s="9" t="str">
        <f t="shared" si="7"/>
        <v>136009104</v>
      </c>
      <c r="E193" s="34">
        <v>13600</v>
      </c>
      <c r="F193" s="34">
        <v>9104</v>
      </c>
      <c r="G193" s="9" t="str">
        <f>VLOOKUP(B193,'[1]Business Unit Lookup'!A:B,2,FALSE)</f>
        <v>VA Information Tech Agency</v>
      </c>
      <c r="H193" s="33" t="str">
        <f>VLOOKUP(C193,'[1]Fund Lookup'!B:C,2,FALSE)</f>
        <v>VA Info Providers Network Fd</v>
      </c>
      <c r="I193" s="35" t="s">
        <v>2270</v>
      </c>
      <c r="J193" s="33" t="str">
        <f>VLOOKUP(I193,'[1]Table B'!A:B,2,FALSE)</f>
        <v>No Year-End Balance</v>
      </c>
      <c r="K193" s="9" t="str">
        <f t="shared" si="8"/>
        <v>660-No Year-End Balance</v>
      </c>
      <c r="L193" s="9" t="str">
        <f>IFERROR(VLOOKUP(A193,'[1]VAC as of March 2024'!A:K,11,FALSE),"No")</f>
        <v>No</v>
      </c>
      <c r="M193" s="9" t="s">
        <v>4</v>
      </c>
      <c r="O193" s="33"/>
      <c r="P193" s="33"/>
      <c r="Q193" s="2"/>
    </row>
    <row r="194" spans="1:17" x14ac:dyDescent="0.25">
      <c r="A194" s="33" t="str">
        <f t="shared" ref="A194:A257" si="9">CONCATENATE(B194,C194)</f>
        <v>1360009281</v>
      </c>
      <c r="B194" s="33" t="s">
        <v>2278</v>
      </c>
      <c r="C194" s="33" t="s">
        <v>1932</v>
      </c>
      <c r="D194" s="9" t="str">
        <f t="shared" ref="D194:D257" si="10">CONCATENATE(E194,F194)</f>
        <v>136009281</v>
      </c>
      <c r="E194" s="34">
        <v>13600</v>
      </c>
      <c r="F194" s="34">
        <v>9281</v>
      </c>
      <c r="G194" s="9" t="str">
        <f>VLOOKUP(B194,'[1]Business Unit Lookup'!A:B,2,FALSE)</f>
        <v>VA Information Tech Agency</v>
      </c>
      <c r="H194" s="33" t="str">
        <f>VLOOKUP(C194,'[1]Fund Lookup'!B:C,2,FALSE)</f>
        <v>Wireless E-911 Fund</v>
      </c>
      <c r="I194" s="35" t="s">
        <v>2280</v>
      </c>
      <c r="J194" s="33" t="str">
        <f>VLOOKUP(I194,'[1]Table B'!A:B,2,FALSE)</f>
        <v>Enterprise-Wireless E 911</v>
      </c>
      <c r="K194" s="9" t="str">
        <f t="shared" ref="K194:K257" si="11">CONCATENATE(I194,"-",J194)</f>
        <v>310-Enterprise-Wireless E 911</v>
      </c>
      <c r="L194" s="9" t="str">
        <f>IFERROR(VLOOKUP(A194,'[1]VAC as of March 2024'!A:K,11,FALSE),"No")</f>
        <v>No</v>
      </c>
      <c r="M194" s="9" t="s">
        <v>2240</v>
      </c>
      <c r="Q194" s="2"/>
    </row>
    <row r="195" spans="1:17" x14ac:dyDescent="0.25">
      <c r="A195" s="33" t="str">
        <f t="shared" si="9"/>
        <v>1360009311</v>
      </c>
      <c r="B195" s="33" t="s">
        <v>2278</v>
      </c>
      <c r="C195" s="33" t="s">
        <v>1951</v>
      </c>
      <c r="D195" s="9" t="str">
        <f t="shared" si="10"/>
        <v>136009311</v>
      </c>
      <c r="E195" s="34">
        <v>13600</v>
      </c>
      <c r="F195" s="34">
        <v>9311</v>
      </c>
      <c r="G195" s="9" t="str">
        <f>VLOOKUP(B195,'[1]Business Unit Lookup'!A:B,2,FALSE)</f>
        <v>VA Information Tech Agency</v>
      </c>
      <c r="H195" s="33" t="str">
        <f>VLOOKUP(C195,'[1]Fund Lookup'!B:C,2,FALSE)</f>
        <v>VA Technology Infrastructure</v>
      </c>
      <c r="I195" s="35" t="s">
        <v>2270</v>
      </c>
      <c r="J195" s="33" t="str">
        <f>VLOOKUP(I195,'[1]Table B'!A:B,2,FALSE)</f>
        <v>No Year-End Balance</v>
      </c>
      <c r="K195" s="9" t="str">
        <f t="shared" si="11"/>
        <v>660-No Year-End Balance</v>
      </c>
      <c r="L195" s="9" t="str">
        <f>IFERROR(VLOOKUP(A195,'[1]VAC as of March 2024'!A:K,11,FALSE),"No")</f>
        <v>No</v>
      </c>
      <c r="M195" s="9" t="s">
        <v>4</v>
      </c>
      <c r="O195" s="33"/>
      <c r="P195" s="33"/>
      <c r="Q195" s="2"/>
    </row>
    <row r="196" spans="1:17" x14ac:dyDescent="0.25">
      <c r="A196" s="33" t="str">
        <f t="shared" si="9"/>
        <v>1360009320</v>
      </c>
      <c r="B196" s="33" t="s">
        <v>2278</v>
      </c>
      <c r="C196" s="33" t="s">
        <v>1956</v>
      </c>
      <c r="D196" s="9" t="str">
        <f t="shared" si="10"/>
        <v>136009320</v>
      </c>
      <c r="E196" s="34">
        <v>13600</v>
      </c>
      <c r="F196" s="34">
        <v>9320</v>
      </c>
      <c r="G196" s="9" t="str">
        <f>VLOOKUP(B196,'[1]Business Unit Lookup'!A:B,2,FALSE)</f>
        <v>VA Information Tech Agency</v>
      </c>
      <c r="H196" s="33" t="str">
        <f>VLOOKUP(C196,'[1]Fund Lookup'!B:C,2,FALSE)</f>
        <v>Work Cap Advance &amp; Recoveries</v>
      </c>
      <c r="I196" s="35" t="s">
        <v>2239</v>
      </c>
      <c r="J196" s="33" t="str">
        <f>VLOOKUP(I196,'[1]Table B'!A:B,2,FALSE)</f>
        <v>Special Revenue-Other</v>
      </c>
      <c r="K196" s="9" t="str">
        <f t="shared" si="11"/>
        <v>105-Special Revenue-Other</v>
      </c>
      <c r="L196" s="9" t="str">
        <f>IFERROR(VLOOKUP(A196,'[1]VAC as of March 2024'!A:K,11,FALSE),"No")</f>
        <v>No</v>
      </c>
      <c r="M196" s="9" t="s">
        <v>2240</v>
      </c>
      <c r="O196" s="33" t="s">
        <v>2241</v>
      </c>
      <c r="P196" s="33" t="s">
        <v>6069</v>
      </c>
      <c r="Q196" s="2" t="str">
        <f>VLOOKUP(P196,'[1]Table E'!A:C,3,FALSE)</f>
        <v>Economic and Technological development</v>
      </c>
    </row>
    <row r="197" spans="1:17" x14ac:dyDescent="0.25">
      <c r="A197" s="33" t="str">
        <f t="shared" si="9"/>
        <v>1360010000</v>
      </c>
      <c r="B197" s="40" t="s">
        <v>2278</v>
      </c>
      <c r="C197" s="36" t="s">
        <v>2162</v>
      </c>
      <c r="D197" s="9" t="str">
        <f t="shared" si="10"/>
        <v>1360010000</v>
      </c>
      <c r="E197" s="40">
        <v>13600</v>
      </c>
      <c r="F197" s="37">
        <v>10000</v>
      </c>
      <c r="G197" s="9" t="str">
        <f>VLOOKUP(B197,'[1]Business Unit Lookup'!A:B,2,FALSE)</f>
        <v>VA Information Tech Agency</v>
      </c>
      <c r="H197" s="33" t="str">
        <f>VLOOKUP(C197,'[1]Fund Lookup'!B:C,2,FALSE)</f>
        <v>Federal Trust</v>
      </c>
      <c r="I197" s="35" t="s">
        <v>2252</v>
      </c>
      <c r="J197" s="33" t="str">
        <f>VLOOKUP(I197,'[1]Table B'!A:B,2,FALSE)</f>
        <v>Special Revenue-Federal</v>
      </c>
      <c r="K197" s="9" t="str">
        <f t="shared" si="11"/>
        <v>120-Special Revenue-Federal</v>
      </c>
      <c r="L197" s="9" t="str">
        <f>IFERROR(VLOOKUP(A197,'[1]VAC as of March 2024'!A:K,11,FALSE),"No")</f>
        <v>No</v>
      </c>
      <c r="M197" s="38" t="s">
        <v>2248</v>
      </c>
      <c r="O197" s="38" t="s">
        <v>2248</v>
      </c>
      <c r="P197" s="36" t="s">
        <v>6070</v>
      </c>
      <c r="Q197" s="81" t="s">
        <v>8349</v>
      </c>
    </row>
    <row r="198" spans="1:17" x14ac:dyDescent="0.25">
      <c r="A198" s="33" t="str">
        <f t="shared" si="9"/>
        <v>1360010040</v>
      </c>
      <c r="B198" s="33" t="s">
        <v>2278</v>
      </c>
      <c r="C198" s="33" t="s">
        <v>2180</v>
      </c>
      <c r="D198" s="9" t="str">
        <f t="shared" si="10"/>
        <v>1360010040</v>
      </c>
      <c r="E198" s="34">
        <v>13600</v>
      </c>
      <c r="F198" s="34">
        <v>10040</v>
      </c>
      <c r="G198" s="9" t="str">
        <f>VLOOKUP(B198,'[1]Business Unit Lookup'!A:B,2,FALSE)</f>
        <v>VA Information Tech Agency</v>
      </c>
      <c r="H198" s="33" t="str">
        <f>VLOOKUP(C198,'[1]Fund Lookup'!B:C,2,FALSE)</f>
        <v>Broadbnd Data&amp;Devel Grnt- ARRA</v>
      </c>
      <c r="I198" s="35" t="s">
        <v>2252</v>
      </c>
      <c r="J198" s="33" t="str">
        <f>VLOOKUP(I198,'[1]Table B'!A:B,2,FALSE)</f>
        <v>Special Revenue-Federal</v>
      </c>
      <c r="K198" s="9" t="str">
        <f t="shared" si="11"/>
        <v>120-Special Revenue-Federal</v>
      </c>
      <c r="L198" s="9" t="str">
        <f>IFERROR(VLOOKUP(A198,'[1]VAC as of March 2024'!A:K,11,FALSE),"No")</f>
        <v>No</v>
      </c>
      <c r="M198" s="9" t="s">
        <v>2281</v>
      </c>
      <c r="O198" s="33" t="s">
        <v>2248</v>
      </c>
      <c r="P198" s="33" t="s">
        <v>6070</v>
      </c>
      <c r="Q198" s="2" t="str">
        <f>VLOOKUP(P198,'[1]Table E'!A:C,3,FALSE)</f>
        <v>Gifts and grants</v>
      </c>
    </row>
    <row r="199" spans="1:17" x14ac:dyDescent="0.25">
      <c r="A199" s="33" t="str">
        <f t="shared" si="9"/>
        <v>1360010600</v>
      </c>
      <c r="B199" s="33" t="s">
        <v>2278</v>
      </c>
      <c r="C199" s="33" t="s">
        <v>2187</v>
      </c>
      <c r="D199" s="9" t="str">
        <f t="shared" si="10"/>
        <v>1360010600</v>
      </c>
      <c r="E199" s="34">
        <v>13600</v>
      </c>
      <c r="F199" s="34">
        <v>10600</v>
      </c>
      <c r="G199" s="9" t="str">
        <f>VLOOKUP(B199,'[1]Business Unit Lookup'!A:B,2,FALSE)</f>
        <v>VA Information Tech Agency</v>
      </c>
      <c r="H199" s="33" t="str">
        <f>VLOOKUP(C199,'[1]Fund Lookup'!B:C,2,FALSE)</f>
        <v>Statewide Data Systems - ARRA</v>
      </c>
      <c r="I199" s="35" t="s">
        <v>2252</v>
      </c>
      <c r="J199" s="33" t="str">
        <f>VLOOKUP(I199,'[1]Table B'!A:B,2,FALSE)</f>
        <v>Special Revenue-Federal</v>
      </c>
      <c r="K199" s="9" t="str">
        <f t="shared" si="11"/>
        <v>120-Special Revenue-Federal</v>
      </c>
      <c r="L199" s="9" t="str">
        <f>IFERROR(VLOOKUP(A199,'[1]VAC as of March 2024'!A:K,11,FALSE),"No")</f>
        <v>No</v>
      </c>
      <c r="M199" s="9" t="s">
        <v>2281</v>
      </c>
      <c r="O199" s="33" t="s">
        <v>2248</v>
      </c>
      <c r="P199" s="33" t="s">
        <v>6070</v>
      </c>
      <c r="Q199" s="2" t="str">
        <f>VLOOKUP(P199,'[1]Table E'!A:C,3,FALSE)</f>
        <v>Gifts and grants</v>
      </c>
    </row>
    <row r="200" spans="1:17" x14ac:dyDescent="0.25">
      <c r="A200" s="33" t="str">
        <f t="shared" si="9"/>
        <v>1400001000</v>
      </c>
      <c r="B200" s="33" t="s">
        <v>2282</v>
      </c>
      <c r="C200" s="33" t="s">
        <v>1</v>
      </c>
      <c r="D200" s="9" t="str">
        <f t="shared" si="10"/>
        <v>140001000</v>
      </c>
      <c r="E200" s="34">
        <v>14000</v>
      </c>
      <c r="F200" s="34">
        <v>1000</v>
      </c>
      <c r="G200" s="9" t="str">
        <f>VLOOKUP(B200,'[1]Business Unit Lookup'!A:B,2,FALSE)</f>
        <v>Dept of Criminal Justice Svcs</v>
      </c>
      <c r="H200" s="33" t="str">
        <f>VLOOKUP(C200,'[1]Fund Lookup'!B:C,2,FALSE)</f>
        <v>General Fund</v>
      </c>
      <c r="I200" s="35" t="s">
        <v>2236</v>
      </c>
      <c r="J200" s="33" t="str">
        <f>VLOOKUP(I200,'[1]Table B'!A:B,2,FALSE)</f>
        <v>General</v>
      </c>
      <c r="K200" s="9" t="str">
        <f t="shared" si="11"/>
        <v>100-General</v>
      </c>
      <c r="L200" s="9" t="str">
        <f>IFERROR(VLOOKUP(A200,'[1]VAC as of March 2024'!A:K,11,FALSE),"No")</f>
        <v>No</v>
      </c>
      <c r="M200" s="9" t="s">
        <v>2237</v>
      </c>
      <c r="O200" s="33" t="s">
        <v>2240</v>
      </c>
      <c r="P200" s="33" t="s">
        <v>6061</v>
      </c>
      <c r="Q200" s="2" t="str">
        <f>VLOOKUP(P200,'[1]Table E'!A:C,3,FALSE)</f>
        <v>Unassigned</v>
      </c>
    </row>
    <row r="201" spans="1:17" x14ac:dyDescent="0.25">
      <c r="A201" s="33" t="str">
        <f t="shared" si="9"/>
        <v>1400002095</v>
      </c>
      <c r="B201" s="36" t="s">
        <v>2282</v>
      </c>
      <c r="C201" s="36" t="s">
        <v>6092</v>
      </c>
      <c r="D201" s="9" t="str">
        <f t="shared" si="10"/>
        <v>140002095</v>
      </c>
      <c r="E201" s="35">
        <v>14000</v>
      </c>
      <c r="F201" s="37">
        <v>2095</v>
      </c>
      <c r="G201" s="9" t="str">
        <f>VLOOKUP(B201,'[1]Business Unit Lookup'!A:B,2,FALSE)</f>
        <v>Dept of Criminal Justice Svcs</v>
      </c>
      <c r="H201" s="33" t="str">
        <f>VLOOKUP(C201,'[1]Fund Lookup'!B:C,2,FALSE)</f>
        <v>Opioid Abatement Fund</v>
      </c>
      <c r="I201" s="35" t="s">
        <v>2304</v>
      </c>
      <c r="J201" s="33" t="str">
        <f>VLOOKUP(I201,'[1]Table B'!A:B,2,FALSE)</f>
        <v>Special Revenue-Health and Social Servic</v>
      </c>
      <c r="K201" s="9" t="str">
        <f t="shared" si="11"/>
        <v>115-Special Revenue-Health and Social Servic</v>
      </c>
      <c r="L201" s="9" t="str">
        <f>IFERROR(VLOOKUP(A201,'[1]VAC as of March 2024'!A:K,11,FALSE),"No")</f>
        <v>Yes</v>
      </c>
      <c r="M201" s="38" t="s">
        <v>2248</v>
      </c>
      <c r="O201" s="38" t="s">
        <v>2241</v>
      </c>
      <c r="P201" s="38" t="s">
        <v>6067</v>
      </c>
      <c r="Q201" s="2" t="str">
        <f>VLOOKUP(P201,'[1]Table E'!A:C,3,FALSE)</f>
        <v>Health and Public Safety</v>
      </c>
    </row>
    <row r="202" spans="1:17" x14ac:dyDescent="0.25">
      <c r="A202" s="33" t="str">
        <f t="shared" si="9"/>
        <v>1400002140</v>
      </c>
      <c r="B202" s="33" t="s">
        <v>2282</v>
      </c>
      <c r="C202" s="33" t="s">
        <v>181</v>
      </c>
      <c r="D202" s="9" t="str">
        <f t="shared" si="10"/>
        <v>140002140</v>
      </c>
      <c r="E202" s="34">
        <v>14000</v>
      </c>
      <c r="F202" s="34">
        <v>2140</v>
      </c>
      <c r="G202" s="9" t="str">
        <f>VLOOKUP(B202,'[1]Business Unit Lookup'!A:B,2,FALSE)</f>
        <v>Dept of Criminal Justice Svcs</v>
      </c>
      <c r="H202" s="33" t="str">
        <f>VLOOKUP(C202,'[1]Fund Lookup'!B:C,2,FALSE)</f>
        <v>DCJS Special Revenue Fund</v>
      </c>
      <c r="I202" s="35" t="s">
        <v>2239</v>
      </c>
      <c r="J202" s="33" t="str">
        <f>VLOOKUP(I202,'[1]Table B'!A:B,2,FALSE)</f>
        <v>Special Revenue-Other</v>
      </c>
      <c r="K202" s="9" t="str">
        <f t="shared" si="11"/>
        <v>105-Special Revenue-Other</v>
      </c>
      <c r="L202" s="9" t="str">
        <f>IFERROR(VLOOKUP(A202,'[1]VAC as of March 2024'!A:K,11,FALSE),"No")</f>
        <v>No</v>
      </c>
      <c r="M202" s="9" t="s">
        <v>2240</v>
      </c>
      <c r="O202" s="33" t="s">
        <v>2241</v>
      </c>
      <c r="P202" s="33" t="s">
        <v>6067</v>
      </c>
      <c r="Q202" s="2" t="str">
        <f>VLOOKUP(P202,'[1]Table E'!A:C,3,FALSE)</f>
        <v>Health and Public Safety</v>
      </c>
    </row>
    <row r="203" spans="1:17" x14ac:dyDescent="0.25">
      <c r="A203" s="33" t="str">
        <f t="shared" si="9"/>
        <v>1400002210</v>
      </c>
      <c r="B203" s="33" t="s">
        <v>2282</v>
      </c>
      <c r="C203" s="33" t="s">
        <v>319</v>
      </c>
      <c r="D203" s="9" t="str">
        <f t="shared" si="10"/>
        <v>140002210</v>
      </c>
      <c r="E203" s="34">
        <v>14000</v>
      </c>
      <c r="F203" s="34">
        <v>2210</v>
      </c>
      <c r="G203" s="9" t="str">
        <f>VLOOKUP(B203,'[1]Business Unit Lookup'!A:B,2,FALSE)</f>
        <v>Dept of Criminal Justice Svcs</v>
      </c>
      <c r="H203" s="33" t="str">
        <f>VLOOKUP(C203,'[1]Fund Lookup'!B:C,2,FALSE)</f>
        <v>Asset Forfeiture And Seizure</v>
      </c>
      <c r="I203" s="35" t="s">
        <v>2239</v>
      </c>
      <c r="J203" s="33" t="str">
        <f>VLOOKUP(I203,'[1]Table B'!A:B,2,FALSE)</f>
        <v>Special Revenue-Other</v>
      </c>
      <c r="K203" s="9" t="str">
        <f t="shared" si="11"/>
        <v>105-Special Revenue-Other</v>
      </c>
      <c r="L203" s="9" t="str">
        <f>IFERROR(VLOOKUP(A203,'[1]VAC as of March 2024'!A:K,11,FALSE),"No")</f>
        <v>No</v>
      </c>
      <c r="M203" s="9" t="s">
        <v>2240</v>
      </c>
      <c r="O203" s="33" t="s">
        <v>2241</v>
      </c>
      <c r="P203" s="33" t="s">
        <v>6067</v>
      </c>
      <c r="Q203" s="2" t="str">
        <f>VLOOKUP(P203,'[1]Table E'!A:C,3,FALSE)</f>
        <v>Health and Public Safety</v>
      </c>
    </row>
    <row r="204" spans="1:17" x14ac:dyDescent="0.25">
      <c r="A204" s="33" t="str">
        <f t="shared" si="9"/>
        <v>1400002250</v>
      </c>
      <c r="B204" s="33" t="s">
        <v>2282</v>
      </c>
      <c r="C204" s="33" t="s">
        <v>356</v>
      </c>
      <c r="D204" s="9" t="str">
        <f t="shared" si="10"/>
        <v>140002250</v>
      </c>
      <c r="E204" s="34">
        <v>14000</v>
      </c>
      <c r="F204" s="34">
        <v>2250</v>
      </c>
      <c r="G204" s="9" t="str">
        <f>VLOOKUP(B204,'[1]Business Unit Lookup'!A:B,2,FALSE)</f>
        <v>Dept of Criminal Justice Svcs</v>
      </c>
      <c r="H204" s="33" t="str">
        <f>VLOOKUP(C204,'[1]Fund Lookup'!B:C,2,FALSE)</f>
        <v>Community Policing Fund</v>
      </c>
      <c r="I204" s="35" t="s">
        <v>2239</v>
      </c>
      <c r="J204" s="33" t="str">
        <f>VLOOKUP(I204,'[1]Table B'!A:B,2,FALSE)</f>
        <v>Special Revenue-Other</v>
      </c>
      <c r="K204" s="9" t="str">
        <f t="shared" si="11"/>
        <v>105-Special Revenue-Other</v>
      </c>
      <c r="L204" s="9" t="str">
        <f>IFERROR(VLOOKUP(A204,'[1]VAC as of March 2024'!A:K,11,FALSE),"No")</f>
        <v>No</v>
      </c>
      <c r="M204" s="9" t="s">
        <v>2240</v>
      </c>
      <c r="O204" s="33" t="s">
        <v>2248</v>
      </c>
      <c r="P204" s="33" t="s">
        <v>6082</v>
      </c>
      <c r="Q204" s="2" t="str">
        <f>VLOOKUP(P204,'[1]Table E'!A:C,3,FALSE)</f>
        <v>Health and Public Safety</v>
      </c>
    </row>
    <row r="205" spans="1:17" x14ac:dyDescent="0.25">
      <c r="A205" s="33" t="str">
        <f t="shared" si="9"/>
        <v>1400002700</v>
      </c>
      <c r="B205" s="33" t="s">
        <v>2282</v>
      </c>
      <c r="C205" s="33" t="s">
        <v>619</v>
      </c>
      <c r="D205" s="9" t="str">
        <f t="shared" si="10"/>
        <v>140002700</v>
      </c>
      <c r="E205" s="34">
        <v>14000</v>
      </c>
      <c r="F205" s="34">
        <v>2700</v>
      </c>
      <c r="G205" s="9" t="str">
        <f>VLOOKUP(B205,'[1]Business Unit Lookup'!A:B,2,FALSE)</f>
        <v>Dept of Criminal Justice Svcs</v>
      </c>
      <c r="H205" s="33" t="str">
        <f>VLOOKUP(C205,'[1]Fund Lookup'!B:C,2,FALSE)</f>
        <v>Parking</v>
      </c>
      <c r="I205" s="35" t="s">
        <v>2239</v>
      </c>
      <c r="J205" s="33" t="str">
        <f>VLOOKUP(I205,'[1]Table B'!A:B,2,FALSE)</f>
        <v>Special Revenue-Other</v>
      </c>
      <c r="K205" s="9" t="str">
        <f t="shared" si="11"/>
        <v>105-Special Revenue-Other</v>
      </c>
      <c r="L205" s="9" t="str">
        <f>IFERROR(VLOOKUP(A205,'[1]VAC as of March 2024'!A:K,11,FALSE),"No")</f>
        <v>No</v>
      </c>
      <c r="M205" s="9" t="s">
        <v>2240</v>
      </c>
      <c r="O205" s="33" t="s">
        <v>2241</v>
      </c>
      <c r="P205" s="33" t="s">
        <v>6062</v>
      </c>
      <c r="Q205" s="2" t="str">
        <f>VLOOKUP(P205,'[1]Table E'!A:C,3,FALSE)</f>
        <v>Governmental Operations - Administrative Services</v>
      </c>
    </row>
    <row r="206" spans="1:17" x14ac:dyDescent="0.25">
      <c r="A206" s="33" t="str">
        <f t="shared" si="9"/>
        <v>1400002800</v>
      </c>
      <c r="B206" s="33" t="s">
        <v>2282</v>
      </c>
      <c r="C206" s="33" t="s">
        <v>683</v>
      </c>
      <c r="D206" s="9" t="str">
        <f t="shared" si="10"/>
        <v>140002800</v>
      </c>
      <c r="E206" s="34">
        <v>14000</v>
      </c>
      <c r="F206" s="34">
        <v>2800</v>
      </c>
      <c r="G206" s="9" t="str">
        <f>VLOOKUP(B206,'[1]Business Unit Lookup'!A:B,2,FALSE)</f>
        <v>Dept of Criminal Justice Svcs</v>
      </c>
      <c r="H206" s="33" t="str">
        <f>VLOOKUP(C206,'[1]Fund Lookup'!B:C,2,FALSE)</f>
        <v>Appropriated IDC Recoveries</v>
      </c>
      <c r="I206" s="35" t="s">
        <v>2239</v>
      </c>
      <c r="J206" s="33" t="str">
        <f>VLOOKUP(I206,'[1]Table B'!A:B,2,FALSE)</f>
        <v>Special Revenue-Other</v>
      </c>
      <c r="K206" s="9" t="str">
        <f t="shared" si="11"/>
        <v>105-Special Revenue-Other</v>
      </c>
      <c r="L206" s="9" t="str">
        <f>IFERROR(VLOOKUP(A206,'[1]VAC as of March 2024'!A:K,11,FALSE),"No")</f>
        <v>No</v>
      </c>
      <c r="M206" s="9" t="s">
        <v>2240</v>
      </c>
      <c r="O206" s="33" t="s">
        <v>2</v>
      </c>
      <c r="P206" s="33" t="s">
        <v>6068</v>
      </c>
      <c r="Q206" s="2" t="str">
        <f>VLOOKUP(P206,'[1]Table E'!A:C,3,FALSE)</f>
        <v>Health and Public Safety</v>
      </c>
    </row>
    <row r="207" spans="1:17" x14ac:dyDescent="0.25">
      <c r="A207" s="33" t="str">
        <f t="shared" si="9"/>
        <v>1400002820</v>
      </c>
      <c r="B207" s="33" t="s">
        <v>2282</v>
      </c>
      <c r="C207" s="33" t="s">
        <v>689</v>
      </c>
      <c r="D207" s="9" t="str">
        <f t="shared" si="10"/>
        <v>140002820</v>
      </c>
      <c r="E207" s="34">
        <v>14000</v>
      </c>
      <c r="F207" s="34">
        <v>2820</v>
      </c>
      <c r="G207" s="9" t="str">
        <f>VLOOKUP(B207,'[1]Business Unit Lookup'!A:B,2,FALSE)</f>
        <v>Dept of Criminal Justice Svcs</v>
      </c>
      <c r="H207" s="33" t="str">
        <f>VLOOKUP(C207,'[1]Fund Lookup'!B:C,2,FALSE)</f>
        <v>Abbott Lab Settlement Fund</v>
      </c>
      <c r="I207" s="35" t="s">
        <v>2252</v>
      </c>
      <c r="J207" s="33" t="str">
        <f>VLOOKUP(I207,'[1]Table B'!A:B,2,FALSE)</f>
        <v>Special Revenue-Federal</v>
      </c>
      <c r="K207" s="9" t="str">
        <f t="shared" si="11"/>
        <v>120-Special Revenue-Federal</v>
      </c>
      <c r="L207" s="9" t="str">
        <f>IFERROR(VLOOKUP(A207,'[1]VAC as of March 2024'!A:K,11,FALSE),"No")</f>
        <v>No</v>
      </c>
      <c r="M207" s="9" t="s">
        <v>2248</v>
      </c>
      <c r="O207" s="33" t="s">
        <v>2248</v>
      </c>
      <c r="P207" s="33" t="s">
        <v>6070</v>
      </c>
      <c r="Q207" s="2" t="str">
        <f>VLOOKUP(P207,'[1]Table E'!A:C,3,FALSE)</f>
        <v>Gifts and grants</v>
      </c>
    </row>
    <row r="208" spans="1:17" x14ac:dyDescent="0.25">
      <c r="A208" s="33" t="str">
        <f t="shared" si="9"/>
        <v>1400002850</v>
      </c>
      <c r="B208" s="40" t="s">
        <v>2282</v>
      </c>
      <c r="C208" s="36" t="s">
        <v>8350</v>
      </c>
      <c r="D208" s="9" t="str">
        <f t="shared" si="10"/>
        <v>140002850</v>
      </c>
      <c r="E208" s="40">
        <v>14000</v>
      </c>
      <c r="F208" s="37">
        <v>2850</v>
      </c>
      <c r="G208" s="9" t="str">
        <f>VLOOKUP(B208,'[1]Business Unit Lookup'!A:B,2,FALSE)</f>
        <v>Dept of Criminal Justice Svcs</v>
      </c>
      <c r="H208" s="33" t="str">
        <f>VLOOKUP(C208,'[1]Fund Lookup'!B:C,2,FALSE)</f>
        <v>VA Firearm Vlnc Int &amp; Prev Fd</v>
      </c>
      <c r="I208" s="35" t="s">
        <v>2236</v>
      </c>
      <c r="J208" s="33" t="str">
        <f>VLOOKUP(I208,'[1]Table B'!A:B,2,FALSE)</f>
        <v>General</v>
      </c>
      <c r="K208" s="9" t="str">
        <f t="shared" si="11"/>
        <v>100-General</v>
      </c>
      <c r="L208" s="9" t="str">
        <f>IFERROR(VLOOKUP(A208,'[1]VAC as of March 2024'!A:K,11,FALSE),"No")</f>
        <v>Yes</v>
      </c>
      <c r="M208" s="38" t="s">
        <v>2240</v>
      </c>
      <c r="N208" s="9" t="s">
        <v>6077</v>
      </c>
      <c r="O208" s="38" t="s">
        <v>2241</v>
      </c>
      <c r="P208" s="36" t="s">
        <v>6067</v>
      </c>
      <c r="Q208" s="82" t="s">
        <v>8351</v>
      </c>
    </row>
    <row r="209" spans="1:17" x14ac:dyDescent="0.25">
      <c r="A209" s="33" t="str">
        <f t="shared" si="9"/>
        <v>1400007012</v>
      </c>
      <c r="B209" s="33" t="s">
        <v>2282</v>
      </c>
      <c r="C209" s="33" t="s">
        <v>1147</v>
      </c>
      <c r="D209" s="9" t="str">
        <f t="shared" si="10"/>
        <v>140007012</v>
      </c>
      <c r="E209" s="34">
        <v>14000</v>
      </c>
      <c r="F209" s="34">
        <v>7012</v>
      </c>
      <c r="G209" s="9" t="str">
        <f>VLOOKUP(B209,'[1]Business Unit Lookup'!A:B,2,FALSE)</f>
        <v>Dept of Criminal Justice Svcs</v>
      </c>
      <c r="H209" s="33" t="str">
        <f>VLOOKUP(C209,'[1]Fund Lookup'!B:C,2,FALSE)</f>
        <v>JAIBG Trust Fund - Federal</v>
      </c>
      <c r="I209" s="35" t="s">
        <v>2252</v>
      </c>
      <c r="J209" s="33" t="str">
        <f>VLOOKUP(I209,'[1]Table B'!A:B,2,FALSE)</f>
        <v>Special Revenue-Federal</v>
      </c>
      <c r="K209" s="9" t="str">
        <f t="shared" si="11"/>
        <v>120-Special Revenue-Federal</v>
      </c>
      <c r="L209" s="9" t="str">
        <f>IFERROR(VLOOKUP(A209,'[1]VAC as of March 2024'!A:K,11,FALSE),"No")</f>
        <v>No</v>
      </c>
      <c r="M209" s="9" t="s">
        <v>2248</v>
      </c>
      <c r="O209" s="33" t="s">
        <v>2248</v>
      </c>
      <c r="P209" s="33" t="s">
        <v>6070</v>
      </c>
      <c r="Q209" s="2" t="str">
        <f>VLOOKUP(P209,'[1]Table E'!A:C,3,FALSE)</f>
        <v>Gifts and grants</v>
      </c>
    </row>
    <row r="210" spans="1:17" x14ac:dyDescent="0.25">
      <c r="A210" s="33" t="str">
        <f t="shared" si="9"/>
        <v>1400007020</v>
      </c>
      <c r="B210" s="33" t="s">
        <v>2282</v>
      </c>
      <c r="C210" s="33" t="s">
        <v>1152</v>
      </c>
      <c r="D210" s="9" t="str">
        <f t="shared" si="10"/>
        <v>140007020</v>
      </c>
      <c r="E210" s="34">
        <v>14000</v>
      </c>
      <c r="F210" s="34">
        <v>7020</v>
      </c>
      <c r="G210" s="9" t="str">
        <f>VLOOKUP(B210,'[1]Business Unit Lookup'!A:B,2,FALSE)</f>
        <v>Dept of Criminal Justice Svcs</v>
      </c>
      <c r="H210" s="33" t="str">
        <f>VLOOKUP(C210,'[1]Fund Lookup'!B:C,2,FALSE)</f>
        <v>Literary Fund</v>
      </c>
      <c r="I210" s="35" t="s">
        <v>2283</v>
      </c>
      <c r="J210" s="33" t="str">
        <f>VLOOKUP(I210,'[1]Table B'!A:B,2,FALSE)</f>
        <v>Special Revenue-Literary</v>
      </c>
      <c r="K210" s="9" t="str">
        <f t="shared" si="11"/>
        <v>125-Special Revenue-Literary</v>
      </c>
      <c r="L210" s="9" t="str">
        <f>IFERROR(VLOOKUP(A210,'[1]VAC as of March 2024'!A:K,11,FALSE),"No")</f>
        <v>No</v>
      </c>
      <c r="M210" s="9" t="s">
        <v>2248</v>
      </c>
      <c r="O210" s="33" t="s">
        <v>2248</v>
      </c>
      <c r="P210" s="33" t="s">
        <v>6090</v>
      </c>
      <c r="Q210" s="2" t="str">
        <f>VLOOKUP(P210,'[1]Table E'!A:C,3,FALSE)</f>
        <v>Literary Fund</v>
      </c>
    </row>
    <row r="211" spans="1:17" x14ac:dyDescent="0.25">
      <c r="A211" s="33" t="str">
        <f t="shared" si="9"/>
        <v>1400007040</v>
      </c>
      <c r="B211" s="33" t="s">
        <v>2282</v>
      </c>
      <c r="C211" s="33" t="s">
        <v>1160</v>
      </c>
      <c r="D211" s="9" t="str">
        <f t="shared" si="10"/>
        <v>140007040</v>
      </c>
      <c r="E211" s="34">
        <v>14000</v>
      </c>
      <c r="F211" s="34">
        <v>7040</v>
      </c>
      <c r="G211" s="9" t="str">
        <f>VLOOKUP(B211,'[1]Business Unit Lookup'!A:B,2,FALSE)</f>
        <v>Dept of Criminal Justice Svcs</v>
      </c>
      <c r="H211" s="33" t="str">
        <f>VLOOKUP(C211,'[1]Fund Lookup'!B:C,2,FALSE)</f>
        <v>Edward Byrne Memrl Jag Pgm-Fed</v>
      </c>
      <c r="I211" s="35" t="s">
        <v>2252</v>
      </c>
      <c r="J211" s="33" t="str">
        <f>VLOOKUP(I211,'[1]Table B'!A:B,2,FALSE)</f>
        <v>Special Revenue-Federal</v>
      </c>
      <c r="K211" s="9" t="str">
        <f t="shared" si="11"/>
        <v>120-Special Revenue-Federal</v>
      </c>
      <c r="L211" s="9" t="str">
        <f>IFERROR(VLOOKUP(A211,'[1]VAC as of March 2024'!A:K,11,FALSE),"No")</f>
        <v>No</v>
      </c>
      <c r="M211" s="9" t="s">
        <v>2248</v>
      </c>
      <c r="O211" s="33" t="s">
        <v>2248</v>
      </c>
      <c r="P211" s="33" t="s">
        <v>6070</v>
      </c>
      <c r="Q211" s="2" t="str">
        <f>VLOOKUP(P211,'[1]Table E'!A:C,3,FALSE)</f>
        <v>Gifts and grants</v>
      </c>
    </row>
    <row r="212" spans="1:17" x14ac:dyDescent="0.25">
      <c r="A212" s="33" t="str">
        <f t="shared" si="9"/>
        <v>1400009019</v>
      </c>
      <c r="B212" s="33" t="s">
        <v>2282</v>
      </c>
      <c r="C212" s="33" t="s">
        <v>1661</v>
      </c>
      <c r="D212" s="9" t="str">
        <f t="shared" si="10"/>
        <v>140009019</v>
      </c>
      <c r="E212" s="34">
        <v>14000</v>
      </c>
      <c r="F212" s="34">
        <v>9019</v>
      </c>
      <c r="G212" s="9" t="str">
        <f>VLOOKUP(B212,'[1]Business Unit Lookup'!A:B,2,FALSE)</f>
        <v>Dept of Criminal Justice Svcs</v>
      </c>
      <c r="H212" s="33" t="s">
        <v>1662</v>
      </c>
      <c r="I212" s="35" t="s">
        <v>2239</v>
      </c>
      <c r="J212" s="33" t="str">
        <f>VLOOKUP(I212,'[1]Table B'!A:B,2,FALSE)</f>
        <v>Special Revenue-Other</v>
      </c>
      <c r="K212" s="9" t="str">
        <f t="shared" si="11"/>
        <v>105-Special Revenue-Other</v>
      </c>
      <c r="L212" s="9" t="str">
        <f>IFERROR(VLOOKUP(A212,'[1]VAC as of March 2024'!A:K,11,FALSE),"No")</f>
        <v>No</v>
      </c>
      <c r="M212" s="9" t="s">
        <v>2240</v>
      </c>
      <c r="O212" s="33" t="s">
        <v>2241</v>
      </c>
      <c r="P212" s="33" t="s">
        <v>6067</v>
      </c>
      <c r="Q212" s="2" t="str">
        <f>VLOOKUP(P212,'[1]Table E'!A:C,3,FALSE)</f>
        <v>Health and Public Safety</v>
      </c>
    </row>
    <row r="213" spans="1:17" x14ac:dyDescent="0.25">
      <c r="A213" s="33" t="str">
        <f t="shared" si="9"/>
        <v>1400009035</v>
      </c>
      <c r="B213" s="33" t="s">
        <v>2282</v>
      </c>
      <c r="C213" s="33" t="s">
        <v>1690</v>
      </c>
      <c r="D213" s="9" t="str">
        <f t="shared" si="10"/>
        <v>140009035</v>
      </c>
      <c r="E213" s="34">
        <v>14000</v>
      </c>
      <c r="F213" s="34">
        <v>9035</v>
      </c>
      <c r="G213" s="9" t="str">
        <f>VLOOKUP(B213,'[1]Business Unit Lookup'!A:B,2,FALSE)</f>
        <v>Dept of Criminal Justice Svcs</v>
      </c>
      <c r="H213" s="33" t="str">
        <f>VLOOKUP(C213,'[1]Fund Lookup'!B:C,2,FALSE)</f>
        <v>School Rsrc Offr Incntve Grnts</v>
      </c>
      <c r="I213" s="35" t="s">
        <v>2236</v>
      </c>
      <c r="J213" s="33" t="str">
        <f>VLOOKUP(I213,'[1]Table B'!A:B,2,FALSE)</f>
        <v>General</v>
      </c>
      <c r="K213" s="9" t="str">
        <f t="shared" si="11"/>
        <v>100-General</v>
      </c>
      <c r="L213" s="9" t="str">
        <f>IFERROR(VLOOKUP(A213,'[1]VAC as of March 2024'!A:K,11,FALSE),"No")</f>
        <v>No</v>
      </c>
      <c r="M213" s="9" t="s">
        <v>2240</v>
      </c>
      <c r="O213" s="33" t="s">
        <v>2241</v>
      </c>
      <c r="P213" s="33" t="s">
        <v>6067</v>
      </c>
      <c r="Q213" s="2" t="str">
        <f>VLOOKUP(P213,'[1]Table E'!A:C,3,FALSE)</f>
        <v>Health and Public Safety</v>
      </c>
    </row>
    <row r="214" spans="1:17" x14ac:dyDescent="0.25">
      <c r="A214" s="33" t="str">
        <f t="shared" si="9"/>
        <v>1400009049</v>
      </c>
      <c r="B214" s="36" t="s">
        <v>2282</v>
      </c>
      <c r="C214" s="36" t="s">
        <v>6091</v>
      </c>
      <c r="D214" s="9" t="str">
        <f t="shared" si="10"/>
        <v>140009049</v>
      </c>
      <c r="E214" s="36">
        <v>14000</v>
      </c>
      <c r="F214" s="36">
        <v>9049</v>
      </c>
      <c r="G214" s="9" t="str">
        <f>VLOOKUP(B214,'[1]Business Unit Lookup'!A:B,2,FALSE)</f>
        <v>Dept of Criminal Justice Svcs</v>
      </c>
      <c r="H214" s="33" t="str">
        <f>VLOOKUP(C214,'[1]Fund Lookup'!B:C,2,FALSE)</f>
        <v>Body-Worn Camera System Fund</v>
      </c>
      <c r="I214" s="35" t="s">
        <v>2236</v>
      </c>
      <c r="J214" s="33" t="str">
        <f>VLOOKUP(I214,'[1]Table B'!A:B,2,FALSE)</f>
        <v>General</v>
      </c>
      <c r="K214" s="9" t="str">
        <f t="shared" si="11"/>
        <v>100-General</v>
      </c>
      <c r="L214" s="9" t="str">
        <f>IFERROR(VLOOKUP(A214,'[1]VAC as of March 2024'!A:K,11,FALSE),"No")</f>
        <v>Yes</v>
      </c>
      <c r="M214" s="37" t="s">
        <v>2240</v>
      </c>
      <c r="O214" s="38" t="s">
        <v>2241</v>
      </c>
      <c r="P214" s="36" t="s">
        <v>6067</v>
      </c>
      <c r="Q214" s="2" t="str">
        <f>VLOOKUP(P214,'[1]Table E'!A:C,3,FALSE)</f>
        <v>Health and Public Safety</v>
      </c>
    </row>
    <row r="215" spans="1:17" x14ac:dyDescent="0.25">
      <c r="A215" s="33" t="str">
        <f t="shared" si="9"/>
        <v>1400009064</v>
      </c>
      <c r="B215" s="36" t="s">
        <v>2282</v>
      </c>
      <c r="C215" s="36" t="s">
        <v>8352</v>
      </c>
      <c r="D215" s="9" t="str">
        <f t="shared" si="10"/>
        <v>140009064</v>
      </c>
      <c r="E215" s="36">
        <v>14000</v>
      </c>
      <c r="F215" s="37">
        <v>9064</v>
      </c>
      <c r="G215" s="9" t="str">
        <f>VLOOKUP(B215,'[1]Business Unit Lookup'!A:B,2,FALSE)</f>
        <v>Dept of Criminal Justice Svcs</v>
      </c>
      <c r="H215" s="33" t="str">
        <f>VLOOKUP(C215,'[1]Fund Lookup'!B:C,2,FALSE)</f>
        <v>Operation Ceasefire Grant Fund</v>
      </c>
      <c r="I215" s="35" t="s">
        <v>2236</v>
      </c>
      <c r="J215" s="33" t="str">
        <f>VLOOKUP(I215,'[1]Table B'!A:B,2,FALSE)</f>
        <v>General</v>
      </c>
      <c r="K215" s="9" t="str">
        <f t="shared" si="11"/>
        <v>100-General</v>
      </c>
      <c r="L215" s="9" t="str">
        <f>IFERROR(VLOOKUP(A215,'[1]VAC as of March 2024'!A:K,11,FALSE),"No")</f>
        <v>No</v>
      </c>
      <c r="M215" s="38" t="s">
        <v>2240</v>
      </c>
      <c r="O215" s="38" t="s">
        <v>2241</v>
      </c>
      <c r="P215" s="36" t="s">
        <v>6067</v>
      </c>
      <c r="Q215" s="82" t="s">
        <v>8351</v>
      </c>
    </row>
    <row r="216" spans="1:17" x14ac:dyDescent="0.25">
      <c r="A216" s="33" t="str">
        <f t="shared" si="9"/>
        <v>1400009120</v>
      </c>
      <c r="B216" s="33" t="s">
        <v>2282</v>
      </c>
      <c r="C216" s="33" t="s">
        <v>1789</v>
      </c>
      <c r="D216" s="9" t="str">
        <f t="shared" si="10"/>
        <v>140009120</v>
      </c>
      <c r="E216" s="34">
        <v>14000</v>
      </c>
      <c r="F216" s="34">
        <v>9120</v>
      </c>
      <c r="G216" s="9" t="str">
        <f>VLOOKUP(B216,'[1]Business Unit Lookup'!A:B,2,FALSE)</f>
        <v>Dept of Criminal Justice Svcs</v>
      </c>
      <c r="H216" s="33" t="str">
        <f>VLOOKUP(C216,'[1]Fund Lookup'!B:C,2,FALSE)</f>
        <v>VA Domestic Violence Victim</v>
      </c>
      <c r="I216" s="35" t="s">
        <v>2239</v>
      </c>
      <c r="J216" s="33" t="str">
        <f>VLOOKUP(I216,'[1]Table B'!A:B,2,FALSE)</f>
        <v>Special Revenue-Other</v>
      </c>
      <c r="K216" s="9" t="str">
        <f t="shared" si="11"/>
        <v>105-Special Revenue-Other</v>
      </c>
      <c r="L216" s="9" t="str">
        <f>IFERROR(VLOOKUP(A216,'[1]VAC as of March 2024'!A:K,11,FALSE),"No")</f>
        <v>No</v>
      </c>
      <c r="M216" s="9" t="s">
        <v>2240</v>
      </c>
      <c r="O216" s="33" t="s">
        <v>2241</v>
      </c>
      <c r="P216" s="33" t="s">
        <v>6067</v>
      </c>
      <c r="Q216" s="2" t="str">
        <f>VLOOKUP(P216,'[1]Table E'!A:C,3,FALSE)</f>
        <v>Health and Public Safety</v>
      </c>
    </row>
    <row r="217" spans="1:17" x14ac:dyDescent="0.25">
      <c r="A217" s="33" t="str">
        <f t="shared" si="9"/>
        <v>1400009300</v>
      </c>
      <c r="B217" s="33" t="s">
        <v>2282</v>
      </c>
      <c r="C217" s="33" t="s">
        <v>1936</v>
      </c>
      <c r="D217" s="9" t="str">
        <f t="shared" si="10"/>
        <v>140009300</v>
      </c>
      <c r="E217" s="34">
        <v>14000</v>
      </c>
      <c r="F217" s="34">
        <v>9300</v>
      </c>
      <c r="G217" s="9" t="str">
        <f>VLOOKUP(B217,'[1]Business Unit Lookup'!A:B,2,FALSE)</f>
        <v>Dept of Criminal Justice Svcs</v>
      </c>
      <c r="H217" s="33" t="str">
        <f>VLOOKUP(C217,'[1]Fund Lookup'!B:C,2,FALSE)</f>
        <v>VA Crime Victim - Witness Fund</v>
      </c>
      <c r="I217" s="35" t="s">
        <v>2239</v>
      </c>
      <c r="J217" s="33" t="str">
        <f>VLOOKUP(I217,'[1]Table B'!A:B,2,FALSE)</f>
        <v>Special Revenue-Other</v>
      </c>
      <c r="K217" s="9" t="str">
        <f t="shared" si="11"/>
        <v>105-Special Revenue-Other</v>
      </c>
      <c r="L217" s="9" t="str">
        <f>IFERROR(VLOOKUP(A217,'[1]VAC as of March 2024'!A:K,11,FALSE),"No")</f>
        <v>No</v>
      </c>
      <c r="M217" s="9" t="s">
        <v>2240</v>
      </c>
      <c r="O217" s="33" t="s">
        <v>2241</v>
      </c>
      <c r="P217" s="33" t="s">
        <v>6067</v>
      </c>
      <c r="Q217" s="2" t="str">
        <f>VLOOKUP(P217,'[1]Table E'!A:C,3,FALSE)</f>
        <v>Health and Public Safety</v>
      </c>
    </row>
    <row r="218" spans="1:17" x14ac:dyDescent="0.25">
      <c r="A218" s="33" t="str">
        <f t="shared" si="9"/>
        <v>1400009350</v>
      </c>
      <c r="B218" s="33" t="s">
        <v>2282</v>
      </c>
      <c r="C218" s="33" t="s">
        <v>1975</v>
      </c>
      <c r="D218" s="9" t="str">
        <f t="shared" si="10"/>
        <v>140009350</v>
      </c>
      <c r="E218" s="34">
        <v>14000</v>
      </c>
      <c r="F218" s="34">
        <v>9350</v>
      </c>
      <c r="G218" s="9" t="str">
        <f>VLOOKUP(B218,'[1]Business Unit Lookup'!A:B,2,FALSE)</f>
        <v>Dept of Criminal Justice Svcs</v>
      </c>
      <c r="H218" s="33" t="str">
        <f>VLOOKUP(C218,'[1]Fund Lookup'!B:C,2,FALSE)</f>
        <v>Intensfied Drug Enfrcmnt Juris</v>
      </c>
      <c r="I218" s="35" t="s">
        <v>2239</v>
      </c>
      <c r="J218" s="33" t="str">
        <f>VLOOKUP(I218,'[1]Table B'!A:B,2,FALSE)</f>
        <v>Special Revenue-Other</v>
      </c>
      <c r="K218" s="9" t="str">
        <f t="shared" si="11"/>
        <v>105-Special Revenue-Other</v>
      </c>
      <c r="L218" s="9" t="str">
        <f>IFERROR(VLOOKUP(A218,'[1]VAC as of March 2024'!A:K,11,FALSE),"No")</f>
        <v>No</v>
      </c>
      <c r="M218" s="9" t="s">
        <v>2240</v>
      </c>
      <c r="O218" s="33" t="s">
        <v>2241</v>
      </c>
      <c r="P218" s="33" t="s">
        <v>6067</v>
      </c>
      <c r="Q218" s="2" t="str">
        <f>VLOOKUP(P218,'[1]Table E'!A:C,3,FALSE)</f>
        <v>Health and Public Safety</v>
      </c>
    </row>
    <row r="219" spans="1:17" x14ac:dyDescent="0.25">
      <c r="A219" s="33" t="str">
        <f t="shared" si="9"/>
        <v>1400009404</v>
      </c>
      <c r="B219" s="33" t="s">
        <v>2282</v>
      </c>
      <c r="C219" s="33" t="s">
        <v>2008</v>
      </c>
      <c r="D219" s="9" t="str">
        <f t="shared" si="10"/>
        <v>140009404</v>
      </c>
      <c r="E219" s="34">
        <v>14000</v>
      </c>
      <c r="F219" s="34">
        <v>9404</v>
      </c>
      <c r="G219" s="9" t="str">
        <f>VLOOKUP(B219,'[1]Business Unit Lookup'!A:B,2,FALSE)</f>
        <v>Dept of Criminal Justice Svcs</v>
      </c>
      <c r="H219" s="33" t="str">
        <f>VLOOKUP(C219,'[1]Fund Lookup'!B:C,2,FALSE)</f>
        <v>Reg Criminal Justce Acdmy Trng</v>
      </c>
      <c r="I219" s="35" t="s">
        <v>2239</v>
      </c>
      <c r="J219" s="33" t="str">
        <f>VLOOKUP(I219,'[1]Table B'!A:B,2,FALSE)</f>
        <v>Special Revenue-Other</v>
      </c>
      <c r="K219" s="9" t="str">
        <f t="shared" si="11"/>
        <v>105-Special Revenue-Other</v>
      </c>
      <c r="L219" s="9" t="str">
        <f>IFERROR(VLOOKUP(A219,'[1]VAC as of March 2024'!A:K,11,FALSE),"No")</f>
        <v>No</v>
      </c>
      <c r="M219" s="9" t="s">
        <v>2240</v>
      </c>
      <c r="O219" s="33" t="s">
        <v>2241</v>
      </c>
      <c r="P219" s="33" t="s">
        <v>6067</v>
      </c>
      <c r="Q219" s="2" t="str">
        <f>VLOOKUP(P219,'[1]Table E'!A:C,3,FALSE)</f>
        <v>Health and Public Safety</v>
      </c>
    </row>
    <row r="220" spans="1:17" x14ac:dyDescent="0.25">
      <c r="A220" s="33" t="str">
        <f t="shared" si="9"/>
        <v>1400009660</v>
      </c>
      <c r="B220" s="33" t="s">
        <v>2282</v>
      </c>
      <c r="C220" s="33" t="s">
        <v>2092</v>
      </c>
      <c r="D220" s="9" t="str">
        <f t="shared" si="10"/>
        <v>140009660</v>
      </c>
      <c r="E220" s="34">
        <v>14000</v>
      </c>
      <c r="F220" s="34">
        <v>9660</v>
      </c>
      <c r="G220" s="9" t="str">
        <f>VLOOKUP(B220,'[1]Business Unit Lookup'!A:B,2,FALSE)</f>
        <v>Dept of Criminal Justice Svcs</v>
      </c>
      <c r="H220" s="33" t="str">
        <f>VLOOKUP(C220,'[1]Fund Lookup'!B:C,2,FALSE)</f>
        <v>Intrnet Crimes Against Childrn</v>
      </c>
      <c r="I220" s="35" t="s">
        <v>2239</v>
      </c>
      <c r="J220" s="33" t="str">
        <f>VLOOKUP(I220,'[1]Table B'!A:B,2,FALSE)</f>
        <v>Special Revenue-Other</v>
      </c>
      <c r="K220" s="9" t="str">
        <f t="shared" si="11"/>
        <v>105-Special Revenue-Other</v>
      </c>
      <c r="L220" s="9" t="str">
        <f>IFERROR(VLOOKUP(A220,'[1]VAC as of March 2024'!A:K,11,FALSE),"No")</f>
        <v>Yes</v>
      </c>
      <c r="M220" s="9" t="s">
        <v>2240</v>
      </c>
      <c r="O220" s="33" t="s">
        <v>2241</v>
      </c>
      <c r="P220" s="33" t="s">
        <v>6067</v>
      </c>
      <c r="Q220" s="2" t="str">
        <f>VLOOKUP(P220,'[1]Table E'!A:C,3,FALSE)</f>
        <v>Health and Public Safety</v>
      </c>
    </row>
    <row r="221" spans="1:17" x14ac:dyDescent="0.25">
      <c r="A221" s="33" t="str">
        <f t="shared" si="9"/>
        <v>1400009750</v>
      </c>
      <c r="B221" s="33" t="s">
        <v>2282</v>
      </c>
      <c r="C221" s="33" t="s">
        <v>2109</v>
      </c>
      <c r="D221" s="9" t="str">
        <f t="shared" si="10"/>
        <v>140009750</v>
      </c>
      <c r="E221" s="34">
        <v>14000</v>
      </c>
      <c r="F221" s="34">
        <v>9750</v>
      </c>
      <c r="G221" s="9" t="str">
        <f>VLOOKUP(B221,'[1]Business Unit Lookup'!A:B,2,FALSE)</f>
        <v>Dept of Criminal Justice Svcs</v>
      </c>
      <c r="H221" s="33" t="str">
        <f>VLOOKUP(C221,'[1]Fund Lookup'!B:C,2,FALSE)</f>
        <v>Court Fees Suspense Fund</v>
      </c>
      <c r="I221" s="35" t="s">
        <v>2236</v>
      </c>
      <c r="J221" s="33" t="str">
        <f>VLOOKUP(I221,'[1]Table B'!A:B,2,FALSE)</f>
        <v>General</v>
      </c>
      <c r="K221" s="9" t="str">
        <f t="shared" si="11"/>
        <v>100-General</v>
      </c>
      <c r="L221" s="9" t="str">
        <f>IFERROR(VLOOKUP(A221,'[1]VAC as of March 2024'!A:K,11,FALSE),"No")</f>
        <v>No</v>
      </c>
      <c r="M221" s="9" t="s">
        <v>2240</v>
      </c>
      <c r="O221" s="33" t="s">
        <v>2</v>
      </c>
      <c r="P221" s="33" t="s">
        <v>6068</v>
      </c>
      <c r="Q221" s="2" t="str">
        <f>VLOOKUP(P221,'[1]Table E'!A:C,3,FALSE)</f>
        <v>Health and Public Safety</v>
      </c>
    </row>
    <row r="222" spans="1:17" x14ac:dyDescent="0.25">
      <c r="A222" s="33" t="str">
        <f t="shared" si="9"/>
        <v>1400009770</v>
      </c>
      <c r="B222" s="33" t="s">
        <v>2282</v>
      </c>
      <c r="C222" s="33" t="s">
        <v>2114</v>
      </c>
      <c r="D222" s="9" t="str">
        <f t="shared" si="10"/>
        <v>140009770</v>
      </c>
      <c r="E222" s="34">
        <v>14000</v>
      </c>
      <c r="F222" s="34">
        <v>9770</v>
      </c>
      <c r="G222" s="9" t="str">
        <f>VLOOKUP(B222,'[1]Business Unit Lookup'!A:B,2,FALSE)</f>
        <v>Dept of Criminal Justice Svcs</v>
      </c>
      <c r="H222" s="33" t="str">
        <f>VLOOKUP(C222,'[1]Fund Lookup'!B:C,2,FALSE)</f>
        <v>Net Crimes Agnst Chldrn Invst</v>
      </c>
      <c r="I222" s="35" t="s">
        <v>2239</v>
      </c>
      <c r="J222" s="33" t="str">
        <f>VLOOKUP(I222,'[1]Table B'!A:B,2,FALSE)</f>
        <v>Special Revenue-Other</v>
      </c>
      <c r="K222" s="9" t="str">
        <f t="shared" si="11"/>
        <v>105-Special Revenue-Other</v>
      </c>
      <c r="L222" s="9" t="str">
        <f>IFERROR(VLOOKUP(A222,'[1]VAC as of March 2024'!A:K,11,FALSE),"No")</f>
        <v>No</v>
      </c>
      <c r="M222" s="9" t="s">
        <v>2240</v>
      </c>
      <c r="O222" s="33" t="s">
        <v>2241</v>
      </c>
      <c r="P222" s="33" t="s">
        <v>6067</v>
      </c>
      <c r="Q222" s="2" t="str">
        <f>VLOOKUP(P222,'[1]Table E'!A:C,3,FALSE)</f>
        <v>Health and Public Safety</v>
      </c>
    </row>
    <row r="223" spans="1:17" x14ac:dyDescent="0.25">
      <c r="A223" s="33" t="str">
        <f t="shared" si="9"/>
        <v>1400010000</v>
      </c>
      <c r="B223" s="33" t="s">
        <v>2282</v>
      </c>
      <c r="C223" s="33" t="s">
        <v>2162</v>
      </c>
      <c r="D223" s="9" t="str">
        <f t="shared" si="10"/>
        <v>1400010000</v>
      </c>
      <c r="E223" s="34">
        <v>14000</v>
      </c>
      <c r="F223" s="34">
        <v>10000</v>
      </c>
      <c r="G223" s="9" t="str">
        <f>VLOOKUP(B223,'[1]Business Unit Lookup'!A:B,2,FALSE)</f>
        <v>Dept of Criminal Justice Svcs</v>
      </c>
      <c r="H223" s="33" t="str">
        <f>VLOOKUP(C223,'[1]Fund Lookup'!B:C,2,FALSE)</f>
        <v>Federal Trust</v>
      </c>
      <c r="I223" s="35" t="s">
        <v>2252</v>
      </c>
      <c r="J223" s="33" t="str">
        <f>VLOOKUP(I223,'[1]Table B'!A:B,2,FALSE)</f>
        <v>Special Revenue-Federal</v>
      </c>
      <c r="K223" s="9" t="str">
        <f t="shared" si="11"/>
        <v>120-Special Revenue-Federal</v>
      </c>
      <c r="L223" s="9" t="str">
        <f>IFERROR(VLOOKUP(A223,'[1]VAC as of March 2024'!A:K,11,FALSE),"No")</f>
        <v>No</v>
      </c>
      <c r="M223" s="9" t="s">
        <v>2248</v>
      </c>
      <c r="O223" s="33" t="s">
        <v>2248</v>
      </c>
      <c r="P223" s="33" t="s">
        <v>6070</v>
      </c>
      <c r="Q223" s="2" t="str">
        <f>VLOOKUP(P223,'[1]Table E'!A:C,3,FALSE)</f>
        <v>Gifts and grants</v>
      </c>
    </row>
    <row r="224" spans="1:17" x14ac:dyDescent="0.25">
      <c r="A224" s="33" t="str">
        <f t="shared" si="9"/>
        <v>1400010110</v>
      </c>
      <c r="B224" s="33" t="s">
        <v>2282</v>
      </c>
      <c r="C224" s="33" t="s">
        <v>5444</v>
      </c>
      <c r="D224" s="9" t="str">
        <f t="shared" si="10"/>
        <v>1400010110</v>
      </c>
      <c r="E224" s="34">
        <v>14000</v>
      </c>
      <c r="F224" s="34">
        <v>10110</v>
      </c>
      <c r="G224" s="9" t="str">
        <f>VLOOKUP(B224,'[1]Business Unit Lookup'!A:B,2,FALSE)</f>
        <v>Dept of Criminal Justice Svcs</v>
      </c>
      <c r="H224" s="33" t="str">
        <f>VLOOKUP(C224,'[1]Fund Lookup'!B:C,2,FALSE)</f>
        <v>CARESActRlfFd–General-COVID-19</v>
      </c>
      <c r="I224" s="35" t="s">
        <v>2252</v>
      </c>
      <c r="J224" s="33" t="str">
        <f>VLOOKUP(I224,'[1]Table B'!A:B,2,FALSE)</f>
        <v>Special Revenue-Federal</v>
      </c>
      <c r="K224" s="9" t="str">
        <f t="shared" si="11"/>
        <v>120-Special Revenue-Federal</v>
      </c>
      <c r="L224" s="9" t="str">
        <f>IFERROR(VLOOKUP(A224,'[1]VAC as of March 2024'!A:K,11,FALSE),"No")</f>
        <v>No</v>
      </c>
      <c r="M224" s="9" t="s">
        <v>5493</v>
      </c>
      <c r="O224" s="33" t="s">
        <v>2248</v>
      </c>
      <c r="P224" s="33" t="s">
        <v>6063</v>
      </c>
      <c r="Q224" s="2" t="str">
        <f>VLOOKUP(P224,'[1]Table E'!A:C,3,FALSE)</f>
        <v>COVID-19</v>
      </c>
    </row>
    <row r="225" spans="1:17" x14ac:dyDescent="0.25">
      <c r="A225" s="33" t="str">
        <f t="shared" si="9"/>
        <v>1400010120</v>
      </c>
      <c r="B225" s="33" t="s">
        <v>2282</v>
      </c>
      <c r="C225" s="33" t="s">
        <v>5447</v>
      </c>
      <c r="D225" s="9" t="str">
        <f t="shared" si="10"/>
        <v>1400010120</v>
      </c>
      <c r="E225" s="34">
        <v>14000</v>
      </c>
      <c r="F225" s="34">
        <v>10120</v>
      </c>
      <c r="G225" s="9" t="str">
        <f>VLOOKUP(B225,'[1]Business Unit Lookup'!A:B,2,FALSE)</f>
        <v>Dept of Criminal Justice Svcs</v>
      </c>
      <c r="H225" s="33" t="str">
        <f>VLOOKUP(C225,'[1]Fund Lookup'!B:C,2,FALSE)</f>
        <v>CoronavrsEmrSpplFdPrg-COVID-19</v>
      </c>
      <c r="I225" s="35" t="s">
        <v>2252</v>
      </c>
      <c r="J225" s="33" t="str">
        <f>VLOOKUP(I225,'[1]Table B'!A:B,2,FALSE)</f>
        <v>Special Revenue-Federal</v>
      </c>
      <c r="K225" s="9" t="str">
        <f t="shared" si="11"/>
        <v>120-Special Revenue-Federal</v>
      </c>
      <c r="L225" s="9" t="str">
        <f>IFERROR(VLOOKUP(A225,'[1]VAC as of March 2024'!A:K,11,FALSE),"No")</f>
        <v>No</v>
      </c>
      <c r="M225" s="9" t="s">
        <v>5493</v>
      </c>
      <c r="O225" s="33" t="s">
        <v>2248</v>
      </c>
      <c r="P225" s="33" t="s">
        <v>6063</v>
      </c>
      <c r="Q225" s="2" t="str">
        <f>VLOOKUP(P225,'[1]Table E'!A:C,3,FALSE)</f>
        <v>COVID-19</v>
      </c>
    </row>
    <row r="226" spans="1:17" x14ac:dyDescent="0.25">
      <c r="A226" s="33" t="str">
        <f t="shared" si="9"/>
        <v>1400012030</v>
      </c>
      <c r="B226" s="35" t="s">
        <v>2282</v>
      </c>
      <c r="C226" s="36" t="s">
        <v>6166</v>
      </c>
      <c r="D226" s="9" t="str">
        <f t="shared" si="10"/>
        <v>1400012030</v>
      </c>
      <c r="E226" s="35">
        <v>14000</v>
      </c>
      <c r="F226" s="37">
        <v>12030</v>
      </c>
      <c r="G226" s="9" t="str">
        <f>VLOOKUP(B226,'[1]Business Unit Lookup'!A:B,2,FALSE)</f>
        <v>Dept of Criminal Justice Svcs</v>
      </c>
      <c r="H226" s="33" t="str">
        <f>VLOOKUP(C226,'[1]Fund Lookup'!B:C,2,FALSE)</f>
        <v>BG Prev/TreatSubsAbse-COVID-19</v>
      </c>
      <c r="I226" s="35" t="s">
        <v>2252</v>
      </c>
      <c r="J226" s="33" t="str">
        <f>VLOOKUP(I226,'[1]Table B'!A:B,2,FALSE)</f>
        <v>Special Revenue-Federal</v>
      </c>
      <c r="K226" s="9" t="str">
        <f t="shared" si="11"/>
        <v>120-Special Revenue-Federal</v>
      </c>
      <c r="L226" s="9" t="str">
        <f>IFERROR(VLOOKUP(A226,'[1]VAC as of March 2024'!A:K,11,FALSE),"No")</f>
        <v>No</v>
      </c>
      <c r="M226" s="38" t="s">
        <v>5493</v>
      </c>
      <c r="O226" s="38" t="s">
        <v>2248</v>
      </c>
      <c r="P226" s="36" t="s">
        <v>6063</v>
      </c>
      <c r="Q226" s="2" t="str">
        <f>VLOOKUP(P226,'[1]Table E'!A:C,3,FALSE)</f>
        <v>COVID-19</v>
      </c>
    </row>
    <row r="227" spans="1:17" x14ac:dyDescent="0.25">
      <c r="A227" s="33" t="str">
        <f t="shared" si="9"/>
        <v>1400012110</v>
      </c>
      <c r="B227" s="36" t="s">
        <v>2282</v>
      </c>
      <c r="C227" s="36" t="s">
        <v>6074</v>
      </c>
      <c r="D227" s="9" t="str">
        <f t="shared" si="10"/>
        <v>1400012110</v>
      </c>
      <c r="E227" s="35">
        <v>14000</v>
      </c>
      <c r="F227" s="37">
        <v>12110</v>
      </c>
      <c r="G227" s="9" t="str">
        <f>VLOOKUP(B227,'[1]Business Unit Lookup'!A:B,2,FALSE)</f>
        <v>Dept of Criminal Justice Svcs</v>
      </c>
      <c r="H227" s="33" t="str">
        <f>VLOOKUP(C227,'[1]Fund Lookup'!B:C,2,FALSE)</f>
        <v>ARP-CrvStLoclFisRecFd-COVID-19</v>
      </c>
      <c r="I227" s="35" t="s">
        <v>2252</v>
      </c>
      <c r="J227" s="33" t="str">
        <f>VLOOKUP(I227,'[1]Table B'!A:B,2,FALSE)</f>
        <v>Special Revenue-Federal</v>
      </c>
      <c r="K227" s="9" t="str">
        <f t="shared" si="11"/>
        <v>120-Special Revenue-Federal</v>
      </c>
      <c r="L227" s="9" t="str">
        <f>IFERROR(VLOOKUP(A227,'[1]VAC as of March 2024'!A:K,11,FALSE),"No")</f>
        <v>No</v>
      </c>
      <c r="M227" s="38" t="s">
        <v>5493</v>
      </c>
      <c r="O227" s="36" t="s">
        <v>2248</v>
      </c>
      <c r="P227" s="36" t="s">
        <v>6063</v>
      </c>
      <c r="Q227" s="2" t="str">
        <f>VLOOKUP(P227,'[1]Table E'!A:C,3,FALSE)</f>
        <v>COVID-19</v>
      </c>
    </row>
    <row r="228" spans="1:17" x14ac:dyDescent="0.25">
      <c r="A228" s="33" t="str">
        <f t="shared" si="9"/>
        <v>1400015000</v>
      </c>
      <c r="B228" s="33" t="s">
        <v>2282</v>
      </c>
      <c r="C228" s="33" t="s">
        <v>2222</v>
      </c>
      <c r="D228" s="9" t="str">
        <f t="shared" si="10"/>
        <v>1400015000</v>
      </c>
      <c r="E228" s="34">
        <v>14000</v>
      </c>
      <c r="F228" s="34">
        <v>15000</v>
      </c>
      <c r="G228" s="9" t="str">
        <f>VLOOKUP(B228,'[1]Business Unit Lookup'!A:B,2,FALSE)</f>
        <v>Dept of Criminal Justice Svcs</v>
      </c>
      <c r="H228" s="33" t="str">
        <f>VLOOKUP(C228,'[1]Fund Lookup'!B:C,2,FALSE)</f>
        <v>General Fixed Asset Acct Group</v>
      </c>
      <c r="I228" s="35" t="s">
        <v>2242</v>
      </c>
      <c r="J228" s="33" t="str">
        <f>VLOOKUP(I228,'[1]Table B'!A:B,2,FALSE)</f>
        <v>Fixed Assets, Fund 1500</v>
      </c>
      <c r="K228" s="9" t="str">
        <f t="shared" si="11"/>
        <v>610-Fixed Assets, Fund 1500</v>
      </c>
      <c r="L228" s="9" t="str">
        <f>IFERROR(VLOOKUP(A228,'[1]VAC as of March 2024'!A:K,11,FALSE),"No")</f>
        <v>No</v>
      </c>
      <c r="M228" s="9" t="s">
        <v>4</v>
      </c>
      <c r="Q228" s="2"/>
    </row>
    <row r="229" spans="1:17" x14ac:dyDescent="0.25">
      <c r="A229" s="33" t="str">
        <f t="shared" si="9"/>
        <v>1410001000</v>
      </c>
      <c r="B229" s="33" t="s">
        <v>2284</v>
      </c>
      <c r="C229" s="33" t="s">
        <v>1</v>
      </c>
      <c r="D229" s="9" t="str">
        <f t="shared" si="10"/>
        <v>141001000</v>
      </c>
      <c r="E229" s="34">
        <v>14100</v>
      </c>
      <c r="F229" s="34">
        <v>1000</v>
      </c>
      <c r="G229" s="9" t="str">
        <f>VLOOKUP(B229,'[1]Business Unit Lookup'!A:B,2,FALSE)</f>
        <v>Attorney General &amp; Dept of Law</v>
      </c>
      <c r="H229" s="33" t="str">
        <f>VLOOKUP(C229,'[1]Fund Lookup'!B:C,2,FALSE)</f>
        <v>General Fund</v>
      </c>
      <c r="I229" s="35" t="s">
        <v>2236</v>
      </c>
      <c r="J229" s="33" t="str">
        <f>VLOOKUP(I229,'[1]Table B'!A:B,2,FALSE)</f>
        <v>General</v>
      </c>
      <c r="K229" s="9" t="str">
        <f t="shared" si="11"/>
        <v>100-General</v>
      </c>
      <c r="L229" s="9" t="str">
        <f>IFERROR(VLOOKUP(A229,'[1]VAC as of March 2024'!A:K,11,FALSE),"No")</f>
        <v>No</v>
      </c>
      <c r="M229" s="9" t="s">
        <v>2237</v>
      </c>
      <c r="O229" s="33" t="s">
        <v>2240</v>
      </c>
      <c r="P229" s="33" t="s">
        <v>6061</v>
      </c>
      <c r="Q229" s="2" t="str">
        <f>VLOOKUP(P229,'[1]Table E'!A:C,3,FALSE)</f>
        <v>Unassigned</v>
      </c>
    </row>
    <row r="230" spans="1:17" x14ac:dyDescent="0.25">
      <c r="A230" s="33" t="str">
        <f t="shared" si="9"/>
        <v>1410002031</v>
      </c>
      <c r="B230" s="33" t="s">
        <v>2284</v>
      </c>
      <c r="C230" s="33" t="s">
        <v>50</v>
      </c>
      <c r="D230" s="9" t="str">
        <f t="shared" si="10"/>
        <v>141002031</v>
      </c>
      <c r="E230" s="34">
        <v>14100</v>
      </c>
      <c r="F230" s="34">
        <v>2031</v>
      </c>
      <c r="G230" s="9" t="str">
        <f>VLOOKUP(B230,'[1]Business Unit Lookup'!A:B,2,FALSE)</f>
        <v>Attorney General &amp; Dept of Law</v>
      </c>
      <c r="H230" s="33" t="str">
        <f>VLOOKUP(C230,'[1]Fund Lookup'!B:C,2,FALSE)</f>
        <v>Medicaid Fraud Control Unit</v>
      </c>
      <c r="I230" s="35" t="s">
        <v>2239</v>
      </c>
      <c r="J230" s="33" t="str">
        <f>VLOOKUP(I230,'[1]Table B'!A:B,2,FALSE)</f>
        <v>Special Revenue-Other</v>
      </c>
      <c r="K230" s="9" t="str">
        <f t="shared" si="11"/>
        <v>105-Special Revenue-Other</v>
      </c>
      <c r="L230" s="9" t="str">
        <f>IFERROR(VLOOKUP(A230,'[1]VAC as of March 2024'!A:K,11,FALSE),"No")</f>
        <v>No</v>
      </c>
      <c r="M230" s="9" t="s">
        <v>2248</v>
      </c>
      <c r="O230" s="33" t="s">
        <v>2248</v>
      </c>
      <c r="P230" s="33" t="s">
        <v>6082</v>
      </c>
      <c r="Q230" s="2" t="str">
        <f>VLOOKUP(P230,'[1]Table E'!A:C,3,FALSE)</f>
        <v>Health and Public Safety</v>
      </c>
    </row>
    <row r="231" spans="1:17" x14ac:dyDescent="0.25">
      <c r="A231" s="33" t="str">
        <f t="shared" si="9"/>
        <v>1410002095</v>
      </c>
      <c r="B231" s="36" t="s">
        <v>2284</v>
      </c>
      <c r="C231" s="36" t="s">
        <v>6092</v>
      </c>
      <c r="D231" s="9" t="str">
        <f t="shared" si="10"/>
        <v>141002095</v>
      </c>
      <c r="E231" s="37">
        <v>14100</v>
      </c>
      <c r="F231" s="37">
        <v>2095</v>
      </c>
      <c r="G231" s="9" t="str">
        <f>VLOOKUP(B231,'[1]Business Unit Lookup'!A:B,2,FALSE)</f>
        <v>Attorney General &amp; Dept of Law</v>
      </c>
      <c r="H231" s="33" t="str">
        <f>VLOOKUP(C231,'[1]Fund Lookup'!B:C,2,FALSE)</f>
        <v>Opioid Abatement Fund</v>
      </c>
      <c r="I231" s="35" t="s">
        <v>2304</v>
      </c>
      <c r="J231" s="33" t="str">
        <f>VLOOKUP(I231,'[1]Table B'!A:B,2,FALSE)</f>
        <v>Special Revenue-Health and Social Servic</v>
      </c>
      <c r="K231" s="9" t="str">
        <f t="shared" si="11"/>
        <v>115-Special Revenue-Health and Social Servic</v>
      </c>
      <c r="L231" s="9" t="str">
        <f>IFERROR(VLOOKUP(A231,'[1]VAC as of March 2024'!A:K,11,FALSE),"No")</f>
        <v>Yes</v>
      </c>
      <c r="M231" s="38" t="s">
        <v>2248</v>
      </c>
      <c r="O231" s="36" t="s">
        <v>2241</v>
      </c>
      <c r="P231" s="36" t="s">
        <v>6067</v>
      </c>
      <c r="Q231" s="2" t="str">
        <f>VLOOKUP(P231,'[1]Table E'!A:C,3,FALSE)</f>
        <v>Health and Public Safety</v>
      </c>
    </row>
    <row r="232" spans="1:17" x14ac:dyDescent="0.25">
      <c r="A232" s="33" t="str">
        <f t="shared" si="9"/>
        <v>1410002141</v>
      </c>
      <c r="B232" s="33" t="s">
        <v>2284</v>
      </c>
      <c r="C232" s="33" t="s">
        <v>184</v>
      </c>
      <c r="D232" s="9" t="str">
        <f t="shared" si="10"/>
        <v>141002141</v>
      </c>
      <c r="E232" s="34">
        <v>14100</v>
      </c>
      <c r="F232" s="34">
        <v>2141</v>
      </c>
      <c r="G232" s="9" t="str">
        <f>VLOOKUP(B232,'[1]Business Unit Lookup'!A:B,2,FALSE)</f>
        <v>Attorney General &amp; Dept of Law</v>
      </c>
      <c r="H232" s="33" t="str">
        <f>VLOOKUP(C232,'[1]Fund Lookup'!B:C,2,FALSE)</f>
        <v>OAG Special Revenue Fund</v>
      </c>
      <c r="I232" s="35" t="s">
        <v>2236</v>
      </c>
      <c r="J232" s="33" t="str">
        <f>VLOOKUP(I232,'[1]Table B'!A:B,2,FALSE)</f>
        <v>General</v>
      </c>
      <c r="K232" s="9" t="str">
        <f t="shared" si="11"/>
        <v>100-General</v>
      </c>
      <c r="L232" s="9" t="str">
        <f>IFERROR(VLOOKUP(A232,'[1]VAC as of March 2024'!A:K,11,FALSE),"No")</f>
        <v>Yes</v>
      </c>
      <c r="M232" s="9" t="s">
        <v>2240</v>
      </c>
      <c r="N232" s="9" t="s">
        <v>6077</v>
      </c>
      <c r="O232" s="33" t="s">
        <v>2</v>
      </c>
      <c r="P232" s="33" t="s">
        <v>6068</v>
      </c>
      <c r="Q232" s="2" t="str">
        <f>VLOOKUP(P232,'[1]Table E'!A:C,3,FALSE)</f>
        <v>Health and Public Safety</v>
      </c>
    </row>
    <row r="233" spans="1:17" x14ac:dyDescent="0.25">
      <c r="A233" s="33" t="str">
        <f t="shared" si="9"/>
        <v>1410002290</v>
      </c>
      <c r="B233" s="33" t="s">
        <v>2284</v>
      </c>
      <c r="C233" s="33" t="s">
        <v>387</v>
      </c>
      <c r="D233" s="9" t="str">
        <f t="shared" si="10"/>
        <v>141002290</v>
      </c>
      <c r="E233" s="34">
        <v>14100</v>
      </c>
      <c r="F233" s="34">
        <v>2290</v>
      </c>
      <c r="G233" s="9" t="str">
        <f>VLOOKUP(B233,'[1]Business Unit Lookup'!A:B,2,FALSE)</f>
        <v>Attorney General &amp; Dept of Law</v>
      </c>
      <c r="H233" s="33" t="str">
        <f>VLOOKUP(C233,'[1]Fund Lookup'!B:C,2,FALSE)</f>
        <v>Federal Asset Forfeiture Fund</v>
      </c>
      <c r="I233" s="35" t="s">
        <v>2252</v>
      </c>
      <c r="J233" s="33" t="str">
        <f>VLOOKUP(I233,'[1]Table B'!A:B,2,FALSE)</f>
        <v>Special Revenue-Federal</v>
      </c>
      <c r="K233" s="9" t="str">
        <f t="shared" si="11"/>
        <v>120-Special Revenue-Federal</v>
      </c>
      <c r="L233" s="9" t="str">
        <f>IFERROR(VLOOKUP(A233,'[1]VAC as of March 2024'!A:K,11,FALSE),"No")</f>
        <v>No</v>
      </c>
      <c r="M233" s="9" t="s">
        <v>2248</v>
      </c>
      <c r="O233" s="33" t="s">
        <v>2248</v>
      </c>
      <c r="P233" s="33" t="s">
        <v>6070</v>
      </c>
      <c r="Q233" s="2" t="str">
        <f>VLOOKUP(P233,'[1]Table E'!A:C,3,FALSE)</f>
        <v>Gifts and grants</v>
      </c>
    </row>
    <row r="234" spans="1:17" x14ac:dyDescent="0.25">
      <c r="A234" s="33" t="str">
        <f t="shared" si="9"/>
        <v>1410002395</v>
      </c>
      <c r="B234" s="33" t="s">
        <v>2284</v>
      </c>
      <c r="C234" s="33" t="s">
        <v>450</v>
      </c>
      <c r="D234" s="9" t="str">
        <f t="shared" si="10"/>
        <v>141002395</v>
      </c>
      <c r="E234" s="34">
        <v>14100</v>
      </c>
      <c r="F234" s="34">
        <v>2395</v>
      </c>
      <c r="G234" s="9" t="str">
        <f>VLOOKUP(B234,'[1]Business Unit Lookup'!A:B,2,FALSE)</f>
        <v>Attorney General &amp; Dept of Law</v>
      </c>
      <c r="H234" s="33" t="str">
        <f>VLOOKUP(C234,'[1]Fund Lookup'!B:C,2,FALSE)</f>
        <v>Reg &amp; Cnsmr Advocacy Rvlv Trst</v>
      </c>
      <c r="I234" s="35" t="s">
        <v>2239</v>
      </c>
      <c r="J234" s="33" t="str">
        <f>VLOOKUP(I234,'[1]Table B'!A:B,2,FALSE)</f>
        <v>Special Revenue-Other</v>
      </c>
      <c r="K234" s="9" t="str">
        <f t="shared" si="11"/>
        <v>105-Special Revenue-Other</v>
      </c>
      <c r="L234" s="9" t="str">
        <f>IFERROR(VLOOKUP(A234,'[1]VAC as of March 2024'!A:K,11,FALSE),"No")</f>
        <v>No</v>
      </c>
      <c r="M234" s="9" t="s">
        <v>2240</v>
      </c>
      <c r="O234" s="33" t="s">
        <v>2241</v>
      </c>
      <c r="P234" s="33" t="s">
        <v>6067</v>
      </c>
      <c r="Q234" s="2" t="str">
        <f>VLOOKUP(P234,'[1]Table E'!A:C,3,FALSE)</f>
        <v>Health and Public Safety</v>
      </c>
    </row>
    <row r="235" spans="1:17" x14ac:dyDescent="0.25">
      <c r="A235" s="33" t="str">
        <f t="shared" si="9"/>
        <v>1410002700</v>
      </c>
      <c r="B235" s="33" t="s">
        <v>2284</v>
      </c>
      <c r="C235" s="33" t="s">
        <v>619</v>
      </c>
      <c r="D235" s="9" t="str">
        <f t="shared" si="10"/>
        <v>141002700</v>
      </c>
      <c r="E235" s="34">
        <v>14100</v>
      </c>
      <c r="F235" s="34">
        <v>2700</v>
      </c>
      <c r="G235" s="9" t="str">
        <f>VLOOKUP(B235,'[1]Business Unit Lookup'!A:B,2,FALSE)</f>
        <v>Attorney General &amp; Dept of Law</v>
      </c>
      <c r="H235" s="33" t="str">
        <f>VLOOKUP(C235,'[1]Fund Lookup'!B:C,2,FALSE)</f>
        <v>Parking</v>
      </c>
      <c r="I235" s="35" t="s">
        <v>2239</v>
      </c>
      <c r="J235" s="33" t="str">
        <f>VLOOKUP(I235,'[1]Table B'!A:B,2,FALSE)</f>
        <v>Special Revenue-Other</v>
      </c>
      <c r="K235" s="9" t="str">
        <f t="shared" si="11"/>
        <v>105-Special Revenue-Other</v>
      </c>
      <c r="L235" s="9" t="str">
        <f>IFERROR(VLOOKUP(A235,'[1]VAC as of March 2024'!A:K,11,FALSE),"No")</f>
        <v>No</v>
      </c>
      <c r="M235" s="9" t="s">
        <v>2240</v>
      </c>
      <c r="O235" s="33" t="s">
        <v>2241</v>
      </c>
      <c r="P235" s="33" t="s">
        <v>6062</v>
      </c>
      <c r="Q235" s="2" t="str">
        <f>VLOOKUP(P235,'[1]Table E'!A:C,3,FALSE)</f>
        <v>Governmental Operations - Administrative Services</v>
      </c>
    </row>
    <row r="236" spans="1:17" x14ac:dyDescent="0.25">
      <c r="A236" s="33" t="str">
        <f t="shared" si="9"/>
        <v>1410002800</v>
      </c>
      <c r="B236" s="33" t="s">
        <v>2284</v>
      </c>
      <c r="C236" s="33" t="s">
        <v>683</v>
      </c>
      <c r="D236" s="9" t="str">
        <f t="shared" si="10"/>
        <v>141002800</v>
      </c>
      <c r="E236" s="34">
        <v>14100</v>
      </c>
      <c r="F236" s="34">
        <v>2800</v>
      </c>
      <c r="G236" s="9" t="str">
        <f>VLOOKUP(B236,'[1]Business Unit Lookup'!A:B,2,FALSE)</f>
        <v>Attorney General &amp; Dept of Law</v>
      </c>
      <c r="H236" s="33" t="str">
        <f>VLOOKUP(C236,'[1]Fund Lookup'!B:C,2,FALSE)</f>
        <v>Appropriated IDC Recoveries</v>
      </c>
      <c r="I236" s="35" t="s">
        <v>2239</v>
      </c>
      <c r="J236" s="33" t="str">
        <f>VLOOKUP(I236,'[1]Table B'!A:B,2,FALSE)</f>
        <v>Special Revenue-Other</v>
      </c>
      <c r="K236" s="9" t="str">
        <f t="shared" si="11"/>
        <v>105-Special Revenue-Other</v>
      </c>
      <c r="L236" s="9" t="str">
        <f>IFERROR(VLOOKUP(A236,'[1]VAC as of March 2024'!A:K,11,FALSE),"No")</f>
        <v>No</v>
      </c>
      <c r="M236" s="9" t="s">
        <v>2240</v>
      </c>
      <c r="O236" s="33" t="s">
        <v>2</v>
      </c>
      <c r="P236" s="33" t="s">
        <v>6068</v>
      </c>
      <c r="Q236" s="2" t="str">
        <f>VLOOKUP(P236,'[1]Table E'!A:C,3,FALSE)</f>
        <v>Health and Public Safety</v>
      </c>
    </row>
    <row r="237" spans="1:17" x14ac:dyDescent="0.25">
      <c r="A237" s="33" t="str">
        <f t="shared" si="9"/>
        <v>1410002820</v>
      </c>
      <c r="B237" s="33" t="s">
        <v>2284</v>
      </c>
      <c r="C237" s="33" t="s">
        <v>689</v>
      </c>
      <c r="D237" s="9" t="str">
        <f t="shared" si="10"/>
        <v>141002820</v>
      </c>
      <c r="E237" s="34">
        <v>14100</v>
      </c>
      <c r="F237" s="34">
        <v>2820</v>
      </c>
      <c r="G237" s="9" t="str">
        <f>VLOOKUP(B237,'[1]Business Unit Lookup'!A:B,2,FALSE)</f>
        <v>Attorney General &amp; Dept of Law</v>
      </c>
      <c r="H237" s="33" t="str">
        <f>VLOOKUP(C237,'[1]Fund Lookup'!B:C,2,FALSE)</f>
        <v>Abbott Lab Settlement Fund</v>
      </c>
      <c r="I237" s="35" t="s">
        <v>2252</v>
      </c>
      <c r="J237" s="33" t="str">
        <f>VLOOKUP(I237,'[1]Table B'!A:B,2,FALSE)</f>
        <v>Special Revenue-Federal</v>
      </c>
      <c r="K237" s="9" t="str">
        <f t="shared" si="11"/>
        <v>120-Special Revenue-Federal</v>
      </c>
      <c r="L237" s="9" t="str">
        <f>IFERROR(VLOOKUP(A237,'[1]VAC as of March 2024'!A:K,11,FALSE),"No")</f>
        <v>No</v>
      </c>
      <c r="M237" s="9" t="s">
        <v>2248</v>
      </c>
      <c r="O237" s="33" t="s">
        <v>2248</v>
      </c>
      <c r="P237" s="33" t="s">
        <v>6070</v>
      </c>
      <c r="Q237" s="2" t="str">
        <f>VLOOKUP(P237,'[1]Table E'!A:C,3,FALSE)</f>
        <v>Gifts and grants</v>
      </c>
    </row>
    <row r="238" spans="1:17" x14ac:dyDescent="0.25">
      <c r="A238" s="33" t="str">
        <f t="shared" si="9"/>
        <v>1410002870</v>
      </c>
      <c r="B238" s="33" t="s">
        <v>2284</v>
      </c>
      <c r="C238" s="33" t="s">
        <v>716</v>
      </c>
      <c r="D238" s="9" t="str">
        <f t="shared" si="10"/>
        <v>141002870</v>
      </c>
      <c r="E238" s="34">
        <v>14100</v>
      </c>
      <c r="F238" s="34">
        <v>2870</v>
      </c>
      <c r="G238" s="9" t="str">
        <f>VLOOKUP(B238,'[1]Business Unit Lookup'!A:B,2,FALSE)</f>
        <v>Attorney General &amp; Dept of Law</v>
      </c>
      <c r="H238" s="33" t="str">
        <f>VLOOKUP(C238,'[1]Fund Lookup'!B:C,2,FALSE)</f>
        <v>Surp Suppy/Equip Sale-GF-NonHE</v>
      </c>
      <c r="I238" s="35" t="s">
        <v>2236</v>
      </c>
      <c r="J238" s="33" t="str">
        <f>VLOOKUP(I238,'[1]Table B'!A:B,2,FALSE)</f>
        <v>General</v>
      </c>
      <c r="K238" s="9" t="str">
        <f t="shared" si="11"/>
        <v>100-General</v>
      </c>
      <c r="L238" s="9" t="str">
        <f>IFERROR(VLOOKUP(A238,'[1]VAC as of March 2024'!A:K,11,FALSE),"No")</f>
        <v>No</v>
      </c>
      <c r="M238" s="9" t="s">
        <v>2240</v>
      </c>
      <c r="O238" s="33" t="s">
        <v>2</v>
      </c>
      <c r="P238" s="33" t="s">
        <v>6068</v>
      </c>
      <c r="Q238" s="2" t="str">
        <f>VLOOKUP(P238,'[1]Table E'!A:C,3,FALSE)</f>
        <v>Health and Public Safety</v>
      </c>
    </row>
    <row r="239" spans="1:17" x14ac:dyDescent="0.25">
      <c r="A239" s="33" t="str">
        <f t="shared" si="9"/>
        <v>1410002900</v>
      </c>
      <c r="B239" s="33" t="s">
        <v>2284</v>
      </c>
      <c r="C239" s="33" t="s">
        <v>727</v>
      </c>
      <c r="D239" s="9" t="str">
        <f t="shared" si="10"/>
        <v>141002900</v>
      </c>
      <c r="E239" s="34">
        <v>14100</v>
      </c>
      <c r="F239" s="34">
        <v>2900</v>
      </c>
      <c r="G239" s="9" t="str">
        <f>VLOOKUP(B239,'[1]Business Unit Lookup'!A:B,2,FALSE)</f>
        <v>Attorney General &amp; Dept of Law</v>
      </c>
      <c r="H239" s="33" t="str">
        <f>VLOOKUP(C239,'[1]Fund Lookup'!B:C,2,FALSE)</f>
        <v>Insurance Recovery</v>
      </c>
      <c r="I239" s="35" t="s">
        <v>2239</v>
      </c>
      <c r="J239" s="33" t="str">
        <f>VLOOKUP(I239,'[1]Table B'!A:B,2,FALSE)</f>
        <v>Special Revenue-Other</v>
      </c>
      <c r="K239" s="9" t="str">
        <f t="shared" si="11"/>
        <v>105-Special Revenue-Other</v>
      </c>
      <c r="L239" s="9" t="s">
        <v>2890</v>
      </c>
      <c r="M239" s="9" t="s">
        <v>2240</v>
      </c>
      <c r="O239" s="33" t="s">
        <v>2241</v>
      </c>
      <c r="P239" s="33" t="s">
        <v>6067</v>
      </c>
      <c r="Q239" s="2" t="str">
        <f>VLOOKUP(P239,'[1]Table E'!A:C,3,FALSE)</f>
        <v>Health and Public Safety</v>
      </c>
    </row>
    <row r="240" spans="1:17" x14ac:dyDescent="0.25">
      <c r="A240" s="33" t="str">
        <f t="shared" si="9"/>
        <v>1410007016</v>
      </c>
      <c r="B240" s="40" t="s">
        <v>2284</v>
      </c>
      <c r="C240" s="36" t="s">
        <v>8778</v>
      </c>
      <c r="D240" s="9" t="str">
        <f t="shared" si="10"/>
        <v>141007016</v>
      </c>
      <c r="E240" s="40">
        <v>14100</v>
      </c>
      <c r="F240" s="37">
        <v>7016</v>
      </c>
      <c r="G240" s="9" t="str">
        <f>VLOOKUP(B240,'[1]Business Unit Lookup'!A:B,2,FALSE)</f>
        <v>Attorney General &amp; Dept of Law</v>
      </c>
      <c r="H240" s="33" t="str">
        <f>VLOOKUP(C240,'[1]Fund Lookup'!B:C,2,FALSE)</f>
        <v>Live Nation Settlement</v>
      </c>
      <c r="I240" s="35" t="s">
        <v>2239</v>
      </c>
      <c r="J240" s="33" t="str">
        <f>VLOOKUP(I240,'[1]Table B'!A:B,2,FALSE)</f>
        <v>Special Revenue-Other</v>
      </c>
      <c r="K240" s="9" t="str">
        <f t="shared" si="11"/>
        <v>105-Special Revenue-Other</v>
      </c>
      <c r="L240" s="9" t="str">
        <f>IFERROR(VLOOKUP(A240,'[1]VAC as of March 2024'!A:K,11,FALSE),"No")</f>
        <v>No</v>
      </c>
      <c r="M240" s="38" t="s">
        <v>2248</v>
      </c>
      <c r="O240" s="38" t="s">
        <v>2248</v>
      </c>
      <c r="P240" s="38" t="s">
        <v>6082</v>
      </c>
      <c r="Q240" s="2" t="str">
        <f>VLOOKUP(P240,'[1]Table E'!A:C,3,FALSE)</f>
        <v>Health and Public Safety</v>
      </c>
    </row>
    <row r="241" spans="1:18" x14ac:dyDescent="0.25">
      <c r="A241" s="33" t="str">
        <f t="shared" si="9"/>
        <v>1410007020</v>
      </c>
      <c r="B241" s="33" t="s">
        <v>2284</v>
      </c>
      <c r="C241" s="33" t="s">
        <v>1152</v>
      </c>
      <c r="D241" s="9" t="str">
        <f t="shared" si="10"/>
        <v>141007020</v>
      </c>
      <c r="E241" s="34">
        <v>14100</v>
      </c>
      <c r="F241" s="34">
        <v>7020</v>
      </c>
      <c r="G241" s="9" t="str">
        <f>VLOOKUP(B241,'[1]Business Unit Lookup'!A:B,2,FALSE)</f>
        <v>Attorney General &amp; Dept of Law</v>
      </c>
      <c r="H241" s="33" t="str">
        <f>VLOOKUP(C241,'[1]Fund Lookup'!B:C,2,FALSE)</f>
        <v>Literary Fund</v>
      </c>
      <c r="I241" s="35" t="s">
        <v>2283</v>
      </c>
      <c r="J241" s="33" t="str">
        <f>VLOOKUP(I241,'[1]Table B'!A:B,2,FALSE)</f>
        <v>Special Revenue-Literary</v>
      </c>
      <c r="K241" s="9" t="str">
        <f t="shared" si="11"/>
        <v>125-Special Revenue-Literary</v>
      </c>
      <c r="L241" s="9" t="str">
        <f>IFERROR(VLOOKUP(A241,'[1]VAC as of March 2024'!A:K,11,FALSE),"No")</f>
        <v>No</v>
      </c>
      <c r="M241" s="9" t="s">
        <v>2248</v>
      </c>
      <c r="O241" s="33" t="s">
        <v>2248</v>
      </c>
      <c r="P241" s="33" t="s">
        <v>6090</v>
      </c>
      <c r="Q241" s="2" t="str">
        <f>VLOOKUP(P241,'[1]Table E'!A:C,3,FALSE)</f>
        <v>Literary Fund</v>
      </c>
    </row>
    <row r="242" spans="1:18" x14ac:dyDescent="0.25">
      <c r="A242" s="33" t="str">
        <f t="shared" si="9"/>
        <v>1410007035</v>
      </c>
      <c r="B242" s="36" t="s">
        <v>2284</v>
      </c>
      <c r="C242" s="36" t="s">
        <v>6093</v>
      </c>
      <c r="D242" s="9" t="str">
        <f t="shared" si="10"/>
        <v>141007035</v>
      </c>
      <c r="E242" s="37">
        <v>14100</v>
      </c>
      <c r="F242" s="37">
        <v>7035</v>
      </c>
      <c r="G242" s="9" t="str">
        <f>VLOOKUP(B242,'[1]Business Unit Lookup'!A:B,2,FALSE)</f>
        <v>Attorney General &amp; Dept of Law</v>
      </c>
      <c r="H242" s="33" t="str">
        <f>VLOOKUP(C242,'[1]Fund Lookup'!B:C,2,FALSE)</f>
        <v>Court Ordered Restitutn Pymnts</v>
      </c>
      <c r="I242" s="35" t="s">
        <v>5491</v>
      </c>
      <c r="J242" s="33" t="str">
        <f>VLOOKUP(I242,'[1]Table B'!A:B,2,FALSE)</f>
        <v>Private-Purpose-Legal Settlement</v>
      </c>
      <c r="K242" s="9" t="str">
        <f t="shared" si="11"/>
        <v>420-Private-Purpose-Legal Settlement</v>
      </c>
      <c r="L242" s="9" t="str">
        <f>IFERROR(VLOOKUP(A242,'[1]VAC as of March 2024'!A:K,11,FALSE),"No")</f>
        <v>No</v>
      </c>
      <c r="M242" s="38" t="s">
        <v>2248</v>
      </c>
      <c r="O242" s="38"/>
      <c r="P242" s="38"/>
      <c r="Q242" s="2"/>
    </row>
    <row r="243" spans="1:18" x14ac:dyDescent="0.25">
      <c r="A243" s="33" t="str">
        <f t="shared" si="9"/>
        <v>1410007084</v>
      </c>
      <c r="B243" s="40" t="s">
        <v>2284</v>
      </c>
      <c r="C243" s="36" t="s">
        <v>8779</v>
      </c>
      <c r="D243" s="9" t="str">
        <f t="shared" si="10"/>
        <v>141007084</v>
      </c>
      <c r="E243" s="40">
        <v>14100</v>
      </c>
      <c r="F243" s="37">
        <v>7084</v>
      </c>
      <c r="G243" s="9" t="str">
        <f>VLOOKUP(B243,'[1]Business Unit Lookup'!A:B,2,FALSE)</f>
        <v>Attorney General &amp; Dept of Law</v>
      </c>
      <c r="H243" s="33" t="str">
        <f>VLOOKUP(C243,'[1]Fund Lookup'!B:C,2,FALSE)</f>
        <v>Monsanto Settlement</v>
      </c>
      <c r="I243" s="35" t="s">
        <v>2239</v>
      </c>
      <c r="J243" s="33" t="str">
        <f>VLOOKUP(I243,'[1]Table B'!A:B,2,FALSE)</f>
        <v>Special Revenue-Other</v>
      </c>
      <c r="K243" s="9" t="str">
        <f t="shared" si="11"/>
        <v>105-Special Revenue-Other</v>
      </c>
      <c r="L243" s="9" t="str">
        <f>IFERROR(VLOOKUP(A243,'[1]VAC as of March 2024'!A:K,11,FALSE),"No")</f>
        <v>No</v>
      </c>
      <c r="M243" s="38" t="s">
        <v>2248</v>
      </c>
      <c r="O243" s="38" t="s">
        <v>2248</v>
      </c>
      <c r="P243" s="38" t="s">
        <v>6082</v>
      </c>
      <c r="Q243" s="2" t="str">
        <f>VLOOKUP(P243,'[1]Table E'!A:C,3,FALSE)</f>
        <v>Health and Public Safety</v>
      </c>
      <c r="R243" s="83"/>
    </row>
    <row r="244" spans="1:18" x14ac:dyDescent="0.25">
      <c r="A244" s="33" t="str">
        <f t="shared" si="9"/>
        <v>1410007141</v>
      </c>
      <c r="B244" s="33" t="s">
        <v>2284</v>
      </c>
      <c r="C244" s="33" t="s">
        <v>1227</v>
      </c>
      <c r="D244" s="9" t="str">
        <f t="shared" si="10"/>
        <v>141007141</v>
      </c>
      <c r="E244" s="34">
        <v>14100</v>
      </c>
      <c r="F244" s="34">
        <v>7141</v>
      </c>
      <c r="G244" s="9" t="str">
        <f>VLOOKUP(B244,'[1]Business Unit Lookup'!A:B,2,FALSE)</f>
        <v>Attorney General &amp; Dept of Law</v>
      </c>
      <c r="H244" s="33" t="str">
        <f>VLOOKUP(C244,'[1]Fund Lookup'!B:C,2,FALSE)</f>
        <v>Trust And Agency-OAG</v>
      </c>
      <c r="I244" s="35" t="s">
        <v>5491</v>
      </c>
      <c r="J244" s="33" t="str">
        <f>VLOOKUP(I244,'[1]Table B'!A:B,2,FALSE)</f>
        <v>Private-Purpose-Legal Settlement</v>
      </c>
      <c r="K244" s="9" t="str">
        <f t="shared" si="11"/>
        <v>420-Private-Purpose-Legal Settlement</v>
      </c>
      <c r="L244" s="9" t="str">
        <f>IFERROR(VLOOKUP(A244,'[1]VAC as of March 2024'!A:K,11,FALSE),"No")</f>
        <v>Yes</v>
      </c>
      <c r="M244" s="9" t="s">
        <v>2248</v>
      </c>
      <c r="Q244" s="2"/>
    </row>
    <row r="245" spans="1:18" x14ac:dyDescent="0.25">
      <c r="A245" s="33" t="str">
        <f t="shared" si="9"/>
        <v>1410007304</v>
      </c>
      <c r="B245" s="33" t="s">
        <v>2284</v>
      </c>
      <c r="C245" s="33" t="s">
        <v>1367</v>
      </c>
      <c r="D245" s="9" t="str">
        <f t="shared" si="10"/>
        <v>141007304</v>
      </c>
      <c r="E245" s="34">
        <v>14100</v>
      </c>
      <c r="F245" s="34">
        <v>7304</v>
      </c>
      <c r="G245" s="9" t="str">
        <f>VLOOKUP(B245,'[1]Business Unit Lookup'!A:B,2,FALSE)</f>
        <v>Attorney General &amp; Dept of Law</v>
      </c>
      <c r="H245" s="33" t="str">
        <f>VLOOKUP(C245,'[1]Fund Lookup'!B:C,2,FALSE)</f>
        <v>Allstate Expr Chk Cash Sttlmnt</v>
      </c>
      <c r="I245" s="35" t="s">
        <v>5491</v>
      </c>
      <c r="J245" s="33" t="str">
        <f>VLOOKUP(I245,'[1]Table B'!A:B,2,FALSE)</f>
        <v>Private-Purpose-Legal Settlement</v>
      </c>
      <c r="K245" s="9" t="str">
        <f t="shared" si="11"/>
        <v>420-Private-Purpose-Legal Settlement</v>
      </c>
      <c r="L245" s="9" t="str">
        <f>IFERROR(VLOOKUP(A245,'[1]VAC as of March 2024'!A:K,11,FALSE),"No")</f>
        <v>No</v>
      </c>
      <c r="M245" s="9" t="s">
        <v>2248</v>
      </c>
      <c r="Q245" s="2"/>
    </row>
    <row r="246" spans="1:18" x14ac:dyDescent="0.25">
      <c r="A246" s="33" t="str">
        <f t="shared" si="9"/>
        <v>1410009064</v>
      </c>
      <c r="B246" s="36" t="s">
        <v>2284</v>
      </c>
      <c r="C246" s="36" t="s">
        <v>8352</v>
      </c>
      <c r="D246" s="9" t="str">
        <f t="shared" si="10"/>
        <v>141009064</v>
      </c>
      <c r="E246" s="35">
        <v>14100</v>
      </c>
      <c r="F246" s="37">
        <v>9064</v>
      </c>
      <c r="G246" s="9" t="str">
        <f>VLOOKUP(B246,'[1]Business Unit Lookup'!A:B,2,FALSE)</f>
        <v>Attorney General &amp; Dept of Law</v>
      </c>
      <c r="H246" s="33" t="str">
        <f>VLOOKUP(C246,'[1]Fund Lookup'!B:C,2,FALSE)</f>
        <v>Operation Ceasefire Grant Fund</v>
      </c>
      <c r="I246" s="35" t="s">
        <v>2236</v>
      </c>
      <c r="J246" s="33" t="str">
        <f>VLOOKUP(I246,'[1]Table B'!A:B,2,FALSE)</f>
        <v>General</v>
      </c>
      <c r="K246" s="9" t="str">
        <f t="shared" si="11"/>
        <v>100-General</v>
      </c>
      <c r="L246" s="9" t="str">
        <f>IFERROR(VLOOKUP(A246,'[1]VAC as of March 2024'!A:K,11,FALSE),"No")</f>
        <v>No</v>
      </c>
      <c r="M246" s="38" t="s">
        <v>2240</v>
      </c>
      <c r="O246" s="38" t="s">
        <v>2241</v>
      </c>
      <c r="P246" s="36" t="s">
        <v>6067</v>
      </c>
      <c r="Q246" s="2" t="str">
        <f>VLOOKUP(P246,'[1]Table E'!A:C,3,FALSE)</f>
        <v>Health and Public Safety</v>
      </c>
    </row>
    <row r="247" spans="1:18" x14ac:dyDescent="0.25">
      <c r="A247" s="33" t="str">
        <f t="shared" si="9"/>
        <v>1410009097</v>
      </c>
      <c r="B247" s="36" t="s">
        <v>2284</v>
      </c>
      <c r="C247" s="36" t="s">
        <v>8780</v>
      </c>
      <c r="D247" s="9" t="str">
        <f t="shared" si="10"/>
        <v>141009097</v>
      </c>
      <c r="E247" s="36">
        <v>14100</v>
      </c>
      <c r="F247" s="37">
        <v>9097</v>
      </c>
      <c r="G247" s="9" t="str">
        <f>VLOOKUP(B247,'[1]Business Unit Lookup'!A:B,2,FALSE)</f>
        <v>Attorney General &amp; Dept of Law</v>
      </c>
      <c r="H247" s="33" t="str">
        <f>VLOOKUP(C247,'[1]Fund Lookup'!B:C,2,FALSE)</f>
        <v>Cmwlth Opioid Abtmnt&amp;Remediatn</v>
      </c>
      <c r="I247" s="35" t="s">
        <v>2304</v>
      </c>
      <c r="J247" s="33" t="str">
        <f>VLOOKUP(I247,'[1]Table B'!A:B,2,FALSE)</f>
        <v>Special Revenue-Health and Social Servic</v>
      </c>
      <c r="K247" s="9" t="str">
        <f t="shared" si="11"/>
        <v>115-Special Revenue-Health and Social Servic</v>
      </c>
      <c r="L247" s="9" t="str">
        <f>IFERROR(VLOOKUP(A247,'[1]VAC as of March 2024'!A:K,11,FALSE),"No")</f>
        <v>Yes</v>
      </c>
      <c r="M247" s="38" t="s">
        <v>2248</v>
      </c>
      <c r="N247" s="9" t="s">
        <v>6077</v>
      </c>
      <c r="O247" s="38" t="s">
        <v>2241</v>
      </c>
      <c r="P247" s="38" t="s">
        <v>6067</v>
      </c>
      <c r="Q247" s="2" t="str">
        <f>VLOOKUP(P247,'[1]Table E'!A:C,3,FALSE)</f>
        <v>Health and Public Safety</v>
      </c>
    </row>
    <row r="248" spans="1:18" x14ac:dyDescent="0.25">
      <c r="A248" s="33" t="str">
        <f t="shared" si="9"/>
        <v>1410009300</v>
      </c>
      <c r="B248" s="33" t="s">
        <v>2284</v>
      </c>
      <c r="C248" s="33" t="s">
        <v>1936</v>
      </c>
      <c r="D248" s="9" t="str">
        <f t="shared" si="10"/>
        <v>141009300</v>
      </c>
      <c r="E248" s="34">
        <v>14100</v>
      </c>
      <c r="F248" s="34">
        <v>9300</v>
      </c>
      <c r="G248" s="9" t="str">
        <f>VLOOKUP(B248,'[1]Business Unit Lookup'!A:B,2,FALSE)</f>
        <v>Attorney General &amp; Dept of Law</v>
      </c>
      <c r="H248" s="33" t="str">
        <f>VLOOKUP(C248,'[1]Fund Lookup'!B:C,2,FALSE)</f>
        <v>VA Crime Victim - Witness Fund</v>
      </c>
      <c r="I248" s="35" t="s">
        <v>2239</v>
      </c>
      <c r="J248" s="33" t="str">
        <f>VLOOKUP(I248,'[1]Table B'!A:B,2,FALSE)</f>
        <v>Special Revenue-Other</v>
      </c>
      <c r="K248" s="9" t="str">
        <f t="shared" si="11"/>
        <v>105-Special Revenue-Other</v>
      </c>
      <c r="L248" s="9" t="str">
        <f>IFERROR(VLOOKUP(A248,'[1]VAC as of March 2024'!A:K,11,FALSE),"No")</f>
        <v>No</v>
      </c>
      <c r="M248" s="9" t="s">
        <v>2240</v>
      </c>
      <c r="O248" s="33" t="s">
        <v>2241</v>
      </c>
      <c r="P248" s="33" t="s">
        <v>6067</v>
      </c>
      <c r="Q248" s="2" t="str">
        <f>VLOOKUP(P248,'[1]Table E'!A:C,3,FALSE)</f>
        <v>Health and Public Safety</v>
      </c>
    </row>
    <row r="249" spans="1:18" x14ac:dyDescent="0.25">
      <c r="A249" s="33" t="str">
        <f t="shared" si="9"/>
        <v>1410010000</v>
      </c>
      <c r="B249" s="33" t="s">
        <v>2284</v>
      </c>
      <c r="C249" s="33" t="s">
        <v>2162</v>
      </c>
      <c r="D249" s="9" t="str">
        <f t="shared" si="10"/>
        <v>1410010000</v>
      </c>
      <c r="E249" s="34">
        <v>14100</v>
      </c>
      <c r="F249" s="34">
        <v>10000</v>
      </c>
      <c r="G249" s="9" t="str">
        <f>VLOOKUP(B249,'[1]Business Unit Lookup'!A:B,2,FALSE)</f>
        <v>Attorney General &amp; Dept of Law</v>
      </c>
      <c r="H249" s="33" t="str">
        <f>VLOOKUP(C249,'[1]Fund Lookup'!B:C,2,FALSE)</f>
        <v>Federal Trust</v>
      </c>
      <c r="I249" s="35" t="s">
        <v>2252</v>
      </c>
      <c r="J249" s="33" t="str">
        <f>VLOOKUP(I249,'[1]Table B'!A:B,2,FALSE)</f>
        <v>Special Revenue-Federal</v>
      </c>
      <c r="K249" s="9" t="str">
        <f t="shared" si="11"/>
        <v>120-Special Revenue-Federal</v>
      </c>
      <c r="L249" s="9" t="str">
        <f>IFERROR(VLOOKUP(A249,'[1]VAC as of March 2024'!A:K,11,FALSE),"No")</f>
        <v>No</v>
      </c>
      <c r="M249" s="9" t="s">
        <v>2248</v>
      </c>
      <c r="O249" s="33" t="s">
        <v>2248</v>
      </c>
      <c r="P249" s="33" t="s">
        <v>6070</v>
      </c>
      <c r="Q249" s="2" t="str">
        <f>VLOOKUP(P249,'[1]Table E'!A:C,3,FALSE)</f>
        <v>Gifts and grants</v>
      </c>
    </row>
    <row r="250" spans="1:18" x14ac:dyDescent="0.25">
      <c r="A250" s="33" t="str">
        <f t="shared" si="9"/>
        <v>1410012110</v>
      </c>
      <c r="B250" s="36" t="s">
        <v>2284</v>
      </c>
      <c r="C250" s="36" t="s">
        <v>6074</v>
      </c>
      <c r="D250" s="9" t="str">
        <f t="shared" si="10"/>
        <v>1410012110</v>
      </c>
      <c r="E250" s="35">
        <v>14100</v>
      </c>
      <c r="F250" s="37">
        <v>12110</v>
      </c>
      <c r="G250" s="9" t="str">
        <f>VLOOKUP(B250,'[1]Business Unit Lookup'!A:B,2,FALSE)</f>
        <v>Attorney General &amp; Dept of Law</v>
      </c>
      <c r="H250" s="33" t="str">
        <f>VLOOKUP(C250,'[1]Fund Lookup'!B:C,2,FALSE)</f>
        <v>ARP-CrvStLoclFisRecFd-COVID-19</v>
      </c>
      <c r="I250" s="35" t="s">
        <v>2252</v>
      </c>
      <c r="J250" s="33" t="str">
        <f>VLOOKUP(I250,'[1]Table B'!A:B,2,FALSE)</f>
        <v>Special Revenue-Federal</v>
      </c>
      <c r="K250" s="9" t="str">
        <f t="shared" si="11"/>
        <v>120-Special Revenue-Federal</v>
      </c>
      <c r="L250" s="9" t="str">
        <f>IFERROR(VLOOKUP(A250,'[1]VAC as of March 2024'!A:K,11,FALSE),"No")</f>
        <v>No</v>
      </c>
      <c r="M250" s="38" t="s">
        <v>5493</v>
      </c>
      <c r="O250" s="36" t="s">
        <v>2248</v>
      </c>
      <c r="P250" s="36" t="s">
        <v>6063</v>
      </c>
      <c r="Q250" s="2" t="str">
        <f>VLOOKUP(P250,'[1]Table E'!A:C,3,FALSE)</f>
        <v>COVID-19</v>
      </c>
    </row>
    <row r="251" spans="1:18" x14ac:dyDescent="0.25">
      <c r="A251" s="33" t="str">
        <f t="shared" si="9"/>
        <v>1410015000</v>
      </c>
      <c r="B251" s="33" t="s">
        <v>2284</v>
      </c>
      <c r="C251" s="33" t="s">
        <v>2222</v>
      </c>
      <c r="D251" s="9" t="str">
        <f t="shared" si="10"/>
        <v>1410015000</v>
      </c>
      <c r="E251" s="34">
        <v>14100</v>
      </c>
      <c r="F251" s="34">
        <v>15000</v>
      </c>
      <c r="G251" s="9" t="str">
        <f>VLOOKUP(B251,'[1]Business Unit Lookup'!A:B,2,FALSE)</f>
        <v>Attorney General &amp; Dept of Law</v>
      </c>
      <c r="H251" s="33" t="str">
        <f>VLOOKUP(C251,'[1]Fund Lookup'!B:C,2,FALSE)</f>
        <v>General Fixed Asset Acct Group</v>
      </c>
      <c r="I251" s="35" t="s">
        <v>2242</v>
      </c>
      <c r="J251" s="33" t="str">
        <f>VLOOKUP(I251,'[1]Table B'!A:B,2,FALSE)</f>
        <v>Fixed Assets, Fund 1500</v>
      </c>
      <c r="K251" s="9" t="str">
        <f t="shared" si="11"/>
        <v>610-Fixed Assets, Fund 1500</v>
      </c>
      <c r="L251" s="9" t="str">
        <f>IFERROR(VLOOKUP(A251,'[1]VAC as of March 2024'!A:K,11,FALSE),"No")</f>
        <v>No</v>
      </c>
      <c r="M251" s="9" t="s">
        <v>4</v>
      </c>
      <c r="Q251" s="2"/>
    </row>
    <row r="252" spans="1:18" x14ac:dyDescent="0.25">
      <c r="A252" s="33" t="str">
        <f t="shared" si="9"/>
        <v>1420001000</v>
      </c>
      <c r="B252" s="33" t="s">
        <v>2285</v>
      </c>
      <c r="C252" s="33" t="s">
        <v>1</v>
      </c>
      <c r="D252" s="9" t="str">
        <f t="shared" si="10"/>
        <v>142001000</v>
      </c>
      <c r="E252" s="34">
        <v>14200</v>
      </c>
      <c r="F252" s="34">
        <v>1000</v>
      </c>
      <c r="G252" s="9" t="str">
        <f>VLOOKUP(B252,'[1]Business Unit Lookup'!A:B,2,FALSE)</f>
        <v>VA State Crime Commission</v>
      </c>
      <c r="H252" s="33" t="str">
        <f>VLOOKUP(C252,'[1]Fund Lookup'!B:C,2,FALSE)</f>
        <v>General Fund</v>
      </c>
      <c r="I252" s="35" t="s">
        <v>2236</v>
      </c>
      <c r="J252" s="33" t="str">
        <f>VLOOKUP(I252,'[1]Table B'!A:B,2,FALSE)</f>
        <v>General</v>
      </c>
      <c r="K252" s="9" t="str">
        <f t="shared" si="11"/>
        <v>100-General</v>
      </c>
      <c r="L252" s="9" t="str">
        <f>IFERROR(VLOOKUP(A252,'[1]VAC as of March 2024'!A:K,11,FALSE),"No")</f>
        <v>No</v>
      </c>
      <c r="M252" s="9" t="s">
        <v>2237</v>
      </c>
      <c r="O252" s="33" t="s">
        <v>2240</v>
      </c>
      <c r="P252" s="33" t="s">
        <v>6061</v>
      </c>
      <c r="Q252" s="2" t="str">
        <f>VLOOKUP(P252,'[1]Table E'!A:C,3,FALSE)</f>
        <v>Unassigned</v>
      </c>
    </row>
    <row r="253" spans="1:18" x14ac:dyDescent="0.25">
      <c r="A253" s="33" t="str">
        <f t="shared" si="9"/>
        <v>1420002700</v>
      </c>
      <c r="B253" s="33" t="s">
        <v>2285</v>
      </c>
      <c r="C253" s="33" t="s">
        <v>619</v>
      </c>
      <c r="D253" s="9" t="str">
        <f t="shared" si="10"/>
        <v>142002700</v>
      </c>
      <c r="E253" s="34">
        <v>14200</v>
      </c>
      <c r="F253" s="34">
        <v>2700</v>
      </c>
      <c r="G253" s="9" t="str">
        <f>VLOOKUP(B253,'[1]Business Unit Lookup'!A:B,2,FALSE)</f>
        <v>VA State Crime Commission</v>
      </c>
      <c r="H253" s="33" t="str">
        <f>VLOOKUP(C253,'[1]Fund Lookup'!B:C,2,FALSE)</f>
        <v>Parking</v>
      </c>
      <c r="I253" s="35" t="s">
        <v>2239</v>
      </c>
      <c r="J253" s="33" t="str">
        <f>VLOOKUP(I253,'[1]Table B'!A:B,2,FALSE)</f>
        <v>Special Revenue-Other</v>
      </c>
      <c r="K253" s="9" t="str">
        <f t="shared" si="11"/>
        <v>105-Special Revenue-Other</v>
      </c>
      <c r="L253" s="9" t="str">
        <f>IFERROR(VLOOKUP(A253,'[1]VAC as of March 2024'!A:K,11,FALSE),"No")</f>
        <v>No</v>
      </c>
      <c r="M253" s="9" t="s">
        <v>2240</v>
      </c>
      <c r="O253" s="33" t="s">
        <v>2241</v>
      </c>
      <c r="P253" s="33" t="s">
        <v>6062</v>
      </c>
      <c r="Q253" s="2" t="str">
        <f>VLOOKUP(P253,'[1]Table E'!A:C,3,FALSE)</f>
        <v>Governmental Operations - Administrative Services</v>
      </c>
    </row>
    <row r="254" spans="1:18" x14ac:dyDescent="0.25">
      <c r="A254" s="33" t="str">
        <f t="shared" si="9"/>
        <v>1420010000</v>
      </c>
      <c r="B254" s="33" t="s">
        <v>2285</v>
      </c>
      <c r="C254" s="33" t="s">
        <v>2162</v>
      </c>
      <c r="D254" s="9" t="str">
        <f t="shared" si="10"/>
        <v>1420010000</v>
      </c>
      <c r="E254" s="34">
        <v>14200</v>
      </c>
      <c r="F254" s="34">
        <v>10000</v>
      </c>
      <c r="G254" s="9" t="str">
        <f>VLOOKUP(B254,'[1]Business Unit Lookup'!A:B,2,FALSE)</f>
        <v>VA State Crime Commission</v>
      </c>
      <c r="H254" s="33" t="str">
        <f>VLOOKUP(C254,'[1]Fund Lookup'!B:C,2,FALSE)</f>
        <v>Federal Trust</v>
      </c>
      <c r="I254" s="35" t="s">
        <v>2252</v>
      </c>
      <c r="J254" s="33" t="str">
        <f>VLOOKUP(I254,'[1]Table B'!A:B,2,FALSE)</f>
        <v>Special Revenue-Federal</v>
      </c>
      <c r="K254" s="9" t="str">
        <f t="shared" si="11"/>
        <v>120-Special Revenue-Federal</v>
      </c>
      <c r="L254" s="9" t="str">
        <f>IFERROR(VLOOKUP(A254,'[1]VAC as of March 2024'!A:K,11,FALSE),"No")</f>
        <v>No</v>
      </c>
      <c r="M254" s="9" t="s">
        <v>2248</v>
      </c>
      <c r="O254" s="33" t="s">
        <v>2248</v>
      </c>
      <c r="P254" s="33" t="s">
        <v>6070</v>
      </c>
      <c r="Q254" s="2" t="str">
        <f>VLOOKUP(P254,'[1]Table E'!A:C,3,FALSE)</f>
        <v>Gifts and grants</v>
      </c>
    </row>
    <row r="255" spans="1:18" x14ac:dyDescent="0.25">
      <c r="A255" s="33" t="str">
        <f t="shared" si="9"/>
        <v>1420015000</v>
      </c>
      <c r="B255" s="33" t="s">
        <v>2285</v>
      </c>
      <c r="C255" s="33" t="s">
        <v>2222</v>
      </c>
      <c r="D255" s="9" t="str">
        <f t="shared" si="10"/>
        <v>1420015000</v>
      </c>
      <c r="E255" s="34">
        <v>14200</v>
      </c>
      <c r="F255" s="34">
        <v>15000</v>
      </c>
      <c r="G255" s="9" t="str">
        <f>VLOOKUP(B255,'[1]Business Unit Lookup'!A:B,2,FALSE)</f>
        <v>VA State Crime Commission</v>
      </c>
      <c r="H255" s="33" t="str">
        <f>VLOOKUP(C255,'[1]Fund Lookup'!B:C,2,FALSE)</f>
        <v>General Fixed Asset Acct Group</v>
      </c>
      <c r="I255" s="35" t="s">
        <v>2242</v>
      </c>
      <c r="J255" s="33" t="str">
        <f>VLOOKUP(I255,'[1]Table B'!A:B,2,FALSE)</f>
        <v>Fixed Assets, Fund 1500</v>
      </c>
      <c r="K255" s="9" t="str">
        <f t="shared" si="11"/>
        <v>610-Fixed Assets, Fund 1500</v>
      </c>
      <c r="L255" s="9" t="str">
        <f>IFERROR(VLOOKUP(A255,'[1]VAC as of March 2024'!A:K,11,FALSE),"No")</f>
        <v>No</v>
      </c>
      <c r="M255" s="9" t="s">
        <v>4</v>
      </c>
      <c r="Q255" s="2"/>
    </row>
    <row r="256" spans="1:18" x14ac:dyDescent="0.25">
      <c r="A256" s="33" t="str">
        <f t="shared" si="9"/>
        <v>1430002143</v>
      </c>
      <c r="B256" s="33" t="s">
        <v>2286</v>
      </c>
      <c r="C256" s="33" t="s">
        <v>190</v>
      </c>
      <c r="D256" s="9" t="str">
        <f t="shared" si="10"/>
        <v>143002143</v>
      </c>
      <c r="E256" s="34">
        <v>14300</v>
      </c>
      <c r="F256" s="34">
        <v>2143</v>
      </c>
      <c r="G256" s="9" t="str">
        <f>VLOOKUP(B256,'[1]Business Unit Lookup'!A:B,2,FALSE)</f>
        <v>Division of Debt Collection</v>
      </c>
      <c r="H256" s="33" t="str">
        <f>VLOOKUP(C256,'[1]Fund Lookup'!B:C,2,FALSE)</f>
        <v>DDC Special Revenue Fund</v>
      </c>
      <c r="I256" s="35" t="s">
        <v>2239</v>
      </c>
      <c r="J256" s="33" t="str">
        <f>VLOOKUP(I256,'[1]Table B'!A:B,2,FALSE)</f>
        <v>Special Revenue-Other</v>
      </c>
      <c r="K256" s="9" t="str">
        <f t="shared" si="11"/>
        <v>105-Special Revenue-Other</v>
      </c>
      <c r="L256" s="9" t="str">
        <f>IFERROR(VLOOKUP(A256,'[1]VAC as of March 2024'!A:K,11,FALSE),"No")</f>
        <v>No</v>
      </c>
      <c r="M256" s="9" t="s">
        <v>2240</v>
      </c>
      <c r="O256" s="33" t="s">
        <v>2241</v>
      </c>
      <c r="P256" s="33" t="s">
        <v>6094</v>
      </c>
      <c r="Q256" s="2" t="str">
        <f>VLOOKUP(P256,'[1]Table E'!A:C,3,FALSE)</f>
        <v>Contract and Debt Administration</v>
      </c>
    </row>
    <row r="257" spans="1:18" x14ac:dyDescent="0.25">
      <c r="A257" s="33" t="str">
        <f t="shared" si="9"/>
        <v>1430002700</v>
      </c>
      <c r="B257" s="33" t="s">
        <v>2286</v>
      </c>
      <c r="C257" s="33" t="s">
        <v>619</v>
      </c>
      <c r="D257" s="9" t="str">
        <f t="shared" si="10"/>
        <v>143002700</v>
      </c>
      <c r="E257" s="34">
        <v>14300</v>
      </c>
      <c r="F257" s="34">
        <v>2700</v>
      </c>
      <c r="G257" s="9" t="str">
        <f>VLOOKUP(B257,'[1]Business Unit Lookup'!A:B,2,FALSE)</f>
        <v>Division of Debt Collection</v>
      </c>
      <c r="H257" s="33" t="str">
        <f>VLOOKUP(C257,'[1]Fund Lookup'!B:C,2,FALSE)</f>
        <v>Parking</v>
      </c>
      <c r="I257" s="35" t="s">
        <v>2239</v>
      </c>
      <c r="J257" s="33" t="str">
        <f>VLOOKUP(I257,'[1]Table B'!A:B,2,FALSE)</f>
        <v>Special Revenue-Other</v>
      </c>
      <c r="K257" s="9" t="str">
        <f t="shared" si="11"/>
        <v>105-Special Revenue-Other</v>
      </c>
      <c r="L257" s="9" t="str">
        <f>IFERROR(VLOOKUP(A257,'[1]VAC as of March 2024'!A:K,11,FALSE),"No")</f>
        <v>No</v>
      </c>
      <c r="M257" s="9" t="s">
        <v>2240</v>
      </c>
      <c r="O257" s="33" t="s">
        <v>2241</v>
      </c>
      <c r="P257" s="33" t="s">
        <v>6062</v>
      </c>
      <c r="Q257" s="2" t="str">
        <f>VLOOKUP(P257,'[1]Table E'!A:C,3,FALSE)</f>
        <v>Governmental Operations - Administrative Services</v>
      </c>
    </row>
    <row r="258" spans="1:18" x14ac:dyDescent="0.25">
      <c r="A258" s="33" t="str">
        <f t="shared" ref="A258:A321" si="12">CONCATENATE(B258,C258)</f>
        <v>1430002830</v>
      </c>
      <c r="B258" s="33" t="s">
        <v>2286</v>
      </c>
      <c r="C258" s="33" t="s">
        <v>694</v>
      </c>
      <c r="D258" s="9" t="str">
        <f t="shared" ref="D258:D321" si="13">CONCATENATE(E258,F258)</f>
        <v>143002830</v>
      </c>
      <c r="E258" s="34">
        <v>14300</v>
      </c>
      <c r="F258" s="34">
        <v>2830</v>
      </c>
      <c r="G258" s="9" t="str">
        <f>VLOOKUP(B258,'[1]Business Unit Lookup'!A:B,2,FALSE)</f>
        <v>Division of Debt Collection</v>
      </c>
      <c r="H258" s="33" t="str">
        <f>VLOOKUP(C258,'[1]Fund Lookup'!B:C,2,FALSE)</f>
        <v>Fraud Recovery Fund</v>
      </c>
      <c r="I258" s="35" t="s">
        <v>2239</v>
      </c>
      <c r="J258" s="33" t="str">
        <f>VLOOKUP(I258,'[1]Table B'!A:B,2,FALSE)</f>
        <v>Special Revenue-Other</v>
      </c>
      <c r="K258" s="9" t="str">
        <f t="shared" ref="K258:K321" si="14">CONCATENATE(I258,"-",J258)</f>
        <v>105-Special Revenue-Other</v>
      </c>
      <c r="L258" s="9" t="str">
        <f>IFERROR(VLOOKUP(A258,'[1]VAC as of March 2024'!A:K,11,FALSE),"No")</f>
        <v>No</v>
      </c>
      <c r="M258" s="9" t="s">
        <v>2240</v>
      </c>
      <c r="O258" s="33" t="s">
        <v>2241</v>
      </c>
      <c r="P258" s="33" t="s">
        <v>6094</v>
      </c>
      <c r="Q258" s="2" t="str">
        <f>VLOOKUP(P258,'[1]Table E'!A:C,3,FALSE)</f>
        <v>Contract and Debt Administration</v>
      </c>
    </row>
    <row r="259" spans="1:18" ht="45" x14ac:dyDescent="0.25">
      <c r="A259" s="33" t="str">
        <f t="shared" si="12"/>
        <v>1430009041</v>
      </c>
      <c r="B259" s="33" t="s">
        <v>2286</v>
      </c>
      <c r="C259" s="33" t="s">
        <v>1698</v>
      </c>
      <c r="D259" s="9" t="str">
        <f t="shared" si="13"/>
        <v>143009041</v>
      </c>
      <c r="E259" s="34">
        <v>14300</v>
      </c>
      <c r="F259" s="34">
        <v>9041</v>
      </c>
      <c r="G259" s="9" t="str">
        <f>VLOOKUP(B259,'[1]Business Unit Lookup'!A:B,2,FALSE)</f>
        <v>Division of Debt Collection</v>
      </c>
      <c r="H259" s="33" t="str">
        <f>VLOOKUP(C259,'[1]Fund Lookup'!B:C,2,FALSE)</f>
        <v>Debt Collection Recovery Fund</v>
      </c>
      <c r="I259" s="35" t="s">
        <v>2239</v>
      </c>
      <c r="J259" s="33" t="str">
        <f>VLOOKUP(I259,'[1]Table B'!A:B,2,FALSE)</f>
        <v>Special Revenue-Other</v>
      </c>
      <c r="K259" s="9" t="str">
        <f t="shared" si="14"/>
        <v>105-Special Revenue-Other</v>
      </c>
      <c r="L259" s="9" t="str">
        <f>IFERROR(VLOOKUP(A259,'[1]VAC as of March 2024'!A:K,11,FALSE),"No")</f>
        <v>No</v>
      </c>
      <c r="M259" s="9" t="s">
        <v>2240</v>
      </c>
      <c r="O259" s="9" t="s">
        <v>2287</v>
      </c>
      <c r="P259" s="33" t="s">
        <v>2287</v>
      </c>
      <c r="Q259" s="2"/>
      <c r="R259" s="84" t="s">
        <v>8353</v>
      </c>
    </row>
    <row r="260" spans="1:18" x14ac:dyDescent="0.25">
      <c r="A260" s="33" t="str">
        <f t="shared" si="12"/>
        <v>1450001000</v>
      </c>
      <c r="B260" s="33" t="s">
        <v>2288</v>
      </c>
      <c r="C260" s="33" t="s">
        <v>1</v>
      </c>
      <c r="D260" s="9" t="str">
        <f t="shared" si="13"/>
        <v>145001000</v>
      </c>
      <c r="E260" s="34">
        <v>14500</v>
      </c>
      <c r="F260" s="34">
        <v>1000</v>
      </c>
      <c r="G260" s="9" t="str">
        <f>VLOOKUP(B260,'[1]Business Unit Lookup'!A:B,2,FALSE)</f>
        <v>Promotion Uniformity of Legis</v>
      </c>
      <c r="H260" s="33" t="str">
        <f>VLOOKUP(C260,'[1]Fund Lookup'!B:C,2,FALSE)</f>
        <v>General Fund</v>
      </c>
      <c r="I260" s="35" t="s">
        <v>2236</v>
      </c>
      <c r="J260" s="33" t="str">
        <f>VLOOKUP(I260,'[1]Table B'!A:B,2,FALSE)</f>
        <v>General</v>
      </c>
      <c r="K260" s="9" t="str">
        <f t="shared" si="14"/>
        <v>100-General</v>
      </c>
      <c r="L260" s="9" t="str">
        <f>IFERROR(VLOOKUP(A260,'[1]VAC as of March 2024'!A:K,11,FALSE),"No")</f>
        <v>No</v>
      </c>
      <c r="M260" s="9" t="s">
        <v>2237</v>
      </c>
      <c r="O260" s="33" t="s">
        <v>2240</v>
      </c>
      <c r="P260" s="33" t="s">
        <v>6061</v>
      </c>
      <c r="Q260" s="2" t="str">
        <f>VLOOKUP(P260,'[1]Table E'!A:C,3,FALSE)</f>
        <v>Unassigned</v>
      </c>
    </row>
    <row r="261" spans="1:18" x14ac:dyDescent="0.25">
      <c r="A261" s="33" t="str">
        <f t="shared" si="12"/>
        <v>1460001000</v>
      </c>
      <c r="B261" s="33" t="s">
        <v>2289</v>
      </c>
      <c r="C261" s="33" t="s">
        <v>1</v>
      </c>
      <c r="D261" s="9" t="str">
        <f t="shared" si="13"/>
        <v>146001000</v>
      </c>
      <c r="E261" s="34">
        <v>14600</v>
      </c>
      <c r="F261" s="34">
        <v>1000</v>
      </c>
      <c r="G261" s="9" t="str">
        <f>VLOOKUP(B261,'[1]Business Unit Lookup'!A:B,2,FALSE)</f>
        <v>The Science Museum of Virginia</v>
      </c>
      <c r="H261" s="33" t="str">
        <f>VLOOKUP(C261,'[1]Fund Lookup'!B:C,2,FALSE)</f>
        <v>General Fund</v>
      </c>
      <c r="I261" s="35" t="s">
        <v>2236</v>
      </c>
      <c r="J261" s="33" t="str">
        <f>VLOOKUP(I261,'[1]Table B'!A:B,2,FALSE)</f>
        <v>General</v>
      </c>
      <c r="K261" s="9" t="str">
        <f t="shared" si="14"/>
        <v>100-General</v>
      </c>
      <c r="L261" s="9" t="str">
        <f>IFERROR(VLOOKUP(A261,'[1]VAC as of March 2024'!A:K,11,FALSE),"No")</f>
        <v>No</v>
      </c>
      <c r="M261" s="9" t="s">
        <v>2237</v>
      </c>
      <c r="O261" s="33" t="s">
        <v>2240</v>
      </c>
      <c r="P261" s="33" t="s">
        <v>6061</v>
      </c>
      <c r="Q261" s="2" t="str">
        <f>VLOOKUP(P261,'[1]Table E'!A:C,3,FALSE)</f>
        <v>Unassigned</v>
      </c>
    </row>
    <row r="262" spans="1:18" x14ac:dyDescent="0.25">
      <c r="A262" s="33" t="str">
        <f t="shared" si="12"/>
        <v>1460002146</v>
      </c>
      <c r="B262" s="33" t="s">
        <v>2289</v>
      </c>
      <c r="C262" s="33" t="s">
        <v>198</v>
      </c>
      <c r="D262" s="9" t="str">
        <f t="shared" si="13"/>
        <v>146002146</v>
      </c>
      <c r="E262" s="34">
        <v>14600</v>
      </c>
      <c r="F262" s="34">
        <v>2146</v>
      </c>
      <c r="G262" s="9" t="str">
        <f>VLOOKUP(B262,'[1]Business Unit Lookup'!A:B,2,FALSE)</f>
        <v>The Science Museum of Virginia</v>
      </c>
      <c r="H262" s="33" t="str">
        <f>VLOOKUP(C262,'[1]Fund Lookup'!B:C,2,FALSE)</f>
        <v>SMV Special Revenue Fund</v>
      </c>
      <c r="I262" s="35" t="s">
        <v>2239</v>
      </c>
      <c r="J262" s="33" t="str">
        <f>VLOOKUP(I262,'[1]Table B'!A:B,2,FALSE)</f>
        <v>Special Revenue-Other</v>
      </c>
      <c r="K262" s="9" t="str">
        <f t="shared" si="14"/>
        <v>105-Special Revenue-Other</v>
      </c>
      <c r="L262" s="9" t="str">
        <f>IFERROR(VLOOKUP(A262,'[1]VAC as of March 2024'!A:K,11,FALSE),"No")</f>
        <v>No</v>
      </c>
      <c r="M262" s="9" t="s">
        <v>2240</v>
      </c>
      <c r="O262" s="33" t="s">
        <v>2241</v>
      </c>
      <c r="P262" s="33" t="s">
        <v>6095</v>
      </c>
      <c r="Q262" s="2" t="str">
        <f>VLOOKUP(P262,'[1]Table E'!A:C,3,FALSE)</f>
        <v>Educational and Training programs</v>
      </c>
    </row>
    <row r="263" spans="1:18" x14ac:dyDescent="0.25">
      <c r="A263" s="33" t="str">
        <f t="shared" si="12"/>
        <v>1460002870</v>
      </c>
      <c r="B263" s="33" t="s">
        <v>2289</v>
      </c>
      <c r="C263" s="33" t="s">
        <v>716</v>
      </c>
      <c r="D263" s="9" t="str">
        <f t="shared" si="13"/>
        <v>146002870</v>
      </c>
      <c r="E263" s="34">
        <v>14600</v>
      </c>
      <c r="F263" s="34">
        <v>2870</v>
      </c>
      <c r="G263" s="9" t="str">
        <f>VLOOKUP(B263,'[1]Business Unit Lookup'!A:B,2,FALSE)</f>
        <v>The Science Museum of Virginia</v>
      </c>
      <c r="H263" s="33" t="str">
        <f>VLOOKUP(C263,'[1]Fund Lookup'!B:C,2,FALSE)</f>
        <v>Surp Suppy/Equip Sale-GF-NonHE</v>
      </c>
      <c r="I263" s="35" t="s">
        <v>2236</v>
      </c>
      <c r="J263" s="33" t="str">
        <f>VLOOKUP(I263,'[1]Table B'!A:B,2,FALSE)</f>
        <v>General</v>
      </c>
      <c r="K263" s="9" t="str">
        <f t="shared" si="14"/>
        <v>100-General</v>
      </c>
      <c r="L263" s="9" t="str">
        <f>IFERROR(VLOOKUP(A263,'[1]VAC as of March 2024'!A:K,11,FALSE),"No")</f>
        <v>No</v>
      </c>
      <c r="M263" s="9" t="s">
        <v>2240</v>
      </c>
      <c r="O263" s="33" t="s">
        <v>2</v>
      </c>
      <c r="P263" s="33" t="s">
        <v>6096</v>
      </c>
      <c r="Q263" s="2" t="str">
        <f>VLOOKUP(P263,'[1]Table E'!A:C,3,FALSE)</f>
        <v>Educational and Training programs</v>
      </c>
    </row>
    <row r="264" spans="1:18" x14ac:dyDescent="0.25">
      <c r="A264" s="33" t="str">
        <f t="shared" si="12"/>
        <v>1460002880</v>
      </c>
      <c r="B264" s="33" t="s">
        <v>2289</v>
      </c>
      <c r="C264" s="33" t="s">
        <v>724</v>
      </c>
      <c r="D264" s="9" t="str">
        <f t="shared" si="13"/>
        <v>146002880</v>
      </c>
      <c r="E264" s="34">
        <v>14600</v>
      </c>
      <c r="F264" s="34">
        <v>2880</v>
      </c>
      <c r="G264" s="9" t="str">
        <f>VLOOKUP(B264,'[1]Business Unit Lookup'!A:B,2,FALSE)</f>
        <v>The Science Museum of Virginia</v>
      </c>
      <c r="H264" s="33" t="str">
        <f>VLOOKUP(C264,'[1]Fund Lookup'!B:C,2,FALSE)</f>
        <v>Surp Supply/Equip-NonGF-NonHE</v>
      </c>
      <c r="I264" s="35" t="s">
        <v>2236</v>
      </c>
      <c r="J264" s="33" t="str">
        <f>VLOOKUP(I264,'[1]Table B'!A:B,2,FALSE)</f>
        <v>General</v>
      </c>
      <c r="K264" s="9" t="str">
        <f t="shared" si="14"/>
        <v>100-General</v>
      </c>
      <c r="L264" s="9" t="str">
        <f>IFERROR(VLOOKUP(A264,'[1]VAC as of March 2024'!A:K,11,FALSE),"No")</f>
        <v>No</v>
      </c>
      <c r="M264" s="9" t="s">
        <v>2240</v>
      </c>
      <c r="O264" s="33" t="s">
        <v>2</v>
      </c>
      <c r="P264" s="33" t="s">
        <v>6096</v>
      </c>
      <c r="Q264" s="2" t="str">
        <f>VLOOKUP(P264,'[1]Table E'!A:C,3,FALSE)</f>
        <v>Educational and Training programs</v>
      </c>
    </row>
    <row r="265" spans="1:18" x14ac:dyDescent="0.25">
      <c r="A265" s="33" t="str">
        <f t="shared" si="12"/>
        <v>1460008200</v>
      </c>
      <c r="B265" s="33" t="s">
        <v>2289</v>
      </c>
      <c r="C265" s="33" t="s">
        <v>1628</v>
      </c>
      <c r="D265" s="9" t="str">
        <f t="shared" si="13"/>
        <v>146008200</v>
      </c>
      <c r="E265" s="34">
        <v>14600</v>
      </c>
      <c r="F265" s="34">
        <v>8200</v>
      </c>
      <c r="G265" s="9" t="str">
        <f>VLOOKUP(B265,'[1]Business Unit Lookup'!A:B,2,FALSE)</f>
        <v>The Science Museum of Virginia</v>
      </c>
      <c r="H265" s="33" t="str">
        <f>VLOOKUP(C265,'[1]Fund Lookup'!B:C,2,FALSE)</f>
        <v>VPBA Projects</v>
      </c>
      <c r="I265" s="35" t="s">
        <v>2265</v>
      </c>
      <c r="J265" s="33" t="str">
        <f>VLOOKUP(I265,'[1]Table B'!A:B,2,FALSE)</f>
        <v>Capital Projects, F/S Exclusions</v>
      </c>
      <c r="K265" s="9" t="str">
        <f t="shared" si="14"/>
        <v>156-Capital Projects, F/S Exclusions</v>
      </c>
      <c r="L265" s="9" t="str">
        <f>IFERROR(VLOOKUP(A265,'[1]VAC as of March 2024'!A:K,11,FALSE),"No")</f>
        <v>No</v>
      </c>
      <c r="M265" s="9" t="s">
        <v>2248</v>
      </c>
      <c r="O265" s="33" t="s">
        <v>2248</v>
      </c>
      <c r="P265" s="33" t="s">
        <v>6078</v>
      </c>
      <c r="Q265" s="2" t="str">
        <f>VLOOKUP(P265,'[1]Table E'!A:C,3,FALSE)</f>
        <v>Capital Projects</v>
      </c>
    </row>
    <row r="266" spans="1:18" x14ac:dyDescent="0.25">
      <c r="A266" s="33" t="str">
        <f t="shared" si="12"/>
        <v>1460009650</v>
      </c>
      <c r="B266" s="33" t="s">
        <v>2289</v>
      </c>
      <c r="C266" s="33" t="s">
        <v>2089</v>
      </c>
      <c r="D266" s="9" t="str">
        <f t="shared" si="13"/>
        <v>146009650</v>
      </c>
      <c r="E266" s="34">
        <v>14600</v>
      </c>
      <c r="F266" s="34">
        <v>9650</v>
      </c>
      <c r="G266" s="9" t="str">
        <f>VLOOKUP(B266,'[1]Business Unit Lookup'!A:B,2,FALSE)</f>
        <v>The Science Museum of Virginia</v>
      </c>
      <c r="H266" s="33" t="str">
        <f>VLOOKUP(C266,'[1]Fund Lookup'!B:C,2,FALSE)</f>
        <v>Central Capital Planning Fund</v>
      </c>
      <c r="I266" s="35" t="s">
        <v>2236</v>
      </c>
      <c r="J266" s="33" t="str">
        <f>VLOOKUP(I266,'[1]Table B'!A:B,2,FALSE)</f>
        <v>General</v>
      </c>
      <c r="K266" s="9" t="str">
        <f t="shared" si="14"/>
        <v>100-General</v>
      </c>
      <c r="L266" s="9" t="str">
        <f>IFERROR(VLOOKUP(A266,'[1]VAC as of March 2024'!A:K,11,FALSE),"No")</f>
        <v>No</v>
      </c>
      <c r="M266" s="9" t="s">
        <v>2240</v>
      </c>
      <c r="O266" s="33" t="s">
        <v>2241</v>
      </c>
      <c r="P266" s="33" t="s">
        <v>6079</v>
      </c>
      <c r="Q266" s="2" t="str">
        <f>VLOOKUP(P266,'[1]Table E'!A:C,3,FALSE)</f>
        <v>Central Capital Planning</v>
      </c>
    </row>
    <row r="267" spans="1:18" x14ac:dyDescent="0.25">
      <c r="A267" s="33" t="str">
        <f t="shared" si="12"/>
        <v>1460010000</v>
      </c>
      <c r="B267" s="33" t="s">
        <v>2289</v>
      </c>
      <c r="C267" s="33" t="s">
        <v>2162</v>
      </c>
      <c r="D267" s="9" t="str">
        <f t="shared" si="13"/>
        <v>1460010000</v>
      </c>
      <c r="E267" s="34">
        <v>14600</v>
      </c>
      <c r="F267" s="34">
        <v>10000</v>
      </c>
      <c r="G267" s="9" t="str">
        <f>VLOOKUP(B267,'[1]Business Unit Lookup'!A:B,2,FALSE)</f>
        <v>The Science Museum of Virginia</v>
      </c>
      <c r="H267" s="33" t="str">
        <f>VLOOKUP(C267,'[1]Fund Lookup'!B:C,2,FALSE)</f>
        <v>Federal Trust</v>
      </c>
      <c r="I267" s="35" t="s">
        <v>2252</v>
      </c>
      <c r="J267" s="33" t="str">
        <f>VLOOKUP(I267,'[1]Table B'!A:B,2,FALSE)</f>
        <v>Special Revenue-Federal</v>
      </c>
      <c r="K267" s="9" t="str">
        <f t="shared" si="14"/>
        <v>120-Special Revenue-Federal</v>
      </c>
      <c r="L267" s="9" t="str">
        <f>IFERROR(VLOOKUP(A267,'[1]VAC as of March 2024'!A:K,11,FALSE),"No")</f>
        <v>No</v>
      </c>
      <c r="M267" s="9" t="s">
        <v>2248</v>
      </c>
      <c r="O267" s="33" t="s">
        <v>2248</v>
      </c>
      <c r="P267" s="33" t="s">
        <v>6070</v>
      </c>
      <c r="Q267" s="2" t="str">
        <f>VLOOKUP(P267,'[1]Table E'!A:C,3,FALSE)</f>
        <v>Gifts and grants</v>
      </c>
    </row>
    <row r="268" spans="1:18" x14ac:dyDescent="0.25">
      <c r="A268" s="33" t="str">
        <f t="shared" si="12"/>
        <v>1460010110</v>
      </c>
      <c r="B268" s="33" t="s">
        <v>2289</v>
      </c>
      <c r="C268" s="33" t="s">
        <v>5444</v>
      </c>
      <c r="D268" s="9" t="str">
        <f t="shared" si="13"/>
        <v>1460010110</v>
      </c>
      <c r="E268" s="34">
        <v>14600</v>
      </c>
      <c r="F268" s="34">
        <v>10110</v>
      </c>
      <c r="G268" s="9" t="str">
        <f>VLOOKUP(B268,'[1]Business Unit Lookup'!A:B,2,FALSE)</f>
        <v>The Science Museum of Virginia</v>
      </c>
      <c r="H268" s="33" t="str">
        <f>VLOOKUP(C268,'[1]Fund Lookup'!B:C,2,FALSE)</f>
        <v>CARESActRlfFd–General-COVID-19</v>
      </c>
      <c r="I268" s="35" t="s">
        <v>2252</v>
      </c>
      <c r="J268" s="33" t="str">
        <f>VLOOKUP(I268,'[1]Table B'!A:B,2,FALSE)</f>
        <v>Special Revenue-Federal</v>
      </c>
      <c r="K268" s="9" t="str">
        <f t="shared" si="14"/>
        <v>120-Special Revenue-Federal</v>
      </c>
      <c r="L268" s="9" t="str">
        <f>IFERROR(VLOOKUP(A268,'[1]VAC as of March 2024'!A:K,11,FALSE),"No")</f>
        <v>No</v>
      </c>
      <c r="M268" s="9" t="s">
        <v>5493</v>
      </c>
      <c r="O268" s="33" t="s">
        <v>2248</v>
      </c>
      <c r="P268" s="33" t="s">
        <v>6063</v>
      </c>
      <c r="Q268" s="2" t="str">
        <f>VLOOKUP(P268,'[1]Table E'!A:C,3,FALSE)</f>
        <v>COVID-19</v>
      </c>
    </row>
    <row r="269" spans="1:18" x14ac:dyDescent="0.25">
      <c r="A269" s="33" t="str">
        <f t="shared" si="12"/>
        <v>1460012270</v>
      </c>
      <c r="B269" s="36" t="s">
        <v>2289</v>
      </c>
      <c r="C269" s="36" t="s">
        <v>6097</v>
      </c>
      <c r="D269" s="9" t="str">
        <f t="shared" si="13"/>
        <v>1460012270</v>
      </c>
      <c r="E269" s="37">
        <v>14600</v>
      </c>
      <c r="F269" s="37">
        <v>12270</v>
      </c>
      <c r="G269" s="9" t="str">
        <f>VLOOKUP(B269,'[1]Business Unit Lookup'!A:B,2,FALSE)</f>
        <v>The Science Museum of Virginia</v>
      </c>
      <c r="H269" s="33" t="str">
        <f>VLOOKUP(C269,'[1]Fund Lookup'!B:C,2,FALSE)</f>
        <v>ShuttrdVenueOprtrGrnt-COVID-19</v>
      </c>
      <c r="I269" s="35" t="s">
        <v>2252</v>
      </c>
      <c r="J269" s="33" t="str">
        <f>VLOOKUP(I269,'[1]Table B'!A:B,2,FALSE)</f>
        <v>Special Revenue-Federal</v>
      </c>
      <c r="K269" s="9" t="str">
        <f t="shared" si="14"/>
        <v>120-Special Revenue-Federal</v>
      </c>
      <c r="L269" s="9" t="str">
        <f>IFERROR(VLOOKUP(A269,'[1]VAC as of March 2024'!A:K,11,FALSE),"No")</f>
        <v>No</v>
      </c>
      <c r="M269" s="38" t="s">
        <v>5493</v>
      </c>
      <c r="O269" s="36" t="s">
        <v>2248</v>
      </c>
      <c r="P269" s="36" t="s">
        <v>6063</v>
      </c>
      <c r="Q269" s="2" t="str">
        <f>VLOOKUP(P269,'[1]Table E'!A:C,3,FALSE)</f>
        <v>COVID-19</v>
      </c>
    </row>
    <row r="270" spans="1:18" x14ac:dyDescent="0.25">
      <c r="A270" s="33" t="str">
        <f t="shared" si="12"/>
        <v>1460015000</v>
      </c>
      <c r="B270" s="33" t="s">
        <v>2289</v>
      </c>
      <c r="C270" s="33" t="s">
        <v>2222</v>
      </c>
      <c r="D270" s="9" t="str">
        <f t="shared" si="13"/>
        <v>1460015000</v>
      </c>
      <c r="E270" s="34">
        <v>14600</v>
      </c>
      <c r="F270" s="34">
        <v>15000</v>
      </c>
      <c r="G270" s="9" t="str">
        <f>VLOOKUP(B270,'[1]Business Unit Lookup'!A:B,2,FALSE)</f>
        <v>The Science Museum of Virginia</v>
      </c>
      <c r="H270" s="33" t="str">
        <f>VLOOKUP(C270,'[1]Fund Lookup'!B:C,2,FALSE)</f>
        <v>General Fixed Asset Acct Group</v>
      </c>
      <c r="I270" s="35" t="s">
        <v>2242</v>
      </c>
      <c r="J270" s="33" t="str">
        <f>VLOOKUP(I270,'[1]Table B'!A:B,2,FALSE)</f>
        <v>Fixed Assets, Fund 1500</v>
      </c>
      <c r="K270" s="9" t="str">
        <f t="shared" si="14"/>
        <v>610-Fixed Assets, Fund 1500</v>
      </c>
      <c r="L270" s="9" t="str">
        <f>IFERROR(VLOOKUP(A270,'[1]VAC as of March 2024'!A:K,11,FALSE),"No")</f>
        <v>No</v>
      </c>
      <c r="M270" s="9" t="s">
        <v>4</v>
      </c>
      <c r="Q270" s="2"/>
    </row>
    <row r="271" spans="1:18" x14ac:dyDescent="0.25">
      <c r="A271" s="33" t="str">
        <f t="shared" si="12"/>
        <v>1470001000</v>
      </c>
      <c r="B271" s="33" t="s">
        <v>2290</v>
      </c>
      <c r="C271" s="33" t="s">
        <v>1</v>
      </c>
      <c r="D271" s="9" t="str">
        <f t="shared" si="13"/>
        <v>147001000</v>
      </c>
      <c r="E271" s="34">
        <v>14700</v>
      </c>
      <c r="F271" s="34">
        <v>1000</v>
      </c>
      <c r="G271" s="9" t="str">
        <f>VLOOKUP(B271,'[1]Business Unit Lookup'!A:B,2,FALSE)</f>
        <v>Office of State Inspector Gen</v>
      </c>
      <c r="H271" s="33" t="str">
        <f>VLOOKUP(C271,'[1]Fund Lookup'!B:C,2,FALSE)</f>
        <v>General Fund</v>
      </c>
      <c r="I271" s="35" t="s">
        <v>2236</v>
      </c>
      <c r="J271" s="33" t="str">
        <f>VLOOKUP(I271,'[1]Table B'!A:B,2,FALSE)</f>
        <v>General</v>
      </c>
      <c r="K271" s="9" t="str">
        <f t="shared" si="14"/>
        <v>100-General</v>
      </c>
      <c r="L271" s="9" t="str">
        <f>IFERROR(VLOOKUP(A271,'[1]VAC as of March 2024'!A:K,11,FALSE),"No")</f>
        <v>No</v>
      </c>
      <c r="M271" s="9" t="s">
        <v>2237</v>
      </c>
      <c r="O271" s="33" t="s">
        <v>2240</v>
      </c>
      <c r="P271" s="33" t="s">
        <v>6061</v>
      </c>
      <c r="Q271" s="2" t="str">
        <f>VLOOKUP(P271,'[1]Table E'!A:C,3,FALSE)</f>
        <v>Unassigned</v>
      </c>
    </row>
    <row r="272" spans="1:18" x14ac:dyDescent="0.25">
      <c r="A272" s="33" t="str">
        <f t="shared" si="12"/>
        <v>1470002147</v>
      </c>
      <c r="B272" s="33" t="s">
        <v>2290</v>
      </c>
      <c r="C272" s="33" t="s">
        <v>201</v>
      </c>
      <c r="D272" s="9" t="str">
        <f t="shared" si="13"/>
        <v>147002147</v>
      </c>
      <c r="E272" s="34">
        <v>14700</v>
      </c>
      <c r="F272" s="34">
        <v>2147</v>
      </c>
      <c r="G272" s="9" t="str">
        <f>VLOOKUP(B272,'[1]Business Unit Lookup'!A:B,2,FALSE)</f>
        <v>Office of State Inspector Gen</v>
      </c>
      <c r="H272" s="33" t="str">
        <f>VLOOKUP(C272,'[1]Fund Lookup'!B:C,2,FALSE)</f>
        <v>OSIG Special Revenue Fund</v>
      </c>
      <c r="I272" s="35" t="s">
        <v>2239</v>
      </c>
      <c r="J272" s="33" t="str">
        <f>VLOOKUP(I272,'[1]Table B'!A:B,2,FALSE)</f>
        <v>Special Revenue-Other</v>
      </c>
      <c r="K272" s="9" t="str">
        <f t="shared" si="14"/>
        <v>105-Special Revenue-Other</v>
      </c>
      <c r="L272" s="9" t="str">
        <f>IFERROR(VLOOKUP(A272,'[1]VAC as of March 2024'!A:K,11,FALSE),"No")</f>
        <v>No</v>
      </c>
      <c r="M272" s="9" t="s">
        <v>2240</v>
      </c>
      <c r="O272" s="33" t="s">
        <v>2241</v>
      </c>
      <c r="P272" s="33" t="s">
        <v>6062</v>
      </c>
      <c r="Q272" s="2" t="str">
        <f>VLOOKUP(P272,'[1]Table E'!A:C,3,FALSE)</f>
        <v>Governmental Operations - Administrative Services</v>
      </c>
    </row>
    <row r="273" spans="1:17" x14ac:dyDescent="0.25">
      <c r="A273" s="33" t="str">
        <f t="shared" si="12"/>
        <v>1470002700</v>
      </c>
      <c r="B273" s="33" t="s">
        <v>2290</v>
      </c>
      <c r="C273" s="33" t="s">
        <v>619</v>
      </c>
      <c r="D273" s="9" t="str">
        <f t="shared" si="13"/>
        <v>147002700</v>
      </c>
      <c r="E273" s="34">
        <v>14700</v>
      </c>
      <c r="F273" s="34">
        <v>2700</v>
      </c>
      <c r="G273" s="9" t="str">
        <f>VLOOKUP(B273,'[1]Business Unit Lookup'!A:B,2,FALSE)</f>
        <v>Office of State Inspector Gen</v>
      </c>
      <c r="H273" s="33" t="str">
        <f>VLOOKUP(C273,'[1]Fund Lookup'!B:C,2,FALSE)</f>
        <v>Parking</v>
      </c>
      <c r="I273" s="35" t="s">
        <v>2239</v>
      </c>
      <c r="J273" s="33" t="str">
        <f>VLOOKUP(I273,'[1]Table B'!A:B,2,FALSE)</f>
        <v>Special Revenue-Other</v>
      </c>
      <c r="K273" s="9" t="str">
        <f t="shared" si="14"/>
        <v>105-Special Revenue-Other</v>
      </c>
      <c r="L273" s="9" t="str">
        <f>IFERROR(VLOOKUP(A273,'[1]VAC as of March 2024'!A:K,11,FALSE),"No")</f>
        <v>No</v>
      </c>
      <c r="M273" s="9" t="s">
        <v>2240</v>
      </c>
      <c r="O273" s="33" t="s">
        <v>2241</v>
      </c>
      <c r="P273" s="33" t="s">
        <v>6062</v>
      </c>
      <c r="Q273" s="2" t="str">
        <f>VLOOKUP(P273,'[1]Table E'!A:C,3,FALSE)</f>
        <v>Governmental Operations - Administrative Services</v>
      </c>
    </row>
    <row r="274" spans="1:17" x14ac:dyDescent="0.25">
      <c r="A274" s="33" t="str">
        <f t="shared" si="12"/>
        <v>1470002870</v>
      </c>
      <c r="B274" s="33" t="s">
        <v>2290</v>
      </c>
      <c r="C274" s="33" t="s">
        <v>716</v>
      </c>
      <c r="D274" s="9" t="str">
        <f t="shared" si="13"/>
        <v>147002870</v>
      </c>
      <c r="E274" s="34">
        <v>14700</v>
      </c>
      <c r="F274" s="34">
        <v>2870</v>
      </c>
      <c r="G274" s="9" t="str">
        <f>VLOOKUP(B274,'[1]Business Unit Lookup'!A:B,2,FALSE)</f>
        <v>Office of State Inspector Gen</v>
      </c>
      <c r="H274" s="33" t="str">
        <f>VLOOKUP(C274,'[1]Fund Lookup'!B:C,2,FALSE)</f>
        <v>Surp Suppy/Equip Sale-GF-NonHE</v>
      </c>
      <c r="I274" s="35" t="s">
        <v>2236</v>
      </c>
      <c r="J274" s="33" t="str">
        <f>VLOOKUP(I274,'[1]Table B'!A:B,2,FALSE)</f>
        <v>General</v>
      </c>
      <c r="K274" s="9" t="str">
        <f t="shared" si="14"/>
        <v>100-General</v>
      </c>
      <c r="L274" s="9" t="str">
        <f>IFERROR(VLOOKUP(A274,'[1]VAC as of March 2024'!A:K,11,FALSE),"No")</f>
        <v>No</v>
      </c>
      <c r="M274" s="9" t="s">
        <v>2240</v>
      </c>
      <c r="O274" s="33" t="s">
        <v>2</v>
      </c>
      <c r="P274" s="33" t="s">
        <v>6075</v>
      </c>
      <c r="Q274" s="2" t="str">
        <f>VLOOKUP(P274,'[1]Table E'!A:C,3,FALSE)</f>
        <v>Governmental Operations - Administrative Services</v>
      </c>
    </row>
    <row r="275" spans="1:17" x14ac:dyDescent="0.25">
      <c r="A275" s="33" t="str">
        <f t="shared" si="12"/>
        <v>1470004100</v>
      </c>
      <c r="B275" s="33" t="s">
        <v>2290</v>
      </c>
      <c r="C275" s="33" t="s">
        <v>895</v>
      </c>
      <c r="D275" s="9" t="str">
        <f t="shared" si="13"/>
        <v>147004100</v>
      </c>
      <c r="E275" s="34">
        <v>14700</v>
      </c>
      <c r="F275" s="34">
        <v>4100</v>
      </c>
      <c r="G275" s="9" t="str">
        <f>VLOOKUP(B275,'[1]Business Unit Lookup'!A:B,2,FALSE)</f>
        <v>Office of State Inspector Gen</v>
      </c>
      <c r="H275" s="33" t="str">
        <f>VLOOKUP(C275,'[1]Fund Lookup'!B:C,2,FALSE)</f>
        <v>Hwy Maintenance &amp; Operating Fd</v>
      </c>
      <c r="I275" s="35" t="s">
        <v>2255</v>
      </c>
      <c r="J275" s="33" t="str">
        <f>VLOOKUP(I275,'[1]Table B'!A:B,2,FALSE)</f>
        <v>Special Revenue-Highways</v>
      </c>
      <c r="K275" s="9" t="str">
        <f t="shared" si="14"/>
        <v>110-Special Revenue-Highways</v>
      </c>
      <c r="L275" s="9" t="str">
        <f>IFERROR(VLOOKUP(A275,'[1]VAC as of March 2024'!A:K,11,FALSE),"No")</f>
        <v>No</v>
      </c>
      <c r="M275" s="9" t="s">
        <v>2240</v>
      </c>
      <c r="O275" s="33" t="s">
        <v>2241</v>
      </c>
      <c r="P275" s="33" t="s">
        <v>6071</v>
      </c>
      <c r="Q275" s="2" t="str">
        <f>VLOOKUP(P275,'[1]Table E'!A:C,3,FALSE)</f>
        <v>Transportation activities</v>
      </c>
    </row>
    <row r="276" spans="1:17" x14ac:dyDescent="0.25">
      <c r="A276" s="33" t="str">
        <f t="shared" si="12"/>
        <v>1470009910</v>
      </c>
      <c r="B276" s="33" t="s">
        <v>2290</v>
      </c>
      <c r="C276" s="33" t="s">
        <v>5427</v>
      </c>
      <c r="D276" s="9" t="str">
        <f t="shared" si="13"/>
        <v>147009910</v>
      </c>
      <c r="E276" s="34">
        <v>14700</v>
      </c>
      <c r="F276" s="34">
        <v>9910</v>
      </c>
      <c r="G276" s="9" t="str">
        <f>VLOOKUP(B276,'[1]Business Unit Lookup'!A:B,2,FALSE)</f>
        <v>Office of State Inspector Gen</v>
      </c>
      <c r="H276" s="33" t="str">
        <f>VLOOKUP(C276,'[1]Fund Lookup'!B:C,2,FALSE)</f>
        <v>Fraud&amp;AbuseWhistleBlowrRwrdFnd</v>
      </c>
      <c r="I276" s="35" t="s">
        <v>2239</v>
      </c>
      <c r="J276" s="33" t="str">
        <f>VLOOKUP(I276,'[1]Table B'!A:B,2,FALSE)</f>
        <v>Special Revenue-Other</v>
      </c>
      <c r="K276" s="9" t="str">
        <f t="shared" si="14"/>
        <v>105-Special Revenue-Other</v>
      </c>
      <c r="L276" s="9" t="str">
        <f>IFERROR(VLOOKUP(A276,'[1]VAC as of March 2024'!A:K,11,FALSE),"No")</f>
        <v>No</v>
      </c>
      <c r="M276" s="9" t="s">
        <v>2240</v>
      </c>
      <c r="O276" s="33" t="s">
        <v>2241</v>
      </c>
      <c r="P276" s="33" t="s">
        <v>6062</v>
      </c>
      <c r="Q276" s="2" t="str">
        <f>VLOOKUP(P276,'[1]Table E'!A:C,3,FALSE)</f>
        <v>Governmental Operations - Administrative Services</v>
      </c>
    </row>
    <row r="277" spans="1:17" x14ac:dyDescent="0.25">
      <c r="A277" s="33" t="str">
        <f t="shared" si="12"/>
        <v>1470010000</v>
      </c>
      <c r="B277" s="36" t="s">
        <v>2290</v>
      </c>
      <c r="C277" s="36" t="s">
        <v>2162</v>
      </c>
      <c r="D277" s="9" t="str">
        <f t="shared" si="13"/>
        <v>1470010000</v>
      </c>
      <c r="E277" s="37">
        <v>14700</v>
      </c>
      <c r="F277" s="37">
        <v>10000</v>
      </c>
      <c r="G277" s="9" t="str">
        <f>VLOOKUP(B277,'[1]Business Unit Lookup'!A:B,2,FALSE)</f>
        <v>Office of State Inspector Gen</v>
      </c>
      <c r="H277" s="33" t="str">
        <f>VLOOKUP(C277,'[1]Fund Lookup'!B:C,2,FALSE)</f>
        <v>Federal Trust</v>
      </c>
      <c r="I277" s="35" t="s">
        <v>2252</v>
      </c>
      <c r="J277" s="33" t="str">
        <f>VLOOKUP(I277,'[1]Table B'!A:B,2,FALSE)</f>
        <v>Special Revenue-Federal</v>
      </c>
      <c r="K277" s="9" t="str">
        <f t="shared" si="14"/>
        <v>120-Special Revenue-Federal</v>
      </c>
      <c r="L277" s="9" t="str">
        <f>IFERROR(VLOOKUP(A277,'[1]VAC as of March 2024'!A:K,11,FALSE),"No")</f>
        <v>No</v>
      </c>
      <c r="M277" s="38" t="s">
        <v>2248</v>
      </c>
      <c r="O277" s="36" t="s">
        <v>2248</v>
      </c>
      <c r="P277" s="36" t="s">
        <v>6070</v>
      </c>
      <c r="Q277" s="2" t="str">
        <f>VLOOKUP(P277,'[1]Table E'!A:C,3,FALSE)</f>
        <v>Gifts and grants</v>
      </c>
    </row>
    <row r="278" spans="1:17" x14ac:dyDescent="0.25">
      <c r="A278" s="33" t="str">
        <f t="shared" si="12"/>
        <v>1470015000</v>
      </c>
      <c r="B278" s="33" t="s">
        <v>2290</v>
      </c>
      <c r="C278" s="33" t="s">
        <v>2222</v>
      </c>
      <c r="D278" s="9" t="str">
        <f t="shared" si="13"/>
        <v>1470015000</v>
      </c>
      <c r="E278" s="34">
        <v>14700</v>
      </c>
      <c r="F278" s="34">
        <v>15000</v>
      </c>
      <c r="G278" s="9" t="str">
        <f>VLOOKUP(B278,'[1]Business Unit Lookup'!A:B,2,FALSE)</f>
        <v>Office of State Inspector Gen</v>
      </c>
      <c r="H278" s="33" t="str">
        <f>VLOOKUP(C278,'[1]Fund Lookup'!B:C,2,FALSE)</f>
        <v>General Fixed Asset Acct Group</v>
      </c>
      <c r="I278" s="35" t="s">
        <v>2242</v>
      </c>
      <c r="J278" s="33" t="str">
        <f>VLOOKUP(I278,'[1]Table B'!A:B,2,FALSE)</f>
        <v>Fixed Assets, Fund 1500</v>
      </c>
      <c r="K278" s="9" t="str">
        <f t="shared" si="14"/>
        <v>610-Fixed Assets, Fund 1500</v>
      </c>
      <c r="L278" s="9" t="str">
        <f>IFERROR(VLOOKUP(A278,'[1]VAC as of March 2024'!A:K,11,FALSE),"No")</f>
        <v>No</v>
      </c>
      <c r="M278" s="9" t="s">
        <v>4</v>
      </c>
      <c r="Q278" s="2"/>
    </row>
    <row r="279" spans="1:17" x14ac:dyDescent="0.25">
      <c r="A279" s="33" t="str">
        <f t="shared" si="12"/>
        <v>1480001000</v>
      </c>
      <c r="B279" s="33" t="s">
        <v>2291</v>
      </c>
      <c r="C279" s="33" t="s">
        <v>1</v>
      </c>
      <c r="D279" s="9" t="str">
        <f t="shared" si="13"/>
        <v>148001000</v>
      </c>
      <c r="E279" s="34">
        <v>14800</v>
      </c>
      <c r="F279" s="34">
        <v>1000</v>
      </c>
      <c r="G279" s="9" t="str">
        <f>VLOOKUP(B279,'[1]Business Unit Lookup'!A:B,2,FALSE)</f>
        <v>VA Commission for the Arts</v>
      </c>
      <c r="H279" s="33" t="str">
        <f>VLOOKUP(C279,'[1]Fund Lookup'!B:C,2,FALSE)</f>
        <v>General Fund</v>
      </c>
      <c r="I279" s="35" t="s">
        <v>2236</v>
      </c>
      <c r="J279" s="33" t="str">
        <f>VLOOKUP(I279,'[1]Table B'!A:B,2,FALSE)</f>
        <v>General</v>
      </c>
      <c r="K279" s="9" t="str">
        <f t="shared" si="14"/>
        <v>100-General</v>
      </c>
      <c r="L279" s="9" t="str">
        <f>IFERROR(VLOOKUP(A279,'[1]VAC as of March 2024'!A:K,11,FALSE),"No")</f>
        <v>No</v>
      </c>
      <c r="M279" s="9" t="s">
        <v>2237</v>
      </c>
      <c r="O279" s="33" t="s">
        <v>2240</v>
      </c>
      <c r="P279" s="33" t="s">
        <v>6061</v>
      </c>
      <c r="Q279" s="2" t="str">
        <f>VLOOKUP(P279,'[1]Table E'!A:C,3,FALSE)</f>
        <v>Unassigned</v>
      </c>
    </row>
    <row r="280" spans="1:17" x14ac:dyDescent="0.25">
      <c r="A280" s="33" t="str">
        <f t="shared" si="12"/>
        <v>1480002148</v>
      </c>
      <c r="B280" s="33" t="s">
        <v>2291</v>
      </c>
      <c r="C280" s="33" t="s">
        <v>203</v>
      </c>
      <c r="D280" s="9" t="str">
        <f t="shared" si="13"/>
        <v>148002148</v>
      </c>
      <c r="E280" s="34">
        <v>14800</v>
      </c>
      <c r="F280" s="34">
        <v>2148</v>
      </c>
      <c r="G280" s="9" t="str">
        <f>VLOOKUP(B280,'[1]Business Unit Lookup'!A:B,2,FALSE)</f>
        <v>VA Commission for the Arts</v>
      </c>
      <c r="H280" s="33" t="str">
        <f>VLOOKUP(C280,'[1]Fund Lookup'!B:C,2,FALSE)</f>
        <v>VCA Special Revenue Fund</v>
      </c>
      <c r="I280" s="35" t="s">
        <v>2239</v>
      </c>
      <c r="J280" s="33" t="str">
        <f>VLOOKUP(I280,'[1]Table B'!A:B,2,FALSE)</f>
        <v>Special Revenue-Other</v>
      </c>
      <c r="K280" s="9" t="str">
        <f t="shared" si="14"/>
        <v>105-Special Revenue-Other</v>
      </c>
      <c r="L280" s="9" t="str">
        <f>IFERROR(VLOOKUP(A280,'[1]VAC as of March 2024'!A:K,11,FALSE),"No")</f>
        <v>No</v>
      </c>
      <c r="M280" s="9" t="s">
        <v>2240</v>
      </c>
      <c r="O280" s="33" t="s">
        <v>2248</v>
      </c>
      <c r="P280" s="33" t="s">
        <v>6098</v>
      </c>
      <c r="Q280" s="2" t="str">
        <f>VLOOKUP(P280,'[1]Table E'!A:C,3,FALSE)</f>
        <v>Educational and Training programs</v>
      </c>
    </row>
    <row r="281" spans="1:17" x14ac:dyDescent="0.25">
      <c r="A281" s="33" t="str">
        <f t="shared" si="12"/>
        <v>1480002700</v>
      </c>
      <c r="B281" s="33" t="s">
        <v>2291</v>
      </c>
      <c r="C281" s="33" t="s">
        <v>619</v>
      </c>
      <c r="D281" s="9" t="str">
        <f t="shared" si="13"/>
        <v>148002700</v>
      </c>
      <c r="E281" s="34">
        <v>14800</v>
      </c>
      <c r="F281" s="34">
        <v>2700</v>
      </c>
      <c r="G281" s="9" t="str">
        <f>VLOOKUP(B281,'[1]Business Unit Lookup'!A:B,2,FALSE)</f>
        <v>VA Commission for the Arts</v>
      </c>
      <c r="H281" s="33" t="str">
        <f>VLOOKUP(C281,'[1]Fund Lookup'!B:C,2,FALSE)</f>
        <v>Parking</v>
      </c>
      <c r="I281" s="35" t="s">
        <v>2239</v>
      </c>
      <c r="J281" s="33" t="str">
        <f>VLOOKUP(I281,'[1]Table B'!A:B,2,FALSE)</f>
        <v>Special Revenue-Other</v>
      </c>
      <c r="K281" s="9" t="str">
        <f t="shared" si="14"/>
        <v>105-Special Revenue-Other</v>
      </c>
      <c r="L281" s="9" t="str">
        <f>IFERROR(VLOOKUP(A281,'[1]VAC as of March 2024'!A:K,11,FALSE),"No")</f>
        <v>No</v>
      </c>
      <c r="M281" s="9" t="s">
        <v>2240</v>
      </c>
      <c r="O281" s="33" t="s">
        <v>2241</v>
      </c>
      <c r="P281" s="33" t="s">
        <v>6062</v>
      </c>
      <c r="Q281" s="2" t="str">
        <f>VLOOKUP(P281,'[1]Table E'!A:C,3,FALSE)</f>
        <v>Governmental Operations - Administrative Services</v>
      </c>
    </row>
    <row r="282" spans="1:17" x14ac:dyDescent="0.25">
      <c r="A282" s="33" t="str">
        <f t="shared" si="12"/>
        <v>1480009103</v>
      </c>
      <c r="B282" s="33" t="s">
        <v>2291</v>
      </c>
      <c r="C282" s="33" t="s">
        <v>1760</v>
      </c>
      <c r="D282" s="9" t="str">
        <f t="shared" si="13"/>
        <v>148009103</v>
      </c>
      <c r="E282" s="34">
        <v>14800</v>
      </c>
      <c r="F282" s="34">
        <v>9103</v>
      </c>
      <c r="G282" s="9" t="str">
        <f>VLOOKUP(B282,'[1]Business Unit Lookup'!A:B,2,FALSE)</f>
        <v>VA Commission for the Arts</v>
      </c>
      <c r="H282" s="33" t="str">
        <f>VLOOKUP(C282,'[1]Fund Lookup'!B:C,2,FALSE)</f>
        <v>Virginia Arts Foundation Fund</v>
      </c>
      <c r="I282" s="35" t="s">
        <v>2239</v>
      </c>
      <c r="J282" s="33" t="str">
        <f>VLOOKUP(I282,'[1]Table B'!A:B,2,FALSE)</f>
        <v>Special Revenue-Other</v>
      </c>
      <c r="K282" s="9" t="str">
        <f t="shared" si="14"/>
        <v>105-Special Revenue-Other</v>
      </c>
      <c r="L282" s="9" t="str">
        <f>IFERROR(VLOOKUP(A282,'[1]VAC as of March 2024'!A:K,11,FALSE),"No")</f>
        <v>No</v>
      </c>
      <c r="M282" s="9" t="s">
        <v>2240</v>
      </c>
      <c r="O282" s="33" t="s">
        <v>2241</v>
      </c>
      <c r="P282" s="33" t="s">
        <v>6095</v>
      </c>
      <c r="Q282" s="2" t="str">
        <f>VLOOKUP(P282,'[1]Table E'!A:C,3,FALSE)</f>
        <v>Educational and Training programs</v>
      </c>
    </row>
    <row r="283" spans="1:17" x14ac:dyDescent="0.25">
      <c r="A283" s="33" t="str">
        <f t="shared" si="12"/>
        <v>1480010000</v>
      </c>
      <c r="B283" s="33" t="s">
        <v>2291</v>
      </c>
      <c r="C283" s="33" t="s">
        <v>2162</v>
      </c>
      <c r="D283" s="9" t="str">
        <f t="shared" si="13"/>
        <v>1480010000</v>
      </c>
      <c r="E283" s="34">
        <v>14800</v>
      </c>
      <c r="F283" s="34">
        <v>10000</v>
      </c>
      <c r="G283" s="9" t="str">
        <f>VLOOKUP(B283,'[1]Business Unit Lookup'!A:B,2,FALSE)</f>
        <v>VA Commission for the Arts</v>
      </c>
      <c r="H283" s="33" t="str">
        <f>VLOOKUP(C283,'[1]Fund Lookup'!B:C,2,FALSE)</f>
        <v>Federal Trust</v>
      </c>
      <c r="I283" s="35" t="s">
        <v>2252</v>
      </c>
      <c r="J283" s="33" t="str">
        <f>VLOOKUP(I283,'[1]Table B'!A:B,2,FALSE)</f>
        <v>Special Revenue-Federal</v>
      </c>
      <c r="K283" s="9" t="str">
        <f t="shared" si="14"/>
        <v>120-Special Revenue-Federal</v>
      </c>
      <c r="L283" s="9" t="str">
        <f>IFERROR(VLOOKUP(A283,'[1]VAC as of March 2024'!A:K,11,FALSE),"No")</f>
        <v>No</v>
      </c>
      <c r="M283" s="9" t="s">
        <v>2248</v>
      </c>
      <c r="O283" s="33" t="s">
        <v>2248</v>
      </c>
      <c r="P283" s="33" t="s">
        <v>6070</v>
      </c>
      <c r="Q283" s="2" t="str">
        <f>VLOOKUP(P283,'[1]Table E'!A:C,3,FALSE)</f>
        <v>Gifts and grants</v>
      </c>
    </row>
    <row r="284" spans="1:17" x14ac:dyDescent="0.25">
      <c r="A284" s="33" t="str">
        <f t="shared" si="12"/>
        <v>1480010060</v>
      </c>
      <c r="B284" s="33" t="s">
        <v>2291</v>
      </c>
      <c r="C284" s="33" t="s">
        <v>5439</v>
      </c>
      <c r="D284" s="9" t="str">
        <f t="shared" si="13"/>
        <v>1480010060</v>
      </c>
      <c r="E284" s="34">
        <v>14800</v>
      </c>
      <c r="F284" s="34">
        <v>10060</v>
      </c>
      <c r="G284" s="9" t="str">
        <f>VLOOKUP(B284,'[1]Business Unit Lookup'!A:B,2,FALSE)</f>
        <v>VA Commission for the Arts</v>
      </c>
      <c r="H284" s="33" t="str">
        <f>VLOOKUP(C284,'[1]Fund Lookup'!B:C,2,FALSE)</f>
        <v>PromoArtsPtnrshpAgmnt-COVID-19</v>
      </c>
      <c r="I284" s="35" t="s">
        <v>2252</v>
      </c>
      <c r="J284" s="33" t="str">
        <f>VLOOKUP(I284,'[1]Table B'!A:B,2,FALSE)</f>
        <v>Special Revenue-Federal</v>
      </c>
      <c r="K284" s="9" t="str">
        <f t="shared" si="14"/>
        <v>120-Special Revenue-Federal</v>
      </c>
      <c r="L284" s="9" t="str">
        <f>IFERROR(VLOOKUP(A284,'[1]VAC as of March 2024'!A:K,11,FALSE),"No")</f>
        <v>No</v>
      </c>
      <c r="M284" s="9" t="s">
        <v>5493</v>
      </c>
      <c r="O284" s="33" t="s">
        <v>2248</v>
      </c>
      <c r="P284" s="33" t="s">
        <v>6063</v>
      </c>
      <c r="Q284" s="2" t="str">
        <f>VLOOKUP(P284,'[1]Table E'!A:C,3,FALSE)</f>
        <v>COVID-19</v>
      </c>
    </row>
    <row r="285" spans="1:17" x14ac:dyDescent="0.25">
      <c r="A285" s="33" t="str">
        <f t="shared" si="12"/>
        <v>1480010400</v>
      </c>
      <c r="B285" s="36" t="s">
        <v>2291</v>
      </c>
      <c r="C285" s="36" t="s">
        <v>2182</v>
      </c>
      <c r="D285" s="9" t="str">
        <f t="shared" si="13"/>
        <v>1480010400</v>
      </c>
      <c r="E285" s="39">
        <v>14800</v>
      </c>
      <c r="F285" s="39">
        <v>10400</v>
      </c>
      <c r="G285" s="9" t="str">
        <f>VLOOKUP(B285,'[1]Business Unit Lookup'!A:B,2,FALSE)</f>
        <v>VA Commission for the Arts</v>
      </c>
      <c r="H285" s="33" t="str">
        <f>VLOOKUP(C285,'[1]Fund Lookup'!B:C,2,FALSE)</f>
        <v>Promotion of the Arts - ARRA</v>
      </c>
      <c r="I285" s="35" t="s">
        <v>2270</v>
      </c>
      <c r="J285" s="33" t="str">
        <f>VLOOKUP(I285,'[1]Table B'!A:B,2,FALSE)</f>
        <v>No Year-End Balance</v>
      </c>
      <c r="K285" s="9" t="str">
        <f t="shared" si="14"/>
        <v>660-No Year-End Balance</v>
      </c>
      <c r="L285" s="9" t="s">
        <v>2890</v>
      </c>
      <c r="M285" s="9" t="s">
        <v>4</v>
      </c>
    </row>
    <row r="286" spans="1:17" x14ac:dyDescent="0.25">
      <c r="A286" s="33" t="str">
        <f t="shared" si="12"/>
        <v>1490001000</v>
      </c>
      <c r="B286" s="33" t="s">
        <v>2293</v>
      </c>
      <c r="C286" s="33" t="s">
        <v>1</v>
      </c>
      <c r="D286" s="9" t="str">
        <f t="shared" si="13"/>
        <v>149001000</v>
      </c>
      <c r="E286" s="34">
        <v>14900</v>
      </c>
      <c r="F286" s="34">
        <v>1000</v>
      </c>
      <c r="G286" s="9" t="str">
        <f>VLOOKUP(B286,'[1]Business Unit Lookup'!A:B,2,FALSE)</f>
        <v>Admin of Health Insurance</v>
      </c>
      <c r="H286" s="33" t="str">
        <f>VLOOKUP(C286,'[1]Fund Lookup'!B:C,2,FALSE)</f>
        <v>General Fund</v>
      </c>
      <c r="I286" s="35" t="s">
        <v>2236</v>
      </c>
      <c r="J286" s="33" t="str">
        <f>VLOOKUP(I286,'[1]Table B'!A:B,2,FALSE)</f>
        <v>General</v>
      </c>
      <c r="K286" s="9" t="str">
        <f t="shared" si="14"/>
        <v>100-General</v>
      </c>
      <c r="L286" s="9" t="str">
        <f>IFERROR(VLOOKUP(A286,'[1]VAC as of March 2024'!A:K,11,FALSE),"No")</f>
        <v>No</v>
      </c>
      <c r="M286" s="9" t="s">
        <v>2237</v>
      </c>
      <c r="O286" s="33" t="s">
        <v>2240</v>
      </c>
      <c r="P286" s="33" t="s">
        <v>6061</v>
      </c>
      <c r="Q286" s="2" t="str">
        <f>VLOOKUP(P286,'[1]Table E'!A:C,3,FALSE)</f>
        <v>Unassigned</v>
      </c>
    </row>
    <row r="287" spans="1:17" x14ac:dyDescent="0.25">
      <c r="A287" s="33" t="str">
        <f t="shared" si="12"/>
        <v>1490005200</v>
      </c>
      <c r="B287" s="33" t="s">
        <v>2293</v>
      </c>
      <c r="C287" s="33" t="s">
        <v>1052</v>
      </c>
      <c r="D287" s="9" t="str">
        <f t="shared" si="13"/>
        <v>149005200</v>
      </c>
      <c r="E287" s="34">
        <v>14900</v>
      </c>
      <c r="F287" s="34">
        <v>5200</v>
      </c>
      <c r="G287" s="9" t="str">
        <f>VLOOKUP(B287,'[1]Business Unit Lookup'!A:B,2,FALSE)</f>
        <v>Admin of Health Insurance</v>
      </c>
      <c r="H287" s="33" t="str">
        <f>VLOOKUP(C287,'[1]Fund Lookup'!B:C,2,FALSE)</f>
        <v>Health Insurance Fund - Local</v>
      </c>
      <c r="I287" s="35" t="s">
        <v>2271</v>
      </c>
      <c r="J287" s="33" t="str">
        <f>VLOOKUP(I287,'[1]Table B'!A:B,2,FALSE)</f>
        <v>Enterprise-Local Choice</v>
      </c>
      <c r="K287" s="9" t="str">
        <f t="shared" si="14"/>
        <v>305-Enterprise-Local Choice</v>
      </c>
      <c r="L287" s="9" t="str">
        <f>IFERROR(VLOOKUP(A287,'[1]VAC as of March 2024'!A:K,11,FALSE),"No")</f>
        <v>No</v>
      </c>
      <c r="M287" s="9" t="s">
        <v>2240</v>
      </c>
      <c r="Q287" s="2"/>
    </row>
    <row r="288" spans="1:17" x14ac:dyDescent="0.25">
      <c r="A288" s="33" t="str">
        <f t="shared" si="12"/>
        <v>1490005400</v>
      </c>
      <c r="B288" s="33" t="s">
        <v>2293</v>
      </c>
      <c r="C288" s="33" t="s">
        <v>1066</v>
      </c>
      <c r="D288" s="9" t="str">
        <f t="shared" si="13"/>
        <v>149005400</v>
      </c>
      <c r="E288" s="34">
        <v>14900</v>
      </c>
      <c r="F288" s="34">
        <v>5400</v>
      </c>
      <c r="G288" s="9" t="str">
        <f>VLOOKUP(B288,'[1]Business Unit Lookup'!A:B,2,FALSE)</f>
        <v>Admin of Health Insurance</v>
      </c>
      <c r="H288" s="33" t="str">
        <f>VLOOKUP(C288,'[1]Fund Lookup'!B:C,2,FALSE)</f>
        <v>Hlth Ins Fd-Local Hlth Option</v>
      </c>
      <c r="I288" s="35" t="s">
        <v>2270</v>
      </c>
      <c r="J288" s="33" t="str">
        <f>VLOOKUP(I288,'[1]Table B'!A:B,2,FALSE)</f>
        <v>No Year-End Balance</v>
      </c>
      <c r="K288" s="9" t="str">
        <f t="shared" si="14"/>
        <v>660-No Year-End Balance</v>
      </c>
      <c r="L288" s="9" t="str">
        <f>IFERROR(VLOOKUP(A288,'[1]VAC as of March 2024'!A:K,11,FALSE),"No")</f>
        <v>No</v>
      </c>
      <c r="M288" s="9" t="s">
        <v>4</v>
      </c>
      <c r="Q288" s="2"/>
    </row>
    <row r="289" spans="1:17" x14ac:dyDescent="0.25">
      <c r="A289" s="33" t="str">
        <f t="shared" si="12"/>
        <v>1490006200</v>
      </c>
      <c r="B289" s="33" t="s">
        <v>2293</v>
      </c>
      <c r="C289" s="33" t="s">
        <v>1120</v>
      </c>
      <c r="D289" s="9" t="str">
        <f t="shared" si="13"/>
        <v>149006200</v>
      </c>
      <c r="E289" s="34">
        <v>14900</v>
      </c>
      <c r="F289" s="34">
        <v>6200</v>
      </c>
      <c r="G289" s="9" t="str">
        <f>VLOOKUP(B289,'[1]Business Unit Lookup'!A:B,2,FALSE)</f>
        <v>Admin of Health Insurance</v>
      </c>
      <c r="H289" s="33" t="str">
        <f>VLOOKUP(C289,'[1]Fund Lookup'!B:C,2,FALSE)</f>
        <v>Health Insurance Fd-State</v>
      </c>
      <c r="I289" s="35" t="s">
        <v>2272</v>
      </c>
      <c r="J289" s="33" t="str">
        <f>VLOOKUP(I289,'[1]Table B'!A:B,2,FALSE)</f>
        <v>Internal Service-HIF</v>
      </c>
      <c r="K289" s="9" t="str">
        <f t="shared" si="14"/>
        <v>352-Internal Service-HIF</v>
      </c>
      <c r="L289" s="9" t="str">
        <f>IFERROR(VLOOKUP(A289,'[1]VAC as of March 2024'!A:K,11,FALSE),"No")</f>
        <v>No</v>
      </c>
      <c r="M289" s="9" t="s">
        <v>2240</v>
      </c>
      <c r="Q289" s="2"/>
    </row>
    <row r="290" spans="1:17" x14ac:dyDescent="0.25">
      <c r="A290" s="33" t="str">
        <f t="shared" si="12"/>
        <v>1490006210</v>
      </c>
      <c r="B290" s="33" t="s">
        <v>2293</v>
      </c>
      <c r="C290" s="33" t="s">
        <v>1123</v>
      </c>
      <c r="D290" s="9" t="str">
        <f t="shared" si="13"/>
        <v>149006210</v>
      </c>
      <c r="E290" s="34">
        <v>14900</v>
      </c>
      <c r="F290" s="34">
        <v>6210</v>
      </c>
      <c r="G290" s="9" t="str">
        <f>VLOOKUP(B290,'[1]Business Unit Lookup'!A:B,2,FALSE)</f>
        <v>Admin of Health Insurance</v>
      </c>
      <c r="H290" s="33" t="str">
        <f>VLOOKUP(C290,'[1]Fund Lookup'!B:C,2,FALSE)</f>
        <v>Health Insurance Fd-State Rstr</v>
      </c>
      <c r="I290" s="35" t="s">
        <v>2272</v>
      </c>
      <c r="J290" s="33" t="str">
        <f>VLOOKUP(I290,'[1]Table B'!A:B,2,FALSE)</f>
        <v>Internal Service-HIF</v>
      </c>
      <c r="K290" s="9" t="str">
        <f t="shared" si="14"/>
        <v>352-Internal Service-HIF</v>
      </c>
      <c r="L290" s="9" t="str">
        <f>IFERROR(VLOOKUP(A290,'[1]VAC as of March 2024'!A:K,11,FALSE),"No")</f>
        <v>No</v>
      </c>
      <c r="M290" s="9" t="s">
        <v>2240</v>
      </c>
      <c r="Q290" s="2"/>
    </row>
    <row r="291" spans="1:17" x14ac:dyDescent="0.25">
      <c r="A291" s="33" t="str">
        <f t="shared" si="12"/>
        <v>1490006350</v>
      </c>
      <c r="B291" s="33" t="s">
        <v>2293</v>
      </c>
      <c r="C291" s="33" t="s">
        <v>1127</v>
      </c>
      <c r="D291" s="9" t="str">
        <f t="shared" si="13"/>
        <v>149006350</v>
      </c>
      <c r="E291" s="34">
        <v>14900</v>
      </c>
      <c r="F291" s="34">
        <v>6350</v>
      </c>
      <c r="G291" s="9" t="str">
        <f>VLOOKUP(B291,'[1]Business Unit Lookup'!A:B,2,FALSE)</f>
        <v>Admin of Health Insurance</v>
      </c>
      <c r="H291" s="33" t="str">
        <f>VLOOKUP(C291,'[1]Fund Lookup'!B:C,2,FALSE)</f>
        <v>Early Retiree Reinsurance Pgm</v>
      </c>
      <c r="I291" s="35" t="s">
        <v>2272</v>
      </c>
      <c r="J291" s="33" t="str">
        <f>VLOOKUP(I291,'[1]Table B'!A:B,2,FALSE)</f>
        <v>Internal Service-HIF</v>
      </c>
      <c r="K291" s="9" t="str">
        <f t="shared" si="14"/>
        <v>352-Internal Service-HIF</v>
      </c>
      <c r="L291" s="9" t="str">
        <f>IFERROR(VLOOKUP(A291,'[1]VAC as of March 2024'!A:K,11,FALSE),"No")</f>
        <v>No</v>
      </c>
      <c r="M291" s="9" t="s">
        <v>2248</v>
      </c>
      <c r="Q291" s="2"/>
    </row>
    <row r="292" spans="1:17" x14ac:dyDescent="0.25">
      <c r="A292" s="33" t="str">
        <f t="shared" si="12"/>
        <v>1490007149</v>
      </c>
      <c r="B292" s="33" t="s">
        <v>2293</v>
      </c>
      <c r="C292" s="33" t="s">
        <v>1230</v>
      </c>
      <c r="D292" s="9" t="str">
        <f t="shared" si="13"/>
        <v>149007149</v>
      </c>
      <c r="E292" s="34">
        <v>14900</v>
      </c>
      <c r="F292" s="34">
        <v>7149</v>
      </c>
      <c r="G292" s="9" t="str">
        <f>VLOOKUP(B292,'[1]Business Unit Lookup'!A:B,2,FALSE)</f>
        <v>Admin of Health Insurance</v>
      </c>
      <c r="H292" s="33" t="str">
        <f>VLOOKUP(C292,'[1]Fund Lookup'!B:C,2,FALSE)</f>
        <v>AHI Trust and Agency Fund</v>
      </c>
      <c r="I292" s="35" t="s">
        <v>2236</v>
      </c>
      <c r="J292" s="33" t="str">
        <f>VLOOKUP(I292,'[1]Table B'!A:B,2,FALSE)</f>
        <v>General</v>
      </c>
      <c r="K292" s="9" t="str">
        <f t="shared" si="14"/>
        <v>100-General</v>
      </c>
      <c r="L292" s="9" t="str">
        <f>IFERROR(VLOOKUP(A292,'[1]VAC as of March 2024'!A:K,11,FALSE),"No")</f>
        <v>No</v>
      </c>
      <c r="M292" s="9" t="s">
        <v>2240</v>
      </c>
      <c r="O292" s="33" t="s">
        <v>2</v>
      </c>
      <c r="P292" s="33" t="s">
        <v>6075</v>
      </c>
      <c r="Q292" s="2" t="str">
        <f>VLOOKUP(P292,'[1]Table E'!A:C,3,FALSE)</f>
        <v>Governmental Operations - Administrative Services</v>
      </c>
    </row>
    <row r="293" spans="1:17" x14ac:dyDescent="0.25">
      <c r="A293" s="33" t="str">
        <f t="shared" si="12"/>
        <v>1490007420</v>
      </c>
      <c r="B293" s="33" t="s">
        <v>2293</v>
      </c>
      <c r="C293" s="33" t="s">
        <v>1417</v>
      </c>
      <c r="D293" s="9" t="str">
        <f t="shared" si="13"/>
        <v>149007420</v>
      </c>
      <c r="E293" s="34">
        <v>14900</v>
      </c>
      <c r="F293" s="34">
        <v>7420</v>
      </c>
      <c r="G293" s="9" t="str">
        <f>VLOOKUP(B293,'[1]Business Unit Lookup'!A:B,2,FALSE)</f>
        <v>Admin of Health Insurance</v>
      </c>
      <c r="H293" s="33" t="str">
        <f>VLOOKUP(C293,'[1]Fund Lookup'!B:C,2,FALSE)</f>
        <v>LOD Death &amp; Hlth Benefits Trst</v>
      </c>
      <c r="I293" s="35" t="s">
        <v>2274</v>
      </c>
      <c r="J293" s="33" t="str">
        <f>VLOOKUP(I293,'[1]Table B'!A:B,2,FALSE)</f>
        <v>Internal Service-Line of Duty Insurance</v>
      </c>
      <c r="K293" s="9" t="str">
        <f t="shared" si="14"/>
        <v>360-Internal Service-Line of Duty Insurance</v>
      </c>
      <c r="L293" s="9" t="str">
        <f>IFERROR(VLOOKUP(A293,'[1]VAC as of March 2024'!A:K,11,FALSE),"No")</f>
        <v>Yes</v>
      </c>
      <c r="M293" s="9" t="s">
        <v>2248</v>
      </c>
      <c r="Q293" s="2"/>
    </row>
    <row r="294" spans="1:17" x14ac:dyDescent="0.25">
      <c r="A294" s="33" t="str">
        <f t="shared" si="12"/>
        <v>1510001000</v>
      </c>
      <c r="B294" s="33" t="s">
        <v>2294</v>
      </c>
      <c r="C294" s="33" t="s">
        <v>1</v>
      </c>
      <c r="D294" s="9" t="str">
        <f t="shared" si="13"/>
        <v>151001000</v>
      </c>
      <c r="E294" s="34">
        <v>15100</v>
      </c>
      <c r="F294" s="34">
        <v>1000</v>
      </c>
      <c r="G294" s="9" t="str">
        <f>VLOOKUP(B294,'[1]Business Unit Lookup'!A:B,2,FALSE)</f>
        <v>Department of Accounts</v>
      </c>
      <c r="H294" s="33" t="str">
        <f>VLOOKUP(C294,'[1]Fund Lookup'!B:C,2,FALSE)</f>
        <v>General Fund</v>
      </c>
      <c r="I294" s="35" t="s">
        <v>2236</v>
      </c>
      <c r="J294" s="33" t="str">
        <f>VLOOKUP(I294,'[1]Table B'!A:B,2,FALSE)</f>
        <v>General</v>
      </c>
      <c r="K294" s="9" t="str">
        <f t="shared" si="14"/>
        <v>100-General</v>
      </c>
      <c r="L294" s="9" t="str">
        <f>IFERROR(VLOOKUP(A294,'[1]VAC as of March 2024'!A:K,11,FALSE),"No")</f>
        <v>No</v>
      </c>
      <c r="M294" s="9" t="s">
        <v>2237</v>
      </c>
      <c r="O294" s="33" t="s">
        <v>2240</v>
      </c>
      <c r="P294" s="33" t="s">
        <v>6061</v>
      </c>
      <c r="Q294" s="2" t="str">
        <f>VLOOKUP(P294,'[1]Table E'!A:C,3,FALSE)</f>
        <v>Unassigned</v>
      </c>
    </row>
    <row r="295" spans="1:17" x14ac:dyDescent="0.25">
      <c r="A295" s="33" t="str">
        <f t="shared" si="12"/>
        <v>1510002011</v>
      </c>
      <c r="B295" s="33" t="s">
        <v>2294</v>
      </c>
      <c r="C295" s="33" t="s">
        <v>23</v>
      </c>
      <c r="D295" s="9" t="str">
        <f t="shared" si="13"/>
        <v>151002011</v>
      </c>
      <c r="E295" s="34">
        <v>15100</v>
      </c>
      <c r="F295" s="34">
        <v>2011</v>
      </c>
      <c r="G295" s="9" t="str">
        <f>VLOOKUP(B295,'[1]Business Unit Lookup'!A:B,2,FALSE)</f>
        <v>Department of Accounts</v>
      </c>
      <c r="H295" s="33" t="str">
        <f>VLOOKUP(C295,'[1]Fund Lookup'!B:C,2,FALSE)</f>
        <v>DOA Statewide Accounting Svcs</v>
      </c>
      <c r="I295" s="35" t="s">
        <v>2236</v>
      </c>
      <c r="J295" s="33" t="str">
        <f>VLOOKUP(I295,'[1]Table B'!A:B,2,FALSE)</f>
        <v>General</v>
      </c>
      <c r="K295" s="9" t="str">
        <f t="shared" si="14"/>
        <v>100-General</v>
      </c>
      <c r="L295" s="9" t="str">
        <f>IFERROR(VLOOKUP(A295,'[1]VAC as of March 2024'!A:K,11,FALSE),"No")</f>
        <v>No</v>
      </c>
      <c r="M295" s="9" t="s">
        <v>2240</v>
      </c>
      <c r="O295" s="33" t="s">
        <v>2</v>
      </c>
      <c r="P295" s="33" t="s">
        <v>6075</v>
      </c>
      <c r="Q295" s="2" t="str">
        <f>VLOOKUP(P295,'[1]Table E'!A:C,3,FALSE)</f>
        <v>Governmental Operations - Administrative Services</v>
      </c>
    </row>
    <row r="296" spans="1:17" x14ac:dyDescent="0.25">
      <c r="A296" s="33" t="str">
        <f t="shared" si="12"/>
        <v>1510002054</v>
      </c>
      <c r="B296" s="33" t="s">
        <v>2294</v>
      </c>
      <c r="C296" s="33" t="s">
        <v>81</v>
      </c>
      <c r="D296" s="9" t="str">
        <f t="shared" si="13"/>
        <v>151002054</v>
      </c>
      <c r="E296" s="34">
        <v>15100</v>
      </c>
      <c r="F296" s="34">
        <v>2054</v>
      </c>
      <c r="G296" s="9" t="str">
        <f>VLOOKUP(B296,'[1]Business Unit Lookup'!A:B,2,FALSE)</f>
        <v>Department of Accounts</v>
      </c>
      <c r="H296" s="33" t="s">
        <v>82</v>
      </c>
      <c r="I296" s="35" t="s">
        <v>2270</v>
      </c>
      <c r="J296" s="33" t="str">
        <f>VLOOKUP(I296,'[1]Table B'!A:B,2,FALSE)</f>
        <v>No Year-End Balance</v>
      </c>
      <c r="K296" s="9" t="str">
        <f t="shared" si="14"/>
        <v>660-No Year-End Balance</v>
      </c>
      <c r="L296" s="9" t="str">
        <f>IFERROR(VLOOKUP(A296,'[1]VAC as of March 2024'!A:K,11,FALSE),"No")</f>
        <v>No</v>
      </c>
      <c r="M296" s="9" t="s">
        <v>4</v>
      </c>
      <c r="Q296" s="2"/>
    </row>
    <row r="297" spans="1:17" x14ac:dyDescent="0.25">
      <c r="A297" s="33" t="str">
        <f t="shared" si="12"/>
        <v>1510002081</v>
      </c>
      <c r="B297" s="33" t="s">
        <v>2294</v>
      </c>
      <c r="C297" s="33" t="s">
        <v>108</v>
      </c>
      <c r="D297" s="9" t="str">
        <f t="shared" si="13"/>
        <v>151002081</v>
      </c>
      <c r="E297" s="34">
        <v>15100</v>
      </c>
      <c r="F297" s="34">
        <v>2081</v>
      </c>
      <c r="G297" s="9" t="str">
        <f>VLOOKUP(B297,'[1]Business Unit Lookup'!A:B,2,FALSE)</f>
        <v>Department of Accounts</v>
      </c>
      <c r="H297" s="33" t="str">
        <f>VLOOKUP(C297,'[1]Fund Lookup'!B:C,2,FALSE)</f>
        <v>Non-Tax Collection Servs Fund</v>
      </c>
      <c r="I297" s="35" t="s">
        <v>2239</v>
      </c>
      <c r="J297" s="33" t="str">
        <f>VLOOKUP(I297,'[1]Table B'!A:B,2,FALSE)</f>
        <v>Special Revenue-Other</v>
      </c>
      <c r="K297" s="9" t="str">
        <f t="shared" si="14"/>
        <v>105-Special Revenue-Other</v>
      </c>
      <c r="L297" s="9" t="str">
        <f>IFERROR(VLOOKUP(A297,'[1]VAC as of March 2024'!A:K,11,FALSE),"No")</f>
        <v>No</v>
      </c>
      <c r="M297" s="9" t="s">
        <v>2240</v>
      </c>
      <c r="O297" s="33" t="s">
        <v>2241</v>
      </c>
      <c r="P297" s="33" t="s">
        <v>6094</v>
      </c>
      <c r="Q297" s="2" t="str">
        <f>VLOOKUP(P297,'[1]Table E'!A:C,3,FALSE)</f>
        <v>Contract and Debt Administration</v>
      </c>
    </row>
    <row r="298" spans="1:17" x14ac:dyDescent="0.25">
      <c r="A298" s="33" t="str">
        <f t="shared" si="12"/>
        <v>1510002111</v>
      </c>
      <c r="B298" s="33" t="s">
        <v>2294</v>
      </c>
      <c r="C298" s="33" t="s">
        <v>143</v>
      </c>
      <c r="D298" s="9" t="str">
        <f t="shared" si="13"/>
        <v>151002111</v>
      </c>
      <c r="E298" s="34">
        <v>15100</v>
      </c>
      <c r="F298" s="34">
        <v>2111</v>
      </c>
      <c r="G298" s="9" t="str">
        <f>VLOOKUP(B298,'[1]Business Unit Lookup'!A:B,2,FALSE)</f>
        <v>Department of Accounts</v>
      </c>
      <c r="H298" s="33" t="str">
        <f>VLOOKUP(C298,'[1]Fund Lookup'!B:C,2,FALSE)</f>
        <v>Charge Card Rebate Fund</v>
      </c>
      <c r="I298" s="35" t="s">
        <v>2239</v>
      </c>
      <c r="J298" s="33" t="str">
        <f>VLOOKUP(I298,'[1]Table B'!A:B,2,FALSE)</f>
        <v>Special Revenue-Other</v>
      </c>
      <c r="K298" s="9" t="str">
        <f t="shared" si="14"/>
        <v>105-Special Revenue-Other</v>
      </c>
      <c r="L298" s="9" t="str">
        <f>IFERROR(VLOOKUP(A298,'[1]VAC as of March 2024'!A:K,11,FALSE),"No")</f>
        <v>No</v>
      </c>
      <c r="M298" s="9" t="s">
        <v>2240</v>
      </c>
      <c r="O298" s="33" t="s">
        <v>2</v>
      </c>
      <c r="P298" s="33" t="s">
        <v>6075</v>
      </c>
      <c r="Q298" s="2" t="str">
        <f>VLOOKUP(P298,'[1]Table E'!A:C,3,FALSE)</f>
        <v>Governmental Operations - Administrative Services</v>
      </c>
    </row>
    <row r="299" spans="1:17" x14ac:dyDescent="0.25">
      <c r="A299" s="33" t="str">
        <f t="shared" si="12"/>
        <v>1510002700</v>
      </c>
      <c r="B299" s="33" t="s">
        <v>2294</v>
      </c>
      <c r="C299" s="33" t="s">
        <v>619</v>
      </c>
      <c r="D299" s="9" t="str">
        <f t="shared" si="13"/>
        <v>151002700</v>
      </c>
      <c r="E299" s="34">
        <v>15100</v>
      </c>
      <c r="F299" s="34">
        <v>2700</v>
      </c>
      <c r="G299" s="9" t="str">
        <f>VLOOKUP(B299,'[1]Business Unit Lookup'!A:B,2,FALSE)</f>
        <v>Department of Accounts</v>
      </c>
      <c r="H299" s="33" t="str">
        <f>VLOOKUP(C299,'[1]Fund Lookup'!B:C,2,FALSE)</f>
        <v>Parking</v>
      </c>
      <c r="I299" s="35" t="s">
        <v>2239</v>
      </c>
      <c r="J299" s="33" t="str">
        <f>VLOOKUP(I299,'[1]Table B'!A:B,2,FALSE)</f>
        <v>Special Revenue-Other</v>
      </c>
      <c r="K299" s="9" t="str">
        <f t="shared" si="14"/>
        <v>105-Special Revenue-Other</v>
      </c>
      <c r="L299" s="9" t="str">
        <f>IFERROR(VLOOKUP(A299,'[1]VAC as of March 2024'!A:K,11,FALSE),"No")</f>
        <v>No</v>
      </c>
      <c r="M299" s="9" t="s">
        <v>2240</v>
      </c>
      <c r="O299" s="33" t="s">
        <v>2241</v>
      </c>
      <c r="P299" s="33" t="s">
        <v>6062</v>
      </c>
      <c r="Q299" s="2" t="str">
        <f>VLOOKUP(P299,'[1]Table E'!A:C,3,FALSE)</f>
        <v>Governmental Operations - Administrative Services</v>
      </c>
    </row>
    <row r="300" spans="1:17" x14ac:dyDescent="0.25">
      <c r="A300" s="33" t="str">
        <f t="shared" si="12"/>
        <v>1510006011</v>
      </c>
      <c r="B300" s="33" t="s">
        <v>2294</v>
      </c>
      <c r="C300" s="33" t="s">
        <v>1081</v>
      </c>
      <c r="D300" s="9" t="str">
        <f t="shared" si="13"/>
        <v>151006011</v>
      </c>
      <c r="E300" s="34">
        <v>15100</v>
      </c>
      <c r="F300" s="34">
        <v>6011</v>
      </c>
      <c r="G300" s="9" t="str">
        <f>VLOOKUP(B300,'[1]Business Unit Lookup'!A:B,2,FALSE)</f>
        <v>Department of Accounts</v>
      </c>
      <c r="H300" s="33" t="str">
        <f>VLOOKUP(C300,'[1]Fund Lookup'!B:C,2,FALSE)</f>
        <v>Enterprise App – HCM</v>
      </c>
      <c r="I300" s="35" t="s">
        <v>2295</v>
      </c>
      <c r="J300" s="33" t="str">
        <f>VLOOKUP(I300,'[1]Table B'!A:B,2,FALSE)</f>
        <v>Internal Service-Enterprise Applications</v>
      </c>
      <c r="K300" s="9" t="str">
        <f t="shared" si="14"/>
        <v>358-Internal Service-Enterprise Applications</v>
      </c>
      <c r="L300" s="9" t="str">
        <f>IFERROR(VLOOKUP(A300,'[1]VAC as of March 2024'!A:K,11,FALSE),"No")</f>
        <v>No</v>
      </c>
      <c r="M300" s="9" t="s">
        <v>2240</v>
      </c>
      <c r="Q300" s="2"/>
    </row>
    <row r="301" spans="1:17" x14ac:dyDescent="0.25">
      <c r="A301" s="33" t="str">
        <f t="shared" si="12"/>
        <v>1510006080</v>
      </c>
      <c r="B301" s="33" t="s">
        <v>2294</v>
      </c>
      <c r="C301" s="33" t="s">
        <v>1096</v>
      </c>
      <c r="D301" s="9" t="str">
        <f t="shared" si="13"/>
        <v>151006080</v>
      </c>
      <c r="E301" s="34">
        <v>15100</v>
      </c>
      <c r="F301" s="34">
        <v>6080</v>
      </c>
      <c r="G301" s="9" t="str">
        <f>VLOOKUP(B301,'[1]Business Unit Lookup'!A:B,2,FALSE)</f>
        <v>Department of Accounts</v>
      </c>
      <c r="H301" s="33" t="str">
        <f>VLOOKUP(C301,'[1]Fund Lookup'!B:C,2,FALSE)</f>
        <v>Payroll Service Bureau Service</v>
      </c>
      <c r="I301" s="35" t="s">
        <v>2296</v>
      </c>
      <c r="J301" s="33" t="str">
        <f>VLOOKUP(I301,'[1]Table B'!A:B,2,FALSE)</f>
        <v>Internal Service-Payroll Service Bureau</v>
      </c>
      <c r="K301" s="9" t="str">
        <f t="shared" si="14"/>
        <v>357-Internal Service-Payroll Service Bureau</v>
      </c>
      <c r="L301" s="9" t="str">
        <f>IFERROR(VLOOKUP(A301,'[1]VAC as of March 2024'!A:K,11,FALSE),"No")</f>
        <v>No</v>
      </c>
      <c r="M301" s="9" t="s">
        <v>2240</v>
      </c>
      <c r="Q301" s="2"/>
    </row>
    <row r="302" spans="1:17" x14ac:dyDescent="0.25">
      <c r="A302" s="33" t="str">
        <f t="shared" si="12"/>
        <v>1510006090</v>
      </c>
      <c r="B302" s="33" t="s">
        <v>2294</v>
      </c>
      <c r="C302" s="33" t="s">
        <v>1099</v>
      </c>
      <c r="D302" s="9" t="str">
        <f t="shared" si="13"/>
        <v>151006090</v>
      </c>
      <c r="E302" s="34">
        <v>15100</v>
      </c>
      <c r="F302" s="34">
        <v>6090</v>
      </c>
      <c r="G302" s="9" t="str">
        <f>VLOOKUP(B302,'[1]Business Unit Lookup'!A:B,2,FALSE)</f>
        <v>Department of Accounts</v>
      </c>
      <c r="H302" s="33" t="str">
        <f>VLOOKUP(C302,'[1]Fund Lookup'!B:C,2,FALSE)</f>
        <v>Enterprise App - Cardinal</v>
      </c>
      <c r="I302" s="35" t="s">
        <v>2295</v>
      </c>
      <c r="J302" s="33" t="str">
        <f>VLOOKUP(I302,'[1]Table B'!A:B,2,FALSE)</f>
        <v>Internal Service-Enterprise Applications</v>
      </c>
      <c r="K302" s="9" t="str">
        <f t="shared" si="14"/>
        <v>358-Internal Service-Enterprise Applications</v>
      </c>
      <c r="L302" s="9" t="str">
        <f>IFERROR(VLOOKUP(A302,'[1]VAC as of March 2024'!A:K,11,FALSE),"No")</f>
        <v>No</v>
      </c>
      <c r="M302" s="9" t="s">
        <v>2240</v>
      </c>
      <c r="Q302" s="2"/>
    </row>
    <row r="303" spans="1:17" x14ac:dyDescent="0.25">
      <c r="A303" s="33" t="str">
        <f t="shared" si="12"/>
        <v>1510006150</v>
      </c>
      <c r="B303" s="33" t="s">
        <v>2294</v>
      </c>
      <c r="C303" s="33" t="s">
        <v>1113</v>
      </c>
      <c r="D303" s="9" t="str">
        <f t="shared" si="13"/>
        <v>151006150</v>
      </c>
      <c r="E303" s="34">
        <v>15100</v>
      </c>
      <c r="F303" s="34">
        <v>6150</v>
      </c>
      <c r="G303" s="9" t="str">
        <f>VLOOKUP(B303,'[1]Business Unit Lookup'!A:B,2,FALSE)</f>
        <v>Department of Accounts</v>
      </c>
      <c r="H303" s="33" t="str">
        <f>VLOOKUP(C303,'[1]Fund Lookup'!B:C,2,FALSE)</f>
        <v>Enterprise App-Perf Budgeting</v>
      </c>
      <c r="I303" s="35" t="s">
        <v>2295</v>
      </c>
      <c r="J303" s="33" t="str">
        <f>VLOOKUP(I303,'[1]Table B'!A:B,2,FALSE)</f>
        <v>Internal Service-Enterprise Applications</v>
      </c>
      <c r="K303" s="9" t="str">
        <f t="shared" si="14"/>
        <v>358-Internal Service-Enterprise Applications</v>
      </c>
      <c r="L303" s="9" t="str">
        <f>IFERROR(VLOOKUP(A303,'[1]VAC as of March 2024'!A:K,11,FALSE),"No")</f>
        <v>No</v>
      </c>
      <c r="M303" s="9" t="s">
        <v>2240</v>
      </c>
      <c r="Q303" s="2"/>
    </row>
    <row r="304" spans="1:17" x14ac:dyDescent="0.25">
      <c r="A304" s="33" t="str">
        <f t="shared" si="12"/>
        <v>1510009151</v>
      </c>
      <c r="B304" s="33" t="s">
        <v>2294</v>
      </c>
      <c r="C304" s="33" t="s">
        <v>1816</v>
      </c>
      <c r="D304" s="9" t="str">
        <f t="shared" si="13"/>
        <v>151009151</v>
      </c>
      <c r="E304" s="34">
        <v>15100</v>
      </c>
      <c r="F304" s="34">
        <v>9151</v>
      </c>
      <c r="G304" s="9" t="str">
        <f>VLOOKUP(B304,'[1]Business Unit Lookup'!A:B,2,FALSE)</f>
        <v>Department of Accounts</v>
      </c>
      <c r="H304" s="33" t="str">
        <f>VLOOKUP(C304,'[1]Fund Lookup'!B:C,2,FALSE)</f>
        <v>Federal Repayment Reserve Fund</v>
      </c>
      <c r="I304" s="35" t="s">
        <v>2239</v>
      </c>
      <c r="J304" s="33" t="str">
        <f>VLOOKUP(I304,'[1]Table B'!A:B,2,FALSE)</f>
        <v>Special Revenue-Other</v>
      </c>
      <c r="K304" s="9" t="str">
        <f t="shared" si="14"/>
        <v>105-Special Revenue-Other</v>
      </c>
      <c r="L304" s="9" t="str">
        <f>IFERROR(VLOOKUP(A304,'[1]VAC as of March 2024'!A:K,11,FALSE),"No")</f>
        <v>No</v>
      </c>
      <c r="M304" s="9" t="s">
        <v>2248</v>
      </c>
      <c r="O304" s="33" t="s">
        <v>2241</v>
      </c>
      <c r="P304" s="33" t="s">
        <v>6062</v>
      </c>
      <c r="Q304" s="2" t="str">
        <f>VLOOKUP(P304,'[1]Table E'!A:C,3,FALSE)</f>
        <v>Governmental Operations - Administrative Services</v>
      </c>
    </row>
    <row r="305" spans="1:18" ht="30" x14ac:dyDescent="0.25">
      <c r="A305" s="33" t="str">
        <f t="shared" si="12"/>
        <v>1510009362</v>
      </c>
      <c r="B305" s="33" t="s">
        <v>2294</v>
      </c>
      <c r="C305" s="33" t="s">
        <v>1987</v>
      </c>
      <c r="D305" s="9" t="str">
        <f t="shared" si="13"/>
        <v>151009362</v>
      </c>
      <c r="E305" s="34">
        <v>15100</v>
      </c>
      <c r="F305" s="34">
        <v>9362</v>
      </c>
      <c r="G305" s="9" t="str">
        <f>VLOOKUP(B305,'[1]Business Unit Lookup'!A:B,2,FALSE)</f>
        <v>Department of Accounts</v>
      </c>
      <c r="H305" s="33" t="str">
        <f>VLOOKUP(C305,'[1]Fund Lookup'!B:C,2,FALSE)</f>
        <v>Commonwealth Health Research</v>
      </c>
      <c r="I305" s="35" t="s">
        <v>2297</v>
      </c>
      <c r="J305" s="33" t="str">
        <f>VLOOKUP(I305,'[1]Table B'!A:B,2,FALSE)</f>
        <v>Permanent Funds-Health Research Bd.</v>
      </c>
      <c r="K305" s="9" t="str">
        <f t="shared" si="14"/>
        <v>165-Permanent Funds-Health Research Bd.</v>
      </c>
      <c r="L305" s="9" t="str">
        <f>IFERROR(VLOOKUP(A305,'[1]VAC as of March 2024'!A:K,11,FALSE),"No")</f>
        <v>No</v>
      </c>
      <c r="M305" s="9" t="s">
        <v>2240</v>
      </c>
      <c r="O305" s="9" t="s">
        <v>2287</v>
      </c>
      <c r="P305" s="33" t="s">
        <v>2287</v>
      </c>
      <c r="Q305" s="2"/>
      <c r="R305" s="85" t="s">
        <v>8354</v>
      </c>
    </row>
    <row r="306" spans="1:18" x14ac:dyDescent="0.25">
      <c r="A306" s="33" t="str">
        <f t="shared" si="12"/>
        <v>1510010110</v>
      </c>
      <c r="B306" s="33" t="s">
        <v>2294</v>
      </c>
      <c r="C306" s="33" t="s">
        <v>5444</v>
      </c>
      <c r="D306" s="9" t="str">
        <f t="shared" si="13"/>
        <v>1510010110</v>
      </c>
      <c r="E306" s="34">
        <v>15100</v>
      </c>
      <c r="F306" s="34">
        <v>10110</v>
      </c>
      <c r="G306" s="9" t="str">
        <f>VLOOKUP(B306,'[1]Business Unit Lookup'!A:B,2,FALSE)</f>
        <v>Department of Accounts</v>
      </c>
      <c r="H306" s="33" t="str">
        <f>VLOOKUP(C306,'[1]Fund Lookup'!B:C,2,FALSE)</f>
        <v>CARESActRlfFd–General-COVID-19</v>
      </c>
      <c r="I306" s="35" t="s">
        <v>2252</v>
      </c>
      <c r="J306" s="33" t="str">
        <f>VLOOKUP(I306,'[1]Table B'!A:B,2,FALSE)</f>
        <v>Special Revenue-Federal</v>
      </c>
      <c r="K306" s="9" t="str">
        <f t="shared" si="14"/>
        <v>120-Special Revenue-Federal</v>
      </c>
      <c r="L306" s="9" t="str">
        <f>IFERROR(VLOOKUP(A306,'[1]VAC as of March 2024'!A:K,11,FALSE),"No")</f>
        <v>No</v>
      </c>
      <c r="M306" s="9" t="s">
        <v>5493</v>
      </c>
      <c r="O306" s="33" t="s">
        <v>2248</v>
      </c>
      <c r="P306" s="33" t="s">
        <v>6063</v>
      </c>
      <c r="Q306" s="2" t="str">
        <f>VLOOKUP(P306,'[1]Table E'!A:C,3,FALSE)</f>
        <v>COVID-19</v>
      </c>
    </row>
    <row r="307" spans="1:18" x14ac:dyDescent="0.25">
      <c r="A307" s="33" t="str">
        <f t="shared" si="12"/>
        <v>1510012110</v>
      </c>
      <c r="B307" s="40" t="s">
        <v>2294</v>
      </c>
      <c r="C307" s="36" t="s">
        <v>6074</v>
      </c>
      <c r="D307" s="9" t="str">
        <f t="shared" si="13"/>
        <v>1510012110</v>
      </c>
      <c r="E307" s="41">
        <v>15100</v>
      </c>
      <c r="F307" s="37">
        <v>12110</v>
      </c>
      <c r="G307" s="9" t="str">
        <f>VLOOKUP(B307,'[1]Business Unit Lookup'!A:B,2,FALSE)</f>
        <v>Department of Accounts</v>
      </c>
      <c r="H307" s="33" t="str">
        <f>VLOOKUP(C307,'[1]Fund Lookup'!B:C,2,FALSE)</f>
        <v>ARP-CrvStLoclFisRecFd-COVID-19</v>
      </c>
      <c r="I307" s="35" t="s">
        <v>2252</v>
      </c>
      <c r="J307" s="33" t="str">
        <f>VLOOKUP(I307,'[1]Table B'!A:B,2,FALSE)</f>
        <v>Special Revenue-Federal</v>
      </c>
      <c r="K307" s="9" t="str">
        <f t="shared" si="14"/>
        <v>120-Special Revenue-Federal</v>
      </c>
      <c r="L307" s="9" t="str">
        <f>IFERROR(VLOOKUP(A307,'[1]VAC as of March 2024'!A:K,11,FALSE),"No")</f>
        <v>No</v>
      </c>
      <c r="M307" s="37" t="s">
        <v>5493</v>
      </c>
      <c r="O307" s="38" t="s">
        <v>2248</v>
      </c>
      <c r="P307" s="36" t="s">
        <v>6063</v>
      </c>
      <c r="Q307" s="2" t="str">
        <f>VLOOKUP(P307,'[1]Table E'!A:C,3,FALSE)</f>
        <v>COVID-19</v>
      </c>
    </row>
    <row r="308" spans="1:18" x14ac:dyDescent="0.25">
      <c r="A308" s="33" t="str">
        <f t="shared" si="12"/>
        <v>1510015000</v>
      </c>
      <c r="B308" s="33" t="s">
        <v>2294</v>
      </c>
      <c r="C308" s="33" t="s">
        <v>2222</v>
      </c>
      <c r="D308" s="9" t="str">
        <f t="shared" si="13"/>
        <v>1510015000</v>
      </c>
      <c r="E308" s="34">
        <v>15100</v>
      </c>
      <c r="F308" s="34">
        <v>15000</v>
      </c>
      <c r="G308" s="9" t="str">
        <f>VLOOKUP(B308,'[1]Business Unit Lookup'!A:B,2,FALSE)</f>
        <v>Department of Accounts</v>
      </c>
      <c r="H308" s="33" t="str">
        <f>VLOOKUP(C308,'[1]Fund Lookup'!B:C,2,FALSE)</f>
        <v>General Fixed Asset Acct Group</v>
      </c>
      <c r="I308" s="35" t="s">
        <v>2242</v>
      </c>
      <c r="J308" s="33" t="str">
        <f>VLOOKUP(I308,'[1]Table B'!A:B,2,FALSE)</f>
        <v>Fixed Assets, Fund 1500</v>
      </c>
      <c r="K308" s="9" t="str">
        <f t="shared" si="14"/>
        <v>610-Fixed Assets, Fund 1500</v>
      </c>
      <c r="L308" s="9" t="str">
        <f>IFERROR(VLOOKUP(A308,'[1]VAC as of March 2024'!A:K,11,FALSE),"No")</f>
        <v>No</v>
      </c>
      <c r="M308" s="9" t="s">
        <v>4</v>
      </c>
      <c r="Q308" s="2"/>
    </row>
    <row r="309" spans="1:18" x14ac:dyDescent="0.25">
      <c r="A309" s="33" t="str">
        <f t="shared" si="12"/>
        <v>1520001000</v>
      </c>
      <c r="B309" s="33" t="s">
        <v>2298</v>
      </c>
      <c r="C309" s="33" t="s">
        <v>1</v>
      </c>
      <c r="D309" s="9" t="str">
        <f t="shared" si="13"/>
        <v>152001000</v>
      </c>
      <c r="E309" s="34">
        <v>15200</v>
      </c>
      <c r="F309" s="34">
        <v>1000</v>
      </c>
      <c r="G309" s="9" t="str">
        <f>VLOOKUP(B309,'[1]Business Unit Lookup'!A:B,2,FALSE)</f>
        <v>Department of the Treasury</v>
      </c>
      <c r="H309" s="33" t="str">
        <f>VLOOKUP(C309,'[1]Fund Lookup'!B:C,2,FALSE)</f>
        <v>General Fund</v>
      </c>
      <c r="I309" s="35" t="s">
        <v>2236</v>
      </c>
      <c r="J309" s="33" t="str">
        <f>VLOOKUP(I309,'[1]Table B'!A:B,2,FALSE)</f>
        <v>General</v>
      </c>
      <c r="K309" s="9" t="str">
        <f t="shared" si="14"/>
        <v>100-General</v>
      </c>
      <c r="L309" s="9" t="str">
        <f>IFERROR(VLOOKUP(A309,'[1]VAC as of March 2024'!A:K,11,FALSE),"No")</f>
        <v>No</v>
      </c>
      <c r="M309" s="9" t="s">
        <v>2237</v>
      </c>
      <c r="O309" s="33" t="s">
        <v>2240</v>
      </c>
      <c r="P309" s="33" t="s">
        <v>6061</v>
      </c>
      <c r="Q309" s="2" t="str">
        <f>VLOOKUP(P309,'[1]Table E'!A:C,3,FALSE)</f>
        <v>Unassigned</v>
      </c>
    </row>
    <row r="310" spans="1:18" x14ac:dyDescent="0.25">
      <c r="A310" s="33" t="str">
        <f t="shared" si="12"/>
        <v>1520002152</v>
      </c>
      <c r="B310" s="33" t="s">
        <v>2298</v>
      </c>
      <c r="C310" s="33" t="s">
        <v>215</v>
      </c>
      <c r="D310" s="9" t="str">
        <f t="shared" si="13"/>
        <v>152002152</v>
      </c>
      <c r="E310" s="34">
        <v>15200</v>
      </c>
      <c r="F310" s="34">
        <v>2152</v>
      </c>
      <c r="G310" s="9" t="str">
        <f>VLOOKUP(B310,'[1]Business Unit Lookup'!A:B,2,FALSE)</f>
        <v>Department of the Treasury</v>
      </c>
      <c r="H310" s="33" t="str">
        <f>VLOOKUP(C310,'[1]Fund Lookup'!B:C,2,FALSE)</f>
        <v>TD Special Revenue Fund</v>
      </c>
      <c r="I310" s="35" t="s">
        <v>2236</v>
      </c>
      <c r="J310" s="33" t="str">
        <f>VLOOKUP(I310,'[1]Table B'!A:B,2,FALSE)</f>
        <v>General</v>
      </c>
      <c r="K310" s="9" t="str">
        <f t="shared" si="14"/>
        <v>100-General</v>
      </c>
      <c r="L310" s="9" t="str">
        <f>IFERROR(VLOOKUP(A310,'[1]VAC as of March 2024'!A:K,11,FALSE),"No")</f>
        <v>No</v>
      </c>
      <c r="M310" s="9" t="s">
        <v>2240</v>
      </c>
      <c r="O310" s="33" t="s">
        <v>2</v>
      </c>
      <c r="P310" s="33" t="s">
        <v>6075</v>
      </c>
      <c r="Q310" s="2" t="str">
        <f>VLOOKUP(P310,'[1]Table E'!A:C,3,FALSE)</f>
        <v>Governmental Operations - Administrative Services</v>
      </c>
    </row>
    <row r="311" spans="1:18" x14ac:dyDescent="0.25">
      <c r="A311" s="33" t="str">
        <f t="shared" si="12"/>
        <v>1520002206</v>
      </c>
      <c r="B311" s="33" t="s">
        <v>2298</v>
      </c>
      <c r="C311" s="33" t="s">
        <v>314</v>
      </c>
      <c r="D311" s="9" t="str">
        <f t="shared" si="13"/>
        <v>152002206</v>
      </c>
      <c r="E311" s="34">
        <v>15200</v>
      </c>
      <c r="F311" s="34">
        <v>2206</v>
      </c>
      <c r="G311" s="9" t="str">
        <f>VLOOKUP(B311,'[1]Business Unit Lookup'!A:B,2,FALSE)</f>
        <v>Department of the Treasury</v>
      </c>
      <c r="H311" s="33" t="str">
        <f>VLOOKUP(C311,'[1]Fund Lookup'!B:C,2,FALSE)</f>
        <v>VCBA Prvt Colleg Financing Fee</v>
      </c>
      <c r="I311" s="35" t="s">
        <v>2236</v>
      </c>
      <c r="J311" s="33" t="str">
        <f>VLOOKUP(I311,'[1]Table B'!A:B,2,FALSE)</f>
        <v>General</v>
      </c>
      <c r="K311" s="9" t="str">
        <f t="shared" si="14"/>
        <v>100-General</v>
      </c>
      <c r="L311" s="9" t="str">
        <f>IFERROR(VLOOKUP(A311,'[1]VAC as of March 2024'!A:K,11,FALSE),"No")</f>
        <v>No</v>
      </c>
      <c r="M311" s="9" t="s">
        <v>2240</v>
      </c>
      <c r="O311" s="33" t="s">
        <v>2241</v>
      </c>
      <c r="P311" s="33" t="s">
        <v>6094</v>
      </c>
      <c r="Q311" s="2" t="str">
        <f>VLOOKUP(P311,'[1]Table E'!A:C,3,FALSE)</f>
        <v>Contract and Debt Administration</v>
      </c>
    </row>
    <row r="312" spans="1:18" x14ac:dyDescent="0.25">
      <c r="A312" s="33" t="str">
        <f t="shared" si="12"/>
        <v>1520002700</v>
      </c>
      <c r="B312" s="33" t="s">
        <v>2298</v>
      </c>
      <c r="C312" s="33" t="s">
        <v>619</v>
      </c>
      <c r="D312" s="9" t="str">
        <f t="shared" si="13"/>
        <v>152002700</v>
      </c>
      <c r="E312" s="34">
        <v>15200</v>
      </c>
      <c r="F312" s="34">
        <v>2700</v>
      </c>
      <c r="G312" s="9" t="str">
        <f>VLOOKUP(B312,'[1]Business Unit Lookup'!A:B,2,FALSE)</f>
        <v>Department of the Treasury</v>
      </c>
      <c r="H312" s="33" t="str">
        <f>VLOOKUP(C312,'[1]Fund Lookup'!B:C,2,FALSE)</f>
        <v>Parking</v>
      </c>
      <c r="I312" s="35" t="s">
        <v>2239</v>
      </c>
      <c r="J312" s="33" t="str">
        <f>VLOOKUP(I312,'[1]Table B'!A:B,2,FALSE)</f>
        <v>Special Revenue-Other</v>
      </c>
      <c r="K312" s="9" t="str">
        <f t="shared" si="14"/>
        <v>105-Special Revenue-Other</v>
      </c>
      <c r="L312" s="9" t="str">
        <f>IFERROR(VLOOKUP(A312,'[1]VAC as of March 2024'!A:K,11,FALSE),"No")</f>
        <v>No</v>
      </c>
      <c r="M312" s="9" t="s">
        <v>2240</v>
      </c>
      <c r="O312" s="33" t="s">
        <v>2241</v>
      </c>
      <c r="P312" s="33" t="s">
        <v>6062</v>
      </c>
      <c r="Q312" s="2" t="str">
        <f>VLOOKUP(P312,'[1]Table E'!A:C,3,FALSE)</f>
        <v>Governmental Operations - Administrative Services</v>
      </c>
    </row>
    <row r="313" spans="1:18" x14ac:dyDescent="0.25">
      <c r="A313" s="33" t="str">
        <f t="shared" si="12"/>
        <v>1520002880</v>
      </c>
      <c r="B313" s="33" t="s">
        <v>2298</v>
      </c>
      <c r="C313" s="33" t="s">
        <v>724</v>
      </c>
      <c r="D313" s="9" t="str">
        <f t="shared" si="13"/>
        <v>152002880</v>
      </c>
      <c r="E313" s="34">
        <v>15200</v>
      </c>
      <c r="F313" s="34">
        <v>2880</v>
      </c>
      <c r="G313" s="9" t="str">
        <f>VLOOKUP(B313,'[1]Business Unit Lookup'!A:B,2,FALSE)</f>
        <v>Department of the Treasury</v>
      </c>
      <c r="H313" s="33" t="str">
        <f>VLOOKUP(C313,'[1]Fund Lookup'!B:C,2,FALSE)</f>
        <v>Surp Supply/Equip-NonGF-NonHE</v>
      </c>
      <c r="I313" s="35" t="s">
        <v>2236</v>
      </c>
      <c r="J313" s="33" t="str">
        <f>VLOOKUP(I313,'[1]Table B'!A:B,2,FALSE)</f>
        <v>General</v>
      </c>
      <c r="K313" s="9" t="str">
        <f t="shared" si="14"/>
        <v>100-General</v>
      </c>
      <c r="L313" s="9" t="str">
        <f>IFERROR(VLOOKUP(A313,'[1]VAC as of March 2024'!A:K,11,FALSE),"No")</f>
        <v>No</v>
      </c>
      <c r="M313" s="9" t="s">
        <v>2240</v>
      </c>
      <c r="O313" s="33" t="s">
        <v>2</v>
      </c>
      <c r="P313" s="33" t="s">
        <v>6075</v>
      </c>
      <c r="Q313" s="2" t="str">
        <f>VLOOKUP(P313,'[1]Table E'!A:C,3,FALSE)</f>
        <v>Governmental Operations - Administrative Services</v>
      </c>
    </row>
    <row r="314" spans="1:18" x14ac:dyDescent="0.25">
      <c r="A314" s="33" t="str">
        <f t="shared" si="12"/>
        <v>1520004710</v>
      </c>
      <c r="B314" s="33" t="s">
        <v>2298</v>
      </c>
      <c r="C314" s="33" t="s">
        <v>987</v>
      </c>
      <c r="D314" s="9" t="str">
        <f t="shared" si="13"/>
        <v>152004710</v>
      </c>
      <c r="E314" s="34">
        <v>15200</v>
      </c>
      <c r="F314" s="34">
        <v>4710</v>
      </c>
      <c r="G314" s="9" t="str">
        <f>VLOOKUP(B314,'[1]Business Unit Lookup'!A:B,2,FALSE)</f>
        <v>Department of the Treasury</v>
      </c>
      <c r="H314" s="33" t="str">
        <f>VLOOKUP(C314,'[1]Fund Lookup'!B:C,2,FALSE)</f>
        <v>Transportation Trust Fund</v>
      </c>
      <c r="I314" s="35" t="s">
        <v>2255</v>
      </c>
      <c r="J314" s="33" t="str">
        <f>VLOOKUP(I314,'[1]Table B'!A:B,2,FALSE)</f>
        <v>Special Revenue-Highways</v>
      </c>
      <c r="K314" s="9" t="str">
        <f t="shared" si="14"/>
        <v>110-Special Revenue-Highways</v>
      </c>
      <c r="L314" s="9" t="str">
        <f>IFERROR(VLOOKUP(A314,'[1]VAC as of March 2024'!A:K,11,FALSE),"No")</f>
        <v>No</v>
      </c>
      <c r="M314" s="9" t="s">
        <v>2248</v>
      </c>
      <c r="O314" s="33" t="s">
        <v>2241</v>
      </c>
      <c r="P314" s="33" t="s">
        <v>6071</v>
      </c>
      <c r="Q314" s="2" t="str">
        <f>VLOOKUP(P314,'[1]Table E'!A:C,3,FALSE)</f>
        <v>Transportation activities</v>
      </c>
    </row>
    <row r="315" spans="1:18" x14ac:dyDescent="0.25">
      <c r="A315" s="33" t="str">
        <f t="shared" si="12"/>
        <v>1520007020</v>
      </c>
      <c r="B315" s="33" t="s">
        <v>2298</v>
      </c>
      <c r="C315" s="33" t="s">
        <v>1152</v>
      </c>
      <c r="D315" s="9" t="str">
        <f t="shared" si="13"/>
        <v>152007020</v>
      </c>
      <c r="E315" s="34">
        <v>15200</v>
      </c>
      <c r="F315" s="34">
        <v>7020</v>
      </c>
      <c r="G315" s="9" t="str">
        <f>VLOOKUP(B315,'[1]Business Unit Lookup'!A:B,2,FALSE)</f>
        <v>Department of the Treasury</v>
      </c>
      <c r="H315" s="33" t="str">
        <f>VLOOKUP(C315,'[1]Fund Lookup'!B:C,2,FALSE)</f>
        <v>Literary Fund</v>
      </c>
      <c r="I315" s="35" t="s">
        <v>2283</v>
      </c>
      <c r="J315" s="33" t="str">
        <f>VLOOKUP(I315,'[1]Table B'!A:B,2,FALSE)</f>
        <v>Special Revenue-Literary</v>
      </c>
      <c r="K315" s="9" t="str">
        <f t="shared" si="14"/>
        <v>125-Special Revenue-Literary</v>
      </c>
      <c r="L315" s="9" t="str">
        <f>IFERROR(VLOOKUP(A315,'[1]VAC as of March 2024'!A:K,11,FALSE),"No")</f>
        <v>No</v>
      </c>
      <c r="M315" s="9" t="s">
        <v>2248</v>
      </c>
      <c r="O315" s="33" t="s">
        <v>2248</v>
      </c>
      <c r="P315" s="33" t="s">
        <v>6090</v>
      </c>
      <c r="Q315" s="2" t="str">
        <f>VLOOKUP(P315,'[1]Table E'!A:C,3,FALSE)</f>
        <v>Literary Fund</v>
      </c>
    </row>
    <row r="316" spans="1:18" x14ac:dyDescent="0.25">
      <c r="A316" s="33" t="str">
        <f t="shared" si="12"/>
        <v>1520007030</v>
      </c>
      <c r="B316" s="33" t="s">
        <v>2298</v>
      </c>
      <c r="C316" s="33" t="s">
        <v>1155</v>
      </c>
      <c r="D316" s="9" t="str">
        <f t="shared" si="13"/>
        <v>152007030</v>
      </c>
      <c r="E316" s="34">
        <v>15200</v>
      </c>
      <c r="F316" s="34">
        <v>7030</v>
      </c>
      <c r="G316" s="9" t="str">
        <f>VLOOKUP(B316,'[1]Business Unit Lookup'!A:B,2,FALSE)</f>
        <v>Department of the Treasury</v>
      </c>
      <c r="H316" s="33" t="str">
        <f>VLOOKUP(C316,'[1]Fund Lookup'!B:C,2,FALSE)</f>
        <v>Unclaimed Property</v>
      </c>
      <c r="I316" s="35" t="s">
        <v>2299</v>
      </c>
      <c r="J316" s="33" t="str">
        <f>VLOOKUP(I316,'[1]Table B'!A:B,2,FALSE)</f>
        <v>Special Revenue - Unclaimed Property</v>
      </c>
      <c r="K316" s="9" t="str">
        <f t="shared" si="14"/>
        <v>131-Special Revenue - Unclaimed Property</v>
      </c>
      <c r="L316" s="9" t="str">
        <f>IFERROR(VLOOKUP(A316,'[1]VAC as of March 2024'!A:K,11,FALSE),"No")</f>
        <v>No</v>
      </c>
      <c r="M316" s="9" t="s">
        <v>2248</v>
      </c>
      <c r="O316" s="33" t="s">
        <v>2300</v>
      </c>
      <c r="P316" s="33" t="s">
        <v>2300</v>
      </c>
      <c r="Q316" s="2"/>
      <c r="R316" s="9" t="s">
        <v>8355</v>
      </c>
    </row>
    <row r="317" spans="1:18" x14ac:dyDescent="0.25">
      <c r="A317" s="33" t="str">
        <f t="shared" si="12"/>
        <v>1520007152</v>
      </c>
      <c r="B317" s="33" t="s">
        <v>2298</v>
      </c>
      <c r="C317" s="33" t="s">
        <v>1239</v>
      </c>
      <c r="D317" s="9" t="str">
        <f t="shared" si="13"/>
        <v>152007152</v>
      </c>
      <c r="E317" s="34">
        <v>15200</v>
      </c>
      <c r="F317" s="34">
        <v>7152</v>
      </c>
      <c r="G317" s="9" t="str">
        <f>VLOOKUP(B317,'[1]Business Unit Lookup'!A:B,2,FALSE)</f>
        <v>Department of the Treasury</v>
      </c>
      <c r="H317" s="33" t="str">
        <f>VLOOKUP(C317,'[1]Fund Lookup'!B:C,2,FALSE)</f>
        <v>Trust And Agency-TD</v>
      </c>
      <c r="I317" s="35" t="s">
        <v>2301</v>
      </c>
      <c r="J317" s="33" t="str">
        <f>VLOOKUP(I317,'[1]Table B'!A:B,2,FALSE)</f>
        <v>Enterprise-Risk Management</v>
      </c>
      <c r="K317" s="9" t="str">
        <f t="shared" si="14"/>
        <v>304-Enterprise-Risk Management</v>
      </c>
      <c r="L317" s="9" t="str">
        <f>IFERROR(VLOOKUP(A317,'[1]VAC as of March 2024'!A:K,11,FALSE),"No")</f>
        <v>Yes</v>
      </c>
      <c r="M317" s="9" t="s">
        <v>2240</v>
      </c>
      <c r="Q317" s="2"/>
    </row>
    <row r="318" spans="1:18" x14ac:dyDescent="0.25">
      <c r="A318" s="33" t="str">
        <f t="shared" si="12"/>
        <v>1520007400</v>
      </c>
      <c r="B318" s="33" t="s">
        <v>2298</v>
      </c>
      <c r="C318" s="33" t="s">
        <v>1400</v>
      </c>
      <c r="D318" s="9" t="str">
        <f t="shared" si="13"/>
        <v>152007400</v>
      </c>
      <c r="E318" s="34">
        <v>15200</v>
      </c>
      <c r="F318" s="34">
        <v>7400</v>
      </c>
      <c r="G318" s="9" t="str">
        <f>VLOOKUP(B318,'[1]Business Unit Lookup'!A:B,2,FALSE)</f>
        <v>Department of the Treasury</v>
      </c>
      <c r="H318" s="33" t="str">
        <f>VLOOKUP(C318,'[1]Fund Lookup'!B:C,2,FALSE)</f>
        <v>Property Insurance Trust Fund</v>
      </c>
      <c r="I318" s="35" t="s">
        <v>2273</v>
      </c>
      <c r="J318" s="33" t="str">
        <f>VLOOKUP(I318,'[1]Table B'!A:B,2,FALSE)</f>
        <v>Internal Service-Risk Management</v>
      </c>
      <c r="K318" s="9" t="str">
        <f t="shared" si="14"/>
        <v>356-Internal Service-Risk Management</v>
      </c>
      <c r="L318" s="9" t="str">
        <f>IFERROR(VLOOKUP(A318,'[1]VAC as of March 2024'!A:K,11,FALSE),"No")</f>
        <v>No</v>
      </c>
      <c r="M318" s="9" t="s">
        <v>2240</v>
      </c>
      <c r="Q318" s="2"/>
    </row>
    <row r="319" spans="1:18" x14ac:dyDescent="0.25">
      <c r="A319" s="33" t="str">
        <f t="shared" si="12"/>
        <v>1520007410</v>
      </c>
      <c r="B319" s="33" t="s">
        <v>2298</v>
      </c>
      <c r="C319" s="33" t="s">
        <v>1412</v>
      </c>
      <c r="D319" s="9" t="str">
        <f t="shared" si="13"/>
        <v>152007410</v>
      </c>
      <c r="E319" s="34">
        <v>15200</v>
      </c>
      <c r="F319" s="34">
        <v>7410</v>
      </c>
      <c r="G319" s="9" t="str">
        <f>VLOOKUP(B319,'[1]Business Unit Lookup'!A:B,2,FALSE)</f>
        <v>Department of the Treasury</v>
      </c>
      <c r="H319" s="33" t="str">
        <f>VLOOKUP(C319,'[1]Fund Lookup'!B:C,2,FALSE)</f>
        <v>Miscellaneous Insurance Trust</v>
      </c>
      <c r="I319" s="35" t="s">
        <v>2273</v>
      </c>
      <c r="J319" s="33" t="str">
        <f>VLOOKUP(I319,'[1]Table B'!A:B,2,FALSE)</f>
        <v>Internal Service-Risk Management</v>
      </c>
      <c r="K319" s="9" t="str">
        <f t="shared" si="14"/>
        <v>356-Internal Service-Risk Management</v>
      </c>
      <c r="L319" s="9" t="str">
        <f>IFERROR(VLOOKUP(A319,'[1]VAC as of March 2024'!A:K,11,FALSE),"No")</f>
        <v>No</v>
      </c>
      <c r="M319" s="9" t="s">
        <v>2240</v>
      </c>
      <c r="Q319" s="2"/>
    </row>
    <row r="320" spans="1:18" x14ac:dyDescent="0.25">
      <c r="A320" s="33" t="str">
        <f t="shared" si="12"/>
        <v>1520007430</v>
      </c>
      <c r="B320" s="33" t="s">
        <v>2298</v>
      </c>
      <c r="C320" s="33" t="s">
        <v>1424</v>
      </c>
      <c r="D320" s="9" t="str">
        <f t="shared" si="13"/>
        <v>152007430</v>
      </c>
      <c r="E320" s="34">
        <v>15200</v>
      </c>
      <c r="F320" s="34">
        <v>7430</v>
      </c>
      <c r="G320" s="9" t="str">
        <f>VLOOKUP(B320,'[1]Business Unit Lookup'!A:B,2,FALSE)</f>
        <v>Department of the Treasury</v>
      </c>
      <c r="H320" s="33" t="str">
        <f>VLOOKUP(C320,'[1]Fund Lookup'!B:C,2,FALSE)</f>
        <v>Liability Trust Fund</v>
      </c>
      <c r="I320" s="35" t="s">
        <v>2273</v>
      </c>
      <c r="J320" s="33" t="str">
        <f>VLOOKUP(I320,'[1]Table B'!A:B,2,FALSE)</f>
        <v>Internal Service-Risk Management</v>
      </c>
      <c r="K320" s="9" t="str">
        <f t="shared" si="14"/>
        <v>356-Internal Service-Risk Management</v>
      </c>
      <c r="L320" s="9" t="str">
        <f>IFERROR(VLOOKUP(A320,'[1]VAC as of March 2024'!A:K,11,FALSE),"No")</f>
        <v>No</v>
      </c>
      <c r="M320" s="9" t="s">
        <v>2240</v>
      </c>
      <c r="Q320" s="2"/>
    </row>
    <row r="321" spans="1:17" x14ac:dyDescent="0.25">
      <c r="A321" s="33" t="str">
        <f t="shared" si="12"/>
        <v>1520007440</v>
      </c>
      <c r="B321" s="33" t="s">
        <v>2298</v>
      </c>
      <c r="C321" s="33" t="s">
        <v>1426</v>
      </c>
      <c r="D321" s="9" t="str">
        <f t="shared" si="13"/>
        <v>152007440</v>
      </c>
      <c r="E321" s="34">
        <v>15200</v>
      </c>
      <c r="F321" s="34">
        <v>7440</v>
      </c>
      <c r="G321" s="9" t="str">
        <f>VLOOKUP(B321,'[1]Business Unit Lookup'!A:B,2,FALSE)</f>
        <v>Department of the Treasury</v>
      </c>
      <c r="H321" s="33" t="str">
        <f>VLOOKUP(C321,'[1]Fund Lookup'!B:C,2,FALSE)</f>
        <v>Automobile Trust Fund</v>
      </c>
      <c r="I321" s="35" t="s">
        <v>2273</v>
      </c>
      <c r="J321" s="33" t="str">
        <f>VLOOKUP(I321,'[1]Table B'!A:B,2,FALSE)</f>
        <v>Internal Service-Risk Management</v>
      </c>
      <c r="K321" s="9" t="str">
        <f t="shared" si="14"/>
        <v>356-Internal Service-Risk Management</v>
      </c>
      <c r="L321" s="9" t="str">
        <f>IFERROR(VLOOKUP(A321,'[1]VAC as of March 2024'!A:K,11,FALSE),"No")</f>
        <v>No</v>
      </c>
      <c r="M321" s="9" t="s">
        <v>2240</v>
      </c>
      <c r="Q321" s="2"/>
    </row>
    <row r="322" spans="1:17" x14ac:dyDescent="0.25">
      <c r="A322" s="33" t="str">
        <f t="shared" ref="A322:A385" si="15">CONCATENATE(B322,C322)</f>
        <v>1520007451</v>
      </c>
      <c r="B322" s="33" t="s">
        <v>2298</v>
      </c>
      <c r="C322" s="33" t="s">
        <v>1431</v>
      </c>
      <c r="D322" s="9" t="str">
        <f t="shared" ref="D322:D385" si="16">CONCATENATE(E322,F322)</f>
        <v>152007451</v>
      </c>
      <c r="E322" s="34">
        <v>15200</v>
      </c>
      <c r="F322" s="34">
        <v>7451</v>
      </c>
      <c r="G322" s="9" t="str">
        <f>VLOOKUP(B322,'[1]Business Unit Lookup'!A:B,2,FALSE)</f>
        <v>Department of the Treasury</v>
      </c>
      <c r="H322" s="33" t="str">
        <f>VLOOKUP(C322,'[1]Fund Lookup'!B:C,2,FALSE)</f>
        <v>Local Entities Bond Program</v>
      </c>
      <c r="I322" s="35" t="s">
        <v>2301</v>
      </c>
      <c r="J322" s="33" t="str">
        <f>VLOOKUP(I322,'[1]Table B'!A:B,2,FALSE)</f>
        <v>Enterprise-Risk Management</v>
      </c>
      <c r="K322" s="9" t="str">
        <f t="shared" ref="K322:K385" si="17">CONCATENATE(I322,"-",J322)</f>
        <v>304-Enterprise-Risk Management</v>
      </c>
      <c r="L322" s="9" t="str">
        <f>IFERROR(VLOOKUP(A322,'[1]VAC as of March 2024'!A:K,11,FALSE),"No")</f>
        <v>No</v>
      </c>
      <c r="M322" s="9" t="s">
        <v>2240</v>
      </c>
      <c r="Q322" s="2"/>
    </row>
    <row r="323" spans="1:17" x14ac:dyDescent="0.25">
      <c r="A323" s="33" t="str">
        <f t="shared" si="15"/>
        <v>1520007461</v>
      </c>
      <c r="B323" s="33" t="s">
        <v>2298</v>
      </c>
      <c r="C323" s="33" t="s">
        <v>1437</v>
      </c>
      <c r="D323" s="9" t="str">
        <f t="shared" si="16"/>
        <v>152007461</v>
      </c>
      <c r="E323" s="34">
        <v>15200</v>
      </c>
      <c r="F323" s="34">
        <v>7461</v>
      </c>
      <c r="G323" s="9" t="str">
        <f>VLOOKUP(B323,'[1]Business Unit Lookup'!A:B,2,FALSE)</f>
        <v>Department of the Treasury</v>
      </c>
      <c r="H323" s="33" t="str">
        <f>VLOOKUP(C323,'[1]Fund Lookup'!B:C,2,FALSE)</f>
        <v>Public Officials Insurance</v>
      </c>
      <c r="I323" s="35" t="s">
        <v>2301</v>
      </c>
      <c r="J323" s="33" t="str">
        <f>VLOOKUP(I323,'[1]Table B'!A:B,2,FALSE)</f>
        <v>Enterprise-Risk Management</v>
      </c>
      <c r="K323" s="9" t="str">
        <f t="shared" si="17"/>
        <v>304-Enterprise-Risk Management</v>
      </c>
      <c r="L323" s="9" t="str">
        <f>IFERROR(VLOOKUP(A323,'[1]VAC as of March 2024'!A:K,11,FALSE),"No")</f>
        <v>No</v>
      </c>
      <c r="M323" s="9" t="s">
        <v>2240</v>
      </c>
      <c r="Q323" s="2"/>
    </row>
    <row r="324" spans="1:17" x14ac:dyDescent="0.25">
      <c r="A324" s="33" t="str">
        <f t="shared" si="15"/>
        <v>1520007470</v>
      </c>
      <c r="B324" s="33" t="s">
        <v>2298</v>
      </c>
      <c r="C324" s="33" t="s">
        <v>1439</v>
      </c>
      <c r="D324" s="9" t="str">
        <f t="shared" si="16"/>
        <v>152007470</v>
      </c>
      <c r="E324" s="34">
        <v>15200</v>
      </c>
      <c r="F324" s="34">
        <v>7470</v>
      </c>
      <c r="G324" s="9" t="str">
        <f>VLOOKUP(B324,'[1]Business Unit Lookup'!A:B,2,FALSE)</f>
        <v>Department of the Treasury</v>
      </c>
      <c r="H324" s="33" t="str">
        <f>VLOOKUP(C324,'[1]Fund Lookup'!B:C,2,FALSE)</f>
        <v>Law Enforcement Insurance</v>
      </c>
      <c r="I324" s="35" t="s">
        <v>2301</v>
      </c>
      <c r="J324" s="33" t="str">
        <f>VLOOKUP(I324,'[1]Table B'!A:B,2,FALSE)</f>
        <v>Enterprise-Risk Management</v>
      </c>
      <c r="K324" s="9" t="str">
        <f t="shared" si="17"/>
        <v>304-Enterprise-Risk Management</v>
      </c>
      <c r="L324" s="9" t="str">
        <f>IFERROR(VLOOKUP(A324,'[1]VAC as of March 2024'!A:K,11,FALSE),"No")</f>
        <v>No</v>
      </c>
      <c r="M324" s="9" t="s">
        <v>2240</v>
      </c>
      <c r="Q324" s="2"/>
    </row>
    <row r="325" spans="1:17" x14ac:dyDescent="0.25">
      <c r="A325" s="33" t="str">
        <f t="shared" si="15"/>
        <v>1520007481</v>
      </c>
      <c r="B325" s="33" t="s">
        <v>2298</v>
      </c>
      <c r="C325" s="33" t="s">
        <v>1447</v>
      </c>
      <c r="D325" s="9" t="str">
        <f t="shared" si="16"/>
        <v>152007481</v>
      </c>
      <c r="E325" s="34">
        <v>15200</v>
      </c>
      <c r="F325" s="34">
        <v>7481</v>
      </c>
      <c r="G325" s="9" t="str">
        <f>VLOOKUP(B325,'[1]Business Unit Lookup'!A:B,2,FALSE)</f>
        <v>Department of the Treasury</v>
      </c>
      <c r="H325" s="33" t="str">
        <f>VLOOKUP(C325,'[1]Fund Lookup'!B:C,2,FALSE)</f>
        <v>George Washington Rgnl Commiss</v>
      </c>
      <c r="I325" s="35" t="s">
        <v>5492</v>
      </c>
      <c r="J325" s="33" t="str">
        <f>VLOOKUP(I325,'[1]Table B'!A:B,2,FALSE)</f>
        <v>Enterprise-GWRC Van Pool</v>
      </c>
      <c r="K325" s="9" t="str">
        <f t="shared" si="17"/>
        <v>313-Enterprise-GWRC Van Pool</v>
      </c>
      <c r="L325" s="9" t="str">
        <f>IFERROR(VLOOKUP(A325,'[1]VAC as of March 2024'!A:K,11,FALSE),"No")</f>
        <v>No</v>
      </c>
      <c r="M325" s="9" t="s">
        <v>2240</v>
      </c>
      <c r="Q325" s="2"/>
    </row>
    <row r="326" spans="1:17" x14ac:dyDescent="0.25">
      <c r="A326" s="33" t="str">
        <f t="shared" si="15"/>
        <v>1520007490</v>
      </c>
      <c r="B326" s="33" t="s">
        <v>2298</v>
      </c>
      <c r="C326" s="33" t="s">
        <v>1450</v>
      </c>
      <c r="D326" s="9" t="str">
        <f t="shared" si="16"/>
        <v>152007490</v>
      </c>
      <c r="E326" s="34">
        <v>15200</v>
      </c>
      <c r="F326" s="34">
        <v>7490</v>
      </c>
      <c r="G326" s="9" t="str">
        <f>VLOOKUP(B326,'[1]Business Unit Lookup'!A:B,2,FALSE)</f>
        <v>Department of the Treasury</v>
      </c>
      <c r="H326" s="33" t="str">
        <f>VLOOKUP(C326,'[1]Fund Lookup'!B:C,2,FALSE)</f>
        <v>Commuter Rail Trust Fund</v>
      </c>
      <c r="I326" s="35" t="s">
        <v>2302</v>
      </c>
      <c r="J326" s="33" t="str">
        <f>VLOOKUP(I326,'[1]Table B'!A:B,2,FALSE)</f>
        <v>Custodial-Treas-Third Party Administrator</v>
      </c>
      <c r="K326" s="9" t="str">
        <f t="shared" si="17"/>
        <v>435-Custodial-Treas-Third Party Administrator</v>
      </c>
      <c r="L326" s="9" t="str">
        <f>IFERROR(VLOOKUP(A326,'[1]VAC as of March 2024'!A:K,11,FALSE),"No")</f>
        <v>No</v>
      </c>
      <c r="M326" s="9" t="s">
        <v>2248</v>
      </c>
      <c r="Q326" s="2"/>
    </row>
    <row r="327" spans="1:17" x14ac:dyDescent="0.25">
      <c r="A327" s="33" t="str">
        <f t="shared" si="15"/>
        <v>1520009090</v>
      </c>
      <c r="B327" s="33" t="s">
        <v>2298</v>
      </c>
      <c r="C327" s="33" t="s">
        <v>1744</v>
      </c>
      <c r="D327" s="9" t="str">
        <f t="shared" si="16"/>
        <v>152009090</v>
      </c>
      <c r="E327" s="34">
        <v>15200</v>
      </c>
      <c r="F327" s="34">
        <v>9090</v>
      </c>
      <c r="G327" s="9" t="str">
        <f>VLOOKUP(B327,'[1]Business Unit Lookup'!A:B,2,FALSE)</f>
        <v>Department of the Treasury</v>
      </c>
      <c r="H327" s="33" t="str">
        <f>VLOOKUP(C327,'[1]Fund Lookup'!B:C,2,FALSE)</f>
        <v>Insurance Collateral Assessmnt</v>
      </c>
      <c r="I327" s="35" t="s">
        <v>2239</v>
      </c>
      <c r="J327" s="33" t="str">
        <f>VLOOKUP(I327,'[1]Table B'!A:B,2,FALSE)</f>
        <v>Special Revenue-Other</v>
      </c>
      <c r="K327" s="9" t="str">
        <f t="shared" si="17"/>
        <v>105-Special Revenue-Other</v>
      </c>
      <c r="L327" s="9" t="str">
        <f>IFERROR(VLOOKUP(A327,'[1]VAC as of March 2024'!A:K,11,FALSE),"No")</f>
        <v>No</v>
      </c>
      <c r="M327" s="9" t="s">
        <v>2240</v>
      </c>
      <c r="O327" s="33" t="s">
        <v>2241</v>
      </c>
      <c r="P327" s="33" t="s">
        <v>6062</v>
      </c>
      <c r="Q327" s="2" t="str">
        <f>VLOOKUP(P327,'[1]Table E'!A:C,3,FALSE)</f>
        <v>Governmental Operations - Administrative Services</v>
      </c>
    </row>
    <row r="328" spans="1:17" x14ac:dyDescent="0.25">
      <c r="A328" s="33" t="str">
        <f t="shared" si="15"/>
        <v>1520009370</v>
      </c>
      <c r="B328" s="33" t="s">
        <v>2298</v>
      </c>
      <c r="C328" s="33" t="s">
        <v>1991</v>
      </c>
      <c r="D328" s="9" t="str">
        <f t="shared" si="16"/>
        <v>152009370</v>
      </c>
      <c r="E328" s="34">
        <v>15200</v>
      </c>
      <c r="F328" s="34">
        <v>9370</v>
      </c>
      <c r="G328" s="9" t="str">
        <f>VLOOKUP(B328,'[1]Business Unit Lookup'!A:B,2,FALSE)</f>
        <v>Department of the Treasury</v>
      </c>
      <c r="H328" s="33" t="str">
        <f>VLOOKUP(C328,'[1]Fund Lookup'!B:C,2,FALSE)</f>
        <v>Special Damages Fund</v>
      </c>
      <c r="I328" s="35" t="s">
        <v>2239</v>
      </c>
      <c r="J328" s="33" t="str">
        <f>VLOOKUP(I328,'[1]Table B'!A:B,2,FALSE)</f>
        <v>Special Revenue-Other</v>
      </c>
      <c r="K328" s="9" t="str">
        <f t="shared" si="17"/>
        <v>105-Special Revenue-Other</v>
      </c>
      <c r="L328" s="9" t="str">
        <f>IFERROR(VLOOKUP(A328,'[1]VAC as of March 2024'!A:K,11,FALSE),"No")</f>
        <v>No</v>
      </c>
      <c r="M328" s="9" t="s">
        <v>2240</v>
      </c>
      <c r="O328" s="33" t="s">
        <v>2248</v>
      </c>
      <c r="P328" s="33" t="s">
        <v>6082</v>
      </c>
      <c r="Q328" s="2" t="str">
        <f>VLOOKUP(P328,'[1]Table E'!A:C,3,FALSE)</f>
        <v>Health and Public Safety</v>
      </c>
    </row>
    <row r="329" spans="1:17" x14ac:dyDescent="0.25">
      <c r="A329" s="33" t="str">
        <f t="shared" si="15"/>
        <v>1520010000</v>
      </c>
      <c r="B329" s="40" t="s">
        <v>2298</v>
      </c>
      <c r="C329" s="36" t="s">
        <v>2162</v>
      </c>
      <c r="D329" s="9" t="str">
        <f t="shared" si="16"/>
        <v>1520010000</v>
      </c>
      <c r="E329" s="41">
        <v>15200</v>
      </c>
      <c r="F329" s="37">
        <v>10000</v>
      </c>
      <c r="G329" s="9" t="str">
        <f>VLOOKUP(B329,'[1]Business Unit Lookup'!A:B,2,FALSE)</f>
        <v>Department of the Treasury</v>
      </c>
      <c r="H329" s="33" t="str">
        <f>VLOOKUP(C329,'[1]Fund Lookup'!B:C,2,FALSE)</f>
        <v>Federal Trust</v>
      </c>
      <c r="I329" s="35" t="s">
        <v>2252</v>
      </c>
      <c r="J329" s="33" t="str">
        <f>VLOOKUP(I329,'[1]Table B'!A:B,2,FALSE)</f>
        <v>Special Revenue-Federal</v>
      </c>
      <c r="K329" s="9" t="str">
        <f t="shared" si="17"/>
        <v>120-Special Revenue-Federal</v>
      </c>
      <c r="L329" s="9" t="str">
        <f>IFERROR(VLOOKUP(A329,'[1]VAC as of March 2024'!A:K,11,FALSE),"No")</f>
        <v>No</v>
      </c>
      <c r="M329" s="37" t="s">
        <v>2248</v>
      </c>
      <c r="O329" s="38" t="s">
        <v>2248</v>
      </c>
      <c r="P329" s="36" t="s">
        <v>6070</v>
      </c>
      <c r="Q329" s="2" t="str">
        <f>VLOOKUP(P329,'[1]Table E'!A:C,3,FALSE)</f>
        <v>Gifts and grants</v>
      </c>
    </row>
    <row r="330" spans="1:17" x14ac:dyDescent="0.25">
      <c r="A330" s="33" t="str">
        <f t="shared" si="15"/>
        <v>1520010110</v>
      </c>
      <c r="B330" s="33" t="s">
        <v>2298</v>
      </c>
      <c r="C330" s="33" t="s">
        <v>5444</v>
      </c>
      <c r="D330" s="9" t="str">
        <f t="shared" si="16"/>
        <v>1520010110</v>
      </c>
      <c r="E330" s="34">
        <v>15200</v>
      </c>
      <c r="F330" s="34">
        <v>10110</v>
      </c>
      <c r="G330" s="9" t="str">
        <f>VLOOKUP(B330,'[1]Business Unit Lookup'!A:B,2,FALSE)</f>
        <v>Department of the Treasury</v>
      </c>
      <c r="H330" s="33" t="str">
        <f>VLOOKUP(C330,'[1]Fund Lookup'!B:C,2,FALSE)</f>
        <v>CARESActRlfFd–General-COVID-19</v>
      </c>
      <c r="I330" s="35" t="s">
        <v>2252</v>
      </c>
      <c r="J330" s="33" t="str">
        <f>VLOOKUP(I330,'[1]Table B'!A:B,2,FALSE)</f>
        <v>Special Revenue-Federal</v>
      </c>
      <c r="K330" s="9" t="str">
        <f t="shared" si="17"/>
        <v>120-Special Revenue-Federal</v>
      </c>
      <c r="L330" s="9" t="str">
        <f>IFERROR(VLOOKUP(A330,'[1]VAC as of March 2024'!A:K,11,FALSE),"No")</f>
        <v>No</v>
      </c>
      <c r="M330" s="9" t="s">
        <v>5493</v>
      </c>
      <c r="O330" s="33" t="s">
        <v>2248</v>
      </c>
      <c r="P330" s="33" t="s">
        <v>6063</v>
      </c>
      <c r="Q330" s="2" t="str">
        <f>VLOOKUP(P330,'[1]Table E'!A:C,3,FALSE)</f>
        <v>COVID-19</v>
      </c>
    </row>
    <row r="331" spans="1:17" x14ac:dyDescent="0.25">
      <c r="A331" s="33" t="str">
        <f t="shared" si="15"/>
        <v>1520012110</v>
      </c>
      <c r="B331" s="33" t="s">
        <v>2298</v>
      </c>
      <c r="C331" s="33" t="s">
        <v>6074</v>
      </c>
      <c r="D331" s="9" t="str">
        <f t="shared" si="16"/>
        <v>1520012110</v>
      </c>
      <c r="E331" s="34">
        <v>15200</v>
      </c>
      <c r="F331" s="34">
        <v>12110</v>
      </c>
      <c r="G331" s="9" t="str">
        <f>VLOOKUP(B331,'[1]Business Unit Lookup'!A:B,2,FALSE)</f>
        <v>Department of the Treasury</v>
      </c>
      <c r="H331" s="33" t="str">
        <f>VLOOKUP(C331,'[1]Fund Lookup'!B:C,2,FALSE)</f>
        <v>ARP-CrvStLoclFisRecFd-COVID-19</v>
      </c>
      <c r="I331" s="35" t="s">
        <v>2252</v>
      </c>
      <c r="J331" s="33" t="str">
        <f>VLOOKUP(I331,'[1]Table B'!A:B,2,FALSE)</f>
        <v>Special Revenue-Federal</v>
      </c>
      <c r="K331" s="9" t="str">
        <f t="shared" si="17"/>
        <v>120-Special Revenue-Federal</v>
      </c>
      <c r="L331" s="9" t="str">
        <f>IFERROR(VLOOKUP(A331,'[1]VAC as of March 2024'!A:K,11,FALSE),"No")</f>
        <v>No</v>
      </c>
      <c r="M331" s="9" t="s">
        <v>5493</v>
      </c>
      <c r="O331" s="33" t="s">
        <v>2248</v>
      </c>
      <c r="P331" s="33" t="s">
        <v>6063</v>
      </c>
      <c r="Q331" s="2" t="str">
        <f>VLOOKUP(P331,'[1]Table E'!A:C,3,FALSE)</f>
        <v>COVID-19</v>
      </c>
    </row>
    <row r="332" spans="1:17" x14ac:dyDescent="0.25">
      <c r="A332" s="33" t="str">
        <f t="shared" si="15"/>
        <v>1520015000</v>
      </c>
      <c r="B332" s="33" t="s">
        <v>2298</v>
      </c>
      <c r="C332" s="33" t="s">
        <v>2222</v>
      </c>
      <c r="D332" s="9" t="str">
        <f t="shared" si="16"/>
        <v>1520015000</v>
      </c>
      <c r="E332" s="34">
        <v>15200</v>
      </c>
      <c r="F332" s="34">
        <v>15000</v>
      </c>
      <c r="G332" s="9" t="str">
        <f>VLOOKUP(B332,'[1]Business Unit Lookup'!A:B,2,FALSE)</f>
        <v>Department of the Treasury</v>
      </c>
      <c r="H332" s="33" t="str">
        <f>VLOOKUP(C332,'[1]Fund Lookup'!B:C,2,FALSE)</f>
        <v>General Fixed Asset Acct Group</v>
      </c>
      <c r="I332" s="35" t="s">
        <v>2242</v>
      </c>
      <c r="J332" s="33" t="str">
        <f>VLOOKUP(I332,'[1]Table B'!A:B,2,FALSE)</f>
        <v>Fixed Assets, Fund 1500</v>
      </c>
      <c r="K332" s="9" t="str">
        <f t="shared" si="17"/>
        <v>610-Fixed Assets, Fund 1500</v>
      </c>
      <c r="L332" s="9" t="str">
        <f>IFERROR(VLOOKUP(A332,'[1]VAC as of March 2024'!A:K,11,FALSE),"No")</f>
        <v>No</v>
      </c>
      <c r="M332" s="9" t="s">
        <v>4</v>
      </c>
      <c r="Q332" s="2"/>
    </row>
    <row r="333" spans="1:17" x14ac:dyDescent="0.25">
      <c r="A333" s="33" t="str">
        <f t="shared" si="15"/>
        <v>1540001000</v>
      </c>
      <c r="B333" s="33" t="s">
        <v>2303</v>
      </c>
      <c r="C333" s="33" t="s">
        <v>1</v>
      </c>
      <c r="D333" s="9" t="str">
        <f t="shared" si="16"/>
        <v>154001000</v>
      </c>
      <c r="E333" s="34">
        <v>15400</v>
      </c>
      <c r="F333" s="34">
        <v>1000</v>
      </c>
      <c r="G333" s="9" t="str">
        <f>VLOOKUP(B333,'[1]Business Unit Lookup'!A:B,2,FALSE)</f>
        <v>Department of Motor Vehicles</v>
      </c>
      <c r="H333" s="33" t="str">
        <f>VLOOKUP(C333,'[1]Fund Lookup'!B:C,2,FALSE)</f>
        <v>General Fund</v>
      </c>
      <c r="I333" s="35" t="s">
        <v>2236</v>
      </c>
      <c r="J333" s="33" t="str">
        <f>VLOOKUP(I333,'[1]Table B'!A:B,2,FALSE)</f>
        <v>General</v>
      </c>
      <c r="K333" s="9" t="str">
        <f t="shared" si="17"/>
        <v>100-General</v>
      </c>
      <c r="L333" s="9" t="str">
        <f>IFERROR(VLOOKUP(A333,'[1]VAC as of March 2024'!A:K,11,FALSE),"No")</f>
        <v>No</v>
      </c>
      <c r="M333" s="9" t="s">
        <v>2237</v>
      </c>
      <c r="O333" s="33" t="s">
        <v>2240</v>
      </c>
      <c r="P333" s="33" t="s">
        <v>6061</v>
      </c>
      <c r="Q333" s="2" t="str">
        <f>VLOOKUP(P333,'[1]Table E'!A:C,3,FALSE)</f>
        <v>Unassigned</v>
      </c>
    </row>
    <row r="334" spans="1:17" x14ac:dyDescent="0.25">
      <c r="A334" s="33" t="str">
        <f t="shared" si="15"/>
        <v>1540002120</v>
      </c>
      <c r="B334" s="33" t="s">
        <v>2303</v>
      </c>
      <c r="C334" s="33" t="s">
        <v>149</v>
      </c>
      <c r="D334" s="9" t="str">
        <f t="shared" si="16"/>
        <v>154002120</v>
      </c>
      <c r="E334" s="34">
        <v>15400</v>
      </c>
      <c r="F334" s="34">
        <v>2120</v>
      </c>
      <c r="G334" s="9" t="str">
        <f>VLOOKUP(B334,'[1]Business Unit Lookup'!A:B,2,FALSE)</f>
        <v>Department of Motor Vehicles</v>
      </c>
      <c r="H334" s="33" t="str">
        <f>VLOOKUP(C334,'[1]Fund Lookup'!B:C,2,FALSE)</f>
        <v>Motor Vehicle Dealer Board</v>
      </c>
      <c r="I334" s="35" t="s">
        <v>2239</v>
      </c>
      <c r="J334" s="33" t="str">
        <f>VLOOKUP(I334,'[1]Table B'!A:B,2,FALSE)</f>
        <v>Special Revenue-Other</v>
      </c>
      <c r="K334" s="9" t="str">
        <f t="shared" si="17"/>
        <v>105-Special Revenue-Other</v>
      </c>
      <c r="L334" s="9" t="str">
        <f>IFERROR(VLOOKUP(A334,'[1]VAC as of March 2024'!A:K,11,FALSE),"No")</f>
        <v>Yes</v>
      </c>
      <c r="M334" s="9" t="s">
        <v>2240</v>
      </c>
      <c r="N334" s="9" t="s">
        <v>6077</v>
      </c>
      <c r="O334" s="33" t="s">
        <v>2241</v>
      </c>
      <c r="P334" s="33" t="s">
        <v>6072</v>
      </c>
      <c r="Q334" s="2" t="str">
        <f>VLOOKUP(P334,'[1]Table E'!A:C,3,FALSE)</f>
        <v>Regulatory oversight</v>
      </c>
    </row>
    <row r="335" spans="1:17" x14ac:dyDescent="0.25">
      <c r="A335" s="33" t="str">
        <f t="shared" si="15"/>
        <v>1540002130</v>
      </c>
      <c r="B335" s="33" t="s">
        <v>2303</v>
      </c>
      <c r="C335" s="33" t="s">
        <v>173</v>
      </c>
      <c r="D335" s="9" t="str">
        <f t="shared" si="16"/>
        <v>154002130</v>
      </c>
      <c r="E335" s="34">
        <v>15400</v>
      </c>
      <c r="F335" s="34">
        <v>2130</v>
      </c>
      <c r="G335" s="9" t="str">
        <f>VLOOKUP(B335,'[1]Business Unit Lookup'!A:B,2,FALSE)</f>
        <v>Department of Motor Vehicles</v>
      </c>
      <c r="H335" s="33" t="str">
        <f>VLOOKUP(C335,'[1]Fund Lookup'!B:C,2,FALSE)</f>
        <v>Special Emergency Medical Srvc</v>
      </c>
      <c r="I335" s="35" t="s">
        <v>2304</v>
      </c>
      <c r="J335" s="33" t="str">
        <f>VLOOKUP(I335,'[1]Table B'!A:B,2,FALSE)</f>
        <v>Special Revenue-Health and Social Servic</v>
      </c>
      <c r="K335" s="9" t="str">
        <f t="shared" si="17"/>
        <v>115-Special Revenue-Health and Social Servic</v>
      </c>
      <c r="L335" s="9" t="str">
        <f>IFERROR(VLOOKUP(A335,'[1]VAC as of March 2024'!A:K,11,FALSE),"No")</f>
        <v>No</v>
      </c>
      <c r="M335" s="9" t="s">
        <v>2240</v>
      </c>
      <c r="O335" s="33" t="s">
        <v>2241</v>
      </c>
      <c r="P335" s="33" t="s">
        <v>6067</v>
      </c>
      <c r="Q335" s="2" t="str">
        <f>VLOOKUP(P335,'[1]Table E'!A:C,3,FALSE)</f>
        <v>Health and Public Safety</v>
      </c>
    </row>
    <row r="336" spans="1:17" x14ac:dyDescent="0.25">
      <c r="A336" s="33" t="str">
        <f t="shared" si="15"/>
        <v>1540002154</v>
      </c>
      <c r="B336" s="33" t="s">
        <v>2303</v>
      </c>
      <c r="C336" s="33" t="s">
        <v>221</v>
      </c>
      <c r="D336" s="9" t="str">
        <f t="shared" si="16"/>
        <v>154002154</v>
      </c>
      <c r="E336" s="34">
        <v>15400</v>
      </c>
      <c r="F336" s="34">
        <v>2154</v>
      </c>
      <c r="G336" s="9" t="str">
        <f>VLOOKUP(B336,'[1]Business Unit Lookup'!A:B,2,FALSE)</f>
        <v>Department of Motor Vehicles</v>
      </c>
      <c r="H336" s="33" t="str">
        <f>VLOOKUP(C336,'[1]Fund Lookup'!B:C,2,FALSE)</f>
        <v>DMV Special Revenue Fund</v>
      </c>
      <c r="I336" s="35" t="s">
        <v>2239</v>
      </c>
      <c r="J336" s="33" t="str">
        <f>VLOOKUP(I336,'[1]Table B'!A:B,2,FALSE)</f>
        <v>Special Revenue-Other</v>
      </c>
      <c r="K336" s="9" t="str">
        <f t="shared" si="17"/>
        <v>105-Special Revenue-Other</v>
      </c>
      <c r="L336" s="9" t="str">
        <f>IFERROR(VLOOKUP(A336,'[1]VAC as of March 2024'!A:K,11,FALSE),"No")</f>
        <v>Yes</v>
      </c>
      <c r="M336" s="9" t="s">
        <v>2240</v>
      </c>
      <c r="N336" s="9" t="s">
        <v>6077</v>
      </c>
      <c r="O336" s="33" t="s">
        <v>2241</v>
      </c>
      <c r="P336" s="33" t="s">
        <v>6095</v>
      </c>
      <c r="Q336" s="2" t="str">
        <f>VLOOKUP(P336,'[1]Table E'!A:C,3,FALSE)</f>
        <v>Educational and Training programs</v>
      </c>
    </row>
    <row r="337" spans="1:18" x14ac:dyDescent="0.25">
      <c r="A337" s="33" t="str">
        <f t="shared" si="15"/>
        <v>1540002690</v>
      </c>
      <c r="B337" s="33" t="s">
        <v>2303</v>
      </c>
      <c r="C337" s="33" t="s">
        <v>616</v>
      </c>
      <c r="D337" s="9" t="str">
        <f t="shared" si="16"/>
        <v>154002690</v>
      </c>
      <c r="E337" s="34">
        <v>15400</v>
      </c>
      <c r="F337" s="34">
        <v>2690</v>
      </c>
      <c r="G337" s="9" t="str">
        <f>VLOOKUP(B337,'[1]Business Unit Lookup'!A:B,2,FALSE)</f>
        <v>Department of Motor Vehicles</v>
      </c>
      <c r="H337" s="33" t="str">
        <f>VLOOKUP(C337,'[1]Fund Lookup'!B:C,2,FALSE)</f>
        <v>Additional Registration Fee</v>
      </c>
      <c r="I337" s="35" t="s">
        <v>2239</v>
      </c>
      <c r="J337" s="33" t="str">
        <f>VLOOKUP(I337,'[1]Table B'!A:B,2,FALSE)</f>
        <v>Special Revenue-Other</v>
      </c>
      <c r="K337" s="9" t="str">
        <f t="shared" si="17"/>
        <v>105-Special Revenue-Other</v>
      </c>
      <c r="L337" s="9" t="str">
        <f>IFERROR(VLOOKUP(A337,'[1]VAC as of March 2024'!A:K,11,FALSE),"No")</f>
        <v>No</v>
      </c>
      <c r="M337" s="9" t="s">
        <v>2240</v>
      </c>
      <c r="O337" s="33" t="s">
        <v>2241</v>
      </c>
      <c r="P337" s="33" t="s">
        <v>6071</v>
      </c>
      <c r="Q337" s="2" t="str">
        <f>VLOOKUP(P337,'[1]Table E'!A:C,3,FALSE)</f>
        <v>Transportation activities</v>
      </c>
    </row>
    <row r="338" spans="1:18" x14ac:dyDescent="0.25">
      <c r="A338" s="33" t="str">
        <f t="shared" si="15"/>
        <v>1540002700</v>
      </c>
      <c r="B338" s="33" t="s">
        <v>2303</v>
      </c>
      <c r="C338" s="33" t="s">
        <v>619</v>
      </c>
      <c r="D338" s="9" t="str">
        <f t="shared" si="16"/>
        <v>154002700</v>
      </c>
      <c r="E338" s="34">
        <v>15400</v>
      </c>
      <c r="F338" s="34">
        <v>2700</v>
      </c>
      <c r="G338" s="9" t="str">
        <f>VLOOKUP(B338,'[1]Business Unit Lookup'!A:B,2,FALSE)</f>
        <v>Department of Motor Vehicles</v>
      </c>
      <c r="H338" s="33" t="str">
        <f>VLOOKUP(C338,'[1]Fund Lookup'!B:C,2,FALSE)</f>
        <v>Parking</v>
      </c>
      <c r="I338" s="35" t="s">
        <v>2239</v>
      </c>
      <c r="J338" s="33" t="str">
        <f>VLOOKUP(I338,'[1]Table B'!A:B,2,FALSE)</f>
        <v>Special Revenue-Other</v>
      </c>
      <c r="K338" s="9" t="str">
        <f t="shared" si="17"/>
        <v>105-Special Revenue-Other</v>
      </c>
      <c r="L338" s="9" t="str">
        <f>IFERROR(VLOOKUP(A338,'[1]VAC as of March 2024'!A:K,11,FALSE),"No")</f>
        <v>No</v>
      </c>
      <c r="M338" s="9" t="s">
        <v>2240</v>
      </c>
      <c r="O338" s="33" t="s">
        <v>2241</v>
      </c>
      <c r="P338" s="33" t="s">
        <v>6062</v>
      </c>
      <c r="Q338" s="2" t="str">
        <f>VLOOKUP(P338,'[1]Table E'!A:C,3,FALSE)</f>
        <v>Governmental Operations - Administrative Services</v>
      </c>
    </row>
    <row r="339" spans="1:18" x14ac:dyDescent="0.25">
      <c r="A339" s="33" t="str">
        <f t="shared" si="15"/>
        <v>1540004000</v>
      </c>
      <c r="B339" s="33" t="s">
        <v>2303</v>
      </c>
      <c r="C339" s="33" t="s">
        <v>882</v>
      </c>
      <c r="D339" s="9" t="str">
        <f t="shared" si="16"/>
        <v>154004000</v>
      </c>
      <c r="E339" s="34">
        <v>15400</v>
      </c>
      <c r="F339" s="34">
        <v>4000</v>
      </c>
      <c r="G339" s="9" t="str">
        <f>VLOOKUP(B339,'[1]Business Unit Lookup'!A:B,2,FALSE)</f>
        <v>Department of Motor Vehicles</v>
      </c>
      <c r="H339" s="33" t="str">
        <f>VLOOKUP(C339,'[1]Fund Lookup'!B:C,2,FALSE)</f>
        <v>Commonwealth Transportation Fd</v>
      </c>
      <c r="I339" s="35" t="s">
        <v>2255</v>
      </c>
      <c r="J339" s="33" t="str">
        <f>VLOOKUP(I339,'[1]Table B'!A:B,2,FALSE)</f>
        <v>Special Revenue-Highways</v>
      </c>
      <c r="K339" s="9" t="str">
        <f t="shared" si="17"/>
        <v>110-Special Revenue-Highways</v>
      </c>
      <c r="L339" s="9" t="str">
        <f>IFERROR(VLOOKUP(A339,'[1]VAC as of March 2024'!A:K,11,FALSE),"No")</f>
        <v>No</v>
      </c>
      <c r="M339" s="9" t="s">
        <v>2248</v>
      </c>
      <c r="O339" s="33" t="s">
        <v>2241</v>
      </c>
      <c r="P339" s="33" t="s">
        <v>6071</v>
      </c>
      <c r="Q339" s="2" t="str">
        <f>VLOOKUP(P339,'[1]Table E'!A:C,3,FALSE)</f>
        <v>Transportation activities</v>
      </c>
    </row>
    <row r="340" spans="1:18" x14ac:dyDescent="0.25">
      <c r="A340" s="33" t="str">
        <f t="shared" si="15"/>
        <v>1540004060</v>
      </c>
      <c r="B340" s="33" t="s">
        <v>2303</v>
      </c>
      <c r="C340" s="33" t="s">
        <v>889</v>
      </c>
      <c r="D340" s="9" t="str">
        <f t="shared" si="16"/>
        <v>154004060</v>
      </c>
      <c r="E340" s="34">
        <v>15400</v>
      </c>
      <c r="F340" s="34">
        <v>4060</v>
      </c>
      <c r="G340" s="9" t="str">
        <f>VLOOKUP(B340,'[1]Business Unit Lookup'!A:B,2,FALSE)</f>
        <v>Department of Motor Vehicles</v>
      </c>
      <c r="H340" s="33" t="str">
        <f>VLOOKUP(C340,'[1]Fund Lookup'!B:C,2,FALSE)</f>
        <v>Driver Education</v>
      </c>
      <c r="I340" s="35" t="s">
        <v>2255</v>
      </c>
      <c r="J340" s="33" t="str">
        <f>VLOOKUP(I340,'[1]Table B'!A:B,2,FALSE)</f>
        <v>Special Revenue-Highways</v>
      </c>
      <c r="K340" s="9" t="str">
        <f t="shared" si="17"/>
        <v>110-Special Revenue-Highways</v>
      </c>
      <c r="L340" s="9" t="str">
        <f>IFERROR(VLOOKUP(A340,'[1]VAC as of March 2024'!A:K,11,FALSE),"No")</f>
        <v>No</v>
      </c>
      <c r="M340" s="9" t="s">
        <v>2240</v>
      </c>
      <c r="O340" s="33" t="s">
        <v>2241</v>
      </c>
      <c r="P340" s="33" t="s">
        <v>6095</v>
      </c>
      <c r="Q340" s="2" t="str">
        <f>VLOOKUP(P340,'[1]Table E'!A:C,3,FALSE)</f>
        <v>Educational and Training programs</v>
      </c>
    </row>
    <row r="341" spans="1:18" x14ac:dyDescent="0.25">
      <c r="A341" s="33" t="str">
        <f t="shared" si="15"/>
        <v>1540004070</v>
      </c>
      <c r="B341" s="33" t="s">
        <v>2303</v>
      </c>
      <c r="C341" s="33" t="s">
        <v>892</v>
      </c>
      <c r="D341" s="9" t="str">
        <f t="shared" si="16"/>
        <v>154004070</v>
      </c>
      <c r="E341" s="34">
        <v>15400</v>
      </c>
      <c r="F341" s="34">
        <v>4070</v>
      </c>
      <c r="G341" s="9" t="str">
        <f>VLOOKUP(B341,'[1]Business Unit Lookup'!A:B,2,FALSE)</f>
        <v>Department of Motor Vehicles</v>
      </c>
      <c r="H341" s="33" t="str">
        <f>VLOOKUP(C341,'[1]Fund Lookup'!B:C,2,FALSE)</f>
        <v>International Reg Motor Vehc</v>
      </c>
      <c r="I341" s="35" t="s">
        <v>2255</v>
      </c>
      <c r="J341" s="33" t="str">
        <f>VLOOKUP(I341,'[1]Table B'!A:B,2,FALSE)</f>
        <v>Special Revenue-Highways</v>
      </c>
      <c r="K341" s="9" t="str">
        <f t="shared" si="17"/>
        <v>110-Special Revenue-Highways</v>
      </c>
      <c r="L341" s="9" t="str">
        <f>IFERROR(VLOOKUP(A341,'[1]VAC as of March 2024'!A:K,11,FALSE),"No")</f>
        <v>No</v>
      </c>
      <c r="M341" s="9" t="s">
        <v>2248</v>
      </c>
      <c r="O341" s="33" t="s">
        <v>2241</v>
      </c>
      <c r="P341" s="33" t="s">
        <v>6071</v>
      </c>
      <c r="Q341" s="2" t="str">
        <f>VLOOKUP(P341,'[1]Table E'!A:C,3,FALSE)</f>
        <v>Transportation activities</v>
      </c>
    </row>
    <row r="342" spans="1:18" x14ac:dyDescent="0.25">
      <c r="A342" s="33" t="str">
        <f t="shared" si="15"/>
        <v>1540004100</v>
      </c>
      <c r="B342" s="33" t="s">
        <v>2303</v>
      </c>
      <c r="C342" s="33" t="s">
        <v>895</v>
      </c>
      <c r="D342" s="9" t="str">
        <f t="shared" si="16"/>
        <v>154004100</v>
      </c>
      <c r="E342" s="34">
        <v>15400</v>
      </c>
      <c r="F342" s="34">
        <v>4100</v>
      </c>
      <c r="G342" s="9" t="str">
        <f>VLOOKUP(B342,'[1]Business Unit Lookup'!A:B,2,FALSE)</f>
        <v>Department of Motor Vehicles</v>
      </c>
      <c r="H342" s="33" t="str">
        <f>VLOOKUP(C342,'[1]Fund Lookup'!B:C,2,FALSE)</f>
        <v>Hwy Maintenance &amp; Operating Fd</v>
      </c>
      <c r="I342" s="35" t="s">
        <v>2255</v>
      </c>
      <c r="J342" s="33" t="str">
        <f>VLOOKUP(I342,'[1]Table B'!A:B,2,FALSE)</f>
        <v>Special Revenue-Highways</v>
      </c>
      <c r="K342" s="9" t="str">
        <f t="shared" si="17"/>
        <v>110-Special Revenue-Highways</v>
      </c>
      <c r="L342" s="9" t="str">
        <f>IFERROR(VLOOKUP(A342,'[1]VAC as of March 2024'!A:K,11,FALSE),"No")</f>
        <v>No</v>
      </c>
      <c r="M342" s="9" t="s">
        <v>2240</v>
      </c>
      <c r="O342" s="33" t="s">
        <v>2241</v>
      </c>
      <c r="P342" s="33" t="s">
        <v>6071</v>
      </c>
      <c r="Q342" s="2" t="str">
        <f>VLOOKUP(P342,'[1]Table E'!A:C,3,FALSE)</f>
        <v>Transportation activities</v>
      </c>
    </row>
    <row r="343" spans="1:18" ht="30" x14ac:dyDescent="0.25">
      <c r="A343" s="33" t="str">
        <f t="shared" si="15"/>
        <v>1540004240</v>
      </c>
      <c r="B343" s="36" t="s">
        <v>2303</v>
      </c>
      <c r="C343" s="36" t="s">
        <v>901</v>
      </c>
      <c r="D343" s="9" t="str">
        <f t="shared" si="16"/>
        <v>154004240</v>
      </c>
      <c r="E343" s="39">
        <v>15400</v>
      </c>
      <c r="F343" s="39">
        <v>4240</v>
      </c>
      <c r="G343" s="9" t="str">
        <f>VLOOKUP(B343,'[1]Business Unit Lookup'!A:B,2,FALSE)</f>
        <v>Department of Motor Vehicles</v>
      </c>
      <c r="H343" s="33" t="s">
        <v>902</v>
      </c>
      <c r="I343" s="35" t="s">
        <v>2270</v>
      </c>
      <c r="J343" s="33" t="str">
        <f>VLOOKUP(I343,'[1]Table B'!A:B,2,FALSE)</f>
        <v>No Year-End Balance</v>
      </c>
      <c r="K343" s="9" t="str">
        <f t="shared" si="17"/>
        <v>660-No Year-End Balance</v>
      </c>
      <c r="L343" s="9" t="s">
        <v>2890</v>
      </c>
      <c r="M343" s="9" t="s">
        <v>4</v>
      </c>
      <c r="R343" s="85" t="s">
        <v>8356</v>
      </c>
    </row>
    <row r="344" spans="1:18" x14ac:dyDescent="0.25">
      <c r="A344" s="33" t="str">
        <f t="shared" si="15"/>
        <v>1540004290</v>
      </c>
      <c r="B344" s="33" t="s">
        <v>2303</v>
      </c>
      <c r="C344" s="33" t="s">
        <v>907</v>
      </c>
      <c r="D344" s="9" t="str">
        <f t="shared" si="16"/>
        <v>154004290</v>
      </c>
      <c r="E344" s="34">
        <v>15400</v>
      </c>
      <c r="F344" s="34">
        <v>4290</v>
      </c>
      <c r="G344" s="9" t="str">
        <f>VLOOKUP(B344,'[1]Business Unit Lookup'!A:B,2,FALSE)</f>
        <v>Department of Motor Vehicles</v>
      </c>
      <c r="H344" s="33" t="str">
        <f>VLOOKUP(C344,'[1]Fund Lookup'!B:C,2,FALSE)</f>
        <v>Federal Asset Forfeiture-DMV</v>
      </c>
      <c r="I344" s="35" t="s">
        <v>2252</v>
      </c>
      <c r="J344" s="33" t="str">
        <f>VLOOKUP(I344,'[1]Table B'!A:B,2,FALSE)</f>
        <v>Special Revenue-Federal</v>
      </c>
      <c r="K344" s="9" t="str">
        <f t="shared" si="17"/>
        <v>120-Special Revenue-Federal</v>
      </c>
      <c r="L344" s="9" t="str">
        <f>IFERROR(VLOOKUP(A344,'[1]VAC as of March 2024'!A:K,11,FALSE),"No")</f>
        <v>No</v>
      </c>
      <c r="M344" s="9" t="s">
        <v>2248</v>
      </c>
      <c r="O344" s="33" t="s">
        <v>2248</v>
      </c>
      <c r="P344" s="33" t="s">
        <v>6070</v>
      </c>
      <c r="Q344" s="2" t="str">
        <f>VLOOKUP(P344,'[1]Table E'!A:C,3,FALSE)</f>
        <v>Gifts and grants</v>
      </c>
    </row>
    <row r="345" spans="1:18" x14ac:dyDescent="0.25">
      <c r="A345" s="33" t="str">
        <f t="shared" si="15"/>
        <v>1540004300</v>
      </c>
      <c r="B345" s="33" t="s">
        <v>2303</v>
      </c>
      <c r="C345" s="33" t="s">
        <v>910</v>
      </c>
      <c r="D345" s="9" t="str">
        <f t="shared" si="16"/>
        <v>154004300</v>
      </c>
      <c r="E345" s="34">
        <v>15400</v>
      </c>
      <c r="F345" s="34">
        <v>4300</v>
      </c>
      <c r="G345" s="9" t="str">
        <f>VLOOKUP(B345,'[1]Business Unit Lookup'!A:B,2,FALSE)</f>
        <v>Department of Motor Vehicles</v>
      </c>
      <c r="H345" s="33" t="str">
        <f>VLOOKUP(C345,'[1]Fund Lookup'!B:C,2,FALSE)</f>
        <v>State Asset Forfeiture-DMV</v>
      </c>
      <c r="I345" s="35" t="s">
        <v>2239</v>
      </c>
      <c r="J345" s="33" t="str">
        <f>VLOOKUP(I345,'[1]Table B'!A:B,2,FALSE)</f>
        <v>Special Revenue-Other</v>
      </c>
      <c r="K345" s="9" t="str">
        <f t="shared" si="17"/>
        <v>105-Special Revenue-Other</v>
      </c>
      <c r="L345" s="9" t="str">
        <f>IFERROR(VLOOKUP(A345,'[1]VAC as of March 2024'!A:K,11,FALSE),"No")</f>
        <v>No</v>
      </c>
      <c r="M345" s="9" t="s">
        <v>2240</v>
      </c>
      <c r="O345" s="33" t="s">
        <v>2241</v>
      </c>
      <c r="P345" s="33" t="s">
        <v>6067</v>
      </c>
      <c r="Q345" s="2" t="str">
        <f>VLOOKUP(P345,'[1]Table E'!A:C,3,FALSE)</f>
        <v>Health and Public Safety</v>
      </c>
    </row>
    <row r="346" spans="1:18" x14ac:dyDescent="0.25">
      <c r="A346" s="33" t="str">
        <f t="shared" si="15"/>
        <v>1540004510</v>
      </c>
      <c r="B346" s="33" t="s">
        <v>2303</v>
      </c>
      <c r="C346" s="33" t="s">
        <v>969</v>
      </c>
      <c r="D346" s="9" t="str">
        <f t="shared" si="16"/>
        <v>154004510</v>
      </c>
      <c r="E346" s="34">
        <v>15400</v>
      </c>
      <c r="F346" s="34">
        <v>4510</v>
      </c>
      <c r="G346" s="9" t="str">
        <f>VLOOKUP(B346,'[1]Business Unit Lookup'!A:B,2,FALSE)</f>
        <v>Department of Motor Vehicles</v>
      </c>
      <c r="H346" s="33" t="str">
        <f>VLOOKUP(C346,'[1]Fund Lookup'!B:C,2,FALSE)</f>
        <v>Mtrcycl Rdr Sfty Training Pgm</v>
      </c>
      <c r="I346" s="35" t="s">
        <v>2255</v>
      </c>
      <c r="J346" s="33" t="str">
        <f>VLOOKUP(I346,'[1]Table B'!A:B,2,FALSE)</f>
        <v>Special Revenue-Highways</v>
      </c>
      <c r="K346" s="9" t="str">
        <f t="shared" si="17"/>
        <v>110-Special Revenue-Highways</v>
      </c>
      <c r="L346" s="9" t="str">
        <f>IFERROR(VLOOKUP(A346,'[1]VAC as of March 2024'!A:K,11,FALSE),"No")</f>
        <v>No</v>
      </c>
      <c r="M346" s="9" t="s">
        <v>2240</v>
      </c>
      <c r="O346" s="33" t="s">
        <v>2241</v>
      </c>
      <c r="P346" s="33" t="s">
        <v>6095</v>
      </c>
      <c r="Q346" s="2" t="str">
        <f>VLOOKUP(P346,'[1]Table E'!A:C,3,FALSE)</f>
        <v>Educational and Training programs</v>
      </c>
    </row>
    <row r="347" spans="1:18" x14ac:dyDescent="0.25">
      <c r="A347" s="33" t="str">
        <f t="shared" si="15"/>
        <v>1540004540</v>
      </c>
      <c r="B347" s="33" t="s">
        <v>2303</v>
      </c>
      <c r="C347" s="33" t="s">
        <v>972</v>
      </c>
      <c r="D347" s="9" t="str">
        <f t="shared" si="16"/>
        <v>154004540</v>
      </c>
      <c r="E347" s="34">
        <v>15400</v>
      </c>
      <c r="F347" s="34">
        <v>4540</v>
      </c>
      <c r="G347" s="9" t="str">
        <f>VLOOKUP(B347,'[1]Business Unit Lookup'!A:B,2,FALSE)</f>
        <v>Department of Motor Vehicles</v>
      </c>
      <c r="H347" s="33" t="str">
        <f>VLOOKUP(C347,'[1]Fund Lookup'!B:C,2,FALSE)</f>
        <v>Motor Vehicle Special Fund</v>
      </c>
      <c r="I347" s="35" t="s">
        <v>2255</v>
      </c>
      <c r="J347" s="33" t="str">
        <f>VLOOKUP(I347,'[1]Table B'!A:B,2,FALSE)</f>
        <v>Special Revenue-Highways</v>
      </c>
      <c r="K347" s="9" t="str">
        <f t="shared" si="17"/>
        <v>110-Special Revenue-Highways</v>
      </c>
      <c r="L347" s="9" t="str">
        <f>IFERROR(VLOOKUP(A347,'[1]VAC as of March 2024'!A:K,11,FALSE),"No")</f>
        <v>No</v>
      </c>
      <c r="M347" s="9" t="s">
        <v>2240</v>
      </c>
      <c r="O347" s="33" t="s">
        <v>2241</v>
      </c>
      <c r="P347" s="33" t="s">
        <v>6071</v>
      </c>
      <c r="Q347" s="2" t="str">
        <f>VLOOKUP(P347,'[1]Table E'!A:C,3,FALSE)</f>
        <v>Transportation activities</v>
      </c>
    </row>
    <row r="348" spans="1:18" x14ac:dyDescent="0.25">
      <c r="A348" s="33" t="str">
        <f t="shared" si="15"/>
        <v>1540004550</v>
      </c>
      <c r="B348" s="33" t="s">
        <v>2303</v>
      </c>
      <c r="C348" s="33" t="s">
        <v>975</v>
      </c>
      <c r="D348" s="9" t="str">
        <f t="shared" si="16"/>
        <v>154004550</v>
      </c>
      <c r="E348" s="34">
        <v>15400</v>
      </c>
      <c r="F348" s="34">
        <v>4550</v>
      </c>
      <c r="G348" s="9" t="str">
        <f>VLOOKUP(B348,'[1]Business Unit Lookup'!A:B,2,FALSE)</f>
        <v>Department of Motor Vehicles</v>
      </c>
      <c r="H348" s="33" t="str">
        <f>VLOOKUP(C348,'[1]Fund Lookup'!B:C,2,FALSE)</f>
        <v>Mtr Carrier Prmt/Sngl St Rg Fe</v>
      </c>
      <c r="I348" s="35" t="s">
        <v>2255</v>
      </c>
      <c r="J348" s="33" t="str">
        <f>VLOOKUP(I348,'[1]Table B'!A:B,2,FALSE)</f>
        <v>Special Revenue-Highways</v>
      </c>
      <c r="K348" s="9" t="str">
        <f t="shared" si="17"/>
        <v>110-Special Revenue-Highways</v>
      </c>
      <c r="L348" s="9" t="str">
        <f>IFERROR(VLOOKUP(A348,'[1]VAC as of March 2024'!A:K,11,FALSE),"No")</f>
        <v>No</v>
      </c>
      <c r="M348" s="9" t="s">
        <v>2240</v>
      </c>
      <c r="O348" s="33" t="s">
        <v>2241</v>
      </c>
      <c r="P348" s="33" t="s">
        <v>6067</v>
      </c>
      <c r="Q348" s="2" t="str">
        <f>VLOOKUP(P348,'[1]Table E'!A:C,3,FALSE)</f>
        <v>Health and Public Safety</v>
      </c>
    </row>
    <row r="349" spans="1:18" x14ac:dyDescent="0.25">
      <c r="A349" s="33" t="str">
        <f t="shared" si="15"/>
        <v>1540004590</v>
      </c>
      <c r="B349" s="33" t="s">
        <v>2303</v>
      </c>
      <c r="C349" s="33" t="s">
        <v>978</v>
      </c>
      <c r="D349" s="9" t="str">
        <f t="shared" si="16"/>
        <v>154004590</v>
      </c>
      <c r="E349" s="34">
        <v>15400</v>
      </c>
      <c r="F349" s="34">
        <v>4590</v>
      </c>
      <c r="G349" s="9" t="str">
        <f>VLOOKUP(B349,'[1]Business Unit Lookup'!A:B,2,FALSE)</f>
        <v>Department of Motor Vehicles</v>
      </c>
      <c r="H349" s="33" t="str">
        <f>VLOOKUP(C349,'[1]Fund Lookup'!B:C,2,FALSE)</f>
        <v>Single St Registrn Fee-Othr St</v>
      </c>
      <c r="I349" s="35" t="s">
        <v>2255</v>
      </c>
      <c r="J349" s="33" t="str">
        <f>VLOOKUP(I349,'[1]Table B'!A:B,2,FALSE)</f>
        <v>Special Revenue-Highways</v>
      </c>
      <c r="K349" s="9" t="str">
        <f t="shared" si="17"/>
        <v>110-Special Revenue-Highways</v>
      </c>
      <c r="L349" s="9" t="str">
        <f>IFERROR(VLOOKUP(A349,'[1]VAC as of March 2024'!A:K,11,FALSE),"No")</f>
        <v>No</v>
      </c>
      <c r="M349" s="9" t="s">
        <v>2248</v>
      </c>
      <c r="O349" s="33" t="s">
        <v>2241</v>
      </c>
      <c r="P349" s="33" t="s">
        <v>6071</v>
      </c>
      <c r="Q349" s="2" t="str">
        <f>VLOOKUP(P349,'[1]Table E'!A:C,3,FALSE)</f>
        <v>Transportation activities</v>
      </c>
    </row>
    <row r="350" spans="1:18" x14ac:dyDescent="0.25">
      <c r="A350" s="33" t="str">
        <f t="shared" si="15"/>
        <v>1540004610</v>
      </c>
      <c r="B350" s="33" t="s">
        <v>2303</v>
      </c>
      <c r="C350" s="33" t="s">
        <v>980</v>
      </c>
      <c r="D350" s="9" t="str">
        <f t="shared" si="16"/>
        <v>154004610</v>
      </c>
      <c r="E350" s="34">
        <v>15400</v>
      </c>
      <c r="F350" s="34">
        <v>4610</v>
      </c>
      <c r="G350" s="9" t="str">
        <f>VLOOKUP(B350,'[1]Business Unit Lookup'!A:B,2,FALSE)</f>
        <v>Department of Motor Vehicles</v>
      </c>
      <c r="H350" s="33" t="str">
        <f>VLOOKUP(C350,'[1]Fund Lookup'!B:C,2,FALSE)</f>
        <v>Aviation Fees and Taxes</v>
      </c>
      <c r="I350" s="35" t="s">
        <v>2255</v>
      </c>
      <c r="J350" s="33" t="str">
        <f>VLOOKUP(I350,'[1]Table B'!A:B,2,FALSE)</f>
        <v>Special Revenue-Highways</v>
      </c>
      <c r="K350" s="9" t="str">
        <f t="shared" si="17"/>
        <v>110-Special Revenue-Highways</v>
      </c>
      <c r="L350" s="9" t="str">
        <f>IFERROR(VLOOKUP(A350,'[1]VAC as of March 2024'!A:K,11,FALSE),"No")</f>
        <v>No</v>
      </c>
      <c r="M350" s="9" t="s">
        <v>2240</v>
      </c>
      <c r="O350" s="33" t="s">
        <v>2241</v>
      </c>
      <c r="P350" s="33" t="s">
        <v>6071</v>
      </c>
      <c r="Q350" s="2" t="str">
        <f>VLOOKUP(P350,'[1]Table E'!A:C,3,FALSE)</f>
        <v>Transportation activities</v>
      </c>
    </row>
    <row r="351" spans="1:18" x14ac:dyDescent="0.25">
      <c r="A351" s="33" t="str">
        <f t="shared" si="15"/>
        <v>1540004700</v>
      </c>
      <c r="B351" s="33" t="s">
        <v>2303</v>
      </c>
      <c r="C351" s="33" t="s">
        <v>986</v>
      </c>
      <c r="D351" s="9" t="str">
        <f t="shared" si="16"/>
        <v>154004700</v>
      </c>
      <c r="E351" s="34">
        <v>15400</v>
      </c>
      <c r="F351" s="34">
        <v>4700</v>
      </c>
      <c r="G351" s="9" t="str">
        <f>VLOOKUP(B351,'[1]Business Unit Lookup'!A:B,2,FALSE)</f>
        <v>Department of Motor Vehicles</v>
      </c>
      <c r="H351" s="33" t="str">
        <f>VLOOKUP(C351,'[1]Fund Lookup'!B:C,2,FALSE)</f>
        <v>Parking</v>
      </c>
      <c r="I351" s="35" t="s">
        <v>2239</v>
      </c>
      <c r="J351" s="33" t="str">
        <f>VLOOKUP(I351,'[1]Table B'!A:B,2,FALSE)</f>
        <v>Special Revenue-Other</v>
      </c>
      <c r="K351" s="9" t="str">
        <f t="shared" si="17"/>
        <v>105-Special Revenue-Other</v>
      </c>
      <c r="L351" s="9" t="str">
        <f>IFERROR(VLOOKUP(A351,'[1]VAC as of March 2024'!A:K,11,FALSE),"No")</f>
        <v>No</v>
      </c>
      <c r="M351" s="9" t="s">
        <v>2240</v>
      </c>
      <c r="O351" s="33" t="s">
        <v>2241</v>
      </c>
      <c r="P351" s="33" t="s">
        <v>6062</v>
      </c>
      <c r="Q351" s="2" t="str">
        <f>VLOOKUP(P351,'[1]Table E'!A:C,3,FALSE)</f>
        <v>Governmental Operations - Administrative Services</v>
      </c>
    </row>
    <row r="352" spans="1:18" x14ac:dyDescent="0.25">
      <c r="A352" s="33" t="str">
        <f t="shared" si="15"/>
        <v>1540004710</v>
      </c>
      <c r="B352" s="33" t="s">
        <v>2303</v>
      </c>
      <c r="C352" s="33" t="s">
        <v>987</v>
      </c>
      <c r="D352" s="9" t="str">
        <f t="shared" si="16"/>
        <v>154004710</v>
      </c>
      <c r="E352" s="34">
        <v>15400</v>
      </c>
      <c r="F352" s="34">
        <v>4710</v>
      </c>
      <c r="G352" s="9" t="str">
        <f>VLOOKUP(B352,'[1]Business Unit Lookup'!A:B,2,FALSE)</f>
        <v>Department of Motor Vehicles</v>
      </c>
      <c r="H352" s="33" t="str">
        <f>VLOOKUP(C352,'[1]Fund Lookup'!B:C,2,FALSE)</f>
        <v>Transportation Trust Fund</v>
      </c>
      <c r="I352" s="35" t="s">
        <v>2255</v>
      </c>
      <c r="J352" s="33" t="str">
        <f>VLOOKUP(I352,'[1]Table B'!A:B,2,FALSE)</f>
        <v>Special Revenue-Highways</v>
      </c>
      <c r="K352" s="9" t="str">
        <f t="shared" si="17"/>
        <v>110-Special Revenue-Highways</v>
      </c>
      <c r="L352" s="9" t="str">
        <f>IFERROR(VLOOKUP(A352,'[1]VAC as of March 2024'!A:K,11,FALSE),"No")</f>
        <v>No</v>
      </c>
      <c r="M352" s="9" t="s">
        <v>2248</v>
      </c>
      <c r="O352" s="33" t="s">
        <v>2241</v>
      </c>
      <c r="P352" s="33" t="s">
        <v>6071</v>
      </c>
      <c r="Q352" s="2" t="str">
        <f>VLOOKUP(P352,'[1]Table E'!A:C,3,FALSE)</f>
        <v>Transportation activities</v>
      </c>
    </row>
    <row r="353" spans="1:17" x14ac:dyDescent="0.25">
      <c r="A353" s="33" t="str">
        <f t="shared" si="15"/>
        <v>1540004730</v>
      </c>
      <c r="B353" s="33" t="s">
        <v>2303</v>
      </c>
      <c r="C353" s="33" t="s">
        <v>995</v>
      </c>
      <c r="D353" s="9" t="str">
        <f t="shared" si="16"/>
        <v>154004730</v>
      </c>
      <c r="E353" s="34">
        <v>15400</v>
      </c>
      <c r="F353" s="34">
        <v>4730</v>
      </c>
      <c r="G353" s="9" t="str">
        <f>VLOOKUP(B353,'[1]Business Unit Lookup'!A:B,2,FALSE)</f>
        <v>Department of Motor Vehicles</v>
      </c>
      <c r="H353" s="33" t="str">
        <f>VLOOKUP(C353,'[1]Fund Lookup'!B:C,2,FALSE)</f>
        <v>Priority Transportation Fund</v>
      </c>
      <c r="I353" s="35" t="s">
        <v>2255</v>
      </c>
      <c r="J353" s="33" t="str">
        <f>VLOOKUP(I353,'[1]Table B'!A:B,2,FALSE)</f>
        <v>Special Revenue-Highways</v>
      </c>
      <c r="K353" s="9" t="str">
        <f t="shared" si="17"/>
        <v>110-Special Revenue-Highways</v>
      </c>
      <c r="L353" s="9" t="str">
        <f>IFERROR(VLOOKUP(A353,'[1]VAC as of March 2024'!A:K,11,FALSE),"No")</f>
        <v>No</v>
      </c>
      <c r="M353" s="9" t="s">
        <v>2248</v>
      </c>
      <c r="O353" s="33" t="s">
        <v>2241</v>
      </c>
      <c r="P353" s="33" t="s">
        <v>6071</v>
      </c>
      <c r="Q353" s="2" t="str">
        <f>VLOOKUP(P353,'[1]Table E'!A:C,3,FALSE)</f>
        <v>Transportation activities</v>
      </c>
    </row>
    <row r="354" spans="1:17" x14ac:dyDescent="0.25">
      <c r="A354" s="33" t="str">
        <f t="shared" si="15"/>
        <v>1540004770</v>
      </c>
      <c r="B354" s="33" t="s">
        <v>2303</v>
      </c>
      <c r="C354" s="33" t="s">
        <v>1017</v>
      </c>
      <c r="D354" s="9" t="str">
        <f t="shared" si="16"/>
        <v>154004770</v>
      </c>
      <c r="E354" s="34">
        <v>15400</v>
      </c>
      <c r="F354" s="34">
        <v>4770</v>
      </c>
      <c r="G354" s="9" t="str">
        <f>VLOOKUP(B354,'[1]Business Unit Lookup'!A:B,2,FALSE)</f>
        <v>Department of Motor Vehicles</v>
      </c>
      <c r="H354" s="33" t="str">
        <f>VLOOKUP(C354,'[1]Fund Lookup'!B:C,2,FALSE)</f>
        <v>Commonwealth Mass Transit Fund</v>
      </c>
      <c r="I354" s="35" t="s">
        <v>2255</v>
      </c>
      <c r="J354" s="33" t="str">
        <f>VLOOKUP(I354,'[1]Table B'!A:B,2,FALSE)</f>
        <v>Special Revenue-Highways</v>
      </c>
      <c r="K354" s="9" t="str">
        <f t="shared" si="17"/>
        <v>110-Special Revenue-Highways</v>
      </c>
      <c r="L354" s="9" t="str">
        <f>IFERROR(VLOOKUP(A354,'[1]VAC as of March 2024'!A:K,11,FALSE),"No")</f>
        <v>No</v>
      </c>
      <c r="M354" s="9" t="s">
        <v>2248</v>
      </c>
      <c r="O354" s="33" t="s">
        <v>2241</v>
      </c>
      <c r="P354" s="33" t="s">
        <v>6071</v>
      </c>
      <c r="Q354" s="2" t="str">
        <f>VLOOKUP(P354,'[1]Table E'!A:C,3,FALSE)</f>
        <v>Transportation activities</v>
      </c>
    </row>
    <row r="355" spans="1:17" x14ac:dyDescent="0.25">
      <c r="A355" s="33" t="str">
        <f t="shared" si="15"/>
        <v>1540004860</v>
      </c>
      <c r="B355" s="33" t="s">
        <v>2303</v>
      </c>
      <c r="C355" s="33" t="s">
        <v>1026</v>
      </c>
      <c r="D355" s="9" t="str">
        <f t="shared" si="16"/>
        <v>154004860</v>
      </c>
      <c r="E355" s="34">
        <v>15400</v>
      </c>
      <c r="F355" s="34">
        <v>4860</v>
      </c>
      <c r="G355" s="9" t="str">
        <f>VLOOKUP(B355,'[1]Business Unit Lookup'!A:B,2,FALSE)</f>
        <v>Department of Motor Vehicles</v>
      </c>
      <c r="H355" s="33" t="str">
        <f>VLOOKUP(C355,'[1]Fund Lookup'!B:C,2,FALSE)</f>
        <v>Recyclable Matl -NonGF-NonHE</v>
      </c>
      <c r="I355" s="35" t="s">
        <v>2236</v>
      </c>
      <c r="J355" s="33" t="str">
        <f>VLOOKUP(I355,'[1]Table B'!A:B,2,FALSE)</f>
        <v>General</v>
      </c>
      <c r="K355" s="9" t="str">
        <f t="shared" si="17"/>
        <v>100-General</v>
      </c>
      <c r="L355" s="9" t="str">
        <f>IFERROR(VLOOKUP(A355,'[1]VAC as of March 2024'!A:K,11,FALSE),"No")</f>
        <v>No</v>
      </c>
      <c r="M355" s="9" t="s">
        <v>2240</v>
      </c>
      <c r="O355" s="33" t="s">
        <v>2</v>
      </c>
      <c r="P355" s="33" t="s">
        <v>6099</v>
      </c>
      <c r="Q355" s="2" t="str">
        <f>VLOOKUP(P355,'[1]Table E'!A:C,3,FALSE)</f>
        <v>Transportation activities</v>
      </c>
    </row>
    <row r="356" spans="1:17" x14ac:dyDescent="0.25">
      <c r="A356" s="33" t="str">
        <f t="shared" si="15"/>
        <v>1540004880</v>
      </c>
      <c r="B356" s="33" t="s">
        <v>2303</v>
      </c>
      <c r="C356" s="33" t="s">
        <v>1029</v>
      </c>
      <c r="D356" s="9" t="str">
        <f t="shared" si="16"/>
        <v>154004880</v>
      </c>
      <c r="E356" s="34">
        <v>15400</v>
      </c>
      <c r="F356" s="34">
        <v>4880</v>
      </c>
      <c r="G356" s="9" t="str">
        <f>VLOOKUP(B356,'[1]Business Unit Lookup'!A:B,2,FALSE)</f>
        <v>Department of Motor Vehicles</v>
      </c>
      <c r="H356" s="33" t="str">
        <f>VLOOKUP(C356,'[1]Fund Lookup'!B:C,2,FALSE)</f>
        <v>Surp Supply/ Equip-NonGF-NonHE</v>
      </c>
      <c r="I356" s="35" t="s">
        <v>2236</v>
      </c>
      <c r="J356" s="33" t="str">
        <f>VLOOKUP(I356,'[1]Table B'!A:B,2,FALSE)</f>
        <v>General</v>
      </c>
      <c r="K356" s="9" t="str">
        <f t="shared" si="17"/>
        <v>100-General</v>
      </c>
      <c r="L356" s="9" t="str">
        <f>IFERROR(VLOOKUP(A356,'[1]VAC as of March 2024'!A:K,11,FALSE),"No")</f>
        <v>No</v>
      </c>
      <c r="M356" s="9" t="s">
        <v>2240</v>
      </c>
      <c r="O356" s="33" t="s">
        <v>2</v>
      </c>
      <c r="P356" s="33" t="s">
        <v>6099</v>
      </c>
      <c r="Q356" s="2" t="str">
        <f>VLOOKUP(P356,'[1]Table E'!A:C,3,FALSE)</f>
        <v>Transportation activities</v>
      </c>
    </row>
    <row r="357" spans="1:17" x14ac:dyDescent="0.25">
      <c r="A357" s="33" t="str">
        <f t="shared" si="15"/>
        <v>1540007020</v>
      </c>
      <c r="B357" s="33" t="s">
        <v>2303</v>
      </c>
      <c r="C357" s="33" t="s">
        <v>1152</v>
      </c>
      <c r="D357" s="9" t="str">
        <f t="shared" si="16"/>
        <v>154007020</v>
      </c>
      <c r="E357" s="34">
        <v>15400</v>
      </c>
      <c r="F357" s="34">
        <v>7020</v>
      </c>
      <c r="G357" s="9" t="str">
        <f>VLOOKUP(B357,'[1]Business Unit Lookup'!A:B,2,FALSE)</f>
        <v>Department of Motor Vehicles</v>
      </c>
      <c r="H357" s="33" t="str">
        <f>VLOOKUP(C357,'[1]Fund Lookup'!B:C,2,FALSE)</f>
        <v>Literary Fund</v>
      </c>
      <c r="I357" s="35" t="s">
        <v>2283</v>
      </c>
      <c r="J357" s="33" t="str">
        <f>VLOOKUP(I357,'[1]Table B'!A:B,2,FALSE)</f>
        <v>Special Revenue-Literary</v>
      </c>
      <c r="K357" s="9" t="str">
        <f t="shared" si="17"/>
        <v>125-Special Revenue-Literary</v>
      </c>
      <c r="L357" s="9" t="str">
        <f>IFERROR(VLOOKUP(A357,'[1]VAC as of March 2024'!A:K,11,FALSE),"No")</f>
        <v>No</v>
      </c>
      <c r="M357" s="9" t="s">
        <v>2248</v>
      </c>
      <c r="O357" s="33" t="s">
        <v>2248</v>
      </c>
      <c r="P357" s="33" t="s">
        <v>6090</v>
      </c>
      <c r="Q357" s="2" t="str">
        <f>VLOOKUP(P357,'[1]Table E'!A:C,3,FALSE)</f>
        <v>Literary Fund</v>
      </c>
    </row>
    <row r="358" spans="1:17" x14ac:dyDescent="0.25">
      <c r="A358" s="33" t="str">
        <f t="shared" si="15"/>
        <v>1540007070</v>
      </c>
      <c r="B358" s="33" t="s">
        <v>2303</v>
      </c>
      <c r="C358" s="33" t="s">
        <v>1169</v>
      </c>
      <c r="D358" s="9" t="str">
        <f t="shared" si="16"/>
        <v>154007070</v>
      </c>
      <c r="E358" s="34">
        <v>15400</v>
      </c>
      <c r="F358" s="34">
        <v>7070</v>
      </c>
      <c r="G358" s="9" t="str">
        <f>VLOOKUP(B358,'[1]Business Unit Lookup'!A:B,2,FALSE)</f>
        <v>Department of Motor Vehicles</v>
      </c>
      <c r="H358" s="33" t="str">
        <f>VLOOKUP(C358,'[1]Fund Lookup'!B:C,2,FALSE)</f>
        <v>Motor Vehicle Trnsactn Rcovery</v>
      </c>
      <c r="I358" s="35" t="s">
        <v>2239</v>
      </c>
      <c r="J358" s="33" t="str">
        <f>VLOOKUP(I358,'[1]Table B'!A:B,2,FALSE)</f>
        <v>Special Revenue-Other</v>
      </c>
      <c r="K358" s="9" t="str">
        <f t="shared" si="17"/>
        <v>105-Special Revenue-Other</v>
      </c>
      <c r="L358" s="9" t="str">
        <f>IFERROR(VLOOKUP(A358,'[1]VAC as of March 2024'!A:K,11,FALSE),"No")</f>
        <v>No</v>
      </c>
      <c r="M358" s="9" t="s">
        <v>2240</v>
      </c>
      <c r="O358" s="33" t="s">
        <v>2241</v>
      </c>
      <c r="P358" s="33" t="s">
        <v>6072</v>
      </c>
      <c r="Q358" s="2" t="str">
        <f>VLOOKUP(P358,'[1]Table E'!A:C,3,FALSE)</f>
        <v>Regulatory oversight</v>
      </c>
    </row>
    <row r="359" spans="1:17" x14ac:dyDescent="0.25">
      <c r="A359" s="33" t="str">
        <f t="shared" si="15"/>
        <v>1540007120</v>
      </c>
      <c r="B359" s="33" t="s">
        <v>2303</v>
      </c>
      <c r="C359" s="33" t="s">
        <v>1209</v>
      </c>
      <c r="D359" s="9" t="str">
        <f t="shared" si="16"/>
        <v>154007120</v>
      </c>
      <c r="E359" s="34">
        <v>15400</v>
      </c>
      <c r="F359" s="34">
        <v>7120</v>
      </c>
      <c r="G359" s="9" t="str">
        <f>VLOOKUP(B359,'[1]Business Unit Lookup'!A:B,2,FALSE)</f>
        <v>Department of Motor Vehicles</v>
      </c>
      <c r="H359" s="33" t="str">
        <f>VLOOKUP(C359,'[1]Fund Lookup'!B:C,2,FALSE)</f>
        <v>Mtr Vehc Rntl Tax-VPBA Dbt Svc</v>
      </c>
      <c r="I359" s="35" t="s">
        <v>2239</v>
      </c>
      <c r="J359" s="33" t="str">
        <f>VLOOKUP(I359,'[1]Table B'!A:B,2,FALSE)</f>
        <v>Special Revenue-Other</v>
      </c>
      <c r="K359" s="9" t="str">
        <f t="shared" si="17"/>
        <v>105-Special Revenue-Other</v>
      </c>
      <c r="L359" s="9" t="str">
        <f>IFERROR(VLOOKUP(A359,'[1]VAC as of March 2024'!A:K,11,FALSE),"No")</f>
        <v>No</v>
      </c>
      <c r="M359" s="9" t="s">
        <v>2248</v>
      </c>
      <c r="O359" s="33" t="s">
        <v>2241</v>
      </c>
      <c r="P359" s="33" t="s">
        <v>6067</v>
      </c>
      <c r="Q359" s="2" t="str">
        <f>VLOOKUP(P359,'[1]Table E'!A:C,3,FALSE)</f>
        <v>Health and Public Safety</v>
      </c>
    </row>
    <row r="360" spans="1:17" x14ac:dyDescent="0.25">
      <c r="A360" s="33" t="str">
        <f t="shared" si="15"/>
        <v>1540007154</v>
      </c>
      <c r="B360" s="33" t="s">
        <v>2303</v>
      </c>
      <c r="C360" s="33" t="s">
        <v>1244</v>
      </c>
      <c r="D360" s="9" t="str">
        <f t="shared" si="16"/>
        <v>154007154</v>
      </c>
      <c r="E360" s="34">
        <v>15400</v>
      </c>
      <c r="F360" s="34">
        <v>7154</v>
      </c>
      <c r="G360" s="9" t="str">
        <f>VLOOKUP(B360,'[1]Business Unit Lookup'!A:B,2,FALSE)</f>
        <v>Department of Motor Vehicles</v>
      </c>
      <c r="H360" s="33" t="str">
        <f>VLOOKUP(C360,'[1]Fund Lookup'!B:C,2,FALSE)</f>
        <v>Trust And Agency-DMV</v>
      </c>
      <c r="I360" s="35" t="s">
        <v>2255</v>
      </c>
      <c r="J360" s="33" t="str">
        <f>VLOOKUP(I360,'[1]Table B'!A:B,2,FALSE)</f>
        <v>Special Revenue-Highways</v>
      </c>
      <c r="K360" s="9" t="str">
        <f t="shared" si="17"/>
        <v>110-Special Revenue-Highways</v>
      </c>
      <c r="L360" s="9" t="str">
        <f>IFERROR(VLOOKUP(A360,'[1]VAC as of March 2024'!A:K,11,FALSE),"No")</f>
        <v>Yes</v>
      </c>
      <c r="M360" s="9" t="s">
        <v>2240</v>
      </c>
      <c r="O360" s="33" t="s">
        <v>2241</v>
      </c>
      <c r="P360" s="33" t="s">
        <v>6071</v>
      </c>
      <c r="Q360" s="2" t="str">
        <f>VLOOKUP(P360,'[1]Table E'!A:C,3,FALSE)</f>
        <v>Transportation activities</v>
      </c>
    </row>
    <row r="361" spans="1:17" x14ac:dyDescent="0.25">
      <c r="A361" s="33" t="str">
        <f t="shared" si="15"/>
        <v>1540007155</v>
      </c>
      <c r="B361" s="33" t="s">
        <v>2303</v>
      </c>
      <c r="C361" s="33" t="s">
        <v>1247</v>
      </c>
      <c r="D361" s="9" t="str">
        <f t="shared" si="16"/>
        <v>154007155</v>
      </c>
      <c r="E361" s="34">
        <v>15400</v>
      </c>
      <c r="F361" s="34">
        <v>7155</v>
      </c>
      <c r="G361" s="9" t="str">
        <f>VLOOKUP(B361,'[1]Business Unit Lookup'!A:B,2,FALSE)</f>
        <v>Department of Motor Vehicles</v>
      </c>
      <c r="H361" s="33" t="str">
        <f>VLOOKUP(C361,'[1]Fund Lookup'!B:C,2,FALSE)</f>
        <v>Locality Permit Fund</v>
      </c>
      <c r="I361" s="35" t="s">
        <v>2305</v>
      </c>
      <c r="J361" s="33" t="str">
        <f>VLOOKUP(I361,'[1]Table B'!A:B,2,FALSE)</f>
        <v>Custodial-Tax Collections</v>
      </c>
      <c r="K361" s="9" t="str">
        <f t="shared" si="17"/>
        <v>430-Custodial-Tax Collections</v>
      </c>
      <c r="L361" s="9" t="str">
        <f>IFERROR(VLOOKUP(A361,'[1]VAC as of March 2024'!A:K,11,FALSE),"No")</f>
        <v>No</v>
      </c>
      <c r="M361" s="9" t="s">
        <v>2248</v>
      </c>
      <c r="Q361" s="2"/>
    </row>
    <row r="362" spans="1:17" x14ac:dyDescent="0.25">
      <c r="A362" s="33" t="str">
        <f t="shared" si="15"/>
        <v>1540007161</v>
      </c>
      <c r="B362" s="33" t="s">
        <v>2303</v>
      </c>
      <c r="C362" s="33" t="s">
        <v>1262</v>
      </c>
      <c r="D362" s="9" t="str">
        <f t="shared" si="16"/>
        <v>154007161</v>
      </c>
      <c r="E362" s="34">
        <v>15400</v>
      </c>
      <c r="F362" s="34">
        <v>7161</v>
      </c>
      <c r="G362" s="9" t="str">
        <f>VLOOKUP(B362,'[1]Business Unit Lookup'!A:B,2,FALSE)</f>
        <v>Department of Motor Vehicles</v>
      </c>
      <c r="H362" s="33" t="str">
        <f>VLOOKUP(C362,'[1]Fund Lookup'!B:C,2,FALSE)</f>
        <v>Trust And Agency-TAX</v>
      </c>
      <c r="I362" s="35" t="s">
        <v>2305</v>
      </c>
      <c r="J362" s="33" t="str">
        <f>VLOOKUP(I362,'[1]Table B'!A:B,2,FALSE)</f>
        <v>Custodial-Tax Collections</v>
      </c>
      <c r="K362" s="9" t="str">
        <f t="shared" si="17"/>
        <v>430-Custodial-Tax Collections</v>
      </c>
      <c r="L362" s="9" t="str">
        <f>IFERROR(VLOOKUP(A362,'[1]VAC as of March 2024'!A:K,11,FALSE),"No")</f>
        <v>No</v>
      </c>
      <c r="M362" s="9" t="s">
        <v>2248</v>
      </c>
      <c r="Q362" s="2"/>
    </row>
    <row r="363" spans="1:17" x14ac:dyDescent="0.25">
      <c r="A363" s="33" t="str">
        <f t="shared" si="15"/>
        <v>1540007251</v>
      </c>
      <c r="B363" s="33" t="s">
        <v>2303</v>
      </c>
      <c r="C363" s="33" t="s">
        <v>1325</v>
      </c>
      <c r="D363" s="9" t="str">
        <f t="shared" si="16"/>
        <v>154007251</v>
      </c>
      <c r="E363" s="34">
        <v>15400</v>
      </c>
      <c r="F363" s="34">
        <v>7251</v>
      </c>
      <c r="G363" s="9" t="str">
        <f>VLOOKUP(B363,'[1]Business Unit Lookup'!A:B,2,FALSE)</f>
        <v>Department of Motor Vehicles</v>
      </c>
      <c r="H363" s="33" t="str">
        <f>VLOOKUP(C363,'[1]Fund Lookup'!B:C,2,FALSE)</f>
        <v>Local Vehicle Registration Pgm</v>
      </c>
      <c r="I363" s="35" t="s">
        <v>2305</v>
      </c>
      <c r="J363" s="33" t="str">
        <f>VLOOKUP(I363,'[1]Table B'!A:B,2,FALSE)</f>
        <v>Custodial-Tax Collections</v>
      </c>
      <c r="K363" s="9" t="str">
        <f t="shared" si="17"/>
        <v>430-Custodial-Tax Collections</v>
      </c>
      <c r="L363" s="9" t="str">
        <f>IFERROR(VLOOKUP(A363,'[1]VAC as of March 2024'!A:K,11,FALSE),"No")</f>
        <v>No</v>
      </c>
      <c r="M363" s="9" t="s">
        <v>2248</v>
      </c>
      <c r="Q363" s="2"/>
    </row>
    <row r="364" spans="1:17" x14ac:dyDescent="0.25">
      <c r="A364" s="33" t="str">
        <f t="shared" si="15"/>
        <v>1540007450</v>
      </c>
      <c r="B364" s="33" t="s">
        <v>2303</v>
      </c>
      <c r="C364" s="33" t="s">
        <v>1428</v>
      </c>
      <c r="D364" s="9" t="str">
        <f t="shared" si="16"/>
        <v>154007450</v>
      </c>
      <c r="E364" s="34">
        <v>15400</v>
      </c>
      <c r="F364" s="34">
        <v>7450</v>
      </c>
      <c r="G364" s="9" t="str">
        <f>VLOOKUP(B364,'[1]Business Unit Lookup'!A:B,2,FALSE)</f>
        <v>Department of Motor Vehicles</v>
      </c>
      <c r="H364" s="33" t="str">
        <f>VLOOKUP(C364,'[1]Fund Lookup'!B:C,2,FALSE)</f>
        <v>Additional Automobile Rntl Tax</v>
      </c>
      <c r="I364" s="35" t="s">
        <v>2255</v>
      </c>
      <c r="J364" s="33" t="str">
        <f>VLOOKUP(I364,'[1]Table B'!A:B,2,FALSE)</f>
        <v>Special Revenue-Highways</v>
      </c>
      <c r="K364" s="9" t="str">
        <f t="shared" si="17"/>
        <v>110-Special Revenue-Highways</v>
      </c>
      <c r="L364" s="9" t="str">
        <f>IFERROR(VLOOKUP(A364,'[1]VAC as of March 2024'!A:K,11,FALSE),"No")</f>
        <v>No</v>
      </c>
      <c r="M364" s="9" t="s">
        <v>2240</v>
      </c>
      <c r="O364" s="33" t="s">
        <v>2</v>
      </c>
      <c r="P364" s="33" t="s">
        <v>6099</v>
      </c>
      <c r="Q364" s="2" t="str">
        <f>VLOOKUP(P364,'[1]Table E'!A:C,3,FALSE)</f>
        <v>Transportation activities</v>
      </c>
    </row>
    <row r="365" spans="1:17" x14ac:dyDescent="0.25">
      <c r="A365" s="33" t="str">
        <f t="shared" si="15"/>
        <v>1540007460</v>
      </c>
      <c r="B365" s="33" t="s">
        <v>2303</v>
      </c>
      <c r="C365" s="33" t="s">
        <v>1434</v>
      </c>
      <c r="D365" s="9" t="str">
        <f t="shared" si="16"/>
        <v>154007460</v>
      </c>
      <c r="E365" s="34">
        <v>15400</v>
      </c>
      <c r="F365" s="34">
        <v>7460</v>
      </c>
      <c r="G365" s="9" t="str">
        <f>VLOOKUP(B365,'[1]Business Unit Lookup'!A:B,2,FALSE)</f>
        <v>Department of Motor Vehicles</v>
      </c>
      <c r="H365" s="33" t="str">
        <f>VLOOKUP(C365,'[1]Fund Lookup'!B:C,2,FALSE)</f>
        <v>Mobile Home Sales Tax</v>
      </c>
      <c r="I365" s="35" t="s">
        <v>2255</v>
      </c>
      <c r="J365" s="33" t="str">
        <f>VLOOKUP(I365,'[1]Table B'!A:B,2,FALSE)</f>
        <v>Special Revenue-Highways</v>
      </c>
      <c r="K365" s="9" t="str">
        <f t="shared" si="17"/>
        <v>110-Special Revenue-Highways</v>
      </c>
      <c r="L365" s="9" t="str">
        <f>IFERROR(VLOOKUP(A365,'[1]VAC as of March 2024'!A:K,11,FALSE),"No")</f>
        <v>No</v>
      </c>
      <c r="M365" s="9" t="s">
        <v>2240</v>
      </c>
      <c r="O365" s="33" t="s">
        <v>2241</v>
      </c>
      <c r="P365" s="33" t="s">
        <v>6071</v>
      </c>
      <c r="Q365" s="2" t="str">
        <f>VLOOKUP(P365,'[1]Table E'!A:C,3,FALSE)</f>
        <v>Transportation activities</v>
      </c>
    </row>
    <row r="366" spans="1:17" x14ac:dyDescent="0.25">
      <c r="A366" s="33" t="str">
        <f t="shared" si="15"/>
        <v>1540007471</v>
      </c>
      <c r="B366" s="33" t="s">
        <v>2303</v>
      </c>
      <c r="C366" s="33" t="s">
        <v>1441</v>
      </c>
      <c r="D366" s="9" t="str">
        <f t="shared" si="16"/>
        <v>154007471</v>
      </c>
      <c r="E366" s="34">
        <v>15400</v>
      </c>
      <c r="F366" s="34">
        <v>7471</v>
      </c>
      <c r="G366" s="9" t="str">
        <f>VLOOKUP(B366,'[1]Business Unit Lookup'!A:B,2,FALSE)</f>
        <v>Department of Motor Vehicles</v>
      </c>
      <c r="H366" s="33" t="str">
        <f>VLOOKUP(C366,'[1]Fund Lookup'!B:C,2,FALSE)</f>
        <v>COURT PAYMENTS</v>
      </c>
      <c r="I366" s="35" t="s">
        <v>2270</v>
      </c>
      <c r="J366" s="33" t="str">
        <f>VLOOKUP(I366,'[1]Table B'!A:B,2,FALSE)</f>
        <v>No Year-End Balance</v>
      </c>
      <c r="K366" s="9" t="str">
        <f t="shared" si="17"/>
        <v>660-No Year-End Balance</v>
      </c>
      <c r="L366" s="9" t="str">
        <f>IFERROR(VLOOKUP(A366,'[1]VAC as of March 2024'!A:K,11,FALSE),"No")</f>
        <v>No</v>
      </c>
      <c r="M366" s="9" t="s">
        <v>4</v>
      </c>
      <c r="Q366" s="2"/>
    </row>
    <row r="367" spans="1:17" x14ac:dyDescent="0.25">
      <c r="A367" s="33" t="str">
        <f t="shared" si="15"/>
        <v>1540007480</v>
      </c>
      <c r="B367" s="33" t="s">
        <v>2303</v>
      </c>
      <c r="C367" s="33" t="s">
        <v>1444</v>
      </c>
      <c r="D367" s="9" t="str">
        <f t="shared" si="16"/>
        <v>154007480</v>
      </c>
      <c r="E367" s="34">
        <v>15400</v>
      </c>
      <c r="F367" s="34">
        <v>7480</v>
      </c>
      <c r="G367" s="9" t="str">
        <f>VLOOKUP(B367,'[1]Business Unit Lookup'!A:B,2,FALSE)</f>
        <v>Department of Motor Vehicles</v>
      </c>
      <c r="H367" s="33" t="str">
        <f>VLOOKUP(C367,'[1]Fund Lookup'!B:C,2,FALSE)</f>
        <v>Undergrd Petroleum Storage Tnk</v>
      </c>
      <c r="I367" s="35" t="s">
        <v>2239</v>
      </c>
      <c r="J367" s="33" t="str">
        <f>VLOOKUP(I367,'[1]Table B'!A:B,2,FALSE)</f>
        <v>Special Revenue-Other</v>
      </c>
      <c r="K367" s="9" t="str">
        <f t="shared" si="17"/>
        <v>105-Special Revenue-Other</v>
      </c>
      <c r="L367" s="9" t="str">
        <f>IFERROR(VLOOKUP(A367,'[1]VAC as of March 2024'!A:K,11,FALSE),"No")</f>
        <v>No</v>
      </c>
      <c r="M367" s="9" t="s">
        <v>2240</v>
      </c>
      <c r="O367" s="33" t="s">
        <v>2241</v>
      </c>
      <c r="P367" s="33" t="s">
        <v>6100</v>
      </c>
      <c r="Q367" s="2" t="str">
        <f>VLOOKUP(P367,'[1]Table E'!A:C,3,FALSE)</f>
        <v>Environmental Quality and Natural Resource Preservation</v>
      </c>
    </row>
    <row r="368" spans="1:17" x14ac:dyDescent="0.25">
      <c r="A368" s="33" t="str">
        <f t="shared" si="15"/>
        <v>1540009020</v>
      </c>
      <c r="B368" s="33" t="s">
        <v>2303</v>
      </c>
      <c r="C368" s="33" t="s">
        <v>1664</v>
      </c>
      <c r="D368" s="9" t="str">
        <f t="shared" si="16"/>
        <v>154009020</v>
      </c>
      <c r="E368" s="34">
        <v>15400</v>
      </c>
      <c r="F368" s="34">
        <v>9020</v>
      </c>
      <c r="G368" s="9" t="str">
        <f>VLOOKUP(B368,'[1]Business Unit Lookup'!A:B,2,FALSE)</f>
        <v>Department of Motor Vehicles</v>
      </c>
      <c r="H368" s="33" t="str">
        <f>VLOOKUP(C368,'[1]Fund Lookup'!B:C,2,FALSE)</f>
        <v>Trauma Center Fund</v>
      </c>
      <c r="I368" s="35" t="s">
        <v>2304</v>
      </c>
      <c r="J368" s="33" t="str">
        <f>VLOOKUP(I368,'[1]Table B'!A:B,2,FALSE)</f>
        <v>Special Revenue-Health and Social Servic</v>
      </c>
      <c r="K368" s="9" t="str">
        <f t="shared" si="17"/>
        <v>115-Special Revenue-Health and Social Servic</v>
      </c>
      <c r="L368" s="9" t="str">
        <f>IFERROR(VLOOKUP(A368,'[1]VAC as of March 2024'!A:K,11,FALSE),"No")</f>
        <v>No</v>
      </c>
      <c r="M368" s="9" t="s">
        <v>2240</v>
      </c>
      <c r="O368" s="33" t="s">
        <v>2241</v>
      </c>
      <c r="P368" s="33" t="s">
        <v>6067</v>
      </c>
      <c r="Q368" s="2" t="str">
        <f>VLOOKUP(P368,'[1]Table E'!A:C,3,FALSE)</f>
        <v>Health and Public Safety</v>
      </c>
    </row>
    <row r="369" spans="1:17" x14ac:dyDescent="0.25">
      <c r="A369" s="33" t="str">
        <f t="shared" si="15"/>
        <v>1540009040</v>
      </c>
      <c r="B369" s="33" t="s">
        <v>2303</v>
      </c>
      <c r="C369" s="33" t="s">
        <v>1695</v>
      </c>
      <c r="D369" s="9" t="str">
        <f t="shared" si="16"/>
        <v>154009040</v>
      </c>
      <c r="E369" s="34">
        <v>15400</v>
      </c>
      <c r="F369" s="34">
        <v>9040</v>
      </c>
      <c r="G369" s="9" t="str">
        <f>VLOOKUP(B369,'[1]Business Unit Lookup'!A:B,2,FALSE)</f>
        <v>Department of Motor Vehicles</v>
      </c>
      <c r="H369" s="33" t="str">
        <f>VLOOKUP(C369,'[1]Fund Lookup'!B:C,2,FALSE)</f>
        <v>Transportation District-DOA</v>
      </c>
      <c r="I369" s="35" t="s">
        <v>2255</v>
      </c>
      <c r="J369" s="33" t="str">
        <f>VLOOKUP(I369,'[1]Table B'!A:B,2,FALSE)</f>
        <v>Special Revenue-Highways</v>
      </c>
      <c r="K369" s="9" t="str">
        <f t="shared" si="17"/>
        <v>110-Special Revenue-Highways</v>
      </c>
      <c r="L369" s="9" t="str">
        <f>IFERROR(VLOOKUP(A369,'[1]VAC as of March 2024'!A:K,11,FALSE),"No")</f>
        <v>No</v>
      </c>
      <c r="M369" s="9" t="s">
        <v>2248</v>
      </c>
      <c r="O369" s="33" t="s">
        <v>2241</v>
      </c>
      <c r="P369" s="33" t="s">
        <v>6071</v>
      </c>
      <c r="Q369" s="2" t="str">
        <f>VLOOKUP(P369,'[1]Table E'!A:C,3,FALSE)</f>
        <v>Transportation activities</v>
      </c>
    </row>
    <row r="370" spans="1:17" x14ac:dyDescent="0.25">
      <c r="A370" s="33" t="str">
        <f t="shared" si="15"/>
        <v>1540009053</v>
      </c>
      <c r="B370" s="33" t="s">
        <v>2303</v>
      </c>
      <c r="C370" s="33" t="s">
        <v>1718</v>
      </c>
      <c r="D370" s="9" t="str">
        <f t="shared" si="16"/>
        <v>154009053</v>
      </c>
      <c r="E370" s="34">
        <v>15400</v>
      </c>
      <c r="F370" s="34">
        <v>9053</v>
      </c>
      <c r="G370" s="9" t="str">
        <f>VLOOKUP(B370,'[1]Business Unit Lookup'!A:B,2,FALSE)</f>
        <v>Department of Motor Vehicles</v>
      </c>
      <c r="H370" s="33" t="str">
        <f>VLOOKUP(C370,'[1]Fund Lookup'!B:C,2,FALSE)</f>
        <v>VA Donor Registry&amp;Pub Awarenss</v>
      </c>
      <c r="I370" s="35" t="s">
        <v>2304</v>
      </c>
      <c r="J370" s="33" t="str">
        <f>VLOOKUP(I370,'[1]Table B'!A:B,2,FALSE)</f>
        <v>Special Revenue-Health and Social Servic</v>
      </c>
      <c r="K370" s="9" t="str">
        <f t="shared" si="17"/>
        <v>115-Special Revenue-Health and Social Servic</v>
      </c>
      <c r="L370" s="9" t="str">
        <f>IFERROR(VLOOKUP(A370,'[1]VAC as of March 2024'!A:K,11,FALSE),"No")</f>
        <v>No</v>
      </c>
      <c r="M370" s="9" t="s">
        <v>2240</v>
      </c>
      <c r="O370" s="33" t="s">
        <v>2248</v>
      </c>
      <c r="P370" s="33" t="s">
        <v>6082</v>
      </c>
      <c r="Q370" s="2" t="str">
        <f>VLOOKUP(P370,'[1]Table E'!A:C,3,FALSE)</f>
        <v>Health and Public Safety</v>
      </c>
    </row>
    <row r="371" spans="1:17" x14ac:dyDescent="0.25">
      <c r="A371" s="33" t="str">
        <f t="shared" si="15"/>
        <v>1540009100</v>
      </c>
      <c r="B371" s="33" t="s">
        <v>2303</v>
      </c>
      <c r="C371" s="33" t="s">
        <v>1755</v>
      </c>
      <c r="D371" s="9" t="str">
        <f t="shared" si="16"/>
        <v>154009100</v>
      </c>
      <c r="E371" s="34">
        <v>15400</v>
      </c>
      <c r="F371" s="34">
        <v>9100</v>
      </c>
      <c r="G371" s="9" t="str">
        <f>VLOOKUP(B371,'[1]Business Unit Lookup'!A:B,2,FALSE)</f>
        <v>Department of Motor Vehicles</v>
      </c>
      <c r="H371" s="33" t="str">
        <f>VLOOKUP(C371,'[1]Fund Lookup'!B:C,2,FALSE)</f>
        <v>VA Rescue Squads Assistance</v>
      </c>
      <c r="I371" s="35" t="s">
        <v>2304</v>
      </c>
      <c r="J371" s="33" t="str">
        <f>VLOOKUP(I371,'[1]Table B'!A:B,2,FALSE)</f>
        <v>Special Revenue-Health and Social Servic</v>
      </c>
      <c r="K371" s="9" t="str">
        <f t="shared" si="17"/>
        <v>115-Special Revenue-Health and Social Servic</v>
      </c>
      <c r="L371" s="9" t="str">
        <f>IFERROR(VLOOKUP(A371,'[1]VAC as of March 2024'!A:K,11,FALSE),"No")</f>
        <v>No</v>
      </c>
      <c r="M371" s="9" t="s">
        <v>2240</v>
      </c>
      <c r="O371" s="33" t="s">
        <v>2241</v>
      </c>
      <c r="P371" s="33" t="s">
        <v>6067</v>
      </c>
      <c r="Q371" s="2" t="str">
        <f>VLOOKUP(P371,'[1]Table E'!A:C,3,FALSE)</f>
        <v>Health and Public Safety</v>
      </c>
    </row>
    <row r="372" spans="1:17" x14ac:dyDescent="0.25">
      <c r="A372" s="33" t="str">
        <f t="shared" si="15"/>
        <v>1540009150</v>
      </c>
      <c r="B372" s="33" t="s">
        <v>2303</v>
      </c>
      <c r="C372" s="33" t="s">
        <v>1813</v>
      </c>
      <c r="D372" s="9" t="str">
        <f t="shared" si="16"/>
        <v>154009150</v>
      </c>
      <c r="E372" s="34">
        <v>15400</v>
      </c>
      <c r="F372" s="34">
        <v>9150</v>
      </c>
      <c r="G372" s="9" t="str">
        <f>VLOOKUP(B372,'[1]Business Unit Lookup'!A:B,2,FALSE)</f>
        <v>Department of Motor Vehicles</v>
      </c>
      <c r="H372" s="33" t="str">
        <f>VLOOKUP(C372,'[1]Fund Lookup'!B:C,2,FALSE)</f>
        <v>Cmnwlth Neurotrauma Initiative</v>
      </c>
      <c r="I372" s="35" t="s">
        <v>2304</v>
      </c>
      <c r="J372" s="33" t="str">
        <f>VLOOKUP(I372,'[1]Table B'!A:B,2,FALSE)</f>
        <v>Special Revenue-Health and Social Servic</v>
      </c>
      <c r="K372" s="9" t="str">
        <f t="shared" si="17"/>
        <v>115-Special Revenue-Health and Social Servic</v>
      </c>
      <c r="L372" s="9" t="str">
        <f>IFERROR(VLOOKUP(A372,'[1]VAC as of March 2024'!A:K,11,FALSE),"No")</f>
        <v>Yes</v>
      </c>
      <c r="M372" s="9" t="s">
        <v>2240</v>
      </c>
      <c r="N372" s="9" t="s">
        <v>6077</v>
      </c>
      <c r="O372" s="33" t="s">
        <v>2241</v>
      </c>
      <c r="P372" s="33" t="s">
        <v>6067</v>
      </c>
      <c r="Q372" s="2" t="str">
        <f>VLOOKUP(P372,'[1]Table E'!A:C,3,FALSE)</f>
        <v>Health and Public Safety</v>
      </c>
    </row>
    <row r="373" spans="1:17" x14ac:dyDescent="0.25">
      <c r="A373" s="33" t="str">
        <f t="shared" si="15"/>
        <v>1540009154</v>
      </c>
      <c r="B373" s="33" t="s">
        <v>2303</v>
      </c>
      <c r="C373" s="33" t="s">
        <v>1818</v>
      </c>
      <c r="D373" s="9" t="str">
        <f t="shared" si="16"/>
        <v>154009154</v>
      </c>
      <c r="E373" s="34">
        <v>15400</v>
      </c>
      <c r="F373" s="34">
        <v>9154</v>
      </c>
      <c r="G373" s="9" t="str">
        <f>VLOOKUP(B373,'[1]Business Unit Lookup'!A:B,2,FALSE)</f>
        <v>Department of Motor Vehicles</v>
      </c>
      <c r="H373" s="33" t="str">
        <f>VLOOKUP(C373,'[1]Fund Lookup'!B:C,2,FALSE)</f>
        <v>Dedicated Special Revenue-DMV</v>
      </c>
      <c r="I373" s="35" t="s">
        <v>2239</v>
      </c>
      <c r="J373" s="33" t="str">
        <f>VLOOKUP(I373,'[1]Table B'!A:B,2,FALSE)</f>
        <v>Special Revenue-Other</v>
      </c>
      <c r="K373" s="9" t="str">
        <f t="shared" si="17"/>
        <v>105-Special Revenue-Other</v>
      </c>
      <c r="L373" s="9" t="str">
        <f>IFERROR(VLOOKUP(A373,'[1]VAC as of March 2024'!A:K,11,FALSE),"No")</f>
        <v>No</v>
      </c>
      <c r="M373" s="9" t="s">
        <v>2240</v>
      </c>
      <c r="O373" s="33" t="s">
        <v>2241</v>
      </c>
      <c r="P373" s="33" t="s">
        <v>6100</v>
      </c>
      <c r="Q373" s="2" t="str">
        <f>VLOOKUP(P373,'[1]Table E'!A:C,3,FALSE)</f>
        <v>Environmental Quality and Natural Resource Preservation</v>
      </c>
    </row>
    <row r="374" spans="1:17" x14ac:dyDescent="0.25">
      <c r="A374" s="33" t="str">
        <f t="shared" si="15"/>
        <v>1540009190</v>
      </c>
      <c r="B374" s="33" t="s">
        <v>2303</v>
      </c>
      <c r="C374" s="33" t="s">
        <v>1850</v>
      </c>
      <c r="D374" s="9" t="str">
        <f t="shared" si="16"/>
        <v>154009190</v>
      </c>
      <c r="E374" s="34">
        <v>15400</v>
      </c>
      <c r="F374" s="34">
        <v>9190</v>
      </c>
      <c r="G374" s="9" t="str">
        <f>VLOOKUP(B374,'[1]Business Unit Lookup'!A:B,2,FALSE)</f>
        <v>Department of Motor Vehicles</v>
      </c>
      <c r="H374" s="33" t="str">
        <f>VLOOKUP(C374,'[1]Fund Lookup'!B:C,2,FALSE)</f>
        <v>Vehcl Emissions Inspection Pgm</v>
      </c>
      <c r="I374" s="35" t="s">
        <v>2239</v>
      </c>
      <c r="J374" s="33" t="str">
        <f>VLOOKUP(I374,'[1]Table B'!A:B,2,FALSE)</f>
        <v>Special Revenue-Other</v>
      </c>
      <c r="K374" s="9" t="str">
        <f t="shared" si="17"/>
        <v>105-Special Revenue-Other</v>
      </c>
      <c r="L374" s="9" t="str">
        <f>IFERROR(VLOOKUP(A374,'[1]VAC as of March 2024'!A:K,11,FALSE),"No")</f>
        <v>No</v>
      </c>
      <c r="M374" s="9" t="s">
        <v>2240</v>
      </c>
      <c r="O374" s="33" t="s">
        <v>2241</v>
      </c>
      <c r="P374" s="33" t="s">
        <v>6071</v>
      </c>
      <c r="Q374" s="2" t="str">
        <f>VLOOKUP(P374,'[1]Table E'!A:C,3,FALSE)</f>
        <v>Transportation activities</v>
      </c>
    </row>
    <row r="375" spans="1:17" x14ac:dyDescent="0.25">
      <c r="A375" s="33" t="str">
        <f t="shared" si="15"/>
        <v>1540009220</v>
      </c>
      <c r="B375" s="33" t="s">
        <v>2303</v>
      </c>
      <c r="C375" s="33" t="s">
        <v>1869</v>
      </c>
      <c r="D375" s="9" t="str">
        <f t="shared" si="16"/>
        <v>154009220</v>
      </c>
      <c r="E375" s="34">
        <v>15400</v>
      </c>
      <c r="F375" s="34">
        <v>9220</v>
      </c>
      <c r="G375" s="9" t="str">
        <f>VLOOKUP(B375,'[1]Business Unit Lookup'!A:B,2,FALSE)</f>
        <v>Department of Motor Vehicles</v>
      </c>
      <c r="H375" s="33" t="str">
        <f>VLOOKUP(C375,'[1]Fund Lookup'!B:C,2,FALSE)</f>
        <v>Special License Plates Fund</v>
      </c>
      <c r="I375" s="35" t="s">
        <v>2239</v>
      </c>
      <c r="J375" s="33" t="str">
        <f>VLOOKUP(I375,'[1]Table B'!A:B,2,FALSE)</f>
        <v>Special Revenue-Other</v>
      </c>
      <c r="K375" s="9" t="str">
        <f t="shared" si="17"/>
        <v>105-Special Revenue-Other</v>
      </c>
      <c r="L375" s="9" t="str">
        <f>IFERROR(VLOOKUP(A375,'[1]VAC as of March 2024'!A:K,11,FALSE),"No")</f>
        <v>No</v>
      </c>
      <c r="M375" s="9" t="s">
        <v>2248</v>
      </c>
      <c r="O375" s="33" t="s">
        <v>2248</v>
      </c>
      <c r="P375" s="33" t="s">
        <v>6070</v>
      </c>
      <c r="Q375" s="2" t="str">
        <f>VLOOKUP(P375,'[1]Table E'!A:C,3,FALSE)</f>
        <v>Gifts and grants</v>
      </c>
    </row>
    <row r="376" spans="1:17" x14ac:dyDescent="0.25">
      <c r="A376" s="33" t="str">
        <f t="shared" si="15"/>
        <v>1540009256</v>
      </c>
      <c r="B376" s="33" t="s">
        <v>2303</v>
      </c>
      <c r="C376" s="33" t="s">
        <v>1911</v>
      </c>
      <c r="D376" s="9" t="str">
        <f t="shared" si="16"/>
        <v>154009256</v>
      </c>
      <c r="E376" s="34">
        <v>15400</v>
      </c>
      <c r="F376" s="34">
        <v>9256</v>
      </c>
      <c r="G376" s="9" t="str">
        <f>VLOOKUP(B376,'[1]Business Unit Lookup'!A:B,2,FALSE)</f>
        <v>Department of Motor Vehicles</v>
      </c>
      <c r="H376" s="33" t="str">
        <f>VLOOKUP(C376,'[1]Fund Lookup'!B:C,2,FALSE)</f>
        <v>VA 400th Anniversary Fund</v>
      </c>
      <c r="I376" s="35" t="s">
        <v>2270</v>
      </c>
      <c r="J376" s="33" t="str">
        <f>VLOOKUP(I376,'[1]Table B'!A:B,2,FALSE)</f>
        <v>No Year-End Balance</v>
      </c>
      <c r="K376" s="9" t="str">
        <f t="shared" si="17"/>
        <v>660-No Year-End Balance</v>
      </c>
      <c r="L376" s="9" t="str">
        <f>IFERROR(VLOOKUP(A376,'[1]VAC as of March 2024'!A:K,11,FALSE),"No")</f>
        <v>No</v>
      </c>
      <c r="M376" s="9" t="s">
        <v>4</v>
      </c>
      <c r="Q376" s="2"/>
    </row>
    <row r="377" spans="1:17" x14ac:dyDescent="0.25">
      <c r="A377" s="33" t="str">
        <f t="shared" si="15"/>
        <v>1540009680</v>
      </c>
      <c r="B377" s="33" t="s">
        <v>2303</v>
      </c>
      <c r="C377" s="33" t="s">
        <v>2097</v>
      </c>
      <c r="D377" s="9" t="str">
        <f t="shared" si="16"/>
        <v>154009680</v>
      </c>
      <c r="E377" s="34">
        <v>15400</v>
      </c>
      <c r="F377" s="34">
        <v>9680</v>
      </c>
      <c r="G377" s="9" t="str">
        <f>VLOOKUP(B377,'[1]Business Unit Lookup'!A:B,2,FALSE)</f>
        <v>Department of Motor Vehicles</v>
      </c>
      <c r="H377" s="33" t="str">
        <f>VLOOKUP(C377,'[1]Fund Lookup'!B:C,2,FALSE)</f>
        <v>Historic Triangle Marketing</v>
      </c>
      <c r="I377" s="35" t="s">
        <v>2239</v>
      </c>
      <c r="J377" s="33" t="str">
        <f>VLOOKUP(I377,'[1]Table B'!A:B,2,FALSE)</f>
        <v>Special Revenue-Other</v>
      </c>
      <c r="K377" s="9" t="str">
        <f t="shared" si="17"/>
        <v>105-Special Revenue-Other</v>
      </c>
      <c r="L377" s="9" t="str">
        <f>IFERROR(VLOOKUP(A377,'[1]VAC as of March 2024'!A:K,11,FALSE),"No")</f>
        <v>No</v>
      </c>
      <c r="M377" s="9" t="s">
        <v>2240</v>
      </c>
      <c r="O377" s="33" t="s">
        <v>2241</v>
      </c>
      <c r="P377" s="33" t="s">
        <v>6062</v>
      </c>
      <c r="Q377" s="2" t="str">
        <f>VLOOKUP(P377,'[1]Table E'!A:C,3,FALSE)</f>
        <v>Governmental Operations - Administrative Services</v>
      </c>
    </row>
    <row r="378" spans="1:17" x14ac:dyDescent="0.25">
      <c r="A378" s="33" t="str">
        <f t="shared" si="15"/>
        <v>1540009690</v>
      </c>
      <c r="B378" s="33" t="s">
        <v>2303</v>
      </c>
      <c r="C378" s="33" t="s">
        <v>2100</v>
      </c>
      <c r="D378" s="9" t="str">
        <f t="shared" si="16"/>
        <v>154009690</v>
      </c>
      <c r="E378" s="34">
        <v>15400</v>
      </c>
      <c r="F378" s="34">
        <v>9690</v>
      </c>
      <c r="G378" s="9" t="str">
        <f>VLOOKUP(B378,'[1]Business Unit Lookup'!A:B,2,FALSE)</f>
        <v>Department of Motor Vehicles</v>
      </c>
      <c r="H378" s="33" t="str">
        <f>VLOOKUP(C378,'[1]Fund Lookup'!B:C,2,FALSE)</f>
        <v>Collections of HistTriSalesTax</v>
      </c>
      <c r="I378" s="35" t="s">
        <v>2239</v>
      </c>
      <c r="J378" s="33" t="str">
        <f>VLOOKUP(I378,'[1]Table B'!A:B,2,FALSE)</f>
        <v>Special Revenue-Other</v>
      </c>
      <c r="K378" s="9" t="str">
        <f t="shared" si="17"/>
        <v>105-Special Revenue-Other</v>
      </c>
      <c r="L378" s="9" t="str">
        <f>IFERROR(VLOOKUP(A378,'[1]VAC as of March 2024'!A:K,11,FALSE),"No")</f>
        <v>No</v>
      </c>
      <c r="M378" s="9" t="s">
        <v>2240</v>
      </c>
      <c r="O378" s="33" t="s">
        <v>2241</v>
      </c>
      <c r="P378" s="33" t="s">
        <v>6062</v>
      </c>
      <c r="Q378" s="2" t="str">
        <f>VLOOKUP(P378,'[1]Table E'!A:C,3,FALSE)</f>
        <v>Governmental Operations - Administrative Services</v>
      </c>
    </row>
    <row r="379" spans="1:17" x14ac:dyDescent="0.25">
      <c r="A379" s="33" t="str">
        <f t="shared" si="15"/>
        <v>1540009730</v>
      </c>
      <c r="B379" s="33" t="s">
        <v>2303</v>
      </c>
      <c r="C379" s="33" t="s">
        <v>5664</v>
      </c>
      <c r="D379" s="9" t="str">
        <f t="shared" si="16"/>
        <v>154009730</v>
      </c>
      <c r="E379" s="34">
        <v>15400</v>
      </c>
      <c r="F379" s="34">
        <v>9730</v>
      </c>
      <c r="G379" s="9" t="str">
        <f>VLOOKUP(B379,'[1]Business Unit Lookup'!A:B,2,FALSE)</f>
        <v>Department of Motor Vehicles</v>
      </c>
      <c r="H379" s="33" t="str">
        <f>VLOOKUP(C379,'[1]Fund Lookup'!B:C,2,FALSE)</f>
        <v>Central VA Transportation Fund</v>
      </c>
      <c r="I379" s="35" t="s">
        <v>2255</v>
      </c>
      <c r="J379" s="33" t="str">
        <f>VLOOKUP(I379,'[1]Table B'!A:B,2,FALSE)</f>
        <v>Special Revenue-Highways</v>
      </c>
      <c r="K379" s="9" t="str">
        <f t="shared" si="17"/>
        <v>110-Special Revenue-Highways</v>
      </c>
      <c r="L379" s="9" t="str">
        <f>IFERROR(VLOOKUP(A379,'[1]VAC as of March 2024'!A:K,11,FALSE),"No")</f>
        <v>No</v>
      </c>
      <c r="M379" s="9" t="s">
        <v>2248</v>
      </c>
      <c r="O379" s="33" t="s">
        <v>2241</v>
      </c>
      <c r="P379" s="33" t="s">
        <v>6071</v>
      </c>
      <c r="Q379" s="2" t="str">
        <f>VLOOKUP(P379,'[1]Table E'!A:C,3,FALSE)</f>
        <v>Transportation activities</v>
      </c>
    </row>
    <row r="380" spans="1:17" x14ac:dyDescent="0.25">
      <c r="A380" s="33" t="str">
        <f t="shared" si="15"/>
        <v>1540009800</v>
      </c>
      <c r="B380" s="33" t="s">
        <v>2303</v>
      </c>
      <c r="C380" s="33" t="s">
        <v>2125</v>
      </c>
      <c r="D380" s="9" t="str">
        <f t="shared" si="16"/>
        <v>154009800</v>
      </c>
      <c r="E380" s="34">
        <v>15400</v>
      </c>
      <c r="F380" s="34">
        <v>9800</v>
      </c>
      <c r="G380" s="9" t="str">
        <f>VLOOKUP(B380,'[1]Business Unit Lookup'!A:B,2,FALSE)</f>
        <v>Department of Motor Vehicles</v>
      </c>
      <c r="H380" s="33" t="str">
        <f>VLOOKUP(C380,'[1]Fund Lookup'!B:C,2,FALSE)</f>
        <v>NVTA Fund - 2013 Session</v>
      </c>
      <c r="I380" s="35" t="s">
        <v>2255</v>
      </c>
      <c r="J380" s="33" t="str">
        <f>VLOOKUP(I380,'[1]Table B'!A:B,2,FALSE)</f>
        <v>Special Revenue-Highways</v>
      </c>
      <c r="K380" s="9" t="str">
        <f t="shared" si="17"/>
        <v>110-Special Revenue-Highways</v>
      </c>
      <c r="L380" s="9" t="str">
        <f>IFERROR(VLOOKUP(A380,'[1]VAC as of March 2024'!A:K,11,FALSE),"No")</f>
        <v>No</v>
      </c>
      <c r="M380" s="9" t="s">
        <v>2248</v>
      </c>
      <c r="O380" s="33" t="s">
        <v>2241</v>
      </c>
      <c r="P380" s="33" t="s">
        <v>6071</v>
      </c>
      <c r="Q380" s="2" t="str">
        <f>VLOOKUP(P380,'[1]Table E'!A:C,3,FALSE)</f>
        <v>Transportation activities</v>
      </c>
    </row>
    <row r="381" spans="1:17" x14ac:dyDescent="0.25">
      <c r="A381" s="33" t="str">
        <f t="shared" si="15"/>
        <v>1540009820</v>
      </c>
      <c r="B381" s="33" t="s">
        <v>2303</v>
      </c>
      <c r="C381" s="33" t="s">
        <v>2130</v>
      </c>
      <c r="D381" s="9" t="str">
        <f t="shared" si="16"/>
        <v>154009820</v>
      </c>
      <c r="E381" s="34">
        <v>15400</v>
      </c>
      <c r="F381" s="34">
        <v>9820</v>
      </c>
      <c r="G381" s="9" t="str">
        <f>VLOOKUP(B381,'[1]Business Unit Lookup'!A:B,2,FALSE)</f>
        <v>Department of Motor Vehicles</v>
      </c>
      <c r="H381" s="33" t="str">
        <f>VLOOKUP(C381,'[1]Fund Lookup'!B:C,2,FALSE)</f>
        <v>Hampton Rds Fund-2014 Session</v>
      </c>
      <c r="I381" s="35" t="s">
        <v>2255</v>
      </c>
      <c r="J381" s="33" t="str">
        <f>VLOOKUP(I381,'[1]Table B'!A:B,2,FALSE)</f>
        <v>Special Revenue-Highways</v>
      </c>
      <c r="K381" s="9" t="str">
        <f t="shared" si="17"/>
        <v>110-Special Revenue-Highways</v>
      </c>
      <c r="L381" s="9" t="str">
        <f>IFERROR(VLOOKUP(A381,'[1]VAC as of March 2024'!A:K,11,FALSE),"No")</f>
        <v>No</v>
      </c>
      <c r="M381" s="9" t="s">
        <v>2248</v>
      </c>
      <c r="O381" s="33" t="s">
        <v>2241</v>
      </c>
      <c r="P381" s="33" t="s">
        <v>6071</v>
      </c>
      <c r="Q381" s="2" t="str">
        <f>VLOOKUP(P381,'[1]Table E'!A:C,3,FALSE)</f>
        <v>Transportation activities</v>
      </c>
    </row>
    <row r="382" spans="1:17" x14ac:dyDescent="0.25">
      <c r="A382" s="33" t="str">
        <f t="shared" si="15"/>
        <v>1540009840</v>
      </c>
      <c r="B382" s="33" t="s">
        <v>2303</v>
      </c>
      <c r="C382" s="33" t="s">
        <v>2136</v>
      </c>
      <c r="D382" s="9" t="str">
        <f t="shared" si="16"/>
        <v>154009840</v>
      </c>
      <c r="E382" s="34">
        <v>15400</v>
      </c>
      <c r="F382" s="34">
        <v>9840</v>
      </c>
      <c r="G382" s="9" t="str">
        <f>VLOOKUP(B382,'[1]Business Unit Lookup'!A:B,2,FALSE)</f>
        <v>Department of Motor Vehicles</v>
      </c>
      <c r="H382" s="33" t="str">
        <f>VLOOKUP(C382,'[1]Fund Lookup'!B:C,2,FALSE)</f>
        <v>WMATA Capital Fund – Non-Restr</v>
      </c>
      <c r="I382" s="35" t="s">
        <v>2255</v>
      </c>
      <c r="J382" s="33" t="str">
        <f>VLOOKUP(I382,'[1]Table B'!A:B,2,FALSE)</f>
        <v>Special Revenue-Highways</v>
      </c>
      <c r="K382" s="9" t="str">
        <f t="shared" si="17"/>
        <v>110-Special Revenue-Highways</v>
      </c>
      <c r="L382" s="9" t="str">
        <f>IFERROR(VLOOKUP(A382,'[1]VAC as of March 2024'!A:K,11,FALSE),"No")</f>
        <v>No</v>
      </c>
      <c r="M382" s="9" t="s">
        <v>2240</v>
      </c>
      <c r="O382" s="33" t="s">
        <v>2241</v>
      </c>
      <c r="P382" s="33" t="s">
        <v>6071</v>
      </c>
      <c r="Q382" s="2" t="str">
        <f>VLOOKUP(P382,'[1]Table E'!A:C,3,FALSE)</f>
        <v>Transportation activities</v>
      </c>
    </row>
    <row r="383" spans="1:17" x14ac:dyDescent="0.25">
      <c r="A383" s="33" t="str">
        <f t="shared" si="15"/>
        <v>1540009850</v>
      </c>
      <c r="B383" s="33" t="s">
        <v>2303</v>
      </c>
      <c r="C383" s="33" t="s">
        <v>2139</v>
      </c>
      <c r="D383" s="9" t="str">
        <f t="shared" si="16"/>
        <v>154009850</v>
      </c>
      <c r="E383" s="34">
        <v>15400</v>
      </c>
      <c r="F383" s="34">
        <v>9850</v>
      </c>
      <c r="G383" s="9" t="str">
        <f>VLOOKUP(B383,'[1]Business Unit Lookup'!A:B,2,FALSE)</f>
        <v>Department of Motor Vehicles</v>
      </c>
      <c r="H383" s="33" t="str">
        <f>VLOOKUP(C383,'[1]Fund Lookup'!B:C,2,FALSE)</f>
        <v>CommuterRailOprtng&amp;CapitalFund</v>
      </c>
      <c r="I383" s="35" t="s">
        <v>2255</v>
      </c>
      <c r="J383" s="33" t="str">
        <f>VLOOKUP(I383,'[1]Table B'!A:B,2,FALSE)</f>
        <v>Special Revenue-Highways</v>
      </c>
      <c r="K383" s="9" t="str">
        <f t="shared" si="17"/>
        <v>110-Special Revenue-Highways</v>
      </c>
      <c r="L383" s="9" t="str">
        <f>IFERROR(VLOOKUP(A383,'[1]VAC as of March 2024'!A:K,11,FALSE),"No")</f>
        <v>No</v>
      </c>
      <c r="M383" s="9" t="s">
        <v>2240</v>
      </c>
      <c r="O383" s="33" t="s">
        <v>2241</v>
      </c>
      <c r="P383" s="33" t="s">
        <v>6071</v>
      </c>
      <c r="Q383" s="2" t="str">
        <f>VLOOKUP(P383,'[1]Table E'!A:C,3,FALSE)</f>
        <v>Transportation activities</v>
      </c>
    </row>
    <row r="384" spans="1:17" x14ac:dyDescent="0.25">
      <c r="A384" s="33" t="str">
        <f t="shared" si="15"/>
        <v>1540009870</v>
      </c>
      <c r="B384" s="33" t="s">
        <v>2303</v>
      </c>
      <c r="C384" s="33" t="s">
        <v>2145</v>
      </c>
      <c r="D384" s="9" t="str">
        <f t="shared" si="16"/>
        <v>154009870</v>
      </c>
      <c r="E384" s="34">
        <v>15400</v>
      </c>
      <c r="F384" s="34">
        <v>9870</v>
      </c>
      <c r="G384" s="9" t="str">
        <f>VLOOKUP(B384,'[1]Business Unit Lookup'!A:B,2,FALSE)</f>
        <v>Department of Motor Vehicles</v>
      </c>
      <c r="H384" s="33" t="str">
        <f>VLOOKUP(C384,'[1]Fund Lookup'!B:C,2,FALSE)</f>
        <v>I-81 Corridor Improvement Fund</v>
      </c>
      <c r="I384" s="35" t="s">
        <v>2255</v>
      </c>
      <c r="J384" s="33" t="str">
        <f>VLOOKUP(I384,'[1]Table B'!A:B,2,FALSE)</f>
        <v>Special Revenue-Highways</v>
      </c>
      <c r="K384" s="9" t="str">
        <f t="shared" si="17"/>
        <v>110-Special Revenue-Highways</v>
      </c>
      <c r="L384" s="9" t="str">
        <f>IFERROR(VLOOKUP(A384,'[1]VAC as of March 2024'!A:K,11,FALSE),"No")</f>
        <v>No</v>
      </c>
      <c r="M384" s="9" t="s">
        <v>2240</v>
      </c>
      <c r="O384" s="33" t="s">
        <v>2241</v>
      </c>
      <c r="P384" s="33" t="s">
        <v>6071</v>
      </c>
      <c r="Q384" s="2" t="str">
        <f>VLOOKUP(P384,'[1]Table E'!A:C,3,FALSE)</f>
        <v>Transportation activities</v>
      </c>
    </row>
    <row r="385" spans="1:17" x14ac:dyDescent="0.25">
      <c r="A385" s="33" t="str">
        <f t="shared" si="15"/>
        <v>1540010000</v>
      </c>
      <c r="B385" s="33" t="s">
        <v>2303</v>
      </c>
      <c r="C385" s="33" t="s">
        <v>2162</v>
      </c>
      <c r="D385" s="9" t="str">
        <f t="shared" si="16"/>
        <v>1540010000</v>
      </c>
      <c r="E385" s="34">
        <v>15400</v>
      </c>
      <c r="F385" s="34">
        <v>10000</v>
      </c>
      <c r="G385" s="9" t="str">
        <f>VLOOKUP(B385,'[1]Business Unit Lookup'!A:B,2,FALSE)</f>
        <v>Department of Motor Vehicles</v>
      </c>
      <c r="H385" s="33" t="str">
        <f>VLOOKUP(C385,'[1]Fund Lookup'!B:C,2,FALSE)</f>
        <v>Federal Trust</v>
      </c>
      <c r="I385" s="35" t="s">
        <v>2252</v>
      </c>
      <c r="J385" s="33" t="str">
        <f>VLOOKUP(I385,'[1]Table B'!A:B,2,FALSE)</f>
        <v>Special Revenue-Federal</v>
      </c>
      <c r="K385" s="9" t="str">
        <f t="shared" si="17"/>
        <v>120-Special Revenue-Federal</v>
      </c>
      <c r="L385" s="9" t="str">
        <f>IFERROR(VLOOKUP(A385,'[1]VAC as of March 2024'!A:K,11,FALSE),"No")</f>
        <v>No</v>
      </c>
      <c r="M385" s="9" t="s">
        <v>2248</v>
      </c>
      <c r="O385" s="33" t="s">
        <v>2248</v>
      </c>
      <c r="P385" s="33" t="s">
        <v>6070</v>
      </c>
      <c r="Q385" s="2" t="str">
        <f>VLOOKUP(P385,'[1]Table E'!A:C,3,FALSE)</f>
        <v>Gifts and grants</v>
      </c>
    </row>
    <row r="386" spans="1:17" x14ac:dyDescent="0.25">
      <c r="A386" s="33" t="str">
        <f t="shared" ref="A386:A449" si="18">CONCATENATE(B386,C386)</f>
        <v>1540010110</v>
      </c>
      <c r="B386" s="33" t="s">
        <v>2303</v>
      </c>
      <c r="C386" s="33" t="s">
        <v>5444</v>
      </c>
      <c r="D386" s="9" t="str">
        <f t="shared" ref="D386:D449" si="19">CONCATENATE(E386,F386)</f>
        <v>1540010110</v>
      </c>
      <c r="E386" s="34">
        <v>15400</v>
      </c>
      <c r="F386" s="34">
        <v>10110</v>
      </c>
      <c r="G386" s="9" t="str">
        <f>VLOOKUP(B386,'[1]Business Unit Lookup'!A:B,2,FALSE)</f>
        <v>Department of Motor Vehicles</v>
      </c>
      <c r="H386" s="33" t="str">
        <f>VLOOKUP(C386,'[1]Fund Lookup'!B:C,2,FALSE)</f>
        <v>CARESActRlfFd–General-COVID-19</v>
      </c>
      <c r="I386" s="35" t="s">
        <v>2252</v>
      </c>
      <c r="J386" s="33" t="str">
        <f>VLOOKUP(I386,'[1]Table B'!A:B,2,FALSE)</f>
        <v>Special Revenue-Federal</v>
      </c>
      <c r="K386" s="9" t="str">
        <f t="shared" ref="K386:K449" si="20">CONCATENATE(I386,"-",J386)</f>
        <v>120-Special Revenue-Federal</v>
      </c>
      <c r="L386" s="9" t="str">
        <f>IFERROR(VLOOKUP(A386,'[1]VAC as of March 2024'!A:K,11,FALSE),"No")</f>
        <v>No</v>
      </c>
      <c r="M386" s="9" t="s">
        <v>5493</v>
      </c>
      <c r="O386" s="33" t="s">
        <v>2248</v>
      </c>
      <c r="P386" s="33" t="s">
        <v>6063</v>
      </c>
      <c r="Q386" s="2" t="str">
        <f>VLOOKUP(P386,'[1]Table E'!A:C,3,FALSE)</f>
        <v>COVID-19</v>
      </c>
    </row>
    <row r="387" spans="1:17" x14ac:dyDescent="0.25">
      <c r="A387" s="33" t="str">
        <f t="shared" si="18"/>
        <v>1540015000</v>
      </c>
      <c r="B387" s="33" t="s">
        <v>2303</v>
      </c>
      <c r="C387" s="33" t="s">
        <v>2222</v>
      </c>
      <c r="D387" s="9" t="str">
        <f t="shared" si="19"/>
        <v>1540015000</v>
      </c>
      <c r="E387" s="34">
        <v>15400</v>
      </c>
      <c r="F387" s="34">
        <v>15000</v>
      </c>
      <c r="G387" s="9" t="str">
        <f>VLOOKUP(B387,'[1]Business Unit Lookup'!A:B,2,FALSE)</f>
        <v>Department of Motor Vehicles</v>
      </c>
      <c r="H387" s="33" t="str">
        <f>VLOOKUP(C387,'[1]Fund Lookup'!B:C,2,FALSE)</f>
        <v>General Fixed Asset Acct Group</v>
      </c>
      <c r="I387" s="35" t="s">
        <v>2242</v>
      </c>
      <c r="J387" s="33" t="str">
        <f>VLOOKUP(I387,'[1]Table B'!A:B,2,FALSE)</f>
        <v>Fixed Assets, Fund 1500</v>
      </c>
      <c r="K387" s="9" t="str">
        <f t="shared" si="20"/>
        <v>610-Fixed Assets, Fund 1500</v>
      </c>
      <c r="L387" s="9" t="str">
        <f>IFERROR(VLOOKUP(A387,'[1]VAC as of March 2024'!A:K,11,FALSE),"No")</f>
        <v>No</v>
      </c>
      <c r="M387" s="9" t="s">
        <v>4</v>
      </c>
      <c r="Q387" s="2"/>
    </row>
    <row r="388" spans="1:17" x14ac:dyDescent="0.25">
      <c r="A388" s="33" t="str">
        <f t="shared" si="18"/>
        <v>1550001000</v>
      </c>
      <c r="B388" s="33" t="s">
        <v>2306</v>
      </c>
      <c r="C388" s="33" t="s">
        <v>1</v>
      </c>
      <c r="D388" s="9" t="str">
        <f t="shared" si="19"/>
        <v>155001000</v>
      </c>
      <c r="E388" s="34">
        <v>15500</v>
      </c>
      <c r="F388" s="34">
        <v>1000</v>
      </c>
      <c r="G388" s="9" t="str">
        <f>VLOOKUP(B388,'[1]Business Unit Lookup'!A:B,2,FALSE)</f>
        <v>Treasury Board</v>
      </c>
      <c r="H388" s="33" t="str">
        <f>VLOOKUP(C388,'[1]Fund Lookup'!B:C,2,FALSE)</f>
        <v>General Fund</v>
      </c>
      <c r="I388" s="35" t="s">
        <v>2236</v>
      </c>
      <c r="J388" s="33" t="str">
        <f>VLOOKUP(I388,'[1]Table B'!A:B,2,FALSE)</f>
        <v>General</v>
      </c>
      <c r="K388" s="9" t="str">
        <f t="shared" si="20"/>
        <v>100-General</v>
      </c>
      <c r="L388" s="9" t="str">
        <f>IFERROR(VLOOKUP(A388,'[1]VAC as of March 2024'!A:K,11,FALSE),"No")</f>
        <v>No</v>
      </c>
      <c r="M388" s="9" t="s">
        <v>2237</v>
      </c>
      <c r="O388" s="33" t="s">
        <v>2240</v>
      </c>
      <c r="P388" s="33" t="s">
        <v>6061</v>
      </c>
      <c r="Q388" s="2" t="str">
        <f>VLOOKUP(P388,'[1]Table E'!A:C,3,FALSE)</f>
        <v>Unassigned</v>
      </c>
    </row>
    <row r="389" spans="1:17" x14ac:dyDescent="0.25">
      <c r="A389" s="33" t="str">
        <f t="shared" si="18"/>
        <v>1550002155</v>
      </c>
      <c r="B389" s="33" t="s">
        <v>2306</v>
      </c>
      <c r="C389" s="33" t="s">
        <v>224</v>
      </c>
      <c r="D389" s="9" t="str">
        <f t="shared" si="19"/>
        <v>155002155</v>
      </c>
      <c r="E389" s="34">
        <v>15500</v>
      </c>
      <c r="F389" s="34">
        <v>2155</v>
      </c>
      <c r="G389" s="9" t="str">
        <f>VLOOKUP(B389,'[1]Business Unit Lookup'!A:B,2,FALSE)</f>
        <v>Treasury Board</v>
      </c>
      <c r="H389" s="33" t="str">
        <f>VLOOKUP(C389,'[1]Fund Lookup'!B:C,2,FALSE)</f>
        <v>TB Special Revenue Fund</v>
      </c>
      <c r="I389" s="35" t="s">
        <v>2236</v>
      </c>
      <c r="J389" s="33" t="str">
        <f>VLOOKUP(I389,'[1]Table B'!A:B,2,FALSE)</f>
        <v>General</v>
      </c>
      <c r="K389" s="9" t="str">
        <f t="shared" si="20"/>
        <v>100-General</v>
      </c>
      <c r="L389" s="9" t="str">
        <f>IFERROR(VLOOKUP(A389,'[1]VAC as of March 2024'!A:K,11,FALSE),"No")</f>
        <v>No</v>
      </c>
      <c r="M389" s="9" t="s">
        <v>2240</v>
      </c>
      <c r="O389" s="33" t="s">
        <v>2</v>
      </c>
      <c r="P389" s="33" t="s">
        <v>6101</v>
      </c>
      <c r="Q389" s="2" t="str">
        <f>VLOOKUP(P389,'[1]Table E'!A:C,3,FALSE)</f>
        <v>Contract and Debt Administration</v>
      </c>
    </row>
    <row r="390" spans="1:17" x14ac:dyDescent="0.25">
      <c r="A390" s="33" t="str">
        <f t="shared" si="18"/>
        <v>1550003000</v>
      </c>
      <c r="B390" s="33" t="s">
        <v>2306</v>
      </c>
      <c r="C390" s="33" t="s">
        <v>772</v>
      </c>
      <c r="D390" s="9" t="str">
        <f t="shared" si="19"/>
        <v>155003000</v>
      </c>
      <c r="E390" s="34">
        <v>15500</v>
      </c>
      <c r="F390" s="34">
        <v>3000</v>
      </c>
      <c r="G390" s="9" t="str">
        <f>VLOOKUP(B390,'[1]Business Unit Lookup'!A:B,2,FALSE)</f>
        <v>Treasury Board</v>
      </c>
      <c r="H390" s="33" t="str">
        <f>VLOOKUP(C390,'[1]Fund Lookup'!B:C,2,FALSE)</f>
        <v>Higher Education Operating</v>
      </c>
      <c r="I390" s="35" t="s">
        <v>2307</v>
      </c>
      <c r="J390" s="33" t="str">
        <f>VLOOKUP(I390,'[1]Table B'!A:B,2,FALSE)</f>
        <v>CU-HE-Non-specific Activity</v>
      </c>
      <c r="K390" s="9" t="str">
        <f t="shared" si="20"/>
        <v>500-CU-HE-Non-specific Activity</v>
      </c>
      <c r="L390" s="9" t="str">
        <f>IFERROR(VLOOKUP(A390,'[1]VAC as of March 2024'!A:K,11,FALSE),"No")</f>
        <v>Yes</v>
      </c>
      <c r="M390" s="9" t="s">
        <v>2240</v>
      </c>
      <c r="Q390" s="2"/>
    </row>
    <row r="391" spans="1:17" x14ac:dyDescent="0.25">
      <c r="A391" s="33" t="str">
        <f t="shared" si="18"/>
        <v>1550009155</v>
      </c>
      <c r="B391" s="33" t="s">
        <v>2306</v>
      </c>
      <c r="C391" s="33" t="s">
        <v>1821</v>
      </c>
      <c r="D391" s="9" t="str">
        <f t="shared" si="19"/>
        <v>155009155</v>
      </c>
      <c r="E391" s="34">
        <v>15500</v>
      </c>
      <c r="F391" s="34">
        <v>9155</v>
      </c>
      <c r="G391" s="9" t="str">
        <f>VLOOKUP(B391,'[1]Business Unit Lookup'!A:B,2,FALSE)</f>
        <v>Treasury Board</v>
      </c>
      <c r="H391" s="33" t="str">
        <f>VLOOKUP(C391,'[1]Fund Lookup'!B:C,2,FALSE)</f>
        <v>Dedicated Special Revenue-TB</v>
      </c>
      <c r="I391" s="35" t="s">
        <v>2265</v>
      </c>
      <c r="J391" s="33" t="str">
        <f>VLOOKUP(I391,'[1]Table B'!A:B,2,FALSE)</f>
        <v>Capital Projects, F/S Exclusions</v>
      </c>
      <c r="K391" s="9" t="str">
        <f t="shared" si="20"/>
        <v>156-Capital Projects, F/S Exclusions</v>
      </c>
      <c r="L391" s="9" t="str">
        <f>IFERROR(VLOOKUP(A391,'[1]VAC as of March 2024'!A:K,11,FALSE),"No")</f>
        <v>No</v>
      </c>
      <c r="M391" s="9" t="s">
        <v>2240</v>
      </c>
      <c r="O391" s="33" t="s">
        <v>2248</v>
      </c>
      <c r="P391" s="33" t="s">
        <v>6078</v>
      </c>
      <c r="Q391" s="2" t="str">
        <f>VLOOKUP(P391,'[1]Table E'!A:C,3,FALSE)</f>
        <v>Capital Projects</v>
      </c>
    </row>
    <row r="392" spans="1:17" x14ac:dyDescent="0.25">
      <c r="A392" s="33" t="str">
        <f t="shared" si="18"/>
        <v>1550010000</v>
      </c>
      <c r="B392" s="33" t="s">
        <v>2306</v>
      </c>
      <c r="C392" s="33" t="s">
        <v>2162</v>
      </c>
      <c r="D392" s="9" t="str">
        <f t="shared" si="19"/>
        <v>1550010000</v>
      </c>
      <c r="E392" s="34">
        <v>15500</v>
      </c>
      <c r="F392" s="34">
        <v>10000</v>
      </c>
      <c r="G392" s="9" t="str">
        <f>VLOOKUP(B392,'[1]Business Unit Lookup'!A:B,2,FALSE)</f>
        <v>Treasury Board</v>
      </c>
      <c r="H392" s="33" t="str">
        <f>VLOOKUP(C392,'[1]Fund Lookup'!B:C,2,FALSE)</f>
        <v>Federal Trust</v>
      </c>
      <c r="I392" s="35" t="s">
        <v>2252</v>
      </c>
      <c r="J392" s="33" t="str">
        <f>VLOOKUP(I392,'[1]Table B'!A:B,2,FALSE)</f>
        <v>Special Revenue-Federal</v>
      </c>
      <c r="K392" s="9" t="str">
        <f t="shared" si="20"/>
        <v>120-Special Revenue-Federal</v>
      </c>
      <c r="L392" s="9" t="str">
        <f>IFERROR(VLOOKUP(A392,'[1]VAC as of March 2024'!A:K,11,FALSE),"No")</f>
        <v>No</v>
      </c>
      <c r="M392" s="9" t="s">
        <v>2248</v>
      </c>
      <c r="O392" s="33" t="s">
        <v>2248</v>
      </c>
      <c r="P392" s="33" t="s">
        <v>6070</v>
      </c>
      <c r="Q392" s="2" t="str">
        <f>VLOOKUP(P392,'[1]Table E'!A:C,3,FALSE)</f>
        <v>Gifts and grants</v>
      </c>
    </row>
    <row r="393" spans="1:17" x14ac:dyDescent="0.25">
      <c r="A393" s="33" t="str">
        <f t="shared" si="18"/>
        <v>1550013025</v>
      </c>
      <c r="B393" s="33" t="s">
        <v>2306</v>
      </c>
      <c r="C393" s="33" t="s">
        <v>2220</v>
      </c>
      <c r="D393" s="9" t="str">
        <f t="shared" si="19"/>
        <v>1550013025</v>
      </c>
      <c r="E393" s="34">
        <v>15500</v>
      </c>
      <c r="F393" s="34">
        <v>13025</v>
      </c>
      <c r="G393" s="9" t="str">
        <f>VLOOKUP(B393,'[1]Business Unit Lookup'!A:B,2,FALSE)</f>
        <v>Treasury Board</v>
      </c>
      <c r="H393" s="33" t="str">
        <f>VLOOKUP(C393,'[1]Fund Lookup'!B:C,2,FALSE)</f>
        <v>Build America Bonds Fund-ARRA</v>
      </c>
      <c r="I393" s="35" t="s">
        <v>2308</v>
      </c>
      <c r="J393" s="33" t="str">
        <f>VLOOKUP(I393,'[1]Table B'!A:B,2,FALSE)</f>
        <v>Debt Service</v>
      </c>
      <c r="K393" s="9" t="str">
        <f t="shared" si="20"/>
        <v>150-Debt Service</v>
      </c>
      <c r="L393" s="9" t="str">
        <f>IFERROR(VLOOKUP(A393,'[1]VAC as of March 2024'!A:K,11,FALSE),"No")</f>
        <v>Yes</v>
      </c>
      <c r="M393" s="9" t="s">
        <v>2281</v>
      </c>
      <c r="O393" s="33" t="s">
        <v>2248</v>
      </c>
      <c r="P393" s="33" t="s">
        <v>6102</v>
      </c>
      <c r="Q393" s="2" t="str">
        <f>VLOOKUP(P393,'[1]Table E'!A:C,3,FALSE)</f>
        <v>Debt Service</v>
      </c>
    </row>
    <row r="394" spans="1:17" x14ac:dyDescent="0.25">
      <c r="A394" s="33" t="str">
        <f t="shared" si="18"/>
        <v>1560001000</v>
      </c>
      <c r="B394" s="33" t="s">
        <v>2309</v>
      </c>
      <c r="C394" s="33" t="s">
        <v>1</v>
      </c>
      <c r="D394" s="9" t="str">
        <f t="shared" si="19"/>
        <v>156001000</v>
      </c>
      <c r="E394" s="34">
        <v>15600</v>
      </c>
      <c r="F394" s="34">
        <v>1000</v>
      </c>
      <c r="G394" s="9" t="str">
        <f>VLOOKUP(B394,'[1]Business Unit Lookup'!A:B,2,FALSE)</f>
        <v>Department of State Police</v>
      </c>
      <c r="H394" s="33" t="str">
        <f>VLOOKUP(C394,'[1]Fund Lookup'!B:C,2,FALSE)</f>
        <v>General Fund</v>
      </c>
      <c r="I394" s="35" t="s">
        <v>2236</v>
      </c>
      <c r="J394" s="33" t="str">
        <f>VLOOKUP(I394,'[1]Table B'!A:B,2,FALSE)</f>
        <v>General</v>
      </c>
      <c r="K394" s="9" t="str">
        <f t="shared" si="20"/>
        <v>100-General</v>
      </c>
      <c r="L394" s="9" t="str">
        <f>IFERROR(VLOOKUP(A394,'[1]VAC as of March 2024'!A:K,11,FALSE),"No")</f>
        <v>No</v>
      </c>
      <c r="M394" s="9" t="s">
        <v>2237</v>
      </c>
      <c r="O394" s="33" t="s">
        <v>2240</v>
      </c>
      <c r="P394" s="33" t="s">
        <v>6061</v>
      </c>
      <c r="Q394" s="2" t="str">
        <f>VLOOKUP(P394,'[1]Table E'!A:C,3,FALSE)</f>
        <v>Unassigned</v>
      </c>
    </row>
    <row r="395" spans="1:17" x14ac:dyDescent="0.25">
      <c r="A395" s="33" t="str">
        <f t="shared" si="18"/>
        <v>1560002012</v>
      </c>
      <c r="B395" s="33" t="s">
        <v>2309</v>
      </c>
      <c r="C395" s="33" t="s">
        <v>26</v>
      </c>
      <c r="D395" s="9" t="str">
        <f t="shared" si="19"/>
        <v>156002012</v>
      </c>
      <c r="E395" s="34">
        <v>15600</v>
      </c>
      <c r="F395" s="34">
        <v>2012</v>
      </c>
      <c r="G395" s="9" t="str">
        <f>VLOOKUP(B395,'[1]Business Unit Lookup'!A:B,2,FALSE)</f>
        <v>Department of State Police</v>
      </c>
      <c r="H395" s="33" t="str">
        <f>VLOOKUP(C395,'[1]Fund Lookup'!B:C,2,FALSE)</f>
        <v>Firearms Transaction Program</v>
      </c>
      <c r="I395" s="35" t="s">
        <v>2239</v>
      </c>
      <c r="J395" s="33" t="str">
        <f>VLOOKUP(I395,'[1]Table B'!A:B,2,FALSE)</f>
        <v>Special Revenue-Other</v>
      </c>
      <c r="K395" s="9" t="str">
        <f t="shared" si="20"/>
        <v>105-Special Revenue-Other</v>
      </c>
      <c r="L395" s="9" t="str">
        <f>IFERROR(VLOOKUP(A395,'[1]VAC as of March 2024'!A:K,11,FALSE),"No")</f>
        <v>No</v>
      </c>
      <c r="M395" s="9" t="s">
        <v>2240</v>
      </c>
      <c r="O395" s="33" t="s">
        <v>2241</v>
      </c>
      <c r="P395" s="33" t="s">
        <v>6067</v>
      </c>
      <c r="Q395" s="2" t="str">
        <f>VLOOKUP(P395,'[1]Table E'!A:C,3,FALSE)</f>
        <v>Health and Public Safety</v>
      </c>
    </row>
    <row r="396" spans="1:17" x14ac:dyDescent="0.25">
      <c r="A396" s="33" t="str">
        <f t="shared" si="18"/>
        <v>1560002025</v>
      </c>
      <c r="B396" s="33" t="s">
        <v>2309</v>
      </c>
      <c r="C396" s="33" t="s">
        <v>5532</v>
      </c>
      <c r="D396" s="9" t="str">
        <f t="shared" si="19"/>
        <v>156002025</v>
      </c>
      <c r="E396" s="34">
        <v>15600</v>
      </c>
      <c r="F396" s="34">
        <v>2025</v>
      </c>
      <c r="G396" s="9" t="str">
        <f>VLOOKUP(B396,'[1]Business Unit Lookup'!A:B,2,FALSE)</f>
        <v>Department of State Police</v>
      </c>
      <c r="H396" s="33" t="str">
        <f>VLOOKUP(C396,'[1]Fund Lookup'!B:C,2,FALSE)</f>
        <v>VSP Rev from Services Provided</v>
      </c>
      <c r="I396" s="35" t="s">
        <v>2239</v>
      </c>
      <c r="J396" s="33" t="str">
        <f>VLOOKUP(I396,'[1]Table B'!A:B,2,FALSE)</f>
        <v>Special Revenue-Other</v>
      </c>
      <c r="K396" s="9" t="str">
        <f t="shared" si="20"/>
        <v>105-Special Revenue-Other</v>
      </c>
      <c r="L396" s="9" t="str">
        <f>IFERROR(VLOOKUP(A396,'[1]VAC as of March 2024'!A:K,11,FALSE),"No")</f>
        <v>No</v>
      </c>
      <c r="M396" s="9" t="s">
        <v>2240</v>
      </c>
      <c r="O396" s="33" t="s">
        <v>2241</v>
      </c>
      <c r="P396" s="33" t="s">
        <v>6067</v>
      </c>
      <c r="Q396" s="2" t="str">
        <f>VLOOKUP(P396,'[1]Table E'!A:C,3,FALSE)</f>
        <v>Health and Public Safety</v>
      </c>
    </row>
    <row r="397" spans="1:17" x14ac:dyDescent="0.25">
      <c r="A397" s="33" t="str">
        <f t="shared" si="18"/>
        <v>1560002055</v>
      </c>
      <c r="B397" s="33" t="s">
        <v>2309</v>
      </c>
      <c r="C397" s="33" t="s">
        <v>84</v>
      </c>
      <c r="D397" s="9" t="str">
        <f t="shared" si="19"/>
        <v>156002055</v>
      </c>
      <c r="E397" s="34">
        <v>15600</v>
      </c>
      <c r="F397" s="34">
        <v>2055</v>
      </c>
      <c r="G397" s="9" t="str">
        <f>VLOOKUP(B397,'[1]Business Unit Lookup'!A:B,2,FALSE)</f>
        <v>Department of State Police</v>
      </c>
      <c r="H397" s="33" t="str">
        <f>VLOOKUP(C397,'[1]Fund Lookup'!B:C,2,FALSE)</f>
        <v>Electronic Maintenance Fund</v>
      </c>
      <c r="I397" s="35" t="s">
        <v>2236</v>
      </c>
      <c r="J397" s="33" t="str">
        <f>VLOOKUP(I397,'[1]Table B'!A:B,2,FALSE)</f>
        <v>General</v>
      </c>
      <c r="K397" s="9" t="str">
        <f t="shared" si="20"/>
        <v>100-General</v>
      </c>
      <c r="L397" s="9" t="str">
        <f>IFERROR(VLOOKUP(A397,'[1]VAC as of March 2024'!A:K,11,FALSE),"No")</f>
        <v>No</v>
      </c>
      <c r="M397" s="9" t="s">
        <v>2240</v>
      </c>
      <c r="O397" s="33" t="s">
        <v>2</v>
      </c>
      <c r="P397" s="33" t="s">
        <v>6068</v>
      </c>
      <c r="Q397" s="2" t="str">
        <f>VLOOKUP(P397,'[1]Table E'!A:C,3,FALSE)</f>
        <v>Health and Public Safety</v>
      </c>
    </row>
    <row r="398" spans="1:17" x14ac:dyDescent="0.25">
      <c r="A398" s="33" t="str">
        <f t="shared" si="18"/>
        <v>1560002061</v>
      </c>
      <c r="B398" s="33" t="s">
        <v>2309</v>
      </c>
      <c r="C398" s="33" t="s">
        <v>90</v>
      </c>
      <c r="D398" s="9" t="str">
        <f t="shared" si="19"/>
        <v>156002061</v>
      </c>
      <c r="E398" s="34">
        <v>15600</v>
      </c>
      <c r="F398" s="34">
        <v>2061</v>
      </c>
      <c r="G398" s="9" t="str">
        <f>VLOOKUP(B398,'[1]Business Unit Lookup'!A:B,2,FALSE)</f>
        <v>Department of State Police</v>
      </c>
      <c r="H398" s="33" t="str">
        <f>VLOOKUP(C398,'[1]Fund Lookup'!B:C,2,FALSE)</f>
        <v>Non-Federal 10% Admin Fee Fund</v>
      </c>
      <c r="I398" s="35" t="s">
        <v>2236</v>
      </c>
      <c r="J398" s="33" t="str">
        <f>VLOOKUP(I398,'[1]Table B'!A:B,2,FALSE)</f>
        <v>General</v>
      </c>
      <c r="K398" s="9" t="str">
        <f t="shared" si="20"/>
        <v>100-General</v>
      </c>
      <c r="L398" s="9" t="str">
        <f>IFERROR(VLOOKUP(A398,'[1]VAC as of March 2024'!A:K,11,FALSE),"No")</f>
        <v>No</v>
      </c>
      <c r="M398" s="9" t="s">
        <v>2240</v>
      </c>
      <c r="O398" s="33" t="s">
        <v>2</v>
      </c>
      <c r="P398" s="33" t="s">
        <v>6068</v>
      </c>
      <c r="Q398" s="2" t="str">
        <f>VLOOKUP(P398,'[1]Table E'!A:C,3,FALSE)</f>
        <v>Health and Public Safety</v>
      </c>
    </row>
    <row r="399" spans="1:17" x14ac:dyDescent="0.25">
      <c r="A399" s="33" t="str">
        <f t="shared" si="18"/>
        <v>1560002103</v>
      </c>
      <c r="B399" s="33" t="s">
        <v>2309</v>
      </c>
      <c r="C399" s="33" t="s">
        <v>126</v>
      </c>
      <c r="D399" s="9" t="str">
        <f t="shared" si="19"/>
        <v>156002103</v>
      </c>
      <c r="E399" s="34">
        <v>15600</v>
      </c>
      <c r="F399" s="34">
        <v>2103</v>
      </c>
      <c r="G399" s="9" t="str">
        <f>VLOOKUP(B399,'[1]Business Unit Lookup'!A:B,2,FALSE)</f>
        <v>Department of State Police</v>
      </c>
      <c r="H399" s="33" t="str">
        <f>VLOOKUP(C399,'[1]Fund Lookup'!B:C,2,FALSE)</f>
        <v>Med-Flight Operations</v>
      </c>
      <c r="I399" s="35" t="s">
        <v>2236</v>
      </c>
      <c r="J399" s="33" t="str">
        <f>VLOOKUP(I399,'[1]Table B'!A:B,2,FALSE)</f>
        <v>General</v>
      </c>
      <c r="K399" s="9" t="str">
        <f t="shared" si="20"/>
        <v>100-General</v>
      </c>
      <c r="L399" s="9" t="str">
        <f>IFERROR(VLOOKUP(A399,'[1]VAC as of March 2024'!A:K,11,FALSE),"No")</f>
        <v>No</v>
      </c>
      <c r="M399" s="9" t="s">
        <v>2240</v>
      </c>
      <c r="O399" s="33" t="s">
        <v>2</v>
      </c>
      <c r="P399" s="33" t="s">
        <v>6068</v>
      </c>
      <c r="Q399" s="2" t="str">
        <f>VLOOKUP(P399,'[1]Table E'!A:C,3,FALSE)</f>
        <v>Health and Public Safety</v>
      </c>
    </row>
    <row r="400" spans="1:17" x14ac:dyDescent="0.25">
      <c r="A400" s="33" t="str">
        <f t="shared" si="18"/>
        <v>1560002145</v>
      </c>
      <c r="B400" s="33" t="s">
        <v>2309</v>
      </c>
      <c r="C400" s="33" t="s">
        <v>195</v>
      </c>
      <c r="D400" s="9" t="str">
        <f t="shared" si="19"/>
        <v>156002145</v>
      </c>
      <c r="E400" s="34">
        <v>15600</v>
      </c>
      <c r="F400" s="34">
        <v>2145</v>
      </c>
      <c r="G400" s="9" t="str">
        <f>VLOOKUP(B400,'[1]Business Unit Lookup'!A:B,2,FALSE)</f>
        <v>Department of State Police</v>
      </c>
      <c r="H400" s="33" t="str">
        <f>VLOOKUP(C400,'[1]Fund Lookup'!B:C,2,FALSE)</f>
        <v>Data Lines Fund</v>
      </c>
      <c r="I400" s="35" t="s">
        <v>2236</v>
      </c>
      <c r="J400" s="33" t="str">
        <f>VLOOKUP(I400,'[1]Table B'!A:B,2,FALSE)</f>
        <v>General</v>
      </c>
      <c r="K400" s="9" t="str">
        <f t="shared" si="20"/>
        <v>100-General</v>
      </c>
      <c r="L400" s="9" t="str">
        <f>IFERROR(VLOOKUP(A400,'[1]VAC as of March 2024'!A:K,11,FALSE),"No")</f>
        <v>No</v>
      </c>
      <c r="M400" s="9" t="s">
        <v>2240</v>
      </c>
      <c r="O400" s="33" t="s">
        <v>2</v>
      </c>
      <c r="P400" s="33" t="s">
        <v>6068</v>
      </c>
      <c r="Q400" s="2" t="str">
        <f>VLOOKUP(P400,'[1]Table E'!A:C,3,FALSE)</f>
        <v>Health and Public Safety</v>
      </c>
    </row>
    <row r="401" spans="1:17" x14ac:dyDescent="0.25">
      <c r="A401" s="33" t="str">
        <f t="shared" si="18"/>
        <v>1560002156</v>
      </c>
      <c r="B401" s="33" t="s">
        <v>2309</v>
      </c>
      <c r="C401" s="33" t="s">
        <v>227</v>
      </c>
      <c r="D401" s="9" t="str">
        <f t="shared" si="19"/>
        <v>156002156</v>
      </c>
      <c r="E401" s="34">
        <v>15600</v>
      </c>
      <c r="F401" s="34">
        <v>2156</v>
      </c>
      <c r="G401" s="9" t="str">
        <f>VLOOKUP(B401,'[1]Business Unit Lookup'!A:B,2,FALSE)</f>
        <v>Department of State Police</v>
      </c>
      <c r="H401" s="33" t="str">
        <f>VLOOKUP(C401,'[1]Fund Lookup'!B:C,2,FALSE)</f>
        <v>VSP Special Revenue Fund</v>
      </c>
      <c r="I401" s="35" t="s">
        <v>2236</v>
      </c>
      <c r="J401" s="33" t="str">
        <f>VLOOKUP(I401,'[1]Table B'!A:B,2,FALSE)</f>
        <v>General</v>
      </c>
      <c r="K401" s="9" t="str">
        <f t="shared" si="20"/>
        <v>100-General</v>
      </c>
      <c r="L401" s="9" t="str">
        <f>IFERROR(VLOOKUP(A401,'[1]VAC as of March 2024'!A:K,11,FALSE),"No")</f>
        <v>No</v>
      </c>
      <c r="M401" s="9" t="s">
        <v>2240</v>
      </c>
      <c r="O401" s="33" t="s">
        <v>2</v>
      </c>
      <c r="P401" s="33" t="s">
        <v>6068</v>
      </c>
      <c r="Q401" s="2" t="str">
        <f>VLOOKUP(P401,'[1]Table E'!A:C,3,FALSE)</f>
        <v>Health and Public Safety</v>
      </c>
    </row>
    <row r="402" spans="1:17" x14ac:dyDescent="0.25">
      <c r="A402" s="33" t="str">
        <f t="shared" si="18"/>
        <v>1560002200</v>
      </c>
      <c r="B402" s="33" t="s">
        <v>2309</v>
      </c>
      <c r="C402" s="33" t="s">
        <v>297</v>
      </c>
      <c r="D402" s="9" t="str">
        <f t="shared" si="19"/>
        <v>156002200</v>
      </c>
      <c r="E402" s="34">
        <v>15600</v>
      </c>
      <c r="F402" s="34">
        <v>2200</v>
      </c>
      <c r="G402" s="9" t="str">
        <f>VLOOKUP(B402,'[1]Business Unit Lookup'!A:B,2,FALSE)</f>
        <v>Department of State Police</v>
      </c>
      <c r="H402" s="33" t="str">
        <f>VLOOKUP(C402,'[1]Fund Lookup'!B:C,2,FALSE)</f>
        <v>Concealed Weapons Program</v>
      </c>
      <c r="I402" s="35" t="s">
        <v>2236</v>
      </c>
      <c r="J402" s="33" t="str">
        <f>VLOOKUP(I402,'[1]Table B'!A:B,2,FALSE)</f>
        <v>General</v>
      </c>
      <c r="K402" s="9" t="str">
        <f t="shared" si="20"/>
        <v>100-General</v>
      </c>
      <c r="L402" s="9" t="str">
        <f>IFERROR(VLOOKUP(A402,'[1]VAC as of March 2024'!A:K,11,FALSE),"No")</f>
        <v>No</v>
      </c>
      <c r="M402" s="9" t="s">
        <v>2240</v>
      </c>
      <c r="O402" s="33" t="s">
        <v>2</v>
      </c>
      <c r="P402" s="33" t="s">
        <v>6068</v>
      </c>
      <c r="Q402" s="2" t="str">
        <f>VLOOKUP(P402,'[1]Table E'!A:C,3,FALSE)</f>
        <v>Health and Public Safety</v>
      </c>
    </row>
    <row r="403" spans="1:17" x14ac:dyDescent="0.25">
      <c r="A403" s="33" t="str">
        <f t="shared" si="18"/>
        <v>1560002211</v>
      </c>
      <c r="B403" s="33" t="s">
        <v>2309</v>
      </c>
      <c r="C403" s="33" t="s">
        <v>322</v>
      </c>
      <c r="D403" s="9" t="str">
        <f t="shared" si="19"/>
        <v>156002211</v>
      </c>
      <c r="E403" s="34">
        <v>15600</v>
      </c>
      <c r="F403" s="34">
        <v>2211</v>
      </c>
      <c r="G403" s="9" t="str">
        <f>VLOOKUP(B403,'[1]Business Unit Lookup'!A:B,2,FALSE)</f>
        <v>Department of State Police</v>
      </c>
      <c r="H403" s="33" t="str">
        <f>VLOOKUP(C403,'[1]Fund Lookup'!B:C,2,FALSE)</f>
        <v>State Police Sales Mtr Vehicle</v>
      </c>
      <c r="I403" s="35" t="s">
        <v>2236</v>
      </c>
      <c r="J403" s="33" t="str">
        <f>VLOOKUP(I403,'[1]Table B'!A:B,2,FALSE)</f>
        <v>General</v>
      </c>
      <c r="K403" s="9" t="str">
        <f t="shared" si="20"/>
        <v>100-General</v>
      </c>
      <c r="L403" s="9" t="str">
        <f>IFERROR(VLOOKUP(A403,'[1]VAC as of March 2024'!A:K,11,FALSE),"No")</f>
        <v>No</v>
      </c>
      <c r="M403" s="9" t="s">
        <v>2240</v>
      </c>
      <c r="O403" s="33" t="s">
        <v>2</v>
      </c>
      <c r="P403" s="33" t="s">
        <v>6068</v>
      </c>
      <c r="Q403" s="2" t="str">
        <f>VLOOKUP(P403,'[1]Table E'!A:C,3,FALSE)</f>
        <v>Health and Public Safety</v>
      </c>
    </row>
    <row r="404" spans="1:17" x14ac:dyDescent="0.25">
      <c r="A404" s="33" t="str">
        <f t="shared" si="18"/>
        <v>1560002220</v>
      </c>
      <c r="B404" s="33" t="s">
        <v>2309</v>
      </c>
      <c r="C404" s="33" t="s">
        <v>5553</v>
      </c>
      <c r="D404" s="9" t="str">
        <f t="shared" si="19"/>
        <v>156002220</v>
      </c>
      <c r="E404" s="34">
        <v>15600</v>
      </c>
      <c r="F404" s="34">
        <v>2220</v>
      </c>
      <c r="G404" s="9" t="str">
        <f>VLOOKUP(B404,'[1]Business Unit Lookup'!A:B,2,FALSE)</f>
        <v>Department of State Police</v>
      </c>
      <c r="H404" s="33" t="s">
        <v>5554</v>
      </c>
      <c r="I404" s="35" t="s">
        <v>2252</v>
      </c>
      <c r="J404" s="33" t="str">
        <f>VLOOKUP(I404,'[1]Table B'!A:B,2,FALSE)</f>
        <v>Special Revenue-Federal</v>
      </c>
      <c r="K404" s="9" t="str">
        <f t="shared" si="20"/>
        <v>120-Special Revenue-Federal</v>
      </c>
      <c r="L404" s="9" t="str">
        <f>IFERROR(VLOOKUP(A404,'[1]VAC as of March 2024'!A:K,11,FALSE),"No")</f>
        <v>No</v>
      </c>
      <c r="M404" s="9" t="s">
        <v>2248</v>
      </c>
      <c r="O404" s="33" t="s">
        <v>2248</v>
      </c>
      <c r="P404" s="33" t="s">
        <v>6070</v>
      </c>
      <c r="Q404" s="2" t="str">
        <f>VLOOKUP(P404,'[1]Table E'!A:C,3,FALSE)</f>
        <v>Gifts and grants</v>
      </c>
    </row>
    <row r="405" spans="1:17" x14ac:dyDescent="0.25">
      <c r="A405" s="33" t="str">
        <f t="shared" si="18"/>
        <v>1560002270</v>
      </c>
      <c r="B405" s="33" t="s">
        <v>2309</v>
      </c>
      <c r="C405" s="33" t="s">
        <v>374</v>
      </c>
      <c r="D405" s="9" t="str">
        <f t="shared" si="19"/>
        <v>156002270</v>
      </c>
      <c r="E405" s="34">
        <v>15600</v>
      </c>
      <c r="F405" s="34">
        <v>2270</v>
      </c>
      <c r="G405" s="9" t="str">
        <f>VLOOKUP(B405,'[1]Business Unit Lookup'!A:B,2,FALSE)</f>
        <v>Department of State Police</v>
      </c>
      <c r="H405" s="33" t="str">
        <f>VLOOKUP(C405,'[1]Fund Lookup'!B:C,2,FALSE)</f>
        <v>Sex Offender Registry Fund</v>
      </c>
      <c r="I405" s="35" t="s">
        <v>2239</v>
      </c>
      <c r="J405" s="33" t="str">
        <f>VLOOKUP(I405,'[1]Table B'!A:B,2,FALSE)</f>
        <v>Special Revenue-Other</v>
      </c>
      <c r="K405" s="9" t="str">
        <f t="shared" si="20"/>
        <v>105-Special Revenue-Other</v>
      </c>
      <c r="L405" s="9" t="str">
        <f>IFERROR(VLOOKUP(A405,'[1]VAC as of March 2024'!A:K,11,FALSE),"No")</f>
        <v>No</v>
      </c>
      <c r="M405" s="9" t="s">
        <v>2240</v>
      </c>
      <c r="O405" s="33" t="s">
        <v>2241</v>
      </c>
      <c r="P405" s="33" t="s">
        <v>6067</v>
      </c>
      <c r="Q405" s="2" t="str">
        <f>VLOOKUP(P405,'[1]Table E'!A:C,3,FALSE)</f>
        <v>Health and Public Safety</v>
      </c>
    </row>
    <row r="406" spans="1:17" x14ac:dyDescent="0.25">
      <c r="A406" s="33" t="str">
        <f t="shared" si="18"/>
        <v>1560002281</v>
      </c>
      <c r="B406" s="33" t="s">
        <v>2309</v>
      </c>
      <c r="C406" s="33" t="s">
        <v>382</v>
      </c>
      <c r="D406" s="9" t="str">
        <f t="shared" si="19"/>
        <v>156002281</v>
      </c>
      <c r="E406" s="34">
        <v>15600</v>
      </c>
      <c r="F406" s="34">
        <v>2281</v>
      </c>
      <c r="G406" s="9" t="str">
        <f>VLOOKUP(B406,'[1]Business Unit Lookup'!A:B,2,FALSE)</f>
        <v>Department of State Police</v>
      </c>
      <c r="H406" s="33" t="str">
        <f>VLOOKUP(C406,'[1]Fund Lookup'!B:C,2,FALSE)</f>
        <v>Purdue Fred Co Fd Asst Forfeit</v>
      </c>
      <c r="I406" s="35" t="s">
        <v>2252</v>
      </c>
      <c r="J406" s="33" t="str">
        <f>VLOOKUP(I406,'[1]Table B'!A:B,2,FALSE)</f>
        <v>Special Revenue-Federal</v>
      </c>
      <c r="K406" s="9" t="str">
        <f t="shared" si="20"/>
        <v>120-Special Revenue-Federal</v>
      </c>
      <c r="L406" s="9" t="str">
        <f>IFERROR(VLOOKUP(A406,'[1]VAC as of March 2024'!A:K,11,FALSE),"No")</f>
        <v>No</v>
      </c>
      <c r="M406" s="9" t="s">
        <v>2248</v>
      </c>
      <c r="O406" s="33" t="s">
        <v>2248</v>
      </c>
      <c r="P406" s="33" t="s">
        <v>6070</v>
      </c>
      <c r="Q406" s="2" t="str">
        <f>VLOOKUP(P406,'[1]Table E'!A:C,3,FALSE)</f>
        <v>Gifts and grants</v>
      </c>
    </row>
    <row r="407" spans="1:17" x14ac:dyDescent="0.25">
      <c r="A407" s="33" t="str">
        <f t="shared" si="18"/>
        <v>1560002290</v>
      </c>
      <c r="B407" s="33" t="s">
        <v>2309</v>
      </c>
      <c r="C407" s="33" t="s">
        <v>387</v>
      </c>
      <c r="D407" s="9" t="str">
        <f t="shared" si="19"/>
        <v>156002290</v>
      </c>
      <c r="E407" s="34">
        <v>15600</v>
      </c>
      <c r="F407" s="34">
        <v>2290</v>
      </c>
      <c r="G407" s="9" t="str">
        <f>VLOOKUP(B407,'[1]Business Unit Lookup'!A:B,2,FALSE)</f>
        <v>Department of State Police</v>
      </c>
      <c r="H407" s="33" t="str">
        <f>VLOOKUP(C407,'[1]Fund Lookup'!B:C,2,FALSE)</f>
        <v>Federal Asset Forfeiture Fund</v>
      </c>
      <c r="I407" s="35" t="s">
        <v>2252</v>
      </c>
      <c r="J407" s="33" t="str">
        <f>VLOOKUP(I407,'[1]Table B'!A:B,2,FALSE)</f>
        <v>Special Revenue-Federal</v>
      </c>
      <c r="K407" s="9" t="str">
        <f t="shared" si="20"/>
        <v>120-Special Revenue-Federal</v>
      </c>
      <c r="L407" s="9" t="str">
        <f>IFERROR(VLOOKUP(A407,'[1]VAC as of March 2024'!A:K,11,FALSE),"No")</f>
        <v>No</v>
      </c>
      <c r="M407" s="9" t="s">
        <v>2248</v>
      </c>
      <c r="O407" s="33" t="s">
        <v>2248</v>
      </c>
      <c r="P407" s="33" t="s">
        <v>6070</v>
      </c>
      <c r="Q407" s="2" t="str">
        <f>VLOOKUP(P407,'[1]Table E'!A:C,3,FALSE)</f>
        <v>Gifts and grants</v>
      </c>
    </row>
    <row r="408" spans="1:17" x14ac:dyDescent="0.25">
      <c r="A408" s="33" t="str">
        <f t="shared" si="18"/>
        <v>1560002313</v>
      </c>
      <c r="B408" s="33" t="s">
        <v>2309</v>
      </c>
      <c r="C408" s="33" t="s">
        <v>400</v>
      </c>
      <c r="D408" s="9" t="str">
        <f t="shared" si="19"/>
        <v>156002313</v>
      </c>
      <c r="E408" s="34">
        <v>15600</v>
      </c>
      <c r="F408" s="34">
        <v>2313</v>
      </c>
      <c r="G408" s="9" t="str">
        <f>VLOOKUP(B408,'[1]Business Unit Lookup'!A:B,2,FALSE)</f>
        <v>Department of State Police</v>
      </c>
      <c r="H408" s="33" t="str">
        <f>VLOOKUP(C408,'[1]Fund Lookup'!B:C,2,FALSE)</f>
        <v>SCC</v>
      </c>
      <c r="I408" s="35" t="s">
        <v>2255</v>
      </c>
      <c r="J408" s="33" t="str">
        <f>VLOOKUP(I408,'[1]Table B'!A:B,2,FALSE)</f>
        <v>Special Revenue-Highways</v>
      </c>
      <c r="K408" s="9" t="str">
        <f t="shared" si="20"/>
        <v>110-Special Revenue-Highways</v>
      </c>
      <c r="L408" s="9" t="str">
        <f>IFERROR(VLOOKUP(A408,'[1]VAC as of March 2024'!A:K,11,FALSE),"No")</f>
        <v>No</v>
      </c>
      <c r="M408" s="9" t="s">
        <v>2240</v>
      </c>
      <c r="O408" s="33" t="s">
        <v>2241</v>
      </c>
      <c r="P408" s="33" t="s">
        <v>6067</v>
      </c>
      <c r="Q408" s="2" t="str">
        <f>VLOOKUP(P408,'[1]Table E'!A:C,3,FALSE)</f>
        <v>Health and Public Safety</v>
      </c>
    </row>
    <row r="409" spans="1:17" x14ac:dyDescent="0.25">
      <c r="A409" s="33" t="str">
        <f t="shared" si="18"/>
        <v>1560002331</v>
      </c>
      <c r="B409" s="33" t="s">
        <v>2309</v>
      </c>
      <c r="C409" s="33" t="s">
        <v>418</v>
      </c>
      <c r="D409" s="9" t="str">
        <f t="shared" si="19"/>
        <v>156002331</v>
      </c>
      <c r="E409" s="34">
        <v>15600</v>
      </c>
      <c r="F409" s="34">
        <v>2331</v>
      </c>
      <c r="G409" s="9" t="str">
        <f>VLOOKUP(B409,'[1]Business Unit Lookup'!A:B,2,FALSE)</f>
        <v>Department of State Police</v>
      </c>
      <c r="H409" s="33" t="str">
        <f>VLOOKUP(C409,'[1]Fund Lookup'!B:C,2,FALSE)</f>
        <v>State Asset Forfeiture</v>
      </c>
      <c r="I409" s="35" t="s">
        <v>2239</v>
      </c>
      <c r="J409" s="33" t="str">
        <f>VLOOKUP(I409,'[1]Table B'!A:B,2,FALSE)</f>
        <v>Special Revenue-Other</v>
      </c>
      <c r="K409" s="9" t="str">
        <f t="shared" si="20"/>
        <v>105-Special Revenue-Other</v>
      </c>
      <c r="L409" s="9" t="str">
        <f>IFERROR(VLOOKUP(A409,'[1]VAC as of March 2024'!A:K,11,FALSE),"No")</f>
        <v>No</v>
      </c>
      <c r="M409" s="9" t="s">
        <v>2240</v>
      </c>
      <c r="O409" s="33" t="s">
        <v>2241</v>
      </c>
      <c r="P409" s="33" t="s">
        <v>6067</v>
      </c>
      <c r="Q409" s="2" t="str">
        <f>VLOOKUP(P409,'[1]Table E'!A:C,3,FALSE)</f>
        <v>Health and Public Safety</v>
      </c>
    </row>
    <row r="410" spans="1:17" x14ac:dyDescent="0.25">
      <c r="A410" s="33" t="str">
        <f t="shared" si="18"/>
        <v>1560002360</v>
      </c>
      <c r="B410" s="33" t="s">
        <v>2309</v>
      </c>
      <c r="C410" s="33" t="s">
        <v>438</v>
      </c>
      <c r="D410" s="9" t="str">
        <f t="shared" si="19"/>
        <v>156002360</v>
      </c>
      <c r="E410" s="34">
        <v>15600</v>
      </c>
      <c r="F410" s="34">
        <v>2360</v>
      </c>
      <c r="G410" s="9" t="str">
        <f>VLOOKUP(B410,'[1]Business Unit Lookup'!A:B,2,FALSE)</f>
        <v>Department of State Police</v>
      </c>
      <c r="H410" s="33" t="str">
        <f>VLOOKUP(C410,'[1]Fund Lookup'!B:C,2,FALSE)</f>
        <v>Drug Invstgtn Trust Acct - Fed</v>
      </c>
      <c r="I410" s="35" t="s">
        <v>2252</v>
      </c>
      <c r="J410" s="33" t="str">
        <f>VLOOKUP(I410,'[1]Table B'!A:B,2,FALSE)</f>
        <v>Special Revenue-Federal</v>
      </c>
      <c r="K410" s="9" t="str">
        <f t="shared" si="20"/>
        <v>120-Special Revenue-Federal</v>
      </c>
      <c r="L410" s="9" t="str">
        <f>IFERROR(VLOOKUP(A410,'[1]VAC as of March 2024'!A:K,11,FALSE),"No")</f>
        <v>No</v>
      </c>
      <c r="M410" s="9" t="s">
        <v>2248</v>
      </c>
      <c r="O410" s="33" t="s">
        <v>2248</v>
      </c>
      <c r="P410" s="33" t="s">
        <v>6070</v>
      </c>
      <c r="Q410" s="2" t="str">
        <f>VLOOKUP(P410,'[1]Table E'!A:C,3,FALSE)</f>
        <v>Gifts and grants</v>
      </c>
    </row>
    <row r="411" spans="1:17" x14ac:dyDescent="0.25">
      <c r="A411" s="33" t="str">
        <f t="shared" si="18"/>
        <v>1560002460</v>
      </c>
      <c r="B411" s="33" t="s">
        <v>2309</v>
      </c>
      <c r="C411" s="33" t="s">
        <v>516</v>
      </c>
      <c r="D411" s="9" t="str">
        <f t="shared" si="19"/>
        <v>156002460</v>
      </c>
      <c r="E411" s="34">
        <v>15600</v>
      </c>
      <c r="F411" s="34">
        <v>2460</v>
      </c>
      <c r="G411" s="9" t="str">
        <f>VLOOKUP(B411,'[1]Business Unit Lookup'!A:B,2,FALSE)</f>
        <v>Department of State Police</v>
      </c>
      <c r="H411" s="33" t="str">
        <f>VLOOKUP(C411,'[1]Fund Lookup'!B:C,2,FALSE)</f>
        <v>Disaster Recovery Fund</v>
      </c>
      <c r="I411" s="35" t="s">
        <v>2236</v>
      </c>
      <c r="J411" s="33" t="str">
        <f>VLOOKUP(I411,'[1]Table B'!A:B,2,FALSE)</f>
        <v>General</v>
      </c>
      <c r="K411" s="9" t="str">
        <f t="shared" si="20"/>
        <v>100-General</v>
      </c>
      <c r="L411" s="9" t="str">
        <f>IFERROR(VLOOKUP(A411,'[1]VAC as of March 2024'!A:K,11,FALSE),"No")</f>
        <v>No</v>
      </c>
      <c r="M411" s="9" t="s">
        <v>2240</v>
      </c>
      <c r="O411" s="33" t="s">
        <v>2</v>
      </c>
      <c r="P411" s="33" t="s">
        <v>6068</v>
      </c>
      <c r="Q411" s="2" t="str">
        <f>VLOOKUP(P411,'[1]Table E'!A:C,3,FALSE)</f>
        <v>Health and Public Safety</v>
      </c>
    </row>
    <row r="412" spans="1:17" x14ac:dyDescent="0.25">
      <c r="A412" s="33" t="str">
        <f t="shared" si="18"/>
        <v>1560002530</v>
      </c>
      <c r="B412" s="33" t="s">
        <v>2309</v>
      </c>
      <c r="C412" s="33" t="s">
        <v>545</v>
      </c>
      <c r="D412" s="9" t="str">
        <f t="shared" si="19"/>
        <v>156002530</v>
      </c>
      <c r="E412" s="34">
        <v>15600</v>
      </c>
      <c r="F412" s="34">
        <v>2530</v>
      </c>
      <c r="G412" s="9" t="str">
        <f>VLOOKUP(B412,'[1]Business Unit Lookup'!A:B,2,FALSE)</f>
        <v>Department of State Police</v>
      </c>
      <c r="H412" s="33" t="str">
        <f>VLOOKUP(C412,'[1]Fund Lookup'!B:C,2,FALSE)</f>
        <v>Drug Investigatn Trust Acct-St</v>
      </c>
      <c r="I412" s="35" t="s">
        <v>2239</v>
      </c>
      <c r="J412" s="33" t="str">
        <f>VLOOKUP(I412,'[1]Table B'!A:B,2,FALSE)</f>
        <v>Special Revenue-Other</v>
      </c>
      <c r="K412" s="9" t="str">
        <f t="shared" si="20"/>
        <v>105-Special Revenue-Other</v>
      </c>
      <c r="L412" s="9" t="str">
        <f>IFERROR(VLOOKUP(A412,'[1]VAC as of March 2024'!A:K,11,FALSE),"No")</f>
        <v>Yes</v>
      </c>
      <c r="M412" s="9" t="s">
        <v>2240</v>
      </c>
      <c r="N412" s="9" t="s">
        <v>6077</v>
      </c>
      <c r="O412" s="33" t="s">
        <v>2241</v>
      </c>
      <c r="P412" s="33" t="s">
        <v>6067</v>
      </c>
      <c r="Q412" s="2" t="str">
        <f>VLOOKUP(P412,'[1]Table E'!A:C,3,FALSE)</f>
        <v>Health and Public Safety</v>
      </c>
    </row>
    <row r="413" spans="1:17" x14ac:dyDescent="0.25">
      <c r="A413" s="33" t="str">
        <f t="shared" si="18"/>
        <v>1560002610</v>
      </c>
      <c r="B413" s="33" t="s">
        <v>2309</v>
      </c>
      <c r="C413" s="33" t="s">
        <v>574</v>
      </c>
      <c r="D413" s="9" t="str">
        <f t="shared" si="19"/>
        <v>156002610</v>
      </c>
      <c r="E413" s="34">
        <v>15600</v>
      </c>
      <c r="F413" s="34">
        <v>2610</v>
      </c>
      <c r="G413" s="9" t="str">
        <f>VLOOKUP(B413,'[1]Business Unit Lookup'!A:B,2,FALSE)</f>
        <v>Department of State Police</v>
      </c>
      <c r="H413" s="33" t="str">
        <f>VLOOKUP(C413,'[1]Fund Lookup'!B:C,2,FALSE)</f>
        <v>Safety Fund</v>
      </c>
      <c r="I413" s="35" t="s">
        <v>2239</v>
      </c>
      <c r="J413" s="33" t="str">
        <f>VLOOKUP(I413,'[1]Table B'!A:B,2,FALSE)</f>
        <v>Special Revenue-Other</v>
      </c>
      <c r="K413" s="9" t="str">
        <f t="shared" si="20"/>
        <v>105-Special Revenue-Other</v>
      </c>
      <c r="L413" s="9" t="str">
        <f>IFERROR(VLOOKUP(A413,'[1]VAC as of March 2024'!A:K,11,FALSE),"No")</f>
        <v>No</v>
      </c>
      <c r="M413" s="9" t="s">
        <v>2240</v>
      </c>
      <c r="O413" s="33" t="s">
        <v>2241</v>
      </c>
      <c r="P413" s="33" t="s">
        <v>6067</v>
      </c>
      <c r="Q413" s="2" t="str">
        <f>VLOOKUP(P413,'[1]Table E'!A:C,3,FALSE)</f>
        <v>Health and Public Safety</v>
      </c>
    </row>
    <row r="414" spans="1:17" x14ac:dyDescent="0.25">
      <c r="A414" s="33" t="str">
        <f t="shared" si="18"/>
        <v>1560002660</v>
      </c>
      <c r="B414" s="33" t="s">
        <v>2309</v>
      </c>
      <c r="C414" s="33" t="s">
        <v>595</v>
      </c>
      <c r="D414" s="9" t="str">
        <f t="shared" si="19"/>
        <v>156002660</v>
      </c>
      <c r="E414" s="34">
        <v>15600</v>
      </c>
      <c r="F414" s="34">
        <v>2660</v>
      </c>
      <c r="G414" s="9" t="str">
        <f>VLOOKUP(B414,'[1]Business Unit Lookup'!A:B,2,FALSE)</f>
        <v>Department of State Police</v>
      </c>
      <c r="H414" s="33" t="str">
        <f>VLOOKUP(C414,'[1]Fund Lookup'!B:C,2,FALSE)</f>
        <v>DOH Funds For CCRE</v>
      </c>
      <c r="I414" s="35" t="s">
        <v>2304</v>
      </c>
      <c r="J414" s="33" t="str">
        <f>VLOOKUP(I414,'[1]Table B'!A:B,2,FALSE)</f>
        <v>Special Revenue-Health and Social Servic</v>
      </c>
      <c r="K414" s="9" t="str">
        <f t="shared" si="20"/>
        <v>115-Special Revenue-Health and Social Servic</v>
      </c>
      <c r="L414" s="9" t="str">
        <f>IFERROR(VLOOKUP(A414,'[1]VAC as of March 2024'!A:K,11,FALSE),"No")</f>
        <v>No</v>
      </c>
      <c r="M414" s="9" t="s">
        <v>2240</v>
      </c>
      <c r="O414" s="33" t="s">
        <v>2241</v>
      </c>
      <c r="P414" s="33" t="s">
        <v>6067</v>
      </c>
      <c r="Q414" s="2" t="str">
        <f>VLOOKUP(P414,'[1]Table E'!A:C,3,FALSE)</f>
        <v>Health and Public Safety</v>
      </c>
    </row>
    <row r="415" spans="1:17" x14ac:dyDescent="0.25">
      <c r="A415" s="33" t="str">
        <f t="shared" si="18"/>
        <v>1560002753</v>
      </c>
      <c r="B415" s="33" t="s">
        <v>2309</v>
      </c>
      <c r="C415" s="33" t="s">
        <v>656</v>
      </c>
      <c r="D415" s="9" t="str">
        <f t="shared" si="19"/>
        <v>156002753</v>
      </c>
      <c r="E415" s="34">
        <v>15600</v>
      </c>
      <c r="F415" s="34">
        <v>2753</v>
      </c>
      <c r="G415" s="9" t="str">
        <f>VLOOKUP(B415,'[1]Business Unit Lookup'!A:B,2,FALSE)</f>
        <v>Department of State Police</v>
      </c>
      <c r="H415" s="33" t="str">
        <f>VLOOKUP(C415,'[1]Fund Lookup'!B:C,2,FALSE)</f>
        <v>Cafeteria Fund</v>
      </c>
      <c r="I415" s="35" t="s">
        <v>2236</v>
      </c>
      <c r="J415" s="33" t="str">
        <f>VLOOKUP(I415,'[1]Table B'!A:B,2,FALSE)</f>
        <v>General</v>
      </c>
      <c r="K415" s="9" t="str">
        <f t="shared" si="20"/>
        <v>100-General</v>
      </c>
      <c r="L415" s="9" t="str">
        <f>IFERROR(VLOOKUP(A415,'[1]VAC as of March 2024'!A:K,11,FALSE),"No")</f>
        <v>No</v>
      </c>
      <c r="M415" s="9" t="s">
        <v>2240</v>
      </c>
      <c r="O415" s="33" t="s">
        <v>2</v>
      </c>
      <c r="P415" s="33" t="s">
        <v>6068</v>
      </c>
      <c r="Q415" s="2" t="str">
        <f>VLOOKUP(P415,'[1]Table E'!A:C,3,FALSE)</f>
        <v>Health and Public Safety</v>
      </c>
    </row>
    <row r="416" spans="1:17" x14ac:dyDescent="0.25">
      <c r="A416" s="33" t="str">
        <f t="shared" si="18"/>
        <v>1560002770</v>
      </c>
      <c r="B416" s="33" t="s">
        <v>2309</v>
      </c>
      <c r="C416" s="33" t="s">
        <v>671</v>
      </c>
      <c r="D416" s="9" t="str">
        <f t="shared" si="19"/>
        <v>156002770</v>
      </c>
      <c r="E416" s="34">
        <v>15600</v>
      </c>
      <c r="F416" s="34">
        <v>2770</v>
      </c>
      <c r="G416" s="9" t="str">
        <f>VLOOKUP(B416,'[1]Business Unit Lookup'!A:B,2,FALSE)</f>
        <v>Department of State Police</v>
      </c>
      <c r="H416" s="33" t="str">
        <f>VLOOKUP(C416,'[1]Fund Lookup'!B:C,2,FALSE)</f>
        <v>Emergency Mgmnt Assist Compact</v>
      </c>
      <c r="I416" s="35" t="s">
        <v>2236</v>
      </c>
      <c r="J416" s="33" t="str">
        <f>VLOOKUP(I416,'[1]Table B'!A:B,2,FALSE)</f>
        <v>General</v>
      </c>
      <c r="K416" s="9" t="str">
        <f t="shared" si="20"/>
        <v>100-General</v>
      </c>
      <c r="L416" s="9" t="str">
        <f>IFERROR(VLOOKUP(A416,'[1]VAC as of March 2024'!A:K,11,FALSE),"No")</f>
        <v>No</v>
      </c>
      <c r="M416" s="9" t="s">
        <v>2240</v>
      </c>
      <c r="O416" s="33" t="s">
        <v>2</v>
      </c>
      <c r="P416" s="33" t="s">
        <v>6068</v>
      </c>
      <c r="Q416" s="2" t="str">
        <f>VLOOKUP(P416,'[1]Table E'!A:C,3,FALSE)</f>
        <v>Health and Public Safety</v>
      </c>
    </row>
    <row r="417" spans="1:18" x14ac:dyDescent="0.25">
      <c r="A417" s="33" t="str">
        <f t="shared" si="18"/>
        <v>1560002800</v>
      </c>
      <c r="B417" s="33" t="s">
        <v>2309</v>
      </c>
      <c r="C417" s="33" t="s">
        <v>683</v>
      </c>
      <c r="D417" s="9" t="str">
        <f t="shared" si="19"/>
        <v>156002800</v>
      </c>
      <c r="E417" s="34">
        <v>15600</v>
      </c>
      <c r="F417" s="34">
        <v>2800</v>
      </c>
      <c r="G417" s="9" t="str">
        <f>VLOOKUP(B417,'[1]Business Unit Lookup'!A:B,2,FALSE)</f>
        <v>Department of State Police</v>
      </c>
      <c r="H417" s="33" t="str">
        <f>VLOOKUP(C417,'[1]Fund Lookup'!B:C,2,FALSE)</f>
        <v>Appropriated IDC Recoveries</v>
      </c>
      <c r="I417" s="35" t="s">
        <v>2239</v>
      </c>
      <c r="J417" s="33" t="str">
        <f>VLOOKUP(I417,'[1]Table B'!A:B,2,FALSE)</f>
        <v>Special Revenue-Other</v>
      </c>
      <c r="K417" s="9" t="str">
        <f t="shared" si="20"/>
        <v>105-Special Revenue-Other</v>
      </c>
      <c r="L417" s="9" t="str">
        <f>IFERROR(VLOOKUP(A417,'[1]VAC as of March 2024'!A:K,11,FALSE),"No")</f>
        <v>No</v>
      </c>
      <c r="M417" s="9" t="s">
        <v>2240</v>
      </c>
      <c r="O417" s="33" t="s">
        <v>2</v>
      </c>
      <c r="P417" s="33" t="s">
        <v>6068</v>
      </c>
      <c r="Q417" s="2" t="str">
        <f>VLOOKUP(P417,'[1]Table E'!A:C,3,FALSE)</f>
        <v>Health and Public Safety</v>
      </c>
    </row>
    <row r="418" spans="1:18" x14ac:dyDescent="0.25">
      <c r="A418" s="33" t="str">
        <f t="shared" si="18"/>
        <v>1560002820</v>
      </c>
      <c r="B418" s="33" t="s">
        <v>2309</v>
      </c>
      <c r="C418" s="33" t="s">
        <v>689</v>
      </c>
      <c r="D418" s="9" t="str">
        <f t="shared" si="19"/>
        <v>156002820</v>
      </c>
      <c r="E418" s="34">
        <v>15600</v>
      </c>
      <c r="F418" s="34">
        <v>2820</v>
      </c>
      <c r="G418" s="9" t="str">
        <f>VLOOKUP(B418,'[1]Business Unit Lookup'!A:B,2,FALSE)</f>
        <v>Department of State Police</v>
      </c>
      <c r="H418" s="33" t="str">
        <f>VLOOKUP(C418,'[1]Fund Lookup'!B:C,2,FALSE)</f>
        <v>Abbott Lab Settlement Fund</v>
      </c>
      <c r="I418" s="35" t="s">
        <v>2252</v>
      </c>
      <c r="J418" s="33" t="str">
        <f>VLOOKUP(I418,'[1]Table B'!A:B,2,FALSE)</f>
        <v>Special Revenue-Federal</v>
      </c>
      <c r="K418" s="9" t="str">
        <f t="shared" si="20"/>
        <v>120-Special Revenue-Federal</v>
      </c>
      <c r="L418" s="9" t="str">
        <f>IFERROR(VLOOKUP(A418,'[1]VAC as of March 2024'!A:K,11,FALSE),"No")</f>
        <v>No</v>
      </c>
      <c r="M418" s="9" t="s">
        <v>2248</v>
      </c>
      <c r="O418" s="33" t="s">
        <v>2248</v>
      </c>
      <c r="P418" s="33" t="s">
        <v>6070</v>
      </c>
      <c r="Q418" s="2" t="str">
        <f>VLOOKUP(P418,'[1]Table E'!A:C,3,FALSE)</f>
        <v>Gifts and grants</v>
      </c>
    </row>
    <row r="419" spans="1:18" x14ac:dyDescent="0.25">
      <c r="A419" s="33" t="str">
        <f t="shared" si="18"/>
        <v>1560002860</v>
      </c>
      <c r="B419" s="33" t="s">
        <v>2309</v>
      </c>
      <c r="C419" s="33" t="s">
        <v>712</v>
      </c>
      <c r="D419" s="9" t="str">
        <f t="shared" si="19"/>
        <v>156002860</v>
      </c>
      <c r="E419" s="34">
        <v>15600</v>
      </c>
      <c r="F419" s="34">
        <v>2860</v>
      </c>
      <c r="G419" s="9" t="str">
        <f>VLOOKUP(B419,'[1]Business Unit Lookup'!A:B,2,FALSE)</f>
        <v>Department of State Police</v>
      </c>
      <c r="H419" s="33" t="str">
        <f>VLOOKUP(C419,'[1]Fund Lookup'!B:C,2,FALSE)</f>
        <v>Recycl Mtrl Sales-Nongen/NonHE</v>
      </c>
      <c r="I419" s="35" t="s">
        <v>2236</v>
      </c>
      <c r="J419" s="33" t="str">
        <f>VLOOKUP(I419,'[1]Table B'!A:B,2,FALSE)</f>
        <v>General</v>
      </c>
      <c r="K419" s="9" t="str">
        <f t="shared" si="20"/>
        <v>100-General</v>
      </c>
      <c r="L419" s="9" t="str">
        <f>IFERROR(VLOOKUP(A419,'[1]VAC as of March 2024'!A:K,11,FALSE),"No")</f>
        <v>No</v>
      </c>
      <c r="M419" s="9" t="s">
        <v>2240</v>
      </c>
      <c r="O419" s="33" t="s">
        <v>2</v>
      </c>
      <c r="P419" s="33" t="s">
        <v>6068</v>
      </c>
      <c r="Q419" s="2" t="str">
        <f>VLOOKUP(P419,'[1]Table E'!A:C,3,FALSE)</f>
        <v>Health and Public Safety</v>
      </c>
    </row>
    <row r="420" spans="1:18" x14ac:dyDescent="0.25">
      <c r="A420" s="33" t="str">
        <f t="shared" si="18"/>
        <v>1560002870</v>
      </c>
      <c r="B420" s="33" t="s">
        <v>2309</v>
      </c>
      <c r="C420" s="33" t="s">
        <v>716</v>
      </c>
      <c r="D420" s="9" t="str">
        <f t="shared" si="19"/>
        <v>156002870</v>
      </c>
      <c r="E420" s="34">
        <v>15600</v>
      </c>
      <c r="F420" s="34">
        <v>2870</v>
      </c>
      <c r="G420" s="9" t="str">
        <f>VLOOKUP(B420,'[1]Business Unit Lookup'!A:B,2,FALSE)</f>
        <v>Department of State Police</v>
      </c>
      <c r="H420" s="33" t="str">
        <f>VLOOKUP(C420,'[1]Fund Lookup'!B:C,2,FALSE)</f>
        <v>Surp Suppy/Equip Sale-GF-NonHE</v>
      </c>
      <c r="I420" s="35" t="s">
        <v>2236</v>
      </c>
      <c r="J420" s="33" t="str">
        <f>VLOOKUP(I420,'[1]Table B'!A:B,2,FALSE)</f>
        <v>General</v>
      </c>
      <c r="K420" s="9" t="str">
        <f t="shared" si="20"/>
        <v>100-General</v>
      </c>
      <c r="L420" s="9" t="str">
        <f>IFERROR(VLOOKUP(A420,'[1]VAC as of March 2024'!A:K,11,FALSE),"No")</f>
        <v>No</v>
      </c>
      <c r="M420" s="9" t="s">
        <v>2240</v>
      </c>
      <c r="O420" s="33" t="s">
        <v>2</v>
      </c>
      <c r="P420" s="33" t="s">
        <v>6068</v>
      </c>
      <c r="Q420" s="2" t="str">
        <f>VLOOKUP(P420,'[1]Table E'!A:C,3,FALSE)</f>
        <v>Health and Public Safety</v>
      </c>
    </row>
    <row r="421" spans="1:18" x14ac:dyDescent="0.25">
      <c r="A421" s="33" t="str">
        <f t="shared" si="18"/>
        <v>1560002900</v>
      </c>
      <c r="B421" s="33" t="s">
        <v>2309</v>
      </c>
      <c r="C421" s="33" t="s">
        <v>727</v>
      </c>
      <c r="D421" s="9" t="str">
        <f t="shared" si="19"/>
        <v>156002900</v>
      </c>
      <c r="E421" s="34">
        <v>15600</v>
      </c>
      <c r="F421" s="34">
        <v>2900</v>
      </c>
      <c r="G421" s="9" t="str">
        <f>VLOOKUP(B421,'[1]Business Unit Lookup'!A:B,2,FALSE)</f>
        <v>Department of State Police</v>
      </c>
      <c r="H421" s="33" t="str">
        <f>VLOOKUP(C421,'[1]Fund Lookup'!B:C,2,FALSE)</f>
        <v>Insurance Recovery</v>
      </c>
      <c r="I421" s="35" t="s">
        <v>2239</v>
      </c>
      <c r="J421" s="33" t="str">
        <f>VLOOKUP(I421,'[1]Table B'!A:B,2,FALSE)</f>
        <v>Special Revenue-Other</v>
      </c>
      <c r="K421" s="9" t="str">
        <f t="shared" si="20"/>
        <v>105-Special Revenue-Other</v>
      </c>
      <c r="L421" s="9" t="str">
        <f>IFERROR(VLOOKUP(A421,'[1]VAC as of March 2024'!A:K,11,FALSE),"No")</f>
        <v>No</v>
      </c>
      <c r="M421" s="9" t="s">
        <v>2240</v>
      </c>
      <c r="O421" s="33" t="s">
        <v>2241</v>
      </c>
      <c r="P421" s="33" t="s">
        <v>6067</v>
      </c>
      <c r="Q421" s="2" t="str">
        <f>VLOOKUP(P421,'[1]Table E'!A:C,3,FALSE)</f>
        <v>Health and Public Safety</v>
      </c>
    </row>
    <row r="422" spans="1:18" x14ac:dyDescent="0.25">
      <c r="A422" s="33" t="str">
        <f t="shared" si="18"/>
        <v>1560004100</v>
      </c>
      <c r="B422" s="33" t="s">
        <v>2309</v>
      </c>
      <c r="C422" s="33" t="s">
        <v>895</v>
      </c>
      <c r="D422" s="9" t="str">
        <f t="shared" si="19"/>
        <v>156004100</v>
      </c>
      <c r="E422" s="34">
        <v>15600</v>
      </c>
      <c r="F422" s="34">
        <v>4100</v>
      </c>
      <c r="G422" s="9" t="str">
        <f>VLOOKUP(B422,'[1]Business Unit Lookup'!A:B,2,FALSE)</f>
        <v>Department of State Police</v>
      </c>
      <c r="H422" s="33" t="str">
        <f>VLOOKUP(C422,'[1]Fund Lookup'!B:C,2,FALSE)</f>
        <v>Hwy Maintenance &amp; Operating Fd</v>
      </c>
      <c r="I422" s="35" t="s">
        <v>2255</v>
      </c>
      <c r="J422" s="33" t="str">
        <f>VLOOKUP(I422,'[1]Table B'!A:B,2,FALSE)</f>
        <v>Special Revenue-Highways</v>
      </c>
      <c r="K422" s="9" t="str">
        <f t="shared" si="20"/>
        <v>110-Special Revenue-Highways</v>
      </c>
      <c r="L422" s="9" t="str">
        <f>IFERROR(VLOOKUP(A422,'[1]VAC as of March 2024'!A:K,11,FALSE),"No")</f>
        <v>No</v>
      </c>
      <c r="M422" s="9" t="s">
        <v>2240</v>
      </c>
      <c r="O422" s="33" t="s">
        <v>2241</v>
      </c>
      <c r="P422" s="33" t="s">
        <v>6071</v>
      </c>
      <c r="Q422" s="2" t="str">
        <f>VLOOKUP(P422,'[1]Table E'!A:C,3,FALSE)</f>
        <v>Transportation activities</v>
      </c>
    </row>
    <row r="423" spans="1:18" x14ac:dyDescent="0.25">
      <c r="A423" s="33" t="str">
        <f t="shared" si="18"/>
        <v>1560007156</v>
      </c>
      <c r="B423" s="33" t="s">
        <v>2309</v>
      </c>
      <c r="C423" s="33" t="s">
        <v>1250</v>
      </c>
      <c r="D423" s="9" t="str">
        <f t="shared" si="19"/>
        <v>156007156</v>
      </c>
      <c r="E423" s="34">
        <v>15600</v>
      </c>
      <c r="F423" s="34">
        <v>7156</v>
      </c>
      <c r="G423" s="9" t="str">
        <f>VLOOKUP(B423,'[1]Business Unit Lookup'!A:B,2,FALSE)</f>
        <v>Department of State Police</v>
      </c>
      <c r="H423" s="33" t="str">
        <f>VLOOKUP(C423,'[1]Fund Lookup'!B:C,2,FALSE)</f>
        <v>Trust And Agency-VSP</v>
      </c>
      <c r="I423" s="35" t="s">
        <v>2239</v>
      </c>
      <c r="J423" s="33" t="str">
        <f>VLOOKUP(I423,'[1]Table B'!A:B,2,FALSE)</f>
        <v>Special Revenue-Other</v>
      </c>
      <c r="K423" s="9" t="str">
        <f t="shared" si="20"/>
        <v>105-Special Revenue-Other</v>
      </c>
      <c r="L423" s="9" t="str">
        <f>IFERROR(VLOOKUP(A423,'[1]VAC as of March 2024'!A:K,11,FALSE),"No")</f>
        <v>Yes</v>
      </c>
      <c r="M423" s="9" t="s">
        <v>2240</v>
      </c>
      <c r="N423" s="9" t="s">
        <v>6077</v>
      </c>
      <c r="O423" s="33" t="s">
        <v>2248</v>
      </c>
      <c r="P423" s="33" t="s">
        <v>6082</v>
      </c>
      <c r="Q423" s="2" t="str">
        <f>VLOOKUP(P423,'[1]Table E'!A:C,3,FALSE)</f>
        <v>Health and Public Safety</v>
      </c>
    </row>
    <row r="424" spans="1:18" x14ac:dyDescent="0.25">
      <c r="A424" s="33" t="str">
        <f t="shared" si="18"/>
        <v>1560007256</v>
      </c>
      <c r="B424" s="33" t="s">
        <v>2309</v>
      </c>
      <c r="C424" s="33" t="s">
        <v>1337</v>
      </c>
      <c r="D424" s="9" t="str">
        <f t="shared" si="19"/>
        <v>156007256</v>
      </c>
      <c r="E424" s="34">
        <v>15600</v>
      </c>
      <c r="F424" s="34">
        <v>7256</v>
      </c>
      <c r="G424" s="9" t="str">
        <f>VLOOKUP(B424,'[1]Business Unit Lookup'!A:B,2,FALSE)</f>
        <v>Department of State Police</v>
      </c>
      <c r="H424" s="33" t="str">
        <f>VLOOKUP(C424,'[1]Fund Lookup'!B:C,2,FALSE)</f>
        <v>Non-Drug Asset Forfeiture Fund</v>
      </c>
      <c r="I424" s="35" t="s">
        <v>2239</v>
      </c>
      <c r="J424" s="33" t="str">
        <f>VLOOKUP(I424,'[1]Table B'!A:B,2,FALSE)</f>
        <v>Special Revenue-Other</v>
      </c>
      <c r="K424" s="9" t="str">
        <f t="shared" si="20"/>
        <v>105-Special Revenue-Other</v>
      </c>
      <c r="L424" s="9" t="str">
        <f>IFERROR(VLOOKUP(A424,'[1]VAC as of March 2024'!A:K,11,FALSE),"No")</f>
        <v>No</v>
      </c>
      <c r="M424" s="9" t="s">
        <v>2240</v>
      </c>
      <c r="O424" s="33" t="s">
        <v>2241</v>
      </c>
      <c r="P424" s="33" t="s">
        <v>6067</v>
      </c>
      <c r="Q424" s="2" t="str">
        <f>VLOOKUP(P424,'[1]Table E'!A:C,3,FALSE)</f>
        <v>Health and Public Safety</v>
      </c>
    </row>
    <row r="425" spans="1:18" ht="45" x14ac:dyDescent="0.25">
      <c r="A425" s="33" t="str">
        <f t="shared" si="18"/>
        <v>1560007305</v>
      </c>
      <c r="B425" s="33" t="s">
        <v>2309</v>
      </c>
      <c r="C425" s="33" t="s">
        <v>1369</v>
      </c>
      <c r="D425" s="9" t="str">
        <f t="shared" si="19"/>
        <v>156007305</v>
      </c>
      <c r="E425" s="34">
        <v>15600</v>
      </c>
      <c r="F425" s="34">
        <v>7305</v>
      </c>
      <c r="G425" s="9" t="str">
        <f>VLOOKUP(B425,'[1]Business Unit Lookup'!A:B,2,FALSE)</f>
        <v>Department of State Police</v>
      </c>
      <c r="H425" s="33" t="str">
        <f>VLOOKUP(C425,'[1]Fund Lookup'!B:C,2,FALSE)</f>
        <v>St/Local Law Enfrc Eqp Pro Prg</v>
      </c>
      <c r="I425" s="35" t="s">
        <v>2236</v>
      </c>
      <c r="J425" s="33" t="str">
        <f>VLOOKUP(I425,'[1]Table B'!A:B,2,FALSE)</f>
        <v>General</v>
      </c>
      <c r="K425" s="9" t="str">
        <f t="shared" si="20"/>
        <v>100-General</v>
      </c>
      <c r="L425" s="9" t="str">
        <f>IFERROR(VLOOKUP(A425,'[1]VAC as of March 2024'!A:K,11,FALSE),"No")</f>
        <v>No</v>
      </c>
      <c r="M425" s="9" t="s">
        <v>2240</v>
      </c>
      <c r="O425" s="9" t="s">
        <v>8357</v>
      </c>
      <c r="P425" s="33" t="s">
        <v>8357</v>
      </c>
      <c r="Q425" s="2"/>
      <c r="R425" s="86" t="s">
        <v>8358</v>
      </c>
    </row>
    <row r="426" spans="1:18" x14ac:dyDescent="0.25">
      <c r="A426" s="33" t="str">
        <f t="shared" si="18"/>
        <v>1560007331</v>
      </c>
      <c r="B426" s="33" t="s">
        <v>2309</v>
      </c>
      <c r="C426" s="33" t="s">
        <v>1377</v>
      </c>
      <c r="D426" s="9" t="str">
        <f t="shared" si="19"/>
        <v>156007331</v>
      </c>
      <c r="E426" s="34">
        <v>15600</v>
      </c>
      <c r="F426" s="34">
        <v>7331</v>
      </c>
      <c r="G426" s="9" t="str">
        <f>VLOOKUP(B426,'[1]Business Unit Lookup'!A:B,2,FALSE)</f>
        <v>Department of State Police</v>
      </c>
      <c r="H426" s="33" t="str">
        <f>VLOOKUP(C426,'[1]Fund Lookup'!B:C,2,FALSE)</f>
        <v>St Asset Forfeiture Suspense</v>
      </c>
      <c r="I426" s="35" t="s">
        <v>2239</v>
      </c>
      <c r="J426" s="33" t="str">
        <f>VLOOKUP(I426,'[1]Table B'!A:B,2,FALSE)</f>
        <v>Special Revenue-Other</v>
      </c>
      <c r="K426" s="9" t="str">
        <f t="shared" si="20"/>
        <v>105-Special Revenue-Other</v>
      </c>
      <c r="L426" s="9" t="str">
        <f>IFERROR(VLOOKUP(A426,'[1]VAC as of March 2024'!A:K,11,FALSE),"No")</f>
        <v>No</v>
      </c>
      <c r="M426" s="9" t="s">
        <v>2248</v>
      </c>
      <c r="O426" s="33" t="s">
        <v>2241</v>
      </c>
      <c r="P426" s="33" t="s">
        <v>6067</v>
      </c>
      <c r="Q426" s="2" t="str">
        <f>VLOOKUP(P426,'[1]Table E'!A:C,3,FALSE)</f>
        <v>Health and Public Safety</v>
      </c>
    </row>
    <row r="427" spans="1:18" x14ac:dyDescent="0.25">
      <c r="A427" s="33" t="str">
        <f t="shared" si="18"/>
        <v>1560008200</v>
      </c>
      <c r="B427" s="33" t="s">
        <v>2309</v>
      </c>
      <c r="C427" s="33" t="s">
        <v>1628</v>
      </c>
      <c r="D427" s="9" t="str">
        <f t="shared" si="19"/>
        <v>156008200</v>
      </c>
      <c r="E427" s="34">
        <v>15600</v>
      </c>
      <c r="F427" s="34">
        <v>8200</v>
      </c>
      <c r="G427" s="9" t="str">
        <f>VLOOKUP(B427,'[1]Business Unit Lookup'!A:B,2,FALSE)</f>
        <v>Department of State Police</v>
      </c>
      <c r="H427" s="33" t="str">
        <f>VLOOKUP(C427,'[1]Fund Lookup'!B:C,2,FALSE)</f>
        <v>VPBA Projects</v>
      </c>
      <c r="I427" s="35" t="s">
        <v>2265</v>
      </c>
      <c r="J427" s="33" t="str">
        <f>VLOOKUP(I427,'[1]Table B'!A:B,2,FALSE)</f>
        <v>Capital Projects, F/S Exclusions</v>
      </c>
      <c r="K427" s="9" t="str">
        <f t="shared" si="20"/>
        <v>156-Capital Projects, F/S Exclusions</v>
      </c>
      <c r="L427" s="9" t="str">
        <f>IFERROR(VLOOKUP(A427,'[1]VAC as of March 2024'!A:K,11,FALSE),"No")</f>
        <v>No</v>
      </c>
      <c r="M427" s="9" t="s">
        <v>2248</v>
      </c>
      <c r="O427" s="33" t="s">
        <v>2248</v>
      </c>
      <c r="P427" s="33" t="s">
        <v>6078</v>
      </c>
      <c r="Q427" s="2" t="str">
        <f>VLOOKUP(P427,'[1]Table E'!A:C,3,FALSE)</f>
        <v>Capital Projects</v>
      </c>
    </row>
    <row r="428" spans="1:18" x14ac:dyDescent="0.25">
      <c r="A428" s="33" t="str">
        <f t="shared" si="18"/>
        <v>1560009031</v>
      </c>
      <c r="B428" s="33" t="s">
        <v>2309</v>
      </c>
      <c r="C428" s="33" t="s">
        <v>1681</v>
      </c>
      <c r="D428" s="9" t="str">
        <f t="shared" si="19"/>
        <v>156009031</v>
      </c>
      <c r="E428" s="34">
        <v>15600</v>
      </c>
      <c r="F428" s="34">
        <v>9031</v>
      </c>
      <c r="G428" s="9" t="str">
        <f>VLOOKUP(B428,'[1]Business Unit Lookup'!A:B,2,FALSE)</f>
        <v>Department of State Police</v>
      </c>
      <c r="H428" s="33" t="str">
        <f>VLOOKUP(C428,'[1]Fund Lookup'!B:C,2,FALSE)</f>
        <v>HOV Enforcement Fund</v>
      </c>
      <c r="I428" s="35" t="s">
        <v>2239</v>
      </c>
      <c r="J428" s="33" t="str">
        <f>VLOOKUP(I428,'[1]Table B'!A:B,2,FALSE)</f>
        <v>Special Revenue-Other</v>
      </c>
      <c r="K428" s="9" t="str">
        <f t="shared" si="20"/>
        <v>105-Special Revenue-Other</v>
      </c>
      <c r="L428" s="9" t="str">
        <f>IFERROR(VLOOKUP(A428,'[1]VAC as of March 2024'!A:K,11,FALSE),"No")</f>
        <v>No</v>
      </c>
      <c r="M428" s="9" t="s">
        <v>2240</v>
      </c>
      <c r="O428" s="33" t="s">
        <v>2241</v>
      </c>
      <c r="P428" s="33" t="s">
        <v>6067</v>
      </c>
      <c r="Q428" s="2" t="str">
        <f>VLOOKUP(P428,'[1]Table E'!A:C,3,FALSE)</f>
        <v>Health and Public Safety</v>
      </c>
    </row>
    <row r="429" spans="1:18" x14ac:dyDescent="0.25">
      <c r="A429" s="33" t="str">
        <f t="shared" si="18"/>
        <v>1560009142</v>
      </c>
      <c r="B429" s="33" t="s">
        <v>2309</v>
      </c>
      <c r="C429" s="33" t="s">
        <v>1807</v>
      </c>
      <c r="D429" s="9" t="str">
        <f t="shared" si="19"/>
        <v>156009142</v>
      </c>
      <c r="E429" s="34">
        <v>15600</v>
      </c>
      <c r="F429" s="34">
        <v>9142</v>
      </c>
      <c r="G429" s="9" t="str">
        <f>VLOOKUP(B429,'[1]Business Unit Lookup'!A:B,2,FALSE)</f>
        <v>Department of State Police</v>
      </c>
      <c r="H429" s="33" t="str">
        <f>VLOOKUP(C429,'[1]Fund Lookup'!B:C,2,FALSE)</f>
        <v>Help Eliminate Auto Theft Fd</v>
      </c>
      <c r="I429" s="35" t="s">
        <v>2239</v>
      </c>
      <c r="J429" s="33" t="str">
        <f>VLOOKUP(I429,'[1]Table B'!A:B,2,FALSE)</f>
        <v>Special Revenue-Other</v>
      </c>
      <c r="K429" s="9" t="str">
        <f t="shared" si="20"/>
        <v>105-Special Revenue-Other</v>
      </c>
      <c r="L429" s="9" t="str">
        <f>IFERROR(VLOOKUP(A429,'[1]VAC as of March 2024'!A:K,11,FALSE),"No")</f>
        <v>No</v>
      </c>
      <c r="M429" s="9" t="s">
        <v>2240</v>
      </c>
      <c r="O429" s="33" t="s">
        <v>2241</v>
      </c>
      <c r="P429" s="33" t="s">
        <v>6067</v>
      </c>
      <c r="Q429" s="2" t="str">
        <f>VLOOKUP(P429,'[1]Table E'!A:C,3,FALSE)</f>
        <v>Health and Public Safety</v>
      </c>
    </row>
    <row r="430" spans="1:18" x14ac:dyDescent="0.25">
      <c r="A430" s="33" t="str">
        <f t="shared" si="18"/>
        <v>1560009156</v>
      </c>
      <c r="B430" s="33" t="s">
        <v>2309</v>
      </c>
      <c r="C430" s="33" t="s">
        <v>1824</v>
      </c>
      <c r="D430" s="9" t="str">
        <f t="shared" si="19"/>
        <v>156009156</v>
      </c>
      <c r="E430" s="34">
        <v>15600</v>
      </c>
      <c r="F430" s="34">
        <v>9156</v>
      </c>
      <c r="G430" s="9" t="str">
        <f>VLOOKUP(B430,'[1]Business Unit Lookup'!A:B,2,FALSE)</f>
        <v>Department of State Police</v>
      </c>
      <c r="H430" s="33" t="str">
        <f>VLOOKUP(C430,'[1]Fund Lookup'!B:C,2,FALSE)</f>
        <v>Dedicated Special Revenue-VSP</v>
      </c>
      <c r="I430" s="35" t="s">
        <v>2236</v>
      </c>
      <c r="J430" s="33" t="str">
        <f>VLOOKUP(I430,'[1]Table B'!A:B,2,FALSE)</f>
        <v>General</v>
      </c>
      <c r="K430" s="9" t="str">
        <f t="shared" si="20"/>
        <v>100-General</v>
      </c>
      <c r="L430" s="9" t="str">
        <f>IFERROR(VLOOKUP(A430,'[1]VAC as of March 2024'!A:K,11,FALSE),"No")</f>
        <v>No</v>
      </c>
      <c r="M430" s="9" t="s">
        <v>2240</v>
      </c>
      <c r="O430" s="33" t="s">
        <v>2</v>
      </c>
      <c r="P430" s="33" t="s">
        <v>6068</v>
      </c>
      <c r="Q430" s="2" t="str">
        <f>VLOOKUP(P430,'[1]Table E'!A:C,3,FALSE)</f>
        <v>Health and Public Safety</v>
      </c>
    </row>
    <row r="431" spans="1:18" x14ac:dyDescent="0.25">
      <c r="A431" s="33" t="str">
        <f t="shared" si="18"/>
        <v>1560009163</v>
      </c>
      <c r="B431" s="33" t="s">
        <v>2309</v>
      </c>
      <c r="C431" s="33" t="s">
        <v>1836</v>
      </c>
      <c r="D431" s="9" t="str">
        <f t="shared" si="19"/>
        <v>156009163</v>
      </c>
      <c r="E431" s="34">
        <v>15600</v>
      </c>
      <c r="F431" s="34">
        <v>9163</v>
      </c>
      <c r="G431" s="9" t="str">
        <f>VLOOKUP(B431,'[1]Business Unit Lookup'!A:B,2,FALSE)</f>
        <v>Department of State Police</v>
      </c>
      <c r="H431" s="33" t="str">
        <f>VLOOKUP(C431,'[1]Fund Lookup'!B:C,2,FALSE)</f>
        <v>Insurance Fraud Fund</v>
      </c>
      <c r="I431" s="35" t="s">
        <v>2239</v>
      </c>
      <c r="J431" s="33" t="str">
        <f>VLOOKUP(I431,'[1]Table B'!A:B,2,FALSE)</f>
        <v>Special Revenue-Other</v>
      </c>
      <c r="K431" s="9" t="str">
        <f t="shared" si="20"/>
        <v>105-Special Revenue-Other</v>
      </c>
      <c r="L431" s="9" t="str">
        <f>IFERROR(VLOOKUP(A431,'[1]VAC as of March 2024'!A:K,11,FALSE),"No")</f>
        <v>No</v>
      </c>
      <c r="M431" s="9" t="s">
        <v>2240</v>
      </c>
      <c r="O431" s="33" t="s">
        <v>2241</v>
      </c>
      <c r="P431" s="33" t="s">
        <v>6067</v>
      </c>
      <c r="Q431" s="2" t="str">
        <f>VLOOKUP(P431,'[1]Table E'!A:C,3,FALSE)</f>
        <v>Health and Public Safety</v>
      </c>
    </row>
    <row r="432" spans="1:18" x14ac:dyDescent="0.25">
      <c r="A432" s="33" t="str">
        <f t="shared" si="18"/>
        <v>1560009228</v>
      </c>
      <c r="B432" s="33" t="s">
        <v>2309</v>
      </c>
      <c r="C432" s="33" t="s">
        <v>1893</v>
      </c>
      <c r="D432" s="9" t="str">
        <f t="shared" si="19"/>
        <v>156009228</v>
      </c>
      <c r="E432" s="34">
        <v>15600</v>
      </c>
      <c r="F432" s="34">
        <v>9228</v>
      </c>
      <c r="G432" s="9" t="str">
        <f>VLOOKUP(B432,'[1]Business Unit Lookup'!A:B,2,FALSE)</f>
        <v>Department of State Police</v>
      </c>
      <c r="H432" s="33" t="str">
        <f>VLOOKUP(C432,'[1]Fund Lookup'!B:C,2,FALSE)</f>
        <v>Methamphetamine Cleanup Fund</v>
      </c>
      <c r="I432" s="35" t="s">
        <v>2239</v>
      </c>
      <c r="J432" s="33" t="str">
        <f>VLOOKUP(I432,'[1]Table B'!A:B,2,FALSE)</f>
        <v>Special Revenue-Other</v>
      </c>
      <c r="K432" s="9" t="str">
        <f t="shared" si="20"/>
        <v>105-Special Revenue-Other</v>
      </c>
      <c r="L432" s="9" t="str">
        <f>IFERROR(VLOOKUP(A432,'[1]VAC as of March 2024'!A:K,11,FALSE),"No")</f>
        <v>No</v>
      </c>
      <c r="M432" s="9" t="s">
        <v>2240</v>
      </c>
      <c r="O432" s="33" t="s">
        <v>2241</v>
      </c>
      <c r="P432" s="33" t="s">
        <v>6067</v>
      </c>
      <c r="Q432" s="2" t="str">
        <f>VLOOKUP(P432,'[1]Table E'!A:C,3,FALSE)</f>
        <v>Health and Public Safety</v>
      </c>
    </row>
    <row r="433" spans="1:17" x14ac:dyDescent="0.25">
      <c r="A433" s="33" t="str">
        <f t="shared" si="18"/>
        <v>1560009280</v>
      </c>
      <c r="B433" s="33" t="s">
        <v>2309</v>
      </c>
      <c r="C433" s="33" t="s">
        <v>1930</v>
      </c>
      <c r="D433" s="9" t="str">
        <f t="shared" si="19"/>
        <v>156009280</v>
      </c>
      <c r="E433" s="34">
        <v>15600</v>
      </c>
      <c r="F433" s="34">
        <v>9280</v>
      </c>
      <c r="G433" s="9" t="str">
        <f>VLOOKUP(B433,'[1]Business Unit Lookup'!A:B,2,FALSE)</f>
        <v>Department of State Police</v>
      </c>
      <c r="H433" s="33" t="str">
        <f>VLOOKUP(C433,'[1]Fund Lookup'!B:C,2,FALSE)</f>
        <v>Wireless E-911 Fund</v>
      </c>
      <c r="I433" s="35" t="s">
        <v>2239</v>
      </c>
      <c r="J433" s="33" t="str">
        <f>VLOOKUP(I433,'[1]Table B'!A:B,2,FALSE)</f>
        <v>Special Revenue-Other</v>
      </c>
      <c r="K433" s="9" t="str">
        <f t="shared" si="20"/>
        <v>105-Special Revenue-Other</v>
      </c>
      <c r="L433" s="9" t="str">
        <f>IFERROR(VLOOKUP(A433,'[1]VAC as of March 2024'!A:K,11,FALSE),"No")</f>
        <v>Yes</v>
      </c>
      <c r="M433" s="9" t="s">
        <v>2240</v>
      </c>
      <c r="N433" s="9" t="s">
        <v>6077</v>
      </c>
      <c r="O433" s="33" t="s">
        <v>2241</v>
      </c>
      <c r="P433" s="33" t="s">
        <v>6067</v>
      </c>
      <c r="Q433" s="2" t="str">
        <f>VLOOKUP(P433,'[1]Table E'!A:C,3,FALSE)</f>
        <v>Health and Public Safety</v>
      </c>
    </row>
    <row r="434" spans="1:17" x14ac:dyDescent="0.25">
      <c r="A434" s="33" t="str">
        <f t="shared" si="18"/>
        <v>1560009650</v>
      </c>
      <c r="B434" s="33" t="s">
        <v>2309</v>
      </c>
      <c r="C434" s="33" t="s">
        <v>2089</v>
      </c>
      <c r="D434" s="9" t="str">
        <f t="shared" si="19"/>
        <v>156009650</v>
      </c>
      <c r="E434" s="34">
        <v>15600</v>
      </c>
      <c r="F434" s="34">
        <v>9650</v>
      </c>
      <c r="G434" s="9" t="str">
        <f>VLOOKUP(B434,'[1]Business Unit Lookup'!A:B,2,FALSE)</f>
        <v>Department of State Police</v>
      </c>
      <c r="H434" s="33" t="str">
        <f>VLOOKUP(C434,'[1]Fund Lookup'!B:C,2,FALSE)</f>
        <v>Central Capital Planning Fund</v>
      </c>
      <c r="I434" s="35" t="s">
        <v>2236</v>
      </c>
      <c r="J434" s="33" t="str">
        <f>VLOOKUP(I434,'[1]Table B'!A:B,2,FALSE)</f>
        <v>General</v>
      </c>
      <c r="K434" s="9" t="str">
        <f t="shared" si="20"/>
        <v>100-General</v>
      </c>
      <c r="L434" s="9" t="str">
        <f>IFERROR(VLOOKUP(A434,'[1]VAC as of March 2024'!A:K,11,FALSE),"No")</f>
        <v>No</v>
      </c>
      <c r="M434" s="9" t="s">
        <v>2240</v>
      </c>
      <c r="O434" s="33" t="s">
        <v>2241</v>
      </c>
      <c r="P434" s="33" t="s">
        <v>6079</v>
      </c>
      <c r="Q434" s="2" t="str">
        <f>VLOOKUP(P434,'[1]Table E'!A:C,3,FALSE)</f>
        <v>Central Capital Planning</v>
      </c>
    </row>
    <row r="435" spans="1:17" x14ac:dyDescent="0.25">
      <c r="A435" s="33" t="str">
        <f t="shared" si="18"/>
        <v>1560009660</v>
      </c>
      <c r="B435" s="33" t="s">
        <v>2309</v>
      </c>
      <c r="C435" s="33" t="s">
        <v>2092</v>
      </c>
      <c r="D435" s="9" t="str">
        <f t="shared" si="19"/>
        <v>156009660</v>
      </c>
      <c r="E435" s="34">
        <v>15600</v>
      </c>
      <c r="F435" s="34">
        <v>9660</v>
      </c>
      <c r="G435" s="9" t="str">
        <f>VLOOKUP(B435,'[1]Business Unit Lookup'!A:B,2,FALSE)</f>
        <v>Department of State Police</v>
      </c>
      <c r="H435" s="33" t="str">
        <f>VLOOKUP(C435,'[1]Fund Lookup'!B:C,2,FALSE)</f>
        <v>Intrnet Crimes Against Childrn</v>
      </c>
      <c r="I435" s="35" t="s">
        <v>2239</v>
      </c>
      <c r="J435" s="33" t="str">
        <f>VLOOKUP(I435,'[1]Table B'!A:B,2,FALSE)</f>
        <v>Special Revenue-Other</v>
      </c>
      <c r="K435" s="9" t="str">
        <f t="shared" si="20"/>
        <v>105-Special Revenue-Other</v>
      </c>
      <c r="L435" s="9" t="str">
        <f>IFERROR(VLOOKUP(A435,'[1]VAC as of March 2024'!A:K,11,FALSE),"No")</f>
        <v>Yes</v>
      </c>
      <c r="M435" s="9" t="s">
        <v>2240</v>
      </c>
      <c r="O435" s="33" t="s">
        <v>2241</v>
      </c>
      <c r="P435" s="33" t="s">
        <v>6067</v>
      </c>
      <c r="Q435" s="2" t="str">
        <f>VLOOKUP(P435,'[1]Table E'!A:C,3,FALSE)</f>
        <v>Health and Public Safety</v>
      </c>
    </row>
    <row r="436" spans="1:17" x14ac:dyDescent="0.25">
      <c r="A436" s="33" t="str">
        <f t="shared" si="18"/>
        <v>1560009710</v>
      </c>
      <c r="B436" s="33" t="s">
        <v>2309</v>
      </c>
      <c r="C436" s="33" t="s">
        <v>2106</v>
      </c>
      <c r="D436" s="9" t="str">
        <f t="shared" si="19"/>
        <v>156009710</v>
      </c>
      <c r="E436" s="34">
        <v>15600</v>
      </c>
      <c r="F436" s="34">
        <v>9710</v>
      </c>
      <c r="G436" s="9" t="str">
        <f>VLOOKUP(B436,'[1]Business Unit Lookup'!A:B,2,FALSE)</f>
        <v>Department of State Police</v>
      </c>
      <c r="H436" s="33" t="str">
        <f>VLOOKUP(C436,'[1]Fund Lookup'!B:C,2,FALSE)</f>
        <v>VSPBlackstoneTrainingFacility</v>
      </c>
      <c r="I436" s="35" t="s">
        <v>2239</v>
      </c>
      <c r="J436" s="33" t="str">
        <f>VLOOKUP(I436,'[1]Table B'!A:B,2,FALSE)</f>
        <v>Special Revenue-Other</v>
      </c>
      <c r="K436" s="9" t="str">
        <f t="shared" si="20"/>
        <v>105-Special Revenue-Other</v>
      </c>
      <c r="L436" s="9" t="str">
        <f>IFERROR(VLOOKUP(A436,'[1]VAC as of March 2024'!A:K,11,FALSE),"No")</f>
        <v>No</v>
      </c>
      <c r="M436" s="9" t="s">
        <v>2240</v>
      </c>
      <c r="O436" s="33" t="s">
        <v>2241</v>
      </c>
      <c r="P436" s="33" t="s">
        <v>6067</v>
      </c>
      <c r="Q436" s="2" t="str">
        <f>VLOOKUP(P436,'[1]Table E'!A:C,3,FALSE)</f>
        <v>Health and Public Safety</v>
      </c>
    </row>
    <row r="437" spans="1:17" x14ac:dyDescent="0.25">
      <c r="A437" s="33" t="str">
        <f t="shared" si="18"/>
        <v>1560009920</v>
      </c>
      <c r="B437" s="33" t="s">
        <v>2309</v>
      </c>
      <c r="C437" s="33" t="s">
        <v>5670</v>
      </c>
      <c r="D437" s="9" t="str">
        <f t="shared" si="19"/>
        <v>156009920</v>
      </c>
      <c r="E437" s="34">
        <v>15600</v>
      </c>
      <c r="F437" s="34">
        <v>9920</v>
      </c>
      <c r="G437" s="9" t="str">
        <f>VLOOKUP(B437,'[1]Business Unit Lookup'!A:B,2,FALSE)</f>
        <v>Department of State Police</v>
      </c>
      <c r="H437" s="33" t="str">
        <f>VLOOKUP(C437,'[1]Fund Lookup'!B:C,2,FALSE)</f>
        <v>VSPElectronicSummonsSystemsFnd</v>
      </c>
      <c r="I437" s="35" t="s">
        <v>2239</v>
      </c>
      <c r="J437" s="33" t="str">
        <f>VLOOKUP(I437,'[1]Table B'!A:B,2,FALSE)</f>
        <v>Special Revenue-Other</v>
      </c>
      <c r="K437" s="9" t="str">
        <f t="shared" si="20"/>
        <v>105-Special Revenue-Other</v>
      </c>
      <c r="L437" s="9" t="str">
        <f>IFERROR(VLOOKUP(A437,'[1]VAC as of March 2024'!A:K,11,FALSE),"No")</f>
        <v>No</v>
      </c>
      <c r="M437" s="9" t="s">
        <v>2240</v>
      </c>
      <c r="O437" s="33" t="s">
        <v>2241</v>
      </c>
      <c r="P437" s="33" t="s">
        <v>6067</v>
      </c>
      <c r="Q437" s="2" t="str">
        <f>VLOOKUP(P437,'[1]Table E'!A:C,3,FALSE)</f>
        <v>Health and Public Safety</v>
      </c>
    </row>
    <row r="438" spans="1:17" x14ac:dyDescent="0.25">
      <c r="A438" s="33" t="str">
        <f t="shared" si="18"/>
        <v>1560010000</v>
      </c>
      <c r="B438" s="33" t="s">
        <v>2309</v>
      </c>
      <c r="C438" s="33" t="s">
        <v>2162</v>
      </c>
      <c r="D438" s="9" t="str">
        <f t="shared" si="19"/>
        <v>1560010000</v>
      </c>
      <c r="E438" s="34">
        <v>15600</v>
      </c>
      <c r="F438" s="34">
        <v>10000</v>
      </c>
      <c r="G438" s="9" t="str">
        <f>VLOOKUP(B438,'[1]Business Unit Lookup'!A:B,2,FALSE)</f>
        <v>Department of State Police</v>
      </c>
      <c r="H438" s="33" t="str">
        <f>VLOOKUP(C438,'[1]Fund Lookup'!B:C,2,FALSE)</f>
        <v>Federal Trust</v>
      </c>
      <c r="I438" s="35" t="s">
        <v>2252</v>
      </c>
      <c r="J438" s="33" t="str">
        <f>VLOOKUP(I438,'[1]Table B'!A:B,2,FALSE)</f>
        <v>Special Revenue-Federal</v>
      </c>
      <c r="K438" s="9" t="str">
        <f t="shared" si="20"/>
        <v>120-Special Revenue-Federal</v>
      </c>
      <c r="L438" s="9" t="str">
        <f>IFERROR(VLOOKUP(A438,'[1]VAC as of March 2024'!A:K,11,FALSE),"No")</f>
        <v>No</v>
      </c>
      <c r="M438" s="9" t="s">
        <v>2248</v>
      </c>
      <c r="O438" s="33" t="s">
        <v>2248</v>
      </c>
      <c r="P438" s="33" t="s">
        <v>6070</v>
      </c>
      <c r="Q438" s="2" t="str">
        <f>VLOOKUP(P438,'[1]Table E'!A:C,3,FALSE)</f>
        <v>Gifts and grants</v>
      </c>
    </row>
    <row r="439" spans="1:17" x14ac:dyDescent="0.25">
      <c r="A439" s="33" t="str">
        <f t="shared" si="18"/>
        <v>1560010110</v>
      </c>
      <c r="B439" s="33" t="s">
        <v>2309</v>
      </c>
      <c r="C439" s="33" t="s">
        <v>5444</v>
      </c>
      <c r="D439" s="9" t="str">
        <f t="shared" si="19"/>
        <v>1560010110</v>
      </c>
      <c r="E439" s="34">
        <v>15600</v>
      </c>
      <c r="F439" s="34">
        <v>10110</v>
      </c>
      <c r="G439" s="9" t="str">
        <f>VLOOKUP(B439,'[1]Business Unit Lookup'!A:B,2,FALSE)</f>
        <v>Department of State Police</v>
      </c>
      <c r="H439" s="33" t="str">
        <f>VLOOKUP(C439,'[1]Fund Lookup'!B:C,2,FALSE)</f>
        <v>CARESActRlfFd–General-COVID-19</v>
      </c>
      <c r="I439" s="35" t="s">
        <v>2252</v>
      </c>
      <c r="J439" s="33" t="str">
        <f>VLOOKUP(I439,'[1]Table B'!A:B,2,FALSE)</f>
        <v>Special Revenue-Federal</v>
      </c>
      <c r="K439" s="9" t="str">
        <f t="shared" si="20"/>
        <v>120-Special Revenue-Federal</v>
      </c>
      <c r="L439" s="9" t="str">
        <f>IFERROR(VLOOKUP(A439,'[1]VAC as of March 2024'!A:K,11,FALSE),"No")</f>
        <v>No</v>
      </c>
      <c r="M439" s="9" t="s">
        <v>5493</v>
      </c>
      <c r="O439" s="33" t="s">
        <v>2248</v>
      </c>
      <c r="P439" s="33" t="s">
        <v>6063</v>
      </c>
      <c r="Q439" s="2" t="str">
        <f>VLOOKUP(P439,'[1]Table E'!A:C,3,FALSE)</f>
        <v>COVID-19</v>
      </c>
    </row>
    <row r="440" spans="1:17" x14ac:dyDescent="0.25">
      <c r="A440" s="33" t="str">
        <f t="shared" si="18"/>
        <v>1560010120</v>
      </c>
      <c r="B440" s="33" t="s">
        <v>2309</v>
      </c>
      <c r="C440" s="33" t="s">
        <v>5447</v>
      </c>
      <c r="D440" s="9" t="str">
        <f t="shared" si="19"/>
        <v>1560010120</v>
      </c>
      <c r="E440" s="34">
        <v>15600</v>
      </c>
      <c r="F440" s="34">
        <v>10120</v>
      </c>
      <c r="G440" s="9" t="str">
        <f>VLOOKUP(B440,'[1]Business Unit Lookup'!A:B,2,FALSE)</f>
        <v>Department of State Police</v>
      </c>
      <c r="H440" s="33" t="str">
        <f>VLOOKUP(C440,'[1]Fund Lookup'!B:C,2,FALSE)</f>
        <v>CoronavrsEmrSpplFdPrg-COVID-19</v>
      </c>
      <c r="I440" s="35" t="s">
        <v>2252</v>
      </c>
      <c r="J440" s="33" t="str">
        <f>VLOOKUP(I440,'[1]Table B'!A:B,2,FALSE)</f>
        <v>Special Revenue-Federal</v>
      </c>
      <c r="K440" s="9" t="str">
        <f t="shared" si="20"/>
        <v>120-Special Revenue-Federal</v>
      </c>
      <c r="L440" s="9" t="str">
        <f>IFERROR(VLOOKUP(A440,'[1]VAC as of March 2024'!A:K,11,FALSE),"No")</f>
        <v>No</v>
      </c>
      <c r="M440" s="9" t="s">
        <v>5493</v>
      </c>
      <c r="O440" s="33" t="s">
        <v>2248</v>
      </c>
      <c r="P440" s="33" t="s">
        <v>6063</v>
      </c>
      <c r="Q440" s="2" t="str">
        <f>VLOOKUP(P440,'[1]Table E'!A:C,3,FALSE)</f>
        <v>COVID-19</v>
      </c>
    </row>
    <row r="441" spans="1:17" x14ac:dyDescent="0.25">
      <c r="A441" s="33" t="str">
        <f t="shared" si="18"/>
        <v>1560010710</v>
      </c>
      <c r="B441" s="36" t="s">
        <v>2309</v>
      </c>
      <c r="C441" s="36" t="s">
        <v>6080</v>
      </c>
      <c r="D441" s="9" t="str">
        <f t="shared" si="19"/>
        <v>1560010710</v>
      </c>
      <c r="E441" s="35">
        <v>15600</v>
      </c>
      <c r="F441" s="37">
        <v>10710</v>
      </c>
      <c r="G441" s="9" t="str">
        <f>VLOOKUP(B441,'[1]Business Unit Lookup'!A:B,2,FALSE)</f>
        <v>Department of State Police</v>
      </c>
      <c r="H441" s="33" t="str">
        <f>VLOOKUP(C441,'[1]Fund Lookup'!B:C,2,FALSE)</f>
        <v>FEMA - State Agy - COVID-19</v>
      </c>
      <c r="I441" s="35" t="s">
        <v>2252</v>
      </c>
      <c r="J441" s="33" t="str">
        <f>VLOOKUP(I441,'[1]Table B'!A:B,2,FALSE)</f>
        <v>Special Revenue-Federal</v>
      </c>
      <c r="K441" s="9" t="str">
        <f t="shared" si="20"/>
        <v>120-Special Revenue-Federal</v>
      </c>
      <c r="L441" s="9" t="str">
        <f>IFERROR(VLOOKUP(A441,'[1]VAC as of March 2024'!A:K,11,FALSE),"No")</f>
        <v>No</v>
      </c>
      <c r="M441" s="38" t="s">
        <v>5493</v>
      </c>
      <c r="O441" s="36" t="s">
        <v>2248</v>
      </c>
      <c r="P441" s="36" t="s">
        <v>6063</v>
      </c>
      <c r="Q441" s="2" t="str">
        <f>VLOOKUP(P441,'[1]Table E'!A:C,3,FALSE)</f>
        <v>COVID-19</v>
      </c>
    </row>
    <row r="442" spans="1:17" x14ac:dyDescent="0.25">
      <c r="A442" s="33" t="str">
        <f t="shared" si="18"/>
        <v>1560012110</v>
      </c>
      <c r="B442" s="36" t="s">
        <v>2309</v>
      </c>
      <c r="C442" s="36" t="s">
        <v>6074</v>
      </c>
      <c r="D442" s="9" t="str">
        <f t="shared" si="19"/>
        <v>1560012110</v>
      </c>
      <c r="E442" s="35">
        <v>15600</v>
      </c>
      <c r="F442" s="37">
        <v>12110</v>
      </c>
      <c r="G442" s="9" t="str">
        <f>VLOOKUP(B442,'[1]Business Unit Lookup'!A:B,2,FALSE)</f>
        <v>Department of State Police</v>
      </c>
      <c r="H442" s="33" t="str">
        <f>VLOOKUP(C442,'[1]Fund Lookup'!B:C,2,FALSE)</f>
        <v>ARP-CrvStLoclFisRecFd-COVID-19</v>
      </c>
      <c r="I442" s="35" t="s">
        <v>2252</v>
      </c>
      <c r="J442" s="33" t="str">
        <f>VLOOKUP(I442,'[1]Table B'!A:B,2,FALSE)</f>
        <v>Special Revenue-Federal</v>
      </c>
      <c r="K442" s="9" t="str">
        <f t="shared" si="20"/>
        <v>120-Special Revenue-Federal</v>
      </c>
      <c r="L442" s="9" t="str">
        <f>IFERROR(VLOOKUP(A442,'[1]VAC as of March 2024'!A:K,11,FALSE),"No")</f>
        <v>No</v>
      </c>
      <c r="M442" s="38" t="s">
        <v>5493</v>
      </c>
      <c r="O442" s="36" t="s">
        <v>2248</v>
      </c>
      <c r="P442" s="36" t="s">
        <v>6063</v>
      </c>
      <c r="Q442" s="2" t="str">
        <f>VLOOKUP(P442,'[1]Table E'!A:C,3,FALSE)</f>
        <v>COVID-19</v>
      </c>
    </row>
    <row r="443" spans="1:17" x14ac:dyDescent="0.25">
      <c r="A443" s="33" t="str">
        <f t="shared" si="18"/>
        <v>1560015000</v>
      </c>
      <c r="B443" s="33" t="s">
        <v>2309</v>
      </c>
      <c r="C443" s="33" t="s">
        <v>2222</v>
      </c>
      <c r="D443" s="9" t="str">
        <f t="shared" si="19"/>
        <v>1560015000</v>
      </c>
      <c r="E443" s="34">
        <v>15600</v>
      </c>
      <c r="F443" s="34">
        <v>15000</v>
      </c>
      <c r="G443" s="9" t="str">
        <f>VLOOKUP(B443,'[1]Business Unit Lookup'!A:B,2,FALSE)</f>
        <v>Department of State Police</v>
      </c>
      <c r="H443" s="33" t="str">
        <f>VLOOKUP(C443,'[1]Fund Lookup'!B:C,2,FALSE)</f>
        <v>General Fixed Asset Acct Group</v>
      </c>
      <c r="I443" s="35" t="s">
        <v>2242</v>
      </c>
      <c r="J443" s="33" t="str">
        <f>VLOOKUP(I443,'[1]Table B'!A:B,2,FALSE)</f>
        <v>Fixed Assets, Fund 1500</v>
      </c>
      <c r="K443" s="9" t="str">
        <f t="shared" si="20"/>
        <v>610-Fixed Assets, Fund 1500</v>
      </c>
      <c r="L443" s="9" t="str">
        <f>IFERROR(VLOOKUP(A443,'[1]VAC as of March 2024'!A:K,11,FALSE),"No")</f>
        <v>No</v>
      </c>
      <c r="M443" s="9" t="s">
        <v>4</v>
      </c>
      <c r="Q443" s="2"/>
    </row>
    <row r="444" spans="1:17" x14ac:dyDescent="0.25">
      <c r="A444" s="33" t="str">
        <f t="shared" si="18"/>
        <v>1570001000</v>
      </c>
      <c r="B444" s="33" t="s">
        <v>2310</v>
      </c>
      <c r="C444" s="33" t="s">
        <v>1</v>
      </c>
      <c r="D444" s="9" t="str">
        <f t="shared" si="19"/>
        <v>157001000</v>
      </c>
      <c r="E444" s="34">
        <v>15700</v>
      </c>
      <c r="F444" s="34">
        <v>1000</v>
      </c>
      <c r="G444" s="9" t="str">
        <f>VLOOKUP(B444,'[1]Business Unit Lookup'!A:B,2,FALSE)</f>
        <v>Compensation Board</v>
      </c>
      <c r="H444" s="33" t="str">
        <f>VLOOKUP(C444,'[1]Fund Lookup'!B:C,2,FALSE)</f>
        <v>General Fund</v>
      </c>
      <c r="I444" s="35" t="s">
        <v>2236</v>
      </c>
      <c r="J444" s="33" t="str">
        <f>VLOOKUP(I444,'[1]Table B'!A:B,2,FALSE)</f>
        <v>General</v>
      </c>
      <c r="K444" s="9" t="str">
        <f t="shared" si="20"/>
        <v>100-General</v>
      </c>
      <c r="L444" s="9" t="str">
        <f>IFERROR(VLOOKUP(A444,'[1]VAC as of March 2024'!A:K,11,FALSE),"No")</f>
        <v>No</v>
      </c>
      <c r="M444" s="9" t="s">
        <v>2237</v>
      </c>
      <c r="O444" s="33" t="s">
        <v>2240</v>
      </c>
      <c r="P444" s="33" t="s">
        <v>6061</v>
      </c>
      <c r="Q444" s="2" t="str">
        <f>VLOOKUP(P444,'[1]Table E'!A:C,3,FALSE)</f>
        <v>Unassigned</v>
      </c>
    </row>
    <row r="445" spans="1:17" x14ac:dyDescent="0.25">
      <c r="A445" s="33" t="str">
        <f t="shared" si="18"/>
        <v>1570002700</v>
      </c>
      <c r="B445" s="33" t="s">
        <v>2310</v>
      </c>
      <c r="C445" s="33" t="s">
        <v>619</v>
      </c>
      <c r="D445" s="9" t="str">
        <f t="shared" si="19"/>
        <v>157002700</v>
      </c>
      <c r="E445" s="34">
        <v>15700</v>
      </c>
      <c r="F445" s="34">
        <v>2700</v>
      </c>
      <c r="G445" s="9" t="str">
        <f>VLOOKUP(B445,'[1]Business Unit Lookup'!A:B,2,FALSE)</f>
        <v>Compensation Board</v>
      </c>
      <c r="H445" s="33" t="str">
        <f>VLOOKUP(C445,'[1]Fund Lookup'!B:C,2,FALSE)</f>
        <v>Parking</v>
      </c>
      <c r="I445" s="35" t="s">
        <v>2239</v>
      </c>
      <c r="J445" s="33" t="str">
        <f>VLOOKUP(I445,'[1]Table B'!A:B,2,FALSE)</f>
        <v>Special Revenue-Other</v>
      </c>
      <c r="K445" s="9" t="str">
        <f t="shared" si="20"/>
        <v>105-Special Revenue-Other</v>
      </c>
      <c r="L445" s="9" t="str">
        <f>IFERROR(VLOOKUP(A445,'[1]VAC as of March 2024'!A:K,11,FALSE),"No")</f>
        <v>No</v>
      </c>
      <c r="M445" s="9" t="s">
        <v>2240</v>
      </c>
      <c r="O445" s="33" t="s">
        <v>2241</v>
      </c>
      <c r="P445" s="33" t="s">
        <v>6062</v>
      </c>
      <c r="Q445" s="2" t="str">
        <f>VLOOKUP(P445,'[1]Table E'!A:C,3,FALSE)</f>
        <v>Governmental Operations - Administrative Services</v>
      </c>
    </row>
    <row r="446" spans="1:17" x14ac:dyDescent="0.25">
      <c r="A446" s="33" t="str">
        <f t="shared" si="18"/>
        <v>1570007080</v>
      </c>
      <c r="B446" s="33" t="s">
        <v>2310</v>
      </c>
      <c r="C446" s="33" t="s">
        <v>1172</v>
      </c>
      <c r="D446" s="9" t="str">
        <f t="shared" si="19"/>
        <v>157007080</v>
      </c>
      <c r="E446" s="34">
        <v>15700</v>
      </c>
      <c r="F446" s="34">
        <v>7080</v>
      </c>
      <c r="G446" s="9" t="str">
        <f>VLOOKUP(B446,'[1]Business Unit Lookup'!A:B,2,FALSE)</f>
        <v>Compensation Board</v>
      </c>
      <c r="H446" s="33" t="str">
        <f>VLOOKUP(C446,'[1]Fund Lookup'!B:C,2,FALSE)</f>
        <v>Technology Trust Fund</v>
      </c>
      <c r="I446" s="35" t="s">
        <v>2239</v>
      </c>
      <c r="J446" s="33" t="str">
        <f>VLOOKUP(I446,'[1]Table B'!A:B,2,FALSE)</f>
        <v>Special Revenue-Other</v>
      </c>
      <c r="K446" s="9" t="str">
        <f t="shared" si="20"/>
        <v>105-Special Revenue-Other</v>
      </c>
      <c r="L446" s="9" t="str">
        <f>IFERROR(VLOOKUP(A446,'[1]VAC as of March 2024'!A:K,11,FALSE),"No")</f>
        <v>No</v>
      </c>
      <c r="M446" s="9" t="s">
        <v>2240</v>
      </c>
      <c r="O446" s="33" t="s">
        <v>2241</v>
      </c>
      <c r="P446" s="33" t="s">
        <v>6069</v>
      </c>
      <c r="Q446" s="2" t="str">
        <f>VLOOKUP(P446,'[1]Table E'!A:C,3,FALSE)</f>
        <v>Economic and Technological development</v>
      </c>
    </row>
    <row r="447" spans="1:17" x14ac:dyDescent="0.25">
      <c r="A447" s="33" t="str">
        <f t="shared" si="18"/>
        <v>1570009163</v>
      </c>
      <c r="B447" s="33" t="s">
        <v>2310</v>
      </c>
      <c r="C447" s="33" t="s">
        <v>1836</v>
      </c>
      <c r="D447" s="9" t="str">
        <f t="shared" si="19"/>
        <v>157009163</v>
      </c>
      <c r="E447" s="34">
        <v>15700</v>
      </c>
      <c r="F447" s="34">
        <v>9163</v>
      </c>
      <c r="G447" s="9" t="str">
        <f>VLOOKUP(B447,'[1]Business Unit Lookup'!A:B,2,FALSE)</f>
        <v>Compensation Board</v>
      </c>
      <c r="H447" s="33" t="str">
        <f>VLOOKUP(C447,'[1]Fund Lookup'!B:C,2,FALSE)</f>
        <v>Insurance Fraud Fund</v>
      </c>
      <c r="I447" s="35" t="s">
        <v>2239</v>
      </c>
      <c r="J447" s="33" t="str">
        <f>VLOOKUP(I447,'[1]Table B'!A:B,2,FALSE)</f>
        <v>Special Revenue-Other</v>
      </c>
      <c r="K447" s="9" t="str">
        <f t="shared" si="20"/>
        <v>105-Special Revenue-Other</v>
      </c>
      <c r="L447" s="9" t="str">
        <f>IFERROR(VLOOKUP(A447,'[1]VAC as of March 2024'!A:K,11,FALSE),"No")</f>
        <v>No</v>
      </c>
      <c r="M447" s="9" t="s">
        <v>2240</v>
      </c>
      <c r="O447" s="33" t="s">
        <v>2241</v>
      </c>
      <c r="P447" s="33" t="s">
        <v>6067</v>
      </c>
      <c r="Q447" s="2" t="str">
        <f>VLOOKUP(P447,'[1]Table E'!A:C,3,FALSE)</f>
        <v>Health and Public Safety</v>
      </c>
    </row>
    <row r="448" spans="1:17" x14ac:dyDescent="0.25">
      <c r="A448" s="33" t="str">
        <f t="shared" si="18"/>
        <v>1570009280</v>
      </c>
      <c r="B448" s="33" t="s">
        <v>2310</v>
      </c>
      <c r="C448" s="33" t="s">
        <v>1930</v>
      </c>
      <c r="D448" s="9" t="str">
        <f t="shared" si="19"/>
        <v>157009280</v>
      </c>
      <c r="E448" s="34">
        <v>15700</v>
      </c>
      <c r="F448" s="34">
        <v>9280</v>
      </c>
      <c r="G448" s="9" t="str">
        <f>VLOOKUP(B448,'[1]Business Unit Lookup'!A:B,2,FALSE)</f>
        <v>Compensation Board</v>
      </c>
      <c r="H448" s="33" t="str">
        <f>VLOOKUP(C448,'[1]Fund Lookup'!B:C,2,FALSE)</f>
        <v>Wireless E-911 Fund</v>
      </c>
      <c r="I448" s="35" t="s">
        <v>2239</v>
      </c>
      <c r="J448" s="33" t="str">
        <f>VLOOKUP(I448,'[1]Table B'!A:B,2,FALSE)</f>
        <v>Special Revenue-Other</v>
      </c>
      <c r="K448" s="9" t="str">
        <f t="shared" si="20"/>
        <v>105-Special Revenue-Other</v>
      </c>
      <c r="L448" s="9" t="str">
        <f>IFERROR(VLOOKUP(A448,'[1]VAC as of March 2024'!A:K,11,FALSE),"No")</f>
        <v>Yes</v>
      </c>
      <c r="M448" s="9" t="s">
        <v>2240</v>
      </c>
      <c r="N448" s="9" t="s">
        <v>6077</v>
      </c>
      <c r="O448" s="33" t="s">
        <v>2241</v>
      </c>
      <c r="P448" s="33" t="s">
        <v>6067</v>
      </c>
      <c r="Q448" s="2" t="str">
        <f>VLOOKUP(P448,'[1]Table E'!A:C,3,FALSE)</f>
        <v>Health and Public Safety</v>
      </c>
    </row>
    <row r="449" spans="1:17" x14ac:dyDescent="0.25">
      <c r="A449" s="33" t="str">
        <f t="shared" si="18"/>
        <v>1570010000</v>
      </c>
      <c r="B449" s="33" t="s">
        <v>2310</v>
      </c>
      <c r="C449" s="33" t="s">
        <v>2162</v>
      </c>
      <c r="D449" s="9" t="str">
        <f t="shared" si="19"/>
        <v>1570010000</v>
      </c>
      <c r="E449" s="34">
        <v>15700</v>
      </c>
      <c r="F449" s="34">
        <v>10000</v>
      </c>
      <c r="G449" s="9" t="str">
        <f>VLOOKUP(B449,'[1]Business Unit Lookup'!A:B,2,FALSE)</f>
        <v>Compensation Board</v>
      </c>
      <c r="H449" s="33" t="str">
        <f>VLOOKUP(C449,'[1]Fund Lookup'!B:C,2,FALSE)</f>
        <v>Federal Trust</v>
      </c>
      <c r="I449" s="35" t="s">
        <v>2252</v>
      </c>
      <c r="J449" s="33" t="str">
        <f>VLOOKUP(I449,'[1]Table B'!A:B,2,FALSE)</f>
        <v>Special Revenue-Federal</v>
      </c>
      <c r="K449" s="9" t="str">
        <f t="shared" si="20"/>
        <v>120-Special Revenue-Federal</v>
      </c>
      <c r="L449" s="9" t="str">
        <f>IFERROR(VLOOKUP(A449,'[1]VAC as of March 2024'!A:K,11,FALSE),"No")</f>
        <v>No</v>
      </c>
      <c r="M449" s="9" t="s">
        <v>2248</v>
      </c>
      <c r="O449" s="33" t="s">
        <v>2248</v>
      </c>
      <c r="P449" s="33" t="s">
        <v>6070</v>
      </c>
      <c r="Q449" s="2" t="str">
        <f>VLOOKUP(P449,'[1]Table E'!A:C,3,FALSE)</f>
        <v>Gifts and grants</v>
      </c>
    </row>
    <row r="450" spans="1:17" x14ac:dyDescent="0.25">
      <c r="A450" s="33" t="str">
        <f t="shared" ref="A450:A513" si="21">CONCATENATE(B450,C450)</f>
        <v>1570010110</v>
      </c>
      <c r="B450" s="33" t="s">
        <v>2310</v>
      </c>
      <c r="C450" s="33" t="s">
        <v>5444</v>
      </c>
      <c r="D450" s="9" t="str">
        <f t="shared" ref="D450:D513" si="22">CONCATENATE(E450,F450)</f>
        <v>1570010110</v>
      </c>
      <c r="E450" s="34">
        <v>15700</v>
      </c>
      <c r="F450" s="34">
        <v>10110</v>
      </c>
      <c r="G450" s="9" t="str">
        <f>VLOOKUP(B450,'[1]Business Unit Lookup'!A:B,2,FALSE)</f>
        <v>Compensation Board</v>
      </c>
      <c r="H450" s="33" t="str">
        <f>VLOOKUP(C450,'[1]Fund Lookup'!B:C,2,FALSE)</f>
        <v>CARESActRlfFd–General-COVID-19</v>
      </c>
      <c r="I450" s="35" t="s">
        <v>2252</v>
      </c>
      <c r="J450" s="33" t="str">
        <f>VLOOKUP(I450,'[1]Table B'!A:B,2,FALSE)</f>
        <v>Special Revenue-Federal</v>
      </c>
      <c r="K450" s="9" t="str">
        <f t="shared" ref="K450:K513" si="23">CONCATENATE(I450,"-",J450)</f>
        <v>120-Special Revenue-Federal</v>
      </c>
      <c r="L450" s="9" t="str">
        <f>IFERROR(VLOOKUP(A450,'[1]VAC as of March 2024'!A:K,11,FALSE),"No")</f>
        <v>No</v>
      </c>
      <c r="M450" s="9" t="s">
        <v>5493</v>
      </c>
      <c r="O450" s="33" t="s">
        <v>2248</v>
      </c>
      <c r="P450" s="33" t="s">
        <v>6063</v>
      </c>
      <c r="Q450" s="2" t="str">
        <f>VLOOKUP(P450,'[1]Table E'!A:C,3,FALSE)</f>
        <v>COVID-19</v>
      </c>
    </row>
    <row r="451" spans="1:17" x14ac:dyDescent="0.25">
      <c r="A451" s="33" t="str">
        <f t="shared" si="21"/>
        <v>1570012110</v>
      </c>
      <c r="B451" s="36" t="s">
        <v>2310</v>
      </c>
      <c r="C451" s="36" t="s">
        <v>6074</v>
      </c>
      <c r="D451" s="9" t="str">
        <f t="shared" si="22"/>
        <v>1570012110</v>
      </c>
      <c r="E451" s="35">
        <v>15700</v>
      </c>
      <c r="F451" s="37">
        <v>12110</v>
      </c>
      <c r="G451" s="9" t="str">
        <f>VLOOKUP(B451,'[1]Business Unit Lookup'!A:B,2,FALSE)</f>
        <v>Compensation Board</v>
      </c>
      <c r="H451" s="33" t="str">
        <f>VLOOKUP(C451,'[1]Fund Lookup'!B:C,2,FALSE)</f>
        <v>ARP-CrvStLoclFisRecFd-COVID-19</v>
      </c>
      <c r="I451" s="35" t="s">
        <v>2252</v>
      </c>
      <c r="J451" s="33" t="str">
        <f>VLOOKUP(I451,'[1]Table B'!A:B,2,FALSE)</f>
        <v>Special Revenue-Federal</v>
      </c>
      <c r="K451" s="9" t="str">
        <f t="shared" si="23"/>
        <v>120-Special Revenue-Federal</v>
      </c>
      <c r="L451" s="9" t="str">
        <f>IFERROR(VLOOKUP(A451,'[1]VAC as of March 2024'!A:K,11,FALSE),"No")</f>
        <v>No</v>
      </c>
      <c r="M451" s="38" t="s">
        <v>5493</v>
      </c>
      <c r="O451" s="36" t="s">
        <v>2248</v>
      </c>
      <c r="P451" s="36" t="s">
        <v>6063</v>
      </c>
      <c r="Q451" s="2" t="str">
        <f>VLOOKUP(P451,'[1]Table E'!A:C,3,FALSE)</f>
        <v>COVID-19</v>
      </c>
    </row>
    <row r="452" spans="1:17" x14ac:dyDescent="0.25">
      <c r="A452" s="33" t="str">
        <f t="shared" si="21"/>
        <v>1570015000</v>
      </c>
      <c r="B452" s="33" t="s">
        <v>2310</v>
      </c>
      <c r="C452" s="33" t="s">
        <v>2222</v>
      </c>
      <c r="D452" s="9" t="str">
        <f t="shared" si="22"/>
        <v>1570015000</v>
      </c>
      <c r="E452" s="34">
        <v>15700</v>
      </c>
      <c r="F452" s="34">
        <v>15000</v>
      </c>
      <c r="G452" s="9" t="str">
        <f>VLOOKUP(B452,'[1]Business Unit Lookup'!A:B,2,FALSE)</f>
        <v>Compensation Board</v>
      </c>
      <c r="H452" s="33" t="str">
        <f>VLOOKUP(C452,'[1]Fund Lookup'!B:C,2,FALSE)</f>
        <v>General Fixed Asset Acct Group</v>
      </c>
      <c r="I452" s="35" t="s">
        <v>2242</v>
      </c>
      <c r="J452" s="33" t="str">
        <f>VLOOKUP(I452,'[1]Table B'!A:B,2,FALSE)</f>
        <v>Fixed Assets, Fund 1500</v>
      </c>
      <c r="K452" s="9" t="str">
        <f t="shared" si="23"/>
        <v>610-Fixed Assets, Fund 1500</v>
      </c>
      <c r="L452" s="9" t="str">
        <f>IFERROR(VLOOKUP(A452,'[1]VAC as of March 2024'!A:K,11,FALSE),"No")</f>
        <v>No</v>
      </c>
      <c r="M452" s="9" t="s">
        <v>4</v>
      </c>
      <c r="Q452" s="2"/>
    </row>
    <row r="453" spans="1:17" x14ac:dyDescent="0.25">
      <c r="A453" s="33" t="str">
        <f t="shared" si="21"/>
        <v>1580001000</v>
      </c>
      <c r="B453" s="33" t="s">
        <v>2311</v>
      </c>
      <c r="C453" s="33" t="s">
        <v>1</v>
      </c>
      <c r="D453" s="9" t="str">
        <f t="shared" si="22"/>
        <v>158001000</v>
      </c>
      <c r="E453" s="34">
        <v>15800</v>
      </c>
      <c r="F453" s="34">
        <v>1000</v>
      </c>
      <c r="G453" s="9" t="str">
        <f>VLOOKUP(B453,'[1]Business Unit Lookup'!A:B,2,FALSE)</f>
        <v>Virginia Retirement System</v>
      </c>
      <c r="H453" s="33" t="str">
        <f>VLOOKUP(C453,'[1]Fund Lookup'!B:C,2,FALSE)</f>
        <v>General Fund</v>
      </c>
      <c r="I453" s="35" t="s">
        <v>2236</v>
      </c>
      <c r="J453" s="33" t="str">
        <f>VLOOKUP(I453,'[1]Table B'!A:B,2,FALSE)</f>
        <v>General</v>
      </c>
      <c r="K453" s="9" t="str">
        <f t="shared" si="23"/>
        <v>100-General</v>
      </c>
      <c r="L453" s="9" t="str">
        <f>IFERROR(VLOOKUP(A453,'[1]VAC as of March 2024'!A:K,11,FALSE),"No")</f>
        <v>No</v>
      </c>
      <c r="M453" s="9" t="s">
        <v>2237</v>
      </c>
      <c r="O453" s="33" t="s">
        <v>2240</v>
      </c>
      <c r="P453" s="33" t="s">
        <v>6061</v>
      </c>
      <c r="Q453" s="2" t="str">
        <f>VLOOKUP(P453,'[1]Table E'!A:C,3,FALSE)</f>
        <v>Unassigned</v>
      </c>
    </row>
    <row r="454" spans="1:17" x14ac:dyDescent="0.25">
      <c r="A454" s="33" t="str">
        <f t="shared" si="21"/>
        <v>1580007060</v>
      </c>
      <c r="B454" s="33" t="s">
        <v>2311</v>
      </c>
      <c r="C454" s="33" t="s">
        <v>1166</v>
      </c>
      <c r="D454" s="9" t="str">
        <f t="shared" si="22"/>
        <v>158007060</v>
      </c>
      <c r="E454" s="34">
        <v>15800</v>
      </c>
      <c r="F454" s="34">
        <v>7060</v>
      </c>
      <c r="G454" s="9" t="str">
        <f>VLOOKUP(B454,'[1]Business Unit Lookup'!A:B,2,FALSE)</f>
        <v>Virginia Retirement System</v>
      </c>
      <c r="H454" s="33" t="str">
        <f>VLOOKUP(C454,'[1]Fund Lookup'!B:C,2,FALSE)</f>
        <v>Group Life Insurance</v>
      </c>
      <c r="I454" s="35" t="s">
        <v>2312</v>
      </c>
      <c r="J454" s="33" t="str">
        <f>VLOOKUP(I454,'[1]Table B'!A:B,2,FALSE)</f>
        <v>Pension Trust and VRS OPEB, F/S Exclus.</v>
      </c>
      <c r="K454" s="9" t="str">
        <f t="shared" si="23"/>
        <v>400-Pension Trust and VRS OPEB, F/S Exclus.</v>
      </c>
      <c r="L454" s="9" t="str">
        <f>IFERROR(VLOOKUP(A454,'[1]VAC as of March 2024'!A:K,11,FALSE),"No")</f>
        <v>No</v>
      </c>
      <c r="M454" s="9" t="s">
        <v>2248</v>
      </c>
      <c r="Q454" s="2"/>
    </row>
    <row r="455" spans="1:17" x14ac:dyDescent="0.25">
      <c r="A455" s="33" t="str">
        <f t="shared" si="21"/>
        <v>1580007090</v>
      </c>
      <c r="B455" s="33" t="s">
        <v>2311</v>
      </c>
      <c r="C455" s="33" t="s">
        <v>1182</v>
      </c>
      <c r="D455" s="9" t="str">
        <f t="shared" si="22"/>
        <v>158007090</v>
      </c>
      <c r="E455" s="34">
        <v>15800</v>
      </c>
      <c r="F455" s="34">
        <v>7090</v>
      </c>
      <c r="G455" s="9" t="str">
        <f>VLOOKUP(B455,'[1]Business Unit Lookup'!A:B,2,FALSE)</f>
        <v>Virginia Retirement System</v>
      </c>
      <c r="H455" s="33" t="str">
        <f>VLOOKUP(C455,'[1]Fund Lookup'!B:C,2,FALSE)</f>
        <v>VRS Members Contribution Acct</v>
      </c>
      <c r="I455" s="35" t="s">
        <v>2312</v>
      </c>
      <c r="J455" s="33" t="str">
        <f>VLOOKUP(I455,'[1]Table B'!A:B,2,FALSE)</f>
        <v>Pension Trust and VRS OPEB, F/S Exclus.</v>
      </c>
      <c r="K455" s="9" t="str">
        <f t="shared" si="23"/>
        <v>400-Pension Trust and VRS OPEB, F/S Exclus.</v>
      </c>
      <c r="L455" s="9" t="str">
        <f>IFERROR(VLOOKUP(A455,'[1]VAC as of March 2024'!A:K,11,FALSE),"No")</f>
        <v>No</v>
      </c>
      <c r="M455" s="9" t="s">
        <v>2248</v>
      </c>
      <c r="Q455" s="2"/>
    </row>
    <row r="456" spans="1:17" x14ac:dyDescent="0.25">
      <c r="A456" s="33" t="str">
        <f t="shared" si="21"/>
        <v>1580007100</v>
      </c>
      <c r="B456" s="33" t="s">
        <v>2311</v>
      </c>
      <c r="C456" s="33" t="s">
        <v>1185</v>
      </c>
      <c r="D456" s="9" t="str">
        <f t="shared" si="22"/>
        <v>158007100</v>
      </c>
      <c r="E456" s="34">
        <v>15800</v>
      </c>
      <c r="F456" s="34">
        <v>7100</v>
      </c>
      <c r="G456" s="9" t="str">
        <f>VLOOKUP(B456,'[1]Business Unit Lookup'!A:B,2,FALSE)</f>
        <v>Virginia Retirement System</v>
      </c>
      <c r="H456" s="33" t="str">
        <f>VLOOKUP(C456,'[1]Fund Lookup'!B:C,2,FALSE)</f>
        <v>VRS Retirement Allowance Acct</v>
      </c>
      <c r="I456" s="35" t="s">
        <v>2312</v>
      </c>
      <c r="J456" s="33" t="str">
        <f>VLOOKUP(I456,'[1]Table B'!A:B,2,FALSE)</f>
        <v>Pension Trust and VRS OPEB, F/S Exclus.</v>
      </c>
      <c r="K456" s="9" t="str">
        <f t="shared" si="23"/>
        <v>400-Pension Trust and VRS OPEB, F/S Exclus.</v>
      </c>
      <c r="L456" s="9" t="str">
        <f>IFERROR(VLOOKUP(A456,'[1]VAC as of March 2024'!A:K,11,FALSE),"No")</f>
        <v>No</v>
      </c>
      <c r="M456" s="9" t="s">
        <v>2248</v>
      </c>
      <c r="Q456" s="2"/>
    </row>
    <row r="457" spans="1:17" x14ac:dyDescent="0.25">
      <c r="A457" s="33" t="str">
        <f t="shared" si="21"/>
        <v>1580007111</v>
      </c>
      <c r="B457" s="33" t="s">
        <v>2311</v>
      </c>
      <c r="C457" s="33" t="s">
        <v>1199</v>
      </c>
      <c r="D457" s="9" t="str">
        <f t="shared" si="22"/>
        <v>158007111</v>
      </c>
      <c r="E457" s="34">
        <v>15800</v>
      </c>
      <c r="F457" s="34">
        <v>7111</v>
      </c>
      <c r="G457" s="9" t="str">
        <f>VLOOKUP(B457,'[1]Business Unit Lookup'!A:B,2,FALSE)</f>
        <v>Virginia Retirement System</v>
      </c>
      <c r="H457" s="33" t="str">
        <f>VLOOKUP(C457,'[1]Fund Lookup'!B:C,2,FALSE)</f>
        <v>SPORS Members Cont Acct</v>
      </c>
      <c r="I457" s="35" t="s">
        <v>2312</v>
      </c>
      <c r="J457" s="33" t="str">
        <f>VLOOKUP(I457,'[1]Table B'!A:B,2,FALSE)</f>
        <v>Pension Trust and VRS OPEB, F/S Exclus.</v>
      </c>
      <c r="K457" s="9" t="str">
        <f t="shared" si="23"/>
        <v>400-Pension Trust and VRS OPEB, F/S Exclus.</v>
      </c>
      <c r="L457" s="9" t="str">
        <f>IFERROR(VLOOKUP(A457,'[1]VAC as of March 2024'!A:K,11,FALSE),"No")</f>
        <v>No</v>
      </c>
      <c r="M457" s="9" t="s">
        <v>2248</v>
      </c>
      <c r="Q457" s="2"/>
    </row>
    <row r="458" spans="1:17" x14ac:dyDescent="0.25">
      <c r="A458" s="33" t="str">
        <f t="shared" si="21"/>
        <v>1580007121</v>
      </c>
      <c r="B458" s="33" t="s">
        <v>2311</v>
      </c>
      <c r="C458" s="33" t="s">
        <v>1212</v>
      </c>
      <c r="D458" s="9" t="str">
        <f t="shared" si="22"/>
        <v>158007121</v>
      </c>
      <c r="E458" s="34">
        <v>15800</v>
      </c>
      <c r="F458" s="34">
        <v>7121</v>
      </c>
      <c r="G458" s="9" t="str">
        <f>VLOOKUP(B458,'[1]Business Unit Lookup'!A:B,2,FALSE)</f>
        <v>Virginia Retirement System</v>
      </c>
      <c r="H458" s="33" t="str">
        <f>VLOOKUP(C458,'[1]Fund Lookup'!B:C,2,FALSE)</f>
        <v>SPORS Retirement Allow Acct</v>
      </c>
      <c r="I458" s="35" t="s">
        <v>2312</v>
      </c>
      <c r="J458" s="33" t="str">
        <f>VLOOKUP(I458,'[1]Table B'!A:B,2,FALSE)</f>
        <v>Pension Trust and VRS OPEB, F/S Exclus.</v>
      </c>
      <c r="K458" s="9" t="str">
        <f t="shared" si="23"/>
        <v>400-Pension Trust and VRS OPEB, F/S Exclus.</v>
      </c>
      <c r="L458" s="9" t="str">
        <f>IFERROR(VLOOKUP(A458,'[1]VAC as of March 2024'!A:K,11,FALSE),"No")</f>
        <v>No</v>
      </c>
      <c r="M458" s="9" t="s">
        <v>2248</v>
      </c>
      <c r="Q458" s="2"/>
    </row>
    <row r="459" spans="1:17" x14ac:dyDescent="0.25">
      <c r="A459" s="33" t="str">
        <f t="shared" si="21"/>
        <v>1580007130</v>
      </c>
      <c r="B459" s="33" t="s">
        <v>2311</v>
      </c>
      <c r="C459" s="33" t="s">
        <v>1221</v>
      </c>
      <c r="D459" s="9" t="str">
        <f t="shared" si="22"/>
        <v>158007130</v>
      </c>
      <c r="E459" s="34">
        <v>15800</v>
      </c>
      <c r="F459" s="34">
        <v>7130</v>
      </c>
      <c r="G459" s="9" t="str">
        <f>VLOOKUP(B459,'[1]Business Unit Lookup'!A:B,2,FALSE)</f>
        <v>Virginia Retirement System</v>
      </c>
      <c r="H459" s="33" t="str">
        <f>VLOOKUP(C459,'[1]Fund Lookup'!B:C,2,FALSE)</f>
        <v>JRS Members Contribution Acct</v>
      </c>
      <c r="I459" s="35" t="s">
        <v>2312</v>
      </c>
      <c r="J459" s="33" t="str">
        <f>VLOOKUP(I459,'[1]Table B'!A:B,2,FALSE)</f>
        <v>Pension Trust and VRS OPEB, F/S Exclus.</v>
      </c>
      <c r="K459" s="9" t="str">
        <f t="shared" si="23"/>
        <v>400-Pension Trust and VRS OPEB, F/S Exclus.</v>
      </c>
      <c r="L459" s="9" t="str">
        <f>IFERROR(VLOOKUP(A459,'[1]VAC as of March 2024'!A:K,11,FALSE),"No")</f>
        <v>No</v>
      </c>
      <c r="M459" s="9" t="s">
        <v>2248</v>
      </c>
      <c r="Q459" s="2"/>
    </row>
    <row r="460" spans="1:17" x14ac:dyDescent="0.25">
      <c r="A460" s="33" t="str">
        <f t="shared" si="21"/>
        <v>1580007140</v>
      </c>
      <c r="B460" s="33" t="s">
        <v>2311</v>
      </c>
      <c r="C460" s="33" t="s">
        <v>1224</v>
      </c>
      <c r="D460" s="9" t="str">
        <f t="shared" si="22"/>
        <v>158007140</v>
      </c>
      <c r="E460" s="34">
        <v>15800</v>
      </c>
      <c r="F460" s="34">
        <v>7140</v>
      </c>
      <c r="G460" s="9" t="str">
        <f>VLOOKUP(B460,'[1]Business Unit Lookup'!A:B,2,FALSE)</f>
        <v>Virginia Retirement System</v>
      </c>
      <c r="H460" s="33" t="str">
        <f>VLOOKUP(C460,'[1]Fund Lookup'!B:C,2,FALSE)</f>
        <v>JRS Retirement Allowance Acct</v>
      </c>
      <c r="I460" s="35" t="s">
        <v>2312</v>
      </c>
      <c r="J460" s="33" t="str">
        <f>VLOOKUP(I460,'[1]Table B'!A:B,2,FALSE)</f>
        <v>Pension Trust and VRS OPEB, F/S Exclus.</v>
      </c>
      <c r="K460" s="9" t="str">
        <f t="shared" si="23"/>
        <v>400-Pension Trust and VRS OPEB, F/S Exclus.</v>
      </c>
      <c r="L460" s="9" t="str">
        <f>IFERROR(VLOOKUP(A460,'[1]VAC as of March 2024'!A:K,11,FALSE),"No")</f>
        <v>No</v>
      </c>
      <c r="M460" s="9" t="s">
        <v>2248</v>
      </c>
      <c r="Q460" s="2"/>
    </row>
    <row r="461" spans="1:17" x14ac:dyDescent="0.25">
      <c r="A461" s="33" t="str">
        <f t="shared" si="21"/>
        <v>1580007158</v>
      </c>
      <c r="B461" s="33" t="s">
        <v>2311</v>
      </c>
      <c r="C461" s="33" t="s">
        <v>1253</v>
      </c>
      <c r="D461" s="9" t="str">
        <f t="shared" si="22"/>
        <v>158007158</v>
      </c>
      <c r="E461" s="34">
        <v>15800</v>
      </c>
      <c r="F461" s="34">
        <v>7158</v>
      </c>
      <c r="G461" s="9" t="str">
        <f>VLOOKUP(B461,'[1]Business Unit Lookup'!A:B,2,FALSE)</f>
        <v>Virginia Retirement System</v>
      </c>
      <c r="H461" s="33" t="str">
        <f>VLOOKUP(C461,'[1]Fund Lookup'!B:C,2,FALSE)</f>
        <v>Pooled VRS Trust Assets</v>
      </c>
      <c r="I461" s="35" t="s">
        <v>2312</v>
      </c>
      <c r="J461" s="33" t="str">
        <f>VLOOKUP(I461,'[1]Table B'!A:B,2,FALSE)</f>
        <v>Pension Trust and VRS OPEB, F/S Exclus.</v>
      </c>
      <c r="K461" s="9" t="str">
        <f t="shared" si="23"/>
        <v>400-Pension Trust and VRS OPEB, F/S Exclus.</v>
      </c>
      <c r="L461" s="9" t="str">
        <f>IFERROR(VLOOKUP(A461,'[1]VAC as of March 2024'!A:K,11,FALSE),"No")</f>
        <v>No</v>
      </c>
      <c r="M461" s="9" t="s">
        <v>2248</v>
      </c>
      <c r="Q461" s="2"/>
    </row>
    <row r="462" spans="1:17" x14ac:dyDescent="0.25">
      <c r="A462" s="33" t="str">
        <f t="shared" si="21"/>
        <v>1580007159</v>
      </c>
      <c r="B462" s="33" t="s">
        <v>2311</v>
      </c>
      <c r="C462" s="33" t="s">
        <v>1256</v>
      </c>
      <c r="D462" s="9" t="str">
        <f t="shared" si="22"/>
        <v>158007159</v>
      </c>
      <c r="E462" s="34">
        <v>15800</v>
      </c>
      <c r="F462" s="34">
        <v>7159</v>
      </c>
      <c r="G462" s="9" t="str">
        <f>VLOOKUP(B462,'[1]Business Unit Lookup'!A:B,2,FALSE)</f>
        <v>Virginia Retirement System</v>
      </c>
      <c r="H462" s="33" t="str">
        <f>VLOOKUP(C462,'[1]Fund Lookup'!B:C,2,FALSE)</f>
        <v>Pooled VRS Non-Trust Assets</v>
      </c>
      <c r="I462" s="35" t="s">
        <v>2312</v>
      </c>
      <c r="J462" s="33" t="str">
        <f>VLOOKUP(I462,'[1]Table B'!A:B,2,FALSE)</f>
        <v>Pension Trust and VRS OPEB, F/S Exclus.</v>
      </c>
      <c r="K462" s="9" t="str">
        <f t="shared" si="23"/>
        <v>400-Pension Trust and VRS OPEB, F/S Exclus.</v>
      </c>
      <c r="L462" s="9" t="str">
        <f>IFERROR(VLOOKUP(A462,'[1]VAC as of March 2024'!A:K,11,FALSE),"No")</f>
        <v>No</v>
      </c>
      <c r="M462" s="9" t="s">
        <v>2248</v>
      </c>
      <c r="Q462" s="2"/>
    </row>
    <row r="463" spans="1:17" x14ac:dyDescent="0.25">
      <c r="A463" s="33" t="str">
        <f t="shared" si="21"/>
        <v>1580007180</v>
      </c>
      <c r="B463" s="33" t="s">
        <v>2311</v>
      </c>
      <c r="C463" s="33" t="s">
        <v>1270</v>
      </c>
      <c r="D463" s="9" t="str">
        <f t="shared" si="22"/>
        <v>158007180</v>
      </c>
      <c r="E463" s="34">
        <v>15800</v>
      </c>
      <c r="F463" s="34">
        <v>7180</v>
      </c>
      <c r="G463" s="9" t="str">
        <f>VLOOKUP(B463,'[1]Business Unit Lookup'!A:B,2,FALSE)</f>
        <v>Virginia Retirement System</v>
      </c>
      <c r="H463" s="33" t="str">
        <f>VLOOKUP(C463,'[1]Fund Lookup'!B:C,2,FALSE)</f>
        <v>VRS Administrative Expense</v>
      </c>
      <c r="I463" s="35" t="s">
        <v>2312</v>
      </c>
      <c r="J463" s="33" t="str">
        <f>VLOOKUP(I463,'[1]Table B'!A:B,2,FALSE)</f>
        <v>Pension Trust and VRS OPEB, F/S Exclus.</v>
      </c>
      <c r="K463" s="9" t="str">
        <f t="shared" si="23"/>
        <v>400-Pension Trust and VRS OPEB, F/S Exclus.</v>
      </c>
      <c r="L463" s="9" t="str">
        <f>IFERROR(VLOOKUP(A463,'[1]VAC as of March 2024'!A:K,11,FALSE),"No")</f>
        <v>No</v>
      </c>
      <c r="M463" s="9" t="s">
        <v>2248</v>
      </c>
      <c r="Q463" s="2"/>
    </row>
    <row r="464" spans="1:17" x14ac:dyDescent="0.25">
      <c r="A464" s="33" t="str">
        <f t="shared" si="21"/>
        <v>1580007205</v>
      </c>
      <c r="B464" s="33" t="s">
        <v>2311</v>
      </c>
      <c r="C464" s="33" t="s">
        <v>1294</v>
      </c>
      <c r="D464" s="9" t="str">
        <f t="shared" si="22"/>
        <v>158007205</v>
      </c>
      <c r="E464" s="34">
        <v>15800</v>
      </c>
      <c r="F464" s="34">
        <v>7205</v>
      </c>
      <c r="G464" s="9" t="str">
        <f>VLOOKUP(B464,'[1]Business Unit Lookup'!A:B,2,FALSE)</f>
        <v>Virginia Retirement System</v>
      </c>
      <c r="H464" s="33" t="str">
        <f>VLOOKUP(C464,'[1]Fund Lookup'!B:C,2,FALSE)</f>
        <v>Deferred Compensation Program</v>
      </c>
      <c r="I464" s="35" t="s">
        <v>2313</v>
      </c>
      <c r="J464" s="33" t="str">
        <f>VLOOKUP(I464,'[1]Table B'!A:B,2,FALSE)</f>
        <v>Not reported in ACFR</v>
      </c>
      <c r="K464" s="9" t="str">
        <f t="shared" si="23"/>
        <v>630-Not reported in ACFR</v>
      </c>
      <c r="L464" s="9" t="str">
        <f>IFERROR(VLOOKUP(A464,'[1]VAC as of March 2024'!A:K,11,FALSE),"No")</f>
        <v>No</v>
      </c>
      <c r="M464" s="9" t="s">
        <v>2248</v>
      </c>
      <c r="Q464" s="2"/>
    </row>
    <row r="465" spans="1:18" x14ac:dyDescent="0.25">
      <c r="A465" s="33" t="str">
        <f t="shared" si="21"/>
        <v>1580007230</v>
      </c>
      <c r="B465" s="33" t="s">
        <v>2311</v>
      </c>
      <c r="C465" s="33" t="s">
        <v>1310</v>
      </c>
      <c r="D465" s="9" t="str">
        <f t="shared" si="22"/>
        <v>158007230</v>
      </c>
      <c r="E465" s="34">
        <v>15800</v>
      </c>
      <c r="F465" s="34">
        <v>7230</v>
      </c>
      <c r="G465" s="9" t="str">
        <f>VLOOKUP(B465,'[1]Business Unit Lookup'!A:B,2,FALSE)</f>
        <v>Virginia Retirement System</v>
      </c>
      <c r="H465" s="33" t="str">
        <f>VLOOKUP(C465,'[1]Fund Lookup'!B:C,2,FALSE)</f>
        <v>VRS Retiree Health Ins Credit</v>
      </c>
      <c r="I465" s="35" t="s">
        <v>2312</v>
      </c>
      <c r="J465" s="33" t="str">
        <f>VLOOKUP(I465,'[1]Table B'!A:B,2,FALSE)</f>
        <v>Pension Trust and VRS OPEB, F/S Exclus.</v>
      </c>
      <c r="K465" s="9" t="str">
        <f t="shared" si="23"/>
        <v>400-Pension Trust and VRS OPEB, F/S Exclus.</v>
      </c>
      <c r="L465" s="9" t="str">
        <f>IFERROR(VLOOKUP(A465,'[1]VAC as of March 2024'!A:K,11,FALSE),"No")</f>
        <v>No</v>
      </c>
      <c r="M465" s="9" t="s">
        <v>2248</v>
      </c>
      <c r="Q465" s="2"/>
    </row>
    <row r="466" spans="1:18" x14ac:dyDescent="0.25">
      <c r="A466" s="33" t="str">
        <f t="shared" si="21"/>
        <v>1580007250</v>
      </c>
      <c r="B466" s="33" t="s">
        <v>2311</v>
      </c>
      <c r="C466" s="33" t="s">
        <v>1322</v>
      </c>
      <c r="D466" s="9" t="str">
        <f t="shared" si="22"/>
        <v>158007250</v>
      </c>
      <c r="E466" s="34">
        <v>15800</v>
      </c>
      <c r="F466" s="34">
        <v>7250</v>
      </c>
      <c r="G466" s="9" t="str">
        <f>VLOOKUP(B466,'[1]Business Unit Lookup'!A:B,2,FALSE)</f>
        <v>Virginia Retirement System</v>
      </c>
      <c r="H466" s="33" t="str">
        <f>VLOOKUP(C466,'[1]Fund Lookup'!B:C,2,FALSE)</f>
        <v>VA Sickness &amp; Disability Pgm</v>
      </c>
      <c r="I466" s="35" t="s">
        <v>2312</v>
      </c>
      <c r="J466" s="33" t="str">
        <f>VLOOKUP(I466,'[1]Table B'!A:B,2,FALSE)</f>
        <v>Pension Trust and VRS OPEB, F/S Exclus.</v>
      </c>
      <c r="K466" s="9" t="str">
        <f t="shared" si="23"/>
        <v>400-Pension Trust and VRS OPEB, F/S Exclus.</v>
      </c>
      <c r="L466" s="9" t="str">
        <f>IFERROR(VLOOKUP(A466,'[1]VAC as of March 2024'!A:K,11,FALSE),"No")</f>
        <v>No</v>
      </c>
      <c r="M466" s="9" t="s">
        <v>2248</v>
      </c>
      <c r="Q466" s="2"/>
    </row>
    <row r="467" spans="1:18" ht="30" x14ac:dyDescent="0.25">
      <c r="A467" s="33" t="str">
        <f t="shared" si="21"/>
        <v>1580007271</v>
      </c>
      <c r="B467" s="33" t="s">
        <v>2311</v>
      </c>
      <c r="C467" s="33" t="s">
        <v>1349</v>
      </c>
      <c r="D467" s="9" t="str">
        <f t="shared" si="22"/>
        <v>158007271</v>
      </c>
      <c r="E467" s="34">
        <v>15800</v>
      </c>
      <c r="F467" s="34">
        <v>7271</v>
      </c>
      <c r="G467" s="9" t="str">
        <f>VLOOKUP(B467,'[1]Business Unit Lookup'!A:B,2,FALSE)</f>
        <v>Virginia Retirement System</v>
      </c>
      <c r="H467" s="33" t="str">
        <f>VLOOKUP(C467,'[1]Fund Lookup'!B:C,2,FALSE)</f>
        <v>Commonwealth Health Research</v>
      </c>
      <c r="I467" s="35" t="s">
        <v>2297</v>
      </c>
      <c r="J467" s="33" t="str">
        <f>VLOOKUP(I467,'[1]Table B'!A:B,2,FALSE)</f>
        <v>Permanent Funds-Health Research Bd.</v>
      </c>
      <c r="K467" s="9" t="str">
        <f t="shared" si="23"/>
        <v>165-Permanent Funds-Health Research Bd.</v>
      </c>
      <c r="L467" s="9" t="str">
        <f>IFERROR(VLOOKUP(A467,'[1]VAC as of March 2024'!A:K,11,FALSE),"No")</f>
        <v>No</v>
      </c>
      <c r="M467" s="9" t="s">
        <v>2248</v>
      </c>
      <c r="O467" s="9" t="s">
        <v>2287</v>
      </c>
      <c r="P467" s="33" t="s">
        <v>2287</v>
      </c>
      <c r="Q467" s="2"/>
      <c r="R467" s="85" t="s">
        <v>8354</v>
      </c>
    </row>
    <row r="468" spans="1:18" x14ac:dyDescent="0.25">
      <c r="A468" s="33" t="str">
        <f t="shared" si="21"/>
        <v>1580007291</v>
      </c>
      <c r="B468" s="33" t="s">
        <v>2311</v>
      </c>
      <c r="C468" s="33" t="s">
        <v>1358</v>
      </c>
      <c r="D468" s="9" t="str">
        <f t="shared" si="22"/>
        <v>158007291</v>
      </c>
      <c r="E468" s="34">
        <v>15800</v>
      </c>
      <c r="F468" s="34">
        <v>7291</v>
      </c>
      <c r="G468" s="9" t="str">
        <f>VLOOKUP(B468,'[1]Business Unit Lookup'!A:B,2,FALSE)</f>
        <v>Virginia Retirement System</v>
      </c>
      <c r="H468" s="33" t="str">
        <f>VLOOKUP(C468,'[1]Fund Lookup'!B:C,2,FALSE)</f>
        <v>VaLORS Members Cont Acct</v>
      </c>
      <c r="I468" s="35" t="s">
        <v>2312</v>
      </c>
      <c r="J468" s="33" t="str">
        <f>VLOOKUP(I468,'[1]Table B'!A:B,2,FALSE)</f>
        <v>Pension Trust and VRS OPEB, F/S Exclus.</v>
      </c>
      <c r="K468" s="9" t="str">
        <f t="shared" si="23"/>
        <v>400-Pension Trust and VRS OPEB, F/S Exclus.</v>
      </c>
      <c r="L468" s="9" t="str">
        <f>IFERROR(VLOOKUP(A468,'[1]VAC as of March 2024'!A:K,11,FALSE),"No")</f>
        <v>No</v>
      </c>
      <c r="M468" s="9" t="s">
        <v>2248</v>
      </c>
      <c r="Q468" s="2"/>
    </row>
    <row r="469" spans="1:18" x14ac:dyDescent="0.25">
      <c r="A469" s="33" t="str">
        <f t="shared" si="21"/>
        <v>1580007300</v>
      </c>
      <c r="B469" s="33" t="s">
        <v>2311</v>
      </c>
      <c r="C469" s="33" t="s">
        <v>1361</v>
      </c>
      <c r="D469" s="9" t="str">
        <f t="shared" si="22"/>
        <v>158007300</v>
      </c>
      <c r="E469" s="34">
        <v>15800</v>
      </c>
      <c r="F469" s="34">
        <v>7300</v>
      </c>
      <c r="G469" s="9" t="str">
        <f>VLOOKUP(B469,'[1]Business Unit Lookup'!A:B,2,FALSE)</f>
        <v>Virginia Retirement System</v>
      </c>
      <c r="H469" s="33" t="str">
        <f>VLOOKUP(C469,'[1]Fund Lookup'!B:C,2,FALSE)</f>
        <v>VaLORS Retirement Allow Acct</v>
      </c>
      <c r="I469" s="35" t="s">
        <v>2312</v>
      </c>
      <c r="J469" s="33" t="str">
        <f>VLOOKUP(I469,'[1]Table B'!A:B,2,FALSE)</f>
        <v>Pension Trust and VRS OPEB, F/S Exclus.</v>
      </c>
      <c r="K469" s="9" t="str">
        <f t="shared" si="23"/>
        <v>400-Pension Trust and VRS OPEB, F/S Exclus.</v>
      </c>
      <c r="L469" s="9" t="str">
        <f>IFERROR(VLOOKUP(A469,'[1]VAC as of March 2024'!A:K,11,FALSE),"No")</f>
        <v>No</v>
      </c>
      <c r="M469" s="9" t="s">
        <v>2248</v>
      </c>
      <c r="Q469" s="2"/>
    </row>
    <row r="470" spans="1:18" x14ac:dyDescent="0.25">
      <c r="A470" s="33" t="str">
        <f t="shared" si="21"/>
        <v>1580007350</v>
      </c>
      <c r="B470" s="33" t="s">
        <v>2311</v>
      </c>
      <c r="C470" s="33" t="s">
        <v>1384</v>
      </c>
      <c r="D470" s="9" t="str">
        <f t="shared" si="22"/>
        <v>158007350</v>
      </c>
      <c r="E470" s="34">
        <v>15800</v>
      </c>
      <c r="F470" s="34">
        <v>7350</v>
      </c>
      <c r="G470" s="9" t="str">
        <f>VLOOKUP(B470,'[1]Business Unit Lookup'!A:B,2,FALSE)</f>
        <v>Virginia Retirement System</v>
      </c>
      <c r="H470" s="33" t="str">
        <f>VLOOKUP(C470,'[1]Fund Lookup'!B:C,2,FALSE)</f>
        <v>VA Benefit Restoration Plan</v>
      </c>
      <c r="I470" s="35" t="s">
        <v>2312</v>
      </c>
      <c r="J470" s="33" t="str">
        <f>VLOOKUP(I470,'[1]Table B'!A:B,2,FALSE)</f>
        <v>Pension Trust and VRS OPEB, F/S Exclus.</v>
      </c>
      <c r="K470" s="9" t="str">
        <f t="shared" si="23"/>
        <v>400-Pension Trust and VRS OPEB, F/S Exclus.</v>
      </c>
      <c r="L470" s="9" t="str">
        <f>IFERROR(VLOOKUP(A470,'[1]VAC as of March 2024'!A:K,11,FALSE),"No")</f>
        <v>No</v>
      </c>
      <c r="M470" s="9" t="s">
        <v>2248</v>
      </c>
      <c r="Q470" s="2"/>
    </row>
    <row r="471" spans="1:18" x14ac:dyDescent="0.25">
      <c r="A471" s="33" t="str">
        <f t="shared" si="21"/>
        <v>1580007360</v>
      </c>
      <c r="B471" s="33" t="s">
        <v>2311</v>
      </c>
      <c r="C471" s="33" t="s">
        <v>1387</v>
      </c>
      <c r="D471" s="9" t="str">
        <f t="shared" si="22"/>
        <v>158007360</v>
      </c>
      <c r="E471" s="34">
        <v>15800</v>
      </c>
      <c r="F471" s="34">
        <v>7360</v>
      </c>
      <c r="G471" s="9" t="str">
        <f>VLOOKUP(B471,'[1]Business Unit Lookup'!A:B,2,FALSE)</f>
        <v>Virginia Retirement System</v>
      </c>
      <c r="H471" s="33" t="str">
        <f>VLOOKUP(C471,'[1]Fund Lookup'!B:C,2,FALSE)</f>
        <v>Vol Firefighter/Rescue Sqd Sap</v>
      </c>
      <c r="I471" s="35" t="s">
        <v>2318</v>
      </c>
      <c r="J471" s="33" t="str">
        <f>VLOOKUP(I471,'[1]Table B'!A:B,2,FALSE)</f>
        <v>Custodial, F/S Exclusions</v>
      </c>
      <c r="K471" s="9" t="str">
        <f t="shared" si="23"/>
        <v>431-Custodial, F/S Exclusions</v>
      </c>
      <c r="L471" s="9" t="str">
        <f>IFERROR(VLOOKUP(A471,'[1]VAC as of March 2024'!A:K,11,FALSE),"No")</f>
        <v>No</v>
      </c>
      <c r="M471" s="9" t="s">
        <v>2248</v>
      </c>
      <c r="Q471" s="2"/>
    </row>
    <row r="472" spans="1:18" x14ac:dyDescent="0.25">
      <c r="A472" s="33" t="str">
        <f t="shared" si="21"/>
        <v>1580007420</v>
      </c>
      <c r="B472" s="33" t="s">
        <v>2311</v>
      </c>
      <c r="C472" s="33" t="s">
        <v>1417</v>
      </c>
      <c r="D472" s="9" t="str">
        <f t="shared" si="22"/>
        <v>158007420</v>
      </c>
      <c r="E472" s="34">
        <v>15800</v>
      </c>
      <c r="F472" s="34">
        <v>7420</v>
      </c>
      <c r="G472" s="9" t="str">
        <f>VLOOKUP(B472,'[1]Business Unit Lookup'!A:B,2,FALSE)</f>
        <v>Virginia Retirement System</v>
      </c>
      <c r="H472" s="33" t="str">
        <f>VLOOKUP(C472,'[1]Fund Lookup'!B:C,2,FALSE)</f>
        <v>LOD Death &amp; Hlth Benefits Trst</v>
      </c>
      <c r="I472" s="35" t="s">
        <v>2274</v>
      </c>
      <c r="J472" s="33" t="str">
        <f>VLOOKUP(I472,'[1]Table B'!A:B,2,FALSE)</f>
        <v>Internal Service-Line of Duty Insurance</v>
      </c>
      <c r="K472" s="9" t="str">
        <f t="shared" si="23"/>
        <v>360-Internal Service-Line of Duty Insurance</v>
      </c>
      <c r="L472" s="9" t="str">
        <f>IFERROR(VLOOKUP(A472,'[1]VAC as of March 2024'!A:K,11,FALSE),"No")</f>
        <v>Yes</v>
      </c>
      <c r="M472" s="9" t="s">
        <v>2248</v>
      </c>
      <c r="Q472" s="2"/>
    </row>
    <row r="473" spans="1:18" x14ac:dyDescent="0.25">
      <c r="A473" s="33" t="str">
        <f t="shared" si="21"/>
        <v>1580007531</v>
      </c>
      <c r="B473" s="33" t="s">
        <v>2311</v>
      </c>
      <c r="C473" s="33" t="s">
        <v>1463</v>
      </c>
      <c r="D473" s="9" t="str">
        <f t="shared" si="22"/>
        <v>158007531</v>
      </c>
      <c r="E473" s="34">
        <v>15800</v>
      </c>
      <c r="F473" s="34">
        <v>7531</v>
      </c>
      <c r="G473" s="9" t="str">
        <f>VLOOKUP(B473,'[1]Business Unit Lookup'!A:B,2,FALSE)</f>
        <v>Virginia Retirement System</v>
      </c>
      <c r="H473" s="33" t="str">
        <f>VLOOKUP(C473,'[1]Fund Lookup'!B:C,2,FALSE)</f>
        <v>Hybrid Plan Defined Cont</v>
      </c>
      <c r="I473" s="35" t="s">
        <v>2313</v>
      </c>
      <c r="J473" s="33" t="str">
        <f>VLOOKUP(I473,'[1]Table B'!A:B,2,FALSE)</f>
        <v>Not reported in ACFR</v>
      </c>
      <c r="K473" s="9" t="str">
        <f t="shared" si="23"/>
        <v>630-Not reported in ACFR</v>
      </c>
      <c r="L473" s="9" t="str">
        <f>IFERROR(VLOOKUP(A473,'[1]VAC as of March 2024'!A:K,11,FALSE),"No")</f>
        <v>No</v>
      </c>
      <c r="M473" s="9" t="s">
        <v>2248</v>
      </c>
      <c r="Q473" s="2"/>
    </row>
    <row r="474" spans="1:18" x14ac:dyDescent="0.25">
      <c r="A474" s="33" t="str">
        <f t="shared" si="21"/>
        <v>1580007541</v>
      </c>
      <c r="B474" s="33" t="s">
        <v>2311</v>
      </c>
      <c r="C474" s="33" t="s">
        <v>1469</v>
      </c>
      <c r="D474" s="9" t="str">
        <f t="shared" si="22"/>
        <v>158007541</v>
      </c>
      <c r="E474" s="34">
        <v>15800</v>
      </c>
      <c r="F474" s="34">
        <v>7541</v>
      </c>
      <c r="G474" s="9" t="str">
        <f>VLOOKUP(B474,'[1]Business Unit Lookup'!A:B,2,FALSE)</f>
        <v>Virginia Retirement System</v>
      </c>
      <c r="H474" s="33" t="str">
        <f>VLOOKUP(C474,'[1]Fund Lookup'!B:C,2,FALSE)</f>
        <v>VA Local Disability Pgm</v>
      </c>
      <c r="I474" s="35" t="s">
        <v>2312</v>
      </c>
      <c r="J474" s="33" t="str">
        <f>VLOOKUP(I474,'[1]Table B'!A:B,2,FALSE)</f>
        <v>Pension Trust and VRS OPEB, F/S Exclus.</v>
      </c>
      <c r="K474" s="9" t="str">
        <f t="shared" si="23"/>
        <v>400-Pension Trust and VRS OPEB, F/S Exclus.</v>
      </c>
      <c r="L474" s="9" t="str">
        <f>IFERROR(VLOOKUP(A474,'[1]VAC as of March 2024'!A:K,11,FALSE),"No")</f>
        <v>No</v>
      </c>
      <c r="M474" s="9" t="s">
        <v>2248</v>
      </c>
      <c r="Q474" s="2"/>
    </row>
    <row r="475" spans="1:18" x14ac:dyDescent="0.25">
      <c r="A475" s="33" t="str">
        <f t="shared" si="21"/>
        <v>1580007553</v>
      </c>
      <c r="B475" s="33" t="s">
        <v>2311</v>
      </c>
      <c r="C475" s="33" t="s">
        <v>1477</v>
      </c>
      <c r="D475" s="9" t="str">
        <f t="shared" si="22"/>
        <v>158007553</v>
      </c>
      <c r="E475" s="34">
        <v>15800</v>
      </c>
      <c r="F475" s="34">
        <v>7553</v>
      </c>
      <c r="G475" s="9" t="str">
        <f>VLOOKUP(B475,'[1]Business Unit Lookup'!A:B,2,FALSE)</f>
        <v>Virginia Retirement System</v>
      </c>
      <c r="H475" s="33" t="str">
        <f>VLOOKUP(C475,'[1]Fund Lookup'!B:C,2,FALSE)</f>
        <v>Commonwealths Attorny Training</v>
      </c>
      <c r="I475" s="35" t="s">
        <v>2252</v>
      </c>
      <c r="J475" s="33" t="str">
        <f>VLOOKUP(I475,'[1]Table B'!A:B,2,FALSE)</f>
        <v>Special Revenue-Federal</v>
      </c>
      <c r="K475" s="9" t="str">
        <f t="shared" si="23"/>
        <v>120-Special Revenue-Federal</v>
      </c>
      <c r="L475" s="9" t="str">
        <f>IFERROR(VLOOKUP(A475,'[1]VAC as of March 2024'!A:K,11,FALSE),"No")</f>
        <v>No</v>
      </c>
      <c r="M475" s="9" t="s">
        <v>2248</v>
      </c>
      <c r="O475" s="33" t="s">
        <v>2248</v>
      </c>
      <c r="P475" s="33" t="s">
        <v>6070</v>
      </c>
      <c r="Q475" s="2" t="str">
        <f>VLOOKUP(P475,'[1]Table E'!A:C,3,FALSE)</f>
        <v>Gifts and grants</v>
      </c>
    </row>
    <row r="476" spans="1:18" x14ac:dyDescent="0.25">
      <c r="A476" s="33" t="str">
        <f t="shared" si="21"/>
        <v>1580007561</v>
      </c>
      <c r="B476" s="33" t="s">
        <v>2311</v>
      </c>
      <c r="C476" s="33" t="s">
        <v>1482</v>
      </c>
      <c r="D476" s="9" t="str">
        <f t="shared" si="22"/>
        <v>158007561</v>
      </c>
      <c r="E476" s="34">
        <v>15800</v>
      </c>
      <c r="F476" s="34">
        <v>7561</v>
      </c>
      <c r="G476" s="9" t="str">
        <f>VLOOKUP(B476,'[1]Business Unit Lookup'!A:B,2,FALSE)</f>
        <v>Virginia Retirement System</v>
      </c>
      <c r="H476" s="33" t="str">
        <f>VLOOKUP(C476,'[1]Fund Lookup'!B:C,2,FALSE)</f>
        <v>Virginia Research Investment F</v>
      </c>
      <c r="I476" s="35" t="s">
        <v>2239</v>
      </c>
      <c r="J476" s="33" t="str">
        <f>VLOOKUP(I476,'[1]Table B'!A:B,2,FALSE)</f>
        <v>Special Revenue-Other</v>
      </c>
      <c r="K476" s="9" t="str">
        <f t="shared" si="23"/>
        <v>105-Special Revenue-Other</v>
      </c>
      <c r="L476" s="9" t="str">
        <f>IFERROR(VLOOKUP(A476,'[1]VAC as of March 2024'!A:K,11,FALSE),"No")</f>
        <v>No</v>
      </c>
      <c r="M476" s="9" t="s">
        <v>2248</v>
      </c>
      <c r="O476" s="33" t="s">
        <v>2241</v>
      </c>
      <c r="P476" s="33" t="s">
        <v>6069</v>
      </c>
      <c r="Q476" s="2" t="str">
        <f>VLOOKUP(P476,'[1]Table E'!A:C,3,FALSE)</f>
        <v>Economic and Technological development</v>
      </c>
    </row>
    <row r="477" spans="1:18" x14ac:dyDescent="0.25">
      <c r="A477" s="33" t="str">
        <f t="shared" si="21"/>
        <v>1580010710</v>
      </c>
      <c r="B477" s="36" t="s">
        <v>2311</v>
      </c>
      <c r="C477" s="36" t="s">
        <v>6080</v>
      </c>
      <c r="D477" s="9" t="str">
        <f t="shared" si="22"/>
        <v>1580010710</v>
      </c>
      <c r="E477" s="35">
        <v>15800</v>
      </c>
      <c r="F477" s="37">
        <v>10710</v>
      </c>
      <c r="G477" s="9" t="str">
        <f>VLOOKUP(B477,'[1]Business Unit Lookup'!A:B,2,FALSE)</f>
        <v>Virginia Retirement System</v>
      </c>
      <c r="H477" s="33" t="str">
        <f>VLOOKUP(C477,'[1]Fund Lookup'!B:C,2,FALSE)</f>
        <v>FEMA - State Agy - COVID-19</v>
      </c>
      <c r="I477" s="35" t="s">
        <v>2252</v>
      </c>
      <c r="J477" s="33" t="str">
        <f>VLOOKUP(I477,'[1]Table B'!A:B,2,FALSE)</f>
        <v>Special Revenue-Federal</v>
      </c>
      <c r="K477" s="9" t="str">
        <f t="shared" si="23"/>
        <v>120-Special Revenue-Federal</v>
      </c>
      <c r="L477" s="9" t="str">
        <f>IFERROR(VLOOKUP(A477,'[1]VAC as of March 2024'!A:K,11,FALSE),"No")</f>
        <v>No</v>
      </c>
      <c r="M477" s="38" t="s">
        <v>5493</v>
      </c>
      <c r="O477" s="36" t="s">
        <v>2248</v>
      </c>
      <c r="P477" s="36" t="s">
        <v>6063</v>
      </c>
      <c r="Q477" s="2" t="str">
        <f>VLOOKUP(P477,'[1]Table E'!A:C,3,FALSE)</f>
        <v>COVID-19</v>
      </c>
    </row>
    <row r="478" spans="1:18" x14ac:dyDescent="0.25">
      <c r="A478" s="33" t="str">
        <f t="shared" si="21"/>
        <v>1600001000</v>
      </c>
      <c r="B478" s="33" t="s">
        <v>2314</v>
      </c>
      <c r="C478" s="33" t="s">
        <v>1</v>
      </c>
      <c r="D478" s="9" t="str">
        <f t="shared" si="22"/>
        <v>160001000</v>
      </c>
      <c r="E478" s="34">
        <v>16000</v>
      </c>
      <c r="F478" s="34">
        <v>1000</v>
      </c>
      <c r="G478" s="9" t="str">
        <f>VLOOKUP(B478,'[1]Business Unit Lookup'!A:B,2,FALSE)</f>
        <v>VA Criminal Sentencing Comm</v>
      </c>
      <c r="H478" s="33" t="str">
        <f>VLOOKUP(C478,'[1]Fund Lookup'!B:C,2,FALSE)</f>
        <v>General Fund</v>
      </c>
      <c r="I478" s="35" t="s">
        <v>2236</v>
      </c>
      <c r="J478" s="33" t="str">
        <f>VLOOKUP(I478,'[1]Table B'!A:B,2,FALSE)</f>
        <v>General</v>
      </c>
      <c r="K478" s="9" t="str">
        <f t="shared" si="23"/>
        <v>100-General</v>
      </c>
      <c r="L478" s="9" t="str">
        <f>IFERROR(VLOOKUP(A478,'[1]VAC as of March 2024'!A:K,11,FALSE),"No")</f>
        <v>No</v>
      </c>
      <c r="M478" s="9" t="s">
        <v>2237</v>
      </c>
      <c r="O478" s="33" t="s">
        <v>2240</v>
      </c>
      <c r="P478" s="33" t="s">
        <v>6061</v>
      </c>
      <c r="Q478" s="2" t="str">
        <f>VLOOKUP(P478,'[1]Table E'!A:C,3,FALSE)</f>
        <v>Unassigned</v>
      </c>
    </row>
    <row r="479" spans="1:18" x14ac:dyDescent="0.25">
      <c r="A479" s="33" t="str">
        <f t="shared" si="21"/>
        <v>1600002002</v>
      </c>
      <c r="B479" s="33" t="s">
        <v>2314</v>
      </c>
      <c r="C479" s="33" t="s">
        <v>8</v>
      </c>
      <c r="D479" s="9" t="str">
        <f t="shared" si="22"/>
        <v>160002002</v>
      </c>
      <c r="E479" s="34">
        <v>16000</v>
      </c>
      <c r="F479" s="34">
        <v>2002</v>
      </c>
      <c r="G479" s="9" t="str">
        <f>VLOOKUP(B479,'[1]Business Unit Lookup'!A:B,2,FALSE)</f>
        <v>VA Criminal Sentencing Comm</v>
      </c>
      <c r="H479" s="33" t="str">
        <f>VLOOKUP(C479,'[1]Fund Lookup'!B:C,2,FALSE)</f>
        <v>VCSC Special Revenue Fund</v>
      </c>
      <c r="I479" s="35" t="s">
        <v>2236</v>
      </c>
      <c r="J479" s="33" t="str">
        <f>VLOOKUP(I479,'[1]Table B'!A:B,2,FALSE)</f>
        <v>General</v>
      </c>
      <c r="K479" s="9" t="str">
        <f t="shared" si="23"/>
        <v>100-General</v>
      </c>
      <c r="L479" s="9" t="str">
        <f>IFERROR(VLOOKUP(A479,'[1]VAC as of March 2024'!A:K,11,FALSE),"No")</f>
        <v>No</v>
      </c>
      <c r="M479" s="9" t="s">
        <v>2240</v>
      </c>
      <c r="O479" s="33" t="s">
        <v>2</v>
      </c>
      <c r="P479" s="33" t="s">
        <v>6068</v>
      </c>
      <c r="Q479" s="2" t="str">
        <f>VLOOKUP(P479,'[1]Table E'!A:C,3,FALSE)</f>
        <v>Health and Public Safety</v>
      </c>
    </row>
    <row r="480" spans="1:18" x14ac:dyDescent="0.25">
      <c r="A480" s="33" t="str">
        <f t="shared" si="21"/>
        <v>1610001000</v>
      </c>
      <c r="B480" s="33" t="s">
        <v>2315</v>
      </c>
      <c r="C480" s="33" t="s">
        <v>1</v>
      </c>
      <c r="D480" s="9" t="str">
        <f t="shared" si="22"/>
        <v>161001000</v>
      </c>
      <c r="E480" s="34">
        <v>16100</v>
      </c>
      <c r="F480" s="34">
        <v>1000</v>
      </c>
      <c r="G480" s="9" t="str">
        <f>VLOOKUP(B480,'[1]Business Unit Lookup'!A:B,2,FALSE)</f>
        <v>Department of Taxation</v>
      </c>
      <c r="H480" s="33" t="str">
        <f>VLOOKUP(C480,'[1]Fund Lookup'!B:C,2,FALSE)</f>
        <v>General Fund</v>
      </c>
      <c r="I480" s="35" t="s">
        <v>2236</v>
      </c>
      <c r="J480" s="33" t="str">
        <f>VLOOKUP(I480,'[1]Table B'!A:B,2,FALSE)</f>
        <v>General</v>
      </c>
      <c r="K480" s="9" t="str">
        <f t="shared" si="23"/>
        <v>100-General</v>
      </c>
      <c r="L480" s="9" t="str">
        <f>IFERROR(VLOOKUP(A480,'[1]VAC as of March 2024'!A:K,11,FALSE),"No")</f>
        <v>No</v>
      </c>
      <c r="M480" s="9" t="s">
        <v>2237</v>
      </c>
      <c r="O480" s="33" t="s">
        <v>2240</v>
      </c>
      <c r="P480" s="33" t="s">
        <v>6061</v>
      </c>
      <c r="Q480" s="2" t="str">
        <f>VLOOKUP(P480,'[1]Table E'!A:C,3,FALSE)</f>
        <v>Unassigned</v>
      </c>
    </row>
    <row r="481" spans="1:17" x14ac:dyDescent="0.25">
      <c r="A481" s="33" t="str">
        <f t="shared" si="21"/>
        <v>1610002005</v>
      </c>
      <c r="B481" s="33" t="s">
        <v>2315</v>
      </c>
      <c r="C481" s="33" t="s">
        <v>17</v>
      </c>
      <c r="D481" s="9" t="str">
        <f t="shared" si="22"/>
        <v>161002005</v>
      </c>
      <c r="E481" s="34">
        <v>16100</v>
      </c>
      <c r="F481" s="34">
        <v>2005</v>
      </c>
      <c r="G481" s="9" t="str">
        <f>VLOOKUP(B481,'[1]Business Unit Lookup'!A:B,2,FALSE)</f>
        <v>Department of Taxation</v>
      </c>
      <c r="H481" s="33" t="str">
        <f>VLOOKUP(C481,'[1]Fund Lookup'!B:C,2,FALSE)</f>
        <v>Tax Special Revenue Fund</v>
      </c>
      <c r="I481" s="35" t="s">
        <v>2236</v>
      </c>
      <c r="J481" s="33" t="str">
        <f>VLOOKUP(I481,'[1]Table B'!A:B,2,FALSE)</f>
        <v>General</v>
      </c>
      <c r="K481" s="9" t="str">
        <f t="shared" si="23"/>
        <v>100-General</v>
      </c>
      <c r="L481" s="9" t="str">
        <f>IFERROR(VLOOKUP(A481,'[1]VAC as of March 2024'!A:K,11,FALSE),"No")</f>
        <v>No</v>
      </c>
      <c r="M481" s="9" t="s">
        <v>2240</v>
      </c>
      <c r="O481" s="33" t="s">
        <v>2</v>
      </c>
      <c r="P481" s="33" t="s">
        <v>6075</v>
      </c>
      <c r="Q481" s="2" t="str">
        <f>VLOOKUP(P481,'[1]Table E'!A:C,3,FALSE)</f>
        <v>Governmental Operations - Administrative Services</v>
      </c>
    </row>
    <row r="482" spans="1:17" x14ac:dyDescent="0.25">
      <c r="A482" s="33" t="str">
        <f t="shared" si="21"/>
        <v>1610002080</v>
      </c>
      <c r="B482" s="33" t="s">
        <v>2315</v>
      </c>
      <c r="C482" s="33" t="s">
        <v>105</v>
      </c>
      <c r="D482" s="9" t="str">
        <f t="shared" si="22"/>
        <v>161002080</v>
      </c>
      <c r="E482" s="34">
        <v>16100</v>
      </c>
      <c r="F482" s="34">
        <v>2080</v>
      </c>
      <c r="G482" s="9" t="str">
        <f>VLOOKUP(B482,'[1]Business Unit Lookup'!A:B,2,FALSE)</f>
        <v>Department of Taxation</v>
      </c>
      <c r="H482" s="33" t="str">
        <f>VLOOKUP(C482,'[1]Fund Lookup'!B:C,2,FALSE)</f>
        <v>SCC Pub Service Co Fee And Tax</v>
      </c>
      <c r="I482" s="35" t="s">
        <v>2239</v>
      </c>
      <c r="J482" s="33" t="str">
        <f>VLOOKUP(I482,'[1]Table B'!A:B,2,FALSE)</f>
        <v>Special Revenue-Other</v>
      </c>
      <c r="K482" s="9" t="str">
        <f t="shared" si="23"/>
        <v>105-Special Revenue-Other</v>
      </c>
      <c r="L482" s="9" t="str">
        <f>IFERROR(VLOOKUP(A482,'[1]VAC as of March 2024'!A:K,11,FALSE),"No")</f>
        <v>No</v>
      </c>
      <c r="M482" s="9" t="s">
        <v>2240</v>
      </c>
      <c r="O482" s="33" t="s">
        <v>2241</v>
      </c>
      <c r="P482" s="33" t="s">
        <v>6072</v>
      </c>
      <c r="Q482" s="2" t="str">
        <f>VLOOKUP(P482,'[1]Table E'!A:C,3,FALSE)</f>
        <v>Regulatory oversight</v>
      </c>
    </row>
    <row r="483" spans="1:17" x14ac:dyDescent="0.25">
      <c r="A483" s="33" t="str">
        <f t="shared" si="21"/>
        <v>1610002090</v>
      </c>
      <c r="B483" s="33" t="s">
        <v>2315</v>
      </c>
      <c r="C483" s="33" t="s">
        <v>114</v>
      </c>
      <c r="D483" s="9" t="str">
        <f t="shared" si="22"/>
        <v>161002090</v>
      </c>
      <c r="E483" s="34">
        <v>16100</v>
      </c>
      <c r="F483" s="34">
        <v>2090</v>
      </c>
      <c r="G483" s="9" t="str">
        <f>VLOOKUP(B483,'[1]Business Unit Lookup'!A:B,2,FALSE)</f>
        <v>Department of Taxation</v>
      </c>
      <c r="H483" s="33" t="str">
        <f>VLOOKUP(C483,'[1]Fund Lookup'!B:C,2,FALSE)</f>
        <v>SCC Ins Fees &amp; Assessments</v>
      </c>
      <c r="I483" s="35" t="s">
        <v>2239</v>
      </c>
      <c r="J483" s="33" t="str">
        <f>VLOOKUP(I483,'[1]Table B'!A:B,2,FALSE)</f>
        <v>Special Revenue-Other</v>
      </c>
      <c r="K483" s="9" t="str">
        <f t="shared" si="23"/>
        <v>105-Special Revenue-Other</v>
      </c>
      <c r="L483" s="9" t="str">
        <f>IFERROR(VLOOKUP(A483,'[1]VAC as of March 2024'!A:K,11,FALSE),"No")</f>
        <v>No</v>
      </c>
      <c r="M483" s="9" t="s">
        <v>2240</v>
      </c>
      <c r="O483" s="33" t="s">
        <v>2241</v>
      </c>
      <c r="P483" s="33" t="s">
        <v>6072</v>
      </c>
      <c r="Q483" s="2" t="str">
        <f>VLOOKUP(P483,'[1]Table E'!A:C,3,FALSE)</f>
        <v>Regulatory oversight</v>
      </c>
    </row>
    <row r="484" spans="1:17" x14ac:dyDescent="0.25">
      <c r="A484" s="33" t="str">
        <f t="shared" si="21"/>
        <v>1610002144</v>
      </c>
      <c r="B484" s="33" t="s">
        <v>2315</v>
      </c>
      <c r="C484" s="33" t="s">
        <v>192</v>
      </c>
      <c r="D484" s="9" t="str">
        <f t="shared" si="22"/>
        <v>161002144</v>
      </c>
      <c r="E484" s="34">
        <v>16100</v>
      </c>
      <c r="F484" s="34">
        <v>2144</v>
      </c>
      <c r="G484" s="9" t="str">
        <f>VLOOKUP(B484,'[1]Business Unit Lookup'!A:B,2,FALSE)</f>
        <v>Department of Taxation</v>
      </c>
      <c r="H484" s="33" t="str">
        <f>VLOOKUP(C484,'[1]Fund Lookup'!B:C,2,FALSE)</f>
        <v>Contract Collector Fund</v>
      </c>
      <c r="I484" s="35" t="s">
        <v>2239</v>
      </c>
      <c r="J484" s="33" t="str">
        <f>VLOOKUP(I484,'[1]Table B'!A:B,2,FALSE)</f>
        <v>Special Revenue-Other</v>
      </c>
      <c r="K484" s="9" t="str">
        <f t="shared" si="23"/>
        <v>105-Special Revenue-Other</v>
      </c>
      <c r="L484" s="9" t="str">
        <f>IFERROR(VLOOKUP(A484,'[1]VAC as of March 2024'!A:K,11,FALSE),"No")</f>
        <v>No</v>
      </c>
      <c r="M484" s="9" t="s">
        <v>2240</v>
      </c>
      <c r="O484" s="33" t="s">
        <v>2241</v>
      </c>
      <c r="P484" s="33" t="s">
        <v>6062</v>
      </c>
      <c r="Q484" s="2" t="str">
        <f>VLOOKUP(P484,'[1]Table E'!A:C,3,FALSE)</f>
        <v>Governmental Operations - Administrative Services</v>
      </c>
    </row>
    <row r="485" spans="1:17" x14ac:dyDescent="0.25">
      <c r="A485" s="33" t="str">
        <f t="shared" si="21"/>
        <v>1610002164</v>
      </c>
      <c r="B485" s="33" t="s">
        <v>2315</v>
      </c>
      <c r="C485" s="33" t="s">
        <v>239</v>
      </c>
      <c r="D485" s="9" t="str">
        <f t="shared" si="22"/>
        <v>161002164</v>
      </c>
      <c r="E485" s="34">
        <v>16100</v>
      </c>
      <c r="F485" s="34">
        <v>2164</v>
      </c>
      <c r="G485" s="9" t="str">
        <f>VLOOKUP(B485,'[1]Business Unit Lookup'!A:B,2,FALSE)</f>
        <v>Department of Taxation</v>
      </c>
      <c r="H485" s="33" t="str">
        <f>VLOOKUP(C485,'[1]Fund Lookup'!B:C,2,FALSE)</f>
        <v>Land Preservation Fund</v>
      </c>
      <c r="I485" s="35" t="s">
        <v>2236</v>
      </c>
      <c r="J485" s="33" t="str">
        <f>VLOOKUP(I485,'[1]Table B'!A:B,2,FALSE)</f>
        <v>General</v>
      </c>
      <c r="K485" s="9" t="str">
        <f t="shared" si="23"/>
        <v>100-General</v>
      </c>
      <c r="L485" s="9" t="str">
        <f>IFERROR(VLOOKUP(A485,'[1]VAC as of March 2024'!A:K,11,FALSE),"No")</f>
        <v>No</v>
      </c>
      <c r="M485" s="9" t="s">
        <v>2240</v>
      </c>
      <c r="O485" s="33" t="s">
        <v>2</v>
      </c>
      <c r="P485" s="33" t="s">
        <v>6103</v>
      </c>
      <c r="Q485" s="2" t="str">
        <f>VLOOKUP(P485,'[1]Table E'!A:C,3,FALSE)</f>
        <v>Environmental Quality and Natural Resource Preservation</v>
      </c>
    </row>
    <row r="486" spans="1:17" x14ac:dyDescent="0.25">
      <c r="A486" s="33" t="str">
        <f t="shared" si="21"/>
        <v>1610002230</v>
      </c>
      <c r="B486" s="33" t="s">
        <v>2315</v>
      </c>
      <c r="C486" s="33" t="s">
        <v>334</v>
      </c>
      <c r="D486" s="9" t="str">
        <f t="shared" si="22"/>
        <v>161002230</v>
      </c>
      <c r="E486" s="34">
        <v>16100</v>
      </c>
      <c r="F486" s="34">
        <v>2230</v>
      </c>
      <c r="G486" s="9" t="str">
        <f>VLOOKUP(B486,'[1]Business Unit Lookup'!A:B,2,FALSE)</f>
        <v>Department of Taxation</v>
      </c>
      <c r="H486" s="33" t="str">
        <f>VLOOKUP(C486,'[1]Fund Lookup'!B:C,2,FALSE)</f>
        <v>Motor Vehicle Rental Tax Undst</v>
      </c>
      <c r="I486" s="35" t="s">
        <v>2255</v>
      </c>
      <c r="J486" s="33" t="str">
        <f>VLOOKUP(I486,'[1]Table B'!A:B,2,FALSE)</f>
        <v>Special Revenue-Highways</v>
      </c>
      <c r="K486" s="9" t="str">
        <f t="shared" si="23"/>
        <v>110-Special Revenue-Highways</v>
      </c>
      <c r="L486" s="9" t="str">
        <f>IFERROR(VLOOKUP(A486,'[1]VAC as of March 2024'!A:K,11,FALSE),"No")</f>
        <v>No</v>
      </c>
      <c r="M486" s="9" t="s">
        <v>2248</v>
      </c>
      <c r="O486" s="33" t="s">
        <v>2241</v>
      </c>
      <c r="P486" s="33" t="s">
        <v>6071</v>
      </c>
      <c r="Q486" s="2" t="str">
        <f>VLOOKUP(P486,'[1]Table E'!A:C,3,FALSE)</f>
        <v>Transportation activities</v>
      </c>
    </row>
    <row r="487" spans="1:17" x14ac:dyDescent="0.25">
      <c r="A487" s="33" t="str">
        <f t="shared" si="21"/>
        <v>1610002310</v>
      </c>
      <c r="B487" s="33" t="s">
        <v>2315</v>
      </c>
      <c r="C487" s="33" t="s">
        <v>395</v>
      </c>
      <c r="D487" s="9" t="str">
        <f t="shared" si="22"/>
        <v>161002310</v>
      </c>
      <c r="E487" s="34">
        <v>16100</v>
      </c>
      <c r="F487" s="34">
        <v>2310</v>
      </c>
      <c r="G487" s="9" t="str">
        <f>VLOOKUP(B487,'[1]Business Unit Lookup'!A:B,2,FALSE)</f>
        <v>Department of Taxation</v>
      </c>
      <c r="H487" s="33" t="str">
        <f>VLOOKUP(C487,'[1]Fund Lookup'!B:C,2,FALSE)</f>
        <v>Court Debts Collection Program</v>
      </c>
      <c r="I487" s="35" t="s">
        <v>2239</v>
      </c>
      <c r="J487" s="33" t="str">
        <f>VLOOKUP(I487,'[1]Table B'!A:B,2,FALSE)</f>
        <v>Special Revenue-Other</v>
      </c>
      <c r="K487" s="9" t="str">
        <f t="shared" si="23"/>
        <v>105-Special Revenue-Other</v>
      </c>
      <c r="L487" s="9" t="str">
        <f>IFERROR(VLOOKUP(A487,'[1]VAC as of March 2024'!A:K,11,FALSE),"No")</f>
        <v>No</v>
      </c>
      <c r="M487" s="9" t="s">
        <v>2240</v>
      </c>
      <c r="O487" s="33" t="s">
        <v>2241</v>
      </c>
      <c r="P487" s="33" t="s">
        <v>6094</v>
      </c>
      <c r="Q487" s="2" t="str">
        <f>VLOOKUP(P487,'[1]Table E'!A:C,3,FALSE)</f>
        <v>Contract and Debt Administration</v>
      </c>
    </row>
    <row r="488" spans="1:17" x14ac:dyDescent="0.25">
      <c r="A488" s="33" t="str">
        <f t="shared" si="21"/>
        <v>1610002340</v>
      </c>
      <c r="B488" s="33" t="s">
        <v>2315</v>
      </c>
      <c r="C488" s="33" t="s">
        <v>421</v>
      </c>
      <c r="D488" s="9" t="str">
        <f t="shared" si="22"/>
        <v>161002340</v>
      </c>
      <c r="E488" s="34">
        <v>16100</v>
      </c>
      <c r="F488" s="34">
        <v>2340</v>
      </c>
      <c r="G488" s="9" t="str">
        <f>VLOOKUP(B488,'[1]Business Unit Lookup'!A:B,2,FALSE)</f>
        <v>Department of Taxation</v>
      </c>
      <c r="H488" s="33" t="str">
        <f>VLOOKUP(C488,'[1]Fund Lookup'!B:C,2,FALSE)</f>
        <v>Reforestation Incentives Fund</v>
      </c>
      <c r="I488" s="35" t="s">
        <v>2239</v>
      </c>
      <c r="J488" s="33" t="str">
        <f>VLOOKUP(I488,'[1]Table B'!A:B,2,FALSE)</f>
        <v>Special Revenue-Other</v>
      </c>
      <c r="K488" s="9" t="str">
        <f t="shared" si="23"/>
        <v>105-Special Revenue-Other</v>
      </c>
      <c r="L488" s="9" t="str">
        <f>IFERROR(VLOOKUP(A488,'[1]VAC as of March 2024'!A:K,11,FALSE),"No")</f>
        <v>No</v>
      </c>
      <c r="M488" s="9" t="s">
        <v>2240</v>
      </c>
      <c r="O488" s="33" t="s">
        <v>2241</v>
      </c>
      <c r="P488" s="33" t="s">
        <v>6104</v>
      </c>
      <c r="Q488" s="2" t="str">
        <f>VLOOKUP(P488,'[1]Table E'!A:C,3,FALSE)</f>
        <v>Agriculture and Forestry</v>
      </c>
    </row>
    <row r="489" spans="1:17" x14ac:dyDescent="0.25">
      <c r="A489" s="33" t="str">
        <f t="shared" si="21"/>
        <v>1610002352</v>
      </c>
      <c r="B489" s="33" t="s">
        <v>2315</v>
      </c>
      <c r="C489" s="33" t="s">
        <v>429</v>
      </c>
      <c r="D489" s="9" t="str">
        <f t="shared" si="22"/>
        <v>161002352</v>
      </c>
      <c r="E489" s="34">
        <v>16100</v>
      </c>
      <c r="F489" s="34">
        <v>2352</v>
      </c>
      <c r="G489" s="9" t="str">
        <f>VLOOKUP(B489,'[1]Business Unit Lookup'!A:B,2,FALSE)</f>
        <v>Department of Taxation</v>
      </c>
      <c r="H489" s="33" t="str">
        <f>VLOOKUP(C489,'[1]Fund Lookup'!B:C,2,FALSE)</f>
        <v>Forest Products Protect &amp; Dev</v>
      </c>
      <c r="I489" s="35" t="s">
        <v>2236</v>
      </c>
      <c r="J489" s="33" t="str">
        <f>VLOOKUP(I489,'[1]Table B'!A:B,2,FALSE)</f>
        <v>General</v>
      </c>
      <c r="K489" s="9" t="str">
        <f t="shared" si="23"/>
        <v>100-General</v>
      </c>
      <c r="L489" s="9" t="str">
        <f>IFERROR(VLOOKUP(A489,'[1]VAC as of March 2024'!A:K,11,FALSE),"No")</f>
        <v>No</v>
      </c>
      <c r="M489" s="9" t="s">
        <v>2240</v>
      </c>
      <c r="O489" s="33" t="s">
        <v>2241</v>
      </c>
      <c r="P489" s="33" t="s">
        <v>6100</v>
      </c>
      <c r="Q489" s="2" t="str">
        <f>VLOOKUP(P489,'[1]Table E'!A:C,3,FALSE)</f>
        <v>Environmental Quality and Natural Resource Preservation</v>
      </c>
    </row>
    <row r="490" spans="1:17" x14ac:dyDescent="0.25">
      <c r="A490" s="33" t="str">
        <f t="shared" si="21"/>
        <v>1610002452</v>
      </c>
      <c r="B490" s="33" t="s">
        <v>2315</v>
      </c>
      <c r="C490" s="33" t="s">
        <v>508</v>
      </c>
      <c r="D490" s="9" t="str">
        <f t="shared" si="22"/>
        <v>161002452</v>
      </c>
      <c r="E490" s="34">
        <v>16100</v>
      </c>
      <c r="F490" s="34">
        <v>2452</v>
      </c>
      <c r="G490" s="9" t="str">
        <f>VLOOKUP(B490,'[1]Business Unit Lookup'!A:B,2,FALSE)</f>
        <v>Department of Taxation</v>
      </c>
      <c r="H490" s="33" t="str">
        <f>VLOOKUP(C490,'[1]Fund Lookup'!B:C,2,FALSE)</f>
        <v>Tax Amnesty Recovery Fund</v>
      </c>
      <c r="I490" s="35" t="s">
        <v>2236</v>
      </c>
      <c r="J490" s="33" t="str">
        <f>VLOOKUP(I490,'[1]Table B'!A:B,2,FALSE)</f>
        <v>General</v>
      </c>
      <c r="K490" s="9" t="str">
        <f t="shared" si="23"/>
        <v>100-General</v>
      </c>
      <c r="L490" s="9" t="str">
        <f>IFERROR(VLOOKUP(A490,'[1]VAC as of March 2024'!A:K,11,FALSE),"No")</f>
        <v>No</v>
      </c>
      <c r="M490" s="9" t="s">
        <v>2240</v>
      </c>
      <c r="O490" s="33" t="s">
        <v>2</v>
      </c>
      <c r="P490" s="33" t="s">
        <v>6075</v>
      </c>
      <c r="Q490" s="2" t="str">
        <f>VLOOKUP(P490,'[1]Table E'!A:C,3,FALSE)</f>
        <v>Governmental Operations - Administrative Services</v>
      </c>
    </row>
    <row r="491" spans="1:17" x14ac:dyDescent="0.25">
      <c r="A491" s="33" t="str">
        <f t="shared" si="21"/>
        <v>1610002510</v>
      </c>
      <c r="B491" s="33" t="s">
        <v>2315</v>
      </c>
      <c r="C491" s="33" t="s">
        <v>536</v>
      </c>
      <c r="D491" s="9" t="str">
        <f t="shared" si="22"/>
        <v>161002510</v>
      </c>
      <c r="E491" s="34">
        <v>16100</v>
      </c>
      <c r="F491" s="34">
        <v>2510</v>
      </c>
      <c r="G491" s="9" t="str">
        <f>VLOOKUP(B491,'[1]Business Unit Lookup'!A:B,2,FALSE)</f>
        <v>Department of Taxation</v>
      </c>
      <c r="H491" s="33" t="str">
        <f>VLOOKUP(C491,'[1]Fund Lookup'!B:C,2,FALSE)</f>
        <v>Voluntary Contribution Admin</v>
      </c>
      <c r="I491" s="35" t="s">
        <v>2236</v>
      </c>
      <c r="J491" s="33" t="str">
        <f>VLOOKUP(I491,'[1]Table B'!A:B,2,FALSE)</f>
        <v>General</v>
      </c>
      <c r="K491" s="9" t="str">
        <f t="shared" si="23"/>
        <v>100-General</v>
      </c>
      <c r="L491" s="9" t="str">
        <f>IFERROR(VLOOKUP(A491,'[1]VAC as of March 2024'!A:K,11,FALSE),"No")</f>
        <v>No</v>
      </c>
      <c r="M491" s="9" t="s">
        <v>2240</v>
      </c>
      <c r="O491" s="33" t="s">
        <v>2241</v>
      </c>
      <c r="P491" s="33" t="s">
        <v>6062</v>
      </c>
      <c r="Q491" s="2" t="str">
        <f>VLOOKUP(P491,'[1]Table E'!A:C,3,FALSE)</f>
        <v>Governmental Operations - Administrative Services</v>
      </c>
    </row>
    <row r="492" spans="1:17" x14ac:dyDescent="0.25">
      <c r="A492" s="33" t="str">
        <f t="shared" si="21"/>
        <v>1610002671</v>
      </c>
      <c r="B492" s="33" t="s">
        <v>2315</v>
      </c>
      <c r="C492" s="33" t="s">
        <v>604</v>
      </c>
      <c r="D492" s="9" t="str">
        <f t="shared" si="22"/>
        <v>161002671</v>
      </c>
      <c r="E492" s="34">
        <v>16100</v>
      </c>
      <c r="F492" s="34">
        <v>2671</v>
      </c>
      <c r="G492" s="9" t="str">
        <f>VLOOKUP(B492,'[1]Business Unit Lookup'!A:B,2,FALSE)</f>
        <v>Department of Taxation</v>
      </c>
      <c r="H492" s="33" t="str">
        <f>VLOOKUP(C492,'[1]Fund Lookup'!B:C,2,FALSE)</f>
        <v>Refund Suspense Fund</v>
      </c>
      <c r="I492" s="35" t="s">
        <v>2236</v>
      </c>
      <c r="J492" s="33" t="str">
        <f>VLOOKUP(I492,'[1]Table B'!A:B,2,FALSE)</f>
        <v>General</v>
      </c>
      <c r="K492" s="9" t="str">
        <f t="shared" si="23"/>
        <v>100-General</v>
      </c>
      <c r="L492" s="9" t="str">
        <f>IFERROR(VLOOKUP(A492,'[1]VAC as of March 2024'!A:K,11,FALSE),"No")</f>
        <v>No</v>
      </c>
      <c r="M492" s="9" t="s">
        <v>2237</v>
      </c>
      <c r="O492" s="33" t="s">
        <v>2240</v>
      </c>
      <c r="P492" s="33" t="s">
        <v>6061</v>
      </c>
      <c r="Q492" s="2" t="str">
        <f>VLOOKUP(P492,'[1]Table E'!A:C,3,FALSE)</f>
        <v>Unassigned</v>
      </c>
    </row>
    <row r="493" spans="1:17" x14ac:dyDescent="0.25">
      <c r="A493" s="33" t="str">
        <f t="shared" si="21"/>
        <v>1610002700</v>
      </c>
      <c r="B493" s="33" t="s">
        <v>2315</v>
      </c>
      <c r="C493" s="33" t="s">
        <v>619</v>
      </c>
      <c r="D493" s="9" t="str">
        <f t="shared" si="22"/>
        <v>161002700</v>
      </c>
      <c r="E493" s="34">
        <v>16100</v>
      </c>
      <c r="F493" s="34">
        <v>2700</v>
      </c>
      <c r="G493" s="9" t="str">
        <f>VLOOKUP(B493,'[1]Business Unit Lookup'!A:B,2,FALSE)</f>
        <v>Department of Taxation</v>
      </c>
      <c r="H493" s="33" t="str">
        <f>VLOOKUP(C493,'[1]Fund Lookup'!B:C,2,FALSE)</f>
        <v>Parking</v>
      </c>
      <c r="I493" s="35" t="s">
        <v>2239</v>
      </c>
      <c r="J493" s="33" t="str">
        <f>VLOOKUP(I493,'[1]Table B'!A:B,2,FALSE)</f>
        <v>Special Revenue-Other</v>
      </c>
      <c r="K493" s="9" t="str">
        <f t="shared" si="23"/>
        <v>105-Special Revenue-Other</v>
      </c>
      <c r="L493" s="9" t="str">
        <f>IFERROR(VLOOKUP(A493,'[1]VAC as of March 2024'!A:K,11,FALSE),"No")</f>
        <v>No</v>
      </c>
      <c r="M493" s="9" t="s">
        <v>2240</v>
      </c>
      <c r="O493" s="33" t="s">
        <v>2241</v>
      </c>
      <c r="P493" s="33" t="s">
        <v>6062</v>
      </c>
      <c r="Q493" s="2" t="str">
        <f>VLOOKUP(P493,'[1]Table E'!A:C,3,FALSE)</f>
        <v>Governmental Operations - Administrative Services</v>
      </c>
    </row>
    <row r="494" spans="1:17" x14ac:dyDescent="0.25">
      <c r="A494" s="33" t="str">
        <f t="shared" si="21"/>
        <v>1610002860</v>
      </c>
      <c r="B494" s="33" t="s">
        <v>2315</v>
      </c>
      <c r="C494" s="33" t="s">
        <v>712</v>
      </c>
      <c r="D494" s="9" t="str">
        <f t="shared" si="22"/>
        <v>161002860</v>
      </c>
      <c r="E494" s="34">
        <v>16100</v>
      </c>
      <c r="F494" s="34">
        <v>2860</v>
      </c>
      <c r="G494" s="9" t="str">
        <f>VLOOKUP(B494,'[1]Business Unit Lookup'!A:B,2,FALSE)</f>
        <v>Department of Taxation</v>
      </c>
      <c r="H494" s="33" t="str">
        <f>VLOOKUP(C494,'[1]Fund Lookup'!B:C,2,FALSE)</f>
        <v>Recycl Mtrl Sales-Nongen/NonHE</v>
      </c>
      <c r="I494" s="35" t="s">
        <v>2236</v>
      </c>
      <c r="J494" s="33" t="str">
        <f>VLOOKUP(I494,'[1]Table B'!A:B,2,FALSE)</f>
        <v>General</v>
      </c>
      <c r="K494" s="9" t="str">
        <f t="shared" si="23"/>
        <v>100-General</v>
      </c>
      <c r="L494" s="9" t="str">
        <f>IFERROR(VLOOKUP(A494,'[1]VAC as of March 2024'!A:K,11,FALSE),"No")</f>
        <v>No</v>
      </c>
      <c r="M494" s="9" t="s">
        <v>2240</v>
      </c>
      <c r="O494" s="33" t="s">
        <v>2</v>
      </c>
      <c r="P494" s="33" t="s">
        <v>6075</v>
      </c>
      <c r="Q494" s="2" t="str">
        <f>VLOOKUP(P494,'[1]Table E'!A:C,3,FALSE)</f>
        <v>Governmental Operations - Administrative Services</v>
      </c>
    </row>
    <row r="495" spans="1:17" x14ac:dyDescent="0.25">
      <c r="A495" s="33" t="str">
        <f t="shared" si="21"/>
        <v>1610002870</v>
      </c>
      <c r="B495" s="33" t="s">
        <v>2315</v>
      </c>
      <c r="C495" s="33" t="s">
        <v>716</v>
      </c>
      <c r="D495" s="9" t="str">
        <f t="shared" si="22"/>
        <v>161002870</v>
      </c>
      <c r="E495" s="34">
        <v>16100</v>
      </c>
      <c r="F495" s="34">
        <v>2870</v>
      </c>
      <c r="G495" s="9" t="str">
        <f>VLOOKUP(B495,'[1]Business Unit Lookup'!A:B,2,FALSE)</f>
        <v>Department of Taxation</v>
      </c>
      <c r="H495" s="33" t="str">
        <f>VLOOKUP(C495,'[1]Fund Lookup'!B:C,2,FALSE)</f>
        <v>Surp Suppy/Equip Sale-GF-NonHE</v>
      </c>
      <c r="I495" s="35" t="s">
        <v>2236</v>
      </c>
      <c r="J495" s="33" t="str">
        <f>VLOOKUP(I495,'[1]Table B'!A:B,2,FALSE)</f>
        <v>General</v>
      </c>
      <c r="K495" s="9" t="str">
        <f t="shared" si="23"/>
        <v>100-General</v>
      </c>
      <c r="L495" s="9" t="str">
        <f>IFERROR(VLOOKUP(A495,'[1]VAC as of March 2024'!A:K,11,FALSE),"No")</f>
        <v>No</v>
      </c>
      <c r="M495" s="9" t="s">
        <v>2240</v>
      </c>
      <c r="O495" s="33" t="s">
        <v>2</v>
      </c>
      <c r="P495" s="33" t="s">
        <v>6075</v>
      </c>
      <c r="Q495" s="2" t="str">
        <f>VLOOKUP(P495,'[1]Table E'!A:C,3,FALSE)</f>
        <v>Governmental Operations - Administrative Services</v>
      </c>
    </row>
    <row r="496" spans="1:17" x14ac:dyDescent="0.25">
      <c r="A496" s="33" t="str">
        <f t="shared" si="21"/>
        <v>1610002920</v>
      </c>
      <c r="B496" s="33" t="s">
        <v>2315</v>
      </c>
      <c r="C496" s="33" t="s">
        <v>733</v>
      </c>
      <c r="D496" s="9" t="str">
        <f t="shared" si="22"/>
        <v>161002920</v>
      </c>
      <c r="E496" s="34">
        <v>16100</v>
      </c>
      <c r="F496" s="34">
        <v>2920</v>
      </c>
      <c r="G496" s="9" t="str">
        <f>VLOOKUP(B496,'[1]Business Unit Lookup'!A:B,2,FALSE)</f>
        <v>Department of Taxation</v>
      </c>
      <c r="H496" s="33" t="str">
        <f>VLOOKUP(C496,'[1]Fund Lookup'!B:C,2,FALSE)</f>
        <v>Parking At MSC And 3600</v>
      </c>
      <c r="I496" s="35" t="s">
        <v>2236</v>
      </c>
      <c r="J496" s="33" t="str">
        <f>VLOOKUP(I496,'[1]Table B'!A:B,2,FALSE)</f>
        <v>General</v>
      </c>
      <c r="K496" s="9" t="str">
        <f t="shared" si="23"/>
        <v>100-General</v>
      </c>
      <c r="L496" s="9" t="str">
        <f>IFERROR(VLOOKUP(A496,'[1]VAC as of March 2024'!A:K,11,FALSE),"No")</f>
        <v>No</v>
      </c>
      <c r="M496" s="9" t="s">
        <v>2240</v>
      </c>
      <c r="O496" s="33" t="s">
        <v>2241</v>
      </c>
      <c r="P496" s="33" t="s">
        <v>6062</v>
      </c>
      <c r="Q496" s="2" t="str">
        <f>VLOOKUP(P496,'[1]Table E'!A:C,3,FALSE)</f>
        <v>Governmental Operations - Administrative Services</v>
      </c>
    </row>
    <row r="497" spans="1:18" x14ac:dyDescent="0.25">
      <c r="A497" s="33" t="str">
        <f t="shared" si="21"/>
        <v>1610004000</v>
      </c>
      <c r="B497" s="33" t="s">
        <v>2315</v>
      </c>
      <c r="C497" s="33" t="s">
        <v>882</v>
      </c>
      <c r="D497" s="9" t="str">
        <f t="shared" si="22"/>
        <v>161004000</v>
      </c>
      <c r="E497" s="34">
        <v>16100</v>
      </c>
      <c r="F497" s="34">
        <v>4000</v>
      </c>
      <c r="G497" s="9" t="str">
        <f>VLOOKUP(B497,'[1]Business Unit Lookup'!A:B,2,FALSE)</f>
        <v>Department of Taxation</v>
      </c>
      <c r="H497" s="33" t="str">
        <f>VLOOKUP(C497,'[1]Fund Lookup'!B:C,2,FALSE)</f>
        <v>Commonwealth Transportation Fd</v>
      </c>
      <c r="I497" s="35" t="s">
        <v>2255</v>
      </c>
      <c r="J497" s="33" t="str">
        <f>VLOOKUP(I497,'[1]Table B'!A:B,2,FALSE)</f>
        <v>Special Revenue-Highways</v>
      </c>
      <c r="K497" s="9" t="str">
        <f t="shared" si="23"/>
        <v>110-Special Revenue-Highways</v>
      </c>
      <c r="L497" s="9" t="str">
        <f>IFERROR(VLOOKUP(A497,'[1]VAC as of March 2024'!A:K,11,FALSE),"No")</f>
        <v>No</v>
      </c>
      <c r="M497" s="9" t="s">
        <v>2248</v>
      </c>
      <c r="O497" s="33" t="s">
        <v>2241</v>
      </c>
      <c r="P497" s="33" t="s">
        <v>6071</v>
      </c>
      <c r="Q497" s="2" t="str">
        <f>VLOOKUP(P497,'[1]Table E'!A:C,3,FALSE)</f>
        <v>Transportation activities</v>
      </c>
    </row>
    <row r="498" spans="1:18" x14ac:dyDescent="0.25">
      <c r="A498" s="33" t="str">
        <f t="shared" si="21"/>
        <v>1610004100</v>
      </c>
      <c r="B498" s="33" t="s">
        <v>2315</v>
      </c>
      <c r="C498" s="33" t="s">
        <v>895</v>
      </c>
      <c r="D498" s="9" t="str">
        <f t="shared" si="22"/>
        <v>161004100</v>
      </c>
      <c r="E498" s="34">
        <v>16100</v>
      </c>
      <c r="F498" s="34">
        <v>4100</v>
      </c>
      <c r="G498" s="9" t="str">
        <f>VLOOKUP(B498,'[1]Business Unit Lookup'!A:B,2,FALSE)</f>
        <v>Department of Taxation</v>
      </c>
      <c r="H498" s="33" t="str">
        <f>VLOOKUP(C498,'[1]Fund Lookup'!B:C,2,FALSE)</f>
        <v>Hwy Maintenance &amp; Operating Fd</v>
      </c>
      <c r="I498" s="35" t="s">
        <v>2255</v>
      </c>
      <c r="J498" s="33" t="str">
        <f>VLOOKUP(I498,'[1]Table B'!A:B,2,FALSE)</f>
        <v>Special Revenue-Highways</v>
      </c>
      <c r="K498" s="9" t="str">
        <f t="shared" si="23"/>
        <v>110-Special Revenue-Highways</v>
      </c>
      <c r="L498" s="9" t="str">
        <f>IFERROR(VLOOKUP(A498,'[1]VAC as of March 2024'!A:K,11,FALSE),"No")</f>
        <v>No</v>
      </c>
      <c r="M498" s="9" t="s">
        <v>2240</v>
      </c>
      <c r="O498" s="33" t="s">
        <v>2241</v>
      </c>
      <c r="P498" s="33" t="s">
        <v>6071</v>
      </c>
      <c r="Q498" s="2" t="str">
        <f>VLOOKUP(P498,'[1]Table E'!A:C,3,FALSE)</f>
        <v>Transportation activities</v>
      </c>
    </row>
    <row r="499" spans="1:18" ht="30" x14ac:dyDescent="0.25">
      <c r="A499" s="33" t="str">
        <f t="shared" si="21"/>
        <v>1610004260</v>
      </c>
      <c r="B499" s="36" t="s">
        <v>2315</v>
      </c>
      <c r="C499" s="36" t="s">
        <v>904</v>
      </c>
      <c r="D499" s="9" t="str">
        <f t="shared" si="22"/>
        <v>161004260</v>
      </c>
      <c r="E499" s="39">
        <v>16100</v>
      </c>
      <c r="F499" s="39">
        <v>4260</v>
      </c>
      <c r="G499" s="9" t="str">
        <f>VLOOKUP(B499,'[1]Business Unit Lookup'!A:B,2,FALSE)</f>
        <v>Department of Taxation</v>
      </c>
      <c r="H499" s="9" t="s">
        <v>905</v>
      </c>
      <c r="I499" s="35" t="s">
        <v>2270</v>
      </c>
      <c r="J499" s="33" t="str">
        <f>VLOOKUP(I499,'[1]Table B'!A:B,2,FALSE)</f>
        <v>No Year-End Balance</v>
      </c>
      <c r="K499" s="9" t="str">
        <f t="shared" si="23"/>
        <v>660-No Year-End Balance</v>
      </c>
      <c r="L499" s="9" t="s">
        <v>2890</v>
      </c>
      <c r="M499" s="9" t="s">
        <v>4</v>
      </c>
      <c r="R499" s="85" t="s">
        <v>8356</v>
      </c>
    </row>
    <row r="500" spans="1:18" x14ac:dyDescent="0.25">
      <c r="A500" s="33" t="str">
        <f t="shared" si="21"/>
        <v>1610004610</v>
      </c>
      <c r="B500" s="33" t="s">
        <v>2315</v>
      </c>
      <c r="C500" s="33" t="s">
        <v>980</v>
      </c>
      <c r="D500" s="9" t="str">
        <f t="shared" si="22"/>
        <v>161004610</v>
      </c>
      <c r="E500" s="34">
        <v>16100</v>
      </c>
      <c r="F500" s="34">
        <v>4610</v>
      </c>
      <c r="G500" s="9" t="str">
        <f>VLOOKUP(B500,'[1]Business Unit Lookup'!A:B,2,FALSE)</f>
        <v>Department of Taxation</v>
      </c>
      <c r="H500" s="33" t="str">
        <f>VLOOKUP(C500,'[1]Fund Lookup'!B:C,2,FALSE)</f>
        <v>Aviation Fees and Taxes</v>
      </c>
      <c r="I500" s="35" t="s">
        <v>2255</v>
      </c>
      <c r="J500" s="33" t="str">
        <f>VLOOKUP(I500,'[1]Table B'!A:B,2,FALSE)</f>
        <v>Special Revenue-Highways</v>
      </c>
      <c r="K500" s="9" t="str">
        <f t="shared" si="23"/>
        <v>110-Special Revenue-Highways</v>
      </c>
      <c r="L500" s="9" t="str">
        <f>IFERROR(VLOOKUP(A500,'[1]VAC as of March 2024'!A:K,11,FALSE),"No")</f>
        <v>No</v>
      </c>
      <c r="M500" s="9" t="s">
        <v>2240</v>
      </c>
      <c r="O500" s="33" t="s">
        <v>2241</v>
      </c>
      <c r="P500" s="33" t="s">
        <v>6071</v>
      </c>
      <c r="Q500" s="2" t="str">
        <f>VLOOKUP(P500,'[1]Table E'!A:C,3,FALSE)</f>
        <v>Transportation activities</v>
      </c>
    </row>
    <row r="501" spans="1:18" x14ac:dyDescent="0.25">
      <c r="A501" s="33" t="str">
        <f t="shared" si="21"/>
        <v>1610004710</v>
      </c>
      <c r="B501" s="33" t="s">
        <v>2315</v>
      </c>
      <c r="C501" s="33" t="s">
        <v>987</v>
      </c>
      <c r="D501" s="9" t="str">
        <f t="shared" si="22"/>
        <v>161004710</v>
      </c>
      <c r="E501" s="34">
        <v>16100</v>
      </c>
      <c r="F501" s="34">
        <v>4710</v>
      </c>
      <c r="G501" s="9" t="str">
        <f>VLOOKUP(B501,'[1]Business Unit Lookup'!A:B,2,FALSE)</f>
        <v>Department of Taxation</v>
      </c>
      <c r="H501" s="33" t="str">
        <f>VLOOKUP(C501,'[1]Fund Lookup'!B:C,2,FALSE)</f>
        <v>Transportation Trust Fund</v>
      </c>
      <c r="I501" s="35" t="s">
        <v>2255</v>
      </c>
      <c r="J501" s="33" t="str">
        <f>VLOOKUP(I501,'[1]Table B'!A:B,2,FALSE)</f>
        <v>Special Revenue-Highways</v>
      </c>
      <c r="K501" s="9" t="str">
        <f t="shared" si="23"/>
        <v>110-Special Revenue-Highways</v>
      </c>
      <c r="L501" s="9" t="str">
        <f>IFERROR(VLOOKUP(A501,'[1]VAC as of March 2024'!A:K,11,FALSE),"No")</f>
        <v>No</v>
      </c>
      <c r="M501" s="9" t="s">
        <v>2248</v>
      </c>
      <c r="O501" s="33" t="s">
        <v>2241</v>
      </c>
      <c r="P501" s="33" t="s">
        <v>6071</v>
      </c>
      <c r="Q501" s="2" t="str">
        <f>VLOOKUP(P501,'[1]Table E'!A:C,3,FALSE)</f>
        <v>Transportation activities</v>
      </c>
    </row>
    <row r="502" spans="1:18" x14ac:dyDescent="0.25">
      <c r="A502" s="33" t="str">
        <f t="shared" si="21"/>
        <v>1610004720</v>
      </c>
      <c r="B502" s="33" t="s">
        <v>2315</v>
      </c>
      <c r="C502" s="33" t="s">
        <v>992</v>
      </c>
      <c r="D502" s="9" t="str">
        <f t="shared" si="22"/>
        <v>161004720</v>
      </c>
      <c r="E502" s="34">
        <v>16100</v>
      </c>
      <c r="F502" s="34">
        <v>4720</v>
      </c>
      <c r="G502" s="9" t="str">
        <f>VLOOKUP(B502,'[1]Business Unit Lookup'!A:B,2,FALSE)</f>
        <v>Department of Taxation</v>
      </c>
      <c r="H502" s="33" t="str">
        <f>VLOOKUP(C502,'[1]Fund Lookup'!B:C,2,FALSE)</f>
        <v>Highway Construction Fund</v>
      </c>
      <c r="I502" s="35" t="s">
        <v>2255</v>
      </c>
      <c r="J502" s="33" t="str">
        <f>VLOOKUP(I502,'[1]Table B'!A:B,2,FALSE)</f>
        <v>Special Revenue-Highways</v>
      </c>
      <c r="K502" s="9" t="str">
        <f t="shared" si="23"/>
        <v>110-Special Revenue-Highways</v>
      </c>
      <c r="L502" s="9" t="str">
        <f>IFERROR(VLOOKUP(A502,'[1]VAC as of March 2024'!A:K,11,FALSE),"No")</f>
        <v>No</v>
      </c>
      <c r="M502" s="9" t="s">
        <v>2248</v>
      </c>
      <c r="O502" s="33" t="s">
        <v>2241</v>
      </c>
      <c r="P502" s="33" t="s">
        <v>6071</v>
      </c>
      <c r="Q502" s="2" t="str">
        <f>VLOOKUP(P502,'[1]Table E'!A:C,3,FALSE)</f>
        <v>Transportation activities</v>
      </c>
    </row>
    <row r="503" spans="1:18" x14ac:dyDescent="0.25">
      <c r="A503" s="33" t="str">
        <f t="shared" si="21"/>
        <v>1610004770</v>
      </c>
      <c r="B503" s="33" t="s">
        <v>2315</v>
      </c>
      <c r="C503" s="33" t="s">
        <v>1017</v>
      </c>
      <c r="D503" s="9" t="str">
        <f t="shared" si="22"/>
        <v>161004770</v>
      </c>
      <c r="E503" s="34">
        <v>16100</v>
      </c>
      <c r="F503" s="34">
        <v>4770</v>
      </c>
      <c r="G503" s="9" t="str">
        <f>VLOOKUP(B503,'[1]Business Unit Lookup'!A:B,2,FALSE)</f>
        <v>Department of Taxation</v>
      </c>
      <c r="H503" s="33" t="str">
        <f>VLOOKUP(C503,'[1]Fund Lookup'!B:C,2,FALSE)</f>
        <v>Commonwealth Mass Transit Fund</v>
      </c>
      <c r="I503" s="35" t="s">
        <v>2255</v>
      </c>
      <c r="J503" s="33" t="str">
        <f>VLOOKUP(I503,'[1]Table B'!A:B,2,FALSE)</f>
        <v>Special Revenue-Highways</v>
      </c>
      <c r="K503" s="9" t="str">
        <f t="shared" si="23"/>
        <v>110-Special Revenue-Highways</v>
      </c>
      <c r="L503" s="9" t="str">
        <f>IFERROR(VLOOKUP(A503,'[1]VAC as of March 2024'!A:K,11,FALSE),"No")</f>
        <v>No</v>
      </c>
      <c r="M503" s="9" t="s">
        <v>2248</v>
      </c>
      <c r="O503" s="33" t="s">
        <v>2241</v>
      </c>
      <c r="P503" s="33" t="s">
        <v>6071</v>
      </c>
      <c r="Q503" s="2" t="str">
        <f>VLOOKUP(P503,'[1]Table E'!A:C,3,FALSE)</f>
        <v>Transportation activities</v>
      </c>
    </row>
    <row r="504" spans="1:18" x14ac:dyDescent="0.25">
      <c r="A504" s="33" t="str">
        <f t="shared" si="21"/>
        <v>1610007101</v>
      </c>
      <c r="B504" s="33" t="s">
        <v>2315</v>
      </c>
      <c r="C504" s="33" t="s">
        <v>1188</v>
      </c>
      <c r="D504" s="9" t="str">
        <f t="shared" si="22"/>
        <v>161007101</v>
      </c>
      <c r="E504" s="34">
        <v>16100</v>
      </c>
      <c r="F504" s="34">
        <v>7101</v>
      </c>
      <c r="G504" s="9" t="str">
        <f>VLOOKUP(B504,'[1]Business Unit Lookup'!A:B,2,FALSE)</f>
        <v>Department of Taxation</v>
      </c>
      <c r="H504" s="33" t="str">
        <f>VLOOKUP(C504,'[1]Fund Lookup'!B:C,2,FALSE)</f>
        <v>Local Suspense Accel Sales Tax</v>
      </c>
      <c r="I504" s="35" t="s">
        <v>2305</v>
      </c>
      <c r="J504" s="33" t="str">
        <f>VLOOKUP(I504,'[1]Table B'!A:B,2,FALSE)</f>
        <v>Custodial-Tax Collections</v>
      </c>
      <c r="K504" s="9" t="str">
        <f t="shared" si="23"/>
        <v>430-Custodial-Tax Collections</v>
      </c>
      <c r="L504" s="9" t="str">
        <f>IFERROR(VLOOKUP(A504,'[1]VAC as of March 2024'!A:K,11,FALSE),"No")</f>
        <v>No</v>
      </c>
      <c r="M504" s="9" t="s">
        <v>2248</v>
      </c>
      <c r="Q504" s="2"/>
    </row>
    <row r="505" spans="1:18" x14ac:dyDescent="0.25">
      <c r="A505" s="33" t="str">
        <f t="shared" si="21"/>
        <v>1610007115</v>
      </c>
      <c r="B505" s="36" t="s">
        <v>2315</v>
      </c>
      <c r="C505" s="36" t="s">
        <v>6105</v>
      </c>
      <c r="D505" s="9" t="str">
        <f t="shared" si="22"/>
        <v>161007115</v>
      </c>
      <c r="E505" s="37">
        <v>16100</v>
      </c>
      <c r="F505" s="37">
        <v>7115</v>
      </c>
      <c r="G505" s="9" t="str">
        <f>VLOOKUP(B505,'[1]Business Unit Lookup'!A:B,2,FALSE)</f>
        <v>Department of Taxation</v>
      </c>
      <c r="H505" s="33" t="str">
        <f>VLOOKUP(C505,'[1]Fund Lookup'!B:C,2,FALSE)</f>
        <v>Lcl Susp Dispsbl Plstic Bag Tx</v>
      </c>
      <c r="I505" s="35" t="s">
        <v>2305</v>
      </c>
      <c r="J505" s="33" t="str">
        <f>VLOOKUP(I505,'[1]Table B'!A:B,2,FALSE)</f>
        <v>Custodial-Tax Collections</v>
      </c>
      <c r="K505" s="9" t="str">
        <f t="shared" si="23"/>
        <v>430-Custodial-Tax Collections</v>
      </c>
      <c r="L505" s="9" t="str">
        <f>IFERROR(VLOOKUP(A505,'[1]VAC as of March 2024'!A:K,11,FALSE),"No")</f>
        <v>No</v>
      </c>
      <c r="M505" s="38" t="s">
        <v>2248</v>
      </c>
      <c r="O505" s="38"/>
      <c r="P505" s="38"/>
      <c r="Q505" s="2"/>
    </row>
    <row r="506" spans="1:18" x14ac:dyDescent="0.25">
      <c r="A506" s="33" t="str">
        <f t="shared" si="21"/>
        <v>1610007120</v>
      </c>
      <c r="B506" s="33" t="s">
        <v>2315</v>
      </c>
      <c r="C506" s="33" t="s">
        <v>1209</v>
      </c>
      <c r="D506" s="9" t="str">
        <f t="shared" si="22"/>
        <v>161007120</v>
      </c>
      <c r="E506" s="34">
        <v>16100</v>
      </c>
      <c r="F506" s="34">
        <v>7120</v>
      </c>
      <c r="G506" s="9" t="str">
        <f>VLOOKUP(B506,'[1]Business Unit Lookup'!A:B,2,FALSE)</f>
        <v>Department of Taxation</v>
      </c>
      <c r="H506" s="33" t="str">
        <f>VLOOKUP(C506,'[1]Fund Lookup'!B:C,2,FALSE)</f>
        <v>Mtr Vehc Rntl Tax-VPBA Dbt Svc</v>
      </c>
      <c r="I506" s="35" t="s">
        <v>2239</v>
      </c>
      <c r="J506" s="33" t="str">
        <f>VLOOKUP(I506,'[1]Table B'!A:B,2,FALSE)</f>
        <v>Special Revenue-Other</v>
      </c>
      <c r="K506" s="9" t="str">
        <f t="shared" si="23"/>
        <v>105-Special Revenue-Other</v>
      </c>
      <c r="L506" s="9" t="str">
        <f>IFERROR(VLOOKUP(A506,'[1]VAC as of March 2024'!A:K,11,FALSE),"No")</f>
        <v>No</v>
      </c>
      <c r="M506" s="9" t="s">
        <v>2248</v>
      </c>
      <c r="O506" s="33" t="s">
        <v>2241</v>
      </c>
      <c r="P506" s="33" t="s">
        <v>6067</v>
      </c>
      <c r="Q506" s="2" t="str">
        <f>VLOOKUP(P506,'[1]Table E'!A:C,3,FALSE)</f>
        <v>Health and Public Safety</v>
      </c>
    </row>
    <row r="507" spans="1:18" x14ac:dyDescent="0.25">
      <c r="A507" s="33" t="str">
        <f t="shared" si="21"/>
        <v>1610007161</v>
      </c>
      <c r="B507" s="33" t="s">
        <v>2315</v>
      </c>
      <c r="C507" s="33" t="s">
        <v>1262</v>
      </c>
      <c r="D507" s="9" t="str">
        <f t="shared" si="22"/>
        <v>161007161</v>
      </c>
      <c r="E507" s="34">
        <v>16100</v>
      </c>
      <c r="F507" s="34">
        <v>7161</v>
      </c>
      <c r="G507" s="9" t="str">
        <f>VLOOKUP(B507,'[1]Business Unit Lookup'!A:B,2,FALSE)</f>
        <v>Department of Taxation</v>
      </c>
      <c r="H507" s="33" t="str">
        <f>VLOOKUP(C507,'[1]Fund Lookup'!B:C,2,FALSE)</f>
        <v>Trust And Agency-TAX</v>
      </c>
      <c r="I507" s="35" t="s">
        <v>2305</v>
      </c>
      <c r="J507" s="33" t="str">
        <f>VLOOKUP(I507,'[1]Table B'!A:B,2,FALSE)</f>
        <v>Custodial-Tax Collections</v>
      </c>
      <c r="K507" s="9" t="str">
        <f t="shared" si="23"/>
        <v>430-Custodial-Tax Collections</v>
      </c>
      <c r="L507" s="9" t="str">
        <f>IFERROR(VLOOKUP(A507,'[1]VAC as of March 2024'!A:K,11,FALSE),"No")</f>
        <v>No</v>
      </c>
      <c r="M507" s="9" t="s">
        <v>2248</v>
      </c>
      <c r="Q507" s="2"/>
    </row>
    <row r="508" spans="1:18" x14ac:dyDescent="0.25">
      <c r="A508" s="33" t="str">
        <f t="shared" si="21"/>
        <v>1610007270</v>
      </c>
      <c r="B508" s="33" t="s">
        <v>2315</v>
      </c>
      <c r="C508" s="33" t="s">
        <v>1346</v>
      </c>
      <c r="D508" s="9" t="str">
        <f t="shared" si="22"/>
        <v>161007270</v>
      </c>
      <c r="E508" s="34">
        <v>16100</v>
      </c>
      <c r="F508" s="34">
        <v>7270</v>
      </c>
      <c r="G508" s="9" t="str">
        <f>VLOOKUP(B508,'[1]Business Unit Lookup'!A:B,2,FALSE)</f>
        <v>Department of Taxation</v>
      </c>
      <c r="H508" s="33" t="str">
        <f>VLOOKUP(C508,'[1]Fund Lookup'!B:C,2,FALSE)</f>
        <v>CDS Offset Monies-Rstrctrd Agy</v>
      </c>
      <c r="I508" s="35" t="s">
        <v>2236</v>
      </c>
      <c r="J508" s="33" t="str">
        <f>VLOOKUP(I508,'[1]Table B'!A:B,2,FALSE)</f>
        <v>General</v>
      </c>
      <c r="K508" s="9" t="str">
        <f t="shared" si="23"/>
        <v>100-General</v>
      </c>
      <c r="L508" s="9" t="str">
        <f>IFERROR(VLOOKUP(A508,'[1]VAC as of March 2024'!A:K,11,FALSE),"No")</f>
        <v>No</v>
      </c>
      <c r="M508" s="9" t="s">
        <v>2248</v>
      </c>
      <c r="O508" s="33" t="s">
        <v>2</v>
      </c>
      <c r="P508" s="33" t="s">
        <v>6075</v>
      </c>
      <c r="Q508" s="2" t="str">
        <f>VLOOKUP(P508,'[1]Table E'!A:C,3,FALSE)</f>
        <v>Governmental Operations - Administrative Services</v>
      </c>
    </row>
    <row r="509" spans="1:18" x14ac:dyDescent="0.25">
      <c r="A509" s="33" t="str">
        <f t="shared" si="21"/>
        <v>1610007280</v>
      </c>
      <c r="B509" s="33" t="s">
        <v>2315</v>
      </c>
      <c r="C509" s="33" t="s">
        <v>1352</v>
      </c>
      <c r="D509" s="9" t="str">
        <f t="shared" si="22"/>
        <v>161007280</v>
      </c>
      <c r="E509" s="34">
        <v>16100</v>
      </c>
      <c r="F509" s="34">
        <v>7280</v>
      </c>
      <c r="G509" s="9" t="str">
        <f>VLOOKUP(B509,'[1]Business Unit Lookup'!A:B,2,FALSE)</f>
        <v>Department of Taxation</v>
      </c>
      <c r="H509" s="33" t="str">
        <f>VLOOKUP(C509,'[1]Fund Lookup'!B:C,2,FALSE)</f>
        <v>CDS Offset Monies In Suspense</v>
      </c>
      <c r="I509" s="35" t="s">
        <v>2236</v>
      </c>
      <c r="J509" s="33" t="str">
        <f>VLOOKUP(I509,'[1]Table B'!A:B,2,FALSE)</f>
        <v>General</v>
      </c>
      <c r="K509" s="9" t="str">
        <f t="shared" si="23"/>
        <v>100-General</v>
      </c>
      <c r="L509" s="9" t="str">
        <f>IFERROR(VLOOKUP(A509,'[1]VAC as of March 2024'!A:K,11,FALSE),"No")</f>
        <v>No</v>
      </c>
      <c r="M509" s="9" t="s">
        <v>2248</v>
      </c>
      <c r="O509" s="33" t="s">
        <v>2</v>
      </c>
      <c r="P509" s="33" t="s">
        <v>6075</v>
      </c>
      <c r="Q509" s="2" t="str">
        <f>VLOOKUP(P509,'[1]Table E'!A:C,3,FALSE)</f>
        <v>Governmental Operations - Administrative Services</v>
      </c>
    </row>
    <row r="510" spans="1:18" x14ac:dyDescent="0.25">
      <c r="A510" s="33" t="str">
        <f t="shared" si="21"/>
        <v>1610007383</v>
      </c>
      <c r="B510" s="33" t="s">
        <v>2315</v>
      </c>
      <c r="C510" s="33" t="s">
        <v>5399</v>
      </c>
      <c r="D510" s="9" t="str">
        <f t="shared" si="22"/>
        <v>161007383</v>
      </c>
      <c r="E510" s="34">
        <v>16100</v>
      </c>
      <c r="F510" s="34">
        <v>7383</v>
      </c>
      <c r="G510" s="9" t="str">
        <f>VLOOKUP(B510,'[1]Business Unit Lookup'!A:B,2,FALSE)</f>
        <v>Department of Taxation</v>
      </c>
      <c r="H510" s="33" t="str">
        <f>VLOOKUP(C510,'[1]Fund Lookup'!B:C,2,FALSE)</f>
        <v>CllctnAddtlLocalSTHalifaxCnty</v>
      </c>
      <c r="I510" s="35" t="s">
        <v>2305</v>
      </c>
      <c r="J510" s="33" t="str">
        <f>VLOOKUP(I510,'[1]Table B'!A:B,2,FALSE)</f>
        <v>Custodial-Tax Collections</v>
      </c>
      <c r="K510" s="9" t="str">
        <f t="shared" si="23"/>
        <v>430-Custodial-Tax Collections</v>
      </c>
      <c r="L510" s="9" t="str">
        <f>IFERROR(VLOOKUP(A510,'[1]VAC as of March 2024'!A:K,11,FALSE),"No")</f>
        <v>No</v>
      </c>
      <c r="M510" s="9" t="s">
        <v>2248</v>
      </c>
      <c r="Q510" s="2"/>
    </row>
    <row r="511" spans="1:18" x14ac:dyDescent="0.25">
      <c r="A511" s="33" t="str">
        <f t="shared" si="21"/>
        <v>1610007450</v>
      </c>
      <c r="B511" s="33" t="s">
        <v>2315</v>
      </c>
      <c r="C511" s="33" t="s">
        <v>1428</v>
      </c>
      <c r="D511" s="9" t="str">
        <f t="shared" si="22"/>
        <v>161007450</v>
      </c>
      <c r="E511" s="34">
        <v>16100</v>
      </c>
      <c r="F511" s="34">
        <v>7450</v>
      </c>
      <c r="G511" s="9" t="str">
        <f>VLOOKUP(B511,'[1]Business Unit Lookup'!A:B,2,FALSE)</f>
        <v>Department of Taxation</v>
      </c>
      <c r="H511" s="33" t="str">
        <f>VLOOKUP(C511,'[1]Fund Lookup'!B:C,2,FALSE)</f>
        <v>Additional Automobile Rntl Tax</v>
      </c>
      <c r="I511" s="35" t="s">
        <v>2255</v>
      </c>
      <c r="J511" s="33" t="str">
        <f>VLOOKUP(I511,'[1]Table B'!A:B,2,FALSE)</f>
        <v>Special Revenue-Highways</v>
      </c>
      <c r="K511" s="9" t="str">
        <f t="shared" si="23"/>
        <v>110-Special Revenue-Highways</v>
      </c>
      <c r="L511" s="9" t="str">
        <f>IFERROR(VLOOKUP(A511,'[1]VAC as of March 2024'!A:K,11,FALSE),"No")</f>
        <v>No</v>
      </c>
      <c r="M511" s="9" t="s">
        <v>2240</v>
      </c>
      <c r="O511" s="33" t="s">
        <v>2</v>
      </c>
      <c r="P511" s="33" t="s">
        <v>6099</v>
      </c>
      <c r="Q511" s="2" t="str">
        <f>VLOOKUP(P511,'[1]Table E'!A:C,3,FALSE)</f>
        <v>Transportation activities</v>
      </c>
    </row>
    <row r="512" spans="1:18" x14ac:dyDescent="0.25">
      <c r="A512" s="33" t="str">
        <f t="shared" si="21"/>
        <v>1610007520</v>
      </c>
      <c r="B512" s="33" t="s">
        <v>2315</v>
      </c>
      <c r="C512" s="33" t="s">
        <v>1457</v>
      </c>
      <c r="D512" s="9" t="str">
        <f t="shared" si="22"/>
        <v>161007520</v>
      </c>
      <c r="E512" s="34">
        <v>16100</v>
      </c>
      <c r="F512" s="34">
        <v>7520</v>
      </c>
      <c r="G512" s="9" t="str">
        <f>VLOOKUP(B512,'[1]Business Unit Lookup'!A:B,2,FALSE)</f>
        <v>Department of Taxation</v>
      </c>
      <c r="H512" s="33" t="str">
        <f>VLOOKUP(C512,'[1]Fund Lookup'!B:C,2,FALSE)</f>
        <v>SP Sales&amp;Use Tax Mtr Vehc Repr</v>
      </c>
      <c r="I512" s="35" t="s">
        <v>2270</v>
      </c>
      <c r="J512" s="33" t="str">
        <f>VLOOKUP(I512,'[1]Table B'!A:B,2,FALSE)</f>
        <v>No Year-End Balance</v>
      </c>
      <c r="K512" s="9" t="str">
        <f t="shared" si="23"/>
        <v>660-No Year-End Balance</v>
      </c>
      <c r="L512" s="9" t="str">
        <f>IFERROR(VLOOKUP(A512,'[1]VAC as of March 2024'!A:K,11,FALSE),"No")</f>
        <v>No</v>
      </c>
      <c r="M512" s="9" t="s">
        <v>4</v>
      </c>
      <c r="Q512" s="2"/>
    </row>
    <row r="513" spans="1:17" x14ac:dyDescent="0.25">
      <c r="A513" s="33" t="str">
        <f t="shared" si="21"/>
        <v>1610009021</v>
      </c>
      <c r="B513" s="33" t="s">
        <v>2315</v>
      </c>
      <c r="C513" s="33" t="s">
        <v>1666</v>
      </c>
      <c r="D513" s="9" t="str">
        <f t="shared" si="22"/>
        <v>161009021</v>
      </c>
      <c r="E513" s="34">
        <v>16100</v>
      </c>
      <c r="F513" s="34">
        <v>9021</v>
      </c>
      <c r="G513" s="9" t="str">
        <f>VLOOKUP(B513,'[1]Business Unit Lookup'!A:B,2,FALSE)</f>
        <v>Department of Taxation</v>
      </c>
      <c r="H513" s="33" t="str">
        <f>VLOOKUP(C513,'[1]Fund Lookup'!B:C,2,FALSE)</f>
        <v>Gov's Motion Picture Oppor Fd</v>
      </c>
      <c r="I513" s="35" t="s">
        <v>2236</v>
      </c>
      <c r="J513" s="33" t="str">
        <f>VLOOKUP(I513,'[1]Table B'!A:B,2,FALSE)</f>
        <v>General</v>
      </c>
      <c r="K513" s="9" t="str">
        <f t="shared" si="23"/>
        <v>100-General</v>
      </c>
      <c r="L513" s="9" t="str">
        <f>IFERROR(VLOOKUP(A513,'[1]VAC as of March 2024'!A:K,11,FALSE),"No")</f>
        <v>No</v>
      </c>
      <c r="M513" s="9" t="s">
        <v>2240</v>
      </c>
      <c r="O513" s="33" t="s">
        <v>2</v>
      </c>
      <c r="P513" s="33" t="s">
        <v>6089</v>
      </c>
      <c r="Q513" s="2" t="str">
        <f>VLOOKUP(P513,'[1]Table E'!A:C,3,FALSE)</f>
        <v>Economic and Technological development</v>
      </c>
    </row>
    <row r="514" spans="1:17" x14ac:dyDescent="0.25">
      <c r="A514" s="33" t="str">
        <f t="shared" ref="A514:A577" si="24">CONCATENATE(B514,C514)</f>
        <v>1610009039</v>
      </c>
      <c r="B514" s="33" t="s">
        <v>2315</v>
      </c>
      <c r="C514" s="33" t="s">
        <v>5642</v>
      </c>
      <c r="D514" s="9" t="str">
        <f t="shared" ref="D514:D577" si="25">CONCATENATE(E514,F514)</f>
        <v>161009039</v>
      </c>
      <c r="E514" s="34">
        <v>16100</v>
      </c>
      <c r="F514" s="34">
        <v>9039</v>
      </c>
      <c r="G514" s="9" t="str">
        <f>VLOOKUP(B514,'[1]Business Unit Lookup'!A:B,2,FALSE)</f>
        <v>Department of Taxation</v>
      </c>
      <c r="H514" s="33" t="str">
        <f>VLOOKUP(C514,'[1]Fund Lookup'!B:C,2,FALSE)</f>
        <v>PrblmGamblngTreatmnt&amp;SpprtFnd</v>
      </c>
      <c r="I514" s="35" t="s">
        <v>2304</v>
      </c>
      <c r="J514" s="33" t="str">
        <f>VLOOKUP(I514,'[1]Table B'!A:B,2,FALSE)</f>
        <v>Special Revenue-Health and Social Servic</v>
      </c>
      <c r="K514" s="9" t="str">
        <f t="shared" ref="K514:K577" si="26">CONCATENATE(I514,"-",J514)</f>
        <v>115-Special Revenue-Health and Social Servic</v>
      </c>
      <c r="L514" s="9" t="str">
        <f>IFERROR(VLOOKUP(A514,'[1]VAC as of March 2024'!A:K,11,FALSE),"No")</f>
        <v>No</v>
      </c>
      <c r="M514" s="9" t="s">
        <v>2240</v>
      </c>
      <c r="O514" s="33" t="s">
        <v>2241</v>
      </c>
      <c r="P514" s="33" t="s">
        <v>6067</v>
      </c>
      <c r="Q514" s="2" t="str">
        <f>VLOOKUP(P514,'[1]Table E'!A:C,3,FALSE)</f>
        <v>Health and Public Safety</v>
      </c>
    </row>
    <row r="515" spans="1:17" x14ac:dyDescent="0.25">
      <c r="A515" s="33" t="str">
        <f t="shared" si="24"/>
        <v>1610009040</v>
      </c>
      <c r="B515" s="33" t="s">
        <v>2315</v>
      </c>
      <c r="C515" s="33" t="s">
        <v>1695</v>
      </c>
      <c r="D515" s="9" t="str">
        <f t="shared" si="25"/>
        <v>161009040</v>
      </c>
      <c r="E515" s="34">
        <v>16100</v>
      </c>
      <c r="F515" s="34">
        <v>9040</v>
      </c>
      <c r="G515" s="9" t="str">
        <f>VLOOKUP(B515,'[1]Business Unit Lookup'!A:B,2,FALSE)</f>
        <v>Department of Taxation</v>
      </c>
      <c r="H515" s="33" t="str">
        <f>VLOOKUP(C515,'[1]Fund Lookup'!B:C,2,FALSE)</f>
        <v>Transportation District-DOA</v>
      </c>
      <c r="I515" s="35" t="s">
        <v>2255</v>
      </c>
      <c r="J515" s="33" t="str">
        <f>VLOOKUP(I515,'[1]Table B'!A:B,2,FALSE)</f>
        <v>Special Revenue-Highways</v>
      </c>
      <c r="K515" s="9" t="str">
        <f t="shared" si="26"/>
        <v>110-Special Revenue-Highways</v>
      </c>
      <c r="L515" s="9" t="str">
        <f>IFERROR(VLOOKUP(A515,'[1]VAC as of March 2024'!A:K,11,FALSE),"No")</f>
        <v>No</v>
      </c>
      <c r="M515" s="9" t="s">
        <v>2248</v>
      </c>
      <c r="O515" s="33" t="s">
        <v>2241</v>
      </c>
      <c r="P515" s="33" t="s">
        <v>6071</v>
      </c>
      <c r="Q515" s="2" t="str">
        <f>VLOOKUP(P515,'[1]Table E'!A:C,3,FALSE)</f>
        <v>Transportation activities</v>
      </c>
    </row>
    <row r="516" spans="1:17" x14ac:dyDescent="0.25">
      <c r="A516" s="33" t="str">
        <f t="shared" si="24"/>
        <v>1610009056</v>
      </c>
      <c r="B516" s="33" t="s">
        <v>2315</v>
      </c>
      <c r="C516" s="33" t="s">
        <v>5649</v>
      </c>
      <c r="D516" s="9" t="str">
        <f t="shared" si="25"/>
        <v>161009056</v>
      </c>
      <c r="E516" s="34">
        <v>16100</v>
      </c>
      <c r="F516" s="34">
        <v>9056</v>
      </c>
      <c r="G516" s="9" t="str">
        <f>VLOOKUP(B516,'[1]Business Unit Lookup'!A:B,2,FALSE)</f>
        <v>Department of Taxation</v>
      </c>
      <c r="H516" s="33" t="s">
        <v>5650</v>
      </c>
      <c r="I516" s="35" t="s">
        <v>2239</v>
      </c>
      <c r="J516" s="33" t="str">
        <f>VLOOKUP(I516,'[1]Table B'!A:B,2,FALSE)</f>
        <v>Special Revenue-Other</v>
      </c>
      <c r="K516" s="9" t="str">
        <f t="shared" si="26"/>
        <v>105-Special Revenue-Other</v>
      </c>
      <c r="L516" s="9" t="str">
        <f>IFERROR(VLOOKUP(A516,'[1]VAC as of March 2024'!A:K,11,FALSE),"No")</f>
        <v>No</v>
      </c>
      <c r="M516" s="9" t="s">
        <v>2240</v>
      </c>
      <c r="O516" s="33" t="s">
        <v>2241</v>
      </c>
      <c r="P516" s="33" t="s">
        <v>6062</v>
      </c>
      <c r="Q516" s="2" t="str">
        <f>VLOOKUP(P516,'[1]Table E'!A:C,3,FALSE)</f>
        <v>Governmental Operations - Administrative Services</v>
      </c>
    </row>
    <row r="517" spans="1:17" x14ac:dyDescent="0.25">
      <c r="A517" s="33" t="str">
        <f t="shared" si="24"/>
        <v>1610009060</v>
      </c>
      <c r="B517" s="33" t="s">
        <v>2315</v>
      </c>
      <c r="C517" s="33" t="s">
        <v>1727</v>
      </c>
      <c r="D517" s="9" t="str">
        <f t="shared" si="25"/>
        <v>161009060</v>
      </c>
      <c r="E517" s="34">
        <v>16100</v>
      </c>
      <c r="F517" s="34">
        <v>9060</v>
      </c>
      <c r="G517" s="9" t="str">
        <f>VLOOKUP(B517,'[1]Business Unit Lookup'!A:B,2,FALSE)</f>
        <v>Department of Taxation</v>
      </c>
      <c r="H517" s="33" t="str">
        <f>VLOOKUP(C517,'[1]Fund Lookup'!B:C,2,FALSE)</f>
        <v>Waste Tire Trust Fund</v>
      </c>
      <c r="I517" s="35" t="s">
        <v>2239</v>
      </c>
      <c r="J517" s="33" t="str">
        <f>VLOOKUP(I517,'[1]Table B'!A:B,2,FALSE)</f>
        <v>Special Revenue-Other</v>
      </c>
      <c r="K517" s="9" t="str">
        <f t="shared" si="26"/>
        <v>105-Special Revenue-Other</v>
      </c>
      <c r="L517" s="9" t="str">
        <f>IFERROR(VLOOKUP(A517,'[1]VAC as of March 2024'!A:K,11,FALSE),"No")</f>
        <v>No</v>
      </c>
      <c r="M517" s="9" t="s">
        <v>2240</v>
      </c>
      <c r="O517" s="33" t="s">
        <v>2241</v>
      </c>
      <c r="P517" s="33" t="s">
        <v>6100</v>
      </c>
      <c r="Q517" s="2" t="str">
        <f>VLOOKUP(P517,'[1]Table E'!A:C,3,FALSE)</f>
        <v>Environmental Quality and Natural Resource Preservation</v>
      </c>
    </row>
    <row r="518" spans="1:17" x14ac:dyDescent="0.25">
      <c r="A518" s="33" t="str">
        <f t="shared" si="24"/>
        <v>1610009071</v>
      </c>
      <c r="B518" s="33" t="s">
        <v>2315</v>
      </c>
      <c r="C518" s="33" t="s">
        <v>6106</v>
      </c>
      <c r="D518" s="9" t="str">
        <f t="shared" si="25"/>
        <v>161009071</v>
      </c>
      <c r="E518" s="34">
        <v>16100</v>
      </c>
      <c r="F518" s="34">
        <v>9071</v>
      </c>
      <c r="G518" s="9" t="str">
        <f>VLOOKUP(B518,'[1]Business Unit Lookup'!A:B,2,FALSE)</f>
        <v>Department of Taxation</v>
      </c>
      <c r="H518" s="33" t="str">
        <f>VLOOKUP(C518,'[1]Fund Lookup'!B:C,2,FALSE)</f>
        <v>Crisis Call Center Fund</v>
      </c>
      <c r="I518" s="35" t="s">
        <v>2304</v>
      </c>
      <c r="J518" s="33" t="str">
        <f>VLOOKUP(I518,'[1]Table B'!A:B,2,FALSE)</f>
        <v>Special Revenue-Health and Social Servic</v>
      </c>
      <c r="K518" s="9" t="str">
        <f t="shared" si="26"/>
        <v>115-Special Revenue-Health and Social Servic</v>
      </c>
      <c r="L518" s="9" t="str">
        <f>IFERROR(VLOOKUP(A518,'[1]VAC as of March 2024'!A:K,11,FALSE),"No")</f>
        <v>No</v>
      </c>
      <c r="M518" s="9" t="s">
        <v>2240</v>
      </c>
      <c r="O518" s="33" t="s">
        <v>2241</v>
      </c>
      <c r="P518" s="33" t="s">
        <v>6067</v>
      </c>
      <c r="Q518" s="2" t="str">
        <f>VLOOKUP(P518,'[1]Table E'!A:C,3,FALSE)</f>
        <v>Health and Public Safety</v>
      </c>
    </row>
    <row r="519" spans="1:17" x14ac:dyDescent="0.25">
      <c r="A519" s="33" t="str">
        <f t="shared" si="24"/>
        <v>1610009119</v>
      </c>
      <c r="B519" s="33" t="s">
        <v>2315</v>
      </c>
      <c r="C519" s="33" t="s">
        <v>5652</v>
      </c>
      <c r="D519" s="9" t="str">
        <f t="shared" si="25"/>
        <v>161009119</v>
      </c>
      <c r="E519" s="34">
        <v>16100</v>
      </c>
      <c r="F519" s="34">
        <v>9119</v>
      </c>
      <c r="G519" s="9" t="str">
        <f>VLOOKUP(B519,'[1]Business Unit Lookup'!A:B,2,FALSE)</f>
        <v>Department of Taxation</v>
      </c>
      <c r="H519" s="33" t="s">
        <v>5653</v>
      </c>
      <c r="I519" s="35" t="s">
        <v>2239</v>
      </c>
      <c r="J519" s="33" t="str">
        <f>VLOOKUP(I519,'[1]Table B'!A:B,2,FALSE)</f>
        <v>Special Revenue-Other</v>
      </c>
      <c r="K519" s="9" t="str">
        <f t="shared" si="26"/>
        <v>105-Special Revenue-Other</v>
      </c>
      <c r="L519" s="9" t="str">
        <f>IFERROR(VLOOKUP(A519,'[1]VAC as of March 2024'!A:K,11,FALSE),"No")</f>
        <v>No</v>
      </c>
      <c r="M519" s="9" t="s">
        <v>2240</v>
      </c>
      <c r="O519" s="33" t="s">
        <v>2241</v>
      </c>
      <c r="P519" s="33" t="s">
        <v>6073</v>
      </c>
      <c r="Q519" s="2" t="str">
        <f>VLOOKUP(P519,'[1]Table E'!A:C,3,FALSE)</f>
        <v>COVID-19</v>
      </c>
    </row>
    <row r="520" spans="1:17" x14ac:dyDescent="0.25">
      <c r="A520" s="33" t="str">
        <f t="shared" si="24"/>
        <v>1610009161</v>
      </c>
      <c r="B520" s="33" t="s">
        <v>2315</v>
      </c>
      <c r="C520" s="33" t="s">
        <v>1833</v>
      </c>
      <c r="D520" s="9" t="str">
        <f t="shared" si="25"/>
        <v>161009161</v>
      </c>
      <c r="E520" s="34">
        <v>16100</v>
      </c>
      <c r="F520" s="34">
        <v>9161</v>
      </c>
      <c r="G520" s="9" t="str">
        <f>VLOOKUP(B520,'[1]Business Unit Lookup'!A:B,2,FALSE)</f>
        <v>Department of Taxation</v>
      </c>
      <c r="H520" s="33" t="str">
        <f>VLOOKUP(C520,'[1]Fund Lookup'!B:C,2,FALSE)</f>
        <v>Dedicated Special Revenue-TAX</v>
      </c>
      <c r="I520" s="35" t="s">
        <v>2239</v>
      </c>
      <c r="J520" s="33" t="str">
        <f>VLOOKUP(I520,'[1]Table B'!A:B,2,FALSE)</f>
        <v>Special Revenue-Other</v>
      </c>
      <c r="K520" s="9" t="str">
        <f t="shared" si="26"/>
        <v>105-Special Revenue-Other</v>
      </c>
      <c r="L520" s="9" t="str">
        <f>IFERROR(VLOOKUP(A520,'[1]VAC as of March 2024'!A:K,11,FALSE),"No")</f>
        <v>No</v>
      </c>
      <c r="M520" s="9" t="s">
        <v>2240</v>
      </c>
      <c r="O520" s="33" t="s">
        <v>2241</v>
      </c>
      <c r="P520" s="33" t="s">
        <v>6062</v>
      </c>
      <c r="Q520" s="2" t="str">
        <f>VLOOKUP(P520,'[1]Table E'!A:C,3,FALSE)</f>
        <v>Governmental Operations - Administrative Services</v>
      </c>
    </row>
    <row r="521" spans="1:17" x14ac:dyDescent="0.25">
      <c r="A521" s="33" t="str">
        <f t="shared" si="24"/>
        <v>1610009250</v>
      </c>
      <c r="B521" s="33" t="s">
        <v>2315</v>
      </c>
      <c r="C521" s="33" t="s">
        <v>1898</v>
      </c>
      <c r="D521" s="9" t="str">
        <f t="shared" si="25"/>
        <v>161009250</v>
      </c>
      <c r="E521" s="34">
        <v>16100</v>
      </c>
      <c r="F521" s="34">
        <v>9250</v>
      </c>
      <c r="G521" s="9" t="str">
        <f>VLOOKUP(B521,'[1]Business Unit Lookup'!A:B,2,FALSE)</f>
        <v>Department of Taxation</v>
      </c>
      <c r="H521" s="33" t="str">
        <f>VLOOKUP(C521,'[1]Fund Lookup'!B:C,2,FALSE)</f>
        <v>Litter Control And Recycling</v>
      </c>
      <c r="I521" s="35" t="s">
        <v>2239</v>
      </c>
      <c r="J521" s="33" t="str">
        <f>VLOOKUP(I521,'[1]Table B'!A:B,2,FALSE)</f>
        <v>Special Revenue-Other</v>
      </c>
      <c r="K521" s="9" t="str">
        <f t="shared" si="26"/>
        <v>105-Special Revenue-Other</v>
      </c>
      <c r="L521" s="9" t="str">
        <f>IFERROR(VLOOKUP(A521,'[1]VAC as of March 2024'!A:K,11,FALSE),"No")</f>
        <v>No</v>
      </c>
      <c r="M521" s="9" t="s">
        <v>2240</v>
      </c>
      <c r="O521" s="33" t="s">
        <v>2241</v>
      </c>
      <c r="P521" s="33" t="s">
        <v>6100</v>
      </c>
      <c r="Q521" s="2" t="str">
        <f>VLOOKUP(P521,'[1]Table E'!A:C,3,FALSE)</f>
        <v>Environmental Quality and Natural Resource Preservation</v>
      </c>
    </row>
    <row r="522" spans="1:17" x14ac:dyDescent="0.25">
      <c r="A522" s="33" t="str">
        <f t="shared" si="24"/>
        <v>1610009260</v>
      </c>
      <c r="B522" s="33" t="s">
        <v>2315</v>
      </c>
      <c r="C522" s="33" t="s">
        <v>1913</v>
      </c>
      <c r="D522" s="9" t="str">
        <f t="shared" si="25"/>
        <v>161009260</v>
      </c>
      <c r="E522" s="34">
        <v>16100</v>
      </c>
      <c r="F522" s="34">
        <v>9260</v>
      </c>
      <c r="G522" s="9" t="str">
        <f>VLOOKUP(B522,'[1]Business Unit Lookup'!A:B,2,FALSE)</f>
        <v>Department of Taxation</v>
      </c>
      <c r="H522" s="33" t="str">
        <f>VLOOKUP(C522,'[1]Fund Lookup'!B:C,2,FALSE)</f>
        <v>VA Comms Sales And Use Tax</v>
      </c>
      <c r="I522" s="35" t="s">
        <v>2236</v>
      </c>
      <c r="J522" s="33" t="str">
        <f>VLOOKUP(I522,'[1]Table B'!A:B,2,FALSE)</f>
        <v>General</v>
      </c>
      <c r="K522" s="9" t="str">
        <f t="shared" si="26"/>
        <v>100-General</v>
      </c>
      <c r="L522" s="9" t="str">
        <f>IFERROR(VLOOKUP(A522,'[1]VAC as of March 2024'!A:K,11,FALSE),"No")</f>
        <v>No</v>
      </c>
      <c r="M522" s="9" t="s">
        <v>2248</v>
      </c>
      <c r="O522" s="33" t="s">
        <v>2241</v>
      </c>
      <c r="P522" s="33" t="s">
        <v>6107</v>
      </c>
      <c r="Q522" s="2" t="str">
        <f>VLOOKUP(P522,'[1]Table E'!A:C,3,FALSE)</f>
        <v>VA Communications Sales and Use Tax</v>
      </c>
    </row>
    <row r="523" spans="1:17" x14ac:dyDescent="0.25">
      <c r="A523" s="33" t="str">
        <f t="shared" si="24"/>
        <v>1610009281</v>
      </c>
      <c r="B523" s="33" t="s">
        <v>2315</v>
      </c>
      <c r="C523" s="33" t="s">
        <v>1932</v>
      </c>
      <c r="D523" s="9" t="str">
        <f t="shared" si="25"/>
        <v>161009281</v>
      </c>
      <c r="E523" s="34">
        <v>16100</v>
      </c>
      <c r="F523" s="34">
        <v>9281</v>
      </c>
      <c r="G523" s="9" t="str">
        <f>VLOOKUP(B523,'[1]Business Unit Lookup'!A:B,2,FALSE)</f>
        <v>Department of Taxation</v>
      </c>
      <c r="H523" s="33" t="str">
        <f>VLOOKUP(C523,'[1]Fund Lookup'!B:C,2,FALSE)</f>
        <v>Wireless E-911 Fund</v>
      </c>
      <c r="I523" s="35" t="s">
        <v>2280</v>
      </c>
      <c r="J523" s="33" t="str">
        <f>VLOOKUP(I523,'[1]Table B'!A:B,2,FALSE)</f>
        <v>Enterprise-Wireless E 911</v>
      </c>
      <c r="K523" s="9" t="str">
        <f t="shared" si="26"/>
        <v>310-Enterprise-Wireless E 911</v>
      </c>
      <c r="L523" s="9" t="str">
        <f>IFERROR(VLOOKUP(A523,'[1]VAC as of March 2024'!A:K,11,FALSE),"No")</f>
        <v>Yes</v>
      </c>
      <c r="M523" s="9" t="s">
        <v>2240</v>
      </c>
      <c r="Q523" s="2"/>
    </row>
    <row r="524" spans="1:17" x14ac:dyDescent="0.25">
      <c r="A524" s="33" t="str">
        <f t="shared" si="24"/>
        <v>1610009680</v>
      </c>
      <c r="B524" s="33" t="s">
        <v>2315</v>
      </c>
      <c r="C524" s="33" t="s">
        <v>2097</v>
      </c>
      <c r="D524" s="9" t="str">
        <f t="shared" si="25"/>
        <v>161009680</v>
      </c>
      <c r="E524" s="34">
        <v>16100</v>
      </c>
      <c r="F524" s="34">
        <v>9680</v>
      </c>
      <c r="G524" s="9" t="str">
        <f>VLOOKUP(B524,'[1]Business Unit Lookup'!A:B,2,FALSE)</f>
        <v>Department of Taxation</v>
      </c>
      <c r="H524" s="33" t="str">
        <f>VLOOKUP(C524,'[1]Fund Lookup'!B:C,2,FALSE)</f>
        <v>Historic Triangle Marketing</v>
      </c>
      <c r="I524" s="35" t="s">
        <v>2239</v>
      </c>
      <c r="J524" s="33" t="str">
        <f>VLOOKUP(I524,'[1]Table B'!A:B,2,FALSE)</f>
        <v>Special Revenue-Other</v>
      </c>
      <c r="K524" s="9" t="str">
        <f t="shared" si="26"/>
        <v>105-Special Revenue-Other</v>
      </c>
      <c r="L524" s="9" t="str">
        <f>IFERROR(VLOOKUP(A524,'[1]VAC as of March 2024'!A:K,11,FALSE),"No")</f>
        <v>No</v>
      </c>
      <c r="M524" s="9" t="s">
        <v>2240</v>
      </c>
      <c r="O524" s="33" t="s">
        <v>2241</v>
      </c>
      <c r="P524" s="33" t="s">
        <v>6062</v>
      </c>
      <c r="Q524" s="2" t="str">
        <f>VLOOKUP(P524,'[1]Table E'!A:C,3,FALSE)</f>
        <v>Governmental Operations - Administrative Services</v>
      </c>
    </row>
    <row r="525" spans="1:17" x14ac:dyDescent="0.25">
      <c r="A525" s="33" t="str">
        <f t="shared" si="24"/>
        <v>1610009690</v>
      </c>
      <c r="B525" s="33" t="s">
        <v>2315</v>
      </c>
      <c r="C525" s="33" t="s">
        <v>2100</v>
      </c>
      <c r="D525" s="9" t="str">
        <f t="shared" si="25"/>
        <v>161009690</v>
      </c>
      <c r="E525" s="34">
        <v>16100</v>
      </c>
      <c r="F525" s="34">
        <v>9690</v>
      </c>
      <c r="G525" s="9" t="str">
        <f>VLOOKUP(B525,'[1]Business Unit Lookup'!A:B,2,FALSE)</f>
        <v>Department of Taxation</v>
      </c>
      <c r="H525" s="33" t="str">
        <f>VLOOKUP(C525,'[1]Fund Lookup'!B:C,2,FALSE)</f>
        <v>Collections of HistTriSalesTax</v>
      </c>
      <c r="I525" s="35" t="s">
        <v>2239</v>
      </c>
      <c r="J525" s="33" t="str">
        <f>VLOOKUP(I525,'[1]Table B'!A:B,2,FALSE)</f>
        <v>Special Revenue-Other</v>
      </c>
      <c r="K525" s="9" t="str">
        <f t="shared" si="26"/>
        <v>105-Special Revenue-Other</v>
      </c>
      <c r="L525" s="9" t="str">
        <f>IFERROR(VLOOKUP(A525,'[1]VAC as of March 2024'!A:K,11,FALSE),"No")</f>
        <v>No</v>
      </c>
      <c r="M525" s="9" t="s">
        <v>2240</v>
      </c>
      <c r="O525" s="33" t="s">
        <v>2241</v>
      </c>
      <c r="P525" s="33" t="s">
        <v>6062</v>
      </c>
      <c r="Q525" s="2" t="str">
        <f>VLOOKUP(P525,'[1]Table E'!A:C,3,FALSE)</f>
        <v>Governmental Operations - Administrative Services</v>
      </c>
    </row>
    <row r="526" spans="1:17" x14ac:dyDescent="0.25">
      <c r="A526" s="33" t="str">
        <f t="shared" si="24"/>
        <v>1610009730</v>
      </c>
      <c r="B526" s="40" t="s">
        <v>2315</v>
      </c>
      <c r="C526" s="36" t="s">
        <v>5664</v>
      </c>
      <c r="D526" s="9" t="str">
        <f t="shared" si="25"/>
        <v>161009730</v>
      </c>
      <c r="E526" s="40">
        <v>16100</v>
      </c>
      <c r="F526" s="36">
        <v>9730</v>
      </c>
      <c r="G526" s="9" t="str">
        <f>VLOOKUP(B526,'[1]Business Unit Lookup'!A:B,2,FALSE)</f>
        <v>Department of Taxation</v>
      </c>
      <c r="H526" s="33" t="str">
        <f>VLOOKUP(C526,'[1]Fund Lookup'!B:C,2,FALSE)</f>
        <v>Central VA Transportation Fund</v>
      </c>
      <c r="I526" s="35" t="s">
        <v>2255</v>
      </c>
      <c r="J526" s="33" t="str">
        <f>VLOOKUP(I526,'[1]Table B'!A:B,2,FALSE)</f>
        <v>Special Revenue-Highways</v>
      </c>
      <c r="K526" s="9" t="str">
        <f t="shared" si="26"/>
        <v>110-Special Revenue-Highways</v>
      </c>
      <c r="L526" s="9" t="str">
        <f>IFERROR(VLOOKUP(A526,'[1]VAC as of March 2024'!A:K,11,FALSE),"No")</f>
        <v>No</v>
      </c>
      <c r="M526" s="37" t="s">
        <v>2248</v>
      </c>
      <c r="O526" s="38" t="s">
        <v>2241</v>
      </c>
      <c r="P526" s="36" t="s">
        <v>6071</v>
      </c>
      <c r="Q526" s="2" t="str">
        <f>VLOOKUP(P526,'[1]Table E'!A:C,3,FALSE)</f>
        <v>Transportation activities</v>
      </c>
    </row>
    <row r="527" spans="1:17" x14ac:dyDescent="0.25">
      <c r="A527" s="33" t="str">
        <f t="shared" si="24"/>
        <v>1610009740</v>
      </c>
      <c r="B527" s="33" t="s">
        <v>2315</v>
      </c>
      <c r="C527" s="33" t="s">
        <v>5667</v>
      </c>
      <c r="D527" s="9" t="str">
        <f t="shared" si="25"/>
        <v>161009740</v>
      </c>
      <c r="E527" s="34">
        <v>16100</v>
      </c>
      <c r="F527" s="34">
        <v>9740</v>
      </c>
      <c r="G527" s="9" t="str">
        <f>VLOOKUP(B527,'[1]Business Unit Lookup'!A:B,2,FALSE)</f>
        <v>Department of Taxation</v>
      </c>
      <c r="H527" s="33" t="str">
        <f>VLOOKUP(C527,'[1]Fund Lookup'!B:C,2,FALSE)</f>
        <v>Hampton Roads Regnl Transit Fd</v>
      </c>
      <c r="I527" s="35" t="s">
        <v>2255</v>
      </c>
      <c r="J527" s="33" t="str">
        <f>VLOOKUP(I527,'[1]Table B'!A:B,2,FALSE)</f>
        <v>Special Revenue-Highways</v>
      </c>
      <c r="K527" s="9" t="str">
        <f t="shared" si="26"/>
        <v>110-Special Revenue-Highways</v>
      </c>
      <c r="L527" s="9" t="str">
        <f>IFERROR(VLOOKUP(A527,'[1]VAC as of March 2024'!A:K,11,FALSE),"No")</f>
        <v>No</v>
      </c>
      <c r="M527" s="9" t="s">
        <v>2248</v>
      </c>
      <c r="O527" s="33" t="s">
        <v>2241</v>
      </c>
      <c r="P527" s="33" t="s">
        <v>6071</v>
      </c>
      <c r="Q527" s="2" t="str">
        <f>VLOOKUP(P527,'[1]Table E'!A:C,3,FALSE)</f>
        <v>Transportation activities</v>
      </c>
    </row>
    <row r="528" spans="1:17" x14ac:dyDescent="0.25">
      <c r="A528" s="33" t="str">
        <f t="shared" si="24"/>
        <v>1610009800</v>
      </c>
      <c r="B528" s="33" t="s">
        <v>2315</v>
      </c>
      <c r="C528" s="33" t="s">
        <v>2125</v>
      </c>
      <c r="D528" s="9" t="str">
        <f t="shared" si="25"/>
        <v>161009800</v>
      </c>
      <c r="E528" s="34">
        <v>16100</v>
      </c>
      <c r="F528" s="34">
        <v>9800</v>
      </c>
      <c r="G528" s="9" t="str">
        <f>VLOOKUP(B528,'[1]Business Unit Lookup'!A:B,2,FALSE)</f>
        <v>Department of Taxation</v>
      </c>
      <c r="H528" s="33" t="str">
        <f>VLOOKUP(C528,'[1]Fund Lookup'!B:C,2,FALSE)</f>
        <v>NVTA Fund - 2013 Session</v>
      </c>
      <c r="I528" s="35" t="s">
        <v>2255</v>
      </c>
      <c r="J528" s="33" t="str">
        <f>VLOOKUP(I528,'[1]Table B'!A:B,2,FALSE)</f>
        <v>Special Revenue-Highways</v>
      </c>
      <c r="K528" s="9" t="str">
        <f t="shared" si="26"/>
        <v>110-Special Revenue-Highways</v>
      </c>
      <c r="L528" s="9" t="str">
        <f>IFERROR(VLOOKUP(A528,'[1]VAC as of March 2024'!A:K,11,FALSE),"No")</f>
        <v>No</v>
      </c>
      <c r="M528" s="9" t="s">
        <v>2248</v>
      </c>
      <c r="O528" s="33" t="s">
        <v>2241</v>
      </c>
      <c r="P528" s="33" t="s">
        <v>6071</v>
      </c>
      <c r="Q528" s="2" t="str">
        <f>VLOOKUP(P528,'[1]Table E'!A:C,3,FALSE)</f>
        <v>Transportation activities</v>
      </c>
    </row>
    <row r="529" spans="1:17" x14ac:dyDescent="0.25">
      <c r="A529" s="33" t="str">
        <f t="shared" si="24"/>
        <v>1610009820</v>
      </c>
      <c r="B529" s="36" t="s">
        <v>2315</v>
      </c>
      <c r="C529" s="36" t="s">
        <v>2130</v>
      </c>
      <c r="D529" s="9" t="str">
        <f t="shared" si="25"/>
        <v>161009820</v>
      </c>
      <c r="E529" s="36">
        <v>16100</v>
      </c>
      <c r="F529" s="36">
        <v>9820</v>
      </c>
      <c r="G529" s="9" t="str">
        <f>VLOOKUP(B529,'[1]Business Unit Lookup'!A:B,2,FALSE)</f>
        <v>Department of Taxation</v>
      </c>
      <c r="H529" s="33" t="str">
        <f>VLOOKUP(C529,'[1]Fund Lookup'!B:C,2,FALSE)</f>
        <v>Hampton Rds Fund-2014 Session</v>
      </c>
      <c r="I529" s="35" t="s">
        <v>2255</v>
      </c>
      <c r="J529" s="33" t="str">
        <f>VLOOKUP(I529,'[1]Table B'!A:B,2,FALSE)</f>
        <v>Special Revenue-Highways</v>
      </c>
      <c r="K529" s="9" t="str">
        <f t="shared" si="26"/>
        <v>110-Special Revenue-Highways</v>
      </c>
      <c r="L529" s="9" t="str">
        <f>IFERROR(VLOOKUP(A529,'[1]VAC as of March 2024'!A:K,11,FALSE),"No")</f>
        <v>No</v>
      </c>
      <c r="M529" s="37" t="s">
        <v>2248</v>
      </c>
      <c r="O529" s="38" t="s">
        <v>2241</v>
      </c>
      <c r="P529" s="36" t="s">
        <v>6071</v>
      </c>
      <c r="Q529" s="2" t="str">
        <f>VLOOKUP(P529,'[1]Table E'!A:C,3,FALSE)</f>
        <v>Transportation activities</v>
      </c>
    </row>
    <row r="530" spans="1:17" x14ac:dyDescent="0.25">
      <c r="A530" s="33" t="str">
        <f t="shared" si="24"/>
        <v>1610009830</v>
      </c>
      <c r="B530" s="33" t="s">
        <v>2315</v>
      </c>
      <c r="C530" s="33" t="s">
        <v>2133</v>
      </c>
      <c r="D530" s="9" t="str">
        <f t="shared" si="25"/>
        <v>161009830</v>
      </c>
      <c r="E530" s="34">
        <v>16100</v>
      </c>
      <c r="F530" s="34">
        <v>9830</v>
      </c>
      <c r="G530" s="9" t="str">
        <f>VLOOKUP(B530,'[1]Business Unit Lookup'!A:B,2,FALSE)</f>
        <v>Department of Taxation</v>
      </c>
      <c r="H530" s="33" t="str">
        <f>VLOOKUP(C530,'[1]Fund Lookup'!B:C,2,FALSE)</f>
        <v>WMATA Capital Fund - Restrictd</v>
      </c>
      <c r="I530" s="35" t="s">
        <v>2255</v>
      </c>
      <c r="J530" s="33" t="str">
        <f>VLOOKUP(I530,'[1]Table B'!A:B,2,FALSE)</f>
        <v>Special Revenue-Highways</v>
      </c>
      <c r="K530" s="9" t="str">
        <f t="shared" si="26"/>
        <v>110-Special Revenue-Highways</v>
      </c>
      <c r="L530" s="9" t="str">
        <f>IFERROR(VLOOKUP(A530,'[1]VAC as of March 2024'!A:K,11,FALSE),"No")</f>
        <v>No</v>
      </c>
      <c r="M530" s="9" t="s">
        <v>2248</v>
      </c>
      <c r="O530" s="33" t="s">
        <v>2241</v>
      </c>
      <c r="P530" s="33" t="s">
        <v>6071</v>
      </c>
      <c r="Q530" s="2" t="str">
        <f>VLOOKUP(P530,'[1]Table E'!A:C,3,FALSE)</f>
        <v>Transportation activities</v>
      </c>
    </row>
    <row r="531" spans="1:17" x14ac:dyDescent="0.25">
      <c r="A531" s="33" t="str">
        <f t="shared" si="24"/>
        <v>1610009840</v>
      </c>
      <c r="B531" s="33" t="s">
        <v>2315</v>
      </c>
      <c r="C531" s="33" t="s">
        <v>2136</v>
      </c>
      <c r="D531" s="9" t="str">
        <f t="shared" si="25"/>
        <v>161009840</v>
      </c>
      <c r="E531" s="34">
        <v>16100</v>
      </c>
      <c r="F531" s="34">
        <v>9840</v>
      </c>
      <c r="G531" s="9" t="str">
        <f>VLOOKUP(B531,'[1]Business Unit Lookup'!A:B,2,FALSE)</f>
        <v>Department of Taxation</v>
      </c>
      <c r="H531" s="33" t="str">
        <f>VLOOKUP(C531,'[1]Fund Lookup'!B:C,2,FALSE)</f>
        <v>WMATA Capital Fund – Non-Restr</v>
      </c>
      <c r="I531" s="35" t="s">
        <v>2255</v>
      </c>
      <c r="J531" s="33" t="str">
        <f>VLOOKUP(I531,'[1]Table B'!A:B,2,FALSE)</f>
        <v>Special Revenue-Highways</v>
      </c>
      <c r="K531" s="9" t="str">
        <f t="shared" si="26"/>
        <v>110-Special Revenue-Highways</v>
      </c>
      <c r="L531" s="9" t="str">
        <f>IFERROR(VLOOKUP(A531,'[1]VAC as of March 2024'!A:K,11,FALSE),"No")</f>
        <v>No</v>
      </c>
      <c r="M531" s="9" t="s">
        <v>2240</v>
      </c>
      <c r="O531" s="33" t="s">
        <v>2241</v>
      </c>
      <c r="P531" s="33" t="s">
        <v>6071</v>
      </c>
      <c r="Q531" s="2" t="str">
        <f>VLOOKUP(P531,'[1]Table E'!A:C,3,FALSE)</f>
        <v>Transportation activities</v>
      </c>
    </row>
    <row r="532" spans="1:17" x14ac:dyDescent="0.25">
      <c r="A532" s="33" t="str">
        <f t="shared" si="24"/>
        <v>1610010110</v>
      </c>
      <c r="B532" s="33" t="s">
        <v>2315</v>
      </c>
      <c r="C532" s="33" t="s">
        <v>5444</v>
      </c>
      <c r="D532" s="9" t="str">
        <f t="shared" si="25"/>
        <v>1610010110</v>
      </c>
      <c r="E532" s="34">
        <v>16100</v>
      </c>
      <c r="F532" s="34">
        <v>10110</v>
      </c>
      <c r="G532" s="9" t="str">
        <f>VLOOKUP(B532,'[1]Business Unit Lookup'!A:B,2,FALSE)</f>
        <v>Department of Taxation</v>
      </c>
      <c r="H532" s="33" t="str">
        <f>VLOOKUP(C532,'[1]Fund Lookup'!B:C,2,FALSE)</f>
        <v>CARESActRlfFd–General-COVID-19</v>
      </c>
      <c r="I532" s="35" t="s">
        <v>2252</v>
      </c>
      <c r="J532" s="33" t="str">
        <f>VLOOKUP(I532,'[1]Table B'!A:B,2,FALSE)</f>
        <v>Special Revenue-Federal</v>
      </c>
      <c r="K532" s="9" t="str">
        <f t="shared" si="26"/>
        <v>120-Special Revenue-Federal</v>
      </c>
      <c r="L532" s="9" t="str">
        <f>IFERROR(VLOOKUP(A532,'[1]VAC as of March 2024'!A:K,11,FALSE),"No")</f>
        <v>No</v>
      </c>
      <c r="M532" s="9" t="s">
        <v>5493</v>
      </c>
      <c r="O532" s="33" t="s">
        <v>2248</v>
      </c>
      <c r="P532" s="33" t="s">
        <v>6063</v>
      </c>
      <c r="Q532" s="2" t="str">
        <f>VLOOKUP(P532,'[1]Table E'!A:C,3,FALSE)</f>
        <v>COVID-19</v>
      </c>
    </row>
    <row r="533" spans="1:17" x14ac:dyDescent="0.25">
      <c r="A533" s="33" t="str">
        <f t="shared" si="24"/>
        <v>1610015000</v>
      </c>
      <c r="B533" s="33" t="s">
        <v>2315</v>
      </c>
      <c r="C533" s="33" t="s">
        <v>2222</v>
      </c>
      <c r="D533" s="9" t="str">
        <f t="shared" si="25"/>
        <v>1610015000</v>
      </c>
      <c r="E533" s="34">
        <v>16100</v>
      </c>
      <c r="F533" s="34">
        <v>15000</v>
      </c>
      <c r="G533" s="9" t="str">
        <f>VLOOKUP(B533,'[1]Business Unit Lookup'!A:B,2,FALSE)</f>
        <v>Department of Taxation</v>
      </c>
      <c r="H533" s="33" t="str">
        <f>VLOOKUP(C533,'[1]Fund Lookup'!B:C,2,FALSE)</f>
        <v>General Fixed Asset Acct Group</v>
      </c>
      <c r="I533" s="35" t="s">
        <v>2242</v>
      </c>
      <c r="J533" s="33" t="str">
        <f>VLOOKUP(I533,'[1]Table B'!A:B,2,FALSE)</f>
        <v>Fixed Assets, Fund 1500</v>
      </c>
      <c r="K533" s="9" t="str">
        <f t="shared" si="26"/>
        <v>610-Fixed Assets, Fund 1500</v>
      </c>
      <c r="L533" s="9" t="str">
        <f>IFERROR(VLOOKUP(A533,'[1]VAC as of March 2024'!A:K,11,FALSE),"No")</f>
        <v>No</v>
      </c>
      <c r="M533" s="9" t="s">
        <v>4</v>
      </c>
      <c r="Q533" s="2"/>
    </row>
    <row r="534" spans="1:17" x14ac:dyDescent="0.25">
      <c r="A534" s="33" t="str">
        <f t="shared" si="24"/>
        <v>1620001000</v>
      </c>
      <c r="B534" s="33" t="s">
        <v>2317</v>
      </c>
      <c r="C534" s="33" t="s">
        <v>1</v>
      </c>
      <c r="D534" s="9" t="str">
        <f t="shared" si="25"/>
        <v>162001000</v>
      </c>
      <c r="E534" s="34">
        <v>16200</v>
      </c>
      <c r="F534" s="34">
        <v>1000</v>
      </c>
      <c r="G534" s="9" t="str">
        <f>VLOOKUP(B534,'[1]Business Unit Lookup'!A:B,2,FALSE)</f>
        <v>Dept of Accounts Transfer Pmts</v>
      </c>
      <c r="H534" s="33" t="str">
        <f>VLOOKUP(C534,'[1]Fund Lookup'!B:C,2,FALSE)</f>
        <v>General Fund</v>
      </c>
      <c r="I534" s="35" t="s">
        <v>2236</v>
      </c>
      <c r="J534" s="33" t="str">
        <f>VLOOKUP(I534,'[1]Table B'!A:B,2,FALSE)</f>
        <v>General</v>
      </c>
      <c r="K534" s="9" t="str">
        <f t="shared" si="26"/>
        <v>100-General</v>
      </c>
      <c r="L534" s="9" t="str">
        <f>IFERROR(VLOOKUP(A534,'[1]VAC as of March 2024'!A:K,11,FALSE),"No")</f>
        <v>No</v>
      </c>
      <c r="M534" s="9" t="s">
        <v>2237</v>
      </c>
      <c r="O534" s="33" t="s">
        <v>2240</v>
      </c>
      <c r="P534" s="33" t="s">
        <v>6061</v>
      </c>
      <c r="Q534" s="2" t="str">
        <f>VLOOKUP(P534,'[1]Table E'!A:C,3,FALSE)</f>
        <v>Unassigned</v>
      </c>
    </row>
    <row r="535" spans="1:17" x14ac:dyDescent="0.25">
      <c r="A535" s="33" t="str">
        <f t="shared" si="24"/>
        <v>1620002560</v>
      </c>
      <c r="B535" s="33" t="s">
        <v>2317</v>
      </c>
      <c r="C535" s="33" t="s">
        <v>553</v>
      </c>
      <c r="D535" s="9" t="str">
        <f t="shared" si="25"/>
        <v>162002560</v>
      </c>
      <c r="E535" s="34">
        <v>16200</v>
      </c>
      <c r="F535" s="34">
        <v>2560</v>
      </c>
      <c r="G535" s="9" t="str">
        <f>VLOOKUP(B535,'[1]Business Unit Lookup'!A:B,2,FALSE)</f>
        <v>Dept of Accounts Transfer Pmts</v>
      </c>
      <c r="H535" s="33" t="str">
        <f>VLOOKUP(C535,'[1]Fund Lookup'!B:C,2,FALSE)</f>
        <v>Taxpayer Relief Fund</v>
      </c>
      <c r="I535" s="35" t="s">
        <v>2236</v>
      </c>
      <c r="J535" s="33" t="str">
        <f>VLOOKUP(I535,'[1]Table B'!A:B,2,FALSE)</f>
        <v>General</v>
      </c>
      <c r="K535" s="9" t="str">
        <f t="shared" si="26"/>
        <v>100-General</v>
      </c>
      <c r="L535" s="9" t="str">
        <f>IFERROR(VLOOKUP(A535,'[1]VAC as of March 2024'!A:K,11,FALSE),"No")</f>
        <v>No</v>
      </c>
      <c r="M535" s="9" t="s">
        <v>2237</v>
      </c>
      <c r="O535" s="33" t="s">
        <v>2241</v>
      </c>
      <c r="P535" s="33" t="s">
        <v>6108</v>
      </c>
      <c r="Q535" s="2" t="str">
        <f>VLOOKUP(P535,'[1]Table E'!A:C,3,FALSE)</f>
        <v>Taxpayer Relief Fund</v>
      </c>
    </row>
    <row r="536" spans="1:17" x14ac:dyDescent="0.25">
      <c r="A536" s="33" t="str">
        <f t="shared" si="24"/>
        <v>1620002662</v>
      </c>
      <c r="B536" s="36" t="s">
        <v>2317</v>
      </c>
      <c r="C536" s="36" t="s">
        <v>8781</v>
      </c>
      <c r="D536" s="9" t="str">
        <f t="shared" si="25"/>
        <v>162002662</v>
      </c>
      <c r="E536" s="36">
        <v>16200</v>
      </c>
      <c r="F536" s="37">
        <v>2662</v>
      </c>
      <c r="G536" s="9" t="str">
        <f>VLOOKUP(B536,'[1]Business Unit Lookup'!A:B,2,FALSE)</f>
        <v>Dept of Accounts Transfer Pmts</v>
      </c>
      <c r="H536" s="33" t="str">
        <f>VLOOKUP(C536,'[1]Fund Lookup'!B:C,2,FALSE)</f>
        <v>2023 Individual Incm Tx Rbt Fd</v>
      </c>
      <c r="I536" s="35" t="s">
        <v>2236</v>
      </c>
      <c r="J536" s="33" t="str">
        <f>VLOOKUP(I536,'[1]Table B'!A:B,2,FALSE)</f>
        <v>General</v>
      </c>
      <c r="K536" s="9" t="str">
        <f t="shared" si="26"/>
        <v>100-General</v>
      </c>
      <c r="L536" s="9" t="str">
        <f>IFERROR(VLOOKUP(A536,'[1]VAC as of March 2024'!A:K,11,FALSE),"No")</f>
        <v>No</v>
      </c>
      <c r="M536" s="38" t="s">
        <v>2237</v>
      </c>
      <c r="O536" s="38" t="s">
        <v>2241</v>
      </c>
      <c r="P536" s="38" t="s">
        <v>8782</v>
      </c>
      <c r="Q536" s="2" t="str">
        <f>VLOOKUP(P536,'[1]Table E'!A:C,3,FALSE)</f>
        <v>Individual Income Tax Rebate</v>
      </c>
    </row>
    <row r="537" spans="1:17" x14ac:dyDescent="0.25">
      <c r="A537" s="33" t="str">
        <f t="shared" si="24"/>
        <v>1620002700</v>
      </c>
      <c r="B537" s="33" t="s">
        <v>2317</v>
      </c>
      <c r="C537" s="33" t="s">
        <v>619</v>
      </c>
      <c r="D537" s="9" t="str">
        <f t="shared" si="25"/>
        <v>162002700</v>
      </c>
      <c r="E537" s="34">
        <v>16200</v>
      </c>
      <c r="F537" s="34">
        <v>2700</v>
      </c>
      <c r="G537" s="9" t="str">
        <f>VLOOKUP(B537,'[1]Business Unit Lookup'!A:B,2,FALSE)</f>
        <v>Dept of Accounts Transfer Pmts</v>
      </c>
      <c r="H537" s="33" t="str">
        <f>VLOOKUP(C537,'[1]Fund Lookup'!B:C,2,FALSE)</f>
        <v>Parking</v>
      </c>
      <c r="I537" s="35" t="s">
        <v>2239</v>
      </c>
      <c r="J537" s="33" t="str">
        <f>VLOOKUP(I537,'[1]Table B'!A:B,2,FALSE)</f>
        <v>Special Revenue-Other</v>
      </c>
      <c r="K537" s="9" t="str">
        <f t="shared" si="26"/>
        <v>105-Special Revenue-Other</v>
      </c>
      <c r="L537" s="9" t="str">
        <f>IFERROR(VLOOKUP(A537,'[1]VAC as of March 2024'!A:K,11,FALSE),"No")</f>
        <v>No</v>
      </c>
      <c r="M537" s="9" t="s">
        <v>2240</v>
      </c>
      <c r="O537" s="33" t="s">
        <v>2241</v>
      </c>
      <c r="P537" s="33" t="s">
        <v>6062</v>
      </c>
      <c r="Q537" s="2" t="str">
        <f>VLOOKUP(P537,'[1]Table E'!A:C,3,FALSE)</f>
        <v>Governmental Operations - Administrative Services</v>
      </c>
    </row>
    <row r="538" spans="1:17" x14ac:dyDescent="0.25">
      <c r="A538" s="33" t="str">
        <f t="shared" si="24"/>
        <v>1620002790</v>
      </c>
      <c r="B538" s="33" t="s">
        <v>2317</v>
      </c>
      <c r="C538" s="33" t="s">
        <v>677</v>
      </c>
      <c r="D538" s="9" t="str">
        <f t="shared" si="25"/>
        <v>162002790</v>
      </c>
      <c r="E538" s="34">
        <v>16200</v>
      </c>
      <c r="F538" s="34">
        <v>2790</v>
      </c>
      <c r="G538" s="9" t="str">
        <f>VLOOKUP(B538,'[1]Business Unit Lookup'!A:B,2,FALSE)</f>
        <v>Dept of Accounts Transfer Pmts</v>
      </c>
      <c r="H538" s="33" t="str">
        <f>VLOOKUP(C538,'[1]Fund Lookup'!B:C,2,FALSE)</f>
        <v>Virginia Disaster Relief Fund</v>
      </c>
      <c r="I538" s="35" t="s">
        <v>2239</v>
      </c>
      <c r="J538" s="33" t="str">
        <f>VLOOKUP(I538,'[1]Table B'!A:B,2,FALSE)</f>
        <v>Special Revenue-Other</v>
      </c>
      <c r="K538" s="9" t="str">
        <f t="shared" si="26"/>
        <v>105-Special Revenue-Other</v>
      </c>
      <c r="L538" s="9" t="str">
        <f>IFERROR(VLOOKUP(A538,'[1]VAC as of March 2024'!A:K,11,FALSE),"No")</f>
        <v>No</v>
      </c>
      <c r="M538" s="9" t="s">
        <v>2248</v>
      </c>
      <c r="O538" s="33" t="s">
        <v>2248</v>
      </c>
      <c r="P538" s="33" t="s">
        <v>6082</v>
      </c>
      <c r="Q538" s="2" t="str">
        <f>VLOOKUP(P538,'[1]Table E'!A:C,3,FALSE)</f>
        <v>Health and Public Safety</v>
      </c>
    </row>
    <row r="539" spans="1:17" x14ac:dyDescent="0.25">
      <c r="A539" s="33" t="str">
        <f t="shared" si="24"/>
        <v>1620007050</v>
      </c>
      <c r="B539" s="33" t="s">
        <v>2317</v>
      </c>
      <c r="C539" s="33" t="s">
        <v>1163</v>
      </c>
      <c r="D539" s="9" t="str">
        <f t="shared" si="25"/>
        <v>162007050</v>
      </c>
      <c r="E539" s="34">
        <v>16200</v>
      </c>
      <c r="F539" s="34">
        <v>7050</v>
      </c>
      <c r="G539" s="9" t="str">
        <f>VLOOKUP(B539,'[1]Business Unit Lookup'!A:B,2,FALSE)</f>
        <v>Dept of Accounts Transfer Pmts</v>
      </c>
      <c r="H539" s="33" t="str">
        <f>VLOOKUP(C539,'[1]Fund Lookup'!B:C,2,FALSE)</f>
        <v>Revenue Stabilization Fund</v>
      </c>
      <c r="I539" s="35" t="s">
        <v>2236</v>
      </c>
      <c r="J539" s="33" t="str">
        <f>VLOOKUP(I539,'[1]Table B'!A:B,2,FALSE)</f>
        <v>General</v>
      </c>
      <c r="K539" s="9" t="str">
        <f t="shared" si="26"/>
        <v>100-General</v>
      </c>
      <c r="L539" s="9" t="str">
        <f>IFERROR(VLOOKUP(A539,'[1]VAC as of March 2024'!A:K,11,FALSE),"No")</f>
        <v>No</v>
      </c>
      <c r="M539" s="9" t="s">
        <v>2248</v>
      </c>
      <c r="O539" s="33" t="s">
        <v>2248</v>
      </c>
      <c r="P539" s="33" t="s">
        <v>6109</v>
      </c>
      <c r="Q539" s="2" t="str">
        <f>VLOOKUP(P539,'[1]Table E'!A:C,3,FALSE)</f>
        <v>Revenue Stabilization Fund</v>
      </c>
    </row>
    <row r="540" spans="1:17" x14ac:dyDescent="0.25">
      <c r="A540" s="33" t="str">
        <f t="shared" si="24"/>
        <v>1620007082</v>
      </c>
      <c r="B540" s="33" t="s">
        <v>2317</v>
      </c>
      <c r="C540" s="33" t="s">
        <v>1177</v>
      </c>
      <c r="D540" s="9" t="str">
        <f t="shared" si="25"/>
        <v>162007082</v>
      </c>
      <c r="E540" s="34">
        <v>16200</v>
      </c>
      <c r="F540" s="34">
        <v>7082</v>
      </c>
      <c r="G540" s="9" t="str">
        <f>VLOOKUP(B540,'[1]Business Unit Lookup'!A:B,2,FALSE)</f>
        <v>Dept of Accounts Transfer Pmts</v>
      </c>
      <c r="H540" s="33" t="str">
        <f>VLOOKUP(C540,'[1]Fund Lookup'!B:C,2,FALSE)</f>
        <v>Edvantage Reserve Fund</v>
      </c>
      <c r="I540" s="35" t="s">
        <v>2239</v>
      </c>
      <c r="J540" s="33" t="str">
        <f>VLOOKUP(I540,'[1]Table B'!A:B,2,FALSE)</f>
        <v>Special Revenue-Other</v>
      </c>
      <c r="K540" s="9" t="str">
        <f t="shared" si="26"/>
        <v>105-Special Revenue-Other</v>
      </c>
      <c r="L540" s="9" t="str">
        <f>IFERROR(VLOOKUP(A540,'[1]VAC as of March 2024'!A:K,11,FALSE),"No")</f>
        <v>No</v>
      </c>
      <c r="M540" s="9" t="s">
        <v>2240</v>
      </c>
      <c r="O540" s="33" t="s">
        <v>2241</v>
      </c>
      <c r="P540" s="33" t="s">
        <v>6062</v>
      </c>
      <c r="Q540" s="2" t="str">
        <f>VLOOKUP(P540,'[1]Table E'!A:C,3,FALSE)</f>
        <v>Governmental Operations - Administrative Services</v>
      </c>
    </row>
    <row r="541" spans="1:17" x14ac:dyDescent="0.25">
      <c r="A541" s="33" t="str">
        <f t="shared" si="24"/>
        <v>1620007150</v>
      </c>
      <c r="B541" s="33" t="s">
        <v>2317</v>
      </c>
      <c r="C541" s="33" t="s">
        <v>1233</v>
      </c>
      <c r="D541" s="9" t="str">
        <f t="shared" si="25"/>
        <v>162007150</v>
      </c>
      <c r="E541" s="34">
        <v>16200</v>
      </c>
      <c r="F541" s="34">
        <v>7150</v>
      </c>
      <c r="G541" s="9" t="str">
        <f>VLOOKUP(B541,'[1]Business Unit Lookup'!A:B,2,FALSE)</f>
        <v>Dept of Accounts Transfer Pmts</v>
      </c>
      <c r="H541" s="33" t="str">
        <f>VLOOKUP(C541,'[1]Fund Lookup'!B:C,2,FALSE)</f>
        <v>Local Fines And Fees In Escrow</v>
      </c>
      <c r="I541" s="35" t="s">
        <v>2270</v>
      </c>
      <c r="J541" s="33" t="str">
        <f>VLOOKUP(I541,'[1]Table B'!A:B,2,FALSE)</f>
        <v>No Year-End Balance</v>
      </c>
      <c r="K541" s="9" t="str">
        <f t="shared" si="26"/>
        <v>660-No Year-End Balance</v>
      </c>
      <c r="L541" s="9" t="str">
        <f>IFERROR(VLOOKUP(A541,'[1]VAC as of March 2024'!A:K,11,FALSE),"No")</f>
        <v>No</v>
      </c>
      <c r="M541" s="9" t="s">
        <v>4</v>
      </c>
      <c r="Q541" s="2"/>
    </row>
    <row r="542" spans="1:17" x14ac:dyDescent="0.25">
      <c r="A542" s="33" t="str">
        <f t="shared" si="24"/>
        <v>1620007162</v>
      </c>
      <c r="B542" s="33" t="s">
        <v>2317</v>
      </c>
      <c r="C542" s="33" t="s">
        <v>1265</v>
      </c>
      <c r="D542" s="9" t="str">
        <f t="shared" si="25"/>
        <v>162007162</v>
      </c>
      <c r="E542" s="34">
        <v>16200</v>
      </c>
      <c r="F542" s="34">
        <v>7162</v>
      </c>
      <c r="G542" s="9" t="str">
        <f>VLOOKUP(B542,'[1]Business Unit Lookup'!A:B,2,FALSE)</f>
        <v>Dept of Accounts Transfer Pmts</v>
      </c>
      <c r="H542" s="33" t="str">
        <f>VLOOKUP(C542,'[1]Fund Lookup'!B:C,2,FALSE)</f>
        <v>Trust And Agency-DOATP</v>
      </c>
      <c r="I542" s="35" t="s">
        <v>2239</v>
      </c>
      <c r="J542" s="33" t="str">
        <f>VLOOKUP(I542,'[1]Table B'!A:B,2,FALSE)</f>
        <v>Special Revenue-Other</v>
      </c>
      <c r="K542" s="9" t="str">
        <f t="shared" si="26"/>
        <v>105-Special Revenue-Other</v>
      </c>
      <c r="L542" s="9" t="str">
        <f>IFERROR(VLOOKUP(A542,'[1]VAC as of March 2024'!A:K,11,FALSE),"No")</f>
        <v>No</v>
      </c>
      <c r="M542" s="9" t="s">
        <v>2240</v>
      </c>
      <c r="O542" s="33" t="s">
        <v>2241</v>
      </c>
      <c r="P542" s="33" t="s">
        <v>6062</v>
      </c>
      <c r="Q542" s="2" t="str">
        <f>VLOOKUP(P542,'[1]Table E'!A:C,3,FALSE)</f>
        <v>Governmental Operations - Administrative Services</v>
      </c>
    </row>
    <row r="543" spans="1:17" x14ac:dyDescent="0.25">
      <c r="A543" s="33" t="str">
        <f t="shared" si="24"/>
        <v>1620007210</v>
      </c>
      <c r="B543" s="33" t="s">
        <v>2317</v>
      </c>
      <c r="C543" s="33" t="s">
        <v>1296</v>
      </c>
      <c r="D543" s="9" t="str">
        <f t="shared" si="25"/>
        <v>162007210</v>
      </c>
      <c r="E543" s="34">
        <v>16200</v>
      </c>
      <c r="F543" s="34">
        <v>7210</v>
      </c>
      <c r="G543" s="9" t="str">
        <f>VLOOKUP(B543,'[1]Business Unit Lookup'!A:B,2,FALSE)</f>
        <v>Dept of Accounts Transfer Pmts</v>
      </c>
      <c r="H543" s="33" t="str">
        <f>VLOOKUP(C543,'[1]Fund Lookup'!B:C,2,FALSE)</f>
        <v>Flex Reimbursmnt-Dpndnt Care</v>
      </c>
      <c r="I543" s="35" t="s">
        <v>2239</v>
      </c>
      <c r="J543" s="33" t="str">
        <f>VLOOKUP(I543,'[1]Table B'!A:B,2,FALSE)</f>
        <v>Special Revenue-Other</v>
      </c>
      <c r="K543" s="9" t="str">
        <f t="shared" si="26"/>
        <v>105-Special Revenue-Other</v>
      </c>
      <c r="L543" s="9" t="str">
        <f>IFERROR(VLOOKUP(A543,'[1]VAC as of March 2024'!A:K,11,FALSE),"No")</f>
        <v>No</v>
      </c>
      <c r="M543" s="9" t="s">
        <v>2248</v>
      </c>
      <c r="O543" s="33" t="s">
        <v>2248</v>
      </c>
      <c r="P543" s="33" t="s">
        <v>6110</v>
      </c>
      <c r="Q543" s="2" t="str">
        <f>VLOOKUP(P543,'[1]Table E'!A:C,3,FALSE)</f>
        <v>Employee benefit administration</v>
      </c>
    </row>
    <row r="544" spans="1:17" x14ac:dyDescent="0.25">
      <c r="A544" s="33" t="str">
        <f t="shared" si="24"/>
        <v>1620007220</v>
      </c>
      <c r="B544" s="33" t="s">
        <v>2317</v>
      </c>
      <c r="C544" s="33" t="s">
        <v>1307</v>
      </c>
      <c r="D544" s="9" t="str">
        <f t="shared" si="25"/>
        <v>162007220</v>
      </c>
      <c r="E544" s="34">
        <v>16200</v>
      </c>
      <c r="F544" s="34">
        <v>7220</v>
      </c>
      <c r="G544" s="9" t="str">
        <f>VLOOKUP(B544,'[1]Business Unit Lookup'!A:B,2,FALSE)</f>
        <v>Dept of Accounts Transfer Pmts</v>
      </c>
      <c r="H544" s="33" t="str">
        <f>VLOOKUP(C544,'[1]Fund Lookup'!B:C,2,FALSE)</f>
        <v>Flex Reimbursmnt-Medical Reimb</v>
      </c>
      <c r="I544" s="35" t="s">
        <v>2239</v>
      </c>
      <c r="J544" s="33" t="str">
        <f>VLOOKUP(I544,'[1]Table B'!A:B,2,FALSE)</f>
        <v>Special Revenue-Other</v>
      </c>
      <c r="K544" s="9" t="str">
        <f t="shared" si="26"/>
        <v>105-Special Revenue-Other</v>
      </c>
      <c r="L544" s="9" t="str">
        <f>IFERROR(VLOOKUP(A544,'[1]VAC as of March 2024'!A:K,11,FALSE),"No")</f>
        <v>No</v>
      </c>
      <c r="M544" s="9" t="s">
        <v>2248</v>
      </c>
      <c r="O544" s="33" t="s">
        <v>2248</v>
      </c>
      <c r="P544" s="33" t="s">
        <v>6110</v>
      </c>
      <c r="Q544" s="2" t="str">
        <f>VLOOKUP(P544,'[1]Table E'!A:C,3,FALSE)</f>
        <v>Employee benefit administration</v>
      </c>
    </row>
    <row r="545" spans="1:18" x14ac:dyDescent="0.25">
      <c r="A545" s="33" t="str">
        <f t="shared" si="24"/>
        <v>1620007231</v>
      </c>
      <c r="B545" s="33" t="s">
        <v>2317</v>
      </c>
      <c r="C545" s="33" t="s">
        <v>1313</v>
      </c>
      <c r="D545" s="9" t="str">
        <f t="shared" si="25"/>
        <v>162007231</v>
      </c>
      <c r="E545" s="34">
        <v>16200</v>
      </c>
      <c r="F545" s="34">
        <v>7231</v>
      </c>
      <c r="G545" s="9" t="str">
        <f>VLOOKUP(B545,'[1]Business Unit Lookup'!A:B,2,FALSE)</f>
        <v>Dept of Accounts Transfer Pmts</v>
      </c>
      <c r="H545" s="33" t="str">
        <f>VLOOKUP(C545,'[1]Fund Lookup'!B:C,2,FALSE)</f>
        <v>Flex Reimbursmnt-Admin Fees</v>
      </c>
      <c r="I545" s="35" t="s">
        <v>2236</v>
      </c>
      <c r="J545" s="33" t="str">
        <f>VLOOKUP(I545,'[1]Table B'!A:B,2,FALSE)</f>
        <v>General</v>
      </c>
      <c r="K545" s="9" t="str">
        <f t="shared" si="26"/>
        <v>100-General</v>
      </c>
      <c r="L545" s="9" t="str">
        <f>IFERROR(VLOOKUP(A545,'[1]VAC as of March 2024'!A:K,11,FALSE),"No")</f>
        <v>No</v>
      </c>
      <c r="M545" s="9" t="s">
        <v>2240</v>
      </c>
      <c r="O545" s="33" t="s">
        <v>2</v>
      </c>
      <c r="P545" s="33" t="s">
        <v>6111</v>
      </c>
      <c r="Q545" s="2" t="str">
        <f>VLOOKUP(P545,'[1]Table E'!A:C,3,FALSE)</f>
        <v>Employee benefit administration</v>
      </c>
    </row>
    <row r="546" spans="1:18" x14ac:dyDescent="0.25">
      <c r="A546" s="33" t="str">
        <f t="shared" si="24"/>
        <v>1620007240</v>
      </c>
      <c r="B546" s="33" t="s">
        <v>2317</v>
      </c>
      <c r="C546" s="33" t="s">
        <v>1316</v>
      </c>
      <c r="D546" s="9" t="str">
        <f t="shared" si="25"/>
        <v>162007240</v>
      </c>
      <c r="E546" s="34">
        <v>16200</v>
      </c>
      <c r="F546" s="34">
        <v>7240</v>
      </c>
      <c r="G546" s="9" t="str">
        <f>VLOOKUP(B546,'[1]Business Unit Lookup'!A:B,2,FALSE)</f>
        <v>Dept of Accounts Transfer Pmts</v>
      </c>
      <c r="H546" s="33" t="str">
        <f>VLOOKUP(C546,'[1]Fund Lookup'!B:C,2,FALSE)</f>
        <v>Flex Reimbursement-Forfeiture</v>
      </c>
      <c r="I546" s="35" t="s">
        <v>2236</v>
      </c>
      <c r="J546" s="33" t="str">
        <f>VLOOKUP(I546,'[1]Table B'!A:B,2,FALSE)</f>
        <v>General</v>
      </c>
      <c r="K546" s="9" t="str">
        <f t="shared" si="26"/>
        <v>100-General</v>
      </c>
      <c r="L546" s="9" t="str">
        <f>IFERROR(VLOOKUP(A546,'[1]VAC as of March 2024'!A:K,11,FALSE),"No")</f>
        <v>No</v>
      </c>
      <c r="M546" s="9" t="s">
        <v>2240</v>
      </c>
      <c r="O546" s="33" t="s">
        <v>2</v>
      </c>
      <c r="P546" s="33" t="s">
        <v>6111</v>
      </c>
      <c r="Q546" s="2" t="str">
        <f>VLOOKUP(P546,'[1]Table E'!A:C,3,FALSE)</f>
        <v>Employee benefit administration</v>
      </c>
    </row>
    <row r="547" spans="1:18" x14ac:dyDescent="0.25">
      <c r="A547" s="33" t="str">
        <f t="shared" si="24"/>
        <v>1620007420</v>
      </c>
      <c r="B547" s="33" t="s">
        <v>2317</v>
      </c>
      <c r="C547" s="33" t="s">
        <v>1417</v>
      </c>
      <c r="D547" s="9" t="str">
        <f t="shared" si="25"/>
        <v>162007420</v>
      </c>
      <c r="E547" s="34">
        <v>16200</v>
      </c>
      <c r="F547" s="34">
        <v>7420</v>
      </c>
      <c r="G547" s="9" t="str">
        <f>VLOOKUP(B547,'[1]Business Unit Lookup'!A:B,2,FALSE)</f>
        <v>Dept of Accounts Transfer Pmts</v>
      </c>
      <c r="H547" s="33" t="str">
        <f>VLOOKUP(C547,'[1]Fund Lookup'!B:C,2,FALSE)</f>
        <v>LOD Death &amp; Hlth Benefits Trst</v>
      </c>
      <c r="I547" s="35" t="s">
        <v>2274</v>
      </c>
      <c r="J547" s="33" t="str">
        <f>VLOOKUP(I547,'[1]Table B'!A:B,2,FALSE)</f>
        <v>Internal Service-Line of Duty Insurance</v>
      </c>
      <c r="K547" s="9" t="str">
        <f t="shared" si="26"/>
        <v>360-Internal Service-Line of Duty Insurance</v>
      </c>
      <c r="L547" s="9" t="str">
        <f>IFERROR(VLOOKUP(A547,'[1]VAC as of March 2024'!A:K,11,FALSE),"No")</f>
        <v>Yes</v>
      </c>
      <c r="M547" s="9" t="s">
        <v>2248</v>
      </c>
      <c r="Q547" s="2"/>
    </row>
    <row r="548" spans="1:18" x14ac:dyDescent="0.25">
      <c r="A548" s="33" t="str">
        <f t="shared" si="24"/>
        <v>1620007450</v>
      </c>
      <c r="B548" s="33" t="s">
        <v>2317</v>
      </c>
      <c r="C548" s="33" t="s">
        <v>1428</v>
      </c>
      <c r="D548" s="9" t="str">
        <f t="shared" si="25"/>
        <v>162007450</v>
      </c>
      <c r="E548" s="34">
        <v>16200</v>
      </c>
      <c r="F548" s="34">
        <v>7450</v>
      </c>
      <c r="G548" s="9" t="str">
        <f>VLOOKUP(B548,'[1]Business Unit Lookup'!A:B,2,FALSE)</f>
        <v>Dept of Accounts Transfer Pmts</v>
      </c>
      <c r="H548" s="33" t="str">
        <f>VLOOKUP(C548,'[1]Fund Lookup'!B:C,2,FALSE)</f>
        <v>Additional Automobile Rntl Tax</v>
      </c>
      <c r="I548" s="35" t="s">
        <v>2255</v>
      </c>
      <c r="J548" s="33" t="str">
        <f>VLOOKUP(I548,'[1]Table B'!A:B,2,FALSE)</f>
        <v>Special Revenue-Highways</v>
      </c>
      <c r="K548" s="9" t="str">
        <f t="shared" si="26"/>
        <v>110-Special Revenue-Highways</v>
      </c>
      <c r="L548" s="9" t="str">
        <f>IFERROR(VLOOKUP(A548,'[1]VAC as of March 2024'!A:K,11,FALSE),"No")</f>
        <v>No</v>
      </c>
      <c r="M548" s="9" t="s">
        <v>2240</v>
      </c>
      <c r="O548" s="33" t="s">
        <v>2</v>
      </c>
      <c r="P548" s="33" t="s">
        <v>6099</v>
      </c>
      <c r="Q548" s="2" t="str">
        <f>VLOOKUP(P548,'[1]Table E'!A:C,3,FALSE)</f>
        <v>Transportation activities</v>
      </c>
    </row>
    <row r="549" spans="1:18" x14ac:dyDescent="0.25">
      <c r="A549" s="33" t="str">
        <f t="shared" si="24"/>
        <v>1620007600</v>
      </c>
      <c r="B549" s="33" t="s">
        <v>2317</v>
      </c>
      <c r="C549" s="33" t="s">
        <v>1497</v>
      </c>
      <c r="D549" s="9" t="str">
        <f t="shared" si="25"/>
        <v>162007600</v>
      </c>
      <c r="E549" s="34">
        <v>16200</v>
      </c>
      <c r="F549" s="34">
        <v>7600</v>
      </c>
      <c r="G549" s="9" t="str">
        <f>VLOOKUP(B549,'[1]Business Unit Lookup'!A:B,2,FALSE)</f>
        <v>Dept of Accounts Transfer Pmts</v>
      </c>
      <c r="H549" s="33" t="str">
        <f>VLOOKUP(C549,'[1]Fund Lookup'!B:C,2,FALSE)</f>
        <v>No Va Transportation Dist Fd</v>
      </c>
      <c r="I549" s="35" t="s">
        <v>2255</v>
      </c>
      <c r="J549" s="33" t="str">
        <f>VLOOKUP(I549,'[1]Table B'!A:B,2,FALSE)</f>
        <v>Special Revenue-Highways</v>
      </c>
      <c r="K549" s="9" t="str">
        <f t="shared" si="26"/>
        <v>110-Special Revenue-Highways</v>
      </c>
      <c r="L549" s="9" t="str">
        <f>IFERROR(VLOOKUP(A549,'[1]VAC as of March 2024'!A:K,11,FALSE),"No")</f>
        <v>No</v>
      </c>
      <c r="M549" s="9" t="s">
        <v>2248</v>
      </c>
      <c r="O549" s="33" t="s">
        <v>2241</v>
      </c>
      <c r="P549" s="33" t="s">
        <v>6071</v>
      </c>
      <c r="Q549" s="2" t="str">
        <f>VLOOKUP(P549,'[1]Table E'!A:C,3,FALSE)</f>
        <v>Transportation activities</v>
      </c>
    </row>
    <row r="550" spans="1:18" x14ac:dyDescent="0.25">
      <c r="A550" s="33" t="str">
        <f t="shared" si="24"/>
        <v>1620007610</v>
      </c>
      <c r="B550" s="33" t="s">
        <v>2317</v>
      </c>
      <c r="C550" s="33" t="s">
        <v>1504</v>
      </c>
      <c r="D550" s="9" t="str">
        <f t="shared" si="25"/>
        <v>162007610</v>
      </c>
      <c r="E550" s="34">
        <v>16200</v>
      </c>
      <c r="F550" s="34">
        <v>7610</v>
      </c>
      <c r="G550" s="9" t="str">
        <f>VLOOKUP(B550,'[1]Business Unit Lookup'!A:B,2,FALSE)</f>
        <v>Dept of Accounts Transfer Pmts</v>
      </c>
      <c r="H550" s="33" t="s">
        <v>1505</v>
      </c>
      <c r="I550" s="35" t="s">
        <v>2255</v>
      </c>
      <c r="J550" s="33" t="str">
        <f>VLOOKUP(I550,'[1]Table B'!A:B,2,FALSE)</f>
        <v>Special Revenue-Highways</v>
      </c>
      <c r="K550" s="9" t="str">
        <f t="shared" si="26"/>
        <v>110-Special Revenue-Highways</v>
      </c>
      <c r="L550" s="9" t="str">
        <f>IFERROR(VLOOKUP(A550,'[1]VAC as of March 2024'!A:K,11,FALSE),"No")</f>
        <v>No</v>
      </c>
      <c r="M550" s="9" t="s">
        <v>2248</v>
      </c>
      <c r="O550" s="33" t="s">
        <v>2241</v>
      </c>
      <c r="P550" s="33" t="s">
        <v>6071</v>
      </c>
      <c r="Q550" s="2" t="str">
        <f>VLOOKUP(P550,'[1]Table E'!A:C,3,FALSE)</f>
        <v>Transportation activities</v>
      </c>
    </row>
    <row r="551" spans="1:18" x14ac:dyDescent="0.25">
      <c r="A551" s="33" t="str">
        <f t="shared" si="24"/>
        <v>1620007620</v>
      </c>
      <c r="B551" s="33" t="s">
        <v>2317</v>
      </c>
      <c r="C551" s="33" t="s">
        <v>1512</v>
      </c>
      <c r="D551" s="9" t="str">
        <f t="shared" si="25"/>
        <v>162007620</v>
      </c>
      <c r="E551" s="34">
        <v>16200</v>
      </c>
      <c r="F551" s="34">
        <v>7620</v>
      </c>
      <c r="G551" s="9" t="str">
        <f>VLOOKUP(B551,'[1]Business Unit Lookup'!A:B,2,FALSE)</f>
        <v>Dept of Accounts Transfer Pmts</v>
      </c>
      <c r="H551" s="33" t="str">
        <f>VLOOKUP(C551,'[1]Fund Lookup'!B:C,2,FALSE)</f>
        <v>Revenue Reserve Fund</v>
      </c>
      <c r="I551" s="35" t="s">
        <v>2236</v>
      </c>
      <c r="J551" s="33" t="str">
        <f>VLOOKUP(I551,'[1]Table B'!A:B,2,FALSE)</f>
        <v>General</v>
      </c>
      <c r="K551" s="9" t="str">
        <f t="shared" si="26"/>
        <v>100-General</v>
      </c>
      <c r="L551" s="9" t="str">
        <f>IFERROR(VLOOKUP(A551,'[1]VAC as of March 2024'!A:K,11,FALSE),"No")</f>
        <v>No</v>
      </c>
      <c r="M551" s="9" t="s">
        <v>2248</v>
      </c>
      <c r="O551" s="33" t="s">
        <v>2241</v>
      </c>
      <c r="P551" s="33" t="s">
        <v>6112</v>
      </c>
      <c r="Q551" s="2" t="str">
        <f>VLOOKUP(P551,'[1]Table E'!A:C,3,FALSE)</f>
        <v>Revenue Reserve Fund</v>
      </c>
    </row>
    <row r="552" spans="1:18" x14ac:dyDescent="0.25">
      <c r="A552" s="33" t="str">
        <f t="shared" si="24"/>
        <v>1620009056</v>
      </c>
      <c r="B552" s="33" t="s">
        <v>2317</v>
      </c>
      <c r="C552" s="33" t="s">
        <v>5649</v>
      </c>
      <c r="D552" s="9" t="str">
        <f t="shared" si="25"/>
        <v>162009056</v>
      </c>
      <c r="E552" s="34">
        <v>16200</v>
      </c>
      <c r="F552" s="34">
        <v>9056</v>
      </c>
      <c r="G552" s="9" t="str">
        <f>VLOOKUP(B552,'[1]Business Unit Lookup'!A:B,2,FALSE)</f>
        <v>Dept of Accounts Transfer Pmts</v>
      </c>
      <c r="H552" s="33" t="str">
        <f>VLOOKUP(C552,'[1]Fund Lookup'!B:C,2,FALSE)</f>
        <v>Games of Skill Local Fund</v>
      </c>
      <c r="I552" s="35" t="s">
        <v>2239</v>
      </c>
      <c r="J552" s="33" t="str">
        <f>VLOOKUP(I552,'[1]Table B'!A:B,2,FALSE)</f>
        <v>Special Revenue-Other</v>
      </c>
      <c r="K552" s="9" t="str">
        <f t="shared" si="26"/>
        <v>105-Special Revenue-Other</v>
      </c>
      <c r="L552" s="9" t="str">
        <f>IFERROR(VLOOKUP(A552,'[1]VAC as of March 2024'!A:K,11,FALSE),"No")</f>
        <v>No</v>
      </c>
      <c r="M552" s="9" t="s">
        <v>2240</v>
      </c>
      <c r="O552" s="33" t="s">
        <v>2241</v>
      </c>
      <c r="P552" s="33" t="s">
        <v>6062</v>
      </c>
      <c r="Q552" s="2" t="str">
        <f>VLOOKUP(P552,'[1]Table E'!A:C,3,FALSE)</f>
        <v>Governmental Operations - Administrative Services</v>
      </c>
    </row>
    <row r="553" spans="1:18" x14ac:dyDescent="0.25">
      <c r="A553" s="33" t="str">
        <f t="shared" si="24"/>
        <v>1620009260</v>
      </c>
      <c r="B553" s="33" t="s">
        <v>2317</v>
      </c>
      <c r="C553" s="33" t="s">
        <v>1913</v>
      </c>
      <c r="D553" s="9" t="str">
        <f t="shared" si="25"/>
        <v>162009260</v>
      </c>
      <c r="E553" s="34">
        <v>16200</v>
      </c>
      <c r="F553" s="34">
        <v>9260</v>
      </c>
      <c r="G553" s="9" t="str">
        <f>VLOOKUP(B553,'[1]Business Unit Lookup'!A:B,2,FALSE)</f>
        <v>Dept of Accounts Transfer Pmts</v>
      </c>
      <c r="H553" s="33" t="str">
        <f>VLOOKUP(C553,'[1]Fund Lookup'!B:C,2,FALSE)</f>
        <v>VA Comms Sales And Use Tax</v>
      </c>
      <c r="I553" s="35" t="s">
        <v>2236</v>
      </c>
      <c r="J553" s="33" t="str">
        <f>VLOOKUP(I553,'[1]Table B'!A:B,2,FALSE)</f>
        <v>General</v>
      </c>
      <c r="K553" s="9" t="str">
        <f t="shared" si="26"/>
        <v>100-General</v>
      </c>
      <c r="L553" s="9" t="str">
        <f>IFERROR(VLOOKUP(A553,'[1]VAC as of March 2024'!A:K,11,FALSE),"No")</f>
        <v>No</v>
      </c>
      <c r="M553" s="9" t="s">
        <v>2248</v>
      </c>
      <c r="O553" s="33" t="s">
        <v>2241</v>
      </c>
      <c r="P553" s="33" t="s">
        <v>6107</v>
      </c>
      <c r="Q553" s="2" t="str">
        <f>VLOOKUP(P553,'[1]Table E'!A:C,3,FALSE)</f>
        <v>VA Communications Sales and Use Tax</v>
      </c>
    </row>
    <row r="554" spans="1:18" x14ac:dyDescent="0.25">
      <c r="A554" s="33" t="str">
        <f t="shared" si="24"/>
        <v>1620009280</v>
      </c>
      <c r="B554" s="33" t="s">
        <v>2317</v>
      </c>
      <c r="C554" s="33" t="s">
        <v>1930</v>
      </c>
      <c r="D554" s="9" t="str">
        <f t="shared" si="25"/>
        <v>162009280</v>
      </c>
      <c r="E554" s="34">
        <v>16200</v>
      </c>
      <c r="F554" s="34">
        <v>9280</v>
      </c>
      <c r="G554" s="9" t="str">
        <f>VLOOKUP(B554,'[1]Business Unit Lookup'!A:B,2,FALSE)</f>
        <v>Dept of Accounts Transfer Pmts</v>
      </c>
      <c r="H554" s="33" t="str">
        <f>VLOOKUP(C554,'[1]Fund Lookup'!B:C,2,FALSE)</f>
        <v>Wireless E-911 Fund</v>
      </c>
      <c r="I554" s="35" t="s">
        <v>2239</v>
      </c>
      <c r="J554" s="33" t="str">
        <f>VLOOKUP(I554,'[1]Table B'!A:B,2,FALSE)</f>
        <v>Special Revenue-Other</v>
      </c>
      <c r="K554" s="9" t="str">
        <f t="shared" si="26"/>
        <v>105-Special Revenue-Other</v>
      </c>
      <c r="L554" s="9" t="str">
        <f>IFERROR(VLOOKUP(A554,'[1]VAC as of March 2024'!A:K,11,FALSE),"No")</f>
        <v>Yes</v>
      </c>
      <c r="M554" s="9" t="s">
        <v>2240</v>
      </c>
      <c r="O554" s="33" t="s">
        <v>2240</v>
      </c>
      <c r="P554" s="33" t="s">
        <v>6113</v>
      </c>
      <c r="Q554" s="2" t="str">
        <f>VLOOKUP(P554,'[1]Table E'!A:C,3,FALSE)</f>
        <v>Various ACFR Class</v>
      </c>
    </row>
    <row r="555" spans="1:18" ht="30" x14ac:dyDescent="0.25">
      <c r="A555" s="33" t="str">
        <f t="shared" si="24"/>
        <v>1620009362</v>
      </c>
      <c r="B555" s="33" t="s">
        <v>2317</v>
      </c>
      <c r="C555" s="33" t="s">
        <v>1987</v>
      </c>
      <c r="D555" s="9" t="str">
        <f t="shared" si="25"/>
        <v>162009362</v>
      </c>
      <c r="E555" s="34">
        <v>16200</v>
      </c>
      <c r="F555" s="34">
        <v>9362</v>
      </c>
      <c r="G555" s="9" t="str">
        <f>VLOOKUP(B555,'[1]Business Unit Lookup'!A:B,2,FALSE)</f>
        <v>Dept of Accounts Transfer Pmts</v>
      </c>
      <c r="H555" s="33" t="str">
        <f>VLOOKUP(C555,'[1]Fund Lookup'!B:C,2,FALSE)</f>
        <v>Commonwealth Health Research</v>
      </c>
      <c r="I555" s="35" t="s">
        <v>2297</v>
      </c>
      <c r="J555" s="33" t="str">
        <f>VLOOKUP(I555,'[1]Table B'!A:B,2,FALSE)</f>
        <v>Permanent Funds-Health Research Bd.</v>
      </c>
      <c r="K555" s="9" t="str">
        <f t="shared" si="26"/>
        <v>165-Permanent Funds-Health Research Bd.</v>
      </c>
      <c r="L555" s="9" t="str">
        <f>IFERROR(VLOOKUP(A555,'[1]VAC as of March 2024'!A:K,11,FALSE),"No")</f>
        <v>No</v>
      </c>
      <c r="M555" s="9" t="s">
        <v>2240</v>
      </c>
      <c r="O555" s="9" t="s">
        <v>2287</v>
      </c>
      <c r="P555" s="33" t="s">
        <v>2287</v>
      </c>
      <c r="Q555" s="2"/>
      <c r="R555" s="85" t="s">
        <v>8354</v>
      </c>
    </row>
    <row r="556" spans="1:18" x14ac:dyDescent="0.25">
      <c r="A556" s="33" t="str">
        <f t="shared" si="24"/>
        <v>1620009680</v>
      </c>
      <c r="B556" s="33" t="s">
        <v>2317</v>
      </c>
      <c r="C556" s="33" t="s">
        <v>2097</v>
      </c>
      <c r="D556" s="9" t="str">
        <f t="shared" si="25"/>
        <v>162009680</v>
      </c>
      <c r="E556" s="34">
        <v>16200</v>
      </c>
      <c r="F556" s="34">
        <v>9680</v>
      </c>
      <c r="G556" s="9" t="str">
        <f>VLOOKUP(B556,'[1]Business Unit Lookup'!A:B,2,FALSE)</f>
        <v>Dept of Accounts Transfer Pmts</v>
      </c>
      <c r="H556" s="33" t="str">
        <f>VLOOKUP(C556,'[1]Fund Lookup'!B:C,2,FALSE)</f>
        <v>Historic Triangle Marketing</v>
      </c>
      <c r="I556" s="35" t="s">
        <v>2239</v>
      </c>
      <c r="J556" s="33" t="str">
        <f>VLOOKUP(I556,'[1]Table B'!A:B,2,FALSE)</f>
        <v>Special Revenue-Other</v>
      </c>
      <c r="K556" s="9" t="str">
        <f t="shared" si="26"/>
        <v>105-Special Revenue-Other</v>
      </c>
      <c r="L556" s="9" t="str">
        <f>IFERROR(VLOOKUP(A556,'[1]VAC as of March 2024'!A:K,11,FALSE),"No")</f>
        <v>No</v>
      </c>
      <c r="M556" s="9" t="s">
        <v>2240</v>
      </c>
      <c r="O556" s="33" t="s">
        <v>2241</v>
      </c>
      <c r="P556" s="33" t="s">
        <v>6062</v>
      </c>
      <c r="Q556" s="2" t="str">
        <f>VLOOKUP(P556,'[1]Table E'!A:C,3,FALSE)</f>
        <v>Governmental Operations - Administrative Services</v>
      </c>
    </row>
    <row r="557" spans="1:18" x14ac:dyDescent="0.25">
      <c r="A557" s="33" t="str">
        <f t="shared" si="24"/>
        <v>1620009690</v>
      </c>
      <c r="B557" s="33" t="s">
        <v>2317</v>
      </c>
      <c r="C557" s="33" t="s">
        <v>2100</v>
      </c>
      <c r="D557" s="9" t="str">
        <f t="shared" si="25"/>
        <v>162009690</v>
      </c>
      <c r="E557" s="34">
        <v>16200</v>
      </c>
      <c r="F557" s="34">
        <v>9690</v>
      </c>
      <c r="G557" s="9" t="str">
        <f>VLOOKUP(B557,'[1]Business Unit Lookup'!A:B,2,FALSE)</f>
        <v>Dept of Accounts Transfer Pmts</v>
      </c>
      <c r="H557" s="33" t="str">
        <f>VLOOKUP(C557,'[1]Fund Lookup'!B:C,2,FALSE)</f>
        <v>Collections of HistTriSalesTax</v>
      </c>
      <c r="I557" s="35" t="s">
        <v>2239</v>
      </c>
      <c r="J557" s="33" t="str">
        <f>VLOOKUP(I557,'[1]Table B'!A:B,2,FALSE)</f>
        <v>Special Revenue-Other</v>
      </c>
      <c r="K557" s="9" t="str">
        <f t="shared" si="26"/>
        <v>105-Special Revenue-Other</v>
      </c>
      <c r="L557" s="9" t="str">
        <f>IFERROR(VLOOKUP(A557,'[1]VAC as of March 2024'!A:K,11,FALSE),"No")</f>
        <v>No</v>
      </c>
      <c r="M557" s="9" t="s">
        <v>2240</v>
      </c>
      <c r="O557" s="33" t="s">
        <v>2241</v>
      </c>
      <c r="P557" s="33" t="s">
        <v>6062</v>
      </c>
      <c r="Q557" s="2" t="str">
        <f>VLOOKUP(P557,'[1]Table E'!A:C,3,FALSE)</f>
        <v>Governmental Operations - Administrative Services</v>
      </c>
    </row>
    <row r="558" spans="1:18" x14ac:dyDescent="0.25">
      <c r="A558" s="33" t="str">
        <f t="shared" si="24"/>
        <v>1620010110</v>
      </c>
      <c r="B558" s="33" t="s">
        <v>2317</v>
      </c>
      <c r="C558" s="33" t="s">
        <v>5444</v>
      </c>
      <c r="D558" s="9" t="str">
        <f t="shared" si="25"/>
        <v>1620010110</v>
      </c>
      <c r="E558" s="34">
        <v>16200</v>
      </c>
      <c r="F558" s="34">
        <v>10110</v>
      </c>
      <c r="G558" s="9" t="str">
        <f>VLOOKUP(B558,'[1]Business Unit Lookup'!A:B,2,FALSE)</f>
        <v>Dept of Accounts Transfer Pmts</v>
      </c>
      <c r="H558" s="33" t="str">
        <f>VLOOKUP(C558,'[1]Fund Lookup'!B:C,2,FALSE)</f>
        <v>CARESActRlfFd–General-COVID-19</v>
      </c>
      <c r="I558" s="35" t="s">
        <v>2252</v>
      </c>
      <c r="J558" s="33" t="str">
        <f>VLOOKUP(I558,'[1]Table B'!A:B,2,FALSE)</f>
        <v>Special Revenue-Federal</v>
      </c>
      <c r="K558" s="9" t="str">
        <f t="shared" si="26"/>
        <v>120-Special Revenue-Federal</v>
      </c>
      <c r="L558" s="9" t="str">
        <f>IFERROR(VLOOKUP(A558,'[1]VAC as of March 2024'!A:K,11,FALSE),"No")</f>
        <v>No</v>
      </c>
      <c r="M558" s="9" t="s">
        <v>5493</v>
      </c>
      <c r="O558" s="33" t="s">
        <v>2248</v>
      </c>
      <c r="P558" s="33" t="s">
        <v>6063</v>
      </c>
      <c r="Q558" s="2" t="str">
        <f>VLOOKUP(P558,'[1]Table E'!A:C,3,FALSE)</f>
        <v>COVID-19</v>
      </c>
    </row>
    <row r="559" spans="1:18" x14ac:dyDescent="0.25">
      <c r="A559" s="33" t="str">
        <f t="shared" si="24"/>
        <v>1620012110</v>
      </c>
      <c r="B559" s="33" t="s">
        <v>2317</v>
      </c>
      <c r="C559" s="33" t="s">
        <v>6074</v>
      </c>
      <c r="D559" s="9" t="str">
        <f t="shared" si="25"/>
        <v>1620012110</v>
      </c>
      <c r="E559" s="34">
        <v>16200</v>
      </c>
      <c r="F559" s="34">
        <v>12110</v>
      </c>
      <c r="G559" s="9" t="str">
        <f>VLOOKUP(B559,'[1]Business Unit Lookup'!A:B,2,FALSE)</f>
        <v>Dept of Accounts Transfer Pmts</v>
      </c>
      <c r="H559" s="33" t="str">
        <f>VLOOKUP(C559,'[1]Fund Lookup'!B:C,2,FALSE)</f>
        <v>ARP-CrvStLoclFisRecFd-COVID-19</v>
      </c>
      <c r="I559" s="35" t="s">
        <v>2252</v>
      </c>
      <c r="J559" s="33" t="str">
        <f>VLOOKUP(I559,'[1]Table B'!A:B,2,FALSE)</f>
        <v>Special Revenue-Federal</v>
      </c>
      <c r="K559" s="9" t="str">
        <f t="shared" si="26"/>
        <v>120-Special Revenue-Federal</v>
      </c>
      <c r="L559" s="9" t="str">
        <f>IFERROR(VLOOKUP(A559,'[1]VAC as of March 2024'!A:K,11,FALSE),"No")</f>
        <v>No</v>
      </c>
      <c r="M559" s="9" t="s">
        <v>5493</v>
      </c>
      <c r="O559" s="33" t="s">
        <v>2248</v>
      </c>
      <c r="P559" s="33" t="s">
        <v>6063</v>
      </c>
      <c r="Q559" s="2" t="str">
        <f>VLOOKUP(P559,'[1]Table E'!A:C,3,FALSE)</f>
        <v>COVID-19</v>
      </c>
    </row>
    <row r="560" spans="1:18" x14ac:dyDescent="0.25">
      <c r="A560" s="33" t="str">
        <f t="shared" si="24"/>
        <v>1640001000</v>
      </c>
      <c r="B560" s="33" t="s">
        <v>2319</v>
      </c>
      <c r="C560" s="33" t="s">
        <v>1</v>
      </c>
      <c r="D560" s="9" t="str">
        <f t="shared" si="25"/>
        <v>164001000</v>
      </c>
      <c r="E560" s="34">
        <v>16400</v>
      </c>
      <c r="F560" s="34">
        <v>1000</v>
      </c>
      <c r="G560" s="9" t="str">
        <f>VLOOKUP(B560,'[1]Business Unit Lookup'!A:B,2,FALSE)</f>
        <v>VA Mangment Fellows Prog Admin</v>
      </c>
      <c r="H560" s="33" t="str">
        <f>VLOOKUP(C560,'[1]Fund Lookup'!B:C,2,FALSE)</f>
        <v>General Fund</v>
      </c>
      <c r="I560" s="35" t="s">
        <v>2236</v>
      </c>
      <c r="J560" s="33" t="str">
        <f>VLOOKUP(I560,'[1]Table B'!A:B,2,FALSE)</f>
        <v>General</v>
      </c>
      <c r="K560" s="9" t="str">
        <f t="shared" si="26"/>
        <v>100-General</v>
      </c>
      <c r="L560" s="9" t="str">
        <f>IFERROR(VLOOKUP(A560,'[1]VAC as of March 2024'!A:K,11,FALSE),"No")</f>
        <v>No</v>
      </c>
      <c r="M560" s="9" t="s">
        <v>2237</v>
      </c>
      <c r="O560" s="33" t="s">
        <v>2240</v>
      </c>
      <c r="P560" s="33" t="s">
        <v>6061</v>
      </c>
      <c r="Q560" s="2" t="str">
        <f>VLOOKUP(P560,'[1]Table E'!A:C,3,FALSE)</f>
        <v>Unassigned</v>
      </c>
    </row>
    <row r="561" spans="1:17" x14ac:dyDescent="0.25">
      <c r="A561" s="33" t="str">
        <f t="shared" si="24"/>
        <v>1640002700</v>
      </c>
      <c r="B561" s="33" t="s">
        <v>2319</v>
      </c>
      <c r="C561" s="33" t="s">
        <v>619</v>
      </c>
      <c r="D561" s="9" t="str">
        <f t="shared" si="25"/>
        <v>164002700</v>
      </c>
      <c r="E561" s="34">
        <v>16400</v>
      </c>
      <c r="F561" s="34">
        <v>2700</v>
      </c>
      <c r="G561" s="9" t="str">
        <f>VLOOKUP(B561,'[1]Business Unit Lookup'!A:B,2,FALSE)</f>
        <v>VA Mangment Fellows Prog Admin</v>
      </c>
      <c r="H561" s="33" t="str">
        <f>VLOOKUP(C561,'[1]Fund Lookup'!B:C,2,FALSE)</f>
        <v>Parking</v>
      </c>
      <c r="I561" s="35" t="s">
        <v>2239</v>
      </c>
      <c r="J561" s="33" t="str">
        <f>VLOOKUP(I561,'[1]Table B'!A:B,2,FALSE)</f>
        <v>Special Revenue-Other</v>
      </c>
      <c r="K561" s="9" t="str">
        <f t="shared" si="26"/>
        <v>105-Special Revenue-Other</v>
      </c>
      <c r="L561" s="9" t="str">
        <f>IFERROR(VLOOKUP(A561,'[1]VAC as of March 2024'!A:K,11,FALSE),"No")</f>
        <v>No</v>
      </c>
      <c r="M561" s="9" t="s">
        <v>2240</v>
      </c>
      <c r="O561" s="33" t="s">
        <v>2241</v>
      </c>
      <c r="P561" s="33" t="s">
        <v>6062</v>
      </c>
      <c r="Q561" s="2" t="str">
        <f>VLOOKUP(P561,'[1]Table E'!A:C,3,FALSE)</f>
        <v>Governmental Operations - Administrative Services</v>
      </c>
    </row>
    <row r="562" spans="1:17" x14ac:dyDescent="0.25">
      <c r="A562" s="33" t="str">
        <f t="shared" si="24"/>
        <v>1650001000</v>
      </c>
      <c r="B562" s="33" t="s">
        <v>2320</v>
      </c>
      <c r="C562" s="33" t="s">
        <v>1</v>
      </c>
      <c r="D562" s="9" t="str">
        <f t="shared" si="25"/>
        <v>165001000</v>
      </c>
      <c r="E562" s="34">
        <v>16500</v>
      </c>
      <c r="F562" s="34">
        <v>1000</v>
      </c>
      <c r="G562" s="9" t="str">
        <f>VLOOKUP(B562,'[1]Business Unit Lookup'!A:B,2,FALSE)</f>
        <v>Dept of Housing &amp; Cmnty Devel</v>
      </c>
      <c r="H562" s="33" t="str">
        <f>VLOOKUP(C562,'[1]Fund Lookup'!B:C,2,FALSE)</f>
        <v>General Fund</v>
      </c>
      <c r="I562" s="35" t="s">
        <v>2236</v>
      </c>
      <c r="J562" s="33" t="str">
        <f>VLOOKUP(I562,'[1]Table B'!A:B,2,FALSE)</f>
        <v>General</v>
      </c>
      <c r="K562" s="9" t="str">
        <f t="shared" si="26"/>
        <v>100-General</v>
      </c>
      <c r="L562" s="9" t="str">
        <f>IFERROR(VLOOKUP(A562,'[1]VAC as of March 2024'!A:K,11,FALSE),"No")</f>
        <v>No</v>
      </c>
      <c r="M562" s="9" t="s">
        <v>2237</v>
      </c>
      <c r="O562" s="33" t="s">
        <v>2240</v>
      </c>
      <c r="P562" s="33" t="s">
        <v>6061</v>
      </c>
      <c r="Q562" s="2" t="str">
        <f>VLOOKUP(P562,'[1]Table E'!A:C,3,FALSE)</f>
        <v>Unassigned</v>
      </c>
    </row>
    <row r="563" spans="1:17" x14ac:dyDescent="0.25">
      <c r="A563" s="33" t="str">
        <f t="shared" si="24"/>
        <v>1650002017</v>
      </c>
      <c r="B563" s="33" t="s">
        <v>2320</v>
      </c>
      <c r="C563" s="33" t="s">
        <v>5526</v>
      </c>
      <c r="D563" s="9" t="str">
        <f t="shared" si="25"/>
        <v>165002017</v>
      </c>
      <c r="E563" s="34">
        <v>16500</v>
      </c>
      <c r="F563" s="34">
        <v>2017</v>
      </c>
      <c r="G563" s="9" t="str">
        <f>VLOOKUP(B563,'[1]Business Unit Lookup'!A:B,2,FALSE)</f>
        <v>Dept of Housing &amp; Cmnty Devel</v>
      </c>
      <c r="H563" s="33" t="str">
        <f>VLOOKUP(C563,'[1]Fund Lookup'!B:C,2,FALSE)</f>
        <v>Low-inc Enrgy Effcncy Prgm Fd</v>
      </c>
      <c r="I563" s="35" t="s">
        <v>2239</v>
      </c>
      <c r="J563" s="33" t="str">
        <f>VLOOKUP(I563,'[1]Table B'!A:B,2,FALSE)</f>
        <v>Special Revenue-Other</v>
      </c>
      <c r="K563" s="9" t="str">
        <f t="shared" si="26"/>
        <v>105-Special Revenue-Other</v>
      </c>
      <c r="L563" s="9" t="str">
        <f>IFERROR(VLOOKUP(A563,'[1]VAC as of March 2024'!A:K,11,FALSE),"No")</f>
        <v>No</v>
      </c>
      <c r="M563" s="9" t="s">
        <v>2240</v>
      </c>
      <c r="O563" s="33" t="s">
        <v>2241</v>
      </c>
      <c r="P563" s="33" t="s">
        <v>6069</v>
      </c>
      <c r="Q563" s="2" t="str">
        <f>VLOOKUP(P563,'[1]Table E'!A:C,3,FALSE)</f>
        <v>Economic and Technological development</v>
      </c>
    </row>
    <row r="564" spans="1:17" x14ac:dyDescent="0.25">
      <c r="A564" s="33" t="str">
        <f t="shared" si="24"/>
        <v>1650002019</v>
      </c>
      <c r="B564" s="33" t="s">
        <v>2320</v>
      </c>
      <c r="C564" s="33" t="s">
        <v>5347</v>
      </c>
      <c r="D564" s="9" t="str">
        <f t="shared" si="25"/>
        <v>165002019</v>
      </c>
      <c r="E564" s="34">
        <v>16500</v>
      </c>
      <c r="F564" s="34">
        <v>2019</v>
      </c>
      <c r="G564" s="9" t="str">
        <f>VLOOKUP(B564,'[1]Business Unit Lookup'!A:B,2,FALSE)</f>
        <v>Dept of Housing &amp; Cmnty Devel</v>
      </c>
      <c r="H564" s="33" t="str">
        <f>VLOOKUP(C564,'[1]Fund Lookup'!B:C,2,FALSE)</f>
        <v>COVID-19 Addtnl State Funding</v>
      </c>
      <c r="I564" s="35" t="s">
        <v>2236</v>
      </c>
      <c r="J564" s="33" t="str">
        <f>VLOOKUP(I564,'[1]Table B'!A:B,2,FALSE)</f>
        <v>General</v>
      </c>
      <c r="K564" s="9" t="str">
        <f t="shared" si="26"/>
        <v>100-General</v>
      </c>
      <c r="L564" s="9" t="str">
        <f>IFERROR(VLOOKUP(A564,'[1]VAC as of March 2024'!A:K,11,FALSE),"No")</f>
        <v>No</v>
      </c>
      <c r="M564" s="9" t="s">
        <v>2237</v>
      </c>
      <c r="O564" s="33" t="s">
        <v>2241</v>
      </c>
      <c r="P564" s="33" t="s">
        <v>6073</v>
      </c>
      <c r="Q564" s="2" t="str">
        <f>VLOOKUP(P564,'[1]Table E'!A:C,3,FALSE)</f>
        <v>COVID-19</v>
      </c>
    </row>
    <row r="565" spans="1:17" x14ac:dyDescent="0.25">
      <c r="A565" s="33" t="str">
        <f t="shared" si="24"/>
        <v>1650002165</v>
      </c>
      <c r="B565" s="33" t="s">
        <v>2320</v>
      </c>
      <c r="C565" s="33" t="s">
        <v>242</v>
      </c>
      <c r="D565" s="9" t="str">
        <f t="shared" si="25"/>
        <v>165002165</v>
      </c>
      <c r="E565" s="34">
        <v>16500</v>
      </c>
      <c r="F565" s="34">
        <v>2165</v>
      </c>
      <c r="G565" s="9" t="str">
        <f>VLOOKUP(B565,'[1]Business Unit Lookup'!A:B,2,FALSE)</f>
        <v>Dept of Housing &amp; Cmnty Devel</v>
      </c>
      <c r="H565" s="33" t="str">
        <f>VLOOKUP(C565,'[1]Fund Lookup'!B:C,2,FALSE)</f>
        <v>DHCD Special Revenue Fund</v>
      </c>
      <c r="I565" s="35" t="s">
        <v>2236</v>
      </c>
      <c r="J565" s="33" t="str">
        <f>VLOOKUP(I565,'[1]Table B'!A:B,2,FALSE)</f>
        <v>General</v>
      </c>
      <c r="K565" s="9" t="str">
        <f t="shared" si="26"/>
        <v>100-General</v>
      </c>
      <c r="L565" s="9" t="str">
        <f>IFERROR(VLOOKUP(A565,'[1]VAC as of March 2024'!A:K,11,FALSE),"No")</f>
        <v>Yes</v>
      </c>
      <c r="M565" s="9" t="s">
        <v>2240</v>
      </c>
      <c r="N565" s="9" t="s">
        <v>6077</v>
      </c>
      <c r="O565" s="33" t="s">
        <v>2241</v>
      </c>
      <c r="P565" s="33" t="s">
        <v>6069</v>
      </c>
      <c r="Q565" s="2" t="str">
        <f>VLOOKUP(P565,'[1]Table E'!A:C,3,FALSE)</f>
        <v>Economic and Technological development</v>
      </c>
    </row>
    <row r="566" spans="1:17" x14ac:dyDescent="0.25">
      <c r="A566" s="33" t="str">
        <f t="shared" si="24"/>
        <v>1650002700</v>
      </c>
      <c r="B566" s="33" t="s">
        <v>2320</v>
      </c>
      <c r="C566" s="33" t="s">
        <v>619</v>
      </c>
      <c r="D566" s="9" t="str">
        <f t="shared" si="25"/>
        <v>165002700</v>
      </c>
      <c r="E566" s="34">
        <v>16500</v>
      </c>
      <c r="F566" s="34">
        <v>2700</v>
      </c>
      <c r="G566" s="9" t="str">
        <f>VLOOKUP(B566,'[1]Business Unit Lookup'!A:B,2,FALSE)</f>
        <v>Dept of Housing &amp; Cmnty Devel</v>
      </c>
      <c r="H566" s="33" t="str">
        <f>VLOOKUP(C566,'[1]Fund Lookup'!B:C,2,FALSE)</f>
        <v>Parking</v>
      </c>
      <c r="I566" s="35" t="s">
        <v>2239</v>
      </c>
      <c r="J566" s="33" t="str">
        <f>VLOOKUP(I566,'[1]Table B'!A:B,2,FALSE)</f>
        <v>Special Revenue-Other</v>
      </c>
      <c r="K566" s="9" t="str">
        <f t="shared" si="26"/>
        <v>105-Special Revenue-Other</v>
      </c>
      <c r="L566" s="9" t="str">
        <f>IFERROR(VLOOKUP(A566,'[1]VAC as of March 2024'!A:K,11,FALSE),"No")</f>
        <v>No</v>
      </c>
      <c r="M566" s="9" t="s">
        <v>2240</v>
      </c>
      <c r="O566" s="33" t="s">
        <v>2241</v>
      </c>
      <c r="P566" s="33" t="s">
        <v>6062</v>
      </c>
      <c r="Q566" s="2" t="str">
        <f>VLOOKUP(P566,'[1]Table E'!A:C,3,FALSE)</f>
        <v>Governmental Operations - Administrative Services</v>
      </c>
    </row>
    <row r="567" spans="1:17" x14ac:dyDescent="0.25">
      <c r="A567" s="33" t="str">
        <f t="shared" si="24"/>
        <v>1650002800</v>
      </c>
      <c r="B567" s="33" t="s">
        <v>2320</v>
      </c>
      <c r="C567" s="33" t="s">
        <v>683</v>
      </c>
      <c r="D567" s="9" t="str">
        <f t="shared" si="25"/>
        <v>165002800</v>
      </c>
      <c r="E567" s="34">
        <v>16500</v>
      </c>
      <c r="F567" s="34">
        <v>2800</v>
      </c>
      <c r="G567" s="9" t="str">
        <f>VLOOKUP(B567,'[1]Business Unit Lookup'!A:B,2,FALSE)</f>
        <v>Dept of Housing &amp; Cmnty Devel</v>
      </c>
      <c r="H567" s="33" t="str">
        <f>VLOOKUP(C567,'[1]Fund Lookup'!B:C,2,FALSE)</f>
        <v>Appropriated IDC Recoveries</v>
      </c>
      <c r="I567" s="35" t="s">
        <v>2239</v>
      </c>
      <c r="J567" s="33" t="str">
        <f>VLOOKUP(I567,'[1]Table B'!A:B,2,FALSE)</f>
        <v>Special Revenue-Other</v>
      </c>
      <c r="K567" s="9" t="str">
        <f t="shared" si="26"/>
        <v>105-Special Revenue-Other</v>
      </c>
      <c r="L567" s="9" t="str">
        <f>IFERROR(VLOOKUP(A567,'[1]VAC as of March 2024'!A:K,11,FALSE),"No")</f>
        <v>No</v>
      </c>
      <c r="M567" s="9" t="s">
        <v>2240</v>
      </c>
      <c r="O567" s="33" t="s">
        <v>2</v>
      </c>
      <c r="P567" s="33" t="s">
        <v>6089</v>
      </c>
      <c r="Q567" s="2" t="str">
        <f>VLOOKUP(P567,'[1]Table E'!A:C,3,FALSE)</f>
        <v>Economic and Technological development</v>
      </c>
    </row>
    <row r="568" spans="1:17" x14ac:dyDescent="0.25">
      <c r="A568" s="33" t="str">
        <f t="shared" si="24"/>
        <v>1650007260</v>
      </c>
      <c r="B568" s="33" t="s">
        <v>2320</v>
      </c>
      <c r="C568" s="33" t="s">
        <v>1340</v>
      </c>
      <c r="D568" s="9" t="str">
        <f t="shared" si="25"/>
        <v>165007260</v>
      </c>
      <c r="E568" s="34">
        <v>16500</v>
      </c>
      <c r="F568" s="34">
        <v>7260</v>
      </c>
      <c r="G568" s="9" t="str">
        <f>VLOOKUP(B568,'[1]Business Unit Lookup'!A:B,2,FALSE)</f>
        <v>Dept of Housing &amp; Cmnty Devel</v>
      </c>
      <c r="H568" s="33" t="str">
        <f>VLOOKUP(C568,'[1]Fund Lookup'!B:C,2,FALSE)</f>
        <v>VA Indv Dev Acct Plus Trst</v>
      </c>
      <c r="I568" s="35" t="s">
        <v>2252</v>
      </c>
      <c r="J568" s="33" t="str">
        <f>VLOOKUP(I568,'[1]Table B'!A:B,2,FALSE)</f>
        <v>Special Revenue-Federal</v>
      </c>
      <c r="K568" s="9" t="str">
        <f t="shared" si="26"/>
        <v>120-Special Revenue-Federal</v>
      </c>
      <c r="L568" s="9" t="str">
        <f>IFERROR(VLOOKUP(A568,'[1]VAC as of March 2024'!A:K,11,FALSE),"No")</f>
        <v>No</v>
      </c>
      <c r="M568" s="9" t="s">
        <v>2248</v>
      </c>
      <c r="O568" s="33" t="s">
        <v>2248</v>
      </c>
      <c r="P568" s="33" t="s">
        <v>6070</v>
      </c>
      <c r="Q568" s="2" t="str">
        <f>VLOOKUP(P568,'[1]Table E'!A:C,3,FALSE)</f>
        <v>Gifts and grants</v>
      </c>
    </row>
    <row r="569" spans="1:17" x14ac:dyDescent="0.25">
      <c r="A569" s="33" t="str">
        <f t="shared" si="24"/>
        <v>1650007870</v>
      </c>
      <c r="B569" s="33" t="s">
        <v>2320</v>
      </c>
      <c r="C569" s="33" t="s">
        <v>1561</v>
      </c>
      <c r="D569" s="9" t="str">
        <f t="shared" si="25"/>
        <v>165007870</v>
      </c>
      <c r="E569" s="34">
        <v>16500</v>
      </c>
      <c r="F569" s="34">
        <v>7870</v>
      </c>
      <c r="G569" s="9" t="str">
        <f>VLOOKUP(B569,'[1]Business Unit Lookup'!A:B,2,FALSE)</f>
        <v>Dept of Housing &amp; Cmnty Devel</v>
      </c>
      <c r="H569" s="33" t="str">
        <f>VLOOKUP(C569,'[1]Fund Lookup'!B:C,2,FALSE)</f>
        <v>Virginia Housing Trust Fund</v>
      </c>
      <c r="I569" s="35" t="s">
        <v>2236</v>
      </c>
      <c r="J569" s="33" t="str">
        <f>VLOOKUP(I569,'[1]Table B'!A:B,2,FALSE)</f>
        <v>General</v>
      </c>
      <c r="K569" s="9" t="str">
        <f t="shared" si="26"/>
        <v>100-General</v>
      </c>
      <c r="L569" s="9" t="str">
        <f>IFERROR(VLOOKUP(A569,'[1]VAC as of March 2024'!A:K,11,FALSE),"No")</f>
        <v>No</v>
      </c>
      <c r="M569" s="9" t="s">
        <v>2240</v>
      </c>
      <c r="O569" s="33" t="s">
        <v>2241</v>
      </c>
      <c r="P569" s="33" t="s">
        <v>6069</v>
      </c>
      <c r="Q569" s="2" t="str">
        <f>VLOOKUP(P569,'[1]Table E'!A:C,3,FALSE)</f>
        <v>Economic and Technological development</v>
      </c>
    </row>
    <row r="570" spans="1:17" x14ac:dyDescent="0.25">
      <c r="A570" s="33" t="str">
        <f t="shared" si="24"/>
        <v>1650009168</v>
      </c>
      <c r="B570" s="33" t="s">
        <v>2320</v>
      </c>
      <c r="C570" s="33" t="s">
        <v>1841</v>
      </c>
      <c r="D570" s="9" t="str">
        <f t="shared" si="25"/>
        <v>165009168</v>
      </c>
      <c r="E570" s="34">
        <v>16500</v>
      </c>
      <c r="F570" s="34">
        <v>9168</v>
      </c>
      <c r="G570" s="9" t="str">
        <f>VLOOKUP(B570,'[1]Business Unit Lookup'!A:B,2,FALSE)</f>
        <v>Dept of Housing &amp; Cmnty Devel</v>
      </c>
      <c r="H570" s="33" t="str">
        <f>VLOOKUP(C570,'[1]Fund Lookup'!B:C,2,FALSE)</f>
        <v>VA Rmvl/Rehab Derelict Strctrs</v>
      </c>
      <c r="I570" s="35" t="s">
        <v>2236</v>
      </c>
      <c r="J570" s="33" t="str">
        <f>VLOOKUP(I570,'[1]Table B'!A:B,2,FALSE)</f>
        <v>General</v>
      </c>
      <c r="K570" s="9" t="str">
        <f t="shared" si="26"/>
        <v>100-General</v>
      </c>
      <c r="L570" s="9" t="str">
        <f>IFERROR(VLOOKUP(A570,'[1]VAC as of March 2024'!A:K,11,FALSE),"No")</f>
        <v>No</v>
      </c>
      <c r="M570" s="9" t="s">
        <v>2240</v>
      </c>
      <c r="O570" s="33" t="s">
        <v>2241</v>
      </c>
      <c r="P570" s="33" t="s">
        <v>6069</v>
      </c>
      <c r="Q570" s="2" t="str">
        <f>VLOOKUP(P570,'[1]Table E'!A:C,3,FALSE)</f>
        <v>Economic and Technological development</v>
      </c>
    </row>
    <row r="571" spans="1:17" x14ac:dyDescent="0.25">
      <c r="A571" s="33" t="str">
        <f t="shared" si="24"/>
        <v>1650009253</v>
      </c>
      <c r="B571" s="33" t="s">
        <v>2320</v>
      </c>
      <c r="C571" s="33" t="s">
        <v>1903</v>
      </c>
      <c r="D571" s="9" t="str">
        <f t="shared" si="25"/>
        <v>165009253</v>
      </c>
      <c r="E571" s="34">
        <v>16500</v>
      </c>
      <c r="F571" s="34">
        <v>9253</v>
      </c>
      <c r="G571" s="9" t="str">
        <f>VLOOKUP(B571,'[1]Business Unit Lookup'!A:B,2,FALSE)</f>
        <v>Dept of Housing &amp; Cmnty Devel</v>
      </c>
      <c r="H571" s="33" t="str">
        <f>VLOOKUP(C571,'[1]Fund Lookup'!B:C,2,FALSE)</f>
        <v>VA Manufctrd Housing Trn Rcvry</v>
      </c>
      <c r="I571" s="35" t="s">
        <v>2239</v>
      </c>
      <c r="J571" s="33" t="str">
        <f>VLOOKUP(I571,'[1]Table B'!A:B,2,FALSE)</f>
        <v>Special Revenue-Other</v>
      </c>
      <c r="K571" s="9" t="str">
        <f t="shared" si="26"/>
        <v>105-Special Revenue-Other</v>
      </c>
      <c r="L571" s="9" t="str">
        <f>IFERROR(VLOOKUP(A571,'[1]VAC as of March 2024'!A:K,11,FALSE),"No")</f>
        <v>No</v>
      </c>
      <c r="M571" s="9" t="s">
        <v>2240</v>
      </c>
      <c r="O571" s="33" t="s">
        <v>2241</v>
      </c>
      <c r="P571" s="33" t="s">
        <v>6069</v>
      </c>
      <c r="Q571" s="2" t="str">
        <f>VLOOKUP(P571,'[1]Table E'!A:C,3,FALSE)</f>
        <v>Economic and Technological development</v>
      </c>
    </row>
    <row r="572" spans="1:17" x14ac:dyDescent="0.25">
      <c r="A572" s="33" t="str">
        <f t="shared" si="24"/>
        <v>1650009272</v>
      </c>
      <c r="B572" s="33" t="s">
        <v>2320</v>
      </c>
      <c r="C572" s="33" t="s">
        <v>1927</v>
      </c>
      <c r="D572" s="9" t="str">
        <f t="shared" si="25"/>
        <v>165009272</v>
      </c>
      <c r="E572" s="34">
        <v>16500</v>
      </c>
      <c r="F572" s="34">
        <v>9272</v>
      </c>
      <c r="G572" s="9" t="str">
        <f>VLOOKUP(B572,'[1]Business Unit Lookup'!A:B,2,FALSE)</f>
        <v>Dept of Housing &amp; Cmnty Devel</v>
      </c>
      <c r="H572" s="33" t="str">
        <f>VLOOKUP(C572,'[1]Fund Lookup'!B:C,2,FALSE)</f>
        <v>VA Growth &amp; Opportunity Fund</v>
      </c>
      <c r="I572" s="35" t="s">
        <v>2236</v>
      </c>
      <c r="J572" s="33" t="str">
        <f>VLOOKUP(I572,'[1]Table B'!A:B,2,FALSE)</f>
        <v>General</v>
      </c>
      <c r="K572" s="9" t="str">
        <f t="shared" si="26"/>
        <v>100-General</v>
      </c>
      <c r="L572" s="9" t="str">
        <f>IFERROR(VLOOKUP(A572,'[1]VAC as of March 2024'!A:K,11,FALSE),"No")</f>
        <v>No</v>
      </c>
      <c r="M572" s="9" t="s">
        <v>2240</v>
      </c>
      <c r="O572" s="33" t="s">
        <v>2241</v>
      </c>
      <c r="P572" s="33" t="s">
        <v>6069</v>
      </c>
      <c r="Q572" s="2" t="str">
        <f>VLOOKUP(P572,'[1]Table E'!A:C,3,FALSE)</f>
        <v>Economic and Technological development</v>
      </c>
    </row>
    <row r="573" spans="1:17" x14ac:dyDescent="0.25">
      <c r="A573" s="33" t="str">
        <f t="shared" si="24"/>
        <v>1650009331</v>
      </c>
      <c r="B573" s="33" t="s">
        <v>2320</v>
      </c>
      <c r="C573" s="33" t="s">
        <v>1964</v>
      </c>
      <c r="D573" s="9" t="str">
        <f t="shared" si="25"/>
        <v>165009331</v>
      </c>
      <c r="E573" s="34">
        <v>16500</v>
      </c>
      <c r="F573" s="34">
        <v>9331</v>
      </c>
      <c r="G573" s="9" t="str">
        <f>VLOOKUP(B573,'[1]Business Unit Lookup'!A:B,2,FALSE)</f>
        <v>Dept of Housing &amp; Cmnty Devel</v>
      </c>
      <c r="H573" s="33" t="str">
        <f>VLOOKUP(C573,'[1]Fund Lookup'!B:C,2,FALSE)</f>
        <v>VA Tax Check-Off For Housing</v>
      </c>
      <c r="I573" s="35" t="s">
        <v>2239</v>
      </c>
      <c r="J573" s="33" t="str">
        <f>VLOOKUP(I573,'[1]Table B'!A:B,2,FALSE)</f>
        <v>Special Revenue-Other</v>
      </c>
      <c r="K573" s="9" t="str">
        <f t="shared" si="26"/>
        <v>105-Special Revenue-Other</v>
      </c>
      <c r="L573" s="9" t="str">
        <f>IFERROR(VLOOKUP(A573,'[1]VAC as of March 2024'!A:K,11,FALSE),"No")</f>
        <v>No</v>
      </c>
      <c r="M573" s="9" t="s">
        <v>2240</v>
      </c>
      <c r="O573" s="33" t="s">
        <v>2248</v>
      </c>
      <c r="P573" s="33" t="s">
        <v>6114</v>
      </c>
      <c r="Q573" s="2" t="str">
        <f>VLOOKUP(P573,'[1]Table E'!A:C,3,FALSE)</f>
        <v>Economic and Technological development</v>
      </c>
    </row>
    <row r="574" spans="1:17" x14ac:dyDescent="0.25">
      <c r="A574" s="33" t="str">
        <f t="shared" si="24"/>
        <v>1650009340</v>
      </c>
      <c r="B574" s="33" t="s">
        <v>2320</v>
      </c>
      <c r="C574" s="33" t="s">
        <v>1970</v>
      </c>
      <c r="D574" s="9" t="str">
        <f t="shared" si="25"/>
        <v>165009340</v>
      </c>
      <c r="E574" s="34">
        <v>16500</v>
      </c>
      <c r="F574" s="34">
        <v>9340</v>
      </c>
      <c r="G574" s="9" t="str">
        <f>VLOOKUP(B574,'[1]Business Unit Lookup'!A:B,2,FALSE)</f>
        <v>Dept of Housing &amp; Cmnty Devel</v>
      </c>
      <c r="H574" s="33" t="str">
        <f>VLOOKUP(C574,'[1]Fund Lookup'!B:C,2,FALSE)</f>
        <v>VA Water Quality Improve Fund</v>
      </c>
      <c r="I574" s="35" t="s">
        <v>2236</v>
      </c>
      <c r="J574" s="33" t="str">
        <f>VLOOKUP(I574,'[1]Table B'!A:B,2,FALSE)</f>
        <v>General</v>
      </c>
      <c r="K574" s="9" t="str">
        <f t="shared" si="26"/>
        <v>100-General</v>
      </c>
      <c r="L574" s="9" t="str">
        <f>IFERROR(VLOOKUP(A574,'[1]VAC as of March 2024'!A:K,11,FALSE),"No")</f>
        <v>No</v>
      </c>
      <c r="M574" s="9" t="s">
        <v>2240</v>
      </c>
      <c r="O574" s="33" t="s">
        <v>2241</v>
      </c>
      <c r="P574" s="33" t="s">
        <v>6115</v>
      </c>
      <c r="Q574" s="2" t="str">
        <f>VLOOKUP(P574,'[1]Table E'!A:C,3,FALSE)</f>
        <v>Water Quality Improvement Fund</v>
      </c>
    </row>
    <row r="575" spans="1:17" x14ac:dyDescent="0.25">
      <c r="A575" s="33" t="str">
        <f t="shared" si="24"/>
        <v>1650010000</v>
      </c>
      <c r="B575" s="33" t="s">
        <v>2320</v>
      </c>
      <c r="C575" s="33" t="s">
        <v>2162</v>
      </c>
      <c r="D575" s="9" t="str">
        <f t="shared" si="25"/>
        <v>1650010000</v>
      </c>
      <c r="E575" s="34">
        <v>16500</v>
      </c>
      <c r="F575" s="34">
        <v>10000</v>
      </c>
      <c r="G575" s="9" t="str">
        <f>VLOOKUP(B575,'[1]Business Unit Lookup'!A:B,2,FALSE)</f>
        <v>Dept of Housing &amp; Cmnty Devel</v>
      </c>
      <c r="H575" s="33" t="str">
        <f>VLOOKUP(C575,'[1]Fund Lookup'!B:C,2,FALSE)</f>
        <v>Federal Trust</v>
      </c>
      <c r="I575" s="35" t="s">
        <v>2252</v>
      </c>
      <c r="J575" s="33" t="str">
        <f>VLOOKUP(I575,'[1]Table B'!A:B,2,FALSE)</f>
        <v>Special Revenue-Federal</v>
      </c>
      <c r="K575" s="9" t="str">
        <f t="shared" si="26"/>
        <v>120-Special Revenue-Federal</v>
      </c>
      <c r="L575" s="9" t="str">
        <f>IFERROR(VLOOKUP(A575,'[1]VAC as of March 2024'!A:K,11,FALSE),"No")</f>
        <v>Yes</v>
      </c>
      <c r="M575" s="9" t="s">
        <v>2248</v>
      </c>
      <c r="O575" s="33" t="s">
        <v>2248</v>
      </c>
      <c r="P575" s="33" t="s">
        <v>6070</v>
      </c>
      <c r="Q575" s="2" t="str">
        <f>VLOOKUP(P575,'[1]Table E'!A:C,3,FALSE)</f>
        <v>Gifts and grants</v>
      </c>
    </row>
    <row r="576" spans="1:17" x14ac:dyDescent="0.25">
      <c r="A576" s="33" t="str">
        <f t="shared" si="24"/>
        <v>1650010110</v>
      </c>
      <c r="B576" s="33" t="s">
        <v>2320</v>
      </c>
      <c r="C576" s="33" t="s">
        <v>5444</v>
      </c>
      <c r="D576" s="9" t="str">
        <f t="shared" si="25"/>
        <v>1650010110</v>
      </c>
      <c r="E576" s="34">
        <v>16500</v>
      </c>
      <c r="F576" s="34">
        <v>10110</v>
      </c>
      <c r="G576" s="9" t="str">
        <f>VLOOKUP(B576,'[1]Business Unit Lookup'!A:B,2,FALSE)</f>
        <v>Dept of Housing &amp; Cmnty Devel</v>
      </c>
      <c r="H576" s="33" t="str">
        <f>VLOOKUP(C576,'[1]Fund Lookup'!B:C,2,FALSE)</f>
        <v>CARESActRlfFd–General-COVID-19</v>
      </c>
      <c r="I576" s="35" t="s">
        <v>2252</v>
      </c>
      <c r="J576" s="33" t="str">
        <f>VLOOKUP(I576,'[1]Table B'!A:B,2,FALSE)</f>
        <v>Special Revenue-Federal</v>
      </c>
      <c r="K576" s="9" t="str">
        <f t="shared" si="26"/>
        <v>120-Special Revenue-Federal</v>
      </c>
      <c r="L576" s="9" t="str">
        <f>IFERROR(VLOOKUP(A576,'[1]VAC as of March 2024'!A:K,11,FALSE),"No")</f>
        <v>No</v>
      </c>
      <c r="M576" s="9" t="s">
        <v>5493</v>
      </c>
      <c r="O576" s="33" t="s">
        <v>2248</v>
      </c>
      <c r="P576" s="33" t="s">
        <v>6063</v>
      </c>
      <c r="Q576" s="2" t="str">
        <f>VLOOKUP(P576,'[1]Table E'!A:C,3,FALSE)</f>
        <v>COVID-19</v>
      </c>
    </row>
    <row r="577" spans="1:17" x14ac:dyDescent="0.25">
      <c r="A577" s="33" t="str">
        <f t="shared" si="24"/>
        <v>1650010470</v>
      </c>
      <c r="B577" s="33" t="s">
        <v>2320</v>
      </c>
      <c r="C577" s="33" t="s">
        <v>5699</v>
      </c>
      <c r="D577" s="9" t="str">
        <f t="shared" si="25"/>
        <v>1650010470</v>
      </c>
      <c r="E577" s="34">
        <v>16500</v>
      </c>
      <c r="F577" s="34">
        <v>10470</v>
      </c>
      <c r="G577" s="9" t="str">
        <f>VLOOKUP(B577,'[1]Business Unit Lookup'!A:B,2,FALSE)</f>
        <v>Dept of Housing &amp; Cmnty Devel</v>
      </c>
      <c r="H577" s="33" t="str">
        <f>VLOOKUP(C577,'[1]Fund Lookup'!B:C,2,FALSE)</f>
        <v>EmrgncyRentalAsstPrgm-COVID-19</v>
      </c>
      <c r="I577" s="35" t="s">
        <v>2252</v>
      </c>
      <c r="J577" s="33" t="str">
        <f>VLOOKUP(I577,'[1]Table B'!A:B,2,FALSE)</f>
        <v>Special Revenue-Federal</v>
      </c>
      <c r="K577" s="9" t="str">
        <f t="shared" si="26"/>
        <v>120-Special Revenue-Federal</v>
      </c>
      <c r="L577" s="9" t="str">
        <f>IFERROR(VLOOKUP(A577,'[1]VAC as of March 2024'!A:K,11,FALSE),"No")</f>
        <v>No</v>
      </c>
      <c r="M577" s="9" t="s">
        <v>5493</v>
      </c>
      <c r="O577" s="33" t="s">
        <v>2248</v>
      </c>
      <c r="P577" s="33" t="s">
        <v>6063</v>
      </c>
      <c r="Q577" s="2" t="str">
        <f>VLOOKUP(P577,'[1]Table E'!A:C,3,FALSE)</f>
        <v>COVID-19</v>
      </c>
    </row>
    <row r="578" spans="1:17" x14ac:dyDescent="0.25">
      <c r="A578" s="33" t="str">
        <f t="shared" ref="A578:A641" si="27">CONCATENATE(B578,C578)</f>
        <v>1650010590</v>
      </c>
      <c r="B578" s="33" t="s">
        <v>2320</v>
      </c>
      <c r="C578" s="33" t="s">
        <v>6116</v>
      </c>
      <c r="D578" s="9" t="str">
        <f t="shared" ref="D578:D641" si="28">CONCATENATE(E578,F578)</f>
        <v>1650010590</v>
      </c>
      <c r="E578" s="34">
        <v>16500</v>
      </c>
      <c r="F578" s="34">
        <v>10590</v>
      </c>
      <c r="G578" s="9" t="str">
        <f>VLOOKUP(B578,'[1]Business Unit Lookup'!A:B,2,FALSE)</f>
        <v>Dept of Housing &amp; Cmnty Devel</v>
      </c>
      <c r="H578" s="33" t="str">
        <f>VLOOKUP(C578,'[1]Fund Lookup'!B:C,2,FALSE)</f>
        <v>HousingOppPrsnW/Aids-COVID-19</v>
      </c>
      <c r="I578" s="35" t="s">
        <v>2252</v>
      </c>
      <c r="J578" s="33" t="str">
        <f>VLOOKUP(I578,'[1]Table B'!A:B,2,FALSE)</f>
        <v>Special Revenue-Federal</v>
      </c>
      <c r="K578" s="9" t="str">
        <f t="shared" ref="K578:K641" si="29">CONCATENATE(I578,"-",J578)</f>
        <v>120-Special Revenue-Federal</v>
      </c>
      <c r="L578" s="9" t="str">
        <f>IFERROR(VLOOKUP(A578,'[1]VAC as of March 2024'!A:K,11,FALSE),"No")</f>
        <v>No</v>
      </c>
      <c r="M578" s="9" t="s">
        <v>5493</v>
      </c>
      <c r="O578" s="33" t="s">
        <v>2248</v>
      </c>
      <c r="P578" s="33" t="s">
        <v>6063</v>
      </c>
      <c r="Q578" s="2" t="str">
        <f>VLOOKUP(P578,'[1]Table E'!A:C,3,FALSE)</f>
        <v>COVID-19</v>
      </c>
    </row>
    <row r="579" spans="1:17" x14ac:dyDescent="0.25">
      <c r="A579" s="33" t="str">
        <f t="shared" si="27"/>
        <v>1650010640</v>
      </c>
      <c r="B579" s="33" t="s">
        <v>2320</v>
      </c>
      <c r="C579" s="33" t="s">
        <v>6117</v>
      </c>
      <c r="D579" s="9" t="str">
        <f t="shared" si="28"/>
        <v>1650010640</v>
      </c>
      <c r="E579" s="34">
        <v>16500</v>
      </c>
      <c r="F579" s="34">
        <v>10640</v>
      </c>
      <c r="G579" s="9" t="str">
        <f>VLOOKUP(B579,'[1]Business Unit Lookup'!A:B,2,FALSE)</f>
        <v>Dept of Housing &amp; Cmnty Devel</v>
      </c>
      <c r="H579" s="33" t="str">
        <f>VLOOKUP(C579,'[1]Fund Lookup'!B:C,2,FALSE)</f>
        <v>EmrgncyShelterGrntPgm-COVID-19</v>
      </c>
      <c r="I579" s="35" t="s">
        <v>2252</v>
      </c>
      <c r="J579" s="33" t="str">
        <f>VLOOKUP(I579,'[1]Table B'!A:B,2,FALSE)</f>
        <v>Special Revenue-Federal</v>
      </c>
      <c r="K579" s="9" t="str">
        <f t="shared" si="29"/>
        <v>120-Special Revenue-Federal</v>
      </c>
      <c r="L579" s="9" t="str">
        <f>IFERROR(VLOOKUP(A579,'[1]VAC as of March 2024'!A:K,11,FALSE),"No")</f>
        <v>No</v>
      </c>
      <c r="M579" s="9" t="s">
        <v>5493</v>
      </c>
      <c r="O579" s="33" t="s">
        <v>2248</v>
      </c>
      <c r="P579" s="33" t="s">
        <v>6063</v>
      </c>
      <c r="Q579" s="2" t="str">
        <f>VLOOKUP(P579,'[1]Table E'!A:C,3,FALSE)</f>
        <v>COVID-19</v>
      </c>
    </row>
    <row r="580" spans="1:17" x14ac:dyDescent="0.25">
      <c r="A580" s="33" t="str">
        <f t="shared" si="27"/>
        <v>1650010690</v>
      </c>
      <c r="B580" s="33" t="s">
        <v>2320</v>
      </c>
      <c r="C580" s="33" t="s">
        <v>6118</v>
      </c>
      <c r="D580" s="9" t="str">
        <f t="shared" si="28"/>
        <v>1650010690</v>
      </c>
      <c r="E580" s="34">
        <v>16500</v>
      </c>
      <c r="F580" s="34">
        <v>10690</v>
      </c>
      <c r="G580" s="9" t="str">
        <f>VLOOKUP(B580,'[1]Business Unit Lookup'!A:B,2,FALSE)</f>
        <v>Dept of Housing &amp; Cmnty Devel</v>
      </c>
      <c r="H580" s="33" t="str">
        <f>VLOOKUP(C580,'[1]Fund Lookup'!B:C,2,FALSE)</f>
        <v>CDBGrants-States Prgm-COVID-19</v>
      </c>
      <c r="I580" s="35" t="s">
        <v>2252</v>
      </c>
      <c r="J580" s="33" t="str">
        <f>VLOOKUP(I580,'[1]Table B'!A:B,2,FALSE)</f>
        <v>Special Revenue-Federal</v>
      </c>
      <c r="K580" s="9" t="str">
        <f t="shared" si="29"/>
        <v>120-Special Revenue-Federal</v>
      </c>
      <c r="L580" s="9" t="str">
        <f>IFERROR(VLOOKUP(A580,'[1]VAC as of March 2024'!A:K,11,FALSE),"No")</f>
        <v>No</v>
      </c>
      <c r="M580" s="9" t="s">
        <v>5493</v>
      </c>
      <c r="O580" s="33" t="s">
        <v>2248</v>
      </c>
      <c r="P580" s="33" t="s">
        <v>6063</v>
      </c>
      <c r="Q580" s="2" t="str">
        <f>VLOOKUP(P580,'[1]Table E'!A:C,3,FALSE)</f>
        <v>COVID-19</v>
      </c>
    </row>
    <row r="581" spans="1:17" x14ac:dyDescent="0.25">
      <c r="A581" s="33" t="str">
        <f t="shared" si="27"/>
        <v>1650012110</v>
      </c>
      <c r="B581" s="36" t="s">
        <v>2320</v>
      </c>
      <c r="C581" s="36" t="s">
        <v>6074</v>
      </c>
      <c r="D581" s="9" t="str">
        <f t="shared" si="28"/>
        <v>1650012110</v>
      </c>
      <c r="E581" s="35">
        <v>16500</v>
      </c>
      <c r="F581" s="37">
        <v>12110</v>
      </c>
      <c r="G581" s="9" t="str">
        <f>VLOOKUP(B581,'[1]Business Unit Lookup'!A:B,2,FALSE)</f>
        <v>Dept of Housing &amp; Cmnty Devel</v>
      </c>
      <c r="H581" s="33" t="str">
        <f>VLOOKUP(C581,'[1]Fund Lookup'!B:C,2,FALSE)</f>
        <v>ARP-CrvStLoclFisRecFd-COVID-19</v>
      </c>
      <c r="I581" s="35" t="s">
        <v>2252</v>
      </c>
      <c r="J581" s="33" t="str">
        <f>VLOOKUP(I581,'[1]Table B'!A:B,2,FALSE)</f>
        <v>Special Revenue-Federal</v>
      </c>
      <c r="K581" s="9" t="str">
        <f t="shared" si="29"/>
        <v>120-Special Revenue-Federal</v>
      </c>
      <c r="L581" s="9" t="str">
        <f>IFERROR(VLOOKUP(A581,'[1]VAC as of March 2024'!A:K,11,FALSE),"No")</f>
        <v>No</v>
      </c>
      <c r="M581" s="38" t="s">
        <v>5493</v>
      </c>
      <c r="O581" s="36" t="s">
        <v>2248</v>
      </c>
      <c r="P581" s="36" t="s">
        <v>6063</v>
      </c>
      <c r="Q581" s="2" t="str">
        <f>VLOOKUP(P581,'[1]Table E'!A:C,3,FALSE)</f>
        <v>COVID-19</v>
      </c>
    </row>
    <row r="582" spans="1:17" x14ac:dyDescent="0.25">
      <c r="A582" s="33" t="str">
        <f t="shared" si="27"/>
        <v>1650012120</v>
      </c>
      <c r="B582" s="40" t="s">
        <v>2320</v>
      </c>
      <c r="C582" s="36" t="s">
        <v>6119</v>
      </c>
      <c r="D582" s="9" t="str">
        <f t="shared" si="28"/>
        <v>1650012120</v>
      </c>
      <c r="E582" s="41">
        <v>16500</v>
      </c>
      <c r="F582" s="37">
        <v>12120</v>
      </c>
      <c r="G582" s="9" t="str">
        <f>VLOOKUP(B582,'[1]Business Unit Lookup'!A:B,2,FALSE)</f>
        <v>Dept of Housing &amp; Cmnty Devel</v>
      </c>
      <c r="H582" s="33" t="str">
        <f>VLOOKUP(C582,'[1]Fund Lookup'!B:C,2,FALSE)</f>
        <v>ARP-CapitalPrjctsFund-COVID-19</v>
      </c>
      <c r="I582" s="35" t="s">
        <v>2252</v>
      </c>
      <c r="J582" s="33" t="str">
        <f>VLOOKUP(I582,'[1]Table B'!A:B,2,FALSE)</f>
        <v>Special Revenue-Federal</v>
      </c>
      <c r="K582" s="9" t="str">
        <f t="shared" si="29"/>
        <v>120-Special Revenue-Federal</v>
      </c>
      <c r="L582" s="9" t="str">
        <f>IFERROR(VLOOKUP(A582,'[1]VAC as of March 2024'!A:K,11,FALSE),"No")</f>
        <v>No</v>
      </c>
      <c r="M582" s="38" t="s">
        <v>5493</v>
      </c>
      <c r="O582" s="36" t="s">
        <v>2248</v>
      </c>
      <c r="P582" s="36" t="s">
        <v>6063</v>
      </c>
      <c r="Q582" s="2" t="str">
        <f>VLOOKUP(P582,'[1]Table E'!A:C,3,FALSE)</f>
        <v>COVID-19</v>
      </c>
    </row>
    <row r="583" spans="1:17" x14ac:dyDescent="0.25">
      <c r="A583" s="33" t="str">
        <f t="shared" si="27"/>
        <v>1650012140</v>
      </c>
      <c r="B583" s="33" t="s">
        <v>2320</v>
      </c>
      <c r="C583" s="33" t="s">
        <v>6120</v>
      </c>
      <c r="D583" s="9" t="str">
        <f t="shared" si="28"/>
        <v>1650012140</v>
      </c>
      <c r="E583" s="34">
        <v>16500</v>
      </c>
      <c r="F583" s="34">
        <v>12140</v>
      </c>
      <c r="G583" s="9" t="str">
        <f>VLOOKUP(B583,'[1]Business Unit Lookup'!A:B,2,FALSE)</f>
        <v>Dept of Housing &amp; Cmnty Devel</v>
      </c>
      <c r="H583" s="33" t="str">
        <f>VLOOKUP(C583,'[1]Fund Lookup'!B:C,2,FALSE)</f>
        <v>ARP-EmrgncyRntlAsstFd-COVID-19</v>
      </c>
      <c r="I583" s="35" t="s">
        <v>2252</v>
      </c>
      <c r="J583" s="33" t="str">
        <f>VLOOKUP(I583,'[1]Table B'!A:B,2,FALSE)</f>
        <v>Special Revenue-Federal</v>
      </c>
      <c r="K583" s="9" t="str">
        <f t="shared" si="29"/>
        <v>120-Special Revenue-Federal</v>
      </c>
      <c r="L583" s="9" t="str">
        <f>IFERROR(VLOOKUP(A583,'[1]VAC as of March 2024'!A:K,11,FALSE),"No")</f>
        <v>No</v>
      </c>
      <c r="M583" s="9" t="s">
        <v>5493</v>
      </c>
      <c r="O583" s="33" t="s">
        <v>2248</v>
      </c>
      <c r="P583" s="33" t="s">
        <v>6063</v>
      </c>
      <c r="Q583" s="2" t="str">
        <f>VLOOKUP(P583,'[1]Table E'!A:C,3,FALSE)</f>
        <v>COVID-19</v>
      </c>
    </row>
    <row r="584" spans="1:17" x14ac:dyDescent="0.25">
      <c r="A584" s="33" t="str">
        <f t="shared" si="27"/>
        <v>1650012300</v>
      </c>
      <c r="B584" s="36" t="s">
        <v>2320</v>
      </c>
      <c r="C584" s="36" t="s">
        <v>2264</v>
      </c>
      <c r="D584" s="9" t="str">
        <f t="shared" si="28"/>
        <v>1650012300</v>
      </c>
      <c r="E584" s="37">
        <v>16500</v>
      </c>
      <c r="F584" s="37">
        <v>12300</v>
      </c>
      <c r="G584" s="9" t="str">
        <f>VLOOKUP(B584,'[1]Business Unit Lookup'!A:B,2,FALSE)</f>
        <v>Dept of Housing &amp; Cmnty Devel</v>
      </c>
      <c r="H584" s="33" t="str">
        <f>VLOOKUP(C584,'[1]Fund Lookup'!B:C,2,FALSE)</f>
        <v>HomeInvstPrtnrshpsPgm-COVID-19</v>
      </c>
      <c r="I584" s="35" t="s">
        <v>2252</v>
      </c>
      <c r="J584" s="33" t="str">
        <f>VLOOKUP(I584,'[1]Table B'!A:B,2,FALSE)</f>
        <v>Special Revenue-Federal</v>
      </c>
      <c r="K584" s="9" t="str">
        <f t="shared" si="29"/>
        <v>120-Special Revenue-Federal</v>
      </c>
      <c r="L584" s="9" t="str">
        <f>IFERROR(VLOOKUP(A584,'[1]VAC as of March 2024'!A:K,11,FALSE),"No")</f>
        <v>No</v>
      </c>
      <c r="M584" s="38" t="s">
        <v>5493</v>
      </c>
      <c r="O584" s="36" t="s">
        <v>2248</v>
      </c>
      <c r="P584" s="36" t="s">
        <v>6063</v>
      </c>
      <c r="Q584" s="2" t="str">
        <f>VLOOKUP(P584,'[1]Table E'!A:C,3,FALSE)</f>
        <v>COVID-19</v>
      </c>
    </row>
    <row r="585" spans="1:17" x14ac:dyDescent="0.25">
      <c r="A585" s="33" t="str">
        <f t="shared" si="27"/>
        <v>1650015000</v>
      </c>
      <c r="B585" s="33" t="s">
        <v>2320</v>
      </c>
      <c r="C585" s="33" t="s">
        <v>2222</v>
      </c>
      <c r="D585" s="9" t="str">
        <f t="shared" si="28"/>
        <v>1650015000</v>
      </c>
      <c r="E585" s="34">
        <v>16500</v>
      </c>
      <c r="F585" s="34">
        <v>15000</v>
      </c>
      <c r="G585" s="9" t="str">
        <f>VLOOKUP(B585,'[1]Business Unit Lookup'!A:B,2,FALSE)</f>
        <v>Dept of Housing &amp; Cmnty Devel</v>
      </c>
      <c r="H585" s="33" t="str">
        <f>VLOOKUP(C585,'[1]Fund Lookup'!B:C,2,FALSE)</f>
        <v>General Fixed Asset Acct Group</v>
      </c>
      <c r="I585" s="35" t="s">
        <v>2242</v>
      </c>
      <c r="J585" s="33" t="str">
        <f>VLOOKUP(I585,'[1]Table B'!A:B,2,FALSE)</f>
        <v>Fixed Assets, Fund 1500</v>
      </c>
      <c r="K585" s="9" t="str">
        <f t="shared" si="29"/>
        <v>610-Fixed Assets, Fund 1500</v>
      </c>
      <c r="L585" s="9" t="str">
        <f>IFERROR(VLOOKUP(A585,'[1]VAC as of March 2024'!A:K,11,FALSE),"No")</f>
        <v>No</v>
      </c>
      <c r="M585" s="9" t="s">
        <v>4</v>
      </c>
      <c r="Q585" s="2"/>
    </row>
    <row r="586" spans="1:17" x14ac:dyDescent="0.25">
      <c r="A586" s="33" t="str">
        <f t="shared" si="27"/>
        <v>1660001000</v>
      </c>
      <c r="B586" s="33" t="s">
        <v>2321</v>
      </c>
      <c r="C586" s="33" t="s">
        <v>1</v>
      </c>
      <c r="D586" s="9" t="str">
        <f t="shared" si="28"/>
        <v>166001000</v>
      </c>
      <c r="E586" s="34">
        <v>16600</v>
      </c>
      <c r="F586" s="34">
        <v>1000</v>
      </c>
      <c r="G586" s="9" t="str">
        <f>VLOOKUP(B586,'[1]Business Unit Lookup'!A:B,2,FALSE)</f>
        <v>Secretary of the Commonwealth</v>
      </c>
      <c r="H586" s="33" t="str">
        <f>VLOOKUP(C586,'[1]Fund Lookup'!B:C,2,FALSE)</f>
        <v>General Fund</v>
      </c>
      <c r="I586" s="35" t="s">
        <v>2236</v>
      </c>
      <c r="J586" s="33" t="str">
        <f>VLOOKUP(I586,'[1]Table B'!A:B,2,FALSE)</f>
        <v>General</v>
      </c>
      <c r="K586" s="9" t="str">
        <f t="shared" si="29"/>
        <v>100-General</v>
      </c>
      <c r="L586" s="9" t="str">
        <f>IFERROR(VLOOKUP(A586,'[1]VAC as of March 2024'!A:K,11,FALSE),"No")</f>
        <v>No</v>
      </c>
      <c r="M586" s="9" t="s">
        <v>2237</v>
      </c>
      <c r="O586" s="33" t="s">
        <v>2240</v>
      </c>
      <c r="P586" s="33" t="s">
        <v>6061</v>
      </c>
      <c r="Q586" s="2" t="str">
        <f>VLOOKUP(P586,'[1]Table E'!A:C,3,FALSE)</f>
        <v>Unassigned</v>
      </c>
    </row>
    <row r="587" spans="1:17" x14ac:dyDescent="0.25">
      <c r="A587" s="33" t="str">
        <f t="shared" si="27"/>
        <v>1660002700</v>
      </c>
      <c r="B587" s="33" t="s">
        <v>2321</v>
      </c>
      <c r="C587" s="33" t="s">
        <v>619</v>
      </c>
      <c r="D587" s="9" t="str">
        <f t="shared" si="28"/>
        <v>166002700</v>
      </c>
      <c r="E587" s="34">
        <v>16600</v>
      </c>
      <c r="F587" s="34">
        <v>2700</v>
      </c>
      <c r="G587" s="9" t="str">
        <f>VLOOKUP(B587,'[1]Business Unit Lookup'!A:B,2,FALSE)</f>
        <v>Secretary of the Commonwealth</v>
      </c>
      <c r="H587" s="33" t="str">
        <f>VLOOKUP(C587,'[1]Fund Lookup'!B:C,2,FALSE)</f>
        <v>Parking</v>
      </c>
      <c r="I587" s="35" t="s">
        <v>2239</v>
      </c>
      <c r="J587" s="33" t="str">
        <f>VLOOKUP(I587,'[1]Table B'!A:B,2,FALSE)</f>
        <v>Special Revenue-Other</v>
      </c>
      <c r="K587" s="9" t="str">
        <f t="shared" si="29"/>
        <v>105-Special Revenue-Other</v>
      </c>
      <c r="L587" s="9" t="str">
        <f>IFERROR(VLOOKUP(A587,'[1]VAC as of March 2024'!A:K,11,FALSE),"No")</f>
        <v>No</v>
      </c>
      <c r="M587" s="9" t="s">
        <v>2240</v>
      </c>
      <c r="O587" s="33" t="s">
        <v>2241</v>
      </c>
      <c r="P587" s="33" t="s">
        <v>6062</v>
      </c>
      <c r="Q587" s="2" t="str">
        <f>VLOOKUP(P587,'[1]Table E'!A:C,3,FALSE)</f>
        <v>Governmental Operations - Administrative Services</v>
      </c>
    </row>
    <row r="588" spans="1:17" x14ac:dyDescent="0.25">
      <c r="A588" s="33" t="str">
        <f t="shared" si="27"/>
        <v>1660009540</v>
      </c>
      <c r="B588" s="33" t="s">
        <v>2321</v>
      </c>
      <c r="C588" s="33" t="s">
        <v>2065</v>
      </c>
      <c r="D588" s="9" t="str">
        <f t="shared" si="28"/>
        <v>166009540</v>
      </c>
      <c r="E588" s="34">
        <v>16600</v>
      </c>
      <c r="F588" s="34">
        <v>9540</v>
      </c>
      <c r="G588" s="9" t="str">
        <f>VLOOKUP(B588,'[1]Business Unit Lookup'!A:B,2,FALSE)</f>
        <v>Secretary of the Commonwealth</v>
      </c>
      <c r="H588" s="33" t="str">
        <f>VLOOKUP(C588,'[1]Fund Lookup'!B:C,2,FALSE)</f>
        <v>Sec of CW Technology Trst Fund</v>
      </c>
      <c r="I588" s="35" t="s">
        <v>2239</v>
      </c>
      <c r="J588" s="33" t="str">
        <f>VLOOKUP(I588,'[1]Table B'!A:B,2,FALSE)</f>
        <v>Special Revenue-Other</v>
      </c>
      <c r="K588" s="9" t="str">
        <f t="shared" si="29"/>
        <v>105-Special Revenue-Other</v>
      </c>
      <c r="L588" s="9" t="str">
        <f>IFERROR(VLOOKUP(A588,'[1]VAC as of March 2024'!A:K,11,FALSE),"No")</f>
        <v>No</v>
      </c>
      <c r="M588" s="9" t="s">
        <v>2240</v>
      </c>
      <c r="O588" s="33" t="s">
        <v>2241</v>
      </c>
      <c r="P588" s="33" t="s">
        <v>6069</v>
      </c>
      <c r="Q588" s="2" t="str">
        <f>VLOOKUP(P588,'[1]Table E'!A:C,3,FALSE)</f>
        <v>Economic and Technological development</v>
      </c>
    </row>
    <row r="589" spans="1:17" x14ac:dyDescent="0.25">
      <c r="A589" s="33" t="str">
        <f t="shared" si="27"/>
        <v>1710001000</v>
      </c>
      <c r="B589" s="33" t="s">
        <v>2322</v>
      </c>
      <c r="C589" s="33" t="s">
        <v>1</v>
      </c>
      <c r="D589" s="9" t="str">
        <f t="shared" si="28"/>
        <v>171001000</v>
      </c>
      <c r="E589" s="34">
        <v>17100</v>
      </c>
      <c r="F589" s="34">
        <v>1000</v>
      </c>
      <c r="G589" s="9" t="str">
        <f>VLOOKUP(B589,'[1]Business Unit Lookup'!A:B,2,FALSE)</f>
        <v>State Corporation Commission</v>
      </c>
      <c r="H589" s="33" t="str">
        <f>VLOOKUP(C589,'[1]Fund Lookup'!B:C,2,FALSE)</f>
        <v>General Fund</v>
      </c>
      <c r="I589" s="35" t="s">
        <v>2236</v>
      </c>
      <c r="J589" s="33" t="str">
        <f>VLOOKUP(I589,'[1]Table B'!A:B,2,FALSE)</f>
        <v>General</v>
      </c>
      <c r="K589" s="9" t="str">
        <f t="shared" si="29"/>
        <v>100-General</v>
      </c>
      <c r="L589" s="9" t="str">
        <f>IFERROR(VLOOKUP(A589,'[1]VAC as of March 2024'!A:K,11,FALSE),"No")</f>
        <v>No</v>
      </c>
      <c r="M589" s="9" t="s">
        <v>2237</v>
      </c>
      <c r="O589" s="33" t="s">
        <v>2240</v>
      </c>
      <c r="P589" s="33" t="s">
        <v>6061</v>
      </c>
      <c r="Q589" s="2" t="str">
        <f>VLOOKUP(P589,'[1]Table E'!A:C,3,FALSE)</f>
        <v>Unassigned</v>
      </c>
    </row>
    <row r="590" spans="1:17" x14ac:dyDescent="0.25">
      <c r="A590" s="33" t="str">
        <f t="shared" si="27"/>
        <v>1710002006</v>
      </c>
      <c r="B590" s="36" t="s">
        <v>2322</v>
      </c>
      <c r="C590" s="36" t="s">
        <v>8783</v>
      </c>
      <c r="D590" s="9" t="str">
        <f t="shared" si="28"/>
        <v>171002006</v>
      </c>
      <c r="E590" s="36">
        <v>17100</v>
      </c>
      <c r="F590" s="37">
        <v>2006</v>
      </c>
      <c r="G590" s="9" t="str">
        <f>VLOOKUP(B590,'[1]Business Unit Lookup'!A:B,2,FALSE)</f>
        <v>State Corporation Commission</v>
      </c>
      <c r="H590" s="33" t="str">
        <f>VLOOKUP(C590,'[1]Fund Lookup'!B:C,2,FALSE)</f>
        <v>SCC Commwlth Health Reins Prgm</v>
      </c>
      <c r="I590" s="35" t="s">
        <v>2236</v>
      </c>
      <c r="J590" s="33" t="str">
        <f>VLOOKUP(I590,'[1]Table B'!A:B,2,FALSE)</f>
        <v>General</v>
      </c>
      <c r="K590" s="9" t="str">
        <f t="shared" si="29"/>
        <v>100-General</v>
      </c>
      <c r="L590" s="9" t="str">
        <f>IFERROR(VLOOKUP(A590,'[1]VAC as of March 2024'!A:K,11,FALSE),"No")</f>
        <v>No</v>
      </c>
      <c r="M590" s="38" t="s">
        <v>2240</v>
      </c>
      <c r="O590" s="38" t="s">
        <v>2241</v>
      </c>
      <c r="P590" s="38" t="s">
        <v>6067</v>
      </c>
      <c r="Q590" s="2" t="str">
        <f>VLOOKUP(P590,'[1]Table E'!A:C,3,FALSE)</f>
        <v>Health and Public Safety</v>
      </c>
    </row>
    <row r="591" spans="1:17" x14ac:dyDescent="0.25">
      <c r="A591" s="33" t="str">
        <f t="shared" si="27"/>
        <v>1710002080</v>
      </c>
      <c r="B591" s="33" t="s">
        <v>2322</v>
      </c>
      <c r="C591" s="33" t="s">
        <v>105</v>
      </c>
      <c r="D591" s="9" t="str">
        <f t="shared" si="28"/>
        <v>171002080</v>
      </c>
      <c r="E591" s="34">
        <v>17100</v>
      </c>
      <c r="F591" s="34">
        <v>2080</v>
      </c>
      <c r="G591" s="9" t="str">
        <f>VLOOKUP(B591,'[1]Business Unit Lookup'!A:B,2,FALSE)</f>
        <v>State Corporation Commission</v>
      </c>
      <c r="H591" s="33" t="str">
        <f>VLOOKUP(C591,'[1]Fund Lookup'!B:C,2,FALSE)</f>
        <v>SCC Pub Service Co Fee And Tax</v>
      </c>
      <c r="I591" s="35" t="s">
        <v>2239</v>
      </c>
      <c r="J591" s="33" t="str">
        <f>VLOOKUP(I591,'[1]Table B'!A:B,2,FALSE)</f>
        <v>Special Revenue-Other</v>
      </c>
      <c r="K591" s="9" t="str">
        <f t="shared" si="29"/>
        <v>105-Special Revenue-Other</v>
      </c>
      <c r="L591" s="9" t="str">
        <f>IFERROR(VLOOKUP(A591,'[1]VAC as of March 2024'!A:K,11,FALSE),"No")</f>
        <v>No</v>
      </c>
      <c r="M591" s="9" t="s">
        <v>2240</v>
      </c>
      <c r="O591" s="33" t="s">
        <v>2241</v>
      </c>
      <c r="P591" s="33" t="s">
        <v>6072</v>
      </c>
      <c r="Q591" s="2" t="str">
        <f>VLOOKUP(P591,'[1]Table E'!A:C,3,FALSE)</f>
        <v>Regulatory oversight</v>
      </c>
    </row>
    <row r="592" spans="1:17" x14ac:dyDescent="0.25">
      <c r="A592" s="33" t="str">
        <f t="shared" si="27"/>
        <v>1710002090</v>
      </c>
      <c r="B592" s="33" t="s">
        <v>2322</v>
      </c>
      <c r="C592" s="33" t="s">
        <v>114</v>
      </c>
      <c r="D592" s="9" t="str">
        <f t="shared" si="28"/>
        <v>171002090</v>
      </c>
      <c r="E592" s="34">
        <v>17100</v>
      </c>
      <c r="F592" s="34">
        <v>2090</v>
      </c>
      <c r="G592" s="9" t="str">
        <f>VLOOKUP(B592,'[1]Business Unit Lookup'!A:B,2,FALSE)</f>
        <v>State Corporation Commission</v>
      </c>
      <c r="H592" s="33" t="str">
        <f>VLOOKUP(C592,'[1]Fund Lookup'!B:C,2,FALSE)</f>
        <v>SCC Ins Fees &amp; Assessments</v>
      </c>
      <c r="I592" s="35" t="s">
        <v>2239</v>
      </c>
      <c r="J592" s="33" t="str">
        <f>VLOOKUP(I592,'[1]Table B'!A:B,2,FALSE)</f>
        <v>Special Revenue-Other</v>
      </c>
      <c r="K592" s="9" t="str">
        <f t="shared" si="29"/>
        <v>105-Special Revenue-Other</v>
      </c>
      <c r="L592" s="9" t="str">
        <f>IFERROR(VLOOKUP(A592,'[1]VAC as of March 2024'!A:K,11,FALSE),"No")</f>
        <v>No</v>
      </c>
      <c r="M592" s="9" t="s">
        <v>2240</v>
      </c>
      <c r="O592" s="33" t="s">
        <v>2241</v>
      </c>
      <c r="P592" s="33" t="s">
        <v>6072</v>
      </c>
      <c r="Q592" s="2" t="str">
        <f>VLOOKUP(P592,'[1]Table E'!A:C,3,FALSE)</f>
        <v>Regulatory oversight</v>
      </c>
    </row>
    <row r="593" spans="1:17" x14ac:dyDescent="0.25">
      <c r="A593" s="33" t="str">
        <f t="shared" si="27"/>
        <v>1710002100</v>
      </c>
      <c r="B593" s="33" t="s">
        <v>2322</v>
      </c>
      <c r="C593" s="33" t="s">
        <v>117</v>
      </c>
      <c r="D593" s="9" t="str">
        <f t="shared" si="28"/>
        <v>171002100</v>
      </c>
      <c r="E593" s="34">
        <v>17100</v>
      </c>
      <c r="F593" s="34">
        <v>2100</v>
      </c>
      <c r="G593" s="9" t="str">
        <f>VLOOKUP(B593,'[1]Business Unit Lookup'!A:B,2,FALSE)</f>
        <v>State Corporation Commission</v>
      </c>
      <c r="H593" s="33" t="str">
        <f>VLOOKUP(C593,'[1]Fund Lookup'!B:C,2,FALSE)</f>
        <v>SCC Banking Fees</v>
      </c>
      <c r="I593" s="35" t="s">
        <v>2239</v>
      </c>
      <c r="J593" s="33" t="str">
        <f>VLOOKUP(I593,'[1]Table B'!A:B,2,FALSE)</f>
        <v>Special Revenue-Other</v>
      </c>
      <c r="K593" s="9" t="str">
        <f t="shared" si="29"/>
        <v>105-Special Revenue-Other</v>
      </c>
      <c r="L593" s="9" t="str">
        <f>IFERROR(VLOOKUP(A593,'[1]VAC as of March 2024'!A:K,11,FALSE),"No")</f>
        <v>No</v>
      </c>
      <c r="M593" s="9" t="s">
        <v>2240</v>
      </c>
      <c r="O593" s="33" t="s">
        <v>2241</v>
      </c>
      <c r="P593" s="33" t="s">
        <v>6072</v>
      </c>
      <c r="Q593" s="2" t="str">
        <f>VLOOKUP(P593,'[1]Table E'!A:C,3,FALSE)</f>
        <v>Regulatory oversight</v>
      </c>
    </row>
    <row r="594" spans="1:17" x14ac:dyDescent="0.25">
      <c r="A594" s="33" t="str">
        <f t="shared" si="27"/>
        <v>1710002171</v>
      </c>
      <c r="B594" s="33" t="s">
        <v>2322</v>
      </c>
      <c r="C594" s="33" t="s">
        <v>253</v>
      </c>
      <c r="D594" s="9" t="str">
        <f t="shared" si="28"/>
        <v>171002171</v>
      </c>
      <c r="E594" s="34">
        <v>17100</v>
      </c>
      <c r="F594" s="34">
        <v>2171</v>
      </c>
      <c r="G594" s="9" t="str">
        <f>VLOOKUP(B594,'[1]Business Unit Lookup'!A:B,2,FALSE)</f>
        <v>State Corporation Commission</v>
      </c>
      <c r="H594" s="33" t="str">
        <f>VLOOKUP(C594,'[1]Fund Lookup'!B:C,2,FALSE)</f>
        <v>SCC Special Revenue Fund</v>
      </c>
      <c r="I594" s="35" t="s">
        <v>2239</v>
      </c>
      <c r="J594" s="33" t="str">
        <f>VLOOKUP(I594,'[1]Table B'!A:B,2,FALSE)</f>
        <v>Special Revenue-Other</v>
      </c>
      <c r="K594" s="9" t="str">
        <f t="shared" si="29"/>
        <v>105-Special Revenue-Other</v>
      </c>
      <c r="L594" s="9" t="str">
        <f>IFERROR(VLOOKUP(A594,'[1]VAC as of March 2024'!A:K,11,FALSE),"No")</f>
        <v>No</v>
      </c>
      <c r="M594" s="9" t="s">
        <v>2240</v>
      </c>
      <c r="O594" s="33" t="s">
        <v>2</v>
      </c>
      <c r="P594" s="33" t="s">
        <v>6121</v>
      </c>
      <c r="Q594" s="2" t="str">
        <f>VLOOKUP(P594,'[1]Table E'!A:C,3,FALSE)</f>
        <v>Regulatory oversight</v>
      </c>
    </row>
    <row r="595" spans="1:17" x14ac:dyDescent="0.25">
      <c r="A595" s="33" t="str">
        <f t="shared" si="27"/>
        <v>1710002173</v>
      </c>
      <c r="B595" s="33" t="s">
        <v>2322</v>
      </c>
      <c r="C595" s="33" t="s">
        <v>255</v>
      </c>
      <c r="D595" s="9" t="str">
        <f t="shared" si="28"/>
        <v>171002173</v>
      </c>
      <c r="E595" s="34">
        <v>17100</v>
      </c>
      <c r="F595" s="34">
        <v>2173</v>
      </c>
      <c r="G595" s="9" t="str">
        <f>VLOOKUP(B595,'[1]Business Unit Lookup'!A:B,2,FALSE)</f>
        <v>State Corporation Commission</v>
      </c>
      <c r="H595" s="33" t="str">
        <f>VLOOKUP(C595,'[1]Fund Lookup'!B:C,2,FALSE)</f>
        <v>SCC-Clerks Office Registration</v>
      </c>
      <c r="I595" s="35" t="s">
        <v>2239</v>
      </c>
      <c r="J595" s="33" t="str">
        <f>VLOOKUP(I595,'[1]Table B'!A:B,2,FALSE)</f>
        <v>Special Revenue-Other</v>
      </c>
      <c r="K595" s="9" t="str">
        <f t="shared" si="29"/>
        <v>105-Special Revenue-Other</v>
      </c>
      <c r="L595" s="9" t="str">
        <f>IFERROR(VLOOKUP(A595,'[1]VAC as of March 2024'!A:K,11,FALSE),"No")</f>
        <v>No</v>
      </c>
      <c r="M595" s="9" t="s">
        <v>2240</v>
      </c>
      <c r="O595" s="33" t="s">
        <v>2241</v>
      </c>
      <c r="P595" s="33" t="s">
        <v>6072</v>
      </c>
      <c r="Q595" s="2" t="str">
        <f>VLOOKUP(P595,'[1]Table E'!A:C,3,FALSE)</f>
        <v>Regulatory oversight</v>
      </c>
    </row>
    <row r="596" spans="1:17" x14ac:dyDescent="0.25">
      <c r="A596" s="33" t="str">
        <f t="shared" si="27"/>
        <v>1710002180</v>
      </c>
      <c r="B596" s="33" t="s">
        <v>2322</v>
      </c>
      <c r="C596" s="33" t="s">
        <v>261</v>
      </c>
      <c r="D596" s="9" t="str">
        <f t="shared" si="28"/>
        <v>171002180</v>
      </c>
      <c r="E596" s="34">
        <v>17100</v>
      </c>
      <c r="F596" s="34">
        <v>2180</v>
      </c>
      <c r="G596" s="9" t="str">
        <f>VLOOKUP(B596,'[1]Business Unit Lookup'!A:B,2,FALSE)</f>
        <v>State Corporation Commission</v>
      </c>
      <c r="H596" s="33" t="str">
        <f>VLOOKUP(C596,'[1]Fund Lookup'!B:C,2,FALSE)</f>
        <v>Fire Programs Fund</v>
      </c>
      <c r="I596" s="35" t="s">
        <v>2239</v>
      </c>
      <c r="J596" s="33" t="str">
        <f>VLOOKUP(I596,'[1]Table B'!A:B,2,FALSE)</f>
        <v>Special Revenue-Other</v>
      </c>
      <c r="K596" s="9" t="str">
        <f t="shared" si="29"/>
        <v>105-Special Revenue-Other</v>
      </c>
      <c r="L596" s="9" t="str">
        <f>IFERROR(VLOOKUP(A596,'[1]VAC as of March 2024'!A:K,11,FALSE),"No")</f>
        <v>No</v>
      </c>
      <c r="M596" s="9" t="s">
        <v>2240</v>
      </c>
      <c r="O596" s="33" t="s">
        <v>2241</v>
      </c>
      <c r="P596" s="33" t="s">
        <v>6067</v>
      </c>
      <c r="Q596" s="2" t="str">
        <f>VLOOKUP(P596,'[1]Table E'!A:C,3,FALSE)</f>
        <v>Health and Public Safety</v>
      </c>
    </row>
    <row r="597" spans="1:17" x14ac:dyDescent="0.25">
      <c r="A597" s="33" t="str">
        <f t="shared" si="27"/>
        <v>1710002205</v>
      </c>
      <c r="B597" s="33" t="s">
        <v>2322</v>
      </c>
      <c r="C597" s="33" t="s">
        <v>311</v>
      </c>
      <c r="D597" s="9" t="str">
        <f t="shared" si="28"/>
        <v>171002205</v>
      </c>
      <c r="E597" s="34">
        <v>17100</v>
      </c>
      <c r="F597" s="34">
        <v>2205</v>
      </c>
      <c r="G597" s="9" t="str">
        <f>VLOOKUP(B597,'[1]Business Unit Lookup'!A:B,2,FALSE)</f>
        <v>State Corporation Commission</v>
      </c>
      <c r="H597" s="33" t="str">
        <f>VLOOKUP(C597,'[1]Fund Lookup'!B:C,2,FALSE)</f>
        <v>SCC Administrative Clearing</v>
      </c>
      <c r="I597" s="35" t="s">
        <v>2236</v>
      </c>
      <c r="J597" s="33" t="str">
        <f>VLOOKUP(I597,'[1]Table B'!A:B,2,FALSE)</f>
        <v>General</v>
      </c>
      <c r="K597" s="9" t="str">
        <f t="shared" si="29"/>
        <v>100-General</v>
      </c>
      <c r="L597" s="9" t="str">
        <f>IFERROR(VLOOKUP(A597,'[1]VAC as of March 2024'!A:K,11,FALSE),"No")</f>
        <v>No</v>
      </c>
      <c r="M597" s="9" t="s">
        <v>2240</v>
      </c>
      <c r="O597" s="33" t="s">
        <v>2</v>
      </c>
      <c r="P597" s="33" t="s">
        <v>6121</v>
      </c>
      <c r="Q597" s="2" t="str">
        <f>VLOOKUP(P597,'[1]Table E'!A:C,3,FALSE)</f>
        <v>Regulatory oversight</v>
      </c>
    </row>
    <row r="598" spans="1:17" x14ac:dyDescent="0.25">
      <c r="A598" s="33" t="str">
        <f t="shared" si="27"/>
        <v>1710002700</v>
      </c>
      <c r="B598" s="33" t="s">
        <v>2322</v>
      </c>
      <c r="C598" s="33" t="s">
        <v>619</v>
      </c>
      <c r="D598" s="9" t="str">
        <f t="shared" si="28"/>
        <v>171002700</v>
      </c>
      <c r="E598" s="34">
        <v>17100</v>
      </c>
      <c r="F598" s="34">
        <v>2700</v>
      </c>
      <c r="G598" s="9" t="str">
        <f>VLOOKUP(B598,'[1]Business Unit Lookup'!A:B,2,FALSE)</f>
        <v>State Corporation Commission</v>
      </c>
      <c r="H598" s="33" t="str">
        <f>VLOOKUP(C598,'[1]Fund Lookup'!B:C,2,FALSE)</f>
        <v>Parking</v>
      </c>
      <c r="I598" s="35" t="s">
        <v>2239</v>
      </c>
      <c r="J598" s="33" t="str">
        <f>VLOOKUP(I598,'[1]Table B'!A:B,2,FALSE)</f>
        <v>Special Revenue-Other</v>
      </c>
      <c r="K598" s="9" t="str">
        <f t="shared" si="29"/>
        <v>105-Special Revenue-Other</v>
      </c>
      <c r="L598" s="9" t="str">
        <f>IFERROR(VLOOKUP(A598,'[1]VAC as of March 2024'!A:K,11,FALSE),"No")</f>
        <v>No</v>
      </c>
      <c r="M598" s="9" t="s">
        <v>2240</v>
      </c>
      <c r="O598" s="33" t="s">
        <v>2241</v>
      </c>
      <c r="P598" s="33" t="s">
        <v>6062</v>
      </c>
      <c r="Q598" s="2" t="str">
        <f>VLOOKUP(P598,'[1]Table E'!A:C,3,FALSE)</f>
        <v>Governmental Operations - Administrative Services</v>
      </c>
    </row>
    <row r="599" spans="1:17" x14ac:dyDescent="0.25">
      <c r="A599" s="33" t="str">
        <f t="shared" si="27"/>
        <v>1710002880</v>
      </c>
      <c r="B599" s="33" t="s">
        <v>2322</v>
      </c>
      <c r="C599" s="33" t="s">
        <v>724</v>
      </c>
      <c r="D599" s="9" t="str">
        <f t="shared" si="28"/>
        <v>171002880</v>
      </c>
      <c r="E599" s="34">
        <v>17100</v>
      </c>
      <c r="F599" s="34">
        <v>2880</v>
      </c>
      <c r="G599" s="9" t="str">
        <f>VLOOKUP(B599,'[1]Business Unit Lookup'!A:B,2,FALSE)</f>
        <v>State Corporation Commission</v>
      </c>
      <c r="H599" s="33" t="str">
        <f>VLOOKUP(C599,'[1]Fund Lookup'!B:C,2,FALSE)</f>
        <v>Surp Supply/Equip-NonGF-NonHE</v>
      </c>
      <c r="I599" s="35" t="s">
        <v>2236</v>
      </c>
      <c r="J599" s="33" t="str">
        <f>VLOOKUP(I599,'[1]Table B'!A:B,2,FALSE)</f>
        <v>General</v>
      </c>
      <c r="K599" s="9" t="str">
        <f t="shared" si="29"/>
        <v>100-General</v>
      </c>
      <c r="L599" s="9" t="str">
        <f>IFERROR(VLOOKUP(A599,'[1]VAC as of March 2024'!A:K,11,FALSE),"No")</f>
        <v>No</v>
      </c>
      <c r="M599" s="9" t="s">
        <v>2240</v>
      </c>
      <c r="O599" s="33" t="s">
        <v>2</v>
      </c>
      <c r="P599" s="33" t="s">
        <v>6121</v>
      </c>
      <c r="Q599" s="2" t="str">
        <f>VLOOKUP(P599,'[1]Table E'!A:C,3,FALSE)</f>
        <v>Regulatory oversight</v>
      </c>
    </row>
    <row r="600" spans="1:17" x14ac:dyDescent="0.25">
      <c r="A600" s="33" t="str">
        <f t="shared" si="27"/>
        <v>1710002998</v>
      </c>
      <c r="B600" s="33" t="s">
        <v>2322</v>
      </c>
      <c r="C600" s="33" t="s">
        <v>766</v>
      </c>
      <c r="D600" s="9" t="str">
        <f t="shared" si="28"/>
        <v>171002998</v>
      </c>
      <c r="E600" s="34">
        <v>17100</v>
      </c>
      <c r="F600" s="34">
        <v>2998</v>
      </c>
      <c r="G600" s="9" t="str">
        <f>VLOOKUP(B600,'[1]Business Unit Lookup'!A:B,2,FALSE)</f>
        <v>State Corporation Commission</v>
      </c>
      <c r="H600" s="33" t="str">
        <f>VLOOKUP(C600,'[1]Fund Lookup'!B:C,2,FALSE)</f>
        <v>Special Rev - Budgetary Only</v>
      </c>
      <c r="I600" s="35" t="s">
        <v>2316</v>
      </c>
      <c r="J600" s="33" t="str">
        <f>VLOOKUP(I600,'[1]Table B'!A:B,2,FALSE)</f>
        <v>Budgetary Balances only</v>
      </c>
      <c r="K600" s="9" t="str">
        <f t="shared" si="29"/>
        <v>650-Budgetary Balances only</v>
      </c>
      <c r="L600" s="9" t="str">
        <f>IFERROR(VLOOKUP(A600,'[1]VAC as of March 2024'!A:K,11,FALSE),"No")</f>
        <v>No</v>
      </c>
      <c r="M600" s="9" t="s">
        <v>4</v>
      </c>
      <c r="Q600" s="2"/>
    </row>
    <row r="601" spans="1:17" x14ac:dyDescent="0.25">
      <c r="A601" s="33" t="str">
        <f t="shared" si="27"/>
        <v>1710007020</v>
      </c>
      <c r="B601" s="33" t="s">
        <v>2322</v>
      </c>
      <c r="C601" s="33" t="s">
        <v>1152</v>
      </c>
      <c r="D601" s="9" t="str">
        <f t="shared" si="28"/>
        <v>171007020</v>
      </c>
      <c r="E601" s="34">
        <v>17100</v>
      </c>
      <c r="F601" s="34">
        <v>7020</v>
      </c>
      <c r="G601" s="9" t="str">
        <f>VLOOKUP(B601,'[1]Business Unit Lookup'!A:B,2,FALSE)</f>
        <v>State Corporation Commission</v>
      </c>
      <c r="H601" s="33" t="str">
        <f>VLOOKUP(C601,'[1]Fund Lookup'!B:C,2,FALSE)</f>
        <v>Literary Fund</v>
      </c>
      <c r="I601" s="35" t="s">
        <v>2283</v>
      </c>
      <c r="J601" s="33" t="str">
        <f>VLOOKUP(I601,'[1]Table B'!A:B,2,FALSE)</f>
        <v>Special Revenue-Literary</v>
      </c>
      <c r="K601" s="9" t="str">
        <f t="shared" si="29"/>
        <v>125-Special Revenue-Literary</v>
      </c>
      <c r="L601" s="9" t="str">
        <f>IFERROR(VLOOKUP(A601,'[1]VAC as of March 2024'!A:K,11,FALSE),"No")</f>
        <v>No</v>
      </c>
      <c r="M601" s="9" t="s">
        <v>2248</v>
      </c>
      <c r="O601" s="33" t="s">
        <v>2248</v>
      </c>
      <c r="P601" s="33" t="s">
        <v>6090</v>
      </c>
      <c r="Q601" s="2" t="str">
        <f>VLOOKUP(P601,'[1]Table E'!A:C,3,FALSE)</f>
        <v>Literary Fund</v>
      </c>
    </row>
    <row r="602" spans="1:17" x14ac:dyDescent="0.25">
      <c r="A602" s="33" t="str">
        <f t="shared" si="27"/>
        <v>1710007171</v>
      </c>
      <c r="B602" s="33" t="s">
        <v>2322</v>
      </c>
      <c r="C602" s="33" t="s">
        <v>1267</v>
      </c>
      <c r="D602" s="9" t="str">
        <f t="shared" si="28"/>
        <v>171007171</v>
      </c>
      <c r="E602" s="34">
        <v>17100</v>
      </c>
      <c r="F602" s="34">
        <v>7171</v>
      </c>
      <c r="G602" s="9" t="str">
        <f>VLOOKUP(B602,'[1]Business Unit Lookup'!A:B,2,FALSE)</f>
        <v>State Corporation Commission</v>
      </c>
      <c r="H602" s="33" t="str">
        <f>VLOOKUP(C602,'[1]Fund Lookup'!B:C,2,FALSE)</f>
        <v>Trust And Agency-SCC</v>
      </c>
      <c r="I602" s="35" t="s">
        <v>2239</v>
      </c>
      <c r="J602" s="33" t="str">
        <f>VLOOKUP(I602,'[1]Table B'!A:B,2,FALSE)</f>
        <v>Special Revenue-Other</v>
      </c>
      <c r="K602" s="9" t="str">
        <f t="shared" si="29"/>
        <v>105-Special Revenue-Other</v>
      </c>
      <c r="L602" s="9" t="str">
        <f>IFERROR(VLOOKUP(A602,'[1]VAC as of March 2024'!A:K,11,FALSE),"No")</f>
        <v>No</v>
      </c>
      <c r="M602" s="9" t="s">
        <v>2240</v>
      </c>
      <c r="O602" s="33" t="s">
        <v>2241</v>
      </c>
      <c r="P602" s="33" t="s">
        <v>6072</v>
      </c>
      <c r="Q602" s="2" t="str">
        <f>VLOOKUP(P602,'[1]Table E'!A:C,3,FALSE)</f>
        <v>Regulatory oversight</v>
      </c>
    </row>
    <row r="603" spans="1:17" x14ac:dyDescent="0.25">
      <c r="A603" s="33" t="str">
        <f t="shared" si="27"/>
        <v>1710009023</v>
      </c>
      <c r="B603" s="33" t="s">
        <v>2322</v>
      </c>
      <c r="C603" s="33" t="s">
        <v>1672</v>
      </c>
      <c r="D603" s="9" t="str">
        <f t="shared" si="28"/>
        <v>171009023</v>
      </c>
      <c r="E603" s="34">
        <v>17100</v>
      </c>
      <c r="F603" s="34">
        <v>9023</v>
      </c>
      <c r="G603" s="9" t="str">
        <f>VLOOKUP(B603,'[1]Business Unit Lookup'!A:B,2,FALSE)</f>
        <v>State Corporation Commission</v>
      </c>
      <c r="H603" s="33" t="str">
        <f>VLOOKUP(C603,'[1]Fund Lookup'!B:C,2,FALSE)</f>
        <v>Undrgrnd Utlty Dmg Prevntn Spc</v>
      </c>
      <c r="I603" s="35" t="s">
        <v>2239</v>
      </c>
      <c r="J603" s="33" t="str">
        <f>VLOOKUP(I603,'[1]Table B'!A:B,2,FALSE)</f>
        <v>Special Revenue-Other</v>
      </c>
      <c r="K603" s="9" t="str">
        <f t="shared" si="29"/>
        <v>105-Special Revenue-Other</v>
      </c>
      <c r="L603" s="9" t="str">
        <f>IFERROR(VLOOKUP(A603,'[1]VAC as of March 2024'!A:K,11,FALSE),"No")</f>
        <v>No</v>
      </c>
      <c r="M603" s="9" t="s">
        <v>2240</v>
      </c>
      <c r="O603" s="33" t="s">
        <v>2241</v>
      </c>
      <c r="P603" s="33" t="s">
        <v>6072</v>
      </c>
      <c r="Q603" s="2" t="str">
        <f>VLOOKUP(P603,'[1]Table E'!A:C,3,FALSE)</f>
        <v>Regulatory oversight</v>
      </c>
    </row>
    <row r="604" spans="1:17" x14ac:dyDescent="0.25">
      <c r="A604" s="33" t="str">
        <f t="shared" si="27"/>
        <v>1710009025</v>
      </c>
      <c r="B604" s="33" t="s">
        <v>2322</v>
      </c>
      <c r="C604" s="33" t="s">
        <v>5626</v>
      </c>
      <c r="D604" s="9" t="str">
        <f t="shared" si="28"/>
        <v>171009025</v>
      </c>
      <c r="E604" s="34">
        <v>17100</v>
      </c>
      <c r="F604" s="34">
        <v>9025</v>
      </c>
      <c r="G604" s="9" t="str">
        <f>VLOOKUP(B604,'[1]Business Unit Lookup'!A:B,2,FALSE)</f>
        <v>State Corporation Commission</v>
      </c>
      <c r="H604" s="33" t="str">
        <f>VLOOKUP(C604,'[1]Fund Lookup'!B:C,2,FALSE)</f>
        <v>Health Insurance Exchange Fund</v>
      </c>
      <c r="I604" s="35" t="s">
        <v>2304</v>
      </c>
      <c r="J604" s="33" t="str">
        <f>VLOOKUP(I604,'[1]Table B'!A:B,2,FALSE)</f>
        <v>Special Revenue-Health and Social Servic</v>
      </c>
      <c r="K604" s="9" t="str">
        <f t="shared" si="29"/>
        <v>115-Special Revenue-Health and Social Servic</v>
      </c>
      <c r="L604" s="9" t="str">
        <f>IFERROR(VLOOKUP(A604,'[1]VAC as of March 2024'!A:K,11,FALSE),"No")</f>
        <v>No</v>
      </c>
      <c r="M604" s="9" t="s">
        <v>2248</v>
      </c>
      <c r="O604" s="33" t="s">
        <v>2241</v>
      </c>
      <c r="P604" s="33" t="s">
        <v>6067</v>
      </c>
      <c r="Q604" s="2" t="str">
        <f>VLOOKUP(P604,'[1]Table E'!A:C,3,FALSE)</f>
        <v>Health and Public Safety</v>
      </c>
    </row>
    <row r="605" spans="1:17" x14ac:dyDescent="0.25">
      <c r="A605" s="33" t="str">
        <f t="shared" si="27"/>
        <v>1710009054</v>
      </c>
      <c r="B605" s="33" t="s">
        <v>2322</v>
      </c>
      <c r="C605" s="33" t="s">
        <v>1721</v>
      </c>
      <c r="D605" s="9" t="str">
        <f t="shared" si="28"/>
        <v>171009054</v>
      </c>
      <c r="E605" s="34">
        <v>17100</v>
      </c>
      <c r="F605" s="34">
        <v>9054</v>
      </c>
      <c r="G605" s="9" t="str">
        <f>VLOOKUP(B605,'[1]Business Unit Lookup'!A:B,2,FALSE)</f>
        <v>State Corporation Commission</v>
      </c>
      <c r="H605" s="33" t="str">
        <f>VLOOKUP(C605,'[1]Fund Lookup'!B:C,2,FALSE)</f>
        <v>VA St Police-Insurance Fraud</v>
      </c>
      <c r="I605" s="35" t="s">
        <v>2239</v>
      </c>
      <c r="J605" s="33" t="str">
        <f>VLOOKUP(I605,'[1]Table B'!A:B,2,FALSE)</f>
        <v>Special Revenue-Other</v>
      </c>
      <c r="K605" s="9" t="str">
        <f t="shared" si="29"/>
        <v>105-Special Revenue-Other</v>
      </c>
      <c r="L605" s="9" t="str">
        <f>IFERROR(VLOOKUP(A605,'[1]VAC as of March 2024'!A:K,11,FALSE),"No")</f>
        <v>No</v>
      </c>
      <c r="M605" s="9" t="s">
        <v>2240</v>
      </c>
      <c r="O605" s="33" t="s">
        <v>2241</v>
      </c>
      <c r="P605" s="33" t="s">
        <v>6072</v>
      </c>
      <c r="Q605" s="2" t="str">
        <f>VLOOKUP(P605,'[1]Table E'!A:C,3,FALSE)</f>
        <v>Regulatory oversight</v>
      </c>
    </row>
    <row r="606" spans="1:17" x14ac:dyDescent="0.25">
      <c r="A606" s="33" t="str">
        <f t="shared" si="27"/>
        <v>1710010000</v>
      </c>
      <c r="B606" s="33" t="s">
        <v>2322</v>
      </c>
      <c r="C606" s="33" t="s">
        <v>2162</v>
      </c>
      <c r="D606" s="9" t="str">
        <f t="shared" si="28"/>
        <v>1710010000</v>
      </c>
      <c r="E606" s="34">
        <v>17100</v>
      </c>
      <c r="F606" s="34">
        <v>10000</v>
      </c>
      <c r="G606" s="9" t="str">
        <f>VLOOKUP(B606,'[1]Business Unit Lookup'!A:B,2,FALSE)</f>
        <v>State Corporation Commission</v>
      </c>
      <c r="H606" s="33" t="str">
        <f>VLOOKUP(C606,'[1]Fund Lookup'!B:C,2,FALSE)</f>
        <v>Federal Trust</v>
      </c>
      <c r="I606" s="35" t="s">
        <v>2252</v>
      </c>
      <c r="J606" s="33" t="str">
        <f>VLOOKUP(I606,'[1]Table B'!A:B,2,FALSE)</f>
        <v>Special Revenue-Federal</v>
      </c>
      <c r="K606" s="9" t="str">
        <f t="shared" si="29"/>
        <v>120-Special Revenue-Federal</v>
      </c>
      <c r="L606" s="9" t="str">
        <f>IFERROR(VLOOKUP(A606,'[1]VAC as of March 2024'!A:K,11,FALSE),"No")</f>
        <v>No</v>
      </c>
      <c r="M606" s="9" t="s">
        <v>2248</v>
      </c>
      <c r="O606" s="33" t="s">
        <v>2248</v>
      </c>
      <c r="P606" s="33" t="s">
        <v>6070</v>
      </c>
      <c r="Q606" s="2" t="str">
        <f>VLOOKUP(P606,'[1]Table E'!A:C,3,FALSE)</f>
        <v>Gifts and grants</v>
      </c>
    </row>
    <row r="607" spans="1:17" x14ac:dyDescent="0.25">
      <c r="A607" s="33" t="str">
        <f t="shared" si="27"/>
        <v>1710010110</v>
      </c>
      <c r="B607" s="33" t="s">
        <v>2322</v>
      </c>
      <c r="C607" s="33" t="s">
        <v>5444</v>
      </c>
      <c r="D607" s="9" t="str">
        <f t="shared" si="28"/>
        <v>1710010110</v>
      </c>
      <c r="E607" s="34">
        <v>17100</v>
      </c>
      <c r="F607" s="34">
        <v>10110</v>
      </c>
      <c r="G607" s="9" t="str">
        <f>VLOOKUP(B607,'[1]Business Unit Lookup'!A:B,2,FALSE)</f>
        <v>State Corporation Commission</v>
      </c>
      <c r="H607" s="33" t="str">
        <f>VLOOKUP(C607,'[1]Fund Lookup'!B:C,2,FALSE)</f>
        <v>CARESActRlfFd–General-COVID-19</v>
      </c>
      <c r="I607" s="35" t="s">
        <v>2252</v>
      </c>
      <c r="J607" s="33" t="str">
        <f>VLOOKUP(I607,'[1]Table B'!A:B,2,FALSE)</f>
        <v>Special Revenue-Federal</v>
      </c>
      <c r="K607" s="9" t="str">
        <f t="shared" si="29"/>
        <v>120-Special Revenue-Federal</v>
      </c>
      <c r="L607" s="9" t="str">
        <f>IFERROR(VLOOKUP(A607,'[1]VAC as of March 2024'!A:K,11,FALSE),"No")</f>
        <v>No</v>
      </c>
      <c r="M607" s="9" t="s">
        <v>5493</v>
      </c>
      <c r="O607" s="33" t="s">
        <v>2248</v>
      </c>
      <c r="P607" s="33" t="s">
        <v>6063</v>
      </c>
      <c r="Q607" s="2" t="str">
        <f>VLOOKUP(P607,'[1]Table E'!A:C,3,FALSE)</f>
        <v>COVID-19</v>
      </c>
    </row>
    <row r="608" spans="1:17" x14ac:dyDescent="0.25">
      <c r="A608" s="33" t="str">
        <f t="shared" si="27"/>
        <v>1710010710</v>
      </c>
      <c r="B608" s="36" t="s">
        <v>2322</v>
      </c>
      <c r="C608" s="36" t="s">
        <v>6080</v>
      </c>
      <c r="D608" s="9" t="str">
        <f t="shared" si="28"/>
        <v>1710010710</v>
      </c>
      <c r="E608" s="35">
        <v>17100</v>
      </c>
      <c r="F608" s="37">
        <v>10710</v>
      </c>
      <c r="G608" s="9" t="str">
        <f>VLOOKUP(B608,'[1]Business Unit Lookup'!A:B,2,FALSE)</f>
        <v>State Corporation Commission</v>
      </c>
      <c r="H608" s="33" t="str">
        <f>VLOOKUP(C608,'[1]Fund Lookup'!B:C,2,FALSE)</f>
        <v>FEMA - State Agy - COVID-19</v>
      </c>
      <c r="I608" s="35" t="s">
        <v>2252</v>
      </c>
      <c r="J608" s="33" t="str">
        <f>VLOOKUP(I608,'[1]Table B'!A:B,2,FALSE)</f>
        <v>Special Revenue-Federal</v>
      </c>
      <c r="K608" s="9" t="str">
        <f t="shared" si="29"/>
        <v>120-Special Revenue-Federal</v>
      </c>
      <c r="L608" s="9" t="str">
        <f>IFERROR(VLOOKUP(A608,'[1]VAC as of March 2024'!A:K,11,FALSE),"No")</f>
        <v>No</v>
      </c>
      <c r="M608" s="38" t="s">
        <v>5493</v>
      </c>
      <c r="O608" s="36" t="s">
        <v>2248</v>
      </c>
      <c r="P608" s="36" t="s">
        <v>6063</v>
      </c>
      <c r="Q608" s="2" t="str">
        <f>VLOOKUP(P608,'[1]Table E'!A:C,3,FALSE)</f>
        <v>COVID-19</v>
      </c>
    </row>
    <row r="609" spans="1:17" x14ac:dyDescent="0.25">
      <c r="A609" s="33" t="str">
        <f t="shared" si="27"/>
        <v>1710012110</v>
      </c>
      <c r="B609" s="42" t="s">
        <v>2322</v>
      </c>
      <c r="C609" s="36" t="s">
        <v>6074</v>
      </c>
      <c r="D609" s="9" t="str">
        <f t="shared" si="28"/>
        <v>1710012110</v>
      </c>
      <c r="E609" s="42">
        <v>17100</v>
      </c>
      <c r="F609" s="37">
        <v>12110</v>
      </c>
      <c r="G609" s="9" t="str">
        <f>VLOOKUP(B609,'[1]Business Unit Lookup'!A:B,2,FALSE)</f>
        <v>State Corporation Commission</v>
      </c>
      <c r="H609" s="33" t="str">
        <f>VLOOKUP(C609,'[1]Fund Lookup'!B:C,2,FALSE)</f>
        <v>ARP-CrvStLoclFisRecFd-COVID-19</v>
      </c>
      <c r="I609" s="35" t="s">
        <v>2252</v>
      </c>
      <c r="J609" s="33" t="str">
        <f>VLOOKUP(I609,'[1]Table B'!A:B,2,FALSE)</f>
        <v>Special Revenue-Federal</v>
      </c>
      <c r="K609" s="9" t="str">
        <f t="shared" si="29"/>
        <v>120-Special Revenue-Federal</v>
      </c>
      <c r="L609" s="9" t="str">
        <f>IFERROR(VLOOKUP(A609,'[1]VAC as of March 2024'!A:K,11,FALSE),"No")</f>
        <v>No</v>
      </c>
      <c r="M609" s="38" t="s">
        <v>5493</v>
      </c>
      <c r="O609" s="36" t="s">
        <v>2248</v>
      </c>
      <c r="P609" s="36" t="s">
        <v>6063</v>
      </c>
      <c r="Q609" s="2" t="str">
        <f>VLOOKUP(P609,'[1]Table E'!A:C,3,FALSE)</f>
        <v>COVID-19</v>
      </c>
    </row>
    <row r="610" spans="1:17" x14ac:dyDescent="0.25">
      <c r="A610" s="33" t="str">
        <f t="shared" si="27"/>
        <v>1710012490</v>
      </c>
      <c r="B610" s="33" t="s">
        <v>2322</v>
      </c>
      <c r="C610" s="33" t="s">
        <v>2206</v>
      </c>
      <c r="D610" s="9" t="str">
        <f t="shared" si="28"/>
        <v>1710012490</v>
      </c>
      <c r="E610" s="34">
        <v>17100</v>
      </c>
      <c r="F610" s="34">
        <v>12490</v>
      </c>
      <c r="G610" s="9" t="str">
        <f>VLOOKUP(B610,'[1]Business Unit Lookup'!A:B,2,FALSE)</f>
        <v>State Corporation Commission</v>
      </c>
      <c r="H610" s="33" t="str">
        <f>VLOOKUP(C610,'[1]Fund Lookup'!B:C,2,FALSE)</f>
        <v>Elec Dlvry &amp; Enrgy Rsrch-ARRA</v>
      </c>
      <c r="I610" s="35" t="s">
        <v>2252</v>
      </c>
      <c r="J610" s="33" t="str">
        <f>VLOOKUP(I610,'[1]Table B'!A:B,2,FALSE)</f>
        <v>Special Revenue-Federal</v>
      </c>
      <c r="K610" s="9" t="str">
        <f t="shared" si="29"/>
        <v>120-Special Revenue-Federal</v>
      </c>
      <c r="L610" s="9" t="str">
        <f>IFERROR(VLOOKUP(A610,'[1]VAC as of March 2024'!A:K,11,FALSE),"No")</f>
        <v>No</v>
      </c>
      <c r="M610" s="9" t="s">
        <v>2281</v>
      </c>
      <c r="O610" s="33" t="s">
        <v>2248</v>
      </c>
      <c r="P610" s="33" t="s">
        <v>6070</v>
      </c>
      <c r="Q610" s="2" t="str">
        <f>VLOOKUP(P610,'[1]Table E'!A:C,3,FALSE)</f>
        <v>Gifts and grants</v>
      </c>
    </row>
    <row r="611" spans="1:17" x14ac:dyDescent="0.25">
      <c r="A611" s="33" t="str">
        <f t="shared" si="27"/>
        <v>1710015000</v>
      </c>
      <c r="B611" s="33" t="s">
        <v>2322</v>
      </c>
      <c r="C611" s="33" t="s">
        <v>2222</v>
      </c>
      <c r="D611" s="9" t="str">
        <f t="shared" si="28"/>
        <v>1710015000</v>
      </c>
      <c r="E611" s="34">
        <v>17100</v>
      </c>
      <c r="F611" s="34">
        <v>15000</v>
      </c>
      <c r="G611" s="9" t="str">
        <f>VLOOKUP(B611,'[1]Business Unit Lookup'!A:B,2,FALSE)</f>
        <v>State Corporation Commission</v>
      </c>
      <c r="H611" s="33" t="str">
        <f>VLOOKUP(C611,'[1]Fund Lookup'!B:C,2,FALSE)</f>
        <v>General Fixed Asset Acct Group</v>
      </c>
      <c r="I611" s="35" t="s">
        <v>2242</v>
      </c>
      <c r="J611" s="33" t="str">
        <f>VLOOKUP(I611,'[1]Table B'!A:B,2,FALSE)</f>
        <v>Fixed Assets, Fund 1500</v>
      </c>
      <c r="K611" s="9" t="str">
        <f t="shared" si="29"/>
        <v>610-Fixed Assets, Fund 1500</v>
      </c>
      <c r="L611" s="9" t="str">
        <f>IFERROR(VLOOKUP(A611,'[1]VAC as of March 2024'!A:K,11,FALSE),"No")</f>
        <v>No</v>
      </c>
      <c r="M611" s="9" t="s">
        <v>4</v>
      </c>
      <c r="Q611" s="2"/>
    </row>
    <row r="612" spans="1:17" x14ac:dyDescent="0.25">
      <c r="A612" s="33" t="str">
        <f t="shared" si="27"/>
        <v>1720001000</v>
      </c>
      <c r="B612" s="33" t="s">
        <v>2323</v>
      </c>
      <c r="C612" s="33" t="s">
        <v>1</v>
      </c>
      <c r="D612" s="9" t="str">
        <f t="shared" si="28"/>
        <v>172001000</v>
      </c>
      <c r="E612" s="34">
        <v>17200</v>
      </c>
      <c r="F612" s="34">
        <v>1000</v>
      </c>
      <c r="G612" s="9" t="str">
        <f>VLOOKUP(B612,'[1]Business Unit Lookup'!A:B,2,FALSE)</f>
        <v>Virginia Lottery</v>
      </c>
      <c r="H612" s="33" t="str">
        <f>VLOOKUP(C612,'[1]Fund Lookup'!B:C,2,FALSE)</f>
        <v>General Fund</v>
      </c>
      <c r="I612" s="35" t="s">
        <v>2236</v>
      </c>
      <c r="J612" s="33" t="str">
        <f>VLOOKUP(I612,'[1]Table B'!A:B,2,FALSE)</f>
        <v>General</v>
      </c>
      <c r="K612" s="9" t="str">
        <f t="shared" si="29"/>
        <v>100-General</v>
      </c>
      <c r="L612" s="9" t="str">
        <f>IFERROR(VLOOKUP(A612,'[1]VAC as of March 2024'!A:K,11,FALSE),"No")</f>
        <v>No</v>
      </c>
      <c r="M612" s="9" t="s">
        <v>2237</v>
      </c>
      <c r="O612" s="33" t="s">
        <v>2240</v>
      </c>
      <c r="P612" s="33" t="s">
        <v>6061</v>
      </c>
      <c r="Q612" s="2" t="str">
        <f>VLOOKUP(P612,'[1]Table E'!A:C,3,FALSE)</f>
        <v>Unassigned</v>
      </c>
    </row>
    <row r="613" spans="1:17" x14ac:dyDescent="0.25">
      <c r="A613" s="33" t="str">
        <f t="shared" si="27"/>
        <v>1720002703</v>
      </c>
      <c r="B613" s="33" t="s">
        <v>2323</v>
      </c>
      <c r="C613" s="33" t="s">
        <v>628</v>
      </c>
      <c r="D613" s="9" t="str">
        <f t="shared" si="28"/>
        <v>172002703</v>
      </c>
      <c r="E613" s="34">
        <v>17200</v>
      </c>
      <c r="F613" s="34">
        <v>2703</v>
      </c>
      <c r="G613" s="9" t="str">
        <f>VLOOKUP(B613,'[1]Business Unit Lookup'!A:B,2,FALSE)</f>
        <v>Virginia Lottery</v>
      </c>
      <c r="H613" s="33" t="str">
        <f>VLOOKUP(C613,'[1]Fund Lookup'!B:C,2,FALSE)</f>
        <v>Parking - Lottery</v>
      </c>
      <c r="I613" s="35" t="s">
        <v>2324</v>
      </c>
      <c r="J613" s="33" t="str">
        <f>VLOOKUP(I613,'[1]Table B'!A:B,2,FALSE)</f>
        <v>Enterprise-Lottery</v>
      </c>
      <c r="K613" s="9" t="str">
        <f t="shared" si="29"/>
        <v>300-Enterprise-Lottery</v>
      </c>
      <c r="L613" s="9" t="str">
        <f>IFERROR(VLOOKUP(A613,'[1]VAC as of March 2024'!A:K,11,FALSE),"No")</f>
        <v>No</v>
      </c>
      <c r="M613" s="9" t="s">
        <v>2240</v>
      </c>
      <c r="Q613" s="2"/>
    </row>
    <row r="614" spans="1:17" x14ac:dyDescent="0.25">
      <c r="A614" s="33" t="str">
        <f t="shared" si="27"/>
        <v>1720005172</v>
      </c>
      <c r="B614" s="33" t="s">
        <v>2323</v>
      </c>
      <c r="C614" s="33" t="s">
        <v>1046</v>
      </c>
      <c r="D614" s="9" t="str">
        <f t="shared" si="28"/>
        <v>172005172</v>
      </c>
      <c r="E614" s="34">
        <v>17200</v>
      </c>
      <c r="F614" s="34">
        <v>5172</v>
      </c>
      <c r="G614" s="9" t="str">
        <f>VLOOKUP(B614,'[1]Business Unit Lookup'!A:B,2,FALSE)</f>
        <v>Virginia Lottery</v>
      </c>
      <c r="H614" s="33" t="str">
        <f>VLOOKUP(C614,'[1]Fund Lookup'!B:C,2,FALSE)</f>
        <v>Enterprise-VAL</v>
      </c>
      <c r="I614" s="35" t="s">
        <v>2324</v>
      </c>
      <c r="J614" s="33" t="str">
        <f>VLOOKUP(I614,'[1]Table B'!A:B,2,FALSE)</f>
        <v>Enterprise-Lottery</v>
      </c>
      <c r="K614" s="9" t="str">
        <f t="shared" si="29"/>
        <v>300-Enterprise-Lottery</v>
      </c>
      <c r="L614" s="9" t="str">
        <f>IFERROR(VLOOKUP(A614,'[1]VAC as of March 2024'!A:K,11,FALSE),"No")</f>
        <v>No</v>
      </c>
      <c r="M614" s="9" t="s">
        <v>2240</v>
      </c>
      <c r="Q614" s="2"/>
    </row>
    <row r="615" spans="1:17" x14ac:dyDescent="0.25">
      <c r="A615" s="33" t="str">
        <f t="shared" si="27"/>
        <v>1720005880</v>
      </c>
      <c r="B615" s="33" t="s">
        <v>2323</v>
      </c>
      <c r="C615" s="33" t="s">
        <v>1071</v>
      </c>
      <c r="D615" s="9" t="str">
        <f t="shared" si="28"/>
        <v>172005880</v>
      </c>
      <c r="E615" s="34">
        <v>17200</v>
      </c>
      <c r="F615" s="34">
        <v>5880</v>
      </c>
      <c r="G615" s="9" t="str">
        <f>VLOOKUP(B615,'[1]Business Unit Lookup'!A:B,2,FALSE)</f>
        <v>Virginia Lottery</v>
      </c>
      <c r="H615" s="33" t="str">
        <f>VLOOKUP(C615,'[1]Fund Lookup'!B:C,2,FALSE)</f>
        <v>Surplus Supp &amp; Equip Sales-VAL</v>
      </c>
      <c r="I615" s="35" t="s">
        <v>2324</v>
      </c>
      <c r="J615" s="33" t="str">
        <f>VLOOKUP(I615,'[1]Table B'!A:B,2,FALSE)</f>
        <v>Enterprise-Lottery</v>
      </c>
      <c r="K615" s="9" t="str">
        <f t="shared" si="29"/>
        <v>300-Enterprise-Lottery</v>
      </c>
      <c r="L615" s="9" t="str">
        <f>IFERROR(VLOOKUP(A615,'[1]VAC as of March 2024'!A:K,11,FALSE),"No")</f>
        <v>No</v>
      </c>
      <c r="M615" s="9" t="s">
        <v>2240</v>
      </c>
      <c r="Q615" s="2"/>
    </row>
    <row r="616" spans="1:17" x14ac:dyDescent="0.25">
      <c r="A616" s="33" t="str">
        <f t="shared" si="27"/>
        <v>1720009065</v>
      </c>
      <c r="B616" s="35" t="s">
        <v>2323</v>
      </c>
      <c r="C616" s="36" t="s">
        <v>8784</v>
      </c>
      <c r="D616" s="9" t="str">
        <f t="shared" si="28"/>
        <v>172009065</v>
      </c>
      <c r="E616" s="35">
        <v>17200</v>
      </c>
      <c r="F616" s="37">
        <v>9065</v>
      </c>
      <c r="G616" s="9" t="str">
        <f>VLOOKUP(B616,'[1]Business Unit Lookup'!A:B,2,FALSE)</f>
        <v>Virginia Lottery</v>
      </c>
      <c r="H616" s="33" t="str">
        <f>VLOOKUP(C616,'[1]Fund Lookup'!B:C,2,FALSE)</f>
        <v>Gaming Regulatory Fund</v>
      </c>
      <c r="I616" s="35" t="s">
        <v>2239</v>
      </c>
      <c r="J616" s="33" t="str">
        <f>VLOOKUP(I616,'[1]Table B'!A:B,2,FALSE)</f>
        <v>Special Revenue-Other</v>
      </c>
      <c r="K616" s="9" t="str">
        <f t="shared" si="29"/>
        <v>105-Special Revenue-Other</v>
      </c>
      <c r="L616" s="9" t="str">
        <f>IFERROR(VLOOKUP(A616,'[1]VAC as of March 2024'!A:K,11,FALSE),"No")</f>
        <v>Yes</v>
      </c>
      <c r="M616" s="38" t="s">
        <v>2240</v>
      </c>
      <c r="O616" s="38" t="s">
        <v>2241</v>
      </c>
      <c r="P616" s="36" t="s">
        <v>6072</v>
      </c>
      <c r="Q616" s="2" t="str">
        <f>VLOOKUP(P616,'[1]Table E'!A:C,3,FALSE)</f>
        <v>Regulatory oversight</v>
      </c>
    </row>
    <row r="617" spans="1:17" x14ac:dyDescent="0.25">
      <c r="A617" s="33" t="str">
        <f t="shared" si="27"/>
        <v>1720009172</v>
      </c>
      <c r="B617" s="33" t="s">
        <v>2323</v>
      </c>
      <c r="C617" s="33" t="s">
        <v>5655</v>
      </c>
      <c r="D617" s="9" t="str">
        <f t="shared" si="28"/>
        <v>172009172</v>
      </c>
      <c r="E617" s="34">
        <v>17200</v>
      </c>
      <c r="F617" s="34">
        <v>9172</v>
      </c>
      <c r="G617" s="9" t="str">
        <f>VLOOKUP(B617,'[1]Business Unit Lookup'!A:B,2,FALSE)</f>
        <v>Virginia Lottery</v>
      </c>
      <c r="H617" s="33" t="str">
        <f>VLOOKUP(C617,'[1]Fund Lookup'!B:C,2,FALSE)</f>
        <v>Gaming Proceeds Fund</v>
      </c>
      <c r="I617" s="35" t="s">
        <v>2239</v>
      </c>
      <c r="J617" s="33" t="str">
        <f>VLOOKUP(I617,'[1]Table B'!A:B,2,FALSE)</f>
        <v>Special Revenue-Other</v>
      </c>
      <c r="K617" s="9" t="str">
        <f t="shared" si="29"/>
        <v>105-Special Revenue-Other</v>
      </c>
      <c r="L617" s="9" t="str">
        <f>IFERROR(VLOOKUP(A617,'[1]VAC as of March 2024'!A:K,11,FALSE),"No")</f>
        <v>No</v>
      </c>
      <c r="M617" s="9" t="s">
        <v>2240</v>
      </c>
      <c r="O617" s="33" t="s">
        <v>2241</v>
      </c>
      <c r="P617" s="33" t="s">
        <v>6072</v>
      </c>
      <c r="Q617" s="2" t="str">
        <f>VLOOKUP(P617,'[1]Table E'!A:C,3,FALSE)</f>
        <v>Regulatory oversight</v>
      </c>
    </row>
    <row r="618" spans="1:17" x14ac:dyDescent="0.25">
      <c r="A618" s="33" t="str">
        <f t="shared" si="27"/>
        <v>1720009998</v>
      </c>
      <c r="B618" s="33" t="s">
        <v>2323</v>
      </c>
      <c r="C618" s="33" t="s">
        <v>2160</v>
      </c>
      <c r="D618" s="9" t="str">
        <f t="shared" si="28"/>
        <v>172009998</v>
      </c>
      <c r="E618" s="34">
        <v>17200</v>
      </c>
      <c r="F618" s="34">
        <v>9998</v>
      </c>
      <c r="G618" s="9" t="str">
        <f>VLOOKUP(B618,'[1]Business Unit Lookup'!A:B,2,FALSE)</f>
        <v>Virginia Lottery</v>
      </c>
      <c r="H618" s="33" t="str">
        <f>VLOOKUP(C618,'[1]Fund Lookup'!B:C,2,FALSE)</f>
        <v>Ded Spec Rev - Budgetary Only</v>
      </c>
      <c r="I618" s="35" t="s">
        <v>2316</v>
      </c>
      <c r="J618" s="33" t="str">
        <f>VLOOKUP(I618,'[1]Table B'!A:B,2,FALSE)</f>
        <v>Budgetary Balances only</v>
      </c>
      <c r="K618" s="9" t="str">
        <f t="shared" si="29"/>
        <v>650-Budgetary Balances only</v>
      </c>
      <c r="L618" s="9" t="str">
        <f>IFERROR(VLOOKUP(A618,'[1]VAC as of March 2024'!A:K,11,FALSE),"No")</f>
        <v>No</v>
      </c>
      <c r="M618" s="9" t="s">
        <v>4</v>
      </c>
      <c r="Q618" s="2"/>
    </row>
    <row r="619" spans="1:17" x14ac:dyDescent="0.25">
      <c r="A619" s="33" t="str">
        <f t="shared" si="27"/>
        <v>1720010110</v>
      </c>
      <c r="B619" s="33" t="s">
        <v>2323</v>
      </c>
      <c r="C619" s="33" t="s">
        <v>5444</v>
      </c>
      <c r="D619" s="9" t="str">
        <f t="shared" si="28"/>
        <v>1720010110</v>
      </c>
      <c r="E619" s="34">
        <v>17200</v>
      </c>
      <c r="F619" s="34">
        <v>10110</v>
      </c>
      <c r="G619" s="9" t="str">
        <f>VLOOKUP(B619,'[1]Business Unit Lookup'!A:B,2,FALSE)</f>
        <v>Virginia Lottery</v>
      </c>
      <c r="H619" s="33" t="str">
        <f>VLOOKUP(C619,'[1]Fund Lookup'!B:C,2,FALSE)</f>
        <v>CARESActRlfFd–General-COVID-19</v>
      </c>
      <c r="I619" s="35" t="s">
        <v>2252</v>
      </c>
      <c r="J619" s="33" t="str">
        <f>VLOOKUP(I619,'[1]Table B'!A:B,2,FALSE)</f>
        <v>Special Revenue-Federal</v>
      </c>
      <c r="K619" s="9" t="str">
        <f t="shared" si="29"/>
        <v>120-Special Revenue-Federal</v>
      </c>
      <c r="L619" s="9" t="str">
        <f>IFERROR(VLOOKUP(A619,'[1]VAC as of March 2024'!A:K,11,FALSE),"No")</f>
        <v>Yes</v>
      </c>
      <c r="M619" s="9" t="s">
        <v>5493</v>
      </c>
      <c r="O619" s="33" t="s">
        <v>2240</v>
      </c>
      <c r="P619" s="33" t="s">
        <v>6113</v>
      </c>
      <c r="Q619" s="2" t="str">
        <f>VLOOKUP(P619,'[1]Table E'!A:C,3,FALSE)</f>
        <v>Various ACFR Class</v>
      </c>
    </row>
    <row r="620" spans="1:17" x14ac:dyDescent="0.25">
      <c r="A620" s="33" t="str">
        <f t="shared" si="27"/>
        <v>1740001000</v>
      </c>
      <c r="B620" s="33" t="s">
        <v>2325</v>
      </c>
      <c r="C620" s="33" t="s">
        <v>1</v>
      </c>
      <c r="D620" s="9" t="str">
        <f t="shared" si="28"/>
        <v>174001000</v>
      </c>
      <c r="E620" s="34">
        <v>17400</v>
      </c>
      <c r="F620" s="34">
        <v>1000</v>
      </c>
      <c r="G620" s="9" t="str">
        <f>VLOOKUP(B620,'[1]Business Unit Lookup'!A:B,2,FALSE)</f>
        <v>Virginia College Savings Plan</v>
      </c>
      <c r="H620" s="33" t="str">
        <f>VLOOKUP(C620,'[1]Fund Lookup'!B:C,2,FALSE)</f>
        <v>General Fund</v>
      </c>
      <c r="I620" s="35" t="s">
        <v>2236</v>
      </c>
      <c r="J620" s="33" t="str">
        <f>VLOOKUP(I620,'[1]Table B'!A:B,2,FALSE)</f>
        <v>General</v>
      </c>
      <c r="K620" s="9" t="str">
        <f t="shared" si="29"/>
        <v>100-General</v>
      </c>
      <c r="L620" s="9" t="str">
        <f>IFERROR(VLOOKUP(A620,'[1]VAC as of March 2024'!A:K,11,FALSE),"No")</f>
        <v>No</v>
      </c>
      <c r="M620" s="9" t="s">
        <v>2237</v>
      </c>
      <c r="O620" s="33" t="s">
        <v>2240</v>
      </c>
      <c r="P620" s="33" t="s">
        <v>6061</v>
      </c>
      <c r="Q620" s="2" t="str">
        <f>VLOOKUP(P620,'[1]Table E'!A:C,3,FALSE)</f>
        <v>Unassigned</v>
      </c>
    </row>
    <row r="621" spans="1:17" x14ac:dyDescent="0.25">
      <c r="A621" s="33" t="str">
        <f t="shared" si="27"/>
        <v>1740005174</v>
      </c>
      <c r="B621" s="33" t="s">
        <v>2325</v>
      </c>
      <c r="C621" s="33" t="s">
        <v>1049</v>
      </c>
      <c r="D621" s="9" t="str">
        <f t="shared" si="28"/>
        <v>174005174</v>
      </c>
      <c r="E621" s="34">
        <v>17400</v>
      </c>
      <c r="F621" s="34">
        <v>5174</v>
      </c>
      <c r="G621" s="9" t="str">
        <f>VLOOKUP(B621,'[1]Business Unit Lookup'!A:B,2,FALSE)</f>
        <v>Virginia College Savings Plan</v>
      </c>
      <c r="H621" s="33" t="str">
        <f>VLOOKUP(C621,'[1]Fund Lookup'!B:C,2,FALSE)</f>
        <v>VA529 Agency Operating</v>
      </c>
      <c r="I621" s="35" t="s">
        <v>2326</v>
      </c>
      <c r="J621" s="33" t="str">
        <f>VLOOKUP(I621,'[1]Table B'!A:B,2,FALSE)</f>
        <v>Enterprise-VA College Savings Plan</v>
      </c>
      <c r="K621" s="9" t="str">
        <f t="shared" si="29"/>
        <v>301-Enterprise-VA College Savings Plan</v>
      </c>
      <c r="L621" s="9" t="str">
        <f>IFERROR(VLOOKUP(A621,'[1]VAC as of March 2024'!A:K,11,FALSE),"No")</f>
        <v>No</v>
      </c>
      <c r="M621" s="9" t="s">
        <v>2248</v>
      </c>
      <c r="Q621" s="2"/>
    </row>
    <row r="622" spans="1:17" x14ac:dyDescent="0.25">
      <c r="A622" s="33" t="str">
        <f t="shared" si="27"/>
        <v>1740005175</v>
      </c>
      <c r="B622" s="33" t="s">
        <v>2325</v>
      </c>
      <c r="C622" s="33" t="s">
        <v>6122</v>
      </c>
      <c r="D622" s="9" t="str">
        <f t="shared" si="28"/>
        <v>174005175</v>
      </c>
      <c r="E622" s="34">
        <v>17400</v>
      </c>
      <c r="F622" s="34">
        <v>5175</v>
      </c>
      <c r="G622" s="9" t="str">
        <f>VLOOKUP(B622,'[1]Business Unit Lookup'!A:B,2,FALSE)</f>
        <v>Virginia College Savings Plan</v>
      </c>
      <c r="H622" s="33" t="s">
        <v>6123</v>
      </c>
      <c r="I622" s="35" t="s">
        <v>2270</v>
      </c>
      <c r="J622" s="33" t="str">
        <f>VLOOKUP(I622,'[1]Table B'!A:B,2,FALSE)</f>
        <v>No Year-End Balance</v>
      </c>
      <c r="K622" s="9" t="str">
        <f t="shared" si="29"/>
        <v>660-No Year-End Balance</v>
      </c>
      <c r="L622" s="9" t="str">
        <f>IFERROR(VLOOKUP(A622,'[1]VAC as of March 2024'!A:K,11,FALSE),"No")</f>
        <v>No</v>
      </c>
      <c r="M622" s="9" t="s">
        <v>4</v>
      </c>
      <c r="Q622" s="2"/>
    </row>
    <row r="623" spans="1:17" x14ac:dyDescent="0.25">
      <c r="A623" s="33" t="str">
        <f t="shared" si="27"/>
        <v>1740005176</v>
      </c>
      <c r="B623" s="33" t="s">
        <v>2325</v>
      </c>
      <c r="C623" s="33" t="s">
        <v>1051</v>
      </c>
      <c r="D623" s="9" t="str">
        <f t="shared" si="28"/>
        <v>174005176</v>
      </c>
      <c r="E623" s="34">
        <v>17400</v>
      </c>
      <c r="F623" s="34">
        <v>5176</v>
      </c>
      <c r="G623" s="9" t="str">
        <f>VLOOKUP(B623,'[1]Business Unit Lookup'!A:B,2,FALSE)</f>
        <v>Virginia College Savings Plan</v>
      </c>
      <c r="H623" s="33" t="str">
        <f>VLOOKUP(C623,'[1]Fund Lookup'!B:C,2,FALSE)</f>
        <v>Prepaid529</v>
      </c>
      <c r="I623" s="35" t="s">
        <v>2326</v>
      </c>
      <c r="J623" s="33" t="str">
        <f>VLOOKUP(I623,'[1]Table B'!A:B,2,FALSE)</f>
        <v>Enterprise-VA College Savings Plan</v>
      </c>
      <c r="K623" s="9" t="str">
        <f t="shared" si="29"/>
        <v>301-Enterprise-VA College Savings Plan</v>
      </c>
      <c r="L623" s="9" t="str">
        <f>IFERROR(VLOOKUP(A623,'[1]VAC as of March 2024'!A:K,11,FALSE),"No")</f>
        <v>No</v>
      </c>
      <c r="M623" s="9" t="s">
        <v>2248</v>
      </c>
      <c r="Q623" s="2"/>
    </row>
    <row r="624" spans="1:17" x14ac:dyDescent="0.25">
      <c r="A624" s="33" t="str">
        <f t="shared" si="27"/>
        <v>1740005179</v>
      </c>
      <c r="B624" s="33" t="s">
        <v>2325</v>
      </c>
      <c r="C624" s="33" t="s">
        <v>5380</v>
      </c>
      <c r="D624" s="9" t="str">
        <f t="shared" si="28"/>
        <v>174005179</v>
      </c>
      <c r="E624" s="34">
        <v>17400</v>
      </c>
      <c r="F624" s="34">
        <v>5179</v>
      </c>
      <c r="G624" s="9" t="str">
        <f>VLOOKUP(B624,'[1]Business Unit Lookup'!A:B,2,FALSE)</f>
        <v>Virginia College Savings Plan</v>
      </c>
      <c r="H624" s="33" t="str">
        <f>VLOOKUP(C624,'[1]Fund Lookup'!B:C,2,FALSE)</f>
        <v>Tuition Track Portfolio</v>
      </c>
      <c r="I624" s="35" t="s">
        <v>2326</v>
      </c>
      <c r="J624" s="33" t="str">
        <f>VLOOKUP(I624,'[1]Table B'!A:B,2,FALSE)</f>
        <v>Enterprise-VA College Savings Plan</v>
      </c>
      <c r="K624" s="9" t="str">
        <f t="shared" si="29"/>
        <v>301-Enterprise-VA College Savings Plan</v>
      </c>
      <c r="L624" s="9" t="str">
        <f>IFERROR(VLOOKUP(A624,'[1]VAC as of March 2024'!A:K,11,FALSE),"No")</f>
        <v>No</v>
      </c>
      <c r="M624" s="9" t="s">
        <v>2248</v>
      </c>
      <c r="Q624" s="2"/>
    </row>
    <row r="625" spans="1:17" x14ac:dyDescent="0.25">
      <c r="A625" s="33" t="str">
        <f t="shared" si="27"/>
        <v>1740005180</v>
      </c>
      <c r="B625" s="41" t="s">
        <v>2325</v>
      </c>
      <c r="C625" s="36" t="s">
        <v>8481</v>
      </c>
      <c r="D625" s="9" t="str">
        <f t="shared" si="28"/>
        <v>174005180</v>
      </c>
      <c r="E625" s="35">
        <v>17400</v>
      </c>
      <c r="F625" s="37">
        <v>5180</v>
      </c>
      <c r="G625" s="9" t="str">
        <f>VLOOKUP(B625,'[1]Business Unit Lookup'!A:B,2,FALSE)</f>
        <v>Virginia College Savings Plan</v>
      </c>
      <c r="H625" s="33" t="str">
        <f>VLOOKUP(C625,'[1]Fund Lookup'!B:C,2,FALSE)</f>
        <v>Enhanced Benefits and Access</v>
      </c>
      <c r="I625" s="35" t="s">
        <v>2326</v>
      </c>
      <c r="J625" s="33" t="str">
        <f>VLOOKUP(I625,'[1]Table B'!A:B,2,FALSE)</f>
        <v>Enterprise-VA College Savings Plan</v>
      </c>
      <c r="K625" s="9" t="str">
        <f t="shared" si="29"/>
        <v>301-Enterprise-VA College Savings Plan</v>
      </c>
      <c r="L625" s="9" t="str">
        <f>IFERROR(VLOOKUP(A625,'[1]VAC as of March 2024'!A:K,11,FALSE),"No")</f>
        <v>No</v>
      </c>
      <c r="M625" s="38" t="s">
        <v>2248</v>
      </c>
      <c r="O625" s="38"/>
      <c r="P625" s="38"/>
      <c r="Q625" s="2"/>
    </row>
    <row r="626" spans="1:17" x14ac:dyDescent="0.25">
      <c r="A626" s="33" t="str">
        <f t="shared" si="27"/>
        <v>1800001000</v>
      </c>
      <c r="B626" s="33" t="s">
        <v>2327</v>
      </c>
      <c r="C626" s="33" t="s">
        <v>1</v>
      </c>
      <c r="D626" s="9" t="str">
        <f t="shared" si="28"/>
        <v>180001000</v>
      </c>
      <c r="E626" s="34">
        <v>18000</v>
      </c>
      <c r="F626" s="34">
        <v>1000</v>
      </c>
      <c r="G626" s="9" t="str">
        <f>VLOOKUP(B626,'[1]Business Unit Lookup'!A:B,2,FALSE)</f>
        <v>Secretary of Administration</v>
      </c>
      <c r="H626" s="33" t="str">
        <f>VLOOKUP(C626,'[1]Fund Lookup'!B:C,2,FALSE)</f>
        <v>General Fund</v>
      </c>
      <c r="I626" s="35" t="s">
        <v>2236</v>
      </c>
      <c r="J626" s="33" t="str">
        <f>VLOOKUP(I626,'[1]Table B'!A:B,2,FALSE)</f>
        <v>General</v>
      </c>
      <c r="K626" s="9" t="str">
        <f t="shared" si="29"/>
        <v>100-General</v>
      </c>
      <c r="L626" s="9" t="str">
        <f>IFERROR(VLOOKUP(A626,'[1]VAC as of March 2024'!A:K,11,FALSE),"No")</f>
        <v>No</v>
      </c>
      <c r="M626" s="9" t="s">
        <v>2237</v>
      </c>
      <c r="O626" s="33" t="s">
        <v>2240</v>
      </c>
      <c r="P626" s="33" t="s">
        <v>6061</v>
      </c>
      <c r="Q626" s="2" t="str">
        <f>VLOOKUP(P626,'[1]Table E'!A:C,3,FALSE)</f>
        <v>Unassigned</v>
      </c>
    </row>
    <row r="627" spans="1:17" x14ac:dyDescent="0.25">
      <c r="A627" s="33" t="str">
        <f t="shared" si="27"/>
        <v>1800002700</v>
      </c>
      <c r="B627" s="33" t="s">
        <v>2327</v>
      </c>
      <c r="C627" s="33" t="s">
        <v>619</v>
      </c>
      <c r="D627" s="9" t="str">
        <f t="shared" si="28"/>
        <v>180002700</v>
      </c>
      <c r="E627" s="34">
        <v>18000</v>
      </c>
      <c r="F627" s="34">
        <v>2700</v>
      </c>
      <c r="G627" s="9" t="str">
        <f>VLOOKUP(B627,'[1]Business Unit Lookup'!A:B,2,FALSE)</f>
        <v>Secretary of Administration</v>
      </c>
      <c r="H627" s="33" t="str">
        <f>VLOOKUP(C627,'[1]Fund Lookup'!B:C,2,FALSE)</f>
        <v>Parking</v>
      </c>
      <c r="I627" s="35" t="s">
        <v>2239</v>
      </c>
      <c r="J627" s="33" t="str">
        <f>VLOOKUP(I627,'[1]Table B'!A:B,2,FALSE)</f>
        <v>Special Revenue-Other</v>
      </c>
      <c r="K627" s="9" t="str">
        <f t="shared" si="29"/>
        <v>105-Special Revenue-Other</v>
      </c>
      <c r="L627" s="9" t="str">
        <f>IFERROR(VLOOKUP(A627,'[1]VAC as of March 2024'!A:K,11,FALSE),"No")</f>
        <v>No</v>
      </c>
      <c r="M627" s="9" t="s">
        <v>2240</v>
      </c>
      <c r="O627" s="33" t="s">
        <v>2241</v>
      </c>
      <c r="P627" s="33" t="s">
        <v>6062</v>
      </c>
      <c r="Q627" s="2" t="str">
        <f>VLOOKUP(P627,'[1]Table E'!A:C,3,FALSE)</f>
        <v>Governmental Operations - Administrative Services</v>
      </c>
    </row>
    <row r="628" spans="1:17" x14ac:dyDescent="0.25">
      <c r="A628" s="33" t="str">
        <f t="shared" si="27"/>
        <v>1800006018</v>
      </c>
      <c r="B628" s="36" t="s">
        <v>2327</v>
      </c>
      <c r="C628" s="36" t="s">
        <v>6124</v>
      </c>
      <c r="D628" s="9" t="str">
        <f t="shared" si="28"/>
        <v>180006018</v>
      </c>
      <c r="E628" s="37">
        <v>18000</v>
      </c>
      <c r="F628" s="37">
        <v>6018</v>
      </c>
      <c r="G628" s="9" t="str">
        <f>VLOOKUP(B628,'[1]Business Unit Lookup'!A:B,2,FALSE)</f>
        <v>Secretary of Administration</v>
      </c>
      <c r="H628" s="33" t="str">
        <f>VLOOKUP(C628,'[1]Fund Lookup'!B:C,2,FALSE)</f>
        <v>Internal Service Fund - ODGA</v>
      </c>
      <c r="I628" s="35" t="s">
        <v>2279</v>
      </c>
      <c r="J628" s="33" t="str">
        <f>VLOOKUP(I628,'[1]Table B'!A:B,2,FALSE)</f>
        <v>Internal Service-Technology and Data Services</v>
      </c>
      <c r="K628" s="9" t="str">
        <f t="shared" si="29"/>
        <v>350-Internal Service-Technology and Data Services</v>
      </c>
      <c r="L628" s="9" t="str">
        <f>IFERROR(VLOOKUP(A628,'[1]VAC as of March 2024'!A:K,11,FALSE),"No")</f>
        <v>No</v>
      </c>
      <c r="M628" s="38" t="s">
        <v>2240</v>
      </c>
      <c r="O628" s="38"/>
      <c r="P628" s="38"/>
      <c r="Q628" s="2"/>
    </row>
    <row r="629" spans="1:17" x14ac:dyDescent="0.25">
      <c r="A629" s="33" t="str">
        <f t="shared" si="27"/>
        <v>1800006136</v>
      </c>
      <c r="B629" s="33" t="s">
        <v>2327</v>
      </c>
      <c r="C629" s="33" t="s">
        <v>1107</v>
      </c>
      <c r="D629" s="9" t="str">
        <f t="shared" si="28"/>
        <v>180006136</v>
      </c>
      <c r="E629" s="34">
        <v>18000</v>
      </c>
      <c r="F629" s="34">
        <v>6136</v>
      </c>
      <c r="G629" s="9" t="str">
        <f>VLOOKUP(B629,'[1]Business Unit Lookup'!A:B,2,FALSE)</f>
        <v>Secretary of Administration</v>
      </c>
      <c r="H629" s="33" t="str">
        <f>VLOOKUP(C629,'[1]Fund Lookup'!B:C,2,FALSE)</f>
        <v>VITA Internal Service Fund</v>
      </c>
      <c r="I629" s="35" t="s">
        <v>2279</v>
      </c>
      <c r="J629" s="33" t="str">
        <f>VLOOKUP(I629,'[1]Table B'!A:B,2,FALSE)</f>
        <v>Internal Service-Technology and Data Services</v>
      </c>
      <c r="K629" s="9" t="str">
        <f t="shared" si="29"/>
        <v>350-Internal Service-Technology and Data Services</v>
      </c>
      <c r="L629" s="9" t="str">
        <f>IFERROR(VLOOKUP(A629,'[1]VAC as of March 2024'!A:K,11,FALSE),"No")</f>
        <v>No</v>
      </c>
      <c r="M629" s="9" t="s">
        <v>2240</v>
      </c>
      <c r="Q629" s="2"/>
    </row>
    <row r="630" spans="1:17" x14ac:dyDescent="0.25">
      <c r="A630" s="33" t="str">
        <f t="shared" si="27"/>
        <v>1810001000</v>
      </c>
      <c r="B630" s="33" t="s">
        <v>2328</v>
      </c>
      <c r="C630" s="33" t="s">
        <v>1</v>
      </c>
      <c r="D630" s="9" t="str">
        <f t="shared" si="28"/>
        <v>181001000</v>
      </c>
      <c r="E630" s="34">
        <v>18100</v>
      </c>
      <c r="F630" s="34">
        <v>1000</v>
      </c>
      <c r="G630" s="9" t="str">
        <f>VLOOKUP(B630,'[1]Business Unit Lookup'!A:B,2,FALSE)</f>
        <v>Dept of Labor and Industry</v>
      </c>
      <c r="H630" s="33" t="str">
        <f>VLOOKUP(C630,'[1]Fund Lookup'!B:C,2,FALSE)</f>
        <v>General Fund</v>
      </c>
      <c r="I630" s="35" t="s">
        <v>2236</v>
      </c>
      <c r="J630" s="33" t="str">
        <f>VLOOKUP(I630,'[1]Table B'!A:B,2,FALSE)</f>
        <v>General</v>
      </c>
      <c r="K630" s="9" t="str">
        <f t="shared" si="29"/>
        <v>100-General</v>
      </c>
      <c r="L630" s="9" t="str">
        <f>IFERROR(VLOOKUP(A630,'[1]VAC as of March 2024'!A:K,11,FALSE),"No")</f>
        <v>No</v>
      </c>
      <c r="M630" s="9" t="s">
        <v>2237</v>
      </c>
      <c r="O630" s="33" t="s">
        <v>2240</v>
      </c>
      <c r="P630" s="33" t="s">
        <v>6061</v>
      </c>
      <c r="Q630" s="2" t="str">
        <f>VLOOKUP(P630,'[1]Table E'!A:C,3,FALSE)</f>
        <v>Unassigned</v>
      </c>
    </row>
    <row r="631" spans="1:17" x14ac:dyDescent="0.25">
      <c r="A631" s="33" t="str">
        <f t="shared" si="27"/>
        <v>1810002181</v>
      </c>
      <c r="B631" s="33" t="s">
        <v>2328</v>
      </c>
      <c r="C631" s="33" t="s">
        <v>264</v>
      </c>
      <c r="D631" s="9" t="str">
        <f t="shared" si="28"/>
        <v>181002181</v>
      </c>
      <c r="E631" s="34">
        <v>18100</v>
      </c>
      <c r="F631" s="34">
        <v>2181</v>
      </c>
      <c r="G631" s="9" t="str">
        <f>VLOOKUP(B631,'[1]Business Unit Lookup'!A:B,2,FALSE)</f>
        <v>Dept of Labor and Industry</v>
      </c>
      <c r="H631" s="33" t="str">
        <f>VLOOKUP(C631,'[1]Fund Lookup'!B:C,2,FALSE)</f>
        <v>DOLI Special Revenue Fund</v>
      </c>
      <c r="I631" s="35" t="s">
        <v>2239</v>
      </c>
      <c r="J631" s="33" t="str">
        <f>VLOOKUP(I631,'[1]Table B'!A:B,2,FALSE)</f>
        <v>Special Revenue-Other</v>
      </c>
      <c r="K631" s="9" t="str">
        <f t="shared" si="29"/>
        <v>105-Special Revenue-Other</v>
      </c>
      <c r="L631" s="9" t="str">
        <f>IFERROR(VLOOKUP(A631,'[1]VAC as of March 2024'!A:K,11,FALSE),"No")</f>
        <v>No</v>
      </c>
      <c r="M631" s="9" t="s">
        <v>2240</v>
      </c>
      <c r="O631" s="33" t="s">
        <v>2241</v>
      </c>
      <c r="P631" s="33" t="s">
        <v>6069</v>
      </c>
      <c r="Q631" s="2" t="str">
        <f>VLOOKUP(P631,'[1]Table E'!A:C,3,FALSE)</f>
        <v>Economic and Technological development</v>
      </c>
    </row>
    <row r="632" spans="1:17" x14ac:dyDescent="0.25">
      <c r="A632" s="33" t="str">
        <f t="shared" si="27"/>
        <v>1810002700</v>
      </c>
      <c r="B632" s="33" t="s">
        <v>2328</v>
      </c>
      <c r="C632" s="33" t="s">
        <v>619</v>
      </c>
      <c r="D632" s="9" t="str">
        <f t="shared" si="28"/>
        <v>181002700</v>
      </c>
      <c r="E632" s="34">
        <v>18100</v>
      </c>
      <c r="F632" s="34">
        <v>2700</v>
      </c>
      <c r="G632" s="9" t="str">
        <f>VLOOKUP(B632,'[1]Business Unit Lookup'!A:B,2,FALSE)</f>
        <v>Dept of Labor and Industry</v>
      </c>
      <c r="H632" s="33" t="str">
        <f>VLOOKUP(C632,'[1]Fund Lookup'!B:C,2,FALSE)</f>
        <v>Parking</v>
      </c>
      <c r="I632" s="35" t="s">
        <v>2239</v>
      </c>
      <c r="J632" s="33" t="str">
        <f>VLOOKUP(I632,'[1]Table B'!A:B,2,FALSE)</f>
        <v>Special Revenue-Other</v>
      </c>
      <c r="K632" s="9" t="str">
        <f t="shared" si="29"/>
        <v>105-Special Revenue-Other</v>
      </c>
      <c r="L632" s="9" t="str">
        <f>IFERROR(VLOOKUP(A632,'[1]VAC as of March 2024'!A:K,11,FALSE),"No")</f>
        <v>No</v>
      </c>
      <c r="M632" s="9" t="s">
        <v>2240</v>
      </c>
      <c r="O632" s="33" t="s">
        <v>2241</v>
      </c>
      <c r="P632" s="33" t="s">
        <v>6062</v>
      </c>
      <c r="Q632" s="2" t="str">
        <f>VLOOKUP(P632,'[1]Table E'!A:C,3,FALSE)</f>
        <v>Governmental Operations - Administrative Services</v>
      </c>
    </row>
    <row r="633" spans="1:17" x14ac:dyDescent="0.25">
      <c r="A633" s="33" t="str">
        <f t="shared" si="27"/>
        <v>1810002800</v>
      </c>
      <c r="B633" s="33" t="s">
        <v>2328</v>
      </c>
      <c r="C633" s="33" t="s">
        <v>683</v>
      </c>
      <c r="D633" s="9" t="str">
        <f t="shared" si="28"/>
        <v>181002800</v>
      </c>
      <c r="E633" s="34">
        <v>18100</v>
      </c>
      <c r="F633" s="34">
        <v>2800</v>
      </c>
      <c r="G633" s="9" t="str">
        <f>VLOOKUP(B633,'[1]Business Unit Lookup'!A:B,2,FALSE)</f>
        <v>Dept of Labor and Industry</v>
      </c>
      <c r="H633" s="33" t="str">
        <f>VLOOKUP(C633,'[1]Fund Lookup'!B:C,2,FALSE)</f>
        <v>Appropriated IDC Recoveries</v>
      </c>
      <c r="I633" s="35" t="s">
        <v>2239</v>
      </c>
      <c r="J633" s="33" t="str">
        <f>VLOOKUP(I633,'[1]Table B'!A:B,2,FALSE)</f>
        <v>Special Revenue-Other</v>
      </c>
      <c r="K633" s="9" t="str">
        <f t="shared" si="29"/>
        <v>105-Special Revenue-Other</v>
      </c>
      <c r="L633" s="9" t="str">
        <f>IFERROR(VLOOKUP(A633,'[1]VAC as of March 2024'!A:K,11,FALSE),"No")</f>
        <v>No</v>
      </c>
      <c r="M633" s="9" t="s">
        <v>2240</v>
      </c>
      <c r="O633" s="33" t="s">
        <v>2</v>
      </c>
      <c r="P633" s="33" t="s">
        <v>6089</v>
      </c>
      <c r="Q633" s="2" t="str">
        <f>VLOOKUP(P633,'[1]Table E'!A:C,3,FALSE)</f>
        <v>Economic and Technological development</v>
      </c>
    </row>
    <row r="634" spans="1:17" x14ac:dyDescent="0.25">
      <c r="A634" s="33" t="str">
        <f t="shared" si="27"/>
        <v>1810010000</v>
      </c>
      <c r="B634" s="33" t="s">
        <v>2328</v>
      </c>
      <c r="C634" s="33" t="s">
        <v>2162</v>
      </c>
      <c r="D634" s="9" t="str">
        <f t="shared" si="28"/>
        <v>1810010000</v>
      </c>
      <c r="E634" s="34">
        <v>18100</v>
      </c>
      <c r="F634" s="34">
        <v>10000</v>
      </c>
      <c r="G634" s="9" t="str">
        <f>VLOOKUP(B634,'[1]Business Unit Lookup'!A:B,2,FALSE)</f>
        <v>Dept of Labor and Industry</v>
      </c>
      <c r="H634" s="33" t="str">
        <f>VLOOKUP(C634,'[1]Fund Lookup'!B:C,2,FALSE)</f>
        <v>Federal Trust</v>
      </c>
      <c r="I634" s="35" t="s">
        <v>2252</v>
      </c>
      <c r="J634" s="33" t="str">
        <f>VLOOKUP(I634,'[1]Table B'!A:B,2,FALSE)</f>
        <v>Special Revenue-Federal</v>
      </c>
      <c r="K634" s="9" t="str">
        <f t="shared" si="29"/>
        <v>120-Special Revenue-Federal</v>
      </c>
      <c r="L634" s="9" t="str">
        <f>IFERROR(VLOOKUP(A634,'[1]VAC as of March 2024'!A:K,11,FALSE),"No")</f>
        <v>No</v>
      </c>
      <c r="M634" s="9" t="s">
        <v>2248</v>
      </c>
      <c r="O634" s="33" t="s">
        <v>2248</v>
      </c>
      <c r="P634" s="33" t="s">
        <v>6070</v>
      </c>
      <c r="Q634" s="2" t="str">
        <f>VLOOKUP(P634,'[1]Table E'!A:C,3,FALSE)</f>
        <v>Gifts and grants</v>
      </c>
    </row>
    <row r="635" spans="1:17" x14ac:dyDescent="0.25">
      <c r="A635" s="33" t="str">
        <f t="shared" si="27"/>
        <v>1810015000</v>
      </c>
      <c r="B635" s="33" t="s">
        <v>2328</v>
      </c>
      <c r="C635" s="33" t="s">
        <v>2222</v>
      </c>
      <c r="D635" s="9" t="str">
        <f t="shared" si="28"/>
        <v>1810015000</v>
      </c>
      <c r="E635" s="34">
        <v>18100</v>
      </c>
      <c r="F635" s="34">
        <v>15000</v>
      </c>
      <c r="G635" s="9" t="str">
        <f>VLOOKUP(B635,'[1]Business Unit Lookup'!A:B,2,FALSE)</f>
        <v>Dept of Labor and Industry</v>
      </c>
      <c r="H635" s="33" t="str">
        <f>VLOOKUP(C635,'[1]Fund Lookup'!B:C,2,FALSE)</f>
        <v>General Fixed Asset Acct Group</v>
      </c>
      <c r="I635" s="35" t="s">
        <v>2242</v>
      </c>
      <c r="J635" s="33" t="str">
        <f>VLOOKUP(I635,'[1]Table B'!A:B,2,FALSE)</f>
        <v>Fixed Assets, Fund 1500</v>
      </c>
      <c r="K635" s="9" t="str">
        <f t="shared" si="29"/>
        <v>610-Fixed Assets, Fund 1500</v>
      </c>
      <c r="L635" s="9" t="str">
        <f>IFERROR(VLOOKUP(A635,'[1]VAC as of March 2024'!A:K,11,FALSE),"No")</f>
        <v>No</v>
      </c>
      <c r="M635" s="9" t="s">
        <v>4</v>
      </c>
      <c r="Q635" s="2"/>
    </row>
    <row r="636" spans="1:17" x14ac:dyDescent="0.25">
      <c r="A636" s="33" t="str">
        <f t="shared" si="27"/>
        <v>1820001000</v>
      </c>
      <c r="B636" s="33" t="s">
        <v>2329</v>
      </c>
      <c r="C636" s="33" t="s">
        <v>1</v>
      </c>
      <c r="D636" s="9" t="str">
        <f t="shared" si="28"/>
        <v>182001000</v>
      </c>
      <c r="E636" s="34">
        <v>18200</v>
      </c>
      <c r="F636" s="34">
        <v>1000</v>
      </c>
      <c r="G636" s="9" t="str">
        <f>VLOOKUP(B636,'[1]Business Unit Lookup'!A:B,2,FALSE)</f>
        <v>Virginia Employment Commission</v>
      </c>
      <c r="H636" s="33" t="str">
        <f>VLOOKUP(C636,'[1]Fund Lookup'!B:C,2,FALSE)</f>
        <v>General Fund</v>
      </c>
      <c r="I636" s="35" t="s">
        <v>2236</v>
      </c>
      <c r="J636" s="33" t="str">
        <f>VLOOKUP(I636,'[1]Table B'!A:B,2,FALSE)</f>
        <v>General</v>
      </c>
      <c r="K636" s="9" t="str">
        <f t="shared" si="29"/>
        <v>100-General</v>
      </c>
      <c r="L636" s="9" t="str">
        <f>IFERROR(VLOOKUP(A636,'[1]VAC as of March 2024'!A:K,11,FALSE),"No")</f>
        <v>No</v>
      </c>
      <c r="M636" s="9" t="s">
        <v>2237</v>
      </c>
      <c r="O636" s="33" t="s">
        <v>2240</v>
      </c>
      <c r="P636" s="33" t="s">
        <v>6061</v>
      </c>
      <c r="Q636" s="2" t="str">
        <f>VLOOKUP(P636,'[1]Table E'!A:C,3,FALSE)</f>
        <v>Unassigned</v>
      </c>
    </row>
    <row r="637" spans="1:17" x14ac:dyDescent="0.25">
      <c r="A637" s="33" t="str">
        <f t="shared" si="27"/>
        <v>1820002182</v>
      </c>
      <c r="B637" s="33" t="s">
        <v>2329</v>
      </c>
      <c r="C637" s="33" t="s">
        <v>267</v>
      </c>
      <c r="D637" s="9" t="str">
        <f t="shared" si="28"/>
        <v>182002182</v>
      </c>
      <c r="E637" s="34">
        <v>18200</v>
      </c>
      <c r="F637" s="34">
        <v>2182</v>
      </c>
      <c r="G637" s="9" t="str">
        <f>VLOOKUP(B637,'[1]Business Unit Lookup'!A:B,2,FALSE)</f>
        <v>Virginia Employment Commission</v>
      </c>
      <c r="H637" s="33" t="str">
        <f>VLOOKUP(C637,'[1]Fund Lookup'!B:C,2,FALSE)</f>
        <v>VEC Special Revenue Fund</v>
      </c>
      <c r="I637" s="35" t="s">
        <v>2239</v>
      </c>
      <c r="J637" s="33" t="str">
        <f>VLOOKUP(I637,'[1]Table B'!A:B,2,FALSE)</f>
        <v>Special Revenue-Other</v>
      </c>
      <c r="K637" s="9" t="str">
        <f t="shared" si="29"/>
        <v>105-Special Revenue-Other</v>
      </c>
      <c r="L637" s="9" t="str">
        <f>IFERROR(VLOOKUP(A637,'[1]VAC as of March 2024'!A:K,11,FALSE),"No")</f>
        <v>No</v>
      </c>
      <c r="M637" s="9" t="s">
        <v>2240</v>
      </c>
      <c r="O637" s="33" t="s">
        <v>2241</v>
      </c>
      <c r="P637" s="33" t="s">
        <v>6069</v>
      </c>
      <c r="Q637" s="2" t="str">
        <f>VLOOKUP(P637,'[1]Table E'!A:C,3,FALSE)</f>
        <v>Economic and Technological development</v>
      </c>
    </row>
    <row r="638" spans="1:17" x14ac:dyDescent="0.25">
      <c r="A638" s="33" t="str">
        <f t="shared" si="27"/>
        <v>1820002700</v>
      </c>
      <c r="B638" s="33" t="s">
        <v>2329</v>
      </c>
      <c r="C638" s="33" t="s">
        <v>619</v>
      </c>
      <c r="D638" s="9" t="str">
        <f t="shared" si="28"/>
        <v>182002700</v>
      </c>
      <c r="E638" s="34">
        <v>18200</v>
      </c>
      <c r="F638" s="34">
        <v>2700</v>
      </c>
      <c r="G638" s="9" t="str">
        <f>VLOOKUP(B638,'[1]Business Unit Lookup'!A:B,2,FALSE)</f>
        <v>Virginia Employment Commission</v>
      </c>
      <c r="H638" s="33" t="str">
        <f>VLOOKUP(C638,'[1]Fund Lookup'!B:C,2,FALSE)</f>
        <v>Parking</v>
      </c>
      <c r="I638" s="35" t="s">
        <v>2239</v>
      </c>
      <c r="J638" s="33" t="str">
        <f>VLOOKUP(I638,'[1]Table B'!A:B,2,FALSE)</f>
        <v>Special Revenue-Other</v>
      </c>
      <c r="K638" s="9" t="str">
        <f t="shared" si="29"/>
        <v>105-Special Revenue-Other</v>
      </c>
      <c r="L638" s="9" t="str">
        <f>IFERROR(VLOOKUP(A638,'[1]VAC as of March 2024'!A:K,11,FALSE),"No")</f>
        <v>No</v>
      </c>
      <c r="M638" s="9" t="s">
        <v>2240</v>
      </c>
      <c r="O638" s="33" t="s">
        <v>2241</v>
      </c>
      <c r="P638" s="33" t="s">
        <v>6062</v>
      </c>
      <c r="Q638" s="2" t="str">
        <f>VLOOKUP(P638,'[1]Table E'!A:C,3,FALSE)</f>
        <v>Governmental Operations - Administrative Services</v>
      </c>
    </row>
    <row r="639" spans="1:17" x14ac:dyDescent="0.25">
      <c r="A639" s="33" t="str">
        <f t="shared" si="27"/>
        <v>1820002870</v>
      </c>
      <c r="B639" s="33" t="s">
        <v>2329</v>
      </c>
      <c r="C639" s="33" t="s">
        <v>716</v>
      </c>
      <c r="D639" s="9" t="str">
        <f t="shared" si="28"/>
        <v>182002870</v>
      </c>
      <c r="E639" s="34">
        <v>18200</v>
      </c>
      <c r="F639" s="34">
        <v>2870</v>
      </c>
      <c r="G639" s="9" t="str">
        <f>VLOOKUP(B639,'[1]Business Unit Lookup'!A:B,2,FALSE)</f>
        <v>Virginia Employment Commission</v>
      </c>
      <c r="H639" s="33" t="str">
        <f>VLOOKUP(C639,'[1]Fund Lookup'!B:C,2,FALSE)</f>
        <v>Surp Suppy/Equip Sale-GF-NonHE</v>
      </c>
      <c r="I639" s="35" t="s">
        <v>2236</v>
      </c>
      <c r="J639" s="33" t="str">
        <f>VLOOKUP(I639,'[1]Table B'!A:B,2,FALSE)</f>
        <v>General</v>
      </c>
      <c r="K639" s="9" t="str">
        <f t="shared" si="29"/>
        <v>100-General</v>
      </c>
      <c r="L639" s="9" t="str">
        <f>IFERROR(VLOOKUP(A639,'[1]VAC as of March 2024'!A:K,11,FALSE),"No")</f>
        <v>No</v>
      </c>
      <c r="M639" s="9" t="s">
        <v>2240</v>
      </c>
      <c r="O639" s="33" t="s">
        <v>2</v>
      </c>
      <c r="P639" s="33" t="s">
        <v>6075</v>
      </c>
      <c r="Q639" s="2" t="str">
        <f>VLOOKUP(P639,'[1]Table E'!A:C,3,FALSE)</f>
        <v>Governmental Operations - Administrative Services</v>
      </c>
    </row>
    <row r="640" spans="1:17" x14ac:dyDescent="0.25">
      <c r="A640" s="33" t="str">
        <f t="shared" si="27"/>
        <v>1820007006</v>
      </c>
      <c r="B640" s="33" t="s">
        <v>2329</v>
      </c>
      <c r="C640" s="33" t="s">
        <v>5386</v>
      </c>
      <c r="D640" s="9" t="str">
        <f t="shared" si="28"/>
        <v>182007006</v>
      </c>
      <c r="E640" s="34">
        <v>18200</v>
      </c>
      <c r="F640" s="34">
        <v>7006</v>
      </c>
      <c r="G640" s="9" t="str">
        <f>VLOOKUP(B640,'[1]Business Unit Lookup'!A:B,2,FALSE)</f>
        <v>Virginia Employment Commission</v>
      </c>
      <c r="H640" s="33" t="str">
        <f>VLOOKUP(C640,'[1]Fund Lookup'!B:C,2,FALSE)</f>
        <v>FedPndmcUnemployComp–COVID-19</v>
      </c>
      <c r="I640" s="35" t="s">
        <v>2252</v>
      </c>
      <c r="J640" s="33" t="str">
        <f>VLOOKUP(I640,'[1]Table B'!A:B,2,FALSE)</f>
        <v>Special Revenue-Federal</v>
      </c>
      <c r="K640" s="9" t="str">
        <f t="shared" si="29"/>
        <v>120-Special Revenue-Federal</v>
      </c>
      <c r="L640" s="9" t="str">
        <f>IFERROR(VLOOKUP(A640,'[1]VAC as of March 2024'!A:K,11,FALSE),"No")</f>
        <v>No</v>
      </c>
      <c r="M640" s="9" t="s">
        <v>5493</v>
      </c>
      <c r="O640" s="33" t="s">
        <v>2248</v>
      </c>
      <c r="P640" s="33" t="s">
        <v>6063</v>
      </c>
      <c r="Q640" s="2" t="str">
        <f>VLOOKUP(P640,'[1]Table E'!A:C,3,FALSE)</f>
        <v>COVID-19</v>
      </c>
    </row>
    <row r="641" spans="1:17" x14ac:dyDescent="0.25">
      <c r="A641" s="33" t="str">
        <f t="shared" si="27"/>
        <v>1820007007</v>
      </c>
      <c r="B641" s="33" t="s">
        <v>2329</v>
      </c>
      <c r="C641" s="33" t="s">
        <v>5389</v>
      </c>
      <c r="D641" s="9" t="str">
        <f t="shared" si="28"/>
        <v>182007007</v>
      </c>
      <c r="E641" s="34">
        <v>18200</v>
      </c>
      <c r="F641" s="34">
        <v>7007</v>
      </c>
      <c r="G641" s="9" t="str">
        <f>VLOOKUP(B641,'[1]Business Unit Lookup'!A:B,2,FALSE)</f>
        <v>Virginia Employment Commission</v>
      </c>
      <c r="H641" s="33" t="str">
        <f>VLOOKUP(C641,'[1]Fund Lookup'!B:C,2,FALSE)</f>
        <v>PndmcEmrgUnemployComp-COVID-19</v>
      </c>
      <c r="I641" s="35" t="s">
        <v>2252</v>
      </c>
      <c r="J641" s="33" t="str">
        <f>VLOOKUP(I641,'[1]Table B'!A:B,2,FALSE)</f>
        <v>Special Revenue-Federal</v>
      </c>
      <c r="K641" s="9" t="str">
        <f t="shared" si="29"/>
        <v>120-Special Revenue-Federal</v>
      </c>
      <c r="L641" s="9" t="str">
        <f>IFERROR(VLOOKUP(A641,'[1]VAC as of March 2024'!A:K,11,FALSE),"No")</f>
        <v>No</v>
      </c>
      <c r="M641" s="9" t="s">
        <v>5493</v>
      </c>
      <c r="O641" s="33" t="s">
        <v>2248</v>
      </c>
      <c r="P641" s="33" t="s">
        <v>6063</v>
      </c>
      <c r="Q641" s="2" t="str">
        <f>VLOOKUP(P641,'[1]Table E'!A:C,3,FALSE)</f>
        <v>COVID-19</v>
      </c>
    </row>
    <row r="642" spans="1:17" x14ac:dyDescent="0.25">
      <c r="A642" s="33" t="str">
        <f t="shared" ref="A642:A705" si="30">CONCATENATE(B642,C642)</f>
        <v>1820007008</v>
      </c>
      <c r="B642" s="33" t="s">
        <v>2329</v>
      </c>
      <c r="C642" s="33" t="s">
        <v>5392</v>
      </c>
      <c r="D642" s="9" t="str">
        <f t="shared" ref="D642:D705" si="31">CONCATENATE(E642,F642)</f>
        <v>182007008</v>
      </c>
      <c r="E642" s="34">
        <v>18200</v>
      </c>
      <c r="F642" s="34">
        <v>7008</v>
      </c>
      <c r="G642" s="9" t="str">
        <f>VLOOKUP(B642,'[1]Business Unit Lookup'!A:B,2,FALSE)</f>
        <v>Virginia Employment Commission</v>
      </c>
      <c r="H642" s="33" t="str">
        <f>VLOOKUP(C642,'[1]Fund Lookup'!B:C,2,FALSE)</f>
        <v>PandemicUnemployAsst-COVID-19</v>
      </c>
      <c r="I642" s="35" t="s">
        <v>2252</v>
      </c>
      <c r="J642" s="33" t="str">
        <f>VLOOKUP(I642,'[1]Table B'!A:B,2,FALSE)</f>
        <v>Special Revenue-Federal</v>
      </c>
      <c r="K642" s="9" t="str">
        <f t="shared" ref="K642:K705" si="32">CONCATENATE(I642,"-",J642)</f>
        <v>120-Special Revenue-Federal</v>
      </c>
      <c r="L642" s="9" t="str">
        <f>IFERROR(VLOOKUP(A642,'[1]VAC as of March 2024'!A:K,11,FALSE),"No")</f>
        <v>No</v>
      </c>
      <c r="M642" s="9" t="s">
        <v>5493</v>
      </c>
      <c r="O642" s="33" t="s">
        <v>2248</v>
      </c>
      <c r="P642" s="33" t="s">
        <v>6063</v>
      </c>
      <c r="Q642" s="2" t="str">
        <f>VLOOKUP(P642,'[1]Table E'!A:C,3,FALSE)</f>
        <v>COVID-19</v>
      </c>
    </row>
    <row r="643" spans="1:17" x14ac:dyDescent="0.25">
      <c r="A643" s="33" t="str">
        <f t="shared" si="30"/>
        <v>1820007009</v>
      </c>
      <c r="B643" s="33" t="s">
        <v>2329</v>
      </c>
      <c r="C643" s="33" t="s">
        <v>5395</v>
      </c>
      <c r="D643" s="9" t="str">
        <f t="shared" si="31"/>
        <v>182007009</v>
      </c>
      <c r="E643" s="34">
        <v>18200</v>
      </c>
      <c r="F643" s="34">
        <v>7009</v>
      </c>
      <c r="G643" s="9" t="str">
        <f>VLOOKUP(B643,'[1]Business Unit Lookup'!A:B,2,FALSE)</f>
        <v>Virginia Employment Commission</v>
      </c>
      <c r="H643" s="33" t="str">
        <f>VLOOKUP(C643,'[1]Fund Lookup'!B:C,2,FALSE)</f>
        <v>Fed Fund-1st week - COVID-19</v>
      </c>
      <c r="I643" s="35" t="s">
        <v>2252</v>
      </c>
      <c r="J643" s="33" t="str">
        <f>VLOOKUP(I643,'[1]Table B'!A:B,2,FALSE)</f>
        <v>Special Revenue-Federal</v>
      </c>
      <c r="K643" s="9" t="str">
        <f t="shared" si="32"/>
        <v>120-Special Revenue-Federal</v>
      </c>
      <c r="L643" s="9" t="str">
        <f>IFERROR(VLOOKUP(A643,'[1]VAC as of March 2024'!A:K,11,FALSE),"No")</f>
        <v>No</v>
      </c>
      <c r="M643" s="9" t="s">
        <v>5493</v>
      </c>
      <c r="O643" s="33" t="s">
        <v>2248</v>
      </c>
      <c r="P643" s="33" t="s">
        <v>6063</v>
      </c>
      <c r="Q643" s="2" t="str">
        <f>VLOOKUP(P643,'[1]Table E'!A:C,3,FALSE)</f>
        <v>COVID-19</v>
      </c>
    </row>
    <row r="644" spans="1:17" x14ac:dyDescent="0.25">
      <c r="A644" s="33" t="str">
        <f t="shared" si="30"/>
        <v>1820007010</v>
      </c>
      <c r="B644" s="33" t="s">
        <v>2329</v>
      </c>
      <c r="C644" s="33" t="s">
        <v>1141</v>
      </c>
      <c r="D644" s="9" t="str">
        <f t="shared" si="31"/>
        <v>182007010</v>
      </c>
      <c r="E644" s="34">
        <v>18200</v>
      </c>
      <c r="F644" s="34">
        <v>7010</v>
      </c>
      <c r="G644" s="9" t="str">
        <f>VLOOKUP(B644,'[1]Business Unit Lookup'!A:B,2,FALSE)</f>
        <v>Virginia Employment Commission</v>
      </c>
      <c r="H644" s="33" t="str">
        <f>VLOOKUP(C644,'[1]Fund Lookup'!B:C,2,FALSE)</f>
        <v>VEC Federal Fund</v>
      </c>
      <c r="I644" s="35" t="s">
        <v>2252</v>
      </c>
      <c r="J644" s="33" t="str">
        <f>VLOOKUP(I644,'[1]Table B'!A:B,2,FALSE)</f>
        <v>Special Revenue-Federal</v>
      </c>
      <c r="K644" s="9" t="str">
        <f t="shared" si="32"/>
        <v>120-Special Revenue-Federal</v>
      </c>
      <c r="L644" s="9" t="str">
        <f>IFERROR(VLOOKUP(A644,'[1]VAC as of March 2024'!A:K,11,FALSE),"No")</f>
        <v>No</v>
      </c>
      <c r="M644" s="9" t="s">
        <v>2248</v>
      </c>
      <c r="O644" s="33" t="s">
        <v>2248</v>
      </c>
      <c r="P644" s="33" t="s">
        <v>6070</v>
      </c>
      <c r="Q644" s="2" t="str">
        <f>VLOOKUP(P644,'[1]Table E'!A:C,3,FALSE)</f>
        <v>Gifts and grants</v>
      </c>
    </row>
    <row r="645" spans="1:17" x14ac:dyDescent="0.25">
      <c r="A645" s="33" t="str">
        <f t="shared" si="30"/>
        <v>1820007014</v>
      </c>
      <c r="B645" s="33" t="s">
        <v>2329</v>
      </c>
      <c r="C645" s="33" t="s">
        <v>5602</v>
      </c>
      <c r="D645" s="9" t="str">
        <f t="shared" si="31"/>
        <v>182007014</v>
      </c>
      <c r="E645" s="34">
        <v>18200</v>
      </c>
      <c r="F645" s="34">
        <v>7014</v>
      </c>
      <c r="G645" s="9" t="str">
        <f>VLOOKUP(B645,'[1]Business Unit Lookup'!A:B,2,FALSE)</f>
        <v>Virginia Employment Commission</v>
      </c>
      <c r="H645" s="33" t="str">
        <f>VLOOKUP(C645,'[1]Fund Lookup'!B:C,2,FALSE)</f>
        <v>CARESActEmployerReimb-COVID-19</v>
      </c>
      <c r="I645" s="35" t="s">
        <v>2330</v>
      </c>
      <c r="J645" s="33" t="str">
        <f>VLOOKUP(I645,'[1]Table B'!A:B,2,FALSE)</f>
        <v>Enterprise-Unemployment Compensation</v>
      </c>
      <c r="K645" s="9" t="str">
        <f t="shared" si="32"/>
        <v>302-Enterprise-Unemployment Compensation</v>
      </c>
      <c r="L645" s="9" t="str">
        <f>IFERROR(VLOOKUP(A645,'[1]VAC as of March 2024'!A:K,11,FALSE),"No")</f>
        <v>No</v>
      </c>
      <c r="M645" s="9" t="s">
        <v>5493</v>
      </c>
      <c r="Q645" s="2"/>
    </row>
    <row r="646" spans="1:17" x14ac:dyDescent="0.25">
      <c r="A646" s="33" t="str">
        <f t="shared" si="30"/>
        <v>1820007017</v>
      </c>
      <c r="B646" s="33" t="s">
        <v>2329</v>
      </c>
      <c r="C646" s="33" t="s">
        <v>5605</v>
      </c>
      <c r="D646" s="9" t="str">
        <f t="shared" si="31"/>
        <v>182007017</v>
      </c>
      <c r="E646" s="34">
        <v>18200</v>
      </c>
      <c r="F646" s="34">
        <v>7017</v>
      </c>
      <c r="G646" s="9" t="str">
        <f>VLOOKUP(B646,'[1]Business Unit Lookup'!A:B,2,FALSE)</f>
        <v>Virginia Employment Commission</v>
      </c>
      <c r="H646" s="33" t="str">
        <f>VLOOKUP(C646,'[1]Fund Lookup'!B:C,2,FALSE)</f>
        <v>AsstIndHsehlds-OthrNd-COVID-19</v>
      </c>
      <c r="I646" s="35" t="s">
        <v>2252</v>
      </c>
      <c r="J646" s="33" t="str">
        <f>VLOOKUP(I646,'[1]Table B'!A:B,2,FALSE)</f>
        <v>Special Revenue-Federal</v>
      </c>
      <c r="K646" s="9" t="str">
        <f t="shared" si="32"/>
        <v>120-Special Revenue-Federal</v>
      </c>
      <c r="L646" s="9" t="str">
        <f>IFERROR(VLOOKUP(A646,'[1]VAC as of March 2024'!A:K,11,FALSE),"No")</f>
        <v>No</v>
      </c>
      <c r="M646" s="9" t="s">
        <v>5493</v>
      </c>
      <c r="O646" s="33" t="s">
        <v>2248</v>
      </c>
      <c r="P646" s="33" t="s">
        <v>6063</v>
      </c>
      <c r="Q646" s="2" t="str">
        <f>VLOOKUP(P646,'[1]Table E'!A:C,3,FALSE)</f>
        <v>COVID-19</v>
      </c>
    </row>
    <row r="647" spans="1:17" x14ac:dyDescent="0.25">
      <c r="A647" s="33" t="str">
        <f t="shared" si="30"/>
        <v>1820007018</v>
      </c>
      <c r="B647" s="33" t="s">
        <v>2329</v>
      </c>
      <c r="C647" s="33" t="s">
        <v>5608</v>
      </c>
      <c r="D647" s="9" t="str">
        <f t="shared" si="31"/>
        <v>182007018</v>
      </c>
      <c r="E647" s="34">
        <v>18200</v>
      </c>
      <c r="F647" s="34">
        <v>7018</v>
      </c>
      <c r="G647" s="9" t="str">
        <f>VLOOKUP(B647,'[1]Business Unit Lookup'!A:B,2,FALSE)</f>
        <v>Virginia Employment Commission</v>
      </c>
      <c r="H647" s="33" t="str">
        <f>VLOOKUP(C647,'[1]Fund Lookup'!B:C,2,FALSE)</f>
        <v>MixedErnrsUnemplyComp-COVID-19</v>
      </c>
      <c r="I647" s="35" t="s">
        <v>2252</v>
      </c>
      <c r="J647" s="33" t="str">
        <f>VLOOKUP(I647,'[1]Table B'!A:B,2,FALSE)</f>
        <v>Special Revenue-Federal</v>
      </c>
      <c r="K647" s="9" t="str">
        <f t="shared" si="32"/>
        <v>120-Special Revenue-Federal</v>
      </c>
      <c r="L647" s="9" t="str">
        <f>IFERROR(VLOOKUP(A647,'[1]VAC as of March 2024'!A:K,11,FALSE),"No")</f>
        <v>No</v>
      </c>
      <c r="M647" s="9" t="s">
        <v>5493</v>
      </c>
      <c r="O647" s="33" t="s">
        <v>2248</v>
      </c>
      <c r="P647" s="33" t="s">
        <v>6063</v>
      </c>
      <c r="Q647" s="2" t="str">
        <f>VLOOKUP(P647,'[1]Table E'!A:C,3,FALSE)</f>
        <v>COVID-19</v>
      </c>
    </row>
    <row r="648" spans="1:17" x14ac:dyDescent="0.25">
      <c r="A648" s="33" t="str">
        <f t="shared" si="30"/>
        <v>1820007104</v>
      </c>
      <c r="B648" s="33" t="s">
        <v>2329</v>
      </c>
      <c r="C648" s="33" t="s">
        <v>5614</v>
      </c>
      <c r="D648" s="9" t="str">
        <f t="shared" si="31"/>
        <v>182007104</v>
      </c>
      <c r="E648" s="34">
        <v>18200</v>
      </c>
      <c r="F648" s="34">
        <v>7104</v>
      </c>
      <c r="G648" s="9" t="str">
        <f>VLOOKUP(B648,'[1]Business Unit Lookup'!A:B,2,FALSE)</f>
        <v>Virginia Employment Commission</v>
      </c>
      <c r="H648" s="33" t="str">
        <f>VLOOKUP(C648,'[1]Fund Lookup'!B:C,2,FALSE)</f>
        <v>VEC - Admin Grants - COVID-19</v>
      </c>
      <c r="I648" s="35" t="s">
        <v>2252</v>
      </c>
      <c r="J648" s="33" t="str">
        <f>VLOOKUP(I648,'[1]Table B'!A:B,2,FALSE)</f>
        <v>Special Revenue-Federal</v>
      </c>
      <c r="K648" s="9" t="str">
        <f t="shared" si="32"/>
        <v>120-Special Revenue-Federal</v>
      </c>
      <c r="L648" s="9" t="str">
        <f>IFERROR(VLOOKUP(A648,'[1]VAC as of March 2024'!A:K,11,FALSE),"No")</f>
        <v>No</v>
      </c>
      <c r="M648" s="9" t="s">
        <v>5493</v>
      </c>
      <c r="O648" s="33" t="s">
        <v>2248</v>
      </c>
      <c r="P648" s="33" t="s">
        <v>6063</v>
      </c>
      <c r="Q648" s="2" t="str">
        <f>VLOOKUP(P648,'[1]Table E'!A:C,3,FALSE)</f>
        <v>COVID-19</v>
      </c>
    </row>
    <row r="649" spans="1:17" x14ac:dyDescent="0.25">
      <c r="A649" s="33" t="str">
        <f t="shared" si="30"/>
        <v>1820007182</v>
      </c>
      <c r="B649" s="33" t="s">
        <v>2329</v>
      </c>
      <c r="C649" s="33" t="s">
        <v>1273</v>
      </c>
      <c r="D649" s="9" t="str">
        <f t="shared" si="31"/>
        <v>182007182</v>
      </c>
      <c r="E649" s="34">
        <v>18200</v>
      </c>
      <c r="F649" s="34">
        <v>7182</v>
      </c>
      <c r="G649" s="9" t="str">
        <f>VLOOKUP(B649,'[1]Business Unit Lookup'!A:B,2,FALSE)</f>
        <v>Virginia Employment Commission</v>
      </c>
      <c r="H649" s="33" t="str">
        <f>VLOOKUP(C649,'[1]Fund Lookup'!B:C,2,FALSE)</f>
        <v>Trust And Agency-VEC</v>
      </c>
      <c r="I649" s="35" t="s">
        <v>2330</v>
      </c>
      <c r="J649" s="33" t="str">
        <f>VLOOKUP(I649,'[1]Table B'!A:B,2,FALSE)</f>
        <v>Enterprise-Unemployment Compensation</v>
      </c>
      <c r="K649" s="9" t="str">
        <f t="shared" si="32"/>
        <v>302-Enterprise-Unemployment Compensation</v>
      </c>
      <c r="L649" s="9" t="str">
        <f>IFERROR(VLOOKUP(A649,'[1]VAC as of March 2024'!A:K,11,FALSE),"No")</f>
        <v>No</v>
      </c>
      <c r="M649" s="9" t="s">
        <v>2248</v>
      </c>
      <c r="Q649" s="2"/>
    </row>
    <row r="650" spans="1:17" x14ac:dyDescent="0.25">
      <c r="A650" s="33" t="str">
        <f t="shared" si="30"/>
        <v>1820007211</v>
      </c>
      <c r="B650" s="33" t="s">
        <v>2329</v>
      </c>
      <c r="C650" s="33" t="s">
        <v>1299</v>
      </c>
      <c r="D650" s="9" t="str">
        <f t="shared" si="31"/>
        <v>182007211</v>
      </c>
      <c r="E650" s="34">
        <v>18200</v>
      </c>
      <c r="F650" s="34">
        <v>7211</v>
      </c>
      <c r="G650" s="9" t="str">
        <f>VLOOKUP(B650,'[1]Business Unit Lookup'!A:B,2,FALSE)</f>
        <v>Virginia Employment Commission</v>
      </c>
      <c r="H650" s="33" t="str">
        <f>VLOOKUP(C650,'[1]Fund Lookup'!B:C,2,FALSE)</f>
        <v>FUBA Benefits Fund</v>
      </c>
      <c r="I650" s="35" t="s">
        <v>2252</v>
      </c>
      <c r="J650" s="33" t="str">
        <f>VLOOKUP(I650,'[1]Table B'!A:B,2,FALSE)</f>
        <v>Special Revenue-Federal</v>
      </c>
      <c r="K650" s="9" t="str">
        <f t="shared" si="32"/>
        <v>120-Special Revenue-Federal</v>
      </c>
      <c r="L650" s="9" t="str">
        <f>IFERROR(VLOOKUP(A650,'[1]VAC as of March 2024'!A:K,11,FALSE),"No")</f>
        <v>No</v>
      </c>
      <c r="M650" s="9" t="s">
        <v>2248</v>
      </c>
      <c r="O650" s="33" t="s">
        <v>2248</v>
      </c>
      <c r="P650" s="33" t="s">
        <v>6070</v>
      </c>
      <c r="Q650" s="2" t="str">
        <f>VLOOKUP(P650,'[1]Table E'!A:C,3,FALSE)</f>
        <v>Gifts and grants</v>
      </c>
    </row>
    <row r="651" spans="1:17" x14ac:dyDescent="0.25">
      <c r="A651" s="33" t="str">
        <f t="shared" si="30"/>
        <v>1820007252</v>
      </c>
      <c r="B651" s="33" t="s">
        <v>2329</v>
      </c>
      <c r="C651" s="33" t="s">
        <v>1328</v>
      </c>
      <c r="D651" s="9" t="str">
        <f t="shared" si="31"/>
        <v>182007252</v>
      </c>
      <c r="E651" s="34">
        <v>18200</v>
      </c>
      <c r="F651" s="34">
        <v>7252</v>
      </c>
      <c r="G651" s="9" t="str">
        <f>VLOOKUP(B651,'[1]Business Unit Lookup'!A:B,2,FALSE)</f>
        <v>Virginia Employment Commission</v>
      </c>
      <c r="H651" s="33" t="str">
        <f>VLOOKUP(C651,'[1]Fund Lookup'!B:C,2,FALSE)</f>
        <v>TRA Allowances Fund</v>
      </c>
      <c r="I651" s="35" t="s">
        <v>2252</v>
      </c>
      <c r="J651" s="33" t="str">
        <f>VLOOKUP(I651,'[1]Table B'!A:B,2,FALSE)</f>
        <v>Special Revenue-Federal</v>
      </c>
      <c r="K651" s="9" t="str">
        <f t="shared" si="32"/>
        <v>120-Special Revenue-Federal</v>
      </c>
      <c r="L651" s="9" t="str">
        <f>IFERROR(VLOOKUP(A651,'[1]VAC as of March 2024'!A:K,11,FALSE),"No")</f>
        <v>No</v>
      </c>
      <c r="M651" s="9" t="s">
        <v>2248</v>
      </c>
      <c r="O651" s="33" t="s">
        <v>2248</v>
      </c>
      <c r="P651" s="33" t="s">
        <v>6070</v>
      </c>
      <c r="Q651" s="2" t="str">
        <f>VLOOKUP(P651,'[1]Table E'!A:C,3,FALSE)</f>
        <v>Gifts and grants</v>
      </c>
    </row>
    <row r="652" spans="1:17" x14ac:dyDescent="0.25">
      <c r="A652" s="33" t="str">
        <f t="shared" si="30"/>
        <v>1820007952</v>
      </c>
      <c r="B652" s="33" t="s">
        <v>2329</v>
      </c>
      <c r="C652" s="33" t="s">
        <v>1579</v>
      </c>
      <c r="D652" s="9" t="str">
        <f t="shared" si="31"/>
        <v>182007952</v>
      </c>
      <c r="E652" s="34">
        <v>18200</v>
      </c>
      <c r="F652" s="34">
        <v>7952</v>
      </c>
      <c r="G652" s="9" t="str">
        <f>VLOOKUP(B652,'[1]Business Unit Lookup'!A:B,2,FALSE)</f>
        <v>Virginia Employment Commission</v>
      </c>
      <c r="H652" s="33" t="str">
        <f>VLOOKUP(C652,'[1]Fund Lookup'!B:C,2,FALSE)</f>
        <v>Unemploy Ins-Euc 08 Stim-ARRA</v>
      </c>
      <c r="I652" s="35" t="s">
        <v>2252</v>
      </c>
      <c r="J652" s="33" t="str">
        <f>VLOOKUP(I652,'[1]Table B'!A:B,2,FALSE)</f>
        <v>Special Revenue-Federal</v>
      </c>
      <c r="K652" s="9" t="str">
        <f t="shared" si="32"/>
        <v>120-Special Revenue-Federal</v>
      </c>
      <c r="L652" s="9" t="str">
        <f>IFERROR(VLOOKUP(A652,'[1]VAC as of March 2024'!A:K,11,FALSE),"No")</f>
        <v>No</v>
      </c>
      <c r="M652" s="9" t="s">
        <v>2281</v>
      </c>
      <c r="O652" s="33" t="s">
        <v>2248</v>
      </c>
      <c r="P652" s="33" t="s">
        <v>6070</v>
      </c>
      <c r="Q652" s="2" t="str">
        <f>VLOOKUP(P652,'[1]Table E'!A:C,3,FALSE)</f>
        <v>Gifts and grants</v>
      </c>
    </row>
    <row r="653" spans="1:17" x14ac:dyDescent="0.25">
      <c r="A653" s="33" t="str">
        <f t="shared" si="30"/>
        <v>1820007960</v>
      </c>
      <c r="B653" s="33" t="s">
        <v>2329</v>
      </c>
      <c r="C653" s="33" t="s">
        <v>1581</v>
      </c>
      <c r="D653" s="9" t="str">
        <f t="shared" si="31"/>
        <v>182007960</v>
      </c>
      <c r="E653" s="34">
        <v>18200</v>
      </c>
      <c r="F653" s="34">
        <v>7960</v>
      </c>
      <c r="G653" s="9" t="str">
        <f>VLOOKUP(B653,'[1]Business Unit Lookup'!A:B,2,FALSE)</f>
        <v>Virginia Employment Commission</v>
      </c>
      <c r="H653" s="33" t="str">
        <f>VLOOKUP(C653,'[1]Fund Lookup'!B:C,2,FALSE)</f>
        <v>Unemploy Ins-Fac Stimulus-ARRA</v>
      </c>
      <c r="I653" s="35" t="s">
        <v>2252</v>
      </c>
      <c r="J653" s="33" t="str">
        <f>VLOOKUP(I653,'[1]Table B'!A:B,2,FALSE)</f>
        <v>Special Revenue-Federal</v>
      </c>
      <c r="K653" s="9" t="str">
        <f t="shared" si="32"/>
        <v>120-Special Revenue-Federal</v>
      </c>
      <c r="L653" s="9" t="str">
        <f>IFERROR(VLOOKUP(A653,'[1]VAC as of March 2024'!A:K,11,FALSE),"No")</f>
        <v>No</v>
      </c>
      <c r="M653" s="9" t="s">
        <v>2281</v>
      </c>
      <c r="O653" s="33" t="s">
        <v>2248</v>
      </c>
      <c r="P653" s="33" t="s">
        <v>6070</v>
      </c>
      <c r="Q653" s="2" t="str">
        <f>VLOOKUP(P653,'[1]Table E'!A:C,3,FALSE)</f>
        <v>Gifts and grants</v>
      </c>
    </row>
    <row r="654" spans="1:17" x14ac:dyDescent="0.25">
      <c r="A654" s="33" t="str">
        <f t="shared" si="30"/>
        <v>1820007980</v>
      </c>
      <c r="B654" s="33" t="s">
        <v>2329</v>
      </c>
      <c r="C654" s="33" t="s">
        <v>1583</v>
      </c>
      <c r="D654" s="9" t="str">
        <f t="shared" si="31"/>
        <v>182007980</v>
      </c>
      <c r="E654" s="34">
        <v>18200</v>
      </c>
      <c r="F654" s="34">
        <v>7980</v>
      </c>
      <c r="G654" s="9" t="str">
        <f>VLOOKUP(B654,'[1]Business Unit Lookup'!A:B,2,FALSE)</f>
        <v>Virginia Employment Commission</v>
      </c>
      <c r="H654" s="33" t="str">
        <f>VLOOKUP(C654,'[1]Fund Lookup'!B:C,2,FALSE)</f>
        <v>Unemploy Ins-Admin Incent-ARRA</v>
      </c>
      <c r="I654" s="35" t="s">
        <v>2252</v>
      </c>
      <c r="J654" s="33" t="str">
        <f>VLOOKUP(I654,'[1]Table B'!A:B,2,FALSE)</f>
        <v>Special Revenue-Federal</v>
      </c>
      <c r="K654" s="9" t="str">
        <f t="shared" si="32"/>
        <v>120-Special Revenue-Federal</v>
      </c>
      <c r="L654" s="9" t="str">
        <f>IFERROR(VLOOKUP(A654,'[1]VAC as of March 2024'!A:K,11,FALSE),"No")</f>
        <v>No</v>
      </c>
      <c r="M654" s="9" t="s">
        <v>2281</v>
      </c>
      <c r="O654" s="33" t="s">
        <v>2248</v>
      </c>
      <c r="P654" s="33" t="s">
        <v>6070</v>
      </c>
      <c r="Q654" s="2" t="str">
        <f>VLOOKUP(P654,'[1]Table E'!A:C,3,FALSE)</f>
        <v>Gifts and grants</v>
      </c>
    </row>
    <row r="655" spans="1:17" x14ac:dyDescent="0.25">
      <c r="A655" s="33" t="str">
        <f t="shared" si="30"/>
        <v>1820010110</v>
      </c>
      <c r="B655" s="33" t="s">
        <v>2329</v>
      </c>
      <c r="C655" s="33" t="s">
        <v>5444</v>
      </c>
      <c r="D655" s="9" t="str">
        <f t="shared" si="31"/>
        <v>1820010110</v>
      </c>
      <c r="E655" s="34">
        <v>18200</v>
      </c>
      <c r="F655" s="34">
        <v>10110</v>
      </c>
      <c r="G655" s="9" t="str">
        <f>VLOOKUP(B655,'[1]Business Unit Lookup'!A:B,2,FALSE)</f>
        <v>Virginia Employment Commission</v>
      </c>
      <c r="H655" s="33" t="str">
        <f>VLOOKUP(C655,'[1]Fund Lookup'!B:C,2,FALSE)</f>
        <v>CARESActRlfFd–General-COVID-19</v>
      </c>
      <c r="I655" s="35" t="s">
        <v>2252</v>
      </c>
      <c r="J655" s="33" t="str">
        <f>VLOOKUP(I655,'[1]Table B'!A:B,2,FALSE)</f>
        <v>Special Revenue-Federal</v>
      </c>
      <c r="K655" s="9" t="str">
        <f t="shared" si="32"/>
        <v>120-Special Revenue-Federal</v>
      </c>
      <c r="L655" s="9" t="str">
        <f>IFERROR(VLOOKUP(A655,'[1]VAC as of March 2024'!A:K,11,FALSE),"No")</f>
        <v>No</v>
      </c>
      <c r="M655" s="9" t="s">
        <v>5493</v>
      </c>
      <c r="O655" s="33" t="s">
        <v>2248</v>
      </c>
      <c r="P655" s="33" t="s">
        <v>6063</v>
      </c>
      <c r="Q655" s="2" t="str">
        <f>VLOOKUP(P655,'[1]Table E'!A:C,3,FALSE)</f>
        <v>COVID-19</v>
      </c>
    </row>
    <row r="656" spans="1:17" x14ac:dyDescent="0.25">
      <c r="A656" s="33" t="str">
        <f t="shared" si="30"/>
        <v>1820010710</v>
      </c>
      <c r="B656" s="36" t="s">
        <v>2329</v>
      </c>
      <c r="C656" s="36" t="s">
        <v>6080</v>
      </c>
      <c r="D656" s="9" t="str">
        <f t="shared" si="31"/>
        <v>1820010710</v>
      </c>
      <c r="E656" s="37">
        <v>18200</v>
      </c>
      <c r="F656" s="37">
        <v>10710</v>
      </c>
      <c r="G656" s="9" t="str">
        <f>VLOOKUP(B656,'[1]Business Unit Lookup'!A:B,2,FALSE)</f>
        <v>Virginia Employment Commission</v>
      </c>
      <c r="H656" s="33" t="str">
        <f>VLOOKUP(C656,'[1]Fund Lookup'!B:C,2,FALSE)</f>
        <v>FEMA - State Agy - COVID-19</v>
      </c>
      <c r="I656" s="35" t="s">
        <v>2252</v>
      </c>
      <c r="J656" s="33" t="str">
        <f>VLOOKUP(I656,'[1]Table B'!A:B,2,FALSE)</f>
        <v>Special Revenue-Federal</v>
      </c>
      <c r="K656" s="9" t="str">
        <f t="shared" si="32"/>
        <v>120-Special Revenue-Federal</v>
      </c>
      <c r="L656" s="9" t="str">
        <f>IFERROR(VLOOKUP(A656,'[1]VAC as of March 2024'!A:K,11,FALSE),"No")</f>
        <v>No</v>
      </c>
      <c r="M656" s="38" t="s">
        <v>5493</v>
      </c>
      <c r="O656" s="36" t="s">
        <v>2248</v>
      </c>
      <c r="P656" s="36" t="s">
        <v>6063</v>
      </c>
      <c r="Q656" s="2" t="str">
        <f>VLOOKUP(P656,'[1]Table E'!A:C,3,FALSE)</f>
        <v>COVID-19</v>
      </c>
    </row>
    <row r="657" spans="1:17" x14ac:dyDescent="0.25">
      <c r="A657" s="33" t="str">
        <f t="shared" si="30"/>
        <v>1820012110</v>
      </c>
      <c r="B657" s="36" t="s">
        <v>2329</v>
      </c>
      <c r="C657" s="36" t="s">
        <v>6074</v>
      </c>
      <c r="D657" s="9" t="str">
        <f t="shared" si="31"/>
        <v>1820012110</v>
      </c>
      <c r="E657" s="35">
        <v>18200</v>
      </c>
      <c r="F657" s="37">
        <v>12110</v>
      </c>
      <c r="G657" s="9" t="str">
        <f>VLOOKUP(B657,'[1]Business Unit Lookup'!A:B,2,FALSE)</f>
        <v>Virginia Employment Commission</v>
      </c>
      <c r="H657" s="33" t="str">
        <f>VLOOKUP(C657,'[1]Fund Lookup'!B:C,2,FALSE)</f>
        <v>ARP-CrvStLoclFisRecFd-COVID-19</v>
      </c>
      <c r="I657" s="35" t="s">
        <v>2252</v>
      </c>
      <c r="J657" s="33" t="str">
        <f>VLOOKUP(I657,'[1]Table B'!A:B,2,FALSE)</f>
        <v>Special Revenue-Federal</v>
      </c>
      <c r="K657" s="9" t="str">
        <f t="shared" si="32"/>
        <v>120-Special Revenue-Federal</v>
      </c>
      <c r="L657" s="9" t="str">
        <f>IFERROR(VLOOKUP(A657,'[1]VAC as of March 2024'!A:K,11,FALSE),"No")</f>
        <v>No</v>
      </c>
      <c r="M657" s="38" t="s">
        <v>5493</v>
      </c>
      <c r="O657" s="36" t="s">
        <v>2248</v>
      </c>
      <c r="P657" s="36" t="s">
        <v>6063</v>
      </c>
      <c r="Q657" s="2" t="str">
        <f>VLOOKUP(P657,'[1]Table E'!A:C,3,FALSE)</f>
        <v>COVID-19</v>
      </c>
    </row>
    <row r="658" spans="1:17" x14ac:dyDescent="0.25">
      <c r="A658" s="33" t="str">
        <f t="shared" si="30"/>
        <v>1820015000</v>
      </c>
      <c r="B658" s="33" t="s">
        <v>2329</v>
      </c>
      <c r="C658" s="33" t="s">
        <v>2222</v>
      </c>
      <c r="D658" s="9" t="str">
        <f t="shared" si="31"/>
        <v>1820015000</v>
      </c>
      <c r="E658" s="34">
        <v>18200</v>
      </c>
      <c r="F658" s="34">
        <v>15000</v>
      </c>
      <c r="G658" s="9" t="str">
        <f>VLOOKUP(B658,'[1]Business Unit Lookup'!A:B,2,FALSE)</f>
        <v>Virginia Employment Commission</v>
      </c>
      <c r="H658" s="33" t="str">
        <f>VLOOKUP(C658,'[1]Fund Lookup'!B:C,2,FALSE)</f>
        <v>General Fixed Asset Acct Group</v>
      </c>
      <c r="I658" s="35" t="s">
        <v>2242</v>
      </c>
      <c r="J658" s="33" t="str">
        <f>VLOOKUP(I658,'[1]Table B'!A:B,2,FALSE)</f>
        <v>Fixed Assets, Fund 1500</v>
      </c>
      <c r="K658" s="9" t="str">
        <f t="shared" si="32"/>
        <v>610-Fixed Assets, Fund 1500</v>
      </c>
      <c r="L658" s="9" t="str">
        <f>IFERROR(VLOOKUP(A658,'[1]VAC as of March 2024'!A:K,11,FALSE),"No")</f>
        <v>No</v>
      </c>
      <c r="M658" s="9" t="s">
        <v>4</v>
      </c>
      <c r="Q658" s="2"/>
    </row>
    <row r="659" spans="1:17" x14ac:dyDescent="0.25">
      <c r="A659" s="33" t="str">
        <f t="shared" si="30"/>
        <v>1830001000</v>
      </c>
      <c r="B659" s="33" t="s">
        <v>2331</v>
      </c>
      <c r="C659" s="33" t="s">
        <v>1</v>
      </c>
      <c r="D659" s="9" t="str">
        <f t="shared" si="31"/>
        <v>183001000</v>
      </c>
      <c r="E659" s="34">
        <v>18300</v>
      </c>
      <c r="F659" s="34">
        <v>1000</v>
      </c>
      <c r="G659" s="9" t="str">
        <f>VLOOKUP(B659,'[1]Business Unit Lookup'!A:B,2,FALSE)</f>
        <v>Sec of Natural&amp;Historical Rsrc</v>
      </c>
      <c r="H659" s="33" t="str">
        <f>VLOOKUP(C659,'[1]Fund Lookup'!B:C,2,FALSE)</f>
        <v>General Fund</v>
      </c>
      <c r="I659" s="35" t="s">
        <v>2236</v>
      </c>
      <c r="J659" s="33" t="str">
        <f>VLOOKUP(I659,'[1]Table B'!A:B,2,FALSE)</f>
        <v>General</v>
      </c>
      <c r="K659" s="9" t="str">
        <f t="shared" si="32"/>
        <v>100-General</v>
      </c>
      <c r="L659" s="9" t="str">
        <f>IFERROR(VLOOKUP(A659,'[1]VAC as of March 2024'!A:K,11,FALSE),"No")</f>
        <v>No</v>
      </c>
      <c r="M659" s="9" t="s">
        <v>2237</v>
      </c>
      <c r="O659" s="33" t="s">
        <v>2240</v>
      </c>
      <c r="P659" s="33" t="s">
        <v>6061</v>
      </c>
      <c r="Q659" s="2" t="str">
        <f>VLOOKUP(P659,'[1]Table E'!A:C,3,FALSE)</f>
        <v>Unassigned</v>
      </c>
    </row>
    <row r="660" spans="1:17" x14ac:dyDescent="0.25">
      <c r="A660" s="33" t="str">
        <f t="shared" si="30"/>
        <v>1830002189</v>
      </c>
      <c r="B660" s="33" t="s">
        <v>2331</v>
      </c>
      <c r="C660" s="33" t="s">
        <v>277</v>
      </c>
      <c r="D660" s="9" t="str">
        <f t="shared" si="31"/>
        <v>183002189</v>
      </c>
      <c r="E660" s="34">
        <v>18300</v>
      </c>
      <c r="F660" s="34">
        <v>2189</v>
      </c>
      <c r="G660" s="9" t="str">
        <f>VLOOKUP(B660,'[1]Business Unit Lookup'!A:B,2,FALSE)</f>
        <v>Sec of Natural&amp;Historical Rsrc</v>
      </c>
      <c r="H660" s="33" t="str">
        <f>VLOOKUP(C660,'[1]Fund Lookup'!B:C,2,FALSE)</f>
        <v>Sec NR Special Revenue Fund</v>
      </c>
      <c r="I660" s="35" t="s">
        <v>2239</v>
      </c>
      <c r="J660" s="33" t="str">
        <f>VLOOKUP(I660,'[1]Table B'!A:B,2,FALSE)</f>
        <v>Special Revenue-Other</v>
      </c>
      <c r="K660" s="9" t="str">
        <f t="shared" si="32"/>
        <v>105-Special Revenue-Other</v>
      </c>
      <c r="L660" s="9" t="str">
        <f>IFERROR(VLOOKUP(A660,'[1]VAC as of March 2024'!A:K,11,FALSE),"No")</f>
        <v>No</v>
      </c>
      <c r="M660" s="9" t="s">
        <v>2248</v>
      </c>
      <c r="O660" s="33" t="s">
        <v>2241</v>
      </c>
      <c r="P660" s="33" t="s">
        <v>6062</v>
      </c>
      <c r="Q660" s="2" t="str">
        <f>VLOOKUP(P660,'[1]Table E'!A:C,3,FALSE)</f>
        <v>Governmental Operations - Administrative Services</v>
      </c>
    </row>
    <row r="661" spans="1:17" x14ac:dyDescent="0.25">
      <c r="A661" s="33" t="str">
        <f t="shared" si="30"/>
        <v>1830002700</v>
      </c>
      <c r="B661" s="33" t="s">
        <v>2331</v>
      </c>
      <c r="C661" s="33" t="s">
        <v>619</v>
      </c>
      <c r="D661" s="9" t="str">
        <f t="shared" si="31"/>
        <v>183002700</v>
      </c>
      <c r="E661" s="34">
        <v>18300</v>
      </c>
      <c r="F661" s="34">
        <v>2700</v>
      </c>
      <c r="G661" s="9" t="str">
        <f>VLOOKUP(B661,'[1]Business Unit Lookup'!A:B,2,FALSE)</f>
        <v>Sec of Natural&amp;Historical Rsrc</v>
      </c>
      <c r="H661" s="33" t="str">
        <f>VLOOKUP(C661,'[1]Fund Lookup'!B:C,2,FALSE)</f>
        <v>Parking</v>
      </c>
      <c r="I661" s="35" t="s">
        <v>2239</v>
      </c>
      <c r="J661" s="33" t="str">
        <f>VLOOKUP(I661,'[1]Table B'!A:B,2,FALSE)</f>
        <v>Special Revenue-Other</v>
      </c>
      <c r="K661" s="9" t="str">
        <f t="shared" si="32"/>
        <v>105-Special Revenue-Other</v>
      </c>
      <c r="L661" s="9" t="str">
        <f>IFERROR(VLOOKUP(A661,'[1]VAC as of March 2024'!A:K,11,FALSE),"No")</f>
        <v>No</v>
      </c>
      <c r="M661" s="9" t="s">
        <v>2240</v>
      </c>
      <c r="O661" s="33" t="s">
        <v>2241</v>
      </c>
      <c r="P661" s="33" t="s">
        <v>6062</v>
      </c>
      <c r="Q661" s="2" t="str">
        <f>VLOOKUP(P661,'[1]Table E'!A:C,3,FALSE)</f>
        <v>Governmental Operations - Administrative Services</v>
      </c>
    </row>
    <row r="662" spans="1:17" x14ac:dyDescent="0.25">
      <c r="A662" s="33" t="str">
        <f t="shared" si="30"/>
        <v>1830009010</v>
      </c>
      <c r="B662" s="33" t="s">
        <v>2331</v>
      </c>
      <c r="C662" s="33" t="s">
        <v>1639</v>
      </c>
      <c r="D662" s="9" t="str">
        <f t="shared" si="31"/>
        <v>183009010</v>
      </c>
      <c r="E662" s="34">
        <v>18300</v>
      </c>
      <c r="F662" s="34">
        <v>9010</v>
      </c>
      <c r="G662" s="9" t="str">
        <f>VLOOKUP(B662,'[1]Business Unit Lookup'!A:B,2,FALSE)</f>
        <v>Sec of Natural&amp;Historical Rsrc</v>
      </c>
      <c r="H662" s="33" t="str">
        <f>VLOOKUP(C662,'[1]Fund Lookup'!B:C,2,FALSE)</f>
        <v>Ches Bay Restoration Contribut</v>
      </c>
      <c r="I662" s="35" t="s">
        <v>2239</v>
      </c>
      <c r="J662" s="33" t="str">
        <f>VLOOKUP(I662,'[1]Table B'!A:B,2,FALSE)</f>
        <v>Special Revenue-Other</v>
      </c>
      <c r="K662" s="9" t="str">
        <f t="shared" si="32"/>
        <v>105-Special Revenue-Other</v>
      </c>
      <c r="L662" s="9" t="str">
        <f>IFERROR(VLOOKUP(A662,'[1]VAC as of March 2024'!A:K,11,FALSE),"No")</f>
        <v>No</v>
      </c>
      <c r="M662" s="9" t="s">
        <v>2240</v>
      </c>
      <c r="O662" s="33" t="s">
        <v>2248</v>
      </c>
      <c r="P662" s="33" t="s">
        <v>6065</v>
      </c>
      <c r="Q662" s="2" t="str">
        <f>VLOOKUP(P662,'[1]Table E'!A:C,3,FALSE)</f>
        <v>Environmental Quality and Natural Resource Preservation</v>
      </c>
    </row>
    <row r="663" spans="1:17" x14ac:dyDescent="0.25">
      <c r="A663" s="33" t="str">
        <f t="shared" si="30"/>
        <v>1830010000</v>
      </c>
      <c r="B663" s="33" t="s">
        <v>2331</v>
      </c>
      <c r="C663" s="33" t="s">
        <v>2162</v>
      </c>
      <c r="D663" s="9" t="str">
        <f t="shared" si="31"/>
        <v>1830010000</v>
      </c>
      <c r="E663" s="34">
        <v>18300</v>
      </c>
      <c r="F663" s="34">
        <v>10000</v>
      </c>
      <c r="G663" s="9" t="str">
        <f>VLOOKUP(B663,'[1]Business Unit Lookup'!A:B,2,FALSE)</f>
        <v>Sec of Natural&amp;Historical Rsrc</v>
      </c>
      <c r="H663" s="33" t="str">
        <f>VLOOKUP(C663,'[1]Fund Lookup'!B:C,2,FALSE)</f>
        <v>Federal Trust</v>
      </c>
      <c r="I663" s="35" t="s">
        <v>2252</v>
      </c>
      <c r="J663" s="33" t="str">
        <f>VLOOKUP(I663,'[1]Table B'!A:B,2,FALSE)</f>
        <v>Special Revenue-Federal</v>
      </c>
      <c r="K663" s="9" t="str">
        <f t="shared" si="32"/>
        <v>120-Special Revenue-Federal</v>
      </c>
      <c r="L663" s="9" t="str">
        <f>IFERROR(VLOOKUP(A663,'[1]VAC as of March 2024'!A:K,11,FALSE),"No")</f>
        <v>No</v>
      </c>
      <c r="M663" s="9" t="s">
        <v>2248</v>
      </c>
      <c r="O663" s="33" t="s">
        <v>2248</v>
      </c>
      <c r="P663" s="33" t="s">
        <v>6070</v>
      </c>
      <c r="Q663" s="2" t="str">
        <f>VLOOKUP(P663,'[1]Table E'!A:C,3,FALSE)</f>
        <v>Gifts and grants</v>
      </c>
    </row>
    <row r="664" spans="1:17" x14ac:dyDescent="0.25">
      <c r="A664" s="33" t="str">
        <f t="shared" si="30"/>
        <v>1840001000</v>
      </c>
      <c r="B664" s="33" t="s">
        <v>2332</v>
      </c>
      <c r="C664" s="33" t="s">
        <v>1</v>
      </c>
      <c r="D664" s="9" t="str">
        <f t="shared" si="31"/>
        <v>184001000</v>
      </c>
      <c r="E664" s="34">
        <v>18400</v>
      </c>
      <c r="F664" s="34">
        <v>1000</v>
      </c>
      <c r="G664" s="9" t="str">
        <f>VLOOKUP(B664,'[1]Business Unit Lookup'!A:B,2,FALSE)</f>
        <v>Secretary of Technology</v>
      </c>
      <c r="H664" s="33" t="str">
        <f>VLOOKUP(C664,'[1]Fund Lookup'!B:C,2,FALSE)</f>
        <v>General Fund</v>
      </c>
      <c r="I664" s="35" t="s">
        <v>2236</v>
      </c>
      <c r="J664" s="33" t="str">
        <f>VLOOKUP(I664,'[1]Table B'!A:B,2,FALSE)</f>
        <v>General</v>
      </c>
      <c r="K664" s="9" t="str">
        <f t="shared" si="32"/>
        <v>100-General</v>
      </c>
      <c r="L664" s="9" t="str">
        <f>IFERROR(VLOOKUP(A664,'[1]VAC as of March 2024'!A:K,11,FALSE),"No")</f>
        <v>No</v>
      </c>
      <c r="M664" s="9" t="s">
        <v>2237</v>
      </c>
      <c r="O664" s="33" t="s">
        <v>2240</v>
      </c>
      <c r="P664" s="33" t="s">
        <v>6061</v>
      </c>
      <c r="Q664" s="2" t="str">
        <f>VLOOKUP(P664,'[1]Table E'!A:C,3,FALSE)</f>
        <v>Unassigned</v>
      </c>
    </row>
    <row r="665" spans="1:17" x14ac:dyDescent="0.25">
      <c r="A665" s="33" t="str">
        <f t="shared" si="30"/>
        <v>1840002700</v>
      </c>
      <c r="B665" s="33" t="s">
        <v>2332</v>
      </c>
      <c r="C665" s="33" t="s">
        <v>619</v>
      </c>
      <c r="D665" s="9" t="str">
        <f t="shared" si="31"/>
        <v>184002700</v>
      </c>
      <c r="E665" s="34">
        <v>18400</v>
      </c>
      <c r="F665" s="34">
        <v>2700</v>
      </c>
      <c r="G665" s="9" t="str">
        <f>VLOOKUP(B665,'[1]Business Unit Lookup'!A:B,2,FALSE)</f>
        <v>Secretary of Technology</v>
      </c>
      <c r="H665" s="33" t="str">
        <f>VLOOKUP(C665,'[1]Fund Lookup'!B:C,2,FALSE)</f>
        <v>Parking</v>
      </c>
      <c r="I665" s="35" t="s">
        <v>2239</v>
      </c>
      <c r="J665" s="33" t="str">
        <f>VLOOKUP(I665,'[1]Table B'!A:B,2,FALSE)</f>
        <v>Special Revenue-Other</v>
      </c>
      <c r="K665" s="9" t="str">
        <f t="shared" si="32"/>
        <v>105-Special Revenue-Other</v>
      </c>
      <c r="L665" s="9" t="str">
        <f>IFERROR(VLOOKUP(A665,'[1]VAC as of March 2024'!A:K,11,FALSE),"No")</f>
        <v>No</v>
      </c>
      <c r="M665" s="9" t="s">
        <v>2240</v>
      </c>
      <c r="O665" s="33" t="s">
        <v>2241</v>
      </c>
      <c r="P665" s="33" t="s">
        <v>6062</v>
      </c>
      <c r="Q665" s="2" t="str">
        <f>VLOOKUP(P665,'[1]Table E'!A:C,3,FALSE)</f>
        <v>Governmental Operations - Administrative Services</v>
      </c>
    </row>
    <row r="666" spans="1:17" x14ac:dyDescent="0.25">
      <c r="A666" s="33" t="str">
        <f t="shared" si="30"/>
        <v>1850001000</v>
      </c>
      <c r="B666" s="33" t="s">
        <v>2333</v>
      </c>
      <c r="C666" s="33" t="s">
        <v>1</v>
      </c>
      <c r="D666" s="9" t="str">
        <f t="shared" si="31"/>
        <v>185001000</v>
      </c>
      <c r="E666" s="34">
        <v>18500</v>
      </c>
      <c r="F666" s="34">
        <v>1000</v>
      </c>
      <c r="G666" s="9" t="str">
        <f>VLOOKUP(B666,'[1]Business Unit Lookup'!A:B,2,FALSE)</f>
        <v>Secretary of Education</v>
      </c>
      <c r="H666" s="33" t="str">
        <f>VLOOKUP(C666,'[1]Fund Lookup'!B:C,2,FALSE)</f>
        <v>General Fund</v>
      </c>
      <c r="I666" s="35" t="s">
        <v>2236</v>
      </c>
      <c r="J666" s="33" t="str">
        <f>VLOOKUP(I666,'[1]Table B'!A:B,2,FALSE)</f>
        <v>General</v>
      </c>
      <c r="K666" s="9" t="str">
        <f t="shared" si="32"/>
        <v>100-General</v>
      </c>
      <c r="L666" s="9" t="str">
        <f>IFERROR(VLOOKUP(A666,'[1]VAC as of March 2024'!A:K,11,FALSE),"No")</f>
        <v>No</v>
      </c>
      <c r="M666" s="9" t="s">
        <v>2237</v>
      </c>
      <c r="O666" s="33" t="s">
        <v>2240</v>
      </c>
      <c r="P666" s="33" t="s">
        <v>6061</v>
      </c>
      <c r="Q666" s="2" t="str">
        <f>VLOOKUP(P666,'[1]Table E'!A:C,3,FALSE)</f>
        <v>Unassigned</v>
      </c>
    </row>
    <row r="667" spans="1:17" x14ac:dyDescent="0.25">
      <c r="A667" s="33" t="str">
        <f t="shared" si="30"/>
        <v>1850002700</v>
      </c>
      <c r="B667" s="33" t="s">
        <v>2333</v>
      </c>
      <c r="C667" s="33" t="s">
        <v>619</v>
      </c>
      <c r="D667" s="9" t="str">
        <f t="shared" si="31"/>
        <v>185002700</v>
      </c>
      <c r="E667" s="34">
        <v>18500</v>
      </c>
      <c r="F667" s="34">
        <v>2700</v>
      </c>
      <c r="G667" s="9" t="str">
        <f>VLOOKUP(B667,'[1]Business Unit Lookup'!A:B,2,FALSE)</f>
        <v>Secretary of Education</v>
      </c>
      <c r="H667" s="33" t="str">
        <f>VLOOKUP(C667,'[1]Fund Lookup'!B:C,2,FALSE)</f>
        <v>Parking</v>
      </c>
      <c r="I667" s="35" t="s">
        <v>2239</v>
      </c>
      <c r="J667" s="33" t="str">
        <f>VLOOKUP(I667,'[1]Table B'!A:B,2,FALSE)</f>
        <v>Special Revenue-Other</v>
      </c>
      <c r="K667" s="9" t="str">
        <f t="shared" si="32"/>
        <v>105-Special Revenue-Other</v>
      </c>
      <c r="L667" s="9" t="str">
        <f>IFERROR(VLOOKUP(A667,'[1]VAC as of March 2024'!A:K,11,FALSE),"No")</f>
        <v>No</v>
      </c>
      <c r="M667" s="9" t="s">
        <v>2240</v>
      </c>
      <c r="O667" s="33" t="s">
        <v>2241</v>
      </c>
      <c r="P667" s="33" t="s">
        <v>6062</v>
      </c>
      <c r="Q667" s="2" t="str">
        <f>VLOOKUP(P667,'[1]Table E'!A:C,3,FALSE)</f>
        <v>Governmental Operations - Administrative Services</v>
      </c>
    </row>
    <row r="668" spans="1:17" x14ac:dyDescent="0.25">
      <c r="A668" s="33" t="str">
        <f t="shared" si="30"/>
        <v>1860001000</v>
      </c>
      <c r="B668" s="33" t="s">
        <v>2334</v>
      </c>
      <c r="C668" s="33" t="s">
        <v>1</v>
      </c>
      <c r="D668" s="9" t="str">
        <f t="shared" si="31"/>
        <v>186001000</v>
      </c>
      <c r="E668" s="34">
        <v>18600</v>
      </c>
      <c r="F668" s="34">
        <v>1000</v>
      </c>
      <c r="G668" s="9" t="str">
        <f>VLOOKUP(B668,'[1]Business Unit Lookup'!A:B,2,FALSE)</f>
        <v>Secretary of Transportation</v>
      </c>
      <c r="H668" s="33" t="str">
        <f>VLOOKUP(C668,'[1]Fund Lookup'!B:C,2,FALSE)</f>
        <v>General Fund</v>
      </c>
      <c r="I668" s="35" t="s">
        <v>2236</v>
      </c>
      <c r="J668" s="33" t="str">
        <f>VLOOKUP(I668,'[1]Table B'!A:B,2,FALSE)</f>
        <v>General</v>
      </c>
      <c r="K668" s="9" t="str">
        <f t="shared" si="32"/>
        <v>100-General</v>
      </c>
      <c r="L668" s="9" t="str">
        <f>IFERROR(VLOOKUP(A668,'[1]VAC as of March 2024'!A:K,11,FALSE),"No")</f>
        <v>No</v>
      </c>
      <c r="M668" s="9" t="s">
        <v>2237</v>
      </c>
      <c r="O668" s="33" t="s">
        <v>2240</v>
      </c>
      <c r="P668" s="33" t="s">
        <v>6061</v>
      </c>
      <c r="Q668" s="2" t="str">
        <f>VLOOKUP(P668,'[1]Table E'!A:C,3,FALSE)</f>
        <v>Unassigned</v>
      </c>
    </row>
    <row r="669" spans="1:17" x14ac:dyDescent="0.25">
      <c r="A669" s="33" t="str">
        <f t="shared" si="30"/>
        <v>1860002700</v>
      </c>
      <c r="B669" s="33" t="s">
        <v>2334</v>
      </c>
      <c r="C669" s="33" t="s">
        <v>619</v>
      </c>
      <c r="D669" s="9" t="str">
        <f t="shared" si="31"/>
        <v>186002700</v>
      </c>
      <c r="E669" s="34">
        <v>18600</v>
      </c>
      <c r="F669" s="34">
        <v>2700</v>
      </c>
      <c r="G669" s="9" t="str">
        <f>VLOOKUP(B669,'[1]Business Unit Lookup'!A:B,2,FALSE)</f>
        <v>Secretary of Transportation</v>
      </c>
      <c r="H669" s="33" t="str">
        <f>VLOOKUP(C669,'[1]Fund Lookup'!B:C,2,FALSE)</f>
        <v>Parking</v>
      </c>
      <c r="I669" s="35" t="s">
        <v>2239</v>
      </c>
      <c r="J669" s="33" t="str">
        <f>VLOOKUP(I669,'[1]Table B'!A:B,2,FALSE)</f>
        <v>Special Revenue-Other</v>
      </c>
      <c r="K669" s="9" t="str">
        <f t="shared" si="32"/>
        <v>105-Special Revenue-Other</v>
      </c>
      <c r="L669" s="9" t="str">
        <f>IFERROR(VLOOKUP(A669,'[1]VAC as of March 2024'!A:K,11,FALSE),"No")</f>
        <v>No</v>
      </c>
      <c r="M669" s="9" t="s">
        <v>2240</v>
      </c>
      <c r="O669" s="33" t="s">
        <v>2241</v>
      </c>
      <c r="P669" s="33" t="s">
        <v>6062</v>
      </c>
      <c r="Q669" s="2" t="str">
        <f>VLOOKUP(P669,'[1]Table E'!A:C,3,FALSE)</f>
        <v>Governmental Operations - Administrative Services</v>
      </c>
    </row>
    <row r="670" spans="1:17" x14ac:dyDescent="0.25">
      <c r="A670" s="33" t="str">
        <f t="shared" si="30"/>
        <v>1860004100</v>
      </c>
      <c r="B670" s="33" t="s">
        <v>2334</v>
      </c>
      <c r="C670" s="33" t="s">
        <v>895</v>
      </c>
      <c r="D670" s="9" t="str">
        <f t="shared" si="31"/>
        <v>186004100</v>
      </c>
      <c r="E670" s="34">
        <v>18600</v>
      </c>
      <c r="F670" s="34">
        <v>4100</v>
      </c>
      <c r="G670" s="9" t="str">
        <f>VLOOKUP(B670,'[1]Business Unit Lookup'!A:B,2,FALSE)</f>
        <v>Secretary of Transportation</v>
      </c>
      <c r="H670" s="33" t="str">
        <f>VLOOKUP(C670,'[1]Fund Lookup'!B:C,2,FALSE)</f>
        <v>Hwy Maintenance &amp; Operating Fd</v>
      </c>
      <c r="I670" s="35" t="s">
        <v>2255</v>
      </c>
      <c r="J670" s="33" t="str">
        <f>VLOOKUP(I670,'[1]Table B'!A:B,2,FALSE)</f>
        <v>Special Revenue-Highways</v>
      </c>
      <c r="K670" s="9" t="str">
        <f t="shared" si="32"/>
        <v>110-Special Revenue-Highways</v>
      </c>
      <c r="L670" s="9" t="str">
        <f>IFERROR(VLOOKUP(A670,'[1]VAC as of March 2024'!A:K,11,FALSE),"No")</f>
        <v>No</v>
      </c>
      <c r="M670" s="9" t="s">
        <v>2240</v>
      </c>
      <c r="O670" s="33" t="s">
        <v>2241</v>
      </c>
      <c r="P670" s="33" t="s">
        <v>6071</v>
      </c>
      <c r="Q670" s="2" t="str">
        <f>VLOOKUP(P670,'[1]Table E'!A:C,3,FALSE)</f>
        <v>Transportation activities</v>
      </c>
    </row>
    <row r="671" spans="1:17" x14ac:dyDescent="0.25">
      <c r="A671" s="33" t="str">
        <f t="shared" si="30"/>
        <v>1870001000</v>
      </c>
      <c r="B671" s="33" t="s">
        <v>2335</v>
      </c>
      <c r="C671" s="33" t="s">
        <v>1</v>
      </c>
      <c r="D671" s="9" t="str">
        <f t="shared" si="31"/>
        <v>187001000</v>
      </c>
      <c r="E671" s="34">
        <v>18700</v>
      </c>
      <c r="F671" s="34">
        <v>1000</v>
      </c>
      <c r="G671" s="9" t="str">
        <f>VLOOKUP(B671,'[1]Business Unit Lookup'!A:B,2,FALSE)</f>
        <v>Sec of Pub Safety&amp;Homeland Sec</v>
      </c>
      <c r="H671" s="33" t="str">
        <f>VLOOKUP(C671,'[1]Fund Lookup'!B:C,2,FALSE)</f>
        <v>General Fund</v>
      </c>
      <c r="I671" s="35" t="s">
        <v>2236</v>
      </c>
      <c r="J671" s="33" t="str">
        <f>VLOOKUP(I671,'[1]Table B'!A:B,2,FALSE)</f>
        <v>General</v>
      </c>
      <c r="K671" s="9" t="str">
        <f t="shared" si="32"/>
        <v>100-General</v>
      </c>
      <c r="L671" s="9" t="str">
        <f>IFERROR(VLOOKUP(A671,'[1]VAC as of March 2024'!A:K,11,FALSE),"No")</f>
        <v>No</v>
      </c>
      <c r="M671" s="9" t="s">
        <v>2237</v>
      </c>
      <c r="O671" s="33" t="s">
        <v>2240</v>
      </c>
      <c r="P671" s="33" t="s">
        <v>6061</v>
      </c>
      <c r="Q671" s="2" t="str">
        <f>VLOOKUP(P671,'[1]Table E'!A:C,3,FALSE)</f>
        <v>Unassigned</v>
      </c>
    </row>
    <row r="672" spans="1:17" x14ac:dyDescent="0.25">
      <c r="A672" s="33" t="str">
        <f t="shared" si="30"/>
        <v>1870002700</v>
      </c>
      <c r="B672" s="33" t="s">
        <v>2335</v>
      </c>
      <c r="C672" s="33" t="s">
        <v>619</v>
      </c>
      <c r="D672" s="9" t="str">
        <f t="shared" si="31"/>
        <v>187002700</v>
      </c>
      <c r="E672" s="34">
        <v>18700</v>
      </c>
      <c r="F672" s="34">
        <v>2700</v>
      </c>
      <c r="G672" s="9" t="str">
        <f>VLOOKUP(B672,'[1]Business Unit Lookup'!A:B,2,FALSE)</f>
        <v>Sec of Pub Safety&amp;Homeland Sec</v>
      </c>
      <c r="H672" s="33" t="str">
        <f>VLOOKUP(C672,'[1]Fund Lookup'!B:C,2,FALSE)</f>
        <v>Parking</v>
      </c>
      <c r="I672" s="35" t="s">
        <v>2239</v>
      </c>
      <c r="J672" s="33" t="str">
        <f>VLOOKUP(I672,'[1]Table B'!A:B,2,FALSE)</f>
        <v>Special Revenue-Other</v>
      </c>
      <c r="K672" s="9" t="str">
        <f t="shared" si="32"/>
        <v>105-Special Revenue-Other</v>
      </c>
      <c r="L672" s="9" t="str">
        <f>IFERROR(VLOOKUP(A672,'[1]VAC as of March 2024'!A:K,11,FALSE),"No")</f>
        <v>No</v>
      </c>
      <c r="M672" s="9" t="s">
        <v>2240</v>
      </c>
      <c r="O672" s="33" t="s">
        <v>2241</v>
      </c>
      <c r="P672" s="33" t="s">
        <v>6062</v>
      </c>
      <c r="Q672" s="2" t="str">
        <f>VLOOKUP(P672,'[1]Table E'!A:C,3,FALSE)</f>
        <v>Governmental Operations - Administrative Services</v>
      </c>
    </row>
    <row r="673" spans="1:17" x14ac:dyDescent="0.25">
      <c r="A673" s="33" t="str">
        <f t="shared" si="30"/>
        <v>1870010000</v>
      </c>
      <c r="B673" s="33" t="s">
        <v>2335</v>
      </c>
      <c r="C673" s="33" t="s">
        <v>2162</v>
      </c>
      <c r="D673" s="9" t="str">
        <f t="shared" si="31"/>
        <v>1870010000</v>
      </c>
      <c r="E673" s="34">
        <v>18700</v>
      </c>
      <c r="F673" s="34">
        <v>10000</v>
      </c>
      <c r="G673" s="9" t="str">
        <f>VLOOKUP(B673,'[1]Business Unit Lookup'!A:B,2,FALSE)</f>
        <v>Sec of Pub Safety&amp;Homeland Sec</v>
      </c>
      <c r="H673" s="33" t="str">
        <f>VLOOKUP(C673,'[1]Fund Lookup'!B:C,2,FALSE)</f>
        <v>Federal Trust</v>
      </c>
      <c r="I673" s="35" t="s">
        <v>2252</v>
      </c>
      <c r="J673" s="33" t="str">
        <f>VLOOKUP(I673,'[1]Table B'!A:B,2,FALSE)</f>
        <v>Special Revenue-Federal</v>
      </c>
      <c r="K673" s="9" t="str">
        <f t="shared" si="32"/>
        <v>120-Special Revenue-Federal</v>
      </c>
      <c r="L673" s="9" t="str">
        <f>IFERROR(VLOOKUP(A673,'[1]VAC as of March 2024'!A:K,11,FALSE),"No")</f>
        <v>No</v>
      </c>
      <c r="M673" s="9" t="s">
        <v>2248</v>
      </c>
      <c r="O673" s="33" t="s">
        <v>2248</v>
      </c>
      <c r="P673" s="33" t="s">
        <v>6070</v>
      </c>
      <c r="Q673" s="2" t="str">
        <f>VLOOKUP(P673,'[1]Table E'!A:C,3,FALSE)</f>
        <v>Gifts and grants</v>
      </c>
    </row>
    <row r="674" spans="1:17" x14ac:dyDescent="0.25">
      <c r="A674" s="33" t="str">
        <f t="shared" si="30"/>
        <v>1880001000</v>
      </c>
      <c r="B674" s="33" t="s">
        <v>2336</v>
      </c>
      <c r="C674" s="33" t="s">
        <v>1</v>
      </c>
      <c r="D674" s="9" t="str">
        <f t="shared" si="31"/>
        <v>188001000</v>
      </c>
      <c r="E674" s="34">
        <v>18800</v>
      </c>
      <c r="F674" s="34">
        <v>1000</v>
      </c>
      <c r="G674" s="9" t="str">
        <f>VLOOKUP(B674,'[1]Business Unit Lookup'!A:B,2,FALSE)</f>
        <v>Sec of Health &amp; Human Resource</v>
      </c>
      <c r="H674" s="33" t="str">
        <f>VLOOKUP(C674,'[1]Fund Lookup'!B:C,2,FALSE)</f>
        <v>General Fund</v>
      </c>
      <c r="I674" s="35" t="s">
        <v>2236</v>
      </c>
      <c r="J674" s="33" t="str">
        <f>VLOOKUP(I674,'[1]Table B'!A:B,2,FALSE)</f>
        <v>General</v>
      </c>
      <c r="K674" s="9" t="str">
        <f t="shared" si="32"/>
        <v>100-General</v>
      </c>
      <c r="L674" s="9" t="str">
        <f>IFERROR(VLOOKUP(A674,'[1]VAC as of March 2024'!A:K,11,FALSE),"No")</f>
        <v>No</v>
      </c>
      <c r="M674" s="9" t="s">
        <v>2237</v>
      </c>
      <c r="O674" s="33" t="s">
        <v>2240</v>
      </c>
      <c r="P674" s="33" t="s">
        <v>6061</v>
      </c>
      <c r="Q674" s="2" t="str">
        <f>VLOOKUP(P674,'[1]Table E'!A:C,3,FALSE)</f>
        <v>Unassigned</v>
      </c>
    </row>
    <row r="675" spans="1:17" x14ac:dyDescent="0.25">
      <c r="A675" s="33" t="str">
        <f t="shared" si="30"/>
        <v>1880002188</v>
      </c>
      <c r="B675" s="33" t="s">
        <v>2336</v>
      </c>
      <c r="C675" s="33" t="s">
        <v>274</v>
      </c>
      <c r="D675" s="9" t="str">
        <f t="shared" si="31"/>
        <v>188002188</v>
      </c>
      <c r="E675" s="34">
        <v>18800</v>
      </c>
      <c r="F675" s="34">
        <v>2188</v>
      </c>
      <c r="G675" s="9" t="str">
        <f>VLOOKUP(B675,'[1]Business Unit Lookup'!A:B,2,FALSE)</f>
        <v>Sec of Health &amp; Human Resource</v>
      </c>
      <c r="H675" s="33" t="str">
        <f>VLOOKUP(C675,'[1]Fund Lookup'!B:C,2,FALSE)</f>
        <v>Sec HHR Special Revenue Fund</v>
      </c>
      <c r="I675" s="35" t="s">
        <v>2304</v>
      </c>
      <c r="J675" s="33" t="str">
        <f>VLOOKUP(I675,'[1]Table B'!A:B,2,FALSE)</f>
        <v>Special Revenue-Health and Social Servic</v>
      </c>
      <c r="K675" s="9" t="str">
        <f t="shared" si="32"/>
        <v>115-Special Revenue-Health and Social Servic</v>
      </c>
      <c r="L675" s="9" t="str">
        <f>IFERROR(VLOOKUP(A675,'[1]VAC as of March 2024'!A:K,11,FALSE),"No")</f>
        <v>No</v>
      </c>
      <c r="M675" s="9" t="s">
        <v>2248</v>
      </c>
      <c r="O675" s="33" t="s">
        <v>2248</v>
      </c>
      <c r="P675" s="33" t="s">
        <v>6082</v>
      </c>
      <c r="Q675" s="2" t="str">
        <f>VLOOKUP(P675,'[1]Table E'!A:C,3,FALSE)</f>
        <v>Health and Public Safety</v>
      </c>
    </row>
    <row r="676" spans="1:17" x14ac:dyDescent="0.25">
      <c r="A676" s="33" t="str">
        <f t="shared" si="30"/>
        <v>1880002700</v>
      </c>
      <c r="B676" s="33" t="s">
        <v>2336</v>
      </c>
      <c r="C676" s="33" t="s">
        <v>619</v>
      </c>
      <c r="D676" s="9" t="str">
        <f t="shared" si="31"/>
        <v>188002700</v>
      </c>
      <c r="E676" s="34">
        <v>18800</v>
      </c>
      <c r="F676" s="34">
        <v>2700</v>
      </c>
      <c r="G676" s="9" t="str">
        <f>VLOOKUP(B676,'[1]Business Unit Lookup'!A:B,2,FALSE)</f>
        <v>Sec of Health &amp; Human Resource</v>
      </c>
      <c r="H676" s="33" t="str">
        <f>VLOOKUP(C676,'[1]Fund Lookup'!B:C,2,FALSE)</f>
        <v>Parking</v>
      </c>
      <c r="I676" s="35" t="s">
        <v>2239</v>
      </c>
      <c r="J676" s="33" t="str">
        <f>VLOOKUP(I676,'[1]Table B'!A:B,2,FALSE)</f>
        <v>Special Revenue-Other</v>
      </c>
      <c r="K676" s="9" t="str">
        <f t="shared" si="32"/>
        <v>105-Special Revenue-Other</v>
      </c>
      <c r="L676" s="9" t="str">
        <f>IFERROR(VLOOKUP(A676,'[1]VAC as of March 2024'!A:K,11,FALSE),"No")</f>
        <v>No</v>
      </c>
      <c r="M676" s="9" t="s">
        <v>2240</v>
      </c>
      <c r="O676" s="33" t="s">
        <v>2241</v>
      </c>
      <c r="P676" s="33" t="s">
        <v>6062</v>
      </c>
      <c r="Q676" s="2" t="str">
        <f>VLOOKUP(P676,'[1]Table E'!A:C,3,FALSE)</f>
        <v>Governmental Operations - Administrative Services</v>
      </c>
    </row>
    <row r="677" spans="1:17" x14ac:dyDescent="0.25">
      <c r="A677" s="33" t="str">
        <f t="shared" si="30"/>
        <v>1880010000</v>
      </c>
      <c r="B677" s="33" t="s">
        <v>2336</v>
      </c>
      <c r="C677" s="33" t="s">
        <v>2162</v>
      </c>
      <c r="D677" s="9" t="str">
        <f t="shared" si="31"/>
        <v>1880010000</v>
      </c>
      <c r="E677" s="34">
        <v>18800</v>
      </c>
      <c r="F677" s="34">
        <v>10000</v>
      </c>
      <c r="G677" s="9" t="str">
        <f>VLOOKUP(B677,'[1]Business Unit Lookup'!A:B,2,FALSE)</f>
        <v>Sec of Health &amp; Human Resource</v>
      </c>
      <c r="H677" s="33" t="str">
        <f>VLOOKUP(C677,'[1]Fund Lookup'!B:C,2,FALSE)</f>
        <v>Federal Trust</v>
      </c>
      <c r="I677" s="35" t="s">
        <v>2252</v>
      </c>
      <c r="J677" s="33" t="str">
        <f>VLOOKUP(I677,'[1]Table B'!A:B,2,FALSE)</f>
        <v>Special Revenue-Federal</v>
      </c>
      <c r="K677" s="9" t="str">
        <f t="shared" si="32"/>
        <v>120-Special Revenue-Federal</v>
      </c>
      <c r="L677" s="9" t="str">
        <f>IFERROR(VLOOKUP(A677,'[1]VAC as of March 2024'!A:K,11,FALSE),"No")</f>
        <v>No</v>
      </c>
      <c r="M677" s="9" t="s">
        <v>2248</v>
      </c>
      <c r="O677" s="33" t="s">
        <v>2248</v>
      </c>
      <c r="P677" s="33" t="s">
        <v>6070</v>
      </c>
      <c r="Q677" s="2" t="str">
        <f>VLOOKUP(P677,'[1]Table E'!A:C,3,FALSE)</f>
        <v>Gifts and grants</v>
      </c>
    </row>
    <row r="678" spans="1:17" x14ac:dyDescent="0.25">
      <c r="A678" s="33" t="str">
        <f t="shared" si="30"/>
        <v>1900001000</v>
      </c>
      <c r="B678" s="33" t="s">
        <v>2337</v>
      </c>
      <c r="C678" s="33" t="s">
        <v>1</v>
      </c>
      <c r="D678" s="9" t="str">
        <f t="shared" si="31"/>
        <v>190001000</v>
      </c>
      <c r="E678" s="34">
        <v>19000</v>
      </c>
      <c r="F678" s="34">
        <v>1000</v>
      </c>
      <c r="G678" s="9" t="str">
        <f>VLOOKUP(B678,'[1]Business Unit Lookup'!A:B,2,FALSE)</f>
        <v>Secretary of Finance</v>
      </c>
      <c r="H678" s="33" t="str">
        <f>VLOOKUP(C678,'[1]Fund Lookup'!B:C,2,FALSE)</f>
        <v>General Fund</v>
      </c>
      <c r="I678" s="35" t="s">
        <v>2236</v>
      </c>
      <c r="J678" s="33" t="str">
        <f>VLOOKUP(I678,'[1]Table B'!A:B,2,FALSE)</f>
        <v>General</v>
      </c>
      <c r="K678" s="9" t="str">
        <f t="shared" si="32"/>
        <v>100-General</v>
      </c>
      <c r="L678" s="9" t="str">
        <f>IFERROR(VLOOKUP(A678,'[1]VAC as of March 2024'!A:K,11,FALSE),"No")</f>
        <v>No</v>
      </c>
      <c r="M678" s="9" t="s">
        <v>2237</v>
      </c>
      <c r="O678" s="33" t="s">
        <v>2240</v>
      </c>
      <c r="P678" s="33" t="s">
        <v>6061</v>
      </c>
      <c r="Q678" s="2" t="str">
        <f>VLOOKUP(P678,'[1]Table E'!A:C,3,FALSE)</f>
        <v>Unassigned</v>
      </c>
    </row>
    <row r="679" spans="1:17" x14ac:dyDescent="0.25">
      <c r="A679" s="33" t="str">
        <f t="shared" si="30"/>
        <v>1900002700</v>
      </c>
      <c r="B679" s="33" t="s">
        <v>2337</v>
      </c>
      <c r="C679" s="33" t="s">
        <v>619</v>
      </c>
      <c r="D679" s="9" t="str">
        <f t="shared" si="31"/>
        <v>190002700</v>
      </c>
      <c r="E679" s="34">
        <v>19000</v>
      </c>
      <c r="F679" s="34">
        <v>2700</v>
      </c>
      <c r="G679" s="9" t="str">
        <f>VLOOKUP(B679,'[1]Business Unit Lookup'!A:B,2,FALSE)</f>
        <v>Secretary of Finance</v>
      </c>
      <c r="H679" s="33" t="str">
        <f>VLOOKUP(C679,'[1]Fund Lookup'!B:C,2,FALSE)</f>
        <v>Parking</v>
      </c>
      <c r="I679" s="35" t="s">
        <v>2239</v>
      </c>
      <c r="J679" s="33" t="str">
        <f>VLOOKUP(I679,'[1]Table B'!A:B,2,FALSE)</f>
        <v>Special Revenue-Other</v>
      </c>
      <c r="K679" s="9" t="str">
        <f t="shared" si="32"/>
        <v>105-Special Revenue-Other</v>
      </c>
      <c r="L679" s="9" t="str">
        <f>IFERROR(VLOOKUP(A679,'[1]VAC as of March 2024'!A:K,11,FALSE),"No")</f>
        <v>No</v>
      </c>
      <c r="M679" s="9" t="s">
        <v>2240</v>
      </c>
      <c r="O679" s="33" t="s">
        <v>2241</v>
      </c>
      <c r="P679" s="33" t="s">
        <v>6062</v>
      </c>
      <c r="Q679" s="2" t="str">
        <f>VLOOKUP(P679,'[1]Table E'!A:C,3,FALSE)</f>
        <v>Governmental Operations - Administrative Services</v>
      </c>
    </row>
    <row r="680" spans="1:17" x14ac:dyDescent="0.25">
      <c r="A680" s="33" t="str">
        <f t="shared" si="30"/>
        <v>1900009460</v>
      </c>
      <c r="B680" s="33" t="s">
        <v>2337</v>
      </c>
      <c r="C680" s="33" t="s">
        <v>2033</v>
      </c>
      <c r="D680" s="9" t="str">
        <f t="shared" si="31"/>
        <v>190009460</v>
      </c>
      <c r="E680" s="34">
        <v>19000</v>
      </c>
      <c r="F680" s="34">
        <v>9460</v>
      </c>
      <c r="G680" s="9" t="str">
        <f>VLOOKUP(B680,'[1]Business Unit Lookup'!A:B,2,FALSE)</f>
        <v>Secretary of Finance</v>
      </c>
      <c r="H680" s="33" t="str">
        <f>VLOOKUP(C680,'[1]Fund Lookup'!B:C,2,FALSE)</f>
        <v>Military Strateg Respons Recov</v>
      </c>
      <c r="I680" s="35" t="s">
        <v>2239</v>
      </c>
      <c r="J680" s="33" t="str">
        <f>VLOOKUP(I680,'[1]Table B'!A:B,2,FALSE)</f>
        <v>Special Revenue-Other</v>
      </c>
      <c r="K680" s="9" t="str">
        <f t="shared" si="32"/>
        <v>105-Special Revenue-Other</v>
      </c>
      <c r="L680" s="9" t="str">
        <f>IFERROR(VLOOKUP(A680,'[1]VAC as of March 2024'!A:K,11,FALSE),"No")</f>
        <v>No</v>
      </c>
      <c r="M680" s="9" t="s">
        <v>2248</v>
      </c>
      <c r="O680" s="33" t="s">
        <v>2248</v>
      </c>
      <c r="P680" s="33" t="s">
        <v>6125</v>
      </c>
      <c r="Q680" s="2" t="str">
        <f>VLOOKUP(P680,'[1]Table E'!A:C,3,FALSE)</f>
        <v>Governmental Operations - Administrative Services</v>
      </c>
    </row>
    <row r="681" spans="1:17" x14ac:dyDescent="0.25">
      <c r="A681" s="33" t="str">
        <f t="shared" si="30"/>
        <v>1900009680</v>
      </c>
      <c r="B681" s="33" t="s">
        <v>2337</v>
      </c>
      <c r="C681" s="33" t="s">
        <v>2097</v>
      </c>
      <c r="D681" s="9" t="str">
        <f t="shared" si="31"/>
        <v>190009680</v>
      </c>
      <c r="E681" s="34">
        <v>19000</v>
      </c>
      <c r="F681" s="34">
        <v>9680</v>
      </c>
      <c r="G681" s="9" t="str">
        <f>VLOOKUP(B681,'[1]Business Unit Lookup'!A:B,2,FALSE)</f>
        <v>Secretary of Finance</v>
      </c>
      <c r="H681" s="33" t="str">
        <f>VLOOKUP(C681,'[1]Fund Lookup'!B:C,2,FALSE)</f>
        <v>Historic Triangle Marketing</v>
      </c>
      <c r="I681" s="35" t="s">
        <v>2239</v>
      </c>
      <c r="J681" s="33" t="str">
        <f>VLOOKUP(I681,'[1]Table B'!A:B,2,FALSE)</f>
        <v>Special Revenue-Other</v>
      </c>
      <c r="K681" s="9" t="str">
        <f t="shared" si="32"/>
        <v>105-Special Revenue-Other</v>
      </c>
      <c r="L681" s="9" t="str">
        <f>IFERROR(VLOOKUP(A681,'[1]VAC as of March 2024'!A:K,11,FALSE),"No")</f>
        <v>No</v>
      </c>
      <c r="M681" s="9" t="s">
        <v>2240</v>
      </c>
      <c r="O681" s="33" t="s">
        <v>2241</v>
      </c>
      <c r="P681" s="33" t="s">
        <v>6062</v>
      </c>
      <c r="Q681" s="2" t="str">
        <f>VLOOKUP(P681,'[1]Table E'!A:C,3,FALSE)</f>
        <v>Governmental Operations - Administrative Services</v>
      </c>
    </row>
    <row r="682" spans="1:17" x14ac:dyDescent="0.25">
      <c r="A682" s="33" t="str">
        <f t="shared" si="30"/>
        <v>1910001000</v>
      </c>
      <c r="B682" s="33" t="s">
        <v>2338</v>
      </c>
      <c r="C682" s="33" t="s">
        <v>1</v>
      </c>
      <c r="D682" s="9" t="str">
        <f t="shared" si="31"/>
        <v>191001000</v>
      </c>
      <c r="E682" s="34">
        <v>19100</v>
      </c>
      <c r="F682" s="34">
        <v>1000</v>
      </c>
      <c r="G682" s="9" t="str">
        <f>VLOOKUP(B682,'[1]Business Unit Lookup'!A:B,2,FALSE)</f>
        <v>VA Workers' Compensation Comm</v>
      </c>
      <c r="H682" s="33" t="str">
        <f>VLOOKUP(C682,'[1]Fund Lookup'!B:C,2,FALSE)</f>
        <v>General Fund</v>
      </c>
      <c r="I682" s="35" t="s">
        <v>2236</v>
      </c>
      <c r="J682" s="33" t="str">
        <f>VLOOKUP(I682,'[1]Table B'!A:B,2,FALSE)</f>
        <v>General</v>
      </c>
      <c r="K682" s="9" t="str">
        <f t="shared" si="32"/>
        <v>100-General</v>
      </c>
      <c r="L682" s="9" t="str">
        <f>IFERROR(VLOOKUP(A682,'[1]VAC as of March 2024'!A:K,11,FALSE),"No")</f>
        <v>No</v>
      </c>
      <c r="M682" s="9" t="s">
        <v>2237</v>
      </c>
      <c r="O682" s="33" t="s">
        <v>2240</v>
      </c>
      <c r="P682" s="33" t="s">
        <v>6061</v>
      </c>
      <c r="Q682" s="2" t="str">
        <f>VLOOKUP(P682,'[1]Table E'!A:C,3,FALSE)</f>
        <v>Unassigned</v>
      </c>
    </row>
    <row r="683" spans="1:17" x14ac:dyDescent="0.25">
      <c r="A683" s="33" t="str">
        <f t="shared" si="30"/>
        <v>1910009030</v>
      </c>
      <c r="B683" s="33" t="s">
        <v>2338</v>
      </c>
      <c r="C683" s="33" t="s">
        <v>1678</v>
      </c>
      <c r="D683" s="9" t="str">
        <f t="shared" si="31"/>
        <v>191009030</v>
      </c>
      <c r="E683" s="34">
        <v>19100</v>
      </c>
      <c r="F683" s="34">
        <v>9030</v>
      </c>
      <c r="G683" s="9" t="str">
        <f>VLOOKUP(B683,'[1]Business Unit Lookup'!A:B,2,FALSE)</f>
        <v>VA Workers' Compensation Comm</v>
      </c>
      <c r="H683" s="33" t="str">
        <f>VLOOKUP(C683,'[1]Fund Lookup'!B:C,2,FALSE)</f>
        <v>Crime Victim Compensation</v>
      </c>
      <c r="I683" s="35" t="s">
        <v>2239</v>
      </c>
      <c r="J683" s="33" t="str">
        <f>VLOOKUP(I683,'[1]Table B'!A:B,2,FALSE)</f>
        <v>Special Revenue-Other</v>
      </c>
      <c r="K683" s="9" t="str">
        <f t="shared" si="32"/>
        <v>105-Special Revenue-Other</v>
      </c>
      <c r="L683" s="9" t="str">
        <f>IFERROR(VLOOKUP(A683,'[1]VAC as of March 2024'!A:K,11,FALSE),"No")</f>
        <v>No</v>
      </c>
      <c r="M683" s="9" t="s">
        <v>2240</v>
      </c>
      <c r="O683" s="33" t="s">
        <v>2241</v>
      </c>
      <c r="P683" s="33" t="s">
        <v>6067</v>
      </c>
      <c r="Q683" s="2" t="str">
        <f>VLOOKUP(P683,'[1]Table E'!A:C,3,FALSE)</f>
        <v>Health and Public Safety</v>
      </c>
    </row>
    <row r="684" spans="1:17" x14ac:dyDescent="0.25">
      <c r="A684" s="33" t="str">
        <f t="shared" si="30"/>
        <v>1910009191</v>
      </c>
      <c r="B684" s="33" t="s">
        <v>2338</v>
      </c>
      <c r="C684" s="33" t="s">
        <v>1853</v>
      </c>
      <c r="D684" s="9" t="str">
        <f t="shared" si="31"/>
        <v>191009191</v>
      </c>
      <c r="E684" s="34">
        <v>19100</v>
      </c>
      <c r="F684" s="34">
        <v>9191</v>
      </c>
      <c r="G684" s="9" t="str">
        <f>VLOOKUP(B684,'[1]Business Unit Lookup'!A:B,2,FALSE)</f>
        <v>VA Workers' Compensation Comm</v>
      </c>
      <c r="H684" s="33" t="str">
        <f>VLOOKUP(C684,'[1]Fund Lookup'!B:C,2,FALSE)</f>
        <v>Dedicated Special Revenue-VWC</v>
      </c>
      <c r="I684" s="35" t="s">
        <v>2239</v>
      </c>
      <c r="J684" s="33" t="str">
        <f>VLOOKUP(I684,'[1]Table B'!A:B,2,FALSE)</f>
        <v>Special Revenue-Other</v>
      </c>
      <c r="K684" s="9" t="str">
        <f t="shared" si="32"/>
        <v>105-Special Revenue-Other</v>
      </c>
      <c r="L684" s="9" t="str">
        <f>IFERROR(VLOOKUP(A684,'[1]VAC as of March 2024'!A:K,11,FALSE),"No")</f>
        <v>No</v>
      </c>
      <c r="M684" s="9" t="s">
        <v>2240</v>
      </c>
      <c r="O684" s="33" t="s">
        <v>2241</v>
      </c>
      <c r="P684" s="33" t="s">
        <v>6062</v>
      </c>
      <c r="Q684" s="2" t="str">
        <f>VLOOKUP(P684,'[1]Table E'!A:C,3,FALSE)</f>
        <v>Governmental Operations - Administrative Services</v>
      </c>
    </row>
    <row r="685" spans="1:17" x14ac:dyDescent="0.25">
      <c r="A685" s="33" t="str">
        <f t="shared" si="30"/>
        <v>1910009202</v>
      </c>
      <c r="B685" s="33" t="s">
        <v>2338</v>
      </c>
      <c r="C685" s="33" t="s">
        <v>1867</v>
      </c>
      <c r="D685" s="9" t="str">
        <f t="shared" si="31"/>
        <v>191009202</v>
      </c>
      <c r="E685" s="34">
        <v>19100</v>
      </c>
      <c r="F685" s="34">
        <v>9202</v>
      </c>
      <c r="G685" s="9" t="str">
        <f>VLOOKUP(B685,'[1]Business Unit Lookup'!A:B,2,FALSE)</f>
        <v>VA Workers' Compensation Comm</v>
      </c>
      <c r="H685" s="33" t="str">
        <f>VLOOKUP(C685,'[1]Fund Lookup'!B:C,2,FALSE)</f>
        <v>Uninsured Employer's Fund</v>
      </c>
      <c r="I685" s="35" t="s">
        <v>2239</v>
      </c>
      <c r="J685" s="33" t="str">
        <f>VLOOKUP(I685,'[1]Table B'!A:B,2,FALSE)</f>
        <v>Special Revenue-Other</v>
      </c>
      <c r="K685" s="9" t="str">
        <f t="shared" si="32"/>
        <v>105-Special Revenue-Other</v>
      </c>
      <c r="L685" s="9" t="str">
        <f>IFERROR(VLOOKUP(A685,'[1]VAC as of March 2024'!A:K,11,FALSE),"No")</f>
        <v>No</v>
      </c>
      <c r="M685" s="9" t="s">
        <v>2240</v>
      </c>
      <c r="O685" s="33" t="s">
        <v>2241</v>
      </c>
      <c r="P685" s="33" t="s">
        <v>6067</v>
      </c>
      <c r="Q685" s="2" t="str">
        <f>VLOOKUP(P685,'[1]Table E'!A:C,3,FALSE)</f>
        <v>Health and Public Safety</v>
      </c>
    </row>
    <row r="686" spans="1:17" x14ac:dyDescent="0.25">
      <c r="A686" s="33" t="str">
        <f t="shared" si="30"/>
        <v>1910009390</v>
      </c>
      <c r="B686" s="33" t="s">
        <v>2338</v>
      </c>
      <c r="C686" s="33" t="s">
        <v>1994</v>
      </c>
      <c r="D686" s="9" t="str">
        <f t="shared" si="31"/>
        <v>191009390</v>
      </c>
      <c r="E686" s="34">
        <v>19100</v>
      </c>
      <c r="F686" s="34">
        <v>9390</v>
      </c>
      <c r="G686" s="9" t="str">
        <f>VLOOKUP(B686,'[1]Business Unit Lookup'!A:B,2,FALSE)</f>
        <v>VA Workers' Compensation Comm</v>
      </c>
      <c r="H686" s="33" t="str">
        <f>VLOOKUP(C686,'[1]Fund Lookup'!B:C,2,FALSE)</f>
        <v>Crime Victim Comp-FOIA Exempt</v>
      </c>
      <c r="I686" s="35" t="s">
        <v>2239</v>
      </c>
      <c r="J686" s="33" t="str">
        <f>VLOOKUP(I686,'[1]Table B'!A:B,2,FALSE)</f>
        <v>Special Revenue-Other</v>
      </c>
      <c r="K686" s="9" t="str">
        <f t="shared" si="32"/>
        <v>105-Special Revenue-Other</v>
      </c>
      <c r="L686" s="9" t="str">
        <f>IFERROR(VLOOKUP(A686,'[1]VAC as of March 2024'!A:K,11,FALSE),"No")</f>
        <v>No</v>
      </c>
      <c r="M686" s="9" t="s">
        <v>2240</v>
      </c>
      <c r="O686" s="33" t="s">
        <v>2241</v>
      </c>
      <c r="P686" s="33" t="s">
        <v>6067</v>
      </c>
      <c r="Q686" s="2" t="str">
        <f>VLOOKUP(P686,'[1]Table E'!A:C,3,FALSE)</f>
        <v>Health and Public Safety</v>
      </c>
    </row>
    <row r="687" spans="1:17" x14ac:dyDescent="0.25">
      <c r="A687" s="33" t="str">
        <f t="shared" si="30"/>
        <v>1910010000</v>
      </c>
      <c r="B687" s="33" t="s">
        <v>2338</v>
      </c>
      <c r="C687" s="33" t="s">
        <v>2162</v>
      </c>
      <c r="D687" s="9" t="str">
        <f t="shared" si="31"/>
        <v>1910010000</v>
      </c>
      <c r="E687" s="34">
        <v>19100</v>
      </c>
      <c r="F687" s="34">
        <v>10000</v>
      </c>
      <c r="G687" s="9" t="str">
        <f>VLOOKUP(B687,'[1]Business Unit Lookup'!A:B,2,FALSE)</f>
        <v>VA Workers' Compensation Comm</v>
      </c>
      <c r="H687" s="33" t="str">
        <f>VLOOKUP(C687,'[1]Fund Lookup'!B:C,2,FALSE)</f>
        <v>Federal Trust</v>
      </c>
      <c r="I687" s="35" t="s">
        <v>2252</v>
      </c>
      <c r="J687" s="33" t="str">
        <f>VLOOKUP(I687,'[1]Table B'!A:B,2,FALSE)</f>
        <v>Special Revenue-Federal</v>
      </c>
      <c r="K687" s="9" t="str">
        <f t="shared" si="32"/>
        <v>120-Special Revenue-Federal</v>
      </c>
      <c r="L687" s="9" t="str">
        <f>IFERROR(VLOOKUP(A687,'[1]VAC as of March 2024'!A:K,11,FALSE),"No")</f>
        <v>No</v>
      </c>
      <c r="M687" s="9" t="s">
        <v>2248</v>
      </c>
      <c r="O687" s="33" t="s">
        <v>2248</v>
      </c>
      <c r="P687" s="33" t="s">
        <v>6070</v>
      </c>
      <c r="Q687" s="2" t="str">
        <f>VLOOKUP(P687,'[1]Table E'!A:C,3,FALSE)</f>
        <v>Gifts and grants</v>
      </c>
    </row>
    <row r="688" spans="1:17" x14ac:dyDescent="0.25">
      <c r="A688" s="33" t="str">
        <f t="shared" si="30"/>
        <v>1910010110</v>
      </c>
      <c r="B688" s="33" t="s">
        <v>2338</v>
      </c>
      <c r="C688" s="33" t="s">
        <v>5444</v>
      </c>
      <c r="D688" s="9" t="str">
        <f t="shared" si="31"/>
        <v>1910010110</v>
      </c>
      <c r="E688" s="34">
        <v>19100</v>
      </c>
      <c r="F688" s="34">
        <v>10110</v>
      </c>
      <c r="G688" s="9" t="str">
        <f>VLOOKUP(B688,'[1]Business Unit Lookup'!A:B,2,FALSE)</f>
        <v>VA Workers' Compensation Comm</v>
      </c>
      <c r="H688" s="33" t="str">
        <f>VLOOKUP(C688,'[1]Fund Lookup'!B:C,2,FALSE)</f>
        <v>CARESActRlfFd–General-COVID-19</v>
      </c>
      <c r="I688" s="35" t="s">
        <v>2252</v>
      </c>
      <c r="J688" s="33" t="str">
        <f>VLOOKUP(I688,'[1]Table B'!A:B,2,FALSE)</f>
        <v>Special Revenue-Federal</v>
      </c>
      <c r="K688" s="9" t="str">
        <f t="shared" si="32"/>
        <v>120-Special Revenue-Federal</v>
      </c>
      <c r="L688" s="9" t="str">
        <f>IFERROR(VLOOKUP(A688,'[1]VAC as of March 2024'!A:K,11,FALSE),"No")</f>
        <v>No</v>
      </c>
      <c r="M688" s="9" t="s">
        <v>5493</v>
      </c>
      <c r="O688" s="33" t="s">
        <v>2248</v>
      </c>
      <c r="P688" s="33" t="s">
        <v>6063</v>
      </c>
      <c r="Q688" s="2" t="str">
        <f>VLOOKUP(P688,'[1]Table E'!A:C,3,FALSE)</f>
        <v>COVID-19</v>
      </c>
    </row>
    <row r="689" spans="1:17" x14ac:dyDescent="0.25">
      <c r="A689" s="33" t="str">
        <f t="shared" si="30"/>
        <v>1910010710</v>
      </c>
      <c r="B689" s="36" t="s">
        <v>2338</v>
      </c>
      <c r="C689" s="36" t="s">
        <v>6080</v>
      </c>
      <c r="D689" s="9" t="str">
        <f t="shared" si="31"/>
        <v>1910010710</v>
      </c>
      <c r="E689" s="36">
        <v>19100</v>
      </c>
      <c r="F689" s="36">
        <v>10710</v>
      </c>
      <c r="G689" s="9" t="str">
        <f>VLOOKUP(B689,'[1]Business Unit Lookup'!A:B,2,FALSE)</f>
        <v>VA Workers' Compensation Comm</v>
      </c>
      <c r="H689" s="33" t="str">
        <f>VLOOKUP(C689,'[1]Fund Lookup'!B:C,2,FALSE)</f>
        <v>FEMA - State Agy - COVID-19</v>
      </c>
      <c r="I689" s="35" t="s">
        <v>2252</v>
      </c>
      <c r="J689" s="33" t="str">
        <f>VLOOKUP(I689,'[1]Table B'!A:B,2,FALSE)</f>
        <v>Special Revenue-Federal</v>
      </c>
      <c r="K689" s="9" t="str">
        <f t="shared" si="32"/>
        <v>120-Special Revenue-Federal</v>
      </c>
      <c r="L689" s="9" t="str">
        <f>IFERROR(VLOOKUP(A689,'[1]VAC as of March 2024'!A:K,11,FALSE),"No")</f>
        <v>No</v>
      </c>
      <c r="M689" s="37" t="s">
        <v>5493</v>
      </c>
      <c r="O689" s="38" t="s">
        <v>2248</v>
      </c>
      <c r="P689" s="36" t="s">
        <v>6063</v>
      </c>
      <c r="Q689" s="2" t="str">
        <f>VLOOKUP(P689,'[1]Table E'!A:C,3,FALSE)</f>
        <v>COVID-19</v>
      </c>
    </row>
    <row r="690" spans="1:17" x14ac:dyDescent="0.25">
      <c r="A690" s="33" t="str">
        <f t="shared" si="30"/>
        <v>1910015000</v>
      </c>
      <c r="B690" s="33" t="s">
        <v>2338</v>
      </c>
      <c r="C690" s="33" t="s">
        <v>2222</v>
      </c>
      <c r="D690" s="9" t="str">
        <f t="shared" si="31"/>
        <v>1910015000</v>
      </c>
      <c r="E690" s="34">
        <v>19100</v>
      </c>
      <c r="F690" s="34">
        <v>15000</v>
      </c>
      <c r="G690" s="9" t="str">
        <f>VLOOKUP(B690,'[1]Business Unit Lookup'!A:B,2,FALSE)</f>
        <v>VA Workers' Compensation Comm</v>
      </c>
      <c r="H690" s="33" t="str">
        <f>VLOOKUP(C690,'[1]Fund Lookup'!B:C,2,FALSE)</f>
        <v>General Fixed Asset Acct Group</v>
      </c>
      <c r="I690" s="35" t="s">
        <v>2242</v>
      </c>
      <c r="J690" s="33" t="str">
        <f>VLOOKUP(I690,'[1]Table B'!A:B,2,FALSE)</f>
        <v>Fixed Assets, Fund 1500</v>
      </c>
      <c r="K690" s="9" t="str">
        <f t="shared" si="32"/>
        <v>610-Fixed Assets, Fund 1500</v>
      </c>
      <c r="L690" s="9" t="str">
        <f>IFERROR(VLOOKUP(A690,'[1]VAC as of March 2024'!A:K,11,FALSE),"No")</f>
        <v>No</v>
      </c>
      <c r="M690" s="9" t="s">
        <v>4</v>
      </c>
      <c r="Q690" s="2"/>
    </row>
    <row r="691" spans="1:17" x14ac:dyDescent="0.25">
      <c r="A691" s="33" t="str">
        <f t="shared" si="30"/>
        <v>1920001000</v>
      </c>
      <c r="B691" s="33" t="s">
        <v>2339</v>
      </c>
      <c r="C691" s="33" t="s">
        <v>1</v>
      </c>
      <c r="D691" s="9" t="str">
        <f t="shared" si="31"/>
        <v>192001000</v>
      </c>
      <c r="E691" s="34">
        <v>19200</v>
      </c>
      <c r="F691" s="34">
        <v>1000</v>
      </c>
      <c r="G691" s="9" t="str">
        <f>VLOOKUP(B691,'[1]Business Unit Lookup'!A:B,2,FALSE)</f>
        <v>Sec of Commerce and Trade</v>
      </c>
      <c r="H691" s="33" t="str">
        <f>VLOOKUP(C691,'[1]Fund Lookup'!B:C,2,FALSE)</f>
        <v>General Fund</v>
      </c>
      <c r="I691" s="35" t="s">
        <v>2236</v>
      </c>
      <c r="J691" s="33" t="str">
        <f>VLOOKUP(I691,'[1]Table B'!A:B,2,FALSE)</f>
        <v>General</v>
      </c>
      <c r="K691" s="9" t="str">
        <f t="shared" si="32"/>
        <v>100-General</v>
      </c>
      <c r="L691" s="9" t="str">
        <f>IFERROR(VLOOKUP(A691,'[1]VAC as of March 2024'!A:K,11,FALSE),"No")</f>
        <v>No</v>
      </c>
      <c r="M691" s="9" t="s">
        <v>2237</v>
      </c>
      <c r="O691" s="33" t="s">
        <v>2240</v>
      </c>
      <c r="P691" s="33" t="s">
        <v>6061</v>
      </c>
      <c r="Q691" s="2" t="str">
        <f>VLOOKUP(P691,'[1]Table E'!A:C,3,FALSE)</f>
        <v>Unassigned</v>
      </c>
    </row>
    <row r="692" spans="1:17" x14ac:dyDescent="0.25">
      <c r="A692" s="33" t="str">
        <f t="shared" si="30"/>
        <v>1920002009</v>
      </c>
      <c r="B692" s="33" t="s">
        <v>2339</v>
      </c>
      <c r="C692" s="33" t="s">
        <v>5523</v>
      </c>
      <c r="D692" s="9" t="str">
        <f t="shared" si="31"/>
        <v>192002009</v>
      </c>
      <c r="E692" s="34">
        <v>19200</v>
      </c>
      <c r="F692" s="34">
        <v>2009</v>
      </c>
      <c r="G692" s="9" t="str">
        <f>VLOOKUP(B692,'[1]Business Unit Lookup'!A:B,2,FALSE)</f>
        <v>Sec of Commerce and Trade</v>
      </c>
      <c r="H692" s="33" t="str">
        <f>VLOOKUP(C692,'[1]Fund Lookup'!B:C,2,FALSE)</f>
        <v>Truck Manufacturing Grant Fund</v>
      </c>
      <c r="I692" s="35" t="s">
        <v>2236</v>
      </c>
      <c r="J692" s="33" t="str">
        <f>VLOOKUP(I692,'[1]Table B'!A:B,2,FALSE)</f>
        <v>General</v>
      </c>
      <c r="K692" s="9" t="str">
        <f t="shared" si="32"/>
        <v>100-General</v>
      </c>
      <c r="L692" s="9" t="str">
        <f>IFERROR(VLOOKUP(A692,'[1]VAC as of March 2024'!A:K,11,FALSE),"No")</f>
        <v>No</v>
      </c>
      <c r="M692" s="9" t="s">
        <v>2240</v>
      </c>
      <c r="O692" s="33" t="s">
        <v>2241</v>
      </c>
      <c r="P692" s="33" t="s">
        <v>6069</v>
      </c>
      <c r="Q692" s="2" t="str">
        <f>VLOOKUP(P692,'[1]Table E'!A:C,3,FALSE)</f>
        <v>Economic and Technological development</v>
      </c>
    </row>
    <row r="693" spans="1:17" x14ac:dyDescent="0.25">
      <c r="A693" s="33" t="str">
        <f t="shared" si="30"/>
        <v>1920002014</v>
      </c>
      <c r="B693" s="40" t="s">
        <v>2339</v>
      </c>
      <c r="C693" s="36" t="s">
        <v>8359</v>
      </c>
      <c r="D693" s="9" t="str">
        <f t="shared" si="31"/>
        <v>192002014</v>
      </c>
      <c r="E693" s="41">
        <v>19200</v>
      </c>
      <c r="F693" s="37">
        <v>2014</v>
      </c>
      <c r="G693" s="9" t="str">
        <f>VLOOKUP(B693,'[1]Business Unit Lookup'!A:B,2,FALSE)</f>
        <v>Sec of Commerce and Trade</v>
      </c>
      <c r="H693" s="33" t="str">
        <f>VLOOKUP(C693,'[1]Fund Lookup'!B:C,2,FALSE)</f>
        <v>PrptyAnlytcsFrmInfstrctrGrntFd</v>
      </c>
      <c r="I693" s="35" t="s">
        <v>2236</v>
      </c>
      <c r="J693" s="33" t="str">
        <f>VLOOKUP(I693,'[1]Table B'!A:B,2,FALSE)</f>
        <v>General</v>
      </c>
      <c r="K693" s="9" t="str">
        <f t="shared" si="32"/>
        <v>100-General</v>
      </c>
      <c r="L693" s="9" t="str">
        <f>IFERROR(VLOOKUP(A693,'[1]VAC as of March 2024'!A:K,11,FALSE),"No")</f>
        <v>No</v>
      </c>
      <c r="M693" s="37" t="s">
        <v>2240</v>
      </c>
      <c r="O693" s="38" t="s">
        <v>2241</v>
      </c>
      <c r="P693" s="36" t="s">
        <v>6069</v>
      </c>
      <c r="Q693" s="2" t="str">
        <f>VLOOKUP(P693,'[1]Table E'!A:C,3,FALSE)</f>
        <v>Economic and Technological development</v>
      </c>
    </row>
    <row r="694" spans="1:17" x14ac:dyDescent="0.25">
      <c r="A694" s="33" t="str">
        <f t="shared" si="30"/>
        <v>1920002026</v>
      </c>
      <c r="B694" s="42" t="s">
        <v>2339</v>
      </c>
      <c r="C694" s="36" t="s">
        <v>8360</v>
      </c>
      <c r="D694" s="9" t="str">
        <f t="shared" si="31"/>
        <v>192002026</v>
      </c>
      <c r="E694" s="42">
        <v>19200</v>
      </c>
      <c r="F694" s="37">
        <v>2026</v>
      </c>
      <c r="G694" s="9" t="str">
        <f>VLOOKUP(B694,'[1]Business Unit Lookup'!A:B,2,FALSE)</f>
        <v>Sec of Commerce and Trade</v>
      </c>
      <c r="H694" s="33" t="str">
        <f>VLOOKUP(C694,'[1]Fund Lookup'!B:C,2,FALSE)</f>
        <v>VA Business Ready Sites Prg Fd</v>
      </c>
      <c r="I694" s="35" t="s">
        <v>2236</v>
      </c>
      <c r="J694" s="33" t="str">
        <f>VLOOKUP(I694,'[1]Table B'!A:B,2,FALSE)</f>
        <v>General</v>
      </c>
      <c r="K694" s="9" t="str">
        <f t="shared" si="32"/>
        <v>100-General</v>
      </c>
      <c r="L694" s="9" t="str">
        <f>IFERROR(VLOOKUP(A694,'[1]VAC as of March 2024'!A:K,11,FALSE),"No")</f>
        <v>No</v>
      </c>
      <c r="M694" s="38" t="s">
        <v>2240</v>
      </c>
      <c r="O694" s="38" t="s">
        <v>2241</v>
      </c>
      <c r="P694" s="36" t="s">
        <v>6069</v>
      </c>
      <c r="Q694" s="82" t="s">
        <v>8361</v>
      </c>
    </row>
    <row r="695" spans="1:17" x14ac:dyDescent="0.25">
      <c r="A695" s="33" t="str">
        <f t="shared" si="30"/>
        <v>1920002036</v>
      </c>
      <c r="B695" s="40" t="s">
        <v>2339</v>
      </c>
      <c r="C695" s="36" t="s">
        <v>8785</v>
      </c>
      <c r="D695" s="9" t="str">
        <f t="shared" si="31"/>
        <v>192002036</v>
      </c>
      <c r="E695" s="41">
        <v>19200</v>
      </c>
      <c r="F695" s="37">
        <v>2036</v>
      </c>
      <c r="G695" s="9" t="str">
        <f>VLOOKUP(B695,'[1]Business Unit Lookup'!A:B,2,FALSE)</f>
        <v>Sec of Commerce and Trade</v>
      </c>
      <c r="H695" s="33" t="str">
        <f>VLOOKUP(C695,'[1]Fund Lookup'!B:C,2,FALSE)</f>
        <v>Site Replacement Fund</v>
      </c>
      <c r="I695" s="35" t="s">
        <v>2236</v>
      </c>
      <c r="J695" s="33" t="str">
        <f>VLOOKUP(I695,'[1]Table B'!A:B,2,FALSE)</f>
        <v>General</v>
      </c>
      <c r="K695" s="9" t="str">
        <f t="shared" si="32"/>
        <v>100-General</v>
      </c>
      <c r="L695" s="9" t="str">
        <f>IFERROR(VLOOKUP(A695,'[1]VAC as of March 2024'!A:K,11,FALSE),"No")</f>
        <v>Yes</v>
      </c>
      <c r="M695" s="38" t="s">
        <v>2240</v>
      </c>
      <c r="O695" s="38" t="s">
        <v>2241</v>
      </c>
      <c r="P695" s="38" t="s">
        <v>6069</v>
      </c>
      <c r="Q695" s="2" t="str">
        <f>VLOOKUP(P695,'[1]Table E'!A:C,3,FALSE)</f>
        <v>Economic and Technological development</v>
      </c>
    </row>
    <row r="696" spans="1:17" x14ac:dyDescent="0.25">
      <c r="A696" s="33" t="str">
        <f t="shared" si="30"/>
        <v>1920002051</v>
      </c>
      <c r="B696" s="33" t="s">
        <v>2339</v>
      </c>
      <c r="C696" s="33" t="s">
        <v>75</v>
      </c>
      <c r="D696" s="9" t="str">
        <f t="shared" si="31"/>
        <v>192002051</v>
      </c>
      <c r="E696" s="34">
        <v>19200</v>
      </c>
      <c r="F696" s="34">
        <v>2051</v>
      </c>
      <c r="G696" s="9" t="str">
        <f>VLOOKUP(B696,'[1]Business Unit Lookup'!A:B,2,FALSE)</f>
        <v>Sec of Commerce and Trade</v>
      </c>
      <c r="H696" s="33" t="str">
        <f>VLOOKUP(C696,'[1]Fund Lookup'!B:C,2,FALSE)</f>
        <v>Semiconductor Mem/Logic Wafer</v>
      </c>
      <c r="I696" s="35" t="s">
        <v>2236</v>
      </c>
      <c r="J696" s="33" t="str">
        <f>VLOOKUP(I696,'[1]Table B'!A:B,2,FALSE)</f>
        <v>General</v>
      </c>
      <c r="K696" s="9" t="str">
        <f t="shared" si="32"/>
        <v>100-General</v>
      </c>
      <c r="L696" s="9" t="str">
        <f>IFERROR(VLOOKUP(A696,'[1]VAC as of March 2024'!A:K,11,FALSE),"No")</f>
        <v>No</v>
      </c>
      <c r="M696" s="9" t="s">
        <v>2248</v>
      </c>
      <c r="O696" s="33" t="s">
        <v>2241</v>
      </c>
      <c r="P696" s="33" t="s">
        <v>6069</v>
      </c>
      <c r="Q696" s="2" t="str">
        <f>VLOOKUP(P696,'[1]Table E'!A:C,3,FALSE)</f>
        <v>Economic and Technological development</v>
      </c>
    </row>
    <row r="697" spans="1:17" x14ac:dyDescent="0.25">
      <c r="A697" s="33" t="str">
        <f t="shared" si="30"/>
        <v>1920002064</v>
      </c>
      <c r="B697" s="33" t="s">
        <v>2339</v>
      </c>
      <c r="C697" s="33" t="s">
        <v>5535</v>
      </c>
      <c r="D697" s="9" t="str">
        <f t="shared" si="31"/>
        <v>192002064</v>
      </c>
      <c r="E697" s="34">
        <v>19200</v>
      </c>
      <c r="F697" s="34">
        <v>2064</v>
      </c>
      <c r="G697" s="9" t="str">
        <f>VLOOKUP(B697,'[1]Business Unit Lookup'!A:B,2,FALSE)</f>
        <v>Sec of Commerce and Trade</v>
      </c>
      <c r="H697" s="33" t="str">
        <f>VLOOKUP(C697,'[1]Fund Lookup'!B:C,2,FALSE)</f>
        <v>Pharmaceutical Mnfctrng GrntFd</v>
      </c>
      <c r="I697" s="35" t="s">
        <v>2236</v>
      </c>
      <c r="J697" s="33" t="str">
        <f>VLOOKUP(I697,'[1]Table B'!A:B,2,FALSE)</f>
        <v>General</v>
      </c>
      <c r="K697" s="9" t="str">
        <f t="shared" si="32"/>
        <v>100-General</v>
      </c>
      <c r="L697" s="9" t="str">
        <f>IFERROR(VLOOKUP(A697,'[1]VAC as of March 2024'!A:K,11,FALSE),"No")</f>
        <v>No</v>
      </c>
      <c r="M697" s="9" t="s">
        <v>2240</v>
      </c>
      <c r="O697" s="33" t="s">
        <v>2241</v>
      </c>
      <c r="P697" s="33" t="s">
        <v>6069</v>
      </c>
      <c r="Q697" s="2" t="str">
        <f>VLOOKUP(P697,'[1]Table E'!A:C,3,FALSE)</f>
        <v>Economic and Technological development</v>
      </c>
    </row>
    <row r="698" spans="1:17" x14ac:dyDescent="0.25">
      <c r="A698" s="33" t="str">
        <f t="shared" si="30"/>
        <v>1920002073</v>
      </c>
      <c r="B698" s="33" t="s">
        <v>2339</v>
      </c>
      <c r="C698" s="33" t="s">
        <v>5538</v>
      </c>
      <c r="D698" s="9" t="str">
        <f t="shared" si="31"/>
        <v>192002073</v>
      </c>
      <c r="E698" s="34">
        <v>19200</v>
      </c>
      <c r="F698" s="34">
        <v>2073</v>
      </c>
      <c r="G698" s="9" t="str">
        <f>VLOOKUP(B698,'[1]Business Unit Lookup'!A:B,2,FALSE)</f>
        <v>Sec of Commerce and Trade</v>
      </c>
      <c r="H698" s="33" t="str">
        <f>VLOOKUP(C698,'[1]Fund Lookup'!B:C,2,FALSE)</f>
        <v>Advanced Production Grant Fund</v>
      </c>
      <c r="I698" s="35" t="s">
        <v>2236</v>
      </c>
      <c r="J698" s="33" t="str">
        <f>VLOOKUP(I698,'[1]Table B'!A:B,2,FALSE)</f>
        <v>General</v>
      </c>
      <c r="K698" s="9" t="str">
        <f t="shared" si="32"/>
        <v>100-General</v>
      </c>
      <c r="L698" s="9" t="str">
        <f>IFERROR(VLOOKUP(A698,'[1]VAC as of March 2024'!A:K,11,FALSE),"No")</f>
        <v>No</v>
      </c>
      <c r="M698" s="9" t="s">
        <v>2240</v>
      </c>
      <c r="O698" s="33" t="s">
        <v>2241</v>
      </c>
      <c r="P698" s="33" t="s">
        <v>6069</v>
      </c>
      <c r="Q698" s="2" t="str">
        <f>VLOOKUP(P698,'[1]Table E'!A:C,3,FALSE)</f>
        <v>Economic and Technological development</v>
      </c>
    </row>
    <row r="699" spans="1:17" x14ac:dyDescent="0.25">
      <c r="A699" s="33" t="str">
        <f t="shared" si="30"/>
        <v>1920002085</v>
      </c>
      <c r="B699" s="33" t="s">
        <v>2339</v>
      </c>
      <c r="C699" s="33" t="s">
        <v>5541</v>
      </c>
      <c r="D699" s="9" t="str">
        <f t="shared" si="31"/>
        <v>192002085</v>
      </c>
      <c r="E699" s="34">
        <v>19200</v>
      </c>
      <c r="F699" s="34">
        <v>2085</v>
      </c>
      <c r="G699" s="9" t="str">
        <f>VLOOKUP(B699,'[1]Business Unit Lookup'!A:B,2,FALSE)</f>
        <v>Sec of Commerce and Trade</v>
      </c>
      <c r="H699" s="33" t="str">
        <f>VLOOKUP(C699,'[1]Fund Lookup'!B:C,2,FALSE)</f>
        <v>GovNewAirlineSrvcIncentiveFund</v>
      </c>
      <c r="I699" s="35" t="s">
        <v>2236</v>
      </c>
      <c r="J699" s="33" t="str">
        <f>VLOOKUP(I699,'[1]Table B'!A:B,2,FALSE)</f>
        <v>General</v>
      </c>
      <c r="K699" s="9" t="str">
        <f t="shared" si="32"/>
        <v>100-General</v>
      </c>
      <c r="L699" s="9" t="str">
        <f>IFERROR(VLOOKUP(A699,'[1]VAC as of March 2024'!A:K,11,FALSE),"No")</f>
        <v>Yes</v>
      </c>
      <c r="M699" s="9" t="s">
        <v>2240</v>
      </c>
      <c r="O699" s="33" t="s">
        <v>2241</v>
      </c>
      <c r="P699" s="33" t="s">
        <v>6069</v>
      </c>
      <c r="Q699" s="2" t="str">
        <f>VLOOKUP(P699,'[1]Table E'!A:C,3,FALSE)</f>
        <v>Economic and Technological development</v>
      </c>
    </row>
    <row r="700" spans="1:17" x14ac:dyDescent="0.25">
      <c r="A700" s="33" t="str">
        <f t="shared" si="30"/>
        <v>1920002125</v>
      </c>
      <c r="B700" s="33" t="s">
        <v>2339</v>
      </c>
      <c r="C700" s="33" t="s">
        <v>161</v>
      </c>
      <c r="D700" s="9" t="str">
        <f t="shared" si="31"/>
        <v>192002125</v>
      </c>
      <c r="E700" s="34">
        <v>19200</v>
      </c>
      <c r="F700" s="34">
        <v>2125</v>
      </c>
      <c r="G700" s="9" t="str">
        <f>VLOOKUP(B700,'[1]Business Unit Lookup'!A:B,2,FALSE)</f>
        <v>Sec of Commerce and Trade</v>
      </c>
      <c r="H700" s="33" t="str">
        <f>VLOOKUP(C700,'[1]Fund Lookup'!B:C,2,FALSE)</f>
        <v>Aerospace Engn Manf Wrkfc Grnt</v>
      </c>
      <c r="I700" s="35" t="s">
        <v>2236</v>
      </c>
      <c r="J700" s="33" t="str">
        <f>VLOOKUP(I700,'[1]Table B'!A:B,2,FALSE)</f>
        <v>General</v>
      </c>
      <c r="K700" s="9" t="str">
        <f t="shared" si="32"/>
        <v>100-General</v>
      </c>
      <c r="L700" s="9" t="str">
        <f>IFERROR(VLOOKUP(A700,'[1]VAC as of March 2024'!A:K,11,FALSE),"No")</f>
        <v>No</v>
      </c>
      <c r="M700" s="9" t="s">
        <v>2240</v>
      </c>
      <c r="O700" s="33" t="s">
        <v>2</v>
      </c>
      <c r="P700" s="33" t="s">
        <v>6089</v>
      </c>
      <c r="Q700" s="2" t="str">
        <f>VLOOKUP(P700,'[1]Table E'!A:C,3,FALSE)</f>
        <v>Economic and Technological development</v>
      </c>
    </row>
    <row r="701" spans="1:17" x14ac:dyDescent="0.25">
      <c r="A701" s="33" t="str">
        <f t="shared" si="30"/>
        <v>1920002167</v>
      </c>
      <c r="B701" s="33" t="s">
        <v>2339</v>
      </c>
      <c r="C701" s="33" t="s">
        <v>245</v>
      </c>
      <c r="D701" s="9" t="str">
        <f t="shared" si="31"/>
        <v>192002167</v>
      </c>
      <c r="E701" s="34">
        <v>19200</v>
      </c>
      <c r="F701" s="34">
        <v>2167</v>
      </c>
      <c r="G701" s="9" t="str">
        <f>VLOOKUP(B701,'[1]Business Unit Lookup'!A:B,2,FALSE)</f>
        <v>Sec of Commerce and Trade</v>
      </c>
      <c r="H701" s="33" t="str">
        <f>VLOOKUP(C701,'[1]Fund Lookup'!B:C,2,FALSE)</f>
        <v>Aerospace Engine Manufacturing</v>
      </c>
      <c r="I701" s="35" t="s">
        <v>2236</v>
      </c>
      <c r="J701" s="33" t="str">
        <f>VLOOKUP(I701,'[1]Table B'!A:B,2,FALSE)</f>
        <v>General</v>
      </c>
      <c r="K701" s="9" t="str">
        <f t="shared" si="32"/>
        <v>100-General</v>
      </c>
      <c r="L701" s="9" t="str">
        <f>IFERROR(VLOOKUP(A701,'[1]VAC as of March 2024'!A:K,11,FALSE),"No")</f>
        <v>No</v>
      </c>
      <c r="M701" s="9" t="s">
        <v>2240</v>
      </c>
      <c r="O701" s="33" t="s">
        <v>2241</v>
      </c>
      <c r="P701" s="33" t="s">
        <v>6069</v>
      </c>
      <c r="Q701" s="2" t="str">
        <f>VLOOKUP(P701,'[1]Table E'!A:C,3,FALSE)</f>
        <v>Economic and Technological development</v>
      </c>
    </row>
    <row r="702" spans="1:17" x14ac:dyDescent="0.25">
      <c r="A702" s="33" t="str">
        <f t="shared" si="30"/>
        <v>1920002187</v>
      </c>
      <c r="B702" s="33" t="s">
        <v>2339</v>
      </c>
      <c r="C702" s="33" t="s">
        <v>273</v>
      </c>
      <c r="D702" s="9" t="str">
        <f t="shared" si="31"/>
        <v>192002187</v>
      </c>
      <c r="E702" s="34">
        <v>19200</v>
      </c>
      <c r="F702" s="34">
        <v>2187</v>
      </c>
      <c r="G702" s="9" t="str">
        <f>VLOOKUP(B702,'[1]Business Unit Lookup'!A:B,2,FALSE)</f>
        <v>Sec of Commerce and Trade</v>
      </c>
      <c r="H702" s="33" t="str">
        <f>VLOOKUP(C702,'[1]Fund Lookup'!B:C,2,FALSE)</f>
        <v>Aerospace Engine Manufacturing</v>
      </c>
      <c r="I702" s="35" t="s">
        <v>2236</v>
      </c>
      <c r="J702" s="33" t="str">
        <f>VLOOKUP(I702,'[1]Table B'!A:B,2,FALSE)</f>
        <v>General</v>
      </c>
      <c r="K702" s="9" t="str">
        <f t="shared" si="32"/>
        <v>100-General</v>
      </c>
      <c r="L702" s="9" t="str">
        <f>IFERROR(VLOOKUP(A702,'[1]VAC as of March 2024'!A:K,11,FALSE),"No")</f>
        <v>No</v>
      </c>
      <c r="M702" s="9" t="s">
        <v>2240</v>
      </c>
      <c r="O702" s="33" t="s">
        <v>2241</v>
      </c>
      <c r="P702" s="33" t="s">
        <v>6069</v>
      </c>
      <c r="Q702" s="2" t="str">
        <f>VLOOKUP(P702,'[1]Table E'!A:C,3,FALSE)</f>
        <v>Economic and Technological development</v>
      </c>
    </row>
    <row r="703" spans="1:17" x14ac:dyDescent="0.25">
      <c r="A703" s="33" t="str">
        <f t="shared" si="30"/>
        <v>1920002700</v>
      </c>
      <c r="B703" s="33" t="s">
        <v>2339</v>
      </c>
      <c r="C703" s="33" t="s">
        <v>619</v>
      </c>
      <c r="D703" s="9" t="str">
        <f t="shared" si="31"/>
        <v>192002700</v>
      </c>
      <c r="E703" s="34">
        <v>19200</v>
      </c>
      <c r="F703" s="34">
        <v>2700</v>
      </c>
      <c r="G703" s="9" t="str">
        <f>VLOOKUP(B703,'[1]Business Unit Lookup'!A:B,2,FALSE)</f>
        <v>Sec of Commerce and Trade</v>
      </c>
      <c r="H703" s="33" t="str">
        <f>VLOOKUP(C703,'[1]Fund Lookup'!B:C,2,FALSE)</f>
        <v>Parking</v>
      </c>
      <c r="I703" s="35" t="s">
        <v>2239</v>
      </c>
      <c r="J703" s="33" t="str">
        <f>VLOOKUP(I703,'[1]Table B'!A:B,2,FALSE)</f>
        <v>Special Revenue-Other</v>
      </c>
      <c r="K703" s="9" t="str">
        <f t="shared" si="32"/>
        <v>105-Special Revenue-Other</v>
      </c>
      <c r="L703" s="9" t="str">
        <f>IFERROR(VLOOKUP(A703,'[1]VAC as of March 2024'!A:K,11,FALSE),"No")</f>
        <v>No</v>
      </c>
      <c r="M703" s="9" t="s">
        <v>2240</v>
      </c>
      <c r="O703" s="33" t="s">
        <v>2241</v>
      </c>
      <c r="P703" s="33" t="s">
        <v>6062</v>
      </c>
      <c r="Q703" s="2" t="str">
        <f>VLOOKUP(P703,'[1]Table E'!A:C,3,FALSE)</f>
        <v>Governmental Operations - Administrative Services</v>
      </c>
    </row>
    <row r="704" spans="1:17" x14ac:dyDescent="0.25">
      <c r="A704" s="33" t="str">
        <f t="shared" si="30"/>
        <v>1920009003</v>
      </c>
      <c r="B704" s="40" t="s">
        <v>2339</v>
      </c>
      <c r="C704" s="36" t="s">
        <v>8786</v>
      </c>
      <c r="D704" s="9" t="str">
        <f t="shared" si="31"/>
        <v>192009003</v>
      </c>
      <c r="E704" s="41">
        <v>19200</v>
      </c>
      <c r="F704" s="37">
        <v>9003</v>
      </c>
      <c r="G704" s="9" t="str">
        <f>VLOOKUP(B704,'[1]Business Unit Lookup'!A:B,2,FALSE)</f>
        <v>Sec of Commerce and Trade</v>
      </c>
      <c r="H704" s="33" t="str">
        <f>VLOOKUP(C704,'[1]Fund Lookup'!B:C,2,FALSE)</f>
        <v>Advanced Mfg Talent Invst Fund</v>
      </c>
      <c r="I704" s="35" t="s">
        <v>2236</v>
      </c>
      <c r="J704" s="33" t="str">
        <f>VLOOKUP(I704,'[1]Table B'!A:B,2,FALSE)</f>
        <v>General</v>
      </c>
      <c r="K704" s="9" t="str">
        <f t="shared" si="32"/>
        <v>100-General</v>
      </c>
      <c r="L704" s="9" t="str">
        <f>IFERROR(VLOOKUP(A704,'[1]VAC as of March 2024'!A:K,11,FALSE),"No")</f>
        <v>No</v>
      </c>
      <c r="M704" s="38" t="s">
        <v>2240</v>
      </c>
      <c r="O704" s="38" t="s">
        <v>2241</v>
      </c>
      <c r="P704" s="38" t="s">
        <v>6069</v>
      </c>
      <c r="Q704" s="2" t="str">
        <f>VLOOKUP(P704,'[1]Table E'!A:C,3,FALSE)</f>
        <v>Economic and Technological development</v>
      </c>
    </row>
    <row r="705" spans="1:17" x14ac:dyDescent="0.25">
      <c r="A705" s="33" t="str">
        <f t="shared" si="30"/>
        <v>1920009021</v>
      </c>
      <c r="B705" s="33" t="s">
        <v>2339</v>
      </c>
      <c r="C705" s="33" t="s">
        <v>1666</v>
      </c>
      <c r="D705" s="9" t="str">
        <f t="shared" si="31"/>
        <v>192009021</v>
      </c>
      <c r="E705" s="34">
        <v>19200</v>
      </c>
      <c r="F705" s="34">
        <v>9021</v>
      </c>
      <c r="G705" s="9" t="str">
        <f>VLOOKUP(B705,'[1]Business Unit Lookup'!A:B,2,FALSE)</f>
        <v>Sec of Commerce and Trade</v>
      </c>
      <c r="H705" s="33" t="str">
        <f>VLOOKUP(C705,'[1]Fund Lookup'!B:C,2,FALSE)</f>
        <v>Gov's Motion Picture Oppor Fd</v>
      </c>
      <c r="I705" s="35" t="s">
        <v>2236</v>
      </c>
      <c r="J705" s="33" t="str">
        <f>VLOOKUP(I705,'[1]Table B'!A:B,2,FALSE)</f>
        <v>General</v>
      </c>
      <c r="K705" s="9" t="str">
        <f t="shared" si="32"/>
        <v>100-General</v>
      </c>
      <c r="L705" s="9" t="str">
        <f>IFERROR(VLOOKUP(A705,'[1]VAC as of March 2024'!A:K,11,FALSE),"No")</f>
        <v>No</v>
      </c>
      <c r="M705" s="9" t="s">
        <v>2240</v>
      </c>
      <c r="O705" s="33" t="s">
        <v>2</v>
      </c>
      <c r="P705" s="33" t="s">
        <v>6089</v>
      </c>
      <c r="Q705" s="2" t="str">
        <f>VLOOKUP(P705,'[1]Table E'!A:C,3,FALSE)</f>
        <v>Economic and Technological development</v>
      </c>
    </row>
    <row r="706" spans="1:17" x14ac:dyDescent="0.25">
      <c r="A706" s="33" t="str">
        <f t="shared" ref="A706:A769" si="33">CONCATENATE(B706,C706)</f>
        <v>1920009045</v>
      </c>
      <c r="B706" s="33" t="s">
        <v>2339</v>
      </c>
      <c r="C706" s="33" t="s">
        <v>5409</v>
      </c>
      <c r="D706" s="9" t="str">
        <f t="shared" ref="D706:D769" si="34">CONCATENATE(E706,F706)</f>
        <v>192009045</v>
      </c>
      <c r="E706" s="34">
        <v>19200</v>
      </c>
      <c r="F706" s="34">
        <v>9045</v>
      </c>
      <c r="G706" s="9" t="str">
        <f>VLOOKUP(B706,'[1]Business Unit Lookup'!A:B,2,FALSE)</f>
        <v>Sec of Commerce and Trade</v>
      </c>
      <c r="H706" s="33" t="str">
        <f>VLOOKUP(C706,'[1]Fund Lookup'!B:C,2,FALSE)</f>
        <v>SemiconductorManufacturingGrnt</v>
      </c>
      <c r="I706" s="35" t="s">
        <v>2236</v>
      </c>
      <c r="J706" s="33" t="str">
        <f>VLOOKUP(I706,'[1]Table B'!A:B,2,FALSE)</f>
        <v>General</v>
      </c>
      <c r="K706" s="9" t="str">
        <f t="shared" ref="K706:K769" si="35">CONCATENATE(I706,"-",J706)</f>
        <v>100-General</v>
      </c>
      <c r="L706" s="9" t="str">
        <f>IFERROR(VLOOKUP(A706,'[1]VAC as of March 2024'!A:K,11,FALSE),"No")</f>
        <v>No</v>
      </c>
      <c r="M706" s="9" t="s">
        <v>2240</v>
      </c>
      <c r="O706" s="33" t="s">
        <v>2241</v>
      </c>
      <c r="P706" s="33" t="s">
        <v>6069</v>
      </c>
      <c r="Q706" s="2" t="str">
        <f>VLOOKUP(P706,'[1]Table E'!A:C,3,FALSE)</f>
        <v>Economic and Technological development</v>
      </c>
    </row>
    <row r="707" spans="1:17" x14ac:dyDescent="0.25">
      <c r="A707" s="33" t="str">
        <f t="shared" si="33"/>
        <v>1920009057</v>
      </c>
      <c r="B707" s="33" t="s">
        <v>2339</v>
      </c>
      <c r="C707" s="33" t="s">
        <v>6126</v>
      </c>
      <c r="D707" s="9" t="str">
        <f t="shared" si="34"/>
        <v>192009057</v>
      </c>
      <c r="E707" s="34">
        <v>19200</v>
      </c>
      <c r="F707" s="34">
        <v>9057</v>
      </c>
      <c r="G707" s="9" t="str">
        <f>VLOOKUP(B707,'[1]Business Unit Lookup'!A:B,2,FALSE)</f>
        <v>Sec of Commerce and Trade</v>
      </c>
      <c r="H707" s="33" t="str">
        <f>VLOOKUP(C707,'[1]Fund Lookup'!B:C,2,FALSE)</f>
        <v>Special Workforce Grant Fund</v>
      </c>
      <c r="I707" s="35" t="s">
        <v>2236</v>
      </c>
      <c r="J707" s="33" t="str">
        <f>VLOOKUP(I707,'[1]Table B'!A:B,2,FALSE)</f>
        <v>General</v>
      </c>
      <c r="K707" s="9" t="str">
        <f t="shared" si="35"/>
        <v>100-General</v>
      </c>
      <c r="L707" s="9" t="str">
        <f>IFERROR(VLOOKUP(A707,'[1]VAC as of March 2024'!A:K,11,FALSE),"No")</f>
        <v>No</v>
      </c>
      <c r="M707" s="9" t="s">
        <v>2240</v>
      </c>
      <c r="O707" s="33" t="s">
        <v>2241</v>
      </c>
      <c r="P707" s="33" t="s">
        <v>6069</v>
      </c>
      <c r="Q707" s="2" t="str">
        <f>VLOOKUP(P707,'[1]Table E'!A:C,3,FALSE)</f>
        <v>Economic and Technological development</v>
      </c>
    </row>
    <row r="708" spans="1:17" x14ac:dyDescent="0.25">
      <c r="A708" s="33" t="str">
        <f t="shared" si="33"/>
        <v>1920009061</v>
      </c>
      <c r="B708" s="33" t="s">
        <v>2339</v>
      </c>
      <c r="C708" s="33" t="s">
        <v>1730</v>
      </c>
      <c r="D708" s="9" t="str">
        <f t="shared" si="34"/>
        <v>192009061</v>
      </c>
      <c r="E708" s="34">
        <v>19200</v>
      </c>
      <c r="F708" s="34">
        <v>9061</v>
      </c>
      <c r="G708" s="9" t="str">
        <f>VLOOKUP(B708,'[1]Business Unit Lookup'!A:B,2,FALSE)</f>
        <v>Sec of Commerce and Trade</v>
      </c>
      <c r="H708" s="33" t="str">
        <f>VLOOKUP(C708,'[1]Fund Lookup'!B:C,2,FALSE)</f>
        <v>Invest Performance Grant Subfd</v>
      </c>
      <c r="I708" s="35" t="s">
        <v>2236</v>
      </c>
      <c r="J708" s="33" t="str">
        <f>VLOOKUP(I708,'[1]Table B'!A:B,2,FALSE)</f>
        <v>General</v>
      </c>
      <c r="K708" s="9" t="str">
        <f t="shared" si="35"/>
        <v>100-General</v>
      </c>
      <c r="L708" s="9" t="str">
        <f>IFERROR(VLOOKUP(A708,'[1]VAC as of March 2024'!A:K,11,FALSE),"No")</f>
        <v>No</v>
      </c>
      <c r="M708" s="9" t="s">
        <v>2240</v>
      </c>
      <c r="O708" s="33" t="s">
        <v>2241</v>
      </c>
      <c r="P708" s="33" t="s">
        <v>6069</v>
      </c>
      <c r="Q708" s="2" t="str">
        <f>VLOOKUP(P708,'[1]Table E'!A:C,3,FALSE)</f>
        <v>Economic and Technological development</v>
      </c>
    </row>
    <row r="709" spans="1:17" x14ac:dyDescent="0.25">
      <c r="A709" s="33" t="str">
        <f t="shared" si="33"/>
        <v>1920009075</v>
      </c>
      <c r="B709" s="35" t="s">
        <v>2339</v>
      </c>
      <c r="C709" s="36" t="s">
        <v>8787</v>
      </c>
      <c r="D709" s="9" t="str">
        <f t="shared" si="34"/>
        <v>192009075</v>
      </c>
      <c r="E709" s="35">
        <v>19200</v>
      </c>
      <c r="F709" s="37">
        <v>9075</v>
      </c>
      <c r="G709" s="9" t="str">
        <f>VLOOKUP(B709,'[1]Business Unit Lookup'!A:B,2,FALSE)</f>
        <v>Sec of Commerce and Trade</v>
      </c>
      <c r="H709" s="33" t="str">
        <f>VLOOKUP(C709,'[1]Fund Lookup'!B:C,2,FALSE)</f>
        <v>Major Hdqrtrs Workfrce Grnt Fd</v>
      </c>
      <c r="I709" s="35" t="s">
        <v>2236</v>
      </c>
      <c r="J709" s="33" t="str">
        <f>VLOOKUP(I709,'[1]Table B'!A:B,2,FALSE)</f>
        <v>General</v>
      </c>
      <c r="K709" s="9" t="str">
        <f t="shared" si="35"/>
        <v>100-General</v>
      </c>
      <c r="L709" s="9" t="str">
        <f>IFERROR(VLOOKUP(A709,'[1]VAC as of March 2024'!A:K,11,FALSE),"No")</f>
        <v>No</v>
      </c>
      <c r="M709" s="38" t="s">
        <v>2240</v>
      </c>
      <c r="O709" s="38" t="s">
        <v>2241</v>
      </c>
      <c r="P709" s="36" t="s">
        <v>6069</v>
      </c>
      <c r="Q709" s="2" t="str">
        <f>VLOOKUP(P709,'[1]Table E'!A:C,3,FALSE)</f>
        <v>Economic and Technological development</v>
      </c>
    </row>
    <row r="710" spans="1:17" x14ac:dyDescent="0.25">
      <c r="A710" s="33" t="str">
        <f t="shared" si="33"/>
        <v>1920009083</v>
      </c>
      <c r="B710" s="35" t="s">
        <v>2339</v>
      </c>
      <c r="C710" s="36" t="s">
        <v>8788</v>
      </c>
      <c r="D710" s="9" t="str">
        <f t="shared" si="34"/>
        <v>192009083</v>
      </c>
      <c r="E710" s="35">
        <v>19200</v>
      </c>
      <c r="F710" s="37">
        <v>9083</v>
      </c>
      <c r="G710" s="9" t="str">
        <f>VLOOKUP(B710,'[1]Business Unit Lookup'!A:B,2,FALSE)</f>
        <v>Sec of Commerce and Trade</v>
      </c>
      <c r="H710" s="33" t="str">
        <f>VLOOKUP(C710,'[1]Fund Lookup'!B:C,2,FALSE)</f>
        <v>Ship&amp;Logistics Hdqrtrs Grnt Fd</v>
      </c>
      <c r="I710" s="35" t="s">
        <v>2236</v>
      </c>
      <c r="J710" s="33" t="str">
        <f>VLOOKUP(I710,'[1]Table B'!A:B,2,FALSE)</f>
        <v>General</v>
      </c>
      <c r="K710" s="9" t="str">
        <f t="shared" si="35"/>
        <v>100-General</v>
      </c>
      <c r="L710" s="9" t="str">
        <f>IFERROR(VLOOKUP(A710,'[1]VAC as of March 2024'!A:K,11,FALSE),"No")</f>
        <v>No</v>
      </c>
      <c r="M710" s="38" t="s">
        <v>2240</v>
      </c>
      <c r="O710" s="38" t="s">
        <v>2241</v>
      </c>
      <c r="P710" s="36" t="s">
        <v>6069</v>
      </c>
      <c r="Q710" s="2" t="str">
        <f>VLOOKUP(P710,'[1]Table E'!A:C,3,FALSE)</f>
        <v>Economic and Technological development</v>
      </c>
    </row>
    <row r="711" spans="1:17" x14ac:dyDescent="0.25">
      <c r="A711" s="33" t="str">
        <f t="shared" si="33"/>
        <v>1920009091</v>
      </c>
      <c r="B711" s="33" t="s">
        <v>2339</v>
      </c>
      <c r="C711" s="33" t="s">
        <v>1746</v>
      </c>
      <c r="D711" s="9" t="str">
        <f t="shared" si="34"/>
        <v>192009091</v>
      </c>
      <c r="E711" s="34">
        <v>19200</v>
      </c>
      <c r="F711" s="34">
        <v>9091</v>
      </c>
      <c r="G711" s="9" t="str">
        <f>VLOOKUP(B711,'[1]Business Unit Lookup'!A:B,2,FALSE)</f>
        <v>Sec of Commerce and Trade</v>
      </c>
      <c r="H711" s="33" t="str">
        <f>VLOOKUP(C711,'[1]Fund Lookup'!B:C,2,FALSE)</f>
        <v>Adv Shipbuilding Train Facilit</v>
      </c>
      <c r="I711" s="35" t="s">
        <v>2236</v>
      </c>
      <c r="J711" s="33" t="str">
        <f>VLOOKUP(I711,'[1]Table B'!A:B,2,FALSE)</f>
        <v>General</v>
      </c>
      <c r="K711" s="9" t="str">
        <f t="shared" si="35"/>
        <v>100-General</v>
      </c>
      <c r="L711" s="9" t="str">
        <f>IFERROR(VLOOKUP(A711,'[1]VAC as of March 2024'!A:K,11,FALSE),"No")</f>
        <v>No</v>
      </c>
      <c r="M711" s="9" t="s">
        <v>2240</v>
      </c>
      <c r="O711" s="33" t="s">
        <v>2241</v>
      </c>
      <c r="P711" s="33" t="s">
        <v>6069</v>
      </c>
      <c r="Q711" s="2" t="str">
        <f>VLOOKUP(P711,'[1]Table E'!A:C,3,FALSE)</f>
        <v>Economic and Technological development</v>
      </c>
    </row>
    <row r="712" spans="1:17" x14ac:dyDescent="0.25">
      <c r="A712" s="33" t="str">
        <f t="shared" si="33"/>
        <v>1920009101</v>
      </c>
      <c r="B712" s="33" t="s">
        <v>2339</v>
      </c>
      <c r="C712" s="33" t="s">
        <v>1757</v>
      </c>
      <c r="D712" s="9" t="str">
        <f t="shared" si="34"/>
        <v>192009101</v>
      </c>
      <c r="E712" s="34">
        <v>19200</v>
      </c>
      <c r="F712" s="34">
        <v>9101</v>
      </c>
      <c r="G712" s="9" t="str">
        <f>VLOOKUP(B712,'[1]Business Unit Lookup'!A:B,2,FALSE)</f>
        <v>Sec of Commerce and Trade</v>
      </c>
      <c r="H712" s="33" t="str">
        <f>VLOOKUP(C712,'[1]Fund Lookup'!B:C,2,FALSE)</f>
        <v>Commonwealths Devlp Oppor Fd</v>
      </c>
      <c r="I712" s="35" t="s">
        <v>2236</v>
      </c>
      <c r="J712" s="33" t="str">
        <f>VLOOKUP(I712,'[1]Table B'!A:B,2,FALSE)</f>
        <v>General</v>
      </c>
      <c r="K712" s="9" t="str">
        <f t="shared" si="35"/>
        <v>100-General</v>
      </c>
      <c r="L712" s="9" t="str">
        <f>IFERROR(VLOOKUP(A712,'[1]VAC as of March 2024'!A:K,11,FALSE),"No")</f>
        <v>No</v>
      </c>
      <c r="M712" s="9" t="s">
        <v>2240</v>
      </c>
      <c r="O712" s="33" t="s">
        <v>2241</v>
      </c>
      <c r="P712" s="33" t="s">
        <v>6127</v>
      </c>
      <c r="Q712" s="2" t="str">
        <f>VLOOKUP(P712,'[1]Table E'!A:C,3,FALSE)</f>
        <v>Commonwealth's Development Opportunity Fund</v>
      </c>
    </row>
    <row r="713" spans="1:17" x14ac:dyDescent="0.25">
      <c r="A713" s="33" t="str">
        <f t="shared" si="33"/>
        <v>1920009130</v>
      </c>
      <c r="B713" s="33" t="s">
        <v>2339</v>
      </c>
      <c r="C713" s="33" t="s">
        <v>1795</v>
      </c>
      <c r="D713" s="9" t="str">
        <f t="shared" si="34"/>
        <v>192009130</v>
      </c>
      <c r="E713" s="34">
        <v>19200</v>
      </c>
      <c r="F713" s="34">
        <v>9130</v>
      </c>
      <c r="G713" s="9" t="str">
        <f>VLOOKUP(B713,'[1]Business Unit Lookup'!A:B,2,FALSE)</f>
        <v>Sec of Commerce and Trade</v>
      </c>
      <c r="H713" s="33" t="str">
        <f>VLOOKUP(C713,'[1]Fund Lookup'!B:C,2,FALSE)</f>
        <v>MEI Site Planning Grant Fund</v>
      </c>
      <c r="I713" s="35" t="s">
        <v>2239</v>
      </c>
      <c r="J713" s="33" t="str">
        <f>VLOOKUP(I713,'[1]Table B'!A:B,2,FALSE)</f>
        <v>Special Revenue-Other</v>
      </c>
      <c r="K713" s="9" t="str">
        <f t="shared" si="35"/>
        <v>105-Special Revenue-Other</v>
      </c>
      <c r="L713" s="9" t="str">
        <f>IFERROR(VLOOKUP(A713,'[1]VAC as of March 2024'!A:K,11,FALSE),"No")</f>
        <v>No</v>
      </c>
      <c r="M713" s="9" t="s">
        <v>2248</v>
      </c>
      <c r="O713" s="33" t="s">
        <v>2248</v>
      </c>
      <c r="P713" s="33" t="s">
        <v>6114</v>
      </c>
      <c r="Q713" s="2" t="str">
        <f>VLOOKUP(P713,'[1]Table E'!A:C,3,FALSE)</f>
        <v>Economic and Technological development</v>
      </c>
    </row>
    <row r="714" spans="1:17" x14ac:dyDescent="0.25">
      <c r="A714" s="33" t="str">
        <f t="shared" si="33"/>
        <v>1920009141</v>
      </c>
      <c r="B714" s="33" t="s">
        <v>2339</v>
      </c>
      <c r="C714" s="33" t="s">
        <v>1804</v>
      </c>
      <c r="D714" s="9" t="str">
        <f t="shared" si="34"/>
        <v>192009141</v>
      </c>
      <c r="E714" s="34">
        <v>19200</v>
      </c>
      <c r="F714" s="34">
        <v>9141</v>
      </c>
      <c r="G714" s="9" t="str">
        <f>VLOOKUP(B714,'[1]Business Unit Lookup'!A:B,2,FALSE)</f>
        <v>Sec of Commerce and Trade</v>
      </c>
      <c r="H714" s="33" t="str">
        <f>VLOOKUP(C714,'[1]Fund Lookup'!B:C,2,FALSE)</f>
        <v>Major Eligible Employer Grant</v>
      </c>
      <c r="I714" s="35" t="s">
        <v>2236</v>
      </c>
      <c r="J714" s="33" t="str">
        <f>VLOOKUP(I714,'[1]Table B'!A:B,2,FALSE)</f>
        <v>General</v>
      </c>
      <c r="K714" s="9" t="str">
        <f t="shared" si="35"/>
        <v>100-General</v>
      </c>
      <c r="L714" s="9" t="str">
        <f>IFERROR(VLOOKUP(A714,'[1]VAC as of March 2024'!A:K,11,FALSE),"No")</f>
        <v>No</v>
      </c>
      <c r="M714" s="9" t="s">
        <v>2240</v>
      </c>
      <c r="O714" s="33" t="s">
        <v>2241</v>
      </c>
      <c r="P714" s="33" t="s">
        <v>6069</v>
      </c>
      <c r="Q714" s="2" t="str">
        <f>VLOOKUP(P714,'[1]Table E'!A:C,3,FALSE)</f>
        <v>Economic and Technological development</v>
      </c>
    </row>
    <row r="715" spans="1:17" x14ac:dyDescent="0.25">
      <c r="A715" s="33" t="str">
        <f t="shared" si="33"/>
        <v>1920009159</v>
      </c>
      <c r="B715" s="33" t="s">
        <v>2339</v>
      </c>
      <c r="C715" s="33" t="s">
        <v>1827</v>
      </c>
      <c r="D715" s="9" t="str">
        <f t="shared" si="34"/>
        <v>192009159</v>
      </c>
      <c r="E715" s="34">
        <v>19200</v>
      </c>
      <c r="F715" s="34">
        <v>9159</v>
      </c>
      <c r="G715" s="9" t="str">
        <f>VLOOKUP(B715,'[1]Business Unit Lookup'!A:B,2,FALSE)</f>
        <v>Sec of Commerce and Trade</v>
      </c>
      <c r="H715" s="33" t="str">
        <f>VLOOKUP(C715,'[1]Fund Lookup'!B:C,2,FALSE)</f>
        <v>Adv Shpbldg Prdctn Fclty Grnt</v>
      </c>
      <c r="I715" s="35" t="s">
        <v>2236</v>
      </c>
      <c r="J715" s="33" t="str">
        <f>VLOOKUP(I715,'[1]Table B'!A:B,2,FALSE)</f>
        <v>General</v>
      </c>
      <c r="K715" s="9" t="str">
        <f t="shared" si="35"/>
        <v>100-General</v>
      </c>
      <c r="L715" s="9" t="str">
        <f>IFERROR(VLOOKUP(A715,'[1]VAC as of March 2024'!A:K,11,FALSE),"No")</f>
        <v>No</v>
      </c>
      <c r="M715" s="9" t="s">
        <v>2240</v>
      </c>
      <c r="O715" s="33" t="s">
        <v>2241</v>
      </c>
      <c r="P715" s="33" t="s">
        <v>6069</v>
      </c>
      <c r="Q715" s="2" t="str">
        <f>VLOOKUP(P715,'[1]Table E'!A:C,3,FALSE)</f>
        <v>Economic and Technological development</v>
      </c>
    </row>
    <row r="716" spans="1:17" x14ac:dyDescent="0.25">
      <c r="A716" s="33" t="str">
        <f t="shared" si="33"/>
        <v>1920009400</v>
      </c>
      <c r="B716" s="33" t="s">
        <v>2339</v>
      </c>
      <c r="C716" s="33" t="s">
        <v>1996</v>
      </c>
      <c r="D716" s="9" t="str">
        <f t="shared" si="34"/>
        <v>192009400</v>
      </c>
      <c r="E716" s="34">
        <v>19200</v>
      </c>
      <c r="F716" s="34">
        <v>9400</v>
      </c>
      <c r="G716" s="9" t="str">
        <f>VLOOKUP(B716,'[1]Business Unit Lookup'!A:B,2,FALSE)</f>
        <v>Sec of Commerce and Trade</v>
      </c>
      <c r="H716" s="33" t="str">
        <f>VLOOKUP(C716,'[1]Fund Lookup'!B:C,2,FALSE)</f>
        <v>VA Jobs Investment Prog Fund</v>
      </c>
      <c r="I716" s="35" t="s">
        <v>2236</v>
      </c>
      <c r="J716" s="33" t="str">
        <f>VLOOKUP(I716,'[1]Table B'!A:B,2,FALSE)</f>
        <v>General</v>
      </c>
      <c r="K716" s="9" t="str">
        <f t="shared" si="35"/>
        <v>100-General</v>
      </c>
      <c r="L716" s="9" t="str">
        <f>IFERROR(VLOOKUP(A716,'[1]VAC as of March 2024'!A:K,11,FALSE),"No")</f>
        <v>No</v>
      </c>
      <c r="M716" s="9" t="s">
        <v>2240</v>
      </c>
      <c r="O716" s="33" t="s">
        <v>2241</v>
      </c>
      <c r="P716" s="33" t="s">
        <v>6069</v>
      </c>
      <c r="Q716" s="2" t="str">
        <f>VLOOKUP(P716,'[1]Table E'!A:C,3,FALSE)</f>
        <v>Economic and Technological development</v>
      </c>
    </row>
    <row r="717" spans="1:17" x14ac:dyDescent="0.25">
      <c r="A717" s="33" t="str">
        <f t="shared" si="33"/>
        <v>1920009440</v>
      </c>
      <c r="B717" s="33" t="s">
        <v>2339</v>
      </c>
      <c r="C717" s="33" t="s">
        <v>2024</v>
      </c>
      <c r="D717" s="9" t="str">
        <f t="shared" si="34"/>
        <v>192009440</v>
      </c>
      <c r="E717" s="34">
        <v>19200</v>
      </c>
      <c r="F717" s="34">
        <v>9440</v>
      </c>
      <c r="G717" s="9" t="str">
        <f>VLOOKUP(B717,'[1]Business Unit Lookup'!A:B,2,FALSE)</f>
        <v>Sec of Commerce and Trade</v>
      </c>
      <c r="H717" s="33" t="str">
        <f>VLOOKUP(C717,'[1]Fund Lookup'!B:C,2,FALSE)</f>
        <v>VA Econ Dev Incentive Grant</v>
      </c>
      <c r="I717" s="35" t="s">
        <v>2236</v>
      </c>
      <c r="J717" s="33" t="str">
        <f>VLOOKUP(I717,'[1]Table B'!A:B,2,FALSE)</f>
        <v>General</v>
      </c>
      <c r="K717" s="9" t="str">
        <f t="shared" si="35"/>
        <v>100-General</v>
      </c>
      <c r="L717" s="9" t="str">
        <f>IFERROR(VLOOKUP(A717,'[1]VAC as of March 2024'!A:K,11,FALSE),"No")</f>
        <v>No</v>
      </c>
      <c r="M717" s="9" t="s">
        <v>2240</v>
      </c>
      <c r="O717" s="33" t="s">
        <v>2241</v>
      </c>
      <c r="P717" s="33" t="s">
        <v>6069</v>
      </c>
      <c r="Q717" s="2" t="str">
        <f>VLOOKUP(P717,'[1]Table E'!A:C,3,FALSE)</f>
        <v>Economic and Technological development</v>
      </c>
    </row>
    <row r="718" spans="1:17" x14ac:dyDescent="0.25">
      <c r="A718" s="33" t="str">
        <f t="shared" si="33"/>
        <v>1920009491</v>
      </c>
      <c r="B718" s="36" t="s">
        <v>2339</v>
      </c>
      <c r="C718" s="36" t="s">
        <v>8362</v>
      </c>
      <c r="D718" s="9" t="str">
        <f t="shared" si="34"/>
        <v>192009491</v>
      </c>
      <c r="E718" s="37">
        <v>19200</v>
      </c>
      <c r="F718" s="37">
        <v>9491</v>
      </c>
      <c r="G718" s="9" t="str">
        <f>VLOOKUP(B718,'[1]Business Unit Lookup'!A:B,2,FALSE)</f>
        <v>Sec of Commerce and Trade</v>
      </c>
      <c r="H718" s="33" t="str">
        <f>VLOOKUP(C718,'[1]Fund Lookup'!B:C,2,FALSE)</f>
        <v>Technology Development Grnt Fd</v>
      </c>
      <c r="I718" s="35" t="s">
        <v>2236</v>
      </c>
      <c r="J718" s="33" t="str">
        <f>VLOOKUP(I718,'[1]Table B'!A:B,2,FALSE)</f>
        <v>General</v>
      </c>
      <c r="K718" s="9" t="str">
        <f t="shared" si="35"/>
        <v>100-General</v>
      </c>
      <c r="L718" s="9" t="str">
        <f>IFERROR(VLOOKUP(A718,'[1]VAC as of March 2024'!A:K,11,FALSE),"No")</f>
        <v>No</v>
      </c>
      <c r="M718" s="37" t="s">
        <v>2240</v>
      </c>
      <c r="O718" s="38" t="s">
        <v>2241</v>
      </c>
      <c r="P718" s="36" t="s">
        <v>6069</v>
      </c>
      <c r="Q718" s="2" t="str">
        <f>VLOOKUP(P718,'[1]Table E'!A:C,3,FALSE)</f>
        <v>Economic and Technological development</v>
      </c>
    </row>
    <row r="719" spans="1:17" x14ac:dyDescent="0.25">
      <c r="A719" s="33" t="str">
        <f t="shared" si="33"/>
        <v>1920009512</v>
      </c>
      <c r="B719" s="33" t="s">
        <v>2339</v>
      </c>
      <c r="C719" s="33" t="s">
        <v>2055</v>
      </c>
      <c r="D719" s="9" t="str">
        <f t="shared" si="34"/>
        <v>192009512</v>
      </c>
      <c r="E719" s="34">
        <v>19200</v>
      </c>
      <c r="F719" s="34">
        <v>9512</v>
      </c>
      <c r="G719" s="9" t="str">
        <f>VLOOKUP(B719,'[1]Business Unit Lookup'!A:B,2,FALSE)</f>
        <v>Sec of Commerce and Trade</v>
      </c>
      <c r="H719" s="33" t="str">
        <f>VLOOKUP(C719,'[1]Fund Lookup'!B:C,2,FALSE)</f>
        <v>Research Commercialization 192</v>
      </c>
      <c r="I719" s="35" t="s">
        <v>2236</v>
      </c>
      <c r="J719" s="33" t="str">
        <f>VLOOKUP(I719,'[1]Table B'!A:B,2,FALSE)</f>
        <v>General</v>
      </c>
      <c r="K719" s="9" t="str">
        <f t="shared" si="35"/>
        <v>100-General</v>
      </c>
      <c r="L719" s="9" t="str">
        <f>IFERROR(VLOOKUP(A719,'[1]VAC as of March 2024'!A:K,11,FALSE),"No")</f>
        <v>No</v>
      </c>
      <c r="M719" s="9" t="s">
        <v>2240</v>
      </c>
      <c r="O719" s="33" t="s">
        <v>2241</v>
      </c>
      <c r="P719" s="33" t="s">
        <v>6069</v>
      </c>
      <c r="Q719" s="2" t="str">
        <f>VLOOKUP(P719,'[1]Table E'!A:C,3,FALSE)</f>
        <v>Economic and Technological development</v>
      </c>
    </row>
    <row r="720" spans="1:17" x14ac:dyDescent="0.25">
      <c r="A720" s="33" t="str">
        <f t="shared" si="33"/>
        <v>1930001000</v>
      </c>
      <c r="B720" s="33" t="s">
        <v>2340</v>
      </c>
      <c r="C720" s="33" t="s">
        <v>1</v>
      </c>
      <c r="D720" s="9" t="str">
        <f t="shared" si="34"/>
        <v>193001000</v>
      </c>
      <c r="E720" s="34">
        <v>19300</v>
      </c>
      <c r="F720" s="34">
        <v>1000</v>
      </c>
      <c r="G720" s="9" t="str">
        <f>VLOOKUP(B720,'[1]Business Unit Lookup'!A:B,2,FALSE)</f>
        <v>Sec of Agriculture &amp; Forestry</v>
      </c>
      <c r="H720" s="33" t="str">
        <f>VLOOKUP(C720,'[1]Fund Lookup'!B:C,2,FALSE)</f>
        <v>General Fund</v>
      </c>
      <c r="I720" s="35" t="s">
        <v>2236</v>
      </c>
      <c r="J720" s="33" t="str">
        <f>VLOOKUP(I720,'[1]Table B'!A:B,2,FALSE)</f>
        <v>General</v>
      </c>
      <c r="K720" s="9" t="str">
        <f t="shared" si="35"/>
        <v>100-General</v>
      </c>
      <c r="L720" s="9" t="str">
        <f>IFERROR(VLOOKUP(A720,'[1]VAC as of March 2024'!A:K,11,FALSE),"No")</f>
        <v>No</v>
      </c>
      <c r="M720" s="9" t="s">
        <v>2237</v>
      </c>
      <c r="O720" s="33" t="s">
        <v>2240</v>
      </c>
      <c r="P720" s="33" t="s">
        <v>6061</v>
      </c>
      <c r="Q720" s="2" t="str">
        <f>VLOOKUP(P720,'[1]Table E'!A:C,3,FALSE)</f>
        <v>Unassigned</v>
      </c>
    </row>
    <row r="721" spans="1:17" x14ac:dyDescent="0.25">
      <c r="A721" s="33" t="str">
        <f t="shared" si="33"/>
        <v>1930002700</v>
      </c>
      <c r="B721" s="33" t="s">
        <v>2340</v>
      </c>
      <c r="C721" s="33" t="s">
        <v>619</v>
      </c>
      <c r="D721" s="9" t="str">
        <f t="shared" si="34"/>
        <v>193002700</v>
      </c>
      <c r="E721" s="34">
        <v>19300</v>
      </c>
      <c r="F721" s="34">
        <v>2700</v>
      </c>
      <c r="G721" s="9" t="str">
        <f>VLOOKUP(B721,'[1]Business Unit Lookup'!A:B,2,FALSE)</f>
        <v>Sec of Agriculture &amp; Forestry</v>
      </c>
      <c r="H721" s="33" t="str">
        <f>VLOOKUP(C721,'[1]Fund Lookup'!B:C,2,FALSE)</f>
        <v>Parking</v>
      </c>
      <c r="I721" s="35" t="s">
        <v>2239</v>
      </c>
      <c r="J721" s="33" t="str">
        <f>VLOOKUP(I721,'[1]Table B'!A:B,2,FALSE)</f>
        <v>Special Revenue-Other</v>
      </c>
      <c r="K721" s="9" t="str">
        <f t="shared" si="35"/>
        <v>105-Special Revenue-Other</v>
      </c>
      <c r="L721" s="9" t="str">
        <f>IFERROR(VLOOKUP(A721,'[1]VAC as of March 2024'!A:K,11,FALSE),"No")</f>
        <v>No</v>
      </c>
      <c r="M721" s="9" t="s">
        <v>2240</v>
      </c>
      <c r="O721" s="33" t="s">
        <v>2241</v>
      </c>
      <c r="P721" s="33" t="s">
        <v>6062</v>
      </c>
      <c r="Q721" s="2" t="str">
        <f>VLOOKUP(P721,'[1]Table E'!A:C,3,FALSE)</f>
        <v>Governmental Operations - Administrative Services</v>
      </c>
    </row>
    <row r="722" spans="1:17" x14ac:dyDescent="0.25">
      <c r="A722" s="33" t="str">
        <f t="shared" si="33"/>
        <v>1940001000</v>
      </c>
      <c r="B722" s="33" t="s">
        <v>2341</v>
      </c>
      <c r="C722" s="33" t="s">
        <v>1</v>
      </c>
      <c r="D722" s="9" t="str">
        <f t="shared" si="34"/>
        <v>194001000</v>
      </c>
      <c r="E722" s="34">
        <v>19400</v>
      </c>
      <c r="F722" s="34">
        <v>1000</v>
      </c>
      <c r="G722" s="9" t="str">
        <f>VLOOKUP(B722,'[1]Business Unit Lookup'!A:B,2,FALSE)</f>
        <v>Department of General Services</v>
      </c>
      <c r="H722" s="33" t="str">
        <f>VLOOKUP(C722,'[1]Fund Lookup'!B:C,2,FALSE)</f>
        <v>General Fund</v>
      </c>
      <c r="I722" s="35" t="s">
        <v>2236</v>
      </c>
      <c r="J722" s="33" t="str">
        <f>VLOOKUP(I722,'[1]Table B'!A:B,2,FALSE)</f>
        <v>General</v>
      </c>
      <c r="K722" s="9" t="str">
        <f t="shared" si="35"/>
        <v>100-General</v>
      </c>
      <c r="L722" s="9" t="str">
        <f>IFERROR(VLOOKUP(A722,'[1]VAC as of March 2024'!A:K,11,FALSE),"No")</f>
        <v>No</v>
      </c>
      <c r="M722" s="9" t="s">
        <v>2237</v>
      </c>
      <c r="O722" s="33" t="s">
        <v>2240</v>
      </c>
      <c r="P722" s="33" t="s">
        <v>6061</v>
      </c>
      <c r="Q722" s="2" t="str">
        <f>VLOOKUP(P722,'[1]Table E'!A:C,3,FALSE)</f>
        <v>Unassigned</v>
      </c>
    </row>
    <row r="723" spans="1:17" x14ac:dyDescent="0.25">
      <c r="A723" s="33" t="str">
        <f t="shared" si="33"/>
        <v>1940002060</v>
      </c>
      <c r="B723" s="33" t="s">
        <v>2341</v>
      </c>
      <c r="C723" s="33" t="s">
        <v>87</v>
      </c>
      <c r="D723" s="9" t="str">
        <f t="shared" si="34"/>
        <v>194002060</v>
      </c>
      <c r="E723" s="34">
        <v>19400</v>
      </c>
      <c r="F723" s="34">
        <v>2060</v>
      </c>
      <c r="G723" s="9" t="str">
        <f>VLOOKUP(B723,'[1]Business Unit Lookup'!A:B,2,FALSE)</f>
        <v>Department of General Services</v>
      </c>
      <c r="H723" s="33" t="str">
        <f>VLOOKUP(C723,'[1]Fund Lookup'!B:C,2,FALSE)</f>
        <v>Statewide Contract Vndr Rebate</v>
      </c>
      <c r="I723" s="35" t="s">
        <v>2236</v>
      </c>
      <c r="J723" s="33" t="str">
        <f>VLOOKUP(I723,'[1]Table B'!A:B,2,FALSE)</f>
        <v>General</v>
      </c>
      <c r="K723" s="9" t="str">
        <f t="shared" si="35"/>
        <v>100-General</v>
      </c>
      <c r="L723" s="9" t="str">
        <f>IFERROR(VLOOKUP(A723,'[1]VAC as of March 2024'!A:K,11,FALSE),"No")</f>
        <v>No</v>
      </c>
      <c r="M723" s="9" t="s">
        <v>2240</v>
      </c>
      <c r="O723" s="33" t="s">
        <v>2</v>
      </c>
      <c r="P723" s="33" t="s">
        <v>6075</v>
      </c>
      <c r="Q723" s="2" t="str">
        <f>VLOOKUP(P723,'[1]Table E'!A:C,3,FALSE)</f>
        <v>Governmental Operations - Administrative Services</v>
      </c>
    </row>
    <row r="724" spans="1:17" x14ac:dyDescent="0.25">
      <c r="A724" s="33" t="str">
        <f t="shared" si="33"/>
        <v>1940002194</v>
      </c>
      <c r="B724" s="33" t="s">
        <v>2341</v>
      </c>
      <c r="C724" s="33" t="s">
        <v>285</v>
      </c>
      <c r="D724" s="9" t="str">
        <f t="shared" si="34"/>
        <v>194002194</v>
      </c>
      <c r="E724" s="34">
        <v>19400</v>
      </c>
      <c r="F724" s="34">
        <v>2194</v>
      </c>
      <c r="G724" s="9" t="str">
        <f>VLOOKUP(B724,'[1]Business Unit Lookup'!A:B,2,FALSE)</f>
        <v>Department of General Services</v>
      </c>
      <c r="H724" s="33" t="str">
        <f>VLOOKUP(C724,'[1]Fund Lookup'!B:C,2,FALSE)</f>
        <v>DGS Special Revenue Fund</v>
      </c>
      <c r="I724" s="35" t="s">
        <v>2236</v>
      </c>
      <c r="J724" s="33" t="str">
        <f>VLOOKUP(I724,'[1]Table B'!A:B,2,FALSE)</f>
        <v>General</v>
      </c>
      <c r="K724" s="9" t="str">
        <f t="shared" si="35"/>
        <v>100-General</v>
      </c>
      <c r="L724" s="9" t="str">
        <f>IFERROR(VLOOKUP(A724,'[1]VAC as of March 2024'!A:K,11,FALSE),"No")</f>
        <v>No</v>
      </c>
      <c r="M724" s="9" t="s">
        <v>2240</v>
      </c>
      <c r="O724" s="33" t="s">
        <v>2</v>
      </c>
      <c r="P724" s="33" t="s">
        <v>6075</v>
      </c>
      <c r="Q724" s="2" t="str">
        <f>VLOOKUP(P724,'[1]Table E'!A:C,3,FALSE)</f>
        <v>Governmental Operations - Administrative Services</v>
      </c>
    </row>
    <row r="725" spans="1:17" x14ac:dyDescent="0.25">
      <c r="A725" s="33" t="str">
        <f t="shared" si="33"/>
        <v>1940002261</v>
      </c>
      <c r="B725" s="33" t="s">
        <v>2341</v>
      </c>
      <c r="C725" s="33" t="s">
        <v>362</v>
      </c>
      <c r="D725" s="9" t="str">
        <f t="shared" si="34"/>
        <v>194002261</v>
      </c>
      <c r="E725" s="34">
        <v>19400</v>
      </c>
      <c r="F725" s="34">
        <v>2261</v>
      </c>
      <c r="G725" s="9" t="str">
        <f>VLOOKUP(B725,'[1]Business Unit Lookup'!A:B,2,FALSE)</f>
        <v>Department of General Services</v>
      </c>
      <c r="H725" s="33" t="str">
        <f>VLOOKUP(C725,'[1]Fund Lookup'!B:C,2,FALSE)</f>
        <v>Wash Bldg Reno &amp; Litigation</v>
      </c>
      <c r="I725" s="35" t="s">
        <v>2239</v>
      </c>
      <c r="J725" s="33" t="str">
        <f>VLOOKUP(I725,'[1]Table B'!A:B,2,FALSE)</f>
        <v>Special Revenue-Other</v>
      </c>
      <c r="K725" s="9" t="str">
        <f t="shared" si="35"/>
        <v>105-Special Revenue-Other</v>
      </c>
      <c r="L725" s="9" t="str">
        <f>IFERROR(VLOOKUP(A725,'[1]VAC as of March 2024'!A:K,11,FALSE),"No")</f>
        <v>No</v>
      </c>
      <c r="M725" s="9" t="s">
        <v>2240</v>
      </c>
      <c r="O725" s="33" t="s">
        <v>2241</v>
      </c>
      <c r="P725" s="33" t="s">
        <v>6094</v>
      </c>
      <c r="Q725" s="2" t="str">
        <f>VLOOKUP(P725,'[1]Table E'!A:C,3,FALSE)</f>
        <v>Contract and Debt Administration</v>
      </c>
    </row>
    <row r="726" spans="1:17" x14ac:dyDescent="0.25">
      <c r="A726" s="33" t="str">
        <f t="shared" si="33"/>
        <v>1940002282</v>
      </c>
      <c r="B726" s="33" t="s">
        <v>2341</v>
      </c>
      <c r="C726" s="33" t="s">
        <v>384</v>
      </c>
      <c r="D726" s="9" t="str">
        <f t="shared" si="34"/>
        <v>194002282</v>
      </c>
      <c r="E726" s="34">
        <v>19400</v>
      </c>
      <c r="F726" s="34">
        <v>2282</v>
      </c>
      <c r="G726" s="9" t="str">
        <f>VLOOKUP(B726,'[1]Business Unit Lookup'!A:B,2,FALSE)</f>
        <v>Department of General Services</v>
      </c>
      <c r="H726" s="33" t="str">
        <f>VLOOKUP(C726,'[1]Fund Lookup'!B:C,2,FALSE)</f>
        <v>Prcds Of Specific Income Lease</v>
      </c>
      <c r="I726" s="35" t="s">
        <v>2236</v>
      </c>
      <c r="J726" s="33" t="str">
        <f>VLOOKUP(I726,'[1]Table B'!A:B,2,FALSE)</f>
        <v>General</v>
      </c>
      <c r="K726" s="9" t="str">
        <f t="shared" si="35"/>
        <v>100-General</v>
      </c>
      <c r="L726" s="9" t="str">
        <f>IFERROR(VLOOKUP(A726,'[1]VAC as of March 2024'!A:K,11,FALSE),"No")</f>
        <v>No</v>
      </c>
      <c r="M726" s="9" t="s">
        <v>2240</v>
      </c>
      <c r="O726" s="33" t="s">
        <v>2</v>
      </c>
      <c r="P726" s="33" t="s">
        <v>6075</v>
      </c>
      <c r="Q726" s="2" t="str">
        <f>VLOOKUP(P726,'[1]Table E'!A:C,3,FALSE)</f>
        <v>Governmental Operations - Administrative Services</v>
      </c>
    </row>
    <row r="727" spans="1:17" x14ac:dyDescent="0.25">
      <c r="A727" s="33" t="str">
        <f t="shared" si="33"/>
        <v>1940002504</v>
      </c>
      <c r="B727" s="33" t="s">
        <v>2341</v>
      </c>
      <c r="C727" s="33" t="s">
        <v>530</v>
      </c>
      <c r="D727" s="9" t="str">
        <f t="shared" si="34"/>
        <v>194002504</v>
      </c>
      <c r="E727" s="34">
        <v>19400</v>
      </c>
      <c r="F727" s="34">
        <v>2504</v>
      </c>
      <c r="G727" s="9" t="str">
        <f>VLOOKUP(B727,'[1]Business Unit Lookup'!A:B,2,FALSE)</f>
        <v>Department of General Services</v>
      </c>
      <c r="H727" s="33" t="str">
        <f>VLOOKUP(C727,'[1]Fund Lookup'!B:C,2,FALSE)</f>
        <v>Laboratory Services</v>
      </c>
      <c r="I727" s="35" t="s">
        <v>2236</v>
      </c>
      <c r="J727" s="33" t="str">
        <f>VLOOKUP(I727,'[1]Table B'!A:B,2,FALSE)</f>
        <v>General</v>
      </c>
      <c r="K727" s="9" t="str">
        <f t="shared" si="35"/>
        <v>100-General</v>
      </c>
      <c r="L727" s="9" t="str">
        <f>IFERROR(VLOOKUP(A727,'[1]VAC as of March 2024'!A:K,11,FALSE),"No")</f>
        <v>No</v>
      </c>
      <c r="M727" s="9" t="s">
        <v>2240</v>
      </c>
      <c r="O727" s="33" t="s">
        <v>2</v>
      </c>
      <c r="P727" s="33" t="s">
        <v>6075</v>
      </c>
      <c r="Q727" s="2" t="str">
        <f>VLOOKUP(P727,'[1]Table E'!A:C,3,FALSE)</f>
        <v>Governmental Operations - Administrative Services</v>
      </c>
    </row>
    <row r="728" spans="1:17" x14ac:dyDescent="0.25">
      <c r="A728" s="33" t="str">
        <f t="shared" si="33"/>
        <v>1940002600</v>
      </c>
      <c r="B728" s="33" t="s">
        <v>2341</v>
      </c>
      <c r="C728" s="33" t="s">
        <v>565</v>
      </c>
      <c r="D728" s="9" t="str">
        <f t="shared" si="34"/>
        <v>194002600</v>
      </c>
      <c r="E728" s="34">
        <v>19400</v>
      </c>
      <c r="F728" s="34">
        <v>2600</v>
      </c>
      <c r="G728" s="9" t="str">
        <f>VLOOKUP(B728,'[1]Business Unit Lookup'!A:B,2,FALSE)</f>
        <v>Department of General Services</v>
      </c>
      <c r="H728" s="33" t="str">
        <f>VLOOKUP(C728,'[1]Fund Lookup'!B:C,2,FALSE)</f>
        <v>State Surplus Proprty Suspense</v>
      </c>
      <c r="I728" s="35" t="s">
        <v>2236</v>
      </c>
      <c r="J728" s="33" t="str">
        <f>VLOOKUP(I728,'[1]Table B'!A:B,2,FALSE)</f>
        <v>General</v>
      </c>
      <c r="K728" s="9" t="str">
        <f t="shared" si="35"/>
        <v>100-General</v>
      </c>
      <c r="L728" s="9" t="str">
        <f>IFERROR(VLOOKUP(A728,'[1]VAC as of March 2024'!A:K,11,FALSE),"No")</f>
        <v>No</v>
      </c>
      <c r="M728" s="9" t="s">
        <v>2240</v>
      </c>
      <c r="O728" s="33" t="s">
        <v>2</v>
      </c>
      <c r="P728" s="33" t="s">
        <v>6075</v>
      </c>
      <c r="Q728" s="2" t="str">
        <f>VLOOKUP(P728,'[1]Table E'!A:C,3,FALSE)</f>
        <v>Governmental Operations - Administrative Services</v>
      </c>
    </row>
    <row r="729" spans="1:17" x14ac:dyDescent="0.25">
      <c r="A729" s="33" t="str">
        <f t="shared" si="33"/>
        <v>1940002615</v>
      </c>
      <c r="B729" s="33" t="s">
        <v>2341</v>
      </c>
      <c r="C729" s="33" t="s">
        <v>577</v>
      </c>
      <c r="D729" s="9" t="str">
        <f t="shared" si="34"/>
        <v>194002615</v>
      </c>
      <c r="E729" s="34">
        <v>19400</v>
      </c>
      <c r="F729" s="34">
        <v>2615</v>
      </c>
      <c r="G729" s="9" t="str">
        <f>VLOOKUP(B729,'[1]Business Unit Lookup'!A:B,2,FALSE)</f>
        <v>Department of General Services</v>
      </c>
      <c r="H729" s="33" t="str">
        <f>VLOOKUP(C729,'[1]Fund Lookup'!B:C,2,FALSE)</f>
        <v>VA Bus Opp Prog &amp; Public Proc</v>
      </c>
      <c r="I729" s="35" t="s">
        <v>2236</v>
      </c>
      <c r="J729" s="33" t="str">
        <f>VLOOKUP(I729,'[1]Table B'!A:B,2,FALSE)</f>
        <v>General</v>
      </c>
      <c r="K729" s="9" t="str">
        <f t="shared" si="35"/>
        <v>100-General</v>
      </c>
      <c r="L729" s="9" t="str">
        <f>IFERROR(VLOOKUP(A729,'[1]VAC as of March 2024'!A:K,11,FALSE),"No")</f>
        <v>No</v>
      </c>
      <c r="M729" s="9" t="s">
        <v>2240</v>
      </c>
      <c r="O729" s="33" t="s">
        <v>2</v>
      </c>
      <c r="P729" s="33" t="s">
        <v>6075</v>
      </c>
      <c r="Q729" s="2" t="str">
        <f>VLOOKUP(P729,'[1]Table E'!A:C,3,FALSE)</f>
        <v>Governmental Operations - Administrative Services</v>
      </c>
    </row>
    <row r="730" spans="1:17" x14ac:dyDescent="0.25">
      <c r="A730" s="33" t="str">
        <f t="shared" si="33"/>
        <v>1940002620</v>
      </c>
      <c r="B730" s="33" t="s">
        <v>2341</v>
      </c>
      <c r="C730" s="33" t="s">
        <v>580</v>
      </c>
      <c r="D730" s="9" t="str">
        <f t="shared" si="34"/>
        <v>194002620</v>
      </c>
      <c r="E730" s="34">
        <v>19400</v>
      </c>
      <c r="F730" s="34">
        <v>2620</v>
      </c>
      <c r="G730" s="9" t="str">
        <f>VLOOKUP(B730,'[1]Business Unit Lookup'!A:B,2,FALSE)</f>
        <v>Department of General Services</v>
      </c>
      <c r="H730" s="33" t="str">
        <f>VLOOKUP(C730,'[1]Fund Lookup'!B:C,2,FALSE)</f>
        <v>State Surplus Ppty - Reversion</v>
      </c>
      <c r="I730" s="35" t="s">
        <v>2236</v>
      </c>
      <c r="J730" s="33" t="str">
        <f>VLOOKUP(I730,'[1]Table B'!A:B,2,FALSE)</f>
        <v>General</v>
      </c>
      <c r="K730" s="9" t="str">
        <f t="shared" si="35"/>
        <v>100-General</v>
      </c>
      <c r="L730" s="9" t="str">
        <f>IFERROR(VLOOKUP(A730,'[1]VAC as of March 2024'!A:K,11,FALSE),"No")</f>
        <v>No</v>
      </c>
      <c r="M730" s="9" t="s">
        <v>2240</v>
      </c>
      <c r="O730" s="33" t="s">
        <v>2</v>
      </c>
      <c r="P730" s="33" t="s">
        <v>6075</v>
      </c>
      <c r="Q730" s="2" t="str">
        <f>VLOOKUP(P730,'[1]Table E'!A:C,3,FALSE)</f>
        <v>Governmental Operations - Administrative Services</v>
      </c>
    </row>
    <row r="731" spans="1:17" x14ac:dyDescent="0.25">
      <c r="A731" s="33" t="str">
        <f t="shared" si="33"/>
        <v>1940002700</v>
      </c>
      <c r="B731" s="33" t="s">
        <v>2341</v>
      </c>
      <c r="C731" s="33" t="s">
        <v>619</v>
      </c>
      <c r="D731" s="9" t="str">
        <f t="shared" si="34"/>
        <v>194002700</v>
      </c>
      <c r="E731" s="34">
        <v>19400</v>
      </c>
      <c r="F731" s="34">
        <v>2700</v>
      </c>
      <c r="G731" s="9" t="str">
        <f>VLOOKUP(B731,'[1]Business Unit Lookup'!A:B,2,FALSE)</f>
        <v>Department of General Services</v>
      </c>
      <c r="H731" s="33" t="str">
        <f>VLOOKUP(C731,'[1]Fund Lookup'!B:C,2,FALSE)</f>
        <v>Parking</v>
      </c>
      <c r="I731" s="35" t="s">
        <v>2239</v>
      </c>
      <c r="J731" s="33" t="str">
        <f>VLOOKUP(I731,'[1]Table B'!A:B,2,FALSE)</f>
        <v>Special Revenue-Other</v>
      </c>
      <c r="K731" s="9" t="str">
        <f t="shared" si="35"/>
        <v>105-Special Revenue-Other</v>
      </c>
      <c r="L731" s="9" t="str">
        <f>IFERROR(VLOOKUP(A731,'[1]VAC as of March 2024'!A:K,11,FALSE),"No")</f>
        <v>No</v>
      </c>
      <c r="M731" s="9" t="s">
        <v>2240</v>
      </c>
      <c r="O731" s="33" t="s">
        <v>2241</v>
      </c>
      <c r="P731" s="33" t="s">
        <v>6062</v>
      </c>
      <c r="Q731" s="2" t="str">
        <f>VLOOKUP(P731,'[1]Table E'!A:C,3,FALSE)</f>
        <v>Governmental Operations - Administrative Services</v>
      </c>
    </row>
    <row r="732" spans="1:17" x14ac:dyDescent="0.25">
      <c r="A732" s="33" t="str">
        <f t="shared" si="33"/>
        <v>1940002750</v>
      </c>
      <c r="B732" s="33" t="s">
        <v>2341</v>
      </c>
      <c r="C732" s="33" t="s">
        <v>650</v>
      </c>
      <c r="D732" s="9" t="str">
        <f t="shared" si="34"/>
        <v>194002750</v>
      </c>
      <c r="E732" s="34">
        <v>19400</v>
      </c>
      <c r="F732" s="34">
        <v>2750</v>
      </c>
      <c r="G732" s="9" t="str">
        <f>VLOOKUP(B732,'[1]Business Unit Lookup'!A:B,2,FALSE)</f>
        <v>Department of General Services</v>
      </c>
      <c r="H732" s="33" t="str">
        <f>VLOOKUP(C732,'[1]Fund Lookup'!B:C,2,FALSE)</f>
        <v>Public-Private Educ Act Fund</v>
      </c>
      <c r="I732" s="35" t="s">
        <v>2239</v>
      </c>
      <c r="J732" s="33" t="str">
        <f>VLOOKUP(I732,'[1]Table B'!A:B,2,FALSE)</f>
        <v>Special Revenue-Other</v>
      </c>
      <c r="K732" s="9" t="str">
        <f t="shared" si="35"/>
        <v>105-Special Revenue-Other</v>
      </c>
      <c r="L732" s="9" t="str">
        <f>IFERROR(VLOOKUP(A732,'[1]VAC as of March 2024'!A:K,11,FALSE),"No")</f>
        <v>No</v>
      </c>
      <c r="M732" s="9" t="s">
        <v>2240</v>
      </c>
      <c r="O732" s="33" t="s">
        <v>2241</v>
      </c>
      <c r="P732" s="33" t="s">
        <v>6062</v>
      </c>
      <c r="Q732" s="2" t="str">
        <f>VLOOKUP(P732,'[1]Table E'!A:C,3,FALSE)</f>
        <v>Governmental Operations - Administrative Services</v>
      </c>
    </row>
    <row r="733" spans="1:17" x14ac:dyDescent="0.25">
      <c r="A733" s="33" t="str">
        <f t="shared" si="33"/>
        <v>1940002860</v>
      </c>
      <c r="B733" s="33" t="s">
        <v>2341</v>
      </c>
      <c r="C733" s="33" t="s">
        <v>712</v>
      </c>
      <c r="D733" s="9" t="str">
        <f t="shared" si="34"/>
        <v>194002860</v>
      </c>
      <c r="E733" s="34">
        <v>19400</v>
      </c>
      <c r="F733" s="34">
        <v>2860</v>
      </c>
      <c r="G733" s="9" t="str">
        <f>VLOOKUP(B733,'[1]Business Unit Lookup'!A:B,2,FALSE)</f>
        <v>Department of General Services</v>
      </c>
      <c r="H733" s="33" t="str">
        <f>VLOOKUP(C733,'[1]Fund Lookup'!B:C,2,FALSE)</f>
        <v>Recycl Mtrl Sales-Nongen/NonHE</v>
      </c>
      <c r="I733" s="35" t="s">
        <v>2236</v>
      </c>
      <c r="J733" s="33" t="str">
        <f>VLOOKUP(I733,'[1]Table B'!A:B,2,FALSE)</f>
        <v>General</v>
      </c>
      <c r="K733" s="9" t="str">
        <f t="shared" si="35"/>
        <v>100-General</v>
      </c>
      <c r="L733" s="9" t="str">
        <f>IFERROR(VLOOKUP(A733,'[1]VAC as of March 2024'!A:K,11,FALSE),"No")</f>
        <v>No</v>
      </c>
      <c r="M733" s="9" t="s">
        <v>2240</v>
      </c>
      <c r="O733" s="33" t="s">
        <v>2</v>
      </c>
      <c r="P733" s="33" t="s">
        <v>6075</v>
      </c>
      <c r="Q733" s="2" t="str">
        <f>VLOOKUP(P733,'[1]Table E'!A:C,3,FALSE)</f>
        <v>Governmental Operations - Administrative Services</v>
      </c>
    </row>
    <row r="734" spans="1:17" x14ac:dyDescent="0.25">
      <c r="A734" s="33" t="str">
        <f t="shared" si="33"/>
        <v>1940002970</v>
      </c>
      <c r="B734" s="33" t="s">
        <v>2341</v>
      </c>
      <c r="C734" s="33" t="s">
        <v>758</v>
      </c>
      <c r="D734" s="9" t="str">
        <f t="shared" si="34"/>
        <v>194002970</v>
      </c>
      <c r="E734" s="34">
        <v>19400</v>
      </c>
      <c r="F734" s="34">
        <v>2970</v>
      </c>
      <c r="G734" s="9" t="str">
        <f>VLOOKUP(B734,'[1]Business Unit Lookup'!A:B,2,FALSE)</f>
        <v>Department of General Services</v>
      </c>
      <c r="H734" s="33" t="str">
        <f>VLOOKUP(C734,'[1]Fund Lookup'!B:C,2,FALSE)</f>
        <v>Asbestos Claims Trust Fund</v>
      </c>
      <c r="I734" s="35" t="s">
        <v>2236</v>
      </c>
      <c r="J734" s="33" t="str">
        <f>VLOOKUP(I734,'[1]Table B'!A:B,2,FALSE)</f>
        <v>General</v>
      </c>
      <c r="K734" s="9" t="str">
        <f t="shared" si="35"/>
        <v>100-General</v>
      </c>
      <c r="L734" s="9" t="str">
        <f>IFERROR(VLOOKUP(A734,'[1]VAC as of March 2024'!A:K,11,FALSE),"No")</f>
        <v>No</v>
      </c>
      <c r="M734" s="9" t="s">
        <v>2240</v>
      </c>
      <c r="O734" s="33" t="s">
        <v>2</v>
      </c>
      <c r="P734" s="33" t="s">
        <v>6075</v>
      </c>
      <c r="Q734" s="2" t="str">
        <f>VLOOKUP(P734,'[1]Table E'!A:C,3,FALSE)</f>
        <v>Governmental Operations - Administrative Services</v>
      </c>
    </row>
    <row r="735" spans="1:17" x14ac:dyDescent="0.25">
      <c r="A735" s="33" t="str">
        <f t="shared" si="33"/>
        <v>1940005010</v>
      </c>
      <c r="B735" s="33" t="s">
        <v>2341</v>
      </c>
      <c r="C735" s="33" t="s">
        <v>1035</v>
      </c>
      <c r="D735" s="9" t="str">
        <f t="shared" si="34"/>
        <v>194005010</v>
      </c>
      <c r="E735" s="34">
        <v>19400</v>
      </c>
      <c r="F735" s="34">
        <v>5010</v>
      </c>
      <c r="G735" s="9" t="str">
        <f>VLOOKUP(B735,'[1]Business Unit Lookup'!A:B,2,FALSE)</f>
        <v>Department of General Services</v>
      </c>
      <c r="H735" s="33" t="str">
        <f>VLOOKUP(C735,'[1]Fund Lookup'!B:C,2,FALSE)</f>
        <v>Consolidated Laboratory Srvcs</v>
      </c>
      <c r="I735" s="35" t="s">
        <v>2342</v>
      </c>
      <c r="J735" s="33" t="str">
        <f>VLOOKUP(I735,'[1]Table B'!A:B,2,FALSE)</f>
        <v>Enterprise-Consolidated Lab</v>
      </c>
      <c r="K735" s="9" t="str">
        <f t="shared" si="35"/>
        <v>307-Enterprise-Consolidated Lab</v>
      </c>
      <c r="L735" s="9" t="str">
        <f>IFERROR(VLOOKUP(A735,'[1]VAC as of March 2024'!A:K,11,FALSE),"No")</f>
        <v>No</v>
      </c>
      <c r="M735" s="9" t="s">
        <v>2240</v>
      </c>
      <c r="Q735" s="2"/>
    </row>
    <row r="736" spans="1:17" x14ac:dyDescent="0.25">
      <c r="A736" s="33" t="str">
        <f t="shared" si="33"/>
        <v>1940005020</v>
      </c>
      <c r="B736" s="33" t="s">
        <v>2341</v>
      </c>
      <c r="C736" s="33" t="s">
        <v>1038</v>
      </c>
      <c r="D736" s="9" t="str">
        <f t="shared" si="34"/>
        <v>194005020</v>
      </c>
      <c r="E736" s="34">
        <v>19400</v>
      </c>
      <c r="F736" s="34">
        <v>5020</v>
      </c>
      <c r="G736" s="9" t="str">
        <f>VLOOKUP(B736,'[1]Business Unit Lookup'!A:B,2,FALSE)</f>
        <v>Department of General Services</v>
      </c>
      <c r="H736" s="33" t="str">
        <f>VLOOKUP(C736,'[1]Fund Lookup'!B:C,2,FALSE)</f>
        <v>Fed Safe Drnkng Wtr Test Prcds</v>
      </c>
      <c r="I736" s="35" t="s">
        <v>2342</v>
      </c>
      <c r="J736" s="33" t="str">
        <f>VLOOKUP(I736,'[1]Table B'!A:B,2,FALSE)</f>
        <v>Enterprise-Consolidated Lab</v>
      </c>
      <c r="K736" s="9" t="str">
        <f t="shared" si="35"/>
        <v>307-Enterprise-Consolidated Lab</v>
      </c>
      <c r="L736" s="9" t="str">
        <f>IFERROR(VLOOKUP(A736,'[1]VAC as of March 2024'!A:K,11,FALSE),"No")</f>
        <v>No</v>
      </c>
      <c r="M736" s="9" t="s">
        <v>2240</v>
      </c>
      <c r="Q736" s="2"/>
    </row>
    <row r="737" spans="1:17" x14ac:dyDescent="0.25">
      <c r="A737" s="33" t="str">
        <f t="shared" si="33"/>
        <v>1940005050</v>
      </c>
      <c r="B737" s="33" t="s">
        <v>2341</v>
      </c>
      <c r="C737" s="33" t="s">
        <v>1040</v>
      </c>
      <c r="D737" s="9" t="str">
        <f t="shared" si="34"/>
        <v>194005050</v>
      </c>
      <c r="E737" s="34">
        <v>19400</v>
      </c>
      <c r="F737" s="34">
        <v>5050</v>
      </c>
      <c r="G737" s="9" t="str">
        <f>VLOOKUP(B737,'[1]Business Unit Lookup'!A:B,2,FALSE)</f>
        <v>Department of General Services</v>
      </c>
      <c r="H737" s="33" t="str">
        <f>VLOOKUP(C737,'[1]Fund Lookup'!B:C,2,FALSE)</f>
        <v>EVA Procurement Program</v>
      </c>
      <c r="I737" s="35" t="s">
        <v>2343</v>
      </c>
      <c r="J737" s="33" t="str">
        <f>VLOOKUP(I737,'[1]Table B'!A:B,2,FALSE)</f>
        <v>Enterprise-EVA Procurement</v>
      </c>
      <c r="K737" s="9" t="str">
        <f t="shared" si="35"/>
        <v>308-Enterprise-EVA Procurement</v>
      </c>
      <c r="L737" s="9" t="str">
        <f>IFERROR(VLOOKUP(A737,'[1]VAC as of March 2024'!A:K,11,FALSE),"No")</f>
        <v>No</v>
      </c>
      <c r="M737" s="9" t="s">
        <v>2240</v>
      </c>
      <c r="Q737" s="2"/>
    </row>
    <row r="738" spans="1:17" x14ac:dyDescent="0.25">
      <c r="A738" s="33" t="str">
        <f t="shared" si="33"/>
        <v>1940006010</v>
      </c>
      <c r="B738" s="33" t="s">
        <v>2341</v>
      </c>
      <c r="C738" s="33" t="s">
        <v>1078</v>
      </c>
      <c r="D738" s="9" t="str">
        <f t="shared" si="34"/>
        <v>194006010</v>
      </c>
      <c r="E738" s="34">
        <v>19400</v>
      </c>
      <c r="F738" s="34">
        <v>6010</v>
      </c>
      <c r="G738" s="9" t="str">
        <f>VLOOKUP(B738,'[1]Business Unit Lookup'!A:B,2,FALSE)</f>
        <v>Department of General Services</v>
      </c>
      <c r="H738" s="33" t="str">
        <f>VLOOKUP(C738,'[1]Fund Lookup'!B:C,2,FALSE)</f>
        <v>Real Estate Services</v>
      </c>
      <c r="I738" s="35" t="s">
        <v>2344</v>
      </c>
      <c r="J738" s="33" t="str">
        <f>VLOOKUP(I738,'[1]Table B'!A:B,2,FALSE)</f>
        <v>Internal Service-Property Management</v>
      </c>
      <c r="K738" s="9" t="str">
        <f t="shared" si="35"/>
        <v>354-Internal Service-Property Management</v>
      </c>
      <c r="L738" s="9" t="str">
        <f>IFERROR(VLOOKUP(A738,'[1]VAC as of March 2024'!A:K,11,FALSE),"No")</f>
        <v>No</v>
      </c>
      <c r="M738" s="9" t="s">
        <v>2240</v>
      </c>
      <c r="Q738" s="2"/>
    </row>
    <row r="739" spans="1:17" x14ac:dyDescent="0.25">
      <c r="A739" s="33" t="str">
        <f t="shared" si="33"/>
        <v>1940006020</v>
      </c>
      <c r="B739" s="33" t="s">
        <v>2341</v>
      </c>
      <c r="C739" s="33" t="s">
        <v>1082</v>
      </c>
      <c r="D739" s="9" t="str">
        <f t="shared" si="34"/>
        <v>194006020</v>
      </c>
      <c r="E739" s="34">
        <v>19400</v>
      </c>
      <c r="F739" s="34">
        <v>6020</v>
      </c>
      <c r="G739" s="9" t="str">
        <f>VLOOKUP(B739,'[1]Business Unit Lookup'!A:B,2,FALSE)</f>
        <v>Department of General Services</v>
      </c>
      <c r="H739" s="33" t="str">
        <f>VLOOKUP(C739,'[1]Fund Lookup'!B:C,2,FALSE)</f>
        <v>Graphics Communication</v>
      </c>
      <c r="I739" s="35" t="s">
        <v>2345</v>
      </c>
      <c r="J739" s="33" t="str">
        <f>VLOOKUP(I739,'[1]Table B'!A:B,2,FALSE)</f>
        <v>Internal Service-General Services</v>
      </c>
      <c r="K739" s="9" t="str">
        <f t="shared" si="35"/>
        <v>355-Internal Service-General Services</v>
      </c>
      <c r="L739" s="9" t="str">
        <f>IFERROR(VLOOKUP(A739,'[1]VAC as of March 2024'!A:K,11,FALSE),"No")</f>
        <v>No</v>
      </c>
      <c r="M739" s="9" t="s">
        <v>2240</v>
      </c>
      <c r="Q739" s="2"/>
    </row>
    <row r="740" spans="1:17" x14ac:dyDescent="0.25">
      <c r="A740" s="33" t="str">
        <f t="shared" si="33"/>
        <v>1940006030</v>
      </c>
      <c r="B740" s="33" t="s">
        <v>2341</v>
      </c>
      <c r="C740" s="33" t="s">
        <v>1085</v>
      </c>
      <c r="D740" s="9" t="str">
        <f t="shared" si="34"/>
        <v>194006030</v>
      </c>
      <c r="E740" s="34">
        <v>19400</v>
      </c>
      <c r="F740" s="34">
        <v>6030</v>
      </c>
      <c r="G740" s="9" t="str">
        <f>VLOOKUP(B740,'[1]Business Unit Lookup'!A:B,2,FALSE)</f>
        <v>Department of General Services</v>
      </c>
      <c r="H740" s="33" t="str">
        <f>VLOOKUP(C740,'[1]Fund Lookup'!B:C,2,FALSE)</f>
        <v>State Surplus Property Program</v>
      </c>
      <c r="I740" s="35" t="s">
        <v>2345</v>
      </c>
      <c r="J740" s="33" t="str">
        <f>VLOOKUP(I740,'[1]Table B'!A:B,2,FALSE)</f>
        <v>Internal Service-General Services</v>
      </c>
      <c r="K740" s="9" t="str">
        <f t="shared" si="35"/>
        <v>355-Internal Service-General Services</v>
      </c>
      <c r="L740" s="9" t="str">
        <f>IFERROR(VLOOKUP(A740,'[1]VAC as of March 2024'!A:K,11,FALSE),"No")</f>
        <v>No</v>
      </c>
      <c r="M740" s="9" t="s">
        <v>2240</v>
      </c>
      <c r="Q740" s="2"/>
    </row>
    <row r="741" spans="1:17" x14ac:dyDescent="0.25">
      <c r="A741" s="33" t="str">
        <f t="shared" si="33"/>
        <v>1940006040</v>
      </c>
      <c r="B741" s="33" t="s">
        <v>2341</v>
      </c>
      <c r="C741" s="33" t="s">
        <v>1087</v>
      </c>
      <c r="D741" s="9" t="str">
        <f t="shared" si="34"/>
        <v>194006040</v>
      </c>
      <c r="E741" s="34">
        <v>19400</v>
      </c>
      <c r="F741" s="34">
        <v>6040</v>
      </c>
      <c r="G741" s="9" t="str">
        <f>VLOOKUP(B741,'[1]Business Unit Lookup'!A:B,2,FALSE)</f>
        <v>Department of General Services</v>
      </c>
      <c r="H741" s="33" t="str">
        <f>VLOOKUP(C741,'[1]Fund Lookup'!B:C,2,FALSE)</f>
        <v>DGS Maintenance &amp; Repair Proj</v>
      </c>
      <c r="I741" s="35" t="s">
        <v>2344</v>
      </c>
      <c r="J741" s="33" t="str">
        <f>VLOOKUP(I741,'[1]Table B'!A:B,2,FALSE)</f>
        <v>Internal Service-Property Management</v>
      </c>
      <c r="K741" s="9" t="str">
        <f t="shared" si="35"/>
        <v>354-Internal Service-Property Management</v>
      </c>
      <c r="L741" s="9" t="str">
        <f>IFERROR(VLOOKUP(A741,'[1]VAC as of March 2024'!A:K,11,FALSE),"No")</f>
        <v>No</v>
      </c>
      <c r="M741" s="9" t="s">
        <v>2240</v>
      </c>
      <c r="Q741" s="2"/>
    </row>
    <row r="742" spans="1:17" x14ac:dyDescent="0.25">
      <c r="A742" s="33" t="str">
        <f t="shared" si="33"/>
        <v>1940006050</v>
      </c>
      <c r="B742" s="33" t="s">
        <v>2341</v>
      </c>
      <c r="C742" s="33" t="s">
        <v>1090</v>
      </c>
      <c r="D742" s="9" t="str">
        <f t="shared" si="34"/>
        <v>194006050</v>
      </c>
      <c r="E742" s="34">
        <v>19400</v>
      </c>
      <c r="F742" s="34">
        <v>6050</v>
      </c>
      <c r="G742" s="9" t="str">
        <f>VLOOKUP(B742,'[1]Business Unit Lookup'!A:B,2,FALSE)</f>
        <v>Department of General Services</v>
      </c>
      <c r="H742" s="33" t="str">
        <f>VLOOKUP(C742,'[1]Fund Lookup'!B:C,2,FALSE)</f>
        <v>Federal Surplus Property Prgm</v>
      </c>
      <c r="I742" s="35" t="s">
        <v>2345</v>
      </c>
      <c r="J742" s="33" t="str">
        <f>VLOOKUP(I742,'[1]Table B'!A:B,2,FALSE)</f>
        <v>Internal Service-General Services</v>
      </c>
      <c r="K742" s="9" t="str">
        <f t="shared" si="35"/>
        <v>355-Internal Service-General Services</v>
      </c>
      <c r="L742" s="9" t="str">
        <f>IFERROR(VLOOKUP(A742,'[1]VAC as of March 2024'!A:K,11,FALSE),"No")</f>
        <v>No</v>
      </c>
      <c r="M742" s="9" t="s">
        <v>2240</v>
      </c>
      <c r="Q742" s="2"/>
    </row>
    <row r="743" spans="1:17" x14ac:dyDescent="0.25">
      <c r="A743" s="33" t="str">
        <f t="shared" si="33"/>
        <v>1940006060</v>
      </c>
      <c r="B743" s="33" t="s">
        <v>2341</v>
      </c>
      <c r="C743" s="33" t="s">
        <v>1092</v>
      </c>
      <c r="D743" s="9" t="str">
        <f t="shared" si="34"/>
        <v>194006060</v>
      </c>
      <c r="E743" s="34">
        <v>19400</v>
      </c>
      <c r="F743" s="34">
        <v>6060</v>
      </c>
      <c r="G743" s="9" t="str">
        <f>VLOOKUP(B743,'[1]Business Unit Lookup'!A:B,2,FALSE)</f>
        <v>Department of General Services</v>
      </c>
      <c r="H743" s="33" t="str">
        <f>VLOOKUP(C743,'[1]Fund Lookup'!B:C,2,FALSE)</f>
        <v>DEQ Analytical Testng Services</v>
      </c>
      <c r="I743" s="35" t="s">
        <v>2345</v>
      </c>
      <c r="J743" s="33" t="str">
        <f>VLOOKUP(I743,'[1]Table B'!A:B,2,FALSE)</f>
        <v>Internal Service-General Services</v>
      </c>
      <c r="K743" s="9" t="str">
        <f t="shared" si="35"/>
        <v>355-Internal Service-General Services</v>
      </c>
      <c r="L743" s="9" t="str">
        <f>IFERROR(VLOOKUP(A743,'[1]VAC as of March 2024'!A:K,11,FALSE),"No")</f>
        <v>No</v>
      </c>
      <c r="M743" s="9" t="s">
        <v>2240</v>
      </c>
      <c r="Q743" s="2"/>
    </row>
    <row r="744" spans="1:17" x14ac:dyDescent="0.25">
      <c r="A744" s="33" t="str">
        <f t="shared" si="33"/>
        <v>1940006070</v>
      </c>
      <c r="B744" s="33" t="s">
        <v>2341</v>
      </c>
      <c r="C744" s="33" t="s">
        <v>1094</v>
      </c>
      <c r="D744" s="9" t="str">
        <f t="shared" si="34"/>
        <v>194006070</v>
      </c>
      <c r="E744" s="34">
        <v>19400</v>
      </c>
      <c r="F744" s="34">
        <v>6070</v>
      </c>
      <c r="G744" s="9" t="str">
        <f>VLOOKUP(B744,'[1]Business Unit Lookup'!A:B,2,FALSE)</f>
        <v>Department of General Services</v>
      </c>
      <c r="H744" s="33" t="str">
        <f>VLOOKUP(C744,'[1]Fund Lookup'!B:C,2,FALSE)</f>
        <v>Bureau Of Cap Outlay Managemnt</v>
      </c>
      <c r="I744" s="35" t="s">
        <v>2345</v>
      </c>
      <c r="J744" s="33" t="str">
        <f>VLOOKUP(I744,'[1]Table B'!A:B,2,FALSE)</f>
        <v>Internal Service-General Services</v>
      </c>
      <c r="K744" s="9" t="str">
        <f t="shared" si="35"/>
        <v>355-Internal Service-General Services</v>
      </c>
      <c r="L744" s="9" t="str">
        <f>IFERROR(VLOOKUP(A744,'[1]VAC as of March 2024'!A:K,11,FALSE),"No")</f>
        <v>No</v>
      </c>
      <c r="M744" s="9" t="s">
        <v>2240</v>
      </c>
      <c r="Q744" s="2"/>
    </row>
    <row r="745" spans="1:17" x14ac:dyDescent="0.25">
      <c r="A745" s="33" t="str">
        <f t="shared" si="33"/>
        <v>1940006100</v>
      </c>
      <c r="B745" s="33" t="s">
        <v>2341</v>
      </c>
      <c r="C745" s="33" t="s">
        <v>1102</v>
      </c>
      <c r="D745" s="9" t="str">
        <f t="shared" si="34"/>
        <v>194006100</v>
      </c>
      <c r="E745" s="34">
        <v>19400</v>
      </c>
      <c r="F745" s="34">
        <v>6100</v>
      </c>
      <c r="G745" s="9" t="str">
        <f>VLOOKUP(B745,'[1]Business Unit Lookup'!A:B,2,FALSE)</f>
        <v>Department of General Services</v>
      </c>
      <c r="H745" s="33" t="str">
        <f>VLOOKUP(C745,'[1]Fund Lookup'!B:C,2,FALSE)</f>
        <v>Fleet Management</v>
      </c>
      <c r="I745" s="35" t="s">
        <v>2346</v>
      </c>
      <c r="J745" s="33" t="str">
        <f>VLOOKUP(I745,'[1]Table B'!A:B,2,FALSE)</f>
        <v>Internal Service-Fleet Management</v>
      </c>
      <c r="K745" s="9" t="str">
        <f t="shared" si="35"/>
        <v>353-Internal Service-Fleet Management</v>
      </c>
      <c r="L745" s="9" t="str">
        <f>IFERROR(VLOOKUP(A745,'[1]VAC as of March 2024'!A:K,11,FALSE),"No")</f>
        <v>No</v>
      </c>
      <c r="M745" s="9" t="s">
        <v>2240</v>
      </c>
      <c r="Q745" s="2"/>
    </row>
    <row r="746" spans="1:17" x14ac:dyDescent="0.25">
      <c r="A746" s="33" t="str">
        <f t="shared" si="33"/>
        <v>1940006194</v>
      </c>
      <c r="B746" s="33" t="s">
        <v>2341</v>
      </c>
      <c r="C746" s="33" t="s">
        <v>1118</v>
      </c>
      <c r="D746" s="9" t="str">
        <f t="shared" si="34"/>
        <v>194006194</v>
      </c>
      <c r="E746" s="34">
        <v>19400</v>
      </c>
      <c r="F746" s="34">
        <v>6194</v>
      </c>
      <c r="G746" s="9" t="str">
        <f>VLOOKUP(B746,'[1]Business Unit Lookup'!A:B,2,FALSE)</f>
        <v>Department of General Services</v>
      </c>
      <c r="H746" s="33" t="str">
        <f>VLOOKUP(C746,'[1]Fund Lookup'!B:C,2,FALSE)</f>
        <v>Internal Service-DGS</v>
      </c>
      <c r="I746" s="35" t="s">
        <v>2345</v>
      </c>
      <c r="J746" s="33" t="str">
        <f>VLOOKUP(I746,'[1]Table B'!A:B,2,FALSE)</f>
        <v>Internal Service-General Services</v>
      </c>
      <c r="K746" s="9" t="str">
        <f t="shared" si="35"/>
        <v>355-Internal Service-General Services</v>
      </c>
      <c r="L746" s="9" t="str">
        <f>IFERROR(VLOOKUP(A746,'[1]VAC as of March 2024'!A:K,11,FALSE),"No")</f>
        <v>No</v>
      </c>
      <c r="M746" s="9" t="s">
        <v>2240</v>
      </c>
      <c r="Q746" s="2"/>
    </row>
    <row r="747" spans="1:17" x14ac:dyDescent="0.25">
      <c r="A747" s="33" t="str">
        <f t="shared" si="33"/>
        <v>1940007004</v>
      </c>
      <c r="B747" s="33" t="s">
        <v>2341</v>
      </c>
      <c r="C747" s="33" t="s">
        <v>1136</v>
      </c>
      <c r="D747" s="9" t="str">
        <f t="shared" si="34"/>
        <v>194007004</v>
      </c>
      <c r="E747" s="34">
        <v>19400</v>
      </c>
      <c r="F747" s="34">
        <v>7004</v>
      </c>
      <c r="G747" s="9" t="str">
        <f>VLOOKUP(B747,'[1]Business Unit Lookup'!A:B,2,FALSE)</f>
        <v>Department of General Services</v>
      </c>
      <c r="H747" s="33" t="str">
        <f>VLOOKUP(C747,'[1]Fund Lookup'!B:C,2,FALSE)</f>
        <v>Trust And Agency-DGS</v>
      </c>
      <c r="I747" s="35" t="s">
        <v>2270</v>
      </c>
      <c r="J747" s="33" t="str">
        <f>VLOOKUP(I747,'[1]Table B'!A:B,2,FALSE)</f>
        <v>No Year-End Balance</v>
      </c>
      <c r="K747" s="9" t="str">
        <f t="shared" si="35"/>
        <v>660-No Year-End Balance</v>
      </c>
      <c r="L747" s="9" t="str">
        <f>IFERROR(VLOOKUP(A747,'[1]VAC as of March 2024'!A:K,11,FALSE),"No")</f>
        <v>No</v>
      </c>
      <c r="M747" s="9" t="s">
        <v>4</v>
      </c>
      <c r="Q747" s="2"/>
    </row>
    <row r="748" spans="1:17" x14ac:dyDescent="0.25">
      <c r="A748" s="33" t="str">
        <f t="shared" si="33"/>
        <v>1940007390</v>
      </c>
      <c r="B748" s="33" t="s">
        <v>2341</v>
      </c>
      <c r="C748" s="33" t="s">
        <v>1397</v>
      </c>
      <c r="D748" s="9" t="str">
        <f t="shared" si="34"/>
        <v>194007390</v>
      </c>
      <c r="E748" s="34">
        <v>19400</v>
      </c>
      <c r="F748" s="34">
        <v>7390</v>
      </c>
      <c r="G748" s="9" t="str">
        <f>VLOOKUP(B748,'[1]Business Unit Lookup'!A:B,2,FALSE)</f>
        <v>Department of General Services</v>
      </c>
      <c r="H748" s="33" t="str">
        <f>VLOOKUP(C748,'[1]Fund Lookup'!B:C,2,FALSE)</f>
        <v>Stripper Well Oil Overchrge Fd</v>
      </c>
      <c r="I748" s="35" t="s">
        <v>2239</v>
      </c>
      <c r="J748" s="33" t="str">
        <f>VLOOKUP(I748,'[1]Table B'!A:B,2,FALSE)</f>
        <v>Special Revenue-Other</v>
      </c>
      <c r="K748" s="9" t="str">
        <f t="shared" si="35"/>
        <v>105-Special Revenue-Other</v>
      </c>
      <c r="L748" s="9" t="str">
        <f>IFERROR(VLOOKUP(A748,'[1]VAC as of March 2024'!A:K,11,FALSE),"No")</f>
        <v>No</v>
      </c>
      <c r="M748" s="9" t="s">
        <v>2248</v>
      </c>
      <c r="O748" s="33" t="s">
        <v>2248</v>
      </c>
      <c r="P748" s="33" t="s">
        <v>6128</v>
      </c>
      <c r="Q748" s="2" t="str">
        <f>VLOOKUP(P748,'[1]Table E'!A:C,3,FALSE)</f>
        <v>Capital Outlay</v>
      </c>
    </row>
    <row r="749" spans="1:17" x14ac:dyDescent="0.25">
      <c r="A749" s="33" t="str">
        <f t="shared" si="33"/>
        <v>1940008131</v>
      </c>
      <c r="B749" s="33" t="s">
        <v>2341</v>
      </c>
      <c r="C749" s="33" t="s">
        <v>1614</v>
      </c>
      <c r="D749" s="9" t="str">
        <f t="shared" si="34"/>
        <v>194008131</v>
      </c>
      <c r="E749" s="34">
        <v>19400</v>
      </c>
      <c r="F749" s="34">
        <v>8131</v>
      </c>
      <c r="G749" s="9" t="str">
        <f>VLOOKUP(B749,'[1]Business Unit Lookup'!A:B,2,FALSE)</f>
        <v>Department of General Services</v>
      </c>
      <c r="H749" s="33" t="str">
        <f>VLOOKUP(C749,'[1]Fund Lookup'!B:C,2,FALSE)</f>
        <v>9(C) Debt Srvc-Const Costs-DGS</v>
      </c>
      <c r="I749" s="35" t="s">
        <v>2347</v>
      </c>
      <c r="J749" s="33" t="str">
        <f>VLOOKUP(I749,'[1]Table B'!A:B,2,FALSE)</f>
        <v>Capital Projects</v>
      </c>
      <c r="K749" s="9" t="str">
        <f t="shared" si="35"/>
        <v>155-Capital Projects</v>
      </c>
      <c r="L749" s="9" t="str">
        <f>IFERROR(VLOOKUP(A749,'[1]VAC as of March 2024'!A:K,11,FALSE),"No")</f>
        <v>Yes</v>
      </c>
      <c r="M749" s="9" t="s">
        <v>2248</v>
      </c>
      <c r="O749" s="33" t="s">
        <v>2248</v>
      </c>
      <c r="P749" s="33" t="s">
        <v>6078</v>
      </c>
      <c r="Q749" s="2" t="str">
        <f>VLOOKUP(P749,'[1]Table E'!A:C,3,FALSE)</f>
        <v>Capital Projects</v>
      </c>
    </row>
    <row r="750" spans="1:17" x14ac:dyDescent="0.25">
      <c r="A750" s="33" t="str">
        <f t="shared" si="33"/>
        <v>1940008170</v>
      </c>
      <c r="B750" s="33" t="s">
        <v>2341</v>
      </c>
      <c r="C750" s="33" t="s">
        <v>1620</v>
      </c>
      <c r="D750" s="9" t="str">
        <f t="shared" si="34"/>
        <v>194008170</v>
      </c>
      <c r="E750" s="34">
        <v>19400</v>
      </c>
      <c r="F750" s="34">
        <v>8170</v>
      </c>
      <c r="G750" s="9" t="str">
        <f>VLOOKUP(B750,'[1]Business Unit Lookup'!A:B,2,FALSE)</f>
        <v>Department of General Services</v>
      </c>
      <c r="H750" s="33" t="str">
        <f>VLOOKUP(C750,'[1]Fund Lookup'!B:C,2,FALSE)</f>
        <v>VCBA 21St Century</v>
      </c>
      <c r="I750" s="35" t="s">
        <v>2307</v>
      </c>
      <c r="J750" s="33" t="str">
        <f>VLOOKUP(I750,'[1]Table B'!A:B,2,FALSE)</f>
        <v>CU-HE-Non-specific Activity</v>
      </c>
      <c r="K750" s="9" t="str">
        <f t="shared" si="35"/>
        <v>500-CU-HE-Non-specific Activity</v>
      </c>
      <c r="L750" s="9" t="str">
        <f>IFERROR(VLOOKUP(A750,'[1]VAC as of March 2024'!A:K,11,FALSE),"No")</f>
        <v>Yes</v>
      </c>
      <c r="M750" s="9" t="s">
        <v>2248</v>
      </c>
      <c r="Q750" s="2"/>
    </row>
    <row r="751" spans="1:17" x14ac:dyDescent="0.25">
      <c r="A751" s="33" t="str">
        <f t="shared" si="33"/>
        <v>1940008200</v>
      </c>
      <c r="B751" s="33" t="s">
        <v>2341</v>
      </c>
      <c r="C751" s="33" t="s">
        <v>1628</v>
      </c>
      <c r="D751" s="9" t="str">
        <f t="shared" si="34"/>
        <v>194008200</v>
      </c>
      <c r="E751" s="34">
        <v>19400</v>
      </c>
      <c r="F751" s="34">
        <v>8200</v>
      </c>
      <c r="G751" s="9" t="str">
        <f>VLOOKUP(B751,'[1]Business Unit Lookup'!A:B,2,FALSE)</f>
        <v>Department of General Services</v>
      </c>
      <c r="H751" s="33" t="str">
        <f>VLOOKUP(C751,'[1]Fund Lookup'!B:C,2,FALSE)</f>
        <v>VPBA Projects</v>
      </c>
      <c r="I751" s="35" t="s">
        <v>2265</v>
      </c>
      <c r="J751" s="33" t="str">
        <f>VLOOKUP(I751,'[1]Table B'!A:B,2,FALSE)</f>
        <v>Capital Projects, F/S Exclusions</v>
      </c>
      <c r="K751" s="9" t="str">
        <f t="shared" si="35"/>
        <v>156-Capital Projects, F/S Exclusions</v>
      </c>
      <c r="L751" s="9" t="str">
        <f>IFERROR(VLOOKUP(A751,'[1]VAC as of March 2024'!A:K,11,FALSE),"No")</f>
        <v>No</v>
      </c>
      <c r="M751" s="9" t="s">
        <v>2248</v>
      </c>
      <c r="O751" s="33" t="s">
        <v>2248</v>
      </c>
      <c r="P751" s="33" t="s">
        <v>6078</v>
      </c>
      <c r="Q751" s="2" t="str">
        <f>VLOOKUP(P751,'[1]Table E'!A:C,3,FALSE)</f>
        <v>Capital Projects</v>
      </c>
    </row>
    <row r="752" spans="1:17" x14ac:dyDescent="0.25">
      <c r="A752" s="33" t="str">
        <f t="shared" si="33"/>
        <v>1940009194</v>
      </c>
      <c r="B752" s="33" t="s">
        <v>2341</v>
      </c>
      <c r="C752" s="33" t="s">
        <v>1856</v>
      </c>
      <c r="D752" s="9" t="str">
        <f t="shared" si="34"/>
        <v>194009194</v>
      </c>
      <c r="E752" s="34">
        <v>19400</v>
      </c>
      <c r="F752" s="34">
        <v>9194</v>
      </c>
      <c r="G752" s="9" t="str">
        <f>VLOOKUP(B752,'[1]Business Unit Lookup'!A:B,2,FALSE)</f>
        <v>Department of General Services</v>
      </c>
      <c r="H752" s="33" t="str">
        <f>VLOOKUP(C752,'[1]Fund Lookup'!B:C,2,FALSE)</f>
        <v>Dedicated Special Revenue-DGS</v>
      </c>
      <c r="I752" s="35" t="s">
        <v>2270</v>
      </c>
      <c r="J752" s="33" t="str">
        <f>VLOOKUP(I752,'[1]Table B'!A:B,2,FALSE)</f>
        <v>No Year-End Balance</v>
      </c>
      <c r="K752" s="9" t="str">
        <f t="shared" si="35"/>
        <v>660-No Year-End Balance</v>
      </c>
      <c r="L752" s="9" t="str">
        <f>IFERROR(VLOOKUP(A752,'[1]VAC as of March 2024'!A:K,11,FALSE),"No")</f>
        <v>No</v>
      </c>
      <c r="M752" s="9" t="s">
        <v>4</v>
      </c>
      <c r="Q752" s="2"/>
    </row>
    <row r="753" spans="1:17" x14ac:dyDescent="0.25">
      <c r="A753" s="33" t="str">
        <f t="shared" si="33"/>
        <v>1940009227</v>
      </c>
      <c r="B753" s="33" t="s">
        <v>2341</v>
      </c>
      <c r="C753" s="33" t="s">
        <v>1890</v>
      </c>
      <c r="D753" s="9" t="str">
        <f t="shared" si="34"/>
        <v>194009227</v>
      </c>
      <c r="E753" s="34">
        <v>19400</v>
      </c>
      <c r="F753" s="34">
        <v>9227</v>
      </c>
      <c r="G753" s="9" t="str">
        <f>VLOOKUP(B753,'[1]Business Unit Lookup'!A:B,2,FALSE)</f>
        <v>Department of General Services</v>
      </c>
      <c r="H753" s="33" t="str">
        <f>VLOOKUP(C753,'[1]Fund Lookup'!B:C,2,FALSE)</f>
        <v>Main Street Station Property</v>
      </c>
      <c r="I753" s="35" t="s">
        <v>2347</v>
      </c>
      <c r="J753" s="33" t="str">
        <f>VLOOKUP(I753,'[1]Table B'!A:B,2,FALSE)</f>
        <v>Capital Projects</v>
      </c>
      <c r="K753" s="9" t="str">
        <f t="shared" si="35"/>
        <v>155-Capital Projects</v>
      </c>
      <c r="L753" s="9" t="str">
        <f>IFERROR(VLOOKUP(A753,'[1]VAC as of March 2024'!A:K,11,FALSE),"No")</f>
        <v>No</v>
      </c>
      <c r="M753" s="9" t="s">
        <v>2248</v>
      </c>
      <c r="O753" s="33" t="s">
        <v>2248</v>
      </c>
      <c r="P753" s="33" t="s">
        <v>6078</v>
      </c>
      <c r="Q753" s="2" t="str">
        <f>VLOOKUP(P753,'[1]Table E'!A:C,3,FALSE)</f>
        <v>Capital Projects</v>
      </c>
    </row>
    <row r="754" spans="1:17" x14ac:dyDescent="0.25">
      <c r="A754" s="33" t="str">
        <f t="shared" si="33"/>
        <v>1940009650</v>
      </c>
      <c r="B754" s="33" t="s">
        <v>2341</v>
      </c>
      <c r="C754" s="33" t="s">
        <v>2089</v>
      </c>
      <c r="D754" s="9" t="str">
        <f t="shared" si="34"/>
        <v>194009650</v>
      </c>
      <c r="E754" s="34">
        <v>19400</v>
      </c>
      <c r="F754" s="34">
        <v>9650</v>
      </c>
      <c r="G754" s="9" t="str">
        <f>VLOOKUP(B754,'[1]Business Unit Lookup'!A:B,2,FALSE)</f>
        <v>Department of General Services</v>
      </c>
      <c r="H754" s="33" t="str">
        <f>VLOOKUP(C754,'[1]Fund Lookup'!B:C,2,FALSE)</f>
        <v>Central Capital Planning Fund</v>
      </c>
      <c r="I754" s="35" t="s">
        <v>2236</v>
      </c>
      <c r="J754" s="33" t="str">
        <f>VLOOKUP(I754,'[1]Table B'!A:B,2,FALSE)</f>
        <v>General</v>
      </c>
      <c r="K754" s="9" t="str">
        <f t="shared" si="35"/>
        <v>100-General</v>
      </c>
      <c r="L754" s="9" t="str">
        <f>IFERROR(VLOOKUP(A754,'[1]VAC as of March 2024'!A:K,11,FALSE),"No")</f>
        <v>No</v>
      </c>
      <c r="M754" s="9" t="s">
        <v>2240</v>
      </c>
      <c r="O754" s="33" t="s">
        <v>2241</v>
      </c>
      <c r="P754" s="33" t="s">
        <v>6079</v>
      </c>
      <c r="Q754" s="2" t="str">
        <f>VLOOKUP(P754,'[1]Table E'!A:C,3,FALSE)</f>
        <v>Central Capital Planning</v>
      </c>
    </row>
    <row r="755" spans="1:17" x14ac:dyDescent="0.25">
      <c r="A755" s="33" t="str">
        <f t="shared" si="33"/>
        <v>1940010000</v>
      </c>
      <c r="B755" s="33" t="s">
        <v>2341</v>
      </c>
      <c r="C755" s="33" t="s">
        <v>2162</v>
      </c>
      <c r="D755" s="9" t="str">
        <f t="shared" si="34"/>
        <v>1940010000</v>
      </c>
      <c r="E755" s="34">
        <v>19400</v>
      </c>
      <c r="F755" s="34">
        <v>10000</v>
      </c>
      <c r="G755" s="9" t="str">
        <f>VLOOKUP(B755,'[1]Business Unit Lookup'!A:B,2,FALSE)</f>
        <v>Department of General Services</v>
      </c>
      <c r="H755" s="33" t="str">
        <f>VLOOKUP(C755,'[1]Fund Lookup'!B:C,2,FALSE)</f>
        <v>Federal Trust</v>
      </c>
      <c r="I755" s="35" t="s">
        <v>2252</v>
      </c>
      <c r="J755" s="33" t="str">
        <f>VLOOKUP(I755,'[1]Table B'!A:B,2,FALSE)</f>
        <v>Special Revenue-Federal</v>
      </c>
      <c r="K755" s="9" t="str">
        <f t="shared" si="35"/>
        <v>120-Special Revenue-Federal</v>
      </c>
      <c r="L755" s="9" t="str">
        <f>IFERROR(VLOOKUP(A755,'[1]VAC as of March 2024'!A:K,11,FALSE),"No")</f>
        <v>No</v>
      </c>
      <c r="M755" s="9" t="s">
        <v>2248</v>
      </c>
      <c r="O755" s="33" t="s">
        <v>2248</v>
      </c>
      <c r="P755" s="33" t="s">
        <v>6070</v>
      </c>
      <c r="Q755" s="2" t="str">
        <f>VLOOKUP(P755,'[1]Table E'!A:C,3,FALSE)</f>
        <v>Gifts and grants</v>
      </c>
    </row>
    <row r="756" spans="1:17" x14ac:dyDescent="0.25">
      <c r="A756" s="33" t="str">
        <f t="shared" si="33"/>
        <v>1940010020</v>
      </c>
      <c r="B756" s="33" t="s">
        <v>2341</v>
      </c>
      <c r="C756" s="33" t="s">
        <v>5430</v>
      </c>
      <c r="D756" s="9" t="str">
        <f t="shared" si="34"/>
        <v>1940010020</v>
      </c>
      <c r="E756" s="34">
        <v>19400</v>
      </c>
      <c r="F756" s="34">
        <v>10020</v>
      </c>
      <c r="G756" s="9" t="str">
        <f>VLOOKUP(B756,'[1]Business Unit Lookup'!A:B,2,FALSE)</f>
        <v>Department of General Services</v>
      </c>
      <c r="H756" s="33" t="str">
        <f>VLOOKUP(C756,'[1]Fund Lookup'!B:C,2,FALSE)</f>
        <v>PblcHlthCrisisRspns - COVID-19</v>
      </c>
      <c r="I756" s="35" t="s">
        <v>2252</v>
      </c>
      <c r="J756" s="33" t="str">
        <f>VLOOKUP(I756,'[1]Table B'!A:B,2,FALSE)</f>
        <v>Special Revenue-Federal</v>
      </c>
      <c r="K756" s="9" t="str">
        <f t="shared" si="35"/>
        <v>120-Special Revenue-Federal</v>
      </c>
      <c r="L756" s="9" t="str">
        <f>IFERROR(VLOOKUP(A756,'[1]VAC as of March 2024'!A:K,11,FALSE),"No")</f>
        <v>No</v>
      </c>
      <c r="M756" s="9" t="s">
        <v>5493</v>
      </c>
      <c r="O756" s="33" t="s">
        <v>2248</v>
      </c>
      <c r="P756" s="33" t="s">
        <v>6063</v>
      </c>
      <c r="Q756" s="2" t="str">
        <f>VLOOKUP(P756,'[1]Table E'!A:C,3,FALSE)</f>
        <v>COVID-19</v>
      </c>
    </row>
    <row r="757" spans="1:17" x14ac:dyDescent="0.25">
      <c r="A757" s="33" t="str">
        <f t="shared" si="33"/>
        <v>1940010110</v>
      </c>
      <c r="B757" s="33" t="s">
        <v>2341</v>
      </c>
      <c r="C757" s="33" t="s">
        <v>5444</v>
      </c>
      <c r="D757" s="9" t="str">
        <f t="shared" si="34"/>
        <v>1940010110</v>
      </c>
      <c r="E757" s="34">
        <v>19400</v>
      </c>
      <c r="F757" s="34">
        <v>10110</v>
      </c>
      <c r="G757" s="9" t="str">
        <f>VLOOKUP(B757,'[1]Business Unit Lookup'!A:B,2,FALSE)</f>
        <v>Department of General Services</v>
      </c>
      <c r="H757" s="33" t="str">
        <f>VLOOKUP(C757,'[1]Fund Lookup'!B:C,2,FALSE)</f>
        <v>CARESActRlfFd–General-COVID-19</v>
      </c>
      <c r="I757" s="35" t="s">
        <v>2252</v>
      </c>
      <c r="J757" s="33" t="str">
        <f>VLOOKUP(I757,'[1]Table B'!A:B,2,FALSE)</f>
        <v>Special Revenue-Federal</v>
      </c>
      <c r="K757" s="9" t="str">
        <f t="shared" si="35"/>
        <v>120-Special Revenue-Federal</v>
      </c>
      <c r="L757" s="9" t="str">
        <f>IFERROR(VLOOKUP(A757,'[1]VAC as of March 2024'!A:K,11,FALSE),"No")</f>
        <v>No</v>
      </c>
      <c r="M757" s="9" t="s">
        <v>5493</v>
      </c>
      <c r="O757" s="33" t="s">
        <v>2248</v>
      </c>
      <c r="P757" s="33" t="s">
        <v>6063</v>
      </c>
      <c r="Q757" s="2" t="str">
        <f>VLOOKUP(P757,'[1]Table E'!A:C,3,FALSE)</f>
        <v>COVID-19</v>
      </c>
    </row>
    <row r="758" spans="1:17" x14ac:dyDescent="0.25">
      <c r="A758" s="33" t="str">
        <f t="shared" si="33"/>
        <v>1940010170</v>
      </c>
      <c r="B758" s="33" t="s">
        <v>2341</v>
      </c>
      <c r="C758" s="33" t="s">
        <v>5462</v>
      </c>
      <c r="D758" s="9" t="str">
        <f t="shared" si="34"/>
        <v>1940010170</v>
      </c>
      <c r="E758" s="34">
        <v>19400</v>
      </c>
      <c r="F758" s="34">
        <v>10170</v>
      </c>
      <c r="G758" s="9" t="str">
        <f>VLOOKUP(B758,'[1]Business Unit Lookup'!A:B,2,FALSE)</f>
        <v>Department of General Services</v>
      </c>
      <c r="H758" s="33" t="str">
        <f>VLOOKUP(C758,'[1]Fund Lookup'!B:C,2,FALSE)</f>
        <v>Epi&amp;LabCpctyInfctsDis-COVID-19</v>
      </c>
      <c r="I758" s="35" t="s">
        <v>2252</v>
      </c>
      <c r="J758" s="33" t="str">
        <f>VLOOKUP(I758,'[1]Table B'!A:B,2,FALSE)</f>
        <v>Special Revenue-Federal</v>
      </c>
      <c r="K758" s="9" t="str">
        <f t="shared" si="35"/>
        <v>120-Special Revenue-Federal</v>
      </c>
      <c r="L758" s="9" t="str">
        <f>IFERROR(VLOOKUP(A758,'[1]VAC as of March 2024'!A:K,11,FALSE),"No")</f>
        <v>No</v>
      </c>
      <c r="M758" s="9" t="s">
        <v>5493</v>
      </c>
      <c r="O758" s="33" t="s">
        <v>2248</v>
      </c>
      <c r="P758" s="33" t="s">
        <v>6063</v>
      </c>
      <c r="Q758" s="2" t="str">
        <f>VLOOKUP(P758,'[1]Table E'!A:C,3,FALSE)</f>
        <v>COVID-19</v>
      </c>
    </row>
    <row r="759" spans="1:17" x14ac:dyDescent="0.25">
      <c r="A759" s="33" t="str">
        <f t="shared" si="33"/>
        <v>1940012080</v>
      </c>
      <c r="B759" s="33" t="s">
        <v>2341</v>
      </c>
      <c r="C759" s="33" t="s">
        <v>2202</v>
      </c>
      <c r="D759" s="9" t="str">
        <f t="shared" si="34"/>
        <v>1940012080</v>
      </c>
      <c r="E759" s="34">
        <v>19400</v>
      </c>
      <c r="F759" s="34">
        <v>12080</v>
      </c>
      <c r="G759" s="9" t="str">
        <f>VLOOKUP(B759,'[1]Business Unit Lookup'!A:B,2,FALSE)</f>
        <v>Department of General Services</v>
      </c>
      <c r="H759" s="33" t="str">
        <f>VLOOKUP(C759,'[1]Fund Lookup'!B:C,2,FALSE)</f>
        <v>Energize VA Revlving Loan-ARRA</v>
      </c>
      <c r="I759" s="35" t="s">
        <v>2252</v>
      </c>
      <c r="J759" s="33" t="str">
        <f>VLOOKUP(I759,'[1]Table B'!A:B,2,FALSE)</f>
        <v>Special Revenue-Federal</v>
      </c>
      <c r="K759" s="9" t="str">
        <f t="shared" si="35"/>
        <v>120-Special Revenue-Federal</v>
      </c>
      <c r="L759" s="9" t="str">
        <f>IFERROR(VLOOKUP(A759,'[1]VAC as of March 2024'!A:K,11,FALSE),"No")</f>
        <v>No</v>
      </c>
      <c r="M759" s="9" t="s">
        <v>2281</v>
      </c>
      <c r="O759" s="33" t="s">
        <v>2248</v>
      </c>
      <c r="P759" s="33" t="s">
        <v>6070</v>
      </c>
      <c r="Q759" s="2" t="str">
        <f>VLOOKUP(P759,'[1]Table E'!A:C,3,FALSE)</f>
        <v>Gifts and grants</v>
      </c>
    </row>
    <row r="760" spans="1:17" x14ac:dyDescent="0.25">
      <c r="A760" s="33" t="str">
        <f t="shared" si="33"/>
        <v>1940012110</v>
      </c>
      <c r="B760" s="40" t="s">
        <v>2341</v>
      </c>
      <c r="C760" s="36" t="s">
        <v>6074</v>
      </c>
      <c r="D760" s="9" t="str">
        <f t="shared" si="34"/>
        <v>1940012110</v>
      </c>
      <c r="E760" s="41">
        <v>19400</v>
      </c>
      <c r="F760" s="37">
        <v>12110</v>
      </c>
      <c r="G760" s="9" t="str">
        <f>VLOOKUP(B760,'[1]Business Unit Lookup'!A:B,2,FALSE)</f>
        <v>Department of General Services</v>
      </c>
      <c r="H760" s="33" t="str">
        <f>VLOOKUP(C760,'[1]Fund Lookup'!B:C,2,FALSE)</f>
        <v>ARP-CrvStLoclFisRecFd-COVID-19</v>
      </c>
      <c r="I760" s="35" t="s">
        <v>2252</v>
      </c>
      <c r="J760" s="33" t="str">
        <f>VLOOKUP(I760,'[1]Table B'!A:B,2,FALSE)</f>
        <v>Special Revenue-Federal</v>
      </c>
      <c r="K760" s="9" t="str">
        <f t="shared" si="35"/>
        <v>120-Special Revenue-Federal</v>
      </c>
      <c r="L760" s="9" t="str">
        <f>IFERROR(VLOOKUP(A760,'[1]VAC as of March 2024'!A:K,11,FALSE),"No")</f>
        <v>No</v>
      </c>
      <c r="M760" s="38" t="s">
        <v>5493</v>
      </c>
      <c r="O760" s="36" t="s">
        <v>2248</v>
      </c>
      <c r="P760" s="36" t="s">
        <v>6063</v>
      </c>
      <c r="Q760" s="2" t="str">
        <f>VLOOKUP(P760,'[1]Table E'!A:C,3,FALSE)</f>
        <v>COVID-19</v>
      </c>
    </row>
    <row r="761" spans="1:17" x14ac:dyDescent="0.25">
      <c r="A761" s="33" t="str">
        <f t="shared" si="33"/>
        <v>1940012600</v>
      </c>
      <c r="B761" s="40" t="s">
        <v>2341</v>
      </c>
      <c r="C761" s="36" t="s">
        <v>8363</v>
      </c>
      <c r="D761" s="9" t="str">
        <f t="shared" si="34"/>
        <v>1940012600</v>
      </c>
      <c r="E761" s="41">
        <v>19400</v>
      </c>
      <c r="F761" s="37">
        <v>12600</v>
      </c>
      <c r="G761" s="9" t="str">
        <f>VLOOKUP(B761,'[1]Business Unit Lookup'!A:B,2,FALSE)</f>
        <v>Department of General Services</v>
      </c>
      <c r="H761" s="33" t="str">
        <f>VLOOKUP(C761,'[1]Fund Lookup'!B:C,2,FALSE)</f>
        <v>PrvtnDisDsbDthInfctDs-COVID-19</v>
      </c>
      <c r="I761" s="35" t="s">
        <v>2252</v>
      </c>
      <c r="J761" s="33" t="str">
        <f>VLOOKUP(I761,'[1]Table B'!A:B,2,FALSE)</f>
        <v>Special Revenue-Federal</v>
      </c>
      <c r="K761" s="9" t="str">
        <f t="shared" si="35"/>
        <v>120-Special Revenue-Federal</v>
      </c>
      <c r="L761" s="9" t="str">
        <f>IFERROR(VLOOKUP(A761,'[1]VAC as of March 2024'!A:K,11,FALSE),"No")</f>
        <v>No</v>
      </c>
      <c r="M761" s="38" t="s">
        <v>5493</v>
      </c>
      <c r="O761" s="38" t="s">
        <v>2248</v>
      </c>
      <c r="P761" s="36" t="s">
        <v>6063</v>
      </c>
      <c r="Q761" s="2" t="str">
        <f>VLOOKUP(P761,'[1]Table E'!A:C,3,FALSE)</f>
        <v>COVID-19</v>
      </c>
    </row>
    <row r="762" spans="1:17" x14ac:dyDescent="0.25">
      <c r="A762" s="33" t="str">
        <f t="shared" si="33"/>
        <v>1940012660</v>
      </c>
      <c r="B762" s="36" t="s">
        <v>2341</v>
      </c>
      <c r="C762" s="36" t="s">
        <v>8789</v>
      </c>
      <c r="D762" s="9" t="str">
        <f t="shared" si="34"/>
        <v>1940012660</v>
      </c>
      <c r="E762" s="36">
        <v>19400</v>
      </c>
      <c r="F762" s="37">
        <v>12660</v>
      </c>
      <c r="G762" s="9" t="str">
        <f>VLOOKUP(B762,'[1]Business Unit Lookup'!A:B,2,FALSE)</f>
        <v>Department of General Services</v>
      </c>
      <c r="H762" s="33" t="str">
        <f>VLOOKUP(C762,'[1]Fund Lookup'!B:C,2,FALSE)</f>
        <v>CDCAcadStrgthPubHlth-COVID-19</v>
      </c>
      <c r="I762" s="35" t="s">
        <v>2252</v>
      </c>
      <c r="J762" s="33" t="str">
        <f>VLOOKUP(I762,'[1]Table B'!A:B,2,FALSE)</f>
        <v>Special Revenue-Federal</v>
      </c>
      <c r="K762" s="9" t="str">
        <f t="shared" si="35"/>
        <v>120-Special Revenue-Federal</v>
      </c>
      <c r="L762" s="9" t="str">
        <f>IFERROR(VLOOKUP(A762,'[1]VAC as of March 2024'!A:K,11,FALSE),"No")</f>
        <v>No</v>
      </c>
      <c r="M762" s="38" t="s">
        <v>5493</v>
      </c>
      <c r="O762" s="38" t="s">
        <v>2248</v>
      </c>
      <c r="P762" s="38" t="s">
        <v>6063</v>
      </c>
      <c r="Q762" s="2" t="str">
        <f>VLOOKUP(P762,'[1]Table E'!A:C,3,FALSE)</f>
        <v>COVID-19</v>
      </c>
    </row>
    <row r="763" spans="1:17" x14ac:dyDescent="0.25">
      <c r="A763" s="33" t="str">
        <f t="shared" si="33"/>
        <v>1940015000</v>
      </c>
      <c r="B763" s="33" t="s">
        <v>2341</v>
      </c>
      <c r="C763" s="33" t="s">
        <v>2222</v>
      </c>
      <c r="D763" s="9" t="str">
        <f t="shared" si="34"/>
        <v>1940015000</v>
      </c>
      <c r="E763" s="34">
        <v>19400</v>
      </c>
      <c r="F763" s="34">
        <v>15000</v>
      </c>
      <c r="G763" s="9" t="str">
        <f>VLOOKUP(B763,'[1]Business Unit Lookup'!A:B,2,FALSE)</f>
        <v>Department of General Services</v>
      </c>
      <c r="H763" s="33" t="str">
        <f>VLOOKUP(C763,'[1]Fund Lookup'!B:C,2,FALSE)</f>
        <v>General Fixed Asset Acct Group</v>
      </c>
      <c r="I763" s="35" t="s">
        <v>2242</v>
      </c>
      <c r="J763" s="33" t="str">
        <f>VLOOKUP(I763,'[1]Table B'!A:B,2,FALSE)</f>
        <v>Fixed Assets, Fund 1500</v>
      </c>
      <c r="K763" s="9" t="str">
        <f t="shared" si="35"/>
        <v>610-Fixed Assets, Fund 1500</v>
      </c>
      <c r="L763" s="9" t="str">
        <f>IFERROR(VLOOKUP(A763,'[1]VAC as of March 2024'!A:K,11,FALSE),"No")</f>
        <v>No</v>
      </c>
      <c r="M763" s="9" t="s">
        <v>4</v>
      </c>
      <c r="Q763" s="2"/>
    </row>
    <row r="764" spans="1:17" x14ac:dyDescent="0.25">
      <c r="A764" s="33" t="str">
        <f t="shared" si="33"/>
        <v>1950001000</v>
      </c>
      <c r="B764" s="36" t="s">
        <v>6129</v>
      </c>
      <c r="C764" s="36" t="s">
        <v>1</v>
      </c>
      <c r="D764" s="9" t="str">
        <f t="shared" si="34"/>
        <v>195001000</v>
      </c>
      <c r="E764" s="35">
        <v>19500</v>
      </c>
      <c r="F764" s="35">
        <v>1000</v>
      </c>
      <c r="G764" s="9" t="str">
        <f>VLOOKUP(B764,'[1]Business Unit Lookup'!A:B,2,FALSE)</f>
        <v>Secretary of Labor</v>
      </c>
      <c r="H764" s="33" t="str">
        <f>VLOOKUP(C764,'[1]Fund Lookup'!B:C,2,FALSE)</f>
        <v>General Fund</v>
      </c>
      <c r="I764" s="35" t="s">
        <v>2236</v>
      </c>
      <c r="J764" s="33" t="str">
        <f>VLOOKUP(I764,'[1]Table B'!A:B,2,FALSE)</f>
        <v>General</v>
      </c>
      <c r="K764" s="9" t="str">
        <f t="shared" si="35"/>
        <v>100-General</v>
      </c>
      <c r="L764" s="9" t="str">
        <f>IFERROR(VLOOKUP(A764,'[1]VAC as of March 2024'!A:K,11,FALSE),"No")</f>
        <v>No</v>
      </c>
      <c r="M764" s="38" t="s">
        <v>2237</v>
      </c>
      <c r="O764" s="36" t="s">
        <v>2240</v>
      </c>
      <c r="P764" s="36" t="s">
        <v>6061</v>
      </c>
      <c r="Q764" s="2" t="str">
        <f>VLOOKUP(P764,'[1]Table E'!A:C,3,FALSE)</f>
        <v>Unassigned</v>
      </c>
    </row>
    <row r="765" spans="1:17" x14ac:dyDescent="0.25">
      <c r="A765" s="33" t="str">
        <f t="shared" si="33"/>
        <v>1950002700</v>
      </c>
      <c r="B765" s="36" t="s">
        <v>6129</v>
      </c>
      <c r="C765" s="36" t="s">
        <v>619</v>
      </c>
      <c r="D765" s="9" t="str">
        <f t="shared" si="34"/>
        <v>195002700</v>
      </c>
      <c r="E765" s="35">
        <v>19500</v>
      </c>
      <c r="F765" s="35">
        <v>2700</v>
      </c>
      <c r="G765" s="9" t="str">
        <f>VLOOKUP(B765,'[1]Business Unit Lookup'!A:B,2,FALSE)</f>
        <v>Secretary of Labor</v>
      </c>
      <c r="H765" s="33" t="str">
        <f>VLOOKUP(C765,'[1]Fund Lookup'!B:C,2,FALSE)</f>
        <v>Parking</v>
      </c>
      <c r="I765" s="35" t="s">
        <v>2239</v>
      </c>
      <c r="J765" s="33" t="str">
        <f>VLOOKUP(I765,'[1]Table B'!A:B,2,FALSE)</f>
        <v>Special Revenue-Other</v>
      </c>
      <c r="K765" s="9" t="str">
        <f t="shared" si="35"/>
        <v>105-Special Revenue-Other</v>
      </c>
      <c r="L765" s="9" t="str">
        <f>IFERROR(VLOOKUP(A765,'[1]VAC as of March 2024'!A:K,11,FALSE),"No")</f>
        <v>No</v>
      </c>
      <c r="M765" s="38" t="s">
        <v>2240</v>
      </c>
      <c r="O765" s="36" t="s">
        <v>2241</v>
      </c>
      <c r="P765" s="36" t="s">
        <v>6062</v>
      </c>
      <c r="Q765" s="2" t="str">
        <f>VLOOKUP(P765,'[1]Table E'!A:C,3,FALSE)</f>
        <v>Governmental Operations - Administrative Services</v>
      </c>
    </row>
    <row r="766" spans="1:17" x14ac:dyDescent="0.25">
      <c r="A766" s="33" t="str">
        <f t="shared" si="33"/>
        <v>1970001000</v>
      </c>
      <c r="B766" s="33" t="s">
        <v>2348</v>
      </c>
      <c r="C766" s="33" t="s">
        <v>1</v>
      </c>
      <c r="D766" s="9" t="str">
        <f t="shared" si="34"/>
        <v>197001000</v>
      </c>
      <c r="E766" s="34">
        <v>19700</v>
      </c>
      <c r="F766" s="34">
        <v>1000</v>
      </c>
      <c r="G766" s="9" t="str">
        <f>VLOOKUP(B766,'[1]Business Unit Lookup'!A:B,2,FALSE)</f>
        <v>Direct Aid to Public Education</v>
      </c>
      <c r="H766" s="33" t="str">
        <f>VLOOKUP(C766,'[1]Fund Lookup'!B:C,2,FALSE)</f>
        <v>General Fund</v>
      </c>
      <c r="I766" s="35" t="s">
        <v>2236</v>
      </c>
      <c r="J766" s="33" t="str">
        <f>VLOOKUP(I766,'[1]Table B'!A:B,2,FALSE)</f>
        <v>General</v>
      </c>
      <c r="K766" s="9" t="str">
        <f t="shared" si="35"/>
        <v>100-General</v>
      </c>
      <c r="L766" s="9" t="str">
        <f>IFERROR(VLOOKUP(A766,'[1]VAC as of March 2024'!A:K,11,FALSE),"No")</f>
        <v>No</v>
      </c>
      <c r="M766" s="9" t="s">
        <v>2237</v>
      </c>
      <c r="O766" s="33" t="s">
        <v>2240</v>
      </c>
      <c r="P766" s="33" t="s">
        <v>6061</v>
      </c>
      <c r="Q766" s="2" t="str">
        <f>VLOOKUP(P766,'[1]Table E'!A:C,3,FALSE)</f>
        <v>Unassigned</v>
      </c>
    </row>
    <row r="767" spans="1:17" x14ac:dyDescent="0.25">
      <c r="A767" s="33" t="str">
        <f t="shared" si="33"/>
        <v>1970002197</v>
      </c>
      <c r="B767" s="33" t="s">
        <v>2348</v>
      </c>
      <c r="C767" s="33" t="s">
        <v>291</v>
      </c>
      <c r="D767" s="9" t="str">
        <f t="shared" si="34"/>
        <v>197002197</v>
      </c>
      <c r="E767" s="34">
        <v>19700</v>
      </c>
      <c r="F767" s="34">
        <v>2197</v>
      </c>
      <c r="G767" s="9" t="str">
        <f>VLOOKUP(B767,'[1]Business Unit Lookup'!A:B,2,FALSE)</f>
        <v>Direct Aid to Public Education</v>
      </c>
      <c r="H767" s="33" t="str">
        <f>VLOOKUP(C767,'[1]Fund Lookup'!B:C,2,FALSE)</f>
        <v>DOE/DAPE Special Revenue Fund</v>
      </c>
      <c r="I767" s="35" t="s">
        <v>2236</v>
      </c>
      <c r="J767" s="33" t="str">
        <f>VLOOKUP(I767,'[1]Table B'!A:B,2,FALSE)</f>
        <v>General</v>
      </c>
      <c r="K767" s="9" t="str">
        <f t="shared" si="35"/>
        <v>100-General</v>
      </c>
      <c r="L767" s="9" t="str">
        <f>IFERROR(VLOOKUP(A767,'[1]VAC as of March 2024'!A:K,11,FALSE),"No")</f>
        <v>No</v>
      </c>
      <c r="M767" s="9" t="s">
        <v>2240</v>
      </c>
      <c r="O767" s="33" t="s">
        <v>2</v>
      </c>
      <c r="P767" s="33" t="s">
        <v>6096</v>
      </c>
      <c r="Q767" s="2" t="str">
        <f>VLOOKUP(P767,'[1]Table E'!A:C,3,FALSE)</f>
        <v>Educational and Training programs</v>
      </c>
    </row>
    <row r="768" spans="1:17" x14ac:dyDescent="0.25">
      <c r="A768" s="33" t="str">
        <f t="shared" si="33"/>
        <v>1970004060</v>
      </c>
      <c r="B768" s="33" t="s">
        <v>2348</v>
      </c>
      <c r="C768" s="33" t="s">
        <v>889</v>
      </c>
      <c r="D768" s="9" t="str">
        <f t="shared" si="34"/>
        <v>197004060</v>
      </c>
      <c r="E768" s="34">
        <v>19700</v>
      </c>
      <c r="F768" s="34">
        <v>4060</v>
      </c>
      <c r="G768" s="9" t="str">
        <f>VLOOKUP(B768,'[1]Business Unit Lookup'!A:B,2,FALSE)</f>
        <v>Direct Aid to Public Education</v>
      </c>
      <c r="H768" s="33" t="str">
        <f>VLOOKUP(C768,'[1]Fund Lookup'!B:C,2,FALSE)</f>
        <v>Driver Education</v>
      </c>
      <c r="I768" s="35" t="s">
        <v>2255</v>
      </c>
      <c r="J768" s="33" t="str">
        <f>VLOOKUP(I768,'[1]Table B'!A:B,2,FALSE)</f>
        <v>Special Revenue-Highways</v>
      </c>
      <c r="K768" s="9" t="str">
        <f t="shared" si="35"/>
        <v>110-Special Revenue-Highways</v>
      </c>
      <c r="L768" s="9" t="str">
        <f>IFERROR(VLOOKUP(A768,'[1]VAC as of March 2024'!A:K,11,FALSE),"No")</f>
        <v>No</v>
      </c>
      <c r="M768" s="9" t="s">
        <v>2240</v>
      </c>
      <c r="O768" s="33" t="s">
        <v>2241</v>
      </c>
      <c r="P768" s="33" t="s">
        <v>6095</v>
      </c>
      <c r="Q768" s="2" t="str">
        <f>VLOOKUP(P768,'[1]Table E'!A:C,3,FALSE)</f>
        <v>Educational and Training programs</v>
      </c>
    </row>
    <row r="769" spans="1:17" x14ac:dyDescent="0.25">
      <c r="A769" s="33" t="str">
        <f t="shared" si="33"/>
        <v>1970007002</v>
      </c>
      <c r="B769" s="33" t="s">
        <v>2348</v>
      </c>
      <c r="C769" s="33" t="s">
        <v>1130</v>
      </c>
      <c r="D769" s="9" t="str">
        <f t="shared" si="34"/>
        <v>197007002</v>
      </c>
      <c r="E769" s="34">
        <v>19700</v>
      </c>
      <c r="F769" s="34">
        <v>7002</v>
      </c>
      <c r="G769" s="9" t="str">
        <f>VLOOKUP(B769,'[1]Business Unit Lookup'!A:B,2,FALSE)</f>
        <v>Direct Aid to Public Education</v>
      </c>
      <c r="H769" s="33" t="str">
        <f>VLOOKUP(C769,'[1]Fund Lookup'!B:C,2,FALSE)</f>
        <v>Trust And Agency-DOE/DAPE</v>
      </c>
      <c r="I769" s="35" t="s">
        <v>2236</v>
      </c>
      <c r="J769" s="33" t="str">
        <f>VLOOKUP(I769,'[1]Table B'!A:B,2,FALSE)</f>
        <v>General</v>
      </c>
      <c r="K769" s="9" t="str">
        <f t="shared" si="35"/>
        <v>100-General</v>
      </c>
      <c r="L769" s="9" t="str">
        <f>IFERROR(VLOOKUP(A769,'[1]VAC as of March 2024'!A:K,11,FALSE),"No")</f>
        <v>No</v>
      </c>
      <c r="M769" s="9" t="s">
        <v>2240</v>
      </c>
      <c r="O769" s="33" t="s">
        <v>2241</v>
      </c>
      <c r="P769" s="33" t="s">
        <v>6095</v>
      </c>
      <c r="Q769" s="2" t="str">
        <f>VLOOKUP(P769,'[1]Table E'!A:C,3,FALSE)</f>
        <v>Educational and Training programs</v>
      </c>
    </row>
    <row r="770" spans="1:17" x14ac:dyDescent="0.25">
      <c r="A770" s="33" t="str">
        <f t="shared" ref="A770:A833" si="36">CONCATENATE(B770,C770)</f>
        <v>1970007020</v>
      </c>
      <c r="B770" s="33" t="s">
        <v>2348</v>
      </c>
      <c r="C770" s="33" t="s">
        <v>1152</v>
      </c>
      <c r="D770" s="9" t="str">
        <f t="shared" ref="D770:D833" si="37">CONCATENATE(E770,F770)</f>
        <v>197007020</v>
      </c>
      <c r="E770" s="34">
        <v>19700</v>
      </c>
      <c r="F770" s="34">
        <v>7020</v>
      </c>
      <c r="G770" s="9" t="str">
        <f>VLOOKUP(B770,'[1]Business Unit Lookup'!A:B,2,FALSE)</f>
        <v>Direct Aid to Public Education</v>
      </c>
      <c r="H770" s="33" t="str">
        <f>VLOOKUP(C770,'[1]Fund Lookup'!B:C,2,FALSE)</f>
        <v>Literary Fund</v>
      </c>
      <c r="I770" s="35" t="s">
        <v>2283</v>
      </c>
      <c r="J770" s="33" t="str">
        <f>VLOOKUP(I770,'[1]Table B'!A:B,2,FALSE)</f>
        <v>Special Revenue-Literary</v>
      </c>
      <c r="K770" s="9" t="str">
        <f t="shared" ref="K770:K833" si="38">CONCATENATE(I770,"-",J770)</f>
        <v>125-Special Revenue-Literary</v>
      </c>
      <c r="L770" s="9" t="str">
        <f>IFERROR(VLOOKUP(A770,'[1]VAC as of March 2024'!A:K,11,FALSE),"No")</f>
        <v>No</v>
      </c>
      <c r="M770" s="9" t="s">
        <v>2248</v>
      </c>
      <c r="O770" s="33" t="s">
        <v>2248</v>
      </c>
      <c r="P770" s="33" t="s">
        <v>6090</v>
      </c>
      <c r="Q770" s="2" t="str">
        <f>VLOOKUP(P770,'[1]Table E'!A:C,3,FALSE)</f>
        <v>Literary Fund</v>
      </c>
    </row>
    <row r="771" spans="1:17" x14ac:dyDescent="0.25">
      <c r="A771" s="33" t="str">
        <f t="shared" si="36"/>
        <v>1970007560</v>
      </c>
      <c r="B771" s="33" t="s">
        <v>2348</v>
      </c>
      <c r="C771" s="33" t="s">
        <v>1479</v>
      </c>
      <c r="D771" s="9" t="str">
        <f t="shared" si="37"/>
        <v>197007560</v>
      </c>
      <c r="E771" s="34">
        <v>19700</v>
      </c>
      <c r="F771" s="34">
        <v>7560</v>
      </c>
      <c r="G771" s="9" t="str">
        <f>VLOOKUP(B771,'[1]Business Unit Lookup'!A:B,2,FALSE)</f>
        <v>Direct Aid to Public Education</v>
      </c>
      <c r="H771" s="33" t="str">
        <f>VLOOKUP(C771,'[1]Fund Lookup'!B:C,2,FALSE)</f>
        <v>Lottery Proceeds Fund</v>
      </c>
      <c r="I771" s="35" t="s">
        <v>2236</v>
      </c>
      <c r="J771" s="33" t="str">
        <f>VLOOKUP(I771,'[1]Table B'!A:B,2,FALSE)</f>
        <v>General</v>
      </c>
      <c r="K771" s="9" t="str">
        <f t="shared" si="38"/>
        <v>100-General</v>
      </c>
      <c r="L771" s="9" t="str">
        <f>IFERROR(VLOOKUP(A771,'[1]VAC as of March 2024'!A:K,11,FALSE),"No")</f>
        <v>No</v>
      </c>
      <c r="M771" s="9" t="s">
        <v>2248</v>
      </c>
      <c r="O771" s="33" t="s">
        <v>2248</v>
      </c>
      <c r="P771" s="33" t="s">
        <v>6130</v>
      </c>
      <c r="Q771" s="2" t="str">
        <f>VLOOKUP(P771,'[1]Table E'!A:C,3,FALSE)</f>
        <v>Lottery Proceeds Fund</v>
      </c>
    </row>
    <row r="772" spans="1:17" x14ac:dyDescent="0.25">
      <c r="A772" s="33" t="str">
        <f t="shared" si="36"/>
        <v>1970009063</v>
      </c>
      <c r="B772" s="36" t="s">
        <v>2348</v>
      </c>
      <c r="C772" s="36" t="s">
        <v>8364</v>
      </c>
      <c r="D772" s="9" t="str">
        <f t="shared" si="37"/>
        <v>197009063</v>
      </c>
      <c r="E772" s="36">
        <v>19700</v>
      </c>
      <c r="F772" s="37">
        <v>9063</v>
      </c>
      <c r="G772" s="9" t="str">
        <f>VLOOKUP(B772,'[1]Business Unit Lookup'!A:B,2,FALSE)</f>
        <v>Direct Aid to Public Education</v>
      </c>
      <c r="H772" s="33" t="str">
        <f>VLOOKUP(C772,'[1]Fund Lookup'!B:C,2,FALSE)</f>
        <v>Cllg Prtnrshp Labrtry Schl Fnd</v>
      </c>
      <c r="I772" s="35" t="s">
        <v>2236</v>
      </c>
      <c r="J772" s="33" t="str">
        <f>VLOOKUP(I772,'[1]Table B'!A:B,2,FALSE)</f>
        <v>General</v>
      </c>
      <c r="K772" s="9" t="str">
        <f t="shared" si="38"/>
        <v>100-General</v>
      </c>
      <c r="L772" s="9" t="str">
        <f>IFERROR(VLOOKUP(A772,'[1]VAC as of March 2024'!A:K,11,FALSE),"No")</f>
        <v>Yes</v>
      </c>
      <c r="M772" s="38" t="s">
        <v>2240</v>
      </c>
      <c r="N772" s="9" t="s">
        <v>6077</v>
      </c>
      <c r="O772" s="38" t="s">
        <v>8365</v>
      </c>
      <c r="P772" s="36" t="s">
        <v>6095</v>
      </c>
      <c r="Q772" s="2" t="str">
        <f>VLOOKUP(P772,'[1]Table E'!A:C,3,FALSE)</f>
        <v>Educational and Training programs</v>
      </c>
    </row>
    <row r="773" spans="1:17" x14ac:dyDescent="0.25">
      <c r="A773" s="33" t="str">
        <f t="shared" si="36"/>
        <v>1970009096</v>
      </c>
      <c r="B773" s="41" t="s">
        <v>2348</v>
      </c>
      <c r="C773" s="36" t="s">
        <v>8575</v>
      </c>
      <c r="D773" s="9" t="str">
        <f t="shared" si="37"/>
        <v>197009096</v>
      </c>
      <c r="E773" s="35">
        <v>19700</v>
      </c>
      <c r="F773" s="37">
        <v>9096</v>
      </c>
      <c r="G773" s="9" t="str">
        <f>VLOOKUP(B773,'[1]Business Unit Lookup'!A:B,2,FALSE)</f>
        <v>Direct Aid to Public Education</v>
      </c>
      <c r="H773" s="33" t="str">
        <f>VLOOKUP(C773,'[1]Fund Lookup'!B:C,2,FALSE)</f>
        <v>School Construction Fund</v>
      </c>
      <c r="I773" s="35" t="s">
        <v>2236</v>
      </c>
      <c r="J773" s="33" t="str">
        <f>VLOOKUP(I773,'[1]Table B'!A:B,2,FALSE)</f>
        <v>General</v>
      </c>
      <c r="K773" s="9" t="str">
        <f t="shared" si="38"/>
        <v>100-General</v>
      </c>
      <c r="L773" s="9" t="str">
        <f>IFERROR(VLOOKUP(A773,'[1]VAC as of March 2024'!A:K,11,FALSE),"No")</f>
        <v>Yes</v>
      </c>
      <c r="M773" s="38" t="s">
        <v>2240</v>
      </c>
      <c r="O773" s="38" t="s">
        <v>2241</v>
      </c>
      <c r="P773" s="36" t="s">
        <v>6095</v>
      </c>
      <c r="Q773" s="2" t="str">
        <f>VLOOKUP(P773,'[1]Table E'!A:C,3,FALSE)</f>
        <v>Educational and Training programs</v>
      </c>
    </row>
    <row r="774" spans="1:17" x14ac:dyDescent="0.25">
      <c r="A774" s="33" t="str">
        <f t="shared" si="36"/>
        <v>1970009119</v>
      </c>
      <c r="B774" s="33" t="s">
        <v>2348</v>
      </c>
      <c r="C774" s="33" t="s">
        <v>5652</v>
      </c>
      <c r="D774" s="9" t="str">
        <f t="shared" si="37"/>
        <v>197009119</v>
      </c>
      <c r="E774" s="34">
        <v>19700</v>
      </c>
      <c r="F774" s="34">
        <v>9119</v>
      </c>
      <c r="G774" s="9" t="str">
        <f>VLOOKUP(B774,'[1]Business Unit Lookup'!A:B,2,FALSE)</f>
        <v>Direct Aid to Public Education</v>
      </c>
      <c r="H774" s="33" t="str">
        <f>VLOOKUP(C774,'[1]Fund Lookup'!B:C,2,FALSE)</f>
        <v>COVID-19 Relief Fund</v>
      </c>
      <c r="I774" s="35" t="s">
        <v>2239</v>
      </c>
      <c r="J774" s="33" t="str">
        <f>VLOOKUP(I774,'[1]Table B'!A:B,2,FALSE)</f>
        <v>Special Revenue-Other</v>
      </c>
      <c r="K774" s="9" t="str">
        <f t="shared" si="38"/>
        <v>105-Special Revenue-Other</v>
      </c>
      <c r="L774" s="9" t="str">
        <f>IFERROR(VLOOKUP(A774,'[1]VAC as of March 2024'!A:K,11,FALSE),"No")</f>
        <v>No</v>
      </c>
      <c r="M774" s="9" t="s">
        <v>2240</v>
      </c>
      <c r="O774" s="33" t="s">
        <v>2241</v>
      </c>
      <c r="P774" s="33" t="s">
        <v>6073</v>
      </c>
      <c r="Q774" s="2" t="str">
        <f>VLOOKUP(P774,'[1]Table E'!A:C,3,FALSE)</f>
        <v>COVID-19</v>
      </c>
    </row>
    <row r="775" spans="1:17" x14ac:dyDescent="0.25">
      <c r="A775" s="33" t="str">
        <f t="shared" si="36"/>
        <v>1970009310</v>
      </c>
      <c r="B775" s="33" t="s">
        <v>2348</v>
      </c>
      <c r="C775" s="33" t="s">
        <v>1948</v>
      </c>
      <c r="D775" s="9" t="str">
        <f t="shared" si="37"/>
        <v>197009310</v>
      </c>
      <c r="E775" s="34">
        <v>19700</v>
      </c>
      <c r="F775" s="34">
        <v>9310</v>
      </c>
      <c r="G775" s="9" t="str">
        <f>VLOOKUP(B775,'[1]Business Unit Lookup'!A:B,2,FALSE)</f>
        <v>Direct Aid to Public Education</v>
      </c>
      <c r="H775" s="33" t="str">
        <f>VLOOKUP(C775,'[1]Fund Lookup'!B:C,2,FALSE)</f>
        <v>Pub Ed Soq/Lcl Re Ppty Tax Rlf</v>
      </c>
      <c r="I775" s="35" t="s">
        <v>2236</v>
      </c>
      <c r="J775" s="33" t="str">
        <f>VLOOKUP(I775,'[1]Table B'!A:B,2,FALSE)</f>
        <v>General</v>
      </c>
      <c r="K775" s="9" t="str">
        <f t="shared" si="38"/>
        <v>100-General</v>
      </c>
      <c r="L775" s="9" t="str">
        <f>IFERROR(VLOOKUP(A775,'[1]VAC as of March 2024'!A:K,11,FALSE),"No")</f>
        <v>No</v>
      </c>
      <c r="M775" s="9" t="s">
        <v>2248</v>
      </c>
      <c r="O775" s="33" t="s">
        <v>2248</v>
      </c>
      <c r="P775" s="33" t="s">
        <v>6131</v>
      </c>
      <c r="Q775" s="2" t="str">
        <f>VLOOKUP(P775,'[1]Table E'!A:C,3,FALSE)</f>
        <v>Standards of Quality</v>
      </c>
    </row>
    <row r="776" spans="1:17" x14ac:dyDescent="0.25">
      <c r="A776" s="33" t="str">
        <f t="shared" si="36"/>
        <v>1970010000</v>
      </c>
      <c r="B776" s="33" t="s">
        <v>2348</v>
      </c>
      <c r="C776" s="33" t="s">
        <v>2162</v>
      </c>
      <c r="D776" s="9" t="str">
        <f t="shared" si="37"/>
        <v>1970010000</v>
      </c>
      <c r="E776" s="34">
        <v>19700</v>
      </c>
      <c r="F776" s="34">
        <v>10000</v>
      </c>
      <c r="G776" s="9" t="str">
        <f>VLOOKUP(B776,'[1]Business Unit Lookup'!A:B,2,FALSE)</f>
        <v>Direct Aid to Public Education</v>
      </c>
      <c r="H776" s="33" t="str">
        <f>VLOOKUP(C776,'[1]Fund Lookup'!B:C,2,FALSE)</f>
        <v>Federal Trust</v>
      </c>
      <c r="I776" s="35" t="s">
        <v>2252</v>
      </c>
      <c r="J776" s="33" t="str">
        <f>VLOOKUP(I776,'[1]Table B'!A:B,2,FALSE)</f>
        <v>Special Revenue-Federal</v>
      </c>
      <c r="K776" s="9" t="str">
        <f t="shared" si="38"/>
        <v>120-Special Revenue-Federal</v>
      </c>
      <c r="L776" s="9" t="str">
        <f>IFERROR(VLOOKUP(A776,'[1]VAC as of March 2024'!A:K,11,FALSE),"No")</f>
        <v>No</v>
      </c>
      <c r="M776" s="9" t="s">
        <v>2248</v>
      </c>
      <c r="O776" s="33" t="s">
        <v>2248</v>
      </c>
      <c r="P776" s="33" t="s">
        <v>6070</v>
      </c>
      <c r="Q776" s="2" t="str">
        <f>VLOOKUP(P776,'[1]Table E'!A:C,3,FALSE)</f>
        <v>Gifts and grants</v>
      </c>
    </row>
    <row r="777" spans="1:17" x14ac:dyDescent="0.25">
      <c r="A777" s="33" t="str">
        <f t="shared" si="36"/>
        <v>1970010020</v>
      </c>
      <c r="B777" s="36" t="s">
        <v>2348</v>
      </c>
      <c r="C777" s="36" t="s">
        <v>5430</v>
      </c>
      <c r="D777" s="9" t="str">
        <f t="shared" si="37"/>
        <v>1970010020</v>
      </c>
      <c r="E777" s="37">
        <v>19700</v>
      </c>
      <c r="F777" s="37">
        <v>10020</v>
      </c>
      <c r="G777" s="9" t="str">
        <f>VLOOKUP(B777,'[1]Business Unit Lookup'!A:B,2,FALSE)</f>
        <v>Direct Aid to Public Education</v>
      </c>
      <c r="H777" s="33" t="str">
        <f>VLOOKUP(C777,'[1]Fund Lookup'!B:C,2,FALSE)</f>
        <v>PblcHlthCrisisRspns - COVID-19</v>
      </c>
      <c r="I777" s="35" t="s">
        <v>2252</v>
      </c>
      <c r="J777" s="33" t="str">
        <f>VLOOKUP(I777,'[1]Table B'!A:B,2,FALSE)</f>
        <v>Special Revenue-Federal</v>
      </c>
      <c r="K777" s="9" t="str">
        <f t="shared" si="38"/>
        <v>120-Special Revenue-Federal</v>
      </c>
      <c r="L777" s="9" t="str">
        <f>IFERROR(VLOOKUP(A777,'[1]VAC as of March 2024'!A:K,11,FALSE),"No")</f>
        <v>No</v>
      </c>
      <c r="M777" s="38" t="s">
        <v>5493</v>
      </c>
      <c r="O777" s="36" t="s">
        <v>2248</v>
      </c>
      <c r="P777" s="36" t="s">
        <v>6063</v>
      </c>
      <c r="Q777" s="2" t="str">
        <f>VLOOKUP(P777,'[1]Table E'!A:C,3,FALSE)</f>
        <v>COVID-19</v>
      </c>
    </row>
    <row r="778" spans="1:17" x14ac:dyDescent="0.25">
      <c r="A778" s="33" t="str">
        <f t="shared" si="36"/>
        <v>1970010110</v>
      </c>
      <c r="B778" s="33" t="s">
        <v>2348</v>
      </c>
      <c r="C778" s="33" t="s">
        <v>5444</v>
      </c>
      <c r="D778" s="9" t="str">
        <f t="shared" si="37"/>
        <v>1970010110</v>
      </c>
      <c r="E778" s="34">
        <v>19700</v>
      </c>
      <c r="F778" s="34">
        <v>10110</v>
      </c>
      <c r="G778" s="9" t="str">
        <f>VLOOKUP(B778,'[1]Business Unit Lookup'!A:B,2,FALSE)</f>
        <v>Direct Aid to Public Education</v>
      </c>
      <c r="H778" s="33" t="str">
        <f>VLOOKUP(C778,'[1]Fund Lookup'!B:C,2,FALSE)</f>
        <v>CARESActRlfFd–General-COVID-19</v>
      </c>
      <c r="I778" s="35" t="s">
        <v>2252</v>
      </c>
      <c r="J778" s="33" t="str">
        <f>VLOOKUP(I778,'[1]Table B'!A:B,2,FALSE)</f>
        <v>Special Revenue-Federal</v>
      </c>
      <c r="K778" s="9" t="str">
        <f t="shared" si="38"/>
        <v>120-Special Revenue-Federal</v>
      </c>
      <c r="L778" s="9" t="str">
        <f>IFERROR(VLOOKUP(A778,'[1]VAC as of March 2024'!A:K,11,FALSE),"No")</f>
        <v>No</v>
      </c>
      <c r="M778" s="9" t="s">
        <v>5493</v>
      </c>
      <c r="O778" s="33" t="s">
        <v>2248</v>
      </c>
      <c r="P778" s="33" t="s">
        <v>6063</v>
      </c>
      <c r="Q778" s="2" t="str">
        <f>VLOOKUP(P778,'[1]Table E'!A:C,3,FALSE)</f>
        <v>COVID-19</v>
      </c>
    </row>
    <row r="779" spans="1:17" x14ac:dyDescent="0.25">
      <c r="A779" s="33" t="str">
        <f t="shared" si="36"/>
        <v>1970010150</v>
      </c>
      <c r="B779" s="33" t="s">
        <v>2348</v>
      </c>
      <c r="C779" s="33" t="s">
        <v>5456</v>
      </c>
      <c r="D779" s="9" t="str">
        <f t="shared" si="37"/>
        <v>1970010150</v>
      </c>
      <c r="E779" s="34">
        <v>19700</v>
      </c>
      <c r="F779" s="34">
        <v>10150</v>
      </c>
      <c r="G779" s="9" t="str">
        <f>VLOOKUP(B779,'[1]Business Unit Lookup'!A:B,2,FALSE)</f>
        <v>Direct Aid to Public Education</v>
      </c>
      <c r="H779" s="33" t="str">
        <f>VLOOKUP(C779,'[1]Fund Lookup'!B:C,2,FALSE)</f>
        <v>ChldNtrtnPrgGrntsToSt-COVID-19</v>
      </c>
      <c r="I779" s="35" t="s">
        <v>2252</v>
      </c>
      <c r="J779" s="33" t="str">
        <f>VLOOKUP(I779,'[1]Table B'!A:B,2,FALSE)</f>
        <v>Special Revenue-Federal</v>
      </c>
      <c r="K779" s="9" t="str">
        <f t="shared" si="38"/>
        <v>120-Special Revenue-Federal</v>
      </c>
      <c r="L779" s="9" t="str">
        <f>IFERROR(VLOOKUP(A779,'[1]VAC as of March 2024'!A:K,11,FALSE),"No")</f>
        <v>No</v>
      </c>
      <c r="M779" s="9" t="s">
        <v>5493</v>
      </c>
      <c r="O779" s="33" t="s">
        <v>2248</v>
      </c>
      <c r="P779" s="33" t="s">
        <v>6063</v>
      </c>
      <c r="Q779" s="2" t="str">
        <f>VLOOKUP(P779,'[1]Table E'!A:C,3,FALSE)</f>
        <v>COVID-19</v>
      </c>
    </row>
    <row r="780" spans="1:17" x14ac:dyDescent="0.25">
      <c r="A780" s="33" t="str">
        <f t="shared" si="36"/>
        <v>1970010240</v>
      </c>
      <c r="B780" s="33" t="s">
        <v>2348</v>
      </c>
      <c r="C780" s="33" t="s">
        <v>5482</v>
      </c>
      <c r="D780" s="9" t="str">
        <f t="shared" si="37"/>
        <v>1970010240</v>
      </c>
      <c r="E780" s="34">
        <v>19700</v>
      </c>
      <c r="F780" s="34">
        <v>10240</v>
      </c>
      <c r="G780" s="9" t="str">
        <f>VLOOKUP(B780,'[1]Business Unit Lookup'!A:B,2,FALSE)</f>
        <v>Direct Aid to Public Education</v>
      </c>
      <c r="H780" s="33" t="str">
        <f>VLOOKUP(C780,'[1]Fund Lookup'!B:C,2,FALSE)</f>
        <v>ESF-Elem&amp;SSEmerRlf Fd-COVID-19</v>
      </c>
      <c r="I780" s="35" t="s">
        <v>2252</v>
      </c>
      <c r="J780" s="33" t="str">
        <f>VLOOKUP(I780,'[1]Table B'!A:B,2,FALSE)</f>
        <v>Special Revenue-Federal</v>
      </c>
      <c r="K780" s="9" t="str">
        <f t="shared" si="38"/>
        <v>120-Special Revenue-Federal</v>
      </c>
      <c r="L780" s="9" t="str">
        <f>IFERROR(VLOOKUP(A780,'[1]VAC as of March 2024'!A:K,11,FALSE),"No")</f>
        <v>No</v>
      </c>
      <c r="M780" s="9" t="s">
        <v>5493</v>
      </c>
      <c r="O780" s="33" t="s">
        <v>2248</v>
      </c>
      <c r="P780" s="33" t="s">
        <v>6063</v>
      </c>
      <c r="Q780" s="2" t="str">
        <f>VLOOKUP(P780,'[1]Table E'!A:C,3,FALSE)</f>
        <v>COVID-19</v>
      </c>
    </row>
    <row r="781" spans="1:17" x14ac:dyDescent="0.25">
      <c r="A781" s="33" t="str">
        <f t="shared" si="36"/>
        <v>1970010380</v>
      </c>
      <c r="B781" s="33" t="s">
        <v>2348</v>
      </c>
      <c r="C781" s="33" t="s">
        <v>5691</v>
      </c>
      <c r="D781" s="9" t="str">
        <f t="shared" si="37"/>
        <v>1970010380</v>
      </c>
      <c r="E781" s="34">
        <v>19700</v>
      </c>
      <c r="F781" s="34">
        <v>10380</v>
      </c>
      <c r="G781" s="9" t="str">
        <f>VLOOKUP(B781,'[1]Business Unit Lookup'!A:B,2,FALSE)</f>
        <v>Direct Aid to Public Education</v>
      </c>
      <c r="H781" s="33" t="str">
        <f>VLOOKUP(C781,'[1]Fund Lookup'!B:C,2,FALSE)</f>
        <v>GEER Fund - COVID-19</v>
      </c>
      <c r="I781" s="35" t="s">
        <v>2252</v>
      </c>
      <c r="J781" s="33" t="str">
        <f>VLOOKUP(I781,'[1]Table B'!A:B,2,FALSE)</f>
        <v>Special Revenue-Federal</v>
      </c>
      <c r="K781" s="9" t="str">
        <f t="shared" si="38"/>
        <v>120-Special Revenue-Federal</v>
      </c>
      <c r="L781" s="9" t="str">
        <f>IFERROR(VLOOKUP(A781,'[1]VAC as of March 2024'!A:K,11,FALSE),"No")</f>
        <v>No</v>
      </c>
      <c r="M781" s="9" t="s">
        <v>5493</v>
      </c>
      <c r="O781" s="33" t="s">
        <v>2248</v>
      </c>
      <c r="P781" s="33" t="s">
        <v>6063</v>
      </c>
      <c r="Q781" s="2" t="str">
        <f>VLOOKUP(P781,'[1]Table E'!A:C,3,FALSE)</f>
        <v>COVID-19</v>
      </c>
    </row>
    <row r="782" spans="1:17" x14ac:dyDescent="0.25">
      <c r="A782" s="33" t="str">
        <f t="shared" si="36"/>
        <v>1970010610</v>
      </c>
      <c r="B782" s="33" t="s">
        <v>2348</v>
      </c>
      <c r="C782" s="33" t="s">
        <v>2188</v>
      </c>
      <c r="D782" s="9" t="str">
        <f t="shared" si="37"/>
        <v>1970010610</v>
      </c>
      <c r="E782" s="34">
        <v>19700</v>
      </c>
      <c r="F782" s="34">
        <v>10610</v>
      </c>
      <c r="G782" s="9" t="str">
        <f>VLOOKUP(B782,'[1]Business Unit Lookup'!A:B,2,FALSE)</f>
        <v>Direct Aid to Public Education</v>
      </c>
      <c r="H782" s="33" t="str">
        <f>VLOOKUP(C782,'[1]Fund Lookup'!B:C,2,FALSE)</f>
        <v>DOE School Imprvmnt Grnts-ARRA</v>
      </c>
      <c r="I782" s="35" t="s">
        <v>2252</v>
      </c>
      <c r="J782" s="33" t="str">
        <f>VLOOKUP(I782,'[1]Table B'!A:B,2,FALSE)</f>
        <v>Special Revenue-Federal</v>
      </c>
      <c r="K782" s="9" t="str">
        <f t="shared" si="38"/>
        <v>120-Special Revenue-Federal</v>
      </c>
      <c r="L782" s="9" t="str">
        <f>IFERROR(VLOOKUP(A782,'[1]VAC as of March 2024'!A:K,11,FALSE),"No")</f>
        <v>No</v>
      </c>
      <c r="M782" s="9" t="s">
        <v>2281</v>
      </c>
      <c r="O782" s="33" t="s">
        <v>2248</v>
      </c>
      <c r="P782" s="33" t="s">
        <v>6070</v>
      </c>
      <c r="Q782" s="2" t="str">
        <f>VLOOKUP(P782,'[1]Table E'!A:C,3,FALSE)</f>
        <v>Gifts and grants</v>
      </c>
    </row>
    <row r="783" spans="1:17" x14ac:dyDescent="0.25">
      <c r="A783" s="33" t="str">
        <f t="shared" si="36"/>
        <v>1970012110</v>
      </c>
      <c r="B783" s="40" t="s">
        <v>2348</v>
      </c>
      <c r="C783" s="36" t="s">
        <v>6074</v>
      </c>
      <c r="D783" s="9" t="str">
        <f t="shared" si="37"/>
        <v>1970012110</v>
      </c>
      <c r="E783" s="41">
        <v>19700</v>
      </c>
      <c r="F783" s="37">
        <v>12110</v>
      </c>
      <c r="G783" s="9" t="str">
        <f>VLOOKUP(B783,'[1]Business Unit Lookup'!A:B,2,FALSE)</f>
        <v>Direct Aid to Public Education</v>
      </c>
      <c r="H783" s="33" t="str">
        <f>VLOOKUP(C783,'[1]Fund Lookup'!B:C,2,FALSE)</f>
        <v>ARP-CrvStLoclFisRecFd-COVID-19</v>
      </c>
      <c r="I783" s="35" t="s">
        <v>2252</v>
      </c>
      <c r="J783" s="33" t="str">
        <f>VLOOKUP(I783,'[1]Table B'!A:B,2,FALSE)</f>
        <v>Special Revenue-Federal</v>
      </c>
      <c r="K783" s="9" t="str">
        <f t="shared" si="38"/>
        <v>120-Special Revenue-Federal</v>
      </c>
      <c r="L783" s="9" t="str">
        <f>IFERROR(VLOOKUP(A783,'[1]VAC as of March 2024'!A:K,11,FALSE),"No")</f>
        <v>No</v>
      </c>
      <c r="M783" s="38" t="s">
        <v>5493</v>
      </c>
      <c r="O783" s="36" t="s">
        <v>2248</v>
      </c>
      <c r="P783" s="36" t="s">
        <v>6063</v>
      </c>
      <c r="Q783" s="2" t="str">
        <f>VLOOKUP(P783,'[1]Table E'!A:C,3,FALSE)</f>
        <v>COVID-19</v>
      </c>
    </row>
    <row r="784" spans="1:17" x14ac:dyDescent="0.25">
      <c r="A784" s="33" t="str">
        <f t="shared" si="36"/>
        <v>1970012260</v>
      </c>
      <c r="B784" s="36" t="s">
        <v>2348</v>
      </c>
      <c r="C784" s="36" t="s">
        <v>6081</v>
      </c>
      <c r="D784" s="9" t="str">
        <f t="shared" si="37"/>
        <v>1970012260</v>
      </c>
      <c r="E784" s="37">
        <v>19700</v>
      </c>
      <c r="F784" s="37">
        <v>12260</v>
      </c>
      <c r="G784" s="9" t="str">
        <f>VLOOKUP(B784,'[1]Business Unit Lookup'!A:B,2,FALSE)</f>
        <v>Direct Aid to Public Education</v>
      </c>
      <c r="H784" s="33" t="str">
        <f>VLOOKUP(C784,'[1]Fund Lookup'!B:C,2,FALSE)</f>
        <v>CN CACFP Emrgncy Csts-COVID-19</v>
      </c>
      <c r="I784" s="35" t="s">
        <v>2252</v>
      </c>
      <c r="J784" s="33" t="str">
        <f>VLOOKUP(I784,'[1]Table B'!A:B,2,FALSE)</f>
        <v>Special Revenue-Federal</v>
      </c>
      <c r="K784" s="9" t="str">
        <f t="shared" si="38"/>
        <v>120-Special Revenue-Federal</v>
      </c>
      <c r="L784" s="9" t="str">
        <f>IFERROR(VLOOKUP(A784,'[1]VAC as of March 2024'!A:K,11,FALSE),"No")</f>
        <v>No</v>
      </c>
      <c r="M784" s="38" t="s">
        <v>5493</v>
      </c>
      <c r="O784" s="36" t="s">
        <v>2248</v>
      </c>
      <c r="P784" s="36" t="s">
        <v>6063</v>
      </c>
      <c r="Q784" s="2" t="str">
        <f>VLOOKUP(P784,'[1]Table E'!A:C,3,FALSE)</f>
        <v>COVID-19</v>
      </c>
    </row>
    <row r="785" spans="1:17" x14ac:dyDescent="0.25">
      <c r="A785" s="33" t="str">
        <f t="shared" si="36"/>
        <v>1970012340</v>
      </c>
      <c r="B785" s="36" t="s">
        <v>2348</v>
      </c>
      <c r="C785" s="36" t="s">
        <v>6132</v>
      </c>
      <c r="D785" s="9" t="str">
        <f t="shared" si="37"/>
        <v>1970012340</v>
      </c>
      <c r="E785" s="36">
        <v>19700</v>
      </c>
      <c r="F785" s="36">
        <v>12340</v>
      </c>
      <c r="G785" s="9" t="str">
        <f>VLOOKUP(B785,'[1]Business Unit Lookup'!A:B,2,FALSE)</f>
        <v>Direct Aid to Public Education</v>
      </c>
      <c r="H785" s="33" t="str">
        <f>VLOOKUP(C785,'[1]Fund Lookup'!B:C,2,FALSE)</f>
        <v>Special Edu St Grnts-COVID-19</v>
      </c>
      <c r="I785" s="35" t="s">
        <v>2252</v>
      </c>
      <c r="J785" s="33" t="str">
        <f>VLOOKUP(I785,'[1]Table B'!A:B,2,FALSE)</f>
        <v>Special Revenue-Federal</v>
      </c>
      <c r="K785" s="9" t="str">
        <f t="shared" si="38"/>
        <v>120-Special Revenue-Federal</v>
      </c>
      <c r="L785" s="9" t="str">
        <f>IFERROR(VLOOKUP(A785,'[1]VAC as of March 2024'!A:K,11,FALSE),"No")</f>
        <v>No</v>
      </c>
      <c r="M785" s="37" t="s">
        <v>5493</v>
      </c>
      <c r="O785" s="38" t="s">
        <v>2248</v>
      </c>
      <c r="P785" s="36" t="s">
        <v>6063</v>
      </c>
      <c r="Q785" s="2" t="str">
        <f>VLOOKUP(P785,'[1]Table E'!A:C,3,FALSE)</f>
        <v>COVID-19</v>
      </c>
    </row>
    <row r="786" spans="1:17" x14ac:dyDescent="0.25">
      <c r="A786" s="33" t="str">
        <f t="shared" si="36"/>
        <v>1970012350</v>
      </c>
      <c r="B786" s="36" t="s">
        <v>2348</v>
      </c>
      <c r="C786" s="36" t="s">
        <v>6133</v>
      </c>
      <c r="D786" s="9" t="str">
        <f t="shared" si="37"/>
        <v>1970012350</v>
      </c>
      <c r="E786" s="36">
        <v>19700</v>
      </c>
      <c r="F786" s="36">
        <v>12350</v>
      </c>
      <c r="G786" s="9" t="str">
        <f>VLOOKUP(B786,'[1]Business Unit Lookup'!A:B,2,FALSE)</f>
        <v>Direct Aid to Public Education</v>
      </c>
      <c r="H786" s="33" t="str">
        <f>VLOOKUP(C786,'[1]Fund Lookup'!B:C,2,FALSE)</f>
        <v>SpecialEdu-PrschlGrnt-COVID-19</v>
      </c>
      <c r="I786" s="35" t="s">
        <v>2252</v>
      </c>
      <c r="J786" s="33" t="str">
        <f>VLOOKUP(I786,'[1]Table B'!A:B,2,FALSE)</f>
        <v>Special Revenue-Federal</v>
      </c>
      <c r="K786" s="9" t="str">
        <f t="shared" si="38"/>
        <v>120-Special Revenue-Federal</v>
      </c>
      <c r="L786" s="9" t="str">
        <f>IFERROR(VLOOKUP(A786,'[1]VAC as of March 2024'!A:K,11,FALSE),"No")</f>
        <v>No</v>
      </c>
      <c r="M786" s="37" t="s">
        <v>5493</v>
      </c>
      <c r="O786" s="38" t="s">
        <v>2248</v>
      </c>
      <c r="P786" s="36" t="s">
        <v>6063</v>
      </c>
      <c r="Q786" s="2" t="str">
        <f>VLOOKUP(P786,'[1]Table E'!A:C,3,FALSE)</f>
        <v>COVID-19</v>
      </c>
    </row>
    <row r="787" spans="1:17" x14ac:dyDescent="0.25">
      <c r="A787" s="33" t="str">
        <f t="shared" si="36"/>
        <v>1970012460</v>
      </c>
      <c r="B787" s="36" t="s">
        <v>2348</v>
      </c>
      <c r="C787" s="36" t="s">
        <v>8366</v>
      </c>
      <c r="D787" s="9" t="str">
        <f t="shared" si="37"/>
        <v>1970012460</v>
      </c>
      <c r="E787" s="35">
        <v>19700</v>
      </c>
      <c r="F787" s="37">
        <v>12460</v>
      </c>
      <c r="G787" s="9" t="str">
        <f>VLOOKUP(B787,'[1]Business Unit Lookup'!A:B,2,FALSE)</f>
        <v>Direct Aid to Public Education</v>
      </c>
      <c r="H787" s="33" t="str">
        <f>VLOOKUP(C787,'[1]Fund Lookup'!B:C,2,FALSE)</f>
        <v>ChldNutrnDisGrtLmtAvl-COVID-19</v>
      </c>
      <c r="I787" s="35" t="s">
        <v>2252</v>
      </c>
      <c r="J787" s="33" t="str">
        <f>VLOOKUP(I787,'[1]Table B'!A:B,2,FALSE)</f>
        <v>Special Revenue-Federal</v>
      </c>
      <c r="K787" s="9" t="str">
        <f t="shared" si="38"/>
        <v>120-Special Revenue-Federal</v>
      </c>
      <c r="L787" s="9" t="str">
        <f>IFERROR(VLOOKUP(A787,'[1]VAC as of March 2024'!A:K,11,FALSE),"No")</f>
        <v>No</v>
      </c>
      <c r="M787" s="38" t="s">
        <v>5493</v>
      </c>
      <c r="O787" s="38" t="s">
        <v>2248</v>
      </c>
      <c r="P787" s="36" t="s">
        <v>6063</v>
      </c>
      <c r="Q787" s="2" t="str">
        <f>VLOOKUP(P787,'[1]Table E'!A:C,3,FALSE)</f>
        <v>COVID-19</v>
      </c>
    </row>
    <row r="788" spans="1:17" x14ac:dyDescent="0.25">
      <c r="A788" s="33" t="str">
        <f t="shared" si="36"/>
        <v>1990001000</v>
      </c>
      <c r="B788" s="33" t="s">
        <v>2349</v>
      </c>
      <c r="C788" s="33" t="s">
        <v>1</v>
      </c>
      <c r="D788" s="9" t="str">
        <f t="shared" si="37"/>
        <v>199001000</v>
      </c>
      <c r="E788" s="34">
        <v>19900</v>
      </c>
      <c r="F788" s="34">
        <v>1000</v>
      </c>
      <c r="G788" s="9" t="str">
        <f>VLOOKUP(B788,'[1]Business Unit Lookup'!A:B,2,FALSE)</f>
        <v>Dept Conservation &amp; Recreation</v>
      </c>
      <c r="H788" s="33" t="str">
        <f>VLOOKUP(C788,'[1]Fund Lookup'!B:C,2,FALSE)</f>
        <v>General Fund</v>
      </c>
      <c r="I788" s="35" t="s">
        <v>2236</v>
      </c>
      <c r="J788" s="33" t="str">
        <f>VLOOKUP(I788,'[1]Table B'!A:B,2,FALSE)</f>
        <v>General</v>
      </c>
      <c r="K788" s="9" t="str">
        <f t="shared" si="38"/>
        <v>100-General</v>
      </c>
      <c r="L788" s="9" t="str">
        <f>IFERROR(VLOOKUP(A788,'[1]VAC as of March 2024'!A:K,11,FALSE),"No")</f>
        <v>No</v>
      </c>
      <c r="M788" s="9" t="s">
        <v>2237</v>
      </c>
      <c r="O788" s="33" t="s">
        <v>2240</v>
      </c>
      <c r="P788" s="33" t="s">
        <v>6061</v>
      </c>
      <c r="Q788" s="2" t="str">
        <f>VLOOKUP(P788,'[1]Table E'!A:C,3,FALSE)</f>
        <v>Unassigned</v>
      </c>
    </row>
    <row r="789" spans="1:17" x14ac:dyDescent="0.25">
      <c r="A789" s="33" t="str">
        <f t="shared" si="36"/>
        <v>1990002040</v>
      </c>
      <c r="B789" s="33" t="s">
        <v>2349</v>
      </c>
      <c r="C789" s="33" t="s">
        <v>58</v>
      </c>
      <c r="D789" s="9" t="str">
        <f t="shared" si="37"/>
        <v>199002040</v>
      </c>
      <c r="E789" s="34">
        <v>19900</v>
      </c>
      <c r="F789" s="34">
        <v>2040</v>
      </c>
      <c r="G789" s="9" t="str">
        <f>VLOOKUP(B789,'[1]Business Unit Lookup'!A:B,2,FALSE)</f>
        <v>Dept Conservation &amp; Recreation</v>
      </c>
      <c r="H789" s="33" t="str">
        <f>VLOOKUP(C789,'[1]Fund Lookup'!B:C,2,FALSE)</f>
        <v>Open-Space Preservation Fund</v>
      </c>
      <c r="I789" s="35" t="s">
        <v>2239</v>
      </c>
      <c r="J789" s="33" t="str">
        <f>VLOOKUP(I789,'[1]Table B'!A:B,2,FALSE)</f>
        <v>Special Revenue-Other</v>
      </c>
      <c r="K789" s="9" t="str">
        <f t="shared" si="38"/>
        <v>105-Special Revenue-Other</v>
      </c>
      <c r="L789" s="9" t="str">
        <f>IFERROR(VLOOKUP(A789,'[1]VAC as of March 2024'!A:K,11,FALSE),"No")</f>
        <v>No</v>
      </c>
      <c r="M789" s="9" t="s">
        <v>2240</v>
      </c>
      <c r="O789" s="33" t="s">
        <v>2241</v>
      </c>
      <c r="P789" s="33" t="s">
        <v>6100</v>
      </c>
      <c r="Q789" s="2" t="str">
        <f>VLOOKUP(P789,'[1]Table E'!A:C,3,FALSE)</f>
        <v>Environmental Quality and Natural Resource Preservation</v>
      </c>
    </row>
    <row r="790" spans="1:17" x14ac:dyDescent="0.25">
      <c r="A790" s="33" t="str">
        <f t="shared" si="36"/>
        <v>1990002099</v>
      </c>
      <c r="B790" s="33" t="s">
        <v>2349</v>
      </c>
      <c r="C790" s="33" t="s">
        <v>5544</v>
      </c>
      <c r="D790" s="9" t="str">
        <f t="shared" si="37"/>
        <v>199002099</v>
      </c>
      <c r="E790" s="34">
        <v>19900</v>
      </c>
      <c r="F790" s="34">
        <v>2099</v>
      </c>
      <c r="G790" s="9" t="str">
        <f>VLOOKUP(B790,'[1]Business Unit Lookup'!A:B,2,FALSE)</f>
        <v>Dept Conservation &amp; Recreation</v>
      </c>
      <c r="H790" s="33" t="str">
        <f>VLOOKUP(C790,'[1]Fund Lookup'!B:C,2,FALSE)</f>
        <v>Virginia State Parks Fund</v>
      </c>
      <c r="I790" s="35" t="s">
        <v>2239</v>
      </c>
      <c r="J790" s="33" t="str">
        <f>VLOOKUP(I790,'[1]Table B'!A:B,2,FALSE)</f>
        <v>Special Revenue-Other</v>
      </c>
      <c r="K790" s="9" t="str">
        <f t="shared" si="38"/>
        <v>105-Special Revenue-Other</v>
      </c>
      <c r="L790" s="9" t="str">
        <f>IFERROR(VLOOKUP(A790,'[1]VAC as of March 2024'!A:K,11,FALSE),"No")</f>
        <v>No</v>
      </c>
      <c r="M790" s="9" t="s">
        <v>2240</v>
      </c>
      <c r="O790" s="33" t="s">
        <v>2248</v>
      </c>
      <c r="P790" s="33" t="s">
        <v>6065</v>
      </c>
      <c r="Q790" s="2" t="str">
        <f>VLOOKUP(P790,'[1]Table E'!A:C,3,FALSE)</f>
        <v>Environmental Quality and Natural Resource Preservation</v>
      </c>
    </row>
    <row r="791" spans="1:17" x14ac:dyDescent="0.25">
      <c r="A791" s="33" t="str">
        <f t="shared" si="36"/>
        <v>1990002153</v>
      </c>
      <c r="B791" s="33" t="s">
        <v>2349</v>
      </c>
      <c r="C791" s="33" t="s">
        <v>218</v>
      </c>
      <c r="D791" s="9" t="str">
        <f t="shared" si="37"/>
        <v>199002153</v>
      </c>
      <c r="E791" s="34">
        <v>19900</v>
      </c>
      <c r="F791" s="34">
        <v>2153</v>
      </c>
      <c r="G791" s="9" t="str">
        <f>VLOOKUP(B791,'[1]Business Unit Lookup'!A:B,2,FALSE)</f>
        <v>Dept Conservation &amp; Recreation</v>
      </c>
      <c r="H791" s="33" t="str">
        <f>VLOOKUP(C791,'[1]Fund Lookup'!B:C,2,FALSE)</f>
        <v>Natural Area Preservation Fund</v>
      </c>
      <c r="I791" s="35" t="s">
        <v>2239</v>
      </c>
      <c r="J791" s="33" t="str">
        <f>VLOOKUP(I791,'[1]Table B'!A:B,2,FALSE)</f>
        <v>Special Revenue-Other</v>
      </c>
      <c r="K791" s="9" t="str">
        <f t="shared" si="38"/>
        <v>105-Special Revenue-Other</v>
      </c>
      <c r="L791" s="9" t="str">
        <f>IFERROR(VLOOKUP(A791,'[1]VAC as of March 2024'!A:K,11,FALSE),"No")</f>
        <v>No</v>
      </c>
      <c r="M791" s="9" t="s">
        <v>2240</v>
      </c>
      <c r="O791" s="33" t="s">
        <v>2241</v>
      </c>
      <c r="P791" s="33" t="s">
        <v>6100</v>
      </c>
      <c r="Q791" s="2" t="str">
        <f>VLOOKUP(P791,'[1]Table E'!A:C,3,FALSE)</f>
        <v>Environmental Quality and Natural Resource Preservation</v>
      </c>
    </row>
    <row r="792" spans="1:17" x14ac:dyDescent="0.25">
      <c r="A792" s="33" t="str">
        <f t="shared" si="36"/>
        <v>1990002164</v>
      </c>
      <c r="B792" s="33" t="s">
        <v>2349</v>
      </c>
      <c r="C792" s="33" t="s">
        <v>239</v>
      </c>
      <c r="D792" s="9" t="str">
        <f t="shared" si="37"/>
        <v>199002164</v>
      </c>
      <c r="E792" s="34">
        <v>19900</v>
      </c>
      <c r="F792" s="34">
        <v>2164</v>
      </c>
      <c r="G792" s="9" t="str">
        <f>VLOOKUP(B792,'[1]Business Unit Lookup'!A:B,2,FALSE)</f>
        <v>Dept Conservation &amp; Recreation</v>
      </c>
      <c r="H792" s="33" t="str">
        <f>VLOOKUP(C792,'[1]Fund Lookup'!B:C,2,FALSE)</f>
        <v>Land Preservation Fund</v>
      </c>
      <c r="I792" s="35" t="s">
        <v>2236</v>
      </c>
      <c r="J792" s="33" t="str">
        <f>VLOOKUP(I792,'[1]Table B'!A:B,2,FALSE)</f>
        <v>General</v>
      </c>
      <c r="K792" s="9" t="str">
        <f t="shared" si="38"/>
        <v>100-General</v>
      </c>
      <c r="L792" s="9" t="str">
        <f>IFERROR(VLOOKUP(A792,'[1]VAC as of March 2024'!A:K,11,FALSE),"No")</f>
        <v>No</v>
      </c>
      <c r="M792" s="9" t="s">
        <v>2240</v>
      </c>
      <c r="O792" s="33" t="s">
        <v>2</v>
      </c>
      <c r="P792" s="33" t="s">
        <v>6103</v>
      </c>
      <c r="Q792" s="2" t="str">
        <f>VLOOKUP(P792,'[1]Table E'!A:C,3,FALSE)</f>
        <v>Environmental Quality and Natural Resource Preservation</v>
      </c>
    </row>
    <row r="793" spans="1:17" x14ac:dyDescent="0.25">
      <c r="A793" s="33" t="str">
        <f t="shared" si="36"/>
        <v>1990002199</v>
      </c>
      <c r="B793" s="33" t="s">
        <v>2349</v>
      </c>
      <c r="C793" s="33" t="s">
        <v>294</v>
      </c>
      <c r="D793" s="9" t="str">
        <f t="shared" si="37"/>
        <v>199002199</v>
      </c>
      <c r="E793" s="34">
        <v>19900</v>
      </c>
      <c r="F793" s="34">
        <v>2199</v>
      </c>
      <c r="G793" s="9" t="str">
        <f>VLOOKUP(B793,'[1]Business Unit Lookup'!A:B,2,FALSE)</f>
        <v>Dept Conservation &amp; Recreation</v>
      </c>
      <c r="H793" s="33" t="str">
        <f>VLOOKUP(C793,'[1]Fund Lookup'!B:C,2,FALSE)</f>
        <v>DCR Special Revenue Fund</v>
      </c>
      <c r="I793" s="35" t="s">
        <v>2236</v>
      </c>
      <c r="J793" s="33" t="str">
        <f>VLOOKUP(I793,'[1]Table B'!A:B,2,FALSE)</f>
        <v>General</v>
      </c>
      <c r="K793" s="9" t="str">
        <f t="shared" si="38"/>
        <v>100-General</v>
      </c>
      <c r="L793" s="9" t="str">
        <f>IFERROR(VLOOKUP(A793,'[1]VAC as of March 2024'!A:K,11,FALSE),"No")</f>
        <v>No</v>
      </c>
      <c r="M793" s="9" t="s">
        <v>2240</v>
      </c>
      <c r="O793" s="33" t="s">
        <v>2</v>
      </c>
      <c r="P793" s="33" t="s">
        <v>6103</v>
      </c>
      <c r="Q793" s="2" t="str">
        <f>VLOOKUP(P793,'[1]Table E'!A:C,3,FALSE)</f>
        <v>Environmental Quality and Natural Resource Preservation</v>
      </c>
    </row>
    <row r="794" spans="1:17" x14ac:dyDescent="0.25">
      <c r="A794" s="33" t="str">
        <f t="shared" si="36"/>
        <v>1990002410</v>
      </c>
      <c r="B794" s="33" t="s">
        <v>2349</v>
      </c>
      <c r="C794" s="33" t="s">
        <v>467</v>
      </c>
      <c r="D794" s="9" t="str">
        <f t="shared" si="37"/>
        <v>199002410</v>
      </c>
      <c r="E794" s="34">
        <v>19900</v>
      </c>
      <c r="F794" s="34">
        <v>2410</v>
      </c>
      <c r="G794" s="9" t="str">
        <f>VLOOKUP(B794,'[1]Business Unit Lookup'!A:B,2,FALSE)</f>
        <v>Dept Conservation &amp; Recreation</v>
      </c>
      <c r="H794" s="33" t="str">
        <f>VLOOKUP(C794,'[1]Fund Lookup'!B:C,2,FALSE)</f>
        <v>Open Space Rec And Conservatn</v>
      </c>
      <c r="I794" s="35" t="s">
        <v>2239</v>
      </c>
      <c r="J794" s="33" t="str">
        <f>VLOOKUP(I794,'[1]Table B'!A:B,2,FALSE)</f>
        <v>Special Revenue-Other</v>
      </c>
      <c r="K794" s="9" t="str">
        <f t="shared" si="38"/>
        <v>105-Special Revenue-Other</v>
      </c>
      <c r="L794" s="9" t="str">
        <f>IFERROR(VLOOKUP(A794,'[1]VAC as of March 2024'!A:K,11,FALSE),"No")</f>
        <v>No</v>
      </c>
      <c r="M794" s="9" t="s">
        <v>2240</v>
      </c>
      <c r="O794" s="33" t="s">
        <v>2248</v>
      </c>
      <c r="P794" s="33" t="s">
        <v>6065</v>
      </c>
      <c r="Q794" s="2" t="str">
        <f>VLOOKUP(P794,'[1]Table E'!A:C,3,FALSE)</f>
        <v>Environmental Quality and Natural Resource Preservation</v>
      </c>
    </row>
    <row r="795" spans="1:17" x14ac:dyDescent="0.25">
      <c r="A795" s="33" t="str">
        <f t="shared" si="36"/>
        <v>1990002460</v>
      </c>
      <c r="B795" s="33" t="s">
        <v>2349</v>
      </c>
      <c r="C795" s="33" t="s">
        <v>516</v>
      </c>
      <c r="D795" s="9" t="str">
        <f t="shared" si="37"/>
        <v>199002460</v>
      </c>
      <c r="E795" s="34">
        <v>19900</v>
      </c>
      <c r="F795" s="34">
        <v>2460</v>
      </c>
      <c r="G795" s="9" t="str">
        <f>VLOOKUP(B795,'[1]Business Unit Lookup'!A:B,2,FALSE)</f>
        <v>Dept Conservation &amp; Recreation</v>
      </c>
      <c r="H795" s="33" t="str">
        <f>VLOOKUP(C795,'[1]Fund Lookup'!B:C,2,FALSE)</f>
        <v>Disaster Recovery Fund</v>
      </c>
      <c r="I795" s="35" t="s">
        <v>2236</v>
      </c>
      <c r="J795" s="33" t="str">
        <f>VLOOKUP(I795,'[1]Table B'!A:B,2,FALSE)</f>
        <v>General</v>
      </c>
      <c r="K795" s="9" t="str">
        <f t="shared" si="38"/>
        <v>100-General</v>
      </c>
      <c r="L795" s="9" t="str">
        <f>IFERROR(VLOOKUP(A795,'[1]VAC as of March 2024'!A:K,11,FALSE),"No")</f>
        <v>No</v>
      </c>
      <c r="M795" s="9" t="s">
        <v>2240</v>
      </c>
      <c r="O795" s="33" t="s">
        <v>2</v>
      </c>
      <c r="P795" s="33" t="s">
        <v>6068</v>
      </c>
      <c r="Q795" s="2" t="str">
        <f>VLOOKUP(P795,'[1]Table E'!A:C,3,FALSE)</f>
        <v>Health and Public Safety</v>
      </c>
    </row>
    <row r="796" spans="1:17" x14ac:dyDescent="0.25">
      <c r="A796" s="33" t="str">
        <f t="shared" si="36"/>
        <v>1990002520</v>
      </c>
      <c r="B796" s="33" t="s">
        <v>2349</v>
      </c>
      <c r="C796" s="33" t="s">
        <v>542</v>
      </c>
      <c r="D796" s="9" t="str">
        <f t="shared" si="37"/>
        <v>199002520</v>
      </c>
      <c r="E796" s="34">
        <v>19900</v>
      </c>
      <c r="F796" s="34">
        <v>2520</v>
      </c>
      <c r="G796" s="9" t="str">
        <f>VLOOKUP(B796,'[1]Business Unit Lookup'!A:B,2,FALSE)</f>
        <v>Dept Conservation &amp; Recreation</v>
      </c>
      <c r="H796" s="33" t="str">
        <f>VLOOKUP(C796,'[1]Fund Lookup'!B:C,2,FALSE)</f>
        <v>Chesapeake Bay Restoration</v>
      </c>
      <c r="I796" s="35" t="s">
        <v>2239</v>
      </c>
      <c r="J796" s="33" t="str">
        <f>VLOOKUP(I796,'[1]Table B'!A:B,2,FALSE)</f>
        <v>Special Revenue-Other</v>
      </c>
      <c r="K796" s="9" t="str">
        <f t="shared" si="38"/>
        <v>105-Special Revenue-Other</v>
      </c>
      <c r="L796" s="9" t="str">
        <f>IFERROR(VLOOKUP(A796,'[1]VAC as of March 2024'!A:K,11,FALSE),"No")</f>
        <v>No</v>
      </c>
      <c r="M796" s="9" t="s">
        <v>2240</v>
      </c>
      <c r="O796" s="33" t="s">
        <v>2248</v>
      </c>
      <c r="P796" s="33" t="s">
        <v>6065</v>
      </c>
      <c r="Q796" s="2" t="str">
        <f>VLOOKUP(P796,'[1]Table E'!A:C,3,FALSE)</f>
        <v>Environmental Quality and Natural Resource Preservation</v>
      </c>
    </row>
    <row r="797" spans="1:17" x14ac:dyDescent="0.25">
      <c r="A797" s="33" t="str">
        <f t="shared" si="36"/>
        <v>1990002630</v>
      </c>
      <c r="B797" s="33" t="s">
        <v>2349</v>
      </c>
      <c r="C797" s="33" t="s">
        <v>583</v>
      </c>
      <c r="D797" s="9" t="str">
        <f t="shared" si="37"/>
        <v>199002630</v>
      </c>
      <c r="E797" s="34">
        <v>19900</v>
      </c>
      <c r="F797" s="34">
        <v>2630</v>
      </c>
      <c r="G797" s="9" t="str">
        <f>VLOOKUP(B797,'[1]Business Unit Lookup'!A:B,2,FALSE)</f>
        <v>Dept Conservation &amp; Recreation</v>
      </c>
      <c r="H797" s="33" t="str">
        <f>VLOOKUP(C797,'[1]Fund Lookup'!B:C,2,FALSE)</f>
        <v>St Park Conservation Resources</v>
      </c>
      <c r="I797" s="35" t="s">
        <v>2239</v>
      </c>
      <c r="J797" s="33" t="str">
        <f>VLOOKUP(I797,'[1]Table B'!A:B,2,FALSE)</f>
        <v>Special Revenue-Other</v>
      </c>
      <c r="K797" s="9" t="str">
        <f t="shared" si="38"/>
        <v>105-Special Revenue-Other</v>
      </c>
      <c r="L797" s="9" t="str">
        <f>IFERROR(VLOOKUP(A797,'[1]VAC as of March 2024'!A:K,11,FALSE),"No")</f>
        <v>Yes</v>
      </c>
      <c r="M797" s="9" t="s">
        <v>2240</v>
      </c>
      <c r="N797" s="9" t="s">
        <v>6077</v>
      </c>
      <c r="O797" s="33" t="s">
        <v>2241</v>
      </c>
      <c r="P797" s="33" t="s">
        <v>6100</v>
      </c>
      <c r="Q797" s="2" t="str">
        <f>VLOOKUP(P797,'[1]Table E'!A:C,3,FALSE)</f>
        <v>Environmental Quality and Natural Resource Preservation</v>
      </c>
    </row>
    <row r="798" spans="1:17" x14ac:dyDescent="0.25">
      <c r="A798" s="33" t="str">
        <f t="shared" si="36"/>
        <v>1990002650</v>
      </c>
      <c r="B798" s="33" t="s">
        <v>2349</v>
      </c>
      <c r="C798" s="33" t="s">
        <v>589</v>
      </c>
      <c r="D798" s="9" t="str">
        <f t="shared" si="37"/>
        <v>199002650</v>
      </c>
      <c r="E798" s="34">
        <v>19900</v>
      </c>
      <c r="F798" s="34">
        <v>2650</v>
      </c>
      <c r="G798" s="9" t="str">
        <f>VLOOKUP(B798,'[1]Business Unit Lookup'!A:B,2,FALSE)</f>
        <v>Dept Conservation &amp; Recreation</v>
      </c>
      <c r="H798" s="33" t="str">
        <f>VLOOKUP(C798,'[1]Fund Lookup'!B:C,2,FALSE)</f>
        <v>State Park Acquisition And Dev</v>
      </c>
      <c r="I798" s="35" t="s">
        <v>2239</v>
      </c>
      <c r="J798" s="33" t="str">
        <f>VLOOKUP(I798,'[1]Table B'!A:B,2,FALSE)</f>
        <v>Special Revenue-Other</v>
      </c>
      <c r="K798" s="9" t="str">
        <f t="shared" si="38"/>
        <v>105-Special Revenue-Other</v>
      </c>
      <c r="L798" s="9" t="str">
        <f>IFERROR(VLOOKUP(A798,'[1]VAC as of March 2024'!A:K,11,FALSE),"No")</f>
        <v>Yes</v>
      </c>
      <c r="M798" s="9" t="s">
        <v>2240</v>
      </c>
      <c r="N798" s="9" t="s">
        <v>6077</v>
      </c>
      <c r="O798" s="33" t="s">
        <v>2241</v>
      </c>
      <c r="P798" s="33" t="s">
        <v>6100</v>
      </c>
      <c r="Q798" s="2" t="str">
        <f>VLOOKUP(P798,'[1]Table E'!A:C,3,FALSE)</f>
        <v>Environmental Quality and Natural Resource Preservation</v>
      </c>
    </row>
    <row r="799" spans="1:17" x14ac:dyDescent="0.25">
      <c r="A799" s="33" t="str">
        <f t="shared" si="36"/>
        <v>1990002661</v>
      </c>
      <c r="B799" s="33" t="s">
        <v>2349</v>
      </c>
      <c r="C799" s="33" t="s">
        <v>598</v>
      </c>
      <c r="D799" s="9" t="str">
        <f t="shared" si="37"/>
        <v>199002661</v>
      </c>
      <c r="E799" s="34">
        <v>19900</v>
      </c>
      <c r="F799" s="34">
        <v>2661</v>
      </c>
      <c r="G799" s="9" t="str">
        <f>VLOOKUP(B799,'[1]Business Unit Lookup'!A:B,2,FALSE)</f>
        <v>Dept Conservation &amp; Recreation</v>
      </c>
      <c r="H799" s="33" t="str">
        <f>VLOOKUP(C799,'[1]Fund Lookup'!B:C,2,FALSE)</f>
        <v>State Park Projects Fund</v>
      </c>
      <c r="I799" s="35" t="s">
        <v>2239</v>
      </c>
      <c r="J799" s="33" t="str">
        <f>VLOOKUP(I799,'[1]Table B'!A:B,2,FALSE)</f>
        <v>Special Revenue-Other</v>
      </c>
      <c r="K799" s="9" t="str">
        <f t="shared" si="38"/>
        <v>105-Special Revenue-Other</v>
      </c>
      <c r="L799" s="9" t="str">
        <f>IFERROR(VLOOKUP(A799,'[1]VAC as of March 2024'!A:K,11,FALSE),"No")</f>
        <v>Yes</v>
      </c>
      <c r="M799" s="9" t="s">
        <v>2240</v>
      </c>
      <c r="N799" s="9" t="s">
        <v>6077</v>
      </c>
      <c r="O799" s="33" t="s">
        <v>2241</v>
      </c>
      <c r="P799" s="33" t="s">
        <v>6100</v>
      </c>
      <c r="Q799" s="2" t="str">
        <f>VLOOKUP(P799,'[1]Table E'!A:C,3,FALSE)</f>
        <v>Environmental Quality and Natural Resource Preservation</v>
      </c>
    </row>
    <row r="800" spans="1:17" x14ac:dyDescent="0.25">
      <c r="A800" s="33" t="str">
        <f t="shared" si="36"/>
        <v>1990002700</v>
      </c>
      <c r="B800" s="33" t="s">
        <v>2349</v>
      </c>
      <c r="C800" s="33" t="s">
        <v>619</v>
      </c>
      <c r="D800" s="9" t="str">
        <f t="shared" si="37"/>
        <v>199002700</v>
      </c>
      <c r="E800" s="34">
        <v>19900</v>
      </c>
      <c r="F800" s="34">
        <v>2700</v>
      </c>
      <c r="G800" s="9" t="str">
        <f>VLOOKUP(B800,'[1]Business Unit Lookup'!A:B,2,FALSE)</f>
        <v>Dept Conservation &amp; Recreation</v>
      </c>
      <c r="H800" s="33" t="str">
        <f>VLOOKUP(C800,'[1]Fund Lookup'!B:C,2,FALSE)</f>
        <v>Parking</v>
      </c>
      <c r="I800" s="35" t="s">
        <v>2239</v>
      </c>
      <c r="J800" s="33" t="str">
        <f>VLOOKUP(I800,'[1]Table B'!A:B,2,FALSE)</f>
        <v>Special Revenue-Other</v>
      </c>
      <c r="K800" s="9" t="str">
        <f t="shared" si="38"/>
        <v>105-Special Revenue-Other</v>
      </c>
      <c r="L800" s="9" t="str">
        <f>IFERROR(VLOOKUP(A800,'[1]VAC as of March 2024'!A:K,11,FALSE),"No")</f>
        <v>No</v>
      </c>
      <c r="M800" s="9" t="s">
        <v>2240</v>
      </c>
      <c r="O800" s="33" t="s">
        <v>2241</v>
      </c>
      <c r="P800" s="33" t="s">
        <v>6062</v>
      </c>
      <c r="Q800" s="2" t="str">
        <f>VLOOKUP(P800,'[1]Table E'!A:C,3,FALSE)</f>
        <v>Governmental Operations - Administrative Services</v>
      </c>
    </row>
    <row r="801" spans="1:17" x14ac:dyDescent="0.25">
      <c r="A801" s="33" t="str">
        <f t="shared" si="36"/>
        <v>1990002750</v>
      </c>
      <c r="B801" s="33" t="s">
        <v>2349</v>
      </c>
      <c r="C801" s="33" t="s">
        <v>650</v>
      </c>
      <c r="D801" s="9" t="str">
        <f t="shared" si="37"/>
        <v>199002750</v>
      </c>
      <c r="E801" s="34">
        <v>19900</v>
      </c>
      <c r="F801" s="34">
        <v>2750</v>
      </c>
      <c r="G801" s="9" t="str">
        <f>VLOOKUP(B801,'[1]Business Unit Lookup'!A:B,2,FALSE)</f>
        <v>Dept Conservation &amp; Recreation</v>
      </c>
      <c r="H801" s="33" t="str">
        <f>VLOOKUP(C801,'[1]Fund Lookup'!B:C,2,FALSE)</f>
        <v>Public-Private Educ Act Fund</v>
      </c>
      <c r="I801" s="35" t="s">
        <v>2239</v>
      </c>
      <c r="J801" s="33" t="str">
        <f>VLOOKUP(I801,'[1]Table B'!A:B,2,FALSE)</f>
        <v>Special Revenue-Other</v>
      </c>
      <c r="K801" s="9" t="str">
        <f t="shared" si="38"/>
        <v>105-Special Revenue-Other</v>
      </c>
      <c r="L801" s="9" t="str">
        <f>IFERROR(VLOOKUP(A801,'[1]VAC as of March 2024'!A:K,11,FALSE),"No")</f>
        <v>No</v>
      </c>
      <c r="M801" s="9" t="s">
        <v>2240</v>
      </c>
      <c r="O801" s="33" t="s">
        <v>2241</v>
      </c>
      <c r="P801" s="33" t="s">
        <v>6100</v>
      </c>
      <c r="Q801" s="2" t="str">
        <f>VLOOKUP(P801,'[1]Table E'!A:C,3,FALSE)</f>
        <v>Environmental Quality and Natural Resource Preservation</v>
      </c>
    </row>
    <row r="802" spans="1:17" x14ac:dyDescent="0.25">
      <c r="A802" s="33" t="str">
        <f t="shared" si="36"/>
        <v>1990002800</v>
      </c>
      <c r="B802" s="33" t="s">
        <v>2349</v>
      </c>
      <c r="C802" s="33" t="s">
        <v>683</v>
      </c>
      <c r="D802" s="9" t="str">
        <f t="shared" si="37"/>
        <v>199002800</v>
      </c>
      <c r="E802" s="34">
        <v>19900</v>
      </c>
      <c r="F802" s="34">
        <v>2800</v>
      </c>
      <c r="G802" s="9" t="str">
        <f>VLOOKUP(B802,'[1]Business Unit Lookup'!A:B,2,FALSE)</f>
        <v>Dept Conservation &amp; Recreation</v>
      </c>
      <c r="H802" s="33" t="str">
        <f>VLOOKUP(C802,'[1]Fund Lookup'!B:C,2,FALSE)</f>
        <v>Appropriated IDC Recoveries</v>
      </c>
      <c r="I802" s="35" t="s">
        <v>2239</v>
      </c>
      <c r="J802" s="33" t="str">
        <f>VLOOKUP(I802,'[1]Table B'!A:B,2,FALSE)</f>
        <v>Special Revenue-Other</v>
      </c>
      <c r="K802" s="9" t="str">
        <f t="shared" si="38"/>
        <v>105-Special Revenue-Other</v>
      </c>
      <c r="L802" s="9" t="str">
        <f>IFERROR(VLOOKUP(A802,'[1]VAC as of March 2024'!A:K,11,FALSE),"No")</f>
        <v>No</v>
      </c>
      <c r="M802" s="9" t="s">
        <v>2240</v>
      </c>
      <c r="O802" s="33" t="s">
        <v>2</v>
      </c>
      <c r="P802" s="33" t="s">
        <v>6103</v>
      </c>
      <c r="Q802" s="2" t="str">
        <f>VLOOKUP(P802,'[1]Table E'!A:C,3,FALSE)</f>
        <v>Environmental Quality and Natural Resource Preservation</v>
      </c>
    </row>
    <row r="803" spans="1:17" x14ac:dyDescent="0.25">
      <c r="A803" s="33" t="str">
        <f t="shared" si="36"/>
        <v>1990002860</v>
      </c>
      <c r="B803" s="33" t="s">
        <v>2349</v>
      </c>
      <c r="C803" s="33" t="s">
        <v>712</v>
      </c>
      <c r="D803" s="9" t="str">
        <f t="shared" si="37"/>
        <v>199002860</v>
      </c>
      <c r="E803" s="34">
        <v>19900</v>
      </c>
      <c r="F803" s="34">
        <v>2860</v>
      </c>
      <c r="G803" s="9" t="str">
        <f>VLOOKUP(B803,'[1]Business Unit Lookup'!A:B,2,FALSE)</f>
        <v>Dept Conservation &amp; Recreation</v>
      </c>
      <c r="H803" s="33" t="str">
        <f>VLOOKUP(C803,'[1]Fund Lookup'!B:C,2,FALSE)</f>
        <v>Recycl Mtrl Sales-Nongen/NonHE</v>
      </c>
      <c r="I803" s="35" t="s">
        <v>2236</v>
      </c>
      <c r="J803" s="33" t="str">
        <f>VLOOKUP(I803,'[1]Table B'!A:B,2,FALSE)</f>
        <v>General</v>
      </c>
      <c r="K803" s="9" t="str">
        <f t="shared" si="38"/>
        <v>100-General</v>
      </c>
      <c r="L803" s="9" t="str">
        <f>IFERROR(VLOOKUP(A803,'[1]VAC as of March 2024'!A:K,11,FALSE),"No")</f>
        <v>No</v>
      </c>
      <c r="M803" s="9" t="s">
        <v>2240</v>
      </c>
      <c r="O803" s="33" t="s">
        <v>2</v>
      </c>
      <c r="P803" s="33" t="s">
        <v>6103</v>
      </c>
      <c r="Q803" s="2" t="str">
        <f>VLOOKUP(P803,'[1]Table E'!A:C,3,FALSE)</f>
        <v>Environmental Quality and Natural Resource Preservation</v>
      </c>
    </row>
    <row r="804" spans="1:17" x14ac:dyDescent="0.25">
      <c r="A804" s="33" t="str">
        <f t="shared" si="36"/>
        <v>1990002870</v>
      </c>
      <c r="B804" s="33" t="s">
        <v>2349</v>
      </c>
      <c r="C804" s="33" t="s">
        <v>716</v>
      </c>
      <c r="D804" s="9" t="str">
        <f t="shared" si="37"/>
        <v>199002870</v>
      </c>
      <c r="E804" s="34">
        <v>19900</v>
      </c>
      <c r="F804" s="34">
        <v>2870</v>
      </c>
      <c r="G804" s="9" t="str">
        <f>VLOOKUP(B804,'[1]Business Unit Lookup'!A:B,2,FALSE)</f>
        <v>Dept Conservation &amp; Recreation</v>
      </c>
      <c r="H804" s="33" t="str">
        <f>VLOOKUP(C804,'[1]Fund Lookup'!B:C,2,FALSE)</f>
        <v>Surp Suppy/Equip Sale-GF-NonHE</v>
      </c>
      <c r="I804" s="35" t="s">
        <v>2236</v>
      </c>
      <c r="J804" s="33" t="str">
        <f>VLOOKUP(I804,'[1]Table B'!A:B,2,FALSE)</f>
        <v>General</v>
      </c>
      <c r="K804" s="9" t="str">
        <f t="shared" si="38"/>
        <v>100-General</v>
      </c>
      <c r="L804" s="9" t="str">
        <f>IFERROR(VLOOKUP(A804,'[1]VAC as of March 2024'!A:K,11,FALSE),"No")</f>
        <v>No</v>
      </c>
      <c r="M804" s="9" t="s">
        <v>2240</v>
      </c>
      <c r="O804" s="33" t="s">
        <v>2</v>
      </c>
      <c r="P804" s="33" t="s">
        <v>6103</v>
      </c>
      <c r="Q804" s="2" t="str">
        <f>VLOOKUP(P804,'[1]Table E'!A:C,3,FALSE)</f>
        <v>Environmental Quality and Natural Resource Preservation</v>
      </c>
    </row>
    <row r="805" spans="1:17" x14ac:dyDescent="0.25">
      <c r="A805" s="33" t="str">
        <f t="shared" si="36"/>
        <v>1990002900</v>
      </c>
      <c r="B805" s="33" t="s">
        <v>2349</v>
      </c>
      <c r="C805" s="33" t="s">
        <v>727</v>
      </c>
      <c r="D805" s="9" t="str">
        <f t="shared" si="37"/>
        <v>199002900</v>
      </c>
      <c r="E805" s="34">
        <v>19900</v>
      </c>
      <c r="F805" s="34">
        <v>2900</v>
      </c>
      <c r="G805" s="9" t="str">
        <f>VLOOKUP(B805,'[1]Business Unit Lookup'!A:B,2,FALSE)</f>
        <v>Dept Conservation &amp; Recreation</v>
      </c>
      <c r="H805" s="33" t="str">
        <f>VLOOKUP(C805,'[1]Fund Lookup'!B:C,2,FALSE)</f>
        <v>Insurance Recovery</v>
      </c>
      <c r="I805" s="35" t="s">
        <v>2239</v>
      </c>
      <c r="J805" s="33" t="str">
        <f>VLOOKUP(I805,'[1]Table B'!A:B,2,FALSE)</f>
        <v>Special Revenue-Other</v>
      </c>
      <c r="K805" s="9" t="str">
        <f t="shared" si="38"/>
        <v>105-Special Revenue-Other</v>
      </c>
      <c r="L805" s="9" t="str">
        <f>IFERROR(VLOOKUP(A805,'[1]VAC as of March 2024'!A:K,11,FALSE),"No")</f>
        <v>No</v>
      </c>
      <c r="M805" s="9" t="s">
        <v>2240</v>
      </c>
      <c r="O805" s="33" t="s">
        <v>2241</v>
      </c>
      <c r="P805" s="33" t="s">
        <v>6100</v>
      </c>
      <c r="Q805" s="2" t="str">
        <f>VLOOKUP(P805,'[1]Table E'!A:C,3,FALSE)</f>
        <v>Environmental Quality and Natural Resource Preservation</v>
      </c>
    </row>
    <row r="806" spans="1:17" x14ac:dyDescent="0.25">
      <c r="A806" s="33" t="str">
        <f t="shared" si="36"/>
        <v>1990008111</v>
      </c>
      <c r="B806" s="33" t="s">
        <v>2349</v>
      </c>
      <c r="C806" s="33" t="s">
        <v>1608</v>
      </c>
      <c r="D806" s="9" t="str">
        <f t="shared" si="37"/>
        <v>199008111</v>
      </c>
      <c r="E806" s="34">
        <v>19900</v>
      </c>
      <c r="F806" s="34">
        <v>8111</v>
      </c>
      <c r="G806" s="9" t="str">
        <f>VLOOKUP(B806,'[1]Business Unit Lookup'!A:B,2,FALSE)</f>
        <v>Dept Conservation &amp; Recreation</v>
      </c>
      <c r="H806" s="33" t="str">
        <f>VLOOKUP(C806,'[1]Fund Lookup'!B:C,2,FALSE)</f>
        <v>9(B) Debt Service-Construction</v>
      </c>
      <c r="I806" s="35" t="s">
        <v>2347</v>
      </c>
      <c r="J806" s="33" t="str">
        <f>VLOOKUP(I806,'[1]Table B'!A:B,2,FALSE)</f>
        <v>Capital Projects</v>
      </c>
      <c r="K806" s="9" t="str">
        <f t="shared" si="38"/>
        <v>155-Capital Projects</v>
      </c>
      <c r="L806" s="9" t="str">
        <f>IFERROR(VLOOKUP(A806,'[1]VAC as of March 2024'!A:K,11,FALSE),"No")</f>
        <v>Yes</v>
      </c>
      <c r="M806" s="9" t="s">
        <v>2248</v>
      </c>
      <c r="O806" s="33" t="s">
        <v>2248</v>
      </c>
      <c r="P806" s="33" t="s">
        <v>6078</v>
      </c>
      <c r="Q806" s="2" t="str">
        <f>VLOOKUP(P806,'[1]Table E'!A:C,3,FALSE)</f>
        <v>Capital Projects</v>
      </c>
    </row>
    <row r="807" spans="1:17" x14ac:dyDescent="0.25">
      <c r="A807" s="33" t="str">
        <f t="shared" si="36"/>
        <v>1990008199</v>
      </c>
      <c r="B807" s="33" t="s">
        <v>2349</v>
      </c>
      <c r="C807" s="33" t="s">
        <v>1625</v>
      </c>
      <c r="D807" s="9" t="str">
        <f t="shared" si="37"/>
        <v>199008199</v>
      </c>
      <c r="E807" s="34">
        <v>19900</v>
      </c>
      <c r="F807" s="34">
        <v>8199</v>
      </c>
      <c r="G807" s="9" t="str">
        <f>VLOOKUP(B807,'[1]Business Unit Lookup'!A:B,2,FALSE)</f>
        <v>Dept Conservation &amp; Recreation</v>
      </c>
      <c r="H807" s="33" t="str">
        <f>VLOOKUP(C807,'[1]Fund Lookup'!B:C,2,FALSE)</f>
        <v>Debt Service-DCR</v>
      </c>
      <c r="I807" s="35" t="s">
        <v>2265</v>
      </c>
      <c r="J807" s="33" t="str">
        <f>VLOOKUP(I807,'[1]Table B'!A:B,2,FALSE)</f>
        <v>Capital Projects, F/S Exclusions</v>
      </c>
      <c r="K807" s="9" t="str">
        <f t="shared" si="38"/>
        <v>156-Capital Projects, F/S Exclusions</v>
      </c>
      <c r="L807" s="9" t="str">
        <f>IFERROR(VLOOKUP(A807,'[1]VAC as of March 2024'!A:K,11,FALSE),"No")</f>
        <v>No</v>
      </c>
      <c r="M807" s="9" t="s">
        <v>2248</v>
      </c>
      <c r="O807" s="33" t="s">
        <v>2248</v>
      </c>
      <c r="P807" s="33" t="s">
        <v>6078</v>
      </c>
      <c r="Q807" s="2" t="str">
        <f>VLOOKUP(P807,'[1]Table E'!A:C,3,FALSE)</f>
        <v>Capital Projects</v>
      </c>
    </row>
    <row r="808" spans="1:17" x14ac:dyDescent="0.25">
      <c r="A808" s="33" t="str">
        <f t="shared" si="36"/>
        <v>1990008200</v>
      </c>
      <c r="B808" s="33" t="s">
        <v>2349</v>
      </c>
      <c r="C808" s="33" t="s">
        <v>1628</v>
      </c>
      <c r="D808" s="9" t="str">
        <f t="shared" si="37"/>
        <v>199008200</v>
      </c>
      <c r="E808" s="34">
        <v>19900</v>
      </c>
      <c r="F808" s="34">
        <v>8200</v>
      </c>
      <c r="G808" s="9" t="str">
        <f>VLOOKUP(B808,'[1]Business Unit Lookup'!A:B,2,FALSE)</f>
        <v>Dept Conservation &amp; Recreation</v>
      </c>
      <c r="H808" s="33" t="str">
        <f>VLOOKUP(C808,'[1]Fund Lookup'!B:C,2,FALSE)</f>
        <v>VPBA Projects</v>
      </c>
      <c r="I808" s="35" t="s">
        <v>2265</v>
      </c>
      <c r="J808" s="33" t="str">
        <f>VLOOKUP(I808,'[1]Table B'!A:B,2,FALSE)</f>
        <v>Capital Projects, F/S Exclusions</v>
      </c>
      <c r="K808" s="9" t="str">
        <f t="shared" si="38"/>
        <v>156-Capital Projects, F/S Exclusions</v>
      </c>
      <c r="L808" s="9" t="str">
        <f>IFERROR(VLOOKUP(A808,'[1]VAC as of March 2024'!A:K,11,FALSE),"No")</f>
        <v>No</v>
      </c>
      <c r="M808" s="9" t="s">
        <v>2248</v>
      </c>
      <c r="O808" s="33" t="s">
        <v>2248</v>
      </c>
      <c r="P808" s="33" t="s">
        <v>6078</v>
      </c>
      <c r="Q808" s="2" t="str">
        <f>VLOOKUP(P808,'[1]Table E'!A:C,3,FALSE)</f>
        <v>Capital Projects</v>
      </c>
    </row>
    <row r="809" spans="1:17" x14ac:dyDescent="0.25">
      <c r="A809" s="33" t="str">
        <f t="shared" si="36"/>
        <v>1990009024</v>
      </c>
      <c r="B809" s="33" t="s">
        <v>2349</v>
      </c>
      <c r="C809" s="33" t="s">
        <v>1675</v>
      </c>
      <c r="D809" s="9" t="str">
        <f t="shared" si="37"/>
        <v>199009024</v>
      </c>
      <c r="E809" s="34">
        <v>19900</v>
      </c>
      <c r="F809" s="34">
        <v>9024</v>
      </c>
      <c r="G809" s="9" t="str">
        <f>VLOOKUP(B809,'[1]Business Unit Lookup'!A:B,2,FALSE)</f>
        <v>Dept Conservation &amp; Recreation</v>
      </c>
      <c r="H809" s="33" t="str">
        <f>VLOOKUP(C809,'[1]Fund Lookup'!B:C,2,FALSE)</f>
        <v>VA Stormwater Management Fund</v>
      </c>
      <c r="I809" s="35" t="s">
        <v>2239</v>
      </c>
      <c r="J809" s="33" t="str">
        <f>VLOOKUP(I809,'[1]Table B'!A:B,2,FALSE)</f>
        <v>Special Revenue-Other</v>
      </c>
      <c r="K809" s="9" t="str">
        <f t="shared" si="38"/>
        <v>105-Special Revenue-Other</v>
      </c>
      <c r="L809" s="9" t="str">
        <f>IFERROR(VLOOKUP(A809,'[1]VAC as of March 2024'!A:K,11,FALSE),"No")</f>
        <v>No</v>
      </c>
      <c r="M809" s="9" t="s">
        <v>2240</v>
      </c>
      <c r="O809" s="33" t="s">
        <v>2241</v>
      </c>
      <c r="P809" s="33" t="s">
        <v>6100</v>
      </c>
      <c r="Q809" s="2" t="str">
        <f>VLOOKUP(P809,'[1]Table E'!A:C,3,FALSE)</f>
        <v>Environmental Quality and Natural Resource Preservation</v>
      </c>
    </row>
    <row r="810" spans="1:17" x14ac:dyDescent="0.25">
      <c r="A810" s="33" t="str">
        <f t="shared" si="36"/>
        <v>1990009037</v>
      </c>
      <c r="B810" s="33" t="s">
        <v>2349</v>
      </c>
      <c r="C810" s="33" t="s">
        <v>5636</v>
      </c>
      <c r="D810" s="9" t="str">
        <f t="shared" si="37"/>
        <v>199009037</v>
      </c>
      <c r="E810" s="34">
        <v>19900</v>
      </c>
      <c r="F810" s="34">
        <v>9037</v>
      </c>
      <c r="G810" s="9" t="str">
        <f>VLOOKUP(B810,'[1]Business Unit Lookup'!A:B,2,FALSE)</f>
        <v>Dept Conservation &amp; Recreation</v>
      </c>
      <c r="H810" s="33" t="str">
        <f>VLOOKUP(C810,'[1]Fund Lookup'!B:C,2,FALSE)</f>
        <v>VA Comm Flood Preparedness Fd</v>
      </c>
      <c r="I810" s="35" t="s">
        <v>2239</v>
      </c>
      <c r="J810" s="33" t="str">
        <f>VLOOKUP(I810,'[1]Table B'!A:B,2,FALSE)</f>
        <v>Special Revenue-Other</v>
      </c>
      <c r="K810" s="9" t="str">
        <f t="shared" si="38"/>
        <v>105-Special Revenue-Other</v>
      </c>
      <c r="L810" s="9" t="str">
        <f>IFERROR(VLOOKUP(A810,'[1]VAC as of March 2024'!A:K,11,FALSE),"No")</f>
        <v>No</v>
      </c>
      <c r="M810" s="9" t="s">
        <v>2240</v>
      </c>
      <c r="O810" s="33" t="s">
        <v>2241</v>
      </c>
      <c r="P810" s="33" t="s">
        <v>6100</v>
      </c>
      <c r="Q810" s="2" t="str">
        <f>VLOOKUP(P810,'[1]Table E'!A:C,3,FALSE)</f>
        <v>Environmental Quality and Natural Resource Preservation</v>
      </c>
    </row>
    <row r="811" spans="1:17" x14ac:dyDescent="0.25">
      <c r="A811" s="33" t="str">
        <f t="shared" si="36"/>
        <v>1990009080</v>
      </c>
      <c r="B811" s="33" t="s">
        <v>2349</v>
      </c>
      <c r="C811" s="33" t="s">
        <v>1736</v>
      </c>
      <c r="D811" s="9" t="str">
        <f t="shared" si="37"/>
        <v>199009080</v>
      </c>
      <c r="E811" s="34">
        <v>19900</v>
      </c>
      <c r="F811" s="34">
        <v>9080</v>
      </c>
      <c r="G811" s="9" t="str">
        <f>VLOOKUP(B811,'[1]Business Unit Lookup'!A:B,2,FALSE)</f>
        <v>Dept Conservation &amp; Recreation</v>
      </c>
      <c r="H811" s="33" t="str">
        <f>VLOOKUP(C811,'[1]Fund Lookup'!B:C,2,FALSE)</f>
        <v>Sludge Management Fund</v>
      </c>
      <c r="I811" s="35" t="s">
        <v>2239</v>
      </c>
      <c r="J811" s="33" t="str">
        <f>VLOOKUP(I811,'[1]Table B'!A:B,2,FALSE)</f>
        <v>Special Revenue-Other</v>
      </c>
      <c r="K811" s="9" t="str">
        <f t="shared" si="38"/>
        <v>105-Special Revenue-Other</v>
      </c>
      <c r="L811" s="9" t="str">
        <f>IFERROR(VLOOKUP(A811,'[1]VAC as of March 2024'!A:K,11,FALSE),"No")</f>
        <v>No</v>
      </c>
      <c r="M811" s="9" t="s">
        <v>2240</v>
      </c>
      <c r="O811" s="33" t="s">
        <v>2241</v>
      </c>
      <c r="P811" s="33" t="s">
        <v>6100</v>
      </c>
      <c r="Q811" s="2" t="str">
        <f>VLOOKUP(P811,'[1]Table E'!A:C,3,FALSE)</f>
        <v>Environmental Quality and Natural Resource Preservation</v>
      </c>
    </row>
    <row r="812" spans="1:17" x14ac:dyDescent="0.25">
      <c r="A812" s="33" t="str">
        <f t="shared" si="36"/>
        <v>1990009107</v>
      </c>
      <c r="B812" s="33" t="s">
        <v>2349</v>
      </c>
      <c r="C812" s="33" t="s">
        <v>1772</v>
      </c>
      <c r="D812" s="9" t="str">
        <f t="shared" si="37"/>
        <v>199009107</v>
      </c>
      <c r="E812" s="34">
        <v>19900</v>
      </c>
      <c r="F812" s="34">
        <v>9107</v>
      </c>
      <c r="G812" s="9" t="str">
        <f>VLOOKUP(B812,'[1]Business Unit Lookup'!A:B,2,FALSE)</f>
        <v>Dept Conservation &amp; Recreation</v>
      </c>
      <c r="H812" s="33" t="str">
        <f>VLOOKUP(C812,'[1]Fund Lookup'!B:C,2,FALSE)</f>
        <v>Dam Sfty/Flood Prev&amp;Prot Asst</v>
      </c>
      <c r="I812" s="35" t="s">
        <v>2239</v>
      </c>
      <c r="J812" s="33" t="str">
        <f>VLOOKUP(I812,'[1]Table B'!A:B,2,FALSE)</f>
        <v>Special Revenue-Other</v>
      </c>
      <c r="K812" s="9" t="str">
        <f t="shared" si="38"/>
        <v>105-Special Revenue-Other</v>
      </c>
      <c r="L812" s="9" t="str">
        <f>IFERROR(VLOOKUP(A812,'[1]VAC as of March 2024'!A:K,11,FALSE),"No")</f>
        <v>Yes</v>
      </c>
      <c r="M812" s="9" t="s">
        <v>2240</v>
      </c>
      <c r="N812" s="9" t="s">
        <v>6077</v>
      </c>
      <c r="O812" s="33" t="s">
        <v>2241</v>
      </c>
      <c r="P812" s="33" t="s">
        <v>6100</v>
      </c>
      <c r="Q812" s="2" t="str">
        <f>VLOOKUP(P812,'[1]Table E'!A:C,3,FALSE)</f>
        <v>Environmental Quality and Natural Resource Preservation</v>
      </c>
    </row>
    <row r="813" spans="1:17" x14ac:dyDescent="0.25">
      <c r="A813" s="33" t="str">
        <f t="shared" si="36"/>
        <v>1990009170</v>
      </c>
      <c r="B813" s="33" t="s">
        <v>2349</v>
      </c>
      <c r="C813" s="33" t="s">
        <v>1844</v>
      </c>
      <c r="D813" s="9" t="str">
        <f t="shared" si="37"/>
        <v>199009170</v>
      </c>
      <c r="E813" s="34">
        <v>19900</v>
      </c>
      <c r="F813" s="34">
        <v>9170</v>
      </c>
      <c r="G813" s="9" t="str">
        <f>VLOOKUP(B813,'[1]Business Unit Lookup'!A:B,2,FALSE)</f>
        <v>Dept Conservation &amp; Recreation</v>
      </c>
      <c r="H813" s="33" t="str">
        <f>VLOOKUP(C813,'[1]Fund Lookup'!B:C,2,FALSE)</f>
        <v>VA Land Conservation - Restric</v>
      </c>
      <c r="I813" s="35" t="s">
        <v>2292</v>
      </c>
      <c r="J813" s="33" t="str">
        <f>VLOOKUP(I813,'[1]Table B'!A:B,2,FALSE)</f>
        <v>Component Unit-August Entity</v>
      </c>
      <c r="K813" s="9" t="str">
        <f t="shared" si="38"/>
        <v>560-Component Unit-August Entity</v>
      </c>
      <c r="L813" s="9" t="str">
        <f>IFERROR(VLOOKUP(A813,'[1]VAC as of March 2024'!A:K,11,FALSE),"No")</f>
        <v>No</v>
      </c>
      <c r="M813" s="9" t="s">
        <v>2248</v>
      </c>
      <c r="Q813" s="2"/>
    </row>
    <row r="814" spans="1:17" x14ac:dyDescent="0.25">
      <c r="A814" s="33" t="str">
        <f t="shared" si="36"/>
        <v>1990009180</v>
      </c>
      <c r="B814" s="33" t="s">
        <v>2349</v>
      </c>
      <c r="C814" s="33" t="s">
        <v>1847</v>
      </c>
      <c r="D814" s="9" t="str">
        <f t="shared" si="37"/>
        <v>199009180</v>
      </c>
      <c r="E814" s="34">
        <v>19900</v>
      </c>
      <c r="F814" s="34">
        <v>9180</v>
      </c>
      <c r="G814" s="9" t="str">
        <f>VLOOKUP(B814,'[1]Business Unit Lookup'!A:B,2,FALSE)</f>
        <v>Dept Conservation &amp; Recreation</v>
      </c>
      <c r="H814" s="33" t="str">
        <f>VLOOKUP(C814,'[1]Fund Lookup'!B:C,2,FALSE)</f>
        <v>VA Land Conservation-Unrestric</v>
      </c>
      <c r="I814" s="35" t="s">
        <v>2292</v>
      </c>
      <c r="J814" s="33" t="str">
        <f>VLOOKUP(I814,'[1]Table B'!A:B,2,FALSE)</f>
        <v>Component Unit-August Entity</v>
      </c>
      <c r="K814" s="9" t="str">
        <f t="shared" si="38"/>
        <v>560-Component Unit-August Entity</v>
      </c>
      <c r="L814" s="9" t="str">
        <f>IFERROR(VLOOKUP(A814,'[1]VAC as of March 2024'!A:K,11,FALSE),"No")</f>
        <v>No</v>
      </c>
      <c r="M814" s="9" t="s">
        <v>2240</v>
      </c>
      <c r="Q814" s="2"/>
    </row>
    <row r="815" spans="1:17" x14ac:dyDescent="0.25">
      <c r="A815" s="33" t="str">
        <f t="shared" si="36"/>
        <v>1990009199</v>
      </c>
      <c r="B815" s="33" t="s">
        <v>2349</v>
      </c>
      <c r="C815" s="33" t="s">
        <v>1859</v>
      </c>
      <c r="D815" s="9" t="str">
        <f t="shared" si="37"/>
        <v>199009199</v>
      </c>
      <c r="E815" s="34">
        <v>19900</v>
      </c>
      <c r="F815" s="34">
        <v>9199</v>
      </c>
      <c r="G815" s="9" t="str">
        <f>VLOOKUP(B815,'[1]Business Unit Lookup'!A:B,2,FALSE)</f>
        <v>Dept Conservation &amp; Recreation</v>
      </c>
      <c r="H815" s="33" t="str">
        <f>VLOOKUP(C815,'[1]Fund Lookup'!B:C,2,FALSE)</f>
        <v>Dedicated Special Revenue-DCR</v>
      </c>
      <c r="I815" s="35" t="s">
        <v>2239</v>
      </c>
      <c r="J815" s="33" t="str">
        <f>VLOOKUP(I815,'[1]Table B'!A:B,2,FALSE)</f>
        <v>Special Revenue-Other</v>
      </c>
      <c r="K815" s="9" t="str">
        <f t="shared" si="38"/>
        <v>105-Special Revenue-Other</v>
      </c>
      <c r="L815" s="9" t="str">
        <f>IFERROR(VLOOKUP(A815,'[1]VAC as of March 2024'!A:K,11,FALSE),"No")</f>
        <v>No</v>
      </c>
      <c r="M815" s="9" t="s">
        <v>2240</v>
      </c>
      <c r="O815" s="33" t="s">
        <v>2241</v>
      </c>
      <c r="P815" s="33" t="s">
        <v>6100</v>
      </c>
      <c r="Q815" s="2" t="str">
        <f>VLOOKUP(P815,'[1]Table E'!A:C,3,FALSE)</f>
        <v>Environmental Quality and Natural Resource Preservation</v>
      </c>
    </row>
    <row r="816" spans="1:17" x14ac:dyDescent="0.25">
      <c r="A816" s="33" t="str">
        <f t="shared" si="36"/>
        <v>1990009225</v>
      </c>
      <c r="B816" s="33" t="s">
        <v>2349</v>
      </c>
      <c r="C816" s="33" t="s">
        <v>1884</v>
      </c>
      <c r="D816" s="9" t="str">
        <f t="shared" si="37"/>
        <v>199009225</v>
      </c>
      <c r="E816" s="34">
        <v>19900</v>
      </c>
      <c r="F816" s="34">
        <v>9225</v>
      </c>
      <c r="G816" s="9" t="str">
        <f>VLOOKUP(B816,'[1]Business Unit Lookup'!A:B,2,FALSE)</f>
        <v>Dept Conservation &amp; Recreation</v>
      </c>
      <c r="H816" s="33" t="str">
        <f>VLOOKUP(C816,'[1]Fund Lookup'!B:C,2,FALSE)</f>
        <v>Sm Watersheds Fld Ctrl&amp;Area Dv</v>
      </c>
      <c r="I816" s="35" t="s">
        <v>2239</v>
      </c>
      <c r="J816" s="33" t="str">
        <f>VLOOKUP(I816,'[1]Table B'!A:B,2,FALSE)</f>
        <v>Special Revenue-Other</v>
      </c>
      <c r="K816" s="9" t="str">
        <f t="shared" si="38"/>
        <v>105-Special Revenue-Other</v>
      </c>
      <c r="L816" s="9" t="str">
        <f>IFERROR(VLOOKUP(A816,'[1]VAC as of March 2024'!A:K,11,FALSE),"No")</f>
        <v>Yes</v>
      </c>
      <c r="M816" s="9" t="s">
        <v>2240</v>
      </c>
      <c r="N816" s="9" t="s">
        <v>6077</v>
      </c>
      <c r="O816" s="33" t="s">
        <v>2241</v>
      </c>
      <c r="P816" s="33" t="s">
        <v>6100</v>
      </c>
      <c r="Q816" s="2" t="str">
        <f>VLOOKUP(P816,'[1]Table E'!A:C,3,FALSE)</f>
        <v>Environmental Quality and Natural Resource Preservation</v>
      </c>
    </row>
    <row r="817" spans="1:17" x14ac:dyDescent="0.25">
      <c r="A817" s="33" t="str">
        <f t="shared" si="36"/>
        <v>1990009254</v>
      </c>
      <c r="B817" s="33" t="s">
        <v>2349</v>
      </c>
      <c r="C817" s="33" t="s">
        <v>1906</v>
      </c>
      <c r="D817" s="9" t="str">
        <f t="shared" si="37"/>
        <v>199009254</v>
      </c>
      <c r="E817" s="34">
        <v>19900</v>
      </c>
      <c r="F817" s="34">
        <v>9254</v>
      </c>
      <c r="G817" s="9" t="str">
        <f>VLOOKUP(B817,'[1]Business Unit Lookup'!A:B,2,FALSE)</f>
        <v>Dept Conservation &amp; Recreation</v>
      </c>
      <c r="H817" s="33" t="str">
        <f>VLOOKUP(C817,'[1]Fund Lookup'!B:C,2,FALSE)</f>
        <v>Sl/Wtr Cons Dst Dam Mnt/Sm Rpr</v>
      </c>
      <c r="I817" s="35" t="s">
        <v>2239</v>
      </c>
      <c r="J817" s="33" t="str">
        <f>VLOOKUP(I817,'[1]Table B'!A:B,2,FALSE)</f>
        <v>Special Revenue-Other</v>
      </c>
      <c r="K817" s="9" t="str">
        <f t="shared" si="38"/>
        <v>105-Special Revenue-Other</v>
      </c>
      <c r="L817" s="9" t="str">
        <f>IFERROR(VLOOKUP(A817,'[1]VAC as of March 2024'!A:K,11,FALSE),"No")</f>
        <v>No</v>
      </c>
      <c r="M817" s="9" t="s">
        <v>2240</v>
      </c>
      <c r="O817" s="33" t="s">
        <v>2241</v>
      </c>
      <c r="P817" s="33" t="s">
        <v>6100</v>
      </c>
      <c r="Q817" s="2" t="str">
        <f>VLOOKUP(P817,'[1]Table E'!A:C,3,FALSE)</f>
        <v>Environmental Quality and Natural Resource Preservation</v>
      </c>
    </row>
    <row r="818" spans="1:17" x14ac:dyDescent="0.25">
      <c r="A818" s="33" t="str">
        <f t="shared" si="36"/>
        <v>1990009261</v>
      </c>
      <c r="B818" s="33" t="s">
        <v>2349</v>
      </c>
      <c r="C818" s="33" t="s">
        <v>1916</v>
      </c>
      <c r="D818" s="9" t="str">
        <f t="shared" si="37"/>
        <v>199009261</v>
      </c>
      <c r="E818" s="34">
        <v>19900</v>
      </c>
      <c r="F818" s="34">
        <v>9261</v>
      </c>
      <c r="G818" s="9" t="str">
        <f>VLOOKUP(B818,'[1]Business Unit Lookup'!A:B,2,FALSE)</f>
        <v>Dept Conservation &amp; Recreation</v>
      </c>
      <c r="H818" s="33" t="str">
        <f>VLOOKUP(C818,'[1]Fund Lookup'!B:C,2,FALSE)</f>
        <v>Dam Safety Administrative Fund</v>
      </c>
      <c r="I818" s="35" t="s">
        <v>2239</v>
      </c>
      <c r="J818" s="33" t="str">
        <f>VLOOKUP(I818,'[1]Table B'!A:B,2,FALSE)</f>
        <v>Special Revenue-Other</v>
      </c>
      <c r="K818" s="9" t="str">
        <f t="shared" si="38"/>
        <v>105-Special Revenue-Other</v>
      </c>
      <c r="L818" s="9" t="str">
        <f>IFERROR(VLOOKUP(A818,'[1]VAC as of March 2024'!A:K,11,FALSE),"No")</f>
        <v>No</v>
      </c>
      <c r="M818" s="9" t="s">
        <v>2240</v>
      </c>
      <c r="O818" s="33" t="s">
        <v>2241</v>
      </c>
      <c r="P818" s="33" t="s">
        <v>6100</v>
      </c>
      <c r="Q818" s="2" t="str">
        <f>VLOOKUP(P818,'[1]Table E'!A:C,3,FALSE)</f>
        <v>Environmental Quality and Natural Resource Preservation</v>
      </c>
    </row>
    <row r="819" spans="1:17" x14ac:dyDescent="0.25">
      <c r="A819" s="33" t="str">
        <f t="shared" si="36"/>
        <v>1990009340</v>
      </c>
      <c r="B819" s="33" t="s">
        <v>2349</v>
      </c>
      <c r="C819" s="33" t="s">
        <v>1970</v>
      </c>
      <c r="D819" s="9" t="str">
        <f t="shared" si="37"/>
        <v>199009340</v>
      </c>
      <c r="E819" s="34">
        <v>19900</v>
      </c>
      <c r="F819" s="34">
        <v>9340</v>
      </c>
      <c r="G819" s="9" t="str">
        <f>VLOOKUP(B819,'[1]Business Unit Lookup'!A:B,2,FALSE)</f>
        <v>Dept Conservation &amp; Recreation</v>
      </c>
      <c r="H819" s="33" t="str">
        <f>VLOOKUP(C819,'[1]Fund Lookup'!B:C,2,FALSE)</f>
        <v>VA Water Quality Improve Fund</v>
      </c>
      <c r="I819" s="35" t="s">
        <v>2236</v>
      </c>
      <c r="J819" s="33" t="str">
        <f>VLOOKUP(I819,'[1]Table B'!A:B,2,FALSE)</f>
        <v>General</v>
      </c>
      <c r="K819" s="9" t="str">
        <f t="shared" si="38"/>
        <v>100-General</v>
      </c>
      <c r="L819" s="9" t="str">
        <f>IFERROR(VLOOKUP(A819,'[1]VAC as of March 2024'!A:K,11,FALSE),"No")</f>
        <v>No</v>
      </c>
      <c r="M819" s="9" t="s">
        <v>2240</v>
      </c>
      <c r="O819" s="33" t="s">
        <v>2241</v>
      </c>
      <c r="P819" s="33" t="s">
        <v>6115</v>
      </c>
      <c r="Q819" s="2" t="str">
        <f>VLOOKUP(P819,'[1]Table E'!A:C,3,FALSE)</f>
        <v>Water Quality Improvement Fund</v>
      </c>
    </row>
    <row r="820" spans="1:17" x14ac:dyDescent="0.25">
      <c r="A820" s="33" t="str">
        <f t="shared" si="36"/>
        <v>1990009351</v>
      </c>
      <c r="B820" s="33" t="s">
        <v>2349</v>
      </c>
      <c r="C820" s="33" t="s">
        <v>1978</v>
      </c>
      <c r="D820" s="9" t="str">
        <f t="shared" si="37"/>
        <v>199009351</v>
      </c>
      <c r="E820" s="34">
        <v>19900</v>
      </c>
      <c r="F820" s="34">
        <v>9351</v>
      </c>
      <c r="G820" s="9" t="str">
        <f>VLOOKUP(B820,'[1]Business Unit Lookup'!A:B,2,FALSE)</f>
        <v>Dept Conservation &amp; Recreation</v>
      </c>
      <c r="H820" s="33" t="str">
        <f>VLOOKUP(C820,'[1]Fund Lookup'!B:C,2,FALSE)</f>
        <v>WaterQualityImprovementReserve</v>
      </c>
      <c r="I820" s="35" t="s">
        <v>2236</v>
      </c>
      <c r="J820" s="33" t="str">
        <f>VLOOKUP(I820,'[1]Table B'!A:B,2,FALSE)</f>
        <v>General</v>
      </c>
      <c r="K820" s="9" t="str">
        <f t="shared" si="38"/>
        <v>100-General</v>
      </c>
      <c r="L820" s="9" t="str">
        <f>IFERROR(VLOOKUP(A820,'[1]VAC as of March 2024'!A:K,11,FALSE),"No")</f>
        <v>No</v>
      </c>
      <c r="M820" s="9" t="s">
        <v>2240</v>
      </c>
      <c r="O820" s="33" t="s">
        <v>2241</v>
      </c>
      <c r="P820" s="33" t="s">
        <v>6115</v>
      </c>
      <c r="Q820" s="2" t="str">
        <f>VLOOKUP(P820,'[1]Table E'!A:C,3,FALSE)</f>
        <v>Water Quality Improvement Fund</v>
      </c>
    </row>
    <row r="821" spans="1:17" x14ac:dyDescent="0.25">
      <c r="A821" s="33" t="str">
        <f t="shared" si="36"/>
        <v>1990009360</v>
      </c>
      <c r="B821" s="33" t="s">
        <v>2349</v>
      </c>
      <c r="C821" s="33" t="s">
        <v>1984</v>
      </c>
      <c r="D821" s="9" t="str">
        <f t="shared" si="37"/>
        <v>199009360</v>
      </c>
      <c r="E821" s="34">
        <v>19900</v>
      </c>
      <c r="F821" s="34">
        <v>9360</v>
      </c>
      <c r="G821" s="9" t="str">
        <f>VLOOKUP(B821,'[1]Business Unit Lookup'!A:B,2,FALSE)</f>
        <v>Dept Conservation &amp; Recreation</v>
      </c>
      <c r="H821" s="33" t="str">
        <f>VLOOKUP(C821,'[1]Fund Lookup'!B:C,2,FALSE)</f>
        <v>VA Natural Resources Commitmnt</v>
      </c>
      <c r="I821" s="35" t="s">
        <v>2236</v>
      </c>
      <c r="J821" s="33" t="str">
        <f>VLOOKUP(I821,'[1]Table B'!A:B,2,FALSE)</f>
        <v>General</v>
      </c>
      <c r="K821" s="9" t="str">
        <f t="shared" si="38"/>
        <v>100-General</v>
      </c>
      <c r="L821" s="9" t="str">
        <f>IFERROR(VLOOKUP(A821,'[1]VAC as of March 2024'!A:K,11,FALSE),"No")</f>
        <v>No</v>
      </c>
      <c r="M821" s="9" t="s">
        <v>2240</v>
      </c>
      <c r="O821" s="33" t="s">
        <v>2241</v>
      </c>
      <c r="P821" s="33" t="s">
        <v>6115</v>
      </c>
      <c r="Q821" s="2" t="str">
        <f>VLOOKUP(P821,'[1]Table E'!A:C,3,FALSE)</f>
        <v>Water Quality Improvement Fund</v>
      </c>
    </row>
    <row r="822" spans="1:17" x14ac:dyDescent="0.25">
      <c r="A822" s="33" t="str">
        <f t="shared" si="36"/>
        <v>1990009650</v>
      </c>
      <c r="B822" s="33" t="s">
        <v>2349</v>
      </c>
      <c r="C822" s="33" t="s">
        <v>2089</v>
      </c>
      <c r="D822" s="9" t="str">
        <f t="shared" si="37"/>
        <v>199009650</v>
      </c>
      <c r="E822" s="34">
        <v>19900</v>
      </c>
      <c r="F822" s="34">
        <v>9650</v>
      </c>
      <c r="G822" s="9" t="str">
        <f>VLOOKUP(B822,'[1]Business Unit Lookup'!A:B,2,FALSE)</f>
        <v>Dept Conservation &amp; Recreation</v>
      </c>
      <c r="H822" s="33" t="str">
        <f>VLOOKUP(C822,'[1]Fund Lookup'!B:C,2,FALSE)</f>
        <v>Central Capital Planning Fund</v>
      </c>
      <c r="I822" s="35" t="s">
        <v>2236</v>
      </c>
      <c r="J822" s="33" t="str">
        <f>VLOOKUP(I822,'[1]Table B'!A:B,2,FALSE)</f>
        <v>General</v>
      </c>
      <c r="K822" s="9" t="str">
        <f t="shared" si="38"/>
        <v>100-General</v>
      </c>
      <c r="L822" s="9" t="str">
        <f>IFERROR(VLOOKUP(A822,'[1]VAC as of March 2024'!A:K,11,FALSE),"No")</f>
        <v>No</v>
      </c>
      <c r="M822" s="9" t="s">
        <v>2240</v>
      </c>
      <c r="O822" s="33" t="s">
        <v>2241</v>
      </c>
      <c r="P822" s="33" t="s">
        <v>6079</v>
      </c>
      <c r="Q822" s="2" t="str">
        <f>VLOOKUP(P822,'[1]Table E'!A:C,3,FALSE)</f>
        <v>Central Capital Planning</v>
      </c>
    </row>
    <row r="823" spans="1:17" x14ac:dyDescent="0.25">
      <c r="A823" s="33" t="str">
        <f t="shared" si="36"/>
        <v>1990010000</v>
      </c>
      <c r="B823" s="33" t="s">
        <v>2349</v>
      </c>
      <c r="C823" s="33" t="s">
        <v>2162</v>
      </c>
      <c r="D823" s="9" t="str">
        <f t="shared" si="37"/>
        <v>1990010000</v>
      </c>
      <c r="E823" s="34">
        <v>19900</v>
      </c>
      <c r="F823" s="34">
        <v>10000</v>
      </c>
      <c r="G823" s="9" t="str">
        <f>VLOOKUP(B823,'[1]Business Unit Lookup'!A:B,2,FALSE)</f>
        <v>Dept Conservation &amp; Recreation</v>
      </c>
      <c r="H823" s="33" t="str">
        <f>VLOOKUP(C823,'[1]Fund Lookup'!B:C,2,FALSE)</f>
        <v>Federal Trust</v>
      </c>
      <c r="I823" s="35" t="s">
        <v>2252</v>
      </c>
      <c r="J823" s="33" t="str">
        <f>VLOOKUP(I823,'[1]Table B'!A:B,2,FALSE)</f>
        <v>Special Revenue-Federal</v>
      </c>
      <c r="K823" s="9" t="str">
        <f t="shared" si="38"/>
        <v>120-Special Revenue-Federal</v>
      </c>
      <c r="L823" s="9" t="str">
        <f>IFERROR(VLOOKUP(A823,'[1]VAC as of March 2024'!A:K,11,FALSE),"No")</f>
        <v>No</v>
      </c>
      <c r="M823" s="9" t="s">
        <v>2248</v>
      </c>
      <c r="O823" s="33" t="s">
        <v>2248</v>
      </c>
      <c r="P823" s="33" t="s">
        <v>6070</v>
      </c>
      <c r="Q823" s="2" t="str">
        <f>VLOOKUP(P823,'[1]Table E'!A:C,3,FALSE)</f>
        <v>Gifts and grants</v>
      </c>
    </row>
    <row r="824" spans="1:17" x14ac:dyDescent="0.25">
      <c r="A824" s="33" t="str">
        <f t="shared" si="36"/>
        <v>1990010110</v>
      </c>
      <c r="B824" s="33" t="s">
        <v>2349</v>
      </c>
      <c r="C824" s="33" t="s">
        <v>5444</v>
      </c>
      <c r="D824" s="9" t="str">
        <f t="shared" si="37"/>
        <v>1990010110</v>
      </c>
      <c r="E824" s="34">
        <v>19900</v>
      </c>
      <c r="F824" s="34">
        <v>10110</v>
      </c>
      <c r="G824" s="9" t="str">
        <f>VLOOKUP(B824,'[1]Business Unit Lookup'!A:B,2,FALSE)</f>
        <v>Dept Conservation &amp; Recreation</v>
      </c>
      <c r="H824" s="33" t="str">
        <f>VLOOKUP(C824,'[1]Fund Lookup'!B:C,2,FALSE)</f>
        <v>CARESActRlfFd–General-COVID-19</v>
      </c>
      <c r="I824" s="35" t="s">
        <v>2252</v>
      </c>
      <c r="J824" s="33" t="str">
        <f>VLOOKUP(I824,'[1]Table B'!A:B,2,FALSE)</f>
        <v>Special Revenue-Federal</v>
      </c>
      <c r="K824" s="9" t="str">
        <f t="shared" si="38"/>
        <v>120-Special Revenue-Federal</v>
      </c>
      <c r="L824" s="9" t="str">
        <f>IFERROR(VLOOKUP(A824,'[1]VAC as of March 2024'!A:K,11,FALSE),"No")</f>
        <v>No</v>
      </c>
      <c r="M824" s="9" t="s">
        <v>5493</v>
      </c>
      <c r="O824" s="33" t="s">
        <v>2248</v>
      </c>
      <c r="P824" s="33" t="s">
        <v>6063</v>
      </c>
      <c r="Q824" s="2" t="str">
        <f>VLOOKUP(P824,'[1]Table E'!A:C,3,FALSE)</f>
        <v>COVID-19</v>
      </c>
    </row>
    <row r="825" spans="1:17" x14ac:dyDescent="0.25">
      <c r="A825" s="33" t="str">
        <f t="shared" si="36"/>
        <v>1990010710</v>
      </c>
      <c r="B825" s="36" t="s">
        <v>2349</v>
      </c>
      <c r="C825" s="36" t="s">
        <v>6080</v>
      </c>
      <c r="D825" s="9" t="str">
        <f t="shared" si="37"/>
        <v>1990010710</v>
      </c>
      <c r="E825" s="35">
        <v>19900</v>
      </c>
      <c r="F825" s="37">
        <v>10710</v>
      </c>
      <c r="G825" s="9" t="str">
        <f>VLOOKUP(B825,'[1]Business Unit Lookup'!A:B,2,FALSE)</f>
        <v>Dept Conservation &amp; Recreation</v>
      </c>
      <c r="H825" s="33" t="str">
        <f>VLOOKUP(C825,'[1]Fund Lookup'!B:C,2,FALSE)</f>
        <v>FEMA - State Agy - COVID-19</v>
      </c>
      <c r="I825" s="35" t="s">
        <v>2252</v>
      </c>
      <c r="J825" s="33" t="str">
        <f>VLOOKUP(I825,'[1]Table B'!A:B,2,FALSE)</f>
        <v>Special Revenue-Federal</v>
      </c>
      <c r="K825" s="9" t="str">
        <f t="shared" si="38"/>
        <v>120-Special Revenue-Federal</v>
      </c>
      <c r="L825" s="9" t="str">
        <f>IFERROR(VLOOKUP(A825,'[1]VAC as of March 2024'!A:K,11,FALSE),"No")</f>
        <v>No</v>
      </c>
      <c r="M825" s="38" t="s">
        <v>5493</v>
      </c>
      <c r="O825" s="36" t="s">
        <v>2248</v>
      </c>
      <c r="P825" s="36" t="s">
        <v>6063</v>
      </c>
      <c r="Q825" s="2" t="str">
        <f>VLOOKUP(P825,'[1]Table E'!A:C,3,FALSE)</f>
        <v>COVID-19</v>
      </c>
    </row>
    <row r="826" spans="1:17" x14ac:dyDescent="0.25">
      <c r="A826" s="33" t="str">
        <f t="shared" si="36"/>
        <v>1990010941</v>
      </c>
      <c r="B826" s="33" t="s">
        <v>2349</v>
      </c>
      <c r="C826" s="33" t="s">
        <v>2197</v>
      </c>
      <c r="D826" s="9" t="str">
        <f t="shared" si="37"/>
        <v>1990010941</v>
      </c>
      <c r="E826" s="34">
        <v>19900</v>
      </c>
      <c r="F826" s="34">
        <v>10941</v>
      </c>
      <c r="G826" s="9" t="str">
        <f>VLOOKUP(B826,'[1]Business Unit Lookup'!A:B,2,FALSE)</f>
        <v>Dept Conservation &amp; Recreation</v>
      </c>
      <c r="H826" s="33" t="str">
        <f>VLOOKUP(C826,'[1]Fund Lookup'!B:C,2,FALSE)</f>
        <v>Hwy Planning &amp; Constr-ARRA DCR</v>
      </c>
      <c r="I826" s="35" t="s">
        <v>2252</v>
      </c>
      <c r="J826" s="33" t="str">
        <f>VLOOKUP(I826,'[1]Table B'!A:B,2,FALSE)</f>
        <v>Special Revenue-Federal</v>
      </c>
      <c r="K826" s="9" t="str">
        <f t="shared" si="38"/>
        <v>120-Special Revenue-Federal</v>
      </c>
      <c r="L826" s="9" t="str">
        <f>IFERROR(VLOOKUP(A826,'[1]VAC as of March 2024'!A:K,11,FALSE),"No")</f>
        <v>No</v>
      </c>
      <c r="M826" s="9" t="s">
        <v>2281</v>
      </c>
      <c r="O826" s="33" t="s">
        <v>2248</v>
      </c>
      <c r="P826" s="33" t="s">
        <v>6070</v>
      </c>
      <c r="Q826" s="2" t="str">
        <f>VLOOKUP(P826,'[1]Table E'!A:C,3,FALSE)</f>
        <v>Gifts and grants</v>
      </c>
    </row>
    <row r="827" spans="1:17" x14ac:dyDescent="0.25">
      <c r="A827" s="33" t="str">
        <f t="shared" si="36"/>
        <v>1990012110</v>
      </c>
      <c r="B827" s="40" t="s">
        <v>2349</v>
      </c>
      <c r="C827" s="36" t="s">
        <v>6074</v>
      </c>
      <c r="D827" s="9" t="str">
        <f t="shared" si="37"/>
        <v>1990012110</v>
      </c>
      <c r="E827" s="41">
        <v>19900</v>
      </c>
      <c r="F827" s="37">
        <v>12110</v>
      </c>
      <c r="G827" s="9" t="str">
        <f>VLOOKUP(B827,'[1]Business Unit Lookup'!A:B,2,FALSE)</f>
        <v>Dept Conservation &amp; Recreation</v>
      </c>
      <c r="H827" s="33" t="str">
        <f>VLOOKUP(C827,'[1]Fund Lookup'!B:C,2,FALSE)</f>
        <v>ARP-CrvStLoclFisRecFd-COVID-19</v>
      </c>
      <c r="I827" s="35" t="s">
        <v>2252</v>
      </c>
      <c r="J827" s="33" t="str">
        <f>VLOOKUP(I827,'[1]Table B'!A:B,2,FALSE)</f>
        <v>Special Revenue-Federal</v>
      </c>
      <c r="K827" s="9" t="str">
        <f t="shared" si="38"/>
        <v>120-Special Revenue-Federal</v>
      </c>
      <c r="L827" s="9" t="str">
        <f>IFERROR(VLOOKUP(A827,'[1]VAC as of March 2024'!A:K,11,FALSE),"No")</f>
        <v>No</v>
      </c>
      <c r="M827" s="38" t="s">
        <v>5493</v>
      </c>
      <c r="O827" s="36" t="s">
        <v>2248</v>
      </c>
      <c r="P827" s="36" t="s">
        <v>6063</v>
      </c>
      <c r="Q827" s="2" t="str">
        <f>VLOOKUP(P827,'[1]Table E'!A:C,3,FALSE)</f>
        <v>COVID-19</v>
      </c>
    </row>
    <row r="828" spans="1:17" x14ac:dyDescent="0.25">
      <c r="A828" s="33" t="str">
        <f t="shared" si="36"/>
        <v>1990012280</v>
      </c>
      <c r="B828" s="40" t="s">
        <v>2349</v>
      </c>
      <c r="C828" s="36" t="s">
        <v>6174</v>
      </c>
      <c r="D828" s="9" t="str">
        <f t="shared" si="37"/>
        <v>1990012280</v>
      </c>
      <c r="E828" s="40">
        <v>19900</v>
      </c>
      <c r="F828" s="37">
        <v>12280</v>
      </c>
      <c r="G828" s="9" t="str">
        <f>VLOOKUP(B828,'[1]Business Unit Lookup'!A:B,2,FALSE)</f>
        <v>Dept Conservation &amp; Recreation</v>
      </c>
      <c r="H828" s="33" t="str">
        <f>VLOOKUP(C828,'[1]Fund Lookup'!B:C,2,FALSE)</f>
        <v>AmeriCorps - COVID-19</v>
      </c>
      <c r="I828" s="35" t="s">
        <v>2252</v>
      </c>
      <c r="J828" s="33" t="str">
        <f>VLOOKUP(I828,'[1]Table B'!A:B,2,FALSE)</f>
        <v>Special Revenue-Federal</v>
      </c>
      <c r="K828" s="9" t="str">
        <f t="shared" si="38"/>
        <v>120-Special Revenue-Federal</v>
      </c>
      <c r="L828" s="9" t="str">
        <f>IFERROR(VLOOKUP(A828,'[1]VAC as of March 2024'!A:K,11,FALSE),"No")</f>
        <v>No</v>
      </c>
      <c r="M828" s="38" t="s">
        <v>5493</v>
      </c>
      <c r="O828" s="38" t="s">
        <v>2248</v>
      </c>
      <c r="P828" s="36" t="s">
        <v>6063</v>
      </c>
      <c r="Q828" s="81" t="s">
        <v>8348</v>
      </c>
    </row>
    <row r="829" spans="1:17" x14ac:dyDescent="0.25">
      <c r="A829" s="33" t="str">
        <f t="shared" si="36"/>
        <v>1990012700</v>
      </c>
      <c r="B829" s="41" t="s">
        <v>2349</v>
      </c>
      <c r="C829" s="36" t="s">
        <v>2267</v>
      </c>
      <c r="D829" s="9" t="str">
        <f t="shared" si="37"/>
        <v>1990012700</v>
      </c>
      <c r="E829" s="35">
        <v>19900</v>
      </c>
      <c r="F829" s="37">
        <v>12700</v>
      </c>
      <c r="G829" s="9" t="str">
        <f>VLOOKUP(B829,'[1]Business Unit Lookup'!A:B,2,FALSE)</f>
        <v>Dept Conservation &amp; Recreation</v>
      </c>
      <c r="H829" s="33" t="str">
        <f>VLOOKUP(C829,'[1]Fund Lookup'!B:C,2,FALSE)</f>
        <v>EconomicAdjstmntAstnc-COVID-19</v>
      </c>
      <c r="I829" s="35" t="s">
        <v>2252</v>
      </c>
      <c r="J829" s="33" t="str">
        <f>VLOOKUP(I829,'[1]Table B'!A:B,2,FALSE)</f>
        <v>Special Revenue-Federal</v>
      </c>
      <c r="K829" s="9" t="str">
        <f t="shared" si="38"/>
        <v>120-Special Revenue-Federal</v>
      </c>
      <c r="L829" s="9" t="str">
        <f>IFERROR(VLOOKUP(A829,'[1]VAC as of March 2024'!A:K,11,FALSE),"No")</f>
        <v>No</v>
      </c>
      <c r="M829" s="38" t="s">
        <v>5493</v>
      </c>
      <c r="O829" s="38" t="s">
        <v>2248</v>
      </c>
      <c r="P829" s="36" t="s">
        <v>6063</v>
      </c>
      <c r="Q829" s="2" t="str">
        <f>VLOOKUP(P829,'[1]Table E'!A:C,3,FALSE)</f>
        <v>COVID-19</v>
      </c>
    </row>
    <row r="830" spans="1:17" x14ac:dyDescent="0.25">
      <c r="A830" s="33" t="str">
        <f t="shared" si="36"/>
        <v>1990015000</v>
      </c>
      <c r="B830" s="33" t="s">
        <v>2349</v>
      </c>
      <c r="C830" s="33" t="s">
        <v>2222</v>
      </c>
      <c r="D830" s="9" t="str">
        <f t="shared" si="37"/>
        <v>1990015000</v>
      </c>
      <c r="E830" s="34">
        <v>19900</v>
      </c>
      <c r="F830" s="34">
        <v>15000</v>
      </c>
      <c r="G830" s="9" t="str">
        <f>VLOOKUP(B830,'[1]Business Unit Lookup'!A:B,2,FALSE)</f>
        <v>Dept Conservation &amp; Recreation</v>
      </c>
      <c r="H830" s="33" t="str">
        <f>VLOOKUP(C830,'[1]Fund Lookup'!B:C,2,FALSE)</f>
        <v>General Fixed Asset Acct Group</v>
      </c>
      <c r="I830" s="35" t="s">
        <v>2242</v>
      </c>
      <c r="J830" s="33" t="str">
        <f>VLOOKUP(I830,'[1]Table B'!A:B,2,FALSE)</f>
        <v>Fixed Assets, Fund 1500</v>
      </c>
      <c r="K830" s="9" t="str">
        <f t="shared" si="38"/>
        <v>610-Fixed Assets, Fund 1500</v>
      </c>
      <c r="L830" s="9" t="str">
        <f>IFERROR(VLOOKUP(A830,'[1]VAC as of March 2024'!A:K,11,FALSE),"No")</f>
        <v>No</v>
      </c>
      <c r="M830" s="9" t="s">
        <v>4</v>
      </c>
      <c r="Q830" s="2"/>
    </row>
    <row r="831" spans="1:17" x14ac:dyDescent="0.25">
      <c r="A831" s="33" t="str">
        <f t="shared" si="36"/>
        <v>2000001000</v>
      </c>
      <c r="B831" s="33" t="s">
        <v>2350</v>
      </c>
      <c r="C831" s="33" t="s">
        <v>1</v>
      </c>
      <c r="D831" s="9" t="str">
        <f t="shared" si="37"/>
        <v>200001000</v>
      </c>
      <c r="E831" s="34">
        <v>20000</v>
      </c>
      <c r="F831" s="34">
        <v>1000</v>
      </c>
      <c r="G831" s="9" t="str">
        <f>VLOOKUP(B831,'[1]Business Unit Lookup'!A:B,2,FALSE)</f>
        <v>Children's Services</v>
      </c>
      <c r="H831" s="33" t="str">
        <f>VLOOKUP(C831,'[1]Fund Lookup'!B:C,2,FALSE)</f>
        <v>General Fund</v>
      </c>
      <c r="I831" s="35" t="s">
        <v>2236</v>
      </c>
      <c r="J831" s="33" t="str">
        <f>VLOOKUP(I831,'[1]Table B'!A:B,2,FALSE)</f>
        <v>General</v>
      </c>
      <c r="K831" s="9" t="str">
        <f t="shared" si="38"/>
        <v>100-General</v>
      </c>
      <c r="L831" s="9" t="str">
        <f>IFERROR(VLOOKUP(A831,'[1]VAC as of March 2024'!A:K,11,FALSE),"No")</f>
        <v>No</v>
      </c>
      <c r="M831" s="9" t="s">
        <v>2237</v>
      </c>
      <c r="O831" s="33" t="s">
        <v>2240</v>
      </c>
      <c r="P831" s="33" t="s">
        <v>6061</v>
      </c>
      <c r="Q831" s="2" t="str">
        <f>VLOOKUP(P831,'[1]Table E'!A:C,3,FALSE)</f>
        <v>Unassigned</v>
      </c>
    </row>
    <row r="832" spans="1:17" x14ac:dyDescent="0.25">
      <c r="A832" s="33" t="str">
        <f t="shared" si="36"/>
        <v>2000010000</v>
      </c>
      <c r="B832" s="33" t="s">
        <v>2350</v>
      </c>
      <c r="C832" s="33" t="s">
        <v>2162</v>
      </c>
      <c r="D832" s="9" t="str">
        <f t="shared" si="37"/>
        <v>2000010000</v>
      </c>
      <c r="E832" s="34">
        <v>20000</v>
      </c>
      <c r="F832" s="34">
        <v>10000</v>
      </c>
      <c r="G832" s="9" t="str">
        <f>VLOOKUP(B832,'[1]Business Unit Lookup'!A:B,2,FALSE)</f>
        <v>Children's Services</v>
      </c>
      <c r="H832" s="33" t="str">
        <f>VLOOKUP(C832,'[1]Fund Lookup'!B:C,2,FALSE)</f>
        <v>Federal Trust</v>
      </c>
      <c r="I832" s="35" t="s">
        <v>2252</v>
      </c>
      <c r="J832" s="33" t="str">
        <f>VLOOKUP(I832,'[1]Table B'!A:B,2,FALSE)</f>
        <v>Special Revenue-Federal</v>
      </c>
      <c r="K832" s="9" t="str">
        <f t="shared" si="38"/>
        <v>120-Special Revenue-Federal</v>
      </c>
      <c r="L832" s="9" t="str">
        <f>IFERROR(VLOOKUP(A832,'[1]VAC as of March 2024'!A:K,11,FALSE),"No")</f>
        <v>No</v>
      </c>
      <c r="M832" s="9" t="s">
        <v>2248</v>
      </c>
      <c r="O832" s="33" t="s">
        <v>2248</v>
      </c>
      <c r="P832" s="33" t="s">
        <v>6070</v>
      </c>
      <c r="Q832" s="2" t="str">
        <f>VLOOKUP(P832,'[1]Table E'!A:C,3,FALSE)</f>
        <v>Gifts and grants</v>
      </c>
    </row>
    <row r="833" spans="1:17" x14ac:dyDescent="0.25">
      <c r="A833" s="33" t="str">
        <f t="shared" si="36"/>
        <v>2000010310</v>
      </c>
      <c r="B833" s="36" t="s">
        <v>2350</v>
      </c>
      <c r="C833" s="36" t="s">
        <v>5673</v>
      </c>
      <c r="D833" s="9" t="str">
        <f t="shared" si="37"/>
        <v>2000010310</v>
      </c>
      <c r="E833" s="37">
        <v>20000</v>
      </c>
      <c r="F833" s="37">
        <v>10310</v>
      </c>
      <c r="G833" s="9" t="str">
        <f>VLOOKUP(B833,'[1]Business Unit Lookup'!A:B,2,FALSE)</f>
        <v>Children's Services</v>
      </c>
      <c r="H833" s="33" t="str">
        <f>VLOOKUP(C833,'[1]Fund Lookup'!B:C,2,FALSE)</f>
        <v>Chld Wlf Svcs St Grnt-COVID-19</v>
      </c>
      <c r="I833" s="35" t="s">
        <v>2252</v>
      </c>
      <c r="J833" s="33" t="str">
        <f>VLOOKUP(I833,'[1]Table B'!A:B,2,FALSE)</f>
        <v>Special Revenue-Federal</v>
      </c>
      <c r="K833" s="9" t="str">
        <f t="shared" si="38"/>
        <v>120-Special Revenue-Federal</v>
      </c>
      <c r="L833" s="9" t="str">
        <f>IFERROR(VLOOKUP(A833,'[1]VAC as of March 2024'!A:K,11,FALSE),"No")</f>
        <v>No</v>
      </c>
      <c r="M833" s="38" t="s">
        <v>5493</v>
      </c>
      <c r="O833" s="36" t="s">
        <v>2248</v>
      </c>
      <c r="P833" s="36" t="s">
        <v>6063</v>
      </c>
      <c r="Q833" s="2" t="str">
        <f>VLOOKUP(P833,'[1]Table E'!A:C,3,FALSE)</f>
        <v>COVID-19</v>
      </c>
    </row>
    <row r="834" spans="1:17" x14ac:dyDescent="0.25">
      <c r="A834" s="33" t="str">
        <f t="shared" ref="A834:A897" si="39">CONCATENATE(B834,C834)</f>
        <v>2010001000</v>
      </c>
      <c r="B834" s="33" t="s">
        <v>2351</v>
      </c>
      <c r="C834" s="33" t="s">
        <v>1</v>
      </c>
      <c r="D834" s="9" t="str">
        <f t="shared" ref="D834:D897" si="40">CONCATENATE(E834,F834)</f>
        <v>201001000</v>
      </c>
      <c r="E834" s="34">
        <v>20100</v>
      </c>
      <c r="F834" s="34">
        <v>1000</v>
      </c>
      <c r="G834" s="9" t="str">
        <f>VLOOKUP(B834,'[1]Business Unit Lookup'!A:B,2,FALSE)</f>
        <v>Dept of Ed Central Operations</v>
      </c>
      <c r="H834" s="33" t="str">
        <f>VLOOKUP(C834,'[1]Fund Lookup'!B:C,2,FALSE)</f>
        <v>General Fund</v>
      </c>
      <c r="I834" s="35" t="s">
        <v>2236</v>
      </c>
      <c r="J834" s="33" t="str">
        <f>VLOOKUP(I834,'[1]Table B'!A:B,2,FALSE)</f>
        <v>General</v>
      </c>
      <c r="K834" s="9" t="str">
        <f t="shared" ref="K834:K897" si="41">CONCATENATE(I834,"-",J834)</f>
        <v>100-General</v>
      </c>
      <c r="L834" s="9" t="str">
        <f>IFERROR(VLOOKUP(A834,'[1]VAC as of March 2024'!A:K,11,FALSE),"No")</f>
        <v>No</v>
      </c>
      <c r="M834" s="9" t="s">
        <v>2237</v>
      </c>
      <c r="O834" s="33" t="s">
        <v>2240</v>
      </c>
      <c r="P834" s="33" t="s">
        <v>6061</v>
      </c>
      <c r="Q834" s="2" t="str">
        <f>VLOOKUP(P834,'[1]Table E'!A:C,3,FALSE)</f>
        <v>Unassigned</v>
      </c>
    </row>
    <row r="835" spans="1:17" x14ac:dyDescent="0.25">
      <c r="A835" s="33" t="str">
        <f t="shared" si="39"/>
        <v>2010002095</v>
      </c>
      <c r="B835" s="36" t="s">
        <v>2351</v>
      </c>
      <c r="C835" s="36" t="s">
        <v>6092</v>
      </c>
      <c r="D835" s="9" t="str">
        <f t="shared" si="40"/>
        <v>201002095</v>
      </c>
      <c r="E835" s="35">
        <v>20100</v>
      </c>
      <c r="F835" s="37">
        <v>2095</v>
      </c>
      <c r="G835" s="9" t="str">
        <f>VLOOKUP(B835,'[1]Business Unit Lookup'!A:B,2,FALSE)</f>
        <v>Dept of Ed Central Operations</v>
      </c>
      <c r="H835" s="33" t="str">
        <f>VLOOKUP(C835,'[1]Fund Lookup'!B:C,2,FALSE)</f>
        <v>Opioid Abatement Fund</v>
      </c>
      <c r="I835" s="35" t="s">
        <v>2304</v>
      </c>
      <c r="J835" s="33" t="str">
        <f>VLOOKUP(I835,'[1]Table B'!A:B,2,FALSE)</f>
        <v>Special Revenue-Health and Social Servic</v>
      </c>
      <c r="K835" s="9" t="str">
        <f t="shared" si="41"/>
        <v>115-Special Revenue-Health and Social Servic</v>
      </c>
      <c r="L835" s="9" t="str">
        <f>IFERROR(VLOOKUP(A835,'[1]VAC as of March 2024'!A:K,11,FALSE),"No")</f>
        <v>Yes</v>
      </c>
      <c r="M835" s="38" t="s">
        <v>2248</v>
      </c>
      <c r="O835" s="38" t="s">
        <v>2241</v>
      </c>
      <c r="P835" s="38" t="s">
        <v>6067</v>
      </c>
      <c r="Q835" s="2" t="str">
        <f>VLOOKUP(P835,'[1]Table E'!A:C,3,FALSE)</f>
        <v>Health and Public Safety</v>
      </c>
    </row>
    <row r="836" spans="1:17" x14ac:dyDescent="0.25">
      <c r="A836" s="33" t="str">
        <f t="shared" si="39"/>
        <v>2010002201</v>
      </c>
      <c r="B836" s="33" t="s">
        <v>2351</v>
      </c>
      <c r="C836" s="33" t="s">
        <v>300</v>
      </c>
      <c r="D836" s="9" t="str">
        <f t="shared" si="40"/>
        <v>201002201</v>
      </c>
      <c r="E836" s="34">
        <v>20100</v>
      </c>
      <c r="F836" s="34">
        <v>2201</v>
      </c>
      <c r="G836" s="9" t="str">
        <f>VLOOKUP(B836,'[1]Business Unit Lookup'!A:B,2,FALSE)</f>
        <v>Dept of Ed Central Operations</v>
      </c>
      <c r="H836" s="33" t="str">
        <f>VLOOKUP(C836,'[1]Fund Lookup'!B:C,2,FALSE)</f>
        <v>DOE/COO Special Revenue Fund</v>
      </c>
      <c r="I836" s="35" t="s">
        <v>2239</v>
      </c>
      <c r="J836" s="33" t="str">
        <f>VLOOKUP(I836,'[1]Table B'!A:B,2,FALSE)</f>
        <v>Special Revenue-Other</v>
      </c>
      <c r="K836" s="9" t="str">
        <f t="shared" si="41"/>
        <v>105-Special Revenue-Other</v>
      </c>
      <c r="L836" s="9" t="str">
        <f>IFERROR(VLOOKUP(A836,'[1]VAC as of March 2024'!A:K,11,FALSE),"No")</f>
        <v>Yes</v>
      </c>
      <c r="M836" s="9" t="s">
        <v>2240</v>
      </c>
      <c r="N836" s="9" t="s">
        <v>6077</v>
      </c>
      <c r="O836" s="33" t="s">
        <v>2241</v>
      </c>
      <c r="P836" s="33" t="s">
        <v>6095</v>
      </c>
      <c r="Q836" s="2" t="str">
        <f>VLOOKUP(P836,'[1]Table E'!A:C,3,FALSE)</f>
        <v>Educational and Training programs</v>
      </c>
    </row>
    <row r="837" spans="1:17" x14ac:dyDescent="0.25">
      <c r="A837" s="33" t="str">
        <f t="shared" si="39"/>
        <v>2010002700</v>
      </c>
      <c r="B837" s="33" t="s">
        <v>2351</v>
      </c>
      <c r="C837" s="33" t="s">
        <v>619</v>
      </c>
      <c r="D837" s="9" t="str">
        <f t="shared" si="40"/>
        <v>201002700</v>
      </c>
      <c r="E837" s="34">
        <v>20100</v>
      </c>
      <c r="F837" s="34">
        <v>2700</v>
      </c>
      <c r="G837" s="9" t="str">
        <f>VLOOKUP(B837,'[1]Business Unit Lookup'!A:B,2,FALSE)</f>
        <v>Dept of Ed Central Operations</v>
      </c>
      <c r="H837" s="33" t="str">
        <f>VLOOKUP(C837,'[1]Fund Lookup'!B:C,2,FALSE)</f>
        <v>Parking</v>
      </c>
      <c r="I837" s="35" t="s">
        <v>2239</v>
      </c>
      <c r="J837" s="33" t="str">
        <f>VLOOKUP(I837,'[1]Table B'!A:B,2,FALSE)</f>
        <v>Special Revenue-Other</v>
      </c>
      <c r="K837" s="9" t="str">
        <f t="shared" si="41"/>
        <v>105-Special Revenue-Other</v>
      </c>
      <c r="L837" s="9" t="str">
        <f>IFERROR(VLOOKUP(A837,'[1]VAC as of March 2024'!A:K,11,FALSE),"No")</f>
        <v>No</v>
      </c>
      <c r="M837" s="9" t="s">
        <v>2240</v>
      </c>
      <c r="O837" s="33" t="s">
        <v>2241</v>
      </c>
      <c r="P837" s="33" t="s">
        <v>6062</v>
      </c>
      <c r="Q837" s="2" t="str">
        <f>VLOOKUP(P837,'[1]Table E'!A:C,3,FALSE)</f>
        <v>Governmental Operations - Administrative Services</v>
      </c>
    </row>
    <row r="838" spans="1:17" x14ac:dyDescent="0.25">
      <c r="A838" s="33" t="str">
        <f t="shared" si="39"/>
        <v>2010002730</v>
      </c>
      <c r="B838" s="33" t="s">
        <v>2351</v>
      </c>
      <c r="C838" s="33" t="s">
        <v>645</v>
      </c>
      <c r="D838" s="9" t="str">
        <f t="shared" si="40"/>
        <v>201002730</v>
      </c>
      <c r="E838" s="34">
        <v>20100</v>
      </c>
      <c r="F838" s="34">
        <v>2730</v>
      </c>
      <c r="G838" s="9" t="str">
        <f>VLOOKUP(B838,'[1]Business Unit Lookup'!A:B,2,FALSE)</f>
        <v>Dept of Ed Central Operations</v>
      </c>
      <c r="H838" s="33" t="str">
        <f>VLOOKUP(C838,'[1]Fund Lookup'!B:C,2,FALSE)</f>
        <v>Licensing Application Fees</v>
      </c>
      <c r="I838" s="35" t="s">
        <v>2236</v>
      </c>
      <c r="J838" s="33" t="str">
        <f>VLOOKUP(I838,'[1]Table B'!A:B,2,FALSE)</f>
        <v>General</v>
      </c>
      <c r="K838" s="9" t="str">
        <f t="shared" si="41"/>
        <v>100-General</v>
      </c>
      <c r="L838" s="9" t="str">
        <f>IFERROR(VLOOKUP(A838,'[1]VAC as of March 2024'!A:K,11,FALSE),"No")</f>
        <v>No</v>
      </c>
      <c r="M838" s="9" t="s">
        <v>2240</v>
      </c>
      <c r="O838" s="33" t="s">
        <v>2241</v>
      </c>
      <c r="P838" s="33" t="s">
        <v>6095</v>
      </c>
      <c r="Q838" s="2" t="str">
        <f>VLOOKUP(P838,'[1]Table E'!A:C,3,FALSE)</f>
        <v>Educational and Training programs</v>
      </c>
    </row>
    <row r="839" spans="1:17" x14ac:dyDescent="0.25">
      <c r="A839" s="33" t="str">
        <f t="shared" si="39"/>
        <v>2010002800</v>
      </c>
      <c r="B839" s="33" t="s">
        <v>2351</v>
      </c>
      <c r="C839" s="33" t="s">
        <v>683</v>
      </c>
      <c r="D839" s="9" t="str">
        <f t="shared" si="40"/>
        <v>201002800</v>
      </c>
      <c r="E839" s="34">
        <v>20100</v>
      </c>
      <c r="F839" s="34">
        <v>2800</v>
      </c>
      <c r="G839" s="9" t="str">
        <f>VLOOKUP(B839,'[1]Business Unit Lookup'!A:B,2,FALSE)</f>
        <v>Dept of Ed Central Operations</v>
      </c>
      <c r="H839" s="33" t="str">
        <f>VLOOKUP(C839,'[1]Fund Lookup'!B:C,2,FALSE)</f>
        <v>Appropriated IDC Recoveries</v>
      </c>
      <c r="I839" s="35" t="s">
        <v>2239</v>
      </c>
      <c r="J839" s="33" t="str">
        <f>VLOOKUP(I839,'[1]Table B'!A:B,2,FALSE)</f>
        <v>Special Revenue-Other</v>
      </c>
      <c r="K839" s="9" t="str">
        <f t="shared" si="41"/>
        <v>105-Special Revenue-Other</v>
      </c>
      <c r="L839" s="9" t="str">
        <f>IFERROR(VLOOKUP(A839,'[1]VAC as of March 2024'!A:K,11,FALSE),"No")</f>
        <v>No</v>
      </c>
      <c r="M839" s="9" t="s">
        <v>2240</v>
      </c>
      <c r="O839" s="33" t="s">
        <v>2</v>
      </c>
      <c r="P839" s="33" t="s">
        <v>6096</v>
      </c>
      <c r="Q839" s="2" t="str">
        <f>VLOOKUP(P839,'[1]Table E'!A:C,3,FALSE)</f>
        <v>Educational and Training programs</v>
      </c>
    </row>
    <row r="840" spans="1:17" x14ac:dyDescent="0.25">
      <c r="A840" s="33" t="str">
        <f t="shared" si="39"/>
        <v>2010002870</v>
      </c>
      <c r="B840" s="33" t="s">
        <v>2351</v>
      </c>
      <c r="C840" s="33" t="s">
        <v>716</v>
      </c>
      <c r="D840" s="9" t="str">
        <f t="shared" si="40"/>
        <v>201002870</v>
      </c>
      <c r="E840" s="34">
        <v>20100</v>
      </c>
      <c r="F840" s="34">
        <v>2870</v>
      </c>
      <c r="G840" s="9" t="str">
        <f>VLOOKUP(B840,'[1]Business Unit Lookup'!A:B,2,FALSE)</f>
        <v>Dept of Ed Central Operations</v>
      </c>
      <c r="H840" s="33" t="str">
        <f>VLOOKUP(C840,'[1]Fund Lookup'!B:C,2,FALSE)</f>
        <v>Surp Suppy/Equip Sale-GF-NonHE</v>
      </c>
      <c r="I840" s="35" t="s">
        <v>2236</v>
      </c>
      <c r="J840" s="33" t="str">
        <f>VLOOKUP(I840,'[1]Table B'!A:B,2,FALSE)</f>
        <v>General</v>
      </c>
      <c r="K840" s="9" t="str">
        <f t="shared" si="41"/>
        <v>100-General</v>
      </c>
      <c r="L840" s="9" t="str">
        <f>IFERROR(VLOOKUP(A840,'[1]VAC as of March 2024'!A:K,11,FALSE),"No")</f>
        <v>No</v>
      </c>
      <c r="M840" s="9" t="s">
        <v>2240</v>
      </c>
      <c r="O840" s="33" t="s">
        <v>2</v>
      </c>
      <c r="P840" s="33" t="s">
        <v>6096</v>
      </c>
      <c r="Q840" s="2" t="str">
        <f>VLOOKUP(P840,'[1]Table E'!A:C,3,FALSE)</f>
        <v>Educational and Training programs</v>
      </c>
    </row>
    <row r="841" spans="1:17" x14ac:dyDescent="0.25">
      <c r="A841" s="33" t="str">
        <f t="shared" si="39"/>
        <v>2010004100</v>
      </c>
      <c r="B841" s="33" t="s">
        <v>2351</v>
      </c>
      <c r="C841" s="33" t="s">
        <v>895</v>
      </c>
      <c r="D841" s="9" t="str">
        <f t="shared" si="40"/>
        <v>201004100</v>
      </c>
      <c r="E841" s="34">
        <v>20100</v>
      </c>
      <c r="F841" s="34">
        <v>4100</v>
      </c>
      <c r="G841" s="9" t="str">
        <f>VLOOKUP(B841,'[1]Business Unit Lookup'!A:B,2,FALSE)</f>
        <v>Dept of Ed Central Operations</v>
      </c>
      <c r="H841" s="33" t="str">
        <f>VLOOKUP(C841,'[1]Fund Lookup'!B:C,2,FALSE)</f>
        <v>Hwy Maintenance &amp; Operating Fd</v>
      </c>
      <c r="I841" s="35" t="s">
        <v>2255</v>
      </c>
      <c r="J841" s="33" t="str">
        <f>VLOOKUP(I841,'[1]Table B'!A:B,2,FALSE)</f>
        <v>Special Revenue-Highways</v>
      </c>
      <c r="K841" s="9" t="str">
        <f t="shared" si="41"/>
        <v>110-Special Revenue-Highways</v>
      </c>
      <c r="L841" s="9" t="str">
        <f>IFERROR(VLOOKUP(A841,'[1]VAC as of March 2024'!A:K,11,FALSE),"No")</f>
        <v>No</v>
      </c>
      <c r="M841" s="9" t="s">
        <v>2240</v>
      </c>
      <c r="O841" s="33" t="s">
        <v>2241</v>
      </c>
      <c r="P841" s="33" t="s">
        <v>6071</v>
      </c>
      <c r="Q841" s="2" t="str">
        <f>VLOOKUP(P841,'[1]Table E'!A:C,3,FALSE)</f>
        <v>Transportation activities</v>
      </c>
    </row>
    <row r="842" spans="1:17" x14ac:dyDescent="0.25">
      <c r="A842" s="33" t="str">
        <f t="shared" si="39"/>
        <v>2010007003</v>
      </c>
      <c r="B842" s="33" t="s">
        <v>2351</v>
      </c>
      <c r="C842" s="33" t="s">
        <v>1133</v>
      </c>
      <c r="D842" s="9" t="str">
        <f t="shared" si="40"/>
        <v>201007003</v>
      </c>
      <c r="E842" s="34">
        <v>20100</v>
      </c>
      <c r="F842" s="34">
        <v>7003</v>
      </c>
      <c r="G842" s="9" t="str">
        <f>VLOOKUP(B842,'[1]Business Unit Lookup'!A:B,2,FALSE)</f>
        <v>Dept of Ed Central Operations</v>
      </c>
      <c r="H842" s="33" t="str">
        <f>VLOOKUP(C842,'[1]Fund Lookup'!B:C,2,FALSE)</f>
        <v>Trust And Agency-DOE/COO</v>
      </c>
      <c r="I842" s="35" t="s">
        <v>2239</v>
      </c>
      <c r="J842" s="33" t="str">
        <f>VLOOKUP(I842,'[1]Table B'!A:B,2,FALSE)</f>
        <v>Special Revenue-Other</v>
      </c>
      <c r="K842" s="9" t="str">
        <f t="shared" si="41"/>
        <v>105-Special Revenue-Other</v>
      </c>
      <c r="L842" s="9" t="str">
        <f>IFERROR(VLOOKUP(A842,'[1]VAC as of March 2024'!A:K,11,FALSE),"No")</f>
        <v>Yes</v>
      </c>
      <c r="M842" s="9" t="s">
        <v>2240</v>
      </c>
      <c r="N842" s="9" t="s">
        <v>6077</v>
      </c>
      <c r="O842" s="33" t="s">
        <v>2241</v>
      </c>
      <c r="P842" s="33" t="s">
        <v>6095</v>
      </c>
      <c r="Q842" s="2" t="str">
        <f>VLOOKUP(P842,'[1]Table E'!A:C,3,FALSE)</f>
        <v>Educational and Training programs</v>
      </c>
    </row>
    <row r="843" spans="1:17" x14ac:dyDescent="0.25">
      <c r="A843" s="33" t="str">
        <f t="shared" si="39"/>
        <v>2010010000</v>
      </c>
      <c r="B843" s="33" t="s">
        <v>2351</v>
      </c>
      <c r="C843" s="33" t="s">
        <v>2162</v>
      </c>
      <c r="D843" s="9" t="str">
        <f t="shared" si="40"/>
        <v>2010010000</v>
      </c>
      <c r="E843" s="34">
        <v>20100</v>
      </c>
      <c r="F843" s="34">
        <v>10000</v>
      </c>
      <c r="G843" s="9" t="str">
        <f>VLOOKUP(B843,'[1]Business Unit Lookup'!A:B,2,FALSE)</f>
        <v>Dept of Ed Central Operations</v>
      </c>
      <c r="H843" s="33" t="str">
        <f>VLOOKUP(C843,'[1]Fund Lookup'!B:C,2,FALSE)</f>
        <v>Federal Trust</v>
      </c>
      <c r="I843" s="35" t="s">
        <v>2252</v>
      </c>
      <c r="J843" s="33" t="str">
        <f>VLOOKUP(I843,'[1]Table B'!A:B,2,FALSE)</f>
        <v>Special Revenue-Federal</v>
      </c>
      <c r="K843" s="9" t="str">
        <f t="shared" si="41"/>
        <v>120-Special Revenue-Federal</v>
      </c>
      <c r="L843" s="9" t="str">
        <f>IFERROR(VLOOKUP(A843,'[1]VAC as of March 2024'!A:K,11,FALSE),"No")</f>
        <v>No</v>
      </c>
      <c r="M843" s="9" t="s">
        <v>2248</v>
      </c>
      <c r="O843" s="33" t="s">
        <v>2248</v>
      </c>
      <c r="P843" s="33" t="s">
        <v>6070</v>
      </c>
      <c r="Q843" s="2" t="str">
        <f>VLOOKUP(P843,'[1]Table E'!A:C,3,FALSE)</f>
        <v>Gifts and grants</v>
      </c>
    </row>
    <row r="844" spans="1:17" x14ac:dyDescent="0.25">
      <c r="A844" s="33" t="str">
        <f t="shared" si="39"/>
        <v>2010010020</v>
      </c>
      <c r="B844" s="36" t="s">
        <v>2351</v>
      </c>
      <c r="C844" s="36" t="s">
        <v>5430</v>
      </c>
      <c r="D844" s="9" t="str">
        <f t="shared" si="40"/>
        <v>2010010020</v>
      </c>
      <c r="E844" s="37">
        <v>20100</v>
      </c>
      <c r="F844" s="37">
        <v>10020</v>
      </c>
      <c r="G844" s="9" t="str">
        <f>VLOOKUP(B844,'[1]Business Unit Lookup'!A:B,2,FALSE)</f>
        <v>Dept of Ed Central Operations</v>
      </c>
      <c r="H844" s="33" t="str">
        <f>VLOOKUP(C844,'[1]Fund Lookup'!B:C,2,FALSE)</f>
        <v>PblcHlthCrisisRspns - COVID-19</v>
      </c>
      <c r="I844" s="35" t="s">
        <v>2252</v>
      </c>
      <c r="J844" s="33" t="str">
        <f>VLOOKUP(I844,'[1]Table B'!A:B,2,FALSE)</f>
        <v>Special Revenue-Federal</v>
      </c>
      <c r="K844" s="9" t="str">
        <f t="shared" si="41"/>
        <v>120-Special Revenue-Federal</v>
      </c>
      <c r="L844" s="9" t="str">
        <f>IFERROR(VLOOKUP(A844,'[1]VAC as of March 2024'!A:K,11,FALSE),"No")</f>
        <v>No</v>
      </c>
      <c r="M844" s="38" t="s">
        <v>5493</v>
      </c>
      <c r="O844" s="36" t="s">
        <v>2248</v>
      </c>
      <c r="P844" s="36" t="s">
        <v>6063</v>
      </c>
      <c r="Q844" s="2" t="str">
        <f>VLOOKUP(P844,'[1]Table E'!A:C,3,FALSE)</f>
        <v>COVID-19</v>
      </c>
    </row>
    <row r="845" spans="1:17" x14ac:dyDescent="0.25">
      <c r="A845" s="33" t="str">
        <f t="shared" si="39"/>
        <v>2010010030</v>
      </c>
      <c r="B845" s="36" t="s">
        <v>2351</v>
      </c>
      <c r="C845" s="36" t="s">
        <v>5433</v>
      </c>
      <c r="D845" s="9" t="str">
        <f t="shared" si="40"/>
        <v>2010010030</v>
      </c>
      <c r="E845" s="37">
        <v>20100</v>
      </c>
      <c r="F845" s="37">
        <v>10030</v>
      </c>
      <c r="G845" s="9" t="str">
        <f>VLOOKUP(B845,'[1]Business Unit Lookup'!A:B,2,FALSE)</f>
        <v>Dept of Ed Central Operations</v>
      </c>
      <c r="H845" s="33" t="str">
        <f>VLOOKUP(C845,'[1]Fund Lookup'!B:C,2,FALSE)</f>
        <v>ChldCr&amp;DvlpmntBlckGrt-COVID-19</v>
      </c>
      <c r="I845" s="35" t="s">
        <v>2252</v>
      </c>
      <c r="J845" s="33" t="str">
        <f>VLOOKUP(I845,'[1]Table B'!A:B,2,FALSE)</f>
        <v>Special Revenue-Federal</v>
      </c>
      <c r="K845" s="9" t="str">
        <f t="shared" si="41"/>
        <v>120-Special Revenue-Federal</v>
      </c>
      <c r="L845" s="9" t="str">
        <f>IFERROR(VLOOKUP(A845,'[1]VAC as of March 2024'!A:K,11,FALSE),"No")</f>
        <v>No</v>
      </c>
      <c r="M845" s="38" t="s">
        <v>5493</v>
      </c>
      <c r="O845" s="36" t="s">
        <v>6134</v>
      </c>
      <c r="P845" s="36" t="s">
        <v>6063</v>
      </c>
      <c r="Q845" s="2" t="str">
        <f>VLOOKUP(P845,'[1]Table E'!A:C,3,FALSE)</f>
        <v>COVID-19</v>
      </c>
    </row>
    <row r="846" spans="1:17" x14ac:dyDescent="0.25">
      <c r="A846" s="33" t="str">
        <f t="shared" si="39"/>
        <v>2010010150</v>
      </c>
      <c r="B846" s="33" t="s">
        <v>2351</v>
      </c>
      <c r="C846" s="33" t="s">
        <v>5456</v>
      </c>
      <c r="D846" s="9" t="str">
        <f t="shared" si="40"/>
        <v>2010010150</v>
      </c>
      <c r="E846" s="34">
        <v>20100</v>
      </c>
      <c r="F846" s="34">
        <v>10150</v>
      </c>
      <c r="G846" s="9" t="str">
        <f>VLOOKUP(B846,'[1]Business Unit Lookup'!A:B,2,FALSE)</f>
        <v>Dept of Ed Central Operations</v>
      </c>
      <c r="H846" s="33" t="str">
        <f>VLOOKUP(C846,'[1]Fund Lookup'!B:C,2,FALSE)</f>
        <v>ChldNtrtnPrgGrntsToSt-COVID-19</v>
      </c>
      <c r="I846" s="35" t="s">
        <v>2252</v>
      </c>
      <c r="J846" s="33" t="str">
        <f>VLOOKUP(I846,'[1]Table B'!A:B,2,FALSE)</f>
        <v>Special Revenue-Federal</v>
      </c>
      <c r="K846" s="9" t="str">
        <f t="shared" si="41"/>
        <v>120-Special Revenue-Federal</v>
      </c>
      <c r="L846" s="9" t="str">
        <f>IFERROR(VLOOKUP(A846,'[1]VAC as of March 2024'!A:K,11,FALSE),"No")</f>
        <v>No</v>
      </c>
      <c r="M846" s="9" t="s">
        <v>5493</v>
      </c>
      <c r="O846" s="33" t="s">
        <v>2248</v>
      </c>
      <c r="P846" s="33" t="s">
        <v>6063</v>
      </c>
      <c r="Q846" s="2" t="str">
        <f>VLOOKUP(P846,'[1]Table E'!A:C,3,FALSE)</f>
        <v>COVID-19</v>
      </c>
    </row>
    <row r="847" spans="1:17" x14ac:dyDescent="0.25">
      <c r="A847" s="33" t="str">
        <f t="shared" si="39"/>
        <v>2010010240</v>
      </c>
      <c r="B847" s="33" t="s">
        <v>2351</v>
      </c>
      <c r="C847" s="33" t="s">
        <v>5482</v>
      </c>
      <c r="D847" s="9" t="str">
        <f t="shared" si="40"/>
        <v>2010010240</v>
      </c>
      <c r="E847" s="34">
        <v>20100</v>
      </c>
      <c r="F847" s="34">
        <v>10240</v>
      </c>
      <c r="G847" s="9" t="str">
        <f>VLOOKUP(B847,'[1]Business Unit Lookup'!A:B,2,FALSE)</f>
        <v>Dept of Ed Central Operations</v>
      </c>
      <c r="H847" s="33" t="str">
        <f>VLOOKUP(C847,'[1]Fund Lookup'!B:C,2,FALSE)</f>
        <v>ESF-Elem&amp;SSEmerRlf Fd-COVID-19</v>
      </c>
      <c r="I847" s="35" t="s">
        <v>2252</v>
      </c>
      <c r="J847" s="33" t="str">
        <f>VLOOKUP(I847,'[1]Table B'!A:B,2,FALSE)</f>
        <v>Special Revenue-Federal</v>
      </c>
      <c r="K847" s="9" t="str">
        <f t="shared" si="41"/>
        <v>120-Special Revenue-Federal</v>
      </c>
      <c r="L847" s="9" t="str">
        <f>IFERROR(VLOOKUP(A847,'[1]VAC as of March 2024'!A:K,11,FALSE),"No")</f>
        <v>No</v>
      </c>
      <c r="M847" s="9" t="s">
        <v>5493</v>
      </c>
      <c r="O847" s="33" t="s">
        <v>2248</v>
      </c>
      <c r="P847" s="33" t="s">
        <v>6063</v>
      </c>
      <c r="Q847" s="2" t="str">
        <f>VLOOKUP(P847,'[1]Table E'!A:C,3,FALSE)</f>
        <v>COVID-19</v>
      </c>
    </row>
    <row r="848" spans="1:17" x14ac:dyDescent="0.25">
      <c r="A848" s="33" t="str">
        <f t="shared" si="39"/>
        <v>2010010380</v>
      </c>
      <c r="B848" s="33" t="s">
        <v>2351</v>
      </c>
      <c r="C848" s="33" t="s">
        <v>5691</v>
      </c>
      <c r="D848" s="9" t="str">
        <f t="shared" si="40"/>
        <v>2010010380</v>
      </c>
      <c r="E848" s="34">
        <v>20100</v>
      </c>
      <c r="F848" s="34">
        <v>10380</v>
      </c>
      <c r="G848" s="9" t="str">
        <f>VLOOKUP(B848,'[1]Business Unit Lookup'!A:B,2,FALSE)</f>
        <v>Dept of Ed Central Operations</v>
      </c>
      <c r="H848" s="33" t="str">
        <f>VLOOKUP(C848,'[1]Fund Lookup'!B:C,2,FALSE)</f>
        <v>GEER Fund - COVID-19</v>
      </c>
      <c r="I848" s="35" t="s">
        <v>2252</v>
      </c>
      <c r="J848" s="33" t="str">
        <f>VLOOKUP(I848,'[1]Table B'!A:B,2,FALSE)</f>
        <v>Special Revenue-Federal</v>
      </c>
      <c r="K848" s="9" t="str">
        <f t="shared" si="41"/>
        <v>120-Special Revenue-Federal</v>
      </c>
      <c r="L848" s="9" t="str">
        <f>IFERROR(VLOOKUP(A848,'[1]VAC as of March 2024'!A:K,11,FALSE),"No")</f>
        <v>No</v>
      </c>
      <c r="M848" s="9" t="s">
        <v>5493</v>
      </c>
      <c r="O848" s="33" t="s">
        <v>2248</v>
      </c>
      <c r="P848" s="33" t="s">
        <v>6063</v>
      </c>
      <c r="Q848" s="2" t="str">
        <f>VLOOKUP(P848,'[1]Table E'!A:C,3,FALSE)</f>
        <v>COVID-19</v>
      </c>
    </row>
    <row r="849" spans="1:17" x14ac:dyDescent="0.25">
      <c r="A849" s="33" t="str">
        <f t="shared" si="39"/>
        <v>2010010570</v>
      </c>
      <c r="B849" s="36" t="s">
        <v>2351</v>
      </c>
      <c r="C849" s="36" t="s">
        <v>5708</v>
      </c>
      <c r="D849" s="9" t="str">
        <f t="shared" si="40"/>
        <v>2010010570</v>
      </c>
      <c r="E849" s="36">
        <v>20100</v>
      </c>
      <c r="F849" s="37">
        <v>10570</v>
      </c>
      <c r="G849" s="9" t="str">
        <f>VLOOKUP(B849,'[1]Business Unit Lookup'!A:B,2,FALSE)</f>
        <v>Dept of Ed Central Operations</v>
      </c>
      <c r="H849" s="33" t="str">
        <f>VLOOKUP(C849,'[1]Fund Lookup'!B:C,2,FALSE)</f>
        <v>PandemicEBTAdminCosts-COVID-19</v>
      </c>
      <c r="I849" s="35" t="s">
        <v>2252</v>
      </c>
      <c r="J849" s="33" t="str">
        <f>VLOOKUP(I849,'[1]Table B'!A:B,2,FALSE)</f>
        <v>Special Revenue-Federal</v>
      </c>
      <c r="K849" s="9" t="str">
        <f t="shared" si="41"/>
        <v>120-Special Revenue-Federal</v>
      </c>
      <c r="L849" s="9" t="str">
        <f>IFERROR(VLOOKUP(A849,'[1]VAC as of March 2024'!A:K,11,FALSE),"No")</f>
        <v>No</v>
      </c>
      <c r="M849" s="38" t="s">
        <v>5493</v>
      </c>
      <c r="O849" s="38" t="s">
        <v>2248</v>
      </c>
      <c r="P849" s="36" t="s">
        <v>6063</v>
      </c>
      <c r="Q849" s="81" t="s">
        <v>8348</v>
      </c>
    </row>
    <row r="850" spans="1:17" x14ac:dyDescent="0.25">
      <c r="A850" s="33" t="str">
        <f t="shared" si="39"/>
        <v>2010010600</v>
      </c>
      <c r="B850" s="33" t="s">
        <v>2351</v>
      </c>
      <c r="C850" s="33" t="s">
        <v>2187</v>
      </c>
      <c r="D850" s="9" t="str">
        <f t="shared" si="40"/>
        <v>2010010600</v>
      </c>
      <c r="E850" s="34">
        <v>20100</v>
      </c>
      <c r="F850" s="34">
        <v>10600</v>
      </c>
      <c r="G850" s="9" t="str">
        <f>VLOOKUP(B850,'[1]Business Unit Lookup'!A:B,2,FALSE)</f>
        <v>Dept of Ed Central Operations</v>
      </c>
      <c r="H850" s="33" t="str">
        <f>VLOOKUP(C850,'[1]Fund Lookup'!B:C,2,FALSE)</f>
        <v>Statewide Data Systems - ARRA</v>
      </c>
      <c r="I850" s="35" t="s">
        <v>2252</v>
      </c>
      <c r="J850" s="33" t="str">
        <f>VLOOKUP(I850,'[1]Table B'!A:B,2,FALSE)</f>
        <v>Special Revenue-Federal</v>
      </c>
      <c r="K850" s="9" t="str">
        <f t="shared" si="41"/>
        <v>120-Special Revenue-Federal</v>
      </c>
      <c r="L850" s="9" t="str">
        <f>IFERROR(VLOOKUP(A850,'[1]VAC as of March 2024'!A:K,11,FALSE),"No")</f>
        <v>No</v>
      </c>
      <c r="M850" s="9" t="s">
        <v>2281</v>
      </c>
      <c r="O850" s="33" t="s">
        <v>2248</v>
      </c>
      <c r="P850" s="33" t="s">
        <v>6070</v>
      </c>
      <c r="Q850" s="2" t="str">
        <f>VLOOKUP(P850,'[1]Table E'!A:C,3,FALSE)</f>
        <v>Gifts and grants</v>
      </c>
    </row>
    <row r="851" spans="1:17" x14ac:dyDescent="0.25">
      <c r="A851" s="33" t="str">
        <f t="shared" si="39"/>
        <v>2010012110</v>
      </c>
      <c r="B851" s="36" t="s">
        <v>2351</v>
      </c>
      <c r="C851" s="36" t="s">
        <v>6074</v>
      </c>
      <c r="D851" s="9" t="str">
        <f t="shared" si="40"/>
        <v>2010012110</v>
      </c>
      <c r="E851" s="36">
        <v>20100</v>
      </c>
      <c r="F851" s="37">
        <v>12110</v>
      </c>
      <c r="G851" s="9" t="str">
        <f>VLOOKUP(B851,'[1]Business Unit Lookup'!A:B,2,FALSE)</f>
        <v>Dept of Ed Central Operations</v>
      </c>
      <c r="H851" s="33" t="str">
        <f>VLOOKUP(C851,'[1]Fund Lookup'!B:C,2,FALSE)</f>
        <v>ARP-CrvStLoclFisRecFd-COVID-19</v>
      </c>
      <c r="I851" s="35" t="s">
        <v>2252</v>
      </c>
      <c r="J851" s="33" t="str">
        <f>VLOOKUP(I851,'[1]Table B'!A:B,2,FALSE)</f>
        <v>Special Revenue-Federal</v>
      </c>
      <c r="K851" s="9" t="str">
        <f t="shared" si="41"/>
        <v>120-Special Revenue-Federal</v>
      </c>
      <c r="L851" s="9" t="str">
        <f>IFERROR(VLOOKUP(A851,'[1]VAC as of March 2024'!A:K,11,FALSE),"No")</f>
        <v>No</v>
      </c>
      <c r="M851" s="38" t="s">
        <v>5493</v>
      </c>
      <c r="O851" s="38" t="s">
        <v>2248</v>
      </c>
      <c r="P851" s="36" t="s">
        <v>6063</v>
      </c>
      <c r="Q851" s="81" t="s">
        <v>8348</v>
      </c>
    </row>
    <row r="852" spans="1:17" x14ac:dyDescent="0.25">
      <c r="A852" s="33" t="str">
        <f t="shared" si="39"/>
        <v>2010012260</v>
      </c>
      <c r="B852" s="36" t="s">
        <v>2351</v>
      </c>
      <c r="C852" s="36" t="s">
        <v>6081</v>
      </c>
      <c r="D852" s="9" t="str">
        <f t="shared" si="40"/>
        <v>2010012260</v>
      </c>
      <c r="E852" s="37">
        <v>20100</v>
      </c>
      <c r="F852" s="37">
        <v>12260</v>
      </c>
      <c r="G852" s="9" t="str">
        <f>VLOOKUP(B852,'[1]Business Unit Lookup'!A:B,2,FALSE)</f>
        <v>Dept of Ed Central Operations</v>
      </c>
      <c r="H852" s="33" t="str">
        <f>VLOOKUP(C852,'[1]Fund Lookup'!B:C,2,FALSE)</f>
        <v>CN CACFP Emrgncy Csts-COVID-19</v>
      </c>
      <c r="I852" s="35" t="s">
        <v>2252</v>
      </c>
      <c r="J852" s="33" t="str">
        <f>VLOOKUP(I852,'[1]Table B'!A:B,2,FALSE)</f>
        <v>Special Revenue-Federal</v>
      </c>
      <c r="K852" s="9" t="str">
        <f t="shared" si="41"/>
        <v>120-Special Revenue-Federal</v>
      </c>
      <c r="L852" s="9" t="str">
        <f>IFERROR(VLOOKUP(A852,'[1]VAC as of March 2024'!A:K,11,FALSE),"No")</f>
        <v>No</v>
      </c>
      <c r="M852" s="38" t="s">
        <v>5493</v>
      </c>
      <c r="O852" s="36" t="s">
        <v>2248</v>
      </c>
      <c r="P852" s="36" t="s">
        <v>6063</v>
      </c>
      <c r="Q852" s="2" t="str">
        <f>VLOOKUP(P852,'[1]Table E'!A:C,3,FALSE)</f>
        <v>COVID-19</v>
      </c>
    </row>
    <row r="853" spans="1:17" x14ac:dyDescent="0.25">
      <c r="A853" s="33" t="str">
        <f t="shared" si="39"/>
        <v>2010012450</v>
      </c>
      <c r="B853" s="36" t="s">
        <v>2351</v>
      </c>
      <c r="C853" s="36" t="s">
        <v>8367</v>
      </c>
      <c r="D853" s="9" t="str">
        <f t="shared" si="40"/>
        <v>2010012450</v>
      </c>
      <c r="E853" s="37">
        <v>20100</v>
      </c>
      <c r="F853" s="37">
        <v>12450</v>
      </c>
      <c r="G853" s="9" t="str">
        <f>VLOOKUP(B853,'[1]Business Unit Lookup'!A:B,2,FALSE)</f>
        <v>Dept of Ed Central Operations</v>
      </c>
      <c r="H853" s="33" t="str">
        <f>VLOOKUP(C853,'[1]Fund Lookup'!B:C,2,FALSE)</f>
        <v>FarmtoSchlStFormlaGrt-COVID-19</v>
      </c>
      <c r="I853" s="35" t="s">
        <v>2252</v>
      </c>
      <c r="J853" s="33" t="str">
        <f>VLOOKUP(I853,'[1]Table B'!A:B,2,FALSE)</f>
        <v>Special Revenue-Federal</v>
      </c>
      <c r="K853" s="9" t="str">
        <f t="shared" si="41"/>
        <v>120-Special Revenue-Federal</v>
      </c>
      <c r="L853" s="9" t="str">
        <f>IFERROR(VLOOKUP(A853,'[1]VAC as of March 2024'!A:K,11,FALSE),"No")</f>
        <v>No</v>
      </c>
      <c r="M853" s="38" t="s">
        <v>5493</v>
      </c>
      <c r="O853" s="38" t="s">
        <v>2248</v>
      </c>
      <c r="P853" s="36" t="s">
        <v>6063</v>
      </c>
      <c r="Q853" s="2" t="str">
        <f>VLOOKUP(P853,'[1]Table E'!A:C,3,FALSE)</f>
        <v>COVID-19</v>
      </c>
    </row>
    <row r="854" spans="1:17" x14ac:dyDescent="0.25">
      <c r="A854" s="33" t="str">
        <f t="shared" si="39"/>
        <v>2010015000</v>
      </c>
      <c r="B854" s="33" t="s">
        <v>2351</v>
      </c>
      <c r="C854" s="33" t="s">
        <v>2222</v>
      </c>
      <c r="D854" s="9" t="str">
        <f t="shared" si="40"/>
        <v>2010015000</v>
      </c>
      <c r="E854" s="34">
        <v>20100</v>
      </c>
      <c r="F854" s="34">
        <v>15000</v>
      </c>
      <c r="G854" s="9" t="str">
        <f>VLOOKUP(B854,'[1]Business Unit Lookup'!A:B,2,FALSE)</f>
        <v>Dept of Ed Central Operations</v>
      </c>
      <c r="H854" s="33" t="str">
        <f>VLOOKUP(C854,'[1]Fund Lookup'!B:C,2,FALSE)</f>
        <v>General Fixed Asset Acct Group</v>
      </c>
      <c r="I854" s="35" t="s">
        <v>2242</v>
      </c>
      <c r="J854" s="33" t="str">
        <f>VLOOKUP(I854,'[1]Table B'!A:B,2,FALSE)</f>
        <v>Fixed Assets, Fund 1500</v>
      </c>
      <c r="K854" s="9" t="str">
        <f t="shared" si="41"/>
        <v>610-Fixed Assets, Fund 1500</v>
      </c>
      <c r="L854" s="9" t="str">
        <f>IFERROR(VLOOKUP(A854,'[1]VAC as of March 2024'!A:K,11,FALSE),"No")</f>
        <v>No</v>
      </c>
      <c r="M854" s="9" t="s">
        <v>4</v>
      </c>
      <c r="Q854" s="2"/>
    </row>
    <row r="855" spans="1:17" x14ac:dyDescent="0.25">
      <c r="A855" s="33" t="str">
        <f t="shared" si="39"/>
        <v>2020001000</v>
      </c>
      <c r="B855" s="33" t="s">
        <v>2352</v>
      </c>
      <c r="C855" s="33" t="s">
        <v>1</v>
      </c>
      <c r="D855" s="9" t="str">
        <f t="shared" si="40"/>
        <v>202001000</v>
      </c>
      <c r="E855" s="34">
        <v>20200</v>
      </c>
      <c r="F855" s="34">
        <v>1000</v>
      </c>
      <c r="G855" s="9" t="str">
        <f>VLOOKUP(B855,'[1]Business Unit Lookup'!A:B,2,FALSE)</f>
        <v>The Library of Virginia</v>
      </c>
      <c r="H855" s="33" t="str">
        <f>VLOOKUP(C855,'[1]Fund Lookup'!B:C,2,FALSE)</f>
        <v>General Fund</v>
      </c>
      <c r="I855" s="35" t="s">
        <v>2236</v>
      </c>
      <c r="J855" s="33" t="str">
        <f>VLOOKUP(I855,'[1]Table B'!A:B,2,FALSE)</f>
        <v>General</v>
      </c>
      <c r="K855" s="9" t="str">
        <f t="shared" si="41"/>
        <v>100-General</v>
      </c>
      <c r="L855" s="9" t="str">
        <f>IFERROR(VLOOKUP(A855,'[1]VAC as of March 2024'!A:K,11,FALSE),"No")</f>
        <v>No</v>
      </c>
      <c r="M855" s="9" t="s">
        <v>2237</v>
      </c>
      <c r="O855" s="33" t="s">
        <v>2240</v>
      </c>
      <c r="P855" s="33" t="s">
        <v>6061</v>
      </c>
      <c r="Q855" s="2" t="str">
        <f>VLOOKUP(P855,'[1]Table E'!A:C,3,FALSE)</f>
        <v>Unassigned</v>
      </c>
    </row>
    <row r="856" spans="1:17" x14ac:dyDescent="0.25">
      <c r="A856" s="33" t="str">
        <f t="shared" si="39"/>
        <v>2020002202</v>
      </c>
      <c r="B856" s="33" t="s">
        <v>2352</v>
      </c>
      <c r="C856" s="33" t="s">
        <v>303</v>
      </c>
      <c r="D856" s="9" t="str">
        <f t="shared" si="40"/>
        <v>202002202</v>
      </c>
      <c r="E856" s="34">
        <v>20200</v>
      </c>
      <c r="F856" s="34">
        <v>2202</v>
      </c>
      <c r="G856" s="9" t="str">
        <f>VLOOKUP(B856,'[1]Business Unit Lookup'!A:B,2,FALSE)</f>
        <v>The Library of Virginia</v>
      </c>
      <c r="H856" s="33" t="str">
        <f>VLOOKUP(C856,'[1]Fund Lookup'!B:C,2,FALSE)</f>
        <v>LVA Special Revenue Fund</v>
      </c>
      <c r="I856" s="35" t="s">
        <v>2236</v>
      </c>
      <c r="J856" s="33" t="str">
        <f>VLOOKUP(I856,'[1]Table B'!A:B,2,FALSE)</f>
        <v>General</v>
      </c>
      <c r="K856" s="9" t="str">
        <f t="shared" si="41"/>
        <v>100-General</v>
      </c>
      <c r="L856" s="9" t="str">
        <f>IFERROR(VLOOKUP(A856,'[1]VAC as of March 2024'!A:K,11,FALSE),"No")</f>
        <v>Yes</v>
      </c>
      <c r="M856" s="9" t="s">
        <v>2240</v>
      </c>
      <c r="O856" s="33" t="s">
        <v>2241</v>
      </c>
      <c r="P856" s="33" t="s">
        <v>6067</v>
      </c>
      <c r="Q856" s="2" t="str">
        <f>VLOOKUP(P856,'[1]Table E'!A:C,3,FALSE)</f>
        <v>Health and Public Safety</v>
      </c>
    </row>
    <row r="857" spans="1:17" x14ac:dyDescent="0.25">
      <c r="A857" s="33" t="str">
        <f t="shared" si="39"/>
        <v>2020002700</v>
      </c>
      <c r="B857" s="33" t="s">
        <v>2352</v>
      </c>
      <c r="C857" s="33" t="s">
        <v>619</v>
      </c>
      <c r="D857" s="9" t="str">
        <f t="shared" si="40"/>
        <v>202002700</v>
      </c>
      <c r="E857" s="34">
        <v>20200</v>
      </c>
      <c r="F857" s="34">
        <v>2700</v>
      </c>
      <c r="G857" s="9" t="str">
        <f>VLOOKUP(B857,'[1]Business Unit Lookup'!A:B,2,FALSE)</f>
        <v>The Library of Virginia</v>
      </c>
      <c r="H857" s="33" t="str">
        <f>VLOOKUP(C857,'[1]Fund Lookup'!B:C,2,FALSE)</f>
        <v>Parking</v>
      </c>
      <c r="I857" s="35" t="s">
        <v>2239</v>
      </c>
      <c r="J857" s="33" t="str">
        <f>VLOOKUP(I857,'[1]Table B'!A:B,2,FALSE)</f>
        <v>Special Revenue-Other</v>
      </c>
      <c r="K857" s="9" t="str">
        <f t="shared" si="41"/>
        <v>105-Special Revenue-Other</v>
      </c>
      <c r="L857" s="9" t="str">
        <f>IFERROR(VLOOKUP(A857,'[1]VAC as of March 2024'!A:K,11,FALSE),"No")</f>
        <v>No</v>
      </c>
      <c r="M857" s="9" t="s">
        <v>2240</v>
      </c>
      <c r="O857" s="33" t="s">
        <v>2241</v>
      </c>
      <c r="P857" s="33" t="s">
        <v>6062</v>
      </c>
      <c r="Q857" s="2" t="str">
        <f>VLOOKUP(P857,'[1]Table E'!A:C,3,FALSE)</f>
        <v>Governmental Operations - Administrative Services</v>
      </c>
    </row>
    <row r="858" spans="1:17" x14ac:dyDescent="0.25">
      <c r="A858" s="33" t="str">
        <f t="shared" si="39"/>
        <v>2020002880</v>
      </c>
      <c r="B858" s="33" t="s">
        <v>2352</v>
      </c>
      <c r="C858" s="33" t="s">
        <v>724</v>
      </c>
      <c r="D858" s="9" t="str">
        <f t="shared" si="40"/>
        <v>202002880</v>
      </c>
      <c r="E858" s="34">
        <v>20200</v>
      </c>
      <c r="F858" s="34">
        <v>2880</v>
      </c>
      <c r="G858" s="9" t="str">
        <f>VLOOKUP(B858,'[1]Business Unit Lookup'!A:B,2,FALSE)</f>
        <v>The Library of Virginia</v>
      </c>
      <c r="H858" s="33" t="str">
        <f>VLOOKUP(C858,'[1]Fund Lookup'!B:C,2,FALSE)</f>
        <v>Surp Supply/Equip-NonGF-NonHE</v>
      </c>
      <c r="I858" s="35" t="s">
        <v>2236</v>
      </c>
      <c r="J858" s="33" t="str">
        <f>VLOOKUP(I858,'[1]Table B'!A:B,2,FALSE)</f>
        <v>General</v>
      </c>
      <c r="K858" s="9" t="str">
        <f t="shared" si="41"/>
        <v>100-General</v>
      </c>
      <c r="L858" s="9" t="str">
        <f>IFERROR(VLOOKUP(A858,'[1]VAC as of March 2024'!A:K,11,FALSE),"No")</f>
        <v>No</v>
      </c>
      <c r="M858" s="9" t="s">
        <v>2240</v>
      </c>
      <c r="O858" s="33" t="s">
        <v>2</v>
      </c>
      <c r="P858" s="33" t="s">
        <v>6096</v>
      </c>
      <c r="Q858" s="2" t="str">
        <f>VLOOKUP(P858,'[1]Table E'!A:C,3,FALSE)</f>
        <v>Educational and Training programs</v>
      </c>
    </row>
    <row r="859" spans="1:17" x14ac:dyDescent="0.25">
      <c r="A859" s="33" t="str">
        <f t="shared" si="39"/>
        <v>2020008200</v>
      </c>
      <c r="B859" s="33" t="s">
        <v>2352</v>
      </c>
      <c r="C859" s="33" t="s">
        <v>1628</v>
      </c>
      <c r="D859" s="9" t="str">
        <f t="shared" si="40"/>
        <v>202008200</v>
      </c>
      <c r="E859" s="34">
        <v>20200</v>
      </c>
      <c r="F859" s="34">
        <v>8200</v>
      </c>
      <c r="G859" s="9" t="str">
        <f>VLOOKUP(B859,'[1]Business Unit Lookup'!A:B,2,FALSE)</f>
        <v>The Library of Virginia</v>
      </c>
      <c r="H859" s="33" t="str">
        <f>VLOOKUP(C859,'[1]Fund Lookup'!B:C,2,FALSE)</f>
        <v>VPBA Projects</v>
      </c>
      <c r="I859" s="35" t="s">
        <v>2265</v>
      </c>
      <c r="J859" s="33" t="str">
        <f>VLOOKUP(I859,'[1]Table B'!A:B,2,FALSE)</f>
        <v>Capital Projects, F/S Exclusions</v>
      </c>
      <c r="K859" s="9" t="str">
        <f t="shared" si="41"/>
        <v>156-Capital Projects, F/S Exclusions</v>
      </c>
      <c r="L859" s="9" t="str">
        <f>IFERROR(VLOOKUP(A859,'[1]VAC as of March 2024'!A:K,11,FALSE),"No")</f>
        <v>No</v>
      </c>
      <c r="M859" s="9" t="s">
        <v>2248</v>
      </c>
      <c r="O859" s="33" t="s">
        <v>2248</v>
      </c>
      <c r="P859" s="33" t="s">
        <v>6078</v>
      </c>
      <c r="Q859" s="2" t="str">
        <f>VLOOKUP(P859,'[1]Table E'!A:C,3,FALSE)</f>
        <v>Capital Projects</v>
      </c>
    </row>
    <row r="860" spans="1:17" x14ac:dyDescent="0.25">
      <c r="A860" s="33" t="str">
        <f t="shared" si="39"/>
        <v>2020009240</v>
      </c>
      <c r="B860" s="33" t="s">
        <v>2352</v>
      </c>
      <c r="C860" s="33" t="s">
        <v>1896</v>
      </c>
      <c r="D860" s="9" t="str">
        <f t="shared" si="40"/>
        <v>202009240</v>
      </c>
      <c r="E860" s="34">
        <v>20200</v>
      </c>
      <c r="F860" s="34">
        <v>9240</v>
      </c>
      <c r="G860" s="9" t="str">
        <f>VLOOKUP(B860,'[1]Business Unit Lookup'!A:B,2,FALSE)</f>
        <v>The Library of Virginia</v>
      </c>
      <c r="H860" s="33" t="str">
        <f>VLOOKUP(C860,'[1]Fund Lookup'!B:C,2,FALSE)</f>
        <v>Bill &amp; Melinda Gates Foundtion</v>
      </c>
      <c r="I860" s="35" t="s">
        <v>2270</v>
      </c>
      <c r="J860" s="33" t="str">
        <f>VLOOKUP(I860,'[1]Table B'!A:B,2,FALSE)</f>
        <v>No Year-End Balance</v>
      </c>
      <c r="K860" s="9" t="str">
        <f t="shared" si="41"/>
        <v>660-No Year-End Balance</v>
      </c>
      <c r="L860" s="9" t="str">
        <f>IFERROR(VLOOKUP(A860,'[1]VAC as of March 2024'!A:K,11,FALSE),"No")</f>
        <v>No</v>
      </c>
      <c r="M860" s="9" t="s">
        <v>4</v>
      </c>
      <c r="Q860" s="2"/>
    </row>
    <row r="861" spans="1:17" x14ac:dyDescent="0.25">
      <c r="A861" s="33" t="str">
        <f t="shared" si="39"/>
        <v>2020010000</v>
      </c>
      <c r="B861" s="33" t="s">
        <v>2352</v>
      </c>
      <c r="C861" s="33" t="s">
        <v>2162</v>
      </c>
      <c r="D861" s="9" t="str">
        <f t="shared" si="40"/>
        <v>2020010000</v>
      </c>
      <c r="E861" s="34">
        <v>20200</v>
      </c>
      <c r="F861" s="34">
        <v>10000</v>
      </c>
      <c r="G861" s="9" t="str">
        <f>VLOOKUP(B861,'[1]Business Unit Lookup'!A:B,2,FALSE)</f>
        <v>The Library of Virginia</v>
      </c>
      <c r="H861" s="33" t="str">
        <f>VLOOKUP(C861,'[1]Fund Lookup'!B:C,2,FALSE)</f>
        <v>Federal Trust</v>
      </c>
      <c r="I861" s="35" t="s">
        <v>2252</v>
      </c>
      <c r="J861" s="33" t="str">
        <f>VLOOKUP(I861,'[1]Table B'!A:B,2,FALSE)</f>
        <v>Special Revenue-Federal</v>
      </c>
      <c r="K861" s="9" t="str">
        <f t="shared" si="41"/>
        <v>120-Special Revenue-Federal</v>
      </c>
      <c r="L861" s="9" t="str">
        <f>IFERROR(VLOOKUP(A861,'[1]VAC as of March 2024'!A:K,11,FALSE),"No")</f>
        <v>No</v>
      </c>
      <c r="M861" s="9" t="s">
        <v>2248</v>
      </c>
      <c r="O861" s="33" t="s">
        <v>2248</v>
      </c>
      <c r="P861" s="33" t="s">
        <v>6070</v>
      </c>
      <c r="Q861" s="2" t="str">
        <f>VLOOKUP(P861,'[1]Table E'!A:C,3,FALSE)</f>
        <v>Gifts and grants</v>
      </c>
    </row>
    <row r="862" spans="1:17" x14ac:dyDescent="0.25">
      <c r="A862" s="33" t="str">
        <f t="shared" si="39"/>
        <v>2020010240</v>
      </c>
      <c r="B862" s="40" t="s">
        <v>2352</v>
      </c>
      <c r="C862" s="36" t="s">
        <v>5482</v>
      </c>
      <c r="D862" s="9" t="str">
        <f t="shared" si="40"/>
        <v>2020010240</v>
      </c>
      <c r="E862" s="40">
        <v>20200</v>
      </c>
      <c r="F862" s="37">
        <v>10240</v>
      </c>
      <c r="G862" s="9" t="str">
        <f>VLOOKUP(B862,'[1]Business Unit Lookup'!A:B,2,FALSE)</f>
        <v>The Library of Virginia</v>
      </c>
      <c r="H862" s="33" t="str">
        <f>VLOOKUP(C862,'[1]Fund Lookup'!B:C,2,FALSE)</f>
        <v>ESF-Elem&amp;SSEmerRlf Fd-COVID-19</v>
      </c>
      <c r="I862" s="35" t="s">
        <v>2252</v>
      </c>
      <c r="J862" s="33" t="str">
        <f>VLOOKUP(I862,'[1]Table B'!A:B,2,FALSE)</f>
        <v>Special Revenue-Federal</v>
      </c>
      <c r="K862" s="9" t="str">
        <f t="shared" si="41"/>
        <v>120-Special Revenue-Federal</v>
      </c>
      <c r="L862" s="9" t="str">
        <f>IFERROR(VLOOKUP(A862,'[1]VAC as of March 2024'!A:K,11,FALSE),"No")</f>
        <v>No</v>
      </c>
      <c r="M862" s="38" t="s">
        <v>5493</v>
      </c>
      <c r="O862" s="38" t="s">
        <v>2248</v>
      </c>
      <c r="P862" s="36" t="s">
        <v>6063</v>
      </c>
      <c r="Q862" s="81" t="s">
        <v>8348</v>
      </c>
    </row>
    <row r="863" spans="1:17" x14ac:dyDescent="0.25">
      <c r="A863" s="33" t="str">
        <f t="shared" si="39"/>
        <v>2020012100</v>
      </c>
      <c r="B863" s="33" t="s">
        <v>2352</v>
      </c>
      <c r="C863" s="33" t="s">
        <v>2262</v>
      </c>
      <c r="D863" s="9" t="str">
        <f t="shared" si="40"/>
        <v>2020012100</v>
      </c>
      <c r="E863" s="34">
        <v>20200</v>
      </c>
      <c r="F863" s="34">
        <v>12100</v>
      </c>
      <c r="G863" s="9" t="str">
        <f>VLOOKUP(B863,'[1]Business Unit Lookup'!A:B,2,FALSE)</f>
        <v>The Library of Virginia</v>
      </c>
      <c r="H863" s="33" t="str">
        <f>VLOOKUP(C863,'[1]Fund Lookup'!B:C,2,FALSE)</f>
        <v>Grants to States – COVID-19</v>
      </c>
      <c r="I863" s="35" t="s">
        <v>2252</v>
      </c>
      <c r="J863" s="33" t="str">
        <f>VLOOKUP(I863,'[1]Table B'!A:B,2,FALSE)</f>
        <v>Special Revenue-Federal</v>
      </c>
      <c r="K863" s="9" t="str">
        <f t="shared" si="41"/>
        <v>120-Special Revenue-Federal</v>
      </c>
      <c r="L863" s="9" t="str">
        <f>IFERROR(VLOOKUP(A863,'[1]VAC as of March 2024'!A:K,11,FALSE),"No")</f>
        <v>No</v>
      </c>
      <c r="M863" s="9" t="s">
        <v>5493</v>
      </c>
      <c r="O863" s="33" t="s">
        <v>2248</v>
      </c>
      <c r="P863" s="33" t="s">
        <v>6063</v>
      </c>
      <c r="Q863" s="2" t="str">
        <f>VLOOKUP(P863,'[1]Table E'!A:C,3,FALSE)</f>
        <v>COVID-19</v>
      </c>
    </row>
    <row r="864" spans="1:17" x14ac:dyDescent="0.25">
      <c r="A864" s="33" t="str">
        <f t="shared" si="39"/>
        <v>2020015000</v>
      </c>
      <c r="B864" s="33" t="s">
        <v>2352</v>
      </c>
      <c r="C864" s="33" t="s">
        <v>2222</v>
      </c>
      <c r="D864" s="9" t="str">
        <f t="shared" si="40"/>
        <v>2020015000</v>
      </c>
      <c r="E864" s="34">
        <v>20200</v>
      </c>
      <c r="F864" s="34">
        <v>15000</v>
      </c>
      <c r="G864" s="9" t="str">
        <f>VLOOKUP(B864,'[1]Business Unit Lookup'!A:B,2,FALSE)</f>
        <v>The Library of Virginia</v>
      </c>
      <c r="H864" s="33" t="str">
        <f>VLOOKUP(C864,'[1]Fund Lookup'!B:C,2,FALSE)</f>
        <v>General Fixed Asset Acct Group</v>
      </c>
      <c r="I864" s="35" t="s">
        <v>2242</v>
      </c>
      <c r="J864" s="33" t="str">
        <f>VLOOKUP(I864,'[1]Table B'!A:B,2,FALSE)</f>
        <v>Fixed Assets, Fund 1500</v>
      </c>
      <c r="K864" s="9" t="str">
        <f t="shared" si="41"/>
        <v>610-Fixed Assets, Fund 1500</v>
      </c>
      <c r="L864" s="9" t="str">
        <f>IFERROR(VLOOKUP(A864,'[1]VAC as of March 2024'!A:K,11,FALSE),"No")</f>
        <v>No</v>
      </c>
      <c r="M864" s="9" t="s">
        <v>4</v>
      </c>
      <c r="Q864" s="2"/>
    </row>
    <row r="865" spans="1:17" x14ac:dyDescent="0.25">
      <c r="A865" s="33" t="str">
        <f t="shared" si="39"/>
        <v>2030001000</v>
      </c>
      <c r="B865" s="33" t="s">
        <v>2353</v>
      </c>
      <c r="C865" s="33" t="s">
        <v>1</v>
      </c>
      <c r="D865" s="9" t="str">
        <f t="shared" si="40"/>
        <v>203001000</v>
      </c>
      <c r="E865" s="34">
        <v>20300</v>
      </c>
      <c r="F865" s="34">
        <v>1000</v>
      </c>
      <c r="G865" s="9" t="str">
        <f>VLOOKUP(B865,'[1]Business Unit Lookup'!A:B,2,FALSE)</f>
        <v>Wilson Workforce &amp; Rehab Ctr</v>
      </c>
      <c r="H865" s="33" t="str">
        <f>VLOOKUP(C865,'[1]Fund Lookup'!B:C,2,FALSE)</f>
        <v>General Fund</v>
      </c>
      <c r="I865" s="35" t="s">
        <v>2236</v>
      </c>
      <c r="J865" s="33" t="str">
        <f>VLOOKUP(I865,'[1]Table B'!A:B,2,FALSE)</f>
        <v>General</v>
      </c>
      <c r="K865" s="9" t="str">
        <f t="shared" si="41"/>
        <v>100-General</v>
      </c>
      <c r="L865" s="9" t="str">
        <f>IFERROR(VLOOKUP(A865,'[1]VAC as of March 2024'!A:K,11,FALSE),"No")</f>
        <v>No</v>
      </c>
      <c r="M865" s="9" t="s">
        <v>2237</v>
      </c>
      <c r="O865" s="33" t="s">
        <v>2240</v>
      </c>
      <c r="P865" s="33" t="s">
        <v>6061</v>
      </c>
      <c r="Q865" s="2" t="str">
        <f>VLOOKUP(P865,'[1]Table E'!A:C,3,FALSE)</f>
        <v>Unassigned</v>
      </c>
    </row>
    <row r="866" spans="1:17" x14ac:dyDescent="0.25">
      <c r="A866" s="33" t="str">
        <f t="shared" si="39"/>
        <v>2030002203</v>
      </c>
      <c r="B866" s="33" t="s">
        <v>2353</v>
      </c>
      <c r="C866" s="33" t="s">
        <v>305</v>
      </c>
      <c r="D866" s="9" t="str">
        <f t="shared" si="40"/>
        <v>203002203</v>
      </c>
      <c r="E866" s="34">
        <v>20300</v>
      </c>
      <c r="F866" s="34">
        <v>2203</v>
      </c>
      <c r="G866" s="9" t="str">
        <f>VLOOKUP(B866,'[1]Business Unit Lookup'!A:B,2,FALSE)</f>
        <v>Wilson Workforce &amp; Rehab Ctr</v>
      </c>
      <c r="H866" s="33" t="str">
        <f>VLOOKUP(C866,'[1]Fund Lookup'!B:C,2,FALSE)</f>
        <v>WWRC Special Revenue Fund</v>
      </c>
      <c r="I866" s="35" t="s">
        <v>2236</v>
      </c>
      <c r="J866" s="33" t="str">
        <f>VLOOKUP(I866,'[1]Table B'!A:B,2,FALSE)</f>
        <v>General</v>
      </c>
      <c r="K866" s="9" t="str">
        <f t="shared" si="41"/>
        <v>100-General</v>
      </c>
      <c r="L866" s="9" t="str">
        <f>IFERROR(VLOOKUP(A866,'[1]VAC as of March 2024'!A:K,11,FALSE),"No")</f>
        <v>Yes</v>
      </c>
      <c r="M866" s="9" t="s">
        <v>2240</v>
      </c>
      <c r="N866" s="9" t="s">
        <v>6077</v>
      </c>
      <c r="O866" s="33" t="s">
        <v>2</v>
      </c>
      <c r="P866" s="33" t="s">
        <v>6068</v>
      </c>
      <c r="Q866" s="2" t="str">
        <f>VLOOKUP(P866,'[1]Table E'!A:C,3,FALSE)</f>
        <v>Health and Public Safety</v>
      </c>
    </row>
    <row r="867" spans="1:17" x14ac:dyDescent="0.25">
      <c r="A867" s="33" t="str">
        <f t="shared" si="39"/>
        <v>2030002860</v>
      </c>
      <c r="B867" s="33" t="s">
        <v>2353</v>
      </c>
      <c r="C867" s="33" t="s">
        <v>712</v>
      </c>
      <c r="D867" s="9" t="str">
        <f t="shared" si="40"/>
        <v>203002860</v>
      </c>
      <c r="E867" s="34">
        <v>20300</v>
      </c>
      <c r="F867" s="34">
        <v>2860</v>
      </c>
      <c r="G867" s="9" t="str">
        <f>VLOOKUP(B867,'[1]Business Unit Lookup'!A:B,2,FALSE)</f>
        <v>Wilson Workforce &amp; Rehab Ctr</v>
      </c>
      <c r="H867" s="33" t="str">
        <f>VLOOKUP(C867,'[1]Fund Lookup'!B:C,2,FALSE)</f>
        <v>Recycl Mtrl Sales-Nongen/NonHE</v>
      </c>
      <c r="I867" s="35" t="s">
        <v>2236</v>
      </c>
      <c r="J867" s="33" t="str">
        <f>VLOOKUP(I867,'[1]Table B'!A:B,2,FALSE)</f>
        <v>General</v>
      </c>
      <c r="K867" s="9" t="str">
        <f t="shared" si="41"/>
        <v>100-General</v>
      </c>
      <c r="L867" s="9" t="str">
        <f>IFERROR(VLOOKUP(A867,'[1]VAC as of March 2024'!A:K,11,FALSE),"No")</f>
        <v>No</v>
      </c>
      <c r="M867" s="9" t="s">
        <v>2240</v>
      </c>
      <c r="O867" s="33" t="s">
        <v>2</v>
      </c>
      <c r="P867" s="33" t="s">
        <v>6068</v>
      </c>
      <c r="Q867" s="2" t="str">
        <f>VLOOKUP(P867,'[1]Table E'!A:C,3,FALSE)</f>
        <v>Health and Public Safety</v>
      </c>
    </row>
    <row r="868" spans="1:17" x14ac:dyDescent="0.25">
      <c r="A868" s="33" t="str">
        <f t="shared" si="39"/>
        <v>2030002870</v>
      </c>
      <c r="B868" s="33" t="s">
        <v>2353</v>
      </c>
      <c r="C868" s="33" t="s">
        <v>716</v>
      </c>
      <c r="D868" s="9" t="str">
        <f t="shared" si="40"/>
        <v>203002870</v>
      </c>
      <c r="E868" s="34">
        <v>20300</v>
      </c>
      <c r="F868" s="34">
        <v>2870</v>
      </c>
      <c r="G868" s="9" t="str">
        <f>VLOOKUP(B868,'[1]Business Unit Lookup'!A:B,2,FALSE)</f>
        <v>Wilson Workforce &amp; Rehab Ctr</v>
      </c>
      <c r="H868" s="33" t="str">
        <f>VLOOKUP(C868,'[1]Fund Lookup'!B:C,2,FALSE)</f>
        <v>Surp Suppy/Equip Sale-GF-NonHE</v>
      </c>
      <c r="I868" s="35" t="s">
        <v>2236</v>
      </c>
      <c r="J868" s="33" t="str">
        <f>VLOOKUP(I868,'[1]Table B'!A:B,2,FALSE)</f>
        <v>General</v>
      </c>
      <c r="K868" s="9" t="str">
        <f t="shared" si="41"/>
        <v>100-General</v>
      </c>
      <c r="L868" s="9" t="str">
        <f>IFERROR(VLOOKUP(A868,'[1]VAC as of March 2024'!A:K,11,FALSE),"No")</f>
        <v>No</v>
      </c>
      <c r="M868" s="9" t="s">
        <v>2240</v>
      </c>
      <c r="O868" s="33" t="s">
        <v>2</v>
      </c>
      <c r="P868" s="33" t="s">
        <v>6068</v>
      </c>
      <c r="Q868" s="2" t="str">
        <f>VLOOKUP(P868,'[1]Table E'!A:C,3,FALSE)</f>
        <v>Health and Public Safety</v>
      </c>
    </row>
    <row r="869" spans="1:17" x14ac:dyDescent="0.25">
      <c r="A869" s="33" t="str">
        <f t="shared" si="39"/>
        <v>2030002900</v>
      </c>
      <c r="B869" s="33" t="s">
        <v>2353</v>
      </c>
      <c r="C869" s="33" t="s">
        <v>727</v>
      </c>
      <c r="D869" s="9" t="str">
        <f t="shared" si="40"/>
        <v>203002900</v>
      </c>
      <c r="E869" s="34">
        <v>20300</v>
      </c>
      <c r="F869" s="34">
        <v>2900</v>
      </c>
      <c r="G869" s="9" t="str">
        <f>VLOOKUP(B869,'[1]Business Unit Lookup'!A:B,2,FALSE)</f>
        <v>Wilson Workforce &amp; Rehab Ctr</v>
      </c>
      <c r="H869" s="33" t="str">
        <f>VLOOKUP(C869,'[1]Fund Lookup'!B:C,2,FALSE)</f>
        <v>Insurance Recovery</v>
      </c>
      <c r="I869" s="35" t="s">
        <v>2239</v>
      </c>
      <c r="J869" s="33" t="str">
        <f>VLOOKUP(I869,'[1]Table B'!A:B,2,FALSE)</f>
        <v>Special Revenue-Other</v>
      </c>
      <c r="K869" s="9" t="str">
        <f t="shared" si="41"/>
        <v>105-Special Revenue-Other</v>
      </c>
      <c r="L869" s="9" t="str">
        <f>IFERROR(VLOOKUP(A869,'[1]VAC as of March 2024'!A:K,11,FALSE),"No")</f>
        <v>No</v>
      </c>
      <c r="M869" s="9" t="s">
        <v>2240</v>
      </c>
      <c r="O869" s="33" t="s">
        <v>2241</v>
      </c>
      <c r="P869" s="33" t="s">
        <v>6067</v>
      </c>
      <c r="Q869" s="2" t="str">
        <f>VLOOKUP(P869,'[1]Table E'!A:C,3,FALSE)</f>
        <v>Health and Public Safety</v>
      </c>
    </row>
    <row r="870" spans="1:17" x14ac:dyDescent="0.25">
      <c r="A870" s="33" t="str">
        <f t="shared" si="39"/>
        <v>2030008200</v>
      </c>
      <c r="B870" s="33" t="s">
        <v>2353</v>
      </c>
      <c r="C870" s="33" t="s">
        <v>1628</v>
      </c>
      <c r="D870" s="9" t="str">
        <f t="shared" si="40"/>
        <v>203008200</v>
      </c>
      <c r="E870" s="34">
        <v>20300</v>
      </c>
      <c r="F870" s="34">
        <v>8200</v>
      </c>
      <c r="G870" s="9" t="str">
        <f>VLOOKUP(B870,'[1]Business Unit Lookup'!A:B,2,FALSE)</f>
        <v>Wilson Workforce &amp; Rehab Ctr</v>
      </c>
      <c r="H870" s="33" t="str">
        <f>VLOOKUP(C870,'[1]Fund Lookup'!B:C,2,FALSE)</f>
        <v>VPBA Projects</v>
      </c>
      <c r="I870" s="35" t="s">
        <v>2265</v>
      </c>
      <c r="J870" s="33" t="str">
        <f>VLOOKUP(I870,'[1]Table B'!A:B,2,FALSE)</f>
        <v>Capital Projects, F/S Exclusions</v>
      </c>
      <c r="K870" s="9" t="str">
        <f t="shared" si="41"/>
        <v>156-Capital Projects, F/S Exclusions</v>
      </c>
      <c r="L870" s="9" t="str">
        <f>IFERROR(VLOOKUP(A870,'[1]VAC as of March 2024'!A:K,11,FALSE),"No")</f>
        <v>No</v>
      </c>
      <c r="M870" s="9" t="s">
        <v>2248</v>
      </c>
      <c r="O870" s="33" t="s">
        <v>2248</v>
      </c>
      <c r="P870" s="33" t="s">
        <v>6078</v>
      </c>
      <c r="Q870" s="2" t="str">
        <f>VLOOKUP(P870,'[1]Table E'!A:C,3,FALSE)</f>
        <v>Capital Projects</v>
      </c>
    </row>
    <row r="871" spans="1:17" x14ac:dyDescent="0.25">
      <c r="A871" s="33" t="str">
        <f t="shared" si="39"/>
        <v>2030009650</v>
      </c>
      <c r="B871" s="33" t="s">
        <v>2353</v>
      </c>
      <c r="C871" s="33" t="s">
        <v>2089</v>
      </c>
      <c r="D871" s="9" t="str">
        <f t="shared" si="40"/>
        <v>203009650</v>
      </c>
      <c r="E871" s="34">
        <v>20300</v>
      </c>
      <c r="F871" s="34">
        <v>9650</v>
      </c>
      <c r="G871" s="9" t="str">
        <f>VLOOKUP(B871,'[1]Business Unit Lookup'!A:B,2,FALSE)</f>
        <v>Wilson Workforce &amp; Rehab Ctr</v>
      </c>
      <c r="H871" s="33" t="str">
        <f>VLOOKUP(C871,'[1]Fund Lookup'!B:C,2,FALSE)</f>
        <v>Central Capital Planning Fund</v>
      </c>
      <c r="I871" s="35" t="s">
        <v>2236</v>
      </c>
      <c r="J871" s="33" t="str">
        <f>VLOOKUP(I871,'[1]Table B'!A:B,2,FALSE)</f>
        <v>General</v>
      </c>
      <c r="K871" s="9" t="str">
        <f t="shared" si="41"/>
        <v>100-General</v>
      </c>
      <c r="L871" s="9" t="str">
        <f>IFERROR(VLOOKUP(A871,'[1]VAC as of March 2024'!A:K,11,FALSE),"No")</f>
        <v>No</v>
      </c>
      <c r="M871" s="9" t="s">
        <v>2240</v>
      </c>
      <c r="O871" s="33" t="s">
        <v>2241</v>
      </c>
      <c r="P871" s="33" t="s">
        <v>6079</v>
      </c>
      <c r="Q871" s="2" t="str">
        <f>VLOOKUP(P871,'[1]Table E'!A:C,3,FALSE)</f>
        <v>Central Capital Planning</v>
      </c>
    </row>
    <row r="872" spans="1:17" x14ac:dyDescent="0.25">
      <c r="A872" s="33" t="str">
        <f t="shared" si="39"/>
        <v>2030010000</v>
      </c>
      <c r="B872" s="33" t="s">
        <v>2353</v>
      </c>
      <c r="C872" s="33" t="s">
        <v>2162</v>
      </c>
      <c r="D872" s="9" t="str">
        <f t="shared" si="40"/>
        <v>2030010000</v>
      </c>
      <c r="E872" s="34">
        <v>20300</v>
      </c>
      <c r="F872" s="34">
        <v>10000</v>
      </c>
      <c r="G872" s="9" t="str">
        <f>VLOOKUP(B872,'[1]Business Unit Lookup'!A:B,2,FALSE)</f>
        <v>Wilson Workforce &amp; Rehab Ctr</v>
      </c>
      <c r="H872" s="33" t="str">
        <f>VLOOKUP(C872,'[1]Fund Lookup'!B:C,2,FALSE)</f>
        <v>Federal Trust</v>
      </c>
      <c r="I872" s="35" t="s">
        <v>2252</v>
      </c>
      <c r="J872" s="33" t="str">
        <f>VLOOKUP(I872,'[1]Table B'!A:B,2,FALSE)</f>
        <v>Special Revenue-Federal</v>
      </c>
      <c r="K872" s="9" t="str">
        <f t="shared" si="41"/>
        <v>120-Special Revenue-Federal</v>
      </c>
      <c r="L872" s="9" t="str">
        <f>IFERROR(VLOOKUP(A872,'[1]VAC as of March 2024'!A:K,11,FALSE),"No")</f>
        <v>No</v>
      </c>
      <c r="M872" s="9" t="s">
        <v>2248</v>
      </c>
      <c r="O872" s="33" t="s">
        <v>2248</v>
      </c>
      <c r="P872" s="33" t="s">
        <v>6070</v>
      </c>
      <c r="Q872" s="2" t="str">
        <f>VLOOKUP(P872,'[1]Table E'!A:C,3,FALSE)</f>
        <v>Gifts and grants</v>
      </c>
    </row>
    <row r="873" spans="1:17" x14ac:dyDescent="0.25">
      <c r="A873" s="33" t="str">
        <f t="shared" si="39"/>
        <v>2030015000</v>
      </c>
      <c r="B873" s="33" t="s">
        <v>2353</v>
      </c>
      <c r="C873" s="33" t="s">
        <v>2222</v>
      </c>
      <c r="D873" s="9" t="str">
        <f t="shared" si="40"/>
        <v>2030015000</v>
      </c>
      <c r="E873" s="34">
        <v>20300</v>
      </c>
      <c r="F873" s="34">
        <v>15000</v>
      </c>
      <c r="G873" s="9" t="str">
        <f>VLOOKUP(B873,'[1]Business Unit Lookup'!A:B,2,FALSE)</f>
        <v>Wilson Workforce &amp; Rehab Ctr</v>
      </c>
      <c r="H873" s="33" t="str">
        <f>VLOOKUP(C873,'[1]Fund Lookup'!B:C,2,FALSE)</f>
        <v>General Fixed Asset Acct Group</v>
      </c>
      <c r="I873" s="35" t="s">
        <v>2242</v>
      </c>
      <c r="J873" s="33" t="str">
        <f>VLOOKUP(I873,'[1]Table B'!A:B,2,FALSE)</f>
        <v>Fixed Assets, Fund 1500</v>
      </c>
      <c r="K873" s="9" t="str">
        <f t="shared" si="41"/>
        <v>610-Fixed Assets, Fund 1500</v>
      </c>
      <c r="L873" s="9" t="str">
        <f>IFERROR(VLOOKUP(A873,'[1]VAC as of March 2024'!A:K,11,FALSE),"No")</f>
        <v>No</v>
      </c>
      <c r="M873" s="9" t="s">
        <v>4</v>
      </c>
      <c r="Q873" s="2"/>
    </row>
    <row r="874" spans="1:17" x14ac:dyDescent="0.25">
      <c r="A874" s="33" t="str">
        <f t="shared" si="39"/>
        <v>2040001000</v>
      </c>
      <c r="B874" s="33" t="s">
        <v>2354</v>
      </c>
      <c r="C874" s="33" t="s">
        <v>1</v>
      </c>
      <c r="D874" s="9" t="str">
        <f t="shared" si="40"/>
        <v>204001000</v>
      </c>
      <c r="E874" s="34">
        <v>20400</v>
      </c>
      <c r="F874" s="34">
        <v>1000</v>
      </c>
      <c r="G874" s="9" t="str">
        <f>VLOOKUP(B874,'[1]Business Unit Lookup'!A:B,2,FALSE)</f>
        <v>College of William and Mary</v>
      </c>
      <c r="H874" s="33" t="str">
        <f>VLOOKUP(C874,'[1]Fund Lookup'!B:C,2,FALSE)</f>
        <v>General Fund</v>
      </c>
      <c r="I874" s="35" t="s">
        <v>2236</v>
      </c>
      <c r="J874" s="33" t="str">
        <f>VLOOKUP(I874,'[1]Table B'!A:B,2,FALSE)</f>
        <v>General</v>
      </c>
      <c r="K874" s="9" t="str">
        <f t="shared" si="41"/>
        <v>100-General</v>
      </c>
      <c r="L874" s="9" t="str">
        <f>IFERROR(VLOOKUP(A874,'[1]VAC as of March 2024'!A:K,11,FALSE),"No")</f>
        <v>No</v>
      </c>
      <c r="M874" s="9" t="s">
        <v>2237</v>
      </c>
      <c r="O874" s="33" t="s">
        <v>2240</v>
      </c>
      <c r="P874" s="33" t="s">
        <v>6061</v>
      </c>
      <c r="Q874" s="2" t="str">
        <f>VLOOKUP(P874,'[1]Table E'!A:C,3,FALSE)</f>
        <v>Unassigned</v>
      </c>
    </row>
    <row r="875" spans="1:17" x14ac:dyDescent="0.25">
      <c r="A875" s="33" t="str">
        <f t="shared" si="39"/>
        <v>2040003000</v>
      </c>
      <c r="B875" s="33" t="s">
        <v>2354</v>
      </c>
      <c r="C875" s="33" t="s">
        <v>772</v>
      </c>
      <c r="D875" s="9" t="str">
        <f t="shared" si="40"/>
        <v>204003000</v>
      </c>
      <c r="E875" s="34">
        <v>20400</v>
      </c>
      <c r="F875" s="34">
        <v>3000</v>
      </c>
      <c r="G875" s="9" t="str">
        <f>VLOOKUP(B875,'[1]Business Unit Lookup'!A:B,2,FALSE)</f>
        <v>College of William and Mary</v>
      </c>
      <c r="H875" s="33" t="str">
        <f>VLOOKUP(C875,'[1]Fund Lookup'!B:C,2,FALSE)</f>
        <v>Higher Education Operating</v>
      </c>
      <c r="I875" s="35" t="s">
        <v>2307</v>
      </c>
      <c r="J875" s="33" t="str">
        <f>VLOOKUP(I875,'[1]Table B'!A:B,2,FALSE)</f>
        <v>CU-HE-Non-specific Activity</v>
      </c>
      <c r="K875" s="9" t="str">
        <f t="shared" si="41"/>
        <v>500-CU-HE-Non-specific Activity</v>
      </c>
      <c r="L875" s="9" t="str">
        <f>IFERROR(VLOOKUP(A875,'[1]VAC as of March 2024'!A:K,11,FALSE),"No")</f>
        <v>No</v>
      </c>
      <c r="M875" s="9" t="s">
        <v>2240</v>
      </c>
      <c r="Q875" s="2"/>
    </row>
    <row r="876" spans="1:17" x14ac:dyDescent="0.25">
      <c r="A876" s="33" t="str">
        <f t="shared" si="39"/>
        <v>2040003010</v>
      </c>
      <c r="B876" s="33" t="s">
        <v>2354</v>
      </c>
      <c r="C876" s="33" t="s">
        <v>775</v>
      </c>
      <c r="D876" s="9" t="str">
        <f t="shared" si="40"/>
        <v>204003010</v>
      </c>
      <c r="E876" s="34">
        <v>20400</v>
      </c>
      <c r="F876" s="34">
        <v>3010</v>
      </c>
      <c r="G876" s="9" t="str">
        <f>VLOOKUP(B876,'[1]Business Unit Lookup'!A:B,2,FALSE)</f>
        <v>College of William and Mary</v>
      </c>
      <c r="H876" s="33" t="str">
        <f>VLOOKUP(C876,'[1]Fund Lookup'!B:C,2,FALSE)</f>
        <v>Higher Education Federal</v>
      </c>
      <c r="I876" s="35" t="s">
        <v>2307</v>
      </c>
      <c r="J876" s="33" t="str">
        <f>VLOOKUP(I876,'[1]Table B'!A:B,2,FALSE)</f>
        <v>CU-HE-Non-specific Activity</v>
      </c>
      <c r="K876" s="9" t="str">
        <f t="shared" si="41"/>
        <v>500-CU-HE-Non-specific Activity</v>
      </c>
      <c r="L876" s="9" t="str">
        <f>IFERROR(VLOOKUP(A876,'[1]VAC as of March 2024'!A:K,11,FALSE),"No")</f>
        <v>No</v>
      </c>
      <c r="M876" s="9" t="s">
        <v>2248</v>
      </c>
      <c r="Q876" s="2"/>
    </row>
    <row r="877" spans="1:17" x14ac:dyDescent="0.25">
      <c r="A877" s="33" t="str">
        <f t="shared" si="39"/>
        <v>2040003020</v>
      </c>
      <c r="B877" s="33" t="s">
        <v>2354</v>
      </c>
      <c r="C877" s="33" t="s">
        <v>778</v>
      </c>
      <c r="D877" s="9" t="str">
        <f t="shared" si="40"/>
        <v>204003020</v>
      </c>
      <c r="E877" s="34">
        <v>20400</v>
      </c>
      <c r="F877" s="34">
        <v>3020</v>
      </c>
      <c r="G877" s="9" t="str">
        <f>VLOOKUP(B877,'[1]Business Unit Lookup'!A:B,2,FALSE)</f>
        <v>College of William and Mary</v>
      </c>
      <c r="H877" s="33" t="str">
        <f>VLOOKUP(C877,'[1]Fund Lookup'!B:C,2,FALSE)</f>
        <v>Foundation/Othr Grants/Cntrcts</v>
      </c>
      <c r="I877" s="35" t="s">
        <v>2307</v>
      </c>
      <c r="J877" s="33" t="str">
        <f>VLOOKUP(I877,'[1]Table B'!A:B,2,FALSE)</f>
        <v>CU-HE-Non-specific Activity</v>
      </c>
      <c r="K877" s="9" t="str">
        <f t="shared" si="41"/>
        <v>500-CU-HE-Non-specific Activity</v>
      </c>
      <c r="L877" s="9" t="str">
        <f>IFERROR(VLOOKUP(A877,'[1]VAC as of March 2024'!A:K,11,FALSE),"No")</f>
        <v>No</v>
      </c>
      <c r="M877" s="9" t="s">
        <v>2248</v>
      </c>
      <c r="Q877" s="2"/>
    </row>
    <row r="878" spans="1:17" x14ac:dyDescent="0.25">
      <c r="A878" s="33" t="str">
        <f t="shared" si="39"/>
        <v>2040003030</v>
      </c>
      <c r="B878" s="33" t="s">
        <v>2354</v>
      </c>
      <c r="C878" s="33" t="s">
        <v>780</v>
      </c>
      <c r="D878" s="9" t="str">
        <f t="shared" si="40"/>
        <v>204003030</v>
      </c>
      <c r="E878" s="34">
        <v>20400</v>
      </c>
      <c r="F878" s="34">
        <v>3030</v>
      </c>
      <c r="G878" s="9" t="str">
        <f>VLOOKUP(B878,'[1]Business Unit Lookup'!A:B,2,FALSE)</f>
        <v>College of William and Mary</v>
      </c>
      <c r="H878" s="33" t="str">
        <f>VLOOKUP(C878,'[1]Fund Lookup'!B:C,2,FALSE)</f>
        <v>Indirect Cost Recovery</v>
      </c>
      <c r="I878" s="35" t="s">
        <v>2307</v>
      </c>
      <c r="J878" s="33" t="str">
        <f>VLOOKUP(I878,'[1]Table B'!A:B,2,FALSE)</f>
        <v>CU-HE-Non-specific Activity</v>
      </c>
      <c r="K878" s="9" t="str">
        <f t="shared" si="41"/>
        <v>500-CU-HE-Non-specific Activity</v>
      </c>
      <c r="L878" s="9" t="str">
        <f>IFERROR(VLOOKUP(A878,'[1]VAC as of March 2024'!A:K,11,FALSE),"No")</f>
        <v>No</v>
      </c>
      <c r="M878" s="9" t="s">
        <v>2240</v>
      </c>
      <c r="Q878" s="2"/>
    </row>
    <row r="879" spans="1:17" x14ac:dyDescent="0.25">
      <c r="A879" s="33" t="str">
        <f t="shared" si="39"/>
        <v>2040003040</v>
      </c>
      <c r="B879" s="87" t="s">
        <v>2354</v>
      </c>
      <c r="C879" s="36" t="s">
        <v>8347</v>
      </c>
      <c r="D879" s="9" t="str">
        <f t="shared" si="40"/>
        <v>204003040</v>
      </c>
      <c r="E879" s="87">
        <v>20400</v>
      </c>
      <c r="F879" s="37">
        <v>3040</v>
      </c>
      <c r="G879" s="9" t="str">
        <f>VLOOKUP(B879,'[1]Business Unit Lookup'!A:B,2,FALSE)</f>
        <v>College of William and Mary</v>
      </c>
      <c r="H879" s="33" t="str">
        <f>VLOOKUP(C879,'[1]Fund Lookup'!B:C,2,FALSE)</f>
        <v>Institutional Reserve Fund</v>
      </c>
      <c r="I879" s="35" t="s">
        <v>2307</v>
      </c>
      <c r="J879" s="33" t="str">
        <f>VLOOKUP(I879,'[1]Table B'!A:B,2,FALSE)</f>
        <v>CU-HE-Non-specific Activity</v>
      </c>
      <c r="K879" s="9" t="str">
        <f t="shared" si="41"/>
        <v>500-CU-HE-Non-specific Activity</v>
      </c>
      <c r="L879" s="9" t="str">
        <f>IFERROR(VLOOKUP(A879,'[1]VAC as of March 2024'!A:K,11,FALSE),"No")</f>
        <v>No</v>
      </c>
      <c r="M879" s="37" t="s">
        <v>2240</v>
      </c>
      <c r="O879" s="38"/>
      <c r="P879" s="38"/>
      <c r="Q879" s="2"/>
    </row>
    <row r="880" spans="1:17" x14ac:dyDescent="0.25">
      <c r="A880" s="33" t="str">
        <f t="shared" si="39"/>
        <v>2040003060</v>
      </c>
      <c r="B880" s="33" t="s">
        <v>2354</v>
      </c>
      <c r="C880" s="33" t="s">
        <v>785</v>
      </c>
      <c r="D880" s="9" t="str">
        <f t="shared" si="40"/>
        <v>204003060</v>
      </c>
      <c r="E880" s="34">
        <v>20400</v>
      </c>
      <c r="F880" s="34">
        <v>3060</v>
      </c>
      <c r="G880" s="9" t="str">
        <f>VLOOKUP(B880,'[1]Business Unit Lookup'!A:B,2,FALSE)</f>
        <v>College of William and Mary</v>
      </c>
      <c r="H880" s="33" t="str">
        <f>VLOOKUP(C880,'[1]Fund Lookup'!B:C,2,FALSE)</f>
        <v>Auxiliary Enterprise</v>
      </c>
      <c r="I880" s="35" t="s">
        <v>2307</v>
      </c>
      <c r="J880" s="33" t="str">
        <f>VLOOKUP(I880,'[1]Table B'!A:B,2,FALSE)</f>
        <v>CU-HE-Non-specific Activity</v>
      </c>
      <c r="K880" s="9" t="str">
        <f t="shared" si="41"/>
        <v>500-CU-HE-Non-specific Activity</v>
      </c>
      <c r="L880" s="9" t="str">
        <f>IFERROR(VLOOKUP(A880,'[1]VAC as of March 2024'!A:K,11,FALSE),"No")</f>
        <v>No</v>
      </c>
      <c r="M880" s="9" t="s">
        <v>2240</v>
      </c>
      <c r="Q880" s="2"/>
    </row>
    <row r="881" spans="1:17" x14ac:dyDescent="0.25">
      <c r="A881" s="33" t="str">
        <f t="shared" si="39"/>
        <v>2040003080</v>
      </c>
      <c r="B881" s="33" t="s">
        <v>2354</v>
      </c>
      <c r="C881" s="33" t="s">
        <v>790</v>
      </c>
      <c r="D881" s="9" t="str">
        <f t="shared" si="40"/>
        <v>204003080</v>
      </c>
      <c r="E881" s="34">
        <v>20400</v>
      </c>
      <c r="F881" s="34">
        <v>3080</v>
      </c>
      <c r="G881" s="9" t="str">
        <f>VLOOKUP(B881,'[1]Business Unit Lookup'!A:B,2,FALSE)</f>
        <v>College of William and Mary</v>
      </c>
      <c r="H881" s="33" t="str">
        <f>VLOOKUP(C881,'[1]Fund Lookup'!B:C,2,FALSE)</f>
        <v>Work Study</v>
      </c>
      <c r="I881" s="35" t="s">
        <v>2307</v>
      </c>
      <c r="J881" s="33" t="str">
        <f>VLOOKUP(I881,'[1]Table B'!A:B,2,FALSE)</f>
        <v>CU-HE-Non-specific Activity</v>
      </c>
      <c r="K881" s="9" t="str">
        <f t="shared" si="41"/>
        <v>500-CU-HE-Non-specific Activity</v>
      </c>
      <c r="L881" s="9" t="str">
        <f>IFERROR(VLOOKUP(A881,'[1]VAC as of March 2024'!A:K,11,FALSE),"No")</f>
        <v>No</v>
      </c>
      <c r="M881" s="9" t="s">
        <v>2248</v>
      </c>
      <c r="Q881" s="2"/>
    </row>
    <row r="882" spans="1:17" x14ac:dyDescent="0.25">
      <c r="A882" s="33" t="str">
        <f t="shared" si="39"/>
        <v>2040003110</v>
      </c>
      <c r="B882" s="33" t="s">
        <v>2354</v>
      </c>
      <c r="C882" s="33" t="s">
        <v>796</v>
      </c>
      <c r="D882" s="9" t="str">
        <f t="shared" si="40"/>
        <v>204003110</v>
      </c>
      <c r="E882" s="34">
        <v>20400</v>
      </c>
      <c r="F882" s="34">
        <v>3110</v>
      </c>
      <c r="G882" s="9" t="str">
        <f>VLOOKUP(B882,'[1]Business Unit Lookup'!A:B,2,FALSE)</f>
        <v>College of William and Mary</v>
      </c>
      <c r="H882" s="33" t="str">
        <f>VLOOKUP(C882,'[1]Fund Lookup'!B:C,2,FALSE)</f>
        <v>Eminent Scholars</v>
      </c>
      <c r="I882" s="35" t="s">
        <v>2307</v>
      </c>
      <c r="J882" s="33" t="str">
        <f>VLOOKUP(I882,'[1]Table B'!A:B,2,FALSE)</f>
        <v>CU-HE-Non-specific Activity</v>
      </c>
      <c r="K882" s="9" t="str">
        <f t="shared" si="41"/>
        <v>500-CU-HE-Non-specific Activity</v>
      </c>
      <c r="L882" s="9" t="str">
        <f>IFERROR(VLOOKUP(A882,'[1]VAC as of March 2024'!A:K,11,FALSE),"No")</f>
        <v>No</v>
      </c>
      <c r="M882" s="9" t="s">
        <v>2248</v>
      </c>
      <c r="Q882" s="2"/>
    </row>
    <row r="883" spans="1:17" x14ac:dyDescent="0.25">
      <c r="A883" s="33" t="str">
        <f t="shared" si="39"/>
        <v>2040003160</v>
      </c>
      <c r="B883" s="33" t="s">
        <v>2354</v>
      </c>
      <c r="C883" s="33" t="s">
        <v>807</v>
      </c>
      <c r="D883" s="9" t="str">
        <f t="shared" si="40"/>
        <v>204003160</v>
      </c>
      <c r="E883" s="34">
        <v>20400</v>
      </c>
      <c r="F883" s="34">
        <v>3160</v>
      </c>
      <c r="G883" s="9" t="str">
        <f>VLOOKUP(B883,'[1]Business Unit Lookup'!A:B,2,FALSE)</f>
        <v>College of William and Mary</v>
      </c>
      <c r="H883" s="33" t="str">
        <f>VLOOKUP(C883,'[1]Fund Lookup'!B:C,2,FALSE)</f>
        <v>Excess Indirct Cost Recoveries</v>
      </c>
      <c r="I883" s="35" t="s">
        <v>2307</v>
      </c>
      <c r="J883" s="33" t="str">
        <f>VLOOKUP(I883,'[1]Table B'!A:B,2,FALSE)</f>
        <v>CU-HE-Non-specific Activity</v>
      </c>
      <c r="K883" s="9" t="str">
        <f t="shared" si="41"/>
        <v>500-CU-HE-Non-specific Activity</v>
      </c>
      <c r="L883" s="9" t="str">
        <f>IFERROR(VLOOKUP(A883,'[1]VAC as of March 2024'!A:K,11,FALSE),"No")</f>
        <v>No</v>
      </c>
      <c r="M883" s="9" t="s">
        <v>2240</v>
      </c>
      <c r="Q883" s="2"/>
    </row>
    <row r="884" spans="1:17" x14ac:dyDescent="0.25">
      <c r="A884" s="33" t="str">
        <f t="shared" si="39"/>
        <v>2040003210</v>
      </c>
      <c r="B884" s="36" t="s">
        <v>2354</v>
      </c>
      <c r="C884" s="36" t="s">
        <v>6135</v>
      </c>
      <c r="D884" s="9" t="str">
        <f t="shared" si="40"/>
        <v>204003210</v>
      </c>
      <c r="E884" s="37">
        <v>20400</v>
      </c>
      <c r="F884" s="37">
        <v>3210</v>
      </c>
      <c r="G884" s="9" t="str">
        <f>VLOOKUP(B884,'[1]Business Unit Lookup'!A:B,2,FALSE)</f>
        <v>College of William and Mary</v>
      </c>
      <c r="H884" s="33" t="str">
        <f>VLOOKUP(C884,'[1]Fund Lookup'!B:C,2,FALSE)</f>
        <v>ARP-CrvStLoclFisRecFd-COVID-19</v>
      </c>
      <c r="I884" s="35" t="s">
        <v>2307</v>
      </c>
      <c r="J884" s="33" t="str">
        <f>VLOOKUP(I884,'[1]Table B'!A:B,2,FALSE)</f>
        <v>CU-HE-Non-specific Activity</v>
      </c>
      <c r="K884" s="9" t="str">
        <f t="shared" si="41"/>
        <v>500-CU-HE-Non-specific Activity</v>
      </c>
      <c r="L884" s="9" t="str">
        <f>IFERROR(VLOOKUP(A884,'[1]VAC as of March 2024'!A:K,11,FALSE),"No")</f>
        <v>No</v>
      </c>
      <c r="M884" s="38" t="s">
        <v>5493</v>
      </c>
      <c r="O884" s="38"/>
      <c r="P884" s="38"/>
      <c r="Q884" s="2"/>
    </row>
    <row r="885" spans="1:17" x14ac:dyDescent="0.25">
      <c r="A885" s="33" t="str">
        <f t="shared" si="39"/>
        <v>2040003220</v>
      </c>
      <c r="B885" s="33" t="s">
        <v>2354</v>
      </c>
      <c r="C885" s="33" t="s">
        <v>813</v>
      </c>
      <c r="D885" s="9" t="str">
        <f t="shared" si="40"/>
        <v>204003220</v>
      </c>
      <c r="E885" s="34">
        <v>20400</v>
      </c>
      <c r="F885" s="34">
        <v>3220</v>
      </c>
      <c r="G885" s="9" t="str">
        <f>VLOOKUP(B885,'[1]Business Unit Lookup'!A:B,2,FALSE)</f>
        <v>College of William and Mary</v>
      </c>
      <c r="H885" s="33" t="str">
        <f>VLOOKUP(C885,'[1]Fund Lookup'!B:C,2,FALSE)</f>
        <v>Covered Institution Int Escrow</v>
      </c>
      <c r="I885" s="35" t="s">
        <v>2307</v>
      </c>
      <c r="J885" s="33" t="str">
        <f>VLOOKUP(I885,'[1]Table B'!A:B,2,FALSE)</f>
        <v>CU-HE-Non-specific Activity</v>
      </c>
      <c r="K885" s="9" t="str">
        <f t="shared" si="41"/>
        <v>500-CU-HE-Non-specific Activity</v>
      </c>
      <c r="L885" s="9" t="str">
        <f>IFERROR(VLOOKUP(A885,'[1]VAC as of March 2024'!A:K,11,FALSE),"No")</f>
        <v>Yes</v>
      </c>
      <c r="M885" s="9" t="s">
        <v>2240</v>
      </c>
      <c r="Q885" s="2"/>
    </row>
    <row r="886" spans="1:17" x14ac:dyDescent="0.25">
      <c r="A886" s="33" t="str">
        <f t="shared" si="39"/>
        <v>2040003230</v>
      </c>
      <c r="B886" s="33" t="s">
        <v>2354</v>
      </c>
      <c r="C886" s="33" t="s">
        <v>6136</v>
      </c>
      <c r="D886" s="9" t="str">
        <f t="shared" si="40"/>
        <v>204003230</v>
      </c>
      <c r="E886" s="34">
        <v>20400</v>
      </c>
      <c r="F886" s="34">
        <v>3230</v>
      </c>
      <c r="G886" s="9" t="str">
        <f>VLOOKUP(B886,'[1]Business Unit Lookup'!A:B,2,FALSE)</f>
        <v>College of William and Mary</v>
      </c>
      <c r="H886" s="33" t="str">
        <f>VLOOKUP(C886,'[1]Fund Lookup'!B:C,2,FALSE)</f>
        <v>Epi&amp;LabCpctyInfctsDis-COVID-19</v>
      </c>
      <c r="I886" s="35" t="s">
        <v>2307</v>
      </c>
      <c r="J886" s="33" t="str">
        <f>VLOOKUP(I886,'[1]Table B'!A:B,2,FALSE)</f>
        <v>CU-HE-Non-specific Activity</v>
      </c>
      <c r="K886" s="9" t="str">
        <f t="shared" si="41"/>
        <v>500-CU-HE-Non-specific Activity</v>
      </c>
      <c r="L886" s="9" t="str">
        <f>IFERROR(VLOOKUP(A886,'[1]VAC as of March 2024'!A:K,11,FALSE),"No")</f>
        <v>No</v>
      </c>
      <c r="M886" s="9" t="s">
        <v>5493</v>
      </c>
      <c r="Q886" s="2"/>
    </row>
    <row r="887" spans="1:17" x14ac:dyDescent="0.25">
      <c r="A887" s="33" t="str">
        <f t="shared" si="39"/>
        <v>2040003280</v>
      </c>
      <c r="B887" s="33" t="s">
        <v>2354</v>
      </c>
      <c r="C887" s="33" t="s">
        <v>5559</v>
      </c>
      <c r="D887" s="9" t="str">
        <f t="shared" si="40"/>
        <v>204003280</v>
      </c>
      <c r="E887" s="34">
        <v>20400</v>
      </c>
      <c r="F887" s="34">
        <v>3280</v>
      </c>
      <c r="G887" s="9" t="str">
        <f>VLOOKUP(B887,'[1]Business Unit Lookup'!A:B,2,FALSE)</f>
        <v>College of William and Mary</v>
      </c>
      <c r="H887" s="33" t="str">
        <f>VLOOKUP(C887,'[1]Fund Lookup'!B:C,2,FALSE)</f>
        <v>CoronavrsEmrSpplFdPrg-COVID-19</v>
      </c>
      <c r="I887" s="35" t="s">
        <v>2307</v>
      </c>
      <c r="J887" s="33" t="str">
        <f>VLOOKUP(I887,'[1]Table B'!A:B,2,FALSE)</f>
        <v>CU-HE-Non-specific Activity</v>
      </c>
      <c r="K887" s="9" t="str">
        <f t="shared" si="41"/>
        <v>500-CU-HE-Non-specific Activity</v>
      </c>
      <c r="L887" s="9" t="str">
        <f>IFERROR(VLOOKUP(A887,'[1]VAC as of March 2024'!A:K,11,FALSE),"No")</f>
        <v>No</v>
      </c>
      <c r="M887" s="9" t="s">
        <v>5493</v>
      </c>
      <c r="Q887" s="2"/>
    </row>
    <row r="888" spans="1:17" x14ac:dyDescent="0.25">
      <c r="A888" s="33" t="str">
        <f t="shared" si="39"/>
        <v>2040003300</v>
      </c>
      <c r="B888" s="33" t="s">
        <v>2354</v>
      </c>
      <c r="C888" s="33" t="s">
        <v>824</v>
      </c>
      <c r="D888" s="9" t="str">
        <f t="shared" si="40"/>
        <v>204003300</v>
      </c>
      <c r="E888" s="34">
        <v>20400</v>
      </c>
      <c r="F888" s="34">
        <v>3300</v>
      </c>
      <c r="G888" s="9" t="str">
        <f>VLOOKUP(B888,'[1]Business Unit Lookup'!A:B,2,FALSE)</f>
        <v>College of William and Mary</v>
      </c>
      <c r="H888" s="33" t="str">
        <f>VLOOKUP(C888,'[1]Fund Lookup'!B:C,2,FALSE)</f>
        <v>Hi Ed Decentralzation Suspense</v>
      </c>
      <c r="I888" s="35" t="s">
        <v>2307</v>
      </c>
      <c r="J888" s="33" t="str">
        <f>VLOOKUP(I888,'[1]Table B'!A:B,2,FALSE)</f>
        <v>CU-HE-Non-specific Activity</v>
      </c>
      <c r="K888" s="9" t="str">
        <f t="shared" si="41"/>
        <v>500-CU-HE-Non-specific Activity</v>
      </c>
      <c r="L888" s="9" t="str">
        <f>IFERROR(VLOOKUP(A888,'[1]VAC as of March 2024'!A:K,11,FALSE),"No")</f>
        <v>No</v>
      </c>
      <c r="M888" s="9" t="s">
        <v>2240</v>
      </c>
      <c r="Q888" s="2"/>
    </row>
    <row r="889" spans="1:17" x14ac:dyDescent="0.25">
      <c r="A889" s="33" t="str">
        <f t="shared" si="39"/>
        <v>2040003410</v>
      </c>
      <c r="B889" s="33" t="s">
        <v>2354</v>
      </c>
      <c r="C889" s="33" t="s">
        <v>5581</v>
      </c>
      <c r="D889" s="9" t="str">
        <f t="shared" si="40"/>
        <v>204003410</v>
      </c>
      <c r="E889" s="34">
        <v>20400</v>
      </c>
      <c r="F889" s="34">
        <v>3410</v>
      </c>
      <c r="G889" s="9" t="str">
        <f>VLOOKUP(B889,'[1]Business Unit Lookup'!A:B,2,FALSE)</f>
        <v>College of William and Mary</v>
      </c>
      <c r="H889" s="33" t="str">
        <f>VLOOKUP(C889,'[1]Fund Lookup'!B:C,2,FALSE)</f>
        <v>GEER Fund - COVID-19</v>
      </c>
      <c r="I889" s="35" t="s">
        <v>2307</v>
      </c>
      <c r="J889" s="33" t="str">
        <f>VLOOKUP(I889,'[1]Table B'!A:B,2,FALSE)</f>
        <v>CU-HE-Non-specific Activity</v>
      </c>
      <c r="K889" s="9" t="str">
        <f t="shared" si="41"/>
        <v>500-CU-HE-Non-specific Activity</v>
      </c>
      <c r="L889" s="9" t="str">
        <f>IFERROR(VLOOKUP(A889,'[1]VAC as of March 2024'!A:K,11,FALSE),"No")</f>
        <v>No</v>
      </c>
      <c r="M889" s="9" t="s">
        <v>5493</v>
      </c>
      <c r="Q889" s="2"/>
    </row>
    <row r="890" spans="1:17" x14ac:dyDescent="0.25">
      <c r="A890" s="33" t="str">
        <f t="shared" si="39"/>
        <v>2040003420</v>
      </c>
      <c r="B890" s="33" t="s">
        <v>2354</v>
      </c>
      <c r="C890" s="33" t="s">
        <v>5584</v>
      </c>
      <c r="D890" s="9" t="str">
        <f t="shared" si="40"/>
        <v>204003420</v>
      </c>
      <c r="E890" s="34">
        <v>20400</v>
      </c>
      <c r="F890" s="34">
        <v>3420</v>
      </c>
      <c r="G890" s="9" t="str">
        <f>VLOOKUP(B890,'[1]Business Unit Lookup'!A:B,2,FALSE)</f>
        <v>College of William and Mary</v>
      </c>
      <c r="H890" s="33" t="str">
        <f>VLOOKUP(C890,'[1]Fund Lookup'!B:C,2,FALSE)</f>
        <v>Caresactrlffd-General-Covid-19</v>
      </c>
      <c r="I890" s="35" t="s">
        <v>2307</v>
      </c>
      <c r="J890" s="33" t="str">
        <f>VLOOKUP(I890,'[1]Table B'!A:B,2,FALSE)</f>
        <v>CU-HE-Non-specific Activity</v>
      </c>
      <c r="K890" s="9" t="str">
        <f t="shared" si="41"/>
        <v>500-CU-HE-Non-specific Activity</v>
      </c>
      <c r="L890" s="9" t="str">
        <f>IFERROR(VLOOKUP(A890,'[1]VAC as of March 2024'!A:K,11,FALSE),"No")</f>
        <v>No</v>
      </c>
      <c r="M890" s="9" t="s">
        <v>5493</v>
      </c>
      <c r="Q890" s="2"/>
    </row>
    <row r="891" spans="1:17" x14ac:dyDescent="0.25">
      <c r="A891" s="33" t="str">
        <f t="shared" si="39"/>
        <v>2040003440</v>
      </c>
      <c r="B891" s="33" t="s">
        <v>2354</v>
      </c>
      <c r="C891" s="33" t="s">
        <v>5370</v>
      </c>
      <c r="D891" s="9" t="str">
        <f t="shared" si="40"/>
        <v>204003440</v>
      </c>
      <c r="E891" s="34">
        <v>20400</v>
      </c>
      <c r="F891" s="34">
        <v>3440</v>
      </c>
      <c r="G891" s="9" t="str">
        <f>VLOOKUP(B891,'[1]Business Unit Lookup'!A:B,2,FALSE)</f>
        <v>College of William and Mary</v>
      </c>
      <c r="H891" s="33" t="str">
        <f>VLOOKUP(C891,'[1]Fund Lookup'!B:C,2,FALSE)</f>
        <v>EduStabFund-Students-COVID-19</v>
      </c>
      <c r="I891" s="35" t="s">
        <v>2307</v>
      </c>
      <c r="J891" s="33" t="str">
        <f>VLOOKUP(I891,'[1]Table B'!A:B,2,FALSE)</f>
        <v>CU-HE-Non-specific Activity</v>
      </c>
      <c r="K891" s="9" t="str">
        <f t="shared" si="41"/>
        <v>500-CU-HE-Non-specific Activity</v>
      </c>
      <c r="L891" s="9" t="str">
        <f>IFERROR(VLOOKUP(A891,'[1]VAC as of March 2024'!A:K,11,FALSE),"No")</f>
        <v>No</v>
      </c>
      <c r="M891" s="9" t="s">
        <v>5493</v>
      </c>
      <c r="Q891" s="2"/>
    </row>
    <row r="892" spans="1:17" x14ac:dyDescent="0.25">
      <c r="A892" s="33" t="str">
        <f t="shared" si="39"/>
        <v>2040003460</v>
      </c>
      <c r="B892" s="40" t="s">
        <v>2354</v>
      </c>
      <c r="C892" s="36" t="s">
        <v>8470</v>
      </c>
      <c r="D892" s="9" t="str">
        <f t="shared" si="40"/>
        <v>204003460</v>
      </c>
      <c r="E892" s="40">
        <v>20400</v>
      </c>
      <c r="F892" s="37">
        <v>3460</v>
      </c>
      <c r="G892" s="9" t="str">
        <f>VLOOKUP(B892,'[1]Business Unit Lookup'!A:B,2,FALSE)</f>
        <v>College of William and Mary</v>
      </c>
      <c r="H892" s="33" t="str">
        <f>VLOOKUP(C892,'[1]Fund Lookup'!B:C,2,FALSE)</f>
        <v>Innovative internship Fund</v>
      </c>
      <c r="I892" s="35" t="s">
        <v>2307</v>
      </c>
      <c r="J892" s="33" t="str">
        <f>VLOOKUP(I892,'[1]Table B'!A:B,2,FALSE)</f>
        <v>CU-HE-Non-specific Activity</v>
      </c>
      <c r="K892" s="9" t="str">
        <f t="shared" si="41"/>
        <v>500-CU-HE-Non-specific Activity</v>
      </c>
      <c r="L892" s="9" t="str">
        <f>IFERROR(VLOOKUP(A892,'[1]VAC as of March 2024'!A:K,11,FALSE),"No")</f>
        <v>No</v>
      </c>
      <c r="M892" s="38" t="s">
        <v>2240</v>
      </c>
      <c r="O892" s="38"/>
      <c r="P892" s="38"/>
      <c r="Q892" s="2"/>
    </row>
    <row r="893" spans="1:17" x14ac:dyDescent="0.25">
      <c r="A893" s="33" t="str">
        <f t="shared" si="39"/>
        <v>2040003490</v>
      </c>
      <c r="B893" s="41" t="s">
        <v>2354</v>
      </c>
      <c r="C893" s="36" t="s">
        <v>8475</v>
      </c>
      <c r="D893" s="9" t="str">
        <f t="shared" si="40"/>
        <v>204003490</v>
      </c>
      <c r="E893" s="41">
        <v>20400</v>
      </c>
      <c r="F893" s="37">
        <v>3490</v>
      </c>
      <c r="G893" s="9" t="str">
        <f>VLOOKUP(B893,'[1]Business Unit Lookup'!A:B,2,FALSE)</f>
        <v>College of William and Mary</v>
      </c>
      <c r="H893" s="33" t="str">
        <f>VLOOKUP(C893,'[1]Fund Lookup'!B:C,2,FALSE)</f>
        <v>NewEconomyWrkfrcCrdntlGrntFnd</v>
      </c>
      <c r="I893" s="35" t="s">
        <v>2307</v>
      </c>
      <c r="J893" s="33" t="str">
        <f>VLOOKUP(I893,'[1]Table B'!A:B,2,FALSE)</f>
        <v>CU-HE-Non-specific Activity</v>
      </c>
      <c r="K893" s="9" t="str">
        <f t="shared" si="41"/>
        <v>500-CU-HE-Non-specific Activity</v>
      </c>
      <c r="L893" s="9" t="str">
        <f>IFERROR(VLOOKUP(A893,'[1]VAC as of March 2024'!A:K,11,FALSE),"No")</f>
        <v>No</v>
      </c>
      <c r="M893" s="38" t="s">
        <v>2240</v>
      </c>
      <c r="O893" s="38"/>
      <c r="P893" s="38"/>
      <c r="Q893" s="2"/>
    </row>
    <row r="894" spans="1:17" x14ac:dyDescent="0.25">
      <c r="A894" s="33" t="str">
        <f t="shared" si="39"/>
        <v>2040003690</v>
      </c>
      <c r="B894" s="33" t="s">
        <v>2354</v>
      </c>
      <c r="C894" s="33" t="s">
        <v>5373</v>
      </c>
      <c r="D894" s="9" t="str">
        <f t="shared" si="40"/>
        <v>204003690</v>
      </c>
      <c r="E894" s="34">
        <v>20400</v>
      </c>
      <c r="F894" s="34">
        <v>3690</v>
      </c>
      <c r="G894" s="9" t="str">
        <f>VLOOKUP(B894,'[1]Business Unit Lookup'!A:B,2,FALSE)</f>
        <v>College of William and Mary</v>
      </c>
      <c r="H894" s="33" t="str">
        <f>VLOOKUP(C894,'[1]Fund Lookup'!B:C,2,FALSE)</f>
        <v>EduStabFund-Institutn-COVID-19</v>
      </c>
      <c r="I894" s="35" t="s">
        <v>2307</v>
      </c>
      <c r="J894" s="33" t="str">
        <f>VLOOKUP(I894,'[1]Table B'!A:B,2,FALSE)</f>
        <v>CU-HE-Non-specific Activity</v>
      </c>
      <c r="K894" s="9" t="str">
        <f t="shared" si="41"/>
        <v>500-CU-HE-Non-specific Activity</v>
      </c>
      <c r="L894" s="9" t="str">
        <f>IFERROR(VLOOKUP(A894,'[1]VAC as of March 2024'!A:K,11,FALSE),"No")</f>
        <v>No</v>
      </c>
      <c r="M894" s="9" t="s">
        <v>5493</v>
      </c>
      <c r="Q894" s="2"/>
    </row>
    <row r="895" spans="1:17" x14ac:dyDescent="0.25">
      <c r="A895" s="33" t="str">
        <f t="shared" si="39"/>
        <v>2040003710</v>
      </c>
      <c r="B895" s="36" t="s">
        <v>2354</v>
      </c>
      <c r="C895" s="36" t="s">
        <v>6137</v>
      </c>
      <c r="D895" s="9" t="str">
        <f t="shared" si="40"/>
        <v>204003710</v>
      </c>
      <c r="E895" s="35">
        <v>20400</v>
      </c>
      <c r="F895" s="37">
        <v>3710</v>
      </c>
      <c r="G895" s="9" t="str">
        <f>VLOOKUP(B895,'[1]Business Unit Lookup'!A:B,2,FALSE)</f>
        <v>College of William and Mary</v>
      </c>
      <c r="H895" s="33" t="str">
        <f>VLOOKUP(C895,'[1]Fund Lookup'!B:C,2,FALSE)</f>
        <v>FEMA - State Agy - COVID-19</v>
      </c>
      <c r="I895" s="35" t="s">
        <v>2307</v>
      </c>
      <c r="J895" s="33" t="str">
        <f>VLOOKUP(I895,'[1]Table B'!A:B,2,FALSE)</f>
        <v>CU-HE-Non-specific Activity</v>
      </c>
      <c r="K895" s="9" t="str">
        <f t="shared" si="41"/>
        <v>500-CU-HE-Non-specific Activity</v>
      </c>
      <c r="L895" s="9" t="str">
        <f>IFERROR(VLOOKUP(A895,'[1]VAC as of March 2024'!A:K,11,FALSE),"No")</f>
        <v>No</v>
      </c>
      <c r="M895" s="38" t="s">
        <v>5493</v>
      </c>
      <c r="O895" s="38"/>
      <c r="P895" s="38"/>
      <c r="Q895" s="2"/>
    </row>
    <row r="896" spans="1:17" x14ac:dyDescent="0.25">
      <c r="A896" s="33" t="str">
        <f t="shared" si="39"/>
        <v>2040003720</v>
      </c>
      <c r="B896" s="33" t="s">
        <v>2354</v>
      </c>
      <c r="C896" s="33" t="s">
        <v>844</v>
      </c>
      <c r="D896" s="9" t="str">
        <f t="shared" si="40"/>
        <v>204003720</v>
      </c>
      <c r="E896" s="34">
        <v>20400</v>
      </c>
      <c r="F896" s="34">
        <v>3720</v>
      </c>
      <c r="G896" s="9" t="str">
        <f>VLOOKUP(B896,'[1]Business Unit Lookup'!A:B,2,FALSE)</f>
        <v>College of William and Mary</v>
      </c>
      <c r="H896" s="33" t="str">
        <f>VLOOKUP(C896,'[1]Fund Lookup'!B:C,2,FALSE)</f>
        <v>St Fiscal Stabl-Innovtion-ARRA</v>
      </c>
      <c r="I896" s="35" t="s">
        <v>2307</v>
      </c>
      <c r="J896" s="33" t="str">
        <f>VLOOKUP(I896,'[1]Table B'!A:B,2,FALSE)</f>
        <v>CU-HE-Non-specific Activity</v>
      </c>
      <c r="K896" s="9" t="str">
        <f t="shared" si="41"/>
        <v>500-CU-HE-Non-specific Activity</v>
      </c>
      <c r="L896" s="9" t="str">
        <f>IFERROR(VLOOKUP(A896,'[1]VAC as of March 2024'!A:K,11,FALSE),"No")</f>
        <v>No</v>
      </c>
      <c r="M896" s="9" t="s">
        <v>2281</v>
      </c>
      <c r="Q896" s="2"/>
    </row>
    <row r="897" spans="1:17" x14ac:dyDescent="0.25">
      <c r="A897" s="33" t="str">
        <f t="shared" si="39"/>
        <v>2040003870</v>
      </c>
      <c r="B897" s="33" t="s">
        <v>2354</v>
      </c>
      <c r="C897" s="33" t="s">
        <v>865</v>
      </c>
      <c r="D897" s="9" t="str">
        <f t="shared" si="40"/>
        <v>204003870</v>
      </c>
      <c r="E897" s="34">
        <v>20400</v>
      </c>
      <c r="F897" s="34">
        <v>3870</v>
      </c>
      <c r="G897" s="9" t="str">
        <f>VLOOKUP(B897,'[1]Business Unit Lookup'!A:B,2,FALSE)</f>
        <v>College of William and Mary</v>
      </c>
      <c r="H897" s="33" t="str">
        <f>VLOOKUP(C897,'[1]Fund Lookup'!B:C,2,FALSE)</f>
        <v>Srplus Supp&amp;Equip Sales-Gen-HE</v>
      </c>
      <c r="I897" s="35" t="s">
        <v>2307</v>
      </c>
      <c r="J897" s="33" t="str">
        <f>VLOOKUP(I897,'[1]Table B'!A:B,2,FALSE)</f>
        <v>CU-HE-Non-specific Activity</v>
      </c>
      <c r="K897" s="9" t="str">
        <f t="shared" si="41"/>
        <v>500-CU-HE-Non-specific Activity</v>
      </c>
      <c r="L897" s="9" t="str">
        <f>IFERROR(VLOOKUP(A897,'[1]VAC as of March 2024'!A:K,11,FALSE),"No")</f>
        <v>No</v>
      </c>
      <c r="M897" s="9" t="s">
        <v>2240</v>
      </c>
      <c r="Q897" s="2"/>
    </row>
    <row r="898" spans="1:17" x14ac:dyDescent="0.25">
      <c r="A898" s="33" t="str">
        <f t="shared" ref="A898:A961" si="42">CONCATENATE(B898,C898)</f>
        <v>2040003930</v>
      </c>
      <c r="B898" s="33" t="s">
        <v>2354</v>
      </c>
      <c r="C898" s="33" t="s">
        <v>876</v>
      </c>
      <c r="D898" s="9" t="str">
        <f t="shared" ref="D898:D961" si="43">CONCATENATE(E898,F898)</f>
        <v>204003930</v>
      </c>
      <c r="E898" s="34">
        <v>20400</v>
      </c>
      <c r="F898" s="34">
        <v>3930</v>
      </c>
      <c r="G898" s="9" t="str">
        <f>VLOOKUP(B898,'[1]Business Unit Lookup'!A:B,2,FALSE)</f>
        <v>College of William and Mary</v>
      </c>
      <c r="H898" s="33" t="str">
        <f>VLOOKUP(C898,'[1]Fund Lookup'!B:C,2,FALSE)</f>
        <v>Energy Performance Contracts</v>
      </c>
      <c r="I898" s="35" t="s">
        <v>2307</v>
      </c>
      <c r="J898" s="33" t="str">
        <f>VLOOKUP(I898,'[1]Table B'!A:B,2,FALSE)</f>
        <v>CU-HE-Non-specific Activity</v>
      </c>
      <c r="K898" s="9" t="str">
        <f t="shared" ref="K898:K961" si="44">CONCATENATE(I898,"-",J898)</f>
        <v>500-CU-HE-Non-specific Activity</v>
      </c>
      <c r="L898" s="9" t="str">
        <f>IFERROR(VLOOKUP(A898,'[1]VAC as of March 2024'!A:K,11,FALSE),"No")</f>
        <v>No</v>
      </c>
      <c r="M898" s="9" t="s">
        <v>2248</v>
      </c>
      <c r="Q898" s="2"/>
    </row>
    <row r="899" spans="1:17" x14ac:dyDescent="0.25">
      <c r="A899" s="33" t="str">
        <f t="shared" si="42"/>
        <v>2040007562</v>
      </c>
      <c r="B899" s="33" t="s">
        <v>2354</v>
      </c>
      <c r="C899" s="33" t="s">
        <v>1484</v>
      </c>
      <c r="D899" s="9" t="str">
        <f t="shared" si="43"/>
        <v>204007562</v>
      </c>
      <c r="E899" s="34">
        <v>20400</v>
      </c>
      <c r="F899" s="34">
        <v>7562</v>
      </c>
      <c r="G899" s="9" t="str">
        <f>VLOOKUP(B899,'[1]Business Unit Lookup'!A:B,2,FALSE)</f>
        <v>College of William and Mary</v>
      </c>
      <c r="H899" s="33" t="str">
        <f>VLOOKUP(C899,'[1]Fund Lookup'!B:C,2,FALSE)</f>
        <v>VA Research Investment Fund–GF</v>
      </c>
      <c r="I899" s="35" t="s">
        <v>2236</v>
      </c>
      <c r="J899" s="33" t="str">
        <f>VLOOKUP(I899,'[1]Table B'!A:B,2,FALSE)</f>
        <v>General</v>
      </c>
      <c r="K899" s="9" t="str">
        <f t="shared" si="44"/>
        <v>100-General</v>
      </c>
      <c r="L899" s="9" t="str">
        <f>IFERROR(VLOOKUP(A899,'[1]VAC as of March 2024'!A:K,11,FALSE),"No")</f>
        <v>Yes</v>
      </c>
      <c r="M899" s="9" t="s">
        <v>2240</v>
      </c>
      <c r="O899" s="33" t="s">
        <v>2240</v>
      </c>
      <c r="P899" s="33" t="s">
        <v>6113</v>
      </c>
      <c r="Q899" s="2" t="str">
        <f>VLOOKUP(P899,'[1]Table E'!A:C,3,FALSE)</f>
        <v>Various ACFR Class</v>
      </c>
    </row>
    <row r="900" spans="1:17" x14ac:dyDescent="0.25">
      <c r="A900" s="33" t="str">
        <f t="shared" si="42"/>
        <v>2040008110</v>
      </c>
      <c r="B900" s="33" t="s">
        <v>2354</v>
      </c>
      <c r="C900" s="33" t="s">
        <v>1606</v>
      </c>
      <c r="D900" s="9" t="str">
        <f t="shared" si="43"/>
        <v>204008110</v>
      </c>
      <c r="E900" s="34">
        <v>20400</v>
      </c>
      <c r="F900" s="34">
        <v>8110</v>
      </c>
      <c r="G900" s="9" t="str">
        <f>VLOOKUP(B900,'[1]Business Unit Lookup'!A:B,2,FALSE)</f>
        <v>College of William and Mary</v>
      </c>
      <c r="H900" s="33" t="str">
        <f>VLOOKUP(C900,'[1]Fund Lookup'!B:C,2,FALSE)</f>
        <v>9(B) Debt Service-Const Costs</v>
      </c>
      <c r="I900" s="35" t="s">
        <v>2307</v>
      </c>
      <c r="J900" s="33" t="str">
        <f>VLOOKUP(I900,'[1]Table B'!A:B,2,FALSE)</f>
        <v>CU-HE-Non-specific Activity</v>
      </c>
      <c r="K900" s="9" t="str">
        <f t="shared" si="44"/>
        <v>500-CU-HE-Non-specific Activity</v>
      </c>
      <c r="L900" s="9" t="str">
        <f>IFERROR(VLOOKUP(A900,'[1]VAC as of March 2024'!A:K,11,FALSE),"No")</f>
        <v>No</v>
      </c>
      <c r="M900" s="9" t="s">
        <v>2248</v>
      </c>
      <c r="Q900" s="2"/>
    </row>
    <row r="901" spans="1:17" x14ac:dyDescent="0.25">
      <c r="A901" s="33" t="str">
        <f t="shared" si="42"/>
        <v>2040008120</v>
      </c>
      <c r="B901" s="33" t="s">
        <v>2354</v>
      </c>
      <c r="C901" s="33" t="s">
        <v>1610</v>
      </c>
      <c r="D901" s="9" t="str">
        <f t="shared" si="43"/>
        <v>204008120</v>
      </c>
      <c r="E901" s="34">
        <v>20400</v>
      </c>
      <c r="F901" s="34">
        <v>8120</v>
      </c>
      <c r="G901" s="9" t="str">
        <f>VLOOKUP(B901,'[1]Business Unit Lookup'!A:B,2,FALSE)</f>
        <v>College of William and Mary</v>
      </c>
      <c r="H901" s="33" t="str">
        <f>VLOOKUP(C901,'[1]Fund Lookup'!B:C,2,FALSE)</f>
        <v>9(C) Debt Service-Prin/Int Pay</v>
      </c>
      <c r="I901" s="35" t="s">
        <v>2307</v>
      </c>
      <c r="J901" s="33" t="str">
        <f>VLOOKUP(I901,'[1]Table B'!A:B,2,FALSE)</f>
        <v>CU-HE-Non-specific Activity</v>
      </c>
      <c r="K901" s="9" t="str">
        <f t="shared" si="44"/>
        <v>500-CU-HE-Non-specific Activity</v>
      </c>
      <c r="L901" s="9" t="str">
        <f>IFERROR(VLOOKUP(A901,'[1]VAC as of March 2024'!A:K,11,FALSE),"No")</f>
        <v>No</v>
      </c>
      <c r="M901" s="9" t="s">
        <v>2248</v>
      </c>
      <c r="Q901" s="2"/>
    </row>
    <row r="902" spans="1:17" x14ac:dyDescent="0.25">
      <c r="A902" s="33" t="str">
        <f t="shared" si="42"/>
        <v>2040008130</v>
      </c>
      <c r="B902" s="33" t="s">
        <v>2354</v>
      </c>
      <c r="C902" s="33" t="s">
        <v>1612</v>
      </c>
      <c r="D902" s="9" t="str">
        <f t="shared" si="43"/>
        <v>204008130</v>
      </c>
      <c r="E902" s="34">
        <v>20400</v>
      </c>
      <c r="F902" s="34">
        <v>8130</v>
      </c>
      <c r="G902" s="9" t="str">
        <f>VLOOKUP(B902,'[1]Business Unit Lookup'!A:B,2,FALSE)</f>
        <v>College of William and Mary</v>
      </c>
      <c r="H902" s="33" t="str">
        <f>VLOOKUP(C902,'[1]Fund Lookup'!B:C,2,FALSE)</f>
        <v>9(C) Debt Service-Const Costs</v>
      </c>
      <c r="I902" s="35" t="s">
        <v>2307</v>
      </c>
      <c r="J902" s="33" t="str">
        <f>VLOOKUP(I902,'[1]Table B'!A:B,2,FALSE)</f>
        <v>CU-HE-Non-specific Activity</v>
      </c>
      <c r="K902" s="9" t="str">
        <f t="shared" si="44"/>
        <v>500-CU-HE-Non-specific Activity</v>
      </c>
      <c r="L902" s="9" t="str">
        <f>IFERROR(VLOOKUP(A902,'[1]VAC as of March 2024'!A:K,11,FALSE),"No")</f>
        <v>No</v>
      </c>
      <c r="M902" s="9" t="s">
        <v>2248</v>
      </c>
      <c r="Q902" s="2"/>
    </row>
    <row r="903" spans="1:17" x14ac:dyDescent="0.25">
      <c r="A903" s="33" t="str">
        <f t="shared" si="42"/>
        <v>2040008140</v>
      </c>
      <c r="B903" s="33" t="s">
        <v>2354</v>
      </c>
      <c r="C903" s="33" t="s">
        <v>1616</v>
      </c>
      <c r="D903" s="9" t="str">
        <f t="shared" si="43"/>
        <v>204008140</v>
      </c>
      <c r="E903" s="34">
        <v>20400</v>
      </c>
      <c r="F903" s="34">
        <v>8140</v>
      </c>
      <c r="G903" s="9" t="str">
        <f>VLOOKUP(B903,'[1]Business Unit Lookup'!A:B,2,FALSE)</f>
        <v>College of William and Mary</v>
      </c>
      <c r="H903" s="33" t="str">
        <f>VLOOKUP(C903,'[1]Fund Lookup'!B:C,2,FALSE)</f>
        <v>9(D) Debt Service-Prin/Int Pay</v>
      </c>
      <c r="I903" s="35" t="s">
        <v>2307</v>
      </c>
      <c r="J903" s="33" t="str">
        <f>VLOOKUP(I903,'[1]Table B'!A:B,2,FALSE)</f>
        <v>CU-HE-Non-specific Activity</v>
      </c>
      <c r="K903" s="9" t="str">
        <f t="shared" si="44"/>
        <v>500-CU-HE-Non-specific Activity</v>
      </c>
      <c r="L903" s="9" t="str">
        <f>IFERROR(VLOOKUP(A903,'[1]VAC as of March 2024'!A:K,11,FALSE),"No")</f>
        <v>No</v>
      </c>
      <c r="M903" s="9" t="s">
        <v>2248</v>
      </c>
      <c r="Q903" s="2"/>
    </row>
    <row r="904" spans="1:17" x14ac:dyDescent="0.25">
      <c r="A904" s="33" t="str">
        <f t="shared" si="42"/>
        <v>2040008150</v>
      </c>
      <c r="B904" s="33" t="s">
        <v>2354</v>
      </c>
      <c r="C904" s="33" t="s">
        <v>1618</v>
      </c>
      <c r="D904" s="9" t="str">
        <f t="shared" si="43"/>
        <v>204008150</v>
      </c>
      <c r="E904" s="34">
        <v>20400</v>
      </c>
      <c r="F904" s="34">
        <v>8150</v>
      </c>
      <c r="G904" s="9" t="str">
        <f>VLOOKUP(B904,'[1]Business Unit Lookup'!A:B,2,FALSE)</f>
        <v>College of William and Mary</v>
      </c>
      <c r="H904" s="33" t="str">
        <f>VLOOKUP(C904,'[1]Fund Lookup'!B:C,2,FALSE)</f>
        <v>9(D) Rev Bonds-Construction</v>
      </c>
      <c r="I904" s="35" t="s">
        <v>2307</v>
      </c>
      <c r="J904" s="33" t="str">
        <f>VLOOKUP(I904,'[1]Table B'!A:B,2,FALSE)</f>
        <v>CU-HE-Non-specific Activity</v>
      </c>
      <c r="K904" s="9" t="str">
        <f t="shared" si="44"/>
        <v>500-CU-HE-Non-specific Activity</v>
      </c>
      <c r="L904" s="9" t="str">
        <f>IFERROR(VLOOKUP(A904,'[1]VAC as of March 2024'!A:K,11,FALSE),"No")</f>
        <v>No</v>
      </c>
      <c r="M904" s="9" t="s">
        <v>2248</v>
      </c>
      <c r="Q904" s="2"/>
    </row>
    <row r="905" spans="1:17" x14ac:dyDescent="0.25">
      <c r="A905" s="33" t="str">
        <f t="shared" si="42"/>
        <v>2040008170</v>
      </c>
      <c r="B905" s="33" t="s">
        <v>2354</v>
      </c>
      <c r="C905" s="33" t="s">
        <v>1620</v>
      </c>
      <c r="D905" s="9" t="str">
        <f t="shared" si="43"/>
        <v>204008170</v>
      </c>
      <c r="E905" s="34">
        <v>20400</v>
      </c>
      <c r="F905" s="34">
        <v>8170</v>
      </c>
      <c r="G905" s="9" t="str">
        <f>VLOOKUP(B905,'[1]Business Unit Lookup'!A:B,2,FALSE)</f>
        <v>College of William and Mary</v>
      </c>
      <c r="H905" s="33" t="str">
        <f>VLOOKUP(C905,'[1]Fund Lookup'!B:C,2,FALSE)</f>
        <v>VCBA 21St Century</v>
      </c>
      <c r="I905" s="35" t="s">
        <v>2307</v>
      </c>
      <c r="J905" s="33" t="str">
        <f>VLOOKUP(I905,'[1]Table B'!A:B,2,FALSE)</f>
        <v>CU-HE-Non-specific Activity</v>
      </c>
      <c r="K905" s="9" t="str">
        <f t="shared" si="44"/>
        <v>500-CU-HE-Non-specific Activity</v>
      </c>
      <c r="L905" s="9" t="str">
        <f>IFERROR(VLOOKUP(A905,'[1]VAC as of March 2024'!A:K,11,FALSE),"No")</f>
        <v>No</v>
      </c>
      <c r="M905" s="9" t="s">
        <v>2248</v>
      </c>
      <c r="Q905" s="2"/>
    </row>
    <row r="906" spans="1:17" x14ac:dyDescent="0.25">
      <c r="A906" s="33" t="str">
        <f t="shared" si="42"/>
        <v>2040008204</v>
      </c>
      <c r="B906" s="40" t="s">
        <v>2354</v>
      </c>
      <c r="C906" s="36" t="s">
        <v>7057</v>
      </c>
      <c r="D906" s="9" t="str">
        <f t="shared" si="43"/>
        <v>204008204</v>
      </c>
      <c r="E906" s="40">
        <v>20400</v>
      </c>
      <c r="F906" s="37">
        <v>8204</v>
      </c>
      <c r="G906" s="9" t="str">
        <f>VLOOKUP(B906,'[1]Business Unit Lookup'!A:B,2,FALSE)</f>
        <v>College of William and Mary</v>
      </c>
      <c r="H906" s="33" t="str">
        <f>VLOOKUP(C906,'[1]Fund Lookup'!B:C,2,FALSE)</f>
        <v>Debt Service-W&amp;M</v>
      </c>
      <c r="I906" s="35" t="s">
        <v>2307</v>
      </c>
      <c r="J906" s="33" t="str">
        <f>VLOOKUP(I906,'[1]Table B'!A:B,2,FALSE)</f>
        <v>CU-HE-Non-specific Activity</v>
      </c>
      <c r="K906" s="9" t="str">
        <f t="shared" si="44"/>
        <v>500-CU-HE-Non-specific Activity</v>
      </c>
      <c r="L906" s="9" t="str">
        <f>IFERROR(VLOOKUP(A906,'[1]VAC as of March 2024'!A:K,11,FALSE),"No")</f>
        <v>No</v>
      </c>
      <c r="M906" s="38" t="s">
        <v>2248</v>
      </c>
      <c r="O906" s="38"/>
      <c r="P906" s="38"/>
      <c r="Q906" s="82"/>
    </row>
    <row r="907" spans="1:17" x14ac:dyDescent="0.25">
      <c r="A907" s="33" t="str">
        <f t="shared" si="42"/>
        <v>2040009510</v>
      </c>
      <c r="B907" s="33" t="s">
        <v>2354</v>
      </c>
      <c r="C907" s="33" t="s">
        <v>2050</v>
      </c>
      <c r="D907" s="9" t="str">
        <f t="shared" si="43"/>
        <v>204009510</v>
      </c>
      <c r="E907" s="34">
        <v>20400</v>
      </c>
      <c r="F907" s="34">
        <v>9510</v>
      </c>
      <c r="G907" s="9" t="str">
        <f>VLOOKUP(B907,'[1]Business Unit Lookup'!A:B,2,FALSE)</f>
        <v>College of William and Mary</v>
      </c>
      <c r="H907" s="33" t="str">
        <f>VLOOKUP(C907,'[1]Fund Lookup'!B:C,2,FALSE)</f>
        <v>CW Technology Research Fd 934</v>
      </c>
      <c r="I907" s="35" t="s">
        <v>2307</v>
      </c>
      <c r="J907" s="33" t="str">
        <f>VLOOKUP(I907,'[1]Table B'!A:B,2,FALSE)</f>
        <v>CU-HE-Non-specific Activity</v>
      </c>
      <c r="K907" s="9" t="str">
        <f t="shared" si="44"/>
        <v>500-CU-HE-Non-specific Activity</v>
      </c>
      <c r="L907" s="9" t="str">
        <f>IFERROR(VLOOKUP(A907,'[1]VAC as of March 2024'!A:K,11,FALSE),"No")</f>
        <v>No</v>
      </c>
      <c r="M907" s="9" t="s">
        <v>2240</v>
      </c>
      <c r="Q907" s="2"/>
    </row>
    <row r="908" spans="1:17" x14ac:dyDescent="0.25">
      <c r="A908" s="33" t="str">
        <f t="shared" si="42"/>
        <v>2070001000</v>
      </c>
      <c r="B908" s="33" t="s">
        <v>2355</v>
      </c>
      <c r="C908" s="33" t="s">
        <v>1</v>
      </c>
      <c r="D908" s="9" t="str">
        <f t="shared" si="43"/>
        <v>207001000</v>
      </c>
      <c r="E908" s="34">
        <v>20700</v>
      </c>
      <c r="F908" s="34">
        <v>1000</v>
      </c>
      <c r="G908" s="9" t="str">
        <f>VLOOKUP(B908,'[1]Business Unit Lookup'!A:B,2,FALSE)</f>
        <v>University of Virginia</v>
      </c>
      <c r="H908" s="33" t="str">
        <f>VLOOKUP(C908,'[1]Fund Lookup'!B:C,2,FALSE)</f>
        <v>General Fund</v>
      </c>
      <c r="I908" s="35" t="s">
        <v>2236</v>
      </c>
      <c r="J908" s="33" t="str">
        <f>VLOOKUP(I908,'[1]Table B'!A:B,2,FALSE)</f>
        <v>General</v>
      </c>
      <c r="K908" s="9" t="str">
        <f t="shared" si="44"/>
        <v>100-General</v>
      </c>
      <c r="L908" s="9" t="str">
        <f>IFERROR(VLOOKUP(A908,'[1]VAC as of March 2024'!A:K,11,FALSE),"No")</f>
        <v>No</v>
      </c>
      <c r="M908" s="9" t="s">
        <v>2237</v>
      </c>
      <c r="O908" s="33" t="s">
        <v>2240</v>
      </c>
      <c r="P908" s="33" t="s">
        <v>6061</v>
      </c>
      <c r="Q908" s="2" t="str">
        <f>VLOOKUP(P908,'[1]Table E'!A:C,3,FALSE)</f>
        <v>Unassigned</v>
      </c>
    </row>
    <row r="909" spans="1:17" x14ac:dyDescent="0.25">
      <c r="A909" s="33" t="str">
        <f t="shared" si="42"/>
        <v>2070002971</v>
      </c>
      <c r="B909" s="33" t="s">
        <v>2355</v>
      </c>
      <c r="C909" s="33" t="s">
        <v>761</v>
      </c>
      <c r="D909" s="9" t="str">
        <f t="shared" si="43"/>
        <v>207002971</v>
      </c>
      <c r="E909" s="34">
        <v>20700</v>
      </c>
      <c r="F909" s="34">
        <v>2971</v>
      </c>
      <c r="G909" s="9" t="str">
        <f>VLOOKUP(B909,'[1]Business Unit Lookup'!A:B,2,FALSE)</f>
        <v>University of Virginia</v>
      </c>
      <c r="H909" s="33" t="str">
        <f>VLOOKUP(C909,'[1]Fund Lookup'!B:C,2,FALSE)</f>
        <v>Asbestos Claims Trust Fund</v>
      </c>
      <c r="I909" s="35" t="s">
        <v>2307</v>
      </c>
      <c r="J909" s="33" t="str">
        <f>VLOOKUP(I909,'[1]Table B'!A:B,2,FALSE)</f>
        <v>CU-HE-Non-specific Activity</v>
      </c>
      <c r="K909" s="9" t="str">
        <f t="shared" si="44"/>
        <v>500-CU-HE-Non-specific Activity</v>
      </c>
      <c r="L909" s="9" t="str">
        <f>IFERROR(VLOOKUP(A909,'[1]VAC as of March 2024'!A:K,11,FALSE),"No")</f>
        <v>No</v>
      </c>
      <c r="M909" s="9" t="s">
        <v>2240</v>
      </c>
      <c r="Q909" s="2"/>
    </row>
    <row r="910" spans="1:17" x14ac:dyDescent="0.25">
      <c r="A910" s="33" t="str">
        <f t="shared" si="42"/>
        <v>2070003000</v>
      </c>
      <c r="B910" s="33" t="s">
        <v>2355</v>
      </c>
      <c r="C910" s="33" t="s">
        <v>772</v>
      </c>
      <c r="D910" s="9" t="str">
        <f t="shared" si="43"/>
        <v>207003000</v>
      </c>
      <c r="E910" s="34">
        <v>20700</v>
      </c>
      <c r="F910" s="34">
        <v>3000</v>
      </c>
      <c r="G910" s="9" t="str">
        <f>VLOOKUP(B910,'[1]Business Unit Lookup'!A:B,2,FALSE)</f>
        <v>University of Virginia</v>
      </c>
      <c r="H910" s="33" t="str">
        <f>VLOOKUP(C910,'[1]Fund Lookup'!B:C,2,FALSE)</f>
        <v>Higher Education Operating</v>
      </c>
      <c r="I910" s="35" t="s">
        <v>2307</v>
      </c>
      <c r="J910" s="33" t="str">
        <f>VLOOKUP(I910,'[1]Table B'!A:B,2,FALSE)</f>
        <v>CU-HE-Non-specific Activity</v>
      </c>
      <c r="K910" s="9" t="str">
        <f t="shared" si="44"/>
        <v>500-CU-HE-Non-specific Activity</v>
      </c>
      <c r="L910" s="9" t="str">
        <f>IFERROR(VLOOKUP(A910,'[1]VAC as of March 2024'!A:K,11,FALSE),"No")</f>
        <v>No</v>
      </c>
      <c r="M910" s="9" t="s">
        <v>2240</v>
      </c>
      <c r="Q910" s="2"/>
    </row>
    <row r="911" spans="1:17" x14ac:dyDescent="0.25">
      <c r="A911" s="33" t="str">
        <f t="shared" si="42"/>
        <v>2070003010</v>
      </c>
      <c r="B911" s="33" t="s">
        <v>2355</v>
      </c>
      <c r="C911" s="33" t="s">
        <v>775</v>
      </c>
      <c r="D911" s="9" t="str">
        <f t="shared" si="43"/>
        <v>207003010</v>
      </c>
      <c r="E911" s="34">
        <v>20700</v>
      </c>
      <c r="F911" s="34">
        <v>3010</v>
      </c>
      <c r="G911" s="9" t="str">
        <f>VLOOKUP(B911,'[1]Business Unit Lookup'!A:B,2,FALSE)</f>
        <v>University of Virginia</v>
      </c>
      <c r="H911" s="33" t="str">
        <f>VLOOKUP(C911,'[1]Fund Lookup'!B:C,2,FALSE)</f>
        <v>Higher Education Federal</v>
      </c>
      <c r="I911" s="35" t="s">
        <v>2307</v>
      </c>
      <c r="J911" s="33" t="str">
        <f>VLOOKUP(I911,'[1]Table B'!A:B,2,FALSE)</f>
        <v>CU-HE-Non-specific Activity</v>
      </c>
      <c r="K911" s="9" t="str">
        <f t="shared" si="44"/>
        <v>500-CU-HE-Non-specific Activity</v>
      </c>
      <c r="L911" s="9" t="str">
        <f>IFERROR(VLOOKUP(A911,'[1]VAC as of March 2024'!A:K,11,FALSE),"No")</f>
        <v>No</v>
      </c>
      <c r="M911" s="9" t="s">
        <v>2248</v>
      </c>
      <c r="Q911" s="2"/>
    </row>
    <row r="912" spans="1:17" x14ac:dyDescent="0.25">
      <c r="A912" s="33" t="str">
        <f t="shared" si="42"/>
        <v>2070003020</v>
      </c>
      <c r="B912" s="33" t="s">
        <v>2355</v>
      </c>
      <c r="C912" s="33" t="s">
        <v>778</v>
      </c>
      <c r="D912" s="9" t="str">
        <f t="shared" si="43"/>
        <v>207003020</v>
      </c>
      <c r="E912" s="34">
        <v>20700</v>
      </c>
      <c r="F912" s="34">
        <v>3020</v>
      </c>
      <c r="G912" s="9" t="str">
        <f>VLOOKUP(B912,'[1]Business Unit Lookup'!A:B,2,FALSE)</f>
        <v>University of Virginia</v>
      </c>
      <c r="H912" s="33" t="str">
        <f>VLOOKUP(C912,'[1]Fund Lookup'!B:C,2,FALSE)</f>
        <v>Foundation/Othr Grants/Cntrcts</v>
      </c>
      <c r="I912" s="35" t="s">
        <v>2307</v>
      </c>
      <c r="J912" s="33" t="str">
        <f>VLOOKUP(I912,'[1]Table B'!A:B,2,FALSE)</f>
        <v>CU-HE-Non-specific Activity</v>
      </c>
      <c r="K912" s="9" t="str">
        <f t="shared" si="44"/>
        <v>500-CU-HE-Non-specific Activity</v>
      </c>
      <c r="L912" s="9" t="str">
        <f>IFERROR(VLOOKUP(A912,'[1]VAC as of March 2024'!A:K,11,FALSE),"No")</f>
        <v>No</v>
      </c>
      <c r="M912" s="9" t="s">
        <v>2248</v>
      </c>
      <c r="Q912" s="2"/>
    </row>
    <row r="913" spans="1:17" x14ac:dyDescent="0.25">
      <c r="A913" s="33" t="str">
        <f t="shared" si="42"/>
        <v>2070003030</v>
      </c>
      <c r="B913" s="33" t="s">
        <v>2355</v>
      </c>
      <c r="C913" s="33" t="s">
        <v>780</v>
      </c>
      <c r="D913" s="9" t="str">
        <f t="shared" si="43"/>
        <v>207003030</v>
      </c>
      <c r="E913" s="34">
        <v>20700</v>
      </c>
      <c r="F913" s="34">
        <v>3030</v>
      </c>
      <c r="G913" s="9" t="str">
        <f>VLOOKUP(B913,'[1]Business Unit Lookup'!A:B,2,FALSE)</f>
        <v>University of Virginia</v>
      </c>
      <c r="H913" s="33" t="str">
        <f>VLOOKUP(C913,'[1]Fund Lookup'!B:C,2,FALSE)</f>
        <v>Indirect Cost Recovery</v>
      </c>
      <c r="I913" s="35" t="s">
        <v>2307</v>
      </c>
      <c r="J913" s="33" t="str">
        <f>VLOOKUP(I913,'[1]Table B'!A:B,2,FALSE)</f>
        <v>CU-HE-Non-specific Activity</v>
      </c>
      <c r="K913" s="9" t="str">
        <f t="shared" si="44"/>
        <v>500-CU-HE-Non-specific Activity</v>
      </c>
      <c r="L913" s="9" t="str">
        <f>IFERROR(VLOOKUP(A913,'[1]VAC as of March 2024'!A:K,11,FALSE),"No")</f>
        <v>No</v>
      </c>
      <c r="M913" s="9" t="s">
        <v>2240</v>
      </c>
      <c r="Q913" s="2"/>
    </row>
    <row r="914" spans="1:17" x14ac:dyDescent="0.25">
      <c r="A914" s="33" t="str">
        <f t="shared" si="42"/>
        <v>2070003040</v>
      </c>
      <c r="B914" s="87" t="s">
        <v>2355</v>
      </c>
      <c r="C914" s="36" t="s">
        <v>8347</v>
      </c>
      <c r="D914" s="9" t="str">
        <f t="shared" si="43"/>
        <v>207003040</v>
      </c>
      <c r="E914" s="87">
        <v>20700</v>
      </c>
      <c r="F914" s="37">
        <v>3040</v>
      </c>
      <c r="G914" s="9" t="str">
        <f>VLOOKUP(B914,'[1]Business Unit Lookup'!A:B,2,FALSE)</f>
        <v>University of Virginia</v>
      </c>
      <c r="H914" s="33" t="str">
        <f>VLOOKUP(C914,'[1]Fund Lookup'!B:C,2,FALSE)</f>
        <v>Institutional Reserve Fund</v>
      </c>
      <c r="I914" s="35" t="s">
        <v>2307</v>
      </c>
      <c r="J914" s="33" t="str">
        <f>VLOOKUP(I914,'[1]Table B'!A:B,2,FALSE)</f>
        <v>CU-HE-Non-specific Activity</v>
      </c>
      <c r="K914" s="9" t="str">
        <f t="shared" si="44"/>
        <v>500-CU-HE-Non-specific Activity</v>
      </c>
      <c r="L914" s="9" t="str">
        <f>IFERROR(VLOOKUP(A914,'[1]VAC as of March 2024'!A:K,11,FALSE),"No")</f>
        <v>No</v>
      </c>
      <c r="M914" s="37" t="s">
        <v>2240</v>
      </c>
      <c r="O914" s="38"/>
      <c r="P914" s="38"/>
      <c r="Q914" s="2"/>
    </row>
    <row r="915" spans="1:17" x14ac:dyDescent="0.25">
      <c r="A915" s="33" t="str">
        <f t="shared" si="42"/>
        <v>2070003060</v>
      </c>
      <c r="B915" s="33" t="s">
        <v>2355</v>
      </c>
      <c r="C915" s="33" t="s">
        <v>785</v>
      </c>
      <c r="D915" s="9" t="str">
        <f t="shared" si="43"/>
        <v>207003060</v>
      </c>
      <c r="E915" s="34">
        <v>20700</v>
      </c>
      <c r="F915" s="34">
        <v>3060</v>
      </c>
      <c r="G915" s="9" t="str">
        <f>VLOOKUP(B915,'[1]Business Unit Lookup'!A:B,2,FALSE)</f>
        <v>University of Virginia</v>
      </c>
      <c r="H915" s="33" t="str">
        <f>VLOOKUP(C915,'[1]Fund Lookup'!B:C,2,FALSE)</f>
        <v>Auxiliary Enterprise</v>
      </c>
      <c r="I915" s="35" t="s">
        <v>2307</v>
      </c>
      <c r="J915" s="33" t="str">
        <f>VLOOKUP(I915,'[1]Table B'!A:B,2,FALSE)</f>
        <v>CU-HE-Non-specific Activity</v>
      </c>
      <c r="K915" s="9" t="str">
        <f t="shared" si="44"/>
        <v>500-CU-HE-Non-specific Activity</v>
      </c>
      <c r="L915" s="9" t="str">
        <f>IFERROR(VLOOKUP(A915,'[1]VAC as of March 2024'!A:K,11,FALSE),"No")</f>
        <v>No</v>
      </c>
      <c r="M915" s="9" t="s">
        <v>2240</v>
      </c>
      <c r="Q915" s="2"/>
    </row>
    <row r="916" spans="1:17" x14ac:dyDescent="0.25">
      <c r="A916" s="33" t="str">
        <f t="shared" si="42"/>
        <v>2070003080</v>
      </c>
      <c r="B916" s="33" t="s">
        <v>2355</v>
      </c>
      <c r="C916" s="33" t="s">
        <v>790</v>
      </c>
      <c r="D916" s="9" t="str">
        <f t="shared" si="43"/>
        <v>207003080</v>
      </c>
      <c r="E916" s="34">
        <v>20700</v>
      </c>
      <c r="F916" s="34">
        <v>3080</v>
      </c>
      <c r="G916" s="9" t="str">
        <f>VLOOKUP(B916,'[1]Business Unit Lookup'!A:B,2,FALSE)</f>
        <v>University of Virginia</v>
      </c>
      <c r="H916" s="33" t="str">
        <f>VLOOKUP(C916,'[1]Fund Lookup'!B:C,2,FALSE)</f>
        <v>Work Study</v>
      </c>
      <c r="I916" s="35" t="s">
        <v>2307</v>
      </c>
      <c r="J916" s="33" t="str">
        <f>VLOOKUP(I916,'[1]Table B'!A:B,2,FALSE)</f>
        <v>CU-HE-Non-specific Activity</v>
      </c>
      <c r="K916" s="9" t="str">
        <f t="shared" si="44"/>
        <v>500-CU-HE-Non-specific Activity</v>
      </c>
      <c r="L916" s="9" t="str">
        <f>IFERROR(VLOOKUP(A916,'[1]VAC as of March 2024'!A:K,11,FALSE),"No")</f>
        <v>No</v>
      </c>
      <c r="M916" s="9" t="s">
        <v>2248</v>
      </c>
      <c r="Q916" s="2"/>
    </row>
    <row r="917" spans="1:17" x14ac:dyDescent="0.25">
      <c r="A917" s="33" t="str">
        <f t="shared" si="42"/>
        <v>2070003090</v>
      </c>
      <c r="B917" s="33" t="s">
        <v>2355</v>
      </c>
      <c r="C917" s="33" t="s">
        <v>792</v>
      </c>
      <c r="D917" s="9" t="str">
        <f t="shared" si="43"/>
        <v>207003090</v>
      </c>
      <c r="E917" s="34">
        <v>20700</v>
      </c>
      <c r="F917" s="34">
        <v>3090</v>
      </c>
      <c r="G917" s="9" t="str">
        <f>VLOOKUP(B917,'[1]Business Unit Lookup'!A:B,2,FALSE)</f>
        <v>University of Virginia</v>
      </c>
      <c r="H917" s="33" t="str">
        <f>VLOOKUP(C917,'[1]Fund Lookup'!B:C,2,FALSE)</f>
        <v>University Hospitals</v>
      </c>
      <c r="I917" s="35" t="s">
        <v>2307</v>
      </c>
      <c r="J917" s="33" t="str">
        <f>VLOOKUP(I917,'[1]Table B'!A:B,2,FALSE)</f>
        <v>CU-HE-Non-specific Activity</v>
      </c>
      <c r="K917" s="9" t="str">
        <f t="shared" si="44"/>
        <v>500-CU-HE-Non-specific Activity</v>
      </c>
      <c r="L917" s="9" t="str">
        <f>IFERROR(VLOOKUP(A917,'[1]VAC as of March 2024'!A:K,11,FALSE),"No")</f>
        <v>No</v>
      </c>
      <c r="M917" s="9" t="s">
        <v>2240</v>
      </c>
      <c r="Q917" s="2"/>
    </row>
    <row r="918" spans="1:17" x14ac:dyDescent="0.25">
      <c r="A918" s="33" t="str">
        <f t="shared" si="42"/>
        <v>2070003095</v>
      </c>
      <c r="B918" s="40" t="s">
        <v>2355</v>
      </c>
      <c r="C918" s="36" t="s">
        <v>8790</v>
      </c>
      <c r="D918" s="9" t="str">
        <f t="shared" si="43"/>
        <v>207003095</v>
      </c>
      <c r="E918" s="41">
        <v>20700</v>
      </c>
      <c r="F918" s="37">
        <v>3095</v>
      </c>
      <c r="G918" s="9" t="str">
        <f>VLOOKUP(B918,'[1]Business Unit Lookup'!A:B,2,FALSE)</f>
        <v>University of Virginia</v>
      </c>
      <c r="H918" s="33" t="str">
        <f>VLOOKUP(C918,'[1]Fund Lookup'!B:C,2,FALSE)</f>
        <v>Opioid Abatement Fund</v>
      </c>
      <c r="I918" s="35" t="s">
        <v>2307</v>
      </c>
      <c r="J918" s="33" t="str">
        <f>VLOOKUP(I918,'[1]Table B'!A:B,2,FALSE)</f>
        <v>CU-HE-Non-specific Activity</v>
      </c>
      <c r="K918" s="9" t="str">
        <f t="shared" si="44"/>
        <v>500-CU-HE-Non-specific Activity</v>
      </c>
      <c r="L918" s="9" t="str">
        <f>IFERROR(VLOOKUP(A918,'[1]VAC as of March 2024'!A:K,11,FALSE),"No")</f>
        <v>No</v>
      </c>
      <c r="M918" s="38" t="s">
        <v>2248</v>
      </c>
      <c r="O918" s="38"/>
      <c r="P918" s="38"/>
      <c r="Q918" s="2"/>
    </row>
    <row r="919" spans="1:17" x14ac:dyDescent="0.25">
      <c r="A919" s="33" t="str">
        <f t="shared" si="42"/>
        <v>2070003170</v>
      </c>
      <c r="B919" s="33" t="s">
        <v>2355</v>
      </c>
      <c r="C919" s="33" t="s">
        <v>809</v>
      </c>
      <c r="D919" s="9" t="str">
        <f t="shared" si="43"/>
        <v>207003170</v>
      </c>
      <c r="E919" s="34">
        <v>20700</v>
      </c>
      <c r="F919" s="34">
        <v>3170</v>
      </c>
      <c r="G919" s="9" t="str">
        <f>VLOOKUP(B919,'[1]Business Unit Lookup'!A:B,2,FALSE)</f>
        <v>University of Virginia</v>
      </c>
      <c r="H919" s="33" t="str">
        <f>VLOOKUP(C919,'[1]Fund Lookup'!B:C,2,FALSE)</f>
        <v>Student Financial Assistance</v>
      </c>
      <c r="I919" s="35" t="s">
        <v>2307</v>
      </c>
      <c r="J919" s="33" t="str">
        <f>VLOOKUP(I919,'[1]Table B'!A:B,2,FALSE)</f>
        <v>CU-HE-Non-specific Activity</v>
      </c>
      <c r="K919" s="9" t="str">
        <f t="shared" si="44"/>
        <v>500-CU-HE-Non-specific Activity</v>
      </c>
      <c r="L919" s="9" t="str">
        <f>IFERROR(VLOOKUP(A919,'[1]VAC as of March 2024'!A:K,11,FALSE),"No")</f>
        <v>No</v>
      </c>
      <c r="M919" s="9" t="s">
        <v>2240</v>
      </c>
      <c r="Q919" s="2"/>
    </row>
    <row r="920" spans="1:17" x14ac:dyDescent="0.25">
      <c r="A920" s="33" t="str">
        <f t="shared" si="42"/>
        <v>2070003210</v>
      </c>
      <c r="B920" s="36" t="s">
        <v>2355</v>
      </c>
      <c r="C920" s="36" t="s">
        <v>6135</v>
      </c>
      <c r="D920" s="9" t="str">
        <f t="shared" si="43"/>
        <v>207003210</v>
      </c>
      <c r="E920" s="35">
        <v>20700</v>
      </c>
      <c r="F920" s="37">
        <v>3210</v>
      </c>
      <c r="G920" s="9" t="str">
        <f>VLOOKUP(B920,'[1]Business Unit Lookup'!A:B,2,FALSE)</f>
        <v>University of Virginia</v>
      </c>
      <c r="H920" s="33" t="str">
        <f>VLOOKUP(C920,'[1]Fund Lookup'!B:C,2,FALSE)</f>
        <v>ARP-CrvStLoclFisRecFd-COVID-19</v>
      </c>
      <c r="I920" s="35" t="s">
        <v>2307</v>
      </c>
      <c r="J920" s="33" t="str">
        <f>VLOOKUP(I920,'[1]Table B'!A:B,2,FALSE)</f>
        <v>CU-HE-Non-specific Activity</v>
      </c>
      <c r="K920" s="9" t="str">
        <f t="shared" si="44"/>
        <v>500-CU-HE-Non-specific Activity</v>
      </c>
      <c r="L920" s="9" t="str">
        <f>IFERROR(VLOOKUP(A920,'[1]VAC as of March 2024'!A:K,11,FALSE),"No")</f>
        <v>No</v>
      </c>
      <c r="M920" s="38" t="s">
        <v>5493</v>
      </c>
      <c r="O920" s="38"/>
      <c r="P920" s="38"/>
      <c r="Q920" s="2"/>
    </row>
    <row r="921" spans="1:17" x14ac:dyDescent="0.25">
      <c r="A921" s="33" t="str">
        <f t="shared" si="42"/>
        <v>2070003220</v>
      </c>
      <c r="B921" s="33" t="s">
        <v>2355</v>
      </c>
      <c r="C921" s="33" t="s">
        <v>813</v>
      </c>
      <c r="D921" s="9" t="str">
        <f t="shared" si="43"/>
        <v>207003220</v>
      </c>
      <c r="E921" s="34">
        <v>20700</v>
      </c>
      <c r="F921" s="34">
        <v>3220</v>
      </c>
      <c r="G921" s="9" t="str">
        <f>VLOOKUP(B921,'[1]Business Unit Lookup'!A:B,2,FALSE)</f>
        <v>University of Virginia</v>
      </c>
      <c r="H921" s="33" t="str">
        <f>VLOOKUP(C921,'[1]Fund Lookup'!B:C,2,FALSE)</f>
        <v>Covered Institution Int Escrow</v>
      </c>
      <c r="I921" s="35" t="s">
        <v>2307</v>
      </c>
      <c r="J921" s="33" t="str">
        <f>VLOOKUP(I921,'[1]Table B'!A:B,2,FALSE)</f>
        <v>CU-HE-Non-specific Activity</v>
      </c>
      <c r="K921" s="9" t="str">
        <f t="shared" si="44"/>
        <v>500-CU-HE-Non-specific Activity</v>
      </c>
      <c r="L921" s="9" t="str">
        <f>IFERROR(VLOOKUP(A921,'[1]VAC as of March 2024'!A:K,11,FALSE),"No")</f>
        <v>Yes</v>
      </c>
      <c r="M921" s="9" t="s">
        <v>2240</v>
      </c>
      <c r="Q921" s="2"/>
    </row>
    <row r="922" spans="1:17" x14ac:dyDescent="0.25">
      <c r="A922" s="33" t="str">
        <f t="shared" si="42"/>
        <v>2070003230</v>
      </c>
      <c r="B922" s="33" t="s">
        <v>2355</v>
      </c>
      <c r="C922" s="33" t="s">
        <v>6136</v>
      </c>
      <c r="D922" s="9" t="str">
        <f t="shared" si="43"/>
        <v>207003230</v>
      </c>
      <c r="E922" s="34">
        <v>20700</v>
      </c>
      <c r="F922" s="34">
        <v>3230</v>
      </c>
      <c r="G922" s="9" t="str">
        <f>VLOOKUP(B922,'[1]Business Unit Lookup'!A:B,2,FALSE)</f>
        <v>University of Virginia</v>
      </c>
      <c r="H922" s="33" t="str">
        <f>VLOOKUP(C922,'[1]Fund Lookup'!B:C,2,FALSE)</f>
        <v>Epi&amp;LabCpctyInfctsDis-COVID-19</v>
      </c>
      <c r="I922" s="35" t="s">
        <v>2307</v>
      </c>
      <c r="J922" s="33" t="str">
        <f>VLOOKUP(I922,'[1]Table B'!A:B,2,FALSE)</f>
        <v>CU-HE-Non-specific Activity</v>
      </c>
      <c r="K922" s="9" t="str">
        <f t="shared" si="44"/>
        <v>500-CU-HE-Non-specific Activity</v>
      </c>
      <c r="L922" s="9" t="str">
        <f>IFERROR(VLOOKUP(A922,'[1]VAC as of March 2024'!A:K,11,FALSE),"No")</f>
        <v>No</v>
      </c>
      <c r="M922" s="9" t="s">
        <v>5493</v>
      </c>
      <c r="Q922" s="2"/>
    </row>
    <row r="923" spans="1:17" x14ac:dyDescent="0.25">
      <c r="A923" s="33" t="str">
        <f t="shared" si="42"/>
        <v>2070003240</v>
      </c>
      <c r="B923" s="33" t="s">
        <v>2355</v>
      </c>
      <c r="C923" s="33" t="s">
        <v>816</v>
      </c>
      <c r="D923" s="9" t="str">
        <f t="shared" si="43"/>
        <v>207003240</v>
      </c>
      <c r="E923" s="34">
        <v>20700</v>
      </c>
      <c r="F923" s="34">
        <v>3240</v>
      </c>
      <c r="G923" s="9" t="str">
        <f>VLOOKUP(B923,'[1]Business Unit Lookup'!A:B,2,FALSE)</f>
        <v>University of Virginia</v>
      </c>
      <c r="H923" s="33" t="str">
        <f>VLOOKUP(C923,'[1]Fund Lookup'!B:C,2,FALSE)</f>
        <v>Grnt-Trng P Care Med&amp;Dent-ARRA</v>
      </c>
      <c r="I923" s="35" t="s">
        <v>2307</v>
      </c>
      <c r="J923" s="33" t="str">
        <f>VLOOKUP(I923,'[1]Table B'!A:B,2,FALSE)</f>
        <v>CU-HE-Non-specific Activity</v>
      </c>
      <c r="K923" s="9" t="str">
        <f t="shared" si="44"/>
        <v>500-CU-HE-Non-specific Activity</v>
      </c>
      <c r="L923" s="9" t="str">
        <f>IFERROR(VLOOKUP(A923,'[1]VAC as of March 2024'!A:K,11,FALSE),"No")</f>
        <v>No</v>
      </c>
      <c r="M923" s="9" t="s">
        <v>2281</v>
      </c>
      <c r="Q923" s="2"/>
    </row>
    <row r="924" spans="1:17" x14ac:dyDescent="0.25">
      <c r="A924" s="33" t="str">
        <f t="shared" si="42"/>
        <v>2070003250</v>
      </c>
      <c r="B924" s="33" t="s">
        <v>2355</v>
      </c>
      <c r="C924" s="33" t="s">
        <v>819</v>
      </c>
      <c r="D924" s="9" t="str">
        <f t="shared" si="43"/>
        <v>207003250</v>
      </c>
      <c r="E924" s="34">
        <v>20700</v>
      </c>
      <c r="F924" s="34">
        <v>3250</v>
      </c>
      <c r="G924" s="9" t="str">
        <f>VLOOKUP(B924,'[1]Business Unit Lookup'!A:B,2,FALSE)</f>
        <v>University of Virginia</v>
      </c>
      <c r="H924" s="33" t="str">
        <f>VLOOKUP(C924,'[1]Fund Lookup'!B:C,2,FALSE)</f>
        <v>E&amp;G Facilities Maint Reserve</v>
      </c>
      <c r="I924" s="35" t="s">
        <v>2307</v>
      </c>
      <c r="J924" s="33" t="str">
        <f>VLOOKUP(I924,'[1]Table B'!A:B,2,FALSE)</f>
        <v>CU-HE-Non-specific Activity</v>
      </c>
      <c r="K924" s="9" t="str">
        <f t="shared" si="44"/>
        <v>500-CU-HE-Non-specific Activity</v>
      </c>
      <c r="L924" s="9" t="str">
        <f>IFERROR(VLOOKUP(A924,'[1]VAC as of March 2024'!A:K,11,FALSE),"No")</f>
        <v>No</v>
      </c>
      <c r="M924" s="9" t="s">
        <v>2240</v>
      </c>
      <c r="Q924" s="2"/>
    </row>
    <row r="925" spans="1:17" x14ac:dyDescent="0.25">
      <c r="A925" s="33" t="str">
        <f t="shared" si="42"/>
        <v>2070003260</v>
      </c>
      <c r="B925" s="36" t="s">
        <v>2355</v>
      </c>
      <c r="C925" s="36" t="s">
        <v>8368</v>
      </c>
      <c r="D925" s="9" t="str">
        <f t="shared" si="43"/>
        <v>207003260</v>
      </c>
      <c r="E925" s="35">
        <v>20700</v>
      </c>
      <c r="F925" s="37">
        <v>3260</v>
      </c>
      <c r="G925" s="9" t="str">
        <f>VLOOKUP(B925,'[1]Business Unit Lookup'!A:B,2,FALSE)</f>
        <v>University of Virginia</v>
      </c>
      <c r="H925" s="33" t="str">
        <f>VLOOKUP(C925,'[1]Fund Lookup'!B:C,2,FALSE)</f>
        <v>Cllg Prtnrshp Labrtry Schl Fnd</v>
      </c>
      <c r="I925" s="35" t="s">
        <v>2307</v>
      </c>
      <c r="J925" s="33" t="str">
        <f>VLOOKUP(I925,'[1]Table B'!A:B,2,FALSE)</f>
        <v>CU-HE-Non-specific Activity</v>
      </c>
      <c r="K925" s="9" t="str">
        <f t="shared" si="44"/>
        <v>500-CU-HE-Non-specific Activity</v>
      </c>
      <c r="L925" s="9" t="str">
        <f>IFERROR(VLOOKUP(A925,'[1]VAC as of March 2024'!A:K,11,FALSE),"No")</f>
        <v>No</v>
      </c>
      <c r="M925" s="38" t="s">
        <v>2240</v>
      </c>
      <c r="O925" s="38"/>
      <c r="P925" s="38"/>
      <c r="Q925" s="2"/>
    </row>
    <row r="926" spans="1:17" x14ac:dyDescent="0.25">
      <c r="A926" s="33" t="str">
        <f t="shared" si="42"/>
        <v>2070003280</v>
      </c>
      <c r="B926" s="33" t="s">
        <v>2355</v>
      </c>
      <c r="C926" s="33" t="s">
        <v>5559</v>
      </c>
      <c r="D926" s="9" t="str">
        <f t="shared" si="43"/>
        <v>207003280</v>
      </c>
      <c r="E926" s="34">
        <v>20700</v>
      </c>
      <c r="F926" s="34">
        <v>3280</v>
      </c>
      <c r="G926" s="9" t="str">
        <f>VLOOKUP(B926,'[1]Business Unit Lookup'!A:B,2,FALSE)</f>
        <v>University of Virginia</v>
      </c>
      <c r="H926" s="33" t="str">
        <f>VLOOKUP(C926,'[1]Fund Lookup'!B:C,2,FALSE)</f>
        <v>CoronavrsEmrSpplFdPrg-COVID-19</v>
      </c>
      <c r="I926" s="35" t="s">
        <v>2307</v>
      </c>
      <c r="J926" s="33" t="str">
        <f>VLOOKUP(I926,'[1]Table B'!A:B,2,FALSE)</f>
        <v>CU-HE-Non-specific Activity</v>
      </c>
      <c r="K926" s="9" t="str">
        <f t="shared" si="44"/>
        <v>500-CU-HE-Non-specific Activity</v>
      </c>
      <c r="L926" s="9" t="str">
        <f>IFERROR(VLOOKUP(A926,'[1]VAC as of March 2024'!A:K,11,FALSE),"No")</f>
        <v>No</v>
      </c>
      <c r="M926" s="9" t="s">
        <v>5493</v>
      </c>
      <c r="Q926" s="2"/>
    </row>
    <row r="927" spans="1:17" x14ac:dyDescent="0.25">
      <c r="A927" s="33" t="str">
        <f t="shared" si="42"/>
        <v>2070003300</v>
      </c>
      <c r="B927" s="33" t="s">
        <v>2355</v>
      </c>
      <c r="C927" s="33" t="s">
        <v>824</v>
      </c>
      <c r="D927" s="9" t="str">
        <f t="shared" si="43"/>
        <v>207003300</v>
      </c>
      <c r="E927" s="34">
        <v>20700</v>
      </c>
      <c r="F927" s="34">
        <v>3300</v>
      </c>
      <c r="G927" s="9" t="str">
        <f>VLOOKUP(B927,'[1]Business Unit Lookup'!A:B,2,FALSE)</f>
        <v>University of Virginia</v>
      </c>
      <c r="H927" s="33" t="str">
        <f>VLOOKUP(C927,'[1]Fund Lookup'!B:C,2,FALSE)</f>
        <v>Hi Ed Decentralzation Suspense</v>
      </c>
      <c r="I927" s="35" t="s">
        <v>2307</v>
      </c>
      <c r="J927" s="33" t="str">
        <f>VLOOKUP(I927,'[1]Table B'!A:B,2,FALSE)</f>
        <v>CU-HE-Non-specific Activity</v>
      </c>
      <c r="K927" s="9" t="str">
        <f t="shared" si="44"/>
        <v>500-CU-HE-Non-specific Activity</v>
      </c>
      <c r="L927" s="9" t="str">
        <f>IFERROR(VLOOKUP(A927,'[1]VAC as of March 2024'!A:K,11,FALSE),"No")</f>
        <v>No</v>
      </c>
      <c r="M927" s="9" t="s">
        <v>2240</v>
      </c>
      <c r="Q927" s="2"/>
    </row>
    <row r="928" spans="1:17" x14ac:dyDescent="0.25">
      <c r="A928" s="33" t="str">
        <f t="shared" si="42"/>
        <v>2070003410</v>
      </c>
      <c r="B928" s="33" t="s">
        <v>2355</v>
      </c>
      <c r="C928" s="33" t="s">
        <v>5581</v>
      </c>
      <c r="D928" s="9" t="str">
        <f t="shared" si="43"/>
        <v>207003410</v>
      </c>
      <c r="E928" s="34">
        <v>20700</v>
      </c>
      <c r="F928" s="34">
        <v>3410</v>
      </c>
      <c r="G928" s="9" t="str">
        <f>VLOOKUP(B928,'[1]Business Unit Lookup'!A:B,2,FALSE)</f>
        <v>University of Virginia</v>
      </c>
      <c r="H928" s="33" t="str">
        <f>VLOOKUP(C928,'[1]Fund Lookup'!B:C,2,FALSE)</f>
        <v>GEER Fund - COVID-19</v>
      </c>
      <c r="I928" s="35" t="s">
        <v>2307</v>
      </c>
      <c r="J928" s="33" t="str">
        <f>VLOOKUP(I928,'[1]Table B'!A:B,2,FALSE)</f>
        <v>CU-HE-Non-specific Activity</v>
      </c>
      <c r="K928" s="9" t="str">
        <f t="shared" si="44"/>
        <v>500-CU-HE-Non-specific Activity</v>
      </c>
      <c r="L928" s="9" t="str">
        <f>IFERROR(VLOOKUP(A928,'[1]VAC as of March 2024'!A:K,11,FALSE),"No")</f>
        <v>No</v>
      </c>
      <c r="M928" s="9" t="s">
        <v>5493</v>
      </c>
      <c r="Q928" s="2"/>
    </row>
    <row r="929" spans="1:17" x14ac:dyDescent="0.25">
      <c r="A929" s="33" t="str">
        <f t="shared" si="42"/>
        <v>2070003420</v>
      </c>
      <c r="B929" s="33" t="s">
        <v>2355</v>
      </c>
      <c r="C929" s="33" t="s">
        <v>5584</v>
      </c>
      <c r="D929" s="9" t="str">
        <f t="shared" si="43"/>
        <v>207003420</v>
      </c>
      <c r="E929" s="34">
        <v>20700</v>
      </c>
      <c r="F929" s="34">
        <v>3420</v>
      </c>
      <c r="G929" s="9" t="str">
        <f>VLOOKUP(B929,'[1]Business Unit Lookup'!A:B,2,FALSE)</f>
        <v>University of Virginia</v>
      </c>
      <c r="H929" s="33" t="str">
        <f>VLOOKUP(C929,'[1]Fund Lookup'!B:C,2,FALSE)</f>
        <v>Caresactrlffd-General-Covid-19</v>
      </c>
      <c r="I929" s="35" t="s">
        <v>2307</v>
      </c>
      <c r="J929" s="33" t="str">
        <f>VLOOKUP(I929,'[1]Table B'!A:B,2,FALSE)</f>
        <v>CU-HE-Non-specific Activity</v>
      </c>
      <c r="K929" s="9" t="str">
        <f t="shared" si="44"/>
        <v>500-CU-HE-Non-specific Activity</v>
      </c>
      <c r="L929" s="9" t="str">
        <f>IFERROR(VLOOKUP(A929,'[1]VAC as of March 2024'!A:K,11,FALSE),"No")</f>
        <v>No</v>
      </c>
      <c r="M929" s="9" t="s">
        <v>5493</v>
      </c>
      <c r="Q929" s="2"/>
    </row>
    <row r="930" spans="1:17" x14ac:dyDescent="0.25">
      <c r="A930" s="33" t="str">
        <f t="shared" si="42"/>
        <v>2070003440</v>
      </c>
      <c r="B930" s="33" t="s">
        <v>2355</v>
      </c>
      <c r="C930" s="33" t="s">
        <v>5370</v>
      </c>
      <c r="D930" s="9" t="str">
        <f t="shared" si="43"/>
        <v>207003440</v>
      </c>
      <c r="E930" s="34">
        <v>20700</v>
      </c>
      <c r="F930" s="34">
        <v>3440</v>
      </c>
      <c r="G930" s="9" t="str">
        <f>VLOOKUP(B930,'[1]Business Unit Lookup'!A:B,2,FALSE)</f>
        <v>University of Virginia</v>
      </c>
      <c r="H930" s="33" t="str">
        <f>VLOOKUP(C930,'[1]Fund Lookup'!B:C,2,FALSE)</f>
        <v>EduStabFund-Students-COVID-19</v>
      </c>
      <c r="I930" s="35" t="s">
        <v>2307</v>
      </c>
      <c r="J930" s="33" t="str">
        <f>VLOOKUP(I930,'[1]Table B'!A:B,2,FALSE)</f>
        <v>CU-HE-Non-specific Activity</v>
      </c>
      <c r="K930" s="9" t="str">
        <f t="shared" si="44"/>
        <v>500-CU-HE-Non-specific Activity</v>
      </c>
      <c r="L930" s="9" t="str">
        <f>IFERROR(VLOOKUP(A930,'[1]VAC as of March 2024'!A:K,11,FALSE),"No")</f>
        <v>No</v>
      </c>
      <c r="M930" s="9" t="s">
        <v>5493</v>
      </c>
      <c r="Q930" s="2"/>
    </row>
    <row r="931" spans="1:17" x14ac:dyDescent="0.25">
      <c r="A931" s="33" t="str">
        <f t="shared" si="42"/>
        <v>2070003460</v>
      </c>
      <c r="B931" s="35" t="s">
        <v>2355</v>
      </c>
      <c r="C931" s="36" t="s">
        <v>8470</v>
      </c>
      <c r="D931" s="9" t="str">
        <f t="shared" si="43"/>
        <v>207003460</v>
      </c>
      <c r="E931" s="35">
        <v>20700</v>
      </c>
      <c r="F931" s="37">
        <v>3460</v>
      </c>
      <c r="G931" s="9" t="str">
        <f>VLOOKUP(B931,'[1]Business Unit Lookup'!A:B,2,FALSE)</f>
        <v>University of Virginia</v>
      </c>
      <c r="H931" s="33" t="str">
        <f>VLOOKUP(C931,'[1]Fund Lookup'!B:C,2,FALSE)</f>
        <v>Innovative internship Fund</v>
      </c>
      <c r="I931" s="35" t="s">
        <v>2307</v>
      </c>
      <c r="J931" s="33" t="str">
        <f>VLOOKUP(I931,'[1]Table B'!A:B,2,FALSE)</f>
        <v>CU-HE-Non-specific Activity</v>
      </c>
      <c r="K931" s="9" t="str">
        <f t="shared" si="44"/>
        <v>500-CU-HE-Non-specific Activity</v>
      </c>
      <c r="L931" s="9" t="str">
        <f>IFERROR(VLOOKUP(A931,'[1]VAC as of March 2024'!A:K,11,FALSE),"No")</f>
        <v>No</v>
      </c>
      <c r="M931" s="38" t="s">
        <v>2240</v>
      </c>
      <c r="O931" s="38"/>
      <c r="P931" s="38"/>
      <c r="Q931" s="2"/>
    </row>
    <row r="932" spans="1:17" x14ac:dyDescent="0.25">
      <c r="A932" s="33" t="str">
        <f t="shared" si="42"/>
        <v>2070003490</v>
      </c>
      <c r="B932" s="35" t="s">
        <v>2355</v>
      </c>
      <c r="C932" s="36" t="s">
        <v>8475</v>
      </c>
      <c r="D932" s="9" t="str">
        <f t="shared" si="43"/>
        <v>207003490</v>
      </c>
      <c r="E932" s="35">
        <v>20700</v>
      </c>
      <c r="F932" s="37">
        <v>3490</v>
      </c>
      <c r="G932" s="9" t="str">
        <f>VLOOKUP(B932,'[1]Business Unit Lookup'!A:B,2,FALSE)</f>
        <v>University of Virginia</v>
      </c>
      <c r="H932" s="33" t="str">
        <f>VLOOKUP(C932,'[1]Fund Lookup'!B:C,2,FALSE)</f>
        <v>NewEconomyWrkfrcCrdntlGrntFnd</v>
      </c>
      <c r="I932" s="35" t="s">
        <v>2307</v>
      </c>
      <c r="J932" s="33" t="str">
        <f>VLOOKUP(I932,'[1]Table B'!A:B,2,FALSE)</f>
        <v>CU-HE-Non-specific Activity</v>
      </c>
      <c r="K932" s="9" t="str">
        <f t="shared" si="44"/>
        <v>500-CU-HE-Non-specific Activity</v>
      </c>
      <c r="L932" s="9" t="str">
        <f>IFERROR(VLOOKUP(A932,'[1]VAC as of March 2024'!A:K,11,FALSE),"No")</f>
        <v>No</v>
      </c>
      <c r="M932" s="38" t="s">
        <v>2240</v>
      </c>
      <c r="O932" s="38"/>
      <c r="P932" s="38"/>
      <c r="Q932" s="2"/>
    </row>
    <row r="933" spans="1:17" x14ac:dyDescent="0.25">
      <c r="A933" s="33" t="str">
        <f t="shared" si="42"/>
        <v>2070003510</v>
      </c>
      <c r="B933" s="33" t="s">
        <v>2355</v>
      </c>
      <c r="C933" s="33" t="s">
        <v>833</v>
      </c>
      <c r="D933" s="9" t="str">
        <f t="shared" si="43"/>
        <v>207003510</v>
      </c>
      <c r="E933" s="34">
        <v>20700</v>
      </c>
      <c r="F933" s="34">
        <v>3510</v>
      </c>
      <c r="G933" s="9" t="str">
        <f>VLOOKUP(B933,'[1]Business Unit Lookup'!A:B,2,FALSE)</f>
        <v>University of Virginia</v>
      </c>
      <c r="H933" s="33" t="str">
        <f>VLOOKUP(C933,'[1]Fund Lookup'!B:C,2,FALSE)</f>
        <v>Trans-NSF Rcvry Act Rsrch-ARRA</v>
      </c>
      <c r="I933" s="35" t="s">
        <v>2307</v>
      </c>
      <c r="J933" s="33" t="str">
        <f>VLOOKUP(I933,'[1]Table B'!A:B,2,FALSE)</f>
        <v>CU-HE-Non-specific Activity</v>
      </c>
      <c r="K933" s="9" t="str">
        <f t="shared" si="44"/>
        <v>500-CU-HE-Non-specific Activity</v>
      </c>
      <c r="L933" s="9" t="str">
        <f>IFERROR(VLOOKUP(A933,'[1]VAC as of March 2024'!A:K,11,FALSE),"No")</f>
        <v>No</v>
      </c>
      <c r="M933" s="9" t="s">
        <v>2281</v>
      </c>
      <c r="Q933" s="2"/>
    </row>
    <row r="934" spans="1:17" x14ac:dyDescent="0.25">
      <c r="A934" s="33" t="str">
        <f t="shared" si="42"/>
        <v>2070003520</v>
      </c>
      <c r="B934" s="33" t="s">
        <v>2355</v>
      </c>
      <c r="C934" s="33" t="s">
        <v>835</v>
      </c>
      <c r="D934" s="9" t="str">
        <f t="shared" si="43"/>
        <v>207003520</v>
      </c>
      <c r="E934" s="34">
        <v>20700</v>
      </c>
      <c r="F934" s="34">
        <v>3520</v>
      </c>
      <c r="G934" s="9" t="str">
        <f>VLOOKUP(B934,'[1]Business Unit Lookup'!A:B,2,FALSE)</f>
        <v>University of Virginia</v>
      </c>
      <c r="H934" s="33" t="str">
        <f>VLOOKUP(C934,'[1]Fund Lookup'!B:C,2,FALSE)</f>
        <v>Trans-NIH Rcvry Act Rsrch-ARRA</v>
      </c>
      <c r="I934" s="35" t="s">
        <v>2307</v>
      </c>
      <c r="J934" s="33" t="str">
        <f>VLOOKUP(I934,'[1]Table B'!A:B,2,FALSE)</f>
        <v>CU-HE-Non-specific Activity</v>
      </c>
      <c r="K934" s="9" t="str">
        <f t="shared" si="44"/>
        <v>500-CU-HE-Non-specific Activity</v>
      </c>
      <c r="L934" s="9" t="str">
        <f>IFERROR(VLOOKUP(A934,'[1]VAC as of March 2024'!A:K,11,FALSE),"No")</f>
        <v>No</v>
      </c>
      <c r="M934" s="9" t="s">
        <v>2281</v>
      </c>
      <c r="Q934" s="2"/>
    </row>
    <row r="935" spans="1:17" x14ac:dyDescent="0.25">
      <c r="A935" s="33" t="str">
        <f t="shared" si="42"/>
        <v>2070003610</v>
      </c>
      <c r="B935" s="33" t="s">
        <v>2355</v>
      </c>
      <c r="C935" s="33" t="s">
        <v>837</v>
      </c>
      <c r="D935" s="9" t="str">
        <f t="shared" si="43"/>
        <v>207003610</v>
      </c>
      <c r="E935" s="34">
        <v>20700</v>
      </c>
      <c r="F935" s="34">
        <v>3610</v>
      </c>
      <c r="G935" s="9" t="str">
        <f>VLOOKUP(B935,'[1]Business Unit Lookup'!A:B,2,FALSE)</f>
        <v>University of Virginia</v>
      </c>
      <c r="H935" s="33" t="str">
        <f>VLOOKUP(C935,'[1]Fund Lookup'!B:C,2,FALSE)</f>
        <v>Americorps - ARRA UVA</v>
      </c>
      <c r="I935" s="35" t="s">
        <v>2307</v>
      </c>
      <c r="J935" s="33" t="str">
        <f>VLOOKUP(I935,'[1]Table B'!A:B,2,FALSE)</f>
        <v>CU-HE-Non-specific Activity</v>
      </c>
      <c r="K935" s="9" t="str">
        <f t="shared" si="44"/>
        <v>500-CU-HE-Non-specific Activity</v>
      </c>
      <c r="L935" s="9" t="str">
        <f>IFERROR(VLOOKUP(A935,'[1]VAC as of March 2024'!A:K,11,FALSE),"No")</f>
        <v>No</v>
      </c>
      <c r="M935" s="9" t="s">
        <v>2281</v>
      </c>
      <c r="Q935" s="2"/>
    </row>
    <row r="936" spans="1:17" x14ac:dyDescent="0.25">
      <c r="A936" s="33" t="str">
        <f t="shared" si="42"/>
        <v>2070003640</v>
      </c>
      <c r="B936" s="33" t="s">
        <v>2355</v>
      </c>
      <c r="C936" s="33" t="s">
        <v>839</v>
      </c>
      <c r="D936" s="9" t="str">
        <f t="shared" si="43"/>
        <v>207003640</v>
      </c>
      <c r="E936" s="34">
        <v>20700</v>
      </c>
      <c r="F936" s="34">
        <v>3640</v>
      </c>
      <c r="G936" s="9" t="str">
        <f>VLOOKUP(B936,'[1]Business Unit Lookup'!A:B,2,FALSE)</f>
        <v>University of Virginia</v>
      </c>
      <c r="H936" s="33" t="str">
        <f>VLOOKUP(C936,'[1]Fund Lookup'!B:C,2,FALSE)</f>
        <v>Off Of Sci Fin Assist Pgm-ARRA</v>
      </c>
      <c r="I936" s="35" t="s">
        <v>2307</v>
      </c>
      <c r="J936" s="33" t="str">
        <f>VLOOKUP(I936,'[1]Table B'!A:B,2,FALSE)</f>
        <v>CU-HE-Non-specific Activity</v>
      </c>
      <c r="K936" s="9" t="str">
        <f t="shared" si="44"/>
        <v>500-CU-HE-Non-specific Activity</v>
      </c>
      <c r="L936" s="9" t="str">
        <f>IFERROR(VLOOKUP(A936,'[1]VAC as of March 2024'!A:K,11,FALSE),"No")</f>
        <v>No</v>
      </c>
      <c r="M936" s="9" t="s">
        <v>2281</v>
      </c>
      <c r="Q936" s="2"/>
    </row>
    <row r="937" spans="1:17" x14ac:dyDescent="0.25">
      <c r="A937" s="33" t="str">
        <f t="shared" si="42"/>
        <v>2070003690</v>
      </c>
      <c r="B937" s="33" t="s">
        <v>2355</v>
      </c>
      <c r="C937" s="33" t="s">
        <v>5373</v>
      </c>
      <c r="D937" s="9" t="str">
        <f t="shared" si="43"/>
        <v>207003690</v>
      </c>
      <c r="E937" s="34">
        <v>20700</v>
      </c>
      <c r="F937" s="34">
        <v>3690</v>
      </c>
      <c r="G937" s="9" t="str">
        <f>VLOOKUP(B937,'[1]Business Unit Lookup'!A:B,2,FALSE)</f>
        <v>University of Virginia</v>
      </c>
      <c r="H937" s="33" t="str">
        <f>VLOOKUP(C937,'[1]Fund Lookup'!B:C,2,FALSE)</f>
        <v>EduStabFund-Institutn-COVID-19</v>
      </c>
      <c r="I937" s="35" t="s">
        <v>2307</v>
      </c>
      <c r="J937" s="33" t="str">
        <f>VLOOKUP(I937,'[1]Table B'!A:B,2,FALSE)</f>
        <v>CU-HE-Non-specific Activity</v>
      </c>
      <c r="K937" s="9" t="str">
        <f t="shared" si="44"/>
        <v>500-CU-HE-Non-specific Activity</v>
      </c>
      <c r="L937" s="9" t="str">
        <f>IFERROR(VLOOKUP(A937,'[1]VAC as of March 2024'!A:K,11,FALSE),"No")</f>
        <v>No</v>
      </c>
      <c r="M937" s="9" t="s">
        <v>5493</v>
      </c>
      <c r="Q937" s="2"/>
    </row>
    <row r="938" spans="1:17" x14ac:dyDescent="0.25">
      <c r="A938" s="33" t="str">
        <f t="shared" si="42"/>
        <v>2070003710</v>
      </c>
      <c r="B938" s="40" t="s">
        <v>2355</v>
      </c>
      <c r="C938" s="36" t="s">
        <v>6137</v>
      </c>
      <c r="D938" s="9" t="str">
        <f t="shared" si="43"/>
        <v>207003710</v>
      </c>
      <c r="E938" s="40">
        <v>20700</v>
      </c>
      <c r="F938" s="37">
        <v>3710</v>
      </c>
      <c r="G938" s="9" t="str">
        <f>VLOOKUP(B938,'[1]Business Unit Lookup'!A:B,2,FALSE)</f>
        <v>University of Virginia</v>
      </c>
      <c r="H938" s="33" t="str">
        <f>VLOOKUP(C938,'[1]Fund Lookup'!B:C,2,FALSE)</f>
        <v>FEMA - State Agy - COVID-19</v>
      </c>
      <c r="I938" s="35" t="s">
        <v>2307</v>
      </c>
      <c r="J938" s="33" t="str">
        <f>VLOOKUP(I938,'[1]Table B'!A:B,2,FALSE)</f>
        <v>CU-HE-Non-specific Activity</v>
      </c>
      <c r="K938" s="9" t="str">
        <f t="shared" si="44"/>
        <v>500-CU-HE-Non-specific Activity</v>
      </c>
      <c r="L938" s="9" t="str">
        <f>IFERROR(VLOOKUP(A938,'[1]VAC as of March 2024'!A:K,11,FALSE),"No")</f>
        <v>No</v>
      </c>
      <c r="M938" s="38" t="s">
        <v>5493</v>
      </c>
      <c r="O938" s="38"/>
      <c r="P938" s="38"/>
      <c r="Q938" s="82"/>
    </row>
    <row r="939" spans="1:17" x14ac:dyDescent="0.25">
      <c r="A939" s="33" t="str">
        <f t="shared" si="42"/>
        <v>2070003720</v>
      </c>
      <c r="B939" s="33" t="s">
        <v>2355</v>
      </c>
      <c r="C939" s="33" t="s">
        <v>844</v>
      </c>
      <c r="D939" s="9" t="str">
        <f t="shared" si="43"/>
        <v>207003720</v>
      </c>
      <c r="E939" s="34">
        <v>20700</v>
      </c>
      <c r="F939" s="34">
        <v>3720</v>
      </c>
      <c r="G939" s="9" t="str">
        <f>VLOOKUP(B939,'[1]Business Unit Lookup'!A:B,2,FALSE)</f>
        <v>University of Virginia</v>
      </c>
      <c r="H939" s="33" t="str">
        <f>VLOOKUP(C939,'[1]Fund Lookup'!B:C,2,FALSE)</f>
        <v>St Fiscal Stabl-Innovtion-ARRA</v>
      </c>
      <c r="I939" s="35" t="s">
        <v>2307</v>
      </c>
      <c r="J939" s="33" t="str">
        <f>VLOOKUP(I939,'[1]Table B'!A:B,2,FALSE)</f>
        <v>CU-HE-Non-specific Activity</v>
      </c>
      <c r="K939" s="9" t="str">
        <f t="shared" si="44"/>
        <v>500-CU-HE-Non-specific Activity</v>
      </c>
      <c r="L939" s="9" t="str">
        <f>IFERROR(VLOOKUP(A939,'[1]VAC as of March 2024'!A:K,11,FALSE),"No")</f>
        <v>No</v>
      </c>
      <c r="M939" s="9" t="s">
        <v>2281</v>
      </c>
      <c r="Q939" s="2"/>
    </row>
    <row r="940" spans="1:17" x14ac:dyDescent="0.25">
      <c r="A940" s="33" t="str">
        <f t="shared" si="42"/>
        <v>2070003770</v>
      </c>
      <c r="B940" s="33" t="s">
        <v>2355</v>
      </c>
      <c r="C940" s="33" t="s">
        <v>846</v>
      </c>
      <c r="D940" s="9" t="str">
        <f t="shared" si="43"/>
        <v>207003770</v>
      </c>
      <c r="E940" s="34">
        <v>20700</v>
      </c>
      <c r="F940" s="34">
        <v>3770</v>
      </c>
      <c r="G940" s="9" t="str">
        <f>VLOOKUP(B940,'[1]Business Unit Lookup'!A:B,2,FALSE)</f>
        <v>University of Virginia</v>
      </c>
      <c r="H940" s="33" t="str">
        <f>VLOOKUP(C940,'[1]Fund Lookup'!B:C,2,FALSE)</f>
        <v>Enrgy Sec Audit&amp;Isle Mthd-ARRA</v>
      </c>
      <c r="I940" s="35" t="s">
        <v>2307</v>
      </c>
      <c r="J940" s="33" t="str">
        <f>VLOOKUP(I940,'[1]Table B'!A:B,2,FALSE)</f>
        <v>CU-HE-Non-specific Activity</v>
      </c>
      <c r="K940" s="9" t="str">
        <f t="shared" si="44"/>
        <v>500-CU-HE-Non-specific Activity</v>
      </c>
      <c r="L940" s="9" t="str">
        <f>IFERROR(VLOOKUP(A940,'[1]VAC as of March 2024'!A:K,11,FALSE),"No")</f>
        <v>No</v>
      </c>
      <c r="M940" s="9" t="s">
        <v>2281</v>
      </c>
      <c r="Q940" s="2"/>
    </row>
    <row r="941" spans="1:17" x14ac:dyDescent="0.25">
      <c r="A941" s="33" t="str">
        <f t="shared" si="42"/>
        <v>2070003860</v>
      </c>
      <c r="B941" s="33" t="s">
        <v>2355</v>
      </c>
      <c r="C941" s="33" t="s">
        <v>863</v>
      </c>
      <c r="D941" s="9" t="str">
        <f t="shared" si="43"/>
        <v>207003860</v>
      </c>
      <c r="E941" s="34">
        <v>20700</v>
      </c>
      <c r="F941" s="34">
        <v>3860</v>
      </c>
      <c r="G941" s="9" t="str">
        <f>VLOOKUP(B941,'[1]Business Unit Lookup'!A:B,2,FALSE)</f>
        <v>University of Virginia</v>
      </c>
      <c r="H941" s="33" t="str">
        <f>VLOOKUP(C941,'[1]Fund Lookup'!B:C,2,FALSE)</f>
        <v>Rcycl Matl Sale-Non-Gen/Fed-HE</v>
      </c>
      <c r="I941" s="35" t="s">
        <v>2307</v>
      </c>
      <c r="J941" s="33" t="str">
        <f>VLOOKUP(I941,'[1]Table B'!A:B,2,FALSE)</f>
        <v>CU-HE-Non-specific Activity</v>
      </c>
      <c r="K941" s="9" t="str">
        <f t="shared" si="44"/>
        <v>500-CU-HE-Non-specific Activity</v>
      </c>
      <c r="L941" s="9" t="str">
        <f>IFERROR(VLOOKUP(A941,'[1]VAC as of March 2024'!A:K,11,FALSE),"No")</f>
        <v>No</v>
      </c>
      <c r="M941" s="9" t="s">
        <v>2240</v>
      </c>
      <c r="Q941" s="2"/>
    </row>
    <row r="942" spans="1:17" x14ac:dyDescent="0.25">
      <c r="A942" s="33" t="str">
        <f t="shared" si="42"/>
        <v>2070003870</v>
      </c>
      <c r="B942" s="33" t="s">
        <v>2355</v>
      </c>
      <c r="C942" s="33" t="s">
        <v>865</v>
      </c>
      <c r="D942" s="9" t="str">
        <f t="shared" si="43"/>
        <v>207003870</v>
      </c>
      <c r="E942" s="34">
        <v>20700</v>
      </c>
      <c r="F942" s="34">
        <v>3870</v>
      </c>
      <c r="G942" s="9" t="str">
        <f>VLOOKUP(B942,'[1]Business Unit Lookup'!A:B,2,FALSE)</f>
        <v>University of Virginia</v>
      </c>
      <c r="H942" s="33" t="str">
        <f>VLOOKUP(C942,'[1]Fund Lookup'!B:C,2,FALSE)</f>
        <v>Srplus Supp&amp;Equip Sales-Gen-HE</v>
      </c>
      <c r="I942" s="35" t="s">
        <v>2307</v>
      </c>
      <c r="J942" s="33" t="str">
        <f>VLOOKUP(I942,'[1]Table B'!A:B,2,FALSE)</f>
        <v>CU-HE-Non-specific Activity</v>
      </c>
      <c r="K942" s="9" t="str">
        <f t="shared" si="44"/>
        <v>500-CU-HE-Non-specific Activity</v>
      </c>
      <c r="L942" s="9" t="str">
        <f>IFERROR(VLOOKUP(A942,'[1]VAC as of March 2024'!A:K,11,FALSE),"No")</f>
        <v>No</v>
      </c>
      <c r="M942" s="9" t="s">
        <v>2240</v>
      </c>
      <c r="Q942" s="2"/>
    </row>
    <row r="943" spans="1:17" x14ac:dyDescent="0.25">
      <c r="A943" s="33" t="str">
        <f t="shared" si="42"/>
        <v>2070003880</v>
      </c>
      <c r="B943" s="33" t="s">
        <v>2355</v>
      </c>
      <c r="C943" s="33" t="s">
        <v>868</v>
      </c>
      <c r="D943" s="9" t="str">
        <f t="shared" si="43"/>
        <v>207003880</v>
      </c>
      <c r="E943" s="34">
        <v>20700</v>
      </c>
      <c r="F943" s="34">
        <v>3880</v>
      </c>
      <c r="G943" s="9" t="str">
        <f>VLOOKUP(B943,'[1]Business Unit Lookup'!A:B,2,FALSE)</f>
        <v>University of Virginia</v>
      </c>
      <c r="H943" s="33" t="str">
        <f>VLOOKUP(C943,'[1]Fund Lookup'!B:C,2,FALSE)</f>
        <v>Supp&amp;Equip Sls-Non-Gen/Fed-HE</v>
      </c>
      <c r="I943" s="35" t="s">
        <v>2307</v>
      </c>
      <c r="J943" s="33" t="str">
        <f>VLOOKUP(I943,'[1]Table B'!A:B,2,FALSE)</f>
        <v>CU-HE-Non-specific Activity</v>
      </c>
      <c r="K943" s="9" t="str">
        <f t="shared" si="44"/>
        <v>500-CU-HE-Non-specific Activity</v>
      </c>
      <c r="L943" s="9" t="str">
        <f>IFERROR(VLOOKUP(A943,'[1]VAC as of March 2024'!A:K,11,FALSE),"No")</f>
        <v>No</v>
      </c>
      <c r="M943" s="9" t="s">
        <v>2240</v>
      </c>
      <c r="Q943" s="2"/>
    </row>
    <row r="944" spans="1:17" x14ac:dyDescent="0.25">
      <c r="A944" s="33" t="str">
        <f t="shared" si="42"/>
        <v>2070007562</v>
      </c>
      <c r="B944" s="33" t="s">
        <v>2355</v>
      </c>
      <c r="C944" s="33" t="s">
        <v>1484</v>
      </c>
      <c r="D944" s="9" t="str">
        <f t="shared" si="43"/>
        <v>207007562</v>
      </c>
      <c r="E944" s="34">
        <v>20700</v>
      </c>
      <c r="F944" s="34">
        <v>7562</v>
      </c>
      <c r="G944" s="9" t="str">
        <f>VLOOKUP(B944,'[1]Business Unit Lookup'!A:B,2,FALSE)</f>
        <v>University of Virginia</v>
      </c>
      <c r="H944" s="33" t="str">
        <f>VLOOKUP(C944,'[1]Fund Lookup'!B:C,2,FALSE)</f>
        <v>VA Research Investment Fund–GF</v>
      </c>
      <c r="I944" s="35" t="s">
        <v>2236</v>
      </c>
      <c r="J944" s="33" t="str">
        <f>VLOOKUP(I944,'[1]Table B'!A:B,2,FALSE)</f>
        <v>General</v>
      </c>
      <c r="K944" s="9" t="str">
        <f t="shared" si="44"/>
        <v>100-General</v>
      </c>
      <c r="L944" s="9" t="str">
        <f>IFERROR(VLOOKUP(A944,'[1]VAC as of March 2024'!A:K,11,FALSE),"No")</f>
        <v>Yes</v>
      </c>
      <c r="M944" s="9" t="s">
        <v>2240</v>
      </c>
      <c r="O944" s="33" t="s">
        <v>2240</v>
      </c>
      <c r="P944" s="33" t="s">
        <v>6113</v>
      </c>
      <c r="Q944" s="2" t="str">
        <f>VLOOKUP(P944,'[1]Table E'!A:C,3,FALSE)</f>
        <v>Various ACFR Class</v>
      </c>
    </row>
    <row r="945" spans="1:17" x14ac:dyDescent="0.25">
      <c r="A945" s="33" t="str">
        <f t="shared" si="42"/>
        <v>2070008120</v>
      </c>
      <c r="B945" s="33" t="s">
        <v>2355</v>
      </c>
      <c r="C945" s="33" t="s">
        <v>1610</v>
      </c>
      <c r="D945" s="9" t="str">
        <f t="shared" si="43"/>
        <v>207008120</v>
      </c>
      <c r="E945" s="34">
        <v>20700</v>
      </c>
      <c r="F945" s="34">
        <v>8120</v>
      </c>
      <c r="G945" s="9" t="str">
        <f>VLOOKUP(B945,'[1]Business Unit Lookup'!A:B,2,FALSE)</f>
        <v>University of Virginia</v>
      </c>
      <c r="H945" s="33" t="str">
        <f>VLOOKUP(C945,'[1]Fund Lookup'!B:C,2,FALSE)</f>
        <v>9(C) Debt Service-Prin/Int Pay</v>
      </c>
      <c r="I945" s="35" t="s">
        <v>2307</v>
      </c>
      <c r="J945" s="33" t="str">
        <f>VLOOKUP(I945,'[1]Table B'!A:B,2,FALSE)</f>
        <v>CU-HE-Non-specific Activity</v>
      </c>
      <c r="K945" s="9" t="str">
        <f t="shared" si="44"/>
        <v>500-CU-HE-Non-specific Activity</v>
      </c>
      <c r="L945" s="9" t="str">
        <f>IFERROR(VLOOKUP(A945,'[1]VAC as of March 2024'!A:K,11,FALSE),"No")</f>
        <v>No</v>
      </c>
      <c r="M945" s="9" t="s">
        <v>2248</v>
      </c>
      <c r="Q945" s="2"/>
    </row>
    <row r="946" spans="1:17" x14ac:dyDescent="0.25">
      <c r="A946" s="33" t="str">
        <f t="shared" si="42"/>
        <v>2070008140</v>
      </c>
      <c r="B946" s="33" t="s">
        <v>2355</v>
      </c>
      <c r="C946" s="33" t="s">
        <v>1616</v>
      </c>
      <c r="D946" s="9" t="str">
        <f t="shared" si="43"/>
        <v>207008140</v>
      </c>
      <c r="E946" s="34">
        <v>20700</v>
      </c>
      <c r="F946" s="34">
        <v>8140</v>
      </c>
      <c r="G946" s="9" t="str">
        <f>VLOOKUP(B946,'[1]Business Unit Lookup'!A:B,2,FALSE)</f>
        <v>University of Virginia</v>
      </c>
      <c r="H946" s="33" t="str">
        <f>VLOOKUP(C946,'[1]Fund Lookup'!B:C,2,FALSE)</f>
        <v>9(D) Debt Service-Prin/Int Pay</v>
      </c>
      <c r="I946" s="35" t="s">
        <v>2307</v>
      </c>
      <c r="J946" s="33" t="str">
        <f>VLOOKUP(I946,'[1]Table B'!A:B,2,FALSE)</f>
        <v>CU-HE-Non-specific Activity</v>
      </c>
      <c r="K946" s="9" t="str">
        <f t="shared" si="44"/>
        <v>500-CU-HE-Non-specific Activity</v>
      </c>
      <c r="L946" s="9" t="str">
        <f>IFERROR(VLOOKUP(A946,'[1]VAC as of March 2024'!A:K,11,FALSE),"No")</f>
        <v>No</v>
      </c>
      <c r="M946" s="9" t="s">
        <v>2248</v>
      </c>
      <c r="Q946" s="2"/>
    </row>
    <row r="947" spans="1:17" x14ac:dyDescent="0.25">
      <c r="A947" s="33" t="str">
        <f t="shared" si="42"/>
        <v>2070008150</v>
      </c>
      <c r="B947" s="33" t="s">
        <v>2355</v>
      </c>
      <c r="C947" s="33" t="s">
        <v>1618</v>
      </c>
      <c r="D947" s="9" t="str">
        <f t="shared" si="43"/>
        <v>207008150</v>
      </c>
      <c r="E947" s="34">
        <v>20700</v>
      </c>
      <c r="F947" s="34">
        <v>8150</v>
      </c>
      <c r="G947" s="9" t="str">
        <f>VLOOKUP(B947,'[1]Business Unit Lookup'!A:B,2,FALSE)</f>
        <v>University of Virginia</v>
      </c>
      <c r="H947" s="33" t="str">
        <f>VLOOKUP(C947,'[1]Fund Lookup'!B:C,2,FALSE)</f>
        <v>9(D) Rev Bonds-Construction</v>
      </c>
      <c r="I947" s="35" t="s">
        <v>2307</v>
      </c>
      <c r="J947" s="33" t="str">
        <f>VLOOKUP(I947,'[1]Table B'!A:B,2,FALSE)</f>
        <v>CU-HE-Non-specific Activity</v>
      </c>
      <c r="K947" s="9" t="str">
        <f t="shared" si="44"/>
        <v>500-CU-HE-Non-specific Activity</v>
      </c>
      <c r="L947" s="9" t="str">
        <f>IFERROR(VLOOKUP(A947,'[1]VAC as of March 2024'!A:K,11,FALSE),"No")</f>
        <v>No</v>
      </c>
      <c r="M947" s="9" t="s">
        <v>2248</v>
      </c>
      <c r="Q947" s="2"/>
    </row>
    <row r="948" spans="1:17" x14ac:dyDescent="0.25">
      <c r="A948" s="33" t="str">
        <f t="shared" si="42"/>
        <v>2070008170</v>
      </c>
      <c r="B948" s="33" t="s">
        <v>2355</v>
      </c>
      <c r="C948" s="33" t="s">
        <v>1620</v>
      </c>
      <c r="D948" s="9" t="str">
        <f t="shared" si="43"/>
        <v>207008170</v>
      </c>
      <c r="E948" s="34">
        <v>20700</v>
      </c>
      <c r="F948" s="34">
        <v>8170</v>
      </c>
      <c r="G948" s="9" t="str">
        <f>VLOOKUP(B948,'[1]Business Unit Lookup'!A:B,2,FALSE)</f>
        <v>University of Virginia</v>
      </c>
      <c r="H948" s="33" t="str">
        <f>VLOOKUP(C948,'[1]Fund Lookup'!B:C,2,FALSE)</f>
        <v>VCBA 21St Century</v>
      </c>
      <c r="I948" s="35" t="s">
        <v>2307</v>
      </c>
      <c r="J948" s="33" t="str">
        <f>VLOOKUP(I948,'[1]Table B'!A:B,2,FALSE)</f>
        <v>CU-HE-Non-specific Activity</v>
      </c>
      <c r="K948" s="9" t="str">
        <f t="shared" si="44"/>
        <v>500-CU-HE-Non-specific Activity</v>
      </c>
      <c r="L948" s="9" t="str">
        <f>IFERROR(VLOOKUP(A948,'[1]VAC as of March 2024'!A:K,11,FALSE),"No")</f>
        <v>No</v>
      </c>
      <c r="M948" s="9" t="s">
        <v>2248</v>
      </c>
      <c r="Q948" s="2"/>
    </row>
    <row r="949" spans="1:17" x14ac:dyDescent="0.25">
      <c r="A949" s="33" t="str">
        <f t="shared" si="42"/>
        <v>2070009510</v>
      </c>
      <c r="B949" s="33" t="s">
        <v>2355</v>
      </c>
      <c r="C949" s="33" t="s">
        <v>2050</v>
      </c>
      <c r="D949" s="9" t="str">
        <f t="shared" si="43"/>
        <v>207009510</v>
      </c>
      <c r="E949" s="34">
        <v>20700</v>
      </c>
      <c r="F949" s="34">
        <v>9510</v>
      </c>
      <c r="G949" s="9" t="str">
        <f>VLOOKUP(B949,'[1]Business Unit Lookup'!A:B,2,FALSE)</f>
        <v>University of Virginia</v>
      </c>
      <c r="H949" s="33" t="str">
        <f>VLOOKUP(C949,'[1]Fund Lookup'!B:C,2,FALSE)</f>
        <v>CW Technology Research Fd 934</v>
      </c>
      <c r="I949" s="35" t="s">
        <v>2307</v>
      </c>
      <c r="J949" s="33" t="str">
        <f>VLOOKUP(I949,'[1]Table B'!A:B,2,FALSE)</f>
        <v>CU-HE-Non-specific Activity</v>
      </c>
      <c r="K949" s="9" t="str">
        <f t="shared" si="44"/>
        <v>500-CU-HE-Non-specific Activity</v>
      </c>
      <c r="L949" s="9" t="str">
        <f>IFERROR(VLOOKUP(A949,'[1]VAC as of March 2024'!A:K,11,FALSE),"No")</f>
        <v>No</v>
      </c>
      <c r="M949" s="9" t="s">
        <v>2240</v>
      </c>
      <c r="Q949" s="2"/>
    </row>
    <row r="950" spans="1:17" x14ac:dyDescent="0.25">
      <c r="A950" s="33" t="str">
        <f t="shared" si="42"/>
        <v>2080001000</v>
      </c>
      <c r="B950" s="33" t="s">
        <v>2356</v>
      </c>
      <c r="C950" s="33" t="s">
        <v>1</v>
      </c>
      <c r="D950" s="9" t="str">
        <f t="shared" si="43"/>
        <v>208001000</v>
      </c>
      <c r="E950" s="34">
        <v>20800</v>
      </c>
      <c r="F950" s="34">
        <v>1000</v>
      </c>
      <c r="G950" s="9" t="str">
        <f>VLOOKUP(B950,'[1]Business Unit Lookup'!A:B,2,FALSE)</f>
        <v>VA Polytech Inst &amp; State Univ</v>
      </c>
      <c r="H950" s="33" t="str">
        <f>VLOOKUP(C950,'[1]Fund Lookup'!B:C,2,FALSE)</f>
        <v>General Fund</v>
      </c>
      <c r="I950" s="35" t="s">
        <v>2236</v>
      </c>
      <c r="J950" s="33" t="str">
        <f>VLOOKUP(I950,'[1]Table B'!A:B,2,FALSE)</f>
        <v>General</v>
      </c>
      <c r="K950" s="9" t="str">
        <f t="shared" si="44"/>
        <v>100-General</v>
      </c>
      <c r="L950" s="9" t="str">
        <f>IFERROR(VLOOKUP(A950,'[1]VAC as of March 2024'!A:K,11,FALSE),"No")</f>
        <v>No</v>
      </c>
      <c r="M950" s="9" t="s">
        <v>2237</v>
      </c>
      <c r="O950" s="33" t="s">
        <v>2240</v>
      </c>
      <c r="P950" s="33" t="s">
        <v>6061</v>
      </c>
      <c r="Q950" s="2" t="str">
        <f>VLOOKUP(P950,'[1]Table E'!A:C,3,FALSE)</f>
        <v>Unassigned</v>
      </c>
    </row>
    <row r="951" spans="1:17" x14ac:dyDescent="0.25">
      <c r="A951" s="33" t="str">
        <f t="shared" si="42"/>
        <v>2080003000</v>
      </c>
      <c r="B951" s="33" t="s">
        <v>2356</v>
      </c>
      <c r="C951" s="33" t="s">
        <v>772</v>
      </c>
      <c r="D951" s="9" t="str">
        <f t="shared" si="43"/>
        <v>208003000</v>
      </c>
      <c r="E951" s="34">
        <v>20800</v>
      </c>
      <c r="F951" s="34">
        <v>3000</v>
      </c>
      <c r="G951" s="9" t="str">
        <f>VLOOKUP(B951,'[1]Business Unit Lookup'!A:B,2,FALSE)</f>
        <v>VA Polytech Inst &amp; State Univ</v>
      </c>
      <c r="H951" s="33" t="str">
        <f>VLOOKUP(C951,'[1]Fund Lookup'!B:C,2,FALSE)</f>
        <v>Higher Education Operating</v>
      </c>
      <c r="I951" s="35" t="s">
        <v>2307</v>
      </c>
      <c r="J951" s="33" t="str">
        <f>VLOOKUP(I951,'[1]Table B'!A:B,2,FALSE)</f>
        <v>CU-HE-Non-specific Activity</v>
      </c>
      <c r="K951" s="9" t="str">
        <f t="shared" si="44"/>
        <v>500-CU-HE-Non-specific Activity</v>
      </c>
      <c r="L951" s="9" t="str">
        <f>IFERROR(VLOOKUP(A951,'[1]VAC as of March 2024'!A:K,11,FALSE),"No")</f>
        <v>No</v>
      </c>
      <c r="M951" s="9" t="s">
        <v>2240</v>
      </c>
      <c r="Q951" s="2"/>
    </row>
    <row r="952" spans="1:17" x14ac:dyDescent="0.25">
      <c r="A952" s="33" t="str">
        <f t="shared" si="42"/>
        <v>2080003010</v>
      </c>
      <c r="B952" s="33" t="s">
        <v>2356</v>
      </c>
      <c r="C952" s="33" t="s">
        <v>775</v>
      </c>
      <c r="D952" s="9" t="str">
        <f t="shared" si="43"/>
        <v>208003010</v>
      </c>
      <c r="E952" s="34">
        <v>20800</v>
      </c>
      <c r="F952" s="34">
        <v>3010</v>
      </c>
      <c r="G952" s="9" t="str">
        <f>VLOOKUP(B952,'[1]Business Unit Lookup'!A:B,2,FALSE)</f>
        <v>VA Polytech Inst &amp; State Univ</v>
      </c>
      <c r="H952" s="33" t="str">
        <f>VLOOKUP(C952,'[1]Fund Lookup'!B:C,2,FALSE)</f>
        <v>Higher Education Federal</v>
      </c>
      <c r="I952" s="35" t="s">
        <v>2307</v>
      </c>
      <c r="J952" s="33" t="str">
        <f>VLOOKUP(I952,'[1]Table B'!A:B,2,FALSE)</f>
        <v>CU-HE-Non-specific Activity</v>
      </c>
      <c r="K952" s="9" t="str">
        <f t="shared" si="44"/>
        <v>500-CU-HE-Non-specific Activity</v>
      </c>
      <c r="L952" s="9" t="str">
        <f>IFERROR(VLOOKUP(A952,'[1]VAC as of March 2024'!A:K,11,FALSE),"No")</f>
        <v>No</v>
      </c>
      <c r="M952" s="9" t="s">
        <v>2248</v>
      </c>
      <c r="Q952" s="2"/>
    </row>
    <row r="953" spans="1:17" x14ac:dyDescent="0.25">
      <c r="A953" s="33" t="str">
        <f t="shared" si="42"/>
        <v>2080003020</v>
      </c>
      <c r="B953" s="33" t="s">
        <v>2356</v>
      </c>
      <c r="C953" s="33" t="s">
        <v>778</v>
      </c>
      <c r="D953" s="9" t="str">
        <f t="shared" si="43"/>
        <v>208003020</v>
      </c>
      <c r="E953" s="34">
        <v>20800</v>
      </c>
      <c r="F953" s="34">
        <v>3020</v>
      </c>
      <c r="G953" s="9" t="str">
        <f>VLOOKUP(B953,'[1]Business Unit Lookup'!A:B,2,FALSE)</f>
        <v>VA Polytech Inst &amp; State Univ</v>
      </c>
      <c r="H953" s="33" t="str">
        <f>VLOOKUP(C953,'[1]Fund Lookup'!B:C,2,FALSE)</f>
        <v>Foundation/Othr Grants/Cntrcts</v>
      </c>
      <c r="I953" s="35" t="s">
        <v>2307</v>
      </c>
      <c r="J953" s="33" t="str">
        <f>VLOOKUP(I953,'[1]Table B'!A:B,2,FALSE)</f>
        <v>CU-HE-Non-specific Activity</v>
      </c>
      <c r="K953" s="9" t="str">
        <f t="shared" si="44"/>
        <v>500-CU-HE-Non-specific Activity</v>
      </c>
      <c r="L953" s="9" t="str">
        <f>IFERROR(VLOOKUP(A953,'[1]VAC as of March 2024'!A:K,11,FALSE),"No")</f>
        <v>No</v>
      </c>
      <c r="M953" s="9" t="s">
        <v>2248</v>
      </c>
      <c r="Q953" s="2"/>
    </row>
    <row r="954" spans="1:17" x14ac:dyDescent="0.25">
      <c r="A954" s="33" t="str">
        <f t="shared" si="42"/>
        <v>2080003030</v>
      </c>
      <c r="B954" s="33" t="s">
        <v>2356</v>
      </c>
      <c r="C954" s="33" t="s">
        <v>780</v>
      </c>
      <c r="D954" s="9" t="str">
        <f t="shared" si="43"/>
        <v>208003030</v>
      </c>
      <c r="E954" s="34">
        <v>20800</v>
      </c>
      <c r="F954" s="34">
        <v>3030</v>
      </c>
      <c r="G954" s="9" t="str">
        <f>VLOOKUP(B954,'[1]Business Unit Lookup'!A:B,2,FALSE)</f>
        <v>VA Polytech Inst &amp; State Univ</v>
      </c>
      <c r="H954" s="33" t="str">
        <f>VLOOKUP(C954,'[1]Fund Lookup'!B:C,2,FALSE)</f>
        <v>Indirect Cost Recovery</v>
      </c>
      <c r="I954" s="35" t="s">
        <v>2307</v>
      </c>
      <c r="J954" s="33" t="str">
        <f>VLOOKUP(I954,'[1]Table B'!A:B,2,FALSE)</f>
        <v>CU-HE-Non-specific Activity</v>
      </c>
      <c r="K954" s="9" t="str">
        <f t="shared" si="44"/>
        <v>500-CU-HE-Non-specific Activity</v>
      </c>
      <c r="L954" s="9" t="str">
        <f>IFERROR(VLOOKUP(A954,'[1]VAC as of March 2024'!A:K,11,FALSE),"No")</f>
        <v>No</v>
      </c>
      <c r="M954" s="9" t="s">
        <v>2240</v>
      </c>
      <c r="Q954" s="2"/>
    </row>
    <row r="955" spans="1:17" x14ac:dyDescent="0.25">
      <c r="A955" s="33" t="str">
        <f t="shared" si="42"/>
        <v>2080003040</v>
      </c>
      <c r="B955" s="87" t="s">
        <v>2356</v>
      </c>
      <c r="C955" s="36" t="s">
        <v>8347</v>
      </c>
      <c r="D955" s="9" t="str">
        <f t="shared" si="43"/>
        <v>208003040</v>
      </c>
      <c r="E955" s="87">
        <v>20800</v>
      </c>
      <c r="F955" s="37">
        <v>3040</v>
      </c>
      <c r="G955" s="9" t="str">
        <f>VLOOKUP(B955,'[1]Business Unit Lookup'!A:B,2,FALSE)</f>
        <v>VA Polytech Inst &amp; State Univ</v>
      </c>
      <c r="H955" s="33" t="str">
        <f>VLOOKUP(C955,'[1]Fund Lookup'!B:C,2,FALSE)</f>
        <v>Institutional Reserve Fund</v>
      </c>
      <c r="I955" s="35" t="s">
        <v>2307</v>
      </c>
      <c r="J955" s="33" t="str">
        <f>VLOOKUP(I955,'[1]Table B'!A:B,2,FALSE)</f>
        <v>CU-HE-Non-specific Activity</v>
      </c>
      <c r="K955" s="9" t="str">
        <f t="shared" si="44"/>
        <v>500-CU-HE-Non-specific Activity</v>
      </c>
      <c r="L955" s="9" t="str">
        <f>IFERROR(VLOOKUP(A955,'[1]VAC as of March 2024'!A:K,11,FALSE),"No")</f>
        <v>No</v>
      </c>
      <c r="M955" s="37" t="s">
        <v>2240</v>
      </c>
      <c r="O955" s="38"/>
      <c r="P955" s="38"/>
      <c r="Q955" s="2"/>
    </row>
    <row r="956" spans="1:17" x14ac:dyDescent="0.25">
      <c r="A956" s="33" t="str">
        <f t="shared" si="42"/>
        <v>2080003050</v>
      </c>
      <c r="B956" s="33" t="s">
        <v>2356</v>
      </c>
      <c r="C956" s="33" t="s">
        <v>782</v>
      </c>
      <c r="D956" s="9" t="str">
        <f t="shared" si="43"/>
        <v>208003050</v>
      </c>
      <c r="E956" s="34">
        <v>20800</v>
      </c>
      <c r="F956" s="34">
        <v>3050</v>
      </c>
      <c r="G956" s="9" t="str">
        <f>VLOOKUP(B956,'[1]Business Unit Lookup'!A:B,2,FALSE)</f>
        <v>VA Polytech Inst &amp; State Univ</v>
      </c>
      <c r="H956" s="33" t="str">
        <f>VLOOKUP(C956,'[1]Fund Lookup'!B:C,2,FALSE)</f>
        <v>Unique Military Activities</v>
      </c>
      <c r="I956" s="35" t="s">
        <v>2307</v>
      </c>
      <c r="J956" s="33" t="str">
        <f>VLOOKUP(I956,'[1]Table B'!A:B,2,FALSE)</f>
        <v>CU-HE-Non-specific Activity</v>
      </c>
      <c r="K956" s="9" t="str">
        <f t="shared" si="44"/>
        <v>500-CU-HE-Non-specific Activity</v>
      </c>
      <c r="L956" s="9" t="str">
        <f>IFERROR(VLOOKUP(A956,'[1]VAC as of March 2024'!A:K,11,FALSE),"No")</f>
        <v>No</v>
      </c>
      <c r="M956" s="9" t="s">
        <v>2240</v>
      </c>
      <c r="Q956" s="2"/>
    </row>
    <row r="957" spans="1:17" x14ac:dyDescent="0.25">
      <c r="A957" s="33" t="str">
        <f t="shared" si="42"/>
        <v>2080003060</v>
      </c>
      <c r="B957" s="33" t="s">
        <v>2356</v>
      </c>
      <c r="C957" s="33" t="s">
        <v>785</v>
      </c>
      <c r="D957" s="9" t="str">
        <f t="shared" si="43"/>
        <v>208003060</v>
      </c>
      <c r="E957" s="34">
        <v>20800</v>
      </c>
      <c r="F957" s="34">
        <v>3060</v>
      </c>
      <c r="G957" s="9" t="str">
        <f>VLOOKUP(B957,'[1]Business Unit Lookup'!A:B,2,FALSE)</f>
        <v>VA Polytech Inst &amp; State Univ</v>
      </c>
      <c r="H957" s="33" t="str">
        <f>VLOOKUP(C957,'[1]Fund Lookup'!B:C,2,FALSE)</f>
        <v>Auxiliary Enterprise</v>
      </c>
      <c r="I957" s="35" t="s">
        <v>2307</v>
      </c>
      <c r="J957" s="33" t="str">
        <f>VLOOKUP(I957,'[1]Table B'!A:B,2,FALSE)</f>
        <v>CU-HE-Non-specific Activity</v>
      </c>
      <c r="K957" s="9" t="str">
        <f t="shared" si="44"/>
        <v>500-CU-HE-Non-specific Activity</v>
      </c>
      <c r="L957" s="9" t="str">
        <f>IFERROR(VLOOKUP(A957,'[1]VAC as of March 2024'!A:K,11,FALSE),"No")</f>
        <v>No</v>
      </c>
      <c r="M957" s="9" t="s">
        <v>2240</v>
      </c>
      <c r="Q957" s="2"/>
    </row>
    <row r="958" spans="1:17" x14ac:dyDescent="0.25">
      <c r="A958" s="33" t="str">
        <f t="shared" si="42"/>
        <v>2080003080</v>
      </c>
      <c r="B958" s="33" t="s">
        <v>2356</v>
      </c>
      <c r="C958" s="33" t="s">
        <v>790</v>
      </c>
      <c r="D958" s="9" t="str">
        <f t="shared" si="43"/>
        <v>208003080</v>
      </c>
      <c r="E958" s="34">
        <v>20800</v>
      </c>
      <c r="F958" s="34">
        <v>3080</v>
      </c>
      <c r="G958" s="9" t="str">
        <f>VLOOKUP(B958,'[1]Business Unit Lookup'!A:B,2,FALSE)</f>
        <v>VA Polytech Inst &amp; State Univ</v>
      </c>
      <c r="H958" s="33" t="str">
        <f>VLOOKUP(C958,'[1]Fund Lookup'!B:C,2,FALSE)</f>
        <v>Work Study</v>
      </c>
      <c r="I958" s="35" t="s">
        <v>2307</v>
      </c>
      <c r="J958" s="33" t="str">
        <f>VLOOKUP(I958,'[1]Table B'!A:B,2,FALSE)</f>
        <v>CU-HE-Non-specific Activity</v>
      </c>
      <c r="K958" s="9" t="str">
        <f t="shared" si="44"/>
        <v>500-CU-HE-Non-specific Activity</v>
      </c>
      <c r="L958" s="9" t="str">
        <f>IFERROR(VLOOKUP(A958,'[1]VAC as of March 2024'!A:K,11,FALSE),"No")</f>
        <v>No</v>
      </c>
      <c r="M958" s="9" t="s">
        <v>2248</v>
      </c>
      <c r="Q958" s="2"/>
    </row>
    <row r="959" spans="1:17" x14ac:dyDescent="0.25">
      <c r="A959" s="33" t="str">
        <f t="shared" si="42"/>
        <v>2080003095</v>
      </c>
      <c r="B959" s="40" t="s">
        <v>2356</v>
      </c>
      <c r="C959" s="36" t="s">
        <v>8790</v>
      </c>
      <c r="D959" s="9" t="str">
        <f t="shared" si="43"/>
        <v>208003095</v>
      </c>
      <c r="E959" s="41">
        <v>20800</v>
      </c>
      <c r="F959" s="37">
        <v>3095</v>
      </c>
      <c r="G959" s="9" t="str">
        <f>VLOOKUP(B959,'[1]Business Unit Lookup'!A:B,2,FALSE)</f>
        <v>VA Polytech Inst &amp; State Univ</v>
      </c>
      <c r="H959" s="33" t="str">
        <f>VLOOKUP(C959,'[1]Fund Lookup'!B:C,2,FALSE)</f>
        <v>Opioid Abatement Fund</v>
      </c>
      <c r="I959" s="35" t="s">
        <v>2307</v>
      </c>
      <c r="J959" s="33" t="str">
        <f>VLOOKUP(I959,'[1]Table B'!A:B,2,FALSE)</f>
        <v>CU-HE-Non-specific Activity</v>
      </c>
      <c r="K959" s="9" t="str">
        <f t="shared" si="44"/>
        <v>500-CU-HE-Non-specific Activity</v>
      </c>
      <c r="L959" s="9" t="str">
        <f>IFERROR(VLOOKUP(A959,'[1]VAC as of March 2024'!A:K,11,FALSE),"No")</f>
        <v>No</v>
      </c>
      <c r="M959" s="38" t="s">
        <v>2248</v>
      </c>
      <c r="O959" s="38"/>
      <c r="P959" s="38"/>
      <c r="Q959" s="2"/>
    </row>
    <row r="960" spans="1:17" x14ac:dyDescent="0.25">
      <c r="A960" s="33" t="str">
        <f t="shared" si="42"/>
        <v>2080003110</v>
      </c>
      <c r="B960" s="33" t="s">
        <v>2356</v>
      </c>
      <c r="C960" s="33" t="s">
        <v>796</v>
      </c>
      <c r="D960" s="9" t="str">
        <f t="shared" si="43"/>
        <v>208003110</v>
      </c>
      <c r="E960" s="34">
        <v>20800</v>
      </c>
      <c r="F960" s="34">
        <v>3110</v>
      </c>
      <c r="G960" s="9" t="str">
        <f>VLOOKUP(B960,'[1]Business Unit Lookup'!A:B,2,FALSE)</f>
        <v>VA Polytech Inst &amp; State Univ</v>
      </c>
      <c r="H960" s="33" t="str">
        <f>VLOOKUP(C960,'[1]Fund Lookup'!B:C,2,FALSE)</f>
        <v>Eminent Scholars</v>
      </c>
      <c r="I960" s="35" t="s">
        <v>2307</v>
      </c>
      <c r="J960" s="33" t="str">
        <f>VLOOKUP(I960,'[1]Table B'!A:B,2,FALSE)</f>
        <v>CU-HE-Non-specific Activity</v>
      </c>
      <c r="K960" s="9" t="str">
        <f t="shared" si="44"/>
        <v>500-CU-HE-Non-specific Activity</v>
      </c>
      <c r="L960" s="9" t="str">
        <f>IFERROR(VLOOKUP(A960,'[1]VAC as of March 2024'!A:K,11,FALSE),"No")</f>
        <v>No</v>
      </c>
      <c r="M960" s="9" t="s">
        <v>2248</v>
      </c>
      <c r="Q960" s="2"/>
    </row>
    <row r="961" spans="1:17" x14ac:dyDescent="0.25">
      <c r="A961" s="33" t="str">
        <f t="shared" si="42"/>
        <v>2080003210</v>
      </c>
      <c r="B961" s="36" t="s">
        <v>2356</v>
      </c>
      <c r="C961" s="36" t="s">
        <v>6135</v>
      </c>
      <c r="D961" s="9" t="str">
        <f t="shared" si="43"/>
        <v>208003210</v>
      </c>
      <c r="E961" s="35">
        <v>20800</v>
      </c>
      <c r="F961" s="37">
        <v>3210</v>
      </c>
      <c r="G961" s="9" t="str">
        <f>VLOOKUP(B961,'[1]Business Unit Lookup'!A:B,2,FALSE)</f>
        <v>VA Polytech Inst &amp; State Univ</v>
      </c>
      <c r="H961" s="33" t="str">
        <f>VLOOKUP(C961,'[1]Fund Lookup'!B:C,2,FALSE)</f>
        <v>ARP-CrvStLoclFisRecFd-COVID-19</v>
      </c>
      <c r="I961" s="35" t="s">
        <v>2307</v>
      </c>
      <c r="J961" s="33" t="str">
        <f>VLOOKUP(I961,'[1]Table B'!A:B,2,FALSE)</f>
        <v>CU-HE-Non-specific Activity</v>
      </c>
      <c r="K961" s="9" t="str">
        <f t="shared" si="44"/>
        <v>500-CU-HE-Non-specific Activity</v>
      </c>
      <c r="L961" s="9" t="str">
        <f>IFERROR(VLOOKUP(A961,'[1]VAC as of March 2024'!A:K,11,FALSE),"No")</f>
        <v>No</v>
      </c>
      <c r="M961" s="38" t="s">
        <v>5493</v>
      </c>
      <c r="O961" s="38"/>
      <c r="P961" s="38"/>
      <c r="Q961" s="2"/>
    </row>
    <row r="962" spans="1:17" x14ac:dyDescent="0.25">
      <c r="A962" s="33" t="str">
        <f t="shared" ref="A962:A1025" si="45">CONCATENATE(B962,C962)</f>
        <v>2080003220</v>
      </c>
      <c r="B962" s="33" t="s">
        <v>2356</v>
      </c>
      <c r="C962" s="33" t="s">
        <v>813</v>
      </c>
      <c r="D962" s="9" t="str">
        <f t="shared" ref="D962:D1025" si="46">CONCATENATE(E962,F962)</f>
        <v>208003220</v>
      </c>
      <c r="E962" s="34">
        <v>20800</v>
      </c>
      <c r="F962" s="34">
        <v>3220</v>
      </c>
      <c r="G962" s="9" t="str">
        <f>VLOOKUP(B962,'[1]Business Unit Lookup'!A:B,2,FALSE)</f>
        <v>VA Polytech Inst &amp; State Univ</v>
      </c>
      <c r="H962" s="33" t="str">
        <f>VLOOKUP(C962,'[1]Fund Lookup'!B:C,2,FALSE)</f>
        <v>Covered Institution Int Escrow</v>
      </c>
      <c r="I962" s="35" t="s">
        <v>2307</v>
      </c>
      <c r="J962" s="33" t="str">
        <f>VLOOKUP(I962,'[1]Table B'!A:B,2,FALSE)</f>
        <v>CU-HE-Non-specific Activity</v>
      </c>
      <c r="K962" s="9" t="str">
        <f t="shared" ref="K962:K1025" si="47">CONCATENATE(I962,"-",J962)</f>
        <v>500-CU-HE-Non-specific Activity</v>
      </c>
      <c r="L962" s="9" t="str">
        <f>IFERROR(VLOOKUP(A962,'[1]VAC as of March 2024'!A:K,11,FALSE),"No")</f>
        <v>Yes</v>
      </c>
      <c r="M962" s="9" t="s">
        <v>2240</v>
      </c>
      <c r="Q962" s="2"/>
    </row>
    <row r="963" spans="1:17" x14ac:dyDescent="0.25">
      <c r="A963" s="33" t="str">
        <f t="shared" si="45"/>
        <v>2080003230</v>
      </c>
      <c r="B963" s="33" t="s">
        <v>2356</v>
      </c>
      <c r="C963" s="33" t="s">
        <v>6136</v>
      </c>
      <c r="D963" s="9" t="str">
        <f t="shared" si="46"/>
        <v>208003230</v>
      </c>
      <c r="E963" s="34">
        <v>20800</v>
      </c>
      <c r="F963" s="34">
        <v>3230</v>
      </c>
      <c r="G963" s="9" t="str">
        <f>VLOOKUP(B963,'[1]Business Unit Lookup'!A:B,2,FALSE)</f>
        <v>VA Polytech Inst &amp; State Univ</v>
      </c>
      <c r="H963" s="33" t="str">
        <f>VLOOKUP(C963,'[1]Fund Lookup'!B:C,2,FALSE)</f>
        <v>Epi&amp;LabCpctyInfctsDis-COVID-19</v>
      </c>
      <c r="I963" s="35" t="s">
        <v>2307</v>
      </c>
      <c r="J963" s="33" t="str">
        <f>VLOOKUP(I963,'[1]Table B'!A:B,2,FALSE)</f>
        <v>CU-HE-Non-specific Activity</v>
      </c>
      <c r="K963" s="9" t="str">
        <f t="shared" si="47"/>
        <v>500-CU-HE-Non-specific Activity</v>
      </c>
      <c r="L963" s="9" t="str">
        <f>IFERROR(VLOOKUP(A963,'[1]VAC as of March 2024'!A:K,11,FALSE),"No")</f>
        <v>No</v>
      </c>
      <c r="M963" s="9" t="s">
        <v>5493</v>
      </c>
      <c r="Q963" s="2"/>
    </row>
    <row r="964" spans="1:17" x14ac:dyDescent="0.25">
      <c r="A964" s="33" t="str">
        <f t="shared" si="45"/>
        <v>2080003270</v>
      </c>
      <c r="B964" s="33" t="s">
        <v>2356</v>
      </c>
      <c r="C964" s="33" t="s">
        <v>822</v>
      </c>
      <c r="D964" s="9" t="str">
        <f t="shared" si="46"/>
        <v>208003270</v>
      </c>
      <c r="E964" s="34">
        <v>20800</v>
      </c>
      <c r="F964" s="34">
        <v>3270</v>
      </c>
      <c r="G964" s="9" t="str">
        <f>VLOOKUP(B964,'[1]Business Unit Lookup'!A:B,2,FALSE)</f>
        <v>VA Polytech Inst &amp; State Univ</v>
      </c>
      <c r="H964" s="33" t="str">
        <f>VLOOKUP(C964,'[1]Fund Lookup'!B:C,2,FALSE)</f>
        <v>Adv Rsrch-Enrgy Finc Asst-ARRA</v>
      </c>
      <c r="I964" s="35" t="s">
        <v>2307</v>
      </c>
      <c r="J964" s="33" t="str">
        <f>VLOOKUP(I964,'[1]Table B'!A:B,2,FALSE)</f>
        <v>CU-HE-Non-specific Activity</v>
      </c>
      <c r="K964" s="9" t="str">
        <f t="shared" si="47"/>
        <v>500-CU-HE-Non-specific Activity</v>
      </c>
      <c r="L964" s="9" t="str">
        <f>IFERROR(VLOOKUP(A964,'[1]VAC as of March 2024'!A:K,11,FALSE),"No")</f>
        <v>No</v>
      </c>
      <c r="M964" s="9" t="s">
        <v>2281</v>
      </c>
      <c r="Q964" s="2"/>
    </row>
    <row r="965" spans="1:17" x14ac:dyDescent="0.25">
      <c r="A965" s="33" t="str">
        <f t="shared" si="45"/>
        <v>2080003280</v>
      </c>
      <c r="B965" s="33" t="s">
        <v>2356</v>
      </c>
      <c r="C965" s="33" t="s">
        <v>5559</v>
      </c>
      <c r="D965" s="9" t="str">
        <f t="shared" si="46"/>
        <v>208003280</v>
      </c>
      <c r="E965" s="34">
        <v>20800</v>
      </c>
      <c r="F965" s="34">
        <v>3280</v>
      </c>
      <c r="G965" s="9" t="str">
        <f>VLOOKUP(B965,'[1]Business Unit Lookup'!A:B,2,FALSE)</f>
        <v>VA Polytech Inst &amp; State Univ</v>
      </c>
      <c r="H965" s="33" t="str">
        <f>VLOOKUP(C965,'[1]Fund Lookup'!B:C,2,FALSE)</f>
        <v>CoronavrsEmrSpplFdPrg-COVID-19</v>
      </c>
      <c r="I965" s="35" t="s">
        <v>2307</v>
      </c>
      <c r="J965" s="33" t="str">
        <f>VLOOKUP(I965,'[1]Table B'!A:B,2,FALSE)</f>
        <v>CU-HE-Non-specific Activity</v>
      </c>
      <c r="K965" s="9" t="str">
        <f t="shared" si="47"/>
        <v>500-CU-HE-Non-specific Activity</v>
      </c>
      <c r="L965" s="9" t="str">
        <f>IFERROR(VLOOKUP(A965,'[1]VAC as of March 2024'!A:K,11,FALSE),"No")</f>
        <v>No</v>
      </c>
      <c r="M965" s="9" t="s">
        <v>5493</v>
      </c>
      <c r="Q965" s="2"/>
    </row>
    <row r="966" spans="1:17" x14ac:dyDescent="0.25">
      <c r="A966" s="33" t="str">
        <f t="shared" si="45"/>
        <v>2080003290</v>
      </c>
      <c r="B966" s="33" t="s">
        <v>2356</v>
      </c>
      <c r="C966" s="33" t="s">
        <v>5561</v>
      </c>
      <c r="D966" s="9" t="str">
        <f t="shared" si="46"/>
        <v>208003290</v>
      </c>
      <c r="E966" s="34">
        <v>20800</v>
      </c>
      <c r="F966" s="34">
        <v>3290</v>
      </c>
      <c r="G966" s="9" t="str">
        <f>VLOOKUP(B966,'[1]Business Unit Lookup'!A:B,2,FALSE)</f>
        <v>VA Polytech Inst &amp; State Univ</v>
      </c>
      <c r="H966" s="33" t="str">
        <f>VLOOKUP(C966,'[1]Fund Lookup'!B:C,2,FALSE)</f>
        <v>ChldCr&amp;DvlpmntBlckGrt-COVID-19</v>
      </c>
      <c r="I966" s="35" t="s">
        <v>2307</v>
      </c>
      <c r="J966" s="33" t="str">
        <f>VLOOKUP(I966,'[1]Table B'!A:B,2,FALSE)</f>
        <v>CU-HE-Non-specific Activity</v>
      </c>
      <c r="K966" s="9" t="str">
        <f t="shared" si="47"/>
        <v>500-CU-HE-Non-specific Activity</v>
      </c>
      <c r="L966" s="9" t="str">
        <f>IFERROR(VLOOKUP(A966,'[1]VAC as of March 2024'!A:K,11,FALSE),"No")</f>
        <v>No</v>
      </c>
      <c r="M966" s="9" t="s">
        <v>5493</v>
      </c>
      <c r="Q966" s="2"/>
    </row>
    <row r="967" spans="1:17" x14ac:dyDescent="0.25">
      <c r="A967" s="33" t="str">
        <f t="shared" si="45"/>
        <v>2080003300</v>
      </c>
      <c r="B967" s="33" t="s">
        <v>2356</v>
      </c>
      <c r="C967" s="33" t="s">
        <v>824</v>
      </c>
      <c r="D967" s="9" t="str">
        <f t="shared" si="46"/>
        <v>208003300</v>
      </c>
      <c r="E967" s="34">
        <v>20800</v>
      </c>
      <c r="F967" s="34">
        <v>3300</v>
      </c>
      <c r="G967" s="9" t="str">
        <f>VLOOKUP(B967,'[1]Business Unit Lookup'!A:B,2,FALSE)</f>
        <v>VA Polytech Inst &amp; State Univ</v>
      </c>
      <c r="H967" s="33" t="str">
        <f>VLOOKUP(C967,'[1]Fund Lookup'!B:C,2,FALSE)</f>
        <v>Hi Ed Decentralzation Suspense</v>
      </c>
      <c r="I967" s="35" t="s">
        <v>2307</v>
      </c>
      <c r="J967" s="33" t="str">
        <f>VLOOKUP(I967,'[1]Table B'!A:B,2,FALSE)</f>
        <v>CU-HE-Non-specific Activity</v>
      </c>
      <c r="K967" s="9" t="str">
        <f t="shared" si="47"/>
        <v>500-CU-HE-Non-specific Activity</v>
      </c>
      <c r="L967" s="9" t="str">
        <f>IFERROR(VLOOKUP(A967,'[1]VAC as of March 2024'!A:K,11,FALSE),"No")</f>
        <v>No</v>
      </c>
      <c r="M967" s="9" t="s">
        <v>2240</v>
      </c>
      <c r="Q967" s="2"/>
    </row>
    <row r="968" spans="1:17" x14ac:dyDescent="0.25">
      <c r="A968" s="33" t="str">
        <f t="shared" si="45"/>
        <v>2080003380</v>
      </c>
      <c r="B968" s="33" t="s">
        <v>2356</v>
      </c>
      <c r="C968" s="33" t="s">
        <v>5572</v>
      </c>
      <c r="D968" s="9" t="str">
        <f t="shared" si="46"/>
        <v>208003380</v>
      </c>
      <c r="E968" s="34">
        <v>20800</v>
      </c>
      <c r="F968" s="34">
        <v>3380</v>
      </c>
      <c r="G968" s="9" t="str">
        <f>VLOOKUP(B968,'[1]Business Unit Lookup'!A:B,2,FALSE)</f>
        <v>VA Polytech Inst &amp; State Univ</v>
      </c>
      <c r="H968" s="33" t="str">
        <f>VLOOKUP(C968,'[1]Fund Lookup'!B:C,2,FALSE)</f>
        <v>Minority Serving Inst-COVID-19</v>
      </c>
      <c r="I968" s="35" t="s">
        <v>2307</v>
      </c>
      <c r="J968" s="33" t="str">
        <f>VLOOKUP(I968,'[1]Table B'!A:B,2,FALSE)</f>
        <v>CU-HE-Non-specific Activity</v>
      </c>
      <c r="K968" s="9" t="str">
        <f t="shared" si="47"/>
        <v>500-CU-HE-Non-specific Activity</v>
      </c>
      <c r="L968" s="9" t="str">
        <f>IFERROR(VLOOKUP(A968,'[1]VAC as of March 2024'!A:K,11,FALSE),"No")</f>
        <v>No</v>
      </c>
      <c r="M968" s="9" t="s">
        <v>5493</v>
      </c>
      <c r="Q968" s="2"/>
    </row>
    <row r="969" spans="1:17" x14ac:dyDescent="0.25">
      <c r="A969" s="33" t="str">
        <f t="shared" si="45"/>
        <v>2080003410</v>
      </c>
      <c r="B969" s="33" t="s">
        <v>2356</v>
      </c>
      <c r="C969" s="33" t="s">
        <v>5581</v>
      </c>
      <c r="D969" s="9" t="str">
        <f t="shared" si="46"/>
        <v>208003410</v>
      </c>
      <c r="E969" s="34">
        <v>20800</v>
      </c>
      <c r="F969" s="34">
        <v>3410</v>
      </c>
      <c r="G969" s="9" t="str">
        <f>VLOOKUP(B969,'[1]Business Unit Lookup'!A:B,2,FALSE)</f>
        <v>VA Polytech Inst &amp; State Univ</v>
      </c>
      <c r="H969" s="33" t="str">
        <f>VLOOKUP(C969,'[1]Fund Lookup'!B:C,2,FALSE)</f>
        <v>GEER Fund - COVID-19</v>
      </c>
      <c r="I969" s="35" t="s">
        <v>2307</v>
      </c>
      <c r="J969" s="33" t="str">
        <f>VLOOKUP(I969,'[1]Table B'!A:B,2,FALSE)</f>
        <v>CU-HE-Non-specific Activity</v>
      </c>
      <c r="K969" s="9" t="str">
        <f t="shared" si="47"/>
        <v>500-CU-HE-Non-specific Activity</v>
      </c>
      <c r="L969" s="9" t="str">
        <f>IFERROR(VLOOKUP(A969,'[1]VAC as of March 2024'!A:K,11,FALSE),"No")</f>
        <v>No</v>
      </c>
      <c r="M969" s="9" t="s">
        <v>5493</v>
      </c>
      <c r="Q969" s="2"/>
    </row>
    <row r="970" spans="1:17" x14ac:dyDescent="0.25">
      <c r="A970" s="33" t="str">
        <f t="shared" si="45"/>
        <v>2080003420</v>
      </c>
      <c r="B970" s="33" t="s">
        <v>2356</v>
      </c>
      <c r="C970" s="33" t="s">
        <v>5584</v>
      </c>
      <c r="D970" s="9" t="str">
        <f t="shared" si="46"/>
        <v>208003420</v>
      </c>
      <c r="E970" s="34">
        <v>20800</v>
      </c>
      <c r="F970" s="34">
        <v>3420</v>
      </c>
      <c r="G970" s="9" t="str">
        <f>VLOOKUP(B970,'[1]Business Unit Lookup'!A:B,2,FALSE)</f>
        <v>VA Polytech Inst &amp; State Univ</v>
      </c>
      <c r="H970" s="33" t="str">
        <f>VLOOKUP(C970,'[1]Fund Lookup'!B:C,2,FALSE)</f>
        <v>Caresactrlffd-General-Covid-19</v>
      </c>
      <c r="I970" s="35" t="s">
        <v>2307</v>
      </c>
      <c r="J970" s="33" t="str">
        <f>VLOOKUP(I970,'[1]Table B'!A:B,2,FALSE)</f>
        <v>CU-HE-Non-specific Activity</v>
      </c>
      <c r="K970" s="9" t="str">
        <f t="shared" si="47"/>
        <v>500-CU-HE-Non-specific Activity</v>
      </c>
      <c r="L970" s="9" t="str">
        <f>IFERROR(VLOOKUP(A970,'[1]VAC as of March 2024'!A:K,11,FALSE),"No")</f>
        <v>No</v>
      </c>
      <c r="M970" s="9" t="s">
        <v>5493</v>
      </c>
      <c r="Q970" s="2"/>
    </row>
    <row r="971" spans="1:17" x14ac:dyDescent="0.25">
      <c r="A971" s="33" t="str">
        <f t="shared" si="45"/>
        <v>2080003440</v>
      </c>
      <c r="B971" s="33" t="s">
        <v>2356</v>
      </c>
      <c r="C971" s="33" t="s">
        <v>5370</v>
      </c>
      <c r="D971" s="9" t="str">
        <f t="shared" si="46"/>
        <v>208003440</v>
      </c>
      <c r="E971" s="34">
        <v>20800</v>
      </c>
      <c r="F971" s="34">
        <v>3440</v>
      </c>
      <c r="G971" s="9" t="str">
        <f>VLOOKUP(B971,'[1]Business Unit Lookup'!A:B,2,FALSE)</f>
        <v>VA Polytech Inst &amp; State Univ</v>
      </c>
      <c r="H971" s="33" t="str">
        <f>VLOOKUP(C971,'[1]Fund Lookup'!B:C,2,FALSE)</f>
        <v>EduStabFund-Students-COVID-19</v>
      </c>
      <c r="I971" s="35" t="s">
        <v>2307</v>
      </c>
      <c r="J971" s="33" t="str">
        <f>VLOOKUP(I971,'[1]Table B'!A:B,2,FALSE)</f>
        <v>CU-HE-Non-specific Activity</v>
      </c>
      <c r="K971" s="9" t="str">
        <f t="shared" si="47"/>
        <v>500-CU-HE-Non-specific Activity</v>
      </c>
      <c r="L971" s="9" t="str">
        <f>IFERROR(VLOOKUP(A971,'[1]VAC as of March 2024'!A:K,11,FALSE),"No")</f>
        <v>No</v>
      </c>
      <c r="M971" s="9" t="s">
        <v>5493</v>
      </c>
      <c r="Q971" s="2"/>
    </row>
    <row r="972" spans="1:17" x14ac:dyDescent="0.25">
      <c r="A972" s="33" t="str">
        <f t="shared" si="45"/>
        <v>2080003460</v>
      </c>
      <c r="B972" s="35" t="s">
        <v>2356</v>
      </c>
      <c r="C972" s="36" t="s">
        <v>8470</v>
      </c>
      <c r="D972" s="9" t="str">
        <f t="shared" si="46"/>
        <v>208003460</v>
      </c>
      <c r="E972" s="35">
        <v>20800</v>
      </c>
      <c r="F972" s="37">
        <v>3460</v>
      </c>
      <c r="G972" s="9" t="str">
        <f>VLOOKUP(B972,'[1]Business Unit Lookup'!A:B,2,FALSE)</f>
        <v>VA Polytech Inst &amp; State Univ</v>
      </c>
      <c r="H972" s="33" t="str">
        <f>VLOOKUP(C972,'[1]Fund Lookup'!B:C,2,FALSE)</f>
        <v>Innovative internship Fund</v>
      </c>
      <c r="I972" s="35" t="s">
        <v>2307</v>
      </c>
      <c r="J972" s="33" t="str">
        <f>VLOOKUP(I972,'[1]Table B'!A:B,2,FALSE)</f>
        <v>CU-HE-Non-specific Activity</v>
      </c>
      <c r="K972" s="9" t="str">
        <f t="shared" si="47"/>
        <v>500-CU-HE-Non-specific Activity</v>
      </c>
      <c r="L972" s="9" t="str">
        <f>IFERROR(VLOOKUP(A972,'[1]VAC as of March 2024'!A:K,11,FALSE),"No")</f>
        <v>No</v>
      </c>
      <c r="M972" s="38" t="s">
        <v>2240</v>
      </c>
      <c r="O972" s="38"/>
      <c r="P972" s="38"/>
      <c r="Q972" s="2"/>
    </row>
    <row r="973" spans="1:17" x14ac:dyDescent="0.25">
      <c r="A973" s="33" t="str">
        <f t="shared" si="45"/>
        <v>2080003490</v>
      </c>
      <c r="B973" s="35" t="s">
        <v>2356</v>
      </c>
      <c r="C973" s="36" t="s">
        <v>8475</v>
      </c>
      <c r="D973" s="9" t="str">
        <f t="shared" si="46"/>
        <v>208003490</v>
      </c>
      <c r="E973" s="35">
        <v>20800</v>
      </c>
      <c r="F973" s="37">
        <v>3490</v>
      </c>
      <c r="G973" s="9" t="str">
        <f>VLOOKUP(B973,'[1]Business Unit Lookup'!A:B,2,FALSE)</f>
        <v>VA Polytech Inst &amp; State Univ</v>
      </c>
      <c r="H973" s="33" t="str">
        <f>VLOOKUP(C973,'[1]Fund Lookup'!B:C,2,FALSE)</f>
        <v>NewEconomyWrkfrcCrdntlGrntFnd</v>
      </c>
      <c r="I973" s="35" t="s">
        <v>2307</v>
      </c>
      <c r="J973" s="33" t="str">
        <f>VLOOKUP(I973,'[1]Table B'!A:B,2,FALSE)</f>
        <v>CU-HE-Non-specific Activity</v>
      </c>
      <c r="K973" s="9" t="str">
        <f t="shared" si="47"/>
        <v>500-CU-HE-Non-specific Activity</v>
      </c>
      <c r="L973" s="9" t="str">
        <f>IFERROR(VLOOKUP(A973,'[1]VAC as of March 2024'!A:K,11,FALSE),"No")</f>
        <v>No</v>
      </c>
      <c r="M973" s="38" t="s">
        <v>2240</v>
      </c>
      <c r="O973" s="38"/>
      <c r="P973" s="38"/>
      <c r="Q973" s="2"/>
    </row>
    <row r="974" spans="1:17" x14ac:dyDescent="0.25">
      <c r="A974" s="33" t="str">
        <f t="shared" si="45"/>
        <v>2080003510</v>
      </c>
      <c r="B974" s="33" t="s">
        <v>2356</v>
      </c>
      <c r="C974" s="33" t="s">
        <v>833</v>
      </c>
      <c r="D974" s="9" t="str">
        <f t="shared" si="46"/>
        <v>208003510</v>
      </c>
      <c r="E974" s="34">
        <v>20800</v>
      </c>
      <c r="F974" s="34">
        <v>3510</v>
      </c>
      <c r="G974" s="9" t="str">
        <f>VLOOKUP(B974,'[1]Business Unit Lookup'!A:B,2,FALSE)</f>
        <v>VA Polytech Inst &amp; State Univ</v>
      </c>
      <c r="H974" s="33" t="str">
        <f>VLOOKUP(C974,'[1]Fund Lookup'!B:C,2,FALSE)</f>
        <v>Trans-NSF Rcvry Act Rsrch-ARRA</v>
      </c>
      <c r="I974" s="35" t="s">
        <v>2307</v>
      </c>
      <c r="J974" s="33" t="str">
        <f>VLOOKUP(I974,'[1]Table B'!A:B,2,FALSE)</f>
        <v>CU-HE-Non-specific Activity</v>
      </c>
      <c r="K974" s="9" t="str">
        <f t="shared" si="47"/>
        <v>500-CU-HE-Non-specific Activity</v>
      </c>
      <c r="L974" s="9" t="str">
        <f>IFERROR(VLOOKUP(A974,'[1]VAC as of March 2024'!A:K,11,FALSE),"No")</f>
        <v>No</v>
      </c>
      <c r="M974" s="9" t="s">
        <v>2281</v>
      </c>
      <c r="Q974" s="2"/>
    </row>
    <row r="975" spans="1:17" x14ac:dyDescent="0.25">
      <c r="A975" s="33" t="str">
        <f t="shared" si="45"/>
        <v>2080003640</v>
      </c>
      <c r="B975" s="33" t="s">
        <v>2356</v>
      </c>
      <c r="C975" s="33" t="s">
        <v>839</v>
      </c>
      <c r="D975" s="9" t="str">
        <f t="shared" si="46"/>
        <v>208003640</v>
      </c>
      <c r="E975" s="34">
        <v>20800</v>
      </c>
      <c r="F975" s="34">
        <v>3640</v>
      </c>
      <c r="G975" s="9" t="str">
        <f>VLOOKUP(B975,'[1]Business Unit Lookup'!A:B,2,FALSE)</f>
        <v>VA Polytech Inst &amp; State Univ</v>
      </c>
      <c r="H975" s="33" t="str">
        <f>VLOOKUP(C975,'[1]Fund Lookup'!B:C,2,FALSE)</f>
        <v>Off Of Sci Fin Assist Pgm-ARRA</v>
      </c>
      <c r="I975" s="35" t="s">
        <v>2307</v>
      </c>
      <c r="J975" s="33" t="str">
        <f>VLOOKUP(I975,'[1]Table B'!A:B,2,FALSE)</f>
        <v>CU-HE-Non-specific Activity</v>
      </c>
      <c r="K975" s="9" t="str">
        <f t="shared" si="47"/>
        <v>500-CU-HE-Non-specific Activity</v>
      </c>
      <c r="L975" s="9" t="str">
        <f>IFERROR(VLOOKUP(A975,'[1]VAC as of March 2024'!A:K,11,FALSE),"No")</f>
        <v>No</v>
      </c>
      <c r="M975" s="9" t="s">
        <v>2281</v>
      </c>
      <c r="Q975" s="2"/>
    </row>
    <row r="976" spans="1:17" x14ac:dyDescent="0.25">
      <c r="A976" s="33" t="str">
        <f t="shared" si="45"/>
        <v>2080003690</v>
      </c>
      <c r="B976" s="33" t="s">
        <v>2356</v>
      </c>
      <c r="C976" s="33" t="s">
        <v>5373</v>
      </c>
      <c r="D976" s="9" t="str">
        <f t="shared" si="46"/>
        <v>208003690</v>
      </c>
      <c r="E976" s="34">
        <v>20800</v>
      </c>
      <c r="F976" s="34">
        <v>3690</v>
      </c>
      <c r="G976" s="9" t="str">
        <f>VLOOKUP(B976,'[1]Business Unit Lookup'!A:B,2,FALSE)</f>
        <v>VA Polytech Inst &amp; State Univ</v>
      </c>
      <c r="H976" s="33" t="str">
        <f>VLOOKUP(C976,'[1]Fund Lookup'!B:C,2,FALSE)</f>
        <v>EduStabFund-Institutn-COVID-19</v>
      </c>
      <c r="I976" s="35" t="s">
        <v>2307</v>
      </c>
      <c r="J976" s="33" t="str">
        <f>VLOOKUP(I976,'[1]Table B'!A:B,2,FALSE)</f>
        <v>CU-HE-Non-specific Activity</v>
      </c>
      <c r="K976" s="9" t="str">
        <f t="shared" si="47"/>
        <v>500-CU-HE-Non-specific Activity</v>
      </c>
      <c r="L976" s="9" t="str">
        <f>IFERROR(VLOOKUP(A976,'[1]VAC as of March 2024'!A:K,11,FALSE),"No")</f>
        <v>No</v>
      </c>
      <c r="M976" s="9" t="s">
        <v>5493</v>
      </c>
      <c r="Q976" s="2"/>
    </row>
    <row r="977" spans="1:17" x14ac:dyDescent="0.25">
      <c r="A977" s="33" t="str">
        <f t="shared" si="45"/>
        <v>2080003710</v>
      </c>
      <c r="B977" s="36" t="s">
        <v>2356</v>
      </c>
      <c r="C977" s="36" t="s">
        <v>6137</v>
      </c>
      <c r="D977" s="9" t="str">
        <f t="shared" si="46"/>
        <v>208003710</v>
      </c>
      <c r="E977" s="35">
        <v>20800</v>
      </c>
      <c r="F977" s="37">
        <v>3710</v>
      </c>
      <c r="G977" s="9" t="str">
        <f>VLOOKUP(B977,'[1]Business Unit Lookup'!A:B,2,FALSE)</f>
        <v>VA Polytech Inst &amp; State Univ</v>
      </c>
      <c r="H977" s="33" t="str">
        <f>VLOOKUP(C977,'[1]Fund Lookup'!B:C,2,FALSE)</f>
        <v>FEMA - State Agy - COVID-19</v>
      </c>
      <c r="I977" s="35" t="s">
        <v>2307</v>
      </c>
      <c r="J977" s="33" t="str">
        <f>VLOOKUP(I977,'[1]Table B'!A:B,2,FALSE)</f>
        <v>CU-HE-Non-specific Activity</v>
      </c>
      <c r="K977" s="9" t="str">
        <f t="shared" si="47"/>
        <v>500-CU-HE-Non-specific Activity</v>
      </c>
      <c r="L977" s="9" t="str">
        <f>IFERROR(VLOOKUP(A977,'[1]VAC as of March 2024'!A:K,11,FALSE),"No")</f>
        <v>No</v>
      </c>
      <c r="M977" s="38" t="s">
        <v>5493</v>
      </c>
      <c r="O977" s="38"/>
      <c r="P977" s="38"/>
      <c r="Q977" s="2"/>
    </row>
    <row r="978" spans="1:17" x14ac:dyDescent="0.25">
      <c r="A978" s="33" t="str">
        <f t="shared" si="45"/>
        <v>2080003720</v>
      </c>
      <c r="B978" s="33" t="s">
        <v>2356</v>
      </c>
      <c r="C978" s="33" t="s">
        <v>844</v>
      </c>
      <c r="D978" s="9" t="str">
        <f t="shared" si="46"/>
        <v>208003720</v>
      </c>
      <c r="E978" s="34">
        <v>20800</v>
      </c>
      <c r="F978" s="34">
        <v>3720</v>
      </c>
      <c r="G978" s="9" t="str">
        <f>VLOOKUP(B978,'[1]Business Unit Lookup'!A:B,2,FALSE)</f>
        <v>VA Polytech Inst &amp; State Univ</v>
      </c>
      <c r="H978" s="33" t="str">
        <f>VLOOKUP(C978,'[1]Fund Lookup'!B:C,2,FALSE)</f>
        <v>St Fiscal Stabl-Innovtion-ARRA</v>
      </c>
      <c r="I978" s="35" t="s">
        <v>2307</v>
      </c>
      <c r="J978" s="33" t="str">
        <f>VLOOKUP(I978,'[1]Table B'!A:B,2,FALSE)</f>
        <v>CU-HE-Non-specific Activity</v>
      </c>
      <c r="K978" s="9" t="str">
        <f t="shared" si="47"/>
        <v>500-CU-HE-Non-specific Activity</v>
      </c>
      <c r="L978" s="9" t="str">
        <f>IFERROR(VLOOKUP(A978,'[1]VAC as of March 2024'!A:K,11,FALSE),"No")</f>
        <v>No</v>
      </c>
      <c r="M978" s="9" t="s">
        <v>2281</v>
      </c>
      <c r="Q978" s="2"/>
    </row>
    <row r="979" spans="1:17" x14ac:dyDescent="0.25">
      <c r="A979" s="33" t="str">
        <f t="shared" si="45"/>
        <v>2080003800</v>
      </c>
      <c r="B979" s="33" t="s">
        <v>2356</v>
      </c>
      <c r="C979" s="33" t="s">
        <v>852</v>
      </c>
      <c r="D979" s="9" t="str">
        <f t="shared" si="46"/>
        <v>208003800</v>
      </c>
      <c r="E979" s="34">
        <v>20800</v>
      </c>
      <c r="F979" s="34">
        <v>3800</v>
      </c>
      <c r="G979" s="9" t="str">
        <f>VLOOKUP(B979,'[1]Business Unit Lookup'!A:B,2,FALSE)</f>
        <v>VA Polytech Inst &amp; State Univ</v>
      </c>
      <c r="H979" s="33" t="str">
        <f>VLOOKUP(C979,'[1]Fund Lookup'!B:C,2,FALSE)</f>
        <v>St Broadband Data&amp;Dvlpmnt-ARRA</v>
      </c>
      <c r="I979" s="35" t="s">
        <v>2307</v>
      </c>
      <c r="J979" s="33" t="str">
        <f>VLOOKUP(I979,'[1]Table B'!A:B,2,FALSE)</f>
        <v>CU-HE-Non-specific Activity</v>
      </c>
      <c r="K979" s="9" t="str">
        <f t="shared" si="47"/>
        <v>500-CU-HE-Non-specific Activity</v>
      </c>
      <c r="L979" s="9" t="str">
        <f>IFERROR(VLOOKUP(A979,'[1]VAC as of March 2024'!A:K,11,FALSE),"No")</f>
        <v>No</v>
      </c>
      <c r="M979" s="9" t="s">
        <v>2281</v>
      </c>
      <c r="Q979" s="2"/>
    </row>
    <row r="980" spans="1:17" x14ac:dyDescent="0.25">
      <c r="A980" s="33" t="str">
        <f t="shared" si="45"/>
        <v>2080003870</v>
      </c>
      <c r="B980" s="33" t="s">
        <v>2356</v>
      </c>
      <c r="C980" s="33" t="s">
        <v>865</v>
      </c>
      <c r="D980" s="9" t="str">
        <f t="shared" si="46"/>
        <v>208003870</v>
      </c>
      <c r="E980" s="34">
        <v>20800</v>
      </c>
      <c r="F980" s="34">
        <v>3870</v>
      </c>
      <c r="G980" s="9" t="str">
        <f>VLOOKUP(B980,'[1]Business Unit Lookup'!A:B,2,FALSE)</f>
        <v>VA Polytech Inst &amp; State Univ</v>
      </c>
      <c r="H980" s="33" t="str">
        <f>VLOOKUP(C980,'[1]Fund Lookup'!B:C,2,FALSE)</f>
        <v>Srplus Supp&amp;Equip Sales-Gen-HE</v>
      </c>
      <c r="I980" s="35" t="s">
        <v>2307</v>
      </c>
      <c r="J980" s="33" t="str">
        <f>VLOOKUP(I980,'[1]Table B'!A:B,2,FALSE)</f>
        <v>CU-HE-Non-specific Activity</v>
      </c>
      <c r="K980" s="9" t="str">
        <f t="shared" si="47"/>
        <v>500-CU-HE-Non-specific Activity</v>
      </c>
      <c r="L980" s="9" t="str">
        <f>IFERROR(VLOOKUP(A980,'[1]VAC as of March 2024'!A:K,11,FALSE),"No")</f>
        <v>No</v>
      </c>
      <c r="M980" s="9" t="s">
        <v>2240</v>
      </c>
      <c r="Q980" s="2"/>
    </row>
    <row r="981" spans="1:17" x14ac:dyDescent="0.25">
      <c r="A981" s="33" t="str">
        <f t="shared" si="45"/>
        <v>2080003880</v>
      </c>
      <c r="B981" s="33" t="s">
        <v>2356</v>
      </c>
      <c r="C981" s="33" t="s">
        <v>868</v>
      </c>
      <c r="D981" s="9" t="str">
        <f t="shared" si="46"/>
        <v>208003880</v>
      </c>
      <c r="E981" s="34">
        <v>20800</v>
      </c>
      <c r="F981" s="34">
        <v>3880</v>
      </c>
      <c r="G981" s="9" t="str">
        <f>VLOOKUP(B981,'[1]Business Unit Lookup'!A:B,2,FALSE)</f>
        <v>VA Polytech Inst &amp; State Univ</v>
      </c>
      <c r="H981" s="33" t="str">
        <f>VLOOKUP(C981,'[1]Fund Lookup'!B:C,2,FALSE)</f>
        <v>Supp&amp;Equip Sls-Non-Gen/Fed-HE</v>
      </c>
      <c r="I981" s="35" t="s">
        <v>2307</v>
      </c>
      <c r="J981" s="33" t="str">
        <f>VLOOKUP(I981,'[1]Table B'!A:B,2,FALSE)</f>
        <v>CU-HE-Non-specific Activity</v>
      </c>
      <c r="K981" s="9" t="str">
        <f t="shared" si="47"/>
        <v>500-CU-HE-Non-specific Activity</v>
      </c>
      <c r="L981" s="9" t="str">
        <f>IFERROR(VLOOKUP(A981,'[1]VAC as of March 2024'!A:K,11,FALSE),"No")</f>
        <v>No</v>
      </c>
      <c r="M981" s="9" t="s">
        <v>2240</v>
      </c>
      <c r="Q981" s="2"/>
    </row>
    <row r="982" spans="1:17" x14ac:dyDescent="0.25">
      <c r="A982" s="33" t="str">
        <f t="shared" si="45"/>
        <v>2080003970</v>
      </c>
      <c r="B982" s="33" t="s">
        <v>2356</v>
      </c>
      <c r="C982" s="33" t="s">
        <v>880</v>
      </c>
      <c r="D982" s="9" t="str">
        <f t="shared" si="46"/>
        <v>208003970</v>
      </c>
      <c r="E982" s="34">
        <v>20800</v>
      </c>
      <c r="F982" s="34">
        <v>3970</v>
      </c>
      <c r="G982" s="9" t="str">
        <f>VLOOKUP(B982,'[1]Business Unit Lookup'!A:B,2,FALSE)</f>
        <v>VA Polytech Inst &amp; State Univ</v>
      </c>
      <c r="H982" s="33" t="str">
        <f>VLOOKUP(C982,'[1]Fund Lookup'!B:C,2,FALSE)</f>
        <v>Statewide Data Systems - ARRA</v>
      </c>
      <c r="I982" s="35" t="s">
        <v>2307</v>
      </c>
      <c r="J982" s="33" t="str">
        <f>VLOOKUP(I982,'[1]Table B'!A:B,2,FALSE)</f>
        <v>CU-HE-Non-specific Activity</v>
      </c>
      <c r="K982" s="9" t="str">
        <f t="shared" si="47"/>
        <v>500-CU-HE-Non-specific Activity</v>
      </c>
      <c r="L982" s="9" t="str">
        <f>IFERROR(VLOOKUP(A982,'[1]VAC as of March 2024'!A:K,11,FALSE),"No")</f>
        <v>No</v>
      </c>
      <c r="M982" s="9" t="s">
        <v>2281</v>
      </c>
      <c r="Q982" s="2"/>
    </row>
    <row r="983" spans="1:17" x14ac:dyDescent="0.25">
      <c r="A983" s="33" t="str">
        <f t="shared" si="45"/>
        <v>2080007562</v>
      </c>
      <c r="B983" s="33" t="s">
        <v>2356</v>
      </c>
      <c r="C983" s="33" t="s">
        <v>1484</v>
      </c>
      <c r="D983" s="9" t="str">
        <f t="shared" si="46"/>
        <v>208007562</v>
      </c>
      <c r="E983" s="34">
        <v>20800</v>
      </c>
      <c r="F983" s="34">
        <v>7562</v>
      </c>
      <c r="G983" s="9" t="str">
        <f>VLOOKUP(B983,'[1]Business Unit Lookup'!A:B,2,FALSE)</f>
        <v>VA Polytech Inst &amp; State Univ</v>
      </c>
      <c r="H983" s="33" t="str">
        <f>VLOOKUP(C983,'[1]Fund Lookup'!B:C,2,FALSE)</f>
        <v>VA Research Investment Fund–GF</v>
      </c>
      <c r="I983" s="35" t="s">
        <v>2236</v>
      </c>
      <c r="J983" s="33" t="str">
        <f>VLOOKUP(I983,'[1]Table B'!A:B,2,FALSE)</f>
        <v>General</v>
      </c>
      <c r="K983" s="9" t="str">
        <f t="shared" si="47"/>
        <v>100-General</v>
      </c>
      <c r="L983" s="9" t="str">
        <f>IFERROR(VLOOKUP(A983,'[1]VAC as of March 2024'!A:K,11,FALSE),"No")</f>
        <v>Yes</v>
      </c>
      <c r="M983" s="9" t="s">
        <v>2240</v>
      </c>
      <c r="O983" s="33" t="s">
        <v>2240</v>
      </c>
      <c r="P983" s="33" t="s">
        <v>6113</v>
      </c>
      <c r="Q983" s="2" t="s">
        <v>6138</v>
      </c>
    </row>
    <row r="984" spans="1:17" x14ac:dyDescent="0.25">
      <c r="A984" s="33" t="str">
        <f t="shared" si="45"/>
        <v>2080008120</v>
      </c>
      <c r="B984" s="33" t="s">
        <v>2356</v>
      </c>
      <c r="C984" s="33" t="s">
        <v>1610</v>
      </c>
      <c r="D984" s="9" t="str">
        <f t="shared" si="46"/>
        <v>208008120</v>
      </c>
      <c r="E984" s="34">
        <v>20800</v>
      </c>
      <c r="F984" s="34">
        <v>8120</v>
      </c>
      <c r="G984" s="9" t="str">
        <f>VLOOKUP(B984,'[1]Business Unit Lookup'!A:B,2,FALSE)</f>
        <v>VA Polytech Inst &amp; State Univ</v>
      </c>
      <c r="H984" s="33" t="str">
        <f>VLOOKUP(C984,'[1]Fund Lookup'!B:C,2,FALSE)</f>
        <v>9(C) Debt Service-Prin/Int Pay</v>
      </c>
      <c r="I984" s="35" t="s">
        <v>2307</v>
      </c>
      <c r="J984" s="33" t="str">
        <f>VLOOKUP(I984,'[1]Table B'!A:B,2,FALSE)</f>
        <v>CU-HE-Non-specific Activity</v>
      </c>
      <c r="K984" s="9" t="str">
        <f t="shared" si="47"/>
        <v>500-CU-HE-Non-specific Activity</v>
      </c>
      <c r="L984" s="9" t="str">
        <f>IFERROR(VLOOKUP(A984,'[1]VAC as of March 2024'!A:K,11,FALSE),"No")</f>
        <v>No</v>
      </c>
      <c r="M984" s="9" t="s">
        <v>2248</v>
      </c>
      <c r="Q984" s="2"/>
    </row>
    <row r="985" spans="1:17" x14ac:dyDescent="0.25">
      <c r="A985" s="33" t="str">
        <f t="shared" si="45"/>
        <v>2080008130</v>
      </c>
      <c r="B985" s="33" t="s">
        <v>2356</v>
      </c>
      <c r="C985" s="33" t="s">
        <v>1612</v>
      </c>
      <c r="D985" s="9" t="str">
        <f t="shared" si="46"/>
        <v>208008130</v>
      </c>
      <c r="E985" s="34">
        <v>20800</v>
      </c>
      <c r="F985" s="34">
        <v>8130</v>
      </c>
      <c r="G985" s="9" t="str">
        <f>VLOOKUP(B985,'[1]Business Unit Lookup'!A:B,2,FALSE)</f>
        <v>VA Polytech Inst &amp; State Univ</v>
      </c>
      <c r="H985" s="33" t="str">
        <f>VLOOKUP(C985,'[1]Fund Lookup'!B:C,2,FALSE)</f>
        <v>9(C) Debt Service-Const Costs</v>
      </c>
      <c r="I985" s="35" t="s">
        <v>2307</v>
      </c>
      <c r="J985" s="33" t="str">
        <f>VLOOKUP(I985,'[1]Table B'!A:B,2,FALSE)</f>
        <v>CU-HE-Non-specific Activity</v>
      </c>
      <c r="K985" s="9" t="str">
        <f t="shared" si="47"/>
        <v>500-CU-HE-Non-specific Activity</v>
      </c>
      <c r="L985" s="9" t="str">
        <f>IFERROR(VLOOKUP(A985,'[1]VAC as of March 2024'!A:K,11,FALSE),"No")</f>
        <v>No</v>
      </c>
      <c r="M985" s="9" t="s">
        <v>2248</v>
      </c>
      <c r="Q985" s="2"/>
    </row>
    <row r="986" spans="1:17" x14ac:dyDescent="0.25">
      <c r="A986" s="33" t="str">
        <f t="shared" si="45"/>
        <v>2080008140</v>
      </c>
      <c r="B986" s="33" t="s">
        <v>2356</v>
      </c>
      <c r="C986" s="33" t="s">
        <v>1616</v>
      </c>
      <c r="D986" s="9" t="str">
        <f t="shared" si="46"/>
        <v>208008140</v>
      </c>
      <c r="E986" s="34">
        <v>20800</v>
      </c>
      <c r="F986" s="34">
        <v>8140</v>
      </c>
      <c r="G986" s="9" t="str">
        <f>VLOOKUP(B986,'[1]Business Unit Lookup'!A:B,2,FALSE)</f>
        <v>VA Polytech Inst &amp; State Univ</v>
      </c>
      <c r="H986" s="33" t="str">
        <f>VLOOKUP(C986,'[1]Fund Lookup'!B:C,2,FALSE)</f>
        <v>9(D) Debt Service-Prin/Int Pay</v>
      </c>
      <c r="I986" s="35" t="s">
        <v>2307</v>
      </c>
      <c r="J986" s="33" t="str">
        <f>VLOOKUP(I986,'[1]Table B'!A:B,2,FALSE)</f>
        <v>CU-HE-Non-specific Activity</v>
      </c>
      <c r="K986" s="9" t="str">
        <f t="shared" si="47"/>
        <v>500-CU-HE-Non-specific Activity</v>
      </c>
      <c r="L986" s="9" t="str">
        <f>IFERROR(VLOOKUP(A986,'[1]VAC as of March 2024'!A:K,11,FALSE),"No")</f>
        <v>No</v>
      </c>
      <c r="M986" s="9" t="s">
        <v>2248</v>
      </c>
      <c r="Q986" s="2"/>
    </row>
    <row r="987" spans="1:17" x14ac:dyDescent="0.25">
      <c r="A987" s="33" t="str">
        <f t="shared" si="45"/>
        <v>2080008150</v>
      </c>
      <c r="B987" s="33" t="s">
        <v>2356</v>
      </c>
      <c r="C987" s="33" t="s">
        <v>1618</v>
      </c>
      <c r="D987" s="9" t="str">
        <f t="shared" si="46"/>
        <v>208008150</v>
      </c>
      <c r="E987" s="34">
        <v>20800</v>
      </c>
      <c r="F987" s="34">
        <v>8150</v>
      </c>
      <c r="G987" s="9" t="str">
        <f>VLOOKUP(B987,'[1]Business Unit Lookup'!A:B,2,FALSE)</f>
        <v>VA Polytech Inst &amp; State Univ</v>
      </c>
      <c r="H987" s="33" t="str">
        <f>VLOOKUP(C987,'[1]Fund Lookup'!B:C,2,FALSE)</f>
        <v>9(D) Rev Bonds-Construction</v>
      </c>
      <c r="I987" s="35" t="s">
        <v>2307</v>
      </c>
      <c r="J987" s="33" t="str">
        <f>VLOOKUP(I987,'[1]Table B'!A:B,2,FALSE)</f>
        <v>CU-HE-Non-specific Activity</v>
      </c>
      <c r="K987" s="9" t="str">
        <f t="shared" si="47"/>
        <v>500-CU-HE-Non-specific Activity</v>
      </c>
      <c r="L987" s="9" t="str">
        <f>IFERROR(VLOOKUP(A987,'[1]VAC as of March 2024'!A:K,11,FALSE),"No")</f>
        <v>No</v>
      </c>
      <c r="M987" s="9" t="s">
        <v>2248</v>
      </c>
      <c r="Q987" s="2"/>
    </row>
    <row r="988" spans="1:17" x14ac:dyDescent="0.25">
      <c r="A988" s="33" t="str">
        <f t="shared" si="45"/>
        <v>2080008170</v>
      </c>
      <c r="B988" s="33" t="s">
        <v>2356</v>
      </c>
      <c r="C988" s="33" t="s">
        <v>1620</v>
      </c>
      <c r="D988" s="9" t="str">
        <f t="shared" si="46"/>
        <v>208008170</v>
      </c>
      <c r="E988" s="34">
        <v>20800</v>
      </c>
      <c r="F988" s="34">
        <v>8170</v>
      </c>
      <c r="G988" s="9" t="str">
        <f>VLOOKUP(B988,'[1]Business Unit Lookup'!A:B,2,FALSE)</f>
        <v>VA Polytech Inst &amp; State Univ</v>
      </c>
      <c r="H988" s="33" t="str">
        <f>VLOOKUP(C988,'[1]Fund Lookup'!B:C,2,FALSE)</f>
        <v>VCBA 21St Century</v>
      </c>
      <c r="I988" s="35" t="s">
        <v>2307</v>
      </c>
      <c r="J988" s="33" t="str">
        <f>VLOOKUP(I988,'[1]Table B'!A:B,2,FALSE)</f>
        <v>CU-HE-Non-specific Activity</v>
      </c>
      <c r="K988" s="9" t="str">
        <f t="shared" si="47"/>
        <v>500-CU-HE-Non-specific Activity</v>
      </c>
      <c r="L988" s="9" t="str">
        <f>IFERROR(VLOOKUP(A988,'[1]VAC as of March 2024'!A:K,11,FALSE),"No")</f>
        <v>No</v>
      </c>
      <c r="M988" s="9" t="s">
        <v>2248</v>
      </c>
      <c r="Q988" s="2"/>
    </row>
    <row r="989" spans="1:17" x14ac:dyDescent="0.25">
      <c r="A989" s="33" t="str">
        <f t="shared" si="45"/>
        <v>2080009018</v>
      </c>
      <c r="B989" s="33" t="s">
        <v>2356</v>
      </c>
      <c r="C989" s="33" t="s">
        <v>1658</v>
      </c>
      <c r="D989" s="9" t="str">
        <f t="shared" si="46"/>
        <v>208009018</v>
      </c>
      <c r="E989" s="34">
        <v>20800</v>
      </c>
      <c r="F989" s="34">
        <v>9018</v>
      </c>
      <c r="G989" s="9" t="str">
        <f>VLOOKUP(B989,'[1]Business Unit Lookup'!A:B,2,FALSE)</f>
        <v>VA Polytech Inst &amp; State Univ</v>
      </c>
      <c r="H989" s="33" t="str">
        <f>VLOOKUP(C989,'[1]Fund Lookup'!B:C,2,FALSE)</f>
        <v>Chspk Bay Restoration VPI</v>
      </c>
      <c r="I989" s="35" t="s">
        <v>2307</v>
      </c>
      <c r="J989" s="33" t="str">
        <f>VLOOKUP(I989,'[1]Table B'!A:B,2,FALSE)</f>
        <v>CU-HE-Non-specific Activity</v>
      </c>
      <c r="K989" s="9" t="str">
        <f t="shared" si="47"/>
        <v>500-CU-HE-Non-specific Activity</v>
      </c>
      <c r="L989" s="9" t="str">
        <f>IFERROR(VLOOKUP(A989,'[1]VAC as of March 2024'!A:K,11,FALSE),"No")</f>
        <v>No</v>
      </c>
      <c r="M989" s="9" t="s">
        <v>2240</v>
      </c>
      <c r="Q989" s="2"/>
    </row>
    <row r="990" spans="1:17" x14ac:dyDescent="0.25">
      <c r="A990" s="33" t="str">
        <f t="shared" si="45"/>
        <v>2080009510</v>
      </c>
      <c r="B990" s="33" t="s">
        <v>2356</v>
      </c>
      <c r="C990" s="33" t="s">
        <v>2050</v>
      </c>
      <c r="D990" s="9" t="str">
        <f t="shared" si="46"/>
        <v>208009510</v>
      </c>
      <c r="E990" s="34">
        <v>20800</v>
      </c>
      <c r="F990" s="34">
        <v>9510</v>
      </c>
      <c r="G990" s="9" t="str">
        <f>VLOOKUP(B990,'[1]Business Unit Lookup'!A:B,2,FALSE)</f>
        <v>VA Polytech Inst &amp; State Univ</v>
      </c>
      <c r="H990" s="33" t="str">
        <f>VLOOKUP(C990,'[1]Fund Lookup'!B:C,2,FALSE)</f>
        <v>CW Technology Research Fd 934</v>
      </c>
      <c r="I990" s="35" t="s">
        <v>2307</v>
      </c>
      <c r="J990" s="33" t="str">
        <f>VLOOKUP(I990,'[1]Table B'!A:B,2,FALSE)</f>
        <v>CU-HE-Non-specific Activity</v>
      </c>
      <c r="K990" s="9" t="str">
        <f t="shared" si="47"/>
        <v>500-CU-HE-Non-specific Activity</v>
      </c>
      <c r="L990" s="9" t="str">
        <f>IFERROR(VLOOKUP(A990,'[1]VAC as of March 2024'!A:K,11,FALSE),"No")</f>
        <v>No</v>
      </c>
      <c r="M990" s="9" t="s">
        <v>2240</v>
      </c>
      <c r="Q990" s="2"/>
    </row>
    <row r="991" spans="1:17" x14ac:dyDescent="0.25">
      <c r="A991" s="33" t="str">
        <f t="shared" si="45"/>
        <v>2090001000</v>
      </c>
      <c r="B991" s="33" t="s">
        <v>2357</v>
      </c>
      <c r="C991" s="33" t="s">
        <v>1</v>
      </c>
      <c r="D991" s="9" t="str">
        <f t="shared" si="46"/>
        <v>209001000</v>
      </c>
      <c r="E991" s="34">
        <v>20900</v>
      </c>
      <c r="F991" s="34">
        <v>1000</v>
      </c>
      <c r="G991" s="9" t="str">
        <f>VLOOKUP(B991,'[1]Business Unit Lookup'!A:B,2,FALSE)</f>
        <v>University of VA Medical Ctr</v>
      </c>
      <c r="H991" s="33" t="str">
        <f>VLOOKUP(C991,'[1]Fund Lookup'!B:C,2,FALSE)</f>
        <v>General Fund</v>
      </c>
      <c r="I991" s="35" t="s">
        <v>2236</v>
      </c>
      <c r="J991" s="33" t="str">
        <f>VLOOKUP(I991,'[1]Table B'!A:B,2,FALSE)</f>
        <v>General</v>
      </c>
      <c r="K991" s="9" t="str">
        <f t="shared" si="47"/>
        <v>100-General</v>
      </c>
      <c r="L991" s="9" t="str">
        <f>IFERROR(VLOOKUP(A991,'[1]VAC as of March 2024'!A:K,11,FALSE),"No")</f>
        <v>No</v>
      </c>
      <c r="M991" s="9" t="s">
        <v>2237</v>
      </c>
      <c r="O991" s="33" t="s">
        <v>2240</v>
      </c>
      <c r="P991" s="33" t="s">
        <v>6061</v>
      </c>
      <c r="Q991" s="2" t="str">
        <f>VLOOKUP(P991,'[1]Table E'!A:C,3,FALSE)</f>
        <v>Unassigned</v>
      </c>
    </row>
    <row r="992" spans="1:17" x14ac:dyDescent="0.25">
      <c r="A992" s="33" t="str">
        <f t="shared" si="45"/>
        <v>2090003040</v>
      </c>
      <c r="B992" s="87" t="s">
        <v>2357</v>
      </c>
      <c r="C992" s="36" t="s">
        <v>8347</v>
      </c>
      <c r="D992" s="9" t="str">
        <f t="shared" si="46"/>
        <v>209003040</v>
      </c>
      <c r="E992" s="87">
        <v>20900</v>
      </c>
      <c r="F992" s="37">
        <v>3040</v>
      </c>
      <c r="G992" s="9" t="str">
        <f>VLOOKUP(B992,'[1]Business Unit Lookup'!A:B,2,FALSE)</f>
        <v>University of VA Medical Ctr</v>
      </c>
      <c r="H992" s="33" t="str">
        <f>VLOOKUP(C992,'[1]Fund Lookup'!B:C,2,FALSE)</f>
        <v>Institutional Reserve Fund</v>
      </c>
      <c r="I992" s="35" t="s">
        <v>2307</v>
      </c>
      <c r="J992" s="33" t="str">
        <f>VLOOKUP(I992,'[1]Table B'!A:B,2,FALSE)</f>
        <v>CU-HE-Non-specific Activity</v>
      </c>
      <c r="K992" s="9" t="str">
        <f t="shared" si="47"/>
        <v>500-CU-HE-Non-specific Activity</v>
      </c>
      <c r="L992" s="9" t="str">
        <f>IFERROR(VLOOKUP(A992,'[1]VAC as of March 2024'!A:K,11,FALSE),"No")</f>
        <v>No</v>
      </c>
      <c r="M992" s="37" t="s">
        <v>2240</v>
      </c>
      <c r="O992" s="38"/>
      <c r="P992" s="38"/>
      <c r="Q992" s="2"/>
    </row>
    <row r="993" spans="1:17" x14ac:dyDescent="0.25">
      <c r="A993" s="33" t="str">
        <f t="shared" si="45"/>
        <v>2090003090</v>
      </c>
      <c r="B993" s="33" t="s">
        <v>2357</v>
      </c>
      <c r="C993" s="33" t="s">
        <v>792</v>
      </c>
      <c r="D993" s="9" t="str">
        <f t="shared" si="46"/>
        <v>209003090</v>
      </c>
      <c r="E993" s="34">
        <v>20900</v>
      </c>
      <c r="F993" s="34">
        <v>3090</v>
      </c>
      <c r="G993" s="9" t="str">
        <f>VLOOKUP(B993,'[1]Business Unit Lookup'!A:B,2,FALSE)</f>
        <v>University of VA Medical Ctr</v>
      </c>
      <c r="H993" s="33" t="str">
        <f>VLOOKUP(C993,'[1]Fund Lookup'!B:C,2,FALSE)</f>
        <v>University Hospitals</v>
      </c>
      <c r="I993" s="35" t="s">
        <v>2307</v>
      </c>
      <c r="J993" s="33" t="str">
        <f>VLOOKUP(I993,'[1]Table B'!A:B,2,FALSE)</f>
        <v>CU-HE-Non-specific Activity</v>
      </c>
      <c r="K993" s="9" t="str">
        <f t="shared" si="47"/>
        <v>500-CU-HE-Non-specific Activity</v>
      </c>
      <c r="L993" s="9" t="str">
        <f>IFERROR(VLOOKUP(A993,'[1]VAC as of March 2024'!A:K,11,FALSE),"No")</f>
        <v>No</v>
      </c>
      <c r="M993" s="9" t="s">
        <v>2240</v>
      </c>
      <c r="Q993" s="2"/>
    </row>
    <row r="994" spans="1:17" x14ac:dyDescent="0.25">
      <c r="A994" s="33" t="str">
        <f t="shared" si="45"/>
        <v>2090003210</v>
      </c>
      <c r="B994" s="36" t="s">
        <v>2357</v>
      </c>
      <c r="C994" s="36" t="s">
        <v>6135</v>
      </c>
      <c r="D994" s="9" t="str">
        <f t="shared" si="46"/>
        <v>209003210</v>
      </c>
      <c r="E994" s="35">
        <v>20900</v>
      </c>
      <c r="F994" s="37">
        <v>3210</v>
      </c>
      <c r="G994" s="9" t="str">
        <f>VLOOKUP(B994,'[1]Business Unit Lookup'!A:B,2,FALSE)</f>
        <v>University of VA Medical Ctr</v>
      </c>
      <c r="H994" s="33" t="str">
        <f>VLOOKUP(C994,'[1]Fund Lookup'!B:C,2,FALSE)</f>
        <v>ARP-CrvStLoclFisRecFd-COVID-19</v>
      </c>
      <c r="I994" s="35" t="s">
        <v>2307</v>
      </c>
      <c r="J994" s="33" t="str">
        <f>VLOOKUP(I994,'[1]Table B'!A:B,2,FALSE)</f>
        <v>CU-HE-Non-specific Activity</v>
      </c>
      <c r="K994" s="9" t="str">
        <f t="shared" si="47"/>
        <v>500-CU-HE-Non-specific Activity</v>
      </c>
      <c r="L994" s="9" t="str">
        <f>IFERROR(VLOOKUP(A994,'[1]VAC as of March 2024'!A:K,11,FALSE),"No")</f>
        <v>No</v>
      </c>
      <c r="M994" s="38" t="s">
        <v>5493</v>
      </c>
      <c r="O994" s="38"/>
      <c r="P994" s="38"/>
      <c r="Q994" s="2"/>
    </row>
    <row r="995" spans="1:17" x14ac:dyDescent="0.25">
      <c r="A995" s="33" t="str">
        <f t="shared" si="45"/>
        <v>2090003230</v>
      </c>
      <c r="B995" s="33" t="s">
        <v>2357</v>
      </c>
      <c r="C995" s="33" t="s">
        <v>6136</v>
      </c>
      <c r="D995" s="9" t="str">
        <f t="shared" si="46"/>
        <v>209003230</v>
      </c>
      <c r="E995" s="34">
        <v>20900</v>
      </c>
      <c r="F995" s="34">
        <v>3230</v>
      </c>
      <c r="G995" s="9" t="str">
        <f>VLOOKUP(B995,'[1]Business Unit Lookup'!A:B,2,FALSE)</f>
        <v>University of VA Medical Ctr</v>
      </c>
      <c r="H995" s="33" t="str">
        <f>VLOOKUP(C995,'[1]Fund Lookup'!B:C,2,FALSE)</f>
        <v>Epi&amp;LabCpctyInfctsDis-COVID-19</v>
      </c>
      <c r="I995" s="35" t="s">
        <v>2307</v>
      </c>
      <c r="J995" s="33" t="str">
        <f>VLOOKUP(I995,'[1]Table B'!A:B,2,FALSE)</f>
        <v>CU-HE-Non-specific Activity</v>
      </c>
      <c r="K995" s="9" t="str">
        <f t="shared" si="47"/>
        <v>500-CU-HE-Non-specific Activity</v>
      </c>
      <c r="L995" s="9" t="str">
        <f>IFERROR(VLOOKUP(A995,'[1]VAC as of March 2024'!A:K,11,FALSE),"No")</f>
        <v>No</v>
      </c>
      <c r="M995" s="9" t="s">
        <v>5493</v>
      </c>
      <c r="Q995" s="2"/>
    </row>
    <row r="996" spans="1:17" x14ac:dyDescent="0.25">
      <c r="A996" s="33" t="str">
        <f t="shared" si="45"/>
        <v>2090003280</v>
      </c>
      <c r="B996" s="33" t="s">
        <v>2357</v>
      </c>
      <c r="C996" s="33" t="s">
        <v>5559</v>
      </c>
      <c r="D996" s="9" t="str">
        <f t="shared" si="46"/>
        <v>209003280</v>
      </c>
      <c r="E996" s="34">
        <v>20900</v>
      </c>
      <c r="F996" s="34">
        <v>3280</v>
      </c>
      <c r="G996" s="9" t="str">
        <f>VLOOKUP(B996,'[1]Business Unit Lookup'!A:B,2,FALSE)</f>
        <v>University of VA Medical Ctr</v>
      </c>
      <c r="H996" s="33" t="str">
        <f>VLOOKUP(C996,'[1]Fund Lookup'!B:C,2,FALSE)</f>
        <v>CoronavrsEmrSpplFdPrg-COVID-19</v>
      </c>
      <c r="I996" s="35" t="s">
        <v>2307</v>
      </c>
      <c r="J996" s="33" t="str">
        <f>VLOOKUP(I996,'[1]Table B'!A:B,2,FALSE)</f>
        <v>CU-HE-Non-specific Activity</v>
      </c>
      <c r="K996" s="9" t="str">
        <f t="shared" si="47"/>
        <v>500-CU-HE-Non-specific Activity</v>
      </c>
      <c r="L996" s="9" t="str">
        <f>IFERROR(VLOOKUP(A996,'[1]VAC as of March 2024'!A:K,11,FALSE),"No")</f>
        <v>No</v>
      </c>
      <c r="M996" s="9" t="s">
        <v>5493</v>
      </c>
      <c r="Q996" s="2"/>
    </row>
    <row r="997" spans="1:17" x14ac:dyDescent="0.25">
      <c r="A997" s="33" t="str">
        <f t="shared" si="45"/>
        <v>2090003300</v>
      </c>
      <c r="B997" s="33" t="s">
        <v>2357</v>
      </c>
      <c r="C997" s="33" t="s">
        <v>824</v>
      </c>
      <c r="D997" s="9" t="str">
        <f t="shared" si="46"/>
        <v>209003300</v>
      </c>
      <c r="E997" s="34">
        <v>20900</v>
      </c>
      <c r="F997" s="34">
        <v>3300</v>
      </c>
      <c r="G997" s="9" t="str">
        <f>VLOOKUP(B997,'[1]Business Unit Lookup'!A:B,2,FALSE)</f>
        <v>University of VA Medical Ctr</v>
      </c>
      <c r="H997" s="33" t="str">
        <f>VLOOKUP(C997,'[1]Fund Lookup'!B:C,2,FALSE)</f>
        <v>Hi Ed Decentralzation Suspense</v>
      </c>
      <c r="I997" s="35" t="s">
        <v>2307</v>
      </c>
      <c r="J997" s="33" t="str">
        <f>VLOOKUP(I997,'[1]Table B'!A:B,2,FALSE)</f>
        <v>CU-HE-Non-specific Activity</v>
      </c>
      <c r="K997" s="9" t="str">
        <f t="shared" si="47"/>
        <v>500-CU-HE-Non-specific Activity</v>
      </c>
      <c r="L997" s="9" t="str">
        <f>IFERROR(VLOOKUP(A997,'[1]VAC as of March 2024'!A:K,11,FALSE),"No")</f>
        <v>No</v>
      </c>
      <c r="M997" s="9" t="s">
        <v>2240</v>
      </c>
      <c r="Q997" s="2"/>
    </row>
    <row r="998" spans="1:17" x14ac:dyDescent="0.25">
      <c r="A998" s="33" t="str">
        <f t="shared" si="45"/>
        <v>2090003420</v>
      </c>
      <c r="B998" s="33" t="s">
        <v>2357</v>
      </c>
      <c r="C998" s="33" t="s">
        <v>5584</v>
      </c>
      <c r="D998" s="9" t="str">
        <f t="shared" si="46"/>
        <v>209003420</v>
      </c>
      <c r="E998" s="34">
        <v>20900</v>
      </c>
      <c r="F998" s="34">
        <v>3420</v>
      </c>
      <c r="G998" s="9" t="str">
        <f>VLOOKUP(B998,'[1]Business Unit Lookup'!A:B,2,FALSE)</f>
        <v>University of VA Medical Ctr</v>
      </c>
      <c r="H998" s="33" t="str">
        <f>VLOOKUP(C998,'[1]Fund Lookup'!B:C,2,FALSE)</f>
        <v>Caresactrlffd-General-Covid-19</v>
      </c>
      <c r="I998" s="35" t="s">
        <v>2307</v>
      </c>
      <c r="J998" s="33" t="str">
        <f>VLOOKUP(I998,'[1]Table B'!A:B,2,FALSE)</f>
        <v>CU-HE-Non-specific Activity</v>
      </c>
      <c r="K998" s="9" t="str">
        <f t="shared" si="47"/>
        <v>500-CU-HE-Non-specific Activity</v>
      </c>
      <c r="L998" s="9" t="str">
        <f>IFERROR(VLOOKUP(A998,'[1]VAC as of March 2024'!A:K,11,FALSE),"No")</f>
        <v>No</v>
      </c>
      <c r="M998" s="9" t="s">
        <v>5493</v>
      </c>
      <c r="Q998" s="2"/>
    </row>
    <row r="999" spans="1:17" x14ac:dyDescent="0.25">
      <c r="A999" s="33" t="str">
        <f t="shared" si="45"/>
        <v>2090003460</v>
      </c>
      <c r="B999" s="35" t="s">
        <v>2357</v>
      </c>
      <c r="C999" s="36" t="s">
        <v>8470</v>
      </c>
      <c r="D999" s="9" t="str">
        <f t="shared" si="46"/>
        <v>209003460</v>
      </c>
      <c r="E999" s="35">
        <v>20900</v>
      </c>
      <c r="F999" s="37">
        <v>3460</v>
      </c>
      <c r="G999" s="9" t="str">
        <f>VLOOKUP(B999,'[1]Business Unit Lookup'!A:B,2,FALSE)</f>
        <v>University of VA Medical Ctr</v>
      </c>
      <c r="H999" s="33" t="str">
        <f>VLOOKUP(C999,'[1]Fund Lookup'!B:C,2,FALSE)</f>
        <v>Innovative internship Fund</v>
      </c>
      <c r="I999" s="35" t="s">
        <v>2307</v>
      </c>
      <c r="J999" s="33" t="str">
        <f>VLOOKUP(I999,'[1]Table B'!A:B,2,FALSE)</f>
        <v>CU-HE-Non-specific Activity</v>
      </c>
      <c r="K999" s="9" t="str">
        <f t="shared" si="47"/>
        <v>500-CU-HE-Non-specific Activity</v>
      </c>
      <c r="L999" s="9" t="str">
        <f>IFERROR(VLOOKUP(A999,'[1]VAC as of March 2024'!A:K,11,FALSE),"No")</f>
        <v>No</v>
      </c>
      <c r="M999" s="38" t="s">
        <v>2240</v>
      </c>
      <c r="O999" s="38"/>
      <c r="P999" s="38"/>
      <c r="Q999" s="2"/>
    </row>
    <row r="1000" spans="1:17" x14ac:dyDescent="0.25">
      <c r="A1000" s="33" t="str">
        <f t="shared" si="45"/>
        <v>2090003490</v>
      </c>
      <c r="B1000" s="35" t="s">
        <v>2357</v>
      </c>
      <c r="C1000" s="36" t="s">
        <v>8475</v>
      </c>
      <c r="D1000" s="9" t="str">
        <f t="shared" si="46"/>
        <v>209003490</v>
      </c>
      <c r="E1000" s="35">
        <v>20900</v>
      </c>
      <c r="F1000" s="37">
        <v>3490</v>
      </c>
      <c r="G1000" s="9" t="str">
        <f>VLOOKUP(B1000,'[1]Business Unit Lookup'!A:B,2,FALSE)</f>
        <v>University of VA Medical Ctr</v>
      </c>
      <c r="H1000" s="33" t="str">
        <f>VLOOKUP(C1000,'[1]Fund Lookup'!B:C,2,FALSE)</f>
        <v>NewEconomyWrkfrcCrdntlGrntFnd</v>
      </c>
      <c r="I1000" s="35" t="s">
        <v>2307</v>
      </c>
      <c r="J1000" s="33" t="str">
        <f>VLOOKUP(I1000,'[1]Table B'!A:B,2,FALSE)</f>
        <v>CU-HE-Non-specific Activity</v>
      </c>
      <c r="K1000" s="9" t="str">
        <f t="shared" si="47"/>
        <v>500-CU-HE-Non-specific Activity</v>
      </c>
      <c r="L1000" s="9" t="str">
        <f>IFERROR(VLOOKUP(A1000,'[1]VAC as of March 2024'!A:K,11,FALSE),"No")</f>
        <v>No</v>
      </c>
      <c r="M1000" s="38" t="s">
        <v>2240</v>
      </c>
      <c r="O1000" s="38"/>
      <c r="P1000" s="38"/>
      <c r="Q1000" s="2"/>
    </row>
    <row r="1001" spans="1:17" x14ac:dyDescent="0.25">
      <c r="A1001" s="33" t="str">
        <f t="shared" si="45"/>
        <v>2090003710</v>
      </c>
      <c r="B1001" s="40" t="s">
        <v>2357</v>
      </c>
      <c r="C1001" s="36" t="s">
        <v>6137</v>
      </c>
      <c r="D1001" s="9" t="str">
        <f t="shared" si="46"/>
        <v>209003710</v>
      </c>
      <c r="E1001" s="40">
        <v>20900</v>
      </c>
      <c r="F1001" s="37">
        <v>3710</v>
      </c>
      <c r="G1001" s="9" t="str">
        <f>VLOOKUP(B1001,'[1]Business Unit Lookup'!A:B,2,FALSE)</f>
        <v>University of VA Medical Ctr</v>
      </c>
      <c r="H1001" s="33" t="str">
        <f>VLOOKUP(C1001,'[1]Fund Lookup'!B:C,2,FALSE)</f>
        <v>FEMA - State Agy - COVID-19</v>
      </c>
      <c r="I1001" s="35" t="s">
        <v>2307</v>
      </c>
      <c r="J1001" s="33" t="str">
        <f>VLOOKUP(I1001,'[1]Table B'!A:B,2,FALSE)</f>
        <v>CU-HE-Non-specific Activity</v>
      </c>
      <c r="K1001" s="9" t="str">
        <f t="shared" si="47"/>
        <v>500-CU-HE-Non-specific Activity</v>
      </c>
      <c r="L1001" s="9" t="str">
        <f>IFERROR(VLOOKUP(A1001,'[1]VAC as of March 2024'!A:K,11,FALSE),"No")</f>
        <v>No</v>
      </c>
      <c r="M1001" s="38" t="s">
        <v>5493</v>
      </c>
      <c r="O1001" s="38"/>
      <c r="P1001" s="38"/>
      <c r="Q1001" s="82"/>
    </row>
    <row r="1002" spans="1:17" x14ac:dyDescent="0.25">
      <c r="A1002" s="33" t="str">
        <f t="shared" si="45"/>
        <v>2090008140</v>
      </c>
      <c r="B1002" s="33" t="s">
        <v>2357</v>
      </c>
      <c r="C1002" s="33" t="s">
        <v>1616</v>
      </c>
      <c r="D1002" s="9" t="str">
        <f t="shared" si="46"/>
        <v>209008140</v>
      </c>
      <c r="E1002" s="34">
        <v>20900</v>
      </c>
      <c r="F1002" s="34">
        <v>8140</v>
      </c>
      <c r="G1002" s="9" t="str">
        <f>VLOOKUP(B1002,'[1]Business Unit Lookup'!A:B,2,FALSE)</f>
        <v>University of VA Medical Ctr</v>
      </c>
      <c r="H1002" s="33" t="str">
        <f>VLOOKUP(C1002,'[1]Fund Lookup'!B:C,2,FALSE)</f>
        <v>9(D) Debt Service-Prin/Int Pay</v>
      </c>
      <c r="I1002" s="35" t="s">
        <v>2307</v>
      </c>
      <c r="J1002" s="33" t="str">
        <f>VLOOKUP(I1002,'[1]Table B'!A:B,2,FALSE)</f>
        <v>CU-HE-Non-specific Activity</v>
      </c>
      <c r="K1002" s="9" t="str">
        <f t="shared" si="47"/>
        <v>500-CU-HE-Non-specific Activity</v>
      </c>
      <c r="L1002" s="9" t="str">
        <f>IFERROR(VLOOKUP(A1002,'[1]VAC as of March 2024'!A:K,11,FALSE),"No")</f>
        <v>No</v>
      </c>
      <c r="M1002" s="9" t="s">
        <v>2248</v>
      </c>
      <c r="Q1002" s="2"/>
    </row>
    <row r="1003" spans="1:17" x14ac:dyDescent="0.25">
      <c r="A1003" s="33" t="str">
        <f t="shared" si="45"/>
        <v>2110001000</v>
      </c>
      <c r="B1003" s="33" t="s">
        <v>2358</v>
      </c>
      <c r="C1003" s="33" t="s">
        <v>1</v>
      </c>
      <c r="D1003" s="9" t="str">
        <f t="shared" si="46"/>
        <v>211001000</v>
      </c>
      <c r="E1003" s="34">
        <v>21100</v>
      </c>
      <c r="F1003" s="34">
        <v>1000</v>
      </c>
      <c r="G1003" s="9" t="str">
        <f>VLOOKUP(B1003,'[1]Business Unit Lookup'!A:B,2,FALSE)</f>
        <v>Virginia Military Institute</v>
      </c>
      <c r="H1003" s="33" t="str">
        <f>VLOOKUP(C1003,'[1]Fund Lookup'!B:C,2,FALSE)</f>
        <v>General Fund</v>
      </c>
      <c r="I1003" s="35" t="s">
        <v>2236</v>
      </c>
      <c r="J1003" s="33" t="str">
        <f>VLOOKUP(I1003,'[1]Table B'!A:B,2,FALSE)</f>
        <v>General</v>
      </c>
      <c r="K1003" s="9" t="str">
        <f t="shared" si="47"/>
        <v>100-General</v>
      </c>
      <c r="L1003" s="9" t="str">
        <f>IFERROR(VLOOKUP(A1003,'[1]VAC as of March 2024'!A:K,11,FALSE),"No")</f>
        <v>No</v>
      </c>
      <c r="M1003" s="9" t="s">
        <v>2237</v>
      </c>
      <c r="O1003" s="33" t="s">
        <v>2240</v>
      </c>
      <c r="P1003" s="33" t="s">
        <v>6061</v>
      </c>
      <c r="Q1003" s="2" t="str">
        <f>VLOOKUP(P1003,'[1]Table E'!A:C,3,FALSE)</f>
        <v>Unassigned</v>
      </c>
    </row>
    <row r="1004" spans="1:17" x14ac:dyDescent="0.25">
      <c r="A1004" s="33" t="str">
        <f t="shared" si="45"/>
        <v>2110003000</v>
      </c>
      <c r="B1004" s="33" t="s">
        <v>2358</v>
      </c>
      <c r="C1004" s="33" t="s">
        <v>772</v>
      </c>
      <c r="D1004" s="9" t="str">
        <f t="shared" si="46"/>
        <v>211003000</v>
      </c>
      <c r="E1004" s="34">
        <v>21100</v>
      </c>
      <c r="F1004" s="34">
        <v>3000</v>
      </c>
      <c r="G1004" s="9" t="str">
        <f>VLOOKUP(B1004,'[1]Business Unit Lookup'!A:B,2,FALSE)</f>
        <v>Virginia Military Institute</v>
      </c>
      <c r="H1004" s="33" t="str">
        <f>VLOOKUP(C1004,'[1]Fund Lookup'!B:C,2,FALSE)</f>
        <v>Higher Education Operating</v>
      </c>
      <c r="I1004" s="35" t="s">
        <v>2307</v>
      </c>
      <c r="J1004" s="33" t="str">
        <f>VLOOKUP(I1004,'[1]Table B'!A:B,2,FALSE)</f>
        <v>CU-HE-Non-specific Activity</v>
      </c>
      <c r="K1004" s="9" t="str">
        <f t="shared" si="47"/>
        <v>500-CU-HE-Non-specific Activity</v>
      </c>
      <c r="L1004" s="9" t="str">
        <f>IFERROR(VLOOKUP(A1004,'[1]VAC as of March 2024'!A:K,11,FALSE),"No")</f>
        <v>No</v>
      </c>
      <c r="M1004" s="9" t="s">
        <v>2240</v>
      </c>
      <c r="Q1004" s="2"/>
    </row>
    <row r="1005" spans="1:17" x14ac:dyDescent="0.25">
      <c r="A1005" s="33" t="str">
        <f t="shared" si="45"/>
        <v>2110003010</v>
      </c>
      <c r="B1005" s="33" t="s">
        <v>2358</v>
      </c>
      <c r="C1005" s="33" t="s">
        <v>775</v>
      </c>
      <c r="D1005" s="9" t="str">
        <f t="shared" si="46"/>
        <v>211003010</v>
      </c>
      <c r="E1005" s="34">
        <v>21100</v>
      </c>
      <c r="F1005" s="34">
        <v>3010</v>
      </c>
      <c r="G1005" s="9" t="str">
        <f>VLOOKUP(B1005,'[1]Business Unit Lookup'!A:B,2,FALSE)</f>
        <v>Virginia Military Institute</v>
      </c>
      <c r="H1005" s="33" t="str">
        <f>VLOOKUP(C1005,'[1]Fund Lookup'!B:C,2,FALSE)</f>
        <v>Higher Education Federal</v>
      </c>
      <c r="I1005" s="35" t="s">
        <v>2307</v>
      </c>
      <c r="J1005" s="33" t="str">
        <f>VLOOKUP(I1005,'[1]Table B'!A:B,2,FALSE)</f>
        <v>CU-HE-Non-specific Activity</v>
      </c>
      <c r="K1005" s="9" t="str">
        <f t="shared" si="47"/>
        <v>500-CU-HE-Non-specific Activity</v>
      </c>
      <c r="L1005" s="9" t="str">
        <f>IFERROR(VLOOKUP(A1005,'[1]VAC as of March 2024'!A:K,11,FALSE),"No")</f>
        <v>No</v>
      </c>
      <c r="M1005" s="9" t="s">
        <v>2248</v>
      </c>
      <c r="Q1005" s="2"/>
    </row>
    <row r="1006" spans="1:17" x14ac:dyDescent="0.25">
      <c r="A1006" s="33" t="str">
        <f t="shared" si="45"/>
        <v>2110003020</v>
      </c>
      <c r="B1006" s="33" t="s">
        <v>2358</v>
      </c>
      <c r="C1006" s="33" t="s">
        <v>778</v>
      </c>
      <c r="D1006" s="9" t="str">
        <f t="shared" si="46"/>
        <v>211003020</v>
      </c>
      <c r="E1006" s="34">
        <v>21100</v>
      </c>
      <c r="F1006" s="34">
        <v>3020</v>
      </c>
      <c r="G1006" s="9" t="str">
        <f>VLOOKUP(B1006,'[1]Business Unit Lookup'!A:B,2,FALSE)</f>
        <v>Virginia Military Institute</v>
      </c>
      <c r="H1006" s="33" t="str">
        <f>VLOOKUP(C1006,'[1]Fund Lookup'!B:C,2,FALSE)</f>
        <v>Foundation/Othr Grants/Cntrcts</v>
      </c>
      <c r="I1006" s="35" t="s">
        <v>2307</v>
      </c>
      <c r="J1006" s="33" t="str">
        <f>VLOOKUP(I1006,'[1]Table B'!A:B,2,FALSE)</f>
        <v>CU-HE-Non-specific Activity</v>
      </c>
      <c r="K1006" s="9" t="str">
        <f t="shared" si="47"/>
        <v>500-CU-HE-Non-specific Activity</v>
      </c>
      <c r="L1006" s="9" t="str">
        <f>IFERROR(VLOOKUP(A1006,'[1]VAC as of March 2024'!A:K,11,FALSE),"No")</f>
        <v>No</v>
      </c>
      <c r="M1006" s="9" t="s">
        <v>2248</v>
      </c>
      <c r="Q1006" s="2"/>
    </row>
    <row r="1007" spans="1:17" x14ac:dyDescent="0.25">
      <c r="A1007" s="33" t="str">
        <f t="shared" si="45"/>
        <v>2110003030</v>
      </c>
      <c r="B1007" s="33" t="s">
        <v>2358</v>
      </c>
      <c r="C1007" s="33" t="s">
        <v>780</v>
      </c>
      <c r="D1007" s="9" t="str">
        <f t="shared" si="46"/>
        <v>211003030</v>
      </c>
      <c r="E1007" s="34">
        <v>21100</v>
      </c>
      <c r="F1007" s="34">
        <v>3030</v>
      </c>
      <c r="G1007" s="9" t="str">
        <f>VLOOKUP(B1007,'[1]Business Unit Lookup'!A:B,2,FALSE)</f>
        <v>Virginia Military Institute</v>
      </c>
      <c r="H1007" s="33" t="str">
        <f>VLOOKUP(C1007,'[1]Fund Lookup'!B:C,2,FALSE)</f>
        <v>Indirect Cost Recovery</v>
      </c>
      <c r="I1007" s="35" t="s">
        <v>2307</v>
      </c>
      <c r="J1007" s="33" t="str">
        <f>VLOOKUP(I1007,'[1]Table B'!A:B,2,FALSE)</f>
        <v>CU-HE-Non-specific Activity</v>
      </c>
      <c r="K1007" s="9" t="str">
        <f t="shared" si="47"/>
        <v>500-CU-HE-Non-specific Activity</v>
      </c>
      <c r="L1007" s="9" t="str">
        <f>IFERROR(VLOOKUP(A1007,'[1]VAC as of March 2024'!A:K,11,FALSE),"No")</f>
        <v>No</v>
      </c>
      <c r="M1007" s="9" t="s">
        <v>2240</v>
      </c>
      <c r="Q1007" s="2"/>
    </row>
    <row r="1008" spans="1:17" x14ac:dyDescent="0.25">
      <c r="A1008" s="33" t="str">
        <f t="shared" si="45"/>
        <v>2110003040</v>
      </c>
      <c r="B1008" s="87" t="s">
        <v>2358</v>
      </c>
      <c r="C1008" s="36" t="s">
        <v>8347</v>
      </c>
      <c r="D1008" s="9" t="str">
        <f t="shared" si="46"/>
        <v>211003040</v>
      </c>
      <c r="E1008" s="87">
        <v>21100</v>
      </c>
      <c r="F1008" s="37">
        <v>3040</v>
      </c>
      <c r="G1008" s="9" t="str">
        <f>VLOOKUP(B1008,'[1]Business Unit Lookup'!A:B,2,FALSE)</f>
        <v>Virginia Military Institute</v>
      </c>
      <c r="H1008" s="33" t="str">
        <f>VLOOKUP(C1008,'[1]Fund Lookup'!B:C,2,FALSE)</f>
        <v>Institutional Reserve Fund</v>
      </c>
      <c r="I1008" s="35" t="s">
        <v>2307</v>
      </c>
      <c r="J1008" s="33" t="str">
        <f>VLOOKUP(I1008,'[1]Table B'!A:B,2,FALSE)</f>
        <v>CU-HE-Non-specific Activity</v>
      </c>
      <c r="K1008" s="9" t="str">
        <f t="shared" si="47"/>
        <v>500-CU-HE-Non-specific Activity</v>
      </c>
      <c r="L1008" s="9" t="str">
        <f>IFERROR(VLOOKUP(A1008,'[1]VAC as of March 2024'!A:K,11,FALSE),"No")</f>
        <v>No</v>
      </c>
      <c r="M1008" s="37" t="s">
        <v>2240</v>
      </c>
      <c r="O1008" s="38"/>
      <c r="P1008" s="38"/>
      <c r="Q1008" s="2"/>
    </row>
    <row r="1009" spans="1:17" x14ac:dyDescent="0.25">
      <c r="A1009" s="33" t="str">
        <f t="shared" si="45"/>
        <v>2110003050</v>
      </c>
      <c r="B1009" s="33" t="s">
        <v>2358</v>
      </c>
      <c r="C1009" s="33" t="s">
        <v>782</v>
      </c>
      <c r="D1009" s="9" t="str">
        <f t="shared" si="46"/>
        <v>211003050</v>
      </c>
      <c r="E1009" s="34">
        <v>21100</v>
      </c>
      <c r="F1009" s="34">
        <v>3050</v>
      </c>
      <c r="G1009" s="9" t="str">
        <f>VLOOKUP(B1009,'[1]Business Unit Lookup'!A:B,2,FALSE)</f>
        <v>Virginia Military Institute</v>
      </c>
      <c r="H1009" s="33" t="str">
        <f>VLOOKUP(C1009,'[1]Fund Lookup'!B:C,2,FALSE)</f>
        <v>Unique Military Activities</v>
      </c>
      <c r="I1009" s="35" t="s">
        <v>2307</v>
      </c>
      <c r="J1009" s="33" t="str">
        <f>VLOOKUP(I1009,'[1]Table B'!A:B,2,FALSE)</f>
        <v>CU-HE-Non-specific Activity</v>
      </c>
      <c r="K1009" s="9" t="str">
        <f t="shared" si="47"/>
        <v>500-CU-HE-Non-specific Activity</v>
      </c>
      <c r="L1009" s="9" t="str">
        <f>IFERROR(VLOOKUP(A1009,'[1]VAC as of March 2024'!A:K,11,FALSE),"No")</f>
        <v>No</v>
      </c>
      <c r="M1009" s="9" t="s">
        <v>2240</v>
      </c>
      <c r="Q1009" s="2"/>
    </row>
    <row r="1010" spans="1:17" x14ac:dyDescent="0.25">
      <c r="A1010" s="33" t="str">
        <f t="shared" si="45"/>
        <v>2110003060</v>
      </c>
      <c r="B1010" s="33" t="s">
        <v>2358</v>
      </c>
      <c r="C1010" s="33" t="s">
        <v>785</v>
      </c>
      <c r="D1010" s="9" t="str">
        <f t="shared" si="46"/>
        <v>211003060</v>
      </c>
      <c r="E1010" s="34">
        <v>21100</v>
      </c>
      <c r="F1010" s="34">
        <v>3060</v>
      </c>
      <c r="G1010" s="9" t="str">
        <f>VLOOKUP(B1010,'[1]Business Unit Lookup'!A:B,2,FALSE)</f>
        <v>Virginia Military Institute</v>
      </c>
      <c r="H1010" s="33" t="str">
        <f>VLOOKUP(C1010,'[1]Fund Lookup'!B:C,2,FALSE)</f>
        <v>Auxiliary Enterprise</v>
      </c>
      <c r="I1010" s="35" t="s">
        <v>2307</v>
      </c>
      <c r="J1010" s="33" t="str">
        <f>VLOOKUP(I1010,'[1]Table B'!A:B,2,FALSE)</f>
        <v>CU-HE-Non-specific Activity</v>
      </c>
      <c r="K1010" s="9" t="str">
        <f t="shared" si="47"/>
        <v>500-CU-HE-Non-specific Activity</v>
      </c>
      <c r="L1010" s="9" t="str">
        <f>IFERROR(VLOOKUP(A1010,'[1]VAC as of March 2024'!A:K,11,FALSE),"No")</f>
        <v>No</v>
      </c>
      <c r="M1010" s="9" t="s">
        <v>2240</v>
      </c>
      <c r="Q1010" s="2"/>
    </row>
    <row r="1011" spans="1:17" x14ac:dyDescent="0.25">
      <c r="A1011" s="33" t="str">
        <f t="shared" si="45"/>
        <v>2110003080</v>
      </c>
      <c r="B1011" s="33" t="s">
        <v>2358</v>
      </c>
      <c r="C1011" s="33" t="s">
        <v>790</v>
      </c>
      <c r="D1011" s="9" t="str">
        <f t="shared" si="46"/>
        <v>211003080</v>
      </c>
      <c r="E1011" s="34">
        <v>21100</v>
      </c>
      <c r="F1011" s="34">
        <v>3080</v>
      </c>
      <c r="G1011" s="9" t="str">
        <f>VLOOKUP(B1011,'[1]Business Unit Lookup'!A:B,2,FALSE)</f>
        <v>Virginia Military Institute</v>
      </c>
      <c r="H1011" s="33" t="str">
        <f>VLOOKUP(C1011,'[1]Fund Lookup'!B:C,2,FALSE)</f>
        <v>Work Study</v>
      </c>
      <c r="I1011" s="35" t="s">
        <v>2307</v>
      </c>
      <c r="J1011" s="33" t="str">
        <f>VLOOKUP(I1011,'[1]Table B'!A:B,2,FALSE)</f>
        <v>CU-HE-Non-specific Activity</v>
      </c>
      <c r="K1011" s="9" t="str">
        <f t="shared" si="47"/>
        <v>500-CU-HE-Non-specific Activity</v>
      </c>
      <c r="L1011" s="9" t="str">
        <f>IFERROR(VLOOKUP(A1011,'[1]VAC as of March 2024'!A:K,11,FALSE),"No")</f>
        <v>No</v>
      </c>
      <c r="M1011" s="9" t="s">
        <v>2248</v>
      </c>
      <c r="Q1011" s="2"/>
    </row>
    <row r="1012" spans="1:17" x14ac:dyDescent="0.25">
      <c r="A1012" s="33" t="str">
        <f t="shared" si="45"/>
        <v>2110003110</v>
      </c>
      <c r="B1012" s="33" t="s">
        <v>2358</v>
      </c>
      <c r="C1012" s="33" t="s">
        <v>796</v>
      </c>
      <c r="D1012" s="9" t="str">
        <f t="shared" si="46"/>
        <v>211003110</v>
      </c>
      <c r="E1012" s="34">
        <v>21100</v>
      </c>
      <c r="F1012" s="34">
        <v>3110</v>
      </c>
      <c r="G1012" s="9" t="str">
        <f>VLOOKUP(B1012,'[1]Business Unit Lookup'!A:B,2,FALSE)</f>
        <v>Virginia Military Institute</v>
      </c>
      <c r="H1012" s="33" t="str">
        <f>VLOOKUP(C1012,'[1]Fund Lookup'!B:C,2,FALSE)</f>
        <v>Eminent Scholars</v>
      </c>
      <c r="I1012" s="35" t="s">
        <v>2307</v>
      </c>
      <c r="J1012" s="33" t="str">
        <f>VLOOKUP(I1012,'[1]Table B'!A:B,2,FALSE)</f>
        <v>CU-HE-Non-specific Activity</v>
      </c>
      <c r="K1012" s="9" t="str">
        <f t="shared" si="47"/>
        <v>500-CU-HE-Non-specific Activity</v>
      </c>
      <c r="L1012" s="9" t="str">
        <f>IFERROR(VLOOKUP(A1012,'[1]VAC as of March 2024'!A:K,11,FALSE),"No")</f>
        <v>No</v>
      </c>
      <c r="M1012" s="9" t="s">
        <v>2248</v>
      </c>
      <c r="Q1012" s="2"/>
    </row>
    <row r="1013" spans="1:17" x14ac:dyDescent="0.25">
      <c r="A1013" s="33" t="str">
        <f t="shared" si="45"/>
        <v>2110003160</v>
      </c>
      <c r="B1013" s="33" t="s">
        <v>2358</v>
      </c>
      <c r="C1013" s="33" t="s">
        <v>807</v>
      </c>
      <c r="D1013" s="9" t="str">
        <f t="shared" si="46"/>
        <v>211003160</v>
      </c>
      <c r="E1013" s="34">
        <v>21100</v>
      </c>
      <c r="F1013" s="34">
        <v>3160</v>
      </c>
      <c r="G1013" s="9" t="str">
        <f>VLOOKUP(B1013,'[1]Business Unit Lookup'!A:B,2,FALSE)</f>
        <v>Virginia Military Institute</v>
      </c>
      <c r="H1013" s="33" t="str">
        <f>VLOOKUP(C1013,'[1]Fund Lookup'!B:C,2,FALSE)</f>
        <v>Excess Indirct Cost Recoveries</v>
      </c>
      <c r="I1013" s="35" t="s">
        <v>2307</v>
      </c>
      <c r="J1013" s="33" t="str">
        <f>VLOOKUP(I1013,'[1]Table B'!A:B,2,FALSE)</f>
        <v>CU-HE-Non-specific Activity</v>
      </c>
      <c r="K1013" s="9" t="str">
        <f t="shared" si="47"/>
        <v>500-CU-HE-Non-specific Activity</v>
      </c>
      <c r="L1013" s="9" t="str">
        <f>IFERROR(VLOOKUP(A1013,'[1]VAC as of March 2024'!A:K,11,FALSE),"No")</f>
        <v>No</v>
      </c>
      <c r="M1013" s="9" t="s">
        <v>2240</v>
      </c>
      <c r="Q1013" s="2"/>
    </row>
    <row r="1014" spans="1:17" x14ac:dyDescent="0.25">
      <c r="A1014" s="33" t="str">
        <f t="shared" si="45"/>
        <v>2110003210</v>
      </c>
      <c r="B1014" s="36" t="s">
        <v>2358</v>
      </c>
      <c r="C1014" s="36" t="s">
        <v>6135</v>
      </c>
      <c r="D1014" s="9" t="str">
        <f t="shared" si="46"/>
        <v>211003210</v>
      </c>
      <c r="E1014" s="35">
        <v>21100</v>
      </c>
      <c r="F1014" s="37">
        <v>3210</v>
      </c>
      <c r="G1014" s="9" t="str">
        <f>VLOOKUP(B1014,'[1]Business Unit Lookup'!A:B,2,FALSE)</f>
        <v>Virginia Military Institute</v>
      </c>
      <c r="H1014" s="33" t="str">
        <f>VLOOKUP(C1014,'[1]Fund Lookup'!B:C,2,FALSE)</f>
        <v>ARP-CrvStLoclFisRecFd-COVID-19</v>
      </c>
      <c r="I1014" s="35" t="s">
        <v>2307</v>
      </c>
      <c r="J1014" s="33" t="str">
        <f>VLOOKUP(I1014,'[1]Table B'!A:B,2,FALSE)</f>
        <v>CU-HE-Non-specific Activity</v>
      </c>
      <c r="K1014" s="9" t="str">
        <f t="shared" si="47"/>
        <v>500-CU-HE-Non-specific Activity</v>
      </c>
      <c r="L1014" s="9" t="str">
        <f>IFERROR(VLOOKUP(A1014,'[1]VAC as of March 2024'!A:K,11,FALSE),"No")</f>
        <v>No</v>
      </c>
      <c r="M1014" s="38" t="s">
        <v>5493</v>
      </c>
      <c r="O1014" s="38"/>
      <c r="P1014" s="38"/>
      <c r="Q1014" s="2"/>
    </row>
    <row r="1015" spans="1:17" x14ac:dyDescent="0.25">
      <c r="A1015" s="33" t="str">
        <f t="shared" si="45"/>
        <v>2110003230</v>
      </c>
      <c r="B1015" s="33" t="s">
        <v>2358</v>
      </c>
      <c r="C1015" s="33" t="s">
        <v>6136</v>
      </c>
      <c r="D1015" s="9" t="str">
        <f t="shared" si="46"/>
        <v>211003230</v>
      </c>
      <c r="E1015" s="34">
        <v>21100</v>
      </c>
      <c r="F1015" s="34">
        <v>3230</v>
      </c>
      <c r="G1015" s="9" t="str">
        <f>VLOOKUP(B1015,'[1]Business Unit Lookup'!A:B,2,FALSE)</f>
        <v>Virginia Military Institute</v>
      </c>
      <c r="H1015" s="33" t="str">
        <f>VLOOKUP(C1015,'[1]Fund Lookup'!B:C,2,FALSE)</f>
        <v>Epi&amp;LabCpctyInfctsDis-COVID-19</v>
      </c>
      <c r="I1015" s="35" t="s">
        <v>2307</v>
      </c>
      <c r="J1015" s="33" t="str">
        <f>VLOOKUP(I1015,'[1]Table B'!A:B,2,FALSE)</f>
        <v>CU-HE-Non-specific Activity</v>
      </c>
      <c r="K1015" s="9" t="str">
        <f t="shared" si="47"/>
        <v>500-CU-HE-Non-specific Activity</v>
      </c>
      <c r="L1015" s="9" t="str">
        <f>IFERROR(VLOOKUP(A1015,'[1]VAC as of March 2024'!A:K,11,FALSE),"No")</f>
        <v>No</v>
      </c>
      <c r="M1015" s="9" t="s">
        <v>5493</v>
      </c>
      <c r="Q1015" s="2"/>
    </row>
    <row r="1016" spans="1:17" x14ac:dyDescent="0.25">
      <c r="A1016" s="33" t="str">
        <f t="shared" si="45"/>
        <v>2110003280</v>
      </c>
      <c r="B1016" s="33" t="s">
        <v>2358</v>
      </c>
      <c r="C1016" s="33" t="s">
        <v>5559</v>
      </c>
      <c r="D1016" s="9" t="str">
        <f t="shared" si="46"/>
        <v>211003280</v>
      </c>
      <c r="E1016" s="34">
        <v>21100</v>
      </c>
      <c r="F1016" s="34">
        <v>3280</v>
      </c>
      <c r="G1016" s="9" t="str">
        <f>VLOOKUP(B1016,'[1]Business Unit Lookup'!A:B,2,FALSE)</f>
        <v>Virginia Military Institute</v>
      </c>
      <c r="H1016" s="33" t="str">
        <f>VLOOKUP(C1016,'[1]Fund Lookup'!B:C,2,FALSE)</f>
        <v>CoronavrsEmrSpplFdPrg-COVID-19</v>
      </c>
      <c r="I1016" s="35" t="s">
        <v>2307</v>
      </c>
      <c r="J1016" s="33" t="str">
        <f>VLOOKUP(I1016,'[1]Table B'!A:B,2,FALSE)</f>
        <v>CU-HE-Non-specific Activity</v>
      </c>
      <c r="K1016" s="9" t="str">
        <f t="shared" si="47"/>
        <v>500-CU-HE-Non-specific Activity</v>
      </c>
      <c r="L1016" s="9" t="str">
        <f>IFERROR(VLOOKUP(A1016,'[1]VAC as of March 2024'!A:K,11,FALSE),"No")</f>
        <v>No</v>
      </c>
      <c r="M1016" s="9" t="s">
        <v>5493</v>
      </c>
      <c r="Q1016" s="2"/>
    </row>
    <row r="1017" spans="1:17" x14ac:dyDescent="0.25">
      <c r="A1017" s="33" t="str">
        <f t="shared" si="45"/>
        <v>2110003410</v>
      </c>
      <c r="B1017" s="33" t="s">
        <v>2358</v>
      </c>
      <c r="C1017" s="33" t="s">
        <v>5581</v>
      </c>
      <c r="D1017" s="9" t="str">
        <f t="shared" si="46"/>
        <v>211003410</v>
      </c>
      <c r="E1017" s="34">
        <v>21100</v>
      </c>
      <c r="F1017" s="34">
        <v>3410</v>
      </c>
      <c r="G1017" s="9" t="str">
        <f>VLOOKUP(B1017,'[1]Business Unit Lookup'!A:B,2,FALSE)</f>
        <v>Virginia Military Institute</v>
      </c>
      <c r="H1017" s="33" t="str">
        <f>VLOOKUP(C1017,'[1]Fund Lookup'!B:C,2,FALSE)</f>
        <v>GEER Fund - COVID-19</v>
      </c>
      <c r="I1017" s="35" t="s">
        <v>2307</v>
      </c>
      <c r="J1017" s="33" t="str">
        <f>VLOOKUP(I1017,'[1]Table B'!A:B,2,FALSE)</f>
        <v>CU-HE-Non-specific Activity</v>
      </c>
      <c r="K1017" s="9" t="str">
        <f t="shared" si="47"/>
        <v>500-CU-HE-Non-specific Activity</v>
      </c>
      <c r="L1017" s="9" t="str">
        <f>IFERROR(VLOOKUP(A1017,'[1]VAC as of March 2024'!A:K,11,FALSE),"No")</f>
        <v>No</v>
      </c>
      <c r="M1017" s="9" t="s">
        <v>5493</v>
      </c>
      <c r="Q1017" s="2"/>
    </row>
    <row r="1018" spans="1:17" x14ac:dyDescent="0.25">
      <c r="A1018" s="33" t="str">
        <f t="shared" si="45"/>
        <v>2110003420</v>
      </c>
      <c r="B1018" s="33" t="s">
        <v>2358</v>
      </c>
      <c r="C1018" s="33" t="s">
        <v>5584</v>
      </c>
      <c r="D1018" s="9" t="str">
        <f t="shared" si="46"/>
        <v>211003420</v>
      </c>
      <c r="E1018" s="34">
        <v>21100</v>
      </c>
      <c r="F1018" s="34">
        <v>3420</v>
      </c>
      <c r="G1018" s="9" t="str">
        <f>VLOOKUP(B1018,'[1]Business Unit Lookup'!A:B,2,FALSE)</f>
        <v>Virginia Military Institute</v>
      </c>
      <c r="H1018" s="33" t="str">
        <f>VLOOKUP(C1018,'[1]Fund Lookup'!B:C,2,FALSE)</f>
        <v>Caresactrlffd-General-Covid-19</v>
      </c>
      <c r="I1018" s="35" t="s">
        <v>2307</v>
      </c>
      <c r="J1018" s="33" t="str">
        <f>VLOOKUP(I1018,'[1]Table B'!A:B,2,FALSE)</f>
        <v>CU-HE-Non-specific Activity</v>
      </c>
      <c r="K1018" s="9" t="str">
        <f t="shared" si="47"/>
        <v>500-CU-HE-Non-specific Activity</v>
      </c>
      <c r="L1018" s="9" t="str">
        <f>IFERROR(VLOOKUP(A1018,'[1]VAC as of March 2024'!A:K,11,FALSE),"No")</f>
        <v>No</v>
      </c>
      <c r="M1018" s="9" t="s">
        <v>5493</v>
      </c>
      <c r="Q1018" s="2"/>
    </row>
    <row r="1019" spans="1:17" x14ac:dyDescent="0.25">
      <c r="A1019" s="33" t="str">
        <f t="shared" si="45"/>
        <v>2110003440</v>
      </c>
      <c r="B1019" s="33" t="s">
        <v>2358</v>
      </c>
      <c r="C1019" s="33" t="s">
        <v>5370</v>
      </c>
      <c r="D1019" s="9" t="str">
        <f t="shared" si="46"/>
        <v>211003440</v>
      </c>
      <c r="E1019" s="34">
        <v>21100</v>
      </c>
      <c r="F1019" s="34">
        <v>3440</v>
      </c>
      <c r="G1019" s="9" t="str">
        <f>VLOOKUP(B1019,'[1]Business Unit Lookup'!A:B,2,FALSE)</f>
        <v>Virginia Military Institute</v>
      </c>
      <c r="H1019" s="33" t="str">
        <f>VLOOKUP(C1019,'[1]Fund Lookup'!B:C,2,FALSE)</f>
        <v>EduStabFund-Students-COVID-19</v>
      </c>
      <c r="I1019" s="35" t="s">
        <v>2307</v>
      </c>
      <c r="J1019" s="33" t="str">
        <f>VLOOKUP(I1019,'[1]Table B'!A:B,2,FALSE)</f>
        <v>CU-HE-Non-specific Activity</v>
      </c>
      <c r="K1019" s="9" t="str">
        <f t="shared" si="47"/>
        <v>500-CU-HE-Non-specific Activity</v>
      </c>
      <c r="L1019" s="9" t="str">
        <f>IFERROR(VLOOKUP(A1019,'[1]VAC as of March 2024'!A:K,11,FALSE),"No")</f>
        <v>No</v>
      </c>
      <c r="M1019" s="9" t="s">
        <v>5493</v>
      </c>
      <c r="Q1019" s="2"/>
    </row>
    <row r="1020" spans="1:17" x14ac:dyDescent="0.25">
      <c r="A1020" s="33" t="str">
        <f t="shared" si="45"/>
        <v>2110003460</v>
      </c>
      <c r="B1020" s="35" t="s">
        <v>2358</v>
      </c>
      <c r="C1020" s="36" t="s">
        <v>8470</v>
      </c>
      <c r="D1020" s="9" t="str">
        <f t="shared" si="46"/>
        <v>211003460</v>
      </c>
      <c r="E1020" s="35">
        <v>21100</v>
      </c>
      <c r="F1020" s="37">
        <v>3460</v>
      </c>
      <c r="G1020" s="9" t="str">
        <f>VLOOKUP(B1020,'[1]Business Unit Lookup'!A:B,2,FALSE)</f>
        <v>Virginia Military Institute</v>
      </c>
      <c r="H1020" s="33" t="str">
        <f>VLOOKUP(C1020,'[1]Fund Lookup'!B:C,2,FALSE)</f>
        <v>Innovative internship Fund</v>
      </c>
      <c r="I1020" s="35" t="s">
        <v>2307</v>
      </c>
      <c r="J1020" s="33" t="str">
        <f>VLOOKUP(I1020,'[1]Table B'!A:B,2,FALSE)</f>
        <v>CU-HE-Non-specific Activity</v>
      </c>
      <c r="K1020" s="9" t="str">
        <f t="shared" si="47"/>
        <v>500-CU-HE-Non-specific Activity</v>
      </c>
      <c r="L1020" s="9" t="str">
        <f>IFERROR(VLOOKUP(A1020,'[1]VAC as of March 2024'!A:K,11,FALSE),"No")</f>
        <v>No</v>
      </c>
      <c r="M1020" s="38" t="s">
        <v>2240</v>
      </c>
      <c r="O1020" s="38"/>
      <c r="P1020" s="38"/>
      <c r="Q1020" s="2"/>
    </row>
    <row r="1021" spans="1:17" x14ac:dyDescent="0.25">
      <c r="A1021" s="33" t="str">
        <f t="shared" si="45"/>
        <v>2110003490</v>
      </c>
      <c r="B1021" s="35" t="s">
        <v>2358</v>
      </c>
      <c r="C1021" s="36" t="s">
        <v>8475</v>
      </c>
      <c r="D1021" s="9" t="str">
        <f t="shared" si="46"/>
        <v>211003490</v>
      </c>
      <c r="E1021" s="35">
        <v>21100</v>
      </c>
      <c r="F1021" s="37">
        <v>3490</v>
      </c>
      <c r="G1021" s="9" t="str">
        <f>VLOOKUP(B1021,'[1]Business Unit Lookup'!A:B,2,FALSE)</f>
        <v>Virginia Military Institute</v>
      </c>
      <c r="H1021" s="33" t="str">
        <f>VLOOKUP(C1021,'[1]Fund Lookup'!B:C,2,FALSE)</f>
        <v>NewEconomyWrkfrcCrdntlGrntFnd</v>
      </c>
      <c r="I1021" s="35" t="s">
        <v>2307</v>
      </c>
      <c r="J1021" s="33" t="str">
        <f>VLOOKUP(I1021,'[1]Table B'!A:B,2,FALSE)</f>
        <v>CU-HE-Non-specific Activity</v>
      </c>
      <c r="K1021" s="9" t="str">
        <f t="shared" si="47"/>
        <v>500-CU-HE-Non-specific Activity</v>
      </c>
      <c r="L1021" s="9" t="str">
        <f>IFERROR(VLOOKUP(A1021,'[1]VAC as of March 2024'!A:K,11,FALSE),"No")</f>
        <v>No</v>
      </c>
      <c r="M1021" s="38" t="s">
        <v>2240</v>
      </c>
      <c r="O1021" s="38"/>
      <c r="P1021" s="38"/>
      <c r="Q1021" s="2"/>
    </row>
    <row r="1022" spans="1:17" x14ac:dyDescent="0.25">
      <c r="A1022" s="33" t="str">
        <f t="shared" si="45"/>
        <v>2110003690</v>
      </c>
      <c r="B1022" s="33" t="s">
        <v>2358</v>
      </c>
      <c r="C1022" s="33" t="s">
        <v>5373</v>
      </c>
      <c r="D1022" s="9" t="str">
        <f t="shared" si="46"/>
        <v>211003690</v>
      </c>
      <c r="E1022" s="34">
        <v>21100</v>
      </c>
      <c r="F1022" s="34">
        <v>3690</v>
      </c>
      <c r="G1022" s="9" t="str">
        <f>VLOOKUP(B1022,'[1]Business Unit Lookup'!A:B,2,FALSE)</f>
        <v>Virginia Military Institute</v>
      </c>
      <c r="H1022" s="33" t="str">
        <f>VLOOKUP(C1022,'[1]Fund Lookup'!B:C,2,FALSE)</f>
        <v>EduStabFund-Institutn-COVID-19</v>
      </c>
      <c r="I1022" s="35" t="s">
        <v>2307</v>
      </c>
      <c r="J1022" s="33" t="str">
        <f>VLOOKUP(I1022,'[1]Table B'!A:B,2,FALSE)</f>
        <v>CU-HE-Non-specific Activity</v>
      </c>
      <c r="K1022" s="9" t="str">
        <f t="shared" si="47"/>
        <v>500-CU-HE-Non-specific Activity</v>
      </c>
      <c r="L1022" s="9" t="str">
        <f>IFERROR(VLOOKUP(A1022,'[1]VAC as of March 2024'!A:K,11,FALSE),"No")</f>
        <v>No</v>
      </c>
      <c r="M1022" s="9" t="s">
        <v>5493</v>
      </c>
      <c r="Q1022" s="2"/>
    </row>
    <row r="1023" spans="1:17" x14ac:dyDescent="0.25">
      <c r="A1023" s="33" t="str">
        <f t="shared" si="45"/>
        <v>2110003710</v>
      </c>
      <c r="B1023" s="36" t="s">
        <v>2358</v>
      </c>
      <c r="C1023" s="36" t="s">
        <v>6137</v>
      </c>
      <c r="D1023" s="9" t="str">
        <f t="shared" si="46"/>
        <v>211003710</v>
      </c>
      <c r="E1023" s="35">
        <v>21100</v>
      </c>
      <c r="F1023" s="37">
        <v>3710</v>
      </c>
      <c r="G1023" s="9" t="str">
        <f>VLOOKUP(B1023,'[1]Business Unit Lookup'!A:B,2,FALSE)</f>
        <v>Virginia Military Institute</v>
      </c>
      <c r="H1023" s="33" t="str">
        <f>VLOOKUP(C1023,'[1]Fund Lookup'!B:C,2,FALSE)</f>
        <v>FEMA - State Agy - COVID-19</v>
      </c>
      <c r="I1023" s="35" t="s">
        <v>2307</v>
      </c>
      <c r="J1023" s="33" t="str">
        <f>VLOOKUP(I1023,'[1]Table B'!A:B,2,FALSE)</f>
        <v>CU-HE-Non-specific Activity</v>
      </c>
      <c r="K1023" s="9" t="str">
        <f t="shared" si="47"/>
        <v>500-CU-HE-Non-specific Activity</v>
      </c>
      <c r="L1023" s="9" t="str">
        <f>IFERROR(VLOOKUP(A1023,'[1]VAC as of March 2024'!A:K,11,FALSE),"No")</f>
        <v>No</v>
      </c>
      <c r="M1023" s="38" t="s">
        <v>5493</v>
      </c>
      <c r="O1023" s="38"/>
      <c r="P1023" s="38"/>
      <c r="Q1023" s="2"/>
    </row>
    <row r="1024" spans="1:17" x14ac:dyDescent="0.25">
      <c r="A1024" s="33" t="str">
        <f t="shared" si="45"/>
        <v>2110003860</v>
      </c>
      <c r="B1024" s="33" t="s">
        <v>2358</v>
      </c>
      <c r="C1024" s="33" t="s">
        <v>863</v>
      </c>
      <c r="D1024" s="9" t="str">
        <f t="shared" si="46"/>
        <v>211003860</v>
      </c>
      <c r="E1024" s="34">
        <v>21100</v>
      </c>
      <c r="F1024" s="34">
        <v>3860</v>
      </c>
      <c r="G1024" s="9" t="str">
        <f>VLOOKUP(B1024,'[1]Business Unit Lookup'!A:B,2,FALSE)</f>
        <v>Virginia Military Institute</v>
      </c>
      <c r="H1024" s="33" t="str">
        <f>VLOOKUP(C1024,'[1]Fund Lookup'!B:C,2,FALSE)</f>
        <v>Rcycl Matl Sale-Non-Gen/Fed-HE</v>
      </c>
      <c r="I1024" s="35" t="s">
        <v>2307</v>
      </c>
      <c r="J1024" s="33" t="str">
        <f>VLOOKUP(I1024,'[1]Table B'!A:B,2,FALSE)</f>
        <v>CU-HE-Non-specific Activity</v>
      </c>
      <c r="K1024" s="9" t="str">
        <f t="shared" si="47"/>
        <v>500-CU-HE-Non-specific Activity</v>
      </c>
      <c r="L1024" s="9" t="str">
        <f>IFERROR(VLOOKUP(A1024,'[1]VAC as of March 2024'!A:K,11,FALSE),"No")</f>
        <v>No</v>
      </c>
      <c r="M1024" s="9" t="s">
        <v>2240</v>
      </c>
      <c r="Q1024" s="2"/>
    </row>
    <row r="1025" spans="1:17" x14ac:dyDescent="0.25">
      <c r="A1025" s="33" t="str">
        <f t="shared" si="45"/>
        <v>2110003880</v>
      </c>
      <c r="B1025" s="33" t="s">
        <v>2358</v>
      </c>
      <c r="C1025" s="33" t="s">
        <v>868</v>
      </c>
      <c r="D1025" s="9" t="str">
        <f t="shared" si="46"/>
        <v>211003880</v>
      </c>
      <c r="E1025" s="34">
        <v>21100</v>
      </c>
      <c r="F1025" s="34">
        <v>3880</v>
      </c>
      <c r="G1025" s="9" t="str">
        <f>VLOOKUP(B1025,'[1]Business Unit Lookup'!A:B,2,FALSE)</f>
        <v>Virginia Military Institute</v>
      </c>
      <c r="H1025" s="33" t="str">
        <f>VLOOKUP(C1025,'[1]Fund Lookup'!B:C,2,FALSE)</f>
        <v>Supp&amp;Equip Sls-Non-Gen/Fed-HE</v>
      </c>
      <c r="I1025" s="35" t="s">
        <v>2307</v>
      </c>
      <c r="J1025" s="33" t="str">
        <f>VLOOKUP(I1025,'[1]Table B'!A:B,2,FALSE)</f>
        <v>CU-HE-Non-specific Activity</v>
      </c>
      <c r="K1025" s="9" t="str">
        <f t="shared" si="47"/>
        <v>500-CU-HE-Non-specific Activity</v>
      </c>
      <c r="L1025" s="9" t="str">
        <f>IFERROR(VLOOKUP(A1025,'[1]VAC as of March 2024'!A:K,11,FALSE),"No")</f>
        <v>No</v>
      </c>
      <c r="M1025" s="9" t="s">
        <v>2240</v>
      </c>
      <c r="Q1025" s="2"/>
    </row>
    <row r="1026" spans="1:17" x14ac:dyDescent="0.25">
      <c r="A1026" s="33" t="str">
        <f t="shared" ref="A1026:A1089" si="48">CONCATENATE(B1026,C1026)</f>
        <v>2110003900</v>
      </c>
      <c r="B1026" s="33" t="s">
        <v>2358</v>
      </c>
      <c r="C1026" s="33" t="s">
        <v>874</v>
      </c>
      <c r="D1026" s="9" t="str">
        <f t="shared" ref="D1026:D1089" si="49">CONCATENATE(E1026,F1026)</f>
        <v>211003900</v>
      </c>
      <c r="E1026" s="34">
        <v>21100</v>
      </c>
      <c r="F1026" s="34">
        <v>3900</v>
      </c>
      <c r="G1026" s="9" t="str">
        <f>VLOOKUP(B1026,'[1]Business Unit Lookup'!A:B,2,FALSE)</f>
        <v>Virginia Military Institute</v>
      </c>
      <c r="H1026" s="33" t="str">
        <f>VLOOKUP(C1026,'[1]Fund Lookup'!B:C,2,FALSE)</f>
        <v>Insurance Recovery - Higher Ed</v>
      </c>
      <c r="I1026" s="35" t="s">
        <v>2307</v>
      </c>
      <c r="J1026" s="33" t="str">
        <f>VLOOKUP(I1026,'[1]Table B'!A:B,2,FALSE)</f>
        <v>CU-HE-Non-specific Activity</v>
      </c>
      <c r="K1026" s="9" t="str">
        <f t="shared" ref="K1026:K1089" si="50">CONCATENATE(I1026,"-",J1026)</f>
        <v>500-CU-HE-Non-specific Activity</v>
      </c>
      <c r="L1026" s="9" t="str">
        <f>IFERROR(VLOOKUP(A1026,'[1]VAC as of March 2024'!A:K,11,FALSE),"No")</f>
        <v>No</v>
      </c>
      <c r="M1026" s="9" t="s">
        <v>2240</v>
      </c>
      <c r="Q1026" s="2"/>
    </row>
    <row r="1027" spans="1:17" x14ac:dyDescent="0.25">
      <c r="A1027" s="33" t="str">
        <f t="shared" si="48"/>
        <v>2110007311</v>
      </c>
      <c r="B1027" s="33" t="s">
        <v>2358</v>
      </c>
      <c r="C1027" s="33" t="s">
        <v>1372</v>
      </c>
      <c r="D1027" s="9" t="str">
        <f t="shared" si="49"/>
        <v>211007311</v>
      </c>
      <c r="E1027" s="34">
        <v>21100</v>
      </c>
      <c r="F1027" s="34">
        <v>7311</v>
      </c>
      <c r="G1027" s="9" t="str">
        <f>VLOOKUP(B1027,'[1]Business Unit Lookup'!A:B,2,FALSE)</f>
        <v>Virginia Military Institute</v>
      </c>
      <c r="H1027" s="33" t="str">
        <f>VLOOKUP(C1027,'[1]Fund Lookup'!B:C,2,FALSE)</f>
        <v>State Student Loan Fund</v>
      </c>
      <c r="I1027" s="35" t="s">
        <v>2307</v>
      </c>
      <c r="J1027" s="33" t="str">
        <f>VLOOKUP(I1027,'[1]Table B'!A:B,2,FALSE)</f>
        <v>CU-HE-Non-specific Activity</v>
      </c>
      <c r="K1027" s="9" t="str">
        <f t="shared" si="50"/>
        <v>500-CU-HE-Non-specific Activity</v>
      </c>
      <c r="L1027" s="9" t="str">
        <f>IFERROR(VLOOKUP(A1027,'[1]VAC as of March 2024'!A:K,11,FALSE),"No")</f>
        <v>No</v>
      </c>
      <c r="M1027" s="9" t="s">
        <v>2240</v>
      </c>
      <c r="Q1027" s="2"/>
    </row>
    <row r="1028" spans="1:17" x14ac:dyDescent="0.25">
      <c r="A1028" s="33" t="str">
        <f t="shared" si="48"/>
        <v>2110008120</v>
      </c>
      <c r="B1028" s="33" t="s">
        <v>2358</v>
      </c>
      <c r="C1028" s="33" t="s">
        <v>1610</v>
      </c>
      <c r="D1028" s="9" t="str">
        <f t="shared" si="49"/>
        <v>211008120</v>
      </c>
      <c r="E1028" s="34">
        <v>21100</v>
      </c>
      <c r="F1028" s="34">
        <v>8120</v>
      </c>
      <c r="G1028" s="9" t="str">
        <f>VLOOKUP(B1028,'[1]Business Unit Lookup'!A:B,2,FALSE)</f>
        <v>Virginia Military Institute</v>
      </c>
      <c r="H1028" s="33" t="str">
        <f>VLOOKUP(C1028,'[1]Fund Lookup'!B:C,2,FALSE)</f>
        <v>9(C) Debt Service-Prin/Int Pay</v>
      </c>
      <c r="I1028" s="35" t="s">
        <v>2307</v>
      </c>
      <c r="J1028" s="33" t="str">
        <f>VLOOKUP(I1028,'[1]Table B'!A:B,2,FALSE)</f>
        <v>CU-HE-Non-specific Activity</v>
      </c>
      <c r="K1028" s="9" t="str">
        <f t="shared" si="50"/>
        <v>500-CU-HE-Non-specific Activity</v>
      </c>
      <c r="L1028" s="9" t="str">
        <f>IFERROR(VLOOKUP(A1028,'[1]VAC as of March 2024'!A:K,11,FALSE),"No")</f>
        <v>No</v>
      </c>
      <c r="M1028" s="9" t="s">
        <v>2248</v>
      </c>
      <c r="Q1028" s="2"/>
    </row>
    <row r="1029" spans="1:17" x14ac:dyDescent="0.25">
      <c r="A1029" s="33" t="str">
        <f t="shared" si="48"/>
        <v>2110008140</v>
      </c>
      <c r="B1029" s="33" t="s">
        <v>2358</v>
      </c>
      <c r="C1029" s="33" t="s">
        <v>1616</v>
      </c>
      <c r="D1029" s="9" t="str">
        <f t="shared" si="49"/>
        <v>211008140</v>
      </c>
      <c r="E1029" s="34">
        <v>21100</v>
      </c>
      <c r="F1029" s="34">
        <v>8140</v>
      </c>
      <c r="G1029" s="9" t="str">
        <f>VLOOKUP(B1029,'[1]Business Unit Lookup'!A:B,2,FALSE)</f>
        <v>Virginia Military Institute</v>
      </c>
      <c r="H1029" s="33" t="str">
        <f>VLOOKUP(C1029,'[1]Fund Lookup'!B:C,2,FALSE)</f>
        <v>9(D) Debt Service-Prin/Int Pay</v>
      </c>
      <c r="I1029" s="35" t="s">
        <v>2307</v>
      </c>
      <c r="J1029" s="33" t="str">
        <f>VLOOKUP(I1029,'[1]Table B'!A:B,2,FALSE)</f>
        <v>CU-HE-Non-specific Activity</v>
      </c>
      <c r="K1029" s="9" t="str">
        <f t="shared" si="50"/>
        <v>500-CU-HE-Non-specific Activity</v>
      </c>
      <c r="L1029" s="9" t="str">
        <f>IFERROR(VLOOKUP(A1029,'[1]VAC as of March 2024'!A:K,11,FALSE),"No")</f>
        <v>No</v>
      </c>
      <c r="M1029" s="9" t="s">
        <v>2248</v>
      </c>
      <c r="Q1029" s="2"/>
    </row>
    <row r="1030" spans="1:17" x14ac:dyDescent="0.25">
      <c r="A1030" s="33" t="str">
        <f t="shared" si="48"/>
        <v>2110008150</v>
      </c>
      <c r="B1030" s="33" t="s">
        <v>2358</v>
      </c>
      <c r="C1030" s="33" t="s">
        <v>1618</v>
      </c>
      <c r="D1030" s="9" t="str">
        <f t="shared" si="49"/>
        <v>211008150</v>
      </c>
      <c r="E1030" s="34">
        <v>21100</v>
      </c>
      <c r="F1030" s="34">
        <v>8150</v>
      </c>
      <c r="G1030" s="9" t="str">
        <f>VLOOKUP(B1030,'[1]Business Unit Lookup'!A:B,2,FALSE)</f>
        <v>Virginia Military Institute</v>
      </c>
      <c r="H1030" s="33" t="str">
        <f>VLOOKUP(C1030,'[1]Fund Lookup'!B:C,2,FALSE)</f>
        <v>9(D) Rev Bonds-Construction</v>
      </c>
      <c r="I1030" s="35" t="s">
        <v>2307</v>
      </c>
      <c r="J1030" s="33" t="str">
        <f>VLOOKUP(I1030,'[1]Table B'!A:B,2,FALSE)</f>
        <v>CU-HE-Non-specific Activity</v>
      </c>
      <c r="K1030" s="9" t="str">
        <f t="shared" si="50"/>
        <v>500-CU-HE-Non-specific Activity</v>
      </c>
      <c r="L1030" s="9" t="str">
        <f>IFERROR(VLOOKUP(A1030,'[1]VAC as of March 2024'!A:K,11,FALSE),"No")</f>
        <v>No</v>
      </c>
      <c r="M1030" s="9" t="s">
        <v>2248</v>
      </c>
      <c r="Q1030" s="2"/>
    </row>
    <row r="1031" spans="1:17" x14ac:dyDescent="0.25">
      <c r="A1031" s="33" t="str">
        <f t="shared" si="48"/>
        <v>2110008170</v>
      </c>
      <c r="B1031" s="33" t="s">
        <v>2358</v>
      </c>
      <c r="C1031" s="33" t="s">
        <v>1620</v>
      </c>
      <c r="D1031" s="9" t="str">
        <f t="shared" si="49"/>
        <v>211008170</v>
      </c>
      <c r="E1031" s="34">
        <v>21100</v>
      </c>
      <c r="F1031" s="34">
        <v>8170</v>
      </c>
      <c r="G1031" s="9" t="str">
        <f>VLOOKUP(B1031,'[1]Business Unit Lookup'!A:B,2,FALSE)</f>
        <v>Virginia Military Institute</v>
      </c>
      <c r="H1031" s="33" t="str">
        <f>VLOOKUP(C1031,'[1]Fund Lookup'!B:C,2,FALSE)</f>
        <v>VCBA 21St Century</v>
      </c>
      <c r="I1031" s="35" t="s">
        <v>2307</v>
      </c>
      <c r="J1031" s="33" t="str">
        <f>VLOOKUP(I1031,'[1]Table B'!A:B,2,FALSE)</f>
        <v>CU-HE-Non-specific Activity</v>
      </c>
      <c r="K1031" s="9" t="str">
        <f t="shared" si="50"/>
        <v>500-CU-HE-Non-specific Activity</v>
      </c>
      <c r="L1031" s="9" t="str">
        <f>IFERROR(VLOOKUP(A1031,'[1]VAC as of March 2024'!A:K,11,FALSE),"No")</f>
        <v>No</v>
      </c>
      <c r="M1031" s="9" t="s">
        <v>2248</v>
      </c>
      <c r="Q1031" s="2"/>
    </row>
    <row r="1032" spans="1:17" x14ac:dyDescent="0.25">
      <c r="A1032" s="33" t="str">
        <f t="shared" si="48"/>
        <v>2110009510</v>
      </c>
      <c r="B1032" s="33" t="s">
        <v>2358</v>
      </c>
      <c r="C1032" s="33" t="s">
        <v>2050</v>
      </c>
      <c r="D1032" s="9" t="str">
        <f t="shared" si="49"/>
        <v>211009510</v>
      </c>
      <c r="E1032" s="34">
        <v>21100</v>
      </c>
      <c r="F1032" s="34">
        <v>9510</v>
      </c>
      <c r="G1032" s="9" t="str">
        <f>VLOOKUP(B1032,'[1]Business Unit Lookup'!A:B,2,FALSE)</f>
        <v>Virginia Military Institute</v>
      </c>
      <c r="H1032" s="33" t="str">
        <f>VLOOKUP(C1032,'[1]Fund Lookup'!B:C,2,FALSE)</f>
        <v>CW Technology Research Fd 934</v>
      </c>
      <c r="I1032" s="35" t="s">
        <v>2307</v>
      </c>
      <c r="J1032" s="33" t="str">
        <f>VLOOKUP(I1032,'[1]Table B'!A:B,2,FALSE)</f>
        <v>CU-HE-Non-specific Activity</v>
      </c>
      <c r="K1032" s="9" t="str">
        <f t="shared" si="50"/>
        <v>500-CU-HE-Non-specific Activity</v>
      </c>
      <c r="L1032" s="9" t="str">
        <f>IFERROR(VLOOKUP(A1032,'[1]VAC as of March 2024'!A:K,11,FALSE),"No")</f>
        <v>No</v>
      </c>
      <c r="M1032" s="9" t="s">
        <v>2240</v>
      </c>
      <c r="Q1032" s="2"/>
    </row>
    <row r="1033" spans="1:17" x14ac:dyDescent="0.25">
      <c r="A1033" s="33" t="str">
        <f t="shared" si="48"/>
        <v>2110009650</v>
      </c>
      <c r="B1033" s="41" t="s">
        <v>2358</v>
      </c>
      <c r="C1033" s="36" t="s">
        <v>2089</v>
      </c>
      <c r="D1033" s="9" t="str">
        <f t="shared" si="49"/>
        <v>211009650</v>
      </c>
      <c r="E1033" s="35">
        <v>21100</v>
      </c>
      <c r="F1033" s="37">
        <v>9650</v>
      </c>
      <c r="G1033" s="9" t="str">
        <f>VLOOKUP(B1033,'[1]Business Unit Lookup'!A:B,2,FALSE)</f>
        <v>Virginia Military Institute</v>
      </c>
      <c r="H1033" s="33" t="str">
        <f>VLOOKUP(C1033,'[1]Fund Lookup'!B:C,2,FALSE)</f>
        <v>Central Capital Planning Fund</v>
      </c>
      <c r="I1033" s="35" t="s">
        <v>2236</v>
      </c>
      <c r="J1033" s="33" t="str">
        <f>VLOOKUP(I1033,'[1]Table B'!A:B,2,FALSE)</f>
        <v>General</v>
      </c>
      <c r="K1033" s="9" t="str">
        <f t="shared" si="50"/>
        <v>100-General</v>
      </c>
      <c r="L1033" s="9" t="str">
        <f>IFERROR(VLOOKUP(A1033,'[1]VAC as of March 2024'!A:K,11,FALSE),"No")</f>
        <v>No</v>
      </c>
      <c r="M1033" s="38" t="s">
        <v>2240</v>
      </c>
      <c r="O1033" s="38" t="s">
        <v>2241</v>
      </c>
      <c r="P1033" s="36" t="s">
        <v>6079</v>
      </c>
      <c r="Q1033" s="2" t="str">
        <f>VLOOKUP(P1033,'[1]Table E'!A:C,3,FALSE)</f>
        <v>Central Capital Planning</v>
      </c>
    </row>
    <row r="1034" spans="1:17" x14ac:dyDescent="0.25">
      <c r="A1034" s="33" t="str">
        <f t="shared" si="48"/>
        <v>2120001000</v>
      </c>
      <c r="B1034" s="33" t="s">
        <v>2359</v>
      </c>
      <c r="C1034" s="33" t="s">
        <v>1</v>
      </c>
      <c r="D1034" s="9" t="str">
        <f t="shared" si="49"/>
        <v>212001000</v>
      </c>
      <c r="E1034" s="34">
        <v>21200</v>
      </c>
      <c r="F1034" s="34">
        <v>1000</v>
      </c>
      <c r="G1034" s="9" t="str">
        <f>VLOOKUP(B1034,'[1]Business Unit Lookup'!A:B,2,FALSE)</f>
        <v>Virginia State University</v>
      </c>
      <c r="H1034" s="33" t="str">
        <f>VLOOKUP(C1034,'[1]Fund Lookup'!B:C,2,FALSE)</f>
        <v>General Fund</v>
      </c>
      <c r="I1034" s="35" t="s">
        <v>2236</v>
      </c>
      <c r="J1034" s="33" t="str">
        <f>VLOOKUP(I1034,'[1]Table B'!A:B,2,FALSE)</f>
        <v>General</v>
      </c>
      <c r="K1034" s="9" t="str">
        <f t="shared" si="50"/>
        <v>100-General</v>
      </c>
      <c r="L1034" s="9" t="str">
        <f>IFERROR(VLOOKUP(A1034,'[1]VAC as of March 2024'!A:K,11,FALSE),"No")</f>
        <v>No</v>
      </c>
      <c r="M1034" s="9" t="s">
        <v>2237</v>
      </c>
      <c r="O1034" s="33" t="s">
        <v>2240</v>
      </c>
      <c r="P1034" s="33" t="s">
        <v>6061</v>
      </c>
      <c r="Q1034" s="2" t="str">
        <f>VLOOKUP(P1034,'[1]Table E'!A:C,3,FALSE)</f>
        <v>Unassigned</v>
      </c>
    </row>
    <row r="1035" spans="1:17" x14ac:dyDescent="0.25">
      <c r="A1035" s="33" t="str">
        <f t="shared" si="48"/>
        <v>2120002460</v>
      </c>
      <c r="B1035" s="41" t="s">
        <v>2359</v>
      </c>
      <c r="C1035" s="36" t="s">
        <v>516</v>
      </c>
      <c r="D1035" s="9" t="str">
        <f t="shared" si="49"/>
        <v>212002460</v>
      </c>
      <c r="E1035" s="35">
        <v>21200</v>
      </c>
      <c r="F1035" s="37">
        <v>2460</v>
      </c>
      <c r="G1035" s="9" t="str">
        <f>VLOOKUP(B1035,'[1]Business Unit Lookup'!A:B,2,FALSE)</f>
        <v>Virginia State University</v>
      </c>
      <c r="H1035" s="33" t="str">
        <f>VLOOKUP(C1035,'[1]Fund Lookup'!B:C,2,FALSE)</f>
        <v>Disaster Recovery Fund</v>
      </c>
      <c r="I1035" s="35" t="s">
        <v>2236</v>
      </c>
      <c r="J1035" s="33" t="str">
        <f>VLOOKUP(I1035,'[1]Table B'!A:B,2,FALSE)</f>
        <v>General</v>
      </c>
      <c r="K1035" s="9" t="str">
        <f t="shared" si="50"/>
        <v>100-General</v>
      </c>
      <c r="L1035" s="9" t="str">
        <f>IFERROR(VLOOKUP(A1035,'[1]VAC as of March 2024'!A:K,11,FALSE),"No")</f>
        <v>Yes</v>
      </c>
      <c r="M1035" s="38" t="s">
        <v>2240</v>
      </c>
      <c r="O1035" s="38" t="s">
        <v>2240</v>
      </c>
      <c r="P1035" s="36" t="s">
        <v>6113</v>
      </c>
      <c r="Q1035" s="2" t="str">
        <f>VLOOKUP(P1035,'[1]Table E'!A:C,3,FALSE)</f>
        <v>Various ACFR Class</v>
      </c>
    </row>
    <row r="1036" spans="1:17" x14ac:dyDescent="0.25">
      <c r="A1036" s="33" t="str">
        <f t="shared" si="48"/>
        <v>2120003000</v>
      </c>
      <c r="B1036" s="33" t="s">
        <v>2359</v>
      </c>
      <c r="C1036" s="33" t="s">
        <v>772</v>
      </c>
      <c r="D1036" s="9" t="str">
        <f t="shared" si="49"/>
        <v>212003000</v>
      </c>
      <c r="E1036" s="34">
        <v>21200</v>
      </c>
      <c r="F1036" s="34">
        <v>3000</v>
      </c>
      <c r="G1036" s="9" t="str">
        <f>VLOOKUP(B1036,'[1]Business Unit Lookup'!A:B,2,FALSE)</f>
        <v>Virginia State University</v>
      </c>
      <c r="H1036" s="33" t="str">
        <f>VLOOKUP(C1036,'[1]Fund Lookup'!B:C,2,FALSE)</f>
        <v>Higher Education Operating</v>
      </c>
      <c r="I1036" s="35" t="s">
        <v>2307</v>
      </c>
      <c r="J1036" s="33" t="str">
        <f>VLOOKUP(I1036,'[1]Table B'!A:B,2,FALSE)</f>
        <v>CU-HE-Non-specific Activity</v>
      </c>
      <c r="K1036" s="9" t="str">
        <f t="shared" si="50"/>
        <v>500-CU-HE-Non-specific Activity</v>
      </c>
      <c r="L1036" s="9" t="str">
        <f>IFERROR(VLOOKUP(A1036,'[1]VAC as of March 2024'!A:K,11,FALSE),"No")</f>
        <v>No</v>
      </c>
      <c r="M1036" s="9" t="s">
        <v>2240</v>
      </c>
      <c r="Q1036" s="2"/>
    </row>
    <row r="1037" spans="1:17" x14ac:dyDescent="0.25">
      <c r="A1037" s="33" t="str">
        <f t="shared" si="48"/>
        <v>2120003010</v>
      </c>
      <c r="B1037" s="33" t="s">
        <v>2359</v>
      </c>
      <c r="C1037" s="33" t="s">
        <v>775</v>
      </c>
      <c r="D1037" s="9" t="str">
        <f t="shared" si="49"/>
        <v>212003010</v>
      </c>
      <c r="E1037" s="34">
        <v>21200</v>
      </c>
      <c r="F1037" s="34">
        <v>3010</v>
      </c>
      <c r="G1037" s="9" t="str">
        <f>VLOOKUP(B1037,'[1]Business Unit Lookup'!A:B,2,FALSE)</f>
        <v>Virginia State University</v>
      </c>
      <c r="H1037" s="33" t="str">
        <f>VLOOKUP(C1037,'[1]Fund Lookup'!B:C,2,FALSE)</f>
        <v>Higher Education Federal</v>
      </c>
      <c r="I1037" s="35" t="s">
        <v>2307</v>
      </c>
      <c r="J1037" s="33" t="str">
        <f>VLOOKUP(I1037,'[1]Table B'!A:B,2,FALSE)</f>
        <v>CU-HE-Non-specific Activity</v>
      </c>
      <c r="K1037" s="9" t="str">
        <f t="shared" si="50"/>
        <v>500-CU-HE-Non-specific Activity</v>
      </c>
      <c r="L1037" s="9" t="str">
        <f>IFERROR(VLOOKUP(A1037,'[1]VAC as of March 2024'!A:K,11,FALSE),"No")</f>
        <v>No</v>
      </c>
      <c r="M1037" s="9" t="s">
        <v>2248</v>
      </c>
      <c r="Q1037" s="2"/>
    </row>
    <row r="1038" spans="1:17" x14ac:dyDescent="0.25">
      <c r="A1038" s="33" t="str">
        <f t="shared" si="48"/>
        <v>2120003020</v>
      </c>
      <c r="B1038" s="33" t="s">
        <v>2359</v>
      </c>
      <c r="C1038" s="33" t="s">
        <v>778</v>
      </c>
      <c r="D1038" s="9" t="str">
        <f t="shared" si="49"/>
        <v>212003020</v>
      </c>
      <c r="E1038" s="34">
        <v>21200</v>
      </c>
      <c r="F1038" s="34">
        <v>3020</v>
      </c>
      <c r="G1038" s="9" t="str">
        <f>VLOOKUP(B1038,'[1]Business Unit Lookup'!A:B,2,FALSE)</f>
        <v>Virginia State University</v>
      </c>
      <c r="H1038" s="33" t="str">
        <f>VLOOKUP(C1038,'[1]Fund Lookup'!B:C,2,FALSE)</f>
        <v>Foundation/Othr Grants/Cntrcts</v>
      </c>
      <c r="I1038" s="35" t="s">
        <v>2307</v>
      </c>
      <c r="J1038" s="33" t="str">
        <f>VLOOKUP(I1038,'[1]Table B'!A:B,2,FALSE)</f>
        <v>CU-HE-Non-specific Activity</v>
      </c>
      <c r="K1038" s="9" t="str">
        <f t="shared" si="50"/>
        <v>500-CU-HE-Non-specific Activity</v>
      </c>
      <c r="L1038" s="9" t="str">
        <f>IFERROR(VLOOKUP(A1038,'[1]VAC as of March 2024'!A:K,11,FALSE),"No")</f>
        <v>No</v>
      </c>
      <c r="M1038" s="9" t="s">
        <v>2248</v>
      </c>
      <c r="Q1038" s="2"/>
    </row>
    <row r="1039" spans="1:17" x14ac:dyDescent="0.25">
      <c r="A1039" s="33" t="str">
        <f t="shared" si="48"/>
        <v>2120003030</v>
      </c>
      <c r="B1039" s="33" t="s">
        <v>2359</v>
      </c>
      <c r="C1039" s="33" t="s">
        <v>780</v>
      </c>
      <c r="D1039" s="9" t="str">
        <f t="shared" si="49"/>
        <v>212003030</v>
      </c>
      <c r="E1039" s="34">
        <v>21200</v>
      </c>
      <c r="F1039" s="34">
        <v>3030</v>
      </c>
      <c r="G1039" s="9" t="str">
        <f>VLOOKUP(B1039,'[1]Business Unit Lookup'!A:B,2,FALSE)</f>
        <v>Virginia State University</v>
      </c>
      <c r="H1039" s="33" t="str">
        <f>VLOOKUP(C1039,'[1]Fund Lookup'!B:C,2,FALSE)</f>
        <v>Indirect Cost Recovery</v>
      </c>
      <c r="I1039" s="35" t="s">
        <v>2307</v>
      </c>
      <c r="J1039" s="33" t="str">
        <f>VLOOKUP(I1039,'[1]Table B'!A:B,2,FALSE)</f>
        <v>CU-HE-Non-specific Activity</v>
      </c>
      <c r="K1039" s="9" t="str">
        <f t="shared" si="50"/>
        <v>500-CU-HE-Non-specific Activity</v>
      </c>
      <c r="L1039" s="9" t="str">
        <f>IFERROR(VLOOKUP(A1039,'[1]VAC as of March 2024'!A:K,11,FALSE),"No")</f>
        <v>No</v>
      </c>
      <c r="M1039" s="9" t="s">
        <v>2240</v>
      </c>
      <c r="Q1039" s="2"/>
    </row>
    <row r="1040" spans="1:17" x14ac:dyDescent="0.25">
      <c r="A1040" s="33" t="str">
        <f t="shared" si="48"/>
        <v>2120003040</v>
      </c>
      <c r="B1040" s="87" t="s">
        <v>2359</v>
      </c>
      <c r="C1040" s="36" t="s">
        <v>8347</v>
      </c>
      <c r="D1040" s="9" t="str">
        <f t="shared" si="49"/>
        <v>212003040</v>
      </c>
      <c r="E1040" s="87">
        <v>21200</v>
      </c>
      <c r="F1040" s="37">
        <v>3040</v>
      </c>
      <c r="G1040" s="9" t="str">
        <f>VLOOKUP(B1040,'[1]Business Unit Lookup'!A:B,2,FALSE)</f>
        <v>Virginia State University</v>
      </c>
      <c r="H1040" s="33" t="str">
        <f>VLOOKUP(C1040,'[1]Fund Lookup'!B:C,2,FALSE)</f>
        <v>Institutional Reserve Fund</v>
      </c>
      <c r="I1040" s="35" t="s">
        <v>2307</v>
      </c>
      <c r="J1040" s="33" t="str">
        <f>VLOOKUP(I1040,'[1]Table B'!A:B,2,FALSE)</f>
        <v>CU-HE-Non-specific Activity</v>
      </c>
      <c r="K1040" s="9" t="str">
        <f t="shared" si="50"/>
        <v>500-CU-HE-Non-specific Activity</v>
      </c>
      <c r="L1040" s="9" t="str">
        <f>IFERROR(VLOOKUP(A1040,'[1]VAC as of March 2024'!A:K,11,FALSE),"No")</f>
        <v>No</v>
      </c>
      <c r="M1040" s="37" t="s">
        <v>2240</v>
      </c>
      <c r="O1040" s="38"/>
      <c r="P1040" s="38"/>
      <c r="Q1040" s="2"/>
    </row>
    <row r="1041" spans="1:17" x14ac:dyDescent="0.25">
      <c r="A1041" s="33" t="str">
        <f t="shared" si="48"/>
        <v>2120003060</v>
      </c>
      <c r="B1041" s="33" t="s">
        <v>2359</v>
      </c>
      <c r="C1041" s="33" t="s">
        <v>785</v>
      </c>
      <c r="D1041" s="9" t="str">
        <f t="shared" si="49"/>
        <v>212003060</v>
      </c>
      <c r="E1041" s="34">
        <v>21200</v>
      </c>
      <c r="F1041" s="34">
        <v>3060</v>
      </c>
      <c r="G1041" s="9" t="str">
        <f>VLOOKUP(B1041,'[1]Business Unit Lookup'!A:B,2,FALSE)</f>
        <v>Virginia State University</v>
      </c>
      <c r="H1041" s="33" t="str">
        <f>VLOOKUP(C1041,'[1]Fund Lookup'!B:C,2,FALSE)</f>
        <v>Auxiliary Enterprise</v>
      </c>
      <c r="I1041" s="35" t="s">
        <v>2307</v>
      </c>
      <c r="J1041" s="33" t="str">
        <f>VLOOKUP(I1041,'[1]Table B'!A:B,2,FALSE)</f>
        <v>CU-HE-Non-specific Activity</v>
      </c>
      <c r="K1041" s="9" t="str">
        <f t="shared" si="50"/>
        <v>500-CU-HE-Non-specific Activity</v>
      </c>
      <c r="L1041" s="9" t="str">
        <f>IFERROR(VLOOKUP(A1041,'[1]VAC as of March 2024'!A:K,11,FALSE),"No")</f>
        <v>No</v>
      </c>
      <c r="M1041" s="9" t="s">
        <v>2240</v>
      </c>
      <c r="Q1041" s="2"/>
    </row>
    <row r="1042" spans="1:17" x14ac:dyDescent="0.25">
      <c r="A1042" s="33" t="str">
        <f t="shared" si="48"/>
        <v>2120003070</v>
      </c>
      <c r="B1042" s="33" t="s">
        <v>2359</v>
      </c>
      <c r="C1042" s="33" t="s">
        <v>788</v>
      </c>
      <c r="D1042" s="9" t="str">
        <f t="shared" si="49"/>
        <v>212003070</v>
      </c>
      <c r="E1042" s="34">
        <v>21200</v>
      </c>
      <c r="F1042" s="34">
        <v>3070</v>
      </c>
      <c r="G1042" s="9" t="str">
        <f>VLOOKUP(B1042,'[1]Business Unit Lookup'!A:B,2,FALSE)</f>
        <v>Virginia State University</v>
      </c>
      <c r="H1042" s="33" t="str">
        <f>VLOOKUP(C1042,'[1]Fund Lookup'!B:C,2,FALSE)</f>
        <v>Excess Tuition And Fees</v>
      </c>
      <c r="I1042" s="35" t="s">
        <v>2307</v>
      </c>
      <c r="J1042" s="33" t="str">
        <f>VLOOKUP(I1042,'[1]Table B'!A:B,2,FALSE)</f>
        <v>CU-HE-Non-specific Activity</v>
      </c>
      <c r="K1042" s="9" t="str">
        <f t="shared" si="50"/>
        <v>500-CU-HE-Non-specific Activity</v>
      </c>
      <c r="L1042" s="9" t="str">
        <f>IFERROR(VLOOKUP(A1042,'[1]VAC as of March 2024'!A:K,11,FALSE),"No")</f>
        <v>No</v>
      </c>
      <c r="M1042" s="9" t="s">
        <v>2240</v>
      </c>
      <c r="Q1042" s="2"/>
    </row>
    <row r="1043" spans="1:17" x14ac:dyDescent="0.25">
      <c r="A1043" s="33" t="str">
        <f t="shared" si="48"/>
        <v>2120003080</v>
      </c>
      <c r="B1043" s="33" t="s">
        <v>2359</v>
      </c>
      <c r="C1043" s="33" t="s">
        <v>790</v>
      </c>
      <c r="D1043" s="9" t="str">
        <f t="shared" si="49"/>
        <v>212003080</v>
      </c>
      <c r="E1043" s="34">
        <v>21200</v>
      </c>
      <c r="F1043" s="34">
        <v>3080</v>
      </c>
      <c r="G1043" s="9" t="str">
        <f>VLOOKUP(B1043,'[1]Business Unit Lookup'!A:B,2,FALSE)</f>
        <v>Virginia State University</v>
      </c>
      <c r="H1043" s="33" t="str">
        <f>VLOOKUP(C1043,'[1]Fund Lookup'!B:C,2,FALSE)</f>
        <v>Work Study</v>
      </c>
      <c r="I1043" s="35" t="s">
        <v>2307</v>
      </c>
      <c r="J1043" s="33" t="str">
        <f>VLOOKUP(I1043,'[1]Table B'!A:B,2,FALSE)</f>
        <v>CU-HE-Non-specific Activity</v>
      </c>
      <c r="K1043" s="9" t="str">
        <f t="shared" si="50"/>
        <v>500-CU-HE-Non-specific Activity</v>
      </c>
      <c r="L1043" s="9" t="str">
        <f>IFERROR(VLOOKUP(A1043,'[1]VAC as of March 2024'!A:K,11,FALSE),"No")</f>
        <v>No</v>
      </c>
      <c r="M1043" s="9" t="s">
        <v>2248</v>
      </c>
      <c r="Q1043" s="2"/>
    </row>
    <row r="1044" spans="1:17" x14ac:dyDescent="0.25">
      <c r="A1044" s="33" t="str">
        <f t="shared" si="48"/>
        <v>2120003100</v>
      </c>
      <c r="B1044" s="33" t="s">
        <v>2359</v>
      </c>
      <c r="C1044" s="33" t="s">
        <v>794</v>
      </c>
      <c r="D1044" s="9" t="str">
        <f t="shared" si="49"/>
        <v>212003100</v>
      </c>
      <c r="E1044" s="34">
        <v>21200</v>
      </c>
      <c r="F1044" s="34">
        <v>3100</v>
      </c>
      <c r="G1044" s="9" t="str">
        <f>VLOOKUP(B1044,'[1]Business Unit Lookup'!A:B,2,FALSE)</f>
        <v>Virginia State University</v>
      </c>
      <c r="H1044" s="33" t="str">
        <f>VLOOKUP(C1044,'[1]Fund Lookup'!B:C,2,FALSE)</f>
        <v>Academic Enhancements</v>
      </c>
      <c r="I1044" s="35" t="s">
        <v>2307</v>
      </c>
      <c r="J1044" s="33" t="str">
        <f>VLOOKUP(I1044,'[1]Table B'!A:B,2,FALSE)</f>
        <v>CU-HE-Non-specific Activity</v>
      </c>
      <c r="K1044" s="9" t="str">
        <f t="shared" si="50"/>
        <v>500-CU-HE-Non-specific Activity</v>
      </c>
      <c r="L1044" s="9" t="str">
        <f>IFERROR(VLOOKUP(A1044,'[1]VAC as of March 2024'!A:K,11,FALSE),"No")</f>
        <v>No</v>
      </c>
      <c r="M1044" s="9" t="s">
        <v>2240</v>
      </c>
      <c r="Q1044" s="2"/>
    </row>
    <row r="1045" spans="1:17" x14ac:dyDescent="0.25">
      <c r="A1045" s="33" t="str">
        <f t="shared" si="48"/>
        <v>2120003110</v>
      </c>
      <c r="B1045" s="33" t="s">
        <v>2359</v>
      </c>
      <c r="C1045" s="33" t="s">
        <v>796</v>
      </c>
      <c r="D1045" s="9" t="str">
        <f t="shared" si="49"/>
        <v>212003110</v>
      </c>
      <c r="E1045" s="34">
        <v>21200</v>
      </c>
      <c r="F1045" s="34">
        <v>3110</v>
      </c>
      <c r="G1045" s="9" t="str">
        <f>VLOOKUP(B1045,'[1]Business Unit Lookup'!A:B,2,FALSE)</f>
        <v>Virginia State University</v>
      </c>
      <c r="H1045" s="33" t="str">
        <f>VLOOKUP(C1045,'[1]Fund Lookup'!B:C,2,FALSE)</f>
        <v>Eminent Scholars</v>
      </c>
      <c r="I1045" s="35" t="s">
        <v>2307</v>
      </c>
      <c r="J1045" s="33" t="str">
        <f>VLOOKUP(I1045,'[1]Table B'!A:B,2,FALSE)</f>
        <v>CU-HE-Non-specific Activity</v>
      </c>
      <c r="K1045" s="9" t="str">
        <f t="shared" si="50"/>
        <v>500-CU-HE-Non-specific Activity</v>
      </c>
      <c r="L1045" s="9" t="str">
        <f>IFERROR(VLOOKUP(A1045,'[1]VAC as of March 2024'!A:K,11,FALSE),"No")</f>
        <v>No</v>
      </c>
      <c r="M1045" s="9" t="s">
        <v>2248</v>
      </c>
      <c r="Q1045" s="2"/>
    </row>
    <row r="1046" spans="1:17" x14ac:dyDescent="0.25">
      <c r="A1046" s="33" t="str">
        <f t="shared" si="48"/>
        <v>2120003120</v>
      </c>
      <c r="B1046" s="33" t="s">
        <v>2359</v>
      </c>
      <c r="C1046" s="33" t="s">
        <v>798</v>
      </c>
      <c r="D1046" s="9" t="str">
        <f t="shared" si="49"/>
        <v>212003120</v>
      </c>
      <c r="E1046" s="34">
        <v>21200</v>
      </c>
      <c r="F1046" s="34">
        <v>3120</v>
      </c>
      <c r="G1046" s="9" t="str">
        <f>VLOOKUP(B1046,'[1]Business Unit Lookup'!A:B,2,FALSE)</f>
        <v>Virginia State University</v>
      </c>
      <c r="H1046" s="33" t="str">
        <f>VLOOKUP(C1046,'[1]Fund Lookup'!B:C,2,FALSE)</f>
        <v>Historic Deficiencies</v>
      </c>
      <c r="I1046" s="35" t="s">
        <v>2307</v>
      </c>
      <c r="J1046" s="33" t="str">
        <f>VLOOKUP(I1046,'[1]Table B'!A:B,2,FALSE)</f>
        <v>CU-HE-Non-specific Activity</v>
      </c>
      <c r="K1046" s="9" t="str">
        <f t="shared" si="50"/>
        <v>500-CU-HE-Non-specific Activity</v>
      </c>
      <c r="L1046" s="9" t="str">
        <f>IFERROR(VLOOKUP(A1046,'[1]VAC as of March 2024'!A:K,11,FALSE),"No")</f>
        <v>No</v>
      </c>
      <c r="M1046" s="9" t="s">
        <v>2240</v>
      </c>
      <c r="Q1046" s="2"/>
    </row>
    <row r="1047" spans="1:17" x14ac:dyDescent="0.25">
      <c r="A1047" s="33" t="str">
        <f t="shared" si="48"/>
        <v>2120003150</v>
      </c>
      <c r="B1047" s="33" t="s">
        <v>2359</v>
      </c>
      <c r="C1047" s="33" t="s">
        <v>804</v>
      </c>
      <c r="D1047" s="9" t="str">
        <f t="shared" si="49"/>
        <v>212003150</v>
      </c>
      <c r="E1047" s="34">
        <v>21200</v>
      </c>
      <c r="F1047" s="34">
        <v>3150</v>
      </c>
      <c r="G1047" s="9" t="str">
        <f>VLOOKUP(B1047,'[1]Business Unit Lookup'!A:B,2,FALSE)</f>
        <v>Virginia State University</v>
      </c>
      <c r="H1047" s="33" t="str">
        <f>VLOOKUP(C1047,'[1]Fund Lookup'!B:C,2,FALSE)</f>
        <v>Management Plan</v>
      </c>
      <c r="I1047" s="35" t="s">
        <v>2307</v>
      </c>
      <c r="J1047" s="33" t="str">
        <f>VLOOKUP(I1047,'[1]Table B'!A:B,2,FALSE)</f>
        <v>CU-HE-Non-specific Activity</v>
      </c>
      <c r="K1047" s="9" t="str">
        <f t="shared" si="50"/>
        <v>500-CU-HE-Non-specific Activity</v>
      </c>
      <c r="L1047" s="9" t="str">
        <f>IFERROR(VLOOKUP(A1047,'[1]VAC as of March 2024'!A:K,11,FALSE),"No")</f>
        <v>No</v>
      </c>
      <c r="M1047" s="9" t="s">
        <v>2240</v>
      </c>
      <c r="Q1047" s="2"/>
    </row>
    <row r="1048" spans="1:17" x14ac:dyDescent="0.25">
      <c r="A1048" s="33" t="str">
        <f t="shared" si="48"/>
        <v>2120003160</v>
      </c>
      <c r="B1048" s="33" t="s">
        <v>2359</v>
      </c>
      <c r="C1048" s="33" t="s">
        <v>807</v>
      </c>
      <c r="D1048" s="9" t="str">
        <f t="shared" si="49"/>
        <v>212003160</v>
      </c>
      <c r="E1048" s="34">
        <v>21200</v>
      </c>
      <c r="F1048" s="34">
        <v>3160</v>
      </c>
      <c r="G1048" s="9" t="str">
        <f>VLOOKUP(B1048,'[1]Business Unit Lookup'!A:B,2,FALSE)</f>
        <v>Virginia State University</v>
      </c>
      <c r="H1048" s="33" t="str">
        <f>VLOOKUP(C1048,'[1]Fund Lookup'!B:C,2,FALSE)</f>
        <v>Excess Indirct Cost Recoveries</v>
      </c>
      <c r="I1048" s="35" t="s">
        <v>2307</v>
      </c>
      <c r="J1048" s="33" t="str">
        <f>VLOOKUP(I1048,'[1]Table B'!A:B,2,FALSE)</f>
        <v>CU-HE-Non-specific Activity</v>
      </c>
      <c r="K1048" s="9" t="str">
        <f t="shared" si="50"/>
        <v>500-CU-HE-Non-specific Activity</v>
      </c>
      <c r="L1048" s="9" t="str">
        <f>IFERROR(VLOOKUP(A1048,'[1]VAC as of March 2024'!A:K,11,FALSE),"No")</f>
        <v>No</v>
      </c>
      <c r="M1048" s="9" t="s">
        <v>2240</v>
      </c>
      <c r="Q1048" s="2"/>
    </row>
    <row r="1049" spans="1:17" x14ac:dyDescent="0.25">
      <c r="A1049" s="33" t="str">
        <f t="shared" si="48"/>
        <v>2120003170</v>
      </c>
      <c r="B1049" s="33" t="s">
        <v>2359</v>
      </c>
      <c r="C1049" s="33" t="s">
        <v>809</v>
      </c>
      <c r="D1049" s="9" t="str">
        <f t="shared" si="49"/>
        <v>212003170</v>
      </c>
      <c r="E1049" s="34">
        <v>21200</v>
      </c>
      <c r="F1049" s="34">
        <v>3170</v>
      </c>
      <c r="G1049" s="9" t="str">
        <f>VLOOKUP(B1049,'[1]Business Unit Lookup'!A:B,2,FALSE)</f>
        <v>Virginia State University</v>
      </c>
      <c r="H1049" s="33" t="str">
        <f>VLOOKUP(C1049,'[1]Fund Lookup'!B:C,2,FALSE)</f>
        <v>Student Financial Assistance</v>
      </c>
      <c r="I1049" s="35" t="s">
        <v>2307</v>
      </c>
      <c r="J1049" s="33" t="str">
        <f>VLOOKUP(I1049,'[1]Table B'!A:B,2,FALSE)</f>
        <v>CU-HE-Non-specific Activity</v>
      </c>
      <c r="K1049" s="9" t="str">
        <f t="shared" si="50"/>
        <v>500-CU-HE-Non-specific Activity</v>
      </c>
      <c r="L1049" s="9" t="str">
        <f>IFERROR(VLOOKUP(A1049,'[1]VAC as of March 2024'!A:K,11,FALSE),"No")</f>
        <v>No</v>
      </c>
      <c r="M1049" s="9" t="s">
        <v>2240</v>
      </c>
      <c r="Q1049" s="2"/>
    </row>
    <row r="1050" spans="1:17" x14ac:dyDescent="0.25">
      <c r="A1050" s="33" t="str">
        <f t="shared" si="48"/>
        <v>2120003210</v>
      </c>
      <c r="B1050" s="36" t="s">
        <v>2359</v>
      </c>
      <c r="C1050" s="36" t="s">
        <v>6135</v>
      </c>
      <c r="D1050" s="9" t="str">
        <f t="shared" si="49"/>
        <v>212003210</v>
      </c>
      <c r="E1050" s="35">
        <v>21200</v>
      </c>
      <c r="F1050" s="37">
        <v>3210</v>
      </c>
      <c r="G1050" s="9" t="str">
        <f>VLOOKUP(B1050,'[1]Business Unit Lookup'!A:B,2,FALSE)</f>
        <v>Virginia State University</v>
      </c>
      <c r="H1050" s="33" t="str">
        <f>VLOOKUP(C1050,'[1]Fund Lookup'!B:C,2,FALSE)</f>
        <v>ARP-CrvStLoclFisRecFd-COVID-19</v>
      </c>
      <c r="I1050" s="35" t="s">
        <v>2307</v>
      </c>
      <c r="J1050" s="33" t="str">
        <f>VLOOKUP(I1050,'[1]Table B'!A:B,2,FALSE)</f>
        <v>CU-HE-Non-specific Activity</v>
      </c>
      <c r="K1050" s="9" t="str">
        <f t="shared" si="50"/>
        <v>500-CU-HE-Non-specific Activity</v>
      </c>
      <c r="L1050" s="9" t="str">
        <f>IFERROR(VLOOKUP(A1050,'[1]VAC as of March 2024'!A:K,11,FALSE),"No")</f>
        <v>No</v>
      </c>
      <c r="M1050" s="38" t="s">
        <v>5493</v>
      </c>
      <c r="O1050" s="38"/>
      <c r="P1050" s="38"/>
      <c r="Q1050" s="2"/>
    </row>
    <row r="1051" spans="1:17" x14ac:dyDescent="0.25">
      <c r="A1051" s="33" t="str">
        <f t="shared" si="48"/>
        <v>2120003230</v>
      </c>
      <c r="B1051" s="33" t="s">
        <v>2359</v>
      </c>
      <c r="C1051" s="33" t="s">
        <v>6136</v>
      </c>
      <c r="D1051" s="9" t="str">
        <f t="shared" si="49"/>
        <v>212003230</v>
      </c>
      <c r="E1051" s="34">
        <v>21200</v>
      </c>
      <c r="F1051" s="34">
        <v>3230</v>
      </c>
      <c r="G1051" s="9" t="str">
        <f>VLOOKUP(B1051,'[1]Business Unit Lookup'!A:B,2,FALSE)</f>
        <v>Virginia State University</v>
      </c>
      <c r="H1051" s="33" t="str">
        <f>VLOOKUP(C1051,'[1]Fund Lookup'!B:C,2,FALSE)</f>
        <v>Epi&amp;LabCpctyInfctsDis-COVID-19</v>
      </c>
      <c r="I1051" s="35" t="s">
        <v>2307</v>
      </c>
      <c r="J1051" s="33" t="str">
        <f>VLOOKUP(I1051,'[1]Table B'!A:B,2,FALSE)</f>
        <v>CU-HE-Non-specific Activity</v>
      </c>
      <c r="K1051" s="9" t="str">
        <f t="shared" si="50"/>
        <v>500-CU-HE-Non-specific Activity</v>
      </c>
      <c r="L1051" s="9" t="str">
        <f>IFERROR(VLOOKUP(A1051,'[1]VAC as of March 2024'!A:K,11,FALSE),"No")</f>
        <v>No</v>
      </c>
      <c r="M1051" s="9" t="s">
        <v>5493</v>
      </c>
      <c r="Q1051" s="2"/>
    </row>
    <row r="1052" spans="1:17" x14ac:dyDescent="0.25">
      <c r="A1052" s="33" t="str">
        <f t="shared" si="48"/>
        <v>2120003260</v>
      </c>
      <c r="B1052" s="40" t="s">
        <v>2359</v>
      </c>
      <c r="C1052" s="36" t="s">
        <v>8368</v>
      </c>
      <c r="D1052" s="9" t="str">
        <f t="shared" si="49"/>
        <v>212003260</v>
      </c>
      <c r="E1052" s="41">
        <v>21200</v>
      </c>
      <c r="F1052" s="37">
        <v>3260</v>
      </c>
      <c r="G1052" s="9" t="str">
        <f>VLOOKUP(B1052,'[1]Business Unit Lookup'!A:B,2,FALSE)</f>
        <v>Virginia State University</v>
      </c>
      <c r="H1052" s="33" t="str">
        <f>VLOOKUP(C1052,'[1]Fund Lookup'!B:C,2,FALSE)</f>
        <v>Cllg Prtnrshp Labrtry Schl Fnd</v>
      </c>
      <c r="I1052" s="35" t="s">
        <v>2307</v>
      </c>
      <c r="J1052" s="33" t="str">
        <f>VLOOKUP(I1052,'[1]Table B'!A:B,2,FALSE)</f>
        <v>CU-HE-Non-specific Activity</v>
      </c>
      <c r="K1052" s="9" t="str">
        <f t="shared" si="50"/>
        <v>500-CU-HE-Non-specific Activity</v>
      </c>
      <c r="L1052" s="9" t="str">
        <f>IFERROR(VLOOKUP(A1052,'[1]VAC as of March 2024'!A:K,11,FALSE),"No")</f>
        <v>No</v>
      </c>
      <c r="M1052" s="38" t="s">
        <v>2240</v>
      </c>
      <c r="O1052" s="38"/>
      <c r="P1052" s="38"/>
      <c r="Q1052" s="2"/>
    </row>
    <row r="1053" spans="1:17" x14ac:dyDescent="0.25">
      <c r="A1053" s="33" t="str">
        <f t="shared" si="48"/>
        <v>2120003280</v>
      </c>
      <c r="B1053" s="33" t="s">
        <v>2359</v>
      </c>
      <c r="C1053" s="33" t="s">
        <v>5559</v>
      </c>
      <c r="D1053" s="9" t="str">
        <f t="shared" si="49"/>
        <v>212003280</v>
      </c>
      <c r="E1053" s="34">
        <v>21200</v>
      </c>
      <c r="F1053" s="34">
        <v>3280</v>
      </c>
      <c r="G1053" s="9" t="str">
        <f>VLOOKUP(B1053,'[1]Business Unit Lookup'!A:B,2,FALSE)</f>
        <v>Virginia State University</v>
      </c>
      <c r="H1053" s="33" t="str">
        <f>VLOOKUP(C1053,'[1]Fund Lookup'!B:C,2,FALSE)</f>
        <v>CoronavrsEmrSpplFdPrg-COVID-19</v>
      </c>
      <c r="I1053" s="35" t="s">
        <v>2307</v>
      </c>
      <c r="J1053" s="33" t="str">
        <f>VLOOKUP(I1053,'[1]Table B'!A:B,2,FALSE)</f>
        <v>CU-HE-Non-specific Activity</v>
      </c>
      <c r="K1053" s="9" t="str">
        <f t="shared" si="50"/>
        <v>500-CU-HE-Non-specific Activity</v>
      </c>
      <c r="L1053" s="9" t="str">
        <f>IFERROR(VLOOKUP(A1053,'[1]VAC as of March 2024'!A:K,11,FALSE),"No")</f>
        <v>No</v>
      </c>
      <c r="M1053" s="9" t="s">
        <v>5493</v>
      </c>
      <c r="Q1053" s="2"/>
    </row>
    <row r="1054" spans="1:17" x14ac:dyDescent="0.25">
      <c r="A1054" s="33" t="str">
        <f t="shared" si="48"/>
        <v>2120003370</v>
      </c>
      <c r="B1054" s="33" t="s">
        <v>2359</v>
      </c>
      <c r="C1054" s="33" t="s">
        <v>5569</v>
      </c>
      <c r="D1054" s="9" t="str">
        <f t="shared" si="49"/>
        <v>212003370</v>
      </c>
      <c r="E1054" s="34">
        <v>21200</v>
      </c>
      <c r="F1054" s="34">
        <v>3370</v>
      </c>
      <c r="G1054" s="9" t="str">
        <f>VLOOKUP(B1054,'[1]Business Unit Lookup'!A:B,2,FALSE)</f>
        <v>Virginia State University</v>
      </c>
      <c r="H1054" s="33" t="str">
        <f>VLOOKUP(C1054,'[1]Fund Lookup'!B:C,2,FALSE)</f>
        <v>HistBlackCollgs&amp;Univ-COVID-19</v>
      </c>
      <c r="I1054" s="35" t="s">
        <v>2307</v>
      </c>
      <c r="J1054" s="33" t="str">
        <f>VLOOKUP(I1054,'[1]Table B'!A:B,2,FALSE)</f>
        <v>CU-HE-Non-specific Activity</v>
      </c>
      <c r="K1054" s="9" t="str">
        <f t="shared" si="50"/>
        <v>500-CU-HE-Non-specific Activity</v>
      </c>
      <c r="L1054" s="9" t="str">
        <f>IFERROR(VLOOKUP(A1054,'[1]VAC as of March 2024'!A:K,11,FALSE),"No")</f>
        <v>No</v>
      </c>
      <c r="M1054" s="9" t="s">
        <v>5493</v>
      </c>
      <c r="Q1054" s="2"/>
    </row>
    <row r="1055" spans="1:17" x14ac:dyDescent="0.25">
      <c r="A1055" s="33" t="str">
        <f t="shared" si="48"/>
        <v>2120003410</v>
      </c>
      <c r="B1055" s="33" t="s">
        <v>2359</v>
      </c>
      <c r="C1055" s="33" t="s">
        <v>5581</v>
      </c>
      <c r="D1055" s="9" t="str">
        <f t="shared" si="49"/>
        <v>212003410</v>
      </c>
      <c r="E1055" s="34">
        <v>21200</v>
      </c>
      <c r="F1055" s="34">
        <v>3410</v>
      </c>
      <c r="G1055" s="9" t="str">
        <f>VLOOKUP(B1055,'[1]Business Unit Lookup'!A:B,2,FALSE)</f>
        <v>Virginia State University</v>
      </c>
      <c r="H1055" s="33" t="str">
        <f>VLOOKUP(C1055,'[1]Fund Lookup'!B:C,2,FALSE)</f>
        <v>GEER Fund - COVID-19</v>
      </c>
      <c r="I1055" s="35" t="s">
        <v>2307</v>
      </c>
      <c r="J1055" s="33" t="str">
        <f>VLOOKUP(I1055,'[1]Table B'!A:B,2,FALSE)</f>
        <v>CU-HE-Non-specific Activity</v>
      </c>
      <c r="K1055" s="9" t="str">
        <f t="shared" si="50"/>
        <v>500-CU-HE-Non-specific Activity</v>
      </c>
      <c r="L1055" s="9" t="str">
        <f>IFERROR(VLOOKUP(A1055,'[1]VAC as of March 2024'!A:K,11,FALSE),"No")</f>
        <v>No</v>
      </c>
      <c r="M1055" s="9" t="s">
        <v>5493</v>
      </c>
      <c r="Q1055" s="2"/>
    </row>
    <row r="1056" spans="1:17" x14ac:dyDescent="0.25">
      <c r="A1056" s="33" t="str">
        <f t="shared" si="48"/>
        <v>2120003420</v>
      </c>
      <c r="B1056" s="33" t="s">
        <v>2359</v>
      </c>
      <c r="C1056" s="33" t="s">
        <v>5584</v>
      </c>
      <c r="D1056" s="9" t="str">
        <f t="shared" si="49"/>
        <v>212003420</v>
      </c>
      <c r="E1056" s="34">
        <v>21200</v>
      </c>
      <c r="F1056" s="34">
        <v>3420</v>
      </c>
      <c r="G1056" s="9" t="str">
        <f>VLOOKUP(B1056,'[1]Business Unit Lookup'!A:B,2,FALSE)</f>
        <v>Virginia State University</v>
      </c>
      <c r="H1056" s="33" t="str">
        <f>VLOOKUP(C1056,'[1]Fund Lookup'!B:C,2,FALSE)</f>
        <v>Caresactrlffd-General-Covid-19</v>
      </c>
      <c r="I1056" s="35" t="s">
        <v>2307</v>
      </c>
      <c r="J1056" s="33" t="str">
        <f>VLOOKUP(I1056,'[1]Table B'!A:B,2,FALSE)</f>
        <v>CU-HE-Non-specific Activity</v>
      </c>
      <c r="K1056" s="9" t="str">
        <f t="shared" si="50"/>
        <v>500-CU-HE-Non-specific Activity</v>
      </c>
      <c r="L1056" s="9" t="str">
        <f>IFERROR(VLOOKUP(A1056,'[1]VAC as of March 2024'!A:K,11,FALSE),"No")</f>
        <v>No</v>
      </c>
      <c r="M1056" s="9" t="s">
        <v>5493</v>
      </c>
      <c r="Q1056" s="2"/>
    </row>
    <row r="1057" spans="1:17" x14ac:dyDescent="0.25">
      <c r="A1057" s="33" t="str">
        <f t="shared" si="48"/>
        <v>2120003440</v>
      </c>
      <c r="B1057" s="33" t="s">
        <v>2359</v>
      </c>
      <c r="C1057" s="33" t="s">
        <v>5370</v>
      </c>
      <c r="D1057" s="9" t="str">
        <f t="shared" si="49"/>
        <v>212003440</v>
      </c>
      <c r="E1057" s="34">
        <v>21200</v>
      </c>
      <c r="F1057" s="34">
        <v>3440</v>
      </c>
      <c r="G1057" s="9" t="str">
        <f>VLOOKUP(B1057,'[1]Business Unit Lookup'!A:B,2,FALSE)</f>
        <v>Virginia State University</v>
      </c>
      <c r="H1057" s="33" t="str">
        <f>VLOOKUP(C1057,'[1]Fund Lookup'!B:C,2,FALSE)</f>
        <v>EduStabFund-Students-COVID-19</v>
      </c>
      <c r="I1057" s="35" t="s">
        <v>2307</v>
      </c>
      <c r="J1057" s="33" t="str">
        <f>VLOOKUP(I1057,'[1]Table B'!A:B,2,FALSE)</f>
        <v>CU-HE-Non-specific Activity</v>
      </c>
      <c r="K1057" s="9" t="str">
        <f t="shared" si="50"/>
        <v>500-CU-HE-Non-specific Activity</v>
      </c>
      <c r="L1057" s="9" t="str">
        <f>IFERROR(VLOOKUP(A1057,'[1]VAC as of March 2024'!A:K,11,FALSE),"No")</f>
        <v>No</v>
      </c>
      <c r="M1057" s="9" t="s">
        <v>5493</v>
      </c>
      <c r="Q1057" s="2"/>
    </row>
    <row r="1058" spans="1:17" x14ac:dyDescent="0.25">
      <c r="A1058" s="33" t="str">
        <f t="shared" si="48"/>
        <v>2120003460</v>
      </c>
      <c r="B1058" s="35" t="s">
        <v>2359</v>
      </c>
      <c r="C1058" s="36" t="s">
        <v>8470</v>
      </c>
      <c r="D1058" s="9" t="str">
        <f t="shared" si="49"/>
        <v>212003460</v>
      </c>
      <c r="E1058" s="35">
        <v>21200</v>
      </c>
      <c r="F1058" s="37">
        <v>3460</v>
      </c>
      <c r="G1058" s="9" t="str">
        <f>VLOOKUP(B1058,'[1]Business Unit Lookup'!A:B,2,FALSE)</f>
        <v>Virginia State University</v>
      </c>
      <c r="H1058" s="33" t="str">
        <f>VLOOKUP(C1058,'[1]Fund Lookup'!B:C,2,FALSE)</f>
        <v>Innovative internship Fund</v>
      </c>
      <c r="I1058" s="35" t="s">
        <v>2307</v>
      </c>
      <c r="J1058" s="33" t="str">
        <f>VLOOKUP(I1058,'[1]Table B'!A:B,2,FALSE)</f>
        <v>CU-HE-Non-specific Activity</v>
      </c>
      <c r="K1058" s="9" t="str">
        <f t="shared" si="50"/>
        <v>500-CU-HE-Non-specific Activity</v>
      </c>
      <c r="L1058" s="9" t="str">
        <f>IFERROR(VLOOKUP(A1058,'[1]VAC as of March 2024'!A:K,11,FALSE),"No")</f>
        <v>No</v>
      </c>
      <c r="M1058" s="38" t="s">
        <v>2240</v>
      </c>
      <c r="O1058" s="38"/>
      <c r="P1058" s="38"/>
      <c r="Q1058" s="2"/>
    </row>
    <row r="1059" spans="1:17" x14ac:dyDescent="0.25">
      <c r="A1059" s="33" t="str">
        <f t="shared" si="48"/>
        <v>2120003490</v>
      </c>
      <c r="B1059" s="35" t="s">
        <v>2359</v>
      </c>
      <c r="C1059" s="36" t="s">
        <v>8475</v>
      </c>
      <c r="D1059" s="9" t="str">
        <f t="shared" si="49"/>
        <v>212003490</v>
      </c>
      <c r="E1059" s="35">
        <v>21200</v>
      </c>
      <c r="F1059" s="37">
        <v>3490</v>
      </c>
      <c r="G1059" s="9" t="str">
        <f>VLOOKUP(B1059,'[1]Business Unit Lookup'!A:B,2,FALSE)</f>
        <v>Virginia State University</v>
      </c>
      <c r="H1059" s="33" t="str">
        <f>VLOOKUP(C1059,'[1]Fund Lookup'!B:C,2,FALSE)</f>
        <v>NewEconomyWrkfrcCrdntlGrntFnd</v>
      </c>
      <c r="I1059" s="35" t="s">
        <v>2307</v>
      </c>
      <c r="J1059" s="33" t="str">
        <f>VLOOKUP(I1059,'[1]Table B'!A:B,2,FALSE)</f>
        <v>CU-HE-Non-specific Activity</v>
      </c>
      <c r="K1059" s="9" t="str">
        <f t="shared" si="50"/>
        <v>500-CU-HE-Non-specific Activity</v>
      </c>
      <c r="L1059" s="9" t="str">
        <f>IFERROR(VLOOKUP(A1059,'[1]VAC as of March 2024'!A:K,11,FALSE),"No")</f>
        <v>No</v>
      </c>
      <c r="M1059" s="38" t="s">
        <v>2240</v>
      </c>
      <c r="O1059" s="38"/>
      <c r="P1059" s="38"/>
      <c r="Q1059" s="2"/>
    </row>
    <row r="1060" spans="1:17" x14ac:dyDescent="0.25">
      <c r="A1060" s="33" t="str">
        <f t="shared" si="48"/>
        <v>2120003690</v>
      </c>
      <c r="B1060" s="33" t="s">
        <v>2359</v>
      </c>
      <c r="C1060" s="33" t="s">
        <v>5373</v>
      </c>
      <c r="D1060" s="9" t="str">
        <f t="shared" si="49"/>
        <v>212003690</v>
      </c>
      <c r="E1060" s="34">
        <v>21200</v>
      </c>
      <c r="F1060" s="34">
        <v>3690</v>
      </c>
      <c r="G1060" s="9" t="str">
        <f>VLOOKUP(B1060,'[1]Business Unit Lookup'!A:B,2,FALSE)</f>
        <v>Virginia State University</v>
      </c>
      <c r="H1060" s="33" t="str">
        <f>VLOOKUP(C1060,'[1]Fund Lookup'!B:C,2,FALSE)</f>
        <v>EduStabFund-Institutn-COVID-19</v>
      </c>
      <c r="I1060" s="35" t="s">
        <v>2307</v>
      </c>
      <c r="J1060" s="33" t="str">
        <f>VLOOKUP(I1060,'[1]Table B'!A:B,2,FALSE)</f>
        <v>CU-HE-Non-specific Activity</v>
      </c>
      <c r="K1060" s="9" t="str">
        <f t="shared" si="50"/>
        <v>500-CU-HE-Non-specific Activity</v>
      </c>
      <c r="L1060" s="9" t="str">
        <f>IFERROR(VLOOKUP(A1060,'[1]VAC as of March 2024'!A:K,11,FALSE),"No")</f>
        <v>No</v>
      </c>
      <c r="M1060" s="9" t="s">
        <v>5493</v>
      </c>
      <c r="Q1060" s="2"/>
    </row>
    <row r="1061" spans="1:17" x14ac:dyDescent="0.25">
      <c r="A1061" s="33" t="str">
        <f t="shared" si="48"/>
        <v>2120003710</v>
      </c>
      <c r="B1061" s="36" t="s">
        <v>2359</v>
      </c>
      <c r="C1061" s="36" t="s">
        <v>6137</v>
      </c>
      <c r="D1061" s="9" t="str">
        <f t="shared" si="49"/>
        <v>212003710</v>
      </c>
      <c r="E1061" s="35">
        <v>21200</v>
      </c>
      <c r="F1061" s="37">
        <v>3710</v>
      </c>
      <c r="G1061" s="9" t="str">
        <f>VLOOKUP(B1061,'[1]Business Unit Lookup'!A:B,2,FALSE)</f>
        <v>Virginia State University</v>
      </c>
      <c r="H1061" s="33" t="str">
        <f>VLOOKUP(C1061,'[1]Fund Lookup'!B:C,2,FALSE)</f>
        <v>FEMA - State Agy - COVID-19</v>
      </c>
      <c r="I1061" s="35" t="s">
        <v>2307</v>
      </c>
      <c r="J1061" s="33" t="str">
        <f>VLOOKUP(I1061,'[1]Table B'!A:B,2,FALSE)</f>
        <v>CU-HE-Non-specific Activity</v>
      </c>
      <c r="K1061" s="9" t="str">
        <f t="shared" si="50"/>
        <v>500-CU-HE-Non-specific Activity</v>
      </c>
      <c r="L1061" s="9" t="str">
        <f>IFERROR(VLOOKUP(A1061,'[1]VAC as of March 2024'!A:K,11,FALSE),"No")</f>
        <v>No</v>
      </c>
      <c r="M1061" s="38" t="s">
        <v>5493</v>
      </c>
      <c r="O1061" s="38"/>
      <c r="P1061" s="38"/>
      <c r="Q1061" s="2"/>
    </row>
    <row r="1062" spans="1:17" x14ac:dyDescent="0.25">
      <c r="A1062" s="33" t="str">
        <f t="shared" si="48"/>
        <v>2120003860</v>
      </c>
      <c r="B1062" s="33" t="s">
        <v>2359</v>
      </c>
      <c r="C1062" s="33" t="s">
        <v>863</v>
      </c>
      <c r="D1062" s="9" t="str">
        <f t="shared" si="49"/>
        <v>212003860</v>
      </c>
      <c r="E1062" s="34">
        <v>21200</v>
      </c>
      <c r="F1062" s="34">
        <v>3860</v>
      </c>
      <c r="G1062" s="9" t="str">
        <f>VLOOKUP(B1062,'[1]Business Unit Lookup'!A:B,2,FALSE)</f>
        <v>Virginia State University</v>
      </c>
      <c r="H1062" s="33" t="str">
        <f>VLOOKUP(C1062,'[1]Fund Lookup'!B:C,2,FALSE)</f>
        <v>Rcycl Matl Sale-Non-Gen/Fed-HE</v>
      </c>
      <c r="I1062" s="35" t="s">
        <v>2307</v>
      </c>
      <c r="J1062" s="33" t="str">
        <f>VLOOKUP(I1062,'[1]Table B'!A:B,2,FALSE)</f>
        <v>CU-HE-Non-specific Activity</v>
      </c>
      <c r="K1062" s="9" t="str">
        <f t="shared" si="50"/>
        <v>500-CU-HE-Non-specific Activity</v>
      </c>
      <c r="L1062" s="9" t="str">
        <f>IFERROR(VLOOKUP(A1062,'[1]VAC as of March 2024'!A:K,11,FALSE),"No")</f>
        <v>No</v>
      </c>
      <c r="M1062" s="9" t="s">
        <v>2240</v>
      </c>
      <c r="Q1062" s="2"/>
    </row>
    <row r="1063" spans="1:17" x14ac:dyDescent="0.25">
      <c r="A1063" s="33" t="str">
        <f t="shared" si="48"/>
        <v>2120003870</v>
      </c>
      <c r="B1063" s="33" t="s">
        <v>2359</v>
      </c>
      <c r="C1063" s="33" t="s">
        <v>865</v>
      </c>
      <c r="D1063" s="9" t="str">
        <f t="shared" si="49"/>
        <v>212003870</v>
      </c>
      <c r="E1063" s="34">
        <v>21200</v>
      </c>
      <c r="F1063" s="34">
        <v>3870</v>
      </c>
      <c r="G1063" s="9" t="str">
        <f>VLOOKUP(B1063,'[1]Business Unit Lookup'!A:B,2,FALSE)</f>
        <v>Virginia State University</v>
      </c>
      <c r="H1063" s="33" t="str">
        <f>VLOOKUP(C1063,'[1]Fund Lookup'!B:C,2,FALSE)</f>
        <v>Srplus Supp&amp;Equip Sales-Gen-HE</v>
      </c>
      <c r="I1063" s="35" t="s">
        <v>2307</v>
      </c>
      <c r="J1063" s="33" t="str">
        <f>VLOOKUP(I1063,'[1]Table B'!A:B,2,FALSE)</f>
        <v>CU-HE-Non-specific Activity</v>
      </c>
      <c r="K1063" s="9" t="str">
        <f t="shared" si="50"/>
        <v>500-CU-HE-Non-specific Activity</v>
      </c>
      <c r="L1063" s="9" t="str">
        <f>IFERROR(VLOOKUP(A1063,'[1]VAC as of March 2024'!A:K,11,FALSE),"No")</f>
        <v>No</v>
      </c>
      <c r="M1063" s="9" t="s">
        <v>2240</v>
      </c>
      <c r="Q1063" s="2"/>
    </row>
    <row r="1064" spans="1:17" x14ac:dyDescent="0.25">
      <c r="A1064" s="33" t="str">
        <f t="shared" si="48"/>
        <v>2120003900</v>
      </c>
      <c r="B1064" s="33" t="s">
        <v>2359</v>
      </c>
      <c r="C1064" s="33" t="s">
        <v>874</v>
      </c>
      <c r="D1064" s="9" t="str">
        <f t="shared" si="49"/>
        <v>212003900</v>
      </c>
      <c r="E1064" s="34">
        <v>21200</v>
      </c>
      <c r="F1064" s="34">
        <v>3900</v>
      </c>
      <c r="G1064" s="9" t="str">
        <f>VLOOKUP(B1064,'[1]Business Unit Lookup'!A:B,2,FALSE)</f>
        <v>Virginia State University</v>
      </c>
      <c r="H1064" s="33" t="str">
        <f>VLOOKUP(C1064,'[1]Fund Lookup'!B:C,2,FALSE)</f>
        <v>Insurance Recovery - Higher Ed</v>
      </c>
      <c r="I1064" s="35" t="s">
        <v>2307</v>
      </c>
      <c r="J1064" s="33" t="str">
        <f>VLOOKUP(I1064,'[1]Table B'!A:B,2,FALSE)</f>
        <v>CU-HE-Non-specific Activity</v>
      </c>
      <c r="K1064" s="9" t="str">
        <f t="shared" si="50"/>
        <v>500-CU-HE-Non-specific Activity</v>
      </c>
      <c r="L1064" s="9" t="str">
        <f>IFERROR(VLOOKUP(A1064,'[1]VAC as of March 2024'!A:K,11,FALSE),"No")</f>
        <v>No</v>
      </c>
      <c r="M1064" s="9" t="s">
        <v>2240</v>
      </c>
      <c r="Q1064" s="2"/>
    </row>
    <row r="1065" spans="1:17" x14ac:dyDescent="0.25">
      <c r="A1065" s="33" t="str">
        <f t="shared" si="48"/>
        <v>2120003930</v>
      </c>
      <c r="B1065" s="33" t="s">
        <v>2359</v>
      </c>
      <c r="C1065" s="33" t="s">
        <v>876</v>
      </c>
      <c r="D1065" s="9" t="str">
        <f t="shared" si="49"/>
        <v>212003930</v>
      </c>
      <c r="E1065" s="34">
        <v>21200</v>
      </c>
      <c r="F1065" s="34">
        <v>3930</v>
      </c>
      <c r="G1065" s="9" t="str">
        <f>VLOOKUP(B1065,'[1]Business Unit Lookup'!A:B,2,FALSE)</f>
        <v>Virginia State University</v>
      </c>
      <c r="H1065" s="33" t="str">
        <f>VLOOKUP(C1065,'[1]Fund Lookup'!B:C,2,FALSE)</f>
        <v>Energy Performance Contracts</v>
      </c>
      <c r="I1065" s="35" t="s">
        <v>2307</v>
      </c>
      <c r="J1065" s="33" t="str">
        <f>VLOOKUP(I1065,'[1]Table B'!A:B,2,FALSE)</f>
        <v>CU-HE-Non-specific Activity</v>
      </c>
      <c r="K1065" s="9" t="str">
        <f t="shared" si="50"/>
        <v>500-CU-HE-Non-specific Activity</v>
      </c>
      <c r="L1065" s="9" t="str">
        <f>IFERROR(VLOOKUP(A1065,'[1]VAC as of March 2024'!A:K,11,FALSE),"No")</f>
        <v>No</v>
      </c>
      <c r="M1065" s="9" t="s">
        <v>2248</v>
      </c>
      <c r="Q1065" s="2"/>
    </row>
    <row r="1066" spans="1:17" x14ac:dyDescent="0.25">
      <c r="A1066" s="33" t="str">
        <f t="shared" si="48"/>
        <v>2120007103</v>
      </c>
      <c r="B1066" s="33" t="s">
        <v>2359</v>
      </c>
      <c r="C1066" s="33" t="s">
        <v>1194</v>
      </c>
      <c r="D1066" s="9" t="str">
        <f t="shared" si="49"/>
        <v>212007103</v>
      </c>
      <c r="E1066" s="34">
        <v>21200</v>
      </c>
      <c r="F1066" s="34">
        <v>7103</v>
      </c>
      <c r="G1066" s="9" t="str">
        <f>VLOOKUP(B1066,'[1]Business Unit Lookup'!A:B,2,FALSE)</f>
        <v>Virginia State University</v>
      </c>
      <c r="H1066" s="33" t="str">
        <f>VLOOKUP(C1066,'[1]Fund Lookup'!B:C,2,FALSE)</f>
        <v>VSU WTA Trust Fund</v>
      </c>
      <c r="I1066" s="35" t="s">
        <v>2307</v>
      </c>
      <c r="J1066" s="33" t="str">
        <f>VLOOKUP(I1066,'[1]Table B'!A:B,2,FALSE)</f>
        <v>CU-HE-Non-specific Activity</v>
      </c>
      <c r="K1066" s="9" t="str">
        <f t="shared" si="50"/>
        <v>500-CU-HE-Non-specific Activity</v>
      </c>
      <c r="L1066" s="9" t="str">
        <f>IFERROR(VLOOKUP(A1066,'[1]VAC as of March 2024'!A:K,11,FALSE),"No")</f>
        <v>No</v>
      </c>
      <c r="M1066" s="9" t="s">
        <v>2248</v>
      </c>
      <c r="Q1066" s="2"/>
    </row>
    <row r="1067" spans="1:17" x14ac:dyDescent="0.25">
      <c r="A1067" s="33" t="str">
        <f t="shared" si="48"/>
        <v>2120007112</v>
      </c>
      <c r="B1067" s="33" t="s">
        <v>2359</v>
      </c>
      <c r="C1067" s="33" t="s">
        <v>1202</v>
      </c>
      <c r="D1067" s="9" t="str">
        <f t="shared" si="49"/>
        <v>212007112</v>
      </c>
      <c r="E1067" s="34">
        <v>21200</v>
      </c>
      <c r="F1067" s="34">
        <v>7112</v>
      </c>
      <c r="G1067" s="9" t="str">
        <f>VLOOKUP(B1067,'[1]Business Unit Lookup'!A:B,2,FALSE)</f>
        <v>Virginia State University</v>
      </c>
      <c r="H1067" s="33" t="str">
        <f>VLOOKUP(C1067,'[1]Fund Lookup'!B:C,2,FALSE)</f>
        <v>VSU ERIP Trust Fund</v>
      </c>
      <c r="I1067" s="35" t="s">
        <v>2307</v>
      </c>
      <c r="J1067" s="33" t="str">
        <f>VLOOKUP(I1067,'[1]Table B'!A:B,2,FALSE)</f>
        <v>CU-HE-Non-specific Activity</v>
      </c>
      <c r="K1067" s="9" t="str">
        <f t="shared" si="50"/>
        <v>500-CU-HE-Non-specific Activity</v>
      </c>
      <c r="L1067" s="9" t="str">
        <f>IFERROR(VLOOKUP(A1067,'[1]VAC as of March 2024'!A:K,11,FALSE),"No")</f>
        <v>No</v>
      </c>
      <c r="M1067" s="9" t="s">
        <v>2248</v>
      </c>
      <c r="Q1067" s="2"/>
    </row>
    <row r="1068" spans="1:17" x14ac:dyDescent="0.25">
      <c r="A1068" s="33" t="str">
        <f t="shared" si="48"/>
        <v>2120007212</v>
      </c>
      <c r="B1068" s="33" t="s">
        <v>2359</v>
      </c>
      <c r="C1068" s="33" t="s">
        <v>1302</v>
      </c>
      <c r="D1068" s="9" t="str">
        <f t="shared" si="49"/>
        <v>212007212</v>
      </c>
      <c r="E1068" s="34">
        <v>21200</v>
      </c>
      <c r="F1068" s="34">
        <v>7212</v>
      </c>
      <c r="G1068" s="9" t="str">
        <f>VLOOKUP(B1068,'[1]Business Unit Lookup'!A:B,2,FALSE)</f>
        <v>Virginia State University</v>
      </c>
      <c r="H1068" s="33" t="str">
        <f>VLOOKUP(C1068,'[1]Fund Lookup'!B:C,2,FALSE)</f>
        <v>Trust And Agency-VSU</v>
      </c>
      <c r="I1068" s="35" t="s">
        <v>2307</v>
      </c>
      <c r="J1068" s="33" t="str">
        <f>VLOOKUP(I1068,'[1]Table B'!A:B,2,FALSE)</f>
        <v>CU-HE-Non-specific Activity</v>
      </c>
      <c r="K1068" s="9" t="str">
        <f t="shared" si="50"/>
        <v>500-CU-HE-Non-specific Activity</v>
      </c>
      <c r="L1068" s="9" t="str">
        <f>IFERROR(VLOOKUP(A1068,'[1]VAC as of March 2024'!A:K,11,FALSE),"No")</f>
        <v>No</v>
      </c>
      <c r="M1068" s="9" t="s">
        <v>2248</v>
      </c>
      <c r="Q1068" s="2"/>
    </row>
    <row r="1069" spans="1:17" x14ac:dyDescent="0.25">
      <c r="A1069" s="33" t="str">
        <f t="shared" si="48"/>
        <v>2120007311</v>
      </c>
      <c r="B1069" s="33" t="s">
        <v>2359</v>
      </c>
      <c r="C1069" s="33" t="s">
        <v>1372</v>
      </c>
      <c r="D1069" s="9" t="str">
        <f t="shared" si="49"/>
        <v>212007311</v>
      </c>
      <c r="E1069" s="34">
        <v>21200</v>
      </c>
      <c r="F1069" s="34">
        <v>7311</v>
      </c>
      <c r="G1069" s="9" t="str">
        <f>VLOOKUP(B1069,'[1]Business Unit Lookup'!A:B,2,FALSE)</f>
        <v>Virginia State University</v>
      </c>
      <c r="H1069" s="33" t="str">
        <f>VLOOKUP(C1069,'[1]Fund Lookup'!B:C,2,FALSE)</f>
        <v>State Student Loan Fund</v>
      </c>
      <c r="I1069" s="35" t="s">
        <v>2307</v>
      </c>
      <c r="J1069" s="33" t="str">
        <f>VLOOKUP(I1069,'[1]Table B'!A:B,2,FALSE)</f>
        <v>CU-HE-Non-specific Activity</v>
      </c>
      <c r="K1069" s="9" t="str">
        <f t="shared" si="50"/>
        <v>500-CU-HE-Non-specific Activity</v>
      </c>
      <c r="L1069" s="9" t="str">
        <f>IFERROR(VLOOKUP(A1069,'[1]VAC as of March 2024'!A:K,11,FALSE),"No")</f>
        <v>No</v>
      </c>
      <c r="M1069" s="9" t="s">
        <v>2240</v>
      </c>
      <c r="Q1069" s="2"/>
    </row>
    <row r="1070" spans="1:17" x14ac:dyDescent="0.25">
      <c r="A1070" s="33" t="str">
        <f t="shared" si="48"/>
        <v>2120007660</v>
      </c>
      <c r="B1070" s="33" t="s">
        <v>2359</v>
      </c>
      <c r="C1070" s="33" t="s">
        <v>1515</v>
      </c>
      <c r="D1070" s="9" t="str">
        <f t="shared" si="49"/>
        <v>212007660</v>
      </c>
      <c r="E1070" s="34">
        <v>21200</v>
      </c>
      <c r="F1070" s="34">
        <v>7660</v>
      </c>
      <c r="G1070" s="9" t="str">
        <f>VLOOKUP(B1070,'[1]Business Unit Lookup'!A:B,2,FALSE)</f>
        <v>Virginia State University</v>
      </c>
      <c r="H1070" s="33" t="str">
        <f>VLOOKUP(C1070,'[1]Fund Lookup'!B:C,2,FALSE)</f>
        <v>Equipment Trust Fund</v>
      </c>
      <c r="I1070" s="35" t="s">
        <v>2307</v>
      </c>
      <c r="J1070" s="33" t="str">
        <f>VLOOKUP(I1070,'[1]Table B'!A:B,2,FALSE)</f>
        <v>CU-HE-Non-specific Activity</v>
      </c>
      <c r="K1070" s="9" t="str">
        <f t="shared" si="50"/>
        <v>500-CU-HE-Non-specific Activity</v>
      </c>
      <c r="L1070" s="9" t="str">
        <f>IFERROR(VLOOKUP(A1070,'[1]VAC as of March 2024'!A:K,11,FALSE),"No")</f>
        <v>No</v>
      </c>
      <c r="M1070" s="9" t="s">
        <v>2248</v>
      </c>
      <c r="Q1070" s="2"/>
    </row>
    <row r="1071" spans="1:17" x14ac:dyDescent="0.25">
      <c r="A1071" s="33" t="str">
        <f t="shared" si="48"/>
        <v>2120008120</v>
      </c>
      <c r="B1071" s="33" t="s">
        <v>2359</v>
      </c>
      <c r="C1071" s="33" t="s">
        <v>1610</v>
      </c>
      <c r="D1071" s="9" t="str">
        <f t="shared" si="49"/>
        <v>212008120</v>
      </c>
      <c r="E1071" s="34">
        <v>21200</v>
      </c>
      <c r="F1071" s="34">
        <v>8120</v>
      </c>
      <c r="G1071" s="9" t="str">
        <f>VLOOKUP(B1071,'[1]Business Unit Lookup'!A:B,2,FALSE)</f>
        <v>Virginia State University</v>
      </c>
      <c r="H1071" s="33" t="str">
        <f>VLOOKUP(C1071,'[1]Fund Lookup'!B:C,2,FALSE)</f>
        <v>9(C) Debt Service-Prin/Int Pay</v>
      </c>
      <c r="I1071" s="35" t="s">
        <v>2307</v>
      </c>
      <c r="J1071" s="33" t="str">
        <f>VLOOKUP(I1071,'[1]Table B'!A:B,2,FALSE)</f>
        <v>CU-HE-Non-specific Activity</v>
      </c>
      <c r="K1071" s="9" t="str">
        <f t="shared" si="50"/>
        <v>500-CU-HE-Non-specific Activity</v>
      </c>
      <c r="L1071" s="9" t="str">
        <f>IFERROR(VLOOKUP(A1071,'[1]VAC as of March 2024'!A:K,11,FALSE),"No")</f>
        <v>No</v>
      </c>
      <c r="M1071" s="9" t="s">
        <v>2248</v>
      </c>
      <c r="Q1071" s="2"/>
    </row>
    <row r="1072" spans="1:17" x14ac:dyDescent="0.25">
      <c r="A1072" s="33" t="str">
        <f t="shared" si="48"/>
        <v>2120008130</v>
      </c>
      <c r="B1072" s="33" t="s">
        <v>2359</v>
      </c>
      <c r="C1072" s="33" t="s">
        <v>1612</v>
      </c>
      <c r="D1072" s="9" t="str">
        <f t="shared" si="49"/>
        <v>212008130</v>
      </c>
      <c r="E1072" s="34">
        <v>21200</v>
      </c>
      <c r="F1072" s="34">
        <v>8130</v>
      </c>
      <c r="G1072" s="9" t="str">
        <f>VLOOKUP(B1072,'[1]Business Unit Lookup'!A:B,2,FALSE)</f>
        <v>Virginia State University</v>
      </c>
      <c r="H1072" s="33" t="str">
        <f>VLOOKUP(C1072,'[1]Fund Lookup'!B:C,2,FALSE)</f>
        <v>9(C) Debt Service-Const Costs</v>
      </c>
      <c r="I1072" s="35" t="s">
        <v>2307</v>
      </c>
      <c r="J1072" s="33" t="str">
        <f>VLOOKUP(I1072,'[1]Table B'!A:B,2,FALSE)</f>
        <v>CU-HE-Non-specific Activity</v>
      </c>
      <c r="K1072" s="9" t="str">
        <f t="shared" si="50"/>
        <v>500-CU-HE-Non-specific Activity</v>
      </c>
      <c r="L1072" s="9" t="str">
        <f>IFERROR(VLOOKUP(A1072,'[1]VAC as of March 2024'!A:K,11,FALSE),"No")</f>
        <v>No</v>
      </c>
      <c r="M1072" s="9" t="s">
        <v>2248</v>
      </c>
      <c r="Q1072" s="2"/>
    </row>
    <row r="1073" spans="1:17" x14ac:dyDescent="0.25">
      <c r="A1073" s="33" t="str">
        <f t="shared" si="48"/>
        <v>2120008140</v>
      </c>
      <c r="B1073" s="33" t="s">
        <v>2359</v>
      </c>
      <c r="C1073" s="33" t="s">
        <v>1616</v>
      </c>
      <c r="D1073" s="9" t="str">
        <f t="shared" si="49"/>
        <v>212008140</v>
      </c>
      <c r="E1073" s="34">
        <v>21200</v>
      </c>
      <c r="F1073" s="34">
        <v>8140</v>
      </c>
      <c r="G1073" s="9" t="str">
        <f>VLOOKUP(B1073,'[1]Business Unit Lookup'!A:B,2,FALSE)</f>
        <v>Virginia State University</v>
      </c>
      <c r="H1073" s="33" t="str">
        <f>VLOOKUP(C1073,'[1]Fund Lookup'!B:C,2,FALSE)</f>
        <v>9(D) Debt Service-Prin/Int Pay</v>
      </c>
      <c r="I1073" s="35" t="s">
        <v>2307</v>
      </c>
      <c r="J1073" s="33" t="str">
        <f>VLOOKUP(I1073,'[1]Table B'!A:B,2,FALSE)</f>
        <v>CU-HE-Non-specific Activity</v>
      </c>
      <c r="K1073" s="9" t="str">
        <f t="shared" si="50"/>
        <v>500-CU-HE-Non-specific Activity</v>
      </c>
      <c r="L1073" s="9" t="str">
        <f>IFERROR(VLOOKUP(A1073,'[1]VAC as of March 2024'!A:K,11,FALSE),"No")</f>
        <v>No</v>
      </c>
      <c r="M1073" s="9" t="s">
        <v>2248</v>
      </c>
      <c r="Q1073" s="2"/>
    </row>
    <row r="1074" spans="1:17" x14ac:dyDescent="0.25">
      <c r="A1074" s="33" t="str">
        <f t="shared" si="48"/>
        <v>2120008150</v>
      </c>
      <c r="B1074" s="33" t="s">
        <v>2359</v>
      </c>
      <c r="C1074" s="33" t="s">
        <v>1618</v>
      </c>
      <c r="D1074" s="9" t="str">
        <f t="shared" si="49"/>
        <v>212008150</v>
      </c>
      <c r="E1074" s="34">
        <v>21200</v>
      </c>
      <c r="F1074" s="34">
        <v>8150</v>
      </c>
      <c r="G1074" s="9" t="str">
        <f>VLOOKUP(B1074,'[1]Business Unit Lookup'!A:B,2,FALSE)</f>
        <v>Virginia State University</v>
      </c>
      <c r="H1074" s="33" t="str">
        <f>VLOOKUP(C1074,'[1]Fund Lookup'!B:C,2,FALSE)</f>
        <v>9(D) Rev Bonds-Construction</v>
      </c>
      <c r="I1074" s="35" t="s">
        <v>2307</v>
      </c>
      <c r="J1074" s="33" t="str">
        <f>VLOOKUP(I1074,'[1]Table B'!A:B,2,FALSE)</f>
        <v>CU-HE-Non-specific Activity</v>
      </c>
      <c r="K1074" s="9" t="str">
        <f t="shared" si="50"/>
        <v>500-CU-HE-Non-specific Activity</v>
      </c>
      <c r="L1074" s="9" t="str">
        <f>IFERROR(VLOOKUP(A1074,'[1]VAC as of March 2024'!A:K,11,FALSE),"No")</f>
        <v>No</v>
      </c>
      <c r="M1074" s="9" t="s">
        <v>2248</v>
      </c>
      <c r="Q1074" s="2"/>
    </row>
    <row r="1075" spans="1:17" x14ac:dyDescent="0.25">
      <c r="A1075" s="33" t="str">
        <f t="shared" si="48"/>
        <v>2120008170</v>
      </c>
      <c r="B1075" s="33" t="s">
        <v>2359</v>
      </c>
      <c r="C1075" s="33" t="s">
        <v>1620</v>
      </c>
      <c r="D1075" s="9" t="str">
        <f t="shared" si="49"/>
        <v>212008170</v>
      </c>
      <c r="E1075" s="34">
        <v>21200</v>
      </c>
      <c r="F1075" s="34">
        <v>8170</v>
      </c>
      <c r="G1075" s="9" t="str">
        <f>VLOOKUP(B1075,'[1]Business Unit Lookup'!A:B,2,FALSE)</f>
        <v>Virginia State University</v>
      </c>
      <c r="H1075" s="33" t="str">
        <f>VLOOKUP(C1075,'[1]Fund Lookup'!B:C,2,FALSE)</f>
        <v>VCBA 21St Century</v>
      </c>
      <c r="I1075" s="35" t="s">
        <v>2307</v>
      </c>
      <c r="J1075" s="33" t="str">
        <f>VLOOKUP(I1075,'[1]Table B'!A:B,2,FALSE)</f>
        <v>CU-HE-Non-specific Activity</v>
      </c>
      <c r="K1075" s="9" t="str">
        <f t="shared" si="50"/>
        <v>500-CU-HE-Non-specific Activity</v>
      </c>
      <c r="L1075" s="9" t="str">
        <f>IFERROR(VLOOKUP(A1075,'[1]VAC as of March 2024'!A:K,11,FALSE),"No")</f>
        <v>No</v>
      </c>
      <c r="M1075" s="9" t="s">
        <v>2248</v>
      </c>
      <c r="Q1075" s="2"/>
    </row>
    <row r="1076" spans="1:17" x14ac:dyDescent="0.25">
      <c r="A1076" s="33" t="str">
        <f t="shared" si="48"/>
        <v>2120009650</v>
      </c>
      <c r="B1076" s="33" t="s">
        <v>2359</v>
      </c>
      <c r="C1076" s="33" t="s">
        <v>2089</v>
      </c>
      <c r="D1076" s="9" t="str">
        <f t="shared" si="49"/>
        <v>212009650</v>
      </c>
      <c r="E1076" s="34">
        <v>21200</v>
      </c>
      <c r="F1076" s="34">
        <v>9650</v>
      </c>
      <c r="G1076" s="9" t="str">
        <f>VLOOKUP(B1076,'[1]Business Unit Lookup'!A:B,2,FALSE)</f>
        <v>Virginia State University</v>
      </c>
      <c r="H1076" s="33" t="str">
        <f>VLOOKUP(C1076,'[1]Fund Lookup'!B:C,2,FALSE)</f>
        <v>Central Capital Planning Fund</v>
      </c>
      <c r="I1076" s="35" t="s">
        <v>2236</v>
      </c>
      <c r="J1076" s="33" t="str">
        <f>VLOOKUP(I1076,'[1]Table B'!A:B,2,FALSE)</f>
        <v>General</v>
      </c>
      <c r="K1076" s="9" t="str">
        <f t="shared" si="50"/>
        <v>100-General</v>
      </c>
      <c r="L1076" s="9" t="str">
        <f>IFERROR(VLOOKUP(A1076,'[1]VAC as of March 2024'!A:K,11,FALSE),"No")</f>
        <v>No</v>
      </c>
      <c r="M1076" s="9" t="s">
        <v>2240</v>
      </c>
      <c r="O1076" s="33" t="s">
        <v>2241</v>
      </c>
      <c r="P1076" s="33" t="s">
        <v>6079</v>
      </c>
      <c r="Q1076" s="2" t="str">
        <f>VLOOKUP(P1076,'[1]Table E'!A:C,3,FALSE)</f>
        <v>Central Capital Planning</v>
      </c>
    </row>
    <row r="1077" spans="1:17" x14ac:dyDescent="0.25">
      <c r="A1077" s="33" t="str">
        <f t="shared" si="48"/>
        <v>2120010002</v>
      </c>
      <c r="B1077" s="33" t="s">
        <v>2359</v>
      </c>
      <c r="C1077" s="33" t="s">
        <v>2167</v>
      </c>
      <c r="D1077" s="9" t="str">
        <f t="shared" si="49"/>
        <v>2120010002</v>
      </c>
      <c r="E1077" s="34">
        <v>21200</v>
      </c>
      <c r="F1077" s="34">
        <v>10002</v>
      </c>
      <c r="G1077" s="9" t="str">
        <f>VLOOKUP(B1077,'[1]Business Unit Lookup'!A:B,2,FALSE)</f>
        <v>Virginia State University</v>
      </c>
      <c r="H1077" s="33" t="str">
        <f>VLOOKUP(C1077,'[1]Fund Lookup'!B:C,2,FALSE)</f>
        <v>Federal Trust - VSU</v>
      </c>
      <c r="I1077" s="35" t="s">
        <v>2307</v>
      </c>
      <c r="J1077" s="33" t="str">
        <f>VLOOKUP(I1077,'[1]Table B'!A:B,2,FALSE)</f>
        <v>CU-HE-Non-specific Activity</v>
      </c>
      <c r="K1077" s="9" t="str">
        <f t="shared" si="50"/>
        <v>500-CU-HE-Non-specific Activity</v>
      </c>
      <c r="L1077" s="9" t="str">
        <f>IFERROR(VLOOKUP(A1077,'[1]VAC as of March 2024'!A:K,11,FALSE),"No")</f>
        <v>No</v>
      </c>
      <c r="M1077" s="9" t="s">
        <v>2248</v>
      </c>
      <c r="Q1077" s="2"/>
    </row>
    <row r="1078" spans="1:17" x14ac:dyDescent="0.25">
      <c r="A1078" s="33" t="str">
        <f t="shared" si="48"/>
        <v>2130001000</v>
      </c>
      <c r="B1078" s="33" t="s">
        <v>2360</v>
      </c>
      <c r="C1078" s="33" t="s">
        <v>1</v>
      </c>
      <c r="D1078" s="9" t="str">
        <f t="shared" si="49"/>
        <v>213001000</v>
      </c>
      <c r="E1078" s="34">
        <v>21300</v>
      </c>
      <c r="F1078" s="34">
        <v>1000</v>
      </c>
      <c r="G1078" s="9" t="str">
        <f>VLOOKUP(B1078,'[1]Business Unit Lookup'!A:B,2,FALSE)</f>
        <v>Norfolk State University</v>
      </c>
      <c r="H1078" s="33" t="str">
        <f>VLOOKUP(C1078,'[1]Fund Lookup'!B:C,2,FALSE)</f>
        <v>General Fund</v>
      </c>
      <c r="I1078" s="35" t="s">
        <v>2236</v>
      </c>
      <c r="J1078" s="33" t="str">
        <f>VLOOKUP(I1078,'[1]Table B'!A:B,2,FALSE)</f>
        <v>General</v>
      </c>
      <c r="K1078" s="9" t="str">
        <f t="shared" si="50"/>
        <v>100-General</v>
      </c>
      <c r="L1078" s="9" t="str">
        <f>IFERROR(VLOOKUP(A1078,'[1]VAC as of March 2024'!A:K,11,FALSE),"No")</f>
        <v>No</v>
      </c>
      <c r="M1078" s="9" t="s">
        <v>2237</v>
      </c>
      <c r="O1078" s="33" t="s">
        <v>2240</v>
      </c>
      <c r="P1078" s="33" t="s">
        <v>6061</v>
      </c>
      <c r="Q1078" s="2" t="str">
        <f>VLOOKUP(P1078,'[1]Table E'!A:C,3,FALSE)</f>
        <v>Unassigned</v>
      </c>
    </row>
    <row r="1079" spans="1:17" x14ac:dyDescent="0.25">
      <c r="A1079" s="33" t="str">
        <f t="shared" si="48"/>
        <v>2130003000</v>
      </c>
      <c r="B1079" s="33" t="s">
        <v>2360</v>
      </c>
      <c r="C1079" s="33" t="s">
        <v>772</v>
      </c>
      <c r="D1079" s="9" t="str">
        <f t="shared" si="49"/>
        <v>213003000</v>
      </c>
      <c r="E1079" s="34">
        <v>21300</v>
      </c>
      <c r="F1079" s="34">
        <v>3000</v>
      </c>
      <c r="G1079" s="9" t="str">
        <f>VLOOKUP(B1079,'[1]Business Unit Lookup'!A:B,2,FALSE)</f>
        <v>Norfolk State University</v>
      </c>
      <c r="H1079" s="33" t="str">
        <f>VLOOKUP(C1079,'[1]Fund Lookup'!B:C,2,FALSE)</f>
        <v>Higher Education Operating</v>
      </c>
      <c r="I1079" s="35" t="s">
        <v>2307</v>
      </c>
      <c r="J1079" s="33" t="str">
        <f>VLOOKUP(I1079,'[1]Table B'!A:B,2,FALSE)</f>
        <v>CU-HE-Non-specific Activity</v>
      </c>
      <c r="K1079" s="9" t="str">
        <f t="shared" si="50"/>
        <v>500-CU-HE-Non-specific Activity</v>
      </c>
      <c r="L1079" s="9" t="str">
        <f>IFERROR(VLOOKUP(A1079,'[1]VAC as of March 2024'!A:K,11,FALSE),"No")</f>
        <v>No</v>
      </c>
      <c r="M1079" s="9" t="s">
        <v>2240</v>
      </c>
      <c r="Q1079" s="2"/>
    </row>
    <row r="1080" spans="1:17" x14ac:dyDescent="0.25">
      <c r="A1080" s="33" t="str">
        <f t="shared" si="48"/>
        <v>2130003010</v>
      </c>
      <c r="B1080" s="33" t="s">
        <v>2360</v>
      </c>
      <c r="C1080" s="33" t="s">
        <v>775</v>
      </c>
      <c r="D1080" s="9" t="str">
        <f t="shared" si="49"/>
        <v>213003010</v>
      </c>
      <c r="E1080" s="34">
        <v>21300</v>
      </c>
      <c r="F1080" s="34">
        <v>3010</v>
      </c>
      <c r="G1080" s="9" t="str">
        <f>VLOOKUP(B1080,'[1]Business Unit Lookup'!A:B,2,FALSE)</f>
        <v>Norfolk State University</v>
      </c>
      <c r="H1080" s="33" t="str">
        <f>VLOOKUP(C1080,'[1]Fund Lookup'!B:C,2,FALSE)</f>
        <v>Higher Education Federal</v>
      </c>
      <c r="I1080" s="35" t="s">
        <v>2307</v>
      </c>
      <c r="J1080" s="33" t="str">
        <f>VLOOKUP(I1080,'[1]Table B'!A:B,2,FALSE)</f>
        <v>CU-HE-Non-specific Activity</v>
      </c>
      <c r="K1080" s="9" t="str">
        <f t="shared" si="50"/>
        <v>500-CU-HE-Non-specific Activity</v>
      </c>
      <c r="L1080" s="9" t="str">
        <f>IFERROR(VLOOKUP(A1080,'[1]VAC as of March 2024'!A:K,11,FALSE),"No")</f>
        <v>No</v>
      </c>
      <c r="M1080" s="9" t="s">
        <v>2248</v>
      </c>
      <c r="Q1080" s="2"/>
    </row>
    <row r="1081" spans="1:17" x14ac:dyDescent="0.25">
      <c r="A1081" s="33" t="str">
        <f t="shared" si="48"/>
        <v>2130003020</v>
      </c>
      <c r="B1081" s="33" t="s">
        <v>2360</v>
      </c>
      <c r="C1081" s="33" t="s">
        <v>778</v>
      </c>
      <c r="D1081" s="9" t="str">
        <f t="shared" si="49"/>
        <v>213003020</v>
      </c>
      <c r="E1081" s="34">
        <v>21300</v>
      </c>
      <c r="F1081" s="34">
        <v>3020</v>
      </c>
      <c r="G1081" s="9" t="str">
        <f>VLOOKUP(B1081,'[1]Business Unit Lookup'!A:B,2,FALSE)</f>
        <v>Norfolk State University</v>
      </c>
      <c r="H1081" s="33" t="str">
        <f>VLOOKUP(C1081,'[1]Fund Lookup'!B:C,2,FALSE)</f>
        <v>Foundation/Othr Grants/Cntrcts</v>
      </c>
      <c r="I1081" s="35" t="s">
        <v>2307</v>
      </c>
      <c r="J1081" s="33" t="str">
        <f>VLOOKUP(I1081,'[1]Table B'!A:B,2,FALSE)</f>
        <v>CU-HE-Non-specific Activity</v>
      </c>
      <c r="K1081" s="9" t="str">
        <f t="shared" si="50"/>
        <v>500-CU-HE-Non-specific Activity</v>
      </c>
      <c r="L1081" s="9" t="str">
        <f>IFERROR(VLOOKUP(A1081,'[1]VAC as of March 2024'!A:K,11,FALSE),"No")</f>
        <v>No</v>
      </c>
      <c r="M1081" s="9" t="s">
        <v>2248</v>
      </c>
      <c r="Q1081" s="2"/>
    </row>
    <row r="1082" spans="1:17" x14ac:dyDescent="0.25">
      <c r="A1082" s="33" t="str">
        <f t="shared" si="48"/>
        <v>2130003030</v>
      </c>
      <c r="B1082" s="33" t="s">
        <v>2360</v>
      </c>
      <c r="C1082" s="33" t="s">
        <v>780</v>
      </c>
      <c r="D1082" s="9" t="str">
        <f t="shared" si="49"/>
        <v>213003030</v>
      </c>
      <c r="E1082" s="34">
        <v>21300</v>
      </c>
      <c r="F1082" s="34">
        <v>3030</v>
      </c>
      <c r="G1082" s="9" t="str">
        <f>VLOOKUP(B1082,'[1]Business Unit Lookup'!A:B,2,FALSE)</f>
        <v>Norfolk State University</v>
      </c>
      <c r="H1082" s="33" t="str">
        <f>VLOOKUP(C1082,'[1]Fund Lookup'!B:C,2,FALSE)</f>
        <v>Indirect Cost Recovery</v>
      </c>
      <c r="I1082" s="35" t="s">
        <v>2307</v>
      </c>
      <c r="J1082" s="33" t="str">
        <f>VLOOKUP(I1082,'[1]Table B'!A:B,2,FALSE)</f>
        <v>CU-HE-Non-specific Activity</v>
      </c>
      <c r="K1082" s="9" t="str">
        <f t="shared" si="50"/>
        <v>500-CU-HE-Non-specific Activity</v>
      </c>
      <c r="L1082" s="9" t="str">
        <f>IFERROR(VLOOKUP(A1082,'[1]VAC as of March 2024'!A:K,11,FALSE),"No")</f>
        <v>No</v>
      </c>
      <c r="M1082" s="9" t="s">
        <v>2240</v>
      </c>
      <c r="Q1082" s="2"/>
    </row>
    <row r="1083" spans="1:17" x14ac:dyDescent="0.25">
      <c r="A1083" s="33" t="str">
        <f t="shared" si="48"/>
        <v>2130003040</v>
      </c>
      <c r="B1083" s="87" t="s">
        <v>2360</v>
      </c>
      <c r="C1083" s="36" t="s">
        <v>8347</v>
      </c>
      <c r="D1083" s="9" t="str">
        <f t="shared" si="49"/>
        <v>213003040</v>
      </c>
      <c r="E1083" s="87">
        <v>21300</v>
      </c>
      <c r="F1083" s="37">
        <v>3040</v>
      </c>
      <c r="G1083" s="9" t="str">
        <f>VLOOKUP(B1083,'[1]Business Unit Lookup'!A:B,2,FALSE)</f>
        <v>Norfolk State University</v>
      </c>
      <c r="H1083" s="33" t="str">
        <f>VLOOKUP(C1083,'[1]Fund Lookup'!B:C,2,FALSE)</f>
        <v>Institutional Reserve Fund</v>
      </c>
      <c r="I1083" s="35" t="s">
        <v>2307</v>
      </c>
      <c r="J1083" s="33" t="str">
        <f>VLOOKUP(I1083,'[1]Table B'!A:B,2,FALSE)</f>
        <v>CU-HE-Non-specific Activity</v>
      </c>
      <c r="K1083" s="9" t="str">
        <f t="shared" si="50"/>
        <v>500-CU-HE-Non-specific Activity</v>
      </c>
      <c r="L1083" s="9" t="str">
        <f>IFERROR(VLOOKUP(A1083,'[1]VAC as of March 2024'!A:K,11,FALSE),"No")</f>
        <v>No</v>
      </c>
      <c r="M1083" s="37" t="s">
        <v>2240</v>
      </c>
      <c r="O1083" s="38"/>
      <c r="P1083" s="38"/>
      <c r="Q1083" s="2"/>
    </row>
    <row r="1084" spans="1:17" x14ac:dyDescent="0.25">
      <c r="A1084" s="33" t="str">
        <f t="shared" si="48"/>
        <v>2130003060</v>
      </c>
      <c r="B1084" s="33" t="s">
        <v>2360</v>
      </c>
      <c r="C1084" s="33" t="s">
        <v>785</v>
      </c>
      <c r="D1084" s="9" t="str">
        <f t="shared" si="49"/>
        <v>213003060</v>
      </c>
      <c r="E1084" s="34">
        <v>21300</v>
      </c>
      <c r="F1084" s="34">
        <v>3060</v>
      </c>
      <c r="G1084" s="9" t="str">
        <f>VLOOKUP(B1084,'[1]Business Unit Lookup'!A:B,2,FALSE)</f>
        <v>Norfolk State University</v>
      </c>
      <c r="H1084" s="33" t="str">
        <f>VLOOKUP(C1084,'[1]Fund Lookup'!B:C,2,FALSE)</f>
        <v>Auxiliary Enterprise</v>
      </c>
      <c r="I1084" s="35" t="s">
        <v>2307</v>
      </c>
      <c r="J1084" s="33" t="str">
        <f>VLOOKUP(I1084,'[1]Table B'!A:B,2,FALSE)</f>
        <v>CU-HE-Non-specific Activity</v>
      </c>
      <c r="K1084" s="9" t="str">
        <f t="shared" si="50"/>
        <v>500-CU-HE-Non-specific Activity</v>
      </c>
      <c r="L1084" s="9" t="str">
        <f>IFERROR(VLOOKUP(A1084,'[1]VAC as of March 2024'!A:K,11,FALSE),"No")</f>
        <v>No</v>
      </c>
      <c r="M1084" s="9" t="s">
        <v>2240</v>
      </c>
      <c r="Q1084" s="2"/>
    </row>
    <row r="1085" spans="1:17" x14ac:dyDescent="0.25">
      <c r="A1085" s="33" t="str">
        <f t="shared" si="48"/>
        <v>2130003070</v>
      </c>
      <c r="B1085" s="33" t="s">
        <v>2360</v>
      </c>
      <c r="C1085" s="33" t="s">
        <v>788</v>
      </c>
      <c r="D1085" s="9" t="str">
        <f t="shared" si="49"/>
        <v>213003070</v>
      </c>
      <c r="E1085" s="34">
        <v>21300</v>
      </c>
      <c r="F1085" s="34">
        <v>3070</v>
      </c>
      <c r="G1085" s="9" t="str">
        <f>VLOOKUP(B1085,'[1]Business Unit Lookup'!A:B,2,FALSE)</f>
        <v>Norfolk State University</v>
      </c>
      <c r="H1085" s="33" t="str">
        <f>VLOOKUP(C1085,'[1]Fund Lookup'!B:C,2,FALSE)</f>
        <v>Excess Tuition And Fees</v>
      </c>
      <c r="I1085" s="35" t="s">
        <v>2307</v>
      </c>
      <c r="J1085" s="33" t="str">
        <f>VLOOKUP(I1085,'[1]Table B'!A:B,2,FALSE)</f>
        <v>CU-HE-Non-specific Activity</v>
      </c>
      <c r="K1085" s="9" t="str">
        <f t="shared" si="50"/>
        <v>500-CU-HE-Non-specific Activity</v>
      </c>
      <c r="L1085" s="9" t="str">
        <f>IFERROR(VLOOKUP(A1085,'[1]VAC as of March 2024'!A:K,11,FALSE),"No")</f>
        <v>No</v>
      </c>
      <c r="M1085" s="9" t="s">
        <v>2240</v>
      </c>
      <c r="Q1085" s="2"/>
    </row>
    <row r="1086" spans="1:17" x14ac:dyDescent="0.25">
      <c r="A1086" s="33" t="str">
        <f t="shared" si="48"/>
        <v>2130003080</v>
      </c>
      <c r="B1086" s="33" t="s">
        <v>2360</v>
      </c>
      <c r="C1086" s="33" t="s">
        <v>790</v>
      </c>
      <c r="D1086" s="9" t="str">
        <f t="shared" si="49"/>
        <v>213003080</v>
      </c>
      <c r="E1086" s="34">
        <v>21300</v>
      </c>
      <c r="F1086" s="34">
        <v>3080</v>
      </c>
      <c r="G1086" s="9" t="str">
        <f>VLOOKUP(B1086,'[1]Business Unit Lookup'!A:B,2,FALSE)</f>
        <v>Norfolk State University</v>
      </c>
      <c r="H1086" s="33" t="str">
        <f>VLOOKUP(C1086,'[1]Fund Lookup'!B:C,2,FALSE)</f>
        <v>Work Study</v>
      </c>
      <c r="I1086" s="35" t="s">
        <v>2307</v>
      </c>
      <c r="J1086" s="33" t="str">
        <f>VLOOKUP(I1086,'[1]Table B'!A:B,2,FALSE)</f>
        <v>CU-HE-Non-specific Activity</v>
      </c>
      <c r="K1086" s="9" t="str">
        <f t="shared" si="50"/>
        <v>500-CU-HE-Non-specific Activity</v>
      </c>
      <c r="L1086" s="9" t="str">
        <f>IFERROR(VLOOKUP(A1086,'[1]VAC as of March 2024'!A:K,11,FALSE),"No")</f>
        <v>No</v>
      </c>
      <c r="M1086" s="9" t="s">
        <v>2248</v>
      </c>
      <c r="Q1086" s="2"/>
    </row>
    <row r="1087" spans="1:17" x14ac:dyDescent="0.25">
      <c r="A1087" s="33" t="str">
        <f t="shared" si="48"/>
        <v>2130003100</v>
      </c>
      <c r="B1087" s="33" t="s">
        <v>2360</v>
      </c>
      <c r="C1087" s="33" t="s">
        <v>794</v>
      </c>
      <c r="D1087" s="9" t="str">
        <f t="shared" si="49"/>
        <v>213003100</v>
      </c>
      <c r="E1087" s="34">
        <v>21300</v>
      </c>
      <c r="F1087" s="34">
        <v>3100</v>
      </c>
      <c r="G1087" s="9" t="str">
        <f>VLOOKUP(B1087,'[1]Business Unit Lookup'!A:B,2,FALSE)</f>
        <v>Norfolk State University</v>
      </c>
      <c r="H1087" s="33" t="str">
        <f>VLOOKUP(C1087,'[1]Fund Lookup'!B:C,2,FALSE)</f>
        <v>Academic Enhancements</v>
      </c>
      <c r="I1087" s="35" t="s">
        <v>2307</v>
      </c>
      <c r="J1087" s="33" t="str">
        <f>VLOOKUP(I1087,'[1]Table B'!A:B,2,FALSE)</f>
        <v>CU-HE-Non-specific Activity</v>
      </c>
      <c r="K1087" s="9" t="str">
        <f t="shared" si="50"/>
        <v>500-CU-HE-Non-specific Activity</v>
      </c>
      <c r="L1087" s="9" t="str">
        <f>IFERROR(VLOOKUP(A1087,'[1]VAC as of March 2024'!A:K,11,FALSE),"No")</f>
        <v>No</v>
      </c>
      <c r="M1087" s="9" t="s">
        <v>2240</v>
      </c>
      <c r="Q1087" s="2"/>
    </row>
    <row r="1088" spans="1:17" x14ac:dyDescent="0.25">
      <c r="A1088" s="33" t="str">
        <f t="shared" si="48"/>
        <v>2130003130</v>
      </c>
      <c r="B1088" s="33" t="s">
        <v>2360</v>
      </c>
      <c r="C1088" s="33" t="s">
        <v>801</v>
      </c>
      <c r="D1088" s="9" t="str">
        <f t="shared" si="49"/>
        <v>213003130</v>
      </c>
      <c r="E1088" s="34">
        <v>21300</v>
      </c>
      <c r="F1088" s="34">
        <v>3130</v>
      </c>
      <c r="G1088" s="9" t="str">
        <f>VLOOKUP(B1088,'[1]Business Unit Lookup'!A:B,2,FALSE)</f>
        <v>Norfolk State University</v>
      </c>
      <c r="H1088" s="33" t="str">
        <f>VLOOKUP(C1088,'[1]Fund Lookup'!B:C,2,FALSE)</f>
        <v>Outreach Programs</v>
      </c>
      <c r="I1088" s="35" t="s">
        <v>2307</v>
      </c>
      <c r="J1088" s="33" t="str">
        <f>VLOOKUP(I1088,'[1]Table B'!A:B,2,FALSE)</f>
        <v>CU-HE-Non-specific Activity</v>
      </c>
      <c r="K1088" s="9" t="str">
        <f t="shared" si="50"/>
        <v>500-CU-HE-Non-specific Activity</v>
      </c>
      <c r="L1088" s="9" t="str">
        <f>IFERROR(VLOOKUP(A1088,'[1]VAC as of March 2024'!A:K,11,FALSE),"No")</f>
        <v>No</v>
      </c>
      <c r="M1088" s="9" t="s">
        <v>2240</v>
      </c>
      <c r="Q1088" s="2"/>
    </row>
    <row r="1089" spans="1:17" x14ac:dyDescent="0.25">
      <c r="A1089" s="33" t="str">
        <f t="shared" si="48"/>
        <v>2130003170</v>
      </c>
      <c r="B1089" s="33" t="s">
        <v>2360</v>
      </c>
      <c r="C1089" s="33" t="s">
        <v>809</v>
      </c>
      <c r="D1089" s="9" t="str">
        <f t="shared" si="49"/>
        <v>213003170</v>
      </c>
      <c r="E1089" s="34">
        <v>21300</v>
      </c>
      <c r="F1089" s="34">
        <v>3170</v>
      </c>
      <c r="G1089" s="9" t="str">
        <f>VLOOKUP(B1089,'[1]Business Unit Lookup'!A:B,2,FALSE)</f>
        <v>Norfolk State University</v>
      </c>
      <c r="H1089" s="33" t="str">
        <f>VLOOKUP(C1089,'[1]Fund Lookup'!B:C,2,FALSE)</f>
        <v>Student Financial Assistance</v>
      </c>
      <c r="I1089" s="35" t="s">
        <v>2307</v>
      </c>
      <c r="J1089" s="33" t="str">
        <f>VLOOKUP(I1089,'[1]Table B'!A:B,2,FALSE)</f>
        <v>CU-HE-Non-specific Activity</v>
      </c>
      <c r="K1089" s="9" t="str">
        <f t="shared" si="50"/>
        <v>500-CU-HE-Non-specific Activity</v>
      </c>
      <c r="L1089" s="9" t="str">
        <f>IFERROR(VLOOKUP(A1089,'[1]VAC as of March 2024'!A:K,11,FALSE),"No")</f>
        <v>No</v>
      </c>
      <c r="M1089" s="9" t="s">
        <v>2240</v>
      </c>
      <c r="Q1089" s="2"/>
    </row>
    <row r="1090" spans="1:17" x14ac:dyDescent="0.25">
      <c r="A1090" s="33" t="str">
        <f t="shared" ref="A1090:A1153" si="51">CONCATENATE(B1090,C1090)</f>
        <v>2130003210</v>
      </c>
      <c r="B1090" s="36" t="s">
        <v>2360</v>
      </c>
      <c r="C1090" s="36" t="s">
        <v>6135</v>
      </c>
      <c r="D1090" s="9" t="str">
        <f t="shared" ref="D1090:D1153" si="52">CONCATENATE(E1090,F1090)</f>
        <v>213003210</v>
      </c>
      <c r="E1090" s="35">
        <v>21300</v>
      </c>
      <c r="F1090" s="37">
        <v>3210</v>
      </c>
      <c r="G1090" s="9" t="str">
        <f>VLOOKUP(B1090,'[1]Business Unit Lookup'!A:B,2,FALSE)</f>
        <v>Norfolk State University</v>
      </c>
      <c r="H1090" s="33" t="str">
        <f>VLOOKUP(C1090,'[1]Fund Lookup'!B:C,2,FALSE)</f>
        <v>ARP-CrvStLoclFisRecFd-COVID-19</v>
      </c>
      <c r="I1090" s="35" t="s">
        <v>2307</v>
      </c>
      <c r="J1090" s="33" t="str">
        <f>VLOOKUP(I1090,'[1]Table B'!A:B,2,FALSE)</f>
        <v>CU-HE-Non-specific Activity</v>
      </c>
      <c r="K1090" s="9" t="str">
        <f t="shared" ref="K1090:K1153" si="53">CONCATENATE(I1090,"-",J1090)</f>
        <v>500-CU-HE-Non-specific Activity</v>
      </c>
      <c r="L1090" s="9" t="str">
        <f>IFERROR(VLOOKUP(A1090,'[1]VAC as of March 2024'!A:K,11,FALSE),"No")</f>
        <v>No</v>
      </c>
      <c r="M1090" s="38" t="s">
        <v>5493</v>
      </c>
      <c r="O1090" s="38"/>
      <c r="P1090" s="38"/>
      <c r="Q1090" s="2"/>
    </row>
    <row r="1091" spans="1:17" x14ac:dyDescent="0.25">
      <c r="A1091" s="33" t="str">
        <f t="shared" si="51"/>
        <v>2130003230</v>
      </c>
      <c r="B1091" s="33" t="s">
        <v>2360</v>
      </c>
      <c r="C1091" s="33" t="s">
        <v>6136</v>
      </c>
      <c r="D1091" s="9" t="str">
        <f t="shared" si="52"/>
        <v>213003230</v>
      </c>
      <c r="E1091" s="34">
        <v>21300</v>
      </c>
      <c r="F1091" s="34">
        <v>3230</v>
      </c>
      <c r="G1091" s="9" t="str">
        <f>VLOOKUP(B1091,'[1]Business Unit Lookup'!A:B,2,FALSE)</f>
        <v>Norfolk State University</v>
      </c>
      <c r="H1091" s="33" t="str">
        <f>VLOOKUP(C1091,'[1]Fund Lookup'!B:C,2,FALSE)</f>
        <v>Epi&amp;LabCpctyInfctsDis-COVID-19</v>
      </c>
      <c r="I1091" s="35" t="s">
        <v>2307</v>
      </c>
      <c r="J1091" s="33" t="str">
        <f>VLOOKUP(I1091,'[1]Table B'!A:B,2,FALSE)</f>
        <v>CU-HE-Non-specific Activity</v>
      </c>
      <c r="K1091" s="9" t="str">
        <f t="shared" si="53"/>
        <v>500-CU-HE-Non-specific Activity</v>
      </c>
      <c r="L1091" s="9" t="str">
        <f>IFERROR(VLOOKUP(A1091,'[1]VAC as of March 2024'!A:K,11,FALSE),"No")</f>
        <v>No</v>
      </c>
      <c r="M1091" s="9" t="s">
        <v>5493</v>
      </c>
      <c r="Q1091" s="2"/>
    </row>
    <row r="1092" spans="1:17" x14ac:dyDescent="0.25">
      <c r="A1092" s="33" t="str">
        <f t="shared" si="51"/>
        <v>2130003260</v>
      </c>
      <c r="B1092" s="36" t="s">
        <v>2360</v>
      </c>
      <c r="C1092" s="36" t="s">
        <v>8368</v>
      </c>
      <c r="D1092" s="9" t="str">
        <f t="shared" si="52"/>
        <v>213003260</v>
      </c>
      <c r="E1092" s="35">
        <v>21300</v>
      </c>
      <c r="F1092" s="37">
        <v>3260</v>
      </c>
      <c r="G1092" s="9" t="str">
        <f>VLOOKUP(B1092,'[1]Business Unit Lookup'!A:B,2,FALSE)</f>
        <v>Norfolk State University</v>
      </c>
      <c r="H1092" s="33" t="str">
        <f>VLOOKUP(C1092,'[1]Fund Lookup'!B:C,2,FALSE)</f>
        <v>Cllg Prtnrshp Labrtry Schl Fnd</v>
      </c>
      <c r="I1092" s="35" t="s">
        <v>2307</v>
      </c>
      <c r="J1092" s="33" t="str">
        <f>VLOOKUP(I1092,'[1]Table B'!A:B,2,FALSE)</f>
        <v>CU-HE-Non-specific Activity</v>
      </c>
      <c r="K1092" s="9" t="str">
        <f t="shared" si="53"/>
        <v>500-CU-HE-Non-specific Activity</v>
      </c>
      <c r="L1092" s="9" t="str">
        <f>IFERROR(VLOOKUP(A1092,'[1]VAC as of March 2024'!A:K,11,FALSE),"No")</f>
        <v>No</v>
      </c>
      <c r="M1092" s="38" t="s">
        <v>2240</v>
      </c>
      <c r="O1092" s="38"/>
      <c r="P1092" s="38"/>
      <c r="Q1092" s="2"/>
    </row>
    <row r="1093" spans="1:17" x14ac:dyDescent="0.25">
      <c r="A1093" s="33" t="str">
        <f t="shared" si="51"/>
        <v>2130003280</v>
      </c>
      <c r="B1093" s="33" t="s">
        <v>2360</v>
      </c>
      <c r="C1093" s="33" t="s">
        <v>5559</v>
      </c>
      <c r="D1093" s="9" t="str">
        <f t="shared" si="52"/>
        <v>213003280</v>
      </c>
      <c r="E1093" s="34">
        <v>21300</v>
      </c>
      <c r="F1093" s="34">
        <v>3280</v>
      </c>
      <c r="G1093" s="9" t="str">
        <f>VLOOKUP(B1093,'[1]Business Unit Lookup'!A:B,2,FALSE)</f>
        <v>Norfolk State University</v>
      </c>
      <c r="H1093" s="33" t="str">
        <f>VLOOKUP(C1093,'[1]Fund Lookup'!B:C,2,FALSE)</f>
        <v>CoronavrsEmrSpplFdPrg-COVID-19</v>
      </c>
      <c r="I1093" s="35" t="s">
        <v>2307</v>
      </c>
      <c r="J1093" s="33" t="str">
        <f>VLOOKUP(I1093,'[1]Table B'!A:B,2,FALSE)</f>
        <v>CU-HE-Non-specific Activity</v>
      </c>
      <c r="K1093" s="9" t="str">
        <f t="shared" si="53"/>
        <v>500-CU-HE-Non-specific Activity</v>
      </c>
      <c r="L1093" s="9" t="str">
        <f>IFERROR(VLOOKUP(A1093,'[1]VAC as of March 2024'!A:K,11,FALSE),"No")</f>
        <v>No</v>
      </c>
      <c r="M1093" s="9" t="s">
        <v>5493</v>
      </c>
      <c r="Q1093" s="2"/>
    </row>
    <row r="1094" spans="1:17" x14ac:dyDescent="0.25">
      <c r="A1094" s="33" t="str">
        <f t="shared" si="51"/>
        <v>2130003370</v>
      </c>
      <c r="B1094" s="33" t="s">
        <v>2360</v>
      </c>
      <c r="C1094" s="33" t="s">
        <v>5569</v>
      </c>
      <c r="D1094" s="9" t="str">
        <f t="shared" si="52"/>
        <v>213003370</v>
      </c>
      <c r="E1094" s="34">
        <v>21300</v>
      </c>
      <c r="F1094" s="34">
        <v>3370</v>
      </c>
      <c r="G1094" s="9" t="str">
        <f>VLOOKUP(B1094,'[1]Business Unit Lookup'!A:B,2,FALSE)</f>
        <v>Norfolk State University</v>
      </c>
      <c r="H1094" s="33" t="str">
        <f>VLOOKUP(C1094,'[1]Fund Lookup'!B:C,2,FALSE)</f>
        <v>HistBlackCollgs&amp;Univ-COVID-19</v>
      </c>
      <c r="I1094" s="35" t="s">
        <v>2307</v>
      </c>
      <c r="J1094" s="33" t="str">
        <f>VLOOKUP(I1094,'[1]Table B'!A:B,2,FALSE)</f>
        <v>CU-HE-Non-specific Activity</v>
      </c>
      <c r="K1094" s="9" t="str">
        <f t="shared" si="53"/>
        <v>500-CU-HE-Non-specific Activity</v>
      </c>
      <c r="L1094" s="9" t="str">
        <f>IFERROR(VLOOKUP(A1094,'[1]VAC as of March 2024'!A:K,11,FALSE),"No")</f>
        <v>No</v>
      </c>
      <c r="M1094" s="9" t="s">
        <v>5493</v>
      </c>
      <c r="Q1094" s="2"/>
    </row>
    <row r="1095" spans="1:17" x14ac:dyDescent="0.25">
      <c r="A1095" s="33" t="str">
        <f t="shared" si="51"/>
        <v>2130003410</v>
      </c>
      <c r="B1095" s="33" t="s">
        <v>2360</v>
      </c>
      <c r="C1095" s="33" t="s">
        <v>5581</v>
      </c>
      <c r="D1095" s="9" t="str">
        <f t="shared" si="52"/>
        <v>213003410</v>
      </c>
      <c r="E1095" s="34">
        <v>21300</v>
      </c>
      <c r="F1095" s="34">
        <v>3410</v>
      </c>
      <c r="G1095" s="9" t="str">
        <f>VLOOKUP(B1095,'[1]Business Unit Lookup'!A:B,2,FALSE)</f>
        <v>Norfolk State University</v>
      </c>
      <c r="H1095" s="33" t="str">
        <f>VLOOKUP(C1095,'[1]Fund Lookup'!B:C,2,FALSE)</f>
        <v>GEER Fund - COVID-19</v>
      </c>
      <c r="I1095" s="35" t="s">
        <v>2307</v>
      </c>
      <c r="J1095" s="33" t="str">
        <f>VLOOKUP(I1095,'[1]Table B'!A:B,2,FALSE)</f>
        <v>CU-HE-Non-specific Activity</v>
      </c>
      <c r="K1095" s="9" t="str">
        <f t="shared" si="53"/>
        <v>500-CU-HE-Non-specific Activity</v>
      </c>
      <c r="L1095" s="9" t="str">
        <f>IFERROR(VLOOKUP(A1095,'[1]VAC as of March 2024'!A:K,11,FALSE),"No")</f>
        <v>No</v>
      </c>
      <c r="M1095" s="9" t="s">
        <v>5493</v>
      </c>
      <c r="Q1095" s="2"/>
    </row>
    <row r="1096" spans="1:17" x14ac:dyDescent="0.25">
      <c r="A1096" s="33" t="str">
        <f t="shared" si="51"/>
        <v>2130003420</v>
      </c>
      <c r="B1096" s="33" t="s">
        <v>2360</v>
      </c>
      <c r="C1096" s="33" t="s">
        <v>5584</v>
      </c>
      <c r="D1096" s="9" t="str">
        <f t="shared" si="52"/>
        <v>213003420</v>
      </c>
      <c r="E1096" s="34">
        <v>21300</v>
      </c>
      <c r="F1096" s="34">
        <v>3420</v>
      </c>
      <c r="G1096" s="9" t="str">
        <f>VLOOKUP(B1096,'[1]Business Unit Lookup'!A:B,2,FALSE)</f>
        <v>Norfolk State University</v>
      </c>
      <c r="H1096" s="33" t="str">
        <f>VLOOKUP(C1096,'[1]Fund Lookup'!B:C,2,FALSE)</f>
        <v>Caresactrlffd-General-Covid-19</v>
      </c>
      <c r="I1096" s="35" t="s">
        <v>2307</v>
      </c>
      <c r="J1096" s="33" t="str">
        <f>VLOOKUP(I1096,'[1]Table B'!A:B,2,FALSE)</f>
        <v>CU-HE-Non-specific Activity</v>
      </c>
      <c r="K1096" s="9" t="str">
        <f t="shared" si="53"/>
        <v>500-CU-HE-Non-specific Activity</v>
      </c>
      <c r="L1096" s="9" t="str">
        <f>IFERROR(VLOOKUP(A1096,'[1]VAC as of March 2024'!A:K,11,FALSE),"No")</f>
        <v>No</v>
      </c>
      <c r="M1096" s="9" t="s">
        <v>5493</v>
      </c>
      <c r="Q1096" s="2"/>
    </row>
    <row r="1097" spans="1:17" x14ac:dyDescent="0.25">
      <c r="A1097" s="33" t="str">
        <f t="shared" si="51"/>
        <v>2130003430</v>
      </c>
      <c r="B1097" s="33" t="s">
        <v>2360</v>
      </c>
      <c r="C1097" s="33" t="s">
        <v>826</v>
      </c>
      <c r="D1097" s="9" t="str">
        <f t="shared" si="52"/>
        <v>213003430</v>
      </c>
      <c r="E1097" s="34">
        <v>21300</v>
      </c>
      <c r="F1097" s="34">
        <v>3430</v>
      </c>
      <c r="G1097" s="9" t="str">
        <f>VLOOKUP(B1097,'[1]Business Unit Lookup'!A:B,2,FALSE)</f>
        <v>Norfolk State University</v>
      </c>
      <c r="H1097" s="33" t="str">
        <f>VLOOKUP(C1097,'[1]Fund Lookup'!B:C,2,FALSE)</f>
        <v>Fiscal Stabilization-Edu-ARRA</v>
      </c>
      <c r="I1097" s="35" t="s">
        <v>2307</v>
      </c>
      <c r="J1097" s="33" t="str">
        <f>VLOOKUP(I1097,'[1]Table B'!A:B,2,FALSE)</f>
        <v>CU-HE-Non-specific Activity</v>
      </c>
      <c r="K1097" s="9" t="str">
        <f t="shared" si="53"/>
        <v>500-CU-HE-Non-specific Activity</v>
      </c>
      <c r="L1097" s="9" t="str">
        <f>IFERROR(VLOOKUP(A1097,'[1]VAC as of March 2024'!A:K,11,FALSE),"No")</f>
        <v>No</v>
      </c>
      <c r="M1097" s="9" t="s">
        <v>2281</v>
      </c>
      <c r="Q1097" s="2"/>
    </row>
    <row r="1098" spans="1:17" x14ac:dyDescent="0.25">
      <c r="A1098" s="33" t="str">
        <f t="shared" si="51"/>
        <v>2130003440</v>
      </c>
      <c r="B1098" s="33" t="s">
        <v>2360</v>
      </c>
      <c r="C1098" s="33" t="s">
        <v>5370</v>
      </c>
      <c r="D1098" s="9" t="str">
        <f t="shared" si="52"/>
        <v>213003440</v>
      </c>
      <c r="E1098" s="34">
        <v>21300</v>
      </c>
      <c r="F1098" s="34">
        <v>3440</v>
      </c>
      <c r="G1098" s="9" t="str">
        <f>VLOOKUP(B1098,'[1]Business Unit Lookup'!A:B,2,FALSE)</f>
        <v>Norfolk State University</v>
      </c>
      <c r="H1098" s="33" t="str">
        <f>VLOOKUP(C1098,'[1]Fund Lookup'!B:C,2,FALSE)</f>
        <v>EduStabFund-Students-COVID-19</v>
      </c>
      <c r="I1098" s="35" t="s">
        <v>2307</v>
      </c>
      <c r="J1098" s="33" t="str">
        <f>VLOOKUP(I1098,'[1]Table B'!A:B,2,FALSE)</f>
        <v>CU-HE-Non-specific Activity</v>
      </c>
      <c r="K1098" s="9" t="str">
        <f t="shared" si="53"/>
        <v>500-CU-HE-Non-specific Activity</v>
      </c>
      <c r="L1098" s="9" t="str">
        <f>IFERROR(VLOOKUP(A1098,'[1]VAC as of March 2024'!A:K,11,FALSE),"No")</f>
        <v>No</v>
      </c>
      <c r="M1098" s="9" t="s">
        <v>5493</v>
      </c>
      <c r="Q1098" s="2"/>
    </row>
    <row r="1099" spans="1:17" x14ac:dyDescent="0.25">
      <c r="A1099" s="33" t="str">
        <f t="shared" si="51"/>
        <v>2130003460</v>
      </c>
      <c r="B1099" s="35" t="s">
        <v>2360</v>
      </c>
      <c r="C1099" s="36" t="s">
        <v>8470</v>
      </c>
      <c r="D1099" s="9" t="str">
        <f t="shared" si="52"/>
        <v>213003460</v>
      </c>
      <c r="E1099" s="35">
        <v>21300</v>
      </c>
      <c r="F1099" s="37">
        <v>3460</v>
      </c>
      <c r="G1099" s="9" t="str">
        <f>VLOOKUP(B1099,'[1]Business Unit Lookup'!A:B,2,FALSE)</f>
        <v>Norfolk State University</v>
      </c>
      <c r="H1099" s="33" t="str">
        <f>VLOOKUP(C1099,'[1]Fund Lookup'!B:C,2,FALSE)</f>
        <v>Innovative internship Fund</v>
      </c>
      <c r="I1099" s="35" t="s">
        <v>2307</v>
      </c>
      <c r="J1099" s="33" t="str">
        <f>VLOOKUP(I1099,'[1]Table B'!A:B,2,FALSE)</f>
        <v>CU-HE-Non-specific Activity</v>
      </c>
      <c r="K1099" s="9" t="str">
        <f t="shared" si="53"/>
        <v>500-CU-HE-Non-specific Activity</v>
      </c>
      <c r="L1099" s="9" t="str">
        <f>IFERROR(VLOOKUP(A1099,'[1]VAC as of March 2024'!A:K,11,FALSE),"No")</f>
        <v>No</v>
      </c>
      <c r="M1099" s="38" t="s">
        <v>2240</v>
      </c>
      <c r="O1099" s="38"/>
      <c r="P1099" s="38"/>
      <c r="Q1099" s="2"/>
    </row>
    <row r="1100" spans="1:17" x14ac:dyDescent="0.25">
      <c r="A1100" s="33" t="str">
        <f t="shared" si="51"/>
        <v>2130003490</v>
      </c>
      <c r="B1100" s="35" t="s">
        <v>2360</v>
      </c>
      <c r="C1100" s="36" t="s">
        <v>8475</v>
      </c>
      <c r="D1100" s="9" t="str">
        <f t="shared" si="52"/>
        <v>213003490</v>
      </c>
      <c r="E1100" s="35">
        <v>21300</v>
      </c>
      <c r="F1100" s="37">
        <v>3490</v>
      </c>
      <c r="G1100" s="9" t="str">
        <f>VLOOKUP(B1100,'[1]Business Unit Lookup'!A:B,2,FALSE)</f>
        <v>Norfolk State University</v>
      </c>
      <c r="H1100" s="33" t="str">
        <f>VLOOKUP(C1100,'[1]Fund Lookup'!B:C,2,FALSE)</f>
        <v>NewEconomyWrkfrcCrdntlGrntFnd</v>
      </c>
      <c r="I1100" s="35" t="s">
        <v>2307</v>
      </c>
      <c r="J1100" s="33" t="str">
        <f>VLOOKUP(I1100,'[1]Table B'!A:B,2,FALSE)</f>
        <v>CU-HE-Non-specific Activity</v>
      </c>
      <c r="K1100" s="9" t="str">
        <f t="shared" si="53"/>
        <v>500-CU-HE-Non-specific Activity</v>
      </c>
      <c r="L1100" s="9" t="str">
        <f>IFERROR(VLOOKUP(A1100,'[1]VAC as of March 2024'!A:K,11,FALSE),"No")</f>
        <v>No</v>
      </c>
      <c r="M1100" s="38" t="s">
        <v>2240</v>
      </c>
      <c r="O1100" s="38"/>
      <c r="P1100" s="38"/>
      <c r="Q1100" s="2"/>
    </row>
    <row r="1101" spans="1:17" x14ac:dyDescent="0.25">
      <c r="A1101" s="33" t="str">
        <f t="shared" si="51"/>
        <v>2130003510</v>
      </c>
      <c r="B1101" s="33" t="s">
        <v>2360</v>
      </c>
      <c r="C1101" s="33" t="s">
        <v>833</v>
      </c>
      <c r="D1101" s="9" t="str">
        <f t="shared" si="52"/>
        <v>213003510</v>
      </c>
      <c r="E1101" s="34">
        <v>21300</v>
      </c>
      <c r="F1101" s="34">
        <v>3510</v>
      </c>
      <c r="G1101" s="9" t="str">
        <f>VLOOKUP(B1101,'[1]Business Unit Lookup'!A:B,2,FALSE)</f>
        <v>Norfolk State University</v>
      </c>
      <c r="H1101" s="33" t="str">
        <f>VLOOKUP(C1101,'[1]Fund Lookup'!B:C,2,FALSE)</f>
        <v>Trans-NSF Rcvry Act Rsrch-ARRA</v>
      </c>
      <c r="I1101" s="35" t="s">
        <v>2307</v>
      </c>
      <c r="J1101" s="33" t="str">
        <f>VLOOKUP(I1101,'[1]Table B'!A:B,2,FALSE)</f>
        <v>CU-HE-Non-specific Activity</v>
      </c>
      <c r="K1101" s="9" t="str">
        <f t="shared" si="53"/>
        <v>500-CU-HE-Non-specific Activity</v>
      </c>
      <c r="L1101" s="9" t="str">
        <f>IFERROR(VLOOKUP(A1101,'[1]VAC as of March 2024'!A:K,11,FALSE),"No")</f>
        <v>No</v>
      </c>
      <c r="M1101" s="9" t="s">
        <v>2281</v>
      </c>
      <c r="Q1101" s="2"/>
    </row>
    <row r="1102" spans="1:17" x14ac:dyDescent="0.25">
      <c r="A1102" s="33" t="str">
        <f t="shared" si="51"/>
        <v>2130003690</v>
      </c>
      <c r="B1102" s="33" t="s">
        <v>2360</v>
      </c>
      <c r="C1102" s="33" t="s">
        <v>5373</v>
      </c>
      <c r="D1102" s="9" t="str">
        <f t="shared" si="52"/>
        <v>213003690</v>
      </c>
      <c r="E1102" s="34">
        <v>21300</v>
      </c>
      <c r="F1102" s="34">
        <v>3690</v>
      </c>
      <c r="G1102" s="9" t="str">
        <f>VLOOKUP(B1102,'[1]Business Unit Lookup'!A:B,2,FALSE)</f>
        <v>Norfolk State University</v>
      </c>
      <c r="H1102" s="33" t="str">
        <f>VLOOKUP(C1102,'[1]Fund Lookup'!B:C,2,FALSE)</f>
        <v>EduStabFund-Institutn-COVID-19</v>
      </c>
      <c r="I1102" s="35" t="s">
        <v>2307</v>
      </c>
      <c r="J1102" s="33" t="str">
        <f>VLOOKUP(I1102,'[1]Table B'!A:B,2,FALSE)</f>
        <v>CU-HE-Non-specific Activity</v>
      </c>
      <c r="K1102" s="9" t="str">
        <f t="shared" si="53"/>
        <v>500-CU-HE-Non-specific Activity</v>
      </c>
      <c r="L1102" s="9" t="str">
        <f>IFERROR(VLOOKUP(A1102,'[1]VAC as of March 2024'!A:K,11,FALSE),"No")</f>
        <v>No</v>
      </c>
      <c r="M1102" s="9" t="s">
        <v>5493</v>
      </c>
      <c r="Q1102" s="2"/>
    </row>
    <row r="1103" spans="1:17" x14ac:dyDescent="0.25">
      <c r="A1103" s="33" t="str">
        <f t="shared" si="51"/>
        <v>2130003870</v>
      </c>
      <c r="B1103" s="33" t="s">
        <v>2360</v>
      </c>
      <c r="C1103" s="33" t="s">
        <v>865</v>
      </c>
      <c r="D1103" s="9" t="str">
        <f t="shared" si="52"/>
        <v>213003870</v>
      </c>
      <c r="E1103" s="34">
        <v>21300</v>
      </c>
      <c r="F1103" s="34">
        <v>3870</v>
      </c>
      <c r="G1103" s="9" t="str">
        <f>VLOOKUP(B1103,'[1]Business Unit Lookup'!A:B,2,FALSE)</f>
        <v>Norfolk State University</v>
      </c>
      <c r="H1103" s="33" t="str">
        <f>VLOOKUP(C1103,'[1]Fund Lookup'!B:C,2,FALSE)</f>
        <v>Srplus Supp&amp;Equip Sales-Gen-HE</v>
      </c>
      <c r="I1103" s="35" t="s">
        <v>2307</v>
      </c>
      <c r="J1103" s="33" t="str">
        <f>VLOOKUP(I1103,'[1]Table B'!A:B,2,FALSE)</f>
        <v>CU-HE-Non-specific Activity</v>
      </c>
      <c r="K1103" s="9" t="str">
        <f t="shared" si="53"/>
        <v>500-CU-HE-Non-specific Activity</v>
      </c>
      <c r="L1103" s="9" t="str">
        <f>IFERROR(VLOOKUP(A1103,'[1]VAC as of March 2024'!A:K,11,FALSE),"No")</f>
        <v>No</v>
      </c>
      <c r="M1103" s="9" t="s">
        <v>2240</v>
      </c>
      <c r="Q1103" s="2"/>
    </row>
    <row r="1104" spans="1:17" x14ac:dyDescent="0.25">
      <c r="A1104" s="33" t="str">
        <f t="shared" si="51"/>
        <v>2130003900</v>
      </c>
      <c r="B1104" s="33" t="s">
        <v>2360</v>
      </c>
      <c r="C1104" s="33" t="s">
        <v>874</v>
      </c>
      <c r="D1104" s="9" t="str">
        <f t="shared" si="52"/>
        <v>213003900</v>
      </c>
      <c r="E1104" s="34">
        <v>21300</v>
      </c>
      <c r="F1104" s="34">
        <v>3900</v>
      </c>
      <c r="G1104" s="9" t="str">
        <f>VLOOKUP(B1104,'[1]Business Unit Lookup'!A:B,2,FALSE)</f>
        <v>Norfolk State University</v>
      </c>
      <c r="H1104" s="33" t="str">
        <f>VLOOKUP(C1104,'[1]Fund Lookup'!B:C,2,FALSE)</f>
        <v>Insurance Recovery - Higher Ed</v>
      </c>
      <c r="I1104" s="35" t="s">
        <v>2307</v>
      </c>
      <c r="J1104" s="33" t="str">
        <f>VLOOKUP(I1104,'[1]Table B'!A:B,2,FALSE)</f>
        <v>CU-HE-Non-specific Activity</v>
      </c>
      <c r="K1104" s="9" t="str">
        <f t="shared" si="53"/>
        <v>500-CU-HE-Non-specific Activity</v>
      </c>
      <c r="L1104" s="9" t="str">
        <f>IFERROR(VLOOKUP(A1104,'[1]VAC as of March 2024'!A:K,11,FALSE),"No")</f>
        <v>No</v>
      </c>
      <c r="M1104" s="9" t="s">
        <v>2240</v>
      </c>
      <c r="Q1104" s="2"/>
    </row>
    <row r="1105" spans="1:17" x14ac:dyDescent="0.25">
      <c r="A1105" s="33" t="str">
        <f t="shared" si="51"/>
        <v>2130007311</v>
      </c>
      <c r="B1105" s="33" t="s">
        <v>2360</v>
      </c>
      <c r="C1105" s="33" t="s">
        <v>1372</v>
      </c>
      <c r="D1105" s="9" t="str">
        <f t="shared" si="52"/>
        <v>213007311</v>
      </c>
      <c r="E1105" s="34">
        <v>21300</v>
      </c>
      <c r="F1105" s="34">
        <v>7311</v>
      </c>
      <c r="G1105" s="9" t="str">
        <f>VLOOKUP(B1105,'[1]Business Unit Lookup'!A:B,2,FALSE)</f>
        <v>Norfolk State University</v>
      </c>
      <c r="H1105" s="33" t="str">
        <f>VLOOKUP(C1105,'[1]Fund Lookup'!B:C,2,FALSE)</f>
        <v>State Student Loan Fund</v>
      </c>
      <c r="I1105" s="35" t="s">
        <v>2307</v>
      </c>
      <c r="J1105" s="33" t="str">
        <f>VLOOKUP(I1105,'[1]Table B'!A:B,2,FALSE)</f>
        <v>CU-HE-Non-specific Activity</v>
      </c>
      <c r="K1105" s="9" t="str">
        <f t="shared" si="53"/>
        <v>500-CU-HE-Non-specific Activity</v>
      </c>
      <c r="L1105" s="9" t="str">
        <f>IFERROR(VLOOKUP(A1105,'[1]VAC as of March 2024'!A:K,11,FALSE),"No")</f>
        <v>No</v>
      </c>
      <c r="M1105" s="9" t="s">
        <v>2240</v>
      </c>
      <c r="Q1105" s="2"/>
    </row>
    <row r="1106" spans="1:17" x14ac:dyDescent="0.25">
      <c r="A1106" s="33" t="str">
        <f t="shared" si="51"/>
        <v>2130007562</v>
      </c>
      <c r="B1106" s="33" t="s">
        <v>2360</v>
      </c>
      <c r="C1106" s="33" t="s">
        <v>1484</v>
      </c>
      <c r="D1106" s="9" t="str">
        <f t="shared" si="52"/>
        <v>213007562</v>
      </c>
      <c r="E1106" s="34">
        <v>21300</v>
      </c>
      <c r="F1106" s="34">
        <v>7562</v>
      </c>
      <c r="G1106" s="9" t="str">
        <f>VLOOKUP(B1106,'[1]Business Unit Lookup'!A:B,2,FALSE)</f>
        <v>Norfolk State University</v>
      </c>
      <c r="H1106" s="33" t="str">
        <f>VLOOKUP(C1106,'[1]Fund Lookup'!B:C,2,FALSE)</f>
        <v>VA Research Investment Fund–GF</v>
      </c>
      <c r="I1106" s="35" t="s">
        <v>2236</v>
      </c>
      <c r="J1106" s="33" t="str">
        <f>VLOOKUP(I1106,'[1]Table B'!A:B,2,FALSE)</f>
        <v>General</v>
      </c>
      <c r="K1106" s="9" t="str">
        <f t="shared" si="53"/>
        <v>100-General</v>
      </c>
      <c r="L1106" s="9" t="str">
        <f>IFERROR(VLOOKUP(A1106,'[1]VAC as of March 2024'!A:K,11,FALSE),"No")</f>
        <v>Yes</v>
      </c>
      <c r="M1106" s="9" t="s">
        <v>2240</v>
      </c>
      <c r="O1106" s="33" t="s">
        <v>2240</v>
      </c>
      <c r="P1106" s="33" t="s">
        <v>6113</v>
      </c>
      <c r="Q1106" s="2" t="str">
        <f>VLOOKUP(P1106,'[1]Table E'!A:C,3,FALSE)</f>
        <v>Various ACFR Class</v>
      </c>
    </row>
    <row r="1107" spans="1:17" x14ac:dyDescent="0.25">
      <c r="A1107" s="33" t="str">
        <f t="shared" si="51"/>
        <v>2130008110</v>
      </c>
      <c r="B1107" s="33" t="s">
        <v>2360</v>
      </c>
      <c r="C1107" s="33" t="s">
        <v>1606</v>
      </c>
      <c r="D1107" s="9" t="str">
        <f t="shared" si="52"/>
        <v>213008110</v>
      </c>
      <c r="E1107" s="34">
        <v>21300</v>
      </c>
      <c r="F1107" s="34">
        <v>8110</v>
      </c>
      <c r="G1107" s="9" t="str">
        <f>VLOOKUP(B1107,'[1]Business Unit Lookup'!A:B,2,FALSE)</f>
        <v>Norfolk State University</v>
      </c>
      <c r="H1107" s="33" t="str">
        <f>VLOOKUP(C1107,'[1]Fund Lookup'!B:C,2,FALSE)</f>
        <v>9(B) Debt Service-Const Costs</v>
      </c>
      <c r="I1107" s="35" t="s">
        <v>2307</v>
      </c>
      <c r="J1107" s="33" t="str">
        <f>VLOOKUP(I1107,'[1]Table B'!A:B,2,FALSE)</f>
        <v>CU-HE-Non-specific Activity</v>
      </c>
      <c r="K1107" s="9" t="str">
        <f t="shared" si="53"/>
        <v>500-CU-HE-Non-specific Activity</v>
      </c>
      <c r="L1107" s="9" t="str">
        <f>IFERROR(VLOOKUP(A1107,'[1]VAC as of March 2024'!A:K,11,FALSE),"No")</f>
        <v>No</v>
      </c>
      <c r="M1107" s="9" t="s">
        <v>2248</v>
      </c>
      <c r="Q1107" s="2"/>
    </row>
    <row r="1108" spans="1:17" x14ac:dyDescent="0.25">
      <c r="A1108" s="33" t="str">
        <f t="shared" si="51"/>
        <v>2130008120</v>
      </c>
      <c r="B1108" s="33" t="s">
        <v>2360</v>
      </c>
      <c r="C1108" s="33" t="s">
        <v>1610</v>
      </c>
      <c r="D1108" s="9" t="str">
        <f t="shared" si="52"/>
        <v>213008120</v>
      </c>
      <c r="E1108" s="34">
        <v>21300</v>
      </c>
      <c r="F1108" s="34">
        <v>8120</v>
      </c>
      <c r="G1108" s="9" t="str">
        <f>VLOOKUP(B1108,'[1]Business Unit Lookup'!A:B,2,FALSE)</f>
        <v>Norfolk State University</v>
      </c>
      <c r="H1108" s="33" t="str">
        <f>VLOOKUP(C1108,'[1]Fund Lookup'!B:C,2,FALSE)</f>
        <v>9(C) Debt Service-Prin/Int Pay</v>
      </c>
      <c r="I1108" s="35" t="s">
        <v>2307</v>
      </c>
      <c r="J1108" s="33" t="str">
        <f>VLOOKUP(I1108,'[1]Table B'!A:B,2,FALSE)</f>
        <v>CU-HE-Non-specific Activity</v>
      </c>
      <c r="K1108" s="9" t="str">
        <f t="shared" si="53"/>
        <v>500-CU-HE-Non-specific Activity</v>
      </c>
      <c r="L1108" s="9" t="str">
        <f>IFERROR(VLOOKUP(A1108,'[1]VAC as of March 2024'!A:K,11,FALSE),"No")</f>
        <v>No</v>
      </c>
      <c r="M1108" s="9" t="s">
        <v>2248</v>
      </c>
      <c r="Q1108" s="2"/>
    </row>
    <row r="1109" spans="1:17" x14ac:dyDescent="0.25">
      <c r="A1109" s="33" t="str">
        <f t="shared" si="51"/>
        <v>2130008130</v>
      </c>
      <c r="B1109" s="33" t="s">
        <v>2360</v>
      </c>
      <c r="C1109" s="33" t="s">
        <v>1612</v>
      </c>
      <c r="D1109" s="9" t="str">
        <f t="shared" si="52"/>
        <v>213008130</v>
      </c>
      <c r="E1109" s="34">
        <v>21300</v>
      </c>
      <c r="F1109" s="34">
        <v>8130</v>
      </c>
      <c r="G1109" s="9" t="str">
        <f>VLOOKUP(B1109,'[1]Business Unit Lookup'!A:B,2,FALSE)</f>
        <v>Norfolk State University</v>
      </c>
      <c r="H1109" s="33" t="str">
        <f>VLOOKUP(C1109,'[1]Fund Lookup'!B:C,2,FALSE)</f>
        <v>9(C) Debt Service-Const Costs</v>
      </c>
      <c r="I1109" s="35" t="s">
        <v>2307</v>
      </c>
      <c r="J1109" s="33" t="str">
        <f>VLOOKUP(I1109,'[1]Table B'!A:B,2,FALSE)</f>
        <v>CU-HE-Non-specific Activity</v>
      </c>
      <c r="K1109" s="9" t="str">
        <f t="shared" si="53"/>
        <v>500-CU-HE-Non-specific Activity</v>
      </c>
      <c r="L1109" s="9" t="str">
        <f>IFERROR(VLOOKUP(A1109,'[1]VAC as of March 2024'!A:K,11,FALSE),"No")</f>
        <v>No</v>
      </c>
      <c r="M1109" s="9" t="s">
        <v>2248</v>
      </c>
      <c r="Q1109" s="2"/>
    </row>
    <row r="1110" spans="1:17" x14ac:dyDescent="0.25">
      <c r="A1110" s="33" t="str">
        <f t="shared" si="51"/>
        <v>2130008140</v>
      </c>
      <c r="B1110" s="33" t="s">
        <v>2360</v>
      </c>
      <c r="C1110" s="33" t="s">
        <v>1616</v>
      </c>
      <c r="D1110" s="9" t="str">
        <f t="shared" si="52"/>
        <v>213008140</v>
      </c>
      <c r="E1110" s="34">
        <v>21300</v>
      </c>
      <c r="F1110" s="34">
        <v>8140</v>
      </c>
      <c r="G1110" s="9" t="str">
        <f>VLOOKUP(B1110,'[1]Business Unit Lookup'!A:B,2,FALSE)</f>
        <v>Norfolk State University</v>
      </c>
      <c r="H1110" s="33" t="str">
        <f>VLOOKUP(C1110,'[1]Fund Lookup'!B:C,2,FALSE)</f>
        <v>9(D) Debt Service-Prin/Int Pay</v>
      </c>
      <c r="I1110" s="35" t="s">
        <v>2307</v>
      </c>
      <c r="J1110" s="33" t="str">
        <f>VLOOKUP(I1110,'[1]Table B'!A:B,2,FALSE)</f>
        <v>CU-HE-Non-specific Activity</v>
      </c>
      <c r="K1110" s="9" t="str">
        <f t="shared" si="53"/>
        <v>500-CU-HE-Non-specific Activity</v>
      </c>
      <c r="L1110" s="9" t="str">
        <f>IFERROR(VLOOKUP(A1110,'[1]VAC as of March 2024'!A:K,11,FALSE),"No")</f>
        <v>No</v>
      </c>
      <c r="M1110" s="9" t="s">
        <v>2248</v>
      </c>
      <c r="Q1110" s="2"/>
    </row>
    <row r="1111" spans="1:17" x14ac:dyDescent="0.25">
      <c r="A1111" s="33" t="str">
        <f t="shared" si="51"/>
        <v>2130008150</v>
      </c>
      <c r="B1111" s="33" t="s">
        <v>2360</v>
      </c>
      <c r="C1111" s="33" t="s">
        <v>1618</v>
      </c>
      <c r="D1111" s="9" t="str">
        <f t="shared" si="52"/>
        <v>213008150</v>
      </c>
      <c r="E1111" s="34">
        <v>21300</v>
      </c>
      <c r="F1111" s="34">
        <v>8150</v>
      </c>
      <c r="G1111" s="9" t="str">
        <f>VLOOKUP(B1111,'[1]Business Unit Lookup'!A:B,2,FALSE)</f>
        <v>Norfolk State University</v>
      </c>
      <c r="H1111" s="33" t="str">
        <f>VLOOKUP(C1111,'[1]Fund Lookup'!B:C,2,FALSE)</f>
        <v>9(D) Rev Bonds-Construction</v>
      </c>
      <c r="I1111" s="35" t="s">
        <v>2307</v>
      </c>
      <c r="J1111" s="33" t="str">
        <f>VLOOKUP(I1111,'[1]Table B'!A:B,2,FALSE)</f>
        <v>CU-HE-Non-specific Activity</v>
      </c>
      <c r="K1111" s="9" t="str">
        <f t="shared" si="53"/>
        <v>500-CU-HE-Non-specific Activity</v>
      </c>
      <c r="L1111" s="9" t="str">
        <f>IFERROR(VLOOKUP(A1111,'[1]VAC as of March 2024'!A:K,11,FALSE),"No")</f>
        <v>No</v>
      </c>
      <c r="M1111" s="9" t="s">
        <v>2248</v>
      </c>
      <c r="Q1111" s="2"/>
    </row>
    <row r="1112" spans="1:17" x14ac:dyDescent="0.25">
      <c r="A1112" s="33" t="str">
        <f t="shared" si="51"/>
        <v>2130008170</v>
      </c>
      <c r="B1112" s="33" t="s">
        <v>2360</v>
      </c>
      <c r="C1112" s="33" t="s">
        <v>1620</v>
      </c>
      <c r="D1112" s="9" t="str">
        <f t="shared" si="52"/>
        <v>213008170</v>
      </c>
      <c r="E1112" s="34">
        <v>21300</v>
      </c>
      <c r="F1112" s="34">
        <v>8170</v>
      </c>
      <c r="G1112" s="9" t="str">
        <f>VLOOKUP(B1112,'[1]Business Unit Lookup'!A:B,2,FALSE)</f>
        <v>Norfolk State University</v>
      </c>
      <c r="H1112" s="33" t="str">
        <f>VLOOKUP(C1112,'[1]Fund Lookup'!B:C,2,FALSE)</f>
        <v>VCBA 21St Century</v>
      </c>
      <c r="I1112" s="35" t="s">
        <v>2307</v>
      </c>
      <c r="J1112" s="33" t="str">
        <f>VLOOKUP(I1112,'[1]Table B'!A:B,2,FALSE)</f>
        <v>CU-HE-Non-specific Activity</v>
      </c>
      <c r="K1112" s="9" t="str">
        <f t="shared" si="53"/>
        <v>500-CU-HE-Non-specific Activity</v>
      </c>
      <c r="L1112" s="9" t="str">
        <f>IFERROR(VLOOKUP(A1112,'[1]VAC as of March 2024'!A:K,11,FALSE),"No")</f>
        <v>No</v>
      </c>
      <c r="M1112" s="9" t="s">
        <v>2248</v>
      </c>
      <c r="Q1112" s="2"/>
    </row>
    <row r="1113" spans="1:17" x14ac:dyDescent="0.25">
      <c r="A1113" s="33" t="str">
        <f t="shared" si="51"/>
        <v>2130009650</v>
      </c>
      <c r="B1113" s="33" t="s">
        <v>2360</v>
      </c>
      <c r="C1113" s="33" t="s">
        <v>2089</v>
      </c>
      <c r="D1113" s="9" t="str">
        <f t="shared" si="52"/>
        <v>213009650</v>
      </c>
      <c r="E1113" s="34">
        <v>21300</v>
      </c>
      <c r="F1113" s="34">
        <v>9650</v>
      </c>
      <c r="G1113" s="9" t="str">
        <f>VLOOKUP(B1113,'[1]Business Unit Lookup'!A:B,2,FALSE)</f>
        <v>Norfolk State University</v>
      </c>
      <c r="H1113" s="33" t="str">
        <f>VLOOKUP(C1113,'[1]Fund Lookup'!B:C,2,FALSE)</f>
        <v>Central Capital Planning Fund</v>
      </c>
      <c r="I1113" s="35" t="s">
        <v>2236</v>
      </c>
      <c r="J1113" s="33" t="str">
        <f>VLOOKUP(I1113,'[1]Table B'!A:B,2,FALSE)</f>
        <v>General</v>
      </c>
      <c r="K1113" s="9" t="str">
        <f t="shared" si="53"/>
        <v>100-General</v>
      </c>
      <c r="L1113" s="9" t="str">
        <f>IFERROR(VLOOKUP(A1113,'[1]VAC as of March 2024'!A:K,11,FALSE),"No")</f>
        <v>No</v>
      </c>
      <c r="M1113" s="9" t="s">
        <v>2240</v>
      </c>
      <c r="O1113" s="33" t="s">
        <v>2241</v>
      </c>
      <c r="P1113" s="33" t="s">
        <v>6079</v>
      </c>
      <c r="Q1113" s="2" t="str">
        <f>VLOOKUP(P1113,'[1]Table E'!A:C,3,FALSE)</f>
        <v>Central Capital Planning</v>
      </c>
    </row>
    <row r="1114" spans="1:17" x14ac:dyDescent="0.25">
      <c r="A1114" s="33" t="str">
        <f t="shared" si="51"/>
        <v>2140001000</v>
      </c>
      <c r="B1114" s="33" t="s">
        <v>2361</v>
      </c>
      <c r="C1114" s="33" t="s">
        <v>1</v>
      </c>
      <c r="D1114" s="9" t="str">
        <f t="shared" si="52"/>
        <v>214001000</v>
      </c>
      <c r="E1114" s="34">
        <v>21400</v>
      </c>
      <c r="F1114" s="34">
        <v>1000</v>
      </c>
      <c r="G1114" s="9" t="str">
        <f>VLOOKUP(B1114,'[1]Business Unit Lookup'!A:B,2,FALSE)</f>
        <v>Longwood University</v>
      </c>
      <c r="H1114" s="33" t="str">
        <f>VLOOKUP(C1114,'[1]Fund Lookup'!B:C,2,FALSE)</f>
        <v>General Fund</v>
      </c>
      <c r="I1114" s="35" t="s">
        <v>2236</v>
      </c>
      <c r="J1114" s="33" t="str">
        <f>VLOOKUP(I1114,'[1]Table B'!A:B,2,FALSE)</f>
        <v>General</v>
      </c>
      <c r="K1114" s="9" t="str">
        <f t="shared" si="53"/>
        <v>100-General</v>
      </c>
      <c r="L1114" s="9" t="str">
        <f>IFERROR(VLOOKUP(A1114,'[1]VAC as of March 2024'!A:K,11,FALSE),"No")</f>
        <v>No</v>
      </c>
      <c r="M1114" s="9" t="s">
        <v>2237</v>
      </c>
      <c r="O1114" s="33" t="s">
        <v>2240</v>
      </c>
      <c r="P1114" s="33" t="s">
        <v>6061</v>
      </c>
      <c r="Q1114" s="2" t="str">
        <f>VLOOKUP(P1114,'[1]Table E'!A:C,3,FALSE)</f>
        <v>Unassigned</v>
      </c>
    </row>
    <row r="1115" spans="1:17" x14ac:dyDescent="0.25">
      <c r="A1115" s="33" t="str">
        <f t="shared" si="51"/>
        <v>2140003000</v>
      </c>
      <c r="B1115" s="33" t="s">
        <v>2361</v>
      </c>
      <c r="C1115" s="33" t="s">
        <v>772</v>
      </c>
      <c r="D1115" s="9" t="str">
        <f t="shared" si="52"/>
        <v>214003000</v>
      </c>
      <c r="E1115" s="34">
        <v>21400</v>
      </c>
      <c r="F1115" s="34">
        <v>3000</v>
      </c>
      <c r="G1115" s="9" t="str">
        <f>VLOOKUP(B1115,'[1]Business Unit Lookup'!A:B,2,FALSE)</f>
        <v>Longwood University</v>
      </c>
      <c r="H1115" s="33" t="str">
        <f>VLOOKUP(C1115,'[1]Fund Lookup'!B:C,2,FALSE)</f>
        <v>Higher Education Operating</v>
      </c>
      <c r="I1115" s="35" t="s">
        <v>2307</v>
      </c>
      <c r="J1115" s="33" t="str">
        <f>VLOOKUP(I1115,'[1]Table B'!A:B,2,FALSE)</f>
        <v>CU-HE-Non-specific Activity</v>
      </c>
      <c r="K1115" s="9" t="str">
        <f t="shared" si="53"/>
        <v>500-CU-HE-Non-specific Activity</v>
      </c>
      <c r="L1115" s="9" t="str">
        <f>IFERROR(VLOOKUP(A1115,'[1]VAC as of March 2024'!A:K,11,FALSE),"No")</f>
        <v>No</v>
      </c>
      <c r="M1115" s="9" t="s">
        <v>2240</v>
      </c>
      <c r="Q1115" s="2"/>
    </row>
    <row r="1116" spans="1:17" x14ac:dyDescent="0.25">
      <c r="A1116" s="33" t="str">
        <f t="shared" si="51"/>
        <v>2140003010</v>
      </c>
      <c r="B1116" s="33" t="s">
        <v>2361</v>
      </c>
      <c r="C1116" s="33" t="s">
        <v>775</v>
      </c>
      <c r="D1116" s="9" t="str">
        <f t="shared" si="52"/>
        <v>214003010</v>
      </c>
      <c r="E1116" s="34">
        <v>21400</v>
      </c>
      <c r="F1116" s="34">
        <v>3010</v>
      </c>
      <c r="G1116" s="9" t="str">
        <f>VLOOKUP(B1116,'[1]Business Unit Lookup'!A:B,2,FALSE)</f>
        <v>Longwood University</v>
      </c>
      <c r="H1116" s="33" t="str">
        <f>VLOOKUP(C1116,'[1]Fund Lookup'!B:C,2,FALSE)</f>
        <v>Higher Education Federal</v>
      </c>
      <c r="I1116" s="35" t="s">
        <v>2307</v>
      </c>
      <c r="J1116" s="33" t="str">
        <f>VLOOKUP(I1116,'[1]Table B'!A:B,2,FALSE)</f>
        <v>CU-HE-Non-specific Activity</v>
      </c>
      <c r="K1116" s="9" t="str">
        <f t="shared" si="53"/>
        <v>500-CU-HE-Non-specific Activity</v>
      </c>
      <c r="L1116" s="9" t="str">
        <f>IFERROR(VLOOKUP(A1116,'[1]VAC as of March 2024'!A:K,11,FALSE),"No")</f>
        <v>No</v>
      </c>
      <c r="M1116" s="9" t="s">
        <v>2248</v>
      </c>
      <c r="Q1116" s="2"/>
    </row>
    <row r="1117" spans="1:17" x14ac:dyDescent="0.25">
      <c r="A1117" s="33" t="str">
        <f t="shared" si="51"/>
        <v>2140003018</v>
      </c>
      <c r="B1117" s="36" t="s">
        <v>2361</v>
      </c>
      <c r="C1117" s="36" t="s">
        <v>8369</v>
      </c>
      <c r="D1117" s="9" t="str">
        <f t="shared" si="52"/>
        <v>214003018</v>
      </c>
      <c r="E1117" s="35">
        <v>21400</v>
      </c>
      <c r="F1117" s="37">
        <v>3018</v>
      </c>
      <c r="G1117" s="9" t="str">
        <f>VLOOKUP(B1117,'[1]Business Unit Lookup'!A:B,2,FALSE)</f>
        <v>Longwood University</v>
      </c>
      <c r="H1117" s="33" t="str">
        <f>VLOOKUP(C1117,'[1]Fund Lookup'!B:C,2,FALSE)</f>
        <v>ESF-Elem&amp;SSEmerRlf Fd-COVID-19</v>
      </c>
      <c r="I1117" s="35" t="s">
        <v>2307</v>
      </c>
      <c r="J1117" s="33" t="str">
        <f>VLOOKUP(I1117,'[1]Table B'!A:B,2,FALSE)</f>
        <v>CU-HE-Non-specific Activity</v>
      </c>
      <c r="K1117" s="9" t="str">
        <f t="shared" si="53"/>
        <v>500-CU-HE-Non-specific Activity</v>
      </c>
      <c r="L1117" s="9" t="str">
        <f>IFERROR(VLOOKUP(A1117,'[1]VAC as of March 2024'!A:K,11,FALSE),"No")</f>
        <v>No</v>
      </c>
      <c r="M1117" s="38" t="s">
        <v>5493</v>
      </c>
      <c r="O1117" s="38"/>
      <c r="P1117" s="38"/>
      <c r="Q1117" s="2"/>
    </row>
    <row r="1118" spans="1:17" x14ac:dyDescent="0.25">
      <c r="A1118" s="33" t="str">
        <f t="shared" si="51"/>
        <v>2140003020</v>
      </c>
      <c r="B1118" s="33" t="s">
        <v>2361</v>
      </c>
      <c r="C1118" s="33" t="s">
        <v>778</v>
      </c>
      <c r="D1118" s="9" t="str">
        <f t="shared" si="52"/>
        <v>214003020</v>
      </c>
      <c r="E1118" s="34">
        <v>21400</v>
      </c>
      <c r="F1118" s="34">
        <v>3020</v>
      </c>
      <c r="G1118" s="9" t="str">
        <f>VLOOKUP(B1118,'[1]Business Unit Lookup'!A:B,2,FALSE)</f>
        <v>Longwood University</v>
      </c>
      <c r="H1118" s="33" t="str">
        <f>VLOOKUP(C1118,'[1]Fund Lookup'!B:C,2,FALSE)</f>
        <v>Foundation/Othr Grants/Cntrcts</v>
      </c>
      <c r="I1118" s="35" t="s">
        <v>2307</v>
      </c>
      <c r="J1118" s="33" t="str">
        <f>VLOOKUP(I1118,'[1]Table B'!A:B,2,FALSE)</f>
        <v>CU-HE-Non-specific Activity</v>
      </c>
      <c r="K1118" s="9" t="str">
        <f t="shared" si="53"/>
        <v>500-CU-HE-Non-specific Activity</v>
      </c>
      <c r="L1118" s="9" t="str">
        <f>IFERROR(VLOOKUP(A1118,'[1]VAC as of March 2024'!A:K,11,FALSE),"No")</f>
        <v>No</v>
      </c>
      <c r="M1118" s="9" t="s">
        <v>2248</v>
      </c>
      <c r="Q1118" s="2"/>
    </row>
    <row r="1119" spans="1:17" x14ac:dyDescent="0.25">
      <c r="A1119" s="33" t="str">
        <f t="shared" si="51"/>
        <v>2140003030</v>
      </c>
      <c r="B1119" s="33" t="s">
        <v>2361</v>
      </c>
      <c r="C1119" s="33" t="s">
        <v>780</v>
      </c>
      <c r="D1119" s="9" t="str">
        <f t="shared" si="52"/>
        <v>214003030</v>
      </c>
      <c r="E1119" s="34">
        <v>21400</v>
      </c>
      <c r="F1119" s="34">
        <v>3030</v>
      </c>
      <c r="G1119" s="9" t="str">
        <f>VLOOKUP(B1119,'[1]Business Unit Lookup'!A:B,2,FALSE)</f>
        <v>Longwood University</v>
      </c>
      <c r="H1119" s="33" t="str">
        <f>VLOOKUP(C1119,'[1]Fund Lookup'!B:C,2,FALSE)</f>
        <v>Indirect Cost Recovery</v>
      </c>
      <c r="I1119" s="35" t="s">
        <v>2307</v>
      </c>
      <c r="J1119" s="33" t="str">
        <f>VLOOKUP(I1119,'[1]Table B'!A:B,2,FALSE)</f>
        <v>CU-HE-Non-specific Activity</v>
      </c>
      <c r="K1119" s="9" t="str">
        <f t="shared" si="53"/>
        <v>500-CU-HE-Non-specific Activity</v>
      </c>
      <c r="L1119" s="9" t="str">
        <f>IFERROR(VLOOKUP(A1119,'[1]VAC as of March 2024'!A:K,11,FALSE),"No")</f>
        <v>No</v>
      </c>
      <c r="M1119" s="9" t="s">
        <v>2240</v>
      </c>
      <c r="Q1119" s="2"/>
    </row>
    <row r="1120" spans="1:17" x14ac:dyDescent="0.25">
      <c r="A1120" s="33" t="str">
        <f t="shared" si="51"/>
        <v>2140003060</v>
      </c>
      <c r="B1120" s="33" t="s">
        <v>2361</v>
      </c>
      <c r="C1120" s="33" t="s">
        <v>785</v>
      </c>
      <c r="D1120" s="9" t="str">
        <f t="shared" si="52"/>
        <v>214003060</v>
      </c>
      <c r="E1120" s="34">
        <v>21400</v>
      </c>
      <c r="F1120" s="34">
        <v>3060</v>
      </c>
      <c r="G1120" s="9" t="str">
        <f>VLOOKUP(B1120,'[1]Business Unit Lookup'!A:B,2,FALSE)</f>
        <v>Longwood University</v>
      </c>
      <c r="H1120" s="33" t="str">
        <f>VLOOKUP(C1120,'[1]Fund Lookup'!B:C,2,FALSE)</f>
        <v>Auxiliary Enterprise</v>
      </c>
      <c r="I1120" s="35" t="s">
        <v>2307</v>
      </c>
      <c r="J1120" s="33" t="str">
        <f>VLOOKUP(I1120,'[1]Table B'!A:B,2,FALSE)</f>
        <v>CU-HE-Non-specific Activity</v>
      </c>
      <c r="K1120" s="9" t="str">
        <f t="shared" si="53"/>
        <v>500-CU-HE-Non-specific Activity</v>
      </c>
      <c r="L1120" s="9" t="str">
        <f>IFERROR(VLOOKUP(A1120,'[1]VAC as of March 2024'!A:K,11,FALSE),"No")</f>
        <v>No</v>
      </c>
      <c r="M1120" s="9" t="s">
        <v>2240</v>
      </c>
      <c r="Q1120" s="2"/>
    </row>
    <row r="1121" spans="1:17" x14ac:dyDescent="0.25">
      <c r="A1121" s="33" t="str">
        <f t="shared" si="51"/>
        <v>2140003080</v>
      </c>
      <c r="B1121" s="33" t="s">
        <v>2361</v>
      </c>
      <c r="C1121" s="33" t="s">
        <v>790</v>
      </c>
      <c r="D1121" s="9" t="str">
        <f t="shared" si="52"/>
        <v>214003080</v>
      </c>
      <c r="E1121" s="34">
        <v>21400</v>
      </c>
      <c r="F1121" s="34">
        <v>3080</v>
      </c>
      <c r="G1121" s="9" t="str">
        <f>VLOOKUP(B1121,'[1]Business Unit Lookup'!A:B,2,FALSE)</f>
        <v>Longwood University</v>
      </c>
      <c r="H1121" s="33" t="str">
        <f>VLOOKUP(C1121,'[1]Fund Lookup'!B:C,2,FALSE)</f>
        <v>Work Study</v>
      </c>
      <c r="I1121" s="35" t="s">
        <v>2307</v>
      </c>
      <c r="J1121" s="33" t="str">
        <f>VLOOKUP(I1121,'[1]Table B'!A:B,2,FALSE)</f>
        <v>CU-HE-Non-specific Activity</v>
      </c>
      <c r="K1121" s="9" t="str">
        <f t="shared" si="53"/>
        <v>500-CU-HE-Non-specific Activity</v>
      </c>
      <c r="L1121" s="9" t="str">
        <f>IFERROR(VLOOKUP(A1121,'[1]VAC as of March 2024'!A:K,11,FALSE),"No")</f>
        <v>No</v>
      </c>
      <c r="M1121" s="9" t="s">
        <v>2248</v>
      </c>
      <c r="Q1121" s="2"/>
    </row>
    <row r="1122" spans="1:17" x14ac:dyDescent="0.25">
      <c r="A1122" s="33" t="str">
        <f t="shared" si="51"/>
        <v>2140003210</v>
      </c>
      <c r="B1122" s="36" t="s">
        <v>2361</v>
      </c>
      <c r="C1122" s="36" t="s">
        <v>6135</v>
      </c>
      <c r="D1122" s="9" t="str">
        <f t="shared" si="52"/>
        <v>214003210</v>
      </c>
      <c r="E1122" s="35">
        <v>21400</v>
      </c>
      <c r="F1122" s="37">
        <v>3210</v>
      </c>
      <c r="G1122" s="9" t="str">
        <f>VLOOKUP(B1122,'[1]Business Unit Lookup'!A:B,2,FALSE)</f>
        <v>Longwood University</v>
      </c>
      <c r="H1122" s="33" t="str">
        <f>VLOOKUP(C1122,'[1]Fund Lookup'!B:C,2,FALSE)</f>
        <v>ARP-CrvStLoclFisRecFd-COVID-19</v>
      </c>
      <c r="I1122" s="35" t="s">
        <v>2307</v>
      </c>
      <c r="J1122" s="33" t="str">
        <f>VLOOKUP(I1122,'[1]Table B'!A:B,2,FALSE)</f>
        <v>CU-HE-Non-specific Activity</v>
      </c>
      <c r="K1122" s="9" t="str">
        <f t="shared" si="53"/>
        <v>500-CU-HE-Non-specific Activity</v>
      </c>
      <c r="L1122" s="9" t="str">
        <f>IFERROR(VLOOKUP(A1122,'[1]VAC as of March 2024'!A:K,11,FALSE),"No")</f>
        <v>No</v>
      </c>
      <c r="M1122" s="38" t="s">
        <v>5493</v>
      </c>
      <c r="O1122" s="38"/>
      <c r="P1122" s="38"/>
      <c r="Q1122" s="2"/>
    </row>
    <row r="1123" spans="1:17" x14ac:dyDescent="0.25">
      <c r="A1123" s="33" t="str">
        <f t="shared" si="51"/>
        <v>2140003230</v>
      </c>
      <c r="B1123" s="33" t="s">
        <v>2361</v>
      </c>
      <c r="C1123" s="33" t="s">
        <v>6136</v>
      </c>
      <c r="D1123" s="9" t="str">
        <f t="shared" si="52"/>
        <v>214003230</v>
      </c>
      <c r="E1123" s="34">
        <v>21400</v>
      </c>
      <c r="F1123" s="34">
        <v>3230</v>
      </c>
      <c r="G1123" s="9" t="str">
        <f>VLOOKUP(B1123,'[1]Business Unit Lookup'!A:B,2,FALSE)</f>
        <v>Longwood University</v>
      </c>
      <c r="H1123" s="33" t="str">
        <f>VLOOKUP(C1123,'[1]Fund Lookup'!B:C,2,FALSE)</f>
        <v>Epi&amp;LabCpctyInfctsDis-COVID-19</v>
      </c>
      <c r="I1123" s="35" t="s">
        <v>2307</v>
      </c>
      <c r="J1123" s="33" t="str">
        <f>VLOOKUP(I1123,'[1]Table B'!A:B,2,FALSE)</f>
        <v>CU-HE-Non-specific Activity</v>
      </c>
      <c r="K1123" s="9" t="str">
        <f t="shared" si="53"/>
        <v>500-CU-HE-Non-specific Activity</v>
      </c>
      <c r="L1123" s="9" t="str">
        <f>IFERROR(VLOOKUP(A1123,'[1]VAC as of March 2024'!A:K,11,FALSE),"No")</f>
        <v>No</v>
      </c>
      <c r="M1123" s="9" t="s">
        <v>5493</v>
      </c>
      <c r="Q1123" s="2"/>
    </row>
    <row r="1124" spans="1:17" x14ac:dyDescent="0.25">
      <c r="A1124" s="33" t="str">
        <f t="shared" si="51"/>
        <v>2140003280</v>
      </c>
      <c r="B1124" s="33" t="s">
        <v>2361</v>
      </c>
      <c r="C1124" s="33" t="s">
        <v>5559</v>
      </c>
      <c r="D1124" s="9" t="str">
        <f t="shared" si="52"/>
        <v>214003280</v>
      </c>
      <c r="E1124" s="34">
        <v>21400</v>
      </c>
      <c r="F1124" s="34">
        <v>3280</v>
      </c>
      <c r="G1124" s="9" t="str">
        <f>VLOOKUP(B1124,'[1]Business Unit Lookup'!A:B,2,FALSE)</f>
        <v>Longwood University</v>
      </c>
      <c r="H1124" s="33" t="str">
        <f>VLOOKUP(C1124,'[1]Fund Lookup'!B:C,2,FALSE)</f>
        <v>CoronavrsEmrSpplFdPrg-COVID-19</v>
      </c>
      <c r="I1124" s="35" t="s">
        <v>2307</v>
      </c>
      <c r="J1124" s="33" t="str">
        <f>VLOOKUP(I1124,'[1]Table B'!A:B,2,FALSE)</f>
        <v>CU-HE-Non-specific Activity</v>
      </c>
      <c r="K1124" s="9" t="str">
        <f t="shared" si="53"/>
        <v>500-CU-HE-Non-specific Activity</v>
      </c>
      <c r="L1124" s="9" t="str">
        <f>IFERROR(VLOOKUP(A1124,'[1]VAC as of March 2024'!A:K,11,FALSE),"No")</f>
        <v>No</v>
      </c>
      <c r="M1124" s="9" t="s">
        <v>5493</v>
      </c>
      <c r="Q1124" s="2"/>
    </row>
    <row r="1125" spans="1:17" x14ac:dyDescent="0.25">
      <c r="A1125" s="33" t="str">
        <f t="shared" si="51"/>
        <v>2140003290</v>
      </c>
      <c r="B1125" s="33" t="s">
        <v>2361</v>
      </c>
      <c r="C1125" s="33" t="s">
        <v>5561</v>
      </c>
      <c r="D1125" s="9" t="str">
        <f t="shared" si="52"/>
        <v>214003290</v>
      </c>
      <c r="E1125" s="34">
        <v>21400</v>
      </c>
      <c r="F1125" s="34">
        <v>3290</v>
      </c>
      <c r="G1125" s="9" t="str">
        <f>VLOOKUP(B1125,'[1]Business Unit Lookup'!A:B,2,FALSE)</f>
        <v>Longwood University</v>
      </c>
      <c r="H1125" s="33" t="str">
        <f>VLOOKUP(C1125,'[1]Fund Lookup'!B:C,2,FALSE)</f>
        <v>ChldCr&amp;DvlpmntBlckGrt-COVID-19</v>
      </c>
      <c r="I1125" s="35" t="s">
        <v>2307</v>
      </c>
      <c r="J1125" s="33" t="str">
        <f>VLOOKUP(I1125,'[1]Table B'!A:B,2,FALSE)</f>
        <v>CU-HE-Non-specific Activity</v>
      </c>
      <c r="K1125" s="9" t="str">
        <f t="shared" si="53"/>
        <v>500-CU-HE-Non-specific Activity</v>
      </c>
      <c r="L1125" s="9" t="str">
        <f>IFERROR(VLOOKUP(A1125,'[1]VAC as of March 2024'!A:K,11,FALSE),"No")</f>
        <v>No</v>
      </c>
      <c r="M1125" s="9" t="s">
        <v>5493</v>
      </c>
      <c r="Q1125" s="2"/>
    </row>
    <row r="1126" spans="1:17" x14ac:dyDescent="0.25">
      <c r="A1126" s="33" t="str">
        <f t="shared" si="51"/>
        <v>2140003360</v>
      </c>
      <c r="B1126" s="33" t="s">
        <v>2361</v>
      </c>
      <c r="C1126" s="33" t="s">
        <v>5566</v>
      </c>
      <c r="D1126" s="9" t="str">
        <f t="shared" si="52"/>
        <v>214003360</v>
      </c>
      <c r="E1126" s="34">
        <v>21400</v>
      </c>
      <c r="F1126" s="34">
        <v>3360</v>
      </c>
      <c r="G1126" s="9" t="str">
        <f>VLOOKUP(B1126,'[1]Business Unit Lookup'!A:B,2,FALSE)</f>
        <v>Longwood University</v>
      </c>
      <c r="H1126" s="33" t="str">
        <f>VLOOKUP(C1126,'[1]Fund Lookup'!B:C,2,FALSE)</f>
        <v>PromoHumanityTeaching-COVID-19</v>
      </c>
      <c r="I1126" s="35" t="s">
        <v>2307</v>
      </c>
      <c r="J1126" s="33" t="str">
        <f>VLOOKUP(I1126,'[1]Table B'!A:B,2,FALSE)</f>
        <v>CU-HE-Non-specific Activity</v>
      </c>
      <c r="K1126" s="9" t="str">
        <f t="shared" si="53"/>
        <v>500-CU-HE-Non-specific Activity</v>
      </c>
      <c r="L1126" s="9" t="str">
        <f>IFERROR(VLOOKUP(A1126,'[1]VAC as of March 2024'!A:K,11,FALSE),"No")</f>
        <v>No</v>
      </c>
      <c r="M1126" s="9" t="s">
        <v>5493</v>
      </c>
      <c r="Q1126" s="2"/>
    </row>
    <row r="1127" spans="1:17" x14ac:dyDescent="0.25">
      <c r="A1127" s="33" t="str">
        <f t="shared" si="51"/>
        <v>2140003410</v>
      </c>
      <c r="B1127" s="33" t="s">
        <v>2361</v>
      </c>
      <c r="C1127" s="33" t="s">
        <v>5581</v>
      </c>
      <c r="D1127" s="9" t="str">
        <f t="shared" si="52"/>
        <v>214003410</v>
      </c>
      <c r="E1127" s="34">
        <v>21400</v>
      </c>
      <c r="F1127" s="34">
        <v>3410</v>
      </c>
      <c r="G1127" s="9" t="str">
        <f>VLOOKUP(B1127,'[1]Business Unit Lookup'!A:B,2,FALSE)</f>
        <v>Longwood University</v>
      </c>
      <c r="H1127" s="33" t="str">
        <f>VLOOKUP(C1127,'[1]Fund Lookup'!B:C,2,FALSE)</f>
        <v>GEER Fund - COVID-19</v>
      </c>
      <c r="I1127" s="35" t="s">
        <v>2307</v>
      </c>
      <c r="J1127" s="33" t="str">
        <f>VLOOKUP(I1127,'[1]Table B'!A:B,2,FALSE)</f>
        <v>CU-HE-Non-specific Activity</v>
      </c>
      <c r="K1127" s="9" t="str">
        <f t="shared" si="53"/>
        <v>500-CU-HE-Non-specific Activity</v>
      </c>
      <c r="L1127" s="9" t="str">
        <f>IFERROR(VLOOKUP(A1127,'[1]VAC as of March 2024'!A:K,11,FALSE),"No")</f>
        <v>No</v>
      </c>
      <c r="M1127" s="9" t="s">
        <v>5493</v>
      </c>
      <c r="Q1127" s="2"/>
    </row>
    <row r="1128" spans="1:17" x14ac:dyDescent="0.25">
      <c r="A1128" s="33" t="str">
        <f t="shared" si="51"/>
        <v>2140003420</v>
      </c>
      <c r="B1128" s="33" t="s">
        <v>2361</v>
      </c>
      <c r="C1128" s="33" t="s">
        <v>5584</v>
      </c>
      <c r="D1128" s="9" t="str">
        <f t="shared" si="52"/>
        <v>214003420</v>
      </c>
      <c r="E1128" s="34">
        <v>21400</v>
      </c>
      <c r="F1128" s="34">
        <v>3420</v>
      </c>
      <c r="G1128" s="9" t="str">
        <f>VLOOKUP(B1128,'[1]Business Unit Lookup'!A:B,2,FALSE)</f>
        <v>Longwood University</v>
      </c>
      <c r="H1128" s="33" t="str">
        <f>VLOOKUP(C1128,'[1]Fund Lookup'!B:C,2,FALSE)</f>
        <v>Caresactrlffd-General-Covid-19</v>
      </c>
      <c r="I1128" s="35" t="s">
        <v>2307</v>
      </c>
      <c r="J1128" s="33" t="str">
        <f>VLOOKUP(I1128,'[1]Table B'!A:B,2,FALSE)</f>
        <v>CU-HE-Non-specific Activity</v>
      </c>
      <c r="K1128" s="9" t="str">
        <f t="shared" si="53"/>
        <v>500-CU-HE-Non-specific Activity</v>
      </c>
      <c r="L1128" s="9" t="str">
        <f>IFERROR(VLOOKUP(A1128,'[1]VAC as of March 2024'!A:K,11,FALSE),"No")</f>
        <v>No</v>
      </c>
      <c r="M1128" s="9" t="s">
        <v>5493</v>
      </c>
      <c r="Q1128" s="2"/>
    </row>
    <row r="1129" spans="1:17" x14ac:dyDescent="0.25">
      <c r="A1129" s="33" t="str">
        <f t="shared" si="51"/>
        <v>2140003440</v>
      </c>
      <c r="B1129" s="33" t="s">
        <v>2361</v>
      </c>
      <c r="C1129" s="33" t="s">
        <v>5370</v>
      </c>
      <c r="D1129" s="9" t="str">
        <f t="shared" si="52"/>
        <v>214003440</v>
      </c>
      <c r="E1129" s="34">
        <v>21400</v>
      </c>
      <c r="F1129" s="34">
        <v>3440</v>
      </c>
      <c r="G1129" s="9" t="str">
        <f>VLOOKUP(B1129,'[1]Business Unit Lookup'!A:B,2,FALSE)</f>
        <v>Longwood University</v>
      </c>
      <c r="H1129" s="33" t="str">
        <f>VLOOKUP(C1129,'[1]Fund Lookup'!B:C,2,FALSE)</f>
        <v>EduStabFund-Students-COVID-19</v>
      </c>
      <c r="I1129" s="35" t="s">
        <v>2307</v>
      </c>
      <c r="J1129" s="33" t="str">
        <f>VLOOKUP(I1129,'[1]Table B'!A:B,2,FALSE)</f>
        <v>CU-HE-Non-specific Activity</v>
      </c>
      <c r="K1129" s="9" t="str">
        <f t="shared" si="53"/>
        <v>500-CU-HE-Non-specific Activity</v>
      </c>
      <c r="L1129" s="9" t="str">
        <f>IFERROR(VLOOKUP(A1129,'[1]VAC as of March 2024'!A:K,11,FALSE),"No")</f>
        <v>No</v>
      </c>
      <c r="M1129" s="9" t="s">
        <v>5493</v>
      </c>
      <c r="Q1129" s="2"/>
    </row>
    <row r="1130" spans="1:17" x14ac:dyDescent="0.25">
      <c r="A1130" s="33" t="str">
        <f t="shared" si="51"/>
        <v>2140003460</v>
      </c>
      <c r="B1130" s="35" t="s">
        <v>2361</v>
      </c>
      <c r="C1130" s="36" t="s">
        <v>8470</v>
      </c>
      <c r="D1130" s="9" t="str">
        <f t="shared" si="52"/>
        <v>214003460</v>
      </c>
      <c r="E1130" s="35">
        <v>21400</v>
      </c>
      <c r="F1130" s="37">
        <v>3460</v>
      </c>
      <c r="G1130" s="9" t="str">
        <f>VLOOKUP(B1130,'[1]Business Unit Lookup'!A:B,2,FALSE)</f>
        <v>Longwood University</v>
      </c>
      <c r="H1130" s="33" t="str">
        <f>VLOOKUP(C1130,'[1]Fund Lookup'!B:C,2,FALSE)</f>
        <v>Innovative internship Fund</v>
      </c>
      <c r="I1130" s="35" t="s">
        <v>2307</v>
      </c>
      <c r="J1130" s="33" t="str">
        <f>VLOOKUP(I1130,'[1]Table B'!A:B,2,FALSE)</f>
        <v>CU-HE-Non-specific Activity</v>
      </c>
      <c r="K1130" s="9" t="str">
        <f t="shared" si="53"/>
        <v>500-CU-HE-Non-specific Activity</v>
      </c>
      <c r="L1130" s="9" t="str">
        <f>IFERROR(VLOOKUP(A1130,'[1]VAC as of March 2024'!A:K,11,FALSE),"No")</f>
        <v>No</v>
      </c>
      <c r="M1130" s="38" t="s">
        <v>2240</v>
      </c>
      <c r="O1130" s="38"/>
      <c r="P1130" s="38"/>
      <c r="Q1130" s="2"/>
    </row>
    <row r="1131" spans="1:17" x14ac:dyDescent="0.25">
      <c r="A1131" s="33" t="str">
        <f t="shared" si="51"/>
        <v>2140003490</v>
      </c>
      <c r="B1131" s="35" t="s">
        <v>2361</v>
      </c>
      <c r="C1131" s="36" t="s">
        <v>8475</v>
      </c>
      <c r="D1131" s="9" t="str">
        <f t="shared" si="52"/>
        <v>214003490</v>
      </c>
      <c r="E1131" s="35">
        <v>21400</v>
      </c>
      <c r="F1131" s="37">
        <v>3490</v>
      </c>
      <c r="G1131" s="9" t="str">
        <f>VLOOKUP(B1131,'[1]Business Unit Lookup'!A:B,2,FALSE)</f>
        <v>Longwood University</v>
      </c>
      <c r="H1131" s="33" t="str">
        <f>VLOOKUP(C1131,'[1]Fund Lookup'!B:C,2,FALSE)</f>
        <v>NewEconomyWrkfrcCrdntlGrntFnd</v>
      </c>
      <c r="I1131" s="35" t="s">
        <v>2307</v>
      </c>
      <c r="J1131" s="33" t="str">
        <f>VLOOKUP(I1131,'[1]Table B'!A:B,2,FALSE)</f>
        <v>CU-HE-Non-specific Activity</v>
      </c>
      <c r="K1131" s="9" t="str">
        <f t="shared" si="53"/>
        <v>500-CU-HE-Non-specific Activity</v>
      </c>
      <c r="L1131" s="9" t="str">
        <f>IFERROR(VLOOKUP(A1131,'[1]VAC as of March 2024'!A:K,11,FALSE),"No")</f>
        <v>No</v>
      </c>
      <c r="M1131" s="38" t="s">
        <v>2240</v>
      </c>
      <c r="O1131" s="38"/>
      <c r="P1131" s="38"/>
      <c r="Q1131" s="2"/>
    </row>
    <row r="1132" spans="1:17" x14ac:dyDescent="0.25">
      <c r="A1132" s="33" t="str">
        <f t="shared" si="51"/>
        <v>2140003690</v>
      </c>
      <c r="B1132" s="33" t="s">
        <v>2361</v>
      </c>
      <c r="C1132" s="33" t="s">
        <v>5373</v>
      </c>
      <c r="D1132" s="9" t="str">
        <f t="shared" si="52"/>
        <v>214003690</v>
      </c>
      <c r="E1132" s="34">
        <v>21400</v>
      </c>
      <c r="F1132" s="34">
        <v>3690</v>
      </c>
      <c r="G1132" s="9" t="str">
        <f>VLOOKUP(B1132,'[1]Business Unit Lookup'!A:B,2,FALSE)</f>
        <v>Longwood University</v>
      </c>
      <c r="H1132" s="33" t="str">
        <f>VLOOKUP(C1132,'[1]Fund Lookup'!B:C,2,FALSE)</f>
        <v>EduStabFund-Institutn-COVID-19</v>
      </c>
      <c r="I1132" s="35" t="s">
        <v>2307</v>
      </c>
      <c r="J1132" s="33" t="str">
        <f>VLOOKUP(I1132,'[1]Table B'!A:B,2,FALSE)</f>
        <v>CU-HE-Non-specific Activity</v>
      </c>
      <c r="K1132" s="9" t="str">
        <f t="shared" si="53"/>
        <v>500-CU-HE-Non-specific Activity</v>
      </c>
      <c r="L1132" s="9" t="str">
        <f>IFERROR(VLOOKUP(A1132,'[1]VAC as of March 2024'!A:K,11,FALSE),"No")</f>
        <v>No</v>
      </c>
      <c r="M1132" s="9" t="s">
        <v>5493</v>
      </c>
      <c r="Q1132" s="2"/>
    </row>
    <row r="1133" spans="1:17" x14ac:dyDescent="0.25">
      <c r="A1133" s="33" t="str">
        <f t="shared" si="51"/>
        <v>2140003710</v>
      </c>
      <c r="B1133" s="36" t="s">
        <v>2361</v>
      </c>
      <c r="C1133" s="36" t="s">
        <v>6137</v>
      </c>
      <c r="D1133" s="9" t="str">
        <f t="shared" si="52"/>
        <v>214003710</v>
      </c>
      <c r="E1133" s="35">
        <v>21400</v>
      </c>
      <c r="F1133" s="37">
        <v>3710</v>
      </c>
      <c r="G1133" s="9" t="str">
        <f>VLOOKUP(B1133,'[1]Business Unit Lookup'!A:B,2,FALSE)</f>
        <v>Longwood University</v>
      </c>
      <c r="H1133" s="33" t="str">
        <f>VLOOKUP(C1133,'[1]Fund Lookup'!B:C,2,FALSE)</f>
        <v>FEMA - State Agy - COVID-19</v>
      </c>
      <c r="I1133" s="35" t="s">
        <v>2307</v>
      </c>
      <c r="J1133" s="33" t="str">
        <f>VLOOKUP(I1133,'[1]Table B'!A:B,2,FALSE)</f>
        <v>CU-HE-Non-specific Activity</v>
      </c>
      <c r="K1133" s="9" t="str">
        <f t="shared" si="53"/>
        <v>500-CU-HE-Non-specific Activity</v>
      </c>
      <c r="L1133" s="9" t="str">
        <f>IFERROR(VLOOKUP(A1133,'[1]VAC as of March 2024'!A:K,11,FALSE),"No")</f>
        <v>No</v>
      </c>
      <c r="M1133" s="38" t="s">
        <v>5493</v>
      </c>
      <c r="O1133" s="38"/>
      <c r="P1133" s="38"/>
      <c r="Q1133" s="2"/>
    </row>
    <row r="1134" spans="1:17" x14ac:dyDescent="0.25">
      <c r="A1134" s="33" t="str">
        <f t="shared" si="51"/>
        <v>2140003860</v>
      </c>
      <c r="B1134" s="33" t="s">
        <v>2361</v>
      </c>
      <c r="C1134" s="33" t="s">
        <v>863</v>
      </c>
      <c r="D1134" s="9" t="str">
        <f t="shared" si="52"/>
        <v>214003860</v>
      </c>
      <c r="E1134" s="34">
        <v>21400</v>
      </c>
      <c r="F1134" s="34">
        <v>3860</v>
      </c>
      <c r="G1134" s="9" t="str">
        <f>VLOOKUP(B1134,'[1]Business Unit Lookup'!A:B,2,FALSE)</f>
        <v>Longwood University</v>
      </c>
      <c r="H1134" s="33" t="str">
        <f>VLOOKUP(C1134,'[1]Fund Lookup'!B:C,2,FALSE)</f>
        <v>Rcycl Matl Sale-Non-Gen/Fed-HE</v>
      </c>
      <c r="I1134" s="35" t="s">
        <v>2307</v>
      </c>
      <c r="J1134" s="33" t="str">
        <f>VLOOKUP(I1134,'[1]Table B'!A:B,2,FALSE)</f>
        <v>CU-HE-Non-specific Activity</v>
      </c>
      <c r="K1134" s="9" t="str">
        <f t="shared" si="53"/>
        <v>500-CU-HE-Non-specific Activity</v>
      </c>
      <c r="L1134" s="9" t="str">
        <f>IFERROR(VLOOKUP(A1134,'[1]VAC as of March 2024'!A:K,11,FALSE),"No")</f>
        <v>No</v>
      </c>
      <c r="M1134" s="9" t="s">
        <v>2240</v>
      </c>
      <c r="Q1134" s="2"/>
    </row>
    <row r="1135" spans="1:17" x14ac:dyDescent="0.25">
      <c r="A1135" s="33" t="str">
        <f t="shared" si="51"/>
        <v>2140003880</v>
      </c>
      <c r="B1135" s="33" t="s">
        <v>2361</v>
      </c>
      <c r="C1135" s="33" t="s">
        <v>868</v>
      </c>
      <c r="D1135" s="9" t="str">
        <f t="shared" si="52"/>
        <v>214003880</v>
      </c>
      <c r="E1135" s="34">
        <v>21400</v>
      </c>
      <c r="F1135" s="34">
        <v>3880</v>
      </c>
      <c r="G1135" s="9" t="str">
        <f>VLOOKUP(B1135,'[1]Business Unit Lookup'!A:B,2,FALSE)</f>
        <v>Longwood University</v>
      </c>
      <c r="H1135" s="33" t="str">
        <f>VLOOKUP(C1135,'[1]Fund Lookup'!B:C,2,FALSE)</f>
        <v>Supp&amp;Equip Sls-Non-Gen/Fed-HE</v>
      </c>
      <c r="I1135" s="35" t="s">
        <v>2307</v>
      </c>
      <c r="J1135" s="33" t="str">
        <f>VLOOKUP(I1135,'[1]Table B'!A:B,2,FALSE)</f>
        <v>CU-HE-Non-specific Activity</v>
      </c>
      <c r="K1135" s="9" t="str">
        <f t="shared" si="53"/>
        <v>500-CU-HE-Non-specific Activity</v>
      </c>
      <c r="L1135" s="9" t="str">
        <f>IFERROR(VLOOKUP(A1135,'[1]VAC as of March 2024'!A:K,11,FALSE),"No")</f>
        <v>No</v>
      </c>
      <c r="M1135" s="9" t="s">
        <v>2240</v>
      </c>
      <c r="Q1135" s="2"/>
    </row>
    <row r="1136" spans="1:17" x14ac:dyDescent="0.25">
      <c r="A1136" s="33" t="str">
        <f t="shared" si="51"/>
        <v>2140003900</v>
      </c>
      <c r="B1136" s="33" t="s">
        <v>2361</v>
      </c>
      <c r="C1136" s="33" t="s">
        <v>874</v>
      </c>
      <c r="D1136" s="9" t="str">
        <f t="shared" si="52"/>
        <v>214003900</v>
      </c>
      <c r="E1136" s="34">
        <v>21400</v>
      </c>
      <c r="F1136" s="34">
        <v>3900</v>
      </c>
      <c r="G1136" s="9" t="str">
        <f>VLOOKUP(B1136,'[1]Business Unit Lookup'!A:B,2,FALSE)</f>
        <v>Longwood University</v>
      </c>
      <c r="H1136" s="33" t="str">
        <f>VLOOKUP(C1136,'[1]Fund Lookup'!B:C,2,FALSE)</f>
        <v>Insurance Recovery - Higher Ed</v>
      </c>
      <c r="I1136" s="35" t="s">
        <v>2307</v>
      </c>
      <c r="J1136" s="33" t="str">
        <f>VLOOKUP(I1136,'[1]Table B'!A:B,2,FALSE)</f>
        <v>CU-HE-Non-specific Activity</v>
      </c>
      <c r="K1136" s="9" t="str">
        <f t="shared" si="53"/>
        <v>500-CU-HE-Non-specific Activity</v>
      </c>
      <c r="L1136" s="9" t="str">
        <f>IFERROR(VLOOKUP(A1136,'[1]VAC as of March 2024'!A:K,11,FALSE),"No")</f>
        <v>No</v>
      </c>
      <c r="M1136" s="9" t="s">
        <v>2240</v>
      </c>
      <c r="Q1136" s="2"/>
    </row>
    <row r="1137" spans="1:17" x14ac:dyDescent="0.25">
      <c r="A1137" s="33" t="str">
        <f t="shared" si="51"/>
        <v>2140008120</v>
      </c>
      <c r="B1137" s="33" t="s">
        <v>2361</v>
      </c>
      <c r="C1137" s="33" t="s">
        <v>1610</v>
      </c>
      <c r="D1137" s="9" t="str">
        <f t="shared" si="52"/>
        <v>214008120</v>
      </c>
      <c r="E1137" s="34">
        <v>21400</v>
      </c>
      <c r="F1137" s="34">
        <v>8120</v>
      </c>
      <c r="G1137" s="9" t="str">
        <f>VLOOKUP(B1137,'[1]Business Unit Lookup'!A:B,2,FALSE)</f>
        <v>Longwood University</v>
      </c>
      <c r="H1137" s="33" t="str">
        <f>VLOOKUP(C1137,'[1]Fund Lookup'!B:C,2,FALSE)</f>
        <v>9(C) Debt Service-Prin/Int Pay</v>
      </c>
      <c r="I1137" s="35" t="s">
        <v>2307</v>
      </c>
      <c r="J1137" s="33" t="str">
        <f>VLOOKUP(I1137,'[1]Table B'!A:B,2,FALSE)</f>
        <v>CU-HE-Non-specific Activity</v>
      </c>
      <c r="K1137" s="9" t="str">
        <f t="shared" si="53"/>
        <v>500-CU-HE-Non-specific Activity</v>
      </c>
      <c r="L1137" s="9" t="str">
        <f>IFERROR(VLOOKUP(A1137,'[1]VAC as of March 2024'!A:K,11,FALSE),"No")</f>
        <v>No</v>
      </c>
      <c r="M1137" s="9" t="s">
        <v>2248</v>
      </c>
      <c r="Q1137" s="2"/>
    </row>
    <row r="1138" spans="1:17" x14ac:dyDescent="0.25">
      <c r="A1138" s="33" t="str">
        <f t="shared" si="51"/>
        <v>2140008130</v>
      </c>
      <c r="B1138" s="33" t="s">
        <v>2361</v>
      </c>
      <c r="C1138" s="33" t="s">
        <v>1612</v>
      </c>
      <c r="D1138" s="9" t="str">
        <f t="shared" si="52"/>
        <v>214008130</v>
      </c>
      <c r="E1138" s="34">
        <v>21400</v>
      </c>
      <c r="F1138" s="34">
        <v>8130</v>
      </c>
      <c r="G1138" s="9" t="str">
        <f>VLOOKUP(B1138,'[1]Business Unit Lookup'!A:B,2,FALSE)</f>
        <v>Longwood University</v>
      </c>
      <c r="H1138" s="33" t="str">
        <f>VLOOKUP(C1138,'[1]Fund Lookup'!B:C,2,FALSE)</f>
        <v>9(C) Debt Service-Const Costs</v>
      </c>
      <c r="I1138" s="35" t="s">
        <v>2307</v>
      </c>
      <c r="J1138" s="33" t="str">
        <f>VLOOKUP(I1138,'[1]Table B'!A:B,2,FALSE)</f>
        <v>CU-HE-Non-specific Activity</v>
      </c>
      <c r="K1138" s="9" t="str">
        <f t="shared" si="53"/>
        <v>500-CU-HE-Non-specific Activity</v>
      </c>
      <c r="L1138" s="9" t="str">
        <f>IFERROR(VLOOKUP(A1138,'[1]VAC as of March 2024'!A:K,11,FALSE),"No")</f>
        <v>No</v>
      </c>
      <c r="M1138" s="9" t="s">
        <v>2248</v>
      </c>
      <c r="Q1138" s="2"/>
    </row>
    <row r="1139" spans="1:17" x14ac:dyDescent="0.25">
      <c r="A1139" s="33" t="str">
        <f t="shared" si="51"/>
        <v>2140008140</v>
      </c>
      <c r="B1139" s="33" t="s">
        <v>2361</v>
      </c>
      <c r="C1139" s="33" t="s">
        <v>1616</v>
      </c>
      <c r="D1139" s="9" t="str">
        <f t="shared" si="52"/>
        <v>214008140</v>
      </c>
      <c r="E1139" s="34">
        <v>21400</v>
      </c>
      <c r="F1139" s="34">
        <v>8140</v>
      </c>
      <c r="G1139" s="9" t="str">
        <f>VLOOKUP(B1139,'[1]Business Unit Lookup'!A:B,2,FALSE)</f>
        <v>Longwood University</v>
      </c>
      <c r="H1139" s="33" t="str">
        <f>VLOOKUP(C1139,'[1]Fund Lookup'!B:C,2,FALSE)</f>
        <v>9(D) Debt Service-Prin/Int Pay</v>
      </c>
      <c r="I1139" s="35" t="s">
        <v>2307</v>
      </c>
      <c r="J1139" s="33" t="str">
        <f>VLOOKUP(I1139,'[1]Table B'!A:B,2,FALSE)</f>
        <v>CU-HE-Non-specific Activity</v>
      </c>
      <c r="K1139" s="9" t="str">
        <f t="shared" si="53"/>
        <v>500-CU-HE-Non-specific Activity</v>
      </c>
      <c r="L1139" s="9" t="str">
        <f>IFERROR(VLOOKUP(A1139,'[1]VAC as of March 2024'!A:K,11,FALSE),"No")</f>
        <v>No</v>
      </c>
      <c r="M1139" s="9" t="s">
        <v>2248</v>
      </c>
      <c r="Q1139" s="2"/>
    </row>
    <row r="1140" spans="1:17" x14ac:dyDescent="0.25">
      <c r="A1140" s="33" t="str">
        <f t="shared" si="51"/>
        <v>2140008150</v>
      </c>
      <c r="B1140" s="33" t="s">
        <v>2361</v>
      </c>
      <c r="C1140" s="33" t="s">
        <v>1618</v>
      </c>
      <c r="D1140" s="9" t="str">
        <f t="shared" si="52"/>
        <v>214008150</v>
      </c>
      <c r="E1140" s="34">
        <v>21400</v>
      </c>
      <c r="F1140" s="34">
        <v>8150</v>
      </c>
      <c r="G1140" s="9" t="str">
        <f>VLOOKUP(B1140,'[1]Business Unit Lookup'!A:B,2,FALSE)</f>
        <v>Longwood University</v>
      </c>
      <c r="H1140" s="33" t="str">
        <f>VLOOKUP(C1140,'[1]Fund Lookup'!B:C,2,FALSE)</f>
        <v>9(D) Rev Bonds-Construction</v>
      </c>
      <c r="I1140" s="35" t="s">
        <v>2307</v>
      </c>
      <c r="J1140" s="33" t="str">
        <f>VLOOKUP(I1140,'[1]Table B'!A:B,2,FALSE)</f>
        <v>CU-HE-Non-specific Activity</v>
      </c>
      <c r="K1140" s="9" t="str">
        <f t="shared" si="53"/>
        <v>500-CU-HE-Non-specific Activity</v>
      </c>
      <c r="L1140" s="9" t="str">
        <f>IFERROR(VLOOKUP(A1140,'[1]VAC as of March 2024'!A:K,11,FALSE),"No")</f>
        <v>No</v>
      </c>
      <c r="M1140" s="9" t="s">
        <v>2248</v>
      </c>
      <c r="Q1140" s="2"/>
    </row>
    <row r="1141" spans="1:17" x14ac:dyDescent="0.25">
      <c r="A1141" s="33" t="str">
        <f t="shared" si="51"/>
        <v>2140008170</v>
      </c>
      <c r="B1141" s="33" t="s">
        <v>2361</v>
      </c>
      <c r="C1141" s="33" t="s">
        <v>1620</v>
      </c>
      <c r="D1141" s="9" t="str">
        <f t="shared" si="52"/>
        <v>214008170</v>
      </c>
      <c r="E1141" s="34">
        <v>21400</v>
      </c>
      <c r="F1141" s="34">
        <v>8170</v>
      </c>
      <c r="G1141" s="9" t="str">
        <f>VLOOKUP(B1141,'[1]Business Unit Lookup'!A:B,2,FALSE)</f>
        <v>Longwood University</v>
      </c>
      <c r="H1141" s="33" t="str">
        <f>VLOOKUP(C1141,'[1]Fund Lookup'!B:C,2,FALSE)</f>
        <v>VCBA 21St Century</v>
      </c>
      <c r="I1141" s="35" t="s">
        <v>2307</v>
      </c>
      <c r="J1141" s="33" t="str">
        <f>VLOOKUP(I1141,'[1]Table B'!A:B,2,FALSE)</f>
        <v>CU-HE-Non-specific Activity</v>
      </c>
      <c r="K1141" s="9" t="str">
        <f t="shared" si="53"/>
        <v>500-CU-HE-Non-specific Activity</v>
      </c>
      <c r="L1141" s="9" t="str">
        <f>IFERROR(VLOOKUP(A1141,'[1]VAC as of March 2024'!A:K,11,FALSE),"No")</f>
        <v>No</v>
      </c>
      <c r="M1141" s="9" t="s">
        <v>2248</v>
      </c>
      <c r="Q1141" s="2"/>
    </row>
    <row r="1142" spans="1:17" x14ac:dyDescent="0.25">
      <c r="A1142" s="33" t="str">
        <f t="shared" si="51"/>
        <v>2140009650</v>
      </c>
      <c r="B1142" s="33" t="s">
        <v>2361</v>
      </c>
      <c r="C1142" s="33" t="s">
        <v>2089</v>
      </c>
      <c r="D1142" s="9" t="str">
        <f t="shared" si="52"/>
        <v>214009650</v>
      </c>
      <c r="E1142" s="34">
        <v>21400</v>
      </c>
      <c r="F1142" s="34">
        <v>9650</v>
      </c>
      <c r="G1142" s="9" t="str">
        <f>VLOOKUP(B1142,'[1]Business Unit Lookup'!A:B,2,FALSE)</f>
        <v>Longwood University</v>
      </c>
      <c r="H1142" s="33" t="str">
        <f>VLOOKUP(C1142,'[1]Fund Lookup'!B:C,2,FALSE)</f>
        <v>Central Capital Planning Fund</v>
      </c>
      <c r="I1142" s="35" t="s">
        <v>2236</v>
      </c>
      <c r="J1142" s="33" t="str">
        <f>VLOOKUP(I1142,'[1]Table B'!A:B,2,FALSE)</f>
        <v>General</v>
      </c>
      <c r="K1142" s="9" t="str">
        <f t="shared" si="53"/>
        <v>100-General</v>
      </c>
      <c r="L1142" s="9" t="str">
        <f>IFERROR(VLOOKUP(A1142,'[1]VAC as of March 2024'!A:K,11,FALSE),"No")</f>
        <v>No</v>
      </c>
      <c r="M1142" s="9" t="s">
        <v>2240</v>
      </c>
      <c r="O1142" s="33" t="s">
        <v>2241</v>
      </c>
      <c r="P1142" s="33" t="s">
        <v>6079</v>
      </c>
      <c r="Q1142" s="2" t="str">
        <f>VLOOKUP(P1142,'[1]Table E'!A:C,3,FALSE)</f>
        <v>Central Capital Planning</v>
      </c>
    </row>
    <row r="1143" spans="1:17" x14ac:dyDescent="0.25">
      <c r="A1143" s="33" t="str">
        <f t="shared" si="51"/>
        <v>2150001000</v>
      </c>
      <c r="B1143" s="33" t="s">
        <v>2362</v>
      </c>
      <c r="C1143" s="33" t="s">
        <v>1</v>
      </c>
      <c r="D1143" s="9" t="str">
        <f t="shared" si="52"/>
        <v>215001000</v>
      </c>
      <c r="E1143" s="34">
        <v>21500</v>
      </c>
      <c r="F1143" s="34">
        <v>1000</v>
      </c>
      <c r="G1143" s="9" t="str">
        <f>VLOOKUP(B1143,'[1]Business Unit Lookup'!A:B,2,FALSE)</f>
        <v>University of Mary Washington</v>
      </c>
      <c r="H1143" s="33" t="str">
        <f>VLOOKUP(C1143,'[1]Fund Lookup'!B:C,2,FALSE)</f>
        <v>General Fund</v>
      </c>
      <c r="I1143" s="35" t="s">
        <v>2236</v>
      </c>
      <c r="J1143" s="33" t="str">
        <f>VLOOKUP(I1143,'[1]Table B'!A:B,2,FALSE)</f>
        <v>General</v>
      </c>
      <c r="K1143" s="9" t="str">
        <f t="shared" si="53"/>
        <v>100-General</v>
      </c>
      <c r="L1143" s="9" t="str">
        <f>IFERROR(VLOOKUP(A1143,'[1]VAC as of March 2024'!A:K,11,FALSE),"No")</f>
        <v>No</v>
      </c>
      <c r="M1143" s="9" t="s">
        <v>2237</v>
      </c>
      <c r="O1143" s="33" t="s">
        <v>2240</v>
      </c>
      <c r="P1143" s="33" t="s">
        <v>6061</v>
      </c>
      <c r="Q1143" s="2" t="str">
        <f>VLOOKUP(P1143,'[1]Table E'!A:C,3,FALSE)</f>
        <v>Unassigned</v>
      </c>
    </row>
    <row r="1144" spans="1:17" x14ac:dyDescent="0.25">
      <c r="A1144" s="33" t="str">
        <f t="shared" si="51"/>
        <v>2150002215</v>
      </c>
      <c r="B1144" s="33" t="s">
        <v>2362</v>
      </c>
      <c r="C1144" s="33" t="s">
        <v>325</v>
      </c>
      <c r="D1144" s="9" t="str">
        <f t="shared" si="52"/>
        <v>215002215</v>
      </c>
      <c r="E1144" s="34">
        <v>21500</v>
      </c>
      <c r="F1144" s="34">
        <v>2215</v>
      </c>
      <c r="G1144" s="9" t="str">
        <f>VLOOKUP(B1144,'[1]Business Unit Lookup'!A:B,2,FALSE)</f>
        <v>University of Mary Washington</v>
      </c>
      <c r="H1144" s="33" t="str">
        <f>VLOOKUP(C1144,'[1]Fund Lookup'!B:C,2,FALSE)</f>
        <v>UMW Special Revenue Fund</v>
      </c>
      <c r="I1144" s="35" t="s">
        <v>2307</v>
      </c>
      <c r="J1144" s="33" t="str">
        <f>VLOOKUP(I1144,'[1]Table B'!A:B,2,FALSE)</f>
        <v>CU-HE-Non-specific Activity</v>
      </c>
      <c r="K1144" s="9" t="str">
        <f t="shared" si="53"/>
        <v>500-CU-HE-Non-specific Activity</v>
      </c>
      <c r="L1144" s="9" t="str">
        <f>IFERROR(VLOOKUP(A1144,'[1]VAC as of March 2024'!A:K,11,FALSE),"No")</f>
        <v>No</v>
      </c>
      <c r="M1144" s="9" t="s">
        <v>2240</v>
      </c>
      <c r="Q1144" s="2"/>
    </row>
    <row r="1145" spans="1:17" x14ac:dyDescent="0.25">
      <c r="A1145" s="33" t="str">
        <f t="shared" si="51"/>
        <v>2150002460</v>
      </c>
      <c r="B1145" s="41" t="s">
        <v>2362</v>
      </c>
      <c r="C1145" s="36" t="s">
        <v>516</v>
      </c>
      <c r="D1145" s="9" t="str">
        <f t="shared" si="52"/>
        <v>215002460</v>
      </c>
      <c r="E1145" s="41">
        <v>21500</v>
      </c>
      <c r="F1145" s="37">
        <v>2460</v>
      </c>
      <c r="G1145" s="9" t="str">
        <f>VLOOKUP(B1145,'[1]Business Unit Lookup'!A:B,2,FALSE)</f>
        <v>University of Mary Washington</v>
      </c>
      <c r="H1145" s="33" t="str">
        <f>VLOOKUP(C1145,'[1]Fund Lookup'!B:C,2,FALSE)</f>
        <v>Disaster Recovery Fund</v>
      </c>
      <c r="I1145" s="35" t="s">
        <v>2236</v>
      </c>
      <c r="J1145" s="33" t="str">
        <f>VLOOKUP(I1145,'[1]Table B'!A:B,2,FALSE)</f>
        <v>General</v>
      </c>
      <c r="K1145" s="9" t="str">
        <f t="shared" si="53"/>
        <v>100-General</v>
      </c>
      <c r="L1145" s="9" t="str">
        <f>IFERROR(VLOOKUP(A1145,'[1]VAC as of March 2024'!A:K,11,FALSE),"No")</f>
        <v>Yes</v>
      </c>
      <c r="M1145" s="38" t="s">
        <v>2240</v>
      </c>
      <c r="O1145" s="38" t="s">
        <v>2240</v>
      </c>
      <c r="P1145" s="36" t="s">
        <v>6113</v>
      </c>
      <c r="Q1145" s="2" t="str">
        <f>VLOOKUP(P1145,'[1]Table E'!A:C,3,FALSE)</f>
        <v>Various ACFR Class</v>
      </c>
    </row>
    <row r="1146" spans="1:17" x14ac:dyDescent="0.25">
      <c r="A1146" s="33" t="str">
        <f t="shared" si="51"/>
        <v>2150003000</v>
      </c>
      <c r="B1146" s="33" t="s">
        <v>2362</v>
      </c>
      <c r="C1146" s="33" t="s">
        <v>772</v>
      </c>
      <c r="D1146" s="9" t="str">
        <f t="shared" si="52"/>
        <v>215003000</v>
      </c>
      <c r="E1146" s="34">
        <v>21500</v>
      </c>
      <c r="F1146" s="34">
        <v>3000</v>
      </c>
      <c r="G1146" s="9" t="str">
        <f>VLOOKUP(B1146,'[1]Business Unit Lookup'!A:B,2,FALSE)</f>
        <v>University of Mary Washington</v>
      </c>
      <c r="H1146" s="33" t="str">
        <f>VLOOKUP(C1146,'[1]Fund Lookup'!B:C,2,FALSE)</f>
        <v>Higher Education Operating</v>
      </c>
      <c r="I1146" s="35" t="s">
        <v>2307</v>
      </c>
      <c r="J1146" s="33" t="str">
        <f>VLOOKUP(I1146,'[1]Table B'!A:B,2,FALSE)</f>
        <v>CU-HE-Non-specific Activity</v>
      </c>
      <c r="K1146" s="9" t="str">
        <f t="shared" si="53"/>
        <v>500-CU-HE-Non-specific Activity</v>
      </c>
      <c r="L1146" s="9" t="str">
        <f>IFERROR(VLOOKUP(A1146,'[1]VAC as of March 2024'!A:K,11,FALSE),"No")</f>
        <v>No</v>
      </c>
      <c r="M1146" s="9" t="s">
        <v>2240</v>
      </c>
      <c r="Q1146" s="2"/>
    </row>
    <row r="1147" spans="1:17" x14ac:dyDescent="0.25">
      <c r="A1147" s="33" t="str">
        <f t="shared" si="51"/>
        <v>2150003010</v>
      </c>
      <c r="B1147" s="33" t="s">
        <v>2362</v>
      </c>
      <c r="C1147" s="33" t="s">
        <v>775</v>
      </c>
      <c r="D1147" s="9" t="str">
        <f t="shared" si="52"/>
        <v>215003010</v>
      </c>
      <c r="E1147" s="34">
        <v>21500</v>
      </c>
      <c r="F1147" s="34">
        <v>3010</v>
      </c>
      <c r="G1147" s="9" t="str">
        <f>VLOOKUP(B1147,'[1]Business Unit Lookup'!A:B,2,FALSE)</f>
        <v>University of Mary Washington</v>
      </c>
      <c r="H1147" s="33" t="str">
        <f>VLOOKUP(C1147,'[1]Fund Lookup'!B:C,2,FALSE)</f>
        <v>Higher Education Federal</v>
      </c>
      <c r="I1147" s="35" t="s">
        <v>2307</v>
      </c>
      <c r="J1147" s="33" t="str">
        <f>VLOOKUP(I1147,'[1]Table B'!A:B,2,FALSE)</f>
        <v>CU-HE-Non-specific Activity</v>
      </c>
      <c r="K1147" s="9" t="str">
        <f t="shared" si="53"/>
        <v>500-CU-HE-Non-specific Activity</v>
      </c>
      <c r="L1147" s="9" t="str">
        <f>IFERROR(VLOOKUP(A1147,'[1]VAC as of March 2024'!A:K,11,FALSE),"No")</f>
        <v>No</v>
      </c>
      <c r="M1147" s="9" t="s">
        <v>2248</v>
      </c>
      <c r="Q1147" s="2"/>
    </row>
    <row r="1148" spans="1:17" x14ac:dyDescent="0.25">
      <c r="A1148" s="33" t="str">
        <f t="shared" si="51"/>
        <v>2150003020</v>
      </c>
      <c r="B1148" s="33" t="s">
        <v>2362</v>
      </c>
      <c r="C1148" s="33" t="s">
        <v>778</v>
      </c>
      <c r="D1148" s="9" t="str">
        <f t="shared" si="52"/>
        <v>215003020</v>
      </c>
      <c r="E1148" s="34">
        <v>21500</v>
      </c>
      <c r="F1148" s="34">
        <v>3020</v>
      </c>
      <c r="G1148" s="9" t="str">
        <f>VLOOKUP(B1148,'[1]Business Unit Lookup'!A:B,2,FALSE)</f>
        <v>University of Mary Washington</v>
      </c>
      <c r="H1148" s="33" t="str">
        <f>VLOOKUP(C1148,'[1]Fund Lookup'!B:C,2,FALSE)</f>
        <v>Foundation/Othr Grants/Cntrcts</v>
      </c>
      <c r="I1148" s="35" t="s">
        <v>2307</v>
      </c>
      <c r="J1148" s="33" t="str">
        <f>VLOOKUP(I1148,'[1]Table B'!A:B,2,FALSE)</f>
        <v>CU-HE-Non-specific Activity</v>
      </c>
      <c r="K1148" s="9" t="str">
        <f t="shared" si="53"/>
        <v>500-CU-HE-Non-specific Activity</v>
      </c>
      <c r="L1148" s="9" t="str">
        <f>IFERROR(VLOOKUP(A1148,'[1]VAC as of March 2024'!A:K,11,FALSE),"No")</f>
        <v>No</v>
      </c>
      <c r="M1148" s="9" t="s">
        <v>2248</v>
      </c>
      <c r="Q1148" s="2"/>
    </row>
    <row r="1149" spans="1:17" x14ac:dyDescent="0.25">
      <c r="A1149" s="33" t="str">
        <f t="shared" si="51"/>
        <v>2150003040</v>
      </c>
      <c r="B1149" s="87" t="s">
        <v>2362</v>
      </c>
      <c r="C1149" s="36" t="s">
        <v>8347</v>
      </c>
      <c r="D1149" s="9" t="str">
        <f t="shared" si="52"/>
        <v>215003040</v>
      </c>
      <c r="E1149" s="87">
        <v>21500</v>
      </c>
      <c r="F1149" s="37">
        <v>3040</v>
      </c>
      <c r="G1149" s="9" t="str">
        <f>VLOOKUP(B1149,'[1]Business Unit Lookup'!A:B,2,FALSE)</f>
        <v>University of Mary Washington</v>
      </c>
      <c r="H1149" s="33" t="str">
        <f>VLOOKUP(C1149,'[1]Fund Lookup'!B:C,2,FALSE)</f>
        <v>Institutional Reserve Fund</v>
      </c>
      <c r="I1149" s="35" t="s">
        <v>2307</v>
      </c>
      <c r="J1149" s="33" t="str">
        <f>VLOOKUP(I1149,'[1]Table B'!A:B,2,FALSE)</f>
        <v>CU-HE-Non-specific Activity</v>
      </c>
      <c r="K1149" s="9" t="str">
        <f t="shared" si="53"/>
        <v>500-CU-HE-Non-specific Activity</v>
      </c>
      <c r="L1149" s="9" t="str">
        <f>IFERROR(VLOOKUP(A1149,'[1]VAC as of March 2024'!A:K,11,FALSE),"No")</f>
        <v>No</v>
      </c>
      <c r="M1149" s="37" t="s">
        <v>2240</v>
      </c>
      <c r="O1149" s="38"/>
      <c r="P1149" s="38"/>
      <c r="Q1149" s="2"/>
    </row>
    <row r="1150" spans="1:17" x14ac:dyDescent="0.25">
      <c r="A1150" s="33" t="str">
        <f t="shared" si="51"/>
        <v>2150003060</v>
      </c>
      <c r="B1150" s="33" t="s">
        <v>2362</v>
      </c>
      <c r="C1150" s="33" t="s">
        <v>785</v>
      </c>
      <c r="D1150" s="9" t="str">
        <f t="shared" si="52"/>
        <v>215003060</v>
      </c>
      <c r="E1150" s="34">
        <v>21500</v>
      </c>
      <c r="F1150" s="34">
        <v>3060</v>
      </c>
      <c r="G1150" s="9" t="str">
        <f>VLOOKUP(B1150,'[1]Business Unit Lookup'!A:B,2,FALSE)</f>
        <v>University of Mary Washington</v>
      </c>
      <c r="H1150" s="33" t="str">
        <f>VLOOKUP(C1150,'[1]Fund Lookup'!B:C,2,FALSE)</f>
        <v>Auxiliary Enterprise</v>
      </c>
      <c r="I1150" s="35" t="s">
        <v>2307</v>
      </c>
      <c r="J1150" s="33" t="str">
        <f>VLOOKUP(I1150,'[1]Table B'!A:B,2,FALSE)</f>
        <v>CU-HE-Non-specific Activity</v>
      </c>
      <c r="K1150" s="9" t="str">
        <f t="shared" si="53"/>
        <v>500-CU-HE-Non-specific Activity</v>
      </c>
      <c r="L1150" s="9" t="str">
        <f>IFERROR(VLOOKUP(A1150,'[1]VAC as of March 2024'!A:K,11,FALSE),"No")</f>
        <v>No</v>
      </c>
      <c r="M1150" s="9" t="s">
        <v>2240</v>
      </c>
      <c r="Q1150" s="2"/>
    </row>
    <row r="1151" spans="1:17" x14ac:dyDescent="0.25">
      <c r="A1151" s="33" t="str">
        <f t="shared" si="51"/>
        <v>2150003080</v>
      </c>
      <c r="B1151" s="33" t="s">
        <v>2362</v>
      </c>
      <c r="C1151" s="33" t="s">
        <v>790</v>
      </c>
      <c r="D1151" s="9" t="str">
        <f t="shared" si="52"/>
        <v>215003080</v>
      </c>
      <c r="E1151" s="34">
        <v>21500</v>
      </c>
      <c r="F1151" s="34">
        <v>3080</v>
      </c>
      <c r="G1151" s="9" t="str">
        <f>VLOOKUP(B1151,'[1]Business Unit Lookup'!A:B,2,FALSE)</f>
        <v>University of Mary Washington</v>
      </c>
      <c r="H1151" s="33" t="str">
        <f>VLOOKUP(C1151,'[1]Fund Lookup'!B:C,2,FALSE)</f>
        <v>Work Study</v>
      </c>
      <c r="I1151" s="35" t="s">
        <v>2307</v>
      </c>
      <c r="J1151" s="33" t="str">
        <f>VLOOKUP(I1151,'[1]Table B'!A:B,2,FALSE)</f>
        <v>CU-HE-Non-specific Activity</v>
      </c>
      <c r="K1151" s="9" t="str">
        <f t="shared" si="53"/>
        <v>500-CU-HE-Non-specific Activity</v>
      </c>
      <c r="L1151" s="9" t="str">
        <f>IFERROR(VLOOKUP(A1151,'[1]VAC as of March 2024'!A:K,11,FALSE),"No")</f>
        <v>No</v>
      </c>
      <c r="M1151" s="9" t="s">
        <v>2248</v>
      </c>
      <c r="Q1151" s="2"/>
    </row>
    <row r="1152" spans="1:17" x14ac:dyDescent="0.25">
      <c r="A1152" s="33" t="str">
        <f t="shared" si="51"/>
        <v>2150003110</v>
      </c>
      <c r="B1152" s="33" t="s">
        <v>2362</v>
      </c>
      <c r="C1152" s="33" t="s">
        <v>796</v>
      </c>
      <c r="D1152" s="9" t="str">
        <f t="shared" si="52"/>
        <v>215003110</v>
      </c>
      <c r="E1152" s="34">
        <v>21500</v>
      </c>
      <c r="F1152" s="34">
        <v>3110</v>
      </c>
      <c r="G1152" s="9" t="str">
        <f>VLOOKUP(B1152,'[1]Business Unit Lookup'!A:B,2,FALSE)</f>
        <v>University of Mary Washington</v>
      </c>
      <c r="H1152" s="33" t="str">
        <f>VLOOKUP(C1152,'[1]Fund Lookup'!B:C,2,FALSE)</f>
        <v>Eminent Scholars</v>
      </c>
      <c r="I1152" s="35" t="s">
        <v>2307</v>
      </c>
      <c r="J1152" s="33" t="str">
        <f>VLOOKUP(I1152,'[1]Table B'!A:B,2,FALSE)</f>
        <v>CU-HE-Non-specific Activity</v>
      </c>
      <c r="K1152" s="9" t="str">
        <f t="shared" si="53"/>
        <v>500-CU-HE-Non-specific Activity</v>
      </c>
      <c r="L1152" s="9" t="str">
        <f>IFERROR(VLOOKUP(A1152,'[1]VAC as of March 2024'!A:K,11,FALSE),"No")</f>
        <v>No</v>
      </c>
      <c r="M1152" s="9" t="s">
        <v>2248</v>
      </c>
      <c r="Q1152" s="2"/>
    </row>
    <row r="1153" spans="1:17" x14ac:dyDescent="0.25">
      <c r="A1153" s="33" t="str">
        <f t="shared" si="51"/>
        <v>2150003210</v>
      </c>
      <c r="B1153" s="36" t="s">
        <v>2362</v>
      </c>
      <c r="C1153" s="36" t="s">
        <v>6135</v>
      </c>
      <c r="D1153" s="9" t="str">
        <f t="shared" si="52"/>
        <v>215003210</v>
      </c>
      <c r="E1153" s="35">
        <v>21500</v>
      </c>
      <c r="F1153" s="37">
        <v>3210</v>
      </c>
      <c r="G1153" s="9" t="str">
        <f>VLOOKUP(B1153,'[1]Business Unit Lookup'!A:B,2,FALSE)</f>
        <v>University of Mary Washington</v>
      </c>
      <c r="H1153" s="33" t="str">
        <f>VLOOKUP(C1153,'[1]Fund Lookup'!B:C,2,FALSE)</f>
        <v>ARP-CrvStLoclFisRecFd-COVID-19</v>
      </c>
      <c r="I1153" s="35" t="s">
        <v>2307</v>
      </c>
      <c r="J1153" s="33" t="str">
        <f>VLOOKUP(I1153,'[1]Table B'!A:B,2,FALSE)</f>
        <v>CU-HE-Non-specific Activity</v>
      </c>
      <c r="K1153" s="9" t="str">
        <f t="shared" si="53"/>
        <v>500-CU-HE-Non-specific Activity</v>
      </c>
      <c r="L1153" s="9" t="str">
        <f>IFERROR(VLOOKUP(A1153,'[1]VAC as of March 2024'!A:K,11,FALSE),"No")</f>
        <v>No</v>
      </c>
      <c r="M1153" s="38" t="s">
        <v>5493</v>
      </c>
      <c r="O1153" s="38"/>
      <c r="P1153" s="38"/>
      <c r="Q1153" s="2"/>
    </row>
    <row r="1154" spans="1:17" x14ac:dyDescent="0.25">
      <c r="A1154" s="33" t="str">
        <f t="shared" ref="A1154:A1217" si="54">CONCATENATE(B1154,C1154)</f>
        <v>2150003230</v>
      </c>
      <c r="B1154" s="33" t="s">
        <v>2362</v>
      </c>
      <c r="C1154" s="33" t="s">
        <v>6136</v>
      </c>
      <c r="D1154" s="9" t="str">
        <f t="shared" ref="D1154:D1217" si="55">CONCATENATE(E1154,F1154)</f>
        <v>215003230</v>
      </c>
      <c r="E1154" s="34">
        <v>21500</v>
      </c>
      <c r="F1154" s="34">
        <v>3230</v>
      </c>
      <c r="G1154" s="9" t="str">
        <f>VLOOKUP(B1154,'[1]Business Unit Lookup'!A:B,2,FALSE)</f>
        <v>University of Mary Washington</v>
      </c>
      <c r="H1154" s="33" t="str">
        <f>VLOOKUP(C1154,'[1]Fund Lookup'!B:C,2,FALSE)</f>
        <v>Epi&amp;LabCpctyInfctsDis-COVID-19</v>
      </c>
      <c r="I1154" s="35" t="s">
        <v>2307</v>
      </c>
      <c r="J1154" s="33" t="str">
        <f>VLOOKUP(I1154,'[1]Table B'!A:B,2,FALSE)</f>
        <v>CU-HE-Non-specific Activity</v>
      </c>
      <c r="K1154" s="9" t="str">
        <f t="shared" ref="K1154:K1217" si="56">CONCATENATE(I1154,"-",J1154)</f>
        <v>500-CU-HE-Non-specific Activity</v>
      </c>
      <c r="L1154" s="9" t="str">
        <f>IFERROR(VLOOKUP(A1154,'[1]VAC as of March 2024'!A:K,11,FALSE),"No")</f>
        <v>No</v>
      </c>
      <c r="M1154" s="9" t="s">
        <v>5493</v>
      </c>
      <c r="Q1154" s="2"/>
    </row>
    <row r="1155" spans="1:17" x14ac:dyDescent="0.25">
      <c r="A1155" s="33" t="str">
        <f t="shared" si="54"/>
        <v>2150003260</v>
      </c>
      <c r="B1155" s="36" t="s">
        <v>2362</v>
      </c>
      <c r="C1155" s="36" t="s">
        <v>8368</v>
      </c>
      <c r="D1155" s="9" t="str">
        <f t="shared" si="55"/>
        <v>215003260</v>
      </c>
      <c r="E1155" s="36">
        <v>21500</v>
      </c>
      <c r="F1155" s="37">
        <v>3260</v>
      </c>
      <c r="G1155" s="9" t="str">
        <f>VLOOKUP(B1155,'[1]Business Unit Lookup'!A:B,2,FALSE)</f>
        <v>University of Mary Washington</v>
      </c>
      <c r="H1155" s="33" t="str">
        <f>VLOOKUP(C1155,'[1]Fund Lookup'!B:C,2,FALSE)</f>
        <v>Cllg Prtnrshp Labrtry Schl Fnd</v>
      </c>
      <c r="I1155" s="35" t="s">
        <v>2307</v>
      </c>
      <c r="J1155" s="33" t="str">
        <f>VLOOKUP(I1155,'[1]Table B'!A:B,2,FALSE)</f>
        <v>CU-HE-Non-specific Activity</v>
      </c>
      <c r="K1155" s="9" t="str">
        <f t="shared" si="56"/>
        <v>500-CU-HE-Non-specific Activity</v>
      </c>
      <c r="L1155" s="9" t="str">
        <f>IFERROR(VLOOKUP(A1155,'[1]VAC as of March 2024'!A:K,11,FALSE),"No")</f>
        <v>No</v>
      </c>
      <c r="M1155" s="38" t="s">
        <v>2240</v>
      </c>
      <c r="O1155" s="38"/>
      <c r="P1155" s="38"/>
      <c r="Q1155" s="82"/>
    </row>
    <row r="1156" spans="1:17" x14ac:dyDescent="0.25">
      <c r="A1156" s="33" t="str">
        <f t="shared" si="54"/>
        <v>2150003280</v>
      </c>
      <c r="B1156" s="33" t="s">
        <v>2362</v>
      </c>
      <c r="C1156" s="33" t="s">
        <v>5559</v>
      </c>
      <c r="D1156" s="9" t="str">
        <f t="shared" si="55"/>
        <v>215003280</v>
      </c>
      <c r="E1156" s="34">
        <v>21500</v>
      </c>
      <c r="F1156" s="34">
        <v>3280</v>
      </c>
      <c r="G1156" s="9" t="str">
        <f>VLOOKUP(B1156,'[1]Business Unit Lookup'!A:B,2,FALSE)</f>
        <v>University of Mary Washington</v>
      </c>
      <c r="H1156" s="33" t="str">
        <f>VLOOKUP(C1156,'[1]Fund Lookup'!B:C,2,FALSE)</f>
        <v>CoronavrsEmrSpplFdPrg-COVID-19</v>
      </c>
      <c r="I1156" s="35" t="s">
        <v>2307</v>
      </c>
      <c r="J1156" s="33" t="str">
        <f>VLOOKUP(I1156,'[1]Table B'!A:B,2,FALSE)</f>
        <v>CU-HE-Non-specific Activity</v>
      </c>
      <c r="K1156" s="9" t="str">
        <f t="shared" si="56"/>
        <v>500-CU-HE-Non-specific Activity</v>
      </c>
      <c r="L1156" s="9" t="str">
        <f>IFERROR(VLOOKUP(A1156,'[1]VAC as of March 2024'!A:K,11,FALSE),"No")</f>
        <v>No</v>
      </c>
      <c r="M1156" s="9" t="s">
        <v>5493</v>
      </c>
      <c r="Q1156" s="2"/>
    </row>
    <row r="1157" spans="1:17" x14ac:dyDescent="0.25">
      <c r="A1157" s="33" t="str">
        <f t="shared" si="54"/>
        <v>2150003300</v>
      </c>
      <c r="B1157" s="33" t="s">
        <v>2362</v>
      </c>
      <c r="C1157" s="33" t="s">
        <v>824</v>
      </c>
      <c r="D1157" s="9" t="str">
        <f t="shared" si="55"/>
        <v>215003300</v>
      </c>
      <c r="E1157" s="34">
        <v>21500</v>
      </c>
      <c r="F1157" s="34">
        <v>3300</v>
      </c>
      <c r="G1157" s="9" t="str">
        <f>VLOOKUP(B1157,'[1]Business Unit Lookup'!A:B,2,FALSE)</f>
        <v>University of Mary Washington</v>
      </c>
      <c r="H1157" s="33" t="str">
        <f>VLOOKUP(C1157,'[1]Fund Lookup'!B:C,2,FALSE)</f>
        <v>Hi Ed Decentralzation Suspense</v>
      </c>
      <c r="I1157" s="35" t="s">
        <v>2307</v>
      </c>
      <c r="J1157" s="33" t="str">
        <f>VLOOKUP(I1157,'[1]Table B'!A:B,2,FALSE)</f>
        <v>CU-HE-Non-specific Activity</v>
      </c>
      <c r="K1157" s="9" t="str">
        <f t="shared" si="56"/>
        <v>500-CU-HE-Non-specific Activity</v>
      </c>
      <c r="L1157" s="9" t="str">
        <f>IFERROR(VLOOKUP(A1157,'[1]VAC as of March 2024'!A:K,11,FALSE),"No")</f>
        <v>No</v>
      </c>
      <c r="M1157" s="9" t="s">
        <v>2240</v>
      </c>
      <c r="Q1157" s="2"/>
    </row>
    <row r="1158" spans="1:17" x14ac:dyDescent="0.25">
      <c r="A1158" s="33" t="str">
        <f t="shared" si="54"/>
        <v>2150003410</v>
      </c>
      <c r="B1158" s="33" t="s">
        <v>2362</v>
      </c>
      <c r="C1158" s="33" t="s">
        <v>5581</v>
      </c>
      <c r="D1158" s="9" t="str">
        <f t="shared" si="55"/>
        <v>215003410</v>
      </c>
      <c r="E1158" s="34">
        <v>21500</v>
      </c>
      <c r="F1158" s="34">
        <v>3410</v>
      </c>
      <c r="G1158" s="9" t="str">
        <f>VLOOKUP(B1158,'[1]Business Unit Lookup'!A:B,2,FALSE)</f>
        <v>University of Mary Washington</v>
      </c>
      <c r="H1158" s="33" t="str">
        <f>VLOOKUP(C1158,'[1]Fund Lookup'!B:C,2,FALSE)</f>
        <v>GEER Fund - COVID-19</v>
      </c>
      <c r="I1158" s="35" t="s">
        <v>2307</v>
      </c>
      <c r="J1158" s="33" t="str">
        <f>VLOOKUP(I1158,'[1]Table B'!A:B,2,FALSE)</f>
        <v>CU-HE-Non-specific Activity</v>
      </c>
      <c r="K1158" s="9" t="str">
        <f t="shared" si="56"/>
        <v>500-CU-HE-Non-specific Activity</v>
      </c>
      <c r="L1158" s="9" t="str">
        <f>IFERROR(VLOOKUP(A1158,'[1]VAC as of March 2024'!A:K,11,FALSE),"No")</f>
        <v>No</v>
      </c>
      <c r="M1158" s="9" t="s">
        <v>5493</v>
      </c>
      <c r="Q1158" s="2"/>
    </row>
    <row r="1159" spans="1:17" x14ac:dyDescent="0.25">
      <c r="A1159" s="33" t="str">
        <f t="shared" si="54"/>
        <v>2150003420</v>
      </c>
      <c r="B1159" s="33" t="s">
        <v>2362</v>
      </c>
      <c r="C1159" s="33" t="s">
        <v>5584</v>
      </c>
      <c r="D1159" s="9" t="str">
        <f t="shared" si="55"/>
        <v>215003420</v>
      </c>
      <c r="E1159" s="34">
        <v>21500</v>
      </c>
      <c r="F1159" s="34">
        <v>3420</v>
      </c>
      <c r="G1159" s="9" t="str">
        <f>VLOOKUP(B1159,'[1]Business Unit Lookup'!A:B,2,FALSE)</f>
        <v>University of Mary Washington</v>
      </c>
      <c r="H1159" s="33" t="str">
        <f>VLOOKUP(C1159,'[1]Fund Lookup'!B:C,2,FALSE)</f>
        <v>Caresactrlffd-General-Covid-19</v>
      </c>
      <c r="I1159" s="35" t="s">
        <v>2307</v>
      </c>
      <c r="J1159" s="33" t="str">
        <f>VLOOKUP(I1159,'[1]Table B'!A:B,2,FALSE)</f>
        <v>CU-HE-Non-specific Activity</v>
      </c>
      <c r="K1159" s="9" t="str">
        <f t="shared" si="56"/>
        <v>500-CU-HE-Non-specific Activity</v>
      </c>
      <c r="L1159" s="9" t="str">
        <f>IFERROR(VLOOKUP(A1159,'[1]VAC as of March 2024'!A:K,11,FALSE),"No")</f>
        <v>No</v>
      </c>
      <c r="M1159" s="9" t="s">
        <v>5493</v>
      </c>
      <c r="Q1159" s="2"/>
    </row>
    <row r="1160" spans="1:17" x14ac:dyDescent="0.25">
      <c r="A1160" s="33" t="str">
        <f t="shared" si="54"/>
        <v>2150003440</v>
      </c>
      <c r="B1160" s="33" t="s">
        <v>2362</v>
      </c>
      <c r="C1160" s="33" t="s">
        <v>5370</v>
      </c>
      <c r="D1160" s="9" t="str">
        <f t="shared" si="55"/>
        <v>215003440</v>
      </c>
      <c r="E1160" s="34">
        <v>21500</v>
      </c>
      <c r="F1160" s="34">
        <v>3440</v>
      </c>
      <c r="G1160" s="9" t="str">
        <f>VLOOKUP(B1160,'[1]Business Unit Lookup'!A:B,2,FALSE)</f>
        <v>University of Mary Washington</v>
      </c>
      <c r="H1160" s="33" t="str">
        <f>VLOOKUP(C1160,'[1]Fund Lookup'!B:C,2,FALSE)</f>
        <v>EduStabFund-Students-COVID-19</v>
      </c>
      <c r="I1160" s="35" t="s">
        <v>2307</v>
      </c>
      <c r="J1160" s="33" t="str">
        <f>VLOOKUP(I1160,'[1]Table B'!A:B,2,FALSE)</f>
        <v>CU-HE-Non-specific Activity</v>
      </c>
      <c r="K1160" s="9" t="str">
        <f t="shared" si="56"/>
        <v>500-CU-HE-Non-specific Activity</v>
      </c>
      <c r="L1160" s="9" t="str">
        <f>IFERROR(VLOOKUP(A1160,'[1]VAC as of March 2024'!A:K,11,FALSE),"No")</f>
        <v>No</v>
      </c>
      <c r="M1160" s="9" t="s">
        <v>5493</v>
      </c>
      <c r="Q1160" s="2"/>
    </row>
    <row r="1161" spans="1:17" x14ac:dyDescent="0.25">
      <c r="A1161" s="33" t="str">
        <f t="shared" si="54"/>
        <v>2150003460</v>
      </c>
      <c r="B1161" s="35" t="s">
        <v>2362</v>
      </c>
      <c r="C1161" s="36" t="s">
        <v>8470</v>
      </c>
      <c r="D1161" s="9" t="str">
        <f t="shared" si="55"/>
        <v>215003460</v>
      </c>
      <c r="E1161" s="35">
        <v>21500</v>
      </c>
      <c r="F1161" s="37">
        <v>3460</v>
      </c>
      <c r="G1161" s="9" t="str">
        <f>VLOOKUP(B1161,'[1]Business Unit Lookup'!A:B,2,FALSE)</f>
        <v>University of Mary Washington</v>
      </c>
      <c r="H1161" s="33" t="str">
        <f>VLOOKUP(C1161,'[1]Fund Lookup'!B:C,2,FALSE)</f>
        <v>Innovative internship Fund</v>
      </c>
      <c r="I1161" s="35" t="s">
        <v>2307</v>
      </c>
      <c r="J1161" s="33" t="str">
        <f>VLOOKUP(I1161,'[1]Table B'!A:B,2,FALSE)</f>
        <v>CU-HE-Non-specific Activity</v>
      </c>
      <c r="K1161" s="9" t="str">
        <f t="shared" si="56"/>
        <v>500-CU-HE-Non-specific Activity</v>
      </c>
      <c r="L1161" s="9" t="str">
        <f>IFERROR(VLOOKUP(A1161,'[1]VAC as of March 2024'!A:K,11,FALSE),"No")</f>
        <v>No</v>
      </c>
      <c r="M1161" s="38" t="s">
        <v>2240</v>
      </c>
      <c r="O1161" s="38"/>
      <c r="P1161" s="38"/>
      <c r="Q1161" s="2"/>
    </row>
    <row r="1162" spans="1:17" x14ac:dyDescent="0.25">
      <c r="A1162" s="33" t="str">
        <f t="shared" si="54"/>
        <v>2150003490</v>
      </c>
      <c r="B1162" s="35" t="s">
        <v>2362</v>
      </c>
      <c r="C1162" s="36" t="s">
        <v>8475</v>
      </c>
      <c r="D1162" s="9" t="str">
        <f t="shared" si="55"/>
        <v>215003490</v>
      </c>
      <c r="E1162" s="35">
        <v>21500</v>
      </c>
      <c r="F1162" s="37">
        <v>3490</v>
      </c>
      <c r="G1162" s="9" t="str">
        <f>VLOOKUP(B1162,'[1]Business Unit Lookup'!A:B,2,FALSE)</f>
        <v>University of Mary Washington</v>
      </c>
      <c r="H1162" s="33" t="str">
        <f>VLOOKUP(C1162,'[1]Fund Lookup'!B:C,2,FALSE)</f>
        <v>NewEconomyWrkfrcCrdntlGrntFnd</v>
      </c>
      <c r="I1162" s="35" t="s">
        <v>2307</v>
      </c>
      <c r="J1162" s="33" t="str">
        <f>VLOOKUP(I1162,'[1]Table B'!A:B,2,FALSE)</f>
        <v>CU-HE-Non-specific Activity</v>
      </c>
      <c r="K1162" s="9" t="str">
        <f t="shared" si="56"/>
        <v>500-CU-HE-Non-specific Activity</v>
      </c>
      <c r="L1162" s="9" t="str">
        <f>IFERROR(VLOOKUP(A1162,'[1]VAC as of March 2024'!A:K,11,FALSE),"No")</f>
        <v>No</v>
      </c>
      <c r="M1162" s="38" t="s">
        <v>2240</v>
      </c>
      <c r="O1162" s="38"/>
      <c r="P1162" s="38"/>
      <c r="Q1162" s="2"/>
    </row>
    <row r="1163" spans="1:17" x14ac:dyDescent="0.25">
      <c r="A1163" s="33" t="str">
        <f t="shared" si="54"/>
        <v>2150003690</v>
      </c>
      <c r="B1163" s="33" t="s">
        <v>2362</v>
      </c>
      <c r="C1163" s="33" t="s">
        <v>5373</v>
      </c>
      <c r="D1163" s="9" t="str">
        <f t="shared" si="55"/>
        <v>215003690</v>
      </c>
      <c r="E1163" s="34">
        <v>21500</v>
      </c>
      <c r="F1163" s="34">
        <v>3690</v>
      </c>
      <c r="G1163" s="9" t="str">
        <f>VLOOKUP(B1163,'[1]Business Unit Lookup'!A:B,2,FALSE)</f>
        <v>University of Mary Washington</v>
      </c>
      <c r="H1163" s="33" t="str">
        <f>VLOOKUP(C1163,'[1]Fund Lookup'!B:C,2,FALSE)</f>
        <v>EduStabFund-Institutn-COVID-19</v>
      </c>
      <c r="I1163" s="35" t="s">
        <v>2307</v>
      </c>
      <c r="J1163" s="33" t="str">
        <f>VLOOKUP(I1163,'[1]Table B'!A:B,2,FALSE)</f>
        <v>CU-HE-Non-specific Activity</v>
      </c>
      <c r="K1163" s="9" t="str">
        <f t="shared" si="56"/>
        <v>500-CU-HE-Non-specific Activity</v>
      </c>
      <c r="L1163" s="9" t="str">
        <f>IFERROR(VLOOKUP(A1163,'[1]VAC as of March 2024'!A:K,11,FALSE),"No")</f>
        <v>No</v>
      </c>
      <c r="M1163" s="9" t="s">
        <v>5493</v>
      </c>
      <c r="Q1163" s="2"/>
    </row>
    <row r="1164" spans="1:17" x14ac:dyDescent="0.25">
      <c r="A1164" s="33" t="str">
        <f t="shared" si="54"/>
        <v>2150003710</v>
      </c>
      <c r="B1164" s="36" t="s">
        <v>2362</v>
      </c>
      <c r="C1164" s="36" t="s">
        <v>6137</v>
      </c>
      <c r="D1164" s="9" t="str">
        <f t="shared" si="55"/>
        <v>215003710</v>
      </c>
      <c r="E1164" s="35">
        <v>21500</v>
      </c>
      <c r="F1164" s="37">
        <v>3710</v>
      </c>
      <c r="G1164" s="9" t="str">
        <f>VLOOKUP(B1164,'[1]Business Unit Lookup'!A:B,2,FALSE)</f>
        <v>University of Mary Washington</v>
      </c>
      <c r="H1164" s="33" t="str">
        <f>VLOOKUP(C1164,'[1]Fund Lookup'!B:C,2,FALSE)</f>
        <v>FEMA - State Agy - COVID-19</v>
      </c>
      <c r="I1164" s="35" t="s">
        <v>2307</v>
      </c>
      <c r="J1164" s="33" t="str">
        <f>VLOOKUP(I1164,'[1]Table B'!A:B,2,FALSE)</f>
        <v>CU-HE-Non-specific Activity</v>
      </c>
      <c r="K1164" s="9" t="str">
        <f t="shared" si="56"/>
        <v>500-CU-HE-Non-specific Activity</v>
      </c>
      <c r="L1164" s="9" t="str">
        <f>IFERROR(VLOOKUP(A1164,'[1]VAC as of March 2024'!A:K,11,FALSE),"No")</f>
        <v>No</v>
      </c>
      <c r="M1164" s="38" t="s">
        <v>5493</v>
      </c>
      <c r="O1164" s="38"/>
      <c r="P1164" s="38"/>
      <c r="Q1164" s="2"/>
    </row>
    <row r="1165" spans="1:17" x14ac:dyDescent="0.25">
      <c r="A1165" s="33" t="str">
        <f t="shared" si="54"/>
        <v>2150003870</v>
      </c>
      <c r="B1165" s="33" t="s">
        <v>2362</v>
      </c>
      <c r="C1165" s="33" t="s">
        <v>865</v>
      </c>
      <c r="D1165" s="9" t="str">
        <f t="shared" si="55"/>
        <v>215003870</v>
      </c>
      <c r="E1165" s="34">
        <v>21500</v>
      </c>
      <c r="F1165" s="34">
        <v>3870</v>
      </c>
      <c r="G1165" s="9" t="str">
        <f>VLOOKUP(B1165,'[1]Business Unit Lookup'!A:B,2,FALSE)</f>
        <v>University of Mary Washington</v>
      </c>
      <c r="H1165" s="33" t="str">
        <f>VLOOKUP(C1165,'[1]Fund Lookup'!B:C,2,FALSE)</f>
        <v>Srplus Supp&amp;Equip Sales-Gen-HE</v>
      </c>
      <c r="I1165" s="35" t="s">
        <v>2307</v>
      </c>
      <c r="J1165" s="33" t="str">
        <f>VLOOKUP(I1165,'[1]Table B'!A:B,2,FALSE)</f>
        <v>CU-HE-Non-specific Activity</v>
      </c>
      <c r="K1165" s="9" t="str">
        <f t="shared" si="56"/>
        <v>500-CU-HE-Non-specific Activity</v>
      </c>
      <c r="L1165" s="9" t="str">
        <f>IFERROR(VLOOKUP(A1165,'[1]VAC as of March 2024'!A:K,11,FALSE),"No")</f>
        <v>No</v>
      </c>
      <c r="M1165" s="9" t="s">
        <v>2240</v>
      </c>
      <c r="Q1165" s="2"/>
    </row>
    <row r="1166" spans="1:17" x14ac:dyDescent="0.25">
      <c r="A1166" s="33" t="str">
        <f t="shared" si="54"/>
        <v>2150003890</v>
      </c>
      <c r="B1166" s="33" t="s">
        <v>2362</v>
      </c>
      <c r="C1166" s="33" t="s">
        <v>871</v>
      </c>
      <c r="D1166" s="9" t="str">
        <f t="shared" si="55"/>
        <v>215003890</v>
      </c>
      <c r="E1166" s="34">
        <v>21500</v>
      </c>
      <c r="F1166" s="34">
        <v>3890</v>
      </c>
      <c r="G1166" s="9" t="str">
        <f>VLOOKUP(B1166,'[1]Business Unit Lookup'!A:B,2,FALSE)</f>
        <v>University of Mary Washington</v>
      </c>
      <c r="H1166" s="33" t="str">
        <f>VLOOKUP(C1166,'[1]Fund Lookup'!B:C,2,FALSE)</f>
        <v>Proc Sale Of Srplus-Land&amp;Bldgs</v>
      </c>
      <c r="I1166" s="35" t="s">
        <v>2307</v>
      </c>
      <c r="J1166" s="33" t="str">
        <f>VLOOKUP(I1166,'[1]Table B'!A:B,2,FALSE)</f>
        <v>CU-HE-Non-specific Activity</v>
      </c>
      <c r="K1166" s="9" t="str">
        <f t="shared" si="56"/>
        <v>500-CU-HE-Non-specific Activity</v>
      </c>
      <c r="L1166" s="9" t="str">
        <f>IFERROR(VLOOKUP(A1166,'[1]VAC as of March 2024'!A:K,11,FALSE),"No")</f>
        <v>No</v>
      </c>
      <c r="M1166" s="9" t="s">
        <v>2240</v>
      </c>
      <c r="Q1166" s="2"/>
    </row>
    <row r="1167" spans="1:17" x14ac:dyDescent="0.25">
      <c r="A1167" s="33" t="str">
        <f t="shared" si="54"/>
        <v>2150007311</v>
      </c>
      <c r="B1167" s="33" t="s">
        <v>2362</v>
      </c>
      <c r="C1167" s="33" t="s">
        <v>1372</v>
      </c>
      <c r="D1167" s="9" t="str">
        <f t="shared" si="55"/>
        <v>215007311</v>
      </c>
      <c r="E1167" s="34">
        <v>21500</v>
      </c>
      <c r="F1167" s="34">
        <v>7311</v>
      </c>
      <c r="G1167" s="9" t="str">
        <f>VLOOKUP(B1167,'[1]Business Unit Lookup'!A:B,2,FALSE)</f>
        <v>University of Mary Washington</v>
      </c>
      <c r="H1167" s="33" t="str">
        <f>VLOOKUP(C1167,'[1]Fund Lookup'!B:C,2,FALSE)</f>
        <v>State Student Loan Fund</v>
      </c>
      <c r="I1167" s="35" t="s">
        <v>2307</v>
      </c>
      <c r="J1167" s="33" t="str">
        <f>VLOOKUP(I1167,'[1]Table B'!A:B,2,FALSE)</f>
        <v>CU-HE-Non-specific Activity</v>
      </c>
      <c r="K1167" s="9" t="str">
        <f t="shared" si="56"/>
        <v>500-CU-HE-Non-specific Activity</v>
      </c>
      <c r="L1167" s="9" t="str">
        <f>IFERROR(VLOOKUP(A1167,'[1]VAC as of March 2024'!A:K,11,FALSE),"No")</f>
        <v>No</v>
      </c>
      <c r="M1167" s="9" t="s">
        <v>2240</v>
      </c>
      <c r="Q1167" s="2"/>
    </row>
    <row r="1168" spans="1:17" x14ac:dyDescent="0.25">
      <c r="A1168" s="33" t="str">
        <f t="shared" si="54"/>
        <v>2150007660</v>
      </c>
      <c r="B1168" s="33" t="s">
        <v>2362</v>
      </c>
      <c r="C1168" s="33" t="s">
        <v>1515</v>
      </c>
      <c r="D1168" s="9" t="str">
        <f t="shared" si="55"/>
        <v>215007660</v>
      </c>
      <c r="E1168" s="34">
        <v>21500</v>
      </c>
      <c r="F1168" s="34">
        <v>7660</v>
      </c>
      <c r="G1168" s="9" t="str">
        <f>VLOOKUP(B1168,'[1]Business Unit Lookup'!A:B,2,FALSE)</f>
        <v>University of Mary Washington</v>
      </c>
      <c r="H1168" s="33" t="str">
        <f>VLOOKUP(C1168,'[1]Fund Lookup'!B:C,2,FALSE)</f>
        <v>Equipment Trust Fund</v>
      </c>
      <c r="I1168" s="35" t="s">
        <v>2307</v>
      </c>
      <c r="J1168" s="33" t="str">
        <f>VLOOKUP(I1168,'[1]Table B'!A:B,2,FALSE)</f>
        <v>CU-HE-Non-specific Activity</v>
      </c>
      <c r="K1168" s="9" t="str">
        <f t="shared" si="56"/>
        <v>500-CU-HE-Non-specific Activity</v>
      </c>
      <c r="L1168" s="9" t="str">
        <f>IFERROR(VLOOKUP(A1168,'[1]VAC as of March 2024'!A:K,11,FALSE),"No")</f>
        <v>No</v>
      </c>
      <c r="M1168" s="9" t="s">
        <v>2248</v>
      </c>
      <c r="Q1168" s="2"/>
    </row>
    <row r="1169" spans="1:17" x14ac:dyDescent="0.25">
      <c r="A1169" s="33" t="str">
        <f t="shared" si="54"/>
        <v>2150008120</v>
      </c>
      <c r="B1169" s="33" t="s">
        <v>2362</v>
      </c>
      <c r="C1169" s="33" t="s">
        <v>1610</v>
      </c>
      <c r="D1169" s="9" t="str">
        <f t="shared" si="55"/>
        <v>215008120</v>
      </c>
      <c r="E1169" s="34">
        <v>21500</v>
      </c>
      <c r="F1169" s="34">
        <v>8120</v>
      </c>
      <c r="G1169" s="9" t="str">
        <f>VLOOKUP(B1169,'[1]Business Unit Lookup'!A:B,2,FALSE)</f>
        <v>University of Mary Washington</v>
      </c>
      <c r="H1169" s="33" t="str">
        <f>VLOOKUP(C1169,'[1]Fund Lookup'!B:C,2,FALSE)</f>
        <v>9(C) Debt Service-Prin/Int Pay</v>
      </c>
      <c r="I1169" s="35" t="s">
        <v>2307</v>
      </c>
      <c r="J1169" s="33" t="str">
        <f>VLOOKUP(I1169,'[1]Table B'!A:B,2,FALSE)</f>
        <v>CU-HE-Non-specific Activity</v>
      </c>
      <c r="K1169" s="9" t="str">
        <f t="shared" si="56"/>
        <v>500-CU-HE-Non-specific Activity</v>
      </c>
      <c r="L1169" s="9" t="str">
        <f>IFERROR(VLOOKUP(A1169,'[1]VAC as of March 2024'!A:K,11,FALSE),"No")</f>
        <v>No</v>
      </c>
      <c r="M1169" s="9" t="s">
        <v>2248</v>
      </c>
      <c r="Q1169" s="2"/>
    </row>
    <row r="1170" spans="1:17" x14ac:dyDescent="0.25">
      <c r="A1170" s="33" t="str">
        <f t="shared" si="54"/>
        <v>2150008140</v>
      </c>
      <c r="B1170" s="33" t="s">
        <v>2362</v>
      </c>
      <c r="C1170" s="33" t="s">
        <v>1616</v>
      </c>
      <c r="D1170" s="9" t="str">
        <f t="shared" si="55"/>
        <v>215008140</v>
      </c>
      <c r="E1170" s="34">
        <v>21500</v>
      </c>
      <c r="F1170" s="34">
        <v>8140</v>
      </c>
      <c r="G1170" s="9" t="str">
        <f>VLOOKUP(B1170,'[1]Business Unit Lookup'!A:B,2,FALSE)</f>
        <v>University of Mary Washington</v>
      </c>
      <c r="H1170" s="33" t="str">
        <f>VLOOKUP(C1170,'[1]Fund Lookup'!B:C,2,FALSE)</f>
        <v>9(D) Debt Service-Prin/Int Pay</v>
      </c>
      <c r="I1170" s="35" t="s">
        <v>2307</v>
      </c>
      <c r="J1170" s="33" t="str">
        <f>VLOOKUP(I1170,'[1]Table B'!A:B,2,FALSE)</f>
        <v>CU-HE-Non-specific Activity</v>
      </c>
      <c r="K1170" s="9" t="str">
        <f t="shared" si="56"/>
        <v>500-CU-HE-Non-specific Activity</v>
      </c>
      <c r="L1170" s="9" t="str">
        <f>IFERROR(VLOOKUP(A1170,'[1]VAC as of March 2024'!A:K,11,FALSE),"No")</f>
        <v>No</v>
      </c>
      <c r="M1170" s="9" t="s">
        <v>2248</v>
      </c>
      <c r="Q1170" s="2"/>
    </row>
    <row r="1171" spans="1:17" x14ac:dyDescent="0.25">
      <c r="A1171" s="33" t="str">
        <f t="shared" si="54"/>
        <v>2150008150</v>
      </c>
      <c r="B1171" s="33" t="s">
        <v>2362</v>
      </c>
      <c r="C1171" s="33" t="s">
        <v>1618</v>
      </c>
      <c r="D1171" s="9" t="str">
        <f t="shared" si="55"/>
        <v>215008150</v>
      </c>
      <c r="E1171" s="34">
        <v>21500</v>
      </c>
      <c r="F1171" s="34">
        <v>8150</v>
      </c>
      <c r="G1171" s="9" t="str">
        <f>VLOOKUP(B1171,'[1]Business Unit Lookup'!A:B,2,FALSE)</f>
        <v>University of Mary Washington</v>
      </c>
      <c r="H1171" s="33" t="str">
        <f>VLOOKUP(C1171,'[1]Fund Lookup'!B:C,2,FALSE)</f>
        <v>9(D) Rev Bonds-Construction</v>
      </c>
      <c r="I1171" s="35" t="s">
        <v>2307</v>
      </c>
      <c r="J1171" s="33" t="str">
        <f>VLOOKUP(I1171,'[1]Table B'!A:B,2,FALSE)</f>
        <v>CU-HE-Non-specific Activity</v>
      </c>
      <c r="K1171" s="9" t="str">
        <f t="shared" si="56"/>
        <v>500-CU-HE-Non-specific Activity</v>
      </c>
      <c r="L1171" s="9" t="str">
        <f>IFERROR(VLOOKUP(A1171,'[1]VAC as of March 2024'!A:K,11,FALSE),"No")</f>
        <v>No</v>
      </c>
      <c r="M1171" s="9" t="s">
        <v>2248</v>
      </c>
      <c r="Q1171" s="2"/>
    </row>
    <row r="1172" spans="1:17" x14ac:dyDescent="0.25">
      <c r="A1172" s="33" t="str">
        <f t="shared" si="54"/>
        <v>2150008170</v>
      </c>
      <c r="B1172" s="33" t="s">
        <v>2362</v>
      </c>
      <c r="C1172" s="33" t="s">
        <v>1620</v>
      </c>
      <c r="D1172" s="9" t="str">
        <f t="shared" si="55"/>
        <v>215008170</v>
      </c>
      <c r="E1172" s="34">
        <v>21500</v>
      </c>
      <c r="F1172" s="34">
        <v>8170</v>
      </c>
      <c r="G1172" s="9" t="str">
        <f>VLOOKUP(B1172,'[1]Business Unit Lookup'!A:B,2,FALSE)</f>
        <v>University of Mary Washington</v>
      </c>
      <c r="H1172" s="33" t="str">
        <f>VLOOKUP(C1172,'[1]Fund Lookup'!B:C,2,FALSE)</f>
        <v>VCBA 21St Century</v>
      </c>
      <c r="I1172" s="35" t="s">
        <v>2307</v>
      </c>
      <c r="J1172" s="33" t="str">
        <f>VLOOKUP(I1172,'[1]Table B'!A:B,2,FALSE)</f>
        <v>CU-HE-Non-specific Activity</v>
      </c>
      <c r="K1172" s="9" t="str">
        <f t="shared" si="56"/>
        <v>500-CU-HE-Non-specific Activity</v>
      </c>
      <c r="L1172" s="9" t="str">
        <f>IFERROR(VLOOKUP(A1172,'[1]VAC as of March 2024'!A:K,11,FALSE),"No")</f>
        <v>No</v>
      </c>
      <c r="M1172" s="9" t="s">
        <v>2248</v>
      </c>
      <c r="Q1172" s="2"/>
    </row>
    <row r="1173" spans="1:17" x14ac:dyDescent="0.25">
      <c r="A1173" s="33" t="str">
        <f t="shared" si="54"/>
        <v>2150009650</v>
      </c>
      <c r="B1173" s="36" t="s">
        <v>2362</v>
      </c>
      <c r="C1173" s="36" t="s">
        <v>2089</v>
      </c>
      <c r="D1173" s="9" t="str">
        <f t="shared" si="55"/>
        <v>215009650</v>
      </c>
      <c r="E1173" s="35">
        <v>21500</v>
      </c>
      <c r="F1173" s="37">
        <v>9650</v>
      </c>
      <c r="G1173" s="9" t="str">
        <f>VLOOKUP(B1173,'[1]Business Unit Lookup'!A:B,2,FALSE)</f>
        <v>University of Mary Washington</v>
      </c>
      <c r="H1173" s="33" t="str">
        <f>VLOOKUP(C1173,'[1]Fund Lookup'!B:C,2,FALSE)</f>
        <v>Central Capital Planning Fund</v>
      </c>
      <c r="I1173" s="35" t="s">
        <v>2236</v>
      </c>
      <c r="J1173" s="33" t="str">
        <f>VLOOKUP(I1173,'[1]Table B'!A:B,2,FALSE)</f>
        <v>General</v>
      </c>
      <c r="K1173" s="9" t="str">
        <f t="shared" si="56"/>
        <v>100-General</v>
      </c>
      <c r="L1173" s="9" t="str">
        <f>IFERROR(VLOOKUP(A1173,'[1]VAC as of March 2024'!A:K,11,FALSE),"No")</f>
        <v>No</v>
      </c>
      <c r="M1173" s="38" t="s">
        <v>2240</v>
      </c>
      <c r="O1173" s="36" t="s">
        <v>2241</v>
      </c>
      <c r="P1173" s="36" t="s">
        <v>6079</v>
      </c>
      <c r="Q1173" s="2" t="str">
        <f>VLOOKUP(P1173,'[1]Table E'!A:C,3,FALSE)</f>
        <v>Central Capital Planning</v>
      </c>
    </row>
    <row r="1174" spans="1:17" x14ac:dyDescent="0.25">
      <c r="A1174" s="33" t="str">
        <f t="shared" si="54"/>
        <v>2160001000</v>
      </c>
      <c r="B1174" s="33" t="s">
        <v>2363</v>
      </c>
      <c r="C1174" s="33" t="s">
        <v>1</v>
      </c>
      <c r="D1174" s="9" t="str">
        <f t="shared" si="55"/>
        <v>216001000</v>
      </c>
      <c r="E1174" s="34">
        <v>21600</v>
      </c>
      <c r="F1174" s="34">
        <v>1000</v>
      </c>
      <c r="G1174" s="9" t="str">
        <f>VLOOKUP(B1174,'[1]Business Unit Lookup'!A:B,2,FALSE)</f>
        <v>James Madison University</v>
      </c>
      <c r="H1174" s="33" t="str">
        <f>VLOOKUP(C1174,'[1]Fund Lookup'!B:C,2,FALSE)</f>
        <v>General Fund</v>
      </c>
      <c r="I1174" s="35" t="s">
        <v>2236</v>
      </c>
      <c r="J1174" s="33" t="str">
        <f>VLOOKUP(I1174,'[1]Table B'!A:B,2,FALSE)</f>
        <v>General</v>
      </c>
      <c r="K1174" s="9" t="str">
        <f t="shared" si="56"/>
        <v>100-General</v>
      </c>
      <c r="L1174" s="9" t="str">
        <f>IFERROR(VLOOKUP(A1174,'[1]VAC as of March 2024'!A:K,11,FALSE),"No")</f>
        <v>No</v>
      </c>
      <c r="M1174" s="9" t="s">
        <v>2237</v>
      </c>
      <c r="O1174" s="33" t="s">
        <v>2240</v>
      </c>
      <c r="P1174" s="33" t="s">
        <v>6061</v>
      </c>
      <c r="Q1174" s="2" t="str">
        <f>VLOOKUP(P1174,'[1]Table E'!A:C,3,FALSE)</f>
        <v>Unassigned</v>
      </c>
    </row>
    <row r="1175" spans="1:17" x14ac:dyDescent="0.25">
      <c r="A1175" s="33" t="str">
        <f t="shared" si="54"/>
        <v>2160003000</v>
      </c>
      <c r="B1175" s="33" t="s">
        <v>2363</v>
      </c>
      <c r="C1175" s="33" t="s">
        <v>772</v>
      </c>
      <c r="D1175" s="9" t="str">
        <f t="shared" si="55"/>
        <v>216003000</v>
      </c>
      <c r="E1175" s="34">
        <v>21600</v>
      </c>
      <c r="F1175" s="34">
        <v>3000</v>
      </c>
      <c r="G1175" s="9" t="str">
        <f>VLOOKUP(B1175,'[1]Business Unit Lookup'!A:B,2,FALSE)</f>
        <v>James Madison University</v>
      </c>
      <c r="H1175" s="33" t="str">
        <f>VLOOKUP(C1175,'[1]Fund Lookup'!B:C,2,FALSE)</f>
        <v>Higher Education Operating</v>
      </c>
      <c r="I1175" s="35" t="s">
        <v>2307</v>
      </c>
      <c r="J1175" s="33" t="str">
        <f>VLOOKUP(I1175,'[1]Table B'!A:B,2,FALSE)</f>
        <v>CU-HE-Non-specific Activity</v>
      </c>
      <c r="K1175" s="9" t="str">
        <f t="shared" si="56"/>
        <v>500-CU-HE-Non-specific Activity</v>
      </c>
      <c r="L1175" s="9" t="str">
        <f>IFERROR(VLOOKUP(A1175,'[1]VAC as of March 2024'!A:K,11,FALSE),"No")</f>
        <v>No</v>
      </c>
      <c r="M1175" s="9" t="s">
        <v>2240</v>
      </c>
      <c r="Q1175" s="2"/>
    </row>
    <row r="1176" spans="1:17" x14ac:dyDescent="0.25">
      <c r="A1176" s="33" t="str">
        <f t="shared" si="54"/>
        <v>2160003010</v>
      </c>
      <c r="B1176" s="33" t="s">
        <v>2363</v>
      </c>
      <c r="C1176" s="33" t="s">
        <v>775</v>
      </c>
      <c r="D1176" s="9" t="str">
        <f t="shared" si="55"/>
        <v>216003010</v>
      </c>
      <c r="E1176" s="34">
        <v>21600</v>
      </c>
      <c r="F1176" s="34">
        <v>3010</v>
      </c>
      <c r="G1176" s="9" t="str">
        <f>VLOOKUP(B1176,'[1]Business Unit Lookup'!A:B,2,FALSE)</f>
        <v>James Madison University</v>
      </c>
      <c r="H1176" s="33" t="str">
        <f>VLOOKUP(C1176,'[1]Fund Lookup'!B:C,2,FALSE)</f>
        <v>Higher Education Federal</v>
      </c>
      <c r="I1176" s="35" t="s">
        <v>2307</v>
      </c>
      <c r="J1176" s="33" t="str">
        <f>VLOOKUP(I1176,'[1]Table B'!A:B,2,FALSE)</f>
        <v>CU-HE-Non-specific Activity</v>
      </c>
      <c r="K1176" s="9" t="str">
        <f t="shared" si="56"/>
        <v>500-CU-HE-Non-specific Activity</v>
      </c>
      <c r="L1176" s="9" t="str">
        <f>IFERROR(VLOOKUP(A1176,'[1]VAC as of March 2024'!A:K,11,FALSE),"No")</f>
        <v>No</v>
      </c>
      <c r="M1176" s="9" t="s">
        <v>2248</v>
      </c>
      <c r="Q1176" s="2"/>
    </row>
    <row r="1177" spans="1:17" x14ac:dyDescent="0.25">
      <c r="A1177" s="33" t="str">
        <f t="shared" si="54"/>
        <v>2160003020</v>
      </c>
      <c r="B1177" s="33" t="s">
        <v>2363</v>
      </c>
      <c r="C1177" s="33" t="s">
        <v>778</v>
      </c>
      <c r="D1177" s="9" t="str">
        <f t="shared" si="55"/>
        <v>216003020</v>
      </c>
      <c r="E1177" s="34">
        <v>21600</v>
      </c>
      <c r="F1177" s="34">
        <v>3020</v>
      </c>
      <c r="G1177" s="9" t="str">
        <f>VLOOKUP(B1177,'[1]Business Unit Lookup'!A:B,2,FALSE)</f>
        <v>James Madison University</v>
      </c>
      <c r="H1177" s="33" t="str">
        <f>VLOOKUP(C1177,'[1]Fund Lookup'!B:C,2,FALSE)</f>
        <v>Foundation/Othr Grants/Cntrcts</v>
      </c>
      <c r="I1177" s="35" t="s">
        <v>2307</v>
      </c>
      <c r="J1177" s="33" t="str">
        <f>VLOOKUP(I1177,'[1]Table B'!A:B,2,FALSE)</f>
        <v>CU-HE-Non-specific Activity</v>
      </c>
      <c r="K1177" s="9" t="str">
        <f t="shared" si="56"/>
        <v>500-CU-HE-Non-specific Activity</v>
      </c>
      <c r="L1177" s="9" t="str">
        <f>IFERROR(VLOOKUP(A1177,'[1]VAC as of March 2024'!A:K,11,FALSE),"No")</f>
        <v>No</v>
      </c>
      <c r="M1177" s="9" t="s">
        <v>2248</v>
      </c>
      <c r="Q1177" s="2"/>
    </row>
    <row r="1178" spans="1:17" x14ac:dyDescent="0.25">
      <c r="A1178" s="33" t="str">
        <f t="shared" si="54"/>
        <v>2160003030</v>
      </c>
      <c r="B1178" s="33" t="s">
        <v>2363</v>
      </c>
      <c r="C1178" s="33" t="s">
        <v>780</v>
      </c>
      <c r="D1178" s="9" t="str">
        <f t="shared" si="55"/>
        <v>216003030</v>
      </c>
      <c r="E1178" s="34">
        <v>21600</v>
      </c>
      <c r="F1178" s="34">
        <v>3030</v>
      </c>
      <c r="G1178" s="9" t="str">
        <f>VLOOKUP(B1178,'[1]Business Unit Lookup'!A:B,2,FALSE)</f>
        <v>James Madison University</v>
      </c>
      <c r="H1178" s="33" t="str">
        <f>VLOOKUP(C1178,'[1]Fund Lookup'!B:C,2,FALSE)</f>
        <v>Indirect Cost Recovery</v>
      </c>
      <c r="I1178" s="35" t="s">
        <v>2307</v>
      </c>
      <c r="J1178" s="33" t="str">
        <f>VLOOKUP(I1178,'[1]Table B'!A:B,2,FALSE)</f>
        <v>CU-HE-Non-specific Activity</v>
      </c>
      <c r="K1178" s="9" t="str">
        <f t="shared" si="56"/>
        <v>500-CU-HE-Non-specific Activity</v>
      </c>
      <c r="L1178" s="9" t="str">
        <f>IFERROR(VLOOKUP(A1178,'[1]VAC as of March 2024'!A:K,11,FALSE),"No")</f>
        <v>No</v>
      </c>
      <c r="M1178" s="9" t="s">
        <v>2240</v>
      </c>
      <c r="Q1178" s="2"/>
    </row>
    <row r="1179" spans="1:17" x14ac:dyDescent="0.25">
      <c r="A1179" s="33" t="str">
        <f t="shared" si="54"/>
        <v>2160003040</v>
      </c>
      <c r="B1179" s="87" t="s">
        <v>2363</v>
      </c>
      <c r="C1179" s="36" t="s">
        <v>8347</v>
      </c>
      <c r="D1179" s="9" t="str">
        <f t="shared" si="55"/>
        <v>216003040</v>
      </c>
      <c r="E1179" s="87">
        <v>21600</v>
      </c>
      <c r="F1179" s="37">
        <v>3040</v>
      </c>
      <c r="G1179" s="9" t="str">
        <f>VLOOKUP(B1179,'[1]Business Unit Lookup'!A:B,2,FALSE)</f>
        <v>James Madison University</v>
      </c>
      <c r="H1179" s="33" t="str">
        <f>VLOOKUP(C1179,'[1]Fund Lookup'!B:C,2,FALSE)</f>
        <v>Institutional Reserve Fund</v>
      </c>
      <c r="I1179" s="35" t="s">
        <v>2307</v>
      </c>
      <c r="J1179" s="33" t="str">
        <f>VLOOKUP(I1179,'[1]Table B'!A:B,2,FALSE)</f>
        <v>CU-HE-Non-specific Activity</v>
      </c>
      <c r="K1179" s="9" t="str">
        <f t="shared" si="56"/>
        <v>500-CU-HE-Non-specific Activity</v>
      </c>
      <c r="L1179" s="9" t="str">
        <f>IFERROR(VLOOKUP(A1179,'[1]VAC as of March 2024'!A:K,11,FALSE),"No")</f>
        <v>No</v>
      </c>
      <c r="M1179" s="37" t="s">
        <v>2240</v>
      </c>
      <c r="O1179" s="38"/>
      <c r="P1179" s="38"/>
      <c r="Q1179" s="2"/>
    </row>
    <row r="1180" spans="1:17" x14ac:dyDescent="0.25">
      <c r="A1180" s="33" t="str">
        <f t="shared" si="54"/>
        <v>2160003060</v>
      </c>
      <c r="B1180" s="33" t="s">
        <v>2363</v>
      </c>
      <c r="C1180" s="33" t="s">
        <v>785</v>
      </c>
      <c r="D1180" s="9" t="str">
        <f t="shared" si="55"/>
        <v>216003060</v>
      </c>
      <c r="E1180" s="34">
        <v>21600</v>
      </c>
      <c r="F1180" s="34">
        <v>3060</v>
      </c>
      <c r="G1180" s="9" t="str">
        <f>VLOOKUP(B1180,'[1]Business Unit Lookup'!A:B,2,FALSE)</f>
        <v>James Madison University</v>
      </c>
      <c r="H1180" s="33" t="str">
        <f>VLOOKUP(C1180,'[1]Fund Lookup'!B:C,2,FALSE)</f>
        <v>Auxiliary Enterprise</v>
      </c>
      <c r="I1180" s="35" t="s">
        <v>2307</v>
      </c>
      <c r="J1180" s="33" t="str">
        <f>VLOOKUP(I1180,'[1]Table B'!A:B,2,FALSE)</f>
        <v>CU-HE-Non-specific Activity</v>
      </c>
      <c r="K1180" s="9" t="str">
        <f t="shared" si="56"/>
        <v>500-CU-HE-Non-specific Activity</v>
      </c>
      <c r="L1180" s="9" t="str">
        <f>IFERROR(VLOOKUP(A1180,'[1]VAC as of March 2024'!A:K,11,FALSE),"No")</f>
        <v>No</v>
      </c>
      <c r="M1180" s="9" t="s">
        <v>2240</v>
      </c>
      <c r="Q1180" s="2"/>
    </row>
    <row r="1181" spans="1:17" x14ac:dyDescent="0.25">
      <c r="A1181" s="33" t="str">
        <f t="shared" si="54"/>
        <v>2160003080</v>
      </c>
      <c r="B1181" s="33" t="s">
        <v>2363</v>
      </c>
      <c r="C1181" s="33" t="s">
        <v>790</v>
      </c>
      <c r="D1181" s="9" t="str">
        <f t="shared" si="55"/>
        <v>216003080</v>
      </c>
      <c r="E1181" s="34">
        <v>21600</v>
      </c>
      <c r="F1181" s="34">
        <v>3080</v>
      </c>
      <c r="G1181" s="9" t="str">
        <f>VLOOKUP(B1181,'[1]Business Unit Lookup'!A:B,2,FALSE)</f>
        <v>James Madison University</v>
      </c>
      <c r="H1181" s="33" t="str">
        <f>VLOOKUP(C1181,'[1]Fund Lookup'!B:C,2,FALSE)</f>
        <v>Work Study</v>
      </c>
      <c r="I1181" s="35" t="s">
        <v>2307</v>
      </c>
      <c r="J1181" s="33" t="str">
        <f>VLOOKUP(I1181,'[1]Table B'!A:B,2,FALSE)</f>
        <v>CU-HE-Non-specific Activity</v>
      </c>
      <c r="K1181" s="9" t="str">
        <f t="shared" si="56"/>
        <v>500-CU-HE-Non-specific Activity</v>
      </c>
      <c r="L1181" s="9" t="str">
        <f>IFERROR(VLOOKUP(A1181,'[1]VAC as of March 2024'!A:K,11,FALSE),"No")</f>
        <v>No</v>
      </c>
      <c r="M1181" s="9" t="s">
        <v>2248</v>
      </c>
      <c r="Q1181" s="2"/>
    </row>
    <row r="1182" spans="1:17" x14ac:dyDescent="0.25">
      <c r="A1182" s="33" t="str">
        <f t="shared" si="54"/>
        <v>2160003110</v>
      </c>
      <c r="B1182" s="33" t="s">
        <v>2363</v>
      </c>
      <c r="C1182" s="33" t="s">
        <v>796</v>
      </c>
      <c r="D1182" s="9" t="str">
        <f t="shared" si="55"/>
        <v>216003110</v>
      </c>
      <c r="E1182" s="34">
        <v>21600</v>
      </c>
      <c r="F1182" s="34">
        <v>3110</v>
      </c>
      <c r="G1182" s="9" t="str">
        <f>VLOOKUP(B1182,'[1]Business Unit Lookup'!A:B,2,FALSE)</f>
        <v>James Madison University</v>
      </c>
      <c r="H1182" s="33" t="str">
        <f>VLOOKUP(C1182,'[1]Fund Lookup'!B:C,2,FALSE)</f>
        <v>Eminent Scholars</v>
      </c>
      <c r="I1182" s="35" t="s">
        <v>2307</v>
      </c>
      <c r="J1182" s="33" t="str">
        <f>VLOOKUP(I1182,'[1]Table B'!A:B,2,FALSE)</f>
        <v>CU-HE-Non-specific Activity</v>
      </c>
      <c r="K1182" s="9" t="str">
        <f t="shared" si="56"/>
        <v>500-CU-HE-Non-specific Activity</v>
      </c>
      <c r="L1182" s="9" t="str">
        <f>IFERROR(VLOOKUP(A1182,'[1]VAC as of March 2024'!A:K,11,FALSE),"No")</f>
        <v>No</v>
      </c>
      <c r="M1182" s="9" t="s">
        <v>2248</v>
      </c>
      <c r="Q1182" s="2"/>
    </row>
    <row r="1183" spans="1:17" x14ac:dyDescent="0.25">
      <c r="A1183" s="33" t="str">
        <f t="shared" si="54"/>
        <v>2160003160</v>
      </c>
      <c r="B1183" s="33" t="s">
        <v>2363</v>
      </c>
      <c r="C1183" s="33" t="s">
        <v>807</v>
      </c>
      <c r="D1183" s="9" t="str">
        <f t="shared" si="55"/>
        <v>216003160</v>
      </c>
      <c r="E1183" s="34">
        <v>21600</v>
      </c>
      <c r="F1183" s="34">
        <v>3160</v>
      </c>
      <c r="G1183" s="9" t="str">
        <f>VLOOKUP(B1183,'[1]Business Unit Lookup'!A:B,2,FALSE)</f>
        <v>James Madison University</v>
      </c>
      <c r="H1183" s="33" t="str">
        <f>VLOOKUP(C1183,'[1]Fund Lookup'!B:C,2,FALSE)</f>
        <v>Excess Indirct Cost Recoveries</v>
      </c>
      <c r="I1183" s="35" t="s">
        <v>2307</v>
      </c>
      <c r="J1183" s="33" t="str">
        <f>VLOOKUP(I1183,'[1]Table B'!A:B,2,FALSE)</f>
        <v>CU-HE-Non-specific Activity</v>
      </c>
      <c r="K1183" s="9" t="str">
        <f t="shared" si="56"/>
        <v>500-CU-HE-Non-specific Activity</v>
      </c>
      <c r="L1183" s="9" t="str">
        <f>IFERROR(VLOOKUP(A1183,'[1]VAC as of March 2024'!A:K,11,FALSE),"No")</f>
        <v>No</v>
      </c>
      <c r="M1183" s="9" t="s">
        <v>2240</v>
      </c>
      <c r="Q1183" s="2"/>
    </row>
    <row r="1184" spans="1:17" x14ac:dyDescent="0.25">
      <c r="A1184" s="33" t="str">
        <f t="shared" si="54"/>
        <v>2160003210</v>
      </c>
      <c r="B1184" s="36" t="s">
        <v>2363</v>
      </c>
      <c r="C1184" s="36" t="s">
        <v>6135</v>
      </c>
      <c r="D1184" s="9" t="str">
        <f t="shared" si="55"/>
        <v>216003210</v>
      </c>
      <c r="E1184" s="35">
        <v>21600</v>
      </c>
      <c r="F1184" s="37">
        <v>3210</v>
      </c>
      <c r="G1184" s="9" t="str">
        <f>VLOOKUP(B1184,'[1]Business Unit Lookup'!A:B,2,FALSE)</f>
        <v>James Madison University</v>
      </c>
      <c r="H1184" s="33" t="str">
        <f>VLOOKUP(C1184,'[1]Fund Lookup'!B:C,2,FALSE)</f>
        <v>ARP-CrvStLoclFisRecFd-COVID-19</v>
      </c>
      <c r="I1184" s="35" t="s">
        <v>2307</v>
      </c>
      <c r="J1184" s="33" t="str">
        <f>VLOOKUP(I1184,'[1]Table B'!A:B,2,FALSE)</f>
        <v>CU-HE-Non-specific Activity</v>
      </c>
      <c r="K1184" s="9" t="str">
        <f t="shared" si="56"/>
        <v>500-CU-HE-Non-specific Activity</v>
      </c>
      <c r="L1184" s="9" t="str">
        <f>IFERROR(VLOOKUP(A1184,'[1]VAC as of March 2024'!A:K,11,FALSE),"No")</f>
        <v>No</v>
      </c>
      <c r="M1184" s="38" t="s">
        <v>5493</v>
      </c>
      <c r="O1184" s="38"/>
      <c r="P1184" s="38"/>
      <c r="Q1184" s="2"/>
    </row>
    <row r="1185" spans="1:17" x14ac:dyDescent="0.25">
      <c r="A1185" s="33" t="str">
        <f t="shared" si="54"/>
        <v>2160003230</v>
      </c>
      <c r="B1185" s="33" t="s">
        <v>2363</v>
      </c>
      <c r="C1185" s="33" t="s">
        <v>6136</v>
      </c>
      <c r="D1185" s="9" t="str">
        <f t="shared" si="55"/>
        <v>216003230</v>
      </c>
      <c r="E1185" s="34">
        <v>21600</v>
      </c>
      <c r="F1185" s="34">
        <v>3230</v>
      </c>
      <c r="G1185" s="9" t="str">
        <f>VLOOKUP(B1185,'[1]Business Unit Lookup'!A:B,2,FALSE)</f>
        <v>James Madison University</v>
      </c>
      <c r="H1185" s="33" t="str">
        <f>VLOOKUP(C1185,'[1]Fund Lookup'!B:C,2,FALSE)</f>
        <v>Epi&amp;LabCpctyInfctsDis-COVID-19</v>
      </c>
      <c r="I1185" s="35" t="s">
        <v>2307</v>
      </c>
      <c r="J1185" s="33" t="str">
        <f>VLOOKUP(I1185,'[1]Table B'!A:B,2,FALSE)</f>
        <v>CU-HE-Non-specific Activity</v>
      </c>
      <c r="K1185" s="9" t="str">
        <f t="shared" si="56"/>
        <v>500-CU-HE-Non-specific Activity</v>
      </c>
      <c r="L1185" s="9" t="str">
        <f>IFERROR(VLOOKUP(A1185,'[1]VAC as of March 2024'!A:K,11,FALSE),"No")</f>
        <v>No</v>
      </c>
      <c r="M1185" s="9" t="s">
        <v>5493</v>
      </c>
      <c r="Q1185" s="2"/>
    </row>
    <row r="1186" spans="1:17" x14ac:dyDescent="0.25">
      <c r="A1186" s="33" t="str">
        <f t="shared" si="54"/>
        <v>2160003260</v>
      </c>
      <c r="B1186" s="40" t="s">
        <v>2363</v>
      </c>
      <c r="C1186" s="36" t="s">
        <v>8368</v>
      </c>
      <c r="D1186" s="9" t="str">
        <f t="shared" si="55"/>
        <v>216003260</v>
      </c>
      <c r="E1186" s="41">
        <v>21600</v>
      </c>
      <c r="F1186" s="37">
        <v>3260</v>
      </c>
      <c r="G1186" s="9" t="str">
        <f>VLOOKUP(B1186,'[1]Business Unit Lookup'!A:B,2,FALSE)</f>
        <v>James Madison University</v>
      </c>
      <c r="H1186" s="33" t="str">
        <f>VLOOKUP(C1186,'[1]Fund Lookup'!B:C,2,FALSE)</f>
        <v>Cllg Prtnrshp Labrtry Schl Fnd</v>
      </c>
      <c r="I1186" s="35" t="s">
        <v>2307</v>
      </c>
      <c r="J1186" s="33" t="str">
        <f>VLOOKUP(I1186,'[1]Table B'!A:B,2,FALSE)</f>
        <v>CU-HE-Non-specific Activity</v>
      </c>
      <c r="K1186" s="9" t="str">
        <f t="shared" si="56"/>
        <v>500-CU-HE-Non-specific Activity</v>
      </c>
      <c r="L1186" s="9" t="str">
        <f>IFERROR(VLOOKUP(A1186,'[1]VAC as of March 2024'!A:K,11,FALSE),"No")</f>
        <v>No</v>
      </c>
      <c r="M1186" s="38" t="s">
        <v>2240</v>
      </c>
      <c r="O1186" s="38"/>
      <c r="P1186" s="38"/>
      <c r="Q1186" s="2"/>
    </row>
    <row r="1187" spans="1:17" x14ac:dyDescent="0.25">
      <c r="A1187" s="33" t="str">
        <f t="shared" si="54"/>
        <v>2160003280</v>
      </c>
      <c r="B1187" s="33" t="s">
        <v>2363</v>
      </c>
      <c r="C1187" s="33" t="s">
        <v>5559</v>
      </c>
      <c r="D1187" s="9" t="str">
        <f t="shared" si="55"/>
        <v>216003280</v>
      </c>
      <c r="E1187" s="34">
        <v>21600</v>
      </c>
      <c r="F1187" s="34">
        <v>3280</v>
      </c>
      <c r="G1187" s="9" t="str">
        <f>VLOOKUP(B1187,'[1]Business Unit Lookup'!A:B,2,FALSE)</f>
        <v>James Madison University</v>
      </c>
      <c r="H1187" s="33" t="str">
        <f>VLOOKUP(C1187,'[1]Fund Lookup'!B:C,2,FALSE)</f>
        <v>CoronavrsEmrSpplFdPrg-COVID-19</v>
      </c>
      <c r="I1187" s="35" t="s">
        <v>2307</v>
      </c>
      <c r="J1187" s="33" t="str">
        <f>VLOOKUP(I1187,'[1]Table B'!A:B,2,FALSE)</f>
        <v>CU-HE-Non-specific Activity</v>
      </c>
      <c r="K1187" s="9" t="str">
        <f t="shared" si="56"/>
        <v>500-CU-HE-Non-specific Activity</v>
      </c>
      <c r="L1187" s="9" t="str">
        <f>IFERROR(VLOOKUP(A1187,'[1]VAC as of March 2024'!A:K,11,FALSE),"No")</f>
        <v>No</v>
      </c>
      <c r="M1187" s="9" t="s">
        <v>5493</v>
      </c>
      <c r="Q1187" s="2"/>
    </row>
    <row r="1188" spans="1:17" x14ac:dyDescent="0.25">
      <c r="A1188" s="33" t="str">
        <f t="shared" si="54"/>
        <v>2160003300</v>
      </c>
      <c r="B1188" s="33" t="s">
        <v>2363</v>
      </c>
      <c r="C1188" s="33" t="s">
        <v>824</v>
      </c>
      <c r="D1188" s="9" t="str">
        <f t="shared" si="55"/>
        <v>216003300</v>
      </c>
      <c r="E1188" s="34">
        <v>21600</v>
      </c>
      <c r="F1188" s="34">
        <v>3300</v>
      </c>
      <c r="G1188" s="9" t="str">
        <f>VLOOKUP(B1188,'[1]Business Unit Lookup'!A:B,2,FALSE)</f>
        <v>James Madison University</v>
      </c>
      <c r="H1188" s="33" t="str">
        <f>VLOOKUP(C1188,'[1]Fund Lookup'!B:C,2,FALSE)</f>
        <v>Hi Ed Decentralzation Suspense</v>
      </c>
      <c r="I1188" s="35" t="s">
        <v>2307</v>
      </c>
      <c r="J1188" s="33" t="str">
        <f>VLOOKUP(I1188,'[1]Table B'!A:B,2,FALSE)</f>
        <v>CU-HE-Non-specific Activity</v>
      </c>
      <c r="K1188" s="9" t="str">
        <f t="shared" si="56"/>
        <v>500-CU-HE-Non-specific Activity</v>
      </c>
      <c r="L1188" s="9" t="str">
        <f>IFERROR(VLOOKUP(A1188,'[1]VAC as of March 2024'!A:K,11,FALSE),"No")</f>
        <v>No</v>
      </c>
      <c r="M1188" s="9" t="s">
        <v>2240</v>
      </c>
      <c r="Q1188" s="2"/>
    </row>
    <row r="1189" spans="1:17" x14ac:dyDescent="0.25">
      <c r="A1189" s="33" t="str">
        <f t="shared" si="54"/>
        <v>2160003410</v>
      </c>
      <c r="B1189" s="33" t="s">
        <v>2363</v>
      </c>
      <c r="C1189" s="33" t="s">
        <v>5581</v>
      </c>
      <c r="D1189" s="9" t="str">
        <f t="shared" si="55"/>
        <v>216003410</v>
      </c>
      <c r="E1189" s="34">
        <v>21600</v>
      </c>
      <c r="F1189" s="34">
        <v>3410</v>
      </c>
      <c r="G1189" s="9" t="str">
        <f>VLOOKUP(B1189,'[1]Business Unit Lookup'!A:B,2,FALSE)</f>
        <v>James Madison University</v>
      </c>
      <c r="H1189" s="33" t="str">
        <f>VLOOKUP(C1189,'[1]Fund Lookup'!B:C,2,FALSE)</f>
        <v>GEER Fund - COVID-19</v>
      </c>
      <c r="I1189" s="35" t="s">
        <v>2307</v>
      </c>
      <c r="J1189" s="33" t="str">
        <f>VLOOKUP(I1189,'[1]Table B'!A:B,2,FALSE)</f>
        <v>CU-HE-Non-specific Activity</v>
      </c>
      <c r="K1189" s="9" t="str">
        <f t="shared" si="56"/>
        <v>500-CU-HE-Non-specific Activity</v>
      </c>
      <c r="L1189" s="9" t="str">
        <f>IFERROR(VLOOKUP(A1189,'[1]VAC as of March 2024'!A:K,11,FALSE),"No")</f>
        <v>No</v>
      </c>
      <c r="M1189" s="9" t="s">
        <v>5493</v>
      </c>
      <c r="Q1189" s="2"/>
    </row>
    <row r="1190" spans="1:17" x14ac:dyDescent="0.25">
      <c r="A1190" s="33" t="str">
        <f t="shared" si="54"/>
        <v>2160003420</v>
      </c>
      <c r="B1190" s="33" t="s">
        <v>2363</v>
      </c>
      <c r="C1190" s="33" t="s">
        <v>5584</v>
      </c>
      <c r="D1190" s="9" t="str">
        <f t="shared" si="55"/>
        <v>216003420</v>
      </c>
      <c r="E1190" s="34">
        <v>21600</v>
      </c>
      <c r="F1190" s="34">
        <v>3420</v>
      </c>
      <c r="G1190" s="9" t="str">
        <f>VLOOKUP(B1190,'[1]Business Unit Lookup'!A:B,2,FALSE)</f>
        <v>James Madison University</v>
      </c>
      <c r="H1190" s="33" t="str">
        <f>VLOOKUP(C1190,'[1]Fund Lookup'!B:C,2,FALSE)</f>
        <v>Caresactrlffd-General-Covid-19</v>
      </c>
      <c r="I1190" s="35" t="s">
        <v>2307</v>
      </c>
      <c r="J1190" s="33" t="str">
        <f>VLOOKUP(I1190,'[1]Table B'!A:B,2,FALSE)</f>
        <v>CU-HE-Non-specific Activity</v>
      </c>
      <c r="K1190" s="9" t="str">
        <f t="shared" si="56"/>
        <v>500-CU-HE-Non-specific Activity</v>
      </c>
      <c r="L1190" s="9" t="str">
        <f>IFERROR(VLOOKUP(A1190,'[1]VAC as of March 2024'!A:K,11,FALSE),"No")</f>
        <v>No</v>
      </c>
      <c r="M1190" s="9" t="s">
        <v>5493</v>
      </c>
      <c r="Q1190" s="2"/>
    </row>
    <row r="1191" spans="1:17" x14ac:dyDescent="0.25">
      <c r="A1191" s="33" t="str">
        <f t="shared" si="54"/>
        <v>2160003440</v>
      </c>
      <c r="B1191" s="33" t="s">
        <v>2363</v>
      </c>
      <c r="C1191" s="33" t="s">
        <v>5370</v>
      </c>
      <c r="D1191" s="9" t="str">
        <f t="shared" si="55"/>
        <v>216003440</v>
      </c>
      <c r="E1191" s="34">
        <v>21600</v>
      </c>
      <c r="F1191" s="34">
        <v>3440</v>
      </c>
      <c r="G1191" s="9" t="str">
        <f>VLOOKUP(B1191,'[1]Business Unit Lookup'!A:B,2,FALSE)</f>
        <v>James Madison University</v>
      </c>
      <c r="H1191" s="33" t="str">
        <f>VLOOKUP(C1191,'[1]Fund Lookup'!B:C,2,FALSE)</f>
        <v>EduStabFund-Students-COVID-19</v>
      </c>
      <c r="I1191" s="35" t="s">
        <v>2307</v>
      </c>
      <c r="J1191" s="33" t="str">
        <f>VLOOKUP(I1191,'[1]Table B'!A:B,2,FALSE)</f>
        <v>CU-HE-Non-specific Activity</v>
      </c>
      <c r="K1191" s="9" t="str">
        <f t="shared" si="56"/>
        <v>500-CU-HE-Non-specific Activity</v>
      </c>
      <c r="L1191" s="9" t="str">
        <f>IFERROR(VLOOKUP(A1191,'[1]VAC as of March 2024'!A:K,11,FALSE),"No")</f>
        <v>No</v>
      </c>
      <c r="M1191" s="9" t="s">
        <v>5493</v>
      </c>
      <c r="Q1191" s="2"/>
    </row>
    <row r="1192" spans="1:17" x14ac:dyDescent="0.25">
      <c r="A1192" s="33" t="str">
        <f t="shared" si="54"/>
        <v>2160003460</v>
      </c>
      <c r="B1192" s="35" t="s">
        <v>2363</v>
      </c>
      <c r="C1192" s="36" t="s">
        <v>8470</v>
      </c>
      <c r="D1192" s="9" t="str">
        <f t="shared" si="55"/>
        <v>216003460</v>
      </c>
      <c r="E1192" s="35">
        <v>21600</v>
      </c>
      <c r="F1192" s="37">
        <v>3460</v>
      </c>
      <c r="G1192" s="9" t="str">
        <f>VLOOKUP(B1192,'[1]Business Unit Lookup'!A:B,2,FALSE)</f>
        <v>James Madison University</v>
      </c>
      <c r="H1192" s="33" t="str">
        <f>VLOOKUP(C1192,'[1]Fund Lookup'!B:C,2,FALSE)</f>
        <v>Innovative internship Fund</v>
      </c>
      <c r="I1192" s="35" t="s">
        <v>2307</v>
      </c>
      <c r="J1192" s="33" t="str">
        <f>VLOOKUP(I1192,'[1]Table B'!A:B,2,FALSE)</f>
        <v>CU-HE-Non-specific Activity</v>
      </c>
      <c r="K1192" s="9" t="str">
        <f t="shared" si="56"/>
        <v>500-CU-HE-Non-specific Activity</v>
      </c>
      <c r="L1192" s="9" t="str">
        <f>IFERROR(VLOOKUP(A1192,'[1]VAC as of March 2024'!A:K,11,FALSE),"No")</f>
        <v>No</v>
      </c>
      <c r="M1192" s="38" t="s">
        <v>2240</v>
      </c>
      <c r="O1192" s="38"/>
      <c r="P1192" s="38"/>
      <c r="Q1192" s="2"/>
    </row>
    <row r="1193" spans="1:17" x14ac:dyDescent="0.25">
      <c r="A1193" s="33" t="str">
        <f t="shared" si="54"/>
        <v>2160003490</v>
      </c>
      <c r="B1193" s="35" t="s">
        <v>2363</v>
      </c>
      <c r="C1193" s="36" t="s">
        <v>8475</v>
      </c>
      <c r="D1193" s="9" t="str">
        <f t="shared" si="55"/>
        <v>216003490</v>
      </c>
      <c r="E1193" s="35">
        <v>21600</v>
      </c>
      <c r="F1193" s="37">
        <v>3490</v>
      </c>
      <c r="G1193" s="9" t="str">
        <f>VLOOKUP(B1193,'[1]Business Unit Lookup'!A:B,2,FALSE)</f>
        <v>James Madison University</v>
      </c>
      <c r="H1193" s="33" t="str">
        <f>VLOOKUP(C1193,'[1]Fund Lookup'!B:C,2,FALSE)</f>
        <v>NewEconomyWrkfrcCrdntlGrntFnd</v>
      </c>
      <c r="I1193" s="35" t="s">
        <v>2307</v>
      </c>
      <c r="J1193" s="33" t="str">
        <f>VLOOKUP(I1193,'[1]Table B'!A:B,2,FALSE)</f>
        <v>CU-HE-Non-specific Activity</v>
      </c>
      <c r="K1193" s="9" t="str">
        <f t="shared" si="56"/>
        <v>500-CU-HE-Non-specific Activity</v>
      </c>
      <c r="L1193" s="9" t="str">
        <f>IFERROR(VLOOKUP(A1193,'[1]VAC as of March 2024'!A:K,11,FALSE),"No")</f>
        <v>No</v>
      </c>
      <c r="M1193" s="38" t="s">
        <v>2240</v>
      </c>
      <c r="O1193" s="38"/>
      <c r="P1193" s="38"/>
      <c r="Q1193" s="2"/>
    </row>
    <row r="1194" spans="1:17" x14ac:dyDescent="0.25">
      <c r="A1194" s="33" t="str">
        <f t="shared" si="54"/>
        <v>2160003690</v>
      </c>
      <c r="B1194" s="33" t="s">
        <v>2363</v>
      </c>
      <c r="C1194" s="33" t="s">
        <v>5373</v>
      </c>
      <c r="D1194" s="9" t="str">
        <f t="shared" si="55"/>
        <v>216003690</v>
      </c>
      <c r="E1194" s="34">
        <v>21600</v>
      </c>
      <c r="F1194" s="34">
        <v>3690</v>
      </c>
      <c r="G1194" s="9" t="str">
        <f>VLOOKUP(B1194,'[1]Business Unit Lookup'!A:B,2,FALSE)</f>
        <v>James Madison University</v>
      </c>
      <c r="H1194" s="33" t="str">
        <f>VLOOKUP(C1194,'[1]Fund Lookup'!B:C,2,FALSE)</f>
        <v>EduStabFund-Institutn-COVID-19</v>
      </c>
      <c r="I1194" s="35" t="s">
        <v>2307</v>
      </c>
      <c r="J1194" s="33" t="str">
        <f>VLOOKUP(I1194,'[1]Table B'!A:B,2,FALSE)</f>
        <v>CU-HE-Non-specific Activity</v>
      </c>
      <c r="K1194" s="9" t="str">
        <f t="shared" si="56"/>
        <v>500-CU-HE-Non-specific Activity</v>
      </c>
      <c r="L1194" s="9" t="str">
        <f>IFERROR(VLOOKUP(A1194,'[1]VAC as of March 2024'!A:K,11,FALSE),"No")</f>
        <v>No</v>
      </c>
      <c r="M1194" s="9" t="s">
        <v>5493</v>
      </c>
      <c r="Q1194" s="2"/>
    </row>
    <row r="1195" spans="1:17" x14ac:dyDescent="0.25">
      <c r="A1195" s="33" t="str">
        <f t="shared" si="54"/>
        <v>2160003710</v>
      </c>
      <c r="B1195" s="36" t="s">
        <v>2363</v>
      </c>
      <c r="C1195" s="36" t="s">
        <v>6137</v>
      </c>
      <c r="D1195" s="9" t="str">
        <f t="shared" si="55"/>
        <v>216003710</v>
      </c>
      <c r="E1195" s="35">
        <v>21600</v>
      </c>
      <c r="F1195" s="37">
        <v>3710</v>
      </c>
      <c r="G1195" s="9" t="str">
        <f>VLOOKUP(B1195,'[1]Business Unit Lookup'!A:B,2,FALSE)</f>
        <v>James Madison University</v>
      </c>
      <c r="H1195" s="33" t="str">
        <f>VLOOKUP(C1195,'[1]Fund Lookup'!B:C,2,FALSE)</f>
        <v>FEMA - State Agy - COVID-19</v>
      </c>
      <c r="I1195" s="35" t="s">
        <v>2307</v>
      </c>
      <c r="J1195" s="33" t="str">
        <f>VLOOKUP(I1195,'[1]Table B'!A:B,2,FALSE)</f>
        <v>CU-HE-Non-specific Activity</v>
      </c>
      <c r="K1195" s="9" t="str">
        <f t="shared" si="56"/>
        <v>500-CU-HE-Non-specific Activity</v>
      </c>
      <c r="L1195" s="9" t="str">
        <f>IFERROR(VLOOKUP(A1195,'[1]VAC as of March 2024'!A:K,11,FALSE),"No")</f>
        <v>No</v>
      </c>
      <c r="M1195" s="38" t="s">
        <v>5493</v>
      </c>
      <c r="O1195" s="38"/>
      <c r="P1195" s="38"/>
      <c r="Q1195" s="2"/>
    </row>
    <row r="1196" spans="1:17" x14ac:dyDescent="0.25">
      <c r="A1196" s="33" t="str">
        <f t="shared" si="54"/>
        <v>2160003870</v>
      </c>
      <c r="B1196" s="33" t="s">
        <v>2363</v>
      </c>
      <c r="C1196" s="33" t="s">
        <v>865</v>
      </c>
      <c r="D1196" s="9" t="str">
        <f t="shared" si="55"/>
        <v>216003870</v>
      </c>
      <c r="E1196" s="34">
        <v>21600</v>
      </c>
      <c r="F1196" s="34">
        <v>3870</v>
      </c>
      <c r="G1196" s="9" t="str">
        <f>VLOOKUP(B1196,'[1]Business Unit Lookup'!A:B,2,FALSE)</f>
        <v>James Madison University</v>
      </c>
      <c r="H1196" s="33" t="str">
        <f>VLOOKUP(C1196,'[1]Fund Lookup'!B:C,2,FALSE)</f>
        <v>Srplus Supp&amp;Equip Sales-Gen-HE</v>
      </c>
      <c r="I1196" s="35" t="s">
        <v>2307</v>
      </c>
      <c r="J1196" s="33" t="str">
        <f>VLOOKUP(I1196,'[1]Table B'!A:B,2,FALSE)</f>
        <v>CU-HE-Non-specific Activity</v>
      </c>
      <c r="K1196" s="9" t="str">
        <f t="shared" si="56"/>
        <v>500-CU-HE-Non-specific Activity</v>
      </c>
      <c r="L1196" s="9" t="str">
        <f>IFERROR(VLOOKUP(A1196,'[1]VAC as of March 2024'!A:K,11,FALSE),"No")</f>
        <v>No</v>
      </c>
      <c r="M1196" s="9" t="s">
        <v>2240</v>
      </c>
      <c r="Q1196" s="2"/>
    </row>
    <row r="1197" spans="1:17" x14ac:dyDescent="0.25">
      <c r="A1197" s="33" t="str">
        <f t="shared" si="54"/>
        <v>2160003880</v>
      </c>
      <c r="B1197" s="33" t="s">
        <v>2363</v>
      </c>
      <c r="C1197" s="33" t="s">
        <v>868</v>
      </c>
      <c r="D1197" s="9" t="str">
        <f t="shared" si="55"/>
        <v>216003880</v>
      </c>
      <c r="E1197" s="34">
        <v>21600</v>
      </c>
      <c r="F1197" s="34">
        <v>3880</v>
      </c>
      <c r="G1197" s="9" t="str">
        <f>VLOOKUP(B1197,'[1]Business Unit Lookup'!A:B,2,FALSE)</f>
        <v>James Madison University</v>
      </c>
      <c r="H1197" s="33" t="str">
        <f>VLOOKUP(C1197,'[1]Fund Lookup'!B:C,2,FALSE)</f>
        <v>Supp&amp;Equip Sls-Non-Gen/Fed-HE</v>
      </c>
      <c r="I1197" s="35" t="s">
        <v>2307</v>
      </c>
      <c r="J1197" s="33" t="str">
        <f>VLOOKUP(I1197,'[1]Table B'!A:B,2,FALSE)</f>
        <v>CU-HE-Non-specific Activity</v>
      </c>
      <c r="K1197" s="9" t="str">
        <f t="shared" si="56"/>
        <v>500-CU-HE-Non-specific Activity</v>
      </c>
      <c r="L1197" s="9" t="str">
        <f>IFERROR(VLOOKUP(A1197,'[1]VAC as of March 2024'!A:K,11,FALSE),"No")</f>
        <v>No</v>
      </c>
      <c r="M1197" s="9" t="s">
        <v>2240</v>
      </c>
      <c r="Q1197" s="2"/>
    </row>
    <row r="1198" spans="1:17" x14ac:dyDescent="0.25">
      <c r="A1198" s="33" t="str">
        <f t="shared" si="54"/>
        <v>2160003900</v>
      </c>
      <c r="B1198" s="33" t="s">
        <v>2363</v>
      </c>
      <c r="C1198" s="33" t="s">
        <v>874</v>
      </c>
      <c r="D1198" s="9" t="str">
        <f t="shared" si="55"/>
        <v>216003900</v>
      </c>
      <c r="E1198" s="34">
        <v>21600</v>
      </c>
      <c r="F1198" s="34">
        <v>3900</v>
      </c>
      <c r="G1198" s="9" t="str">
        <f>VLOOKUP(B1198,'[1]Business Unit Lookup'!A:B,2,FALSE)</f>
        <v>James Madison University</v>
      </c>
      <c r="H1198" s="33" t="str">
        <f>VLOOKUP(C1198,'[1]Fund Lookup'!B:C,2,FALSE)</f>
        <v>Insurance Recovery - Higher Ed</v>
      </c>
      <c r="I1198" s="35" t="s">
        <v>2307</v>
      </c>
      <c r="J1198" s="33" t="str">
        <f>VLOOKUP(I1198,'[1]Table B'!A:B,2,FALSE)</f>
        <v>CU-HE-Non-specific Activity</v>
      </c>
      <c r="K1198" s="9" t="str">
        <f t="shared" si="56"/>
        <v>500-CU-HE-Non-specific Activity</v>
      </c>
      <c r="L1198" s="9" t="str">
        <f>IFERROR(VLOOKUP(A1198,'[1]VAC as of March 2024'!A:K,11,FALSE),"No")</f>
        <v>No</v>
      </c>
      <c r="M1198" s="9" t="s">
        <v>2240</v>
      </c>
      <c r="Q1198" s="2"/>
    </row>
    <row r="1199" spans="1:17" x14ac:dyDescent="0.25">
      <c r="A1199" s="33" t="str">
        <f t="shared" si="54"/>
        <v>2160007216</v>
      </c>
      <c r="B1199" s="33" t="s">
        <v>2363</v>
      </c>
      <c r="C1199" s="33" t="s">
        <v>1304</v>
      </c>
      <c r="D1199" s="9" t="str">
        <f t="shared" si="55"/>
        <v>216007216</v>
      </c>
      <c r="E1199" s="34">
        <v>21600</v>
      </c>
      <c r="F1199" s="34">
        <v>7216</v>
      </c>
      <c r="G1199" s="9" t="str">
        <f>VLOOKUP(B1199,'[1]Business Unit Lookup'!A:B,2,FALSE)</f>
        <v>James Madison University</v>
      </c>
      <c r="H1199" s="33" t="str">
        <f>VLOOKUP(C1199,'[1]Fund Lookup'!B:C,2,FALSE)</f>
        <v>Trust And Agency-JMU</v>
      </c>
      <c r="I1199" s="35" t="s">
        <v>2307</v>
      </c>
      <c r="J1199" s="33" t="str">
        <f>VLOOKUP(I1199,'[1]Table B'!A:B,2,FALSE)</f>
        <v>CU-HE-Non-specific Activity</v>
      </c>
      <c r="K1199" s="9" t="str">
        <f t="shared" si="56"/>
        <v>500-CU-HE-Non-specific Activity</v>
      </c>
      <c r="L1199" s="9" t="str">
        <f>IFERROR(VLOOKUP(A1199,'[1]VAC as of March 2024'!A:K,11,FALSE),"No")</f>
        <v>No</v>
      </c>
      <c r="M1199" s="9" t="s">
        <v>2248</v>
      </c>
      <c r="Q1199" s="2"/>
    </row>
    <row r="1200" spans="1:17" x14ac:dyDescent="0.25">
      <c r="A1200" s="33" t="str">
        <f t="shared" si="54"/>
        <v>2160007341</v>
      </c>
      <c r="B1200" s="33" t="s">
        <v>2363</v>
      </c>
      <c r="C1200" s="33" t="s">
        <v>1382</v>
      </c>
      <c r="D1200" s="9" t="str">
        <f t="shared" si="55"/>
        <v>216007341</v>
      </c>
      <c r="E1200" s="34">
        <v>21600</v>
      </c>
      <c r="F1200" s="34">
        <v>7341</v>
      </c>
      <c r="G1200" s="9" t="str">
        <f>VLOOKUP(B1200,'[1]Business Unit Lookup'!A:B,2,FALSE)</f>
        <v>James Madison University</v>
      </c>
      <c r="H1200" s="33" t="str">
        <f>VLOOKUP(C1200,'[1]Fund Lookup'!B:C,2,FALSE)</f>
        <v>Texaco Oil Overcharge - JMU</v>
      </c>
      <c r="I1200" s="35" t="s">
        <v>2307</v>
      </c>
      <c r="J1200" s="33" t="str">
        <f>VLOOKUP(I1200,'[1]Table B'!A:B,2,FALSE)</f>
        <v>CU-HE-Non-specific Activity</v>
      </c>
      <c r="K1200" s="9" t="str">
        <f t="shared" si="56"/>
        <v>500-CU-HE-Non-specific Activity</v>
      </c>
      <c r="L1200" s="9" t="str">
        <f>IFERROR(VLOOKUP(A1200,'[1]VAC as of March 2024'!A:K,11,FALSE),"No")</f>
        <v>No</v>
      </c>
      <c r="M1200" s="9" t="s">
        <v>2248</v>
      </c>
      <c r="Q1200" s="2"/>
    </row>
    <row r="1201" spans="1:17" x14ac:dyDescent="0.25">
      <c r="A1201" s="33" t="str">
        <f t="shared" si="54"/>
        <v>2160007660</v>
      </c>
      <c r="B1201" s="33" t="s">
        <v>2363</v>
      </c>
      <c r="C1201" s="33" t="s">
        <v>1515</v>
      </c>
      <c r="D1201" s="9" t="str">
        <f t="shared" si="55"/>
        <v>216007660</v>
      </c>
      <c r="E1201" s="34">
        <v>21600</v>
      </c>
      <c r="F1201" s="34">
        <v>7660</v>
      </c>
      <c r="G1201" s="9" t="str">
        <f>VLOOKUP(B1201,'[1]Business Unit Lookup'!A:B,2,FALSE)</f>
        <v>James Madison University</v>
      </c>
      <c r="H1201" s="33" t="str">
        <f>VLOOKUP(C1201,'[1]Fund Lookup'!B:C,2,FALSE)</f>
        <v>Equipment Trust Fund</v>
      </c>
      <c r="I1201" s="35" t="s">
        <v>2307</v>
      </c>
      <c r="J1201" s="33" t="str">
        <f>VLOOKUP(I1201,'[1]Table B'!A:B,2,FALSE)</f>
        <v>CU-HE-Non-specific Activity</v>
      </c>
      <c r="K1201" s="9" t="str">
        <f t="shared" si="56"/>
        <v>500-CU-HE-Non-specific Activity</v>
      </c>
      <c r="L1201" s="9" t="str">
        <f>IFERROR(VLOOKUP(A1201,'[1]VAC as of March 2024'!A:K,11,FALSE),"No")</f>
        <v>No</v>
      </c>
      <c r="M1201" s="9" t="s">
        <v>2248</v>
      </c>
      <c r="Q1201" s="2"/>
    </row>
    <row r="1202" spans="1:17" x14ac:dyDescent="0.25">
      <c r="A1202" s="33" t="str">
        <f t="shared" si="54"/>
        <v>2160008120</v>
      </c>
      <c r="B1202" s="33" t="s">
        <v>2363</v>
      </c>
      <c r="C1202" s="33" t="s">
        <v>1610</v>
      </c>
      <c r="D1202" s="9" t="str">
        <f t="shared" si="55"/>
        <v>216008120</v>
      </c>
      <c r="E1202" s="34">
        <v>21600</v>
      </c>
      <c r="F1202" s="34">
        <v>8120</v>
      </c>
      <c r="G1202" s="9" t="str">
        <f>VLOOKUP(B1202,'[1]Business Unit Lookup'!A:B,2,FALSE)</f>
        <v>James Madison University</v>
      </c>
      <c r="H1202" s="33" t="str">
        <f>VLOOKUP(C1202,'[1]Fund Lookup'!B:C,2,FALSE)</f>
        <v>9(C) Debt Service-Prin/Int Pay</v>
      </c>
      <c r="I1202" s="35" t="s">
        <v>2307</v>
      </c>
      <c r="J1202" s="33" t="str">
        <f>VLOOKUP(I1202,'[1]Table B'!A:B,2,FALSE)</f>
        <v>CU-HE-Non-specific Activity</v>
      </c>
      <c r="K1202" s="9" t="str">
        <f t="shared" si="56"/>
        <v>500-CU-HE-Non-specific Activity</v>
      </c>
      <c r="L1202" s="9" t="str">
        <f>IFERROR(VLOOKUP(A1202,'[1]VAC as of March 2024'!A:K,11,FALSE),"No")</f>
        <v>No</v>
      </c>
      <c r="M1202" s="9" t="s">
        <v>2248</v>
      </c>
      <c r="Q1202" s="2"/>
    </row>
    <row r="1203" spans="1:17" x14ac:dyDescent="0.25">
      <c r="A1203" s="33" t="str">
        <f t="shared" si="54"/>
        <v>2160008130</v>
      </c>
      <c r="B1203" s="33" t="s">
        <v>2363</v>
      </c>
      <c r="C1203" s="33" t="s">
        <v>1612</v>
      </c>
      <c r="D1203" s="9" t="str">
        <f t="shared" si="55"/>
        <v>216008130</v>
      </c>
      <c r="E1203" s="34">
        <v>21600</v>
      </c>
      <c r="F1203" s="34">
        <v>8130</v>
      </c>
      <c r="G1203" s="9" t="str">
        <f>VLOOKUP(B1203,'[1]Business Unit Lookup'!A:B,2,FALSE)</f>
        <v>James Madison University</v>
      </c>
      <c r="H1203" s="33" t="str">
        <f>VLOOKUP(C1203,'[1]Fund Lookup'!B:C,2,FALSE)</f>
        <v>9(C) Debt Service-Const Costs</v>
      </c>
      <c r="I1203" s="35" t="s">
        <v>2307</v>
      </c>
      <c r="J1203" s="33" t="str">
        <f>VLOOKUP(I1203,'[1]Table B'!A:B,2,FALSE)</f>
        <v>CU-HE-Non-specific Activity</v>
      </c>
      <c r="K1203" s="9" t="str">
        <f t="shared" si="56"/>
        <v>500-CU-HE-Non-specific Activity</v>
      </c>
      <c r="L1203" s="9" t="str">
        <f>IFERROR(VLOOKUP(A1203,'[1]VAC as of March 2024'!A:K,11,FALSE),"No")</f>
        <v>No</v>
      </c>
      <c r="M1203" s="9" t="s">
        <v>2248</v>
      </c>
      <c r="Q1203" s="2"/>
    </row>
    <row r="1204" spans="1:17" x14ac:dyDescent="0.25">
      <c r="A1204" s="33" t="str">
        <f t="shared" si="54"/>
        <v>2160008140</v>
      </c>
      <c r="B1204" s="33" t="s">
        <v>2363</v>
      </c>
      <c r="C1204" s="33" t="s">
        <v>1616</v>
      </c>
      <c r="D1204" s="9" t="str">
        <f t="shared" si="55"/>
        <v>216008140</v>
      </c>
      <c r="E1204" s="34">
        <v>21600</v>
      </c>
      <c r="F1204" s="34">
        <v>8140</v>
      </c>
      <c r="G1204" s="9" t="str">
        <f>VLOOKUP(B1204,'[1]Business Unit Lookup'!A:B,2,FALSE)</f>
        <v>James Madison University</v>
      </c>
      <c r="H1204" s="33" t="str">
        <f>VLOOKUP(C1204,'[1]Fund Lookup'!B:C,2,FALSE)</f>
        <v>9(D) Debt Service-Prin/Int Pay</v>
      </c>
      <c r="I1204" s="35" t="s">
        <v>2307</v>
      </c>
      <c r="J1204" s="33" t="str">
        <f>VLOOKUP(I1204,'[1]Table B'!A:B,2,FALSE)</f>
        <v>CU-HE-Non-specific Activity</v>
      </c>
      <c r="K1204" s="9" t="str">
        <f t="shared" si="56"/>
        <v>500-CU-HE-Non-specific Activity</v>
      </c>
      <c r="L1204" s="9" t="str">
        <f>IFERROR(VLOOKUP(A1204,'[1]VAC as of March 2024'!A:K,11,FALSE),"No")</f>
        <v>No</v>
      </c>
      <c r="M1204" s="9" t="s">
        <v>2248</v>
      </c>
      <c r="Q1204" s="2"/>
    </row>
    <row r="1205" spans="1:17" x14ac:dyDescent="0.25">
      <c r="A1205" s="33" t="str">
        <f t="shared" si="54"/>
        <v>2160008150</v>
      </c>
      <c r="B1205" s="33" t="s">
        <v>2363</v>
      </c>
      <c r="C1205" s="33" t="s">
        <v>1618</v>
      </c>
      <c r="D1205" s="9" t="str">
        <f t="shared" si="55"/>
        <v>216008150</v>
      </c>
      <c r="E1205" s="34">
        <v>21600</v>
      </c>
      <c r="F1205" s="34">
        <v>8150</v>
      </c>
      <c r="G1205" s="9" t="str">
        <f>VLOOKUP(B1205,'[1]Business Unit Lookup'!A:B,2,FALSE)</f>
        <v>James Madison University</v>
      </c>
      <c r="H1205" s="33" t="str">
        <f>VLOOKUP(C1205,'[1]Fund Lookup'!B:C,2,FALSE)</f>
        <v>9(D) Rev Bonds-Construction</v>
      </c>
      <c r="I1205" s="35" t="s">
        <v>2307</v>
      </c>
      <c r="J1205" s="33" t="str">
        <f>VLOOKUP(I1205,'[1]Table B'!A:B,2,FALSE)</f>
        <v>CU-HE-Non-specific Activity</v>
      </c>
      <c r="K1205" s="9" t="str">
        <f t="shared" si="56"/>
        <v>500-CU-HE-Non-specific Activity</v>
      </c>
      <c r="L1205" s="9" t="str">
        <f>IFERROR(VLOOKUP(A1205,'[1]VAC as of March 2024'!A:K,11,FALSE),"No")</f>
        <v>No</v>
      </c>
      <c r="M1205" s="9" t="s">
        <v>2248</v>
      </c>
      <c r="Q1205" s="2"/>
    </row>
    <row r="1206" spans="1:17" x14ac:dyDescent="0.25">
      <c r="A1206" s="33" t="str">
        <f t="shared" si="54"/>
        <v>2160008170</v>
      </c>
      <c r="B1206" s="33" t="s">
        <v>2363</v>
      </c>
      <c r="C1206" s="33" t="s">
        <v>1620</v>
      </c>
      <c r="D1206" s="9" t="str">
        <f t="shared" si="55"/>
        <v>216008170</v>
      </c>
      <c r="E1206" s="34">
        <v>21600</v>
      </c>
      <c r="F1206" s="34">
        <v>8170</v>
      </c>
      <c r="G1206" s="9" t="str">
        <f>VLOOKUP(B1206,'[1]Business Unit Lookup'!A:B,2,FALSE)</f>
        <v>James Madison University</v>
      </c>
      <c r="H1206" s="33" t="str">
        <f>VLOOKUP(C1206,'[1]Fund Lookup'!B:C,2,FALSE)</f>
        <v>VCBA 21St Century</v>
      </c>
      <c r="I1206" s="35" t="s">
        <v>2307</v>
      </c>
      <c r="J1206" s="33" t="str">
        <f>VLOOKUP(I1206,'[1]Table B'!A:B,2,FALSE)</f>
        <v>CU-HE-Non-specific Activity</v>
      </c>
      <c r="K1206" s="9" t="str">
        <f t="shared" si="56"/>
        <v>500-CU-HE-Non-specific Activity</v>
      </c>
      <c r="L1206" s="9" t="str">
        <f>IFERROR(VLOOKUP(A1206,'[1]VAC as of March 2024'!A:K,11,FALSE),"No")</f>
        <v>No</v>
      </c>
      <c r="M1206" s="9" t="s">
        <v>2248</v>
      </c>
      <c r="Q1206" s="2"/>
    </row>
    <row r="1207" spans="1:17" x14ac:dyDescent="0.25">
      <c r="A1207" s="33" t="str">
        <f t="shared" si="54"/>
        <v>2160009510</v>
      </c>
      <c r="B1207" s="33" t="s">
        <v>2363</v>
      </c>
      <c r="C1207" s="33" t="s">
        <v>2050</v>
      </c>
      <c r="D1207" s="9" t="str">
        <f t="shared" si="55"/>
        <v>216009510</v>
      </c>
      <c r="E1207" s="34">
        <v>21600</v>
      </c>
      <c r="F1207" s="34">
        <v>9510</v>
      </c>
      <c r="G1207" s="9" t="str">
        <f>VLOOKUP(B1207,'[1]Business Unit Lookup'!A:B,2,FALSE)</f>
        <v>James Madison University</v>
      </c>
      <c r="H1207" s="33" t="str">
        <f>VLOOKUP(C1207,'[1]Fund Lookup'!B:C,2,FALSE)</f>
        <v>CW Technology Research Fd 934</v>
      </c>
      <c r="I1207" s="35" t="s">
        <v>2307</v>
      </c>
      <c r="J1207" s="33" t="str">
        <f>VLOOKUP(I1207,'[1]Table B'!A:B,2,FALSE)</f>
        <v>CU-HE-Non-specific Activity</v>
      </c>
      <c r="K1207" s="9" t="str">
        <f t="shared" si="56"/>
        <v>500-CU-HE-Non-specific Activity</v>
      </c>
      <c r="L1207" s="9" t="str">
        <f>IFERROR(VLOOKUP(A1207,'[1]VAC as of March 2024'!A:K,11,FALSE),"No")</f>
        <v>No</v>
      </c>
      <c r="M1207" s="9" t="s">
        <v>2240</v>
      </c>
      <c r="Q1207" s="2"/>
    </row>
    <row r="1208" spans="1:17" x14ac:dyDescent="0.25">
      <c r="A1208" s="33" t="str">
        <f t="shared" si="54"/>
        <v>2170001000</v>
      </c>
      <c r="B1208" s="33" t="s">
        <v>2364</v>
      </c>
      <c r="C1208" s="33" t="s">
        <v>1</v>
      </c>
      <c r="D1208" s="9" t="str">
        <f t="shared" si="55"/>
        <v>217001000</v>
      </c>
      <c r="E1208" s="34">
        <v>21700</v>
      </c>
      <c r="F1208" s="34">
        <v>1000</v>
      </c>
      <c r="G1208" s="9" t="str">
        <f>VLOOKUP(B1208,'[1]Business Unit Lookup'!A:B,2,FALSE)</f>
        <v>Radford University</v>
      </c>
      <c r="H1208" s="33" t="str">
        <f>VLOOKUP(C1208,'[1]Fund Lookup'!B:C,2,FALSE)</f>
        <v>General Fund</v>
      </c>
      <c r="I1208" s="35" t="s">
        <v>2236</v>
      </c>
      <c r="J1208" s="33" t="str">
        <f>VLOOKUP(I1208,'[1]Table B'!A:B,2,FALSE)</f>
        <v>General</v>
      </c>
      <c r="K1208" s="9" t="str">
        <f t="shared" si="56"/>
        <v>100-General</v>
      </c>
      <c r="L1208" s="9" t="str">
        <f>IFERROR(VLOOKUP(A1208,'[1]VAC as of March 2024'!A:K,11,FALSE),"No")</f>
        <v>No</v>
      </c>
      <c r="M1208" s="9" t="s">
        <v>2237</v>
      </c>
      <c r="O1208" s="33" t="s">
        <v>2240</v>
      </c>
      <c r="P1208" s="33" t="s">
        <v>6061</v>
      </c>
      <c r="Q1208" s="2" t="str">
        <f>VLOOKUP(P1208,'[1]Table E'!A:C,3,FALSE)</f>
        <v>Unassigned</v>
      </c>
    </row>
    <row r="1209" spans="1:17" x14ac:dyDescent="0.25">
      <c r="A1209" s="33" t="str">
        <f t="shared" si="54"/>
        <v>2170003000</v>
      </c>
      <c r="B1209" s="33" t="s">
        <v>2364</v>
      </c>
      <c r="C1209" s="33" t="s">
        <v>772</v>
      </c>
      <c r="D1209" s="9" t="str">
        <f t="shared" si="55"/>
        <v>217003000</v>
      </c>
      <c r="E1209" s="34">
        <v>21700</v>
      </c>
      <c r="F1209" s="34">
        <v>3000</v>
      </c>
      <c r="G1209" s="9" t="str">
        <f>VLOOKUP(B1209,'[1]Business Unit Lookup'!A:B,2,FALSE)</f>
        <v>Radford University</v>
      </c>
      <c r="H1209" s="33" t="str">
        <f>VLOOKUP(C1209,'[1]Fund Lookup'!B:C,2,FALSE)</f>
        <v>Higher Education Operating</v>
      </c>
      <c r="I1209" s="35" t="s">
        <v>2307</v>
      </c>
      <c r="J1209" s="33" t="str">
        <f>VLOOKUP(I1209,'[1]Table B'!A:B,2,FALSE)</f>
        <v>CU-HE-Non-specific Activity</v>
      </c>
      <c r="K1209" s="9" t="str">
        <f t="shared" si="56"/>
        <v>500-CU-HE-Non-specific Activity</v>
      </c>
      <c r="L1209" s="9" t="str">
        <f>IFERROR(VLOOKUP(A1209,'[1]VAC as of March 2024'!A:K,11,FALSE),"No")</f>
        <v>No</v>
      </c>
      <c r="M1209" s="9" t="s">
        <v>2240</v>
      </c>
      <c r="Q1209" s="2"/>
    </row>
    <row r="1210" spans="1:17" x14ac:dyDescent="0.25">
      <c r="A1210" s="33" t="str">
        <f t="shared" si="54"/>
        <v>2170003010</v>
      </c>
      <c r="B1210" s="33" t="s">
        <v>2364</v>
      </c>
      <c r="C1210" s="33" t="s">
        <v>775</v>
      </c>
      <c r="D1210" s="9" t="str">
        <f t="shared" si="55"/>
        <v>217003010</v>
      </c>
      <c r="E1210" s="34">
        <v>21700</v>
      </c>
      <c r="F1210" s="34">
        <v>3010</v>
      </c>
      <c r="G1210" s="9" t="str">
        <f>VLOOKUP(B1210,'[1]Business Unit Lookup'!A:B,2,FALSE)</f>
        <v>Radford University</v>
      </c>
      <c r="H1210" s="33" t="str">
        <f>VLOOKUP(C1210,'[1]Fund Lookup'!B:C,2,FALSE)</f>
        <v>Higher Education Federal</v>
      </c>
      <c r="I1210" s="35" t="s">
        <v>2307</v>
      </c>
      <c r="J1210" s="33" t="str">
        <f>VLOOKUP(I1210,'[1]Table B'!A:B,2,FALSE)</f>
        <v>CU-HE-Non-specific Activity</v>
      </c>
      <c r="K1210" s="9" t="str">
        <f t="shared" si="56"/>
        <v>500-CU-HE-Non-specific Activity</v>
      </c>
      <c r="L1210" s="9" t="str">
        <f>IFERROR(VLOOKUP(A1210,'[1]VAC as of March 2024'!A:K,11,FALSE),"No")</f>
        <v>No</v>
      </c>
      <c r="M1210" s="9" t="s">
        <v>2248</v>
      </c>
      <c r="Q1210" s="2"/>
    </row>
    <row r="1211" spans="1:17" x14ac:dyDescent="0.25">
      <c r="A1211" s="33" t="str">
        <f t="shared" si="54"/>
        <v>2170003020</v>
      </c>
      <c r="B1211" s="33" t="s">
        <v>2364</v>
      </c>
      <c r="C1211" s="33" t="s">
        <v>778</v>
      </c>
      <c r="D1211" s="9" t="str">
        <f t="shared" si="55"/>
        <v>217003020</v>
      </c>
      <c r="E1211" s="34">
        <v>21700</v>
      </c>
      <c r="F1211" s="34">
        <v>3020</v>
      </c>
      <c r="G1211" s="9" t="str">
        <f>VLOOKUP(B1211,'[1]Business Unit Lookup'!A:B,2,FALSE)</f>
        <v>Radford University</v>
      </c>
      <c r="H1211" s="33" t="str">
        <f>VLOOKUP(C1211,'[1]Fund Lookup'!B:C,2,FALSE)</f>
        <v>Foundation/Othr Grants/Cntrcts</v>
      </c>
      <c r="I1211" s="35" t="s">
        <v>2307</v>
      </c>
      <c r="J1211" s="33" t="str">
        <f>VLOOKUP(I1211,'[1]Table B'!A:B,2,FALSE)</f>
        <v>CU-HE-Non-specific Activity</v>
      </c>
      <c r="K1211" s="9" t="str">
        <f t="shared" si="56"/>
        <v>500-CU-HE-Non-specific Activity</v>
      </c>
      <c r="L1211" s="9" t="str">
        <f>IFERROR(VLOOKUP(A1211,'[1]VAC as of March 2024'!A:K,11,FALSE),"No")</f>
        <v>No</v>
      </c>
      <c r="M1211" s="9" t="s">
        <v>2248</v>
      </c>
      <c r="Q1211" s="2"/>
    </row>
    <row r="1212" spans="1:17" x14ac:dyDescent="0.25">
      <c r="A1212" s="33" t="str">
        <f t="shared" si="54"/>
        <v>2170003030</v>
      </c>
      <c r="B1212" s="33" t="s">
        <v>2364</v>
      </c>
      <c r="C1212" s="33" t="s">
        <v>780</v>
      </c>
      <c r="D1212" s="9" t="str">
        <f t="shared" si="55"/>
        <v>217003030</v>
      </c>
      <c r="E1212" s="34">
        <v>21700</v>
      </c>
      <c r="F1212" s="34">
        <v>3030</v>
      </c>
      <c r="G1212" s="9" t="str">
        <f>VLOOKUP(B1212,'[1]Business Unit Lookup'!A:B,2,FALSE)</f>
        <v>Radford University</v>
      </c>
      <c r="H1212" s="33" t="str">
        <f>VLOOKUP(C1212,'[1]Fund Lookup'!B:C,2,FALSE)</f>
        <v>Indirect Cost Recovery</v>
      </c>
      <c r="I1212" s="35" t="s">
        <v>2307</v>
      </c>
      <c r="J1212" s="33" t="str">
        <f>VLOOKUP(I1212,'[1]Table B'!A:B,2,FALSE)</f>
        <v>CU-HE-Non-specific Activity</v>
      </c>
      <c r="K1212" s="9" t="str">
        <f t="shared" si="56"/>
        <v>500-CU-HE-Non-specific Activity</v>
      </c>
      <c r="L1212" s="9" t="str">
        <f>IFERROR(VLOOKUP(A1212,'[1]VAC as of March 2024'!A:K,11,FALSE),"No")</f>
        <v>No</v>
      </c>
      <c r="M1212" s="9" t="s">
        <v>2240</v>
      </c>
      <c r="Q1212" s="2"/>
    </row>
    <row r="1213" spans="1:17" x14ac:dyDescent="0.25">
      <c r="A1213" s="33" t="str">
        <f t="shared" si="54"/>
        <v>2170003040</v>
      </c>
      <c r="B1213" s="87" t="s">
        <v>2364</v>
      </c>
      <c r="C1213" s="36" t="s">
        <v>8347</v>
      </c>
      <c r="D1213" s="9" t="str">
        <f t="shared" si="55"/>
        <v>217003040</v>
      </c>
      <c r="E1213" s="87">
        <v>21700</v>
      </c>
      <c r="F1213" s="37">
        <v>3040</v>
      </c>
      <c r="G1213" s="9" t="str">
        <f>VLOOKUP(B1213,'[1]Business Unit Lookup'!A:B,2,FALSE)</f>
        <v>Radford University</v>
      </c>
      <c r="H1213" s="33" t="str">
        <f>VLOOKUP(C1213,'[1]Fund Lookup'!B:C,2,FALSE)</f>
        <v>Institutional Reserve Fund</v>
      </c>
      <c r="I1213" s="35" t="s">
        <v>2307</v>
      </c>
      <c r="J1213" s="33" t="str">
        <f>VLOOKUP(I1213,'[1]Table B'!A:B,2,FALSE)</f>
        <v>CU-HE-Non-specific Activity</v>
      </c>
      <c r="K1213" s="9" t="str">
        <f t="shared" si="56"/>
        <v>500-CU-HE-Non-specific Activity</v>
      </c>
      <c r="L1213" s="9" t="str">
        <f>IFERROR(VLOOKUP(A1213,'[1]VAC as of March 2024'!A:K,11,FALSE),"No")</f>
        <v>No</v>
      </c>
      <c r="M1213" s="37" t="s">
        <v>2240</v>
      </c>
      <c r="O1213" s="38"/>
      <c r="P1213" s="38"/>
      <c r="Q1213" s="2"/>
    </row>
    <row r="1214" spans="1:17" x14ac:dyDescent="0.25">
      <c r="A1214" s="33" t="str">
        <f t="shared" si="54"/>
        <v>2170003060</v>
      </c>
      <c r="B1214" s="33" t="s">
        <v>2364</v>
      </c>
      <c r="C1214" s="33" t="s">
        <v>785</v>
      </c>
      <c r="D1214" s="9" t="str">
        <f t="shared" si="55"/>
        <v>217003060</v>
      </c>
      <c r="E1214" s="34">
        <v>21700</v>
      </c>
      <c r="F1214" s="34">
        <v>3060</v>
      </c>
      <c r="G1214" s="9" t="str">
        <f>VLOOKUP(B1214,'[1]Business Unit Lookup'!A:B,2,FALSE)</f>
        <v>Radford University</v>
      </c>
      <c r="H1214" s="33" t="str">
        <f>VLOOKUP(C1214,'[1]Fund Lookup'!B:C,2,FALSE)</f>
        <v>Auxiliary Enterprise</v>
      </c>
      <c r="I1214" s="35" t="s">
        <v>2307</v>
      </c>
      <c r="J1214" s="33" t="str">
        <f>VLOOKUP(I1214,'[1]Table B'!A:B,2,FALSE)</f>
        <v>CU-HE-Non-specific Activity</v>
      </c>
      <c r="K1214" s="9" t="str">
        <f t="shared" si="56"/>
        <v>500-CU-HE-Non-specific Activity</v>
      </c>
      <c r="L1214" s="9" t="str">
        <f>IFERROR(VLOOKUP(A1214,'[1]VAC as of March 2024'!A:K,11,FALSE),"No")</f>
        <v>No</v>
      </c>
      <c r="M1214" s="9" t="s">
        <v>2240</v>
      </c>
      <c r="Q1214" s="2"/>
    </row>
    <row r="1215" spans="1:17" x14ac:dyDescent="0.25">
      <c r="A1215" s="33" t="str">
        <f t="shared" si="54"/>
        <v>2170003080</v>
      </c>
      <c r="B1215" s="33" t="s">
        <v>2364</v>
      </c>
      <c r="C1215" s="33" t="s">
        <v>790</v>
      </c>
      <c r="D1215" s="9" t="str">
        <f t="shared" si="55"/>
        <v>217003080</v>
      </c>
      <c r="E1215" s="34">
        <v>21700</v>
      </c>
      <c r="F1215" s="34">
        <v>3080</v>
      </c>
      <c r="G1215" s="9" t="str">
        <f>VLOOKUP(B1215,'[1]Business Unit Lookup'!A:B,2,FALSE)</f>
        <v>Radford University</v>
      </c>
      <c r="H1215" s="33" t="str">
        <f>VLOOKUP(C1215,'[1]Fund Lookup'!B:C,2,FALSE)</f>
        <v>Work Study</v>
      </c>
      <c r="I1215" s="35" t="s">
        <v>2307</v>
      </c>
      <c r="J1215" s="33" t="str">
        <f>VLOOKUP(I1215,'[1]Table B'!A:B,2,FALSE)</f>
        <v>CU-HE-Non-specific Activity</v>
      </c>
      <c r="K1215" s="9" t="str">
        <f t="shared" si="56"/>
        <v>500-CU-HE-Non-specific Activity</v>
      </c>
      <c r="L1215" s="9" t="str">
        <f>IFERROR(VLOOKUP(A1215,'[1]VAC as of March 2024'!A:K,11,FALSE),"No")</f>
        <v>No</v>
      </c>
      <c r="M1215" s="9" t="s">
        <v>2248</v>
      </c>
      <c r="Q1215" s="2"/>
    </row>
    <row r="1216" spans="1:17" x14ac:dyDescent="0.25">
      <c r="A1216" s="33" t="str">
        <f t="shared" si="54"/>
        <v>2170003095</v>
      </c>
      <c r="B1216" s="40" t="s">
        <v>2364</v>
      </c>
      <c r="C1216" s="36" t="s">
        <v>8790</v>
      </c>
      <c r="D1216" s="9" t="str">
        <f t="shared" si="55"/>
        <v>217003095</v>
      </c>
      <c r="E1216" s="41">
        <v>21700</v>
      </c>
      <c r="F1216" s="37">
        <v>3095</v>
      </c>
      <c r="G1216" s="9" t="str">
        <f>VLOOKUP(B1216,'[1]Business Unit Lookup'!A:B,2,FALSE)</f>
        <v>Radford University</v>
      </c>
      <c r="H1216" s="33" t="str">
        <f>VLOOKUP(C1216,'[1]Fund Lookup'!B:C,2,FALSE)</f>
        <v>Opioid Abatement Fund</v>
      </c>
      <c r="I1216" s="35" t="s">
        <v>2307</v>
      </c>
      <c r="J1216" s="33" t="str">
        <f>VLOOKUP(I1216,'[1]Table B'!A:B,2,FALSE)</f>
        <v>CU-HE-Non-specific Activity</v>
      </c>
      <c r="K1216" s="9" t="str">
        <f t="shared" si="56"/>
        <v>500-CU-HE-Non-specific Activity</v>
      </c>
      <c r="L1216" s="9" t="str">
        <f>IFERROR(VLOOKUP(A1216,'[1]VAC as of March 2024'!A:K,11,FALSE),"No")</f>
        <v>No</v>
      </c>
      <c r="M1216" s="38" t="s">
        <v>2248</v>
      </c>
      <c r="O1216" s="38"/>
      <c r="P1216" s="38"/>
      <c r="Q1216" s="2"/>
    </row>
    <row r="1217" spans="1:17" x14ac:dyDescent="0.25">
      <c r="A1217" s="33" t="str">
        <f t="shared" si="54"/>
        <v>2170003110</v>
      </c>
      <c r="B1217" s="33" t="s">
        <v>2364</v>
      </c>
      <c r="C1217" s="33" t="s">
        <v>796</v>
      </c>
      <c r="D1217" s="9" t="str">
        <f t="shared" si="55"/>
        <v>217003110</v>
      </c>
      <c r="E1217" s="34">
        <v>21700</v>
      </c>
      <c r="F1217" s="34">
        <v>3110</v>
      </c>
      <c r="G1217" s="9" t="str">
        <f>VLOOKUP(B1217,'[1]Business Unit Lookup'!A:B,2,FALSE)</f>
        <v>Radford University</v>
      </c>
      <c r="H1217" s="33" t="str">
        <f>VLOOKUP(C1217,'[1]Fund Lookup'!B:C,2,FALSE)</f>
        <v>Eminent Scholars</v>
      </c>
      <c r="I1217" s="35" t="s">
        <v>2307</v>
      </c>
      <c r="J1217" s="33" t="str">
        <f>VLOOKUP(I1217,'[1]Table B'!A:B,2,FALSE)</f>
        <v>CU-HE-Non-specific Activity</v>
      </c>
      <c r="K1217" s="9" t="str">
        <f t="shared" si="56"/>
        <v>500-CU-HE-Non-specific Activity</v>
      </c>
      <c r="L1217" s="9" t="str">
        <f>IFERROR(VLOOKUP(A1217,'[1]VAC as of March 2024'!A:K,11,FALSE),"No")</f>
        <v>No</v>
      </c>
      <c r="M1217" s="9" t="s">
        <v>2248</v>
      </c>
      <c r="Q1217" s="2"/>
    </row>
    <row r="1218" spans="1:17" x14ac:dyDescent="0.25">
      <c r="A1218" s="33" t="str">
        <f t="shared" ref="A1218:A1281" si="57">CONCATENATE(B1218,C1218)</f>
        <v>2170003210</v>
      </c>
      <c r="B1218" s="36" t="s">
        <v>2364</v>
      </c>
      <c r="C1218" s="36" t="s">
        <v>6135</v>
      </c>
      <c r="D1218" s="9" t="str">
        <f t="shared" ref="D1218:D1281" si="58">CONCATENATE(E1218,F1218)</f>
        <v>217003210</v>
      </c>
      <c r="E1218" s="35">
        <v>21700</v>
      </c>
      <c r="F1218" s="37">
        <v>3210</v>
      </c>
      <c r="G1218" s="9" t="str">
        <f>VLOOKUP(B1218,'[1]Business Unit Lookup'!A:B,2,FALSE)</f>
        <v>Radford University</v>
      </c>
      <c r="H1218" s="33" t="str">
        <f>VLOOKUP(C1218,'[1]Fund Lookup'!B:C,2,FALSE)</f>
        <v>ARP-CrvStLoclFisRecFd-COVID-19</v>
      </c>
      <c r="I1218" s="35" t="s">
        <v>2307</v>
      </c>
      <c r="J1218" s="33" t="str">
        <f>VLOOKUP(I1218,'[1]Table B'!A:B,2,FALSE)</f>
        <v>CU-HE-Non-specific Activity</v>
      </c>
      <c r="K1218" s="9" t="str">
        <f t="shared" ref="K1218:K1281" si="59">CONCATENATE(I1218,"-",J1218)</f>
        <v>500-CU-HE-Non-specific Activity</v>
      </c>
      <c r="L1218" s="9" t="str">
        <f>IFERROR(VLOOKUP(A1218,'[1]VAC as of March 2024'!A:K,11,FALSE),"No")</f>
        <v>No</v>
      </c>
      <c r="M1218" s="38" t="s">
        <v>5493</v>
      </c>
      <c r="O1218" s="38"/>
      <c r="P1218" s="38"/>
      <c r="Q1218" s="2"/>
    </row>
    <row r="1219" spans="1:17" x14ac:dyDescent="0.25">
      <c r="A1219" s="33" t="str">
        <f t="shared" si="57"/>
        <v>2170003230</v>
      </c>
      <c r="B1219" s="33" t="s">
        <v>2364</v>
      </c>
      <c r="C1219" s="33" t="s">
        <v>6136</v>
      </c>
      <c r="D1219" s="9" t="str">
        <f t="shared" si="58"/>
        <v>217003230</v>
      </c>
      <c r="E1219" s="34">
        <v>21700</v>
      </c>
      <c r="F1219" s="34">
        <v>3230</v>
      </c>
      <c r="G1219" s="9" t="str">
        <f>VLOOKUP(B1219,'[1]Business Unit Lookup'!A:B,2,FALSE)</f>
        <v>Radford University</v>
      </c>
      <c r="H1219" s="33" t="str">
        <f>VLOOKUP(C1219,'[1]Fund Lookup'!B:C,2,FALSE)</f>
        <v>Epi&amp;LabCpctyInfctsDis-COVID-19</v>
      </c>
      <c r="I1219" s="35" t="s">
        <v>2307</v>
      </c>
      <c r="J1219" s="33" t="str">
        <f>VLOOKUP(I1219,'[1]Table B'!A:B,2,FALSE)</f>
        <v>CU-HE-Non-specific Activity</v>
      </c>
      <c r="K1219" s="9" t="str">
        <f t="shared" si="59"/>
        <v>500-CU-HE-Non-specific Activity</v>
      </c>
      <c r="L1219" s="9" t="str">
        <f>IFERROR(VLOOKUP(A1219,'[1]VAC as of March 2024'!A:K,11,FALSE),"No")</f>
        <v>No</v>
      </c>
      <c r="M1219" s="9" t="s">
        <v>5493</v>
      </c>
      <c r="Q1219" s="2"/>
    </row>
    <row r="1220" spans="1:17" x14ac:dyDescent="0.25">
      <c r="A1220" s="33" t="str">
        <f t="shared" si="57"/>
        <v>2170003280</v>
      </c>
      <c r="B1220" s="33" t="s">
        <v>2364</v>
      </c>
      <c r="C1220" s="33" t="s">
        <v>5559</v>
      </c>
      <c r="D1220" s="9" t="str">
        <f t="shared" si="58"/>
        <v>217003280</v>
      </c>
      <c r="E1220" s="34">
        <v>21700</v>
      </c>
      <c r="F1220" s="34">
        <v>3280</v>
      </c>
      <c r="G1220" s="9" t="str">
        <f>VLOOKUP(B1220,'[1]Business Unit Lookup'!A:B,2,FALSE)</f>
        <v>Radford University</v>
      </c>
      <c r="H1220" s="33" t="str">
        <f>VLOOKUP(C1220,'[1]Fund Lookup'!B:C,2,FALSE)</f>
        <v>CoronavrsEmrSpplFdPrg-COVID-19</v>
      </c>
      <c r="I1220" s="35" t="s">
        <v>2307</v>
      </c>
      <c r="J1220" s="33" t="str">
        <f>VLOOKUP(I1220,'[1]Table B'!A:B,2,FALSE)</f>
        <v>CU-HE-Non-specific Activity</v>
      </c>
      <c r="K1220" s="9" t="str">
        <f t="shared" si="59"/>
        <v>500-CU-HE-Non-specific Activity</v>
      </c>
      <c r="L1220" s="9" t="str">
        <f>IFERROR(VLOOKUP(A1220,'[1]VAC as of March 2024'!A:K,11,FALSE),"No")</f>
        <v>No</v>
      </c>
      <c r="M1220" s="9" t="s">
        <v>5493</v>
      </c>
      <c r="Q1220" s="2"/>
    </row>
    <row r="1221" spans="1:17" x14ac:dyDescent="0.25">
      <c r="A1221" s="33" t="str">
        <f t="shared" si="57"/>
        <v>2170003300</v>
      </c>
      <c r="B1221" s="33" t="s">
        <v>2364</v>
      </c>
      <c r="C1221" s="33" t="s">
        <v>824</v>
      </c>
      <c r="D1221" s="9" t="str">
        <f t="shared" si="58"/>
        <v>217003300</v>
      </c>
      <c r="E1221" s="34">
        <v>21700</v>
      </c>
      <c r="F1221" s="34">
        <v>3300</v>
      </c>
      <c r="G1221" s="9" t="str">
        <f>VLOOKUP(B1221,'[1]Business Unit Lookup'!A:B,2,FALSE)</f>
        <v>Radford University</v>
      </c>
      <c r="H1221" s="33" t="str">
        <f>VLOOKUP(C1221,'[1]Fund Lookup'!B:C,2,FALSE)</f>
        <v>Hi Ed Decentralzation Suspense</v>
      </c>
      <c r="I1221" s="35" t="s">
        <v>2307</v>
      </c>
      <c r="J1221" s="33" t="str">
        <f>VLOOKUP(I1221,'[1]Table B'!A:B,2,FALSE)</f>
        <v>CU-HE-Non-specific Activity</v>
      </c>
      <c r="K1221" s="9" t="str">
        <f t="shared" si="59"/>
        <v>500-CU-HE-Non-specific Activity</v>
      </c>
      <c r="L1221" s="9" t="str">
        <f>IFERROR(VLOOKUP(A1221,'[1]VAC as of March 2024'!A:K,11,FALSE),"No")</f>
        <v>No</v>
      </c>
      <c r="M1221" s="9" t="s">
        <v>2240</v>
      </c>
      <c r="Q1221" s="2"/>
    </row>
    <row r="1222" spans="1:17" x14ac:dyDescent="0.25">
      <c r="A1222" s="33" t="str">
        <f t="shared" si="57"/>
        <v>2170003410</v>
      </c>
      <c r="B1222" s="33" t="s">
        <v>2364</v>
      </c>
      <c r="C1222" s="33" t="s">
        <v>5581</v>
      </c>
      <c r="D1222" s="9" t="str">
        <f t="shared" si="58"/>
        <v>217003410</v>
      </c>
      <c r="E1222" s="34">
        <v>21700</v>
      </c>
      <c r="F1222" s="34">
        <v>3410</v>
      </c>
      <c r="G1222" s="9" t="str">
        <f>VLOOKUP(B1222,'[1]Business Unit Lookup'!A:B,2,FALSE)</f>
        <v>Radford University</v>
      </c>
      <c r="H1222" s="33" t="str">
        <f>VLOOKUP(C1222,'[1]Fund Lookup'!B:C,2,FALSE)</f>
        <v>GEER Fund - COVID-19</v>
      </c>
      <c r="I1222" s="35" t="s">
        <v>2307</v>
      </c>
      <c r="J1222" s="33" t="str">
        <f>VLOOKUP(I1222,'[1]Table B'!A:B,2,FALSE)</f>
        <v>CU-HE-Non-specific Activity</v>
      </c>
      <c r="K1222" s="9" t="str">
        <f t="shared" si="59"/>
        <v>500-CU-HE-Non-specific Activity</v>
      </c>
      <c r="L1222" s="9" t="str">
        <f>IFERROR(VLOOKUP(A1222,'[1]VAC as of March 2024'!A:K,11,FALSE),"No")</f>
        <v>No</v>
      </c>
      <c r="M1222" s="9" t="s">
        <v>5493</v>
      </c>
      <c r="Q1222" s="2"/>
    </row>
    <row r="1223" spans="1:17" x14ac:dyDescent="0.25">
      <c r="A1223" s="33" t="str">
        <f t="shared" si="57"/>
        <v>2170003420</v>
      </c>
      <c r="B1223" s="33" t="s">
        <v>2364</v>
      </c>
      <c r="C1223" s="33" t="s">
        <v>5584</v>
      </c>
      <c r="D1223" s="9" t="str">
        <f t="shared" si="58"/>
        <v>217003420</v>
      </c>
      <c r="E1223" s="34">
        <v>21700</v>
      </c>
      <c r="F1223" s="34">
        <v>3420</v>
      </c>
      <c r="G1223" s="9" t="str">
        <f>VLOOKUP(B1223,'[1]Business Unit Lookup'!A:B,2,FALSE)</f>
        <v>Radford University</v>
      </c>
      <c r="H1223" s="33" t="str">
        <f>VLOOKUP(C1223,'[1]Fund Lookup'!B:C,2,FALSE)</f>
        <v>Caresactrlffd-General-Covid-19</v>
      </c>
      <c r="I1223" s="35" t="s">
        <v>2307</v>
      </c>
      <c r="J1223" s="33" t="str">
        <f>VLOOKUP(I1223,'[1]Table B'!A:B,2,FALSE)</f>
        <v>CU-HE-Non-specific Activity</v>
      </c>
      <c r="K1223" s="9" t="str">
        <f t="shared" si="59"/>
        <v>500-CU-HE-Non-specific Activity</v>
      </c>
      <c r="L1223" s="9" t="str">
        <f>IFERROR(VLOOKUP(A1223,'[1]VAC as of March 2024'!A:K,11,FALSE),"No")</f>
        <v>No</v>
      </c>
      <c r="M1223" s="9" t="s">
        <v>5493</v>
      </c>
      <c r="Q1223" s="2"/>
    </row>
    <row r="1224" spans="1:17" x14ac:dyDescent="0.25">
      <c r="A1224" s="33" t="str">
        <f t="shared" si="57"/>
        <v>2170003440</v>
      </c>
      <c r="B1224" s="33" t="s">
        <v>2364</v>
      </c>
      <c r="C1224" s="33" t="s">
        <v>5370</v>
      </c>
      <c r="D1224" s="9" t="str">
        <f t="shared" si="58"/>
        <v>217003440</v>
      </c>
      <c r="E1224" s="34">
        <v>21700</v>
      </c>
      <c r="F1224" s="34">
        <v>3440</v>
      </c>
      <c r="G1224" s="9" t="str">
        <f>VLOOKUP(B1224,'[1]Business Unit Lookup'!A:B,2,FALSE)</f>
        <v>Radford University</v>
      </c>
      <c r="H1224" s="33" t="str">
        <f>VLOOKUP(C1224,'[1]Fund Lookup'!B:C,2,FALSE)</f>
        <v>EduStabFund-Students-COVID-19</v>
      </c>
      <c r="I1224" s="35" t="s">
        <v>2307</v>
      </c>
      <c r="J1224" s="33" t="str">
        <f>VLOOKUP(I1224,'[1]Table B'!A:B,2,FALSE)</f>
        <v>CU-HE-Non-specific Activity</v>
      </c>
      <c r="K1224" s="9" t="str">
        <f t="shared" si="59"/>
        <v>500-CU-HE-Non-specific Activity</v>
      </c>
      <c r="L1224" s="9" t="str">
        <f>IFERROR(VLOOKUP(A1224,'[1]VAC as of March 2024'!A:K,11,FALSE),"No")</f>
        <v>No</v>
      </c>
      <c r="M1224" s="9" t="s">
        <v>5493</v>
      </c>
      <c r="Q1224" s="2"/>
    </row>
    <row r="1225" spans="1:17" x14ac:dyDescent="0.25">
      <c r="A1225" s="33" t="str">
        <f t="shared" si="57"/>
        <v>2170003460</v>
      </c>
      <c r="B1225" s="35" t="s">
        <v>2364</v>
      </c>
      <c r="C1225" s="36" t="s">
        <v>8470</v>
      </c>
      <c r="D1225" s="9" t="str">
        <f t="shared" si="58"/>
        <v>217003460</v>
      </c>
      <c r="E1225" s="35">
        <v>21700</v>
      </c>
      <c r="F1225" s="37">
        <v>3460</v>
      </c>
      <c r="G1225" s="9" t="str">
        <f>VLOOKUP(B1225,'[1]Business Unit Lookup'!A:B,2,FALSE)</f>
        <v>Radford University</v>
      </c>
      <c r="H1225" s="33" t="str">
        <f>VLOOKUP(C1225,'[1]Fund Lookup'!B:C,2,FALSE)</f>
        <v>Innovative internship Fund</v>
      </c>
      <c r="I1225" s="35" t="s">
        <v>2307</v>
      </c>
      <c r="J1225" s="33" t="str">
        <f>VLOOKUP(I1225,'[1]Table B'!A:B,2,FALSE)</f>
        <v>CU-HE-Non-specific Activity</v>
      </c>
      <c r="K1225" s="9" t="str">
        <f t="shared" si="59"/>
        <v>500-CU-HE-Non-specific Activity</v>
      </c>
      <c r="L1225" s="9" t="str">
        <f>IFERROR(VLOOKUP(A1225,'[1]VAC as of March 2024'!A:K,11,FALSE),"No")</f>
        <v>No</v>
      </c>
      <c r="M1225" s="38" t="s">
        <v>2240</v>
      </c>
      <c r="O1225" s="38"/>
      <c r="P1225" s="38"/>
      <c r="Q1225" s="2"/>
    </row>
    <row r="1226" spans="1:17" x14ac:dyDescent="0.25">
      <c r="A1226" s="33" t="str">
        <f t="shared" si="57"/>
        <v>2170003490</v>
      </c>
      <c r="B1226" s="35" t="s">
        <v>2364</v>
      </c>
      <c r="C1226" s="36" t="s">
        <v>8475</v>
      </c>
      <c r="D1226" s="9" t="str">
        <f t="shared" si="58"/>
        <v>217003490</v>
      </c>
      <c r="E1226" s="35">
        <v>21700</v>
      </c>
      <c r="F1226" s="37">
        <v>3490</v>
      </c>
      <c r="G1226" s="9" t="str">
        <f>VLOOKUP(B1226,'[1]Business Unit Lookup'!A:B,2,FALSE)</f>
        <v>Radford University</v>
      </c>
      <c r="H1226" s="33" t="str">
        <f>VLOOKUP(C1226,'[1]Fund Lookup'!B:C,2,FALSE)</f>
        <v>NewEconomyWrkfrcCrdntlGrntFnd</v>
      </c>
      <c r="I1226" s="35" t="s">
        <v>2307</v>
      </c>
      <c r="J1226" s="33" t="str">
        <f>VLOOKUP(I1226,'[1]Table B'!A:B,2,FALSE)</f>
        <v>CU-HE-Non-specific Activity</v>
      </c>
      <c r="K1226" s="9" t="str">
        <f t="shared" si="59"/>
        <v>500-CU-HE-Non-specific Activity</v>
      </c>
      <c r="L1226" s="9" t="str">
        <f>IFERROR(VLOOKUP(A1226,'[1]VAC as of March 2024'!A:K,11,FALSE),"No")</f>
        <v>No</v>
      </c>
      <c r="M1226" s="38" t="s">
        <v>2240</v>
      </c>
      <c r="O1226" s="38"/>
      <c r="P1226" s="38"/>
      <c r="Q1226" s="2"/>
    </row>
    <row r="1227" spans="1:17" x14ac:dyDescent="0.25">
      <c r="A1227" s="33" t="str">
        <f t="shared" si="57"/>
        <v>2170003690</v>
      </c>
      <c r="B1227" s="33" t="s">
        <v>2364</v>
      </c>
      <c r="C1227" s="33" t="s">
        <v>5373</v>
      </c>
      <c r="D1227" s="9" t="str">
        <f t="shared" si="58"/>
        <v>217003690</v>
      </c>
      <c r="E1227" s="34">
        <v>21700</v>
      </c>
      <c r="F1227" s="34">
        <v>3690</v>
      </c>
      <c r="G1227" s="9" t="str">
        <f>VLOOKUP(B1227,'[1]Business Unit Lookup'!A:B,2,FALSE)</f>
        <v>Radford University</v>
      </c>
      <c r="H1227" s="33" t="str">
        <f>VLOOKUP(C1227,'[1]Fund Lookup'!B:C,2,FALSE)</f>
        <v>EduStabFund-Institutn-COVID-19</v>
      </c>
      <c r="I1227" s="35" t="s">
        <v>2307</v>
      </c>
      <c r="J1227" s="33" t="str">
        <f>VLOOKUP(I1227,'[1]Table B'!A:B,2,FALSE)</f>
        <v>CU-HE-Non-specific Activity</v>
      </c>
      <c r="K1227" s="9" t="str">
        <f t="shared" si="59"/>
        <v>500-CU-HE-Non-specific Activity</v>
      </c>
      <c r="L1227" s="9" t="str">
        <f>IFERROR(VLOOKUP(A1227,'[1]VAC as of March 2024'!A:K,11,FALSE),"No")</f>
        <v>No</v>
      </c>
      <c r="M1227" s="9" t="s">
        <v>5493</v>
      </c>
      <c r="Q1227" s="2"/>
    </row>
    <row r="1228" spans="1:17" x14ac:dyDescent="0.25">
      <c r="A1228" s="33" t="str">
        <f t="shared" si="57"/>
        <v>2170003710</v>
      </c>
      <c r="B1228" s="36" t="s">
        <v>2364</v>
      </c>
      <c r="C1228" s="36" t="s">
        <v>6137</v>
      </c>
      <c r="D1228" s="9" t="str">
        <f t="shared" si="58"/>
        <v>217003710</v>
      </c>
      <c r="E1228" s="35">
        <v>21700</v>
      </c>
      <c r="F1228" s="37">
        <v>3710</v>
      </c>
      <c r="G1228" s="9" t="str">
        <f>VLOOKUP(B1228,'[1]Business Unit Lookup'!A:B,2,FALSE)</f>
        <v>Radford University</v>
      </c>
      <c r="H1228" s="33" t="str">
        <f>VLOOKUP(C1228,'[1]Fund Lookup'!B:C,2,FALSE)</f>
        <v>FEMA - State Agy - COVID-19</v>
      </c>
      <c r="I1228" s="35" t="s">
        <v>2307</v>
      </c>
      <c r="J1228" s="33" t="str">
        <f>VLOOKUP(I1228,'[1]Table B'!A:B,2,FALSE)</f>
        <v>CU-HE-Non-specific Activity</v>
      </c>
      <c r="K1228" s="9" t="str">
        <f t="shared" si="59"/>
        <v>500-CU-HE-Non-specific Activity</v>
      </c>
      <c r="L1228" s="9" t="str">
        <f>IFERROR(VLOOKUP(A1228,'[1]VAC as of March 2024'!A:K,11,FALSE),"No")</f>
        <v>No</v>
      </c>
      <c r="M1228" s="38" t="s">
        <v>5493</v>
      </c>
      <c r="O1228" s="38"/>
      <c r="P1228" s="38"/>
      <c r="Q1228" s="2"/>
    </row>
    <row r="1229" spans="1:17" x14ac:dyDescent="0.25">
      <c r="A1229" s="33" t="str">
        <f t="shared" si="57"/>
        <v>2170003860</v>
      </c>
      <c r="B1229" s="33" t="s">
        <v>2364</v>
      </c>
      <c r="C1229" s="33" t="s">
        <v>863</v>
      </c>
      <c r="D1229" s="9" t="str">
        <f t="shared" si="58"/>
        <v>217003860</v>
      </c>
      <c r="E1229" s="34">
        <v>21700</v>
      </c>
      <c r="F1229" s="34">
        <v>3860</v>
      </c>
      <c r="G1229" s="9" t="str">
        <f>VLOOKUP(B1229,'[1]Business Unit Lookup'!A:B,2,FALSE)</f>
        <v>Radford University</v>
      </c>
      <c r="H1229" s="33" t="str">
        <f>VLOOKUP(C1229,'[1]Fund Lookup'!B:C,2,FALSE)</f>
        <v>Rcycl Matl Sale-Non-Gen/Fed-HE</v>
      </c>
      <c r="I1229" s="35" t="s">
        <v>2307</v>
      </c>
      <c r="J1229" s="33" t="str">
        <f>VLOOKUP(I1229,'[1]Table B'!A:B,2,FALSE)</f>
        <v>CU-HE-Non-specific Activity</v>
      </c>
      <c r="K1229" s="9" t="str">
        <f t="shared" si="59"/>
        <v>500-CU-HE-Non-specific Activity</v>
      </c>
      <c r="L1229" s="9" t="str">
        <f>IFERROR(VLOOKUP(A1229,'[1]VAC as of March 2024'!A:K,11,FALSE),"No")</f>
        <v>No</v>
      </c>
      <c r="M1229" s="9" t="s">
        <v>2240</v>
      </c>
      <c r="Q1229" s="2"/>
    </row>
    <row r="1230" spans="1:17" x14ac:dyDescent="0.25">
      <c r="A1230" s="33" t="str">
        <f t="shared" si="57"/>
        <v>2170003870</v>
      </c>
      <c r="B1230" s="33" t="s">
        <v>2364</v>
      </c>
      <c r="C1230" s="33" t="s">
        <v>865</v>
      </c>
      <c r="D1230" s="9" t="str">
        <f t="shared" si="58"/>
        <v>217003870</v>
      </c>
      <c r="E1230" s="34">
        <v>21700</v>
      </c>
      <c r="F1230" s="34">
        <v>3870</v>
      </c>
      <c r="G1230" s="9" t="str">
        <f>VLOOKUP(B1230,'[1]Business Unit Lookup'!A:B,2,FALSE)</f>
        <v>Radford University</v>
      </c>
      <c r="H1230" s="33" t="str">
        <f>VLOOKUP(C1230,'[1]Fund Lookup'!B:C,2,FALSE)</f>
        <v>Srplus Supp&amp;Equip Sales-Gen-HE</v>
      </c>
      <c r="I1230" s="35" t="s">
        <v>2307</v>
      </c>
      <c r="J1230" s="33" t="str">
        <f>VLOOKUP(I1230,'[1]Table B'!A:B,2,FALSE)</f>
        <v>CU-HE-Non-specific Activity</v>
      </c>
      <c r="K1230" s="9" t="str">
        <f t="shared" si="59"/>
        <v>500-CU-HE-Non-specific Activity</v>
      </c>
      <c r="L1230" s="9" t="str">
        <f>IFERROR(VLOOKUP(A1230,'[1]VAC as of March 2024'!A:K,11,FALSE),"No")</f>
        <v>No</v>
      </c>
      <c r="M1230" s="9" t="s">
        <v>2240</v>
      </c>
      <c r="Q1230" s="2"/>
    </row>
    <row r="1231" spans="1:17" x14ac:dyDescent="0.25">
      <c r="A1231" s="33" t="str">
        <f t="shared" si="57"/>
        <v>2170003900</v>
      </c>
      <c r="B1231" s="33" t="s">
        <v>2364</v>
      </c>
      <c r="C1231" s="33" t="s">
        <v>874</v>
      </c>
      <c r="D1231" s="9" t="str">
        <f t="shared" si="58"/>
        <v>217003900</v>
      </c>
      <c r="E1231" s="34">
        <v>21700</v>
      </c>
      <c r="F1231" s="34">
        <v>3900</v>
      </c>
      <c r="G1231" s="9" t="str">
        <f>VLOOKUP(B1231,'[1]Business Unit Lookup'!A:B,2,FALSE)</f>
        <v>Radford University</v>
      </c>
      <c r="H1231" s="33" t="str">
        <f>VLOOKUP(C1231,'[1]Fund Lookup'!B:C,2,FALSE)</f>
        <v>Insurance Recovery - Higher Ed</v>
      </c>
      <c r="I1231" s="35" t="s">
        <v>2307</v>
      </c>
      <c r="J1231" s="33" t="str">
        <f>VLOOKUP(I1231,'[1]Table B'!A:B,2,FALSE)</f>
        <v>CU-HE-Non-specific Activity</v>
      </c>
      <c r="K1231" s="9" t="str">
        <f t="shared" si="59"/>
        <v>500-CU-HE-Non-specific Activity</v>
      </c>
      <c r="L1231" s="9" t="str">
        <f>IFERROR(VLOOKUP(A1231,'[1]VAC as of March 2024'!A:K,11,FALSE),"No")</f>
        <v>No</v>
      </c>
      <c r="M1231" s="9" t="s">
        <v>2240</v>
      </c>
      <c r="Q1231" s="2"/>
    </row>
    <row r="1232" spans="1:17" x14ac:dyDescent="0.25">
      <c r="A1232" s="33" t="str">
        <f t="shared" si="57"/>
        <v>2170007311</v>
      </c>
      <c r="B1232" s="33" t="s">
        <v>2364</v>
      </c>
      <c r="C1232" s="33" t="s">
        <v>1372</v>
      </c>
      <c r="D1232" s="9" t="str">
        <f t="shared" si="58"/>
        <v>217007311</v>
      </c>
      <c r="E1232" s="34">
        <v>21700</v>
      </c>
      <c r="F1232" s="34">
        <v>7311</v>
      </c>
      <c r="G1232" s="9" t="str">
        <f>VLOOKUP(B1232,'[1]Business Unit Lookup'!A:B,2,FALSE)</f>
        <v>Radford University</v>
      </c>
      <c r="H1232" s="33" t="str">
        <f>VLOOKUP(C1232,'[1]Fund Lookup'!B:C,2,FALSE)</f>
        <v>State Student Loan Fund</v>
      </c>
      <c r="I1232" s="35" t="s">
        <v>2307</v>
      </c>
      <c r="J1232" s="33" t="str">
        <f>VLOOKUP(I1232,'[1]Table B'!A:B,2,FALSE)</f>
        <v>CU-HE-Non-specific Activity</v>
      </c>
      <c r="K1232" s="9" t="str">
        <f t="shared" si="59"/>
        <v>500-CU-HE-Non-specific Activity</v>
      </c>
      <c r="L1232" s="9" t="str">
        <f>IFERROR(VLOOKUP(A1232,'[1]VAC as of March 2024'!A:K,11,FALSE),"No")</f>
        <v>No</v>
      </c>
      <c r="M1232" s="9" t="s">
        <v>2240</v>
      </c>
      <c r="Q1232" s="2"/>
    </row>
    <row r="1233" spans="1:17" x14ac:dyDescent="0.25">
      <c r="A1233" s="33" t="str">
        <f t="shared" si="57"/>
        <v>2170007562</v>
      </c>
      <c r="B1233" s="33" t="s">
        <v>2364</v>
      </c>
      <c r="C1233" s="33" t="s">
        <v>1484</v>
      </c>
      <c r="D1233" s="9" t="str">
        <f t="shared" si="58"/>
        <v>217007562</v>
      </c>
      <c r="E1233" s="34">
        <v>21700</v>
      </c>
      <c r="F1233" s="34">
        <v>7562</v>
      </c>
      <c r="G1233" s="9" t="str">
        <f>VLOOKUP(B1233,'[1]Business Unit Lookup'!A:B,2,FALSE)</f>
        <v>Radford University</v>
      </c>
      <c r="H1233" s="33" t="str">
        <f>VLOOKUP(C1233,'[1]Fund Lookup'!B:C,2,FALSE)</f>
        <v>VA Research Investment Fund–GF</v>
      </c>
      <c r="I1233" s="35" t="s">
        <v>2236</v>
      </c>
      <c r="J1233" s="33" t="str">
        <f>VLOOKUP(I1233,'[1]Table B'!A:B,2,FALSE)</f>
        <v>General</v>
      </c>
      <c r="K1233" s="9" t="str">
        <f t="shared" si="59"/>
        <v>100-General</v>
      </c>
      <c r="L1233" s="9" t="str">
        <f>IFERROR(VLOOKUP(A1233,'[1]VAC as of March 2024'!A:K,11,FALSE),"No")</f>
        <v>Yes</v>
      </c>
      <c r="M1233" s="9" t="s">
        <v>2240</v>
      </c>
      <c r="O1233" s="33" t="s">
        <v>2240</v>
      </c>
      <c r="P1233" s="33" t="s">
        <v>6113</v>
      </c>
      <c r="Q1233" s="2" t="str">
        <f>VLOOKUP(P1233,'[1]Table E'!A:C,3,FALSE)</f>
        <v>Various ACFR Class</v>
      </c>
    </row>
    <row r="1234" spans="1:17" x14ac:dyDescent="0.25">
      <c r="A1234" s="33" t="str">
        <f t="shared" si="57"/>
        <v>2170008120</v>
      </c>
      <c r="B1234" s="33" t="s">
        <v>2364</v>
      </c>
      <c r="C1234" s="33" t="s">
        <v>1610</v>
      </c>
      <c r="D1234" s="9" t="str">
        <f t="shared" si="58"/>
        <v>217008120</v>
      </c>
      <c r="E1234" s="34">
        <v>21700</v>
      </c>
      <c r="F1234" s="34">
        <v>8120</v>
      </c>
      <c r="G1234" s="9" t="str">
        <f>VLOOKUP(B1234,'[1]Business Unit Lookup'!A:B,2,FALSE)</f>
        <v>Radford University</v>
      </c>
      <c r="H1234" s="33" t="str">
        <f>VLOOKUP(C1234,'[1]Fund Lookup'!B:C,2,FALSE)</f>
        <v>9(C) Debt Service-Prin/Int Pay</v>
      </c>
      <c r="I1234" s="35" t="s">
        <v>2307</v>
      </c>
      <c r="J1234" s="33" t="str">
        <f>VLOOKUP(I1234,'[1]Table B'!A:B,2,FALSE)</f>
        <v>CU-HE-Non-specific Activity</v>
      </c>
      <c r="K1234" s="9" t="str">
        <f t="shared" si="59"/>
        <v>500-CU-HE-Non-specific Activity</v>
      </c>
      <c r="L1234" s="9" t="str">
        <f>IFERROR(VLOOKUP(A1234,'[1]VAC as of March 2024'!A:K,11,FALSE),"No")</f>
        <v>No</v>
      </c>
      <c r="M1234" s="9" t="s">
        <v>2248</v>
      </c>
      <c r="Q1234" s="2"/>
    </row>
    <row r="1235" spans="1:17" x14ac:dyDescent="0.25">
      <c r="A1235" s="33" t="str">
        <f t="shared" si="57"/>
        <v>2170008130</v>
      </c>
      <c r="B1235" s="33" t="s">
        <v>2364</v>
      </c>
      <c r="C1235" s="33" t="s">
        <v>1612</v>
      </c>
      <c r="D1235" s="9" t="str">
        <f t="shared" si="58"/>
        <v>217008130</v>
      </c>
      <c r="E1235" s="34">
        <v>21700</v>
      </c>
      <c r="F1235" s="34">
        <v>8130</v>
      </c>
      <c r="G1235" s="9" t="str">
        <f>VLOOKUP(B1235,'[1]Business Unit Lookup'!A:B,2,FALSE)</f>
        <v>Radford University</v>
      </c>
      <c r="H1235" s="33" t="str">
        <f>VLOOKUP(C1235,'[1]Fund Lookup'!B:C,2,FALSE)</f>
        <v>9(C) Debt Service-Const Costs</v>
      </c>
      <c r="I1235" s="35" t="s">
        <v>2307</v>
      </c>
      <c r="J1235" s="33" t="str">
        <f>VLOOKUP(I1235,'[1]Table B'!A:B,2,FALSE)</f>
        <v>CU-HE-Non-specific Activity</v>
      </c>
      <c r="K1235" s="9" t="str">
        <f t="shared" si="59"/>
        <v>500-CU-HE-Non-specific Activity</v>
      </c>
      <c r="L1235" s="9" t="str">
        <f>IFERROR(VLOOKUP(A1235,'[1]VAC as of March 2024'!A:K,11,FALSE),"No")</f>
        <v>No</v>
      </c>
      <c r="M1235" s="9" t="s">
        <v>2248</v>
      </c>
      <c r="Q1235" s="2"/>
    </row>
    <row r="1236" spans="1:17" x14ac:dyDescent="0.25">
      <c r="A1236" s="33" t="str">
        <f t="shared" si="57"/>
        <v>2170008140</v>
      </c>
      <c r="B1236" s="33" t="s">
        <v>2364</v>
      </c>
      <c r="C1236" s="33" t="s">
        <v>1616</v>
      </c>
      <c r="D1236" s="9" t="str">
        <f t="shared" si="58"/>
        <v>217008140</v>
      </c>
      <c r="E1236" s="34">
        <v>21700</v>
      </c>
      <c r="F1236" s="34">
        <v>8140</v>
      </c>
      <c r="G1236" s="9" t="str">
        <f>VLOOKUP(B1236,'[1]Business Unit Lookup'!A:B,2,FALSE)</f>
        <v>Radford University</v>
      </c>
      <c r="H1236" s="33" t="str">
        <f>VLOOKUP(C1236,'[1]Fund Lookup'!B:C,2,FALSE)</f>
        <v>9(D) Debt Service-Prin/Int Pay</v>
      </c>
      <c r="I1236" s="35" t="s">
        <v>2307</v>
      </c>
      <c r="J1236" s="33" t="str">
        <f>VLOOKUP(I1236,'[1]Table B'!A:B,2,FALSE)</f>
        <v>CU-HE-Non-specific Activity</v>
      </c>
      <c r="K1236" s="9" t="str">
        <f t="shared" si="59"/>
        <v>500-CU-HE-Non-specific Activity</v>
      </c>
      <c r="L1236" s="9" t="str">
        <f>IFERROR(VLOOKUP(A1236,'[1]VAC as of March 2024'!A:K,11,FALSE),"No")</f>
        <v>No</v>
      </c>
      <c r="M1236" s="9" t="s">
        <v>2248</v>
      </c>
      <c r="Q1236" s="2"/>
    </row>
    <row r="1237" spans="1:17" x14ac:dyDescent="0.25">
      <c r="A1237" s="33" t="str">
        <f t="shared" si="57"/>
        <v>2170008150</v>
      </c>
      <c r="B1237" s="33" t="s">
        <v>2364</v>
      </c>
      <c r="C1237" s="33" t="s">
        <v>1618</v>
      </c>
      <c r="D1237" s="9" t="str">
        <f t="shared" si="58"/>
        <v>217008150</v>
      </c>
      <c r="E1237" s="34">
        <v>21700</v>
      </c>
      <c r="F1237" s="34">
        <v>8150</v>
      </c>
      <c r="G1237" s="9" t="str">
        <f>VLOOKUP(B1237,'[1]Business Unit Lookup'!A:B,2,FALSE)</f>
        <v>Radford University</v>
      </c>
      <c r="H1237" s="33" t="str">
        <f>VLOOKUP(C1237,'[1]Fund Lookup'!B:C,2,FALSE)</f>
        <v>9(D) Rev Bonds-Construction</v>
      </c>
      <c r="I1237" s="35" t="s">
        <v>2307</v>
      </c>
      <c r="J1237" s="33" t="str">
        <f>VLOOKUP(I1237,'[1]Table B'!A:B,2,FALSE)</f>
        <v>CU-HE-Non-specific Activity</v>
      </c>
      <c r="K1237" s="9" t="str">
        <f t="shared" si="59"/>
        <v>500-CU-HE-Non-specific Activity</v>
      </c>
      <c r="L1237" s="9" t="str">
        <f>IFERROR(VLOOKUP(A1237,'[1]VAC as of March 2024'!A:K,11,FALSE),"No")</f>
        <v>No</v>
      </c>
      <c r="M1237" s="9" t="s">
        <v>2248</v>
      </c>
      <c r="Q1237" s="2"/>
    </row>
    <row r="1238" spans="1:17" x14ac:dyDescent="0.25">
      <c r="A1238" s="33" t="str">
        <f t="shared" si="57"/>
        <v>2170008170</v>
      </c>
      <c r="B1238" s="33" t="s">
        <v>2364</v>
      </c>
      <c r="C1238" s="33" t="s">
        <v>1620</v>
      </c>
      <c r="D1238" s="9" t="str">
        <f t="shared" si="58"/>
        <v>217008170</v>
      </c>
      <c r="E1238" s="34">
        <v>21700</v>
      </c>
      <c r="F1238" s="34">
        <v>8170</v>
      </c>
      <c r="G1238" s="9" t="str">
        <f>VLOOKUP(B1238,'[1]Business Unit Lookup'!A:B,2,FALSE)</f>
        <v>Radford University</v>
      </c>
      <c r="H1238" s="33" t="str">
        <f>VLOOKUP(C1238,'[1]Fund Lookup'!B:C,2,FALSE)</f>
        <v>VCBA 21St Century</v>
      </c>
      <c r="I1238" s="35" t="s">
        <v>2307</v>
      </c>
      <c r="J1238" s="33" t="str">
        <f>VLOOKUP(I1238,'[1]Table B'!A:B,2,FALSE)</f>
        <v>CU-HE-Non-specific Activity</v>
      </c>
      <c r="K1238" s="9" t="str">
        <f t="shared" si="59"/>
        <v>500-CU-HE-Non-specific Activity</v>
      </c>
      <c r="L1238" s="9" t="str">
        <f>IFERROR(VLOOKUP(A1238,'[1]VAC as of March 2024'!A:K,11,FALSE),"No")</f>
        <v>No</v>
      </c>
      <c r="M1238" s="9" t="s">
        <v>2248</v>
      </c>
      <c r="Q1238" s="2"/>
    </row>
    <row r="1239" spans="1:17" x14ac:dyDescent="0.25">
      <c r="A1239" s="33" t="str">
        <f t="shared" si="57"/>
        <v>2180001000</v>
      </c>
      <c r="B1239" s="33" t="s">
        <v>2365</v>
      </c>
      <c r="C1239" s="33" t="s">
        <v>1</v>
      </c>
      <c r="D1239" s="9" t="str">
        <f t="shared" si="58"/>
        <v>218001000</v>
      </c>
      <c r="E1239" s="34">
        <v>21800</v>
      </c>
      <c r="F1239" s="34">
        <v>1000</v>
      </c>
      <c r="G1239" s="9" t="str">
        <f>VLOOKUP(B1239,'[1]Business Unit Lookup'!A:B,2,FALSE)</f>
        <v>VA School for the Deaf &amp; Blind</v>
      </c>
      <c r="H1239" s="33" t="str">
        <f>VLOOKUP(C1239,'[1]Fund Lookup'!B:C,2,FALSE)</f>
        <v>General Fund</v>
      </c>
      <c r="I1239" s="35" t="s">
        <v>2236</v>
      </c>
      <c r="J1239" s="33" t="str">
        <f>VLOOKUP(I1239,'[1]Table B'!A:B,2,FALSE)</f>
        <v>General</v>
      </c>
      <c r="K1239" s="9" t="str">
        <f t="shared" si="59"/>
        <v>100-General</v>
      </c>
      <c r="L1239" s="9" t="str">
        <f>IFERROR(VLOOKUP(A1239,'[1]VAC as of March 2024'!A:K,11,FALSE),"No")</f>
        <v>No</v>
      </c>
      <c r="M1239" s="9" t="s">
        <v>2237</v>
      </c>
      <c r="O1239" s="33" t="s">
        <v>2240</v>
      </c>
      <c r="P1239" s="33" t="s">
        <v>6061</v>
      </c>
      <c r="Q1239" s="2" t="str">
        <f>VLOOKUP(P1239,'[1]Table E'!A:C,3,FALSE)</f>
        <v>Unassigned</v>
      </c>
    </row>
    <row r="1240" spans="1:17" x14ac:dyDescent="0.25">
      <c r="A1240" s="33" t="str">
        <f t="shared" si="57"/>
        <v>2180002218</v>
      </c>
      <c r="B1240" s="33" t="s">
        <v>2365</v>
      </c>
      <c r="C1240" s="33" t="s">
        <v>328</v>
      </c>
      <c r="D1240" s="9" t="str">
        <f t="shared" si="58"/>
        <v>218002218</v>
      </c>
      <c r="E1240" s="34">
        <v>21800</v>
      </c>
      <c r="F1240" s="34">
        <v>2218</v>
      </c>
      <c r="G1240" s="9" t="str">
        <f>VLOOKUP(B1240,'[1]Business Unit Lookup'!A:B,2,FALSE)</f>
        <v>VA School for the Deaf &amp; Blind</v>
      </c>
      <c r="H1240" s="33" t="str">
        <f>VLOOKUP(C1240,'[1]Fund Lookup'!B:C,2,FALSE)</f>
        <v>VSDB Special Revenue Fund</v>
      </c>
      <c r="I1240" s="35" t="s">
        <v>2236</v>
      </c>
      <c r="J1240" s="33" t="str">
        <f>VLOOKUP(I1240,'[1]Table B'!A:B,2,FALSE)</f>
        <v>General</v>
      </c>
      <c r="K1240" s="9" t="str">
        <f t="shared" si="59"/>
        <v>100-General</v>
      </c>
      <c r="L1240" s="9" t="str">
        <f>IFERROR(VLOOKUP(A1240,'[1]VAC as of March 2024'!A:K,11,FALSE),"No")</f>
        <v>Yes</v>
      </c>
      <c r="M1240" s="9" t="s">
        <v>2240</v>
      </c>
      <c r="O1240" s="33" t="s">
        <v>2</v>
      </c>
      <c r="P1240" s="33" t="s">
        <v>6096</v>
      </c>
      <c r="Q1240" s="2" t="str">
        <f>VLOOKUP(P1240,'[1]Table E'!A:C,3,FALSE)</f>
        <v>Educational and Training programs</v>
      </c>
    </row>
    <row r="1241" spans="1:17" x14ac:dyDescent="0.25">
      <c r="A1241" s="33" t="str">
        <f t="shared" si="57"/>
        <v>2180002860</v>
      </c>
      <c r="B1241" s="33" t="s">
        <v>2365</v>
      </c>
      <c r="C1241" s="33" t="s">
        <v>712</v>
      </c>
      <c r="D1241" s="9" t="str">
        <f t="shared" si="58"/>
        <v>218002860</v>
      </c>
      <c r="E1241" s="34">
        <v>21800</v>
      </c>
      <c r="F1241" s="34">
        <v>2860</v>
      </c>
      <c r="G1241" s="9" t="str">
        <f>VLOOKUP(B1241,'[1]Business Unit Lookup'!A:B,2,FALSE)</f>
        <v>VA School for the Deaf &amp; Blind</v>
      </c>
      <c r="H1241" s="33" t="str">
        <f>VLOOKUP(C1241,'[1]Fund Lookup'!B:C,2,FALSE)</f>
        <v>Recycl Mtrl Sales-Nongen/NonHE</v>
      </c>
      <c r="I1241" s="35" t="s">
        <v>2236</v>
      </c>
      <c r="J1241" s="33" t="str">
        <f>VLOOKUP(I1241,'[1]Table B'!A:B,2,FALSE)</f>
        <v>General</v>
      </c>
      <c r="K1241" s="9" t="str">
        <f t="shared" si="59"/>
        <v>100-General</v>
      </c>
      <c r="L1241" s="9" t="str">
        <f>IFERROR(VLOOKUP(A1241,'[1]VAC as of March 2024'!A:K,11,FALSE),"No")</f>
        <v>No</v>
      </c>
      <c r="M1241" s="9" t="s">
        <v>2240</v>
      </c>
      <c r="O1241" s="33" t="s">
        <v>2</v>
      </c>
      <c r="P1241" s="33" t="s">
        <v>6096</v>
      </c>
      <c r="Q1241" s="2" t="str">
        <f>VLOOKUP(P1241,'[1]Table E'!A:C,3,FALSE)</f>
        <v>Educational and Training programs</v>
      </c>
    </row>
    <row r="1242" spans="1:17" x14ac:dyDescent="0.25">
      <c r="A1242" s="33" t="str">
        <f t="shared" si="57"/>
        <v>2180002870</v>
      </c>
      <c r="B1242" s="33" t="s">
        <v>2365</v>
      </c>
      <c r="C1242" s="33" t="s">
        <v>716</v>
      </c>
      <c r="D1242" s="9" t="str">
        <f t="shared" si="58"/>
        <v>218002870</v>
      </c>
      <c r="E1242" s="34">
        <v>21800</v>
      </c>
      <c r="F1242" s="34">
        <v>2870</v>
      </c>
      <c r="G1242" s="9" t="str">
        <f>VLOOKUP(B1242,'[1]Business Unit Lookup'!A:B,2,FALSE)</f>
        <v>VA School for the Deaf &amp; Blind</v>
      </c>
      <c r="H1242" s="33" t="str">
        <f>VLOOKUP(C1242,'[1]Fund Lookup'!B:C,2,FALSE)</f>
        <v>Surp Suppy/Equip Sale-GF-NonHE</v>
      </c>
      <c r="I1242" s="35" t="s">
        <v>2236</v>
      </c>
      <c r="J1242" s="33" t="str">
        <f>VLOOKUP(I1242,'[1]Table B'!A:B,2,FALSE)</f>
        <v>General</v>
      </c>
      <c r="K1242" s="9" t="str">
        <f t="shared" si="59"/>
        <v>100-General</v>
      </c>
      <c r="L1242" s="9" t="str">
        <f>IFERROR(VLOOKUP(A1242,'[1]VAC as of March 2024'!A:K,11,FALSE),"No")</f>
        <v>No</v>
      </c>
      <c r="M1242" s="9" t="s">
        <v>2240</v>
      </c>
      <c r="O1242" s="33" t="s">
        <v>2</v>
      </c>
      <c r="P1242" s="33" t="s">
        <v>6096</v>
      </c>
      <c r="Q1242" s="2" t="str">
        <f>VLOOKUP(P1242,'[1]Table E'!A:C,3,FALSE)</f>
        <v>Educational and Training programs</v>
      </c>
    </row>
    <row r="1243" spans="1:17" x14ac:dyDescent="0.25">
      <c r="A1243" s="33" t="str">
        <f t="shared" si="57"/>
        <v>2180002900</v>
      </c>
      <c r="B1243" s="33" t="s">
        <v>2365</v>
      </c>
      <c r="C1243" s="33" t="s">
        <v>727</v>
      </c>
      <c r="D1243" s="9" t="str">
        <f t="shared" si="58"/>
        <v>218002900</v>
      </c>
      <c r="E1243" s="34">
        <v>21800</v>
      </c>
      <c r="F1243" s="34">
        <v>2900</v>
      </c>
      <c r="G1243" s="9" t="str">
        <f>VLOOKUP(B1243,'[1]Business Unit Lookup'!A:B,2,FALSE)</f>
        <v>VA School for the Deaf &amp; Blind</v>
      </c>
      <c r="H1243" s="33" t="str">
        <f>VLOOKUP(C1243,'[1]Fund Lookup'!B:C,2,FALSE)</f>
        <v>Insurance Recovery</v>
      </c>
      <c r="I1243" s="35" t="s">
        <v>2239</v>
      </c>
      <c r="J1243" s="33" t="str">
        <f>VLOOKUP(I1243,'[1]Table B'!A:B,2,FALSE)</f>
        <v>Special Revenue-Other</v>
      </c>
      <c r="K1243" s="9" t="str">
        <f t="shared" si="59"/>
        <v>105-Special Revenue-Other</v>
      </c>
      <c r="L1243" s="9" t="str">
        <f>IFERROR(VLOOKUP(A1243,'[1]VAC as of March 2024'!A:K,11,FALSE),"No")</f>
        <v>No</v>
      </c>
      <c r="M1243" s="9" t="s">
        <v>2240</v>
      </c>
      <c r="O1243" s="33" t="s">
        <v>2241</v>
      </c>
      <c r="P1243" s="33" t="s">
        <v>6095</v>
      </c>
      <c r="Q1243" s="2" t="str">
        <f>VLOOKUP(P1243,'[1]Table E'!A:C,3,FALSE)</f>
        <v>Educational and Training programs</v>
      </c>
    </row>
    <row r="1244" spans="1:17" x14ac:dyDescent="0.25">
      <c r="A1244" s="33" t="str">
        <f t="shared" si="57"/>
        <v>2180008200</v>
      </c>
      <c r="B1244" s="33" t="s">
        <v>2365</v>
      </c>
      <c r="C1244" s="33" t="s">
        <v>1628</v>
      </c>
      <c r="D1244" s="9" t="str">
        <f t="shared" si="58"/>
        <v>218008200</v>
      </c>
      <c r="E1244" s="34">
        <v>21800</v>
      </c>
      <c r="F1244" s="34">
        <v>8200</v>
      </c>
      <c r="G1244" s="9" t="str">
        <f>VLOOKUP(B1244,'[1]Business Unit Lookup'!A:B,2,FALSE)</f>
        <v>VA School for the Deaf &amp; Blind</v>
      </c>
      <c r="H1244" s="33" t="str">
        <f>VLOOKUP(C1244,'[1]Fund Lookup'!B:C,2,FALSE)</f>
        <v>VPBA Projects</v>
      </c>
      <c r="I1244" s="35" t="s">
        <v>2265</v>
      </c>
      <c r="J1244" s="33" t="str">
        <f>VLOOKUP(I1244,'[1]Table B'!A:B,2,FALSE)</f>
        <v>Capital Projects, F/S Exclusions</v>
      </c>
      <c r="K1244" s="9" t="str">
        <f t="shared" si="59"/>
        <v>156-Capital Projects, F/S Exclusions</v>
      </c>
      <c r="L1244" s="9" t="str">
        <f>IFERROR(VLOOKUP(A1244,'[1]VAC as of March 2024'!A:K,11,FALSE),"No")</f>
        <v>No</v>
      </c>
      <c r="M1244" s="9" t="s">
        <v>2248</v>
      </c>
      <c r="O1244" s="33" t="s">
        <v>2248</v>
      </c>
      <c r="P1244" s="33" t="s">
        <v>6078</v>
      </c>
      <c r="Q1244" s="2" t="str">
        <f>VLOOKUP(P1244,'[1]Table E'!A:C,3,FALSE)</f>
        <v>Capital Projects</v>
      </c>
    </row>
    <row r="1245" spans="1:17" x14ac:dyDescent="0.25">
      <c r="A1245" s="33" t="str">
        <f t="shared" si="57"/>
        <v>2180009650</v>
      </c>
      <c r="B1245" s="33" t="s">
        <v>2365</v>
      </c>
      <c r="C1245" s="33" t="s">
        <v>2089</v>
      </c>
      <c r="D1245" s="9" t="str">
        <f t="shared" si="58"/>
        <v>218009650</v>
      </c>
      <c r="E1245" s="34">
        <v>21800</v>
      </c>
      <c r="F1245" s="34">
        <v>9650</v>
      </c>
      <c r="G1245" s="9" t="str">
        <f>VLOOKUP(B1245,'[1]Business Unit Lookup'!A:B,2,FALSE)</f>
        <v>VA School for the Deaf &amp; Blind</v>
      </c>
      <c r="H1245" s="33" t="str">
        <f>VLOOKUP(C1245,'[1]Fund Lookup'!B:C,2,FALSE)</f>
        <v>Central Capital Planning Fund</v>
      </c>
      <c r="I1245" s="35" t="s">
        <v>2236</v>
      </c>
      <c r="J1245" s="33" t="str">
        <f>VLOOKUP(I1245,'[1]Table B'!A:B,2,FALSE)</f>
        <v>General</v>
      </c>
      <c r="K1245" s="9" t="str">
        <f t="shared" si="59"/>
        <v>100-General</v>
      </c>
      <c r="L1245" s="9" t="str">
        <f>IFERROR(VLOOKUP(A1245,'[1]VAC as of March 2024'!A:K,11,FALSE),"No")</f>
        <v>No</v>
      </c>
      <c r="M1245" s="9" t="s">
        <v>2240</v>
      </c>
      <c r="O1245" s="33" t="s">
        <v>2241</v>
      </c>
      <c r="P1245" s="33" t="s">
        <v>6079</v>
      </c>
      <c r="Q1245" s="2" t="str">
        <f>VLOOKUP(P1245,'[1]Table E'!A:C,3,FALSE)</f>
        <v>Central Capital Planning</v>
      </c>
    </row>
    <row r="1246" spans="1:17" x14ac:dyDescent="0.25">
      <c r="A1246" s="33" t="str">
        <f t="shared" si="57"/>
        <v>2180010000</v>
      </c>
      <c r="B1246" s="33" t="s">
        <v>2365</v>
      </c>
      <c r="C1246" s="33" t="s">
        <v>2162</v>
      </c>
      <c r="D1246" s="9" t="str">
        <f t="shared" si="58"/>
        <v>2180010000</v>
      </c>
      <c r="E1246" s="34">
        <v>21800</v>
      </c>
      <c r="F1246" s="34">
        <v>10000</v>
      </c>
      <c r="G1246" s="9" t="str">
        <f>VLOOKUP(B1246,'[1]Business Unit Lookup'!A:B,2,FALSE)</f>
        <v>VA School for the Deaf &amp; Blind</v>
      </c>
      <c r="H1246" s="33" t="str">
        <f>VLOOKUP(C1246,'[1]Fund Lookup'!B:C,2,FALSE)</f>
        <v>Federal Trust</v>
      </c>
      <c r="I1246" s="35" t="s">
        <v>2252</v>
      </c>
      <c r="J1246" s="33" t="str">
        <f>VLOOKUP(I1246,'[1]Table B'!A:B,2,FALSE)</f>
        <v>Special Revenue-Federal</v>
      </c>
      <c r="K1246" s="9" t="str">
        <f t="shared" si="59"/>
        <v>120-Special Revenue-Federal</v>
      </c>
      <c r="L1246" s="9" t="str">
        <f>IFERROR(VLOOKUP(A1246,'[1]VAC as of March 2024'!A:K,11,FALSE),"No")</f>
        <v>No</v>
      </c>
      <c r="M1246" s="9" t="s">
        <v>2248</v>
      </c>
      <c r="O1246" s="33" t="s">
        <v>2248</v>
      </c>
      <c r="P1246" s="33" t="s">
        <v>6070</v>
      </c>
      <c r="Q1246" s="2" t="str">
        <f>VLOOKUP(P1246,'[1]Table E'!A:C,3,FALSE)</f>
        <v>Gifts and grants</v>
      </c>
    </row>
    <row r="1247" spans="1:17" x14ac:dyDescent="0.25">
      <c r="A1247" s="33" t="str">
        <f t="shared" si="57"/>
        <v>2180010110</v>
      </c>
      <c r="B1247" s="33" t="s">
        <v>2365</v>
      </c>
      <c r="C1247" s="33" t="s">
        <v>5444</v>
      </c>
      <c r="D1247" s="9" t="str">
        <f t="shared" si="58"/>
        <v>2180010110</v>
      </c>
      <c r="E1247" s="34">
        <v>21800</v>
      </c>
      <c r="F1247" s="34">
        <v>10110</v>
      </c>
      <c r="G1247" s="9" t="str">
        <f>VLOOKUP(B1247,'[1]Business Unit Lookup'!A:B,2,FALSE)</f>
        <v>VA School for the Deaf &amp; Blind</v>
      </c>
      <c r="H1247" s="33" t="str">
        <f>VLOOKUP(C1247,'[1]Fund Lookup'!B:C,2,FALSE)</f>
        <v>CARESActRlfFd–General-COVID-19</v>
      </c>
      <c r="I1247" s="35" t="s">
        <v>2252</v>
      </c>
      <c r="J1247" s="33" t="str">
        <f>VLOOKUP(I1247,'[1]Table B'!A:B,2,FALSE)</f>
        <v>Special Revenue-Federal</v>
      </c>
      <c r="K1247" s="9" t="str">
        <f t="shared" si="59"/>
        <v>120-Special Revenue-Federal</v>
      </c>
      <c r="L1247" s="9" t="str">
        <f>IFERROR(VLOOKUP(A1247,'[1]VAC as of March 2024'!A:K,11,FALSE),"No")</f>
        <v>No</v>
      </c>
      <c r="M1247" s="9" t="s">
        <v>5493</v>
      </c>
      <c r="O1247" s="33" t="s">
        <v>2248</v>
      </c>
      <c r="P1247" s="33" t="s">
        <v>6063</v>
      </c>
      <c r="Q1247" s="2" t="str">
        <f>VLOOKUP(P1247,'[1]Table E'!A:C,3,FALSE)</f>
        <v>COVID-19</v>
      </c>
    </row>
    <row r="1248" spans="1:17" x14ac:dyDescent="0.25">
      <c r="A1248" s="33" t="str">
        <f t="shared" si="57"/>
        <v>2180010150</v>
      </c>
      <c r="B1248" s="33" t="s">
        <v>2365</v>
      </c>
      <c r="C1248" s="33" t="s">
        <v>5456</v>
      </c>
      <c r="D1248" s="9" t="str">
        <f t="shared" si="58"/>
        <v>2180010150</v>
      </c>
      <c r="E1248" s="34">
        <v>21800</v>
      </c>
      <c r="F1248" s="34">
        <v>10150</v>
      </c>
      <c r="G1248" s="9" t="str">
        <f>VLOOKUP(B1248,'[1]Business Unit Lookup'!A:B,2,FALSE)</f>
        <v>VA School for the Deaf &amp; Blind</v>
      </c>
      <c r="H1248" s="33" t="str">
        <f>VLOOKUP(C1248,'[1]Fund Lookup'!B:C,2,FALSE)</f>
        <v>ChldNtrtnPrgGrntsToSt-COVID-19</v>
      </c>
      <c r="I1248" s="35" t="s">
        <v>2252</v>
      </c>
      <c r="J1248" s="33" t="str">
        <f>VLOOKUP(I1248,'[1]Table B'!A:B,2,FALSE)</f>
        <v>Special Revenue-Federal</v>
      </c>
      <c r="K1248" s="9" t="str">
        <f t="shared" si="59"/>
        <v>120-Special Revenue-Federal</v>
      </c>
      <c r="L1248" s="9" t="str">
        <f>IFERROR(VLOOKUP(A1248,'[1]VAC as of March 2024'!A:K,11,FALSE),"No")</f>
        <v>No</v>
      </c>
      <c r="M1248" s="9" t="s">
        <v>5493</v>
      </c>
      <c r="O1248" s="33" t="s">
        <v>2248</v>
      </c>
      <c r="P1248" s="33" t="s">
        <v>6063</v>
      </c>
      <c r="Q1248" s="2" t="str">
        <f>VLOOKUP(P1248,'[1]Table E'!A:C,3,FALSE)</f>
        <v>COVID-19</v>
      </c>
    </row>
    <row r="1249" spans="1:17" x14ac:dyDescent="0.25">
      <c r="A1249" s="33" t="str">
        <f t="shared" si="57"/>
        <v>2180010240</v>
      </c>
      <c r="B1249" s="33" t="s">
        <v>2365</v>
      </c>
      <c r="C1249" s="33" t="s">
        <v>5482</v>
      </c>
      <c r="D1249" s="9" t="str">
        <f t="shared" si="58"/>
        <v>2180010240</v>
      </c>
      <c r="E1249" s="34">
        <v>21800</v>
      </c>
      <c r="F1249" s="34">
        <v>10240</v>
      </c>
      <c r="G1249" s="9" t="str">
        <f>VLOOKUP(B1249,'[1]Business Unit Lookup'!A:B,2,FALSE)</f>
        <v>VA School for the Deaf &amp; Blind</v>
      </c>
      <c r="H1249" s="33" t="str">
        <f>VLOOKUP(C1249,'[1]Fund Lookup'!B:C,2,FALSE)</f>
        <v>ESF-Elem&amp;SSEmerRlf Fd-COVID-19</v>
      </c>
      <c r="I1249" s="35" t="s">
        <v>2252</v>
      </c>
      <c r="J1249" s="33" t="str">
        <f>VLOOKUP(I1249,'[1]Table B'!A:B,2,FALSE)</f>
        <v>Special Revenue-Federal</v>
      </c>
      <c r="K1249" s="9" t="str">
        <f t="shared" si="59"/>
        <v>120-Special Revenue-Federal</v>
      </c>
      <c r="L1249" s="9" t="str">
        <f>IFERROR(VLOOKUP(A1249,'[1]VAC as of March 2024'!A:K,11,FALSE),"No")</f>
        <v>No</v>
      </c>
      <c r="M1249" s="9" t="s">
        <v>5493</v>
      </c>
      <c r="O1249" s="33" t="s">
        <v>2248</v>
      </c>
      <c r="P1249" s="33" t="s">
        <v>6063</v>
      </c>
      <c r="Q1249" s="2" t="str">
        <f>VLOOKUP(P1249,'[1]Table E'!A:C,3,FALSE)</f>
        <v>COVID-19</v>
      </c>
    </row>
    <row r="1250" spans="1:17" x14ac:dyDescent="0.25">
      <c r="A1250" s="33" t="str">
        <f t="shared" si="57"/>
        <v>2180010380</v>
      </c>
      <c r="B1250" s="33" t="s">
        <v>2365</v>
      </c>
      <c r="C1250" s="33" t="s">
        <v>5691</v>
      </c>
      <c r="D1250" s="9" t="str">
        <f t="shared" si="58"/>
        <v>2180010380</v>
      </c>
      <c r="E1250" s="34">
        <v>21800</v>
      </c>
      <c r="F1250" s="34">
        <v>10380</v>
      </c>
      <c r="G1250" s="9" t="str">
        <f>VLOOKUP(B1250,'[1]Business Unit Lookup'!A:B,2,FALSE)</f>
        <v>VA School for the Deaf &amp; Blind</v>
      </c>
      <c r="H1250" s="33" t="str">
        <f>VLOOKUP(C1250,'[1]Fund Lookup'!B:C,2,FALSE)</f>
        <v>GEER Fund - COVID-19</v>
      </c>
      <c r="I1250" s="35" t="s">
        <v>2252</v>
      </c>
      <c r="J1250" s="33" t="str">
        <f>VLOOKUP(I1250,'[1]Table B'!A:B,2,FALSE)</f>
        <v>Special Revenue-Federal</v>
      </c>
      <c r="K1250" s="9" t="str">
        <f t="shared" si="59"/>
        <v>120-Special Revenue-Federal</v>
      </c>
      <c r="L1250" s="9" t="str">
        <f>IFERROR(VLOOKUP(A1250,'[1]VAC as of March 2024'!A:K,11,FALSE),"No")</f>
        <v>No</v>
      </c>
      <c r="M1250" s="9" t="s">
        <v>5493</v>
      </c>
      <c r="O1250" s="33" t="s">
        <v>2248</v>
      </c>
      <c r="P1250" s="33" t="s">
        <v>6063</v>
      </c>
      <c r="Q1250" s="2" t="str">
        <f>VLOOKUP(P1250,'[1]Table E'!A:C,3,FALSE)</f>
        <v>COVID-19</v>
      </c>
    </row>
    <row r="1251" spans="1:17" x14ac:dyDescent="0.25">
      <c r="A1251" s="33" t="str">
        <f t="shared" si="57"/>
        <v>2180010520</v>
      </c>
      <c r="B1251" s="33" t="s">
        <v>2365</v>
      </c>
      <c r="C1251" s="33" t="s">
        <v>2185</v>
      </c>
      <c r="D1251" s="9" t="str">
        <f t="shared" si="58"/>
        <v>2180010520</v>
      </c>
      <c r="E1251" s="34">
        <v>21800</v>
      </c>
      <c r="F1251" s="34">
        <v>10520</v>
      </c>
      <c r="G1251" s="9" t="str">
        <f>VLOOKUP(B1251,'[1]Business Unit Lookup'!A:B,2,FALSE)</f>
        <v>VA School for the Deaf &amp; Blind</v>
      </c>
      <c r="H1251" s="33" t="str">
        <f>VLOOKUP(C1251,'[1]Fund Lookup'!B:C,2,FALSE)</f>
        <v>Title I - Grants to LEAS- ARRA</v>
      </c>
      <c r="I1251" s="35" t="s">
        <v>2252</v>
      </c>
      <c r="J1251" s="33" t="str">
        <f>VLOOKUP(I1251,'[1]Table B'!A:B,2,FALSE)</f>
        <v>Special Revenue-Federal</v>
      </c>
      <c r="K1251" s="9" t="str">
        <f t="shared" si="59"/>
        <v>120-Special Revenue-Federal</v>
      </c>
      <c r="L1251" s="9" t="str">
        <f>IFERROR(VLOOKUP(A1251,'[1]VAC as of March 2024'!A:K,11,FALSE),"No")</f>
        <v>No</v>
      </c>
      <c r="M1251" s="9" t="s">
        <v>2281</v>
      </c>
      <c r="O1251" s="33" t="s">
        <v>2248</v>
      </c>
      <c r="P1251" s="33" t="s">
        <v>6070</v>
      </c>
      <c r="Q1251" s="2" t="str">
        <f>VLOOKUP(P1251,'[1]Table E'!A:C,3,FALSE)</f>
        <v>Gifts and grants</v>
      </c>
    </row>
    <row r="1252" spans="1:17" x14ac:dyDescent="0.25">
      <c r="A1252" s="33" t="str">
        <f t="shared" si="57"/>
        <v>2180012260</v>
      </c>
      <c r="B1252" s="36" t="s">
        <v>2365</v>
      </c>
      <c r="C1252" s="36" t="s">
        <v>6081</v>
      </c>
      <c r="D1252" s="9" t="str">
        <f t="shared" si="58"/>
        <v>2180012260</v>
      </c>
      <c r="E1252" s="36">
        <v>21800</v>
      </c>
      <c r="F1252" s="36">
        <v>12260</v>
      </c>
      <c r="G1252" s="9" t="str">
        <f>VLOOKUP(B1252,'[1]Business Unit Lookup'!A:B,2,FALSE)</f>
        <v>VA School for the Deaf &amp; Blind</v>
      </c>
      <c r="H1252" s="33" t="str">
        <f>VLOOKUP(C1252,'[1]Fund Lookup'!B:C,2,FALSE)</f>
        <v>CN CACFP Emrgncy Csts-COVID-19</v>
      </c>
      <c r="I1252" s="35" t="s">
        <v>2252</v>
      </c>
      <c r="J1252" s="33" t="str">
        <f>VLOOKUP(I1252,'[1]Table B'!A:B,2,FALSE)</f>
        <v>Special Revenue-Federal</v>
      </c>
      <c r="K1252" s="9" t="str">
        <f t="shared" si="59"/>
        <v>120-Special Revenue-Federal</v>
      </c>
      <c r="L1252" s="9" t="str">
        <f>IFERROR(VLOOKUP(A1252,'[1]VAC as of March 2024'!A:K,11,FALSE),"No")</f>
        <v>No</v>
      </c>
      <c r="M1252" s="37" t="s">
        <v>5493</v>
      </c>
      <c r="O1252" s="38" t="s">
        <v>2248</v>
      </c>
      <c r="P1252" s="36" t="s">
        <v>6063</v>
      </c>
      <c r="Q1252" s="2" t="str">
        <f>VLOOKUP(P1252,'[1]Table E'!A:C,3,FALSE)</f>
        <v>COVID-19</v>
      </c>
    </row>
    <row r="1253" spans="1:17" x14ac:dyDescent="0.25">
      <c r="A1253" s="33" t="str">
        <f t="shared" si="57"/>
        <v>2180015000</v>
      </c>
      <c r="B1253" s="33" t="s">
        <v>2365</v>
      </c>
      <c r="C1253" s="33" t="s">
        <v>2222</v>
      </c>
      <c r="D1253" s="9" t="str">
        <f t="shared" si="58"/>
        <v>2180015000</v>
      </c>
      <c r="E1253" s="34">
        <v>21800</v>
      </c>
      <c r="F1253" s="34">
        <v>15000</v>
      </c>
      <c r="G1253" s="9" t="str">
        <f>VLOOKUP(B1253,'[1]Business Unit Lookup'!A:B,2,FALSE)</f>
        <v>VA School for the Deaf &amp; Blind</v>
      </c>
      <c r="H1253" s="33" t="str">
        <f>VLOOKUP(C1253,'[1]Fund Lookup'!B:C,2,FALSE)</f>
        <v>General Fixed Asset Acct Group</v>
      </c>
      <c r="I1253" s="35" t="s">
        <v>2242</v>
      </c>
      <c r="J1253" s="33" t="str">
        <f>VLOOKUP(I1253,'[1]Table B'!A:B,2,FALSE)</f>
        <v>Fixed Assets, Fund 1500</v>
      </c>
      <c r="K1253" s="9" t="str">
        <f t="shared" si="59"/>
        <v>610-Fixed Assets, Fund 1500</v>
      </c>
      <c r="L1253" s="9" t="str">
        <f>IFERROR(VLOOKUP(A1253,'[1]VAC as of March 2024'!A:K,11,FALSE),"No")</f>
        <v>No</v>
      </c>
      <c r="M1253" s="9" t="s">
        <v>4</v>
      </c>
      <c r="Q1253" s="2"/>
    </row>
    <row r="1254" spans="1:17" x14ac:dyDescent="0.25">
      <c r="A1254" s="33" t="str">
        <f t="shared" si="57"/>
        <v>2210001000</v>
      </c>
      <c r="B1254" s="33" t="s">
        <v>2366</v>
      </c>
      <c r="C1254" s="33" t="s">
        <v>1</v>
      </c>
      <c r="D1254" s="9" t="str">
        <f t="shared" si="58"/>
        <v>221001000</v>
      </c>
      <c r="E1254" s="34">
        <v>22100</v>
      </c>
      <c r="F1254" s="34">
        <v>1000</v>
      </c>
      <c r="G1254" s="9" t="str">
        <f>VLOOKUP(B1254,'[1]Business Unit Lookup'!A:B,2,FALSE)</f>
        <v>Old Dominion University</v>
      </c>
      <c r="H1254" s="33" t="str">
        <f>VLOOKUP(C1254,'[1]Fund Lookup'!B:C,2,FALSE)</f>
        <v>General Fund</v>
      </c>
      <c r="I1254" s="35" t="s">
        <v>2236</v>
      </c>
      <c r="J1254" s="33" t="str">
        <f>VLOOKUP(I1254,'[1]Table B'!A:B,2,FALSE)</f>
        <v>General</v>
      </c>
      <c r="K1254" s="9" t="str">
        <f t="shared" si="59"/>
        <v>100-General</v>
      </c>
      <c r="L1254" s="9" t="str">
        <f>IFERROR(VLOOKUP(A1254,'[1]VAC as of March 2024'!A:K,11,FALSE),"No")</f>
        <v>No</v>
      </c>
      <c r="M1254" s="9" t="s">
        <v>2237</v>
      </c>
      <c r="O1254" s="33" t="s">
        <v>2240</v>
      </c>
      <c r="P1254" s="33" t="s">
        <v>6061</v>
      </c>
      <c r="Q1254" s="2" t="str">
        <f>VLOOKUP(P1254,'[1]Table E'!A:C,3,FALSE)</f>
        <v>Unassigned</v>
      </c>
    </row>
    <row r="1255" spans="1:17" x14ac:dyDescent="0.25">
      <c r="A1255" s="33" t="str">
        <f t="shared" si="57"/>
        <v>2210003000</v>
      </c>
      <c r="B1255" s="33" t="s">
        <v>2366</v>
      </c>
      <c r="C1255" s="33" t="s">
        <v>772</v>
      </c>
      <c r="D1255" s="9" t="str">
        <f t="shared" si="58"/>
        <v>221003000</v>
      </c>
      <c r="E1255" s="34">
        <v>22100</v>
      </c>
      <c r="F1255" s="34">
        <v>3000</v>
      </c>
      <c r="G1255" s="9" t="str">
        <f>VLOOKUP(B1255,'[1]Business Unit Lookup'!A:B,2,FALSE)</f>
        <v>Old Dominion University</v>
      </c>
      <c r="H1255" s="33" t="str">
        <f>VLOOKUP(C1255,'[1]Fund Lookup'!B:C,2,FALSE)</f>
        <v>Higher Education Operating</v>
      </c>
      <c r="I1255" s="35" t="s">
        <v>2307</v>
      </c>
      <c r="J1255" s="33" t="str">
        <f>VLOOKUP(I1255,'[1]Table B'!A:B,2,FALSE)</f>
        <v>CU-HE-Non-specific Activity</v>
      </c>
      <c r="K1255" s="9" t="str">
        <f t="shared" si="59"/>
        <v>500-CU-HE-Non-specific Activity</v>
      </c>
      <c r="L1255" s="9" t="str">
        <f>IFERROR(VLOOKUP(A1255,'[1]VAC as of March 2024'!A:K,11,FALSE),"No")</f>
        <v>No</v>
      </c>
      <c r="M1255" s="9" t="s">
        <v>2240</v>
      </c>
      <c r="Q1255" s="2"/>
    </row>
    <row r="1256" spans="1:17" x14ac:dyDescent="0.25">
      <c r="A1256" s="33" t="str">
        <f t="shared" si="57"/>
        <v>2210003010</v>
      </c>
      <c r="B1256" s="33" t="s">
        <v>2366</v>
      </c>
      <c r="C1256" s="33" t="s">
        <v>775</v>
      </c>
      <c r="D1256" s="9" t="str">
        <f t="shared" si="58"/>
        <v>221003010</v>
      </c>
      <c r="E1256" s="34">
        <v>22100</v>
      </c>
      <c r="F1256" s="34">
        <v>3010</v>
      </c>
      <c r="G1256" s="9" t="str">
        <f>VLOOKUP(B1256,'[1]Business Unit Lookup'!A:B,2,FALSE)</f>
        <v>Old Dominion University</v>
      </c>
      <c r="H1256" s="33" t="str">
        <f>VLOOKUP(C1256,'[1]Fund Lookup'!B:C,2,FALSE)</f>
        <v>Higher Education Federal</v>
      </c>
      <c r="I1256" s="35" t="s">
        <v>2307</v>
      </c>
      <c r="J1256" s="33" t="str">
        <f>VLOOKUP(I1256,'[1]Table B'!A:B,2,FALSE)</f>
        <v>CU-HE-Non-specific Activity</v>
      </c>
      <c r="K1256" s="9" t="str">
        <f t="shared" si="59"/>
        <v>500-CU-HE-Non-specific Activity</v>
      </c>
      <c r="L1256" s="9" t="str">
        <f>IFERROR(VLOOKUP(A1256,'[1]VAC as of March 2024'!A:K,11,FALSE),"No")</f>
        <v>No</v>
      </c>
      <c r="M1256" s="9" t="s">
        <v>2248</v>
      </c>
      <c r="Q1256" s="2"/>
    </row>
    <row r="1257" spans="1:17" x14ac:dyDescent="0.25">
      <c r="A1257" s="33" t="str">
        <f t="shared" si="57"/>
        <v>2210003020</v>
      </c>
      <c r="B1257" s="33" t="s">
        <v>2366</v>
      </c>
      <c r="C1257" s="33" t="s">
        <v>778</v>
      </c>
      <c r="D1257" s="9" t="str">
        <f t="shared" si="58"/>
        <v>221003020</v>
      </c>
      <c r="E1257" s="34">
        <v>22100</v>
      </c>
      <c r="F1257" s="34">
        <v>3020</v>
      </c>
      <c r="G1257" s="9" t="str">
        <f>VLOOKUP(B1257,'[1]Business Unit Lookup'!A:B,2,FALSE)</f>
        <v>Old Dominion University</v>
      </c>
      <c r="H1257" s="33" t="str">
        <f>VLOOKUP(C1257,'[1]Fund Lookup'!B:C,2,FALSE)</f>
        <v>Foundation/Othr Grants/Cntrcts</v>
      </c>
      <c r="I1257" s="35" t="s">
        <v>2307</v>
      </c>
      <c r="J1257" s="33" t="str">
        <f>VLOOKUP(I1257,'[1]Table B'!A:B,2,FALSE)</f>
        <v>CU-HE-Non-specific Activity</v>
      </c>
      <c r="K1257" s="9" t="str">
        <f t="shared" si="59"/>
        <v>500-CU-HE-Non-specific Activity</v>
      </c>
      <c r="L1257" s="9" t="str">
        <f>IFERROR(VLOOKUP(A1257,'[1]VAC as of March 2024'!A:K,11,FALSE),"No")</f>
        <v>No</v>
      </c>
      <c r="M1257" s="9" t="s">
        <v>2248</v>
      </c>
      <c r="Q1257" s="2"/>
    </row>
    <row r="1258" spans="1:17" x14ac:dyDescent="0.25">
      <c r="A1258" s="33" t="str">
        <f t="shared" si="57"/>
        <v>2210003030</v>
      </c>
      <c r="B1258" s="33" t="s">
        <v>2366</v>
      </c>
      <c r="C1258" s="33" t="s">
        <v>780</v>
      </c>
      <c r="D1258" s="9" t="str">
        <f t="shared" si="58"/>
        <v>221003030</v>
      </c>
      <c r="E1258" s="34">
        <v>22100</v>
      </c>
      <c r="F1258" s="34">
        <v>3030</v>
      </c>
      <c r="G1258" s="9" t="str">
        <f>VLOOKUP(B1258,'[1]Business Unit Lookup'!A:B,2,FALSE)</f>
        <v>Old Dominion University</v>
      </c>
      <c r="H1258" s="33" t="str">
        <f>VLOOKUP(C1258,'[1]Fund Lookup'!B:C,2,FALSE)</f>
        <v>Indirect Cost Recovery</v>
      </c>
      <c r="I1258" s="35" t="s">
        <v>2307</v>
      </c>
      <c r="J1258" s="33" t="str">
        <f>VLOOKUP(I1258,'[1]Table B'!A:B,2,FALSE)</f>
        <v>CU-HE-Non-specific Activity</v>
      </c>
      <c r="K1258" s="9" t="str">
        <f t="shared" si="59"/>
        <v>500-CU-HE-Non-specific Activity</v>
      </c>
      <c r="L1258" s="9" t="str">
        <f>IFERROR(VLOOKUP(A1258,'[1]VAC as of March 2024'!A:K,11,FALSE),"No")</f>
        <v>No</v>
      </c>
      <c r="M1258" s="9" t="s">
        <v>2240</v>
      </c>
      <c r="Q1258" s="2"/>
    </row>
    <row r="1259" spans="1:17" x14ac:dyDescent="0.25">
      <c r="A1259" s="33" t="str">
        <f t="shared" si="57"/>
        <v>2210003040</v>
      </c>
      <c r="B1259" s="87" t="s">
        <v>2366</v>
      </c>
      <c r="C1259" s="36" t="s">
        <v>8347</v>
      </c>
      <c r="D1259" s="9" t="str">
        <f t="shared" si="58"/>
        <v>221003040</v>
      </c>
      <c r="E1259" s="87">
        <v>22100</v>
      </c>
      <c r="F1259" s="37">
        <v>3040</v>
      </c>
      <c r="G1259" s="9" t="str">
        <f>VLOOKUP(B1259,'[1]Business Unit Lookup'!A:B,2,FALSE)</f>
        <v>Old Dominion University</v>
      </c>
      <c r="H1259" s="33" t="str">
        <f>VLOOKUP(C1259,'[1]Fund Lookup'!B:C,2,FALSE)</f>
        <v>Institutional Reserve Fund</v>
      </c>
      <c r="I1259" s="35" t="s">
        <v>2307</v>
      </c>
      <c r="J1259" s="33" t="str">
        <f>VLOOKUP(I1259,'[1]Table B'!A:B,2,FALSE)</f>
        <v>CU-HE-Non-specific Activity</v>
      </c>
      <c r="K1259" s="9" t="str">
        <f t="shared" si="59"/>
        <v>500-CU-HE-Non-specific Activity</v>
      </c>
      <c r="L1259" s="9" t="str">
        <f>IFERROR(VLOOKUP(A1259,'[1]VAC as of March 2024'!A:K,11,FALSE),"No")</f>
        <v>No</v>
      </c>
      <c r="M1259" s="37" t="s">
        <v>2240</v>
      </c>
      <c r="O1259" s="38"/>
      <c r="P1259" s="38"/>
      <c r="Q1259" s="2"/>
    </row>
    <row r="1260" spans="1:17" x14ac:dyDescent="0.25">
      <c r="A1260" s="33" t="str">
        <f t="shared" si="57"/>
        <v>2210003060</v>
      </c>
      <c r="B1260" s="33" t="s">
        <v>2366</v>
      </c>
      <c r="C1260" s="33" t="s">
        <v>785</v>
      </c>
      <c r="D1260" s="9" t="str">
        <f t="shared" si="58"/>
        <v>221003060</v>
      </c>
      <c r="E1260" s="34">
        <v>22100</v>
      </c>
      <c r="F1260" s="34">
        <v>3060</v>
      </c>
      <c r="G1260" s="9" t="str">
        <f>VLOOKUP(B1260,'[1]Business Unit Lookup'!A:B,2,FALSE)</f>
        <v>Old Dominion University</v>
      </c>
      <c r="H1260" s="33" t="str">
        <f>VLOOKUP(C1260,'[1]Fund Lookup'!B:C,2,FALSE)</f>
        <v>Auxiliary Enterprise</v>
      </c>
      <c r="I1260" s="35" t="s">
        <v>2307</v>
      </c>
      <c r="J1260" s="33" t="str">
        <f>VLOOKUP(I1260,'[1]Table B'!A:B,2,FALSE)</f>
        <v>CU-HE-Non-specific Activity</v>
      </c>
      <c r="K1260" s="9" t="str">
        <f t="shared" si="59"/>
        <v>500-CU-HE-Non-specific Activity</v>
      </c>
      <c r="L1260" s="9" t="str">
        <f>IFERROR(VLOOKUP(A1260,'[1]VAC as of March 2024'!A:K,11,FALSE),"No")</f>
        <v>No</v>
      </c>
      <c r="M1260" s="9" t="s">
        <v>2240</v>
      </c>
      <c r="Q1260" s="2"/>
    </row>
    <row r="1261" spans="1:17" x14ac:dyDescent="0.25">
      <c r="A1261" s="33" t="str">
        <f t="shared" si="57"/>
        <v>2210003110</v>
      </c>
      <c r="B1261" s="33" t="s">
        <v>2366</v>
      </c>
      <c r="C1261" s="33" t="s">
        <v>796</v>
      </c>
      <c r="D1261" s="9" t="str">
        <f t="shared" si="58"/>
        <v>221003110</v>
      </c>
      <c r="E1261" s="34">
        <v>22100</v>
      </c>
      <c r="F1261" s="34">
        <v>3110</v>
      </c>
      <c r="G1261" s="9" t="str">
        <f>VLOOKUP(B1261,'[1]Business Unit Lookup'!A:B,2,FALSE)</f>
        <v>Old Dominion University</v>
      </c>
      <c r="H1261" s="33" t="str">
        <f>VLOOKUP(C1261,'[1]Fund Lookup'!B:C,2,FALSE)</f>
        <v>Eminent Scholars</v>
      </c>
      <c r="I1261" s="35" t="s">
        <v>2307</v>
      </c>
      <c r="J1261" s="33" t="str">
        <f>VLOOKUP(I1261,'[1]Table B'!A:B,2,FALSE)</f>
        <v>CU-HE-Non-specific Activity</v>
      </c>
      <c r="K1261" s="9" t="str">
        <f t="shared" si="59"/>
        <v>500-CU-HE-Non-specific Activity</v>
      </c>
      <c r="L1261" s="9" t="str">
        <f>IFERROR(VLOOKUP(A1261,'[1]VAC as of March 2024'!A:K,11,FALSE),"No")</f>
        <v>No</v>
      </c>
      <c r="M1261" s="9" t="s">
        <v>2248</v>
      </c>
      <c r="Q1261" s="2"/>
    </row>
    <row r="1262" spans="1:17" x14ac:dyDescent="0.25">
      <c r="A1262" s="33" t="str">
        <f t="shared" si="57"/>
        <v>2210003210</v>
      </c>
      <c r="B1262" s="36" t="s">
        <v>2366</v>
      </c>
      <c r="C1262" s="36" t="s">
        <v>6135</v>
      </c>
      <c r="D1262" s="9" t="str">
        <f t="shared" si="58"/>
        <v>221003210</v>
      </c>
      <c r="E1262" s="35">
        <v>22100</v>
      </c>
      <c r="F1262" s="37">
        <v>3210</v>
      </c>
      <c r="G1262" s="9" t="str">
        <f>VLOOKUP(B1262,'[1]Business Unit Lookup'!A:B,2,FALSE)</f>
        <v>Old Dominion University</v>
      </c>
      <c r="H1262" s="33" t="str">
        <f>VLOOKUP(C1262,'[1]Fund Lookup'!B:C,2,FALSE)</f>
        <v>ARP-CrvStLoclFisRecFd-COVID-19</v>
      </c>
      <c r="I1262" s="35" t="s">
        <v>2307</v>
      </c>
      <c r="J1262" s="33" t="str">
        <f>VLOOKUP(I1262,'[1]Table B'!A:B,2,FALSE)</f>
        <v>CU-HE-Non-specific Activity</v>
      </c>
      <c r="K1262" s="9" t="str">
        <f t="shared" si="59"/>
        <v>500-CU-HE-Non-specific Activity</v>
      </c>
      <c r="L1262" s="9" t="str">
        <f>IFERROR(VLOOKUP(A1262,'[1]VAC as of March 2024'!A:K,11,FALSE),"No")</f>
        <v>No</v>
      </c>
      <c r="M1262" s="38" t="s">
        <v>5493</v>
      </c>
      <c r="O1262" s="38"/>
      <c r="P1262" s="38"/>
      <c r="Q1262" s="2"/>
    </row>
    <row r="1263" spans="1:17" x14ac:dyDescent="0.25">
      <c r="A1263" s="33" t="str">
        <f t="shared" si="57"/>
        <v>2210003230</v>
      </c>
      <c r="B1263" s="33" t="s">
        <v>2366</v>
      </c>
      <c r="C1263" s="33" t="s">
        <v>6136</v>
      </c>
      <c r="D1263" s="9" t="str">
        <f t="shared" si="58"/>
        <v>221003230</v>
      </c>
      <c r="E1263" s="34">
        <v>22100</v>
      </c>
      <c r="F1263" s="34">
        <v>3230</v>
      </c>
      <c r="G1263" s="9" t="str">
        <f>VLOOKUP(B1263,'[1]Business Unit Lookup'!A:B,2,FALSE)</f>
        <v>Old Dominion University</v>
      </c>
      <c r="H1263" s="33" t="str">
        <f>VLOOKUP(C1263,'[1]Fund Lookup'!B:C,2,FALSE)</f>
        <v>Epi&amp;LabCpctyInfctsDis-COVID-19</v>
      </c>
      <c r="I1263" s="35" t="s">
        <v>2307</v>
      </c>
      <c r="J1263" s="33" t="str">
        <f>VLOOKUP(I1263,'[1]Table B'!A:B,2,FALSE)</f>
        <v>CU-HE-Non-specific Activity</v>
      </c>
      <c r="K1263" s="9" t="str">
        <f t="shared" si="59"/>
        <v>500-CU-HE-Non-specific Activity</v>
      </c>
      <c r="L1263" s="9" t="str">
        <f>IFERROR(VLOOKUP(A1263,'[1]VAC as of March 2024'!A:K,11,FALSE),"No")</f>
        <v>No</v>
      </c>
      <c r="M1263" s="9" t="s">
        <v>5493</v>
      </c>
      <c r="Q1263" s="2"/>
    </row>
    <row r="1264" spans="1:17" x14ac:dyDescent="0.25">
      <c r="A1264" s="33" t="str">
        <f t="shared" si="57"/>
        <v>2210003260</v>
      </c>
      <c r="B1264" s="36" t="s">
        <v>2366</v>
      </c>
      <c r="C1264" s="36" t="s">
        <v>8368</v>
      </c>
      <c r="D1264" s="9" t="str">
        <f t="shared" si="58"/>
        <v>221003260</v>
      </c>
      <c r="E1264" s="36">
        <v>22100</v>
      </c>
      <c r="F1264" s="37">
        <v>3260</v>
      </c>
      <c r="G1264" s="9" t="str">
        <f>VLOOKUP(B1264,'[1]Business Unit Lookup'!A:B,2,FALSE)</f>
        <v>Old Dominion University</v>
      </c>
      <c r="H1264" s="33" t="str">
        <f>VLOOKUP(C1264,'[1]Fund Lookup'!B:C,2,FALSE)</f>
        <v>Cllg Prtnrshp Labrtry Schl Fnd</v>
      </c>
      <c r="I1264" s="35" t="s">
        <v>2307</v>
      </c>
      <c r="J1264" s="33" t="str">
        <f>VLOOKUP(I1264,'[1]Table B'!A:B,2,FALSE)</f>
        <v>CU-HE-Non-specific Activity</v>
      </c>
      <c r="K1264" s="9" t="str">
        <f t="shared" si="59"/>
        <v>500-CU-HE-Non-specific Activity</v>
      </c>
      <c r="L1264" s="9" t="str">
        <f>IFERROR(VLOOKUP(A1264,'[1]VAC as of March 2024'!A:K,11,FALSE),"No")</f>
        <v>No</v>
      </c>
      <c r="M1264" s="38" t="s">
        <v>2240</v>
      </c>
      <c r="O1264" s="38"/>
      <c r="P1264" s="38"/>
      <c r="Q1264" s="82"/>
    </row>
    <row r="1265" spans="1:17" x14ac:dyDescent="0.25">
      <c r="A1265" s="33" t="str">
        <f t="shared" si="57"/>
        <v>2210003280</v>
      </c>
      <c r="B1265" s="33" t="s">
        <v>2366</v>
      </c>
      <c r="C1265" s="33" t="s">
        <v>5559</v>
      </c>
      <c r="D1265" s="9" t="str">
        <f t="shared" si="58"/>
        <v>221003280</v>
      </c>
      <c r="E1265" s="34">
        <v>22100</v>
      </c>
      <c r="F1265" s="34">
        <v>3280</v>
      </c>
      <c r="G1265" s="9" t="str">
        <f>VLOOKUP(B1265,'[1]Business Unit Lookup'!A:B,2,FALSE)</f>
        <v>Old Dominion University</v>
      </c>
      <c r="H1265" s="33" t="str">
        <f>VLOOKUP(C1265,'[1]Fund Lookup'!B:C,2,FALSE)</f>
        <v>CoronavrsEmrSpplFdPrg-COVID-19</v>
      </c>
      <c r="I1265" s="35" t="s">
        <v>2307</v>
      </c>
      <c r="J1265" s="33" t="str">
        <f>VLOOKUP(I1265,'[1]Table B'!A:B,2,FALSE)</f>
        <v>CU-HE-Non-specific Activity</v>
      </c>
      <c r="K1265" s="9" t="str">
        <f t="shared" si="59"/>
        <v>500-CU-HE-Non-specific Activity</v>
      </c>
      <c r="L1265" s="9" t="str">
        <f>IFERROR(VLOOKUP(A1265,'[1]VAC as of March 2024'!A:K,11,FALSE),"No")</f>
        <v>No</v>
      </c>
      <c r="M1265" s="9" t="s">
        <v>5493</v>
      </c>
      <c r="Q1265" s="2"/>
    </row>
    <row r="1266" spans="1:17" x14ac:dyDescent="0.25">
      <c r="A1266" s="33" t="str">
        <f t="shared" si="57"/>
        <v>2210003300</v>
      </c>
      <c r="B1266" s="33" t="s">
        <v>2366</v>
      </c>
      <c r="C1266" s="33" t="s">
        <v>824</v>
      </c>
      <c r="D1266" s="9" t="str">
        <f t="shared" si="58"/>
        <v>221003300</v>
      </c>
      <c r="E1266" s="34">
        <v>22100</v>
      </c>
      <c r="F1266" s="34">
        <v>3300</v>
      </c>
      <c r="G1266" s="9" t="str">
        <f>VLOOKUP(B1266,'[1]Business Unit Lookup'!A:B,2,FALSE)</f>
        <v>Old Dominion University</v>
      </c>
      <c r="H1266" s="33" t="str">
        <f>VLOOKUP(C1266,'[1]Fund Lookup'!B:C,2,FALSE)</f>
        <v>Hi Ed Decentralzation Suspense</v>
      </c>
      <c r="I1266" s="35" t="s">
        <v>2307</v>
      </c>
      <c r="J1266" s="33" t="str">
        <f>VLOOKUP(I1266,'[1]Table B'!A:B,2,FALSE)</f>
        <v>CU-HE-Non-specific Activity</v>
      </c>
      <c r="K1266" s="9" t="str">
        <f t="shared" si="59"/>
        <v>500-CU-HE-Non-specific Activity</v>
      </c>
      <c r="L1266" s="9" t="str">
        <f>IFERROR(VLOOKUP(A1266,'[1]VAC as of March 2024'!A:K,11,FALSE),"No")</f>
        <v>No</v>
      </c>
      <c r="M1266" s="9" t="s">
        <v>2240</v>
      </c>
      <c r="Q1266" s="2"/>
    </row>
    <row r="1267" spans="1:17" x14ac:dyDescent="0.25">
      <c r="A1267" s="33" t="str">
        <f t="shared" si="57"/>
        <v>2210003390</v>
      </c>
      <c r="B1267" s="33" t="s">
        <v>2366</v>
      </c>
      <c r="C1267" s="33" t="s">
        <v>5575</v>
      </c>
      <c r="D1267" s="9" t="str">
        <f t="shared" si="58"/>
        <v>221003390</v>
      </c>
      <c r="E1267" s="34">
        <v>22100</v>
      </c>
      <c r="F1267" s="34">
        <v>3390</v>
      </c>
      <c r="G1267" s="9" t="str">
        <f>VLOOKUP(B1267,'[1]Business Unit Lookup'!A:B,2,FALSE)</f>
        <v>Old Dominion University</v>
      </c>
      <c r="H1267" s="33" t="str">
        <f>VLOOKUP(C1267,'[1]Fund Lookup'!B:C,2,FALSE)</f>
        <v>Strngthning Inst Prgm-COVID-19</v>
      </c>
      <c r="I1267" s="35" t="s">
        <v>2307</v>
      </c>
      <c r="J1267" s="33" t="str">
        <f>VLOOKUP(I1267,'[1]Table B'!A:B,2,FALSE)</f>
        <v>CU-HE-Non-specific Activity</v>
      </c>
      <c r="K1267" s="9" t="str">
        <f t="shared" si="59"/>
        <v>500-CU-HE-Non-specific Activity</v>
      </c>
      <c r="L1267" s="9" t="str">
        <f>IFERROR(VLOOKUP(A1267,'[1]VAC as of March 2024'!A:K,11,FALSE),"No")</f>
        <v>No</v>
      </c>
      <c r="M1267" s="9" t="s">
        <v>5493</v>
      </c>
      <c r="Q1267" s="2"/>
    </row>
    <row r="1268" spans="1:17" x14ac:dyDescent="0.25">
      <c r="A1268" s="33" t="str">
        <f t="shared" si="57"/>
        <v>2210003410</v>
      </c>
      <c r="B1268" s="33" t="s">
        <v>2366</v>
      </c>
      <c r="C1268" s="33" t="s">
        <v>5581</v>
      </c>
      <c r="D1268" s="9" t="str">
        <f t="shared" si="58"/>
        <v>221003410</v>
      </c>
      <c r="E1268" s="34">
        <v>22100</v>
      </c>
      <c r="F1268" s="34">
        <v>3410</v>
      </c>
      <c r="G1268" s="9" t="str">
        <f>VLOOKUP(B1268,'[1]Business Unit Lookup'!A:B,2,FALSE)</f>
        <v>Old Dominion University</v>
      </c>
      <c r="H1268" s="33" t="str">
        <f>VLOOKUP(C1268,'[1]Fund Lookup'!B:C,2,FALSE)</f>
        <v>GEER Fund - COVID-19</v>
      </c>
      <c r="I1268" s="35" t="s">
        <v>2307</v>
      </c>
      <c r="J1268" s="33" t="str">
        <f>VLOOKUP(I1268,'[1]Table B'!A:B,2,FALSE)</f>
        <v>CU-HE-Non-specific Activity</v>
      </c>
      <c r="K1268" s="9" t="str">
        <f t="shared" si="59"/>
        <v>500-CU-HE-Non-specific Activity</v>
      </c>
      <c r="L1268" s="9" t="str">
        <f>IFERROR(VLOOKUP(A1268,'[1]VAC as of March 2024'!A:K,11,FALSE),"No")</f>
        <v>No</v>
      </c>
      <c r="M1268" s="9" t="s">
        <v>5493</v>
      </c>
      <c r="Q1268" s="2"/>
    </row>
    <row r="1269" spans="1:17" x14ac:dyDescent="0.25">
      <c r="A1269" s="33" t="str">
        <f t="shared" si="57"/>
        <v>2210003420</v>
      </c>
      <c r="B1269" s="33" t="s">
        <v>2366</v>
      </c>
      <c r="C1269" s="33" t="s">
        <v>5584</v>
      </c>
      <c r="D1269" s="9" t="str">
        <f t="shared" si="58"/>
        <v>221003420</v>
      </c>
      <c r="E1269" s="34">
        <v>22100</v>
      </c>
      <c r="F1269" s="34">
        <v>3420</v>
      </c>
      <c r="G1269" s="9" t="str">
        <f>VLOOKUP(B1269,'[1]Business Unit Lookup'!A:B,2,FALSE)</f>
        <v>Old Dominion University</v>
      </c>
      <c r="H1269" s="33" t="str">
        <f>VLOOKUP(C1269,'[1]Fund Lookup'!B:C,2,FALSE)</f>
        <v>Caresactrlffd-General-Covid-19</v>
      </c>
      <c r="I1269" s="35" t="s">
        <v>2307</v>
      </c>
      <c r="J1269" s="33" t="str">
        <f>VLOOKUP(I1269,'[1]Table B'!A:B,2,FALSE)</f>
        <v>CU-HE-Non-specific Activity</v>
      </c>
      <c r="K1269" s="9" t="str">
        <f t="shared" si="59"/>
        <v>500-CU-HE-Non-specific Activity</v>
      </c>
      <c r="L1269" s="9" t="str">
        <f>IFERROR(VLOOKUP(A1269,'[1]VAC as of March 2024'!A:K,11,FALSE),"No")</f>
        <v>No</v>
      </c>
      <c r="M1269" s="9" t="s">
        <v>5493</v>
      </c>
      <c r="Q1269" s="2"/>
    </row>
    <row r="1270" spans="1:17" x14ac:dyDescent="0.25">
      <c r="A1270" s="33" t="str">
        <f t="shared" si="57"/>
        <v>2210003440</v>
      </c>
      <c r="B1270" s="33" t="s">
        <v>2366</v>
      </c>
      <c r="C1270" s="33" t="s">
        <v>5370</v>
      </c>
      <c r="D1270" s="9" t="str">
        <f t="shared" si="58"/>
        <v>221003440</v>
      </c>
      <c r="E1270" s="34">
        <v>22100</v>
      </c>
      <c r="F1270" s="34">
        <v>3440</v>
      </c>
      <c r="G1270" s="9" t="str">
        <f>VLOOKUP(B1270,'[1]Business Unit Lookup'!A:B,2,FALSE)</f>
        <v>Old Dominion University</v>
      </c>
      <c r="H1270" s="33" t="str">
        <f>VLOOKUP(C1270,'[1]Fund Lookup'!B:C,2,FALSE)</f>
        <v>EduStabFund-Students-COVID-19</v>
      </c>
      <c r="I1270" s="35" t="s">
        <v>2307</v>
      </c>
      <c r="J1270" s="33" t="str">
        <f>VLOOKUP(I1270,'[1]Table B'!A:B,2,FALSE)</f>
        <v>CU-HE-Non-specific Activity</v>
      </c>
      <c r="K1270" s="9" t="str">
        <f t="shared" si="59"/>
        <v>500-CU-HE-Non-specific Activity</v>
      </c>
      <c r="L1270" s="9" t="str">
        <f>IFERROR(VLOOKUP(A1270,'[1]VAC as of March 2024'!A:K,11,FALSE),"No")</f>
        <v>No</v>
      </c>
      <c r="M1270" s="9" t="s">
        <v>5493</v>
      </c>
      <c r="Q1270" s="2"/>
    </row>
    <row r="1271" spans="1:17" x14ac:dyDescent="0.25">
      <c r="A1271" s="33" t="str">
        <f t="shared" si="57"/>
        <v>2210003460</v>
      </c>
      <c r="B1271" s="35" t="s">
        <v>2366</v>
      </c>
      <c r="C1271" s="36" t="s">
        <v>8470</v>
      </c>
      <c r="D1271" s="9" t="str">
        <f t="shared" si="58"/>
        <v>221003460</v>
      </c>
      <c r="E1271" s="35">
        <v>22100</v>
      </c>
      <c r="F1271" s="37">
        <v>3460</v>
      </c>
      <c r="G1271" s="9" t="str">
        <f>VLOOKUP(B1271,'[1]Business Unit Lookup'!A:B,2,FALSE)</f>
        <v>Old Dominion University</v>
      </c>
      <c r="H1271" s="33" t="str">
        <f>VLOOKUP(C1271,'[1]Fund Lookup'!B:C,2,FALSE)</f>
        <v>Innovative internship Fund</v>
      </c>
      <c r="I1271" s="35" t="s">
        <v>2307</v>
      </c>
      <c r="J1271" s="33" t="str">
        <f>VLOOKUP(I1271,'[1]Table B'!A:B,2,FALSE)</f>
        <v>CU-HE-Non-specific Activity</v>
      </c>
      <c r="K1271" s="9" t="str">
        <f t="shared" si="59"/>
        <v>500-CU-HE-Non-specific Activity</v>
      </c>
      <c r="L1271" s="9" t="str">
        <f>IFERROR(VLOOKUP(A1271,'[1]VAC as of March 2024'!A:K,11,FALSE),"No")</f>
        <v>No</v>
      </c>
      <c r="M1271" s="38" t="s">
        <v>2240</v>
      </c>
      <c r="O1271" s="38"/>
      <c r="P1271" s="38"/>
      <c r="Q1271" s="2"/>
    </row>
    <row r="1272" spans="1:17" x14ac:dyDescent="0.25">
      <c r="A1272" s="33" t="str">
        <f t="shared" si="57"/>
        <v>2210003490</v>
      </c>
      <c r="B1272" s="35" t="s">
        <v>2366</v>
      </c>
      <c r="C1272" s="36" t="s">
        <v>8475</v>
      </c>
      <c r="D1272" s="9" t="str">
        <f t="shared" si="58"/>
        <v>221003490</v>
      </c>
      <c r="E1272" s="35">
        <v>22100</v>
      </c>
      <c r="F1272" s="37">
        <v>3490</v>
      </c>
      <c r="G1272" s="9" t="str">
        <f>VLOOKUP(B1272,'[1]Business Unit Lookup'!A:B,2,FALSE)</f>
        <v>Old Dominion University</v>
      </c>
      <c r="H1272" s="33" t="str">
        <f>VLOOKUP(C1272,'[1]Fund Lookup'!B:C,2,FALSE)</f>
        <v>NewEconomyWrkfrcCrdntlGrntFnd</v>
      </c>
      <c r="I1272" s="35" t="s">
        <v>2307</v>
      </c>
      <c r="J1272" s="33" t="str">
        <f>VLOOKUP(I1272,'[1]Table B'!A:B,2,FALSE)</f>
        <v>CU-HE-Non-specific Activity</v>
      </c>
      <c r="K1272" s="9" t="str">
        <f t="shared" si="59"/>
        <v>500-CU-HE-Non-specific Activity</v>
      </c>
      <c r="L1272" s="9" t="str">
        <f>IFERROR(VLOOKUP(A1272,'[1]VAC as of March 2024'!A:K,11,FALSE),"No")</f>
        <v>No</v>
      </c>
      <c r="M1272" s="38" t="s">
        <v>2240</v>
      </c>
      <c r="O1272" s="38"/>
      <c r="P1272" s="38"/>
      <c r="Q1272" s="2"/>
    </row>
    <row r="1273" spans="1:17" x14ac:dyDescent="0.25">
      <c r="A1273" s="33" t="str">
        <f t="shared" si="57"/>
        <v>2210003690</v>
      </c>
      <c r="B1273" s="33" t="s">
        <v>2366</v>
      </c>
      <c r="C1273" s="33" t="s">
        <v>5373</v>
      </c>
      <c r="D1273" s="9" t="str">
        <f t="shared" si="58"/>
        <v>221003690</v>
      </c>
      <c r="E1273" s="34">
        <v>22100</v>
      </c>
      <c r="F1273" s="34">
        <v>3690</v>
      </c>
      <c r="G1273" s="9" t="str">
        <f>VLOOKUP(B1273,'[1]Business Unit Lookup'!A:B,2,FALSE)</f>
        <v>Old Dominion University</v>
      </c>
      <c r="H1273" s="33" t="str">
        <f>VLOOKUP(C1273,'[1]Fund Lookup'!B:C,2,FALSE)</f>
        <v>EduStabFund-Institutn-COVID-19</v>
      </c>
      <c r="I1273" s="35" t="s">
        <v>2307</v>
      </c>
      <c r="J1273" s="33" t="str">
        <f>VLOOKUP(I1273,'[1]Table B'!A:B,2,FALSE)</f>
        <v>CU-HE-Non-specific Activity</v>
      </c>
      <c r="K1273" s="9" t="str">
        <f t="shared" si="59"/>
        <v>500-CU-HE-Non-specific Activity</v>
      </c>
      <c r="L1273" s="9" t="str">
        <f>IFERROR(VLOOKUP(A1273,'[1]VAC as of March 2024'!A:K,11,FALSE),"No")</f>
        <v>No</v>
      </c>
      <c r="M1273" s="9" t="s">
        <v>5493</v>
      </c>
      <c r="Q1273" s="2"/>
    </row>
    <row r="1274" spans="1:17" x14ac:dyDescent="0.25">
      <c r="A1274" s="33" t="str">
        <f t="shared" si="57"/>
        <v>2210003710</v>
      </c>
      <c r="B1274" s="36" t="s">
        <v>2366</v>
      </c>
      <c r="C1274" s="36" t="s">
        <v>6137</v>
      </c>
      <c r="D1274" s="9" t="str">
        <f t="shared" si="58"/>
        <v>221003710</v>
      </c>
      <c r="E1274" s="35">
        <v>22100</v>
      </c>
      <c r="F1274" s="37">
        <v>3710</v>
      </c>
      <c r="G1274" s="9" t="str">
        <f>VLOOKUP(B1274,'[1]Business Unit Lookup'!A:B,2,FALSE)</f>
        <v>Old Dominion University</v>
      </c>
      <c r="H1274" s="33" t="str">
        <f>VLOOKUP(C1274,'[1]Fund Lookup'!B:C,2,FALSE)</f>
        <v>FEMA - State Agy - COVID-19</v>
      </c>
      <c r="I1274" s="35" t="s">
        <v>2307</v>
      </c>
      <c r="J1274" s="33" t="str">
        <f>VLOOKUP(I1274,'[1]Table B'!A:B,2,FALSE)</f>
        <v>CU-HE-Non-specific Activity</v>
      </c>
      <c r="K1274" s="9" t="str">
        <f t="shared" si="59"/>
        <v>500-CU-HE-Non-specific Activity</v>
      </c>
      <c r="L1274" s="9" t="str">
        <f>IFERROR(VLOOKUP(A1274,'[1]VAC as of March 2024'!A:K,11,FALSE),"No")</f>
        <v>No</v>
      </c>
      <c r="M1274" s="38" t="s">
        <v>5493</v>
      </c>
      <c r="O1274" s="38"/>
      <c r="P1274" s="38"/>
      <c r="Q1274" s="2"/>
    </row>
    <row r="1275" spans="1:17" x14ac:dyDescent="0.25">
      <c r="A1275" s="33" t="str">
        <f t="shared" si="57"/>
        <v>2210003930</v>
      </c>
      <c r="B1275" s="33" t="s">
        <v>2366</v>
      </c>
      <c r="C1275" s="33" t="s">
        <v>876</v>
      </c>
      <c r="D1275" s="9" t="str">
        <f t="shared" si="58"/>
        <v>221003930</v>
      </c>
      <c r="E1275" s="34">
        <v>22100</v>
      </c>
      <c r="F1275" s="34">
        <v>3930</v>
      </c>
      <c r="G1275" s="9" t="str">
        <f>VLOOKUP(B1275,'[1]Business Unit Lookup'!A:B,2,FALSE)</f>
        <v>Old Dominion University</v>
      </c>
      <c r="H1275" s="33" t="str">
        <f>VLOOKUP(C1275,'[1]Fund Lookup'!B:C,2,FALSE)</f>
        <v>Energy Performance Contracts</v>
      </c>
      <c r="I1275" s="35" t="s">
        <v>2307</v>
      </c>
      <c r="J1275" s="33" t="str">
        <f>VLOOKUP(I1275,'[1]Table B'!A:B,2,FALSE)</f>
        <v>CU-HE-Non-specific Activity</v>
      </c>
      <c r="K1275" s="9" t="str">
        <f t="shared" si="59"/>
        <v>500-CU-HE-Non-specific Activity</v>
      </c>
      <c r="L1275" s="9" t="str">
        <f>IFERROR(VLOOKUP(A1275,'[1]VAC as of March 2024'!A:K,11,FALSE),"No")</f>
        <v>No</v>
      </c>
      <c r="M1275" s="9" t="s">
        <v>2248</v>
      </c>
      <c r="Q1275" s="2"/>
    </row>
    <row r="1276" spans="1:17" x14ac:dyDescent="0.25">
      <c r="A1276" s="33" t="str">
        <f t="shared" si="57"/>
        <v>2210007562</v>
      </c>
      <c r="B1276" s="33" t="s">
        <v>2366</v>
      </c>
      <c r="C1276" s="33" t="s">
        <v>1484</v>
      </c>
      <c r="D1276" s="9" t="str">
        <f t="shared" si="58"/>
        <v>221007562</v>
      </c>
      <c r="E1276" s="34">
        <v>22100</v>
      </c>
      <c r="F1276" s="34">
        <v>7562</v>
      </c>
      <c r="G1276" s="9" t="str">
        <f>VLOOKUP(B1276,'[1]Business Unit Lookup'!A:B,2,FALSE)</f>
        <v>Old Dominion University</v>
      </c>
      <c r="H1276" s="33" t="str">
        <f>VLOOKUP(C1276,'[1]Fund Lookup'!B:C,2,FALSE)</f>
        <v>VA Research Investment Fund–GF</v>
      </c>
      <c r="I1276" s="35" t="s">
        <v>2236</v>
      </c>
      <c r="J1276" s="33" t="str">
        <f>VLOOKUP(I1276,'[1]Table B'!A:B,2,FALSE)</f>
        <v>General</v>
      </c>
      <c r="K1276" s="9" t="str">
        <f t="shared" si="59"/>
        <v>100-General</v>
      </c>
      <c r="L1276" s="9" t="str">
        <f>IFERROR(VLOOKUP(A1276,'[1]VAC as of March 2024'!A:K,11,FALSE),"No")</f>
        <v>Yes</v>
      </c>
      <c r="M1276" s="9" t="s">
        <v>2240</v>
      </c>
      <c r="O1276" s="33" t="s">
        <v>2240</v>
      </c>
      <c r="P1276" s="33" t="s">
        <v>6113</v>
      </c>
      <c r="Q1276" s="2" t="str">
        <f>VLOOKUP(P1276,'[1]Table E'!A:C,3,FALSE)</f>
        <v>Various ACFR Class</v>
      </c>
    </row>
    <row r="1277" spans="1:17" x14ac:dyDescent="0.25">
      <c r="A1277" s="33" t="str">
        <f t="shared" si="57"/>
        <v>2210008120</v>
      </c>
      <c r="B1277" s="33" t="s">
        <v>2366</v>
      </c>
      <c r="C1277" s="33" t="s">
        <v>1610</v>
      </c>
      <c r="D1277" s="9" t="str">
        <f t="shared" si="58"/>
        <v>221008120</v>
      </c>
      <c r="E1277" s="34">
        <v>22100</v>
      </c>
      <c r="F1277" s="34">
        <v>8120</v>
      </c>
      <c r="G1277" s="9" t="str">
        <f>VLOOKUP(B1277,'[1]Business Unit Lookup'!A:B,2,FALSE)</f>
        <v>Old Dominion University</v>
      </c>
      <c r="H1277" s="33" t="str">
        <f>VLOOKUP(C1277,'[1]Fund Lookup'!B:C,2,FALSE)</f>
        <v>9(C) Debt Service-Prin/Int Pay</v>
      </c>
      <c r="I1277" s="35" t="s">
        <v>2307</v>
      </c>
      <c r="J1277" s="33" t="str">
        <f>VLOOKUP(I1277,'[1]Table B'!A:B,2,FALSE)</f>
        <v>CU-HE-Non-specific Activity</v>
      </c>
      <c r="K1277" s="9" t="str">
        <f t="shared" si="59"/>
        <v>500-CU-HE-Non-specific Activity</v>
      </c>
      <c r="L1277" s="9" t="str">
        <f>IFERROR(VLOOKUP(A1277,'[1]VAC as of March 2024'!A:K,11,FALSE),"No")</f>
        <v>No</v>
      </c>
      <c r="M1277" s="9" t="s">
        <v>2248</v>
      </c>
      <c r="Q1277" s="2"/>
    </row>
    <row r="1278" spans="1:17" x14ac:dyDescent="0.25">
      <c r="A1278" s="33" t="str">
        <f t="shared" si="57"/>
        <v>2210008130</v>
      </c>
      <c r="B1278" s="33" t="s">
        <v>2366</v>
      </c>
      <c r="C1278" s="33" t="s">
        <v>1612</v>
      </c>
      <c r="D1278" s="9" t="str">
        <f t="shared" si="58"/>
        <v>221008130</v>
      </c>
      <c r="E1278" s="34">
        <v>22100</v>
      </c>
      <c r="F1278" s="34">
        <v>8130</v>
      </c>
      <c r="G1278" s="9" t="str">
        <f>VLOOKUP(B1278,'[1]Business Unit Lookup'!A:B,2,FALSE)</f>
        <v>Old Dominion University</v>
      </c>
      <c r="H1278" s="33" t="str">
        <f>VLOOKUP(C1278,'[1]Fund Lookup'!B:C,2,FALSE)</f>
        <v>9(C) Debt Service-Const Costs</v>
      </c>
      <c r="I1278" s="35" t="s">
        <v>2307</v>
      </c>
      <c r="J1278" s="33" t="str">
        <f>VLOOKUP(I1278,'[1]Table B'!A:B,2,FALSE)</f>
        <v>CU-HE-Non-specific Activity</v>
      </c>
      <c r="K1278" s="9" t="str">
        <f t="shared" si="59"/>
        <v>500-CU-HE-Non-specific Activity</v>
      </c>
      <c r="L1278" s="9" t="str">
        <f>IFERROR(VLOOKUP(A1278,'[1]VAC as of March 2024'!A:K,11,FALSE),"No")</f>
        <v>No</v>
      </c>
      <c r="M1278" s="9" t="s">
        <v>2248</v>
      </c>
      <c r="Q1278" s="2"/>
    </row>
    <row r="1279" spans="1:17" x14ac:dyDescent="0.25">
      <c r="A1279" s="33" t="str">
        <f t="shared" si="57"/>
        <v>2210008140</v>
      </c>
      <c r="B1279" s="33" t="s">
        <v>2366</v>
      </c>
      <c r="C1279" s="33" t="s">
        <v>1616</v>
      </c>
      <c r="D1279" s="9" t="str">
        <f t="shared" si="58"/>
        <v>221008140</v>
      </c>
      <c r="E1279" s="34">
        <v>22100</v>
      </c>
      <c r="F1279" s="34">
        <v>8140</v>
      </c>
      <c r="G1279" s="9" t="str">
        <f>VLOOKUP(B1279,'[1]Business Unit Lookup'!A:B,2,FALSE)</f>
        <v>Old Dominion University</v>
      </c>
      <c r="H1279" s="33" t="str">
        <f>VLOOKUP(C1279,'[1]Fund Lookup'!B:C,2,FALSE)</f>
        <v>9(D) Debt Service-Prin/Int Pay</v>
      </c>
      <c r="I1279" s="35" t="s">
        <v>2307</v>
      </c>
      <c r="J1279" s="33" t="str">
        <f>VLOOKUP(I1279,'[1]Table B'!A:B,2,FALSE)</f>
        <v>CU-HE-Non-specific Activity</v>
      </c>
      <c r="K1279" s="9" t="str">
        <f t="shared" si="59"/>
        <v>500-CU-HE-Non-specific Activity</v>
      </c>
      <c r="L1279" s="9" t="str">
        <f>IFERROR(VLOOKUP(A1279,'[1]VAC as of March 2024'!A:K,11,FALSE),"No")</f>
        <v>No</v>
      </c>
      <c r="M1279" s="9" t="s">
        <v>2248</v>
      </c>
      <c r="Q1279" s="2"/>
    </row>
    <row r="1280" spans="1:17" x14ac:dyDescent="0.25">
      <c r="A1280" s="33" t="str">
        <f t="shared" si="57"/>
        <v>2210008150</v>
      </c>
      <c r="B1280" s="33" t="s">
        <v>2366</v>
      </c>
      <c r="C1280" s="33" t="s">
        <v>1618</v>
      </c>
      <c r="D1280" s="9" t="str">
        <f t="shared" si="58"/>
        <v>221008150</v>
      </c>
      <c r="E1280" s="34">
        <v>22100</v>
      </c>
      <c r="F1280" s="34">
        <v>8150</v>
      </c>
      <c r="G1280" s="9" t="str">
        <f>VLOOKUP(B1280,'[1]Business Unit Lookup'!A:B,2,FALSE)</f>
        <v>Old Dominion University</v>
      </c>
      <c r="H1280" s="33" t="str">
        <f>VLOOKUP(C1280,'[1]Fund Lookup'!B:C,2,FALSE)</f>
        <v>9(D) Rev Bonds-Construction</v>
      </c>
      <c r="I1280" s="35" t="s">
        <v>2307</v>
      </c>
      <c r="J1280" s="33" t="str">
        <f>VLOOKUP(I1280,'[1]Table B'!A:B,2,FALSE)</f>
        <v>CU-HE-Non-specific Activity</v>
      </c>
      <c r="K1280" s="9" t="str">
        <f t="shared" si="59"/>
        <v>500-CU-HE-Non-specific Activity</v>
      </c>
      <c r="L1280" s="9" t="str">
        <f>IFERROR(VLOOKUP(A1280,'[1]VAC as of March 2024'!A:K,11,FALSE),"No")</f>
        <v>No</v>
      </c>
      <c r="M1280" s="9" t="s">
        <v>2248</v>
      </c>
      <c r="Q1280" s="2"/>
    </row>
    <row r="1281" spans="1:17" x14ac:dyDescent="0.25">
      <c r="A1281" s="33" t="str">
        <f t="shared" si="57"/>
        <v>2210008170</v>
      </c>
      <c r="B1281" s="33" t="s">
        <v>2366</v>
      </c>
      <c r="C1281" s="33" t="s">
        <v>1620</v>
      </c>
      <c r="D1281" s="9" t="str">
        <f t="shared" si="58"/>
        <v>221008170</v>
      </c>
      <c r="E1281" s="34">
        <v>22100</v>
      </c>
      <c r="F1281" s="34">
        <v>8170</v>
      </c>
      <c r="G1281" s="9" t="str">
        <f>VLOOKUP(B1281,'[1]Business Unit Lookup'!A:B,2,FALSE)</f>
        <v>Old Dominion University</v>
      </c>
      <c r="H1281" s="33" t="str">
        <f>VLOOKUP(C1281,'[1]Fund Lookup'!B:C,2,FALSE)</f>
        <v>VCBA 21St Century</v>
      </c>
      <c r="I1281" s="35" t="s">
        <v>2307</v>
      </c>
      <c r="J1281" s="33" t="str">
        <f>VLOOKUP(I1281,'[1]Table B'!A:B,2,FALSE)</f>
        <v>CU-HE-Non-specific Activity</v>
      </c>
      <c r="K1281" s="9" t="str">
        <f t="shared" si="59"/>
        <v>500-CU-HE-Non-specific Activity</v>
      </c>
      <c r="L1281" s="9" t="str">
        <f>IFERROR(VLOOKUP(A1281,'[1]VAC as of March 2024'!A:K,11,FALSE),"No")</f>
        <v>No</v>
      </c>
      <c r="M1281" s="9" t="s">
        <v>2248</v>
      </c>
      <c r="Q1281" s="2"/>
    </row>
    <row r="1282" spans="1:17" x14ac:dyDescent="0.25">
      <c r="A1282" s="33" t="str">
        <f t="shared" ref="A1282:A1345" si="60">CONCATENATE(B1282,C1282)</f>
        <v>2210009510</v>
      </c>
      <c r="B1282" s="33" t="s">
        <v>2366</v>
      </c>
      <c r="C1282" s="33" t="s">
        <v>2050</v>
      </c>
      <c r="D1282" s="9" t="str">
        <f t="shared" ref="D1282:D1345" si="61">CONCATENATE(E1282,F1282)</f>
        <v>221009510</v>
      </c>
      <c r="E1282" s="34">
        <v>22100</v>
      </c>
      <c r="F1282" s="34">
        <v>9510</v>
      </c>
      <c r="G1282" s="9" t="str">
        <f>VLOOKUP(B1282,'[1]Business Unit Lookup'!A:B,2,FALSE)</f>
        <v>Old Dominion University</v>
      </c>
      <c r="H1282" s="33" t="str">
        <f>VLOOKUP(C1282,'[1]Fund Lookup'!B:C,2,FALSE)</f>
        <v>CW Technology Research Fd 934</v>
      </c>
      <c r="I1282" s="35" t="s">
        <v>2307</v>
      </c>
      <c r="J1282" s="33" t="str">
        <f>VLOOKUP(I1282,'[1]Table B'!A:B,2,FALSE)</f>
        <v>CU-HE-Non-specific Activity</v>
      </c>
      <c r="K1282" s="9" t="str">
        <f t="shared" ref="K1282:K1345" si="62">CONCATENATE(I1282,"-",J1282)</f>
        <v>500-CU-HE-Non-specific Activity</v>
      </c>
      <c r="L1282" s="9" t="str">
        <f>IFERROR(VLOOKUP(A1282,'[1]VAC as of March 2024'!A:K,11,FALSE),"No")</f>
        <v>No</v>
      </c>
      <c r="M1282" s="9" t="s">
        <v>2240</v>
      </c>
      <c r="Q1282" s="2"/>
    </row>
    <row r="1283" spans="1:17" x14ac:dyDescent="0.25">
      <c r="A1283" s="33" t="str">
        <f t="shared" si="60"/>
        <v>2220001000</v>
      </c>
      <c r="B1283" s="33" t="s">
        <v>2367</v>
      </c>
      <c r="C1283" s="33" t="s">
        <v>1</v>
      </c>
      <c r="D1283" s="9" t="str">
        <f t="shared" si="61"/>
        <v>222001000</v>
      </c>
      <c r="E1283" s="34">
        <v>22200</v>
      </c>
      <c r="F1283" s="34">
        <v>1000</v>
      </c>
      <c r="G1283" s="9" t="str">
        <f>VLOOKUP(B1283,'[1]Business Unit Lookup'!A:B,2,FALSE)</f>
        <v>Dept of Prof &amp; Occup Reg</v>
      </c>
      <c r="H1283" s="33" t="str">
        <f>VLOOKUP(C1283,'[1]Fund Lookup'!B:C,2,FALSE)</f>
        <v>General Fund</v>
      </c>
      <c r="I1283" s="35" t="s">
        <v>2236</v>
      </c>
      <c r="J1283" s="33" t="str">
        <f>VLOOKUP(I1283,'[1]Table B'!A:B,2,FALSE)</f>
        <v>General</v>
      </c>
      <c r="K1283" s="9" t="str">
        <f t="shared" si="62"/>
        <v>100-General</v>
      </c>
      <c r="L1283" s="9" t="str">
        <f>IFERROR(VLOOKUP(A1283,'[1]VAC as of March 2024'!A:K,11,FALSE),"No")</f>
        <v>No</v>
      </c>
      <c r="M1283" s="9" t="s">
        <v>2237</v>
      </c>
      <c r="O1283" s="33" t="s">
        <v>2240</v>
      </c>
      <c r="P1283" s="33" t="s">
        <v>6061</v>
      </c>
      <c r="Q1283" s="2" t="str">
        <f>VLOOKUP(P1283,'[1]Table E'!A:C,3,FALSE)</f>
        <v>Unassigned</v>
      </c>
    </row>
    <row r="1284" spans="1:17" x14ac:dyDescent="0.25">
      <c r="A1284" s="33" t="str">
        <f t="shared" si="60"/>
        <v>2220002222</v>
      </c>
      <c r="B1284" s="33" t="s">
        <v>2367</v>
      </c>
      <c r="C1284" s="33" t="s">
        <v>331</v>
      </c>
      <c r="D1284" s="9" t="str">
        <f t="shared" si="61"/>
        <v>222002222</v>
      </c>
      <c r="E1284" s="34">
        <v>22200</v>
      </c>
      <c r="F1284" s="34">
        <v>2222</v>
      </c>
      <c r="G1284" s="9" t="str">
        <f>VLOOKUP(B1284,'[1]Business Unit Lookup'!A:B,2,FALSE)</f>
        <v>Dept of Prof &amp; Occup Reg</v>
      </c>
      <c r="H1284" s="33" t="str">
        <f>VLOOKUP(C1284,'[1]Fund Lookup'!B:C,2,FALSE)</f>
        <v>DPOR Special Revenue Fund</v>
      </c>
      <c r="I1284" s="35" t="s">
        <v>2239</v>
      </c>
      <c r="J1284" s="33" t="str">
        <f>VLOOKUP(I1284,'[1]Table B'!A:B,2,FALSE)</f>
        <v>Special Revenue-Other</v>
      </c>
      <c r="K1284" s="9" t="str">
        <f t="shared" si="62"/>
        <v>105-Special Revenue-Other</v>
      </c>
      <c r="L1284" s="9" t="str">
        <f>IFERROR(VLOOKUP(A1284,'[1]VAC as of March 2024'!A:K,11,FALSE),"No")</f>
        <v>No</v>
      </c>
      <c r="M1284" s="9" t="s">
        <v>2240</v>
      </c>
      <c r="O1284" s="33" t="s">
        <v>2241</v>
      </c>
      <c r="P1284" s="33" t="s">
        <v>6069</v>
      </c>
      <c r="Q1284" s="2" t="str">
        <f>VLOOKUP(P1284,'[1]Table E'!A:C,3,FALSE)</f>
        <v>Economic and Technological development</v>
      </c>
    </row>
    <row r="1285" spans="1:17" x14ac:dyDescent="0.25">
      <c r="A1285" s="33" t="str">
        <f t="shared" si="60"/>
        <v>2220002590</v>
      </c>
      <c r="B1285" s="33" t="s">
        <v>2367</v>
      </c>
      <c r="C1285" s="33" t="s">
        <v>562</v>
      </c>
      <c r="D1285" s="9" t="str">
        <f t="shared" si="61"/>
        <v>222002590</v>
      </c>
      <c r="E1285" s="34">
        <v>22200</v>
      </c>
      <c r="F1285" s="34">
        <v>2590</v>
      </c>
      <c r="G1285" s="9" t="str">
        <f>VLOOKUP(B1285,'[1]Business Unit Lookup'!A:B,2,FALSE)</f>
        <v>Dept of Prof &amp; Occup Reg</v>
      </c>
      <c r="H1285" s="33" t="str">
        <f>VLOOKUP(C1285,'[1]Fund Lookup'!B:C,2,FALSE)</f>
        <v>Common Interest Community Mgmt</v>
      </c>
      <c r="I1285" s="35" t="s">
        <v>2239</v>
      </c>
      <c r="J1285" s="33" t="str">
        <f>VLOOKUP(I1285,'[1]Table B'!A:B,2,FALSE)</f>
        <v>Special Revenue-Other</v>
      </c>
      <c r="K1285" s="9" t="str">
        <f t="shared" si="62"/>
        <v>105-Special Revenue-Other</v>
      </c>
      <c r="L1285" s="9" t="str">
        <f>IFERROR(VLOOKUP(A1285,'[1]VAC as of March 2024'!A:K,11,FALSE),"No")</f>
        <v>No</v>
      </c>
      <c r="M1285" s="9" t="s">
        <v>2240</v>
      </c>
      <c r="O1285" s="33" t="s">
        <v>2241</v>
      </c>
      <c r="P1285" s="33" t="s">
        <v>6069</v>
      </c>
      <c r="Q1285" s="2" t="str">
        <f>VLOOKUP(P1285,'[1]Table E'!A:C,3,FALSE)</f>
        <v>Economic and Technological development</v>
      </c>
    </row>
    <row r="1286" spans="1:17" x14ac:dyDescent="0.25">
      <c r="A1286" s="33" t="str">
        <f t="shared" si="60"/>
        <v>2220002700</v>
      </c>
      <c r="B1286" s="33" t="s">
        <v>2367</v>
      </c>
      <c r="C1286" s="33" t="s">
        <v>619</v>
      </c>
      <c r="D1286" s="9" t="str">
        <f t="shared" si="61"/>
        <v>222002700</v>
      </c>
      <c r="E1286" s="34">
        <v>22200</v>
      </c>
      <c r="F1286" s="34">
        <v>2700</v>
      </c>
      <c r="G1286" s="9" t="str">
        <f>VLOOKUP(B1286,'[1]Business Unit Lookup'!A:B,2,FALSE)</f>
        <v>Dept of Prof &amp; Occup Reg</v>
      </c>
      <c r="H1286" s="33" t="str">
        <f>VLOOKUP(C1286,'[1]Fund Lookup'!B:C,2,FALSE)</f>
        <v>Parking</v>
      </c>
      <c r="I1286" s="35" t="s">
        <v>2239</v>
      </c>
      <c r="J1286" s="33" t="str">
        <f>VLOOKUP(I1286,'[1]Table B'!A:B,2,FALSE)</f>
        <v>Special Revenue-Other</v>
      </c>
      <c r="K1286" s="9" t="str">
        <f t="shared" si="62"/>
        <v>105-Special Revenue-Other</v>
      </c>
      <c r="L1286" s="9" t="str">
        <f>IFERROR(VLOOKUP(A1286,'[1]VAC as of March 2024'!A:K,11,FALSE),"No")</f>
        <v>No</v>
      </c>
      <c r="M1286" s="9" t="s">
        <v>2240</v>
      </c>
      <c r="O1286" s="33" t="s">
        <v>2241</v>
      </c>
      <c r="P1286" s="33" t="s">
        <v>6062</v>
      </c>
      <c r="Q1286" s="2" t="str">
        <f>VLOOKUP(P1286,'[1]Table E'!A:C,3,FALSE)</f>
        <v>Governmental Operations - Administrative Services</v>
      </c>
    </row>
    <row r="1287" spans="1:17" x14ac:dyDescent="0.25">
      <c r="A1287" s="33" t="str">
        <f t="shared" si="60"/>
        <v>2220007020</v>
      </c>
      <c r="B1287" s="33" t="s">
        <v>2367</v>
      </c>
      <c r="C1287" s="33" t="s">
        <v>1152</v>
      </c>
      <c r="D1287" s="9" t="str">
        <f t="shared" si="61"/>
        <v>222007020</v>
      </c>
      <c r="E1287" s="34">
        <v>22200</v>
      </c>
      <c r="F1287" s="34">
        <v>7020</v>
      </c>
      <c r="G1287" s="9" t="str">
        <f>VLOOKUP(B1287,'[1]Business Unit Lookup'!A:B,2,FALSE)</f>
        <v>Dept of Prof &amp; Occup Reg</v>
      </c>
      <c r="H1287" s="33" t="str">
        <f>VLOOKUP(C1287,'[1]Fund Lookup'!B:C,2,FALSE)</f>
        <v>Literary Fund</v>
      </c>
      <c r="I1287" s="35" t="s">
        <v>2283</v>
      </c>
      <c r="J1287" s="33" t="str">
        <f>VLOOKUP(I1287,'[1]Table B'!A:B,2,FALSE)</f>
        <v>Special Revenue-Literary</v>
      </c>
      <c r="K1287" s="9" t="str">
        <f t="shared" si="62"/>
        <v>125-Special Revenue-Literary</v>
      </c>
      <c r="L1287" s="9" t="str">
        <f>IFERROR(VLOOKUP(A1287,'[1]VAC as of March 2024'!A:K,11,FALSE),"No")</f>
        <v>No</v>
      </c>
      <c r="M1287" s="9" t="s">
        <v>2248</v>
      </c>
      <c r="O1287" s="33" t="s">
        <v>2248</v>
      </c>
      <c r="P1287" s="33" t="s">
        <v>6090</v>
      </c>
      <c r="Q1287" s="2" t="str">
        <f>VLOOKUP(P1287,'[1]Table E'!A:C,3,FALSE)</f>
        <v>Literary Fund</v>
      </c>
    </row>
    <row r="1288" spans="1:17" x14ac:dyDescent="0.25">
      <c r="A1288" s="33" t="str">
        <f t="shared" si="60"/>
        <v>2220009222</v>
      </c>
      <c r="B1288" s="33" t="s">
        <v>2367</v>
      </c>
      <c r="C1288" s="33" t="s">
        <v>1875</v>
      </c>
      <c r="D1288" s="9" t="str">
        <f t="shared" si="61"/>
        <v>222009222</v>
      </c>
      <c r="E1288" s="34">
        <v>22200</v>
      </c>
      <c r="F1288" s="34">
        <v>9222</v>
      </c>
      <c r="G1288" s="9" t="str">
        <f>VLOOKUP(B1288,'[1]Business Unit Lookup'!A:B,2,FALSE)</f>
        <v>Dept of Prof &amp; Occup Reg</v>
      </c>
      <c r="H1288" s="33" t="str">
        <f>VLOOKUP(C1288,'[1]Fund Lookup'!B:C,2,FALSE)</f>
        <v>DPOR Dedicated Spec Rev Fund</v>
      </c>
      <c r="I1288" s="35" t="s">
        <v>2239</v>
      </c>
      <c r="J1288" s="33" t="str">
        <f>VLOOKUP(I1288,'[1]Table B'!A:B,2,FALSE)</f>
        <v>Special Revenue-Other</v>
      </c>
      <c r="K1288" s="9" t="str">
        <f t="shared" si="62"/>
        <v>105-Special Revenue-Other</v>
      </c>
      <c r="L1288" s="9" t="str">
        <f>IFERROR(VLOOKUP(A1288,'[1]VAC as of March 2024'!A:K,11,FALSE),"No")</f>
        <v>No</v>
      </c>
      <c r="M1288" s="9" t="s">
        <v>2240</v>
      </c>
      <c r="O1288" s="33" t="s">
        <v>2241</v>
      </c>
      <c r="P1288" s="33" t="s">
        <v>6069</v>
      </c>
      <c r="Q1288" s="2" t="str">
        <f>VLOOKUP(P1288,'[1]Table E'!A:C,3,FALSE)</f>
        <v>Economic and Technological development</v>
      </c>
    </row>
    <row r="1289" spans="1:17" x14ac:dyDescent="0.25">
      <c r="A1289" s="33" t="str">
        <f t="shared" si="60"/>
        <v>2220010000</v>
      </c>
      <c r="B1289" s="33" t="s">
        <v>2367</v>
      </c>
      <c r="C1289" s="33" t="s">
        <v>2162</v>
      </c>
      <c r="D1289" s="9" t="str">
        <f t="shared" si="61"/>
        <v>2220010000</v>
      </c>
      <c r="E1289" s="34">
        <v>22200</v>
      </c>
      <c r="F1289" s="34">
        <v>10000</v>
      </c>
      <c r="G1289" s="9" t="str">
        <f>VLOOKUP(B1289,'[1]Business Unit Lookup'!A:B,2,FALSE)</f>
        <v>Dept of Prof &amp; Occup Reg</v>
      </c>
      <c r="H1289" s="33" t="str">
        <f>VLOOKUP(C1289,'[1]Fund Lookup'!B:C,2,FALSE)</f>
        <v>Federal Trust</v>
      </c>
      <c r="I1289" s="35" t="s">
        <v>2252</v>
      </c>
      <c r="J1289" s="33" t="str">
        <f>VLOOKUP(I1289,'[1]Table B'!A:B,2,FALSE)</f>
        <v>Special Revenue-Federal</v>
      </c>
      <c r="K1289" s="9" t="str">
        <f t="shared" si="62"/>
        <v>120-Special Revenue-Federal</v>
      </c>
      <c r="L1289" s="9" t="str">
        <f>IFERROR(VLOOKUP(A1289,'[1]VAC as of March 2024'!A:K,11,FALSE),"No")</f>
        <v>No</v>
      </c>
      <c r="M1289" s="9" t="s">
        <v>2248</v>
      </c>
      <c r="O1289" s="33" t="s">
        <v>2248</v>
      </c>
      <c r="P1289" s="33" t="s">
        <v>6070</v>
      </c>
      <c r="Q1289" s="2" t="str">
        <f>VLOOKUP(P1289,'[1]Table E'!A:C,3,FALSE)</f>
        <v>Gifts and grants</v>
      </c>
    </row>
    <row r="1290" spans="1:17" x14ac:dyDescent="0.25">
      <c r="A1290" s="33" t="str">
        <f t="shared" si="60"/>
        <v>2220015000</v>
      </c>
      <c r="B1290" s="33" t="s">
        <v>2367</v>
      </c>
      <c r="C1290" s="33" t="s">
        <v>2222</v>
      </c>
      <c r="D1290" s="9" t="str">
        <f t="shared" si="61"/>
        <v>2220015000</v>
      </c>
      <c r="E1290" s="34">
        <v>22200</v>
      </c>
      <c r="F1290" s="34">
        <v>15000</v>
      </c>
      <c r="G1290" s="9" t="str">
        <f>VLOOKUP(B1290,'[1]Business Unit Lookup'!A:B,2,FALSE)</f>
        <v>Dept of Prof &amp; Occup Reg</v>
      </c>
      <c r="H1290" s="33" t="str">
        <f>VLOOKUP(C1290,'[1]Fund Lookup'!B:C,2,FALSE)</f>
        <v>General Fixed Asset Acct Group</v>
      </c>
      <c r="I1290" s="35" t="s">
        <v>2242</v>
      </c>
      <c r="J1290" s="33" t="str">
        <f>VLOOKUP(I1290,'[1]Table B'!A:B,2,FALSE)</f>
        <v>Fixed Assets, Fund 1500</v>
      </c>
      <c r="K1290" s="9" t="str">
        <f t="shared" si="62"/>
        <v>610-Fixed Assets, Fund 1500</v>
      </c>
      <c r="L1290" s="9" t="str">
        <f>IFERROR(VLOOKUP(A1290,'[1]VAC as of March 2024'!A:K,11,FALSE),"No")</f>
        <v>No</v>
      </c>
      <c r="M1290" s="9" t="s">
        <v>4</v>
      </c>
      <c r="Q1290" s="2"/>
    </row>
    <row r="1291" spans="1:17" x14ac:dyDescent="0.25">
      <c r="A1291" s="33" t="str">
        <f t="shared" si="60"/>
        <v>2230001000</v>
      </c>
      <c r="B1291" s="33" t="s">
        <v>2368</v>
      </c>
      <c r="C1291" s="33" t="s">
        <v>1</v>
      </c>
      <c r="D1291" s="9" t="str">
        <f t="shared" si="61"/>
        <v>223001000</v>
      </c>
      <c r="E1291" s="34">
        <v>22300</v>
      </c>
      <c r="F1291" s="34">
        <v>1000</v>
      </c>
      <c r="G1291" s="9" t="str">
        <f>VLOOKUP(B1291,'[1]Business Unit Lookup'!A:B,2,FALSE)</f>
        <v>Dept of Health Professions</v>
      </c>
      <c r="H1291" s="33" t="str">
        <f>VLOOKUP(C1291,'[1]Fund Lookup'!B:C,2,FALSE)</f>
        <v>General Fund</v>
      </c>
      <c r="I1291" s="35" t="s">
        <v>2236</v>
      </c>
      <c r="J1291" s="33" t="str">
        <f>VLOOKUP(I1291,'[1]Table B'!A:B,2,FALSE)</f>
        <v>General</v>
      </c>
      <c r="K1291" s="9" t="str">
        <f t="shared" si="62"/>
        <v>100-General</v>
      </c>
      <c r="L1291" s="9" t="str">
        <f>IFERROR(VLOOKUP(A1291,'[1]VAC as of March 2024'!A:K,11,FALSE),"No")</f>
        <v>No</v>
      </c>
      <c r="M1291" s="9" t="s">
        <v>2237</v>
      </c>
      <c r="O1291" s="33" t="s">
        <v>2240</v>
      </c>
      <c r="P1291" s="33" t="s">
        <v>6061</v>
      </c>
      <c r="Q1291" s="2" t="str">
        <f>VLOOKUP(P1291,'[1]Table E'!A:C,3,FALSE)</f>
        <v>Unassigned</v>
      </c>
    </row>
    <row r="1292" spans="1:17" x14ac:dyDescent="0.25">
      <c r="A1292" s="33" t="str">
        <f t="shared" si="60"/>
        <v>2230002007</v>
      </c>
      <c r="B1292" s="40" t="s">
        <v>2368</v>
      </c>
      <c r="C1292" s="36" t="s">
        <v>8791</v>
      </c>
      <c r="D1292" s="9" t="str">
        <f t="shared" si="61"/>
        <v>223002007</v>
      </c>
      <c r="E1292" s="41">
        <v>22300</v>
      </c>
      <c r="F1292" s="37">
        <v>2007</v>
      </c>
      <c r="G1292" s="9" t="str">
        <f>VLOOKUP(B1292,'[1]Business Unit Lookup'!A:B,2,FALSE)</f>
        <v>Dept of Health Professions</v>
      </c>
      <c r="H1292" s="33" t="str">
        <f>VLOOKUP(C1292,'[1]Fund Lookup'!B:C,2,FALSE)</f>
        <v>Covetrus NA LLC Legal Proceeds</v>
      </c>
      <c r="I1292" s="35" t="s">
        <v>2304</v>
      </c>
      <c r="J1292" s="33" t="str">
        <f>VLOOKUP(I1292,'[1]Table B'!A:B,2,FALSE)</f>
        <v>Special Revenue-Health and Social Servic</v>
      </c>
      <c r="K1292" s="9" t="str">
        <f t="shared" si="62"/>
        <v>115-Special Revenue-Health and Social Servic</v>
      </c>
      <c r="L1292" s="9" t="str">
        <f>IFERROR(VLOOKUP(A1292,'[1]VAC as of March 2024'!A:K,11,FALSE),"No")</f>
        <v>No</v>
      </c>
      <c r="M1292" s="38" t="s">
        <v>2240</v>
      </c>
      <c r="O1292" s="38" t="s">
        <v>2</v>
      </c>
      <c r="P1292" s="38" t="s">
        <v>6068</v>
      </c>
      <c r="Q1292" s="2" t="str">
        <f>VLOOKUP(P1292,'[1]Table E'!A:C,3,FALSE)</f>
        <v>Health and Public Safety</v>
      </c>
    </row>
    <row r="1293" spans="1:17" x14ac:dyDescent="0.25">
      <c r="A1293" s="33" t="str">
        <f t="shared" si="60"/>
        <v>2230002042</v>
      </c>
      <c r="B1293" s="33" t="s">
        <v>2368</v>
      </c>
      <c r="C1293" s="33" t="s">
        <v>64</v>
      </c>
      <c r="D1293" s="9" t="str">
        <f t="shared" si="61"/>
        <v>223002042</v>
      </c>
      <c r="E1293" s="34">
        <v>22300</v>
      </c>
      <c r="F1293" s="34">
        <v>2042</v>
      </c>
      <c r="G1293" s="9" t="str">
        <f>VLOOKUP(B1293,'[1]Business Unit Lookup'!A:B,2,FALSE)</f>
        <v>Dept of Health Professions</v>
      </c>
      <c r="H1293" s="33" t="str">
        <f>VLOOKUP(C1293,'[1]Fund Lookup'!B:C,2,FALSE)</f>
        <v>Nurse Scholarship Fund</v>
      </c>
      <c r="I1293" s="35" t="s">
        <v>2304</v>
      </c>
      <c r="J1293" s="33" t="str">
        <f>VLOOKUP(I1293,'[1]Table B'!A:B,2,FALSE)</f>
        <v>Special Revenue-Health and Social Servic</v>
      </c>
      <c r="K1293" s="9" t="str">
        <f t="shared" si="62"/>
        <v>115-Special Revenue-Health and Social Servic</v>
      </c>
      <c r="L1293" s="9" t="str">
        <f>IFERROR(VLOOKUP(A1293,'[1]VAC as of March 2024'!A:K,11,FALSE),"No")</f>
        <v>No</v>
      </c>
      <c r="M1293" s="9" t="s">
        <v>2240</v>
      </c>
      <c r="O1293" s="33" t="s">
        <v>2241</v>
      </c>
      <c r="P1293" s="33" t="s">
        <v>6067</v>
      </c>
      <c r="Q1293" s="2" t="str">
        <f>VLOOKUP(P1293,'[1]Table E'!A:C,3,FALSE)</f>
        <v>Health and Public Safety</v>
      </c>
    </row>
    <row r="1294" spans="1:17" x14ac:dyDescent="0.25">
      <c r="A1294" s="33" t="str">
        <f t="shared" si="60"/>
        <v>2230002095</v>
      </c>
      <c r="B1294" s="36" t="s">
        <v>2368</v>
      </c>
      <c r="C1294" s="36" t="s">
        <v>6092</v>
      </c>
      <c r="D1294" s="9" t="str">
        <f t="shared" si="61"/>
        <v>223002095</v>
      </c>
      <c r="E1294" s="35">
        <v>22300</v>
      </c>
      <c r="F1294" s="37">
        <v>2095</v>
      </c>
      <c r="G1294" s="9" t="str">
        <f>VLOOKUP(B1294,'[1]Business Unit Lookup'!A:B,2,FALSE)</f>
        <v>Dept of Health Professions</v>
      </c>
      <c r="H1294" s="33" t="str">
        <f>VLOOKUP(C1294,'[1]Fund Lookup'!B:C,2,FALSE)</f>
        <v>Opioid Abatement Fund</v>
      </c>
      <c r="I1294" s="35" t="s">
        <v>2304</v>
      </c>
      <c r="J1294" s="33" t="str">
        <f>VLOOKUP(I1294,'[1]Table B'!A:B,2,FALSE)</f>
        <v>Special Revenue-Health and Social Servic</v>
      </c>
      <c r="K1294" s="9" t="str">
        <f t="shared" si="62"/>
        <v>115-Special Revenue-Health and Social Servic</v>
      </c>
      <c r="L1294" s="9" t="str">
        <f>IFERROR(VLOOKUP(A1294,'[1]VAC as of March 2024'!A:K,11,FALSE),"No")</f>
        <v>Yes</v>
      </c>
      <c r="M1294" s="38" t="s">
        <v>2248</v>
      </c>
      <c r="O1294" s="38" t="s">
        <v>2241</v>
      </c>
      <c r="P1294" s="38" t="s">
        <v>6067</v>
      </c>
      <c r="Q1294" s="2" t="str">
        <f>VLOOKUP(P1294,'[1]Table E'!A:C,3,FALSE)</f>
        <v>Health and Public Safety</v>
      </c>
    </row>
    <row r="1295" spans="1:17" x14ac:dyDescent="0.25">
      <c r="A1295" s="33" t="str">
        <f t="shared" si="60"/>
        <v>2230002380</v>
      </c>
      <c r="B1295" s="33" t="s">
        <v>2368</v>
      </c>
      <c r="C1295" s="33" t="s">
        <v>5362</v>
      </c>
      <c r="D1295" s="9" t="str">
        <f t="shared" si="61"/>
        <v>223002380</v>
      </c>
      <c r="E1295" s="34">
        <v>22300</v>
      </c>
      <c r="F1295" s="34">
        <v>2380</v>
      </c>
      <c r="G1295" s="9" t="str">
        <f>VLOOKUP(B1295,'[1]Business Unit Lookup'!A:B,2,FALSE)</f>
        <v>Dept of Health Professions</v>
      </c>
      <c r="H1295" s="33" t="str">
        <f>VLOOKUP(C1295,'[1]Fund Lookup'!B:C,2,FALSE)</f>
        <v>AHI Legal Proceeds</v>
      </c>
      <c r="I1295" s="35" t="s">
        <v>2304</v>
      </c>
      <c r="J1295" s="33" t="str">
        <f>VLOOKUP(I1295,'[1]Table B'!A:B,2,FALSE)</f>
        <v>Special Revenue-Health and Social Servic</v>
      </c>
      <c r="K1295" s="9" t="str">
        <f t="shared" si="62"/>
        <v>115-Special Revenue-Health and Social Servic</v>
      </c>
      <c r="L1295" s="9" t="str">
        <f>IFERROR(VLOOKUP(A1295,'[1]VAC as of March 2024'!A:K,11,FALSE),"No")</f>
        <v>No</v>
      </c>
      <c r="M1295" s="9" t="s">
        <v>2240</v>
      </c>
      <c r="O1295" s="33" t="s">
        <v>2</v>
      </c>
      <c r="P1295" s="33" t="s">
        <v>6068</v>
      </c>
      <c r="Q1295" s="2" t="str">
        <f>VLOOKUP(P1295,'[1]Table E'!A:C,3,FALSE)</f>
        <v>Health and Public Safety</v>
      </c>
    </row>
    <row r="1296" spans="1:17" x14ac:dyDescent="0.25">
      <c r="A1296" s="33" t="str">
        <f t="shared" si="60"/>
        <v>2230002930</v>
      </c>
      <c r="B1296" s="36" t="s">
        <v>2368</v>
      </c>
      <c r="C1296" s="36" t="s">
        <v>8792</v>
      </c>
      <c r="D1296" s="9" t="str">
        <f t="shared" si="61"/>
        <v>223002930</v>
      </c>
      <c r="E1296" s="36">
        <v>22300</v>
      </c>
      <c r="F1296" s="37">
        <v>2930</v>
      </c>
      <c r="G1296" s="9" t="str">
        <f>VLOOKUP(B1296,'[1]Business Unit Lookup'!A:B,2,FALSE)</f>
        <v>Dept of Health Professions</v>
      </c>
      <c r="H1296" s="33" t="str">
        <f>VLOOKUP(C1296,'[1]Fund Lookup'!B:C,2,FALSE)</f>
        <v>MidwestVetSupplyLegal Proceeds</v>
      </c>
      <c r="I1296" s="35" t="s">
        <v>2304</v>
      </c>
      <c r="J1296" s="33" t="str">
        <f>VLOOKUP(I1296,'[1]Table B'!A:B,2,FALSE)</f>
        <v>Special Revenue-Health and Social Servic</v>
      </c>
      <c r="K1296" s="9" t="str">
        <f t="shared" si="62"/>
        <v>115-Special Revenue-Health and Social Servic</v>
      </c>
      <c r="L1296" s="9" t="str">
        <f>IFERROR(VLOOKUP(A1296,'[1]VAC as of March 2024'!A:K,11,FALSE),"No")</f>
        <v>No</v>
      </c>
      <c r="M1296" s="38" t="s">
        <v>2240</v>
      </c>
      <c r="O1296" s="38" t="s">
        <v>2</v>
      </c>
      <c r="P1296" s="38" t="s">
        <v>6068</v>
      </c>
      <c r="Q1296" s="2" t="str">
        <f>VLOOKUP(P1296,'[1]Table E'!A:C,3,FALSE)</f>
        <v>Health and Public Safety</v>
      </c>
    </row>
    <row r="1297" spans="1:17" x14ac:dyDescent="0.25">
      <c r="A1297" s="33" t="str">
        <f t="shared" si="60"/>
        <v>2230007020</v>
      </c>
      <c r="B1297" s="33" t="s">
        <v>2368</v>
      </c>
      <c r="C1297" s="33" t="s">
        <v>1152</v>
      </c>
      <c r="D1297" s="9" t="str">
        <f t="shared" si="61"/>
        <v>223007020</v>
      </c>
      <c r="E1297" s="34">
        <v>22300</v>
      </c>
      <c r="F1297" s="34">
        <v>7020</v>
      </c>
      <c r="G1297" s="9" t="str">
        <f>VLOOKUP(B1297,'[1]Business Unit Lookup'!A:B,2,FALSE)</f>
        <v>Dept of Health Professions</v>
      </c>
      <c r="H1297" s="33" t="str">
        <f>VLOOKUP(C1297,'[1]Fund Lookup'!B:C,2,FALSE)</f>
        <v>Literary Fund</v>
      </c>
      <c r="I1297" s="35" t="s">
        <v>2283</v>
      </c>
      <c r="J1297" s="33" t="str">
        <f>VLOOKUP(I1297,'[1]Table B'!A:B,2,FALSE)</f>
        <v>Special Revenue-Literary</v>
      </c>
      <c r="K1297" s="9" t="str">
        <f t="shared" si="62"/>
        <v>125-Special Revenue-Literary</v>
      </c>
      <c r="L1297" s="9" t="str">
        <f>IFERROR(VLOOKUP(A1297,'[1]VAC as of March 2024'!A:K,11,FALSE),"No")</f>
        <v>No</v>
      </c>
      <c r="M1297" s="9" t="s">
        <v>2248</v>
      </c>
      <c r="O1297" s="33" t="s">
        <v>2248</v>
      </c>
      <c r="P1297" s="33" t="s">
        <v>6090</v>
      </c>
      <c r="Q1297" s="2" t="str">
        <f>VLOOKUP(P1297,'[1]Table E'!A:C,3,FALSE)</f>
        <v>Literary Fund</v>
      </c>
    </row>
    <row r="1298" spans="1:17" x14ac:dyDescent="0.25">
      <c r="A1298" s="33" t="str">
        <f t="shared" si="60"/>
        <v>2230007253</v>
      </c>
      <c r="B1298" s="33" t="s">
        <v>2368</v>
      </c>
      <c r="C1298" s="33" t="s">
        <v>1331</v>
      </c>
      <c r="D1298" s="9" t="str">
        <f t="shared" si="61"/>
        <v>223007253</v>
      </c>
      <c r="E1298" s="34">
        <v>22300</v>
      </c>
      <c r="F1298" s="34">
        <v>7253</v>
      </c>
      <c r="G1298" s="9" t="str">
        <f>VLOOKUP(B1298,'[1]Business Unit Lookup'!A:B,2,FALSE)</f>
        <v>Dept of Health Professions</v>
      </c>
      <c r="H1298" s="33" t="str">
        <f>VLOOKUP(C1298,'[1]Fund Lookup'!B:C,2,FALSE)</f>
        <v>Prescription Monitoring</v>
      </c>
      <c r="I1298" s="35" t="s">
        <v>2304</v>
      </c>
      <c r="J1298" s="33" t="str">
        <f>VLOOKUP(I1298,'[1]Table B'!A:B,2,FALSE)</f>
        <v>Special Revenue-Health and Social Servic</v>
      </c>
      <c r="K1298" s="9" t="str">
        <f t="shared" si="62"/>
        <v>115-Special Revenue-Health and Social Servic</v>
      </c>
      <c r="L1298" s="9" t="str">
        <f>IFERROR(VLOOKUP(A1298,'[1]VAC as of March 2024'!A:K,11,FALSE),"No")</f>
        <v>No</v>
      </c>
      <c r="M1298" s="9" t="s">
        <v>2248</v>
      </c>
      <c r="O1298" s="33" t="s">
        <v>2248</v>
      </c>
      <c r="P1298" s="33" t="s">
        <v>6082</v>
      </c>
      <c r="Q1298" s="2" t="str">
        <f>VLOOKUP(P1298,'[1]Table E'!A:C,3,FALSE)</f>
        <v>Health and Public Safety</v>
      </c>
    </row>
    <row r="1299" spans="1:17" x14ac:dyDescent="0.25">
      <c r="A1299" s="33" t="str">
        <f t="shared" si="60"/>
        <v>2230009223</v>
      </c>
      <c r="B1299" s="33" t="s">
        <v>2368</v>
      </c>
      <c r="C1299" s="33" t="s">
        <v>1878</v>
      </c>
      <c r="D1299" s="9" t="str">
        <f t="shared" si="61"/>
        <v>223009223</v>
      </c>
      <c r="E1299" s="34">
        <v>22300</v>
      </c>
      <c r="F1299" s="34">
        <v>9223</v>
      </c>
      <c r="G1299" s="9" t="str">
        <f>VLOOKUP(B1299,'[1]Business Unit Lookup'!A:B,2,FALSE)</f>
        <v>Dept of Health Professions</v>
      </c>
      <c r="H1299" s="33" t="str">
        <f>VLOOKUP(C1299,'[1]Fund Lookup'!B:C,2,FALSE)</f>
        <v>DHP Dedicated Spec Rev Fund</v>
      </c>
      <c r="I1299" s="35" t="s">
        <v>2304</v>
      </c>
      <c r="J1299" s="33" t="str">
        <f>VLOOKUP(I1299,'[1]Table B'!A:B,2,FALSE)</f>
        <v>Special Revenue-Health and Social Servic</v>
      </c>
      <c r="K1299" s="9" t="str">
        <f t="shared" si="62"/>
        <v>115-Special Revenue-Health and Social Servic</v>
      </c>
      <c r="L1299" s="9" t="str">
        <f>IFERROR(VLOOKUP(A1299,'[1]VAC as of March 2024'!A:K,11,FALSE),"No")</f>
        <v>No</v>
      </c>
      <c r="M1299" s="9" t="s">
        <v>2240</v>
      </c>
      <c r="O1299" s="33" t="s">
        <v>2241</v>
      </c>
      <c r="P1299" s="33" t="s">
        <v>6067</v>
      </c>
      <c r="Q1299" s="2" t="str">
        <f>VLOOKUP(P1299,'[1]Table E'!A:C,3,FALSE)</f>
        <v>Health and Public Safety</v>
      </c>
    </row>
    <row r="1300" spans="1:17" x14ac:dyDescent="0.25">
      <c r="A1300" s="33" t="str">
        <f t="shared" si="60"/>
        <v>2230010000</v>
      </c>
      <c r="B1300" s="33" t="s">
        <v>2368</v>
      </c>
      <c r="C1300" s="33" t="s">
        <v>2162</v>
      </c>
      <c r="D1300" s="9" t="str">
        <f t="shared" si="61"/>
        <v>2230010000</v>
      </c>
      <c r="E1300" s="34">
        <v>22300</v>
      </c>
      <c r="F1300" s="34">
        <v>10000</v>
      </c>
      <c r="G1300" s="9" t="str">
        <f>VLOOKUP(B1300,'[1]Business Unit Lookup'!A:B,2,FALSE)</f>
        <v>Dept of Health Professions</v>
      </c>
      <c r="H1300" s="33" t="str">
        <f>VLOOKUP(C1300,'[1]Fund Lookup'!B:C,2,FALSE)</f>
        <v>Federal Trust</v>
      </c>
      <c r="I1300" s="35" t="s">
        <v>2252</v>
      </c>
      <c r="J1300" s="33" t="str">
        <f>VLOOKUP(I1300,'[1]Table B'!A:B,2,FALSE)</f>
        <v>Special Revenue-Federal</v>
      </c>
      <c r="K1300" s="9" t="str">
        <f t="shared" si="62"/>
        <v>120-Special Revenue-Federal</v>
      </c>
      <c r="L1300" s="9" t="str">
        <f>IFERROR(VLOOKUP(A1300,'[1]VAC as of March 2024'!A:K,11,FALSE),"No")</f>
        <v>No</v>
      </c>
      <c r="M1300" s="9" t="s">
        <v>2248</v>
      </c>
      <c r="O1300" s="33" t="s">
        <v>2248</v>
      </c>
      <c r="P1300" s="33" t="s">
        <v>6070</v>
      </c>
      <c r="Q1300" s="2" t="str">
        <f>VLOOKUP(P1300,'[1]Table E'!A:C,3,FALSE)</f>
        <v>Gifts and grants</v>
      </c>
    </row>
    <row r="1301" spans="1:17" x14ac:dyDescent="0.25">
      <c r="A1301" s="33" t="str">
        <f t="shared" si="60"/>
        <v>2230015000</v>
      </c>
      <c r="B1301" s="33" t="s">
        <v>2368</v>
      </c>
      <c r="C1301" s="33" t="s">
        <v>2222</v>
      </c>
      <c r="D1301" s="9" t="str">
        <f t="shared" si="61"/>
        <v>2230015000</v>
      </c>
      <c r="E1301" s="34">
        <v>22300</v>
      </c>
      <c r="F1301" s="34">
        <v>15000</v>
      </c>
      <c r="G1301" s="9" t="str">
        <f>VLOOKUP(B1301,'[1]Business Unit Lookup'!A:B,2,FALSE)</f>
        <v>Dept of Health Professions</v>
      </c>
      <c r="H1301" s="33" t="str">
        <f>VLOOKUP(C1301,'[1]Fund Lookup'!B:C,2,FALSE)</f>
        <v>General Fixed Asset Acct Group</v>
      </c>
      <c r="I1301" s="35" t="s">
        <v>2242</v>
      </c>
      <c r="J1301" s="33" t="str">
        <f>VLOOKUP(I1301,'[1]Table B'!A:B,2,FALSE)</f>
        <v>Fixed Assets, Fund 1500</v>
      </c>
      <c r="K1301" s="9" t="str">
        <f t="shared" si="62"/>
        <v>610-Fixed Assets, Fund 1500</v>
      </c>
      <c r="L1301" s="9" t="str">
        <f>IFERROR(VLOOKUP(A1301,'[1]VAC as of March 2024'!A:K,11,FALSE),"No")</f>
        <v>No</v>
      </c>
      <c r="M1301" s="9" t="s">
        <v>4</v>
      </c>
      <c r="Q1301" s="2"/>
    </row>
    <row r="1302" spans="1:17" x14ac:dyDescent="0.25">
      <c r="A1302" s="33" t="str">
        <f t="shared" si="60"/>
        <v>2260001000</v>
      </c>
      <c r="B1302" s="33" t="s">
        <v>2369</v>
      </c>
      <c r="C1302" s="33" t="s">
        <v>1</v>
      </c>
      <c r="D1302" s="9" t="str">
        <f t="shared" si="61"/>
        <v>226001000</v>
      </c>
      <c r="E1302" s="34">
        <v>22600</v>
      </c>
      <c r="F1302" s="34">
        <v>1000</v>
      </c>
      <c r="G1302" s="9" t="str">
        <f>VLOOKUP(B1302,'[1]Business Unit Lookup'!A:B,2,FALSE)</f>
        <v>Board of Accountancy</v>
      </c>
      <c r="H1302" s="33" t="str">
        <f>VLOOKUP(C1302,'[1]Fund Lookup'!B:C,2,FALSE)</f>
        <v>General Fund</v>
      </c>
      <c r="I1302" s="35" t="s">
        <v>2236</v>
      </c>
      <c r="J1302" s="33" t="str">
        <f>VLOOKUP(I1302,'[1]Table B'!A:B,2,FALSE)</f>
        <v>General</v>
      </c>
      <c r="K1302" s="9" t="str">
        <f t="shared" si="62"/>
        <v>100-General</v>
      </c>
      <c r="L1302" s="9" t="str">
        <f>IFERROR(VLOOKUP(A1302,'[1]VAC as of March 2024'!A:K,11,FALSE),"No")</f>
        <v>No</v>
      </c>
      <c r="M1302" s="9" t="s">
        <v>2237</v>
      </c>
      <c r="O1302" s="33" t="s">
        <v>2240</v>
      </c>
      <c r="P1302" s="33" t="s">
        <v>6061</v>
      </c>
      <c r="Q1302" s="2" t="str">
        <f>VLOOKUP(P1302,'[1]Table E'!A:C,3,FALSE)</f>
        <v>Unassigned</v>
      </c>
    </row>
    <row r="1303" spans="1:17" x14ac:dyDescent="0.25">
      <c r="A1303" s="33" t="str">
        <f t="shared" si="60"/>
        <v>2260002021</v>
      </c>
      <c r="B1303" s="33" t="s">
        <v>2369</v>
      </c>
      <c r="C1303" s="33" t="s">
        <v>35</v>
      </c>
      <c r="D1303" s="9" t="str">
        <f t="shared" si="61"/>
        <v>226002021</v>
      </c>
      <c r="E1303" s="34">
        <v>22600</v>
      </c>
      <c r="F1303" s="34">
        <v>2021</v>
      </c>
      <c r="G1303" s="9" t="str">
        <f>VLOOKUP(B1303,'[1]Business Unit Lookup'!A:B,2,FALSE)</f>
        <v>Board of Accountancy</v>
      </c>
      <c r="H1303" s="33" t="str">
        <f>VLOOKUP(C1303,'[1]Fund Lookup'!B:C,2,FALSE)</f>
        <v>BOA Trust Fund</v>
      </c>
      <c r="I1303" s="35" t="s">
        <v>2239</v>
      </c>
      <c r="J1303" s="33" t="str">
        <f>VLOOKUP(I1303,'[1]Table B'!A:B,2,FALSE)</f>
        <v>Special Revenue-Other</v>
      </c>
      <c r="K1303" s="9" t="str">
        <f t="shared" si="62"/>
        <v>105-Special Revenue-Other</v>
      </c>
      <c r="L1303" s="9" t="str">
        <f>IFERROR(VLOOKUP(A1303,'[1]VAC as of March 2024'!A:K,11,FALSE),"No")</f>
        <v>No</v>
      </c>
      <c r="M1303" s="9" t="s">
        <v>2240</v>
      </c>
      <c r="O1303" s="33" t="s">
        <v>2241</v>
      </c>
      <c r="P1303" s="33" t="s">
        <v>6069</v>
      </c>
      <c r="Q1303" s="2" t="str">
        <f>VLOOKUP(P1303,'[1]Table E'!A:C,3,FALSE)</f>
        <v>Economic and Technological development</v>
      </c>
    </row>
    <row r="1304" spans="1:17" x14ac:dyDescent="0.25">
      <c r="A1304" s="33" t="str">
        <f t="shared" si="60"/>
        <v>2260007020</v>
      </c>
      <c r="B1304" s="33" t="s">
        <v>2369</v>
      </c>
      <c r="C1304" s="33" t="s">
        <v>1152</v>
      </c>
      <c r="D1304" s="9" t="str">
        <f t="shared" si="61"/>
        <v>226007020</v>
      </c>
      <c r="E1304" s="34">
        <v>22600</v>
      </c>
      <c r="F1304" s="34">
        <v>7020</v>
      </c>
      <c r="G1304" s="9" t="str">
        <f>VLOOKUP(B1304,'[1]Business Unit Lookup'!A:B,2,FALSE)</f>
        <v>Board of Accountancy</v>
      </c>
      <c r="H1304" s="33" t="str">
        <f>VLOOKUP(C1304,'[1]Fund Lookup'!B:C,2,FALSE)</f>
        <v>Literary Fund</v>
      </c>
      <c r="I1304" s="35" t="s">
        <v>2283</v>
      </c>
      <c r="J1304" s="33" t="str">
        <f>VLOOKUP(I1304,'[1]Table B'!A:B,2,FALSE)</f>
        <v>Special Revenue-Literary</v>
      </c>
      <c r="K1304" s="9" t="str">
        <f t="shared" si="62"/>
        <v>125-Special Revenue-Literary</v>
      </c>
      <c r="L1304" s="9" t="str">
        <f>IFERROR(VLOOKUP(A1304,'[1]VAC as of March 2024'!A:K,11,FALSE),"No")</f>
        <v>No</v>
      </c>
      <c r="M1304" s="9" t="s">
        <v>2248</v>
      </c>
      <c r="O1304" s="33" t="s">
        <v>2248</v>
      </c>
      <c r="P1304" s="33" t="s">
        <v>6090</v>
      </c>
      <c r="Q1304" s="2" t="str">
        <f>VLOOKUP(P1304,'[1]Table E'!A:C,3,FALSE)</f>
        <v>Literary Fund</v>
      </c>
    </row>
    <row r="1305" spans="1:17" x14ac:dyDescent="0.25">
      <c r="A1305" s="33" t="str">
        <f t="shared" si="60"/>
        <v>2260009226</v>
      </c>
      <c r="B1305" s="33" t="s">
        <v>2369</v>
      </c>
      <c r="C1305" s="33" t="s">
        <v>1887</v>
      </c>
      <c r="D1305" s="9" t="str">
        <f t="shared" si="61"/>
        <v>226009226</v>
      </c>
      <c r="E1305" s="34">
        <v>22600</v>
      </c>
      <c r="F1305" s="34">
        <v>9226</v>
      </c>
      <c r="G1305" s="9" t="str">
        <f>VLOOKUP(B1305,'[1]Business Unit Lookup'!A:B,2,FALSE)</f>
        <v>Board of Accountancy</v>
      </c>
      <c r="H1305" s="33" t="str">
        <f>VLOOKUP(C1305,'[1]Fund Lookup'!B:C,2,FALSE)</f>
        <v>BOA Dedicated Special Rev Fund</v>
      </c>
      <c r="I1305" s="35" t="s">
        <v>2239</v>
      </c>
      <c r="J1305" s="33" t="str">
        <f>VLOOKUP(I1305,'[1]Table B'!A:B,2,FALSE)</f>
        <v>Special Revenue-Other</v>
      </c>
      <c r="K1305" s="9" t="str">
        <f t="shared" si="62"/>
        <v>105-Special Revenue-Other</v>
      </c>
      <c r="L1305" s="9" t="str">
        <f>IFERROR(VLOOKUP(A1305,'[1]VAC as of March 2024'!A:K,11,FALSE),"No")</f>
        <v>No</v>
      </c>
      <c r="M1305" s="9" t="s">
        <v>2240</v>
      </c>
      <c r="O1305" s="33" t="s">
        <v>2241</v>
      </c>
      <c r="P1305" s="33" t="s">
        <v>6069</v>
      </c>
      <c r="Q1305" s="2" t="str">
        <f>VLOOKUP(P1305,'[1]Table E'!A:C,3,FALSE)</f>
        <v>Economic and Technological development</v>
      </c>
    </row>
    <row r="1306" spans="1:17" x14ac:dyDescent="0.25">
      <c r="A1306" s="33" t="str">
        <f t="shared" si="60"/>
        <v>2260015000</v>
      </c>
      <c r="B1306" s="33" t="s">
        <v>2369</v>
      </c>
      <c r="C1306" s="33" t="s">
        <v>2222</v>
      </c>
      <c r="D1306" s="9" t="str">
        <f t="shared" si="61"/>
        <v>2260015000</v>
      </c>
      <c r="E1306" s="34">
        <v>22600</v>
      </c>
      <c r="F1306" s="34">
        <v>15000</v>
      </c>
      <c r="G1306" s="9" t="str">
        <f>VLOOKUP(B1306,'[1]Business Unit Lookup'!A:B,2,FALSE)</f>
        <v>Board of Accountancy</v>
      </c>
      <c r="H1306" s="33" t="str">
        <f>VLOOKUP(C1306,'[1]Fund Lookup'!B:C,2,FALSE)</f>
        <v>General Fixed Asset Acct Group</v>
      </c>
      <c r="I1306" s="35" t="s">
        <v>2242</v>
      </c>
      <c r="J1306" s="33" t="str">
        <f>VLOOKUP(I1306,'[1]Table B'!A:B,2,FALSE)</f>
        <v>Fixed Assets, Fund 1500</v>
      </c>
      <c r="K1306" s="9" t="str">
        <f t="shared" si="62"/>
        <v>610-Fixed Assets, Fund 1500</v>
      </c>
      <c r="L1306" s="9" t="str">
        <f>IFERROR(VLOOKUP(A1306,'[1]VAC as of March 2024'!A:K,11,FALSE),"No")</f>
        <v>No</v>
      </c>
      <c r="M1306" s="9" t="s">
        <v>4</v>
      </c>
      <c r="Q1306" s="2"/>
    </row>
    <row r="1307" spans="1:17" x14ac:dyDescent="0.25">
      <c r="A1307" s="33" t="str">
        <f t="shared" si="60"/>
        <v>2290001000</v>
      </c>
      <c r="B1307" s="33" t="s">
        <v>2370</v>
      </c>
      <c r="C1307" s="33" t="s">
        <v>1</v>
      </c>
      <c r="D1307" s="9" t="str">
        <f t="shared" si="61"/>
        <v>229001000</v>
      </c>
      <c r="E1307" s="34">
        <v>22900</v>
      </c>
      <c r="F1307" s="34">
        <v>1000</v>
      </c>
      <c r="G1307" s="9" t="str">
        <f>VLOOKUP(B1307,'[1]Business Unit Lookup'!A:B,2,FALSE)</f>
        <v>Coop Extension &amp; Agr Experimnt</v>
      </c>
      <c r="H1307" s="33" t="str">
        <f>VLOOKUP(C1307,'[1]Fund Lookup'!B:C,2,FALSE)</f>
        <v>General Fund</v>
      </c>
      <c r="I1307" s="35" t="s">
        <v>2236</v>
      </c>
      <c r="J1307" s="33" t="str">
        <f>VLOOKUP(I1307,'[1]Table B'!A:B,2,FALSE)</f>
        <v>General</v>
      </c>
      <c r="K1307" s="9" t="str">
        <f t="shared" si="62"/>
        <v>100-General</v>
      </c>
      <c r="L1307" s="9" t="str">
        <f>IFERROR(VLOOKUP(A1307,'[1]VAC as of March 2024'!A:K,11,FALSE),"No")</f>
        <v>No</v>
      </c>
      <c r="M1307" s="9" t="s">
        <v>2237</v>
      </c>
      <c r="O1307" s="33" t="s">
        <v>2240</v>
      </c>
      <c r="P1307" s="33" t="s">
        <v>6061</v>
      </c>
      <c r="Q1307" s="2" t="str">
        <f>VLOOKUP(P1307,'[1]Table E'!A:C,3,FALSE)</f>
        <v>Unassigned</v>
      </c>
    </row>
    <row r="1308" spans="1:17" x14ac:dyDescent="0.25">
      <c r="A1308" s="33" t="str">
        <f t="shared" si="60"/>
        <v>2290003000</v>
      </c>
      <c r="B1308" s="33" t="s">
        <v>2370</v>
      </c>
      <c r="C1308" s="33" t="s">
        <v>772</v>
      </c>
      <c r="D1308" s="9" t="str">
        <f t="shared" si="61"/>
        <v>229003000</v>
      </c>
      <c r="E1308" s="34">
        <v>22900</v>
      </c>
      <c r="F1308" s="34">
        <v>3000</v>
      </c>
      <c r="G1308" s="9" t="str">
        <f>VLOOKUP(B1308,'[1]Business Unit Lookup'!A:B,2,FALSE)</f>
        <v>Coop Extension &amp; Agr Experimnt</v>
      </c>
      <c r="H1308" s="33" t="str">
        <f>VLOOKUP(C1308,'[1]Fund Lookup'!B:C,2,FALSE)</f>
        <v>Higher Education Operating</v>
      </c>
      <c r="I1308" s="35" t="s">
        <v>2307</v>
      </c>
      <c r="J1308" s="33" t="str">
        <f>VLOOKUP(I1308,'[1]Table B'!A:B,2,FALSE)</f>
        <v>CU-HE-Non-specific Activity</v>
      </c>
      <c r="K1308" s="9" t="str">
        <f t="shared" si="62"/>
        <v>500-CU-HE-Non-specific Activity</v>
      </c>
      <c r="L1308" s="9" t="str">
        <f>IFERROR(VLOOKUP(A1308,'[1]VAC as of March 2024'!A:K,11,FALSE),"No")</f>
        <v>No</v>
      </c>
      <c r="M1308" s="9" t="s">
        <v>2240</v>
      </c>
      <c r="Q1308" s="2"/>
    </row>
    <row r="1309" spans="1:17" x14ac:dyDescent="0.25">
      <c r="A1309" s="33" t="str">
        <f t="shared" si="60"/>
        <v>2290003010</v>
      </c>
      <c r="B1309" s="33" t="s">
        <v>2370</v>
      </c>
      <c r="C1309" s="33" t="s">
        <v>775</v>
      </c>
      <c r="D1309" s="9" t="str">
        <f t="shared" si="61"/>
        <v>229003010</v>
      </c>
      <c r="E1309" s="34">
        <v>22900</v>
      </c>
      <c r="F1309" s="34">
        <v>3010</v>
      </c>
      <c r="G1309" s="9" t="str">
        <f>VLOOKUP(B1309,'[1]Business Unit Lookup'!A:B,2,FALSE)</f>
        <v>Coop Extension &amp; Agr Experimnt</v>
      </c>
      <c r="H1309" s="33" t="str">
        <f>VLOOKUP(C1309,'[1]Fund Lookup'!B:C,2,FALSE)</f>
        <v>Higher Education Federal</v>
      </c>
      <c r="I1309" s="35" t="s">
        <v>2307</v>
      </c>
      <c r="J1309" s="33" t="str">
        <f>VLOOKUP(I1309,'[1]Table B'!A:B,2,FALSE)</f>
        <v>CU-HE-Non-specific Activity</v>
      </c>
      <c r="K1309" s="9" t="str">
        <f t="shared" si="62"/>
        <v>500-CU-HE-Non-specific Activity</v>
      </c>
      <c r="L1309" s="9" t="str">
        <f>IFERROR(VLOOKUP(A1309,'[1]VAC as of March 2024'!A:K,11,FALSE),"No")</f>
        <v>No</v>
      </c>
      <c r="M1309" s="9" t="s">
        <v>2248</v>
      </c>
      <c r="Q1309" s="2"/>
    </row>
    <row r="1310" spans="1:17" x14ac:dyDescent="0.25">
      <c r="A1310" s="33" t="str">
        <f t="shared" si="60"/>
        <v>2290003030</v>
      </c>
      <c r="B1310" s="33" t="s">
        <v>2370</v>
      </c>
      <c r="C1310" s="33" t="s">
        <v>780</v>
      </c>
      <c r="D1310" s="9" t="str">
        <f t="shared" si="61"/>
        <v>229003030</v>
      </c>
      <c r="E1310" s="34">
        <v>22900</v>
      </c>
      <c r="F1310" s="34">
        <v>3030</v>
      </c>
      <c r="G1310" s="9" t="str">
        <f>VLOOKUP(B1310,'[1]Business Unit Lookup'!A:B,2,FALSE)</f>
        <v>Coop Extension &amp; Agr Experimnt</v>
      </c>
      <c r="H1310" s="33" t="str">
        <f>VLOOKUP(C1310,'[1]Fund Lookup'!B:C,2,FALSE)</f>
        <v>Indirect Cost Recovery</v>
      </c>
      <c r="I1310" s="35" t="s">
        <v>2307</v>
      </c>
      <c r="J1310" s="33" t="str">
        <f>VLOOKUP(I1310,'[1]Table B'!A:B,2,FALSE)</f>
        <v>CU-HE-Non-specific Activity</v>
      </c>
      <c r="K1310" s="9" t="str">
        <f t="shared" si="62"/>
        <v>500-CU-HE-Non-specific Activity</v>
      </c>
      <c r="L1310" s="9" t="str">
        <f>IFERROR(VLOOKUP(A1310,'[1]VAC as of March 2024'!A:K,11,FALSE),"No")</f>
        <v>No</v>
      </c>
      <c r="M1310" s="9" t="s">
        <v>2240</v>
      </c>
      <c r="Q1310" s="2"/>
    </row>
    <row r="1311" spans="1:17" x14ac:dyDescent="0.25">
      <c r="A1311" s="33" t="str">
        <f t="shared" si="60"/>
        <v>2290003040</v>
      </c>
      <c r="B1311" s="87" t="s">
        <v>2370</v>
      </c>
      <c r="C1311" s="36" t="s">
        <v>8347</v>
      </c>
      <c r="D1311" s="9" t="str">
        <f t="shared" si="61"/>
        <v>229003040</v>
      </c>
      <c r="E1311" s="87">
        <v>22900</v>
      </c>
      <c r="F1311" s="37">
        <v>3040</v>
      </c>
      <c r="G1311" s="9" t="str">
        <f>VLOOKUP(B1311,'[1]Business Unit Lookup'!A:B,2,FALSE)</f>
        <v>Coop Extension &amp; Agr Experimnt</v>
      </c>
      <c r="H1311" s="33" t="str">
        <f>VLOOKUP(C1311,'[1]Fund Lookup'!B:C,2,FALSE)</f>
        <v>Institutional Reserve Fund</v>
      </c>
      <c r="I1311" s="35" t="s">
        <v>2307</v>
      </c>
      <c r="J1311" s="33" t="str">
        <f>VLOOKUP(I1311,'[1]Table B'!A:B,2,FALSE)</f>
        <v>CU-HE-Non-specific Activity</v>
      </c>
      <c r="K1311" s="9" t="str">
        <f t="shared" si="62"/>
        <v>500-CU-HE-Non-specific Activity</v>
      </c>
      <c r="L1311" s="9" t="str">
        <f>IFERROR(VLOOKUP(A1311,'[1]VAC as of March 2024'!A:K,11,FALSE),"No")</f>
        <v>No</v>
      </c>
      <c r="M1311" s="37" t="s">
        <v>2240</v>
      </c>
      <c r="O1311" s="38"/>
      <c r="P1311" s="38"/>
      <c r="Q1311" s="2"/>
    </row>
    <row r="1312" spans="1:17" x14ac:dyDescent="0.25">
      <c r="A1312" s="33" t="str">
        <f t="shared" si="60"/>
        <v>2290003095</v>
      </c>
      <c r="B1312" s="40" t="s">
        <v>2370</v>
      </c>
      <c r="C1312" s="36" t="s">
        <v>8790</v>
      </c>
      <c r="D1312" s="9" t="str">
        <f t="shared" si="61"/>
        <v>229003095</v>
      </c>
      <c r="E1312" s="41">
        <v>22900</v>
      </c>
      <c r="F1312" s="37">
        <v>3095</v>
      </c>
      <c r="G1312" s="9" t="str">
        <f>VLOOKUP(B1312,'[1]Business Unit Lookup'!A:B,2,FALSE)</f>
        <v>Coop Extension &amp; Agr Experimnt</v>
      </c>
      <c r="H1312" s="33" t="str">
        <f>VLOOKUP(C1312,'[1]Fund Lookup'!B:C,2,FALSE)</f>
        <v>Opioid Abatement Fund</v>
      </c>
      <c r="I1312" s="35" t="s">
        <v>2307</v>
      </c>
      <c r="J1312" s="33" t="str">
        <f>VLOOKUP(I1312,'[1]Table B'!A:B,2,FALSE)</f>
        <v>CU-HE-Non-specific Activity</v>
      </c>
      <c r="K1312" s="9" t="str">
        <f t="shared" si="62"/>
        <v>500-CU-HE-Non-specific Activity</v>
      </c>
      <c r="L1312" s="9" t="str">
        <f>IFERROR(VLOOKUP(A1312,'[1]VAC as of March 2024'!A:K,11,FALSE),"No")</f>
        <v>No</v>
      </c>
      <c r="M1312" s="38" t="s">
        <v>2248</v>
      </c>
      <c r="O1312" s="38"/>
      <c r="P1312" s="38"/>
      <c r="Q1312" s="2"/>
    </row>
    <row r="1313" spans="1:17" x14ac:dyDescent="0.25">
      <c r="A1313" s="33" t="str">
        <f t="shared" si="60"/>
        <v>2290003210</v>
      </c>
      <c r="B1313" s="36" t="s">
        <v>2370</v>
      </c>
      <c r="C1313" s="36" t="s">
        <v>6135</v>
      </c>
      <c r="D1313" s="9" t="str">
        <f t="shared" si="61"/>
        <v>229003210</v>
      </c>
      <c r="E1313" s="35">
        <v>22900</v>
      </c>
      <c r="F1313" s="37">
        <v>3210</v>
      </c>
      <c r="G1313" s="9" t="str">
        <f>VLOOKUP(B1313,'[1]Business Unit Lookup'!A:B,2,FALSE)</f>
        <v>Coop Extension &amp; Agr Experimnt</v>
      </c>
      <c r="H1313" s="33" t="str">
        <f>VLOOKUP(C1313,'[1]Fund Lookup'!B:C,2,FALSE)</f>
        <v>ARP-CrvStLoclFisRecFd-COVID-19</v>
      </c>
      <c r="I1313" s="35" t="s">
        <v>2307</v>
      </c>
      <c r="J1313" s="33" t="str">
        <f>VLOOKUP(I1313,'[1]Table B'!A:B,2,FALSE)</f>
        <v>CU-HE-Non-specific Activity</v>
      </c>
      <c r="K1313" s="9" t="str">
        <f t="shared" si="62"/>
        <v>500-CU-HE-Non-specific Activity</v>
      </c>
      <c r="L1313" s="9" t="str">
        <f>IFERROR(VLOOKUP(A1313,'[1]VAC as of March 2024'!A:K,11,FALSE),"No")</f>
        <v>No</v>
      </c>
      <c r="M1313" s="38" t="s">
        <v>5493</v>
      </c>
      <c r="O1313" s="38"/>
      <c r="P1313" s="38"/>
      <c r="Q1313" s="2"/>
    </row>
    <row r="1314" spans="1:17" x14ac:dyDescent="0.25">
      <c r="A1314" s="33" t="str">
        <f t="shared" si="60"/>
        <v>2290003230</v>
      </c>
      <c r="B1314" s="33" t="s">
        <v>2370</v>
      </c>
      <c r="C1314" s="33" t="s">
        <v>6136</v>
      </c>
      <c r="D1314" s="9" t="str">
        <f t="shared" si="61"/>
        <v>229003230</v>
      </c>
      <c r="E1314" s="34">
        <v>22900</v>
      </c>
      <c r="F1314" s="34">
        <v>3230</v>
      </c>
      <c r="G1314" s="9" t="str">
        <f>VLOOKUP(B1314,'[1]Business Unit Lookup'!A:B,2,FALSE)</f>
        <v>Coop Extension &amp; Agr Experimnt</v>
      </c>
      <c r="H1314" s="33" t="str">
        <f>VLOOKUP(C1314,'[1]Fund Lookup'!B:C,2,FALSE)</f>
        <v>Epi&amp;LabCpctyInfctsDis-COVID-19</v>
      </c>
      <c r="I1314" s="35" t="s">
        <v>2307</v>
      </c>
      <c r="J1314" s="33" t="str">
        <f>VLOOKUP(I1314,'[1]Table B'!A:B,2,FALSE)</f>
        <v>CU-HE-Non-specific Activity</v>
      </c>
      <c r="K1314" s="9" t="str">
        <f t="shared" si="62"/>
        <v>500-CU-HE-Non-specific Activity</v>
      </c>
      <c r="L1314" s="9" t="str">
        <f>IFERROR(VLOOKUP(A1314,'[1]VAC as of March 2024'!A:K,11,FALSE),"No")</f>
        <v>No</v>
      </c>
      <c r="M1314" s="9" t="s">
        <v>5493</v>
      </c>
      <c r="Q1314" s="2"/>
    </row>
    <row r="1315" spans="1:17" x14ac:dyDescent="0.25">
      <c r="A1315" s="33" t="str">
        <f t="shared" si="60"/>
        <v>2290003280</v>
      </c>
      <c r="B1315" s="33" t="s">
        <v>2370</v>
      </c>
      <c r="C1315" s="33" t="s">
        <v>5559</v>
      </c>
      <c r="D1315" s="9" t="str">
        <f t="shared" si="61"/>
        <v>229003280</v>
      </c>
      <c r="E1315" s="34">
        <v>22900</v>
      </c>
      <c r="F1315" s="34">
        <v>3280</v>
      </c>
      <c r="G1315" s="9" t="str">
        <f>VLOOKUP(B1315,'[1]Business Unit Lookup'!A:B,2,FALSE)</f>
        <v>Coop Extension &amp; Agr Experimnt</v>
      </c>
      <c r="H1315" s="33" t="str">
        <f>VLOOKUP(C1315,'[1]Fund Lookup'!B:C,2,FALSE)</f>
        <v>CoronavrsEmrSpplFdPrg-COVID-19</v>
      </c>
      <c r="I1315" s="35" t="s">
        <v>2307</v>
      </c>
      <c r="J1315" s="33" t="str">
        <f>VLOOKUP(I1315,'[1]Table B'!A:B,2,FALSE)</f>
        <v>CU-HE-Non-specific Activity</v>
      </c>
      <c r="K1315" s="9" t="str">
        <f t="shared" si="62"/>
        <v>500-CU-HE-Non-specific Activity</v>
      </c>
      <c r="L1315" s="9" t="str">
        <f>IFERROR(VLOOKUP(A1315,'[1]VAC as of March 2024'!A:K,11,FALSE),"No")</f>
        <v>No</v>
      </c>
      <c r="M1315" s="9" t="s">
        <v>5493</v>
      </c>
      <c r="Q1315" s="2"/>
    </row>
    <row r="1316" spans="1:17" x14ac:dyDescent="0.25">
      <c r="A1316" s="33" t="str">
        <f t="shared" si="60"/>
        <v>2290003300</v>
      </c>
      <c r="B1316" s="33" t="s">
        <v>2370</v>
      </c>
      <c r="C1316" s="33" t="s">
        <v>824</v>
      </c>
      <c r="D1316" s="9" t="str">
        <f t="shared" si="61"/>
        <v>229003300</v>
      </c>
      <c r="E1316" s="34">
        <v>22900</v>
      </c>
      <c r="F1316" s="34">
        <v>3300</v>
      </c>
      <c r="G1316" s="9" t="str">
        <f>VLOOKUP(B1316,'[1]Business Unit Lookup'!A:B,2,FALSE)</f>
        <v>Coop Extension &amp; Agr Experimnt</v>
      </c>
      <c r="H1316" s="33" t="str">
        <f>VLOOKUP(C1316,'[1]Fund Lookup'!B:C,2,FALSE)</f>
        <v>Hi Ed Decentralzation Suspense</v>
      </c>
      <c r="I1316" s="35" t="s">
        <v>2307</v>
      </c>
      <c r="J1316" s="33" t="str">
        <f>VLOOKUP(I1316,'[1]Table B'!A:B,2,FALSE)</f>
        <v>CU-HE-Non-specific Activity</v>
      </c>
      <c r="K1316" s="9" t="str">
        <f t="shared" si="62"/>
        <v>500-CU-HE-Non-specific Activity</v>
      </c>
      <c r="L1316" s="9" t="str">
        <f>IFERROR(VLOOKUP(A1316,'[1]VAC as of March 2024'!A:K,11,FALSE),"No")</f>
        <v>No</v>
      </c>
      <c r="M1316" s="9" t="s">
        <v>2240</v>
      </c>
      <c r="Q1316" s="2"/>
    </row>
    <row r="1317" spans="1:17" x14ac:dyDescent="0.25">
      <c r="A1317" s="33" t="str">
        <f t="shared" si="60"/>
        <v>2290003420</v>
      </c>
      <c r="B1317" s="33" t="s">
        <v>2370</v>
      </c>
      <c r="C1317" s="33" t="s">
        <v>5584</v>
      </c>
      <c r="D1317" s="9" t="str">
        <f t="shared" si="61"/>
        <v>229003420</v>
      </c>
      <c r="E1317" s="34">
        <v>22900</v>
      </c>
      <c r="F1317" s="34">
        <v>3420</v>
      </c>
      <c r="G1317" s="9" t="str">
        <f>VLOOKUP(B1317,'[1]Business Unit Lookup'!A:B,2,FALSE)</f>
        <v>Coop Extension &amp; Agr Experimnt</v>
      </c>
      <c r="H1317" s="33" t="str">
        <f>VLOOKUP(C1317,'[1]Fund Lookup'!B:C,2,FALSE)</f>
        <v>Caresactrlffd-General-Covid-19</v>
      </c>
      <c r="I1317" s="35" t="s">
        <v>2307</v>
      </c>
      <c r="J1317" s="33" t="str">
        <f>VLOOKUP(I1317,'[1]Table B'!A:B,2,FALSE)</f>
        <v>CU-HE-Non-specific Activity</v>
      </c>
      <c r="K1317" s="9" t="str">
        <f t="shared" si="62"/>
        <v>500-CU-HE-Non-specific Activity</v>
      </c>
      <c r="L1317" s="9" t="str">
        <f>IFERROR(VLOOKUP(A1317,'[1]VAC as of March 2024'!A:K,11,FALSE),"No")</f>
        <v>No</v>
      </c>
      <c r="M1317" s="9" t="s">
        <v>5493</v>
      </c>
      <c r="Q1317" s="2"/>
    </row>
    <row r="1318" spans="1:17" x14ac:dyDescent="0.25">
      <c r="A1318" s="33" t="str">
        <f t="shared" si="60"/>
        <v>2290003460</v>
      </c>
      <c r="B1318" s="35" t="s">
        <v>2370</v>
      </c>
      <c r="C1318" s="36" t="s">
        <v>8470</v>
      </c>
      <c r="D1318" s="9" t="str">
        <f t="shared" si="61"/>
        <v>229003460</v>
      </c>
      <c r="E1318" s="35">
        <v>22900</v>
      </c>
      <c r="F1318" s="37">
        <v>3460</v>
      </c>
      <c r="G1318" s="9" t="str">
        <f>VLOOKUP(B1318,'[1]Business Unit Lookup'!A:B,2,FALSE)</f>
        <v>Coop Extension &amp; Agr Experimnt</v>
      </c>
      <c r="H1318" s="33" t="str">
        <f>VLOOKUP(C1318,'[1]Fund Lookup'!B:C,2,FALSE)</f>
        <v>Innovative internship Fund</v>
      </c>
      <c r="I1318" s="35" t="s">
        <v>2307</v>
      </c>
      <c r="J1318" s="33" t="str">
        <f>VLOOKUP(I1318,'[1]Table B'!A:B,2,FALSE)</f>
        <v>CU-HE-Non-specific Activity</v>
      </c>
      <c r="K1318" s="9" t="str">
        <f t="shared" si="62"/>
        <v>500-CU-HE-Non-specific Activity</v>
      </c>
      <c r="L1318" s="9" t="str">
        <f>IFERROR(VLOOKUP(A1318,'[1]VAC as of March 2024'!A:K,11,FALSE),"No")</f>
        <v>No</v>
      </c>
      <c r="M1318" s="38" t="s">
        <v>2240</v>
      </c>
      <c r="O1318" s="38"/>
      <c r="P1318" s="38"/>
      <c r="Q1318" s="2"/>
    </row>
    <row r="1319" spans="1:17" x14ac:dyDescent="0.25">
      <c r="A1319" s="33" t="str">
        <f t="shared" si="60"/>
        <v>2290003490</v>
      </c>
      <c r="B1319" s="35" t="s">
        <v>2370</v>
      </c>
      <c r="C1319" s="36" t="s">
        <v>8475</v>
      </c>
      <c r="D1319" s="9" t="str">
        <f t="shared" si="61"/>
        <v>229003490</v>
      </c>
      <c r="E1319" s="35">
        <v>22900</v>
      </c>
      <c r="F1319" s="37">
        <v>3490</v>
      </c>
      <c r="G1319" s="9" t="str">
        <f>VLOOKUP(B1319,'[1]Business Unit Lookup'!A:B,2,FALSE)</f>
        <v>Coop Extension &amp; Agr Experimnt</v>
      </c>
      <c r="H1319" s="33" t="str">
        <f>VLOOKUP(C1319,'[1]Fund Lookup'!B:C,2,FALSE)</f>
        <v>NewEconomyWrkfrcCrdntlGrntFnd</v>
      </c>
      <c r="I1319" s="35" t="s">
        <v>2307</v>
      </c>
      <c r="J1319" s="33" t="str">
        <f>VLOOKUP(I1319,'[1]Table B'!A:B,2,FALSE)</f>
        <v>CU-HE-Non-specific Activity</v>
      </c>
      <c r="K1319" s="9" t="str">
        <f t="shared" si="62"/>
        <v>500-CU-HE-Non-specific Activity</v>
      </c>
      <c r="L1319" s="9" t="str">
        <f>IFERROR(VLOOKUP(A1319,'[1]VAC as of March 2024'!A:K,11,FALSE),"No")</f>
        <v>No</v>
      </c>
      <c r="M1319" s="38" t="s">
        <v>2240</v>
      </c>
      <c r="O1319" s="38"/>
      <c r="P1319" s="38"/>
      <c r="Q1319" s="2"/>
    </row>
    <row r="1320" spans="1:17" x14ac:dyDescent="0.25">
      <c r="A1320" s="33" t="str">
        <f t="shared" si="60"/>
        <v>2290008170</v>
      </c>
      <c r="B1320" s="33" t="s">
        <v>2370</v>
      </c>
      <c r="C1320" s="33" t="s">
        <v>1620</v>
      </c>
      <c r="D1320" s="9" t="str">
        <f t="shared" si="61"/>
        <v>229008170</v>
      </c>
      <c r="E1320" s="34">
        <v>22900</v>
      </c>
      <c r="F1320" s="34">
        <v>8170</v>
      </c>
      <c r="G1320" s="9" t="str">
        <f>VLOOKUP(B1320,'[1]Business Unit Lookup'!A:B,2,FALSE)</f>
        <v>Coop Extension &amp; Agr Experimnt</v>
      </c>
      <c r="H1320" s="33" t="str">
        <f>VLOOKUP(C1320,'[1]Fund Lookup'!B:C,2,FALSE)</f>
        <v>VCBA 21St Century</v>
      </c>
      <c r="I1320" s="35" t="s">
        <v>2307</v>
      </c>
      <c r="J1320" s="33" t="str">
        <f>VLOOKUP(I1320,'[1]Table B'!A:B,2,FALSE)</f>
        <v>CU-HE-Non-specific Activity</v>
      </c>
      <c r="K1320" s="9" t="str">
        <f t="shared" si="62"/>
        <v>500-CU-HE-Non-specific Activity</v>
      </c>
      <c r="L1320" s="9" t="str">
        <f>IFERROR(VLOOKUP(A1320,'[1]VAC as of March 2024'!A:K,11,FALSE),"No")</f>
        <v>No</v>
      </c>
      <c r="M1320" s="9" t="s">
        <v>2248</v>
      </c>
      <c r="Q1320" s="2"/>
    </row>
    <row r="1321" spans="1:17" x14ac:dyDescent="0.25">
      <c r="A1321" s="33" t="str">
        <f t="shared" si="60"/>
        <v>2290010008</v>
      </c>
      <c r="B1321" s="33" t="s">
        <v>2370</v>
      </c>
      <c r="C1321" s="33" t="s">
        <v>2176</v>
      </c>
      <c r="D1321" s="9" t="str">
        <f t="shared" si="61"/>
        <v>2290010008</v>
      </c>
      <c r="E1321" s="34">
        <v>22900</v>
      </c>
      <c r="F1321" s="34">
        <v>10008</v>
      </c>
      <c r="G1321" s="9" t="str">
        <f>VLOOKUP(B1321,'[1]Business Unit Lookup'!A:B,2,FALSE)</f>
        <v>Coop Extension &amp; Agr Experimnt</v>
      </c>
      <c r="H1321" s="33" t="str">
        <f>VLOOKUP(C1321,'[1]Fund Lookup'!B:C,2,FALSE)</f>
        <v>Federal Trust - VPISU/CE</v>
      </c>
      <c r="I1321" s="35" t="s">
        <v>2307</v>
      </c>
      <c r="J1321" s="33" t="str">
        <f>VLOOKUP(I1321,'[1]Table B'!A:B,2,FALSE)</f>
        <v>CU-HE-Non-specific Activity</v>
      </c>
      <c r="K1321" s="9" t="str">
        <f t="shared" si="62"/>
        <v>500-CU-HE-Non-specific Activity</v>
      </c>
      <c r="L1321" s="9" t="str">
        <f>IFERROR(VLOOKUP(A1321,'[1]VAC as of March 2024'!A:K,11,FALSE),"No")</f>
        <v>No</v>
      </c>
      <c r="M1321" s="9" t="s">
        <v>2248</v>
      </c>
      <c r="Q1321" s="2"/>
    </row>
    <row r="1322" spans="1:17" x14ac:dyDescent="0.25">
      <c r="A1322" s="33" t="str">
        <f t="shared" si="60"/>
        <v>2330002233</v>
      </c>
      <c r="B1322" s="33" t="s">
        <v>2371</v>
      </c>
      <c r="C1322" s="33" t="s">
        <v>340</v>
      </c>
      <c r="D1322" s="9" t="str">
        <f t="shared" si="61"/>
        <v>233002233</v>
      </c>
      <c r="E1322" s="34">
        <v>23300</v>
      </c>
      <c r="F1322" s="34">
        <v>2233</v>
      </c>
      <c r="G1322" s="9" t="str">
        <f>VLOOKUP(B1322,'[1]Business Unit Lookup'!A:B,2,FALSE)</f>
        <v>Board of Bar Examiners</v>
      </c>
      <c r="H1322" s="33" t="str">
        <f>VLOOKUP(C1322,'[1]Fund Lookup'!B:C,2,FALSE)</f>
        <v>VBBE Special Revenue Fund</v>
      </c>
      <c r="I1322" s="35" t="s">
        <v>2239</v>
      </c>
      <c r="J1322" s="33" t="str">
        <f>VLOOKUP(I1322,'[1]Table B'!A:B,2,FALSE)</f>
        <v>Special Revenue-Other</v>
      </c>
      <c r="K1322" s="9" t="str">
        <f t="shared" si="62"/>
        <v>105-Special Revenue-Other</v>
      </c>
      <c r="L1322" s="9" t="str">
        <f>IFERROR(VLOOKUP(A1322,'[1]VAC as of March 2024'!A:K,11,FALSE),"No")</f>
        <v>No</v>
      </c>
      <c r="M1322" s="9" t="s">
        <v>2240</v>
      </c>
      <c r="O1322" s="33" t="s">
        <v>2241</v>
      </c>
      <c r="P1322" s="33" t="s">
        <v>6072</v>
      </c>
      <c r="Q1322" s="2" t="str">
        <f>VLOOKUP(P1322,'[1]Table E'!A:C,3,FALSE)</f>
        <v>Regulatory oversight</v>
      </c>
    </row>
    <row r="1323" spans="1:17" x14ac:dyDescent="0.25">
      <c r="A1323" s="33" t="str">
        <f t="shared" si="60"/>
        <v>2330015000</v>
      </c>
      <c r="B1323" s="33" t="s">
        <v>2371</v>
      </c>
      <c r="C1323" s="33" t="s">
        <v>2222</v>
      </c>
      <c r="D1323" s="9" t="str">
        <f t="shared" si="61"/>
        <v>2330015000</v>
      </c>
      <c r="E1323" s="34">
        <v>23300</v>
      </c>
      <c r="F1323" s="34">
        <v>15000</v>
      </c>
      <c r="G1323" s="9" t="str">
        <f>VLOOKUP(B1323,'[1]Business Unit Lookup'!A:B,2,FALSE)</f>
        <v>Board of Bar Examiners</v>
      </c>
      <c r="H1323" s="33" t="str">
        <f>VLOOKUP(C1323,'[1]Fund Lookup'!B:C,2,FALSE)</f>
        <v>General Fixed Asset Acct Group</v>
      </c>
      <c r="I1323" s="35" t="s">
        <v>2242</v>
      </c>
      <c r="J1323" s="33" t="str">
        <f>VLOOKUP(I1323,'[1]Table B'!A:B,2,FALSE)</f>
        <v>Fixed Assets, Fund 1500</v>
      </c>
      <c r="K1323" s="9" t="str">
        <f t="shared" si="62"/>
        <v>610-Fixed Assets, Fund 1500</v>
      </c>
      <c r="L1323" s="9" t="str">
        <f>IFERROR(VLOOKUP(A1323,'[1]VAC as of March 2024'!A:K,11,FALSE),"No")</f>
        <v>No</v>
      </c>
      <c r="M1323" s="9" t="s">
        <v>4</v>
      </c>
      <c r="Q1323" s="2"/>
    </row>
    <row r="1324" spans="1:17" x14ac:dyDescent="0.25">
      <c r="A1324" s="33" t="str">
        <f t="shared" si="60"/>
        <v>2340001000</v>
      </c>
      <c r="B1324" s="33" t="s">
        <v>2372</v>
      </c>
      <c r="C1324" s="33" t="s">
        <v>1</v>
      </c>
      <c r="D1324" s="9" t="str">
        <f t="shared" si="61"/>
        <v>234001000</v>
      </c>
      <c r="E1324" s="34">
        <v>23400</v>
      </c>
      <c r="F1324" s="34">
        <v>1000</v>
      </c>
      <c r="G1324" s="9" t="str">
        <f>VLOOKUP(B1324,'[1]Business Unit Lookup'!A:B,2,FALSE)</f>
        <v>Coop Extension &amp; Agr Research</v>
      </c>
      <c r="H1324" s="33" t="str">
        <f>VLOOKUP(C1324,'[1]Fund Lookup'!B:C,2,FALSE)</f>
        <v>General Fund</v>
      </c>
      <c r="I1324" s="35" t="s">
        <v>2236</v>
      </c>
      <c r="J1324" s="33" t="str">
        <f>VLOOKUP(I1324,'[1]Table B'!A:B,2,FALSE)</f>
        <v>General</v>
      </c>
      <c r="K1324" s="9" t="str">
        <f t="shared" si="62"/>
        <v>100-General</v>
      </c>
      <c r="L1324" s="9" t="str">
        <f>IFERROR(VLOOKUP(A1324,'[1]VAC as of March 2024'!A:K,11,FALSE),"No")</f>
        <v>No</v>
      </c>
      <c r="M1324" s="9" t="s">
        <v>2237</v>
      </c>
      <c r="O1324" s="33" t="s">
        <v>2240</v>
      </c>
      <c r="P1324" s="33" t="s">
        <v>6061</v>
      </c>
      <c r="Q1324" s="2" t="str">
        <f>VLOOKUP(P1324,'[1]Table E'!A:C,3,FALSE)</f>
        <v>Unassigned</v>
      </c>
    </row>
    <row r="1325" spans="1:17" x14ac:dyDescent="0.25">
      <c r="A1325" s="33" t="str">
        <f t="shared" si="60"/>
        <v>2340003000</v>
      </c>
      <c r="B1325" s="33" t="s">
        <v>2372</v>
      </c>
      <c r="C1325" s="33" t="s">
        <v>772</v>
      </c>
      <c r="D1325" s="9" t="str">
        <f t="shared" si="61"/>
        <v>234003000</v>
      </c>
      <c r="E1325" s="34">
        <v>23400</v>
      </c>
      <c r="F1325" s="34">
        <v>3000</v>
      </c>
      <c r="G1325" s="9" t="str">
        <f>VLOOKUP(B1325,'[1]Business Unit Lookup'!A:B,2,FALSE)</f>
        <v>Coop Extension &amp; Agr Research</v>
      </c>
      <c r="H1325" s="33" t="str">
        <f>VLOOKUP(C1325,'[1]Fund Lookup'!B:C,2,FALSE)</f>
        <v>Higher Education Operating</v>
      </c>
      <c r="I1325" s="35" t="s">
        <v>2307</v>
      </c>
      <c r="J1325" s="33" t="str">
        <f>VLOOKUP(I1325,'[1]Table B'!A:B,2,FALSE)</f>
        <v>CU-HE-Non-specific Activity</v>
      </c>
      <c r="K1325" s="9" t="str">
        <f t="shared" si="62"/>
        <v>500-CU-HE-Non-specific Activity</v>
      </c>
      <c r="L1325" s="9" t="str">
        <f>IFERROR(VLOOKUP(A1325,'[1]VAC as of March 2024'!A:K,11,FALSE),"No")</f>
        <v>No</v>
      </c>
      <c r="M1325" s="9" t="s">
        <v>2240</v>
      </c>
      <c r="Q1325" s="2"/>
    </row>
    <row r="1326" spans="1:17" x14ac:dyDescent="0.25">
      <c r="A1326" s="33" t="str">
        <f t="shared" si="60"/>
        <v>2340003010</v>
      </c>
      <c r="B1326" s="33" t="s">
        <v>2372</v>
      </c>
      <c r="C1326" s="33" t="s">
        <v>775</v>
      </c>
      <c r="D1326" s="9" t="str">
        <f t="shared" si="61"/>
        <v>234003010</v>
      </c>
      <c r="E1326" s="34">
        <v>23400</v>
      </c>
      <c r="F1326" s="34">
        <v>3010</v>
      </c>
      <c r="G1326" s="9" t="str">
        <f>VLOOKUP(B1326,'[1]Business Unit Lookup'!A:B,2,FALSE)</f>
        <v>Coop Extension &amp; Agr Research</v>
      </c>
      <c r="H1326" s="33" t="str">
        <f>VLOOKUP(C1326,'[1]Fund Lookup'!B:C,2,FALSE)</f>
        <v>Higher Education Federal</v>
      </c>
      <c r="I1326" s="35" t="s">
        <v>2307</v>
      </c>
      <c r="J1326" s="33" t="str">
        <f>VLOOKUP(I1326,'[1]Table B'!A:B,2,FALSE)</f>
        <v>CU-HE-Non-specific Activity</v>
      </c>
      <c r="K1326" s="9" t="str">
        <f t="shared" si="62"/>
        <v>500-CU-HE-Non-specific Activity</v>
      </c>
      <c r="L1326" s="9" t="str">
        <f>IFERROR(VLOOKUP(A1326,'[1]VAC as of March 2024'!A:K,11,FALSE),"No")</f>
        <v>No</v>
      </c>
      <c r="M1326" s="9" t="s">
        <v>2248</v>
      </c>
      <c r="Q1326" s="2"/>
    </row>
    <row r="1327" spans="1:17" x14ac:dyDescent="0.25">
      <c r="A1327" s="33" t="str">
        <f t="shared" si="60"/>
        <v>2340003020</v>
      </c>
      <c r="B1327" s="40" t="s">
        <v>2372</v>
      </c>
      <c r="C1327" s="36" t="s">
        <v>778</v>
      </c>
      <c r="D1327" s="9" t="str">
        <f t="shared" si="61"/>
        <v>234003020</v>
      </c>
      <c r="E1327" s="41">
        <v>23400</v>
      </c>
      <c r="F1327" s="37">
        <v>3020</v>
      </c>
      <c r="G1327" s="9" t="str">
        <f>VLOOKUP(B1327,'[1]Business Unit Lookup'!A:B,2,FALSE)</f>
        <v>Coop Extension &amp; Agr Research</v>
      </c>
      <c r="H1327" s="33" t="str">
        <f>VLOOKUP(C1327,'[1]Fund Lookup'!B:C,2,FALSE)</f>
        <v>Foundation/Othr Grants/Cntrcts</v>
      </c>
      <c r="I1327" s="35" t="s">
        <v>2307</v>
      </c>
      <c r="J1327" s="33" t="str">
        <f>VLOOKUP(I1327,'[1]Table B'!A:B,2,FALSE)</f>
        <v>CU-HE-Non-specific Activity</v>
      </c>
      <c r="K1327" s="9" t="str">
        <f t="shared" si="62"/>
        <v>500-CU-HE-Non-specific Activity</v>
      </c>
      <c r="L1327" s="9" t="str">
        <f>IFERROR(VLOOKUP(A1327,'[1]VAC as of March 2024'!A:K,11,FALSE),"No")</f>
        <v>No</v>
      </c>
      <c r="M1327" s="38" t="s">
        <v>2248</v>
      </c>
      <c r="O1327" s="38"/>
      <c r="P1327" s="38"/>
      <c r="Q1327" s="2"/>
    </row>
    <row r="1328" spans="1:17" x14ac:dyDescent="0.25">
      <c r="A1328" s="33" t="str">
        <f t="shared" si="60"/>
        <v>2340003040</v>
      </c>
      <c r="B1328" s="87" t="s">
        <v>2372</v>
      </c>
      <c r="C1328" s="36" t="s">
        <v>8347</v>
      </c>
      <c r="D1328" s="9" t="str">
        <f t="shared" si="61"/>
        <v>234003040</v>
      </c>
      <c r="E1328" s="87">
        <v>23400</v>
      </c>
      <c r="F1328" s="37">
        <v>3040</v>
      </c>
      <c r="G1328" s="9" t="str">
        <f>VLOOKUP(B1328,'[1]Business Unit Lookup'!A:B,2,FALSE)</f>
        <v>Coop Extension &amp; Agr Research</v>
      </c>
      <c r="H1328" s="33" t="str">
        <f>VLOOKUP(C1328,'[1]Fund Lookup'!B:C,2,FALSE)</f>
        <v>Institutional Reserve Fund</v>
      </c>
      <c r="I1328" s="35" t="s">
        <v>2307</v>
      </c>
      <c r="J1328" s="33" t="str">
        <f>VLOOKUP(I1328,'[1]Table B'!A:B,2,FALSE)</f>
        <v>CU-HE-Non-specific Activity</v>
      </c>
      <c r="K1328" s="9" t="str">
        <f t="shared" si="62"/>
        <v>500-CU-HE-Non-specific Activity</v>
      </c>
      <c r="L1328" s="9" t="str">
        <f>IFERROR(VLOOKUP(A1328,'[1]VAC as of March 2024'!A:K,11,FALSE),"No")</f>
        <v>No</v>
      </c>
      <c r="M1328" s="37" t="s">
        <v>2240</v>
      </c>
      <c r="O1328" s="38"/>
      <c r="P1328" s="38"/>
      <c r="Q1328" s="2"/>
    </row>
    <row r="1329" spans="1:17" x14ac:dyDescent="0.25">
      <c r="A1329" s="33" t="str">
        <f t="shared" si="60"/>
        <v>2340003210</v>
      </c>
      <c r="B1329" s="36" t="s">
        <v>2372</v>
      </c>
      <c r="C1329" s="36" t="s">
        <v>6135</v>
      </c>
      <c r="D1329" s="9" t="str">
        <f t="shared" si="61"/>
        <v>234003210</v>
      </c>
      <c r="E1329" s="35">
        <v>23400</v>
      </c>
      <c r="F1329" s="37">
        <v>3210</v>
      </c>
      <c r="G1329" s="9" t="str">
        <f>VLOOKUP(B1329,'[1]Business Unit Lookup'!A:B,2,FALSE)</f>
        <v>Coop Extension &amp; Agr Research</v>
      </c>
      <c r="H1329" s="33" t="str">
        <f>VLOOKUP(C1329,'[1]Fund Lookup'!B:C,2,FALSE)</f>
        <v>ARP-CrvStLoclFisRecFd-COVID-19</v>
      </c>
      <c r="I1329" s="35" t="s">
        <v>2307</v>
      </c>
      <c r="J1329" s="33" t="str">
        <f>VLOOKUP(I1329,'[1]Table B'!A:B,2,FALSE)</f>
        <v>CU-HE-Non-specific Activity</v>
      </c>
      <c r="K1329" s="9" t="str">
        <f t="shared" si="62"/>
        <v>500-CU-HE-Non-specific Activity</v>
      </c>
      <c r="L1329" s="9" t="str">
        <f>IFERROR(VLOOKUP(A1329,'[1]VAC as of March 2024'!A:K,11,FALSE),"No")</f>
        <v>No</v>
      </c>
      <c r="M1329" s="38" t="s">
        <v>5493</v>
      </c>
      <c r="O1329" s="38"/>
      <c r="P1329" s="38"/>
      <c r="Q1329" s="2"/>
    </row>
    <row r="1330" spans="1:17" x14ac:dyDescent="0.25">
      <c r="A1330" s="33" t="str">
        <f t="shared" si="60"/>
        <v>2340003230</v>
      </c>
      <c r="B1330" s="33" t="s">
        <v>2372</v>
      </c>
      <c r="C1330" s="33" t="s">
        <v>6136</v>
      </c>
      <c r="D1330" s="9" t="str">
        <f t="shared" si="61"/>
        <v>234003230</v>
      </c>
      <c r="E1330" s="34">
        <v>23400</v>
      </c>
      <c r="F1330" s="34">
        <v>3230</v>
      </c>
      <c r="G1330" s="9" t="str">
        <f>VLOOKUP(B1330,'[1]Business Unit Lookup'!A:B,2,FALSE)</f>
        <v>Coop Extension &amp; Agr Research</v>
      </c>
      <c r="H1330" s="33" t="str">
        <f>VLOOKUP(C1330,'[1]Fund Lookup'!B:C,2,FALSE)</f>
        <v>Epi&amp;LabCpctyInfctsDis-COVID-19</v>
      </c>
      <c r="I1330" s="35" t="s">
        <v>2307</v>
      </c>
      <c r="J1330" s="33" t="str">
        <f>VLOOKUP(I1330,'[1]Table B'!A:B,2,FALSE)</f>
        <v>CU-HE-Non-specific Activity</v>
      </c>
      <c r="K1330" s="9" t="str">
        <f t="shared" si="62"/>
        <v>500-CU-HE-Non-specific Activity</v>
      </c>
      <c r="L1330" s="9" t="str">
        <f>IFERROR(VLOOKUP(A1330,'[1]VAC as of March 2024'!A:K,11,FALSE),"No")</f>
        <v>No</v>
      </c>
      <c r="M1330" s="9" t="s">
        <v>5493</v>
      </c>
      <c r="Q1330" s="2"/>
    </row>
    <row r="1331" spans="1:17" x14ac:dyDescent="0.25">
      <c r="A1331" s="33" t="str">
        <f t="shared" si="60"/>
        <v>2340003280</v>
      </c>
      <c r="B1331" s="33" t="s">
        <v>2372</v>
      </c>
      <c r="C1331" s="33" t="s">
        <v>5559</v>
      </c>
      <c r="D1331" s="9" t="str">
        <f t="shared" si="61"/>
        <v>234003280</v>
      </c>
      <c r="E1331" s="34">
        <v>23400</v>
      </c>
      <c r="F1331" s="34">
        <v>3280</v>
      </c>
      <c r="G1331" s="9" t="str">
        <f>VLOOKUP(B1331,'[1]Business Unit Lookup'!A:B,2,FALSE)</f>
        <v>Coop Extension &amp; Agr Research</v>
      </c>
      <c r="H1331" s="33" t="str">
        <f>VLOOKUP(C1331,'[1]Fund Lookup'!B:C,2,FALSE)</f>
        <v>CoronavrsEmrSpplFdPrg-COVID-19</v>
      </c>
      <c r="I1331" s="35" t="s">
        <v>2307</v>
      </c>
      <c r="J1331" s="33" t="str">
        <f>VLOOKUP(I1331,'[1]Table B'!A:B,2,FALSE)</f>
        <v>CU-HE-Non-specific Activity</v>
      </c>
      <c r="K1331" s="9" t="str">
        <f t="shared" si="62"/>
        <v>500-CU-HE-Non-specific Activity</v>
      </c>
      <c r="L1331" s="9" t="str">
        <f>IFERROR(VLOOKUP(A1331,'[1]VAC as of March 2024'!A:K,11,FALSE),"No")</f>
        <v>No</v>
      </c>
      <c r="M1331" s="9" t="s">
        <v>5493</v>
      </c>
      <c r="Q1331" s="2"/>
    </row>
    <row r="1332" spans="1:17" x14ac:dyDescent="0.25">
      <c r="A1332" s="33" t="str">
        <f t="shared" si="60"/>
        <v>2340003460</v>
      </c>
      <c r="B1332" s="35" t="s">
        <v>2372</v>
      </c>
      <c r="C1332" s="36" t="s">
        <v>8470</v>
      </c>
      <c r="D1332" s="9" t="str">
        <f t="shared" si="61"/>
        <v>234003460</v>
      </c>
      <c r="E1332" s="35">
        <v>23400</v>
      </c>
      <c r="F1332" s="37">
        <v>3460</v>
      </c>
      <c r="G1332" s="9" t="str">
        <f>VLOOKUP(B1332,'[1]Business Unit Lookup'!A:B,2,FALSE)</f>
        <v>Coop Extension &amp; Agr Research</v>
      </c>
      <c r="H1332" s="33" t="str">
        <f>VLOOKUP(C1332,'[1]Fund Lookup'!B:C,2,FALSE)</f>
        <v>Innovative internship Fund</v>
      </c>
      <c r="I1332" s="35" t="s">
        <v>2307</v>
      </c>
      <c r="J1332" s="33" t="str">
        <f>VLOOKUP(I1332,'[1]Table B'!A:B,2,FALSE)</f>
        <v>CU-HE-Non-specific Activity</v>
      </c>
      <c r="K1332" s="9" t="str">
        <f t="shared" si="62"/>
        <v>500-CU-HE-Non-specific Activity</v>
      </c>
      <c r="L1332" s="9" t="str">
        <f>IFERROR(VLOOKUP(A1332,'[1]VAC as of March 2024'!A:K,11,FALSE),"No")</f>
        <v>No</v>
      </c>
      <c r="M1332" s="38" t="s">
        <v>2240</v>
      </c>
      <c r="O1332" s="38"/>
      <c r="P1332" s="38"/>
      <c r="Q1332" s="2"/>
    </row>
    <row r="1333" spans="1:17" x14ac:dyDescent="0.25">
      <c r="A1333" s="33" t="str">
        <f t="shared" si="60"/>
        <v>2340003490</v>
      </c>
      <c r="B1333" s="35" t="s">
        <v>2372</v>
      </c>
      <c r="C1333" s="36" t="s">
        <v>8475</v>
      </c>
      <c r="D1333" s="9" t="str">
        <f t="shared" si="61"/>
        <v>234003490</v>
      </c>
      <c r="E1333" s="35">
        <v>23400</v>
      </c>
      <c r="F1333" s="37">
        <v>3490</v>
      </c>
      <c r="G1333" s="9" t="str">
        <f>VLOOKUP(B1333,'[1]Business Unit Lookup'!A:B,2,FALSE)</f>
        <v>Coop Extension &amp; Agr Research</v>
      </c>
      <c r="H1333" s="33" t="str">
        <f>VLOOKUP(C1333,'[1]Fund Lookup'!B:C,2,FALSE)</f>
        <v>NewEconomyWrkfrcCrdntlGrntFnd</v>
      </c>
      <c r="I1333" s="35" t="s">
        <v>2307</v>
      </c>
      <c r="J1333" s="33" t="str">
        <f>VLOOKUP(I1333,'[1]Table B'!A:B,2,FALSE)</f>
        <v>CU-HE-Non-specific Activity</v>
      </c>
      <c r="K1333" s="9" t="str">
        <f t="shared" si="62"/>
        <v>500-CU-HE-Non-specific Activity</v>
      </c>
      <c r="L1333" s="9" t="str">
        <f>IFERROR(VLOOKUP(A1333,'[1]VAC as of March 2024'!A:K,11,FALSE),"No")</f>
        <v>No</v>
      </c>
      <c r="M1333" s="38" t="s">
        <v>2240</v>
      </c>
      <c r="O1333" s="38"/>
      <c r="P1333" s="38"/>
      <c r="Q1333" s="2"/>
    </row>
    <row r="1334" spans="1:17" x14ac:dyDescent="0.25">
      <c r="A1334" s="33" t="str">
        <f t="shared" si="60"/>
        <v>2340009650</v>
      </c>
      <c r="B1334" s="36" t="s">
        <v>2372</v>
      </c>
      <c r="C1334" s="36" t="s">
        <v>2089</v>
      </c>
      <c r="D1334" s="9" t="str">
        <f t="shared" si="61"/>
        <v>234009650</v>
      </c>
      <c r="E1334" s="37">
        <v>23400</v>
      </c>
      <c r="F1334" s="37">
        <v>9650</v>
      </c>
      <c r="G1334" s="9" t="str">
        <f>VLOOKUP(B1334,'[1]Business Unit Lookup'!A:B,2,FALSE)</f>
        <v>Coop Extension &amp; Agr Research</v>
      </c>
      <c r="H1334" s="33" t="str">
        <f>VLOOKUP(C1334,'[1]Fund Lookup'!B:C,2,FALSE)</f>
        <v>Central Capital Planning Fund</v>
      </c>
      <c r="I1334" s="35" t="s">
        <v>2236</v>
      </c>
      <c r="J1334" s="33" t="str">
        <f>VLOOKUP(I1334,'[1]Table B'!A:B,2,FALSE)</f>
        <v>General</v>
      </c>
      <c r="K1334" s="9" t="str">
        <f t="shared" si="62"/>
        <v>100-General</v>
      </c>
      <c r="L1334" s="9" t="str">
        <f>IFERROR(VLOOKUP(A1334,'[1]VAC as of March 2024'!A:K,11,FALSE),"No")</f>
        <v>No</v>
      </c>
      <c r="M1334" s="38" t="s">
        <v>2240</v>
      </c>
      <c r="O1334" s="36" t="s">
        <v>2241</v>
      </c>
      <c r="P1334" s="36" t="s">
        <v>6079</v>
      </c>
      <c r="Q1334" s="2" t="str">
        <f>VLOOKUP(P1334,'[1]Table E'!A:C,3,FALSE)</f>
        <v>Central Capital Planning</v>
      </c>
    </row>
    <row r="1335" spans="1:17" x14ac:dyDescent="0.25">
      <c r="A1335" s="33" t="str">
        <f t="shared" si="60"/>
        <v>2360001000</v>
      </c>
      <c r="B1335" s="33" t="s">
        <v>2373</v>
      </c>
      <c r="C1335" s="33" t="s">
        <v>1</v>
      </c>
      <c r="D1335" s="9" t="str">
        <f t="shared" si="61"/>
        <v>236001000</v>
      </c>
      <c r="E1335" s="34">
        <v>23600</v>
      </c>
      <c r="F1335" s="34">
        <v>1000</v>
      </c>
      <c r="G1335" s="9" t="str">
        <f>VLOOKUP(B1335,'[1]Business Unit Lookup'!A:B,2,FALSE)</f>
        <v>Virginia Commonwealth Univ</v>
      </c>
      <c r="H1335" s="33" t="str">
        <f>VLOOKUP(C1335,'[1]Fund Lookup'!B:C,2,FALSE)</f>
        <v>General Fund</v>
      </c>
      <c r="I1335" s="35" t="s">
        <v>2236</v>
      </c>
      <c r="J1335" s="33" t="str">
        <f>VLOOKUP(I1335,'[1]Table B'!A:B,2,FALSE)</f>
        <v>General</v>
      </c>
      <c r="K1335" s="9" t="str">
        <f t="shared" si="62"/>
        <v>100-General</v>
      </c>
      <c r="L1335" s="9" t="str">
        <f>IFERROR(VLOOKUP(A1335,'[1]VAC as of March 2024'!A:K,11,FALSE),"No")</f>
        <v>No</v>
      </c>
      <c r="M1335" s="9" t="s">
        <v>2237</v>
      </c>
      <c r="O1335" s="33" t="s">
        <v>2240</v>
      </c>
      <c r="P1335" s="33" t="s">
        <v>6061</v>
      </c>
      <c r="Q1335" s="2" t="str">
        <f>VLOOKUP(P1335,'[1]Table E'!A:C,3,FALSE)</f>
        <v>Unassigned</v>
      </c>
    </row>
    <row r="1336" spans="1:17" x14ac:dyDescent="0.25">
      <c r="A1336" s="33" t="str">
        <f t="shared" si="60"/>
        <v>2360003000</v>
      </c>
      <c r="B1336" s="33" t="s">
        <v>2373</v>
      </c>
      <c r="C1336" s="33" t="s">
        <v>772</v>
      </c>
      <c r="D1336" s="9" t="str">
        <f t="shared" si="61"/>
        <v>236003000</v>
      </c>
      <c r="E1336" s="34">
        <v>23600</v>
      </c>
      <c r="F1336" s="34">
        <v>3000</v>
      </c>
      <c r="G1336" s="9" t="str">
        <f>VLOOKUP(B1336,'[1]Business Unit Lookup'!A:B,2,FALSE)</f>
        <v>Virginia Commonwealth Univ</v>
      </c>
      <c r="H1336" s="33" t="str">
        <f>VLOOKUP(C1336,'[1]Fund Lookup'!B:C,2,FALSE)</f>
        <v>Higher Education Operating</v>
      </c>
      <c r="I1336" s="35" t="s">
        <v>2307</v>
      </c>
      <c r="J1336" s="33" t="str">
        <f>VLOOKUP(I1336,'[1]Table B'!A:B,2,FALSE)</f>
        <v>CU-HE-Non-specific Activity</v>
      </c>
      <c r="K1336" s="9" t="str">
        <f t="shared" si="62"/>
        <v>500-CU-HE-Non-specific Activity</v>
      </c>
      <c r="L1336" s="9" t="str">
        <f>IFERROR(VLOOKUP(A1336,'[1]VAC as of March 2024'!A:K,11,FALSE),"No")</f>
        <v>No</v>
      </c>
      <c r="M1336" s="9" t="s">
        <v>2240</v>
      </c>
      <c r="Q1336" s="2"/>
    </row>
    <row r="1337" spans="1:17" x14ac:dyDescent="0.25">
      <c r="A1337" s="33" t="str">
        <f t="shared" si="60"/>
        <v>2360003010</v>
      </c>
      <c r="B1337" s="33" t="s">
        <v>2373</v>
      </c>
      <c r="C1337" s="33" t="s">
        <v>775</v>
      </c>
      <c r="D1337" s="9" t="str">
        <f t="shared" si="61"/>
        <v>236003010</v>
      </c>
      <c r="E1337" s="34">
        <v>23600</v>
      </c>
      <c r="F1337" s="34">
        <v>3010</v>
      </c>
      <c r="G1337" s="9" t="str">
        <f>VLOOKUP(B1337,'[1]Business Unit Lookup'!A:B,2,FALSE)</f>
        <v>Virginia Commonwealth Univ</v>
      </c>
      <c r="H1337" s="33" t="str">
        <f>VLOOKUP(C1337,'[1]Fund Lookup'!B:C,2,FALSE)</f>
        <v>Higher Education Federal</v>
      </c>
      <c r="I1337" s="35" t="s">
        <v>2307</v>
      </c>
      <c r="J1337" s="33" t="str">
        <f>VLOOKUP(I1337,'[1]Table B'!A:B,2,FALSE)</f>
        <v>CU-HE-Non-specific Activity</v>
      </c>
      <c r="K1337" s="9" t="str">
        <f t="shared" si="62"/>
        <v>500-CU-HE-Non-specific Activity</v>
      </c>
      <c r="L1337" s="9" t="str">
        <f>IFERROR(VLOOKUP(A1337,'[1]VAC as of March 2024'!A:K,11,FALSE),"No")</f>
        <v>No</v>
      </c>
      <c r="M1337" s="9" t="s">
        <v>2248</v>
      </c>
      <c r="Q1337" s="2"/>
    </row>
    <row r="1338" spans="1:17" x14ac:dyDescent="0.25">
      <c r="A1338" s="33" t="str">
        <f t="shared" si="60"/>
        <v>2360003020</v>
      </c>
      <c r="B1338" s="33" t="s">
        <v>2373</v>
      </c>
      <c r="C1338" s="33" t="s">
        <v>778</v>
      </c>
      <c r="D1338" s="9" t="str">
        <f t="shared" si="61"/>
        <v>236003020</v>
      </c>
      <c r="E1338" s="34">
        <v>23600</v>
      </c>
      <c r="F1338" s="34">
        <v>3020</v>
      </c>
      <c r="G1338" s="9" t="str">
        <f>VLOOKUP(B1338,'[1]Business Unit Lookup'!A:B,2,FALSE)</f>
        <v>Virginia Commonwealth Univ</v>
      </c>
      <c r="H1338" s="33" t="str">
        <f>VLOOKUP(C1338,'[1]Fund Lookup'!B:C,2,FALSE)</f>
        <v>Foundation/Othr Grants/Cntrcts</v>
      </c>
      <c r="I1338" s="35" t="s">
        <v>2307</v>
      </c>
      <c r="J1338" s="33" t="str">
        <f>VLOOKUP(I1338,'[1]Table B'!A:B,2,FALSE)</f>
        <v>CU-HE-Non-specific Activity</v>
      </c>
      <c r="K1338" s="9" t="str">
        <f t="shared" si="62"/>
        <v>500-CU-HE-Non-specific Activity</v>
      </c>
      <c r="L1338" s="9" t="str">
        <f>IFERROR(VLOOKUP(A1338,'[1]VAC as of March 2024'!A:K,11,FALSE),"No")</f>
        <v>No</v>
      </c>
      <c r="M1338" s="9" t="s">
        <v>2248</v>
      </c>
      <c r="Q1338" s="2"/>
    </row>
    <row r="1339" spans="1:17" x14ac:dyDescent="0.25">
      <c r="A1339" s="33" t="str">
        <f t="shared" si="60"/>
        <v>2360003030</v>
      </c>
      <c r="B1339" s="33" t="s">
        <v>2373</v>
      </c>
      <c r="C1339" s="33" t="s">
        <v>780</v>
      </c>
      <c r="D1339" s="9" t="str">
        <f t="shared" si="61"/>
        <v>236003030</v>
      </c>
      <c r="E1339" s="34">
        <v>23600</v>
      </c>
      <c r="F1339" s="34">
        <v>3030</v>
      </c>
      <c r="G1339" s="9" t="str">
        <f>VLOOKUP(B1339,'[1]Business Unit Lookup'!A:B,2,FALSE)</f>
        <v>Virginia Commonwealth Univ</v>
      </c>
      <c r="H1339" s="33" t="str">
        <f>VLOOKUP(C1339,'[1]Fund Lookup'!B:C,2,FALSE)</f>
        <v>Indirect Cost Recovery</v>
      </c>
      <c r="I1339" s="35" t="s">
        <v>2307</v>
      </c>
      <c r="J1339" s="33" t="str">
        <f>VLOOKUP(I1339,'[1]Table B'!A:B,2,FALSE)</f>
        <v>CU-HE-Non-specific Activity</v>
      </c>
      <c r="K1339" s="9" t="str">
        <f t="shared" si="62"/>
        <v>500-CU-HE-Non-specific Activity</v>
      </c>
      <c r="L1339" s="9" t="str">
        <f>IFERROR(VLOOKUP(A1339,'[1]VAC as of March 2024'!A:K,11,FALSE),"No")</f>
        <v>No</v>
      </c>
      <c r="M1339" s="9" t="s">
        <v>2240</v>
      </c>
      <c r="Q1339" s="2"/>
    </row>
    <row r="1340" spans="1:17" x14ac:dyDescent="0.25">
      <c r="A1340" s="33" t="str">
        <f t="shared" si="60"/>
        <v>2360003040</v>
      </c>
      <c r="B1340" s="87" t="s">
        <v>2373</v>
      </c>
      <c r="C1340" s="36" t="s">
        <v>8347</v>
      </c>
      <c r="D1340" s="9" t="str">
        <f t="shared" si="61"/>
        <v>236003040</v>
      </c>
      <c r="E1340" s="87">
        <v>23600</v>
      </c>
      <c r="F1340" s="37">
        <v>3040</v>
      </c>
      <c r="G1340" s="9" t="str">
        <f>VLOOKUP(B1340,'[1]Business Unit Lookup'!A:B,2,FALSE)</f>
        <v>Virginia Commonwealth Univ</v>
      </c>
      <c r="H1340" s="33" t="str">
        <f>VLOOKUP(C1340,'[1]Fund Lookup'!B:C,2,FALSE)</f>
        <v>Institutional Reserve Fund</v>
      </c>
      <c r="I1340" s="35" t="s">
        <v>2307</v>
      </c>
      <c r="J1340" s="33" t="str">
        <f>VLOOKUP(I1340,'[1]Table B'!A:B,2,FALSE)</f>
        <v>CU-HE-Non-specific Activity</v>
      </c>
      <c r="K1340" s="9" t="str">
        <f t="shared" si="62"/>
        <v>500-CU-HE-Non-specific Activity</v>
      </c>
      <c r="L1340" s="9" t="str">
        <f>IFERROR(VLOOKUP(A1340,'[1]VAC as of March 2024'!A:K,11,FALSE),"No")</f>
        <v>No</v>
      </c>
      <c r="M1340" s="37" t="s">
        <v>2240</v>
      </c>
      <c r="O1340" s="38"/>
      <c r="P1340" s="38"/>
      <c r="Q1340" s="2"/>
    </row>
    <row r="1341" spans="1:17" x14ac:dyDescent="0.25">
      <c r="A1341" s="33" t="str">
        <f t="shared" si="60"/>
        <v>2360003060</v>
      </c>
      <c r="B1341" s="33" t="s">
        <v>2373</v>
      </c>
      <c r="C1341" s="33" t="s">
        <v>785</v>
      </c>
      <c r="D1341" s="9" t="str">
        <f t="shared" si="61"/>
        <v>236003060</v>
      </c>
      <c r="E1341" s="34">
        <v>23600</v>
      </c>
      <c r="F1341" s="34">
        <v>3060</v>
      </c>
      <c r="G1341" s="9" t="str">
        <f>VLOOKUP(B1341,'[1]Business Unit Lookup'!A:B,2,FALSE)</f>
        <v>Virginia Commonwealth Univ</v>
      </c>
      <c r="H1341" s="33" t="str">
        <f>VLOOKUP(C1341,'[1]Fund Lookup'!B:C,2,FALSE)</f>
        <v>Auxiliary Enterprise</v>
      </c>
      <c r="I1341" s="35" t="s">
        <v>2307</v>
      </c>
      <c r="J1341" s="33" t="str">
        <f>VLOOKUP(I1341,'[1]Table B'!A:B,2,FALSE)</f>
        <v>CU-HE-Non-specific Activity</v>
      </c>
      <c r="K1341" s="9" t="str">
        <f t="shared" si="62"/>
        <v>500-CU-HE-Non-specific Activity</v>
      </c>
      <c r="L1341" s="9" t="str">
        <f>IFERROR(VLOOKUP(A1341,'[1]VAC as of March 2024'!A:K,11,FALSE),"No")</f>
        <v>No</v>
      </c>
      <c r="M1341" s="9" t="s">
        <v>2240</v>
      </c>
      <c r="Q1341" s="2"/>
    </row>
    <row r="1342" spans="1:17" x14ac:dyDescent="0.25">
      <c r="A1342" s="33" t="str">
        <f t="shared" si="60"/>
        <v>2360003080</v>
      </c>
      <c r="B1342" s="33" t="s">
        <v>2373</v>
      </c>
      <c r="C1342" s="33" t="s">
        <v>790</v>
      </c>
      <c r="D1342" s="9" t="str">
        <f t="shared" si="61"/>
        <v>236003080</v>
      </c>
      <c r="E1342" s="34">
        <v>23600</v>
      </c>
      <c r="F1342" s="34">
        <v>3080</v>
      </c>
      <c r="G1342" s="9" t="str">
        <f>VLOOKUP(B1342,'[1]Business Unit Lookup'!A:B,2,FALSE)</f>
        <v>Virginia Commonwealth Univ</v>
      </c>
      <c r="H1342" s="33" t="str">
        <f>VLOOKUP(C1342,'[1]Fund Lookup'!B:C,2,FALSE)</f>
        <v>Work Study</v>
      </c>
      <c r="I1342" s="35" t="s">
        <v>2307</v>
      </c>
      <c r="J1342" s="33" t="str">
        <f>VLOOKUP(I1342,'[1]Table B'!A:B,2,FALSE)</f>
        <v>CU-HE-Non-specific Activity</v>
      </c>
      <c r="K1342" s="9" t="str">
        <f t="shared" si="62"/>
        <v>500-CU-HE-Non-specific Activity</v>
      </c>
      <c r="L1342" s="9" t="str">
        <f>IFERROR(VLOOKUP(A1342,'[1]VAC as of March 2024'!A:K,11,FALSE),"No")</f>
        <v>No</v>
      </c>
      <c r="M1342" s="9" t="s">
        <v>2248</v>
      </c>
      <c r="Q1342" s="2"/>
    </row>
    <row r="1343" spans="1:17" x14ac:dyDescent="0.25">
      <c r="A1343" s="33" t="str">
        <f t="shared" si="60"/>
        <v>2360003090</v>
      </c>
      <c r="B1343" s="33" t="s">
        <v>2373</v>
      </c>
      <c r="C1343" s="33" t="s">
        <v>792</v>
      </c>
      <c r="D1343" s="9" t="str">
        <f t="shared" si="61"/>
        <v>236003090</v>
      </c>
      <c r="E1343" s="34">
        <v>23600</v>
      </c>
      <c r="F1343" s="34">
        <v>3090</v>
      </c>
      <c r="G1343" s="9" t="str">
        <f>VLOOKUP(B1343,'[1]Business Unit Lookup'!A:B,2,FALSE)</f>
        <v>Virginia Commonwealth Univ</v>
      </c>
      <c r="H1343" s="33" t="str">
        <f>VLOOKUP(C1343,'[1]Fund Lookup'!B:C,2,FALSE)</f>
        <v>University Hospitals</v>
      </c>
      <c r="I1343" s="35" t="s">
        <v>2307</v>
      </c>
      <c r="J1343" s="33" t="str">
        <f>VLOOKUP(I1343,'[1]Table B'!A:B,2,FALSE)</f>
        <v>CU-HE-Non-specific Activity</v>
      </c>
      <c r="K1343" s="9" t="str">
        <f t="shared" si="62"/>
        <v>500-CU-HE-Non-specific Activity</v>
      </c>
      <c r="L1343" s="9" t="str">
        <f>IFERROR(VLOOKUP(A1343,'[1]VAC as of March 2024'!A:K,11,FALSE),"No")</f>
        <v>No</v>
      </c>
      <c r="M1343" s="9" t="s">
        <v>2240</v>
      </c>
      <c r="Q1343" s="2"/>
    </row>
    <row r="1344" spans="1:17" x14ac:dyDescent="0.25">
      <c r="A1344" s="33" t="str">
        <f t="shared" si="60"/>
        <v>2360003095</v>
      </c>
      <c r="B1344" s="40" t="s">
        <v>2373</v>
      </c>
      <c r="C1344" s="36" t="s">
        <v>8790</v>
      </c>
      <c r="D1344" s="9" t="str">
        <f t="shared" si="61"/>
        <v>236003095</v>
      </c>
      <c r="E1344" s="41">
        <v>23600</v>
      </c>
      <c r="F1344" s="37">
        <v>3095</v>
      </c>
      <c r="G1344" s="9" t="str">
        <f>VLOOKUP(B1344,'[1]Business Unit Lookup'!A:B,2,FALSE)</f>
        <v>Virginia Commonwealth Univ</v>
      </c>
      <c r="H1344" s="33" t="str">
        <f>VLOOKUP(C1344,'[1]Fund Lookup'!B:C,2,FALSE)</f>
        <v>Opioid Abatement Fund</v>
      </c>
      <c r="I1344" s="35" t="s">
        <v>2307</v>
      </c>
      <c r="J1344" s="33" t="str">
        <f>VLOOKUP(I1344,'[1]Table B'!A:B,2,FALSE)</f>
        <v>CU-HE-Non-specific Activity</v>
      </c>
      <c r="K1344" s="9" t="str">
        <f t="shared" si="62"/>
        <v>500-CU-HE-Non-specific Activity</v>
      </c>
      <c r="L1344" s="9" t="str">
        <f>IFERROR(VLOOKUP(A1344,'[1]VAC as of March 2024'!A:K,11,FALSE),"No")</f>
        <v>No</v>
      </c>
      <c r="M1344" s="38" t="s">
        <v>2248</v>
      </c>
      <c r="O1344" s="38"/>
      <c r="P1344" s="38"/>
      <c r="Q1344" s="2"/>
    </row>
    <row r="1345" spans="1:17" x14ac:dyDescent="0.25">
      <c r="A1345" s="33" t="str">
        <f t="shared" si="60"/>
        <v>2360003110</v>
      </c>
      <c r="B1345" s="33" t="s">
        <v>2373</v>
      </c>
      <c r="C1345" s="33" t="s">
        <v>796</v>
      </c>
      <c r="D1345" s="9" t="str">
        <f t="shared" si="61"/>
        <v>236003110</v>
      </c>
      <c r="E1345" s="34">
        <v>23600</v>
      </c>
      <c r="F1345" s="34">
        <v>3110</v>
      </c>
      <c r="G1345" s="9" t="str">
        <f>VLOOKUP(B1345,'[1]Business Unit Lookup'!A:B,2,FALSE)</f>
        <v>Virginia Commonwealth Univ</v>
      </c>
      <c r="H1345" s="33" t="str">
        <f>VLOOKUP(C1345,'[1]Fund Lookup'!B:C,2,FALSE)</f>
        <v>Eminent Scholars</v>
      </c>
      <c r="I1345" s="35" t="s">
        <v>2307</v>
      </c>
      <c r="J1345" s="33" t="str">
        <f>VLOOKUP(I1345,'[1]Table B'!A:B,2,FALSE)</f>
        <v>CU-HE-Non-specific Activity</v>
      </c>
      <c r="K1345" s="9" t="str">
        <f t="shared" si="62"/>
        <v>500-CU-HE-Non-specific Activity</v>
      </c>
      <c r="L1345" s="9" t="str">
        <f>IFERROR(VLOOKUP(A1345,'[1]VAC as of March 2024'!A:K,11,FALSE),"No")</f>
        <v>No</v>
      </c>
      <c r="M1345" s="9" t="s">
        <v>2248</v>
      </c>
      <c r="Q1345" s="2"/>
    </row>
    <row r="1346" spans="1:17" x14ac:dyDescent="0.25">
      <c r="A1346" s="33" t="str">
        <f t="shared" ref="A1346:A1409" si="63">CONCATENATE(B1346,C1346)</f>
        <v>2360003170</v>
      </c>
      <c r="B1346" s="33" t="s">
        <v>2373</v>
      </c>
      <c r="C1346" s="33" t="s">
        <v>809</v>
      </c>
      <c r="D1346" s="9" t="str">
        <f t="shared" ref="D1346:D1409" si="64">CONCATENATE(E1346,F1346)</f>
        <v>236003170</v>
      </c>
      <c r="E1346" s="34">
        <v>23600</v>
      </c>
      <c r="F1346" s="34">
        <v>3170</v>
      </c>
      <c r="G1346" s="9" t="str">
        <f>VLOOKUP(B1346,'[1]Business Unit Lookup'!A:B,2,FALSE)</f>
        <v>Virginia Commonwealth Univ</v>
      </c>
      <c r="H1346" s="33" t="str">
        <f>VLOOKUP(C1346,'[1]Fund Lookup'!B:C,2,FALSE)</f>
        <v>Student Financial Assistance</v>
      </c>
      <c r="I1346" s="35" t="s">
        <v>2307</v>
      </c>
      <c r="J1346" s="33" t="str">
        <f>VLOOKUP(I1346,'[1]Table B'!A:B,2,FALSE)</f>
        <v>CU-HE-Non-specific Activity</v>
      </c>
      <c r="K1346" s="9" t="str">
        <f t="shared" ref="K1346:K1409" si="65">CONCATENATE(I1346,"-",J1346)</f>
        <v>500-CU-HE-Non-specific Activity</v>
      </c>
      <c r="L1346" s="9" t="str">
        <f>IFERROR(VLOOKUP(A1346,'[1]VAC as of March 2024'!A:K,11,FALSE),"No")</f>
        <v>No</v>
      </c>
      <c r="M1346" s="9" t="s">
        <v>2240</v>
      </c>
      <c r="Q1346" s="2"/>
    </row>
    <row r="1347" spans="1:17" x14ac:dyDescent="0.25">
      <c r="A1347" s="33" t="str">
        <f t="shared" si="63"/>
        <v>2360003210</v>
      </c>
      <c r="B1347" s="36" t="s">
        <v>2373</v>
      </c>
      <c r="C1347" s="36" t="s">
        <v>6135</v>
      </c>
      <c r="D1347" s="9" t="str">
        <f t="shared" si="64"/>
        <v>236003210</v>
      </c>
      <c r="E1347" s="35">
        <v>23600</v>
      </c>
      <c r="F1347" s="37">
        <v>3210</v>
      </c>
      <c r="G1347" s="9" t="str">
        <f>VLOOKUP(B1347,'[1]Business Unit Lookup'!A:B,2,FALSE)</f>
        <v>Virginia Commonwealth Univ</v>
      </c>
      <c r="H1347" s="33" t="str">
        <f>VLOOKUP(C1347,'[1]Fund Lookup'!B:C,2,FALSE)</f>
        <v>ARP-CrvStLoclFisRecFd-COVID-19</v>
      </c>
      <c r="I1347" s="35" t="s">
        <v>2307</v>
      </c>
      <c r="J1347" s="33" t="str">
        <f>VLOOKUP(I1347,'[1]Table B'!A:B,2,FALSE)</f>
        <v>CU-HE-Non-specific Activity</v>
      </c>
      <c r="K1347" s="9" t="str">
        <f t="shared" si="65"/>
        <v>500-CU-HE-Non-specific Activity</v>
      </c>
      <c r="L1347" s="9" t="str">
        <f>IFERROR(VLOOKUP(A1347,'[1]VAC as of March 2024'!A:K,11,FALSE),"No")</f>
        <v>No</v>
      </c>
      <c r="M1347" s="38" t="s">
        <v>5493</v>
      </c>
      <c r="O1347" s="38"/>
      <c r="P1347" s="38"/>
      <c r="Q1347" s="2"/>
    </row>
    <row r="1348" spans="1:17" x14ac:dyDescent="0.25">
      <c r="A1348" s="33" t="str">
        <f t="shared" si="63"/>
        <v>2360003220</v>
      </c>
      <c r="B1348" s="33" t="s">
        <v>2373</v>
      </c>
      <c r="C1348" s="33" t="s">
        <v>813</v>
      </c>
      <c r="D1348" s="9" t="str">
        <f t="shared" si="64"/>
        <v>236003220</v>
      </c>
      <c r="E1348" s="34">
        <v>23600</v>
      </c>
      <c r="F1348" s="34">
        <v>3220</v>
      </c>
      <c r="G1348" s="9" t="str">
        <f>VLOOKUP(B1348,'[1]Business Unit Lookup'!A:B,2,FALSE)</f>
        <v>Virginia Commonwealth Univ</v>
      </c>
      <c r="H1348" s="33" t="str">
        <f>VLOOKUP(C1348,'[1]Fund Lookup'!B:C,2,FALSE)</f>
        <v>Covered Institution Int Escrow</v>
      </c>
      <c r="I1348" s="35" t="s">
        <v>2307</v>
      </c>
      <c r="J1348" s="33" t="str">
        <f>VLOOKUP(I1348,'[1]Table B'!A:B,2,FALSE)</f>
        <v>CU-HE-Non-specific Activity</v>
      </c>
      <c r="K1348" s="9" t="str">
        <f t="shared" si="65"/>
        <v>500-CU-HE-Non-specific Activity</v>
      </c>
      <c r="L1348" s="9" t="str">
        <f>IFERROR(VLOOKUP(A1348,'[1]VAC as of March 2024'!A:K,11,FALSE),"No")</f>
        <v>No</v>
      </c>
      <c r="M1348" s="9" t="s">
        <v>2240</v>
      </c>
      <c r="Q1348" s="2"/>
    </row>
    <row r="1349" spans="1:17" x14ac:dyDescent="0.25">
      <c r="A1349" s="33" t="str">
        <f t="shared" si="63"/>
        <v>2360003230</v>
      </c>
      <c r="B1349" s="33" t="s">
        <v>2373</v>
      </c>
      <c r="C1349" s="33" t="s">
        <v>6136</v>
      </c>
      <c r="D1349" s="9" t="str">
        <f t="shared" si="64"/>
        <v>236003230</v>
      </c>
      <c r="E1349" s="34">
        <v>23600</v>
      </c>
      <c r="F1349" s="34">
        <v>3230</v>
      </c>
      <c r="G1349" s="9" t="str">
        <f>VLOOKUP(B1349,'[1]Business Unit Lookup'!A:B,2,FALSE)</f>
        <v>Virginia Commonwealth Univ</v>
      </c>
      <c r="H1349" s="33" t="str">
        <f>VLOOKUP(C1349,'[1]Fund Lookup'!B:C,2,FALSE)</f>
        <v>Epi&amp;LabCpctyInfctsDis-COVID-19</v>
      </c>
      <c r="I1349" s="35" t="s">
        <v>2307</v>
      </c>
      <c r="J1349" s="33" t="str">
        <f>VLOOKUP(I1349,'[1]Table B'!A:B,2,FALSE)</f>
        <v>CU-HE-Non-specific Activity</v>
      </c>
      <c r="K1349" s="9" t="str">
        <f t="shared" si="65"/>
        <v>500-CU-HE-Non-specific Activity</v>
      </c>
      <c r="L1349" s="9" t="str">
        <f>IFERROR(VLOOKUP(A1349,'[1]VAC as of March 2024'!A:K,11,FALSE),"No")</f>
        <v>No</v>
      </c>
      <c r="M1349" s="9" t="s">
        <v>5493</v>
      </c>
      <c r="Q1349" s="2"/>
    </row>
    <row r="1350" spans="1:17" x14ac:dyDescent="0.25">
      <c r="A1350" s="33" t="str">
        <f t="shared" si="63"/>
        <v>2360003260</v>
      </c>
      <c r="B1350" s="36" t="s">
        <v>2373</v>
      </c>
      <c r="C1350" s="36" t="s">
        <v>8368</v>
      </c>
      <c r="D1350" s="9" t="str">
        <f t="shared" si="64"/>
        <v>236003260</v>
      </c>
      <c r="E1350" s="36">
        <v>23600</v>
      </c>
      <c r="F1350" s="37">
        <v>3260</v>
      </c>
      <c r="G1350" s="9" t="str">
        <f>VLOOKUP(B1350,'[1]Business Unit Lookup'!A:B,2,FALSE)</f>
        <v>Virginia Commonwealth Univ</v>
      </c>
      <c r="H1350" s="33" t="str">
        <f>VLOOKUP(C1350,'[1]Fund Lookup'!B:C,2,FALSE)</f>
        <v>Cllg Prtnrshp Labrtry Schl Fnd</v>
      </c>
      <c r="I1350" s="35" t="s">
        <v>2307</v>
      </c>
      <c r="J1350" s="33" t="str">
        <f>VLOOKUP(I1350,'[1]Table B'!A:B,2,FALSE)</f>
        <v>CU-HE-Non-specific Activity</v>
      </c>
      <c r="K1350" s="9" t="str">
        <f t="shared" si="65"/>
        <v>500-CU-HE-Non-specific Activity</v>
      </c>
      <c r="L1350" s="9" t="str">
        <f>IFERROR(VLOOKUP(A1350,'[1]VAC as of March 2024'!A:K,11,FALSE),"No")</f>
        <v>No</v>
      </c>
      <c r="M1350" s="38" t="s">
        <v>2240</v>
      </c>
      <c r="O1350" s="38"/>
      <c r="P1350" s="38"/>
      <c r="Q1350" s="82"/>
    </row>
    <row r="1351" spans="1:17" x14ac:dyDescent="0.25">
      <c r="A1351" s="33" t="str">
        <f t="shared" si="63"/>
        <v>2360003280</v>
      </c>
      <c r="B1351" s="33" t="s">
        <v>2373</v>
      </c>
      <c r="C1351" s="33" t="s">
        <v>5559</v>
      </c>
      <c r="D1351" s="9" t="str">
        <f t="shared" si="64"/>
        <v>236003280</v>
      </c>
      <c r="E1351" s="34">
        <v>23600</v>
      </c>
      <c r="F1351" s="34">
        <v>3280</v>
      </c>
      <c r="G1351" s="9" t="str">
        <f>VLOOKUP(B1351,'[1]Business Unit Lookup'!A:B,2,FALSE)</f>
        <v>Virginia Commonwealth Univ</v>
      </c>
      <c r="H1351" s="33" t="str">
        <f>VLOOKUP(C1351,'[1]Fund Lookup'!B:C,2,FALSE)</f>
        <v>CoronavrsEmrSpplFdPrg-COVID-19</v>
      </c>
      <c r="I1351" s="35" t="s">
        <v>2307</v>
      </c>
      <c r="J1351" s="33" t="str">
        <f>VLOOKUP(I1351,'[1]Table B'!A:B,2,FALSE)</f>
        <v>CU-HE-Non-specific Activity</v>
      </c>
      <c r="K1351" s="9" t="str">
        <f t="shared" si="65"/>
        <v>500-CU-HE-Non-specific Activity</v>
      </c>
      <c r="L1351" s="9" t="str">
        <f>IFERROR(VLOOKUP(A1351,'[1]VAC as of March 2024'!A:K,11,FALSE),"No")</f>
        <v>No</v>
      </c>
      <c r="M1351" s="9" t="s">
        <v>5493</v>
      </c>
      <c r="Q1351" s="2"/>
    </row>
    <row r="1352" spans="1:17" x14ac:dyDescent="0.25">
      <c r="A1352" s="33" t="str">
        <f t="shared" si="63"/>
        <v>2360003300</v>
      </c>
      <c r="B1352" s="33" t="s">
        <v>2373</v>
      </c>
      <c r="C1352" s="33" t="s">
        <v>824</v>
      </c>
      <c r="D1352" s="9" t="str">
        <f t="shared" si="64"/>
        <v>236003300</v>
      </c>
      <c r="E1352" s="34">
        <v>23600</v>
      </c>
      <c r="F1352" s="34">
        <v>3300</v>
      </c>
      <c r="G1352" s="9" t="str">
        <f>VLOOKUP(B1352,'[1]Business Unit Lookup'!A:B,2,FALSE)</f>
        <v>Virginia Commonwealth Univ</v>
      </c>
      <c r="H1352" s="33" t="str">
        <f>VLOOKUP(C1352,'[1]Fund Lookup'!B:C,2,FALSE)</f>
        <v>Hi Ed Decentralzation Suspense</v>
      </c>
      <c r="I1352" s="35" t="s">
        <v>2307</v>
      </c>
      <c r="J1352" s="33" t="str">
        <f>VLOOKUP(I1352,'[1]Table B'!A:B,2,FALSE)</f>
        <v>CU-HE-Non-specific Activity</v>
      </c>
      <c r="K1352" s="9" t="str">
        <f t="shared" si="65"/>
        <v>500-CU-HE-Non-specific Activity</v>
      </c>
      <c r="L1352" s="9" t="str">
        <f>IFERROR(VLOOKUP(A1352,'[1]VAC as of March 2024'!A:K,11,FALSE),"No")</f>
        <v>No</v>
      </c>
      <c r="M1352" s="9" t="s">
        <v>2240</v>
      </c>
      <c r="Q1352" s="2"/>
    </row>
    <row r="1353" spans="1:17" x14ac:dyDescent="0.25">
      <c r="A1353" s="33" t="str">
        <f t="shared" si="63"/>
        <v>2360003350</v>
      </c>
      <c r="B1353" s="33" t="s">
        <v>2373</v>
      </c>
      <c r="C1353" s="33" t="s">
        <v>5563</v>
      </c>
      <c r="D1353" s="9" t="str">
        <f t="shared" si="64"/>
        <v>236003350</v>
      </c>
      <c r="E1353" s="34">
        <v>23600</v>
      </c>
      <c r="F1353" s="34">
        <v>3350</v>
      </c>
      <c r="G1353" s="9" t="str">
        <f>VLOOKUP(B1353,'[1]Business Unit Lookup'!A:B,2,FALSE)</f>
        <v>Virginia Commonwealth Univ</v>
      </c>
      <c r="H1353" s="33" t="str">
        <f>VLOOKUP(C1353,'[1]Fund Lookup'!B:C,2,FALSE)</f>
        <v>PoisonCtrSppt&amp;Enhcmnt-COVID-19</v>
      </c>
      <c r="I1353" s="35" t="s">
        <v>2307</v>
      </c>
      <c r="J1353" s="33" t="str">
        <f>VLOOKUP(I1353,'[1]Table B'!A:B,2,FALSE)</f>
        <v>CU-HE-Non-specific Activity</v>
      </c>
      <c r="K1353" s="9" t="str">
        <f t="shared" si="65"/>
        <v>500-CU-HE-Non-specific Activity</v>
      </c>
      <c r="L1353" s="9" t="str">
        <f>IFERROR(VLOOKUP(A1353,'[1]VAC as of March 2024'!A:K,11,FALSE),"No")</f>
        <v>No</v>
      </c>
      <c r="M1353" s="9" t="s">
        <v>5493</v>
      </c>
      <c r="Q1353" s="2"/>
    </row>
    <row r="1354" spans="1:17" x14ac:dyDescent="0.25">
      <c r="A1354" s="33" t="str">
        <f t="shared" si="63"/>
        <v>2360003410</v>
      </c>
      <c r="B1354" s="33" t="s">
        <v>2373</v>
      </c>
      <c r="C1354" s="33" t="s">
        <v>5581</v>
      </c>
      <c r="D1354" s="9" t="str">
        <f t="shared" si="64"/>
        <v>236003410</v>
      </c>
      <c r="E1354" s="34">
        <v>23600</v>
      </c>
      <c r="F1354" s="34">
        <v>3410</v>
      </c>
      <c r="G1354" s="9" t="str">
        <f>VLOOKUP(B1354,'[1]Business Unit Lookup'!A:B,2,FALSE)</f>
        <v>Virginia Commonwealth Univ</v>
      </c>
      <c r="H1354" s="33" t="str">
        <f>VLOOKUP(C1354,'[1]Fund Lookup'!B:C,2,FALSE)</f>
        <v>GEER Fund - COVID-19</v>
      </c>
      <c r="I1354" s="35" t="s">
        <v>2307</v>
      </c>
      <c r="J1354" s="33" t="str">
        <f>VLOOKUP(I1354,'[1]Table B'!A:B,2,FALSE)</f>
        <v>CU-HE-Non-specific Activity</v>
      </c>
      <c r="K1354" s="9" t="str">
        <f t="shared" si="65"/>
        <v>500-CU-HE-Non-specific Activity</v>
      </c>
      <c r="L1354" s="9" t="str">
        <f>IFERROR(VLOOKUP(A1354,'[1]VAC as of March 2024'!A:K,11,FALSE),"No")</f>
        <v>No</v>
      </c>
      <c r="M1354" s="9" t="s">
        <v>5493</v>
      </c>
      <c r="Q1354" s="2"/>
    </row>
    <row r="1355" spans="1:17" x14ac:dyDescent="0.25">
      <c r="A1355" s="33" t="str">
        <f t="shared" si="63"/>
        <v>2360003420</v>
      </c>
      <c r="B1355" s="33" t="s">
        <v>2373</v>
      </c>
      <c r="C1355" s="33" t="s">
        <v>5584</v>
      </c>
      <c r="D1355" s="9" t="str">
        <f t="shared" si="64"/>
        <v>236003420</v>
      </c>
      <c r="E1355" s="34">
        <v>23600</v>
      </c>
      <c r="F1355" s="34">
        <v>3420</v>
      </c>
      <c r="G1355" s="9" t="str">
        <f>VLOOKUP(B1355,'[1]Business Unit Lookup'!A:B,2,FALSE)</f>
        <v>Virginia Commonwealth Univ</v>
      </c>
      <c r="H1355" s="33" t="str">
        <f>VLOOKUP(C1355,'[1]Fund Lookup'!B:C,2,FALSE)</f>
        <v>Caresactrlffd-General-Covid-19</v>
      </c>
      <c r="I1355" s="35" t="s">
        <v>2307</v>
      </c>
      <c r="J1355" s="33" t="str">
        <f>VLOOKUP(I1355,'[1]Table B'!A:B,2,FALSE)</f>
        <v>CU-HE-Non-specific Activity</v>
      </c>
      <c r="K1355" s="9" t="str">
        <f t="shared" si="65"/>
        <v>500-CU-HE-Non-specific Activity</v>
      </c>
      <c r="L1355" s="9" t="str">
        <f>IFERROR(VLOOKUP(A1355,'[1]VAC as of March 2024'!A:K,11,FALSE),"No")</f>
        <v>No</v>
      </c>
      <c r="M1355" s="9" t="s">
        <v>5493</v>
      </c>
      <c r="Q1355" s="2"/>
    </row>
    <row r="1356" spans="1:17" x14ac:dyDescent="0.25">
      <c r="A1356" s="33" t="str">
        <f t="shared" si="63"/>
        <v>2360003440</v>
      </c>
      <c r="B1356" s="33" t="s">
        <v>2373</v>
      </c>
      <c r="C1356" s="33" t="s">
        <v>5370</v>
      </c>
      <c r="D1356" s="9" t="str">
        <f t="shared" si="64"/>
        <v>236003440</v>
      </c>
      <c r="E1356" s="34">
        <v>23600</v>
      </c>
      <c r="F1356" s="34">
        <v>3440</v>
      </c>
      <c r="G1356" s="9" t="str">
        <f>VLOOKUP(B1356,'[1]Business Unit Lookup'!A:B,2,FALSE)</f>
        <v>Virginia Commonwealth Univ</v>
      </c>
      <c r="H1356" s="33" t="str">
        <f>VLOOKUP(C1356,'[1]Fund Lookup'!B:C,2,FALSE)</f>
        <v>EduStabFund-Students-COVID-19</v>
      </c>
      <c r="I1356" s="35" t="s">
        <v>2307</v>
      </c>
      <c r="J1356" s="33" t="str">
        <f>VLOOKUP(I1356,'[1]Table B'!A:B,2,FALSE)</f>
        <v>CU-HE-Non-specific Activity</v>
      </c>
      <c r="K1356" s="9" t="str">
        <f t="shared" si="65"/>
        <v>500-CU-HE-Non-specific Activity</v>
      </c>
      <c r="L1356" s="9" t="str">
        <f>IFERROR(VLOOKUP(A1356,'[1]VAC as of March 2024'!A:K,11,FALSE),"No")</f>
        <v>No</v>
      </c>
      <c r="M1356" s="9" t="s">
        <v>5493</v>
      </c>
      <c r="Q1356" s="2"/>
    </row>
    <row r="1357" spans="1:17" x14ac:dyDescent="0.25">
      <c r="A1357" s="33" t="str">
        <f t="shared" si="63"/>
        <v>2360003460</v>
      </c>
      <c r="B1357" s="42" t="s">
        <v>2373</v>
      </c>
      <c r="C1357" s="36" t="s">
        <v>8470</v>
      </c>
      <c r="D1357" s="9" t="str">
        <f t="shared" si="64"/>
        <v>236003460</v>
      </c>
      <c r="E1357" s="42">
        <v>23600</v>
      </c>
      <c r="F1357" s="37">
        <v>3460</v>
      </c>
      <c r="G1357" s="9" t="str">
        <f>VLOOKUP(B1357,'[1]Business Unit Lookup'!A:B,2,FALSE)</f>
        <v>Virginia Commonwealth Univ</v>
      </c>
      <c r="H1357" s="33" t="str">
        <f>VLOOKUP(C1357,'[1]Fund Lookup'!B:C,2,FALSE)</f>
        <v>Innovative internship Fund</v>
      </c>
      <c r="I1357" s="35" t="s">
        <v>2307</v>
      </c>
      <c r="J1357" s="33" t="str">
        <f>VLOOKUP(I1357,'[1]Table B'!A:B,2,FALSE)</f>
        <v>CU-HE-Non-specific Activity</v>
      </c>
      <c r="K1357" s="9" t="str">
        <f t="shared" si="65"/>
        <v>500-CU-HE-Non-specific Activity</v>
      </c>
      <c r="L1357" s="9" t="str">
        <f>IFERROR(VLOOKUP(A1357,'[1]VAC as of March 2024'!A:K,11,FALSE),"No")</f>
        <v>No</v>
      </c>
      <c r="M1357" s="38" t="s">
        <v>2240</v>
      </c>
      <c r="O1357" s="38"/>
      <c r="P1357" s="38"/>
      <c r="Q1357" s="2"/>
    </row>
    <row r="1358" spans="1:17" x14ac:dyDescent="0.25">
      <c r="A1358" s="33" t="str">
        <f t="shared" si="63"/>
        <v>2360003490</v>
      </c>
      <c r="B1358" s="42" t="s">
        <v>2373</v>
      </c>
      <c r="C1358" s="36" t="s">
        <v>8475</v>
      </c>
      <c r="D1358" s="9" t="str">
        <f t="shared" si="64"/>
        <v>236003490</v>
      </c>
      <c r="E1358" s="42">
        <v>23600</v>
      </c>
      <c r="F1358" s="37">
        <v>3490</v>
      </c>
      <c r="G1358" s="9" t="str">
        <f>VLOOKUP(B1358,'[1]Business Unit Lookup'!A:B,2,FALSE)</f>
        <v>Virginia Commonwealth Univ</v>
      </c>
      <c r="H1358" s="33" t="str">
        <f>VLOOKUP(C1358,'[1]Fund Lookup'!B:C,2,FALSE)</f>
        <v>NewEconomyWrkfrcCrdntlGrntFnd</v>
      </c>
      <c r="I1358" s="35" t="s">
        <v>2307</v>
      </c>
      <c r="J1358" s="33" t="str">
        <f>VLOOKUP(I1358,'[1]Table B'!A:B,2,FALSE)</f>
        <v>CU-HE-Non-specific Activity</v>
      </c>
      <c r="K1358" s="9" t="str">
        <f t="shared" si="65"/>
        <v>500-CU-HE-Non-specific Activity</v>
      </c>
      <c r="L1358" s="9" t="str">
        <f>IFERROR(VLOOKUP(A1358,'[1]VAC as of March 2024'!A:K,11,FALSE),"No")</f>
        <v>No</v>
      </c>
      <c r="M1358" s="38" t="s">
        <v>2240</v>
      </c>
      <c r="O1358" s="38"/>
      <c r="P1358" s="38"/>
      <c r="Q1358" s="2"/>
    </row>
    <row r="1359" spans="1:17" x14ac:dyDescent="0.25">
      <c r="A1359" s="33" t="str">
        <f t="shared" si="63"/>
        <v>2360003510</v>
      </c>
      <c r="B1359" s="33" t="s">
        <v>2373</v>
      </c>
      <c r="C1359" s="33" t="s">
        <v>833</v>
      </c>
      <c r="D1359" s="9" t="str">
        <f t="shared" si="64"/>
        <v>236003510</v>
      </c>
      <c r="E1359" s="34">
        <v>23600</v>
      </c>
      <c r="F1359" s="34">
        <v>3510</v>
      </c>
      <c r="G1359" s="9" t="str">
        <f>VLOOKUP(B1359,'[1]Business Unit Lookup'!A:B,2,FALSE)</f>
        <v>Virginia Commonwealth Univ</v>
      </c>
      <c r="H1359" s="33" t="str">
        <f>VLOOKUP(C1359,'[1]Fund Lookup'!B:C,2,FALSE)</f>
        <v>Trans-NSF Rcvry Act Rsrch-ARRA</v>
      </c>
      <c r="I1359" s="35" t="s">
        <v>2307</v>
      </c>
      <c r="J1359" s="33" t="str">
        <f>VLOOKUP(I1359,'[1]Table B'!A:B,2,FALSE)</f>
        <v>CU-HE-Non-specific Activity</v>
      </c>
      <c r="K1359" s="9" t="str">
        <f t="shared" si="65"/>
        <v>500-CU-HE-Non-specific Activity</v>
      </c>
      <c r="L1359" s="9" t="str">
        <f>IFERROR(VLOOKUP(A1359,'[1]VAC as of March 2024'!A:K,11,FALSE),"No")</f>
        <v>No</v>
      </c>
      <c r="M1359" s="9" t="s">
        <v>2281</v>
      </c>
      <c r="Q1359" s="2"/>
    </row>
    <row r="1360" spans="1:17" x14ac:dyDescent="0.25">
      <c r="A1360" s="33" t="str">
        <f t="shared" si="63"/>
        <v>2360003520</v>
      </c>
      <c r="B1360" s="33" t="s">
        <v>2373</v>
      </c>
      <c r="C1360" s="33" t="s">
        <v>835</v>
      </c>
      <c r="D1360" s="9" t="str">
        <f t="shared" si="64"/>
        <v>236003520</v>
      </c>
      <c r="E1360" s="34">
        <v>23600</v>
      </c>
      <c r="F1360" s="34">
        <v>3520</v>
      </c>
      <c r="G1360" s="9" t="str">
        <f>VLOOKUP(B1360,'[1]Business Unit Lookup'!A:B,2,FALSE)</f>
        <v>Virginia Commonwealth Univ</v>
      </c>
      <c r="H1360" s="33" t="str">
        <f>VLOOKUP(C1360,'[1]Fund Lookup'!B:C,2,FALSE)</f>
        <v>Trans-NIH Rcvry Act Rsrch-ARRA</v>
      </c>
      <c r="I1360" s="35" t="s">
        <v>2307</v>
      </c>
      <c r="J1360" s="33" t="str">
        <f>VLOOKUP(I1360,'[1]Table B'!A:B,2,FALSE)</f>
        <v>CU-HE-Non-specific Activity</v>
      </c>
      <c r="K1360" s="9" t="str">
        <f t="shared" si="65"/>
        <v>500-CU-HE-Non-specific Activity</v>
      </c>
      <c r="L1360" s="9" t="str">
        <f>IFERROR(VLOOKUP(A1360,'[1]VAC as of March 2024'!A:K,11,FALSE),"No")</f>
        <v>No</v>
      </c>
      <c r="M1360" s="9" t="s">
        <v>2281</v>
      </c>
      <c r="Q1360" s="2"/>
    </row>
    <row r="1361" spans="1:17" x14ac:dyDescent="0.25">
      <c r="A1361" s="33" t="str">
        <f t="shared" si="63"/>
        <v>2360003690</v>
      </c>
      <c r="B1361" s="33" t="s">
        <v>2373</v>
      </c>
      <c r="C1361" s="33" t="s">
        <v>5373</v>
      </c>
      <c r="D1361" s="9" t="str">
        <f t="shared" si="64"/>
        <v>236003690</v>
      </c>
      <c r="E1361" s="34">
        <v>23600</v>
      </c>
      <c r="F1361" s="34">
        <v>3690</v>
      </c>
      <c r="G1361" s="9" t="str">
        <f>VLOOKUP(B1361,'[1]Business Unit Lookup'!A:B,2,FALSE)</f>
        <v>Virginia Commonwealth Univ</v>
      </c>
      <c r="H1361" s="33" t="str">
        <f>VLOOKUP(C1361,'[1]Fund Lookup'!B:C,2,FALSE)</f>
        <v>EduStabFund-Institutn-COVID-19</v>
      </c>
      <c r="I1361" s="35" t="s">
        <v>2307</v>
      </c>
      <c r="J1361" s="33" t="str">
        <f>VLOOKUP(I1361,'[1]Table B'!A:B,2,FALSE)</f>
        <v>CU-HE-Non-specific Activity</v>
      </c>
      <c r="K1361" s="9" t="str">
        <f t="shared" si="65"/>
        <v>500-CU-HE-Non-specific Activity</v>
      </c>
      <c r="L1361" s="9" t="str">
        <f>IFERROR(VLOOKUP(A1361,'[1]VAC as of March 2024'!A:K,11,FALSE),"No")</f>
        <v>No</v>
      </c>
      <c r="M1361" s="9" t="s">
        <v>5493</v>
      </c>
      <c r="Q1361" s="2"/>
    </row>
    <row r="1362" spans="1:17" x14ac:dyDescent="0.25">
      <c r="A1362" s="33" t="str">
        <f t="shared" si="63"/>
        <v>2360003710</v>
      </c>
      <c r="B1362" s="36" t="s">
        <v>2373</v>
      </c>
      <c r="C1362" s="36" t="s">
        <v>6137</v>
      </c>
      <c r="D1362" s="9" t="str">
        <f t="shared" si="64"/>
        <v>236003710</v>
      </c>
      <c r="E1362" s="35">
        <v>23600</v>
      </c>
      <c r="F1362" s="37">
        <v>3710</v>
      </c>
      <c r="G1362" s="9" t="str">
        <f>VLOOKUP(B1362,'[1]Business Unit Lookup'!A:B,2,FALSE)</f>
        <v>Virginia Commonwealth Univ</v>
      </c>
      <c r="H1362" s="33" t="str">
        <f>VLOOKUP(C1362,'[1]Fund Lookup'!B:C,2,FALSE)</f>
        <v>FEMA - State Agy - COVID-19</v>
      </c>
      <c r="I1362" s="35" t="s">
        <v>2307</v>
      </c>
      <c r="J1362" s="33" t="str">
        <f>VLOOKUP(I1362,'[1]Table B'!A:B,2,FALSE)</f>
        <v>CU-HE-Non-specific Activity</v>
      </c>
      <c r="K1362" s="9" t="str">
        <f t="shared" si="65"/>
        <v>500-CU-HE-Non-specific Activity</v>
      </c>
      <c r="L1362" s="9" t="str">
        <f>IFERROR(VLOOKUP(A1362,'[1]VAC as of March 2024'!A:K,11,FALSE),"No")</f>
        <v>No</v>
      </c>
      <c r="M1362" s="38" t="s">
        <v>5493</v>
      </c>
      <c r="O1362" s="38"/>
      <c r="P1362" s="38"/>
      <c r="Q1362" s="2"/>
    </row>
    <row r="1363" spans="1:17" x14ac:dyDescent="0.25">
      <c r="A1363" s="33" t="str">
        <f t="shared" si="63"/>
        <v>2360003720</v>
      </c>
      <c r="B1363" s="33" t="s">
        <v>2373</v>
      </c>
      <c r="C1363" s="33" t="s">
        <v>844</v>
      </c>
      <c r="D1363" s="9" t="str">
        <f t="shared" si="64"/>
        <v>236003720</v>
      </c>
      <c r="E1363" s="34">
        <v>23600</v>
      </c>
      <c r="F1363" s="34">
        <v>3720</v>
      </c>
      <c r="G1363" s="9" t="str">
        <f>VLOOKUP(B1363,'[1]Business Unit Lookup'!A:B,2,FALSE)</f>
        <v>Virginia Commonwealth Univ</v>
      </c>
      <c r="H1363" s="33" t="str">
        <f>VLOOKUP(C1363,'[1]Fund Lookup'!B:C,2,FALSE)</f>
        <v>St Fiscal Stabl-Innovtion-ARRA</v>
      </c>
      <c r="I1363" s="35" t="s">
        <v>2307</v>
      </c>
      <c r="J1363" s="33" t="str">
        <f>VLOOKUP(I1363,'[1]Table B'!A:B,2,FALSE)</f>
        <v>CU-HE-Non-specific Activity</v>
      </c>
      <c r="K1363" s="9" t="str">
        <f t="shared" si="65"/>
        <v>500-CU-HE-Non-specific Activity</v>
      </c>
      <c r="L1363" s="9" t="str">
        <f>IFERROR(VLOOKUP(A1363,'[1]VAC as of March 2024'!A:K,11,FALSE),"No")</f>
        <v>No</v>
      </c>
      <c r="M1363" s="9" t="s">
        <v>2281</v>
      </c>
      <c r="Q1363" s="2"/>
    </row>
    <row r="1364" spans="1:17" x14ac:dyDescent="0.25">
      <c r="A1364" s="33" t="str">
        <f t="shared" si="63"/>
        <v>2360003840</v>
      </c>
      <c r="B1364" s="33" t="s">
        <v>2373</v>
      </c>
      <c r="C1364" s="33" t="s">
        <v>860</v>
      </c>
      <c r="D1364" s="9" t="str">
        <f t="shared" si="64"/>
        <v>236003840</v>
      </c>
      <c r="E1364" s="34">
        <v>23600</v>
      </c>
      <c r="F1364" s="34">
        <v>3840</v>
      </c>
      <c r="G1364" s="9" t="str">
        <f>VLOOKUP(B1364,'[1]Business Unit Lookup'!A:B,2,FALSE)</f>
        <v>Virginia Commonwealth Univ</v>
      </c>
      <c r="H1364" s="33" t="str">
        <f>VLOOKUP(C1364,'[1]Fund Lookup'!B:C,2,FALSE)</f>
        <v>Recyclable Matl Sales-Gen-HE</v>
      </c>
      <c r="I1364" s="35" t="s">
        <v>2307</v>
      </c>
      <c r="J1364" s="33" t="str">
        <f>VLOOKUP(I1364,'[1]Table B'!A:B,2,FALSE)</f>
        <v>CU-HE-Non-specific Activity</v>
      </c>
      <c r="K1364" s="9" t="str">
        <f t="shared" si="65"/>
        <v>500-CU-HE-Non-specific Activity</v>
      </c>
      <c r="L1364" s="9" t="str">
        <f>IFERROR(VLOOKUP(A1364,'[1]VAC as of March 2024'!A:K,11,FALSE),"No")</f>
        <v>No</v>
      </c>
      <c r="M1364" s="9" t="s">
        <v>2240</v>
      </c>
      <c r="Q1364" s="2"/>
    </row>
    <row r="1365" spans="1:17" x14ac:dyDescent="0.25">
      <c r="A1365" s="33" t="str">
        <f t="shared" si="63"/>
        <v>2360003940</v>
      </c>
      <c r="B1365" s="33" t="s">
        <v>2373</v>
      </c>
      <c r="C1365" s="33" t="s">
        <v>878</v>
      </c>
      <c r="D1365" s="9" t="str">
        <f t="shared" si="64"/>
        <v>236003940</v>
      </c>
      <c r="E1365" s="34">
        <v>23600</v>
      </c>
      <c r="F1365" s="34">
        <v>3940</v>
      </c>
      <c r="G1365" s="9" t="str">
        <f>VLOOKUP(B1365,'[1]Business Unit Lookup'!A:B,2,FALSE)</f>
        <v>Virginia Commonwealth Univ</v>
      </c>
      <c r="H1365" s="33" t="str">
        <f>VLOOKUP(C1365,'[1]Fund Lookup'!B:C,2,FALSE)</f>
        <v>Tchr Qlty Enhncmnt Partnr-ARRA</v>
      </c>
      <c r="I1365" s="35" t="s">
        <v>2307</v>
      </c>
      <c r="J1365" s="33" t="str">
        <f>VLOOKUP(I1365,'[1]Table B'!A:B,2,FALSE)</f>
        <v>CU-HE-Non-specific Activity</v>
      </c>
      <c r="K1365" s="9" t="str">
        <f t="shared" si="65"/>
        <v>500-CU-HE-Non-specific Activity</v>
      </c>
      <c r="L1365" s="9" t="str">
        <f>IFERROR(VLOOKUP(A1365,'[1]VAC as of March 2024'!A:K,11,FALSE),"No")</f>
        <v>No</v>
      </c>
      <c r="M1365" s="9" t="s">
        <v>2281</v>
      </c>
      <c r="Q1365" s="2"/>
    </row>
    <row r="1366" spans="1:17" x14ac:dyDescent="0.25">
      <c r="A1366" s="33" t="str">
        <f t="shared" si="63"/>
        <v>2360007562</v>
      </c>
      <c r="B1366" s="33" t="s">
        <v>2373</v>
      </c>
      <c r="C1366" s="33" t="s">
        <v>1484</v>
      </c>
      <c r="D1366" s="9" t="str">
        <f t="shared" si="64"/>
        <v>236007562</v>
      </c>
      <c r="E1366" s="34">
        <v>23600</v>
      </c>
      <c r="F1366" s="34">
        <v>7562</v>
      </c>
      <c r="G1366" s="9" t="str">
        <f>VLOOKUP(B1366,'[1]Business Unit Lookup'!A:B,2,FALSE)</f>
        <v>Virginia Commonwealth Univ</v>
      </c>
      <c r="H1366" s="33" t="str">
        <f>VLOOKUP(C1366,'[1]Fund Lookup'!B:C,2,FALSE)</f>
        <v>VA Research Investment Fund–GF</v>
      </c>
      <c r="I1366" s="35" t="s">
        <v>2236</v>
      </c>
      <c r="J1366" s="33" t="str">
        <f>VLOOKUP(I1366,'[1]Table B'!A:B,2,FALSE)</f>
        <v>General</v>
      </c>
      <c r="K1366" s="9" t="str">
        <f t="shared" si="65"/>
        <v>100-General</v>
      </c>
      <c r="L1366" s="9" t="str">
        <f>IFERROR(VLOOKUP(A1366,'[1]VAC as of March 2024'!A:K,11,FALSE),"No")</f>
        <v>Yes</v>
      </c>
      <c r="M1366" s="9" t="s">
        <v>2240</v>
      </c>
      <c r="O1366" s="33" t="s">
        <v>2240</v>
      </c>
      <c r="P1366" s="33" t="s">
        <v>6113</v>
      </c>
      <c r="Q1366" s="2" t="str">
        <f>VLOOKUP(P1366,'[1]Table E'!A:C,3,FALSE)</f>
        <v>Various ACFR Class</v>
      </c>
    </row>
    <row r="1367" spans="1:17" x14ac:dyDescent="0.25">
      <c r="A1367" s="33" t="str">
        <f t="shared" si="63"/>
        <v>2360008120</v>
      </c>
      <c r="B1367" s="33" t="s">
        <v>2373</v>
      </c>
      <c r="C1367" s="33" t="s">
        <v>1610</v>
      </c>
      <c r="D1367" s="9" t="str">
        <f t="shared" si="64"/>
        <v>236008120</v>
      </c>
      <c r="E1367" s="34">
        <v>23600</v>
      </c>
      <c r="F1367" s="34">
        <v>8120</v>
      </c>
      <c r="G1367" s="9" t="str">
        <f>VLOOKUP(B1367,'[1]Business Unit Lookup'!A:B,2,FALSE)</f>
        <v>Virginia Commonwealth Univ</v>
      </c>
      <c r="H1367" s="33" t="str">
        <f>VLOOKUP(C1367,'[1]Fund Lookup'!B:C,2,FALSE)</f>
        <v>9(C) Debt Service-Prin/Int Pay</v>
      </c>
      <c r="I1367" s="35" t="s">
        <v>2307</v>
      </c>
      <c r="J1367" s="33" t="str">
        <f>VLOOKUP(I1367,'[1]Table B'!A:B,2,FALSE)</f>
        <v>CU-HE-Non-specific Activity</v>
      </c>
      <c r="K1367" s="9" t="str">
        <f t="shared" si="65"/>
        <v>500-CU-HE-Non-specific Activity</v>
      </c>
      <c r="L1367" s="9" t="str">
        <f>IFERROR(VLOOKUP(A1367,'[1]VAC as of March 2024'!A:K,11,FALSE),"No")</f>
        <v>No</v>
      </c>
      <c r="M1367" s="9" t="s">
        <v>2248</v>
      </c>
      <c r="Q1367" s="2"/>
    </row>
    <row r="1368" spans="1:17" x14ac:dyDescent="0.25">
      <c r="A1368" s="33" t="str">
        <f t="shared" si="63"/>
        <v>2360008130</v>
      </c>
      <c r="B1368" s="33" t="s">
        <v>2373</v>
      </c>
      <c r="C1368" s="33" t="s">
        <v>1612</v>
      </c>
      <c r="D1368" s="9" t="str">
        <f t="shared" si="64"/>
        <v>236008130</v>
      </c>
      <c r="E1368" s="34">
        <v>23600</v>
      </c>
      <c r="F1368" s="34">
        <v>8130</v>
      </c>
      <c r="G1368" s="9" t="str">
        <f>VLOOKUP(B1368,'[1]Business Unit Lookup'!A:B,2,FALSE)</f>
        <v>Virginia Commonwealth Univ</v>
      </c>
      <c r="H1368" s="33" t="str">
        <f>VLOOKUP(C1368,'[1]Fund Lookup'!B:C,2,FALSE)</f>
        <v>9(C) Debt Service-Const Costs</v>
      </c>
      <c r="I1368" s="35" t="s">
        <v>2307</v>
      </c>
      <c r="J1368" s="33" t="str">
        <f>VLOOKUP(I1368,'[1]Table B'!A:B,2,FALSE)</f>
        <v>CU-HE-Non-specific Activity</v>
      </c>
      <c r="K1368" s="9" t="str">
        <f t="shared" si="65"/>
        <v>500-CU-HE-Non-specific Activity</v>
      </c>
      <c r="L1368" s="9" t="str">
        <f>IFERROR(VLOOKUP(A1368,'[1]VAC as of March 2024'!A:K,11,FALSE),"No")</f>
        <v>No</v>
      </c>
      <c r="M1368" s="9" t="s">
        <v>2248</v>
      </c>
      <c r="Q1368" s="2"/>
    </row>
    <row r="1369" spans="1:17" x14ac:dyDescent="0.25">
      <c r="A1369" s="33" t="str">
        <f t="shared" si="63"/>
        <v>2360008140</v>
      </c>
      <c r="B1369" s="33" t="s">
        <v>2373</v>
      </c>
      <c r="C1369" s="33" t="s">
        <v>1616</v>
      </c>
      <c r="D1369" s="9" t="str">
        <f t="shared" si="64"/>
        <v>236008140</v>
      </c>
      <c r="E1369" s="34">
        <v>23600</v>
      </c>
      <c r="F1369" s="34">
        <v>8140</v>
      </c>
      <c r="G1369" s="9" t="str">
        <f>VLOOKUP(B1369,'[1]Business Unit Lookup'!A:B,2,FALSE)</f>
        <v>Virginia Commonwealth Univ</v>
      </c>
      <c r="H1369" s="33" t="str">
        <f>VLOOKUP(C1369,'[1]Fund Lookup'!B:C,2,FALSE)</f>
        <v>9(D) Debt Service-Prin/Int Pay</v>
      </c>
      <c r="I1369" s="35" t="s">
        <v>2307</v>
      </c>
      <c r="J1369" s="33" t="str">
        <f>VLOOKUP(I1369,'[1]Table B'!A:B,2,FALSE)</f>
        <v>CU-HE-Non-specific Activity</v>
      </c>
      <c r="K1369" s="9" t="str">
        <f t="shared" si="65"/>
        <v>500-CU-HE-Non-specific Activity</v>
      </c>
      <c r="L1369" s="9" t="str">
        <f>IFERROR(VLOOKUP(A1369,'[1]VAC as of March 2024'!A:K,11,FALSE),"No")</f>
        <v>No</v>
      </c>
      <c r="M1369" s="9" t="s">
        <v>2248</v>
      </c>
      <c r="Q1369" s="2"/>
    </row>
    <row r="1370" spans="1:17" x14ac:dyDescent="0.25">
      <c r="A1370" s="33" t="str">
        <f t="shared" si="63"/>
        <v>2360008150</v>
      </c>
      <c r="B1370" s="33" t="s">
        <v>2373</v>
      </c>
      <c r="C1370" s="33" t="s">
        <v>1618</v>
      </c>
      <c r="D1370" s="9" t="str">
        <f t="shared" si="64"/>
        <v>236008150</v>
      </c>
      <c r="E1370" s="34">
        <v>23600</v>
      </c>
      <c r="F1370" s="34">
        <v>8150</v>
      </c>
      <c r="G1370" s="9" t="str">
        <f>VLOOKUP(B1370,'[1]Business Unit Lookup'!A:B,2,FALSE)</f>
        <v>Virginia Commonwealth Univ</v>
      </c>
      <c r="H1370" s="33" t="str">
        <f>VLOOKUP(C1370,'[1]Fund Lookup'!B:C,2,FALSE)</f>
        <v>9(D) Rev Bonds-Construction</v>
      </c>
      <c r="I1370" s="35" t="s">
        <v>2307</v>
      </c>
      <c r="J1370" s="33" t="str">
        <f>VLOOKUP(I1370,'[1]Table B'!A:B,2,FALSE)</f>
        <v>CU-HE-Non-specific Activity</v>
      </c>
      <c r="K1370" s="9" t="str">
        <f t="shared" si="65"/>
        <v>500-CU-HE-Non-specific Activity</v>
      </c>
      <c r="L1370" s="9" t="str">
        <f>IFERROR(VLOOKUP(A1370,'[1]VAC as of March 2024'!A:K,11,FALSE),"No")</f>
        <v>No</v>
      </c>
      <c r="M1370" s="9" t="s">
        <v>2248</v>
      </c>
      <c r="Q1370" s="2"/>
    </row>
    <row r="1371" spans="1:17" x14ac:dyDescent="0.25">
      <c r="A1371" s="33" t="str">
        <f t="shared" si="63"/>
        <v>2360008170</v>
      </c>
      <c r="B1371" s="33" t="s">
        <v>2373</v>
      </c>
      <c r="C1371" s="33" t="s">
        <v>1620</v>
      </c>
      <c r="D1371" s="9" t="str">
        <f t="shared" si="64"/>
        <v>236008170</v>
      </c>
      <c r="E1371" s="34">
        <v>23600</v>
      </c>
      <c r="F1371" s="34">
        <v>8170</v>
      </c>
      <c r="G1371" s="9" t="str">
        <f>VLOOKUP(B1371,'[1]Business Unit Lookup'!A:B,2,FALSE)</f>
        <v>Virginia Commonwealth Univ</v>
      </c>
      <c r="H1371" s="33" t="str">
        <f>VLOOKUP(C1371,'[1]Fund Lookup'!B:C,2,FALSE)</f>
        <v>VCBA 21St Century</v>
      </c>
      <c r="I1371" s="35" t="s">
        <v>2307</v>
      </c>
      <c r="J1371" s="33" t="str">
        <f>VLOOKUP(I1371,'[1]Table B'!A:B,2,FALSE)</f>
        <v>CU-HE-Non-specific Activity</v>
      </c>
      <c r="K1371" s="9" t="str">
        <f t="shared" si="65"/>
        <v>500-CU-HE-Non-specific Activity</v>
      </c>
      <c r="L1371" s="9" t="str">
        <f>IFERROR(VLOOKUP(A1371,'[1]VAC as of March 2024'!A:K,11,FALSE),"No")</f>
        <v>No</v>
      </c>
      <c r="M1371" s="9" t="s">
        <v>2248</v>
      </c>
      <c r="Q1371" s="2"/>
    </row>
    <row r="1372" spans="1:17" x14ac:dyDescent="0.25">
      <c r="A1372" s="33" t="str">
        <f t="shared" si="63"/>
        <v>2360009021</v>
      </c>
      <c r="B1372" s="33" t="s">
        <v>2373</v>
      </c>
      <c r="C1372" s="33" t="s">
        <v>1666</v>
      </c>
      <c r="D1372" s="9" t="str">
        <f t="shared" si="64"/>
        <v>236009021</v>
      </c>
      <c r="E1372" s="34">
        <v>23600</v>
      </c>
      <c r="F1372" s="34">
        <v>9021</v>
      </c>
      <c r="G1372" s="9" t="str">
        <f>VLOOKUP(B1372,'[1]Business Unit Lookup'!A:B,2,FALSE)</f>
        <v>Virginia Commonwealth Univ</v>
      </c>
      <c r="H1372" s="33" t="str">
        <f>VLOOKUP(C1372,'[1]Fund Lookup'!B:C,2,FALSE)</f>
        <v>Gov's Motion Picture Oppor Fd</v>
      </c>
      <c r="I1372" s="35" t="s">
        <v>2236</v>
      </c>
      <c r="J1372" s="33" t="str">
        <f>VLOOKUP(I1372,'[1]Table B'!A:B,2,FALSE)</f>
        <v>General</v>
      </c>
      <c r="K1372" s="9" t="str">
        <f t="shared" si="65"/>
        <v>100-General</v>
      </c>
      <c r="L1372" s="9" t="str">
        <f>IFERROR(VLOOKUP(A1372,'[1]VAC as of March 2024'!A:K,11,FALSE),"No")</f>
        <v>Yes</v>
      </c>
      <c r="M1372" s="9" t="s">
        <v>2240</v>
      </c>
      <c r="O1372" s="33" t="s">
        <v>2240</v>
      </c>
      <c r="P1372" s="33" t="s">
        <v>6113</v>
      </c>
      <c r="Q1372" s="2" t="str">
        <f>VLOOKUP(P1372,'[1]Table E'!A:C,3,FALSE)</f>
        <v>Various ACFR Class</v>
      </c>
    </row>
    <row r="1373" spans="1:17" x14ac:dyDescent="0.25">
      <c r="A1373" s="33" t="str">
        <f t="shared" si="63"/>
        <v>2360009510</v>
      </c>
      <c r="B1373" s="33" t="s">
        <v>2373</v>
      </c>
      <c r="C1373" s="33" t="s">
        <v>2050</v>
      </c>
      <c r="D1373" s="9" t="str">
        <f t="shared" si="64"/>
        <v>236009510</v>
      </c>
      <c r="E1373" s="34">
        <v>23600</v>
      </c>
      <c r="F1373" s="34">
        <v>9510</v>
      </c>
      <c r="G1373" s="9" t="str">
        <f>VLOOKUP(B1373,'[1]Business Unit Lookup'!A:B,2,FALSE)</f>
        <v>Virginia Commonwealth Univ</v>
      </c>
      <c r="H1373" s="33" t="str">
        <f>VLOOKUP(C1373,'[1]Fund Lookup'!B:C,2,FALSE)</f>
        <v>CW Technology Research Fd 934</v>
      </c>
      <c r="I1373" s="35" t="s">
        <v>2307</v>
      </c>
      <c r="J1373" s="33" t="str">
        <f>VLOOKUP(I1373,'[1]Table B'!A:B,2,FALSE)</f>
        <v>CU-HE-Non-specific Activity</v>
      </c>
      <c r="K1373" s="9" t="str">
        <f t="shared" si="65"/>
        <v>500-CU-HE-Non-specific Activity</v>
      </c>
      <c r="L1373" s="9" t="str">
        <f>IFERROR(VLOOKUP(A1373,'[1]VAC as of March 2024'!A:K,11,FALSE),"No")</f>
        <v>No</v>
      </c>
      <c r="M1373" s="9" t="s">
        <v>2240</v>
      </c>
      <c r="Q1373" s="2"/>
    </row>
    <row r="1374" spans="1:17" x14ac:dyDescent="0.25">
      <c r="A1374" s="33" t="str">
        <f t="shared" si="63"/>
        <v>2380001000</v>
      </c>
      <c r="B1374" s="33" t="s">
        <v>2374</v>
      </c>
      <c r="C1374" s="33" t="s">
        <v>1</v>
      </c>
      <c r="D1374" s="9" t="str">
        <f t="shared" si="64"/>
        <v>238001000</v>
      </c>
      <c r="E1374" s="34">
        <v>23800</v>
      </c>
      <c r="F1374" s="34">
        <v>1000</v>
      </c>
      <c r="G1374" s="9" t="str">
        <f>VLOOKUP(B1374,'[1]Business Unit Lookup'!A:B,2,FALSE)</f>
        <v>Virginia Museum of Fine Arts</v>
      </c>
      <c r="H1374" s="33" t="str">
        <f>VLOOKUP(C1374,'[1]Fund Lookup'!B:C,2,FALSE)</f>
        <v>General Fund</v>
      </c>
      <c r="I1374" s="35" t="s">
        <v>2236</v>
      </c>
      <c r="J1374" s="33" t="str">
        <f>VLOOKUP(I1374,'[1]Table B'!A:B,2,FALSE)</f>
        <v>General</v>
      </c>
      <c r="K1374" s="9" t="str">
        <f t="shared" si="65"/>
        <v>100-General</v>
      </c>
      <c r="L1374" s="9" t="str">
        <f>IFERROR(VLOOKUP(A1374,'[1]VAC as of March 2024'!A:K,11,FALSE),"No")</f>
        <v>No</v>
      </c>
      <c r="M1374" s="9" t="s">
        <v>2237</v>
      </c>
      <c r="O1374" s="33" t="s">
        <v>2240</v>
      </c>
      <c r="P1374" s="33" t="s">
        <v>6061</v>
      </c>
      <c r="Q1374" s="2" t="str">
        <f>VLOOKUP(P1374,'[1]Table E'!A:C,3,FALSE)</f>
        <v>Unassigned</v>
      </c>
    </row>
    <row r="1375" spans="1:17" x14ac:dyDescent="0.25">
      <c r="A1375" s="33" t="str">
        <f t="shared" si="63"/>
        <v>2380002238</v>
      </c>
      <c r="B1375" s="33" t="s">
        <v>2374</v>
      </c>
      <c r="C1375" s="33" t="s">
        <v>345</v>
      </c>
      <c r="D1375" s="9" t="str">
        <f t="shared" si="64"/>
        <v>238002238</v>
      </c>
      <c r="E1375" s="34">
        <v>23800</v>
      </c>
      <c r="F1375" s="34">
        <v>2238</v>
      </c>
      <c r="G1375" s="9" t="str">
        <f>VLOOKUP(B1375,'[1]Business Unit Lookup'!A:B,2,FALSE)</f>
        <v>Virginia Museum of Fine Arts</v>
      </c>
      <c r="H1375" s="33" t="str">
        <f>VLOOKUP(C1375,'[1]Fund Lookup'!B:C,2,FALSE)</f>
        <v>VMFA Special Revenue Fund</v>
      </c>
      <c r="I1375" s="35" t="s">
        <v>2239</v>
      </c>
      <c r="J1375" s="33" t="str">
        <f>VLOOKUP(I1375,'[1]Table B'!A:B,2,FALSE)</f>
        <v>Special Revenue-Other</v>
      </c>
      <c r="K1375" s="9" t="str">
        <f t="shared" si="65"/>
        <v>105-Special Revenue-Other</v>
      </c>
      <c r="L1375" s="9" t="str">
        <f>IFERROR(VLOOKUP(A1375,'[1]VAC as of March 2024'!A:K,11,FALSE),"No")</f>
        <v>No</v>
      </c>
      <c r="M1375" s="9" t="s">
        <v>2240</v>
      </c>
      <c r="O1375" s="33" t="s">
        <v>2241</v>
      </c>
      <c r="P1375" s="33" t="s">
        <v>6095</v>
      </c>
      <c r="Q1375" s="2" t="str">
        <f>VLOOKUP(P1375,'[1]Table E'!A:C,3,FALSE)</f>
        <v>Educational and Training programs</v>
      </c>
    </row>
    <row r="1376" spans="1:17" x14ac:dyDescent="0.25">
      <c r="A1376" s="33" t="str">
        <f t="shared" si="63"/>
        <v>2380002460</v>
      </c>
      <c r="B1376" s="33" t="s">
        <v>2374</v>
      </c>
      <c r="C1376" s="33" t="s">
        <v>516</v>
      </c>
      <c r="D1376" s="9" t="str">
        <f t="shared" si="64"/>
        <v>238002460</v>
      </c>
      <c r="E1376" s="34">
        <v>23800</v>
      </c>
      <c r="F1376" s="34">
        <v>2460</v>
      </c>
      <c r="G1376" s="9" t="str">
        <f>VLOOKUP(B1376,'[1]Business Unit Lookup'!A:B,2,FALSE)</f>
        <v>Virginia Museum of Fine Arts</v>
      </c>
      <c r="H1376" s="33" t="str">
        <f>VLOOKUP(C1376,'[1]Fund Lookup'!B:C,2,FALSE)</f>
        <v>Disaster Recovery Fund</v>
      </c>
      <c r="I1376" s="35" t="s">
        <v>2236</v>
      </c>
      <c r="J1376" s="33" t="str">
        <f>VLOOKUP(I1376,'[1]Table B'!A:B,2,FALSE)</f>
        <v>General</v>
      </c>
      <c r="K1376" s="9" t="str">
        <f t="shared" si="65"/>
        <v>100-General</v>
      </c>
      <c r="L1376" s="9" t="str">
        <f>IFERROR(VLOOKUP(A1376,'[1]VAC as of March 2024'!A:K,11,FALSE),"No")</f>
        <v>No</v>
      </c>
      <c r="M1376" s="9" t="s">
        <v>2240</v>
      </c>
      <c r="O1376" s="33" t="s">
        <v>2</v>
      </c>
      <c r="P1376" s="33" t="s">
        <v>6068</v>
      </c>
      <c r="Q1376" s="2" t="str">
        <f>VLOOKUP(P1376,'[1]Table E'!A:C,3,FALSE)</f>
        <v>Health and Public Safety</v>
      </c>
    </row>
    <row r="1377" spans="1:17" x14ac:dyDescent="0.25">
      <c r="A1377" s="33" t="str">
        <f t="shared" si="63"/>
        <v>2380002700</v>
      </c>
      <c r="B1377" s="33" t="s">
        <v>2374</v>
      </c>
      <c r="C1377" s="33" t="s">
        <v>619</v>
      </c>
      <c r="D1377" s="9" t="str">
        <f t="shared" si="64"/>
        <v>238002700</v>
      </c>
      <c r="E1377" s="34">
        <v>23800</v>
      </c>
      <c r="F1377" s="34">
        <v>2700</v>
      </c>
      <c r="G1377" s="9" t="str">
        <f>VLOOKUP(B1377,'[1]Business Unit Lookup'!A:B,2,FALSE)</f>
        <v>Virginia Museum of Fine Arts</v>
      </c>
      <c r="H1377" s="33" t="str">
        <f>VLOOKUP(C1377,'[1]Fund Lookup'!B:C,2,FALSE)</f>
        <v>Parking</v>
      </c>
      <c r="I1377" s="35" t="s">
        <v>2239</v>
      </c>
      <c r="J1377" s="33" t="str">
        <f>VLOOKUP(I1377,'[1]Table B'!A:B,2,FALSE)</f>
        <v>Special Revenue-Other</v>
      </c>
      <c r="K1377" s="9" t="str">
        <f t="shared" si="65"/>
        <v>105-Special Revenue-Other</v>
      </c>
      <c r="L1377" s="9" t="str">
        <f>IFERROR(VLOOKUP(A1377,'[1]VAC as of March 2024'!A:K,11,FALSE),"No")</f>
        <v>No</v>
      </c>
      <c r="M1377" s="9" t="s">
        <v>2240</v>
      </c>
      <c r="O1377" s="33" t="s">
        <v>2241</v>
      </c>
      <c r="P1377" s="33" t="s">
        <v>6062</v>
      </c>
      <c r="Q1377" s="2" t="str">
        <f>VLOOKUP(P1377,'[1]Table E'!A:C,3,FALSE)</f>
        <v>Governmental Operations - Administrative Services</v>
      </c>
    </row>
    <row r="1378" spans="1:17" x14ac:dyDescent="0.25">
      <c r="A1378" s="33" t="str">
        <f t="shared" si="63"/>
        <v>2380002880</v>
      </c>
      <c r="B1378" s="33" t="s">
        <v>2374</v>
      </c>
      <c r="C1378" s="33" t="s">
        <v>724</v>
      </c>
      <c r="D1378" s="9" t="str">
        <f t="shared" si="64"/>
        <v>238002880</v>
      </c>
      <c r="E1378" s="34">
        <v>23800</v>
      </c>
      <c r="F1378" s="34">
        <v>2880</v>
      </c>
      <c r="G1378" s="9" t="str">
        <f>VLOOKUP(B1378,'[1]Business Unit Lookup'!A:B,2,FALSE)</f>
        <v>Virginia Museum of Fine Arts</v>
      </c>
      <c r="H1378" s="33" t="str">
        <f>VLOOKUP(C1378,'[1]Fund Lookup'!B:C,2,FALSE)</f>
        <v>Surp Supply/Equip-NonGF-NonHE</v>
      </c>
      <c r="I1378" s="35" t="s">
        <v>2236</v>
      </c>
      <c r="J1378" s="33" t="str">
        <f>VLOOKUP(I1378,'[1]Table B'!A:B,2,FALSE)</f>
        <v>General</v>
      </c>
      <c r="K1378" s="9" t="str">
        <f t="shared" si="65"/>
        <v>100-General</v>
      </c>
      <c r="L1378" s="9" t="str">
        <f>IFERROR(VLOOKUP(A1378,'[1]VAC as of March 2024'!A:K,11,FALSE),"No")</f>
        <v>No</v>
      </c>
      <c r="M1378" s="9" t="s">
        <v>2240</v>
      </c>
      <c r="O1378" s="33" t="s">
        <v>2</v>
      </c>
      <c r="P1378" s="33" t="s">
        <v>6096</v>
      </c>
      <c r="Q1378" s="2" t="str">
        <f>VLOOKUP(P1378,'[1]Table E'!A:C,3,FALSE)</f>
        <v>Educational and Training programs</v>
      </c>
    </row>
    <row r="1379" spans="1:17" x14ac:dyDescent="0.25">
      <c r="A1379" s="33" t="str">
        <f t="shared" si="63"/>
        <v>2380005238</v>
      </c>
      <c r="B1379" s="33" t="s">
        <v>2374</v>
      </c>
      <c r="C1379" s="33" t="s">
        <v>1057</v>
      </c>
      <c r="D1379" s="9" t="str">
        <f t="shared" si="64"/>
        <v>238005238</v>
      </c>
      <c r="E1379" s="34">
        <v>23800</v>
      </c>
      <c r="F1379" s="34">
        <v>5238</v>
      </c>
      <c r="G1379" s="9" t="str">
        <f>VLOOKUP(B1379,'[1]Business Unit Lookup'!A:B,2,FALSE)</f>
        <v>Virginia Museum of Fine Arts</v>
      </c>
      <c r="H1379" s="33" t="str">
        <f>VLOOKUP(C1379,'[1]Fund Lookup'!B:C,2,FALSE)</f>
        <v>VMFA Enterprise Fund</v>
      </c>
      <c r="I1379" s="35" t="s">
        <v>2375</v>
      </c>
      <c r="J1379" s="33" t="str">
        <f>VLOOKUP(I1379,'[1]Table B'!A:B,2,FALSE)</f>
        <v>Enterprise-VMFA Gift Shop</v>
      </c>
      <c r="K1379" s="9" t="str">
        <f t="shared" si="65"/>
        <v>311-Enterprise-VMFA Gift Shop</v>
      </c>
      <c r="L1379" s="9" t="str">
        <f>IFERROR(VLOOKUP(A1379,'[1]VAC as of March 2024'!A:K,11,FALSE),"No")</f>
        <v>No</v>
      </c>
      <c r="M1379" s="9" t="s">
        <v>2240</v>
      </c>
      <c r="Q1379" s="2"/>
    </row>
    <row r="1380" spans="1:17" x14ac:dyDescent="0.25">
      <c r="A1380" s="33" t="str">
        <f t="shared" si="63"/>
        <v>2380008200</v>
      </c>
      <c r="B1380" s="33" t="s">
        <v>2374</v>
      </c>
      <c r="C1380" s="33" t="s">
        <v>1628</v>
      </c>
      <c r="D1380" s="9" t="str">
        <f t="shared" si="64"/>
        <v>238008200</v>
      </c>
      <c r="E1380" s="34">
        <v>23800</v>
      </c>
      <c r="F1380" s="34">
        <v>8200</v>
      </c>
      <c r="G1380" s="9" t="str">
        <f>VLOOKUP(B1380,'[1]Business Unit Lookup'!A:B,2,FALSE)</f>
        <v>Virginia Museum of Fine Arts</v>
      </c>
      <c r="H1380" s="33" t="str">
        <f>VLOOKUP(C1380,'[1]Fund Lookup'!B:C,2,FALSE)</f>
        <v>VPBA Projects</v>
      </c>
      <c r="I1380" s="35" t="s">
        <v>2265</v>
      </c>
      <c r="J1380" s="33" t="str">
        <f>VLOOKUP(I1380,'[1]Table B'!A:B,2,FALSE)</f>
        <v>Capital Projects, F/S Exclusions</v>
      </c>
      <c r="K1380" s="9" t="str">
        <f t="shared" si="65"/>
        <v>156-Capital Projects, F/S Exclusions</v>
      </c>
      <c r="L1380" s="9" t="str">
        <f>IFERROR(VLOOKUP(A1380,'[1]VAC as of March 2024'!A:K,11,FALSE),"No")</f>
        <v>No</v>
      </c>
      <c r="M1380" s="9" t="s">
        <v>2248</v>
      </c>
      <c r="O1380" s="33" t="s">
        <v>2248</v>
      </c>
      <c r="P1380" s="33" t="s">
        <v>6078</v>
      </c>
      <c r="Q1380" s="2" t="str">
        <f>VLOOKUP(P1380,'[1]Table E'!A:C,3,FALSE)</f>
        <v>Capital Projects</v>
      </c>
    </row>
    <row r="1381" spans="1:17" x14ac:dyDescent="0.25">
      <c r="A1381" s="33" t="str">
        <f t="shared" si="63"/>
        <v>2380009014</v>
      </c>
      <c r="B1381" s="33" t="s">
        <v>2374</v>
      </c>
      <c r="C1381" s="33" t="s">
        <v>1650</v>
      </c>
      <c r="D1381" s="9" t="str">
        <f t="shared" si="64"/>
        <v>238009014</v>
      </c>
      <c r="E1381" s="34">
        <v>23800</v>
      </c>
      <c r="F1381" s="34">
        <v>9014</v>
      </c>
      <c r="G1381" s="9" t="str">
        <f>VLOOKUP(B1381,'[1]Business Unit Lookup'!A:B,2,FALSE)</f>
        <v>Virginia Museum of Fine Arts</v>
      </c>
      <c r="H1381" s="33" t="str">
        <f>VLOOKUP(C1381,'[1]Fund Lookup'!B:C,2,FALSE)</f>
        <v>VMFA Private Donations Fund</v>
      </c>
      <c r="I1381" s="35" t="s">
        <v>2239</v>
      </c>
      <c r="J1381" s="33" t="str">
        <f>VLOOKUP(I1381,'[1]Table B'!A:B,2,FALSE)</f>
        <v>Special Revenue-Other</v>
      </c>
      <c r="K1381" s="9" t="str">
        <f t="shared" si="65"/>
        <v>105-Special Revenue-Other</v>
      </c>
      <c r="L1381" s="9" t="str">
        <f>IFERROR(VLOOKUP(A1381,'[1]VAC as of March 2024'!A:K,11,FALSE),"No")</f>
        <v>No</v>
      </c>
      <c r="M1381" s="9" t="s">
        <v>2240</v>
      </c>
      <c r="O1381" s="33" t="s">
        <v>2248</v>
      </c>
      <c r="P1381" s="33" t="s">
        <v>6098</v>
      </c>
      <c r="Q1381" s="2" t="str">
        <f>VLOOKUP(P1381,'[1]Table E'!A:C,3,FALSE)</f>
        <v>Educational and Training programs</v>
      </c>
    </row>
    <row r="1382" spans="1:17" x14ac:dyDescent="0.25">
      <c r="A1382" s="33" t="str">
        <f t="shared" si="63"/>
        <v>2380010000</v>
      </c>
      <c r="B1382" s="33" t="s">
        <v>2374</v>
      </c>
      <c r="C1382" s="33" t="s">
        <v>2162</v>
      </c>
      <c r="D1382" s="9" t="str">
        <f t="shared" si="64"/>
        <v>2380010000</v>
      </c>
      <c r="E1382" s="34">
        <v>23800</v>
      </c>
      <c r="F1382" s="34">
        <v>10000</v>
      </c>
      <c r="G1382" s="9" t="str">
        <f>VLOOKUP(B1382,'[1]Business Unit Lookup'!A:B,2,FALSE)</f>
        <v>Virginia Museum of Fine Arts</v>
      </c>
      <c r="H1382" s="33" t="str">
        <f>VLOOKUP(C1382,'[1]Fund Lookup'!B:C,2,FALSE)</f>
        <v>Federal Trust</v>
      </c>
      <c r="I1382" s="35" t="s">
        <v>2252</v>
      </c>
      <c r="J1382" s="33" t="str">
        <f>VLOOKUP(I1382,'[1]Table B'!A:B,2,FALSE)</f>
        <v>Special Revenue-Federal</v>
      </c>
      <c r="K1382" s="9" t="str">
        <f t="shared" si="65"/>
        <v>120-Special Revenue-Federal</v>
      </c>
      <c r="L1382" s="9" t="str">
        <f>IFERROR(VLOOKUP(A1382,'[1]VAC as of March 2024'!A:K,11,FALSE),"No")</f>
        <v>No</v>
      </c>
      <c r="M1382" s="9" t="s">
        <v>2248</v>
      </c>
      <c r="O1382" s="33" t="s">
        <v>2248</v>
      </c>
      <c r="P1382" s="33" t="s">
        <v>6070</v>
      </c>
      <c r="Q1382" s="2" t="str">
        <f>VLOOKUP(P1382,'[1]Table E'!A:C,3,FALSE)</f>
        <v>Gifts and grants</v>
      </c>
    </row>
    <row r="1383" spans="1:17" x14ac:dyDescent="0.25">
      <c r="A1383" s="33" t="str">
        <f t="shared" si="63"/>
        <v>2380010110</v>
      </c>
      <c r="B1383" s="33" t="s">
        <v>2374</v>
      </c>
      <c r="C1383" s="33" t="s">
        <v>5444</v>
      </c>
      <c r="D1383" s="9" t="str">
        <f t="shared" si="64"/>
        <v>2380010110</v>
      </c>
      <c r="E1383" s="34">
        <v>23800</v>
      </c>
      <c r="F1383" s="34">
        <v>10110</v>
      </c>
      <c r="G1383" s="9" t="str">
        <f>VLOOKUP(B1383,'[1]Business Unit Lookup'!A:B,2,FALSE)</f>
        <v>Virginia Museum of Fine Arts</v>
      </c>
      <c r="H1383" s="33" t="str">
        <f>VLOOKUP(C1383,'[1]Fund Lookup'!B:C,2,FALSE)</f>
        <v>CARESActRlfFd–General-COVID-19</v>
      </c>
      <c r="I1383" s="35" t="s">
        <v>2252</v>
      </c>
      <c r="J1383" s="33" t="str">
        <f>VLOOKUP(I1383,'[1]Table B'!A:B,2,FALSE)</f>
        <v>Special Revenue-Federal</v>
      </c>
      <c r="K1383" s="9" t="str">
        <f t="shared" si="65"/>
        <v>120-Special Revenue-Federal</v>
      </c>
      <c r="L1383" s="9" t="str">
        <f>IFERROR(VLOOKUP(A1383,'[1]VAC as of March 2024'!A:K,11,FALSE),"No")</f>
        <v>No</v>
      </c>
      <c r="M1383" s="9" t="s">
        <v>5493</v>
      </c>
      <c r="O1383" s="33" t="s">
        <v>2248</v>
      </c>
      <c r="P1383" s="33" t="s">
        <v>6063</v>
      </c>
      <c r="Q1383" s="2" t="str">
        <f>VLOOKUP(P1383,'[1]Table E'!A:C,3,FALSE)</f>
        <v>COVID-19</v>
      </c>
    </row>
    <row r="1384" spans="1:17" x14ac:dyDescent="0.25">
      <c r="A1384" s="33" t="str">
        <f t="shared" si="63"/>
        <v>2380010710</v>
      </c>
      <c r="B1384" s="36" t="s">
        <v>2374</v>
      </c>
      <c r="C1384" s="36" t="s">
        <v>6080</v>
      </c>
      <c r="D1384" s="9" t="str">
        <f t="shared" si="64"/>
        <v>2380010710</v>
      </c>
      <c r="E1384" s="35">
        <v>23800</v>
      </c>
      <c r="F1384" s="37">
        <v>10710</v>
      </c>
      <c r="G1384" s="9" t="str">
        <f>VLOOKUP(B1384,'[1]Business Unit Lookup'!A:B,2,FALSE)</f>
        <v>Virginia Museum of Fine Arts</v>
      </c>
      <c r="H1384" s="33" t="str">
        <f>VLOOKUP(C1384,'[1]Fund Lookup'!B:C,2,FALSE)</f>
        <v>FEMA - State Agy - COVID-19</v>
      </c>
      <c r="I1384" s="35" t="s">
        <v>2252</v>
      </c>
      <c r="J1384" s="33" t="str">
        <f>VLOOKUP(I1384,'[1]Table B'!A:B,2,FALSE)</f>
        <v>Special Revenue-Federal</v>
      </c>
      <c r="K1384" s="9" t="str">
        <f t="shared" si="65"/>
        <v>120-Special Revenue-Federal</v>
      </c>
      <c r="L1384" s="9" t="str">
        <f>IFERROR(VLOOKUP(A1384,'[1]VAC as of March 2024'!A:K,11,FALSE),"No")</f>
        <v>No</v>
      </c>
      <c r="M1384" s="38" t="s">
        <v>5493</v>
      </c>
      <c r="O1384" s="36" t="s">
        <v>2248</v>
      </c>
      <c r="P1384" s="36" t="s">
        <v>6063</v>
      </c>
      <c r="Q1384" s="2" t="str">
        <f>VLOOKUP(P1384,'[1]Table E'!A:C,3,FALSE)</f>
        <v>COVID-19</v>
      </c>
    </row>
    <row r="1385" spans="1:17" x14ac:dyDescent="0.25">
      <c r="A1385" s="33" t="str">
        <f t="shared" si="63"/>
        <v>2380012110</v>
      </c>
      <c r="B1385" s="40" t="s">
        <v>2374</v>
      </c>
      <c r="C1385" s="36" t="s">
        <v>6074</v>
      </c>
      <c r="D1385" s="9" t="str">
        <f t="shared" si="64"/>
        <v>2380012110</v>
      </c>
      <c r="E1385" s="41">
        <v>23800</v>
      </c>
      <c r="F1385" s="37">
        <v>12110</v>
      </c>
      <c r="G1385" s="9" t="str">
        <f>VLOOKUP(B1385,'[1]Business Unit Lookup'!A:B,2,FALSE)</f>
        <v>Virginia Museum of Fine Arts</v>
      </c>
      <c r="H1385" s="33" t="str">
        <f>VLOOKUP(C1385,'[1]Fund Lookup'!B:C,2,FALSE)</f>
        <v>ARP-CrvStLoclFisRecFd-COVID-19</v>
      </c>
      <c r="I1385" s="35" t="s">
        <v>2252</v>
      </c>
      <c r="J1385" s="33" t="str">
        <f>VLOOKUP(I1385,'[1]Table B'!A:B,2,FALSE)</f>
        <v>Special Revenue-Federal</v>
      </c>
      <c r="K1385" s="9" t="str">
        <f t="shared" si="65"/>
        <v>120-Special Revenue-Federal</v>
      </c>
      <c r="L1385" s="9" t="str">
        <f>IFERROR(VLOOKUP(A1385,'[1]VAC as of March 2024'!A:K,11,FALSE),"No")</f>
        <v>No</v>
      </c>
      <c r="M1385" s="38" t="s">
        <v>5493</v>
      </c>
      <c r="O1385" s="36" t="s">
        <v>2248</v>
      </c>
      <c r="P1385" s="36" t="s">
        <v>6063</v>
      </c>
      <c r="Q1385" s="2" t="str">
        <f>VLOOKUP(P1385,'[1]Table E'!A:C,3,FALSE)</f>
        <v>COVID-19</v>
      </c>
    </row>
    <row r="1386" spans="1:17" x14ac:dyDescent="0.25">
      <c r="A1386" s="33" t="str">
        <f t="shared" si="63"/>
        <v>2380015000</v>
      </c>
      <c r="B1386" s="33" t="s">
        <v>2374</v>
      </c>
      <c r="C1386" s="33" t="s">
        <v>2222</v>
      </c>
      <c r="D1386" s="9" t="str">
        <f t="shared" si="64"/>
        <v>2380015000</v>
      </c>
      <c r="E1386" s="34">
        <v>23800</v>
      </c>
      <c r="F1386" s="34">
        <v>15000</v>
      </c>
      <c r="G1386" s="9" t="str">
        <f>VLOOKUP(B1386,'[1]Business Unit Lookup'!A:B,2,FALSE)</f>
        <v>Virginia Museum of Fine Arts</v>
      </c>
      <c r="H1386" s="33" t="str">
        <f>VLOOKUP(C1386,'[1]Fund Lookup'!B:C,2,FALSE)</f>
        <v>General Fixed Asset Acct Group</v>
      </c>
      <c r="I1386" s="35" t="s">
        <v>2242</v>
      </c>
      <c r="J1386" s="33" t="str">
        <f>VLOOKUP(I1386,'[1]Table B'!A:B,2,FALSE)</f>
        <v>Fixed Assets, Fund 1500</v>
      </c>
      <c r="K1386" s="9" t="str">
        <f t="shared" si="65"/>
        <v>610-Fixed Assets, Fund 1500</v>
      </c>
      <c r="L1386" s="9" t="str">
        <f>IFERROR(VLOOKUP(A1386,'[1]VAC as of March 2024'!A:K,11,FALSE),"No")</f>
        <v>No</v>
      </c>
      <c r="M1386" s="9" t="s">
        <v>4</v>
      </c>
      <c r="Q1386" s="2"/>
    </row>
    <row r="1387" spans="1:17" x14ac:dyDescent="0.25">
      <c r="A1387" s="33" t="str">
        <f t="shared" si="63"/>
        <v>2390001000</v>
      </c>
      <c r="B1387" s="33" t="s">
        <v>2376</v>
      </c>
      <c r="C1387" s="33" t="s">
        <v>1</v>
      </c>
      <c r="D1387" s="9" t="str">
        <f t="shared" si="64"/>
        <v>239001000</v>
      </c>
      <c r="E1387" s="34">
        <v>23900</v>
      </c>
      <c r="F1387" s="34">
        <v>1000</v>
      </c>
      <c r="G1387" s="9" t="str">
        <f>VLOOKUP(B1387,'[1]Business Unit Lookup'!A:B,2,FALSE)</f>
        <v>Frontier Culture Musuem of VA</v>
      </c>
      <c r="H1387" s="33" t="str">
        <f>VLOOKUP(C1387,'[1]Fund Lookup'!B:C,2,FALSE)</f>
        <v>General Fund</v>
      </c>
      <c r="I1387" s="35" t="s">
        <v>2236</v>
      </c>
      <c r="J1387" s="33" t="str">
        <f>VLOOKUP(I1387,'[1]Table B'!A:B,2,FALSE)</f>
        <v>General</v>
      </c>
      <c r="K1387" s="9" t="str">
        <f t="shared" si="65"/>
        <v>100-General</v>
      </c>
      <c r="L1387" s="9" t="str">
        <f>IFERROR(VLOOKUP(A1387,'[1]VAC as of March 2024'!A:K,11,FALSE),"No")</f>
        <v>No</v>
      </c>
      <c r="M1387" s="9" t="s">
        <v>2237</v>
      </c>
      <c r="O1387" s="33" t="s">
        <v>2240</v>
      </c>
      <c r="P1387" s="33" t="s">
        <v>6061</v>
      </c>
      <c r="Q1387" s="2" t="str">
        <f>VLOOKUP(P1387,'[1]Table E'!A:C,3,FALSE)</f>
        <v>Unassigned</v>
      </c>
    </row>
    <row r="1388" spans="1:17" x14ac:dyDescent="0.25">
      <c r="A1388" s="33" t="str">
        <f t="shared" si="63"/>
        <v>2390002195</v>
      </c>
      <c r="B1388" s="33" t="s">
        <v>2376</v>
      </c>
      <c r="C1388" s="33" t="s">
        <v>288</v>
      </c>
      <c r="D1388" s="9" t="str">
        <f t="shared" si="64"/>
        <v>239002195</v>
      </c>
      <c r="E1388" s="34">
        <v>23900</v>
      </c>
      <c r="F1388" s="34">
        <v>2195</v>
      </c>
      <c r="G1388" s="9" t="str">
        <f>VLOOKUP(B1388,'[1]Business Unit Lookup'!A:B,2,FALSE)</f>
        <v>Frontier Culture Musuem of VA</v>
      </c>
      <c r="H1388" s="33" t="str">
        <f>VLOOKUP(C1388,'[1]Fund Lookup'!B:C,2,FALSE)</f>
        <v>Dejarnette Lease Proceeds Fund</v>
      </c>
      <c r="I1388" s="35" t="s">
        <v>2236</v>
      </c>
      <c r="J1388" s="33" t="str">
        <f>VLOOKUP(I1388,'[1]Table B'!A:B,2,FALSE)</f>
        <v>General</v>
      </c>
      <c r="K1388" s="9" t="str">
        <f t="shared" si="65"/>
        <v>100-General</v>
      </c>
      <c r="L1388" s="9" t="str">
        <f>IFERROR(VLOOKUP(A1388,'[1]VAC as of March 2024'!A:K,11,FALSE),"No")</f>
        <v>No</v>
      </c>
      <c r="M1388" s="9" t="s">
        <v>2240</v>
      </c>
      <c r="O1388" s="33" t="s">
        <v>2</v>
      </c>
      <c r="P1388" s="33" t="s">
        <v>6096</v>
      </c>
      <c r="Q1388" s="2" t="str">
        <f>VLOOKUP(P1388,'[1]Table E'!A:C,3,FALSE)</f>
        <v>Educational and Training programs</v>
      </c>
    </row>
    <row r="1389" spans="1:17" x14ac:dyDescent="0.25">
      <c r="A1389" s="33" t="str">
        <f t="shared" si="63"/>
        <v>2390002239</v>
      </c>
      <c r="B1389" s="33" t="s">
        <v>2376</v>
      </c>
      <c r="C1389" s="33" t="s">
        <v>348</v>
      </c>
      <c r="D1389" s="9" t="str">
        <f t="shared" si="64"/>
        <v>239002239</v>
      </c>
      <c r="E1389" s="34">
        <v>23900</v>
      </c>
      <c r="F1389" s="34">
        <v>2239</v>
      </c>
      <c r="G1389" s="9" t="str">
        <f>VLOOKUP(B1389,'[1]Business Unit Lookup'!A:B,2,FALSE)</f>
        <v>Frontier Culture Musuem of VA</v>
      </c>
      <c r="H1389" s="33" t="str">
        <f>VLOOKUP(C1389,'[1]Fund Lookup'!B:C,2,FALSE)</f>
        <v>FCM Special Revenue Fund</v>
      </c>
      <c r="I1389" s="35" t="s">
        <v>2236</v>
      </c>
      <c r="J1389" s="33" t="str">
        <f>VLOOKUP(I1389,'[1]Table B'!A:B,2,FALSE)</f>
        <v>General</v>
      </c>
      <c r="K1389" s="9" t="str">
        <f t="shared" si="65"/>
        <v>100-General</v>
      </c>
      <c r="L1389" s="9" t="str">
        <f>IFERROR(VLOOKUP(A1389,'[1]VAC as of March 2024'!A:K,11,FALSE),"No")</f>
        <v>No</v>
      </c>
      <c r="M1389" s="9" t="s">
        <v>2240</v>
      </c>
      <c r="O1389" s="33" t="s">
        <v>2</v>
      </c>
      <c r="P1389" s="33" t="s">
        <v>6096</v>
      </c>
      <c r="Q1389" s="2" t="str">
        <f>VLOOKUP(P1389,'[1]Table E'!A:C,3,FALSE)</f>
        <v>Educational and Training programs</v>
      </c>
    </row>
    <row r="1390" spans="1:17" x14ac:dyDescent="0.25">
      <c r="A1390" s="33" t="str">
        <f t="shared" si="63"/>
        <v>2390002870</v>
      </c>
      <c r="B1390" s="33" t="s">
        <v>2376</v>
      </c>
      <c r="C1390" s="33" t="s">
        <v>716</v>
      </c>
      <c r="D1390" s="9" t="str">
        <f t="shared" si="64"/>
        <v>239002870</v>
      </c>
      <c r="E1390" s="34">
        <v>23900</v>
      </c>
      <c r="F1390" s="34">
        <v>2870</v>
      </c>
      <c r="G1390" s="9" t="str">
        <f>VLOOKUP(B1390,'[1]Business Unit Lookup'!A:B,2,FALSE)</f>
        <v>Frontier Culture Musuem of VA</v>
      </c>
      <c r="H1390" s="33" t="str">
        <f>VLOOKUP(C1390,'[1]Fund Lookup'!B:C,2,FALSE)</f>
        <v>Surp Suppy/Equip Sale-GF-NonHE</v>
      </c>
      <c r="I1390" s="35" t="s">
        <v>2236</v>
      </c>
      <c r="J1390" s="33" t="str">
        <f>VLOOKUP(I1390,'[1]Table B'!A:B,2,FALSE)</f>
        <v>General</v>
      </c>
      <c r="K1390" s="9" t="str">
        <f t="shared" si="65"/>
        <v>100-General</v>
      </c>
      <c r="L1390" s="9" t="str">
        <f>IFERROR(VLOOKUP(A1390,'[1]VAC as of March 2024'!A:K,11,FALSE),"No")</f>
        <v>No</v>
      </c>
      <c r="M1390" s="9" t="s">
        <v>2240</v>
      </c>
      <c r="O1390" s="33" t="s">
        <v>2</v>
      </c>
      <c r="P1390" s="33" t="s">
        <v>6096</v>
      </c>
      <c r="Q1390" s="2" t="str">
        <f>VLOOKUP(P1390,'[1]Table E'!A:C,3,FALSE)</f>
        <v>Educational and Training programs</v>
      </c>
    </row>
    <row r="1391" spans="1:17" x14ac:dyDescent="0.25">
      <c r="A1391" s="33" t="str">
        <f t="shared" si="63"/>
        <v>2390002880</v>
      </c>
      <c r="B1391" s="33" t="s">
        <v>2376</v>
      </c>
      <c r="C1391" s="33" t="s">
        <v>724</v>
      </c>
      <c r="D1391" s="9" t="str">
        <f t="shared" si="64"/>
        <v>239002880</v>
      </c>
      <c r="E1391" s="34">
        <v>23900</v>
      </c>
      <c r="F1391" s="34">
        <v>2880</v>
      </c>
      <c r="G1391" s="9" t="str">
        <f>VLOOKUP(B1391,'[1]Business Unit Lookup'!A:B,2,FALSE)</f>
        <v>Frontier Culture Musuem of VA</v>
      </c>
      <c r="H1391" s="33" t="str">
        <f>VLOOKUP(C1391,'[1]Fund Lookup'!B:C,2,FALSE)</f>
        <v>Surp Supply/Equip-NonGF-NonHE</v>
      </c>
      <c r="I1391" s="35" t="s">
        <v>2236</v>
      </c>
      <c r="J1391" s="33" t="str">
        <f>VLOOKUP(I1391,'[1]Table B'!A:B,2,FALSE)</f>
        <v>General</v>
      </c>
      <c r="K1391" s="9" t="str">
        <f t="shared" si="65"/>
        <v>100-General</v>
      </c>
      <c r="L1391" s="9" t="str">
        <f>IFERROR(VLOOKUP(A1391,'[1]VAC as of March 2024'!A:K,11,FALSE),"No")</f>
        <v>No</v>
      </c>
      <c r="M1391" s="9" t="s">
        <v>2240</v>
      </c>
      <c r="O1391" s="33" t="s">
        <v>2</v>
      </c>
      <c r="P1391" s="33" t="s">
        <v>6096</v>
      </c>
      <c r="Q1391" s="2" t="str">
        <f>VLOOKUP(P1391,'[1]Table E'!A:C,3,FALSE)</f>
        <v>Educational and Training programs</v>
      </c>
    </row>
    <row r="1392" spans="1:17" x14ac:dyDescent="0.25">
      <c r="A1392" s="33" t="str">
        <f t="shared" si="63"/>
        <v>2390002900</v>
      </c>
      <c r="B1392" s="33" t="s">
        <v>2376</v>
      </c>
      <c r="C1392" s="33" t="s">
        <v>727</v>
      </c>
      <c r="D1392" s="9" t="str">
        <f t="shared" si="64"/>
        <v>239002900</v>
      </c>
      <c r="E1392" s="34">
        <v>23900</v>
      </c>
      <c r="F1392" s="34">
        <v>2900</v>
      </c>
      <c r="G1392" s="9" t="str">
        <f>VLOOKUP(B1392,'[1]Business Unit Lookup'!A:B,2,FALSE)</f>
        <v>Frontier Culture Musuem of VA</v>
      </c>
      <c r="H1392" s="33" t="str">
        <f>VLOOKUP(C1392,'[1]Fund Lookup'!B:C,2,FALSE)</f>
        <v>Insurance Recovery</v>
      </c>
      <c r="I1392" s="35" t="s">
        <v>2239</v>
      </c>
      <c r="J1392" s="33" t="str">
        <f>VLOOKUP(I1392,'[1]Table B'!A:B,2,FALSE)</f>
        <v>Special Revenue-Other</v>
      </c>
      <c r="K1392" s="9" t="str">
        <f t="shared" si="65"/>
        <v>105-Special Revenue-Other</v>
      </c>
      <c r="L1392" s="9" t="str">
        <f>IFERROR(VLOOKUP(A1392,'[1]VAC as of March 2024'!A:K,11,FALSE),"No")</f>
        <v>No</v>
      </c>
      <c r="M1392" s="9" t="s">
        <v>2240</v>
      </c>
      <c r="O1392" s="33" t="s">
        <v>2241</v>
      </c>
      <c r="P1392" s="33" t="s">
        <v>6095</v>
      </c>
      <c r="Q1392" s="2" t="str">
        <f>VLOOKUP(P1392,'[1]Table E'!A:C,3,FALSE)</f>
        <v>Educational and Training programs</v>
      </c>
    </row>
    <row r="1393" spans="1:17" x14ac:dyDescent="0.25">
      <c r="A1393" s="33" t="str">
        <f t="shared" si="63"/>
        <v>2390008200</v>
      </c>
      <c r="B1393" s="33" t="s">
        <v>2376</v>
      </c>
      <c r="C1393" s="33" t="s">
        <v>1628</v>
      </c>
      <c r="D1393" s="9" t="str">
        <f t="shared" si="64"/>
        <v>239008200</v>
      </c>
      <c r="E1393" s="34">
        <v>23900</v>
      </c>
      <c r="F1393" s="34">
        <v>8200</v>
      </c>
      <c r="G1393" s="9" t="str">
        <f>VLOOKUP(B1393,'[1]Business Unit Lookup'!A:B,2,FALSE)</f>
        <v>Frontier Culture Musuem of VA</v>
      </c>
      <c r="H1393" s="33" t="str">
        <f>VLOOKUP(C1393,'[1]Fund Lookup'!B:C,2,FALSE)</f>
        <v>VPBA Projects</v>
      </c>
      <c r="I1393" s="35" t="s">
        <v>2265</v>
      </c>
      <c r="J1393" s="33" t="str">
        <f>VLOOKUP(I1393,'[1]Table B'!A:B,2,FALSE)</f>
        <v>Capital Projects, F/S Exclusions</v>
      </c>
      <c r="K1393" s="9" t="str">
        <f t="shared" si="65"/>
        <v>156-Capital Projects, F/S Exclusions</v>
      </c>
      <c r="L1393" s="9" t="str">
        <f>IFERROR(VLOOKUP(A1393,'[1]VAC as of March 2024'!A:K,11,FALSE),"No")</f>
        <v>No</v>
      </c>
      <c r="M1393" s="9" t="s">
        <v>2248</v>
      </c>
      <c r="O1393" s="33" t="s">
        <v>2248</v>
      </c>
      <c r="P1393" s="33" t="s">
        <v>6078</v>
      </c>
      <c r="Q1393" s="2" t="str">
        <f>VLOOKUP(P1393,'[1]Table E'!A:C,3,FALSE)</f>
        <v>Capital Projects</v>
      </c>
    </row>
    <row r="1394" spans="1:17" x14ac:dyDescent="0.25">
      <c r="A1394" s="33" t="str">
        <f t="shared" si="63"/>
        <v>2390009650</v>
      </c>
      <c r="B1394" s="33" t="s">
        <v>2376</v>
      </c>
      <c r="C1394" s="33" t="s">
        <v>2089</v>
      </c>
      <c r="D1394" s="9" t="str">
        <f t="shared" si="64"/>
        <v>239009650</v>
      </c>
      <c r="E1394" s="34">
        <v>23900</v>
      </c>
      <c r="F1394" s="34">
        <v>9650</v>
      </c>
      <c r="G1394" s="9" t="str">
        <f>VLOOKUP(B1394,'[1]Business Unit Lookup'!A:B,2,FALSE)</f>
        <v>Frontier Culture Musuem of VA</v>
      </c>
      <c r="H1394" s="33" t="str">
        <f>VLOOKUP(C1394,'[1]Fund Lookup'!B:C,2,FALSE)</f>
        <v>Central Capital Planning Fund</v>
      </c>
      <c r="I1394" s="35" t="s">
        <v>2236</v>
      </c>
      <c r="J1394" s="33" t="str">
        <f>VLOOKUP(I1394,'[1]Table B'!A:B,2,FALSE)</f>
        <v>General</v>
      </c>
      <c r="K1394" s="9" t="str">
        <f t="shared" si="65"/>
        <v>100-General</v>
      </c>
      <c r="L1394" s="9" t="str">
        <f>IFERROR(VLOOKUP(A1394,'[1]VAC as of March 2024'!A:K,11,FALSE),"No")</f>
        <v>No</v>
      </c>
      <c r="M1394" s="9" t="s">
        <v>2240</v>
      </c>
      <c r="O1394" s="33" t="s">
        <v>2241</v>
      </c>
      <c r="P1394" s="33" t="s">
        <v>6079</v>
      </c>
      <c r="Q1394" s="2" t="str">
        <f>VLOOKUP(P1394,'[1]Table E'!A:C,3,FALSE)</f>
        <v>Central Capital Planning</v>
      </c>
    </row>
    <row r="1395" spans="1:17" x14ac:dyDescent="0.25">
      <c r="A1395" s="33" t="str">
        <f t="shared" si="63"/>
        <v>2390010110</v>
      </c>
      <c r="B1395" s="33" t="s">
        <v>2376</v>
      </c>
      <c r="C1395" s="33" t="s">
        <v>5444</v>
      </c>
      <c r="D1395" s="9" t="str">
        <f t="shared" si="64"/>
        <v>2390010110</v>
      </c>
      <c r="E1395" s="34">
        <v>23900</v>
      </c>
      <c r="F1395" s="34">
        <v>10110</v>
      </c>
      <c r="G1395" s="9" t="str">
        <f>VLOOKUP(B1395,'[1]Business Unit Lookup'!A:B,2,FALSE)</f>
        <v>Frontier Culture Musuem of VA</v>
      </c>
      <c r="H1395" s="33" t="str">
        <f>VLOOKUP(C1395,'[1]Fund Lookup'!B:C,2,FALSE)</f>
        <v>CARESActRlfFd–General-COVID-19</v>
      </c>
      <c r="I1395" s="35" t="s">
        <v>2252</v>
      </c>
      <c r="J1395" s="33" t="str">
        <f>VLOOKUP(I1395,'[1]Table B'!A:B,2,FALSE)</f>
        <v>Special Revenue-Federal</v>
      </c>
      <c r="K1395" s="9" t="str">
        <f t="shared" si="65"/>
        <v>120-Special Revenue-Federal</v>
      </c>
      <c r="L1395" s="9" t="str">
        <f>IFERROR(VLOOKUP(A1395,'[1]VAC as of March 2024'!A:K,11,FALSE),"No")</f>
        <v>No</v>
      </c>
      <c r="M1395" s="9" t="s">
        <v>5493</v>
      </c>
      <c r="O1395" s="33" t="s">
        <v>2248</v>
      </c>
      <c r="P1395" s="33" t="s">
        <v>6063</v>
      </c>
      <c r="Q1395" s="2" t="str">
        <f>VLOOKUP(P1395,'[1]Table E'!A:C,3,FALSE)</f>
        <v>COVID-19</v>
      </c>
    </row>
    <row r="1396" spans="1:17" x14ac:dyDescent="0.25">
      <c r="A1396" s="33" t="str">
        <f t="shared" si="63"/>
        <v>2390015000</v>
      </c>
      <c r="B1396" s="33" t="s">
        <v>2376</v>
      </c>
      <c r="C1396" s="33" t="s">
        <v>2222</v>
      </c>
      <c r="D1396" s="9" t="str">
        <f t="shared" si="64"/>
        <v>2390015000</v>
      </c>
      <c r="E1396" s="34">
        <v>23900</v>
      </c>
      <c r="F1396" s="34">
        <v>15000</v>
      </c>
      <c r="G1396" s="9" t="str">
        <f>VLOOKUP(B1396,'[1]Business Unit Lookup'!A:B,2,FALSE)</f>
        <v>Frontier Culture Musuem of VA</v>
      </c>
      <c r="H1396" s="33" t="str">
        <f>VLOOKUP(C1396,'[1]Fund Lookup'!B:C,2,FALSE)</f>
        <v>General Fixed Asset Acct Group</v>
      </c>
      <c r="I1396" s="35" t="s">
        <v>2242</v>
      </c>
      <c r="J1396" s="33" t="str">
        <f>VLOOKUP(I1396,'[1]Table B'!A:B,2,FALSE)</f>
        <v>Fixed Assets, Fund 1500</v>
      </c>
      <c r="K1396" s="9" t="str">
        <f t="shared" si="65"/>
        <v>610-Fixed Assets, Fund 1500</v>
      </c>
      <c r="L1396" s="9" t="str">
        <f>IFERROR(VLOOKUP(A1396,'[1]VAC as of March 2024'!A:K,11,FALSE),"No")</f>
        <v>No</v>
      </c>
      <c r="M1396" s="9" t="s">
        <v>4</v>
      </c>
      <c r="Q1396" s="2"/>
    </row>
    <row r="1397" spans="1:17" x14ac:dyDescent="0.25">
      <c r="A1397" s="33" t="str">
        <f t="shared" si="63"/>
        <v>2410001000</v>
      </c>
      <c r="B1397" s="33" t="s">
        <v>2377</v>
      </c>
      <c r="C1397" s="33" t="s">
        <v>1</v>
      </c>
      <c r="D1397" s="9" t="str">
        <f t="shared" si="64"/>
        <v>241001000</v>
      </c>
      <c r="E1397" s="34">
        <v>24100</v>
      </c>
      <c r="F1397" s="34">
        <v>1000</v>
      </c>
      <c r="G1397" s="9" t="str">
        <f>VLOOKUP(B1397,'[1]Business Unit Lookup'!A:B,2,FALSE)</f>
        <v>Richard Bland College</v>
      </c>
      <c r="H1397" s="33" t="str">
        <f>VLOOKUP(C1397,'[1]Fund Lookup'!B:C,2,FALSE)</f>
        <v>General Fund</v>
      </c>
      <c r="I1397" s="35" t="s">
        <v>2236</v>
      </c>
      <c r="J1397" s="33" t="str">
        <f>VLOOKUP(I1397,'[1]Table B'!A:B,2,FALSE)</f>
        <v>General</v>
      </c>
      <c r="K1397" s="9" t="str">
        <f t="shared" si="65"/>
        <v>100-General</v>
      </c>
      <c r="L1397" s="9" t="str">
        <f>IFERROR(VLOOKUP(A1397,'[1]VAC as of March 2024'!A:K,11,FALSE),"No")</f>
        <v>No</v>
      </c>
      <c r="M1397" s="9" t="s">
        <v>2237</v>
      </c>
      <c r="O1397" s="33" t="s">
        <v>2240</v>
      </c>
      <c r="P1397" s="33" t="s">
        <v>6061</v>
      </c>
      <c r="Q1397" s="2" t="str">
        <f>VLOOKUP(P1397,'[1]Table E'!A:C,3,FALSE)</f>
        <v>Unassigned</v>
      </c>
    </row>
    <row r="1398" spans="1:17" x14ac:dyDescent="0.25">
      <c r="A1398" s="33" t="str">
        <f t="shared" si="63"/>
        <v>2410003000</v>
      </c>
      <c r="B1398" s="33" t="s">
        <v>2377</v>
      </c>
      <c r="C1398" s="33" t="s">
        <v>772</v>
      </c>
      <c r="D1398" s="9" t="str">
        <f t="shared" si="64"/>
        <v>241003000</v>
      </c>
      <c r="E1398" s="34">
        <v>24100</v>
      </c>
      <c r="F1398" s="34">
        <v>3000</v>
      </c>
      <c r="G1398" s="9" t="str">
        <f>VLOOKUP(B1398,'[1]Business Unit Lookup'!A:B,2,FALSE)</f>
        <v>Richard Bland College</v>
      </c>
      <c r="H1398" s="33" t="str">
        <f>VLOOKUP(C1398,'[1]Fund Lookup'!B:C,2,FALSE)</f>
        <v>Higher Education Operating</v>
      </c>
      <c r="I1398" s="35" t="s">
        <v>2307</v>
      </c>
      <c r="J1398" s="33" t="str">
        <f>VLOOKUP(I1398,'[1]Table B'!A:B,2,FALSE)</f>
        <v>CU-HE-Non-specific Activity</v>
      </c>
      <c r="K1398" s="9" t="str">
        <f t="shared" si="65"/>
        <v>500-CU-HE-Non-specific Activity</v>
      </c>
      <c r="L1398" s="9" t="str">
        <f>IFERROR(VLOOKUP(A1398,'[1]VAC as of March 2024'!A:K,11,FALSE),"No")</f>
        <v>No</v>
      </c>
      <c r="M1398" s="9" t="s">
        <v>2240</v>
      </c>
      <c r="Q1398" s="2"/>
    </row>
    <row r="1399" spans="1:17" x14ac:dyDescent="0.25">
      <c r="A1399" s="33" t="str">
        <f t="shared" si="63"/>
        <v>2410003010</v>
      </c>
      <c r="B1399" s="33" t="s">
        <v>2377</v>
      </c>
      <c r="C1399" s="33" t="s">
        <v>775</v>
      </c>
      <c r="D1399" s="9" t="str">
        <f t="shared" si="64"/>
        <v>241003010</v>
      </c>
      <c r="E1399" s="34">
        <v>24100</v>
      </c>
      <c r="F1399" s="34">
        <v>3010</v>
      </c>
      <c r="G1399" s="9" t="str">
        <f>VLOOKUP(B1399,'[1]Business Unit Lookup'!A:B,2,FALSE)</f>
        <v>Richard Bland College</v>
      </c>
      <c r="H1399" s="33" t="str">
        <f>VLOOKUP(C1399,'[1]Fund Lookup'!B:C,2,FALSE)</f>
        <v>Higher Education Federal</v>
      </c>
      <c r="I1399" s="35" t="s">
        <v>2307</v>
      </c>
      <c r="J1399" s="33" t="str">
        <f>VLOOKUP(I1399,'[1]Table B'!A:B,2,FALSE)</f>
        <v>CU-HE-Non-specific Activity</v>
      </c>
      <c r="K1399" s="9" t="str">
        <f t="shared" si="65"/>
        <v>500-CU-HE-Non-specific Activity</v>
      </c>
      <c r="L1399" s="9" t="str">
        <f>IFERROR(VLOOKUP(A1399,'[1]VAC as of March 2024'!A:K,11,FALSE),"No")</f>
        <v>No</v>
      </c>
      <c r="M1399" s="9" t="s">
        <v>2248</v>
      </c>
      <c r="Q1399" s="2"/>
    </row>
    <row r="1400" spans="1:17" x14ac:dyDescent="0.25">
      <c r="A1400" s="33" t="str">
        <f t="shared" si="63"/>
        <v>2410003020</v>
      </c>
      <c r="B1400" s="33" t="s">
        <v>2377</v>
      </c>
      <c r="C1400" s="33" t="s">
        <v>778</v>
      </c>
      <c r="D1400" s="9" t="str">
        <f t="shared" si="64"/>
        <v>241003020</v>
      </c>
      <c r="E1400" s="34">
        <v>24100</v>
      </c>
      <c r="F1400" s="34">
        <v>3020</v>
      </c>
      <c r="G1400" s="9" t="str">
        <f>VLOOKUP(B1400,'[1]Business Unit Lookup'!A:B,2,FALSE)</f>
        <v>Richard Bland College</v>
      </c>
      <c r="H1400" s="33" t="str">
        <f>VLOOKUP(C1400,'[1]Fund Lookup'!B:C,2,FALSE)</f>
        <v>Foundation/Othr Grants/Cntrcts</v>
      </c>
      <c r="I1400" s="35" t="s">
        <v>2307</v>
      </c>
      <c r="J1400" s="33" t="str">
        <f>VLOOKUP(I1400,'[1]Table B'!A:B,2,FALSE)</f>
        <v>CU-HE-Non-specific Activity</v>
      </c>
      <c r="K1400" s="9" t="str">
        <f t="shared" si="65"/>
        <v>500-CU-HE-Non-specific Activity</v>
      </c>
      <c r="L1400" s="9" t="str">
        <f>IFERROR(VLOOKUP(A1400,'[1]VAC as of March 2024'!A:K,11,FALSE),"No")</f>
        <v>No</v>
      </c>
      <c r="M1400" s="9" t="s">
        <v>2248</v>
      </c>
      <c r="Q1400" s="2"/>
    </row>
    <row r="1401" spans="1:17" x14ac:dyDescent="0.25">
      <c r="A1401" s="33" t="str">
        <f t="shared" si="63"/>
        <v>2410003040</v>
      </c>
      <c r="B1401" s="87" t="s">
        <v>2377</v>
      </c>
      <c r="C1401" s="36" t="s">
        <v>8347</v>
      </c>
      <c r="D1401" s="9" t="str">
        <f t="shared" si="64"/>
        <v>241003040</v>
      </c>
      <c r="E1401" s="87">
        <v>24100</v>
      </c>
      <c r="F1401" s="37">
        <v>3040</v>
      </c>
      <c r="G1401" s="9" t="str">
        <f>VLOOKUP(B1401,'[1]Business Unit Lookup'!A:B,2,FALSE)</f>
        <v>Richard Bland College</v>
      </c>
      <c r="H1401" s="33" t="str">
        <f>VLOOKUP(C1401,'[1]Fund Lookup'!B:C,2,FALSE)</f>
        <v>Institutional Reserve Fund</v>
      </c>
      <c r="I1401" s="35" t="s">
        <v>2307</v>
      </c>
      <c r="J1401" s="33" t="str">
        <f>VLOOKUP(I1401,'[1]Table B'!A:B,2,FALSE)</f>
        <v>CU-HE-Non-specific Activity</v>
      </c>
      <c r="K1401" s="9" t="str">
        <f t="shared" si="65"/>
        <v>500-CU-HE-Non-specific Activity</v>
      </c>
      <c r="L1401" s="9" t="str">
        <f>IFERROR(VLOOKUP(A1401,'[1]VAC as of March 2024'!A:K,11,FALSE),"No")</f>
        <v>No</v>
      </c>
      <c r="M1401" s="37" t="s">
        <v>2240</v>
      </c>
      <c r="O1401" s="38"/>
      <c r="P1401" s="38"/>
      <c r="Q1401" s="2"/>
    </row>
    <row r="1402" spans="1:17" x14ac:dyDescent="0.25">
      <c r="A1402" s="33" t="str">
        <f t="shared" si="63"/>
        <v>2410003060</v>
      </c>
      <c r="B1402" s="33" t="s">
        <v>2377</v>
      </c>
      <c r="C1402" s="33" t="s">
        <v>785</v>
      </c>
      <c r="D1402" s="9" t="str">
        <f t="shared" si="64"/>
        <v>241003060</v>
      </c>
      <c r="E1402" s="34">
        <v>24100</v>
      </c>
      <c r="F1402" s="34">
        <v>3060</v>
      </c>
      <c r="G1402" s="9" t="str">
        <f>VLOOKUP(B1402,'[1]Business Unit Lookup'!A:B,2,FALSE)</f>
        <v>Richard Bland College</v>
      </c>
      <c r="H1402" s="33" t="str">
        <f>VLOOKUP(C1402,'[1]Fund Lookup'!B:C,2,FALSE)</f>
        <v>Auxiliary Enterprise</v>
      </c>
      <c r="I1402" s="35" t="s">
        <v>2307</v>
      </c>
      <c r="J1402" s="33" t="str">
        <f>VLOOKUP(I1402,'[1]Table B'!A:B,2,FALSE)</f>
        <v>CU-HE-Non-specific Activity</v>
      </c>
      <c r="K1402" s="9" t="str">
        <f t="shared" si="65"/>
        <v>500-CU-HE-Non-specific Activity</v>
      </c>
      <c r="L1402" s="9" t="str">
        <f>IFERROR(VLOOKUP(A1402,'[1]VAC as of March 2024'!A:K,11,FALSE),"No")</f>
        <v>No</v>
      </c>
      <c r="M1402" s="9" t="s">
        <v>2240</v>
      </c>
      <c r="Q1402" s="2"/>
    </row>
    <row r="1403" spans="1:17" x14ac:dyDescent="0.25">
      <c r="A1403" s="33" t="str">
        <f t="shared" si="63"/>
        <v>2410003080</v>
      </c>
      <c r="B1403" s="33" t="s">
        <v>2377</v>
      </c>
      <c r="C1403" s="33" t="s">
        <v>790</v>
      </c>
      <c r="D1403" s="9" t="str">
        <f t="shared" si="64"/>
        <v>241003080</v>
      </c>
      <c r="E1403" s="34">
        <v>24100</v>
      </c>
      <c r="F1403" s="34">
        <v>3080</v>
      </c>
      <c r="G1403" s="9" t="str">
        <f>VLOOKUP(B1403,'[1]Business Unit Lookup'!A:B,2,FALSE)</f>
        <v>Richard Bland College</v>
      </c>
      <c r="H1403" s="33" t="str">
        <f>VLOOKUP(C1403,'[1]Fund Lookup'!B:C,2,FALSE)</f>
        <v>Work Study</v>
      </c>
      <c r="I1403" s="35" t="s">
        <v>2307</v>
      </c>
      <c r="J1403" s="33" t="str">
        <f>VLOOKUP(I1403,'[1]Table B'!A:B,2,FALSE)</f>
        <v>CU-HE-Non-specific Activity</v>
      </c>
      <c r="K1403" s="9" t="str">
        <f t="shared" si="65"/>
        <v>500-CU-HE-Non-specific Activity</v>
      </c>
      <c r="L1403" s="9" t="str">
        <f>IFERROR(VLOOKUP(A1403,'[1]VAC as of March 2024'!A:K,11,FALSE),"No")</f>
        <v>No</v>
      </c>
      <c r="M1403" s="9" t="s">
        <v>2248</v>
      </c>
      <c r="Q1403" s="2"/>
    </row>
    <row r="1404" spans="1:17" x14ac:dyDescent="0.25">
      <c r="A1404" s="33" t="str">
        <f t="shared" si="63"/>
        <v>2410003210</v>
      </c>
      <c r="B1404" s="36" t="s">
        <v>2377</v>
      </c>
      <c r="C1404" s="36" t="s">
        <v>6135</v>
      </c>
      <c r="D1404" s="9" t="str">
        <f t="shared" si="64"/>
        <v>241003210</v>
      </c>
      <c r="E1404" s="35">
        <v>24100</v>
      </c>
      <c r="F1404" s="37">
        <v>3210</v>
      </c>
      <c r="G1404" s="9" t="str">
        <f>VLOOKUP(B1404,'[1]Business Unit Lookup'!A:B,2,FALSE)</f>
        <v>Richard Bland College</v>
      </c>
      <c r="H1404" s="33" t="str">
        <f>VLOOKUP(C1404,'[1]Fund Lookup'!B:C,2,FALSE)</f>
        <v>ARP-CrvStLoclFisRecFd-COVID-19</v>
      </c>
      <c r="I1404" s="35" t="s">
        <v>2307</v>
      </c>
      <c r="J1404" s="33" t="str">
        <f>VLOOKUP(I1404,'[1]Table B'!A:B,2,FALSE)</f>
        <v>CU-HE-Non-specific Activity</v>
      </c>
      <c r="K1404" s="9" t="str">
        <f t="shared" si="65"/>
        <v>500-CU-HE-Non-specific Activity</v>
      </c>
      <c r="L1404" s="9" t="str">
        <f>IFERROR(VLOOKUP(A1404,'[1]VAC as of March 2024'!A:K,11,FALSE),"No")</f>
        <v>No</v>
      </c>
      <c r="M1404" s="38" t="s">
        <v>5493</v>
      </c>
      <c r="O1404" s="38"/>
      <c r="P1404" s="38"/>
      <c r="Q1404" s="2"/>
    </row>
    <row r="1405" spans="1:17" x14ac:dyDescent="0.25">
      <c r="A1405" s="33" t="str">
        <f t="shared" si="63"/>
        <v>2410003230</v>
      </c>
      <c r="B1405" s="33" t="s">
        <v>2377</v>
      </c>
      <c r="C1405" s="33" t="s">
        <v>6136</v>
      </c>
      <c r="D1405" s="9" t="str">
        <f t="shared" si="64"/>
        <v>241003230</v>
      </c>
      <c r="E1405" s="34">
        <v>24100</v>
      </c>
      <c r="F1405" s="34">
        <v>3230</v>
      </c>
      <c r="G1405" s="9" t="str">
        <f>VLOOKUP(B1405,'[1]Business Unit Lookup'!A:B,2,FALSE)</f>
        <v>Richard Bland College</v>
      </c>
      <c r="H1405" s="33" t="str">
        <f>VLOOKUP(C1405,'[1]Fund Lookup'!B:C,2,FALSE)</f>
        <v>Epi&amp;LabCpctyInfctsDis-COVID-19</v>
      </c>
      <c r="I1405" s="35" t="s">
        <v>2307</v>
      </c>
      <c r="J1405" s="33" t="str">
        <f>VLOOKUP(I1405,'[1]Table B'!A:B,2,FALSE)</f>
        <v>CU-HE-Non-specific Activity</v>
      </c>
      <c r="K1405" s="9" t="str">
        <f t="shared" si="65"/>
        <v>500-CU-HE-Non-specific Activity</v>
      </c>
      <c r="L1405" s="9" t="str">
        <f>IFERROR(VLOOKUP(A1405,'[1]VAC as of March 2024'!A:K,11,FALSE),"No")</f>
        <v>No</v>
      </c>
      <c r="M1405" s="9" t="s">
        <v>5493</v>
      </c>
      <c r="Q1405" s="2"/>
    </row>
    <row r="1406" spans="1:17" x14ac:dyDescent="0.25">
      <c r="A1406" s="33" t="str">
        <f t="shared" si="63"/>
        <v>2410003280</v>
      </c>
      <c r="B1406" s="33" t="s">
        <v>2377</v>
      </c>
      <c r="C1406" s="33" t="s">
        <v>5559</v>
      </c>
      <c r="D1406" s="9" t="str">
        <f t="shared" si="64"/>
        <v>241003280</v>
      </c>
      <c r="E1406" s="34">
        <v>24100</v>
      </c>
      <c r="F1406" s="34">
        <v>3280</v>
      </c>
      <c r="G1406" s="9" t="str">
        <f>VLOOKUP(B1406,'[1]Business Unit Lookup'!A:B,2,FALSE)</f>
        <v>Richard Bland College</v>
      </c>
      <c r="H1406" s="33" t="str">
        <f>VLOOKUP(C1406,'[1]Fund Lookup'!B:C,2,FALSE)</f>
        <v>CoronavrsEmrSpplFdPrg-COVID-19</v>
      </c>
      <c r="I1406" s="35" t="s">
        <v>2307</v>
      </c>
      <c r="J1406" s="33" t="str">
        <f>VLOOKUP(I1406,'[1]Table B'!A:B,2,FALSE)</f>
        <v>CU-HE-Non-specific Activity</v>
      </c>
      <c r="K1406" s="9" t="str">
        <f t="shared" si="65"/>
        <v>500-CU-HE-Non-specific Activity</v>
      </c>
      <c r="L1406" s="9" t="str">
        <f>IFERROR(VLOOKUP(A1406,'[1]VAC as of March 2024'!A:K,11,FALSE),"No")</f>
        <v>No</v>
      </c>
      <c r="M1406" s="9" t="s">
        <v>5493</v>
      </c>
      <c r="Q1406" s="2"/>
    </row>
    <row r="1407" spans="1:17" x14ac:dyDescent="0.25">
      <c r="A1407" s="33" t="str">
        <f t="shared" si="63"/>
        <v>2410003410</v>
      </c>
      <c r="B1407" s="33" t="s">
        <v>2377</v>
      </c>
      <c r="C1407" s="33" t="s">
        <v>5581</v>
      </c>
      <c r="D1407" s="9" t="str">
        <f t="shared" si="64"/>
        <v>241003410</v>
      </c>
      <c r="E1407" s="34">
        <v>24100</v>
      </c>
      <c r="F1407" s="34">
        <v>3410</v>
      </c>
      <c r="G1407" s="9" t="str">
        <f>VLOOKUP(B1407,'[1]Business Unit Lookup'!A:B,2,FALSE)</f>
        <v>Richard Bland College</v>
      </c>
      <c r="H1407" s="33" t="str">
        <f>VLOOKUP(C1407,'[1]Fund Lookup'!B:C,2,FALSE)</f>
        <v>GEER Fund - COVID-19</v>
      </c>
      <c r="I1407" s="35" t="s">
        <v>2307</v>
      </c>
      <c r="J1407" s="33" t="str">
        <f>VLOOKUP(I1407,'[1]Table B'!A:B,2,FALSE)</f>
        <v>CU-HE-Non-specific Activity</v>
      </c>
      <c r="K1407" s="9" t="str">
        <f t="shared" si="65"/>
        <v>500-CU-HE-Non-specific Activity</v>
      </c>
      <c r="L1407" s="9" t="str">
        <f>IFERROR(VLOOKUP(A1407,'[1]VAC as of March 2024'!A:K,11,FALSE),"No")</f>
        <v>No</v>
      </c>
      <c r="M1407" s="9" t="s">
        <v>5493</v>
      </c>
      <c r="Q1407" s="2"/>
    </row>
    <row r="1408" spans="1:17" x14ac:dyDescent="0.25">
      <c r="A1408" s="33" t="str">
        <f t="shared" si="63"/>
        <v>2410003420</v>
      </c>
      <c r="B1408" s="33" t="s">
        <v>2377</v>
      </c>
      <c r="C1408" s="33" t="s">
        <v>5584</v>
      </c>
      <c r="D1408" s="9" t="str">
        <f t="shared" si="64"/>
        <v>241003420</v>
      </c>
      <c r="E1408" s="34">
        <v>24100</v>
      </c>
      <c r="F1408" s="34">
        <v>3420</v>
      </c>
      <c r="G1408" s="9" t="str">
        <f>VLOOKUP(B1408,'[1]Business Unit Lookup'!A:B,2,FALSE)</f>
        <v>Richard Bland College</v>
      </c>
      <c r="H1408" s="33" t="str">
        <f>VLOOKUP(C1408,'[1]Fund Lookup'!B:C,2,FALSE)</f>
        <v>Caresactrlffd-General-Covid-19</v>
      </c>
      <c r="I1408" s="35" t="s">
        <v>2307</v>
      </c>
      <c r="J1408" s="33" t="str">
        <f>VLOOKUP(I1408,'[1]Table B'!A:B,2,FALSE)</f>
        <v>CU-HE-Non-specific Activity</v>
      </c>
      <c r="K1408" s="9" t="str">
        <f t="shared" si="65"/>
        <v>500-CU-HE-Non-specific Activity</v>
      </c>
      <c r="L1408" s="9" t="str">
        <f>IFERROR(VLOOKUP(A1408,'[1]VAC as of March 2024'!A:K,11,FALSE),"No")</f>
        <v>No</v>
      </c>
      <c r="M1408" s="9" t="s">
        <v>5493</v>
      </c>
      <c r="Q1408" s="2"/>
    </row>
    <row r="1409" spans="1:17" x14ac:dyDescent="0.25">
      <c r="A1409" s="33" t="str">
        <f t="shared" si="63"/>
        <v>2410003440</v>
      </c>
      <c r="B1409" s="33" t="s">
        <v>2377</v>
      </c>
      <c r="C1409" s="33" t="s">
        <v>5370</v>
      </c>
      <c r="D1409" s="9" t="str">
        <f t="shared" si="64"/>
        <v>241003440</v>
      </c>
      <c r="E1409" s="34">
        <v>24100</v>
      </c>
      <c r="F1409" s="34">
        <v>3440</v>
      </c>
      <c r="G1409" s="9" t="str">
        <f>VLOOKUP(B1409,'[1]Business Unit Lookup'!A:B,2,FALSE)</f>
        <v>Richard Bland College</v>
      </c>
      <c r="H1409" s="33" t="str">
        <f>VLOOKUP(C1409,'[1]Fund Lookup'!B:C,2,FALSE)</f>
        <v>EduStabFund-Students-COVID-19</v>
      </c>
      <c r="I1409" s="35" t="s">
        <v>2307</v>
      </c>
      <c r="J1409" s="33" t="str">
        <f>VLOOKUP(I1409,'[1]Table B'!A:B,2,FALSE)</f>
        <v>CU-HE-Non-specific Activity</v>
      </c>
      <c r="K1409" s="9" t="str">
        <f t="shared" si="65"/>
        <v>500-CU-HE-Non-specific Activity</v>
      </c>
      <c r="L1409" s="9" t="str">
        <f>IFERROR(VLOOKUP(A1409,'[1]VAC as of March 2024'!A:K,11,FALSE),"No")</f>
        <v>No</v>
      </c>
      <c r="M1409" s="9" t="s">
        <v>5493</v>
      </c>
      <c r="Q1409" s="2"/>
    </row>
    <row r="1410" spans="1:17" x14ac:dyDescent="0.25">
      <c r="A1410" s="33" t="str">
        <f t="shared" ref="A1410:A1473" si="66">CONCATENATE(B1410,C1410)</f>
        <v>2410003460</v>
      </c>
      <c r="B1410" s="35" t="s">
        <v>2377</v>
      </c>
      <c r="C1410" s="36" t="s">
        <v>8470</v>
      </c>
      <c r="D1410" s="9" t="str">
        <f t="shared" ref="D1410:D1473" si="67">CONCATENATE(E1410,F1410)</f>
        <v>241003460</v>
      </c>
      <c r="E1410" s="35">
        <v>24100</v>
      </c>
      <c r="F1410" s="37">
        <v>3460</v>
      </c>
      <c r="G1410" s="9" t="str">
        <f>VLOOKUP(B1410,'[1]Business Unit Lookup'!A:B,2,FALSE)</f>
        <v>Richard Bland College</v>
      </c>
      <c r="H1410" s="33" t="str">
        <f>VLOOKUP(C1410,'[1]Fund Lookup'!B:C,2,FALSE)</f>
        <v>Innovative internship Fund</v>
      </c>
      <c r="I1410" s="35" t="s">
        <v>2307</v>
      </c>
      <c r="J1410" s="33" t="str">
        <f>VLOOKUP(I1410,'[1]Table B'!A:B,2,FALSE)</f>
        <v>CU-HE-Non-specific Activity</v>
      </c>
      <c r="K1410" s="9" t="str">
        <f t="shared" ref="K1410:K1473" si="68">CONCATENATE(I1410,"-",J1410)</f>
        <v>500-CU-HE-Non-specific Activity</v>
      </c>
      <c r="L1410" s="9" t="str">
        <f>IFERROR(VLOOKUP(A1410,'[1]VAC as of March 2024'!A:K,11,FALSE),"No")</f>
        <v>No</v>
      </c>
      <c r="M1410" s="38" t="s">
        <v>2240</v>
      </c>
      <c r="O1410" s="38"/>
      <c r="P1410" s="38"/>
      <c r="Q1410" s="2"/>
    </row>
    <row r="1411" spans="1:17" x14ac:dyDescent="0.25">
      <c r="A1411" s="33" t="str">
        <f t="shared" si="66"/>
        <v>2410003490</v>
      </c>
      <c r="B1411" s="35" t="s">
        <v>2377</v>
      </c>
      <c r="C1411" s="36" t="s">
        <v>8475</v>
      </c>
      <c r="D1411" s="9" t="str">
        <f t="shared" si="67"/>
        <v>241003490</v>
      </c>
      <c r="E1411" s="35">
        <v>24100</v>
      </c>
      <c r="F1411" s="37">
        <v>3490</v>
      </c>
      <c r="G1411" s="9" t="str">
        <f>VLOOKUP(B1411,'[1]Business Unit Lookup'!A:B,2,FALSE)</f>
        <v>Richard Bland College</v>
      </c>
      <c r="H1411" s="33" t="str">
        <f>VLOOKUP(C1411,'[1]Fund Lookup'!B:C,2,FALSE)</f>
        <v>NewEconomyWrkfrcCrdntlGrntFnd</v>
      </c>
      <c r="I1411" s="35" t="s">
        <v>2307</v>
      </c>
      <c r="J1411" s="33" t="str">
        <f>VLOOKUP(I1411,'[1]Table B'!A:B,2,FALSE)</f>
        <v>CU-HE-Non-specific Activity</v>
      </c>
      <c r="K1411" s="9" t="str">
        <f t="shared" si="68"/>
        <v>500-CU-HE-Non-specific Activity</v>
      </c>
      <c r="L1411" s="9" t="str">
        <f>IFERROR(VLOOKUP(A1411,'[1]VAC as of March 2024'!A:K,11,FALSE),"No")</f>
        <v>No</v>
      </c>
      <c r="M1411" s="38" t="s">
        <v>2240</v>
      </c>
      <c r="O1411" s="38"/>
      <c r="P1411" s="38"/>
      <c r="Q1411" s="2"/>
    </row>
    <row r="1412" spans="1:17" x14ac:dyDescent="0.25">
      <c r="A1412" s="33" t="str">
        <f t="shared" si="66"/>
        <v>2410003690</v>
      </c>
      <c r="B1412" s="33" t="s">
        <v>2377</v>
      </c>
      <c r="C1412" s="33" t="s">
        <v>5373</v>
      </c>
      <c r="D1412" s="9" t="str">
        <f t="shared" si="67"/>
        <v>241003690</v>
      </c>
      <c r="E1412" s="34">
        <v>24100</v>
      </c>
      <c r="F1412" s="34">
        <v>3690</v>
      </c>
      <c r="G1412" s="9" t="str">
        <f>VLOOKUP(B1412,'[1]Business Unit Lookup'!A:B,2,FALSE)</f>
        <v>Richard Bland College</v>
      </c>
      <c r="H1412" s="33" t="str">
        <f>VLOOKUP(C1412,'[1]Fund Lookup'!B:C,2,FALSE)</f>
        <v>EduStabFund-Institutn-COVID-19</v>
      </c>
      <c r="I1412" s="35" t="s">
        <v>2307</v>
      </c>
      <c r="J1412" s="33" t="str">
        <f>VLOOKUP(I1412,'[1]Table B'!A:B,2,FALSE)</f>
        <v>CU-HE-Non-specific Activity</v>
      </c>
      <c r="K1412" s="9" t="str">
        <f t="shared" si="68"/>
        <v>500-CU-HE-Non-specific Activity</v>
      </c>
      <c r="L1412" s="9" t="str">
        <f>IFERROR(VLOOKUP(A1412,'[1]VAC as of March 2024'!A:K,11,FALSE),"No")</f>
        <v>No</v>
      </c>
      <c r="M1412" s="9" t="s">
        <v>5493</v>
      </c>
      <c r="Q1412" s="2"/>
    </row>
    <row r="1413" spans="1:17" x14ac:dyDescent="0.25">
      <c r="A1413" s="33" t="str">
        <f t="shared" si="66"/>
        <v>2410003860</v>
      </c>
      <c r="B1413" s="33" t="s">
        <v>2377</v>
      </c>
      <c r="C1413" s="33" t="s">
        <v>863</v>
      </c>
      <c r="D1413" s="9" t="str">
        <f t="shared" si="67"/>
        <v>241003860</v>
      </c>
      <c r="E1413" s="34">
        <v>24100</v>
      </c>
      <c r="F1413" s="34">
        <v>3860</v>
      </c>
      <c r="G1413" s="9" t="str">
        <f>VLOOKUP(B1413,'[1]Business Unit Lookup'!A:B,2,FALSE)</f>
        <v>Richard Bland College</v>
      </c>
      <c r="H1413" s="33" t="str">
        <f>VLOOKUP(C1413,'[1]Fund Lookup'!B:C,2,FALSE)</f>
        <v>Rcycl Matl Sale-Non-Gen/Fed-HE</v>
      </c>
      <c r="I1413" s="35" t="s">
        <v>2307</v>
      </c>
      <c r="J1413" s="33" t="str">
        <f>VLOOKUP(I1413,'[1]Table B'!A:B,2,FALSE)</f>
        <v>CU-HE-Non-specific Activity</v>
      </c>
      <c r="K1413" s="9" t="str">
        <f t="shared" si="68"/>
        <v>500-CU-HE-Non-specific Activity</v>
      </c>
      <c r="L1413" s="9" t="str">
        <f>IFERROR(VLOOKUP(A1413,'[1]VAC as of March 2024'!A:K,11,FALSE),"No")</f>
        <v>No</v>
      </c>
      <c r="M1413" s="9" t="s">
        <v>2240</v>
      </c>
      <c r="Q1413" s="2"/>
    </row>
    <row r="1414" spans="1:17" x14ac:dyDescent="0.25">
      <c r="A1414" s="33" t="str">
        <f t="shared" si="66"/>
        <v>2410003870</v>
      </c>
      <c r="B1414" s="33" t="s">
        <v>2377</v>
      </c>
      <c r="C1414" s="33" t="s">
        <v>865</v>
      </c>
      <c r="D1414" s="9" t="str">
        <f t="shared" si="67"/>
        <v>241003870</v>
      </c>
      <c r="E1414" s="34">
        <v>24100</v>
      </c>
      <c r="F1414" s="34">
        <v>3870</v>
      </c>
      <c r="G1414" s="9" t="str">
        <f>VLOOKUP(B1414,'[1]Business Unit Lookup'!A:B,2,FALSE)</f>
        <v>Richard Bland College</v>
      </c>
      <c r="H1414" s="33" t="str">
        <f>VLOOKUP(C1414,'[1]Fund Lookup'!B:C,2,FALSE)</f>
        <v>Srplus Supp&amp;Equip Sales-Gen-HE</v>
      </c>
      <c r="I1414" s="35" t="s">
        <v>2307</v>
      </c>
      <c r="J1414" s="33" t="str">
        <f>VLOOKUP(I1414,'[1]Table B'!A:B,2,FALSE)</f>
        <v>CU-HE-Non-specific Activity</v>
      </c>
      <c r="K1414" s="9" t="str">
        <f t="shared" si="68"/>
        <v>500-CU-HE-Non-specific Activity</v>
      </c>
      <c r="L1414" s="9" t="str">
        <f>IFERROR(VLOOKUP(A1414,'[1]VAC as of March 2024'!A:K,11,FALSE),"No")</f>
        <v>No</v>
      </c>
      <c r="M1414" s="9" t="s">
        <v>2240</v>
      </c>
      <c r="Q1414" s="2"/>
    </row>
    <row r="1415" spans="1:17" x14ac:dyDescent="0.25">
      <c r="A1415" s="33" t="str">
        <f t="shared" si="66"/>
        <v>2410008130</v>
      </c>
      <c r="B1415" s="33" t="s">
        <v>2377</v>
      </c>
      <c r="C1415" s="33" t="s">
        <v>1612</v>
      </c>
      <c r="D1415" s="9" t="str">
        <f t="shared" si="67"/>
        <v>241008130</v>
      </c>
      <c r="E1415" s="34">
        <v>24100</v>
      </c>
      <c r="F1415" s="34">
        <v>8130</v>
      </c>
      <c r="G1415" s="9" t="str">
        <f>VLOOKUP(B1415,'[1]Business Unit Lookup'!A:B,2,FALSE)</f>
        <v>Richard Bland College</v>
      </c>
      <c r="H1415" s="33" t="str">
        <f>VLOOKUP(C1415,'[1]Fund Lookup'!B:C,2,FALSE)</f>
        <v>9(C) Debt Service-Const Costs</v>
      </c>
      <c r="I1415" s="35" t="s">
        <v>2307</v>
      </c>
      <c r="J1415" s="33" t="str">
        <f>VLOOKUP(I1415,'[1]Table B'!A:B,2,FALSE)</f>
        <v>CU-HE-Non-specific Activity</v>
      </c>
      <c r="K1415" s="9" t="str">
        <f t="shared" si="68"/>
        <v>500-CU-HE-Non-specific Activity</v>
      </c>
      <c r="L1415" s="9" t="str">
        <f>IFERROR(VLOOKUP(A1415,'[1]VAC as of March 2024'!A:K,11,FALSE),"No")</f>
        <v>No</v>
      </c>
      <c r="M1415" s="9" t="s">
        <v>2248</v>
      </c>
      <c r="Q1415" s="2"/>
    </row>
    <row r="1416" spans="1:17" x14ac:dyDescent="0.25">
      <c r="A1416" s="33" t="str">
        <f t="shared" si="66"/>
        <v>2410008150</v>
      </c>
      <c r="B1416" s="33" t="s">
        <v>2377</v>
      </c>
      <c r="C1416" s="33" t="s">
        <v>1618</v>
      </c>
      <c r="D1416" s="9" t="str">
        <f t="shared" si="67"/>
        <v>241008150</v>
      </c>
      <c r="E1416" s="34">
        <v>24100</v>
      </c>
      <c r="F1416" s="34">
        <v>8150</v>
      </c>
      <c r="G1416" s="9" t="str">
        <f>VLOOKUP(B1416,'[1]Business Unit Lookup'!A:B,2,FALSE)</f>
        <v>Richard Bland College</v>
      </c>
      <c r="H1416" s="33" t="str">
        <f>VLOOKUP(C1416,'[1]Fund Lookup'!B:C,2,FALSE)</f>
        <v>9(D) Rev Bonds-Construction</v>
      </c>
      <c r="I1416" s="35" t="s">
        <v>2307</v>
      </c>
      <c r="J1416" s="33" t="str">
        <f>VLOOKUP(I1416,'[1]Table B'!A:B,2,FALSE)</f>
        <v>CU-HE-Non-specific Activity</v>
      </c>
      <c r="K1416" s="9" t="str">
        <f t="shared" si="68"/>
        <v>500-CU-HE-Non-specific Activity</v>
      </c>
      <c r="L1416" s="9" t="str">
        <f>IFERROR(VLOOKUP(A1416,'[1]VAC as of March 2024'!A:K,11,FALSE),"No")</f>
        <v>No</v>
      </c>
      <c r="M1416" s="9" t="s">
        <v>2248</v>
      </c>
      <c r="Q1416" s="2"/>
    </row>
    <row r="1417" spans="1:17" x14ac:dyDescent="0.25">
      <c r="A1417" s="33" t="str">
        <f t="shared" si="66"/>
        <v>2410008170</v>
      </c>
      <c r="B1417" s="33" t="s">
        <v>2377</v>
      </c>
      <c r="C1417" s="33" t="s">
        <v>1620</v>
      </c>
      <c r="D1417" s="9" t="str">
        <f t="shared" si="67"/>
        <v>241008170</v>
      </c>
      <c r="E1417" s="34">
        <v>24100</v>
      </c>
      <c r="F1417" s="34">
        <v>8170</v>
      </c>
      <c r="G1417" s="9" t="str">
        <f>VLOOKUP(B1417,'[1]Business Unit Lookup'!A:B,2,FALSE)</f>
        <v>Richard Bland College</v>
      </c>
      <c r="H1417" s="33" t="str">
        <f>VLOOKUP(C1417,'[1]Fund Lookup'!B:C,2,FALSE)</f>
        <v>VCBA 21St Century</v>
      </c>
      <c r="I1417" s="35" t="s">
        <v>2307</v>
      </c>
      <c r="J1417" s="33" t="str">
        <f>VLOOKUP(I1417,'[1]Table B'!A:B,2,FALSE)</f>
        <v>CU-HE-Non-specific Activity</v>
      </c>
      <c r="K1417" s="9" t="str">
        <f t="shared" si="68"/>
        <v>500-CU-HE-Non-specific Activity</v>
      </c>
      <c r="L1417" s="9" t="str">
        <f>IFERROR(VLOOKUP(A1417,'[1]VAC as of March 2024'!A:K,11,FALSE),"No")</f>
        <v>No</v>
      </c>
      <c r="M1417" s="9" t="s">
        <v>2248</v>
      </c>
      <c r="Q1417" s="2"/>
    </row>
    <row r="1418" spans="1:17" x14ac:dyDescent="0.25">
      <c r="A1418" s="33" t="str">
        <f t="shared" si="66"/>
        <v>2410009650</v>
      </c>
      <c r="B1418" s="33" t="s">
        <v>2377</v>
      </c>
      <c r="C1418" s="33" t="s">
        <v>2089</v>
      </c>
      <c r="D1418" s="9" t="str">
        <f t="shared" si="67"/>
        <v>241009650</v>
      </c>
      <c r="E1418" s="34">
        <v>24100</v>
      </c>
      <c r="F1418" s="34">
        <v>9650</v>
      </c>
      <c r="G1418" s="9" t="str">
        <f>VLOOKUP(B1418,'[1]Business Unit Lookup'!A:B,2,FALSE)</f>
        <v>Richard Bland College</v>
      </c>
      <c r="H1418" s="33" t="str">
        <f>VLOOKUP(C1418,'[1]Fund Lookup'!B:C,2,FALSE)</f>
        <v>Central Capital Planning Fund</v>
      </c>
      <c r="I1418" s="35" t="s">
        <v>2236</v>
      </c>
      <c r="J1418" s="33" t="str">
        <f>VLOOKUP(I1418,'[1]Table B'!A:B,2,FALSE)</f>
        <v>General</v>
      </c>
      <c r="K1418" s="9" t="str">
        <f t="shared" si="68"/>
        <v>100-General</v>
      </c>
      <c r="L1418" s="9" t="str">
        <f>IFERROR(VLOOKUP(A1418,'[1]VAC as of March 2024'!A:K,11,FALSE),"No")</f>
        <v>No</v>
      </c>
      <c r="M1418" s="9" t="s">
        <v>2240</v>
      </c>
      <c r="O1418" s="33" t="s">
        <v>2241</v>
      </c>
      <c r="P1418" s="33" t="s">
        <v>6079</v>
      </c>
      <c r="Q1418" s="2" t="str">
        <f>VLOOKUP(P1418,'[1]Table E'!A:C,3,FALSE)</f>
        <v>Central Capital Planning</v>
      </c>
    </row>
    <row r="1419" spans="1:17" x14ac:dyDescent="0.25">
      <c r="A1419" s="33" t="str">
        <f t="shared" si="66"/>
        <v>2420001000</v>
      </c>
      <c r="B1419" s="33" t="s">
        <v>2378</v>
      </c>
      <c r="C1419" s="33" t="s">
        <v>1</v>
      </c>
      <c r="D1419" s="9" t="str">
        <f t="shared" si="67"/>
        <v>242001000</v>
      </c>
      <c r="E1419" s="34">
        <v>24200</v>
      </c>
      <c r="F1419" s="34">
        <v>1000</v>
      </c>
      <c r="G1419" s="9" t="str">
        <f>VLOOKUP(B1419,'[1]Business Unit Lookup'!A:B,2,FALSE)</f>
        <v>Christopher Newport University</v>
      </c>
      <c r="H1419" s="33" t="str">
        <f>VLOOKUP(C1419,'[1]Fund Lookup'!B:C,2,FALSE)</f>
        <v>General Fund</v>
      </c>
      <c r="I1419" s="35" t="s">
        <v>2236</v>
      </c>
      <c r="J1419" s="33" t="str">
        <f>VLOOKUP(I1419,'[1]Table B'!A:B,2,FALSE)</f>
        <v>General</v>
      </c>
      <c r="K1419" s="9" t="str">
        <f t="shared" si="68"/>
        <v>100-General</v>
      </c>
      <c r="L1419" s="9" t="str">
        <f>IFERROR(VLOOKUP(A1419,'[1]VAC as of March 2024'!A:K,11,FALSE),"No")</f>
        <v>No</v>
      </c>
      <c r="M1419" s="9" t="s">
        <v>2237</v>
      </c>
      <c r="O1419" s="33" t="s">
        <v>2240</v>
      </c>
      <c r="P1419" s="33" t="s">
        <v>6061</v>
      </c>
      <c r="Q1419" s="2" t="str">
        <f>VLOOKUP(P1419,'[1]Table E'!A:C,3,FALSE)</f>
        <v>Unassigned</v>
      </c>
    </row>
    <row r="1420" spans="1:17" x14ac:dyDescent="0.25">
      <c r="A1420" s="33" t="str">
        <f t="shared" si="66"/>
        <v>2420003000</v>
      </c>
      <c r="B1420" s="33" t="s">
        <v>2378</v>
      </c>
      <c r="C1420" s="33" t="s">
        <v>772</v>
      </c>
      <c r="D1420" s="9" t="str">
        <f t="shared" si="67"/>
        <v>242003000</v>
      </c>
      <c r="E1420" s="34">
        <v>24200</v>
      </c>
      <c r="F1420" s="34">
        <v>3000</v>
      </c>
      <c r="G1420" s="9" t="str">
        <f>VLOOKUP(B1420,'[1]Business Unit Lookup'!A:B,2,FALSE)</f>
        <v>Christopher Newport University</v>
      </c>
      <c r="H1420" s="33" t="str">
        <f>VLOOKUP(C1420,'[1]Fund Lookup'!B:C,2,FALSE)</f>
        <v>Higher Education Operating</v>
      </c>
      <c r="I1420" s="35" t="s">
        <v>2307</v>
      </c>
      <c r="J1420" s="33" t="str">
        <f>VLOOKUP(I1420,'[1]Table B'!A:B,2,FALSE)</f>
        <v>CU-HE-Non-specific Activity</v>
      </c>
      <c r="K1420" s="9" t="str">
        <f t="shared" si="68"/>
        <v>500-CU-HE-Non-specific Activity</v>
      </c>
      <c r="L1420" s="9" t="str">
        <f>IFERROR(VLOOKUP(A1420,'[1]VAC as of March 2024'!A:K,11,FALSE),"No")</f>
        <v>No</v>
      </c>
      <c r="M1420" s="9" t="s">
        <v>2240</v>
      </c>
      <c r="Q1420" s="2"/>
    </row>
    <row r="1421" spans="1:17" x14ac:dyDescent="0.25">
      <c r="A1421" s="33" t="str">
        <f t="shared" si="66"/>
        <v>2420003010</v>
      </c>
      <c r="B1421" s="33" t="s">
        <v>2378</v>
      </c>
      <c r="C1421" s="33" t="s">
        <v>775</v>
      </c>
      <c r="D1421" s="9" t="str">
        <f t="shared" si="67"/>
        <v>242003010</v>
      </c>
      <c r="E1421" s="34">
        <v>24200</v>
      </c>
      <c r="F1421" s="34">
        <v>3010</v>
      </c>
      <c r="G1421" s="9" t="str">
        <f>VLOOKUP(B1421,'[1]Business Unit Lookup'!A:B,2,FALSE)</f>
        <v>Christopher Newport University</v>
      </c>
      <c r="H1421" s="33" t="str">
        <f>VLOOKUP(C1421,'[1]Fund Lookup'!B:C,2,FALSE)</f>
        <v>Higher Education Federal</v>
      </c>
      <c r="I1421" s="35" t="s">
        <v>2307</v>
      </c>
      <c r="J1421" s="33" t="str">
        <f>VLOOKUP(I1421,'[1]Table B'!A:B,2,FALSE)</f>
        <v>CU-HE-Non-specific Activity</v>
      </c>
      <c r="K1421" s="9" t="str">
        <f t="shared" si="68"/>
        <v>500-CU-HE-Non-specific Activity</v>
      </c>
      <c r="L1421" s="9" t="str">
        <f>IFERROR(VLOOKUP(A1421,'[1]VAC as of March 2024'!A:K,11,FALSE),"No")</f>
        <v>No</v>
      </c>
      <c r="M1421" s="9" t="s">
        <v>2248</v>
      </c>
      <c r="Q1421" s="2"/>
    </row>
    <row r="1422" spans="1:17" x14ac:dyDescent="0.25">
      <c r="A1422" s="33" t="str">
        <f t="shared" si="66"/>
        <v>2420003020</v>
      </c>
      <c r="B1422" s="33" t="s">
        <v>2378</v>
      </c>
      <c r="C1422" s="33" t="s">
        <v>778</v>
      </c>
      <c r="D1422" s="9" t="str">
        <f t="shared" si="67"/>
        <v>242003020</v>
      </c>
      <c r="E1422" s="34">
        <v>24200</v>
      </c>
      <c r="F1422" s="34">
        <v>3020</v>
      </c>
      <c r="G1422" s="9" t="str">
        <f>VLOOKUP(B1422,'[1]Business Unit Lookup'!A:B,2,FALSE)</f>
        <v>Christopher Newport University</v>
      </c>
      <c r="H1422" s="33" t="str">
        <f>VLOOKUP(C1422,'[1]Fund Lookup'!B:C,2,FALSE)</f>
        <v>Foundation/Othr Grants/Cntrcts</v>
      </c>
      <c r="I1422" s="35" t="s">
        <v>2307</v>
      </c>
      <c r="J1422" s="33" t="str">
        <f>VLOOKUP(I1422,'[1]Table B'!A:B,2,FALSE)</f>
        <v>CU-HE-Non-specific Activity</v>
      </c>
      <c r="K1422" s="9" t="str">
        <f t="shared" si="68"/>
        <v>500-CU-HE-Non-specific Activity</v>
      </c>
      <c r="L1422" s="9" t="str">
        <f>IFERROR(VLOOKUP(A1422,'[1]VAC as of March 2024'!A:K,11,FALSE),"No")</f>
        <v>No</v>
      </c>
      <c r="M1422" s="9" t="s">
        <v>2248</v>
      </c>
      <c r="Q1422" s="2"/>
    </row>
    <row r="1423" spans="1:17" x14ac:dyDescent="0.25">
      <c r="A1423" s="33" t="str">
        <f t="shared" si="66"/>
        <v>2420003030</v>
      </c>
      <c r="B1423" s="33" t="s">
        <v>2378</v>
      </c>
      <c r="C1423" s="33" t="s">
        <v>780</v>
      </c>
      <c r="D1423" s="9" t="str">
        <f t="shared" si="67"/>
        <v>242003030</v>
      </c>
      <c r="E1423" s="34">
        <v>24200</v>
      </c>
      <c r="F1423" s="34">
        <v>3030</v>
      </c>
      <c r="G1423" s="9" t="str">
        <f>VLOOKUP(B1423,'[1]Business Unit Lookup'!A:B,2,FALSE)</f>
        <v>Christopher Newport University</v>
      </c>
      <c r="H1423" s="33" t="str">
        <f>VLOOKUP(C1423,'[1]Fund Lookup'!B:C,2,FALSE)</f>
        <v>Indirect Cost Recovery</v>
      </c>
      <c r="I1423" s="35" t="s">
        <v>2307</v>
      </c>
      <c r="J1423" s="33" t="str">
        <f>VLOOKUP(I1423,'[1]Table B'!A:B,2,FALSE)</f>
        <v>CU-HE-Non-specific Activity</v>
      </c>
      <c r="K1423" s="9" t="str">
        <f t="shared" si="68"/>
        <v>500-CU-HE-Non-specific Activity</v>
      </c>
      <c r="L1423" s="9" t="str">
        <f>IFERROR(VLOOKUP(A1423,'[1]VAC as of March 2024'!A:K,11,FALSE),"No")</f>
        <v>No</v>
      </c>
      <c r="M1423" s="9" t="s">
        <v>2240</v>
      </c>
      <c r="Q1423" s="2"/>
    </row>
    <row r="1424" spans="1:17" x14ac:dyDescent="0.25">
      <c r="A1424" s="33" t="str">
        <f t="shared" si="66"/>
        <v>2420003040</v>
      </c>
      <c r="B1424" s="87" t="s">
        <v>2378</v>
      </c>
      <c r="C1424" s="36" t="s">
        <v>8347</v>
      </c>
      <c r="D1424" s="9" t="str">
        <f t="shared" si="67"/>
        <v>242003040</v>
      </c>
      <c r="E1424" s="87">
        <v>24200</v>
      </c>
      <c r="F1424" s="37">
        <v>3040</v>
      </c>
      <c r="G1424" s="9" t="str">
        <f>VLOOKUP(B1424,'[1]Business Unit Lookup'!A:B,2,FALSE)</f>
        <v>Christopher Newport University</v>
      </c>
      <c r="H1424" s="33" t="str">
        <f>VLOOKUP(C1424,'[1]Fund Lookup'!B:C,2,FALSE)</f>
        <v>Institutional Reserve Fund</v>
      </c>
      <c r="I1424" s="35" t="s">
        <v>2307</v>
      </c>
      <c r="J1424" s="33" t="str">
        <f>VLOOKUP(I1424,'[1]Table B'!A:B,2,FALSE)</f>
        <v>CU-HE-Non-specific Activity</v>
      </c>
      <c r="K1424" s="9" t="str">
        <f t="shared" si="68"/>
        <v>500-CU-HE-Non-specific Activity</v>
      </c>
      <c r="L1424" s="9" t="str">
        <f>IFERROR(VLOOKUP(A1424,'[1]VAC as of March 2024'!A:K,11,FALSE),"No")</f>
        <v>No</v>
      </c>
      <c r="M1424" s="37" t="s">
        <v>2240</v>
      </c>
      <c r="O1424" s="38"/>
      <c r="P1424" s="38"/>
      <c r="Q1424" s="2"/>
    </row>
    <row r="1425" spans="1:17" x14ac:dyDescent="0.25">
      <c r="A1425" s="33" t="str">
        <f t="shared" si="66"/>
        <v>2420003060</v>
      </c>
      <c r="B1425" s="33" t="s">
        <v>2378</v>
      </c>
      <c r="C1425" s="33" t="s">
        <v>785</v>
      </c>
      <c r="D1425" s="9" t="str">
        <f t="shared" si="67"/>
        <v>242003060</v>
      </c>
      <c r="E1425" s="34">
        <v>24200</v>
      </c>
      <c r="F1425" s="34">
        <v>3060</v>
      </c>
      <c r="G1425" s="9" t="str">
        <f>VLOOKUP(B1425,'[1]Business Unit Lookup'!A:B,2,FALSE)</f>
        <v>Christopher Newport University</v>
      </c>
      <c r="H1425" s="33" t="str">
        <f>VLOOKUP(C1425,'[1]Fund Lookup'!B:C,2,FALSE)</f>
        <v>Auxiliary Enterprise</v>
      </c>
      <c r="I1425" s="35" t="s">
        <v>2307</v>
      </c>
      <c r="J1425" s="33" t="str">
        <f>VLOOKUP(I1425,'[1]Table B'!A:B,2,FALSE)</f>
        <v>CU-HE-Non-specific Activity</v>
      </c>
      <c r="K1425" s="9" t="str">
        <f t="shared" si="68"/>
        <v>500-CU-HE-Non-specific Activity</v>
      </c>
      <c r="L1425" s="9" t="str">
        <f>IFERROR(VLOOKUP(A1425,'[1]VAC as of March 2024'!A:K,11,FALSE),"No")</f>
        <v>No</v>
      </c>
      <c r="M1425" s="9" t="s">
        <v>2240</v>
      </c>
      <c r="Q1425" s="2"/>
    </row>
    <row r="1426" spans="1:17" x14ac:dyDescent="0.25">
      <c r="A1426" s="33" t="str">
        <f t="shared" si="66"/>
        <v>2420003070</v>
      </c>
      <c r="B1426" s="33" t="s">
        <v>2378</v>
      </c>
      <c r="C1426" s="33" t="s">
        <v>788</v>
      </c>
      <c r="D1426" s="9" t="str">
        <f t="shared" si="67"/>
        <v>242003070</v>
      </c>
      <c r="E1426" s="34">
        <v>24200</v>
      </c>
      <c r="F1426" s="34">
        <v>3070</v>
      </c>
      <c r="G1426" s="9" t="str">
        <f>VLOOKUP(B1426,'[1]Business Unit Lookup'!A:B,2,FALSE)</f>
        <v>Christopher Newport University</v>
      </c>
      <c r="H1426" s="33" t="str">
        <f>VLOOKUP(C1426,'[1]Fund Lookup'!B:C,2,FALSE)</f>
        <v>Excess Tuition And Fees</v>
      </c>
      <c r="I1426" s="35" t="s">
        <v>2307</v>
      </c>
      <c r="J1426" s="33" t="str">
        <f>VLOOKUP(I1426,'[1]Table B'!A:B,2,FALSE)</f>
        <v>CU-HE-Non-specific Activity</v>
      </c>
      <c r="K1426" s="9" t="str">
        <f t="shared" si="68"/>
        <v>500-CU-HE-Non-specific Activity</v>
      </c>
      <c r="L1426" s="9" t="str">
        <f>IFERROR(VLOOKUP(A1426,'[1]VAC as of March 2024'!A:K,11,FALSE),"No")</f>
        <v>No</v>
      </c>
      <c r="M1426" s="9" t="s">
        <v>2240</v>
      </c>
      <c r="Q1426" s="2"/>
    </row>
    <row r="1427" spans="1:17" x14ac:dyDescent="0.25">
      <c r="A1427" s="33" t="str">
        <f t="shared" si="66"/>
        <v>2420003080</v>
      </c>
      <c r="B1427" s="33" t="s">
        <v>2378</v>
      </c>
      <c r="C1427" s="33" t="s">
        <v>790</v>
      </c>
      <c r="D1427" s="9" t="str">
        <f t="shared" si="67"/>
        <v>242003080</v>
      </c>
      <c r="E1427" s="34">
        <v>24200</v>
      </c>
      <c r="F1427" s="34">
        <v>3080</v>
      </c>
      <c r="G1427" s="9" t="str">
        <f>VLOOKUP(B1427,'[1]Business Unit Lookup'!A:B,2,FALSE)</f>
        <v>Christopher Newport University</v>
      </c>
      <c r="H1427" s="33" t="str">
        <f>VLOOKUP(C1427,'[1]Fund Lookup'!B:C,2,FALSE)</f>
        <v>Work Study</v>
      </c>
      <c r="I1427" s="35" t="s">
        <v>2307</v>
      </c>
      <c r="J1427" s="33" t="str">
        <f>VLOOKUP(I1427,'[1]Table B'!A:B,2,FALSE)</f>
        <v>CU-HE-Non-specific Activity</v>
      </c>
      <c r="K1427" s="9" t="str">
        <f t="shared" si="68"/>
        <v>500-CU-HE-Non-specific Activity</v>
      </c>
      <c r="L1427" s="9" t="str">
        <f>IFERROR(VLOOKUP(A1427,'[1]VAC as of March 2024'!A:K,11,FALSE),"No")</f>
        <v>No</v>
      </c>
      <c r="M1427" s="9" t="s">
        <v>2248</v>
      </c>
      <c r="Q1427" s="2"/>
    </row>
    <row r="1428" spans="1:17" x14ac:dyDescent="0.25">
      <c r="A1428" s="33" t="str">
        <f t="shared" si="66"/>
        <v>2420003110</v>
      </c>
      <c r="B1428" s="33" t="s">
        <v>2378</v>
      </c>
      <c r="C1428" s="33" t="s">
        <v>796</v>
      </c>
      <c r="D1428" s="9" t="str">
        <f t="shared" si="67"/>
        <v>242003110</v>
      </c>
      <c r="E1428" s="34">
        <v>24200</v>
      </c>
      <c r="F1428" s="34">
        <v>3110</v>
      </c>
      <c r="G1428" s="9" t="str">
        <f>VLOOKUP(B1428,'[1]Business Unit Lookup'!A:B,2,FALSE)</f>
        <v>Christopher Newport University</v>
      </c>
      <c r="H1428" s="33" t="str">
        <f>VLOOKUP(C1428,'[1]Fund Lookup'!B:C,2,FALSE)</f>
        <v>Eminent Scholars</v>
      </c>
      <c r="I1428" s="35" t="s">
        <v>2307</v>
      </c>
      <c r="J1428" s="33" t="str">
        <f>VLOOKUP(I1428,'[1]Table B'!A:B,2,FALSE)</f>
        <v>CU-HE-Non-specific Activity</v>
      </c>
      <c r="K1428" s="9" t="str">
        <f t="shared" si="68"/>
        <v>500-CU-HE-Non-specific Activity</v>
      </c>
      <c r="L1428" s="9" t="str">
        <f>IFERROR(VLOOKUP(A1428,'[1]VAC as of March 2024'!A:K,11,FALSE),"No")</f>
        <v>No</v>
      </c>
      <c r="M1428" s="9" t="s">
        <v>2248</v>
      </c>
      <c r="Q1428" s="2"/>
    </row>
    <row r="1429" spans="1:17" x14ac:dyDescent="0.25">
      <c r="A1429" s="33" t="str">
        <f t="shared" si="66"/>
        <v>2420003210</v>
      </c>
      <c r="B1429" s="36" t="s">
        <v>2378</v>
      </c>
      <c r="C1429" s="36" t="s">
        <v>6135</v>
      </c>
      <c r="D1429" s="9" t="str">
        <f t="shared" si="67"/>
        <v>242003210</v>
      </c>
      <c r="E1429" s="35">
        <v>24200</v>
      </c>
      <c r="F1429" s="37">
        <v>3210</v>
      </c>
      <c r="G1429" s="9" t="str">
        <f>VLOOKUP(B1429,'[1]Business Unit Lookup'!A:B,2,FALSE)</f>
        <v>Christopher Newport University</v>
      </c>
      <c r="H1429" s="33" t="str">
        <f>VLOOKUP(C1429,'[1]Fund Lookup'!B:C,2,FALSE)</f>
        <v>ARP-CrvStLoclFisRecFd-COVID-19</v>
      </c>
      <c r="I1429" s="35" t="s">
        <v>2307</v>
      </c>
      <c r="J1429" s="33" t="str">
        <f>VLOOKUP(I1429,'[1]Table B'!A:B,2,FALSE)</f>
        <v>CU-HE-Non-specific Activity</v>
      </c>
      <c r="K1429" s="9" t="str">
        <f t="shared" si="68"/>
        <v>500-CU-HE-Non-specific Activity</v>
      </c>
      <c r="L1429" s="9" t="str">
        <f>IFERROR(VLOOKUP(A1429,'[1]VAC as of March 2024'!A:K,11,FALSE),"No")</f>
        <v>No</v>
      </c>
      <c r="M1429" s="38" t="s">
        <v>5493</v>
      </c>
      <c r="O1429" s="38"/>
      <c r="P1429" s="38"/>
      <c r="Q1429" s="2"/>
    </row>
    <row r="1430" spans="1:17" x14ac:dyDescent="0.25">
      <c r="A1430" s="33" t="str">
        <f t="shared" si="66"/>
        <v>2420003230</v>
      </c>
      <c r="B1430" s="33" t="s">
        <v>2378</v>
      </c>
      <c r="C1430" s="33" t="s">
        <v>6136</v>
      </c>
      <c r="D1430" s="9" t="str">
        <f t="shared" si="67"/>
        <v>242003230</v>
      </c>
      <c r="E1430" s="34">
        <v>24200</v>
      </c>
      <c r="F1430" s="34">
        <v>3230</v>
      </c>
      <c r="G1430" s="9" t="str">
        <f>VLOOKUP(B1430,'[1]Business Unit Lookup'!A:B,2,FALSE)</f>
        <v>Christopher Newport University</v>
      </c>
      <c r="H1430" s="33" t="str">
        <f>VLOOKUP(C1430,'[1]Fund Lookup'!B:C,2,FALSE)</f>
        <v>Epi&amp;LabCpctyInfctsDis-COVID-19</v>
      </c>
      <c r="I1430" s="35" t="s">
        <v>2307</v>
      </c>
      <c r="J1430" s="33" t="str">
        <f>VLOOKUP(I1430,'[1]Table B'!A:B,2,FALSE)</f>
        <v>CU-HE-Non-specific Activity</v>
      </c>
      <c r="K1430" s="9" t="str">
        <f t="shared" si="68"/>
        <v>500-CU-HE-Non-specific Activity</v>
      </c>
      <c r="L1430" s="9" t="str">
        <f>IFERROR(VLOOKUP(A1430,'[1]VAC as of March 2024'!A:K,11,FALSE),"No")</f>
        <v>No</v>
      </c>
      <c r="M1430" s="9" t="s">
        <v>5493</v>
      </c>
      <c r="Q1430" s="2"/>
    </row>
    <row r="1431" spans="1:17" x14ac:dyDescent="0.25">
      <c r="A1431" s="33" t="str">
        <f t="shared" si="66"/>
        <v>2420003280</v>
      </c>
      <c r="B1431" s="33" t="s">
        <v>2378</v>
      </c>
      <c r="C1431" s="33" t="s">
        <v>5559</v>
      </c>
      <c r="D1431" s="9" t="str">
        <f t="shared" si="67"/>
        <v>242003280</v>
      </c>
      <c r="E1431" s="34">
        <v>24200</v>
      </c>
      <c r="F1431" s="34">
        <v>3280</v>
      </c>
      <c r="G1431" s="9" t="str">
        <f>VLOOKUP(B1431,'[1]Business Unit Lookup'!A:B,2,FALSE)</f>
        <v>Christopher Newport University</v>
      </c>
      <c r="H1431" s="33" t="str">
        <f>VLOOKUP(C1431,'[1]Fund Lookup'!B:C,2,FALSE)</f>
        <v>CoronavrsEmrSpplFdPrg-COVID-19</v>
      </c>
      <c r="I1431" s="35" t="s">
        <v>2307</v>
      </c>
      <c r="J1431" s="33" t="str">
        <f>VLOOKUP(I1431,'[1]Table B'!A:B,2,FALSE)</f>
        <v>CU-HE-Non-specific Activity</v>
      </c>
      <c r="K1431" s="9" t="str">
        <f t="shared" si="68"/>
        <v>500-CU-HE-Non-specific Activity</v>
      </c>
      <c r="L1431" s="9" t="str">
        <f>IFERROR(VLOOKUP(A1431,'[1]VAC as of March 2024'!A:K,11,FALSE),"No")</f>
        <v>No</v>
      </c>
      <c r="M1431" s="9" t="s">
        <v>5493</v>
      </c>
      <c r="Q1431" s="2"/>
    </row>
    <row r="1432" spans="1:17" x14ac:dyDescent="0.25">
      <c r="A1432" s="33" t="str">
        <f t="shared" si="66"/>
        <v>2420003410</v>
      </c>
      <c r="B1432" s="33" t="s">
        <v>2378</v>
      </c>
      <c r="C1432" s="33" t="s">
        <v>5581</v>
      </c>
      <c r="D1432" s="9" t="str">
        <f t="shared" si="67"/>
        <v>242003410</v>
      </c>
      <c r="E1432" s="34">
        <v>24200</v>
      </c>
      <c r="F1432" s="34">
        <v>3410</v>
      </c>
      <c r="G1432" s="9" t="str">
        <f>VLOOKUP(B1432,'[1]Business Unit Lookup'!A:B,2,FALSE)</f>
        <v>Christopher Newport University</v>
      </c>
      <c r="H1432" s="33" t="str">
        <f>VLOOKUP(C1432,'[1]Fund Lookup'!B:C,2,FALSE)</f>
        <v>GEER Fund - COVID-19</v>
      </c>
      <c r="I1432" s="35" t="s">
        <v>2307</v>
      </c>
      <c r="J1432" s="33" t="str">
        <f>VLOOKUP(I1432,'[1]Table B'!A:B,2,FALSE)</f>
        <v>CU-HE-Non-specific Activity</v>
      </c>
      <c r="K1432" s="9" t="str">
        <f t="shared" si="68"/>
        <v>500-CU-HE-Non-specific Activity</v>
      </c>
      <c r="L1432" s="9" t="str">
        <f>IFERROR(VLOOKUP(A1432,'[1]VAC as of March 2024'!A:K,11,FALSE),"No")</f>
        <v>No</v>
      </c>
      <c r="M1432" s="9" t="s">
        <v>5493</v>
      </c>
      <c r="Q1432" s="2"/>
    </row>
    <row r="1433" spans="1:17" x14ac:dyDescent="0.25">
      <c r="A1433" s="33" t="str">
        <f t="shared" si="66"/>
        <v>2420003420</v>
      </c>
      <c r="B1433" s="33" t="s">
        <v>2378</v>
      </c>
      <c r="C1433" s="33" t="s">
        <v>5584</v>
      </c>
      <c r="D1433" s="9" t="str">
        <f t="shared" si="67"/>
        <v>242003420</v>
      </c>
      <c r="E1433" s="34">
        <v>24200</v>
      </c>
      <c r="F1433" s="34">
        <v>3420</v>
      </c>
      <c r="G1433" s="9" t="str">
        <f>VLOOKUP(B1433,'[1]Business Unit Lookup'!A:B,2,FALSE)</f>
        <v>Christopher Newport University</v>
      </c>
      <c r="H1433" s="33" t="str">
        <f>VLOOKUP(C1433,'[1]Fund Lookup'!B:C,2,FALSE)</f>
        <v>Caresactrlffd-General-Covid-19</v>
      </c>
      <c r="I1433" s="35" t="s">
        <v>2307</v>
      </c>
      <c r="J1433" s="33" t="str">
        <f>VLOOKUP(I1433,'[1]Table B'!A:B,2,FALSE)</f>
        <v>CU-HE-Non-specific Activity</v>
      </c>
      <c r="K1433" s="9" t="str">
        <f t="shared" si="68"/>
        <v>500-CU-HE-Non-specific Activity</v>
      </c>
      <c r="L1433" s="9" t="str">
        <f>IFERROR(VLOOKUP(A1433,'[1]VAC as of March 2024'!A:K,11,FALSE),"No")</f>
        <v>No</v>
      </c>
      <c r="M1433" s="9" t="s">
        <v>5493</v>
      </c>
      <c r="Q1433" s="2"/>
    </row>
    <row r="1434" spans="1:17" x14ac:dyDescent="0.25">
      <c r="A1434" s="33" t="str">
        <f t="shared" si="66"/>
        <v>2420003430</v>
      </c>
      <c r="B1434" s="33" t="s">
        <v>2378</v>
      </c>
      <c r="C1434" s="33" t="s">
        <v>826</v>
      </c>
      <c r="D1434" s="9" t="str">
        <f t="shared" si="67"/>
        <v>242003430</v>
      </c>
      <c r="E1434" s="34">
        <v>24200</v>
      </c>
      <c r="F1434" s="34">
        <v>3430</v>
      </c>
      <c r="G1434" s="9" t="str">
        <f>VLOOKUP(B1434,'[1]Business Unit Lookup'!A:B,2,FALSE)</f>
        <v>Christopher Newport University</v>
      </c>
      <c r="H1434" s="33" t="str">
        <f>VLOOKUP(C1434,'[1]Fund Lookup'!B:C,2,FALSE)</f>
        <v>Fiscal Stabilization-Edu-ARRA</v>
      </c>
      <c r="I1434" s="35" t="s">
        <v>2307</v>
      </c>
      <c r="J1434" s="33" t="str">
        <f>VLOOKUP(I1434,'[1]Table B'!A:B,2,FALSE)</f>
        <v>CU-HE-Non-specific Activity</v>
      </c>
      <c r="K1434" s="9" t="str">
        <f t="shared" si="68"/>
        <v>500-CU-HE-Non-specific Activity</v>
      </c>
      <c r="L1434" s="9" t="str">
        <f>IFERROR(VLOOKUP(A1434,'[1]VAC as of March 2024'!A:K,11,FALSE),"No")</f>
        <v>No</v>
      </c>
      <c r="M1434" s="9" t="s">
        <v>2281</v>
      </c>
      <c r="Q1434" s="2"/>
    </row>
    <row r="1435" spans="1:17" x14ac:dyDescent="0.25">
      <c r="A1435" s="33" t="str">
        <f t="shared" si="66"/>
        <v>2420003440</v>
      </c>
      <c r="B1435" s="33" t="s">
        <v>2378</v>
      </c>
      <c r="C1435" s="33" t="s">
        <v>5370</v>
      </c>
      <c r="D1435" s="9" t="str">
        <f t="shared" si="67"/>
        <v>242003440</v>
      </c>
      <c r="E1435" s="34">
        <v>24200</v>
      </c>
      <c r="F1435" s="34">
        <v>3440</v>
      </c>
      <c r="G1435" s="9" t="str">
        <f>VLOOKUP(B1435,'[1]Business Unit Lookup'!A:B,2,FALSE)</f>
        <v>Christopher Newport University</v>
      </c>
      <c r="H1435" s="33" t="str">
        <f>VLOOKUP(C1435,'[1]Fund Lookup'!B:C,2,FALSE)</f>
        <v>EduStabFund-Students-COVID-19</v>
      </c>
      <c r="I1435" s="35" t="s">
        <v>2307</v>
      </c>
      <c r="J1435" s="33" t="str">
        <f>VLOOKUP(I1435,'[1]Table B'!A:B,2,FALSE)</f>
        <v>CU-HE-Non-specific Activity</v>
      </c>
      <c r="K1435" s="9" t="str">
        <f t="shared" si="68"/>
        <v>500-CU-HE-Non-specific Activity</v>
      </c>
      <c r="L1435" s="9" t="str">
        <f>IFERROR(VLOOKUP(A1435,'[1]VAC as of March 2024'!A:K,11,FALSE),"No")</f>
        <v>No</v>
      </c>
      <c r="M1435" s="9" t="s">
        <v>5493</v>
      </c>
      <c r="Q1435" s="2"/>
    </row>
    <row r="1436" spans="1:17" x14ac:dyDescent="0.25">
      <c r="A1436" s="33" t="str">
        <f t="shared" si="66"/>
        <v>2420003450</v>
      </c>
      <c r="B1436" s="40" t="s">
        <v>2378</v>
      </c>
      <c r="C1436" s="36" t="s">
        <v>6571</v>
      </c>
      <c r="D1436" s="9" t="str">
        <f t="shared" si="67"/>
        <v>242003450</v>
      </c>
      <c r="E1436" s="40">
        <v>24200</v>
      </c>
      <c r="F1436" s="36">
        <v>3450</v>
      </c>
      <c r="G1436" s="9" t="str">
        <f>VLOOKUP(B1436,'[1]Business Unit Lookup'!A:B,2,FALSE)</f>
        <v>Christopher Newport University</v>
      </c>
      <c r="H1436" s="33" t="str">
        <f>VLOOKUP(C1436,'[1]Fund Lookup'!B:C,2,FALSE)</f>
        <v>ShuttrdVenueOprtrsGrt-COVID-19</v>
      </c>
      <c r="I1436" s="35" t="s">
        <v>2307</v>
      </c>
      <c r="J1436" s="33" t="str">
        <f>VLOOKUP(I1436,'[1]Table B'!A:B,2,FALSE)</f>
        <v>CU-HE-Non-specific Activity</v>
      </c>
      <c r="K1436" s="9" t="str">
        <f t="shared" si="68"/>
        <v>500-CU-HE-Non-specific Activity</v>
      </c>
      <c r="L1436" s="9" t="str">
        <f>IFERROR(VLOOKUP(A1436,'[1]VAC as of March 2024'!A:K,11,FALSE),"No")</f>
        <v>No</v>
      </c>
      <c r="M1436" s="37" t="s">
        <v>5493</v>
      </c>
      <c r="O1436" s="38"/>
      <c r="P1436" s="38"/>
      <c r="Q1436" s="2"/>
    </row>
    <row r="1437" spans="1:17" x14ac:dyDescent="0.25">
      <c r="A1437" s="33" t="str">
        <f t="shared" si="66"/>
        <v>2420003460</v>
      </c>
      <c r="B1437" s="41" t="s">
        <v>2378</v>
      </c>
      <c r="C1437" s="36" t="s">
        <v>8470</v>
      </c>
      <c r="D1437" s="9" t="str">
        <f t="shared" si="67"/>
        <v>242003460</v>
      </c>
      <c r="E1437" s="41">
        <v>24200</v>
      </c>
      <c r="F1437" s="37">
        <v>3460</v>
      </c>
      <c r="G1437" s="9" t="str">
        <f>VLOOKUP(B1437,'[1]Business Unit Lookup'!A:B,2,FALSE)</f>
        <v>Christopher Newport University</v>
      </c>
      <c r="H1437" s="33" t="str">
        <f>VLOOKUP(C1437,'[1]Fund Lookup'!B:C,2,FALSE)</f>
        <v>Innovative internship Fund</v>
      </c>
      <c r="I1437" s="35" t="s">
        <v>2307</v>
      </c>
      <c r="J1437" s="33" t="str">
        <f>VLOOKUP(I1437,'[1]Table B'!A:B,2,FALSE)</f>
        <v>CU-HE-Non-specific Activity</v>
      </c>
      <c r="K1437" s="9" t="str">
        <f t="shared" si="68"/>
        <v>500-CU-HE-Non-specific Activity</v>
      </c>
      <c r="L1437" s="9" t="str">
        <f>IFERROR(VLOOKUP(A1437,'[1]VAC as of March 2024'!A:K,11,FALSE),"No")</f>
        <v>No</v>
      </c>
      <c r="M1437" s="38" t="s">
        <v>2240</v>
      </c>
      <c r="O1437" s="38"/>
      <c r="P1437" s="38"/>
      <c r="Q1437" s="2"/>
    </row>
    <row r="1438" spans="1:17" x14ac:dyDescent="0.25">
      <c r="A1438" s="33" t="str">
        <f t="shared" si="66"/>
        <v>2420003490</v>
      </c>
      <c r="B1438" s="41" t="s">
        <v>2378</v>
      </c>
      <c r="C1438" s="36" t="s">
        <v>8475</v>
      </c>
      <c r="D1438" s="9" t="str">
        <f t="shared" si="67"/>
        <v>242003490</v>
      </c>
      <c r="E1438" s="41">
        <v>24200</v>
      </c>
      <c r="F1438" s="37">
        <v>3490</v>
      </c>
      <c r="G1438" s="9" t="str">
        <f>VLOOKUP(B1438,'[1]Business Unit Lookup'!A:B,2,FALSE)</f>
        <v>Christopher Newport University</v>
      </c>
      <c r="H1438" s="33" t="str">
        <f>VLOOKUP(C1438,'[1]Fund Lookup'!B:C,2,FALSE)</f>
        <v>NewEconomyWrkfrcCrdntlGrntFnd</v>
      </c>
      <c r="I1438" s="35" t="s">
        <v>2307</v>
      </c>
      <c r="J1438" s="33" t="str">
        <f>VLOOKUP(I1438,'[1]Table B'!A:B,2,FALSE)</f>
        <v>CU-HE-Non-specific Activity</v>
      </c>
      <c r="K1438" s="9" t="str">
        <f t="shared" si="68"/>
        <v>500-CU-HE-Non-specific Activity</v>
      </c>
      <c r="L1438" s="9" t="str">
        <f>IFERROR(VLOOKUP(A1438,'[1]VAC as of March 2024'!A:K,11,FALSE),"No")</f>
        <v>No</v>
      </c>
      <c r="M1438" s="38" t="s">
        <v>2240</v>
      </c>
      <c r="O1438" s="38"/>
      <c r="P1438" s="38"/>
      <c r="Q1438" s="2"/>
    </row>
    <row r="1439" spans="1:17" x14ac:dyDescent="0.25">
      <c r="A1439" s="33" t="str">
        <f t="shared" si="66"/>
        <v>2420003510</v>
      </c>
      <c r="B1439" s="33" t="s">
        <v>2378</v>
      </c>
      <c r="C1439" s="33" t="s">
        <v>833</v>
      </c>
      <c r="D1439" s="9" t="str">
        <f t="shared" si="67"/>
        <v>242003510</v>
      </c>
      <c r="E1439" s="34">
        <v>24200</v>
      </c>
      <c r="F1439" s="34">
        <v>3510</v>
      </c>
      <c r="G1439" s="9" t="str">
        <f>VLOOKUP(B1439,'[1]Business Unit Lookup'!A:B,2,FALSE)</f>
        <v>Christopher Newport University</v>
      </c>
      <c r="H1439" s="33" t="str">
        <f>VLOOKUP(C1439,'[1]Fund Lookup'!B:C,2,FALSE)</f>
        <v>Trans-NSF Rcvry Act Rsrch-ARRA</v>
      </c>
      <c r="I1439" s="35" t="s">
        <v>2307</v>
      </c>
      <c r="J1439" s="33" t="str">
        <f>VLOOKUP(I1439,'[1]Table B'!A:B,2,FALSE)</f>
        <v>CU-HE-Non-specific Activity</v>
      </c>
      <c r="K1439" s="9" t="str">
        <f t="shared" si="68"/>
        <v>500-CU-HE-Non-specific Activity</v>
      </c>
      <c r="L1439" s="9" t="str">
        <f>IFERROR(VLOOKUP(A1439,'[1]VAC as of March 2024'!A:K,11,FALSE),"No")</f>
        <v>No</v>
      </c>
      <c r="M1439" s="9" t="s">
        <v>2281</v>
      </c>
      <c r="Q1439" s="2"/>
    </row>
    <row r="1440" spans="1:17" x14ac:dyDescent="0.25">
      <c r="A1440" s="33" t="str">
        <f t="shared" si="66"/>
        <v>2420003690</v>
      </c>
      <c r="B1440" s="33" t="s">
        <v>2378</v>
      </c>
      <c r="C1440" s="33" t="s">
        <v>5373</v>
      </c>
      <c r="D1440" s="9" t="str">
        <f t="shared" si="67"/>
        <v>242003690</v>
      </c>
      <c r="E1440" s="34">
        <v>24200</v>
      </c>
      <c r="F1440" s="34">
        <v>3690</v>
      </c>
      <c r="G1440" s="9" t="str">
        <f>VLOOKUP(B1440,'[1]Business Unit Lookup'!A:B,2,FALSE)</f>
        <v>Christopher Newport University</v>
      </c>
      <c r="H1440" s="33" t="str">
        <f>VLOOKUP(C1440,'[1]Fund Lookup'!B:C,2,FALSE)</f>
        <v>EduStabFund-Institutn-COVID-19</v>
      </c>
      <c r="I1440" s="35" t="s">
        <v>2307</v>
      </c>
      <c r="J1440" s="33" t="str">
        <f>VLOOKUP(I1440,'[1]Table B'!A:B,2,FALSE)</f>
        <v>CU-HE-Non-specific Activity</v>
      </c>
      <c r="K1440" s="9" t="str">
        <f t="shared" si="68"/>
        <v>500-CU-HE-Non-specific Activity</v>
      </c>
      <c r="L1440" s="9" t="str">
        <f>IFERROR(VLOOKUP(A1440,'[1]VAC as of March 2024'!A:K,11,FALSE),"No")</f>
        <v>No</v>
      </c>
      <c r="M1440" s="9" t="s">
        <v>5493</v>
      </c>
      <c r="Q1440" s="2"/>
    </row>
    <row r="1441" spans="1:17" x14ac:dyDescent="0.25">
      <c r="A1441" s="33" t="str">
        <f t="shared" si="66"/>
        <v>2420003710</v>
      </c>
      <c r="B1441" s="36" t="s">
        <v>2378</v>
      </c>
      <c r="C1441" s="36" t="s">
        <v>6137</v>
      </c>
      <c r="D1441" s="9" t="str">
        <f t="shared" si="67"/>
        <v>242003710</v>
      </c>
      <c r="E1441" s="35">
        <v>24200</v>
      </c>
      <c r="F1441" s="37">
        <v>3710</v>
      </c>
      <c r="G1441" s="9" t="str">
        <f>VLOOKUP(B1441,'[1]Business Unit Lookup'!A:B,2,FALSE)</f>
        <v>Christopher Newport University</v>
      </c>
      <c r="H1441" s="33" t="str">
        <f>VLOOKUP(C1441,'[1]Fund Lookup'!B:C,2,FALSE)</f>
        <v>FEMA - State Agy - COVID-19</v>
      </c>
      <c r="I1441" s="35" t="s">
        <v>2307</v>
      </c>
      <c r="J1441" s="33" t="str">
        <f>VLOOKUP(I1441,'[1]Table B'!A:B,2,FALSE)</f>
        <v>CU-HE-Non-specific Activity</v>
      </c>
      <c r="K1441" s="9" t="str">
        <f t="shared" si="68"/>
        <v>500-CU-HE-Non-specific Activity</v>
      </c>
      <c r="L1441" s="9" t="str">
        <f>IFERROR(VLOOKUP(A1441,'[1]VAC as of March 2024'!A:K,11,FALSE),"No")</f>
        <v>No</v>
      </c>
      <c r="M1441" s="38" t="s">
        <v>5493</v>
      </c>
      <c r="O1441" s="38"/>
      <c r="P1441" s="38"/>
      <c r="Q1441" s="2"/>
    </row>
    <row r="1442" spans="1:17" x14ac:dyDescent="0.25">
      <c r="A1442" s="33" t="str">
        <f t="shared" si="66"/>
        <v>2420003870</v>
      </c>
      <c r="B1442" s="33" t="s">
        <v>2378</v>
      </c>
      <c r="C1442" s="33" t="s">
        <v>865</v>
      </c>
      <c r="D1442" s="9" t="str">
        <f t="shared" si="67"/>
        <v>242003870</v>
      </c>
      <c r="E1442" s="34">
        <v>24200</v>
      </c>
      <c r="F1442" s="34">
        <v>3870</v>
      </c>
      <c r="G1442" s="9" t="str">
        <f>VLOOKUP(B1442,'[1]Business Unit Lookup'!A:B,2,FALSE)</f>
        <v>Christopher Newport University</v>
      </c>
      <c r="H1442" s="33" t="str">
        <f>VLOOKUP(C1442,'[1]Fund Lookup'!B:C,2,FALSE)</f>
        <v>Srplus Supp&amp;Equip Sales-Gen-HE</v>
      </c>
      <c r="I1442" s="35" t="s">
        <v>2307</v>
      </c>
      <c r="J1442" s="33" t="str">
        <f>VLOOKUP(I1442,'[1]Table B'!A:B,2,FALSE)</f>
        <v>CU-HE-Non-specific Activity</v>
      </c>
      <c r="K1442" s="9" t="str">
        <f t="shared" si="68"/>
        <v>500-CU-HE-Non-specific Activity</v>
      </c>
      <c r="L1442" s="9" t="str">
        <f>IFERROR(VLOOKUP(A1442,'[1]VAC as of March 2024'!A:K,11,FALSE),"No")</f>
        <v>No</v>
      </c>
      <c r="M1442" s="9" t="s">
        <v>2240</v>
      </c>
      <c r="Q1442" s="2"/>
    </row>
    <row r="1443" spans="1:17" x14ac:dyDescent="0.25">
      <c r="A1443" s="33" t="str">
        <f t="shared" si="66"/>
        <v>2420003880</v>
      </c>
      <c r="B1443" s="33" t="s">
        <v>2378</v>
      </c>
      <c r="C1443" s="33" t="s">
        <v>868</v>
      </c>
      <c r="D1443" s="9" t="str">
        <f t="shared" si="67"/>
        <v>242003880</v>
      </c>
      <c r="E1443" s="34">
        <v>24200</v>
      </c>
      <c r="F1443" s="34">
        <v>3880</v>
      </c>
      <c r="G1443" s="9" t="str">
        <f>VLOOKUP(B1443,'[1]Business Unit Lookup'!A:B,2,FALSE)</f>
        <v>Christopher Newport University</v>
      </c>
      <c r="H1443" s="33" t="str">
        <f>VLOOKUP(C1443,'[1]Fund Lookup'!B:C,2,FALSE)</f>
        <v>Supp&amp;Equip Sls-Non-Gen/Fed-HE</v>
      </c>
      <c r="I1443" s="35" t="s">
        <v>2307</v>
      </c>
      <c r="J1443" s="33" t="str">
        <f>VLOOKUP(I1443,'[1]Table B'!A:B,2,FALSE)</f>
        <v>CU-HE-Non-specific Activity</v>
      </c>
      <c r="K1443" s="9" t="str">
        <f t="shared" si="68"/>
        <v>500-CU-HE-Non-specific Activity</v>
      </c>
      <c r="L1443" s="9" t="str">
        <f>IFERROR(VLOOKUP(A1443,'[1]VAC as of March 2024'!A:K,11,FALSE),"No")</f>
        <v>No</v>
      </c>
      <c r="M1443" s="9" t="s">
        <v>2240</v>
      </c>
      <c r="Q1443" s="2"/>
    </row>
    <row r="1444" spans="1:17" x14ac:dyDescent="0.25">
      <c r="A1444" s="33" t="str">
        <f t="shared" si="66"/>
        <v>2420003900</v>
      </c>
      <c r="B1444" s="33" t="s">
        <v>2378</v>
      </c>
      <c r="C1444" s="33" t="s">
        <v>874</v>
      </c>
      <c r="D1444" s="9" t="str">
        <f t="shared" si="67"/>
        <v>242003900</v>
      </c>
      <c r="E1444" s="34">
        <v>24200</v>
      </c>
      <c r="F1444" s="34">
        <v>3900</v>
      </c>
      <c r="G1444" s="9" t="str">
        <f>VLOOKUP(B1444,'[1]Business Unit Lookup'!A:B,2,FALSE)</f>
        <v>Christopher Newport University</v>
      </c>
      <c r="H1444" s="33" t="str">
        <f>VLOOKUP(C1444,'[1]Fund Lookup'!B:C,2,FALSE)</f>
        <v>Insurance Recovery - Higher Ed</v>
      </c>
      <c r="I1444" s="35" t="s">
        <v>2307</v>
      </c>
      <c r="J1444" s="33" t="str">
        <f>VLOOKUP(I1444,'[1]Table B'!A:B,2,FALSE)</f>
        <v>CU-HE-Non-specific Activity</v>
      </c>
      <c r="K1444" s="9" t="str">
        <f t="shared" si="68"/>
        <v>500-CU-HE-Non-specific Activity</v>
      </c>
      <c r="L1444" s="9" t="str">
        <f>IFERROR(VLOOKUP(A1444,'[1]VAC as of March 2024'!A:K,11,FALSE),"No")</f>
        <v>No</v>
      </c>
      <c r="M1444" s="9" t="s">
        <v>2240</v>
      </c>
      <c r="Q1444" s="2"/>
    </row>
    <row r="1445" spans="1:17" x14ac:dyDescent="0.25">
      <c r="A1445" s="33" t="str">
        <f t="shared" si="66"/>
        <v>2420007562</v>
      </c>
      <c r="B1445" s="33" t="s">
        <v>2378</v>
      </c>
      <c r="C1445" s="33" t="s">
        <v>1484</v>
      </c>
      <c r="D1445" s="9" t="str">
        <f t="shared" si="67"/>
        <v>242007562</v>
      </c>
      <c r="E1445" s="34">
        <v>24200</v>
      </c>
      <c r="F1445" s="34">
        <v>7562</v>
      </c>
      <c r="G1445" s="9" t="str">
        <f>VLOOKUP(B1445,'[1]Business Unit Lookup'!A:B,2,FALSE)</f>
        <v>Christopher Newport University</v>
      </c>
      <c r="H1445" s="33" t="str">
        <f>VLOOKUP(C1445,'[1]Fund Lookup'!B:C,2,FALSE)</f>
        <v>VA Research Investment Fund–GF</v>
      </c>
      <c r="I1445" s="35" t="s">
        <v>2236</v>
      </c>
      <c r="J1445" s="33" t="str">
        <f>VLOOKUP(I1445,'[1]Table B'!A:B,2,FALSE)</f>
        <v>General</v>
      </c>
      <c r="K1445" s="9" t="str">
        <f t="shared" si="68"/>
        <v>100-General</v>
      </c>
      <c r="L1445" s="9" t="str">
        <f>IFERROR(VLOOKUP(A1445,'[1]VAC as of March 2024'!A:K,11,FALSE),"No")</f>
        <v>Yes</v>
      </c>
      <c r="M1445" s="9" t="s">
        <v>2240</v>
      </c>
      <c r="O1445" s="33" t="s">
        <v>2240</v>
      </c>
      <c r="P1445" s="33" t="s">
        <v>6113</v>
      </c>
      <c r="Q1445" s="2" t="str">
        <f>VLOOKUP(P1445,'[1]Table E'!A:C,3,FALSE)</f>
        <v>Various ACFR Class</v>
      </c>
    </row>
    <row r="1446" spans="1:17" x14ac:dyDescent="0.25">
      <c r="A1446" s="33" t="str">
        <f t="shared" si="66"/>
        <v>2420008120</v>
      </c>
      <c r="B1446" s="33" t="s">
        <v>2378</v>
      </c>
      <c r="C1446" s="33" t="s">
        <v>1610</v>
      </c>
      <c r="D1446" s="9" t="str">
        <f t="shared" si="67"/>
        <v>242008120</v>
      </c>
      <c r="E1446" s="34">
        <v>24200</v>
      </c>
      <c r="F1446" s="34">
        <v>8120</v>
      </c>
      <c r="G1446" s="9" t="str">
        <f>VLOOKUP(B1446,'[1]Business Unit Lookup'!A:B,2,FALSE)</f>
        <v>Christopher Newport University</v>
      </c>
      <c r="H1446" s="33" t="str">
        <f>VLOOKUP(C1446,'[1]Fund Lookup'!B:C,2,FALSE)</f>
        <v>9(C) Debt Service-Prin/Int Pay</v>
      </c>
      <c r="I1446" s="35" t="s">
        <v>2307</v>
      </c>
      <c r="J1446" s="33" t="str">
        <f>VLOOKUP(I1446,'[1]Table B'!A:B,2,FALSE)</f>
        <v>CU-HE-Non-specific Activity</v>
      </c>
      <c r="K1446" s="9" t="str">
        <f t="shared" si="68"/>
        <v>500-CU-HE-Non-specific Activity</v>
      </c>
      <c r="L1446" s="9" t="str">
        <f>IFERROR(VLOOKUP(A1446,'[1]VAC as of March 2024'!A:K,11,FALSE),"No")</f>
        <v>No</v>
      </c>
      <c r="M1446" s="9" t="s">
        <v>2248</v>
      </c>
      <c r="Q1446" s="2"/>
    </row>
    <row r="1447" spans="1:17" x14ac:dyDescent="0.25">
      <c r="A1447" s="33" t="str">
        <f t="shared" si="66"/>
        <v>2420008130</v>
      </c>
      <c r="B1447" s="33" t="s">
        <v>2378</v>
      </c>
      <c r="C1447" s="33" t="s">
        <v>1612</v>
      </c>
      <c r="D1447" s="9" t="str">
        <f t="shared" si="67"/>
        <v>242008130</v>
      </c>
      <c r="E1447" s="34">
        <v>24200</v>
      </c>
      <c r="F1447" s="34">
        <v>8130</v>
      </c>
      <c r="G1447" s="9" t="str">
        <f>VLOOKUP(B1447,'[1]Business Unit Lookup'!A:B,2,FALSE)</f>
        <v>Christopher Newport University</v>
      </c>
      <c r="H1447" s="33" t="str">
        <f>VLOOKUP(C1447,'[1]Fund Lookup'!B:C,2,FALSE)</f>
        <v>9(C) Debt Service-Const Costs</v>
      </c>
      <c r="I1447" s="35" t="s">
        <v>2307</v>
      </c>
      <c r="J1447" s="33" t="str">
        <f>VLOOKUP(I1447,'[1]Table B'!A:B,2,FALSE)</f>
        <v>CU-HE-Non-specific Activity</v>
      </c>
      <c r="K1447" s="9" t="str">
        <f t="shared" si="68"/>
        <v>500-CU-HE-Non-specific Activity</v>
      </c>
      <c r="L1447" s="9" t="str">
        <f>IFERROR(VLOOKUP(A1447,'[1]VAC as of March 2024'!A:K,11,FALSE),"No")</f>
        <v>No</v>
      </c>
      <c r="M1447" s="9" t="s">
        <v>2248</v>
      </c>
      <c r="Q1447" s="2"/>
    </row>
    <row r="1448" spans="1:17" x14ac:dyDescent="0.25">
      <c r="A1448" s="33" t="str">
        <f t="shared" si="66"/>
        <v>2420008140</v>
      </c>
      <c r="B1448" s="33" t="s">
        <v>2378</v>
      </c>
      <c r="C1448" s="33" t="s">
        <v>1616</v>
      </c>
      <c r="D1448" s="9" t="str">
        <f t="shared" si="67"/>
        <v>242008140</v>
      </c>
      <c r="E1448" s="34">
        <v>24200</v>
      </c>
      <c r="F1448" s="34">
        <v>8140</v>
      </c>
      <c r="G1448" s="9" t="str">
        <f>VLOOKUP(B1448,'[1]Business Unit Lookup'!A:B,2,FALSE)</f>
        <v>Christopher Newport University</v>
      </c>
      <c r="H1448" s="33" t="str">
        <f>VLOOKUP(C1448,'[1]Fund Lookup'!B:C,2,FALSE)</f>
        <v>9(D) Debt Service-Prin/Int Pay</v>
      </c>
      <c r="I1448" s="35" t="s">
        <v>2307</v>
      </c>
      <c r="J1448" s="33" t="str">
        <f>VLOOKUP(I1448,'[1]Table B'!A:B,2,FALSE)</f>
        <v>CU-HE-Non-specific Activity</v>
      </c>
      <c r="K1448" s="9" t="str">
        <f t="shared" si="68"/>
        <v>500-CU-HE-Non-specific Activity</v>
      </c>
      <c r="L1448" s="9" t="str">
        <f>IFERROR(VLOOKUP(A1448,'[1]VAC as of March 2024'!A:K,11,FALSE),"No")</f>
        <v>No</v>
      </c>
      <c r="M1448" s="9" t="s">
        <v>2248</v>
      </c>
      <c r="Q1448" s="2"/>
    </row>
    <row r="1449" spans="1:17" x14ac:dyDescent="0.25">
      <c r="A1449" s="33" t="str">
        <f t="shared" si="66"/>
        <v>2420008150</v>
      </c>
      <c r="B1449" s="33" t="s">
        <v>2378</v>
      </c>
      <c r="C1449" s="33" t="s">
        <v>1618</v>
      </c>
      <c r="D1449" s="9" t="str">
        <f t="shared" si="67"/>
        <v>242008150</v>
      </c>
      <c r="E1449" s="34">
        <v>24200</v>
      </c>
      <c r="F1449" s="34">
        <v>8150</v>
      </c>
      <c r="G1449" s="9" t="str">
        <f>VLOOKUP(B1449,'[1]Business Unit Lookup'!A:B,2,FALSE)</f>
        <v>Christopher Newport University</v>
      </c>
      <c r="H1449" s="33" t="str">
        <f>VLOOKUP(C1449,'[1]Fund Lookup'!B:C,2,FALSE)</f>
        <v>9(D) Rev Bonds-Construction</v>
      </c>
      <c r="I1449" s="35" t="s">
        <v>2307</v>
      </c>
      <c r="J1449" s="33" t="str">
        <f>VLOOKUP(I1449,'[1]Table B'!A:B,2,FALSE)</f>
        <v>CU-HE-Non-specific Activity</v>
      </c>
      <c r="K1449" s="9" t="str">
        <f t="shared" si="68"/>
        <v>500-CU-HE-Non-specific Activity</v>
      </c>
      <c r="L1449" s="9" t="str">
        <f>IFERROR(VLOOKUP(A1449,'[1]VAC as of March 2024'!A:K,11,FALSE),"No")</f>
        <v>No</v>
      </c>
      <c r="M1449" s="9" t="s">
        <v>2248</v>
      </c>
      <c r="Q1449" s="2"/>
    </row>
    <row r="1450" spans="1:17" x14ac:dyDescent="0.25">
      <c r="A1450" s="33" t="str">
        <f t="shared" si="66"/>
        <v>2420008170</v>
      </c>
      <c r="B1450" s="33" t="s">
        <v>2378</v>
      </c>
      <c r="C1450" s="33" t="s">
        <v>1620</v>
      </c>
      <c r="D1450" s="9" t="str">
        <f t="shared" si="67"/>
        <v>242008170</v>
      </c>
      <c r="E1450" s="34">
        <v>24200</v>
      </c>
      <c r="F1450" s="34">
        <v>8170</v>
      </c>
      <c r="G1450" s="9" t="str">
        <f>VLOOKUP(B1450,'[1]Business Unit Lookup'!A:B,2,FALSE)</f>
        <v>Christopher Newport University</v>
      </c>
      <c r="H1450" s="33" t="str">
        <f>VLOOKUP(C1450,'[1]Fund Lookup'!B:C,2,FALSE)</f>
        <v>VCBA 21St Century</v>
      </c>
      <c r="I1450" s="35" t="s">
        <v>2307</v>
      </c>
      <c r="J1450" s="33" t="str">
        <f>VLOOKUP(I1450,'[1]Table B'!A:B,2,FALSE)</f>
        <v>CU-HE-Non-specific Activity</v>
      </c>
      <c r="K1450" s="9" t="str">
        <f t="shared" si="68"/>
        <v>500-CU-HE-Non-specific Activity</v>
      </c>
      <c r="L1450" s="9" t="str">
        <f>IFERROR(VLOOKUP(A1450,'[1]VAC as of March 2024'!A:K,11,FALSE),"No")</f>
        <v>No</v>
      </c>
      <c r="M1450" s="9" t="s">
        <v>2248</v>
      </c>
      <c r="Q1450" s="2"/>
    </row>
    <row r="1451" spans="1:17" x14ac:dyDescent="0.25">
      <c r="A1451" s="33" t="str">
        <f t="shared" si="66"/>
        <v>2420009650</v>
      </c>
      <c r="B1451" s="36" t="s">
        <v>2378</v>
      </c>
      <c r="C1451" s="36" t="s">
        <v>2089</v>
      </c>
      <c r="D1451" s="9" t="str">
        <f t="shared" si="67"/>
        <v>242009650</v>
      </c>
      <c r="E1451" s="37">
        <v>24200</v>
      </c>
      <c r="F1451" s="35">
        <v>9650</v>
      </c>
      <c r="G1451" s="9" t="str">
        <f>VLOOKUP(B1451,'[1]Business Unit Lookup'!A:B,2,FALSE)</f>
        <v>Christopher Newport University</v>
      </c>
      <c r="H1451" s="33" t="str">
        <f>VLOOKUP(C1451,'[1]Fund Lookup'!B:C,2,FALSE)</f>
        <v>Central Capital Planning Fund</v>
      </c>
      <c r="I1451" s="35" t="s">
        <v>2236</v>
      </c>
      <c r="J1451" s="33" t="str">
        <f>VLOOKUP(I1451,'[1]Table B'!A:B,2,FALSE)</f>
        <v>General</v>
      </c>
      <c r="K1451" s="9" t="str">
        <f t="shared" si="68"/>
        <v>100-General</v>
      </c>
      <c r="L1451" s="9" t="str">
        <f>IFERROR(VLOOKUP(A1451,'[1]VAC as of March 2024'!A:K,11,FALSE),"No")</f>
        <v>No</v>
      </c>
      <c r="M1451" s="38" t="s">
        <v>2240</v>
      </c>
      <c r="O1451" s="33" t="s">
        <v>2241</v>
      </c>
      <c r="P1451" s="33" t="s">
        <v>6079</v>
      </c>
      <c r="Q1451" s="2" t="str">
        <f>VLOOKUP(P1451,'[1]Table E'!A:C,3,FALSE)</f>
        <v>Central Capital Planning</v>
      </c>
    </row>
    <row r="1452" spans="1:17" x14ac:dyDescent="0.25">
      <c r="A1452" s="33" t="str">
        <f t="shared" si="66"/>
        <v>2440001000</v>
      </c>
      <c r="B1452" s="33" t="s">
        <v>2379</v>
      </c>
      <c r="C1452" s="33" t="s">
        <v>1</v>
      </c>
      <c r="D1452" s="9" t="str">
        <f t="shared" si="67"/>
        <v>244001000</v>
      </c>
      <c r="E1452" s="34">
        <v>24400</v>
      </c>
      <c r="F1452" s="34">
        <v>1000</v>
      </c>
      <c r="G1452" s="9" t="str">
        <f>VLOOKUP(B1452,'[1]Business Unit Lookup'!A:B,2,FALSE)</f>
        <v>Online VA Network Authority</v>
      </c>
      <c r="H1452" s="33" t="str">
        <f>VLOOKUP(C1452,'[1]Fund Lookup'!B:C,2,FALSE)</f>
        <v>General Fund</v>
      </c>
      <c r="I1452" s="35" t="s">
        <v>2236</v>
      </c>
      <c r="J1452" s="33" t="str">
        <f>VLOOKUP(I1452,'[1]Table B'!A:B,2,FALSE)</f>
        <v>General</v>
      </c>
      <c r="K1452" s="9" t="str">
        <f t="shared" si="68"/>
        <v>100-General</v>
      </c>
      <c r="L1452" s="9" t="str">
        <f>IFERROR(VLOOKUP(A1452,'[1]VAC as of March 2024'!A:K,11,FALSE),"No")</f>
        <v>No</v>
      </c>
      <c r="M1452" s="9" t="s">
        <v>2237</v>
      </c>
      <c r="O1452" s="33" t="s">
        <v>2240</v>
      </c>
      <c r="P1452" s="33" t="s">
        <v>6061</v>
      </c>
      <c r="Q1452" s="2" t="str">
        <f>VLOOKUP(P1452,'[1]Table E'!A:C,3,FALSE)</f>
        <v>Unassigned</v>
      </c>
    </row>
    <row r="1453" spans="1:17" x14ac:dyDescent="0.25">
      <c r="A1453" s="33" t="str">
        <f t="shared" si="66"/>
        <v>2440012110</v>
      </c>
      <c r="B1453" s="40" t="s">
        <v>2379</v>
      </c>
      <c r="C1453" s="36" t="s">
        <v>6074</v>
      </c>
      <c r="D1453" s="9" t="str">
        <f t="shared" si="67"/>
        <v>2440012110</v>
      </c>
      <c r="E1453" s="41">
        <v>24400</v>
      </c>
      <c r="F1453" s="37">
        <v>12110</v>
      </c>
      <c r="G1453" s="9" t="str">
        <f>VLOOKUP(B1453,'[1]Business Unit Lookup'!A:B,2,FALSE)</f>
        <v>Online VA Network Authority</v>
      </c>
      <c r="H1453" s="33" t="str">
        <f>VLOOKUP(C1453,'[1]Fund Lookup'!B:C,2,FALSE)</f>
        <v>ARP-CrvStLoclFisRecFd-COVID-19</v>
      </c>
      <c r="I1453" s="35" t="s">
        <v>2252</v>
      </c>
      <c r="J1453" s="33" t="str">
        <f>VLOOKUP(I1453,'[1]Table B'!A:B,2,FALSE)</f>
        <v>Special Revenue-Federal</v>
      </c>
      <c r="K1453" s="9" t="str">
        <f t="shared" si="68"/>
        <v>120-Special Revenue-Federal</v>
      </c>
      <c r="L1453" s="9" t="str">
        <f>IFERROR(VLOOKUP(A1453,'[1]VAC as of March 2024'!A:K,11,FALSE),"No")</f>
        <v>No</v>
      </c>
      <c r="M1453" s="38" t="s">
        <v>5493</v>
      </c>
      <c r="O1453" s="36" t="s">
        <v>2248</v>
      </c>
      <c r="P1453" s="36" t="s">
        <v>6063</v>
      </c>
      <c r="Q1453" s="2" t="str">
        <f>VLOOKUP(P1453,'[1]Table E'!A:C,3,FALSE)</f>
        <v>COVID-19</v>
      </c>
    </row>
    <row r="1454" spans="1:17" x14ac:dyDescent="0.25">
      <c r="A1454" s="33" t="str">
        <f t="shared" si="66"/>
        <v>2450001000</v>
      </c>
      <c r="B1454" s="33" t="s">
        <v>2380</v>
      </c>
      <c r="C1454" s="33" t="s">
        <v>1</v>
      </c>
      <c r="D1454" s="9" t="str">
        <f t="shared" si="67"/>
        <v>245001000</v>
      </c>
      <c r="E1454" s="34">
        <v>24500</v>
      </c>
      <c r="F1454" s="34">
        <v>1000</v>
      </c>
      <c r="G1454" s="9" t="str">
        <f>VLOOKUP(B1454,'[1]Business Unit Lookup'!A:B,2,FALSE)</f>
        <v>State Council of Higher Educ</v>
      </c>
      <c r="H1454" s="33" t="str">
        <f>VLOOKUP(C1454,'[1]Fund Lookup'!B:C,2,FALSE)</f>
        <v>General Fund</v>
      </c>
      <c r="I1454" s="35" t="s">
        <v>2236</v>
      </c>
      <c r="J1454" s="33" t="str">
        <f>VLOOKUP(I1454,'[1]Table B'!A:B,2,FALSE)</f>
        <v>General</v>
      </c>
      <c r="K1454" s="9" t="str">
        <f t="shared" si="68"/>
        <v>100-General</v>
      </c>
      <c r="L1454" s="9" t="str">
        <f>IFERROR(VLOOKUP(A1454,'[1]VAC as of March 2024'!A:K,11,FALSE),"No")</f>
        <v>No</v>
      </c>
      <c r="M1454" s="9" t="s">
        <v>2237</v>
      </c>
      <c r="O1454" s="33" t="s">
        <v>2240</v>
      </c>
      <c r="P1454" s="33" t="s">
        <v>6061</v>
      </c>
      <c r="Q1454" s="2" t="str">
        <f>VLOOKUP(P1454,'[1]Table E'!A:C,3,FALSE)</f>
        <v>Unassigned</v>
      </c>
    </row>
    <row r="1455" spans="1:17" x14ac:dyDescent="0.25">
      <c r="A1455" s="33" t="str">
        <f t="shared" si="66"/>
        <v>2450002032</v>
      </c>
      <c r="B1455" s="33" t="s">
        <v>2380</v>
      </c>
      <c r="C1455" s="33" t="s">
        <v>53</v>
      </c>
      <c r="D1455" s="9" t="str">
        <f t="shared" si="67"/>
        <v>245002032</v>
      </c>
      <c r="E1455" s="34">
        <v>24500</v>
      </c>
      <c r="F1455" s="34">
        <v>2032</v>
      </c>
      <c r="G1455" s="9" t="str">
        <f>VLOOKUP(B1455,'[1]Business Unit Lookup'!A:B,2,FALSE)</f>
        <v>State Council of Higher Educ</v>
      </c>
      <c r="H1455" s="33" t="str">
        <f>VLOOKUP(C1455,'[1]Fund Lookup'!B:C,2,FALSE)</f>
        <v>Tuition Assistance Grant Fund</v>
      </c>
      <c r="I1455" s="35" t="s">
        <v>2239</v>
      </c>
      <c r="J1455" s="33" t="str">
        <f>VLOOKUP(I1455,'[1]Table B'!A:B,2,FALSE)</f>
        <v>Special Revenue-Other</v>
      </c>
      <c r="K1455" s="9" t="str">
        <f t="shared" si="68"/>
        <v>105-Special Revenue-Other</v>
      </c>
      <c r="L1455" s="9" t="str">
        <f>IFERROR(VLOOKUP(A1455,'[1]VAC as of March 2024'!A:K,11,FALSE),"No")</f>
        <v>No</v>
      </c>
      <c r="M1455" s="9" t="s">
        <v>2240</v>
      </c>
      <c r="O1455" s="33" t="s">
        <v>2248</v>
      </c>
      <c r="P1455" s="33" t="s">
        <v>6098</v>
      </c>
      <c r="Q1455" s="2" t="str">
        <f>VLOOKUP(P1455,'[1]Table E'!A:C,3,FALSE)</f>
        <v>Educational and Training programs</v>
      </c>
    </row>
    <row r="1456" spans="1:17" x14ac:dyDescent="0.25">
      <c r="A1456" s="33" t="str">
        <f t="shared" si="66"/>
        <v>2450002070</v>
      </c>
      <c r="B1456" s="33" t="s">
        <v>2380</v>
      </c>
      <c r="C1456" s="33" t="s">
        <v>99</v>
      </c>
      <c r="D1456" s="9" t="str">
        <f t="shared" si="67"/>
        <v>245002070</v>
      </c>
      <c r="E1456" s="34">
        <v>24500</v>
      </c>
      <c r="F1456" s="34">
        <v>2070</v>
      </c>
      <c r="G1456" s="9" t="str">
        <f>VLOOKUP(B1456,'[1]Business Unit Lookup'!A:B,2,FALSE)</f>
        <v>State Council of Higher Educ</v>
      </c>
      <c r="H1456" s="33" t="str">
        <f>VLOOKUP(C1456,'[1]Fund Lookup'!B:C,2,FALSE)</f>
        <v>Distance Learning Reciprocity</v>
      </c>
      <c r="I1456" s="35" t="s">
        <v>2239</v>
      </c>
      <c r="J1456" s="33" t="str">
        <f>VLOOKUP(I1456,'[1]Table B'!A:B,2,FALSE)</f>
        <v>Special Revenue-Other</v>
      </c>
      <c r="K1456" s="9" t="str">
        <f t="shared" si="68"/>
        <v>105-Special Revenue-Other</v>
      </c>
      <c r="L1456" s="9" t="str">
        <f>IFERROR(VLOOKUP(A1456,'[1]VAC as of March 2024'!A:K,11,FALSE),"No")</f>
        <v>No</v>
      </c>
      <c r="M1456" s="9" t="s">
        <v>2240</v>
      </c>
      <c r="O1456" s="33" t="s">
        <v>2241</v>
      </c>
      <c r="P1456" s="33" t="s">
        <v>6095</v>
      </c>
      <c r="Q1456" s="2" t="str">
        <f>VLOOKUP(P1456,'[1]Table E'!A:C,3,FALSE)</f>
        <v>Educational and Training programs</v>
      </c>
    </row>
    <row r="1457" spans="1:17" x14ac:dyDescent="0.25">
      <c r="A1457" s="33" t="str">
        <f t="shared" si="66"/>
        <v>2450002245</v>
      </c>
      <c r="B1457" s="33" t="s">
        <v>2380</v>
      </c>
      <c r="C1457" s="33" t="s">
        <v>354</v>
      </c>
      <c r="D1457" s="9" t="str">
        <f t="shared" si="67"/>
        <v>245002245</v>
      </c>
      <c r="E1457" s="34">
        <v>24500</v>
      </c>
      <c r="F1457" s="34">
        <v>2245</v>
      </c>
      <c r="G1457" s="9" t="str">
        <f>VLOOKUP(B1457,'[1]Business Unit Lookup'!A:B,2,FALSE)</f>
        <v>State Council of Higher Educ</v>
      </c>
      <c r="H1457" s="33" t="str">
        <f>VLOOKUP(C1457,'[1]Fund Lookup'!B:C,2,FALSE)</f>
        <v>SCHEV Special Revenue Fund</v>
      </c>
      <c r="I1457" s="35" t="s">
        <v>2236</v>
      </c>
      <c r="J1457" s="33" t="str">
        <f>VLOOKUP(I1457,'[1]Table B'!A:B,2,FALSE)</f>
        <v>General</v>
      </c>
      <c r="K1457" s="9" t="str">
        <f t="shared" si="68"/>
        <v>100-General</v>
      </c>
      <c r="L1457" s="9" t="str">
        <f>IFERROR(VLOOKUP(A1457,'[1]VAC as of March 2024'!A:K,11,FALSE),"No")</f>
        <v>No</v>
      </c>
      <c r="M1457" s="9" t="s">
        <v>2240</v>
      </c>
      <c r="O1457" s="33" t="s">
        <v>2</v>
      </c>
      <c r="P1457" s="33" t="s">
        <v>6096</v>
      </c>
      <c r="Q1457" s="2" t="str">
        <f>VLOOKUP(P1457,'[1]Table E'!A:C,3,FALSE)</f>
        <v>Educational and Training programs</v>
      </c>
    </row>
    <row r="1458" spans="1:17" x14ac:dyDescent="0.25">
      <c r="A1458" s="33" t="str">
        <f t="shared" si="66"/>
        <v>2450002371</v>
      </c>
      <c r="B1458" s="33" t="s">
        <v>2380</v>
      </c>
      <c r="C1458" s="33" t="s">
        <v>444</v>
      </c>
      <c r="D1458" s="9" t="str">
        <f t="shared" si="67"/>
        <v>245002371</v>
      </c>
      <c r="E1458" s="34">
        <v>24500</v>
      </c>
      <c r="F1458" s="34">
        <v>2371</v>
      </c>
      <c r="G1458" s="9" t="str">
        <f>VLOOKUP(B1458,'[1]Business Unit Lookup'!A:B,2,FALSE)</f>
        <v>State Council of Higher Educ</v>
      </c>
      <c r="H1458" s="33" t="str">
        <f>VLOOKUP(C1458,'[1]Fund Lookup'!B:C,2,FALSE)</f>
        <v>VA Guaranteed Assistance Fund</v>
      </c>
      <c r="I1458" s="35" t="s">
        <v>2239</v>
      </c>
      <c r="J1458" s="33" t="str">
        <f>VLOOKUP(I1458,'[1]Table B'!A:B,2,FALSE)</f>
        <v>Special Revenue-Other</v>
      </c>
      <c r="K1458" s="9" t="str">
        <f t="shared" si="68"/>
        <v>105-Special Revenue-Other</v>
      </c>
      <c r="L1458" s="9" t="str">
        <f>IFERROR(VLOOKUP(A1458,'[1]VAC as of March 2024'!A:K,11,FALSE),"No")</f>
        <v>Yes</v>
      </c>
      <c r="M1458" s="9" t="s">
        <v>2240</v>
      </c>
      <c r="N1458" s="9" t="s">
        <v>6077</v>
      </c>
      <c r="O1458" s="33" t="s">
        <v>2241</v>
      </c>
      <c r="P1458" s="33" t="s">
        <v>6095</v>
      </c>
      <c r="Q1458" s="2" t="str">
        <f>VLOOKUP(P1458,'[1]Table E'!A:C,3,FALSE)</f>
        <v>Educational and Training programs</v>
      </c>
    </row>
    <row r="1459" spans="1:17" x14ac:dyDescent="0.25">
      <c r="A1459" s="33" t="str">
        <f t="shared" si="66"/>
        <v>2450002685</v>
      </c>
      <c r="B1459" s="33" t="s">
        <v>2380</v>
      </c>
      <c r="C1459" s="33" t="s">
        <v>610</v>
      </c>
      <c r="D1459" s="9" t="str">
        <f t="shared" si="67"/>
        <v>245002685</v>
      </c>
      <c r="E1459" s="34">
        <v>24500</v>
      </c>
      <c r="F1459" s="34">
        <v>2685</v>
      </c>
      <c r="G1459" s="9" t="str">
        <f>VLOOKUP(B1459,'[1]Business Unit Lookup'!A:B,2,FALSE)</f>
        <v>State Council of Higher Educ</v>
      </c>
      <c r="H1459" s="33" t="str">
        <f>VLOOKUP(C1459,'[1]Fund Lookup'!B:C,2,FALSE)</f>
        <v>Outstanding Faculty Recog Fund</v>
      </c>
      <c r="I1459" s="35" t="s">
        <v>2239</v>
      </c>
      <c r="J1459" s="33" t="str">
        <f>VLOOKUP(I1459,'[1]Table B'!A:B,2,FALSE)</f>
        <v>Special Revenue-Other</v>
      </c>
      <c r="K1459" s="9" t="str">
        <f t="shared" si="68"/>
        <v>105-Special Revenue-Other</v>
      </c>
      <c r="L1459" s="9" t="str">
        <f>IFERROR(VLOOKUP(A1459,'[1]VAC as of March 2024'!A:K,11,FALSE),"No")</f>
        <v>No</v>
      </c>
      <c r="M1459" s="9" t="s">
        <v>2240</v>
      </c>
      <c r="O1459" s="33" t="s">
        <v>2248</v>
      </c>
      <c r="P1459" s="33" t="s">
        <v>6098</v>
      </c>
      <c r="Q1459" s="2" t="str">
        <f>VLOOKUP(P1459,'[1]Table E'!A:C,3,FALSE)</f>
        <v>Educational and Training programs</v>
      </c>
    </row>
    <row r="1460" spans="1:17" x14ac:dyDescent="0.25">
      <c r="A1460" s="33" t="str">
        <f t="shared" si="66"/>
        <v>2450002700</v>
      </c>
      <c r="B1460" s="33" t="s">
        <v>2380</v>
      </c>
      <c r="C1460" s="33" t="s">
        <v>619</v>
      </c>
      <c r="D1460" s="9" t="str">
        <f t="shared" si="67"/>
        <v>245002700</v>
      </c>
      <c r="E1460" s="34">
        <v>24500</v>
      </c>
      <c r="F1460" s="34">
        <v>2700</v>
      </c>
      <c r="G1460" s="9" t="str">
        <f>VLOOKUP(B1460,'[1]Business Unit Lookup'!A:B,2,FALSE)</f>
        <v>State Council of Higher Educ</v>
      </c>
      <c r="H1460" s="33" t="str">
        <f>VLOOKUP(C1460,'[1]Fund Lookup'!B:C,2,FALSE)</f>
        <v>Parking</v>
      </c>
      <c r="I1460" s="35" t="s">
        <v>2239</v>
      </c>
      <c r="J1460" s="33" t="str">
        <f>VLOOKUP(I1460,'[1]Table B'!A:B,2,FALSE)</f>
        <v>Special Revenue-Other</v>
      </c>
      <c r="K1460" s="9" t="str">
        <f t="shared" si="68"/>
        <v>105-Special Revenue-Other</v>
      </c>
      <c r="L1460" s="9" t="str">
        <f>IFERROR(VLOOKUP(A1460,'[1]VAC as of March 2024'!A:K,11,FALSE),"No")</f>
        <v>No</v>
      </c>
      <c r="M1460" s="9" t="s">
        <v>2240</v>
      </c>
      <c r="O1460" s="33" t="s">
        <v>2241</v>
      </c>
      <c r="P1460" s="33" t="s">
        <v>6062</v>
      </c>
      <c r="Q1460" s="2" t="str">
        <f>VLOOKUP(P1460,'[1]Table E'!A:C,3,FALSE)</f>
        <v>Governmental Operations - Administrative Services</v>
      </c>
    </row>
    <row r="1461" spans="1:17" x14ac:dyDescent="0.25">
      <c r="A1461" s="33" t="str">
        <f t="shared" si="66"/>
        <v>2450002800</v>
      </c>
      <c r="B1461" s="33" t="s">
        <v>2380</v>
      </c>
      <c r="C1461" s="33" t="s">
        <v>683</v>
      </c>
      <c r="D1461" s="9" t="str">
        <f t="shared" si="67"/>
        <v>245002800</v>
      </c>
      <c r="E1461" s="34">
        <v>24500</v>
      </c>
      <c r="F1461" s="34">
        <v>2800</v>
      </c>
      <c r="G1461" s="9" t="str">
        <f>VLOOKUP(B1461,'[1]Business Unit Lookup'!A:B,2,FALSE)</f>
        <v>State Council of Higher Educ</v>
      </c>
      <c r="H1461" s="33" t="str">
        <f>VLOOKUP(C1461,'[1]Fund Lookup'!B:C,2,FALSE)</f>
        <v>Appropriated IDC Recoveries</v>
      </c>
      <c r="I1461" s="35" t="s">
        <v>2239</v>
      </c>
      <c r="J1461" s="33" t="str">
        <f>VLOOKUP(I1461,'[1]Table B'!A:B,2,FALSE)</f>
        <v>Special Revenue-Other</v>
      </c>
      <c r="K1461" s="9" t="str">
        <f t="shared" si="68"/>
        <v>105-Special Revenue-Other</v>
      </c>
      <c r="L1461" s="9" t="str">
        <f>IFERROR(VLOOKUP(A1461,'[1]VAC as of March 2024'!A:K,11,FALSE),"No")</f>
        <v>No</v>
      </c>
      <c r="M1461" s="9" t="s">
        <v>2240</v>
      </c>
      <c r="O1461" s="33" t="s">
        <v>2</v>
      </c>
      <c r="P1461" s="33" t="s">
        <v>6096</v>
      </c>
      <c r="Q1461" s="2" t="str">
        <f>VLOOKUP(P1461,'[1]Table E'!A:C,3,FALSE)</f>
        <v>Educational and Training programs</v>
      </c>
    </row>
    <row r="1462" spans="1:17" x14ac:dyDescent="0.25">
      <c r="A1462" s="33" t="str">
        <f t="shared" si="66"/>
        <v>2450007245</v>
      </c>
      <c r="B1462" s="33" t="s">
        <v>2380</v>
      </c>
      <c r="C1462" s="33" t="s">
        <v>1319</v>
      </c>
      <c r="D1462" s="9" t="str">
        <f t="shared" si="67"/>
        <v>245007245</v>
      </c>
      <c r="E1462" s="34">
        <v>24500</v>
      </c>
      <c r="F1462" s="34">
        <v>7245</v>
      </c>
      <c r="G1462" s="9" t="str">
        <f>VLOOKUP(B1462,'[1]Business Unit Lookup'!A:B,2,FALSE)</f>
        <v>State Council of Higher Educ</v>
      </c>
      <c r="H1462" s="33" t="str">
        <f>VLOOKUP(C1462,'[1]Fund Lookup'!B:C,2,FALSE)</f>
        <v>SCHEV Trust and Agency Fund</v>
      </c>
      <c r="I1462" s="35" t="s">
        <v>2239</v>
      </c>
      <c r="J1462" s="33" t="str">
        <f>VLOOKUP(I1462,'[1]Table B'!A:B,2,FALSE)</f>
        <v>Special Revenue-Other</v>
      </c>
      <c r="K1462" s="9" t="str">
        <f t="shared" si="68"/>
        <v>105-Special Revenue-Other</v>
      </c>
      <c r="L1462" s="9" t="str">
        <f>IFERROR(VLOOKUP(A1462,'[1]VAC as of March 2024'!A:K,11,FALSE),"No")</f>
        <v>No</v>
      </c>
      <c r="M1462" s="9" t="s">
        <v>2240</v>
      </c>
      <c r="O1462" s="33" t="s">
        <v>2241</v>
      </c>
      <c r="P1462" s="33" t="s">
        <v>6095</v>
      </c>
      <c r="Q1462" s="2" t="str">
        <f>VLOOKUP(P1462,'[1]Table E'!A:C,3,FALSE)</f>
        <v>Educational and Training programs</v>
      </c>
    </row>
    <row r="1463" spans="1:17" x14ac:dyDescent="0.25">
      <c r="A1463" s="33" t="str">
        <f t="shared" si="66"/>
        <v>2450007562</v>
      </c>
      <c r="B1463" s="33" t="s">
        <v>2380</v>
      </c>
      <c r="C1463" s="33" t="s">
        <v>1484</v>
      </c>
      <c r="D1463" s="9" t="str">
        <f t="shared" si="67"/>
        <v>245007562</v>
      </c>
      <c r="E1463" s="34">
        <v>24500</v>
      </c>
      <c r="F1463" s="34">
        <v>7562</v>
      </c>
      <c r="G1463" s="9" t="str">
        <f>VLOOKUP(B1463,'[1]Business Unit Lookup'!A:B,2,FALSE)</f>
        <v>State Council of Higher Educ</v>
      </c>
      <c r="H1463" s="33" t="str">
        <f>VLOOKUP(C1463,'[1]Fund Lookup'!B:C,2,FALSE)</f>
        <v>VA Research Investment Fund–GF</v>
      </c>
      <c r="I1463" s="35" t="s">
        <v>2236</v>
      </c>
      <c r="J1463" s="33" t="str">
        <f>VLOOKUP(I1463,'[1]Table B'!A:B,2,FALSE)</f>
        <v>General</v>
      </c>
      <c r="K1463" s="9" t="str">
        <f t="shared" si="68"/>
        <v>100-General</v>
      </c>
      <c r="L1463" s="9" t="str">
        <f>IFERROR(VLOOKUP(A1463,'[1]VAC as of March 2024'!A:K,11,FALSE),"No")</f>
        <v>No</v>
      </c>
      <c r="M1463" s="9" t="s">
        <v>2240</v>
      </c>
      <c r="O1463" s="33" t="s">
        <v>2241</v>
      </c>
      <c r="P1463" s="33" t="s">
        <v>6069</v>
      </c>
      <c r="Q1463" s="2" t="str">
        <f>VLOOKUP(P1463,'[1]Table E'!A:C,3,FALSE)</f>
        <v>Economic and Technological development</v>
      </c>
    </row>
    <row r="1464" spans="1:17" x14ac:dyDescent="0.25">
      <c r="A1464" s="33" t="str">
        <f t="shared" si="66"/>
        <v>2450009074</v>
      </c>
      <c r="B1464" s="41" t="s">
        <v>2380</v>
      </c>
      <c r="C1464" s="36" t="s">
        <v>8568</v>
      </c>
      <c r="D1464" s="9" t="str">
        <f t="shared" si="67"/>
        <v>245009074</v>
      </c>
      <c r="E1464" s="41">
        <v>24500</v>
      </c>
      <c r="F1464" s="37">
        <v>9074</v>
      </c>
      <c r="G1464" s="9" t="str">
        <f>VLOOKUP(B1464,'[1]Business Unit Lookup'!A:B,2,FALSE)</f>
        <v>State Council of Higher Educ</v>
      </c>
      <c r="H1464" s="33" t="str">
        <f>VLOOKUP(C1464,'[1]Fund Lookup'!B:C,2,FALSE)</f>
        <v>Innovative internship Fund</v>
      </c>
      <c r="I1464" s="35" t="s">
        <v>2236</v>
      </c>
      <c r="J1464" s="33" t="str">
        <f>VLOOKUP(I1464,'[1]Table B'!A:B,2,FALSE)</f>
        <v>General</v>
      </c>
      <c r="K1464" s="9" t="str">
        <f t="shared" si="68"/>
        <v>100-General</v>
      </c>
      <c r="L1464" s="9" t="str">
        <f>IFERROR(VLOOKUP(A1464,'[1]VAC as of March 2024'!A:K,11,FALSE),"No")</f>
        <v>No</v>
      </c>
      <c r="M1464" s="38" t="s">
        <v>2240</v>
      </c>
      <c r="O1464" s="38" t="s">
        <v>2241</v>
      </c>
      <c r="P1464" s="36" t="s">
        <v>6095</v>
      </c>
      <c r="Q1464" s="2" t="str">
        <f>VLOOKUP(P1464,'[1]Table E'!A:C,3,FALSE)</f>
        <v>Educational and Training programs</v>
      </c>
    </row>
    <row r="1465" spans="1:17" x14ac:dyDescent="0.25">
      <c r="A1465" s="33" t="str">
        <f t="shared" si="66"/>
        <v>2450009093</v>
      </c>
      <c r="B1465" s="41" t="s">
        <v>2380</v>
      </c>
      <c r="C1465" s="36" t="s">
        <v>8572</v>
      </c>
      <c r="D1465" s="9" t="str">
        <f t="shared" si="67"/>
        <v>245009093</v>
      </c>
      <c r="E1465" s="35">
        <v>24500</v>
      </c>
      <c r="F1465" s="37">
        <v>9093</v>
      </c>
      <c r="G1465" s="9" t="str">
        <f>VLOOKUP(B1465,'[1]Business Unit Lookup'!A:B,2,FALSE)</f>
        <v>State Council of Higher Educ</v>
      </c>
      <c r="H1465" s="33" t="str">
        <f>VLOOKUP(C1465,'[1]Fund Lookup'!B:C,2,FALSE)</f>
        <v>NewEconomyWrkfrcCrdntlGrntFnd</v>
      </c>
      <c r="I1465" s="35" t="s">
        <v>2236</v>
      </c>
      <c r="J1465" s="33" t="str">
        <f>VLOOKUP(I1465,'[1]Table B'!A:B,2,FALSE)</f>
        <v>General</v>
      </c>
      <c r="K1465" s="9" t="str">
        <f t="shared" si="68"/>
        <v>100-General</v>
      </c>
      <c r="L1465" s="9" t="str">
        <f>IFERROR(VLOOKUP(A1465,'[1]VAC as of March 2024'!A:K,11,FALSE),"No")</f>
        <v>No</v>
      </c>
      <c r="M1465" s="38" t="s">
        <v>2240</v>
      </c>
      <c r="O1465" s="38" t="s">
        <v>2241</v>
      </c>
      <c r="P1465" s="36" t="s">
        <v>6095</v>
      </c>
      <c r="Q1465" s="2" t="str">
        <f>VLOOKUP(P1465,'[1]Table E'!A:C,3,FALSE)</f>
        <v>Educational and Training programs</v>
      </c>
    </row>
    <row r="1466" spans="1:17" x14ac:dyDescent="0.25">
      <c r="A1466" s="33" t="str">
        <f t="shared" si="66"/>
        <v>2450009121</v>
      </c>
      <c r="B1466" s="33" t="s">
        <v>2380</v>
      </c>
      <c r="C1466" s="33" t="s">
        <v>1792</v>
      </c>
      <c r="D1466" s="9" t="str">
        <f t="shared" si="67"/>
        <v>245009121</v>
      </c>
      <c r="E1466" s="34">
        <v>24500</v>
      </c>
      <c r="F1466" s="34">
        <v>9121</v>
      </c>
      <c r="G1466" s="9" t="str">
        <f>VLOOKUP(B1466,'[1]Business Unit Lookup'!A:B,2,FALSE)</f>
        <v>State Council of Higher Educ</v>
      </c>
      <c r="H1466" s="33" t="str">
        <f>VLOOKUP(C1466,'[1]Fund Lookup'!B:C,2,FALSE)</f>
        <v>Brown v Bd of Educ Scholarship</v>
      </c>
      <c r="I1466" s="35" t="s">
        <v>2239</v>
      </c>
      <c r="J1466" s="33" t="str">
        <f>VLOOKUP(I1466,'[1]Table B'!A:B,2,FALSE)</f>
        <v>Special Revenue-Other</v>
      </c>
      <c r="K1466" s="9" t="str">
        <f t="shared" si="68"/>
        <v>105-Special Revenue-Other</v>
      </c>
      <c r="L1466" s="9" t="str">
        <f>IFERROR(VLOOKUP(A1466,'[1]VAC as of March 2024'!A:K,11,FALSE),"No")</f>
        <v>No</v>
      </c>
      <c r="M1466" s="9" t="s">
        <v>2240</v>
      </c>
      <c r="O1466" s="33" t="s">
        <v>2248</v>
      </c>
      <c r="P1466" s="33" t="s">
        <v>6098</v>
      </c>
      <c r="Q1466" s="2" t="str">
        <f>VLOOKUP(P1466,'[1]Table E'!A:C,3,FALSE)</f>
        <v>Educational and Training programs</v>
      </c>
    </row>
    <row r="1467" spans="1:17" x14ac:dyDescent="0.25">
      <c r="A1467" s="33" t="str">
        <f t="shared" si="66"/>
        <v>2450010000</v>
      </c>
      <c r="B1467" s="33" t="s">
        <v>2380</v>
      </c>
      <c r="C1467" s="33" t="s">
        <v>2162</v>
      </c>
      <c r="D1467" s="9" t="str">
        <f t="shared" si="67"/>
        <v>2450010000</v>
      </c>
      <c r="E1467" s="34">
        <v>24500</v>
      </c>
      <c r="F1467" s="34">
        <v>10000</v>
      </c>
      <c r="G1467" s="9" t="str">
        <f>VLOOKUP(B1467,'[1]Business Unit Lookup'!A:B,2,FALSE)</f>
        <v>State Council of Higher Educ</v>
      </c>
      <c r="H1467" s="33" t="str">
        <f>VLOOKUP(C1467,'[1]Fund Lookup'!B:C,2,FALSE)</f>
        <v>Federal Trust</v>
      </c>
      <c r="I1467" s="35" t="s">
        <v>2252</v>
      </c>
      <c r="J1467" s="33" t="str">
        <f>VLOOKUP(I1467,'[1]Table B'!A:B,2,FALSE)</f>
        <v>Special Revenue-Federal</v>
      </c>
      <c r="K1467" s="9" t="str">
        <f t="shared" si="68"/>
        <v>120-Special Revenue-Federal</v>
      </c>
      <c r="L1467" s="9" t="str">
        <f>IFERROR(VLOOKUP(A1467,'[1]VAC as of March 2024'!A:K,11,FALSE),"No")</f>
        <v>No</v>
      </c>
      <c r="M1467" s="9" t="s">
        <v>2248</v>
      </c>
      <c r="O1467" s="33" t="s">
        <v>2248</v>
      </c>
      <c r="P1467" s="33" t="s">
        <v>6070</v>
      </c>
      <c r="Q1467" s="2" t="str">
        <f>VLOOKUP(P1467,'[1]Table E'!A:C,3,FALSE)</f>
        <v>Gifts and grants</v>
      </c>
    </row>
    <row r="1468" spans="1:17" x14ac:dyDescent="0.25">
      <c r="A1468" s="33" t="str">
        <f t="shared" si="66"/>
        <v>2450010110</v>
      </c>
      <c r="B1468" s="33" t="s">
        <v>2380</v>
      </c>
      <c r="C1468" s="33" t="s">
        <v>5444</v>
      </c>
      <c r="D1468" s="9" t="str">
        <f t="shared" si="67"/>
        <v>2450010110</v>
      </c>
      <c r="E1468" s="34">
        <v>24500</v>
      </c>
      <c r="F1468" s="34">
        <v>10110</v>
      </c>
      <c r="G1468" s="9" t="str">
        <f>VLOOKUP(B1468,'[1]Business Unit Lookup'!A:B,2,FALSE)</f>
        <v>State Council of Higher Educ</v>
      </c>
      <c r="H1468" s="33" t="str">
        <f>VLOOKUP(C1468,'[1]Fund Lookup'!B:C,2,FALSE)</f>
        <v>CARESActRlfFd–General-COVID-19</v>
      </c>
      <c r="I1468" s="35" t="s">
        <v>2252</v>
      </c>
      <c r="J1468" s="33" t="str">
        <f>VLOOKUP(I1468,'[1]Table B'!A:B,2,FALSE)</f>
        <v>Special Revenue-Federal</v>
      </c>
      <c r="K1468" s="9" t="str">
        <f t="shared" si="68"/>
        <v>120-Special Revenue-Federal</v>
      </c>
      <c r="L1468" s="9" t="str">
        <f>IFERROR(VLOOKUP(A1468,'[1]VAC as of March 2024'!A:K,11,FALSE),"No")</f>
        <v>No</v>
      </c>
      <c r="M1468" s="9" t="s">
        <v>5493</v>
      </c>
      <c r="O1468" s="33" t="s">
        <v>2248</v>
      </c>
      <c r="P1468" s="33" t="s">
        <v>6063</v>
      </c>
      <c r="Q1468" s="2" t="str">
        <f>VLOOKUP(P1468,'[1]Table E'!A:C,3,FALSE)</f>
        <v>COVID-19</v>
      </c>
    </row>
    <row r="1469" spans="1:17" x14ac:dyDescent="0.25">
      <c r="A1469" s="33" t="str">
        <f t="shared" si="66"/>
        <v>2450012110</v>
      </c>
      <c r="B1469" s="40" t="s">
        <v>2380</v>
      </c>
      <c r="C1469" s="36" t="s">
        <v>6074</v>
      </c>
      <c r="D1469" s="9" t="str">
        <f t="shared" si="67"/>
        <v>2450012110</v>
      </c>
      <c r="E1469" s="41">
        <v>24500</v>
      </c>
      <c r="F1469" s="37">
        <v>12110</v>
      </c>
      <c r="G1469" s="9" t="str">
        <f>VLOOKUP(B1469,'[1]Business Unit Lookup'!A:B,2,FALSE)</f>
        <v>State Council of Higher Educ</v>
      </c>
      <c r="H1469" s="33" t="str">
        <f>VLOOKUP(C1469,'[1]Fund Lookup'!B:C,2,FALSE)</f>
        <v>ARP-CrvStLoclFisRecFd-COVID-19</v>
      </c>
      <c r="I1469" s="35" t="s">
        <v>2252</v>
      </c>
      <c r="J1469" s="33" t="str">
        <f>VLOOKUP(I1469,'[1]Table B'!A:B,2,FALSE)</f>
        <v>Special Revenue-Federal</v>
      </c>
      <c r="K1469" s="9" t="str">
        <f t="shared" si="68"/>
        <v>120-Special Revenue-Federal</v>
      </c>
      <c r="L1469" s="9" t="str">
        <f>IFERROR(VLOOKUP(A1469,'[1]VAC as of March 2024'!A:K,11,FALSE),"No")</f>
        <v>No</v>
      </c>
      <c r="M1469" s="38" t="s">
        <v>5493</v>
      </c>
      <c r="O1469" s="36" t="s">
        <v>2248</v>
      </c>
      <c r="P1469" s="36" t="s">
        <v>6063</v>
      </c>
      <c r="Q1469" s="2" t="str">
        <f>VLOOKUP(P1469,'[1]Table E'!A:C,3,FALSE)</f>
        <v>COVID-19</v>
      </c>
    </row>
    <row r="1470" spans="1:17" x14ac:dyDescent="0.25">
      <c r="A1470" s="33" t="str">
        <f t="shared" si="66"/>
        <v>2450015000</v>
      </c>
      <c r="B1470" s="33" t="s">
        <v>2380</v>
      </c>
      <c r="C1470" s="33" t="s">
        <v>2222</v>
      </c>
      <c r="D1470" s="9" t="str">
        <f t="shared" si="67"/>
        <v>2450015000</v>
      </c>
      <c r="E1470" s="34">
        <v>24500</v>
      </c>
      <c r="F1470" s="34">
        <v>15000</v>
      </c>
      <c r="G1470" s="9" t="str">
        <f>VLOOKUP(B1470,'[1]Business Unit Lookup'!A:B,2,FALSE)</f>
        <v>State Council of Higher Educ</v>
      </c>
      <c r="H1470" s="33" t="str">
        <f>VLOOKUP(C1470,'[1]Fund Lookup'!B:C,2,FALSE)</f>
        <v>General Fixed Asset Acct Group</v>
      </c>
      <c r="I1470" s="35" t="s">
        <v>2242</v>
      </c>
      <c r="J1470" s="33" t="str">
        <f>VLOOKUP(I1470,'[1]Table B'!A:B,2,FALSE)</f>
        <v>Fixed Assets, Fund 1500</v>
      </c>
      <c r="K1470" s="9" t="str">
        <f t="shared" si="68"/>
        <v>610-Fixed Assets, Fund 1500</v>
      </c>
      <c r="L1470" s="9" t="str">
        <f>IFERROR(VLOOKUP(A1470,'[1]VAC as of March 2024'!A:K,11,FALSE),"No")</f>
        <v>No</v>
      </c>
      <c r="M1470" s="9" t="s">
        <v>4</v>
      </c>
      <c r="Q1470" s="2"/>
    </row>
    <row r="1471" spans="1:17" x14ac:dyDescent="0.25">
      <c r="A1471" s="33" t="str">
        <f t="shared" si="66"/>
        <v>2460001000</v>
      </c>
      <c r="B1471" s="33" t="s">
        <v>2381</v>
      </c>
      <c r="C1471" s="33" t="s">
        <v>1</v>
      </c>
      <c r="D1471" s="9" t="str">
        <f t="shared" si="67"/>
        <v>246001000</v>
      </c>
      <c r="E1471" s="34">
        <v>24600</v>
      </c>
      <c r="F1471" s="34">
        <v>1000</v>
      </c>
      <c r="G1471" s="9" t="str">
        <f>VLOOKUP(B1471,'[1]Business Unit Lookup'!A:B,2,FALSE)</f>
        <v>Univ of VA's College at Wise</v>
      </c>
      <c r="H1471" s="33" t="str">
        <f>VLOOKUP(C1471,'[1]Fund Lookup'!B:C,2,FALSE)</f>
        <v>General Fund</v>
      </c>
      <c r="I1471" s="35" t="s">
        <v>2236</v>
      </c>
      <c r="J1471" s="33" t="str">
        <f>VLOOKUP(I1471,'[1]Table B'!A:B,2,FALSE)</f>
        <v>General</v>
      </c>
      <c r="K1471" s="9" t="str">
        <f t="shared" si="68"/>
        <v>100-General</v>
      </c>
      <c r="L1471" s="9" t="str">
        <f>IFERROR(VLOOKUP(A1471,'[1]VAC as of March 2024'!A:K,11,FALSE),"No")</f>
        <v>No</v>
      </c>
      <c r="M1471" s="9" t="s">
        <v>2237</v>
      </c>
      <c r="O1471" s="33" t="s">
        <v>2240</v>
      </c>
      <c r="P1471" s="33" t="s">
        <v>6061</v>
      </c>
      <c r="Q1471" s="2" t="str">
        <f>VLOOKUP(P1471,'[1]Table E'!A:C,3,FALSE)</f>
        <v>Unassigned</v>
      </c>
    </row>
    <row r="1472" spans="1:17" x14ac:dyDescent="0.25">
      <c r="A1472" s="33" t="str">
        <f t="shared" si="66"/>
        <v>2460003000</v>
      </c>
      <c r="B1472" s="33" t="s">
        <v>2381</v>
      </c>
      <c r="C1472" s="33" t="s">
        <v>772</v>
      </c>
      <c r="D1472" s="9" t="str">
        <f t="shared" si="67"/>
        <v>246003000</v>
      </c>
      <c r="E1472" s="34">
        <v>24600</v>
      </c>
      <c r="F1472" s="34">
        <v>3000</v>
      </c>
      <c r="G1472" s="9" t="str">
        <f>VLOOKUP(B1472,'[1]Business Unit Lookup'!A:B,2,FALSE)</f>
        <v>Univ of VA's College at Wise</v>
      </c>
      <c r="H1472" s="33" t="str">
        <f>VLOOKUP(C1472,'[1]Fund Lookup'!B:C,2,FALSE)</f>
        <v>Higher Education Operating</v>
      </c>
      <c r="I1472" s="35" t="s">
        <v>2307</v>
      </c>
      <c r="J1472" s="33" t="str">
        <f>VLOOKUP(I1472,'[1]Table B'!A:B,2,FALSE)</f>
        <v>CU-HE-Non-specific Activity</v>
      </c>
      <c r="K1472" s="9" t="str">
        <f t="shared" si="68"/>
        <v>500-CU-HE-Non-specific Activity</v>
      </c>
      <c r="L1472" s="9" t="str">
        <f>IFERROR(VLOOKUP(A1472,'[1]VAC as of March 2024'!A:K,11,FALSE),"No")</f>
        <v>No</v>
      </c>
      <c r="M1472" s="9" t="s">
        <v>2240</v>
      </c>
      <c r="Q1472" s="2"/>
    </row>
    <row r="1473" spans="1:17" x14ac:dyDescent="0.25">
      <c r="A1473" s="33" t="str">
        <f t="shared" si="66"/>
        <v>2460003010</v>
      </c>
      <c r="B1473" s="33" t="s">
        <v>2381</v>
      </c>
      <c r="C1473" s="33" t="s">
        <v>775</v>
      </c>
      <c r="D1473" s="9" t="str">
        <f t="shared" si="67"/>
        <v>246003010</v>
      </c>
      <c r="E1473" s="34">
        <v>24600</v>
      </c>
      <c r="F1473" s="34">
        <v>3010</v>
      </c>
      <c r="G1473" s="9" t="str">
        <f>VLOOKUP(B1473,'[1]Business Unit Lookup'!A:B,2,FALSE)</f>
        <v>Univ of VA's College at Wise</v>
      </c>
      <c r="H1473" s="33" t="str">
        <f>VLOOKUP(C1473,'[1]Fund Lookup'!B:C,2,FALSE)</f>
        <v>Higher Education Federal</v>
      </c>
      <c r="I1473" s="35" t="s">
        <v>2307</v>
      </c>
      <c r="J1473" s="33" t="str">
        <f>VLOOKUP(I1473,'[1]Table B'!A:B,2,FALSE)</f>
        <v>CU-HE-Non-specific Activity</v>
      </c>
      <c r="K1473" s="9" t="str">
        <f t="shared" si="68"/>
        <v>500-CU-HE-Non-specific Activity</v>
      </c>
      <c r="L1473" s="9" t="str">
        <f>IFERROR(VLOOKUP(A1473,'[1]VAC as of March 2024'!A:K,11,FALSE),"No")</f>
        <v>No</v>
      </c>
      <c r="M1473" s="9" t="s">
        <v>2248</v>
      </c>
      <c r="Q1473" s="2"/>
    </row>
    <row r="1474" spans="1:17" x14ac:dyDescent="0.25">
      <c r="A1474" s="33" t="str">
        <f t="shared" ref="A1474:A1537" si="69">CONCATENATE(B1474,C1474)</f>
        <v>2460003020</v>
      </c>
      <c r="B1474" s="33" t="s">
        <v>2381</v>
      </c>
      <c r="C1474" s="33" t="s">
        <v>778</v>
      </c>
      <c r="D1474" s="9" t="str">
        <f t="shared" ref="D1474:D1537" si="70">CONCATENATE(E1474,F1474)</f>
        <v>246003020</v>
      </c>
      <c r="E1474" s="34">
        <v>24600</v>
      </c>
      <c r="F1474" s="34">
        <v>3020</v>
      </c>
      <c r="G1474" s="9" t="str">
        <f>VLOOKUP(B1474,'[1]Business Unit Lookup'!A:B,2,FALSE)</f>
        <v>Univ of VA's College at Wise</v>
      </c>
      <c r="H1474" s="33" t="str">
        <f>VLOOKUP(C1474,'[1]Fund Lookup'!B:C,2,FALSE)</f>
        <v>Foundation/Othr Grants/Cntrcts</v>
      </c>
      <c r="I1474" s="35" t="s">
        <v>2307</v>
      </c>
      <c r="J1474" s="33" t="str">
        <f>VLOOKUP(I1474,'[1]Table B'!A:B,2,FALSE)</f>
        <v>CU-HE-Non-specific Activity</v>
      </c>
      <c r="K1474" s="9" t="str">
        <f t="shared" ref="K1474:K1537" si="71">CONCATENATE(I1474,"-",J1474)</f>
        <v>500-CU-HE-Non-specific Activity</v>
      </c>
      <c r="L1474" s="9" t="str">
        <f>IFERROR(VLOOKUP(A1474,'[1]VAC as of March 2024'!A:K,11,FALSE),"No")</f>
        <v>No</v>
      </c>
      <c r="M1474" s="9" t="s">
        <v>2248</v>
      </c>
      <c r="Q1474" s="2"/>
    </row>
    <row r="1475" spans="1:17" x14ac:dyDescent="0.25">
      <c r="A1475" s="33" t="str">
        <f t="shared" si="69"/>
        <v>2460003030</v>
      </c>
      <c r="B1475" s="33" t="s">
        <v>2381</v>
      </c>
      <c r="C1475" s="33" t="s">
        <v>780</v>
      </c>
      <c r="D1475" s="9" t="str">
        <f t="shared" si="70"/>
        <v>246003030</v>
      </c>
      <c r="E1475" s="34">
        <v>24600</v>
      </c>
      <c r="F1475" s="34">
        <v>3030</v>
      </c>
      <c r="G1475" s="9" t="str">
        <f>VLOOKUP(B1475,'[1]Business Unit Lookup'!A:B,2,FALSE)</f>
        <v>Univ of VA's College at Wise</v>
      </c>
      <c r="H1475" s="33" t="str">
        <f>VLOOKUP(C1475,'[1]Fund Lookup'!B:C,2,FALSE)</f>
        <v>Indirect Cost Recovery</v>
      </c>
      <c r="I1475" s="35" t="s">
        <v>2307</v>
      </c>
      <c r="J1475" s="33" t="str">
        <f>VLOOKUP(I1475,'[1]Table B'!A:B,2,FALSE)</f>
        <v>CU-HE-Non-specific Activity</v>
      </c>
      <c r="K1475" s="9" t="str">
        <f t="shared" si="71"/>
        <v>500-CU-HE-Non-specific Activity</v>
      </c>
      <c r="L1475" s="9" t="str">
        <f>IFERROR(VLOOKUP(A1475,'[1]VAC as of March 2024'!A:K,11,FALSE),"No")</f>
        <v>No</v>
      </c>
      <c r="M1475" s="9" t="s">
        <v>2240</v>
      </c>
      <c r="Q1475" s="2"/>
    </row>
    <row r="1476" spans="1:17" x14ac:dyDescent="0.25">
      <c r="A1476" s="33" t="str">
        <f t="shared" si="69"/>
        <v>2460003040</v>
      </c>
      <c r="B1476" s="87" t="s">
        <v>2381</v>
      </c>
      <c r="C1476" s="36" t="s">
        <v>8347</v>
      </c>
      <c r="D1476" s="9" t="str">
        <f t="shared" si="70"/>
        <v>246003040</v>
      </c>
      <c r="E1476" s="87">
        <v>24600</v>
      </c>
      <c r="F1476" s="37">
        <v>3040</v>
      </c>
      <c r="G1476" s="9" t="str">
        <f>VLOOKUP(B1476,'[1]Business Unit Lookup'!A:B,2,FALSE)</f>
        <v>Univ of VA's College at Wise</v>
      </c>
      <c r="H1476" s="33" t="str">
        <f>VLOOKUP(C1476,'[1]Fund Lookup'!B:C,2,FALSE)</f>
        <v>Institutional Reserve Fund</v>
      </c>
      <c r="I1476" s="35" t="s">
        <v>2307</v>
      </c>
      <c r="J1476" s="33" t="str">
        <f>VLOOKUP(I1476,'[1]Table B'!A:B,2,FALSE)</f>
        <v>CU-HE-Non-specific Activity</v>
      </c>
      <c r="K1476" s="9" t="str">
        <f t="shared" si="71"/>
        <v>500-CU-HE-Non-specific Activity</v>
      </c>
      <c r="L1476" s="9" t="str">
        <f>IFERROR(VLOOKUP(A1476,'[1]VAC as of March 2024'!A:K,11,FALSE),"No")</f>
        <v>No</v>
      </c>
      <c r="M1476" s="37" t="s">
        <v>2240</v>
      </c>
      <c r="O1476" s="38"/>
      <c r="P1476" s="38"/>
      <c r="Q1476" s="2"/>
    </row>
    <row r="1477" spans="1:17" x14ac:dyDescent="0.25">
      <c r="A1477" s="33" t="str">
        <f t="shared" si="69"/>
        <v>2460003060</v>
      </c>
      <c r="B1477" s="33" t="s">
        <v>2381</v>
      </c>
      <c r="C1477" s="33" t="s">
        <v>785</v>
      </c>
      <c r="D1477" s="9" t="str">
        <f t="shared" si="70"/>
        <v>246003060</v>
      </c>
      <c r="E1477" s="34">
        <v>24600</v>
      </c>
      <c r="F1477" s="34">
        <v>3060</v>
      </c>
      <c r="G1477" s="9" t="str">
        <f>VLOOKUP(B1477,'[1]Business Unit Lookup'!A:B,2,FALSE)</f>
        <v>Univ of VA's College at Wise</v>
      </c>
      <c r="H1477" s="33" t="str">
        <f>VLOOKUP(C1477,'[1]Fund Lookup'!B:C,2,FALSE)</f>
        <v>Auxiliary Enterprise</v>
      </c>
      <c r="I1477" s="35" t="s">
        <v>2307</v>
      </c>
      <c r="J1477" s="33" t="str">
        <f>VLOOKUP(I1477,'[1]Table B'!A:B,2,FALSE)</f>
        <v>CU-HE-Non-specific Activity</v>
      </c>
      <c r="K1477" s="9" t="str">
        <f t="shared" si="71"/>
        <v>500-CU-HE-Non-specific Activity</v>
      </c>
      <c r="L1477" s="9" t="str">
        <f>IFERROR(VLOOKUP(A1477,'[1]VAC as of March 2024'!A:K,11,FALSE),"No")</f>
        <v>No</v>
      </c>
      <c r="M1477" s="9" t="s">
        <v>2240</v>
      </c>
      <c r="Q1477" s="2"/>
    </row>
    <row r="1478" spans="1:17" x14ac:dyDescent="0.25">
      <c r="A1478" s="33" t="str">
        <f t="shared" si="69"/>
        <v>2460003080</v>
      </c>
      <c r="B1478" s="33" t="s">
        <v>2381</v>
      </c>
      <c r="C1478" s="33" t="s">
        <v>790</v>
      </c>
      <c r="D1478" s="9" t="str">
        <f t="shared" si="70"/>
        <v>246003080</v>
      </c>
      <c r="E1478" s="34">
        <v>24600</v>
      </c>
      <c r="F1478" s="34">
        <v>3080</v>
      </c>
      <c r="G1478" s="9" t="str">
        <f>VLOOKUP(B1478,'[1]Business Unit Lookup'!A:B,2,FALSE)</f>
        <v>Univ of VA's College at Wise</v>
      </c>
      <c r="H1478" s="33" t="str">
        <f>VLOOKUP(C1478,'[1]Fund Lookup'!B:C,2,FALSE)</f>
        <v>Work Study</v>
      </c>
      <c r="I1478" s="35" t="s">
        <v>2307</v>
      </c>
      <c r="J1478" s="33" t="str">
        <f>VLOOKUP(I1478,'[1]Table B'!A:B,2,FALSE)</f>
        <v>CU-HE-Non-specific Activity</v>
      </c>
      <c r="K1478" s="9" t="str">
        <f t="shared" si="71"/>
        <v>500-CU-HE-Non-specific Activity</v>
      </c>
      <c r="L1478" s="9" t="str">
        <f>IFERROR(VLOOKUP(A1478,'[1]VAC as of March 2024'!A:K,11,FALSE),"No")</f>
        <v>No</v>
      </c>
      <c r="M1478" s="9" t="s">
        <v>2248</v>
      </c>
      <c r="Q1478" s="2"/>
    </row>
    <row r="1479" spans="1:17" x14ac:dyDescent="0.25">
      <c r="A1479" s="33" t="str">
        <f t="shared" si="69"/>
        <v>2460003110</v>
      </c>
      <c r="B1479" s="33" t="s">
        <v>2381</v>
      </c>
      <c r="C1479" s="33" t="s">
        <v>796</v>
      </c>
      <c r="D1479" s="9" t="str">
        <f t="shared" si="70"/>
        <v>246003110</v>
      </c>
      <c r="E1479" s="34">
        <v>24600</v>
      </c>
      <c r="F1479" s="34">
        <v>3110</v>
      </c>
      <c r="G1479" s="9" t="str">
        <f>VLOOKUP(B1479,'[1]Business Unit Lookup'!A:B,2,FALSE)</f>
        <v>Univ of VA's College at Wise</v>
      </c>
      <c r="H1479" s="33" t="str">
        <f>VLOOKUP(C1479,'[1]Fund Lookup'!B:C,2,FALSE)</f>
        <v>Eminent Scholars</v>
      </c>
      <c r="I1479" s="35" t="s">
        <v>2307</v>
      </c>
      <c r="J1479" s="33" t="str">
        <f>VLOOKUP(I1479,'[1]Table B'!A:B,2,FALSE)</f>
        <v>CU-HE-Non-specific Activity</v>
      </c>
      <c r="K1479" s="9" t="str">
        <f t="shared" si="71"/>
        <v>500-CU-HE-Non-specific Activity</v>
      </c>
      <c r="L1479" s="9" t="str">
        <f>IFERROR(VLOOKUP(A1479,'[1]VAC as of March 2024'!A:K,11,FALSE),"No")</f>
        <v>No</v>
      </c>
      <c r="M1479" s="9" t="s">
        <v>2248</v>
      </c>
      <c r="Q1479" s="2"/>
    </row>
    <row r="1480" spans="1:17" x14ac:dyDescent="0.25">
      <c r="A1480" s="33" t="str">
        <f t="shared" si="69"/>
        <v>2460003170</v>
      </c>
      <c r="B1480" s="33" t="s">
        <v>2381</v>
      </c>
      <c r="C1480" s="33" t="s">
        <v>809</v>
      </c>
      <c r="D1480" s="9" t="str">
        <f t="shared" si="70"/>
        <v>246003170</v>
      </c>
      <c r="E1480" s="34">
        <v>24600</v>
      </c>
      <c r="F1480" s="34">
        <v>3170</v>
      </c>
      <c r="G1480" s="9" t="str">
        <f>VLOOKUP(B1480,'[1]Business Unit Lookup'!A:B,2,FALSE)</f>
        <v>Univ of VA's College at Wise</v>
      </c>
      <c r="H1480" s="33" t="str">
        <f>VLOOKUP(C1480,'[1]Fund Lookup'!B:C,2,FALSE)</f>
        <v>Student Financial Assistance</v>
      </c>
      <c r="I1480" s="35" t="s">
        <v>2307</v>
      </c>
      <c r="J1480" s="33" t="str">
        <f>VLOOKUP(I1480,'[1]Table B'!A:B,2,FALSE)</f>
        <v>CU-HE-Non-specific Activity</v>
      </c>
      <c r="K1480" s="9" t="str">
        <f t="shared" si="71"/>
        <v>500-CU-HE-Non-specific Activity</v>
      </c>
      <c r="L1480" s="9" t="str">
        <f>IFERROR(VLOOKUP(A1480,'[1]VAC as of March 2024'!A:K,11,FALSE),"No")</f>
        <v>No</v>
      </c>
      <c r="M1480" s="9" t="s">
        <v>2240</v>
      </c>
      <c r="Q1480" s="2"/>
    </row>
    <row r="1481" spans="1:17" x14ac:dyDescent="0.25">
      <c r="A1481" s="33" t="str">
        <f t="shared" si="69"/>
        <v>2460003210</v>
      </c>
      <c r="B1481" s="36" t="s">
        <v>2381</v>
      </c>
      <c r="C1481" s="36" t="s">
        <v>6135</v>
      </c>
      <c r="D1481" s="9" t="str">
        <f t="shared" si="70"/>
        <v>246003210</v>
      </c>
      <c r="E1481" s="35">
        <v>24600</v>
      </c>
      <c r="F1481" s="37">
        <v>3210</v>
      </c>
      <c r="G1481" s="9" t="str">
        <f>VLOOKUP(B1481,'[1]Business Unit Lookup'!A:B,2,FALSE)</f>
        <v>Univ of VA's College at Wise</v>
      </c>
      <c r="H1481" s="33" t="str">
        <f>VLOOKUP(C1481,'[1]Fund Lookup'!B:C,2,FALSE)</f>
        <v>ARP-CrvStLoclFisRecFd-COVID-19</v>
      </c>
      <c r="I1481" s="35" t="s">
        <v>2307</v>
      </c>
      <c r="J1481" s="33" t="str">
        <f>VLOOKUP(I1481,'[1]Table B'!A:B,2,FALSE)</f>
        <v>CU-HE-Non-specific Activity</v>
      </c>
      <c r="K1481" s="9" t="str">
        <f t="shared" si="71"/>
        <v>500-CU-HE-Non-specific Activity</v>
      </c>
      <c r="L1481" s="9" t="str">
        <f>IFERROR(VLOOKUP(A1481,'[1]VAC as of March 2024'!A:K,11,FALSE),"No")</f>
        <v>No</v>
      </c>
      <c r="M1481" s="38" t="s">
        <v>5493</v>
      </c>
      <c r="O1481" s="38"/>
      <c r="P1481" s="38"/>
      <c r="Q1481" s="2"/>
    </row>
    <row r="1482" spans="1:17" x14ac:dyDescent="0.25">
      <c r="A1482" s="33" t="str">
        <f t="shared" si="69"/>
        <v>2460003220</v>
      </c>
      <c r="B1482" s="33" t="s">
        <v>2381</v>
      </c>
      <c r="C1482" s="33" t="s">
        <v>813</v>
      </c>
      <c r="D1482" s="9" t="str">
        <f t="shared" si="70"/>
        <v>246003220</v>
      </c>
      <c r="E1482" s="34">
        <v>24600</v>
      </c>
      <c r="F1482" s="34">
        <v>3220</v>
      </c>
      <c r="G1482" s="9" t="str">
        <f>VLOOKUP(B1482,'[1]Business Unit Lookup'!A:B,2,FALSE)</f>
        <v>Univ of VA's College at Wise</v>
      </c>
      <c r="H1482" s="33" t="str">
        <f>VLOOKUP(C1482,'[1]Fund Lookup'!B:C,2,FALSE)</f>
        <v>Covered Institution Int Escrow</v>
      </c>
      <c r="I1482" s="35" t="s">
        <v>2307</v>
      </c>
      <c r="J1482" s="33" t="str">
        <f>VLOOKUP(I1482,'[1]Table B'!A:B,2,FALSE)</f>
        <v>CU-HE-Non-specific Activity</v>
      </c>
      <c r="K1482" s="9" t="str">
        <f t="shared" si="71"/>
        <v>500-CU-HE-Non-specific Activity</v>
      </c>
      <c r="L1482" s="9" t="str">
        <f>IFERROR(VLOOKUP(A1482,'[1]VAC as of March 2024'!A:K,11,FALSE),"No")</f>
        <v>Yes</v>
      </c>
      <c r="M1482" s="9" t="s">
        <v>2240</v>
      </c>
      <c r="Q1482" s="2"/>
    </row>
    <row r="1483" spans="1:17" x14ac:dyDescent="0.25">
      <c r="A1483" s="33" t="str">
        <f t="shared" si="69"/>
        <v>2460003230</v>
      </c>
      <c r="B1483" s="33" t="s">
        <v>2381</v>
      </c>
      <c r="C1483" s="33" t="s">
        <v>6136</v>
      </c>
      <c r="D1483" s="9" t="str">
        <f t="shared" si="70"/>
        <v>246003230</v>
      </c>
      <c r="E1483" s="34">
        <v>24600</v>
      </c>
      <c r="F1483" s="34">
        <v>3230</v>
      </c>
      <c r="G1483" s="9" t="str">
        <f>VLOOKUP(B1483,'[1]Business Unit Lookup'!A:B,2,FALSE)</f>
        <v>Univ of VA's College at Wise</v>
      </c>
      <c r="H1483" s="33" t="str">
        <f>VLOOKUP(C1483,'[1]Fund Lookup'!B:C,2,FALSE)</f>
        <v>Epi&amp;LabCpctyInfctsDis-COVID-19</v>
      </c>
      <c r="I1483" s="35" t="s">
        <v>2307</v>
      </c>
      <c r="J1483" s="33" t="str">
        <f>VLOOKUP(I1483,'[1]Table B'!A:B,2,FALSE)</f>
        <v>CU-HE-Non-specific Activity</v>
      </c>
      <c r="K1483" s="9" t="str">
        <f t="shared" si="71"/>
        <v>500-CU-HE-Non-specific Activity</v>
      </c>
      <c r="L1483" s="9" t="str">
        <f>IFERROR(VLOOKUP(A1483,'[1]VAC as of March 2024'!A:K,11,FALSE),"No")</f>
        <v>No</v>
      </c>
      <c r="M1483" s="9" t="s">
        <v>5493</v>
      </c>
      <c r="Q1483" s="2"/>
    </row>
    <row r="1484" spans="1:17" x14ac:dyDescent="0.25">
      <c r="A1484" s="33" t="str">
        <f t="shared" si="69"/>
        <v>2460003280</v>
      </c>
      <c r="B1484" s="33" t="s">
        <v>2381</v>
      </c>
      <c r="C1484" s="33" t="s">
        <v>5559</v>
      </c>
      <c r="D1484" s="9" t="str">
        <f t="shared" si="70"/>
        <v>246003280</v>
      </c>
      <c r="E1484" s="34">
        <v>24600</v>
      </c>
      <c r="F1484" s="34">
        <v>3280</v>
      </c>
      <c r="G1484" s="9" t="str">
        <f>VLOOKUP(B1484,'[1]Business Unit Lookup'!A:B,2,FALSE)</f>
        <v>Univ of VA's College at Wise</v>
      </c>
      <c r="H1484" s="33" t="str">
        <f>VLOOKUP(C1484,'[1]Fund Lookup'!B:C,2,FALSE)</f>
        <v>CoronavrsEmrSpplFdPrg-COVID-19</v>
      </c>
      <c r="I1484" s="35" t="s">
        <v>2307</v>
      </c>
      <c r="J1484" s="33" t="str">
        <f>VLOOKUP(I1484,'[1]Table B'!A:B,2,FALSE)</f>
        <v>CU-HE-Non-specific Activity</v>
      </c>
      <c r="K1484" s="9" t="str">
        <f t="shared" si="71"/>
        <v>500-CU-HE-Non-specific Activity</v>
      </c>
      <c r="L1484" s="9" t="str">
        <f>IFERROR(VLOOKUP(A1484,'[1]VAC as of March 2024'!A:K,11,FALSE),"No")</f>
        <v>No</v>
      </c>
      <c r="M1484" s="9" t="s">
        <v>5493</v>
      </c>
      <c r="Q1484" s="2"/>
    </row>
    <row r="1485" spans="1:17" x14ac:dyDescent="0.25">
      <c r="A1485" s="33" t="str">
        <f t="shared" si="69"/>
        <v>2460003300</v>
      </c>
      <c r="B1485" s="33" t="s">
        <v>2381</v>
      </c>
      <c r="C1485" s="33" t="s">
        <v>824</v>
      </c>
      <c r="D1485" s="9" t="str">
        <f t="shared" si="70"/>
        <v>246003300</v>
      </c>
      <c r="E1485" s="34">
        <v>24600</v>
      </c>
      <c r="F1485" s="34">
        <v>3300</v>
      </c>
      <c r="G1485" s="9" t="str">
        <f>VLOOKUP(B1485,'[1]Business Unit Lookup'!A:B,2,FALSE)</f>
        <v>Univ of VA's College at Wise</v>
      </c>
      <c r="H1485" s="33" t="str">
        <f>VLOOKUP(C1485,'[1]Fund Lookup'!B:C,2,FALSE)</f>
        <v>Hi Ed Decentralzation Suspense</v>
      </c>
      <c r="I1485" s="35" t="s">
        <v>2307</v>
      </c>
      <c r="J1485" s="33" t="str">
        <f>VLOOKUP(I1485,'[1]Table B'!A:B,2,FALSE)</f>
        <v>CU-HE-Non-specific Activity</v>
      </c>
      <c r="K1485" s="9" t="str">
        <f t="shared" si="71"/>
        <v>500-CU-HE-Non-specific Activity</v>
      </c>
      <c r="L1485" s="9" t="str">
        <f>IFERROR(VLOOKUP(A1485,'[1]VAC as of March 2024'!A:K,11,FALSE),"No")</f>
        <v>No</v>
      </c>
      <c r="M1485" s="9" t="s">
        <v>2240</v>
      </c>
      <c r="Q1485" s="2"/>
    </row>
    <row r="1486" spans="1:17" x14ac:dyDescent="0.25">
      <c r="A1486" s="33" t="str">
        <f t="shared" si="69"/>
        <v>2460003410</v>
      </c>
      <c r="B1486" s="33" t="s">
        <v>2381</v>
      </c>
      <c r="C1486" s="33" t="s">
        <v>5581</v>
      </c>
      <c r="D1486" s="9" t="str">
        <f t="shared" si="70"/>
        <v>246003410</v>
      </c>
      <c r="E1486" s="34">
        <v>24600</v>
      </c>
      <c r="F1486" s="34">
        <v>3410</v>
      </c>
      <c r="G1486" s="9" t="str">
        <f>VLOOKUP(B1486,'[1]Business Unit Lookup'!A:B,2,FALSE)</f>
        <v>Univ of VA's College at Wise</v>
      </c>
      <c r="H1486" s="33" t="str">
        <f>VLOOKUP(C1486,'[1]Fund Lookup'!B:C,2,FALSE)</f>
        <v>GEER Fund - COVID-19</v>
      </c>
      <c r="I1486" s="35" t="s">
        <v>2307</v>
      </c>
      <c r="J1486" s="33" t="str">
        <f>VLOOKUP(I1486,'[1]Table B'!A:B,2,FALSE)</f>
        <v>CU-HE-Non-specific Activity</v>
      </c>
      <c r="K1486" s="9" t="str">
        <f t="shared" si="71"/>
        <v>500-CU-HE-Non-specific Activity</v>
      </c>
      <c r="L1486" s="9" t="str">
        <f>IFERROR(VLOOKUP(A1486,'[1]VAC as of March 2024'!A:K,11,FALSE),"No")</f>
        <v>No</v>
      </c>
      <c r="M1486" s="9" t="s">
        <v>5493</v>
      </c>
      <c r="Q1486" s="2"/>
    </row>
    <row r="1487" spans="1:17" x14ac:dyDescent="0.25">
      <c r="A1487" s="33" t="str">
        <f t="shared" si="69"/>
        <v>2460003420</v>
      </c>
      <c r="B1487" s="33" t="s">
        <v>2381</v>
      </c>
      <c r="C1487" s="33" t="s">
        <v>5584</v>
      </c>
      <c r="D1487" s="9" t="str">
        <f t="shared" si="70"/>
        <v>246003420</v>
      </c>
      <c r="E1487" s="34">
        <v>24600</v>
      </c>
      <c r="F1487" s="34">
        <v>3420</v>
      </c>
      <c r="G1487" s="9" t="str">
        <f>VLOOKUP(B1487,'[1]Business Unit Lookup'!A:B,2,FALSE)</f>
        <v>Univ of VA's College at Wise</v>
      </c>
      <c r="H1487" s="33" t="str">
        <f>VLOOKUP(C1487,'[1]Fund Lookup'!B:C,2,FALSE)</f>
        <v>Caresactrlffd-General-Covid-19</v>
      </c>
      <c r="I1487" s="35" t="s">
        <v>2307</v>
      </c>
      <c r="J1487" s="33" t="str">
        <f>VLOOKUP(I1487,'[1]Table B'!A:B,2,FALSE)</f>
        <v>CU-HE-Non-specific Activity</v>
      </c>
      <c r="K1487" s="9" t="str">
        <f t="shared" si="71"/>
        <v>500-CU-HE-Non-specific Activity</v>
      </c>
      <c r="L1487" s="9" t="str">
        <f>IFERROR(VLOOKUP(A1487,'[1]VAC as of March 2024'!A:K,11,FALSE),"No")</f>
        <v>No</v>
      </c>
      <c r="M1487" s="9" t="s">
        <v>5493</v>
      </c>
      <c r="Q1487" s="2"/>
    </row>
    <row r="1488" spans="1:17" x14ac:dyDescent="0.25">
      <c r="A1488" s="33" t="str">
        <f t="shared" si="69"/>
        <v>2460003440</v>
      </c>
      <c r="B1488" s="33" t="s">
        <v>2381</v>
      </c>
      <c r="C1488" s="33" t="s">
        <v>5370</v>
      </c>
      <c r="D1488" s="9" t="str">
        <f t="shared" si="70"/>
        <v>246003440</v>
      </c>
      <c r="E1488" s="34">
        <v>24600</v>
      </c>
      <c r="F1488" s="34">
        <v>3440</v>
      </c>
      <c r="G1488" s="9" t="str">
        <f>VLOOKUP(B1488,'[1]Business Unit Lookup'!A:B,2,FALSE)</f>
        <v>Univ of VA's College at Wise</v>
      </c>
      <c r="H1488" s="33" t="str">
        <f>VLOOKUP(C1488,'[1]Fund Lookup'!B:C,2,FALSE)</f>
        <v>EduStabFund-Students-COVID-19</v>
      </c>
      <c r="I1488" s="35" t="s">
        <v>2307</v>
      </c>
      <c r="J1488" s="33" t="str">
        <f>VLOOKUP(I1488,'[1]Table B'!A:B,2,FALSE)</f>
        <v>CU-HE-Non-specific Activity</v>
      </c>
      <c r="K1488" s="9" t="str">
        <f t="shared" si="71"/>
        <v>500-CU-HE-Non-specific Activity</v>
      </c>
      <c r="L1488" s="9" t="str">
        <f>IFERROR(VLOOKUP(A1488,'[1]VAC as of March 2024'!A:K,11,FALSE),"No")</f>
        <v>No</v>
      </c>
      <c r="M1488" s="9" t="s">
        <v>5493</v>
      </c>
      <c r="Q1488" s="2"/>
    </row>
    <row r="1489" spans="1:17" x14ac:dyDescent="0.25">
      <c r="A1489" s="33" t="str">
        <f t="shared" si="69"/>
        <v>2460003460</v>
      </c>
      <c r="B1489" s="41" t="s">
        <v>2381</v>
      </c>
      <c r="C1489" s="36" t="s">
        <v>8470</v>
      </c>
      <c r="D1489" s="9" t="str">
        <f t="shared" si="70"/>
        <v>246003460</v>
      </c>
      <c r="E1489" s="41">
        <v>24600</v>
      </c>
      <c r="F1489" s="37">
        <v>3460</v>
      </c>
      <c r="G1489" s="9" t="str">
        <f>VLOOKUP(B1489,'[1]Business Unit Lookup'!A:B,2,FALSE)</f>
        <v>Univ of VA's College at Wise</v>
      </c>
      <c r="H1489" s="33" t="str">
        <f>VLOOKUP(C1489,'[1]Fund Lookup'!B:C,2,FALSE)</f>
        <v>Innovative internship Fund</v>
      </c>
      <c r="I1489" s="35" t="s">
        <v>2307</v>
      </c>
      <c r="J1489" s="33" t="str">
        <f>VLOOKUP(I1489,'[1]Table B'!A:B,2,FALSE)</f>
        <v>CU-HE-Non-specific Activity</v>
      </c>
      <c r="K1489" s="9" t="str">
        <f t="shared" si="71"/>
        <v>500-CU-HE-Non-specific Activity</v>
      </c>
      <c r="L1489" s="9" t="str">
        <f>IFERROR(VLOOKUP(A1489,'[1]VAC as of March 2024'!A:K,11,FALSE),"No")</f>
        <v>No</v>
      </c>
      <c r="M1489" s="38" t="s">
        <v>2240</v>
      </c>
      <c r="O1489" s="38"/>
      <c r="P1489" s="38"/>
      <c r="Q1489" s="2"/>
    </row>
    <row r="1490" spans="1:17" x14ac:dyDescent="0.25">
      <c r="A1490" s="33" t="str">
        <f t="shared" si="69"/>
        <v>2460003490</v>
      </c>
      <c r="B1490" s="41" t="s">
        <v>2381</v>
      </c>
      <c r="C1490" s="36" t="s">
        <v>8475</v>
      </c>
      <c r="D1490" s="9" t="str">
        <f t="shared" si="70"/>
        <v>246003490</v>
      </c>
      <c r="E1490" s="41">
        <v>24600</v>
      </c>
      <c r="F1490" s="37">
        <v>3490</v>
      </c>
      <c r="G1490" s="9" t="str">
        <f>VLOOKUP(B1490,'[1]Business Unit Lookup'!A:B,2,FALSE)</f>
        <v>Univ of VA's College at Wise</v>
      </c>
      <c r="H1490" s="33" t="str">
        <f>VLOOKUP(C1490,'[1]Fund Lookup'!B:C,2,FALSE)</f>
        <v>NewEconomyWrkfrcCrdntlGrntFnd</v>
      </c>
      <c r="I1490" s="35" t="s">
        <v>2307</v>
      </c>
      <c r="J1490" s="33" t="str">
        <f>VLOOKUP(I1490,'[1]Table B'!A:B,2,FALSE)</f>
        <v>CU-HE-Non-specific Activity</v>
      </c>
      <c r="K1490" s="9" t="str">
        <f t="shared" si="71"/>
        <v>500-CU-HE-Non-specific Activity</v>
      </c>
      <c r="L1490" s="9" t="str">
        <f>IFERROR(VLOOKUP(A1490,'[1]VAC as of March 2024'!A:K,11,FALSE),"No")</f>
        <v>No</v>
      </c>
      <c r="M1490" s="38" t="s">
        <v>2240</v>
      </c>
      <c r="O1490" s="38"/>
      <c r="P1490" s="38"/>
      <c r="Q1490" s="2"/>
    </row>
    <row r="1491" spans="1:17" x14ac:dyDescent="0.25">
      <c r="A1491" s="33" t="str">
        <f t="shared" si="69"/>
        <v>2460003690</v>
      </c>
      <c r="B1491" s="33" t="s">
        <v>2381</v>
      </c>
      <c r="C1491" s="33" t="s">
        <v>5373</v>
      </c>
      <c r="D1491" s="9" t="str">
        <f t="shared" si="70"/>
        <v>246003690</v>
      </c>
      <c r="E1491" s="34">
        <v>24600</v>
      </c>
      <c r="F1491" s="34">
        <v>3690</v>
      </c>
      <c r="G1491" s="9" t="str">
        <f>VLOOKUP(B1491,'[1]Business Unit Lookup'!A:B,2,FALSE)</f>
        <v>Univ of VA's College at Wise</v>
      </c>
      <c r="H1491" s="33" t="str">
        <f>VLOOKUP(C1491,'[1]Fund Lookup'!B:C,2,FALSE)</f>
        <v>EduStabFund-Institutn-COVID-19</v>
      </c>
      <c r="I1491" s="35" t="s">
        <v>2307</v>
      </c>
      <c r="J1491" s="33" t="str">
        <f>VLOOKUP(I1491,'[1]Table B'!A:B,2,FALSE)</f>
        <v>CU-HE-Non-specific Activity</v>
      </c>
      <c r="K1491" s="9" t="str">
        <f t="shared" si="71"/>
        <v>500-CU-HE-Non-specific Activity</v>
      </c>
      <c r="L1491" s="9" t="str">
        <f>IFERROR(VLOOKUP(A1491,'[1]VAC as of March 2024'!A:K,11,FALSE),"No")</f>
        <v>No</v>
      </c>
      <c r="M1491" s="9" t="s">
        <v>5493</v>
      </c>
      <c r="Q1491" s="2"/>
    </row>
    <row r="1492" spans="1:17" x14ac:dyDescent="0.25">
      <c r="A1492" s="33" t="str">
        <f t="shared" si="69"/>
        <v>2460003880</v>
      </c>
      <c r="B1492" s="33" t="s">
        <v>2381</v>
      </c>
      <c r="C1492" s="33" t="s">
        <v>868</v>
      </c>
      <c r="D1492" s="9" t="str">
        <f t="shared" si="70"/>
        <v>246003880</v>
      </c>
      <c r="E1492" s="34">
        <v>24600</v>
      </c>
      <c r="F1492" s="34">
        <v>3880</v>
      </c>
      <c r="G1492" s="9" t="str">
        <f>VLOOKUP(B1492,'[1]Business Unit Lookup'!A:B,2,FALSE)</f>
        <v>Univ of VA's College at Wise</v>
      </c>
      <c r="H1492" s="33" t="str">
        <f>VLOOKUP(C1492,'[1]Fund Lookup'!B:C,2,FALSE)</f>
        <v>Supp&amp;Equip Sls-Non-Gen/Fed-HE</v>
      </c>
      <c r="I1492" s="35" t="s">
        <v>2307</v>
      </c>
      <c r="J1492" s="33" t="str">
        <f>VLOOKUP(I1492,'[1]Table B'!A:B,2,FALSE)</f>
        <v>CU-HE-Non-specific Activity</v>
      </c>
      <c r="K1492" s="9" t="str">
        <f t="shared" si="71"/>
        <v>500-CU-HE-Non-specific Activity</v>
      </c>
      <c r="L1492" s="9" t="str">
        <f>IFERROR(VLOOKUP(A1492,'[1]VAC as of March 2024'!A:K,11,FALSE),"No")</f>
        <v>No</v>
      </c>
      <c r="M1492" s="9" t="s">
        <v>2240</v>
      </c>
      <c r="Q1492" s="2"/>
    </row>
    <row r="1493" spans="1:17" x14ac:dyDescent="0.25">
      <c r="A1493" s="33" t="str">
        <f t="shared" si="69"/>
        <v>2460008120</v>
      </c>
      <c r="B1493" s="33" t="s">
        <v>2381</v>
      </c>
      <c r="C1493" s="33" t="s">
        <v>1610</v>
      </c>
      <c r="D1493" s="9" t="str">
        <f t="shared" si="70"/>
        <v>246008120</v>
      </c>
      <c r="E1493" s="34">
        <v>24600</v>
      </c>
      <c r="F1493" s="34">
        <v>8120</v>
      </c>
      <c r="G1493" s="9" t="str">
        <f>VLOOKUP(B1493,'[1]Business Unit Lookup'!A:B,2,FALSE)</f>
        <v>Univ of VA's College at Wise</v>
      </c>
      <c r="H1493" s="33" t="str">
        <f>VLOOKUP(C1493,'[1]Fund Lookup'!B:C,2,FALSE)</f>
        <v>9(C) Debt Service-Prin/Int Pay</v>
      </c>
      <c r="I1493" s="35" t="s">
        <v>2307</v>
      </c>
      <c r="J1493" s="33" t="str">
        <f>VLOOKUP(I1493,'[1]Table B'!A:B,2,FALSE)</f>
        <v>CU-HE-Non-specific Activity</v>
      </c>
      <c r="K1493" s="9" t="str">
        <f t="shared" si="71"/>
        <v>500-CU-HE-Non-specific Activity</v>
      </c>
      <c r="L1493" s="9" t="str">
        <f>IFERROR(VLOOKUP(A1493,'[1]VAC as of March 2024'!A:K,11,FALSE),"No")</f>
        <v>No</v>
      </c>
      <c r="M1493" s="9" t="s">
        <v>2248</v>
      </c>
      <c r="Q1493" s="2"/>
    </row>
    <row r="1494" spans="1:17" x14ac:dyDescent="0.25">
      <c r="A1494" s="33" t="str">
        <f t="shared" si="69"/>
        <v>2460008140</v>
      </c>
      <c r="B1494" s="33" t="s">
        <v>2381</v>
      </c>
      <c r="C1494" s="33" t="s">
        <v>1616</v>
      </c>
      <c r="D1494" s="9" t="str">
        <f t="shared" si="70"/>
        <v>246008140</v>
      </c>
      <c r="E1494" s="34">
        <v>24600</v>
      </c>
      <c r="F1494" s="34">
        <v>8140</v>
      </c>
      <c r="G1494" s="9" t="str">
        <f>VLOOKUP(B1494,'[1]Business Unit Lookup'!A:B,2,FALSE)</f>
        <v>Univ of VA's College at Wise</v>
      </c>
      <c r="H1494" s="33" t="str">
        <f>VLOOKUP(C1494,'[1]Fund Lookup'!B:C,2,FALSE)</f>
        <v>9(D) Debt Service-Prin/Int Pay</v>
      </c>
      <c r="I1494" s="35" t="s">
        <v>2307</v>
      </c>
      <c r="J1494" s="33" t="str">
        <f>VLOOKUP(I1494,'[1]Table B'!A:B,2,FALSE)</f>
        <v>CU-HE-Non-specific Activity</v>
      </c>
      <c r="K1494" s="9" t="str">
        <f t="shared" si="71"/>
        <v>500-CU-HE-Non-specific Activity</v>
      </c>
      <c r="L1494" s="9" t="str">
        <f>IFERROR(VLOOKUP(A1494,'[1]VAC as of March 2024'!A:K,11,FALSE),"No")</f>
        <v>No</v>
      </c>
      <c r="M1494" s="9" t="s">
        <v>2248</v>
      </c>
      <c r="Q1494" s="2"/>
    </row>
    <row r="1495" spans="1:17" x14ac:dyDescent="0.25">
      <c r="A1495" s="33" t="str">
        <f t="shared" si="69"/>
        <v>2460008170</v>
      </c>
      <c r="B1495" s="33" t="s">
        <v>2381</v>
      </c>
      <c r="C1495" s="33" t="s">
        <v>1620</v>
      </c>
      <c r="D1495" s="9" t="str">
        <f t="shared" si="70"/>
        <v>246008170</v>
      </c>
      <c r="E1495" s="34">
        <v>24600</v>
      </c>
      <c r="F1495" s="34">
        <v>8170</v>
      </c>
      <c r="G1495" s="9" t="str">
        <f>VLOOKUP(B1495,'[1]Business Unit Lookup'!A:B,2,FALSE)</f>
        <v>Univ of VA's College at Wise</v>
      </c>
      <c r="H1495" s="33" t="str">
        <f>VLOOKUP(C1495,'[1]Fund Lookup'!B:C,2,FALSE)</f>
        <v>VCBA 21St Century</v>
      </c>
      <c r="I1495" s="35" t="s">
        <v>2307</v>
      </c>
      <c r="J1495" s="33" t="str">
        <f>VLOOKUP(I1495,'[1]Table B'!A:B,2,FALSE)</f>
        <v>CU-HE-Non-specific Activity</v>
      </c>
      <c r="K1495" s="9" t="str">
        <f t="shared" si="71"/>
        <v>500-CU-HE-Non-specific Activity</v>
      </c>
      <c r="L1495" s="9" t="str">
        <f>IFERROR(VLOOKUP(A1495,'[1]VAC as of March 2024'!A:K,11,FALSE),"No")</f>
        <v>No</v>
      </c>
      <c r="M1495" s="9" t="s">
        <v>2248</v>
      </c>
      <c r="Q1495" s="2"/>
    </row>
    <row r="1496" spans="1:17" x14ac:dyDescent="0.25">
      <c r="A1496" s="33" t="str">
        <f t="shared" si="69"/>
        <v>2460009650</v>
      </c>
      <c r="B1496" s="33" t="s">
        <v>2381</v>
      </c>
      <c r="C1496" s="33" t="s">
        <v>2089</v>
      </c>
      <c r="D1496" s="9" t="str">
        <f t="shared" si="70"/>
        <v>246009650</v>
      </c>
      <c r="E1496" s="34">
        <v>24600</v>
      </c>
      <c r="F1496" s="34">
        <v>9650</v>
      </c>
      <c r="G1496" s="9" t="str">
        <f>VLOOKUP(B1496,'[1]Business Unit Lookup'!A:B,2,FALSE)</f>
        <v>Univ of VA's College at Wise</v>
      </c>
      <c r="H1496" s="33" t="str">
        <f>VLOOKUP(C1496,'[1]Fund Lookup'!B:C,2,FALSE)</f>
        <v>Central Capital Planning Fund</v>
      </c>
      <c r="I1496" s="35" t="s">
        <v>2236</v>
      </c>
      <c r="J1496" s="33" t="str">
        <f>VLOOKUP(I1496,'[1]Table B'!A:B,2,FALSE)</f>
        <v>General</v>
      </c>
      <c r="K1496" s="9" t="str">
        <f t="shared" si="71"/>
        <v>100-General</v>
      </c>
      <c r="L1496" s="9" t="s">
        <v>2890</v>
      </c>
      <c r="M1496" s="9" t="s">
        <v>2240</v>
      </c>
      <c r="O1496" s="33" t="s">
        <v>2241</v>
      </c>
      <c r="P1496" s="33" t="s">
        <v>6079</v>
      </c>
      <c r="Q1496" s="2" t="str">
        <f>VLOOKUP(P1496,'[1]Table E'!A:C,3,FALSE)</f>
        <v>Central Capital Planning</v>
      </c>
    </row>
    <row r="1497" spans="1:17" x14ac:dyDescent="0.25">
      <c r="A1497" s="33" t="str">
        <f t="shared" si="69"/>
        <v>2470001000</v>
      </c>
      <c r="B1497" s="33" t="s">
        <v>2382</v>
      </c>
      <c r="C1497" s="33" t="s">
        <v>1</v>
      </c>
      <c r="D1497" s="9" t="str">
        <f t="shared" si="70"/>
        <v>247001000</v>
      </c>
      <c r="E1497" s="34">
        <v>24700</v>
      </c>
      <c r="F1497" s="34">
        <v>1000</v>
      </c>
      <c r="G1497" s="9" t="str">
        <f>VLOOKUP(B1497,'[1]Business Unit Lookup'!A:B,2,FALSE)</f>
        <v>George Mason University</v>
      </c>
      <c r="H1497" s="33" t="str">
        <f>VLOOKUP(C1497,'[1]Fund Lookup'!B:C,2,FALSE)</f>
        <v>General Fund</v>
      </c>
      <c r="I1497" s="35" t="s">
        <v>2236</v>
      </c>
      <c r="J1497" s="33" t="str">
        <f>VLOOKUP(I1497,'[1]Table B'!A:B,2,FALSE)</f>
        <v>General</v>
      </c>
      <c r="K1497" s="9" t="str">
        <f t="shared" si="71"/>
        <v>100-General</v>
      </c>
      <c r="L1497" s="9" t="str">
        <f>IFERROR(VLOOKUP(A1497,'[1]VAC as of March 2024'!A:K,11,FALSE),"No")</f>
        <v>No</v>
      </c>
      <c r="M1497" s="9" t="s">
        <v>2237</v>
      </c>
      <c r="O1497" s="33" t="s">
        <v>2240</v>
      </c>
      <c r="P1497" s="33" t="s">
        <v>6061</v>
      </c>
      <c r="Q1497" s="2" t="str">
        <f>VLOOKUP(P1497,'[1]Table E'!A:C,3,FALSE)</f>
        <v>Unassigned</v>
      </c>
    </row>
    <row r="1498" spans="1:17" x14ac:dyDescent="0.25">
      <c r="A1498" s="33" t="str">
        <f t="shared" si="69"/>
        <v>2470002754</v>
      </c>
      <c r="B1498" s="33" t="s">
        <v>2382</v>
      </c>
      <c r="C1498" s="33" t="s">
        <v>659</v>
      </c>
      <c r="D1498" s="9" t="str">
        <f t="shared" si="70"/>
        <v>247002754</v>
      </c>
      <c r="E1498" s="34">
        <v>24700</v>
      </c>
      <c r="F1498" s="34">
        <v>2754</v>
      </c>
      <c r="G1498" s="9" t="str">
        <f>VLOOKUP(B1498,'[1]Business Unit Lookup'!A:B,2,FALSE)</f>
        <v>George Mason University</v>
      </c>
      <c r="H1498" s="33" t="str">
        <f>VLOOKUP(C1498,'[1]Fund Lookup'!B:C,2,FALSE)</f>
        <v>Public-Private Ed Act</v>
      </c>
      <c r="I1498" s="35" t="s">
        <v>2307</v>
      </c>
      <c r="J1498" s="33" t="str">
        <f>VLOOKUP(I1498,'[1]Table B'!A:B,2,FALSE)</f>
        <v>CU-HE-Non-specific Activity</v>
      </c>
      <c r="K1498" s="9" t="str">
        <f t="shared" si="71"/>
        <v>500-CU-HE-Non-specific Activity</v>
      </c>
      <c r="L1498" s="9" t="str">
        <f>IFERROR(VLOOKUP(A1498,'[1]VAC as of March 2024'!A:K,11,FALSE),"No")</f>
        <v>No</v>
      </c>
      <c r="M1498" s="9" t="s">
        <v>2240</v>
      </c>
      <c r="Q1498" s="2"/>
    </row>
    <row r="1499" spans="1:17" x14ac:dyDescent="0.25">
      <c r="A1499" s="33" t="str">
        <f t="shared" si="69"/>
        <v>2470003000</v>
      </c>
      <c r="B1499" s="33" t="s">
        <v>2382</v>
      </c>
      <c r="C1499" s="33" t="s">
        <v>772</v>
      </c>
      <c r="D1499" s="9" t="str">
        <f t="shared" si="70"/>
        <v>247003000</v>
      </c>
      <c r="E1499" s="34">
        <v>24700</v>
      </c>
      <c r="F1499" s="34">
        <v>3000</v>
      </c>
      <c r="G1499" s="9" t="str">
        <f>VLOOKUP(B1499,'[1]Business Unit Lookup'!A:B,2,FALSE)</f>
        <v>George Mason University</v>
      </c>
      <c r="H1499" s="33" t="str">
        <f>VLOOKUP(C1499,'[1]Fund Lookup'!B:C,2,FALSE)</f>
        <v>Higher Education Operating</v>
      </c>
      <c r="I1499" s="35" t="s">
        <v>2307</v>
      </c>
      <c r="J1499" s="33" t="str">
        <f>VLOOKUP(I1499,'[1]Table B'!A:B,2,FALSE)</f>
        <v>CU-HE-Non-specific Activity</v>
      </c>
      <c r="K1499" s="9" t="str">
        <f t="shared" si="71"/>
        <v>500-CU-HE-Non-specific Activity</v>
      </c>
      <c r="L1499" s="9" t="str">
        <f>IFERROR(VLOOKUP(A1499,'[1]VAC as of March 2024'!A:K,11,FALSE),"No")</f>
        <v>No</v>
      </c>
      <c r="M1499" s="9" t="s">
        <v>2240</v>
      </c>
      <c r="Q1499" s="2"/>
    </row>
    <row r="1500" spans="1:17" x14ac:dyDescent="0.25">
      <c r="A1500" s="33" t="str">
        <f t="shared" si="69"/>
        <v>2470003010</v>
      </c>
      <c r="B1500" s="33" t="s">
        <v>2382</v>
      </c>
      <c r="C1500" s="33" t="s">
        <v>775</v>
      </c>
      <c r="D1500" s="9" t="str">
        <f t="shared" si="70"/>
        <v>247003010</v>
      </c>
      <c r="E1500" s="34">
        <v>24700</v>
      </c>
      <c r="F1500" s="34">
        <v>3010</v>
      </c>
      <c r="G1500" s="9" t="str">
        <f>VLOOKUP(B1500,'[1]Business Unit Lookup'!A:B,2,FALSE)</f>
        <v>George Mason University</v>
      </c>
      <c r="H1500" s="33" t="str">
        <f>VLOOKUP(C1500,'[1]Fund Lookup'!B:C,2,FALSE)</f>
        <v>Higher Education Federal</v>
      </c>
      <c r="I1500" s="35" t="s">
        <v>2307</v>
      </c>
      <c r="J1500" s="33" t="str">
        <f>VLOOKUP(I1500,'[1]Table B'!A:B,2,FALSE)</f>
        <v>CU-HE-Non-specific Activity</v>
      </c>
      <c r="K1500" s="9" t="str">
        <f t="shared" si="71"/>
        <v>500-CU-HE-Non-specific Activity</v>
      </c>
      <c r="L1500" s="9" t="str">
        <f>IFERROR(VLOOKUP(A1500,'[1]VAC as of March 2024'!A:K,11,FALSE),"No")</f>
        <v>No</v>
      </c>
      <c r="M1500" s="9" t="s">
        <v>2248</v>
      </c>
      <c r="Q1500" s="2"/>
    </row>
    <row r="1501" spans="1:17" x14ac:dyDescent="0.25">
      <c r="A1501" s="33" t="str">
        <f t="shared" si="69"/>
        <v>2470003020</v>
      </c>
      <c r="B1501" s="33" t="s">
        <v>2382</v>
      </c>
      <c r="C1501" s="33" t="s">
        <v>778</v>
      </c>
      <c r="D1501" s="9" t="str">
        <f t="shared" si="70"/>
        <v>247003020</v>
      </c>
      <c r="E1501" s="34">
        <v>24700</v>
      </c>
      <c r="F1501" s="34">
        <v>3020</v>
      </c>
      <c r="G1501" s="9" t="str">
        <f>VLOOKUP(B1501,'[1]Business Unit Lookup'!A:B,2,FALSE)</f>
        <v>George Mason University</v>
      </c>
      <c r="H1501" s="33" t="str">
        <f>VLOOKUP(C1501,'[1]Fund Lookup'!B:C,2,FALSE)</f>
        <v>Foundation/Othr Grants/Cntrcts</v>
      </c>
      <c r="I1501" s="35" t="s">
        <v>2307</v>
      </c>
      <c r="J1501" s="33" t="str">
        <f>VLOOKUP(I1501,'[1]Table B'!A:B,2,FALSE)</f>
        <v>CU-HE-Non-specific Activity</v>
      </c>
      <c r="K1501" s="9" t="str">
        <f t="shared" si="71"/>
        <v>500-CU-HE-Non-specific Activity</v>
      </c>
      <c r="L1501" s="9" t="str">
        <f>IFERROR(VLOOKUP(A1501,'[1]VAC as of March 2024'!A:K,11,FALSE),"No")</f>
        <v>No</v>
      </c>
      <c r="M1501" s="9" t="s">
        <v>2248</v>
      </c>
      <c r="Q1501" s="2"/>
    </row>
    <row r="1502" spans="1:17" x14ac:dyDescent="0.25">
      <c r="A1502" s="33" t="str">
        <f t="shared" si="69"/>
        <v>2470003030</v>
      </c>
      <c r="B1502" s="33" t="s">
        <v>2382</v>
      </c>
      <c r="C1502" s="33" t="s">
        <v>780</v>
      </c>
      <c r="D1502" s="9" t="str">
        <f t="shared" si="70"/>
        <v>247003030</v>
      </c>
      <c r="E1502" s="34">
        <v>24700</v>
      </c>
      <c r="F1502" s="34">
        <v>3030</v>
      </c>
      <c r="G1502" s="9" t="str">
        <f>VLOOKUP(B1502,'[1]Business Unit Lookup'!A:B,2,FALSE)</f>
        <v>George Mason University</v>
      </c>
      <c r="H1502" s="33" t="str">
        <f>VLOOKUP(C1502,'[1]Fund Lookup'!B:C,2,FALSE)</f>
        <v>Indirect Cost Recovery</v>
      </c>
      <c r="I1502" s="35" t="s">
        <v>2307</v>
      </c>
      <c r="J1502" s="33" t="str">
        <f>VLOOKUP(I1502,'[1]Table B'!A:B,2,FALSE)</f>
        <v>CU-HE-Non-specific Activity</v>
      </c>
      <c r="K1502" s="9" t="str">
        <f t="shared" si="71"/>
        <v>500-CU-HE-Non-specific Activity</v>
      </c>
      <c r="L1502" s="9" t="str">
        <f>IFERROR(VLOOKUP(A1502,'[1]VAC as of March 2024'!A:K,11,FALSE),"No")</f>
        <v>No</v>
      </c>
      <c r="M1502" s="9" t="s">
        <v>2240</v>
      </c>
      <c r="Q1502" s="2"/>
    </row>
    <row r="1503" spans="1:17" x14ac:dyDescent="0.25">
      <c r="A1503" s="33" t="str">
        <f t="shared" si="69"/>
        <v>2470003040</v>
      </c>
      <c r="B1503" s="87" t="s">
        <v>2382</v>
      </c>
      <c r="C1503" s="36" t="s">
        <v>8347</v>
      </c>
      <c r="D1503" s="9" t="str">
        <f t="shared" si="70"/>
        <v>247003040</v>
      </c>
      <c r="E1503" s="87">
        <v>24700</v>
      </c>
      <c r="F1503" s="37">
        <v>3040</v>
      </c>
      <c r="G1503" s="9" t="str">
        <f>VLOOKUP(B1503,'[1]Business Unit Lookup'!A:B,2,FALSE)</f>
        <v>George Mason University</v>
      </c>
      <c r="H1503" s="33" t="str">
        <f>VLOOKUP(C1503,'[1]Fund Lookup'!B:C,2,FALSE)</f>
        <v>Institutional Reserve Fund</v>
      </c>
      <c r="I1503" s="35" t="s">
        <v>2307</v>
      </c>
      <c r="J1503" s="33" t="str">
        <f>VLOOKUP(I1503,'[1]Table B'!A:B,2,FALSE)</f>
        <v>CU-HE-Non-specific Activity</v>
      </c>
      <c r="K1503" s="9" t="str">
        <f t="shared" si="71"/>
        <v>500-CU-HE-Non-specific Activity</v>
      </c>
      <c r="L1503" s="9" t="str">
        <f>IFERROR(VLOOKUP(A1503,'[1]VAC as of March 2024'!A:K,11,FALSE),"No")</f>
        <v>No</v>
      </c>
      <c r="M1503" s="37" t="s">
        <v>2240</v>
      </c>
      <c r="O1503" s="38"/>
      <c r="P1503" s="38"/>
      <c r="Q1503" s="2"/>
    </row>
    <row r="1504" spans="1:17" x14ac:dyDescent="0.25">
      <c r="A1504" s="33" t="str">
        <f t="shared" si="69"/>
        <v>2470003060</v>
      </c>
      <c r="B1504" s="33" t="s">
        <v>2382</v>
      </c>
      <c r="C1504" s="33" t="s">
        <v>785</v>
      </c>
      <c r="D1504" s="9" t="str">
        <f t="shared" si="70"/>
        <v>247003060</v>
      </c>
      <c r="E1504" s="34">
        <v>24700</v>
      </c>
      <c r="F1504" s="34">
        <v>3060</v>
      </c>
      <c r="G1504" s="9" t="str">
        <f>VLOOKUP(B1504,'[1]Business Unit Lookup'!A:B,2,FALSE)</f>
        <v>George Mason University</v>
      </c>
      <c r="H1504" s="33" t="str">
        <f>VLOOKUP(C1504,'[1]Fund Lookup'!B:C,2,FALSE)</f>
        <v>Auxiliary Enterprise</v>
      </c>
      <c r="I1504" s="35" t="s">
        <v>2307</v>
      </c>
      <c r="J1504" s="33" t="str">
        <f>VLOOKUP(I1504,'[1]Table B'!A:B,2,FALSE)</f>
        <v>CU-HE-Non-specific Activity</v>
      </c>
      <c r="K1504" s="9" t="str">
        <f t="shared" si="71"/>
        <v>500-CU-HE-Non-specific Activity</v>
      </c>
      <c r="L1504" s="9" t="str">
        <f>IFERROR(VLOOKUP(A1504,'[1]VAC as of March 2024'!A:K,11,FALSE),"No")</f>
        <v>No</v>
      </c>
      <c r="M1504" s="9" t="s">
        <v>2240</v>
      </c>
      <c r="Q1504" s="2"/>
    </row>
    <row r="1505" spans="1:17" x14ac:dyDescent="0.25">
      <c r="A1505" s="33" t="str">
        <f t="shared" si="69"/>
        <v>2470003080</v>
      </c>
      <c r="B1505" s="33" t="s">
        <v>2382</v>
      </c>
      <c r="C1505" s="33" t="s">
        <v>790</v>
      </c>
      <c r="D1505" s="9" t="str">
        <f t="shared" si="70"/>
        <v>247003080</v>
      </c>
      <c r="E1505" s="34">
        <v>24700</v>
      </c>
      <c r="F1505" s="34">
        <v>3080</v>
      </c>
      <c r="G1505" s="9" t="str">
        <f>VLOOKUP(B1505,'[1]Business Unit Lookup'!A:B,2,FALSE)</f>
        <v>George Mason University</v>
      </c>
      <c r="H1505" s="33" t="str">
        <f>VLOOKUP(C1505,'[1]Fund Lookup'!B:C,2,FALSE)</f>
        <v>Work Study</v>
      </c>
      <c r="I1505" s="35" t="s">
        <v>2307</v>
      </c>
      <c r="J1505" s="33" t="str">
        <f>VLOOKUP(I1505,'[1]Table B'!A:B,2,FALSE)</f>
        <v>CU-HE-Non-specific Activity</v>
      </c>
      <c r="K1505" s="9" t="str">
        <f t="shared" si="71"/>
        <v>500-CU-HE-Non-specific Activity</v>
      </c>
      <c r="L1505" s="9" t="str">
        <f>IFERROR(VLOOKUP(A1505,'[1]VAC as of March 2024'!A:K,11,FALSE),"No")</f>
        <v>No</v>
      </c>
      <c r="M1505" s="9" t="s">
        <v>2248</v>
      </c>
      <c r="Q1505" s="2"/>
    </row>
    <row r="1506" spans="1:17" x14ac:dyDescent="0.25">
      <c r="A1506" s="33" t="str">
        <f t="shared" si="69"/>
        <v>2470003110</v>
      </c>
      <c r="B1506" s="33" t="s">
        <v>2382</v>
      </c>
      <c r="C1506" s="33" t="s">
        <v>796</v>
      </c>
      <c r="D1506" s="9" t="str">
        <f t="shared" si="70"/>
        <v>247003110</v>
      </c>
      <c r="E1506" s="34">
        <v>24700</v>
      </c>
      <c r="F1506" s="34">
        <v>3110</v>
      </c>
      <c r="G1506" s="9" t="str">
        <f>VLOOKUP(B1506,'[1]Business Unit Lookup'!A:B,2,FALSE)</f>
        <v>George Mason University</v>
      </c>
      <c r="H1506" s="33" t="str">
        <f>VLOOKUP(C1506,'[1]Fund Lookup'!B:C,2,FALSE)</f>
        <v>Eminent Scholars</v>
      </c>
      <c r="I1506" s="35" t="s">
        <v>2307</v>
      </c>
      <c r="J1506" s="33" t="str">
        <f>VLOOKUP(I1506,'[1]Table B'!A:B,2,FALSE)</f>
        <v>CU-HE-Non-specific Activity</v>
      </c>
      <c r="K1506" s="9" t="str">
        <f t="shared" si="71"/>
        <v>500-CU-HE-Non-specific Activity</v>
      </c>
      <c r="L1506" s="9" t="str">
        <f>IFERROR(VLOOKUP(A1506,'[1]VAC as of March 2024'!A:K,11,FALSE),"No")</f>
        <v>No</v>
      </c>
      <c r="M1506" s="9" t="s">
        <v>2248</v>
      </c>
      <c r="Q1506" s="2"/>
    </row>
    <row r="1507" spans="1:17" x14ac:dyDescent="0.25">
      <c r="A1507" s="33" t="str">
        <f t="shared" si="69"/>
        <v>2470003210</v>
      </c>
      <c r="B1507" s="36" t="s">
        <v>2382</v>
      </c>
      <c r="C1507" s="36" t="s">
        <v>6135</v>
      </c>
      <c r="D1507" s="9" t="str">
        <f t="shared" si="70"/>
        <v>247003210</v>
      </c>
      <c r="E1507" s="35">
        <v>24700</v>
      </c>
      <c r="F1507" s="37">
        <v>3210</v>
      </c>
      <c r="G1507" s="9" t="str">
        <f>VLOOKUP(B1507,'[1]Business Unit Lookup'!A:B,2,FALSE)</f>
        <v>George Mason University</v>
      </c>
      <c r="H1507" s="33" t="str">
        <f>VLOOKUP(C1507,'[1]Fund Lookup'!B:C,2,FALSE)</f>
        <v>ARP-CrvStLoclFisRecFd-COVID-19</v>
      </c>
      <c r="I1507" s="35" t="s">
        <v>2307</v>
      </c>
      <c r="J1507" s="33" t="str">
        <f>VLOOKUP(I1507,'[1]Table B'!A:B,2,FALSE)</f>
        <v>CU-HE-Non-specific Activity</v>
      </c>
      <c r="K1507" s="9" t="str">
        <f t="shared" si="71"/>
        <v>500-CU-HE-Non-specific Activity</v>
      </c>
      <c r="L1507" s="9" t="str">
        <f>IFERROR(VLOOKUP(A1507,'[1]VAC as of March 2024'!A:K,11,FALSE),"No")</f>
        <v>No</v>
      </c>
      <c r="M1507" s="38" t="s">
        <v>5493</v>
      </c>
      <c r="O1507" s="38"/>
      <c r="P1507" s="38"/>
      <c r="Q1507" s="2"/>
    </row>
    <row r="1508" spans="1:17" x14ac:dyDescent="0.25">
      <c r="A1508" s="33" t="str">
        <f t="shared" si="69"/>
        <v>2470003230</v>
      </c>
      <c r="B1508" s="33" t="s">
        <v>2382</v>
      </c>
      <c r="C1508" s="33" t="s">
        <v>6136</v>
      </c>
      <c r="D1508" s="9" t="str">
        <f t="shared" si="70"/>
        <v>247003230</v>
      </c>
      <c r="E1508" s="34">
        <v>24700</v>
      </c>
      <c r="F1508" s="34">
        <v>3230</v>
      </c>
      <c r="G1508" s="9" t="str">
        <f>VLOOKUP(B1508,'[1]Business Unit Lookup'!A:B,2,FALSE)</f>
        <v>George Mason University</v>
      </c>
      <c r="H1508" s="33" t="str">
        <f>VLOOKUP(C1508,'[1]Fund Lookup'!B:C,2,FALSE)</f>
        <v>Epi&amp;LabCpctyInfctsDis-COVID-19</v>
      </c>
      <c r="I1508" s="35" t="s">
        <v>2307</v>
      </c>
      <c r="J1508" s="33" t="str">
        <f>VLOOKUP(I1508,'[1]Table B'!A:B,2,FALSE)</f>
        <v>CU-HE-Non-specific Activity</v>
      </c>
      <c r="K1508" s="9" t="str">
        <f t="shared" si="71"/>
        <v>500-CU-HE-Non-specific Activity</v>
      </c>
      <c r="L1508" s="9" t="str">
        <f>IFERROR(VLOOKUP(A1508,'[1]VAC as of March 2024'!A:K,11,FALSE),"No")</f>
        <v>No</v>
      </c>
      <c r="M1508" s="9" t="s">
        <v>5493</v>
      </c>
      <c r="Q1508" s="2"/>
    </row>
    <row r="1509" spans="1:17" x14ac:dyDescent="0.25">
      <c r="A1509" s="33" t="str">
        <f t="shared" si="69"/>
        <v>2470003260</v>
      </c>
      <c r="B1509" s="36" t="s">
        <v>2382</v>
      </c>
      <c r="C1509" s="36" t="s">
        <v>8368</v>
      </c>
      <c r="D1509" s="9" t="str">
        <f t="shared" si="70"/>
        <v>247003260</v>
      </c>
      <c r="E1509" s="36">
        <v>24700</v>
      </c>
      <c r="F1509" s="37">
        <v>3260</v>
      </c>
      <c r="G1509" s="9" t="str">
        <f>VLOOKUP(B1509,'[1]Business Unit Lookup'!A:B,2,FALSE)</f>
        <v>George Mason University</v>
      </c>
      <c r="H1509" s="33" t="str">
        <f>VLOOKUP(C1509,'[1]Fund Lookup'!B:C,2,FALSE)</f>
        <v>Cllg Prtnrshp Labrtry Schl Fnd</v>
      </c>
      <c r="I1509" s="35" t="s">
        <v>2307</v>
      </c>
      <c r="J1509" s="33" t="str">
        <f>VLOOKUP(I1509,'[1]Table B'!A:B,2,FALSE)</f>
        <v>CU-HE-Non-specific Activity</v>
      </c>
      <c r="K1509" s="9" t="str">
        <f t="shared" si="71"/>
        <v>500-CU-HE-Non-specific Activity</v>
      </c>
      <c r="L1509" s="9" t="str">
        <f>IFERROR(VLOOKUP(A1509,'[1]VAC as of March 2024'!A:K,11,FALSE),"No")</f>
        <v>No</v>
      </c>
      <c r="M1509" s="38" t="s">
        <v>2240</v>
      </c>
      <c r="O1509" s="38"/>
      <c r="P1509" s="38"/>
      <c r="Q1509" s="82"/>
    </row>
    <row r="1510" spans="1:17" x14ac:dyDescent="0.25">
      <c r="A1510" s="33" t="str">
        <f t="shared" si="69"/>
        <v>2470003280</v>
      </c>
      <c r="B1510" s="33" t="s">
        <v>2382</v>
      </c>
      <c r="C1510" s="33" t="s">
        <v>5559</v>
      </c>
      <c r="D1510" s="9" t="str">
        <f t="shared" si="70"/>
        <v>247003280</v>
      </c>
      <c r="E1510" s="34">
        <v>24700</v>
      </c>
      <c r="F1510" s="34">
        <v>3280</v>
      </c>
      <c r="G1510" s="9" t="str">
        <f>VLOOKUP(B1510,'[1]Business Unit Lookup'!A:B,2,FALSE)</f>
        <v>George Mason University</v>
      </c>
      <c r="H1510" s="33" t="str">
        <f>VLOOKUP(C1510,'[1]Fund Lookup'!B:C,2,FALSE)</f>
        <v>CoronavrsEmrSpplFdPrg-COVID-19</v>
      </c>
      <c r="I1510" s="35" t="s">
        <v>2307</v>
      </c>
      <c r="J1510" s="33" t="str">
        <f>VLOOKUP(I1510,'[1]Table B'!A:B,2,FALSE)</f>
        <v>CU-HE-Non-specific Activity</v>
      </c>
      <c r="K1510" s="9" t="str">
        <f t="shared" si="71"/>
        <v>500-CU-HE-Non-specific Activity</v>
      </c>
      <c r="L1510" s="9" t="str">
        <f>IFERROR(VLOOKUP(A1510,'[1]VAC as of March 2024'!A:K,11,FALSE),"No")</f>
        <v>No</v>
      </c>
      <c r="M1510" s="9" t="s">
        <v>5493</v>
      </c>
      <c r="Q1510" s="2"/>
    </row>
    <row r="1511" spans="1:17" x14ac:dyDescent="0.25">
      <c r="A1511" s="33" t="str">
        <f t="shared" si="69"/>
        <v>2470003300</v>
      </c>
      <c r="B1511" s="33" t="s">
        <v>2382</v>
      </c>
      <c r="C1511" s="33" t="s">
        <v>824</v>
      </c>
      <c r="D1511" s="9" t="str">
        <f t="shared" si="70"/>
        <v>247003300</v>
      </c>
      <c r="E1511" s="34">
        <v>24700</v>
      </c>
      <c r="F1511" s="34">
        <v>3300</v>
      </c>
      <c r="G1511" s="9" t="str">
        <f>VLOOKUP(B1511,'[1]Business Unit Lookup'!A:B,2,FALSE)</f>
        <v>George Mason University</v>
      </c>
      <c r="H1511" s="33" t="str">
        <f>VLOOKUP(C1511,'[1]Fund Lookup'!B:C,2,FALSE)</f>
        <v>Hi Ed Decentralzation Suspense</v>
      </c>
      <c r="I1511" s="35" t="s">
        <v>2307</v>
      </c>
      <c r="J1511" s="33" t="str">
        <f>VLOOKUP(I1511,'[1]Table B'!A:B,2,FALSE)</f>
        <v>CU-HE-Non-specific Activity</v>
      </c>
      <c r="K1511" s="9" t="str">
        <f t="shared" si="71"/>
        <v>500-CU-HE-Non-specific Activity</v>
      </c>
      <c r="L1511" s="9" t="str">
        <f>IFERROR(VLOOKUP(A1511,'[1]VAC as of March 2024'!A:K,11,FALSE),"No")</f>
        <v>No</v>
      </c>
      <c r="M1511" s="9" t="s">
        <v>2240</v>
      </c>
      <c r="Q1511" s="2"/>
    </row>
    <row r="1512" spans="1:17" x14ac:dyDescent="0.25">
      <c r="A1512" s="33" t="str">
        <f t="shared" si="69"/>
        <v>2470003410</v>
      </c>
      <c r="B1512" s="33" t="s">
        <v>2382</v>
      </c>
      <c r="C1512" s="33" t="s">
        <v>5581</v>
      </c>
      <c r="D1512" s="9" t="str">
        <f t="shared" si="70"/>
        <v>247003410</v>
      </c>
      <c r="E1512" s="34">
        <v>24700</v>
      </c>
      <c r="F1512" s="34">
        <v>3410</v>
      </c>
      <c r="G1512" s="9" t="str">
        <f>VLOOKUP(B1512,'[1]Business Unit Lookup'!A:B,2,FALSE)</f>
        <v>George Mason University</v>
      </c>
      <c r="H1512" s="33" t="str">
        <f>VLOOKUP(C1512,'[1]Fund Lookup'!B:C,2,FALSE)</f>
        <v>GEER Fund - COVID-19</v>
      </c>
      <c r="I1512" s="35" t="s">
        <v>2307</v>
      </c>
      <c r="J1512" s="33" t="str">
        <f>VLOOKUP(I1512,'[1]Table B'!A:B,2,FALSE)</f>
        <v>CU-HE-Non-specific Activity</v>
      </c>
      <c r="K1512" s="9" t="str">
        <f t="shared" si="71"/>
        <v>500-CU-HE-Non-specific Activity</v>
      </c>
      <c r="L1512" s="9" t="str">
        <f>IFERROR(VLOOKUP(A1512,'[1]VAC as of March 2024'!A:K,11,FALSE),"No")</f>
        <v>No</v>
      </c>
      <c r="M1512" s="9" t="s">
        <v>5493</v>
      </c>
      <c r="Q1512" s="2"/>
    </row>
    <row r="1513" spans="1:17" x14ac:dyDescent="0.25">
      <c r="A1513" s="33" t="str">
        <f t="shared" si="69"/>
        <v>2470003420</v>
      </c>
      <c r="B1513" s="33" t="s">
        <v>2382</v>
      </c>
      <c r="C1513" s="33" t="s">
        <v>5584</v>
      </c>
      <c r="D1513" s="9" t="str">
        <f t="shared" si="70"/>
        <v>247003420</v>
      </c>
      <c r="E1513" s="34">
        <v>24700</v>
      </c>
      <c r="F1513" s="34">
        <v>3420</v>
      </c>
      <c r="G1513" s="9" t="str">
        <f>VLOOKUP(B1513,'[1]Business Unit Lookup'!A:B,2,FALSE)</f>
        <v>George Mason University</v>
      </c>
      <c r="H1513" s="33" t="str">
        <f>VLOOKUP(C1513,'[1]Fund Lookup'!B:C,2,FALSE)</f>
        <v>Caresactrlffd-General-Covid-19</v>
      </c>
      <c r="I1513" s="35" t="s">
        <v>2307</v>
      </c>
      <c r="J1513" s="33" t="str">
        <f>VLOOKUP(I1513,'[1]Table B'!A:B,2,FALSE)</f>
        <v>CU-HE-Non-specific Activity</v>
      </c>
      <c r="K1513" s="9" t="str">
        <f t="shared" si="71"/>
        <v>500-CU-HE-Non-specific Activity</v>
      </c>
      <c r="L1513" s="9" t="str">
        <f>IFERROR(VLOOKUP(A1513,'[1]VAC as of March 2024'!A:K,11,FALSE),"No")</f>
        <v>No</v>
      </c>
      <c r="M1513" s="9" t="s">
        <v>5493</v>
      </c>
      <c r="Q1513" s="2"/>
    </row>
    <row r="1514" spans="1:17" x14ac:dyDescent="0.25">
      <c r="A1514" s="33" t="str">
        <f t="shared" si="69"/>
        <v>2470003440</v>
      </c>
      <c r="B1514" s="33" t="s">
        <v>2382</v>
      </c>
      <c r="C1514" s="33" t="s">
        <v>5370</v>
      </c>
      <c r="D1514" s="9" t="str">
        <f t="shared" si="70"/>
        <v>247003440</v>
      </c>
      <c r="E1514" s="34">
        <v>24700</v>
      </c>
      <c r="F1514" s="34">
        <v>3440</v>
      </c>
      <c r="G1514" s="9" t="str">
        <f>VLOOKUP(B1514,'[1]Business Unit Lookup'!A:B,2,FALSE)</f>
        <v>George Mason University</v>
      </c>
      <c r="H1514" s="33" t="str">
        <f>VLOOKUP(C1514,'[1]Fund Lookup'!B:C,2,FALSE)</f>
        <v>EduStabFund-Students-COVID-19</v>
      </c>
      <c r="I1514" s="35" t="s">
        <v>2307</v>
      </c>
      <c r="J1514" s="33" t="str">
        <f>VLOOKUP(I1514,'[1]Table B'!A:B,2,FALSE)</f>
        <v>CU-HE-Non-specific Activity</v>
      </c>
      <c r="K1514" s="9" t="str">
        <f t="shared" si="71"/>
        <v>500-CU-HE-Non-specific Activity</v>
      </c>
      <c r="L1514" s="9" t="str">
        <f>IFERROR(VLOOKUP(A1514,'[1]VAC as of March 2024'!A:K,11,FALSE),"No")</f>
        <v>No</v>
      </c>
      <c r="M1514" s="9" t="s">
        <v>5493</v>
      </c>
      <c r="Q1514" s="2"/>
    </row>
    <row r="1515" spans="1:17" x14ac:dyDescent="0.25">
      <c r="A1515" s="33" t="str">
        <f t="shared" si="69"/>
        <v>2470003460</v>
      </c>
      <c r="B1515" s="41" t="s">
        <v>2382</v>
      </c>
      <c r="C1515" s="36" t="s">
        <v>8470</v>
      </c>
      <c r="D1515" s="9" t="str">
        <f t="shared" si="70"/>
        <v>247003460</v>
      </c>
      <c r="E1515" s="41">
        <v>24700</v>
      </c>
      <c r="F1515" s="37">
        <v>3460</v>
      </c>
      <c r="G1515" s="9" t="str">
        <f>VLOOKUP(B1515,'[1]Business Unit Lookup'!A:B,2,FALSE)</f>
        <v>George Mason University</v>
      </c>
      <c r="H1515" s="33" t="str">
        <f>VLOOKUP(C1515,'[1]Fund Lookup'!B:C,2,FALSE)</f>
        <v>Innovative internship Fund</v>
      </c>
      <c r="I1515" s="35" t="s">
        <v>2307</v>
      </c>
      <c r="J1515" s="33" t="str">
        <f>VLOOKUP(I1515,'[1]Table B'!A:B,2,FALSE)</f>
        <v>CU-HE-Non-specific Activity</v>
      </c>
      <c r="K1515" s="9" t="str">
        <f t="shared" si="71"/>
        <v>500-CU-HE-Non-specific Activity</v>
      </c>
      <c r="L1515" s="9" t="str">
        <f>IFERROR(VLOOKUP(A1515,'[1]VAC as of March 2024'!A:K,11,FALSE),"No")</f>
        <v>No</v>
      </c>
      <c r="M1515" s="38" t="s">
        <v>2240</v>
      </c>
      <c r="O1515" s="38"/>
      <c r="P1515" s="38"/>
      <c r="Q1515" s="2"/>
    </row>
    <row r="1516" spans="1:17" x14ac:dyDescent="0.25">
      <c r="A1516" s="33" t="str">
        <f t="shared" si="69"/>
        <v>2470003490</v>
      </c>
      <c r="B1516" s="41" t="s">
        <v>2382</v>
      </c>
      <c r="C1516" s="36" t="s">
        <v>8475</v>
      </c>
      <c r="D1516" s="9" t="str">
        <f t="shared" si="70"/>
        <v>247003490</v>
      </c>
      <c r="E1516" s="41">
        <v>24700</v>
      </c>
      <c r="F1516" s="37">
        <v>3490</v>
      </c>
      <c r="G1516" s="9" t="str">
        <f>VLOOKUP(B1516,'[1]Business Unit Lookup'!A:B,2,FALSE)</f>
        <v>George Mason University</v>
      </c>
      <c r="H1516" s="33" t="str">
        <f>VLOOKUP(C1516,'[1]Fund Lookup'!B:C,2,FALSE)</f>
        <v>NewEconomyWrkfrcCrdntlGrntFnd</v>
      </c>
      <c r="I1516" s="35" t="s">
        <v>2307</v>
      </c>
      <c r="J1516" s="33" t="str">
        <f>VLOOKUP(I1516,'[1]Table B'!A:B,2,FALSE)</f>
        <v>CU-HE-Non-specific Activity</v>
      </c>
      <c r="K1516" s="9" t="str">
        <f t="shared" si="71"/>
        <v>500-CU-HE-Non-specific Activity</v>
      </c>
      <c r="L1516" s="9" t="str">
        <f>IFERROR(VLOOKUP(A1516,'[1]VAC as of March 2024'!A:K,11,FALSE),"No")</f>
        <v>No</v>
      </c>
      <c r="M1516" s="38" t="s">
        <v>2240</v>
      </c>
      <c r="O1516" s="38"/>
      <c r="P1516" s="38"/>
      <c r="Q1516" s="2"/>
    </row>
    <row r="1517" spans="1:17" x14ac:dyDescent="0.25">
      <c r="A1517" s="33" t="str">
        <f t="shared" si="69"/>
        <v>2470003510</v>
      </c>
      <c r="B1517" s="33" t="s">
        <v>2382</v>
      </c>
      <c r="C1517" s="33" t="s">
        <v>833</v>
      </c>
      <c r="D1517" s="9" t="str">
        <f t="shared" si="70"/>
        <v>247003510</v>
      </c>
      <c r="E1517" s="34">
        <v>24700</v>
      </c>
      <c r="F1517" s="34">
        <v>3510</v>
      </c>
      <c r="G1517" s="9" t="str">
        <f>VLOOKUP(B1517,'[1]Business Unit Lookup'!A:B,2,FALSE)</f>
        <v>George Mason University</v>
      </c>
      <c r="H1517" s="33" t="str">
        <f>VLOOKUP(C1517,'[1]Fund Lookup'!B:C,2,FALSE)</f>
        <v>Trans-NSF Rcvry Act Rsrch-ARRA</v>
      </c>
      <c r="I1517" s="35" t="s">
        <v>2307</v>
      </c>
      <c r="J1517" s="33" t="str">
        <f>VLOOKUP(I1517,'[1]Table B'!A:B,2,FALSE)</f>
        <v>CU-HE-Non-specific Activity</v>
      </c>
      <c r="K1517" s="9" t="str">
        <f t="shared" si="71"/>
        <v>500-CU-HE-Non-specific Activity</v>
      </c>
      <c r="L1517" s="9" t="str">
        <f>IFERROR(VLOOKUP(A1517,'[1]VAC as of March 2024'!A:K,11,FALSE),"No")</f>
        <v>No</v>
      </c>
      <c r="M1517" s="9" t="s">
        <v>2281</v>
      </c>
      <c r="Q1517" s="2"/>
    </row>
    <row r="1518" spans="1:17" x14ac:dyDescent="0.25">
      <c r="A1518" s="33" t="str">
        <f t="shared" si="69"/>
        <v>2470003690</v>
      </c>
      <c r="B1518" s="33" t="s">
        <v>2382</v>
      </c>
      <c r="C1518" s="33" t="s">
        <v>5373</v>
      </c>
      <c r="D1518" s="9" t="str">
        <f t="shared" si="70"/>
        <v>247003690</v>
      </c>
      <c r="E1518" s="34">
        <v>24700</v>
      </c>
      <c r="F1518" s="34">
        <v>3690</v>
      </c>
      <c r="G1518" s="9" t="str">
        <f>VLOOKUP(B1518,'[1]Business Unit Lookup'!A:B,2,FALSE)</f>
        <v>George Mason University</v>
      </c>
      <c r="H1518" s="33" t="str">
        <f>VLOOKUP(C1518,'[1]Fund Lookup'!B:C,2,FALSE)</f>
        <v>EduStabFund-Institutn-COVID-19</v>
      </c>
      <c r="I1518" s="35" t="s">
        <v>2307</v>
      </c>
      <c r="J1518" s="33" t="str">
        <f>VLOOKUP(I1518,'[1]Table B'!A:B,2,FALSE)</f>
        <v>CU-HE-Non-specific Activity</v>
      </c>
      <c r="K1518" s="9" t="str">
        <f t="shared" si="71"/>
        <v>500-CU-HE-Non-specific Activity</v>
      </c>
      <c r="L1518" s="9" t="str">
        <f>IFERROR(VLOOKUP(A1518,'[1]VAC as of March 2024'!A:K,11,FALSE),"No")</f>
        <v>No</v>
      </c>
      <c r="M1518" s="9" t="s">
        <v>5493</v>
      </c>
      <c r="Q1518" s="2"/>
    </row>
    <row r="1519" spans="1:17" x14ac:dyDescent="0.25">
      <c r="A1519" s="33" t="str">
        <f t="shared" si="69"/>
        <v>2470003710</v>
      </c>
      <c r="B1519" s="36" t="s">
        <v>2382</v>
      </c>
      <c r="C1519" s="36" t="s">
        <v>6137</v>
      </c>
      <c r="D1519" s="9" t="str">
        <f t="shared" si="70"/>
        <v>247003710</v>
      </c>
      <c r="E1519" s="35">
        <v>24700</v>
      </c>
      <c r="F1519" s="37">
        <v>3710</v>
      </c>
      <c r="G1519" s="9" t="str">
        <f>VLOOKUP(B1519,'[1]Business Unit Lookup'!A:B,2,FALSE)</f>
        <v>George Mason University</v>
      </c>
      <c r="H1519" s="33" t="str">
        <f>VLOOKUP(C1519,'[1]Fund Lookup'!B:C,2,FALSE)</f>
        <v>FEMA - State Agy - COVID-19</v>
      </c>
      <c r="I1519" s="35" t="s">
        <v>2307</v>
      </c>
      <c r="J1519" s="33" t="str">
        <f>VLOOKUP(I1519,'[1]Table B'!A:B,2,FALSE)</f>
        <v>CU-HE-Non-specific Activity</v>
      </c>
      <c r="K1519" s="9" t="str">
        <f t="shared" si="71"/>
        <v>500-CU-HE-Non-specific Activity</v>
      </c>
      <c r="L1519" s="9" t="str">
        <f>IFERROR(VLOOKUP(A1519,'[1]VAC as of March 2024'!A:K,11,FALSE),"No")</f>
        <v>No</v>
      </c>
      <c r="M1519" s="38" t="s">
        <v>5493</v>
      </c>
      <c r="O1519" s="38"/>
      <c r="P1519" s="38"/>
      <c r="Q1519" s="2"/>
    </row>
    <row r="1520" spans="1:17" x14ac:dyDescent="0.25">
      <c r="A1520" s="33" t="str">
        <f t="shared" si="69"/>
        <v>2470003720</v>
      </c>
      <c r="B1520" s="33" t="s">
        <v>2382</v>
      </c>
      <c r="C1520" s="33" t="s">
        <v>844</v>
      </c>
      <c r="D1520" s="9" t="str">
        <f t="shared" si="70"/>
        <v>247003720</v>
      </c>
      <c r="E1520" s="34">
        <v>24700</v>
      </c>
      <c r="F1520" s="34">
        <v>3720</v>
      </c>
      <c r="G1520" s="9" t="str">
        <f>VLOOKUP(B1520,'[1]Business Unit Lookup'!A:B,2,FALSE)</f>
        <v>George Mason University</v>
      </c>
      <c r="H1520" s="33" t="str">
        <f>VLOOKUP(C1520,'[1]Fund Lookup'!B:C,2,FALSE)</f>
        <v>St Fiscal Stabl-Innovtion-ARRA</v>
      </c>
      <c r="I1520" s="35" t="s">
        <v>2307</v>
      </c>
      <c r="J1520" s="33" t="str">
        <f>VLOOKUP(I1520,'[1]Table B'!A:B,2,FALSE)</f>
        <v>CU-HE-Non-specific Activity</v>
      </c>
      <c r="K1520" s="9" t="str">
        <f t="shared" si="71"/>
        <v>500-CU-HE-Non-specific Activity</v>
      </c>
      <c r="L1520" s="9" t="str">
        <f>IFERROR(VLOOKUP(A1520,'[1]VAC as of March 2024'!A:K,11,FALSE),"No")</f>
        <v>No</v>
      </c>
      <c r="M1520" s="9" t="s">
        <v>2281</v>
      </c>
      <c r="Q1520" s="2"/>
    </row>
    <row r="1521" spans="1:17" x14ac:dyDescent="0.25">
      <c r="A1521" s="33" t="str">
        <f t="shared" si="69"/>
        <v>2470003870</v>
      </c>
      <c r="B1521" s="33" t="s">
        <v>2382</v>
      </c>
      <c r="C1521" s="33" t="s">
        <v>865</v>
      </c>
      <c r="D1521" s="9" t="str">
        <f t="shared" si="70"/>
        <v>247003870</v>
      </c>
      <c r="E1521" s="34">
        <v>24700</v>
      </c>
      <c r="F1521" s="34">
        <v>3870</v>
      </c>
      <c r="G1521" s="9" t="str">
        <f>VLOOKUP(B1521,'[1]Business Unit Lookup'!A:B,2,FALSE)</f>
        <v>George Mason University</v>
      </c>
      <c r="H1521" s="33" t="str">
        <f>VLOOKUP(C1521,'[1]Fund Lookup'!B:C,2,FALSE)</f>
        <v>Srplus Supp&amp;Equip Sales-Gen-HE</v>
      </c>
      <c r="I1521" s="35" t="s">
        <v>2307</v>
      </c>
      <c r="J1521" s="33" t="str">
        <f>VLOOKUP(I1521,'[1]Table B'!A:B,2,FALSE)</f>
        <v>CU-HE-Non-specific Activity</v>
      </c>
      <c r="K1521" s="9" t="str">
        <f t="shared" si="71"/>
        <v>500-CU-HE-Non-specific Activity</v>
      </c>
      <c r="L1521" s="9" t="str">
        <f>IFERROR(VLOOKUP(A1521,'[1]VAC as of March 2024'!A:K,11,FALSE),"No")</f>
        <v>No</v>
      </c>
      <c r="M1521" s="9" t="s">
        <v>2240</v>
      </c>
      <c r="Q1521" s="2"/>
    </row>
    <row r="1522" spans="1:17" x14ac:dyDescent="0.25">
      <c r="A1522" s="33" t="str">
        <f t="shared" si="69"/>
        <v>2470007311</v>
      </c>
      <c r="B1522" s="33" t="s">
        <v>2382</v>
      </c>
      <c r="C1522" s="33" t="s">
        <v>1372</v>
      </c>
      <c r="D1522" s="9" t="str">
        <f t="shared" si="70"/>
        <v>247007311</v>
      </c>
      <c r="E1522" s="34">
        <v>24700</v>
      </c>
      <c r="F1522" s="34">
        <v>7311</v>
      </c>
      <c r="G1522" s="9" t="str">
        <f>VLOOKUP(B1522,'[1]Business Unit Lookup'!A:B,2,FALSE)</f>
        <v>George Mason University</v>
      </c>
      <c r="H1522" s="33" t="str">
        <f>VLOOKUP(C1522,'[1]Fund Lookup'!B:C,2,FALSE)</f>
        <v>State Student Loan Fund</v>
      </c>
      <c r="I1522" s="35" t="s">
        <v>2307</v>
      </c>
      <c r="J1522" s="33" t="str">
        <f>VLOOKUP(I1522,'[1]Table B'!A:B,2,FALSE)</f>
        <v>CU-HE-Non-specific Activity</v>
      </c>
      <c r="K1522" s="9" t="str">
        <f t="shared" si="71"/>
        <v>500-CU-HE-Non-specific Activity</v>
      </c>
      <c r="L1522" s="9" t="str">
        <f>IFERROR(VLOOKUP(A1522,'[1]VAC as of March 2024'!A:K,11,FALSE),"No")</f>
        <v>No</v>
      </c>
      <c r="M1522" s="9" t="s">
        <v>2240</v>
      </c>
      <c r="Q1522" s="2"/>
    </row>
    <row r="1523" spans="1:17" x14ac:dyDescent="0.25">
      <c r="A1523" s="33" t="str">
        <f t="shared" si="69"/>
        <v>2470007562</v>
      </c>
      <c r="B1523" s="33" t="s">
        <v>2382</v>
      </c>
      <c r="C1523" s="33" t="s">
        <v>1484</v>
      </c>
      <c r="D1523" s="9" t="str">
        <f t="shared" si="70"/>
        <v>247007562</v>
      </c>
      <c r="E1523" s="34">
        <v>24700</v>
      </c>
      <c r="F1523" s="34">
        <v>7562</v>
      </c>
      <c r="G1523" s="9" t="str">
        <f>VLOOKUP(B1523,'[1]Business Unit Lookup'!A:B,2,FALSE)</f>
        <v>George Mason University</v>
      </c>
      <c r="H1523" s="33" t="str">
        <f>VLOOKUP(C1523,'[1]Fund Lookup'!B:C,2,FALSE)</f>
        <v>VA Research Investment Fund–GF</v>
      </c>
      <c r="I1523" s="35" t="s">
        <v>2236</v>
      </c>
      <c r="J1523" s="33" t="str">
        <f>VLOOKUP(I1523,'[1]Table B'!A:B,2,FALSE)</f>
        <v>General</v>
      </c>
      <c r="K1523" s="9" t="str">
        <f t="shared" si="71"/>
        <v>100-General</v>
      </c>
      <c r="L1523" s="9" t="str">
        <f>IFERROR(VLOOKUP(A1523,'[1]VAC as of March 2024'!A:K,11,FALSE),"No")</f>
        <v>Yes</v>
      </c>
      <c r="M1523" s="9" t="s">
        <v>2240</v>
      </c>
      <c r="O1523" s="33" t="s">
        <v>2240</v>
      </c>
      <c r="P1523" s="33" t="s">
        <v>6113</v>
      </c>
      <c r="Q1523" s="2" t="str">
        <f>VLOOKUP(P1523,'[1]Table E'!A:C,3,FALSE)</f>
        <v>Various ACFR Class</v>
      </c>
    </row>
    <row r="1524" spans="1:17" x14ac:dyDescent="0.25">
      <c r="A1524" s="33" t="str">
        <f t="shared" si="69"/>
        <v>2470008110</v>
      </c>
      <c r="B1524" s="33" t="s">
        <v>2382</v>
      </c>
      <c r="C1524" s="33" t="s">
        <v>1606</v>
      </c>
      <c r="D1524" s="9" t="str">
        <f t="shared" si="70"/>
        <v>247008110</v>
      </c>
      <c r="E1524" s="34">
        <v>24700</v>
      </c>
      <c r="F1524" s="34">
        <v>8110</v>
      </c>
      <c r="G1524" s="9" t="str">
        <f>VLOOKUP(B1524,'[1]Business Unit Lookup'!A:B,2,FALSE)</f>
        <v>George Mason University</v>
      </c>
      <c r="H1524" s="33" t="str">
        <f>VLOOKUP(C1524,'[1]Fund Lookup'!B:C,2,FALSE)</f>
        <v>9(B) Debt Service-Const Costs</v>
      </c>
      <c r="I1524" s="35" t="s">
        <v>2307</v>
      </c>
      <c r="J1524" s="33" t="str">
        <f>VLOOKUP(I1524,'[1]Table B'!A:B,2,FALSE)</f>
        <v>CU-HE-Non-specific Activity</v>
      </c>
      <c r="K1524" s="9" t="str">
        <f t="shared" si="71"/>
        <v>500-CU-HE-Non-specific Activity</v>
      </c>
      <c r="L1524" s="9" t="str">
        <f>IFERROR(VLOOKUP(A1524,'[1]VAC as of March 2024'!A:K,11,FALSE),"No")</f>
        <v>No</v>
      </c>
      <c r="M1524" s="9" t="s">
        <v>2248</v>
      </c>
      <c r="Q1524" s="2"/>
    </row>
    <row r="1525" spans="1:17" x14ac:dyDescent="0.25">
      <c r="A1525" s="33" t="str">
        <f t="shared" si="69"/>
        <v>2470008120</v>
      </c>
      <c r="B1525" s="33" t="s">
        <v>2382</v>
      </c>
      <c r="C1525" s="33" t="s">
        <v>1610</v>
      </c>
      <c r="D1525" s="9" t="str">
        <f t="shared" si="70"/>
        <v>247008120</v>
      </c>
      <c r="E1525" s="34">
        <v>24700</v>
      </c>
      <c r="F1525" s="34">
        <v>8120</v>
      </c>
      <c r="G1525" s="9" t="str">
        <f>VLOOKUP(B1525,'[1]Business Unit Lookup'!A:B,2,FALSE)</f>
        <v>George Mason University</v>
      </c>
      <c r="H1525" s="33" t="str">
        <f>VLOOKUP(C1525,'[1]Fund Lookup'!B:C,2,FALSE)</f>
        <v>9(C) Debt Service-Prin/Int Pay</v>
      </c>
      <c r="I1525" s="35" t="s">
        <v>2307</v>
      </c>
      <c r="J1525" s="33" t="str">
        <f>VLOOKUP(I1525,'[1]Table B'!A:B,2,FALSE)</f>
        <v>CU-HE-Non-specific Activity</v>
      </c>
      <c r="K1525" s="9" t="str">
        <f t="shared" si="71"/>
        <v>500-CU-HE-Non-specific Activity</v>
      </c>
      <c r="L1525" s="9" t="str">
        <f>IFERROR(VLOOKUP(A1525,'[1]VAC as of March 2024'!A:K,11,FALSE),"No")</f>
        <v>No</v>
      </c>
      <c r="M1525" s="9" t="s">
        <v>2248</v>
      </c>
      <c r="Q1525" s="2"/>
    </row>
    <row r="1526" spans="1:17" x14ac:dyDescent="0.25">
      <c r="A1526" s="33" t="str">
        <f t="shared" si="69"/>
        <v>2470008130</v>
      </c>
      <c r="B1526" s="33" t="s">
        <v>2382</v>
      </c>
      <c r="C1526" s="33" t="s">
        <v>1612</v>
      </c>
      <c r="D1526" s="9" t="str">
        <f t="shared" si="70"/>
        <v>247008130</v>
      </c>
      <c r="E1526" s="34">
        <v>24700</v>
      </c>
      <c r="F1526" s="34">
        <v>8130</v>
      </c>
      <c r="G1526" s="9" t="str">
        <f>VLOOKUP(B1526,'[1]Business Unit Lookup'!A:B,2,FALSE)</f>
        <v>George Mason University</v>
      </c>
      <c r="H1526" s="33" t="str">
        <f>VLOOKUP(C1526,'[1]Fund Lookup'!B:C,2,FALSE)</f>
        <v>9(C) Debt Service-Const Costs</v>
      </c>
      <c r="I1526" s="35" t="s">
        <v>2307</v>
      </c>
      <c r="J1526" s="33" t="str">
        <f>VLOOKUP(I1526,'[1]Table B'!A:B,2,FALSE)</f>
        <v>CU-HE-Non-specific Activity</v>
      </c>
      <c r="K1526" s="9" t="str">
        <f t="shared" si="71"/>
        <v>500-CU-HE-Non-specific Activity</v>
      </c>
      <c r="L1526" s="9" t="str">
        <f>IFERROR(VLOOKUP(A1526,'[1]VAC as of March 2024'!A:K,11,FALSE),"No")</f>
        <v>No</v>
      </c>
      <c r="M1526" s="9" t="s">
        <v>2248</v>
      </c>
      <c r="Q1526" s="2"/>
    </row>
    <row r="1527" spans="1:17" x14ac:dyDescent="0.25">
      <c r="A1527" s="33" t="str">
        <f t="shared" si="69"/>
        <v>2470008140</v>
      </c>
      <c r="B1527" s="33" t="s">
        <v>2382</v>
      </c>
      <c r="C1527" s="33" t="s">
        <v>1616</v>
      </c>
      <c r="D1527" s="9" t="str">
        <f t="shared" si="70"/>
        <v>247008140</v>
      </c>
      <c r="E1527" s="34">
        <v>24700</v>
      </c>
      <c r="F1527" s="34">
        <v>8140</v>
      </c>
      <c r="G1527" s="9" t="str">
        <f>VLOOKUP(B1527,'[1]Business Unit Lookup'!A:B,2,FALSE)</f>
        <v>George Mason University</v>
      </c>
      <c r="H1527" s="33" t="str">
        <f>VLOOKUP(C1527,'[1]Fund Lookup'!B:C,2,FALSE)</f>
        <v>9(D) Debt Service-Prin/Int Pay</v>
      </c>
      <c r="I1527" s="35" t="s">
        <v>2307</v>
      </c>
      <c r="J1527" s="33" t="str">
        <f>VLOOKUP(I1527,'[1]Table B'!A:B,2,FALSE)</f>
        <v>CU-HE-Non-specific Activity</v>
      </c>
      <c r="K1527" s="9" t="str">
        <f t="shared" si="71"/>
        <v>500-CU-HE-Non-specific Activity</v>
      </c>
      <c r="L1527" s="9" t="str">
        <f>IFERROR(VLOOKUP(A1527,'[1]VAC as of March 2024'!A:K,11,FALSE),"No")</f>
        <v>No</v>
      </c>
      <c r="M1527" s="9" t="s">
        <v>2248</v>
      </c>
      <c r="Q1527" s="2"/>
    </row>
    <row r="1528" spans="1:17" x14ac:dyDescent="0.25">
      <c r="A1528" s="33" t="str">
        <f t="shared" si="69"/>
        <v>2470008150</v>
      </c>
      <c r="B1528" s="33" t="s">
        <v>2382</v>
      </c>
      <c r="C1528" s="33" t="s">
        <v>1618</v>
      </c>
      <c r="D1528" s="9" t="str">
        <f t="shared" si="70"/>
        <v>247008150</v>
      </c>
      <c r="E1528" s="34">
        <v>24700</v>
      </c>
      <c r="F1528" s="34">
        <v>8150</v>
      </c>
      <c r="G1528" s="9" t="str">
        <f>VLOOKUP(B1528,'[1]Business Unit Lookup'!A:B,2,FALSE)</f>
        <v>George Mason University</v>
      </c>
      <c r="H1528" s="33" t="str">
        <f>VLOOKUP(C1528,'[1]Fund Lookup'!B:C,2,FALSE)</f>
        <v>9(D) Rev Bonds-Construction</v>
      </c>
      <c r="I1528" s="35" t="s">
        <v>2307</v>
      </c>
      <c r="J1528" s="33" t="str">
        <f>VLOOKUP(I1528,'[1]Table B'!A:B,2,FALSE)</f>
        <v>CU-HE-Non-specific Activity</v>
      </c>
      <c r="K1528" s="9" t="str">
        <f t="shared" si="71"/>
        <v>500-CU-HE-Non-specific Activity</v>
      </c>
      <c r="L1528" s="9" t="str">
        <f>IFERROR(VLOOKUP(A1528,'[1]VAC as of March 2024'!A:K,11,FALSE),"No")</f>
        <v>No</v>
      </c>
      <c r="M1528" s="9" t="s">
        <v>2248</v>
      </c>
      <c r="Q1528" s="2"/>
    </row>
    <row r="1529" spans="1:17" x14ac:dyDescent="0.25">
      <c r="A1529" s="33" t="str">
        <f t="shared" si="69"/>
        <v>2470008170</v>
      </c>
      <c r="B1529" s="33" t="s">
        <v>2382</v>
      </c>
      <c r="C1529" s="33" t="s">
        <v>1620</v>
      </c>
      <c r="D1529" s="9" t="str">
        <f t="shared" si="70"/>
        <v>247008170</v>
      </c>
      <c r="E1529" s="34">
        <v>24700</v>
      </c>
      <c r="F1529" s="34">
        <v>8170</v>
      </c>
      <c r="G1529" s="9" t="str">
        <f>VLOOKUP(B1529,'[1]Business Unit Lookup'!A:B,2,FALSE)</f>
        <v>George Mason University</v>
      </c>
      <c r="H1529" s="33" t="str">
        <f>VLOOKUP(C1529,'[1]Fund Lookup'!B:C,2,FALSE)</f>
        <v>VCBA 21St Century</v>
      </c>
      <c r="I1529" s="35" t="s">
        <v>2307</v>
      </c>
      <c r="J1529" s="33" t="str">
        <f>VLOOKUP(I1529,'[1]Table B'!A:B,2,FALSE)</f>
        <v>CU-HE-Non-specific Activity</v>
      </c>
      <c r="K1529" s="9" t="str">
        <f t="shared" si="71"/>
        <v>500-CU-HE-Non-specific Activity</v>
      </c>
      <c r="L1529" s="9" t="str">
        <f>IFERROR(VLOOKUP(A1529,'[1]VAC as of March 2024'!A:K,11,FALSE),"No")</f>
        <v>No</v>
      </c>
      <c r="M1529" s="9" t="s">
        <v>2248</v>
      </c>
      <c r="Q1529" s="2"/>
    </row>
    <row r="1530" spans="1:17" x14ac:dyDescent="0.25">
      <c r="A1530" s="33" t="str">
        <f t="shared" si="69"/>
        <v>2470009510</v>
      </c>
      <c r="B1530" s="33" t="s">
        <v>2382</v>
      </c>
      <c r="C1530" s="33" t="s">
        <v>2050</v>
      </c>
      <c r="D1530" s="9" t="str">
        <f t="shared" si="70"/>
        <v>247009510</v>
      </c>
      <c r="E1530" s="34">
        <v>24700</v>
      </c>
      <c r="F1530" s="34">
        <v>9510</v>
      </c>
      <c r="G1530" s="9" t="str">
        <f>VLOOKUP(B1530,'[1]Business Unit Lookup'!A:B,2,FALSE)</f>
        <v>George Mason University</v>
      </c>
      <c r="H1530" s="33" t="str">
        <f>VLOOKUP(C1530,'[1]Fund Lookup'!B:C,2,FALSE)</f>
        <v>CW Technology Research Fd 934</v>
      </c>
      <c r="I1530" s="35" t="s">
        <v>2307</v>
      </c>
      <c r="J1530" s="33" t="str">
        <f>VLOOKUP(I1530,'[1]Table B'!A:B,2,FALSE)</f>
        <v>CU-HE-Non-specific Activity</v>
      </c>
      <c r="K1530" s="9" t="str">
        <f t="shared" si="71"/>
        <v>500-CU-HE-Non-specific Activity</v>
      </c>
      <c r="L1530" s="9" t="str">
        <f>IFERROR(VLOOKUP(A1530,'[1]VAC as of March 2024'!A:K,11,FALSE),"No")</f>
        <v>No</v>
      </c>
      <c r="M1530" s="9" t="s">
        <v>2240</v>
      </c>
      <c r="Q1530" s="2"/>
    </row>
    <row r="1531" spans="1:17" x14ac:dyDescent="0.25">
      <c r="A1531" s="33" t="str">
        <f t="shared" si="69"/>
        <v>2600001000</v>
      </c>
      <c r="B1531" s="33" t="s">
        <v>2383</v>
      </c>
      <c r="C1531" s="33" t="s">
        <v>1</v>
      </c>
      <c r="D1531" s="9" t="str">
        <f t="shared" si="70"/>
        <v>260001000</v>
      </c>
      <c r="E1531" s="34">
        <v>26000</v>
      </c>
      <c r="F1531" s="34">
        <v>1000</v>
      </c>
      <c r="G1531" s="9" t="str">
        <f>VLOOKUP(B1531,'[1]Business Unit Lookup'!A:B,2,FALSE)</f>
        <v>VA Community College System</v>
      </c>
      <c r="H1531" s="33" t="str">
        <f>VLOOKUP(C1531,'[1]Fund Lookup'!B:C,2,FALSE)</f>
        <v>General Fund</v>
      </c>
      <c r="I1531" s="35" t="s">
        <v>2236</v>
      </c>
      <c r="J1531" s="33" t="str">
        <f>VLOOKUP(I1531,'[1]Table B'!A:B,2,FALSE)</f>
        <v>General</v>
      </c>
      <c r="K1531" s="9" t="str">
        <f t="shared" si="71"/>
        <v>100-General</v>
      </c>
      <c r="L1531" s="9" t="str">
        <f>IFERROR(VLOOKUP(A1531,'[1]VAC as of March 2024'!A:K,11,FALSE),"No")</f>
        <v>No</v>
      </c>
      <c r="M1531" s="9" t="s">
        <v>2237</v>
      </c>
      <c r="O1531" s="33" t="s">
        <v>2240</v>
      </c>
      <c r="P1531" s="33" t="s">
        <v>6061</v>
      </c>
      <c r="Q1531" s="2" t="str">
        <f>VLOOKUP(P1531,'[1]Table E'!A:C,3,FALSE)</f>
        <v>Unassigned</v>
      </c>
    </row>
    <row r="1532" spans="1:17" x14ac:dyDescent="0.25">
      <c r="A1532" s="33" t="str">
        <f t="shared" si="69"/>
        <v>2600002460</v>
      </c>
      <c r="B1532" s="36" t="s">
        <v>2383</v>
      </c>
      <c r="C1532" s="36" t="s">
        <v>516</v>
      </c>
      <c r="D1532" s="9" t="str">
        <f t="shared" si="70"/>
        <v>260002460</v>
      </c>
      <c r="E1532" s="35">
        <v>26000</v>
      </c>
      <c r="F1532" s="37">
        <v>2460</v>
      </c>
      <c r="G1532" s="9" t="str">
        <f>VLOOKUP(B1532,'[1]Business Unit Lookup'!A:B,2,FALSE)</f>
        <v>VA Community College System</v>
      </c>
      <c r="H1532" s="33" t="str">
        <f>VLOOKUP(C1532,'[1]Fund Lookup'!B:C,2,FALSE)</f>
        <v>Disaster Recovery Fund</v>
      </c>
      <c r="I1532" s="35" t="s">
        <v>2236</v>
      </c>
      <c r="J1532" s="33" t="str">
        <f>VLOOKUP(I1532,'[1]Table B'!A:B,2,FALSE)</f>
        <v>General</v>
      </c>
      <c r="K1532" s="9" t="str">
        <f t="shared" si="71"/>
        <v>100-General</v>
      </c>
      <c r="L1532" s="9" t="str">
        <f>IFERROR(VLOOKUP(A1532,'[1]VAC as of March 2024'!A:K,11,FALSE),"No")</f>
        <v>Yes</v>
      </c>
      <c r="M1532" s="38" t="s">
        <v>2240</v>
      </c>
      <c r="O1532" s="38" t="s">
        <v>2240</v>
      </c>
      <c r="P1532" s="36" t="s">
        <v>6113</v>
      </c>
      <c r="Q1532" s="2" t="str">
        <f>VLOOKUP(P1532,'[1]Table E'!A:C,3,FALSE)</f>
        <v>Various ACFR Class</v>
      </c>
    </row>
    <row r="1533" spans="1:17" x14ac:dyDescent="0.25">
      <c r="A1533" s="33" t="str">
        <f t="shared" si="69"/>
        <v>2600002713</v>
      </c>
      <c r="B1533" s="33" t="s">
        <v>2383</v>
      </c>
      <c r="C1533" s="33" t="s">
        <v>639</v>
      </c>
      <c r="D1533" s="9" t="str">
        <f t="shared" si="70"/>
        <v>260002713</v>
      </c>
      <c r="E1533" s="34">
        <v>26000</v>
      </c>
      <c r="F1533" s="34">
        <v>2713</v>
      </c>
      <c r="G1533" s="9" t="str">
        <f>VLOOKUP(B1533,'[1]Business Unit Lookup'!A:B,2,FALSE)</f>
        <v>VA Community College System</v>
      </c>
      <c r="H1533" s="33" t="str">
        <f>VLOOKUP(C1533,'[1]Fund Lookup'!B:C,2,FALSE)</f>
        <v>State Central Garage Pool VCCS</v>
      </c>
      <c r="I1533" s="35" t="s">
        <v>2307</v>
      </c>
      <c r="J1533" s="33" t="str">
        <f>VLOOKUP(I1533,'[1]Table B'!A:B,2,FALSE)</f>
        <v>CU-HE-Non-specific Activity</v>
      </c>
      <c r="K1533" s="9" t="str">
        <f t="shared" si="71"/>
        <v>500-CU-HE-Non-specific Activity</v>
      </c>
      <c r="L1533" s="9" t="str">
        <f>IFERROR(VLOOKUP(A1533,'[1]VAC as of March 2024'!A:K,11,FALSE),"No")</f>
        <v>No</v>
      </c>
      <c r="M1533" s="9" t="s">
        <v>2240</v>
      </c>
      <c r="Q1533" s="2"/>
    </row>
    <row r="1534" spans="1:17" x14ac:dyDescent="0.25">
      <c r="A1534" s="33" t="str">
        <f t="shared" si="69"/>
        <v>2600002971</v>
      </c>
      <c r="B1534" s="33" t="s">
        <v>2383</v>
      </c>
      <c r="C1534" s="33" t="s">
        <v>761</v>
      </c>
      <c r="D1534" s="9" t="str">
        <f t="shared" si="70"/>
        <v>260002971</v>
      </c>
      <c r="E1534" s="34">
        <v>26000</v>
      </c>
      <c r="F1534" s="34">
        <v>2971</v>
      </c>
      <c r="G1534" s="9" t="str">
        <f>VLOOKUP(B1534,'[1]Business Unit Lookup'!A:B,2,FALSE)</f>
        <v>VA Community College System</v>
      </c>
      <c r="H1534" s="33" t="str">
        <f>VLOOKUP(C1534,'[1]Fund Lookup'!B:C,2,FALSE)</f>
        <v>Asbestos Claims Trust Fund</v>
      </c>
      <c r="I1534" s="35" t="s">
        <v>2307</v>
      </c>
      <c r="J1534" s="33" t="str">
        <f>VLOOKUP(I1534,'[1]Table B'!A:B,2,FALSE)</f>
        <v>CU-HE-Non-specific Activity</v>
      </c>
      <c r="K1534" s="9" t="str">
        <f t="shared" si="71"/>
        <v>500-CU-HE-Non-specific Activity</v>
      </c>
      <c r="L1534" s="9" t="str">
        <f>IFERROR(VLOOKUP(A1534,'[1]VAC as of March 2024'!A:K,11,FALSE),"No")</f>
        <v>No</v>
      </c>
      <c r="M1534" s="9" t="s">
        <v>2240</v>
      </c>
      <c r="Q1534" s="2"/>
    </row>
    <row r="1535" spans="1:17" x14ac:dyDescent="0.25">
      <c r="A1535" s="33" t="str">
        <f t="shared" si="69"/>
        <v>2600003000</v>
      </c>
      <c r="B1535" s="33" t="s">
        <v>2383</v>
      </c>
      <c r="C1535" s="33" t="s">
        <v>772</v>
      </c>
      <c r="D1535" s="9" t="str">
        <f t="shared" si="70"/>
        <v>260003000</v>
      </c>
      <c r="E1535" s="34">
        <v>26000</v>
      </c>
      <c r="F1535" s="34">
        <v>3000</v>
      </c>
      <c r="G1535" s="9" t="str">
        <f>VLOOKUP(B1535,'[1]Business Unit Lookup'!A:B,2,FALSE)</f>
        <v>VA Community College System</v>
      </c>
      <c r="H1535" s="33" t="str">
        <f>VLOOKUP(C1535,'[1]Fund Lookup'!B:C,2,FALSE)</f>
        <v>Higher Education Operating</v>
      </c>
      <c r="I1535" s="35" t="s">
        <v>2307</v>
      </c>
      <c r="J1535" s="33" t="str">
        <f>VLOOKUP(I1535,'[1]Table B'!A:B,2,FALSE)</f>
        <v>CU-HE-Non-specific Activity</v>
      </c>
      <c r="K1535" s="9" t="str">
        <f t="shared" si="71"/>
        <v>500-CU-HE-Non-specific Activity</v>
      </c>
      <c r="L1535" s="9" t="str">
        <f>IFERROR(VLOOKUP(A1535,'[1]VAC as of March 2024'!A:K,11,FALSE),"No")</f>
        <v>No</v>
      </c>
      <c r="M1535" s="9" t="s">
        <v>2240</v>
      </c>
      <c r="Q1535" s="2"/>
    </row>
    <row r="1536" spans="1:17" x14ac:dyDescent="0.25">
      <c r="A1536" s="33" t="str">
        <f t="shared" si="69"/>
        <v>2600003010</v>
      </c>
      <c r="B1536" s="33" t="s">
        <v>2383</v>
      </c>
      <c r="C1536" s="33" t="s">
        <v>775</v>
      </c>
      <c r="D1536" s="9" t="str">
        <f t="shared" si="70"/>
        <v>260003010</v>
      </c>
      <c r="E1536" s="34">
        <v>26000</v>
      </c>
      <c r="F1536" s="34">
        <v>3010</v>
      </c>
      <c r="G1536" s="9" t="str">
        <f>VLOOKUP(B1536,'[1]Business Unit Lookup'!A:B,2,FALSE)</f>
        <v>VA Community College System</v>
      </c>
      <c r="H1536" s="33" t="str">
        <f>VLOOKUP(C1536,'[1]Fund Lookup'!B:C,2,FALSE)</f>
        <v>Higher Education Federal</v>
      </c>
      <c r="I1536" s="35" t="s">
        <v>2307</v>
      </c>
      <c r="J1536" s="33" t="str">
        <f>VLOOKUP(I1536,'[1]Table B'!A:B,2,FALSE)</f>
        <v>CU-HE-Non-specific Activity</v>
      </c>
      <c r="K1536" s="9" t="str">
        <f t="shared" si="71"/>
        <v>500-CU-HE-Non-specific Activity</v>
      </c>
      <c r="L1536" s="9" t="str">
        <f>IFERROR(VLOOKUP(A1536,'[1]VAC as of March 2024'!A:K,11,FALSE),"No")</f>
        <v>No</v>
      </c>
      <c r="M1536" s="9" t="s">
        <v>2248</v>
      </c>
      <c r="Q1536" s="2"/>
    </row>
    <row r="1537" spans="1:17" x14ac:dyDescent="0.25">
      <c r="A1537" s="33" t="str">
        <f t="shared" si="69"/>
        <v>2600003014</v>
      </c>
      <c r="B1537" s="40" t="s">
        <v>2383</v>
      </c>
      <c r="C1537" s="36" t="s">
        <v>8370</v>
      </c>
      <c r="D1537" s="9" t="str">
        <f t="shared" si="70"/>
        <v>260003014</v>
      </c>
      <c r="E1537" s="40">
        <v>26000</v>
      </c>
      <c r="F1537" s="37">
        <v>3014</v>
      </c>
      <c r="G1537" s="9" t="str">
        <f>VLOOKUP(B1537,'[1]Business Unit Lookup'!A:B,2,FALSE)</f>
        <v>VA Community College System</v>
      </c>
      <c r="H1537" s="33" t="str">
        <f>VLOOKUP(C1537,'[1]Fund Lookup'!B:C,2,FALSE)</f>
        <v>SuplmntlSupptUnderARP-COVID-19</v>
      </c>
      <c r="I1537" s="35" t="s">
        <v>2307</v>
      </c>
      <c r="J1537" s="33" t="str">
        <f>VLOOKUP(I1537,'[1]Table B'!A:B,2,FALSE)</f>
        <v>CU-HE-Non-specific Activity</v>
      </c>
      <c r="K1537" s="9" t="str">
        <f t="shared" si="71"/>
        <v>500-CU-HE-Non-specific Activity</v>
      </c>
      <c r="L1537" s="9" t="str">
        <f>IFERROR(VLOOKUP(A1537,'[1]VAC as of March 2024'!A:K,11,FALSE),"No")</f>
        <v>No</v>
      </c>
      <c r="M1537" s="38" t="s">
        <v>5493</v>
      </c>
      <c r="O1537" s="38"/>
      <c r="P1537" s="38"/>
      <c r="Q1537" s="82"/>
    </row>
    <row r="1538" spans="1:17" x14ac:dyDescent="0.25">
      <c r="A1538" s="33" t="str">
        <f t="shared" ref="A1538:A1601" si="72">CONCATENATE(B1538,C1538)</f>
        <v>2600003020</v>
      </c>
      <c r="B1538" s="33" t="s">
        <v>2383</v>
      </c>
      <c r="C1538" s="33" t="s">
        <v>778</v>
      </c>
      <c r="D1538" s="9" t="str">
        <f t="shared" ref="D1538:D1601" si="73">CONCATENATE(E1538,F1538)</f>
        <v>260003020</v>
      </c>
      <c r="E1538" s="34">
        <v>26000</v>
      </c>
      <c r="F1538" s="34">
        <v>3020</v>
      </c>
      <c r="G1538" s="9" t="str">
        <f>VLOOKUP(B1538,'[1]Business Unit Lookup'!A:B,2,FALSE)</f>
        <v>VA Community College System</v>
      </c>
      <c r="H1538" s="33" t="str">
        <f>VLOOKUP(C1538,'[1]Fund Lookup'!B:C,2,FALSE)</f>
        <v>Foundation/Othr Grants/Cntrcts</v>
      </c>
      <c r="I1538" s="35" t="s">
        <v>2307</v>
      </c>
      <c r="J1538" s="33" t="str">
        <f>VLOOKUP(I1538,'[1]Table B'!A:B,2,FALSE)</f>
        <v>CU-HE-Non-specific Activity</v>
      </c>
      <c r="K1538" s="9" t="str">
        <f t="shared" ref="K1538:K1601" si="74">CONCATENATE(I1538,"-",J1538)</f>
        <v>500-CU-HE-Non-specific Activity</v>
      </c>
      <c r="L1538" s="9" t="str">
        <f>IFERROR(VLOOKUP(A1538,'[1]VAC as of March 2024'!A:K,11,FALSE),"No")</f>
        <v>No</v>
      </c>
      <c r="M1538" s="9" t="s">
        <v>2248</v>
      </c>
      <c r="Q1538" s="2"/>
    </row>
    <row r="1539" spans="1:17" x14ac:dyDescent="0.25">
      <c r="A1539" s="33" t="str">
        <f t="shared" si="72"/>
        <v>2600003030</v>
      </c>
      <c r="B1539" s="33" t="s">
        <v>2383</v>
      </c>
      <c r="C1539" s="33" t="s">
        <v>780</v>
      </c>
      <c r="D1539" s="9" t="str">
        <f t="shared" si="73"/>
        <v>260003030</v>
      </c>
      <c r="E1539" s="34">
        <v>26000</v>
      </c>
      <c r="F1539" s="34">
        <v>3030</v>
      </c>
      <c r="G1539" s="9" t="str">
        <f>VLOOKUP(B1539,'[1]Business Unit Lookup'!A:B,2,FALSE)</f>
        <v>VA Community College System</v>
      </c>
      <c r="H1539" s="33" t="str">
        <f>VLOOKUP(C1539,'[1]Fund Lookup'!B:C,2,FALSE)</f>
        <v>Indirect Cost Recovery</v>
      </c>
      <c r="I1539" s="35" t="s">
        <v>2307</v>
      </c>
      <c r="J1539" s="33" t="str">
        <f>VLOOKUP(I1539,'[1]Table B'!A:B,2,FALSE)</f>
        <v>CU-HE-Non-specific Activity</v>
      </c>
      <c r="K1539" s="9" t="str">
        <f t="shared" si="74"/>
        <v>500-CU-HE-Non-specific Activity</v>
      </c>
      <c r="L1539" s="9" t="str">
        <f>IFERROR(VLOOKUP(A1539,'[1]VAC as of March 2024'!A:K,11,FALSE),"No")</f>
        <v>No</v>
      </c>
      <c r="M1539" s="9" t="s">
        <v>2240</v>
      </c>
      <c r="Q1539" s="2"/>
    </row>
    <row r="1540" spans="1:17" x14ac:dyDescent="0.25">
      <c r="A1540" s="33" t="str">
        <f t="shared" si="72"/>
        <v>2600003040</v>
      </c>
      <c r="B1540" s="87" t="s">
        <v>2383</v>
      </c>
      <c r="C1540" s="36" t="s">
        <v>8347</v>
      </c>
      <c r="D1540" s="9" t="str">
        <f t="shared" si="73"/>
        <v>260003040</v>
      </c>
      <c r="E1540" s="87">
        <v>26000</v>
      </c>
      <c r="F1540" s="37">
        <v>3040</v>
      </c>
      <c r="G1540" s="9" t="str">
        <f>VLOOKUP(B1540,'[1]Business Unit Lookup'!A:B,2,FALSE)</f>
        <v>VA Community College System</v>
      </c>
      <c r="H1540" s="33" t="str">
        <f>VLOOKUP(C1540,'[1]Fund Lookup'!B:C,2,FALSE)</f>
        <v>Institutional Reserve Fund</v>
      </c>
      <c r="I1540" s="35" t="s">
        <v>2307</v>
      </c>
      <c r="J1540" s="33" t="str">
        <f>VLOOKUP(I1540,'[1]Table B'!A:B,2,FALSE)</f>
        <v>CU-HE-Non-specific Activity</v>
      </c>
      <c r="K1540" s="9" t="str">
        <f t="shared" si="74"/>
        <v>500-CU-HE-Non-specific Activity</v>
      </c>
      <c r="L1540" s="9" t="str">
        <f>IFERROR(VLOOKUP(A1540,'[1]VAC as of March 2024'!A:K,11,FALSE),"No")</f>
        <v>No</v>
      </c>
      <c r="M1540" s="37" t="s">
        <v>2240</v>
      </c>
      <c r="O1540" s="38"/>
      <c r="P1540" s="38"/>
      <c r="Q1540" s="2"/>
    </row>
    <row r="1541" spans="1:17" x14ac:dyDescent="0.25">
      <c r="A1541" s="33" t="str">
        <f t="shared" si="72"/>
        <v>2600003060</v>
      </c>
      <c r="B1541" s="33" t="s">
        <v>2383</v>
      </c>
      <c r="C1541" s="33" t="s">
        <v>785</v>
      </c>
      <c r="D1541" s="9" t="str">
        <f t="shared" si="73"/>
        <v>260003060</v>
      </c>
      <c r="E1541" s="34">
        <v>26000</v>
      </c>
      <c r="F1541" s="34">
        <v>3060</v>
      </c>
      <c r="G1541" s="9" t="str">
        <f>VLOOKUP(B1541,'[1]Business Unit Lookup'!A:B,2,FALSE)</f>
        <v>VA Community College System</v>
      </c>
      <c r="H1541" s="33" t="str">
        <f>VLOOKUP(C1541,'[1]Fund Lookup'!B:C,2,FALSE)</f>
        <v>Auxiliary Enterprise</v>
      </c>
      <c r="I1541" s="35" t="s">
        <v>2307</v>
      </c>
      <c r="J1541" s="33" t="str">
        <f>VLOOKUP(I1541,'[1]Table B'!A:B,2,FALSE)</f>
        <v>CU-HE-Non-specific Activity</v>
      </c>
      <c r="K1541" s="9" t="str">
        <f t="shared" si="74"/>
        <v>500-CU-HE-Non-specific Activity</v>
      </c>
      <c r="L1541" s="9" t="str">
        <f>IFERROR(VLOOKUP(A1541,'[1]VAC as of March 2024'!A:K,11,FALSE),"No")</f>
        <v>No</v>
      </c>
      <c r="M1541" s="9" t="s">
        <v>2240</v>
      </c>
      <c r="Q1541" s="2"/>
    </row>
    <row r="1542" spans="1:17" x14ac:dyDescent="0.25">
      <c r="A1542" s="33" t="str">
        <f t="shared" si="72"/>
        <v>2600003080</v>
      </c>
      <c r="B1542" s="33" t="s">
        <v>2383</v>
      </c>
      <c r="C1542" s="33" t="s">
        <v>790</v>
      </c>
      <c r="D1542" s="9" t="str">
        <f t="shared" si="73"/>
        <v>260003080</v>
      </c>
      <c r="E1542" s="34">
        <v>26000</v>
      </c>
      <c r="F1542" s="34">
        <v>3080</v>
      </c>
      <c r="G1542" s="9" t="str">
        <f>VLOOKUP(B1542,'[1]Business Unit Lookup'!A:B,2,FALSE)</f>
        <v>VA Community College System</v>
      </c>
      <c r="H1542" s="33" t="str">
        <f>VLOOKUP(C1542,'[1]Fund Lookup'!B:C,2,FALSE)</f>
        <v>Work Study</v>
      </c>
      <c r="I1542" s="35" t="s">
        <v>2307</v>
      </c>
      <c r="J1542" s="33" t="str">
        <f>VLOOKUP(I1542,'[1]Table B'!A:B,2,FALSE)</f>
        <v>CU-HE-Non-specific Activity</v>
      </c>
      <c r="K1542" s="9" t="str">
        <f t="shared" si="74"/>
        <v>500-CU-HE-Non-specific Activity</v>
      </c>
      <c r="L1542" s="9" t="str">
        <f>IFERROR(VLOOKUP(A1542,'[1]VAC as of March 2024'!A:K,11,FALSE),"No")</f>
        <v>No</v>
      </c>
      <c r="M1542" s="9" t="s">
        <v>2248</v>
      </c>
      <c r="Q1542" s="2"/>
    </row>
    <row r="1543" spans="1:17" x14ac:dyDescent="0.25">
      <c r="A1543" s="33" t="str">
        <f t="shared" si="72"/>
        <v>2600003170</v>
      </c>
      <c r="B1543" s="33" t="s">
        <v>2383</v>
      </c>
      <c r="C1543" s="33" t="s">
        <v>809</v>
      </c>
      <c r="D1543" s="9" t="str">
        <f t="shared" si="73"/>
        <v>260003170</v>
      </c>
      <c r="E1543" s="34">
        <v>26000</v>
      </c>
      <c r="F1543" s="34">
        <v>3170</v>
      </c>
      <c r="G1543" s="9" t="str">
        <f>VLOOKUP(B1543,'[1]Business Unit Lookup'!A:B,2,FALSE)</f>
        <v>VA Community College System</v>
      </c>
      <c r="H1543" s="33" t="str">
        <f>VLOOKUP(C1543,'[1]Fund Lookup'!B:C,2,FALSE)</f>
        <v>Student Financial Assistance</v>
      </c>
      <c r="I1543" s="35" t="s">
        <v>2307</v>
      </c>
      <c r="J1543" s="33" t="str">
        <f>VLOOKUP(I1543,'[1]Table B'!A:B,2,FALSE)</f>
        <v>CU-HE-Non-specific Activity</v>
      </c>
      <c r="K1543" s="9" t="str">
        <f t="shared" si="74"/>
        <v>500-CU-HE-Non-specific Activity</v>
      </c>
      <c r="L1543" s="9" t="str">
        <f>IFERROR(VLOOKUP(A1543,'[1]VAC as of March 2024'!A:K,11,FALSE),"No")</f>
        <v>No</v>
      </c>
      <c r="M1543" s="9" t="s">
        <v>2240</v>
      </c>
      <c r="Q1543" s="2"/>
    </row>
    <row r="1544" spans="1:17" x14ac:dyDescent="0.25">
      <c r="A1544" s="33" t="str">
        <f t="shared" si="72"/>
        <v>2600003190</v>
      </c>
      <c r="B1544" s="33" t="s">
        <v>2383</v>
      </c>
      <c r="C1544" s="33" t="s">
        <v>811</v>
      </c>
      <c r="D1544" s="9" t="str">
        <f t="shared" si="73"/>
        <v>260003190</v>
      </c>
      <c r="E1544" s="34">
        <v>26000</v>
      </c>
      <c r="F1544" s="34">
        <v>3190</v>
      </c>
      <c r="G1544" s="9" t="str">
        <f>VLOOKUP(B1544,'[1]Business Unit Lookup'!A:B,2,FALSE)</f>
        <v>VA Community College System</v>
      </c>
      <c r="H1544" s="33" t="str">
        <f>VLOOKUP(C1544,'[1]Fund Lookup'!B:C,2,FALSE)</f>
        <v>Workforce Development Program</v>
      </c>
      <c r="I1544" s="35" t="s">
        <v>2307</v>
      </c>
      <c r="J1544" s="33" t="str">
        <f>VLOOKUP(I1544,'[1]Table B'!A:B,2,FALSE)</f>
        <v>CU-HE-Non-specific Activity</v>
      </c>
      <c r="K1544" s="9" t="str">
        <f t="shared" si="74"/>
        <v>500-CU-HE-Non-specific Activity</v>
      </c>
      <c r="L1544" s="9" t="str">
        <f>IFERROR(VLOOKUP(A1544,'[1]VAC as of March 2024'!A:K,11,FALSE),"No")</f>
        <v>No</v>
      </c>
      <c r="M1544" s="9" t="s">
        <v>2240</v>
      </c>
      <c r="Q1544" s="2"/>
    </row>
    <row r="1545" spans="1:17" x14ac:dyDescent="0.25">
      <c r="A1545" s="33" t="str">
        <f t="shared" si="72"/>
        <v>2600003210</v>
      </c>
      <c r="B1545" s="36" t="s">
        <v>2383</v>
      </c>
      <c r="C1545" s="36" t="s">
        <v>6135</v>
      </c>
      <c r="D1545" s="9" t="str">
        <f t="shared" si="73"/>
        <v>260003210</v>
      </c>
      <c r="E1545" s="37">
        <v>26000</v>
      </c>
      <c r="F1545" s="37">
        <v>3210</v>
      </c>
      <c r="G1545" s="9" t="str">
        <f>VLOOKUP(B1545,'[1]Business Unit Lookup'!A:B,2,FALSE)</f>
        <v>VA Community College System</v>
      </c>
      <c r="H1545" s="33" t="str">
        <f>VLOOKUP(C1545,'[1]Fund Lookup'!B:C,2,FALSE)</f>
        <v>ARP-CrvStLoclFisRecFd-COVID-19</v>
      </c>
      <c r="I1545" s="35" t="s">
        <v>2307</v>
      </c>
      <c r="J1545" s="33" t="str">
        <f>VLOOKUP(I1545,'[1]Table B'!A:B,2,FALSE)</f>
        <v>CU-HE-Non-specific Activity</v>
      </c>
      <c r="K1545" s="9" t="str">
        <f t="shared" si="74"/>
        <v>500-CU-HE-Non-specific Activity</v>
      </c>
      <c r="L1545" s="9" t="str">
        <f>IFERROR(VLOOKUP(A1545,'[1]VAC as of March 2024'!A:K,11,FALSE),"No")</f>
        <v>No</v>
      </c>
      <c r="M1545" s="38" t="s">
        <v>5493</v>
      </c>
      <c r="O1545" s="38"/>
      <c r="P1545" s="38"/>
      <c r="Q1545" s="2"/>
    </row>
    <row r="1546" spans="1:17" x14ac:dyDescent="0.25">
      <c r="A1546" s="33" t="str">
        <f t="shared" si="72"/>
        <v>2600003230</v>
      </c>
      <c r="B1546" s="33" t="s">
        <v>2383</v>
      </c>
      <c r="C1546" s="33" t="s">
        <v>6136</v>
      </c>
      <c r="D1546" s="9" t="str">
        <f t="shared" si="73"/>
        <v>260003230</v>
      </c>
      <c r="E1546" s="34">
        <v>26000</v>
      </c>
      <c r="F1546" s="34">
        <v>3230</v>
      </c>
      <c r="G1546" s="9" t="str">
        <f>VLOOKUP(B1546,'[1]Business Unit Lookup'!A:B,2,FALSE)</f>
        <v>VA Community College System</v>
      </c>
      <c r="H1546" s="33" t="str">
        <f>VLOOKUP(C1546,'[1]Fund Lookup'!B:C,2,FALSE)</f>
        <v>Epi&amp;LabCpctyInfctsDis-COVID-19</v>
      </c>
      <c r="I1546" s="35" t="s">
        <v>2307</v>
      </c>
      <c r="J1546" s="33" t="str">
        <f>VLOOKUP(I1546,'[1]Table B'!A:B,2,FALSE)</f>
        <v>CU-HE-Non-specific Activity</v>
      </c>
      <c r="K1546" s="9" t="str">
        <f t="shared" si="74"/>
        <v>500-CU-HE-Non-specific Activity</v>
      </c>
      <c r="L1546" s="9" t="str">
        <f>IFERROR(VLOOKUP(A1546,'[1]VAC as of March 2024'!A:K,11,FALSE),"No")</f>
        <v>No</v>
      </c>
      <c r="M1546" s="9" t="s">
        <v>5493</v>
      </c>
      <c r="Q1546" s="2"/>
    </row>
    <row r="1547" spans="1:17" x14ac:dyDescent="0.25">
      <c r="A1547" s="33" t="str">
        <f t="shared" si="72"/>
        <v>2600003260</v>
      </c>
      <c r="B1547" s="36" t="s">
        <v>2383</v>
      </c>
      <c r="C1547" s="36" t="s">
        <v>8368</v>
      </c>
      <c r="D1547" s="9" t="str">
        <f t="shared" si="73"/>
        <v>260003260</v>
      </c>
      <c r="E1547" s="36">
        <v>26000</v>
      </c>
      <c r="F1547" s="37">
        <v>3260</v>
      </c>
      <c r="G1547" s="9" t="str">
        <f>VLOOKUP(B1547,'[1]Business Unit Lookup'!A:B,2,FALSE)</f>
        <v>VA Community College System</v>
      </c>
      <c r="H1547" s="33" t="str">
        <f>VLOOKUP(C1547,'[1]Fund Lookup'!B:C,2,FALSE)</f>
        <v>Cllg Prtnrshp Labrtry Schl Fnd</v>
      </c>
      <c r="I1547" s="35" t="s">
        <v>2307</v>
      </c>
      <c r="J1547" s="33" t="str">
        <f>VLOOKUP(I1547,'[1]Table B'!A:B,2,FALSE)</f>
        <v>CU-HE-Non-specific Activity</v>
      </c>
      <c r="K1547" s="9" t="str">
        <f t="shared" si="74"/>
        <v>500-CU-HE-Non-specific Activity</v>
      </c>
      <c r="L1547" s="9" t="str">
        <f>IFERROR(VLOOKUP(A1547,'[1]VAC as of March 2024'!A:K,11,FALSE),"No")</f>
        <v>No</v>
      </c>
      <c r="M1547" s="38" t="s">
        <v>2240</v>
      </c>
      <c r="O1547" s="38"/>
      <c r="P1547" s="38"/>
      <c r="Q1547" s="82"/>
    </row>
    <row r="1548" spans="1:17" x14ac:dyDescent="0.25">
      <c r="A1548" s="33" t="str">
        <f t="shared" si="72"/>
        <v>2600003280</v>
      </c>
      <c r="B1548" s="33" t="s">
        <v>2383</v>
      </c>
      <c r="C1548" s="33" t="s">
        <v>5559</v>
      </c>
      <c r="D1548" s="9" t="str">
        <f t="shared" si="73"/>
        <v>260003280</v>
      </c>
      <c r="E1548" s="34">
        <v>26000</v>
      </c>
      <c r="F1548" s="34">
        <v>3280</v>
      </c>
      <c r="G1548" s="9" t="str">
        <f>VLOOKUP(B1548,'[1]Business Unit Lookup'!A:B,2,FALSE)</f>
        <v>VA Community College System</v>
      </c>
      <c r="H1548" s="33" t="str">
        <f>VLOOKUP(C1548,'[1]Fund Lookup'!B:C,2,FALSE)</f>
        <v>CoronavrsEmrSpplFdPrg-COVID-19</v>
      </c>
      <c r="I1548" s="35" t="s">
        <v>2307</v>
      </c>
      <c r="J1548" s="33" t="str">
        <f>VLOOKUP(I1548,'[1]Table B'!A:B,2,FALSE)</f>
        <v>CU-HE-Non-specific Activity</v>
      </c>
      <c r="K1548" s="9" t="str">
        <f t="shared" si="74"/>
        <v>500-CU-HE-Non-specific Activity</v>
      </c>
      <c r="L1548" s="9" t="str">
        <f>IFERROR(VLOOKUP(A1548,'[1]VAC as of March 2024'!A:K,11,FALSE),"No")</f>
        <v>No</v>
      </c>
      <c r="M1548" s="9" t="s">
        <v>5493</v>
      </c>
      <c r="Q1548" s="2"/>
    </row>
    <row r="1549" spans="1:17" x14ac:dyDescent="0.25">
      <c r="A1549" s="33" t="str">
        <f t="shared" si="72"/>
        <v>2600003380</v>
      </c>
      <c r="B1549" s="36" t="s">
        <v>2383</v>
      </c>
      <c r="C1549" s="36" t="s">
        <v>5572</v>
      </c>
      <c r="D1549" s="9" t="str">
        <f t="shared" si="73"/>
        <v>260003380</v>
      </c>
      <c r="E1549" s="37">
        <v>26000</v>
      </c>
      <c r="F1549" s="37">
        <v>3380</v>
      </c>
      <c r="G1549" s="9" t="str">
        <f>VLOOKUP(B1549,'[1]Business Unit Lookup'!A:B,2,FALSE)</f>
        <v>VA Community College System</v>
      </c>
      <c r="H1549" s="33" t="str">
        <f>VLOOKUP(C1549,'[1]Fund Lookup'!B:C,2,FALSE)</f>
        <v>Minority Serving Inst-COVID-19</v>
      </c>
      <c r="I1549" s="35" t="s">
        <v>2307</v>
      </c>
      <c r="J1549" s="33" t="str">
        <f>VLOOKUP(I1549,'[1]Table B'!A:B,2,FALSE)</f>
        <v>CU-HE-Non-specific Activity</v>
      </c>
      <c r="K1549" s="9" t="str">
        <f t="shared" si="74"/>
        <v>500-CU-HE-Non-specific Activity</v>
      </c>
      <c r="L1549" s="9" t="str">
        <f>IFERROR(VLOOKUP(A1549,'[1]VAC as of March 2024'!A:K,11,FALSE),"No")</f>
        <v>No</v>
      </c>
      <c r="M1549" s="38" t="s">
        <v>5493</v>
      </c>
      <c r="O1549" s="38"/>
      <c r="P1549" s="38"/>
      <c r="Q1549" s="2"/>
    </row>
    <row r="1550" spans="1:17" x14ac:dyDescent="0.25">
      <c r="A1550" s="33" t="str">
        <f t="shared" si="72"/>
        <v>2600003390</v>
      </c>
      <c r="B1550" s="33" t="s">
        <v>2383</v>
      </c>
      <c r="C1550" s="33" t="s">
        <v>5575</v>
      </c>
      <c r="D1550" s="9" t="str">
        <f t="shared" si="73"/>
        <v>260003390</v>
      </c>
      <c r="E1550" s="34">
        <v>26000</v>
      </c>
      <c r="F1550" s="34">
        <v>3390</v>
      </c>
      <c r="G1550" s="9" t="str">
        <f>VLOOKUP(B1550,'[1]Business Unit Lookup'!A:B,2,FALSE)</f>
        <v>VA Community College System</v>
      </c>
      <c r="H1550" s="33" t="str">
        <f>VLOOKUP(C1550,'[1]Fund Lookup'!B:C,2,FALSE)</f>
        <v>Strngthning Inst Prgm-COVID-19</v>
      </c>
      <c r="I1550" s="35" t="s">
        <v>2307</v>
      </c>
      <c r="J1550" s="33" t="str">
        <f>VLOOKUP(I1550,'[1]Table B'!A:B,2,FALSE)</f>
        <v>CU-HE-Non-specific Activity</v>
      </c>
      <c r="K1550" s="9" t="str">
        <f t="shared" si="74"/>
        <v>500-CU-HE-Non-specific Activity</v>
      </c>
      <c r="L1550" s="9" t="str">
        <f>IFERROR(VLOOKUP(A1550,'[1]VAC as of March 2024'!A:K,11,FALSE),"No")</f>
        <v>No</v>
      </c>
      <c r="M1550" s="9" t="s">
        <v>5493</v>
      </c>
      <c r="Q1550" s="2"/>
    </row>
    <row r="1551" spans="1:17" x14ac:dyDescent="0.25">
      <c r="A1551" s="33" t="str">
        <f t="shared" si="72"/>
        <v>2600003400</v>
      </c>
      <c r="B1551" s="40" t="s">
        <v>2383</v>
      </c>
      <c r="C1551" s="36" t="s">
        <v>5578</v>
      </c>
      <c r="D1551" s="9" t="str">
        <f t="shared" si="73"/>
        <v>260003400</v>
      </c>
      <c r="E1551" s="41">
        <v>26000</v>
      </c>
      <c r="F1551" s="37">
        <v>3400</v>
      </c>
      <c r="G1551" s="9" t="str">
        <f>VLOOKUP(B1551,'[1]Business Unit Lookup'!A:B,2,FALSE)</f>
        <v>VA Community College System</v>
      </c>
      <c r="H1551" s="33" t="str">
        <f>VLOOKUP(C1551,'[1]Fund Lookup'!B:C,2,FALSE)</f>
        <v>ImprvmntPostscndryEdu-COVID-19</v>
      </c>
      <c r="I1551" s="35" t="s">
        <v>2307</v>
      </c>
      <c r="J1551" s="33" t="str">
        <f>VLOOKUP(I1551,'[1]Table B'!A:B,2,FALSE)</f>
        <v>CU-HE-Non-specific Activity</v>
      </c>
      <c r="K1551" s="9" t="str">
        <f t="shared" si="74"/>
        <v>500-CU-HE-Non-specific Activity</v>
      </c>
      <c r="L1551" s="9" t="str">
        <f>IFERROR(VLOOKUP(A1551,'[1]VAC as of March 2024'!A:K,11,FALSE),"No")</f>
        <v>No</v>
      </c>
      <c r="M1551" s="38" t="s">
        <v>5493</v>
      </c>
      <c r="O1551" s="38"/>
      <c r="P1551" s="38"/>
      <c r="Q1551" s="2"/>
    </row>
    <row r="1552" spans="1:17" x14ac:dyDescent="0.25">
      <c r="A1552" s="33" t="str">
        <f t="shared" si="72"/>
        <v>2600003410</v>
      </c>
      <c r="B1552" s="33" t="s">
        <v>2383</v>
      </c>
      <c r="C1552" s="33" t="s">
        <v>5581</v>
      </c>
      <c r="D1552" s="9" t="str">
        <f t="shared" si="73"/>
        <v>260003410</v>
      </c>
      <c r="E1552" s="34">
        <v>26000</v>
      </c>
      <c r="F1552" s="34">
        <v>3410</v>
      </c>
      <c r="G1552" s="9" t="str">
        <f>VLOOKUP(B1552,'[1]Business Unit Lookup'!A:B,2,FALSE)</f>
        <v>VA Community College System</v>
      </c>
      <c r="H1552" s="33" t="str">
        <f>VLOOKUP(C1552,'[1]Fund Lookup'!B:C,2,FALSE)</f>
        <v>GEER Fund - COVID-19</v>
      </c>
      <c r="I1552" s="35" t="s">
        <v>2307</v>
      </c>
      <c r="J1552" s="33" t="str">
        <f>VLOOKUP(I1552,'[1]Table B'!A:B,2,FALSE)</f>
        <v>CU-HE-Non-specific Activity</v>
      </c>
      <c r="K1552" s="9" t="str">
        <f t="shared" si="74"/>
        <v>500-CU-HE-Non-specific Activity</v>
      </c>
      <c r="L1552" s="9" t="str">
        <f>IFERROR(VLOOKUP(A1552,'[1]VAC as of March 2024'!A:K,11,FALSE),"No")</f>
        <v>No</v>
      </c>
      <c r="M1552" s="9" t="s">
        <v>5493</v>
      </c>
      <c r="Q1552" s="2"/>
    </row>
    <row r="1553" spans="1:17" x14ac:dyDescent="0.25">
      <c r="A1553" s="33" t="str">
        <f t="shared" si="72"/>
        <v>2600003420</v>
      </c>
      <c r="B1553" s="33" t="s">
        <v>2383</v>
      </c>
      <c r="C1553" s="33" t="s">
        <v>5584</v>
      </c>
      <c r="D1553" s="9" t="str">
        <f t="shared" si="73"/>
        <v>260003420</v>
      </c>
      <c r="E1553" s="34">
        <v>26000</v>
      </c>
      <c r="F1553" s="34">
        <v>3420</v>
      </c>
      <c r="G1553" s="9" t="str">
        <f>VLOOKUP(B1553,'[1]Business Unit Lookup'!A:B,2,FALSE)</f>
        <v>VA Community College System</v>
      </c>
      <c r="H1553" s="33" t="str">
        <f>VLOOKUP(C1553,'[1]Fund Lookup'!B:C,2,FALSE)</f>
        <v>Caresactrlffd-General-Covid-19</v>
      </c>
      <c r="I1553" s="35" t="s">
        <v>2307</v>
      </c>
      <c r="J1553" s="33" t="str">
        <f>VLOOKUP(I1553,'[1]Table B'!A:B,2,FALSE)</f>
        <v>CU-HE-Non-specific Activity</v>
      </c>
      <c r="K1553" s="9" t="str">
        <f t="shared" si="74"/>
        <v>500-CU-HE-Non-specific Activity</v>
      </c>
      <c r="L1553" s="9" t="str">
        <f>IFERROR(VLOOKUP(A1553,'[1]VAC as of March 2024'!A:K,11,FALSE),"No")</f>
        <v>No</v>
      </c>
      <c r="M1553" s="9" t="s">
        <v>5493</v>
      </c>
      <c r="Q1553" s="2"/>
    </row>
    <row r="1554" spans="1:17" x14ac:dyDescent="0.25">
      <c r="A1554" s="33" t="str">
        <f t="shared" si="72"/>
        <v>2600003440</v>
      </c>
      <c r="B1554" s="33" t="s">
        <v>2383</v>
      </c>
      <c r="C1554" s="33" t="s">
        <v>5370</v>
      </c>
      <c r="D1554" s="9" t="str">
        <f t="shared" si="73"/>
        <v>260003440</v>
      </c>
      <c r="E1554" s="34">
        <v>26000</v>
      </c>
      <c r="F1554" s="34">
        <v>3440</v>
      </c>
      <c r="G1554" s="9" t="str">
        <f>VLOOKUP(B1554,'[1]Business Unit Lookup'!A:B,2,FALSE)</f>
        <v>VA Community College System</v>
      </c>
      <c r="H1554" s="33" t="str">
        <f>VLOOKUP(C1554,'[1]Fund Lookup'!B:C,2,FALSE)</f>
        <v>EduStabFund-Students-COVID-19</v>
      </c>
      <c r="I1554" s="35" t="s">
        <v>2307</v>
      </c>
      <c r="J1554" s="33" t="str">
        <f>VLOOKUP(I1554,'[1]Table B'!A:B,2,FALSE)</f>
        <v>CU-HE-Non-specific Activity</v>
      </c>
      <c r="K1554" s="9" t="str">
        <f t="shared" si="74"/>
        <v>500-CU-HE-Non-specific Activity</v>
      </c>
      <c r="L1554" s="9" t="str">
        <f>IFERROR(VLOOKUP(A1554,'[1]VAC as of March 2024'!A:K,11,FALSE),"No")</f>
        <v>No</v>
      </c>
      <c r="M1554" s="9" t="s">
        <v>5493</v>
      </c>
      <c r="Q1554" s="2"/>
    </row>
    <row r="1555" spans="1:17" x14ac:dyDescent="0.25">
      <c r="A1555" s="33" t="str">
        <f t="shared" si="72"/>
        <v>2600003460</v>
      </c>
      <c r="B1555" s="41" t="s">
        <v>2383</v>
      </c>
      <c r="C1555" s="36" t="s">
        <v>8470</v>
      </c>
      <c r="D1555" s="9" t="str">
        <f t="shared" si="73"/>
        <v>260003460</v>
      </c>
      <c r="E1555" s="41">
        <v>26000</v>
      </c>
      <c r="F1555" s="37">
        <v>3460</v>
      </c>
      <c r="G1555" s="9" t="str">
        <f>VLOOKUP(B1555,'[1]Business Unit Lookup'!A:B,2,FALSE)</f>
        <v>VA Community College System</v>
      </c>
      <c r="H1555" s="33" t="str">
        <f>VLOOKUP(C1555,'[1]Fund Lookup'!B:C,2,FALSE)</f>
        <v>Innovative internship Fund</v>
      </c>
      <c r="I1555" s="35" t="s">
        <v>2307</v>
      </c>
      <c r="J1555" s="33" t="str">
        <f>VLOOKUP(I1555,'[1]Table B'!A:B,2,FALSE)</f>
        <v>CU-HE-Non-specific Activity</v>
      </c>
      <c r="K1555" s="9" t="str">
        <f t="shared" si="74"/>
        <v>500-CU-HE-Non-specific Activity</v>
      </c>
      <c r="L1555" s="9" t="str">
        <f>IFERROR(VLOOKUP(A1555,'[1]VAC as of March 2024'!A:K,11,FALSE),"No")</f>
        <v>No</v>
      </c>
      <c r="M1555" s="38" t="s">
        <v>2240</v>
      </c>
      <c r="O1555" s="38"/>
      <c r="P1555" s="38"/>
      <c r="Q1555" s="2"/>
    </row>
    <row r="1556" spans="1:17" x14ac:dyDescent="0.25">
      <c r="A1556" s="33" t="str">
        <f t="shared" si="72"/>
        <v>2600003490</v>
      </c>
      <c r="B1556" s="41" t="s">
        <v>2383</v>
      </c>
      <c r="C1556" s="36" t="s">
        <v>8475</v>
      </c>
      <c r="D1556" s="9" t="str">
        <f t="shared" si="73"/>
        <v>260003490</v>
      </c>
      <c r="E1556" s="41">
        <v>26000</v>
      </c>
      <c r="F1556" s="37">
        <v>3490</v>
      </c>
      <c r="G1556" s="9" t="str">
        <f>VLOOKUP(B1556,'[1]Business Unit Lookup'!A:B,2,FALSE)</f>
        <v>VA Community College System</v>
      </c>
      <c r="H1556" s="33" t="str">
        <f>VLOOKUP(C1556,'[1]Fund Lookup'!B:C,2,FALSE)</f>
        <v>NewEconomyWrkfrcCrdntlGrntFnd</v>
      </c>
      <c r="I1556" s="35" t="s">
        <v>2307</v>
      </c>
      <c r="J1556" s="33" t="str">
        <f>VLOOKUP(I1556,'[1]Table B'!A:B,2,FALSE)</f>
        <v>CU-HE-Non-specific Activity</v>
      </c>
      <c r="K1556" s="9" t="str">
        <f t="shared" si="74"/>
        <v>500-CU-HE-Non-specific Activity</v>
      </c>
      <c r="L1556" s="9" t="str">
        <f>IFERROR(VLOOKUP(A1556,'[1]VAC as of March 2024'!A:K,11,FALSE),"No")</f>
        <v>No</v>
      </c>
      <c r="M1556" s="38" t="s">
        <v>2240</v>
      </c>
      <c r="O1556" s="38"/>
      <c r="P1556" s="38"/>
      <c r="Q1556" s="2"/>
    </row>
    <row r="1557" spans="1:17" x14ac:dyDescent="0.25">
      <c r="A1557" s="33" t="str">
        <f t="shared" si="72"/>
        <v>2600003690</v>
      </c>
      <c r="B1557" s="33" t="s">
        <v>2383</v>
      </c>
      <c r="C1557" s="33" t="s">
        <v>5373</v>
      </c>
      <c r="D1557" s="9" t="str">
        <f t="shared" si="73"/>
        <v>260003690</v>
      </c>
      <c r="E1557" s="34">
        <v>26000</v>
      </c>
      <c r="F1557" s="34">
        <v>3690</v>
      </c>
      <c r="G1557" s="9" t="str">
        <f>VLOOKUP(B1557,'[1]Business Unit Lookup'!A:B,2,FALSE)</f>
        <v>VA Community College System</v>
      </c>
      <c r="H1557" s="33" t="str">
        <f>VLOOKUP(C1557,'[1]Fund Lookup'!B:C,2,FALSE)</f>
        <v>EduStabFund-Institutn-COVID-19</v>
      </c>
      <c r="I1557" s="35" t="s">
        <v>2307</v>
      </c>
      <c r="J1557" s="33" t="str">
        <f>VLOOKUP(I1557,'[1]Table B'!A:B,2,FALSE)</f>
        <v>CU-HE-Non-specific Activity</v>
      </c>
      <c r="K1557" s="9" t="str">
        <f t="shared" si="74"/>
        <v>500-CU-HE-Non-specific Activity</v>
      </c>
      <c r="L1557" s="9" t="str">
        <f>IFERROR(VLOOKUP(A1557,'[1]VAC as of March 2024'!A:K,11,FALSE),"No")</f>
        <v>No</v>
      </c>
      <c r="M1557" s="9" t="s">
        <v>5493</v>
      </c>
      <c r="Q1557" s="2"/>
    </row>
    <row r="1558" spans="1:17" x14ac:dyDescent="0.25">
      <c r="A1558" s="33" t="str">
        <f t="shared" si="72"/>
        <v>2600003710</v>
      </c>
      <c r="B1558" s="36" t="s">
        <v>2383</v>
      </c>
      <c r="C1558" s="36" t="s">
        <v>6137</v>
      </c>
      <c r="D1558" s="9" t="str">
        <f t="shared" si="73"/>
        <v>260003710</v>
      </c>
      <c r="E1558" s="35">
        <v>26000</v>
      </c>
      <c r="F1558" s="37">
        <v>3710</v>
      </c>
      <c r="G1558" s="9" t="str">
        <f>VLOOKUP(B1558,'[1]Business Unit Lookup'!A:B,2,FALSE)</f>
        <v>VA Community College System</v>
      </c>
      <c r="H1558" s="33" t="str">
        <f>VLOOKUP(C1558,'[1]Fund Lookup'!B:C,2,FALSE)</f>
        <v>FEMA - State Agy - COVID-19</v>
      </c>
      <c r="I1558" s="35" t="s">
        <v>2307</v>
      </c>
      <c r="J1558" s="33" t="str">
        <f>VLOOKUP(I1558,'[1]Table B'!A:B,2,FALSE)</f>
        <v>CU-HE-Non-specific Activity</v>
      </c>
      <c r="K1558" s="9" t="str">
        <f t="shared" si="74"/>
        <v>500-CU-HE-Non-specific Activity</v>
      </c>
      <c r="L1558" s="9" t="str">
        <f>IFERROR(VLOOKUP(A1558,'[1]VAC as of March 2024'!A:K,11,FALSE),"No")</f>
        <v>No</v>
      </c>
      <c r="M1558" s="38" t="s">
        <v>5493</v>
      </c>
      <c r="O1558" s="38"/>
      <c r="P1558" s="38"/>
      <c r="Q1558" s="2"/>
    </row>
    <row r="1559" spans="1:17" x14ac:dyDescent="0.25">
      <c r="A1559" s="33" t="str">
        <f t="shared" si="72"/>
        <v>2600003820</v>
      </c>
      <c r="B1559" s="33" t="s">
        <v>2383</v>
      </c>
      <c r="C1559" s="33" t="s">
        <v>856</v>
      </c>
      <c r="D1559" s="9" t="str">
        <f t="shared" si="73"/>
        <v>260003820</v>
      </c>
      <c r="E1559" s="34">
        <v>26000</v>
      </c>
      <c r="F1559" s="34">
        <v>3820</v>
      </c>
      <c r="G1559" s="9" t="str">
        <f>VLOOKUP(B1559,'[1]Business Unit Lookup'!A:B,2,FALSE)</f>
        <v>VA Community College System</v>
      </c>
      <c r="H1559" s="33" t="str">
        <f>VLOOKUP(C1559,'[1]Fund Lookup'!B:C,2,FALSE)</f>
        <v>WIA Yth Formula Grants-St-ARRA</v>
      </c>
      <c r="I1559" s="35" t="s">
        <v>2307</v>
      </c>
      <c r="J1559" s="33" t="str">
        <f>VLOOKUP(I1559,'[1]Table B'!A:B,2,FALSE)</f>
        <v>CU-HE-Non-specific Activity</v>
      </c>
      <c r="K1559" s="9" t="str">
        <f t="shared" si="74"/>
        <v>500-CU-HE-Non-specific Activity</v>
      </c>
      <c r="L1559" s="9" t="str">
        <f>IFERROR(VLOOKUP(A1559,'[1]VAC as of March 2024'!A:K,11,FALSE),"No")</f>
        <v>No</v>
      </c>
      <c r="M1559" s="9" t="s">
        <v>2281</v>
      </c>
      <c r="Q1559" s="2"/>
    </row>
    <row r="1560" spans="1:17" x14ac:dyDescent="0.25">
      <c r="A1560" s="33" t="str">
        <f t="shared" si="72"/>
        <v>2600003830</v>
      </c>
      <c r="B1560" s="33" t="s">
        <v>2383</v>
      </c>
      <c r="C1560" s="33" t="s">
        <v>858</v>
      </c>
      <c r="D1560" s="9" t="str">
        <f t="shared" si="73"/>
        <v>260003830</v>
      </c>
      <c r="E1560" s="34">
        <v>26000</v>
      </c>
      <c r="F1560" s="34">
        <v>3830</v>
      </c>
      <c r="G1560" s="9" t="str">
        <f>VLOOKUP(B1560,'[1]Business Unit Lookup'!A:B,2,FALSE)</f>
        <v>VA Community College System</v>
      </c>
      <c r="H1560" s="33" t="str">
        <f>VLOOKUP(C1560,'[1]Fund Lookup'!B:C,2,FALSE)</f>
        <v>WIA Dslctd Wrkrs-Frmla St-ARRA</v>
      </c>
      <c r="I1560" s="35" t="s">
        <v>2307</v>
      </c>
      <c r="J1560" s="33" t="str">
        <f>VLOOKUP(I1560,'[1]Table B'!A:B,2,FALSE)</f>
        <v>CU-HE-Non-specific Activity</v>
      </c>
      <c r="K1560" s="9" t="str">
        <f t="shared" si="74"/>
        <v>500-CU-HE-Non-specific Activity</v>
      </c>
      <c r="L1560" s="9" t="str">
        <f>IFERROR(VLOOKUP(A1560,'[1]VAC as of March 2024'!A:K,11,FALSE),"No")</f>
        <v>No</v>
      </c>
      <c r="M1560" s="9" t="s">
        <v>2281</v>
      </c>
      <c r="Q1560" s="2"/>
    </row>
    <row r="1561" spans="1:17" x14ac:dyDescent="0.25">
      <c r="A1561" s="33" t="str">
        <f t="shared" si="72"/>
        <v>2600003860</v>
      </c>
      <c r="B1561" s="33" t="s">
        <v>2383</v>
      </c>
      <c r="C1561" s="33" t="s">
        <v>863</v>
      </c>
      <c r="D1561" s="9" t="str">
        <f t="shared" si="73"/>
        <v>260003860</v>
      </c>
      <c r="E1561" s="34">
        <v>26000</v>
      </c>
      <c r="F1561" s="34">
        <v>3860</v>
      </c>
      <c r="G1561" s="9" t="str">
        <f>VLOOKUP(B1561,'[1]Business Unit Lookup'!A:B,2,FALSE)</f>
        <v>VA Community College System</v>
      </c>
      <c r="H1561" s="33" t="str">
        <f>VLOOKUP(C1561,'[1]Fund Lookup'!B:C,2,FALSE)</f>
        <v>Rcycl Matl Sale-Non-Gen/Fed-HE</v>
      </c>
      <c r="I1561" s="35" t="s">
        <v>2307</v>
      </c>
      <c r="J1561" s="33" t="str">
        <f>VLOOKUP(I1561,'[1]Table B'!A:B,2,FALSE)</f>
        <v>CU-HE-Non-specific Activity</v>
      </c>
      <c r="K1561" s="9" t="str">
        <f t="shared" si="74"/>
        <v>500-CU-HE-Non-specific Activity</v>
      </c>
      <c r="L1561" s="9" t="str">
        <f>IFERROR(VLOOKUP(A1561,'[1]VAC as of March 2024'!A:K,11,FALSE),"No")</f>
        <v>No</v>
      </c>
      <c r="M1561" s="9" t="s">
        <v>2240</v>
      </c>
      <c r="Q1561" s="2"/>
    </row>
    <row r="1562" spans="1:17" x14ac:dyDescent="0.25">
      <c r="A1562" s="33" t="str">
        <f t="shared" si="72"/>
        <v>2600003870</v>
      </c>
      <c r="B1562" s="33" t="s">
        <v>2383</v>
      </c>
      <c r="C1562" s="33" t="s">
        <v>865</v>
      </c>
      <c r="D1562" s="9" t="str">
        <f t="shared" si="73"/>
        <v>260003870</v>
      </c>
      <c r="E1562" s="34">
        <v>26000</v>
      </c>
      <c r="F1562" s="34">
        <v>3870</v>
      </c>
      <c r="G1562" s="9" t="str">
        <f>VLOOKUP(B1562,'[1]Business Unit Lookup'!A:B,2,FALSE)</f>
        <v>VA Community College System</v>
      </c>
      <c r="H1562" s="33" t="str">
        <f>VLOOKUP(C1562,'[1]Fund Lookup'!B:C,2,FALSE)</f>
        <v>Srplus Supp&amp;Equip Sales-Gen-HE</v>
      </c>
      <c r="I1562" s="35" t="s">
        <v>2307</v>
      </c>
      <c r="J1562" s="33" t="str">
        <f>VLOOKUP(I1562,'[1]Table B'!A:B,2,FALSE)</f>
        <v>CU-HE-Non-specific Activity</v>
      </c>
      <c r="K1562" s="9" t="str">
        <f t="shared" si="74"/>
        <v>500-CU-HE-Non-specific Activity</v>
      </c>
      <c r="L1562" s="9" t="str">
        <f>IFERROR(VLOOKUP(A1562,'[1]VAC as of March 2024'!A:K,11,FALSE),"No")</f>
        <v>No</v>
      </c>
      <c r="M1562" s="9" t="s">
        <v>2240</v>
      </c>
      <c r="Q1562" s="2"/>
    </row>
    <row r="1563" spans="1:17" x14ac:dyDescent="0.25">
      <c r="A1563" s="33" t="str">
        <f t="shared" si="72"/>
        <v>2600003880</v>
      </c>
      <c r="B1563" s="33" t="s">
        <v>2383</v>
      </c>
      <c r="C1563" s="33" t="s">
        <v>868</v>
      </c>
      <c r="D1563" s="9" t="str">
        <f t="shared" si="73"/>
        <v>260003880</v>
      </c>
      <c r="E1563" s="34">
        <v>26000</v>
      </c>
      <c r="F1563" s="34">
        <v>3880</v>
      </c>
      <c r="G1563" s="9" t="str">
        <f>VLOOKUP(B1563,'[1]Business Unit Lookup'!A:B,2,FALSE)</f>
        <v>VA Community College System</v>
      </c>
      <c r="H1563" s="33" t="str">
        <f>VLOOKUP(C1563,'[1]Fund Lookup'!B:C,2,FALSE)</f>
        <v>Supp&amp;Equip Sls-Non-Gen/Fed-HE</v>
      </c>
      <c r="I1563" s="35" t="s">
        <v>2307</v>
      </c>
      <c r="J1563" s="33" t="str">
        <f>VLOOKUP(I1563,'[1]Table B'!A:B,2,FALSE)</f>
        <v>CU-HE-Non-specific Activity</v>
      </c>
      <c r="K1563" s="9" t="str">
        <f t="shared" si="74"/>
        <v>500-CU-HE-Non-specific Activity</v>
      </c>
      <c r="L1563" s="9" t="str">
        <f>IFERROR(VLOOKUP(A1563,'[1]VAC as of March 2024'!A:K,11,FALSE),"No")</f>
        <v>No</v>
      </c>
      <c r="M1563" s="9" t="s">
        <v>2240</v>
      </c>
      <c r="Q1563" s="2"/>
    </row>
    <row r="1564" spans="1:17" x14ac:dyDescent="0.25">
      <c r="A1564" s="33" t="str">
        <f t="shared" si="72"/>
        <v>2600003890</v>
      </c>
      <c r="B1564" s="40" t="s">
        <v>2383</v>
      </c>
      <c r="C1564" s="36" t="s">
        <v>871</v>
      </c>
      <c r="D1564" s="9" t="str">
        <f t="shared" si="73"/>
        <v>260003890</v>
      </c>
      <c r="E1564" s="40">
        <v>26000</v>
      </c>
      <c r="F1564" s="37">
        <v>3890</v>
      </c>
      <c r="G1564" s="9" t="str">
        <f>VLOOKUP(B1564,'[1]Business Unit Lookup'!A:B,2,FALSE)</f>
        <v>VA Community College System</v>
      </c>
      <c r="H1564" s="33" t="str">
        <f>VLOOKUP(C1564,'[1]Fund Lookup'!B:C,2,FALSE)</f>
        <v>Proc Sale Of Srplus-Land&amp;Bldgs</v>
      </c>
      <c r="I1564" s="35" t="s">
        <v>2307</v>
      </c>
      <c r="J1564" s="33" t="str">
        <f>VLOOKUP(I1564,'[1]Table B'!A:B,2,FALSE)</f>
        <v>CU-HE-Non-specific Activity</v>
      </c>
      <c r="K1564" s="9" t="str">
        <f t="shared" si="74"/>
        <v>500-CU-HE-Non-specific Activity</v>
      </c>
      <c r="L1564" s="9" t="str">
        <f>IFERROR(VLOOKUP(A1564,'[1]VAC as of March 2024'!A:K,11,FALSE),"No")</f>
        <v>No</v>
      </c>
      <c r="M1564" s="38" t="s">
        <v>2240</v>
      </c>
      <c r="O1564" s="38"/>
      <c r="P1564" s="38"/>
      <c r="Q1564" s="2"/>
    </row>
    <row r="1565" spans="1:17" x14ac:dyDescent="0.25">
      <c r="A1565" s="33" t="str">
        <f t="shared" si="72"/>
        <v>2600003900</v>
      </c>
      <c r="B1565" s="33" t="s">
        <v>2383</v>
      </c>
      <c r="C1565" s="33" t="s">
        <v>874</v>
      </c>
      <c r="D1565" s="9" t="str">
        <f t="shared" si="73"/>
        <v>260003900</v>
      </c>
      <c r="E1565" s="34">
        <v>26000</v>
      </c>
      <c r="F1565" s="34">
        <v>3900</v>
      </c>
      <c r="G1565" s="9" t="str">
        <f>VLOOKUP(B1565,'[1]Business Unit Lookup'!A:B,2,FALSE)</f>
        <v>VA Community College System</v>
      </c>
      <c r="H1565" s="33" t="str">
        <f>VLOOKUP(C1565,'[1]Fund Lookup'!B:C,2,FALSE)</f>
        <v>Insurance Recovery - Higher Ed</v>
      </c>
      <c r="I1565" s="35" t="s">
        <v>2307</v>
      </c>
      <c r="J1565" s="33" t="str">
        <f>VLOOKUP(I1565,'[1]Table B'!A:B,2,FALSE)</f>
        <v>CU-HE-Non-specific Activity</v>
      </c>
      <c r="K1565" s="9" t="str">
        <f t="shared" si="74"/>
        <v>500-CU-HE-Non-specific Activity</v>
      </c>
      <c r="L1565" s="9" t="str">
        <f>IFERROR(VLOOKUP(A1565,'[1]VAC as of March 2024'!A:K,11,FALSE),"No")</f>
        <v>No</v>
      </c>
      <c r="M1565" s="9" t="s">
        <v>2240</v>
      </c>
      <c r="Q1565" s="2"/>
    </row>
    <row r="1566" spans="1:17" x14ac:dyDescent="0.25">
      <c r="A1566" s="33" t="str">
        <f t="shared" si="72"/>
        <v>2600007005</v>
      </c>
      <c r="B1566" s="33" t="s">
        <v>2383</v>
      </c>
      <c r="C1566" s="33" t="s">
        <v>1139</v>
      </c>
      <c r="D1566" s="9" t="str">
        <f t="shared" si="73"/>
        <v>260007005</v>
      </c>
      <c r="E1566" s="34">
        <v>26000</v>
      </c>
      <c r="F1566" s="34">
        <v>7005</v>
      </c>
      <c r="G1566" s="9" t="str">
        <f>VLOOKUP(B1566,'[1]Business Unit Lookup'!A:B,2,FALSE)</f>
        <v>VA Community College System</v>
      </c>
      <c r="H1566" s="33" t="str">
        <f>VLOOKUP(C1566,'[1]Fund Lookup'!B:C,2,FALSE)</f>
        <v>Trust And Agency-VCCS</v>
      </c>
      <c r="I1566" s="35" t="s">
        <v>2307</v>
      </c>
      <c r="J1566" s="33" t="str">
        <f>VLOOKUP(I1566,'[1]Table B'!A:B,2,FALSE)</f>
        <v>CU-HE-Non-specific Activity</v>
      </c>
      <c r="K1566" s="9" t="str">
        <f t="shared" si="74"/>
        <v>500-CU-HE-Non-specific Activity</v>
      </c>
      <c r="L1566" s="9" t="str">
        <f>IFERROR(VLOOKUP(A1566,'[1]VAC as of March 2024'!A:K,11,FALSE),"No")</f>
        <v>No</v>
      </c>
      <c r="M1566" s="9" t="s">
        <v>2248</v>
      </c>
      <c r="Q1566" s="2"/>
    </row>
    <row r="1567" spans="1:17" x14ac:dyDescent="0.25">
      <c r="A1567" s="33" t="str">
        <f t="shared" si="72"/>
        <v>2600007562</v>
      </c>
      <c r="B1567" s="33" t="s">
        <v>2383</v>
      </c>
      <c r="C1567" s="33" t="s">
        <v>1484</v>
      </c>
      <c r="D1567" s="9" t="str">
        <f t="shared" si="73"/>
        <v>260007562</v>
      </c>
      <c r="E1567" s="34">
        <v>26000</v>
      </c>
      <c r="F1567" s="34">
        <v>7562</v>
      </c>
      <c r="G1567" s="9" t="str">
        <f>VLOOKUP(B1567,'[1]Business Unit Lookup'!A:B,2,FALSE)</f>
        <v>VA Community College System</v>
      </c>
      <c r="H1567" s="33" t="str">
        <f>VLOOKUP(C1567,'[1]Fund Lookup'!B:C,2,FALSE)</f>
        <v>VA Research Investment Fund–GF</v>
      </c>
      <c r="I1567" s="35" t="s">
        <v>2236</v>
      </c>
      <c r="J1567" s="33" t="str">
        <f>VLOOKUP(I1567,'[1]Table B'!A:B,2,FALSE)</f>
        <v>General</v>
      </c>
      <c r="K1567" s="9" t="str">
        <f t="shared" si="74"/>
        <v>100-General</v>
      </c>
      <c r="L1567" s="9" t="str">
        <f>IFERROR(VLOOKUP(A1567,'[1]VAC as of March 2024'!A:K,11,FALSE),"No")</f>
        <v>Yes</v>
      </c>
      <c r="M1567" s="9" t="s">
        <v>2240</v>
      </c>
      <c r="O1567" s="33" t="s">
        <v>2240</v>
      </c>
      <c r="P1567" s="33" t="s">
        <v>6113</v>
      </c>
      <c r="Q1567" s="2" t="str">
        <f>VLOOKUP(P1567,'[1]Table E'!A:C,3,FALSE)</f>
        <v>Various ACFR Class</v>
      </c>
    </row>
    <row r="1568" spans="1:17" x14ac:dyDescent="0.25">
      <c r="A1568" s="33" t="str">
        <f t="shared" si="72"/>
        <v>2600008110</v>
      </c>
      <c r="B1568" s="33" t="s">
        <v>2383</v>
      </c>
      <c r="C1568" s="33" t="s">
        <v>1606</v>
      </c>
      <c r="D1568" s="9" t="str">
        <f t="shared" si="73"/>
        <v>260008110</v>
      </c>
      <c r="E1568" s="34">
        <v>26000</v>
      </c>
      <c r="F1568" s="34">
        <v>8110</v>
      </c>
      <c r="G1568" s="9" t="str">
        <f>VLOOKUP(B1568,'[1]Business Unit Lookup'!A:B,2,FALSE)</f>
        <v>VA Community College System</v>
      </c>
      <c r="H1568" s="33" t="str">
        <f>VLOOKUP(C1568,'[1]Fund Lookup'!B:C,2,FALSE)</f>
        <v>9(B) Debt Service-Const Costs</v>
      </c>
      <c r="I1568" s="35" t="s">
        <v>2307</v>
      </c>
      <c r="J1568" s="33" t="str">
        <f>VLOOKUP(I1568,'[1]Table B'!A:B,2,FALSE)</f>
        <v>CU-HE-Non-specific Activity</v>
      </c>
      <c r="K1568" s="9" t="str">
        <f t="shared" si="74"/>
        <v>500-CU-HE-Non-specific Activity</v>
      </c>
      <c r="L1568" s="9" t="str">
        <f>IFERROR(VLOOKUP(A1568,'[1]VAC as of March 2024'!A:K,11,FALSE),"No")</f>
        <v>No</v>
      </c>
      <c r="M1568" s="9" t="s">
        <v>2248</v>
      </c>
      <c r="Q1568" s="2"/>
    </row>
    <row r="1569" spans="1:17" x14ac:dyDescent="0.25">
      <c r="A1569" s="33" t="str">
        <f t="shared" si="72"/>
        <v>2600008140</v>
      </c>
      <c r="B1569" s="33" t="s">
        <v>2383</v>
      </c>
      <c r="C1569" s="33" t="s">
        <v>1616</v>
      </c>
      <c r="D1569" s="9" t="str">
        <f t="shared" si="73"/>
        <v>260008140</v>
      </c>
      <c r="E1569" s="34">
        <v>26000</v>
      </c>
      <c r="F1569" s="34">
        <v>8140</v>
      </c>
      <c r="G1569" s="9" t="str">
        <f>VLOOKUP(B1569,'[1]Business Unit Lookup'!A:B,2,FALSE)</f>
        <v>VA Community College System</v>
      </c>
      <c r="H1569" s="33" t="str">
        <f>VLOOKUP(C1569,'[1]Fund Lookup'!B:C,2,FALSE)</f>
        <v>9(D) Debt Service-Prin/Int Pay</v>
      </c>
      <c r="I1569" s="35" t="s">
        <v>2307</v>
      </c>
      <c r="J1569" s="33" t="str">
        <f>VLOOKUP(I1569,'[1]Table B'!A:B,2,FALSE)</f>
        <v>CU-HE-Non-specific Activity</v>
      </c>
      <c r="K1569" s="9" t="str">
        <f t="shared" si="74"/>
        <v>500-CU-HE-Non-specific Activity</v>
      </c>
      <c r="L1569" s="9" t="str">
        <f>IFERROR(VLOOKUP(A1569,'[1]VAC as of March 2024'!A:K,11,FALSE),"No")</f>
        <v>No</v>
      </c>
      <c r="M1569" s="9" t="s">
        <v>2248</v>
      </c>
      <c r="Q1569" s="2"/>
    </row>
    <row r="1570" spans="1:17" x14ac:dyDescent="0.25">
      <c r="A1570" s="33" t="str">
        <f t="shared" si="72"/>
        <v>2600008150</v>
      </c>
      <c r="B1570" s="33" t="s">
        <v>2383</v>
      </c>
      <c r="C1570" s="33" t="s">
        <v>1618</v>
      </c>
      <c r="D1570" s="9" t="str">
        <f t="shared" si="73"/>
        <v>260008150</v>
      </c>
      <c r="E1570" s="34">
        <v>26000</v>
      </c>
      <c r="F1570" s="34">
        <v>8150</v>
      </c>
      <c r="G1570" s="9" t="str">
        <f>VLOOKUP(B1570,'[1]Business Unit Lookup'!A:B,2,FALSE)</f>
        <v>VA Community College System</v>
      </c>
      <c r="H1570" s="33" t="str">
        <f>VLOOKUP(C1570,'[1]Fund Lookup'!B:C,2,FALSE)</f>
        <v>9(D) Rev Bonds-Construction</v>
      </c>
      <c r="I1570" s="35" t="s">
        <v>2307</v>
      </c>
      <c r="J1570" s="33" t="str">
        <f>VLOOKUP(I1570,'[1]Table B'!A:B,2,FALSE)</f>
        <v>CU-HE-Non-specific Activity</v>
      </c>
      <c r="K1570" s="9" t="str">
        <f t="shared" si="74"/>
        <v>500-CU-HE-Non-specific Activity</v>
      </c>
      <c r="L1570" s="9" t="str">
        <f>IFERROR(VLOOKUP(A1570,'[1]VAC as of March 2024'!A:K,11,FALSE),"No")</f>
        <v>No</v>
      </c>
      <c r="M1570" s="9" t="s">
        <v>2248</v>
      </c>
      <c r="Q1570" s="2"/>
    </row>
    <row r="1571" spans="1:17" x14ac:dyDescent="0.25">
      <c r="A1571" s="33" t="str">
        <f t="shared" si="72"/>
        <v>2600008170</v>
      </c>
      <c r="B1571" s="33" t="s">
        <v>2383</v>
      </c>
      <c r="C1571" s="33" t="s">
        <v>1620</v>
      </c>
      <c r="D1571" s="9" t="str">
        <f t="shared" si="73"/>
        <v>260008170</v>
      </c>
      <c r="E1571" s="34">
        <v>26000</v>
      </c>
      <c r="F1571" s="34">
        <v>8170</v>
      </c>
      <c r="G1571" s="9" t="str">
        <f>VLOOKUP(B1571,'[1]Business Unit Lookup'!A:B,2,FALSE)</f>
        <v>VA Community College System</v>
      </c>
      <c r="H1571" s="33" t="str">
        <f>VLOOKUP(C1571,'[1]Fund Lookup'!B:C,2,FALSE)</f>
        <v>VCBA 21St Century</v>
      </c>
      <c r="I1571" s="35" t="s">
        <v>2307</v>
      </c>
      <c r="J1571" s="33" t="str">
        <f>VLOOKUP(I1571,'[1]Table B'!A:B,2,FALSE)</f>
        <v>CU-HE-Non-specific Activity</v>
      </c>
      <c r="K1571" s="9" t="str">
        <f t="shared" si="74"/>
        <v>500-CU-HE-Non-specific Activity</v>
      </c>
      <c r="L1571" s="9" t="str">
        <f>IFERROR(VLOOKUP(A1571,'[1]VAC as of March 2024'!A:K,11,FALSE),"No")</f>
        <v>No</v>
      </c>
      <c r="M1571" s="9" t="s">
        <v>2248</v>
      </c>
      <c r="Q1571" s="2"/>
    </row>
    <row r="1572" spans="1:17" x14ac:dyDescent="0.25">
      <c r="A1572" s="33" t="str">
        <f t="shared" si="72"/>
        <v>2600009650</v>
      </c>
      <c r="B1572" s="33" t="s">
        <v>2383</v>
      </c>
      <c r="C1572" s="33" t="s">
        <v>2089</v>
      </c>
      <c r="D1572" s="9" t="str">
        <f t="shared" si="73"/>
        <v>260009650</v>
      </c>
      <c r="E1572" s="34">
        <v>26000</v>
      </c>
      <c r="F1572" s="34">
        <v>9650</v>
      </c>
      <c r="G1572" s="9" t="str">
        <f>VLOOKUP(B1572,'[1]Business Unit Lookup'!A:B,2,FALSE)</f>
        <v>VA Community College System</v>
      </c>
      <c r="H1572" s="33" t="str">
        <f>VLOOKUP(C1572,'[1]Fund Lookup'!B:C,2,FALSE)</f>
        <v>Central Capital Planning Fund</v>
      </c>
      <c r="I1572" s="35" t="s">
        <v>2236</v>
      </c>
      <c r="J1572" s="33" t="str">
        <f>VLOOKUP(I1572,'[1]Table B'!A:B,2,FALSE)</f>
        <v>General</v>
      </c>
      <c r="K1572" s="9" t="str">
        <f t="shared" si="74"/>
        <v>100-General</v>
      </c>
      <c r="L1572" s="9" t="str">
        <f>IFERROR(VLOOKUP(A1572,'[1]VAC as of March 2024'!A:K,11,FALSE),"No")</f>
        <v>No</v>
      </c>
      <c r="M1572" s="9" t="s">
        <v>2240</v>
      </c>
      <c r="O1572" s="33" t="s">
        <v>2241</v>
      </c>
      <c r="P1572" s="33" t="s">
        <v>6079</v>
      </c>
      <c r="Q1572" s="2" t="str">
        <f>VLOOKUP(P1572,'[1]Table E'!A:C,3,FALSE)</f>
        <v>Central Capital Planning</v>
      </c>
    </row>
    <row r="1573" spans="1:17" x14ac:dyDescent="0.25">
      <c r="A1573" s="33" t="str">
        <f t="shared" si="72"/>
        <v>2610001000</v>
      </c>
      <c r="B1573" s="33" t="s">
        <v>2384</v>
      </c>
      <c r="C1573" s="33" t="s">
        <v>1</v>
      </c>
      <c r="D1573" s="9" t="str">
        <f t="shared" si="73"/>
        <v>261001000</v>
      </c>
      <c r="E1573" s="34">
        <v>26100</v>
      </c>
      <c r="F1573" s="34">
        <v>1000</v>
      </c>
      <c r="G1573" s="9" t="str">
        <f>VLOOKUP(B1573,'[1]Business Unit Lookup'!A:B,2,FALSE)</f>
        <v>VCCS - Central Office</v>
      </c>
      <c r="H1573" s="33" t="str">
        <f>VLOOKUP(C1573,'[1]Fund Lookup'!B:C,2,FALSE)</f>
        <v>General Fund</v>
      </c>
      <c r="I1573" s="35" t="s">
        <v>2236</v>
      </c>
      <c r="J1573" s="33" t="str">
        <f>VLOOKUP(I1573,'[1]Table B'!A:B,2,FALSE)</f>
        <v>General</v>
      </c>
      <c r="K1573" s="9" t="str">
        <f t="shared" si="74"/>
        <v>100-General</v>
      </c>
      <c r="L1573" s="9" t="str">
        <f>IFERROR(VLOOKUP(A1573,'[1]VAC as of March 2024'!A:K,11,FALSE),"No")</f>
        <v>No</v>
      </c>
      <c r="M1573" s="9" t="s">
        <v>2237</v>
      </c>
      <c r="O1573" s="33" t="s">
        <v>2240</v>
      </c>
      <c r="P1573" s="33" t="s">
        <v>6061</v>
      </c>
      <c r="Q1573" s="2" t="str">
        <f>VLOOKUP(P1573,'[1]Table E'!A:C,3,FALSE)</f>
        <v>Unassigned</v>
      </c>
    </row>
    <row r="1574" spans="1:17" x14ac:dyDescent="0.25">
      <c r="A1574" s="33" t="str">
        <f t="shared" si="72"/>
        <v>2610002704</v>
      </c>
      <c r="B1574" s="33" t="s">
        <v>2384</v>
      </c>
      <c r="C1574" s="33" t="s">
        <v>631</v>
      </c>
      <c r="D1574" s="9" t="str">
        <f t="shared" si="73"/>
        <v>261002704</v>
      </c>
      <c r="E1574" s="34">
        <v>26100</v>
      </c>
      <c r="F1574" s="34">
        <v>2704</v>
      </c>
      <c r="G1574" s="9" t="str">
        <f>VLOOKUP(B1574,'[1]Business Unit Lookup'!A:B,2,FALSE)</f>
        <v>VCCS - Central Office</v>
      </c>
      <c r="H1574" s="33" t="str">
        <f>VLOOKUP(C1574,'[1]Fund Lookup'!B:C,2,FALSE)</f>
        <v>Parking - VCCS/CO</v>
      </c>
      <c r="I1574" s="35" t="s">
        <v>2307</v>
      </c>
      <c r="J1574" s="33" t="str">
        <f>VLOOKUP(I1574,'[1]Table B'!A:B,2,FALSE)</f>
        <v>CU-HE-Non-specific Activity</v>
      </c>
      <c r="K1574" s="9" t="str">
        <f t="shared" si="74"/>
        <v>500-CU-HE-Non-specific Activity</v>
      </c>
      <c r="L1574" s="9" t="str">
        <f>IFERROR(VLOOKUP(A1574,'[1]VAC as of March 2024'!A:K,11,FALSE),"No")</f>
        <v>No</v>
      </c>
      <c r="M1574" s="9" t="s">
        <v>2240</v>
      </c>
      <c r="Q1574" s="2"/>
    </row>
    <row r="1575" spans="1:17" x14ac:dyDescent="0.25">
      <c r="A1575" s="33" t="str">
        <f t="shared" si="72"/>
        <v>2610002971</v>
      </c>
      <c r="B1575" s="33" t="s">
        <v>2384</v>
      </c>
      <c r="C1575" s="33" t="s">
        <v>761</v>
      </c>
      <c r="D1575" s="9" t="str">
        <f t="shared" si="73"/>
        <v>261002971</v>
      </c>
      <c r="E1575" s="34">
        <v>26100</v>
      </c>
      <c r="F1575" s="34">
        <v>2971</v>
      </c>
      <c r="G1575" s="9" t="str">
        <f>VLOOKUP(B1575,'[1]Business Unit Lookup'!A:B,2,FALSE)</f>
        <v>VCCS - Central Office</v>
      </c>
      <c r="H1575" s="33" t="str">
        <f>VLOOKUP(C1575,'[1]Fund Lookup'!B:C,2,FALSE)</f>
        <v>Asbestos Claims Trust Fund</v>
      </c>
      <c r="I1575" s="35" t="s">
        <v>2307</v>
      </c>
      <c r="J1575" s="33" t="str">
        <f>VLOOKUP(I1575,'[1]Table B'!A:B,2,FALSE)</f>
        <v>CU-HE-Non-specific Activity</v>
      </c>
      <c r="K1575" s="9" t="str">
        <f t="shared" si="74"/>
        <v>500-CU-HE-Non-specific Activity</v>
      </c>
      <c r="L1575" s="9" t="str">
        <f>IFERROR(VLOOKUP(A1575,'[1]VAC as of March 2024'!A:K,11,FALSE),"No")</f>
        <v>No</v>
      </c>
      <c r="M1575" s="9" t="s">
        <v>2240</v>
      </c>
      <c r="Q1575" s="2"/>
    </row>
    <row r="1576" spans="1:17" x14ac:dyDescent="0.25">
      <c r="A1576" s="33" t="str">
        <f t="shared" si="72"/>
        <v>2610003000</v>
      </c>
      <c r="B1576" s="33" t="s">
        <v>2384</v>
      </c>
      <c r="C1576" s="33" t="s">
        <v>772</v>
      </c>
      <c r="D1576" s="9" t="str">
        <f t="shared" si="73"/>
        <v>261003000</v>
      </c>
      <c r="E1576" s="34">
        <v>26100</v>
      </c>
      <c r="F1576" s="34">
        <v>3000</v>
      </c>
      <c r="G1576" s="9" t="str">
        <f>VLOOKUP(B1576,'[1]Business Unit Lookup'!A:B,2,FALSE)</f>
        <v>VCCS - Central Office</v>
      </c>
      <c r="H1576" s="33" t="str">
        <f>VLOOKUP(C1576,'[1]Fund Lookup'!B:C,2,FALSE)</f>
        <v>Higher Education Operating</v>
      </c>
      <c r="I1576" s="35" t="s">
        <v>2307</v>
      </c>
      <c r="J1576" s="33" t="str">
        <f>VLOOKUP(I1576,'[1]Table B'!A:B,2,FALSE)</f>
        <v>CU-HE-Non-specific Activity</v>
      </c>
      <c r="K1576" s="9" t="str">
        <f t="shared" si="74"/>
        <v>500-CU-HE-Non-specific Activity</v>
      </c>
      <c r="L1576" s="9" t="str">
        <f>IFERROR(VLOOKUP(A1576,'[1]VAC as of March 2024'!A:K,11,FALSE),"No")</f>
        <v>No</v>
      </c>
      <c r="M1576" s="9" t="s">
        <v>2240</v>
      </c>
      <c r="Q1576" s="2"/>
    </row>
    <row r="1577" spans="1:17" x14ac:dyDescent="0.25">
      <c r="A1577" s="33" t="str">
        <f t="shared" si="72"/>
        <v>2610003010</v>
      </c>
      <c r="B1577" s="33" t="s">
        <v>2384</v>
      </c>
      <c r="C1577" s="33" t="s">
        <v>775</v>
      </c>
      <c r="D1577" s="9" t="str">
        <f t="shared" si="73"/>
        <v>261003010</v>
      </c>
      <c r="E1577" s="34">
        <v>26100</v>
      </c>
      <c r="F1577" s="34">
        <v>3010</v>
      </c>
      <c r="G1577" s="9" t="str">
        <f>VLOOKUP(B1577,'[1]Business Unit Lookup'!A:B,2,FALSE)</f>
        <v>VCCS - Central Office</v>
      </c>
      <c r="H1577" s="33" t="str">
        <f>VLOOKUP(C1577,'[1]Fund Lookup'!B:C,2,FALSE)</f>
        <v>Higher Education Federal</v>
      </c>
      <c r="I1577" s="35" t="s">
        <v>2307</v>
      </c>
      <c r="J1577" s="33" t="str">
        <f>VLOOKUP(I1577,'[1]Table B'!A:B,2,FALSE)</f>
        <v>CU-HE-Non-specific Activity</v>
      </c>
      <c r="K1577" s="9" t="str">
        <f t="shared" si="74"/>
        <v>500-CU-HE-Non-specific Activity</v>
      </c>
      <c r="L1577" s="9" t="str">
        <f>IFERROR(VLOOKUP(A1577,'[1]VAC as of March 2024'!A:K,11,FALSE),"No")</f>
        <v>No</v>
      </c>
      <c r="M1577" s="9" t="s">
        <v>2248</v>
      </c>
      <c r="Q1577" s="2"/>
    </row>
    <row r="1578" spans="1:17" x14ac:dyDescent="0.25">
      <c r="A1578" s="33" t="str">
        <f t="shared" si="72"/>
        <v>2610003020</v>
      </c>
      <c r="B1578" s="33" t="s">
        <v>2384</v>
      </c>
      <c r="C1578" s="33" t="s">
        <v>778</v>
      </c>
      <c r="D1578" s="9" t="str">
        <f t="shared" si="73"/>
        <v>261003020</v>
      </c>
      <c r="E1578" s="34">
        <v>26100</v>
      </c>
      <c r="F1578" s="34">
        <v>3020</v>
      </c>
      <c r="G1578" s="9" t="str">
        <f>VLOOKUP(B1578,'[1]Business Unit Lookup'!A:B,2,FALSE)</f>
        <v>VCCS - Central Office</v>
      </c>
      <c r="H1578" s="33" t="str">
        <f>VLOOKUP(C1578,'[1]Fund Lookup'!B:C,2,FALSE)</f>
        <v>Foundation/Othr Grants/Cntrcts</v>
      </c>
      <c r="I1578" s="35" t="s">
        <v>2307</v>
      </c>
      <c r="J1578" s="33" t="str">
        <f>VLOOKUP(I1578,'[1]Table B'!A:B,2,FALSE)</f>
        <v>CU-HE-Non-specific Activity</v>
      </c>
      <c r="K1578" s="9" t="str">
        <f t="shared" si="74"/>
        <v>500-CU-HE-Non-specific Activity</v>
      </c>
      <c r="L1578" s="9" t="str">
        <f>IFERROR(VLOOKUP(A1578,'[1]VAC as of March 2024'!A:K,11,FALSE),"No")</f>
        <v>No</v>
      </c>
      <c r="M1578" s="9" t="s">
        <v>2248</v>
      </c>
      <c r="Q1578" s="2"/>
    </row>
    <row r="1579" spans="1:17" x14ac:dyDescent="0.25">
      <c r="A1579" s="33" t="str">
        <f t="shared" si="72"/>
        <v>2610003030</v>
      </c>
      <c r="B1579" s="33" t="s">
        <v>2384</v>
      </c>
      <c r="C1579" s="33" t="s">
        <v>780</v>
      </c>
      <c r="D1579" s="9" t="str">
        <f t="shared" si="73"/>
        <v>261003030</v>
      </c>
      <c r="E1579" s="34">
        <v>26100</v>
      </c>
      <c r="F1579" s="34">
        <v>3030</v>
      </c>
      <c r="G1579" s="9" t="str">
        <f>VLOOKUP(B1579,'[1]Business Unit Lookup'!A:B,2,FALSE)</f>
        <v>VCCS - Central Office</v>
      </c>
      <c r="H1579" s="33" t="str">
        <f>VLOOKUP(C1579,'[1]Fund Lookup'!B:C,2,FALSE)</f>
        <v>Indirect Cost Recovery</v>
      </c>
      <c r="I1579" s="35" t="s">
        <v>2307</v>
      </c>
      <c r="J1579" s="33" t="str">
        <f>VLOOKUP(I1579,'[1]Table B'!A:B,2,FALSE)</f>
        <v>CU-HE-Non-specific Activity</v>
      </c>
      <c r="K1579" s="9" t="str">
        <f t="shared" si="74"/>
        <v>500-CU-HE-Non-specific Activity</v>
      </c>
      <c r="L1579" s="9" t="str">
        <f>IFERROR(VLOOKUP(A1579,'[1]VAC as of March 2024'!A:K,11,FALSE),"No")</f>
        <v>No</v>
      </c>
      <c r="M1579" s="9" t="s">
        <v>2240</v>
      </c>
      <c r="Q1579" s="2"/>
    </row>
    <row r="1580" spans="1:17" x14ac:dyDescent="0.25">
      <c r="A1580" s="33" t="str">
        <f t="shared" si="72"/>
        <v>2610003040</v>
      </c>
      <c r="B1580" s="87" t="s">
        <v>2384</v>
      </c>
      <c r="C1580" s="36" t="s">
        <v>8347</v>
      </c>
      <c r="D1580" s="9" t="str">
        <f t="shared" si="73"/>
        <v>261003040</v>
      </c>
      <c r="E1580" s="87">
        <v>26100</v>
      </c>
      <c r="F1580" s="37">
        <v>3040</v>
      </c>
      <c r="G1580" s="9" t="str">
        <f>VLOOKUP(B1580,'[1]Business Unit Lookup'!A:B,2,FALSE)</f>
        <v>VCCS - Central Office</v>
      </c>
      <c r="H1580" s="33" t="str">
        <f>VLOOKUP(C1580,'[1]Fund Lookup'!B:C,2,FALSE)</f>
        <v>Institutional Reserve Fund</v>
      </c>
      <c r="I1580" s="35" t="s">
        <v>2307</v>
      </c>
      <c r="J1580" s="33" t="str">
        <f>VLOOKUP(I1580,'[1]Table B'!A:B,2,FALSE)</f>
        <v>CU-HE-Non-specific Activity</v>
      </c>
      <c r="K1580" s="9" t="str">
        <f t="shared" si="74"/>
        <v>500-CU-HE-Non-specific Activity</v>
      </c>
      <c r="L1580" s="9" t="str">
        <f>IFERROR(VLOOKUP(A1580,'[1]VAC as of March 2024'!A:K,11,FALSE),"No")</f>
        <v>No</v>
      </c>
      <c r="M1580" s="37" t="s">
        <v>2240</v>
      </c>
      <c r="O1580" s="38"/>
      <c r="P1580" s="38"/>
      <c r="Q1580" s="2"/>
    </row>
    <row r="1581" spans="1:17" x14ac:dyDescent="0.25">
      <c r="A1581" s="33" t="str">
        <f t="shared" si="72"/>
        <v>2610003060</v>
      </c>
      <c r="B1581" s="33" t="s">
        <v>2384</v>
      </c>
      <c r="C1581" s="33" t="s">
        <v>785</v>
      </c>
      <c r="D1581" s="9" t="str">
        <f t="shared" si="73"/>
        <v>261003060</v>
      </c>
      <c r="E1581" s="34">
        <v>26100</v>
      </c>
      <c r="F1581" s="34">
        <v>3060</v>
      </c>
      <c r="G1581" s="9" t="str">
        <f>VLOOKUP(B1581,'[1]Business Unit Lookup'!A:B,2,FALSE)</f>
        <v>VCCS - Central Office</v>
      </c>
      <c r="H1581" s="33" t="str">
        <f>VLOOKUP(C1581,'[1]Fund Lookup'!B:C,2,FALSE)</f>
        <v>Auxiliary Enterprise</v>
      </c>
      <c r="I1581" s="35" t="s">
        <v>2307</v>
      </c>
      <c r="J1581" s="33" t="str">
        <f>VLOOKUP(I1581,'[1]Table B'!A:B,2,FALSE)</f>
        <v>CU-HE-Non-specific Activity</v>
      </c>
      <c r="K1581" s="9" t="str">
        <f t="shared" si="74"/>
        <v>500-CU-HE-Non-specific Activity</v>
      </c>
      <c r="L1581" s="9" t="str">
        <f>IFERROR(VLOOKUP(A1581,'[1]VAC as of March 2024'!A:K,11,FALSE),"No")</f>
        <v>No</v>
      </c>
      <c r="M1581" s="9" t="s">
        <v>2240</v>
      </c>
      <c r="Q1581" s="2"/>
    </row>
    <row r="1582" spans="1:17" x14ac:dyDescent="0.25">
      <c r="A1582" s="33" t="str">
        <f t="shared" si="72"/>
        <v>2610003080</v>
      </c>
      <c r="B1582" s="33" t="s">
        <v>2384</v>
      </c>
      <c r="C1582" s="33" t="s">
        <v>790</v>
      </c>
      <c r="D1582" s="9" t="str">
        <f t="shared" si="73"/>
        <v>261003080</v>
      </c>
      <c r="E1582" s="34">
        <v>26100</v>
      </c>
      <c r="F1582" s="34">
        <v>3080</v>
      </c>
      <c r="G1582" s="9" t="str">
        <f>VLOOKUP(B1582,'[1]Business Unit Lookup'!A:B,2,FALSE)</f>
        <v>VCCS - Central Office</v>
      </c>
      <c r="H1582" s="33" t="str">
        <f>VLOOKUP(C1582,'[1]Fund Lookup'!B:C,2,FALSE)</f>
        <v>Work Study</v>
      </c>
      <c r="I1582" s="35" t="s">
        <v>2307</v>
      </c>
      <c r="J1582" s="33" t="str">
        <f>VLOOKUP(I1582,'[1]Table B'!A:B,2,FALSE)</f>
        <v>CU-HE-Non-specific Activity</v>
      </c>
      <c r="K1582" s="9" t="str">
        <f t="shared" si="74"/>
        <v>500-CU-HE-Non-specific Activity</v>
      </c>
      <c r="L1582" s="9" t="str">
        <f>IFERROR(VLOOKUP(A1582,'[1]VAC as of March 2024'!A:K,11,FALSE),"No")</f>
        <v>No</v>
      </c>
      <c r="M1582" s="9" t="s">
        <v>2248</v>
      </c>
      <c r="Q1582" s="2"/>
    </row>
    <row r="1583" spans="1:17" x14ac:dyDescent="0.25">
      <c r="A1583" s="33" t="str">
        <f t="shared" si="72"/>
        <v>2610003170</v>
      </c>
      <c r="B1583" s="33" t="s">
        <v>2384</v>
      </c>
      <c r="C1583" s="33" t="s">
        <v>809</v>
      </c>
      <c r="D1583" s="9" t="str">
        <f t="shared" si="73"/>
        <v>261003170</v>
      </c>
      <c r="E1583" s="34">
        <v>26100</v>
      </c>
      <c r="F1583" s="34">
        <v>3170</v>
      </c>
      <c r="G1583" s="9" t="str">
        <f>VLOOKUP(B1583,'[1]Business Unit Lookup'!A:B,2,FALSE)</f>
        <v>VCCS - Central Office</v>
      </c>
      <c r="H1583" s="33" t="str">
        <f>VLOOKUP(C1583,'[1]Fund Lookup'!B:C,2,FALSE)</f>
        <v>Student Financial Assistance</v>
      </c>
      <c r="I1583" s="35" t="s">
        <v>2307</v>
      </c>
      <c r="J1583" s="33" t="str">
        <f>VLOOKUP(I1583,'[1]Table B'!A:B,2,FALSE)</f>
        <v>CU-HE-Non-specific Activity</v>
      </c>
      <c r="K1583" s="9" t="str">
        <f t="shared" si="74"/>
        <v>500-CU-HE-Non-specific Activity</v>
      </c>
      <c r="L1583" s="9" t="str">
        <f>IFERROR(VLOOKUP(A1583,'[1]VAC as of March 2024'!A:K,11,FALSE),"No")</f>
        <v>No</v>
      </c>
      <c r="M1583" s="9" t="s">
        <v>2240</v>
      </c>
      <c r="Q1583" s="2"/>
    </row>
    <row r="1584" spans="1:17" x14ac:dyDescent="0.25">
      <c r="A1584" s="33" t="str">
        <f t="shared" si="72"/>
        <v>2610003190</v>
      </c>
      <c r="B1584" s="33" t="s">
        <v>2384</v>
      </c>
      <c r="C1584" s="33" t="s">
        <v>811</v>
      </c>
      <c r="D1584" s="9" t="str">
        <f t="shared" si="73"/>
        <v>261003190</v>
      </c>
      <c r="E1584" s="34">
        <v>26100</v>
      </c>
      <c r="F1584" s="34">
        <v>3190</v>
      </c>
      <c r="G1584" s="9" t="str">
        <f>VLOOKUP(B1584,'[1]Business Unit Lookup'!A:B,2,FALSE)</f>
        <v>VCCS - Central Office</v>
      </c>
      <c r="H1584" s="33" t="str">
        <f>VLOOKUP(C1584,'[1]Fund Lookup'!B:C,2,FALSE)</f>
        <v>Workforce Development Program</v>
      </c>
      <c r="I1584" s="35" t="s">
        <v>2307</v>
      </c>
      <c r="J1584" s="33" t="str">
        <f>VLOOKUP(I1584,'[1]Table B'!A:B,2,FALSE)</f>
        <v>CU-HE-Non-specific Activity</v>
      </c>
      <c r="K1584" s="9" t="str">
        <f t="shared" si="74"/>
        <v>500-CU-HE-Non-specific Activity</v>
      </c>
      <c r="L1584" s="9" t="str">
        <f>IFERROR(VLOOKUP(A1584,'[1]VAC as of March 2024'!A:K,11,FALSE),"No")</f>
        <v>No</v>
      </c>
      <c r="M1584" s="9" t="s">
        <v>2240</v>
      </c>
      <c r="Q1584" s="2"/>
    </row>
    <row r="1585" spans="1:17" ht="15.75" x14ac:dyDescent="0.25">
      <c r="A1585" s="33" t="str">
        <f t="shared" si="72"/>
        <v>2610003210</v>
      </c>
      <c r="B1585" s="43" t="s">
        <v>2384</v>
      </c>
      <c r="C1585" s="36" t="s">
        <v>6135</v>
      </c>
      <c r="D1585" s="9" t="str">
        <f t="shared" si="73"/>
        <v>261003210</v>
      </c>
      <c r="E1585" s="44">
        <v>26100</v>
      </c>
      <c r="F1585" s="37">
        <v>3210</v>
      </c>
      <c r="G1585" s="9" t="str">
        <f>VLOOKUP(B1585,'[1]Business Unit Lookup'!A:B,2,FALSE)</f>
        <v>VCCS - Central Office</v>
      </c>
      <c r="H1585" s="33" t="str">
        <f>VLOOKUP(C1585,'[1]Fund Lookup'!B:C,2,FALSE)</f>
        <v>ARP-CrvStLoclFisRecFd-COVID-19</v>
      </c>
      <c r="I1585" s="35" t="s">
        <v>2307</v>
      </c>
      <c r="J1585" s="33" t="str">
        <f>VLOOKUP(I1585,'[1]Table B'!A:B,2,FALSE)</f>
        <v>CU-HE-Non-specific Activity</v>
      </c>
      <c r="K1585" s="9" t="str">
        <f t="shared" si="74"/>
        <v>500-CU-HE-Non-specific Activity</v>
      </c>
      <c r="L1585" s="9" t="str">
        <f>IFERROR(VLOOKUP(A1585,'[1]VAC as of March 2024'!A:K,11,FALSE),"No")</f>
        <v>No</v>
      </c>
      <c r="M1585" s="38" t="s">
        <v>5493</v>
      </c>
      <c r="O1585" s="38"/>
      <c r="P1585" s="38"/>
      <c r="Q1585" s="2"/>
    </row>
    <row r="1586" spans="1:17" x14ac:dyDescent="0.25">
      <c r="A1586" s="33" t="str">
        <f t="shared" si="72"/>
        <v>2610003280</v>
      </c>
      <c r="B1586" s="33" t="s">
        <v>2384</v>
      </c>
      <c r="C1586" s="33" t="s">
        <v>5559</v>
      </c>
      <c r="D1586" s="9" t="str">
        <f t="shared" si="73"/>
        <v>261003280</v>
      </c>
      <c r="E1586" s="34">
        <v>26100</v>
      </c>
      <c r="F1586" s="34">
        <v>3280</v>
      </c>
      <c r="G1586" s="9" t="str">
        <f>VLOOKUP(B1586,'[1]Business Unit Lookup'!A:B,2,FALSE)</f>
        <v>VCCS - Central Office</v>
      </c>
      <c r="H1586" s="33" t="str">
        <f>VLOOKUP(C1586,'[1]Fund Lookup'!B:C,2,FALSE)</f>
        <v>CoronavrsEmrSpplFdPrg-COVID-19</v>
      </c>
      <c r="I1586" s="35" t="s">
        <v>2307</v>
      </c>
      <c r="J1586" s="33" t="str">
        <f>VLOOKUP(I1586,'[1]Table B'!A:B,2,FALSE)</f>
        <v>CU-HE-Non-specific Activity</v>
      </c>
      <c r="K1586" s="9" t="str">
        <f t="shared" si="74"/>
        <v>500-CU-HE-Non-specific Activity</v>
      </c>
      <c r="L1586" s="9" t="str">
        <f>IFERROR(VLOOKUP(A1586,'[1]VAC as of March 2024'!A:K,11,FALSE),"No")</f>
        <v>No</v>
      </c>
      <c r="M1586" s="9" t="s">
        <v>5493</v>
      </c>
      <c r="Q1586" s="2"/>
    </row>
    <row r="1587" spans="1:17" x14ac:dyDescent="0.25">
      <c r="A1587" s="33" t="str">
        <f t="shared" si="72"/>
        <v>2610003420</v>
      </c>
      <c r="B1587" s="33" t="s">
        <v>2384</v>
      </c>
      <c r="C1587" s="33" t="s">
        <v>5584</v>
      </c>
      <c r="D1587" s="9" t="str">
        <f t="shared" si="73"/>
        <v>261003420</v>
      </c>
      <c r="E1587" s="34">
        <v>26100</v>
      </c>
      <c r="F1587" s="34">
        <v>3420</v>
      </c>
      <c r="G1587" s="9" t="str">
        <f>VLOOKUP(B1587,'[1]Business Unit Lookup'!A:B,2,FALSE)</f>
        <v>VCCS - Central Office</v>
      </c>
      <c r="H1587" s="33" t="str">
        <f>VLOOKUP(C1587,'[1]Fund Lookup'!B:C,2,FALSE)</f>
        <v>Caresactrlffd-General-Covid-19</v>
      </c>
      <c r="I1587" s="35" t="s">
        <v>2307</v>
      </c>
      <c r="J1587" s="33" t="str">
        <f>VLOOKUP(I1587,'[1]Table B'!A:B,2,FALSE)</f>
        <v>CU-HE-Non-specific Activity</v>
      </c>
      <c r="K1587" s="9" t="str">
        <f t="shared" si="74"/>
        <v>500-CU-HE-Non-specific Activity</v>
      </c>
      <c r="L1587" s="9" t="str">
        <f>IFERROR(VLOOKUP(A1587,'[1]VAC as of March 2024'!A:K,11,FALSE),"No")</f>
        <v>No</v>
      </c>
      <c r="M1587" s="9" t="s">
        <v>5493</v>
      </c>
      <c r="Q1587" s="2"/>
    </row>
    <row r="1588" spans="1:17" x14ac:dyDescent="0.25">
      <c r="A1588" s="33" t="str">
        <f t="shared" si="72"/>
        <v>2610003460</v>
      </c>
      <c r="B1588" s="41" t="s">
        <v>2384</v>
      </c>
      <c r="C1588" s="36" t="s">
        <v>8470</v>
      </c>
      <c r="D1588" s="9" t="str">
        <f t="shared" si="73"/>
        <v>261003460</v>
      </c>
      <c r="E1588" s="41">
        <v>26100</v>
      </c>
      <c r="F1588" s="37">
        <v>3460</v>
      </c>
      <c r="G1588" s="9" t="str">
        <f>VLOOKUP(B1588,'[1]Business Unit Lookup'!A:B,2,FALSE)</f>
        <v>VCCS - Central Office</v>
      </c>
      <c r="H1588" s="33" t="str">
        <f>VLOOKUP(C1588,'[1]Fund Lookup'!B:C,2,FALSE)</f>
        <v>Innovative internship Fund</v>
      </c>
      <c r="I1588" s="35" t="s">
        <v>2307</v>
      </c>
      <c r="J1588" s="33" t="str">
        <f>VLOOKUP(I1588,'[1]Table B'!A:B,2,FALSE)</f>
        <v>CU-HE-Non-specific Activity</v>
      </c>
      <c r="K1588" s="9" t="str">
        <f t="shared" si="74"/>
        <v>500-CU-HE-Non-specific Activity</v>
      </c>
      <c r="L1588" s="9" t="str">
        <f>IFERROR(VLOOKUP(A1588,'[1]VAC as of March 2024'!A:K,11,FALSE),"No")</f>
        <v>No</v>
      </c>
      <c r="M1588" s="38" t="s">
        <v>2240</v>
      </c>
      <c r="O1588" s="38"/>
      <c r="P1588" s="38"/>
      <c r="Q1588" s="2"/>
    </row>
    <row r="1589" spans="1:17" x14ac:dyDescent="0.25">
      <c r="A1589" s="33" t="str">
        <f t="shared" si="72"/>
        <v>2610003490</v>
      </c>
      <c r="B1589" s="41" t="s">
        <v>2384</v>
      </c>
      <c r="C1589" s="36" t="s">
        <v>8475</v>
      </c>
      <c r="D1589" s="9" t="str">
        <f t="shared" si="73"/>
        <v>261003490</v>
      </c>
      <c r="E1589" s="41">
        <v>26100</v>
      </c>
      <c r="F1589" s="37">
        <v>3490</v>
      </c>
      <c r="G1589" s="9" t="str">
        <f>VLOOKUP(B1589,'[1]Business Unit Lookup'!A:B,2,FALSE)</f>
        <v>VCCS - Central Office</v>
      </c>
      <c r="H1589" s="33" t="str">
        <f>VLOOKUP(C1589,'[1]Fund Lookup'!B:C,2,FALSE)</f>
        <v>NewEconomyWrkfrcCrdntlGrntFnd</v>
      </c>
      <c r="I1589" s="35" t="s">
        <v>2307</v>
      </c>
      <c r="J1589" s="33" t="str">
        <f>VLOOKUP(I1589,'[1]Table B'!A:B,2,FALSE)</f>
        <v>CU-HE-Non-specific Activity</v>
      </c>
      <c r="K1589" s="9" t="str">
        <f t="shared" si="74"/>
        <v>500-CU-HE-Non-specific Activity</v>
      </c>
      <c r="L1589" s="9" t="str">
        <f>IFERROR(VLOOKUP(A1589,'[1]VAC as of March 2024'!A:K,11,FALSE),"No")</f>
        <v>No</v>
      </c>
      <c r="M1589" s="38" t="s">
        <v>2240</v>
      </c>
      <c r="O1589" s="38"/>
      <c r="P1589" s="38"/>
      <c r="Q1589" s="2"/>
    </row>
    <row r="1590" spans="1:17" x14ac:dyDescent="0.25">
      <c r="A1590" s="33" t="str">
        <f t="shared" si="72"/>
        <v>2610003860</v>
      </c>
      <c r="B1590" s="33" t="s">
        <v>2384</v>
      </c>
      <c r="C1590" s="33" t="s">
        <v>863</v>
      </c>
      <c r="D1590" s="9" t="str">
        <f t="shared" si="73"/>
        <v>261003860</v>
      </c>
      <c r="E1590" s="34">
        <v>26100</v>
      </c>
      <c r="F1590" s="34">
        <v>3860</v>
      </c>
      <c r="G1590" s="9" t="str">
        <f>VLOOKUP(B1590,'[1]Business Unit Lookup'!A:B,2,FALSE)</f>
        <v>VCCS - Central Office</v>
      </c>
      <c r="H1590" s="33" t="str">
        <f>VLOOKUP(C1590,'[1]Fund Lookup'!B:C,2,FALSE)</f>
        <v>Rcycl Matl Sale-Non-Gen/Fed-HE</v>
      </c>
      <c r="I1590" s="35" t="s">
        <v>2307</v>
      </c>
      <c r="J1590" s="33" t="str">
        <f>VLOOKUP(I1590,'[1]Table B'!A:B,2,FALSE)</f>
        <v>CU-HE-Non-specific Activity</v>
      </c>
      <c r="K1590" s="9" t="str">
        <f t="shared" si="74"/>
        <v>500-CU-HE-Non-specific Activity</v>
      </c>
      <c r="L1590" s="9" t="str">
        <f>IFERROR(VLOOKUP(A1590,'[1]VAC as of March 2024'!A:K,11,FALSE),"No")</f>
        <v>No</v>
      </c>
      <c r="M1590" s="9" t="s">
        <v>2240</v>
      </c>
      <c r="Q1590" s="2"/>
    </row>
    <row r="1591" spans="1:17" x14ac:dyDescent="0.25">
      <c r="A1591" s="33" t="str">
        <f t="shared" si="72"/>
        <v>2610003870</v>
      </c>
      <c r="B1591" s="33" t="s">
        <v>2384</v>
      </c>
      <c r="C1591" s="33" t="s">
        <v>865</v>
      </c>
      <c r="D1591" s="9" t="str">
        <f t="shared" si="73"/>
        <v>261003870</v>
      </c>
      <c r="E1591" s="34">
        <v>26100</v>
      </c>
      <c r="F1591" s="34">
        <v>3870</v>
      </c>
      <c r="G1591" s="9" t="str">
        <f>VLOOKUP(B1591,'[1]Business Unit Lookup'!A:B,2,FALSE)</f>
        <v>VCCS - Central Office</v>
      </c>
      <c r="H1591" s="33" t="str">
        <f>VLOOKUP(C1591,'[1]Fund Lookup'!B:C,2,FALSE)</f>
        <v>Srplus Supp&amp;Equip Sales-Gen-HE</v>
      </c>
      <c r="I1591" s="35" t="s">
        <v>2307</v>
      </c>
      <c r="J1591" s="33" t="str">
        <f>VLOOKUP(I1591,'[1]Table B'!A:B,2,FALSE)</f>
        <v>CU-HE-Non-specific Activity</v>
      </c>
      <c r="K1591" s="9" t="str">
        <f t="shared" si="74"/>
        <v>500-CU-HE-Non-specific Activity</v>
      </c>
      <c r="L1591" s="9" t="str">
        <f>IFERROR(VLOOKUP(A1591,'[1]VAC as of March 2024'!A:K,11,FALSE),"No")</f>
        <v>No</v>
      </c>
      <c r="M1591" s="9" t="s">
        <v>2240</v>
      </c>
      <c r="Q1591" s="2"/>
    </row>
    <row r="1592" spans="1:17" x14ac:dyDescent="0.25">
      <c r="A1592" s="33" t="str">
        <f t="shared" si="72"/>
        <v>2610003900</v>
      </c>
      <c r="B1592" s="33" t="s">
        <v>2384</v>
      </c>
      <c r="C1592" s="33" t="s">
        <v>874</v>
      </c>
      <c r="D1592" s="9" t="str">
        <f t="shared" si="73"/>
        <v>261003900</v>
      </c>
      <c r="E1592" s="34">
        <v>26100</v>
      </c>
      <c r="F1592" s="34">
        <v>3900</v>
      </c>
      <c r="G1592" s="9" t="str">
        <f>VLOOKUP(B1592,'[1]Business Unit Lookup'!A:B,2,FALSE)</f>
        <v>VCCS - Central Office</v>
      </c>
      <c r="H1592" s="33" t="str">
        <f>VLOOKUP(C1592,'[1]Fund Lookup'!B:C,2,FALSE)</f>
        <v>Insurance Recovery - Higher Ed</v>
      </c>
      <c r="I1592" s="35" t="s">
        <v>2307</v>
      </c>
      <c r="J1592" s="33" t="str">
        <f>VLOOKUP(I1592,'[1]Table B'!A:B,2,FALSE)</f>
        <v>CU-HE-Non-specific Activity</v>
      </c>
      <c r="K1592" s="9" t="str">
        <f t="shared" si="74"/>
        <v>500-CU-HE-Non-specific Activity</v>
      </c>
      <c r="L1592" s="9" t="str">
        <f>IFERROR(VLOOKUP(A1592,'[1]VAC as of March 2024'!A:K,11,FALSE),"No")</f>
        <v>No</v>
      </c>
      <c r="M1592" s="9" t="s">
        <v>2240</v>
      </c>
      <c r="Q1592" s="2"/>
    </row>
    <row r="1593" spans="1:17" x14ac:dyDescent="0.25">
      <c r="A1593" s="33" t="str">
        <f t="shared" si="72"/>
        <v>2610007005</v>
      </c>
      <c r="B1593" s="33" t="s">
        <v>2384</v>
      </c>
      <c r="C1593" s="33" t="s">
        <v>1139</v>
      </c>
      <c r="D1593" s="9" t="str">
        <f t="shared" si="73"/>
        <v>261007005</v>
      </c>
      <c r="E1593" s="34">
        <v>26100</v>
      </c>
      <c r="F1593" s="34">
        <v>7005</v>
      </c>
      <c r="G1593" s="9" t="str">
        <f>VLOOKUP(B1593,'[1]Business Unit Lookup'!A:B,2,FALSE)</f>
        <v>VCCS - Central Office</v>
      </c>
      <c r="H1593" s="33" t="str">
        <f>VLOOKUP(C1593,'[1]Fund Lookup'!B:C,2,FALSE)</f>
        <v>Trust And Agency-VCCS</v>
      </c>
      <c r="I1593" s="35" t="s">
        <v>2307</v>
      </c>
      <c r="J1593" s="33" t="str">
        <f>VLOOKUP(I1593,'[1]Table B'!A:B,2,FALSE)</f>
        <v>CU-HE-Non-specific Activity</v>
      </c>
      <c r="K1593" s="9" t="str">
        <f t="shared" si="74"/>
        <v>500-CU-HE-Non-specific Activity</v>
      </c>
      <c r="L1593" s="9" t="str">
        <f>IFERROR(VLOOKUP(A1593,'[1]VAC as of March 2024'!A:K,11,FALSE),"No")</f>
        <v>No</v>
      </c>
      <c r="M1593" s="9" t="s">
        <v>2248</v>
      </c>
      <c r="Q1593" s="2"/>
    </row>
    <row r="1594" spans="1:17" x14ac:dyDescent="0.25">
      <c r="A1594" s="33" t="str">
        <f t="shared" si="72"/>
        <v>2610008110</v>
      </c>
      <c r="B1594" s="33" t="s">
        <v>2384</v>
      </c>
      <c r="C1594" s="33" t="s">
        <v>1606</v>
      </c>
      <c r="D1594" s="9" t="str">
        <f t="shared" si="73"/>
        <v>261008110</v>
      </c>
      <c r="E1594" s="34">
        <v>26100</v>
      </c>
      <c r="F1594" s="34">
        <v>8110</v>
      </c>
      <c r="G1594" s="9" t="str">
        <f>VLOOKUP(B1594,'[1]Business Unit Lookup'!A:B,2,FALSE)</f>
        <v>VCCS - Central Office</v>
      </c>
      <c r="H1594" s="33" t="str">
        <f>VLOOKUP(C1594,'[1]Fund Lookup'!B:C,2,FALSE)</f>
        <v>9(B) Debt Service-Const Costs</v>
      </c>
      <c r="I1594" s="35" t="s">
        <v>2307</v>
      </c>
      <c r="J1594" s="33" t="str">
        <f>VLOOKUP(I1594,'[1]Table B'!A:B,2,FALSE)</f>
        <v>CU-HE-Non-specific Activity</v>
      </c>
      <c r="K1594" s="9" t="str">
        <f t="shared" si="74"/>
        <v>500-CU-HE-Non-specific Activity</v>
      </c>
      <c r="L1594" s="9" t="str">
        <f>IFERROR(VLOOKUP(A1594,'[1]VAC as of March 2024'!A:K,11,FALSE),"No")</f>
        <v>No</v>
      </c>
      <c r="M1594" s="9" t="s">
        <v>2248</v>
      </c>
      <c r="Q1594" s="2"/>
    </row>
    <row r="1595" spans="1:17" x14ac:dyDescent="0.25">
      <c r="A1595" s="33" t="str">
        <f t="shared" si="72"/>
        <v>2610008170</v>
      </c>
      <c r="B1595" s="33" t="s">
        <v>2384</v>
      </c>
      <c r="C1595" s="33" t="s">
        <v>1620</v>
      </c>
      <c r="D1595" s="9" t="str">
        <f t="shared" si="73"/>
        <v>261008170</v>
      </c>
      <c r="E1595" s="34">
        <v>26100</v>
      </c>
      <c r="F1595" s="34">
        <v>8170</v>
      </c>
      <c r="G1595" s="9" t="str">
        <f>VLOOKUP(B1595,'[1]Business Unit Lookup'!A:B,2,FALSE)</f>
        <v>VCCS - Central Office</v>
      </c>
      <c r="H1595" s="33" t="str">
        <f>VLOOKUP(C1595,'[1]Fund Lookup'!B:C,2,FALSE)</f>
        <v>VCBA 21St Century</v>
      </c>
      <c r="I1595" s="35" t="s">
        <v>2307</v>
      </c>
      <c r="J1595" s="33" t="str">
        <f>VLOOKUP(I1595,'[1]Table B'!A:B,2,FALSE)</f>
        <v>CU-HE-Non-specific Activity</v>
      </c>
      <c r="K1595" s="9" t="str">
        <f t="shared" si="74"/>
        <v>500-CU-HE-Non-specific Activity</v>
      </c>
      <c r="L1595" s="9" t="str">
        <f>IFERROR(VLOOKUP(A1595,'[1]VAC as of March 2024'!A:K,11,FALSE),"No")</f>
        <v>No</v>
      </c>
      <c r="M1595" s="9" t="s">
        <v>2248</v>
      </c>
      <c r="Q1595" s="2"/>
    </row>
    <row r="1596" spans="1:17" x14ac:dyDescent="0.25">
      <c r="A1596" s="33" t="str">
        <f t="shared" si="72"/>
        <v>2620001000</v>
      </c>
      <c r="B1596" s="33" t="s">
        <v>2385</v>
      </c>
      <c r="C1596" s="33" t="s">
        <v>1</v>
      </c>
      <c r="D1596" s="9" t="str">
        <f t="shared" si="73"/>
        <v>262001000</v>
      </c>
      <c r="E1596" s="34">
        <v>26200</v>
      </c>
      <c r="F1596" s="34">
        <v>1000</v>
      </c>
      <c r="G1596" s="9" t="str">
        <f>VLOOKUP(B1596,'[1]Business Unit Lookup'!A:B,2,FALSE)</f>
        <v>Dept for Aging &amp; Rehab Svcs</v>
      </c>
      <c r="H1596" s="33" t="str">
        <f>VLOOKUP(C1596,'[1]Fund Lookup'!B:C,2,FALSE)</f>
        <v>General Fund</v>
      </c>
      <c r="I1596" s="35" t="s">
        <v>2236</v>
      </c>
      <c r="J1596" s="33" t="str">
        <f>VLOOKUP(I1596,'[1]Table B'!A:B,2,FALSE)</f>
        <v>General</v>
      </c>
      <c r="K1596" s="9" t="str">
        <f t="shared" si="74"/>
        <v>100-General</v>
      </c>
      <c r="L1596" s="9" t="str">
        <f>IFERROR(VLOOKUP(A1596,'[1]VAC as of March 2024'!A:K,11,FALSE),"No")</f>
        <v>No</v>
      </c>
      <c r="M1596" s="9" t="s">
        <v>2237</v>
      </c>
      <c r="O1596" s="33" t="s">
        <v>2240</v>
      </c>
      <c r="P1596" s="33" t="s">
        <v>6061</v>
      </c>
      <c r="Q1596" s="2" t="str">
        <f>VLOOKUP(P1596,'[1]Table E'!A:C,3,FALSE)</f>
        <v>Unassigned</v>
      </c>
    </row>
    <row r="1597" spans="1:17" x14ac:dyDescent="0.25">
      <c r="A1597" s="33" t="str">
        <f t="shared" si="72"/>
        <v>2620002262</v>
      </c>
      <c r="B1597" s="33" t="s">
        <v>2385</v>
      </c>
      <c r="C1597" s="33" t="s">
        <v>365</v>
      </c>
      <c r="D1597" s="9" t="str">
        <f t="shared" si="73"/>
        <v>262002262</v>
      </c>
      <c r="E1597" s="34">
        <v>26200</v>
      </c>
      <c r="F1597" s="34">
        <v>2262</v>
      </c>
      <c r="G1597" s="9" t="str">
        <f>VLOOKUP(B1597,'[1]Business Unit Lookup'!A:B,2,FALSE)</f>
        <v>Dept for Aging &amp; Rehab Svcs</v>
      </c>
      <c r="H1597" s="33" t="str">
        <f>VLOOKUP(C1597,'[1]Fund Lookup'!B:C,2,FALSE)</f>
        <v>DARS Special Revenue Fund</v>
      </c>
      <c r="I1597" s="35" t="s">
        <v>2236</v>
      </c>
      <c r="J1597" s="33" t="str">
        <f>VLOOKUP(I1597,'[1]Table B'!A:B,2,FALSE)</f>
        <v>General</v>
      </c>
      <c r="K1597" s="9" t="str">
        <f t="shared" si="74"/>
        <v>100-General</v>
      </c>
      <c r="L1597" s="9" t="str">
        <f>IFERROR(VLOOKUP(A1597,'[1]VAC as of March 2024'!A:K,11,FALSE),"No")</f>
        <v>No</v>
      </c>
      <c r="M1597" s="9" t="s">
        <v>2240</v>
      </c>
      <c r="O1597" s="33" t="s">
        <v>2</v>
      </c>
      <c r="P1597" s="33" t="s">
        <v>6068</v>
      </c>
      <c r="Q1597" s="2" t="str">
        <f>VLOOKUP(P1597,'[1]Table E'!A:C,3,FALSE)</f>
        <v>Health and Public Safety</v>
      </c>
    </row>
    <row r="1598" spans="1:17" x14ac:dyDescent="0.25">
      <c r="A1598" s="33" t="str">
        <f t="shared" si="72"/>
        <v>2620002800</v>
      </c>
      <c r="B1598" s="33" t="s">
        <v>2385</v>
      </c>
      <c r="C1598" s="33" t="s">
        <v>683</v>
      </c>
      <c r="D1598" s="9" t="str">
        <f t="shared" si="73"/>
        <v>262002800</v>
      </c>
      <c r="E1598" s="34">
        <v>26200</v>
      </c>
      <c r="F1598" s="34">
        <v>2800</v>
      </c>
      <c r="G1598" s="9" t="str">
        <f>VLOOKUP(B1598,'[1]Business Unit Lookup'!A:B,2,FALSE)</f>
        <v>Dept for Aging &amp; Rehab Svcs</v>
      </c>
      <c r="H1598" s="33" t="str">
        <f>VLOOKUP(C1598,'[1]Fund Lookup'!B:C,2,FALSE)</f>
        <v>Appropriated IDC Recoveries</v>
      </c>
      <c r="I1598" s="35" t="s">
        <v>2239</v>
      </c>
      <c r="J1598" s="33" t="str">
        <f>VLOOKUP(I1598,'[1]Table B'!A:B,2,FALSE)</f>
        <v>Special Revenue-Other</v>
      </c>
      <c r="K1598" s="9" t="str">
        <f t="shared" si="74"/>
        <v>105-Special Revenue-Other</v>
      </c>
      <c r="L1598" s="9" t="str">
        <f>IFERROR(VLOOKUP(A1598,'[1]VAC as of March 2024'!A:K,11,FALSE),"No")</f>
        <v>No</v>
      </c>
      <c r="M1598" s="9" t="s">
        <v>2240</v>
      </c>
      <c r="O1598" s="33" t="s">
        <v>2</v>
      </c>
      <c r="P1598" s="33" t="s">
        <v>6068</v>
      </c>
      <c r="Q1598" s="2" t="str">
        <f>VLOOKUP(P1598,'[1]Table E'!A:C,3,FALSE)</f>
        <v>Health and Public Safety</v>
      </c>
    </row>
    <row r="1599" spans="1:17" x14ac:dyDescent="0.25">
      <c r="A1599" s="33" t="str">
        <f t="shared" si="72"/>
        <v>2620002860</v>
      </c>
      <c r="B1599" s="33" t="s">
        <v>2385</v>
      </c>
      <c r="C1599" s="33" t="s">
        <v>712</v>
      </c>
      <c r="D1599" s="9" t="str">
        <f t="shared" si="73"/>
        <v>262002860</v>
      </c>
      <c r="E1599" s="34">
        <v>26200</v>
      </c>
      <c r="F1599" s="34">
        <v>2860</v>
      </c>
      <c r="G1599" s="9" t="str">
        <f>VLOOKUP(B1599,'[1]Business Unit Lookup'!A:B,2,FALSE)</f>
        <v>Dept for Aging &amp; Rehab Svcs</v>
      </c>
      <c r="H1599" s="33" t="str">
        <f>VLOOKUP(C1599,'[1]Fund Lookup'!B:C,2,FALSE)</f>
        <v>Recycl Mtrl Sales-Nongen/NonHE</v>
      </c>
      <c r="I1599" s="35" t="s">
        <v>2236</v>
      </c>
      <c r="J1599" s="33" t="str">
        <f>VLOOKUP(I1599,'[1]Table B'!A:B,2,FALSE)</f>
        <v>General</v>
      </c>
      <c r="K1599" s="9" t="str">
        <f t="shared" si="74"/>
        <v>100-General</v>
      </c>
      <c r="L1599" s="9" t="str">
        <f>IFERROR(VLOOKUP(A1599,'[1]VAC as of March 2024'!A:K,11,FALSE),"No")</f>
        <v>No</v>
      </c>
      <c r="M1599" s="9" t="s">
        <v>2240</v>
      </c>
      <c r="O1599" s="33" t="s">
        <v>2</v>
      </c>
      <c r="P1599" s="33" t="s">
        <v>6068</v>
      </c>
      <c r="Q1599" s="2" t="str">
        <f>VLOOKUP(P1599,'[1]Table E'!A:C,3,FALSE)</f>
        <v>Health and Public Safety</v>
      </c>
    </row>
    <row r="1600" spans="1:17" x14ac:dyDescent="0.25">
      <c r="A1600" s="33" t="str">
        <f t="shared" si="72"/>
        <v>2620002870</v>
      </c>
      <c r="B1600" s="33" t="s">
        <v>2385</v>
      </c>
      <c r="C1600" s="33" t="s">
        <v>716</v>
      </c>
      <c r="D1600" s="9" t="str">
        <f t="shared" si="73"/>
        <v>262002870</v>
      </c>
      <c r="E1600" s="34">
        <v>26200</v>
      </c>
      <c r="F1600" s="34">
        <v>2870</v>
      </c>
      <c r="G1600" s="9" t="str">
        <f>VLOOKUP(B1600,'[1]Business Unit Lookup'!A:B,2,FALSE)</f>
        <v>Dept for Aging &amp; Rehab Svcs</v>
      </c>
      <c r="H1600" s="33" t="str">
        <f>VLOOKUP(C1600,'[1]Fund Lookup'!B:C,2,FALSE)</f>
        <v>Surp Suppy/Equip Sale-GF-NonHE</v>
      </c>
      <c r="I1600" s="35" t="s">
        <v>2236</v>
      </c>
      <c r="J1600" s="33" t="str">
        <f>VLOOKUP(I1600,'[1]Table B'!A:B,2,FALSE)</f>
        <v>General</v>
      </c>
      <c r="K1600" s="9" t="str">
        <f t="shared" si="74"/>
        <v>100-General</v>
      </c>
      <c r="L1600" s="9" t="str">
        <f>IFERROR(VLOOKUP(A1600,'[1]VAC as of March 2024'!A:K,11,FALSE),"No")</f>
        <v>No</v>
      </c>
      <c r="M1600" s="9" t="s">
        <v>2240</v>
      </c>
      <c r="O1600" s="33" t="s">
        <v>2</v>
      </c>
      <c r="P1600" s="33" t="s">
        <v>6068</v>
      </c>
      <c r="Q1600" s="2" t="str">
        <f>VLOOKUP(P1600,'[1]Table E'!A:C,3,FALSE)</f>
        <v>Health and Public Safety</v>
      </c>
    </row>
    <row r="1601" spans="1:17" x14ac:dyDescent="0.25">
      <c r="A1601" s="33" t="str">
        <f t="shared" si="72"/>
        <v>2620002880</v>
      </c>
      <c r="B1601" s="33" t="s">
        <v>2385</v>
      </c>
      <c r="C1601" s="33" t="s">
        <v>724</v>
      </c>
      <c r="D1601" s="9" t="str">
        <f t="shared" si="73"/>
        <v>262002880</v>
      </c>
      <c r="E1601" s="34">
        <v>26200</v>
      </c>
      <c r="F1601" s="34">
        <v>2880</v>
      </c>
      <c r="G1601" s="9" t="str">
        <f>VLOOKUP(B1601,'[1]Business Unit Lookup'!A:B,2,FALSE)</f>
        <v>Dept for Aging &amp; Rehab Svcs</v>
      </c>
      <c r="H1601" s="33" t="str">
        <f>VLOOKUP(C1601,'[1]Fund Lookup'!B:C,2,FALSE)</f>
        <v>Surp Supply/Equip-NonGF-NonHE</v>
      </c>
      <c r="I1601" s="35" t="s">
        <v>2236</v>
      </c>
      <c r="J1601" s="33" t="str">
        <f>VLOOKUP(I1601,'[1]Table B'!A:B,2,FALSE)</f>
        <v>General</v>
      </c>
      <c r="K1601" s="9" t="str">
        <f t="shared" si="74"/>
        <v>100-General</v>
      </c>
      <c r="L1601" s="9" t="str">
        <f>IFERROR(VLOOKUP(A1601,'[1]VAC as of March 2024'!A:K,11,FALSE),"No")</f>
        <v>No</v>
      </c>
      <c r="M1601" s="9" t="s">
        <v>2240</v>
      </c>
      <c r="O1601" s="33" t="s">
        <v>2</v>
      </c>
      <c r="P1601" s="33" t="s">
        <v>6068</v>
      </c>
      <c r="Q1601" s="2" t="str">
        <f>VLOOKUP(P1601,'[1]Table E'!A:C,3,FALSE)</f>
        <v>Health and Public Safety</v>
      </c>
    </row>
    <row r="1602" spans="1:17" x14ac:dyDescent="0.25">
      <c r="A1602" s="33" t="str">
        <f t="shared" ref="A1602:A1665" si="75">CONCATENATE(B1602,C1602)</f>
        <v>2620002900</v>
      </c>
      <c r="B1602" s="33" t="s">
        <v>2385</v>
      </c>
      <c r="C1602" s="33" t="s">
        <v>727</v>
      </c>
      <c r="D1602" s="9" t="str">
        <f t="shared" ref="D1602:D1665" si="76">CONCATENATE(E1602,F1602)</f>
        <v>262002900</v>
      </c>
      <c r="E1602" s="34">
        <v>26200</v>
      </c>
      <c r="F1602" s="34">
        <v>2900</v>
      </c>
      <c r="G1602" s="9" t="str">
        <f>VLOOKUP(B1602,'[1]Business Unit Lookup'!A:B,2,FALSE)</f>
        <v>Dept for Aging &amp; Rehab Svcs</v>
      </c>
      <c r="H1602" s="33" t="str">
        <f>VLOOKUP(C1602,'[1]Fund Lookup'!B:C,2,FALSE)</f>
        <v>Insurance Recovery</v>
      </c>
      <c r="I1602" s="35" t="s">
        <v>2239</v>
      </c>
      <c r="J1602" s="33" t="str">
        <f>VLOOKUP(I1602,'[1]Table B'!A:B,2,FALSE)</f>
        <v>Special Revenue-Other</v>
      </c>
      <c r="K1602" s="9" t="str">
        <f t="shared" ref="K1602:K1665" si="77">CONCATENATE(I1602,"-",J1602)</f>
        <v>105-Special Revenue-Other</v>
      </c>
      <c r="L1602" s="9" t="str">
        <f>IFERROR(VLOOKUP(A1602,'[1]VAC as of March 2024'!A:K,11,FALSE),"No")</f>
        <v>No</v>
      </c>
      <c r="M1602" s="9" t="s">
        <v>2240</v>
      </c>
      <c r="O1602" s="33" t="s">
        <v>2241</v>
      </c>
      <c r="P1602" s="33" t="s">
        <v>6067</v>
      </c>
      <c r="Q1602" s="2" t="str">
        <f>VLOOKUP(P1602,'[1]Table E'!A:C,3,FALSE)</f>
        <v>Health and Public Safety</v>
      </c>
    </row>
    <row r="1603" spans="1:17" x14ac:dyDescent="0.25">
      <c r="A1603" s="33" t="str">
        <f t="shared" si="75"/>
        <v>2620009113</v>
      </c>
      <c r="B1603" s="33" t="s">
        <v>2385</v>
      </c>
      <c r="C1603" s="33" t="s">
        <v>1781</v>
      </c>
      <c r="D1603" s="9" t="str">
        <f t="shared" si="76"/>
        <v>262009113</v>
      </c>
      <c r="E1603" s="34">
        <v>26200</v>
      </c>
      <c r="F1603" s="34">
        <v>9113</v>
      </c>
      <c r="G1603" s="9" t="str">
        <f>VLOOKUP(B1603,'[1]Business Unit Lookup'!A:B,2,FALSE)</f>
        <v>Dept for Aging &amp; Rehab Svcs</v>
      </c>
      <c r="H1603" s="33" t="str">
        <f>VLOOKUP(C1603,'[1]Fund Lookup'!B:C,2,FALSE)</f>
        <v>Trans Srvcs For Elderly/Dsabld</v>
      </c>
      <c r="I1603" s="35" t="s">
        <v>2236</v>
      </c>
      <c r="J1603" s="33" t="str">
        <f>VLOOKUP(I1603,'[1]Table B'!A:B,2,FALSE)</f>
        <v>General</v>
      </c>
      <c r="K1603" s="9" t="str">
        <f t="shared" si="77"/>
        <v>100-General</v>
      </c>
      <c r="L1603" s="9" t="str">
        <f>IFERROR(VLOOKUP(A1603,'[1]VAC as of March 2024'!A:K,11,FALSE),"No")</f>
        <v>Yes</v>
      </c>
      <c r="M1603" s="9" t="s">
        <v>2240</v>
      </c>
      <c r="O1603" s="33" t="s">
        <v>2241</v>
      </c>
      <c r="P1603" s="33" t="s">
        <v>6067</v>
      </c>
      <c r="Q1603" s="2" t="str">
        <f>VLOOKUP(P1603,'[1]Table E'!A:C,3,FALSE)</f>
        <v>Health and Public Safety</v>
      </c>
    </row>
    <row r="1604" spans="1:17" x14ac:dyDescent="0.25">
      <c r="A1604" s="33" t="str">
        <f t="shared" si="75"/>
        <v>2620009150</v>
      </c>
      <c r="B1604" s="33" t="s">
        <v>2385</v>
      </c>
      <c r="C1604" s="33" t="s">
        <v>1813</v>
      </c>
      <c r="D1604" s="9" t="str">
        <f t="shared" si="76"/>
        <v>262009150</v>
      </c>
      <c r="E1604" s="34">
        <v>26200</v>
      </c>
      <c r="F1604" s="34">
        <v>9150</v>
      </c>
      <c r="G1604" s="9" t="str">
        <f>VLOOKUP(B1604,'[1]Business Unit Lookup'!A:B,2,FALSE)</f>
        <v>Dept for Aging &amp; Rehab Svcs</v>
      </c>
      <c r="H1604" s="33" t="str">
        <f>VLOOKUP(C1604,'[1]Fund Lookup'!B:C,2,FALSE)</f>
        <v>Cmnwlth Neurotrauma Initiative</v>
      </c>
      <c r="I1604" s="35" t="s">
        <v>2304</v>
      </c>
      <c r="J1604" s="33" t="str">
        <f>VLOOKUP(I1604,'[1]Table B'!A:B,2,FALSE)</f>
        <v>Special Revenue-Health and Social Servic</v>
      </c>
      <c r="K1604" s="9" t="str">
        <f t="shared" si="77"/>
        <v>115-Special Revenue-Health and Social Servic</v>
      </c>
      <c r="L1604" s="9" t="str">
        <f>IFERROR(VLOOKUP(A1604,'[1]VAC as of March 2024'!A:K,11,FALSE),"No")</f>
        <v>Yes</v>
      </c>
      <c r="M1604" s="9" t="s">
        <v>2240</v>
      </c>
      <c r="N1604" s="9" t="s">
        <v>6077</v>
      </c>
      <c r="O1604" s="33" t="s">
        <v>2241</v>
      </c>
      <c r="P1604" s="33" t="s">
        <v>6067</v>
      </c>
      <c r="Q1604" s="2" t="str">
        <f>VLOOKUP(P1604,'[1]Table E'!A:C,3,FALSE)</f>
        <v>Health and Public Safety</v>
      </c>
    </row>
    <row r="1605" spans="1:17" x14ac:dyDescent="0.25">
      <c r="A1605" s="33" t="str">
        <f t="shared" si="75"/>
        <v>2620010000</v>
      </c>
      <c r="B1605" s="33" t="s">
        <v>2385</v>
      </c>
      <c r="C1605" s="33" t="s">
        <v>2162</v>
      </c>
      <c r="D1605" s="9" t="str">
        <f t="shared" si="76"/>
        <v>2620010000</v>
      </c>
      <c r="E1605" s="34">
        <v>26200</v>
      </c>
      <c r="F1605" s="34">
        <v>10000</v>
      </c>
      <c r="G1605" s="9" t="str">
        <f>VLOOKUP(B1605,'[1]Business Unit Lookup'!A:B,2,FALSE)</f>
        <v>Dept for Aging &amp; Rehab Svcs</v>
      </c>
      <c r="H1605" s="33" t="str">
        <f>VLOOKUP(C1605,'[1]Fund Lookup'!B:C,2,FALSE)</f>
        <v>Federal Trust</v>
      </c>
      <c r="I1605" s="35" t="s">
        <v>2252</v>
      </c>
      <c r="J1605" s="33" t="str">
        <f>VLOOKUP(I1605,'[1]Table B'!A:B,2,FALSE)</f>
        <v>Special Revenue-Federal</v>
      </c>
      <c r="K1605" s="9" t="str">
        <f t="shared" si="77"/>
        <v>120-Special Revenue-Federal</v>
      </c>
      <c r="L1605" s="9" t="str">
        <f>IFERROR(VLOOKUP(A1605,'[1]VAC as of March 2024'!A:K,11,FALSE),"No")</f>
        <v>No</v>
      </c>
      <c r="M1605" s="9" t="s">
        <v>2248</v>
      </c>
      <c r="O1605" s="33" t="s">
        <v>2248</v>
      </c>
      <c r="P1605" s="33" t="s">
        <v>6070</v>
      </c>
      <c r="Q1605" s="2" t="str">
        <f>VLOOKUP(P1605,'[1]Table E'!A:C,3,FALSE)</f>
        <v>Gifts and grants</v>
      </c>
    </row>
    <row r="1606" spans="1:17" x14ac:dyDescent="0.25">
      <c r="A1606" s="33" t="str">
        <f t="shared" si="75"/>
        <v>2620010050</v>
      </c>
      <c r="B1606" s="33" t="s">
        <v>2385</v>
      </c>
      <c r="C1606" s="33" t="s">
        <v>5436</v>
      </c>
      <c r="D1606" s="9" t="str">
        <f t="shared" si="76"/>
        <v>2620010050</v>
      </c>
      <c r="E1606" s="34">
        <v>26200</v>
      </c>
      <c r="F1606" s="34">
        <v>10050</v>
      </c>
      <c r="G1606" s="9" t="str">
        <f>VLOOKUP(B1606,'[1]Business Unit Lookup'!A:B,2,FALSE)</f>
        <v>Dept for Aging &amp; Rehab Svcs</v>
      </c>
      <c r="H1606" s="33" t="str">
        <f>VLOOKUP(C1606,'[1]Fund Lookup'!B:C,2,FALSE)</f>
        <v>NutritionSrvcsTtleIII-COVID-19</v>
      </c>
      <c r="I1606" s="35" t="s">
        <v>2252</v>
      </c>
      <c r="J1606" s="33" t="str">
        <f>VLOOKUP(I1606,'[1]Table B'!A:B,2,FALSE)</f>
        <v>Special Revenue-Federal</v>
      </c>
      <c r="K1606" s="9" t="str">
        <f t="shared" si="77"/>
        <v>120-Special Revenue-Federal</v>
      </c>
      <c r="L1606" s="9" t="str">
        <f>IFERROR(VLOOKUP(A1606,'[1]VAC as of March 2024'!A:K,11,FALSE),"No")</f>
        <v>No</v>
      </c>
      <c r="M1606" s="9" t="s">
        <v>5493</v>
      </c>
      <c r="O1606" s="33" t="s">
        <v>2248</v>
      </c>
      <c r="P1606" s="33" t="s">
        <v>6063</v>
      </c>
      <c r="Q1606" s="2" t="str">
        <f>VLOOKUP(P1606,'[1]Table E'!A:C,3,FALSE)</f>
        <v>COVID-19</v>
      </c>
    </row>
    <row r="1607" spans="1:17" x14ac:dyDescent="0.25">
      <c r="A1607" s="33" t="str">
        <f t="shared" si="75"/>
        <v>2620010200</v>
      </c>
      <c r="B1607" s="33" t="s">
        <v>2385</v>
      </c>
      <c r="C1607" s="33" t="s">
        <v>2244</v>
      </c>
      <c r="D1607" s="9" t="str">
        <f t="shared" si="76"/>
        <v>2620010200</v>
      </c>
      <c r="E1607" s="34">
        <v>26200</v>
      </c>
      <c r="F1607" s="34">
        <v>10200</v>
      </c>
      <c r="G1607" s="9" t="str">
        <f>VLOOKUP(B1607,'[1]Business Unit Lookup'!A:B,2,FALSE)</f>
        <v>Dept for Aging &amp; Rehab Svcs</v>
      </c>
      <c r="H1607" s="33" t="str">
        <f>VLOOKUP(C1607,'[1]Fund Lookup'!B:C,2,FALSE)</f>
        <v>SupportiveSrvT3BofOAA-COVID-19</v>
      </c>
      <c r="I1607" s="35" t="s">
        <v>2252</v>
      </c>
      <c r="J1607" s="33" t="str">
        <f>VLOOKUP(I1607,'[1]Table B'!A:B,2,FALSE)</f>
        <v>Special Revenue-Federal</v>
      </c>
      <c r="K1607" s="9" t="str">
        <f t="shared" si="77"/>
        <v>120-Special Revenue-Federal</v>
      </c>
      <c r="L1607" s="9" t="str">
        <f>IFERROR(VLOOKUP(A1607,'[1]VAC as of March 2024'!A:K,11,FALSE),"No")</f>
        <v>No</v>
      </c>
      <c r="M1607" s="9" t="s">
        <v>5493</v>
      </c>
      <c r="O1607" s="33" t="s">
        <v>2248</v>
      </c>
      <c r="P1607" s="33" t="s">
        <v>6063</v>
      </c>
      <c r="Q1607" s="2" t="str">
        <f>VLOOKUP(P1607,'[1]Table E'!A:C,3,FALSE)</f>
        <v>COVID-19</v>
      </c>
    </row>
    <row r="1608" spans="1:17" x14ac:dyDescent="0.25">
      <c r="A1608" s="33" t="str">
        <f t="shared" si="75"/>
        <v>2620010210</v>
      </c>
      <c r="B1608" s="33" t="s">
        <v>2385</v>
      </c>
      <c r="C1608" s="33" t="s">
        <v>5473</v>
      </c>
      <c r="D1608" s="9" t="str">
        <f t="shared" si="76"/>
        <v>2620010210</v>
      </c>
      <c r="E1608" s="34">
        <v>26200</v>
      </c>
      <c r="F1608" s="34">
        <v>10210</v>
      </c>
      <c r="G1608" s="9" t="str">
        <f>VLOOKUP(B1608,'[1]Business Unit Lookup'!A:B,2,FALSE)</f>
        <v>Dept for Aging &amp; Rehab Svcs</v>
      </c>
      <c r="H1608" s="33" t="str">
        <f>VLOOKUP(C1608,'[1]Fund Lookup'!B:C,2,FALSE)</f>
        <v>FmlyCrgvSupPrgT3E-OAA-COVID-19</v>
      </c>
      <c r="I1608" s="35" t="s">
        <v>2252</v>
      </c>
      <c r="J1608" s="33" t="str">
        <f>VLOOKUP(I1608,'[1]Table B'!A:B,2,FALSE)</f>
        <v>Special Revenue-Federal</v>
      </c>
      <c r="K1608" s="9" t="str">
        <f t="shared" si="77"/>
        <v>120-Special Revenue-Federal</v>
      </c>
      <c r="L1608" s="9" t="str">
        <f>IFERROR(VLOOKUP(A1608,'[1]VAC as of March 2024'!A:K,11,FALSE),"No")</f>
        <v>No</v>
      </c>
      <c r="M1608" s="9" t="s">
        <v>5493</v>
      </c>
      <c r="O1608" s="33" t="s">
        <v>2248</v>
      </c>
      <c r="P1608" s="33" t="s">
        <v>6063</v>
      </c>
      <c r="Q1608" s="2" t="str">
        <f>VLOOKUP(P1608,'[1]Table E'!A:C,3,FALSE)</f>
        <v>COVID-19</v>
      </c>
    </row>
    <row r="1609" spans="1:17" x14ac:dyDescent="0.25">
      <c r="A1609" s="33" t="str">
        <f t="shared" si="75"/>
        <v>2620010220</v>
      </c>
      <c r="B1609" s="33" t="s">
        <v>2385</v>
      </c>
      <c r="C1609" s="33" t="s">
        <v>5476</v>
      </c>
      <c r="D1609" s="9" t="str">
        <f t="shared" si="76"/>
        <v>2620010220</v>
      </c>
      <c r="E1609" s="34">
        <v>26200</v>
      </c>
      <c r="F1609" s="34">
        <v>10220</v>
      </c>
      <c r="G1609" s="9" t="str">
        <f>VLOOKUP(B1609,'[1]Business Unit Lookup'!A:B,2,FALSE)</f>
        <v>Dept for Aging &amp; Rehab Svcs</v>
      </c>
      <c r="H1609" s="33" t="str">
        <f>VLOOKUP(C1609,'[1]Fund Lookup'!B:C,2,FALSE)</f>
        <v>Ombudsman Prog T7-OAA-COVID-19</v>
      </c>
      <c r="I1609" s="35" t="s">
        <v>2252</v>
      </c>
      <c r="J1609" s="33" t="str">
        <f>VLOOKUP(I1609,'[1]Table B'!A:B,2,FALSE)</f>
        <v>Special Revenue-Federal</v>
      </c>
      <c r="K1609" s="9" t="str">
        <f t="shared" si="77"/>
        <v>120-Special Revenue-Federal</v>
      </c>
      <c r="L1609" s="9" t="str">
        <f>IFERROR(VLOOKUP(A1609,'[1]VAC as of March 2024'!A:K,11,FALSE),"No")</f>
        <v>No</v>
      </c>
      <c r="M1609" s="9" t="s">
        <v>5493</v>
      </c>
      <c r="O1609" s="33" t="s">
        <v>2248</v>
      </c>
      <c r="P1609" s="33" t="s">
        <v>6063</v>
      </c>
      <c r="Q1609" s="2" t="str">
        <f>VLOOKUP(P1609,'[1]Table E'!A:C,3,FALSE)</f>
        <v>COVID-19</v>
      </c>
    </row>
    <row r="1610" spans="1:17" x14ac:dyDescent="0.25">
      <c r="A1610" s="33" t="str">
        <f t="shared" si="75"/>
        <v>2620010230</v>
      </c>
      <c r="B1610" s="33" t="s">
        <v>2385</v>
      </c>
      <c r="C1610" s="33" t="s">
        <v>5479</v>
      </c>
      <c r="D1610" s="9" t="str">
        <f t="shared" si="76"/>
        <v>2620010230</v>
      </c>
      <c r="E1610" s="34">
        <v>26200</v>
      </c>
      <c r="F1610" s="34">
        <v>10230</v>
      </c>
      <c r="G1610" s="9" t="str">
        <f>VLOOKUP(B1610,'[1]Business Unit Lookup'!A:B,2,FALSE)</f>
        <v>Dept for Aging &amp; Rehab Svcs</v>
      </c>
      <c r="H1610" s="33" t="str">
        <f>VLOOKUP(C1610,'[1]Fund Lookup'!B:C,2,FALSE)</f>
        <v>Aging-T4/2DscrtnryPrj-COVID-19</v>
      </c>
      <c r="I1610" s="35" t="s">
        <v>2252</v>
      </c>
      <c r="J1610" s="33" t="str">
        <f>VLOOKUP(I1610,'[1]Table B'!A:B,2,FALSE)</f>
        <v>Special Revenue-Federal</v>
      </c>
      <c r="K1610" s="9" t="str">
        <f t="shared" si="77"/>
        <v>120-Special Revenue-Federal</v>
      </c>
      <c r="L1610" s="9" t="str">
        <f>IFERROR(VLOOKUP(A1610,'[1]VAC as of March 2024'!A:K,11,FALSE),"No")</f>
        <v>No</v>
      </c>
      <c r="M1610" s="9" t="s">
        <v>5493</v>
      </c>
      <c r="O1610" s="33" t="s">
        <v>2248</v>
      </c>
      <c r="P1610" s="33" t="s">
        <v>6063</v>
      </c>
      <c r="Q1610" s="2" t="str">
        <f>VLOOKUP(P1610,'[1]Table E'!A:C,3,FALSE)</f>
        <v>COVID-19</v>
      </c>
    </row>
    <row r="1611" spans="1:17" x14ac:dyDescent="0.25">
      <c r="A1611" s="33" t="str">
        <f t="shared" si="75"/>
        <v>2620010700</v>
      </c>
      <c r="B1611" s="33" t="s">
        <v>2385</v>
      </c>
      <c r="C1611" s="33" t="s">
        <v>2247</v>
      </c>
      <c r="D1611" s="9" t="str">
        <f t="shared" si="76"/>
        <v>2620010700</v>
      </c>
      <c r="E1611" s="34">
        <v>26200</v>
      </c>
      <c r="F1611" s="34">
        <v>10700</v>
      </c>
      <c r="G1611" s="9" t="str">
        <f>VLOOKUP(B1611,'[1]Business Unit Lookup'!A:B,2,FALSE)</f>
        <v>Dept for Aging &amp; Rehab Svcs</v>
      </c>
      <c r="H1611" s="33" t="str">
        <f>VLOOKUP(C1611,'[1]Fund Lookup'!B:C,2,FALSE)</f>
        <v>EldrAbsPrvnIntrvtnPrg-COVID-19</v>
      </c>
      <c r="I1611" s="35" t="s">
        <v>2252</v>
      </c>
      <c r="J1611" s="33" t="str">
        <f>VLOOKUP(I1611,'[1]Table B'!A:B,2,FALSE)</f>
        <v>Special Revenue-Federal</v>
      </c>
      <c r="K1611" s="9" t="str">
        <f t="shared" si="77"/>
        <v>120-Special Revenue-Federal</v>
      </c>
      <c r="L1611" s="9" t="str">
        <f>IFERROR(VLOOKUP(A1611,'[1]VAC as of March 2024'!A:K,11,FALSE),"No")</f>
        <v>No</v>
      </c>
      <c r="M1611" s="9" t="s">
        <v>5493</v>
      </c>
      <c r="O1611" s="33" t="s">
        <v>2248</v>
      </c>
      <c r="P1611" s="33" t="s">
        <v>6063</v>
      </c>
      <c r="Q1611" s="2" t="str">
        <f>VLOOKUP(P1611,'[1]Table E'!A:C,3,FALSE)</f>
        <v>COVID-19</v>
      </c>
    </row>
    <row r="1612" spans="1:17" x14ac:dyDescent="0.25">
      <c r="A1612" s="33" t="str">
        <f t="shared" si="75"/>
        <v>2620010820</v>
      </c>
      <c r="B1612" s="33" t="s">
        <v>2385</v>
      </c>
      <c r="C1612" s="33" t="s">
        <v>6139</v>
      </c>
      <c r="D1612" s="9" t="str">
        <f t="shared" si="76"/>
        <v>2620010820</v>
      </c>
      <c r="E1612" s="34">
        <v>26200</v>
      </c>
      <c r="F1612" s="34">
        <v>10820</v>
      </c>
      <c r="G1612" s="9" t="str">
        <f>VLOOKUP(B1612,'[1]Business Unit Lookup'!A:B,2,FALSE)</f>
        <v>Dept for Aging &amp; Rehab Svcs</v>
      </c>
      <c r="H1612" s="33" t="str">
        <f>VLOOKUP(C1612,'[1]Fund Lookup'!B:C,2,FALSE)</f>
        <v>ARP-PrevntHlthTitle3D-COVID-19</v>
      </c>
      <c r="I1612" s="35" t="s">
        <v>2252</v>
      </c>
      <c r="J1612" s="33" t="str">
        <f>VLOOKUP(I1612,'[1]Table B'!A:B,2,FALSE)</f>
        <v>Special Revenue-Federal</v>
      </c>
      <c r="K1612" s="9" t="str">
        <f t="shared" si="77"/>
        <v>120-Special Revenue-Federal</v>
      </c>
      <c r="L1612" s="9" t="str">
        <f>IFERROR(VLOOKUP(A1612,'[1]VAC as of March 2024'!A:K,11,FALSE),"No")</f>
        <v>No</v>
      </c>
      <c r="M1612" s="9" t="s">
        <v>5493</v>
      </c>
      <c r="O1612" s="33" t="s">
        <v>2248</v>
      </c>
      <c r="P1612" s="33" t="s">
        <v>6063</v>
      </c>
      <c r="Q1612" s="2" t="str">
        <f>VLOOKUP(P1612,'[1]Table E'!A:C,3,FALSE)</f>
        <v>COVID-19</v>
      </c>
    </row>
    <row r="1613" spans="1:17" x14ac:dyDescent="0.25">
      <c r="A1613" s="33" t="str">
        <f t="shared" si="75"/>
        <v>2620012110</v>
      </c>
      <c r="B1613" s="40" t="s">
        <v>2385</v>
      </c>
      <c r="C1613" s="36" t="s">
        <v>6074</v>
      </c>
      <c r="D1613" s="9" t="str">
        <f t="shared" si="76"/>
        <v>2620012110</v>
      </c>
      <c r="E1613" s="41">
        <v>26200</v>
      </c>
      <c r="F1613" s="37">
        <v>12110</v>
      </c>
      <c r="G1613" s="9" t="str">
        <f>VLOOKUP(B1613,'[1]Business Unit Lookup'!A:B,2,FALSE)</f>
        <v>Dept for Aging &amp; Rehab Svcs</v>
      </c>
      <c r="H1613" s="33" t="str">
        <f>VLOOKUP(C1613,'[1]Fund Lookup'!B:C,2,FALSE)</f>
        <v>ARP-CrvStLoclFisRecFd-COVID-19</v>
      </c>
      <c r="I1613" s="35" t="s">
        <v>2252</v>
      </c>
      <c r="J1613" s="33" t="str">
        <f>VLOOKUP(I1613,'[1]Table B'!A:B,2,FALSE)</f>
        <v>Special Revenue-Federal</v>
      </c>
      <c r="K1613" s="9" t="str">
        <f t="shared" si="77"/>
        <v>120-Special Revenue-Federal</v>
      </c>
      <c r="L1613" s="9" t="str">
        <f>IFERROR(VLOOKUP(A1613,'[1]VAC as of March 2024'!A:K,11,FALSE),"No")</f>
        <v>No</v>
      </c>
      <c r="M1613" s="38" t="s">
        <v>5493</v>
      </c>
      <c r="O1613" s="36" t="s">
        <v>2248</v>
      </c>
      <c r="P1613" s="36" t="s">
        <v>6063</v>
      </c>
      <c r="Q1613" s="2" t="str">
        <f>VLOOKUP(P1613,'[1]Table E'!A:C,3,FALSE)</f>
        <v>COVID-19</v>
      </c>
    </row>
    <row r="1614" spans="1:17" x14ac:dyDescent="0.25">
      <c r="A1614" s="33" t="str">
        <f t="shared" si="75"/>
        <v>2620012390</v>
      </c>
      <c r="B1614" s="36" t="s">
        <v>2385</v>
      </c>
      <c r="C1614" s="36" t="s">
        <v>8371</v>
      </c>
      <c r="D1614" s="9" t="str">
        <f t="shared" si="76"/>
        <v>2620012390</v>
      </c>
      <c r="E1614" s="36">
        <v>26200</v>
      </c>
      <c r="F1614" s="37">
        <v>12390</v>
      </c>
      <c r="G1614" s="9" t="str">
        <f>VLOOKUP(B1614,'[1]Business Unit Lookup'!A:B,2,FALSE)</f>
        <v>Dept for Aging &amp; Rehab Svcs</v>
      </c>
      <c r="H1614" s="33" t="str">
        <f>VLOOKUP(C1614,'[1]Fund Lookup'!B:C,2,FALSE)</f>
        <v>TraumBrnInjryStDmoGrt-COVID-19</v>
      </c>
      <c r="I1614" s="35" t="s">
        <v>2252</v>
      </c>
      <c r="J1614" s="33" t="str">
        <f>VLOOKUP(I1614,'[1]Table B'!A:B,2,FALSE)</f>
        <v>Special Revenue-Federal</v>
      </c>
      <c r="K1614" s="9" t="str">
        <f t="shared" si="77"/>
        <v>120-Special Revenue-Federal</v>
      </c>
      <c r="L1614" s="9" t="str">
        <f>IFERROR(VLOOKUP(A1614,'[1]VAC as of March 2024'!A:K,11,FALSE),"No")</f>
        <v>No</v>
      </c>
      <c r="M1614" s="38" t="s">
        <v>5493</v>
      </c>
      <c r="O1614" s="38" t="s">
        <v>6134</v>
      </c>
      <c r="P1614" s="36" t="s">
        <v>6063</v>
      </c>
      <c r="Q1614" s="81" t="s">
        <v>8348</v>
      </c>
    </row>
    <row r="1615" spans="1:17" x14ac:dyDescent="0.25">
      <c r="A1615" s="33" t="str">
        <f t="shared" si="75"/>
        <v>2620012410</v>
      </c>
      <c r="B1615" s="36" t="s">
        <v>2385</v>
      </c>
      <c r="C1615" s="36" t="s">
        <v>8372</v>
      </c>
      <c r="D1615" s="9" t="str">
        <f t="shared" si="76"/>
        <v>2620012410</v>
      </c>
      <c r="E1615" s="36">
        <v>26200</v>
      </c>
      <c r="F1615" s="37">
        <v>12410</v>
      </c>
      <c r="G1615" s="9" t="str">
        <f>VLOOKUP(B1615,'[1]Business Unit Lookup'!A:B,2,FALSE)</f>
        <v>Dept for Aging &amp; Rehab Svcs</v>
      </c>
      <c r="H1615" s="33" t="str">
        <f>VLOOKUP(C1615,'[1]Fund Lookup'!B:C,2,FALSE)</f>
        <v>ACLIndpndntLvngStGrnt-COVID-19</v>
      </c>
      <c r="I1615" s="35" t="s">
        <v>2252</v>
      </c>
      <c r="J1615" s="33" t="str">
        <f>VLOOKUP(I1615,'[1]Table B'!A:B,2,FALSE)</f>
        <v>Special Revenue-Federal</v>
      </c>
      <c r="K1615" s="9" t="str">
        <f t="shared" si="77"/>
        <v>120-Special Revenue-Federal</v>
      </c>
      <c r="L1615" s="9" t="str">
        <f>IFERROR(VLOOKUP(A1615,'[1]VAC as of March 2024'!A:K,11,FALSE),"No")</f>
        <v>No</v>
      </c>
      <c r="M1615" s="38" t="s">
        <v>5493</v>
      </c>
      <c r="O1615" s="38" t="s">
        <v>2248</v>
      </c>
      <c r="P1615" s="36" t="s">
        <v>6063</v>
      </c>
      <c r="Q1615" s="81" t="s">
        <v>8348</v>
      </c>
    </row>
    <row r="1616" spans="1:17" x14ac:dyDescent="0.25">
      <c r="A1616" s="33" t="str">
        <f t="shared" si="75"/>
        <v>2620012420</v>
      </c>
      <c r="B1616" s="36" t="s">
        <v>2385</v>
      </c>
      <c r="C1616" s="36" t="s">
        <v>8373</v>
      </c>
      <c r="D1616" s="9" t="str">
        <f t="shared" si="76"/>
        <v>2620012420</v>
      </c>
      <c r="E1616" s="36">
        <v>26200</v>
      </c>
      <c r="F1616" s="37">
        <v>12420</v>
      </c>
      <c r="G1616" s="9" t="str">
        <f>VLOOKUP(B1616,'[1]Business Unit Lookup'!A:B,2,FALSE)</f>
        <v>Dept for Aging &amp; Rehab Svcs</v>
      </c>
      <c r="H1616" s="33" t="str">
        <f>VLOOKUP(C1616,'[1]Fund Lookup'!B:C,2,FALSE)</f>
        <v>ACL Asstve Technology-COVID-19</v>
      </c>
      <c r="I1616" s="35" t="s">
        <v>2252</v>
      </c>
      <c r="J1616" s="33" t="str">
        <f>VLOOKUP(I1616,'[1]Table B'!A:B,2,FALSE)</f>
        <v>Special Revenue-Federal</v>
      </c>
      <c r="K1616" s="9" t="str">
        <f t="shared" si="77"/>
        <v>120-Special Revenue-Federal</v>
      </c>
      <c r="L1616" s="9" t="str">
        <f>IFERROR(VLOOKUP(A1616,'[1]VAC as of March 2024'!A:K,11,FALSE),"No")</f>
        <v>No</v>
      </c>
      <c r="M1616" s="38" t="s">
        <v>5493</v>
      </c>
      <c r="O1616" s="38" t="s">
        <v>2248</v>
      </c>
      <c r="P1616" s="36" t="s">
        <v>6063</v>
      </c>
      <c r="Q1616" s="81" t="s">
        <v>8348</v>
      </c>
    </row>
    <row r="1617" spans="1:18" x14ac:dyDescent="0.25">
      <c r="A1617" s="33" t="str">
        <f t="shared" si="75"/>
        <v>2620012480</v>
      </c>
      <c r="B1617" s="36" t="s">
        <v>2385</v>
      </c>
      <c r="C1617" s="36" t="s">
        <v>8374</v>
      </c>
      <c r="D1617" s="9" t="str">
        <f t="shared" si="76"/>
        <v>2620012480</v>
      </c>
      <c r="E1617" s="35">
        <v>26200</v>
      </c>
      <c r="F1617" s="37">
        <v>12480</v>
      </c>
      <c r="G1617" s="9" t="str">
        <f>VLOOKUP(B1617,'[1]Business Unit Lookup'!A:B,2,FALSE)</f>
        <v>Dept for Aging &amp; Rehab Svcs</v>
      </c>
      <c r="H1617" s="33" t="str">
        <f>VLOOKUP(C1617,'[1]Fund Lookup'!B:C,2,FALSE)</f>
        <v>SrFarmrMrktNutrtnPgm-COVID-19</v>
      </c>
      <c r="I1617" s="35" t="s">
        <v>2252</v>
      </c>
      <c r="J1617" s="33" t="str">
        <f>VLOOKUP(I1617,'[1]Table B'!A:B,2,FALSE)</f>
        <v>Special Revenue-Federal</v>
      </c>
      <c r="K1617" s="9" t="str">
        <f t="shared" si="77"/>
        <v>120-Special Revenue-Federal</v>
      </c>
      <c r="L1617" s="9" t="str">
        <f>IFERROR(VLOOKUP(A1617,'[1]VAC as of March 2024'!A:K,11,FALSE),"No")</f>
        <v>No</v>
      </c>
      <c r="M1617" s="38" t="s">
        <v>5493</v>
      </c>
      <c r="O1617" s="38" t="s">
        <v>2248</v>
      </c>
      <c r="P1617" s="36" t="s">
        <v>6063</v>
      </c>
      <c r="Q1617" s="2" t="str">
        <f>VLOOKUP(P1617,'[1]Table E'!A:C,3,FALSE)</f>
        <v>COVID-19</v>
      </c>
    </row>
    <row r="1618" spans="1:18" x14ac:dyDescent="0.25">
      <c r="A1618" s="33" t="str">
        <f t="shared" si="75"/>
        <v>2620015000</v>
      </c>
      <c r="B1618" s="33" t="s">
        <v>2385</v>
      </c>
      <c r="C1618" s="33" t="s">
        <v>2222</v>
      </c>
      <c r="D1618" s="9" t="str">
        <f t="shared" si="76"/>
        <v>2620015000</v>
      </c>
      <c r="E1618" s="34">
        <v>26200</v>
      </c>
      <c r="F1618" s="34">
        <v>15000</v>
      </c>
      <c r="G1618" s="9" t="str">
        <f>VLOOKUP(B1618,'[1]Business Unit Lookup'!A:B,2,FALSE)</f>
        <v>Dept for Aging &amp; Rehab Svcs</v>
      </c>
      <c r="H1618" s="33" t="str">
        <f>VLOOKUP(C1618,'[1]Fund Lookup'!B:C,2,FALSE)</f>
        <v>General Fixed Asset Acct Group</v>
      </c>
      <c r="I1618" s="35" t="s">
        <v>2242</v>
      </c>
      <c r="J1618" s="33" t="str">
        <f>VLOOKUP(I1618,'[1]Table B'!A:B,2,FALSE)</f>
        <v>Fixed Assets, Fund 1500</v>
      </c>
      <c r="K1618" s="9" t="str">
        <f t="shared" si="77"/>
        <v>610-Fixed Assets, Fund 1500</v>
      </c>
      <c r="L1618" s="9" t="str">
        <f>IFERROR(VLOOKUP(A1618,'[1]VAC as of March 2024'!A:K,11,FALSE),"No")</f>
        <v>No</v>
      </c>
      <c r="M1618" s="9" t="s">
        <v>4</v>
      </c>
      <c r="Q1618" s="2"/>
    </row>
    <row r="1619" spans="1:18" x14ac:dyDescent="0.25">
      <c r="A1619" s="33" t="str">
        <f t="shared" si="75"/>
        <v>2630001000</v>
      </c>
      <c r="B1619" s="33" t="s">
        <v>2386</v>
      </c>
      <c r="C1619" s="33" t="s">
        <v>1</v>
      </c>
      <c r="D1619" s="9" t="str">
        <f t="shared" si="76"/>
        <v>263001000</v>
      </c>
      <c r="E1619" s="34">
        <v>26300</v>
      </c>
      <c r="F1619" s="34">
        <v>1000</v>
      </c>
      <c r="G1619" s="9" t="str">
        <f>VLOOKUP(B1619,'[1]Business Unit Lookup'!A:B,2,FALSE)</f>
        <v>Rehab Ctr for the Blind</v>
      </c>
      <c r="H1619" s="33" t="str">
        <f>VLOOKUP(C1619,'[1]Fund Lookup'!B:C,2,FALSE)</f>
        <v>General Fund</v>
      </c>
      <c r="I1619" s="35" t="s">
        <v>2236</v>
      </c>
      <c r="J1619" s="33" t="str">
        <f>VLOOKUP(I1619,'[1]Table B'!A:B,2,FALSE)</f>
        <v>General</v>
      </c>
      <c r="K1619" s="9" t="str">
        <f t="shared" si="77"/>
        <v>100-General</v>
      </c>
      <c r="L1619" s="9" t="str">
        <f>IFERROR(VLOOKUP(A1619,'[1]VAC as of March 2024'!A:K,11,FALSE),"No")</f>
        <v>No</v>
      </c>
      <c r="M1619" s="9" t="s">
        <v>2237</v>
      </c>
      <c r="O1619" s="33" t="s">
        <v>2240</v>
      </c>
      <c r="P1619" s="33" t="s">
        <v>6061</v>
      </c>
      <c r="Q1619" s="2" t="str">
        <f>VLOOKUP(P1619,'[1]Table E'!A:C,3,FALSE)</f>
        <v>Unassigned</v>
      </c>
    </row>
    <row r="1620" spans="1:18" x14ac:dyDescent="0.25">
      <c r="A1620" s="33" t="str">
        <f t="shared" si="75"/>
        <v>2630002263</v>
      </c>
      <c r="B1620" s="33" t="s">
        <v>2386</v>
      </c>
      <c r="C1620" s="33" t="s">
        <v>368</v>
      </c>
      <c r="D1620" s="9" t="str">
        <f t="shared" si="76"/>
        <v>263002263</v>
      </c>
      <c r="E1620" s="34">
        <v>26300</v>
      </c>
      <c r="F1620" s="34">
        <v>2263</v>
      </c>
      <c r="G1620" s="9" t="str">
        <f>VLOOKUP(B1620,'[1]Business Unit Lookup'!A:B,2,FALSE)</f>
        <v>Rehab Ctr for the Blind</v>
      </c>
      <c r="H1620" s="33" t="str">
        <f>VLOOKUP(C1620,'[1]Fund Lookup'!B:C,2,FALSE)</f>
        <v>VRCBVI Special Revenue Fund</v>
      </c>
      <c r="I1620" s="35" t="s">
        <v>2236</v>
      </c>
      <c r="J1620" s="33" t="str">
        <f>VLOOKUP(I1620,'[1]Table B'!A:B,2,FALSE)</f>
        <v>General</v>
      </c>
      <c r="K1620" s="9" t="str">
        <f t="shared" si="77"/>
        <v>100-General</v>
      </c>
      <c r="L1620" s="9" t="str">
        <f>IFERROR(VLOOKUP(A1620,'[1]VAC as of March 2024'!A:K,11,FALSE),"No")</f>
        <v>No</v>
      </c>
      <c r="M1620" s="9" t="s">
        <v>2240</v>
      </c>
      <c r="O1620" s="33" t="s">
        <v>2</v>
      </c>
      <c r="P1620" s="33" t="s">
        <v>6068</v>
      </c>
      <c r="Q1620" s="2" t="str">
        <f>VLOOKUP(P1620,'[1]Table E'!A:C,3,FALSE)</f>
        <v>Health and Public Safety</v>
      </c>
    </row>
    <row r="1621" spans="1:18" x14ac:dyDescent="0.25">
      <c r="A1621" s="33" t="str">
        <f t="shared" si="75"/>
        <v>2630002800</v>
      </c>
      <c r="B1621" s="33" t="s">
        <v>2386</v>
      </c>
      <c r="C1621" s="33" t="s">
        <v>683</v>
      </c>
      <c r="D1621" s="9" t="str">
        <f t="shared" si="76"/>
        <v>263002800</v>
      </c>
      <c r="E1621" s="34">
        <v>26300</v>
      </c>
      <c r="F1621" s="34">
        <v>2800</v>
      </c>
      <c r="G1621" s="9" t="str">
        <f>VLOOKUP(B1621,'[1]Business Unit Lookup'!A:B,2,FALSE)</f>
        <v>Rehab Ctr for the Blind</v>
      </c>
      <c r="H1621" s="33" t="str">
        <f>VLOOKUP(C1621,'[1]Fund Lookup'!B:C,2,FALSE)</f>
        <v>Appropriated IDC Recoveries</v>
      </c>
      <c r="I1621" s="35" t="s">
        <v>2239</v>
      </c>
      <c r="J1621" s="33" t="str">
        <f>VLOOKUP(I1621,'[1]Table B'!A:B,2,FALSE)</f>
        <v>Special Revenue-Other</v>
      </c>
      <c r="K1621" s="9" t="str">
        <f t="shared" si="77"/>
        <v>105-Special Revenue-Other</v>
      </c>
      <c r="L1621" s="9" t="str">
        <f>IFERROR(VLOOKUP(A1621,'[1]VAC as of March 2024'!A:K,11,FALSE),"No")</f>
        <v>No</v>
      </c>
      <c r="M1621" s="9" t="s">
        <v>2240</v>
      </c>
      <c r="O1621" s="33" t="s">
        <v>2</v>
      </c>
      <c r="P1621" s="33" t="s">
        <v>6068</v>
      </c>
      <c r="Q1621" s="2" t="str">
        <f>VLOOKUP(P1621,'[1]Table E'!A:C,3,FALSE)</f>
        <v>Health and Public Safety</v>
      </c>
    </row>
    <row r="1622" spans="1:18" x14ac:dyDescent="0.25">
      <c r="A1622" s="33" t="str">
        <f t="shared" si="75"/>
        <v>2630005910</v>
      </c>
      <c r="B1622" s="33" t="s">
        <v>2386</v>
      </c>
      <c r="C1622" s="33" t="s">
        <v>1075</v>
      </c>
      <c r="D1622" s="9" t="str">
        <f t="shared" si="76"/>
        <v>263005910</v>
      </c>
      <c r="E1622" s="34">
        <v>26300</v>
      </c>
      <c r="F1622" s="34">
        <v>5910</v>
      </c>
      <c r="G1622" s="9" t="str">
        <f>VLOOKUP(B1622,'[1]Business Unit Lookup'!A:B,2,FALSE)</f>
        <v>Rehab Ctr for the Blind</v>
      </c>
      <c r="H1622" s="33" t="str">
        <f>VLOOKUP(C1622,'[1]Fund Lookup'!B:C,2,FALSE)</f>
        <v>Manufacture Products</v>
      </c>
      <c r="I1622" s="35" t="s">
        <v>2387</v>
      </c>
      <c r="J1622" s="33" t="str">
        <f>VLOOKUP(I1622,'[1]Table B'!A:B,2,FALSE)</f>
        <v>Enterprise-VA Industries for the Blind</v>
      </c>
      <c r="K1622" s="9" t="str">
        <f t="shared" si="77"/>
        <v>306-Enterprise-VA Industries for the Blind</v>
      </c>
      <c r="L1622" s="9" t="str">
        <f>IFERROR(VLOOKUP(A1622,'[1]VAC as of March 2024'!A:K,11,FALSE),"No")</f>
        <v>No</v>
      </c>
      <c r="M1622" s="9" t="s">
        <v>2240</v>
      </c>
      <c r="Q1622" s="2"/>
    </row>
    <row r="1623" spans="1:18" x14ac:dyDescent="0.25">
      <c r="A1623" s="33" t="str">
        <f t="shared" si="75"/>
        <v>2630007151</v>
      </c>
      <c r="B1623" s="33" t="s">
        <v>2386</v>
      </c>
      <c r="C1623" s="33" t="s">
        <v>1236</v>
      </c>
      <c r="D1623" s="9" t="str">
        <f t="shared" si="76"/>
        <v>263007151</v>
      </c>
      <c r="E1623" s="34">
        <v>26300</v>
      </c>
      <c r="F1623" s="34">
        <v>7151</v>
      </c>
      <c r="G1623" s="9" t="str">
        <f>VLOOKUP(B1623,'[1]Business Unit Lookup'!A:B,2,FALSE)</f>
        <v>Rehab Ctr for the Blind</v>
      </c>
      <c r="H1623" s="33" t="str">
        <f>VLOOKUP(C1623,'[1]Fund Lookup'!B:C,2,FALSE)</f>
        <v>Visually Hndicappd Endwmnt</v>
      </c>
      <c r="I1623" s="35" t="s">
        <v>2388</v>
      </c>
      <c r="J1623" s="33" t="str">
        <f>VLOOKUP(I1623,'[1]Table B'!A:B,2,FALSE)</f>
        <v>Special Revenue - H &amp; SS - Budgetary</v>
      </c>
      <c r="K1623" s="9" t="str">
        <f t="shared" si="77"/>
        <v>130-Special Revenue - H &amp; SS - Budgetary</v>
      </c>
      <c r="L1623" s="9" t="str">
        <f>IFERROR(VLOOKUP(A1623,'[1]VAC as of March 2024'!A:K,11,FALSE),"No")</f>
        <v>No</v>
      </c>
      <c r="M1623" s="9" t="s">
        <v>2240</v>
      </c>
      <c r="O1623" s="9" t="s">
        <v>2287</v>
      </c>
      <c r="P1623" s="33" t="s">
        <v>2287</v>
      </c>
      <c r="Q1623" s="2"/>
      <c r="R1623" s="9" t="s">
        <v>8375</v>
      </c>
    </row>
    <row r="1624" spans="1:18" x14ac:dyDescent="0.25">
      <c r="A1624" s="33" t="str">
        <f t="shared" si="75"/>
        <v>2630010000</v>
      </c>
      <c r="B1624" s="33" t="s">
        <v>2386</v>
      </c>
      <c r="C1624" s="33" t="s">
        <v>2162</v>
      </c>
      <c r="D1624" s="9" t="str">
        <f t="shared" si="76"/>
        <v>2630010000</v>
      </c>
      <c r="E1624" s="34">
        <v>26300</v>
      </c>
      <c r="F1624" s="34">
        <v>10000</v>
      </c>
      <c r="G1624" s="9" t="str">
        <f>VLOOKUP(B1624,'[1]Business Unit Lookup'!A:B,2,FALSE)</f>
        <v>Rehab Ctr for the Blind</v>
      </c>
      <c r="H1624" s="33" t="str">
        <f>VLOOKUP(C1624,'[1]Fund Lookup'!B:C,2,FALSE)</f>
        <v>Federal Trust</v>
      </c>
      <c r="I1624" s="35" t="s">
        <v>2252</v>
      </c>
      <c r="J1624" s="33" t="str">
        <f>VLOOKUP(I1624,'[1]Table B'!A:B,2,FALSE)</f>
        <v>Special Revenue-Federal</v>
      </c>
      <c r="K1624" s="9" t="str">
        <f t="shared" si="77"/>
        <v>120-Special Revenue-Federal</v>
      </c>
      <c r="L1624" s="9" t="str">
        <f>IFERROR(VLOOKUP(A1624,'[1]VAC as of March 2024'!A:K,11,FALSE),"No")</f>
        <v>No</v>
      </c>
      <c r="M1624" s="9" t="s">
        <v>2248</v>
      </c>
      <c r="O1624" s="33" t="s">
        <v>2248</v>
      </c>
      <c r="P1624" s="33" t="s">
        <v>6070</v>
      </c>
      <c r="Q1624" s="2" t="str">
        <f>VLOOKUP(P1624,'[1]Table E'!A:C,3,FALSE)</f>
        <v>Gifts and grants</v>
      </c>
    </row>
    <row r="1625" spans="1:18" x14ac:dyDescent="0.25">
      <c r="A1625" s="33" t="str">
        <f t="shared" si="75"/>
        <v>2630010110</v>
      </c>
      <c r="B1625" s="33" t="s">
        <v>2386</v>
      </c>
      <c r="C1625" s="33" t="s">
        <v>5444</v>
      </c>
      <c r="D1625" s="9" t="str">
        <f t="shared" si="76"/>
        <v>2630010110</v>
      </c>
      <c r="E1625" s="34">
        <v>26300</v>
      </c>
      <c r="F1625" s="34">
        <v>10110</v>
      </c>
      <c r="G1625" s="9" t="str">
        <f>VLOOKUP(B1625,'[1]Business Unit Lookup'!A:B,2,FALSE)</f>
        <v>Rehab Ctr for the Blind</v>
      </c>
      <c r="H1625" s="33" t="str">
        <f>VLOOKUP(C1625,'[1]Fund Lookup'!B:C,2,FALSE)</f>
        <v>CARESActRlfFd–General-COVID-19</v>
      </c>
      <c r="I1625" s="35" t="s">
        <v>2252</v>
      </c>
      <c r="J1625" s="33" t="str">
        <f>VLOOKUP(I1625,'[1]Table B'!A:B,2,FALSE)</f>
        <v>Special Revenue-Federal</v>
      </c>
      <c r="K1625" s="9" t="str">
        <f t="shared" si="77"/>
        <v>120-Special Revenue-Federal</v>
      </c>
      <c r="L1625" s="9" t="str">
        <f>IFERROR(VLOOKUP(A1625,'[1]VAC as of March 2024'!A:K,11,FALSE),"No")</f>
        <v>No</v>
      </c>
      <c r="M1625" s="9" t="s">
        <v>5493</v>
      </c>
      <c r="O1625" s="33" t="s">
        <v>2248</v>
      </c>
      <c r="P1625" s="33" t="s">
        <v>6063</v>
      </c>
      <c r="Q1625" s="2" t="str">
        <f>VLOOKUP(P1625,'[1]Table E'!A:C,3,FALSE)</f>
        <v>COVID-19</v>
      </c>
    </row>
    <row r="1626" spans="1:18" x14ac:dyDescent="0.25">
      <c r="A1626" s="33" t="str">
        <f t="shared" si="75"/>
        <v>2630015000</v>
      </c>
      <c r="B1626" s="33" t="s">
        <v>2386</v>
      </c>
      <c r="C1626" s="33" t="s">
        <v>2222</v>
      </c>
      <c r="D1626" s="9" t="str">
        <f t="shared" si="76"/>
        <v>2630015000</v>
      </c>
      <c r="E1626" s="34">
        <v>26300</v>
      </c>
      <c r="F1626" s="34">
        <v>15000</v>
      </c>
      <c r="G1626" s="9" t="str">
        <f>VLOOKUP(B1626,'[1]Business Unit Lookup'!A:B,2,FALSE)</f>
        <v>Rehab Ctr for the Blind</v>
      </c>
      <c r="H1626" s="33" t="str">
        <f>VLOOKUP(C1626,'[1]Fund Lookup'!B:C,2,FALSE)</f>
        <v>General Fixed Asset Acct Group</v>
      </c>
      <c r="I1626" s="35" t="s">
        <v>2242</v>
      </c>
      <c r="J1626" s="33" t="str">
        <f>VLOOKUP(I1626,'[1]Table B'!A:B,2,FALSE)</f>
        <v>Fixed Assets, Fund 1500</v>
      </c>
      <c r="K1626" s="9" t="str">
        <f t="shared" si="77"/>
        <v>610-Fixed Assets, Fund 1500</v>
      </c>
      <c r="L1626" s="9" t="str">
        <f>IFERROR(VLOOKUP(A1626,'[1]VAC as of March 2024'!A:K,11,FALSE),"No")</f>
        <v>No</v>
      </c>
      <c r="M1626" s="9" t="s">
        <v>4</v>
      </c>
      <c r="Q1626" s="2"/>
    </row>
    <row r="1627" spans="1:18" x14ac:dyDescent="0.25">
      <c r="A1627" s="33" t="str">
        <f t="shared" si="75"/>
        <v>2680001000</v>
      </c>
      <c r="B1627" s="33" t="s">
        <v>2389</v>
      </c>
      <c r="C1627" s="33" t="s">
        <v>1</v>
      </c>
      <c r="D1627" s="9" t="str">
        <f t="shared" si="76"/>
        <v>268001000</v>
      </c>
      <c r="E1627" s="34">
        <v>26800</v>
      </c>
      <c r="F1627" s="34">
        <v>1000</v>
      </c>
      <c r="G1627" s="9" t="str">
        <f>VLOOKUP(B1627,'[1]Business Unit Lookup'!A:B,2,FALSE)</f>
        <v>VA Institute of Marine Science</v>
      </c>
      <c r="H1627" s="33" t="str">
        <f>VLOOKUP(C1627,'[1]Fund Lookup'!B:C,2,FALSE)</f>
        <v>General Fund</v>
      </c>
      <c r="I1627" s="35" t="s">
        <v>2236</v>
      </c>
      <c r="J1627" s="33" t="str">
        <f>VLOOKUP(I1627,'[1]Table B'!A:B,2,FALSE)</f>
        <v>General</v>
      </c>
      <c r="K1627" s="9" t="str">
        <f t="shared" si="77"/>
        <v>100-General</v>
      </c>
      <c r="L1627" s="9" t="str">
        <f>IFERROR(VLOOKUP(A1627,'[1]VAC as of March 2024'!A:K,11,FALSE),"No")</f>
        <v>No</v>
      </c>
      <c r="M1627" s="9" t="s">
        <v>2237</v>
      </c>
      <c r="O1627" s="33" t="s">
        <v>2240</v>
      </c>
      <c r="P1627" s="33" t="s">
        <v>6061</v>
      </c>
      <c r="Q1627" s="2" t="str">
        <f>VLOOKUP(P1627,'[1]Table E'!A:C,3,FALSE)</f>
        <v>Unassigned</v>
      </c>
    </row>
    <row r="1628" spans="1:18" x14ac:dyDescent="0.25">
      <c r="A1628" s="33" t="str">
        <f t="shared" si="75"/>
        <v>2680003000</v>
      </c>
      <c r="B1628" s="33" t="s">
        <v>2389</v>
      </c>
      <c r="C1628" s="33" t="s">
        <v>772</v>
      </c>
      <c r="D1628" s="9" t="str">
        <f t="shared" si="76"/>
        <v>268003000</v>
      </c>
      <c r="E1628" s="34">
        <v>26800</v>
      </c>
      <c r="F1628" s="34">
        <v>3000</v>
      </c>
      <c r="G1628" s="9" t="str">
        <f>VLOOKUP(B1628,'[1]Business Unit Lookup'!A:B,2,FALSE)</f>
        <v>VA Institute of Marine Science</v>
      </c>
      <c r="H1628" s="33" t="str">
        <f>VLOOKUP(C1628,'[1]Fund Lookup'!B:C,2,FALSE)</f>
        <v>Higher Education Operating</v>
      </c>
      <c r="I1628" s="35" t="s">
        <v>2307</v>
      </c>
      <c r="J1628" s="33" t="str">
        <f>VLOOKUP(I1628,'[1]Table B'!A:B,2,FALSE)</f>
        <v>CU-HE-Non-specific Activity</v>
      </c>
      <c r="K1628" s="9" t="str">
        <f t="shared" si="77"/>
        <v>500-CU-HE-Non-specific Activity</v>
      </c>
      <c r="L1628" s="9" t="str">
        <f>IFERROR(VLOOKUP(A1628,'[1]VAC as of March 2024'!A:K,11,FALSE),"No")</f>
        <v>No</v>
      </c>
      <c r="M1628" s="9" t="s">
        <v>2240</v>
      </c>
      <c r="Q1628" s="2"/>
    </row>
    <row r="1629" spans="1:18" x14ac:dyDescent="0.25">
      <c r="A1629" s="33" t="str">
        <f t="shared" si="75"/>
        <v>2680003010</v>
      </c>
      <c r="B1629" s="33" t="s">
        <v>2389</v>
      </c>
      <c r="C1629" s="33" t="s">
        <v>775</v>
      </c>
      <c r="D1629" s="9" t="str">
        <f t="shared" si="76"/>
        <v>268003010</v>
      </c>
      <c r="E1629" s="34">
        <v>26800</v>
      </c>
      <c r="F1629" s="34">
        <v>3010</v>
      </c>
      <c r="G1629" s="9" t="str">
        <f>VLOOKUP(B1629,'[1]Business Unit Lookup'!A:B,2,FALSE)</f>
        <v>VA Institute of Marine Science</v>
      </c>
      <c r="H1629" s="33" t="str">
        <f>VLOOKUP(C1629,'[1]Fund Lookup'!B:C,2,FALSE)</f>
        <v>Higher Education Federal</v>
      </c>
      <c r="I1629" s="35" t="s">
        <v>2307</v>
      </c>
      <c r="J1629" s="33" t="str">
        <f>VLOOKUP(I1629,'[1]Table B'!A:B,2,FALSE)</f>
        <v>CU-HE-Non-specific Activity</v>
      </c>
      <c r="K1629" s="9" t="str">
        <f t="shared" si="77"/>
        <v>500-CU-HE-Non-specific Activity</v>
      </c>
      <c r="L1629" s="9" t="str">
        <f>IFERROR(VLOOKUP(A1629,'[1]VAC as of March 2024'!A:K,11,FALSE),"No")</f>
        <v>No</v>
      </c>
      <c r="M1629" s="9" t="s">
        <v>2248</v>
      </c>
      <c r="Q1629" s="2"/>
    </row>
    <row r="1630" spans="1:18" x14ac:dyDescent="0.25">
      <c r="A1630" s="33" t="str">
        <f t="shared" si="75"/>
        <v>2680003020</v>
      </c>
      <c r="B1630" s="33" t="s">
        <v>2389</v>
      </c>
      <c r="C1630" s="33" t="s">
        <v>778</v>
      </c>
      <c r="D1630" s="9" t="str">
        <f t="shared" si="76"/>
        <v>268003020</v>
      </c>
      <c r="E1630" s="34">
        <v>26800</v>
      </c>
      <c r="F1630" s="34">
        <v>3020</v>
      </c>
      <c r="G1630" s="9" t="str">
        <f>VLOOKUP(B1630,'[1]Business Unit Lookup'!A:B,2,FALSE)</f>
        <v>VA Institute of Marine Science</v>
      </c>
      <c r="H1630" s="33" t="str">
        <f>VLOOKUP(C1630,'[1]Fund Lookup'!B:C,2,FALSE)</f>
        <v>Foundation/Othr Grants/Cntrcts</v>
      </c>
      <c r="I1630" s="35" t="s">
        <v>2307</v>
      </c>
      <c r="J1630" s="33" t="str">
        <f>VLOOKUP(I1630,'[1]Table B'!A:B,2,FALSE)</f>
        <v>CU-HE-Non-specific Activity</v>
      </c>
      <c r="K1630" s="9" t="str">
        <f t="shared" si="77"/>
        <v>500-CU-HE-Non-specific Activity</v>
      </c>
      <c r="L1630" s="9" t="str">
        <f>IFERROR(VLOOKUP(A1630,'[1]VAC as of March 2024'!A:K,11,FALSE),"No")</f>
        <v>No</v>
      </c>
      <c r="M1630" s="9" t="s">
        <v>2248</v>
      </c>
      <c r="Q1630" s="2"/>
    </row>
    <row r="1631" spans="1:18" x14ac:dyDescent="0.25">
      <c r="A1631" s="33" t="str">
        <f t="shared" si="75"/>
        <v>2680003030</v>
      </c>
      <c r="B1631" s="33" t="s">
        <v>2389</v>
      </c>
      <c r="C1631" s="33" t="s">
        <v>780</v>
      </c>
      <c r="D1631" s="9" t="str">
        <f t="shared" si="76"/>
        <v>268003030</v>
      </c>
      <c r="E1631" s="34">
        <v>26800</v>
      </c>
      <c r="F1631" s="34">
        <v>3030</v>
      </c>
      <c r="G1631" s="9" t="str">
        <f>VLOOKUP(B1631,'[1]Business Unit Lookup'!A:B,2,FALSE)</f>
        <v>VA Institute of Marine Science</v>
      </c>
      <c r="H1631" s="33" t="str">
        <f>VLOOKUP(C1631,'[1]Fund Lookup'!B:C,2,FALSE)</f>
        <v>Indirect Cost Recovery</v>
      </c>
      <c r="I1631" s="35" t="s">
        <v>2307</v>
      </c>
      <c r="J1631" s="33" t="str">
        <f>VLOOKUP(I1631,'[1]Table B'!A:B,2,FALSE)</f>
        <v>CU-HE-Non-specific Activity</v>
      </c>
      <c r="K1631" s="9" t="str">
        <f t="shared" si="77"/>
        <v>500-CU-HE-Non-specific Activity</v>
      </c>
      <c r="L1631" s="9" t="str">
        <f>IFERROR(VLOOKUP(A1631,'[1]VAC as of March 2024'!A:K,11,FALSE),"No")</f>
        <v>No</v>
      </c>
      <c r="M1631" s="9" t="s">
        <v>2240</v>
      </c>
      <c r="Q1631" s="2"/>
    </row>
    <row r="1632" spans="1:18" x14ac:dyDescent="0.25">
      <c r="A1632" s="33" t="str">
        <f t="shared" si="75"/>
        <v>2680003040</v>
      </c>
      <c r="B1632" s="87" t="s">
        <v>2389</v>
      </c>
      <c r="C1632" s="36" t="s">
        <v>8347</v>
      </c>
      <c r="D1632" s="9" t="str">
        <f t="shared" si="76"/>
        <v>268003040</v>
      </c>
      <c r="E1632" s="87">
        <v>26800</v>
      </c>
      <c r="F1632" s="37">
        <v>3040</v>
      </c>
      <c r="G1632" s="9" t="str">
        <f>VLOOKUP(B1632,'[1]Business Unit Lookup'!A:B,2,FALSE)</f>
        <v>VA Institute of Marine Science</v>
      </c>
      <c r="H1632" s="33" t="str">
        <f>VLOOKUP(C1632,'[1]Fund Lookup'!B:C,2,FALSE)</f>
        <v>Institutional Reserve Fund</v>
      </c>
      <c r="I1632" s="35" t="s">
        <v>2307</v>
      </c>
      <c r="J1632" s="33" t="str">
        <f>VLOOKUP(I1632,'[1]Table B'!A:B,2,FALSE)</f>
        <v>CU-HE-Non-specific Activity</v>
      </c>
      <c r="K1632" s="9" t="str">
        <f t="shared" si="77"/>
        <v>500-CU-HE-Non-specific Activity</v>
      </c>
      <c r="L1632" s="9" t="str">
        <f>IFERROR(VLOOKUP(A1632,'[1]VAC as of March 2024'!A:K,11,FALSE),"No")</f>
        <v>No</v>
      </c>
      <c r="M1632" s="37" t="s">
        <v>2240</v>
      </c>
      <c r="O1632" s="38"/>
      <c r="P1632" s="38"/>
      <c r="Q1632" s="2"/>
    </row>
    <row r="1633" spans="1:17" x14ac:dyDescent="0.25">
      <c r="A1633" s="33" t="str">
        <f t="shared" si="75"/>
        <v>2680003110</v>
      </c>
      <c r="B1633" s="33" t="s">
        <v>2389</v>
      </c>
      <c r="C1633" s="33" t="s">
        <v>796</v>
      </c>
      <c r="D1633" s="9" t="str">
        <f t="shared" si="76"/>
        <v>268003110</v>
      </c>
      <c r="E1633" s="34">
        <v>26800</v>
      </c>
      <c r="F1633" s="34">
        <v>3110</v>
      </c>
      <c r="G1633" s="9" t="str">
        <f>VLOOKUP(B1633,'[1]Business Unit Lookup'!A:B,2,FALSE)</f>
        <v>VA Institute of Marine Science</v>
      </c>
      <c r="H1633" s="33" t="str">
        <f>VLOOKUP(C1633,'[1]Fund Lookup'!B:C,2,FALSE)</f>
        <v>Eminent Scholars</v>
      </c>
      <c r="I1633" s="35" t="s">
        <v>2307</v>
      </c>
      <c r="J1633" s="33" t="str">
        <f>VLOOKUP(I1633,'[1]Table B'!A:B,2,FALSE)</f>
        <v>CU-HE-Non-specific Activity</v>
      </c>
      <c r="K1633" s="9" t="str">
        <f t="shared" si="77"/>
        <v>500-CU-HE-Non-specific Activity</v>
      </c>
      <c r="L1633" s="9" t="str">
        <f>IFERROR(VLOOKUP(A1633,'[1]VAC as of March 2024'!A:K,11,FALSE),"No")</f>
        <v>No</v>
      </c>
      <c r="M1633" s="9" t="s">
        <v>2248</v>
      </c>
      <c r="Q1633" s="2"/>
    </row>
    <row r="1634" spans="1:17" x14ac:dyDescent="0.25">
      <c r="A1634" s="33" t="str">
        <f t="shared" si="75"/>
        <v>2680003160</v>
      </c>
      <c r="B1634" s="33" t="s">
        <v>2389</v>
      </c>
      <c r="C1634" s="33" t="s">
        <v>807</v>
      </c>
      <c r="D1634" s="9" t="str">
        <f t="shared" si="76"/>
        <v>268003160</v>
      </c>
      <c r="E1634" s="34">
        <v>26800</v>
      </c>
      <c r="F1634" s="34">
        <v>3160</v>
      </c>
      <c r="G1634" s="9" t="str">
        <f>VLOOKUP(B1634,'[1]Business Unit Lookup'!A:B,2,FALSE)</f>
        <v>VA Institute of Marine Science</v>
      </c>
      <c r="H1634" s="33" t="str">
        <f>VLOOKUP(C1634,'[1]Fund Lookup'!B:C,2,FALSE)</f>
        <v>Excess Indirct Cost Recoveries</v>
      </c>
      <c r="I1634" s="35" t="s">
        <v>2307</v>
      </c>
      <c r="J1634" s="33" t="str">
        <f>VLOOKUP(I1634,'[1]Table B'!A:B,2,FALSE)</f>
        <v>CU-HE-Non-specific Activity</v>
      </c>
      <c r="K1634" s="9" t="str">
        <f t="shared" si="77"/>
        <v>500-CU-HE-Non-specific Activity</v>
      </c>
      <c r="L1634" s="9" t="str">
        <f>IFERROR(VLOOKUP(A1634,'[1]VAC as of March 2024'!A:K,11,FALSE),"No")</f>
        <v>No</v>
      </c>
      <c r="M1634" s="9" t="s">
        <v>2240</v>
      </c>
      <c r="Q1634" s="2"/>
    </row>
    <row r="1635" spans="1:17" x14ac:dyDescent="0.25">
      <c r="A1635" s="33" t="str">
        <f t="shared" si="75"/>
        <v>2680003210</v>
      </c>
      <c r="B1635" s="36" t="s">
        <v>2389</v>
      </c>
      <c r="C1635" s="36" t="s">
        <v>6135</v>
      </c>
      <c r="D1635" s="9" t="str">
        <f t="shared" si="76"/>
        <v>268003210</v>
      </c>
      <c r="E1635" s="35">
        <v>26800</v>
      </c>
      <c r="F1635" s="37">
        <v>3210</v>
      </c>
      <c r="G1635" s="9" t="str">
        <f>VLOOKUP(B1635,'[1]Business Unit Lookup'!A:B,2,FALSE)</f>
        <v>VA Institute of Marine Science</v>
      </c>
      <c r="H1635" s="33" t="str">
        <f>VLOOKUP(C1635,'[1]Fund Lookup'!B:C,2,FALSE)</f>
        <v>ARP-CrvStLoclFisRecFd-COVID-19</v>
      </c>
      <c r="I1635" s="35" t="s">
        <v>2307</v>
      </c>
      <c r="J1635" s="33" t="str">
        <f>VLOOKUP(I1635,'[1]Table B'!A:B,2,FALSE)</f>
        <v>CU-HE-Non-specific Activity</v>
      </c>
      <c r="K1635" s="9" t="str">
        <f t="shared" si="77"/>
        <v>500-CU-HE-Non-specific Activity</v>
      </c>
      <c r="L1635" s="9" t="str">
        <f>IFERROR(VLOOKUP(A1635,'[1]VAC as of March 2024'!A:K,11,FALSE),"No")</f>
        <v>No</v>
      </c>
      <c r="M1635" s="38" t="s">
        <v>5493</v>
      </c>
      <c r="O1635" s="38"/>
      <c r="P1635" s="38"/>
      <c r="Q1635" s="2"/>
    </row>
    <row r="1636" spans="1:17" x14ac:dyDescent="0.25">
      <c r="A1636" s="33" t="str">
        <f t="shared" si="75"/>
        <v>2680003230</v>
      </c>
      <c r="B1636" s="33" t="s">
        <v>2389</v>
      </c>
      <c r="C1636" s="33" t="s">
        <v>6136</v>
      </c>
      <c r="D1636" s="9" t="str">
        <f t="shared" si="76"/>
        <v>268003230</v>
      </c>
      <c r="E1636" s="34">
        <v>26800</v>
      </c>
      <c r="F1636" s="34">
        <v>3230</v>
      </c>
      <c r="G1636" s="9" t="str">
        <f>VLOOKUP(B1636,'[1]Business Unit Lookup'!A:B,2,FALSE)</f>
        <v>VA Institute of Marine Science</v>
      </c>
      <c r="H1636" s="33" t="str">
        <f>VLOOKUP(C1636,'[1]Fund Lookup'!B:C,2,FALSE)</f>
        <v>Epi&amp;LabCpctyInfctsDis-COVID-19</v>
      </c>
      <c r="I1636" s="35" t="s">
        <v>2307</v>
      </c>
      <c r="J1636" s="33" t="str">
        <f>VLOOKUP(I1636,'[1]Table B'!A:B,2,FALSE)</f>
        <v>CU-HE-Non-specific Activity</v>
      </c>
      <c r="K1636" s="9" t="str">
        <f t="shared" si="77"/>
        <v>500-CU-HE-Non-specific Activity</v>
      </c>
      <c r="L1636" s="9" t="str">
        <f>IFERROR(VLOOKUP(A1636,'[1]VAC as of March 2024'!A:K,11,FALSE),"No")</f>
        <v>No</v>
      </c>
      <c r="M1636" s="9" t="s">
        <v>5493</v>
      </c>
      <c r="Q1636" s="2"/>
    </row>
    <row r="1637" spans="1:17" x14ac:dyDescent="0.25">
      <c r="A1637" s="33" t="str">
        <f t="shared" si="75"/>
        <v>2680003280</v>
      </c>
      <c r="B1637" s="33" t="s">
        <v>2389</v>
      </c>
      <c r="C1637" s="33" t="s">
        <v>5559</v>
      </c>
      <c r="D1637" s="9" t="str">
        <f t="shared" si="76"/>
        <v>268003280</v>
      </c>
      <c r="E1637" s="34">
        <v>26800</v>
      </c>
      <c r="F1637" s="34">
        <v>3280</v>
      </c>
      <c r="G1637" s="9" t="str">
        <f>VLOOKUP(B1637,'[1]Business Unit Lookup'!A:B,2,FALSE)</f>
        <v>VA Institute of Marine Science</v>
      </c>
      <c r="H1637" s="33" t="str">
        <f>VLOOKUP(C1637,'[1]Fund Lookup'!B:C,2,FALSE)</f>
        <v>CoronavrsEmrSpplFdPrg-COVID-19</v>
      </c>
      <c r="I1637" s="35" t="s">
        <v>2307</v>
      </c>
      <c r="J1637" s="33" t="str">
        <f>VLOOKUP(I1637,'[1]Table B'!A:B,2,FALSE)</f>
        <v>CU-HE-Non-specific Activity</v>
      </c>
      <c r="K1637" s="9" t="str">
        <f t="shared" si="77"/>
        <v>500-CU-HE-Non-specific Activity</v>
      </c>
      <c r="L1637" s="9" t="str">
        <f>IFERROR(VLOOKUP(A1637,'[1]VAC as of March 2024'!A:K,11,FALSE),"No")</f>
        <v>No</v>
      </c>
      <c r="M1637" s="9" t="s">
        <v>5493</v>
      </c>
      <c r="Q1637" s="2"/>
    </row>
    <row r="1638" spans="1:17" x14ac:dyDescent="0.25">
      <c r="A1638" s="33" t="str">
        <f t="shared" si="75"/>
        <v>2680003300</v>
      </c>
      <c r="B1638" s="33" t="s">
        <v>2389</v>
      </c>
      <c r="C1638" s="33" t="s">
        <v>824</v>
      </c>
      <c r="D1638" s="9" t="str">
        <f t="shared" si="76"/>
        <v>268003300</v>
      </c>
      <c r="E1638" s="34">
        <v>26800</v>
      </c>
      <c r="F1638" s="34">
        <v>3300</v>
      </c>
      <c r="G1638" s="9" t="str">
        <f>VLOOKUP(B1638,'[1]Business Unit Lookup'!A:B,2,FALSE)</f>
        <v>VA Institute of Marine Science</v>
      </c>
      <c r="H1638" s="33" t="str">
        <f>VLOOKUP(C1638,'[1]Fund Lookup'!B:C,2,FALSE)</f>
        <v>Hi Ed Decentralzation Suspense</v>
      </c>
      <c r="I1638" s="35" t="s">
        <v>2307</v>
      </c>
      <c r="J1638" s="33" t="str">
        <f>VLOOKUP(I1638,'[1]Table B'!A:B,2,FALSE)</f>
        <v>CU-HE-Non-specific Activity</v>
      </c>
      <c r="K1638" s="9" t="str">
        <f t="shared" si="77"/>
        <v>500-CU-HE-Non-specific Activity</v>
      </c>
      <c r="L1638" s="9" t="str">
        <f>IFERROR(VLOOKUP(A1638,'[1]VAC as of March 2024'!A:K,11,FALSE),"No")</f>
        <v>No</v>
      </c>
      <c r="M1638" s="9" t="s">
        <v>2240</v>
      </c>
      <c r="Q1638" s="2"/>
    </row>
    <row r="1639" spans="1:17" x14ac:dyDescent="0.25">
      <c r="A1639" s="33" t="str">
        <f t="shared" si="75"/>
        <v>2680003420</v>
      </c>
      <c r="B1639" s="33" t="s">
        <v>2389</v>
      </c>
      <c r="C1639" s="33" t="s">
        <v>5584</v>
      </c>
      <c r="D1639" s="9" t="str">
        <f t="shared" si="76"/>
        <v>268003420</v>
      </c>
      <c r="E1639" s="34">
        <v>26800</v>
      </c>
      <c r="F1639" s="34">
        <v>3420</v>
      </c>
      <c r="G1639" s="9" t="str">
        <f>VLOOKUP(B1639,'[1]Business Unit Lookup'!A:B,2,FALSE)</f>
        <v>VA Institute of Marine Science</v>
      </c>
      <c r="H1639" s="33" t="str">
        <f>VLOOKUP(C1639,'[1]Fund Lookup'!B:C,2,FALSE)</f>
        <v>Caresactrlffd-General-Covid-19</v>
      </c>
      <c r="I1639" s="35" t="s">
        <v>2307</v>
      </c>
      <c r="J1639" s="33" t="str">
        <f>VLOOKUP(I1639,'[1]Table B'!A:B,2,FALSE)</f>
        <v>CU-HE-Non-specific Activity</v>
      </c>
      <c r="K1639" s="9" t="str">
        <f t="shared" si="77"/>
        <v>500-CU-HE-Non-specific Activity</v>
      </c>
      <c r="L1639" s="9" t="str">
        <f>IFERROR(VLOOKUP(A1639,'[1]VAC as of March 2024'!A:K,11,FALSE),"No")</f>
        <v>No</v>
      </c>
      <c r="M1639" s="9" t="s">
        <v>5493</v>
      </c>
      <c r="Q1639" s="2"/>
    </row>
    <row r="1640" spans="1:17" x14ac:dyDescent="0.25">
      <c r="A1640" s="33" t="str">
        <f t="shared" si="75"/>
        <v>2680003460</v>
      </c>
      <c r="B1640" s="41" t="s">
        <v>2389</v>
      </c>
      <c r="C1640" s="36" t="s">
        <v>8470</v>
      </c>
      <c r="D1640" s="9" t="str">
        <f t="shared" si="76"/>
        <v>268003460</v>
      </c>
      <c r="E1640" s="41">
        <v>26800</v>
      </c>
      <c r="F1640" s="37">
        <v>3460</v>
      </c>
      <c r="G1640" s="9" t="str">
        <f>VLOOKUP(B1640,'[1]Business Unit Lookup'!A:B,2,FALSE)</f>
        <v>VA Institute of Marine Science</v>
      </c>
      <c r="H1640" s="33" t="str">
        <f>VLOOKUP(C1640,'[1]Fund Lookup'!B:C,2,FALSE)</f>
        <v>Innovative internship Fund</v>
      </c>
      <c r="I1640" s="35" t="s">
        <v>2307</v>
      </c>
      <c r="J1640" s="33" t="str">
        <f>VLOOKUP(I1640,'[1]Table B'!A:B,2,FALSE)</f>
        <v>CU-HE-Non-specific Activity</v>
      </c>
      <c r="K1640" s="9" t="str">
        <f t="shared" si="77"/>
        <v>500-CU-HE-Non-specific Activity</v>
      </c>
      <c r="L1640" s="9" t="str">
        <f>IFERROR(VLOOKUP(A1640,'[1]VAC as of March 2024'!A:K,11,FALSE),"No")</f>
        <v>No</v>
      </c>
      <c r="M1640" s="38" t="s">
        <v>2240</v>
      </c>
      <c r="O1640" s="38"/>
      <c r="P1640" s="38"/>
      <c r="Q1640" s="2"/>
    </row>
    <row r="1641" spans="1:17" x14ac:dyDescent="0.25">
      <c r="A1641" s="33" t="str">
        <f t="shared" si="75"/>
        <v>2680003490</v>
      </c>
      <c r="B1641" s="41" t="s">
        <v>2389</v>
      </c>
      <c r="C1641" s="36" t="s">
        <v>8475</v>
      </c>
      <c r="D1641" s="9" t="str">
        <f t="shared" si="76"/>
        <v>268003490</v>
      </c>
      <c r="E1641" s="41">
        <v>26800</v>
      </c>
      <c r="F1641" s="37">
        <v>3490</v>
      </c>
      <c r="G1641" s="9" t="str">
        <f>VLOOKUP(B1641,'[1]Business Unit Lookup'!A:B,2,FALSE)</f>
        <v>VA Institute of Marine Science</v>
      </c>
      <c r="H1641" s="33" t="str">
        <f>VLOOKUP(C1641,'[1]Fund Lookup'!B:C,2,FALSE)</f>
        <v>NewEconomyWrkfrcCrdntlGrntFnd</v>
      </c>
      <c r="I1641" s="35" t="s">
        <v>2307</v>
      </c>
      <c r="J1641" s="33" t="str">
        <f>VLOOKUP(I1641,'[1]Table B'!A:B,2,FALSE)</f>
        <v>CU-HE-Non-specific Activity</v>
      </c>
      <c r="K1641" s="9" t="str">
        <f t="shared" si="77"/>
        <v>500-CU-HE-Non-specific Activity</v>
      </c>
      <c r="L1641" s="9" t="str">
        <f>IFERROR(VLOOKUP(A1641,'[1]VAC as of March 2024'!A:K,11,FALSE),"No")</f>
        <v>No</v>
      </c>
      <c r="M1641" s="38" t="s">
        <v>2240</v>
      </c>
      <c r="O1641" s="38"/>
      <c r="P1641" s="38"/>
      <c r="Q1641" s="2"/>
    </row>
    <row r="1642" spans="1:17" x14ac:dyDescent="0.25">
      <c r="A1642" s="33" t="str">
        <f t="shared" si="75"/>
        <v>2680003500</v>
      </c>
      <c r="B1642" s="33" t="s">
        <v>2389</v>
      </c>
      <c r="C1642" s="33" t="s">
        <v>830</v>
      </c>
      <c r="D1642" s="9" t="str">
        <f t="shared" si="76"/>
        <v>268003500</v>
      </c>
      <c r="E1642" s="34">
        <v>26800</v>
      </c>
      <c r="F1642" s="34">
        <v>3500</v>
      </c>
      <c r="G1642" s="9" t="str">
        <f>VLOOKUP(B1642,'[1]Business Unit Lookup'!A:B,2,FALSE)</f>
        <v>VA Institute of Marine Science</v>
      </c>
      <c r="H1642" s="33" t="str">
        <f>VLOOKUP(C1642,'[1]Fund Lookup'!B:C,2,FALSE)</f>
        <v>Fishery Resource Grant Fund</v>
      </c>
      <c r="I1642" s="35" t="s">
        <v>2307</v>
      </c>
      <c r="J1642" s="33" t="str">
        <f>VLOOKUP(I1642,'[1]Table B'!A:B,2,FALSE)</f>
        <v>CU-HE-Non-specific Activity</v>
      </c>
      <c r="K1642" s="9" t="str">
        <f t="shared" si="77"/>
        <v>500-CU-HE-Non-specific Activity</v>
      </c>
      <c r="L1642" s="9" t="str">
        <f>IFERROR(VLOOKUP(A1642,'[1]VAC as of March 2024'!A:K,11,FALSE),"No")</f>
        <v>No</v>
      </c>
      <c r="M1642" s="9" t="s">
        <v>2240</v>
      </c>
      <c r="Q1642" s="2"/>
    </row>
    <row r="1643" spans="1:17" x14ac:dyDescent="0.25">
      <c r="A1643" s="33" t="str">
        <f t="shared" si="75"/>
        <v>2680003710</v>
      </c>
      <c r="B1643" s="36" t="s">
        <v>2389</v>
      </c>
      <c r="C1643" s="36" t="s">
        <v>6137</v>
      </c>
      <c r="D1643" s="9" t="str">
        <f t="shared" si="76"/>
        <v>268003710</v>
      </c>
      <c r="E1643" s="35">
        <v>26800</v>
      </c>
      <c r="F1643" s="37">
        <v>3710</v>
      </c>
      <c r="G1643" s="9" t="str">
        <f>VLOOKUP(B1643,'[1]Business Unit Lookup'!A:B,2,FALSE)</f>
        <v>VA Institute of Marine Science</v>
      </c>
      <c r="H1643" s="33" t="str">
        <f>VLOOKUP(C1643,'[1]Fund Lookup'!B:C,2,FALSE)</f>
        <v>FEMA - State Agy - COVID-19</v>
      </c>
      <c r="I1643" s="35" t="s">
        <v>2307</v>
      </c>
      <c r="J1643" s="33" t="str">
        <f>VLOOKUP(I1643,'[1]Table B'!A:B,2,FALSE)</f>
        <v>CU-HE-Non-specific Activity</v>
      </c>
      <c r="K1643" s="9" t="str">
        <f t="shared" si="77"/>
        <v>500-CU-HE-Non-specific Activity</v>
      </c>
      <c r="L1643" s="9" t="str">
        <f>IFERROR(VLOOKUP(A1643,'[1]VAC as of March 2024'!A:K,11,FALSE),"No")</f>
        <v>No</v>
      </c>
      <c r="M1643" s="38" t="s">
        <v>5493</v>
      </c>
      <c r="O1643" s="38"/>
      <c r="P1643" s="38"/>
      <c r="Q1643" s="2"/>
    </row>
    <row r="1644" spans="1:17" x14ac:dyDescent="0.25">
      <c r="A1644" s="33" t="str">
        <f t="shared" si="75"/>
        <v>2680003870</v>
      </c>
      <c r="B1644" s="33" t="s">
        <v>2389</v>
      </c>
      <c r="C1644" s="33" t="s">
        <v>865</v>
      </c>
      <c r="D1644" s="9" t="str">
        <f t="shared" si="76"/>
        <v>268003870</v>
      </c>
      <c r="E1644" s="34">
        <v>26800</v>
      </c>
      <c r="F1644" s="34">
        <v>3870</v>
      </c>
      <c r="G1644" s="9" t="str">
        <f>VLOOKUP(B1644,'[1]Business Unit Lookup'!A:B,2,FALSE)</f>
        <v>VA Institute of Marine Science</v>
      </c>
      <c r="H1644" s="33" t="str">
        <f>VLOOKUP(C1644,'[1]Fund Lookup'!B:C,2,FALSE)</f>
        <v>Srplus Supp&amp;Equip Sales-Gen-HE</v>
      </c>
      <c r="I1644" s="35" t="s">
        <v>2307</v>
      </c>
      <c r="J1644" s="33" t="str">
        <f>VLOOKUP(I1644,'[1]Table B'!A:B,2,FALSE)</f>
        <v>CU-HE-Non-specific Activity</v>
      </c>
      <c r="K1644" s="9" t="str">
        <f t="shared" si="77"/>
        <v>500-CU-HE-Non-specific Activity</v>
      </c>
      <c r="L1644" s="9" t="str">
        <f>IFERROR(VLOOKUP(A1644,'[1]VAC as of March 2024'!A:K,11,FALSE),"No")</f>
        <v>No</v>
      </c>
      <c r="M1644" s="9" t="s">
        <v>2240</v>
      </c>
      <c r="Q1644" s="2"/>
    </row>
    <row r="1645" spans="1:17" x14ac:dyDescent="0.25">
      <c r="A1645" s="33" t="str">
        <f t="shared" si="75"/>
        <v>2680003900</v>
      </c>
      <c r="B1645" s="33" t="s">
        <v>2389</v>
      </c>
      <c r="C1645" s="33" t="s">
        <v>874</v>
      </c>
      <c r="D1645" s="9" t="str">
        <f t="shared" si="76"/>
        <v>268003900</v>
      </c>
      <c r="E1645" s="34">
        <v>26800</v>
      </c>
      <c r="F1645" s="34">
        <v>3900</v>
      </c>
      <c r="G1645" s="9" t="str">
        <f>VLOOKUP(B1645,'[1]Business Unit Lookup'!A:B,2,FALSE)</f>
        <v>VA Institute of Marine Science</v>
      </c>
      <c r="H1645" s="33" t="str">
        <f>VLOOKUP(C1645,'[1]Fund Lookup'!B:C,2,FALSE)</f>
        <v>Insurance Recovery - Higher Ed</v>
      </c>
      <c r="I1645" s="35" t="s">
        <v>2307</v>
      </c>
      <c r="J1645" s="33" t="str">
        <f>VLOOKUP(I1645,'[1]Table B'!A:B,2,FALSE)</f>
        <v>CU-HE-Non-specific Activity</v>
      </c>
      <c r="K1645" s="9" t="str">
        <f t="shared" si="77"/>
        <v>500-CU-HE-Non-specific Activity</v>
      </c>
      <c r="L1645" s="9" t="str">
        <f>IFERROR(VLOOKUP(A1645,'[1]VAC as of March 2024'!A:K,11,FALSE),"No")</f>
        <v>No</v>
      </c>
      <c r="M1645" s="9" t="s">
        <v>2240</v>
      </c>
      <c r="Q1645" s="2"/>
    </row>
    <row r="1646" spans="1:17" x14ac:dyDescent="0.25">
      <c r="A1646" s="33" t="str">
        <f t="shared" si="75"/>
        <v>2680008170</v>
      </c>
      <c r="B1646" s="33" t="s">
        <v>2389</v>
      </c>
      <c r="C1646" s="33" t="s">
        <v>1620</v>
      </c>
      <c r="D1646" s="9" t="str">
        <f t="shared" si="76"/>
        <v>268008170</v>
      </c>
      <c r="E1646" s="34">
        <v>26800</v>
      </c>
      <c r="F1646" s="34">
        <v>8170</v>
      </c>
      <c r="G1646" s="9" t="str">
        <f>VLOOKUP(B1646,'[1]Business Unit Lookup'!A:B,2,FALSE)</f>
        <v>VA Institute of Marine Science</v>
      </c>
      <c r="H1646" s="33" t="str">
        <f>VLOOKUP(C1646,'[1]Fund Lookup'!B:C,2,FALSE)</f>
        <v>VCBA 21St Century</v>
      </c>
      <c r="I1646" s="35" t="s">
        <v>2307</v>
      </c>
      <c r="J1646" s="33" t="str">
        <f>VLOOKUP(I1646,'[1]Table B'!A:B,2,FALSE)</f>
        <v>CU-HE-Non-specific Activity</v>
      </c>
      <c r="K1646" s="9" t="str">
        <f t="shared" si="77"/>
        <v>500-CU-HE-Non-specific Activity</v>
      </c>
      <c r="L1646" s="9" t="str">
        <f>IFERROR(VLOOKUP(A1646,'[1]VAC as of March 2024'!A:K,11,FALSE),"No")</f>
        <v>No</v>
      </c>
      <c r="M1646" s="9" t="s">
        <v>2248</v>
      </c>
      <c r="Q1646" s="2"/>
    </row>
    <row r="1647" spans="1:17" x14ac:dyDescent="0.25">
      <c r="A1647" s="33" t="str">
        <f t="shared" si="75"/>
        <v>2680009018</v>
      </c>
      <c r="B1647" s="33" t="s">
        <v>2389</v>
      </c>
      <c r="C1647" s="33" t="s">
        <v>1658</v>
      </c>
      <c r="D1647" s="9" t="str">
        <f t="shared" si="76"/>
        <v>268009018</v>
      </c>
      <c r="E1647" s="34">
        <v>26800</v>
      </c>
      <c r="F1647" s="34">
        <v>9018</v>
      </c>
      <c r="G1647" s="9" t="str">
        <f>VLOOKUP(B1647,'[1]Business Unit Lookup'!A:B,2,FALSE)</f>
        <v>VA Institute of Marine Science</v>
      </c>
      <c r="H1647" s="33" t="str">
        <f>VLOOKUP(C1647,'[1]Fund Lookup'!B:C,2,FALSE)</f>
        <v>Chspk Bay Restoration VPI</v>
      </c>
      <c r="I1647" s="35" t="s">
        <v>2307</v>
      </c>
      <c r="J1647" s="33" t="str">
        <f>VLOOKUP(I1647,'[1]Table B'!A:B,2,FALSE)</f>
        <v>CU-HE-Non-specific Activity</v>
      </c>
      <c r="K1647" s="9" t="str">
        <f t="shared" si="77"/>
        <v>500-CU-HE-Non-specific Activity</v>
      </c>
      <c r="L1647" s="9" t="str">
        <f>IFERROR(VLOOKUP(A1647,'[1]VAC as of March 2024'!A:K,11,FALSE),"No")</f>
        <v>No</v>
      </c>
      <c r="M1647" s="9" t="s">
        <v>2240</v>
      </c>
      <c r="Q1647" s="2"/>
    </row>
    <row r="1648" spans="1:17" x14ac:dyDescent="0.25">
      <c r="A1648" s="33" t="str">
        <f t="shared" si="75"/>
        <v>2680009510</v>
      </c>
      <c r="B1648" s="33" t="s">
        <v>2389</v>
      </c>
      <c r="C1648" s="33" t="s">
        <v>2050</v>
      </c>
      <c r="D1648" s="9" t="str">
        <f t="shared" si="76"/>
        <v>268009510</v>
      </c>
      <c r="E1648" s="34">
        <v>26800</v>
      </c>
      <c r="F1648" s="34">
        <v>9510</v>
      </c>
      <c r="G1648" s="9" t="str">
        <f>VLOOKUP(B1648,'[1]Business Unit Lookup'!A:B,2,FALSE)</f>
        <v>VA Institute of Marine Science</v>
      </c>
      <c r="H1648" s="33" t="str">
        <f>VLOOKUP(C1648,'[1]Fund Lookup'!B:C,2,FALSE)</f>
        <v>CW Technology Research Fd 934</v>
      </c>
      <c r="I1648" s="35" t="s">
        <v>2307</v>
      </c>
      <c r="J1648" s="33" t="str">
        <f>VLOOKUP(I1648,'[1]Table B'!A:B,2,FALSE)</f>
        <v>CU-HE-Non-specific Activity</v>
      </c>
      <c r="K1648" s="9" t="str">
        <f t="shared" si="77"/>
        <v>500-CU-HE-Non-specific Activity</v>
      </c>
      <c r="L1648" s="9" t="str">
        <f>IFERROR(VLOOKUP(A1648,'[1]VAC as of March 2024'!A:K,11,FALSE),"No")</f>
        <v>No</v>
      </c>
      <c r="M1648" s="9" t="s">
        <v>2240</v>
      </c>
      <c r="Q1648" s="2"/>
    </row>
    <row r="1649" spans="1:17" x14ac:dyDescent="0.25">
      <c r="A1649" s="33" t="str">
        <f t="shared" si="75"/>
        <v>2680009650</v>
      </c>
      <c r="B1649" s="33" t="s">
        <v>2389</v>
      </c>
      <c r="C1649" s="33" t="s">
        <v>2089</v>
      </c>
      <c r="D1649" s="9" t="str">
        <f t="shared" si="76"/>
        <v>268009650</v>
      </c>
      <c r="E1649" s="34">
        <v>26800</v>
      </c>
      <c r="F1649" s="34">
        <v>9650</v>
      </c>
      <c r="G1649" s="9" t="str">
        <f>VLOOKUP(B1649,'[1]Business Unit Lookup'!A:B,2,FALSE)</f>
        <v>VA Institute of Marine Science</v>
      </c>
      <c r="H1649" s="33" t="str">
        <f>VLOOKUP(C1649,'[1]Fund Lookup'!B:C,2,FALSE)</f>
        <v>Central Capital Planning Fund</v>
      </c>
      <c r="I1649" s="35" t="s">
        <v>2236</v>
      </c>
      <c r="J1649" s="33" t="str">
        <f>VLOOKUP(I1649,'[1]Table B'!A:B,2,FALSE)</f>
        <v>General</v>
      </c>
      <c r="K1649" s="9" t="str">
        <f t="shared" si="77"/>
        <v>100-General</v>
      </c>
      <c r="L1649" s="9" t="str">
        <f>IFERROR(VLOOKUP(A1649,'[1]VAC as of March 2024'!A:K,11,FALSE),"No")</f>
        <v>No</v>
      </c>
      <c r="M1649" s="9" t="s">
        <v>2240</v>
      </c>
      <c r="O1649" s="33" t="s">
        <v>2241</v>
      </c>
      <c r="P1649" s="33" t="s">
        <v>6079</v>
      </c>
      <c r="Q1649" s="2" t="str">
        <f>VLOOKUP(P1649,'[1]Table E'!A:C,3,FALSE)</f>
        <v>Central Capital Planning</v>
      </c>
    </row>
    <row r="1650" spans="1:17" x14ac:dyDescent="0.25">
      <c r="A1650" s="33" t="str">
        <f t="shared" si="75"/>
        <v>2700001000</v>
      </c>
      <c r="B1650" s="33" t="s">
        <v>2390</v>
      </c>
      <c r="C1650" s="33" t="s">
        <v>1</v>
      </c>
      <c r="D1650" s="9" t="str">
        <f t="shared" si="76"/>
        <v>270001000</v>
      </c>
      <c r="E1650" s="34">
        <v>27000</v>
      </c>
      <c r="F1650" s="34">
        <v>1000</v>
      </c>
      <c r="G1650" s="9" t="str">
        <f>VLOOKUP(B1650,'[1]Business Unit Lookup'!A:B,2,FALSE)</f>
        <v>VCCS - Shared Services Center</v>
      </c>
      <c r="H1650" s="33" t="str">
        <f>VLOOKUP(C1650,'[1]Fund Lookup'!B:C,2,FALSE)</f>
        <v>General Fund</v>
      </c>
      <c r="I1650" s="35" t="s">
        <v>2236</v>
      </c>
      <c r="J1650" s="33" t="str">
        <f>VLOOKUP(I1650,'[1]Table B'!A:B,2,FALSE)</f>
        <v>General</v>
      </c>
      <c r="K1650" s="9" t="str">
        <f t="shared" si="77"/>
        <v>100-General</v>
      </c>
      <c r="L1650" s="9" t="str">
        <f>IFERROR(VLOOKUP(A1650,'[1]VAC as of March 2024'!A:K,11,FALSE),"No")</f>
        <v>No</v>
      </c>
      <c r="M1650" s="9" t="s">
        <v>2237</v>
      </c>
      <c r="O1650" s="33" t="s">
        <v>2240</v>
      </c>
      <c r="P1650" s="33" t="s">
        <v>6061</v>
      </c>
      <c r="Q1650" s="2" t="str">
        <f>VLOOKUP(P1650,'[1]Table E'!A:C,3,FALSE)</f>
        <v>Unassigned</v>
      </c>
    </row>
    <row r="1651" spans="1:17" x14ac:dyDescent="0.25">
      <c r="A1651" s="33" t="str">
        <f t="shared" si="75"/>
        <v>2700003000</v>
      </c>
      <c r="B1651" s="33" t="s">
        <v>2390</v>
      </c>
      <c r="C1651" s="33" t="s">
        <v>772</v>
      </c>
      <c r="D1651" s="9" t="str">
        <f t="shared" si="76"/>
        <v>270003000</v>
      </c>
      <c r="E1651" s="34">
        <v>27000</v>
      </c>
      <c r="F1651" s="34">
        <v>3000</v>
      </c>
      <c r="G1651" s="9" t="str">
        <f>VLOOKUP(B1651,'[1]Business Unit Lookup'!A:B,2,FALSE)</f>
        <v>VCCS - Shared Services Center</v>
      </c>
      <c r="H1651" s="33" t="str">
        <f>VLOOKUP(C1651,'[1]Fund Lookup'!B:C,2,FALSE)</f>
        <v>Higher Education Operating</v>
      </c>
      <c r="I1651" s="35" t="s">
        <v>2307</v>
      </c>
      <c r="J1651" s="33" t="str">
        <f>VLOOKUP(I1651,'[1]Table B'!A:B,2,FALSE)</f>
        <v>CU-HE-Non-specific Activity</v>
      </c>
      <c r="K1651" s="9" t="str">
        <f t="shared" si="77"/>
        <v>500-CU-HE-Non-specific Activity</v>
      </c>
      <c r="L1651" s="9" t="str">
        <f>IFERROR(VLOOKUP(A1651,'[1]VAC as of March 2024'!A:K,11,FALSE),"No")</f>
        <v>No</v>
      </c>
      <c r="M1651" s="9" t="s">
        <v>2240</v>
      </c>
      <c r="Q1651" s="2"/>
    </row>
    <row r="1652" spans="1:17" x14ac:dyDescent="0.25">
      <c r="A1652" s="33" t="str">
        <f t="shared" si="75"/>
        <v>2700003040</v>
      </c>
      <c r="B1652" s="87" t="s">
        <v>2390</v>
      </c>
      <c r="C1652" s="36" t="s">
        <v>8347</v>
      </c>
      <c r="D1652" s="9" t="str">
        <f t="shared" si="76"/>
        <v>270003040</v>
      </c>
      <c r="E1652" s="87">
        <v>27000</v>
      </c>
      <c r="F1652" s="37">
        <v>3040</v>
      </c>
      <c r="G1652" s="9" t="str">
        <f>VLOOKUP(B1652,'[1]Business Unit Lookup'!A:B,2,FALSE)</f>
        <v>VCCS - Shared Services Center</v>
      </c>
      <c r="H1652" s="33" t="str">
        <f>VLOOKUP(C1652,'[1]Fund Lookup'!B:C,2,FALSE)</f>
        <v>Institutional Reserve Fund</v>
      </c>
      <c r="I1652" s="35" t="s">
        <v>2307</v>
      </c>
      <c r="J1652" s="33" t="str">
        <f>VLOOKUP(I1652,'[1]Table B'!A:B,2,FALSE)</f>
        <v>CU-HE-Non-specific Activity</v>
      </c>
      <c r="K1652" s="9" t="str">
        <f t="shared" si="77"/>
        <v>500-CU-HE-Non-specific Activity</v>
      </c>
      <c r="L1652" s="9" t="str">
        <f>IFERROR(VLOOKUP(A1652,'[1]VAC as of March 2024'!A:K,11,FALSE),"No")</f>
        <v>No</v>
      </c>
      <c r="M1652" s="37" t="s">
        <v>2240</v>
      </c>
      <c r="O1652" s="38"/>
      <c r="P1652" s="38"/>
      <c r="Q1652" s="2"/>
    </row>
    <row r="1653" spans="1:17" ht="15.75" x14ac:dyDescent="0.25">
      <c r="A1653" s="33" t="str">
        <f t="shared" si="75"/>
        <v>2700003210</v>
      </c>
      <c r="B1653" s="43" t="s">
        <v>2390</v>
      </c>
      <c r="C1653" s="36" t="s">
        <v>6135</v>
      </c>
      <c r="D1653" s="9" t="str">
        <f t="shared" si="76"/>
        <v>270003210</v>
      </c>
      <c r="E1653" s="44">
        <v>27000</v>
      </c>
      <c r="F1653" s="37">
        <v>3210</v>
      </c>
      <c r="G1653" s="9" t="str">
        <f>VLOOKUP(B1653,'[1]Business Unit Lookup'!A:B,2,FALSE)</f>
        <v>VCCS - Shared Services Center</v>
      </c>
      <c r="H1653" s="33" t="str">
        <f>VLOOKUP(C1653,'[1]Fund Lookup'!B:C,2,FALSE)</f>
        <v>ARP-CrvStLoclFisRecFd-COVID-19</v>
      </c>
      <c r="I1653" s="35" t="s">
        <v>2307</v>
      </c>
      <c r="J1653" s="33" t="str">
        <f>VLOOKUP(I1653,'[1]Table B'!A:B,2,FALSE)</f>
        <v>CU-HE-Non-specific Activity</v>
      </c>
      <c r="K1653" s="9" t="str">
        <f t="shared" si="77"/>
        <v>500-CU-HE-Non-specific Activity</v>
      </c>
      <c r="L1653" s="9" t="str">
        <f>IFERROR(VLOOKUP(A1653,'[1]VAC as of March 2024'!A:K,11,FALSE),"No")</f>
        <v>No</v>
      </c>
      <c r="M1653" s="38" t="s">
        <v>5493</v>
      </c>
      <c r="O1653" s="38"/>
      <c r="P1653" s="38"/>
      <c r="Q1653" s="2"/>
    </row>
    <row r="1654" spans="1:17" x14ac:dyDescent="0.25">
      <c r="A1654" s="33" t="str">
        <f t="shared" si="75"/>
        <v>2700003230</v>
      </c>
      <c r="B1654" s="33" t="s">
        <v>2390</v>
      </c>
      <c r="C1654" s="33" t="s">
        <v>6136</v>
      </c>
      <c r="D1654" s="9" t="str">
        <f t="shared" si="76"/>
        <v>270003230</v>
      </c>
      <c r="E1654" s="34">
        <v>27000</v>
      </c>
      <c r="F1654" s="34">
        <v>3230</v>
      </c>
      <c r="G1654" s="9" t="str">
        <f>VLOOKUP(B1654,'[1]Business Unit Lookup'!A:B,2,FALSE)</f>
        <v>VCCS - Shared Services Center</v>
      </c>
      <c r="H1654" s="33" t="str">
        <f>VLOOKUP(C1654,'[1]Fund Lookup'!B:C,2,FALSE)</f>
        <v>Epi&amp;LabCpctyInfctsDis-COVID-19</v>
      </c>
      <c r="I1654" s="35" t="s">
        <v>2307</v>
      </c>
      <c r="J1654" s="33" t="str">
        <f>VLOOKUP(I1654,'[1]Table B'!A:B,2,FALSE)</f>
        <v>CU-HE-Non-specific Activity</v>
      </c>
      <c r="K1654" s="9" t="str">
        <f t="shared" si="77"/>
        <v>500-CU-HE-Non-specific Activity</v>
      </c>
      <c r="L1654" s="9" t="str">
        <f>IFERROR(VLOOKUP(A1654,'[1]VAC as of March 2024'!A:K,11,FALSE),"No")</f>
        <v>No</v>
      </c>
      <c r="M1654" s="9" t="s">
        <v>5493</v>
      </c>
      <c r="Q1654" s="2"/>
    </row>
    <row r="1655" spans="1:17" x14ac:dyDescent="0.25">
      <c r="A1655" s="33" t="str">
        <f t="shared" si="75"/>
        <v>2700003280</v>
      </c>
      <c r="B1655" s="33" t="s">
        <v>2390</v>
      </c>
      <c r="C1655" s="33" t="s">
        <v>5559</v>
      </c>
      <c r="D1655" s="9" t="str">
        <f t="shared" si="76"/>
        <v>270003280</v>
      </c>
      <c r="E1655" s="34">
        <v>27000</v>
      </c>
      <c r="F1655" s="34">
        <v>3280</v>
      </c>
      <c r="G1655" s="9" t="str">
        <f>VLOOKUP(B1655,'[1]Business Unit Lookup'!A:B,2,FALSE)</f>
        <v>VCCS - Shared Services Center</v>
      </c>
      <c r="H1655" s="33" t="str">
        <f>VLOOKUP(C1655,'[1]Fund Lookup'!B:C,2,FALSE)</f>
        <v>CoronavrsEmrSpplFdPrg-COVID-19</v>
      </c>
      <c r="I1655" s="35" t="s">
        <v>2307</v>
      </c>
      <c r="J1655" s="33" t="str">
        <f>VLOOKUP(I1655,'[1]Table B'!A:B,2,FALSE)</f>
        <v>CU-HE-Non-specific Activity</v>
      </c>
      <c r="K1655" s="9" t="str">
        <f t="shared" si="77"/>
        <v>500-CU-HE-Non-specific Activity</v>
      </c>
      <c r="L1655" s="9" t="str">
        <f>IFERROR(VLOOKUP(A1655,'[1]VAC as of March 2024'!A:K,11,FALSE),"No")</f>
        <v>No</v>
      </c>
      <c r="M1655" s="9" t="s">
        <v>5493</v>
      </c>
      <c r="Q1655" s="2"/>
    </row>
    <row r="1656" spans="1:17" x14ac:dyDescent="0.25">
      <c r="A1656" s="33" t="str">
        <f t="shared" si="75"/>
        <v>2700003420</v>
      </c>
      <c r="B1656" s="33" t="s">
        <v>2390</v>
      </c>
      <c r="C1656" s="33" t="s">
        <v>5584</v>
      </c>
      <c r="D1656" s="9" t="str">
        <f t="shared" si="76"/>
        <v>270003420</v>
      </c>
      <c r="E1656" s="34">
        <v>27000</v>
      </c>
      <c r="F1656" s="34">
        <v>3420</v>
      </c>
      <c r="G1656" s="9" t="str">
        <f>VLOOKUP(B1656,'[1]Business Unit Lookup'!A:B,2,FALSE)</f>
        <v>VCCS - Shared Services Center</v>
      </c>
      <c r="H1656" s="33" t="str">
        <f>VLOOKUP(C1656,'[1]Fund Lookup'!B:C,2,FALSE)</f>
        <v>Caresactrlffd-General-Covid-19</v>
      </c>
      <c r="I1656" s="35" t="s">
        <v>2307</v>
      </c>
      <c r="J1656" s="33" t="str">
        <f>VLOOKUP(I1656,'[1]Table B'!A:B,2,FALSE)</f>
        <v>CU-HE-Non-specific Activity</v>
      </c>
      <c r="K1656" s="9" t="str">
        <f t="shared" si="77"/>
        <v>500-CU-HE-Non-specific Activity</v>
      </c>
      <c r="L1656" s="9" t="str">
        <f>IFERROR(VLOOKUP(A1656,'[1]VAC as of March 2024'!A:K,11,FALSE),"No")</f>
        <v>No</v>
      </c>
      <c r="M1656" s="9" t="s">
        <v>5493</v>
      </c>
      <c r="Q1656" s="2"/>
    </row>
    <row r="1657" spans="1:17" x14ac:dyDescent="0.25">
      <c r="A1657" s="33" t="str">
        <f t="shared" si="75"/>
        <v>2700003460</v>
      </c>
      <c r="B1657" s="41" t="s">
        <v>2390</v>
      </c>
      <c r="C1657" s="36" t="s">
        <v>8470</v>
      </c>
      <c r="D1657" s="9" t="str">
        <f t="shared" si="76"/>
        <v>270003460</v>
      </c>
      <c r="E1657" s="41">
        <v>27000</v>
      </c>
      <c r="F1657" s="37">
        <v>3460</v>
      </c>
      <c r="G1657" s="9" t="str">
        <f>VLOOKUP(B1657,'[1]Business Unit Lookup'!A:B,2,FALSE)</f>
        <v>VCCS - Shared Services Center</v>
      </c>
      <c r="H1657" s="33" t="str">
        <f>VLOOKUP(C1657,'[1]Fund Lookup'!B:C,2,FALSE)</f>
        <v>Innovative internship Fund</v>
      </c>
      <c r="I1657" s="35" t="s">
        <v>2307</v>
      </c>
      <c r="J1657" s="33" t="str">
        <f>VLOOKUP(I1657,'[1]Table B'!A:B,2,FALSE)</f>
        <v>CU-HE-Non-specific Activity</v>
      </c>
      <c r="K1657" s="9" t="str">
        <f t="shared" si="77"/>
        <v>500-CU-HE-Non-specific Activity</v>
      </c>
      <c r="L1657" s="9" t="str">
        <f>IFERROR(VLOOKUP(A1657,'[1]VAC as of March 2024'!A:K,11,FALSE),"No")</f>
        <v>No</v>
      </c>
      <c r="M1657" s="38" t="s">
        <v>2240</v>
      </c>
      <c r="O1657" s="38"/>
      <c r="P1657" s="38"/>
      <c r="Q1657" s="2"/>
    </row>
    <row r="1658" spans="1:17" x14ac:dyDescent="0.25">
      <c r="A1658" s="33" t="str">
        <f t="shared" si="75"/>
        <v>2700003490</v>
      </c>
      <c r="B1658" s="41" t="s">
        <v>2390</v>
      </c>
      <c r="C1658" s="36" t="s">
        <v>8475</v>
      </c>
      <c r="D1658" s="9" t="str">
        <f t="shared" si="76"/>
        <v>270003490</v>
      </c>
      <c r="E1658" s="41">
        <v>27000</v>
      </c>
      <c r="F1658" s="37">
        <v>3490</v>
      </c>
      <c r="G1658" s="9" t="str">
        <f>VLOOKUP(B1658,'[1]Business Unit Lookup'!A:B,2,FALSE)</f>
        <v>VCCS - Shared Services Center</v>
      </c>
      <c r="H1658" s="33" t="str">
        <f>VLOOKUP(C1658,'[1]Fund Lookup'!B:C,2,FALSE)</f>
        <v>NewEconomyWrkfrcCrdntlGrntFnd</v>
      </c>
      <c r="I1658" s="35" t="s">
        <v>2307</v>
      </c>
      <c r="J1658" s="33" t="str">
        <f>VLOOKUP(I1658,'[1]Table B'!A:B,2,FALSE)</f>
        <v>CU-HE-Non-specific Activity</v>
      </c>
      <c r="K1658" s="9" t="str">
        <f t="shared" si="77"/>
        <v>500-CU-HE-Non-specific Activity</v>
      </c>
      <c r="L1658" s="9" t="str">
        <f>IFERROR(VLOOKUP(A1658,'[1]VAC as of March 2024'!A:K,11,FALSE),"No")</f>
        <v>No</v>
      </c>
      <c r="M1658" s="38" t="s">
        <v>2240</v>
      </c>
      <c r="O1658" s="38"/>
      <c r="P1658" s="38"/>
      <c r="Q1658" s="2"/>
    </row>
    <row r="1659" spans="1:17" x14ac:dyDescent="0.25">
      <c r="A1659" s="33" t="str">
        <f t="shared" si="75"/>
        <v>2740001000</v>
      </c>
      <c r="B1659" s="33" t="s">
        <v>2391</v>
      </c>
      <c r="C1659" s="33" t="s">
        <v>1</v>
      </c>
      <c r="D1659" s="9" t="str">
        <f t="shared" si="76"/>
        <v>274001000</v>
      </c>
      <c r="E1659" s="34">
        <v>27400</v>
      </c>
      <c r="F1659" s="34">
        <v>1000</v>
      </c>
      <c r="G1659" s="9" t="str">
        <f>VLOOKUP(B1659,'[1]Business Unit Lookup'!A:B,2,FALSE)</f>
        <v>Eastern VA Medical School</v>
      </c>
      <c r="H1659" s="33" t="str">
        <f>VLOOKUP(C1659,'[1]Fund Lookup'!B:C,2,FALSE)</f>
        <v>General Fund</v>
      </c>
      <c r="I1659" s="35" t="s">
        <v>2236</v>
      </c>
      <c r="J1659" s="33" t="str">
        <f>VLOOKUP(I1659,'[1]Table B'!A:B,2,FALSE)</f>
        <v>General</v>
      </c>
      <c r="K1659" s="9" t="str">
        <f t="shared" si="77"/>
        <v>100-General</v>
      </c>
      <c r="L1659" s="9" t="str">
        <f>IFERROR(VLOOKUP(A1659,'[1]VAC as of March 2024'!A:K,11,FALSE),"No")</f>
        <v>No</v>
      </c>
      <c r="M1659" s="9" t="s">
        <v>2237</v>
      </c>
      <c r="O1659" s="33" t="s">
        <v>2240</v>
      </c>
      <c r="P1659" s="33" t="s">
        <v>6061</v>
      </c>
      <c r="Q1659" s="2" t="str">
        <f>VLOOKUP(P1659,'[1]Table E'!A:C,3,FALSE)</f>
        <v>Unassigned</v>
      </c>
    </row>
    <row r="1660" spans="1:17" x14ac:dyDescent="0.25">
      <c r="A1660" s="33" t="str">
        <f t="shared" si="75"/>
        <v>2740008171</v>
      </c>
      <c r="B1660" s="33" t="s">
        <v>2391</v>
      </c>
      <c r="C1660" s="33" t="s">
        <v>1622</v>
      </c>
      <c r="D1660" s="9" t="str">
        <f t="shared" si="76"/>
        <v>274008171</v>
      </c>
      <c r="E1660" s="34">
        <v>27400</v>
      </c>
      <c r="F1660" s="34">
        <v>8171</v>
      </c>
      <c r="G1660" s="9" t="str">
        <f>VLOOKUP(B1660,'[1]Business Unit Lookup'!A:B,2,FALSE)</f>
        <v>Eastern VA Medical School</v>
      </c>
      <c r="H1660" s="33" t="str">
        <f>VLOOKUP(C1660,'[1]Fund Lookup'!B:C,2,FALSE)</f>
        <v>VCBA 21St Century - Evms</v>
      </c>
      <c r="I1660" s="35" t="s">
        <v>2307</v>
      </c>
      <c r="J1660" s="33" t="str">
        <f>VLOOKUP(I1660,'[1]Table B'!A:B,2,FALSE)</f>
        <v>CU-HE-Non-specific Activity</v>
      </c>
      <c r="K1660" s="9" t="str">
        <f t="shared" si="77"/>
        <v>500-CU-HE-Non-specific Activity</v>
      </c>
      <c r="L1660" s="9" t="str">
        <f>IFERROR(VLOOKUP(A1660,'[1]VAC as of March 2024'!A:K,11,FALSE),"No")</f>
        <v>Yes</v>
      </c>
      <c r="M1660" s="9" t="s">
        <v>2248</v>
      </c>
      <c r="Q1660" s="2"/>
    </row>
    <row r="1661" spans="1:17" x14ac:dyDescent="0.25">
      <c r="A1661" s="33" t="str">
        <f t="shared" si="75"/>
        <v>2740009511</v>
      </c>
      <c r="B1661" s="33" t="s">
        <v>2391</v>
      </c>
      <c r="C1661" s="33" t="s">
        <v>2052</v>
      </c>
      <c r="D1661" s="9" t="str">
        <f t="shared" si="76"/>
        <v>274009511</v>
      </c>
      <c r="E1661" s="34">
        <v>27400</v>
      </c>
      <c r="F1661" s="34">
        <v>9511</v>
      </c>
      <c r="G1661" s="9" t="str">
        <f>VLOOKUP(B1661,'[1]Business Unit Lookup'!A:B,2,FALSE)</f>
        <v>Eastern VA Medical School</v>
      </c>
      <c r="H1661" s="33" t="str">
        <f>VLOOKUP(C1661,'[1]Fund Lookup'!B:C,2,FALSE)</f>
        <v>CW Technology Research Fd 274</v>
      </c>
      <c r="I1661" s="35" t="s">
        <v>2236</v>
      </c>
      <c r="J1661" s="33" t="str">
        <f>VLOOKUP(I1661,'[1]Table B'!A:B,2,FALSE)</f>
        <v>General</v>
      </c>
      <c r="K1661" s="9" t="str">
        <f t="shared" si="77"/>
        <v>100-General</v>
      </c>
      <c r="L1661" s="9" t="str">
        <f>IFERROR(VLOOKUP(A1661,'[1]VAC as of March 2024'!A:K,11,FALSE),"No")</f>
        <v>No</v>
      </c>
      <c r="M1661" s="9" t="s">
        <v>2240</v>
      </c>
      <c r="O1661" s="33" t="s">
        <v>2241</v>
      </c>
      <c r="P1661" s="33" t="s">
        <v>6069</v>
      </c>
      <c r="Q1661" s="2" t="str">
        <f>VLOOKUP(P1661,'[1]Table E'!A:C,3,FALSE)</f>
        <v>Economic and Technological development</v>
      </c>
    </row>
    <row r="1662" spans="1:17" x14ac:dyDescent="0.25">
      <c r="A1662" s="33" t="str">
        <f t="shared" si="75"/>
        <v>2740010110</v>
      </c>
      <c r="B1662" s="33" t="s">
        <v>2391</v>
      </c>
      <c r="C1662" s="33" t="s">
        <v>5444</v>
      </c>
      <c r="D1662" s="9" t="str">
        <f t="shared" si="76"/>
        <v>2740010110</v>
      </c>
      <c r="E1662" s="34">
        <v>27400</v>
      </c>
      <c r="F1662" s="34">
        <v>10110</v>
      </c>
      <c r="G1662" s="9" t="str">
        <f>VLOOKUP(B1662,'[1]Business Unit Lookup'!A:B,2,FALSE)</f>
        <v>Eastern VA Medical School</v>
      </c>
      <c r="H1662" s="33" t="str">
        <f>VLOOKUP(C1662,'[1]Fund Lookup'!B:C,2,FALSE)</f>
        <v>CARESActRlfFd–General-COVID-19</v>
      </c>
      <c r="I1662" s="35" t="s">
        <v>2252</v>
      </c>
      <c r="J1662" s="33" t="str">
        <f>VLOOKUP(I1662,'[1]Table B'!A:B,2,FALSE)</f>
        <v>Special Revenue-Federal</v>
      </c>
      <c r="K1662" s="9" t="str">
        <f t="shared" si="77"/>
        <v>120-Special Revenue-Federal</v>
      </c>
      <c r="L1662" s="9" t="str">
        <f>IFERROR(VLOOKUP(A1662,'[1]VAC as of March 2024'!A:K,11,FALSE),"No")</f>
        <v>No</v>
      </c>
      <c r="M1662" s="9" t="s">
        <v>5493</v>
      </c>
      <c r="O1662" s="33" t="s">
        <v>2248</v>
      </c>
      <c r="P1662" s="33" t="s">
        <v>6063</v>
      </c>
      <c r="Q1662" s="2" t="str">
        <f>VLOOKUP(P1662,'[1]Table E'!A:C,3,FALSE)</f>
        <v>COVID-19</v>
      </c>
    </row>
    <row r="1663" spans="1:17" x14ac:dyDescent="0.25">
      <c r="A1663" s="33" t="str">
        <f t="shared" si="75"/>
        <v>2740010710</v>
      </c>
      <c r="B1663" s="36" t="s">
        <v>2391</v>
      </c>
      <c r="C1663" s="36" t="s">
        <v>6080</v>
      </c>
      <c r="D1663" s="9" t="str">
        <f t="shared" si="76"/>
        <v>2740010710</v>
      </c>
      <c r="E1663" s="35">
        <v>27400</v>
      </c>
      <c r="F1663" s="37">
        <v>10710</v>
      </c>
      <c r="G1663" s="9" t="str">
        <f>VLOOKUP(B1663,'[1]Business Unit Lookup'!A:B,2,FALSE)</f>
        <v>Eastern VA Medical School</v>
      </c>
      <c r="H1663" s="33" t="str">
        <f>VLOOKUP(C1663,'[1]Fund Lookup'!B:C,2,FALSE)</f>
        <v>FEMA - State Agy - COVID-19</v>
      </c>
      <c r="I1663" s="35" t="s">
        <v>2252</v>
      </c>
      <c r="J1663" s="33" t="str">
        <f>VLOOKUP(I1663,'[1]Table B'!A:B,2,FALSE)</f>
        <v>Special Revenue-Federal</v>
      </c>
      <c r="K1663" s="9" t="str">
        <f t="shared" si="77"/>
        <v>120-Special Revenue-Federal</v>
      </c>
      <c r="L1663" s="9" t="str">
        <f>IFERROR(VLOOKUP(A1663,'[1]VAC as of March 2024'!A:K,11,FALSE),"No")</f>
        <v>No</v>
      </c>
      <c r="M1663" s="38" t="s">
        <v>5493</v>
      </c>
      <c r="O1663" s="36" t="s">
        <v>2248</v>
      </c>
      <c r="P1663" s="36" t="s">
        <v>6063</v>
      </c>
      <c r="Q1663" s="2" t="str">
        <f>VLOOKUP(P1663,'[1]Table E'!A:C,3,FALSE)</f>
        <v>COVID-19</v>
      </c>
    </row>
    <row r="1664" spans="1:17" x14ac:dyDescent="0.25">
      <c r="A1664" s="33" t="str">
        <f t="shared" si="75"/>
        <v>2750001000</v>
      </c>
      <c r="B1664" s="33" t="s">
        <v>2392</v>
      </c>
      <c r="C1664" s="33" t="s">
        <v>1</v>
      </c>
      <c r="D1664" s="9" t="str">
        <f t="shared" si="76"/>
        <v>275001000</v>
      </c>
      <c r="E1664" s="34">
        <v>27500</v>
      </c>
      <c r="F1664" s="34">
        <v>1000</v>
      </c>
      <c r="G1664" s="9" t="str">
        <f>VLOOKUP(B1664,'[1]Business Unit Lookup'!A:B,2,FALSE)</f>
        <v>New River Community College</v>
      </c>
      <c r="H1664" s="33" t="str">
        <f>VLOOKUP(C1664,'[1]Fund Lookup'!B:C,2,FALSE)</f>
        <v>General Fund</v>
      </c>
      <c r="I1664" s="35" t="s">
        <v>2236</v>
      </c>
      <c r="J1664" s="33" t="str">
        <f>VLOOKUP(I1664,'[1]Table B'!A:B,2,FALSE)</f>
        <v>General</v>
      </c>
      <c r="K1664" s="9" t="str">
        <f t="shared" si="77"/>
        <v>100-General</v>
      </c>
      <c r="L1664" s="9" t="str">
        <f>IFERROR(VLOOKUP(A1664,'[1]VAC as of March 2024'!A:K,11,FALSE),"No")</f>
        <v>No</v>
      </c>
      <c r="M1664" s="9" t="s">
        <v>2237</v>
      </c>
      <c r="O1664" s="33" t="s">
        <v>2240</v>
      </c>
      <c r="P1664" s="33" t="s">
        <v>6061</v>
      </c>
      <c r="Q1664" s="2" t="str">
        <f>VLOOKUP(P1664,'[1]Table E'!A:C,3,FALSE)</f>
        <v>Unassigned</v>
      </c>
    </row>
    <row r="1665" spans="1:17" x14ac:dyDescent="0.25">
      <c r="A1665" s="33" t="str">
        <f t="shared" si="75"/>
        <v>2750003000</v>
      </c>
      <c r="B1665" s="33" t="s">
        <v>2392</v>
      </c>
      <c r="C1665" s="33" t="s">
        <v>772</v>
      </c>
      <c r="D1665" s="9" t="str">
        <f t="shared" si="76"/>
        <v>275003000</v>
      </c>
      <c r="E1665" s="34">
        <v>27500</v>
      </c>
      <c r="F1665" s="34">
        <v>3000</v>
      </c>
      <c r="G1665" s="9" t="str">
        <f>VLOOKUP(B1665,'[1]Business Unit Lookup'!A:B,2,FALSE)</f>
        <v>New River Community College</v>
      </c>
      <c r="H1665" s="33" t="str">
        <f>VLOOKUP(C1665,'[1]Fund Lookup'!B:C,2,FALSE)</f>
        <v>Higher Education Operating</v>
      </c>
      <c r="I1665" s="35" t="s">
        <v>2307</v>
      </c>
      <c r="J1665" s="33" t="str">
        <f>VLOOKUP(I1665,'[1]Table B'!A:B,2,FALSE)</f>
        <v>CU-HE-Non-specific Activity</v>
      </c>
      <c r="K1665" s="9" t="str">
        <f t="shared" si="77"/>
        <v>500-CU-HE-Non-specific Activity</v>
      </c>
      <c r="L1665" s="9" t="str">
        <f>IFERROR(VLOOKUP(A1665,'[1]VAC as of March 2024'!A:K,11,FALSE),"No")</f>
        <v>No</v>
      </c>
      <c r="M1665" s="9" t="s">
        <v>2240</v>
      </c>
      <c r="Q1665" s="2"/>
    </row>
    <row r="1666" spans="1:17" x14ac:dyDescent="0.25">
      <c r="A1666" s="33" t="str">
        <f t="shared" ref="A1666:A1729" si="78">CONCATENATE(B1666,C1666)</f>
        <v>2750003010</v>
      </c>
      <c r="B1666" s="33" t="s">
        <v>2392</v>
      </c>
      <c r="C1666" s="33" t="s">
        <v>775</v>
      </c>
      <c r="D1666" s="9" t="str">
        <f t="shared" ref="D1666:D1729" si="79">CONCATENATE(E1666,F1666)</f>
        <v>275003010</v>
      </c>
      <c r="E1666" s="34">
        <v>27500</v>
      </c>
      <c r="F1666" s="34">
        <v>3010</v>
      </c>
      <c r="G1666" s="9" t="str">
        <f>VLOOKUP(B1666,'[1]Business Unit Lookup'!A:B,2,FALSE)</f>
        <v>New River Community College</v>
      </c>
      <c r="H1666" s="33" t="str">
        <f>VLOOKUP(C1666,'[1]Fund Lookup'!B:C,2,FALSE)</f>
        <v>Higher Education Federal</v>
      </c>
      <c r="I1666" s="35" t="s">
        <v>2307</v>
      </c>
      <c r="J1666" s="33" t="str">
        <f>VLOOKUP(I1666,'[1]Table B'!A:B,2,FALSE)</f>
        <v>CU-HE-Non-specific Activity</v>
      </c>
      <c r="K1666" s="9" t="str">
        <f t="shared" ref="K1666:K1729" si="80">CONCATENATE(I1666,"-",J1666)</f>
        <v>500-CU-HE-Non-specific Activity</v>
      </c>
      <c r="L1666" s="9" t="str">
        <f>IFERROR(VLOOKUP(A1666,'[1]VAC as of March 2024'!A:K,11,FALSE),"No")</f>
        <v>No</v>
      </c>
      <c r="M1666" s="9" t="s">
        <v>2248</v>
      </c>
      <c r="Q1666" s="2"/>
    </row>
    <row r="1667" spans="1:17" x14ac:dyDescent="0.25">
      <c r="A1667" s="33" t="str">
        <f t="shared" si="78"/>
        <v>2750003020</v>
      </c>
      <c r="B1667" s="33" t="s">
        <v>2392</v>
      </c>
      <c r="C1667" s="33" t="s">
        <v>778</v>
      </c>
      <c r="D1667" s="9" t="str">
        <f t="shared" si="79"/>
        <v>275003020</v>
      </c>
      <c r="E1667" s="34">
        <v>27500</v>
      </c>
      <c r="F1667" s="34">
        <v>3020</v>
      </c>
      <c r="G1667" s="9" t="str">
        <f>VLOOKUP(B1667,'[1]Business Unit Lookup'!A:B,2,FALSE)</f>
        <v>New River Community College</v>
      </c>
      <c r="H1667" s="33" t="str">
        <f>VLOOKUP(C1667,'[1]Fund Lookup'!B:C,2,FALSE)</f>
        <v>Foundation/Othr Grants/Cntrcts</v>
      </c>
      <c r="I1667" s="35" t="s">
        <v>2307</v>
      </c>
      <c r="J1667" s="33" t="str">
        <f>VLOOKUP(I1667,'[1]Table B'!A:B,2,FALSE)</f>
        <v>CU-HE-Non-specific Activity</v>
      </c>
      <c r="K1667" s="9" t="str">
        <f t="shared" si="80"/>
        <v>500-CU-HE-Non-specific Activity</v>
      </c>
      <c r="L1667" s="9" t="str">
        <f>IFERROR(VLOOKUP(A1667,'[1]VAC as of March 2024'!A:K,11,FALSE),"No")</f>
        <v>No</v>
      </c>
      <c r="M1667" s="9" t="s">
        <v>2248</v>
      </c>
      <c r="Q1667" s="2"/>
    </row>
    <row r="1668" spans="1:17" x14ac:dyDescent="0.25">
      <c r="A1668" s="33" t="str">
        <f t="shared" si="78"/>
        <v>2750003030</v>
      </c>
      <c r="B1668" s="33" t="s">
        <v>2392</v>
      </c>
      <c r="C1668" s="33" t="s">
        <v>780</v>
      </c>
      <c r="D1668" s="9" t="str">
        <f t="shared" si="79"/>
        <v>275003030</v>
      </c>
      <c r="E1668" s="34">
        <v>27500</v>
      </c>
      <c r="F1668" s="34">
        <v>3030</v>
      </c>
      <c r="G1668" s="9" t="str">
        <f>VLOOKUP(B1668,'[1]Business Unit Lookup'!A:B,2,FALSE)</f>
        <v>New River Community College</v>
      </c>
      <c r="H1668" s="33" t="str">
        <f>VLOOKUP(C1668,'[1]Fund Lookup'!B:C,2,FALSE)</f>
        <v>Indirect Cost Recovery</v>
      </c>
      <c r="I1668" s="35" t="s">
        <v>2307</v>
      </c>
      <c r="J1668" s="33" t="str">
        <f>VLOOKUP(I1668,'[1]Table B'!A:B,2,FALSE)</f>
        <v>CU-HE-Non-specific Activity</v>
      </c>
      <c r="K1668" s="9" t="str">
        <f t="shared" si="80"/>
        <v>500-CU-HE-Non-specific Activity</v>
      </c>
      <c r="L1668" s="9" t="str">
        <f>IFERROR(VLOOKUP(A1668,'[1]VAC as of March 2024'!A:K,11,FALSE),"No")</f>
        <v>No</v>
      </c>
      <c r="M1668" s="9" t="s">
        <v>2240</v>
      </c>
      <c r="Q1668" s="2"/>
    </row>
    <row r="1669" spans="1:17" x14ac:dyDescent="0.25">
      <c r="A1669" s="33" t="str">
        <f t="shared" si="78"/>
        <v>2750003040</v>
      </c>
      <c r="B1669" s="87" t="s">
        <v>2392</v>
      </c>
      <c r="C1669" s="36" t="s">
        <v>8347</v>
      </c>
      <c r="D1669" s="9" t="str">
        <f t="shared" si="79"/>
        <v>275003040</v>
      </c>
      <c r="E1669" s="87">
        <v>27500</v>
      </c>
      <c r="F1669" s="37">
        <v>3040</v>
      </c>
      <c r="G1669" s="9" t="str">
        <f>VLOOKUP(B1669,'[1]Business Unit Lookup'!A:B,2,FALSE)</f>
        <v>New River Community College</v>
      </c>
      <c r="H1669" s="33" t="str">
        <f>VLOOKUP(C1669,'[1]Fund Lookup'!B:C,2,FALSE)</f>
        <v>Institutional Reserve Fund</v>
      </c>
      <c r="I1669" s="35" t="s">
        <v>2307</v>
      </c>
      <c r="J1669" s="33" t="str">
        <f>VLOOKUP(I1669,'[1]Table B'!A:B,2,FALSE)</f>
        <v>CU-HE-Non-specific Activity</v>
      </c>
      <c r="K1669" s="9" t="str">
        <f t="shared" si="80"/>
        <v>500-CU-HE-Non-specific Activity</v>
      </c>
      <c r="L1669" s="9" t="str">
        <f>IFERROR(VLOOKUP(A1669,'[1]VAC as of March 2024'!A:K,11,FALSE),"No")</f>
        <v>No</v>
      </c>
      <c r="M1669" s="37" t="s">
        <v>2240</v>
      </c>
      <c r="O1669" s="38"/>
      <c r="P1669" s="38"/>
      <c r="Q1669" s="2"/>
    </row>
    <row r="1670" spans="1:17" x14ac:dyDescent="0.25">
      <c r="A1670" s="33" t="str">
        <f t="shared" si="78"/>
        <v>2750003060</v>
      </c>
      <c r="B1670" s="33" t="s">
        <v>2392</v>
      </c>
      <c r="C1670" s="33" t="s">
        <v>785</v>
      </c>
      <c r="D1670" s="9" t="str">
        <f t="shared" si="79"/>
        <v>275003060</v>
      </c>
      <c r="E1670" s="34">
        <v>27500</v>
      </c>
      <c r="F1670" s="34">
        <v>3060</v>
      </c>
      <c r="G1670" s="9" t="str">
        <f>VLOOKUP(B1670,'[1]Business Unit Lookup'!A:B,2,FALSE)</f>
        <v>New River Community College</v>
      </c>
      <c r="H1670" s="33" t="str">
        <f>VLOOKUP(C1670,'[1]Fund Lookup'!B:C,2,FALSE)</f>
        <v>Auxiliary Enterprise</v>
      </c>
      <c r="I1670" s="35" t="s">
        <v>2307</v>
      </c>
      <c r="J1670" s="33" t="str">
        <f>VLOOKUP(I1670,'[1]Table B'!A:B,2,FALSE)</f>
        <v>CU-HE-Non-specific Activity</v>
      </c>
      <c r="K1670" s="9" t="str">
        <f t="shared" si="80"/>
        <v>500-CU-HE-Non-specific Activity</v>
      </c>
      <c r="L1670" s="9" t="str">
        <f>IFERROR(VLOOKUP(A1670,'[1]VAC as of March 2024'!A:K,11,FALSE),"No")</f>
        <v>No</v>
      </c>
      <c r="M1670" s="9" t="s">
        <v>2240</v>
      </c>
      <c r="Q1670" s="2"/>
    </row>
    <row r="1671" spans="1:17" x14ac:dyDescent="0.25">
      <c r="A1671" s="33" t="str">
        <f t="shared" si="78"/>
        <v>2750003080</v>
      </c>
      <c r="B1671" s="33" t="s">
        <v>2392</v>
      </c>
      <c r="C1671" s="33" t="s">
        <v>790</v>
      </c>
      <c r="D1671" s="9" t="str">
        <f t="shared" si="79"/>
        <v>275003080</v>
      </c>
      <c r="E1671" s="34">
        <v>27500</v>
      </c>
      <c r="F1671" s="34">
        <v>3080</v>
      </c>
      <c r="G1671" s="9" t="str">
        <f>VLOOKUP(B1671,'[1]Business Unit Lookup'!A:B,2,FALSE)</f>
        <v>New River Community College</v>
      </c>
      <c r="H1671" s="33" t="str">
        <f>VLOOKUP(C1671,'[1]Fund Lookup'!B:C,2,FALSE)</f>
        <v>Work Study</v>
      </c>
      <c r="I1671" s="35" t="s">
        <v>2307</v>
      </c>
      <c r="J1671" s="33" t="str">
        <f>VLOOKUP(I1671,'[1]Table B'!A:B,2,FALSE)</f>
        <v>CU-HE-Non-specific Activity</v>
      </c>
      <c r="K1671" s="9" t="str">
        <f t="shared" si="80"/>
        <v>500-CU-HE-Non-specific Activity</v>
      </c>
      <c r="L1671" s="9" t="str">
        <f>IFERROR(VLOOKUP(A1671,'[1]VAC as of March 2024'!A:K,11,FALSE),"No")</f>
        <v>No</v>
      </c>
      <c r="M1671" s="9" t="s">
        <v>2248</v>
      </c>
      <c r="Q1671" s="2"/>
    </row>
    <row r="1672" spans="1:17" x14ac:dyDescent="0.25">
      <c r="A1672" s="33" t="str">
        <f t="shared" si="78"/>
        <v>2750003170</v>
      </c>
      <c r="B1672" s="33" t="s">
        <v>2392</v>
      </c>
      <c r="C1672" s="33" t="s">
        <v>809</v>
      </c>
      <c r="D1672" s="9" t="str">
        <f t="shared" si="79"/>
        <v>275003170</v>
      </c>
      <c r="E1672" s="34">
        <v>27500</v>
      </c>
      <c r="F1672" s="34">
        <v>3170</v>
      </c>
      <c r="G1672" s="9" t="str">
        <f>VLOOKUP(B1672,'[1]Business Unit Lookup'!A:B,2,FALSE)</f>
        <v>New River Community College</v>
      </c>
      <c r="H1672" s="33" t="str">
        <f>VLOOKUP(C1672,'[1]Fund Lookup'!B:C,2,FALSE)</f>
        <v>Student Financial Assistance</v>
      </c>
      <c r="I1672" s="35" t="s">
        <v>2307</v>
      </c>
      <c r="J1672" s="33" t="str">
        <f>VLOOKUP(I1672,'[1]Table B'!A:B,2,FALSE)</f>
        <v>CU-HE-Non-specific Activity</v>
      </c>
      <c r="K1672" s="9" t="str">
        <f t="shared" si="80"/>
        <v>500-CU-HE-Non-specific Activity</v>
      </c>
      <c r="L1672" s="9" t="str">
        <f>IFERROR(VLOOKUP(A1672,'[1]VAC as of March 2024'!A:K,11,FALSE),"No")</f>
        <v>No</v>
      </c>
      <c r="M1672" s="9" t="s">
        <v>2240</v>
      </c>
      <c r="Q1672" s="2"/>
    </row>
    <row r="1673" spans="1:17" x14ac:dyDescent="0.25">
      <c r="A1673" s="33" t="str">
        <f t="shared" si="78"/>
        <v>2750003190</v>
      </c>
      <c r="B1673" s="33" t="s">
        <v>2392</v>
      </c>
      <c r="C1673" s="33" t="s">
        <v>811</v>
      </c>
      <c r="D1673" s="9" t="str">
        <f t="shared" si="79"/>
        <v>275003190</v>
      </c>
      <c r="E1673" s="34">
        <v>27500</v>
      </c>
      <c r="F1673" s="34">
        <v>3190</v>
      </c>
      <c r="G1673" s="9" t="str">
        <f>VLOOKUP(B1673,'[1]Business Unit Lookup'!A:B,2,FALSE)</f>
        <v>New River Community College</v>
      </c>
      <c r="H1673" s="33" t="str">
        <f>VLOOKUP(C1673,'[1]Fund Lookup'!B:C,2,FALSE)</f>
        <v>Workforce Development Program</v>
      </c>
      <c r="I1673" s="35" t="s">
        <v>2307</v>
      </c>
      <c r="J1673" s="33" t="str">
        <f>VLOOKUP(I1673,'[1]Table B'!A:B,2,FALSE)</f>
        <v>CU-HE-Non-specific Activity</v>
      </c>
      <c r="K1673" s="9" t="str">
        <f t="shared" si="80"/>
        <v>500-CU-HE-Non-specific Activity</v>
      </c>
      <c r="L1673" s="9" t="str">
        <f>IFERROR(VLOOKUP(A1673,'[1]VAC as of March 2024'!A:K,11,FALSE),"No")</f>
        <v>No</v>
      </c>
      <c r="M1673" s="9" t="s">
        <v>2240</v>
      </c>
      <c r="Q1673" s="2"/>
    </row>
    <row r="1674" spans="1:17" ht="15.75" x14ac:dyDescent="0.25">
      <c r="A1674" s="33" t="str">
        <f t="shared" si="78"/>
        <v>2750003210</v>
      </c>
      <c r="B1674" s="43" t="s">
        <v>2392</v>
      </c>
      <c r="C1674" s="36" t="s">
        <v>6135</v>
      </c>
      <c r="D1674" s="9" t="str">
        <f t="shared" si="79"/>
        <v>275003210</v>
      </c>
      <c r="E1674" s="44">
        <v>27500</v>
      </c>
      <c r="F1674" s="37">
        <v>3210</v>
      </c>
      <c r="G1674" s="9" t="str">
        <f>VLOOKUP(B1674,'[1]Business Unit Lookup'!A:B,2,FALSE)</f>
        <v>New River Community College</v>
      </c>
      <c r="H1674" s="33" t="str">
        <f>VLOOKUP(C1674,'[1]Fund Lookup'!B:C,2,FALSE)</f>
        <v>ARP-CrvStLoclFisRecFd-COVID-19</v>
      </c>
      <c r="I1674" s="35" t="s">
        <v>2307</v>
      </c>
      <c r="J1674" s="33" t="str">
        <f>VLOOKUP(I1674,'[1]Table B'!A:B,2,FALSE)</f>
        <v>CU-HE-Non-specific Activity</v>
      </c>
      <c r="K1674" s="9" t="str">
        <f t="shared" si="80"/>
        <v>500-CU-HE-Non-specific Activity</v>
      </c>
      <c r="L1674" s="9" t="str">
        <f>IFERROR(VLOOKUP(A1674,'[1]VAC as of March 2024'!A:K,11,FALSE),"No")</f>
        <v>No</v>
      </c>
      <c r="M1674" s="38" t="s">
        <v>5493</v>
      </c>
      <c r="O1674" s="38"/>
      <c r="P1674" s="38"/>
      <c r="Q1674" s="2"/>
    </row>
    <row r="1675" spans="1:17" x14ac:dyDescent="0.25">
      <c r="A1675" s="33" t="str">
        <f t="shared" si="78"/>
        <v>2750003230</v>
      </c>
      <c r="B1675" s="33" t="s">
        <v>2392</v>
      </c>
      <c r="C1675" s="33" t="s">
        <v>6136</v>
      </c>
      <c r="D1675" s="9" t="str">
        <f t="shared" si="79"/>
        <v>275003230</v>
      </c>
      <c r="E1675" s="34">
        <v>27500</v>
      </c>
      <c r="F1675" s="34">
        <v>3230</v>
      </c>
      <c r="G1675" s="9" t="str">
        <f>VLOOKUP(B1675,'[1]Business Unit Lookup'!A:B,2,FALSE)</f>
        <v>New River Community College</v>
      </c>
      <c r="H1675" s="33" t="str">
        <f>VLOOKUP(C1675,'[1]Fund Lookup'!B:C,2,FALSE)</f>
        <v>Epi&amp;LabCpctyInfctsDis-COVID-19</v>
      </c>
      <c r="I1675" s="35" t="s">
        <v>2307</v>
      </c>
      <c r="J1675" s="33" t="str">
        <f>VLOOKUP(I1675,'[1]Table B'!A:B,2,FALSE)</f>
        <v>CU-HE-Non-specific Activity</v>
      </c>
      <c r="K1675" s="9" t="str">
        <f t="shared" si="80"/>
        <v>500-CU-HE-Non-specific Activity</v>
      </c>
      <c r="L1675" s="9" t="str">
        <f>IFERROR(VLOOKUP(A1675,'[1]VAC as of March 2024'!A:K,11,FALSE),"No")</f>
        <v>No</v>
      </c>
      <c r="M1675" s="9" t="s">
        <v>5493</v>
      </c>
      <c r="Q1675" s="2"/>
    </row>
    <row r="1676" spans="1:17" x14ac:dyDescent="0.25">
      <c r="A1676" s="33" t="str">
        <f t="shared" si="78"/>
        <v>2750003280</v>
      </c>
      <c r="B1676" s="33" t="s">
        <v>2392</v>
      </c>
      <c r="C1676" s="33" t="s">
        <v>5559</v>
      </c>
      <c r="D1676" s="9" t="str">
        <f t="shared" si="79"/>
        <v>275003280</v>
      </c>
      <c r="E1676" s="34">
        <v>27500</v>
      </c>
      <c r="F1676" s="34">
        <v>3280</v>
      </c>
      <c r="G1676" s="9" t="str">
        <f>VLOOKUP(B1676,'[1]Business Unit Lookup'!A:B,2,FALSE)</f>
        <v>New River Community College</v>
      </c>
      <c r="H1676" s="33" t="str">
        <f>VLOOKUP(C1676,'[1]Fund Lookup'!B:C,2,FALSE)</f>
        <v>CoronavrsEmrSpplFdPrg-COVID-19</v>
      </c>
      <c r="I1676" s="35" t="s">
        <v>2307</v>
      </c>
      <c r="J1676" s="33" t="str">
        <f>VLOOKUP(I1676,'[1]Table B'!A:B,2,FALSE)</f>
        <v>CU-HE-Non-specific Activity</v>
      </c>
      <c r="K1676" s="9" t="str">
        <f t="shared" si="80"/>
        <v>500-CU-HE-Non-specific Activity</v>
      </c>
      <c r="L1676" s="9" t="str">
        <f>IFERROR(VLOOKUP(A1676,'[1]VAC as of March 2024'!A:K,11,FALSE),"No")</f>
        <v>No</v>
      </c>
      <c r="M1676" s="9" t="s">
        <v>5493</v>
      </c>
      <c r="Q1676" s="2"/>
    </row>
    <row r="1677" spans="1:17" x14ac:dyDescent="0.25">
      <c r="A1677" s="33" t="str">
        <f t="shared" si="78"/>
        <v>2750003390</v>
      </c>
      <c r="B1677" s="33" t="s">
        <v>2392</v>
      </c>
      <c r="C1677" s="33" t="s">
        <v>5575</v>
      </c>
      <c r="D1677" s="9" t="str">
        <f t="shared" si="79"/>
        <v>275003390</v>
      </c>
      <c r="E1677" s="34">
        <v>27500</v>
      </c>
      <c r="F1677" s="34">
        <v>3390</v>
      </c>
      <c r="G1677" s="9" t="str">
        <f>VLOOKUP(B1677,'[1]Business Unit Lookup'!A:B,2,FALSE)</f>
        <v>New River Community College</v>
      </c>
      <c r="H1677" s="33" t="str">
        <f>VLOOKUP(C1677,'[1]Fund Lookup'!B:C,2,FALSE)</f>
        <v>Strngthning Inst Prgm-COVID-19</v>
      </c>
      <c r="I1677" s="35" t="s">
        <v>2307</v>
      </c>
      <c r="J1677" s="33" t="str">
        <f>VLOOKUP(I1677,'[1]Table B'!A:B,2,FALSE)</f>
        <v>CU-HE-Non-specific Activity</v>
      </c>
      <c r="K1677" s="9" t="str">
        <f t="shared" si="80"/>
        <v>500-CU-HE-Non-specific Activity</v>
      </c>
      <c r="L1677" s="9" t="str">
        <f>IFERROR(VLOOKUP(A1677,'[1]VAC as of March 2024'!A:K,11,FALSE),"No")</f>
        <v>No</v>
      </c>
      <c r="M1677" s="9" t="s">
        <v>5493</v>
      </c>
      <c r="Q1677" s="2"/>
    </row>
    <row r="1678" spans="1:17" x14ac:dyDescent="0.25">
      <c r="A1678" s="33" t="str">
        <f t="shared" si="78"/>
        <v>2750003410</v>
      </c>
      <c r="B1678" s="40" t="s">
        <v>2392</v>
      </c>
      <c r="C1678" s="36" t="s">
        <v>5581</v>
      </c>
      <c r="D1678" s="9" t="str">
        <f t="shared" si="79"/>
        <v>275003410</v>
      </c>
      <c r="E1678" s="40">
        <v>27500</v>
      </c>
      <c r="F1678" s="37">
        <v>3410</v>
      </c>
      <c r="G1678" s="9" t="str">
        <f>VLOOKUP(B1678,'[1]Business Unit Lookup'!A:B,2,FALSE)</f>
        <v>New River Community College</v>
      </c>
      <c r="H1678" s="33" t="str">
        <f>VLOOKUP(C1678,'[1]Fund Lookup'!B:C,2,FALSE)</f>
        <v>GEER Fund - COVID-19</v>
      </c>
      <c r="I1678" s="35" t="s">
        <v>2307</v>
      </c>
      <c r="J1678" s="33" t="str">
        <f>VLOOKUP(I1678,'[1]Table B'!A:B,2,FALSE)</f>
        <v>CU-HE-Non-specific Activity</v>
      </c>
      <c r="K1678" s="9" t="str">
        <f t="shared" si="80"/>
        <v>500-CU-HE-Non-specific Activity</v>
      </c>
      <c r="L1678" s="9" t="str">
        <f>IFERROR(VLOOKUP(A1678,'[1]VAC as of March 2024'!A:K,11,FALSE),"No")</f>
        <v>No</v>
      </c>
      <c r="M1678" s="38" t="s">
        <v>5493</v>
      </c>
      <c r="O1678" s="38"/>
      <c r="P1678" s="38"/>
      <c r="Q1678" s="2"/>
    </row>
    <row r="1679" spans="1:17" x14ac:dyDescent="0.25">
      <c r="A1679" s="33" t="str">
        <f t="shared" si="78"/>
        <v>2750003420</v>
      </c>
      <c r="B1679" s="33" t="s">
        <v>2392</v>
      </c>
      <c r="C1679" s="33" t="s">
        <v>5584</v>
      </c>
      <c r="D1679" s="9" t="str">
        <f t="shared" si="79"/>
        <v>275003420</v>
      </c>
      <c r="E1679" s="34">
        <v>27500</v>
      </c>
      <c r="F1679" s="34">
        <v>3420</v>
      </c>
      <c r="G1679" s="9" t="str">
        <f>VLOOKUP(B1679,'[1]Business Unit Lookup'!A:B,2,FALSE)</f>
        <v>New River Community College</v>
      </c>
      <c r="H1679" s="33" t="str">
        <f>VLOOKUP(C1679,'[1]Fund Lookup'!B:C,2,FALSE)</f>
        <v>Caresactrlffd-General-Covid-19</v>
      </c>
      <c r="I1679" s="35" t="s">
        <v>2307</v>
      </c>
      <c r="J1679" s="33" t="str">
        <f>VLOOKUP(I1679,'[1]Table B'!A:B,2,FALSE)</f>
        <v>CU-HE-Non-specific Activity</v>
      </c>
      <c r="K1679" s="9" t="str">
        <f t="shared" si="80"/>
        <v>500-CU-HE-Non-specific Activity</v>
      </c>
      <c r="L1679" s="9" t="str">
        <f>IFERROR(VLOOKUP(A1679,'[1]VAC as of March 2024'!A:K,11,FALSE),"No")</f>
        <v>No</v>
      </c>
      <c r="M1679" s="9" t="s">
        <v>5493</v>
      </c>
      <c r="Q1679" s="2"/>
    </row>
    <row r="1680" spans="1:17" x14ac:dyDescent="0.25">
      <c r="A1680" s="33" t="str">
        <f t="shared" si="78"/>
        <v>2750003440</v>
      </c>
      <c r="B1680" s="33" t="s">
        <v>2392</v>
      </c>
      <c r="C1680" s="33" t="s">
        <v>5370</v>
      </c>
      <c r="D1680" s="9" t="str">
        <f t="shared" si="79"/>
        <v>275003440</v>
      </c>
      <c r="E1680" s="34">
        <v>27500</v>
      </c>
      <c r="F1680" s="34">
        <v>3440</v>
      </c>
      <c r="G1680" s="9" t="str">
        <f>VLOOKUP(B1680,'[1]Business Unit Lookup'!A:B,2,FALSE)</f>
        <v>New River Community College</v>
      </c>
      <c r="H1680" s="33" t="str">
        <f>VLOOKUP(C1680,'[1]Fund Lookup'!B:C,2,FALSE)</f>
        <v>EduStabFund-Students-COVID-19</v>
      </c>
      <c r="I1680" s="35" t="s">
        <v>2307</v>
      </c>
      <c r="J1680" s="33" t="str">
        <f>VLOOKUP(I1680,'[1]Table B'!A:B,2,FALSE)</f>
        <v>CU-HE-Non-specific Activity</v>
      </c>
      <c r="K1680" s="9" t="str">
        <f t="shared" si="80"/>
        <v>500-CU-HE-Non-specific Activity</v>
      </c>
      <c r="L1680" s="9" t="str">
        <f>IFERROR(VLOOKUP(A1680,'[1]VAC as of March 2024'!A:K,11,FALSE),"No")</f>
        <v>No</v>
      </c>
      <c r="M1680" s="9" t="s">
        <v>5493</v>
      </c>
      <c r="Q1680" s="2"/>
    </row>
    <row r="1681" spans="1:17" x14ac:dyDescent="0.25">
      <c r="A1681" s="33" t="str">
        <f t="shared" si="78"/>
        <v>2750003460</v>
      </c>
      <c r="B1681" s="41" t="s">
        <v>2392</v>
      </c>
      <c r="C1681" s="36" t="s">
        <v>8470</v>
      </c>
      <c r="D1681" s="9" t="str">
        <f t="shared" si="79"/>
        <v>275003460</v>
      </c>
      <c r="E1681" s="41">
        <v>27500</v>
      </c>
      <c r="F1681" s="37">
        <v>3460</v>
      </c>
      <c r="G1681" s="9" t="str">
        <f>VLOOKUP(B1681,'[1]Business Unit Lookup'!A:B,2,FALSE)</f>
        <v>New River Community College</v>
      </c>
      <c r="H1681" s="33" t="str">
        <f>VLOOKUP(C1681,'[1]Fund Lookup'!B:C,2,FALSE)</f>
        <v>Innovative internship Fund</v>
      </c>
      <c r="I1681" s="35" t="s">
        <v>2307</v>
      </c>
      <c r="J1681" s="33" t="str">
        <f>VLOOKUP(I1681,'[1]Table B'!A:B,2,FALSE)</f>
        <v>CU-HE-Non-specific Activity</v>
      </c>
      <c r="K1681" s="9" t="str">
        <f t="shared" si="80"/>
        <v>500-CU-HE-Non-specific Activity</v>
      </c>
      <c r="L1681" s="9" t="str">
        <f>IFERROR(VLOOKUP(A1681,'[1]VAC as of March 2024'!A:K,11,FALSE),"No")</f>
        <v>No</v>
      </c>
      <c r="M1681" s="38" t="s">
        <v>2240</v>
      </c>
      <c r="O1681" s="38"/>
      <c r="P1681" s="38"/>
      <c r="Q1681" s="2"/>
    </row>
    <row r="1682" spans="1:17" x14ac:dyDescent="0.25">
      <c r="A1682" s="33" t="str">
        <f t="shared" si="78"/>
        <v>2750003490</v>
      </c>
      <c r="B1682" s="41" t="s">
        <v>2392</v>
      </c>
      <c r="C1682" s="36" t="s">
        <v>8475</v>
      </c>
      <c r="D1682" s="9" t="str">
        <f t="shared" si="79"/>
        <v>275003490</v>
      </c>
      <c r="E1682" s="41">
        <v>27500</v>
      </c>
      <c r="F1682" s="37">
        <v>3490</v>
      </c>
      <c r="G1682" s="9" t="str">
        <f>VLOOKUP(B1682,'[1]Business Unit Lookup'!A:B,2,FALSE)</f>
        <v>New River Community College</v>
      </c>
      <c r="H1682" s="33" t="str">
        <f>VLOOKUP(C1682,'[1]Fund Lookup'!B:C,2,FALSE)</f>
        <v>NewEconomyWrkfrcCrdntlGrntFnd</v>
      </c>
      <c r="I1682" s="35" t="s">
        <v>2307</v>
      </c>
      <c r="J1682" s="33" t="str">
        <f>VLOOKUP(I1682,'[1]Table B'!A:B,2,FALSE)</f>
        <v>CU-HE-Non-specific Activity</v>
      </c>
      <c r="K1682" s="9" t="str">
        <f t="shared" si="80"/>
        <v>500-CU-HE-Non-specific Activity</v>
      </c>
      <c r="L1682" s="9" t="str">
        <f>IFERROR(VLOOKUP(A1682,'[1]VAC as of March 2024'!A:K,11,FALSE),"No")</f>
        <v>No</v>
      </c>
      <c r="M1682" s="38" t="s">
        <v>2240</v>
      </c>
      <c r="O1682" s="38"/>
      <c r="P1682" s="38"/>
      <c r="Q1682" s="2"/>
    </row>
    <row r="1683" spans="1:17" x14ac:dyDescent="0.25">
      <c r="A1683" s="33" t="str">
        <f t="shared" si="78"/>
        <v>2750003690</v>
      </c>
      <c r="B1683" s="33" t="s">
        <v>2392</v>
      </c>
      <c r="C1683" s="33" t="s">
        <v>5373</v>
      </c>
      <c r="D1683" s="9" t="str">
        <f t="shared" si="79"/>
        <v>275003690</v>
      </c>
      <c r="E1683" s="34">
        <v>27500</v>
      </c>
      <c r="F1683" s="34">
        <v>3690</v>
      </c>
      <c r="G1683" s="9" t="str">
        <f>VLOOKUP(B1683,'[1]Business Unit Lookup'!A:B,2,FALSE)</f>
        <v>New River Community College</v>
      </c>
      <c r="H1683" s="33" t="str">
        <f>VLOOKUP(C1683,'[1]Fund Lookup'!B:C,2,FALSE)</f>
        <v>EduStabFund-Institutn-COVID-19</v>
      </c>
      <c r="I1683" s="35" t="s">
        <v>2307</v>
      </c>
      <c r="J1683" s="33" t="str">
        <f>VLOOKUP(I1683,'[1]Table B'!A:B,2,FALSE)</f>
        <v>CU-HE-Non-specific Activity</v>
      </c>
      <c r="K1683" s="9" t="str">
        <f t="shared" si="80"/>
        <v>500-CU-HE-Non-specific Activity</v>
      </c>
      <c r="L1683" s="9" t="str">
        <f>IFERROR(VLOOKUP(A1683,'[1]VAC as of March 2024'!A:K,11,FALSE),"No")</f>
        <v>No</v>
      </c>
      <c r="M1683" s="9" t="s">
        <v>5493</v>
      </c>
      <c r="Q1683" s="2"/>
    </row>
    <row r="1684" spans="1:17" x14ac:dyDescent="0.25">
      <c r="A1684" s="33" t="str">
        <f t="shared" si="78"/>
        <v>2750003860</v>
      </c>
      <c r="B1684" s="33" t="s">
        <v>2392</v>
      </c>
      <c r="C1684" s="33" t="s">
        <v>863</v>
      </c>
      <c r="D1684" s="9" t="str">
        <f t="shared" si="79"/>
        <v>275003860</v>
      </c>
      <c r="E1684" s="34">
        <v>27500</v>
      </c>
      <c r="F1684" s="34">
        <v>3860</v>
      </c>
      <c r="G1684" s="9" t="str">
        <f>VLOOKUP(B1684,'[1]Business Unit Lookup'!A:B,2,FALSE)</f>
        <v>New River Community College</v>
      </c>
      <c r="H1684" s="33" t="str">
        <f>VLOOKUP(C1684,'[1]Fund Lookup'!B:C,2,FALSE)</f>
        <v>Rcycl Matl Sale-Non-Gen/Fed-HE</v>
      </c>
      <c r="I1684" s="35" t="s">
        <v>2307</v>
      </c>
      <c r="J1684" s="33" t="str">
        <f>VLOOKUP(I1684,'[1]Table B'!A:B,2,FALSE)</f>
        <v>CU-HE-Non-specific Activity</v>
      </c>
      <c r="K1684" s="9" t="str">
        <f t="shared" si="80"/>
        <v>500-CU-HE-Non-specific Activity</v>
      </c>
      <c r="L1684" s="9" t="str">
        <f>IFERROR(VLOOKUP(A1684,'[1]VAC as of March 2024'!A:K,11,FALSE),"No")</f>
        <v>No</v>
      </c>
      <c r="M1684" s="9" t="s">
        <v>2240</v>
      </c>
      <c r="Q1684" s="2"/>
    </row>
    <row r="1685" spans="1:17" x14ac:dyDescent="0.25">
      <c r="A1685" s="33" t="str">
        <f t="shared" si="78"/>
        <v>2750003870</v>
      </c>
      <c r="B1685" s="36" t="s">
        <v>2392</v>
      </c>
      <c r="C1685" s="36" t="s">
        <v>865</v>
      </c>
      <c r="D1685" s="9" t="str">
        <f t="shared" si="79"/>
        <v>275003870</v>
      </c>
      <c r="E1685" s="41">
        <v>27500</v>
      </c>
      <c r="F1685" s="37">
        <v>3870</v>
      </c>
      <c r="G1685" s="9" t="str">
        <f>VLOOKUP(B1685,'[1]Business Unit Lookup'!A:B,2,FALSE)</f>
        <v>New River Community College</v>
      </c>
      <c r="H1685" s="33" t="str">
        <f>VLOOKUP(C1685,'[1]Fund Lookup'!B:C,2,FALSE)</f>
        <v>Srplus Supp&amp;Equip Sales-Gen-HE</v>
      </c>
      <c r="I1685" s="35" t="s">
        <v>2307</v>
      </c>
      <c r="J1685" s="33" t="str">
        <f>VLOOKUP(I1685,'[1]Table B'!A:B,2,FALSE)</f>
        <v>CU-HE-Non-specific Activity</v>
      </c>
      <c r="K1685" s="9" t="str">
        <f t="shared" si="80"/>
        <v>500-CU-HE-Non-specific Activity</v>
      </c>
      <c r="L1685" s="9" t="str">
        <f>IFERROR(VLOOKUP(A1685,'[1]VAC as of March 2024'!A:K,11,FALSE),"No")</f>
        <v>No</v>
      </c>
      <c r="M1685" s="38" t="s">
        <v>2240</v>
      </c>
      <c r="O1685" s="38"/>
      <c r="P1685" s="38"/>
      <c r="Q1685" s="2"/>
    </row>
    <row r="1686" spans="1:17" x14ac:dyDescent="0.25">
      <c r="A1686" s="33" t="str">
        <f t="shared" si="78"/>
        <v>2750003900</v>
      </c>
      <c r="B1686" s="36" t="s">
        <v>2392</v>
      </c>
      <c r="C1686" s="36" t="s">
        <v>874</v>
      </c>
      <c r="D1686" s="9" t="str">
        <f t="shared" si="79"/>
        <v>275003900</v>
      </c>
      <c r="E1686" s="41">
        <v>27500</v>
      </c>
      <c r="F1686" s="37">
        <v>3900</v>
      </c>
      <c r="G1686" s="9" t="str">
        <f>VLOOKUP(B1686,'[1]Business Unit Lookup'!A:B,2,FALSE)</f>
        <v>New River Community College</v>
      </c>
      <c r="H1686" s="33" t="str">
        <f>VLOOKUP(C1686,'[1]Fund Lookup'!B:C,2,FALSE)</f>
        <v>Insurance Recovery - Higher Ed</v>
      </c>
      <c r="I1686" s="35" t="s">
        <v>2307</v>
      </c>
      <c r="J1686" s="33" t="str">
        <f>VLOOKUP(I1686,'[1]Table B'!A:B,2,FALSE)</f>
        <v>CU-HE-Non-specific Activity</v>
      </c>
      <c r="K1686" s="9" t="str">
        <f t="shared" si="80"/>
        <v>500-CU-HE-Non-specific Activity</v>
      </c>
      <c r="L1686" s="9" t="str">
        <f>IFERROR(VLOOKUP(A1686,'[1]VAC as of March 2024'!A:K,11,FALSE),"No")</f>
        <v>No</v>
      </c>
      <c r="M1686" s="38" t="s">
        <v>2240</v>
      </c>
      <c r="O1686" s="38"/>
      <c r="P1686" s="38"/>
      <c r="Q1686" s="2"/>
    </row>
    <row r="1687" spans="1:17" x14ac:dyDescent="0.25">
      <c r="A1687" s="33" t="str">
        <f t="shared" si="78"/>
        <v>2760001000</v>
      </c>
      <c r="B1687" s="33" t="s">
        <v>2393</v>
      </c>
      <c r="C1687" s="33" t="s">
        <v>1</v>
      </c>
      <c r="D1687" s="9" t="str">
        <f t="shared" si="79"/>
        <v>276001000</v>
      </c>
      <c r="E1687" s="34">
        <v>27600</v>
      </c>
      <c r="F1687" s="34">
        <v>1000</v>
      </c>
      <c r="G1687" s="9" t="str">
        <f>VLOOKUP(B1687,'[1]Business Unit Lookup'!A:B,2,FALSE)</f>
        <v>Southside VA Community College</v>
      </c>
      <c r="H1687" s="33" t="str">
        <f>VLOOKUP(C1687,'[1]Fund Lookup'!B:C,2,FALSE)</f>
        <v>General Fund</v>
      </c>
      <c r="I1687" s="35" t="s">
        <v>2236</v>
      </c>
      <c r="J1687" s="33" t="str">
        <f>VLOOKUP(I1687,'[1]Table B'!A:B,2,FALSE)</f>
        <v>General</v>
      </c>
      <c r="K1687" s="9" t="str">
        <f t="shared" si="80"/>
        <v>100-General</v>
      </c>
      <c r="L1687" s="9" t="str">
        <f>IFERROR(VLOOKUP(A1687,'[1]VAC as of March 2024'!A:K,11,FALSE),"No")</f>
        <v>No</v>
      </c>
      <c r="M1687" s="9" t="s">
        <v>2237</v>
      </c>
      <c r="O1687" s="33" t="s">
        <v>2240</v>
      </c>
      <c r="P1687" s="33" t="s">
        <v>6061</v>
      </c>
      <c r="Q1687" s="2" t="str">
        <f>VLOOKUP(P1687,'[1]Table E'!A:C,3,FALSE)</f>
        <v>Unassigned</v>
      </c>
    </row>
    <row r="1688" spans="1:17" x14ac:dyDescent="0.25">
      <c r="A1688" s="33" t="str">
        <f t="shared" si="78"/>
        <v>2760002460</v>
      </c>
      <c r="B1688" s="40" t="s">
        <v>2393</v>
      </c>
      <c r="C1688" s="36" t="s">
        <v>516</v>
      </c>
      <c r="D1688" s="9" t="str">
        <f t="shared" si="79"/>
        <v>276002460</v>
      </c>
      <c r="E1688" s="41">
        <v>27600</v>
      </c>
      <c r="F1688" s="37">
        <v>2460</v>
      </c>
      <c r="G1688" s="9" t="str">
        <f>VLOOKUP(B1688,'[1]Business Unit Lookup'!A:B,2,FALSE)</f>
        <v>Southside VA Community College</v>
      </c>
      <c r="H1688" s="33" t="str">
        <f>VLOOKUP(C1688,'[1]Fund Lookup'!B:C,2,FALSE)</f>
        <v>Disaster Recovery Fund</v>
      </c>
      <c r="I1688" s="35" t="s">
        <v>2236</v>
      </c>
      <c r="J1688" s="33" t="str">
        <f>VLOOKUP(I1688,'[1]Table B'!A:B,2,FALSE)</f>
        <v>General</v>
      </c>
      <c r="K1688" s="9" t="str">
        <f t="shared" si="80"/>
        <v>100-General</v>
      </c>
      <c r="L1688" s="9" t="str">
        <f>IFERROR(VLOOKUP(A1688,'[1]VAC as of March 2024'!A:K,11,FALSE),"No")</f>
        <v>Yes</v>
      </c>
      <c r="M1688" s="38" t="s">
        <v>2240</v>
      </c>
      <c r="O1688" s="38" t="s">
        <v>2240</v>
      </c>
      <c r="P1688" s="36" t="s">
        <v>6113</v>
      </c>
      <c r="Q1688" s="2" t="str">
        <f>VLOOKUP(P1688,'[1]Table E'!A:C,3,FALSE)</f>
        <v>Various ACFR Class</v>
      </c>
    </row>
    <row r="1689" spans="1:17" x14ac:dyDescent="0.25">
      <c r="A1689" s="33" t="str">
        <f t="shared" si="78"/>
        <v>2760002713</v>
      </c>
      <c r="B1689" s="33" t="s">
        <v>2393</v>
      </c>
      <c r="C1689" s="33" t="s">
        <v>639</v>
      </c>
      <c r="D1689" s="9" t="str">
        <f t="shared" si="79"/>
        <v>276002713</v>
      </c>
      <c r="E1689" s="34">
        <v>27600</v>
      </c>
      <c r="F1689" s="34">
        <v>2713</v>
      </c>
      <c r="G1689" s="9" t="str">
        <f>VLOOKUP(B1689,'[1]Business Unit Lookup'!A:B,2,FALSE)</f>
        <v>Southside VA Community College</v>
      </c>
      <c r="H1689" s="33" t="str">
        <f>VLOOKUP(C1689,'[1]Fund Lookup'!B:C,2,FALSE)</f>
        <v>State Central Garage Pool VCCS</v>
      </c>
      <c r="I1689" s="35" t="s">
        <v>2307</v>
      </c>
      <c r="J1689" s="33" t="str">
        <f>VLOOKUP(I1689,'[1]Table B'!A:B,2,FALSE)</f>
        <v>CU-HE-Non-specific Activity</v>
      </c>
      <c r="K1689" s="9" t="str">
        <f t="shared" si="80"/>
        <v>500-CU-HE-Non-specific Activity</v>
      </c>
      <c r="L1689" s="9" t="str">
        <f>IFERROR(VLOOKUP(A1689,'[1]VAC as of March 2024'!A:K,11,FALSE),"No")</f>
        <v>No</v>
      </c>
      <c r="M1689" s="9" t="s">
        <v>2240</v>
      </c>
      <c r="Q1689" s="2"/>
    </row>
    <row r="1690" spans="1:17" x14ac:dyDescent="0.25">
      <c r="A1690" s="33" t="str">
        <f t="shared" si="78"/>
        <v>2760003000</v>
      </c>
      <c r="B1690" s="33" t="s">
        <v>2393</v>
      </c>
      <c r="C1690" s="33" t="s">
        <v>772</v>
      </c>
      <c r="D1690" s="9" t="str">
        <f t="shared" si="79"/>
        <v>276003000</v>
      </c>
      <c r="E1690" s="34">
        <v>27600</v>
      </c>
      <c r="F1690" s="34">
        <v>3000</v>
      </c>
      <c r="G1690" s="9" t="str">
        <f>VLOOKUP(B1690,'[1]Business Unit Lookup'!A:B,2,FALSE)</f>
        <v>Southside VA Community College</v>
      </c>
      <c r="H1690" s="33" t="str">
        <f>VLOOKUP(C1690,'[1]Fund Lookup'!B:C,2,FALSE)</f>
        <v>Higher Education Operating</v>
      </c>
      <c r="I1690" s="35" t="s">
        <v>2307</v>
      </c>
      <c r="J1690" s="33" t="str">
        <f>VLOOKUP(I1690,'[1]Table B'!A:B,2,FALSE)</f>
        <v>CU-HE-Non-specific Activity</v>
      </c>
      <c r="K1690" s="9" t="str">
        <f t="shared" si="80"/>
        <v>500-CU-HE-Non-specific Activity</v>
      </c>
      <c r="L1690" s="9" t="str">
        <f>IFERROR(VLOOKUP(A1690,'[1]VAC as of March 2024'!A:K,11,FALSE),"No")</f>
        <v>No</v>
      </c>
      <c r="M1690" s="9" t="s">
        <v>2240</v>
      </c>
      <c r="Q1690" s="2"/>
    </row>
    <row r="1691" spans="1:17" x14ac:dyDescent="0.25">
      <c r="A1691" s="33" t="str">
        <f t="shared" si="78"/>
        <v>2760003010</v>
      </c>
      <c r="B1691" s="33" t="s">
        <v>2393</v>
      </c>
      <c r="C1691" s="33" t="s">
        <v>775</v>
      </c>
      <c r="D1691" s="9" t="str">
        <f t="shared" si="79"/>
        <v>276003010</v>
      </c>
      <c r="E1691" s="34">
        <v>27600</v>
      </c>
      <c r="F1691" s="34">
        <v>3010</v>
      </c>
      <c r="G1691" s="9" t="str">
        <f>VLOOKUP(B1691,'[1]Business Unit Lookup'!A:B,2,FALSE)</f>
        <v>Southside VA Community College</v>
      </c>
      <c r="H1691" s="33" t="str">
        <f>VLOOKUP(C1691,'[1]Fund Lookup'!B:C,2,FALSE)</f>
        <v>Higher Education Federal</v>
      </c>
      <c r="I1691" s="35" t="s">
        <v>2307</v>
      </c>
      <c r="J1691" s="33" t="str">
        <f>VLOOKUP(I1691,'[1]Table B'!A:B,2,FALSE)</f>
        <v>CU-HE-Non-specific Activity</v>
      </c>
      <c r="K1691" s="9" t="str">
        <f t="shared" si="80"/>
        <v>500-CU-HE-Non-specific Activity</v>
      </c>
      <c r="L1691" s="9" t="str">
        <f>IFERROR(VLOOKUP(A1691,'[1]VAC as of March 2024'!A:K,11,FALSE),"No")</f>
        <v>No</v>
      </c>
      <c r="M1691" s="9" t="s">
        <v>2248</v>
      </c>
      <c r="Q1691" s="2"/>
    </row>
    <row r="1692" spans="1:17" x14ac:dyDescent="0.25">
      <c r="A1692" s="33" t="str">
        <f t="shared" si="78"/>
        <v>2760003020</v>
      </c>
      <c r="B1692" s="33" t="s">
        <v>2393</v>
      </c>
      <c r="C1692" s="33" t="s">
        <v>778</v>
      </c>
      <c r="D1692" s="9" t="str">
        <f t="shared" si="79"/>
        <v>276003020</v>
      </c>
      <c r="E1692" s="34">
        <v>27600</v>
      </c>
      <c r="F1692" s="34">
        <v>3020</v>
      </c>
      <c r="G1692" s="9" t="str">
        <f>VLOOKUP(B1692,'[1]Business Unit Lookup'!A:B,2,FALSE)</f>
        <v>Southside VA Community College</v>
      </c>
      <c r="H1692" s="33" t="str">
        <f>VLOOKUP(C1692,'[1]Fund Lookup'!B:C,2,FALSE)</f>
        <v>Foundation/Othr Grants/Cntrcts</v>
      </c>
      <c r="I1692" s="35" t="s">
        <v>2307</v>
      </c>
      <c r="J1692" s="33" t="str">
        <f>VLOOKUP(I1692,'[1]Table B'!A:B,2,FALSE)</f>
        <v>CU-HE-Non-specific Activity</v>
      </c>
      <c r="K1692" s="9" t="str">
        <f t="shared" si="80"/>
        <v>500-CU-HE-Non-specific Activity</v>
      </c>
      <c r="L1692" s="9" t="str">
        <f>IFERROR(VLOOKUP(A1692,'[1]VAC as of March 2024'!A:K,11,FALSE),"No")</f>
        <v>No</v>
      </c>
      <c r="M1692" s="9" t="s">
        <v>2248</v>
      </c>
      <c r="Q1692" s="2"/>
    </row>
    <row r="1693" spans="1:17" x14ac:dyDescent="0.25">
      <c r="A1693" s="33" t="str">
        <f t="shared" si="78"/>
        <v>2760003030</v>
      </c>
      <c r="B1693" s="33" t="s">
        <v>2393</v>
      </c>
      <c r="C1693" s="33" t="s">
        <v>780</v>
      </c>
      <c r="D1693" s="9" t="str">
        <f t="shared" si="79"/>
        <v>276003030</v>
      </c>
      <c r="E1693" s="34">
        <v>27600</v>
      </c>
      <c r="F1693" s="34">
        <v>3030</v>
      </c>
      <c r="G1693" s="9" t="str">
        <f>VLOOKUP(B1693,'[1]Business Unit Lookup'!A:B,2,FALSE)</f>
        <v>Southside VA Community College</v>
      </c>
      <c r="H1693" s="33" t="str">
        <f>VLOOKUP(C1693,'[1]Fund Lookup'!B:C,2,FALSE)</f>
        <v>Indirect Cost Recovery</v>
      </c>
      <c r="I1693" s="35" t="s">
        <v>2307</v>
      </c>
      <c r="J1693" s="33" t="str">
        <f>VLOOKUP(I1693,'[1]Table B'!A:B,2,FALSE)</f>
        <v>CU-HE-Non-specific Activity</v>
      </c>
      <c r="K1693" s="9" t="str">
        <f t="shared" si="80"/>
        <v>500-CU-HE-Non-specific Activity</v>
      </c>
      <c r="L1693" s="9" t="str">
        <f>IFERROR(VLOOKUP(A1693,'[1]VAC as of March 2024'!A:K,11,FALSE),"No")</f>
        <v>No</v>
      </c>
      <c r="M1693" s="9" t="s">
        <v>2240</v>
      </c>
      <c r="Q1693" s="2"/>
    </row>
    <row r="1694" spans="1:17" x14ac:dyDescent="0.25">
      <c r="A1694" s="33" t="str">
        <f t="shared" si="78"/>
        <v>2760003040</v>
      </c>
      <c r="B1694" s="87" t="s">
        <v>2393</v>
      </c>
      <c r="C1694" s="36" t="s">
        <v>8347</v>
      </c>
      <c r="D1694" s="9" t="str">
        <f t="shared" si="79"/>
        <v>276003040</v>
      </c>
      <c r="E1694" s="87">
        <v>27600</v>
      </c>
      <c r="F1694" s="37">
        <v>3040</v>
      </c>
      <c r="G1694" s="9" t="str">
        <f>VLOOKUP(B1694,'[1]Business Unit Lookup'!A:B,2,FALSE)</f>
        <v>Southside VA Community College</v>
      </c>
      <c r="H1694" s="33" t="str">
        <f>VLOOKUP(C1694,'[1]Fund Lookup'!B:C,2,FALSE)</f>
        <v>Institutional Reserve Fund</v>
      </c>
      <c r="I1694" s="35" t="s">
        <v>2307</v>
      </c>
      <c r="J1694" s="33" t="str">
        <f>VLOOKUP(I1694,'[1]Table B'!A:B,2,FALSE)</f>
        <v>CU-HE-Non-specific Activity</v>
      </c>
      <c r="K1694" s="9" t="str">
        <f t="shared" si="80"/>
        <v>500-CU-HE-Non-specific Activity</v>
      </c>
      <c r="L1694" s="9" t="str">
        <f>IFERROR(VLOOKUP(A1694,'[1]VAC as of March 2024'!A:K,11,FALSE),"No")</f>
        <v>No</v>
      </c>
      <c r="M1694" s="37" t="s">
        <v>2240</v>
      </c>
      <c r="O1694" s="38"/>
      <c r="P1694" s="38"/>
      <c r="Q1694" s="2"/>
    </row>
    <row r="1695" spans="1:17" x14ac:dyDescent="0.25">
      <c r="A1695" s="33" t="str">
        <f t="shared" si="78"/>
        <v>2760003060</v>
      </c>
      <c r="B1695" s="33" t="s">
        <v>2393</v>
      </c>
      <c r="C1695" s="33" t="s">
        <v>785</v>
      </c>
      <c r="D1695" s="9" t="str">
        <f t="shared" si="79"/>
        <v>276003060</v>
      </c>
      <c r="E1695" s="34">
        <v>27600</v>
      </c>
      <c r="F1695" s="34">
        <v>3060</v>
      </c>
      <c r="G1695" s="9" t="str">
        <f>VLOOKUP(B1695,'[1]Business Unit Lookup'!A:B,2,FALSE)</f>
        <v>Southside VA Community College</v>
      </c>
      <c r="H1695" s="33" t="str">
        <f>VLOOKUP(C1695,'[1]Fund Lookup'!B:C,2,FALSE)</f>
        <v>Auxiliary Enterprise</v>
      </c>
      <c r="I1695" s="35" t="s">
        <v>2307</v>
      </c>
      <c r="J1695" s="33" t="str">
        <f>VLOOKUP(I1695,'[1]Table B'!A:B,2,FALSE)</f>
        <v>CU-HE-Non-specific Activity</v>
      </c>
      <c r="K1695" s="9" t="str">
        <f t="shared" si="80"/>
        <v>500-CU-HE-Non-specific Activity</v>
      </c>
      <c r="L1695" s="9" t="str">
        <f>IFERROR(VLOOKUP(A1695,'[1]VAC as of March 2024'!A:K,11,FALSE),"No")</f>
        <v>No</v>
      </c>
      <c r="M1695" s="9" t="s">
        <v>2240</v>
      </c>
      <c r="Q1695" s="2"/>
    </row>
    <row r="1696" spans="1:17" x14ac:dyDescent="0.25">
      <c r="A1696" s="33" t="str">
        <f t="shared" si="78"/>
        <v>2760003080</v>
      </c>
      <c r="B1696" s="33" t="s">
        <v>2393</v>
      </c>
      <c r="C1696" s="33" t="s">
        <v>790</v>
      </c>
      <c r="D1696" s="9" t="str">
        <f t="shared" si="79"/>
        <v>276003080</v>
      </c>
      <c r="E1696" s="34">
        <v>27600</v>
      </c>
      <c r="F1696" s="34">
        <v>3080</v>
      </c>
      <c r="G1696" s="9" t="str">
        <f>VLOOKUP(B1696,'[1]Business Unit Lookup'!A:B,2,FALSE)</f>
        <v>Southside VA Community College</v>
      </c>
      <c r="H1696" s="33" t="str">
        <f>VLOOKUP(C1696,'[1]Fund Lookup'!B:C,2,FALSE)</f>
        <v>Work Study</v>
      </c>
      <c r="I1696" s="35" t="s">
        <v>2307</v>
      </c>
      <c r="J1696" s="33" t="str">
        <f>VLOOKUP(I1696,'[1]Table B'!A:B,2,FALSE)</f>
        <v>CU-HE-Non-specific Activity</v>
      </c>
      <c r="K1696" s="9" t="str">
        <f t="shared" si="80"/>
        <v>500-CU-HE-Non-specific Activity</v>
      </c>
      <c r="L1696" s="9" t="str">
        <f>IFERROR(VLOOKUP(A1696,'[1]VAC as of March 2024'!A:K,11,FALSE),"No")</f>
        <v>No</v>
      </c>
      <c r="M1696" s="9" t="s">
        <v>2248</v>
      </c>
      <c r="Q1696" s="2"/>
    </row>
    <row r="1697" spans="1:17" x14ac:dyDescent="0.25">
      <c r="A1697" s="33" t="str">
        <f t="shared" si="78"/>
        <v>2760003170</v>
      </c>
      <c r="B1697" s="33" t="s">
        <v>2393</v>
      </c>
      <c r="C1697" s="33" t="s">
        <v>809</v>
      </c>
      <c r="D1697" s="9" t="str">
        <f t="shared" si="79"/>
        <v>276003170</v>
      </c>
      <c r="E1697" s="34">
        <v>27600</v>
      </c>
      <c r="F1697" s="34">
        <v>3170</v>
      </c>
      <c r="G1697" s="9" t="str">
        <f>VLOOKUP(B1697,'[1]Business Unit Lookup'!A:B,2,FALSE)</f>
        <v>Southside VA Community College</v>
      </c>
      <c r="H1697" s="33" t="str">
        <f>VLOOKUP(C1697,'[1]Fund Lookup'!B:C,2,FALSE)</f>
        <v>Student Financial Assistance</v>
      </c>
      <c r="I1697" s="35" t="s">
        <v>2307</v>
      </c>
      <c r="J1697" s="33" t="str">
        <f>VLOOKUP(I1697,'[1]Table B'!A:B,2,FALSE)</f>
        <v>CU-HE-Non-specific Activity</v>
      </c>
      <c r="K1697" s="9" t="str">
        <f t="shared" si="80"/>
        <v>500-CU-HE-Non-specific Activity</v>
      </c>
      <c r="L1697" s="9" t="str">
        <f>IFERROR(VLOOKUP(A1697,'[1]VAC as of March 2024'!A:K,11,FALSE),"No")</f>
        <v>No</v>
      </c>
      <c r="M1697" s="9" t="s">
        <v>2240</v>
      </c>
      <c r="Q1697" s="2"/>
    </row>
    <row r="1698" spans="1:17" x14ac:dyDescent="0.25">
      <c r="A1698" s="33" t="str">
        <f t="shared" si="78"/>
        <v>2760003190</v>
      </c>
      <c r="B1698" s="33" t="s">
        <v>2393</v>
      </c>
      <c r="C1698" s="33" t="s">
        <v>811</v>
      </c>
      <c r="D1698" s="9" t="str">
        <f t="shared" si="79"/>
        <v>276003190</v>
      </c>
      <c r="E1698" s="34">
        <v>27600</v>
      </c>
      <c r="F1698" s="34">
        <v>3190</v>
      </c>
      <c r="G1698" s="9" t="str">
        <f>VLOOKUP(B1698,'[1]Business Unit Lookup'!A:B,2,FALSE)</f>
        <v>Southside VA Community College</v>
      </c>
      <c r="H1698" s="33" t="str">
        <f>VLOOKUP(C1698,'[1]Fund Lookup'!B:C,2,FALSE)</f>
        <v>Workforce Development Program</v>
      </c>
      <c r="I1698" s="35" t="s">
        <v>2307</v>
      </c>
      <c r="J1698" s="33" t="str">
        <f>VLOOKUP(I1698,'[1]Table B'!A:B,2,FALSE)</f>
        <v>CU-HE-Non-specific Activity</v>
      </c>
      <c r="K1698" s="9" t="str">
        <f t="shared" si="80"/>
        <v>500-CU-HE-Non-specific Activity</v>
      </c>
      <c r="L1698" s="9" t="str">
        <f>IFERROR(VLOOKUP(A1698,'[1]VAC as of March 2024'!A:K,11,FALSE),"No")</f>
        <v>No</v>
      </c>
      <c r="M1698" s="9" t="s">
        <v>2240</v>
      </c>
      <c r="Q1698" s="2"/>
    </row>
    <row r="1699" spans="1:17" ht="15.75" x14ac:dyDescent="0.25">
      <c r="A1699" s="33" t="str">
        <f t="shared" si="78"/>
        <v>2760003210</v>
      </c>
      <c r="B1699" s="43" t="s">
        <v>2393</v>
      </c>
      <c r="C1699" s="36" t="s">
        <v>6135</v>
      </c>
      <c r="D1699" s="9" t="str">
        <f t="shared" si="79"/>
        <v>276003210</v>
      </c>
      <c r="E1699" s="44">
        <v>27600</v>
      </c>
      <c r="F1699" s="37">
        <v>3210</v>
      </c>
      <c r="G1699" s="9" t="str">
        <f>VLOOKUP(B1699,'[1]Business Unit Lookup'!A:B,2,FALSE)</f>
        <v>Southside VA Community College</v>
      </c>
      <c r="H1699" s="33" t="str">
        <f>VLOOKUP(C1699,'[1]Fund Lookup'!B:C,2,FALSE)</f>
        <v>ARP-CrvStLoclFisRecFd-COVID-19</v>
      </c>
      <c r="I1699" s="35" t="s">
        <v>2307</v>
      </c>
      <c r="J1699" s="33" t="str">
        <f>VLOOKUP(I1699,'[1]Table B'!A:B,2,FALSE)</f>
        <v>CU-HE-Non-specific Activity</v>
      </c>
      <c r="K1699" s="9" t="str">
        <f t="shared" si="80"/>
        <v>500-CU-HE-Non-specific Activity</v>
      </c>
      <c r="L1699" s="9" t="str">
        <f>IFERROR(VLOOKUP(A1699,'[1]VAC as of March 2024'!A:K,11,FALSE),"No")</f>
        <v>No</v>
      </c>
      <c r="M1699" s="38" t="s">
        <v>5493</v>
      </c>
      <c r="O1699" s="38"/>
      <c r="P1699" s="38"/>
      <c r="Q1699" s="2"/>
    </row>
    <row r="1700" spans="1:17" x14ac:dyDescent="0.25">
      <c r="A1700" s="33" t="str">
        <f t="shared" si="78"/>
        <v>2760003230</v>
      </c>
      <c r="B1700" s="33" t="s">
        <v>2393</v>
      </c>
      <c r="C1700" s="33" t="s">
        <v>6136</v>
      </c>
      <c r="D1700" s="9" t="str">
        <f t="shared" si="79"/>
        <v>276003230</v>
      </c>
      <c r="E1700" s="34">
        <v>27600</v>
      </c>
      <c r="F1700" s="34">
        <v>3230</v>
      </c>
      <c r="G1700" s="9" t="str">
        <f>VLOOKUP(B1700,'[1]Business Unit Lookup'!A:B,2,FALSE)</f>
        <v>Southside VA Community College</v>
      </c>
      <c r="H1700" s="33" t="str">
        <f>VLOOKUP(C1700,'[1]Fund Lookup'!B:C,2,FALSE)</f>
        <v>Epi&amp;LabCpctyInfctsDis-COVID-19</v>
      </c>
      <c r="I1700" s="35" t="s">
        <v>2307</v>
      </c>
      <c r="J1700" s="33" t="str">
        <f>VLOOKUP(I1700,'[1]Table B'!A:B,2,FALSE)</f>
        <v>CU-HE-Non-specific Activity</v>
      </c>
      <c r="K1700" s="9" t="str">
        <f t="shared" si="80"/>
        <v>500-CU-HE-Non-specific Activity</v>
      </c>
      <c r="L1700" s="9" t="str">
        <f>IFERROR(VLOOKUP(A1700,'[1]VAC as of March 2024'!A:K,11,FALSE),"No")</f>
        <v>No</v>
      </c>
      <c r="M1700" s="9" t="s">
        <v>5493</v>
      </c>
      <c r="Q1700" s="2"/>
    </row>
    <row r="1701" spans="1:17" x14ac:dyDescent="0.25">
      <c r="A1701" s="33" t="str">
        <f t="shared" si="78"/>
        <v>2760003280</v>
      </c>
      <c r="B1701" s="33" t="s">
        <v>2393</v>
      </c>
      <c r="C1701" s="33" t="s">
        <v>5559</v>
      </c>
      <c r="D1701" s="9" t="str">
        <f t="shared" si="79"/>
        <v>276003280</v>
      </c>
      <c r="E1701" s="34">
        <v>27600</v>
      </c>
      <c r="F1701" s="34">
        <v>3280</v>
      </c>
      <c r="G1701" s="9" t="str">
        <f>VLOOKUP(B1701,'[1]Business Unit Lookup'!A:B,2,FALSE)</f>
        <v>Southside VA Community College</v>
      </c>
      <c r="H1701" s="33" t="str">
        <f>VLOOKUP(C1701,'[1]Fund Lookup'!B:C,2,FALSE)</f>
        <v>CoronavrsEmrSpplFdPrg-COVID-19</v>
      </c>
      <c r="I1701" s="35" t="s">
        <v>2307</v>
      </c>
      <c r="J1701" s="33" t="str">
        <f>VLOOKUP(I1701,'[1]Table B'!A:B,2,FALSE)</f>
        <v>CU-HE-Non-specific Activity</v>
      </c>
      <c r="K1701" s="9" t="str">
        <f t="shared" si="80"/>
        <v>500-CU-HE-Non-specific Activity</v>
      </c>
      <c r="L1701" s="9" t="str">
        <f>IFERROR(VLOOKUP(A1701,'[1]VAC as of March 2024'!A:K,11,FALSE),"No")</f>
        <v>No</v>
      </c>
      <c r="M1701" s="9" t="s">
        <v>5493</v>
      </c>
      <c r="Q1701" s="2"/>
    </row>
    <row r="1702" spans="1:17" x14ac:dyDescent="0.25">
      <c r="A1702" s="33" t="str">
        <f t="shared" si="78"/>
        <v>2760003390</v>
      </c>
      <c r="B1702" s="33" t="s">
        <v>2393</v>
      </c>
      <c r="C1702" s="33" t="s">
        <v>5575</v>
      </c>
      <c r="D1702" s="9" t="str">
        <f t="shared" si="79"/>
        <v>276003390</v>
      </c>
      <c r="E1702" s="34">
        <v>27600</v>
      </c>
      <c r="F1702" s="34">
        <v>3390</v>
      </c>
      <c r="G1702" s="9" t="str">
        <f>VLOOKUP(B1702,'[1]Business Unit Lookup'!A:B,2,FALSE)</f>
        <v>Southside VA Community College</v>
      </c>
      <c r="H1702" s="33" t="str">
        <f>VLOOKUP(C1702,'[1]Fund Lookup'!B:C,2,FALSE)</f>
        <v>Strngthning Inst Prgm-COVID-19</v>
      </c>
      <c r="I1702" s="35" t="s">
        <v>2307</v>
      </c>
      <c r="J1702" s="33" t="str">
        <f>VLOOKUP(I1702,'[1]Table B'!A:B,2,FALSE)</f>
        <v>CU-HE-Non-specific Activity</v>
      </c>
      <c r="K1702" s="9" t="str">
        <f t="shared" si="80"/>
        <v>500-CU-HE-Non-specific Activity</v>
      </c>
      <c r="L1702" s="9" t="str">
        <f>IFERROR(VLOOKUP(A1702,'[1]VAC as of March 2024'!A:K,11,FALSE),"No")</f>
        <v>No</v>
      </c>
      <c r="M1702" s="9" t="s">
        <v>5493</v>
      </c>
      <c r="Q1702" s="2"/>
    </row>
    <row r="1703" spans="1:17" x14ac:dyDescent="0.25">
      <c r="A1703" s="33" t="str">
        <f t="shared" si="78"/>
        <v>2760003410</v>
      </c>
      <c r="B1703" s="33" t="s">
        <v>2393</v>
      </c>
      <c r="C1703" s="33" t="s">
        <v>5581</v>
      </c>
      <c r="D1703" s="9" t="str">
        <f t="shared" si="79"/>
        <v>276003410</v>
      </c>
      <c r="E1703" s="34">
        <v>27600</v>
      </c>
      <c r="F1703" s="34">
        <v>3410</v>
      </c>
      <c r="G1703" s="9" t="str">
        <f>VLOOKUP(B1703,'[1]Business Unit Lookup'!A:B,2,FALSE)</f>
        <v>Southside VA Community College</v>
      </c>
      <c r="H1703" s="33" t="str">
        <f>VLOOKUP(C1703,'[1]Fund Lookup'!B:C,2,FALSE)</f>
        <v>GEER Fund - COVID-19</v>
      </c>
      <c r="I1703" s="35" t="s">
        <v>2307</v>
      </c>
      <c r="J1703" s="33" t="str">
        <f>VLOOKUP(I1703,'[1]Table B'!A:B,2,FALSE)</f>
        <v>CU-HE-Non-specific Activity</v>
      </c>
      <c r="K1703" s="9" t="str">
        <f t="shared" si="80"/>
        <v>500-CU-HE-Non-specific Activity</v>
      </c>
      <c r="L1703" s="9" t="str">
        <f>IFERROR(VLOOKUP(A1703,'[1]VAC as of March 2024'!A:K,11,FALSE),"No")</f>
        <v>No</v>
      </c>
      <c r="M1703" s="9" t="s">
        <v>5493</v>
      </c>
      <c r="Q1703" s="2"/>
    </row>
    <row r="1704" spans="1:17" x14ac:dyDescent="0.25">
      <c r="A1704" s="33" t="str">
        <f t="shared" si="78"/>
        <v>2760003420</v>
      </c>
      <c r="B1704" s="33" t="s">
        <v>2393</v>
      </c>
      <c r="C1704" s="33" t="s">
        <v>5584</v>
      </c>
      <c r="D1704" s="9" t="str">
        <f t="shared" si="79"/>
        <v>276003420</v>
      </c>
      <c r="E1704" s="34">
        <v>27600</v>
      </c>
      <c r="F1704" s="34">
        <v>3420</v>
      </c>
      <c r="G1704" s="9" t="str">
        <f>VLOOKUP(B1704,'[1]Business Unit Lookup'!A:B,2,FALSE)</f>
        <v>Southside VA Community College</v>
      </c>
      <c r="H1704" s="33" t="str">
        <f>VLOOKUP(C1704,'[1]Fund Lookup'!B:C,2,FALSE)</f>
        <v>Caresactrlffd-General-Covid-19</v>
      </c>
      <c r="I1704" s="35" t="s">
        <v>2307</v>
      </c>
      <c r="J1704" s="33" t="str">
        <f>VLOOKUP(I1704,'[1]Table B'!A:B,2,FALSE)</f>
        <v>CU-HE-Non-specific Activity</v>
      </c>
      <c r="K1704" s="9" t="str">
        <f t="shared" si="80"/>
        <v>500-CU-HE-Non-specific Activity</v>
      </c>
      <c r="L1704" s="9" t="str">
        <f>IFERROR(VLOOKUP(A1704,'[1]VAC as of March 2024'!A:K,11,FALSE),"No")</f>
        <v>No</v>
      </c>
      <c r="M1704" s="9" t="s">
        <v>5493</v>
      </c>
      <c r="Q1704" s="2"/>
    </row>
    <row r="1705" spans="1:17" x14ac:dyDescent="0.25">
      <c r="A1705" s="33" t="str">
        <f t="shared" si="78"/>
        <v>2760003440</v>
      </c>
      <c r="B1705" s="33" t="s">
        <v>2393</v>
      </c>
      <c r="C1705" s="33" t="s">
        <v>5370</v>
      </c>
      <c r="D1705" s="9" t="str">
        <f t="shared" si="79"/>
        <v>276003440</v>
      </c>
      <c r="E1705" s="34">
        <v>27600</v>
      </c>
      <c r="F1705" s="34">
        <v>3440</v>
      </c>
      <c r="G1705" s="9" t="str">
        <f>VLOOKUP(B1705,'[1]Business Unit Lookup'!A:B,2,FALSE)</f>
        <v>Southside VA Community College</v>
      </c>
      <c r="H1705" s="33" t="str">
        <f>VLOOKUP(C1705,'[1]Fund Lookup'!B:C,2,FALSE)</f>
        <v>EduStabFund-Students-COVID-19</v>
      </c>
      <c r="I1705" s="35" t="s">
        <v>2307</v>
      </c>
      <c r="J1705" s="33" t="str">
        <f>VLOOKUP(I1705,'[1]Table B'!A:B,2,FALSE)</f>
        <v>CU-HE-Non-specific Activity</v>
      </c>
      <c r="K1705" s="9" t="str">
        <f t="shared" si="80"/>
        <v>500-CU-HE-Non-specific Activity</v>
      </c>
      <c r="L1705" s="9" t="str">
        <f>IFERROR(VLOOKUP(A1705,'[1]VAC as of March 2024'!A:K,11,FALSE),"No")</f>
        <v>No</v>
      </c>
      <c r="M1705" s="9" t="s">
        <v>5493</v>
      </c>
      <c r="Q1705" s="2"/>
    </row>
    <row r="1706" spans="1:17" x14ac:dyDescent="0.25">
      <c r="A1706" s="33" t="str">
        <f t="shared" si="78"/>
        <v>2760003460</v>
      </c>
      <c r="B1706" s="41" t="s">
        <v>2393</v>
      </c>
      <c r="C1706" s="36" t="s">
        <v>8470</v>
      </c>
      <c r="D1706" s="9" t="str">
        <f t="shared" si="79"/>
        <v>276003460</v>
      </c>
      <c r="E1706" s="41">
        <v>27600</v>
      </c>
      <c r="F1706" s="37">
        <v>3460</v>
      </c>
      <c r="G1706" s="9" t="str">
        <f>VLOOKUP(B1706,'[1]Business Unit Lookup'!A:B,2,FALSE)</f>
        <v>Southside VA Community College</v>
      </c>
      <c r="H1706" s="33" t="str">
        <f>VLOOKUP(C1706,'[1]Fund Lookup'!B:C,2,FALSE)</f>
        <v>Innovative internship Fund</v>
      </c>
      <c r="I1706" s="35" t="s">
        <v>2307</v>
      </c>
      <c r="J1706" s="33" t="str">
        <f>VLOOKUP(I1706,'[1]Table B'!A:B,2,FALSE)</f>
        <v>CU-HE-Non-specific Activity</v>
      </c>
      <c r="K1706" s="9" t="str">
        <f t="shared" si="80"/>
        <v>500-CU-HE-Non-specific Activity</v>
      </c>
      <c r="L1706" s="9" t="str">
        <f>IFERROR(VLOOKUP(A1706,'[1]VAC as of March 2024'!A:K,11,FALSE),"No")</f>
        <v>No</v>
      </c>
      <c r="M1706" s="38" t="s">
        <v>2240</v>
      </c>
      <c r="O1706" s="38"/>
      <c r="P1706" s="38"/>
      <c r="Q1706" s="2"/>
    </row>
    <row r="1707" spans="1:17" x14ac:dyDescent="0.25">
      <c r="A1707" s="33" t="str">
        <f t="shared" si="78"/>
        <v>2760003490</v>
      </c>
      <c r="B1707" s="41" t="s">
        <v>2393</v>
      </c>
      <c r="C1707" s="36" t="s">
        <v>8475</v>
      </c>
      <c r="D1707" s="9" t="str">
        <f t="shared" si="79"/>
        <v>276003490</v>
      </c>
      <c r="E1707" s="41">
        <v>27600</v>
      </c>
      <c r="F1707" s="37">
        <v>3490</v>
      </c>
      <c r="G1707" s="9" t="str">
        <f>VLOOKUP(B1707,'[1]Business Unit Lookup'!A:B,2,FALSE)</f>
        <v>Southside VA Community College</v>
      </c>
      <c r="H1707" s="33" t="str">
        <f>VLOOKUP(C1707,'[1]Fund Lookup'!B:C,2,FALSE)</f>
        <v>NewEconomyWrkfrcCrdntlGrntFnd</v>
      </c>
      <c r="I1707" s="35" t="s">
        <v>2307</v>
      </c>
      <c r="J1707" s="33" t="str">
        <f>VLOOKUP(I1707,'[1]Table B'!A:B,2,FALSE)</f>
        <v>CU-HE-Non-specific Activity</v>
      </c>
      <c r="K1707" s="9" t="str">
        <f t="shared" si="80"/>
        <v>500-CU-HE-Non-specific Activity</v>
      </c>
      <c r="L1707" s="9" t="str">
        <f>IFERROR(VLOOKUP(A1707,'[1]VAC as of March 2024'!A:K,11,FALSE),"No")</f>
        <v>No</v>
      </c>
      <c r="M1707" s="38" t="s">
        <v>2240</v>
      </c>
      <c r="O1707" s="38"/>
      <c r="P1707" s="38"/>
      <c r="Q1707" s="2"/>
    </row>
    <row r="1708" spans="1:17" x14ac:dyDescent="0.25">
      <c r="A1708" s="33" t="str">
        <f t="shared" si="78"/>
        <v>2760003690</v>
      </c>
      <c r="B1708" s="33" t="s">
        <v>2393</v>
      </c>
      <c r="C1708" s="33" t="s">
        <v>5373</v>
      </c>
      <c r="D1708" s="9" t="str">
        <f t="shared" si="79"/>
        <v>276003690</v>
      </c>
      <c r="E1708" s="34">
        <v>27600</v>
      </c>
      <c r="F1708" s="34">
        <v>3690</v>
      </c>
      <c r="G1708" s="9" t="str">
        <f>VLOOKUP(B1708,'[1]Business Unit Lookup'!A:B,2,FALSE)</f>
        <v>Southside VA Community College</v>
      </c>
      <c r="H1708" s="33" t="str">
        <f>VLOOKUP(C1708,'[1]Fund Lookup'!B:C,2,FALSE)</f>
        <v>EduStabFund-Institutn-COVID-19</v>
      </c>
      <c r="I1708" s="35" t="s">
        <v>2307</v>
      </c>
      <c r="J1708" s="33" t="str">
        <f>VLOOKUP(I1708,'[1]Table B'!A:B,2,FALSE)</f>
        <v>CU-HE-Non-specific Activity</v>
      </c>
      <c r="K1708" s="9" t="str">
        <f t="shared" si="80"/>
        <v>500-CU-HE-Non-specific Activity</v>
      </c>
      <c r="L1708" s="9" t="str">
        <f>IFERROR(VLOOKUP(A1708,'[1]VAC as of March 2024'!A:K,11,FALSE),"No")</f>
        <v>No</v>
      </c>
      <c r="M1708" s="9" t="s">
        <v>5493</v>
      </c>
      <c r="Q1708" s="2"/>
    </row>
    <row r="1709" spans="1:17" x14ac:dyDescent="0.25">
      <c r="A1709" s="33" t="str">
        <f t="shared" si="78"/>
        <v>2760003710</v>
      </c>
      <c r="B1709" s="36" t="s">
        <v>2393</v>
      </c>
      <c r="C1709" s="36" t="s">
        <v>6137</v>
      </c>
      <c r="D1709" s="9" t="str">
        <f t="shared" si="79"/>
        <v>276003710</v>
      </c>
      <c r="E1709" s="35">
        <v>27600</v>
      </c>
      <c r="F1709" s="37">
        <v>3710</v>
      </c>
      <c r="G1709" s="9" t="str">
        <f>VLOOKUP(B1709,'[1]Business Unit Lookup'!A:B,2,FALSE)</f>
        <v>Southside VA Community College</v>
      </c>
      <c r="H1709" s="33" t="str">
        <f>VLOOKUP(C1709,'[1]Fund Lookup'!B:C,2,FALSE)</f>
        <v>FEMA - State Agy - COVID-19</v>
      </c>
      <c r="I1709" s="35" t="s">
        <v>2307</v>
      </c>
      <c r="J1709" s="33" t="str">
        <f>VLOOKUP(I1709,'[1]Table B'!A:B,2,FALSE)</f>
        <v>CU-HE-Non-specific Activity</v>
      </c>
      <c r="K1709" s="9" t="str">
        <f t="shared" si="80"/>
        <v>500-CU-HE-Non-specific Activity</v>
      </c>
      <c r="L1709" s="9" t="str">
        <f>IFERROR(VLOOKUP(A1709,'[1]VAC as of March 2024'!A:K,11,FALSE),"No")</f>
        <v>No</v>
      </c>
      <c r="M1709" s="38" t="s">
        <v>5493</v>
      </c>
      <c r="O1709" s="38"/>
      <c r="P1709" s="38"/>
      <c r="Q1709" s="2"/>
    </row>
    <row r="1710" spans="1:17" x14ac:dyDescent="0.25">
      <c r="A1710" s="33" t="str">
        <f t="shared" si="78"/>
        <v>2760003870</v>
      </c>
      <c r="B1710" s="33" t="s">
        <v>2393</v>
      </c>
      <c r="C1710" s="33" t="s">
        <v>865</v>
      </c>
      <c r="D1710" s="9" t="str">
        <f t="shared" si="79"/>
        <v>276003870</v>
      </c>
      <c r="E1710" s="34">
        <v>27600</v>
      </c>
      <c r="F1710" s="34">
        <v>3870</v>
      </c>
      <c r="G1710" s="9" t="str">
        <f>VLOOKUP(B1710,'[1]Business Unit Lookup'!A:B,2,FALSE)</f>
        <v>Southside VA Community College</v>
      </c>
      <c r="H1710" s="33" t="str">
        <f>VLOOKUP(C1710,'[1]Fund Lookup'!B:C,2,FALSE)</f>
        <v>Srplus Supp&amp;Equip Sales-Gen-HE</v>
      </c>
      <c r="I1710" s="35" t="s">
        <v>2307</v>
      </c>
      <c r="J1710" s="33" t="str">
        <f>VLOOKUP(I1710,'[1]Table B'!A:B,2,FALSE)</f>
        <v>CU-HE-Non-specific Activity</v>
      </c>
      <c r="K1710" s="9" t="str">
        <f t="shared" si="80"/>
        <v>500-CU-HE-Non-specific Activity</v>
      </c>
      <c r="L1710" s="9" t="str">
        <f>IFERROR(VLOOKUP(A1710,'[1]VAC as of March 2024'!A:K,11,FALSE),"No")</f>
        <v>No</v>
      </c>
      <c r="M1710" s="9" t="s">
        <v>2240</v>
      </c>
      <c r="Q1710" s="2"/>
    </row>
    <row r="1711" spans="1:17" x14ac:dyDescent="0.25">
      <c r="A1711" s="33" t="str">
        <f t="shared" si="78"/>
        <v>2760003900</v>
      </c>
      <c r="B1711" s="33" t="s">
        <v>2393</v>
      </c>
      <c r="C1711" s="33" t="s">
        <v>874</v>
      </c>
      <c r="D1711" s="9" t="str">
        <f t="shared" si="79"/>
        <v>276003900</v>
      </c>
      <c r="E1711" s="34">
        <v>27600</v>
      </c>
      <c r="F1711" s="34">
        <v>3900</v>
      </c>
      <c r="G1711" s="9" t="str">
        <f>VLOOKUP(B1711,'[1]Business Unit Lookup'!A:B,2,FALSE)</f>
        <v>Southside VA Community College</v>
      </c>
      <c r="H1711" s="33" t="str">
        <f>VLOOKUP(C1711,'[1]Fund Lookup'!B:C,2,FALSE)</f>
        <v>Insurance Recovery - Higher Ed</v>
      </c>
      <c r="I1711" s="35" t="s">
        <v>2307</v>
      </c>
      <c r="J1711" s="33" t="str">
        <f>VLOOKUP(I1711,'[1]Table B'!A:B,2,FALSE)</f>
        <v>CU-HE-Non-specific Activity</v>
      </c>
      <c r="K1711" s="9" t="str">
        <f t="shared" si="80"/>
        <v>500-CU-HE-Non-specific Activity</v>
      </c>
      <c r="L1711" s="9" t="str">
        <f>IFERROR(VLOOKUP(A1711,'[1]VAC as of March 2024'!A:K,11,FALSE),"No")</f>
        <v>No</v>
      </c>
      <c r="M1711" s="9" t="s">
        <v>2240</v>
      </c>
      <c r="Q1711" s="2"/>
    </row>
    <row r="1712" spans="1:17" x14ac:dyDescent="0.25">
      <c r="A1712" s="33" t="str">
        <f t="shared" si="78"/>
        <v>2760007005</v>
      </c>
      <c r="B1712" s="33" t="s">
        <v>2393</v>
      </c>
      <c r="C1712" s="33" t="s">
        <v>1139</v>
      </c>
      <c r="D1712" s="9" t="str">
        <f t="shared" si="79"/>
        <v>276007005</v>
      </c>
      <c r="E1712" s="34">
        <v>27600</v>
      </c>
      <c r="F1712" s="34">
        <v>7005</v>
      </c>
      <c r="G1712" s="9" t="str">
        <f>VLOOKUP(B1712,'[1]Business Unit Lookup'!A:B,2,FALSE)</f>
        <v>Southside VA Community College</v>
      </c>
      <c r="H1712" s="33" t="str">
        <f>VLOOKUP(C1712,'[1]Fund Lookup'!B:C,2,FALSE)</f>
        <v>Trust And Agency-VCCS</v>
      </c>
      <c r="I1712" s="35" t="s">
        <v>2307</v>
      </c>
      <c r="J1712" s="33" t="str">
        <f>VLOOKUP(I1712,'[1]Table B'!A:B,2,FALSE)</f>
        <v>CU-HE-Non-specific Activity</v>
      </c>
      <c r="K1712" s="9" t="str">
        <f t="shared" si="80"/>
        <v>500-CU-HE-Non-specific Activity</v>
      </c>
      <c r="L1712" s="9" t="str">
        <f>IFERROR(VLOOKUP(A1712,'[1]VAC as of March 2024'!A:K,11,FALSE),"No")</f>
        <v>No</v>
      </c>
      <c r="M1712" s="9" t="s">
        <v>2248</v>
      </c>
      <c r="Q1712" s="2"/>
    </row>
    <row r="1713" spans="1:17" x14ac:dyDescent="0.25">
      <c r="A1713" s="33" t="str">
        <f t="shared" si="78"/>
        <v>2760008170</v>
      </c>
      <c r="B1713" s="33" t="s">
        <v>2393</v>
      </c>
      <c r="C1713" s="33" t="s">
        <v>1620</v>
      </c>
      <c r="D1713" s="9" t="str">
        <f t="shared" si="79"/>
        <v>276008170</v>
      </c>
      <c r="E1713" s="34">
        <v>27600</v>
      </c>
      <c r="F1713" s="34">
        <v>8170</v>
      </c>
      <c r="G1713" s="9" t="str">
        <f>VLOOKUP(B1713,'[1]Business Unit Lookup'!A:B,2,FALSE)</f>
        <v>Southside VA Community College</v>
      </c>
      <c r="H1713" s="33" t="str">
        <f>VLOOKUP(C1713,'[1]Fund Lookup'!B:C,2,FALSE)</f>
        <v>VCBA 21St Century</v>
      </c>
      <c r="I1713" s="35" t="s">
        <v>2307</v>
      </c>
      <c r="J1713" s="33" t="str">
        <f>VLOOKUP(I1713,'[1]Table B'!A:B,2,FALSE)</f>
        <v>CU-HE-Non-specific Activity</v>
      </c>
      <c r="K1713" s="9" t="str">
        <f t="shared" si="80"/>
        <v>500-CU-HE-Non-specific Activity</v>
      </c>
      <c r="L1713" s="9" t="str">
        <f>IFERROR(VLOOKUP(A1713,'[1]VAC as of March 2024'!A:K,11,FALSE),"No")</f>
        <v>No</v>
      </c>
      <c r="M1713" s="9" t="s">
        <v>2248</v>
      </c>
      <c r="Q1713" s="2"/>
    </row>
    <row r="1714" spans="1:17" x14ac:dyDescent="0.25">
      <c r="A1714" s="33" t="str">
        <f t="shared" si="78"/>
        <v>2770001000</v>
      </c>
      <c r="B1714" s="33" t="s">
        <v>2394</v>
      </c>
      <c r="C1714" s="33" t="s">
        <v>1</v>
      </c>
      <c r="D1714" s="9" t="str">
        <f t="shared" si="79"/>
        <v>277001000</v>
      </c>
      <c r="E1714" s="34">
        <v>27700</v>
      </c>
      <c r="F1714" s="34">
        <v>1000</v>
      </c>
      <c r="G1714" s="9" t="str">
        <f>VLOOKUP(B1714,'[1]Business Unit Lookup'!A:B,2,FALSE)</f>
        <v>Paul D. Camp Community College</v>
      </c>
      <c r="H1714" s="33" t="str">
        <f>VLOOKUP(C1714,'[1]Fund Lookup'!B:C,2,FALSE)</f>
        <v>General Fund</v>
      </c>
      <c r="I1714" s="35" t="s">
        <v>2236</v>
      </c>
      <c r="J1714" s="33" t="str">
        <f>VLOOKUP(I1714,'[1]Table B'!A:B,2,FALSE)</f>
        <v>General</v>
      </c>
      <c r="K1714" s="9" t="str">
        <f t="shared" si="80"/>
        <v>100-General</v>
      </c>
      <c r="L1714" s="9" t="str">
        <f>IFERROR(VLOOKUP(A1714,'[1]VAC as of March 2024'!A:K,11,FALSE),"No")</f>
        <v>No</v>
      </c>
      <c r="M1714" s="9" t="s">
        <v>2237</v>
      </c>
      <c r="O1714" s="33" t="s">
        <v>2240</v>
      </c>
      <c r="P1714" s="33" t="s">
        <v>6061</v>
      </c>
      <c r="Q1714" s="2" t="str">
        <f>VLOOKUP(P1714,'[1]Table E'!A:C,3,FALSE)</f>
        <v>Unassigned</v>
      </c>
    </row>
    <row r="1715" spans="1:17" x14ac:dyDescent="0.25">
      <c r="A1715" s="33" t="str">
        <f t="shared" si="78"/>
        <v>2770002713</v>
      </c>
      <c r="B1715" s="33" t="s">
        <v>2394</v>
      </c>
      <c r="C1715" s="33" t="s">
        <v>639</v>
      </c>
      <c r="D1715" s="9" t="str">
        <f t="shared" si="79"/>
        <v>277002713</v>
      </c>
      <c r="E1715" s="34">
        <v>27700</v>
      </c>
      <c r="F1715" s="34">
        <v>2713</v>
      </c>
      <c r="G1715" s="9" t="str">
        <f>VLOOKUP(B1715,'[1]Business Unit Lookup'!A:B,2,FALSE)</f>
        <v>Paul D. Camp Community College</v>
      </c>
      <c r="H1715" s="33" t="str">
        <f>VLOOKUP(C1715,'[1]Fund Lookup'!B:C,2,FALSE)</f>
        <v>State Central Garage Pool VCCS</v>
      </c>
      <c r="I1715" s="35" t="s">
        <v>2307</v>
      </c>
      <c r="J1715" s="33" t="str">
        <f>VLOOKUP(I1715,'[1]Table B'!A:B,2,FALSE)</f>
        <v>CU-HE-Non-specific Activity</v>
      </c>
      <c r="K1715" s="9" t="str">
        <f t="shared" si="80"/>
        <v>500-CU-HE-Non-specific Activity</v>
      </c>
      <c r="L1715" s="9" t="str">
        <f>IFERROR(VLOOKUP(A1715,'[1]VAC as of March 2024'!A:K,11,FALSE),"No")</f>
        <v>No</v>
      </c>
      <c r="M1715" s="9" t="s">
        <v>2240</v>
      </c>
      <c r="Q1715" s="2"/>
    </row>
    <row r="1716" spans="1:17" x14ac:dyDescent="0.25">
      <c r="A1716" s="33" t="str">
        <f t="shared" si="78"/>
        <v>2770003000</v>
      </c>
      <c r="B1716" s="33" t="s">
        <v>2394</v>
      </c>
      <c r="C1716" s="33" t="s">
        <v>772</v>
      </c>
      <c r="D1716" s="9" t="str">
        <f t="shared" si="79"/>
        <v>277003000</v>
      </c>
      <c r="E1716" s="34">
        <v>27700</v>
      </c>
      <c r="F1716" s="34">
        <v>3000</v>
      </c>
      <c r="G1716" s="9" t="str">
        <f>VLOOKUP(B1716,'[1]Business Unit Lookup'!A:B,2,FALSE)</f>
        <v>Paul D. Camp Community College</v>
      </c>
      <c r="H1716" s="33" t="str">
        <f>VLOOKUP(C1716,'[1]Fund Lookup'!B:C,2,FALSE)</f>
        <v>Higher Education Operating</v>
      </c>
      <c r="I1716" s="35" t="s">
        <v>2307</v>
      </c>
      <c r="J1716" s="33" t="str">
        <f>VLOOKUP(I1716,'[1]Table B'!A:B,2,FALSE)</f>
        <v>CU-HE-Non-specific Activity</v>
      </c>
      <c r="K1716" s="9" t="str">
        <f t="shared" si="80"/>
        <v>500-CU-HE-Non-specific Activity</v>
      </c>
      <c r="L1716" s="9" t="str">
        <f>IFERROR(VLOOKUP(A1716,'[1]VAC as of March 2024'!A:K,11,FALSE),"No")</f>
        <v>No</v>
      </c>
      <c r="M1716" s="9" t="s">
        <v>2240</v>
      </c>
      <c r="Q1716" s="2"/>
    </row>
    <row r="1717" spans="1:17" x14ac:dyDescent="0.25">
      <c r="A1717" s="33" t="str">
        <f t="shared" si="78"/>
        <v>2770003010</v>
      </c>
      <c r="B1717" s="33" t="s">
        <v>2394</v>
      </c>
      <c r="C1717" s="33" t="s">
        <v>775</v>
      </c>
      <c r="D1717" s="9" t="str">
        <f t="shared" si="79"/>
        <v>277003010</v>
      </c>
      <c r="E1717" s="34">
        <v>27700</v>
      </c>
      <c r="F1717" s="34">
        <v>3010</v>
      </c>
      <c r="G1717" s="9" t="str">
        <f>VLOOKUP(B1717,'[1]Business Unit Lookup'!A:B,2,FALSE)</f>
        <v>Paul D. Camp Community College</v>
      </c>
      <c r="H1717" s="33" t="str">
        <f>VLOOKUP(C1717,'[1]Fund Lookup'!B:C,2,FALSE)</f>
        <v>Higher Education Federal</v>
      </c>
      <c r="I1717" s="35" t="s">
        <v>2307</v>
      </c>
      <c r="J1717" s="33" t="str">
        <f>VLOOKUP(I1717,'[1]Table B'!A:B,2,FALSE)</f>
        <v>CU-HE-Non-specific Activity</v>
      </c>
      <c r="K1717" s="9" t="str">
        <f t="shared" si="80"/>
        <v>500-CU-HE-Non-specific Activity</v>
      </c>
      <c r="L1717" s="9" t="str">
        <f>IFERROR(VLOOKUP(A1717,'[1]VAC as of March 2024'!A:K,11,FALSE),"No")</f>
        <v>No</v>
      </c>
      <c r="M1717" s="9" t="s">
        <v>2248</v>
      </c>
      <c r="Q1717" s="2"/>
    </row>
    <row r="1718" spans="1:17" x14ac:dyDescent="0.25">
      <c r="A1718" s="33" t="str">
        <f t="shared" si="78"/>
        <v>2770003020</v>
      </c>
      <c r="B1718" s="33" t="s">
        <v>2394</v>
      </c>
      <c r="C1718" s="33" t="s">
        <v>778</v>
      </c>
      <c r="D1718" s="9" t="str">
        <f t="shared" si="79"/>
        <v>277003020</v>
      </c>
      <c r="E1718" s="34">
        <v>27700</v>
      </c>
      <c r="F1718" s="34">
        <v>3020</v>
      </c>
      <c r="G1718" s="9" t="str">
        <f>VLOOKUP(B1718,'[1]Business Unit Lookup'!A:B,2,FALSE)</f>
        <v>Paul D. Camp Community College</v>
      </c>
      <c r="H1718" s="33" t="str">
        <f>VLOOKUP(C1718,'[1]Fund Lookup'!B:C,2,FALSE)</f>
        <v>Foundation/Othr Grants/Cntrcts</v>
      </c>
      <c r="I1718" s="35" t="s">
        <v>2307</v>
      </c>
      <c r="J1718" s="33" t="str">
        <f>VLOOKUP(I1718,'[1]Table B'!A:B,2,FALSE)</f>
        <v>CU-HE-Non-specific Activity</v>
      </c>
      <c r="K1718" s="9" t="str">
        <f t="shared" si="80"/>
        <v>500-CU-HE-Non-specific Activity</v>
      </c>
      <c r="L1718" s="9" t="str">
        <f>IFERROR(VLOOKUP(A1718,'[1]VAC as of March 2024'!A:K,11,FALSE),"No")</f>
        <v>No</v>
      </c>
      <c r="M1718" s="9" t="s">
        <v>2248</v>
      </c>
      <c r="Q1718" s="2"/>
    </row>
    <row r="1719" spans="1:17" x14ac:dyDescent="0.25">
      <c r="A1719" s="33" t="str">
        <f t="shared" si="78"/>
        <v>2770003030</v>
      </c>
      <c r="B1719" s="33" t="s">
        <v>2394</v>
      </c>
      <c r="C1719" s="33" t="s">
        <v>780</v>
      </c>
      <c r="D1719" s="9" t="str">
        <f t="shared" si="79"/>
        <v>277003030</v>
      </c>
      <c r="E1719" s="34">
        <v>27700</v>
      </c>
      <c r="F1719" s="34">
        <v>3030</v>
      </c>
      <c r="G1719" s="9" t="str">
        <f>VLOOKUP(B1719,'[1]Business Unit Lookup'!A:B,2,FALSE)</f>
        <v>Paul D. Camp Community College</v>
      </c>
      <c r="H1719" s="33" t="str">
        <f>VLOOKUP(C1719,'[1]Fund Lookup'!B:C,2,FALSE)</f>
        <v>Indirect Cost Recovery</v>
      </c>
      <c r="I1719" s="35" t="s">
        <v>2307</v>
      </c>
      <c r="J1719" s="33" t="str">
        <f>VLOOKUP(I1719,'[1]Table B'!A:B,2,FALSE)</f>
        <v>CU-HE-Non-specific Activity</v>
      </c>
      <c r="K1719" s="9" t="str">
        <f t="shared" si="80"/>
        <v>500-CU-HE-Non-specific Activity</v>
      </c>
      <c r="L1719" s="9" t="str">
        <f>IFERROR(VLOOKUP(A1719,'[1]VAC as of March 2024'!A:K,11,FALSE),"No")</f>
        <v>No</v>
      </c>
      <c r="M1719" s="9" t="s">
        <v>2240</v>
      </c>
      <c r="Q1719" s="2"/>
    </row>
    <row r="1720" spans="1:17" x14ac:dyDescent="0.25">
      <c r="A1720" s="33" t="str">
        <f t="shared" si="78"/>
        <v>2770003040</v>
      </c>
      <c r="B1720" s="87" t="s">
        <v>2394</v>
      </c>
      <c r="C1720" s="36" t="s">
        <v>8347</v>
      </c>
      <c r="D1720" s="9" t="str">
        <f t="shared" si="79"/>
        <v>277003040</v>
      </c>
      <c r="E1720" s="87">
        <v>27700</v>
      </c>
      <c r="F1720" s="37">
        <v>3040</v>
      </c>
      <c r="G1720" s="9" t="str">
        <f>VLOOKUP(B1720,'[1]Business Unit Lookup'!A:B,2,FALSE)</f>
        <v>Paul D. Camp Community College</v>
      </c>
      <c r="H1720" s="33" t="str">
        <f>VLOOKUP(C1720,'[1]Fund Lookup'!B:C,2,FALSE)</f>
        <v>Institutional Reserve Fund</v>
      </c>
      <c r="I1720" s="35" t="s">
        <v>2307</v>
      </c>
      <c r="J1720" s="33" t="str">
        <f>VLOOKUP(I1720,'[1]Table B'!A:B,2,FALSE)</f>
        <v>CU-HE-Non-specific Activity</v>
      </c>
      <c r="K1720" s="9" t="str">
        <f t="shared" si="80"/>
        <v>500-CU-HE-Non-specific Activity</v>
      </c>
      <c r="L1720" s="9" t="str">
        <f>IFERROR(VLOOKUP(A1720,'[1]VAC as of March 2024'!A:K,11,FALSE),"No")</f>
        <v>No</v>
      </c>
      <c r="M1720" s="37" t="s">
        <v>2240</v>
      </c>
      <c r="O1720" s="38"/>
      <c r="P1720" s="38"/>
      <c r="Q1720" s="2"/>
    </row>
    <row r="1721" spans="1:17" x14ac:dyDescent="0.25">
      <c r="A1721" s="33" t="str">
        <f t="shared" si="78"/>
        <v>2770003060</v>
      </c>
      <c r="B1721" s="33" t="s">
        <v>2394</v>
      </c>
      <c r="C1721" s="33" t="s">
        <v>785</v>
      </c>
      <c r="D1721" s="9" t="str">
        <f t="shared" si="79"/>
        <v>277003060</v>
      </c>
      <c r="E1721" s="34">
        <v>27700</v>
      </c>
      <c r="F1721" s="34">
        <v>3060</v>
      </c>
      <c r="G1721" s="9" t="str">
        <f>VLOOKUP(B1721,'[1]Business Unit Lookup'!A:B,2,FALSE)</f>
        <v>Paul D. Camp Community College</v>
      </c>
      <c r="H1721" s="33" t="str">
        <f>VLOOKUP(C1721,'[1]Fund Lookup'!B:C,2,FALSE)</f>
        <v>Auxiliary Enterprise</v>
      </c>
      <c r="I1721" s="35" t="s">
        <v>2307</v>
      </c>
      <c r="J1721" s="33" t="str">
        <f>VLOOKUP(I1721,'[1]Table B'!A:B,2,FALSE)</f>
        <v>CU-HE-Non-specific Activity</v>
      </c>
      <c r="K1721" s="9" t="str">
        <f t="shared" si="80"/>
        <v>500-CU-HE-Non-specific Activity</v>
      </c>
      <c r="L1721" s="9" t="str">
        <f>IFERROR(VLOOKUP(A1721,'[1]VAC as of March 2024'!A:K,11,FALSE),"No")</f>
        <v>No</v>
      </c>
      <c r="M1721" s="9" t="s">
        <v>2240</v>
      </c>
      <c r="Q1721" s="2"/>
    </row>
    <row r="1722" spans="1:17" x14ac:dyDescent="0.25">
      <c r="A1722" s="33" t="str">
        <f t="shared" si="78"/>
        <v>2770003080</v>
      </c>
      <c r="B1722" s="33" t="s">
        <v>2394</v>
      </c>
      <c r="C1722" s="33" t="s">
        <v>790</v>
      </c>
      <c r="D1722" s="9" t="str">
        <f t="shared" si="79"/>
        <v>277003080</v>
      </c>
      <c r="E1722" s="34">
        <v>27700</v>
      </c>
      <c r="F1722" s="34">
        <v>3080</v>
      </c>
      <c r="G1722" s="9" t="str">
        <f>VLOOKUP(B1722,'[1]Business Unit Lookup'!A:B,2,FALSE)</f>
        <v>Paul D. Camp Community College</v>
      </c>
      <c r="H1722" s="33" t="str">
        <f>VLOOKUP(C1722,'[1]Fund Lookup'!B:C,2,FALSE)</f>
        <v>Work Study</v>
      </c>
      <c r="I1722" s="35" t="s">
        <v>2307</v>
      </c>
      <c r="J1722" s="33" t="str">
        <f>VLOOKUP(I1722,'[1]Table B'!A:B,2,FALSE)</f>
        <v>CU-HE-Non-specific Activity</v>
      </c>
      <c r="K1722" s="9" t="str">
        <f t="shared" si="80"/>
        <v>500-CU-HE-Non-specific Activity</v>
      </c>
      <c r="L1722" s="9" t="str">
        <f>IFERROR(VLOOKUP(A1722,'[1]VAC as of March 2024'!A:K,11,FALSE),"No")</f>
        <v>No</v>
      </c>
      <c r="M1722" s="9" t="s">
        <v>2248</v>
      </c>
      <c r="Q1722" s="2"/>
    </row>
    <row r="1723" spans="1:17" x14ac:dyDescent="0.25">
      <c r="A1723" s="33" t="str">
        <f t="shared" si="78"/>
        <v>2770003170</v>
      </c>
      <c r="B1723" s="33" t="s">
        <v>2394</v>
      </c>
      <c r="C1723" s="33" t="s">
        <v>809</v>
      </c>
      <c r="D1723" s="9" t="str">
        <f t="shared" si="79"/>
        <v>277003170</v>
      </c>
      <c r="E1723" s="34">
        <v>27700</v>
      </c>
      <c r="F1723" s="34">
        <v>3170</v>
      </c>
      <c r="G1723" s="9" t="str">
        <f>VLOOKUP(B1723,'[1]Business Unit Lookup'!A:B,2,FALSE)</f>
        <v>Paul D. Camp Community College</v>
      </c>
      <c r="H1723" s="33" t="str">
        <f>VLOOKUP(C1723,'[1]Fund Lookup'!B:C,2,FALSE)</f>
        <v>Student Financial Assistance</v>
      </c>
      <c r="I1723" s="35" t="s">
        <v>2307</v>
      </c>
      <c r="J1723" s="33" t="str">
        <f>VLOOKUP(I1723,'[1]Table B'!A:B,2,FALSE)</f>
        <v>CU-HE-Non-specific Activity</v>
      </c>
      <c r="K1723" s="9" t="str">
        <f t="shared" si="80"/>
        <v>500-CU-HE-Non-specific Activity</v>
      </c>
      <c r="L1723" s="9" t="str">
        <f>IFERROR(VLOOKUP(A1723,'[1]VAC as of March 2024'!A:K,11,FALSE),"No")</f>
        <v>No</v>
      </c>
      <c r="M1723" s="9" t="s">
        <v>2240</v>
      </c>
      <c r="Q1723" s="2"/>
    </row>
    <row r="1724" spans="1:17" x14ac:dyDescent="0.25">
      <c r="A1724" s="33" t="str">
        <f t="shared" si="78"/>
        <v>2770003190</v>
      </c>
      <c r="B1724" s="33" t="s">
        <v>2394</v>
      </c>
      <c r="C1724" s="33" t="s">
        <v>811</v>
      </c>
      <c r="D1724" s="9" t="str">
        <f t="shared" si="79"/>
        <v>277003190</v>
      </c>
      <c r="E1724" s="34">
        <v>27700</v>
      </c>
      <c r="F1724" s="34">
        <v>3190</v>
      </c>
      <c r="G1724" s="9" t="str">
        <f>VLOOKUP(B1724,'[1]Business Unit Lookup'!A:B,2,FALSE)</f>
        <v>Paul D. Camp Community College</v>
      </c>
      <c r="H1724" s="33" t="str">
        <f>VLOOKUP(C1724,'[1]Fund Lookup'!B:C,2,FALSE)</f>
        <v>Workforce Development Program</v>
      </c>
      <c r="I1724" s="35" t="s">
        <v>2307</v>
      </c>
      <c r="J1724" s="33" t="str">
        <f>VLOOKUP(I1724,'[1]Table B'!A:B,2,FALSE)</f>
        <v>CU-HE-Non-specific Activity</v>
      </c>
      <c r="K1724" s="9" t="str">
        <f t="shared" si="80"/>
        <v>500-CU-HE-Non-specific Activity</v>
      </c>
      <c r="L1724" s="9" t="str">
        <f>IFERROR(VLOOKUP(A1724,'[1]VAC as of March 2024'!A:K,11,FALSE),"No")</f>
        <v>No</v>
      </c>
      <c r="M1724" s="9" t="s">
        <v>2240</v>
      </c>
      <c r="Q1724" s="2"/>
    </row>
    <row r="1725" spans="1:17" ht="15.75" x14ac:dyDescent="0.25">
      <c r="A1725" s="33" t="str">
        <f t="shared" si="78"/>
        <v>2770003210</v>
      </c>
      <c r="B1725" s="43" t="s">
        <v>2394</v>
      </c>
      <c r="C1725" s="36" t="s">
        <v>6135</v>
      </c>
      <c r="D1725" s="9" t="str">
        <f t="shared" si="79"/>
        <v>277003210</v>
      </c>
      <c r="E1725" s="44">
        <v>27700</v>
      </c>
      <c r="F1725" s="37">
        <v>3210</v>
      </c>
      <c r="G1725" s="9" t="str">
        <f>VLOOKUP(B1725,'[1]Business Unit Lookup'!A:B,2,FALSE)</f>
        <v>Paul D. Camp Community College</v>
      </c>
      <c r="H1725" s="33" t="str">
        <f>VLOOKUP(C1725,'[1]Fund Lookup'!B:C,2,FALSE)</f>
        <v>ARP-CrvStLoclFisRecFd-COVID-19</v>
      </c>
      <c r="I1725" s="35" t="s">
        <v>2307</v>
      </c>
      <c r="J1725" s="33" t="str">
        <f>VLOOKUP(I1725,'[1]Table B'!A:B,2,FALSE)</f>
        <v>CU-HE-Non-specific Activity</v>
      </c>
      <c r="K1725" s="9" t="str">
        <f t="shared" si="80"/>
        <v>500-CU-HE-Non-specific Activity</v>
      </c>
      <c r="L1725" s="9" t="str">
        <f>IFERROR(VLOOKUP(A1725,'[1]VAC as of March 2024'!A:K,11,FALSE),"No")</f>
        <v>No</v>
      </c>
      <c r="M1725" s="38" t="s">
        <v>5493</v>
      </c>
      <c r="O1725" s="38"/>
      <c r="P1725" s="38"/>
      <c r="Q1725" s="2"/>
    </row>
    <row r="1726" spans="1:17" x14ac:dyDescent="0.25">
      <c r="A1726" s="33" t="str">
        <f t="shared" si="78"/>
        <v>2770003230</v>
      </c>
      <c r="B1726" s="33" t="s">
        <v>2394</v>
      </c>
      <c r="C1726" s="33" t="s">
        <v>6136</v>
      </c>
      <c r="D1726" s="9" t="str">
        <f t="shared" si="79"/>
        <v>277003230</v>
      </c>
      <c r="E1726" s="34">
        <v>27700</v>
      </c>
      <c r="F1726" s="34">
        <v>3230</v>
      </c>
      <c r="G1726" s="9" t="str">
        <f>VLOOKUP(B1726,'[1]Business Unit Lookup'!A:B,2,FALSE)</f>
        <v>Paul D. Camp Community College</v>
      </c>
      <c r="H1726" s="33" t="str">
        <f>VLOOKUP(C1726,'[1]Fund Lookup'!B:C,2,FALSE)</f>
        <v>Epi&amp;LabCpctyInfctsDis-COVID-19</v>
      </c>
      <c r="I1726" s="35" t="s">
        <v>2307</v>
      </c>
      <c r="J1726" s="33" t="str">
        <f>VLOOKUP(I1726,'[1]Table B'!A:B,2,FALSE)</f>
        <v>CU-HE-Non-specific Activity</v>
      </c>
      <c r="K1726" s="9" t="str">
        <f t="shared" si="80"/>
        <v>500-CU-HE-Non-specific Activity</v>
      </c>
      <c r="L1726" s="9" t="str">
        <f>IFERROR(VLOOKUP(A1726,'[1]VAC as of March 2024'!A:K,11,FALSE),"No")</f>
        <v>No</v>
      </c>
      <c r="M1726" s="9" t="s">
        <v>5493</v>
      </c>
      <c r="Q1726" s="2"/>
    </row>
    <row r="1727" spans="1:17" x14ac:dyDescent="0.25">
      <c r="A1727" s="33" t="str">
        <f t="shared" si="78"/>
        <v>2770003260</v>
      </c>
      <c r="B1727" s="40" t="s">
        <v>2394</v>
      </c>
      <c r="C1727" s="36" t="s">
        <v>8368</v>
      </c>
      <c r="D1727" s="9" t="str">
        <f t="shared" si="79"/>
        <v>277003260</v>
      </c>
      <c r="E1727" s="41">
        <v>27700</v>
      </c>
      <c r="F1727" s="37">
        <v>3260</v>
      </c>
      <c r="G1727" s="9" t="str">
        <f>VLOOKUP(B1727,'[1]Business Unit Lookup'!A:B,2,FALSE)</f>
        <v>Paul D. Camp Community College</v>
      </c>
      <c r="H1727" s="33" t="str">
        <f>VLOOKUP(C1727,'[1]Fund Lookup'!B:C,2,FALSE)</f>
        <v>Cllg Prtnrshp Labrtry Schl Fnd</v>
      </c>
      <c r="I1727" s="35" t="s">
        <v>2307</v>
      </c>
      <c r="J1727" s="33" t="str">
        <f>VLOOKUP(I1727,'[1]Table B'!A:B,2,FALSE)</f>
        <v>CU-HE-Non-specific Activity</v>
      </c>
      <c r="K1727" s="9" t="str">
        <f t="shared" si="80"/>
        <v>500-CU-HE-Non-specific Activity</v>
      </c>
      <c r="L1727" s="9" t="str">
        <f>IFERROR(VLOOKUP(A1727,'[1]VAC as of March 2024'!A:K,11,FALSE),"No")</f>
        <v>No</v>
      </c>
      <c r="M1727" s="38" t="s">
        <v>2240</v>
      </c>
      <c r="O1727" s="38"/>
      <c r="P1727" s="38"/>
      <c r="Q1727" s="2"/>
    </row>
    <row r="1728" spans="1:17" x14ac:dyDescent="0.25">
      <c r="A1728" s="33" t="str">
        <f t="shared" si="78"/>
        <v>2770003280</v>
      </c>
      <c r="B1728" s="33" t="s">
        <v>2394</v>
      </c>
      <c r="C1728" s="33" t="s">
        <v>5559</v>
      </c>
      <c r="D1728" s="9" t="str">
        <f t="shared" si="79"/>
        <v>277003280</v>
      </c>
      <c r="E1728" s="34">
        <v>27700</v>
      </c>
      <c r="F1728" s="34">
        <v>3280</v>
      </c>
      <c r="G1728" s="9" t="str">
        <f>VLOOKUP(B1728,'[1]Business Unit Lookup'!A:B,2,FALSE)</f>
        <v>Paul D. Camp Community College</v>
      </c>
      <c r="H1728" s="33" t="str">
        <f>VLOOKUP(C1728,'[1]Fund Lookup'!B:C,2,FALSE)</f>
        <v>CoronavrsEmrSpplFdPrg-COVID-19</v>
      </c>
      <c r="I1728" s="35" t="s">
        <v>2307</v>
      </c>
      <c r="J1728" s="33" t="str">
        <f>VLOOKUP(I1728,'[1]Table B'!A:B,2,FALSE)</f>
        <v>CU-HE-Non-specific Activity</v>
      </c>
      <c r="K1728" s="9" t="str">
        <f t="shared" si="80"/>
        <v>500-CU-HE-Non-specific Activity</v>
      </c>
      <c r="L1728" s="9" t="str">
        <f>IFERROR(VLOOKUP(A1728,'[1]VAC as of March 2024'!A:K,11,FALSE),"No")</f>
        <v>No</v>
      </c>
      <c r="M1728" s="9" t="s">
        <v>5493</v>
      </c>
      <c r="Q1728" s="2"/>
    </row>
    <row r="1729" spans="1:17" x14ac:dyDescent="0.25">
      <c r="A1729" s="33" t="str">
        <f t="shared" si="78"/>
        <v>2770003410</v>
      </c>
      <c r="B1729" s="33" t="s">
        <v>2394</v>
      </c>
      <c r="C1729" s="33" t="s">
        <v>5581</v>
      </c>
      <c r="D1729" s="9" t="str">
        <f t="shared" si="79"/>
        <v>277003410</v>
      </c>
      <c r="E1729" s="34">
        <v>27700</v>
      </c>
      <c r="F1729" s="34">
        <v>3410</v>
      </c>
      <c r="G1729" s="9" t="str">
        <f>VLOOKUP(B1729,'[1]Business Unit Lookup'!A:B,2,FALSE)</f>
        <v>Paul D. Camp Community College</v>
      </c>
      <c r="H1729" s="33" t="str">
        <f>VLOOKUP(C1729,'[1]Fund Lookup'!B:C,2,FALSE)</f>
        <v>GEER Fund - COVID-19</v>
      </c>
      <c r="I1729" s="35" t="s">
        <v>2307</v>
      </c>
      <c r="J1729" s="33" t="str">
        <f>VLOOKUP(I1729,'[1]Table B'!A:B,2,FALSE)</f>
        <v>CU-HE-Non-specific Activity</v>
      </c>
      <c r="K1729" s="9" t="str">
        <f t="shared" si="80"/>
        <v>500-CU-HE-Non-specific Activity</v>
      </c>
      <c r="L1729" s="9" t="str">
        <f>IFERROR(VLOOKUP(A1729,'[1]VAC as of March 2024'!A:K,11,FALSE),"No")</f>
        <v>No</v>
      </c>
      <c r="M1729" s="9" t="s">
        <v>5493</v>
      </c>
      <c r="Q1729" s="2"/>
    </row>
    <row r="1730" spans="1:17" x14ac:dyDescent="0.25">
      <c r="A1730" s="33" t="str">
        <f t="shared" ref="A1730:A1793" si="81">CONCATENATE(B1730,C1730)</f>
        <v>2770003420</v>
      </c>
      <c r="B1730" s="33" t="s">
        <v>2394</v>
      </c>
      <c r="C1730" s="33" t="s">
        <v>5584</v>
      </c>
      <c r="D1730" s="9" t="str">
        <f t="shared" ref="D1730:D1793" si="82">CONCATENATE(E1730,F1730)</f>
        <v>277003420</v>
      </c>
      <c r="E1730" s="34">
        <v>27700</v>
      </c>
      <c r="F1730" s="34">
        <v>3420</v>
      </c>
      <c r="G1730" s="9" t="str">
        <f>VLOOKUP(B1730,'[1]Business Unit Lookup'!A:B,2,FALSE)</f>
        <v>Paul D. Camp Community College</v>
      </c>
      <c r="H1730" s="33" t="str">
        <f>VLOOKUP(C1730,'[1]Fund Lookup'!B:C,2,FALSE)</f>
        <v>Caresactrlffd-General-Covid-19</v>
      </c>
      <c r="I1730" s="35" t="s">
        <v>2307</v>
      </c>
      <c r="J1730" s="33" t="str">
        <f>VLOOKUP(I1730,'[1]Table B'!A:B,2,FALSE)</f>
        <v>CU-HE-Non-specific Activity</v>
      </c>
      <c r="K1730" s="9" t="str">
        <f t="shared" ref="K1730:K1793" si="83">CONCATENATE(I1730,"-",J1730)</f>
        <v>500-CU-HE-Non-specific Activity</v>
      </c>
      <c r="L1730" s="9" t="str">
        <f>IFERROR(VLOOKUP(A1730,'[1]VAC as of March 2024'!A:K,11,FALSE),"No")</f>
        <v>No</v>
      </c>
      <c r="M1730" s="9" t="s">
        <v>5493</v>
      </c>
      <c r="Q1730" s="2"/>
    </row>
    <row r="1731" spans="1:17" x14ac:dyDescent="0.25">
      <c r="A1731" s="33" t="str">
        <f t="shared" si="81"/>
        <v>2770003440</v>
      </c>
      <c r="B1731" s="33" t="s">
        <v>2394</v>
      </c>
      <c r="C1731" s="33" t="s">
        <v>5370</v>
      </c>
      <c r="D1731" s="9" t="str">
        <f t="shared" si="82"/>
        <v>277003440</v>
      </c>
      <c r="E1731" s="34">
        <v>27700</v>
      </c>
      <c r="F1731" s="34">
        <v>3440</v>
      </c>
      <c r="G1731" s="9" t="str">
        <f>VLOOKUP(B1731,'[1]Business Unit Lookup'!A:B,2,FALSE)</f>
        <v>Paul D. Camp Community College</v>
      </c>
      <c r="H1731" s="33" t="str">
        <f>VLOOKUP(C1731,'[1]Fund Lookup'!B:C,2,FALSE)</f>
        <v>EduStabFund-Students-COVID-19</v>
      </c>
      <c r="I1731" s="35" t="s">
        <v>2307</v>
      </c>
      <c r="J1731" s="33" t="str">
        <f>VLOOKUP(I1731,'[1]Table B'!A:B,2,FALSE)</f>
        <v>CU-HE-Non-specific Activity</v>
      </c>
      <c r="K1731" s="9" t="str">
        <f t="shared" si="83"/>
        <v>500-CU-HE-Non-specific Activity</v>
      </c>
      <c r="L1731" s="9" t="str">
        <f>IFERROR(VLOOKUP(A1731,'[1]VAC as of March 2024'!A:K,11,FALSE),"No")</f>
        <v>No</v>
      </c>
      <c r="M1731" s="9" t="s">
        <v>5493</v>
      </c>
      <c r="Q1731" s="2"/>
    </row>
    <row r="1732" spans="1:17" x14ac:dyDescent="0.25">
      <c r="A1732" s="33" t="str">
        <f t="shared" si="81"/>
        <v>2770003460</v>
      </c>
      <c r="B1732" s="41" t="s">
        <v>2394</v>
      </c>
      <c r="C1732" s="36" t="s">
        <v>8470</v>
      </c>
      <c r="D1732" s="9" t="str">
        <f t="shared" si="82"/>
        <v>277003460</v>
      </c>
      <c r="E1732" s="41">
        <v>27700</v>
      </c>
      <c r="F1732" s="37">
        <v>3460</v>
      </c>
      <c r="G1732" s="9" t="str">
        <f>VLOOKUP(B1732,'[1]Business Unit Lookup'!A:B,2,FALSE)</f>
        <v>Paul D. Camp Community College</v>
      </c>
      <c r="H1732" s="33" t="str">
        <f>VLOOKUP(C1732,'[1]Fund Lookup'!B:C,2,FALSE)</f>
        <v>Innovative internship Fund</v>
      </c>
      <c r="I1732" s="35" t="s">
        <v>2307</v>
      </c>
      <c r="J1732" s="33" t="str">
        <f>VLOOKUP(I1732,'[1]Table B'!A:B,2,FALSE)</f>
        <v>CU-HE-Non-specific Activity</v>
      </c>
      <c r="K1732" s="9" t="str">
        <f t="shared" si="83"/>
        <v>500-CU-HE-Non-specific Activity</v>
      </c>
      <c r="L1732" s="9" t="str">
        <f>IFERROR(VLOOKUP(A1732,'[1]VAC as of March 2024'!A:K,11,FALSE),"No")</f>
        <v>No</v>
      </c>
      <c r="M1732" s="38" t="s">
        <v>2240</v>
      </c>
      <c r="O1732" s="38"/>
      <c r="P1732" s="38"/>
      <c r="Q1732" s="2"/>
    </row>
    <row r="1733" spans="1:17" x14ac:dyDescent="0.25">
      <c r="A1733" s="33" t="str">
        <f t="shared" si="81"/>
        <v>2770003490</v>
      </c>
      <c r="B1733" s="41" t="s">
        <v>2394</v>
      </c>
      <c r="C1733" s="36" t="s">
        <v>8475</v>
      </c>
      <c r="D1733" s="9" t="str">
        <f t="shared" si="82"/>
        <v>277003490</v>
      </c>
      <c r="E1733" s="41">
        <v>27700</v>
      </c>
      <c r="F1733" s="37">
        <v>3490</v>
      </c>
      <c r="G1733" s="9" t="str">
        <f>VLOOKUP(B1733,'[1]Business Unit Lookup'!A:B,2,FALSE)</f>
        <v>Paul D. Camp Community College</v>
      </c>
      <c r="H1733" s="33" t="str">
        <f>VLOOKUP(C1733,'[1]Fund Lookup'!B:C,2,FALSE)</f>
        <v>NewEconomyWrkfrcCrdntlGrntFnd</v>
      </c>
      <c r="I1733" s="35" t="s">
        <v>2307</v>
      </c>
      <c r="J1733" s="33" t="str">
        <f>VLOOKUP(I1733,'[1]Table B'!A:B,2,FALSE)</f>
        <v>CU-HE-Non-specific Activity</v>
      </c>
      <c r="K1733" s="9" t="str">
        <f t="shared" si="83"/>
        <v>500-CU-HE-Non-specific Activity</v>
      </c>
      <c r="L1733" s="9" t="str">
        <f>IFERROR(VLOOKUP(A1733,'[1]VAC as of March 2024'!A:K,11,FALSE),"No")</f>
        <v>No</v>
      </c>
      <c r="M1733" s="38" t="s">
        <v>2240</v>
      </c>
      <c r="O1733" s="38"/>
      <c r="P1733" s="38"/>
      <c r="Q1733" s="2"/>
    </row>
    <row r="1734" spans="1:17" x14ac:dyDescent="0.25">
      <c r="A1734" s="33" t="str">
        <f t="shared" si="81"/>
        <v>2770003690</v>
      </c>
      <c r="B1734" s="33" t="s">
        <v>2394</v>
      </c>
      <c r="C1734" s="33" t="s">
        <v>5373</v>
      </c>
      <c r="D1734" s="9" t="str">
        <f t="shared" si="82"/>
        <v>277003690</v>
      </c>
      <c r="E1734" s="34">
        <v>27700</v>
      </c>
      <c r="F1734" s="34">
        <v>3690</v>
      </c>
      <c r="G1734" s="9" t="str">
        <f>VLOOKUP(B1734,'[1]Business Unit Lookup'!A:B,2,FALSE)</f>
        <v>Paul D. Camp Community College</v>
      </c>
      <c r="H1734" s="33" t="str">
        <f>VLOOKUP(C1734,'[1]Fund Lookup'!B:C,2,FALSE)</f>
        <v>EduStabFund-Institutn-COVID-19</v>
      </c>
      <c r="I1734" s="35" t="s">
        <v>2307</v>
      </c>
      <c r="J1734" s="33" t="str">
        <f>VLOOKUP(I1734,'[1]Table B'!A:B,2,FALSE)</f>
        <v>CU-HE-Non-specific Activity</v>
      </c>
      <c r="K1734" s="9" t="str">
        <f t="shared" si="83"/>
        <v>500-CU-HE-Non-specific Activity</v>
      </c>
      <c r="L1734" s="9" t="str">
        <f>IFERROR(VLOOKUP(A1734,'[1]VAC as of March 2024'!A:K,11,FALSE),"No")</f>
        <v>No</v>
      </c>
      <c r="M1734" s="9" t="s">
        <v>5493</v>
      </c>
      <c r="Q1734" s="2"/>
    </row>
    <row r="1735" spans="1:17" x14ac:dyDescent="0.25">
      <c r="A1735" s="33" t="str">
        <f t="shared" si="81"/>
        <v>2770003710</v>
      </c>
      <c r="B1735" s="36" t="s">
        <v>2394</v>
      </c>
      <c r="C1735" s="36" t="s">
        <v>6137</v>
      </c>
      <c r="D1735" s="9" t="str">
        <f t="shared" si="82"/>
        <v>277003710</v>
      </c>
      <c r="E1735" s="35">
        <v>27700</v>
      </c>
      <c r="F1735" s="37">
        <v>3710</v>
      </c>
      <c r="G1735" s="9" t="str">
        <f>VLOOKUP(B1735,'[1]Business Unit Lookup'!A:B,2,FALSE)</f>
        <v>Paul D. Camp Community College</v>
      </c>
      <c r="H1735" s="33" t="str">
        <f>VLOOKUP(C1735,'[1]Fund Lookup'!B:C,2,FALSE)</f>
        <v>FEMA - State Agy - COVID-19</v>
      </c>
      <c r="I1735" s="35" t="s">
        <v>2307</v>
      </c>
      <c r="J1735" s="33" t="str">
        <f>VLOOKUP(I1735,'[1]Table B'!A:B,2,FALSE)</f>
        <v>CU-HE-Non-specific Activity</v>
      </c>
      <c r="K1735" s="9" t="str">
        <f t="shared" si="83"/>
        <v>500-CU-HE-Non-specific Activity</v>
      </c>
      <c r="L1735" s="9" t="str">
        <f>IFERROR(VLOOKUP(A1735,'[1]VAC as of March 2024'!A:K,11,FALSE),"No")</f>
        <v>No</v>
      </c>
      <c r="M1735" s="38" t="s">
        <v>5493</v>
      </c>
      <c r="O1735" s="38"/>
      <c r="P1735" s="38"/>
      <c r="Q1735" s="2"/>
    </row>
    <row r="1736" spans="1:17" x14ac:dyDescent="0.25">
      <c r="A1736" s="33" t="str">
        <f t="shared" si="81"/>
        <v>2770003860</v>
      </c>
      <c r="B1736" s="40" t="s">
        <v>2394</v>
      </c>
      <c r="C1736" s="36" t="s">
        <v>863</v>
      </c>
      <c r="D1736" s="9" t="str">
        <f t="shared" si="82"/>
        <v>277003860</v>
      </c>
      <c r="E1736" s="41">
        <v>27700</v>
      </c>
      <c r="F1736" s="37">
        <v>3860</v>
      </c>
      <c r="G1736" s="9" t="str">
        <f>VLOOKUP(B1736,'[1]Business Unit Lookup'!A:B,2,FALSE)</f>
        <v>Paul D. Camp Community College</v>
      </c>
      <c r="H1736" s="33" t="str">
        <f>VLOOKUP(C1736,'[1]Fund Lookup'!B:C,2,FALSE)</f>
        <v>Rcycl Matl Sale-Non-Gen/Fed-HE</v>
      </c>
      <c r="I1736" s="35" t="s">
        <v>2307</v>
      </c>
      <c r="J1736" s="33" t="str">
        <f>VLOOKUP(I1736,'[1]Table B'!A:B,2,FALSE)</f>
        <v>CU-HE-Non-specific Activity</v>
      </c>
      <c r="K1736" s="9" t="str">
        <f t="shared" si="83"/>
        <v>500-CU-HE-Non-specific Activity</v>
      </c>
      <c r="L1736" s="9" t="str">
        <f>IFERROR(VLOOKUP(A1736,'[1]VAC as of March 2024'!A:K,11,FALSE),"No")</f>
        <v>No</v>
      </c>
      <c r="M1736" s="38" t="s">
        <v>2240</v>
      </c>
      <c r="O1736" s="38"/>
      <c r="P1736" s="38"/>
      <c r="Q1736" s="2"/>
    </row>
    <row r="1737" spans="1:17" x14ac:dyDescent="0.25">
      <c r="A1737" s="33" t="str">
        <f t="shared" si="81"/>
        <v>2770003870</v>
      </c>
      <c r="B1737" s="33" t="s">
        <v>2394</v>
      </c>
      <c r="C1737" s="33" t="s">
        <v>865</v>
      </c>
      <c r="D1737" s="9" t="str">
        <f t="shared" si="82"/>
        <v>277003870</v>
      </c>
      <c r="E1737" s="34">
        <v>27700</v>
      </c>
      <c r="F1737" s="34">
        <v>3870</v>
      </c>
      <c r="G1737" s="9" t="str">
        <f>VLOOKUP(B1737,'[1]Business Unit Lookup'!A:B,2,FALSE)</f>
        <v>Paul D. Camp Community College</v>
      </c>
      <c r="H1737" s="33" t="str">
        <f>VLOOKUP(C1737,'[1]Fund Lookup'!B:C,2,FALSE)</f>
        <v>Srplus Supp&amp;Equip Sales-Gen-HE</v>
      </c>
      <c r="I1737" s="35" t="s">
        <v>2307</v>
      </c>
      <c r="J1737" s="33" t="str">
        <f>VLOOKUP(I1737,'[1]Table B'!A:B,2,FALSE)</f>
        <v>CU-HE-Non-specific Activity</v>
      </c>
      <c r="K1737" s="9" t="str">
        <f t="shared" si="83"/>
        <v>500-CU-HE-Non-specific Activity</v>
      </c>
      <c r="L1737" s="9" t="str">
        <f>IFERROR(VLOOKUP(A1737,'[1]VAC as of March 2024'!A:K,11,FALSE),"No")</f>
        <v>No</v>
      </c>
      <c r="M1737" s="9" t="s">
        <v>2240</v>
      </c>
      <c r="Q1737" s="2"/>
    </row>
    <row r="1738" spans="1:17" x14ac:dyDescent="0.25">
      <c r="A1738" s="33" t="str">
        <f t="shared" si="81"/>
        <v>2770003900</v>
      </c>
      <c r="B1738" s="33" t="s">
        <v>2394</v>
      </c>
      <c r="C1738" s="33" t="s">
        <v>874</v>
      </c>
      <c r="D1738" s="9" t="str">
        <f t="shared" si="82"/>
        <v>277003900</v>
      </c>
      <c r="E1738" s="34">
        <v>27700</v>
      </c>
      <c r="F1738" s="34">
        <v>3900</v>
      </c>
      <c r="G1738" s="9" t="str">
        <f>VLOOKUP(B1738,'[1]Business Unit Lookup'!A:B,2,FALSE)</f>
        <v>Paul D. Camp Community College</v>
      </c>
      <c r="H1738" s="33" t="str">
        <f>VLOOKUP(C1738,'[1]Fund Lookup'!B:C,2,FALSE)</f>
        <v>Insurance Recovery - Higher Ed</v>
      </c>
      <c r="I1738" s="35" t="s">
        <v>2307</v>
      </c>
      <c r="J1738" s="33" t="str">
        <f>VLOOKUP(I1738,'[1]Table B'!A:B,2,FALSE)</f>
        <v>CU-HE-Non-specific Activity</v>
      </c>
      <c r="K1738" s="9" t="str">
        <f t="shared" si="83"/>
        <v>500-CU-HE-Non-specific Activity</v>
      </c>
      <c r="L1738" s="9" t="str">
        <f>IFERROR(VLOOKUP(A1738,'[1]VAC as of March 2024'!A:K,11,FALSE),"No")</f>
        <v>No</v>
      </c>
      <c r="M1738" s="9" t="s">
        <v>2240</v>
      </c>
      <c r="Q1738" s="2"/>
    </row>
    <row r="1739" spans="1:17" x14ac:dyDescent="0.25">
      <c r="A1739" s="33" t="str">
        <f t="shared" si="81"/>
        <v>2770007005</v>
      </c>
      <c r="B1739" s="33" t="s">
        <v>2394</v>
      </c>
      <c r="C1739" s="33" t="s">
        <v>1139</v>
      </c>
      <c r="D1739" s="9" t="str">
        <f t="shared" si="82"/>
        <v>277007005</v>
      </c>
      <c r="E1739" s="34">
        <v>27700</v>
      </c>
      <c r="F1739" s="34">
        <v>7005</v>
      </c>
      <c r="G1739" s="9" t="str">
        <f>VLOOKUP(B1739,'[1]Business Unit Lookup'!A:B,2,FALSE)</f>
        <v>Paul D. Camp Community College</v>
      </c>
      <c r="H1739" s="33" t="str">
        <f>VLOOKUP(C1739,'[1]Fund Lookup'!B:C,2,FALSE)</f>
        <v>Trust And Agency-VCCS</v>
      </c>
      <c r="I1739" s="35" t="s">
        <v>2307</v>
      </c>
      <c r="J1739" s="33" t="str">
        <f>VLOOKUP(I1739,'[1]Table B'!A:B,2,FALSE)</f>
        <v>CU-HE-Non-specific Activity</v>
      </c>
      <c r="K1739" s="9" t="str">
        <f t="shared" si="83"/>
        <v>500-CU-HE-Non-specific Activity</v>
      </c>
      <c r="L1739" s="9" t="str">
        <f>IFERROR(VLOOKUP(A1739,'[1]VAC as of March 2024'!A:K,11,FALSE),"No")</f>
        <v>No</v>
      </c>
      <c r="M1739" s="9" t="s">
        <v>2248</v>
      </c>
      <c r="Q1739" s="2"/>
    </row>
    <row r="1740" spans="1:17" x14ac:dyDescent="0.25">
      <c r="A1740" s="33" t="str">
        <f t="shared" si="81"/>
        <v>2770007562</v>
      </c>
      <c r="B1740" s="33" t="s">
        <v>2394</v>
      </c>
      <c r="C1740" s="33" t="s">
        <v>1484</v>
      </c>
      <c r="D1740" s="9" t="str">
        <f t="shared" si="82"/>
        <v>277007562</v>
      </c>
      <c r="E1740" s="34">
        <v>27700</v>
      </c>
      <c r="F1740" s="34">
        <v>7562</v>
      </c>
      <c r="G1740" s="9" t="str">
        <f>VLOOKUP(B1740,'[1]Business Unit Lookup'!A:B,2,FALSE)</f>
        <v>Paul D. Camp Community College</v>
      </c>
      <c r="H1740" s="33" t="str">
        <f>VLOOKUP(C1740,'[1]Fund Lookup'!B:C,2,FALSE)</f>
        <v>VA Research Investment Fund–GF</v>
      </c>
      <c r="I1740" s="35" t="s">
        <v>2236</v>
      </c>
      <c r="J1740" s="33" t="str">
        <f>VLOOKUP(I1740,'[1]Table B'!A:B,2,FALSE)</f>
        <v>General</v>
      </c>
      <c r="K1740" s="9" t="str">
        <f t="shared" si="83"/>
        <v>100-General</v>
      </c>
      <c r="L1740" s="9" t="str">
        <f>IFERROR(VLOOKUP(A1740,'[1]VAC as of March 2024'!A:K,11,FALSE),"No")</f>
        <v>Yes</v>
      </c>
      <c r="M1740" s="9" t="s">
        <v>2240</v>
      </c>
      <c r="O1740" s="33" t="s">
        <v>2240</v>
      </c>
      <c r="P1740" s="33" t="s">
        <v>6113</v>
      </c>
      <c r="Q1740" s="2" t="str">
        <f>VLOOKUP(P1740,'[1]Table E'!A:C,3,FALSE)</f>
        <v>Various ACFR Class</v>
      </c>
    </row>
    <row r="1741" spans="1:17" x14ac:dyDescent="0.25">
      <c r="A1741" s="33" t="str">
        <f t="shared" si="81"/>
        <v>2770008170</v>
      </c>
      <c r="B1741" s="33" t="s">
        <v>2394</v>
      </c>
      <c r="C1741" s="33" t="s">
        <v>1620</v>
      </c>
      <c r="D1741" s="9" t="str">
        <f t="shared" si="82"/>
        <v>277008170</v>
      </c>
      <c r="E1741" s="34">
        <v>27700</v>
      </c>
      <c r="F1741" s="34">
        <v>8170</v>
      </c>
      <c r="G1741" s="9" t="str">
        <f>VLOOKUP(B1741,'[1]Business Unit Lookup'!A:B,2,FALSE)</f>
        <v>Paul D. Camp Community College</v>
      </c>
      <c r="H1741" s="33" t="str">
        <f>VLOOKUP(C1741,'[1]Fund Lookup'!B:C,2,FALSE)</f>
        <v>VCBA 21St Century</v>
      </c>
      <c r="I1741" s="35" t="s">
        <v>2307</v>
      </c>
      <c r="J1741" s="33" t="str">
        <f>VLOOKUP(I1741,'[1]Table B'!A:B,2,FALSE)</f>
        <v>CU-HE-Non-specific Activity</v>
      </c>
      <c r="K1741" s="9" t="str">
        <f t="shared" si="83"/>
        <v>500-CU-HE-Non-specific Activity</v>
      </c>
      <c r="L1741" s="9" t="str">
        <f>IFERROR(VLOOKUP(A1741,'[1]VAC as of March 2024'!A:K,11,FALSE),"No")</f>
        <v>No</v>
      </c>
      <c r="M1741" s="9" t="s">
        <v>2248</v>
      </c>
      <c r="Q1741" s="2"/>
    </row>
    <row r="1742" spans="1:17" x14ac:dyDescent="0.25">
      <c r="A1742" s="33" t="str">
        <f t="shared" si="81"/>
        <v>2780001000</v>
      </c>
      <c r="B1742" s="33" t="s">
        <v>2395</v>
      </c>
      <c r="C1742" s="33" t="s">
        <v>1</v>
      </c>
      <c r="D1742" s="9" t="str">
        <f t="shared" si="82"/>
        <v>278001000</v>
      </c>
      <c r="E1742" s="34">
        <v>27800</v>
      </c>
      <c r="F1742" s="34">
        <v>1000</v>
      </c>
      <c r="G1742" s="9" t="str">
        <f>VLOOKUP(B1742,'[1]Business Unit Lookup'!A:B,2,FALSE)</f>
        <v>Rappahannock Community College</v>
      </c>
      <c r="H1742" s="33" t="str">
        <f>VLOOKUP(C1742,'[1]Fund Lookup'!B:C,2,FALSE)</f>
        <v>General Fund</v>
      </c>
      <c r="I1742" s="35" t="s">
        <v>2236</v>
      </c>
      <c r="J1742" s="33" t="str">
        <f>VLOOKUP(I1742,'[1]Table B'!A:B,2,FALSE)</f>
        <v>General</v>
      </c>
      <c r="K1742" s="9" t="str">
        <f t="shared" si="83"/>
        <v>100-General</v>
      </c>
      <c r="L1742" s="9" t="str">
        <f>IFERROR(VLOOKUP(A1742,'[1]VAC as of March 2024'!A:K,11,FALSE),"No")</f>
        <v>No</v>
      </c>
      <c r="M1742" s="9" t="s">
        <v>2237</v>
      </c>
      <c r="O1742" s="33" t="s">
        <v>2240</v>
      </c>
      <c r="P1742" s="33" t="s">
        <v>6061</v>
      </c>
      <c r="Q1742" s="2" t="str">
        <f>VLOOKUP(P1742,'[1]Table E'!A:C,3,FALSE)</f>
        <v>Unassigned</v>
      </c>
    </row>
    <row r="1743" spans="1:17" x14ac:dyDescent="0.25">
      <c r="A1743" s="33" t="str">
        <f t="shared" si="81"/>
        <v>2780002713</v>
      </c>
      <c r="B1743" s="33" t="s">
        <v>2395</v>
      </c>
      <c r="C1743" s="33" t="s">
        <v>639</v>
      </c>
      <c r="D1743" s="9" t="str">
        <f t="shared" si="82"/>
        <v>278002713</v>
      </c>
      <c r="E1743" s="34">
        <v>27800</v>
      </c>
      <c r="F1743" s="34">
        <v>2713</v>
      </c>
      <c r="G1743" s="9" t="str">
        <f>VLOOKUP(B1743,'[1]Business Unit Lookup'!A:B,2,FALSE)</f>
        <v>Rappahannock Community College</v>
      </c>
      <c r="H1743" s="33" t="str">
        <f>VLOOKUP(C1743,'[1]Fund Lookup'!B:C,2,FALSE)</f>
        <v>State Central Garage Pool VCCS</v>
      </c>
      <c r="I1743" s="35" t="s">
        <v>2307</v>
      </c>
      <c r="J1743" s="33" t="str">
        <f>VLOOKUP(I1743,'[1]Table B'!A:B,2,FALSE)</f>
        <v>CU-HE-Non-specific Activity</v>
      </c>
      <c r="K1743" s="9" t="str">
        <f t="shared" si="83"/>
        <v>500-CU-HE-Non-specific Activity</v>
      </c>
      <c r="L1743" s="9" t="str">
        <f>IFERROR(VLOOKUP(A1743,'[1]VAC as of March 2024'!A:K,11,FALSE),"No")</f>
        <v>No</v>
      </c>
      <c r="M1743" s="9" t="s">
        <v>2240</v>
      </c>
      <c r="Q1743" s="2"/>
    </row>
    <row r="1744" spans="1:17" x14ac:dyDescent="0.25">
      <c r="A1744" s="33" t="str">
        <f t="shared" si="81"/>
        <v>2780003000</v>
      </c>
      <c r="B1744" s="33" t="s">
        <v>2395</v>
      </c>
      <c r="C1744" s="33" t="s">
        <v>772</v>
      </c>
      <c r="D1744" s="9" t="str">
        <f t="shared" si="82"/>
        <v>278003000</v>
      </c>
      <c r="E1744" s="34">
        <v>27800</v>
      </c>
      <c r="F1744" s="34">
        <v>3000</v>
      </c>
      <c r="G1744" s="9" t="str">
        <f>VLOOKUP(B1744,'[1]Business Unit Lookup'!A:B,2,FALSE)</f>
        <v>Rappahannock Community College</v>
      </c>
      <c r="H1744" s="33" t="str">
        <f>VLOOKUP(C1744,'[1]Fund Lookup'!B:C,2,FALSE)</f>
        <v>Higher Education Operating</v>
      </c>
      <c r="I1744" s="35" t="s">
        <v>2307</v>
      </c>
      <c r="J1744" s="33" t="str">
        <f>VLOOKUP(I1744,'[1]Table B'!A:B,2,FALSE)</f>
        <v>CU-HE-Non-specific Activity</v>
      </c>
      <c r="K1744" s="9" t="str">
        <f t="shared" si="83"/>
        <v>500-CU-HE-Non-specific Activity</v>
      </c>
      <c r="L1744" s="9" t="str">
        <f>IFERROR(VLOOKUP(A1744,'[1]VAC as of March 2024'!A:K,11,FALSE),"No")</f>
        <v>No</v>
      </c>
      <c r="M1744" s="9" t="s">
        <v>2240</v>
      </c>
      <c r="Q1744" s="2"/>
    </row>
    <row r="1745" spans="1:17" x14ac:dyDescent="0.25">
      <c r="A1745" s="33" t="str">
        <f t="shared" si="81"/>
        <v>2780003010</v>
      </c>
      <c r="B1745" s="33" t="s">
        <v>2395</v>
      </c>
      <c r="C1745" s="33" t="s">
        <v>775</v>
      </c>
      <c r="D1745" s="9" t="str">
        <f t="shared" si="82"/>
        <v>278003010</v>
      </c>
      <c r="E1745" s="34">
        <v>27800</v>
      </c>
      <c r="F1745" s="34">
        <v>3010</v>
      </c>
      <c r="G1745" s="9" t="str">
        <f>VLOOKUP(B1745,'[1]Business Unit Lookup'!A:B,2,FALSE)</f>
        <v>Rappahannock Community College</v>
      </c>
      <c r="H1745" s="33" t="str">
        <f>VLOOKUP(C1745,'[1]Fund Lookup'!B:C,2,FALSE)</f>
        <v>Higher Education Federal</v>
      </c>
      <c r="I1745" s="35" t="s">
        <v>2307</v>
      </c>
      <c r="J1745" s="33" t="str">
        <f>VLOOKUP(I1745,'[1]Table B'!A:B,2,FALSE)</f>
        <v>CU-HE-Non-specific Activity</v>
      </c>
      <c r="K1745" s="9" t="str">
        <f t="shared" si="83"/>
        <v>500-CU-HE-Non-specific Activity</v>
      </c>
      <c r="L1745" s="9" t="str">
        <f>IFERROR(VLOOKUP(A1745,'[1]VAC as of March 2024'!A:K,11,FALSE),"No")</f>
        <v>No</v>
      </c>
      <c r="M1745" s="9" t="s">
        <v>2248</v>
      </c>
      <c r="Q1745" s="2"/>
    </row>
    <row r="1746" spans="1:17" x14ac:dyDescent="0.25">
      <c r="A1746" s="33" t="str">
        <f t="shared" si="81"/>
        <v>2780003020</v>
      </c>
      <c r="B1746" s="33" t="s">
        <v>2395</v>
      </c>
      <c r="C1746" s="33" t="s">
        <v>778</v>
      </c>
      <c r="D1746" s="9" t="str">
        <f t="shared" si="82"/>
        <v>278003020</v>
      </c>
      <c r="E1746" s="34">
        <v>27800</v>
      </c>
      <c r="F1746" s="34">
        <v>3020</v>
      </c>
      <c r="G1746" s="9" t="str">
        <f>VLOOKUP(B1746,'[1]Business Unit Lookup'!A:B,2,FALSE)</f>
        <v>Rappahannock Community College</v>
      </c>
      <c r="H1746" s="33" t="str">
        <f>VLOOKUP(C1746,'[1]Fund Lookup'!B:C,2,FALSE)</f>
        <v>Foundation/Othr Grants/Cntrcts</v>
      </c>
      <c r="I1746" s="35" t="s">
        <v>2307</v>
      </c>
      <c r="J1746" s="33" t="str">
        <f>VLOOKUP(I1746,'[1]Table B'!A:B,2,FALSE)</f>
        <v>CU-HE-Non-specific Activity</v>
      </c>
      <c r="K1746" s="9" t="str">
        <f t="shared" si="83"/>
        <v>500-CU-HE-Non-specific Activity</v>
      </c>
      <c r="L1746" s="9" t="str">
        <f>IFERROR(VLOOKUP(A1746,'[1]VAC as of March 2024'!A:K,11,FALSE),"No")</f>
        <v>No</v>
      </c>
      <c r="M1746" s="9" t="s">
        <v>2248</v>
      </c>
      <c r="Q1746" s="2"/>
    </row>
    <row r="1747" spans="1:17" x14ac:dyDescent="0.25">
      <c r="A1747" s="33" t="str">
        <f t="shared" si="81"/>
        <v>2780003030</v>
      </c>
      <c r="B1747" s="33" t="s">
        <v>2395</v>
      </c>
      <c r="C1747" s="33" t="s">
        <v>780</v>
      </c>
      <c r="D1747" s="9" t="str">
        <f t="shared" si="82"/>
        <v>278003030</v>
      </c>
      <c r="E1747" s="34">
        <v>27800</v>
      </c>
      <c r="F1747" s="34">
        <v>3030</v>
      </c>
      <c r="G1747" s="9" t="str">
        <f>VLOOKUP(B1747,'[1]Business Unit Lookup'!A:B,2,FALSE)</f>
        <v>Rappahannock Community College</v>
      </c>
      <c r="H1747" s="33" t="str">
        <f>VLOOKUP(C1747,'[1]Fund Lookup'!B:C,2,FALSE)</f>
        <v>Indirect Cost Recovery</v>
      </c>
      <c r="I1747" s="35" t="s">
        <v>2307</v>
      </c>
      <c r="J1747" s="33" t="str">
        <f>VLOOKUP(I1747,'[1]Table B'!A:B,2,FALSE)</f>
        <v>CU-HE-Non-specific Activity</v>
      </c>
      <c r="K1747" s="9" t="str">
        <f t="shared" si="83"/>
        <v>500-CU-HE-Non-specific Activity</v>
      </c>
      <c r="L1747" s="9" t="str">
        <f>IFERROR(VLOOKUP(A1747,'[1]VAC as of March 2024'!A:K,11,FALSE),"No")</f>
        <v>No</v>
      </c>
      <c r="M1747" s="9" t="s">
        <v>2240</v>
      </c>
      <c r="Q1747" s="2"/>
    </row>
    <row r="1748" spans="1:17" x14ac:dyDescent="0.25">
      <c r="A1748" s="33" t="str">
        <f t="shared" si="81"/>
        <v>2780003040</v>
      </c>
      <c r="B1748" s="87" t="s">
        <v>2395</v>
      </c>
      <c r="C1748" s="36" t="s">
        <v>8347</v>
      </c>
      <c r="D1748" s="9" t="str">
        <f t="shared" si="82"/>
        <v>278003040</v>
      </c>
      <c r="E1748" s="87">
        <v>27800</v>
      </c>
      <c r="F1748" s="37">
        <v>3040</v>
      </c>
      <c r="G1748" s="9" t="str">
        <f>VLOOKUP(B1748,'[1]Business Unit Lookup'!A:B,2,FALSE)</f>
        <v>Rappahannock Community College</v>
      </c>
      <c r="H1748" s="33" t="str">
        <f>VLOOKUP(C1748,'[1]Fund Lookup'!B:C,2,FALSE)</f>
        <v>Institutional Reserve Fund</v>
      </c>
      <c r="I1748" s="35" t="s">
        <v>2307</v>
      </c>
      <c r="J1748" s="33" t="str">
        <f>VLOOKUP(I1748,'[1]Table B'!A:B,2,FALSE)</f>
        <v>CU-HE-Non-specific Activity</v>
      </c>
      <c r="K1748" s="9" t="str">
        <f t="shared" si="83"/>
        <v>500-CU-HE-Non-specific Activity</v>
      </c>
      <c r="L1748" s="9" t="str">
        <f>IFERROR(VLOOKUP(A1748,'[1]VAC as of March 2024'!A:K,11,FALSE),"No")</f>
        <v>No</v>
      </c>
      <c r="M1748" s="37" t="s">
        <v>2240</v>
      </c>
      <c r="O1748" s="38"/>
      <c r="P1748" s="38"/>
      <c r="Q1748" s="2"/>
    </row>
    <row r="1749" spans="1:17" x14ac:dyDescent="0.25">
      <c r="A1749" s="33" t="str">
        <f t="shared" si="81"/>
        <v>2780003060</v>
      </c>
      <c r="B1749" s="33" t="s">
        <v>2395</v>
      </c>
      <c r="C1749" s="33" t="s">
        <v>785</v>
      </c>
      <c r="D1749" s="9" t="str">
        <f t="shared" si="82"/>
        <v>278003060</v>
      </c>
      <c r="E1749" s="34">
        <v>27800</v>
      </c>
      <c r="F1749" s="34">
        <v>3060</v>
      </c>
      <c r="G1749" s="9" t="str">
        <f>VLOOKUP(B1749,'[1]Business Unit Lookup'!A:B,2,FALSE)</f>
        <v>Rappahannock Community College</v>
      </c>
      <c r="H1749" s="33" t="str">
        <f>VLOOKUP(C1749,'[1]Fund Lookup'!B:C,2,FALSE)</f>
        <v>Auxiliary Enterprise</v>
      </c>
      <c r="I1749" s="35" t="s">
        <v>2307</v>
      </c>
      <c r="J1749" s="33" t="str">
        <f>VLOOKUP(I1749,'[1]Table B'!A:B,2,FALSE)</f>
        <v>CU-HE-Non-specific Activity</v>
      </c>
      <c r="K1749" s="9" t="str">
        <f t="shared" si="83"/>
        <v>500-CU-HE-Non-specific Activity</v>
      </c>
      <c r="L1749" s="9" t="str">
        <f>IFERROR(VLOOKUP(A1749,'[1]VAC as of March 2024'!A:K,11,FALSE),"No")</f>
        <v>No</v>
      </c>
      <c r="M1749" s="9" t="s">
        <v>2240</v>
      </c>
      <c r="Q1749" s="2"/>
    </row>
    <row r="1750" spans="1:17" x14ac:dyDescent="0.25">
      <c r="A1750" s="33" t="str">
        <f t="shared" si="81"/>
        <v>2780003080</v>
      </c>
      <c r="B1750" s="33" t="s">
        <v>2395</v>
      </c>
      <c r="C1750" s="33" t="s">
        <v>790</v>
      </c>
      <c r="D1750" s="9" t="str">
        <f t="shared" si="82"/>
        <v>278003080</v>
      </c>
      <c r="E1750" s="34">
        <v>27800</v>
      </c>
      <c r="F1750" s="34">
        <v>3080</v>
      </c>
      <c r="G1750" s="9" t="str">
        <f>VLOOKUP(B1750,'[1]Business Unit Lookup'!A:B,2,FALSE)</f>
        <v>Rappahannock Community College</v>
      </c>
      <c r="H1750" s="33" t="str">
        <f>VLOOKUP(C1750,'[1]Fund Lookup'!B:C,2,FALSE)</f>
        <v>Work Study</v>
      </c>
      <c r="I1750" s="35" t="s">
        <v>2307</v>
      </c>
      <c r="J1750" s="33" t="str">
        <f>VLOOKUP(I1750,'[1]Table B'!A:B,2,FALSE)</f>
        <v>CU-HE-Non-specific Activity</v>
      </c>
      <c r="K1750" s="9" t="str">
        <f t="shared" si="83"/>
        <v>500-CU-HE-Non-specific Activity</v>
      </c>
      <c r="L1750" s="9" t="str">
        <f>IFERROR(VLOOKUP(A1750,'[1]VAC as of March 2024'!A:K,11,FALSE),"No")</f>
        <v>No</v>
      </c>
      <c r="M1750" s="9" t="s">
        <v>2248</v>
      </c>
      <c r="Q1750" s="2"/>
    </row>
    <row r="1751" spans="1:17" x14ac:dyDescent="0.25">
      <c r="A1751" s="33" t="str">
        <f t="shared" si="81"/>
        <v>2780003170</v>
      </c>
      <c r="B1751" s="33" t="s">
        <v>2395</v>
      </c>
      <c r="C1751" s="33" t="s">
        <v>809</v>
      </c>
      <c r="D1751" s="9" t="str">
        <f t="shared" si="82"/>
        <v>278003170</v>
      </c>
      <c r="E1751" s="34">
        <v>27800</v>
      </c>
      <c r="F1751" s="34">
        <v>3170</v>
      </c>
      <c r="G1751" s="9" t="str">
        <f>VLOOKUP(B1751,'[1]Business Unit Lookup'!A:B,2,FALSE)</f>
        <v>Rappahannock Community College</v>
      </c>
      <c r="H1751" s="33" t="str">
        <f>VLOOKUP(C1751,'[1]Fund Lookup'!B:C,2,FALSE)</f>
        <v>Student Financial Assistance</v>
      </c>
      <c r="I1751" s="35" t="s">
        <v>2307</v>
      </c>
      <c r="J1751" s="33" t="str">
        <f>VLOOKUP(I1751,'[1]Table B'!A:B,2,FALSE)</f>
        <v>CU-HE-Non-specific Activity</v>
      </c>
      <c r="K1751" s="9" t="str">
        <f t="shared" si="83"/>
        <v>500-CU-HE-Non-specific Activity</v>
      </c>
      <c r="L1751" s="9" t="str">
        <f>IFERROR(VLOOKUP(A1751,'[1]VAC as of March 2024'!A:K,11,FALSE),"No")</f>
        <v>No</v>
      </c>
      <c r="M1751" s="9" t="s">
        <v>2240</v>
      </c>
      <c r="Q1751" s="2"/>
    </row>
    <row r="1752" spans="1:17" x14ac:dyDescent="0.25">
      <c r="A1752" s="33" t="str">
        <f t="shared" si="81"/>
        <v>2780003190</v>
      </c>
      <c r="B1752" s="33" t="s">
        <v>2395</v>
      </c>
      <c r="C1752" s="33" t="s">
        <v>811</v>
      </c>
      <c r="D1752" s="9" t="str">
        <f t="shared" si="82"/>
        <v>278003190</v>
      </c>
      <c r="E1752" s="34">
        <v>27800</v>
      </c>
      <c r="F1752" s="34">
        <v>3190</v>
      </c>
      <c r="G1752" s="9" t="str">
        <f>VLOOKUP(B1752,'[1]Business Unit Lookup'!A:B,2,FALSE)</f>
        <v>Rappahannock Community College</v>
      </c>
      <c r="H1752" s="33" t="str">
        <f>VLOOKUP(C1752,'[1]Fund Lookup'!B:C,2,FALSE)</f>
        <v>Workforce Development Program</v>
      </c>
      <c r="I1752" s="35" t="s">
        <v>2307</v>
      </c>
      <c r="J1752" s="33" t="str">
        <f>VLOOKUP(I1752,'[1]Table B'!A:B,2,FALSE)</f>
        <v>CU-HE-Non-specific Activity</v>
      </c>
      <c r="K1752" s="9" t="str">
        <f t="shared" si="83"/>
        <v>500-CU-HE-Non-specific Activity</v>
      </c>
      <c r="L1752" s="9" t="str">
        <f>IFERROR(VLOOKUP(A1752,'[1]VAC as of March 2024'!A:K,11,FALSE),"No")</f>
        <v>No</v>
      </c>
      <c r="M1752" s="9" t="s">
        <v>2240</v>
      </c>
      <c r="Q1752" s="2"/>
    </row>
    <row r="1753" spans="1:17" ht="15.75" x14ac:dyDescent="0.25">
      <c r="A1753" s="33" t="str">
        <f t="shared" si="81"/>
        <v>2780003210</v>
      </c>
      <c r="B1753" s="43" t="s">
        <v>2395</v>
      </c>
      <c r="C1753" s="36" t="s">
        <v>6135</v>
      </c>
      <c r="D1753" s="9" t="str">
        <f t="shared" si="82"/>
        <v>278003210</v>
      </c>
      <c r="E1753" s="44">
        <v>27800</v>
      </c>
      <c r="F1753" s="37">
        <v>3210</v>
      </c>
      <c r="G1753" s="9" t="str">
        <f>VLOOKUP(B1753,'[1]Business Unit Lookup'!A:B,2,FALSE)</f>
        <v>Rappahannock Community College</v>
      </c>
      <c r="H1753" s="33" t="str">
        <f>VLOOKUP(C1753,'[1]Fund Lookup'!B:C,2,FALSE)</f>
        <v>ARP-CrvStLoclFisRecFd-COVID-19</v>
      </c>
      <c r="I1753" s="35" t="s">
        <v>2307</v>
      </c>
      <c r="J1753" s="33" t="str">
        <f>VLOOKUP(I1753,'[1]Table B'!A:B,2,FALSE)</f>
        <v>CU-HE-Non-specific Activity</v>
      </c>
      <c r="K1753" s="9" t="str">
        <f t="shared" si="83"/>
        <v>500-CU-HE-Non-specific Activity</v>
      </c>
      <c r="L1753" s="9" t="str">
        <f>IFERROR(VLOOKUP(A1753,'[1]VAC as of March 2024'!A:K,11,FALSE),"No")</f>
        <v>No</v>
      </c>
      <c r="M1753" s="38" t="s">
        <v>5493</v>
      </c>
      <c r="O1753" s="38"/>
      <c r="P1753" s="38"/>
      <c r="Q1753" s="2"/>
    </row>
    <row r="1754" spans="1:17" x14ac:dyDescent="0.25">
      <c r="A1754" s="33" t="str">
        <f t="shared" si="81"/>
        <v>2780003230</v>
      </c>
      <c r="B1754" s="33" t="s">
        <v>2395</v>
      </c>
      <c r="C1754" s="33" t="s">
        <v>6136</v>
      </c>
      <c r="D1754" s="9" t="str">
        <f t="shared" si="82"/>
        <v>278003230</v>
      </c>
      <c r="E1754" s="34">
        <v>27800</v>
      </c>
      <c r="F1754" s="34">
        <v>3230</v>
      </c>
      <c r="G1754" s="9" t="str">
        <f>VLOOKUP(B1754,'[1]Business Unit Lookup'!A:B,2,FALSE)</f>
        <v>Rappahannock Community College</v>
      </c>
      <c r="H1754" s="33" t="str">
        <f>VLOOKUP(C1754,'[1]Fund Lookup'!B:C,2,FALSE)</f>
        <v>Epi&amp;LabCpctyInfctsDis-COVID-19</v>
      </c>
      <c r="I1754" s="35" t="s">
        <v>2307</v>
      </c>
      <c r="J1754" s="33" t="str">
        <f>VLOOKUP(I1754,'[1]Table B'!A:B,2,FALSE)</f>
        <v>CU-HE-Non-specific Activity</v>
      </c>
      <c r="K1754" s="9" t="str">
        <f t="shared" si="83"/>
        <v>500-CU-HE-Non-specific Activity</v>
      </c>
      <c r="L1754" s="9" t="str">
        <f>IFERROR(VLOOKUP(A1754,'[1]VAC as of March 2024'!A:K,11,FALSE),"No")</f>
        <v>No</v>
      </c>
      <c r="M1754" s="9" t="s">
        <v>5493</v>
      </c>
      <c r="Q1754" s="2"/>
    </row>
    <row r="1755" spans="1:17" x14ac:dyDescent="0.25">
      <c r="A1755" s="33" t="str">
        <f t="shared" si="81"/>
        <v>2780003280</v>
      </c>
      <c r="B1755" s="33" t="s">
        <v>2395</v>
      </c>
      <c r="C1755" s="33" t="s">
        <v>5559</v>
      </c>
      <c r="D1755" s="9" t="str">
        <f t="shared" si="82"/>
        <v>278003280</v>
      </c>
      <c r="E1755" s="34">
        <v>27800</v>
      </c>
      <c r="F1755" s="34">
        <v>3280</v>
      </c>
      <c r="G1755" s="9" t="str">
        <f>VLOOKUP(B1755,'[1]Business Unit Lookup'!A:B,2,FALSE)</f>
        <v>Rappahannock Community College</v>
      </c>
      <c r="H1755" s="33" t="str">
        <f>VLOOKUP(C1755,'[1]Fund Lookup'!B:C,2,FALSE)</f>
        <v>CoronavrsEmrSpplFdPrg-COVID-19</v>
      </c>
      <c r="I1755" s="35" t="s">
        <v>2307</v>
      </c>
      <c r="J1755" s="33" t="str">
        <f>VLOOKUP(I1755,'[1]Table B'!A:B,2,FALSE)</f>
        <v>CU-HE-Non-specific Activity</v>
      </c>
      <c r="K1755" s="9" t="str">
        <f t="shared" si="83"/>
        <v>500-CU-HE-Non-specific Activity</v>
      </c>
      <c r="L1755" s="9" t="str">
        <f>IFERROR(VLOOKUP(A1755,'[1]VAC as of March 2024'!A:K,11,FALSE),"No")</f>
        <v>No</v>
      </c>
      <c r="M1755" s="9" t="s">
        <v>5493</v>
      </c>
      <c r="Q1755" s="2"/>
    </row>
    <row r="1756" spans="1:17" x14ac:dyDescent="0.25">
      <c r="A1756" s="33" t="str">
        <f t="shared" si="81"/>
        <v>2780003390</v>
      </c>
      <c r="B1756" s="33" t="s">
        <v>2395</v>
      </c>
      <c r="C1756" s="33" t="s">
        <v>5575</v>
      </c>
      <c r="D1756" s="9" t="str">
        <f t="shared" si="82"/>
        <v>278003390</v>
      </c>
      <c r="E1756" s="34">
        <v>27800</v>
      </c>
      <c r="F1756" s="34">
        <v>3390</v>
      </c>
      <c r="G1756" s="9" t="str">
        <f>VLOOKUP(B1756,'[1]Business Unit Lookup'!A:B,2,FALSE)</f>
        <v>Rappahannock Community College</v>
      </c>
      <c r="H1756" s="33" t="str">
        <f>VLOOKUP(C1756,'[1]Fund Lookup'!B:C,2,FALSE)</f>
        <v>Strngthning Inst Prgm-COVID-19</v>
      </c>
      <c r="I1756" s="35" t="s">
        <v>2307</v>
      </c>
      <c r="J1756" s="33" t="str">
        <f>VLOOKUP(I1756,'[1]Table B'!A:B,2,FALSE)</f>
        <v>CU-HE-Non-specific Activity</v>
      </c>
      <c r="K1756" s="9" t="str">
        <f t="shared" si="83"/>
        <v>500-CU-HE-Non-specific Activity</v>
      </c>
      <c r="L1756" s="9" t="str">
        <f>IFERROR(VLOOKUP(A1756,'[1]VAC as of March 2024'!A:K,11,FALSE),"No")</f>
        <v>No</v>
      </c>
      <c r="M1756" s="9" t="s">
        <v>5493</v>
      </c>
      <c r="Q1756" s="2"/>
    </row>
    <row r="1757" spans="1:17" x14ac:dyDescent="0.25">
      <c r="A1757" s="33" t="str">
        <f t="shared" si="81"/>
        <v>2780003400</v>
      </c>
      <c r="B1757" s="40" t="s">
        <v>2395</v>
      </c>
      <c r="C1757" s="36" t="s">
        <v>5578</v>
      </c>
      <c r="D1757" s="9" t="str">
        <f t="shared" si="82"/>
        <v>278003400</v>
      </c>
      <c r="E1757" s="41">
        <v>27800</v>
      </c>
      <c r="F1757" s="37">
        <v>3400</v>
      </c>
      <c r="G1757" s="9" t="str">
        <f>VLOOKUP(B1757,'[1]Business Unit Lookup'!A:B,2,FALSE)</f>
        <v>Rappahannock Community College</v>
      </c>
      <c r="H1757" s="33" t="str">
        <f>VLOOKUP(C1757,'[1]Fund Lookup'!B:C,2,FALSE)</f>
        <v>ImprvmntPostscndryEdu-COVID-19</v>
      </c>
      <c r="I1757" s="35" t="s">
        <v>2307</v>
      </c>
      <c r="J1757" s="33" t="str">
        <f>VLOOKUP(I1757,'[1]Table B'!A:B,2,FALSE)</f>
        <v>CU-HE-Non-specific Activity</v>
      </c>
      <c r="K1757" s="9" t="str">
        <f t="shared" si="83"/>
        <v>500-CU-HE-Non-specific Activity</v>
      </c>
      <c r="L1757" s="9" t="str">
        <f>IFERROR(VLOOKUP(A1757,'[1]VAC as of March 2024'!A:K,11,FALSE),"No")</f>
        <v>No</v>
      </c>
      <c r="M1757" s="38" t="s">
        <v>5493</v>
      </c>
      <c r="O1757" s="38"/>
      <c r="P1757" s="38"/>
      <c r="Q1757" s="2"/>
    </row>
    <row r="1758" spans="1:17" x14ac:dyDescent="0.25">
      <c r="A1758" s="33" t="str">
        <f t="shared" si="81"/>
        <v>2780003410</v>
      </c>
      <c r="B1758" s="33" t="s">
        <v>2395</v>
      </c>
      <c r="C1758" s="33" t="s">
        <v>5581</v>
      </c>
      <c r="D1758" s="9" t="str">
        <f t="shared" si="82"/>
        <v>278003410</v>
      </c>
      <c r="E1758" s="34">
        <v>27800</v>
      </c>
      <c r="F1758" s="34">
        <v>3410</v>
      </c>
      <c r="G1758" s="9" t="str">
        <f>VLOOKUP(B1758,'[1]Business Unit Lookup'!A:B,2,FALSE)</f>
        <v>Rappahannock Community College</v>
      </c>
      <c r="H1758" s="33" t="str">
        <f>VLOOKUP(C1758,'[1]Fund Lookup'!B:C,2,FALSE)</f>
        <v>GEER Fund - COVID-19</v>
      </c>
      <c r="I1758" s="35" t="s">
        <v>2307</v>
      </c>
      <c r="J1758" s="33" t="str">
        <f>VLOOKUP(I1758,'[1]Table B'!A:B,2,FALSE)</f>
        <v>CU-HE-Non-specific Activity</v>
      </c>
      <c r="K1758" s="9" t="str">
        <f t="shared" si="83"/>
        <v>500-CU-HE-Non-specific Activity</v>
      </c>
      <c r="L1758" s="9" t="str">
        <f>IFERROR(VLOOKUP(A1758,'[1]VAC as of March 2024'!A:K,11,FALSE),"No")</f>
        <v>No</v>
      </c>
      <c r="M1758" s="9" t="s">
        <v>5493</v>
      </c>
      <c r="Q1758" s="2"/>
    </row>
    <row r="1759" spans="1:17" x14ac:dyDescent="0.25">
      <c r="A1759" s="33" t="str">
        <f t="shared" si="81"/>
        <v>2780003420</v>
      </c>
      <c r="B1759" s="33" t="s">
        <v>2395</v>
      </c>
      <c r="C1759" s="33" t="s">
        <v>5584</v>
      </c>
      <c r="D1759" s="9" t="str">
        <f t="shared" si="82"/>
        <v>278003420</v>
      </c>
      <c r="E1759" s="34">
        <v>27800</v>
      </c>
      <c r="F1759" s="34">
        <v>3420</v>
      </c>
      <c r="G1759" s="9" t="str">
        <f>VLOOKUP(B1759,'[1]Business Unit Lookup'!A:B,2,FALSE)</f>
        <v>Rappahannock Community College</v>
      </c>
      <c r="H1759" s="33" t="str">
        <f>VLOOKUP(C1759,'[1]Fund Lookup'!B:C,2,FALSE)</f>
        <v>Caresactrlffd-General-Covid-19</v>
      </c>
      <c r="I1759" s="35" t="s">
        <v>2307</v>
      </c>
      <c r="J1759" s="33" t="str">
        <f>VLOOKUP(I1759,'[1]Table B'!A:B,2,FALSE)</f>
        <v>CU-HE-Non-specific Activity</v>
      </c>
      <c r="K1759" s="9" t="str">
        <f t="shared" si="83"/>
        <v>500-CU-HE-Non-specific Activity</v>
      </c>
      <c r="L1759" s="9" t="str">
        <f>IFERROR(VLOOKUP(A1759,'[1]VAC as of March 2024'!A:K,11,FALSE),"No")</f>
        <v>No</v>
      </c>
      <c r="M1759" s="9" t="s">
        <v>5493</v>
      </c>
      <c r="Q1759" s="2"/>
    </row>
    <row r="1760" spans="1:17" x14ac:dyDescent="0.25">
      <c r="A1760" s="33" t="str">
        <f t="shared" si="81"/>
        <v>2780003440</v>
      </c>
      <c r="B1760" s="33" t="s">
        <v>2395</v>
      </c>
      <c r="C1760" s="33" t="s">
        <v>5370</v>
      </c>
      <c r="D1760" s="9" t="str">
        <f t="shared" si="82"/>
        <v>278003440</v>
      </c>
      <c r="E1760" s="34">
        <v>27800</v>
      </c>
      <c r="F1760" s="34">
        <v>3440</v>
      </c>
      <c r="G1760" s="9" t="str">
        <f>VLOOKUP(B1760,'[1]Business Unit Lookup'!A:B,2,FALSE)</f>
        <v>Rappahannock Community College</v>
      </c>
      <c r="H1760" s="33" t="str">
        <f>VLOOKUP(C1760,'[1]Fund Lookup'!B:C,2,FALSE)</f>
        <v>EduStabFund-Students-COVID-19</v>
      </c>
      <c r="I1760" s="35" t="s">
        <v>2307</v>
      </c>
      <c r="J1760" s="33" t="str">
        <f>VLOOKUP(I1760,'[1]Table B'!A:B,2,FALSE)</f>
        <v>CU-HE-Non-specific Activity</v>
      </c>
      <c r="K1760" s="9" t="str">
        <f t="shared" si="83"/>
        <v>500-CU-HE-Non-specific Activity</v>
      </c>
      <c r="L1760" s="9" t="str">
        <f>IFERROR(VLOOKUP(A1760,'[1]VAC as of March 2024'!A:K,11,FALSE),"No")</f>
        <v>No</v>
      </c>
      <c r="M1760" s="9" t="s">
        <v>5493</v>
      </c>
      <c r="Q1760" s="2"/>
    </row>
    <row r="1761" spans="1:17" x14ac:dyDescent="0.25">
      <c r="A1761" s="33" t="str">
        <f t="shared" si="81"/>
        <v>2780003460</v>
      </c>
      <c r="B1761" s="41" t="s">
        <v>2395</v>
      </c>
      <c r="C1761" s="36" t="s">
        <v>8470</v>
      </c>
      <c r="D1761" s="9" t="str">
        <f t="shared" si="82"/>
        <v>278003460</v>
      </c>
      <c r="E1761" s="41">
        <v>27800</v>
      </c>
      <c r="F1761" s="37">
        <v>3460</v>
      </c>
      <c r="G1761" s="9" t="str">
        <f>VLOOKUP(B1761,'[1]Business Unit Lookup'!A:B,2,FALSE)</f>
        <v>Rappahannock Community College</v>
      </c>
      <c r="H1761" s="33" t="str">
        <f>VLOOKUP(C1761,'[1]Fund Lookup'!B:C,2,FALSE)</f>
        <v>Innovative internship Fund</v>
      </c>
      <c r="I1761" s="35" t="s">
        <v>2307</v>
      </c>
      <c r="J1761" s="33" t="str">
        <f>VLOOKUP(I1761,'[1]Table B'!A:B,2,FALSE)</f>
        <v>CU-HE-Non-specific Activity</v>
      </c>
      <c r="K1761" s="9" t="str">
        <f t="shared" si="83"/>
        <v>500-CU-HE-Non-specific Activity</v>
      </c>
      <c r="L1761" s="9" t="str">
        <f>IFERROR(VLOOKUP(A1761,'[1]VAC as of March 2024'!A:K,11,FALSE),"No")</f>
        <v>No</v>
      </c>
      <c r="M1761" s="38" t="s">
        <v>2240</v>
      </c>
      <c r="O1761" s="38"/>
      <c r="P1761" s="38"/>
      <c r="Q1761" s="2"/>
    </row>
    <row r="1762" spans="1:17" x14ac:dyDescent="0.25">
      <c r="A1762" s="33" t="str">
        <f t="shared" si="81"/>
        <v>2780003490</v>
      </c>
      <c r="B1762" s="41" t="s">
        <v>2395</v>
      </c>
      <c r="C1762" s="36" t="s">
        <v>8475</v>
      </c>
      <c r="D1762" s="9" t="str">
        <f t="shared" si="82"/>
        <v>278003490</v>
      </c>
      <c r="E1762" s="41">
        <v>27800</v>
      </c>
      <c r="F1762" s="37">
        <v>3490</v>
      </c>
      <c r="G1762" s="9" t="str">
        <f>VLOOKUP(B1762,'[1]Business Unit Lookup'!A:B,2,FALSE)</f>
        <v>Rappahannock Community College</v>
      </c>
      <c r="H1762" s="33" t="str">
        <f>VLOOKUP(C1762,'[1]Fund Lookup'!B:C,2,FALSE)</f>
        <v>NewEconomyWrkfrcCrdntlGrntFnd</v>
      </c>
      <c r="I1762" s="35" t="s">
        <v>2307</v>
      </c>
      <c r="J1762" s="33" t="str">
        <f>VLOOKUP(I1762,'[1]Table B'!A:B,2,FALSE)</f>
        <v>CU-HE-Non-specific Activity</v>
      </c>
      <c r="K1762" s="9" t="str">
        <f t="shared" si="83"/>
        <v>500-CU-HE-Non-specific Activity</v>
      </c>
      <c r="L1762" s="9" t="str">
        <f>IFERROR(VLOOKUP(A1762,'[1]VAC as of March 2024'!A:K,11,FALSE),"No")</f>
        <v>No</v>
      </c>
      <c r="M1762" s="38" t="s">
        <v>2240</v>
      </c>
      <c r="O1762" s="38"/>
      <c r="P1762" s="38"/>
      <c r="Q1762" s="2"/>
    </row>
    <row r="1763" spans="1:17" x14ac:dyDescent="0.25">
      <c r="A1763" s="33" t="str">
        <f t="shared" si="81"/>
        <v>2780003690</v>
      </c>
      <c r="B1763" s="33" t="s">
        <v>2395</v>
      </c>
      <c r="C1763" s="33" t="s">
        <v>5373</v>
      </c>
      <c r="D1763" s="9" t="str">
        <f t="shared" si="82"/>
        <v>278003690</v>
      </c>
      <c r="E1763" s="34">
        <v>27800</v>
      </c>
      <c r="F1763" s="34">
        <v>3690</v>
      </c>
      <c r="G1763" s="9" t="str">
        <f>VLOOKUP(B1763,'[1]Business Unit Lookup'!A:B,2,FALSE)</f>
        <v>Rappahannock Community College</v>
      </c>
      <c r="H1763" s="33" t="str">
        <f>VLOOKUP(C1763,'[1]Fund Lookup'!B:C,2,FALSE)</f>
        <v>EduStabFund-Institutn-COVID-19</v>
      </c>
      <c r="I1763" s="35" t="s">
        <v>2307</v>
      </c>
      <c r="J1763" s="33" t="str">
        <f>VLOOKUP(I1763,'[1]Table B'!A:B,2,FALSE)</f>
        <v>CU-HE-Non-specific Activity</v>
      </c>
      <c r="K1763" s="9" t="str">
        <f t="shared" si="83"/>
        <v>500-CU-HE-Non-specific Activity</v>
      </c>
      <c r="L1763" s="9" t="str">
        <f>IFERROR(VLOOKUP(A1763,'[1]VAC as of March 2024'!A:K,11,FALSE),"No")</f>
        <v>No</v>
      </c>
      <c r="M1763" s="9" t="s">
        <v>5493</v>
      </c>
      <c r="Q1763" s="2"/>
    </row>
    <row r="1764" spans="1:17" x14ac:dyDescent="0.25">
      <c r="A1764" s="33" t="str">
        <f t="shared" si="81"/>
        <v>2780003860</v>
      </c>
      <c r="B1764" s="33" t="s">
        <v>2395</v>
      </c>
      <c r="C1764" s="33" t="s">
        <v>863</v>
      </c>
      <c r="D1764" s="9" t="str">
        <f t="shared" si="82"/>
        <v>278003860</v>
      </c>
      <c r="E1764" s="34">
        <v>27800</v>
      </c>
      <c r="F1764" s="34">
        <v>3860</v>
      </c>
      <c r="G1764" s="9" t="str">
        <f>VLOOKUP(B1764,'[1]Business Unit Lookup'!A:B,2,FALSE)</f>
        <v>Rappahannock Community College</v>
      </c>
      <c r="H1764" s="33" t="str">
        <f>VLOOKUP(C1764,'[1]Fund Lookup'!B:C,2,FALSE)</f>
        <v>Rcycl Matl Sale-Non-Gen/Fed-HE</v>
      </c>
      <c r="I1764" s="35" t="s">
        <v>2307</v>
      </c>
      <c r="J1764" s="33" t="str">
        <f>VLOOKUP(I1764,'[1]Table B'!A:B,2,FALSE)</f>
        <v>CU-HE-Non-specific Activity</v>
      </c>
      <c r="K1764" s="9" t="str">
        <f t="shared" si="83"/>
        <v>500-CU-HE-Non-specific Activity</v>
      </c>
      <c r="L1764" s="9" t="str">
        <f>IFERROR(VLOOKUP(A1764,'[1]VAC as of March 2024'!A:K,11,FALSE),"No")</f>
        <v>No</v>
      </c>
      <c r="M1764" s="9" t="s">
        <v>2240</v>
      </c>
      <c r="Q1764" s="2"/>
    </row>
    <row r="1765" spans="1:17" x14ac:dyDescent="0.25">
      <c r="A1765" s="33" t="str">
        <f t="shared" si="81"/>
        <v>2780003870</v>
      </c>
      <c r="B1765" s="33" t="s">
        <v>2395</v>
      </c>
      <c r="C1765" s="33" t="s">
        <v>865</v>
      </c>
      <c r="D1765" s="9" t="str">
        <f t="shared" si="82"/>
        <v>278003870</v>
      </c>
      <c r="E1765" s="34">
        <v>27800</v>
      </c>
      <c r="F1765" s="34">
        <v>3870</v>
      </c>
      <c r="G1765" s="9" t="str">
        <f>VLOOKUP(B1765,'[1]Business Unit Lookup'!A:B,2,FALSE)</f>
        <v>Rappahannock Community College</v>
      </c>
      <c r="H1765" s="33" t="str">
        <f>VLOOKUP(C1765,'[1]Fund Lookup'!B:C,2,FALSE)</f>
        <v>Srplus Supp&amp;Equip Sales-Gen-HE</v>
      </c>
      <c r="I1765" s="35" t="s">
        <v>2307</v>
      </c>
      <c r="J1765" s="33" t="str">
        <f>VLOOKUP(I1765,'[1]Table B'!A:B,2,FALSE)</f>
        <v>CU-HE-Non-specific Activity</v>
      </c>
      <c r="K1765" s="9" t="str">
        <f t="shared" si="83"/>
        <v>500-CU-HE-Non-specific Activity</v>
      </c>
      <c r="L1765" s="9" t="str">
        <f>IFERROR(VLOOKUP(A1765,'[1]VAC as of March 2024'!A:K,11,FALSE),"No")</f>
        <v>No</v>
      </c>
      <c r="M1765" s="9" t="s">
        <v>2240</v>
      </c>
      <c r="Q1765" s="2"/>
    </row>
    <row r="1766" spans="1:17" x14ac:dyDescent="0.25">
      <c r="A1766" s="33" t="str">
        <f t="shared" si="81"/>
        <v>2780003900</v>
      </c>
      <c r="B1766" s="33" t="s">
        <v>2395</v>
      </c>
      <c r="C1766" s="33" t="s">
        <v>874</v>
      </c>
      <c r="D1766" s="9" t="str">
        <f t="shared" si="82"/>
        <v>278003900</v>
      </c>
      <c r="E1766" s="34">
        <v>27800</v>
      </c>
      <c r="F1766" s="34">
        <v>3900</v>
      </c>
      <c r="G1766" s="9" t="str">
        <f>VLOOKUP(B1766,'[1]Business Unit Lookup'!A:B,2,FALSE)</f>
        <v>Rappahannock Community College</v>
      </c>
      <c r="H1766" s="33" t="str">
        <f>VLOOKUP(C1766,'[1]Fund Lookup'!B:C,2,FALSE)</f>
        <v>Insurance Recovery - Higher Ed</v>
      </c>
      <c r="I1766" s="35" t="s">
        <v>2307</v>
      </c>
      <c r="J1766" s="33" t="str">
        <f>VLOOKUP(I1766,'[1]Table B'!A:B,2,FALSE)</f>
        <v>CU-HE-Non-specific Activity</v>
      </c>
      <c r="K1766" s="9" t="str">
        <f t="shared" si="83"/>
        <v>500-CU-HE-Non-specific Activity</v>
      </c>
      <c r="L1766" s="9" t="str">
        <f>IFERROR(VLOOKUP(A1766,'[1]VAC as of March 2024'!A:K,11,FALSE),"No")</f>
        <v>No</v>
      </c>
      <c r="M1766" s="9" t="s">
        <v>2240</v>
      </c>
      <c r="Q1766" s="2"/>
    </row>
    <row r="1767" spans="1:17" x14ac:dyDescent="0.25">
      <c r="A1767" s="33" t="str">
        <f t="shared" si="81"/>
        <v>2790001000</v>
      </c>
      <c r="B1767" s="33" t="s">
        <v>2396</v>
      </c>
      <c r="C1767" s="33" t="s">
        <v>1</v>
      </c>
      <c r="D1767" s="9" t="str">
        <f t="shared" si="82"/>
        <v>279001000</v>
      </c>
      <c r="E1767" s="34">
        <v>27900</v>
      </c>
      <c r="F1767" s="34">
        <v>1000</v>
      </c>
      <c r="G1767" s="9" t="str">
        <f>VLOOKUP(B1767,'[1]Business Unit Lookup'!A:B,2,FALSE)</f>
        <v>Danville Community College</v>
      </c>
      <c r="H1767" s="33" t="str">
        <f>VLOOKUP(C1767,'[1]Fund Lookup'!B:C,2,FALSE)</f>
        <v>General Fund</v>
      </c>
      <c r="I1767" s="35" t="s">
        <v>2236</v>
      </c>
      <c r="J1767" s="33" t="str">
        <f>VLOOKUP(I1767,'[1]Table B'!A:B,2,FALSE)</f>
        <v>General</v>
      </c>
      <c r="K1767" s="9" t="str">
        <f t="shared" si="83"/>
        <v>100-General</v>
      </c>
      <c r="L1767" s="9" t="str">
        <f>IFERROR(VLOOKUP(A1767,'[1]VAC as of March 2024'!A:K,11,FALSE),"No")</f>
        <v>No</v>
      </c>
      <c r="M1767" s="9" t="s">
        <v>2237</v>
      </c>
      <c r="O1767" s="33" t="s">
        <v>2240</v>
      </c>
      <c r="P1767" s="33" t="s">
        <v>6061</v>
      </c>
      <c r="Q1767" s="2" t="str">
        <f>VLOOKUP(P1767,'[1]Table E'!A:C,3,FALSE)</f>
        <v>Unassigned</v>
      </c>
    </row>
    <row r="1768" spans="1:17" x14ac:dyDescent="0.25">
      <c r="A1768" s="33" t="str">
        <f t="shared" si="81"/>
        <v>2790003000</v>
      </c>
      <c r="B1768" s="33" t="s">
        <v>2396</v>
      </c>
      <c r="C1768" s="33" t="s">
        <v>772</v>
      </c>
      <c r="D1768" s="9" t="str">
        <f t="shared" si="82"/>
        <v>279003000</v>
      </c>
      <c r="E1768" s="34">
        <v>27900</v>
      </c>
      <c r="F1768" s="34">
        <v>3000</v>
      </c>
      <c r="G1768" s="9" t="str">
        <f>VLOOKUP(B1768,'[1]Business Unit Lookup'!A:B,2,FALSE)</f>
        <v>Danville Community College</v>
      </c>
      <c r="H1768" s="33" t="str">
        <f>VLOOKUP(C1768,'[1]Fund Lookup'!B:C,2,FALSE)</f>
        <v>Higher Education Operating</v>
      </c>
      <c r="I1768" s="35" t="s">
        <v>2307</v>
      </c>
      <c r="J1768" s="33" t="str">
        <f>VLOOKUP(I1768,'[1]Table B'!A:B,2,FALSE)</f>
        <v>CU-HE-Non-specific Activity</v>
      </c>
      <c r="K1768" s="9" t="str">
        <f t="shared" si="83"/>
        <v>500-CU-HE-Non-specific Activity</v>
      </c>
      <c r="L1768" s="9" t="str">
        <f>IFERROR(VLOOKUP(A1768,'[1]VAC as of March 2024'!A:K,11,FALSE),"No")</f>
        <v>No</v>
      </c>
      <c r="M1768" s="9" t="s">
        <v>2240</v>
      </c>
      <c r="Q1768" s="2"/>
    </row>
    <row r="1769" spans="1:17" x14ac:dyDescent="0.25">
      <c r="A1769" s="33" t="str">
        <f t="shared" si="81"/>
        <v>2790003010</v>
      </c>
      <c r="B1769" s="33" t="s">
        <v>2396</v>
      </c>
      <c r="C1769" s="33" t="s">
        <v>775</v>
      </c>
      <c r="D1769" s="9" t="str">
        <f t="shared" si="82"/>
        <v>279003010</v>
      </c>
      <c r="E1769" s="34">
        <v>27900</v>
      </c>
      <c r="F1769" s="34">
        <v>3010</v>
      </c>
      <c r="G1769" s="9" t="str">
        <f>VLOOKUP(B1769,'[1]Business Unit Lookup'!A:B,2,FALSE)</f>
        <v>Danville Community College</v>
      </c>
      <c r="H1769" s="33" t="str">
        <f>VLOOKUP(C1769,'[1]Fund Lookup'!B:C,2,FALSE)</f>
        <v>Higher Education Federal</v>
      </c>
      <c r="I1769" s="35" t="s">
        <v>2307</v>
      </c>
      <c r="J1769" s="33" t="str">
        <f>VLOOKUP(I1769,'[1]Table B'!A:B,2,FALSE)</f>
        <v>CU-HE-Non-specific Activity</v>
      </c>
      <c r="K1769" s="9" t="str">
        <f t="shared" si="83"/>
        <v>500-CU-HE-Non-specific Activity</v>
      </c>
      <c r="L1769" s="9" t="str">
        <f>IFERROR(VLOOKUP(A1769,'[1]VAC as of March 2024'!A:K,11,FALSE),"No")</f>
        <v>No</v>
      </c>
      <c r="M1769" s="9" t="s">
        <v>2248</v>
      </c>
      <c r="Q1769" s="2"/>
    </row>
    <row r="1770" spans="1:17" x14ac:dyDescent="0.25">
      <c r="A1770" s="33" t="str">
        <f t="shared" si="81"/>
        <v>2790003020</v>
      </c>
      <c r="B1770" s="33" t="s">
        <v>2396</v>
      </c>
      <c r="C1770" s="33" t="s">
        <v>778</v>
      </c>
      <c r="D1770" s="9" t="str">
        <f t="shared" si="82"/>
        <v>279003020</v>
      </c>
      <c r="E1770" s="34">
        <v>27900</v>
      </c>
      <c r="F1770" s="34">
        <v>3020</v>
      </c>
      <c r="G1770" s="9" t="str">
        <f>VLOOKUP(B1770,'[1]Business Unit Lookup'!A:B,2,FALSE)</f>
        <v>Danville Community College</v>
      </c>
      <c r="H1770" s="33" t="str">
        <f>VLOOKUP(C1770,'[1]Fund Lookup'!B:C,2,FALSE)</f>
        <v>Foundation/Othr Grants/Cntrcts</v>
      </c>
      <c r="I1770" s="35" t="s">
        <v>2307</v>
      </c>
      <c r="J1770" s="33" t="str">
        <f>VLOOKUP(I1770,'[1]Table B'!A:B,2,FALSE)</f>
        <v>CU-HE-Non-specific Activity</v>
      </c>
      <c r="K1770" s="9" t="str">
        <f t="shared" si="83"/>
        <v>500-CU-HE-Non-specific Activity</v>
      </c>
      <c r="L1770" s="9" t="str">
        <f>IFERROR(VLOOKUP(A1770,'[1]VAC as of March 2024'!A:K,11,FALSE),"No")</f>
        <v>No</v>
      </c>
      <c r="M1770" s="9" t="s">
        <v>2248</v>
      </c>
      <c r="Q1770" s="2"/>
    </row>
    <row r="1771" spans="1:17" x14ac:dyDescent="0.25">
      <c r="A1771" s="33" t="str">
        <f t="shared" si="81"/>
        <v>2790003030</v>
      </c>
      <c r="B1771" s="33" t="s">
        <v>2396</v>
      </c>
      <c r="C1771" s="33" t="s">
        <v>780</v>
      </c>
      <c r="D1771" s="9" t="str">
        <f t="shared" si="82"/>
        <v>279003030</v>
      </c>
      <c r="E1771" s="34">
        <v>27900</v>
      </c>
      <c r="F1771" s="34">
        <v>3030</v>
      </c>
      <c r="G1771" s="9" t="str">
        <f>VLOOKUP(B1771,'[1]Business Unit Lookup'!A:B,2,FALSE)</f>
        <v>Danville Community College</v>
      </c>
      <c r="H1771" s="33" t="str">
        <f>VLOOKUP(C1771,'[1]Fund Lookup'!B:C,2,FALSE)</f>
        <v>Indirect Cost Recovery</v>
      </c>
      <c r="I1771" s="35" t="s">
        <v>2307</v>
      </c>
      <c r="J1771" s="33" t="str">
        <f>VLOOKUP(I1771,'[1]Table B'!A:B,2,FALSE)</f>
        <v>CU-HE-Non-specific Activity</v>
      </c>
      <c r="K1771" s="9" t="str">
        <f t="shared" si="83"/>
        <v>500-CU-HE-Non-specific Activity</v>
      </c>
      <c r="L1771" s="9" t="str">
        <f>IFERROR(VLOOKUP(A1771,'[1]VAC as of March 2024'!A:K,11,FALSE),"No")</f>
        <v>No</v>
      </c>
      <c r="M1771" s="9" t="s">
        <v>2240</v>
      </c>
      <c r="Q1771" s="2"/>
    </row>
    <row r="1772" spans="1:17" x14ac:dyDescent="0.25">
      <c r="A1772" s="33" t="str">
        <f t="shared" si="81"/>
        <v>2790003040</v>
      </c>
      <c r="B1772" s="87" t="s">
        <v>2396</v>
      </c>
      <c r="C1772" s="36" t="s">
        <v>8347</v>
      </c>
      <c r="D1772" s="9" t="str">
        <f t="shared" si="82"/>
        <v>279003040</v>
      </c>
      <c r="E1772" s="87">
        <v>27900</v>
      </c>
      <c r="F1772" s="37">
        <v>3040</v>
      </c>
      <c r="G1772" s="9" t="str">
        <f>VLOOKUP(B1772,'[1]Business Unit Lookup'!A:B,2,FALSE)</f>
        <v>Danville Community College</v>
      </c>
      <c r="H1772" s="33" t="str">
        <f>VLOOKUP(C1772,'[1]Fund Lookup'!B:C,2,FALSE)</f>
        <v>Institutional Reserve Fund</v>
      </c>
      <c r="I1772" s="35" t="s">
        <v>2307</v>
      </c>
      <c r="J1772" s="33" t="str">
        <f>VLOOKUP(I1772,'[1]Table B'!A:B,2,FALSE)</f>
        <v>CU-HE-Non-specific Activity</v>
      </c>
      <c r="K1772" s="9" t="str">
        <f t="shared" si="83"/>
        <v>500-CU-HE-Non-specific Activity</v>
      </c>
      <c r="L1772" s="9" t="str">
        <f>IFERROR(VLOOKUP(A1772,'[1]VAC as of March 2024'!A:K,11,FALSE),"No")</f>
        <v>No</v>
      </c>
      <c r="M1772" s="37" t="s">
        <v>2240</v>
      </c>
      <c r="O1772" s="38"/>
      <c r="P1772" s="38"/>
      <c r="Q1772" s="2"/>
    </row>
    <row r="1773" spans="1:17" x14ac:dyDescent="0.25">
      <c r="A1773" s="33" t="str">
        <f t="shared" si="81"/>
        <v>2790003060</v>
      </c>
      <c r="B1773" s="33" t="s">
        <v>2396</v>
      </c>
      <c r="C1773" s="33" t="s">
        <v>785</v>
      </c>
      <c r="D1773" s="9" t="str">
        <f t="shared" si="82"/>
        <v>279003060</v>
      </c>
      <c r="E1773" s="34">
        <v>27900</v>
      </c>
      <c r="F1773" s="34">
        <v>3060</v>
      </c>
      <c r="G1773" s="9" t="str">
        <f>VLOOKUP(B1773,'[1]Business Unit Lookup'!A:B,2,FALSE)</f>
        <v>Danville Community College</v>
      </c>
      <c r="H1773" s="33" t="str">
        <f>VLOOKUP(C1773,'[1]Fund Lookup'!B:C,2,FALSE)</f>
        <v>Auxiliary Enterprise</v>
      </c>
      <c r="I1773" s="35" t="s">
        <v>2307</v>
      </c>
      <c r="J1773" s="33" t="str">
        <f>VLOOKUP(I1773,'[1]Table B'!A:B,2,FALSE)</f>
        <v>CU-HE-Non-specific Activity</v>
      </c>
      <c r="K1773" s="9" t="str">
        <f t="shared" si="83"/>
        <v>500-CU-HE-Non-specific Activity</v>
      </c>
      <c r="L1773" s="9" t="str">
        <f>IFERROR(VLOOKUP(A1773,'[1]VAC as of March 2024'!A:K,11,FALSE),"No")</f>
        <v>No</v>
      </c>
      <c r="M1773" s="9" t="s">
        <v>2240</v>
      </c>
      <c r="Q1773" s="2"/>
    </row>
    <row r="1774" spans="1:17" x14ac:dyDescent="0.25">
      <c r="A1774" s="33" t="str">
        <f t="shared" si="81"/>
        <v>2790003080</v>
      </c>
      <c r="B1774" s="33" t="s">
        <v>2396</v>
      </c>
      <c r="C1774" s="33" t="s">
        <v>790</v>
      </c>
      <c r="D1774" s="9" t="str">
        <f t="shared" si="82"/>
        <v>279003080</v>
      </c>
      <c r="E1774" s="34">
        <v>27900</v>
      </c>
      <c r="F1774" s="34">
        <v>3080</v>
      </c>
      <c r="G1774" s="9" t="str">
        <f>VLOOKUP(B1774,'[1]Business Unit Lookup'!A:B,2,FALSE)</f>
        <v>Danville Community College</v>
      </c>
      <c r="H1774" s="33" t="str">
        <f>VLOOKUP(C1774,'[1]Fund Lookup'!B:C,2,FALSE)</f>
        <v>Work Study</v>
      </c>
      <c r="I1774" s="35" t="s">
        <v>2307</v>
      </c>
      <c r="J1774" s="33" t="str">
        <f>VLOOKUP(I1774,'[1]Table B'!A:B,2,FALSE)</f>
        <v>CU-HE-Non-specific Activity</v>
      </c>
      <c r="K1774" s="9" t="str">
        <f t="shared" si="83"/>
        <v>500-CU-HE-Non-specific Activity</v>
      </c>
      <c r="L1774" s="9" t="str">
        <f>IFERROR(VLOOKUP(A1774,'[1]VAC as of March 2024'!A:K,11,FALSE),"No")</f>
        <v>No</v>
      </c>
      <c r="M1774" s="9" t="s">
        <v>2248</v>
      </c>
      <c r="Q1774" s="2"/>
    </row>
    <row r="1775" spans="1:17" x14ac:dyDescent="0.25">
      <c r="A1775" s="33" t="str">
        <f t="shared" si="81"/>
        <v>2790003170</v>
      </c>
      <c r="B1775" s="33" t="s">
        <v>2396</v>
      </c>
      <c r="C1775" s="33" t="s">
        <v>809</v>
      </c>
      <c r="D1775" s="9" t="str">
        <f t="shared" si="82"/>
        <v>279003170</v>
      </c>
      <c r="E1775" s="34">
        <v>27900</v>
      </c>
      <c r="F1775" s="34">
        <v>3170</v>
      </c>
      <c r="G1775" s="9" t="str">
        <f>VLOOKUP(B1775,'[1]Business Unit Lookup'!A:B,2,FALSE)</f>
        <v>Danville Community College</v>
      </c>
      <c r="H1775" s="33" t="str">
        <f>VLOOKUP(C1775,'[1]Fund Lookup'!B:C,2,FALSE)</f>
        <v>Student Financial Assistance</v>
      </c>
      <c r="I1775" s="35" t="s">
        <v>2307</v>
      </c>
      <c r="J1775" s="33" t="str">
        <f>VLOOKUP(I1775,'[1]Table B'!A:B,2,FALSE)</f>
        <v>CU-HE-Non-specific Activity</v>
      </c>
      <c r="K1775" s="9" t="str">
        <f t="shared" si="83"/>
        <v>500-CU-HE-Non-specific Activity</v>
      </c>
      <c r="L1775" s="9" t="str">
        <f>IFERROR(VLOOKUP(A1775,'[1]VAC as of March 2024'!A:K,11,FALSE),"No")</f>
        <v>No</v>
      </c>
      <c r="M1775" s="9" t="s">
        <v>2240</v>
      </c>
      <c r="Q1775" s="2"/>
    </row>
    <row r="1776" spans="1:17" x14ac:dyDescent="0.25">
      <c r="A1776" s="33" t="str">
        <f t="shared" si="81"/>
        <v>2790003190</v>
      </c>
      <c r="B1776" s="33" t="s">
        <v>2396</v>
      </c>
      <c r="C1776" s="33" t="s">
        <v>811</v>
      </c>
      <c r="D1776" s="9" t="str">
        <f t="shared" si="82"/>
        <v>279003190</v>
      </c>
      <c r="E1776" s="34">
        <v>27900</v>
      </c>
      <c r="F1776" s="34">
        <v>3190</v>
      </c>
      <c r="G1776" s="9" t="str">
        <f>VLOOKUP(B1776,'[1]Business Unit Lookup'!A:B,2,FALSE)</f>
        <v>Danville Community College</v>
      </c>
      <c r="H1776" s="33" t="str">
        <f>VLOOKUP(C1776,'[1]Fund Lookup'!B:C,2,FALSE)</f>
        <v>Workforce Development Program</v>
      </c>
      <c r="I1776" s="35" t="s">
        <v>2307</v>
      </c>
      <c r="J1776" s="33" t="str">
        <f>VLOOKUP(I1776,'[1]Table B'!A:B,2,FALSE)</f>
        <v>CU-HE-Non-specific Activity</v>
      </c>
      <c r="K1776" s="9" t="str">
        <f t="shared" si="83"/>
        <v>500-CU-HE-Non-specific Activity</v>
      </c>
      <c r="L1776" s="9" t="str">
        <f>IFERROR(VLOOKUP(A1776,'[1]VAC as of March 2024'!A:K,11,FALSE),"No")</f>
        <v>No</v>
      </c>
      <c r="M1776" s="9" t="s">
        <v>2240</v>
      </c>
      <c r="Q1776" s="2"/>
    </row>
    <row r="1777" spans="1:17" ht="15.75" x14ac:dyDescent="0.25">
      <c r="A1777" s="33" t="str">
        <f t="shared" si="81"/>
        <v>2790003210</v>
      </c>
      <c r="B1777" s="43" t="s">
        <v>2396</v>
      </c>
      <c r="C1777" s="36" t="s">
        <v>6135</v>
      </c>
      <c r="D1777" s="9" t="str">
        <f t="shared" si="82"/>
        <v>279003210</v>
      </c>
      <c r="E1777" s="44">
        <v>27900</v>
      </c>
      <c r="F1777" s="37">
        <v>3210</v>
      </c>
      <c r="G1777" s="9" t="str">
        <f>VLOOKUP(B1777,'[1]Business Unit Lookup'!A:B,2,FALSE)</f>
        <v>Danville Community College</v>
      </c>
      <c r="H1777" s="33" t="str">
        <f>VLOOKUP(C1777,'[1]Fund Lookup'!B:C,2,FALSE)</f>
        <v>ARP-CrvStLoclFisRecFd-COVID-19</v>
      </c>
      <c r="I1777" s="35" t="s">
        <v>2307</v>
      </c>
      <c r="J1777" s="33" t="str">
        <f>VLOOKUP(I1777,'[1]Table B'!A:B,2,FALSE)</f>
        <v>CU-HE-Non-specific Activity</v>
      </c>
      <c r="K1777" s="9" t="str">
        <f t="shared" si="83"/>
        <v>500-CU-HE-Non-specific Activity</v>
      </c>
      <c r="L1777" s="9" t="str">
        <f>IFERROR(VLOOKUP(A1777,'[1]VAC as of March 2024'!A:K,11,FALSE),"No")</f>
        <v>No</v>
      </c>
      <c r="M1777" s="38" t="s">
        <v>5493</v>
      </c>
      <c r="O1777" s="38"/>
      <c r="P1777" s="38"/>
      <c r="Q1777" s="2"/>
    </row>
    <row r="1778" spans="1:17" x14ac:dyDescent="0.25">
      <c r="A1778" s="33" t="str">
        <f t="shared" si="81"/>
        <v>2790003230</v>
      </c>
      <c r="B1778" s="33" t="s">
        <v>2396</v>
      </c>
      <c r="C1778" s="33" t="s">
        <v>6136</v>
      </c>
      <c r="D1778" s="9" t="str">
        <f t="shared" si="82"/>
        <v>279003230</v>
      </c>
      <c r="E1778" s="34">
        <v>27900</v>
      </c>
      <c r="F1778" s="34">
        <v>3230</v>
      </c>
      <c r="G1778" s="9" t="str">
        <f>VLOOKUP(B1778,'[1]Business Unit Lookup'!A:B,2,FALSE)</f>
        <v>Danville Community College</v>
      </c>
      <c r="H1778" s="33" t="str">
        <f>VLOOKUP(C1778,'[1]Fund Lookup'!B:C,2,FALSE)</f>
        <v>Epi&amp;LabCpctyInfctsDis-COVID-19</v>
      </c>
      <c r="I1778" s="35" t="s">
        <v>2307</v>
      </c>
      <c r="J1778" s="33" t="str">
        <f>VLOOKUP(I1778,'[1]Table B'!A:B,2,FALSE)</f>
        <v>CU-HE-Non-specific Activity</v>
      </c>
      <c r="K1778" s="9" t="str">
        <f t="shared" si="83"/>
        <v>500-CU-HE-Non-specific Activity</v>
      </c>
      <c r="L1778" s="9" t="str">
        <f>IFERROR(VLOOKUP(A1778,'[1]VAC as of March 2024'!A:K,11,FALSE),"No")</f>
        <v>No</v>
      </c>
      <c r="M1778" s="9" t="s">
        <v>5493</v>
      </c>
      <c r="Q1778" s="2"/>
    </row>
    <row r="1779" spans="1:17" x14ac:dyDescent="0.25">
      <c r="A1779" s="33" t="str">
        <f t="shared" si="81"/>
        <v>2790003280</v>
      </c>
      <c r="B1779" s="33" t="s">
        <v>2396</v>
      </c>
      <c r="C1779" s="33" t="s">
        <v>5559</v>
      </c>
      <c r="D1779" s="9" t="str">
        <f t="shared" si="82"/>
        <v>279003280</v>
      </c>
      <c r="E1779" s="34">
        <v>27900</v>
      </c>
      <c r="F1779" s="34">
        <v>3280</v>
      </c>
      <c r="G1779" s="9" t="str">
        <f>VLOOKUP(B1779,'[1]Business Unit Lookup'!A:B,2,FALSE)</f>
        <v>Danville Community College</v>
      </c>
      <c r="H1779" s="33" t="str">
        <f>VLOOKUP(C1779,'[1]Fund Lookup'!B:C,2,FALSE)</f>
        <v>CoronavrsEmrSpplFdPrg-COVID-19</v>
      </c>
      <c r="I1779" s="35" t="s">
        <v>2307</v>
      </c>
      <c r="J1779" s="33" t="str">
        <f>VLOOKUP(I1779,'[1]Table B'!A:B,2,FALSE)</f>
        <v>CU-HE-Non-specific Activity</v>
      </c>
      <c r="K1779" s="9" t="str">
        <f t="shared" si="83"/>
        <v>500-CU-HE-Non-specific Activity</v>
      </c>
      <c r="L1779" s="9" t="str">
        <f>IFERROR(VLOOKUP(A1779,'[1]VAC as of March 2024'!A:K,11,FALSE),"No")</f>
        <v>No</v>
      </c>
      <c r="M1779" s="9" t="s">
        <v>5493</v>
      </c>
      <c r="Q1779" s="2"/>
    </row>
    <row r="1780" spans="1:17" x14ac:dyDescent="0.25">
      <c r="A1780" s="33" t="str">
        <f t="shared" si="81"/>
        <v>2790003410</v>
      </c>
      <c r="B1780" s="40" t="s">
        <v>2396</v>
      </c>
      <c r="C1780" s="36" t="s">
        <v>5581</v>
      </c>
      <c r="D1780" s="9" t="str">
        <f t="shared" si="82"/>
        <v>279003410</v>
      </c>
      <c r="E1780" s="40">
        <v>27900</v>
      </c>
      <c r="F1780" s="37">
        <v>3410</v>
      </c>
      <c r="G1780" s="9" t="str">
        <f>VLOOKUP(B1780,'[1]Business Unit Lookup'!A:B,2,FALSE)</f>
        <v>Danville Community College</v>
      </c>
      <c r="H1780" s="33" t="str">
        <f>VLOOKUP(C1780,'[1]Fund Lookup'!B:C,2,FALSE)</f>
        <v>GEER Fund - COVID-19</v>
      </c>
      <c r="I1780" s="35" t="s">
        <v>2307</v>
      </c>
      <c r="J1780" s="33" t="str">
        <f>VLOOKUP(I1780,'[1]Table B'!A:B,2,FALSE)</f>
        <v>CU-HE-Non-specific Activity</v>
      </c>
      <c r="K1780" s="9" t="str">
        <f t="shared" si="83"/>
        <v>500-CU-HE-Non-specific Activity</v>
      </c>
      <c r="L1780" s="9" t="str">
        <f>IFERROR(VLOOKUP(A1780,'[1]VAC as of March 2024'!A:K,11,FALSE),"No")</f>
        <v>No</v>
      </c>
      <c r="M1780" s="38" t="s">
        <v>5493</v>
      </c>
      <c r="O1780" s="38"/>
      <c r="P1780" s="38"/>
      <c r="Q1780" s="82"/>
    </row>
    <row r="1781" spans="1:17" x14ac:dyDescent="0.25">
      <c r="A1781" s="33" t="str">
        <f t="shared" si="81"/>
        <v>2790003420</v>
      </c>
      <c r="B1781" s="33" t="s">
        <v>2396</v>
      </c>
      <c r="C1781" s="33" t="s">
        <v>5584</v>
      </c>
      <c r="D1781" s="9" t="str">
        <f t="shared" si="82"/>
        <v>279003420</v>
      </c>
      <c r="E1781" s="34">
        <v>27900</v>
      </c>
      <c r="F1781" s="34">
        <v>3420</v>
      </c>
      <c r="G1781" s="9" t="str">
        <f>VLOOKUP(B1781,'[1]Business Unit Lookup'!A:B,2,FALSE)</f>
        <v>Danville Community College</v>
      </c>
      <c r="H1781" s="33" t="str">
        <f>VLOOKUP(C1781,'[1]Fund Lookup'!B:C,2,FALSE)</f>
        <v>Caresactrlffd-General-Covid-19</v>
      </c>
      <c r="I1781" s="35" t="s">
        <v>2307</v>
      </c>
      <c r="J1781" s="33" t="str">
        <f>VLOOKUP(I1781,'[1]Table B'!A:B,2,FALSE)</f>
        <v>CU-HE-Non-specific Activity</v>
      </c>
      <c r="K1781" s="9" t="str">
        <f t="shared" si="83"/>
        <v>500-CU-HE-Non-specific Activity</v>
      </c>
      <c r="L1781" s="9" t="str">
        <f>IFERROR(VLOOKUP(A1781,'[1]VAC as of March 2024'!A:K,11,FALSE),"No")</f>
        <v>No</v>
      </c>
      <c r="M1781" s="9" t="s">
        <v>5493</v>
      </c>
      <c r="Q1781" s="2"/>
    </row>
    <row r="1782" spans="1:17" x14ac:dyDescent="0.25">
      <c r="A1782" s="33" t="str">
        <f t="shared" si="81"/>
        <v>2790003440</v>
      </c>
      <c r="B1782" s="33" t="s">
        <v>2396</v>
      </c>
      <c r="C1782" s="33" t="s">
        <v>5370</v>
      </c>
      <c r="D1782" s="9" t="str">
        <f t="shared" si="82"/>
        <v>279003440</v>
      </c>
      <c r="E1782" s="34">
        <v>27900</v>
      </c>
      <c r="F1782" s="34">
        <v>3440</v>
      </c>
      <c r="G1782" s="9" t="str">
        <f>VLOOKUP(B1782,'[1]Business Unit Lookup'!A:B,2,FALSE)</f>
        <v>Danville Community College</v>
      </c>
      <c r="H1782" s="33" t="str">
        <f>VLOOKUP(C1782,'[1]Fund Lookup'!B:C,2,FALSE)</f>
        <v>EduStabFund-Students-COVID-19</v>
      </c>
      <c r="I1782" s="35" t="s">
        <v>2307</v>
      </c>
      <c r="J1782" s="33" t="str">
        <f>VLOOKUP(I1782,'[1]Table B'!A:B,2,FALSE)</f>
        <v>CU-HE-Non-specific Activity</v>
      </c>
      <c r="K1782" s="9" t="str">
        <f t="shared" si="83"/>
        <v>500-CU-HE-Non-specific Activity</v>
      </c>
      <c r="L1782" s="9" t="str">
        <f>IFERROR(VLOOKUP(A1782,'[1]VAC as of March 2024'!A:K,11,FALSE),"No")</f>
        <v>No</v>
      </c>
      <c r="M1782" s="9" t="s">
        <v>5493</v>
      </c>
      <c r="Q1782" s="2"/>
    </row>
    <row r="1783" spans="1:17" x14ac:dyDescent="0.25">
      <c r="A1783" s="33" t="str">
        <f t="shared" si="81"/>
        <v>2790003460</v>
      </c>
      <c r="B1783" s="41" t="s">
        <v>2396</v>
      </c>
      <c r="C1783" s="36" t="s">
        <v>8470</v>
      </c>
      <c r="D1783" s="9" t="str">
        <f t="shared" si="82"/>
        <v>279003460</v>
      </c>
      <c r="E1783" s="41">
        <v>27900</v>
      </c>
      <c r="F1783" s="37">
        <v>3460</v>
      </c>
      <c r="G1783" s="9" t="str">
        <f>VLOOKUP(B1783,'[1]Business Unit Lookup'!A:B,2,FALSE)</f>
        <v>Danville Community College</v>
      </c>
      <c r="H1783" s="33" t="str">
        <f>VLOOKUP(C1783,'[1]Fund Lookup'!B:C,2,FALSE)</f>
        <v>Innovative internship Fund</v>
      </c>
      <c r="I1783" s="35" t="s">
        <v>2307</v>
      </c>
      <c r="J1783" s="33" t="str">
        <f>VLOOKUP(I1783,'[1]Table B'!A:B,2,FALSE)</f>
        <v>CU-HE-Non-specific Activity</v>
      </c>
      <c r="K1783" s="9" t="str">
        <f t="shared" si="83"/>
        <v>500-CU-HE-Non-specific Activity</v>
      </c>
      <c r="L1783" s="9" t="str">
        <f>IFERROR(VLOOKUP(A1783,'[1]VAC as of March 2024'!A:K,11,FALSE),"No")</f>
        <v>No</v>
      </c>
      <c r="M1783" s="38" t="s">
        <v>2240</v>
      </c>
      <c r="O1783" s="38"/>
      <c r="P1783" s="38"/>
      <c r="Q1783" s="2"/>
    </row>
    <row r="1784" spans="1:17" x14ac:dyDescent="0.25">
      <c r="A1784" s="33" t="str">
        <f t="shared" si="81"/>
        <v>2790003490</v>
      </c>
      <c r="B1784" s="41" t="s">
        <v>2396</v>
      </c>
      <c r="C1784" s="36" t="s">
        <v>8475</v>
      </c>
      <c r="D1784" s="9" t="str">
        <f t="shared" si="82"/>
        <v>279003490</v>
      </c>
      <c r="E1784" s="41">
        <v>27900</v>
      </c>
      <c r="F1784" s="37">
        <v>3490</v>
      </c>
      <c r="G1784" s="9" t="str">
        <f>VLOOKUP(B1784,'[1]Business Unit Lookup'!A:B,2,FALSE)</f>
        <v>Danville Community College</v>
      </c>
      <c r="H1784" s="33" t="str">
        <f>VLOOKUP(C1784,'[1]Fund Lookup'!B:C,2,FALSE)</f>
        <v>NewEconomyWrkfrcCrdntlGrntFnd</v>
      </c>
      <c r="I1784" s="35" t="s">
        <v>2307</v>
      </c>
      <c r="J1784" s="33" t="str">
        <f>VLOOKUP(I1784,'[1]Table B'!A:B,2,FALSE)</f>
        <v>CU-HE-Non-specific Activity</v>
      </c>
      <c r="K1784" s="9" t="str">
        <f t="shared" si="83"/>
        <v>500-CU-HE-Non-specific Activity</v>
      </c>
      <c r="L1784" s="9" t="str">
        <f>IFERROR(VLOOKUP(A1784,'[1]VAC as of March 2024'!A:K,11,FALSE),"No")</f>
        <v>No</v>
      </c>
      <c r="M1784" s="38" t="s">
        <v>2240</v>
      </c>
      <c r="O1784" s="38"/>
      <c r="P1784" s="38"/>
      <c r="Q1784" s="2"/>
    </row>
    <row r="1785" spans="1:17" x14ac:dyDescent="0.25">
      <c r="A1785" s="33" t="str">
        <f t="shared" si="81"/>
        <v>2790003690</v>
      </c>
      <c r="B1785" s="33" t="s">
        <v>2396</v>
      </c>
      <c r="C1785" s="33" t="s">
        <v>5373</v>
      </c>
      <c r="D1785" s="9" t="str">
        <f t="shared" si="82"/>
        <v>279003690</v>
      </c>
      <c r="E1785" s="34">
        <v>27900</v>
      </c>
      <c r="F1785" s="34">
        <v>3690</v>
      </c>
      <c r="G1785" s="9" t="str">
        <f>VLOOKUP(B1785,'[1]Business Unit Lookup'!A:B,2,FALSE)</f>
        <v>Danville Community College</v>
      </c>
      <c r="H1785" s="33" t="str">
        <f>VLOOKUP(C1785,'[1]Fund Lookup'!B:C,2,FALSE)</f>
        <v>EduStabFund-Institutn-COVID-19</v>
      </c>
      <c r="I1785" s="35" t="s">
        <v>2307</v>
      </c>
      <c r="J1785" s="33" t="str">
        <f>VLOOKUP(I1785,'[1]Table B'!A:B,2,FALSE)</f>
        <v>CU-HE-Non-specific Activity</v>
      </c>
      <c r="K1785" s="9" t="str">
        <f t="shared" si="83"/>
        <v>500-CU-HE-Non-specific Activity</v>
      </c>
      <c r="L1785" s="9" t="str">
        <f>IFERROR(VLOOKUP(A1785,'[1]VAC as of March 2024'!A:K,11,FALSE),"No")</f>
        <v>No</v>
      </c>
      <c r="M1785" s="9" t="s">
        <v>5493</v>
      </c>
      <c r="Q1785" s="2"/>
    </row>
    <row r="1786" spans="1:17" x14ac:dyDescent="0.25">
      <c r="A1786" s="33" t="str">
        <f t="shared" si="81"/>
        <v>2790003860</v>
      </c>
      <c r="B1786" s="33" t="s">
        <v>2396</v>
      </c>
      <c r="C1786" s="33" t="s">
        <v>863</v>
      </c>
      <c r="D1786" s="9" t="str">
        <f t="shared" si="82"/>
        <v>279003860</v>
      </c>
      <c r="E1786" s="34">
        <v>27900</v>
      </c>
      <c r="F1786" s="34">
        <v>3860</v>
      </c>
      <c r="G1786" s="9" t="str">
        <f>VLOOKUP(B1786,'[1]Business Unit Lookup'!A:B,2,FALSE)</f>
        <v>Danville Community College</v>
      </c>
      <c r="H1786" s="33" t="str">
        <f>VLOOKUP(C1786,'[1]Fund Lookup'!B:C,2,FALSE)</f>
        <v>Rcycl Matl Sale-Non-Gen/Fed-HE</v>
      </c>
      <c r="I1786" s="35" t="s">
        <v>2307</v>
      </c>
      <c r="J1786" s="33" t="str">
        <f>VLOOKUP(I1786,'[1]Table B'!A:B,2,FALSE)</f>
        <v>CU-HE-Non-specific Activity</v>
      </c>
      <c r="K1786" s="9" t="str">
        <f t="shared" si="83"/>
        <v>500-CU-HE-Non-specific Activity</v>
      </c>
      <c r="L1786" s="9" t="str">
        <f>IFERROR(VLOOKUP(A1786,'[1]VAC as of March 2024'!A:K,11,FALSE),"No")</f>
        <v>No</v>
      </c>
      <c r="M1786" s="9" t="s">
        <v>2240</v>
      </c>
      <c r="Q1786" s="2"/>
    </row>
    <row r="1787" spans="1:17" x14ac:dyDescent="0.25">
      <c r="A1787" s="33" t="str">
        <f t="shared" si="81"/>
        <v>2790003870</v>
      </c>
      <c r="B1787" s="33" t="s">
        <v>2396</v>
      </c>
      <c r="C1787" s="33" t="s">
        <v>865</v>
      </c>
      <c r="D1787" s="9" t="str">
        <f t="shared" si="82"/>
        <v>279003870</v>
      </c>
      <c r="E1787" s="34">
        <v>27900</v>
      </c>
      <c r="F1787" s="34">
        <v>3870</v>
      </c>
      <c r="G1787" s="9" t="str">
        <f>VLOOKUP(B1787,'[1]Business Unit Lookup'!A:B,2,FALSE)</f>
        <v>Danville Community College</v>
      </c>
      <c r="H1787" s="33" t="str">
        <f>VLOOKUP(C1787,'[1]Fund Lookup'!B:C,2,FALSE)</f>
        <v>Srplus Supp&amp;Equip Sales-Gen-HE</v>
      </c>
      <c r="I1787" s="35" t="s">
        <v>2307</v>
      </c>
      <c r="J1787" s="33" t="str">
        <f>VLOOKUP(I1787,'[1]Table B'!A:B,2,FALSE)</f>
        <v>CU-HE-Non-specific Activity</v>
      </c>
      <c r="K1787" s="9" t="str">
        <f t="shared" si="83"/>
        <v>500-CU-HE-Non-specific Activity</v>
      </c>
      <c r="L1787" s="9" t="str">
        <f>IFERROR(VLOOKUP(A1787,'[1]VAC as of March 2024'!A:K,11,FALSE),"No")</f>
        <v>No</v>
      </c>
      <c r="M1787" s="9" t="s">
        <v>2240</v>
      </c>
      <c r="Q1787" s="2"/>
    </row>
    <row r="1788" spans="1:17" x14ac:dyDescent="0.25">
      <c r="A1788" s="33" t="str">
        <f t="shared" si="81"/>
        <v>2790003900</v>
      </c>
      <c r="B1788" s="40" t="s">
        <v>2396</v>
      </c>
      <c r="C1788" s="36" t="s">
        <v>874</v>
      </c>
      <c r="D1788" s="9" t="str">
        <f t="shared" si="82"/>
        <v>279003900</v>
      </c>
      <c r="E1788" s="41">
        <v>27900</v>
      </c>
      <c r="F1788" s="37">
        <v>3900</v>
      </c>
      <c r="G1788" s="9" t="str">
        <f>VLOOKUP(B1788,'[1]Business Unit Lookup'!A:B,2,FALSE)</f>
        <v>Danville Community College</v>
      </c>
      <c r="H1788" s="33" t="str">
        <f>VLOOKUP(C1788,'[1]Fund Lookup'!B:C,2,FALSE)</f>
        <v>Insurance Recovery - Higher Ed</v>
      </c>
      <c r="I1788" s="35" t="s">
        <v>2307</v>
      </c>
      <c r="J1788" s="33" t="str">
        <f>VLOOKUP(I1788,'[1]Table B'!A:B,2,FALSE)</f>
        <v>CU-HE-Non-specific Activity</v>
      </c>
      <c r="K1788" s="9" t="str">
        <f t="shared" si="83"/>
        <v>500-CU-HE-Non-specific Activity</v>
      </c>
      <c r="L1788" s="9" t="str">
        <f>IFERROR(VLOOKUP(A1788,'[1]VAC as of March 2024'!A:K,11,FALSE),"No")</f>
        <v>No</v>
      </c>
      <c r="M1788" s="38" t="s">
        <v>2240</v>
      </c>
      <c r="O1788" s="38"/>
      <c r="P1788" s="38"/>
      <c r="Q1788" s="2"/>
    </row>
    <row r="1789" spans="1:17" x14ac:dyDescent="0.25">
      <c r="A1789" s="33" t="str">
        <f t="shared" si="81"/>
        <v>2790007005</v>
      </c>
      <c r="B1789" s="33" t="s">
        <v>2396</v>
      </c>
      <c r="C1789" s="33" t="s">
        <v>1139</v>
      </c>
      <c r="D1789" s="9" t="str">
        <f t="shared" si="82"/>
        <v>279007005</v>
      </c>
      <c r="E1789" s="34">
        <v>27900</v>
      </c>
      <c r="F1789" s="34">
        <v>7005</v>
      </c>
      <c r="G1789" s="9" t="str">
        <f>VLOOKUP(B1789,'[1]Business Unit Lookup'!A:B,2,FALSE)</f>
        <v>Danville Community College</v>
      </c>
      <c r="H1789" s="33" t="str">
        <f>VLOOKUP(C1789,'[1]Fund Lookup'!B:C,2,FALSE)</f>
        <v>Trust And Agency-VCCS</v>
      </c>
      <c r="I1789" s="35" t="s">
        <v>2307</v>
      </c>
      <c r="J1789" s="33" t="str">
        <f>VLOOKUP(I1789,'[1]Table B'!A:B,2,FALSE)</f>
        <v>CU-HE-Non-specific Activity</v>
      </c>
      <c r="K1789" s="9" t="str">
        <f t="shared" si="83"/>
        <v>500-CU-HE-Non-specific Activity</v>
      </c>
      <c r="L1789" s="9" t="str">
        <f>IFERROR(VLOOKUP(A1789,'[1]VAC as of March 2024'!A:K,11,FALSE),"No")</f>
        <v>No</v>
      </c>
      <c r="M1789" s="9" t="s">
        <v>2248</v>
      </c>
      <c r="Q1789" s="2"/>
    </row>
    <row r="1790" spans="1:17" x14ac:dyDescent="0.25">
      <c r="A1790" s="33" t="str">
        <f t="shared" si="81"/>
        <v>2790008170</v>
      </c>
      <c r="B1790" s="33" t="s">
        <v>2396</v>
      </c>
      <c r="C1790" s="33" t="s">
        <v>1620</v>
      </c>
      <c r="D1790" s="9" t="str">
        <f t="shared" si="82"/>
        <v>279008170</v>
      </c>
      <c r="E1790" s="34">
        <v>27900</v>
      </c>
      <c r="F1790" s="34">
        <v>8170</v>
      </c>
      <c r="G1790" s="9" t="str">
        <f>VLOOKUP(B1790,'[1]Business Unit Lookup'!A:B,2,FALSE)</f>
        <v>Danville Community College</v>
      </c>
      <c r="H1790" s="33" t="str">
        <f>VLOOKUP(C1790,'[1]Fund Lookup'!B:C,2,FALSE)</f>
        <v>VCBA 21St Century</v>
      </c>
      <c r="I1790" s="35" t="s">
        <v>2307</v>
      </c>
      <c r="J1790" s="33" t="str">
        <f>VLOOKUP(I1790,'[1]Table B'!A:B,2,FALSE)</f>
        <v>CU-HE-Non-specific Activity</v>
      </c>
      <c r="K1790" s="9" t="str">
        <f t="shared" si="83"/>
        <v>500-CU-HE-Non-specific Activity</v>
      </c>
      <c r="L1790" s="9" t="str">
        <f>IFERROR(VLOOKUP(A1790,'[1]VAC as of March 2024'!A:K,11,FALSE),"No")</f>
        <v>No</v>
      </c>
      <c r="M1790" s="9" t="s">
        <v>2248</v>
      </c>
      <c r="Q1790" s="2"/>
    </row>
    <row r="1791" spans="1:17" x14ac:dyDescent="0.25">
      <c r="A1791" s="33" t="str">
        <f t="shared" si="81"/>
        <v>2800001000</v>
      </c>
      <c r="B1791" s="33" t="s">
        <v>2397</v>
      </c>
      <c r="C1791" s="33" t="s">
        <v>1</v>
      </c>
      <c r="D1791" s="9" t="str">
        <f t="shared" si="82"/>
        <v>280001000</v>
      </c>
      <c r="E1791" s="34">
        <v>28000</v>
      </c>
      <c r="F1791" s="34">
        <v>1000</v>
      </c>
      <c r="G1791" s="9" t="str">
        <f>VLOOKUP(B1791,'[1]Business Unit Lookup'!A:B,2,FALSE)</f>
        <v>Northern VA Community College</v>
      </c>
      <c r="H1791" s="33" t="str">
        <f>VLOOKUP(C1791,'[1]Fund Lookup'!B:C,2,FALSE)</f>
        <v>General Fund</v>
      </c>
      <c r="I1791" s="35" t="s">
        <v>2236</v>
      </c>
      <c r="J1791" s="33" t="str">
        <f>VLOOKUP(I1791,'[1]Table B'!A:B,2,FALSE)</f>
        <v>General</v>
      </c>
      <c r="K1791" s="9" t="str">
        <f t="shared" si="83"/>
        <v>100-General</v>
      </c>
      <c r="L1791" s="9" t="str">
        <f>IFERROR(VLOOKUP(A1791,'[1]VAC as of March 2024'!A:K,11,FALSE),"No")</f>
        <v>No</v>
      </c>
      <c r="M1791" s="9" t="s">
        <v>2237</v>
      </c>
      <c r="O1791" s="33" t="s">
        <v>2240</v>
      </c>
      <c r="P1791" s="33" t="s">
        <v>6061</v>
      </c>
      <c r="Q1791" s="2" t="str">
        <f>VLOOKUP(P1791,'[1]Table E'!A:C,3,FALSE)</f>
        <v>Unassigned</v>
      </c>
    </row>
    <row r="1792" spans="1:17" x14ac:dyDescent="0.25">
      <c r="A1792" s="33" t="str">
        <f t="shared" si="81"/>
        <v>2800002713</v>
      </c>
      <c r="B1792" s="33" t="s">
        <v>2397</v>
      </c>
      <c r="C1792" s="33" t="s">
        <v>639</v>
      </c>
      <c r="D1792" s="9" t="str">
        <f t="shared" si="82"/>
        <v>280002713</v>
      </c>
      <c r="E1792" s="34">
        <v>28000</v>
      </c>
      <c r="F1792" s="34">
        <v>2713</v>
      </c>
      <c r="G1792" s="9" t="str">
        <f>VLOOKUP(B1792,'[1]Business Unit Lookup'!A:B,2,FALSE)</f>
        <v>Northern VA Community College</v>
      </c>
      <c r="H1792" s="33" t="str">
        <f>VLOOKUP(C1792,'[1]Fund Lookup'!B:C,2,FALSE)</f>
        <v>State Central Garage Pool VCCS</v>
      </c>
      <c r="I1792" s="35" t="s">
        <v>2307</v>
      </c>
      <c r="J1792" s="33" t="str">
        <f>VLOOKUP(I1792,'[1]Table B'!A:B,2,FALSE)</f>
        <v>CU-HE-Non-specific Activity</v>
      </c>
      <c r="K1792" s="9" t="str">
        <f t="shared" si="83"/>
        <v>500-CU-HE-Non-specific Activity</v>
      </c>
      <c r="L1792" s="9" t="str">
        <f>IFERROR(VLOOKUP(A1792,'[1]VAC as of March 2024'!A:K,11,FALSE),"No")</f>
        <v>No</v>
      </c>
      <c r="M1792" s="9" t="s">
        <v>2240</v>
      </c>
      <c r="Q1792" s="2"/>
    </row>
    <row r="1793" spans="1:17" x14ac:dyDescent="0.25">
      <c r="A1793" s="33" t="str">
        <f t="shared" si="81"/>
        <v>2800003000</v>
      </c>
      <c r="B1793" s="33" t="s">
        <v>2397</v>
      </c>
      <c r="C1793" s="33" t="s">
        <v>772</v>
      </c>
      <c r="D1793" s="9" t="str">
        <f t="shared" si="82"/>
        <v>280003000</v>
      </c>
      <c r="E1793" s="34">
        <v>28000</v>
      </c>
      <c r="F1793" s="34">
        <v>3000</v>
      </c>
      <c r="G1793" s="9" t="str">
        <f>VLOOKUP(B1793,'[1]Business Unit Lookup'!A:B,2,FALSE)</f>
        <v>Northern VA Community College</v>
      </c>
      <c r="H1793" s="33" t="str">
        <f>VLOOKUP(C1793,'[1]Fund Lookup'!B:C,2,FALSE)</f>
        <v>Higher Education Operating</v>
      </c>
      <c r="I1793" s="35" t="s">
        <v>2307</v>
      </c>
      <c r="J1793" s="33" t="str">
        <f>VLOOKUP(I1793,'[1]Table B'!A:B,2,FALSE)</f>
        <v>CU-HE-Non-specific Activity</v>
      </c>
      <c r="K1793" s="9" t="str">
        <f t="shared" si="83"/>
        <v>500-CU-HE-Non-specific Activity</v>
      </c>
      <c r="L1793" s="9" t="str">
        <f>IFERROR(VLOOKUP(A1793,'[1]VAC as of March 2024'!A:K,11,FALSE),"No")</f>
        <v>No</v>
      </c>
      <c r="M1793" s="9" t="s">
        <v>2240</v>
      </c>
      <c r="Q1793" s="2"/>
    </row>
    <row r="1794" spans="1:17" x14ac:dyDescent="0.25">
      <c r="A1794" s="33" t="str">
        <f t="shared" ref="A1794:A1857" si="84">CONCATENATE(B1794,C1794)</f>
        <v>2800003010</v>
      </c>
      <c r="B1794" s="33" t="s">
        <v>2397</v>
      </c>
      <c r="C1794" s="33" t="s">
        <v>775</v>
      </c>
      <c r="D1794" s="9" t="str">
        <f t="shared" ref="D1794:D1857" si="85">CONCATENATE(E1794,F1794)</f>
        <v>280003010</v>
      </c>
      <c r="E1794" s="34">
        <v>28000</v>
      </c>
      <c r="F1794" s="34">
        <v>3010</v>
      </c>
      <c r="G1794" s="9" t="str">
        <f>VLOOKUP(B1794,'[1]Business Unit Lookup'!A:B,2,FALSE)</f>
        <v>Northern VA Community College</v>
      </c>
      <c r="H1794" s="33" t="str">
        <f>VLOOKUP(C1794,'[1]Fund Lookup'!B:C,2,FALSE)</f>
        <v>Higher Education Federal</v>
      </c>
      <c r="I1794" s="35" t="s">
        <v>2307</v>
      </c>
      <c r="J1794" s="33" t="str">
        <f>VLOOKUP(I1794,'[1]Table B'!A:B,2,FALSE)</f>
        <v>CU-HE-Non-specific Activity</v>
      </c>
      <c r="K1794" s="9" t="str">
        <f t="shared" ref="K1794:K1857" si="86">CONCATENATE(I1794,"-",J1794)</f>
        <v>500-CU-HE-Non-specific Activity</v>
      </c>
      <c r="L1794" s="9" t="str">
        <f>IFERROR(VLOOKUP(A1794,'[1]VAC as of March 2024'!A:K,11,FALSE),"No")</f>
        <v>No</v>
      </c>
      <c r="M1794" s="9" t="s">
        <v>2248</v>
      </c>
      <c r="Q1794" s="2"/>
    </row>
    <row r="1795" spans="1:17" x14ac:dyDescent="0.25">
      <c r="A1795" s="33" t="str">
        <f t="shared" si="84"/>
        <v>2800003020</v>
      </c>
      <c r="B1795" s="33" t="s">
        <v>2397</v>
      </c>
      <c r="C1795" s="33" t="s">
        <v>778</v>
      </c>
      <c r="D1795" s="9" t="str">
        <f t="shared" si="85"/>
        <v>280003020</v>
      </c>
      <c r="E1795" s="34">
        <v>28000</v>
      </c>
      <c r="F1795" s="34">
        <v>3020</v>
      </c>
      <c r="G1795" s="9" t="str">
        <f>VLOOKUP(B1795,'[1]Business Unit Lookup'!A:B,2,FALSE)</f>
        <v>Northern VA Community College</v>
      </c>
      <c r="H1795" s="33" t="str">
        <f>VLOOKUP(C1795,'[1]Fund Lookup'!B:C,2,FALSE)</f>
        <v>Foundation/Othr Grants/Cntrcts</v>
      </c>
      <c r="I1795" s="35" t="s">
        <v>2307</v>
      </c>
      <c r="J1795" s="33" t="str">
        <f>VLOOKUP(I1795,'[1]Table B'!A:B,2,FALSE)</f>
        <v>CU-HE-Non-specific Activity</v>
      </c>
      <c r="K1795" s="9" t="str">
        <f t="shared" si="86"/>
        <v>500-CU-HE-Non-specific Activity</v>
      </c>
      <c r="L1795" s="9" t="str">
        <f>IFERROR(VLOOKUP(A1795,'[1]VAC as of March 2024'!A:K,11,FALSE),"No")</f>
        <v>No</v>
      </c>
      <c r="M1795" s="9" t="s">
        <v>2248</v>
      </c>
      <c r="Q1795" s="2"/>
    </row>
    <row r="1796" spans="1:17" x14ac:dyDescent="0.25">
      <c r="A1796" s="33" t="str">
        <f t="shared" si="84"/>
        <v>2800003030</v>
      </c>
      <c r="B1796" s="33" t="s">
        <v>2397</v>
      </c>
      <c r="C1796" s="33" t="s">
        <v>780</v>
      </c>
      <c r="D1796" s="9" t="str">
        <f t="shared" si="85"/>
        <v>280003030</v>
      </c>
      <c r="E1796" s="34">
        <v>28000</v>
      </c>
      <c r="F1796" s="34">
        <v>3030</v>
      </c>
      <c r="G1796" s="9" t="str">
        <f>VLOOKUP(B1796,'[1]Business Unit Lookup'!A:B,2,FALSE)</f>
        <v>Northern VA Community College</v>
      </c>
      <c r="H1796" s="33" t="str">
        <f>VLOOKUP(C1796,'[1]Fund Lookup'!B:C,2,FALSE)</f>
        <v>Indirect Cost Recovery</v>
      </c>
      <c r="I1796" s="35" t="s">
        <v>2307</v>
      </c>
      <c r="J1796" s="33" t="str">
        <f>VLOOKUP(I1796,'[1]Table B'!A:B,2,FALSE)</f>
        <v>CU-HE-Non-specific Activity</v>
      </c>
      <c r="K1796" s="9" t="str">
        <f t="shared" si="86"/>
        <v>500-CU-HE-Non-specific Activity</v>
      </c>
      <c r="L1796" s="9" t="str">
        <f>IFERROR(VLOOKUP(A1796,'[1]VAC as of March 2024'!A:K,11,FALSE),"No")</f>
        <v>No</v>
      </c>
      <c r="M1796" s="9" t="s">
        <v>2240</v>
      </c>
      <c r="Q1796" s="2"/>
    </row>
    <row r="1797" spans="1:17" x14ac:dyDescent="0.25">
      <c r="A1797" s="33" t="str">
        <f t="shared" si="84"/>
        <v>2800003040</v>
      </c>
      <c r="B1797" s="87" t="s">
        <v>2397</v>
      </c>
      <c r="C1797" s="36" t="s">
        <v>8347</v>
      </c>
      <c r="D1797" s="9" t="str">
        <f t="shared" si="85"/>
        <v>280003040</v>
      </c>
      <c r="E1797" s="87">
        <v>28000</v>
      </c>
      <c r="F1797" s="37">
        <v>3040</v>
      </c>
      <c r="G1797" s="9" t="str">
        <f>VLOOKUP(B1797,'[1]Business Unit Lookup'!A:B,2,FALSE)</f>
        <v>Northern VA Community College</v>
      </c>
      <c r="H1797" s="33" t="str">
        <f>VLOOKUP(C1797,'[1]Fund Lookup'!B:C,2,FALSE)</f>
        <v>Institutional Reserve Fund</v>
      </c>
      <c r="I1797" s="35" t="s">
        <v>2307</v>
      </c>
      <c r="J1797" s="33" t="str">
        <f>VLOOKUP(I1797,'[1]Table B'!A:B,2,FALSE)</f>
        <v>CU-HE-Non-specific Activity</v>
      </c>
      <c r="K1797" s="9" t="str">
        <f t="shared" si="86"/>
        <v>500-CU-HE-Non-specific Activity</v>
      </c>
      <c r="L1797" s="9" t="str">
        <f>IFERROR(VLOOKUP(A1797,'[1]VAC as of March 2024'!A:K,11,FALSE),"No")</f>
        <v>No</v>
      </c>
      <c r="M1797" s="37" t="s">
        <v>2240</v>
      </c>
      <c r="O1797" s="38"/>
      <c r="P1797" s="38"/>
      <c r="Q1797" s="2"/>
    </row>
    <row r="1798" spans="1:17" x14ac:dyDescent="0.25">
      <c r="A1798" s="33" t="str">
        <f t="shared" si="84"/>
        <v>2800003060</v>
      </c>
      <c r="B1798" s="33" t="s">
        <v>2397</v>
      </c>
      <c r="C1798" s="33" t="s">
        <v>785</v>
      </c>
      <c r="D1798" s="9" t="str">
        <f t="shared" si="85"/>
        <v>280003060</v>
      </c>
      <c r="E1798" s="34">
        <v>28000</v>
      </c>
      <c r="F1798" s="34">
        <v>3060</v>
      </c>
      <c r="G1798" s="9" t="str">
        <f>VLOOKUP(B1798,'[1]Business Unit Lookup'!A:B,2,FALSE)</f>
        <v>Northern VA Community College</v>
      </c>
      <c r="H1798" s="33" t="str">
        <f>VLOOKUP(C1798,'[1]Fund Lookup'!B:C,2,FALSE)</f>
        <v>Auxiliary Enterprise</v>
      </c>
      <c r="I1798" s="35" t="s">
        <v>2307</v>
      </c>
      <c r="J1798" s="33" t="str">
        <f>VLOOKUP(I1798,'[1]Table B'!A:B,2,FALSE)</f>
        <v>CU-HE-Non-specific Activity</v>
      </c>
      <c r="K1798" s="9" t="str">
        <f t="shared" si="86"/>
        <v>500-CU-HE-Non-specific Activity</v>
      </c>
      <c r="L1798" s="9" t="str">
        <f>IFERROR(VLOOKUP(A1798,'[1]VAC as of March 2024'!A:K,11,FALSE),"No")</f>
        <v>No</v>
      </c>
      <c r="M1798" s="9" t="s">
        <v>2240</v>
      </c>
      <c r="Q1798" s="2"/>
    </row>
    <row r="1799" spans="1:17" x14ac:dyDescent="0.25">
      <c r="A1799" s="33" t="str">
        <f t="shared" si="84"/>
        <v>2800003080</v>
      </c>
      <c r="B1799" s="33" t="s">
        <v>2397</v>
      </c>
      <c r="C1799" s="33" t="s">
        <v>790</v>
      </c>
      <c r="D1799" s="9" t="str">
        <f t="shared" si="85"/>
        <v>280003080</v>
      </c>
      <c r="E1799" s="34">
        <v>28000</v>
      </c>
      <c r="F1799" s="34">
        <v>3080</v>
      </c>
      <c r="G1799" s="9" t="str">
        <f>VLOOKUP(B1799,'[1]Business Unit Lookup'!A:B,2,FALSE)</f>
        <v>Northern VA Community College</v>
      </c>
      <c r="H1799" s="33" t="str">
        <f>VLOOKUP(C1799,'[1]Fund Lookup'!B:C,2,FALSE)</f>
        <v>Work Study</v>
      </c>
      <c r="I1799" s="35" t="s">
        <v>2307</v>
      </c>
      <c r="J1799" s="33" t="str">
        <f>VLOOKUP(I1799,'[1]Table B'!A:B,2,FALSE)</f>
        <v>CU-HE-Non-specific Activity</v>
      </c>
      <c r="K1799" s="9" t="str">
        <f t="shared" si="86"/>
        <v>500-CU-HE-Non-specific Activity</v>
      </c>
      <c r="L1799" s="9" t="str">
        <f>IFERROR(VLOOKUP(A1799,'[1]VAC as of March 2024'!A:K,11,FALSE),"No")</f>
        <v>No</v>
      </c>
      <c r="M1799" s="9" t="s">
        <v>2248</v>
      </c>
      <c r="Q1799" s="2"/>
    </row>
    <row r="1800" spans="1:17" x14ac:dyDescent="0.25">
      <c r="A1800" s="33" t="str">
        <f t="shared" si="84"/>
        <v>2800003170</v>
      </c>
      <c r="B1800" s="33" t="s">
        <v>2397</v>
      </c>
      <c r="C1800" s="33" t="s">
        <v>809</v>
      </c>
      <c r="D1800" s="9" t="str">
        <f t="shared" si="85"/>
        <v>280003170</v>
      </c>
      <c r="E1800" s="34">
        <v>28000</v>
      </c>
      <c r="F1800" s="34">
        <v>3170</v>
      </c>
      <c r="G1800" s="9" t="str">
        <f>VLOOKUP(B1800,'[1]Business Unit Lookup'!A:B,2,FALSE)</f>
        <v>Northern VA Community College</v>
      </c>
      <c r="H1800" s="33" t="str">
        <f>VLOOKUP(C1800,'[1]Fund Lookup'!B:C,2,FALSE)</f>
        <v>Student Financial Assistance</v>
      </c>
      <c r="I1800" s="35" t="s">
        <v>2307</v>
      </c>
      <c r="J1800" s="33" t="str">
        <f>VLOOKUP(I1800,'[1]Table B'!A:B,2,FALSE)</f>
        <v>CU-HE-Non-specific Activity</v>
      </c>
      <c r="K1800" s="9" t="str">
        <f t="shared" si="86"/>
        <v>500-CU-HE-Non-specific Activity</v>
      </c>
      <c r="L1800" s="9" t="str">
        <f>IFERROR(VLOOKUP(A1800,'[1]VAC as of March 2024'!A:K,11,FALSE),"No")</f>
        <v>No</v>
      </c>
      <c r="M1800" s="9" t="s">
        <v>2240</v>
      </c>
      <c r="Q1800" s="2"/>
    </row>
    <row r="1801" spans="1:17" x14ac:dyDescent="0.25">
      <c r="A1801" s="33" t="str">
        <f t="shared" si="84"/>
        <v>2800003190</v>
      </c>
      <c r="B1801" s="33" t="s">
        <v>2397</v>
      </c>
      <c r="C1801" s="33" t="s">
        <v>811</v>
      </c>
      <c r="D1801" s="9" t="str">
        <f t="shared" si="85"/>
        <v>280003190</v>
      </c>
      <c r="E1801" s="34">
        <v>28000</v>
      </c>
      <c r="F1801" s="34">
        <v>3190</v>
      </c>
      <c r="G1801" s="9" t="str">
        <f>VLOOKUP(B1801,'[1]Business Unit Lookup'!A:B,2,FALSE)</f>
        <v>Northern VA Community College</v>
      </c>
      <c r="H1801" s="33" t="str">
        <f>VLOOKUP(C1801,'[1]Fund Lookup'!B:C,2,FALSE)</f>
        <v>Workforce Development Program</v>
      </c>
      <c r="I1801" s="35" t="s">
        <v>2307</v>
      </c>
      <c r="J1801" s="33" t="str">
        <f>VLOOKUP(I1801,'[1]Table B'!A:B,2,FALSE)</f>
        <v>CU-HE-Non-specific Activity</v>
      </c>
      <c r="K1801" s="9" t="str">
        <f t="shared" si="86"/>
        <v>500-CU-HE-Non-specific Activity</v>
      </c>
      <c r="L1801" s="9" t="str">
        <f>IFERROR(VLOOKUP(A1801,'[1]VAC as of March 2024'!A:K,11,FALSE),"No")</f>
        <v>No</v>
      </c>
      <c r="M1801" s="9" t="s">
        <v>2240</v>
      </c>
      <c r="Q1801" s="2"/>
    </row>
    <row r="1802" spans="1:17" ht="15.75" x14ac:dyDescent="0.25">
      <c r="A1802" s="33" t="str">
        <f t="shared" si="84"/>
        <v>2800003210</v>
      </c>
      <c r="B1802" s="43" t="s">
        <v>2397</v>
      </c>
      <c r="C1802" s="36" t="s">
        <v>6135</v>
      </c>
      <c r="D1802" s="9" t="str">
        <f t="shared" si="85"/>
        <v>280003210</v>
      </c>
      <c r="E1802" s="44">
        <v>28000</v>
      </c>
      <c r="F1802" s="37">
        <v>3210</v>
      </c>
      <c r="G1802" s="9" t="str">
        <f>VLOOKUP(B1802,'[1]Business Unit Lookup'!A:B,2,FALSE)</f>
        <v>Northern VA Community College</v>
      </c>
      <c r="H1802" s="33" t="str">
        <f>VLOOKUP(C1802,'[1]Fund Lookup'!B:C,2,FALSE)</f>
        <v>ARP-CrvStLoclFisRecFd-COVID-19</v>
      </c>
      <c r="I1802" s="35" t="s">
        <v>2307</v>
      </c>
      <c r="J1802" s="33" t="str">
        <f>VLOOKUP(I1802,'[1]Table B'!A:B,2,FALSE)</f>
        <v>CU-HE-Non-specific Activity</v>
      </c>
      <c r="K1802" s="9" t="str">
        <f t="shared" si="86"/>
        <v>500-CU-HE-Non-specific Activity</v>
      </c>
      <c r="L1802" s="9" t="str">
        <f>IFERROR(VLOOKUP(A1802,'[1]VAC as of March 2024'!A:K,11,FALSE),"No")</f>
        <v>No</v>
      </c>
      <c r="M1802" s="38" t="s">
        <v>5493</v>
      </c>
      <c r="O1802" s="38"/>
      <c r="P1802" s="38"/>
      <c r="Q1802" s="2"/>
    </row>
    <row r="1803" spans="1:17" x14ac:dyDescent="0.25">
      <c r="A1803" s="33" t="str">
        <f t="shared" si="84"/>
        <v>2800003230</v>
      </c>
      <c r="B1803" s="33" t="s">
        <v>2397</v>
      </c>
      <c r="C1803" s="33" t="s">
        <v>6136</v>
      </c>
      <c r="D1803" s="9" t="str">
        <f t="shared" si="85"/>
        <v>280003230</v>
      </c>
      <c r="E1803" s="34">
        <v>28000</v>
      </c>
      <c r="F1803" s="34">
        <v>3230</v>
      </c>
      <c r="G1803" s="9" t="str">
        <f>VLOOKUP(B1803,'[1]Business Unit Lookup'!A:B,2,FALSE)</f>
        <v>Northern VA Community College</v>
      </c>
      <c r="H1803" s="33" t="str">
        <f>VLOOKUP(C1803,'[1]Fund Lookup'!B:C,2,FALSE)</f>
        <v>Epi&amp;LabCpctyInfctsDis-COVID-19</v>
      </c>
      <c r="I1803" s="35" t="s">
        <v>2307</v>
      </c>
      <c r="J1803" s="33" t="str">
        <f>VLOOKUP(I1803,'[1]Table B'!A:B,2,FALSE)</f>
        <v>CU-HE-Non-specific Activity</v>
      </c>
      <c r="K1803" s="9" t="str">
        <f t="shared" si="86"/>
        <v>500-CU-HE-Non-specific Activity</v>
      </c>
      <c r="L1803" s="9" t="str">
        <f>IFERROR(VLOOKUP(A1803,'[1]VAC as of March 2024'!A:K,11,FALSE),"No")</f>
        <v>No</v>
      </c>
      <c r="M1803" s="9" t="s">
        <v>5493</v>
      </c>
      <c r="Q1803" s="2"/>
    </row>
    <row r="1804" spans="1:17" x14ac:dyDescent="0.25">
      <c r="A1804" s="33" t="str">
        <f t="shared" si="84"/>
        <v>2800003280</v>
      </c>
      <c r="B1804" s="33" t="s">
        <v>2397</v>
      </c>
      <c r="C1804" s="33" t="s">
        <v>5559</v>
      </c>
      <c r="D1804" s="9" t="str">
        <f t="shared" si="85"/>
        <v>280003280</v>
      </c>
      <c r="E1804" s="34">
        <v>28000</v>
      </c>
      <c r="F1804" s="34">
        <v>3280</v>
      </c>
      <c r="G1804" s="9" t="str">
        <f>VLOOKUP(B1804,'[1]Business Unit Lookup'!A:B,2,FALSE)</f>
        <v>Northern VA Community College</v>
      </c>
      <c r="H1804" s="33" t="str">
        <f>VLOOKUP(C1804,'[1]Fund Lookup'!B:C,2,FALSE)</f>
        <v>CoronavrsEmrSpplFdPrg-COVID-19</v>
      </c>
      <c r="I1804" s="35" t="s">
        <v>2307</v>
      </c>
      <c r="J1804" s="33" t="str">
        <f>VLOOKUP(I1804,'[1]Table B'!A:B,2,FALSE)</f>
        <v>CU-HE-Non-specific Activity</v>
      </c>
      <c r="K1804" s="9" t="str">
        <f t="shared" si="86"/>
        <v>500-CU-HE-Non-specific Activity</v>
      </c>
      <c r="L1804" s="9" t="str">
        <f>IFERROR(VLOOKUP(A1804,'[1]VAC as of March 2024'!A:K,11,FALSE),"No")</f>
        <v>No</v>
      </c>
      <c r="M1804" s="9" t="s">
        <v>5493</v>
      </c>
      <c r="Q1804" s="2"/>
    </row>
    <row r="1805" spans="1:17" x14ac:dyDescent="0.25">
      <c r="A1805" s="33" t="str">
        <f t="shared" si="84"/>
        <v>2800003390</v>
      </c>
      <c r="B1805" s="33" t="s">
        <v>2397</v>
      </c>
      <c r="C1805" s="33" t="s">
        <v>5575</v>
      </c>
      <c r="D1805" s="9" t="str">
        <f t="shared" si="85"/>
        <v>280003390</v>
      </c>
      <c r="E1805" s="34">
        <v>28000</v>
      </c>
      <c r="F1805" s="34">
        <v>3390</v>
      </c>
      <c r="G1805" s="9" t="str">
        <f>VLOOKUP(B1805,'[1]Business Unit Lookup'!A:B,2,FALSE)</f>
        <v>Northern VA Community College</v>
      </c>
      <c r="H1805" s="33" t="str">
        <f>VLOOKUP(C1805,'[1]Fund Lookup'!B:C,2,FALSE)</f>
        <v>Strngthning Inst Prgm-COVID-19</v>
      </c>
      <c r="I1805" s="35" t="s">
        <v>2307</v>
      </c>
      <c r="J1805" s="33" t="str">
        <f>VLOOKUP(I1805,'[1]Table B'!A:B,2,FALSE)</f>
        <v>CU-HE-Non-specific Activity</v>
      </c>
      <c r="K1805" s="9" t="str">
        <f t="shared" si="86"/>
        <v>500-CU-HE-Non-specific Activity</v>
      </c>
      <c r="L1805" s="9" t="str">
        <f>IFERROR(VLOOKUP(A1805,'[1]VAC as of March 2024'!A:K,11,FALSE),"No")</f>
        <v>No</v>
      </c>
      <c r="M1805" s="9" t="s">
        <v>5493</v>
      </c>
      <c r="Q1805" s="2"/>
    </row>
    <row r="1806" spans="1:17" x14ac:dyDescent="0.25">
      <c r="A1806" s="33" t="str">
        <f t="shared" si="84"/>
        <v>2800003410</v>
      </c>
      <c r="B1806" s="33" t="s">
        <v>2397</v>
      </c>
      <c r="C1806" s="33" t="s">
        <v>5581</v>
      </c>
      <c r="D1806" s="9" t="str">
        <f t="shared" si="85"/>
        <v>280003410</v>
      </c>
      <c r="E1806" s="34">
        <v>28000</v>
      </c>
      <c r="F1806" s="34">
        <v>3410</v>
      </c>
      <c r="G1806" s="9" t="str">
        <f>VLOOKUP(B1806,'[1]Business Unit Lookup'!A:B,2,FALSE)</f>
        <v>Northern VA Community College</v>
      </c>
      <c r="H1806" s="33" t="str">
        <f>VLOOKUP(C1806,'[1]Fund Lookup'!B:C,2,FALSE)</f>
        <v>GEER Fund - COVID-19</v>
      </c>
      <c r="I1806" s="35" t="s">
        <v>2307</v>
      </c>
      <c r="J1806" s="33" t="str">
        <f>VLOOKUP(I1806,'[1]Table B'!A:B,2,FALSE)</f>
        <v>CU-HE-Non-specific Activity</v>
      </c>
      <c r="K1806" s="9" t="str">
        <f t="shared" si="86"/>
        <v>500-CU-HE-Non-specific Activity</v>
      </c>
      <c r="L1806" s="9" t="str">
        <f>IFERROR(VLOOKUP(A1806,'[1]VAC as of March 2024'!A:K,11,FALSE),"No")</f>
        <v>No</v>
      </c>
      <c r="M1806" s="9" t="s">
        <v>5493</v>
      </c>
      <c r="Q1806" s="2"/>
    </row>
    <row r="1807" spans="1:17" x14ac:dyDescent="0.25">
      <c r="A1807" s="33" t="str">
        <f t="shared" si="84"/>
        <v>2800003420</v>
      </c>
      <c r="B1807" s="33" t="s">
        <v>2397</v>
      </c>
      <c r="C1807" s="33" t="s">
        <v>5584</v>
      </c>
      <c r="D1807" s="9" t="str">
        <f t="shared" si="85"/>
        <v>280003420</v>
      </c>
      <c r="E1807" s="34">
        <v>28000</v>
      </c>
      <c r="F1807" s="34">
        <v>3420</v>
      </c>
      <c r="G1807" s="9" t="str">
        <f>VLOOKUP(B1807,'[1]Business Unit Lookup'!A:B,2,FALSE)</f>
        <v>Northern VA Community College</v>
      </c>
      <c r="H1807" s="33" t="str">
        <f>VLOOKUP(C1807,'[1]Fund Lookup'!B:C,2,FALSE)</f>
        <v>Caresactrlffd-General-Covid-19</v>
      </c>
      <c r="I1807" s="35" t="s">
        <v>2307</v>
      </c>
      <c r="J1807" s="33" t="str">
        <f>VLOOKUP(I1807,'[1]Table B'!A:B,2,FALSE)</f>
        <v>CU-HE-Non-specific Activity</v>
      </c>
      <c r="K1807" s="9" t="str">
        <f t="shared" si="86"/>
        <v>500-CU-HE-Non-specific Activity</v>
      </c>
      <c r="L1807" s="9" t="str">
        <f>IFERROR(VLOOKUP(A1807,'[1]VAC as of March 2024'!A:K,11,FALSE),"No")</f>
        <v>No</v>
      </c>
      <c r="M1807" s="9" t="s">
        <v>5493</v>
      </c>
      <c r="Q1807" s="2"/>
    </row>
    <row r="1808" spans="1:17" x14ac:dyDescent="0.25">
      <c r="A1808" s="33" t="str">
        <f t="shared" si="84"/>
        <v>2800003440</v>
      </c>
      <c r="B1808" s="33" t="s">
        <v>2397</v>
      </c>
      <c r="C1808" s="33" t="s">
        <v>5370</v>
      </c>
      <c r="D1808" s="9" t="str">
        <f t="shared" si="85"/>
        <v>280003440</v>
      </c>
      <c r="E1808" s="34">
        <v>28000</v>
      </c>
      <c r="F1808" s="34">
        <v>3440</v>
      </c>
      <c r="G1808" s="9" t="str">
        <f>VLOOKUP(B1808,'[1]Business Unit Lookup'!A:B,2,FALSE)</f>
        <v>Northern VA Community College</v>
      </c>
      <c r="H1808" s="33" t="str">
        <f>VLOOKUP(C1808,'[1]Fund Lookup'!B:C,2,FALSE)</f>
        <v>EduStabFund-Students-COVID-19</v>
      </c>
      <c r="I1808" s="35" t="s">
        <v>2307</v>
      </c>
      <c r="J1808" s="33" t="str">
        <f>VLOOKUP(I1808,'[1]Table B'!A:B,2,FALSE)</f>
        <v>CU-HE-Non-specific Activity</v>
      </c>
      <c r="K1808" s="9" t="str">
        <f t="shared" si="86"/>
        <v>500-CU-HE-Non-specific Activity</v>
      </c>
      <c r="L1808" s="9" t="str">
        <f>IFERROR(VLOOKUP(A1808,'[1]VAC as of March 2024'!A:K,11,FALSE),"No")</f>
        <v>No</v>
      </c>
      <c r="M1808" s="9" t="s">
        <v>5493</v>
      </c>
      <c r="Q1808" s="2"/>
    </row>
    <row r="1809" spans="1:17" x14ac:dyDescent="0.25">
      <c r="A1809" s="33" t="str">
        <f t="shared" si="84"/>
        <v>2800003460</v>
      </c>
      <c r="B1809" s="41" t="s">
        <v>2397</v>
      </c>
      <c r="C1809" s="36" t="s">
        <v>8470</v>
      </c>
      <c r="D1809" s="9" t="str">
        <f t="shared" si="85"/>
        <v>280003460</v>
      </c>
      <c r="E1809" s="41">
        <v>28000</v>
      </c>
      <c r="F1809" s="37">
        <v>3460</v>
      </c>
      <c r="G1809" s="9" t="str">
        <f>VLOOKUP(B1809,'[1]Business Unit Lookup'!A:B,2,FALSE)</f>
        <v>Northern VA Community College</v>
      </c>
      <c r="H1809" s="33" t="str">
        <f>VLOOKUP(C1809,'[1]Fund Lookup'!B:C,2,FALSE)</f>
        <v>Innovative internship Fund</v>
      </c>
      <c r="I1809" s="35" t="s">
        <v>2307</v>
      </c>
      <c r="J1809" s="33" t="str">
        <f>VLOOKUP(I1809,'[1]Table B'!A:B,2,FALSE)</f>
        <v>CU-HE-Non-specific Activity</v>
      </c>
      <c r="K1809" s="9" t="str">
        <f t="shared" si="86"/>
        <v>500-CU-HE-Non-specific Activity</v>
      </c>
      <c r="L1809" s="9" t="str">
        <f>IFERROR(VLOOKUP(A1809,'[1]VAC as of March 2024'!A:K,11,FALSE),"No")</f>
        <v>No</v>
      </c>
      <c r="M1809" s="38" t="s">
        <v>2240</v>
      </c>
      <c r="O1809" s="38"/>
      <c r="P1809" s="38"/>
      <c r="Q1809" s="2"/>
    </row>
    <row r="1810" spans="1:17" x14ac:dyDescent="0.25">
      <c r="A1810" s="33" t="str">
        <f t="shared" si="84"/>
        <v>2800003490</v>
      </c>
      <c r="B1810" s="41" t="s">
        <v>2397</v>
      </c>
      <c r="C1810" s="36" t="s">
        <v>8475</v>
      </c>
      <c r="D1810" s="9" t="str">
        <f t="shared" si="85"/>
        <v>280003490</v>
      </c>
      <c r="E1810" s="41">
        <v>28000</v>
      </c>
      <c r="F1810" s="37">
        <v>3490</v>
      </c>
      <c r="G1810" s="9" t="str">
        <f>VLOOKUP(B1810,'[1]Business Unit Lookup'!A:B,2,FALSE)</f>
        <v>Northern VA Community College</v>
      </c>
      <c r="H1810" s="33" t="str">
        <f>VLOOKUP(C1810,'[1]Fund Lookup'!B:C,2,FALSE)</f>
        <v>NewEconomyWrkfrcCrdntlGrntFnd</v>
      </c>
      <c r="I1810" s="35" t="s">
        <v>2307</v>
      </c>
      <c r="J1810" s="33" t="str">
        <f>VLOOKUP(I1810,'[1]Table B'!A:B,2,FALSE)</f>
        <v>CU-HE-Non-specific Activity</v>
      </c>
      <c r="K1810" s="9" t="str">
        <f t="shared" si="86"/>
        <v>500-CU-HE-Non-specific Activity</v>
      </c>
      <c r="L1810" s="9" t="str">
        <f>IFERROR(VLOOKUP(A1810,'[1]VAC as of March 2024'!A:K,11,FALSE),"No")</f>
        <v>No</v>
      </c>
      <c r="M1810" s="38" t="s">
        <v>2240</v>
      </c>
      <c r="O1810" s="38"/>
      <c r="P1810" s="38"/>
      <c r="Q1810" s="2"/>
    </row>
    <row r="1811" spans="1:17" x14ac:dyDescent="0.25">
      <c r="A1811" s="33" t="str">
        <f t="shared" si="84"/>
        <v>2800003690</v>
      </c>
      <c r="B1811" s="33" t="s">
        <v>2397</v>
      </c>
      <c r="C1811" s="33" t="s">
        <v>5373</v>
      </c>
      <c r="D1811" s="9" t="str">
        <f t="shared" si="85"/>
        <v>280003690</v>
      </c>
      <c r="E1811" s="34">
        <v>28000</v>
      </c>
      <c r="F1811" s="34">
        <v>3690</v>
      </c>
      <c r="G1811" s="9" t="str">
        <f>VLOOKUP(B1811,'[1]Business Unit Lookup'!A:B,2,FALSE)</f>
        <v>Northern VA Community College</v>
      </c>
      <c r="H1811" s="33" t="str">
        <f>VLOOKUP(C1811,'[1]Fund Lookup'!B:C,2,FALSE)</f>
        <v>EduStabFund-Institutn-COVID-19</v>
      </c>
      <c r="I1811" s="35" t="s">
        <v>2307</v>
      </c>
      <c r="J1811" s="33" t="str">
        <f>VLOOKUP(I1811,'[1]Table B'!A:B,2,FALSE)</f>
        <v>CU-HE-Non-specific Activity</v>
      </c>
      <c r="K1811" s="9" t="str">
        <f t="shared" si="86"/>
        <v>500-CU-HE-Non-specific Activity</v>
      </c>
      <c r="L1811" s="9" t="str">
        <f>IFERROR(VLOOKUP(A1811,'[1]VAC as of March 2024'!A:K,11,FALSE),"No")</f>
        <v>No</v>
      </c>
      <c r="M1811" s="9" t="s">
        <v>5493</v>
      </c>
      <c r="Q1811" s="2"/>
    </row>
    <row r="1812" spans="1:17" x14ac:dyDescent="0.25">
      <c r="A1812" s="33" t="str">
        <f t="shared" si="84"/>
        <v>2800003790</v>
      </c>
      <c r="B1812" s="33" t="s">
        <v>2397</v>
      </c>
      <c r="C1812" s="33" t="s">
        <v>850</v>
      </c>
      <c r="D1812" s="9" t="str">
        <f t="shared" si="85"/>
        <v>280003790</v>
      </c>
      <c r="E1812" s="34">
        <v>28000</v>
      </c>
      <c r="F1812" s="34">
        <v>3790</v>
      </c>
      <c r="G1812" s="9" t="str">
        <f>VLOOKUP(B1812,'[1]Business Unit Lookup'!A:B,2,FALSE)</f>
        <v>Northern VA Community College</v>
      </c>
      <c r="H1812" s="33" t="str">
        <f>VLOOKUP(C1812,'[1]Fund Lookup'!B:C,2,FALSE)</f>
        <v>Health Info Tech Pro-Hc-ARRA</v>
      </c>
      <c r="I1812" s="35" t="s">
        <v>2307</v>
      </c>
      <c r="J1812" s="33" t="str">
        <f>VLOOKUP(I1812,'[1]Table B'!A:B,2,FALSE)</f>
        <v>CU-HE-Non-specific Activity</v>
      </c>
      <c r="K1812" s="9" t="str">
        <f t="shared" si="86"/>
        <v>500-CU-HE-Non-specific Activity</v>
      </c>
      <c r="L1812" s="9" t="str">
        <f>IFERROR(VLOOKUP(A1812,'[1]VAC as of March 2024'!A:K,11,FALSE),"No")</f>
        <v>No</v>
      </c>
      <c r="M1812" s="9" t="s">
        <v>2281</v>
      </c>
      <c r="Q1812" s="2"/>
    </row>
    <row r="1813" spans="1:17" x14ac:dyDescent="0.25">
      <c r="A1813" s="33" t="str">
        <f t="shared" si="84"/>
        <v>2800003860</v>
      </c>
      <c r="B1813" s="33" t="s">
        <v>2397</v>
      </c>
      <c r="C1813" s="33" t="s">
        <v>863</v>
      </c>
      <c r="D1813" s="9" t="str">
        <f t="shared" si="85"/>
        <v>280003860</v>
      </c>
      <c r="E1813" s="34">
        <v>28000</v>
      </c>
      <c r="F1813" s="34">
        <v>3860</v>
      </c>
      <c r="G1813" s="9" t="str">
        <f>VLOOKUP(B1813,'[1]Business Unit Lookup'!A:B,2,FALSE)</f>
        <v>Northern VA Community College</v>
      </c>
      <c r="H1813" s="33" t="str">
        <f>VLOOKUP(C1813,'[1]Fund Lookup'!B:C,2,FALSE)</f>
        <v>Rcycl Matl Sale-Non-Gen/Fed-HE</v>
      </c>
      <c r="I1813" s="35" t="s">
        <v>2307</v>
      </c>
      <c r="J1813" s="33" t="str">
        <f>VLOOKUP(I1813,'[1]Table B'!A:B,2,FALSE)</f>
        <v>CU-HE-Non-specific Activity</v>
      </c>
      <c r="K1813" s="9" t="str">
        <f t="shared" si="86"/>
        <v>500-CU-HE-Non-specific Activity</v>
      </c>
      <c r="L1813" s="9" t="str">
        <f>IFERROR(VLOOKUP(A1813,'[1]VAC as of March 2024'!A:K,11,FALSE),"No")</f>
        <v>No</v>
      </c>
      <c r="M1813" s="9" t="s">
        <v>2240</v>
      </c>
      <c r="Q1813" s="2"/>
    </row>
    <row r="1814" spans="1:17" x14ac:dyDescent="0.25">
      <c r="A1814" s="33" t="str">
        <f t="shared" si="84"/>
        <v>2800003870</v>
      </c>
      <c r="B1814" s="33" t="s">
        <v>2397</v>
      </c>
      <c r="C1814" s="33" t="s">
        <v>865</v>
      </c>
      <c r="D1814" s="9" t="str">
        <f t="shared" si="85"/>
        <v>280003870</v>
      </c>
      <c r="E1814" s="34">
        <v>28000</v>
      </c>
      <c r="F1814" s="34">
        <v>3870</v>
      </c>
      <c r="G1814" s="9" t="str">
        <f>VLOOKUP(B1814,'[1]Business Unit Lookup'!A:B,2,FALSE)</f>
        <v>Northern VA Community College</v>
      </c>
      <c r="H1814" s="33" t="str">
        <f>VLOOKUP(C1814,'[1]Fund Lookup'!B:C,2,FALSE)</f>
        <v>Srplus Supp&amp;Equip Sales-Gen-HE</v>
      </c>
      <c r="I1814" s="35" t="s">
        <v>2307</v>
      </c>
      <c r="J1814" s="33" t="str">
        <f>VLOOKUP(I1814,'[1]Table B'!A:B,2,FALSE)</f>
        <v>CU-HE-Non-specific Activity</v>
      </c>
      <c r="K1814" s="9" t="str">
        <f t="shared" si="86"/>
        <v>500-CU-HE-Non-specific Activity</v>
      </c>
      <c r="L1814" s="9" t="str">
        <f>IFERROR(VLOOKUP(A1814,'[1]VAC as of March 2024'!A:K,11,FALSE),"No")</f>
        <v>No</v>
      </c>
      <c r="M1814" s="9" t="s">
        <v>2240</v>
      </c>
      <c r="Q1814" s="2"/>
    </row>
    <row r="1815" spans="1:17" x14ac:dyDescent="0.25">
      <c r="A1815" s="33" t="str">
        <f t="shared" si="84"/>
        <v>2800003890</v>
      </c>
      <c r="B1815" s="33" t="s">
        <v>2397</v>
      </c>
      <c r="C1815" s="33" t="s">
        <v>871</v>
      </c>
      <c r="D1815" s="9" t="str">
        <f t="shared" si="85"/>
        <v>280003890</v>
      </c>
      <c r="E1815" s="34">
        <v>28000</v>
      </c>
      <c r="F1815" s="34">
        <v>3890</v>
      </c>
      <c r="G1815" s="9" t="str">
        <f>VLOOKUP(B1815,'[1]Business Unit Lookup'!A:B,2,FALSE)</f>
        <v>Northern VA Community College</v>
      </c>
      <c r="H1815" s="33" t="str">
        <f>VLOOKUP(C1815,'[1]Fund Lookup'!B:C,2,FALSE)</f>
        <v>Proc Sale Of Srplus-Land&amp;Bldgs</v>
      </c>
      <c r="I1815" s="35" t="s">
        <v>2307</v>
      </c>
      <c r="J1815" s="33" t="str">
        <f>VLOOKUP(I1815,'[1]Table B'!A:B,2,FALSE)</f>
        <v>CU-HE-Non-specific Activity</v>
      </c>
      <c r="K1815" s="9" t="str">
        <f t="shared" si="86"/>
        <v>500-CU-HE-Non-specific Activity</v>
      </c>
      <c r="L1815" s="9" t="str">
        <f>IFERROR(VLOOKUP(A1815,'[1]VAC as of March 2024'!A:K,11,FALSE),"No")</f>
        <v>No</v>
      </c>
      <c r="M1815" s="9" t="s">
        <v>2240</v>
      </c>
      <c r="Q1815" s="2"/>
    </row>
    <row r="1816" spans="1:17" x14ac:dyDescent="0.25">
      <c r="A1816" s="33" t="str">
        <f t="shared" si="84"/>
        <v>2800003900</v>
      </c>
      <c r="B1816" s="33" t="s">
        <v>2397</v>
      </c>
      <c r="C1816" s="33" t="s">
        <v>874</v>
      </c>
      <c r="D1816" s="9" t="str">
        <f t="shared" si="85"/>
        <v>280003900</v>
      </c>
      <c r="E1816" s="34">
        <v>28000</v>
      </c>
      <c r="F1816" s="34">
        <v>3900</v>
      </c>
      <c r="G1816" s="9" t="str">
        <f>VLOOKUP(B1816,'[1]Business Unit Lookup'!A:B,2,FALSE)</f>
        <v>Northern VA Community College</v>
      </c>
      <c r="H1816" s="33" t="str">
        <f>VLOOKUP(C1816,'[1]Fund Lookup'!B:C,2,FALSE)</f>
        <v>Insurance Recovery - Higher Ed</v>
      </c>
      <c r="I1816" s="35" t="s">
        <v>2307</v>
      </c>
      <c r="J1816" s="33" t="str">
        <f>VLOOKUP(I1816,'[1]Table B'!A:B,2,FALSE)</f>
        <v>CU-HE-Non-specific Activity</v>
      </c>
      <c r="K1816" s="9" t="str">
        <f t="shared" si="86"/>
        <v>500-CU-HE-Non-specific Activity</v>
      </c>
      <c r="L1816" s="9" t="str">
        <f>IFERROR(VLOOKUP(A1816,'[1]VAC as of March 2024'!A:K,11,FALSE),"No")</f>
        <v>No</v>
      </c>
      <c r="M1816" s="9" t="s">
        <v>2240</v>
      </c>
      <c r="Q1816" s="2"/>
    </row>
    <row r="1817" spans="1:17" x14ac:dyDescent="0.25">
      <c r="A1817" s="33" t="str">
        <f t="shared" si="84"/>
        <v>2800007005</v>
      </c>
      <c r="B1817" s="33" t="s">
        <v>2397</v>
      </c>
      <c r="C1817" s="33" t="s">
        <v>1139</v>
      </c>
      <c r="D1817" s="9" t="str">
        <f t="shared" si="85"/>
        <v>280007005</v>
      </c>
      <c r="E1817" s="34">
        <v>28000</v>
      </c>
      <c r="F1817" s="34">
        <v>7005</v>
      </c>
      <c r="G1817" s="9" t="str">
        <f>VLOOKUP(B1817,'[1]Business Unit Lookup'!A:B,2,FALSE)</f>
        <v>Northern VA Community College</v>
      </c>
      <c r="H1817" s="33" t="str">
        <f>VLOOKUP(C1817,'[1]Fund Lookup'!B:C,2,FALSE)</f>
        <v>Trust And Agency-VCCS</v>
      </c>
      <c r="I1817" s="35" t="s">
        <v>2307</v>
      </c>
      <c r="J1817" s="33" t="str">
        <f>VLOOKUP(I1817,'[1]Table B'!A:B,2,FALSE)</f>
        <v>CU-HE-Non-specific Activity</v>
      </c>
      <c r="K1817" s="9" t="str">
        <f t="shared" si="86"/>
        <v>500-CU-HE-Non-specific Activity</v>
      </c>
      <c r="L1817" s="9" t="str">
        <f>IFERROR(VLOOKUP(A1817,'[1]VAC as of March 2024'!A:K,11,FALSE),"No")</f>
        <v>No</v>
      </c>
      <c r="M1817" s="9" t="s">
        <v>2248</v>
      </c>
      <c r="Q1817" s="2"/>
    </row>
    <row r="1818" spans="1:17" x14ac:dyDescent="0.25">
      <c r="A1818" s="33" t="str">
        <f t="shared" si="84"/>
        <v>2800008140</v>
      </c>
      <c r="B1818" s="33" t="s">
        <v>2397</v>
      </c>
      <c r="C1818" s="33" t="s">
        <v>1616</v>
      </c>
      <c r="D1818" s="9" t="str">
        <f t="shared" si="85"/>
        <v>280008140</v>
      </c>
      <c r="E1818" s="34">
        <v>28000</v>
      </c>
      <c r="F1818" s="34">
        <v>8140</v>
      </c>
      <c r="G1818" s="9" t="str">
        <f>VLOOKUP(B1818,'[1]Business Unit Lookup'!A:B,2,FALSE)</f>
        <v>Northern VA Community College</v>
      </c>
      <c r="H1818" s="33" t="str">
        <f>VLOOKUP(C1818,'[1]Fund Lookup'!B:C,2,FALSE)</f>
        <v>9(D) Debt Service-Prin/Int Pay</v>
      </c>
      <c r="I1818" s="35" t="s">
        <v>2307</v>
      </c>
      <c r="J1818" s="33" t="str">
        <f>VLOOKUP(I1818,'[1]Table B'!A:B,2,FALSE)</f>
        <v>CU-HE-Non-specific Activity</v>
      </c>
      <c r="K1818" s="9" t="str">
        <f t="shared" si="86"/>
        <v>500-CU-HE-Non-specific Activity</v>
      </c>
      <c r="L1818" s="9" t="str">
        <f>IFERROR(VLOOKUP(A1818,'[1]VAC as of March 2024'!A:K,11,FALSE),"No")</f>
        <v>No</v>
      </c>
      <c r="M1818" s="9" t="s">
        <v>2248</v>
      </c>
      <c r="Q1818" s="2"/>
    </row>
    <row r="1819" spans="1:17" x14ac:dyDescent="0.25">
      <c r="A1819" s="33" t="str">
        <f t="shared" si="84"/>
        <v>2800008170</v>
      </c>
      <c r="B1819" s="33" t="s">
        <v>2397</v>
      </c>
      <c r="C1819" s="33" t="s">
        <v>1620</v>
      </c>
      <c r="D1819" s="9" t="str">
        <f t="shared" si="85"/>
        <v>280008170</v>
      </c>
      <c r="E1819" s="34">
        <v>28000</v>
      </c>
      <c r="F1819" s="34">
        <v>8170</v>
      </c>
      <c r="G1819" s="9" t="str">
        <f>VLOOKUP(B1819,'[1]Business Unit Lookup'!A:B,2,FALSE)</f>
        <v>Northern VA Community College</v>
      </c>
      <c r="H1819" s="33" t="str">
        <f>VLOOKUP(C1819,'[1]Fund Lookup'!B:C,2,FALSE)</f>
        <v>VCBA 21St Century</v>
      </c>
      <c r="I1819" s="35" t="s">
        <v>2307</v>
      </c>
      <c r="J1819" s="33" t="str">
        <f>VLOOKUP(I1819,'[1]Table B'!A:B,2,FALSE)</f>
        <v>CU-HE-Non-specific Activity</v>
      </c>
      <c r="K1819" s="9" t="str">
        <f t="shared" si="86"/>
        <v>500-CU-HE-Non-specific Activity</v>
      </c>
      <c r="L1819" s="9" t="str">
        <f>IFERROR(VLOOKUP(A1819,'[1]VAC as of March 2024'!A:K,11,FALSE),"No")</f>
        <v>No</v>
      </c>
      <c r="M1819" s="9" t="s">
        <v>2248</v>
      </c>
      <c r="Q1819" s="2"/>
    </row>
    <row r="1820" spans="1:17" x14ac:dyDescent="0.25">
      <c r="A1820" s="33" t="str">
        <f t="shared" si="84"/>
        <v>2800009650</v>
      </c>
      <c r="B1820" s="33" t="s">
        <v>2397</v>
      </c>
      <c r="C1820" s="33" t="s">
        <v>2089</v>
      </c>
      <c r="D1820" s="9" t="str">
        <f t="shared" si="85"/>
        <v>280009650</v>
      </c>
      <c r="E1820" s="34">
        <v>28000</v>
      </c>
      <c r="F1820" s="34">
        <v>9650</v>
      </c>
      <c r="G1820" s="9" t="str">
        <f>VLOOKUP(B1820,'[1]Business Unit Lookup'!A:B,2,FALSE)</f>
        <v>Northern VA Community College</v>
      </c>
      <c r="H1820" s="33" t="str">
        <f>VLOOKUP(C1820,'[1]Fund Lookup'!B:C,2,FALSE)</f>
        <v>Central Capital Planning Fund</v>
      </c>
      <c r="I1820" s="35" t="s">
        <v>2236</v>
      </c>
      <c r="J1820" s="33" t="str">
        <f>VLOOKUP(I1820,'[1]Table B'!A:B,2,FALSE)</f>
        <v>General</v>
      </c>
      <c r="K1820" s="9" t="str">
        <f t="shared" si="86"/>
        <v>100-General</v>
      </c>
      <c r="L1820" s="9" t="str">
        <f>IFERROR(VLOOKUP(A1820,'[1]VAC as of March 2024'!A:K,11,FALSE),"No")</f>
        <v>No</v>
      </c>
      <c r="M1820" s="9" t="s">
        <v>2240</v>
      </c>
      <c r="O1820" s="33" t="s">
        <v>2241</v>
      </c>
      <c r="P1820" s="33" t="s">
        <v>6079</v>
      </c>
      <c r="Q1820" s="2" t="str">
        <f>VLOOKUP(P1820,'[1]Table E'!A:C,3,FALSE)</f>
        <v>Central Capital Planning</v>
      </c>
    </row>
    <row r="1821" spans="1:17" x14ac:dyDescent="0.25">
      <c r="A1821" s="33" t="str">
        <f t="shared" si="84"/>
        <v>2820001000</v>
      </c>
      <c r="B1821" s="33" t="s">
        <v>2398</v>
      </c>
      <c r="C1821" s="33" t="s">
        <v>1</v>
      </c>
      <c r="D1821" s="9" t="str">
        <f t="shared" si="85"/>
        <v>282001000</v>
      </c>
      <c r="E1821" s="34">
        <v>28200</v>
      </c>
      <c r="F1821" s="34">
        <v>1000</v>
      </c>
      <c r="G1821" s="9" t="str">
        <f>VLOOKUP(B1821,'[1]Business Unit Lookup'!A:B,2,FALSE)</f>
        <v>Piedmont VA Community College</v>
      </c>
      <c r="H1821" s="33" t="str">
        <f>VLOOKUP(C1821,'[1]Fund Lookup'!B:C,2,FALSE)</f>
        <v>General Fund</v>
      </c>
      <c r="I1821" s="35" t="s">
        <v>2236</v>
      </c>
      <c r="J1821" s="33" t="str">
        <f>VLOOKUP(I1821,'[1]Table B'!A:B,2,FALSE)</f>
        <v>General</v>
      </c>
      <c r="K1821" s="9" t="str">
        <f t="shared" si="86"/>
        <v>100-General</v>
      </c>
      <c r="L1821" s="9" t="str">
        <f>IFERROR(VLOOKUP(A1821,'[1]VAC as of March 2024'!A:K,11,FALSE),"No")</f>
        <v>No</v>
      </c>
      <c r="M1821" s="9" t="s">
        <v>2237</v>
      </c>
      <c r="O1821" s="33" t="s">
        <v>2240</v>
      </c>
      <c r="P1821" s="33" t="s">
        <v>6061</v>
      </c>
      <c r="Q1821" s="2" t="str">
        <f>VLOOKUP(P1821,'[1]Table E'!A:C,3,FALSE)</f>
        <v>Unassigned</v>
      </c>
    </row>
    <row r="1822" spans="1:17" x14ac:dyDescent="0.25">
      <c r="A1822" s="33" t="str">
        <f t="shared" si="84"/>
        <v>2820003000</v>
      </c>
      <c r="B1822" s="33" t="s">
        <v>2398</v>
      </c>
      <c r="C1822" s="33" t="s">
        <v>772</v>
      </c>
      <c r="D1822" s="9" t="str">
        <f t="shared" si="85"/>
        <v>282003000</v>
      </c>
      <c r="E1822" s="34">
        <v>28200</v>
      </c>
      <c r="F1822" s="34">
        <v>3000</v>
      </c>
      <c r="G1822" s="9" t="str">
        <f>VLOOKUP(B1822,'[1]Business Unit Lookup'!A:B,2,FALSE)</f>
        <v>Piedmont VA Community College</v>
      </c>
      <c r="H1822" s="33" t="str">
        <f>VLOOKUP(C1822,'[1]Fund Lookup'!B:C,2,FALSE)</f>
        <v>Higher Education Operating</v>
      </c>
      <c r="I1822" s="35" t="s">
        <v>2307</v>
      </c>
      <c r="J1822" s="33" t="str">
        <f>VLOOKUP(I1822,'[1]Table B'!A:B,2,FALSE)</f>
        <v>CU-HE-Non-specific Activity</v>
      </c>
      <c r="K1822" s="9" t="str">
        <f t="shared" si="86"/>
        <v>500-CU-HE-Non-specific Activity</v>
      </c>
      <c r="L1822" s="9" t="str">
        <f>IFERROR(VLOOKUP(A1822,'[1]VAC as of March 2024'!A:K,11,FALSE),"No")</f>
        <v>No</v>
      </c>
      <c r="M1822" s="9" t="s">
        <v>2240</v>
      </c>
      <c r="Q1822" s="2"/>
    </row>
    <row r="1823" spans="1:17" x14ac:dyDescent="0.25">
      <c r="A1823" s="33" t="str">
        <f t="shared" si="84"/>
        <v>2820003010</v>
      </c>
      <c r="B1823" s="33" t="s">
        <v>2398</v>
      </c>
      <c r="C1823" s="33" t="s">
        <v>775</v>
      </c>
      <c r="D1823" s="9" t="str">
        <f t="shared" si="85"/>
        <v>282003010</v>
      </c>
      <c r="E1823" s="34">
        <v>28200</v>
      </c>
      <c r="F1823" s="34">
        <v>3010</v>
      </c>
      <c r="G1823" s="9" t="str">
        <f>VLOOKUP(B1823,'[1]Business Unit Lookup'!A:B,2,FALSE)</f>
        <v>Piedmont VA Community College</v>
      </c>
      <c r="H1823" s="33" t="str">
        <f>VLOOKUP(C1823,'[1]Fund Lookup'!B:C,2,FALSE)</f>
        <v>Higher Education Federal</v>
      </c>
      <c r="I1823" s="35" t="s">
        <v>2307</v>
      </c>
      <c r="J1823" s="33" t="str">
        <f>VLOOKUP(I1823,'[1]Table B'!A:B,2,FALSE)</f>
        <v>CU-HE-Non-specific Activity</v>
      </c>
      <c r="K1823" s="9" t="str">
        <f t="shared" si="86"/>
        <v>500-CU-HE-Non-specific Activity</v>
      </c>
      <c r="L1823" s="9" t="str">
        <f>IFERROR(VLOOKUP(A1823,'[1]VAC as of March 2024'!A:K,11,FALSE),"No")</f>
        <v>No</v>
      </c>
      <c r="M1823" s="9" t="s">
        <v>2248</v>
      </c>
      <c r="Q1823" s="2"/>
    </row>
    <row r="1824" spans="1:17" x14ac:dyDescent="0.25">
      <c r="A1824" s="33" t="str">
        <f t="shared" si="84"/>
        <v>2820003020</v>
      </c>
      <c r="B1824" s="33" t="s">
        <v>2398</v>
      </c>
      <c r="C1824" s="33" t="s">
        <v>778</v>
      </c>
      <c r="D1824" s="9" t="str">
        <f t="shared" si="85"/>
        <v>282003020</v>
      </c>
      <c r="E1824" s="34">
        <v>28200</v>
      </c>
      <c r="F1824" s="34">
        <v>3020</v>
      </c>
      <c r="G1824" s="9" t="str">
        <f>VLOOKUP(B1824,'[1]Business Unit Lookup'!A:B,2,FALSE)</f>
        <v>Piedmont VA Community College</v>
      </c>
      <c r="H1824" s="33" t="str">
        <f>VLOOKUP(C1824,'[1]Fund Lookup'!B:C,2,FALSE)</f>
        <v>Foundation/Othr Grants/Cntrcts</v>
      </c>
      <c r="I1824" s="35" t="s">
        <v>2307</v>
      </c>
      <c r="J1824" s="33" t="str">
        <f>VLOOKUP(I1824,'[1]Table B'!A:B,2,FALSE)</f>
        <v>CU-HE-Non-specific Activity</v>
      </c>
      <c r="K1824" s="9" t="str">
        <f t="shared" si="86"/>
        <v>500-CU-HE-Non-specific Activity</v>
      </c>
      <c r="L1824" s="9" t="str">
        <f>IFERROR(VLOOKUP(A1824,'[1]VAC as of March 2024'!A:K,11,FALSE),"No")</f>
        <v>No</v>
      </c>
      <c r="M1824" s="9" t="s">
        <v>2248</v>
      </c>
      <c r="Q1824" s="2"/>
    </row>
    <row r="1825" spans="1:17" x14ac:dyDescent="0.25">
      <c r="A1825" s="33" t="str">
        <f t="shared" si="84"/>
        <v>2820003030</v>
      </c>
      <c r="B1825" s="33" t="s">
        <v>2398</v>
      </c>
      <c r="C1825" s="33" t="s">
        <v>780</v>
      </c>
      <c r="D1825" s="9" t="str">
        <f t="shared" si="85"/>
        <v>282003030</v>
      </c>
      <c r="E1825" s="34">
        <v>28200</v>
      </c>
      <c r="F1825" s="34">
        <v>3030</v>
      </c>
      <c r="G1825" s="9" t="str">
        <f>VLOOKUP(B1825,'[1]Business Unit Lookup'!A:B,2,FALSE)</f>
        <v>Piedmont VA Community College</v>
      </c>
      <c r="H1825" s="33" t="str">
        <f>VLOOKUP(C1825,'[1]Fund Lookup'!B:C,2,FALSE)</f>
        <v>Indirect Cost Recovery</v>
      </c>
      <c r="I1825" s="35" t="s">
        <v>2307</v>
      </c>
      <c r="J1825" s="33" t="str">
        <f>VLOOKUP(I1825,'[1]Table B'!A:B,2,FALSE)</f>
        <v>CU-HE-Non-specific Activity</v>
      </c>
      <c r="K1825" s="9" t="str">
        <f t="shared" si="86"/>
        <v>500-CU-HE-Non-specific Activity</v>
      </c>
      <c r="L1825" s="9" t="str">
        <f>IFERROR(VLOOKUP(A1825,'[1]VAC as of March 2024'!A:K,11,FALSE),"No")</f>
        <v>No</v>
      </c>
      <c r="M1825" s="9" t="s">
        <v>2240</v>
      </c>
      <c r="Q1825" s="2"/>
    </row>
    <row r="1826" spans="1:17" x14ac:dyDescent="0.25">
      <c r="A1826" s="33" t="str">
        <f t="shared" si="84"/>
        <v>2820003040</v>
      </c>
      <c r="B1826" s="87" t="s">
        <v>2398</v>
      </c>
      <c r="C1826" s="36" t="s">
        <v>8347</v>
      </c>
      <c r="D1826" s="9" t="str">
        <f t="shared" si="85"/>
        <v>282003040</v>
      </c>
      <c r="E1826" s="87">
        <v>28200</v>
      </c>
      <c r="F1826" s="37">
        <v>3040</v>
      </c>
      <c r="G1826" s="9" t="str">
        <f>VLOOKUP(B1826,'[1]Business Unit Lookup'!A:B,2,FALSE)</f>
        <v>Piedmont VA Community College</v>
      </c>
      <c r="H1826" s="33" t="str">
        <f>VLOOKUP(C1826,'[1]Fund Lookup'!B:C,2,FALSE)</f>
        <v>Institutional Reserve Fund</v>
      </c>
      <c r="I1826" s="35" t="s">
        <v>2307</v>
      </c>
      <c r="J1826" s="33" t="str">
        <f>VLOOKUP(I1826,'[1]Table B'!A:B,2,FALSE)</f>
        <v>CU-HE-Non-specific Activity</v>
      </c>
      <c r="K1826" s="9" t="str">
        <f t="shared" si="86"/>
        <v>500-CU-HE-Non-specific Activity</v>
      </c>
      <c r="L1826" s="9" t="str">
        <f>IFERROR(VLOOKUP(A1826,'[1]VAC as of March 2024'!A:K,11,FALSE),"No")</f>
        <v>No</v>
      </c>
      <c r="M1826" s="37" t="s">
        <v>2240</v>
      </c>
      <c r="O1826" s="38"/>
      <c r="P1826" s="38"/>
      <c r="Q1826" s="2"/>
    </row>
    <row r="1827" spans="1:17" x14ac:dyDescent="0.25">
      <c r="A1827" s="33" t="str">
        <f t="shared" si="84"/>
        <v>2820003060</v>
      </c>
      <c r="B1827" s="33" t="s">
        <v>2398</v>
      </c>
      <c r="C1827" s="33" t="s">
        <v>785</v>
      </c>
      <c r="D1827" s="9" t="str">
        <f t="shared" si="85"/>
        <v>282003060</v>
      </c>
      <c r="E1827" s="34">
        <v>28200</v>
      </c>
      <c r="F1827" s="34">
        <v>3060</v>
      </c>
      <c r="G1827" s="9" t="str">
        <f>VLOOKUP(B1827,'[1]Business Unit Lookup'!A:B,2,FALSE)</f>
        <v>Piedmont VA Community College</v>
      </c>
      <c r="H1827" s="33" t="str">
        <f>VLOOKUP(C1827,'[1]Fund Lookup'!B:C,2,FALSE)</f>
        <v>Auxiliary Enterprise</v>
      </c>
      <c r="I1827" s="35" t="s">
        <v>2307</v>
      </c>
      <c r="J1827" s="33" t="str">
        <f>VLOOKUP(I1827,'[1]Table B'!A:B,2,FALSE)</f>
        <v>CU-HE-Non-specific Activity</v>
      </c>
      <c r="K1827" s="9" t="str">
        <f t="shared" si="86"/>
        <v>500-CU-HE-Non-specific Activity</v>
      </c>
      <c r="L1827" s="9" t="str">
        <f>IFERROR(VLOOKUP(A1827,'[1]VAC as of March 2024'!A:K,11,FALSE),"No")</f>
        <v>No</v>
      </c>
      <c r="M1827" s="9" t="s">
        <v>2240</v>
      </c>
      <c r="Q1827" s="2"/>
    </row>
    <row r="1828" spans="1:17" x14ac:dyDescent="0.25">
      <c r="A1828" s="33" t="str">
        <f t="shared" si="84"/>
        <v>2820003080</v>
      </c>
      <c r="B1828" s="33" t="s">
        <v>2398</v>
      </c>
      <c r="C1828" s="33" t="s">
        <v>790</v>
      </c>
      <c r="D1828" s="9" t="str">
        <f t="shared" si="85"/>
        <v>282003080</v>
      </c>
      <c r="E1828" s="34">
        <v>28200</v>
      </c>
      <c r="F1828" s="34">
        <v>3080</v>
      </c>
      <c r="G1828" s="9" t="str">
        <f>VLOOKUP(B1828,'[1]Business Unit Lookup'!A:B,2,FALSE)</f>
        <v>Piedmont VA Community College</v>
      </c>
      <c r="H1828" s="33" t="str">
        <f>VLOOKUP(C1828,'[1]Fund Lookup'!B:C,2,FALSE)</f>
        <v>Work Study</v>
      </c>
      <c r="I1828" s="35" t="s">
        <v>2307</v>
      </c>
      <c r="J1828" s="33" t="str">
        <f>VLOOKUP(I1828,'[1]Table B'!A:B,2,FALSE)</f>
        <v>CU-HE-Non-specific Activity</v>
      </c>
      <c r="K1828" s="9" t="str">
        <f t="shared" si="86"/>
        <v>500-CU-HE-Non-specific Activity</v>
      </c>
      <c r="L1828" s="9" t="str">
        <f>IFERROR(VLOOKUP(A1828,'[1]VAC as of March 2024'!A:K,11,FALSE),"No")</f>
        <v>No</v>
      </c>
      <c r="M1828" s="9" t="s">
        <v>2248</v>
      </c>
      <c r="Q1828" s="2"/>
    </row>
    <row r="1829" spans="1:17" x14ac:dyDescent="0.25">
      <c r="A1829" s="33" t="str">
        <f t="shared" si="84"/>
        <v>2820003170</v>
      </c>
      <c r="B1829" s="33" t="s">
        <v>2398</v>
      </c>
      <c r="C1829" s="33" t="s">
        <v>809</v>
      </c>
      <c r="D1829" s="9" t="str">
        <f t="shared" si="85"/>
        <v>282003170</v>
      </c>
      <c r="E1829" s="34">
        <v>28200</v>
      </c>
      <c r="F1829" s="34">
        <v>3170</v>
      </c>
      <c r="G1829" s="9" t="str">
        <f>VLOOKUP(B1829,'[1]Business Unit Lookup'!A:B,2,FALSE)</f>
        <v>Piedmont VA Community College</v>
      </c>
      <c r="H1829" s="33" t="str">
        <f>VLOOKUP(C1829,'[1]Fund Lookup'!B:C,2,FALSE)</f>
        <v>Student Financial Assistance</v>
      </c>
      <c r="I1829" s="35" t="s">
        <v>2307</v>
      </c>
      <c r="J1829" s="33" t="str">
        <f>VLOOKUP(I1829,'[1]Table B'!A:B,2,FALSE)</f>
        <v>CU-HE-Non-specific Activity</v>
      </c>
      <c r="K1829" s="9" t="str">
        <f t="shared" si="86"/>
        <v>500-CU-HE-Non-specific Activity</v>
      </c>
      <c r="L1829" s="9" t="str">
        <f>IFERROR(VLOOKUP(A1829,'[1]VAC as of March 2024'!A:K,11,FALSE),"No")</f>
        <v>No</v>
      </c>
      <c r="M1829" s="9" t="s">
        <v>2240</v>
      </c>
      <c r="Q1829" s="2"/>
    </row>
    <row r="1830" spans="1:17" x14ac:dyDescent="0.25">
      <c r="A1830" s="33" t="str">
        <f t="shared" si="84"/>
        <v>2820003190</v>
      </c>
      <c r="B1830" s="33" t="s">
        <v>2398</v>
      </c>
      <c r="C1830" s="33" t="s">
        <v>811</v>
      </c>
      <c r="D1830" s="9" t="str">
        <f t="shared" si="85"/>
        <v>282003190</v>
      </c>
      <c r="E1830" s="34">
        <v>28200</v>
      </c>
      <c r="F1830" s="34">
        <v>3190</v>
      </c>
      <c r="G1830" s="9" t="str">
        <f>VLOOKUP(B1830,'[1]Business Unit Lookup'!A:B,2,FALSE)</f>
        <v>Piedmont VA Community College</v>
      </c>
      <c r="H1830" s="33" t="str">
        <f>VLOOKUP(C1830,'[1]Fund Lookup'!B:C,2,FALSE)</f>
        <v>Workforce Development Program</v>
      </c>
      <c r="I1830" s="35" t="s">
        <v>2307</v>
      </c>
      <c r="J1830" s="33" t="str">
        <f>VLOOKUP(I1830,'[1]Table B'!A:B,2,FALSE)</f>
        <v>CU-HE-Non-specific Activity</v>
      </c>
      <c r="K1830" s="9" t="str">
        <f t="shared" si="86"/>
        <v>500-CU-HE-Non-specific Activity</v>
      </c>
      <c r="L1830" s="9" t="str">
        <f>IFERROR(VLOOKUP(A1830,'[1]VAC as of March 2024'!A:K,11,FALSE),"No")</f>
        <v>No</v>
      </c>
      <c r="M1830" s="9" t="s">
        <v>2240</v>
      </c>
      <c r="Q1830" s="2"/>
    </row>
    <row r="1831" spans="1:17" ht="15.75" x14ac:dyDescent="0.25">
      <c r="A1831" s="33" t="str">
        <f t="shared" si="84"/>
        <v>2820003210</v>
      </c>
      <c r="B1831" s="43" t="s">
        <v>2398</v>
      </c>
      <c r="C1831" s="36" t="s">
        <v>6135</v>
      </c>
      <c r="D1831" s="9" t="str">
        <f t="shared" si="85"/>
        <v>282003210</v>
      </c>
      <c r="E1831" s="44">
        <v>28200</v>
      </c>
      <c r="F1831" s="37">
        <v>3210</v>
      </c>
      <c r="G1831" s="9" t="str">
        <f>VLOOKUP(B1831,'[1]Business Unit Lookup'!A:B,2,FALSE)</f>
        <v>Piedmont VA Community College</v>
      </c>
      <c r="H1831" s="33" t="str">
        <f>VLOOKUP(C1831,'[1]Fund Lookup'!B:C,2,FALSE)</f>
        <v>ARP-CrvStLoclFisRecFd-COVID-19</v>
      </c>
      <c r="I1831" s="35" t="s">
        <v>2307</v>
      </c>
      <c r="J1831" s="33" t="str">
        <f>VLOOKUP(I1831,'[1]Table B'!A:B,2,FALSE)</f>
        <v>CU-HE-Non-specific Activity</v>
      </c>
      <c r="K1831" s="9" t="str">
        <f t="shared" si="86"/>
        <v>500-CU-HE-Non-specific Activity</v>
      </c>
      <c r="L1831" s="9" t="str">
        <f>IFERROR(VLOOKUP(A1831,'[1]VAC as of March 2024'!A:K,11,FALSE),"No")</f>
        <v>No</v>
      </c>
      <c r="M1831" s="38" t="s">
        <v>5493</v>
      </c>
      <c r="O1831" s="38"/>
      <c r="P1831" s="38"/>
      <c r="Q1831" s="2"/>
    </row>
    <row r="1832" spans="1:17" x14ac:dyDescent="0.25">
      <c r="A1832" s="33" t="str">
        <f t="shared" si="84"/>
        <v>2820003230</v>
      </c>
      <c r="B1832" s="33" t="s">
        <v>2398</v>
      </c>
      <c r="C1832" s="33" t="s">
        <v>6136</v>
      </c>
      <c r="D1832" s="9" t="str">
        <f t="shared" si="85"/>
        <v>282003230</v>
      </c>
      <c r="E1832" s="34">
        <v>28200</v>
      </c>
      <c r="F1832" s="34">
        <v>3230</v>
      </c>
      <c r="G1832" s="9" t="str">
        <f>VLOOKUP(B1832,'[1]Business Unit Lookup'!A:B,2,FALSE)</f>
        <v>Piedmont VA Community College</v>
      </c>
      <c r="H1832" s="33" t="str">
        <f>VLOOKUP(C1832,'[1]Fund Lookup'!B:C,2,FALSE)</f>
        <v>Epi&amp;LabCpctyInfctsDis-COVID-19</v>
      </c>
      <c r="I1832" s="35" t="s">
        <v>2307</v>
      </c>
      <c r="J1832" s="33" t="str">
        <f>VLOOKUP(I1832,'[1]Table B'!A:B,2,FALSE)</f>
        <v>CU-HE-Non-specific Activity</v>
      </c>
      <c r="K1832" s="9" t="str">
        <f t="shared" si="86"/>
        <v>500-CU-HE-Non-specific Activity</v>
      </c>
      <c r="L1832" s="9" t="str">
        <f>IFERROR(VLOOKUP(A1832,'[1]VAC as of March 2024'!A:K,11,FALSE),"No")</f>
        <v>No</v>
      </c>
      <c r="M1832" s="9" t="s">
        <v>5493</v>
      </c>
      <c r="Q1832" s="2"/>
    </row>
    <row r="1833" spans="1:17" x14ac:dyDescent="0.25">
      <c r="A1833" s="33" t="str">
        <f t="shared" si="84"/>
        <v>2820003260</v>
      </c>
      <c r="B1833" s="41" t="s">
        <v>2398</v>
      </c>
      <c r="C1833" s="36" t="s">
        <v>8368</v>
      </c>
      <c r="D1833" s="9" t="str">
        <f t="shared" si="85"/>
        <v>282003260</v>
      </c>
      <c r="E1833" s="35">
        <v>28200</v>
      </c>
      <c r="F1833" s="37">
        <v>3260</v>
      </c>
      <c r="G1833" s="9" t="str">
        <f>VLOOKUP(B1833,'[1]Business Unit Lookup'!A:B,2,FALSE)</f>
        <v>Piedmont VA Community College</v>
      </c>
      <c r="H1833" s="33" t="str">
        <f>VLOOKUP(C1833,'[1]Fund Lookup'!B:C,2,FALSE)</f>
        <v>Cllg Prtnrshp Labrtry Schl Fnd</v>
      </c>
      <c r="I1833" s="35" t="s">
        <v>2307</v>
      </c>
      <c r="J1833" s="33" t="str">
        <f>VLOOKUP(I1833,'[1]Table B'!A:B,2,FALSE)</f>
        <v>CU-HE-Non-specific Activity</v>
      </c>
      <c r="K1833" s="9" t="str">
        <f t="shared" si="86"/>
        <v>500-CU-HE-Non-specific Activity</v>
      </c>
      <c r="L1833" s="9" t="str">
        <f>IFERROR(VLOOKUP(A1833,'[1]VAC as of March 2024'!A:K,11,FALSE),"No")</f>
        <v>No</v>
      </c>
      <c r="M1833" s="38" t="s">
        <v>2240</v>
      </c>
      <c r="O1833" s="38"/>
      <c r="P1833" s="38"/>
      <c r="Q1833" s="2"/>
    </row>
    <row r="1834" spans="1:17" x14ac:dyDescent="0.25">
      <c r="A1834" s="33" t="str">
        <f t="shared" si="84"/>
        <v>2820003280</v>
      </c>
      <c r="B1834" s="33" t="s">
        <v>2398</v>
      </c>
      <c r="C1834" s="33" t="s">
        <v>5559</v>
      </c>
      <c r="D1834" s="9" t="str">
        <f t="shared" si="85"/>
        <v>282003280</v>
      </c>
      <c r="E1834" s="34">
        <v>28200</v>
      </c>
      <c r="F1834" s="34">
        <v>3280</v>
      </c>
      <c r="G1834" s="9" t="str">
        <f>VLOOKUP(B1834,'[1]Business Unit Lookup'!A:B,2,FALSE)</f>
        <v>Piedmont VA Community College</v>
      </c>
      <c r="H1834" s="33" t="str">
        <f>VLOOKUP(C1834,'[1]Fund Lookup'!B:C,2,FALSE)</f>
        <v>CoronavrsEmrSpplFdPrg-COVID-19</v>
      </c>
      <c r="I1834" s="35" t="s">
        <v>2307</v>
      </c>
      <c r="J1834" s="33" t="str">
        <f>VLOOKUP(I1834,'[1]Table B'!A:B,2,FALSE)</f>
        <v>CU-HE-Non-specific Activity</v>
      </c>
      <c r="K1834" s="9" t="str">
        <f t="shared" si="86"/>
        <v>500-CU-HE-Non-specific Activity</v>
      </c>
      <c r="L1834" s="9" t="str">
        <f>IFERROR(VLOOKUP(A1834,'[1]VAC as of March 2024'!A:K,11,FALSE),"No")</f>
        <v>No</v>
      </c>
      <c r="M1834" s="9" t="s">
        <v>5493</v>
      </c>
      <c r="Q1834" s="2"/>
    </row>
    <row r="1835" spans="1:17" x14ac:dyDescent="0.25">
      <c r="A1835" s="33" t="str">
        <f t="shared" si="84"/>
        <v>2820003390</v>
      </c>
      <c r="B1835" s="33" t="s">
        <v>2398</v>
      </c>
      <c r="C1835" s="33" t="s">
        <v>5575</v>
      </c>
      <c r="D1835" s="9" t="str">
        <f t="shared" si="85"/>
        <v>282003390</v>
      </c>
      <c r="E1835" s="34">
        <v>28200</v>
      </c>
      <c r="F1835" s="34">
        <v>3390</v>
      </c>
      <c r="G1835" s="9" t="str">
        <f>VLOOKUP(B1835,'[1]Business Unit Lookup'!A:B,2,FALSE)</f>
        <v>Piedmont VA Community College</v>
      </c>
      <c r="H1835" s="33" t="str">
        <f>VLOOKUP(C1835,'[1]Fund Lookup'!B:C,2,FALSE)</f>
        <v>Strngthning Inst Prgm-COVID-19</v>
      </c>
      <c r="I1835" s="35" t="s">
        <v>2307</v>
      </c>
      <c r="J1835" s="33" t="str">
        <f>VLOOKUP(I1835,'[1]Table B'!A:B,2,FALSE)</f>
        <v>CU-HE-Non-specific Activity</v>
      </c>
      <c r="K1835" s="9" t="str">
        <f t="shared" si="86"/>
        <v>500-CU-HE-Non-specific Activity</v>
      </c>
      <c r="L1835" s="9" t="str">
        <f>IFERROR(VLOOKUP(A1835,'[1]VAC as of March 2024'!A:K,11,FALSE),"No")</f>
        <v>No</v>
      </c>
      <c r="M1835" s="9" t="s">
        <v>5493</v>
      </c>
      <c r="Q1835" s="2"/>
    </row>
    <row r="1836" spans="1:17" x14ac:dyDescent="0.25">
      <c r="A1836" s="33" t="str">
        <f t="shared" si="84"/>
        <v>2820003410</v>
      </c>
      <c r="B1836" s="40" t="s">
        <v>2398</v>
      </c>
      <c r="C1836" s="36" t="s">
        <v>5581</v>
      </c>
      <c r="D1836" s="9" t="str">
        <f t="shared" si="85"/>
        <v>282003410</v>
      </c>
      <c r="E1836" s="40">
        <v>28200</v>
      </c>
      <c r="F1836" s="37">
        <v>3410</v>
      </c>
      <c r="G1836" s="9" t="str">
        <f>VLOOKUP(B1836,'[1]Business Unit Lookup'!A:B,2,FALSE)</f>
        <v>Piedmont VA Community College</v>
      </c>
      <c r="H1836" s="33" t="str">
        <f>VLOOKUP(C1836,'[1]Fund Lookup'!B:C,2,FALSE)</f>
        <v>GEER Fund - COVID-19</v>
      </c>
      <c r="I1836" s="35" t="s">
        <v>2307</v>
      </c>
      <c r="J1836" s="33" t="str">
        <f>VLOOKUP(I1836,'[1]Table B'!A:B,2,FALSE)</f>
        <v>CU-HE-Non-specific Activity</v>
      </c>
      <c r="K1836" s="9" t="str">
        <f t="shared" si="86"/>
        <v>500-CU-HE-Non-specific Activity</v>
      </c>
      <c r="L1836" s="9" t="str">
        <f>IFERROR(VLOOKUP(A1836,'[1]VAC as of March 2024'!A:K,11,FALSE),"No")</f>
        <v>No</v>
      </c>
      <c r="M1836" s="38" t="s">
        <v>5493</v>
      </c>
      <c r="O1836" s="38"/>
      <c r="P1836" s="38"/>
      <c r="Q1836" s="82"/>
    </row>
    <row r="1837" spans="1:17" x14ac:dyDescent="0.25">
      <c r="A1837" s="33" t="str">
        <f t="shared" si="84"/>
        <v>2820003420</v>
      </c>
      <c r="B1837" s="33" t="s">
        <v>2398</v>
      </c>
      <c r="C1837" s="33" t="s">
        <v>5584</v>
      </c>
      <c r="D1837" s="9" t="str">
        <f t="shared" si="85"/>
        <v>282003420</v>
      </c>
      <c r="E1837" s="34">
        <v>28200</v>
      </c>
      <c r="F1837" s="34">
        <v>3420</v>
      </c>
      <c r="G1837" s="9" t="str">
        <f>VLOOKUP(B1837,'[1]Business Unit Lookup'!A:B,2,FALSE)</f>
        <v>Piedmont VA Community College</v>
      </c>
      <c r="H1837" s="33" t="str">
        <f>VLOOKUP(C1837,'[1]Fund Lookup'!B:C,2,FALSE)</f>
        <v>Caresactrlffd-General-Covid-19</v>
      </c>
      <c r="I1837" s="35" t="s">
        <v>2307</v>
      </c>
      <c r="J1837" s="33" t="str">
        <f>VLOOKUP(I1837,'[1]Table B'!A:B,2,FALSE)</f>
        <v>CU-HE-Non-specific Activity</v>
      </c>
      <c r="K1837" s="9" t="str">
        <f t="shared" si="86"/>
        <v>500-CU-HE-Non-specific Activity</v>
      </c>
      <c r="L1837" s="9" t="str">
        <f>IFERROR(VLOOKUP(A1837,'[1]VAC as of March 2024'!A:K,11,FALSE),"No")</f>
        <v>No</v>
      </c>
      <c r="M1837" s="9" t="s">
        <v>5493</v>
      </c>
      <c r="Q1837" s="2"/>
    </row>
    <row r="1838" spans="1:17" x14ac:dyDescent="0.25">
      <c r="A1838" s="33" t="str">
        <f t="shared" si="84"/>
        <v>2820003440</v>
      </c>
      <c r="B1838" s="33" t="s">
        <v>2398</v>
      </c>
      <c r="C1838" s="33" t="s">
        <v>5370</v>
      </c>
      <c r="D1838" s="9" t="str">
        <f t="shared" si="85"/>
        <v>282003440</v>
      </c>
      <c r="E1838" s="34">
        <v>28200</v>
      </c>
      <c r="F1838" s="34">
        <v>3440</v>
      </c>
      <c r="G1838" s="9" t="str">
        <f>VLOOKUP(B1838,'[1]Business Unit Lookup'!A:B,2,FALSE)</f>
        <v>Piedmont VA Community College</v>
      </c>
      <c r="H1838" s="33" t="str">
        <f>VLOOKUP(C1838,'[1]Fund Lookup'!B:C,2,FALSE)</f>
        <v>EduStabFund-Students-COVID-19</v>
      </c>
      <c r="I1838" s="35" t="s">
        <v>2307</v>
      </c>
      <c r="J1838" s="33" t="str">
        <f>VLOOKUP(I1838,'[1]Table B'!A:B,2,FALSE)</f>
        <v>CU-HE-Non-specific Activity</v>
      </c>
      <c r="K1838" s="9" t="str">
        <f t="shared" si="86"/>
        <v>500-CU-HE-Non-specific Activity</v>
      </c>
      <c r="L1838" s="9" t="str">
        <f>IFERROR(VLOOKUP(A1838,'[1]VAC as of March 2024'!A:K,11,FALSE),"No")</f>
        <v>No</v>
      </c>
      <c r="M1838" s="9" t="s">
        <v>5493</v>
      </c>
      <c r="Q1838" s="2"/>
    </row>
    <row r="1839" spans="1:17" x14ac:dyDescent="0.25">
      <c r="A1839" s="33" t="str">
        <f t="shared" si="84"/>
        <v>2820003460</v>
      </c>
      <c r="B1839" s="41" t="s">
        <v>2398</v>
      </c>
      <c r="C1839" s="36" t="s">
        <v>8470</v>
      </c>
      <c r="D1839" s="9" t="str">
        <f t="shared" si="85"/>
        <v>282003460</v>
      </c>
      <c r="E1839" s="41">
        <v>28200</v>
      </c>
      <c r="F1839" s="37">
        <v>3460</v>
      </c>
      <c r="G1839" s="9" t="str">
        <f>VLOOKUP(B1839,'[1]Business Unit Lookup'!A:B,2,FALSE)</f>
        <v>Piedmont VA Community College</v>
      </c>
      <c r="H1839" s="33" t="str">
        <f>VLOOKUP(C1839,'[1]Fund Lookup'!B:C,2,FALSE)</f>
        <v>Innovative internship Fund</v>
      </c>
      <c r="I1839" s="35" t="s">
        <v>2307</v>
      </c>
      <c r="J1839" s="33" t="str">
        <f>VLOOKUP(I1839,'[1]Table B'!A:B,2,FALSE)</f>
        <v>CU-HE-Non-specific Activity</v>
      </c>
      <c r="K1839" s="9" t="str">
        <f t="shared" si="86"/>
        <v>500-CU-HE-Non-specific Activity</v>
      </c>
      <c r="L1839" s="9" t="str">
        <f>IFERROR(VLOOKUP(A1839,'[1]VAC as of March 2024'!A:K,11,FALSE),"No")</f>
        <v>No</v>
      </c>
      <c r="M1839" s="38" t="s">
        <v>2240</v>
      </c>
      <c r="O1839" s="38"/>
      <c r="P1839" s="38"/>
      <c r="Q1839" s="2"/>
    </row>
    <row r="1840" spans="1:17" x14ac:dyDescent="0.25">
      <c r="A1840" s="33" t="str">
        <f t="shared" si="84"/>
        <v>2820003490</v>
      </c>
      <c r="B1840" s="41" t="s">
        <v>2398</v>
      </c>
      <c r="C1840" s="36" t="s">
        <v>8475</v>
      </c>
      <c r="D1840" s="9" t="str">
        <f t="shared" si="85"/>
        <v>282003490</v>
      </c>
      <c r="E1840" s="41">
        <v>28200</v>
      </c>
      <c r="F1840" s="37">
        <v>3490</v>
      </c>
      <c r="G1840" s="9" t="str">
        <f>VLOOKUP(B1840,'[1]Business Unit Lookup'!A:B,2,FALSE)</f>
        <v>Piedmont VA Community College</v>
      </c>
      <c r="H1840" s="33" t="str">
        <f>VLOOKUP(C1840,'[1]Fund Lookup'!B:C,2,FALSE)</f>
        <v>NewEconomyWrkfrcCrdntlGrntFnd</v>
      </c>
      <c r="I1840" s="35" t="s">
        <v>2307</v>
      </c>
      <c r="J1840" s="33" t="str">
        <f>VLOOKUP(I1840,'[1]Table B'!A:B,2,FALSE)</f>
        <v>CU-HE-Non-specific Activity</v>
      </c>
      <c r="K1840" s="9" t="str">
        <f t="shared" si="86"/>
        <v>500-CU-HE-Non-specific Activity</v>
      </c>
      <c r="L1840" s="9" t="str">
        <f>IFERROR(VLOOKUP(A1840,'[1]VAC as of March 2024'!A:K,11,FALSE),"No")</f>
        <v>No</v>
      </c>
      <c r="M1840" s="38" t="s">
        <v>2240</v>
      </c>
      <c r="O1840" s="38"/>
      <c r="P1840" s="38"/>
      <c r="Q1840" s="2"/>
    </row>
    <row r="1841" spans="1:17" x14ac:dyDescent="0.25">
      <c r="A1841" s="33" t="str">
        <f t="shared" si="84"/>
        <v>2820003690</v>
      </c>
      <c r="B1841" s="33" t="s">
        <v>2398</v>
      </c>
      <c r="C1841" s="33" t="s">
        <v>5373</v>
      </c>
      <c r="D1841" s="9" t="str">
        <f t="shared" si="85"/>
        <v>282003690</v>
      </c>
      <c r="E1841" s="34">
        <v>28200</v>
      </c>
      <c r="F1841" s="34">
        <v>3690</v>
      </c>
      <c r="G1841" s="9" t="str">
        <f>VLOOKUP(B1841,'[1]Business Unit Lookup'!A:B,2,FALSE)</f>
        <v>Piedmont VA Community College</v>
      </c>
      <c r="H1841" s="33" t="str">
        <f>VLOOKUP(C1841,'[1]Fund Lookup'!B:C,2,FALSE)</f>
        <v>EduStabFund-Institutn-COVID-19</v>
      </c>
      <c r="I1841" s="35" t="s">
        <v>2307</v>
      </c>
      <c r="J1841" s="33" t="str">
        <f>VLOOKUP(I1841,'[1]Table B'!A:B,2,FALSE)</f>
        <v>CU-HE-Non-specific Activity</v>
      </c>
      <c r="K1841" s="9" t="str">
        <f t="shared" si="86"/>
        <v>500-CU-HE-Non-specific Activity</v>
      </c>
      <c r="L1841" s="9" t="str">
        <f>IFERROR(VLOOKUP(A1841,'[1]VAC as of March 2024'!A:K,11,FALSE),"No")</f>
        <v>No</v>
      </c>
      <c r="M1841" s="9" t="s">
        <v>5493</v>
      </c>
      <c r="Q1841" s="2"/>
    </row>
    <row r="1842" spans="1:17" x14ac:dyDescent="0.25">
      <c r="A1842" s="33" t="str">
        <f t="shared" si="84"/>
        <v>2820003860</v>
      </c>
      <c r="B1842" s="33" t="s">
        <v>2398</v>
      </c>
      <c r="C1842" s="33" t="s">
        <v>863</v>
      </c>
      <c r="D1842" s="9" t="str">
        <f t="shared" si="85"/>
        <v>282003860</v>
      </c>
      <c r="E1842" s="34">
        <v>28200</v>
      </c>
      <c r="F1842" s="34">
        <v>3860</v>
      </c>
      <c r="G1842" s="9" t="str">
        <f>VLOOKUP(B1842,'[1]Business Unit Lookup'!A:B,2,FALSE)</f>
        <v>Piedmont VA Community College</v>
      </c>
      <c r="H1842" s="33" t="str">
        <f>VLOOKUP(C1842,'[1]Fund Lookup'!B:C,2,FALSE)</f>
        <v>Rcycl Matl Sale-Non-Gen/Fed-HE</v>
      </c>
      <c r="I1842" s="35" t="s">
        <v>2307</v>
      </c>
      <c r="J1842" s="33" t="str">
        <f>VLOOKUP(I1842,'[1]Table B'!A:B,2,FALSE)</f>
        <v>CU-HE-Non-specific Activity</v>
      </c>
      <c r="K1842" s="9" t="str">
        <f t="shared" si="86"/>
        <v>500-CU-HE-Non-specific Activity</v>
      </c>
      <c r="L1842" s="9" t="str">
        <f>IFERROR(VLOOKUP(A1842,'[1]VAC as of March 2024'!A:K,11,FALSE),"No")</f>
        <v>No</v>
      </c>
      <c r="M1842" s="9" t="s">
        <v>2240</v>
      </c>
      <c r="Q1842" s="2"/>
    </row>
    <row r="1843" spans="1:17" x14ac:dyDescent="0.25">
      <c r="A1843" s="33" t="str">
        <f t="shared" si="84"/>
        <v>2820003870</v>
      </c>
      <c r="B1843" s="33" t="s">
        <v>2398</v>
      </c>
      <c r="C1843" s="33" t="s">
        <v>865</v>
      </c>
      <c r="D1843" s="9" t="str">
        <f t="shared" si="85"/>
        <v>282003870</v>
      </c>
      <c r="E1843" s="34">
        <v>28200</v>
      </c>
      <c r="F1843" s="34">
        <v>3870</v>
      </c>
      <c r="G1843" s="9" t="str">
        <f>VLOOKUP(B1843,'[1]Business Unit Lookup'!A:B,2,FALSE)</f>
        <v>Piedmont VA Community College</v>
      </c>
      <c r="H1843" s="33" t="str">
        <f>VLOOKUP(C1843,'[1]Fund Lookup'!B:C,2,FALSE)</f>
        <v>Srplus Supp&amp;Equip Sales-Gen-HE</v>
      </c>
      <c r="I1843" s="35" t="s">
        <v>2307</v>
      </c>
      <c r="J1843" s="33" t="str">
        <f>VLOOKUP(I1843,'[1]Table B'!A:B,2,FALSE)</f>
        <v>CU-HE-Non-specific Activity</v>
      </c>
      <c r="K1843" s="9" t="str">
        <f t="shared" si="86"/>
        <v>500-CU-HE-Non-specific Activity</v>
      </c>
      <c r="L1843" s="9" t="str">
        <f>IFERROR(VLOOKUP(A1843,'[1]VAC as of March 2024'!A:K,11,FALSE),"No")</f>
        <v>No</v>
      </c>
      <c r="M1843" s="9" t="s">
        <v>2240</v>
      </c>
      <c r="Q1843" s="2"/>
    </row>
    <row r="1844" spans="1:17" x14ac:dyDescent="0.25">
      <c r="A1844" s="33" t="str">
        <f t="shared" si="84"/>
        <v>2820007005</v>
      </c>
      <c r="B1844" s="33" t="s">
        <v>2398</v>
      </c>
      <c r="C1844" s="33" t="s">
        <v>1139</v>
      </c>
      <c r="D1844" s="9" t="str">
        <f t="shared" si="85"/>
        <v>282007005</v>
      </c>
      <c r="E1844" s="34">
        <v>28200</v>
      </c>
      <c r="F1844" s="34">
        <v>7005</v>
      </c>
      <c r="G1844" s="9" t="str">
        <f>VLOOKUP(B1844,'[1]Business Unit Lookup'!A:B,2,FALSE)</f>
        <v>Piedmont VA Community College</v>
      </c>
      <c r="H1844" s="33" t="str">
        <f>VLOOKUP(C1844,'[1]Fund Lookup'!B:C,2,FALSE)</f>
        <v>Trust And Agency-VCCS</v>
      </c>
      <c r="I1844" s="35" t="s">
        <v>2307</v>
      </c>
      <c r="J1844" s="33" t="str">
        <f>VLOOKUP(I1844,'[1]Table B'!A:B,2,FALSE)</f>
        <v>CU-HE-Non-specific Activity</v>
      </c>
      <c r="K1844" s="9" t="str">
        <f t="shared" si="86"/>
        <v>500-CU-HE-Non-specific Activity</v>
      </c>
      <c r="L1844" s="9" t="str">
        <f>IFERROR(VLOOKUP(A1844,'[1]VAC as of March 2024'!A:K,11,FALSE),"No")</f>
        <v>No</v>
      </c>
      <c r="M1844" s="9" t="s">
        <v>2248</v>
      </c>
      <c r="Q1844" s="2"/>
    </row>
    <row r="1845" spans="1:17" x14ac:dyDescent="0.25">
      <c r="A1845" s="33" t="str">
        <f t="shared" si="84"/>
        <v>2820008170</v>
      </c>
      <c r="B1845" s="33" t="s">
        <v>2398</v>
      </c>
      <c r="C1845" s="33" t="s">
        <v>1620</v>
      </c>
      <c r="D1845" s="9" t="str">
        <f t="shared" si="85"/>
        <v>282008170</v>
      </c>
      <c r="E1845" s="34">
        <v>28200</v>
      </c>
      <c r="F1845" s="34">
        <v>8170</v>
      </c>
      <c r="G1845" s="9" t="str">
        <f>VLOOKUP(B1845,'[1]Business Unit Lookup'!A:B,2,FALSE)</f>
        <v>Piedmont VA Community College</v>
      </c>
      <c r="H1845" s="33" t="str">
        <f>VLOOKUP(C1845,'[1]Fund Lookup'!B:C,2,FALSE)</f>
        <v>VCBA 21St Century</v>
      </c>
      <c r="I1845" s="35" t="s">
        <v>2307</v>
      </c>
      <c r="J1845" s="33" t="str">
        <f>VLOOKUP(I1845,'[1]Table B'!A:B,2,FALSE)</f>
        <v>CU-HE-Non-specific Activity</v>
      </c>
      <c r="K1845" s="9" t="str">
        <f t="shared" si="86"/>
        <v>500-CU-HE-Non-specific Activity</v>
      </c>
      <c r="L1845" s="9" t="str">
        <f>IFERROR(VLOOKUP(A1845,'[1]VAC as of March 2024'!A:K,11,FALSE),"No")</f>
        <v>No</v>
      </c>
      <c r="M1845" s="9" t="s">
        <v>2248</v>
      </c>
      <c r="Q1845" s="2"/>
    </row>
    <row r="1846" spans="1:17" x14ac:dyDescent="0.25">
      <c r="A1846" s="33" t="str">
        <f t="shared" si="84"/>
        <v>2830001000</v>
      </c>
      <c r="B1846" s="33" t="s">
        <v>2399</v>
      </c>
      <c r="C1846" s="33" t="s">
        <v>1</v>
      </c>
      <c r="D1846" s="9" t="str">
        <f t="shared" si="85"/>
        <v>283001000</v>
      </c>
      <c r="E1846" s="34">
        <v>28300</v>
      </c>
      <c r="F1846" s="34">
        <v>1000</v>
      </c>
      <c r="G1846" s="9" t="str">
        <f>VLOOKUP(B1846,'[1]Business Unit Lookup'!A:B,2,FALSE)</f>
        <v>J Sargeant Reynolds Cmnty Coll</v>
      </c>
      <c r="H1846" s="33" t="str">
        <f>VLOOKUP(C1846,'[1]Fund Lookup'!B:C,2,FALSE)</f>
        <v>General Fund</v>
      </c>
      <c r="I1846" s="35" t="s">
        <v>2236</v>
      </c>
      <c r="J1846" s="33" t="str">
        <f>VLOOKUP(I1846,'[1]Table B'!A:B,2,FALSE)</f>
        <v>General</v>
      </c>
      <c r="K1846" s="9" t="str">
        <f t="shared" si="86"/>
        <v>100-General</v>
      </c>
      <c r="L1846" s="9" t="str">
        <f>IFERROR(VLOOKUP(A1846,'[1]VAC as of March 2024'!A:K,11,FALSE),"No")</f>
        <v>No</v>
      </c>
      <c r="M1846" s="9" t="s">
        <v>2237</v>
      </c>
      <c r="O1846" s="33" t="s">
        <v>2240</v>
      </c>
      <c r="P1846" s="33" t="s">
        <v>6061</v>
      </c>
      <c r="Q1846" s="2" t="str">
        <f>VLOOKUP(P1846,'[1]Table E'!A:C,3,FALSE)</f>
        <v>Unassigned</v>
      </c>
    </row>
    <row r="1847" spans="1:17" x14ac:dyDescent="0.25">
      <c r="A1847" s="33" t="str">
        <f t="shared" si="84"/>
        <v>2830003000</v>
      </c>
      <c r="B1847" s="33" t="s">
        <v>2399</v>
      </c>
      <c r="C1847" s="33" t="s">
        <v>772</v>
      </c>
      <c r="D1847" s="9" t="str">
        <f t="shared" si="85"/>
        <v>283003000</v>
      </c>
      <c r="E1847" s="34">
        <v>28300</v>
      </c>
      <c r="F1847" s="34">
        <v>3000</v>
      </c>
      <c r="G1847" s="9" t="str">
        <f>VLOOKUP(B1847,'[1]Business Unit Lookup'!A:B,2,FALSE)</f>
        <v>J Sargeant Reynolds Cmnty Coll</v>
      </c>
      <c r="H1847" s="33" t="str">
        <f>VLOOKUP(C1847,'[1]Fund Lookup'!B:C,2,FALSE)</f>
        <v>Higher Education Operating</v>
      </c>
      <c r="I1847" s="35" t="s">
        <v>2307</v>
      </c>
      <c r="J1847" s="33" t="str">
        <f>VLOOKUP(I1847,'[1]Table B'!A:B,2,FALSE)</f>
        <v>CU-HE-Non-specific Activity</v>
      </c>
      <c r="K1847" s="9" t="str">
        <f t="shared" si="86"/>
        <v>500-CU-HE-Non-specific Activity</v>
      </c>
      <c r="L1847" s="9" t="str">
        <f>IFERROR(VLOOKUP(A1847,'[1]VAC as of March 2024'!A:K,11,FALSE),"No")</f>
        <v>No</v>
      </c>
      <c r="M1847" s="9" t="s">
        <v>2240</v>
      </c>
      <c r="Q1847" s="2"/>
    </row>
    <row r="1848" spans="1:17" x14ac:dyDescent="0.25">
      <c r="A1848" s="33" t="str">
        <f t="shared" si="84"/>
        <v>2830003010</v>
      </c>
      <c r="B1848" s="33" t="s">
        <v>2399</v>
      </c>
      <c r="C1848" s="33" t="s">
        <v>775</v>
      </c>
      <c r="D1848" s="9" t="str">
        <f t="shared" si="85"/>
        <v>283003010</v>
      </c>
      <c r="E1848" s="34">
        <v>28300</v>
      </c>
      <c r="F1848" s="34">
        <v>3010</v>
      </c>
      <c r="G1848" s="9" t="str">
        <f>VLOOKUP(B1848,'[1]Business Unit Lookup'!A:B,2,FALSE)</f>
        <v>J Sargeant Reynolds Cmnty Coll</v>
      </c>
      <c r="H1848" s="33" t="str">
        <f>VLOOKUP(C1848,'[1]Fund Lookup'!B:C,2,FALSE)</f>
        <v>Higher Education Federal</v>
      </c>
      <c r="I1848" s="35" t="s">
        <v>2307</v>
      </c>
      <c r="J1848" s="33" t="str">
        <f>VLOOKUP(I1848,'[1]Table B'!A:B,2,FALSE)</f>
        <v>CU-HE-Non-specific Activity</v>
      </c>
      <c r="K1848" s="9" t="str">
        <f t="shared" si="86"/>
        <v>500-CU-HE-Non-specific Activity</v>
      </c>
      <c r="L1848" s="9" t="str">
        <f>IFERROR(VLOOKUP(A1848,'[1]VAC as of March 2024'!A:K,11,FALSE),"No")</f>
        <v>No</v>
      </c>
      <c r="M1848" s="9" t="s">
        <v>2248</v>
      </c>
      <c r="Q1848" s="2"/>
    </row>
    <row r="1849" spans="1:17" x14ac:dyDescent="0.25">
      <c r="A1849" s="33" t="str">
        <f t="shared" si="84"/>
        <v>2830003020</v>
      </c>
      <c r="B1849" s="33" t="s">
        <v>2399</v>
      </c>
      <c r="C1849" s="33" t="s">
        <v>778</v>
      </c>
      <c r="D1849" s="9" t="str">
        <f t="shared" si="85"/>
        <v>283003020</v>
      </c>
      <c r="E1849" s="34">
        <v>28300</v>
      </c>
      <c r="F1849" s="34">
        <v>3020</v>
      </c>
      <c r="G1849" s="9" t="str">
        <f>VLOOKUP(B1849,'[1]Business Unit Lookup'!A:B,2,FALSE)</f>
        <v>J Sargeant Reynolds Cmnty Coll</v>
      </c>
      <c r="H1849" s="33" t="str">
        <f>VLOOKUP(C1849,'[1]Fund Lookup'!B:C,2,FALSE)</f>
        <v>Foundation/Othr Grants/Cntrcts</v>
      </c>
      <c r="I1849" s="35" t="s">
        <v>2307</v>
      </c>
      <c r="J1849" s="33" t="str">
        <f>VLOOKUP(I1849,'[1]Table B'!A:B,2,FALSE)</f>
        <v>CU-HE-Non-specific Activity</v>
      </c>
      <c r="K1849" s="9" t="str">
        <f t="shared" si="86"/>
        <v>500-CU-HE-Non-specific Activity</v>
      </c>
      <c r="L1849" s="9" t="str">
        <f>IFERROR(VLOOKUP(A1849,'[1]VAC as of March 2024'!A:K,11,FALSE),"No")</f>
        <v>No</v>
      </c>
      <c r="M1849" s="9" t="s">
        <v>2248</v>
      </c>
      <c r="Q1849" s="2"/>
    </row>
    <row r="1850" spans="1:17" x14ac:dyDescent="0.25">
      <c r="A1850" s="33" t="str">
        <f t="shared" si="84"/>
        <v>2830003030</v>
      </c>
      <c r="B1850" s="33" t="s">
        <v>2399</v>
      </c>
      <c r="C1850" s="33" t="s">
        <v>780</v>
      </c>
      <c r="D1850" s="9" t="str">
        <f t="shared" si="85"/>
        <v>283003030</v>
      </c>
      <c r="E1850" s="34">
        <v>28300</v>
      </c>
      <c r="F1850" s="34">
        <v>3030</v>
      </c>
      <c r="G1850" s="9" t="str">
        <f>VLOOKUP(B1850,'[1]Business Unit Lookup'!A:B,2,FALSE)</f>
        <v>J Sargeant Reynolds Cmnty Coll</v>
      </c>
      <c r="H1850" s="33" t="str">
        <f>VLOOKUP(C1850,'[1]Fund Lookup'!B:C,2,FALSE)</f>
        <v>Indirect Cost Recovery</v>
      </c>
      <c r="I1850" s="35" t="s">
        <v>2307</v>
      </c>
      <c r="J1850" s="33" t="str">
        <f>VLOOKUP(I1850,'[1]Table B'!A:B,2,FALSE)</f>
        <v>CU-HE-Non-specific Activity</v>
      </c>
      <c r="K1850" s="9" t="str">
        <f t="shared" si="86"/>
        <v>500-CU-HE-Non-specific Activity</v>
      </c>
      <c r="L1850" s="9" t="str">
        <f>IFERROR(VLOOKUP(A1850,'[1]VAC as of March 2024'!A:K,11,FALSE),"No")</f>
        <v>No</v>
      </c>
      <c r="M1850" s="9" t="s">
        <v>2240</v>
      </c>
      <c r="Q1850" s="2"/>
    </row>
    <row r="1851" spans="1:17" x14ac:dyDescent="0.25">
      <c r="A1851" s="33" t="str">
        <f t="shared" si="84"/>
        <v>2830003040</v>
      </c>
      <c r="B1851" s="87" t="s">
        <v>2399</v>
      </c>
      <c r="C1851" s="36" t="s">
        <v>8347</v>
      </c>
      <c r="D1851" s="9" t="str">
        <f t="shared" si="85"/>
        <v>283003040</v>
      </c>
      <c r="E1851" s="87">
        <v>28300</v>
      </c>
      <c r="F1851" s="37">
        <v>3040</v>
      </c>
      <c r="G1851" s="9" t="str">
        <f>VLOOKUP(B1851,'[1]Business Unit Lookup'!A:B,2,FALSE)</f>
        <v>J Sargeant Reynolds Cmnty Coll</v>
      </c>
      <c r="H1851" s="33" t="str">
        <f>VLOOKUP(C1851,'[1]Fund Lookup'!B:C,2,FALSE)</f>
        <v>Institutional Reserve Fund</v>
      </c>
      <c r="I1851" s="35" t="s">
        <v>2307</v>
      </c>
      <c r="J1851" s="33" t="str">
        <f>VLOOKUP(I1851,'[1]Table B'!A:B,2,FALSE)</f>
        <v>CU-HE-Non-specific Activity</v>
      </c>
      <c r="K1851" s="9" t="str">
        <f t="shared" si="86"/>
        <v>500-CU-HE-Non-specific Activity</v>
      </c>
      <c r="L1851" s="9" t="str">
        <f>IFERROR(VLOOKUP(A1851,'[1]VAC as of March 2024'!A:K,11,FALSE),"No")</f>
        <v>No</v>
      </c>
      <c r="M1851" s="37" t="s">
        <v>2240</v>
      </c>
      <c r="O1851" s="38"/>
      <c r="P1851" s="38"/>
      <c r="Q1851" s="2"/>
    </row>
    <row r="1852" spans="1:17" x14ac:dyDescent="0.25">
      <c r="A1852" s="33" t="str">
        <f t="shared" si="84"/>
        <v>2830003060</v>
      </c>
      <c r="B1852" s="33" t="s">
        <v>2399</v>
      </c>
      <c r="C1852" s="33" t="s">
        <v>785</v>
      </c>
      <c r="D1852" s="9" t="str">
        <f t="shared" si="85"/>
        <v>283003060</v>
      </c>
      <c r="E1852" s="34">
        <v>28300</v>
      </c>
      <c r="F1852" s="34">
        <v>3060</v>
      </c>
      <c r="G1852" s="9" t="str">
        <f>VLOOKUP(B1852,'[1]Business Unit Lookup'!A:B,2,FALSE)</f>
        <v>J Sargeant Reynolds Cmnty Coll</v>
      </c>
      <c r="H1852" s="33" t="str">
        <f>VLOOKUP(C1852,'[1]Fund Lookup'!B:C,2,FALSE)</f>
        <v>Auxiliary Enterprise</v>
      </c>
      <c r="I1852" s="35" t="s">
        <v>2307</v>
      </c>
      <c r="J1852" s="33" t="str">
        <f>VLOOKUP(I1852,'[1]Table B'!A:B,2,FALSE)</f>
        <v>CU-HE-Non-specific Activity</v>
      </c>
      <c r="K1852" s="9" t="str">
        <f t="shared" si="86"/>
        <v>500-CU-HE-Non-specific Activity</v>
      </c>
      <c r="L1852" s="9" t="str">
        <f>IFERROR(VLOOKUP(A1852,'[1]VAC as of March 2024'!A:K,11,FALSE),"No")</f>
        <v>No</v>
      </c>
      <c r="M1852" s="9" t="s">
        <v>2240</v>
      </c>
      <c r="Q1852" s="2"/>
    </row>
    <row r="1853" spans="1:17" x14ac:dyDescent="0.25">
      <c r="A1853" s="33" t="str">
        <f t="shared" si="84"/>
        <v>2830003080</v>
      </c>
      <c r="B1853" s="33" t="s">
        <v>2399</v>
      </c>
      <c r="C1853" s="33" t="s">
        <v>790</v>
      </c>
      <c r="D1853" s="9" t="str">
        <f t="shared" si="85"/>
        <v>283003080</v>
      </c>
      <c r="E1853" s="34">
        <v>28300</v>
      </c>
      <c r="F1853" s="34">
        <v>3080</v>
      </c>
      <c r="G1853" s="9" t="str">
        <f>VLOOKUP(B1853,'[1]Business Unit Lookup'!A:B,2,FALSE)</f>
        <v>J Sargeant Reynolds Cmnty Coll</v>
      </c>
      <c r="H1853" s="33" t="str">
        <f>VLOOKUP(C1853,'[1]Fund Lookup'!B:C,2,FALSE)</f>
        <v>Work Study</v>
      </c>
      <c r="I1853" s="35" t="s">
        <v>2307</v>
      </c>
      <c r="J1853" s="33" t="str">
        <f>VLOOKUP(I1853,'[1]Table B'!A:B,2,FALSE)</f>
        <v>CU-HE-Non-specific Activity</v>
      </c>
      <c r="K1853" s="9" t="str">
        <f t="shared" si="86"/>
        <v>500-CU-HE-Non-specific Activity</v>
      </c>
      <c r="L1853" s="9" t="str">
        <f>IFERROR(VLOOKUP(A1853,'[1]VAC as of March 2024'!A:K,11,FALSE),"No")</f>
        <v>No</v>
      </c>
      <c r="M1853" s="9" t="s">
        <v>2248</v>
      </c>
      <c r="Q1853" s="2"/>
    </row>
    <row r="1854" spans="1:17" x14ac:dyDescent="0.25">
      <c r="A1854" s="33" t="str">
        <f t="shared" si="84"/>
        <v>2830003170</v>
      </c>
      <c r="B1854" s="33" t="s">
        <v>2399</v>
      </c>
      <c r="C1854" s="33" t="s">
        <v>809</v>
      </c>
      <c r="D1854" s="9" t="str">
        <f t="shared" si="85"/>
        <v>283003170</v>
      </c>
      <c r="E1854" s="34">
        <v>28300</v>
      </c>
      <c r="F1854" s="34">
        <v>3170</v>
      </c>
      <c r="G1854" s="9" t="str">
        <f>VLOOKUP(B1854,'[1]Business Unit Lookup'!A:B,2,FALSE)</f>
        <v>J Sargeant Reynolds Cmnty Coll</v>
      </c>
      <c r="H1854" s="33" t="str">
        <f>VLOOKUP(C1854,'[1]Fund Lookup'!B:C,2,FALSE)</f>
        <v>Student Financial Assistance</v>
      </c>
      <c r="I1854" s="35" t="s">
        <v>2307</v>
      </c>
      <c r="J1854" s="33" t="str">
        <f>VLOOKUP(I1854,'[1]Table B'!A:B,2,FALSE)</f>
        <v>CU-HE-Non-specific Activity</v>
      </c>
      <c r="K1854" s="9" t="str">
        <f t="shared" si="86"/>
        <v>500-CU-HE-Non-specific Activity</v>
      </c>
      <c r="L1854" s="9" t="str">
        <f>IFERROR(VLOOKUP(A1854,'[1]VAC as of March 2024'!A:K,11,FALSE),"No")</f>
        <v>No</v>
      </c>
      <c r="M1854" s="9" t="s">
        <v>2240</v>
      </c>
      <c r="Q1854" s="2"/>
    </row>
    <row r="1855" spans="1:17" x14ac:dyDescent="0.25">
      <c r="A1855" s="33" t="str">
        <f t="shared" si="84"/>
        <v>2830003190</v>
      </c>
      <c r="B1855" s="33" t="s">
        <v>2399</v>
      </c>
      <c r="C1855" s="33" t="s">
        <v>811</v>
      </c>
      <c r="D1855" s="9" t="str">
        <f t="shared" si="85"/>
        <v>283003190</v>
      </c>
      <c r="E1855" s="34">
        <v>28300</v>
      </c>
      <c r="F1855" s="34">
        <v>3190</v>
      </c>
      <c r="G1855" s="9" t="str">
        <f>VLOOKUP(B1855,'[1]Business Unit Lookup'!A:B,2,FALSE)</f>
        <v>J Sargeant Reynolds Cmnty Coll</v>
      </c>
      <c r="H1855" s="33" t="str">
        <f>VLOOKUP(C1855,'[1]Fund Lookup'!B:C,2,FALSE)</f>
        <v>Workforce Development Program</v>
      </c>
      <c r="I1855" s="35" t="s">
        <v>2307</v>
      </c>
      <c r="J1855" s="33" t="str">
        <f>VLOOKUP(I1855,'[1]Table B'!A:B,2,FALSE)</f>
        <v>CU-HE-Non-specific Activity</v>
      </c>
      <c r="K1855" s="9" t="str">
        <f t="shared" si="86"/>
        <v>500-CU-HE-Non-specific Activity</v>
      </c>
      <c r="L1855" s="9" t="str">
        <f>IFERROR(VLOOKUP(A1855,'[1]VAC as of March 2024'!A:K,11,FALSE),"No")</f>
        <v>No</v>
      </c>
      <c r="M1855" s="9" t="s">
        <v>2240</v>
      </c>
      <c r="Q1855" s="2"/>
    </row>
    <row r="1856" spans="1:17" ht="15.75" x14ac:dyDescent="0.25">
      <c r="A1856" s="33" t="str">
        <f t="shared" si="84"/>
        <v>2830003210</v>
      </c>
      <c r="B1856" s="43" t="s">
        <v>2399</v>
      </c>
      <c r="C1856" s="36" t="s">
        <v>6135</v>
      </c>
      <c r="D1856" s="9" t="str">
        <f t="shared" si="85"/>
        <v>283003210</v>
      </c>
      <c r="E1856" s="44">
        <v>28300</v>
      </c>
      <c r="F1856" s="37">
        <v>3210</v>
      </c>
      <c r="G1856" s="9" t="str">
        <f>VLOOKUP(B1856,'[1]Business Unit Lookup'!A:B,2,FALSE)</f>
        <v>J Sargeant Reynolds Cmnty Coll</v>
      </c>
      <c r="H1856" s="33" t="str">
        <f>VLOOKUP(C1856,'[1]Fund Lookup'!B:C,2,FALSE)</f>
        <v>ARP-CrvStLoclFisRecFd-COVID-19</v>
      </c>
      <c r="I1856" s="35" t="s">
        <v>2307</v>
      </c>
      <c r="J1856" s="33" t="str">
        <f>VLOOKUP(I1856,'[1]Table B'!A:B,2,FALSE)</f>
        <v>CU-HE-Non-specific Activity</v>
      </c>
      <c r="K1856" s="9" t="str">
        <f t="shared" si="86"/>
        <v>500-CU-HE-Non-specific Activity</v>
      </c>
      <c r="L1856" s="9" t="str">
        <f>IFERROR(VLOOKUP(A1856,'[1]VAC as of March 2024'!A:K,11,FALSE),"No")</f>
        <v>No</v>
      </c>
      <c r="M1856" s="38" t="s">
        <v>5493</v>
      </c>
      <c r="O1856" s="38"/>
      <c r="P1856" s="38"/>
      <c r="Q1856" s="2"/>
    </row>
    <row r="1857" spans="1:17" x14ac:dyDescent="0.25">
      <c r="A1857" s="33" t="str">
        <f t="shared" si="84"/>
        <v>2830003230</v>
      </c>
      <c r="B1857" s="33" t="s">
        <v>2399</v>
      </c>
      <c r="C1857" s="33" t="s">
        <v>6136</v>
      </c>
      <c r="D1857" s="9" t="str">
        <f t="shared" si="85"/>
        <v>283003230</v>
      </c>
      <c r="E1857" s="34">
        <v>28300</v>
      </c>
      <c r="F1857" s="34">
        <v>3230</v>
      </c>
      <c r="G1857" s="9" t="str">
        <f>VLOOKUP(B1857,'[1]Business Unit Lookup'!A:B,2,FALSE)</f>
        <v>J Sargeant Reynolds Cmnty Coll</v>
      </c>
      <c r="H1857" s="33" t="str">
        <f>VLOOKUP(C1857,'[1]Fund Lookup'!B:C,2,FALSE)</f>
        <v>Epi&amp;LabCpctyInfctsDis-COVID-19</v>
      </c>
      <c r="I1857" s="35" t="s">
        <v>2307</v>
      </c>
      <c r="J1857" s="33" t="str">
        <f>VLOOKUP(I1857,'[1]Table B'!A:B,2,FALSE)</f>
        <v>CU-HE-Non-specific Activity</v>
      </c>
      <c r="K1857" s="9" t="str">
        <f t="shared" si="86"/>
        <v>500-CU-HE-Non-specific Activity</v>
      </c>
      <c r="L1857" s="9" t="str">
        <f>IFERROR(VLOOKUP(A1857,'[1]VAC as of March 2024'!A:K,11,FALSE),"No")</f>
        <v>No</v>
      </c>
      <c r="M1857" s="9" t="s">
        <v>5493</v>
      </c>
      <c r="Q1857" s="2"/>
    </row>
    <row r="1858" spans="1:17" x14ac:dyDescent="0.25">
      <c r="A1858" s="33" t="str">
        <f t="shared" ref="A1858:A1921" si="87">CONCATENATE(B1858,C1858)</f>
        <v>2830003280</v>
      </c>
      <c r="B1858" s="33" t="s">
        <v>2399</v>
      </c>
      <c r="C1858" s="33" t="s">
        <v>5559</v>
      </c>
      <c r="D1858" s="9" t="str">
        <f t="shared" ref="D1858:D1921" si="88">CONCATENATE(E1858,F1858)</f>
        <v>283003280</v>
      </c>
      <c r="E1858" s="34">
        <v>28300</v>
      </c>
      <c r="F1858" s="34">
        <v>3280</v>
      </c>
      <c r="G1858" s="9" t="str">
        <f>VLOOKUP(B1858,'[1]Business Unit Lookup'!A:B,2,FALSE)</f>
        <v>J Sargeant Reynolds Cmnty Coll</v>
      </c>
      <c r="H1858" s="33" t="str">
        <f>VLOOKUP(C1858,'[1]Fund Lookup'!B:C,2,FALSE)</f>
        <v>CoronavrsEmrSpplFdPrg-COVID-19</v>
      </c>
      <c r="I1858" s="35" t="s">
        <v>2307</v>
      </c>
      <c r="J1858" s="33" t="str">
        <f>VLOOKUP(I1858,'[1]Table B'!A:B,2,FALSE)</f>
        <v>CU-HE-Non-specific Activity</v>
      </c>
      <c r="K1858" s="9" t="str">
        <f t="shared" ref="K1858:K1921" si="89">CONCATENATE(I1858,"-",J1858)</f>
        <v>500-CU-HE-Non-specific Activity</v>
      </c>
      <c r="L1858" s="9" t="str">
        <f>IFERROR(VLOOKUP(A1858,'[1]VAC as of March 2024'!A:K,11,FALSE),"No")</f>
        <v>No</v>
      </c>
      <c r="M1858" s="9" t="s">
        <v>5493</v>
      </c>
      <c r="Q1858" s="2"/>
    </row>
    <row r="1859" spans="1:17" x14ac:dyDescent="0.25">
      <c r="A1859" s="33" t="str">
        <f t="shared" si="87"/>
        <v>2830003410</v>
      </c>
      <c r="B1859" s="40" t="s">
        <v>2399</v>
      </c>
      <c r="C1859" s="36" t="s">
        <v>5581</v>
      </c>
      <c r="D1859" s="9" t="str">
        <f t="shared" si="88"/>
        <v>283003410</v>
      </c>
      <c r="E1859" s="40">
        <v>28300</v>
      </c>
      <c r="F1859" s="37">
        <v>3410</v>
      </c>
      <c r="G1859" s="9" t="str">
        <f>VLOOKUP(B1859,'[1]Business Unit Lookup'!A:B,2,FALSE)</f>
        <v>J Sargeant Reynolds Cmnty Coll</v>
      </c>
      <c r="H1859" s="33" t="str">
        <f>VLOOKUP(C1859,'[1]Fund Lookup'!B:C,2,FALSE)</f>
        <v>GEER Fund - COVID-19</v>
      </c>
      <c r="I1859" s="35" t="s">
        <v>2307</v>
      </c>
      <c r="J1859" s="33" t="str">
        <f>VLOOKUP(I1859,'[1]Table B'!A:B,2,FALSE)</f>
        <v>CU-HE-Non-specific Activity</v>
      </c>
      <c r="K1859" s="9" t="str">
        <f t="shared" si="89"/>
        <v>500-CU-HE-Non-specific Activity</v>
      </c>
      <c r="L1859" s="9" t="str">
        <f>IFERROR(VLOOKUP(A1859,'[1]VAC as of March 2024'!A:K,11,FALSE),"No")</f>
        <v>No</v>
      </c>
      <c r="M1859" s="38" t="s">
        <v>5493</v>
      </c>
      <c r="O1859" s="38"/>
      <c r="P1859" s="38"/>
      <c r="Q1859" s="82"/>
    </row>
    <row r="1860" spans="1:17" x14ac:dyDescent="0.25">
      <c r="A1860" s="33" t="str">
        <f t="shared" si="87"/>
        <v>2830003420</v>
      </c>
      <c r="B1860" s="33" t="s">
        <v>2399</v>
      </c>
      <c r="C1860" s="33" t="s">
        <v>5584</v>
      </c>
      <c r="D1860" s="9" t="str">
        <f t="shared" si="88"/>
        <v>283003420</v>
      </c>
      <c r="E1860" s="34">
        <v>28300</v>
      </c>
      <c r="F1860" s="34">
        <v>3420</v>
      </c>
      <c r="G1860" s="9" t="str">
        <f>VLOOKUP(B1860,'[1]Business Unit Lookup'!A:B,2,FALSE)</f>
        <v>J Sargeant Reynolds Cmnty Coll</v>
      </c>
      <c r="H1860" s="33" t="str">
        <f>VLOOKUP(C1860,'[1]Fund Lookup'!B:C,2,FALSE)</f>
        <v>Caresactrlffd-General-Covid-19</v>
      </c>
      <c r="I1860" s="35" t="s">
        <v>2307</v>
      </c>
      <c r="J1860" s="33" t="str">
        <f>VLOOKUP(I1860,'[1]Table B'!A:B,2,FALSE)</f>
        <v>CU-HE-Non-specific Activity</v>
      </c>
      <c r="K1860" s="9" t="str">
        <f t="shared" si="89"/>
        <v>500-CU-HE-Non-specific Activity</v>
      </c>
      <c r="L1860" s="9" t="str">
        <f>IFERROR(VLOOKUP(A1860,'[1]VAC as of March 2024'!A:K,11,FALSE),"No")</f>
        <v>No</v>
      </c>
      <c r="M1860" s="9" t="s">
        <v>5493</v>
      </c>
      <c r="Q1860" s="2"/>
    </row>
    <row r="1861" spans="1:17" x14ac:dyDescent="0.25">
      <c r="A1861" s="33" t="str">
        <f t="shared" si="87"/>
        <v>2830003440</v>
      </c>
      <c r="B1861" s="33" t="s">
        <v>2399</v>
      </c>
      <c r="C1861" s="33" t="s">
        <v>5370</v>
      </c>
      <c r="D1861" s="9" t="str">
        <f t="shared" si="88"/>
        <v>283003440</v>
      </c>
      <c r="E1861" s="34">
        <v>28300</v>
      </c>
      <c r="F1861" s="34">
        <v>3440</v>
      </c>
      <c r="G1861" s="9" t="str">
        <f>VLOOKUP(B1861,'[1]Business Unit Lookup'!A:B,2,FALSE)</f>
        <v>J Sargeant Reynolds Cmnty Coll</v>
      </c>
      <c r="H1861" s="33" t="str">
        <f>VLOOKUP(C1861,'[1]Fund Lookup'!B:C,2,FALSE)</f>
        <v>EduStabFund-Students-COVID-19</v>
      </c>
      <c r="I1861" s="35" t="s">
        <v>2307</v>
      </c>
      <c r="J1861" s="33" t="str">
        <f>VLOOKUP(I1861,'[1]Table B'!A:B,2,FALSE)</f>
        <v>CU-HE-Non-specific Activity</v>
      </c>
      <c r="K1861" s="9" t="str">
        <f t="shared" si="89"/>
        <v>500-CU-HE-Non-specific Activity</v>
      </c>
      <c r="L1861" s="9" t="str">
        <f>IFERROR(VLOOKUP(A1861,'[1]VAC as of March 2024'!A:K,11,FALSE),"No")</f>
        <v>No</v>
      </c>
      <c r="M1861" s="9" t="s">
        <v>5493</v>
      </c>
      <c r="Q1861" s="2"/>
    </row>
    <row r="1862" spans="1:17" x14ac:dyDescent="0.25">
      <c r="A1862" s="33" t="str">
        <f t="shared" si="87"/>
        <v>2830003460</v>
      </c>
      <c r="B1862" s="41" t="s">
        <v>2399</v>
      </c>
      <c r="C1862" s="36" t="s">
        <v>8470</v>
      </c>
      <c r="D1862" s="9" t="str">
        <f t="shared" si="88"/>
        <v>283003460</v>
      </c>
      <c r="E1862" s="41">
        <v>28300</v>
      </c>
      <c r="F1862" s="37">
        <v>3460</v>
      </c>
      <c r="G1862" s="9" t="str">
        <f>VLOOKUP(B1862,'[1]Business Unit Lookup'!A:B,2,FALSE)</f>
        <v>J Sargeant Reynolds Cmnty Coll</v>
      </c>
      <c r="H1862" s="33" t="str">
        <f>VLOOKUP(C1862,'[1]Fund Lookup'!B:C,2,FALSE)</f>
        <v>Innovative internship Fund</v>
      </c>
      <c r="I1862" s="35" t="s">
        <v>2307</v>
      </c>
      <c r="J1862" s="33" t="str">
        <f>VLOOKUP(I1862,'[1]Table B'!A:B,2,FALSE)</f>
        <v>CU-HE-Non-specific Activity</v>
      </c>
      <c r="K1862" s="9" t="str">
        <f t="shared" si="89"/>
        <v>500-CU-HE-Non-specific Activity</v>
      </c>
      <c r="L1862" s="9" t="str">
        <f>IFERROR(VLOOKUP(A1862,'[1]VAC as of March 2024'!A:K,11,FALSE),"No")</f>
        <v>No</v>
      </c>
      <c r="M1862" s="38" t="s">
        <v>2240</v>
      </c>
      <c r="O1862" s="38"/>
      <c r="P1862" s="38"/>
      <c r="Q1862" s="2"/>
    </row>
    <row r="1863" spans="1:17" x14ac:dyDescent="0.25">
      <c r="A1863" s="33" t="str">
        <f t="shared" si="87"/>
        <v>2830003490</v>
      </c>
      <c r="B1863" s="41" t="s">
        <v>2399</v>
      </c>
      <c r="C1863" s="36" t="s">
        <v>8475</v>
      </c>
      <c r="D1863" s="9" t="str">
        <f t="shared" si="88"/>
        <v>283003490</v>
      </c>
      <c r="E1863" s="41">
        <v>28300</v>
      </c>
      <c r="F1863" s="37">
        <v>3490</v>
      </c>
      <c r="G1863" s="9" t="str">
        <f>VLOOKUP(B1863,'[1]Business Unit Lookup'!A:B,2,FALSE)</f>
        <v>J Sargeant Reynolds Cmnty Coll</v>
      </c>
      <c r="H1863" s="33" t="str">
        <f>VLOOKUP(C1863,'[1]Fund Lookup'!B:C,2,FALSE)</f>
        <v>NewEconomyWrkfrcCrdntlGrntFnd</v>
      </c>
      <c r="I1863" s="35" t="s">
        <v>2307</v>
      </c>
      <c r="J1863" s="33" t="str">
        <f>VLOOKUP(I1863,'[1]Table B'!A:B,2,FALSE)</f>
        <v>CU-HE-Non-specific Activity</v>
      </c>
      <c r="K1863" s="9" t="str">
        <f t="shared" si="89"/>
        <v>500-CU-HE-Non-specific Activity</v>
      </c>
      <c r="L1863" s="9" t="str">
        <f>IFERROR(VLOOKUP(A1863,'[1]VAC as of March 2024'!A:K,11,FALSE),"No")</f>
        <v>No</v>
      </c>
      <c r="M1863" s="38" t="s">
        <v>2240</v>
      </c>
      <c r="O1863" s="38"/>
      <c r="P1863" s="38"/>
      <c r="Q1863" s="2"/>
    </row>
    <row r="1864" spans="1:17" x14ac:dyDescent="0.25">
      <c r="A1864" s="33" t="str">
        <f t="shared" si="87"/>
        <v>2830003690</v>
      </c>
      <c r="B1864" s="33" t="s">
        <v>2399</v>
      </c>
      <c r="C1864" s="33" t="s">
        <v>5373</v>
      </c>
      <c r="D1864" s="9" t="str">
        <f t="shared" si="88"/>
        <v>283003690</v>
      </c>
      <c r="E1864" s="34">
        <v>28300</v>
      </c>
      <c r="F1864" s="34">
        <v>3690</v>
      </c>
      <c r="G1864" s="9" t="str">
        <f>VLOOKUP(B1864,'[1]Business Unit Lookup'!A:B,2,FALSE)</f>
        <v>J Sargeant Reynolds Cmnty Coll</v>
      </c>
      <c r="H1864" s="33" t="str">
        <f>VLOOKUP(C1864,'[1]Fund Lookup'!B:C,2,FALSE)</f>
        <v>EduStabFund-Institutn-COVID-19</v>
      </c>
      <c r="I1864" s="35" t="s">
        <v>2307</v>
      </c>
      <c r="J1864" s="33" t="str">
        <f>VLOOKUP(I1864,'[1]Table B'!A:B,2,FALSE)</f>
        <v>CU-HE-Non-specific Activity</v>
      </c>
      <c r="K1864" s="9" t="str">
        <f t="shared" si="89"/>
        <v>500-CU-HE-Non-specific Activity</v>
      </c>
      <c r="L1864" s="9" t="str">
        <f>IFERROR(VLOOKUP(A1864,'[1]VAC as of March 2024'!A:K,11,FALSE),"No")</f>
        <v>No</v>
      </c>
      <c r="M1864" s="9" t="s">
        <v>5493</v>
      </c>
      <c r="Q1864" s="2"/>
    </row>
    <row r="1865" spans="1:17" x14ac:dyDescent="0.25">
      <c r="A1865" s="33" t="str">
        <f t="shared" si="87"/>
        <v>2830003810</v>
      </c>
      <c r="B1865" s="33" t="s">
        <v>2399</v>
      </c>
      <c r="C1865" s="33" t="s">
        <v>854</v>
      </c>
      <c r="D1865" s="9" t="str">
        <f t="shared" si="88"/>
        <v>283003810</v>
      </c>
      <c r="E1865" s="34">
        <v>28300</v>
      </c>
      <c r="F1865" s="34">
        <v>3810</v>
      </c>
      <c r="G1865" s="9" t="str">
        <f>VLOOKUP(B1865,'[1]Business Unit Lookup'!A:B,2,FALSE)</f>
        <v>J Sargeant Reynolds Cmnty Coll</v>
      </c>
      <c r="H1865" s="33" t="str">
        <f>VLOOKUP(C1865,'[1]Fund Lookup'!B:C,2,FALSE)</f>
        <v>WIA Adult Activities-St-ARRA</v>
      </c>
      <c r="I1865" s="35" t="s">
        <v>2307</v>
      </c>
      <c r="J1865" s="33" t="str">
        <f>VLOOKUP(I1865,'[1]Table B'!A:B,2,FALSE)</f>
        <v>CU-HE-Non-specific Activity</v>
      </c>
      <c r="K1865" s="9" t="str">
        <f t="shared" si="89"/>
        <v>500-CU-HE-Non-specific Activity</v>
      </c>
      <c r="L1865" s="9" t="str">
        <f>IFERROR(VLOOKUP(A1865,'[1]VAC as of March 2024'!A:K,11,FALSE),"No")</f>
        <v>No</v>
      </c>
      <c r="M1865" s="9" t="s">
        <v>2281</v>
      </c>
      <c r="Q1865" s="2"/>
    </row>
    <row r="1866" spans="1:17" x14ac:dyDescent="0.25">
      <c r="A1866" s="33" t="str">
        <f t="shared" si="87"/>
        <v>2830003820</v>
      </c>
      <c r="B1866" s="33" t="s">
        <v>2399</v>
      </c>
      <c r="C1866" s="33" t="s">
        <v>856</v>
      </c>
      <c r="D1866" s="9" t="str">
        <f t="shared" si="88"/>
        <v>283003820</v>
      </c>
      <c r="E1866" s="34">
        <v>28300</v>
      </c>
      <c r="F1866" s="34">
        <v>3820</v>
      </c>
      <c r="G1866" s="9" t="str">
        <f>VLOOKUP(B1866,'[1]Business Unit Lookup'!A:B,2,FALSE)</f>
        <v>J Sargeant Reynolds Cmnty Coll</v>
      </c>
      <c r="H1866" s="33" t="str">
        <f>VLOOKUP(C1866,'[1]Fund Lookup'!B:C,2,FALSE)</f>
        <v>WIA Yth Formula Grants-St-ARRA</v>
      </c>
      <c r="I1866" s="35" t="s">
        <v>2307</v>
      </c>
      <c r="J1866" s="33" t="str">
        <f>VLOOKUP(I1866,'[1]Table B'!A:B,2,FALSE)</f>
        <v>CU-HE-Non-specific Activity</v>
      </c>
      <c r="K1866" s="9" t="str">
        <f t="shared" si="89"/>
        <v>500-CU-HE-Non-specific Activity</v>
      </c>
      <c r="L1866" s="9" t="str">
        <f>IFERROR(VLOOKUP(A1866,'[1]VAC as of March 2024'!A:K,11,FALSE),"No")</f>
        <v>No</v>
      </c>
      <c r="M1866" s="9" t="s">
        <v>2281</v>
      </c>
      <c r="Q1866" s="2"/>
    </row>
    <row r="1867" spans="1:17" x14ac:dyDescent="0.25">
      <c r="A1867" s="33" t="str">
        <f t="shared" si="87"/>
        <v>2830003830</v>
      </c>
      <c r="B1867" s="33" t="s">
        <v>2399</v>
      </c>
      <c r="C1867" s="33" t="s">
        <v>858</v>
      </c>
      <c r="D1867" s="9" t="str">
        <f t="shared" si="88"/>
        <v>283003830</v>
      </c>
      <c r="E1867" s="34">
        <v>28300</v>
      </c>
      <c r="F1867" s="34">
        <v>3830</v>
      </c>
      <c r="G1867" s="9" t="str">
        <f>VLOOKUP(B1867,'[1]Business Unit Lookup'!A:B,2,FALSE)</f>
        <v>J Sargeant Reynolds Cmnty Coll</v>
      </c>
      <c r="H1867" s="33" t="str">
        <f>VLOOKUP(C1867,'[1]Fund Lookup'!B:C,2,FALSE)</f>
        <v>WIA Dslctd Wrkrs-Frmla St-ARRA</v>
      </c>
      <c r="I1867" s="35" t="s">
        <v>2307</v>
      </c>
      <c r="J1867" s="33" t="str">
        <f>VLOOKUP(I1867,'[1]Table B'!A:B,2,FALSE)</f>
        <v>CU-HE-Non-specific Activity</v>
      </c>
      <c r="K1867" s="9" t="str">
        <f t="shared" si="89"/>
        <v>500-CU-HE-Non-specific Activity</v>
      </c>
      <c r="L1867" s="9" t="str">
        <f>IFERROR(VLOOKUP(A1867,'[1]VAC as of March 2024'!A:K,11,FALSE),"No")</f>
        <v>No</v>
      </c>
      <c r="M1867" s="9" t="s">
        <v>2281</v>
      </c>
      <c r="Q1867" s="2"/>
    </row>
    <row r="1868" spans="1:17" x14ac:dyDescent="0.25">
      <c r="A1868" s="33" t="str">
        <f t="shared" si="87"/>
        <v>2830003860</v>
      </c>
      <c r="B1868" s="40" t="s">
        <v>2399</v>
      </c>
      <c r="C1868" s="36" t="s">
        <v>863</v>
      </c>
      <c r="D1868" s="9" t="str">
        <f t="shared" si="88"/>
        <v>283003860</v>
      </c>
      <c r="E1868" s="40">
        <v>28300</v>
      </c>
      <c r="F1868" s="37">
        <v>3860</v>
      </c>
      <c r="G1868" s="9" t="str">
        <f>VLOOKUP(B1868,'[1]Business Unit Lookup'!A:B,2,FALSE)</f>
        <v>J Sargeant Reynolds Cmnty Coll</v>
      </c>
      <c r="H1868" s="33" t="str">
        <f>VLOOKUP(C1868,'[1]Fund Lookup'!B:C,2,FALSE)</f>
        <v>Rcycl Matl Sale-Non-Gen/Fed-HE</v>
      </c>
      <c r="I1868" s="35" t="s">
        <v>2307</v>
      </c>
      <c r="J1868" s="33" t="str">
        <f>VLOOKUP(I1868,'[1]Table B'!A:B,2,FALSE)</f>
        <v>CU-HE-Non-specific Activity</v>
      </c>
      <c r="K1868" s="9" t="str">
        <f t="shared" si="89"/>
        <v>500-CU-HE-Non-specific Activity</v>
      </c>
      <c r="L1868" s="9" t="str">
        <f>IFERROR(VLOOKUP(A1868,'[1]VAC as of March 2024'!A:K,11,FALSE),"No")</f>
        <v>No</v>
      </c>
      <c r="M1868" s="38" t="s">
        <v>2240</v>
      </c>
      <c r="O1868" s="38"/>
      <c r="P1868" s="38"/>
      <c r="Q1868" s="2"/>
    </row>
    <row r="1869" spans="1:17" x14ac:dyDescent="0.25">
      <c r="A1869" s="33" t="str">
        <f t="shared" si="87"/>
        <v>2830003870</v>
      </c>
      <c r="B1869" s="33" t="s">
        <v>2399</v>
      </c>
      <c r="C1869" s="33" t="s">
        <v>865</v>
      </c>
      <c r="D1869" s="9" t="str">
        <f t="shared" si="88"/>
        <v>283003870</v>
      </c>
      <c r="E1869" s="34">
        <v>28300</v>
      </c>
      <c r="F1869" s="34">
        <v>3870</v>
      </c>
      <c r="G1869" s="9" t="str">
        <f>VLOOKUP(B1869,'[1]Business Unit Lookup'!A:B,2,FALSE)</f>
        <v>J Sargeant Reynolds Cmnty Coll</v>
      </c>
      <c r="H1869" s="33" t="str">
        <f>VLOOKUP(C1869,'[1]Fund Lookup'!B:C,2,FALSE)</f>
        <v>Srplus Supp&amp;Equip Sales-Gen-HE</v>
      </c>
      <c r="I1869" s="35" t="s">
        <v>2307</v>
      </c>
      <c r="J1869" s="33" t="str">
        <f>VLOOKUP(I1869,'[1]Table B'!A:B,2,FALSE)</f>
        <v>CU-HE-Non-specific Activity</v>
      </c>
      <c r="K1869" s="9" t="str">
        <f t="shared" si="89"/>
        <v>500-CU-HE-Non-specific Activity</v>
      </c>
      <c r="L1869" s="9" t="str">
        <f>IFERROR(VLOOKUP(A1869,'[1]VAC as of March 2024'!A:K,11,FALSE),"No")</f>
        <v>No</v>
      </c>
      <c r="M1869" s="9" t="s">
        <v>2240</v>
      </c>
      <c r="Q1869" s="2"/>
    </row>
    <row r="1870" spans="1:17" x14ac:dyDescent="0.25">
      <c r="A1870" s="33" t="str">
        <f t="shared" si="87"/>
        <v>2830003900</v>
      </c>
      <c r="B1870" s="41" t="s">
        <v>2399</v>
      </c>
      <c r="C1870" s="36" t="s">
        <v>874</v>
      </c>
      <c r="D1870" s="9" t="str">
        <f t="shared" si="88"/>
        <v>283003900</v>
      </c>
      <c r="E1870" s="35">
        <v>28300</v>
      </c>
      <c r="F1870" s="37">
        <v>3900</v>
      </c>
      <c r="G1870" s="9" t="str">
        <f>VLOOKUP(B1870,'[1]Business Unit Lookup'!A:B,2,FALSE)</f>
        <v>J Sargeant Reynolds Cmnty Coll</v>
      </c>
      <c r="H1870" s="33" t="str">
        <f>VLOOKUP(C1870,'[1]Fund Lookup'!B:C,2,FALSE)</f>
        <v>Insurance Recovery - Higher Ed</v>
      </c>
      <c r="I1870" s="35" t="s">
        <v>2307</v>
      </c>
      <c r="J1870" s="33" t="str">
        <f>VLOOKUP(I1870,'[1]Table B'!A:B,2,FALSE)</f>
        <v>CU-HE-Non-specific Activity</v>
      </c>
      <c r="K1870" s="9" t="str">
        <f t="shared" si="89"/>
        <v>500-CU-HE-Non-specific Activity</v>
      </c>
      <c r="L1870" s="9" t="str">
        <f>IFERROR(VLOOKUP(A1870,'[1]VAC as of March 2024'!A:K,11,FALSE),"No")</f>
        <v>No</v>
      </c>
      <c r="M1870" s="38" t="s">
        <v>2240</v>
      </c>
      <c r="O1870" s="38"/>
      <c r="P1870" s="38"/>
      <c r="Q1870" s="2"/>
    </row>
    <row r="1871" spans="1:17" x14ac:dyDescent="0.25">
      <c r="A1871" s="33" t="str">
        <f t="shared" si="87"/>
        <v>2830007005</v>
      </c>
      <c r="B1871" s="33" t="s">
        <v>2399</v>
      </c>
      <c r="C1871" s="33" t="s">
        <v>1139</v>
      </c>
      <c r="D1871" s="9" t="str">
        <f t="shared" si="88"/>
        <v>283007005</v>
      </c>
      <c r="E1871" s="34">
        <v>28300</v>
      </c>
      <c r="F1871" s="34">
        <v>7005</v>
      </c>
      <c r="G1871" s="9" t="str">
        <f>VLOOKUP(B1871,'[1]Business Unit Lookup'!A:B,2,FALSE)</f>
        <v>J Sargeant Reynolds Cmnty Coll</v>
      </c>
      <c r="H1871" s="33" t="str">
        <f>VLOOKUP(C1871,'[1]Fund Lookup'!B:C,2,FALSE)</f>
        <v>Trust And Agency-VCCS</v>
      </c>
      <c r="I1871" s="35" t="s">
        <v>2307</v>
      </c>
      <c r="J1871" s="33" t="str">
        <f>VLOOKUP(I1871,'[1]Table B'!A:B,2,FALSE)</f>
        <v>CU-HE-Non-specific Activity</v>
      </c>
      <c r="K1871" s="9" t="str">
        <f t="shared" si="89"/>
        <v>500-CU-HE-Non-specific Activity</v>
      </c>
      <c r="L1871" s="9" t="str">
        <f>IFERROR(VLOOKUP(A1871,'[1]VAC as of March 2024'!A:K,11,FALSE),"No")</f>
        <v>No</v>
      </c>
      <c r="M1871" s="9" t="s">
        <v>2248</v>
      </c>
      <c r="Q1871" s="2"/>
    </row>
    <row r="1872" spans="1:17" x14ac:dyDescent="0.25">
      <c r="A1872" s="33" t="str">
        <f t="shared" si="87"/>
        <v>2830008140</v>
      </c>
      <c r="B1872" s="33" t="s">
        <v>2399</v>
      </c>
      <c r="C1872" s="33" t="s">
        <v>1616</v>
      </c>
      <c r="D1872" s="9" t="str">
        <f t="shared" si="88"/>
        <v>283008140</v>
      </c>
      <c r="E1872" s="34">
        <v>28300</v>
      </c>
      <c r="F1872" s="34">
        <v>8140</v>
      </c>
      <c r="G1872" s="9" t="str">
        <f>VLOOKUP(B1872,'[1]Business Unit Lookup'!A:B,2,FALSE)</f>
        <v>J Sargeant Reynolds Cmnty Coll</v>
      </c>
      <c r="H1872" s="33" t="str">
        <f>VLOOKUP(C1872,'[1]Fund Lookup'!B:C,2,FALSE)</f>
        <v>9(D) Debt Service-Prin/Int Pay</v>
      </c>
      <c r="I1872" s="35" t="s">
        <v>2307</v>
      </c>
      <c r="J1872" s="33" t="str">
        <f>VLOOKUP(I1872,'[1]Table B'!A:B,2,FALSE)</f>
        <v>CU-HE-Non-specific Activity</v>
      </c>
      <c r="K1872" s="9" t="str">
        <f t="shared" si="89"/>
        <v>500-CU-HE-Non-specific Activity</v>
      </c>
      <c r="L1872" s="9" t="str">
        <f>IFERROR(VLOOKUP(A1872,'[1]VAC as of March 2024'!A:K,11,FALSE),"No")</f>
        <v>No</v>
      </c>
      <c r="M1872" s="9" t="s">
        <v>2248</v>
      </c>
      <c r="Q1872" s="2"/>
    </row>
    <row r="1873" spans="1:17" x14ac:dyDescent="0.25">
      <c r="A1873" s="33" t="str">
        <f t="shared" si="87"/>
        <v>2830008170</v>
      </c>
      <c r="B1873" s="33" t="s">
        <v>2399</v>
      </c>
      <c r="C1873" s="33" t="s">
        <v>1620</v>
      </c>
      <c r="D1873" s="9" t="str">
        <f t="shared" si="88"/>
        <v>283008170</v>
      </c>
      <c r="E1873" s="34">
        <v>28300</v>
      </c>
      <c r="F1873" s="34">
        <v>8170</v>
      </c>
      <c r="G1873" s="9" t="str">
        <f>VLOOKUP(B1873,'[1]Business Unit Lookup'!A:B,2,FALSE)</f>
        <v>J Sargeant Reynolds Cmnty Coll</v>
      </c>
      <c r="H1873" s="33" t="str">
        <f>VLOOKUP(C1873,'[1]Fund Lookup'!B:C,2,FALSE)</f>
        <v>VCBA 21St Century</v>
      </c>
      <c r="I1873" s="35" t="s">
        <v>2307</v>
      </c>
      <c r="J1873" s="33" t="str">
        <f>VLOOKUP(I1873,'[1]Table B'!A:B,2,FALSE)</f>
        <v>CU-HE-Non-specific Activity</v>
      </c>
      <c r="K1873" s="9" t="str">
        <f t="shared" si="89"/>
        <v>500-CU-HE-Non-specific Activity</v>
      </c>
      <c r="L1873" s="9" t="str">
        <f>IFERROR(VLOOKUP(A1873,'[1]VAC as of March 2024'!A:K,11,FALSE),"No")</f>
        <v>No</v>
      </c>
      <c r="M1873" s="9" t="s">
        <v>2248</v>
      </c>
      <c r="Q1873" s="2"/>
    </row>
    <row r="1874" spans="1:17" x14ac:dyDescent="0.25">
      <c r="A1874" s="33" t="str">
        <f t="shared" si="87"/>
        <v>2830009650</v>
      </c>
      <c r="B1874" s="33" t="s">
        <v>2399</v>
      </c>
      <c r="C1874" s="33" t="s">
        <v>2089</v>
      </c>
      <c r="D1874" s="9" t="str">
        <f t="shared" si="88"/>
        <v>283009650</v>
      </c>
      <c r="E1874" s="34">
        <v>28300</v>
      </c>
      <c r="F1874" s="34">
        <v>9650</v>
      </c>
      <c r="G1874" s="9" t="str">
        <f>VLOOKUP(B1874,'[1]Business Unit Lookup'!A:B,2,FALSE)</f>
        <v>J Sargeant Reynolds Cmnty Coll</v>
      </c>
      <c r="H1874" s="33" t="str">
        <f>VLOOKUP(C1874,'[1]Fund Lookup'!B:C,2,FALSE)</f>
        <v>Central Capital Planning Fund</v>
      </c>
      <c r="I1874" s="35" t="s">
        <v>2236</v>
      </c>
      <c r="J1874" s="33" t="str">
        <f>VLOOKUP(I1874,'[1]Table B'!A:B,2,FALSE)</f>
        <v>General</v>
      </c>
      <c r="K1874" s="9" t="str">
        <f t="shared" si="89"/>
        <v>100-General</v>
      </c>
      <c r="L1874" s="9" t="str">
        <f>IFERROR(VLOOKUP(A1874,'[1]VAC as of March 2024'!A:K,11,FALSE),"No")</f>
        <v>No</v>
      </c>
      <c r="M1874" s="9" t="s">
        <v>2240</v>
      </c>
      <c r="O1874" s="33" t="s">
        <v>2241</v>
      </c>
      <c r="P1874" s="33" t="s">
        <v>6079</v>
      </c>
      <c r="Q1874" s="2" t="str">
        <f>VLOOKUP(P1874,'[1]Table E'!A:C,3,FALSE)</f>
        <v>Central Capital Planning</v>
      </c>
    </row>
    <row r="1875" spans="1:17" x14ac:dyDescent="0.25">
      <c r="A1875" s="33" t="str">
        <f t="shared" si="87"/>
        <v>2840001000</v>
      </c>
      <c r="B1875" s="33" t="s">
        <v>2400</v>
      </c>
      <c r="C1875" s="33" t="s">
        <v>1</v>
      </c>
      <c r="D1875" s="9" t="str">
        <f t="shared" si="88"/>
        <v>284001000</v>
      </c>
      <c r="E1875" s="34">
        <v>28400</v>
      </c>
      <c r="F1875" s="34">
        <v>1000</v>
      </c>
      <c r="G1875" s="9" t="str">
        <f>VLOOKUP(B1875,'[1]Business Unit Lookup'!A:B,2,FALSE)</f>
        <v>Eastern Shore Community Coll</v>
      </c>
      <c r="H1875" s="33" t="str">
        <f>VLOOKUP(C1875,'[1]Fund Lookup'!B:C,2,FALSE)</f>
        <v>General Fund</v>
      </c>
      <c r="I1875" s="35" t="s">
        <v>2236</v>
      </c>
      <c r="J1875" s="33" t="str">
        <f>VLOOKUP(I1875,'[1]Table B'!A:B,2,FALSE)</f>
        <v>General</v>
      </c>
      <c r="K1875" s="9" t="str">
        <f t="shared" si="89"/>
        <v>100-General</v>
      </c>
      <c r="L1875" s="9" t="str">
        <f>IFERROR(VLOOKUP(A1875,'[1]VAC as of March 2024'!A:K,11,FALSE),"No")</f>
        <v>No</v>
      </c>
      <c r="M1875" s="9" t="s">
        <v>2237</v>
      </c>
      <c r="O1875" s="33" t="s">
        <v>2240</v>
      </c>
      <c r="P1875" s="33" t="s">
        <v>6061</v>
      </c>
      <c r="Q1875" s="2" t="str">
        <f>VLOOKUP(P1875,'[1]Table E'!A:C,3,FALSE)</f>
        <v>Unassigned</v>
      </c>
    </row>
    <row r="1876" spans="1:17" x14ac:dyDescent="0.25">
      <c r="A1876" s="33" t="str">
        <f t="shared" si="87"/>
        <v>2840003000</v>
      </c>
      <c r="B1876" s="33" t="s">
        <v>2400</v>
      </c>
      <c r="C1876" s="33" t="s">
        <v>772</v>
      </c>
      <c r="D1876" s="9" t="str">
        <f t="shared" si="88"/>
        <v>284003000</v>
      </c>
      <c r="E1876" s="34">
        <v>28400</v>
      </c>
      <c r="F1876" s="34">
        <v>3000</v>
      </c>
      <c r="G1876" s="9" t="str">
        <f>VLOOKUP(B1876,'[1]Business Unit Lookup'!A:B,2,FALSE)</f>
        <v>Eastern Shore Community Coll</v>
      </c>
      <c r="H1876" s="33" t="str">
        <f>VLOOKUP(C1876,'[1]Fund Lookup'!B:C,2,FALSE)</f>
        <v>Higher Education Operating</v>
      </c>
      <c r="I1876" s="35" t="s">
        <v>2307</v>
      </c>
      <c r="J1876" s="33" t="str">
        <f>VLOOKUP(I1876,'[1]Table B'!A:B,2,FALSE)</f>
        <v>CU-HE-Non-specific Activity</v>
      </c>
      <c r="K1876" s="9" t="str">
        <f t="shared" si="89"/>
        <v>500-CU-HE-Non-specific Activity</v>
      </c>
      <c r="L1876" s="9" t="str">
        <f>IFERROR(VLOOKUP(A1876,'[1]VAC as of March 2024'!A:K,11,FALSE),"No")</f>
        <v>No</v>
      </c>
      <c r="M1876" s="9" t="s">
        <v>2240</v>
      </c>
      <c r="Q1876" s="2"/>
    </row>
    <row r="1877" spans="1:17" x14ac:dyDescent="0.25">
      <c r="A1877" s="33" t="str">
        <f t="shared" si="87"/>
        <v>2840003010</v>
      </c>
      <c r="B1877" s="33" t="s">
        <v>2400</v>
      </c>
      <c r="C1877" s="33" t="s">
        <v>775</v>
      </c>
      <c r="D1877" s="9" t="str">
        <f t="shared" si="88"/>
        <v>284003010</v>
      </c>
      <c r="E1877" s="34">
        <v>28400</v>
      </c>
      <c r="F1877" s="34">
        <v>3010</v>
      </c>
      <c r="G1877" s="9" t="str">
        <f>VLOOKUP(B1877,'[1]Business Unit Lookup'!A:B,2,FALSE)</f>
        <v>Eastern Shore Community Coll</v>
      </c>
      <c r="H1877" s="33" t="str">
        <f>VLOOKUP(C1877,'[1]Fund Lookup'!B:C,2,FALSE)</f>
        <v>Higher Education Federal</v>
      </c>
      <c r="I1877" s="35" t="s">
        <v>2307</v>
      </c>
      <c r="J1877" s="33" t="str">
        <f>VLOOKUP(I1877,'[1]Table B'!A:B,2,FALSE)</f>
        <v>CU-HE-Non-specific Activity</v>
      </c>
      <c r="K1877" s="9" t="str">
        <f t="shared" si="89"/>
        <v>500-CU-HE-Non-specific Activity</v>
      </c>
      <c r="L1877" s="9" t="str">
        <f>IFERROR(VLOOKUP(A1877,'[1]VAC as of March 2024'!A:K,11,FALSE),"No")</f>
        <v>No</v>
      </c>
      <c r="M1877" s="9" t="s">
        <v>2248</v>
      </c>
      <c r="Q1877" s="2"/>
    </row>
    <row r="1878" spans="1:17" x14ac:dyDescent="0.25">
      <c r="A1878" s="33" t="str">
        <f t="shared" si="87"/>
        <v>2840003020</v>
      </c>
      <c r="B1878" s="33" t="s">
        <v>2400</v>
      </c>
      <c r="C1878" s="33" t="s">
        <v>778</v>
      </c>
      <c r="D1878" s="9" t="str">
        <f t="shared" si="88"/>
        <v>284003020</v>
      </c>
      <c r="E1878" s="34">
        <v>28400</v>
      </c>
      <c r="F1878" s="34">
        <v>3020</v>
      </c>
      <c r="G1878" s="9" t="str">
        <f>VLOOKUP(B1878,'[1]Business Unit Lookup'!A:B,2,FALSE)</f>
        <v>Eastern Shore Community Coll</v>
      </c>
      <c r="H1878" s="33" t="str">
        <f>VLOOKUP(C1878,'[1]Fund Lookup'!B:C,2,FALSE)</f>
        <v>Foundation/Othr Grants/Cntrcts</v>
      </c>
      <c r="I1878" s="35" t="s">
        <v>2307</v>
      </c>
      <c r="J1878" s="33" t="str">
        <f>VLOOKUP(I1878,'[1]Table B'!A:B,2,FALSE)</f>
        <v>CU-HE-Non-specific Activity</v>
      </c>
      <c r="K1878" s="9" t="str">
        <f t="shared" si="89"/>
        <v>500-CU-HE-Non-specific Activity</v>
      </c>
      <c r="L1878" s="9" t="str">
        <f>IFERROR(VLOOKUP(A1878,'[1]VAC as of March 2024'!A:K,11,FALSE),"No")</f>
        <v>No</v>
      </c>
      <c r="M1878" s="9" t="s">
        <v>2248</v>
      </c>
      <c r="Q1878" s="2"/>
    </row>
    <row r="1879" spans="1:17" x14ac:dyDescent="0.25">
      <c r="A1879" s="33" t="str">
        <f t="shared" si="87"/>
        <v>2840003030</v>
      </c>
      <c r="B1879" s="33" t="s">
        <v>2400</v>
      </c>
      <c r="C1879" s="33" t="s">
        <v>780</v>
      </c>
      <c r="D1879" s="9" t="str">
        <f t="shared" si="88"/>
        <v>284003030</v>
      </c>
      <c r="E1879" s="34">
        <v>28400</v>
      </c>
      <c r="F1879" s="34">
        <v>3030</v>
      </c>
      <c r="G1879" s="9" t="str">
        <f>VLOOKUP(B1879,'[1]Business Unit Lookup'!A:B,2,FALSE)</f>
        <v>Eastern Shore Community Coll</v>
      </c>
      <c r="H1879" s="33" t="str">
        <f>VLOOKUP(C1879,'[1]Fund Lookup'!B:C,2,FALSE)</f>
        <v>Indirect Cost Recovery</v>
      </c>
      <c r="I1879" s="35" t="s">
        <v>2307</v>
      </c>
      <c r="J1879" s="33" t="str">
        <f>VLOOKUP(I1879,'[1]Table B'!A:B,2,FALSE)</f>
        <v>CU-HE-Non-specific Activity</v>
      </c>
      <c r="K1879" s="9" t="str">
        <f t="shared" si="89"/>
        <v>500-CU-HE-Non-specific Activity</v>
      </c>
      <c r="L1879" s="9" t="str">
        <f>IFERROR(VLOOKUP(A1879,'[1]VAC as of March 2024'!A:K,11,FALSE),"No")</f>
        <v>No</v>
      </c>
      <c r="M1879" s="9" t="s">
        <v>2240</v>
      </c>
      <c r="Q1879" s="2"/>
    </row>
    <row r="1880" spans="1:17" x14ac:dyDescent="0.25">
      <c r="A1880" s="33" t="str">
        <f t="shared" si="87"/>
        <v>2840003040</v>
      </c>
      <c r="B1880" s="87" t="s">
        <v>2400</v>
      </c>
      <c r="C1880" s="36" t="s">
        <v>8347</v>
      </c>
      <c r="D1880" s="9" t="str">
        <f t="shared" si="88"/>
        <v>284003040</v>
      </c>
      <c r="E1880" s="87">
        <v>28400</v>
      </c>
      <c r="F1880" s="37">
        <v>3040</v>
      </c>
      <c r="G1880" s="9" t="str">
        <f>VLOOKUP(B1880,'[1]Business Unit Lookup'!A:B,2,FALSE)</f>
        <v>Eastern Shore Community Coll</v>
      </c>
      <c r="H1880" s="33" t="str">
        <f>VLOOKUP(C1880,'[1]Fund Lookup'!B:C,2,FALSE)</f>
        <v>Institutional Reserve Fund</v>
      </c>
      <c r="I1880" s="35" t="s">
        <v>2307</v>
      </c>
      <c r="J1880" s="33" t="str">
        <f>VLOOKUP(I1880,'[1]Table B'!A:B,2,FALSE)</f>
        <v>CU-HE-Non-specific Activity</v>
      </c>
      <c r="K1880" s="9" t="str">
        <f t="shared" si="89"/>
        <v>500-CU-HE-Non-specific Activity</v>
      </c>
      <c r="L1880" s="9" t="str">
        <f>IFERROR(VLOOKUP(A1880,'[1]VAC as of March 2024'!A:K,11,FALSE),"No")</f>
        <v>No</v>
      </c>
      <c r="M1880" s="37" t="s">
        <v>2240</v>
      </c>
      <c r="O1880" s="38"/>
      <c r="P1880" s="38"/>
      <c r="Q1880" s="2"/>
    </row>
    <row r="1881" spans="1:17" x14ac:dyDescent="0.25">
      <c r="A1881" s="33" t="str">
        <f t="shared" si="87"/>
        <v>2840003060</v>
      </c>
      <c r="B1881" s="33" t="s">
        <v>2400</v>
      </c>
      <c r="C1881" s="33" t="s">
        <v>785</v>
      </c>
      <c r="D1881" s="9" t="str">
        <f t="shared" si="88"/>
        <v>284003060</v>
      </c>
      <c r="E1881" s="34">
        <v>28400</v>
      </c>
      <c r="F1881" s="34">
        <v>3060</v>
      </c>
      <c r="G1881" s="9" t="str">
        <f>VLOOKUP(B1881,'[1]Business Unit Lookup'!A:B,2,FALSE)</f>
        <v>Eastern Shore Community Coll</v>
      </c>
      <c r="H1881" s="33" t="str">
        <f>VLOOKUP(C1881,'[1]Fund Lookup'!B:C,2,FALSE)</f>
        <v>Auxiliary Enterprise</v>
      </c>
      <c r="I1881" s="35" t="s">
        <v>2307</v>
      </c>
      <c r="J1881" s="33" t="str">
        <f>VLOOKUP(I1881,'[1]Table B'!A:B,2,FALSE)</f>
        <v>CU-HE-Non-specific Activity</v>
      </c>
      <c r="K1881" s="9" t="str">
        <f t="shared" si="89"/>
        <v>500-CU-HE-Non-specific Activity</v>
      </c>
      <c r="L1881" s="9" t="str">
        <f>IFERROR(VLOOKUP(A1881,'[1]VAC as of March 2024'!A:K,11,FALSE),"No")</f>
        <v>No</v>
      </c>
      <c r="M1881" s="9" t="s">
        <v>2240</v>
      </c>
      <c r="Q1881" s="2"/>
    </row>
    <row r="1882" spans="1:17" x14ac:dyDescent="0.25">
      <c r="A1882" s="33" t="str">
        <f t="shared" si="87"/>
        <v>2840003080</v>
      </c>
      <c r="B1882" s="33" t="s">
        <v>2400</v>
      </c>
      <c r="C1882" s="33" t="s">
        <v>790</v>
      </c>
      <c r="D1882" s="9" t="str">
        <f t="shared" si="88"/>
        <v>284003080</v>
      </c>
      <c r="E1882" s="34">
        <v>28400</v>
      </c>
      <c r="F1882" s="34">
        <v>3080</v>
      </c>
      <c r="G1882" s="9" t="str">
        <f>VLOOKUP(B1882,'[1]Business Unit Lookup'!A:B,2,FALSE)</f>
        <v>Eastern Shore Community Coll</v>
      </c>
      <c r="H1882" s="33" t="str">
        <f>VLOOKUP(C1882,'[1]Fund Lookup'!B:C,2,FALSE)</f>
        <v>Work Study</v>
      </c>
      <c r="I1882" s="35" t="s">
        <v>2307</v>
      </c>
      <c r="J1882" s="33" t="str">
        <f>VLOOKUP(I1882,'[1]Table B'!A:B,2,FALSE)</f>
        <v>CU-HE-Non-specific Activity</v>
      </c>
      <c r="K1882" s="9" t="str">
        <f t="shared" si="89"/>
        <v>500-CU-HE-Non-specific Activity</v>
      </c>
      <c r="L1882" s="9" t="str">
        <f>IFERROR(VLOOKUP(A1882,'[1]VAC as of March 2024'!A:K,11,FALSE),"No")</f>
        <v>No</v>
      </c>
      <c r="M1882" s="9" t="s">
        <v>2248</v>
      </c>
      <c r="Q1882" s="2"/>
    </row>
    <row r="1883" spans="1:17" x14ac:dyDescent="0.25">
      <c r="A1883" s="33" t="str">
        <f t="shared" si="87"/>
        <v>2840003170</v>
      </c>
      <c r="B1883" s="33" t="s">
        <v>2400</v>
      </c>
      <c r="C1883" s="33" t="s">
        <v>809</v>
      </c>
      <c r="D1883" s="9" t="str">
        <f t="shared" si="88"/>
        <v>284003170</v>
      </c>
      <c r="E1883" s="34">
        <v>28400</v>
      </c>
      <c r="F1883" s="34">
        <v>3170</v>
      </c>
      <c r="G1883" s="9" t="str">
        <f>VLOOKUP(B1883,'[1]Business Unit Lookup'!A:B,2,FALSE)</f>
        <v>Eastern Shore Community Coll</v>
      </c>
      <c r="H1883" s="33" t="str">
        <f>VLOOKUP(C1883,'[1]Fund Lookup'!B:C,2,FALSE)</f>
        <v>Student Financial Assistance</v>
      </c>
      <c r="I1883" s="35" t="s">
        <v>2307</v>
      </c>
      <c r="J1883" s="33" t="str">
        <f>VLOOKUP(I1883,'[1]Table B'!A:B,2,FALSE)</f>
        <v>CU-HE-Non-specific Activity</v>
      </c>
      <c r="K1883" s="9" t="str">
        <f t="shared" si="89"/>
        <v>500-CU-HE-Non-specific Activity</v>
      </c>
      <c r="L1883" s="9" t="str">
        <f>IFERROR(VLOOKUP(A1883,'[1]VAC as of March 2024'!A:K,11,FALSE),"No")</f>
        <v>No</v>
      </c>
      <c r="M1883" s="9" t="s">
        <v>2240</v>
      </c>
      <c r="Q1883" s="2"/>
    </row>
    <row r="1884" spans="1:17" x14ac:dyDescent="0.25">
      <c r="A1884" s="33" t="str">
        <f t="shared" si="87"/>
        <v>2840003190</v>
      </c>
      <c r="B1884" s="33" t="s">
        <v>2400</v>
      </c>
      <c r="C1884" s="33" t="s">
        <v>811</v>
      </c>
      <c r="D1884" s="9" t="str">
        <f t="shared" si="88"/>
        <v>284003190</v>
      </c>
      <c r="E1884" s="34">
        <v>28400</v>
      </c>
      <c r="F1884" s="34">
        <v>3190</v>
      </c>
      <c r="G1884" s="9" t="str">
        <f>VLOOKUP(B1884,'[1]Business Unit Lookup'!A:B,2,FALSE)</f>
        <v>Eastern Shore Community Coll</v>
      </c>
      <c r="H1884" s="33" t="str">
        <f>VLOOKUP(C1884,'[1]Fund Lookup'!B:C,2,FALSE)</f>
        <v>Workforce Development Program</v>
      </c>
      <c r="I1884" s="35" t="s">
        <v>2307</v>
      </c>
      <c r="J1884" s="33" t="str">
        <f>VLOOKUP(I1884,'[1]Table B'!A:B,2,FALSE)</f>
        <v>CU-HE-Non-specific Activity</v>
      </c>
      <c r="K1884" s="9" t="str">
        <f t="shared" si="89"/>
        <v>500-CU-HE-Non-specific Activity</v>
      </c>
      <c r="L1884" s="9" t="str">
        <f>IFERROR(VLOOKUP(A1884,'[1]VAC as of March 2024'!A:K,11,FALSE),"No")</f>
        <v>No</v>
      </c>
      <c r="M1884" s="9" t="s">
        <v>2240</v>
      </c>
      <c r="Q1884" s="2"/>
    </row>
    <row r="1885" spans="1:17" ht="15.75" x14ac:dyDescent="0.25">
      <c r="A1885" s="33" t="str">
        <f t="shared" si="87"/>
        <v>2840003210</v>
      </c>
      <c r="B1885" s="43" t="s">
        <v>2400</v>
      </c>
      <c r="C1885" s="36" t="s">
        <v>6135</v>
      </c>
      <c r="D1885" s="9" t="str">
        <f t="shared" si="88"/>
        <v>284003210</v>
      </c>
      <c r="E1885" s="44">
        <v>28400</v>
      </c>
      <c r="F1885" s="37">
        <v>3210</v>
      </c>
      <c r="G1885" s="9" t="str">
        <f>VLOOKUP(B1885,'[1]Business Unit Lookup'!A:B,2,FALSE)</f>
        <v>Eastern Shore Community Coll</v>
      </c>
      <c r="H1885" s="33" t="str">
        <f>VLOOKUP(C1885,'[1]Fund Lookup'!B:C,2,FALSE)</f>
        <v>ARP-CrvStLoclFisRecFd-COVID-19</v>
      </c>
      <c r="I1885" s="35" t="s">
        <v>2307</v>
      </c>
      <c r="J1885" s="33" t="str">
        <f>VLOOKUP(I1885,'[1]Table B'!A:B,2,FALSE)</f>
        <v>CU-HE-Non-specific Activity</v>
      </c>
      <c r="K1885" s="9" t="str">
        <f t="shared" si="89"/>
        <v>500-CU-HE-Non-specific Activity</v>
      </c>
      <c r="L1885" s="9" t="str">
        <f>IFERROR(VLOOKUP(A1885,'[1]VAC as of March 2024'!A:K,11,FALSE),"No")</f>
        <v>No</v>
      </c>
      <c r="M1885" s="38" t="s">
        <v>5493</v>
      </c>
      <c r="O1885" s="38"/>
      <c r="P1885" s="38"/>
      <c r="Q1885" s="2"/>
    </row>
    <row r="1886" spans="1:17" x14ac:dyDescent="0.25">
      <c r="A1886" s="33" t="str">
        <f t="shared" si="87"/>
        <v>2840003230</v>
      </c>
      <c r="B1886" s="33" t="s">
        <v>2400</v>
      </c>
      <c r="C1886" s="33" t="s">
        <v>6136</v>
      </c>
      <c r="D1886" s="9" t="str">
        <f t="shared" si="88"/>
        <v>284003230</v>
      </c>
      <c r="E1886" s="34">
        <v>28400</v>
      </c>
      <c r="F1886" s="34">
        <v>3230</v>
      </c>
      <c r="G1886" s="9" t="str">
        <f>VLOOKUP(B1886,'[1]Business Unit Lookup'!A:B,2,FALSE)</f>
        <v>Eastern Shore Community Coll</v>
      </c>
      <c r="H1886" s="33" t="str">
        <f>VLOOKUP(C1886,'[1]Fund Lookup'!B:C,2,FALSE)</f>
        <v>Epi&amp;LabCpctyInfctsDis-COVID-19</v>
      </c>
      <c r="I1886" s="35" t="s">
        <v>2307</v>
      </c>
      <c r="J1886" s="33" t="str">
        <f>VLOOKUP(I1886,'[1]Table B'!A:B,2,FALSE)</f>
        <v>CU-HE-Non-specific Activity</v>
      </c>
      <c r="K1886" s="9" t="str">
        <f t="shared" si="89"/>
        <v>500-CU-HE-Non-specific Activity</v>
      </c>
      <c r="L1886" s="9" t="str">
        <f>IFERROR(VLOOKUP(A1886,'[1]VAC as of March 2024'!A:K,11,FALSE),"No")</f>
        <v>No</v>
      </c>
      <c r="M1886" s="9" t="s">
        <v>5493</v>
      </c>
      <c r="Q1886" s="2"/>
    </row>
    <row r="1887" spans="1:17" x14ac:dyDescent="0.25">
      <c r="A1887" s="33" t="str">
        <f t="shared" si="87"/>
        <v>2840003260</v>
      </c>
      <c r="B1887" s="42" t="s">
        <v>2400</v>
      </c>
      <c r="C1887" s="36" t="s">
        <v>8368</v>
      </c>
      <c r="D1887" s="9" t="str">
        <f t="shared" si="88"/>
        <v>284003260</v>
      </c>
      <c r="E1887" s="42">
        <v>28400</v>
      </c>
      <c r="F1887" s="37">
        <v>3260</v>
      </c>
      <c r="G1887" s="9" t="str">
        <f>VLOOKUP(B1887,'[1]Business Unit Lookup'!A:B,2,FALSE)</f>
        <v>Eastern Shore Community Coll</v>
      </c>
      <c r="H1887" s="33" t="str">
        <f>VLOOKUP(C1887,'[1]Fund Lookup'!B:C,2,FALSE)</f>
        <v>Cllg Prtnrshp Labrtry Schl Fnd</v>
      </c>
      <c r="I1887" s="35" t="s">
        <v>2307</v>
      </c>
      <c r="J1887" s="33" t="str">
        <f>VLOOKUP(I1887,'[1]Table B'!A:B,2,FALSE)</f>
        <v>CU-HE-Non-specific Activity</v>
      </c>
      <c r="K1887" s="9" t="str">
        <f t="shared" si="89"/>
        <v>500-CU-HE-Non-specific Activity</v>
      </c>
      <c r="L1887" s="9" t="str">
        <f>IFERROR(VLOOKUP(A1887,'[1]VAC as of March 2024'!A:K,11,FALSE),"No")</f>
        <v>No</v>
      </c>
      <c r="M1887" s="38" t="s">
        <v>2240</v>
      </c>
      <c r="O1887" s="38"/>
      <c r="P1887" s="38"/>
      <c r="Q1887" s="2"/>
    </row>
    <row r="1888" spans="1:17" x14ac:dyDescent="0.25">
      <c r="A1888" s="33" t="str">
        <f t="shared" si="87"/>
        <v>2840003280</v>
      </c>
      <c r="B1888" s="33" t="s">
        <v>2400</v>
      </c>
      <c r="C1888" s="33" t="s">
        <v>5559</v>
      </c>
      <c r="D1888" s="9" t="str">
        <f t="shared" si="88"/>
        <v>284003280</v>
      </c>
      <c r="E1888" s="34">
        <v>28400</v>
      </c>
      <c r="F1888" s="34">
        <v>3280</v>
      </c>
      <c r="G1888" s="9" t="str">
        <f>VLOOKUP(B1888,'[1]Business Unit Lookup'!A:B,2,FALSE)</f>
        <v>Eastern Shore Community Coll</v>
      </c>
      <c r="H1888" s="33" t="str">
        <f>VLOOKUP(C1888,'[1]Fund Lookup'!B:C,2,FALSE)</f>
        <v>CoronavrsEmrSpplFdPrg-COVID-19</v>
      </c>
      <c r="I1888" s="35" t="s">
        <v>2307</v>
      </c>
      <c r="J1888" s="33" t="str">
        <f>VLOOKUP(I1888,'[1]Table B'!A:B,2,FALSE)</f>
        <v>CU-HE-Non-specific Activity</v>
      </c>
      <c r="K1888" s="9" t="str">
        <f t="shared" si="89"/>
        <v>500-CU-HE-Non-specific Activity</v>
      </c>
      <c r="L1888" s="9" t="str">
        <f>IFERROR(VLOOKUP(A1888,'[1]VAC as of March 2024'!A:K,11,FALSE),"No")</f>
        <v>No</v>
      </c>
      <c r="M1888" s="9" t="s">
        <v>5493</v>
      </c>
      <c r="Q1888" s="2"/>
    </row>
    <row r="1889" spans="1:17" x14ac:dyDescent="0.25">
      <c r="A1889" s="33" t="str">
        <f t="shared" si="87"/>
        <v>2840003390</v>
      </c>
      <c r="B1889" s="33" t="s">
        <v>2400</v>
      </c>
      <c r="C1889" s="33" t="s">
        <v>5575</v>
      </c>
      <c r="D1889" s="9" t="str">
        <f t="shared" si="88"/>
        <v>284003390</v>
      </c>
      <c r="E1889" s="34">
        <v>28400</v>
      </c>
      <c r="F1889" s="34">
        <v>3390</v>
      </c>
      <c r="G1889" s="9" t="str">
        <f>VLOOKUP(B1889,'[1]Business Unit Lookup'!A:B,2,FALSE)</f>
        <v>Eastern Shore Community Coll</v>
      </c>
      <c r="H1889" s="33" t="str">
        <f>VLOOKUP(C1889,'[1]Fund Lookup'!B:C,2,FALSE)</f>
        <v>Strngthning Inst Prgm-COVID-19</v>
      </c>
      <c r="I1889" s="35" t="s">
        <v>2307</v>
      </c>
      <c r="J1889" s="33" t="str">
        <f>VLOOKUP(I1889,'[1]Table B'!A:B,2,FALSE)</f>
        <v>CU-HE-Non-specific Activity</v>
      </c>
      <c r="K1889" s="9" t="str">
        <f t="shared" si="89"/>
        <v>500-CU-HE-Non-specific Activity</v>
      </c>
      <c r="L1889" s="9" t="str">
        <f>IFERROR(VLOOKUP(A1889,'[1]VAC as of March 2024'!A:K,11,FALSE),"No")</f>
        <v>No</v>
      </c>
      <c r="M1889" s="9" t="s">
        <v>5493</v>
      </c>
      <c r="Q1889" s="2"/>
    </row>
    <row r="1890" spans="1:17" x14ac:dyDescent="0.25">
      <c r="A1890" s="33" t="str">
        <f t="shared" si="87"/>
        <v>2840003400</v>
      </c>
      <c r="B1890" s="33" t="s">
        <v>2400</v>
      </c>
      <c r="C1890" s="33" t="s">
        <v>5578</v>
      </c>
      <c r="D1890" s="9" t="str">
        <f t="shared" si="88"/>
        <v>284003400</v>
      </c>
      <c r="E1890" s="34">
        <v>28400</v>
      </c>
      <c r="F1890" s="34">
        <v>3400</v>
      </c>
      <c r="G1890" s="9" t="str">
        <f>VLOOKUP(B1890,'[1]Business Unit Lookup'!A:B,2,FALSE)</f>
        <v>Eastern Shore Community Coll</v>
      </c>
      <c r="H1890" s="33" t="str">
        <f>VLOOKUP(C1890,'[1]Fund Lookup'!B:C,2,FALSE)</f>
        <v>ImprvmntPostscndryEdu-COVID-19</v>
      </c>
      <c r="I1890" s="35" t="s">
        <v>2307</v>
      </c>
      <c r="J1890" s="33" t="str">
        <f>VLOOKUP(I1890,'[1]Table B'!A:B,2,FALSE)</f>
        <v>CU-HE-Non-specific Activity</v>
      </c>
      <c r="K1890" s="9" t="str">
        <f t="shared" si="89"/>
        <v>500-CU-HE-Non-specific Activity</v>
      </c>
      <c r="L1890" s="9" t="str">
        <f>IFERROR(VLOOKUP(A1890,'[1]VAC as of March 2024'!A:K,11,FALSE),"No")</f>
        <v>No</v>
      </c>
      <c r="M1890" s="9" t="s">
        <v>5493</v>
      </c>
      <c r="Q1890" s="2"/>
    </row>
    <row r="1891" spans="1:17" x14ac:dyDescent="0.25">
      <c r="A1891" s="33" t="str">
        <f t="shared" si="87"/>
        <v>2840003410</v>
      </c>
      <c r="B1891" s="40" t="s">
        <v>2400</v>
      </c>
      <c r="C1891" s="36" t="s">
        <v>5581</v>
      </c>
      <c r="D1891" s="9" t="str">
        <f t="shared" si="88"/>
        <v>284003410</v>
      </c>
      <c r="E1891" s="40">
        <v>28400</v>
      </c>
      <c r="F1891" s="37">
        <v>3410</v>
      </c>
      <c r="G1891" s="9" t="str">
        <f>VLOOKUP(B1891,'[1]Business Unit Lookup'!A:B,2,FALSE)</f>
        <v>Eastern Shore Community Coll</v>
      </c>
      <c r="H1891" s="33" t="str">
        <f>VLOOKUP(C1891,'[1]Fund Lookup'!B:C,2,FALSE)</f>
        <v>GEER Fund - COVID-19</v>
      </c>
      <c r="I1891" s="35" t="s">
        <v>2307</v>
      </c>
      <c r="J1891" s="33" t="str">
        <f>VLOOKUP(I1891,'[1]Table B'!A:B,2,FALSE)</f>
        <v>CU-HE-Non-specific Activity</v>
      </c>
      <c r="K1891" s="9" t="str">
        <f t="shared" si="89"/>
        <v>500-CU-HE-Non-specific Activity</v>
      </c>
      <c r="L1891" s="9" t="str">
        <f>IFERROR(VLOOKUP(A1891,'[1]VAC as of March 2024'!A:K,11,FALSE),"No")</f>
        <v>No</v>
      </c>
      <c r="M1891" s="38" t="s">
        <v>5493</v>
      </c>
      <c r="O1891" s="38"/>
      <c r="P1891" s="38"/>
      <c r="Q1891" s="82"/>
    </row>
    <row r="1892" spans="1:17" x14ac:dyDescent="0.25">
      <c r="A1892" s="33" t="str">
        <f t="shared" si="87"/>
        <v>2840003420</v>
      </c>
      <c r="B1892" s="33" t="s">
        <v>2400</v>
      </c>
      <c r="C1892" s="33" t="s">
        <v>5584</v>
      </c>
      <c r="D1892" s="9" t="str">
        <f t="shared" si="88"/>
        <v>284003420</v>
      </c>
      <c r="E1892" s="34">
        <v>28400</v>
      </c>
      <c r="F1892" s="34">
        <v>3420</v>
      </c>
      <c r="G1892" s="9" t="str">
        <f>VLOOKUP(B1892,'[1]Business Unit Lookup'!A:B,2,FALSE)</f>
        <v>Eastern Shore Community Coll</v>
      </c>
      <c r="H1892" s="33" t="str">
        <f>VLOOKUP(C1892,'[1]Fund Lookup'!B:C,2,FALSE)</f>
        <v>Caresactrlffd-General-Covid-19</v>
      </c>
      <c r="I1892" s="35" t="s">
        <v>2307</v>
      </c>
      <c r="J1892" s="33" t="str">
        <f>VLOOKUP(I1892,'[1]Table B'!A:B,2,FALSE)</f>
        <v>CU-HE-Non-specific Activity</v>
      </c>
      <c r="K1892" s="9" t="str">
        <f t="shared" si="89"/>
        <v>500-CU-HE-Non-specific Activity</v>
      </c>
      <c r="L1892" s="9" t="str">
        <f>IFERROR(VLOOKUP(A1892,'[1]VAC as of March 2024'!A:K,11,FALSE),"No")</f>
        <v>No</v>
      </c>
      <c r="M1892" s="9" t="s">
        <v>5493</v>
      </c>
      <c r="Q1892" s="2"/>
    </row>
    <row r="1893" spans="1:17" x14ac:dyDescent="0.25">
      <c r="A1893" s="33" t="str">
        <f t="shared" si="87"/>
        <v>2840003440</v>
      </c>
      <c r="B1893" s="33" t="s">
        <v>2400</v>
      </c>
      <c r="C1893" s="33" t="s">
        <v>5370</v>
      </c>
      <c r="D1893" s="9" t="str">
        <f t="shared" si="88"/>
        <v>284003440</v>
      </c>
      <c r="E1893" s="34">
        <v>28400</v>
      </c>
      <c r="F1893" s="34">
        <v>3440</v>
      </c>
      <c r="G1893" s="9" t="str">
        <f>VLOOKUP(B1893,'[1]Business Unit Lookup'!A:B,2,FALSE)</f>
        <v>Eastern Shore Community Coll</v>
      </c>
      <c r="H1893" s="33" t="str">
        <f>VLOOKUP(C1893,'[1]Fund Lookup'!B:C,2,FALSE)</f>
        <v>EduStabFund-Students-COVID-19</v>
      </c>
      <c r="I1893" s="35" t="s">
        <v>2307</v>
      </c>
      <c r="J1893" s="33" t="str">
        <f>VLOOKUP(I1893,'[1]Table B'!A:B,2,FALSE)</f>
        <v>CU-HE-Non-specific Activity</v>
      </c>
      <c r="K1893" s="9" t="str">
        <f t="shared" si="89"/>
        <v>500-CU-HE-Non-specific Activity</v>
      </c>
      <c r="L1893" s="9" t="str">
        <f>IFERROR(VLOOKUP(A1893,'[1]VAC as of March 2024'!A:K,11,FALSE),"No")</f>
        <v>No</v>
      </c>
      <c r="M1893" s="9" t="s">
        <v>5493</v>
      </c>
      <c r="Q1893" s="2"/>
    </row>
    <row r="1894" spans="1:17" x14ac:dyDescent="0.25">
      <c r="A1894" s="33" t="str">
        <f t="shared" si="87"/>
        <v>2840003460</v>
      </c>
      <c r="B1894" s="41" t="s">
        <v>2400</v>
      </c>
      <c r="C1894" s="36" t="s">
        <v>8470</v>
      </c>
      <c r="D1894" s="9" t="str">
        <f t="shared" si="88"/>
        <v>284003460</v>
      </c>
      <c r="E1894" s="41">
        <v>28400</v>
      </c>
      <c r="F1894" s="37">
        <v>3460</v>
      </c>
      <c r="G1894" s="9" t="str">
        <f>VLOOKUP(B1894,'[1]Business Unit Lookup'!A:B,2,FALSE)</f>
        <v>Eastern Shore Community Coll</v>
      </c>
      <c r="H1894" s="33" t="str">
        <f>VLOOKUP(C1894,'[1]Fund Lookup'!B:C,2,FALSE)</f>
        <v>Innovative internship Fund</v>
      </c>
      <c r="I1894" s="35" t="s">
        <v>2307</v>
      </c>
      <c r="J1894" s="33" t="str">
        <f>VLOOKUP(I1894,'[1]Table B'!A:B,2,FALSE)</f>
        <v>CU-HE-Non-specific Activity</v>
      </c>
      <c r="K1894" s="9" t="str">
        <f t="shared" si="89"/>
        <v>500-CU-HE-Non-specific Activity</v>
      </c>
      <c r="L1894" s="9" t="str">
        <f>IFERROR(VLOOKUP(A1894,'[1]VAC as of March 2024'!A:K,11,FALSE),"No")</f>
        <v>No</v>
      </c>
      <c r="M1894" s="38" t="s">
        <v>2240</v>
      </c>
      <c r="O1894" s="38"/>
      <c r="P1894" s="38"/>
      <c r="Q1894" s="2"/>
    </row>
    <row r="1895" spans="1:17" x14ac:dyDescent="0.25">
      <c r="A1895" s="33" t="str">
        <f t="shared" si="87"/>
        <v>2840003490</v>
      </c>
      <c r="B1895" s="41" t="s">
        <v>2400</v>
      </c>
      <c r="C1895" s="36" t="s">
        <v>8475</v>
      </c>
      <c r="D1895" s="9" t="str">
        <f t="shared" si="88"/>
        <v>284003490</v>
      </c>
      <c r="E1895" s="41">
        <v>28400</v>
      </c>
      <c r="F1895" s="37">
        <v>3490</v>
      </c>
      <c r="G1895" s="9" t="str">
        <f>VLOOKUP(B1895,'[1]Business Unit Lookup'!A:B,2,FALSE)</f>
        <v>Eastern Shore Community Coll</v>
      </c>
      <c r="H1895" s="33" t="str">
        <f>VLOOKUP(C1895,'[1]Fund Lookup'!B:C,2,FALSE)</f>
        <v>NewEconomyWrkfrcCrdntlGrntFnd</v>
      </c>
      <c r="I1895" s="35" t="s">
        <v>2307</v>
      </c>
      <c r="J1895" s="33" t="str">
        <f>VLOOKUP(I1895,'[1]Table B'!A:B,2,FALSE)</f>
        <v>CU-HE-Non-specific Activity</v>
      </c>
      <c r="K1895" s="9" t="str">
        <f t="shared" si="89"/>
        <v>500-CU-HE-Non-specific Activity</v>
      </c>
      <c r="L1895" s="9" t="str">
        <f>IFERROR(VLOOKUP(A1895,'[1]VAC as of March 2024'!A:K,11,FALSE),"No")</f>
        <v>No</v>
      </c>
      <c r="M1895" s="38" t="s">
        <v>2240</v>
      </c>
      <c r="O1895" s="38"/>
      <c r="P1895" s="38"/>
      <c r="Q1895" s="2"/>
    </row>
    <row r="1896" spans="1:17" x14ac:dyDescent="0.25">
      <c r="A1896" s="33" t="str">
        <f t="shared" si="87"/>
        <v>2840003690</v>
      </c>
      <c r="B1896" s="33" t="s">
        <v>2400</v>
      </c>
      <c r="C1896" s="33" t="s">
        <v>5373</v>
      </c>
      <c r="D1896" s="9" t="str">
        <f t="shared" si="88"/>
        <v>284003690</v>
      </c>
      <c r="E1896" s="34">
        <v>28400</v>
      </c>
      <c r="F1896" s="34">
        <v>3690</v>
      </c>
      <c r="G1896" s="9" t="str">
        <f>VLOOKUP(B1896,'[1]Business Unit Lookup'!A:B,2,FALSE)</f>
        <v>Eastern Shore Community Coll</v>
      </c>
      <c r="H1896" s="33" t="str">
        <f>VLOOKUP(C1896,'[1]Fund Lookup'!B:C,2,FALSE)</f>
        <v>EduStabFund-Institutn-COVID-19</v>
      </c>
      <c r="I1896" s="35" t="s">
        <v>2307</v>
      </c>
      <c r="J1896" s="33" t="str">
        <f>VLOOKUP(I1896,'[1]Table B'!A:B,2,FALSE)</f>
        <v>CU-HE-Non-specific Activity</v>
      </c>
      <c r="K1896" s="9" t="str">
        <f t="shared" si="89"/>
        <v>500-CU-HE-Non-specific Activity</v>
      </c>
      <c r="L1896" s="9" t="str">
        <f>IFERROR(VLOOKUP(A1896,'[1]VAC as of March 2024'!A:K,11,FALSE),"No")</f>
        <v>No</v>
      </c>
      <c r="M1896" s="9" t="s">
        <v>5493</v>
      </c>
      <c r="Q1896" s="2"/>
    </row>
    <row r="1897" spans="1:17" x14ac:dyDescent="0.25">
      <c r="A1897" s="33" t="str">
        <f t="shared" si="87"/>
        <v>2840003860</v>
      </c>
      <c r="B1897" s="33" t="s">
        <v>2400</v>
      </c>
      <c r="C1897" s="33" t="s">
        <v>863</v>
      </c>
      <c r="D1897" s="9" t="str">
        <f t="shared" si="88"/>
        <v>284003860</v>
      </c>
      <c r="E1897" s="34">
        <v>28400</v>
      </c>
      <c r="F1897" s="34">
        <v>3860</v>
      </c>
      <c r="G1897" s="9" t="str">
        <f>VLOOKUP(B1897,'[1]Business Unit Lookup'!A:B,2,FALSE)</f>
        <v>Eastern Shore Community Coll</v>
      </c>
      <c r="H1897" s="33" t="str">
        <f>VLOOKUP(C1897,'[1]Fund Lookup'!B:C,2,FALSE)</f>
        <v>Rcycl Matl Sale-Non-Gen/Fed-HE</v>
      </c>
      <c r="I1897" s="35" t="s">
        <v>2307</v>
      </c>
      <c r="J1897" s="33" t="str">
        <f>VLOOKUP(I1897,'[1]Table B'!A:B,2,FALSE)</f>
        <v>CU-HE-Non-specific Activity</v>
      </c>
      <c r="K1897" s="9" t="str">
        <f t="shared" si="89"/>
        <v>500-CU-HE-Non-specific Activity</v>
      </c>
      <c r="L1897" s="9" t="str">
        <f>IFERROR(VLOOKUP(A1897,'[1]VAC as of March 2024'!A:K,11,FALSE),"No")</f>
        <v>No</v>
      </c>
      <c r="M1897" s="9" t="s">
        <v>2240</v>
      </c>
      <c r="Q1897" s="2"/>
    </row>
    <row r="1898" spans="1:17" x14ac:dyDescent="0.25">
      <c r="A1898" s="33" t="str">
        <f t="shared" si="87"/>
        <v>2840003870</v>
      </c>
      <c r="B1898" s="33" t="s">
        <v>2400</v>
      </c>
      <c r="C1898" s="33" t="s">
        <v>865</v>
      </c>
      <c r="D1898" s="9" t="str">
        <f t="shared" si="88"/>
        <v>284003870</v>
      </c>
      <c r="E1898" s="34">
        <v>28400</v>
      </c>
      <c r="F1898" s="34">
        <v>3870</v>
      </c>
      <c r="G1898" s="9" t="str">
        <f>VLOOKUP(B1898,'[1]Business Unit Lookup'!A:B,2,FALSE)</f>
        <v>Eastern Shore Community Coll</v>
      </c>
      <c r="H1898" s="33" t="str">
        <f>VLOOKUP(C1898,'[1]Fund Lookup'!B:C,2,FALSE)</f>
        <v>Srplus Supp&amp;Equip Sales-Gen-HE</v>
      </c>
      <c r="I1898" s="35" t="s">
        <v>2307</v>
      </c>
      <c r="J1898" s="33" t="str">
        <f>VLOOKUP(I1898,'[1]Table B'!A:B,2,FALSE)</f>
        <v>CU-HE-Non-specific Activity</v>
      </c>
      <c r="K1898" s="9" t="str">
        <f t="shared" si="89"/>
        <v>500-CU-HE-Non-specific Activity</v>
      </c>
      <c r="L1898" s="9" t="str">
        <f>IFERROR(VLOOKUP(A1898,'[1]VAC as of March 2024'!A:K,11,FALSE),"No")</f>
        <v>No</v>
      </c>
      <c r="M1898" s="9" t="s">
        <v>2240</v>
      </c>
      <c r="Q1898" s="2"/>
    </row>
    <row r="1899" spans="1:17" x14ac:dyDescent="0.25">
      <c r="A1899" s="33" t="str">
        <f t="shared" si="87"/>
        <v>2840003870</v>
      </c>
      <c r="B1899" s="33" t="s">
        <v>2400</v>
      </c>
      <c r="C1899" s="33" t="s">
        <v>865</v>
      </c>
      <c r="D1899" s="9" t="str">
        <f t="shared" si="88"/>
        <v>284003870</v>
      </c>
      <c r="E1899" s="34">
        <v>28400</v>
      </c>
      <c r="F1899" s="34">
        <v>3870</v>
      </c>
      <c r="G1899" s="9" t="str">
        <f>VLOOKUP(B1899,'[1]Business Unit Lookup'!A:B,2,FALSE)</f>
        <v>Eastern Shore Community Coll</v>
      </c>
      <c r="H1899" s="33" t="str">
        <f>VLOOKUP(C1899,'[1]Fund Lookup'!B:C,2,FALSE)</f>
        <v>Srplus Supp&amp;Equip Sales-Gen-HE</v>
      </c>
      <c r="I1899" s="35" t="s">
        <v>2307</v>
      </c>
      <c r="J1899" s="33" t="str">
        <f>VLOOKUP(I1899,'[1]Table B'!A:B,2,FALSE)</f>
        <v>CU-HE-Non-specific Activity</v>
      </c>
      <c r="K1899" s="9" t="str">
        <f t="shared" si="89"/>
        <v>500-CU-HE-Non-specific Activity</v>
      </c>
      <c r="L1899" s="9" t="str">
        <f>IFERROR(VLOOKUP(A1899,'[1]VAC as of March 2024'!A:K,11,FALSE),"No")</f>
        <v>No</v>
      </c>
      <c r="M1899" s="9" t="s">
        <v>2240</v>
      </c>
      <c r="Q1899" s="2"/>
    </row>
    <row r="1900" spans="1:17" x14ac:dyDescent="0.25">
      <c r="A1900" s="33" t="str">
        <f t="shared" si="87"/>
        <v>2840003900</v>
      </c>
      <c r="B1900" s="40" t="s">
        <v>2400</v>
      </c>
      <c r="C1900" s="36" t="s">
        <v>874</v>
      </c>
      <c r="D1900" s="9" t="str">
        <f t="shared" si="88"/>
        <v>284003900</v>
      </c>
      <c r="E1900" s="41">
        <v>28400</v>
      </c>
      <c r="F1900" s="37">
        <v>3900</v>
      </c>
      <c r="G1900" s="9" t="str">
        <f>VLOOKUP(B1900,'[1]Business Unit Lookup'!A:B,2,FALSE)</f>
        <v>Eastern Shore Community Coll</v>
      </c>
      <c r="H1900" s="33" t="str">
        <f>VLOOKUP(C1900,'[1]Fund Lookup'!B:C,2,FALSE)</f>
        <v>Insurance Recovery - Higher Ed</v>
      </c>
      <c r="I1900" s="35" t="s">
        <v>2307</v>
      </c>
      <c r="J1900" s="33" t="str">
        <f>VLOOKUP(I1900,'[1]Table B'!A:B,2,FALSE)</f>
        <v>CU-HE-Non-specific Activity</v>
      </c>
      <c r="K1900" s="9" t="str">
        <f t="shared" si="89"/>
        <v>500-CU-HE-Non-specific Activity</v>
      </c>
      <c r="L1900" s="9" t="str">
        <f>IFERROR(VLOOKUP(A1900,'[1]VAC as of March 2024'!A:K,11,FALSE),"No")</f>
        <v>No</v>
      </c>
      <c r="M1900" s="38" t="s">
        <v>2240</v>
      </c>
      <c r="O1900" s="38"/>
      <c r="P1900" s="38"/>
      <c r="Q1900" s="2"/>
    </row>
    <row r="1901" spans="1:17" x14ac:dyDescent="0.25">
      <c r="A1901" s="33" t="str">
        <f t="shared" si="87"/>
        <v>2840007005</v>
      </c>
      <c r="B1901" s="33" t="s">
        <v>2400</v>
      </c>
      <c r="C1901" s="33" t="s">
        <v>1139</v>
      </c>
      <c r="D1901" s="9" t="str">
        <f t="shared" si="88"/>
        <v>284007005</v>
      </c>
      <c r="E1901" s="34">
        <v>28400</v>
      </c>
      <c r="F1901" s="34">
        <v>7005</v>
      </c>
      <c r="G1901" s="9" t="str">
        <f>VLOOKUP(B1901,'[1]Business Unit Lookup'!A:B,2,FALSE)</f>
        <v>Eastern Shore Community Coll</v>
      </c>
      <c r="H1901" s="33" t="str">
        <f>VLOOKUP(C1901,'[1]Fund Lookup'!B:C,2,FALSE)</f>
        <v>Trust And Agency-VCCS</v>
      </c>
      <c r="I1901" s="35" t="s">
        <v>2307</v>
      </c>
      <c r="J1901" s="33" t="str">
        <f>VLOOKUP(I1901,'[1]Table B'!A:B,2,FALSE)</f>
        <v>CU-HE-Non-specific Activity</v>
      </c>
      <c r="K1901" s="9" t="str">
        <f t="shared" si="89"/>
        <v>500-CU-HE-Non-specific Activity</v>
      </c>
      <c r="L1901" s="9" t="str">
        <f>IFERROR(VLOOKUP(A1901,'[1]VAC as of March 2024'!A:K,11,FALSE),"No")</f>
        <v>No</v>
      </c>
      <c r="M1901" s="9" t="s">
        <v>2248</v>
      </c>
      <c r="Q1901" s="2"/>
    </row>
    <row r="1902" spans="1:17" x14ac:dyDescent="0.25">
      <c r="A1902" s="33" t="str">
        <f t="shared" si="87"/>
        <v>2840008170</v>
      </c>
      <c r="B1902" s="33" t="s">
        <v>2400</v>
      </c>
      <c r="C1902" s="33" t="s">
        <v>1620</v>
      </c>
      <c r="D1902" s="9" t="str">
        <f t="shared" si="88"/>
        <v>284008170</v>
      </c>
      <c r="E1902" s="34">
        <v>28400</v>
      </c>
      <c r="F1902" s="34">
        <v>8170</v>
      </c>
      <c r="G1902" s="9" t="str">
        <f>VLOOKUP(B1902,'[1]Business Unit Lookup'!A:B,2,FALSE)</f>
        <v>Eastern Shore Community Coll</v>
      </c>
      <c r="H1902" s="33" t="str">
        <f>VLOOKUP(C1902,'[1]Fund Lookup'!B:C,2,FALSE)</f>
        <v>VCBA 21St Century</v>
      </c>
      <c r="I1902" s="35" t="s">
        <v>2307</v>
      </c>
      <c r="J1902" s="33" t="str">
        <f>VLOOKUP(I1902,'[1]Table B'!A:B,2,FALSE)</f>
        <v>CU-HE-Non-specific Activity</v>
      </c>
      <c r="K1902" s="9" t="str">
        <f t="shared" si="89"/>
        <v>500-CU-HE-Non-specific Activity</v>
      </c>
      <c r="L1902" s="9" t="str">
        <f>IFERROR(VLOOKUP(A1902,'[1]VAC as of March 2024'!A:K,11,FALSE),"No")</f>
        <v>No</v>
      </c>
      <c r="M1902" s="9" t="s">
        <v>2248</v>
      </c>
      <c r="Q1902" s="2"/>
    </row>
    <row r="1903" spans="1:17" x14ac:dyDescent="0.25">
      <c r="A1903" s="33" t="str">
        <f t="shared" si="87"/>
        <v>2850001000</v>
      </c>
      <c r="B1903" s="33" t="s">
        <v>2401</v>
      </c>
      <c r="C1903" s="33" t="s">
        <v>1</v>
      </c>
      <c r="D1903" s="9" t="str">
        <f t="shared" si="88"/>
        <v>285001000</v>
      </c>
      <c r="E1903" s="34">
        <v>28500</v>
      </c>
      <c r="F1903" s="34">
        <v>1000</v>
      </c>
      <c r="G1903" s="9" t="str">
        <f>VLOOKUP(B1903,'[1]Business Unit Lookup'!A:B,2,FALSE)</f>
        <v>Patrick &amp; Henry Community Coll</v>
      </c>
      <c r="H1903" s="33" t="str">
        <f>VLOOKUP(C1903,'[1]Fund Lookup'!B:C,2,FALSE)</f>
        <v>General Fund</v>
      </c>
      <c r="I1903" s="35" t="s">
        <v>2236</v>
      </c>
      <c r="J1903" s="33" t="str">
        <f>VLOOKUP(I1903,'[1]Table B'!A:B,2,FALSE)</f>
        <v>General</v>
      </c>
      <c r="K1903" s="9" t="str">
        <f t="shared" si="89"/>
        <v>100-General</v>
      </c>
      <c r="L1903" s="9" t="str">
        <f>IFERROR(VLOOKUP(A1903,'[1]VAC as of March 2024'!A:K,11,FALSE),"No")</f>
        <v>No</v>
      </c>
      <c r="M1903" s="9" t="s">
        <v>2237</v>
      </c>
      <c r="O1903" s="33" t="s">
        <v>2240</v>
      </c>
      <c r="P1903" s="33" t="s">
        <v>6061</v>
      </c>
      <c r="Q1903" s="2" t="str">
        <f>VLOOKUP(P1903,'[1]Table E'!A:C,3,FALSE)</f>
        <v>Unassigned</v>
      </c>
    </row>
    <row r="1904" spans="1:17" x14ac:dyDescent="0.25">
      <c r="A1904" s="33" t="str">
        <f t="shared" si="87"/>
        <v>2850002713</v>
      </c>
      <c r="B1904" s="33" t="s">
        <v>2401</v>
      </c>
      <c r="C1904" s="33" t="s">
        <v>639</v>
      </c>
      <c r="D1904" s="9" t="str">
        <f t="shared" si="88"/>
        <v>285002713</v>
      </c>
      <c r="E1904" s="34">
        <v>28500</v>
      </c>
      <c r="F1904" s="34">
        <v>2713</v>
      </c>
      <c r="G1904" s="9" t="str">
        <f>VLOOKUP(B1904,'[1]Business Unit Lookup'!A:B,2,FALSE)</f>
        <v>Patrick &amp; Henry Community Coll</v>
      </c>
      <c r="H1904" s="33" t="str">
        <f>VLOOKUP(C1904,'[1]Fund Lookup'!B:C,2,FALSE)</f>
        <v>State Central Garage Pool VCCS</v>
      </c>
      <c r="I1904" s="35" t="s">
        <v>2307</v>
      </c>
      <c r="J1904" s="33" t="str">
        <f>VLOOKUP(I1904,'[1]Table B'!A:B,2,FALSE)</f>
        <v>CU-HE-Non-specific Activity</v>
      </c>
      <c r="K1904" s="9" t="str">
        <f t="shared" si="89"/>
        <v>500-CU-HE-Non-specific Activity</v>
      </c>
      <c r="L1904" s="9" t="str">
        <f>IFERROR(VLOOKUP(A1904,'[1]VAC as of March 2024'!A:K,11,FALSE),"No")</f>
        <v>No</v>
      </c>
      <c r="M1904" s="9" t="s">
        <v>2240</v>
      </c>
      <c r="Q1904" s="2"/>
    </row>
    <row r="1905" spans="1:17" x14ac:dyDescent="0.25">
      <c r="A1905" s="33" t="str">
        <f t="shared" si="87"/>
        <v>2850003000</v>
      </c>
      <c r="B1905" s="33" t="s">
        <v>2401</v>
      </c>
      <c r="C1905" s="33" t="s">
        <v>772</v>
      </c>
      <c r="D1905" s="9" t="str">
        <f t="shared" si="88"/>
        <v>285003000</v>
      </c>
      <c r="E1905" s="34">
        <v>28500</v>
      </c>
      <c r="F1905" s="34">
        <v>3000</v>
      </c>
      <c r="G1905" s="9" t="str">
        <f>VLOOKUP(B1905,'[1]Business Unit Lookup'!A:B,2,FALSE)</f>
        <v>Patrick &amp; Henry Community Coll</v>
      </c>
      <c r="H1905" s="33" t="str">
        <f>VLOOKUP(C1905,'[1]Fund Lookup'!B:C,2,FALSE)</f>
        <v>Higher Education Operating</v>
      </c>
      <c r="I1905" s="35" t="s">
        <v>2307</v>
      </c>
      <c r="J1905" s="33" t="str">
        <f>VLOOKUP(I1905,'[1]Table B'!A:B,2,FALSE)</f>
        <v>CU-HE-Non-specific Activity</v>
      </c>
      <c r="K1905" s="9" t="str">
        <f t="shared" si="89"/>
        <v>500-CU-HE-Non-specific Activity</v>
      </c>
      <c r="L1905" s="9" t="str">
        <f>IFERROR(VLOOKUP(A1905,'[1]VAC as of March 2024'!A:K,11,FALSE),"No")</f>
        <v>No</v>
      </c>
      <c r="M1905" s="9" t="s">
        <v>2240</v>
      </c>
      <c r="Q1905" s="2"/>
    </row>
    <row r="1906" spans="1:17" x14ac:dyDescent="0.25">
      <c r="A1906" s="33" t="str">
        <f t="shared" si="87"/>
        <v>2850003010</v>
      </c>
      <c r="B1906" s="33" t="s">
        <v>2401</v>
      </c>
      <c r="C1906" s="33" t="s">
        <v>775</v>
      </c>
      <c r="D1906" s="9" t="str">
        <f t="shared" si="88"/>
        <v>285003010</v>
      </c>
      <c r="E1906" s="34">
        <v>28500</v>
      </c>
      <c r="F1906" s="34">
        <v>3010</v>
      </c>
      <c r="G1906" s="9" t="str">
        <f>VLOOKUP(B1906,'[1]Business Unit Lookup'!A:B,2,FALSE)</f>
        <v>Patrick &amp; Henry Community Coll</v>
      </c>
      <c r="H1906" s="33" t="str">
        <f>VLOOKUP(C1906,'[1]Fund Lookup'!B:C,2,FALSE)</f>
        <v>Higher Education Federal</v>
      </c>
      <c r="I1906" s="35" t="s">
        <v>2307</v>
      </c>
      <c r="J1906" s="33" t="str">
        <f>VLOOKUP(I1906,'[1]Table B'!A:B,2,FALSE)</f>
        <v>CU-HE-Non-specific Activity</v>
      </c>
      <c r="K1906" s="9" t="str">
        <f t="shared" si="89"/>
        <v>500-CU-HE-Non-specific Activity</v>
      </c>
      <c r="L1906" s="9" t="str">
        <f>IFERROR(VLOOKUP(A1906,'[1]VAC as of March 2024'!A:K,11,FALSE),"No")</f>
        <v>No</v>
      </c>
      <c r="M1906" s="9" t="s">
        <v>2248</v>
      </c>
      <c r="Q1906" s="2"/>
    </row>
    <row r="1907" spans="1:17" x14ac:dyDescent="0.25">
      <c r="A1907" s="33" t="str">
        <f t="shared" si="87"/>
        <v>2850003014</v>
      </c>
      <c r="B1907" s="40" t="s">
        <v>2401</v>
      </c>
      <c r="C1907" s="36" t="s">
        <v>8370</v>
      </c>
      <c r="D1907" s="9" t="str">
        <f t="shared" si="88"/>
        <v>285003014</v>
      </c>
      <c r="E1907" s="40">
        <v>28500</v>
      </c>
      <c r="F1907" s="37">
        <v>3014</v>
      </c>
      <c r="G1907" s="9" t="str">
        <f>VLOOKUP(B1907,'[1]Business Unit Lookup'!A:B,2,FALSE)</f>
        <v>Patrick &amp; Henry Community Coll</v>
      </c>
      <c r="H1907" s="33" t="str">
        <f>VLOOKUP(C1907,'[1]Fund Lookup'!B:C,2,FALSE)</f>
        <v>SuplmntlSupptUnderARP-COVID-19</v>
      </c>
      <c r="I1907" s="35" t="s">
        <v>2307</v>
      </c>
      <c r="J1907" s="33" t="str">
        <f>VLOOKUP(I1907,'[1]Table B'!A:B,2,FALSE)</f>
        <v>CU-HE-Non-specific Activity</v>
      </c>
      <c r="K1907" s="9" t="str">
        <f t="shared" si="89"/>
        <v>500-CU-HE-Non-specific Activity</v>
      </c>
      <c r="L1907" s="9" t="str">
        <f>IFERROR(VLOOKUP(A1907,'[1]VAC as of March 2024'!A:K,11,FALSE),"No")</f>
        <v>No</v>
      </c>
      <c r="M1907" s="38" t="s">
        <v>5493</v>
      </c>
      <c r="O1907" s="38"/>
      <c r="P1907" s="38"/>
      <c r="Q1907" s="82"/>
    </row>
    <row r="1908" spans="1:17" x14ac:dyDescent="0.25">
      <c r="A1908" s="33" t="str">
        <f t="shared" si="87"/>
        <v>2850003020</v>
      </c>
      <c r="B1908" s="33" t="s">
        <v>2401</v>
      </c>
      <c r="C1908" s="33" t="s">
        <v>778</v>
      </c>
      <c r="D1908" s="9" t="str">
        <f t="shared" si="88"/>
        <v>285003020</v>
      </c>
      <c r="E1908" s="34">
        <v>28500</v>
      </c>
      <c r="F1908" s="34">
        <v>3020</v>
      </c>
      <c r="G1908" s="9" t="str">
        <f>VLOOKUP(B1908,'[1]Business Unit Lookup'!A:B,2,FALSE)</f>
        <v>Patrick &amp; Henry Community Coll</v>
      </c>
      <c r="H1908" s="33" t="str">
        <f>VLOOKUP(C1908,'[1]Fund Lookup'!B:C,2,FALSE)</f>
        <v>Foundation/Othr Grants/Cntrcts</v>
      </c>
      <c r="I1908" s="35" t="s">
        <v>2307</v>
      </c>
      <c r="J1908" s="33" t="str">
        <f>VLOOKUP(I1908,'[1]Table B'!A:B,2,FALSE)</f>
        <v>CU-HE-Non-specific Activity</v>
      </c>
      <c r="K1908" s="9" t="str">
        <f t="shared" si="89"/>
        <v>500-CU-HE-Non-specific Activity</v>
      </c>
      <c r="L1908" s="9" t="str">
        <f>IFERROR(VLOOKUP(A1908,'[1]VAC as of March 2024'!A:K,11,FALSE),"No")</f>
        <v>No</v>
      </c>
      <c r="M1908" s="9" t="s">
        <v>2248</v>
      </c>
      <c r="Q1908" s="2"/>
    </row>
    <row r="1909" spans="1:17" x14ac:dyDescent="0.25">
      <c r="A1909" s="33" t="str">
        <f t="shared" si="87"/>
        <v>2850003030</v>
      </c>
      <c r="B1909" s="33" t="s">
        <v>2401</v>
      </c>
      <c r="C1909" s="33" t="s">
        <v>780</v>
      </c>
      <c r="D1909" s="9" t="str">
        <f t="shared" si="88"/>
        <v>285003030</v>
      </c>
      <c r="E1909" s="34">
        <v>28500</v>
      </c>
      <c r="F1909" s="34">
        <v>3030</v>
      </c>
      <c r="G1909" s="9" t="str">
        <f>VLOOKUP(B1909,'[1]Business Unit Lookup'!A:B,2,FALSE)</f>
        <v>Patrick &amp; Henry Community Coll</v>
      </c>
      <c r="H1909" s="33" t="str">
        <f>VLOOKUP(C1909,'[1]Fund Lookup'!B:C,2,FALSE)</f>
        <v>Indirect Cost Recovery</v>
      </c>
      <c r="I1909" s="35" t="s">
        <v>2307</v>
      </c>
      <c r="J1909" s="33" t="str">
        <f>VLOOKUP(I1909,'[1]Table B'!A:B,2,FALSE)</f>
        <v>CU-HE-Non-specific Activity</v>
      </c>
      <c r="K1909" s="9" t="str">
        <f t="shared" si="89"/>
        <v>500-CU-HE-Non-specific Activity</v>
      </c>
      <c r="L1909" s="9" t="str">
        <f>IFERROR(VLOOKUP(A1909,'[1]VAC as of March 2024'!A:K,11,FALSE),"No")</f>
        <v>No</v>
      </c>
      <c r="M1909" s="9" t="s">
        <v>2240</v>
      </c>
      <c r="Q1909" s="2"/>
    </row>
    <row r="1910" spans="1:17" x14ac:dyDescent="0.25">
      <c r="A1910" s="33" t="str">
        <f t="shared" si="87"/>
        <v>2850003040</v>
      </c>
      <c r="B1910" s="87" t="s">
        <v>2401</v>
      </c>
      <c r="C1910" s="36" t="s">
        <v>8347</v>
      </c>
      <c r="D1910" s="9" t="str">
        <f t="shared" si="88"/>
        <v>285003040</v>
      </c>
      <c r="E1910" s="87">
        <v>28500</v>
      </c>
      <c r="F1910" s="37">
        <v>3040</v>
      </c>
      <c r="G1910" s="9" t="str">
        <f>VLOOKUP(B1910,'[1]Business Unit Lookup'!A:B,2,FALSE)</f>
        <v>Patrick &amp; Henry Community Coll</v>
      </c>
      <c r="H1910" s="33" t="str">
        <f>VLOOKUP(C1910,'[1]Fund Lookup'!B:C,2,FALSE)</f>
        <v>Institutional Reserve Fund</v>
      </c>
      <c r="I1910" s="35" t="s">
        <v>2307</v>
      </c>
      <c r="J1910" s="33" t="str">
        <f>VLOOKUP(I1910,'[1]Table B'!A:B,2,FALSE)</f>
        <v>CU-HE-Non-specific Activity</v>
      </c>
      <c r="K1910" s="9" t="str">
        <f t="shared" si="89"/>
        <v>500-CU-HE-Non-specific Activity</v>
      </c>
      <c r="L1910" s="9" t="str">
        <f>IFERROR(VLOOKUP(A1910,'[1]VAC as of March 2024'!A:K,11,FALSE),"No")</f>
        <v>No</v>
      </c>
      <c r="M1910" s="37" t="s">
        <v>2240</v>
      </c>
      <c r="O1910" s="38"/>
      <c r="P1910" s="38"/>
      <c r="Q1910" s="2"/>
    </row>
    <row r="1911" spans="1:17" x14ac:dyDescent="0.25">
      <c r="A1911" s="33" t="str">
        <f t="shared" si="87"/>
        <v>2850003060</v>
      </c>
      <c r="B1911" s="33" t="s">
        <v>2401</v>
      </c>
      <c r="C1911" s="33" t="s">
        <v>785</v>
      </c>
      <c r="D1911" s="9" t="str">
        <f t="shared" si="88"/>
        <v>285003060</v>
      </c>
      <c r="E1911" s="34">
        <v>28500</v>
      </c>
      <c r="F1911" s="34">
        <v>3060</v>
      </c>
      <c r="G1911" s="9" t="str">
        <f>VLOOKUP(B1911,'[1]Business Unit Lookup'!A:B,2,FALSE)</f>
        <v>Patrick &amp; Henry Community Coll</v>
      </c>
      <c r="H1911" s="33" t="str">
        <f>VLOOKUP(C1911,'[1]Fund Lookup'!B:C,2,FALSE)</f>
        <v>Auxiliary Enterprise</v>
      </c>
      <c r="I1911" s="35" t="s">
        <v>2307</v>
      </c>
      <c r="J1911" s="33" t="str">
        <f>VLOOKUP(I1911,'[1]Table B'!A:B,2,FALSE)</f>
        <v>CU-HE-Non-specific Activity</v>
      </c>
      <c r="K1911" s="9" t="str">
        <f t="shared" si="89"/>
        <v>500-CU-HE-Non-specific Activity</v>
      </c>
      <c r="L1911" s="9" t="str">
        <f>IFERROR(VLOOKUP(A1911,'[1]VAC as of March 2024'!A:K,11,FALSE),"No")</f>
        <v>No</v>
      </c>
      <c r="M1911" s="9" t="s">
        <v>2240</v>
      </c>
      <c r="Q1911" s="2"/>
    </row>
    <row r="1912" spans="1:17" x14ac:dyDescent="0.25">
      <c r="A1912" s="33" t="str">
        <f t="shared" si="87"/>
        <v>2850003080</v>
      </c>
      <c r="B1912" s="33" t="s">
        <v>2401</v>
      </c>
      <c r="C1912" s="33" t="s">
        <v>790</v>
      </c>
      <c r="D1912" s="9" t="str">
        <f t="shared" si="88"/>
        <v>285003080</v>
      </c>
      <c r="E1912" s="34">
        <v>28500</v>
      </c>
      <c r="F1912" s="34">
        <v>3080</v>
      </c>
      <c r="G1912" s="9" t="str">
        <f>VLOOKUP(B1912,'[1]Business Unit Lookup'!A:B,2,FALSE)</f>
        <v>Patrick &amp; Henry Community Coll</v>
      </c>
      <c r="H1912" s="33" t="str">
        <f>VLOOKUP(C1912,'[1]Fund Lookup'!B:C,2,FALSE)</f>
        <v>Work Study</v>
      </c>
      <c r="I1912" s="35" t="s">
        <v>2307</v>
      </c>
      <c r="J1912" s="33" t="str">
        <f>VLOOKUP(I1912,'[1]Table B'!A:B,2,FALSE)</f>
        <v>CU-HE-Non-specific Activity</v>
      </c>
      <c r="K1912" s="9" t="str">
        <f t="shared" si="89"/>
        <v>500-CU-HE-Non-specific Activity</v>
      </c>
      <c r="L1912" s="9" t="str">
        <f>IFERROR(VLOOKUP(A1912,'[1]VAC as of March 2024'!A:K,11,FALSE),"No")</f>
        <v>No</v>
      </c>
      <c r="M1912" s="9" t="s">
        <v>2248</v>
      </c>
      <c r="Q1912" s="2"/>
    </row>
    <row r="1913" spans="1:17" x14ac:dyDescent="0.25">
      <c r="A1913" s="33" t="str">
        <f t="shared" si="87"/>
        <v>2850003170</v>
      </c>
      <c r="B1913" s="33" t="s">
        <v>2401</v>
      </c>
      <c r="C1913" s="33" t="s">
        <v>809</v>
      </c>
      <c r="D1913" s="9" t="str">
        <f t="shared" si="88"/>
        <v>285003170</v>
      </c>
      <c r="E1913" s="34">
        <v>28500</v>
      </c>
      <c r="F1913" s="34">
        <v>3170</v>
      </c>
      <c r="G1913" s="9" t="str">
        <f>VLOOKUP(B1913,'[1]Business Unit Lookup'!A:B,2,FALSE)</f>
        <v>Patrick &amp; Henry Community Coll</v>
      </c>
      <c r="H1913" s="33" t="str">
        <f>VLOOKUP(C1913,'[1]Fund Lookup'!B:C,2,FALSE)</f>
        <v>Student Financial Assistance</v>
      </c>
      <c r="I1913" s="35" t="s">
        <v>2307</v>
      </c>
      <c r="J1913" s="33" t="str">
        <f>VLOOKUP(I1913,'[1]Table B'!A:B,2,FALSE)</f>
        <v>CU-HE-Non-specific Activity</v>
      </c>
      <c r="K1913" s="9" t="str">
        <f t="shared" si="89"/>
        <v>500-CU-HE-Non-specific Activity</v>
      </c>
      <c r="L1913" s="9" t="str">
        <f>IFERROR(VLOOKUP(A1913,'[1]VAC as of March 2024'!A:K,11,FALSE),"No")</f>
        <v>No</v>
      </c>
      <c r="M1913" s="9" t="s">
        <v>2240</v>
      </c>
      <c r="Q1913" s="2"/>
    </row>
    <row r="1914" spans="1:17" x14ac:dyDescent="0.25">
      <c r="A1914" s="33" t="str">
        <f t="shared" si="87"/>
        <v>2850003190</v>
      </c>
      <c r="B1914" s="33" t="s">
        <v>2401</v>
      </c>
      <c r="C1914" s="33" t="s">
        <v>811</v>
      </c>
      <c r="D1914" s="9" t="str">
        <f t="shared" si="88"/>
        <v>285003190</v>
      </c>
      <c r="E1914" s="34">
        <v>28500</v>
      </c>
      <c r="F1914" s="34">
        <v>3190</v>
      </c>
      <c r="G1914" s="9" t="str">
        <f>VLOOKUP(B1914,'[1]Business Unit Lookup'!A:B,2,FALSE)</f>
        <v>Patrick &amp; Henry Community Coll</v>
      </c>
      <c r="H1914" s="33" t="str">
        <f>VLOOKUP(C1914,'[1]Fund Lookup'!B:C,2,FALSE)</f>
        <v>Workforce Development Program</v>
      </c>
      <c r="I1914" s="35" t="s">
        <v>2307</v>
      </c>
      <c r="J1914" s="33" t="str">
        <f>VLOOKUP(I1914,'[1]Table B'!A:B,2,FALSE)</f>
        <v>CU-HE-Non-specific Activity</v>
      </c>
      <c r="K1914" s="9" t="str">
        <f t="shared" si="89"/>
        <v>500-CU-HE-Non-specific Activity</v>
      </c>
      <c r="L1914" s="9" t="str">
        <f>IFERROR(VLOOKUP(A1914,'[1]VAC as of March 2024'!A:K,11,FALSE),"No")</f>
        <v>No</v>
      </c>
      <c r="M1914" s="9" t="s">
        <v>2240</v>
      </c>
      <c r="Q1914" s="2"/>
    </row>
    <row r="1915" spans="1:17" ht="15.75" x14ac:dyDescent="0.25">
      <c r="A1915" s="33" t="str">
        <f t="shared" si="87"/>
        <v>2850003210</v>
      </c>
      <c r="B1915" s="43" t="s">
        <v>2401</v>
      </c>
      <c r="C1915" s="36" t="s">
        <v>6135</v>
      </c>
      <c r="D1915" s="9" t="str">
        <f t="shared" si="88"/>
        <v>285003210</v>
      </c>
      <c r="E1915" s="44">
        <v>28500</v>
      </c>
      <c r="F1915" s="37">
        <v>3210</v>
      </c>
      <c r="G1915" s="9" t="str">
        <f>VLOOKUP(B1915,'[1]Business Unit Lookup'!A:B,2,FALSE)</f>
        <v>Patrick &amp; Henry Community Coll</v>
      </c>
      <c r="H1915" s="33" t="str">
        <f>VLOOKUP(C1915,'[1]Fund Lookup'!B:C,2,FALSE)</f>
        <v>ARP-CrvStLoclFisRecFd-COVID-19</v>
      </c>
      <c r="I1915" s="35" t="s">
        <v>2307</v>
      </c>
      <c r="J1915" s="33" t="str">
        <f>VLOOKUP(I1915,'[1]Table B'!A:B,2,FALSE)</f>
        <v>CU-HE-Non-specific Activity</v>
      </c>
      <c r="K1915" s="9" t="str">
        <f t="shared" si="89"/>
        <v>500-CU-HE-Non-specific Activity</v>
      </c>
      <c r="L1915" s="9" t="str">
        <f>IFERROR(VLOOKUP(A1915,'[1]VAC as of March 2024'!A:K,11,FALSE),"No")</f>
        <v>No</v>
      </c>
      <c r="M1915" s="38" t="s">
        <v>5493</v>
      </c>
      <c r="O1915" s="38"/>
      <c r="P1915" s="38"/>
      <c r="Q1915" s="2"/>
    </row>
    <row r="1916" spans="1:17" x14ac:dyDescent="0.25">
      <c r="A1916" s="33" t="str">
        <f t="shared" si="87"/>
        <v>2850003230</v>
      </c>
      <c r="B1916" s="33" t="s">
        <v>2401</v>
      </c>
      <c r="C1916" s="33" t="s">
        <v>6136</v>
      </c>
      <c r="D1916" s="9" t="str">
        <f t="shared" si="88"/>
        <v>285003230</v>
      </c>
      <c r="E1916" s="34">
        <v>28500</v>
      </c>
      <c r="F1916" s="34">
        <v>3230</v>
      </c>
      <c r="G1916" s="9" t="str">
        <f>VLOOKUP(B1916,'[1]Business Unit Lookup'!A:B,2,FALSE)</f>
        <v>Patrick &amp; Henry Community Coll</v>
      </c>
      <c r="H1916" s="33" t="str">
        <f>VLOOKUP(C1916,'[1]Fund Lookup'!B:C,2,FALSE)</f>
        <v>Epi&amp;LabCpctyInfctsDis-COVID-19</v>
      </c>
      <c r="I1916" s="35" t="s">
        <v>2307</v>
      </c>
      <c r="J1916" s="33" t="str">
        <f>VLOOKUP(I1916,'[1]Table B'!A:B,2,FALSE)</f>
        <v>CU-HE-Non-specific Activity</v>
      </c>
      <c r="K1916" s="9" t="str">
        <f t="shared" si="89"/>
        <v>500-CU-HE-Non-specific Activity</v>
      </c>
      <c r="L1916" s="9" t="str">
        <f>IFERROR(VLOOKUP(A1916,'[1]VAC as of March 2024'!A:K,11,FALSE),"No")</f>
        <v>No</v>
      </c>
      <c r="M1916" s="9" t="s">
        <v>5493</v>
      </c>
      <c r="Q1916" s="2"/>
    </row>
    <row r="1917" spans="1:17" x14ac:dyDescent="0.25">
      <c r="A1917" s="33" t="str">
        <f t="shared" si="87"/>
        <v>2850003280</v>
      </c>
      <c r="B1917" s="33" t="s">
        <v>2401</v>
      </c>
      <c r="C1917" s="33" t="s">
        <v>5559</v>
      </c>
      <c r="D1917" s="9" t="str">
        <f t="shared" si="88"/>
        <v>285003280</v>
      </c>
      <c r="E1917" s="34">
        <v>28500</v>
      </c>
      <c r="F1917" s="34">
        <v>3280</v>
      </c>
      <c r="G1917" s="9" t="str">
        <f>VLOOKUP(B1917,'[1]Business Unit Lookup'!A:B,2,FALSE)</f>
        <v>Patrick &amp; Henry Community Coll</v>
      </c>
      <c r="H1917" s="33" t="str">
        <f>VLOOKUP(C1917,'[1]Fund Lookup'!B:C,2,FALSE)</f>
        <v>CoronavrsEmrSpplFdPrg-COVID-19</v>
      </c>
      <c r="I1917" s="35" t="s">
        <v>2307</v>
      </c>
      <c r="J1917" s="33" t="str">
        <f>VLOOKUP(I1917,'[1]Table B'!A:B,2,FALSE)</f>
        <v>CU-HE-Non-specific Activity</v>
      </c>
      <c r="K1917" s="9" t="str">
        <f t="shared" si="89"/>
        <v>500-CU-HE-Non-specific Activity</v>
      </c>
      <c r="L1917" s="9" t="str">
        <f>IFERROR(VLOOKUP(A1917,'[1]VAC as of March 2024'!A:K,11,FALSE),"No")</f>
        <v>No</v>
      </c>
      <c r="M1917" s="9" t="s">
        <v>5493</v>
      </c>
      <c r="Q1917" s="2"/>
    </row>
    <row r="1918" spans="1:17" x14ac:dyDescent="0.25">
      <c r="A1918" s="33" t="str">
        <f t="shared" si="87"/>
        <v>2850003390</v>
      </c>
      <c r="B1918" s="33" t="s">
        <v>2401</v>
      </c>
      <c r="C1918" s="33" t="s">
        <v>5575</v>
      </c>
      <c r="D1918" s="9" t="str">
        <f t="shared" si="88"/>
        <v>285003390</v>
      </c>
      <c r="E1918" s="34">
        <v>28500</v>
      </c>
      <c r="F1918" s="34">
        <v>3390</v>
      </c>
      <c r="G1918" s="9" t="str">
        <f>VLOOKUP(B1918,'[1]Business Unit Lookup'!A:B,2,FALSE)</f>
        <v>Patrick &amp; Henry Community Coll</v>
      </c>
      <c r="H1918" s="33" t="str">
        <f>VLOOKUP(C1918,'[1]Fund Lookup'!B:C,2,FALSE)</f>
        <v>Strngthning Inst Prgm-COVID-19</v>
      </c>
      <c r="I1918" s="35" t="s">
        <v>2307</v>
      </c>
      <c r="J1918" s="33" t="str">
        <f>VLOOKUP(I1918,'[1]Table B'!A:B,2,FALSE)</f>
        <v>CU-HE-Non-specific Activity</v>
      </c>
      <c r="K1918" s="9" t="str">
        <f t="shared" si="89"/>
        <v>500-CU-HE-Non-specific Activity</v>
      </c>
      <c r="L1918" s="9" t="str">
        <f>IFERROR(VLOOKUP(A1918,'[1]VAC as of March 2024'!A:K,11,FALSE),"No")</f>
        <v>No</v>
      </c>
      <c r="M1918" s="9" t="s">
        <v>5493</v>
      </c>
      <c r="Q1918" s="2"/>
    </row>
    <row r="1919" spans="1:17" x14ac:dyDescent="0.25">
      <c r="A1919" s="33" t="str">
        <f t="shared" si="87"/>
        <v>2850003410</v>
      </c>
      <c r="B1919" s="40" t="s">
        <v>2401</v>
      </c>
      <c r="C1919" s="36" t="s">
        <v>5581</v>
      </c>
      <c r="D1919" s="9" t="str">
        <f t="shared" si="88"/>
        <v>285003410</v>
      </c>
      <c r="E1919" s="40">
        <v>28500</v>
      </c>
      <c r="F1919" s="37">
        <v>3410</v>
      </c>
      <c r="G1919" s="9" t="str">
        <f>VLOOKUP(B1919,'[1]Business Unit Lookup'!A:B,2,FALSE)</f>
        <v>Patrick &amp; Henry Community Coll</v>
      </c>
      <c r="H1919" s="33" t="str">
        <f>VLOOKUP(C1919,'[1]Fund Lookup'!B:C,2,FALSE)</f>
        <v>GEER Fund - COVID-19</v>
      </c>
      <c r="I1919" s="35" t="s">
        <v>2307</v>
      </c>
      <c r="J1919" s="33" t="str">
        <f>VLOOKUP(I1919,'[1]Table B'!A:B,2,FALSE)</f>
        <v>CU-HE-Non-specific Activity</v>
      </c>
      <c r="K1919" s="9" t="str">
        <f t="shared" si="89"/>
        <v>500-CU-HE-Non-specific Activity</v>
      </c>
      <c r="L1919" s="9" t="str">
        <f>IFERROR(VLOOKUP(A1919,'[1]VAC as of March 2024'!A:K,11,FALSE),"No")</f>
        <v>No</v>
      </c>
      <c r="M1919" s="38" t="s">
        <v>5493</v>
      </c>
      <c r="O1919" s="38"/>
      <c r="P1919" s="38"/>
      <c r="Q1919" s="82"/>
    </row>
    <row r="1920" spans="1:17" x14ac:dyDescent="0.25">
      <c r="A1920" s="33" t="str">
        <f t="shared" si="87"/>
        <v>2850003420</v>
      </c>
      <c r="B1920" s="33" t="s">
        <v>2401</v>
      </c>
      <c r="C1920" s="33" t="s">
        <v>5584</v>
      </c>
      <c r="D1920" s="9" t="str">
        <f t="shared" si="88"/>
        <v>285003420</v>
      </c>
      <c r="E1920" s="34">
        <v>28500</v>
      </c>
      <c r="F1920" s="34">
        <v>3420</v>
      </c>
      <c r="G1920" s="9" t="str">
        <f>VLOOKUP(B1920,'[1]Business Unit Lookup'!A:B,2,FALSE)</f>
        <v>Patrick &amp; Henry Community Coll</v>
      </c>
      <c r="H1920" s="33" t="str">
        <f>VLOOKUP(C1920,'[1]Fund Lookup'!B:C,2,FALSE)</f>
        <v>Caresactrlffd-General-Covid-19</v>
      </c>
      <c r="I1920" s="35" t="s">
        <v>2307</v>
      </c>
      <c r="J1920" s="33" t="str">
        <f>VLOOKUP(I1920,'[1]Table B'!A:B,2,FALSE)</f>
        <v>CU-HE-Non-specific Activity</v>
      </c>
      <c r="K1920" s="9" t="str">
        <f t="shared" si="89"/>
        <v>500-CU-HE-Non-specific Activity</v>
      </c>
      <c r="L1920" s="9" t="str">
        <f>IFERROR(VLOOKUP(A1920,'[1]VAC as of March 2024'!A:K,11,FALSE),"No")</f>
        <v>No</v>
      </c>
      <c r="M1920" s="9" t="s">
        <v>5493</v>
      </c>
      <c r="Q1920" s="2"/>
    </row>
    <row r="1921" spans="1:17" x14ac:dyDescent="0.25">
      <c r="A1921" s="33" t="str">
        <f t="shared" si="87"/>
        <v>2850003440</v>
      </c>
      <c r="B1921" s="33" t="s">
        <v>2401</v>
      </c>
      <c r="C1921" s="33" t="s">
        <v>5370</v>
      </c>
      <c r="D1921" s="9" t="str">
        <f t="shared" si="88"/>
        <v>285003440</v>
      </c>
      <c r="E1921" s="34">
        <v>28500</v>
      </c>
      <c r="F1921" s="34">
        <v>3440</v>
      </c>
      <c r="G1921" s="9" t="str">
        <f>VLOOKUP(B1921,'[1]Business Unit Lookup'!A:B,2,FALSE)</f>
        <v>Patrick &amp; Henry Community Coll</v>
      </c>
      <c r="H1921" s="33" t="str">
        <f>VLOOKUP(C1921,'[1]Fund Lookup'!B:C,2,FALSE)</f>
        <v>EduStabFund-Students-COVID-19</v>
      </c>
      <c r="I1921" s="35" t="s">
        <v>2307</v>
      </c>
      <c r="J1921" s="33" t="str">
        <f>VLOOKUP(I1921,'[1]Table B'!A:B,2,FALSE)</f>
        <v>CU-HE-Non-specific Activity</v>
      </c>
      <c r="K1921" s="9" t="str">
        <f t="shared" si="89"/>
        <v>500-CU-HE-Non-specific Activity</v>
      </c>
      <c r="L1921" s="9" t="str">
        <f>IFERROR(VLOOKUP(A1921,'[1]VAC as of March 2024'!A:K,11,FALSE),"No")</f>
        <v>No</v>
      </c>
      <c r="M1921" s="9" t="s">
        <v>5493</v>
      </c>
      <c r="Q1921" s="2"/>
    </row>
    <row r="1922" spans="1:17" x14ac:dyDescent="0.25">
      <c r="A1922" s="33" t="str">
        <f t="shared" ref="A1922:A1985" si="90">CONCATENATE(B1922,C1922)</f>
        <v>2850003460</v>
      </c>
      <c r="B1922" s="35" t="s">
        <v>2401</v>
      </c>
      <c r="C1922" s="36" t="s">
        <v>8470</v>
      </c>
      <c r="D1922" s="9" t="str">
        <f t="shared" ref="D1922:D1985" si="91">CONCATENATE(E1922,F1922)</f>
        <v>285003460</v>
      </c>
      <c r="E1922" s="35">
        <v>28500</v>
      </c>
      <c r="F1922" s="37">
        <v>3460</v>
      </c>
      <c r="G1922" s="9" t="str">
        <f>VLOOKUP(B1922,'[1]Business Unit Lookup'!A:B,2,FALSE)</f>
        <v>Patrick &amp; Henry Community Coll</v>
      </c>
      <c r="H1922" s="33" t="str">
        <f>VLOOKUP(C1922,'[1]Fund Lookup'!B:C,2,FALSE)</f>
        <v>Innovative internship Fund</v>
      </c>
      <c r="I1922" s="35" t="s">
        <v>2307</v>
      </c>
      <c r="J1922" s="33" t="str">
        <f>VLOOKUP(I1922,'[1]Table B'!A:B,2,FALSE)</f>
        <v>CU-HE-Non-specific Activity</v>
      </c>
      <c r="K1922" s="9" t="str">
        <f t="shared" ref="K1922:K1985" si="92">CONCATENATE(I1922,"-",J1922)</f>
        <v>500-CU-HE-Non-specific Activity</v>
      </c>
      <c r="L1922" s="9" t="str">
        <f>IFERROR(VLOOKUP(A1922,'[1]VAC as of March 2024'!A:K,11,FALSE),"No")</f>
        <v>No</v>
      </c>
      <c r="M1922" s="38" t="s">
        <v>2240</v>
      </c>
      <c r="O1922" s="38"/>
      <c r="P1922" s="38"/>
      <c r="Q1922" s="2"/>
    </row>
    <row r="1923" spans="1:17" x14ac:dyDescent="0.25">
      <c r="A1923" s="33" t="str">
        <f t="shared" si="90"/>
        <v>2850003490</v>
      </c>
      <c r="B1923" s="35" t="s">
        <v>2401</v>
      </c>
      <c r="C1923" s="36" t="s">
        <v>8475</v>
      </c>
      <c r="D1923" s="9" t="str">
        <f t="shared" si="91"/>
        <v>285003490</v>
      </c>
      <c r="E1923" s="35">
        <v>28500</v>
      </c>
      <c r="F1923" s="37">
        <v>3490</v>
      </c>
      <c r="G1923" s="9" t="str">
        <f>VLOOKUP(B1923,'[1]Business Unit Lookup'!A:B,2,FALSE)</f>
        <v>Patrick &amp; Henry Community Coll</v>
      </c>
      <c r="H1923" s="33" t="str">
        <f>VLOOKUP(C1923,'[1]Fund Lookup'!B:C,2,FALSE)</f>
        <v>NewEconomyWrkfrcCrdntlGrntFnd</v>
      </c>
      <c r="I1923" s="35" t="s">
        <v>2307</v>
      </c>
      <c r="J1923" s="33" t="str">
        <f>VLOOKUP(I1923,'[1]Table B'!A:B,2,FALSE)</f>
        <v>CU-HE-Non-specific Activity</v>
      </c>
      <c r="K1923" s="9" t="str">
        <f t="shared" si="92"/>
        <v>500-CU-HE-Non-specific Activity</v>
      </c>
      <c r="L1923" s="9" t="str">
        <f>IFERROR(VLOOKUP(A1923,'[1]VAC as of March 2024'!A:K,11,FALSE),"No")</f>
        <v>No</v>
      </c>
      <c r="M1923" s="38" t="s">
        <v>2240</v>
      </c>
      <c r="O1923" s="38"/>
      <c r="P1923" s="38"/>
      <c r="Q1923" s="2"/>
    </row>
    <row r="1924" spans="1:17" x14ac:dyDescent="0.25">
      <c r="A1924" s="33" t="str">
        <f t="shared" si="90"/>
        <v>2850003690</v>
      </c>
      <c r="B1924" s="33" t="s">
        <v>2401</v>
      </c>
      <c r="C1924" s="33" t="s">
        <v>5373</v>
      </c>
      <c r="D1924" s="9" t="str">
        <f t="shared" si="91"/>
        <v>285003690</v>
      </c>
      <c r="E1924" s="34">
        <v>28500</v>
      </c>
      <c r="F1924" s="34">
        <v>3690</v>
      </c>
      <c r="G1924" s="9" t="str">
        <f>VLOOKUP(B1924,'[1]Business Unit Lookup'!A:B,2,FALSE)</f>
        <v>Patrick &amp; Henry Community Coll</v>
      </c>
      <c r="H1924" s="33" t="str">
        <f>VLOOKUP(C1924,'[1]Fund Lookup'!B:C,2,FALSE)</f>
        <v>EduStabFund-Institutn-COVID-19</v>
      </c>
      <c r="I1924" s="35" t="s">
        <v>2307</v>
      </c>
      <c r="J1924" s="33" t="str">
        <f>VLOOKUP(I1924,'[1]Table B'!A:B,2,FALSE)</f>
        <v>CU-HE-Non-specific Activity</v>
      </c>
      <c r="K1924" s="9" t="str">
        <f t="shared" si="92"/>
        <v>500-CU-HE-Non-specific Activity</v>
      </c>
      <c r="L1924" s="9" t="str">
        <f>IFERROR(VLOOKUP(A1924,'[1]VAC as of March 2024'!A:K,11,FALSE),"No")</f>
        <v>No</v>
      </c>
      <c r="M1924" s="9" t="s">
        <v>5493</v>
      </c>
      <c r="Q1924" s="2"/>
    </row>
    <row r="1925" spans="1:17" x14ac:dyDescent="0.25">
      <c r="A1925" s="33" t="str">
        <f t="shared" si="90"/>
        <v>2850003860</v>
      </c>
      <c r="B1925" s="40" t="s">
        <v>2401</v>
      </c>
      <c r="C1925" s="36" t="s">
        <v>863</v>
      </c>
      <c r="D1925" s="9" t="str">
        <f t="shared" si="91"/>
        <v>285003860</v>
      </c>
      <c r="E1925" s="41">
        <v>28500</v>
      </c>
      <c r="F1925" s="37">
        <v>3860</v>
      </c>
      <c r="G1925" s="9" t="str">
        <f>VLOOKUP(B1925,'[1]Business Unit Lookup'!A:B,2,FALSE)</f>
        <v>Patrick &amp; Henry Community Coll</v>
      </c>
      <c r="H1925" s="33" t="str">
        <f>VLOOKUP(C1925,'[1]Fund Lookup'!B:C,2,FALSE)</f>
        <v>Rcycl Matl Sale-Non-Gen/Fed-HE</v>
      </c>
      <c r="I1925" s="35" t="s">
        <v>2307</v>
      </c>
      <c r="J1925" s="33" t="str">
        <f>VLOOKUP(I1925,'[1]Table B'!A:B,2,FALSE)</f>
        <v>CU-HE-Non-specific Activity</v>
      </c>
      <c r="K1925" s="9" t="str">
        <f t="shared" si="92"/>
        <v>500-CU-HE-Non-specific Activity</v>
      </c>
      <c r="L1925" s="9" t="str">
        <f>IFERROR(VLOOKUP(A1925,'[1]VAC as of March 2024'!A:K,11,FALSE),"No")</f>
        <v>No</v>
      </c>
      <c r="M1925" s="38" t="s">
        <v>2240</v>
      </c>
      <c r="O1925" s="38"/>
      <c r="P1925" s="38"/>
      <c r="Q1925" s="2"/>
    </row>
    <row r="1926" spans="1:17" x14ac:dyDescent="0.25">
      <c r="A1926" s="33" t="str">
        <f t="shared" si="90"/>
        <v>2850003870</v>
      </c>
      <c r="B1926" s="33" t="s">
        <v>2401</v>
      </c>
      <c r="C1926" s="33" t="s">
        <v>865</v>
      </c>
      <c r="D1926" s="9" t="str">
        <f t="shared" si="91"/>
        <v>285003870</v>
      </c>
      <c r="E1926" s="34">
        <v>28500</v>
      </c>
      <c r="F1926" s="34">
        <v>3870</v>
      </c>
      <c r="G1926" s="9" t="str">
        <f>VLOOKUP(B1926,'[1]Business Unit Lookup'!A:B,2,FALSE)</f>
        <v>Patrick &amp; Henry Community Coll</v>
      </c>
      <c r="H1926" s="33" t="str">
        <f>VLOOKUP(C1926,'[1]Fund Lookup'!B:C,2,FALSE)</f>
        <v>Srplus Supp&amp;Equip Sales-Gen-HE</v>
      </c>
      <c r="I1926" s="35" t="s">
        <v>2307</v>
      </c>
      <c r="J1926" s="33" t="str">
        <f>VLOOKUP(I1926,'[1]Table B'!A:B,2,FALSE)</f>
        <v>CU-HE-Non-specific Activity</v>
      </c>
      <c r="K1926" s="9" t="str">
        <f t="shared" si="92"/>
        <v>500-CU-HE-Non-specific Activity</v>
      </c>
      <c r="L1926" s="9" t="str">
        <f>IFERROR(VLOOKUP(A1926,'[1]VAC as of March 2024'!A:K,11,FALSE),"No")</f>
        <v>No</v>
      </c>
      <c r="M1926" s="9" t="s">
        <v>2240</v>
      </c>
      <c r="Q1926" s="2"/>
    </row>
    <row r="1927" spans="1:17" x14ac:dyDescent="0.25">
      <c r="A1927" s="33" t="str">
        <f t="shared" si="90"/>
        <v>2850003900</v>
      </c>
      <c r="B1927" s="33" t="s">
        <v>2401</v>
      </c>
      <c r="C1927" s="33" t="s">
        <v>874</v>
      </c>
      <c r="D1927" s="9" t="str">
        <f t="shared" si="91"/>
        <v>285003900</v>
      </c>
      <c r="E1927" s="34">
        <v>28500</v>
      </c>
      <c r="F1927" s="34">
        <v>3900</v>
      </c>
      <c r="G1927" s="9" t="str">
        <f>VLOOKUP(B1927,'[1]Business Unit Lookup'!A:B,2,FALSE)</f>
        <v>Patrick &amp; Henry Community Coll</v>
      </c>
      <c r="H1927" s="33" t="str">
        <f>VLOOKUP(C1927,'[1]Fund Lookup'!B:C,2,FALSE)</f>
        <v>Insurance Recovery - Higher Ed</v>
      </c>
      <c r="I1927" s="35" t="s">
        <v>2307</v>
      </c>
      <c r="J1927" s="33" t="str">
        <f>VLOOKUP(I1927,'[1]Table B'!A:B,2,FALSE)</f>
        <v>CU-HE-Non-specific Activity</v>
      </c>
      <c r="K1927" s="9" t="str">
        <f t="shared" si="92"/>
        <v>500-CU-HE-Non-specific Activity</v>
      </c>
      <c r="L1927" s="9" t="str">
        <f>IFERROR(VLOOKUP(A1927,'[1]VAC as of March 2024'!A:K,11,FALSE),"No")</f>
        <v>No</v>
      </c>
      <c r="M1927" s="9" t="s">
        <v>2240</v>
      </c>
      <c r="Q1927" s="2"/>
    </row>
    <row r="1928" spans="1:17" x14ac:dyDescent="0.25">
      <c r="A1928" s="33" t="str">
        <f t="shared" si="90"/>
        <v>2850007005</v>
      </c>
      <c r="B1928" s="33" t="s">
        <v>2401</v>
      </c>
      <c r="C1928" s="33" t="s">
        <v>1139</v>
      </c>
      <c r="D1928" s="9" t="str">
        <f t="shared" si="91"/>
        <v>285007005</v>
      </c>
      <c r="E1928" s="34">
        <v>28500</v>
      </c>
      <c r="F1928" s="34">
        <v>7005</v>
      </c>
      <c r="G1928" s="9" t="str">
        <f>VLOOKUP(B1928,'[1]Business Unit Lookup'!A:B,2,FALSE)</f>
        <v>Patrick &amp; Henry Community Coll</v>
      </c>
      <c r="H1928" s="33" t="str">
        <f>VLOOKUP(C1928,'[1]Fund Lookup'!B:C,2,FALSE)</f>
        <v>Trust And Agency-VCCS</v>
      </c>
      <c r="I1928" s="35" t="s">
        <v>2307</v>
      </c>
      <c r="J1928" s="33" t="str">
        <f>VLOOKUP(I1928,'[1]Table B'!A:B,2,FALSE)</f>
        <v>CU-HE-Non-specific Activity</v>
      </c>
      <c r="K1928" s="9" t="str">
        <f t="shared" si="92"/>
        <v>500-CU-HE-Non-specific Activity</v>
      </c>
      <c r="L1928" s="9" t="str">
        <f>IFERROR(VLOOKUP(A1928,'[1]VAC as of March 2024'!A:K,11,FALSE),"No")</f>
        <v>No</v>
      </c>
      <c r="M1928" s="9" t="s">
        <v>2248</v>
      </c>
      <c r="Q1928" s="2"/>
    </row>
    <row r="1929" spans="1:17" x14ac:dyDescent="0.25">
      <c r="A1929" s="33" t="str">
        <f t="shared" si="90"/>
        <v>2850008110</v>
      </c>
      <c r="B1929" s="33" t="s">
        <v>2401</v>
      </c>
      <c r="C1929" s="33" t="s">
        <v>1606</v>
      </c>
      <c r="D1929" s="9" t="str">
        <f t="shared" si="91"/>
        <v>285008110</v>
      </c>
      <c r="E1929" s="34">
        <v>28500</v>
      </c>
      <c r="F1929" s="34">
        <v>8110</v>
      </c>
      <c r="G1929" s="9" t="str">
        <f>VLOOKUP(B1929,'[1]Business Unit Lookup'!A:B,2,FALSE)</f>
        <v>Patrick &amp; Henry Community Coll</v>
      </c>
      <c r="H1929" s="33" t="str">
        <f>VLOOKUP(C1929,'[1]Fund Lookup'!B:C,2,FALSE)</f>
        <v>9(B) Debt Service-Const Costs</v>
      </c>
      <c r="I1929" s="35" t="s">
        <v>2307</v>
      </c>
      <c r="J1929" s="33" t="str">
        <f>VLOOKUP(I1929,'[1]Table B'!A:B,2,FALSE)</f>
        <v>CU-HE-Non-specific Activity</v>
      </c>
      <c r="K1929" s="9" t="str">
        <f t="shared" si="92"/>
        <v>500-CU-HE-Non-specific Activity</v>
      </c>
      <c r="L1929" s="9" t="str">
        <f>IFERROR(VLOOKUP(A1929,'[1]VAC as of March 2024'!A:K,11,FALSE),"No")</f>
        <v>No</v>
      </c>
      <c r="M1929" s="9" t="s">
        <v>2248</v>
      </c>
      <c r="Q1929" s="2"/>
    </row>
    <row r="1930" spans="1:17" x14ac:dyDescent="0.25">
      <c r="A1930" s="33" t="str">
        <f t="shared" si="90"/>
        <v>2850008170</v>
      </c>
      <c r="B1930" s="33" t="s">
        <v>2401</v>
      </c>
      <c r="C1930" s="33" t="s">
        <v>1620</v>
      </c>
      <c r="D1930" s="9" t="str">
        <f t="shared" si="91"/>
        <v>285008170</v>
      </c>
      <c r="E1930" s="34">
        <v>28500</v>
      </c>
      <c r="F1930" s="34">
        <v>8170</v>
      </c>
      <c r="G1930" s="9" t="str">
        <f>VLOOKUP(B1930,'[1]Business Unit Lookup'!A:B,2,FALSE)</f>
        <v>Patrick &amp; Henry Community Coll</v>
      </c>
      <c r="H1930" s="33" t="str">
        <f>VLOOKUP(C1930,'[1]Fund Lookup'!B:C,2,FALSE)</f>
        <v>VCBA 21St Century</v>
      </c>
      <c r="I1930" s="35" t="s">
        <v>2307</v>
      </c>
      <c r="J1930" s="33" t="str">
        <f>VLOOKUP(I1930,'[1]Table B'!A:B,2,FALSE)</f>
        <v>CU-HE-Non-specific Activity</v>
      </c>
      <c r="K1930" s="9" t="str">
        <f t="shared" si="92"/>
        <v>500-CU-HE-Non-specific Activity</v>
      </c>
      <c r="L1930" s="9" t="str">
        <f>IFERROR(VLOOKUP(A1930,'[1]VAC as of March 2024'!A:K,11,FALSE),"No")</f>
        <v>No</v>
      </c>
      <c r="M1930" s="9" t="s">
        <v>2248</v>
      </c>
      <c r="Q1930" s="2"/>
    </row>
    <row r="1931" spans="1:17" x14ac:dyDescent="0.25">
      <c r="A1931" s="33" t="str">
        <f t="shared" si="90"/>
        <v>2860001000</v>
      </c>
      <c r="B1931" s="33" t="s">
        <v>2402</v>
      </c>
      <c r="C1931" s="33" t="s">
        <v>1</v>
      </c>
      <c r="D1931" s="9" t="str">
        <f t="shared" si="91"/>
        <v>286001000</v>
      </c>
      <c r="E1931" s="34">
        <v>28600</v>
      </c>
      <c r="F1931" s="34">
        <v>1000</v>
      </c>
      <c r="G1931" s="9" t="str">
        <f>VLOOKUP(B1931,'[1]Business Unit Lookup'!A:B,2,FALSE)</f>
        <v>VA Western Community College</v>
      </c>
      <c r="H1931" s="33" t="str">
        <f>VLOOKUP(C1931,'[1]Fund Lookup'!B:C,2,FALSE)</f>
        <v>General Fund</v>
      </c>
      <c r="I1931" s="35" t="s">
        <v>2236</v>
      </c>
      <c r="J1931" s="33" t="str">
        <f>VLOOKUP(I1931,'[1]Table B'!A:B,2,FALSE)</f>
        <v>General</v>
      </c>
      <c r="K1931" s="9" t="str">
        <f t="shared" si="92"/>
        <v>100-General</v>
      </c>
      <c r="L1931" s="9" t="str">
        <f>IFERROR(VLOOKUP(A1931,'[1]VAC as of March 2024'!A:K,11,FALSE),"No")</f>
        <v>No</v>
      </c>
      <c r="M1931" s="9" t="s">
        <v>2237</v>
      </c>
      <c r="O1931" s="33" t="s">
        <v>2240</v>
      </c>
      <c r="P1931" s="33" t="s">
        <v>6061</v>
      </c>
      <c r="Q1931" s="2" t="str">
        <f>VLOOKUP(P1931,'[1]Table E'!A:C,3,FALSE)</f>
        <v>Unassigned</v>
      </c>
    </row>
    <row r="1932" spans="1:17" x14ac:dyDescent="0.25">
      <c r="A1932" s="33" t="str">
        <f t="shared" si="90"/>
        <v>2860002713</v>
      </c>
      <c r="B1932" s="33" t="s">
        <v>2402</v>
      </c>
      <c r="C1932" s="33" t="s">
        <v>639</v>
      </c>
      <c r="D1932" s="9" t="str">
        <f t="shared" si="91"/>
        <v>286002713</v>
      </c>
      <c r="E1932" s="34">
        <v>28600</v>
      </c>
      <c r="F1932" s="34">
        <v>2713</v>
      </c>
      <c r="G1932" s="9" t="str">
        <f>VLOOKUP(B1932,'[1]Business Unit Lookup'!A:B,2,FALSE)</f>
        <v>VA Western Community College</v>
      </c>
      <c r="H1932" s="33" t="str">
        <f>VLOOKUP(C1932,'[1]Fund Lookup'!B:C,2,FALSE)</f>
        <v>State Central Garage Pool VCCS</v>
      </c>
      <c r="I1932" s="35" t="s">
        <v>2307</v>
      </c>
      <c r="J1932" s="33" t="str">
        <f>VLOOKUP(I1932,'[1]Table B'!A:B,2,FALSE)</f>
        <v>CU-HE-Non-specific Activity</v>
      </c>
      <c r="K1932" s="9" t="str">
        <f t="shared" si="92"/>
        <v>500-CU-HE-Non-specific Activity</v>
      </c>
      <c r="L1932" s="9" t="str">
        <f>IFERROR(VLOOKUP(A1932,'[1]VAC as of March 2024'!A:K,11,FALSE),"No")</f>
        <v>No</v>
      </c>
      <c r="M1932" s="9" t="s">
        <v>2240</v>
      </c>
      <c r="Q1932" s="2"/>
    </row>
    <row r="1933" spans="1:17" x14ac:dyDescent="0.25">
      <c r="A1933" s="33" t="str">
        <f t="shared" si="90"/>
        <v>2860003000</v>
      </c>
      <c r="B1933" s="33" t="s">
        <v>2402</v>
      </c>
      <c r="C1933" s="33" t="s">
        <v>772</v>
      </c>
      <c r="D1933" s="9" t="str">
        <f t="shared" si="91"/>
        <v>286003000</v>
      </c>
      <c r="E1933" s="34">
        <v>28600</v>
      </c>
      <c r="F1933" s="34">
        <v>3000</v>
      </c>
      <c r="G1933" s="9" t="str">
        <f>VLOOKUP(B1933,'[1]Business Unit Lookup'!A:B,2,FALSE)</f>
        <v>VA Western Community College</v>
      </c>
      <c r="H1933" s="33" t="str">
        <f>VLOOKUP(C1933,'[1]Fund Lookup'!B:C,2,FALSE)</f>
        <v>Higher Education Operating</v>
      </c>
      <c r="I1933" s="35" t="s">
        <v>2307</v>
      </c>
      <c r="J1933" s="33" t="str">
        <f>VLOOKUP(I1933,'[1]Table B'!A:B,2,FALSE)</f>
        <v>CU-HE-Non-specific Activity</v>
      </c>
      <c r="K1933" s="9" t="str">
        <f t="shared" si="92"/>
        <v>500-CU-HE-Non-specific Activity</v>
      </c>
      <c r="L1933" s="9" t="str">
        <f>IFERROR(VLOOKUP(A1933,'[1]VAC as of March 2024'!A:K,11,FALSE),"No")</f>
        <v>No</v>
      </c>
      <c r="M1933" s="9" t="s">
        <v>2240</v>
      </c>
      <c r="Q1933" s="2"/>
    </row>
    <row r="1934" spans="1:17" x14ac:dyDescent="0.25">
      <c r="A1934" s="33" t="str">
        <f t="shared" si="90"/>
        <v>2860003010</v>
      </c>
      <c r="B1934" s="33" t="s">
        <v>2402</v>
      </c>
      <c r="C1934" s="33" t="s">
        <v>775</v>
      </c>
      <c r="D1934" s="9" t="str">
        <f t="shared" si="91"/>
        <v>286003010</v>
      </c>
      <c r="E1934" s="34">
        <v>28600</v>
      </c>
      <c r="F1934" s="34">
        <v>3010</v>
      </c>
      <c r="G1934" s="9" t="str">
        <f>VLOOKUP(B1934,'[1]Business Unit Lookup'!A:B,2,FALSE)</f>
        <v>VA Western Community College</v>
      </c>
      <c r="H1934" s="33" t="str">
        <f>VLOOKUP(C1934,'[1]Fund Lookup'!B:C,2,FALSE)</f>
        <v>Higher Education Federal</v>
      </c>
      <c r="I1934" s="35" t="s">
        <v>2307</v>
      </c>
      <c r="J1934" s="33" t="str">
        <f>VLOOKUP(I1934,'[1]Table B'!A:B,2,FALSE)</f>
        <v>CU-HE-Non-specific Activity</v>
      </c>
      <c r="K1934" s="9" t="str">
        <f t="shared" si="92"/>
        <v>500-CU-HE-Non-specific Activity</v>
      </c>
      <c r="L1934" s="9" t="str">
        <f>IFERROR(VLOOKUP(A1934,'[1]VAC as of March 2024'!A:K,11,FALSE),"No")</f>
        <v>No</v>
      </c>
      <c r="M1934" s="9" t="s">
        <v>2248</v>
      </c>
      <c r="Q1934" s="2"/>
    </row>
    <row r="1935" spans="1:17" x14ac:dyDescent="0.25">
      <c r="A1935" s="33" t="str">
        <f t="shared" si="90"/>
        <v>2860003020</v>
      </c>
      <c r="B1935" s="33" t="s">
        <v>2402</v>
      </c>
      <c r="C1935" s="33" t="s">
        <v>778</v>
      </c>
      <c r="D1935" s="9" t="str">
        <f t="shared" si="91"/>
        <v>286003020</v>
      </c>
      <c r="E1935" s="34">
        <v>28600</v>
      </c>
      <c r="F1935" s="34">
        <v>3020</v>
      </c>
      <c r="G1935" s="9" t="str">
        <f>VLOOKUP(B1935,'[1]Business Unit Lookup'!A:B,2,FALSE)</f>
        <v>VA Western Community College</v>
      </c>
      <c r="H1935" s="33" t="str">
        <f>VLOOKUP(C1935,'[1]Fund Lookup'!B:C,2,FALSE)</f>
        <v>Foundation/Othr Grants/Cntrcts</v>
      </c>
      <c r="I1935" s="35" t="s">
        <v>2307</v>
      </c>
      <c r="J1935" s="33" t="str">
        <f>VLOOKUP(I1935,'[1]Table B'!A:B,2,FALSE)</f>
        <v>CU-HE-Non-specific Activity</v>
      </c>
      <c r="K1935" s="9" t="str">
        <f t="shared" si="92"/>
        <v>500-CU-HE-Non-specific Activity</v>
      </c>
      <c r="L1935" s="9" t="str">
        <f>IFERROR(VLOOKUP(A1935,'[1]VAC as of March 2024'!A:K,11,FALSE),"No")</f>
        <v>No</v>
      </c>
      <c r="M1935" s="9" t="s">
        <v>2248</v>
      </c>
      <c r="Q1935" s="2"/>
    </row>
    <row r="1936" spans="1:17" x14ac:dyDescent="0.25">
      <c r="A1936" s="33" t="str">
        <f t="shared" si="90"/>
        <v>2860003030</v>
      </c>
      <c r="B1936" s="33" t="s">
        <v>2402</v>
      </c>
      <c r="C1936" s="33" t="s">
        <v>780</v>
      </c>
      <c r="D1936" s="9" t="str">
        <f t="shared" si="91"/>
        <v>286003030</v>
      </c>
      <c r="E1936" s="34">
        <v>28600</v>
      </c>
      <c r="F1936" s="34">
        <v>3030</v>
      </c>
      <c r="G1936" s="9" t="str">
        <f>VLOOKUP(B1936,'[1]Business Unit Lookup'!A:B,2,FALSE)</f>
        <v>VA Western Community College</v>
      </c>
      <c r="H1936" s="33" t="str">
        <f>VLOOKUP(C1936,'[1]Fund Lookup'!B:C,2,FALSE)</f>
        <v>Indirect Cost Recovery</v>
      </c>
      <c r="I1936" s="35" t="s">
        <v>2307</v>
      </c>
      <c r="J1936" s="33" t="str">
        <f>VLOOKUP(I1936,'[1]Table B'!A:B,2,FALSE)</f>
        <v>CU-HE-Non-specific Activity</v>
      </c>
      <c r="K1936" s="9" t="str">
        <f t="shared" si="92"/>
        <v>500-CU-HE-Non-specific Activity</v>
      </c>
      <c r="L1936" s="9" t="str">
        <f>IFERROR(VLOOKUP(A1936,'[1]VAC as of March 2024'!A:K,11,FALSE),"No")</f>
        <v>No</v>
      </c>
      <c r="M1936" s="9" t="s">
        <v>2240</v>
      </c>
      <c r="Q1936" s="2"/>
    </row>
    <row r="1937" spans="1:17" x14ac:dyDescent="0.25">
      <c r="A1937" s="33" t="str">
        <f t="shared" si="90"/>
        <v>2860003040</v>
      </c>
      <c r="B1937" s="87" t="s">
        <v>2402</v>
      </c>
      <c r="C1937" s="36" t="s">
        <v>8347</v>
      </c>
      <c r="D1937" s="9" t="str">
        <f t="shared" si="91"/>
        <v>286003040</v>
      </c>
      <c r="E1937" s="87">
        <v>28600</v>
      </c>
      <c r="F1937" s="37">
        <v>3040</v>
      </c>
      <c r="G1937" s="9" t="str">
        <f>VLOOKUP(B1937,'[1]Business Unit Lookup'!A:B,2,FALSE)</f>
        <v>VA Western Community College</v>
      </c>
      <c r="H1937" s="33" t="str">
        <f>VLOOKUP(C1937,'[1]Fund Lookup'!B:C,2,FALSE)</f>
        <v>Institutional Reserve Fund</v>
      </c>
      <c r="I1937" s="35" t="s">
        <v>2307</v>
      </c>
      <c r="J1937" s="33" t="str">
        <f>VLOOKUP(I1937,'[1]Table B'!A:B,2,FALSE)</f>
        <v>CU-HE-Non-specific Activity</v>
      </c>
      <c r="K1937" s="9" t="str">
        <f t="shared" si="92"/>
        <v>500-CU-HE-Non-specific Activity</v>
      </c>
      <c r="L1937" s="9" t="str">
        <f>IFERROR(VLOOKUP(A1937,'[1]VAC as of March 2024'!A:K,11,FALSE),"No")</f>
        <v>No</v>
      </c>
      <c r="M1937" s="37" t="s">
        <v>2240</v>
      </c>
      <c r="O1937" s="38"/>
      <c r="P1937" s="38"/>
      <c r="Q1937" s="2"/>
    </row>
    <row r="1938" spans="1:17" x14ac:dyDescent="0.25">
      <c r="A1938" s="33" t="str">
        <f t="shared" si="90"/>
        <v>2860003060</v>
      </c>
      <c r="B1938" s="33" t="s">
        <v>2402</v>
      </c>
      <c r="C1938" s="33" t="s">
        <v>785</v>
      </c>
      <c r="D1938" s="9" t="str">
        <f t="shared" si="91"/>
        <v>286003060</v>
      </c>
      <c r="E1938" s="34">
        <v>28600</v>
      </c>
      <c r="F1938" s="34">
        <v>3060</v>
      </c>
      <c r="G1938" s="9" t="str">
        <f>VLOOKUP(B1938,'[1]Business Unit Lookup'!A:B,2,FALSE)</f>
        <v>VA Western Community College</v>
      </c>
      <c r="H1938" s="33" t="str">
        <f>VLOOKUP(C1938,'[1]Fund Lookup'!B:C,2,FALSE)</f>
        <v>Auxiliary Enterprise</v>
      </c>
      <c r="I1938" s="35" t="s">
        <v>2307</v>
      </c>
      <c r="J1938" s="33" t="str">
        <f>VLOOKUP(I1938,'[1]Table B'!A:B,2,FALSE)</f>
        <v>CU-HE-Non-specific Activity</v>
      </c>
      <c r="K1938" s="9" t="str">
        <f t="shared" si="92"/>
        <v>500-CU-HE-Non-specific Activity</v>
      </c>
      <c r="L1938" s="9" t="str">
        <f>IFERROR(VLOOKUP(A1938,'[1]VAC as of March 2024'!A:K,11,FALSE),"No")</f>
        <v>No</v>
      </c>
      <c r="M1938" s="9" t="s">
        <v>2240</v>
      </c>
      <c r="Q1938" s="2"/>
    </row>
    <row r="1939" spans="1:17" x14ac:dyDescent="0.25">
      <c r="A1939" s="33" t="str">
        <f t="shared" si="90"/>
        <v>2860003080</v>
      </c>
      <c r="B1939" s="33" t="s">
        <v>2402</v>
      </c>
      <c r="C1939" s="33" t="s">
        <v>790</v>
      </c>
      <c r="D1939" s="9" t="str">
        <f t="shared" si="91"/>
        <v>286003080</v>
      </c>
      <c r="E1939" s="34">
        <v>28600</v>
      </c>
      <c r="F1939" s="34">
        <v>3080</v>
      </c>
      <c r="G1939" s="9" t="str">
        <f>VLOOKUP(B1939,'[1]Business Unit Lookup'!A:B,2,FALSE)</f>
        <v>VA Western Community College</v>
      </c>
      <c r="H1939" s="33" t="str">
        <f>VLOOKUP(C1939,'[1]Fund Lookup'!B:C,2,FALSE)</f>
        <v>Work Study</v>
      </c>
      <c r="I1939" s="35" t="s">
        <v>2307</v>
      </c>
      <c r="J1939" s="33" t="str">
        <f>VLOOKUP(I1939,'[1]Table B'!A:B,2,FALSE)</f>
        <v>CU-HE-Non-specific Activity</v>
      </c>
      <c r="K1939" s="9" t="str">
        <f t="shared" si="92"/>
        <v>500-CU-HE-Non-specific Activity</v>
      </c>
      <c r="L1939" s="9" t="str">
        <f>IFERROR(VLOOKUP(A1939,'[1]VAC as of March 2024'!A:K,11,FALSE),"No")</f>
        <v>No</v>
      </c>
      <c r="M1939" s="9" t="s">
        <v>2248</v>
      </c>
      <c r="Q1939" s="2"/>
    </row>
    <row r="1940" spans="1:17" x14ac:dyDescent="0.25">
      <c r="A1940" s="33" t="str">
        <f t="shared" si="90"/>
        <v>2860003170</v>
      </c>
      <c r="B1940" s="33" t="s">
        <v>2402</v>
      </c>
      <c r="C1940" s="33" t="s">
        <v>809</v>
      </c>
      <c r="D1940" s="9" t="str">
        <f t="shared" si="91"/>
        <v>286003170</v>
      </c>
      <c r="E1940" s="34">
        <v>28600</v>
      </c>
      <c r="F1940" s="34">
        <v>3170</v>
      </c>
      <c r="G1940" s="9" t="str">
        <f>VLOOKUP(B1940,'[1]Business Unit Lookup'!A:B,2,FALSE)</f>
        <v>VA Western Community College</v>
      </c>
      <c r="H1940" s="33" t="str">
        <f>VLOOKUP(C1940,'[1]Fund Lookup'!B:C,2,FALSE)</f>
        <v>Student Financial Assistance</v>
      </c>
      <c r="I1940" s="35" t="s">
        <v>2307</v>
      </c>
      <c r="J1940" s="33" t="str">
        <f>VLOOKUP(I1940,'[1]Table B'!A:B,2,FALSE)</f>
        <v>CU-HE-Non-specific Activity</v>
      </c>
      <c r="K1940" s="9" t="str">
        <f t="shared" si="92"/>
        <v>500-CU-HE-Non-specific Activity</v>
      </c>
      <c r="L1940" s="9" t="str">
        <f>IFERROR(VLOOKUP(A1940,'[1]VAC as of March 2024'!A:K,11,FALSE),"No")</f>
        <v>No</v>
      </c>
      <c r="M1940" s="9" t="s">
        <v>2240</v>
      </c>
      <c r="Q1940" s="2"/>
    </row>
    <row r="1941" spans="1:17" x14ac:dyDescent="0.25">
      <c r="A1941" s="33" t="str">
        <f t="shared" si="90"/>
        <v>2860003190</v>
      </c>
      <c r="B1941" s="33" t="s">
        <v>2402</v>
      </c>
      <c r="C1941" s="33" t="s">
        <v>811</v>
      </c>
      <c r="D1941" s="9" t="str">
        <f t="shared" si="91"/>
        <v>286003190</v>
      </c>
      <c r="E1941" s="34">
        <v>28600</v>
      </c>
      <c r="F1941" s="34">
        <v>3190</v>
      </c>
      <c r="G1941" s="9" t="str">
        <f>VLOOKUP(B1941,'[1]Business Unit Lookup'!A:B,2,FALSE)</f>
        <v>VA Western Community College</v>
      </c>
      <c r="H1941" s="33" t="str">
        <f>VLOOKUP(C1941,'[1]Fund Lookup'!B:C,2,FALSE)</f>
        <v>Workforce Development Program</v>
      </c>
      <c r="I1941" s="35" t="s">
        <v>2307</v>
      </c>
      <c r="J1941" s="33" t="str">
        <f>VLOOKUP(I1941,'[1]Table B'!A:B,2,FALSE)</f>
        <v>CU-HE-Non-specific Activity</v>
      </c>
      <c r="K1941" s="9" t="str">
        <f t="shared" si="92"/>
        <v>500-CU-HE-Non-specific Activity</v>
      </c>
      <c r="L1941" s="9" t="str">
        <f>IFERROR(VLOOKUP(A1941,'[1]VAC as of March 2024'!A:K,11,FALSE),"No")</f>
        <v>No</v>
      </c>
      <c r="M1941" s="9" t="s">
        <v>2240</v>
      </c>
      <c r="Q1941" s="2"/>
    </row>
    <row r="1942" spans="1:17" ht="15.75" x14ac:dyDescent="0.25">
      <c r="A1942" s="33" t="str">
        <f t="shared" si="90"/>
        <v>2860003210</v>
      </c>
      <c r="B1942" s="43" t="s">
        <v>2402</v>
      </c>
      <c r="C1942" s="36" t="s">
        <v>6135</v>
      </c>
      <c r="D1942" s="9" t="str">
        <f t="shared" si="91"/>
        <v>286003210</v>
      </c>
      <c r="E1942" s="44">
        <v>28600</v>
      </c>
      <c r="F1942" s="37">
        <v>3210</v>
      </c>
      <c r="G1942" s="9" t="str">
        <f>VLOOKUP(B1942,'[1]Business Unit Lookup'!A:B,2,FALSE)</f>
        <v>VA Western Community College</v>
      </c>
      <c r="H1942" s="33" t="str">
        <f>VLOOKUP(C1942,'[1]Fund Lookup'!B:C,2,FALSE)</f>
        <v>ARP-CrvStLoclFisRecFd-COVID-19</v>
      </c>
      <c r="I1942" s="35" t="s">
        <v>2307</v>
      </c>
      <c r="J1942" s="33" t="str">
        <f>VLOOKUP(I1942,'[1]Table B'!A:B,2,FALSE)</f>
        <v>CU-HE-Non-specific Activity</v>
      </c>
      <c r="K1942" s="9" t="str">
        <f t="shared" si="92"/>
        <v>500-CU-HE-Non-specific Activity</v>
      </c>
      <c r="L1942" s="9" t="str">
        <f>IFERROR(VLOOKUP(A1942,'[1]VAC as of March 2024'!A:K,11,FALSE),"No")</f>
        <v>No</v>
      </c>
      <c r="M1942" s="38" t="s">
        <v>5493</v>
      </c>
      <c r="O1942" s="38"/>
      <c r="P1942" s="38"/>
      <c r="Q1942" s="2"/>
    </row>
    <row r="1943" spans="1:17" x14ac:dyDescent="0.25">
      <c r="A1943" s="33" t="str">
        <f t="shared" si="90"/>
        <v>2860003230</v>
      </c>
      <c r="B1943" s="33" t="s">
        <v>2402</v>
      </c>
      <c r="C1943" s="33" t="s">
        <v>6136</v>
      </c>
      <c r="D1943" s="9" t="str">
        <f t="shared" si="91"/>
        <v>286003230</v>
      </c>
      <c r="E1943" s="34">
        <v>28600</v>
      </c>
      <c r="F1943" s="34">
        <v>3230</v>
      </c>
      <c r="G1943" s="9" t="str">
        <f>VLOOKUP(B1943,'[1]Business Unit Lookup'!A:B,2,FALSE)</f>
        <v>VA Western Community College</v>
      </c>
      <c r="H1943" s="33" t="str">
        <f>VLOOKUP(C1943,'[1]Fund Lookup'!B:C,2,FALSE)</f>
        <v>Epi&amp;LabCpctyInfctsDis-COVID-19</v>
      </c>
      <c r="I1943" s="35" t="s">
        <v>2307</v>
      </c>
      <c r="J1943" s="33" t="str">
        <f>VLOOKUP(I1943,'[1]Table B'!A:B,2,FALSE)</f>
        <v>CU-HE-Non-specific Activity</v>
      </c>
      <c r="K1943" s="9" t="str">
        <f t="shared" si="92"/>
        <v>500-CU-HE-Non-specific Activity</v>
      </c>
      <c r="L1943" s="9" t="str">
        <f>IFERROR(VLOOKUP(A1943,'[1]VAC as of March 2024'!A:K,11,FALSE),"No")</f>
        <v>No</v>
      </c>
      <c r="M1943" s="9" t="s">
        <v>5493</v>
      </c>
      <c r="Q1943" s="2"/>
    </row>
    <row r="1944" spans="1:17" x14ac:dyDescent="0.25">
      <c r="A1944" s="33" t="str">
        <f t="shared" si="90"/>
        <v>2860003280</v>
      </c>
      <c r="B1944" s="33" t="s">
        <v>2402</v>
      </c>
      <c r="C1944" s="33" t="s">
        <v>5559</v>
      </c>
      <c r="D1944" s="9" t="str">
        <f t="shared" si="91"/>
        <v>286003280</v>
      </c>
      <c r="E1944" s="34">
        <v>28600</v>
      </c>
      <c r="F1944" s="34">
        <v>3280</v>
      </c>
      <c r="G1944" s="9" t="str">
        <f>VLOOKUP(B1944,'[1]Business Unit Lookup'!A:B,2,FALSE)</f>
        <v>VA Western Community College</v>
      </c>
      <c r="H1944" s="33" t="str">
        <f>VLOOKUP(C1944,'[1]Fund Lookup'!B:C,2,FALSE)</f>
        <v>CoronavrsEmrSpplFdPrg-COVID-19</v>
      </c>
      <c r="I1944" s="35" t="s">
        <v>2307</v>
      </c>
      <c r="J1944" s="33" t="str">
        <f>VLOOKUP(I1944,'[1]Table B'!A:B,2,FALSE)</f>
        <v>CU-HE-Non-specific Activity</v>
      </c>
      <c r="K1944" s="9" t="str">
        <f t="shared" si="92"/>
        <v>500-CU-HE-Non-specific Activity</v>
      </c>
      <c r="L1944" s="9" t="str">
        <f>IFERROR(VLOOKUP(A1944,'[1]VAC as of March 2024'!A:K,11,FALSE),"No")</f>
        <v>No</v>
      </c>
      <c r="M1944" s="9" t="s">
        <v>5493</v>
      </c>
      <c r="Q1944" s="2"/>
    </row>
    <row r="1945" spans="1:17" x14ac:dyDescent="0.25">
      <c r="A1945" s="33" t="str">
        <f t="shared" si="90"/>
        <v>2860003390</v>
      </c>
      <c r="B1945" s="33" t="s">
        <v>2402</v>
      </c>
      <c r="C1945" s="33" t="s">
        <v>5575</v>
      </c>
      <c r="D1945" s="9" t="str">
        <f t="shared" si="91"/>
        <v>286003390</v>
      </c>
      <c r="E1945" s="34">
        <v>28600</v>
      </c>
      <c r="F1945" s="34">
        <v>3390</v>
      </c>
      <c r="G1945" s="9" t="str">
        <f>VLOOKUP(B1945,'[1]Business Unit Lookup'!A:B,2,FALSE)</f>
        <v>VA Western Community College</v>
      </c>
      <c r="H1945" s="33" t="str">
        <f>VLOOKUP(C1945,'[1]Fund Lookup'!B:C,2,FALSE)</f>
        <v>Strngthning Inst Prgm-COVID-19</v>
      </c>
      <c r="I1945" s="35" t="s">
        <v>2307</v>
      </c>
      <c r="J1945" s="33" t="str">
        <f>VLOOKUP(I1945,'[1]Table B'!A:B,2,FALSE)</f>
        <v>CU-HE-Non-specific Activity</v>
      </c>
      <c r="K1945" s="9" t="str">
        <f t="shared" si="92"/>
        <v>500-CU-HE-Non-specific Activity</v>
      </c>
      <c r="L1945" s="9" t="str">
        <f>IFERROR(VLOOKUP(A1945,'[1]VAC as of March 2024'!A:K,11,FALSE),"No")</f>
        <v>No</v>
      </c>
      <c r="M1945" s="9" t="s">
        <v>5493</v>
      </c>
      <c r="Q1945" s="2"/>
    </row>
    <row r="1946" spans="1:17" x14ac:dyDescent="0.25">
      <c r="A1946" s="33" t="str">
        <f t="shared" si="90"/>
        <v>2860003410</v>
      </c>
      <c r="B1946" s="33" t="s">
        <v>2402</v>
      </c>
      <c r="C1946" s="33" t="s">
        <v>5581</v>
      </c>
      <c r="D1946" s="9" t="str">
        <f t="shared" si="91"/>
        <v>286003410</v>
      </c>
      <c r="E1946" s="34">
        <v>28600</v>
      </c>
      <c r="F1946" s="34">
        <v>3410</v>
      </c>
      <c r="G1946" s="9" t="str">
        <f>VLOOKUP(B1946,'[1]Business Unit Lookup'!A:B,2,FALSE)</f>
        <v>VA Western Community College</v>
      </c>
      <c r="H1946" s="33" t="str">
        <f>VLOOKUP(C1946,'[1]Fund Lookup'!B:C,2,FALSE)</f>
        <v>GEER Fund - COVID-19</v>
      </c>
      <c r="I1946" s="35" t="s">
        <v>2307</v>
      </c>
      <c r="J1946" s="33" t="str">
        <f>VLOOKUP(I1946,'[1]Table B'!A:B,2,FALSE)</f>
        <v>CU-HE-Non-specific Activity</v>
      </c>
      <c r="K1946" s="9" t="str">
        <f t="shared" si="92"/>
        <v>500-CU-HE-Non-specific Activity</v>
      </c>
      <c r="L1946" s="9" t="str">
        <f>IFERROR(VLOOKUP(A1946,'[1]VAC as of March 2024'!A:K,11,FALSE),"No")</f>
        <v>No</v>
      </c>
      <c r="M1946" s="9" t="s">
        <v>5493</v>
      </c>
      <c r="Q1946" s="2"/>
    </row>
    <row r="1947" spans="1:17" x14ac:dyDescent="0.25">
      <c r="A1947" s="33" t="str">
        <f t="shared" si="90"/>
        <v>2860003420</v>
      </c>
      <c r="B1947" s="33" t="s">
        <v>2402</v>
      </c>
      <c r="C1947" s="33" t="s">
        <v>5584</v>
      </c>
      <c r="D1947" s="9" t="str">
        <f t="shared" si="91"/>
        <v>286003420</v>
      </c>
      <c r="E1947" s="34">
        <v>28600</v>
      </c>
      <c r="F1947" s="34">
        <v>3420</v>
      </c>
      <c r="G1947" s="9" t="str">
        <f>VLOOKUP(B1947,'[1]Business Unit Lookup'!A:B,2,FALSE)</f>
        <v>VA Western Community College</v>
      </c>
      <c r="H1947" s="33" t="str">
        <f>VLOOKUP(C1947,'[1]Fund Lookup'!B:C,2,FALSE)</f>
        <v>Caresactrlffd-General-Covid-19</v>
      </c>
      <c r="I1947" s="35" t="s">
        <v>2307</v>
      </c>
      <c r="J1947" s="33" t="str">
        <f>VLOOKUP(I1947,'[1]Table B'!A:B,2,FALSE)</f>
        <v>CU-HE-Non-specific Activity</v>
      </c>
      <c r="K1947" s="9" t="str">
        <f t="shared" si="92"/>
        <v>500-CU-HE-Non-specific Activity</v>
      </c>
      <c r="L1947" s="9" t="str">
        <f>IFERROR(VLOOKUP(A1947,'[1]VAC as of March 2024'!A:K,11,FALSE),"No")</f>
        <v>No</v>
      </c>
      <c r="M1947" s="9" t="s">
        <v>5493</v>
      </c>
      <c r="Q1947" s="2"/>
    </row>
    <row r="1948" spans="1:17" x14ac:dyDescent="0.25">
      <c r="A1948" s="33" t="str">
        <f t="shared" si="90"/>
        <v>2860003440</v>
      </c>
      <c r="B1948" s="33" t="s">
        <v>2402</v>
      </c>
      <c r="C1948" s="33" t="s">
        <v>5370</v>
      </c>
      <c r="D1948" s="9" t="str">
        <f t="shared" si="91"/>
        <v>286003440</v>
      </c>
      <c r="E1948" s="34">
        <v>28600</v>
      </c>
      <c r="F1948" s="34">
        <v>3440</v>
      </c>
      <c r="G1948" s="9" t="str">
        <f>VLOOKUP(B1948,'[1]Business Unit Lookup'!A:B,2,FALSE)</f>
        <v>VA Western Community College</v>
      </c>
      <c r="H1948" s="33" t="str">
        <f>VLOOKUP(C1948,'[1]Fund Lookup'!B:C,2,FALSE)</f>
        <v>EduStabFund-Students-COVID-19</v>
      </c>
      <c r="I1948" s="35" t="s">
        <v>2307</v>
      </c>
      <c r="J1948" s="33" t="str">
        <f>VLOOKUP(I1948,'[1]Table B'!A:B,2,FALSE)</f>
        <v>CU-HE-Non-specific Activity</v>
      </c>
      <c r="K1948" s="9" t="str">
        <f t="shared" si="92"/>
        <v>500-CU-HE-Non-specific Activity</v>
      </c>
      <c r="L1948" s="9" t="str">
        <f>IFERROR(VLOOKUP(A1948,'[1]VAC as of March 2024'!A:K,11,FALSE),"No")</f>
        <v>No</v>
      </c>
      <c r="M1948" s="9" t="s">
        <v>5493</v>
      </c>
      <c r="Q1948" s="2"/>
    </row>
    <row r="1949" spans="1:17" x14ac:dyDescent="0.25">
      <c r="A1949" s="33" t="str">
        <f t="shared" si="90"/>
        <v>2860003460</v>
      </c>
      <c r="B1949" s="35" t="s">
        <v>2402</v>
      </c>
      <c r="C1949" s="36" t="s">
        <v>8470</v>
      </c>
      <c r="D1949" s="9" t="str">
        <f t="shared" si="91"/>
        <v>286003460</v>
      </c>
      <c r="E1949" s="35">
        <v>28600</v>
      </c>
      <c r="F1949" s="37">
        <v>3460</v>
      </c>
      <c r="G1949" s="9" t="str">
        <f>VLOOKUP(B1949,'[1]Business Unit Lookup'!A:B,2,FALSE)</f>
        <v>VA Western Community College</v>
      </c>
      <c r="H1949" s="33" t="str">
        <f>VLOOKUP(C1949,'[1]Fund Lookup'!B:C,2,FALSE)</f>
        <v>Innovative internship Fund</v>
      </c>
      <c r="I1949" s="35" t="s">
        <v>2307</v>
      </c>
      <c r="J1949" s="33" t="str">
        <f>VLOOKUP(I1949,'[1]Table B'!A:B,2,FALSE)</f>
        <v>CU-HE-Non-specific Activity</v>
      </c>
      <c r="K1949" s="9" t="str">
        <f t="shared" si="92"/>
        <v>500-CU-HE-Non-specific Activity</v>
      </c>
      <c r="L1949" s="9" t="str">
        <f>IFERROR(VLOOKUP(A1949,'[1]VAC as of March 2024'!A:K,11,FALSE),"No")</f>
        <v>No</v>
      </c>
      <c r="M1949" s="38" t="s">
        <v>2240</v>
      </c>
      <c r="O1949" s="38"/>
      <c r="P1949" s="38"/>
      <c r="Q1949" s="2"/>
    </row>
    <row r="1950" spans="1:17" x14ac:dyDescent="0.25">
      <c r="A1950" s="33" t="str">
        <f t="shared" si="90"/>
        <v>2860003490</v>
      </c>
      <c r="B1950" s="35" t="s">
        <v>2402</v>
      </c>
      <c r="C1950" s="36" t="s">
        <v>8475</v>
      </c>
      <c r="D1950" s="9" t="str">
        <f t="shared" si="91"/>
        <v>286003490</v>
      </c>
      <c r="E1950" s="35">
        <v>28600</v>
      </c>
      <c r="F1950" s="37">
        <v>3490</v>
      </c>
      <c r="G1950" s="9" t="str">
        <f>VLOOKUP(B1950,'[1]Business Unit Lookup'!A:B,2,FALSE)</f>
        <v>VA Western Community College</v>
      </c>
      <c r="H1950" s="33" t="str">
        <f>VLOOKUP(C1950,'[1]Fund Lookup'!B:C,2,FALSE)</f>
        <v>NewEconomyWrkfrcCrdntlGrntFnd</v>
      </c>
      <c r="I1950" s="35" t="s">
        <v>2307</v>
      </c>
      <c r="J1950" s="33" t="str">
        <f>VLOOKUP(I1950,'[1]Table B'!A:B,2,FALSE)</f>
        <v>CU-HE-Non-specific Activity</v>
      </c>
      <c r="K1950" s="9" t="str">
        <f t="shared" si="92"/>
        <v>500-CU-HE-Non-specific Activity</v>
      </c>
      <c r="L1950" s="9" t="str">
        <f>IFERROR(VLOOKUP(A1950,'[1]VAC as of March 2024'!A:K,11,FALSE),"No")</f>
        <v>No</v>
      </c>
      <c r="M1950" s="38" t="s">
        <v>2240</v>
      </c>
      <c r="O1950" s="38"/>
      <c r="P1950" s="38"/>
      <c r="Q1950" s="2"/>
    </row>
    <row r="1951" spans="1:17" x14ac:dyDescent="0.25">
      <c r="A1951" s="33" t="str">
        <f t="shared" si="90"/>
        <v>2860003690</v>
      </c>
      <c r="B1951" s="33" t="s">
        <v>2402</v>
      </c>
      <c r="C1951" s="33" t="s">
        <v>5373</v>
      </c>
      <c r="D1951" s="9" t="str">
        <f t="shared" si="91"/>
        <v>286003690</v>
      </c>
      <c r="E1951" s="34">
        <v>28600</v>
      </c>
      <c r="F1951" s="34">
        <v>3690</v>
      </c>
      <c r="G1951" s="9" t="str">
        <f>VLOOKUP(B1951,'[1]Business Unit Lookup'!A:B,2,FALSE)</f>
        <v>VA Western Community College</v>
      </c>
      <c r="H1951" s="33" t="str">
        <f>VLOOKUP(C1951,'[1]Fund Lookup'!B:C,2,FALSE)</f>
        <v>EduStabFund-Institutn-COVID-19</v>
      </c>
      <c r="I1951" s="35" t="s">
        <v>2307</v>
      </c>
      <c r="J1951" s="33" t="str">
        <f>VLOOKUP(I1951,'[1]Table B'!A:B,2,FALSE)</f>
        <v>CU-HE-Non-specific Activity</v>
      </c>
      <c r="K1951" s="9" t="str">
        <f t="shared" si="92"/>
        <v>500-CU-HE-Non-specific Activity</v>
      </c>
      <c r="L1951" s="9" t="str">
        <f>IFERROR(VLOOKUP(A1951,'[1]VAC as of March 2024'!A:K,11,FALSE),"No")</f>
        <v>No</v>
      </c>
      <c r="M1951" s="9" t="s">
        <v>5493</v>
      </c>
      <c r="Q1951" s="2"/>
    </row>
    <row r="1952" spans="1:17" x14ac:dyDescent="0.25">
      <c r="A1952" s="33" t="str">
        <f t="shared" si="90"/>
        <v>2860003860</v>
      </c>
      <c r="B1952" s="33" t="s">
        <v>2402</v>
      </c>
      <c r="C1952" s="33" t="s">
        <v>863</v>
      </c>
      <c r="D1952" s="9" t="str">
        <f t="shared" si="91"/>
        <v>286003860</v>
      </c>
      <c r="E1952" s="34">
        <v>28600</v>
      </c>
      <c r="F1952" s="34">
        <v>3860</v>
      </c>
      <c r="G1952" s="9" t="str">
        <f>VLOOKUP(B1952,'[1]Business Unit Lookup'!A:B,2,FALSE)</f>
        <v>VA Western Community College</v>
      </c>
      <c r="H1952" s="33" t="str">
        <f>VLOOKUP(C1952,'[1]Fund Lookup'!B:C,2,FALSE)</f>
        <v>Rcycl Matl Sale-Non-Gen/Fed-HE</v>
      </c>
      <c r="I1952" s="35" t="s">
        <v>2307</v>
      </c>
      <c r="J1952" s="33" t="str">
        <f>VLOOKUP(I1952,'[1]Table B'!A:B,2,FALSE)</f>
        <v>CU-HE-Non-specific Activity</v>
      </c>
      <c r="K1952" s="9" t="str">
        <f t="shared" si="92"/>
        <v>500-CU-HE-Non-specific Activity</v>
      </c>
      <c r="L1952" s="9" t="str">
        <f>IFERROR(VLOOKUP(A1952,'[1]VAC as of March 2024'!A:K,11,FALSE),"No")</f>
        <v>No</v>
      </c>
      <c r="M1952" s="9" t="s">
        <v>2240</v>
      </c>
      <c r="Q1952" s="2"/>
    </row>
    <row r="1953" spans="1:17" x14ac:dyDescent="0.25">
      <c r="A1953" s="33" t="str">
        <f t="shared" si="90"/>
        <v>2860003870</v>
      </c>
      <c r="B1953" s="33" t="s">
        <v>2402</v>
      </c>
      <c r="C1953" s="33" t="s">
        <v>865</v>
      </c>
      <c r="D1953" s="9" t="str">
        <f t="shared" si="91"/>
        <v>286003870</v>
      </c>
      <c r="E1953" s="34">
        <v>28600</v>
      </c>
      <c r="F1953" s="34">
        <v>3870</v>
      </c>
      <c r="G1953" s="9" t="str">
        <f>VLOOKUP(B1953,'[1]Business Unit Lookup'!A:B,2,FALSE)</f>
        <v>VA Western Community College</v>
      </c>
      <c r="H1953" s="33" t="str">
        <f>VLOOKUP(C1953,'[1]Fund Lookup'!B:C,2,FALSE)</f>
        <v>Srplus Supp&amp;Equip Sales-Gen-HE</v>
      </c>
      <c r="I1953" s="35" t="s">
        <v>2307</v>
      </c>
      <c r="J1953" s="33" t="str">
        <f>VLOOKUP(I1953,'[1]Table B'!A:B,2,FALSE)</f>
        <v>CU-HE-Non-specific Activity</v>
      </c>
      <c r="K1953" s="9" t="str">
        <f t="shared" si="92"/>
        <v>500-CU-HE-Non-specific Activity</v>
      </c>
      <c r="L1953" s="9" t="str">
        <f>IFERROR(VLOOKUP(A1953,'[1]VAC as of March 2024'!A:K,11,FALSE),"No")</f>
        <v>No</v>
      </c>
      <c r="M1953" s="9" t="s">
        <v>2240</v>
      </c>
      <c r="Q1953" s="2"/>
    </row>
    <row r="1954" spans="1:17" x14ac:dyDescent="0.25">
      <c r="A1954" s="33" t="str">
        <f t="shared" si="90"/>
        <v>2860003900</v>
      </c>
      <c r="B1954" s="33" t="s">
        <v>2402</v>
      </c>
      <c r="C1954" s="33" t="s">
        <v>874</v>
      </c>
      <c r="D1954" s="9" t="str">
        <f t="shared" si="91"/>
        <v>286003900</v>
      </c>
      <c r="E1954" s="34">
        <v>28600</v>
      </c>
      <c r="F1954" s="34">
        <v>3900</v>
      </c>
      <c r="G1954" s="9" t="str">
        <f>VLOOKUP(B1954,'[1]Business Unit Lookup'!A:B,2,FALSE)</f>
        <v>VA Western Community College</v>
      </c>
      <c r="H1954" s="33" t="str">
        <f>VLOOKUP(C1954,'[1]Fund Lookup'!B:C,2,FALSE)</f>
        <v>Insurance Recovery - Higher Ed</v>
      </c>
      <c r="I1954" s="35" t="s">
        <v>2307</v>
      </c>
      <c r="J1954" s="33" t="str">
        <f>VLOOKUP(I1954,'[1]Table B'!A:B,2,FALSE)</f>
        <v>CU-HE-Non-specific Activity</v>
      </c>
      <c r="K1954" s="9" t="str">
        <f t="shared" si="92"/>
        <v>500-CU-HE-Non-specific Activity</v>
      </c>
      <c r="L1954" s="9" t="str">
        <f>IFERROR(VLOOKUP(A1954,'[1]VAC as of March 2024'!A:K,11,FALSE),"No")</f>
        <v>No</v>
      </c>
      <c r="M1954" s="9" t="s">
        <v>2240</v>
      </c>
      <c r="Q1954" s="2"/>
    </row>
    <row r="1955" spans="1:17" x14ac:dyDescent="0.25">
      <c r="A1955" s="33" t="str">
        <f t="shared" si="90"/>
        <v>2860007005</v>
      </c>
      <c r="B1955" s="33" t="s">
        <v>2402</v>
      </c>
      <c r="C1955" s="33" t="s">
        <v>1139</v>
      </c>
      <c r="D1955" s="9" t="str">
        <f t="shared" si="91"/>
        <v>286007005</v>
      </c>
      <c r="E1955" s="34">
        <v>28600</v>
      </c>
      <c r="F1955" s="34">
        <v>7005</v>
      </c>
      <c r="G1955" s="9" t="str">
        <f>VLOOKUP(B1955,'[1]Business Unit Lookup'!A:B,2,FALSE)</f>
        <v>VA Western Community College</v>
      </c>
      <c r="H1955" s="33" t="str">
        <f>VLOOKUP(C1955,'[1]Fund Lookup'!B:C,2,FALSE)</f>
        <v>Trust And Agency-VCCS</v>
      </c>
      <c r="I1955" s="35" t="s">
        <v>2307</v>
      </c>
      <c r="J1955" s="33" t="str">
        <f>VLOOKUP(I1955,'[1]Table B'!A:B,2,FALSE)</f>
        <v>CU-HE-Non-specific Activity</v>
      </c>
      <c r="K1955" s="9" t="str">
        <f t="shared" si="92"/>
        <v>500-CU-HE-Non-specific Activity</v>
      </c>
      <c r="L1955" s="9" t="str">
        <f>IFERROR(VLOOKUP(A1955,'[1]VAC as of March 2024'!A:K,11,FALSE),"No")</f>
        <v>No</v>
      </c>
      <c r="M1955" s="9" t="s">
        <v>2248</v>
      </c>
      <c r="Q1955" s="2"/>
    </row>
    <row r="1956" spans="1:17" x14ac:dyDescent="0.25">
      <c r="A1956" s="33" t="str">
        <f t="shared" si="90"/>
        <v>2860007562</v>
      </c>
      <c r="B1956" s="33" t="s">
        <v>2402</v>
      </c>
      <c r="C1956" s="33" t="s">
        <v>1484</v>
      </c>
      <c r="D1956" s="9" t="str">
        <f t="shared" si="91"/>
        <v>286007562</v>
      </c>
      <c r="E1956" s="34">
        <v>28600</v>
      </c>
      <c r="F1956" s="34">
        <v>7562</v>
      </c>
      <c r="G1956" s="9" t="str">
        <f>VLOOKUP(B1956,'[1]Business Unit Lookup'!A:B,2,FALSE)</f>
        <v>VA Western Community College</v>
      </c>
      <c r="H1956" s="33" t="str">
        <f>VLOOKUP(C1956,'[1]Fund Lookup'!B:C,2,FALSE)</f>
        <v>VA Research Investment Fund–GF</v>
      </c>
      <c r="I1956" s="35" t="s">
        <v>2236</v>
      </c>
      <c r="J1956" s="33" t="str">
        <f>VLOOKUP(I1956,'[1]Table B'!A:B,2,FALSE)</f>
        <v>General</v>
      </c>
      <c r="K1956" s="9" t="str">
        <f t="shared" si="92"/>
        <v>100-General</v>
      </c>
      <c r="L1956" s="9" t="str">
        <f>IFERROR(VLOOKUP(A1956,'[1]VAC as of March 2024'!A:K,11,FALSE),"No")</f>
        <v>Yes</v>
      </c>
      <c r="M1956" s="9" t="s">
        <v>2240</v>
      </c>
      <c r="O1956" s="33" t="s">
        <v>2240</v>
      </c>
      <c r="P1956" s="33" t="s">
        <v>6113</v>
      </c>
      <c r="Q1956" s="2" t="str">
        <f>VLOOKUP(P1956,'[1]Table E'!A:C,3,FALSE)</f>
        <v>Various ACFR Class</v>
      </c>
    </row>
    <row r="1957" spans="1:17" x14ac:dyDescent="0.25">
      <c r="A1957" s="33" t="str">
        <f t="shared" si="90"/>
        <v>2860008140</v>
      </c>
      <c r="B1957" s="33" t="s">
        <v>2402</v>
      </c>
      <c r="C1957" s="33" t="s">
        <v>1616</v>
      </c>
      <c r="D1957" s="9" t="str">
        <f t="shared" si="91"/>
        <v>286008140</v>
      </c>
      <c r="E1957" s="34">
        <v>28600</v>
      </c>
      <c r="F1957" s="34">
        <v>8140</v>
      </c>
      <c r="G1957" s="9" t="str">
        <f>VLOOKUP(B1957,'[1]Business Unit Lookup'!A:B,2,FALSE)</f>
        <v>VA Western Community College</v>
      </c>
      <c r="H1957" s="33" t="str">
        <f>VLOOKUP(C1957,'[1]Fund Lookup'!B:C,2,FALSE)</f>
        <v>9(D) Debt Service-Prin/Int Pay</v>
      </c>
      <c r="I1957" s="35" t="s">
        <v>2307</v>
      </c>
      <c r="J1957" s="33" t="str">
        <f>VLOOKUP(I1957,'[1]Table B'!A:B,2,FALSE)</f>
        <v>CU-HE-Non-specific Activity</v>
      </c>
      <c r="K1957" s="9" t="str">
        <f t="shared" si="92"/>
        <v>500-CU-HE-Non-specific Activity</v>
      </c>
      <c r="L1957" s="9" t="str">
        <f>IFERROR(VLOOKUP(A1957,'[1]VAC as of March 2024'!A:K,11,FALSE),"No")</f>
        <v>No</v>
      </c>
      <c r="M1957" s="9" t="s">
        <v>2248</v>
      </c>
      <c r="Q1957" s="2"/>
    </row>
    <row r="1958" spans="1:17" x14ac:dyDescent="0.25">
      <c r="A1958" s="33" t="str">
        <f t="shared" si="90"/>
        <v>2860008150</v>
      </c>
      <c r="B1958" s="33" t="s">
        <v>2402</v>
      </c>
      <c r="C1958" s="33" t="s">
        <v>1618</v>
      </c>
      <c r="D1958" s="9" t="str">
        <f t="shared" si="91"/>
        <v>286008150</v>
      </c>
      <c r="E1958" s="34">
        <v>28600</v>
      </c>
      <c r="F1958" s="34">
        <v>8150</v>
      </c>
      <c r="G1958" s="9" t="str">
        <f>VLOOKUP(B1958,'[1]Business Unit Lookup'!A:B,2,FALSE)</f>
        <v>VA Western Community College</v>
      </c>
      <c r="H1958" s="33" t="str">
        <f>VLOOKUP(C1958,'[1]Fund Lookup'!B:C,2,FALSE)</f>
        <v>9(D) Rev Bonds-Construction</v>
      </c>
      <c r="I1958" s="35" t="s">
        <v>2307</v>
      </c>
      <c r="J1958" s="33" t="str">
        <f>VLOOKUP(I1958,'[1]Table B'!A:B,2,FALSE)</f>
        <v>CU-HE-Non-specific Activity</v>
      </c>
      <c r="K1958" s="9" t="str">
        <f t="shared" si="92"/>
        <v>500-CU-HE-Non-specific Activity</v>
      </c>
      <c r="L1958" s="9" t="str">
        <f>IFERROR(VLOOKUP(A1958,'[1]VAC as of March 2024'!A:K,11,FALSE),"No")</f>
        <v>No</v>
      </c>
      <c r="M1958" s="9" t="s">
        <v>2248</v>
      </c>
      <c r="Q1958" s="2"/>
    </row>
    <row r="1959" spans="1:17" x14ac:dyDescent="0.25">
      <c r="A1959" s="33" t="str">
        <f t="shared" si="90"/>
        <v>2860008170</v>
      </c>
      <c r="B1959" s="33" t="s">
        <v>2402</v>
      </c>
      <c r="C1959" s="33" t="s">
        <v>1620</v>
      </c>
      <c r="D1959" s="9" t="str">
        <f t="shared" si="91"/>
        <v>286008170</v>
      </c>
      <c r="E1959" s="34">
        <v>28600</v>
      </c>
      <c r="F1959" s="34">
        <v>8170</v>
      </c>
      <c r="G1959" s="9" t="str">
        <f>VLOOKUP(B1959,'[1]Business Unit Lookup'!A:B,2,FALSE)</f>
        <v>VA Western Community College</v>
      </c>
      <c r="H1959" s="33" t="str">
        <f>VLOOKUP(C1959,'[1]Fund Lookup'!B:C,2,FALSE)</f>
        <v>VCBA 21St Century</v>
      </c>
      <c r="I1959" s="35" t="s">
        <v>2307</v>
      </c>
      <c r="J1959" s="33" t="str">
        <f>VLOOKUP(I1959,'[1]Table B'!A:B,2,FALSE)</f>
        <v>CU-HE-Non-specific Activity</v>
      </c>
      <c r="K1959" s="9" t="str">
        <f t="shared" si="92"/>
        <v>500-CU-HE-Non-specific Activity</v>
      </c>
      <c r="L1959" s="9" t="str">
        <f>IFERROR(VLOOKUP(A1959,'[1]VAC as of March 2024'!A:K,11,FALSE),"No")</f>
        <v>No</v>
      </c>
      <c r="M1959" s="9" t="s">
        <v>2248</v>
      </c>
      <c r="Q1959" s="2"/>
    </row>
    <row r="1960" spans="1:17" x14ac:dyDescent="0.25">
      <c r="A1960" s="33" t="str">
        <f t="shared" si="90"/>
        <v>2860009650</v>
      </c>
      <c r="B1960" s="33" t="s">
        <v>2402</v>
      </c>
      <c r="C1960" s="33" t="s">
        <v>2089</v>
      </c>
      <c r="D1960" s="9" t="str">
        <f t="shared" si="91"/>
        <v>286009650</v>
      </c>
      <c r="E1960" s="34">
        <v>28600</v>
      </c>
      <c r="F1960" s="34">
        <v>9650</v>
      </c>
      <c r="G1960" s="9" t="str">
        <f>VLOOKUP(B1960,'[1]Business Unit Lookup'!A:B,2,FALSE)</f>
        <v>VA Western Community College</v>
      </c>
      <c r="H1960" s="33" t="str">
        <f>VLOOKUP(C1960,'[1]Fund Lookup'!B:C,2,FALSE)</f>
        <v>Central Capital Planning Fund</v>
      </c>
      <c r="I1960" s="35" t="s">
        <v>2236</v>
      </c>
      <c r="J1960" s="33" t="str">
        <f>VLOOKUP(I1960,'[1]Table B'!A:B,2,FALSE)</f>
        <v>General</v>
      </c>
      <c r="K1960" s="9" t="str">
        <f t="shared" si="92"/>
        <v>100-General</v>
      </c>
      <c r="L1960" s="9" t="str">
        <f>IFERROR(VLOOKUP(A1960,'[1]VAC as of March 2024'!A:K,11,FALSE),"No")</f>
        <v>No</v>
      </c>
      <c r="M1960" s="9" t="s">
        <v>2240</v>
      </c>
      <c r="O1960" s="33" t="s">
        <v>2241</v>
      </c>
      <c r="P1960" s="33" t="s">
        <v>6079</v>
      </c>
      <c r="Q1960" s="2" t="str">
        <f>VLOOKUP(P1960,'[1]Table E'!A:C,3,FALSE)</f>
        <v>Central Capital Planning</v>
      </c>
    </row>
    <row r="1961" spans="1:17" x14ac:dyDescent="0.25">
      <c r="A1961" s="33" t="str">
        <f t="shared" si="90"/>
        <v>2870001000</v>
      </c>
      <c r="B1961" s="33" t="s">
        <v>2403</v>
      </c>
      <c r="C1961" s="33" t="s">
        <v>1</v>
      </c>
      <c r="D1961" s="9" t="str">
        <f t="shared" si="91"/>
        <v>287001000</v>
      </c>
      <c r="E1961" s="34">
        <v>28700</v>
      </c>
      <c r="F1961" s="34">
        <v>1000</v>
      </c>
      <c r="G1961" s="9" t="str">
        <f>VLOOKUP(B1961,'[1]Business Unit Lookup'!A:B,2,FALSE)</f>
        <v>Mountain Gateway Cmnty Coll</v>
      </c>
      <c r="H1961" s="33" t="str">
        <f>VLOOKUP(C1961,'[1]Fund Lookup'!B:C,2,FALSE)</f>
        <v>General Fund</v>
      </c>
      <c r="I1961" s="35" t="s">
        <v>2236</v>
      </c>
      <c r="J1961" s="33" t="str">
        <f>VLOOKUP(I1961,'[1]Table B'!A:B,2,FALSE)</f>
        <v>General</v>
      </c>
      <c r="K1961" s="9" t="str">
        <f t="shared" si="92"/>
        <v>100-General</v>
      </c>
      <c r="L1961" s="9" t="str">
        <f>IFERROR(VLOOKUP(A1961,'[1]VAC as of March 2024'!A:K,11,FALSE),"No")</f>
        <v>No</v>
      </c>
      <c r="M1961" s="9" t="s">
        <v>2237</v>
      </c>
      <c r="O1961" s="33" t="s">
        <v>2240</v>
      </c>
      <c r="P1961" s="33" t="s">
        <v>6061</v>
      </c>
      <c r="Q1961" s="2" t="str">
        <f>VLOOKUP(P1961,'[1]Table E'!A:C,3,FALSE)</f>
        <v>Unassigned</v>
      </c>
    </row>
    <row r="1962" spans="1:17" x14ac:dyDescent="0.25">
      <c r="A1962" s="33" t="str">
        <f t="shared" si="90"/>
        <v>2870003000</v>
      </c>
      <c r="B1962" s="33" t="s">
        <v>2403</v>
      </c>
      <c r="C1962" s="33" t="s">
        <v>772</v>
      </c>
      <c r="D1962" s="9" t="str">
        <f t="shared" si="91"/>
        <v>287003000</v>
      </c>
      <c r="E1962" s="34">
        <v>28700</v>
      </c>
      <c r="F1962" s="34">
        <v>3000</v>
      </c>
      <c r="G1962" s="9" t="str">
        <f>VLOOKUP(B1962,'[1]Business Unit Lookup'!A:B,2,FALSE)</f>
        <v>Mountain Gateway Cmnty Coll</v>
      </c>
      <c r="H1962" s="33" t="str">
        <f>VLOOKUP(C1962,'[1]Fund Lookup'!B:C,2,FALSE)</f>
        <v>Higher Education Operating</v>
      </c>
      <c r="I1962" s="35" t="s">
        <v>2307</v>
      </c>
      <c r="J1962" s="33" t="str">
        <f>VLOOKUP(I1962,'[1]Table B'!A:B,2,FALSE)</f>
        <v>CU-HE-Non-specific Activity</v>
      </c>
      <c r="K1962" s="9" t="str">
        <f t="shared" si="92"/>
        <v>500-CU-HE-Non-specific Activity</v>
      </c>
      <c r="L1962" s="9" t="str">
        <f>IFERROR(VLOOKUP(A1962,'[1]VAC as of March 2024'!A:K,11,FALSE),"No")</f>
        <v>No</v>
      </c>
      <c r="M1962" s="9" t="s">
        <v>2240</v>
      </c>
      <c r="Q1962" s="2"/>
    </row>
    <row r="1963" spans="1:17" x14ac:dyDescent="0.25">
      <c r="A1963" s="33" t="str">
        <f t="shared" si="90"/>
        <v>2870003010</v>
      </c>
      <c r="B1963" s="33" t="s">
        <v>2403</v>
      </c>
      <c r="C1963" s="33" t="s">
        <v>775</v>
      </c>
      <c r="D1963" s="9" t="str">
        <f t="shared" si="91"/>
        <v>287003010</v>
      </c>
      <c r="E1963" s="34">
        <v>28700</v>
      </c>
      <c r="F1963" s="34">
        <v>3010</v>
      </c>
      <c r="G1963" s="9" t="str">
        <f>VLOOKUP(B1963,'[1]Business Unit Lookup'!A:B,2,FALSE)</f>
        <v>Mountain Gateway Cmnty Coll</v>
      </c>
      <c r="H1963" s="33" t="str">
        <f>VLOOKUP(C1963,'[1]Fund Lookup'!B:C,2,FALSE)</f>
        <v>Higher Education Federal</v>
      </c>
      <c r="I1963" s="35" t="s">
        <v>2307</v>
      </c>
      <c r="J1963" s="33" t="str">
        <f>VLOOKUP(I1963,'[1]Table B'!A:B,2,FALSE)</f>
        <v>CU-HE-Non-specific Activity</v>
      </c>
      <c r="K1963" s="9" t="str">
        <f t="shared" si="92"/>
        <v>500-CU-HE-Non-specific Activity</v>
      </c>
      <c r="L1963" s="9" t="str">
        <f>IFERROR(VLOOKUP(A1963,'[1]VAC as of March 2024'!A:K,11,FALSE),"No")</f>
        <v>No</v>
      </c>
      <c r="M1963" s="9" t="s">
        <v>2248</v>
      </c>
      <c r="Q1963" s="2"/>
    </row>
    <row r="1964" spans="1:17" x14ac:dyDescent="0.25">
      <c r="A1964" s="33" t="str">
        <f t="shared" si="90"/>
        <v>2870003020</v>
      </c>
      <c r="B1964" s="33" t="s">
        <v>2403</v>
      </c>
      <c r="C1964" s="33" t="s">
        <v>778</v>
      </c>
      <c r="D1964" s="9" t="str">
        <f t="shared" si="91"/>
        <v>287003020</v>
      </c>
      <c r="E1964" s="34">
        <v>28700</v>
      </c>
      <c r="F1964" s="34">
        <v>3020</v>
      </c>
      <c r="G1964" s="9" t="str">
        <f>VLOOKUP(B1964,'[1]Business Unit Lookup'!A:B,2,FALSE)</f>
        <v>Mountain Gateway Cmnty Coll</v>
      </c>
      <c r="H1964" s="33" t="str">
        <f>VLOOKUP(C1964,'[1]Fund Lookup'!B:C,2,FALSE)</f>
        <v>Foundation/Othr Grants/Cntrcts</v>
      </c>
      <c r="I1964" s="35" t="s">
        <v>2307</v>
      </c>
      <c r="J1964" s="33" t="str">
        <f>VLOOKUP(I1964,'[1]Table B'!A:B,2,FALSE)</f>
        <v>CU-HE-Non-specific Activity</v>
      </c>
      <c r="K1964" s="9" t="str">
        <f t="shared" si="92"/>
        <v>500-CU-HE-Non-specific Activity</v>
      </c>
      <c r="L1964" s="9" t="str">
        <f>IFERROR(VLOOKUP(A1964,'[1]VAC as of March 2024'!A:K,11,FALSE),"No")</f>
        <v>No</v>
      </c>
      <c r="M1964" s="9" t="s">
        <v>2248</v>
      </c>
      <c r="Q1964" s="2"/>
    </row>
    <row r="1965" spans="1:17" x14ac:dyDescent="0.25">
      <c r="A1965" s="33" t="str">
        <f t="shared" si="90"/>
        <v>2870003030</v>
      </c>
      <c r="B1965" s="33" t="s">
        <v>2403</v>
      </c>
      <c r="C1965" s="33" t="s">
        <v>780</v>
      </c>
      <c r="D1965" s="9" t="str">
        <f t="shared" si="91"/>
        <v>287003030</v>
      </c>
      <c r="E1965" s="34">
        <v>28700</v>
      </c>
      <c r="F1965" s="34">
        <v>3030</v>
      </c>
      <c r="G1965" s="9" t="str">
        <f>VLOOKUP(B1965,'[1]Business Unit Lookup'!A:B,2,FALSE)</f>
        <v>Mountain Gateway Cmnty Coll</v>
      </c>
      <c r="H1965" s="33" t="str">
        <f>VLOOKUP(C1965,'[1]Fund Lookup'!B:C,2,FALSE)</f>
        <v>Indirect Cost Recovery</v>
      </c>
      <c r="I1965" s="35" t="s">
        <v>2307</v>
      </c>
      <c r="J1965" s="33" t="str">
        <f>VLOOKUP(I1965,'[1]Table B'!A:B,2,FALSE)</f>
        <v>CU-HE-Non-specific Activity</v>
      </c>
      <c r="K1965" s="9" t="str">
        <f t="shared" si="92"/>
        <v>500-CU-HE-Non-specific Activity</v>
      </c>
      <c r="L1965" s="9" t="str">
        <f>IFERROR(VLOOKUP(A1965,'[1]VAC as of March 2024'!A:K,11,FALSE),"No")</f>
        <v>No</v>
      </c>
      <c r="M1965" s="9" t="s">
        <v>2240</v>
      </c>
      <c r="Q1965" s="2"/>
    </row>
    <row r="1966" spans="1:17" x14ac:dyDescent="0.25">
      <c r="A1966" s="33" t="str">
        <f t="shared" si="90"/>
        <v>2870003040</v>
      </c>
      <c r="B1966" s="87" t="s">
        <v>2403</v>
      </c>
      <c r="C1966" s="36" t="s">
        <v>8347</v>
      </c>
      <c r="D1966" s="9" t="str">
        <f t="shared" si="91"/>
        <v>287003040</v>
      </c>
      <c r="E1966" s="87">
        <v>28700</v>
      </c>
      <c r="F1966" s="37">
        <v>3040</v>
      </c>
      <c r="G1966" s="9" t="str">
        <f>VLOOKUP(B1966,'[1]Business Unit Lookup'!A:B,2,FALSE)</f>
        <v>Mountain Gateway Cmnty Coll</v>
      </c>
      <c r="H1966" s="33" t="str">
        <f>VLOOKUP(C1966,'[1]Fund Lookup'!B:C,2,FALSE)</f>
        <v>Institutional Reserve Fund</v>
      </c>
      <c r="I1966" s="35" t="s">
        <v>2307</v>
      </c>
      <c r="J1966" s="33" t="str">
        <f>VLOOKUP(I1966,'[1]Table B'!A:B,2,FALSE)</f>
        <v>CU-HE-Non-specific Activity</v>
      </c>
      <c r="K1966" s="9" t="str">
        <f t="shared" si="92"/>
        <v>500-CU-HE-Non-specific Activity</v>
      </c>
      <c r="L1966" s="9" t="str">
        <f>IFERROR(VLOOKUP(A1966,'[1]VAC as of March 2024'!A:K,11,FALSE),"No")</f>
        <v>No</v>
      </c>
      <c r="M1966" s="37" t="s">
        <v>2240</v>
      </c>
      <c r="O1966" s="38"/>
      <c r="P1966" s="38"/>
      <c r="Q1966" s="2"/>
    </row>
    <row r="1967" spans="1:17" x14ac:dyDescent="0.25">
      <c r="A1967" s="33" t="str">
        <f t="shared" si="90"/>
        <v>2870003060</v>
      </c>
      <c r="B1967" s="33" t="s">
        <v>2403</v>
      </c>
      <c r="C1967" s="33" t="s">
        <v>785</v>
      </c>
      <c r="D1967" s="9" t="str">
        <f t="shared" si="91"/>
        <v>287003060</v>
      </c>
      <c r="E1967" s="34">
        <v>28700</v>
      </c>
      <c r="F1967" s="34">
        <v>3060</v>
      </c>
      <c r="G1967" s="9" t="str">
        <f>VLOOKUP(B1967,'[1]Business Unit Lookup'!A:B,2,FALSE)</f>
        <v>Mountain Gateway Cmnty Coll</v>
      </c>
      <c r="H1967" s="33" t="str">
        <f>VLOOKUP(C1967,'[1]Fund Lookup'!B:C,2,FALSE)</f>
        <v>Auxiliary Enterprise</v>
      </c>
      <c r="I1967" s="35" t="s">
        <v>2307</v>
      </c>
      <c r="J1967" s="33" t="str">
        <f>VLOOKUP(I1967,'[1]Table B'!A:B,2,FALSE)</f>
        <v>CU-HE-Non-specific Activity</v>
      </c>
      <c r="K1967" s="9" t="str">
        <f t="shared" si="92"/>
        <v>500-CU-HE-Non-specific Activity</v>
      </c>
      <c r="L1967" s="9" t="str">
        <f>IFERROR(VLOOKUP(A1967,'[1]VAC as of March 2024'!A:K,11,FALSE),"No")</f>
        <v>No</v>
      </c>
      <c r="M1967" s="9" t="s">
        <v>2240</v>
      </c>
      <c r="Q1967" s="2"/>
    </row>
    <row r="1968" spans="1:17" x14ac:dyDescent="0.25">
      <c r="A1968" s="33" t="str">
        <f t="shared" si="90"/>
        <v>2870003080</v>
      </c>
      <c r="B1968" s="33" t="s">
        <v>2403</v>
      </c>
      <c r="C1968" s="33" t="s">
        <v>790</v>
      </c>
      <c r="D1968" s="9" t="str">
        <f t="shared" si="91"/>
        <v>287003080</v>
      </c>
      <c r="E1968" s="34">
        <v>28700</v>
      </c>
      <c r="F1968" s="34">
        <v>3080</v>
      </c>
      <c r="G1968" s="9" t="str">
        <f>VLOOKUP(B1968,'[1]Business Unit Lookup'!A:B,2,FALSE)</f>
        <v>Mountain Gateway Cmnty Coll</v>
      </c>
      <c r="H1968" s="33" t="str">
        <f>VLOOKUP(C1968,'[1]Fund Lookup'!B:C,2,FALSE)</f>
        <v>Work Study</v>
      </c>
      <c r="I1968" s="35" t="s">
        <v>2307</v>
      </c>
      <c r="J1968" s="33" t="str">
        <f>VLOOKUP(I1968,'[1]Table B'!A:B,2,FALSE)</f>
        <v>CU-HE-Non-specific Activity</v>
      </c>
      <c r="K1968" s="9" t="str">
        <f t="shared" si="92"/>
        <v>500-CU-HE-Non-specific Activity</v>
      </c>
      <c r="L1968" s="9" t="str">
        <f>IFERROR(VLOOKUP(A1968,'[1]VAC as of March 2024'!A:K,11,FALSE),"No")</f>
        <v>No</v>
      </c>
      <c r="M1968" s="9" t="s">
        <v>2248</v>
      </c>
      <c r="Q1968" s="2"/>
    </row>
    <row r="1969" spans="1:17" x14ac:dyDescent="0.25">
      <c r="A1969" s="33" t="str">
        <f t="shared" si="90"/>
        <v>2870003170</v>
      </c>
      <c r="B1969" s="33" t="s">
        <v>2403</v>
      </c>
      <c r="C1969" s="33" t="s">
        <v>809</v>
      </c>
      <c r="D1969" s="9" t="str">
        <f t="shared" si="91"/>
        <v>287003170</v>
      </c>
      <c r="E1969" s="34">
        <v>28700</v>
      </c>
      <c r="F1969" s="34">
        <v>3170</v>
      </c>
      <c r="G1969" s="9" t="str">
        <f>VLOOKUP(B1969,'[1]Business Unit Lookup'!A:B,2,FALSE)</f>
        <v>Mountain Gateway Cmnty Coll</v>
      </c>
      <c r="H1969" s="33" t="str">
        <f>VLOOKUP(C1969,'[1]Fund Lookup'!B:C,2,FALSE)</f>
        <v>Student Financial Assistance</v>
      </c>
      <c r="I1969" s="35" t="s">
        <v>2307</v>
      </c>
      <c r="J1969" s="33" t="str">
        <f>VLOOKUP(I1969,'[1]Table B'!A:B,2,FALSE)</f>
        <v>CU-HE-Non-specific Activity</v>
      </c>
      <c r="K1969" s="9" t="str">
        <f t="shared" si="92"/>
        <v>500-CU-HE-Non-specific Activity</v>
      </c>
      <c r="L1969" s="9" t="str">
        <f>IFERROR(VLOOKUP(A1969,'[1]VAC as of March 2024'!A:K,11,FALSE),"No")</f>
        <v>No</v>
      </c>
      <c r="M1969" s="9" t="s">
        <v>2240</v>
      </c>
      <c r="Q1969" s="2"/>
    </row>
    <row r="1970" spans="1:17" x14ac:dyDescent="0.25">
      <c r="A1970" s="33" t="str">
        <f t="shared" si="90"/>
        <v>2870003190</v>
      </c>
      <c r="B1970" s="33" t="s">
        <v>2403</v>
      </c>
      <c r="C1970" s="33" t="s">
        <v>811</v>
      </c>
      <c r="D1970" s="9" t="str">
        <f t="shared" si="91"/>
        <v>287003190</v>
      </c>
      <c r="E1970" s="34">
        <v>28700</v>
      </c>
      <c r="F1970" s="34">
        <v>3190</v>
      </c>
      <c r="G1970" s="9" t="str">
        <f>VLOOKUP(B1970,'[1]Business Unit Lookup'!A:B,2,FALSE)</f>
        <v>Mountain Gateway Cmnty Coll</v>
      </c>
      <c r="H1970" s="33" t="str">
        <f>VLOOKUP(C1970,'[1]Fund Lookup'!B:C,2,FALSE)</f>
        <v>Workforce Development Program</v>
      </c>
      <c r="I1970" s="35" t="s">
        <v>2307</v>
      </c>
      <c r="J1970" s="33" t="str">
        <f>VLOOKUP(I1970,'[1]Table B'!A:B,2,FALSE)</f>
        <v>CU-HE-Non-specific Activity</v>
      </c>
      <c r="K1970" s="9" t="str">
        <f t="shared" si="92"/>
        <v>500-CU-HE-Non-specific Activity</v>
      </c>
      <c r="L1970" s="9" t="str">
        <f>IFERROR(VLOOKUP(A1970,'[1]VAC as of March 2024'!A:K,11,FALSE),"No")</f>
        <v>No</v>
      </c>
      <c r="M1970" s="9" t="s">
        <v>2240</v>
      </c>
      <c r="Q1970" s="2"/>
    </row>
    <row r="1971" spans="1:17" ht="15.75" x14ac:dyDescent="0.25">
      <c r="A1971" s="33" t="str">
        <f t="shared" si="90"/>
        <v>2870003210</v>
      </c>
      <c r="B1971" s="43" t="s">
        <v>2403</v>
      </c>
      <c r="C1971" s="36" t="s">
        <v>6135</v>
      </c>
      <c r="D1971" s="9" t="str">
        <f t="shared" si="91"/>
        <v>287003210</v>
      </c>
      <c r="E1971" s="44">
        <v>28700</v>
      </c>
      <c r="F1971" s="37">
        <v>3210</v>
      </c>
      <c r="G1971" s="9" t="str">
        <f>VLOOKUP(B1971,'[1]Business Unit Lookup'!A:B,2,FALSE)</f>
        <v>Mountain Gateway Cmnty Coll</v>
      </c>
      <c r="H1971" s="33" t="str">
        <f>VLOOKUP(C1971,'[1]Fund Lookup'!B:C,2,FALSE)</f>
        <v>ARP-CrvStLoclFisRecFd-COVID-19</v>
      </c>
      <c r="I1971" s="35" t="s">
        <v>2307</v>
      </c>
      <c r="J1971" s="33" t="str">
        <f>VLOOKUP(I1971,'[1]Table B'!A:B,2,FALSE)</f>
        <v>CU-HE-Non-specific Activity</v>
      </c>
      <c r="K1971" s="9" t="str">
        <f t="shared" si="92"/>
        <v>500-CU-HE-Non-specific Activity</v>
      </c>
      <c r="L1971" s="9" t="str">
        <f>IFERROR(VLOOKUP(A1971,'[1]VAC as of March 2024'!A:K,11,FALSE),"No")</f>
        <v>No</v>
      </c>
      <c r="M1971" s="38" t="s">
        <v>5493</v>
      </c>
      <c r="O1971" s="38"/>
      <c r="P1971" s="38"/>
      <c r="Q1971" s="2"/>
    </row>
    <row r="1972" spans="1:17" x14ac:dyDescent="0.25">
      <c r="A1972" s="33" t="str">
        <f t="shared" si="90"/>
        <v>2870003230</v>
      </c>
      <c r="B1972" s="33" t="s">
        <v>2403</v>
      </c>
      <c r="C1972" s="33" t="s">
        <v>6136</v>
      </c>
      <c r="D1972" s="9" t="str">
        <f t="shared" si="91"/>
        <v>287003230</v>
      </c>
      <c r="E1972" s="34">
        <v>28700</v>
      </c>
      <c r="F1972" s="34">
        <v>3230</v>
      </c>
      <c r="G1972" s="9" t="str">
        <f>VLOOKUP(B1972,'[1]Business Unit Lookup'!A:B,2,FALSE)</f>
        <v>Mountain Gateway Cmnty Coll</v>
      </c>
      <c r="H1972" s="33" t="str">
        <f>VLOOKUP(C1972,'[1]Fund Lookup'!B:C,2,FALSE)</f>
        <v>Epi&amp;LabCpctyInfctsDis-COVID-19</v>
      </c>
      <c r="I1972" s="35" t="s">
        <v>2307</v>
      </c>
      <c r="J1972" s="33" t="str">
        <f>VLOOKUP(I1972,'[1]Table B'!A:B,2,FALSE)</f>
        <v>CU-HE-Non-specific Activity</v>
      </c>
      <c r="K1972" s="9" t="str">
        <f t="shared" si="92"/>
        <v>500-CU-HE-Non-specific Activity</v>
      </c>
      <c r="L1972" s="9" t="str">
        <f>IFERROR(VLOOKUP(A1972,'[1]VAC as of March 2024'!A:K,11,FALSE),"No")</f>
        <v>No</v>
      </c>
      <c r="M1972" s="9" t="s">
        <v>5493</v>
      </c>
      <c r="Q1972" s="2"/>
    </row>
    <row r="1973" spans="1:17" x14ac:dyDescent="0.25">
      <c r="A1973" s="33" t="str">
        <f t="shared" si="90"/>
        <v>2870003260</v>
      </c>
      <c r="B1973" s="36" t="s">
        <v>2403</v>
      </c>
      <c r="C1973" s="36" t="s">
        <v>8368</v>
      </c>
      <c r="D1973" s="9" t="str">
        <f t="shared" si="91"/>
        <v>287003260</v>
      </c>
      <c r="E1973" s="36">
        <v>28700</v>
      </c>
      <c r="F1973" s="37">
        <v>3260</v>
      </c>
      <c r="G1973" s="9" t="str">
        <f>VLOOKUP(B1973,'[1]Business Unit Lookup'!A:B,2,FALSE)</f>
        <v>Mountain Gateway Cmnty Coll</v>
      </c>
      <c r="H1973" s="33" t="str">
        <f>VLOOKUP(C1973,'[1]Fund Lookup'!B:C,2,FALSE)</f>
        <v>Cllg Prtnrshp Labrtry Schl Fnd</v>
      </c>
      <c r="I1973" s="35" t="s">
        <v>2307</v>
      </c>
      <c r="J1973" s="33" t="str">
        <f>VLOOKUP(I1973,'[1]Table B'!A:B,2,FALSE)</f>
        <v>CU-HE-Non-specific Activity</v>
      </c>
      <c r="K1973" s="9" t="str">
        <f t="shared" si="92"/>
        <v>500-CU-HE-Non-specific Activity</v>
      </c>
      <c r="L1973" s="9" t="str">
        <f>IFERROR(VLOOKUP(A1973,'[1]VAC as of March 2024'!A:K,11,FALSE),"No")</f>
        <v>No</v>
      </c>
      <c r="M1973" s="38" t="s">
        <v>2240</v>
      </c>
      <c r="O1973" s="38"/>
      <c r="P1973" s="38"/>
      <c r="Q1973" s="82"/>
    </row>
    <row r="1974" spans="1:17" x14ac:dyDescent="0.25">
      <c r="A1974" s="33" t="str">
        <f t="shared" si="90"/>
        <v>2870003280</v>
      </c>
      <c r="B1974" s="33" t="s">
        <v>2403</v>
      </c>
      <c r="C1974" s="33" t="s">
        <v>5559</v>
      </c>
      <c r="D1974" s="9" t="str">
        <f t="shared" si="91"/>
        <v>287003280</v>
      </c>
      <c r="E1974" s="34">
        <v>28700</v>
      </c>
      <c r="F1974" s="34">
        <v>3280</v>
      </c>
      <c r="G1974" s="9" t="str">
        <f>VLOOKUP(B1974,'[1]Business Unit Lookup'!A:B,2,FALSE)</f>
        <v>Mountain Gateway Cmnty Coll</v>
      </c>
      <c r="H1974" s="33" t="str">
        <f>VLOOKUP(C1974,'[1]Fund Lookup'!B:C,2,FALSE)</f>
        <v>CoronavrsEmrSpplFdPrg-COVID-19</v>
      </c>
      <c r="I1974" s="35" t="s">
        <v>2307</v>
      </c>
      <c r="J1974" s="33" t="str">
        <f>VLOOKUP(I1974,'[1]Table B'!A:B,2,FALSE)</f>
        <v>CU-HE-Non-specific Activity</v>
      </c>
      <c r="K1974" s="9" t="str">
        <f t="shared" si="92"/>
        <v>500-CU-HE-Non-specific Activity</v>
      </c>
      <c r="L1974" s="9" t="str">
        <f>IFERROR(VLOOKUP(A1974,'[1]VAC as of March 2024'!A:K,11,FALSE),"No")</f>
        <v>No</v>
      </c>
      <c r="M1974" s="9" t="s">
        <v>5493</v>
      </c>
      <c r="Q1974" s="2"/>
    </row>
    <row r="1975" spans="1:17" x14ac:dyDescent="0.25">
      <c r="A1975" s="33" t="str">
        <f t="shared" si="90"/>
        <v>2870003390</v>
      </c>
      <c r="B1975" s="33" t="s">
        <v>2403</v>
      </c>
      <c r="C1975" s="33" t="s">
        <v>5575</v>
      </c>
      <c r="D1975" s="9" t="str">
        <f t="shared" si="91"/>
        <v>287003390</v>
      </c>
      <c r="E1975" s="34">
        <v>28700</v>
      </c>
      <c r="F1975" s="34">
        <v>3390</v>
      </c>
      <c r="G1975" s="9" t="str">
        <f>VLOOKUP(B1975,'[1]Business Unit Lookup'!A:B,2,FALSE)</f>
        <v>Mountain Gateway Cmnty Coll</v>
      </c>
      <c r="H1975" s="33" t="str">
        <f>VLOOKUP(C1975,'[1]Fund Lookup'!B:C,2,FALSE)</f>
        <v>Strngthning Inst Prgm-COVID-19</v>
      </c>
      <c r="I1975" s="35" t="s">
        <v>2307</v>
      </c>
      <c r="J1975" s="33" t="str">
        <f>VLOOKUP(I1975,'[1]Table B'!A:B,2,FALSE)</f>
        <v>CU-HE-Non-specific Activity</v>
      </c>
      <c r="K1975" s="9" t="str">
        <f t="shared" si="92"/>
        <v>500-CU-HE-Non-specific Activity</v>
      </c>
      <c r="L1975" s="9" t="str">
        <f>IFERROR(VLOOKUP(A1975,'[1]VAC as of March 2024'!A:K,11,FALSE),"No")</f>
        <v>No</v>
      </c>
      <c r="M1975" s="9" t="s">
        <v>5493</v>
      </c>
      <c r="Q1975" s="2"/>
    </row>
    <row r="1976" spans="1:17" x14ac:dyDescent="0.25">
      <c r="A1976" s="33" t="str">
        <f t="shared" si="90"/>
        <v>2870003410</v>
      </c>
      <c r="B1976" s="40" t="s">
        <v>2403</v>
      </c>
      <c r="C1976" s="36" t="s">
        <v>5581</v>
      </c>
      <c r="D1976" s="9" t="str">
        <f t="shared" si="91"/>
        <v>287003410</v>
      </c>
      <c r="E1976" s="40">
        <v>28700</v>
      </c>
      <c r="F1976" s="37">
        <v>3410</v>
      </c>
      <c r="G1976" s="9" t="str">
        <f>VLOOKUP(B1976,'[1]Business Unit Lookup'!A:B,2,FALSE)</f>
        <v>Mountain Gateway Cmnty Coll</v>
      </c>
      <c r="H1976" s="33" t="str">
        <f>VLOOKUP(C1976,'[1]Fund Lookup'!B:C,2,FALSE)</f>
        <v>GEER Fund - COVID-19</v>
      </c>
      <c r="I1976" s="35" t="s">
        <v>2307</v>
      </c>
      <c r="J1976" s="33" t="str">
        <f>VLOOKUP(I1976,'[1]Table B'!A:B,2,FALSE)</f>
        <v>CU-HE-Non-specific Activity</v>
      </c>
      <c r="K1976" s="9" t="str">
        <f t="shared" si="92"/>
        <v>500-CU-HE-Non-specific Activity</v>
      </c>
      <c r="L1976" s="9" t="str">
        <f>IFERROR(VLOOKUP(A1976,'[1]VAC as of March 2024'!A:K,11,FALSE),"No")</f>
        <v>No</v>
      </c>
      <c r="M1976" s="38" t="s">
        <v>5493</v>
      </c>
      <c r="O1976" s="38"/>
      <c r="P1976" s="38"/>
      <c r="Q1976" s="2"/>
    </row>
    <row r="1977" spans="1:17" x14ac:dyDescent="0.25">
      <c r="A1977" s="33" t="str">
        <f t="shared" si="90"/>
        <v>2870003420</v>
      </c>
      <c r="B1977" s="33" t="s">
        <v>2403</v>
      </c>
      <c r="C1977" s="33" t="s">
        <v>5584</v>
      </c>
      <c r="D1977" s="9" t="str">
        <f t="shared" si="91"/>
        <v>287003420</v>
      </c>
      <c r="E1977" s="34">
        <v>28700</v>
      </c>
      <c r="F1977" s="34">
        <v>3420</v>
      </c>
      <c r="G1977" s="9" t="str">
        <f>VLOOKUP(B1977,'[1]Business Unit Lookup'!A:B,2,FALSE)</f>
        <v>Mountain Gateway Cmnty Coll</v>
      </c>
      <c r="H1977" s="33" t="str">
        <f>VLOOKUP(C1977,'[1]Fund Lookup'!B:C,2,FALSE)</f>
        <v>Caresactrlffd-General-Covid-19</v>
      </c>
      <c r="I1977" s="35" t="s">
        <v>2307</v>
      </c>
      <c r="J1977" s="33" t="str">
        <f>VLOOKUP(I1977,'[1]Table B'!A:B,2,FALSE)</f>
        <v>CU-HE-Non-specific Activity</v>
      </c>
      <c r="K1977" s="9" t="str">
        <f t="shared" si="92"/>
        <v>500-CU-HE-Non-specific Activity</v>
      </c>
      <c r="L1977" s="9" t="str">
        <f>IFERROR(VLOOKUP(A1977,'[1]VAC as of March 2024'!A:K,11,FALSE),"No")</f>
        <v>No</v>
      </c>
      <c r="M1977" s="9" t="s">
        <v>5493</v>
      </c>
      <c r="Q1977" s="2"/>
    </row>
    <row r="1978" spans="1:17" x14ac:dyDescent="0.25">
      <c r="A1978" s="33" t="str">
        <f t="shared" si="90"/>
        <v>2870003440</v>
      </c>
      <c r="B1978" s="33" t="s">
        <v>2403</v>
      </c>
      <c r="C1978" s="33" t="s">
        <v>5370</v>
      </c>
      <c r="D1978" s="9" t="str">
        <f t="shared" si="91"/>
        <v>287003440</v>
      </c>
      <c r="E1978" s="34">
        <v>28700</v>
      </c>
      <c r="F1978" s="34">
        <v>3440</v>
      </c>
      <c r="G1978" s="9" t="str">
        <f>VLOOKUP(B1978,'[1]Business Unit Lookup'!A:B,2,FALSE)</f>
        <v>Mountain Gateway Cmnty Coll</v>
      </c>
      <c r="H1978" s="33" t="str">
        <f>VLOOKUP(C1978,'[1]Fund Lookup'!B:C,2,FALSE)</f>
        <v>EduStabFund-Students-COVID-19</v>
      </c>
      <c r="I1978" s="35" t="s">
        <v>2307</v>
      </c>
      <c r="J1978" s="33" t="str">
        <f>VLOOKUP(I1978,'[1]Table B'!A:B,2,FALSE)</f>
        <v>CU-HE-Non-specific Activity</v>
      </c>
      <c r="K1978" s="9" t="str">
        <f t="shared" si="92"/>
        <v>500-CU-HE-Non-specific Activity</v>
      </c>
      <c r="L1978" s="9" t="str">
        <f>IFERROR(VLOOKUP(A1978,'[1]VAC as of March 2024'!A:K,11,FALSE),"No")</f>
        <v>No</v>
      </c>
      <c r="M1978" s="9" t="s">
        <v>5493</v>
      </c>
      <c r="Q1978" s="2"/>
    </row>
    <row r="1979" spans="1:17" x14ac:dyDescent="0.25">
      <c r="A1979" s="33" t="str">
        <f t="shared" si="90"/>
        <v>2870003460</v>
      </c>
      <c r="B1979" s="35" t="s">
        <v>2403</v>
      </c>
      <c r="C1979" s="36" t="s">
        <v>8470</v>
      </c>
      <c r="D1979" s="9" t="str">
        <f t="shared" si="91"/>
        <v>287003460</v>
      </c>
      <c r="E1979" s="35">
        <v>28700</v>
      </c>
      <c r="F1979" s="37">
        <v>3460</v>
      </c>
      <c r="G1979" s="9" t="str">
        <f>VLOOKUP(B1979,'[1]Business Unit Lookup'!A:B,2,FALSE)</f>
        <v>Mountain Gateway Cmnty Coll</v>
      </c>
      <c r="H1979" s="33" t="str">
        <f>VLOOKUP(C1979,'[1]Fund Lookup'!B:C,2,FALSE)</f>
        <v>Innovative internship Fund</v>
      </c>
      <c r="I1979" s="35" t="s">
        <v>2307</v>
      </c>
      <c r="J1979" s="33" t="str">
        <f>VLOOKUP(I1979,'[1]Table B'!A:B,2,FALSE)</f>
        <v>CU-HE-Non-specific Activity</v>
      </c>
      <c r="K1979" s="9" t="str">
        <f t="shared" si="92"/>
        <v>500-CU-HE-Non-specific Activity</v>
      </c>
      <c r="L1979" s="9" t="str">
        <f>IFERROR(VLOOKUP(A1979,'[1]VAC as of March 2024'!A:K,11,FALSE),"No")</f>
        <v>No</v>
      </c>
      <c r="M1979" s="38" t="s">
        <v>2240</v>
      </c>
      <c r="O1979" s="38"/>
      <c r="P1979" s="38"/>
      <c r="Q1979" s="2"/>
    </row>
    <row r="1980" spans="1:17" x14ac:dyDescent="0.25">
      <c r="A1980" s="33" t="str">
        <f t="shared" si="90"/>
        <v>2870003480</v>
      </c>
      <c r="B1980" s="33" t="s">
        <v>2403</v>
      </c>
      <c r="C1980" s="33" t="s">
        <v>828</v>
      </c>
      <c r="D1980" s="9" t="str">
        <f t="shared" si="91"/>
        <v>287003480</v>
      </c>
      <c r="E1980" s="34">
        <v>28700</v>
      </c>
      <c r="F1980" s="34">
        <v>3480</v>
      </c>
      <c r="G1980" s="9" t="str">
        <f>VLOOKUP(B1980,'[1]Business Unit Lookup'!A:B,2,FALSE)</f>
        <v>Mountain Gateway Cmnty Coll</v>
      </c>
      <c r="H1980" s="33" t="str">
        <f>VLOOKUP(C1980,'[1]Fund Lookup'!B:C,2,FALSE)</f>
        <v>State Energy Program - ARRA</v>
      </c>
      <c r="I1980" s="35" t="s">
        <v>2307</v>
      </c>
      <c r="J1980" s="33" t="str">
        <f>VLOOKUP(I1980,'[1]Table B'!A:B,2,FALSE)</f>
        <v>CU-HE-Non-specific Activity</v>
      </c>
      <c r="K1980" s="9" t="str">
        <f t="shared" si="92"/>
        <v>500-CU-HE-Non-specific Activity</v>
      </c>
      <c r="L1980" s="9" t="str">
        <f>IFERROR(VLOOKUP(A1980,'[1]VAC as of March 2024'!A:K,11,FALSE),"No")</f>
        <v>No</v>
      </c>
      <c r="M1980" s="9" t="s">
        <v>2281</v>
      </c>
      <c r="Q1980" s="2"/>
    </row>
    <row r="1981" spans="1:17" x14ac:dyDescent="0.25">
      <c r="A1981" s="33" t="str">
        <f t="shared" si="90"/>
        <v>2870003490</v>
      </c>
      <c r="B1981" s="35" t="s">
        <v>2403</v>
      </c>
      <c r="C1981" s="36" t="s">
        <v>8475</v>
      </c>
      <c r="D1981" s="9" t="str">
        <f t="shared" si="91"/>
        <v>287003490</v>
      </c>
      <c r="E1981" s="35">
        <v>28700</v>
      </c>
      <c r="F1981" s="37">
        <v>3490</v>
      </c>
      <c r="G1981" s="9" t="str">
        <f>VLOOKUP(B1981,'[1]Business Unit Lookup'!A:B,2,FALSE)</f>
        <v>Mountain Gateway Cmnty Coll</v>
      </c>
      <c r="H1981" s="33" t="str">
        <f>VLOOKUP(C1981,'[1]Fund Lookup'!B:C,2,FALSE)</f>
        <v>NewEconomyWrkfrcCrdntlGrntFnd</v>
      </c>
      <c r="I1981" s="35" t="s">
        <v>2307</v>
      </c>
      <c r="J1981" s="33" t="str">
        <f>VLOOKUP(I1981,'[1]Table B'!A:B,2,FALSE)</f>
        <v>CU-HE-Non-specific Activity</v>
      </c>
      <c r="K1981" s="9" t="str">
        <f t="shared" si="92"/>
        <v>500-CU-HE-Non-specific Activity</v>
      </c>
      <c r="L1981" s="9" t="str">
        <f>IFERROR(VLOOKUP(A1981,'[1]VAC as of March 2024'!A:K,11,FALSE),"No")</f>
        <v>No</v>
      </c>
      <c r="M1981" s="38" t="s">
        <v>2240</v>
      </c>
      <c r="O1981" s="38"/>
      <c r="P1981" s="38"/>
      <c r="Q1981" s="2"/>
    </row>
    <row r="1982" spans="1:17" x14ac:dyDescent="0.25">
      <c r="A1982" s="33" t="str">
        <f t="shared" si="90"/>
        <v>2870003690</v>
      </c>
      <c r="B1982" s="33" t="s">
        <v>2403</v>
      </c>
      <c r="C1982" s="33" t="s">
        <v>5373</v>
      </c>
      <c r="D1982" s="9" t="str">
        <f t="shared" si="91"/>
        <v>287003690</v>
      </c>
      <c r="E1982" s="34">
        <v>28700</v>
      </c>
      <c r="F1982" s="34">
        <v>3690</v>
      </c>
      <c r="G1982" s="9" t="str">
        <f>VLOOKUP(B1982,'[1]Business Unit Lookup'!A:B,2,FALSE)</f>
        <v>Mountain Gateway Cmnty Coll</v>
      </c>
      <c r="H1982" s="33" t="str">
        <f>VLOOKUP(C1982,'[1]Fund Lookup'!B:C,2,FALSE)</f>
        <v>EduStabFund-Institutn-COVID-19</v>
      </c>
      <c r="I1982" s="35" t="s">
        <v>2307</v>
      </c>
      <c r="J1982" s="33" t="str">
        <f>VLOOKUP(I1982,'[1]Table B'!A:B,2,FALSE)</f>
        <v>CU-HE-Non-specific Activity</v>
      </c>
      <c r="K1982" s="9" t="str">
        <f t="shared" si="92"/>
        <v>500-CU-HE-Non-specific Activity</v>
      </c>
      <c r="L1982" s="9" t="str">
        <f>IFERROR(VLOOKUP(A1982,'[1]VAC as of March 2024'!A:K,11,FALSE),"No")</f>
        <v>No</v>
      </c>
      <c r="M1982" s="9" t="s">
        <v>5493</v>
      </c>
      <c r="Q1982" s="2"/>
    </row>
    <row r="1983" spans="1:17" x14ac:dyDescent="0.25">
      <c r="A1983" s="33" t="str">
        <f t="shared" si="90"/>
        <v>2870003710</v>
      </c>
      <c r="B1983" s="36" t="s">
        <v>2403</v>
      </c>
      <c r="C1983" s="36" t="s">
        <v>6137</v>
      </c>
      <c r="D1983" s="9" t="str">
        <f t="shared" si="91"/>
        <v>287003710</v>
      </c>
      <c r="E1983" s="35">
        <v>28700</v>
      </c>
      <c r="F1983" s="37">
        <v>3710</v>
      </c>
      <c r="G1983" s="9" t="str">
        <f>VLOOKUP(B1983,'[1]Business Unit Lookup'!A:B,2,FALSE)</f>
        <v>Mountain Gateway Cmnty Coll</v>
      </c>
      <c r="H1983" s="33" t="str">
        <f>VLOOKUP(C1983,'[1]Fund Lookup'!B:C,2,FALSE)</f>
        <v>FEMA - State Agy - COVID-19</v>
      </c>
      <c r="I1983" s="35" t="s">
        <v>2307</v>
      </c>
      <c r="J1983" s="33" t="str">
        <f>VLOOKUP(I1983,'[1]Table B'!A:B,2,FALSE)</f>
        <v>CU-HE-Non-specific Activity</v>
      </c>
      <c r="K1983" s="9" t="str">
        <f t="shared" si="92"/>
        <v>500-CU-HE-Non-specific Activity</v>
      </c>
      <c r="L1983" s="9" t="str">
        <f>IFERROR(VLOOKUP(A1983,'[1]VAC as of March 2024'!A:K,11,FALSE),"No")</f>
        <v>No</v>
      </c>
      <c r="M1983" s="38" t="s">
        <v>5493</v>
      </c>
      <c r="O1983" s="38"/>
      <c r="P1983" s="38"/>
      <c r="Q1983" s="2"/>
    </row>
    <row r="1984" spans="1:17" x14ac:dyDescent="0.25">
      <c r="A1984" s="33" t="str">
        <f t="shared" si="90"/>
        <v>2870003780</v>
      </c>
      <c r="B1984" s="33" t="s">
        <v>2403</v>
      </c>
      <c r="C1984" s="33" t="s">
        <v>848</v>
      </c>
      <c r="D1984" s="9" t="str">
        <f t="shared" si="91"/>
        <v>287003780</v>
      </c>
      <c r="E1984" s="34">
        <v>28700</v>
      </c>
      <c r="F1984" s="34">
        <v>3780</v>
      </c>
      <c r="G1984" s="9" t="str">
        <f>VLOOKUP(B1984,'[1]Business Unit Lookup'!A:B,2,FALSE)</f>
        <v>Mountain Gateway Cmnty Coll</v>
      </c>
      <c r="H1984" s="33" t="str">
        <f>VLOOKUP(C1984,'[1]Fund Lookup'!B:C,2,FALSE)</f>
        <v>Wrkr Trn Plcemnt-Hi Grwth-ARRA</v>
      </c>
      <c r="I1984" s="35" t="s">
        <v>2307</v>
      </c>
      <c r="J1984" s="33" t="str">
        <f>VLOOKUP(I1984,'[1]Table B'!A:B,2,FALSE)</f>
        <v>CU-HE-Non-specific Activity</v>
      </c>
      <c r="K1984" s="9" t="str">
        <f t="shared" si="92"/>
        <v>500-CU-HE-Non-specific Activity</v>
      </c>
      <c r="L1984" s="9" t="str">
        <f>IFERROR(VLOOKUP(A1984,'[1]VAC as of March 2024'!A:K,11,FALSE),"No")</f>
        <v>No</v>
      </c>
      <c r="M1984" s="9" t="s">
        <v>2281</v>
      </c>
      <c r="Q1984" s="2"/>
    </row>
    <row r="1985" spans="1:17" x14ac:dyDescent="0.25">
      <c r="A1985" s="33" t="str">
        <f t="shared" si="90"/>
        <v>2870003860</v>
      </c>
      <c r="B1985" s="36" t="s">
        <v>2403</v>
      </c>
      <c r="C1985" s="36" t="s">
        <v>863</v>
      </c>
      <c r="D1985" s="9" t="str">
        <f t="shared" si="91"/>
        <v>287003860</v>
      </c>
      <c r="E1985" s="41">
        <v>28700</v>
      </c>
      <c r="F1985" s="37">
        <v>3860</v>
      </c>
      <c r="G1985" s="9" t="str">
        <f>VLOOKUP(B1985,'[1]Business Unit Lookup'!A:B,2,FALSE)</f>
        <v>Mountain Gateway Cmnty Coll</v>
      </c>
      <c r="H1985" s="33" t="str">
        <f>VLOOKUP(C1985,'[1]Fund Lookup'!B:C,2,FALSE)</f>
        <v>Rcycl Matl Sale-Non-Gen/Fed-HE</v>
      </c>
      <c r="I1985" s="35" t="s">
        <v>2307</v>
      </c>
      <c r="J1985" s="33" t="str">
        <f>VLOOKUP(I1985,'[1]Table B'!A:B,2,FALSE)</f>
        <v>CU-HE-Non-specific Activity</v>
      </c>
      <c r="K1985" s="9" t="str">
        <f t="shared" si="92"/>
        <v>500-CU-HE-Non-specific Activity</v>
      </c>
      <c r="L1985" s="9" t="str">
        <f>IFERROR(VLOOKUP(A1985,'[1]VAC as of March 2024'!A:K,11,FALSE),"No")</f>
        <v>No</v>
      </c>
      <c r="M1985" s="38" t="s">
        <v>2240</v>
      </c>
      <c r="O1985" s="38"/>
      <c r="P1985" s="38"/>
      <c r="Q1985" s="2"/>
    </row>
    <row r="1986" spans="1:17" x14ac:dyDescent="0.25">
      <c r="A1986" s="33" t="str">
        <f t="shared" ref="A1986:A2049" si="93">CONCATENATE(B1986,C1986)</f>
        <v>2870003870</v>
      </c>
      <c r="B1986" s="33" t="s">
        <v>2403</v>
      </c>
      <c r="C1986" s="33" t="s">
        <v>865</v>
      </c>
      <c r="D1986" s="9" t="str">
        <f t="shared" ref="D1986:D2049" si="94">CONCATENATE(E1986,F1986)</f>
        <v>287003870</v>
      </c>
      <c r="E1986" s="34">
        <v>28700</v>
      </c>
      <c r="F1986" s="34">
        <v>3870</v>
      </c>
      <c r="G1986" s="9" t="str">
        <f>VLOOKUP(B1986,'[1]Business Unit Lookup'!A:B,2,FALSE)</f>
        <v>Mountain Gateway Cmnty Coll</v>
      </c>
      <c r="H1986" s="33" t="str">
        <f>VLOOKUP(C1986,'[1]Fund Lookup'!B:C,2,FALSE)</f>
        <v>Srplus Supp&amp;Equip Sales-Gen-HE</v>
      </c>
      <c r="I1986" s="35" t="s">
        <v>2307</v>
      </c>
      <c r="J1986" s="33" t="str">
        <f>VLOOKUP(I1986,'[1]Table B'!A:B,2,FALSE)</f>
        <v>CU-HE-Non-specific Activity</v>
      </c>
      <c r="K1986" s="9" t="str">
        <f t="shared" ref="K1986:K2049" si="95">CONCATENATE(I1986,"-",J1986)</f>
        <v>500-CU-HE-Non-specific Activity</v>
      </c>
      <c r="L1986" s="9" t="str">
        <f>IFERROR(VLOOKUP(A1986,'[1]VAC as of March 2024'!A:K,11,FALSE),"No")</f>
        <v>No</v>
      </c>
      <c r="M1986" s="9" t="s">
        <v>2240</v>
      </c>
      <c r="Q1986" s="2"/>
    </row>
    <row r="1987" spans="1:17" x14ac:dyDescent="0.25">
      <c r="A1987" s="33" t="str">
        <f t="shared" si="93"/>
        <v>2870003900</v>
      </c>
      <c r="B1987" s="40" t="s">
        <v>2403</v>
      </c>
      <c r="C1987" s="36" t="s">
        <v>874</v>
      </c>
      <c r="D1987" s="9" t="str">
        <f t="shared" si="94"/>
        <v>287003900</v>
      </c>
      <c r="E1987" s="41">
        <v>28700</v>
      </c>
      <c r="F1987" s="37">
        <v>3900</v>
      </c>
      <c r="G1987" s="9" t="str">
        <f>VLOOKUP(B1987,'[1]Business Unit Lookup'!A:B,2,FALSE)</f>
        <v>Mountain Gateway Cmnty Coll</v>
      </c>
      <c r="H1987" s="33" t="str">
        <f>VLOOKUP(C1987,'[1]Fund Lookup'!B:C,2,FALSE)</f>
        <v>Insurance Recovery - Higher Ed</v>
      </c>
      <c r="I1987" s="35" t="s">
        <v>2307</v>
      </c>
      <c r="J1987" s="33" t="str">
        <f>VLOOKUP(I1987,'[1]Table B'!A:B,2,FALSE)</f>
        <v>CU-HE-Non-specific Activity</v>
      </c>
      <c r="K1987" s="9" t="str">
        <f t="shared" si="95"/>
        <v>500-CU-HE-Non-specific Activity</v>
      </c>
      <c r="L1987" s="9" t="str">
        <f>IFERROR(VLOOKUP(A1987,'[1]VAC as of March 2024'!A:K,11,FALSE),"No")</f>
        <v>No</v>
      </c>
      <c r="M1987" s="38" t="s">
        <v>2240</v>
      </c>
      <c r="O1987" s="38"/>
      <c r="P1987" s="38"/>
      <c r="Q1987" s="2"/>
    </row>
    <row r="1988" spans="1:17" x14ac:dyDescent="0.25">
      <c r="A1988" s="33" t="str">
        <f t="shared" si="93"/>
        <v>2880001000</v>
      </c>
      <c r="B1988" s="33" t="s">
        <v>2404</v>
      </c>
      <c r="C1988" s="33" t="s">
        <v>1</v>
      </c>
      <c r="D1988" s="9" t="str">
        <f t="shared" si="94"/>
        <v>288001000</v>
      </c>
      <c r="E1988" s="34">
        <v>28800</v>
      </c>
      <c r="F1988" s="34">
        <v>1000</v>
      </c>
      <c r="G1988" s="9" t="str">
        <f>VLOOKUP(B1988,'[1]Business Unit Lookup'!A:B,2,FALSE)</f>
        <v>Wytheville Community College</v>
      </c>
      <c r="H1988" s="33" t="str">
        <f>VLOOKUP(C1988,'[1]Fund Lookup'!B:C,2,FALSE)</f>
        <v>General Fund</v>
      </c>
      <c r="I1988" s="35" t="s">
        <v>2236</v>
      </c>
      <c r="J1988" s="33" t="str">
        <f>VLOOKUP(I1988,'[1]Table B'!A:B,2,FALSE)</f>
        <v>General</v>
      </c>
      <c r="K1988" s="9" t="str">
        <f t="shared" si="95"/>
        <v>100-General</v>
      </c>
      <c r="L1988" s="9" t="str">
        <f>IFERROR(VLOOKUP(A1988,'[1]VAC as of March 2024'!A:K,11,FALSE),"No")</f>
        <v>No</v>
      </c>
      <c r="M1988" s="9" t="s">
        <v>2237</v>
      </c>
      <c r="O1988" s="33" t="s">
        <v>2240</v>
      </c>
      <c r="P1988" s="33" t="s">
        <v>6061</v>
      </c>
      <c r="Q1988" s="2" t="str">
        <f>VLOOKUP(P1988,'[1]Table E'!A:C,3,FALSE)</f>
        <v>Unassigned</v>
      </c>
    </row>
    <row r="1989" spans="1:17" x14ac:dyDescent="0.25">
      <c r="A1989" s="33" t="str">
        <f t="shared" si="93"/>
        <v>2880003000</v>
      </c>
      <c r="B1989" s="33" t="s">
        <v>2404</v>
      </c>
      <c r="C1989" s="33" t="s">
        <v>772</v>
      </c>
      <c r="D1989" s="9" t="str">
        <f t="shared" si="94"/>
        <v>288003000</v>
      </c>
      <c r="E1989" s="34">
        <v>28800</v>
      </c>
      <c r="F1989" s="34">
        <v>3000</v>
      </c>
      <c r="G1989" s="9" t="str">
        <f>VLOOKUP(B1989,'[1]Business Unit Lookup'!A:B,2,FALSE)</f>
        <v>Wytheville Community College</v>
      </c>
      <c r="H1989" s="33" t="str">
        <f>VLOOKUP(C1989,'[1]Fund Lookup'!B:C,2,FALSE)</f>
        <v>Higher Education Operating</v>
      </c>
      <c r="I1989" s="35" t="s">
        <v>2307</v>
      </c>
      <c r="J1989" s="33" t="str">
        <f>VLOOKUP(I1989,'[1]Table B'!A:B,2,FALSE)</f>
        <v>CU-HE-Non-specific Activity</v>
      </c>
      <c r="K1989" s="9" t="str">
        <f t="shared" si="95"/>
        <v>500-CU-HE-Non-specific Activity</v>
      </c>
      <c r="L1989" s="9" t="str">
        <f>IFERROR(VLOOKUP(A1989,'[1]VAC as of March 2024'!A:K,11,FALSE),"No")</f>
        <v>No</v>
      </c>
      <c r="M1989" s="9" t="s">
        <v>2240</v>
      </c>
      <c r="Q1989" s="2"/>
    </row>
    <row r="1990" spans="1:17" x14ac:dyDescent="0.25">
      <c r="A1990" s="33" t="str">
        <f t="shared" si="93"/>
        <v>2880003010</v>
      </c>
      <c r="B1990" s="33" t="s">
        <v>2404</v>
      </c>
      <c r="C1990" s="33" t="s">
        <v>775</v>
      </c>
      <c r="D1990" s="9" t="str">
        <f t="shared" si="94"/>
        <v>288003010</v>
      </c>
      <c r="E1990" s="34">
        <v>28800</v>
      </c>
      <c r="F1990" s="34">
        <v>3010</v>
      </c>
      <c r="G1990" s="9" t="str">
        <f>VLOOKUP(B1990,'[1]Business Unit Lookup'!A:B,2,FALSE)</f>
        <v>Wytheville Community College</v>
      </c>
      <c r="H1990" s="33" t="str">
        <f>VLOOKUP(C1990,'[1]Fund Lookup'!B:C,2,FALSE)</f>
        <v>Higher Education Federal</v>
      </c>
      <c r="I1990" s="35" t="s">
        <v>2307</v>
      </c>
      <c r="J1990" s="33" t="str">
        <f>VLOOKUP(I1990,'[1]Table B'!A:B,2,FALSE)</f>
        <v>CU-HE-Non-specific Activity</v>
      </c>
      <c r="K1990" s="9" t="str">
        <f t="shared" si="95"/>
        <v>500-CU-HE-Non-specific Activity</v>
      </c>
      <c r="L1990" s="9" t="str">
        <f>IFERROR(VLOOKUP(A1990,'[1]VAC as of March 2024'!A:K,11,FALSE),"No")</f>
        <v>No</v>
      </c>
      <c r="M1990" s="9" t="s">
        <v>2248</v>
      </c>
      <c r="Q1990" s="2"/>
    </row>
    <row r="1991" spans="1:17" x14ac:dyDescent="0.25">
      <c r="A1991" s="33" t="str">
        <f t="shared" si="93"/>
        <v>2880003014</v>
      </c>
      <c r="B1991" s="40" t="s">
        <v>2404</v>
      </c>
      <c r="C1991" s="36" t="s">
        <v>8370</v>
      </c>
      <c r="D1991" s="9" t="str">
        <f t="shared" si="94"/>
        <v>288003014</v>
      </c>
      <c r="E1991" s="40">
        <v>28800</v>
      </c>
      <c r="F1991" s="37">
        <v>3014</v>
      </c>
      <c r="G1991" s="9" t="str">
        <f>VLOOKUP(B1991,'[1]Business Unit Lookup'!A:B,2,FALSE)</f>
        <v>Wytheville Community College</v>
      </c>
      <c r="H1991" s="33" t="str">
        <f>VLOOKUP(C1991,'[1]Fund Lookup'!B:C,2,FALSE)</f>
        <v>SuplmntlSupptUnderARP-COVID-19</v>
      </c>
      <c r="I1991" s="35" t="s">
        <v>2307</v>
      </c>
      <c r="J1991" s="33" t="str">
        <f>VLOOKUP(I1991,'[1]Table B'!A:B,2,FALSE)</f>
        <v>CU-HE-Non-specific Activity</v>
      </c>
      <c r="K1991" s="9" t="str">
        <f t="shared" si="95"/>
        <v>500-CU-HE-Non-specific Activity</v>
      </c>
      <c r="L1991" s="9" t="str">
        <f>IFERROR(VLOOKUP(A1991,'[1]VAC as of March 2024'!A:K,11,FALSE),"No")</f>
        <v>No</v>
      </c>
      <c r="M1991" s="38" t="s">
        <v>5493</v>
      </c>
      <c r="O1991" s="38"/>
      <c r="P1991" s="38"/>
      <c r="Q1991" s="81"/>
    </row>
    <row r="1992" spans="1:17" x14ac:dyDescent="0.25">
      <c r="A1992" s="33" t="str">
        <f t="shared" si="93"/>
        <v>2880003020</v>
      </c>
      <c r="B1992" s="33" t="s">
        <v>2404</v>
      </c>
      <c r="C1992" s="33" t="s">
        <v>778</v>
      </c>
      <c r="D1992" s="9" t="str">
        <f t="shared" si="94"/>
        <v>288003020</v>
      </c>
      <c r="E1992" s="34">
        <v>28800</v>
      </c>
      <c r="F1992" s="34">
        <v>3020</v>
      </c>
      <c r="G1992" s="9" t="str">
        <f>VLOOKUP(B1992,'[1]Business Unit Lookup'!A:B,2,FALSE)</f>
        <v>Wytheville Community College</v>
      </c>
      <c r="H1992" s="33" t="str">
        <f>VLOOKUP(C1992,'[1]Fund Lookup'!B:C,2,FALSE)</f>
        <v>Foundation/Othr Grants/Cntrcts</v>
      </c>
      <c r="I1992" s="35" t="s">
        <v>2307</v>
      </c>
      <c r="J1992" s="33" t="str">
        <f>VLOOKUP(I1992,'[1]Table B'!A:B,2,FALSE)</f>
        <v>CU-HE-Non-specific Activity</v>
      </c>
      <c r="K1992" s="9" t="str">
        <f t="shared" si="95"/>
        <v>500-CU-HE-Non-specific Activity</v>
      </c>
      <c r="L1992" s="9" t="str">
        <f>IFERROR(VLOOKUP(A1992,'[1]VAC as of March 2024'!A:K,11,FALSE),"No")</f>
        <v>No</v>
      </c>
      <c r="M1992" s="9" t="s">
        <v>2248</v>
      </c>
      <c r="Q1992" s="2"/>
    </row>
    <row r="1993" spans="1:17" x14ac:dyDescent="0.25">
      <c r="A1993" s="33" t="str">
        <f t="shared" si="93"/>
        <v>2880003030</v>
      </c>
      <c r="B1993" s="33" t="s">
        <v>2404</v>
      </c>
      <c r="C1993" s="33" t="s">
        <v>780</v>
      </c>
      <c r="D1993" s="9" t="str">
        <f t="shared" si="94"/>
        <v>288003030</v>
      </c>
      <c r="E1993" s="34">
        <v>28800</v>
      </c>
      <c r="F1993" s="34">
        <v>3030</v>
      </c>
      <c r="G1993" s="9" t="str">
        <f>VLOOKUP(B1993,'[1]Business Unit Lookup'!A:B,2,FALSE)</f>
        <v>Wytheville Community College</v>
      </c>
      <c r="H1993" s="33" t="str">
        <f>VLOOKUP(C1993,'[1]Fund Lookup'!B:C,2,FALSE)</f>
        <v>Indirect Cost Recovery</v>
      </c>
      <c r="I1993" s="35" t="s">
        <v>2307</v>
      </c>
      <c r="J1993" s="33" t="str">
        <f>VLOOKUP(I1993,'[1]Table B'!A:B,2,FALSE)</f>
        <v>CU-HE-Non-specific Activity</v>
      </c>
      <c r="K1993" s="9" t="str">
        <f t="shared" si="95"/>
        <v>500-CU-HE-Non-specific Activity</v>
      </c>
      <c r="L1993" s="9" t="str">
        <f>IFERROR(VLOOKUP(A1993,'[1]VAC as of March 2024'!A:K,11,FALSE),"No")</f>
        <v>No</v>
      </c>
      <c r="M1993" s="9" t="s">
        <v>2240</v>
      </c>
      <c r="Q1993" s="2"/>
    </row>
    <row r="1994" spans="1:17" x14ac:dyDescent="0.25">
      <c r="A1994" s="33" t="str">
        <f t="shared" si="93"/>
        <v>2880003040</v>
      </c>
      <c r="B1994" s="87" t="s">
        <v>2404</v>
      </c>
      <c r="C1994" s="36" t="s">
        <v>8347</v>
      </c>
      <c r="D1994" s="9" t="str">
        <f t="shared" si="94"/>
        <v>288003040</v>
      </c>
      <c r="E1994" s="87">
        <v>28800</v>
      </c>
      <c r="F1994" s="37">
        <v>3040</v>
      </c>
      <c r="G1994" s="9" t="str">
        <f>VLOOKUP(B1994,'[1]Business Unit Lookup'!A:B,2,FALSE)</f>
        <v>Wytheville Community College</v>
      </c>
      <c r="H1994" s="33" t="str">
        <f>VLOOKUP(C1994,'[1]Fund Lookup'!B:C,2,FALSE)</f>
        <v>Institutional Reserve Fund</v>
      </c>
      <c r="I1994" s="35" t="s">
        <v>2307</v>
      </c>
      <c r="J1994" s="33" t="str">
        <f>VLOOKUP(I1994,'[1]Table B'!A:B,2,FALSE)</f>
        <v>CU-HE-Non-specific Activity</v>
      </c>
      <c r="K1994" s="9" t="str">
        <f t="shared" si="95"/>
        <v>500-CU-HE-Non-specific Activity</v>
      </c>
      <c r="L1994" s="9" t="str">
        <f>IFERROR(VLOOKUP(A1994,'[1]VAC as of March 2024'!A:K,11,FALSE),"No")</f>
        <v>No</v>
      </c>
      <c r="M1994" s="37" t="s">
        <v>2240</v>
      </c>
      <c r="O1994" s="38"/>
      <c r="P1994" s="38"/>
      <c r="Q1994" s="2"/>
    </row>
    <row r="1995" spans="1:17" x14ac:dyDescent="0.25">
      <c r="A1995" s="33" t="str">
        <f t="shared" si="93"/>
        <v>2880003060</v>
      </c>
      <c r="B1995" s="33" t="s">
        <v>2404</v>
      </c>
      <c r="C1995" s="33" t="s">
        <v>785</v>
      </c>
      <c r="D1995" s="9" t="str">
        <f t="shared" si="94"/>
        <v>288003060</v>
      </c>
      <c r="E1995" s="34">
        <v>28800</v>
      </c>
      <c r="F1995" s="34">
        <v>3060</v>
      </c>
      <c r="G1995" s="9" t="str">
        <f>VLOOKUP(B1995,'[1]Business Unit Lookup'!A:B,2,FALSE)</f>
        <v>Wytheville Community College</v>
      </c>
      <c r="H1995" s="33" t="str">
        <f>VLOOKUP(C1995,'[1]Fund Lookup'!B:C,2,FALSE)</f>
        <v>Auxiliary Enterprise</v>
      </c>
      <c r="I1995" s="35" t="s">
        <v>2307</v>
      </c>
      <c r="J1995" s="33" t="str">
        <f>VLOOKUP(I1995,'[1]Table B'!A:B,2,FALSE)</f>
        <v>CU-HE-Non-specific Activity</v>
      </c>
      <c r="K1995" s="9" t="str">
        <f t="shared" si="95"/>
        <v>500-CU-HE-Non-specific Activity</v>
      </c>
      <c r="L1995" s="9" t="str">
        <f>IFERROR(VLOOKUP(A1995,'[1]VAC as of March 2024'!A:K,11,FALSE),"No")</f>
        <v>No</v>
      </c>
      <c r="M1995" s="9" t="s">
        <v>2240</v>
      </c>
      <c r="Q1995" s="2"/>
    </row>
    <row r="1996" spans="1:17" x14ac:dyDescent="0.25">
      <c r="A1996" s="33" t="str">
        <f t="shared" si="93"/>
        <v>2880003080</v>
      </c>
      <c r="B1996" s="33" t="s">
        <v>2404</v>
      </c>
      <c r="C1996" s="33" t="s">
        <v>790</v>
      </c>
      <c r="D1996" s="9" t="str">
        <f t="shared" si="94"/>
        <v>288003080</v>
      </c>
      <c r="E1996" s="34">
        <v>28800</v>
      </c>
      <c r="F1996" s="34">
        <v>3080</v>
      </c>
      <c r="G1996" s="9" t="str">
        <f>VLOOKUP(B1996,'[1]Business Unit Lookup'!A:B,2,FALSE)</f>
        <v>Wytheville Community College</v>
      </c>
      <c r="H1996" s="33" t="str">
        <f>VLOOKUP(C1996,'[1]Fund Lookup'!B:C,2,FALSE)</f>
        <v>Work Study</v>
      </c>
      <c r="I1996" s="35" t="s">
        <v>2307</v>
      </c>
      <c r="J1996" s="33" t="str">
        <f>VLOOKUP(I1996,'[1]Table B'!A:B,2,FALSE)</f>
        <v>CU-HE-Non-specific Activity</v>
      </c>
      <c r="K1996" s="9" t="str">
        <f t="shared" si="95"/>
        <v>500-CU-HE-Non-specific Activity</v>
      </c>
      <c r="L1996" s="9" t="str">
        <f>IFERROR(VLOOKUP(A1996,'[1]VAC as of March 2024'!A:K,11,FALSE),"No")</f>
        <v>No</v>
      </c>
      <c r="M1996" s="9" t="s">
        <v>2248</v>
      </c>
      <c r="Q1996" s="2"/>
    </row>
    <row r="1997" spans="1:17" x14ac:dyDescent="0.25">
      <c r="A1997" s="33" t="str">
        <f t="shared" si="93"/>
        <v>2880003170</v>
      </c>
      <c r="B1997" s="33" t="s">
        <v>2404</v>
      </c>
      <c r="C1997" s="33" t="s">
        <v>809</v>
      </c>
      <c r="D1997" s="9" t="str">
        <f t="shared" si="94"/>
        <v>288003170</v>
      </c>
      <c r="E1997" s="34">
        <v>28800</v>
      </c>
      <c r="F1997" s="34">
        <v>3170</v>
      </c>
      <c r="G1997" s="9" t="str">
        <f>VLOOKUP(B1997,'[1]Business Unit Lookup'!A:B,2,FALSE)</f>
        <v>Wytheville Community College</v>
      </c>
      <c r="H1997" s="33" t="str">
        <f>VLOOKUP(C1997,'[1]Fund Lookup'!B:C,2,FALSE)</f>
        <v>Student Financial Assistance</v>
      </c>
      <c r="I1997" s="35" t="s">
        <v>2307</v>
      </c>
      <c r="J1997" s="33" t="str">
        <f>VLOOKUP(I1997,'[1]Table B'!A:B,2,FALSE)</f>
        <v>CU-HE-Non-specific Activity</v>
      </c>
      <c r="K1997" s="9" t="str">
        <f t="shared" si="95"/>
        <v>500-CU-HE-Non-specific Activity</v>
      </c>
      <c r="L1997" s="9" t="str">
        <f>IFERROR(VLOOKUP(A1997,'[1]VAC as of March 2024'!A:K,11,FALSE),"No")</f>
        <v>No</v>
      </c>
      <c r="M1997" s="9" t="s">
        <v>2240</v>
      </c>
      <c r="Q1997" s="2"/>
    </row>
    <row r="1998" spans="1:17" x14ac:dyDescent="0.25">
      <c r="A1998" s="33" t="str">
        <f t="shared" si="93"/>
        <v>2880003190</v>
      </c>
      <c r="B1998" s="33" t="s">
        <v>2404</v>
      </c>
      <c r="C1998" s="33" t="s">
        <v>811</v>
      </c>
      <c r="D1998" s="9" t="str">
        <f t="shared" si="94"/>
        <v>288003190</v>
      </c>
      <c r="E1998" s="34">
        <v>28800</v>
      </c>
      <c r="F1998" s="34">
        <v>3190</v>
      </c>
      <c r="G1998" s="9" t="str">
        <f>VLOOKUP(B1998,'[1]Business Unit Lookup'!A:B,2,FALSE)</f>
        <v>Wytheville Community College</v>
      </c>
      <c r="H1998" s="33" t="str">
        <f>VLOOKUP(C1998,'[1]Fund Lookup'!B:C,2,FALSE)</f>
        <v>Workforce Development Program</v>
      </c>
      <c r="I1998" s="35" t="s">
        <v>2307</v>
      </c>
      <c r="J1998" s="33" t="str">
        <f>VLOOKUP(I1998,'[1]Table B'!A:B,2,FALSE)</f>
        <v>CU-HE-Non-specific Activity</v>
      </c>
      <c r="K1998" s="9" t="str">
        <f t="shared" si="95"/>
        <v>500-CU-HE-Non-specific Activity</v>
      </c>
      <c r="L1998" s="9" t="str">
        <f>IFERROR(VLOOKUP(A1998,'[1]VAC as of March 2024'!A:K,11,FALSE),"No")</f>
        <v>No</v>
      </c>
      <c r="M1998" s="9" t="s">
        <v>2240</v>
      </c>
      <c r="Q1998" s="2"/>
    </row>
    <row r="1999" spans="1:17" ht="15.75" x14ac:dyDescent="0.25">
      <c r="A1999" s="33" t="str">
        <f t="shared" si="93"/>
        <v>2880003210</v>
      </c>
      <c r="B1999" s="43" t="s">
        <v>2404</v>
      </c>
      <c r="C1999" s="36" t="s">
        <v>6135</v>
      </c>
      <c r="D1999" s="9" t="str">
        <f t="shared" si="94"/>
        <v>288003210</v>
      </c>
      <c r="E1999" s="44">
        <v>28800</v>
      </c>
      <c r="F1999" s="37">
        <v>3210</v>
      </c>
      <c r="G1999" s="9" t="str">
        <f>VLOOKUP(B1999,'[1]Business Unit Lookup'!A:B,2,FALSE)</f>
        <v>Wytheville Community College</v>
      </c>
      <c r="H1999" s="33" t="str">
        <f>VLOOKUP(C1999,'[1]Fund Lookup'!B:C,2,FALSE)</f>
        <v>ARP-CrvStLoclFisRecFd-COVID-19</v>
      </c>
      <c r="I1999" s="35" t="s">
        <v>2307</v>
      </c>
      <c r="J1999" s="33" t="str">
        <f>VLOOKUP(I1999,'[1]Table B'!A:B,2,FALSE)</f>
        <v>CU-HE-Non-specific Activity</v>
      </c>
      <c r="K1999" s="9" t="str">
        <f t="shared" si="95"/>
        <v>500-CU-HE-Non-specific Activity</v>
      </c>
      <c r="L1999" s="9" t="str">
        <f>IFERROR(VLOOKUP(A1999,'[1]VAC as of March 2024'!A:K,11,FALSE),"No")</f>
        <v>No</v>
      </c>
      <c r="M1999" s="38" t="s">
        <v>5493</v>
      </c>
      <c r="O1999" s="38"/>
      <c r="P1999" s="38"/>
      <c r="Q1999" s="2"/>
    </row>
    <row r="2000" spans="1:17" x14ac:dyDescent="0.25">
      <c r="A2000" s="33" t="str">
        <f t="shared" si="93"/>
        <v>2880003230</v>
      </c>
      <c r="B2000" s="33" t="s">
        <v>2404</v>
      </c>
      <c r="C2000" s="33" t="s">
        <v>6136</v>
      </c>
      <c r="D2000" s="9" t="str">
        <f t="shared" si="94"/>
        <v>288003230</v>
      </c>
      <c r="E2000" s="34">
        <v>28800</v>
      </c>
      <c r="F2000" s="34">
        <v>3230</v>
      </c>
      <c r="G2000" s="9" t="str">
        <f>VLOOKUP(B2000,'[1]Business Unit Lookup'!A:B,2,FALSE)</f>
        <v>Wytheville Community College</v>
      </c>
      <c r="H2000" s="33" t="str">
        <f>VLOOKUP(C2000,'[1]Fund Lookup'!B:C,2,FALSE)</f>
        <v>Epi&amp;LabCpctyInfctsDis-COVID-19</v>
      </c>
      <c r="I2000" s="35" t="s">
        <v>2307</v>
      </c>
      <c r="J2000" s="33" t="str">
        <f>VLOOKUP(I2000,'[1]Table B'!A:B,2,FALSE)</f>
        <v>CU-HE-Non-specific Activity</v>
      </c>
      <c r="K2000" s="9" t="str">
        <f t="shared" si="95"/>
        <v>500-CU-HE-Non-specific Activity</v>
      </c>
      <c r="L2000" s="9" t="str">
        <f>IFERROR(VLOOKUP(A2000,'[1]VAC as of March 2024'!A:K,11,FALSE),"No")</f>
        <v>No</v>
      </c>
      <c r="M2000" s="9" t="s">
        <v>5493</v>
      </c>
      <c r="Q2000" s="2"/>
    </row>
    <row r="2001" spans="1:17" x14ac:dyDescent="0.25">
      <c r="A2001" s="33" t="str">
        <f t="shared" si="93"/>
        <v>2880003280</v>
      </c>
      <c r="B2001" s="33" t="s">
        <v>2404</v>
      </c>
      <c r="C2001" s="33" t="s">
        <v>5559</v>
      </c>
      <c r="D2001" s="9" t="str">
        <f t="shared" si="94"/>
        <v>288003280</v>
      </c>
      <c r="E2001" s="34">
        <v>28800</v>
      </c>
      <c r="F2001" s="34">
        <v>3280</v>
      </c>
      <c r="G2001" s="9" t="str">
        <f>VLOOKUP(B2001,'[1]Business Unit Lookup'!A:B,2,FALSE)</f>
        <v>Wytheville Community College</v>
      </c>
      <c r="H2001" s="33" t="str">
        <f>VLOOKUP(C2001,'[1]Fund Lookup'!B:C,2,FALSE)</f>
        <v>CoronavrsEmrSpplFdPrg-COVID-19</v>
      </c>
      <c r="I2001" s="35" t="s">
        <v>2307</v>
      </c>
      <c r="J2001" s="33" t="str">
        <f>VLOOKUP(I2001,'[1]Table B'!A:B,2,FALSE)</f>
        <v>CU-HE-Non-specific Activity</v>
      </c>
      <c r="K2001" s="9" t="str">
        <f t="shared" si="95"/>
        <v>500-CU-HE-Non-specific Activity</v>
      </c>
      <c r="L2001" s="9" t="str">
        <f>IFERROR(VLOOKUP(A2001,'[1]VAC as of March 2024'!A:K,11,FALSE),"No")</f>
        <v>No</v>
      </c>
      <c r="M2001" s="9" t="s">
        <v>5493</v>
      </c>
      <c r="Q2001" s="2"/>
    </row>
    <row r="2002" spans="1:17" x14ac:dyDescent="0.25">
      <c r="A2002" s="33" t="str">
        <f t="shared" si="93"/>
        <v>2880003390</v>
      </c>
      <c r="B2002" s="33" t="s">
        <v>2404</v>
      </c>
      <c r="C2002" s="33" t="s">
        <v>5575</v>
      </c>
      <c r="D2002" s="9" t="str">
        <f t="shared" si="94"/>
        <v>288003390</v>
      </c>
      <c r="E2002" s="34">
        <v>28800</v>
      </c>
      <c r="F2002" s="34">
        <v>3390</v>
      </c>
      <c r="G2002" s="9" t="str">
        <f>VLOOKUP(B2002,'[1]Business Unit Lookup'!A:B,2,FALSE)</f>
        <v>Wytheville Community College</v>
      </c>
      <c r="H2002" s="33" t="str">
        <f>VLOOKUP(C2002,'[1]Fund Lookup'!B:C,2,FALSE)</f>
        <v>Strngthning Inst Prgm-COVID-19</v>
      </c>
      <c r="I2002" s="35" t="s">
        <v>2307</v>
      </c>
      <c r="J2002" s="33" t="str">
        <f>VLOOKUP(I2002,'[1]Table B'!A:B,2,FALSE)</f>
        <v>CU-HE-Non-specific Activity</v>
      </c>
      <c r="K2002" s="9" t="str">
        <f t="shared" si="95"/>
        <v>500-CU-HE-Non-specific Activity</v>
      </c>
      <c r="L2002" s="9" t="str">
        <f>IFERROR(VLOOKUP(A2002,'[1]VAC as of March 2024'!A:K,11,FALSE),"No")</f>
        <v>No</v>
      </c>
      <c r="M2002" s="9" t="s">
        <v>5493</v>
      </c>
      <c r="Q2002" s="2"/>
    </row>
    <row r="2003" spans="1:17" x14ac:dyDescent="0.25">
      <c r="A2003" s="33" t="str">
        <f t="shared" si="93"/>
        <v>2880003410</v>
      </c>
      <c r="B2003" s="40" t="s">
        <v>2404</v>
      </c>
      <c r="C2003" s="36" t="s">
        <v>5581</v>
      </c>
      <c r="D2003" s="9" t="str">
        <f t="shared" si="94"/>
        <v>288003410</v>
      </c>
      <c r="E2003" s="40">
        <v>28800</v>
      </c>
      <c r="F2003" s="37">
        <v>3410</v>
      </c>
      <c r="G2003" s="9" t="str">
        <f>VLOOKUP(B2003,'[1]Business Unit Lookup'!A:B,2,FALSE)</f>
        <v>Wytheville Community College</v>
      </c>
      <c r="H2003" s="33" t="str">
        <f>VLOOKUP(C2003,'[1]Fund Lookup'!B:C,2,FALSE)</f>
        <v>GEER Fund - COVID-19</v>
      </c>
      <c r="I2003" s="35" t="s">
        <v>2307</v>
      </c>
      <c r="J2003" s="33" t="str">
        <f>VLOOKUP(I2003,'[1]Table B'!A:B,2,FALSE)</f>
        <v>CU-HE-Non-specific Activity</v>
      </c>
      <c r="K2003" s="9" t="str">
        <f t="shared" si="95"/>
        <v>500-CU-HE-Non-specific Activity</v>
      </c>
      <c r="L2003" s="9" t="str">
        <f>IFERROR(VLOOKUP(A2003,'[1]VAC as of March 2024'!A:K,11,FALSE),"No")</f>
        <v>No</v>
      </c>
      <c r="M2003" s="38" t="s">
        <v>5493</v>
      </c>
      <c r="O2003" s="38"/>
      <c r="P2003" s="38"/>
      <c r="Q2003" s="82"/>
    </row>
    <row r="2004" spans="1:17" x14ac:dyDescent="0.25">
      <c r="A2004" s="33" t="str">
        <f t="shared" si="93"/>
        <v>2880003420</v>
      </c>
      <c r="B2004" s="33" t="s">
        <v>2404</v>
      </c>
      <c r="C2004" s="33" t="s">
        <v>5584</v>
      </c>
      <c r="D2004" s="9" t="str">
        <f t="shared" si="94"/>
        <v>288003420</v>
      </c>
      <c r="E2004" s="34">
        <v>28800</v>
      </c>
      <c r="F2004" s="34">
        <v>3420</v>
      </c>
      <c r="G2004" s="9" t="str">
        <f>VLOOKUP(B2004,'[1]Business Unit Lookup'!A:B,2,FALSE)</f>
        <v>Wytheville Community College</v>
      </c>
      <c r="H2004" s="33" t="str">
        <f>VLOOKUP(C2004,'[1]Fund Lookup'!B:C,2,FALSE)</f>
        <v>Caresactrlffd-General-Covid-19</v>
      </c>
      <c r="I2004" s="35" t="s">
        <v>2307</v>
      </c>
      <c r="J2004" s="33" t="str">
        <f>VLOOKUP(I2004,'[1]Table B'!A:B,2,FALSE)</f>
        <v>CU-HE-Non-specific Activity</v>
      </c>
      <c r="K2004" s="9" t="str">
        <f t="shared" si="95"/>
        <v>500-CU-HE-Non-specific Activity</v>
      </c>
      <c r="L2004" s="9" t="str">
        <f>IFERROR(VLOOKUP(A2004,'[1]VAC as of March 2024'!A:K,11,FALSE),"No")</f>
        <v>No</v>
      </c>
      <c r="M2004" s="9" t="s">
        <v>5493</v>
      </c>
      <c r="Q2004" s="2"/>
    </row>
    <row r="2005" spans="1:17" x14ac:dyDescent="0.25">
      <c r="A2005" s="33" t="str">
        <f t="shared" si="93"/>
        <v>2880003440</v>
      </c>
      <c r="B2005" s="33" t="s">
        <v>2404</v>
      </c>
      <c r="C2005" s="33" t="s">
        <v>5370</v>
      </c>
      <c r="D2005" s="9" t="str">
        <f t="shared" si="94"/>
        <v>288003440</v>
      </c>
      <c r="E2005" s="34">
        <v>28800</v>
      </c>
      <c r="F2005" s="34">
        <v>3440</v>
      </c>
      <c r="G2005" s="9" t="str">
        <f>VLOOKUP(B2005,'[1]Business Unit Lookup'!A:B,2,FALSE)</f>
        <v>Wytheville Community College</v>
      </c>
      <c r="H2005" s="33" t="str">
        <f>VLOOKUP(C2005,'[1]Fund Lookup'!B:C,2,FALSE)</f>
        <v>EduStabFund-Students-COVID-19</v>
      </c>
      <c r="I2005" s="35" t="s">
        <v>2307</v>
      </c>
      <c r="J2005" s="33" t="str">
        <f>VLOOKUP(I2005,'[1]Table B'!A:B,2,FALSE)</f>
        <v>CU-HE-Non-specific Activity</v>
      </c>
      <c r="K2005" s="9" t="str">
        <f t="shared" si="95"/>
        <v>500-CU-HE-Non-specific Activity</v>
      </c>
      <c r="L2005" s="9" t="str">
        <f>IFERROR(VLOOKUP(A2005,'[1]VAC as of March 2024'!A:K,11,FALSE),"No")</f>
        <v>No</v>
      </c>
      <c r="M2005" s="9" t="s">
        <v>5493</v>
      </c>
      <c r="Q2005" s="2"/>
    </row>
    <row r="2006" spans="1:17" x14ac:dyDescent="0.25">
      <c r="A2006" s="33" t="str">
        <f t="shared" si="93"/>
        <v>2880003460</v>
      </c>
      <c r="B2006" s="35" t="s">
        <v>2404</v>
      </c>
      <c r="C2006" s="36" t="s">
        <v>8470</v>
      </c>
      <c r="D2006" s="9" t="str">
        <f t="shared" si="94"/>
        <v>288003460</v>
      </c>
      <c r="E2006" s="35">
        <v>28800</v>
      </c>
      <c r="F2006" s="37">
        <v>3460</v>
      </c>
      <c r="G2006" s="9" t="str">
        <f>VLOOKUP(B2006,'[1]Business Unit Lookup'!A:B,2,FALSE)</f>
        <v>Wytheville Community College</v>
      </c>
      <c r="H2006" s="33" t="str">
        <f>VLOOKUP(C2006,'[1]Fund Lookup'!B:C,2,FALSE)</f>
        <v>Innovative internship Fund</v>
      </c>
      <c r="I2006" s="35" t="s">
        <v>2307</v>
      </c>
      <c r="J2006" s="33" t="str">
        <f>VLOOKUP(I2006,'[1]Table B'!A:B,2,FALSE)</f>
        <v>CU-HE-Non-specific Activity</v>
      </c>
      <c r="K2006" s="9" t="str">
        <f t="shared" si="95"/>
        <v>500-CU-HE-Non-specific Activity</v>
      </c>
      <c r="L2006" s="9" t="str">
        <f>IFERROR(VLOOKUP(A2006,'[1]VAC as of March 2024'!A:K,11,FALSE),"No")</f>
        <v>No</v>
      </c>
      <c r="M2006" s="38" t="s">
        <v>2240</v>
      </c>
      <c r="O2006" s="38"/>
      <c r="P2006" s="38"/>
      <c r="Q2006" s="2"/>
    </row>
    <row r="2007" spans="1:17" x14ac:dyDescent="0.25">
      <c r="A2007" s="33" t="str">
        <f t="shared" si="93"/>
        <v>2880003490</v>
      </c>
      <c r="B2007" s="35" t="s">
        <v>2404</v>
      </c>
      <c r="C2007" s="36" t="s">
        <v>8475</v>
      </c>
      <c r="D2007" s="9" t="str">
        <f t="shared" si="94"/>
        <v>288003490</v>
      </c>
      <c r="E2007" s="35">
        <v>28800</v>
      </c>
      <c r="F2007" s="37">
        <v>3490</v>
      </c>
      <c r="G2007" s="9" t="str">
        <f>VLOOKUP(B2007,'[1]Business Unit Lookup'!A:B,2,FALSE)</f>
        <v>Wytheville Community College</v>
      </c>
      <c r="H2007" s="33" t="str">
        <f>VLOOKUP(C2007,'[1]Fund Lookup'!B:C,2,FALSE)</f>
        <v>NewEconomyWrkfrcCrdntlGrntFnd</v>
      </c>
      <c r="I2007" s="35" t="s">
        <v>2307</v>
      </c>
      <c r="J2007" s="33" t="str">
        <f>VLOOKUP(I2007,'[1]Table B'!A:B,2,FALSE)</f>
        <v>CU-HE-Non-specific Activity</v>
      </c>
      <c r="K2007" s="9" t="str">
        <f t="shared" si="95"/>
        <v>500-CU-HE-Non-specific Activity</v>
      </c>
      <c r="L2007" s="9" t="str">
        <f>IFERROR(VLOOKUP(A2007,'[1]VAC as of March 2024'!A:K,11,FALSE),"No")</f>
        <v>No</v>
      </c>
      <c r="M2007" s="38" t="s">
        <v>2240</v>
      </c>
      <c r="O2007" s="38"/>
      <c r="P2007" s="38"/>
      <c r="Q2007" s="2"/>
    </row>
    <row r="2008" spans="1:17" x14ac:dyDescent="0.25">
      <c r="A2008" s="33" t="str">
        <f t="shared" si="93"/>
        <v>2880003690</v>
      </c>
      <c r="B2008" s="33" t="s">
        <v>2404</v>
      </c>
      <c r="C2008" s="33" t="s">
        <v>5373</v>
      </c>
      <c r="D2008" s="9" t="str">
        <f t="shared" si="94"/>
        <v>288003690</v>
      </c>
      <c r="E2008" s="34">
        <v>28800</v>
      </c>
      <c r="F2008" s="34">
        <v>3690</v>
      </c>
      <c r="G2008" s="9" t="str">
        <f>VLOOKUP(B2008,'[1]Business Unit Lookup'!A:B,2,FALSE)</f>
        <v>Wytheville Community College</v>
      </c>
      <c r="H2008" s="33" t="str">
        <f>VLOOKUP(C2008,'[1]Fund Lookup'!B:C,2,FALSE)</f>
        <v>EduStabFund-Institutn-COVID-19</v>
      </c>
      <c r="I2008" s="35" t="s">
        <v>2307</v>
      </c>
      <c r="J2008" s="33" t="str">
        <f>VLOOKUP(I2008,'[1]Table B'!A:B,2,FALSE)</f>
        <v>CU-HE-Non-specific Activity</v>
      </c>
      <c r="K2008" s="9" t="str">
        <f t="shared" si="95"/>
        <v>500-CU-HE-Non-specific Activity</v>
      </c>
      <c r="L2008" s="9" t="str">
        <f>IFERROR(VLOOKUP(A2008,'[1]VAC as of March 2024'!A:K,11,FALSE),"No")</f>
        <v>No</v>
      </c>
      <c r="M2008" s="9" t="s">
        <v>5493</v>
      </c>
      <c r="Q2008" s="2"/>
    </row>
    <row r="2009" spans="1:17" x14ac:dyDescent="0.25">
      <c r="A2009" s="33" t="str">
        <f t="shared" si="93"/>
        <v>2880003860</v>
      </c>
      <c r="B2009" s="36" t="s">
        <v>2404</v>
      </c>
      <c r="C2009" s="36" t="s">
        <v>863</v>
      </c>
      <c r="D2009" s="9" t="str">
        <f t="shared" si="94"/>
        <v>288003860</v>
      </c>
      <c r="E2009" s="41">
        <v>28800</v>
      </c>
      <c r="F2009" s="37">
        <v>3860</v>
      </c>
      <c r="G2009" s="9" t="str">
        <f>VLOOKUP(B2009,'[1]Business Unit Lookup'!A:B,2,FALSE)</f>
        <v>Wytheville Community College</v>
      </c>
      <c r="H2009" s="33" t="str">
        <f>VLOOKUP(C2009,'[1]Fund Lookup'!B:C,2,FALSE)</f>
        <v>Rcycl Matl Sale-Non-Gen/Fed-HE</v>
      </c>
      <c r="I2009" s="35" t="s">
        <v>2307</v>
      </c>
      <c r="J2009" s="33" t="str">
        <f>VLOOKUP(I2009,'[1]Table B'!A:B,2,FALSE)</f>
        <v>CU-HE-Non-specific Activity</v>
      </c>
      <c r="K2009" s="9" t="str">
        <f t="shared" si="95"/>
        <v>500-CU-HE-Non-specific Activity</v>
      </c>
      <c r="L2009" s="9" t="str">
        <f>IFERROR(VLOOKUP(A2009,'[1]VAC as of March 2024'!A:K,11,FALSE),"No")</f>
        <v>No</v>
      </c>
      <c r="M2009" s="38" t="s">
        <v>2240</v>
      </c>
      <c r="O2009" s="38"/>
      <c r="P2009" s="38"/>
      <c r="Q2009" s="2"/>
    </row>
    <row r="2010" spans="1:17" x14ac:dyDescent="0.25">
      <c r="A2010" s="33" t="str">
        <f t="shared" si="93"/>
        <v>2880003870</v>
      </c>
      <c r="B2010" s="33" t="s">
        <v>2404</v>
      </c>
      <c r="C2010" s="33" t="s">
        <v>865</v>
      </c>
      <c r="D2010" s="9" t="str">
        <f t="shared" si="94"/>
        <v>288003870</v>
      </c>
      <c r="E2010" s="34">
        <v>28800</v>
      </c>
      <c r="F2010" s="34">
        <v>3870</v>
      </c>
      <c r="G2010" s="9" t="str">
        <f>VLOOKUP(B2010,'[1]Business Unit Lookup'!A:B,2,FALSE)</f>
        <v>Wytheville Community College</v>
      </c>
      <c r="H2010" s="33" t="str">
        <f>VLOOKUP(C2010,'[1]Fund Lookup'!B:C,2,FALSE)</f>
        <v>Srplus Supp&amp;Equip Sales-Gen-HE</v>
      </c>
      <c r="I2010" s="35" t="s">
        <v>2307</v>
      </c>
      <c r="J2010" s="33" t="str">
        <f>VLOOKUP(I2010,'[1]Table B'!A:B,2,FALSE)</f>
        <v>CU-HE-Non-specific Activity</v>
      </c>
      <c r="K2010" s="9" t="str">
        <f t="shared" si="95"/>
        <v>500-CU-HE-Non-specific Activity</v>
      </c>
      <c r="L2010" s="9" t="str">
        <f>IFERROR(VLOOKUP(A2010,'[1]VAC as of March 2024'!A:K,11,FALSE),"No")</f>
        <v>No</v>
      </c>
      <c r="M2010" s="9" t="s">
        <v>2240</v>
      </c>
      <c r="Q2010" s="2"/>
    </row>
    <row r="2011" spans="1:17" x14ac:dyDescent="0.25">
      <c r="A2011" s="33" t="str">
        <f t="shared" si="93"/>
        <v>2880003900</v>
      </c>
      <c r="B2011" s="33" t="s">
        <v>2404</v>
      </c>
      <c r="C2011" s="33" t="s">
        <v>874</v>
      </c>
      <c r="D2011" s="9" t="str">
        <f t="shared" si="94"/>
        <v>288003900</v>
      </c>
      <c r="E2011" s="34">
        <v>28800</v>
      </c>
      <c r="F2011" s="34">
        <v>3900</v>
      </c>
      <c r="G2011" s="9" t="str">
        <f>VLOOKUP(B2011,'[1]Business Unit Lookup'!A:B,2,FALSE)</f>
        <v>Wytheville Community College</v>
      </c>
      <c r="H2011" s="33" t="str">
        <f>VLOOKUP(C2011,'[1]Fund Lookup'!B:C,2,FALSE)</f>
        <v>Insurance Recovery - Higher Ed</v>
      </c>
      <c r="I2011" s="35" t="s">
        <v>2307</v>
      </c>
      <c r="J2011" s="33" t="str">
        <f>VLOOKUP(I2011,'[1]Table B'!A:B,2,FALSE)</f>
        <v>CU-HE-Non-specific Activity</v>
      </c>
      <c r="K2011" s="9" t="str">
        <f t="shared" si="95"/>
        <v>500-CU-HE-Non-specific Activity</v>
      </c>
      <c r="L2011" s="9" t="str">
        <f>IFERROR(VLOOKUP(A2011,'[1]VAC as of March 2024'!A:K,11,FALSE),"No")</f>
        <v>No</v>
      </c>
      <c r="M2011" s="9" t="s">
        <v>2240</v>
      </c>
      <c r="Q2011" s="2"/>
    </row>
    <row r="2012" spans="1:17" x14ac:dyDescent="0.25">
      <c r="A2012" s="33" t="str">
        <f t="shared" si="93"/>
        <v>2880008170</v>
      </c>
      <c r="B2012" s="33" t="s">
        <v>2404</v>
      </c>
      <c r="C2012" s="33" t="s">
        <v>1620</v>
      </c>
      <c r="D2012" s="9" t="str">
        <f t="shared" si="94"/>
        <v>288008170</v>
      </c>
      <c r="E2012" s="34">
        <v>28800</v>
      </c>
      <c r="F2012" s="34">
        <v>8170</v>
      </c>
      <c r="G2012" s="9" t="str">
        <f>VLOOKUP(B2012,'[1]Business Unit Lookup'!A:B,2,FALSE)</f>
        <v>Wytheville Community College</v>
      </c>
      <c r="H2012" s="33" t="str">
        <f>VLOOKUP(C2012,'[1]Fund Lookup'!B:C,2,FALSE)</f>
        <v>VCBA 21St Century</v>
      </c>
      <c r="I2012" s="35" t="s">
        <v>2307</v>
      </c>
      <c r="J2012" s="33" t="str">
        <f>VLOOKUP(I2012,'[1]Table B'!A:B,2,FALSE)</f>
        <v>CU-HE-Non-specific Activity</v>
      </c>
      <c r="K2012" s="9" t="str">
        <f t="shared" si="95"/>
        <v>500-CU-HE-Non-specific Activity</v>
      </c>
      <c r="L2012" s="9" t="str">
        <f>IFERROR(VLOOKUP(A2012,'[1]VAC as of March 2024'!A:K,11,FALSE),"No")</f>
        <v>No</v>
      </c>
      <c r="M2012" s="9" t="s">
        <v>2248</v>
      </c>
      <c r="Q2012" s="2"/>
    </row>
    <row r="2013" spans="1:17" x14ac:dyDescent="0.25">
      <c r="A2013" s="33" t="str">
        <f t="shared" si="93"/>
        <v>2900001000</v>
      </c>
      <c r="B2013" s="33" t="s">
        <v>2405</v>
      </c>
      <c r="C2013" s="33" t="s">
        <v>1</v>
      </c>
      <c r="D2013" s="9" t="str">
        <f t="shared" si="94"/>
        <v>290001000</v>
      </c>
      <c r="E2013" s="34">
        <v>29000</v>
      </c>
      <c r="F2013" s="34">
        <v>1000</v>
      </c>
      <c r="G2013" s="9" t="str">
        <f>VLOOKUP(B2013,'[1]Business Unit Lookup'!A:B,2,FALSE)</f>
        <v>Brightpoint Community College</v>
      </c>
      <c r="H2013" s="33" t="str">
        <f>VLOOKUP(C2013,'[1]Fund Lookup'!B:C,2,FALSE)</f>
        <v>General Fund</v>
      </c>
      <c r="I2013" s="35" t="s">
        <v>2236</v>
      </c>
      <c r="J2013" s="33" t="str">
        <f>VLOOKUP(I2013,'[1]Table B'!A:B,2,FALSE)</f>
        <v>General</v>
      </c>
      <c r="K2013" s="9" t="str">
        <f t="shared" si="95"/>
        <v>100-General</v>
      </c>
      <c r="L2013" s="9" t="str">
        <f>IFERROR(VLOOKUP(A2013,'[1]VAC as of March 2024'!A:K,11,FALSE),"No")</f>
        <v>No</v>
      </c>
      <c r="M2013" s="9" t="s">
        <v>2237</v>
      </c>
      <c r="O2013" s="33" t="s">
        <v>2240</v>
      </c>
      <c r="P2013" s="33" t="s">
        <v>6061</v>
      </c>
      <c r="Q2013" s="2" t="str">
        <f>VLOOKUP(P2013,'[1]Table E'!A:C,3,FALSE)</f>
        <v>Unassigned</v>
      </c>
    </row>
    <row r="2014" spans="1:17" x14ac:dyDescent="0.25">
      <c r="A2014" s="33" t="str">
        <f t="shared" si="93"/>
        <v>2900003000</v>
      </c>
      <c r="B2014" s="33" t="s">
        <v>2405</v>
      </c>
      <c r="C2014" s="33" t="s">
        <v>772</v>
      </c>
      <c r="D2014" s="9" t="str">
        <f t="shared" si="94"/>
        <v>290003000</v>
      </c>
      <c r="E2014" s="34">
        <v>29000</v>
      </c>
      <c r="F2014" s="34">
        <v>3000</v>
      </c>
      <c r="G2014" s="9" t="str">
        <f>VLOOKUP(B2014,'[1]Business Unit Lookup'!A:B,2,FALSE)</f>
        <v>Brightpoint Community College</v>
      </c>
      <c r="H2014" s="33" t="str">
        <f>VLOOKUP(C2014,'[1]Fund Lookup'!B:C,2,FALSE)</f>
        <v>Higher Education Operating</v>
      </c>
      <c r="I2014" s="35" t="s">
        <v>2307</v>
      </c>
      <c r="J2014" s="33" t="str">
        <f>VLOOKUP(I2014,'[1]Table B'!A:B,2,FALSE)</f>
        <v>CU-HE-Non-specific Activity</v>
      </c>
      <c r="K2014" s="9" t="str">
        <f t="shared" si="95"/>
        <v>500-CU-HE-Non-specific Activity</v>
      </c>
      <c r="L2014" s="9" t="str">
        <f>IFERROR(VLOOKUP(A2014,'[1]VAC as of March 2024'!A:K,11,FALSE),"No")</f>
        <v>No</v>
      </c>
      <c r="M2014" s="9" t="s">
        <v>2240</v>
      </c>
      <c r="Q2014" s="2"/>
    </row>
    <row r="2015" spans="1:17" x14ac:dyDescent="0.25">
      <c r="A2015" s="33" t="str">
        <f t="shared" si="93"/>
        <v>2900003010</v>
      </c>
      <c r="B2015" s="33" t="s">
        <v>2405</v>
      </c>
      <c r="C2015" s="33" t="s">
        <v>775</v>
      </c>
      <c r="D2015" s="9" t="str">
        <f t="shared" si="94"/>
        <v>290003010</v>
      </c>
      <c r="E2015" s="34">
        <v>29000</v>
      </c>
      <c r="F2015" s="34">
        <v>3010</v>
      </c>
      <c r="G2015" s="9" t="str">
        <f>VLOOKUP(B2015,'[1]Business Unit Lookup'!A:B,2,FALSE)</f>
        <v>Brightpoint Community College</v>
      </c>
      <c r="H2015" s="33" t="str">
        <f>VLOOKUP(C2015,'[1]Fund Lookup'!B:C,2,FALSE)</f>
        <v>Higher Education Federal</v>
      </c>
      <c r="I2015" s="35" t="s">
        <v>2307</v>
      </c>
      <c r="J2015" s="33" t="str">
        <f>VLOOKUP(I2015,'[1]Table B'!A:B,2,FALSE)</f>
        <v>CU-HE-Non-specific Activity</v>
      </c>
      <c r="K2015" s="9" t="str">
        <f t="shared" si="95"/>
        <v>500-CU-HE-Non-specific Activity</v>
      </c>
      <c r="L2015" s="9" t="str">
        <f>IFERROR(VLOOKUP(A2015,'[1]VAC as of March 2024'!A:K,11,FALSE),"No")</f>
        <v>No</v>
      </c>
      <c r="M2015" s="9" t="s">
        <v>2248</v>
      </c>
      <c r="Q2015" s="2"/>
    </row>
    <row r="2016" spans="1:17" x14ac:dyDescent="0.25">
      <c r="A2016" s="33" t="str">
        <f t="shared" si="93"/>
        <v>2900003020</v>
      </c>
      <c r="B2016" s="33" t="s">
        <v>2405</v>
      </c>
      <c r="C2016" s="33" t="s">
        <v>778</v>
      </c>
      <c r="D2016" s="9" t="str">
        <f t="shared" si="94"/>
        <v>290003020</v>
      </c>
      <c r="E2016" s="34">
        <v>29000</v>
      </c>
      <c r="F2016" s="34">
        <v>3020</v>
      </c>
      <c r="G2016" s="9" t="str">
        <f>VLOOKUP(B2016,'[1]Business Unit Lookup'!A:B,2,FALSE)</f>
        <v>Brightpoint Community College</v>
      </c>
      <c r="H2016" s="33" t="str">
        <f>VLOOKUP(C2016,'[1]Fund Lookup'!B:C,2,FALSE)</f>
        <v>Foundation/Othr Grants/Cntrcts</v>
      </c>
      <c r="I2016" s="35" t="s">
        <v>2307</v>
      </c>
      <c r="J2016" s="33" t="str">
        <f>VLOOKUP(I2016,'[1]Table B'!A:B,2,FALSE)</f>
        <v>CU-HE-Non-specific Activity</v>
      </c>
      <c r="K2016" s="9" t="str">
        <f t="shared" si="95"/>
        <v>500-CU-HE-Non-specific Activity</v>
      </c>
      <c r="L2016" s="9" t="str">
        <f>IFERROR(VLOOKUP(A2016,'[1]VAC as of March 2024'!A:K,11,FALSE),"No")</f>
        <v>No</v>
      </c>
      <c r="M2016" s="9" t="s">
        <v>2248</v>
      </c>
      <c r="Q2016" s="2"/>
    </row>
    <row r="2017" spans="1:17" x14ac:dyDescent="0.25">
      <c r="A2017" s="33" t="str">
        <f t="shared" si="93"/>
        <v>2900003030</v>
      </c>
      <c r="B2017" s="33" t="s">
        <v>2405</v>
      </c>
      <c r="C2017" s="33" t="s">
        <v>780</v>
      </c>
      <c r="D2017" s="9" t="str">
        <f t="shared" si="94"/>
        <v>290003030</v>
      </c>
      <c r="E2017" s="34">
        <v>29000</v>
      </c>
      <c r="F2017" s="34">
        <v>3030</v>
      </c>
      <c r="G2017" s="9" t="str">
        <f>VLOOKUP(B2017,'[1]Business Unit Lookup'!A:B,2,FALSE)</f>
        <v>Brightpoint Community College</v>
      </c>
      <c r="H2017" s="33" t="str">
        <f>VLOOKUP(C2017,'[1]Fund Lookup'!B:C,2,FALSE)</f>
        <v>Indirect Cost Recovery</v>
      </c>
      <c r="I2017" s="35" t="s">
        <v>2307</v>
      </c>
      <c r="J2017" s="33" t="str">
        <f>VLOOKUP(I2017,'[1]Table B'!A:B,2,FALSE)</f>
        <v>CU-HE-Non-specific Activity</v>
      </c>
      <c r="K2017" s="9" t="str">
        <f t="shared" si="95"/>
        <v>500-CU-HE-Non-specific Activity</v>
      </c>
      <c r="L2017" s="9" t="str">
        <f>IFERROR(VLOOKUP(A2017,'[1]VAC as of March 2024'!A:K,11,FALSE),"No")</f>
        <v>No</v>
      </c>
      <c r="M2017" s="9" t="s">
        <v>2240</v>
      </c>
      <c r="Q2017" s="2"/>
    </row>
    <row r="2018" spans="1:17" x14ac:dyDescent="0.25">
      <c r="A2018" s="33" t="str">
        <f t="shared" si="93"/>
        <v>2900003040</v>
      </c>
      <c r="B2018" s="87" t="s">
        <v>2405</v>
      </c>
      <c r="C2018" s="36" t="s">
        <v>8347</v>
      </c>
      <c r="D2018" s="9" t="str">
        <f t="shared" si="94"/>
        <v>290003040</v>
      </c>
      <c r="E2018" s="87">
        <v>29000</v>
      </c>
      <c r="F2018" s="37">
        <v>3040</v>
      </c>
      <c r="G2018" s="9" t="str">
        <f>VLOOKUP(B2018,'[1]Business Unit Lookup'!A:B,2,FALSE)</f>
        <v>Brightpoint Community College</v>
      </c>
      <c r="H2018" s="33" t="str">
        <f>VLOOKUP(C2018,'[1]Fund Lookup'!B:C,2,FALSE)</f>
        <v>Institutional Reserve Fund</v>
      </c>
      <c r="I2018" s="35" t="s">
        <v>2307</v>
      </c>
      <c r="J2018" s="33" t="str">
        <f>VLOOKUP(I2018,'[1]Table B'!A:B,2,FALSE)</f>
        <v>CU-HE-Non-specific Activity</v>
      </c>
      <c r="K2018" s="9" t="str">
        <f t="shared" si="95"/>
        <v>500-CU-HE-Non-specific Activity</v>
      </c>
      <c r="L2018" s="9" t="str">
        <f>IFERROR(VLOOKUP(A2018,'[1]VAC as of March 2024'!A:K,11,FALSE),"No")</f>
        <v>No</v>
      </c>
      <c r="M2018" s="37" t="s">
        <v>2240</v>
      </c>
      <c r="O2018" s="38"/>
      <c r="P2018" s="38"/>
      <c r="Q2018" s="2"/>
    </row>
    <row r="2019" spans="1:17" x14ac:dyDescent="0.25">
      <c r="A2019" s="33" t="str">
        <f t="shared" si="93"/>
        <v>2900003060</v>
      </c>
      <c r="B2019" s="33" t="s">
        <v>2405</v>
      </c>
      <c r="C2019" s="33" t="s">
        <v>785</v>
      </c>
      <c r="D2019" s="9" t="str">
        <f t="shared" si="94"/>
        <v>290003060</v>
      </c>
      <c r="E2019" s="34">
        <v>29000</v>
      </c>
      <c r="F2019" s="34">
        <v>3060</v>
      </c>
      <c r="G2019" s="9" t="str">
        <f>VLOOKUP(B2019,'[1]Business Unit Lookup'!A:B,2,FALSE)</f>
        <v>Brightpoint Community College</v>
      </c>
      <c r="H2019" s="33" t="str">
        <f>VLOOKUP(C2019,'[1]Fund Lookup'!B:C,2,FALSE)</f>
        <v>Auxiliary Enterprise</v>
      </c>
      <c r="I2019" s="35" t="s">
        <v>2307</v>
      </c>
      <c r="J2019" s="33" t="str">
        <f>VLOOKUP(I2019,'[1]Table B'!A:B,2,FALSE)</f>
        <v>CU-HE-Non-specific Activity</v>
      </c>
      <c r="K2019" s="9" t="str">
        <f t="shared" si="95"/>
        <v>500-CU-HE-Non-specific Activity</v>
      </c>
      <c r="L2019" s="9" t="str">
        <f>IFERROR(VLOOKUP(A2019,'[1]VAC as of March 2024'!A:K,11,FALSE),"No")</f>
        <v>No</v>
      </c>
      <c r="M2019" s="9" t="s">
        <v>2240</v>
      </c>
      <c r="Q2019" s="2"/>
    </row>
    <row r="2020" spans="1:17" x14ac:dyDescent="0.25">
      <c r="A2020" s="33" t="str">
        <f t="shared" si="93"/>
        <v>2900003080</v>
      </c>
      <c r="B2020" s="33" t="s">
        <v>2405</v>
      </c>
      <c r="C2020" s="33" t="s">
        <v>790</v>
      </c>
      <c r="D2020" s="9" t="str">
        <f t="shared" si="94"/>
        <v>290003080</v>
      </c>
      <c r="E2020" s="34">
        <v>29000</v>
      </c>
      <c r="F2020" s="34">
        <v>3080</v>
      </c>
      <c r="G2020" s="9" t="str">
        <f>VLOOKUP(B2020,'[1]Business Unit Lookup'!A:B,2,FALSE)</f>
        <v>Brightpoint Community College</v>
      </c>
      <c r="H2020" s="33" t="str">
        <f>VLOOKUP(C2020,'[1]Fund Lookup'!B:C,2,FALSE)</f>
        <v>Work Study</v>
      </c>
      <c r="I2020" s="35" t="s">
        <v>2307</v>
      </c>
      <c r="J2020" s="33" t="str">
        <f>VLOOKUP(I2020,'[1]Table B'!A:B,2,FALSE)</f>
        <v>CU-HE-Non-specific Activity</v>
      </c>
      <c r="K2020" s="9" t="str">
        <f t="shared" si="95"/>
        <v>500-CU-HE-Non-specific Activity</v>
      </c>
      <c r="L2020" s="9" t="str">
        <f>IFERROR(VLOOKUP(A2020,'[1]VAC as of March 2024'!A:K,11,FALSE),"No")</f>
        <v>No</v>
      </c>
      <c r="M2020" s="9" t="s">
        <v>2248</v>
      </c>
      <c r="Q2020" s="2"/>
    </row>
    <row r="2021" spans="1:17" x14ac:dyDescent="0.25">
      <c r="A2021" s="33" t="str">
        <f t="shared" si="93"/>
        <v>2900003170</v>
      </c>
      <c r="B2021" s="33" t="s">
        <v>2405</v>
      </c>
      <c r="C2021" s="33" t="s">
        <v>809</v>
      </c>
      <c r="D2021" s="9" t="str">
        <f t="shared" si="94"/>
        <v>290003170</v>
      </c>
      <c r="E2021" s="34">
        <v>29000</v>
      </c>
      <c r="F2021" s="34">
        <v>3170</v>
      </c>
      <c r="G2021" s="9" t="str">
        <f>VLOOKUP(B2021,'[1]Business Unit Lookup'!A:B,2,FALSE)</f>
        <v>Brightpoint Community College</v>
      </c>
      <c r="H2021" s="33" t="str">
        <f>VLOOKUP(C2021,'[1]Fund Lookup'!B:C,2,FALSE)</f>
        <v>Student Financial Assistance</v>
      </c>
      <c r="I2021" s="35" t="s">
        <v>2307</v>
      </c>
      <c r="J2021" s="33" t="str">
        <f>VLOOKUP(I2021,'[1]Table B'!A:B,2,FALSE)</f>
        <v>CU-HE-Non-specific Activity</v>
      </c>
      <c r="K2021" s="9" t="str">
        <f t="shared" si="95"/>
        <v>500-CU-HE-Non-specific Activity</v>
      </c>
      <c r="L2021" s="9" t="str">
        <f>IFERROR(VLOOKUP(A2021,'[1]VAC as of March 2024'!A:K,11,FALSE),"No")</f>
        <v>No</v>
      </c>
      <c r="M2021" s="9" t="s">
        <v>2240</v>
      </c>
      <c r="Q2021" s="2"/>
    </row>
    <row r="2022" spans="1:17" x14ac:dyDescent="0.25">
      <c r="A2022" s="33" t="str">
        <f t="shared" si="93"/>
        <v>2900003190</v>
      </c>
      <c r="B2022" s="33" t="s">
        <v>2405</v>
      </c>
      <c r="C2022" s="33" t="s">
        <v>811</v>
      </c>
      <c r="D2022" s="9" t="str">
        <f t="shared" si="94"/>
        <v>290003190</v>
      </c>
      <c r="E2022" s="34">
        <v>29000</v>
      </c>
      <c r="F2022" s="34">
        <v>3190</v>
      </c>
      <c r="G2022" s="9" t="str">
        <f>VLOOKUP(B2022,'[1]Business Unit Lookup'!A:B,2,FALSE)</f>
        <v>Brightpoint Community College</v>
      </c>
      <c r="H2022" s="33" t="str">
        <f>VLOOKUP(C2022,'[1]Fund Lookup'!B:C,2,FALSE)</f>
        <v>Workforce Development Program</v>
      </c>
      <c r="I2022" s="35" t="s">
        <v>2307</v>
      </c>
      <c r="J2022" s="33" t="str">
        <f>VLOOKUP(I2022,'[1]Table B'!A:B,2,FALSE)</f>
        <v>CU-HE-Non-specific Activity</v>
      </c>
      <c r="K2022" s="9" t="str">
        <f t="shared" si="95"/>
        <v>500-CU-HE-Non-specific Activity</v>
      </c>
      <c r="L2022" s="9" t="str">
        <f>IFERROR(VLOOKUP(A2022,'[1]VAC as of March 2024'!A:K,11,FALSE),"No")</f>
        <v>No</v>
      </c>
      <c r="M2022" s="9" t="s">
        <v>2240</v>
      </c>
      <c r="Q2022" s="2"/>
    </row>
    <row r="2023" spans="1:17" ht="15.75" x14ac:dyDescent="0.25">
      <c r="A2023" s="33" t="str">
        <f t="shared" si="93"/>
        <v>2900003210</v>
      </c>
      <c r="B2023" s="43" t="s">
        <v>2405</v>
      </c>
      <c r="C2023" s="36" t="s">
        <v>6135</v>
      </c>
      <c r="D2023" s="9" t="str">
        <f t="shared" si="94"/>
        <v>290003210</v>
      </c>
      <c r="E2023" s="44">
        <v>29000</v>
      </c>
      <c r="F2023" s="37">
        <v>3210</v>
      </c>
      <c r="G2023" s="9" t="str">
        <f>VLOOKUP(B2023,'[1]Business Unit Lookup'!A:B,2,FALSE)</f>
        <v>Brightpoint Community College</v>
      </c>
      <c r="H2023" s="33" t="str">
        <f>VLOOKUP(C2023,'[1]Fund Lookup'!B:C,2,FALSE)</f>
        <v>ARP-CrvStLoclFisRecFd-COVID-19</v>
      </c>
      <c r="I2023" s="35" t="s">
        <v>2307</v>
      </c>
      <c r="J2023" s="33" t="str">
        <f>VLOOKUP(I2023,'[1]Table B'!A:B,2,FALSE)</f>
        <v>CU-HE-Non-specific Activity</v>
      </c>
      <c r="K2023" s="9" t="str">
        <f t="shared" si="95"/>
        <v>500-CU-HE-Non-specific Activity</v>
      </c>
      <c r="L2023" s="9" t="str">
        <f>IFERROR(VLOOKUP(A2023,'[1]VAC as of March 2024'!A:K,11,FALSE),"No")</f>
        <v>No</v>
      </c>
      <c r="M2023" s="38" t="s">
        <v>5493</v>
      </c>
      <c r="O2023" s="38"/>
      <c r="P2023" s="38"/>
      <c r="Q2023" s="2"/>
    </row>
    <row r="2024" spans="1:17" x14ac:dyDescent="0.25">
      <c r="A2024" s="33" t="str">
        <f t="shared" si="93"/>
        <v>2900003230</v>
      </c>
      <c r="B2024" s="33" t="s">
        <v>2405</v>
      </c>
      <c r="C2024" s="33" t="s">
        <v>6136</v>
      </c>
      <c r="D2024" s="9" t="str">
        <f t="shared" si="94"/>
        <v>290003230</v>
      </c>
      <c r="E2024" s="34">
        <v>29000</v>
      </c>
      <c r="F2024" s="34">
        <v>3230</v>
      </c>
      <c r="G2024" s="9" t="str">
        <f>VLOOKUP(B2024,'[1]Business Unit Lookup'!A:B,2,FALSE)</f>
        <v>Brightpoint Community College</v>
      </c>
      <c r="H2024" s="33" t="str">
        <f>VLOOKUP(C2024,'[1]Fund Lookup'!B:C,2,FALSE)</f>
        <v>Epi&amp;LabCpctyInfctsDis-COVID-19</v>
      </c>
      <c r="I2024" s="35" t="s">
        <v>2307</v>
      </c>
      <c r="J2024" s="33" t="str">
        <f>VLOOKUP(I2024,'[1]Table B'!A:B,2,FALSE)</f>
        <v>CU-HE-Non-specific Activity</v>
      </c>
      <c r="K2024" s="9" t="str">
        <f t="shared" si="95"/>
        <v>500-CU-HE-Non-specific Activity</v>
      </c>
      <c r="L2024" s="9" t="str">
        <f>IFERROR(VLOOKUP(A2024,'[1]VAC as of March 2024'!A:K,11,FALSE),"No")</f>
        <v>No</v>
      </c>
      <c r="M2024" s="9" t="s">
        <v>5493</v>
      </c>
      <c r="Q2024" s="2"/>
    </row>
    <row r="2025" spans="1:17" x14ac:dyDescent="0.25">
      <c r="A2025" s="33" t="str">
        <f t="shared" si="93"/>
        <v>2900003280</v>
      </c>
      <c r="B2025" s="33" t="s">
        <v>2405</v>
      </c>
      <c r="C2025" s="33" t="s">
        <v>5559</v>
      </c>
      <c r="D2025" s="9" t="str">
        <f t="shared" si="94"/>
        <v>290003280</v>
      </c>
      <c r="E2025" s="34">
        <v>29000</v>
      </c>
      <c r="F2025" s="34">
        <v>3280</v>
      </c>
      <c r="G2025" s="9" t="str">
        <f>VLOOKUP(B2025,'[1]Business Unit Lookup'!A:B,2,FALSE)</f>
        <v>Brightpoint Community College</v>
      </c>
      <c r="H2025" s="33" t="str">
        <f>VLOOKUP(C2025,'[1]Fund Lookup'!B:C,2,FALSE)</f>
        <v>CoronavrsEmrSpplFdPrg-COVID-19</v>
      </c>
      <c r="I2025" s="35" t="s">
        <v>2307</v>
      </c>
      <c r="J2025" s="33" t="str">
        <f>VLOOKUP(I2025,'[1]Table B'!A:B,2,FALSE)</f>
        <v>CU-HE-Non-specific Activity</v>
      </c>
      <c r="K2025" s="9" t="str">
        <f t="shared" si="95"/>
        <v>500-CU-HE-Non-specific Activity</v>
      </c>
      <c r="L2025" s="9" t="str">
        <f>IFERROR(VLOOKUP(A2025,'[1]VAC as of March 2024'!A:K,11,FALSE),"No")</f>
        <v>No</v>
      </c>
      <c r="M2025" s="9" t="s">
        <v>5493</v>
      </c>
      <c r="Q2025" s="2"/>
    </row>
    <row r="2026" spans="1:17" x14ac:dyDescent="0.25">
      <c r="A2026" s="33" t="str">
        <f t="shared" si="93"/>
        <v>2900003390</v>
      </c>
      <c r="B2026" s="33" t="s">
        <v>2405</v>
      </c>
      <c r="C2026" s="33" t="s">
        <v>5575</v>
      </c>
      <c r="D2026" s="9" t="str">
        <f t="shared" si="94"/>
        <v>290003390</v>
      </c>
      <c r="E2026" s="34">
        <v>29000</v>
      </c>
      <c r="F2026" s="34">
        <v>3390</v>
      </c>
      <c r="G2026" s="9" t="str">
        <f>VLOOKUP(B2026,'[1]Business Unit Lookup'!A:B,2,FALSE)</f>
        <v>Brightpoint Community College</v>
      </c>
      <c r="H2026" s="33" t="str">
        <f>VLOOKUP(C2026,'[1]Fund Lookup'!B:C,2,FALSE)</f>
        <v>Strngthning Inst Prgm-COVID-19</v>
      </c>
      <c r="I2026" s="35" t="s">
        <v>2307</v>
      </c>
      <c r="J2026" s="33" t="str">
        <f>VLOOKUP(I2026,'[1]Table B'!A:B,2,FALSE)</f>
        <v>CU-HE-Non-specific Activity</v>
      </c>
      <c r="K2026" s="9" t="str">
        <f t="shared" si="95"/>
        <v>500-CU-HE-Non-specific Activity</v>
      </c>
      <c r="L2026" s="9" t="str">
        <f>IFERROR(VLOOKUP(A2026,'[1]VAC as of March 2024'!A:K,11,FALSE),"No")</f>
        <v>No</v>
      </c>
      <c r="M2026" s="9" t="s">
        <v>5493</v>
      </c>
      <c r="Q2026" s="2"/>
    </row>
    <row r="2027" spans="1:17" x14ac:dyDescent="0.25">
      <c r="A2027" s="33" t="str">
        <f t="shared" si="93"/>
        <v>2900003410</v>
      </c>
      <c r="B2027" s="40" t="s">
        <v>2405</v>
      </c>
      <c r="C2027" s="36" t="s">
        <v>5581</v>
      </c>
      <c r="D2027" s="9" t="str">
        <f t="shared" si="94"/>
        <v>290003410</v>
      </c>
      <c r="E2027" s="40">
        <v>29000</v>
      </c>
      <c r="F2027" s="37">
        <v>3410</v>
      </c>
      <c r="G2027" s="9" t="str">
        <f>VLOOKUP(B2027,'[1]Business Unit Lookup'!A:B,2,FALSE)</f>
        <v>Brightpoint Community College</v>
      </c>
      <c r="H2027" s="33" t="str">
        <f>VLOOKUP(C2027,'[1]Fund Lookup'!B:C,2,FALSE)</f>
        <v>GEER Fund - COVID-19</v>
      </c>
      <c r="I2027" s="35" t="s">
        <v>2307</v>
      </c>
      <c r="J2027" s="33" t="str">
        <f>VLOOKUP(I2027,'[1]Table B'!A:B,2,FALSE)</f>
        <v>CU-HE-Non-specific Activity</v>
      </c>
      <c r="K2027" s="9" t="str">
        <f t="shared" si="95"/>
        <v>500-CU-HE-Non-specific Activity</v>
      </c>
      <c r="L2027" s="9" t="str">
        <f>IFERROR(VLOOKUP(A2027,'[1]VAC as of March 2024'!A:K,11,FALSE),"No")</f>
        <v>No</v>
      </c>
      <c r="M2027" s="38" t="s">
        <v>5493</v>
      </c>
      <c r="O2027" s="38"/>
      <c r="P2027" s="38"/>
      <c r="Q2027" s="81"/>
    </row>
    <row r="2028" spans="1:17" x14ac:dyDescent="0.25">
      <c r="A2028" s="33" t="str">
        <f t="shared" si="93"/>
        <v>2900003420</v>
      </c>
      <c r="B2028" s="33" t="s">
        <v>2405</v>
      </c>
      <c r="C2028" s="33" t="s">
        <v>5584</v>
      </c>
      <c r="D2028" s="9" t="str">
        <f t="shared" si="94"/>
        <v>290003420</v>
      </c>
      <c r="E2028" s="34">
        <v>29000</v>
      </c>
      <c r="F2028" s="34">
        <v>3420</v>
      </c>
      <c r="G2028" s="9" t="str">
        <f>VLOOKUP(B2028,'[1]Business Unit Lookup'!A:B,2,FALSE)</f>
        <v>Brightpoint Community College</v>
      </c>
      <c r="H2028" s="33" t="str">
        <f>VLOOKUP(C2028,'[1]Fund Lookup'!B:C,2,FALSE)</f>
        <v>Caresactrlffd-General-Covid-19</v>
      </c>
      <c r="I2028" s="35" t="s">
        <v>2307</v>
      </c>
      <c r="J2028" s="33" t="str">
        <f>VLOOKUP(I2028,'[1]Table B'!A:B,2,FALSE)</f>
        <v>CU-HE-Non-specific Activity</v>
      </c>
      <c r="K2028" s="9" t="str">
        <f t="shared" si="95"/>
        <v>500-CU-HE-Non-specific Activity</v>
      </c>
      <c r="L2028" s="9" t="str">
        <f>IFERROR(VLOOKUP(A2028,'[1]VAC as of March 2024'!A:K,11,FALSE),"No")</f>
        <v>No</v>
      </c>
      <c r="M2028" s="9" t="s">
        <v>5493</v>
      </c>
      <c r="Q2028" s="2"/>
    </row>
    <row r="2029" spans="1:17" x14ac:dyDescent="0.25">
      <c r="A2029" s="33" t="str">
        <f t="shared" si="93"/>
        <v>2900003440</v>
      </c>
      <c r="B2029" s="33" t="s">
        <v>2405</v>
      </c>
      <c r="C2029" s="33" t="s">
        <v>5370</v>
      </c>
      <c r="D2029" s="9" t="str">
        <f t="shared" si="94"/>
        <v>290003440</v>
      </c>
      <c r="E2029" s="34">
        <v>29000</v>
      </c>
      <c r="F2029" s="34">
        <v>3440</v>
      </c>
      <c r="G2029" s="9" t="str">
        <f>VLOOKUP(B2029,'[1]Business Unit Lookup'!A:B,2,FALSE)</f>
        <v>Brightpoint Community College</v>
      </c>
      <c r="H2029" s="33" t="str">
        <f>VLOOKUP(C2029,'[1]Fund Lookup'!B:C,2,FALSE)</f>
        <v>EduStabFund-Students-COVID-19</v>
      </c>
      <c r="I2029" s="35" t="s">
        <v>2307</v>
      </c>
      <c r="J2029" s="33" t="str">
        <f>VLOOKUP(I2029,'[1]Table B'!A:B,2,FALSE)</f>
        <v>CU-HE-Non-specific Activity</v>
      </c>
      <c r="K2029" s="9" t="str">
        <f t="shared" si="95"/>
        <v>500-CU-HE-Non-specific Activity</v>
      </c>
      <c r="L2029" s="9" t="str">
        <f>IFERROR(VLOOKUP(A2029,'[1]VAC as of March 2024'!A:K,11,FALSE),"No")</f>
        <v>No</v>
      </c>
      <c r="M2029" s="9" t="s">
        <v>5493</v>
      </c>
      <c r="Q2029" s="2"/>
    </row>
    <row r="2030" spans="1:17" x14ac:dyDescent="0.25">
      <c r="A2030" s="33" t="str">
        <f t="shared" si="93"/>
        <v>2900003460</v>
      </c>
      <c r="B2030" s="35" t="s">
        <v>2405</v>
      </c>
      <c r="C2030" s="36" t="s">
        <v>8470</v>
      </c>
      <c r="D2030" s="9" t="str">
        <f t="shared" si="94"/>
        <v>290003460</v>
      </c>
      <c r="E2030" s="35">
        <v>29000</v>
      </c>
      <c r="F2030" s="37">
        <v>3460</v>
      </c>
      <c r="G2030" s="9" t="str">
        <f>VLOOKUP(B2030,'[1]Business Unit Lookup'!A:B,2,FALSE)</f>
        <v>Brightpoint Community College</v>
      </c>
      <c r="H2030" s="33" t="str">
        <f>VLOOKUP(C2030,'[1]Fund Lookup'!B:C,2,FALSE)</f>
        <v>Innovative internship Fund</v>
      </c>
      <c r="I2030" s="35" t="s">
        <v>2307</v>
      </c>
      <c r="J2030" s="33" t="str">
        <f>VLOOKUP(I2030,'[1]Table B'!A:B,2,FALSE)</f>
        <v>CU-HE-Non-specific Activity</v>
      </c>
      <c r="K2030" s="9" t="str">
        <f t="shared" si="95"/>
        <v>500-CU-HE-Non-specific Activity</v>
      </c>
      <c r="L2030" s="9" t="str">
        <f>IFERROR(VLOOKUP(A2030,'[1]VAC as of March 2024'!A:K,11,FALSE),"No")</f>
        <v>No</v>
      </c>
      <c r="M2030" s="38" t="s">
        <v>2240</v>
      </c>
      <c r="O2030" s="38"/>
      <c r="P2030" s="38"/>
      <c r="Q2030" s="2"/>
    </row>
    <row r="2031" spans="1:17" x14ac:dyDescent="0.25">
      <c r="A2031" s="33" t="str">
        <f t="shared" si="93"/>
        <v>2900003490</v>
      </c>
      <c r="B2031" s="35" t="s">
        <v>2405</v>
      </c>
      <c r="C2031" s="36" t="s">
        <v>8475</v>
      </c>
      <c r="D2031" s="9" t="str">
        <f t="shared" si="94"/>
        <v>290003490</v>
      </c>
      <c r="E2031" s="35">
        <v>29000</v>
      </c>
      <c r="F2031" s="37">
        <v>3490</v>
      </c>
      <c r="G2031" s="9" t="str">
        <f>VLOOKUP(B2031,'[1]Business Unit Lookup'!A:B,2,FALSE)</f>
        <v>Brightpoint Community College</v>
      </c>
      <c r="H2031" s="33" t="str">
        <f>VLOOKUP(C2031,'[1]Fund Lookup'!B:C,2,FALSE)</f>
        <v>NewEconomyWrkfrcCrdntlGrntFnd</v>
      </c>
      <c r="I2031" s="35" t="s">
        <v>2307</v>
      </c>
      <c r="J2031" s="33" t="str">
        <f>VLOOKUP(I2031,'[1]Table B'!A:B,2,FALSE)</f>
        <v>CU-HE-Non-specific Activity</v>
      </c>
      <c r="K2031" s="9" t="str">
        <f t="shared" si="95"/>
        <v>500-CU-HE-Non-specific Activity</v>
      </c>
      <c r="L2031" s="9" t="str">
        <f>IFERROR(VLOOKUP(A2031,'[1]VAC as of March 2024'!A:K,11,FALSE),"No")</f>
        <v>No</v>
      </c>
      <c r="M2031" s="38" t="s">
        <v>2240</v>
      </c>
      <c r="O2031" s="38"/>
      <c r="P2031" s="38"/>
      <c r="Q2031" s="2"/>
    </row>
    <row r="2032" spans="1:17" x14ac:dyDescent="0.25">
      <c r="A2032" s="33" t="str">
        <f t="shared" si="93"/>
        <v>2900003690</v>
      </c>
      <c r="B2032" s="33" t="s">
        <v>2405</v>
      </c>
      <c r="C2032" s="33" t="s">
        <v>5373</v>
      </c>
      <c r="D2032" s="9" t="str">
        <f t="shared" si="94"/>
        <v>290003690</v>
      </c>
      <c r="E2032" s="34">
        <v>29000</v>
      </c>
      <c r="F2032" s="34">
        <v>3690</v>
      </c>
      <c r="G2032" s="9" t="str">
        <f>VLOOKUP(B2032,'[1]Business Unit Lookup'!A:B,2,FALSE)</f>
        <v>Brightpoint Community College</v>
      </c>
      <c r="H2032" s="33" t="str">
        <f>VLOOKUP(C2032,'[1]Fund Lookup'!B:C,2,FALSE)</f>
        <v>EduStabFund-Institutn-COVID-19</v>
      </c>
      <c r="I2032" s="35" t="s">
        <v>2307</v>
      </c>
      <c r="J2032" s="33" t="str">
        <f>VLOOKUP(I2032,'[1]Table B'!A:B,2,FALSE)</f>
        <v>CU-HE-Non-specific Activity</v>
      </c>
      <c r="K2032" s="9" t="str">
        <f t="shared" si="95"/>
        <v>500-CU-HE-Non-specific Activity</v>
      </c>
      <c r="L2032" s="9" t="str">
        <f>IFERROR(VLOOKUP(A2032,'[1]VAC as of March 2024'!A:K,11,FALSE),"No")</f>
        <v>No</v>
      </c>
      <c r="M2032" s="9" t="s">
        <v>5493</v>
      </c>
      <c r="Q2032" s="2"/>
    </row>
    <row r="2033" spans="1:17" x14ac:dyDescent="0.25">
      <c r="A2033" s="33" t="str">
        <f t="shared" si="93"/>
        <v>2900003860</v>
      </c>
      <c r="B2033" s="40" t="s">
        <v>2405</v>
      </c>
      <c r="C2033" s="36" t="s">
        <v>863</v>
      </c>
      <c r="D2033" s="9" t="str">
        <f t="shared" si="94"/>
        <v>290003860</v>
      </c>
      <c r="E2033" s="40">
        <v>29000</v>
      </c>
      <c r="F2033" s="37">
        <v>3860</v>
      </c>
      <c r="G2033" s="9" t="str">
        <f>VLOOKUP(B2033,'[1]Business Unit Lookup'!A:B,2,FALSE)</f>
        <v>Brightpoint Community College</v>
      </c>
      <c r="H2033" s="33" t="str">
        <f>VLOOKUP(C2033,'[1]Fund Lookup'!B:C,2,FALSE)</f>
        <v>Rcycl Matl Sale-Non-Gen/Fed-HE</v>
      </c>
      <c r="I2033" s="35" t="s">
        <v>2307</v>
      </c>
      <c r="J2033" s="33" t="str">
        <f>VLOOKUP(I2033,'[1]Table B'!A:B,2,FALSE)</f>
        <v>CU-HE-Non-specific Activity</v>
      </c>
      <c r="K2033" s="9" t="str">
        <f t="shared" si="95"/>
        <v>500-CU-HE-Non-specific Activity</v>
      </c>
      <c r="L2033" s="9" t="str">
        <f>IFERROR(VLOOKUP(A2033,'[1]VAC as of March 2024'!A:K,11,FALSE),"No")</f>
        <v>No</v>
      </c>
      <c r="M2033" s="38" t="s">
        <v>2240</v>
      </c>
      <c r="O2033" s="38"/>
      <c r="P2033" s="38"/>
      <c r="Q2033" s="2"/>
    </row>
    <row r="2034" spans="1:17" x14ac:dyDescent="0.25">
      <c r="A2034" s="33" t="str">
        <f t="shared" si="93"/>
        <v>2900003870</v>
      </c>
      <c r="B2034" s="33" t="s">
        <v>2405</v>
      </c>
      <c r="C2034" s="33" t="s">
        <v>865</v>
      </c>
      <c r="D2034" s="9" t="str">
        <f t="shared" si="94"/>
        <v>290003870</v>
      </c>
      <c r="E2034" s="34">
        <v>29000</v>
      </c>
      <c r="F2034" s="34">
        <v>3870</v>
      </c>
      <c r="G2034" s="9" t="str">
        <f>VLOOKUP(B2034,'[1]Business Unit Lookup'!A:B,2,FALSE)</f>
        <v>Brightpoint Community College</v>
      </c>
      <c r="H2034" s="33" t="str">
        <f>VLOOKUP(C2034,'[1]Fund Lookup'!B:C,2,FALSE)</f>
        <v>Srplus Supp&amp;Equip Sales-Gen-HE</v>
      </c>
      <c r="I2034" s="35" t="s">
        <v>2307</v>
      </c>
      <c r="J2034" s="33" t="str">
        <f>VLOOKUP(I2034,'[1]Table B'!A:B,2,FALSE)</f>
        <v>CU-HE-Non-specific Activity</v>
      </c>
      <c r="K2034" s="9" t="str">
        <f t="shared" si="95"/>
        <v>500-CU-HE-Non-specific Activity</v>
      </c>
      <c r="L2034" s="9" t="str">
        <f>IFERROR(VLOOKUP(A2034,'[1]VAC as of March 2024'!A:K,11,FALSE),"No")</f>
        <v>No</v>
      </c>
      <c r="M2034" s="9" t="s">
        <v>2240</v>
      </c>
      <c r="Q2034" s="2"/>
    </row>
    <row r="2035" spans="1:17" x14ac:dyDescent="0.25">
      <c r="A2035" s="33" t="str">
        <f t="shared" si="93"/>
        <v>2900003900</v>
      </c>
      <c r="B2035" s="36" t="s">
        <v>2405</v>
      </c>
      <c r="C2035" s="36" t="s">
        <v>874</v>
      </c>
      <c r="D2035" s="9" t="str">
        <f t="shared" si="94"/>
        <v>290003900</v>
      </c>
      <c r="E2035" s="36">
        <v>29000</v>
      </c>
      <c r="F2035" s="37">
        <v>3900</v>
      </c>
      <c r="G2035" s="9" t="str">
        <f>VLOOKUP(B2035,'[1]Business Unit Lookup'!A:B,2,FALSE)</f>
        <v>Brightpoint Community College</v>
      </c>
      <c r="H2035" s="33" t="str">
        <f>VLOOKUP(C2035,'[1]Fund Lookup'!B:C,2,FALSE)</f>
        <v>Insurance Recovery - Higher Ed</v>
      </c>
      <c r="I2035" s="35" t="s">
        <v>2307</v>
      </c>
      <c r="J2035" s="33" t="str">
        <f>VLOOKUP(I2035,'[1]Table B'!A:B,2,FALSE)</f>
        <v>CU-HE-Non-specific Activity</v>
      </c>
      <c r="K2035" s="9" t="str">
        <f t="shared" si="95"/>
        <v>500-CU-HE-Non-specific Activity</v>
      </c>
      <c r="L2035" s="9" t="str">
        <f>IFERROR(VLOOKUP(A2035,'[1]VAC as of March 2024'!A:K,11,FALSE),"No")</f>
        <v>No</v>
      </c>
      <c r="M2035" s="38" t="s">
        <v>2240</v>
      </c>
      <c r="O2035" s="38"/>
      <c r="P2035" s="38"/>
      <c r="Q2035" s="2"/>
    </row>
    <row r="2036" spans="1:17" x14ac:dyDescent="0.25">
      <c r="A2036" s="33" t="str">
        <f t="shared" si="93"/>
        <v>2900007005</v>
      </c>
      <c r="B2036" s="33" t="s">
        <v>2405</v>
      </c>
      <c r="C2036" s="33" t="s">
        <v>1139</v>
      </c>
      <c r="D2036" s="9" t="str">
        <f t="shared" si="94"/>
        <v>290007005</v>
      </c>
      <c r="E2036" s="34">
        <v>29000</v>
      </c>
      <c r="F2036" s="34">
        <v>7005</v>
      </c>
      <c r="G2036" s="9" t="str">
        <f>VLOOKUP(B2036,'[1]Business Unit Lookup'!A:B,2,FALSE)</f>
        <v>Brightpoint Community College</v>
      </c>
      <c r="H2036" s="33" t="str">
        <f>VLOOKUP(C2036,'[1]Fund Lookup'!B:C,2,FALSE)</f>
        <v>Trust And Agency-VCCS</v>
      </c>
      <c r="I2036" s="35" t="s">
        <v>2307</v>
      </c>
      <c r="J2036" s="33" t="str">
        <f>VLOOKUP(I2036,'[1]Table B'!A:B,2,FALSE)</f>
        <v>CU-HE-Non-specific Activity</v>
      </c>
      <c r="K2036" s="9" t="str">
        <f t="shared" si="95"/>
        <v>500-CU-HE-Non-specific Activity</v>
      </c>
      <c r="L2036" s="9" t="str">
        <f>IFERROR(VLOOKUP(A2036,'[1]VAC as of March 2024'!A:K,11,FALSE),"No")</f>
        <v>No</v>
      </c>
      <c r="M2036" s="9" t="s">
        <v>2248</v>
      </c>
      <c r="Q2036" s="2"/>
    </row>
    <row r="2037" spans="1:17" x14ac:dyDescent="0.25">
      <c r="A2037" s="33" t="str">
        <f t="shared" si="93"/>
        <v>2900008140</v>
      </c>
      <c r="B2037" s="33" t="s">
        <v>2405</v>
      </c>
      <c r="C2037" s="33" t="s">
        <v>1616</v>
      </c>
      <c r="D2037" s="9" t="str">
        <f t="shared" si="94"/>
        <v>290008140</v>
      </c>
      <c r="E2037" s="34">
        <v>29000</v>
      </c>
      <c r="F2037" s="34">
        <v>8140</v>
      </c>
      <c r="G2037" s="9" t="str">
        <f>VLOOKUP(B2037,'[1]Business Unit Lookup'!A:B,2,FALSE)</f>
        <v>Brightpoint Community College</v>
      </c>
      <c r="H2037" s="33" t="str">
        <f>VLOOKUP(C2037,'[1]Fund Lookup'!B:C,2,FALSE)</f>
        <v>9(D) Debt Service-Prin/Int Pay</v>
      </c>
      <c r="I2037" s="35" t="s">
        <v>2307</v>
      </c>
      <c r="J2037" s="33" t="str">
        <f>VLOOKUP(I2037,'[1]Table B'!A:B,2,FALSE)</f>
        <v>CU-HE-Non-specific Activity</v>
      </c>
      <c r="K2037" s="9" t="str">
        <f t="shared" si="95"/>
        <v>500-CU-HE-Non-specific Activity</v>
      </c>
      <c r="L2037" s="9" t="str">
        <f>IFERROR(VLOOKUP(A2037,'[1]VAC as of March 2024'!A:K,11,FALSE),"No")</f>
        <v>No</v>
      </c>
      <c r="M2037" s="9" t="s">
        <v>2248</v>
      </c>
      <c r="Q2037" s="2"/>
    </row>
    <row r="2038" spans="1:17" x14ac:dyDescent="0.25">
      <c r="A2038" s="33" t="str">
        <f t="shared" si="93"/>
        <v>2900008150</v>
      </c>
      <c r="B2038" s="33" t="s">
        <v>2405</v>
      </c>
      <c r="C2038" s="33" t="s">
        <v>1618</v>
      </c>
      <c r="D2038" s="9" t="str">
        <f t="shared" si="94"/>
        <v>290008150</v>
      </c>
      <c r="E2038" s="34">
        <v>29000</v>
      </c>
      <c r="F2038" s="34">
        <v>8150</v>
      </c>
      <c r="G2038" s="9" t="str">
        <f>VLOOKUP(B2038,'[1]Business Unit Lookup'!A:B,2,FALSE)</f>
        <v>Brightpoint Community College</v>
      </c>
      <c r="H2038" s="33" t="str">
        <f>VLOOKUP(C2038,'[1]Fund Lookup'!B:C,2,FALSE)</f>
        <v>9(D) Rev Bonds-Construction</v>
      </c>
      <c r="I2038" s="35" t="s">
        <v>2307</v>
      </c>
      <c r="J2038" s="33" t="str">
        <f>VLOOKUP(I2038,'[1]Table B'!A:B,2,FALSE)</f>
        <v>CU-HE-Non-specific Activity</v>
      </c>
      <c r="K2038" s="9" t="str">
        <f t="shared" si="95"/>
        <v>500-CU-HE-Non-specific Activity</v>
      </c>
      <c r="L2038" s="9" t="str">
        <f>IFERROR(VLOOKUP(A2038,'[1]VAC as of March 2024'!A:K,11,FALSE),"No")</f>
        <v>No</v>
      </c>
      <c r="M2038" s="9" t="s">
        <v>2248</v>
      </c>
      <c r="Q2038" s="2"/>
    </row>
    <row r="2039" spans="1:17" x14ac:dyDescent="0.25">
      <c r="A2039" s="33" t="str">
        <f t="shared" si="93"/>
        <v>2900008170</v>
      </c>
      <c r="B2039" s="33" t="s">
        <v>2405</v>
      </c>
      <c r="C2039" s="33" t="s">
        <v>1620</v>
      </c>
      <c r="D2039" s="9" t="str">
        <f t="shared" si="94"/>
        <v>290008170</v>
      </c>
      <c r="E2039" s="34">
        <v>29000</v>
      </c>
      <c r="F2039" s="34">
        <v>8170</v>
      </c>
      <c r="G2039" s="9" t="str">
        <f>VLOOKUP(B2039,'[1]Business Unit Lookup'!A:B,2,FALSE)</f>
        <v>Brightpoint Community College</v>
      </c>
      <c r="H2039" s="33" t="str">
        <f>VLOOKUP(C2039,'[1]Fund Lookup'!B:C,2,FALSE)</f>
        <v>VCBA 21St Century</v>
      </c>
      <c r="I2039" s="35" t="s">
        <v>2307</v>
      </c>
      <c r="J2039" s="33" t="str">
        <f>VLOOKUP(I2039,'[1]Table B'!A:B,2,FALSE)</f>
        <v>CU-HE-Non-specific Activity</v>
      </c>
      <c r="K2039" s="9" t="str">
        <f t="shared" si="95"/>
        <v>500-CU-HE-Non-specific Activity</v>
      </c>
      <c r="L2039" s="9" t="str">
        <f>IFERROR(VLOOKUP(A2039,'[1]VAC as of March 2024'!A:K,11,FALSE),"No")</f>
        <v>No</v>
      </c>
      <c r="M2039" s="9" t="s">
        <v>2248</v>
      </c>
      <c r="Q2039" s="2"/>
    </row>
    <row r="2040" spans="1:17" x14ac:dyDescent="0.25">
      <c r="A2040" s="33" t="str">
        <f t="shared" si="93"/>
        <v>2900009650</v>
      </c>
      <c r="B2040" s="33" t="s">
        <v>2405</v>
      </c>
      <c r="C2040" s="33" t="s">
        <v>2089</v>
      </c>
      <c r="D2040" s="9" t="str">
        <f t="shared" si="94"/>
        <v>290009650</v>
      </c>
      <c r="E2040" s="34">
        <v>29000</v>
      </c>
      <c r="F2040" s="34">
        <v>9650</v>
      </c>
      <c r="G2040" s="9" t="str">
        <f>VLOOKUP(B2040,'[1]Business Unit Lookup'!A:B,2,FALSE)</f>
        <v>Brightpoint Community College</v>
      </c>
      <c r="H2040" s="33" t="str">
        <f>VLOOKUP(C2040,'[1]Fund Lookup'!B:C,2,FALSE)</f>
        <v>Central Capital Planning Fund</v>
      </c>
      <c r="I2040" s="35" t="s">
        <v>2236</v>
      </c>
      <c r="J2040" s="33" t="str">
        <f>VLOOKUP(I2040,'[1]Table B'!A:B,2,FALSE)</f>
        <v>General</v>
      </c>
      <c r="K2040" s="9" t="str">
        <f t="shared" si="95"/>
        <v>100-General</v>
      </c>
      <c r="L2040" s="9" t="str">
        <f>IFERROR(VLOOKUP(A2040,'[1]VAC as of March 2024'!A:K,11,FALSE),"No")</f>
        <v>No</v>
      </c>
      <c r="M2040" s="9" t="s">
        <v>2240</v>
      </c>
      <c r="O2040" s="33" t="s">
        <v>2241</v>
      </c>
      <c r="P2040" s="33" t="s">
        <v>6079</v>
      </c>
      <c r="Q2040" s="2" t="str">
        <f>VLOOKUP(P2040,'[1]Table E'!A:C,3,FALSE)</f>
        <v>Central Capital Planning</v>
      </c>
    </row>
    <row r="2041" spans="1:17" x14ac:dyDescent="0.25">
      <c r="A2041" s="33" t="str">
        <f t="shared" si="93"/>
        <v>2910001000</v>
      </c>
      <c r="B2041" s="33" t="s">
        <v>2406</v>
      </c>
      <c r="C2041" s="33" t="s">
        <v>1</v>
      </c>
      <c r="D2041" s="9" t="str">
        <f t="shared" si="94"/>
        <v>291001000</v>
      </c>
      <c r="E2041" s="34">
        <v>29100</v>
      </c>
      <c r="F2041" s="34">
        <v>1000</v>
      </c>
      <c r="G2041" s="9" t="str">
        <f>VLOOKUP(B2041,'[1]Business Unit Lookup'!A:B,2,FALSE)</f>
        <v>Blue Ridge Community College</v>
      </c>
      <c r="H2041" s="33" t="str">
        <f>VLOOKUP(C2041,'[1]Fund Lookup'!B:C,2,FALSE)</f>
        <v>General Fund</v>
      </c>
      <c r="I2041" s="35" t="s">
        <v>2236</v>
      </c>
      <c r="J2041" s="33" t="str">
        <f>VLOOKUP(I2041,'[1]Table B'!A:B,2,FALSE)</f>
        <v>General</v>
      </c>
      <c r="K2041" s="9" t="str">
        <f t="shared" si="95"/>
        <v>100-General</v>
      </c>
      <c r="L2041" s="9" t="str">
        <f>IFERROR(VLOOKUP(A2041,'[1]VAC as of March 2024'!A:K,11,FALSE),"No")</f>
        <v>No</v>
      </c>
      <c r="M2041" s="9" t="s">
        <v>2237</v>
      </c>
      <c r="O2041" s="33" t="s">
        <v>2240</v>
      </c>
      <c r="P2041" s="33" t="s">
        <v>6061</v>
      </c>
      <c r="Q2041" s="2" t="str">
        <f>VLOOKUP(P2041,'[1]Table E'!A:C,3,FALSE)</f>
        <v>Unassigned</v>
      </c>
    </row>
    <row r="2042" spans="1:17" x14ac:dyDescent="0.25">
      <c r="A2042" s="33" t="str">
        <f t="shared" si="93"/>
        <v>2910002713</v>
      </c>
      <c r="B2042" s="33" t="s">
        <v>2406</v>
      </c>
      <c r="C2042" s="33" t="s">
        <v>639</v>
      </c>
      <c r="D2042" s="9" t="str">
        <f t="shared" si="94"/>
        <v>291002713</v>
      </c>
      <c r="E2042" s="34">
        <v>29100</v>
      </c>
      <c r="F2042" s="34">
        <v>2713</v>
      </c>
      <c r="G2042" s="9" t="str">
        <f>VLOOKUP(B2042,'[1]Business Unit Lookup'!A:B,2,FALSE)</f>
        <v>Blue Ridge Community College</v>
      </c>
      <c r="H2042" s="33" t="str">
        <f>VLOOKUP(C2042,'[1]Fund Lookup'!B:C,2,FALSE)</f>
        <v>State Central Garage Pool VCCS</v>
      </c>
      <c r="I2042" s="35" t="s">
        <v>2307</v>
      </c>
      <c r="J2042" s="33" t="str">
        <f>VLOOKUP(I2042,'[1]Table B'!A:B,2,FALSE)</f>
        <v>CU-HE-Non-specific Activity</v>
      </c>
      <c r="K2042" s="9" t="str">
        <f t="shared" si="95"/>
        <v>500-CU-HE-Non-specific Activity</v>
      </c>
      <c r="L2042" s="9" t="str">
        <f>IFERROR(VLOOKUP(A2042,'[1]VAC as of March 2024'!A:K,11,FALSE),"No")</f>
        <v>No</v>
      </c>
      <c r="M2042" s="9" t="s">
        <v>2240</v>
      </c>
      <c r="Q2042" s="2"/>
    </row>
    <row r="2043" spans="1:17" x14ac:dyDescent="0.25">
      <c r="A2043" s="33" t="str">
        <f t="shared" si="93"/>
        <v>2910003000</v>
      </c>
      <c r="B2043" s="33" t="s">
        <v>2406</v>
      </c>
      <c r="C2043" s="33" t="s">
        <v>772</v>
      </c>
      <c r="D2043" s="9" t="str">
        <f t="shared" si="94"/>
        <v>291003000</v>
      </c>
      <c r="E2043" s="34">
        <v>29100</v>
      </c>
      <c r="F2043" s="34">
        <v>3000</v>
      </c>
      <c r="G2043" s="9" t="str">
        <f>VLOOKUP(B2043,'[1]Business Unit Lookup'!A:B,2,FALSE)</f>
        <v>Blue Ridge Community College</v>
      </c>
      <c r="H2043" s="33" t="str">
        <f>VLOOKUP(C2043,'[1]Fund Lookup'!B:C,2,FALSE)</f>
        <v>Higher Education Operating</v>
      </c>
      <c r="I2043" s="35" t="s">
        <v>2307</v>
      </c>
      <c r="J2043" s="33" t="str">
        <f>VLOOKUP(I2043,'[1]Table B'!A:B,2,FALSE)</f>
        <v>CU-HE-Non-specific Activity</v>
      </c>
      <c r="K2043" s="9" t="str">
        <f t="shared" si="95"/>
        <v>500-CU-HE-Non-specific Activity</v>
      </c>
      <c r="L2043" s="9" t="str">
        <f>IFERROR(VLOOKUP(A2043,'[1]VAC as of March 2024'!A:K,11,FALSE),"No")</f>
        <v>No</v>
      </c>
      <c r="M2043" s="9" t="s">
        <v>2240</v>
      </c>
      <c r="Q2043" s="2"/>
    </row>
    <row r="2044" spans="1:17" x14ac:dyDescent="0.25">
      <c r="A2044" s="33" t="str">
        <f t="shared" si="93"/>
        <v>2910003010</v>
      </c>
      <c r="B2044" s="33" t="s">
        <v>2406</v>
      </c>
      <c r="C2044" s="33" t="s">
        <v>775</v>
      </c>
      <c r="D2044" s="9" t="str">
        <f t="shared" si="94"/>
        <v>291003010</v>
      </c>
      <c r="E2044" s="34">
        <v>29100</v>
      </c>
      <c r="F2044" s="34">
        <v>3010</v>
      </c>
      <c r="G2044" s="9" t="str">
        <f>VLOOKUP(B2044,'[1]Business Unit Lookup'!A:B,2,FALSE)</f>
        <v>Blue Ridge Community College</v>
      </c>
      <c r="H2044" s="33" t="str">
        <f>VLOOKUP(C2044,'[1]Fund Lookup'!B:C,2,FALSE)</f>
        <v>Higher Education Federal</v>
      </c>
      <c r="I2044" s="35" t="s">
        <v>2307</v>
      </c>
      <c r="J2044" s="33" t="str">
        <f>VLOOKUP(I2044,'[1]Table B'!A:B,2,FALSE)</f>
        <v>CU-HE-Non-specific Activity</v>
      </c>
      <c r="K2044" s="9" t="str">
        <f t="shared" si="95"/>
        <v>500-CU-HE-Non-specific Activity</v>
      </c>
      <c r="L2044" s="9" t="str">
        <f>IFERROR(VLOOKUP(A2044,'[1]VAC as of March 2024'!A:K,11,FALSE),"No")</f>
        <v>No</v>
      </c>
      <c r="M2044" s="9" t="s">
        <v>2248</v>
      </c>
      <c r="Q2044" s="2"/>
    </row>
    <row r="2045" spans="1:17" x14ac:dyDescent="0.25">
      <c r="A2045" s="33" t="str">
        <f t="shared" si="93"/>
        <v>2910003020</v>
      </c>
      <c r="B2045" s="33" t="s">
        <v>2406</v>
      </c>
      <c r="C2045" s="33" t="s">
        <v>778</v>
      </c>
      <c r="D2045" s="9" t="str">
        <f t="shared" si="94"/>
        <v>291003020</v>
      </c>
      <c r="E2045" s="34">
        <v>29100</v>
      </c>
      <c r="F2045" s="34">
        <v>3020</v>
      </c>
      <c r="G2045" s="9" t="str">
        <f>VLOOKUP(B2045,'[1]Business Unit Lookup'!A:B,2,FALSE)</f>
        <v>Blue Ridge Community College</v>
      </c>
      <c r="H2045" s="33" t="str">
        <f>VLOOKUP(C2045,'[1]Fund Lookup'!B:C,2,FALSE)</f>
        <v>Foundation/Othr Grants/Cntrcts</v>
      </c>
      <c r="I2045" s="35" t="s">
        <v>2307</v>
      </c>
      <c r="J2045" s="33" t="str">
        <f>VLOOKUP(I2045,'[1]Table B'!A:B,2,FALSE)</f>
        <v>CU-HE-Non-specific Activity</v>
      </c>
      <c r="K2045" s="9" t="str">
        <f t="shared" si="95"/>
        <v>500-CU-HE-Non-specific Activity</v>
      </c>
      <c r="L2045" s="9" t="str">
        <f>IFERROR(VLOOKUP(A2045,'[1]VAC as of March 2024'!A:K,11,FALSE),"No")</f>
        <v>No</v>
      </c>
      <c r="M2045" s="9" t="s">
        <v>2248</v>
      </c>
      <c r="Q2045" s="2"/>
    </row>
    <row r="2046" spans="1:17" x14ac:dyDescent="0.25">
      <c r="A2046" s="33" t="str">
        <f t="shared" si="93"/>
        <v>2910003030</v>
      </c>
      <c r="B2046" s="33" t="s">
        <v>2406</v>
      </c>
      <c r="C2046" s="33" t="s">
        <v>780</v>
      </c>
      <c r="D2046" s="9" t="str">
        <f t="shared" si="94"/>
        <v>291003030</v>
      </c>
      <c r="E2046" s="34">
        <v>29100</v>
      </c>
      <c r="F2046" s="34">
        <v>3030</v>
      </c>
      <c r="G2046" s="9" t="str">
        <f>VLOOKUP(B2046,'[1]Business Unit Lookup'!A:B,2,FALSE)</f>
        <v>Blue Ridge Community College</v>
      </c>
      <c r="H2046" s="33" t="str">
        <f>VLOOKUP(C2046,'[1]Fund Lookup'!B:C,2,FALSE)</f>
        <v>Indirect Cost Recovery</v>
      </c>
      <c r="I2046" s="35" t="s">
        <v>2307</v>
      </c>
      <c r="J2046" s="33" t="str">
        <f>VLOOKUP(I2046,'[1]Table B'!A:B,2,FALSE)</f>
        <v>CU-HE-Non-specific Activity</v>
      </c>
      <c r="K2046" s="9" t="str">
        <f t="shared" si="95"/>
        <v>500-CU-HE-Non-specific Activity</v>
      </c>
      <c r="L2046" s="9" t="str">
        <f>IFERROR(VLOOKUP(A2046,'[1]VAC as of March 2024'!A:K,11,FALSE),"No")</f>
        <v>No</v>
      </c>
      <c r="M2046" s="9" t="s">
        <v>2240</v>
      </c>
      <c r="Q2046" s="2"/>
    </row>
    <row r="2047" spans="1:17" x14ac:dyDescent="0.25">
      <c r="A2047" s="33" t="str">
        <f t="shared" si="93"/>
        <v>2910003040</v>
      </c>
      <c r="B2047" s="87" t="s">
        <v>2406</v>
      </c>
      <c r="C2047" s="36" t="s">
        <v>8347</v>
      </c>
      <c r="D2047" s="9" t="str">
        <f t="shared" si="94"/>
        <v>291003040</v>
      </c>
      <c r="E2047" s="87">
        <v>29100</v>
      </c>
      <c r="F2047" s="37">
        <v>3040</v>
      </c>
      <c r="G2047" s="9" t="str">
        <f>VLOOKUP(B2047,'[1]Business Unit Lookup'!A:B,2,FALSE)</f>
        <v>Blue Ridge Community College</v>
      </c>
      <c r="H2047" s="33" t="str">
        <f>VLOOKUP(C2047,'[1]Fund Lookup'!B:C,2,FALSE)</f>
        <v>Institutional Reserve Fund</v>
      </c>
      <c r="I2047" s="35" t="s">
        <v>2307</v>
      </c>
      <c r="J2047" s="33" t="str">
        <f>VLOOKUP(I2047,'[1]Table B'!A:B,2,FALSE)</f>
        <v>CU-HE-Non-specific Activity</v>
      </c>
      <c r="K2047" s="9" t="str">
        <f t="shared" si="95"/>
        <v>500-CU-HE-Non-specific Activity</v>
      </c>
      <c r="L2047" s="9" t="str">
        <f>IFERROR(VLOOKUP(A2047,'[1]VAC as of March 2024'!A:K,11,FALSE),"No")</f>
        <v>No</v>
      </c>
      <c r="M2047" s="37" t="s">
        <v>2240</v>
      </c>
      <c r="O2047" s="38"/>
      <c r="P2047" s="38"/>
      <c r="Q2047" s="2"/>
    </row>
    <row r="2048" spans="1:17" x14ac:dyDescent="0.25">
      <c r="A2048" s="33" t="str">
        <f t="shared" si="93"/>
        <v>2910003060</v>
      </c>
      <c r="B2048" s="33" t="s">
        <v>2406</v>
      </c>
      <c r="C2048" s="33" t="s">
        <v>785</v>
      </c>
      <c r="D2048" s="9" t="str">
        <f t="shared" si="94"/>
        <v>291003060</v>
      </c>
      <c r="E2048" s="34">
        <v>29100</v>
      </c>
      <c r="F2048" s="34">
        <v>3060</v>
      </c>
      <c r="G2048" s="9" t="str">
        <f>VLOOKUP(B2048,'[1]Business Unit Lookup'!A:B,2,FALSE)</f>
        <v>Blue Ridge Community College</v>
      </c>
      <c r="H2048" s="33" t="str">
        <f>VLOOKUP(C2048,'[1]Fund Lookup'!B:C,2,FALSE)</f>
        <v>Auxiliary Enterprise</v>
      </c>
      <c r="I2048" s="35" t="s">
        <v>2307</v>
      </c>
      <c r="J2048" s="33" t="str">
        <f>VLOOKUP(I2048,'[1]Table B'!A:B,2,FALSE)</f>
        <v>CU-HE-Non-specific Activity</v>
      </c>
      <c r="K2048" s="9" t="str">
        <f t="shared" si="95"/>
        <v>500-CU-HE-Non-specific Activity</v>
      </c>
      <c r="L2048" s="9" t="str">
        <f>IFERROR(VLOOKUP(A2048,'[1]VAC as of March 2024'!A:K,11,FALSE),"No")</f>
        <v>No</v>
      </c>
      <c r="M2048" s="9" t="s">
        <v>2240</v>
      </c>
      <c r="Q2048" s="2"/>
    </row>
    <row r="2049" spans="1:17" x14ac:dyDescent="0.25">
      <c r="A2049" s="33" t="str">
        <f t="shared" si="93"/>
        <v>2910003080</v>
      </c>
      <c r="B2049" s="33" t="s">
        <v>2406</v>
      </c>
      <c r="C2049" s="33" t="s">
        <v>790</v>
      </c>
      <c r="D2049" s="9" t="str">
        <f t="shared" si="94"/>
        <v>291003080</v>
      </c>
      <c r="E2049" s="34">
        <v>29100</v>
      </c>
      <c r="F2049" s="34">
        <v>3080</v>
      </c>
      <c r="G2049" s="9" t="str">
        <f>VLOOKUP(B2049,'[1]Business Unit Lookup'!A:B,2,FALSE)</f>
        <v>Blue Ridge Community College</v>
      </c>
      <c r="H2049" s="33" t="str">
        <f>VLOOKUP(C2049,'[1]Fund Lookup'!B:C,2,FALSE)</f>
        <v>Work Study</v>
      </c>
      <c r="I2049" s="35" t="s">
        <v>2307</v>
      </c>
      <c r="J2049" s="33" t="str">
        <f>VLOOKUP(I2049,'[1]Table B'!A:B,2,FALSE)</f>
        <v>CU-HE-Non-specific Activity</v>
      </c>
      <c r="K2049" s="9" t="str">
        <f t="shared" si="95"/>
        <v>500-CU-HE-Non-specific Activity</v>
      </c>
      <c r="L2049" s="9" t="str">
        <f>IFERROR(VLOOKUP(A2049,'[1]VAC as of March 2024'!A:K,11,FALSE),"No")</f>
        <v>No</v>
      </c>
      <c r="M2049" s="9" t="s">
        <v>2248</v>
      </c>
      <c r="Q2049" s="2"/>
    </row>
    <row r="2050" spans="1:17" x14ac:dyDescent="0.25">
      <c r="A2050" s="33" t="str">
        <f t="shared" ref="A2050:A2113" si="96">CONCATENATE(B2050,C2050)</f>
        <v>2910003170</v>
      </c>
      <c r="B2050" s="33" t="s">
        <v>2406</v>
      </c>
      <c r="C2050" s="33" t="s">
        <v>809</v>
      </c>
      <c r="D2050" s="9" t="str">
        <f t="shared" ref="D2050:D2113" si="97">CONCATENATE(E2050,F2050)</f>
        <v>291003170</v>
      </c>
      <c r="E2050" s="34">
        <v>29100</v>
      </c>
      <c r="F2050" s="34">
        <v>3170</v>
      </c>
      <c r="G2050" s="9" t="str">
        <f>VLOOKUP(B2050,'[1]Business Unit Lookup'!A:B,2,FALSE)</f>
        <v>Blue Ridge Community College</v>
      </c>
      <c r="H2050" s="33" t="str">
        <f>VLOOKUP(C2050,'[1]Fund Lookup'!B:C,2,FALSE)</f>
        <v>Student Financial Assistance</v>
      </c>
      <c r="I2050" s="35" t="s">
        <v>2307</v>
      </c>
      <c r="J2050" s="33" t="str">
        <f>VLOOKUP(I2050,'[1]Table B'!A:B,2,FALSE)</f>
        <v>CU-HE-Non-specific Activity</v>
      </c>
      <c r="K2050" s="9" t="str">
        <f t="shared" ref="K2050:K2113" si="98">CONCATENATE(I2050,"-",J2050)</f>
        <v>500-CU-HE-Non-specific Activity</v>
      </c>
      <c r="L2050" s="9" t="str">
        <f>IFERROR(VLOOKUP(A2050,'[1]VAC as of March 2024'!A:K,11,FALSE),"No")</f>
        <v>No</v>
      </c>
      <c r="M2050" s="9" t="s">
        <v>2240</v>
      </c>
      <c r="Q2050" s="2"/>
    </row>
    <row r="2051" spans="1:17" x14ac:dyDescent="0.25">
      <c r="A2051" s="33" t="str">
        <f t="shared" si="96"/>
        <v>2910003190</v>
      </c>
      <c r="B2051" s="33" t="s">
        <v>2406</v>
      </c>
      <c r="C2051" s="33" t="s">
        <v>811</v>
      </c>
      <c r="D2051" s="9" t="str">
        <f t="shared" si="97"/>
        <v>291003190</v>
      </c>
      <c r="E2051" s="34">
        <v>29100</v>
      </c>
      <c r="F2051" s="34">
        <v>3190</v>
      </c>
      <c r="G2051" s="9" t="str">
        <f>VLOOKUP(B2051,'[1]Business Unit Lookup'!A:B,2,FALSE)</f>
        <v>Blue Ridge Community College</v>
      </c>
      <c r="H2051" s="33" t="str">
        <f>VLOOKUP(C2051,'[1]Fund Lookup'!B:C,2,FALSE)</f>
        <v>Workforce Development Program</v>
      </c>
      <c r="I2051" s="35" t="s">
        <v>2307</v>
      </c>
      <c r="J2051" s="33" t="str">
        <f>VLOOKUP(I2051,'[1]Table B'!A:B,2,FALSE)</f>
        <v>CU-HE-Non-specific Activity</v>
      </c>
      <c r="K2051" s="9" t="str">
        <f t="shared" si="98"/>
        <v>500-CU-HE-Non-specific Activity</v>
      </c>
      <c r="L2051" s="9" t="str">
        <f>IFERROR(VLOOKUP(A2051,'[1]VAC as of March 2024'!A:K,11,FALSE),"No")</f>
        <v>No</v>
      </c>
      <c r="M2051" s="9" t="s">
        <v>2240</v>
      </c>
      <c r="Q2051" s="2"/>
    </row>
    <row r="2052" spans="1:17" ht="15.75" x14ac:dyDescent="0.25">
      <c r="A2052" s="33" t="str">
        <f t="shared" si="96"/>
        <v>2910003210</v>
      </c>
      <c r="B2052" s="43" t="s">
        <v>2406</v>
      </c>
      <c r="C2052" s="36" t="s">
        <v>6135</v>
      </c>
      <c r="D2052" s="9" t="str">
        <f t="shared" si="97"/>
        <v>291003210</v>
      </c>
      <c r="E2052" s="44">
        <v>29100</v>
      </c>
      <c r="F2052" s="37">
        <v>3210</v>
      </c>
      <c r="G2052" s="9" t="str">
        <f>VLOOKUP(B2052,'[1]Business Unit Lookup'!A:B,2,FALSE)</f>
        <v>Blue Ridge Community College</v>
      </c>
      <c r="H2052" s="33" t="str">
        <f>VLOOKUP(C2052,'[1]Fund Lookup'!B:C,2,FALSE)</f>
        <v>ARP-CrvStLoclFisRecFd-COVID-19</v>
      </c>
      <c r="I2052" s="35" t="s">
        <v>2307</v>
      </c>
      <c r="J2052" s="33" t="str">
        <f>VLOOKUP(I2052,'[1]Table B'!A:B,2,FALSE)</f>
        <v>CU-HE-Non-specific Activity</v>
      </c>
      <c r="K2052" s="9" t="str">
        <f t="shared" si="98"/>
        <v>500-CU-HE-Non-specific Activity</v>
      </c>
      <c r="L2052" s="9" t="str">
        <f>IFERROR(VLOOKUP(A2052,'[1]VAC as of March 2024'!A:K,11,FALSE),"No")</f>
        <v>No</v>
      </c>
      <c r="M2052" s="38" t="s">
        <v>5493</v>
      </c>
      <c r="O2052" s="38"/>
      <c r="P2052" s="38"/>
      <c r="Q2052" s="2"/>
    </row>
    <row r="2053" spans="1:17" x14ac:dyDescent="0.25">
      <c r="A2053" s="33" t="str">
        <f t="shared" si="96"/>
        <v>2910003230</v>
      </c>
      <c r="B2053" s="33" t="s">
        <v>2406</v>
      </c>
      <c r="C2053" s="33" t="s">
        <v>6136</v>
      </c>
      <c r="D2053" s="9" t="str">
        <f t="shared" si="97"/>
        <v>291003230</v>
      </c>
      <c r="E2053" s="34">
        <v>29100</v>
      </c>
      <c r="F2053" s="34">
        <v>3230</v>
      </c>
      <c r="G2053" s="9" t="str">
        <f>VLOOKUP(B2053,'[1]Business Unit Lookup'!A:B,2,FALSE)</f>
        <v>Blue Ridge Community College</v>
      </c>
      <c r="H2053" s="33" t="str">
        <f>VLOOKUP(C2053,'[1]Fund Lookup'!B:C,2,FALSE)</f>
        <v>Epi&amp;LabCpctyInfctsDis-COVID-19</v>
      </c>
      <c r="I2053" s="35" t="s">
        <v>2307</v>
      </c>
      <c r="J2053" s="33" t="str">
        <f>VLOOKUP(I2053,'[1]Table B'!A:B,2,FALSE)</f>
        <v>CU-HE-Non-specific Activity</v>
      </c>
      <c r="K2053" s="9" t="str">
        <f t="shared" si="98"/>
        <v>500-CU-HE-Non-specific Activity</v>
      </c>
      <c r="L2053" s="9" t="str">
        <f>IFERROR(VLOOKUP(A2053,'[1]VAC as of March 2024'!A:K,11,FALSE),"No")</f>
        <v>No</v>
      </c>
      <c r="M2053" s="9" t="s">
        <v>5493</v>
      </c>
      <c r="Q2053" s="2"/>
    </row>
    <row r="2054" spans="1:17" x14ac:dyDescent="0.25">
      <c r="A2054" s="33" t="str">
        <f t="shared" si="96"/>
        <v>2910003280</v>
      </c>
      <c r="B2054" s="33" t="s">
        <v>2406</v>
      </c>
      <c r="C2054" s="33" t="s">
        <v>5559</v>
      </c>
      <c r="D2054" s="9" t="str">
        <f t="shared" si="97"/>
        <v>291003280</v>
      </c>
      <c r="E2054" s="34">
        <v>29100</v>
      </c>
      <c r="F2054" s="34">
        <v>3280</v>
      </c>
      <c r="G2054" s="9" t="str">
        <f>VLOOKUP(B2054,'[1]Business Unit Lookup'!A:B,2,FALSE)</f>
        <v>Blue Ridge Community College</v>
      </c>
      <c r="H2054" s="33" t="str">
        <f>VLOOKUP(C2054,'[1]Fund Lookup'!B:C,2,FALSE)</f>
        <v>CoronavrsEmrSpplFdPrg-COVID-19</v>
      </c>
      <c r="I2054" s="35" t="s">
        <v>2307</v>
      </c>
      <c r="J2054" s="33" t="str">
        <f>VLOOKUP(I2054,'[1]Table B'!A:B,2,FALSE)</f>
        <v>CU-HE-Non-specific Activity</v>
      </c>
      <c r="K2054" s="9" t="str">
        <f t="shared" si="98"/>
        <v>500-CU-HE-Non-specific Activity</v>
      </c>
      <c r="L2054" s="9" t="str">
        <f>IFERROR(VLOOKUP(A2054,'[1]VAC as of March 2024'!A:K,11,FALSE),"No")</f>
        <v>No</v>
      </c>
      <c r="M2054" s="9" t="s">
        <v>5493</v>
      </c>
      <c r="Q2054" s="2"/>
    </row>
    <row r="2055" spans="1:17" x14ac:dyDescent="0.25">
      <c r="A2055" s="33" t="str">
        <f t="shared" si="96"/>
        <v>2910003390</v>
      </c>
      <c r="B2055" s="33" t="s">
        <v>2406</v>
      </c>
      <c r="C2055" s="33" t="s">
        <v>5575</v>
      </c>
      <c r="D2055" s="9" t="str">
        <f t="shared" si="97"/>
        <v>291003390</v>
      </c>
      <c r="E2055" s="34">
        <v>29100</v>
      </c>
      <c r="F2055" s="34">
        <v>3390</v>
      </c>
      <c r="G2055" s="9" t="str">
        <f>VLOOKUP(B2055,'[1]Business Unit Lookup'!A:B,2,FALSE)</f>
        <v>Blue Ridge Community College</v>
      </c>
      <c r="H2055" s="33" t="str">
        <f>VLOOKUP(C2055,'[1]Fund Lookup'!B:C,2,FALSE)</f>
        <v>Strngthning Inst Prgm-COVID-19</v>
      </c>
      <c r="I2055" s="35" t="s">
        <v>2307</v>
      </c>
      <c r="J2055" s="33" t="str">
        <f>VLOOKUP(I2055,'[1]Table B'!A:B,2,FALSE)</f>
        <v>CU-HE-Non-specific Activity</v>
      </c>
      <c r="K2055" s="9" t="str">
        <f t="shared" si="98"/>
        <v>500-CU-HE-Non-specific Activity</v>
      </c>
      <c r="L2055" s="9" t="str">
        <f>IFERROR(VLOOKUP(A2055,'[1]VAC as of March 2024'!A:K,11,FALSE),"No")</f>
        <v>No</v>
      </c>
      <c r="M2055" s="9" t="s">
        <v>5493</v>
      </c>
      <c r="Q2055" s="2"/>
    </row>
    <row r="2056" spans="1:17" x14ac:dyDescent="0.25">
      <c r="A2056" s="33" t="str">
        <f t="shared" si="96"/>
        <v>2910003410</v>
      </c>
      <c r="B2056" s="33" t="s">
        <v>2406</v>
      </c>
      <c r="C2056" s="33" t="s">
        <v>5581</v>
      </c>
      <c r="D2056" s="9" t="str">
        <f t="shared" si="97"/>
        <v>291003410</v>
      </c>
      <c r="E2056" s="34">
        <v>29100</v>
      </c>
      <c r="F2056" s="34">
        <v>3410</v>
      </c>
      <c r="G2056" s="9" t="str">
        <f>VLOOKUP(B2056,'[1]Business Unit Lookup'!A:B,2,FALSE)</f>
        <v>Blue Ridge Community College</v>
      </c>
      <c r="H2056" s="33" t="str">
        <f>VLOOKUP(C2056,'[1]Fund Lookup'!B:C,2,FALSE)</f>
        <v>GEER Fund - COVID-19</v>
      </c>
      <c r="I2056" s="35" t="s">
        <v>2307</v>
      </c>
      <c r="J2056" s="33" t="str">
        <f>VLOOKUP(I2056,'[1]Table B'!A:B,2,FALSE)</f>
        <v>CU-HE-Non-specific Activity</v>
      </c>
      <c r="K2056" s="9" t="str">
        <f t="shared" si="98"/>
        <v>500-CU-HE-Non-specific Activity</v>
      </c>
      <c r="L2056" s="9" t="str">
        <f>IFERROR(VLOOKUP(A2056,'[1]VAC as of March 2024'!A:K,11,FALSE),"No")</f>
        <v>No</v>
      </c>
      <c r="M2056" s="9" t="s">
        <v>5493</v>
      </c>
      <c r="Q2056" s="2"/>
    </row>
    <row r="2057" spans="1:17" x14ac:dyDescent="0.25">
      <c r="A2057" s="33" t="str">
        <f t="shared" si="96"/>
        <v>2910003420</v>
      </c>
      <c r="B2057" s="33" t="s">
        <v>2406</v>
      </c>
      <c r="C2057" s="33" t="s">
        <v>5584</v>
      </c>
      <c r="D2057" s="9" t="str">
        <f t="shared" si="97"/>
        <v>291003420</v>
      </c>
      <c r="E2057" s="34">
        <v>29100</v>
      </c>
      <c r="F2057" s="34">
        <v>3420</v>
      </c>
      <c r="G2057" s="9" t="str">
        <f>VLOOKUP(B2057,'[1]Business Unit Lookup'!A:B,2,FALSE)</f>
        <v>Blue Ridge Community College</v>
      </c>
      <c r="H2057" s="33" t="str">
        <f>VLOOKUP(C2057,'[1]Fund Lookup'!B:C,2,FALSE)</f>
        <v>Caresactrlffd-General-Covid-19</v>
      </c>
      <c r="I2057" s="35" t="s">
        <v>2307</v>
      </c>
      <c r="J2057" s="33" t="str">
        <f>VLOOKUP(I2057,'[1]Table B'!A:B,2,FALSE)</f>
        <v>CU-HE-Non-specific Activity</v>
      </c>
      <c r="K2057" s="9" t="str">
        <f t="shared" si="98"/>
        <v>500-CU-HE-Non-specific Activity</v>
      </c>
      <c r="L2057" s="9" t="str">
        <f>IFERROR(VLOOKUP(A2057,'[1]VAC as of March 2024'!A:K,11,FALSE),"No")</f>
        <v>No</v>
      </c>
      <c r="M2057" s="9" t="s">
        <v>5493</v>
      </c>
      <c r="Q2057" s="2"/>
    </row>
    <row r="2058" spans="1:17" x14ac:dyDescent="0.25">
      <c r="A2058" s="33" t="str">
        <f t="shared" si="96"/>
        <v>2910003440</v>
      </c>
      <c r="B2058" s="33" t="s">
        <v>2406</v>
      </c>
      <c r="C2058" s="33" t="s">
        <v>5370</v>
      </c>
      <c r="D2058" s="9" t="str">
        <f t="shared" si="97"/>
        <v>291003440</v>
      </c>
      <c r="E2058" s="34">
        <v>29100</v>
      </c>
      <c r="F2058" s="34">
        <v>3440</v>
      </c>
      <c r="G2058" s="9" t="str">
        <f>VLOOKUP(B2058,'[1]Business Unit Lookup'!A:B,2,FALSE)</f>
        <v>Blue Ridge Community College</v>
      </c>
      <c r="H2058" s="33" t="str">
        <f>VLOOKUP(C2058,'[1]Fund Lookup'!B:C,2,FALSE)</f>
        <v>EduStabFund-Students-COVID-19</v>
      </c>
      <c r="I2058" s="35" t="s">
        <v>2307</v>
      </c>
      <c r="J2058" s="33" t="str">
        <f>VLOOKUP(I2058,'[1]Table B'!A:B,2,FALSE)</f>
        <v>CU-HE-Non-specific Activity</v>
      </c>
      <c r="K2058" s="9" t="str">
        <f t="shared" si="98"/>
        <v>500-CU-HE-Non-specific Activity</v>
      </c>
      <c r="L2058" s="9" t="str">
        <f>IFERROR(VLOOKUP(A2058,'[1]VAC as of March 2024'!A:K,11,FALSE),"No")</f>
        <v>No</v>
      </c>
      <c r="M2058" s="9" t="s">
        <v>5493</v>
      </c>
      <c r="Q2058" s="2"/>
    </row>
    <row r="2059" spans="1:17" x14ac:dyDescent="0.25">
      <c r="A2059" s="33" t="str">
        <f t="shared" si="96"/>
        <v>2910003460</v>
      </c>
      <c r="B2059" s="35" t="s">
        <v>2406</v>
      </c>
      <c r="C2059" s="36" t="s">
        <v>8470</v>
      </c>
      <c r="D2059" s="9" t="str">
        <f t="shared" si="97"/>
        <v>291003460</v>
      </c>
      <c r="E2059" s="35">
        <v>29100</v>
      </c>
      <c r="F2059" s="37">
        <v>3460</v>
      </c>
      <c r="G2059" s="9" t="str">
        <f>VLOOKUP(B2059,'[1]Business Unit Lookup'!A:B,2,FALSE)</f>
        <v>Blue Ridge Community College</v>
      </c>
      <c r="H2059" s="33" t="str">
        <f>VLOOKUP(C2059,'[1]Fund Lookup'!B:C,2,FALSE)</f>
        <v>Innovative internship Fund</v>
      </c>
      <c r="I2059" s="35" t="s">
        <v>2307</v>
      </c>
      <c r="J2059" s="33" t="str">
        <f>VLOOKUP(I2059,'[1]Table B'!A:B,2,FALSE)</f>
        <v>CU-HE-Non-specific Activity</v>
      </c>
      <c r="K2059" s="9" t="str">
        <f t="shared" si="98"/>
        <v>500-CU-HE-Non-specific Activity</v>
      </c>
      <c r="L2059" s="9" t="str">
        <f>IFERROR(VLOOKUP(A2059,'[1]VAC as of March 2024'!A:K,11,FALSE),"No")</f>
        <v>No</v>
      </c>
      <c r="M2059" s="38" t="s">
        <v>2240</v>
      </c>
      <c r="O2059" s="38"/>
      <c r="P2059" s="38"/>
      <c r="Q2059" s="2"/>
    </row>
    <row r="2060" spans="1:17" x14ac:dyDescent="0.25">
      <c r="A2060" s="33" t="str">
        <f t="shared" si="96"/>
        <v>2910003490</v>
      </c>
      <c r="B2060" s="35" t="s">
        <v>2406</v>
      </c>
      <c r="C2060" s="36" t="s">
        <v>8475</v>
      </c>
      <c r="D2060" s="9" t="str">
        <f t="shared" si="97"/>
        <v>291003490</v>
      </c>
      <c r="E2060" s="35">
        <v>29100</v>
      </c>
      <c r="F2060" s="37">
        <v>3490</v>
      </c>
      <c r="G2060" s="9" t="str">
        <f>VLOOKUP(B2060,'[1]Business Unit Lookup'!A:B,2,FALSE)</f>
        <v>Blue Ridge Community College</v>
      </c>
      <c r="H2060" s="33" t="str">
        <f>VLOOKUP(C2060,'[1]Fund Lookup'!B:C,2,FALSE)</f>
        <v>NewEconomyWrkfrcCrdntlGrntFnd</v>
      </c>
      <c r="I2060" s="35" t="s">
        <v>2307</v>
      </c>
      <c r="J2060" s="33" t="str">
        <f>VLOOKUP(I2060,'[1]Table B'!A:B,2,FALSE)</f>
        <v>CU-HE-Non-specific Activity</v>
      </c>
      <c r="K2060" s="9" t="str">
        <f t="shared" si="98"/>
        <v>500-CU-HE-Non-specific Activity</v>
      </c>
      <c r="L2060" s="9" t="str">
        <f>IFERROR(VLOOKUP(A2060,'[1]VAC as of March 2024'!A:K,11,FALSE),"No")</f>
        <v>No</v>
      </c>
      <c r="M2060" s="38" t="s">
        <v>2240</v>
      </c>
      <c r="O2060" s="38"/>
      <c r="P2060" s="38"/>
      <c r="Q2060" s="2"/>
    </row>
    <row r="2061" spans="1:17" x14ac:dyDescent="0.25">
      <c r="A2061" s="33" t="str">
        <f t="shared" si="96"/>
        <v>2910003690</v>
      </c>
      <c r="B2061" s="33" t="s">
        <v>2406</v>
      </c>
      <c r="C2061" s="33" t="s">
        <v>5373</v>
      </c>
      <c r="D2061" s="9" t="str">
        <f t="shared" si="97"/>
        <v>291003690</v>
      </c>
      <c r="E2061" s="34">
        <v>29100</v>
      </c>
      <c r="F2061" s="34">
        <v>3690</v>
      </c>
      <c r="G2061" s="9" t="str">
        <f>VLOOKUP(B2061,'[1]Business Unit Lookup'!A:B,2,FALSE)</f>
        <v>Blue Ridge Community College</v>
      </c>
      <c r="H2061" s="33" t="str">
        <f>VLOOKUP(C2061,'[1]Fund Lookup'!B:C,2,FALSE)</f>
        <v>EduStabFund-Institutn-COVID-19</v>
      </c>
      <c r="I2061" s="35" t="s">
        <v>2307</v>
      </c>
      <c r="J2061" s="33" t="str">
        <f>VLOOKUP(I2061,'[1]Table B'!A:B,2,FALSE)</f>
        <v>CU-HE-Non-specific Activity</v>
      </c>
      <c r="K2061" s="9" t="str">
        <f t="shared" si="98"/>
        <v>500-CU-HE-Non-specific Activity</v>
      </c>
      <c r="L2061" s="9" t="str">
        <f>IFERROR(VLOOKUP(A2061,'[1]VAC as of March 2024'!A:K,11,FALSE),"No")</f>
        <v>No</v>
      </c>
      <c r="M2061" s="9" t="s">
        <v>5493</v>
      </c>
      <c r="Q2061" s="2"/>
    </row>
    <row r="2062" spans="1:17" x14ac:dyDescent="0.25">
      <c r="A2062" s="33" t="str">
        <f t="shared" si="96"/>
        <v>2910003710</v>
      </c>
      <c r="B2062" s="36" t="s">
        <v>2406</v>
      </c>
      <c r="C2062" s="36" t="s">
        <v>6137</v>
      </c>
      <c r="D2062" s="9" t="str">
        <f t="shared" si="97"/>
        <v>291003710</v>
      </c>
      <c r="E2062" s="35">
        <v>29100</v>
      </c>
      <c r="F2062" s="37">
        <v>3710</v>
      </c>
      <c r="G2062" s="9" t="str">
        <f>VLOOKUP(B2062,'[1]Business Unit Lookup'!A:B,2,FALSE)</f>
        <v>Blue Ridge Community College</v>
      </c>
      <c r="H2062" s="33" t="str">
        <f>VLOOKUP(C2062,'[1]Fund Lookup'!B:C,2,FALSE)</f>
        <v>FEMA - State Agy - COVID-19</v>
      </c>
      <c r="I2062" s="35" t="s">
        <v>2307</v>
      </c>
      <c r="J2062" s="33" t="str">
        <f>VLOOKUP(I2062,'[1]Table B'!A:B,2,FALSE)</f>
        <v>CU-HE-Non-specific Activity</v>
      </c>
      <c r="K2062" s="9" t="str">
        <f t="shared" si="98"/>
        <v>500-CU-HE-Non-specific Activity</v>
      </c>
      <c r="L2062" s="9" t="str">
        <f>IFERROR(VLOOKUP(A2062,'[1]VAC as of March 2024'!A:K,11,FALSE),"No")</f>
        <v>No</v>
      </c>
      <c r="M2062" s="38" t="s">
        <v>5493</v>
      </c>
      <c r="O2062" s="38"/>
      <c r="P2062" s="38"/>
      <c r="Q2062" s="2"/>
    </row>
    <row r="2063" spans="1:17" x14ac:dyDescent="0.25">
      <c r="A2063" s="33" t="str">
        <f t="shared" si="96"/>
        <v>2910003860</v>
      </c>
      <c r="B2063" s="33" t="s">
        <v>2406</v>
      </c>
      <c r="C2063" s="33" t="s">
        <v>863</v>
      </c>
      <c r="D2063" s="9" t="str">
        <f t="shared" si="97"/>
        <v>291003860</v>
      </c>
      <c r="E2063" s="34">
        <v>29100</v>
      </c>
      <c r="F2063" s="34">
        <v>3860</v>
      </c>
      <c r="G2063" s="9" t="str">
        <f>VLOOKUP(B2063,'[1]Business Unit Lookup'!A:B,2,FALSE)</f>
        <v>Blue Ridge Community College</v>
      </c>
      <c r="H2063" s="33" t="str">
        <f>VLOOKUP(C2063,'[1]Fund Lookup'!B:C,2,FALSE)</f>
        <v>Rcycl Matl Sale-Non-Gen/Fed-HE</v>
      </c>
      <c r="I2063" s="35" t="s">
        <v>2307</v>
      </c>
      <c r="J2063" s="33" t="str">
        <f>VLOOKUP(I2063,'[1]Table B'!A:B,2,FALSE)</f>
        <v>CU-HE-Non-specific Activity</v>
      </c>
      <c r="K2063" s="9" t="str">
        <f t="shared" si="98"/>
        <v>500-CU-HE-Non-specific Activity</v>
      </c>
      <c r="L2063" s="9" t="str">
        <f>IFERROR(VLOOKUP(A2063,'[1]VAC as of March 2024'!A:K,11,FALSE),"No")</f>
        <v>No</v>
      </c>
      <c r="M2063" s="9" t="s">
        <v>2240</v>
      </c>
      <c r="Q2063" s="2"/>
    </row>
    <row r="2064" spans="1:17" x14ac:dyDescent="0.25">
      <c r="A2064" s="33" t="str">
        <f t="shared" si="96"/>
        <v>2910003870</v>
      </c>
      <c r="B2064" s="33" t="s">
        <v>2406</v>
      </c>
      <c r="C2064" s="33" t="s">
        <v>865</v>
      </c>
      <c r="D2064" s="9" t="str">
        <f t="shared" si="97"/>
        <v>291003870</v>
      </c>
      <c r="E2064" s="34">
        <v>29100</v>
      </c>
      <c r="F2064" s="34">
        <v>3870</v>
      </c>
      <c r="G2064" s="9" t="str">
        <f>VLOOKUP(B2064,'[1]Business Unit Lookup'!A:B,2,FALSE)</f>
        <v>Blue Ridge Community College</v>
      </c>
      <c r="H2064" s="33" t="str">
        <f>VLOOKUP(C2064,'[1]Fund Lookup'!B:C,2,FALSE)</f>
        <v>Srplus Supp&amp;Equip Sales-Gen-HE</v>
      </c>
      <c r="I2064" s="35" t="s">
        <v>2307</v>
      </c>
      <c r="J2064" s="33" t="str">
        <f>VLOOKUP(I2064,'[1]Table B'!A:B,2,FALSE)</f>
        <v>CU-HE-Non-specific Activity</v>
      </c>
      <c r="K2064" s="9" t="str">
        <f t="shared" si="98"/>
        <v>500-CU-HE-Non-specific Activity</v>
      </c>
      <c r="L2064" s="9" t="str">
        <f>IFERROR(VLOOKUP(A2064,'[1]VAC as of March 2024'!A:K,11,FALSE),"No")</f>
        <v>No</v>
      </c>
      <c r="M2064" s="9" t="s">
        <v>2240</v>
      </c>
      <c r="Q2064" s="2"/>
    </row>
    <row r="2065" spans="1:17" x14ac:dyDescent="0.25">
      <c r="A2065" s="33" t="str">
        <f t="shared" si="96"/>
        <v>2910003900</v>
      </c>
      <c r="B2065" s="33" t="s">
        <v>2406</v>
      </c>
      <c r="C2065" s="33" t="s">
        <v>874</v>
      </c>
      <c r="D2065" s="9" t="str">
        <f t="shared" si="97"/>
        <v>291003900</v>
      </c>
      <c r="E2065" s="34">
        <v>29100</v>
      </c>
      <c r="F2065" s="34">
        <v>3900</v>
      </c>
      <c r="G2065" s="9" t="str">
        <f>VLOOKUP(B2065,'[1]Business Unit Lookup'!A:B,2,FALSE)</f>
        <v>Blue Ridge Community College</v>
      </c>
      <c r="H2065" s="33" t="str">
        <f>VLOOKUP(C2065,'[1]Fund Lookup'!B:C,2,FALSE)</f>
        <v>Insurance Recovery - Higher Ed</v>
      </c>
      <c r="I2065" s="35" t="s">
        <v>2307</v>
      </c>
      <c r="J2065" s="33" t="str">
        <f>VLOOKUP(I2065,'[1]Table B'!A:B,2,FALSE)</f>
        <v>CU-HE-Non-specific Activity</v>
      </c>
      <c r="K2065" s="9" t="str">
        <f t="shared" si="98"/>
        <v>500-CU-HE-Non-specific Activity</v>
      </c>
      <c r="L2065" s="9" t="str">
        <f>IFERROR(VLOOKUP(A2065,'[1]VAC as of March 2024'!A:K,11,FALSE),"No")</f>
        <v>No</v>
      </c>
      <c r="M2065" s="9" t="s">
        <v>2240</v>
      </c>
      <c r="Q2065" s="2"/>
    </row>
    <row r="2066" spans="1:17" x14ac:dyDescent="0.25">
      <c r="A2066" s="33" t="str">
        <f t="shared" si="96"/>
        <v>2910007005</v>
      </c>
      <c r="B2066" s="33" t="s">
        <v>2406</v>
      </c>
      <c r="C2066" s="33" t="s">
        <v>1139</v>
      </c>
      <c r="D2066" s="9" t="str">
        <f t="shared" si="97"/>
        <v>291007005</v>
      </c>
      <c r="E2066" s="34">
        <v>29100</v>
      </c>
      <c r="F2066" s="34">
        <v>7005</v>
      </c>
      <c r="G2066" s="9" t="str">
        <f>VLOOKUP(B2066,'[1]Business Unit Lookup'!A:B,2,FALSE)</f>
        <v>Blue Ridge Community College</v>
      </c>
      <c r="H2066" s="33" t="str">
        <f>VLOOKUP(C2066,'[1]Fund Lookup'!B:C,2,FALSE)</f>
        <v>Trust And Agency-VCCS</v>
      </c>
      <c r="I2066" s="35" t="s">
        <v>2307</v>
      </c>
      <c r="J2066" s="33" t="str">
        <f>VLOOKUP(I2066,'[1]Table B'!A:B,2,FALSE)</f>
        <v>CU-HE-Non-specific Activity</v>
      </c>
      <c r="K2066" s="9" t="str">
        <f t="shared" si="98"/>
        <v>500-CU-HE-Non-specific Activity</v>
      </c>
      <c r="L2066" s="9" t="str">
        <f>IFERROR(VLOOKUP(A2066,'[1]VAC as of March 2024'!A:K,11,FALSE),"No")</f>
        <v>No</v>
      </c>
      <c r="M2066" s="9" t="s">
        <v>2248</v>
      </c>
      <c r="Q2066" s="2"/>
    </row>
    <row r="2067" spans="1:17" x14ac:dyDescent="0.25">
      <c r="A2067" s="33" t="str">
        <f t="shared" si="96"/>
        <v>2910008140</v>
      </c>
      <c r="B2067" s="33" t="s">
        <v>2406</v>
      </c>
      <c r="C2067" s="33" t="s">
        <v>1616</v>
      </c>
      <c r="D2067" s="9" t="str">
        <f t="shared" si="97"/>
        <v>291008140</v>
      </c>
      <c r="E2067" s="34">
        <v>29100</v>
      </c>
      <c r="F2067" s="34">
        <v>8140</v>
      </c>
      <c r="G2067" s="9" t="str">
        <f>VLOOKUP(B2067,'[1]Business Unit Lookup'!A:B,2,FALSE)</f>
        <v>Blue Ridge Community College</v>
      </c>
      <c r="H2067" s="33" t="str">
        <f>VLOOKUP(C2067,'[1]Fund Lookup'!B:C,2,FALSE)</f>
        <v>9(D) Debt Service-Prin/Int Pay</v>
      </c>
      <c r="I2067" s="35" t="s">
        <v>2307</v>
      </c>
      <c r="J2067" s="33" t="str">
        <f>VLOOKUP(I2067,'[1]Table B'!A:B,2,FALSE)</f>
        <v>CU-HE-Non-specific Activity</v>
      </c>
      <c r="K2067" s="9" t="str">
        <f t="shared" si="98"/>
        <v>500-CU-HE-Non-specific Activity</v>
      </c>
      <c r="L2067" s="9" t="str">
        <f>IFERROR(VLOOKUP(A2067,'[1]VAC as of March 2024'!A:K,11,FALSE),"No")</f>
        <v>No</v>
      </c>
      <c r="M2067" s="9" t="s">
        <v>2248</v>
      </c>
      <c r="Q2067" s="2"/>
    </row>
    <row r="2068" spans="1:17" x14ac:dyDescent="0.25">
      <c r="A2068" s="33" t="str">
        <f t="shared" si="96"/>
        <v>2910008150</v>
      </c>
      <c r="B2068" s="33" t="s">
        <v>2406</v>
      </c>
      <c r="C2068" s="33" t="s">
        <v>1618</v>
      </c>
      <c r="D2068" s="9" t="str">
        <f t="shared" si="97"/>
        <v>291008150</v>
      </c>
      <c r="E2068" s="34">
        <v>29100</v>
      </c>
      <c r="F2068" s="34">
        <v>8150</v>
      </c>
      <c r="G2068" s="9" t="str">
        <f>VLOOKUP(B2068,'[1]Business Unit Lookup'!A:B,2,FALSE)</f>
        <v>Blue Ridge Community College</v>
      </c>
      <c r="H2068" s="33" t="str">
        <f>VLOOKUP(C2068,'[1]Fund Lookup'!B:C,2,FALSE)</f>
        <v>9(D) Rev Bonds-Construction</v>
      </c>
      <c r="I2068" s="35" t="s">
        <v>2307</v>
      </c>
      <c r="J2068" s="33" t="str">
        <f>VLOOKUP(I2068,'[1]Table B'!A:B,2,FALSE)</f>
        <v>CU-HE-Non-specific Activity</v>
      </c>
      <c r="K2068" s="9" t="str">
        <f t="shared" si="98"/>
        <v>500-CU-HE-Non-specific Activity</v>
      </c>
      <c r="L2068" s="9" t="str">
        <f>IFERROR(VLOOKUP(A2068,'[1]VAC as of March 2024'!A:K,11,FALSE),"No")</f>
        <v>No</v>
      </c>
      <c r="M2068" s="9" t="s">
        <v>2248</v>
      </c>
      <c r="Q2068" s="2"/>
    </row>
    <row r="2069" spans="1:17" x14ac:dyDescent="0.25">
      <c r="A2069" s="33" t="str">
        <f t="shared" si="96"/>
        <v>2910008170</v>
      </c>
      <c r="B2069" s="33" t="s">
        <v>2406</v>
      </c>
      <c r="C2069" s="33" t="s">
        <v>1620</v>
      </c>
      <c r="D2069" s="9" t="str">
        <f t="shared" si="97"/>
        <v>291008170</v>
      </c>
      <c r="E2069" s="34">
        <v>29100</v>
      </c>
      <c r="F2069" s="34">
        <v>8170</v>
      </c>
      <c r="G2069" s="9" t="str">
        <f>VLOOKUP(B2069,'[1]Business Unit Lookup'!A:B,2,FALSE)</f>
        <v>Blue Ridge Community College</v>
      </c>
      <c r="H2069" s="33" t="str">
        <f>VLOOKUP(C2069,'[1]Fund Lookup'!B:C,2,FALSE)</f>
        <v>VCBA 21St Century</v>
      </c>
      <c r="I2069" s="35" t="s">
        <v>2307</v>
      </c>
      <c r="J2069" s="33" t="str">
        <f>VLOOKUP(I2069,'[1]Table B'!A:B,2,FALSE)</f>
        <v>CU-HE-Non-specific Activity</v>
      </c>
      <c r="K2069" s="9" t="str">
        <f t="shared" si="98"/>
        <v>500-CU-HE-Non-specific Activity</v>
      </c>
      <c r="L2069" s="9" t="str">
        <f>IFERROR(VLOOKUP(A2069,'[1]VAC as of March 2024'!A:K,11,FALSE),"No")</f>
        <v>No</v>
      </c>
      <c r="M2069" s="9" t="s">
        <v>2248</v>
      </c>
      <c r="Q2069" s="2"/>
    </row>
    <row r="2070" spans="1:17" x14ac:dyDescent="0.25">
      <c r="A2070" s="33" t="str">
        <f t="shared" si="96"/>
        <v>2910009650</v>
      </c>
      <c r="B2070" s="33" t="s">
        <v>2406</v>
      </c>
      <c r="C2070" s="33" t="s">
        <v>2089</v>
      </c>
      <c r="D2070" s="9" t="str">
        <f t="shared" si="97"/>
        <v>291009650</v>
      </c>
      <c r="E2070" s="34">
        <v>29100</v>
      </c>
      <c r="F2070" s="34">
        <v>9650</v>
      </c>
      <c r="G2070" s="9" t="str">
        <f>VLOOKUP(B2070,'[1]Business Unit Lookup'!A:B,2,FALSE)</f>
        <v>Blue Ridge Community College</v>
      </c>
      <c r="H2070" s="33" t="str">
        <f>VLOOKUP(C2070,'[1]Fund Lookup'!B:C,2,FALSE)</f>
        <v>Central Capital Planning Fund</v>
      </c>
      <c r="I2070" s="35" t="s">
        <v>2236</v>
      </c>
      <c r="J2070" s="33" t="str">
        <f>VLOOKUP(I2070,'[1]Table B'!A:B,2,FALSE)</f>
        <v>General</v>
      </c>
      <c r="K2070" s="9" t="str">
        <f t="shared" si="98"/>
        <v>100-General</v>
      </c>
      <c r="L2070" s="9" t="str">
        <f>IFERROR(VLOOKUP(A2070,'[1]VAC as of March 2024'!A:K,11,FALSE),"No")</f>
        <v>No</v>
      </c>
      <c r="M2070" s="9" t="s">
        <v>2240</v>
      </c>
      <c r="O2070" s="33" t="s">
        <v>2241</v>
      </c>
      <c r="P2070" s="33" t="s">
        <v>6079</v>
      </c>
      <c r="Q2070" s="2" t="str">
        <f>VLOOKUP(P2070,'[1]Table E'!A:C,3,FALSE)</f>
        <v>Central Capital Planning</v>
      </c>
    </row>
    <row r="2071" spans="1:17" x14ac:dyDescent="0.25">
      <c r="A2071" s="33" t="str">
        <f t="shared" si="96"/>
        <v>2920001000</v>
      </c>
      <c r="B2071" s="33" t="s">
        <v>2407</v>
      </c>
      <c r="C2071" s="33" t="s">
        <v>1</v>
      </c>
      <c r="D2071" s="9" t="str">
        <f t="shared" si="97"/>
        <v>292001000</v>
      </c>
      <c r="E2071" s="34">
        <v>29200</v>
      </c>
      <c r="F2071" s="34">
        <v>1000</v>
      </c>
      <c r="G2071" s="9" t="str">
        <f>VLOOKUP(B2071,'[1]Business Unit Lookup'!A:B,2,FALSE)</f>
        <v>Central VA Community College</v>
      </c>
      <c r="H2071" s="33" t="str">
        <f>VLOOKUP(C2071,'[1]Fund Lookup'!B:C,2,FALSE)</f>
        <v>General Fund</v>
      </c>
      <c r="I2071" s="35" t="s">
        <v>2236</v>
      </c>
      <c r="J2071" s="33" t="str">
        <f>VLOOKUP(I2071,'[1]Table B'!A:B,2,FALSE)</f>
        <v>General</v>
      </c>
      <c r="K2071" s="9" t="str">
        <f t="shared" si="98"/>
        <v>100-General</v>
      </c>
      <c r="L2071" s="9" t="str">
        <f>IFERROR(VLOOKUP(A2071,'[1]VAC as of March 2024'!A:K,11,FALSE),"No")</f>
        <v>No</v>
      </c>
      <c r="M2071" s="9" t="s">
        <v>2237</v>
      </c>
      <c r="O2071" s="33" t="s">
        <v>2240</v>
      </c>
      <c r="P2071" s="33" t="s">
        <v>6061</v>
      </c>
      <c r="Q2071" s="2" t="str">
        <f>VLOOKUP(P2071,'[1]Table E'!A:C,3,FALSE)</f>
        <v>Unassigned</v>
      </c>
    </row>
    <row r="2072" spans="1:17" x14ac:dyDescent="0.25">
      <c r="A2072" s="33" t="str">
        <f t="shared" si="96"/>
        <v>2920003000</v>
      </c>
      <c r="B2072" s="33" t="s">
        <v>2407</v>
      </c>
      <c r="C2072" s="33" t="s">
        <v>772</v>
      </c>
      <c r="D2072" s="9" t="str">
        <f t="shared" si="97"/>
        <v>292003000</v>
      </c>
      <c r="E2072" s="34">
        <v>29200</v>
      </c>
      <c r="F2072" s="34">
        <v>3000</v>
      </c>
      <c r="G2072" s="9" t="str">
        <f>VLOOKUP(B2072,'[1]Business Unit Lookup'!A:B,2,FALSE)</f>
        <v>Central VA Community College</v>
      </c>
      <c r="H2072" s="33" t="str">
        <f>VLOOKUP(C2072,'[1]Fund Lookup'!B:C,2,FALSE)</f>
        <v>Higher Education Operating</v>
      </c>
      <c r="I2072" s="35" t="s">
        <v>2307</v>
      </c>
      <c r="J2072" s="33" t="str">
        <f>VLOOKUP(I2072,'[1]Table B'!A:B,2,FALSE)</f>
        <v>CU-HE-Non-specific Activity</v>
      </c>
      <c r="K2072" s="9" t="str">
        <f t="shared" si="98"/>
        <v>500-CU-HE-Non-specific Activity</v>
      </c>
      <c r="L2072" s="9" t="str">
        <f>IFERROR(VLOOKUP(A2072,'[1]VAC as of March 2024'!A:K,11,FALSE),"No")</f>
        <v>No</v>
      </c>
      <c r="M2072" s="9" t="s">
        <v>2240</v>
      </c>
      <c r="Q2072" s="2"/>
    </row>
    <row r="2073" spans="1:17" x14ac:dyDescent="0.25">
      <c r="A2073" s="33" t="str">
        <f t="shared" si="96"/>
        <v>2920003010</v>
      </c>
      <c r="B2073" s="33" t="s">
        <v>2407</v>
      </c>
      <c r="C2073" s="33" t="s">
        <v>775</v>
      </c>
      <c r="D2073" s="9" t="str">
        <f t="shared" si="97"/>
        <v>292003010</v>
      </c>
      <c r="E2073" s="34">
        <v>29200</v>
      </c>
      <c r="F2073" s="34">
        <v>3010</v>
      </c>
      <c r="G2073" s="9" t="str">
        <f>VLOOKUP(B2073,'[1]Business Unit Lookup'!A:B,2,FALSE)</f>
        <v>Central VA Community College</v>
      </c>
      <c r="H2073" s="33" t="str">
        <f>VLOOKUP(C2073,'[1]Fund Lookup'!B:C,2,FALSE)</f>
        <v>Higher Education Federal</v>
      </c>
      <c r="I2073" s="35" t="s">
        <v>2307</v>
      </c>
      <c r="J2073" s="33" t="str">
        <f>VLOOKUP(I2073,'[1]Table B'!A:B,2,FALSE)</f>
        <v>CU-HE-Non-specific Activity</v>
      </c>
      <c r="K2073" s="9" t="str">
        <f t="shared" si="98"/>
        <v>500-CU-HE-Non-specific Activity</v>
      </c>
      <c r="L2073" s="9" t="str">
        <f>IFERROR(VLOOKUP(A2073,'[1]VAC as of March 2024'!A:K,11,FALSE),"No")</f>
        <v>No</v>
      </c>
      <c r="M2073" s="9" t="s">
        <v>2248</v>
      </c>
      <c r="Q2073" s="2"/>
    </row>
    <row r="2074" spans="1:17" x14ac:dyDescent="0.25">
      <c r="A2074" s="33" t="str">
        <f t="shared" si="96"/>
        <v>2920003014</v>
      </c>
      <c r="B2074" s="40" t="s">
        <v>2407</v>
      </c>
      <c r="C2074" s="36" t="s">
        <v>8370</v>
      </c>
      <c r="D2074" s="9" t="str">
        <f t="shared" si="97"/>
        <v>292003014</v>
      </c>
      <c r="E2074" s="40">
        <v>29200</v>
      </c>
      <c r="F2074" s="37">
        <v>3014</v>
      </c>
      <c r="G2074" s="9" t="str">
        <f>VLOOKUP(B2074,'[1]Business Unit Lookup'!A:B,2,FALSE)</f>
        <v>Central VA Community College</v>
      </c>
      <c r="H2074" s="33" t="str">
        <f>VLOOKUP(C2074,'[1]Fund Lookup'!B:C,2,FALSE)</f>
        <v>SuplmntlSupptUnderARP-COVID-19</v>
      </c>
      <c r="I2074" s="35" t="s">
        <v>2307</v>
      </c>
      <c r="J2074" s="33" t="str">
        <f>VLOOKUP(I2074,'[1]Table B'!A:B,2,FALSE)</f>
        <v>CU-HE-Non-specific Activity</v>
      </c>
      <c r="K2074" s="9" t="str">
        <f t="shared" si="98"/>
        <v>500-CU-HE-Non-specific Activity</v>
      </c>
      <c r="L2074" s="9" t="str">
        <f>IFERROR(VLOOKUP(A2074,'[1]VAC as of March 2024'!A:K,11,FALSE),"No")</f>
        <v>No</v>
      </c>
      <c r="M2074" s="38" t="s">
        <v>5493</v>
      </c>
      <c r="O2074" s="38"/>
      <c r="P2074" s="38"/>
      <c r="Q2074" s="82"/>
    </row>
    <row r="2075" spans="1:17" x14ac:dyDescent="0.25">
      <c r="A2075" s="33" t="str">
        <f t="shared" si="96"/>
        <v>2920003020</v>
      </c>
      <c r="B2075" s="33" t="s">
        <v>2407</v>
      </c>
      <c r="C2075" s="33" t="s">
        <v>778</v>
      </c>
      <c r="D2075" s="9" t="str">
        <f t="shared" si="97"/>
        <v>292003020</v>
      </c>
      <c r="E2075" s="34">
        <v>29200</v>
      </c>
      <c r="F2075" s="34">
        <v>3020</v>
      </c>
      <c r="G2075" s="9" t="str">
        <f>VLOOKUP(B2075,'[1]Business Unit Lookup'!A:B,2,FALSE)</f>
        <v>Central VA Community College</v>
      </c>
      <c r="H2075" s="33" t="str">
        <f>VLOOKUP(C2075,'[1]Fund Lookup'!B:C,2,FALSE)</f>
        <v>Foundation/Othr Grants/Cntrcts</v>
      </c>
      <c r="I2075" s="35" t="s">
        <v>2307</v>
      </c>
      <c r="J2075" s="33" t="str">
        <f>VLOOKUP(I2075,'[1]Table B'!A:B,2,FALSE)</f>
        <v>CU-HE-Non-specific Activity</v>
      </c>
      <c r="K2075" s="9" t="str">
        <f t="shared" si="98"/>
        <v>500-CU-HE-Non-specific Activity</v>
      </c>
      <c r="L2075" s="9" t="str">
        <f>IFERROR(VLOOKUP(A2075,'[1]VAC as of March 2024'!A:K,11,FALSE),"No")</f>
        <v>No</v>
      </c>
      <c r="M2075" s="9" t="s">
        <v>2248</v>
      </c>
      <c r="Q2075" s="2"/>
    </row>
    <row r="2076" spans="1:17" x14ac:dyDescent="0.25">
      <c r="A2076" s="33" t="str">
        <f t="shared" si="96"/>
        <v>2920003030</v>
      </c>
      <c r="B2076" s="33" t="s">
        <v>2407</v>
      </c>
      <c r="C2076" s="33" t="s">
        <v>780</v>
      </c>
      <c r="D2076" s="9" t="str">
        <f t="shared" si="97"/>
        <v>292003030</v>
      </c>
      <c r="E2076" s="34">
        <v>29200</v>
      </c>
      <c r="F2076" s="34">
        <v>3030</v>
      </c>
      <c r="G2076" s="9" t="str">
        <f>VLOOKUP(B2076,'[1]Business Unit Lookup'!A:B,2,FALSE)</f>
        <v>Central VA Community College</v>
      </c>
      <c r="H2076" s="33" t="str">
        <f>VLOOKUP(C2076,'[1]Fund Lookup'!B:C,2,FALSE)</f>
        <v>Indirect Cost Recovery</v>
      </c>
      <c r="I2076" s="35" t="s">
        <v>2307</v>
      </c>
      <c r="J2076" s="33" t="str">
        <f>VLOOKUP(I2076,'[1]Table B'!A:B,2,FALSE)</f>
        <v>CU-HE-Non-specific Activity</v>
      </c>
      <c r="K2076" s="9" t="str">
        <f t="shared" si="98"/>
        <v>500-CU-HE-Non-specific Activity</v>
      </c>
      <c r="L2076" s="9" t="str">
        <f>IFERROR(VLOOKUP(A2076,'[1]VAC as of March 2024'!A:K,11,FALSE),"No")</f>
        <v>No</v>
      </c>
      <c r="M2076" s="9" t="s">
        <v>2240</v>
      </c>
      <c r="Q2076" s="2"/>
    </row>
    <row r="2077" spans="1:17" x14ac:dyDescent="0.25">
      <c r="A2077" s="33" t="str">
        <f t="shared" si="96"/>
        <v>2920003040</v>
      </c>
      <c r="B2077" s="87" t="s">
        <v>2407</v>
      </c>
      <c r="C2077" s="36" t="s">
        <v>8347</v>
      </c>
      <c r="D2077" s="9" t="str">
        <f t="shared" si="97"/>
        <v>292003040</v>
      </c>
      <c r="E2077" s="87">
        <v>29200</v>
      </c>
      <c r="F2077" s="37">
        <v>3040</v>
      </c>
      <c r="G2077" s="9" t="str">
        <f>VLOOKUP(B2077,'[1]Business Unit Lookup'!A:B,2,FALSE)</f>
        <v>Central VA Community College</v>
      </c>
      <c r="H2077" s="33" t="str">
        <f>VLOOKUP(C2077,'[1]Fund Lookup'!B:C,2,FALSE)</f>
        <v>Institutional Reserve Fund</v>
      </c>
      <c r="I2077" s="35" t="s">
        <v>2307</v>
      </c>
      <c r="J2077" s="33" t="str">
        <f>VLOOKUP(I2077,'[1]Table B'!A:B,2,FALSE)</f>
        <v>CU-HE-Non-specific Activity</v>
      </c>
      <c r="K2077" s="9" t="str">
        <f t="shared" si="98"/>
        <v>500-CU-HE-Non-specific Activity</v>
      </c>
      <c r="L2077" s="9" t="str">
        <f>IFERROR(VLOOKUP(A2077,'[1]VAC as of March 2024'!A:K,11,FALSE),"No")</f>
        <v>No</v>
      </c>
      <c r="M2077" s="37" t="s">
        <v>2240</v>
      </c>
      <c r="O2077" s="38"/>
      <c r="P2077" s="38"/>
      <c r="Q2077" s="2"/>
    </row>
    <row r="2078" spans="1:17" x14ac:dyDescent="0.25">
      <c r="A2078" s="33" t="str">
        <f t="shared" si="96"/>
        <v>2920003060</v>
      </c>
      <c r="B2078" s="33" t="s">
        <v>2407</v>
      </c>
      <c r="C2078" s="33" t="s">
        <v>785</v>
      </c>
      <c r="D2078" s="9" t="str">
        <f t="shared" si="97"/>
        <v>292003060</v>
      </c>
      <c r="E2078" s="34">
        <v>29200</v>
      </c>
      <c r="F2078" s="34">
        <v>3060</v>
      </c>
      <c r="G2078" s="9" t="str">
        <f>VLOOKUP(B2078,'[1]Business Unit Lookup'!A:B,2,FALSE)</f>
        <v>Central VA Community College</v>
      </c>
      <c r="H2078" s="33" t="str">
        <f>VLOOKUP(C2078,'[1]Fund Lookup'!B:C,2,FALSE)</f>
        <v>Auxiliary Enterprise</v>
      </c>
      <c r="I2078" s="35" t="s">
        <v>2307</v>
      </c>
      <c r="J2078" s="33" t="str">
        <f>VLOOKUP(I2078,'[1]Table B'!A:B,2,FALSE)</f>
        <v>CU-HE-Non-specific Activity</v>
      </c>
      <c r="K2078" s="9" t="str">
        <f t="shared" si="98"/>
        <v>500-CU-HE-Non-specific Activity</v>
      </c>
      <c r="L2078" s="9" t="str">
        <f>IFERROR(VLOOKUP(A2078,'[1]VAC as of March 2024'!A:K,11,FALSE),"No")</f>
        <v>No</v>
      </c>
      <c r="M2078" s="9" t="s">
        <v>2240</v>
      </c>
      <c r="Q2078" s="2"/>
    </row>
    <row r="2079" spans="1:17" x14ac:dyDescent="0.25">
      <c r="A2079" s="33" t="str">
        <f t="shared" si="96"/>
        <v>2920003070</v>
      </c>
      <c r="B2079" s="33" t="s">
        <v>2407</v>
      </c>
      <c r="C2079" s="33" t="s">
        <v>788</v>
      </c>
      <c r="D2079" s="9" t="str">
        <f t="shared" si="97"/>
        <v>292003070</v>
      </c>
      <c r="E2079" s="34">
        <v>29200</v>
      </c>
      <c r="F2079" s="34">
        <v>3070</v>
      </c>
      <c r="G2079" s="9" t="str">
        <f>VLOOKUP(B2079,'[1]Business Unit Lookup'!A:B,2,FALSE)</f>
        <v>Central VA Community College</v>
      </c>
      <c r="H2079" s="33" t="str">
        <f>VLOOKUP(C2079,'[1]Fund Lookup'!B:C,2,FALSE)</f>
        <v>Excess Tuition And Fees</v>
      </c>
      <c r="I2079" s="35" t="s">
        <v>2307</v>
      </c>
      <c r="J2079" s="33" t="str">
        <f>VLOOKUP(I2079,'[1]Table B'!A:B,2,FALSE)</f>
        <v>CU-HE-Non-specific Activity</v>
      </c>
      <c r="K2079" s="9" t="str">
        <f t="shared" si="98"/>
        <v>500-CU-HE-Non-specific Activity</v>
      </c>
      <c r="L2079" s="9" t="str">
        <f>IFERROR(VLOOKUP(A2079,'[1]VAC as of March 2024'!A:K,11,FALSE),"No")</f>
        <v>No</v>
      </c>
      <c r="M2079" s="9" t="s">
        <v>2240</v>
      </c>
      <c r="Q2079" s="2"/>
    </row>
    <row r="2080" spans="1:17" x14ac:dyDescent="0.25">
      <c r="A2080" s="33" t="str">
        <f t="shared" si="96"/>
        <v>2920003080</v>
      </c>
      <c r="B2080" s="33" t="s">
        <v>2407</v>
      </c>
      <c r="C2080" s="33" t="s">
        <v>790</v>
      </c>
      <c r="D2080" s="9" t="str">
        <f t="shared" si="97"/>
        <v>292003080</v>
      </c>
      <c r="E2080" s="34">
        <v>29200</v>
      </c>
      <c r="F2080" s="34">
        <v>3080</v>
      </c>
      <c r="G2080" s="9" t="str">
        <f>VLOOKUP(B2080,'[1]Business Unit Lookup'!A:B,2,FALSE)</f>
        <v>Central VA Community College</v>
      </c>
      <c r="H2080" s="33" t="str">
        <f>VLOOKUP(C2080,'[1]Fund Lookup'!B:C,2,FALSE)</f>
        <v>Work Study</v>
      </c>
      <c r="I2080" s="35" t="s">
        <v>2307</v>
      </c>
      <c r="J2080" s="33" t="str">
        <f>VLOOKUP(I2080,'[1]Table B'!A:B,2,FALSE)</f>
        <v>CU-HE-Non-specific Activity</v>
      </c>
      <c r="K2080" s="9" t="str">
        <f t="shared" si="98"/>
        <v>500-CU-HE-Non-specific Activity</v>
      </c>
      <c r="L2080" s="9" t="str">
        <f>IFERROR(VLOOKUP(A2080,'[1]VAC as of March 2024'!A:K,11,FALSE),"No")</f>
        <v>No</v>
      </c>
      <c r="M2080" s="9" t="s">
        <v>2248</v>
      </c>
      <c r="Q2080" s="2"/>
    </row>
    <row r="2081" spans="1:17" x14ac:dyDescent="0.25">
      <c r="A2081" s="33" t="str">
        <f t="shared" si="96"/>
        <v>2920003170</v>
      </c>
      <c r="B2081" s="33" t="s">
        <v>2407</v>
      </c>
      <c r="C2081" s="33" t="s">
        <v>809</v>
      </c>
      <c r="D2081" s="9" t="str">
        <f t="shared" si="97"/>
        <v>292003170</v>
      </c>
      <c r="E2081" s="34">
        <v>29200</v>
      </c>
      <c r="F2081" s="34">
        <v>3170</v>
      </c>
      <c r="G2081" s="9" t="str">
        <f>VLOOKUP(B2081,'[1]Business Unit Lookup'!A:B,2,FALSE)</f>
        <v>Central VA Community College</v>
      </c>
      <c r="H2081" s="33" t="str">
        <f>VLOOKUP(C2081,'[1]Fund Lookup'!B:C,2,FALSE)</f>
        <v>Student Financial Assistance</v>
      </c>
      <c r="I2081" s="35" t="s">
        <v>2307</v>
      </c>
      <c r="J2081" s="33" t="str">
        <f>VLOOKUP(I2081,'[1]Table B'!A:B,2,FALSE)</f>
        <v>CU-HE-Non-specific Activity</v>
      </c>
      <c r="K2081" s="9" t="str">
        <f t="shared" si="98"/>
        <v>500-CU-HE-Non-specific Activity</v>
      </c>
      <c r="L2081" s="9" t="str">
        <f>IFERROR(VLOOKUP(A2081,'[1]VAC as of March 2024'!A:K,11,FALSE),"No")</f>
        <v>No</v>
      </c>
      <c r="M2081" s="9" t="s">
        <v>2240</v>
      </c>
      <c r="Q2081" s="2"/>
    </row>
    <row r="2082" spans="1:17" x14ac:dyDescent="0.25">
      <c r="A2082" s="33" t="str">
        <f t="shared" si="96"/>
        <v>2920003190</v>
      </c>
      <c r="B2082" s="33" t="s">
        <v>2407</v>
      </c>
      <c r="C2082" s="33" t="s">
        <v>811</v>
      </c>
      <c r="D2082" s="9" t="str">
        <f t="shared" si="97"/>
        <v>292003190</v>
      </c>
      <c r="E2082" s="34">
        <v>29200</v>
      </c>
      <c r="F2082" s="34">
        <v>3190</v>
      </c>
      <c r="G2082" s="9" t="str">
        <f>VLOOKUP(B2082,'[1]Business Unit Lookup'!A:B,2,FALSE)</f>
        <v>Central VA Community College</v>
      </c>
      <c r="H2082" s="33" t="str">
        <f>VLOOKUP(C2082,'[1]Fund Lookup'!B:C,2,FALSE)</f>
        <v>Workforce Development Program</v>
      </c>
      <c r="I2082" s="35" t="s">
        <v>2307</v>
      </c>
      <c r="J2082" s="33" t="str">
        <f>VLOOKUP(I2082,'[1]Table B'!A:B,2,FALSE)</f>
        <v>CU-HE-Non-specific Activity</v>
      </c>
      <c r="K2082" s="9" t="str">
        <f t="shared" si="98"/>
        <v>500-CU-HE-Non-specific Activity</v>
      </c>
      <c r="L2082" s="9" t="str">
        <f>IFERROR(VLOOKUP(A2082,'[1]VAC as of March 2024'!A:K,11,FALSE),"No")</f>
        <v>No</v>
      </c>
      <c r="M2082" s="9" t="s">
        <v>2240</v>
      </c>
      <c r="Q2082" s="2"/>
    </row>
    <row r="2083" spans="1:17" ht="15.75" x14ac:dyDescent="0.25">
      <c r="A2083" s="33" t="str">
        <f t="shared" si="96"/>
        <v>2920003210</v>
      </c>
      <c r="B2083" s="43" t="s">
        <v>2407</v>
      </c>
      <c r="C2083" s="36" t="s">
        <v>6135</v>
      </c>
      <c r="D2083" s="9" t="str">
        <f t="shared" si="97"/>
        <v>292003210</v>
      </c>
      <c r="E2083" s="44">
        <v>29200</v>
      </c>
      <c r="F2083" s="37">
        <v>3210</v>
      </c>
      <c r="G2083" s="9" t="str">
        <f>VLOOKUP(B2083,'[1]Business Unit Lookup'!A:B,2,FALSE)</f>
        <v>Central VA Community College</v>
      </c>
      <c r="H2083" s="33" t="str">
        <f>VLOOKUP(C2083,'[1]Fund Lookup'!B:C,2,FALSE)</f>
        <v>ARP-CrvStLoclFisRecFd-COVID-19</v>
      </c>
      <c r="I2083" s="35" t="s">
        <v>2307</v>
      </c>
      <c r="J2083" s="33" t="str">
        <f>VLOOKUP(I2083,'[1]Table B'!A:B,2,FALSE)</f>
        <v>CU-HE-Non-specific Activity</v>
      </c>
      <c r="K2083" s="9" t="str">
        <f t="shared" si="98"/>
        <v>500-CU-HE-Non-specific Activity</v>
      </c>
      <c r="L2083" s="9" t="str">
        <f>IFERROR(VLOOKUP(A2083,'[1]VAC as of March 2024'!A:K,11,FALSE),"No")</f>
        <v>No</v>
      </c>
      <c r="M2083" s="38" t="s">
        <v>5493</v>
      </c>
      <c r="O2083" s="38"/>
      <c r="P2083" s="38"/>
      <c r="Q2083" s="2"/>
    </row>
    <row r="2084" spans="1:17" x14ac:dyDescent="0.25">
      <c r="A2084" s="33" t="str">
        <f t="shared" si="96"/>
        <v>2920003230</v>
      </c>
      <c r="B2084" s="33" t="s">
        <v>2407</v>
      </c>
      <c r="C2084" s="33" t="s">
        <v>6136</v>
      </c>
      <c r="D2084" s="9" t="str">
        <f t="shared" si="97"/>
        <v>292003230</v>
      </c>
      <c r="E2084" s="34">
        <v>29200</v>
      </c>
      <c r="F2084" s="34">
        <v>3230</v>
      </c>
      <c r="G2084" s="9" t="str">
        <f>VLOOKUP(B2084,'[1]Business Unit Lookup'!A:B,2,FALSE)</f>
        <v>Central VA Community College</v>
      </c>
      <c r="H2084" s="33" t="str">
        <f>VLOOKUP(C2084,'[1]Fund Lookup'!B:C,2,FALSE)</f>
        <v>Epi&amp;LabCpctyInfctsDis-COVID-19</v>
      </c>
      <c r="I2084" s="35" t="s">
        <v>2307</v>
      </c>
      <c r="J2084" s="33" t="str">
        <f>VLOOKUP(I2084,'[1]Table B'!A:B,2,FALSE)</f>
        <v>CU-HE-Non-specific Activity</v>
      </c>
      <c r="K2084" s="9" t="str">
        <f t="shared" si="98"/>
        <v>500-CU-HE-Non-specific Activity</v>
      </c>
      <c r="L2084" s="9" t="str">
        <f>IFERROR(VLOOKUP(A2084,'[1]VAC as of March 2024'!A:K,11,FALSE),"No")</f>
        <v>No</v>
      </c>
      <c r="M2084" s="9" t="s">
        <v>5493</v>
      </c>
      <c r="Q2084" s="2"/>
    </row>
    <row r="2085" spans="1:17" x14ac:dyDescent="0.25">
      <c r="A2085" s="33" t="str">
        <f t="shared" si="96"/>
        <v>2920003260</v>
      </c>
      <c r="B2085" s="41" t="s">
        <v>2407</v>
      </c>
      <c r="C2085" s="36" t="s">
        <v>8368</v>
      </c>
      <c r="D2085" s="9" t="str">
        <f t="shared" si="97"/>
        <v>292003260</v>
      </c>
      <c r="E2085" s="35">
        <v>29200</v>
      </c>
      <c r="F2085" s="37">
        <v>3260</v>
      </c>
      <c r="G2085" s="9" t="str">
        <f>VLOOKUP(B2085,'[1]Business Unit Lookup'!A:B,2,FALSE)</f>
        <v>Central VA Community College</v>
      </c>
      <c r="H2085" s="33" t="str">
        <f>VLOOKUP(C2085,'[1]Fund Lookup'!B:C,2,FALSE)</f>
        <v>Cllg Prtnrshp Labrtry Schl Fnd</v>
      </c>
      <c r="I2085" s="35" t="s">
        <v>2307</v>
      </c>
      <c r="J2085" s="33" t="str">
        <f>VLOOKUP(I2085,'[1]Table B'!A:B,2,FALSE)</f>
        <v>CU-HE-Non-specific Activity</v>
      </c>
      <c r="K2085" s="9" t="str">
        <f t="shared" si="98"/>
        <v>500-CU-HE-Non-specific Activity</v>
      </c>
      <c r="L2085" s="9" t="str">
        <f>IFERROR(VLOOKUP(A2085,'[1]VAC as of March 2024'!A:K,11,FALSE),"No")</f>
        <v>No</v>
      </c>
      <c r="M2085" s="38" t="s">
        <v>2240</v>
      </c>
      <c r="O2085" s="38"/>
      <c r="P2085" s="38"/>
      <c r="Q2085" s="2"/>
    </row>
    <row r="2086" spans="1:17" x14ac:dyDescent="0.25">
      <c r="A2086" s="33" t="str">
        <f t="shared" si="96"/>
        <v>2920003280</v>
      </c>
      <c r="B2086" s="33" t="s">
        <v>2407</v>
      </c>
      <c r="C2086" s="33" t="s">
        <v>5559</v>
      </c>
      <c r="D2086" s="9" t="str">
        <f t="shared" si="97"/>
        <v>292003280</v>
      </c>
      <c r="E2086" s="34">
        <v>29200</v>
      </c>
      <c r="F2086" s="34">
        <v>3280</v>
      </c>
      <c r="G2086" s="9" t="str">
        <f>VLOOKUP(B2086,'[1]Business Unit Lookup'!A:B,2,FALSE)</f>
        <v>Central VA Community College</v>
      </c>
      <c r="H2086" s="33" t="str">
        <f>VLOOKUP(C2086,'[1]Fund Lookup'!B:C,2,FALSE)</f>
        <v>CoronavrsEmrSpplFdPrg-COVID-19</v>
      </c>
      <c r="I2086" s="35" t="s">
        <v>2307</v>
      </c>
      <c r="J2086" s="33" t="str">
        <f>VLOOKUP(I2086,'[1]Table B'!A:B,2,FALSE)</f>
        <v>CU-HE-Non-specific Activity</v>
      </c>
      <c r="K2086" s="9" t="str">
        <f t="shared" si="98"/>
        <v>500-CU-HE-Non-specific Activity</v>
      </c>
      <c r="L2086" s="9" t="str">
        <f>IFERROR(VLOOKUP(A2086,'[1]VAC as of March 2024'!A:K,11,FALSE),"No")</f>
        <v>No</v>
      </c>
      <c r="M2086" s="9" t="s">
        <v>5493</v>
      </c>
      <c r="Q2086" s="2"/>
    </row>
    <row r="2087" spans="1:17" x14ac:dyDescent="0.25">
      <c r="A2087" s="33" t="str">
        <f t="shared" si="96"/>
        <v>2920003390</v>
      </c>
      <c r="B2087" s="33" t="s">
        <v>2407</v>
      </c>
      <c r="C2087" s="33" t="s">
        <v>5575</v>
      </c>
      <c r="D2087" s="9" t="str">
        <f t="shared" si="97"/>
        <v>292003390</v>
      </c>
      <c r="E2087" s="34">
        <v>29200</v>
      </c>
      <c r="F2087" s="34">
        <v>3390</v>
      </c>
      <c r="G2087" s="9" t="str">
        <f>VLOOKUP(B2087,'[1]Business Unit Lookup'!A:B,2,FALSE)</f>
        <v>Central VA Community College</v>
      </c>
      <c r="H2087" s="33" t="str">
        <f>VLOOKUP(C2087,'[1]Fund Lookup'!B:C,2,FALSE)</f>
        <v>Strngthning Inst Prgm-COVID-19</v>
      </c>
      <c r="I2087" s="35" t="s">
        <v>2307</v>
      </c>
      <c r="J2087" s="33" t="str">
        <f>VLOOKUP(I2087,'[1]Table B'!A:B,2,FALSE)</f>
        <v>CU-HE-Non-specific Activity</v>
      </c>
      <c r="K2087" s="9" t="str">
        <f t="shared" si="98"/>
        <v>500-CU-HE-Non-specific Activity</v>
      </c>
      <c r="L2087" s="9" t="str">
        <f>IFERROR(VLOOKUP(A2087,'[1]VAC as of March 2024'!A:K,11,FALSE),"No")</f>
        <v>No</v>
      </c>
      <c r="M2087" s="9" t="s">
        <v>5493</v>
      </c>
      <c r="Q2087" s="2"/>
    </row>
    <row r="2088" spans="1:17" x14ac:dyDescent="0.25">
      <c r="A2088" s="33" t="str">
        <f t="shared" si="96"/>
        <v>2920003420</v>
      </c>
      <c r="B2088" s="33" t="s">
        <v>2407</v>
      </c>
      <c r="C2088" s="33" t="s">
        <v>5584</v>
      </c>
      <c r="D2088" s="9" t="str">
        <f t="shared" si="97"/>
        <v>292003420</v>
      </c>
      <c r="E2088" s="34">
        <v>29200</v>
      </c>
      <c r="F2088" s="34">
        <v>3420</v>
      </c>
      <c r="G2088" s="9" t="str">
        <f>VLOOKUP(B2088,'[1]Business Unit Lookup'!A:B,2,FALSE)</f>
        <v>Central VA Community College</v>
      </c>
      <c r="H2088" s="33" t="str">
        <f>VLOOKUP(C2088,'[1]Fund Lookup'!B:C,2,FALSE)</f>
        <v>Caresactrlffd-General-Covid-19</v>
      </c>
      <c r="I2088" s="35" t="s">
        <v>2307</v>
      </c>
      <c r="J2088" s="33" t="str">
        <f>VLOOKUP(I2088,'[1]Table B'!A:B,2,FALSE)</f>
        <v>CU-HE-Non-specific Activity</v>
      </c>
      <c r="K2088" s="9" t="str">
        <f t="shared" si="98"/>
        <v>500-CU-HE-Non-specific Activity</v>
      </c>
      <c r="L2088" s="9" t="str">
        <f>IFERROR(VLOOKUP(A2088,'[1]VAC as of March 2024'!A:K,11,FALSE),"No")</f>
        <v>No</v>
      </c>
      <c r="M2088" s="9" t="s">
        <v>5493</v>
      </c>
      <c r="Q2088" s="2"/>
    </row>
    <row r="2089" spans="1:17" x14ac:dyDescent="0.25">
      <c r="A2089" s="33" t="str">
        <f t="shared" si="96"/>
        <v>2920003440</v>
      </c>
      <c r="B2089" s="33" t="s">
        <v>2407</v>
      </c>
      <c r="C2089" s="33" t="s">
        <v>5370</v>
      </c>
      <c r="D2089" s="9" t="str">
        <f t="shared" si="97"/>
        <v>292003440</v>
      </c>
      <c r="E2089" s="34">
        <v>29200</v>
      </c>
      <c r="F2089" s="34">
        <v>3440</v>
      </c>
      <c r="G2089" s="9" t="str">
        <f>VLOOKUP(B2089,'[1]Business Unit Lookup'!A:B,2,FALSE)</f>
        <v>Central VA Community College</v>
      </c>
      <c r="H2089" s="33" t="str">
        <f>VLOOKUP(C2089,'[1]Fund Lookup'!B:C,2,FALSE)</f>
        <v>EduStabFund-Students-COVID-19</v>
      </c>
      <c r="I2089" s="35" t="s">
        <v>2307</v>
      </c>
      <c r="J2089" s="33" t="str">
        <f>VLOOKUP(I2089,'[1]Table B'!A:B,2,FALSE)</f>
        <v>CU-HE-Non-specific Activity</v>
      </c>
      <c r="K2089" s="9" t="str">
        <f t="shared" si="98"/>
        <v>500-CU-HE-Non-specific Activity</v>
      </c>
      <c r="L2089" s="9" t="str">
        <f>IFERROR(VLOOKUP(A2089,'[1]VAC as of March 2024'!A:K,11,FALSE),"No")</f>
        <v>No</v>
      </c>
      <c r="M2089" s="9" t="s">
        <v>5493</v>
      </c>
      <c r="Q2089" s="2"/>
    </row>
    <row r="2090" spans="1:17" x14ac:dyDescent="0.25">
      <c r="A2090" s="33" t="str">
        <f t="shared" si="96"/>
        <v>2920003460</v>
      </c>
      <c r="B2090" s="41" t="s">
        <v>2407</v>
      </c>
      <c r="C2090" s="36" t="s">
        <v>8470</v>
      </c>
      <c r="D2090" s="9" t="str">
        <f t="shared" si="97"/>
        <v>292003460</v>
      </c>
      <c r="E2090" s="41">
        <v>29200</v>
      </c>
      <c r="F2090" s="37">
        <v>3460</v>
      </c>
      <c r="G2090" s="9" t="str">
        <f>VLOOKUP(B2090,'[1]Business Unit Lookup'!A:B,2,FALSE)</f>
        <v>Central VA Community College</v>
      </c>
      <c r="H2090" s="33" t="str">
        <f>VLOOKUP(C2090,'[1]Fund Lookup'!B:C,2,FALSE)</f>
        <v>Innovative internship Fund</v>
      </c>
      <c r="I2090" s="35" t="s">
        <v>2307</v>
      </c>
      <c r="J2090" s="33" t="str">
        <f>VLOOKUP(I2090,'[1]Table B'!A:B,2,FALSE)</f>
        <v>CU-HE-Non-specific Activity</v>
      </c>
      <c r="K2090" s="9" t="str">
        <f t="shared" si="98"/>
        <v>500-CU-HE-Non-specific Activity</v>
      </c>
      <c r="L2090" s="9" t="str">
        <f>IFERROR(VLOOKUP(A2090,'[1]VAC as of March 2024'!A:K,11,FALSE),"No")</f>
        <v>No</v>
      </c>
      <c r="M2090" s="38" t="s">
        <v>2240</v>
      </c>
      <c r="O2090" s="38"/>
      <c r="P2090" s="38"/>
      <c r="Q2090" s="2"/>
    </row>
    <row r="2091" spans="1:17" x14ac:dyDescent="0.25">
      <c r="A2091" s="33" t="str">
        <f t="shared" si="96"/>
        <v>2920003490</v>
      </c>
      <c r="B2091" s="41" t="s">
        <v>2407</v>
      </c>
      <c r="C2091" s="36" t="s">
        <v>8475</v>
      </c>
      <c r="D2091" s="9" t="str">
        <f t="shared" si="97"/>
        <v>292003490</v>
      </c>
      <c r="E2091" s="41">
        <v>29200</v>
      </c>
      <c r="F2091" s="37">
        <v>3490</v>
      </c>
      <c r="G2091" s="9" t="str">
        <f>VLOOKUP(B2091,'[1]Business Unit Lookup'!A:B,2,FALSE)</f>
        <v>Central VA Community College</v>
      </c>
      <c r="H2091" s="33" t="str">
        <f>VLOOKUP(C2091,'[1]Fund Lookup'!B:C,2,FALSE)</f>
        <v>NewEconomyWrkfrcCrdntlGrntFnd</v>
      </c>
      <c r="I2091" s="35" t="s">
        <v>2307</v>
      </c>
      <c r="J2091" s="33" t="str">
        <f>VLOOKUP(I2091,'[1]Table B'!A:B,2,FALSE)</f>
        <v>CU-HE-Non-specific Activity</v>
      </c>
      <c r="K2091" s="9" t="str">
        <f t="shared" si="98"/>
        <v>500-CU-HE-Non-specific Activity</v>
      </c>
      <c r="L2091" s="9" t="str">
        <f>IFERROR(VLOOKUP(A2091,'[1]VAC as of March 2024'!A:K,11,FALSE),"No")</f>
        <v>No</v>
      </c>
      <c r="M2091" s="38" t="s">
        <v>2240</v>
      </c>
      <c r="O2091" s="38"/>
      <c r="P2091" s="38"/>
      <c r="Q2091" s="2"/>
    </row>
    <row r="2092" spans="1:17" x14ac:dyDescent="0.25">
      <c r="A2092" s="33" t="str">
        <f t="shared" si="96"/>
        <v>2920003690</v>
      </c>
      <c r="B2092" s="33" t="s">
        <v>2407</v>
      </c>
      <c r="C2092" s="33" t="s">
        <v>5373</v>
      </c>
      <c r="D2092" s="9" t="str">
        <f t="shared" si="97"/>
        <v>292003690</v>
      </c>
      <c r="E2092" s="34">
        <v>29200</v>
      </c>
      <c r="F2092" s="34">
        <v>3690</v>
      </c>
      <c r="G2092" s="9" t="str">
        <f>VLOOKUP(B2092,'[1]Business Unit Lookup'!A:B,2,FALSE)</f>
        <v>Central VA Community College</v>
      </c>
      <c r="H2092" s="33" t="str">
        <f>VLOOKUP(C2092,'[1]Fund Lookup'!B:C,2,FALSE)</f>
        <v>EduStabFund-Institutn-COVID-19</v>
      </c>
      <c r="I2092" s="35" t="s">
        <v>2307</v>
      </c>
      <c r="J2092" s="33" t="str">
        <f>VLOOKUP(I2092,'[1]Table B'!A:B,2,FALSE)</f>
        <v>CU-HE-Non-specific Activity</v>
      </c>
      <c r="K2092" s="9" t="str">
        <f t="shared" si="98"/>
        <v>500-CU-HE-Non-specific Activity</v>
      </c>
      <c r="L2092" s="9" t="str">
        <f>IFERROR(VLOOKUP(A2092,'[1]VAC as of March 2024'!A:K,11,FALSE),"No")</f>
        <v>No</v>
      </c>
      <c r="M2092" s="9" t="s">
        <v>5493</v>
      </c>
      <c r="Q2092" s="2"/>
    </row>
    <row r="2093" spans="1:17" x14ac:dyDescent="0.25">
      <c r="A2093" s="33" t="str">
        <f t="shared" si="96"/>
        <v>2920003710</v>
      </c>
      <c r="B2093" s="36" t="s">
        <v>2407</v>
      </c>
      <c r="C2093" s="36" t="s">
        <v>6137</v>
      </c>
      <c r="D2093" s="9" t="str">
        <f t="shared" si="97"/>
        <v>292003710</v>
      </c>
      <c r="E2093" s="35">
        <v>29200</v>
      </c>
      <c r="F2093" s="37">
        <v>3710</v>
      </c>
      <c r="G2093" s="9" t="str">
        <f>VLOOKUP(B2093,'[1]Business Unit Lookup'!A:B,2,FALSE)</f>
        <v>Central VA Community College</v>
      </c>
      <c r="H2093" s="33" t="str">
        <f>VLOOKUP(C2093,'[1]Fund Lookup'!B:C,2,FALSE)</f>
        <v>FEMA - State Agy - COVID-19</v>
      </c>
      <c r="I2093" s="35" t="s">
        <v>2307</v>
      </c>
      <c r="J2093" s="33" t="str">
        <f>VLOOKUP(I2093,'[1]Table B'!A:B,2,FALSE)</f>
        <v>CU-HE-Non-specific Activity</v>
      </c>
      <c r="K2093" s="9" t="str">
        <f t="shared" si="98"/>
        <v>500-CU-HE-Non-specific Activity</v>
      </c>
      <c r="L2093" s="9" t="str">
        <f>IFERROR(VLOOKUP(A2093,'[1]VAC as of March 2024'!A:K,11,FALSE),"No")</f>
        <v>No</v>
      </c>
      <c r="M2093" s="38" t="s">
        <v>5493</v>
      </c>
      <c r="O2093" s="38"/>
      <c r="P2093" s="38"/>
      <c r="Q2093" s="2"/>
    </row>
    <row r="2094" spans="1:17" x14ac:dyDescent="0.25">
      <c r="A2094" s="33" t="str">
        <f t="shared" si="96"/>
        <v>2920003860</v>
      </c>
      <c r="B2094" s="33" t="s">
        <v>2407</v>
      </c>
      <c r="C2094" s="33" t="s">
        <v>863</v>
      </c>
      <c r="D2094" s="9" t="str">
        <f t="shared" si="97"/>
        <v>292003860</v>
      </c>
      <c r="E2094" s="34">
        <v>29200</v>
      </c>
      <c r="F2094" s="34">
        <v>3860</v>
      </c>
      <c r="G2094" s="9" t="str">
        <f>VLOOKUP(B2094,'[1]Business Unit Lookup'!A:B,2,FALSE)</f>
        <v>Central VA Community College</v>
      </c>
      <c r="H2094" s="33" t="str">
        <f>VLOOKUP(C2094,'[1]Fund Lookup'!B:C,2,FALSE)</f>
        <v>Rcycl Matl Sale-Non-Gen/Fed-HE</v>
      </c>
      <c r="I2094" s="35" t="s">
        <v>2307</v>
      </c>
      <c r="J2094" s="33" t="str">
        <f>VLOOKUP(I2094,'[1]Table B'!A:B,2,FALSE)</f>
        <v>CU-HE-Non-specific Activity</v>
      </c>
      <c r="K2094" s="9" t="str">
        <f t="shared" si="98"/>
        <v>500-CU-HE-Non-specific Activity</v>
      </c>
      <c r="L2094" s="9" t="str">
        <f>IFERROR(VLOOKUP(A2094,'[1]VAC as of March 2024'!A:K,11,FALSE),"No")</f>
        <v>No</v>
      </c>
      <c r="M2094" s="9" t="s">
        <v>2240</v>
      </c>
      <c r="Q2094" s="2"/>
    </row>
    <row r="2095" spans="1:17" x14ac:dyDescent="0.25">
      <c r="A2095" s="33" t="str">
        <f t="shared" si="96"/>
        <v>2920003870</v>
      </c>
      <c r="B2095" s="33" t="s">
        <v>2407</v>
      </c>
      <c r="C2095" s="33" t="s">
        <v>865</v>
      </c>
      <c r="D2095" s="9" t="str">
        <f t="shared" si="97"/>
        <v>292003870</v>
      </c>
      <c r="E2095" s="34">
        <v>29200</v>
      </c>
      <c r="F2095" s="34">
        <v>3870</v>
      </c>
      <c r="G2095" s="9" t="str">
        <f>VLOOKUP(B2095,'[1]Business Unit Lookup'!A:B,2,FALSE)</f>
        <v>Central VA Community College</v>
      </c>
      <c r="H2095" s="33" t="str">
        <f>VLOOKUP(C2095,'[1]Fund Lookup'!B:C,2,FALSE)</f>
        <v>Srplus Supp&amp;Equip Sales-Gen-HE</v>
      </c>
      <c r="I2095" s="35" t="s">
        <v>2307</v>
      </c>
      <c r="J2095" s="33" t="str">
        <f>VLOOKUP(I2095,'[1]Table B'!A:B,2,FALSE)</f>
        <v>CU-HE-Non-specific Activity</v>
      </c>
      <c r="K2095" s="9" t="str">
        <f t="shared" si="98"/>
        <v>500-CU-HE-Non-specific Activity</v>
      </c>
      <c r="L2095" s="9" t="str">
        <f>IFERROR(VLOOKUP(A2095,'[1]VAC as of March 2024'!A:K,11,FALSE),"No")</f>
        <v>No</v>
      </c>
      <c r="M2095" s="9" t="s">
        <v>2240</v>
      </c>
      <c r="Q2095" s="2"/>
    </row>
    <row r="2096" spans="1:17" x14ac:dyDescent="0.25">
      <c r="A2096" s="33" t="str">
        <f t="shared" si="96"/>
        <v>2920003900</v>
      </c>
      <c r="B2096" s="33" t="s">
        <v>2407</v>
      </c>
      <c r="C2096" s="33" t="s">
        <v>874</v>
      </c>
      <c r="D2096" s="9" t="str">
        <f t="shared" si="97"/>
        <v>292003900</v>
      </c>
      <c r="E2096" s="34">
        <v>29200</v>
      </c>
      <c r="F2096" s="34">
        <v>3900</v>
      </c>
      <c r="G2096" s="9" t="str">
        <f>VLOOKUP(B2096,'[1]Business Unit Lookup'!A:B,2,FALSE)</f>
        <v>Central VA Community College</v>
      </c>
      <c r="H2096" s="33" t="str">
        <f>VLOOKUP(C2096,'[1]Fund Lookup'!B:C,2,FALSE)</f>
        <v>Insurance Recovery - Higher Ed</v>
      </c>
      <c r="I2096" s="35" t="s">
        <v>2307</v>
      </c>
      <c r="J2096" s="33" t="str">
        <f>VLOOKUP(I2096,'[1]Table B'!A:B,2,FALSE)</f>
        <v>CU-HE-Non-specific Activity</v>
      </c>
      <c r="K2096" s="9" t="str">
        <f t="shared" si="98"/>
        <v>500-CU-HE-Non-specific Activity</v>
      </c>
      <c r="L2096" s="9" t="str">
        <f>IFERROR(VLOOKUP(A2096,'[1]VAC as of March 2024'!A:K,11,FALSE),"No")</f>
        <v>No</v>
      </c>
      <c r="M2096" s="9" t="s">
        <v>2240</v>
      </c>
      <c r="Q2096" s="2"/>
    </row>
    <row r="2097" spans="1:17" x14ac:dyDescent="0.25">
      <c r="A2097" s="33" t="str">
        <f t="shared" si="96"/>
        <v>2930001000</v>
      </c>
      <c r="B2097" s="33" t="s">
        <v>2408</v>
      </c>
      <c r="C2097" s="33" t="s">
        <v>1</v>
      </c>
      <c r="D2097" s="9" t="str">
        <f t="shared" si="97"/>
        <v>293001000</v>
      </c>
      <c r="E2097" s="34">
        <v>29300</v>
      </c>
      <c r="F2097" s="34">
        <v>1000</v>
      </c>
      <c r="G2097" s="9" t="str">
        <f>VLOOKUP(B2097,'[1]Business Unit Lookup'!A:B,2,FALSE)</f>
        <v>Virginia Peninsula Cmnty Coll</v>
      </c>
      <c r="H2097" s="33" t="str">
        <f>VLOOKUP(C2097,'[1]Fund Lookup'!B:C,2,FALSE)</f>
        <v>General Fund</v>
      </c>
      <c r="I2097" s="35" t="s">
        <v>2236</v>
      </c>
      <c r="J2097" s="33" t="str">
        <f>VLOOKUP(I2097,'[1]Table B'!A:B,2,FALSE)</f>
        <v>General</v>
      </c>
      <c r="K2097" s="9" t="str">
        <f t="shared" si="98"/>
        <v>100-General</v>
      </c>
      <c r="L2097" s="9" t="str">
        <f>IFERROR(VLOOKUP(A2097,'[1]VAC as of March 2024'!A:K,11,FALSE),"No")</f>
        <v>No</v>
      </c>
      <c r="M2097" s="9" t="s">
        <v>2237</v>
      </c>
      <c r="O2097" s="33" t="s">
        <v>2240</v>
      </c>
      <c r="P2097" s="33" t="s">
        <v>6061</v>
      </c>
      <c r="Q2097" s="2" t="str">
        <f>VLOOKUP(P2097,'[1]Table E'!A:C,3,FALSE)</f>
        <v>Unassigned</v>
      </c>
    </row>
    <row r="2098" spans="1:17" x14ac:dyDescent="0.25">
      <c r="A2098" s="33" t="str">
        <f t="shared" si="96"/>
        <v>2930002704</v>
      </c>
      <c r="B2098" s="33" t="s">
        <v>2408</v>
      </c>
      <c r="C2098" s="33" t="s">
        <v>631</v>
      </c>
      <c r="D2098" s="9" t="str">
        <f t="shared" si="97"/>
        <v>293002704</v>
      </c>
      <c r="E2098" s="34">
        <v>29300</v>
      </c>
      <c r="F2098" s="34">
        <v>2704</v>
      </c>
      <c r="G2098" s="9" t="str">
        <f>VLOOKUP(B2098,'[1]Business Unit Lookup'!A:B,2,FALSE)</f>
        <v>Virginia Peninsula Cmnty Coll</v>
      </c>
      <c r="H2098" s="33" t="str">
        <f>VLOOKUP(C2098,'[1]Fund Lookup'!B:C,2,FALSE)</f>
        <v>Parking - VCCS/CO</v>
      </c>
      <c r="I2098" s="35" t="s">
        <v>2307</v>
      </c>
      <c r="J2098" s="33" t="str">
        <f>VLOOKUP(I2098,'[1]Table B'!A:B,2,FALSE)</f>
        <v>CU-HE-Non-specific Activity</v>
      </c>
      <c r="K2098" s="9" t="str">
        <f t="shared" si="98"/>
        <v>500-CU-HE-Non-specific Activity</v>
      </c>
      <c r="L2098" s="9" t="str">
        <f>IFERROR(VLOOKUP(A2098,'[1]VAC as of March 2024'!A:K,11,FALSE),"No")</f>
        <v>No</v>
      </c>
      <c r="M2098" s="9" t="s">
        <v>2240</v>
      </c>
      <c r="Q2098" s="2"/>
    </row>
    <row r="2099" spans="1:17" x14ac:dyDescent="0.25">
      <c r="A2099" s="33" t="str">
        <f t="shared" si="96"/>
        <v>2930003000</v>
      </c>
      <c r="B2099" s="33" t="s">
        <v>2408</v>
      </c>
      <c r="C2099" s="33" t="s">
        <v>772</v>
      </c>
      <c r="D2099" s="9" t="str">
        <f t="shared" si="97"/>
        <v>293003000</v>
      </c>
      <c r="E2099" s="34">
        <v>29300</v>
      </c>
      <c r="F2099" s="34">
        <v>3000</v>
      </c>
      <c r="G2099" s="9" t="str">
        <f>VLOOKUP(B2099,'[1]Business Unit Lookup'!A:B,2,FALSE)</f>
        <v>Virginia Peninsula Cmnty Coll</v>
      </c>
      <c r="H2099" s="33" t="str">
        <f>VLOOKUP(C2099,'[1]Fund Lookup'!B:C,2,FALSE)</f>
        <v>Higher Education Operating</v>
      </c>
      <c r="I2099" s="35" t="s">
        <v>2307</v>
      </c>
      <c r="J2099" s="33" t="str">
        <f>VLOOKUP(I2099,'[1]Table B'!A:B,2,FALSE)</f>
        <v>CU-HE-Non-specific Activity</v>
      </c>
      <c r="K2099" s="9" t="str">
        <f t="shared" si="98"/>
        <v>500-CU-HE-Non-specific Activity</v>
      </c>
      <c r="L2099" s="9" t="str">
        <f>IFERROR(VLOOKUP(A2099,'[1]VAC as of March 2024'!A:K,11,FALSE),"No")</f>
        <v>No</v>
      </c>
      <c r="M2099" s="9" t="s">
        <v>2240</v>
      </c>
      <c r="Q2099" s="2"/>
    </row>
    <row r="2100" spans="1:17" x14ac:dyDescent="0.25">
      <c r="A2100" s="33" t="str">
        <f t="shared" si="96"/>
        <v>2930003010</v>
      </c>
      <c r="B2100" s="33" t="s">
        <v>2408</v>
      </c>
      <c r="C2100" s="33" t="s">
        <v>775</v>
      </c>
      <c r="D2100" s="9" t="str">
        <f t="shared" si="97"/>
        <v>293003010</v>
      </c>
      <c r="E2100" s="34">
        <v>29300</v>
      </c>
      <c r="F2100" s="34">
        <v>3010</v>
      </c>
      <c r="G2100" s="9" t="str">
        <f>VLOOKUP(B2100,'[1]Business Unit Lookup'!A:B,2,FALSE)</f>
        <v>Virginia Peninsula Cmnty Coll</v>
      </c>
      <c r="H2100" s="33" t="str">
        <f>VLOOKUP(C2100,'[1]Fund Lookup'!B:C,2,FALSE)</f>
        <v>Higher Education Federal</v>
      </c>
      <c r="I2100" s="35" t="s">
        <v>2307</v>
      </c>
      <c r="J2100" s="33" t="str">
        <f>VLOOKUP(I2100,'[1]Table B'!A:B,2,FALSE)</f>
        <v>CU-HE-Non-specific Activity</v>
      </c>
      <c r="K2100" s="9" t="str">
        <f t="shared" si="98"/>
        <v>500-CU-HE-Non-specific Activity</v>
      </c>
      <c r="L2100" s="9" t="str">
        <f>IFERROR(VLOOKUP(A2100,'[1]VAC as of March 2024'!A:K,11,FALSE),"No")</f>
        <v>No</v>
      </c>
      <c r="M2100" s="9" t="s">
        <v>2248</v>
      </c>
      <c r="Q2100" s="2"/>
    </row>
    <row r="2101" spans="1:17" x14ac:dyDescent="0.25">
      <c r="A2101" s="33" t="str">
        <f t="shared" si="96"/>
        <v>2930003020</v>
      </c>
      <c r="B2101" s="33" t="s">
        <v>2408</v>
      </c>
      <c r="C2101" s="33" t="s">
        <v>778</v>
      </c>
      <c r="D2101" s="9" t="str">
        <f t="shared" si="97"/>
        <v>293003020</v>
      </c>
      <c r="E2101" s="34">
        <v>29300</v>
      </c>
      <c r="F2101" s="34">
        <v>3020</v>
      </c>
      <c r="G2101" s="9" t="str">
        <f>VLOOKUP(B2101,'[1]Business Unit Lookup'!A:B,2,FALSE)</f>
        <v>Virginia Peninsula Cmnty Coll</v>
      </c>
      <c r="H2101" s="33" t="str">
        <f>VLOOKUP(C2101,'[1]Fund Lookup'!B:C,2,FALSE)</f>
        <v>Foundation/Othr Grants/Cntrcts</v>
      </c>
      <c r="I2101" s="35" t="s">
        <v>2307</v>
      </c>
      <c r="J2101" s="33" t="str">
        <f>VLOOKUP(I2101,'[1]Table B'!A:B,2,FALSE)</f>
        <v>CU-HE-Non-specific Activity</v>
      </c>
      <c r="K2101" s="9" t="str">
        <f t="shared" si="98"/>
        <v>500-CU-HE-Non-specific Activity</v>
      </c>
      <c r="L2101" s="9" t="str">
        <f>IFERROR(VLOOKUP(A2101,'[1]VAC as of March 2024'!A:K,11,FALSE),"No")</f>
        <v>No</v>
      </c>
      <c r="M2101" s="9" t="s">
        <v>2248</v>
      </c>
      <c r="Q2101" s="2"/>
    </row>
    <row r="2102" spans="1:17" x14ac:dyDescent="0.25">
      <c r="A2102" s="33" t="str">
        <f t="shared" si="96"/>
        <v>2930003030</v>
      </c>
      <c r="B2102" s="33" t="s">
        <v>2408</v>
      </c>
      <c r="C2102" s="33" t="s">
        <v>780</v>
      </c>
      <c r="D2102" s="9" t="str">
        <f t="shared" si="97"/>
        <v>293003030</v>
      </c>
      <c r="E2102" s="34">
        <v>29300</v>
      </c>
      <c r="F2102" s="34">
        <v>3030</v>
      </c>
      <c r="G2102" s="9" t="str">
        <f>VLOOKUP(B2102,'[1]Business Unit Lookup'!A:B,2,FALSE)</f>
        <v>Virginia Peninsula Cmnty Coll</v>
      </c>
      <c r="H2102" s="33" t="str">
        <f>VLOOKUP(C2102,'[1]Fund Lookup'!B:C,2,FALSE)</f>
        <v>Indirect Cost Recovery</v>
      </c>
      <c r="I2102" s="35" t="s">
        <v>2307</v>
      </c>
      <c r="J2102" s="33" t="str">
        <f>VLOOKUP(I2102,'[1]Table B'!A:B,2,FALSE)</f>
        <v>CU-HE-Non-specific Activity</v>
      </c>
      <c r="K2102" s="9" t="str">
        <f t="shared" si="98"/>
        <v>500-CU-HE-Non-specific Activity</v>
      </c>
      <c r="L2102" s="9" t="str">
        <f>IFERROR(VLOOKUP(A2102,'[1]VAC as of March 2024'!A:K,11,FALSE),"No")</f>
        <v>No</v>
      </c>
      <c r="M2102" s="9" t="s">
        <v>2240</v>
      </c>
      <c r="Q2102" s="2"/>
    </row>
    <row r="2103" spans="1:17" x14ac:dyDescent="0.25">
      <c r="A2103" s="33" t="str">
        <f t="shared" si="96"/>
        <v>2930003040</v>
      </c>
      <c r="B2103" s="87" t="s">
        <v>2408</v>
      </c>
      <c r="C2103" s="36" t="s">
        <v>8347</v>
      </c>
      <c r="D2103" s="9" t="str">
        <f t="shared" si="97"/>
        <v>293003040</v>
      </c>
      <c r="E2103" s="87">
        <v>29300</v>
      </c>
      <c r="F2103" s="37">
        <v>3040</v>
      </c>
      <c r="G2103" s="9" t="str">
        <f>VLOOKUP(B2103,'[1]Business Unit Lookup'!A:B,2,FALSE)</f>
        <v>Virginia Peninsula Cmnty Coll</v>
      </c>
      <c r="H2103" s="33" t="str">
        <f>VLOOKUP(C2103,'[1]Fund Lookup'!B:C,2,FALSE)</f>
        <v>Institutional Reserve Fund</v>
      </c>
      <c r="I2103" s="35" t="s">
        <v>2307</v>
      </c>
      <c r="J2103" s="33" t="str">
        <f>VLOOKUP(I2103,'[1]Table B'!A:B,2,FALSE)</f>
        <v>CU-HE-Non-specific Activity</v>
      </c>
      <c r="K2103" s="9" t="str">
        <f t="shared" si="98"/>
        <v>500-CU-HE-Non-specific Activity</v>
      </c>
      <c r="L2103" s="9" t="str">
        <f>IFERROR(VLOOKUP(A2103,'[1]VAC as of March 2024'!A:K,11,FALSE),"No")</f>
        <v>No</v>
      </c>
      <c r="M2103" s="37" t="s">
        <v>2240</v>
      </c>
      <c r="O2103" s="38"/>
      <c r="P2103" s="38"/>
      <c r="Q2103" s="2"/>
    </row>
    <row r="2104" spans="1:17" x14ac:dyDescent="0.25">
      <c r="A2104" s="33" t="str">
        <f t="shared" si="96"/>
        <v>2930003060</v>
      </c>
      <c r="B2104" s="33" t="s">
        <v>2408</v>
      </c>
      <c r="C2104" s="33" t="s">
        <v>785</v>
      </c>
      <c r="D2104" s="9" t="str">
        <f t="shared" si="97"/>
        <v>293003060</v>
      </c>
      <c r="E2104" s="34">
        <v>29300</v>
      </c>
      <c r="F2104" s="34">
        <v>3060</v>
      </c>
      <c r="G2104" s="9" t="str">
        <f>VLOOKUP(B2104,'[1]Business Unit Lookup'!A:B,2,FALSE)</f>
        <v>Virginia Peninsula Cmnty Coll</v>
      </c>
      <c r="H2104" s="33" t="str">
        <f>VLOOKUP(C2104,'[1]Fund Lookup'!B:C,2,FALSE)</f>
        <v>Auxiliary Enterprise</v>
      </c>
      <c r="I2104" s="35" t="s">
        <v>2307</v>
      </c>
      <c r="J2104" s="33" t="str">
        <f>VLOOKUP(I2104,'[1]Table B'!A:B,2,FALSE)</f>
        <v>CU-HE-Non-specific Activity</v>
      </c>
      <c r="K2104" s="9" t="str">
        <f t="shared" si="98"/>
        <v>500-CU-HE-Non-specific Activity</v>
      </c>
      <c r="L2104" s="9" t="str">
        <f>IFERROR(VLOOKUP(A2104,'[1]VAC as of March 2024'!A:K,11,FALSE),"No")</f>
        <v>No</v>
      </c>
      <c r="M2104" s="9" t="s">
        <v>2240</v>
      </c>
      <c r="Q2104" s="2"/>
    </row>
    <row r="2105" spans="1:17" x14ac:dyDescent="0.25">
      <c r="A2105" s="33" t="str">
        <f t="shared" si="96"/>
        <v>2930003080</v>
      </c>
      <c r="B2105" s="33" t="s">
        <v>2408</v>
      </c>
      <c r="C2105" s="33" t="s">
        <v>790</v>
      </c>
      <c r="D2105" s="9" t="str">
        <f t="shared" si="97"/>
        <v>293003080</v>
      </c>
      <c r="E2105" s="34">
        <v>29300</v>
      </c>
      <c r="F2105" s="34">
        <v>3080</v>
      </c>
      <c r="G2105" s="9" t="str">
        <f>VLOOKUP(B2105,'[1]Business Unit Lookup'!A:B,2,FALSE)</f>
        <v>Virginia Peninsula Cmnty Coll</v>
      </c>
      <c r="H2105" s="33" t="str">
        <f>VLOOKUP(C2105,'[1]Fund Lookup'!B:C,2,FALSE)</f>
        <v>Work Study</v>
      </c>
      <c r="I2105" s="35" t="s">
        <v>2307</v>
      </c>
      <c r="J2105" s="33" t="str">
        <f>VLOOKUP(I2105,'[1]Table B'!A:B,2,FALSE)</f>
        <v>CU-HE-Non-specific Activity</v>
      </c>
      <c r="K2105" s="9" t="str">
        <f t="shared" si="98"/>
        <v>500-CU-HE-Non-specific Activity</v>
      </c>
      <c r="L2105" s="9" t="str">
        <f>IFERROR(VLOOKUP(A2105,'[1]VAC as of March 2024'!A:K,11,FALSE),"No")</f>
        <v>No</v>
      </c>
      <c r="M2105" s="9" t="s">
        <v>2248</v>
      </c>
      <c r="Q2105" s="2"/>
    </row>
    <row r="2106" spans="1:17" x14ac:dyDescent="0.25">
      <c r="A2106" s="33" t="str">
        <f t="shared" si="96"/>
        <v>2930003170</v>
      </c>
      <c r="B2106" s="33" t="s">
        <v>2408</v>
      </c>
      <c r="C2106" s="33" t="s">
        <v>809</v>
      </c>
      <c r="D2106" s="9" t="str">
        <f t="shared" si="97"/>
        <v>293003170</v>
      </c>
      <c r="E2106" s="34">
        <v>29300</v>
      </c>
      <c r="F2106" s="34">
        <v>3170</v>
      </c>
      <c r="G2106" s="9" t="str">
        <f>VLOOKUP(B2106,'[1]Business Unit Lookup'!A:B,2,FALSE)</f>
        <v>Virginia Peninsula Cmnty Coll</v>
      </c>
      <c r="H2106" s="33" t="str">
        <f>VLOOKUP(C2106,'[1]Fund Lookup'!B:C,2,FALSE)</f>
        <v>Student Financial Assistance</v>
      </c>
      <c r="I2106" s="35" t="s">
        <v>2307</v>
      </c>
      <c r="J2106" s="33" t="str">
        <f>VLOOKUP(I2106,'[1]Table B'!A:B,2,FALSE)</f>
        <v>CU-HE-Non-specific Activity</v>
      </c>
      <c r="K2106" s="9" t="str">
        <f t="shared" si="98"/>
        <v>500-CU-HE-Non-specific Activity</v>
      </c>
      <c r="L2106" s="9" t="str">
        <f>IFERROR(VLOOKUP(A2106,'[1]VAC as of March 2024'!A:K,11,FALSE),"No")</f>
        <v>No</v>
      </c>
      <c r="M2106" s="9" t="s">
        <v>2240</v>
      </c>
      <c r="Q2106" s="2"/>
    </row>
    <row r="2107" spans="1:17" x14ac:dyDescent="0.25">
      <c r="A2107" s="33" t="str">
        <f t="shared" si="96"/>
        <v>2930003190</v>
      </c>
      <c r="B2107" s="33" t="s">
        <v>2408</v>
      </c>
      <c r="C2107" s="33" t="s">
        <v>811</v>
      </c>
      <c r="D2107" s="9" t="str">
        <f t="shared" si="97"/>
        <v>293003190</v>
      </c>
      <c r="E2107" s="34">
        <v>29300</v>
      </c>
      <c r="F2107" s="34">
        <v>3190</v>
      </c>
      <c r="G2107" s="9" t="str">
        <f>VLOOKUP(B2107,'[1]Business Unit Lookup'!A:B,2,FALSE)</f>
        <v>Virginia Peninsula Cmnty Coll</v>
      </c>
      <c r="H2107" s="33" t="str">
        <f>VLOOKUP(C2107,'[1]Fund Lookup'!B:C,2,FALSE)</f>
        <v>Workforce Development Program</v>
      </c>
      <c r="I2107" s="35" t="s">
        <v>2307</v>
      </c>
      <c r="J2107" s="33" t="str">
        <f>VLOOKUP(I2107,'[1]Table B'!A:B,2,FALSE)</f>
        <v>CU-HE-Non-specific Activity</v>
      </c>
      <c r="K2107" s="9" t="str">
        <f t="shared" si="98"/>
        <v>500-CU-HE-Non-specific Activity</v>
      </c>
      <c r="L2107" s="9" t="str">
        <f>IFERROR(VLOOKUP(A2107,'[1]VAC as of March 2024'!A:K,11,FALSE),"No")</f>
        <v>No</v>
      </c>
      <c r="M2107" s="9" t="s">
        <v>2240</v>
      </c>
      <c r="Q2107" s="2"/>
    </row>
    <row r="2108" spans="1:17" ht="15.75" x14ac:dyDescent="0.25">
      <c r="A2108" s="33" t="str">
        <f t="shared" si="96"/>
        <v>2930003210</v>
      </c>
      <c r="B2108" s="43" t="s">
        <v>2408</v>
      </c>
      <c r="C2108" s="36" t="s">
        <v>6135</v>
      </c>
      <c r="D2108" s="9" t="str">
        <f t="shared" si="97"/>
        <v>293003210</v>
      </c>
      <c r="E2108" s="44">
        <v>29300</v>
      </c>
      <c r="F2108" s="37">
        <v>3210</v>
      </c>
      <c r="G2108" s="9" t="str">
        <f>VLOOKUP(B2108,'[1]Business Unit Lookup'!A:B,2,FALSE)</f>
        <v>Virginia Peninsula Cmnty Coll</v>
      </c>
      <c r="H2108" s="33" t="str">
        <f>VLOOKUP(C2108,'[1]Fund Lookup'!B:C,2,FALSE)</f>
        <v>ARP-CrvStLoclFisRecFd-COVID-19</v>
      </c>
      <c r="I2108" s="35" t="s">
        <v>2307</v>
      </c>
      <c r="J2108" s="33" t="str">
        <f>VLOOKUP(I2108,'[1]Table B'!A:B,2,FALSE)</f>
        <v>CU-HE-Non-specific Activity</v>
      </c>
      <c r="K2108" s="9" t="str">
        <f t="shared" si="98"/>
        <v>500-CU-HE-Non-specific Activity</v>
      </c>
      <c r="L2108" s="9" t="str">
        <f>IFERROR(VLOOKUP(A2108,'[1]VAC as of March 2024'!A:K,11,FALSE),"No")</f>
        <v>No</v>
      </c>
      <c r="M2108" s="38" t="s">
        <v>5493</v>
      </c>
      <c r="O2108" s="38"/>
      <c r="P2108" s="38"/>
      <c r="Q2108" s="2"/>
    </row>
    <row r="2109" spans="1:17" x14ac:dyDescent="0.25">
      <c r="A2109" s="33" t="str">
        <f t="shared" si="96"/>
        <v>2930003230</v>
      </c>
      <c r="B2109" s="33" t="s">
        <v>2408</v>
      </c>
      <c r="C2109" s="33" t="s">
        <v>6136</v>
      </c>
      <c r="D2109" s="9" t="str">
        <f t="shared" si="97"/>
        <v>293003230</v>
      </c>
      <c r="E2109" s="34">
        <v>29300</v>
      </c>
      <c r="F2109" s="34">
        <v>3230</v>
      </c>
      <c r="G2109" s="9" t="str">
        <f>VLOOKUP(B2109,'[1]Business Unit Lookup'!A:B,2,FALSE)</f>
        <v>Virginia Peninsula Cmnty Coll</v>
      </c>
      <c r="H2109" s="33" t="str">
        <f>VLOOKUP(C2109,'[1]Fund Lookup'!B:C,2,FALSE)</f>
        <v>Epi&amp;LabCpctyInfctsDis-COVID-19</v>
      </c>
      <c r="I2109" s="35" t="s">
        <v>2307</v>
      </c>
      <c r="J2109" s="33" t="str">
        <f>VLOOKUP(I2109,'[1]Table B'!A:B,2,FALSE)</f>
        <v>CU-HE-Non-specific Activity</v>
      </c>
      <c r="K2109" s="9" t="str">
        <f t="shared" si="98"/>
        <v>500-CU-HE-Non-specific Activity</v>
      </c>
      <c r="L2109" s="9" t="str">
        <f>IFERROR(VLOOKUP(A2109,'[1]VAC as of March 2024'!A:K,11,FALSE),"No")</f>
        <v>No</v>
      </c>
      <c r="M2109" s="9" t="s">
        <v>5493</v>
      </c>
      <c r="Q2109" s="2"/>
    </row>
    <row r="2110" spans="1:17" x14ac:dyDescent="0.25">
      <c r="A2110" s="33" t="str">
        <f t="shared" si="96"/>
        <v>2930003280</v>
      </c>
      <c r="B2110" s="33" t="s">
        <v>2408</v>
      </c>
      <c r="C2110" s="33" t="s">
        <v>5559</v>
      </c>
      <c r="D2110" s="9" t="str">
        <f t="shared" si="97"/>
        <v>293003280</v>
      </c>
      <c r="E2110" s="34">
        <v>29300</v>
      </c>
      <c r="F2110" s="34">
        <v>3280</v>
      </c>
      <c r="G2110" s="9" t="str">
        <f>VLOOKUP(B2110,'[1]Business Unit Lookup'!A:B,2,FALSE)</f>
        <v>Virginia Peninsula Cmnty Coll</v>
      </c>
      <c r="H2110" s="33" t="str">
        <f>VLOOKUP(C2110,'[1]Fund Lookup'!B:C,2,FALSE)</f>
        <v>CoronavrsEmrSpplFdPrg-COVID-19</v>
      </c>
      <c r="I2110" s="35" t="s">
        <v>2307</v>
      </c>
      <c r="J2110" s="33" t="str">
        <f>VLOOKUP(I2110,'[1]Table B'!A:B,2,FALSE)</f>
        <v>CU-HE-Non-specific Activity</v>
      </c>
      <c r="K2110" s="9" t="str">
        <f t="shared" si="98"/>
        <v>500-CU-HE-Non-specific Activity</v>
      </c>
      <c r="L2110" s="9" t="str">
        <f>IFERROR(VLOOKUP(A2110,'[1]VAC as of March 2024'!A:K,11,FALSE),"No")</f>
        <v>No</v>
      </c>
      <c r="M2110" s="9" t="s">
        <v>5493</v>
      </c>
      <c r="Q2110" s="2"/>
    </row>
    <row r="2111" spans="1:17" x14ac:dyDescent="0.25">
      <c r="A2111" s="33" t="str">
        <f t="shared" si="96"/>
        <v>2930003390</v>
      </c>
      <c r="B2111" s="33" t="s">
        <v>2408</v>
      </c>
      <c r="C2111" s="33" t="s">
        <v>5575</v>
      </c>
      <c r="D2111" s="9" t="str">
        <f t="shared" si="97"/>
        <v>293003390</v>
      </c>
      <c r="E2111" s="34">
        <v>29300</v>
      </c>
      <c r="F2111" s="34">
        <v>3390</v>
      </c>
      <c r="G2111" s="9" t="str">
        <f>VLOOKUP(B2111,'[1]Business Unit Lookup'!A:B,2,FALSE)</f>
        <v>Virginia Peninsula Cmnty Coll</v>
      </c>
      <c r="H2111" s="33" t="str">
        <f>VLOOKUP(C2111,'[1]Fund Lookup'!B:C,2,FALSE)</f>
        <v>Strngthning Inst Prgm-COVID-19</v>
      </c>
      <c r="I2111" s="35" t="s">
        <v>2307</v>
      </c>
      <c r="J2111" s="33" t="str">
        <f>VLOOKUP(I2111,'[1]Table B'!A:B,2,FALSE)</f>
        <v>CU-HE-Non-specific Activity</v>
      </c>
      <c r="K2111" s="9" t="str">
        <f t="shared" si="98"/>
        <v>500-CU-HE-Non-specific Activity</v>
      </c>
      <c r="L2111" s="9" t="str">
        <f>IFERROR(VLOOKUP(A2111,'[1]VAC as of March 2024'!A:K,11,FALSE),"No")</f>
        <v>No</v>
      </c>
      <c r="M2111" s="9" t="s">
        <v>5493</v>
      </c>
      <c r="Q2111" s="2"/>
    </row>
    <row r="2112" spans="1:17" x14ac:dyDescent="0.25">
      <c r="A2112" s="33" t="str">
        <f t="shared" si="96"/>
        <v>2930003410</v>
      </c>
      <c r="B2112" s="33" t="s">
        <v>2408</v>
      </c>
      <c r="C2112" s="33" t="s">
        <v>5581</v>
      </c>
      <c r="D2112" s="9" t="str">
        <f t="shared" si="97"/>
        <v>293003410</v>
      </c>
      <c r="E2112" s="34">
        <v>29300</v>
      </c>
      <c r="F2112" s="34">
        <v>3410</v>
      </c>
      <c r="G2112" s="9" t="str">
        <f>VLOOKUP(B2112,'[1]Business Unit Lookup'!A:B,2,FALSE)</f>
        <v>Virginia Peninsula Cmnty Coll</v>
      </c>
      <c r="H2112" s="33" t="str">
        <f>VLOOKUP(C2112,'[1]Fund Lookup'!B:C,2,FALSE)</f>
        <v>GEER Fund - COVID-19</v>
      </c>
      <c r="I2112" s="35" t="s">
        <v>2307</v>
      </c>
      <c r="J2112" s="33" t="str">
        <f>VLOOKUP(I2112,'[1]Table B'!A:B,2,FALSE)</f>
        <v>CU-HE-Non-specific Activity</v>
      </c>
      <c r="K2112" s="9" t="str">
        <f t="shared" si="98"/>
        <v>500-CU-HE-Non-specific Activity</v>
      </c>
      <c r="L2112" s="9" t="str">
        <f>IFERROR(VLOOKUP(A2112,'[1]VAC as of March 2024'!A:K,11,FALSE),"No")</f>
        <v>No</v>
      </c>
      <c r="M2112" s="9" t="s">
        <v>5493</v>
      </c>
      <c r="Q2112" s="2"/>
    </row>
    <row r="2113" spans="1:17" x14ac:dyDescent="0.25">
      <c r="A2113" s="33" t="str">
        <f t="shared" si="96"/>
        <v>2930003420</v>
      </c>
      <c r="B2113" s="33" t="s">
        <v>2408</v>
      </c>
      <c r="C2113" s="33" t="s">
        <v>5584</v>
      </c>
      <c r="D2113" s="9" t="str">
        <f t="shared" si="97"/>
        <v>293003420</v>
      </c>
      <c r="E2113" s="34">
        <v>29300</v>
      </c>
      <c r="F2113" s="34">
        <v>3420</v>
      </c>
      <c r="G2113" s="9" t="str">
        <f>VLOOKUP(B2113,'[1]Business Unit Lookup'!A:B,2,FALSE)</f>
        <v>Virginia Peninsula Cmnty Coll</v>
      </c>
      <c r="H2113" s="33" t="str">
        <f>VLOOKUP(C2113,'[1]Fund Lookup'!B:C,2,FALSE)</f>
        <v>Caresactrlffd-General-Covid-19</v>
      </c>
      <c r="I2113" s="35" t="s">
        <v>2307</v>
      </c>
      <c r="J2113" s="33" t="str">
        <f>VLOOKUP(I2113,'[1]Table B'!A:B,2,FALSE)</f>
        <v>CU-HE-Non-specific Activity</v>
      </c>
      <c r="K2113" s="9" t="str">
        <f t="shared" si="98"/>
        <v>500-CU-HE-Non-specific Activity</v>
      </c>
      <c r="L2113" s="9" t="str">
        <f>IFERROR(VLOOKUP(A2113,'[1]VAC as of March 2024'!A:K,11,FALSE),"No")</f>
        <v>No</v>
      </c>
      <c r="M2113" s="9" t="s">
        <v>5493</v>
      </c>
      <c r="Q2113" s="2"/>
    </row>
    <row r="2114" spans="1:17" x14ac:dyDescent="0.25">
      <c r="A2114" s="33" t="str">
        <f t="shared" ref="A2114:A2177" si="99">CONCATENATE(B2114,C2114)</f>
        <v>2930003440</v>
      </c>
      <c r="B2114" s="33" t="s">
        <v>2408</v>
      </c>
      <c r="C2114" s="33" t="s">
        <v>5370</v>
      </c>
      <c r="D2114" s="9" t="str">
        <f t="shared" ref="D2114:D2177" si="100">CONCATENATE(E2114,F2114)</f>
        <v>293003440</v>
      </c>
      <c r="E2114" s="34">
        <v>29300</v>
      </c>
      <c r="F2114" s="34">
        <v>3440</v>
      </c>
      <c r="G2114" s="9" t="str">
        <f>VLOOKUP(B2114,'[1]Business Unit Lookup'!A:B,2,FALSE)</f>
        <v>Virginia Peninsula Cmnty Coll</v>
      </c>
      <c r="H2114" s="33" t="str">
        <f>VLOOKUP(C2114,'[1]Fund Lookup'!B:C,2,FALSE)</f>
        <v>EduStabFund-Students-COVID-19</v>
      </c>
      <c r="I2114" s="35" t="s">
        <v>2307</v>
      </c>
      <c r="J2114" s="33" t="str">
        <f>VLOOKUP(I2114,'[1]Table B'!A:B,2,FALSE)</f>
        <v>CU-HE-Non-specific Activity</v>
      </c>
      <c r="K2114" s="9" t="str">
        <f t="shared" ref="K2114:K2177" si="101">CONCATENATE(I2114,"-",J2114)</f>
        <v>500-CU-HE-Non-specific Activity</v>
      </c>
      <c r="L2114" s="9" t="str">
        <f>IFERROR(VLOOKUP(A2114,'[1]VAC as of March 2024'!A:K,11,FALSE),"No")</f>
        <v>No</v>
      </c>
      <c r="M2114" s="9" t="s">
        <v>5493</v>
      </c>
      <c r="Q2114" s="2"/>
    </row>
    <row r="2115" spans="1:17" x14ac:dyDescent="0.25">
      <c r="A2115" s="33" t="str">
        <f t="shared" si="99"/>
        <v>2930003460</v>
      </c>
      <c r="B2115" s="41" t="s">
        <v>2408</v>
      </c>
      <c r="C2115" s="36" t="s">
        <v>8470</v>
      </c>
      <c r="D2115" s="9" t="str">
        <f t="shared" si="100"/>
        <v>293003460</v>
      </c>
      <c r="E2115" s="41">
        <v>29300</v>
      </c>
      <c r="F2115" s="37">
        <v>3460</v>
      </c>
      <c r="G2115" s="9" t="str">
        <f>VLOOKUP(B2115,'[1]Business Unit Lookup'!A:B,2,FALSE)</f>
        <v>Virginia Peninsula Cmnty Coll</v>
      </c>
      <c r="H2115" s="33" t="str">
        <f>VLOOKUP(C2115,'[1]Fund Lookup'!B:C,2,FALSE)</f>
        <v>Innovative internship Fund</v>
      </c>
      <c r="I2115" s="35" t="s">
        <v>2307</v>
      </c>
      <c r="J2115" s="33" t="str">
        <f>VLOOKUP(I2115,'[1]Table B'!A:B,2,FALSE)</f>
        <v>CU-HE-Non-specific Activity</v>
      </c>
      <c r="K2115" s="9" t="str">
        <f t="shared" si="101"/>
        <v>500-CU-HE-Non-specific Activity</v>
      </c>
      <c r="L2115" s="9" t="str">
        <f>IFERROR(VLOOKUP(A2115,'[1]VAC as of March 2024'!A:K,11,FALSE),"No")</f>
        <v>No</v>
      </c>
      <c r="M2115" s="38" t="s">
        <v>2240</v>
      </c>
      <c r="O2115" s="38"/>
      <c r="P2115" s="38"/>
      <c r="Q2115" s="2"/>
    </row>
    <row r="2116" spans="1:17" x14ac:dyDescent="0.25">
      <c r="A2116" s="33" t="str">
        <f t="shared" si="99"/>
        <v>2930003490</v>
      </c>
      <c r="B2116" s="41" t="s">
        <v>2408</v>
      </c>
      <c r="C2116" s="36" t="s">
        <v>8475</v>
      </c>
      <c r="D2116" s="9" t="str">
        <f t="shared" si="100"/>
        <v>293003490</v>
      </c>
      <c r="E2116" s="41">
        <v>29300</v>
      </c>
      <c r="F2116" s="37">
        <v>3490</v>
      </c>
      <c r="G2116" s="9" t="str">
        <f>VLOOKUP(B2116,'[1]Business Unit Lookup'!A:B,2,FALSE)</f>
        <v>Virginia Peninsula Cmnty Coll</v>
      </c>
      <c r="H2116" s="33" t="str">
        <f>VLOOKUP(C2116,'[1]Fund Lookup'!B:C,2,FALSE)</f>
        <v>NewEconomyWrkfrcCrdntlGrntFnd</v>
      </c>
      <c r="I2116" s="35" t="s">
        <v>2307</v>
      </c>
      <c r="J2116" s="33" t="str">
        <f>VLOOKUP(I2116,'[1]Table B'!A:B,2,FALSE)</f>
        <v>CU-HE-Non-specific Activity</v>
      </c>
      <c r="K2116" s="9" t="str">
        <f t="shared" si="101"/>
        <v>500-CU-HE-Non-specific Activity</v>
      </c>
      <c r="L2116" s="9" t="str">
        <f>IFERROR(VLOOKUP(A2116,'[1]VAC as of March 2024'!A:K,11,FALSE),"No")</f>
        <v>No</v>
      </c>
      <c r="M2116" s="38" t="s">
        <v>2240</v>
      </c>
      <c r="O2116" s="38"/>
      <c r="P2116" s="38"/>
      <c r="Q2116" s="2"/>
    </row>
    <row r="2117" spans="1:17" x14ac:dyDescent="0.25">
      <c r="A2117" s="33" t="str">
        <f t="shared" si="99"/>
        <v>2930003670</v>
      </c>
      <c r="B2117" s="33" t="s">
        <v>2408</v>
      </c>
      <c r="C2117" s="33" t="s">
        <v>841</v>
      </c>
      <c r="D2117" s="9" t="str">
        <f t="shared" si="100"/>
        <v>293003670</v>
      </c>
      <c r="E2117" s="34">
        <v>29300</v>
      </c>
      <c r="F2117" s="34">
        <v>3670</v>
      </c>
      <c r="G2117" s="9" t="str">
        <f>VLOOKUP(B2117,'[1]Business Unit Lookup'!A:B,2,FALSE)</f>
        <v>Virginia Peninsula Cmnty Coll</v>
      </c>
      <c r="H2117" s="33" t="str">
        <f>VLOOKUP(C2117,'[1]Fund Lookup'!B:C,2,FALSE)</f>
        <v>Weatherztion Asst Low-Inc-ARRA</v>
      </c>
      <c r="I2117" s="35" t="s">
        <v>2307</v>
      </c>
      <c r="J2117" s="33" t="str">
        <f>VLOOKUP(I2117,'[1]Table B'!A:B,2,FALSE)</f>
        <v>CU-HE-Non-specific Activity</v>
      </c>
      <c r="K2117" s="9" t="str">
        <f t="shared" si="101"/>
        <v>500-CU-HE-Non-specific Activity</v>
      </c>
      <c r="L2117" s="9" t="str">
        <f>IFERROR(VLOOKUP(A2117,'[1]VAC as of March 2024'!A:K,11,FALSE),"No")</f>
        <v>No</v>
      </c>
      <c r="M2117" s="9" t="s">
        <v>2281</v>
      </c>
      <c r="Q2117" s="2"/>
    </row>
    <row r="2118" spans="1:17" x14ac:dyDescent="0.25">
      <c r="A2118" s="33" t="str">
        <f t="shared" si="99"/>
        <v>2930003690</v>
      </c>
      <c r="B2118" s="33" t="s">
        <v>2408</v>
      </c>
      <c r="C2118" s="33" t="s">
        <v>5373</v>
      </c>
      <c r="D2118" s="9" t="str">
        <f t="shared" si="100"/>
        <v>293003690</v>
      </c>
      <c r="E2118" s="34">
        <v>29300</v>
      </c>
      <c r="F2118" s="34">
        <v>3690</v>
      </c>
      <c r="G2118" s="9" t="str">
        <f>VLOOKUP(B2118,'[1]Business Unit Lookup'!A:B,2,FALSE)</f>
        <v>Virginia Peninsula Cmnty Coll</v>
      </c>
      <c r="H2118" s="33" t="str">
        <f>VLOOKUP(C2118,'[1]Fund Lookup'!B:C,2,FALSE)</f>
        <v>EduStabFund-Institutn-COVID-19</v>
      </c>
      <c r="I2118" s="35" t="s">
        <v>2307</v>
      </c>
      <c r="J2118" s="33" t="str">
        <f>VLOOKUP(I2118,'[1]Table B'!A:B,2,FALSE)</f>
        <v>CU-HE-Non-specific Activity</v>
      </c>
      <c r="K2118" s="9" t="str">
        <f t="shared" si="101"/>
        <v>500-CU-HE-Non-specific Activity</v>
      </c>
      <c r="L2118" s="9" t="str">
        <f>IFERROR(VLOOKUP(A2118,'[1]VAC as of March 2024'!A:K,11,FALSE),"No")</f>
        <v>No</v>
      </c>
      <c r="M2118" s="9" t="s">
        <v>5493</v>
      </c>
      <c r="Q2118" s="2"/>
    </row>
    <row r="2119" spans="1:17" x14ac:dyDescent="0.25">
      <c r="A2119" s="33" t="str">
        <f t="shared" si="99"/>
        <v>2930003810</v>
      </c>
      <c r="B2119" s="33" t="s">
        <v>2408</v>
      </c>
      <c r="C2119" s="33" t="s">
        <v>854</v>
      </c>
      <c r="D2119" s="9" t="str">
        <f t="shared" si="100"/>
        <v>293003810</v>
      </c>
      <c r="E2119" s="34">
        <v>29300</v>
      </c>
      <c r="F2119" s="34">
        <v>3810</v>
      </c>
      <c r="G2119" s="9" t="str">
        <f>VLOOKUP(B2119,'[1]Business Unit Lookup'!A:B,2,FALSE)</f>
        <v>Virginia Peninsula Cmnty Coll</v>
      </c>
      <c r="H2119" s="33" t="str">
        <f>VLOOKUP(C2119,'[1]Fund Lookup'!B:C,2,FALSE)</f>
        <v>WIA Adult Activities-St-ARRA</v>
      </c>
      <c r="I2119" s="35" t="s">
        <v>2307</v>
      </c>
      <c r="J2119" s="33" t="str">
        <f>VLOOKUP(I2119,'[1]Table B'!A:B,2,FALSE)</f>
        <v>CU-HE-Non-specific Activity</v>
      </c>
      <c r="K2119" s="9" t="str">
        <f t="shared" si="101"/>
        <v>500-CU-HE-Non-specific Activity</v>
      </c>
      <c r="L2119" s="9" t="str">
        <f>IFERROR(VLOOKUP(A2119,'[1]VAC as of March 2024'!A:K,11,FALSE),"No")</f>
        <v>No</v>
      </c>
      <c r="M2119" s="9" t="s">
        <v>2281</v>
      </c>
      <c r="Q2119" s="2"/>
    </row>
    <row r="2120" spans="1:17" x14ac:dyDescent="0.25">
      <c r="A2120" s="33" t="str">
        <f t="shared" si="99"/>
        <v>2930003820</v>
      </c>
      <c r="B2120" s="33" t="s">
        <v>2408</v>
      </c>
      <c r="C2120" s="33" t="s">
        <v>856</v>
      </c>
      <c r="D2120" s="9" t="str">
        <f t="shared" si="100"/>
        <v>293003820</v>
      </c>
      <c r="E2120" s="34">
        <v>29300</v>
      </c>
      <c r="F2120" s="34">
        <v>3820</v>
      </c>
      <c r="G2120" s="9" t="str">
        <f>VLOOKUP(B2120,'[1]Business Unit Lookup'!A:B,2,FALSE)</f>
        <v>Virginia Peninsula Cmnty Coll</v>
      </c>
      <c r="H2120" s="33" t="str">
        <f>VLOOKUP(C2120,'[1]Fund Lookup'!B:C,2,FALSE)</f>
        <v>WIA Yth Formula Grants-St-ARRA</v>
      </c>
      <c r="I2120" s="35" t="s">
        <v>2307</v>
      </c>
      <c r="J2120" s="33" t="str">
        <f>VLOOKUP(I2120,'[1]Table B'!A:B,2,FALSE)</f>
        <v>CU-HE-Non-specific Activity</v>
      </c>
      <c r="K2120" s="9" t="str">
        <f t="shared" si="101"/>
        <v>500-CU-HE-Non-specific Activity</v>
      </c>
      <c r="L2120" s="9" t="str">
        <f>IFERROR(VLOOKUP(A2120,'[1]VAC as of March 2024'!A:K,11,FALSE),"No")</f>
        <v>No</v>
      </c>
      <c r="M2120" s="9" t="s">
        <v>2281</v>
      </c>
      <c r="Q2120" s="2"/>
    </row>
    <row r="2121" spans="1:17" x14ac:dyDescent="0.25">
      <c r="A2121" s="33" t="str">
        <f t="shared" si="99"/>
        <v>2930003830</v>
      </c>
      <c r="B2121" s="33" t="s">
        <v>2408</v>
      </c>
      <c r="C2121" s="33" t="s">
        <v>858</v>
      </c>
      <c r="D2121" s="9" t="str">
        <f t="shared" si="100"/>
        <v>293003830</v>
      </c>
      <c r="E2121" s="34">
        <v>29300</v>
      </c>
      <c r="F2121" s="34">
        <v>3830</v>
      </c>
      <c r="G2121" s="9" t="str">
        <f>VLOOKUP(B2121,'[1]Business Unit Lookup'!A:B,2,FALSE)</f>
        <v>Virginia Peninsula Cmnty Coll</v>
      </c>
      <c r="H2121" s="33" t="str">
        <f>VLOOKUP(C2121,'[1]Fund Lookup'!B:C,2,FALSE)</f>
        <v>WIA Dslctd Wrkrs-Frmla St-ARRA</v>
      </c>
      <c r="I2121" s="35" t="s">
        <v>2307</v>
      </c>
      <c r="J2121" s="33" t="str">
        <f>VLOOKUP(I2121,'[1]Table B'!A:B,2,FALSE)</f>
        <v>CU-HE-Non-specific Activity</v>
      </c>
      <c r="K2121" s="9" t="str">
        <f t="shared" si="101"/>
        <v>500-CU-HE-Non-specific Activity</v>
      </c>
      <c r="L2121" s="9" t="str">
        <f>IFERROR(VLOOKUP(A2121,'[1]VAC as of March 2024'!A:K,11,FALSE),"No")</f>
        <v>No</v>
      </c>
      <c r="M2121" s="9" t="s">
        <v>2281</v>
      </c>
      <c r="Q2121" s="2"/>
    </row>
    <row r="2122" spans="1:17" x14ac:dyDescent="0.25">
      <c r="A2122" s="33" t="str">
        <f t="shared" si="99"/>
        <v>2930003860</v>
      </c>
      <c r="B2122" s="33" t="s">
        <v>2408</v>
      </c>
      <c r="C2122" s="33" t="s">
        <v>863</v>
      </c>
      <c r="D2122" s="9" t="str">
        <f t="shared" si="100"/>
        <v>293003860</v>
      </c>
      <c r="E2122" s="34">
        <v>29300</v>
      </c>
      <c r="F2122" s="34">
        <v>3860</v>
      </c>
      <c r="G2122" s="9" t="str">
        <f>VLOOKUP(B2122,'[1]Business Unit Lookup'!A:B,2,FALSE)</f>
        <v>Virginia Peninsula Cmnty Coll</v>
      </c>
      <c r="H2122" s="33" t="str">
        <f>VLOOKUP(C2122,'[1]Fund Lookup'!B:C,2,FALSE)</f>
        <v>Rcycl Matl Sale-Non-Gen/Fed-HE</v>
      </c>
      <c r="I2122" s="35" t="s">
        <v>2307</v>
      </c>
      <c r="J2122" s="33" t="str">
        <f>VLOOKUP(I2122,'[1]Table B'!A:B,2,FALSE)</f>
        <v>CU-HE-Non-specific Activity</v>
      </c>
      <c r="K2122" s="9" t="str">
        <f t="shared" si="101"/>
        <v>500-CU-HE-Non-specific Activity</v>
      </c>
      <c r="L2122" s="9" t="str">
        <f>IFERROR(VLOOKUP(A2122,'[1]VAC as of March 2024'!A:K,11,FALSE),"No")</f>
        <v>No</v>
      </c>
      <c r="M2122" s="9" t="s">
        <v>2240</v>
      </c>
      <c r="Q2122" s="2"/>
    </row>
    <row r="2123" spans="1:17" x14ac:dyDescent="0.25">
      <c r="A2123" s="33" t="str">
        <f t="shared" si="99"/>
        <v>2930003870</v>
      </c>
      <c r="B2123" s="33" t="s">
        <v>2408</v>
      </c>
      <c r="C2123" s="33" t="s">
        <v>865</v>
      </c>
      <c r="D2123" s="9" t="str">
        <f t="shared" si="100"/>
        <v>293003870</v>
      </c>
      <c r="E2123" s="34">
        <v>29300</v>
      </c>
      <c r="F2123" s="34">
        <v>3870</v>
      </c>
      <c r="G2123" s="9" t="str">
        <f>VLOOKUP(B2123,'[1]Business Unit Lookup'!A:B,2,FALSE)</f>
        <v>Virginia Peninsula Cmnty Coll</v>
      </c>
      <c r="H2123" s="33" t="str">
        <f>VLOOKUP(C2123,'[1]Fund Lookup'!B:C,2,FALSE)</f>
        <v>Srplus Supp&amp;Equip Sales-Gen-HE</v>
      </c>
      <c r="I2123" s="35" t="s">
        <v>2307</v>
      </c>
      <c r="J2123" s="33" t="str">
        <f>VLOOKUP(I2123,'[1]Table B'!A:B,2,FALSE)</f>
        <v>CU-HE-Non-specific Activity</v>
      </c>
      <c r="K2123" s="9" t="str">
        <f t="shared" si="101"/>
        <v>500-CU-HE-Non-specific Activity</v>
      </c>
      <c r="L2123" s="9" t="str">
        <f>IFERROR(VLOOKUP(A2123,'[1]VAC as of March 2024'!A:K,11,FALSE),"No")</f>
        <v>No</v>
      </c>
      <c r="M2123" s="9" t="s">
        <v>2240</v>
      </c>
      <c r="Q2123" s="2"/>
    </row>
    <row r="2124" spans="1:17" x14ac:dyDescent="0.25">
      <c r="A2124" s="33" t="str">
        <f t="shared" si="99"/>
        <v>2930003900</v>
      </c>
      <c r="B2124" s="33" t="s">
        <v>2408</v>
      </c>
      <c r="C2124" s="33" t="s">
        <v>874</v>
      </c>
      <c r="D2124" s="9" t="str">
        <f t="shared" si="100"/>
        <v>293003900</v>
      </c>
      <c r="E2124" s="34">
        <v>29300</v>
      </c>
      <c r="F2124" s="34">
        <v>3900</v>
      </c>
      <c r="G2124" s="9" t="str">
        <f>VLOOKUP(B2124,'[1]Business Unit Lookup'!A:B,2,FALSE)</f>
        <v>Virginia Peninsula Cmnty Coll</v>
      </c>
      <c r="H2124" s="33" t="str">
        <f>VLOOKUP(C2124,'[1]Fund Lookup'!B:C,2,FALSE)</f>
        <v>Insurance Recovery - Higher Ed</v>
      </c>
      <c r="I2124" s="35" t="s">
        <v>2307</v>
      </c>
      <c r="J2124" s="33" t="str">
        <f>VLOOKUP(I2124,'[1]Table B'!A:B,2,FALSE)</f>
        <v>CU-HE-Non-specific Activity</v>
      </c>
      <c r="K2124" s="9" t="str">
        <f t="shared" si="101"/>
        <v>500-CU-HE-Non-specific Activity</v>
      </c>
      <c r="L2124" s="9" t="str">
        <f>IFERROR(VLOOKUP(A2124,'[1]VAC as of March 2024'!A:K,11,FALSE),"No")</f>
        <v>No</v>
      </c>
      <c r="M2124" s="9" t="s">
        <v>2240</v>
      </c>
      <c r="Q2124" s="2"/>
    </row>
    <row r="2125" spans="1:17" x14ac:dyDescent="0.25">
      <c r="A2125" s="33" t="str">
        <f t="shared" si="99"/>
        <v>2930007005</v>
      </c>
      <c r="B2125" s="33" t="s">
        <v>2408</v>
      </c>
      <c r="C2125" s="33" t="s">
        <v>1139</v>
      </c>
      <c r="D2125" s="9" t="str">
        <f t="shared" si="100"/>
        <v>293007005</v>
      </c>
      <c r="E2125" s="34">
        <v>29300</v>
      </c>
      <c r="F2125" s="34">
        <v>7005</v>
      </c>
      <c r="G2125" s="9" t="str">
        <f>VLOOKUP(B2125,'[1]Business Unit Lookup'!A:B,2,FALSE)</f>
        <v>Virginia Peninsula Cmnty Coll</v>
      </c>
      <c r="H2125" s="33" t="str">
        <f>VLOOKUP(C2125,'[1]Fund Lookup'!B:C,2,FALSE)</f>
        <v>Trust And Agency-VCCS</v>
      </c>
      <c r="I2125" s="35" t="s">
        <v>2307</v>
      </c>
      <c r="J2125" s="33" t="str">
        <f>VLOOKUP(I2125,'[1]Table B'!A:B,2,FALSE)</f>
        <v>CU-HE-Non-specific Activity</v>
      </c>
      <c r="K2125" s="9" t="str">
        <f t="shared" si="101"/>
        <v>500-CU-HE-Non-specific Activity</v>
      </c>
      <c r="L2125" s="9" t="str">
        <f>IFERROR(VLOOKUP(A2125,'[1]VAC as of March 2024'!A:K,11,FALSE),"No")</f>
        <v>No</v>
      </c>
      <c r="M2125" s="9" t="s">
        <v>2248</v>
      </c>
      <c r="Q2125" s="2"/>
    </row>
    <row r="2126" spans="1:17" x14ac:dyDescent="0.25">
      <c r="A2126" s="33" t="str">
        <f t="shared" si="99"/>
        <v>2930008110</v>
      </c>
      <c r="B2126" s="33" t="s">
        <v>2408</v>
      </c>
      <c r="C2126" s="33" t="s">
        <v>1606</v>
      </c>
      <c r="D2126" s="9" t="str">
        <f t="shared" si="100"/>
        <v>293008110</v>
      </c>
      <c r="E2126" s="34">
        <v>29300</v>
      </c>
      <c r="F2126" s="34">
        <v>8110</v>
      </c>
      <c r="G2126" s="9" t="str">
        <f>VLOOKUP(B2126,'[1]Business Unit Lookup'!A:B,2,FALSE)</f>
        <v>Virginia Peninsula Cmnty Coll</v>
      </c>
      <c r="H2126" s="33" t="str">
        <f>VLOOKUP(C2126,'[1]Fund Lookup'!B:C,2,FALSE)</f>
        <v>9(B) Debt Service-Const Costs</v>
      </c>
      <c r="I2126" s="35" t="s">
        <v>2307</v>
      </c>
      <c r="J2126" s="33" t="str">
        <f>VLOOKUP(I2126,'[1]Table B'!A:B,2,FALSE)</f>
        <v>CU-HE-Non-specific Activity</v>
      </c>
      <c r="K2126" s="9" t="str">
        <f t="shared" si="101"/>
        <v>500-CU-HE-Non-specific Activity</v>
      </c>
      <c r="L2126" s="9" t="str">
        <f>IFERROR(VLOOKUP(A2126,'[1]VAC as of March 2024'!A:K,11,FALSE),"No")</f>
        <v>No</v>
      </c>
      <c r="M2126" s="9" t="s">
        <v>2248</v>
      </c>
      <c r="Q2126" s="2"/>
    </row>
    <row r="2127" spans="1:17" x14ac:dyDescent="0.25">
      <c r="A2127" s="33" t="str">
        <f t="shared" si="99"/>
        <v>2930008170</v>
      </c>
      <c r="B2127" s="33" t="s">
        <v>2408</v>
      </c>
      <c r="C2127" s="33" t="s">
        <v>1620</v>
      </c>
      <c r="D2127" s="9" t="str">
        <f t="shared" si="100"/>
        <v>293008170</v>
      </c>
      <c r="E2127" s="34">
        <v>29300</v>
      </c>
      <c r="F2127" s="34">
        <v>8170</v>
      </c>
      <c r="G2127" s="9" t="str">
        <f>VLOOKUP(B2127,'[1]Business Unit Lookup'!A:B,2,FALSE)</f>
        <v>Virginia Peninsula Cmnty Coll</v>
      </c>
      <c r="H2127" s="33" t="str">
        <f>VLOOKUP(C2127,'[1]Fund Lookup'!B:C,2,FALSE)</f>
        <v>VCBA 21St Century</v>
      </c>
      <c r="I2127" s="35" t="s">
        <v>2307</v>
      </c>
      <c r="J2127" s="33" t="str">
        <f>VLOOKUP(I2127,'[1]Table B'!A:B,2,FALSE)</f>
        <v>CU-HE-Non-specific Activity</v>
      </c>
      <c r="K2127" s="9" t="str">
        <f t="shared" si="101"/>
        <v>500-CU-HE-Non-specific Activity</v>
      </c>
      <c r="L2127" s="9" t="str">
        <f>IFERROR(VLOOKUP(A2127,'[1]VAC as of March 2024'!A:K,11,FALSE),"No")</f>
        <v>No</v>
      </c>
      <c r="M2127" s="9" t="s">
        <v>2248</v>
      </c>
      <c r="Q2127" s="2"/>
    </row>
    <row r="2128" spans="1:17" x14ac:dyDescent="0.25">
      <c r="A2128" s="33" t="str">
        <f t="shared" si="99"/>
        <v>2940001000</v>
      </c>
      <c r="B2128" s="33" t="s">
        <v>2409</v>
      </c>
      <c r="C2128" s="33" t="s">
        <v>1</v>
      </c>
      <c r="D2128" s="9" t="str">
        <f t="shared" si="100"/>
        <v>294001000</v>
      </c>
      <c r="E2128" s="34">
        <v>29400</v>
      </c>
      <c r="F2128" s="34">
        <v>1000</v>
      </c>
      <c r="G2128" s="9" t="str">
        <f>VLOOKUP(B2128,'[1]Business Unit Lookup'!A:B,2,FALSE)</f>
        <v>Southwest VA Community College</v>
      </c>
      <c r="H2128" s="33" t="str">
        <f>VLOOKUP(C2128,'[1]Fund Lookup'!B:C,2,FALSE)</f>
        <v>General Fund</v>
      </c>
      <c r="I2128" s="35" t="s">
        <v>2236</v>
      </c>
      <c r="J2128" s="33" t="str">
        <f>VLOOKUP(I2128,'[1]Table B'!A:B,2,FALSE)</f>
        <v>General</v>
      </c>
      <c r="K2128" s="9" t="str">
        <f t="shared" si="101"/>
        <v>100-General</v>
      </c>
      <c r="L2128" s="9" t="str">
        <f>IFERROR(VLOOKUP(A2128,'[1]VAC as of March 2024'!A:K,11,FALSE),"No")</f>
        <v>No</v>
      </c>
      <c r="M2128" s="9" t="s">
        <v>2237</v>
      </c>
      <c r="O2128" s="33" t="s">
        <v>2240</v>
      </c>
      <c r="P2128" s="33" t="s">
        <v>6061</v>
      </c>
      <c r="Q2128" s="2" t="str">
        <f>VLOOKUP(P2128,'[1]Table E'!A:C,3,FALSE)</f>
        <v>Unassigned</v>
      </c>
    </row>
    <row r="2129" spans="1:17" x14ac:dyDescent="0.25">
      <c r="A2129" s="33" t="str">
        <f t="shared" si="99"/>
        <v>2940003000</v>
      </c>
      <c r="B2129" s="33" t="s">
        <v>2409</v>
      </c>
      <c r="C2129" s="33" t="s">
        <v>772</v>
      </c>
      <c r="D2129" s="9" t="str">
        <f t="shared" si="100"/>
        <v>294003000</v>
      </c>
      <c r="E2129" s="34">
        <v>29400</v>
      </c>
      <c r="F2129" s="34">
        <v>3000</v>
      </c>
      <c r="G2129" s="9" t="str">
        <f>VLOOKUP(B2129,'[1]Business Unit Lookup'!A:B,2,FALSE)</f>
        <v>Southwest VA Community College</v>
      </c>
      <c r="H2129" s="33" t="str">
        <f>VLOOKUP(C2129,'[1]Fund Lookup'!B:C,2,FALSE)</f>
        <v>Higher Education Operating</v>
      </c>
      <c r="I2129" s="35" t="s">
        <v>2307</v>
      </c>
      <c r="J2129" s="33" t="str">
        <f>VLOOKUP(I2129,'[1]Table B'!A:B,2,FALSE)</f>
        <v>CU-HE-Non-specific Activity</v>
      </c>
      <c r="K2129" s="9" t="str">
        <f t="shared" si="101"/>
        <v>500-CU-HE-Non-specific Activity</v>
      </c>
      <c r="L2129" s="9" t="str">
        <f>IFERROR(VLOOKUP(A2129,'[1]VAC as of March 2024'!A:K,11,FALSE),"No")</f>
        <v>No</v>
      </c>
      <c r="M2129" s="9" t="s">
        <v>2240</v>
      </c>
      <c r="Q2129" s="2"/>
    </row>
    <row r="2130" spans="1:17" x14ac:dyDescent="0.25">
      <c r="A2130" s="33" t="str">
        <f t="shared" si="99"/>
        <v>2940003010</v>
      </c>
      <c r="B2130" s="33" t="s">
        <v>2409</v>
      </c>
      <c r="C2130" s="33" t="s">
        <v>775</v>
      </c>
      <c r="D2130" s="9" t="str">
        <f t="shared" si="100"/>
        <v>294003010</v>
      </c>
      <c r="E2130" s="34">
        <v>29400</v>
      </c>
      <c r="F2130" s="34">
        <v>3010</v>
      </c>
      <c r="G2130" s="9" t="str">
        <f>VLOOKUP(B2130,'[1]Business Unit Lookup'!A:B,2,FALSE)</f>
        <v>Southwest VA Community College</v>
      </c>
      <c r="H2130" s="33" t="str">
        <f>VLOOKUP(C2130,'[1]Fund Lookup'!B:C,2,FALSE)</f>
        <v>Higher Education Federal</v>
      </c>
      <c r="I2130" s="35" t="s">
        <v>2307</v>
      </c>
      <c r="J2130" s="33" t="str">
        <f>VLOOKUP(I2130,'[1]Table B'!A:B,2,FALSE)</f>
        <v>CU-HE-Non-specific Activity</v>
      </c>
      <c r="K2130" s="9" t="str">
        <f t="shared" si="101"/>
        <v>500-CU-HE-Non-specific Activity</v>
      </c>
      <c r="L2130" s="9" t="str">
        <f>IFERROR(VLOOKUP(A2130,'[1]VAC as of March 2024'!A:K,11,FALSE),"No")</f>
        <v>No</v>
      </c>
      <c r="M2130" s="9" t="s">
        <v>2248</v>
      </c>
      <c r="Q2130" s="2"/>
    </row>
    <row r="2131" spans="1:17" x14ac:dyDescent="0.25">
      <c r="A2131" s="33" t="str">
        <f t="shared" si="99"/>
        <v>2940003020</v>
      </c>
      <c r="B2131" s="33" t="s">
        <v>2409</v>
      </c>
      <c r="C2131" s="33" t="s">
        <v>778</v>
      </c>
      <c r="D2131" s="9" t="str">
        <f t="shared" si="100"/>
        <v>294003020</v>
      </c>
      <c r="E2131" s="34">
        <v>29400</v>
      </c>
      <c r="F2131" s="34">
        <v>3020</v>
      </c>
      <c r="G2131" s="9" t="str">
        <f>VLOOKUP(B2131,'[1]Business Unit Lookup'!A:B,2,FALSE)</f>
        <v>Southwest VA Community College</v>
      </c>
      <c r="H2131" s="33" t="str">
        <f>VLOOKUP(C2131,'[1]Fund Lookup'!B:C,2,FALSE)</f>
        <v>Foundation/Othr Grants/Cntrcts</v>
      </c>
      <c r="I2131" s="35" t="s">
        <v>2307</v>
      </c>
      <c r="J2131" s="33" t="str">
        <f>VLOOKUP(I2131,'[1]Table B'!A:B,2,FALSE)</f>
        <v>CU-HE-Non-specific Activity</v>
      </c>
      <c r="K2131" s="9" t="str">
        <f t="shared" si="101"/>
        <v>500-CU-HE-Non-specific Activity</v>
      </c>
      <c r="L2131" s="9" t="str">
        <f>IFERROR(VLOOKUP(A2131,'[1]VAC as of March 2024'!A:K,11,FALSE),"No")</f>
        <v>No</v>
      </c>
      <c r="M2131" s="9" t="s">
        <v>2248</v>
      </c>
      <c r="Q2131" s="2"/>
    </row>
    <row r="2132" spans="1:17" x14ac:dyDescent="0.25">
      <c r="A2132" s="33" t="str">
        <f t="shared" si="99"/>
        <v>2940003030</v>
      </c>
      <c r="B2132" s="33" t="s">
        <v>2409</v>
      </c>
      <c r="C2132" s="33" t="s">
        <v>780</v>
      </c>
      <c r="D2132" s="9" t="str">
        <f t="shared" si="100"/>
        <v>294003030</v>
      </c>
      <c r="E2132" s="34">
        <v>29400</v>
      </c>
      <c r="F2132" s="34">
        <v>3030</v>
      </c>
      <c r="G2132" s="9" t="str">
        <f>VLOOKUP(B2132,'[1]Business Unit Lookup'!A:B,2,FALSE)</f>
        <v>Southwest VA Community College</v>
      </c>
      <c r="H2132" s="33" t="str">
        <f>VLOOKUP(C2132,'[1]Fund Lookup'!B:C,2,FALSE)</f>
        <v>Indirect Cost Recovery</v>
      </c>
      <c r="I2132" s="35" t="s">
        <v>2307</v>
      </c>
      <c r="J2132" s="33" t="str">
        <f>VLOOKUP(I2132,'[1]Table B'!A:B,2,FALSE)</f>
        <v>CU-HE-Non-specific Activity</v>
      </c>
      <c r="K2132" s="9" t="str">
        <f t="shared" si="101"/>
        <v>500-CU-HE-Non-specific Activity</v>
      </c>
      <c r="L2132" s="9" t="str">
        <f>IFERROR(VLOOKUP(A2132,'[1]VAC as of March 2024'!A:K,11,FALSE),"No")</f>
        <v>No</v>
      </c>
      <c r="M2132" s="9" t="s">
        <v>2240</v>
      </c>
      <c r="Q2132" s="2"/>
    </row>
    <row r="2133" spans="1:17" x14ac:dyDescent="0.25">
      <c r="A2133" s="33" t="str">
        <f t="shared" si="99"/>
        <v>2940003040</v>
      </c>
      <c r="B2133" s="87" t="s">
        <v>2409</v>
      </c>
      <c r="C2133" s="36" t="s">
        <v>8347</v>
      </c>
      <c r="D2133" s="9" t="str">
        <f t="shared" si="100"/>
        <v>294003040</v>
      </c>
      <c r="E2133" s="87">
        <v>29400</v>
      </c>
      <c r="F2133" s="37">
        <v>3040</v>
      </c>
      <c r="G2133" s="9" t="str">
        <f>VLOOKUP(B2133,'[1]Business Unit Lookup'!A:B,2,FALSE)</f>
        <v>Southwest VA Community College</v>
      </c>
      <c r="H2133" s="33" t="str">
        <f>VLOOKUP(C2133,'[1]Fund Lookup'!B:C,2,FALSE)</f>
        <v>Institutional Reserve Fund</v>
      </c>
      <c r="I2133" s="35" t="s">
        <v>2307</v>
      </c>
      <c r="J2133" s="33" t="str">
        <f>VLOOKUP(I2133,'[1]Table B'!A:B,2,FALSE)</f>
        <v>CU-HE-Non-specific Activity</v>
      </c>
      <c r="K2133" s="9" t="str">
        <f t="shared" si="101"/>
        <v>500-CU-HE-Non-specific Activity</v>
      </c>
      <c r="L2133" s="9" t="str">
        <f>IFERROR(VLOOKUP(A2133,'[1]VAC as of March 2024'!A:K,11,FALSE),"No")</f>
        <v>No</v>
      </c>
      <c r="M2133" s="37" t="s">
        <v>2240</v>
      </c>
      <c r="O2133" s="38"/>
      <c r="P2133" s="38"/>
      <c r="Q2133" s="2"/>
    </row>
    <row r="2134" spans="1:17" x14ac:dyDescent="0.25">
      <c r="A2134" s="33" t="str">
        <f t="shared" si="99"/>
        <v>2940003060</v>
      </c>
      <c r="B2134" s="33" t="s">
        <v>2409</v>
      </c>
      <c r="C2134" s="33" t="s">
        <v>785</v>
      </c>
      <c r="D2134" s="9" t="str">
        <f t="shared" si="100"/>
        <v>294003060</v>
      </c>
      <c r="E2134" s="34">
        <v>29400</v>
      </c>
      <c r="F2134" s="34">
        <v>3060</v>
      </c>
      <c r="G2134" s="9" t="str">
        <f>VLOOKUP(B2134,'[1]Business Unit Lookup'!A:B,2,FALSE)</f>
        <v>Southwest VA Community College</v>
      </c>
      <c r="H2134" s="33" t="str">
        <f>VLOOKUP(C2134,'[1]Fund Lookup'!B:C,2,FALSE)</f>
        <v>Auxiliary Enterprise</v>
      </c>
      <c r="I2134" s="35" t="s">
        <v>2307</v>
      </c>
      <c r="J2134" s="33" t="str">
        <f>VLOOKUP(I2134,'[1]Table B'!A:B,2,FALSE)</f>
        <v>CU-HE-Non-specific Activity</v>
      </c>
      <c r="K2134" s="9" t="str">
        <f t="shared" si="101"/>
        <v>500-CU-HE-Non-specific Activity</v>
      </c>
      <c r="L2134" s="9" t="str">
        <f>IFERROR(VLOOKUP(A2134,'[1]VAC as of March 2024'!A:K,11,FALSE),"No")</f>
        <v>No</v>
      </c>
      <c r="M2134" s="9" t="s">
        <v>2240</v>
      </c>
      <c r="Q2134" s="2"/>
    </row>
    <row r="2135" spans="1:17" x14ac:dyDescent="0.25">
      <c r="A2135" s="33" t="str">
        <f t="shared" si="99"/>
        <v>2940003080</v>
      </c>
      <c r="B2135" s="33" t="s">
        <v>2409</v>
      </c>
      <c r="C2135" s="33" t="s">
        <v>790</v>
      </c>
      <c r="D2135" s="9" t="str">
        <f t="shared" si="100"/>
        <v>294003080</v>
      </c>
      <c r="E2135" s="34">
        <v>29400</v>
      </c>
      <c r="F2135" s="34">
        <v>3080</v>
      </c>
      <c r="G2135" s="9" t="str">
        <f>VLOOKUP(B2135,'[1]Business Unit Lookup'!A:B,2,FALSE)</f>
        <v>Southwest VA Community College</v>
      </c>
      <c r="H2135" s="33" t="str">
        <f>VLOOKUP(C2135,'[1]Fund Lookup'!B:C,2,FALSE)</f>
        <v>Work Study</v>
      </c>
      <c r="I2135" s="35" t="s">
        <v>2307</v>
      </c>
      <c r="J2135" s="33" t="str">
        <f>VLOOKUP(I2135,'[1]Table B'!A:B,2,FALSE)</f>
        <v>CU-HE-Non-specific Activity</v>
      </c>
      <c r="K2135" s="9" t="str">
        <f t="shared" si="101"/>
        <v>500-CU-HE-Non-specific Activity</v>
      </c>
      <c r="L2135" s="9" t="str">
        <f>IFERROR(VLOOKUP(A2135,'[1]VAC as of March 2024'!A:K,11,FALSE),"No")</f>
        <v>No</v>
      </c>
      <c r="M2135" s="9" t="s">
        <v>2248</v>
      </c>
      <c r="Q2135" s="2"/>
    </row>
    <row r="2136" spans="1:17" x14ac:dyDescent="0.25">
      <c r="A2136" s="33" t="str">
        <f t="shared" si="99"/>
        <v>2940003170</v>
      </c>
      <c r="B2136" s="33" t="s">
        <v>2409</v>
      </c>
      <c r="C2136" s="33" t="s">
        <v>809</v>
      </c>
      <c r="D2136" s="9" t="str">
        <f t="shared" si="100"/>
        <v>294003170</v>
      </c>
      <c r="E2136" s="34">
        <v>29400</v>
      </c>
      <c r="F2136" s="34">
        <v>3170</v>
      </c>
      <c r="G2136" s="9" t="str">
        <f>VLOOKUP(B2136,'[1]Business Unit Lookup'!A:B,2,FALSE)</f>
        <v>Southwest VA Community College</v>
      </c>
      <c r="H2136" s="33" t="str">
        <f>VLOOKUP(C2136,'[1]Fund Lookup'!B:C,2,FALSE)</f>
        <v>Student Financial Assistance</v>
      </c>
      <c r="I2136" s="35" t="s">
        <v>2307</v>
      </c>
      <c r="J2136" s="33" t="str">
        <f>VLOOKUP(I2136,'[1]Table B'!A:B,2,FALSE)</f>
        <v>CU-HE-Non-specific Activity</v>
      </c>
      <c r="K2136" s="9" t="str">
        <f t="shared" si="101"/>
        <v>500-CU-HE-Non-specific Activity</v>
      </c>
      <c r="L2136" s="9" t="str">
        <f>IFERROR(VLOOKUP(A2136,'[1]VAC as of March 2024'!A:K,11,FALSE),"No")</f>
        <v>No</v>
      </c>
      <c r="M2136" s="9" t="s">
        <v>2240</v>
      </c>
      <c r="Q2136" s="2"/>
    </row>
    <row r="2137" spans="1:17" x14ac:dyDescent="0.25">
      <c r="A2137" s="33" t="str">
        <f t="shared" si="99"/>
        <v>2940003190</v>
      </c>
      <c r="B2137" s="33" t="s">
        <v>2409</v>
      </c>
      <c r="C2137" s="33" t="s">
        <v>811</v>
      </c>
      <c r="D2137" s="9" t="str">
        <f t="shared" si="100"/>
        <v>294003190</v>
      </c>
      <c r="E2137" s="34">
        <v>29400</v>
      </c>
      <c r="F2137" s="34">
        <v>3190</v>
      </c>
      <c r="G2137" s="9" t="str">
        <f>VLOOKUP(B2137,'[1]Business Unit Lookup'!A:B,2,FALSE)</f>
        <v>Southwest VA Community College</v>
      </c>
      <c r="H2137" s="33" t="str">
        <f>VLOOKUP(C2137,'[1]Fund Lookup'!B:C,2,FALSE)</f>
        <v>Workforce Development Program</v>
      </c>
      <c r="I2137" s="35" t="s">
        <v>2307</v>
      </c>
      <c r="J2137" s="33" t="str">
        <f>VLOOKUP(I2137,'[1]Table B'!A:B,2,FALSE)</f>
        <v>CU-HE-Non-specific Activity</v>
      </c>
      <c r="K2137" s="9" t="str">
        <f t="shared" si="101"/>
        <v>500-CU-HE-Non-specific Activity</v>
      </c>
      <c r="L2137" s="9" t="str">
        <f>IFERROR(VLOOKUP(A2137,'[1]VAC as of March 2024'!A:K,11,FALSE),"No")</f>
        <v>No</v>
      </c>
      <c r="M2137" s="9" t="s">
        <v>2240</v>
      </c>
      <c r="Q2137" s="2"/>
    </row>
    <row r="2138" spans="1:17" ht="15.75" x14ac:dyDescent="0.25">
      <c r="A2138" s="33" t="str">
        <f t="shared" si="99"/>
        <v>2940003210</v>
      </c>
      <c r="B2138" s="43" t="s">
        <v>2409</v>
      </c>
      <c r="C2138" s="36" t="s">
        <v>6135</v>
      </c>
      <c r="D2138" s="9" t="str">
        <f t="shared" si="100"/>
        <v>294003210</v>
      </c>
      <c r="E2138" s="44">
        <v>29400</v>
      </c>
      <c r="F2138" s="37">
        <v>3210</v>
      </c>
      <c r="G2138" s="9" t="str">
        <f>VLOOKUP(B2138,'[1]Business Unit Lookup'!A:B,2,FALSE)</f>
        <v>Southwest VA Community College</v>
      </c>
      <c r="H2138" s="33" t="str">
        <f>VLOOKUP(C2138,'[1]Fund Lookup'!B:C,2,FALSE)</f>
        <v>ARP-CrvStLoclFisRecFd-COVID-19</v>
      </c>
      <c r="I2138" s="35" t="s">
        <v>2307</v>
      </c>
      <c r="J2138" s="33" t="str">
        <f>VLOOKUP(I2138,'[1]Table B'!A:B,2,FALSE)</f>
        <v>CU-HE-Non-specific Activity</v>
      </c>
      <c r="K2138" s="9" t="str">
        <f t="shared" si="101"/>
        <v>500-CU-HE-Non-specific Activity</v>
      </c>
      <c r="L2138" s="9" t="str">
        <f>IFERROR(VLOOKUP(A2138,'[1]VAC as of March 2024'!A:K,11,FALSE),"No")</f>
        <v>No</v>
      </c>
      <c r="M2138" s="38" t="s">
        <v>5493</v>
      </c>
      <c r="O2138" s="38"/>
      <c r="P2138" s="38"/>
      <c r="Q2138" s="2"/>
    </row>
    <row r="2139" spans="1:17" x14ac:dyDescent="0.25">
      <c r="A2139" s="33" t="str">
        <f t="shared" si="99"/>
        <v>2940003230</v>
      </c>
      <c r="B2139" s="33" t="s">
        <v>2409</v>
      </c>
      <c r="C2139" s="33" t="s">
        <v>6136</v>
      </c>
      <c r="D2139" s="9" t="str">
        <f t="shared" si="100"/>
        <v>294003230</v>
      </c>
      <c r="E2139" s="34">
        <v>29400</v>
      </c>
      <c r="F2139" s="34">
        <v>3230</v>
      </c>
      <c r="G2139" s="9" t="str">
        <f>VLOOKUP(B2139,'[1]Business Unit Lookup'!A:B,2,FALSE)</f>
        <v>Southwest VA Community College</v>
      </c>
      <c r="H2139" s="33" t="str">
        <f>VLOOKUP(C2139,'[1]Fund Lookup'!B:C,2,FALSE)</f>
        <v>Epi&amp;LabCpctyInfctsDis-COVID-19</v>
      </c>
      <c r="I2139" s="35" t="s">
        <v>2307</v>
      </c>
      <c r="J2139" s="33" t="str">
        <f>VLOOKUP(I2139,'[1]Table B'!A:B,2,FALSE)</f>
        <v>CU-HE-Non-specific Activity</v>
      </c>
      <c r="K2139" s="9" t="str">
        <f t="shared" si="101"/>
        <v>500-CU-HE-Non-specific Activity</v>
      </c>
      <c r="L2139" s="9" t="str">
        <f>IFERROR(VLOOKUP(A2139,'[1]VAC as of March 2024'!A:K,11,FALSE),"No")</f>
        <v>No</v>
      </c>
      <c r="M2139" s="9" t="s">
        <v>5493</v>
      </c>
      <c r="Q2139" s="2"/>
    </row>
    <row r="2140" spans="1:17" x14ac:dyDescent="0.25">
      <c r="A2140" s="33" t="str">
        <f t="shared" si="99"/>
        <v>2940003280</v>
      </c>
      <c r="B2140" s="33" t="s">
        <v>2409</v>
      </c>
      <c r="C2140" s="33" t="s">
        <v>5559</v>
      </c>
      <c r="D2140" s="9" t="str">
        <f t="shared" si="100"/>
        <v>294003280</v>
      </c>
      <c r="E2140" s="34">
        <v>29400</v>
      </c>
      <c r="F2140" s="34">
        <v>3280</v>
      </c>
      <c r="G2140" s="9" t="str">
        <f>VLOOKUP(B2140,'[1]Business Unit Lookup'!A:B,2,FALSE)</f>
        <v>Southwest VA Community College</v>
      </c>
      <c r="H2140" s="33" t="str">
        <f>VLOOKUP(C2140,'[1]Fund Lookup'!B:C,2,FALSE)</f>
        <v>CoronavrsEmrSpplFdPrg-COVID-19</v>
      </c>
      <c r="I2140" s="35" t="s">
        <v>2307</v>
      </c>
      <c r="J2140" s="33" t="str">
        <f>VLOOKUP(I2140,'[1]Table B'!A:B,2,FALSE)</f>
        <v>CU-HE-Non-specific Activity</v>
      </c>
      <c r="K2140" s="9" t="str">
        <f t="shared" si="101"/>
        <v>500-CU-HE-Non-specific Activity</v>
      </c>
      <c r="L2140" s="9" t="str">
        <f>IFERROR(VLOOKUP(A2140,'[1]VAC as of March 2024'!A:K,11,FALSE),"No")</f>
        <v>No</v>
      </c>
      <c r="M2140" s="9" t="s">
        <v>5493</v>
      </c>
      <c r="Q2140" s="2"/>
    </row>
    <row r="2141" spans="1:17" x14ac:dyDescent="0.25">
      <c r="A2141" s="33" t="str">
        <f t="shared" si="99"/>
        <v>2940003390</v>
      </c>
      <c r="B2141" s="33" t="s">
        <v>2409</v>
      </c>
      <c r="C2141" s="33" t="s">
        <v>5575</v>
      </c>
      <c r="D2141" s="9" t="str">
        <f t="shared" si="100"/>
        <v>294003390</v>
      </c>
      <c r="E2141" s="34">
        <v>29400</v>
      </c>
      <c r="F2141" s="34">
        <v>3390</v>
      </c>
      <c r="G2141" s="9" t="str">
        <f>VLOOKUP(B2141,'[1]Business Unit Lookup'!A:B,2,FALSE)</f>
        <v>Southwest VA Community College</v>
      </c>
      <c r="H2141" s="33" t="str">
        <f>VLOOKUP(C2141,'[1]Fund Lookup'!B:C,2,FALSE)</f>
        <v>Strngthning Inst Prgm-COVID-19</v>
      </c>
      <c r="I2141" s="35" t="s">
        <v>2307</v>
      </c>
      <c r="J2141" s="33" t="str">
        <f>VLOOKUP(I2141,'[1]Table B'!A:B,2,FALSE)</f>
        <v>CU-HE-Non-specific Activity</v>
      </c>
      <c r="K2141" s="9" t="str">
        <f t="shared" si="101"/>
        <v>500-CU-HE-Non-specific Activity</v>
      </c>
      <c r="L2141" s="9" t="str">
        <f>IFERROR(VLOOKUP(A2141,'[1]VAC as of March 2024'!A:K,11,FALSE),"No")</f>
        <v>No</v>
      </c>
      <c r="M2141" s="9" t="s">
        <v>5493</v>
      </c>
      <c r="Q2141" s="2"/>
    </row>
    <row r="2142" spans="1:17" x14ac:dyDescent="0.25">
      <c r="A2142" s="33" t="str">
        <f t="shared" si="99"/>
        <v>2940003420</v>
      </c>
      <c r="B2142" s="33" t="s">
        <v>2409</v>
      </c>
      <c r="C2142" s="33" t="s">
        <v>5584</v>
      </c>
      <c r="D2142" s="9" t="str">
        <f t="shared" si="100"/>
        <v>294003420</v>
      </c>
      <c r="E2142" s="34">
        <v>29400</v>
      </c>
      <c r="F2142" s="34">
        <v>3420</v>
      </c>
      <c r="G2142" s="9" t="str">
        <f>VLOOKUP(B2142,'[1]Business Unit Lookup'!A:B,2,FALSE)</f>
        <v>Southwest VA Community College</v>
      </c>
      <c r="H2142" s="33" t="str">
        <f>VLOOKUP(C2142,'[1]Fund Lookup'!B:C,2,FALSE)</f>
        <v>Caresactrlffd-General-Covid-19</v>
      </c>
      <c r="I2142" s="35" t="s">
        <v>2307</v>
      </c>
      <c r="J2142" s="33" t="str">
        <f>VLOOKUP(I2142,'[1]Table B'!A:B,2,FALSE)</f>
        <v>CU-HE-Non-specific Activity</v>
      </c>
      <c r="K2142" s="9" t="str">
        <f t="shared" si="101"/>
        <v>500-CU-HE-Non-specific Activity</v>
      </c>
      <c r="L2142" s="9" t="str">
        <f>IFERROR(VLOOKUP(A2142,'[1]VAC as of March 2024'!A:K,11,FALSE),"No")</f>
        <v>No</v>
      </c>
      <c r="M2142" s="9" t="s">
        <v>5493</v>
      </c>
      <c r="Q2142" s="2"/>
    </row>
    <row r="2143" spans="1:17" x14ac:dyDescent="0.25">
      <c r="A2143" s="33" t="str">
        <f t="shared" si="99"/>
        <v>2940003440</v>
      </c>
      <c r="B2143" s="33" t="s">
        <v>2409</v>
      </c>
      <c r="C2143" s="33" t="s">
        <v>5370</v>
      </c>
      <c r="D2143" s="9" t="str">
        <f t="shared" si="100"/>
        <v>294003440</v>
      </c>
      <c r="E2143" s="34">
        <v>29400</v>
      </c>
      <c r="F2143" s="34">
        <v>3440</v>
      </c>
      <c r="G2143" s="9" t="str">
        <f>VLOOKUP(B2143,'[1]Business Unit Lookup'!A:B,2,FALSE)</f>
        <v>Southwest VA Community College</v>
      </c>
      <c r="H2143" s="33" t="str">
        <f>VLOOKUP(C2143,'[1]Fund Lookup'!B:C,2,FALSE)</f>
        <v>EduStabFund-Students-COVID-19</v>
      </c>
      <c r="I2143" s="35" t="s">
        <v>2307</v>
      </c>
      <c r="J2143" s="33" t="str">
        <f>VLOOKUP(I2143,'[1]Table B'!A:B,2,FALSE)</f>
        <v>CU-HE-Non-specific Activity</v>
      </c>
      <c r="K2143" s="9" t="str">
        <f t="shared" si="101"/>
        <v>500-CU-HE-Non-specific Activity</v>
      </c>
      <c r="L2143" s="9" t="str">
        <f>IFERROR(VLOOKUP(A2143,'[1]VAC as of March 2024'!A:K,11,FALSE),"No")</f>
        <v>No</v>
      </c>
      <c r="M2143" s="9" t="s">
        <v>5493</v>
      </c>
      <c r="Q2143" s="2"/>
    </row>
    <row r="2144" spans="1:17" x14ac:dyDescent="0.25">
      <c r="A2144" s="33" t="str">
        <f t="shared" si="99"/>
        <v>2940003460</v>
      </c>
      <c r="B2144" s="41" t="s">
        <v>2409</v>
      </c>
      <c r="C2144" s="36" t="s">
        <v>8470</v>
      </c>
      <c r="D2144" s="9" t="str">
        <f t="shared" si="100"/>
        <v>294003460</v>
      </c>
      <c r="E2144" s="41">
        <v>29400</v>
      </c>
      <c r="F2144" s="37">
        <v>3460</v>
      </c>
      <c r="G2144" s="9" t="str">
        <f>VLOOKUP(B2144,'[1]Business Unit Lookup'!A:B,2,FALSE)</f>
        <v>Southwest VA Community College</v>
      </c>
      <c r="H2144" s="33" t="str">
        <f>VLOOKUP(C2144,'[1]Fund Lookup'!B:C,2,FALSE)</f>
        <v>Innovative internship Fund</v>
      </c>
      <c r="I2144" s="35" t="s">
        <v>2307</v>
      </c>
      <c r="J2144" s="33" t="str">
        <f>VLOOKUP(I2144,'[1]Table B'!A:B,2,FALSE)</f>
        <v>CU-HE-Non-specific Activity</v>
      </c>
      <c r="K2144" s="9" t="str">
        <f t="shared" si="101"/>
        <v>500-CU-HE-Non-specific Activity</v>
      </c>
      <c r="L2144" s="9" t="str">
        <f>IFERROR(VLOOKUP(A2144,'[1]VAC as of March 2024'!A:K,11,FALSE),"No")</f>
        <v>No</v>
      </c>
      <c r="M2144" s="38" t="s">
        <v>2240</v>
      </c>
      <c r="O2144" s="38"/>
      <c r="P2144" s="38"/>
      <c r="Q2144" s="2"/>
    </row>
    <row r="2145" spans="1:17" x14ac:dyDescent="0.25">
      <c r="A2145" s="33" t="str">
        <f t="shared" si="99"/>
        <v>2940003490</v>
      </c>
      <c r="B2145" s="41" t="s">
        <v>2409</v>
      </c>
      <c r="C2145" s="36" t="s">
        <v>8475</v>
      </c>
      <c r="D2145" s="9" t="str">
        <f t="shared" si="100"/>
        <v>294003490</v>
      </c>
      <c r="E2145" s="41">
        <v>29400</v>
      </c>
      <c r="F2145" s="37">
        <v>3490</v>
      </c>
      <c r="G2145" s="9" t="str">
        <f>VLOOKUP(B2145,'[1]Business Unit Lookup'!A:B,2,FALSE)</f>
        <v>Southwest VA Community College</v>
      </c>
      <c r="H2145" s="33" t="str">
        <f>VLOOKUP(C2145,'[1]Fund Lookup'!B:C,2,FALSE)</f>
        <v>NewEconomyWrkfrcCrdntlGrntFnd</v>
      </c>
      <c r="I2145" s="35" t="s">
        <v>2307</v>
      </c>
      <c r="J2145" s="33" t="str">
        <f>VLOOKUP(I2145,'[1]Table B'!A:B,2,FALSE)</f>
        <v>CU-HE-Non-specific Activity</v>
      </c>
      <c r="K2145" s="9" t="str">
        <f t="shared" si="101"/>
        <v>500-CU-HE-Non-specific Activity</v>
      </c>
      <c r="L2145" s="9" t="str">
        <f>IFERROR(VLOOKUP(A2145,'[1]VAC as of March 2024'!A:K,11,FALSE),"No")</f>
        <v>No</v>
      </c>
      <c r="M2145" s="38" t="s">
        <v>2240</v>
      </c>
      <c r="O2145" s="38"/>
      <c r="P2145" s="38"/>
      <c r="Q2145" s="2"/>
    </row>
    <row r="2146" spans="1:17" x14ac:dyDescent="0.25">
      <c r="A2146" s="33" t="str">
        <f t="shared" si="99"/>
        <v>2940003690</v>
      </c>
      <c r="B2146" s="33" t="s">
        <v>2409</v>
      </c>
      <c r="C2146" s="33" t="s">
        <v>5373</v>
      </c>
      <c r="D2146" s="9" t="str">
        <f t="shared" si="100"/>
        <v>294003690</v>
      </c>
      <c r="E2146" s="34">
        <v>29400</v>
      </c>
      <c r="F2146" s="34">
        <v>3690</v>
      </c>
      <c r="G2146" s="9" t="str">
        <f>VLOOKUP(B2146,'[1]Business Unit Lookup'!A:B,2,FALSE)</f>
        <v>Southwest VA Community College</v>
      </c>
      <c r="H2146" s="33" t="str">
        <f>VLOOKUP(C2146,'[1]Fund Lookup'!B:C,2,FALSE)</f>
        <v>EduStabFund-Institutn-COVID-19</v>
      </c>
      <c r="I2146" s="35" t="s">
        <v>2307</v>
      </c>
      <c r="J2146" s="33" t="str">
        <f>VLOOKUP(I2146,'[1]Table B'!A:B,2,FALSE)</f>
        <v>CU-HE-Non-specific Activity</v>
      </c>
      <c r="K2146" s="9" t="str">
        <f t="shared" si="101"/>
        <v>500-CU-HE-Non-specific Activity</v>
      </c>
      <c r="L2146" s="9" t="str">
        <f>IFERROR(VLOOKUP(A2146,'[1]VAC as of March 2024'!A:K,11,FALSE),"No")</f>
        <v>No</v>
      </c>
      <c r="M2146" s="9" t="s">
        <v>5493</v>
      </c>
      <c r="Q2146" s="2"/>
    </row>
    <row r="2147" spans="1:17" x14ac:dyDescent="0.25">
      <c r="A2147" s="33" t="str">
        <f t="shared" si="99"/>
        <v>2940003860</v>
      </c>
      <c r="B2147" s="33" t="s">
        <v>2409</v>
      </c>
      <c r="C2147" s="33" t="s">
        <v>863</v>
      </c>
      <c r="D2147" s="9" t="str">
        <f t="shared" si="100"/>
        <v>294003860</v>
      </c>
      <c r="E2147" s="34">
        <v>29400</v>
      </c>
      <c r="F2147" s="34">
        <v>3860</v>
      </c>
      <c r="G2147" s="9" t="str">
        <f>VLOOKUP(B2147,'[1]Business Unit Lookup'!A:B,2,FALSE)</f>
        <v>Southwest VA Community College</v>
      </c>
      <c r="H2147" s="33" t="str">
        <f>VLOOKUP(C2147,'[1]Fund Lookup'!B:C,2,FALSE)</f>
        <v>Rcycl Matl Sale-Non-Gen/Fed-HE</v>
      </c>
      <c r="I2147" s="35" t="s">
        <v>2307</v>
      </c>
      <c r="J2147" s="33" t="str">
        <f>VLOOKUP(I2147,'[1]Table B'!A:B,2,FALSE)</f>
        <v>CU-HE-Non-specific Activity</v>
      </c>
      <c r="K2147" s="9" t="str">
        <f t="shared" si="101"/>
        <v>500-CU-HE-Non-specific Activity</v>
      </c>
      <c r="L2147" s="9" t="str">
        <f>IFERROR(VLOOKUP(A2147,'[1]VAC as of March 2024'!A:K,11,FALSE),"No")</f>
        <v>No</v>
      </c>
      <c r="M2147" s="9" t="s">
        <v>2240</v>
      </c>
      <c r="Q2147" s="2"/>
    </row>
    <row r="2148" spans="1:17" x14ac:dyDescent="0.25">
      <c r="A2148" s="33" t="str">
        <f t="shared" si="99"/>
        <v>2940003870</v>
      </c>
      <c r="B2148" s="33" t="s">
        <v>2409</v>
      </c>
      <c r="C2148" s="33" t="s">
        <v>865</v>
      </c>
      <c r="D2148" s="9" t="str">
        <f t="shared" si="100"/>
        <v>294003870</v>
      </c>
      <c r="E2148" s="34">
        <v>29400</v>
      </c>
      <c r="F2148" s="34">
        <v>3870</v>
      </c>
      <c r="G2148" s="9" t="str">
        <f>VLOOKUP(B2148,'[1]Business Unit Lookup'!A:B,2,FALSE)</f>
        <v>Southwest VA Community College</v>
      </c>
      <c r="H2148" s="33" t="str">
        <f>VLOOKUP(C2148,'[1]Fund Lookup'!B:C,2,FALSE)</f>
        <v>Srplus Supp&amp;Equip Sales-Gen-HE</v>
      </c>
      <c r="I2148" s="35" t="s">
        <v>2307</v>
      </c>
      <c r="J2148" s="33" t="str">
        <f>VLOOKUP(I2148,'[1]Table B'!A:B,2,FALSE)</f>
        <v>CU-HE-Non-specific Activity</v>
      </c>
      <c r="K2148" s="9" t="str">
        <f t="shared" si="101"/>
        <v>500-CU-HE-Non-specific Activity</v>
      </c>
      <c r="L2148" s="9" t="str">
        <f>IFERROR(VLOOKUP(A2148,'[1]VAC as of March 2024'!A:K,11,FALSE),"No")</f>
        <v>No</v>
      </c>
      <c r="M2148" s="9" t="s">
        <v>2240</v>
      </c>
      <c r="Q2148" s="2"/>
    </row>
    <row r="2149" spans="1:17" x14ac:dyDescent="0.25">
      <c r="A2149" s="33" t="str">
        <f t="shared" si="99"/>
        <v>2940003880</v>
      </c>
      <c r="B2149" s="33" t="s">
        <v>2409</v>
      </c>
      <c r="C2149" s="33" t="s">
        <v>868</v>
      </c>
      <c r="D2149" s="9" t="str">
        <f t="shared" si="100"/>
        <v>294003880</v>
      </c>
      <c r="E2149" s="34">
        <v>29400</v>
      </c>
      <c r="F2149" s="34">
        <v>3880</v>
      </c>
      <c r="G2149" s="9" t="str">
        <f>VLOOKUP(B2149,'[1]Business Unit Lookup'!A:B,2,FALSE)</f>
        <v>Southwest VA Community College</v>
      </c>
      <c r="H2149" s="33" t="str">
        <f>VLOOKUP(C2149,'[1]Fund Lookup'!B:C,2,FALSE)</f>
        <v>Supp&amp;Equip Sls-Non-Gen/Fed-HE</v>
      </c>
      <c r="I2149" s="35" t="s">
        <v>2307</v>
      </c>
      <c r="J2149" s="33" t="str">
        <f>VLOOKUP(I2149,'[1]Table B'!A:B,2,FALSE)</f>
        <v>CU-HE-Non-specific Activity</v>
      </c>
      <c r="K2149" s="9" t="str">
        <f t="shared" si="101"/>
        <v>500-CU-HE-Non-specific Activity</v>
      </c>
      <c r="L2149" s="9" t="str">
        <f>IFERROR(VLOOKUP(A2149,'[1]VAC as of March 2024'!A:K,11,FALSE),"No")</f>
        <v>No</v>
      </c>
      <c r="M2149" s="9" t="s">
        <v>2240</v>
      </c>
      <c r="Q2149" s="2"/>
    </row>
    <row r="2150" spans="1:17" x14ac:dyDescent="0.25">
      <c r="A2150" s="33" t="str">
        <f t="shared" si="99"/>
        <v>2940003900</v>
      </c>
      <c r="B2150" s="33" t="s">
        <v>2409</v>
      </c>
      <c r="C2150" s="33" t="s">
        <v>874</v>
      </c>
      <c r="D2150" s="9" t="str">
        <f t="shared" si="100"/>
        <v>294003900</v>
      </c>
      <c r="E2150" s="34">
        <v>29400</v>
      </c>
      <c r="F2150" s="34">
        <v>3900</v>
      </c>
      <c r="G2150" s="9" t="str">
        <f>VLOOKUP(B2150,'[1]Business Unit Lookup'!A:B,2,FALSE)</f>
        <v>Southwest VA Community College</v>
      </c>
      <c r="H2150" s="33" t="str">
        <f>VLOOKUP(C2150,'[1]Fund Lookup'!B:C,2,FALSE)</f>
        <v>Insurance Recovery - Higher Ed</v>
      </c>
      <c r="I2150" s="35" t="s">
        <v>2307</v>
      </c>
      <c r="J2150" s="33" t="str">
        <f>VLOOKUP(I2150,'[1]Table B'!A:B,2,FALSE)</f>
        <v>CU-HE-Non-specific Activity</v>
      </c>
      <c r="K2150" s="9" t="str">
        <f t="shared" si="101"/>
        <v>500-CU-HE-Non-specific Activity</v>
      </c>
      <c r="L2150" s="9" t="str">
        <f>IFERROR(VLOOKUP(A2150,'[1]VAC as of March 2024'!A:K,11,FALSE),"No")</f>
        <v>No</v>
      </c>
      <c r="M2150" s="9" t="s">
        <v>2240</v>
      </c>
      <c r="Q2150" s="2"/>
    </row>
    <row r="2151" spans="1:17" x14ac:dyDescent="0.25">
      <c r="A2151" s="33" t="str">
        <f t="shared" si="99"/>
        <v>2940007005</v>
      </c>
      <c r="B2151" s="33" t="s">
        <v>2409</v>
      </c>
      <c r="C2151" s="33" t="s">
        <v>1139</v>
      </c>
      <c r="D2151" s="9" t="str">
        <f t="shared" si="100"/>
        <v>294007005</v>
      </c>
      <c r="E2151" s="34">
        <v>29400</v>
      </c>
      <c r="F2151" s="34">
        <v>7005</v>
      </c>
      <c r="G2151" s="9" t="str">
        <f>VLOOKUP(B2151,'[1]Business Unit Lookup'!A:B,2,FALSE)</f>
        <v>Southwest VA Community College</v>
      </c>
      <c r="H2151" s="33" t="str">
        <f>VLOOKUP(C2151,'[1]Fund Lookup'!B:C,2,FALSE)</f>
        <v>Trust And Agency-VCCS</v>
      </c>
      <c r="I2151" s="35" t="s">
        <v>2307</v>
      </c>
      <c r="J2151" s="33" t="str">
        <f>VLOOKUP(I2151,'[1]Table B'!A:B,2,FALSE)</f>
        <v>CU-HE-Non-specific Activity</v>
      </c>
      <c r="K2151" s="9" t="str">
        <f t="shared" si="101"/>
        <v>500-CU-HE-Non-specific Activity</v>
      </c>
      <c r="L2151" s="9" t="str">
        <f>IFERROR(VLOOKUP(A2151,'[1]VAC as of March 2024'!A:K,11,FALSE),"No")</f>
        <v>No</v>
      </c>
      <c r="M2151" s="9" t="s">
        <v>2248</v>
      </c>
      <c r="Q2151" s="2"/>
    </row>
    <row r="2152" spans="1:17" x14ac:dyDescent="0.25">
      <c r="A2152" s="33" t="str">
        <f t="shared" si="99"/>
        <v>2940008170</v>
      </c>
      <c r="B2152" s="33" t="s">
        <v>2409</v>
      </c>
      <c r="C2152" s="33" t="s">
        <v>1620</v>
      </c>
      <c r="D2152" s="9" t="str">
        <f t="shared" si="100"/>
        <v>294008170</v>
      </c>
      <c r="E2152" s="34">
        <v>29400</v>
      </c>
      <c r="F2152" s="34">
        <v>8170</v>
      </c>
      <c r="G2152" s="9" t="str">
        <f>VLOOKUP(B2152,'[1]Business Unit Lookup'!A:B,2,FALSE)</f>
        <v>Southwest VA Community College</v>
      </c>
      <c r="H2152" s="33" t="str">
        <f>VLOOKUP(C2152,'[1]Fund Lookup'!B:C,2,FALSE)</f>
        <v>VCBA 21St Century</v>
      </c>
      <c r="I2152" s="35" t="s">
        <v>2307</v>
      </c>
      <c r="J2152" s="33" t="str">
        <f>VLOOKUP(I2152,'[1]Table B'!A:B,2,FALSE)</f>
        <v>CU-HE-Non-specific Activity</v>
      </c>
      <c r="K2152" s="9" t="str">
        <f t="shared" si="101"/>
        <v>500-CU-HE-Non-specific Activity</v>
      </c>
      <c r="L2152" s="9" t="str">
        <f>IFERROR(VLOOKUP(A2152,'[1]VAC as of March 2024'!A:K,11,FALSE),"No")</f>
        <v>No</v>
      </c>
      <c r="M2152" s="9" t="s">
        <v>2248</v>
      </c>
      <c r="Q2152" s="2"/>
    </row>
    <row r="2153" spans="1:17" x14ac:dyDescent="0.25">
      <c r="A2153" s="33" t="str">
        <f t="shared" si="99"/>
        <v>2940010881</v>
      </c>
      <c r="B2153" s="33" t="s">
        <v>2409</v>
      </c>
      <c r="C2153" s="33" t="s">
        <v>2192</v>
      </c>
      <c r="D2153" s="9" t="str">
        <f t="shared" si="100"/>
        <v>2940010881</v>
      </c>
      <c r="E2153" s="34">
        <v>29400</v>
      </c>
      <c r="F2153" s="34">
        <v>10881</v>
      </c>
      <c r="G2153" s="9" t="str">
        <f>VLOOKUP(B2153,'[1]Business Unit Lookup'!A:B,2,FALSE)</f>
        <v>Southwest VA Community College</v>
      </c>
      <c r="H2153" s="33" t="str">
        <f>VLOOKUP(C2153,'[1]Fund Lookup'!B:C,2,FALSE)</f>
        <v>Surp Supp&amp;Equip Sales-Fed-HE</v>
      </c>
      <c r="I2153" s="35" t="s">
        <v>2307</v>
      </c>
      <c r="J2153" s="33" t="str">
        <f>VLOOKUP(I2153,'[1]Table B'!A:B,2,FALSE)</f>
        <v>CU-HE-Non-specific Activity</v>
      </c>
      <c r="K2153" s="9" t="str">
        <f t="shared" si="101"/>
        <v>500-CU-HE-Non-specific Activity</v>
      </c>
      <c r="L2153" s="9" t="str">
        <f>IFERROR(VLOOKUP(A2153,'[1]VAC as of March 2024'!A:K,11,FALSE),"No")</f>
        <v>No</v>
      </c>
      <c r="M2153" s="9" t="s">
        <v>2248</v>
      </c>
      <c r="Q2153" s="2"/>
    </row>
    <row r="2154" spans="1:17" x14ac:dyDescent="0.25">
      <c r="A2154" s="33" t="str">
        <f t="shared" si="99"/>
        <v>2950001000</v>
      </c>
      <c r="B2154" s="33" t="s">
        <v>2410</v>
      </c>
      <c r="C2154" s="33" t="s">
        <v>1</v>
      </c>
      <c r="D2154" s="9" t="str">
        <f t="shared" si="100"/>
        <v>295001000</v>
      </c>
      <c r="E2154" s="34">
        <v>29500</v>
      </c>
      <c r="F2154" s="34">
        <v>1000</v>
      </c>
      <c r="G2154" s="9" t="str">
        <f>VLOOKUP(B2154,'[1]Business Unit Lookup'!A:B,2,FALSE)</f>
        <v>Tidewater Community College</v>
      </c>
      <c r="H2154" s="33" t="str">
        <f>VLOOKUP(C2154,'[1]Fund Lookup'!B:C,2,FALSE)</f>
        <v>General Fund</v>
      </c>
      <c r="I2154" s="35" t="s">
        <v>2236</v>
      </c>
      <c r="J2154" s="33" t="str">
        <f>VLOOKUP(I2154,'[1]Table B'!A:B,2,FALSE)</f>
        <v>General</v>
      </c>
      <c r="K2154" s="9" t="str">
        <f t="shared" si="101"/>
        <v>100-General</v>
      </c>
      <c r="L2154" s="9" t="str">
        <f>IFERROR(VLOOKUP(A2154,'[1]VAC as of March 2024'!A:K,11,FALSE),"No")</f>
        <v>No</v>
      </c>
      <c r="M2154" s="9" t="s">
        <v>2237</v>
      </c>
      <c r="O2154" s="33" t="s">
        <v>2240</v>
      </c>
      <c r="P2154" s="33" t="s">
        <v>6061</v>
      </c>
      <c r="Q2154" s="2" t="str">
        <f>VLOOKUP(P2154,'[1]Table E'!A:C,3,FALSE)</f>
        <v>Unassigned</v>
      </c>
    </row>
    <row r="2155" spans="1:17" x14ac:dyDescent="0.25">
      <c r="A2155" s="33" t="str">
        <f t="shared" si="99"/>
        <v>2950003000</v>
      </c>
      <c r="B2155" s="33" t="s">
        <v>2410</v>
      </c>
      <c r="C2155" s="33" t="s">
        <v>772</v>
      </c>
      <c r="D2155" s="9" t="str">
        <f t="shared" si="100"/>
        <v>295003000</v>
      </c>
      <c r="E2155" s="34">
        <v>29500</v>
      </c>
      <c r="F2155" s="34">
        <v>3000</v>
      </c>
      <c r="G2155" s="9" t="str">
        <f>VLOOKUP(B2155,'[1]Business Unit Lookup'!A:B,2,FALSE)</f>
        <v>Tidewater Community College</v>
      </c>
      <c r="H2155" s="33" t="str">
        <f>VLOOKUP(C2155,'[1]Fund Lookup'!B:C,2,FALSE)</f>
        <v>Higher Education Operating</v>
      </c>
      <c r="I2155" s="35" t="s">
        <v>2307</v>
      </c>
      <c r="J2155" s="33" t="str">
        <f>VLOOKUP(I2155,'[1]Table B'!A:B,2,FALSE)</f>
        <v>CU-HE-Non-specific Activity</v>
      </c>
      <c r="K2155" s="9" t="str">
        <f t="shared" si="101"/>
        <v>500-CU-HE-Non-specific Activity</v>
      </c>
      <c r="L2155" s="9" t="str">
        <f>IFERROR(VLOOKUP(A2155,'[1]VAC as of March 2024'!A:K,11,FALSE),"No")</f>
        <v>No</v>
      </c>
      <c r="M2155" s="9" t="s">
        <v>2240</v>
      </c>
      <c r="Q2155" s="2"/>
    </row>
    <row r="2156" spans="1:17" x14ac:dyDescent="0.25">
      <c r="A2156" s="33" t="str">
        <f t="shared" si="99"/>
        <v>2950003010</v>
      </c>
      <c r="B2156" s="33" t="s">
        <v>2410</v>
      </c>
      <c r="C2156" s="33" t="s">
        <v>775</v>
      </c>
      <c r="D2156" s="9" t="str">
        <f t="shared" si="100"/>
        <v>295003010</v>
      </c>
      <c r="E2156" s="34">
        <v>29500</v>
      </c>
      <c r="F2156" s="34">
        <v>3010</v>
      </c>
      <c r="G2156" s="9" t="str">
        <f>VLOOKUP(B2156,'[1]Business Unit Lookup'!A:B,2,FALSE)</f>
        <v>Tidewater Community College</v>
      </c>
      <c r="H2156" s="33" t="str">
        <f>VLOOKUP(C2156,'[1]Fund Lookup'!B:C,2,FALSE)</f>
        <v>Higher Education Federal</v>
      </c>
      <c r="I2156" s="35" t="s">
        <v>2307</v>
      </c>
      <c r="J2156" s="33" t="str">
        <f>VLOOKUP(I2156,'[1]Table B'!A:B,2,FALSE)</f>
        <v>CU-HE-Non-specific Activity</v>
      </c>
      <c r="K2156" s="9" t="str">
        <f t="shared" si="101"/>
        <v>500-CU-HE-Non-specific Activity</v>
      </c>
      <c r="L2156" s="9" t="str">
        <f>IFERROR(VLOOKUP(A2156,'[1]VAC as of March 2024'!A:K,11,FALSE),"No")</f>
        <v>No</v>
      </c>
      <c r="M2156" s="9" t="s">
        <v>2248</v>
      </c>
      <c r="Q2156" s="2"/>
    </row>
    <row r="2157" spans="1:17" x14ac:dyDescent="0.25">
      <c r="A2157" s="33" t="str">
        <f t="shared" si="99"/>
        <v>2950003020</v>
      </c>
      <c r="B2157" s="33" t="s">
        <v>2410</v>
      </c>
      <c r="C2157" s="33" t="s">
        <v>778</v>
      </c>
      <c r="D2157" s="9" t="str">
        <f t="shared" si="100"/>
        <v>295003020</v>
      </c>
      <c r="E2157" s="34">
        <v>29500</v>
      </c>
      <c r="F2157" s="34">
        <v>3020</v>
      </c>
      <c r="G2157" s="9" t="str">
        <f>VLOOKUP(B2157,'[1]Business Unit Lookup'!A:B,2,FALSE)</f>
        <v>Tidewater Community College</v>
      </c>
      <c r="H2157" s="33" t="str">
        <f>VLOOKUP(C2157,'[1]Fund Lookup'!B:C,2,FALSE)</f>
        <v>Foundation/Othr Grants/Cntrcts</v>
      </c>
      <c r="I2157" s="35" t="s">
        <v>2307</v>
      </c>
      <c r="J2157" s="33" t="str">
        <f>VLOOKUP(I2157,'[1]Table B'!A:B,2,FALSE)</f>
        <v>CU-HE-Non-specific Activity</v>
      </c>
      <c r="K2157" s="9" t="str">
        <f t="shared" si="101"/>
        <v>500-CU-HE-Non-specific Activity</v>
      </c>
      <c r="L2157" s="9" t="str">
        <f>IFERROR(VLOOKUP(A2157,'[1]VAC as of March 2024'!A:K,11,FALSE),"No")</f>
        <v>No</v>
      </c>
      <c r="M2157" s="9" t="s">
        <v>2248</v>
      </c>
      <c r="Q2157" s="2"/>
    </row>
    <row r="2158" spans="1:17" x14ac:dyDescent="0.25">
      <c r="A2158" s="33" t="str">
        <f t="shared" si="99"/>
        <v>2950003030</v>
      </c>
      <c r="B2158" s="33" t="s">
        <v>2410</v>
      </c>
      <c r="C2158" s="33" t="s">
        <v>780</v>
      </c>
      <c r="D2158" s="9" t="str">
        <f t="shared" si="100"/>
        <v>295003030</v>
      </c>
      <c r="E2158" s="34">
        <v>29500</v>
      </c>
      <c r="F2158" s="34">
        <v>3030</v>
      </c>
      <c r="G2158" s="9" t="str">
        <f>VLOOKUP(B2158,'[1]Business Unit Lookup'!A:B,2,FALSE)</f>
        <v>Tidewater Community College</v>
      </c>
      <c r="H2158" s="33" t="str">
        <f>VLOOKUP(C2158,'[1]Fund Lookup'!B:C,2,FALSE)</f>
        <v>Indirect Cost Recovery</v>
      </c>
      <c r="I2158" s="35" t="s">
        <v>2307</v>
      </c>
      <c r="J2158" s="33" t="str">
        <f>VLOOKUP(I2158,'[1]Table B'!A:B,2,FALSE)</f>
        <v>CU-HE-Non-specific Activity</v>
      </c>
      <c r="K2158" s="9" t="str">
        <f t="shared" si="101"/>
        <v>500-CU-HE-Non-specific Activity</v>
      </c>
      <c r="L2158" s="9" t="str">
        <f>IFERROR(VLOOKUP(A2158,'[1]VAC as of March 2024'!A:K,11,FALSE),"No")</f>
        <v>No</v>
      </c>
      <c r="M2158" s="9" t="s">
        <v>2240</v>
      </c>
      <c r="Q2158" s="2"/>
    </row>
    <row r="2159" spans="1:17" x14ac:dyDescent="0.25">
      <c r="A2159" s="33" t="str">
        <f t="shared" si="99"/>
        <v>2950003040</v>
      </c>
      <c r="B2159" s="87" t="s">
        <v>2410</v>
      </c>
      <c r="C2159" s="36" t="s">
        <v>8347</v>
      </c>
      <c r="D2159" s="9" t="str">
        <f t="shared" si="100"/>
        <v>295003040</v>
      </c>
      <c r="E2159" s="87">
        <v>29500</v>
      </c>
      <c r="F2159" s="37">
        <v>3040</v>
      </c>
      <c r="G2159" s="9" t="str">
        <f>VLOOKUP(B2159,'[1]Business Unit Lookup'!A:B,2,FALSE)</f>
        <v>Tidewater Community College</v>
      </c>
      <c r="H2159" s="33" t="str">
        <f>VLOOKUP(C2159,'[1]Fund Lookup'!B:C,2,FALSE)</f>
        <v>Institutional Reserve Fund</v>
      </c>
      <c r="I2159" s="35" t="s">
        <v>2307</v>
      </c>
      <c r="J2159" s="33" t="str">
        <f>VLOOKUP(I2159,'[1]Table B'!A:B,2,FALSE)</f>
        <v>CU-HE-Non-specific Activity</v>
      </c>
      <c r="K2159" s="9" t="str">
        <f t="shared" si="101"/>
        <v>500-CU-HE-Non-specific Activity</v>
      </c>
      <c r="L2159" s="9" t="str">
        <f>IFERROR(VLOOKUP(A2159,'[1]VAC as of March 2024'!A:K,11,FALSE),"No")</f>
        <v>No</v>
      </c>
      <c r="M2159" s="37" t="s">
        <v>2240</v>
      </c>
      <c r="O2159" s="38"/>
      <c r="P2159" s="38"/>
      <c r="Q2159" s="2"/>
    </row>
    <row r="2160" spans="1:17" x14ac:dyDescent="0.25">
      <c r="A2160" s="33" t="str">
        <f t="shared" si="99"/>
        <v>2950003060</v>
      </c>
      <c r="B2160" s="33" t="s">
        <v>2410</v>
      </c>
      <c r="C2160" s="33" t="s">
        <v>785</v>
      </c>
      <c r="D2160" s="9" t="str">
        <f t="shared" si="100"/>
        <v>295003060</v>
      </c>
      <c r="E2160" s="34">
        <v>29500</v>
      </c>
      <c r="F2160" s="34">
        <v>3060</v>
      </c>
      <c r="G2160" s="9" t="str">
        <f>VLOOKUP(B2160,'[1]Business Unit Lookup'!A:B,2,FALSE)</f>
        <v>Tidewater Community College</v>
      </c>
      <c r="H2160" s="33" t="str">
        <f>VLOOKUP(C2160,'[1]Fund Lookup'!B:C,2,FALSE)</f>
        <v>Auxiliary Enterprise</v>
      </c>
      <c r="I2160" s="35" t="s">
        <v>2307</v>
      </c>
      <c r="J2160" s="33" t="str">
        <f>VLOOKUP(I2160,'[1]Table B'!A:B,2,FALSE)</f>
        <v>CU-HE-Non-specific Activity</v>
      </c>
      <c r="K2160" s="9" t="str">
        <f t="shared" si="101"/>
        <v>500-CU-HE-Non-specific Activity</v>
      </c>
      <c r="L2160" s="9" t="str">
        <f>IFERROR(VLOOKUP(A2160,'[1]VAC as of March 2024'!A:K,11,FALSE),"No")</f>
        <v>No</v>
      </c>
      <c r="M2160" s="9" t="s">
        <v>2240</v>
      </c>
      <c r="Q2160" s="2"/>
    </row>
    <row r="2161" spans="1:17" x14ac:dyDescent="0.25">
      <c r="A2161" s="33" t="str">
        <f t="shared" si="99"/>
        <v>2950003070</v>
      </c>
      <c r="B2161" s="33" t="s">
        <v>2410</v>
      </c>
      <c r="C2161" s="33" t="s">
        <v>788</v>
      </c>
      <c r="D2161" s="9" t="str">
        <f t="shared" si="100"/>
        <v>295003070</v>
      </c>
      <c r="E2161" s="34">
        <v>29500</v>
      </c>
      <c r="F2161" s="34">
        <v>3070</v>
      </c>
      <c r="G2161" s="9" t="str">
        <f>VLOOKUP(B2161,'[1]Business Unit Lookup'!A:B,2,FALSE)</f>
        <v>Tidewater Community College</v>
      </c>
      <c r="H2161" s="33" t="str">
        <f>VLOOKUP(C2161,'[1]Fund Lookup'!B:C,2,FALSE)</f>
        <v>Excess Tuition And Fees</v>
      </c>
      <c r="I2161" s="35" t="s">
        <v>2307</v>
      </c>
      <c r="J2161" s="33" t="str">
        <f>VLOOKUP(I2161,'[1]Table B'!A:B,2,FALSE)</f>
        <v>CU-HE-Non-specific Activity</v>
      </c>
      <c r="K2161" s="9" t="str">
        <f t="shared" si="101"/>
        <v>500-CU-HE-Non-specific Activity</v>
      </c>
      <c r="L2161" s="9" t="str">
        <f>IFERROR(VLOOKUP(A2161,'[1]VAC as of March 2024'!A:K,11,FALSE),"No")</f>
        <v>No</v>
      </c>
      <c r="M2161" s="9" t="s">
        <v>2240</v>
      </c>
      <c r="Q2161" s="2"/>
    </row>
    <row r="2162" spans="1:17" x14ac:dyDescent="0.25">
      <c r="A2162" s="33" t="str">
        <f t="shared" si="99"/>
        <v>2950003080</v>
      </c>
      <c r="B2162" s="33" t="s">
        <v>2410</v>
      </c>
      <c r="C2162" s="33" t="s">
        <v>790</v>
      </c>
      <c r="D2162" s="9" t="str">
        <f t="shared" si="100"/>
        <v>295003080</v>
      </c>
      <c r="E2162" s="34">
        <v>29500</v>
      </c>
      <c r="F2162" s="34">
        <v>3080</v>
      </c>
      <c r="G2162" s="9" t="str">
        <f>VLOOKUP(B2162,'[1]Business Unit Lookup'!A:B,2,FALSE)</f>
        <v>Tidewater Community College</v>
      </c>
      <c r="H2162" s="33" t="str">
        <f>VLOOKUP(C2162,'[1]Fund Lookup'!B:C,2,FALSE)</f>
        <v>Work Study</v>
      </c>
      <c r="I2162" s="35" t="s">
        <v>2307</v>
      </c>
      <c r="J2162" s="33" t="str">
        <f>VLOOKUP(I2162,'[1]Table B'!A:B,2,FALSE)</f>
        <v>CU-HE-Non-specific Activity</v>
      </c>
      <c r="K2162" s="9" t="str">
        <f t="shared" si="101"/>
        <v>500-CU-HE-Non-specific Activity</v>
      </c>
      <c r="L2162" s="9" t="str">
        <f>IFERROR(VLOOKUP(A2162,'[1]VAC as of March 2024'!A:K,11,FALSE),"No")</f>
        <v>No</v>
      </c>
      <c r="M2162" s="9" t="s">
        <v>2248</v>
      </c>
      <c r="Q2162" s="2"/>
    </row>
    <row r="2163" spans="1:17" x14ac:dyDescent="0.25">
      <c r="A2163" s="33" t="str">
        <f t="shared" si="99"/>
        <v>2950003170</v>
      </c>
      <c r="B2163" s="33" t="s">
        <v>2410</v>
      </c>
      <c r="C2163" s="33" t="s">
        <v>809</v>
      </c>
      <c r="D2163" s="9" t="str">
        <f t="shared" si="100"/>
        <v>295003170</v>
      </c>
      <c r="E2163" s="34">
        <v>29500</v>
      </c>
      <c r="F2163" s="34">
        <v>3170</v>
      </c>
      <c r="G2163" s="9" t="str">
        <f>VLOOKUP(B2163,'[1]Business Unit Lookup'!A:B,2,FALSE)</f>
        <v>Tidewater Community College</v>
      </c>
      <c r="H2163" s="33" t="str">
        <f>VLOOKUP(C2163,'[1]Fund Lookup'!B:C,2,FALSE)</f>
        <v>Student Financial Assistance</v>
      </c>
      <c r="I2163" s="35" t="s">
        <v>2307</v>
      </c>
      <c r="J2163" s="33" t="str">
        <f>VLOOKUP(I2163,'[1]Table B'!A:B,2,FALSE)</f>
        <v>CU-HE-Non-specific Activity</v>
      </c>
      <c r="K2163" s="9" t="str">
        <f t="shared" si="101"/>
        <v>500-CU-HE-Non-specific Activity</v>
      </c>
      <c r="L2163" s="9" t="str">
        <f>IFERROR(VLOOKUP(A2163,'[1]VAC as of March 2024'!A:K,11,FALSE),"No")</f>
        <v>No</v>
      </c>
      <c r="M2163" s="9" t="s">
        <v>2240</v>
      </c>
      <c r="Q2163" s="2"/>
    </row>
    <row r="2164" spans="1:17" x14ac:dyDescent="0.25">
      <c r="A2164" s="33" t="str">
        <f t="shared" si="99"/>
        <v>2950003190</v>
      </c>
      <c r="B2164" s="33" t="s">
        <v>2410</v>
      </c>
      <c r="C2164" s="33" t="s">
        <v>811</v>
      </c>
      <c r="D2164" s="9" t="str">
        <f t="shared" si="100"/>
        <v>295003190</v>
      </c>
      <c r="E2164" s="34">
        <v>29500</v>
      </c>
      <c r="F2164" s="34">
        <v>3190</v>
      </c>
      <c r="G2164" s="9" t="str">
        <f>VLOOKUP(B2164,'[1]Business Unit Lookup'!A:B,2,FALSE)</f>
        <v>Tidewater Community College</v>
      </c>
      <c r="H2164" s="33" t="str">
        <f>VLOOKUP(C2164,'[1]Fund Lookup'!B:C,2,FALSE)</f>
        <v>Workforce Development Program</v>
      </c>
      <c r="I2164" s="35" t="s">
        <v>2307</v>
      </c>
      <c r="J2164" s="33" t="str">
        <f>VLOOKUP(I2164,'[1]Table B'!A:B,2,FALSE)</f>
        <v>CU-HE-Non-specific Activity</v>
      </c>
      <c r="K2164" s="9" t="str">
        <f t="shared" si="101"/>
        <v>500-CU-HE-Non-specific Activity</v>
      </c>
      <c r="L2164" s="9" t="str">
        <f>IFERROR(VLOOKUP(A2164,'[1]VAC as of March 2024'!A:K,11,FALSE),"No")</f>
        <v>No</v>
      </c>
      <c r="M2164" s="9" t="s">
        <v>2240</v>
      </c>
      <c r="Q2164" s="2"/>
    </row>
    <row r="2165" spans="1:17" ht="15.75" x14ac:dyDescent="0.25">
      <c r="A2165" s="33" t="str">
        <f t="shared" si="99"/>
        <v>2950003210</v>
      </c>
      <c r="B2165" s="43" t="s">
        <v>2410</v>
      </c>
      <c r="C2165" s="36" t="s">
        <v>6135</v>
      </c>
      <c r="D2165" s="9" t="str">
        <f t="shared" si="100"/>
        <v>295003210</v>
      </c>
      <c r="E2165" s="44">
        <v>29500</v>
      </c>
      <c r="F2165" s="37">
        <v>3210</v>
      </c>
      <c r="G2165" s="9" t="str">
        <f>VLOOKUP(B2165,'[1]Business Unit Lookup'!A:B,2,FALSE)</f>
        <v>Tidewater Community College</v>
      </c>
      <c r="H2165" s="33" t="str">
        <f>VLOOKUP(C2165,'[1]Fund Lookup'!B:C,2,FALSE)</f>
        <v>ARP-CrvStLoclFisRecFd-COVID-19</v>
      </c>
      <c r="I2165" s="35" t="s">
        <v>2307</v>
      </c>
      <c r="J2165" s="33" t="str">
        <f>VLOOKUP(I2165,'[1]Table B'!A:B,2,FALSE)</f>
        <v>CU-HE-Non-specific Activity</v>
      </c>
      <c r="K2165" s="9" t="str">
        <f t="shared" si="101"/>
        <v>500-CU-HE-Non-specific Activity</v>
      </c>
      <c r="L2165" s="9" t="str">
        <f>IFERROR(VLOOKUP(A2165,'[1]VAC as of March 2024'!A:K,11,FALSE),"No")</f>
        <v>No</v>
      </c>
      <c r="M2165" s="38" t="s">
        <v>5493</v>
      </c>
      <c r="O2165" s="38"/>
      <c r="P2165" s="38"/>
      <c r="Q2165" s="2"/>
    </row>
    <row r="2166" spans="1:17" x14ac:dyDescent="0.25">
      <c r="A2166" s="33" t="str">
        <f t="shared" si="99"/>
        <v>2950003230</v>
      </c>
      <c r="B2166" s="33" t="s">
        <v>2410</v>
      </c>
      <c r="C2166" s="33" t="s">
        <v>6136</v>
      </c>
      <c r="D2166" s="9" t="str">
        <f t="shared" si="100"/>
        <v>295003230</v>
      </c>
      <c r="E2166" s="34">
        <v>29500</v>
      </c>
      <c r="F2166" s="34">
        <v>3230</v>
      </c>
      <c r="G2166" s="9" t="str">
        <f>VLOOKUP(B2166,'[1]Business Unit Lookup'!A:B,2,FALSE)</f>
        <v>Tidewater Community College</v>
      </c>
      <c r="H2166" s="33" t="str">
        <f>VLOOKUP(C2166,'[1]Fund Lookup'!B:C,2,FALSE)</f>
        <v>Epi&amp;LabCpctyInfctsDis-COVID-19</v>
      </c>
      <c r="I2166" s="35" t="s">
        <v>2307</v>
      </c>
      <c r="J2166" s="33" t="str">
        <f>VLOOKUP(I2166,'[1]Table B'!A:B,2,FALSE)</f>
        <v>CU-HE-Non-specific Activity</v>
      </c>
      <c r="K2166" s="9" t="str">
        <f t="shared" si="101"/>
        <v>500-CU-HE-Non-specific Activity</v>
      </c>
      <c r="L2166" s="9" t="str">
        <f>IFERROR(VLOOKUP(A2166,'[1]VAC as of March 2024'!A:K,11,FALSE),"No")</f>
        <v>No</v>
      </c>
      <c r="M2166" s="9" t="s">
        <v>5493</v>
      </c>
      <c r="Q2166" s="2"/>
    </row>
    <row r="2167" spans="1:17" x14ac:dyDescent="0.25">
      <c r="A2167" s="33" t="str">
        <f t="shared" si="99"/>
        <v>2950003280</v>
      </c>
      <c r="B2167" s="33" t="s">
        <v>2410</v>
      </c>
      <c r="C2167" s="33" t="s">
        <v>5559</v>
      </c>
      <c r="D2167" s="9" t="str">
        <f t="shared" si="100"/>
        <v>295003280</v>
      </c>
      <c r="E2167" s="34">
        <v>29500</v>
      </c>
      <c r="F2167" s="34">
        <v>3280</v>
      </c>
      <c r="G2167" s="9" t="str">
        <f>VLOOKUP(B2167,'[1]Business Unit Lookup'!A:B,2,FALSE)</f>
        <v>Tidewater Community College</v>
      </c>
      <c r="H2167" s="33" t="str">
        <f>VLOOKUP(C2167,'[1]Fund Lookup'!B:C,2,FALSE)</f>
        <v>CoronavrsEmrSpplFdPrg-COVID-19</v>
      </c>
      <c r="I2167" s="35" t="s">
        <v>2307</v>
      </c>
      <c r="J2167" s="33" t="str">
        <f>VLOOKUP(I2167,'[1]Table B'!A:B,2,FALSE)</f>
        <v>CU-HE-Non-specific Activity</v>
      </c>
      <c r="K2167" s="9" t="str">
        <f t="shared" si="101"/>
        <v>500-CU-HE-Non-specific Activity</v>
      </c>
      <c r="L2167" s="9" t="str">
        <f>IFERROR(VLOOKUP(A2167,'[1]VAC as of March 2024'!A:K,11,FALSE),"No")</f>
        <v>No</v>
      </c>
      <c r="M2167" s="9" t="s">
        <v>5493</v>
      </c>
      <c r="Q2167" s="2"/>
    </row>
    <row r="2168" spans="1:17" x14ac:dyDescent="0.25">
      <c r="A2168" s="33" t="str">
        <f t="shared" si="99"/>
        <v>2950003390</v>
      </c>
      <c r="B2168" s="33" t="s">
        <v>2410</v>
      </c>
      <c r="C2168" s="33" t="s">
        <v>5575</v>
      </c>
      <c r="D2168" s="9" t="str">
        <f t="shared" si="100"/>
        <v>295003390</v>
      </c>
      <c r="E2168" s="34">
        <v>29500</v>
      </c>
      <c r="F2168" s="34">
        <v>3390</v>
      </c>
      <c r="G2168" s="9" t="str">
        <f>VLOOKUP(B2168,'[1]Business Unit Lookup'!A:B,2,FALSE)</f>
        <v>Tidewater Community College</v>
      </c>
      <c r="H2168" s="33" t="str">
        <f>VLOOKUP(C2168,'[1]Fund Lookup'!B:C,2,FALSE)</f>
        <v>Strngthning Inst Prgm-COVID-19</v>
      </c>
      <c r="I2168" s="35" t="s">
        <v>2307</v>
      </c>
      <c r="J2168" s="33" t="str">
        <f>VLOOKUP(I2168,'[1]Table B'!A:B,2,FALSE)</f>
        <v>CU-HE-Non-specific Activity</v>
      </c>
      <c r="K2168" s="9" t="str">
        <f t="shared" si="101"/>
        <v>500-CU-HE-Non-specific Activity</v>
      </c>
      <c r="L2168" s="9" t="str">
        <f>IFERROR(VLOOKUP(A2168,'[1]VAC as of March 2024'!A:K,11,FALSE),"No")</f>
        <v>No</v>
      </c>
      <c r="M2168" s="9" t="s">
        <v>5493</v>
      </c>
      <c r="Q2168" s="2"/>
    </row>
    <row r="2169" spans="1:17" x14ac:dyDescent="0.25">
      <c r="A2169" s="33" t="str">
        <f t="shared" si="99"/>
        <v>2950003410</v>
      </c>
      <c r="B2169" s="33" t="s">
        <v>2410</v>
      </c>
      <c r="C2169" s="33" t="s">
        <v>5581</v>
      </c>
      <c r="D2169" s="9" t="str">
        <f t="shared" si="100"/>
        <v>295003410</v>
      </c>
      <c r="E2169" s="34">
        <v>29500</v>
      </c>
      <c r="F2169" s="34">
        <v>3410</v>
      </c>
      <c r="G2169" s="9" t="str">
        <f>VLOOKUP(B2169,'[1]Business Unit Lookup'!A:B,2,FALSE)</f>
        <v>Tidewater Community College</v>
      </c>
      <c r="H2169" s="33" t="str">
        <f>VLOOKUP(C2169,'[1]Fund Lookup'!B:C,2,FALSE)</f>
        <v>GEER Fund - COVID-19</v>
      </c>
      <c r="I2169" s="35" t="s">
        <v>2307</v>
      </c>
      <c r="J2169" s="33" t="str">
        <f>VLOOKUP(I2169,'[1]Table B'!A:B,2,FALSE)</f>
        <v>CU-HE-Non-specific Activity</v>
      </c>
      <c r="K2169" s="9" t="str">
        <f t="shared" si="101"/>
        <v>500-CU-HE-Non-specific Activity</v>
      </c>
      <c r="L2169" s="9" t="str">
        <f>IFERROR(VLOOKUP(A2169,'[1]VAC as of March 2024'!A:K,11,FALSE),"No")</f>
        <v>No</v>
      </c>
      <c r="M2169" s="9" t="s">
        <v>5493</v>
      </c>
      <c r="Q2169" s="2"/>
    </row>
    <row r="2170" spans="1:17" x14ac:dyDescent="0.25">
      <c r="A2170" s="33" t="str">
        <f t="shared" si="99"/>
        <v>2950003420</v>
      </c>
      <c r="B2170" s="33" t="s">
        <v>2410</v>
      </c>
      <c r="C2170" s="33" t="s">
        <v>5584</v>
      </c>
      <c r="D2170" s="9" t="str">
        <f t="shared" si="100"/>
        <v>295003420</v>
      </c>
      <c r="E2170" s="34">
        <v>29500</v>
      </c>
      <c r="F2170" s="34">
        <v>3420</v>
      </c>
      <c r="G2170" s="9" t="str">
        <f>VLOOKUP(B2170,'[1]Business Unit Lookup'!A:B,2,FALSE)</f>
        <v>Tidewater Community College</v>
      </c>
      <c r="H2170" s="33" t="str">
        <f>VLOOKUP(C2170,'[1]Fund Lookup'!B:C,2,FALSE)</f>
        <v>Caresactrlffd-General-Covid-19</v>
      </c>
      <c r="I2170" s="35" t="s">
        <v>2307</v>
      </c>
      <c r="J2170" s="33" t="str">
        <f>VLOOKUP(I2170,'[1]Table B'!A:B,2,FALSE)</f>
        <v>CU-HE-Non-specific Activity</v>
      </c>
      <c r="K2170" s="9" t="str">
        <f t="shared" si="101"/>
        <v>500-CU-HE-Non-specific Activity</v>
      </c>
      <c r="L2170" s="9" t="str">
        <f>IFERROR(VLOOKUP(A2170,'[1]VAC as of March 2024'!A:K,11,FALSE),"No")</f>
        <v>No</v>
      </c>
      <c r="M2170" s="9" t="s">
        <v>5493</v>
      </c>
      <c r="Q2170" s="2"/>
    </row>
    <row r="2171" spans="1:17" x14ac:dyDescent="0.25">
      <c r="A2171" s="33" t="str">
        <f t="shared" si="99"/>
        <v>2950003440</v>
      </c>
      <c r="B2171" s="33" t="s">
        <v>2410</v>
      </c>
      <c r="C2171" s="33" t="s">
        <v>5370</v>
      </c>
      <c r="D2171" s="9" t="str">
        <f t="shared" si="100"/>
        <v>295003440</v>
      </c>
      <c r="E2171" s="34">
        <v>29500</v>
      </c>
      <c r="F2171" s="34">
        <v>3440</v>
      </c>
      <c r="G2171" s="9" t="str">
        <f>VLOOKUP(B2171,'[1]Business Unit Lookup'!A:B,2,FALSE)</f>
        <v>Tidewater Community College</v>
      </c>
      <c r="H2171" s="33" t="str">
        <f>VLOOKUP(C2171,'[1]Fund Lookup'!B:C,2,FALSE)</f>
        <v>EduStabFund-Students-COVID-19</v>
      </c>
      <c r="I2171" s="35" t="s">
        <v>2307</v>
      </c>
      <c r="J2171" s="33" t="str">
        <f>VLOOKUP(I2171,'[1]Table B'!A:B,2,FALSE)</f>
        <v>CU-HE-Non-specific Activity</v>
      </c>
      <c r="K2171" s="9" t="str">
        <f t="shared" si="101"/>
        <v>500-CU-HE-Non-specific Activity</v>
      </c>
      <c r="L2171" s="9" t="str">
        <f>IFERROR(VLOOKUP(A2171,'[1]VAC as of March 2024'!A:K,11,FALSE),"No")</f>
        <v>No</v>
      </c>
      <c r="M2171" s="9" t="s">
        <v>5493</v>
      </c>
      <c r="Q2171" s="2"/>
    </row>
    <row r="2172" spans="1:17" x14ac:dyDescent="0.25">
      <c r="A2172" s="33" t="str">
        <f t="shared" si="99"/>
        <v>2950003460</v>
      </c>
      <c r="B2172" s="41" t="s">
        <v>2410</v>
      </c>
      <c r="C2172" s="36" t="s">
        <v>8470</v>
      </c>
      <c r="D2172" s="9" t="str">
        <f t="shared" si="100"/>
        <v>295003460</v>
      </c>
      <c r="E2172" s="41">
        <v>29500</v>
      </c>
      <c r="F2172" s="37">
        <v>3460</v>
      </c>
      <c r="G2172" s="9" t="str">
        <f>VLOOKUP(B2172,'[1]Business Unit Lookup'!A:B,2,FALSE)</f>
        <v>Tidewater Community College</v>
      </c>
      <c r="H2172" s="33" t="str">
        <f>VLOOKUP(C2172,'[1]Fund Lookup'!B:C,2,FALSE)</f>
        <v>Innovative internship Fund</v>
      </c>
      <c r="I2172" s="35" t="s">
        <v>2307</v>
      </c>
      <c r="J2172" s="33" t="str">
        <f>VLOOKUP(I2172,'[1]Table B'!A:B,2,FALSE)</f>
        <v>CU-HE-Non-specific Activity</v>
      </c>
      <c r="K2172" s="9" t="str">
        <f t="shared" si="101"/>
        <v>500-CU-HE-Non-specific Activity</v>
      </c>
      <c r="L2172" s="9" t="str">
        <f>IFERROR(VLOOKUP(A2172,'[1]VAC as of March 2024'!A:K,11,FALSE),"No")</f>
        <v>No</v>
      </c>
      <c r="M2172" s="38" t="s">
        <v>2240</v>
      </c>
      <c r="O2172" s="38"/>
      <c r="P2172" s="38"/>
      <c r="Q2172" s="2"/>
    </row>
    <row r="2173" spans="1:17" x14ac:dyDescent="0.25">
      <c r="A2173" s="33" t="str">
        <f t="shared" si="99"/>
        <v>2950003490</v>
      </c>
      <c r="B2173" s="41" t="s">
        <v>2410</v>
      </c>
      <c r="C2173" s="36" t="s">
        <v>8475</v>
      </c>
      <c r="D2173" s="9" t="str">
        <f t="shared" si="100"/>
        <v>295003490</v>
      </c>
      <c r="E2173" s="41">
        <v>29500</v>
      </c>
      <c r="F2173" s="37">
        <v>3490</v>
      </c>
      <c r="G2173" s="9" t="str">
        <f>VLOOKUP(B2173,'[1]Business Unit Lookup'!A:B,2,FALSE)</f>
        <v>Tidewater Community College</v>
      </c>
      <c r="H2173" s="33" t="str">
        <f>VLOOKUP(C2173,'[1]Fund Lookup'!B:C,2,FALSE)</f>
        <v>NewEconomyWrkfrcCrdntlGrntFnd</v>
      </c>
      <c r="I2173" s="35" t="s">
        <v>2307</v>
      </c>
      <c r="J2173" s="33" t="str">
        <f>VLOOKUP(I2173,'[1]Table B'!A:B,2,FALSE)</f>
        <v>CU-HE-Non-specific Activity</v>
      </c>
      <c r="K2173" s="9" t="str">
        <f t="shared" si="101"/>
        <v>500-CU-HE-Non-specific Activity</v>
      </c>
      <c r="L2173" s="9" t="str">
        <f>IFERROR(VLOOKUP(A2173,'[1]VAC as of March 2024'!A:K,11,FALSE),"No")</f>
        <v>No</v>
      </c>
      <c r="M2173" s="38" t="s">
        <v>2240</v>
      </c>
      <c r="O2173" s="38"/>
      <c r="P2173" s="38"/>
      <c r="Q2173" s="2"/>
    </row>
    <row r="2174" spans="1:17" x14ac:dyDescent="0.25">
      <c r="A2174" s="33" t="str">
        <f t="shared" si="99"/>
        <v>2950003690</v>
      </c>
      <c r="B2174" s="33" t="s">
        <v>2410</v>
      </c>
      <c r="C2174" s="33" t="s">
        <v>5373</v>
      </c>
      <c r="D2174" s="9" t="str">
        <f t="shared" si="100"/>
        <v>295003690</v>
      </c>
      <c r="E2174" s="34">
        <v>29500</v>
      </c>
      <c r="F2174" s="34">
        <v>3690</v>
      </c>
      <c r="G2174" s="9" t="str">
        <f>VLOOKUP(B2174,'[1]Business Unit Lookup'!A:B,2,FALSE)</f>
        <v>Tidewater Community College</v>
      </c>
      <c r="H2174" s="33" t="str">
        <f>VLOOKUP(C2174,'[1]Fund Lookup'!B:C,2,FALSE)</f>
        <v>EduStabFund-Institutn-COVID-19</v>
      </c>
      <c r="I2174" s="35" t="s">
        <v>2307</v>
      </c>
      <c r="J2174" s="33" t="str">
        <f>VLOOKUP(I2174,'[1]Table B'!A:B,2,FALSE)</f>
        <v>CU-HE-Non-specific Activity</v>
      </c>
      <c r="K2174" s="9" t="str">
        <f t="shared" si="101"/>
        <v>500-CU-HE-Non-specific Activity</v>
      </c>
      <c r="L2174" s="9" t="str">
        <f>IFERROR(VLOOKUP(A2174,'[1]VAC as of March 2024'!A:K,11,FALSE),"No")</f>
        <v>No</v>
      </c>
      <c r="M2174" s="9" t="s">
        <v>5493</v>
      </c>
      <c r="Q2174" s="2"/>
    </row>
    <row r="2175" spans="1:17" x14ac:dyDescent="0.25">
      <c r="A2175" s="33" t="str">
        <f t="shared" si="99"/>
        <v>2950003710</v>
      </c>
      <c r="B2175" s="36" t="s">
        <v>2410</v>
      </c>
      <c r="C2175" s="36" t="s">
        <v>6137</v>
      </c>
      <c r="D2175" s="9" t="str">
        <f t="shared" si="100"/>
        <v>295003710</v>
      </c>
      <c r="E2175" s="35">
        <v>29500</v>
      </c>
      <c r="F2175" s="37">
        <v>3710</v>
      </c>
      <c r="G2175" s="9" t="str">
        <f>VLOOKUP(B2175,'[1]Business Unit Lookup'!A:B,2,FALSE)</f>
        <v>Tidewater Community College</v>
      </c>
      <c r="H2175" s="33" t="str">
        <f>VLOOKUP(C2175,'[1]Fund Lookup'!B:C,2,FALSE)</f>
        <v>FEMA - State Agy - COVID-19</v>
      </c>
      <c r="I2175" s="35" t="s">
        <v>2307</v>
      </c>
      <c r="J2175" s="33" t="str">
        <f>VLOOKUP(I2175,'[1]Table B'!A:B,2,FALSE)</f>
        <v>CU-HE-Non-specific Activity</v>
      </c>
      <c r="K2175" s="9" t="str">
        <f t="shared" si="101"/>
        <v>500-CU-HE-Non-specific Activity</v>
      </c>
      <c r="L2175" s="9" t="str">
        <f>IFERROR(VLOOKUP(A2175,'[1]VAC as of March 2024'!A:K,11,FALSE),"No")</f>
        <v>No</v>
      </c>
      <c r="M2175" s="38" t="s">
        <v>5493</v>
      </c>
      <c r="O2175" s="38"/>
      <c r="P2175" s="38"/>
      <c r="Q2175" s="2"/>
    </row>
    <row r="2176" spans="1:17" x14ac:dyDescent="0.25">
      <c r="A2176" s="33" t="str">
        <f t="shared" si="99"/>
        <v>2950003860</v>
      </c>
      <c r="B2176" s="33" t="s">
        <v>2410</v>
      </c>
      <c r="C2176" s="33" t="s">
        <v>863</v>
      </c>
      <c r="D2176" s="9" t="str">
        <f t="shared" si="100"/>
        <v>295003860</v>
      </c>
      <c r="E2176" s="34">
        <v>29500</v>
      </c>
      <c r="F2176" s="34">
        <v>3860</v>
      </c>
      <c r="G2176" s="9" t="str">
        <f>VLOOKUP(B2176,'[1]Business Unit Lookup'!A:B,2,FALSE)</f>
        <v>Tidewater Community College</v>
      </c>
      <c r="H2176" s="33" t="str">
        <f>VLOOKUP(C2176,'[1]Fund Lookup'!B:C,2,FALSE)</f>
        <v>Rcycl Matl Sale-Non-Gen/Fed-HE</v>
      </c>
      <c r="I2176" s="35" t="s">
        <v>2307</v>
      </c>
      <c r="J2176" s="33" t="str">
        <f>VLOOKUP(I2176,'[1]Table B'!A:B,2,FALSE)</f>
        <v>CU-HE-Non-specific Activity</v>
      </c>
      <c r="K2176" s="9" t="str">
        <f t="shared" si="101"/>
        <v>500-CU-HE-Non-specific Activity</v>
      </c>
      <c r="L2176" s="9" t="str">
        <f>IFERROR(VLOOKUP(A2176,'[1]VAC as of March 2024'!A:K,11,FALSE),"No")</f>
        <v>No</v>
      </c>
      <c r="M2176" s="9" t="s">
        <v>2240</v>
      </c>
      <c r="Q2176" s="2"/>
    </row>
    <row r="2177" spans="1:17" x14ac:dyDescent="0.25">
      <c r="A2177" s="33" t="str">
        <f t="shared" si="99"/>
        <v>2950003870</v>
      </c>
      <c r="B2177" s="33" t="s">
        <v>2410</v>
      </c>
      <c r="C2177" s="33" t="s">
        <v>865</v>
      </c>
      <c r="D2177" s="9" t="str">
        <f t="shared" si="100"/>
        <v>295003870</v>
      </c>
      <c r="E2177" s="34">
        <v>29500</v>
      </c>
      <c r="F2177" s="34">
        <v>3870</v>
      </c>
      <c r="G2177" s="9" t="str">
        <f>VLOOKUP(B2177,'[1]Business Unit Lookup'!A:B,2,FALSE)</f>
        <v>Tidewater Community College</v>
      </c>
      <c r="H2177" s="33" t="str">
        <f>VLOOKUP(C2177,'[1]Fund Lookup'!B:C,2,FALSE)</f>
        <v>Srplus Supp&amp;Equip Sales-Gen-HE</v>
      </c>
      <c r="I2177" s="35" t="s">
        <v>2307</v>
      </c>
      <c r="J2177" s="33" t="str">
        <f>VLOOKUP(I2177,'[1]Table B'!A:B,2,FALSE)</f>
        <v>CU-HE-Non-specific Activity</v>
      </c>
      <c r="K2177" s="9" t="str">
        <f t="shared" si="101"/>
        <v>500-CU-HE-Non-specific Activity</v>
      </c>
      <c r="L2177" s="9" t="str">
        <f>IFERROR(VLOOKUP(A2177,'[1]VAC as of March 2024'!A:K,11,FALSE),"No")</f>
        <v>No</v>
      </c>
      <c r="M2177" s="9" t="s">
        <v>2240</v>
      </c>
      <c r="Q2177" s="2"/>
    </row>
    <row r="2178" spans="1:17" x14ac:dyDescent="0.25">
      <c r="A2178" s="33" t="str">
        <f t="shared" ref="A2178:A2241" si="102">CONCATENATE(B2178,C2178)</f>
        <v>2950003900</v>
      </c>
      <c r="B2178" s="33" t="s">
        <v>2410</v>
      </c>
      <c r="C2178" s="33" t="s">
        <v>874</v>
      </c>
      <c r="D2178" s="9" t="str">
        <f t="shared" ref="D2178:D2241" si="103">CONCATENATE(E2178,F2178)</f>
        <v>295003900</v>
      </c>
      <c r="E2178" s="34">
        <v>29500</v>
      </c>
      <c r="F2178" s="34">
        <v>3900</v>
      </c>
      <c r="G2178" s="9" t="str">
        <f>VLOOKUP(B2178,'[1]Business Unit Lookup'!A:B,2,FALSE)</f>
        <v>Tidewater Community College</v>
      </c>
      <c r="H2178" s="33" t="str">
        <f>VLOOKUP(C2178,'[1]Fund Lookup'!B:C,2,FALSE)</f>
        <v>Insurance Recovery - Higher Ed</v>
      </c>
      <c r="I2178" s="35" t="s">
        <v>2307</v>
      </c>
      <c r="J2178" s="33" t="str">
        <f>VLOOKUP(I2178,'[1]Table B'!A:B,2,FALSE)</f>
        <v>CU-HE-Non-specific Activity</v>
      </c>
      <c r="K2178" s="9" t="str">
        <f t="shared" ref="K2178:K2241" si="104">CONCATENATE(I2178,"-",J2178)</f>
        <v>500-CU-HE-Non-specific Activity</v>
      </c>
      <c r="L2178" s="9" t="str">
        <f>IFERROR(VLOOKUP(A2178,'[1]VAC as of March 2024'!A:K,11,FALSE),"No")</f>
        <v>No</v>
      </c>
      <c r="M2178" s="9" t="s">
        <v>2240</v>
      </c>
      <c r="Q2178" s="2"/>
    </row>
    <row r="2179" spans="1:17" x14ac:dyDescent="0.25">
      <c r="A2179" s="33" t="str">
        <f t="shared" si="102"/>
        <v>2950007005</v>
      </c>
      <c r="B2179" s="33" t="s">
        <v>2410</v>
      </c>
      <c r="C2179" s="33" t="s">
        <v>1139</v>
      </c>
      <c r="D2179" s="9" t="str">
        <f t="shared" si="103"/>
        <v>295007005</v>
      </c>
      <c r="E2179" s="34">
        <v>29500</v>
      </c>
      <c r="F2179" s="34">
        <v>7005</v>
      </c>
      <c r="G2179" s="9" t="str">
        <f>VLOOKUP(B2179,'[1]Business Unit Lookup'!A:B,2,FALSE)</f>
        <v>Tidewater Community College</v>
      </c>
      <c r="H2179" s="33" t="str">
        <f>VLOOKUP(C2179,'[1]Fund Lookup'!B:C,2,FALSE)</f>
        <v>Trust And Agency-VCCS</v>
      </c>
      <c r="I2179" s="35" t="s">
        <v>2307</v>
      </c>
      <c r="J2179" s="33" t="str">
        <f>VLOOKUP(I2179,'[1]Table B'!A:B,2,FALSE)</f>
        <v>CU-HE-Non-specific Activity</v>
      </c>
      <c r="K2179" s="9" t="str">
        <f t="shared" si="104"/>
        <v>500-CU-HE-Non-specific Activity</v>
      </c>
      <c r="L2179" s="9" t="str">
        <f>IFERROR(VLOOKUP(A2179,'[1]VAC as of March 2024'!A:K,11,FALSE),"No")</f>
        <v>No</v>
      </c>
      <c r="M2179" s="9" t="s">
        <v>2248</v>
      </c>
      <c r="Q2179" s="2"/>
    </row>
    <row r="2180" spans="1:17" x14ac:dyDescent="0.25">
      <c r="A2180" s="33" t="str">
        <f t="shared" si="102"/>
        <v>2950007562</v>
      </c>
      <c r="B2180" s="33" t="s">
        <v>2410</v>
      </c>
      <c r="C2180" s="33" t="s">
        <v>1484</v>
      </c>
      <c r="D2180" s="9" t="str">
        <f t="shared" si="103"/>
        <v>295007562</v>
      </c>
      <c r="E2180" s="34">
        <v>29500</v>
      </c>
      <c r="F2180" s="34">
        <v>7562</v>
      </c>
      <c r="G2180" s="9" t="str">
        <f>VLOOKUP(B2180,'[1]Business Unit Lookup'!A:B,2,FALSE)</f>
        <v>Tidewater Community College</v>
      </c>
      <c r="H2180" s="33" t="str">
        <f>VLOOKUP(C2180,'[1]Fund Lookup'!B:C,2,FALSE)</f>
        <v>VA Research Investment Fund–GF</v>
      </c>
      <c r="I2180" s="35" t="s">
        <v>2236</v>
      </c>
      <c r="J2180" s="33" t="str">
        <f>VLOOKUP(I2180,'[1]Table B'!A:B,2,FALSE)</f>
        <v>General</v>
      </c>
      <c r="K2180" s="9" t="str">
        <f t="shared" si="104"/>
        <v>100-General</v>
      </c>
      <c r="L2180" s="9" t="str">
        <f>IFERROR(VLOOKUP(A2180,'[1]VAC as of March 2024'!A:K,11,FALSE),"No")</f>
        <v>Yes</v>
      </c>
      <c r="M2180" s="9" t="s">
        <v>2240</v>
      </c>
      <c r="O2180" s="33" t="s">
        <v>2240</v>
      </c>
      <c r="P2180" s="33" t="s">
        <v>6113</v>
      </c>
      <c r="Q2180" s="2" t="str">
        <f>VLOOKUP(P2180,'[1]Table E'!A:C,3,FALSE)</f>
        <v>Various ACFR Class</v>
      </c>
    </row>
    <row r="2181" spans="1:17" x14ac:dyDescent="0.25">
      <c r="A2181" s="33" t="str">
        <f t="shared" si="102"/>
        <v>2950008140</v>
      </c>
      <c r="B2181" s="33" t="s">
        <v>2410</v>
      </c>
      <c r="C2181" s="33" t="s">
        <v>1616</v>
      </c>
      <c r="D2181" s="9" t="str">
        <f t="shared" si="103"/>
        <v>295008140</v>
      </c>
      <c r="E2181" s="34">
        <v>29500</v>
      </c>
      <c r="F2181" s="34">
        <v>8140</v>
      </c>
      <c r="G2181" s="9" t="str">
        <f>VLOOKUP(B2181,'[1]Business Unit Lookup'!A:B,2,FALSE)</f>
        <v>Tidewater Community College</v>
      </c>
      <c r="H2181" s="33" t="str">
        <f>VLOOKUP(C2181,'[1]Fund Lookup'!B:C,2,FALSE)</f>
        <v>9(D) Debt Service-Prin/Int Pay</v>
      </c>
      <c r="I2181" s="35" t="s">
        <v>2307</v>
      </c>
      <c r="J2181" s="33" t="str">
        <f>VLOOKUP(I2181,'[1]Table B'!A:B,2,FALSE)</f>
        <v>CU-HE-Non-specific Activity</v>
      </c>
      <c r="K2181" s="9" t="str">
        <f t="shared" si="104"/>
        <v>500-CU-HE-Non-specific Activity</v>
      </c>
      <c r="L2181" s="9" t="str">
        <f>IFERROR(VLOOKUP(A2181,'[1]VAC as of March 2024'!A:K,11,FALSE),"No")</f>
        <v>No</v>
      </c>
      <c r="M2181" s="9" t="s">
        <v>2248</v>
      </c>
      <c r="Q2181" s="2"/>
    </row>
    <row r="2182" spans="1:17" x14ac:dyDescent="0.25">
      <c r="A2182" s="33" t="str">
        <f t="shared" si="102"/>
        <v>2950008150</v>
      </c>
      <c r="B2182" s="33" t="s">
        <v>2410</v>
      </c>
      <c r="C2182" s="33" t="s">
        <v>1618</v>
      </c>
      <c r="D2182" s="9" t="str">
        <f t="shared" si="103"/>
        <v>295008150</v>
      </c>
      <c r="E2182" s="34">
        <v>29500</v>
      </c>
      <c r="F2182" s="34">
        <v>8150</v>
      </c>
      <c r="G2182" s="9" t="str">
        <f>VLOOKUP(B2182,'[1]Business Unit Lookup'!A:B,2,FALSE)</f>
        <v>Tidewater Community College</v>
      </c>
      <c r="H2182" s="33" t="str">
        <f>VLOOKUP(C2182,'[1]Fund Lookup'!B:C,2,FALSE)</f>
        <v>9(D) Rev Bonds-Construction</v>
      </c>
      <c r="I2182" s="35" t="s">
        <v>2307</v>
      </c>
      <c r="J2182" s="33" t="str">
        <f>VLOOKUP(I2182,'[1]Table B'!A:B,2,FALSE)</f>
        <v>CU-HE-Non-specific Activity</v>
      </c>
      <c r="K2182" s="9" t="str">
        <f t="shared" si="104"/>
        <v>500-CU-HE-Non-specific Activity</v>
      </c>
      <c r="L2182" s="9" t="str">
        <f>IFERROR(VLOOKUP(A2182,'[1]VAC as of March 2024'!A:K,11,FALSE),"No")</f>
        <v>No</v>
      </c>
      <c r="M2182" s="9" t="s">
        <v>2248</v>
      </c>
      <c r="Q2182" s="2"/>
    </row>
    <row r="2183" spans="1:17" x14ac:dyDescent="0.25">
      <c r="A2183" s="33" t="str">
        <f t="shared" si="102"/>
        <v>2950008170</v>
      </c>
      <c r="B2183" s="33" t="s">
        <v>2410</v>
      </c>
      <c r="C2183" s="33" t="s">
        <v>1620</v>
      </c>
      <c r="D2183" s="9" t="str">
        <f t="shared" si="103"/>
        <v>295008170</v>
      </c>
      <c r="E2183" s="34">
        <v>29500</v>
      </c>
      <c r="F2183" s="34">
        <v>8170</v>
      </c>
      <c r="G2183" s="9" t="str">
        <f>VLOOKUP(B2183,'[1]Business Unit Lookup'!A:B,2,FALSE)</f>
        <v>Tidewater Community College</v>
      </c>
      <c r="H2183" s="33" t="str">
        <f>VLOOKUP(C2183,'[1]Fund Lookup'!B:C,2,FALSE)</f>
        <v>VCBA 21St Century</v>
      </c>
      <c r="I2183" s="35" t="s">
        <v>2307</v>
      </c>
      <c r="J2183" s="33" t="str">
        <f>VLOOKUP(I2183,'[1]Table B'!A:B,2,FALSE)</f>
        <v>CU-HE-Non-specific Activity</v>
      </c>
      <c r="K2183" s="9" t="str">
        <f t="shared" si="104"/>
        <v>500-CU-HE-Non-specific Activity</v>
      </c>
      <c r="L2183" s="9" t="str">
        <f>IFERROR(VLOOKUP(A2183,'[1]VAC as of March 2024'!A:K,11,FALSE),"No")</f>
        <v>No</v>
      </c>
      <c r="M2183" s="9" t="s">
        <v>2248</v>
      </c>
      <c r="Q2183" s="2"/>
    </row>
    <row r="2184" spans="1:17" x14ac:dyDescent="0.25">
      <c r="A2184" s="33" t="str">
        <f t="shared" si="102"/>
        <v>2950009650</v>
      </c>
      <c r="B2184" s="33" t="s">
        <v>2410</v>
      </c>
      <c r="C2184" s="33" t="s">
        <v>2089</v>
      </c>
      <c r="D2184" s="9" t="str">
        <f t="shared" si="103"/>
        <v>295009650</v>
      </c>
      <c r="E2184" s="34">
        <v>29500</v>
      </c>
      <c r="F2184" s="34">
        <v>9650</v>
      </c>
      <c r="G2184" s="9" t="str">
        <f>VLOOKUP(B2184,'[1]Business Unit Lookup'!A:B,2,FALSE)</f>
        <v>Tidewater Community College</v>
      </c>
      <c r="H2184" s="33" t="str">
        <f>VLOOKUP(C2184,'[1]Fund Lookup'!B:C,2,FALSE)</f>
        <v>Central Capital Planning Fund</v>
      </c>
      <c r="I2184" s="35" t="s">
        <v>2236</v>
      </c>
      <c r="J2184" s="33" t="str">
        <f>VLOOKUP(I2184,'[1]Table B'!A:B,2,FALSE)</f>
        <v>General</v>
      </c>
      <c r="K2184" s="9" t="str">
        <f t="shared" si="104"/>
        <v>100-General</v>
      </c>
      <c r="L2184" s="9" t="str">
        <f>IFERROR(VLOOKUP(A2184,'[1]VAC as of March 2024'!A:K,11,FALSE),"No")</f>
        <v>No</v>
      </c>
      <c r="M2184" s="9" t="s">
        <v>2240</v>
      </c>
      <c r="O2184" s="33" t="s">
        <v>2241</v>
      </c>
      <c r="P2184" s="33" t="s">
        <v>6079</v>
      </c>
      <c r="Q2184" s="2" t="str">
        <f>VLOOKUP(P2184,'[1]Table E'!A:C,3,FALSE)</f>
        <v>Central Capital Planning</v>
      </c>
    </row>
    <row r="2185" spans="1:17" x14ac:dyDescent="0.25">
      <c r="A2185" s="33" t="str">
        <f t="shared" si="102"/>
        <v>2960001000</v>
      </c>
      <c r="B2185" s="33" t="s">
        <v>2411</v>
      </c>
      <c r="C2185" s="33" t="s">
        <v>1</v>
      </c>
      <c r="D2185" s="9" t="str">
        <f t="shared" si="103"/>
        <v>296001000</v>
      </c>
      <c r="E2185" s="34">
        <v>29600</v>
      </c>
      <c r="F2185" s="34">
        <v>1000</v>
      </c>
      <c r="G2185" s="9" t="str">
        <f>VLOOKUP(B2185,'[1]Business Unit Lookup'!A:B,2,FALSE)</f>
        <v>VA Highlands Community College</v>
      </c>
      <c r="H2185" s="33" t="str">
        <f>VLOOKUP(C2185,'[1]Fund Lookup'!B:C,2,FALSE)</f>
        <v>General Fund</v>
      </c>
      <c r="I2185" s="35" t="s">
        <v>2236</v>
      </c>
      <c r="J2185" s="33" t="str">
        <f>VLOOKUP(I2185,'[1]Table B'!A:B,2,FALSE)</f>
        <v>General</v>
      </c>
      <c r="K2185" s="9" t="str">
        <f t="shared" si="104"/>
        <v>100-General</v>
      </c>
      <c r="L2185" s="9" t="str">
        <f>IFERROR(VLOOKUP(A2185,'[1]VAC as of March 2024'!A:K,11,FALSE),"No")</f>
        <v>No</v>
      </c>
      <c r="M2185" s="9" t="s">
        <v>2237</v>
      </c>
      <c r="O2185" s="33" t="s">
        <v>2240</v>
      </c>
      <c r="P2185" s="33" t="s">
        <v>6061</v>
      </c>
      <c r="Q2185" s="2" t="str">
        <f>VLOOKUP(P2185,'[1]Table E'!A:C,3,FALSE)</f>
        <v>Unassigned</v>
      </c>
    </row>
    <row r="2186" spans="1:17" x14ac:dyDescent="0.25">
      <c r="A2186" s="33" t="str">
        <f t="shared" si="102"/>
        <v>2960003000</v>
      </c>
      <c r="B2186" s="33" t="s">
        <v>2411</v>
      </c>
      <c r="C2186" s="33" t="s">
        <v>772</v>
      </c>
      <c r="D2186" s="9" t="str">
        <f t="shared" si="103"/>
        <v>296003000</v>
      </c>
      <c r="E2186" s="34">
        <v>29600</v>
      </c>
      <c r="F2186" s="34">
        <v>3000</v>
      </c>
      <c r="G2186" s="9" t="str">
        <f>VLOOKUP(B2186,'[1]Business Unit Lookup'!A:B,2,FALSE)</f>
        <v>VA Highlands Community College</v>
      </c>
      <c r="H2186" s="33" t="str">
        <f>VLOOKUP(C2186,'[1]Fund Lookup'!B:C,2,FALSE)</f>
        <v>Higher Education Operating</v>
      </c>
      <c r="I2186" s="35" t="s">
        <v>2307</v>
      </c>
      <c r="J2186" s="33" t="str">
        <f>VLOOKUP(I2186,'[1]Table B'!A:B,2,FALSE)</f>
        <v>CU-HE-Non-specific Activity</v>
      </c>
      <c r="K2186" s="9" t="str">
        <f t="shared" si="104"/>
        <v>500-CU-HE-Non-specific Activity</v>
      </c>
      <c r="L2186" s="9" t="str">
        <f>IFERROR(VLOOKUP(A2186,'[1]VAC as of March 2024'!A:K,11,FALSE),"No")</f>
        <v>No</v>
      </c>
      <c r="M2186" s="9" t="s">
        <v>2240</v>
      </c>
      <c r="Q2186" s="2"/>
    </row>
    <row r="2187" spans="1:17" x14ac:dyDescent="0.25">
      <c r="A2187" s="33" t="str">
        <f t="shared" si="102"/>
        <v>2960003010</v>
      </c>
      <c r="B2187" s="33" t="s">
        <v>2411</v>
      </c>
      <c r="C2187" s="33" t="s">
        <v>775</v>
      </c>
      <c r="D2187" s="9" t="str">
        <f t="shared" si="103"/>
        <v>296003010</v>
      </c>
      <c r="E2187" s="34">
        <v>29600</v>
      </c>
      <c r="F2187" s="34">
        <v>3010</v>
      </c>
      <c r="G2187" s="9" t="str">
        <f>VLOOKUP(B2187,'[1]Business Unit Lookup'!A:B,2,FALSE)</f>
        <v>VA Highlands Community College</v>
      </c>
      <c r="H2187" s="33" t="str">
        <f>VLOOKUP(C2187,'[1]Fund Lookup'!B:C,2,FALSE)</f>
        <v>Higher Education Federal</v>
      </c>
      <c r="I2187" s="35" t="s">
        <v>2307</v>
      </c>
      <c r="J2187" s="33" t="str">
        <f>VLOOKUP(I2187,'[1]Table B'!A:B,2,FALSE)</f>
        <v>CU-HE-Non-specific Activity</v>
      </c>
      <c r="K2187" s="9" t="str">
        <f t="shared" si="104"/>
        <v>500-CU-HE-Non-specific Activity</v>
      </c>
      <c r="L2187" s="9" t="str">
        <f>IFERROR(VLOOKUP(A2187,'[1]VAC as of March 2024'!A:K,11,FALSE),"No")</f>
        <v>No</v>
      </c>
      <c r="M2187" s="9" t="s">
        <v>2248</v>
      </c>
      <c r="Q2187" s="2"/>
    </row>
    <row r="2188" spans="1:17" x14ac:dyDescent="0.25">
      <c r="A2188" s="33" t="str">
        <f t="shared" si="102"/>
        <v>2960003020</v>
      </c>
      <c r="B2188" s="33" t="s">
        <v>2411</v>
      </c>
      <c r="C2188" s="33" t="s">
        <v>778</v>
      </c>
      <c r="D2188" s="9" t="str">
        <f t="shared" si="103"/>
        <v>296003020</v>
      </c>
      <c r="E2188" s="34">
        <v>29600</v>
      </c>
      <c r="F2188" s="34">
        <v>3020</v>
      </c>
      <c r="G2188" s="9" t="str">
        <f>VLOOKUP(B2188,'[1]Business Unit Lookup'!A:B,2,FALSE)</f>
        <v>VA Highlands Community College</v>
      </c>
      <c r="H2188" s="33" t="str">
        <f>VLOOKUP(C2188,'[1]Fund Lookup'!B:C,2,FALSE)</f>
        <v>Foundation/Othr Grants/Cntrcts</v>
      </c>
      <c r="I2188" s="35" t="s">
        <v>2307</v>
      </c>
      <c r="J2188" s="33" t="str">
        <f>VLOOKUP(I2188,'[1]Table B'!A:B,2,FALSE)</f>
        <v>CU-HE-Non-specific Activity</v>
      </c>
      <c r="K2188" s="9" t="str">
        <f t="shared" si="104"/>
        <v>500-CU-HE-Non-specific Activity</v>
      </c>
      <c r="L2188" s="9" t="str">
        <f>IFERROR(VLOOKUP(A2188,'[1]VAC as of March 2024'!A:K,11,FALSE),"No")</f>
        <v>No</v>
      </c>
      <c r="M2188" s="9" t="s">
        <v>2248</v>
      </c>
      <c r="Q2188" s="2"/>
    </row>
    <row r="2189" spans="1:17" x14ac:dyDescent="0.25">
      <c r="A2189" s="33" t="str">
        <f t="shared" si="102"/>
        <v>2960003030</v>
      </c>
      <c r="B2189" s="33" t="s">
        <v>2411</v>
      </c>
      <c r="C2189" s="33" t="s">
        <v>780</v>
      </c>
      <c r="D2189" s="9" t="str">
        <f t="shared" si="103"/>
        <v>296003030</v>
      </c>
      <c r="E2189" s="34">
        <v>29600</v>
      </c>
      <c r="F2189" s="34">
        <v>3030</v>
      </c>
      <c r="G2189" s="9" t="str">
        <f>VLOOKUP(B2189,'[1]Business Unit Lookup'!A:B,2,FALSE)</f>
        <v>VA Highlands Community College</v>
      </c>
      <c r="H2189" s="33" t="str">
        <f>VLOOKUP(C2189,'[1]Fund Lookup'!B:C,2,FALSE)</f>
        <v>Indirect Cost Recovery</v>
      </c>
      <c r="I2189" s="35" t="s">
        <v>2307</v>
      </c>
      <c r="J2189" s="33" t="str">
        <f>VLOOKUP(I2189,'[1]Table B'!A:B,2,FALSE)</f>
        <v>CU-HE-Non-specific Activity</v>
      </c>
      <c r="K2189" s="9" t="str">
        <f t="shared" si="104"/>
        <v>500-CU-HE-Non-specific Activity</v>
      </c>
      <c r="L2189" s="9" t="str">
        <f>IFERROR(VLOOKUP(A2189,'[1]VAC as of March 2024'!A:K,11,FALSE),"No")</f>
        <v>No</v>
      </c>
      <c r="M2189" s="9" t="s">
        <v>2240</v>
      </c>
      <c r="Q2189" s="2"/>
    </row>
    <row r="2190" spans="1:17" x14ac:dyDescent="0.25">
      <c r="A2190" s="33" t="str">
        <f t="shared" si="102"/>
        <v>2960003040</v>
      </c>
      <c r="B2190" s="87" t="s">
        <v>2411</v>
      </c>
      <c r="C2190" s="36" t="s">
        <v>8347</v>
      </c>
      <c r="D2190" s="9" t="str">
        <f t="shared" si="103"/>
        <v>296003040</v>
      </c>
      <c r="E2190" s="87">
        <v>29600</v>
      </c>
      <c r="F2190" s="37">
        <v>3040</v>
      </c>
      <c r="G2190" s="9" t="str">
        <f>VLOOKUP(B2190,'[1]Business Unit Lookup'!A:B,2,FALSE)</f>
        <v>VA Highlands Community College</v>
      </c>
      <c r="H2190" s="33" t="str">
        <f>VLOOKUP(C2190,'[1]Fund Lookup'!B:C,2,FALSE)</f>
        <v>Institutional Reserve Fund</v>
      </c>
      <c r="I2190" s="35" t="s">
        <v>2307</v>
      </c>
      <c r="J2190" s="33" t="str">
        <f>VLOOKUP(I2190,'[1]Table B'!A:B,2,FALSE)</f>
        <v>CU-HE-Non-specific Activity</v>
      </c>
      <c r="K2190" s="9" t="str">
        <f t="shared" si="104"/>
        <v>500-CU-HE-Non-specific Activity</v>
      </c>
      <c r="L2190" s="9" t="str">
        <f>IFERROR(VLOOKUP(A2190,'[1]VAC as of March 2024'!A:K,11,FALSE),"No")</f>
        <v>No</v>
      </c>
      <c r="M2190" s="37" t="s">
        <v>2240</v>
      </c>
      <c r="O2190" s="38"/>
      <c r="P2190" s="38"/>
      <c r="Q2190" s="2"/>
    </row>
    <row r="2191" spans="1:17" x14ac:dyDescent="0.25">
      <c r="A2191" s="33" t="str">
        <f t="shared" si="102"/>
        <v>2960003060</v>
      </c>
      <c r="B2191" s="33" t="s">
        <v>2411</v>
      </c>
      <c r="C2191" s="33" t="s">
        <v>785</v>
      </c>
      <c r="D2191" s="9" t="str">
        <f t="shared" si="103"/>
        <v>296003060</v>
      </c>
      <c r="E2191" s="34">
        <v>29600</v>
      </c>
      <c r="F2191" s="34">
        <v>3060</v>
      </c>
      <c r="G2191" s="9" t="str">
        <f>VLOOKUP(B2191,'[1]Business Unit Lookup'!A:B,2,FALSE)</f>
        <v>VA Highlands Community College</v>
      </c>
      <c r="H2191" s="33" t="str">
        <f>VLOOKUP(C2191,'[1]Fund Lookup'!B:C,2,FALSE)</f>
        <v>Auxiliary Enterprise</v>
      </c>
      <c r="I2191" s="35" t="s">
        <v>2307</v>
      </c>
      <c r="J2191" s="33" t="str">
        <f>VLOOKUP(I2191,'[1]Table B'!A:B,2,FALSE)</f>
        <v>CU-HE-Non-specific Activity</v>
      </c>
      <c r="K2191" s="9" t="str">
        <f t="shared" si="104"/>
        <v>500-CU-HE-Non-specific Activity</v>
      </c>
      <c r="L2191" s="9" t="str">
        <f>IFERROR(VLOOKUP(A2191,'[1]VAC as of March 2024'!A:K,11,FALSE),"No")</f>
        <v>No</v>
      </c>
      <c r="M2191" s="9" t="s">
        <v>2240</v>
      </c>
      <c r="Q2191" s="2"/>
    </row>
    <row r="2192" spans="1:17" x14ac:dyDescent="0.25">
      <c r="A2192" s="33" t="str">
        <f t="shared" si="102"/>
        <v>2960003080</v>
      </c>
      <c r="B2192" s="33" t="s">
        <v>2411</v>
      </c>
      <c r="C2192" s="33" t="s">
        <v>790</v>
      </c>
      <c r="D2192" s="9" t="str">
        <f t="shared" si="103"/>
        <v>296003080</v>
      </c>
      <c r="E2192" s="34">
        <v>29600</v>
      </c>
      <c r="F2192" s="34">
        <v>3080</v>
      </c>
      <c r="G2192" s="9" t="str">
        <f>VLOOKUP(B2192,'[1]Business Unit Lookup'!A:B,2,FALSE)</f>
        <v>VA Highlands Community College</v>
      </c>
      <c r="H2192" s="33" t="str">
        <f>VLOOKUP(C2192,'[1]Fund Lookup'!B:C,2,FALSE)</f>
        <v>Work Study</v>
      </c>
      <c r="I2192" s="35" t="s">
        <v>2307</v>
      </c>
      <c r="J2192" s="33" t="str">
        <f>VLOOKUP(I2192,'[1]Table B'!A:B,2,FALSE)</f>
        <v>CU-HE-Non-specific Activity</v>
      </c>
      <c r="K2192" s="9" t="str">
        <f t="shared" si="104"/>
        <v>500-CU-HE-Non-specific Activity</v>
      </c>
      <c r="L2192" s="9" t="str">
        <f>IFERROR(VLOOKUP(A2192,'[1]VAC as of March 2024'!A:K,11,FALSE),"No")</f>
        <v>No</v>
      </c>
      <c r="M2192" s="9" t="s">
        <v>2248</v>
      </c>
      <c r="Q2192" s="2"/>
    </row>
    <row r="2193" spans="1:17" x14ac:dyDescent="0.25">
      <c r="A2193" s="33" t="str">
        <f t="shared" si="102"/>
        <v>2960003170</v>
      </c>
      <c r="B2193" s="33" t="s">
        <v>2411</v>
      </c>
      <c r="C2193" s="33" t="s">
        <v>809</v>
      </c>
      <c r="D2193" s="9" t="str">
        <f t="shared" si="103"/>
        <v>296003170</v>
      </c>
      <c r="E2193" s="34">
        <v>29600</v>
      </c>
      <c r="F2193" s="34">
        <v>3170</v>
      </c>
      <c r="G2193" s="9" t="str">
        <f>VLOOKUP(B2193,'[1]Business Unit Lookup'!A:B,2,FALSE)</f>
        <v>VA Highlands Community College</v>
      </c>
      <c r="H2193" s="33" t="str">
        <f>VLOOKUP(C2193,'[1]Fund Lookup'!B:C,2,FALSE)</f>
        <v>Student Financial Assistance</v>
      </c>
      <c r="I2193" s="35" t="s">
        <v>2307</v>
      </c>
      <c r="J2193" s="33" t="str">
        <f>VLOOKUP(I2193,'[1]Table B'!A:B,2,FALSE)</f>
        <v>CU-HE-Non-specific Activity</v>
      </c>
      <c r="K2193" s="9" t="str">
        <f t="shared" si="104"/>
        <v>500-CU-HE-Non-specific Activity</v>
      </c>
      <c r="L2193" s="9" t="str">
        <f>IFERROR(VLOOKUP(A2193,'[1]VAC as of March 2024'!A:K,11,FALSE),"No")</f>
        <v>No</v>
      </c>
      <c r="M2193" s="9" t="s">
        <v>2240</v>
      </c>
      <c r="Q2193" s="2"/>
    </row>
    <row r="2194" spans="1:17" x14ac:dyDescent="0.25">
      <c r="A2194" s="33" t="str">
        <f t="shared" si="102"/>
        <v>2960003190</v>
      </c>
      <c r="B2194" s="33" t="s">
        <v>2411</v>
      </c>
      <c r="C2194" s="33" t="s">
        <v>811</v>
      </c>
      <c r="D2194" s="9" t="str">
        <f t="shared" si="103"/>
        <v>296003190</v>
      </c>
      <c r="E2194" s="34">
        <v>29600</v>
      </c>
      <c r="F2194" s="34">
        <v>3190</v>
      </c>
      <c r="G2194" s="9" t="str">
        <f>VLOOKUP(B2194,'[1]Business Unit Lookup'!A:B,2,FALSE)</f>
        <v>VA Highlands Community College</v>
      </c>
      <c r="H2194" s="33" t="str">
        <f>VLOOKUP(C2194,'[1]Fund Lookup'!B:C,2,FALSE)</f>
        <v>Workforce Development Program</v>
      </c>
      <c r="I2194" s="35" t="s">
        <v>2307</v>
      </c>
      <c r="J2194" s="33" t="str">
        <f>VLOOKUP(I2194,'[1]Table B'!A:B,2,FALSE)</f>
        <v>CU-HE-Non-specific Activity</v>
      </c>
      <c r="K2194" s="9" t="str">
        <f t="shared" si="104"/>
        <v>500-CU-HE-Non-specific Activity</v>
      </c>
      <c r="L2194" s="9" t="str">
        <f>IFERROR(VLOOKUP(A2194,'[1]VAC as of March 2024'!A:K,11,FALSE),"No")</f>
        <v>No</v>
      </c>
      <c r="M2194" s="9" t="s">
        <v>2240</v>
      </c>
      <c r="Q2194" s="2"/>
    </row>
    <row r="2195" spans="1:17" ht="15.75" x14ac:dyDescent="0.25">
      <c r="A2195" s="33" t="str">
        <f t="shared" si="102"/>
        <v>2960003210</v>
      </c>
      <c r="B2195" s="43" t="s">
        <v>2411</v>
      </c>
      <c r="C2195" s="36" t="s">
        <v>6135</v>
      </c>
      <c r="D2195" s="9" t="str">
        <f t="shared" si="103"/>
        <v>296003210</v>
      </c>
      <c r="E2195" s="44">
        <v>29600</v>
      </c>
      <c r="F2195" s="37">
        <v>3210</v>
      </c>
      <c r="G2195" s="9" t="str">
        <f>VLOOKUP(B2195,'[1]Business Unit Lookup'!A:B,2,FALSE)</f>
        <v>VA Highlands Community College</v>
      </c>
      <c r="H2195" s="33" t="str">
        <f>VLOOKUP(C2195,'[1]Fund Lookup'!B:C,2,FALSE)</f>
        <v>ARP-CrvStLoclFisRecFd-COVID-19</v>
      </c>
      <c r="I2195" s="35" t="s">
        <v>2307</v>
      </c>
      <c r="J2195" s="33" t="str">
        <f>VLOOKUP(I2195,'[1]Table B'!A:B,2,FALSE)</f>
        <v>CU-HE-Non-specific Activity</v>
      </c>
      <c r="K2195" s="9" t="str">
        <f t="shared" si="104"/>
        <v>500-CU-HE-Non-specific Activity</v>
      </c>
      <c r="L2195" s="9" t="str">
        <f>IFERROR(VLOOKUP(A2195,'[1]VAC as of March 2024'!A:K,11,FALSE),"No")</f>
        <v>No</v>
      </c>
      <c r="M2195" s="38" t="s">
        <v>5493</v>
      </c>
      <c r="O2195" s="38"/>
      <c r="P2195" s="38"/>
      <c r="Q2195" s="2"/>
    </row>
    <row r="2196" spans="1:17" x14ac:dyDescent="0.25">
      <c r="A2196" s="33" t="str">
        <f t="shared" si="102"/>
        <v>2960003230</v>
      </c>
      <c r="B2196" s="33" t="s">
        <v>2411</v>
      </c>
      <c r="C2196" s="33" t="s">
        <v>6136</v>
      </c>
      <c r="D2196" s="9" t="str">
        <f t="shared" si="103"/>
        <v>296003230</v>
      </c>
      <c r="E2196" s="34">
        <v>29600</v>
      </c>
      <c r="F2196" s="34">
        <v>3230</v>
      </c>
      <c r="G2196" s="9" t="str">
        <f>VLOOKUP(B2196,'[1]Business Unit Lookup'!A:B,2,FALSE)</f>
        <v>VA Highlands Community College</v>
      </c>
      <c r="H2196" s="33" t="str">
        <f>VLOOKUP(C2196,'[1]Fund Lookup'!B:C,2,FALSE)</f>
        <v>Epi&amp;LabCpctyInfctsDis-COVID-19</v>
      </c>
      <c r="I2196" s="35" t="s">
        <v>2307</v>
      </c>
      <c r="J2196" s="33" t="str">
        <f>VLOOKUP(I2196,'[1]Table B'!A:B,2,FALSE)</f>
        <v>CU-HE-Non-specific Activity</v>
      </c>
      <c r="K2196" s="9" t="str">
        <f t="shared" si="104"/>
        <v>500-CU-HE-Non-specific Activity</v>
      </c>
      <c r="L2196" s="9" t="str">
        <f>IFERROR(VLOOKUP(A2196,'[1]VAC as of March 2024'!A:K,11,FALSE),"No")</f>
        <v>No</v>
      </c>
      <c r="M2196" s="9" t="s">
        <v>5493</v>
      </c>
      <c r="Q2196" s="2"/>
    </row>
    <row r="2197" spans="1:17" x14ac:dyDescent="0.25">
      <c r="A2197" s="33" t="str">
        <f t="shared" si="102"/>
        <v>2960003280</v>
      </c>
      <c r="B2197" s="33" t="s">
        <v>2411</v>
      </c>
      <c r="C2197" s="33" t="s">
        <v>5559</v>
      </c>
      <c r="D2197" s="9" t="str">
        <f t="shared" si="103"/>
        <v>296003280</v>
      </c>
      <c r="E2197" s="34">
        <v>29600</v>
      </c>
      <c r="F2197" s="34">
        <v>3280</v>
      </c>
      <c r="G2197" s="9" t="str">
        <f>VLOOKUP(B2197,'[1]Business Unit Lookup'!A:B,2,FALSE)</f>
        <v>VA Highlands Community College</v>
      </c>
      <c r="H2197" s="33" t="str">
        <f>VLOOKUP(C2197,'[1]Fund Lookup'!B:C,2,FALSE)</f>
        <v>CoronavrsEmrSpplFdPrg-COVID-19</v>
      </c>
      <c r="I2197" s="35" t="s">
        <v>2307</v>
      </c>
      <c r="J2197" s="33" t="str">
        <f>VLOOKUP(I2197,'[1]Table B'!A:B,2,FALSE)</f>
        <v>CU-HE-Non-specific Activity</v>
      </c>
      <c r="K2197" s="9" t="str">
        <f t="shared" si="104"/>
        <v>500-CU-HE-Non-specific Activity</v>
      </c>
      <c r="L2197" s="9" t="str">
        <f>IFERROR(VLOOKUP(A2197,'[1]VAC as of March 2024'!A:K,11,FALSE),"No")</f>
        <v>No</v>
      </c>
      <c r="M2197" s="9" t="s">
        <v>5493</v>
      </c>
      <c r="Q2197" s="2"/>
    </row>
    <row r="2198" spans="1:17" x14ac:dyDescent="0.25">
      <c r="A2198" s="33" t="str">
        <f t="shared" si="102"/>
        <v>2960003390</v>
      </c>
      <c r="B2198" s="33" t="s">
        <v>2411</v>
      </c>
      <c r="C2198" s="33" t="s">
        <v>5575</v>
      </c>
      <c r="D2198" s="9" t="str">
        <f t="shared" si="103"/>
        <v>296003390</v>
      </c>
      <c r="E2198" s="34">
        <v>29600</v>
      </c>
      <c r="F2198" s="34">
        <v>3390</v>
      </c>
      <c r="G2198" s="9" t="str">
        <f>VLOOKUP(B2198,'[1]Business Unit Lookup'!A:B,2,FALSE)</f>
        <v>VA Highlands Community College</v>
      </c>
      <c r="H2198" s="33" t="str">
        <f>VLOOKUP(C2198,'[1]Fund Lookup'!B:C,2,FALSE)</f>
        <v>Strngthning Inst Prgm-COVID-19</v>
      </c>
      <c r="I2198" s="35" t="s">
        <v>2307</v>
      </c>
      <c r="J2198" s="33" t="str">
        <f>VLOOKUP(I2198,'[1]Table B'!A:B,2,FALSE)</f>
        <v>CU-HE-Non-specific Activity</v>
      </c>
      <c r="K2198" s="9" t="str">
        <f t="shared" si="104"/>
        <v>500-CU-HE-Non-specific Activity</v>
      </c>
      <c r="L2198" s="9" t="str">
        <f>IFERROR(VLOOKUP(A2198,'[1]VAC as of March 2024'!A:K,11,FALSE),"No")</f>
        <v>No</v>
      </c>
      <c r="M2198" s="9" t="s">
        <v>5493</v>
      </c>
      <c r="Q2198" s="2"/>
    </row>
    <row r="2199" spans="1:17" x14ac:dyDescent="0.25">
      <c r="A2199" s="33" t="str">
        <f t="shared" si="102"/>
        <v>2960003410</v>
      </c>
      <c r="B2199" s="40" t="s">
        <v>2411</v>
      </c>
      <c r="C2199" s="36" t="s">
        <v>5581</v>
      </c>
      <c r="D2199" s="9" t="str">
        <f t="shared" si="103"/>
        <v>296003410</v>
      </c>
      <c r="E2199" s="40">
        <v>29600</v>
      </c>
      <c r="F2199" s="37">
        <v>3410</v>
      </c>
      <c r="G2199" s="9" t="str">
        <f>VLOOKUP(B2199,'[1]Business Unit Lookup'!A:B,2,FALSE)</f>
        <v>VA Highlands Community College</v>
      </c>
      <c r="H2199" s="33" t="str">
        <f>VLOOKUP(C2199,'[1]Fund Lookup'!B:C,2,FALSE)</f>
        <v>GEER Fund - COVID-19</v>
      </c>
      <c r="I2199" s="35" t="s">
        <v>2307</v>
      </c>
      <c r="J2199" s="33" t="str">
        <f>VLOOKUP(I2199,'[1]Table B'!A:B,2,FALSE)</f>
        <v>CU-HE-Non-specific Activity</v>
      </c>
      <c r="K2199" s="9" t="str">
        <f t="shared" si="104"/>
        <v>500-CU-HE-Non-specific Activity</v>
      </c>
      <c r="L2199" s="9" t="str">
        <f>IFERROR(VLOOKUP(A2199,'[1]VAC as of March 2024'!A:K,11,FALSE),"No")</f>
        <v>No</v>
      </c>
      <c r="M2199" s="38" t="s">
        <v>5493</v>
      </c>
      <c r="O2199" s="38"/>
      <c r="P2199" s="38"/>
      <c r="Q2199" s="81"/>
    </row>
    <row r="2200" spans="1:17" x14ac:dyDescent="0.25">
      <c r="A2200" s="33" t="str">
        <f t="shared" si="102"/>
        <v>2960003420</v>
      </c>
      <c r="B2200" s="33" t="s">
        <v>2411</v>
      </c>
      <c r="C2200" s="33" t="s">
        <v>5584</v>
      </c>
      <c r="D2200" s="9" t="str">
        <f t="shared" si="103"/>
        <v>296003420</v>
      </c>
      <c r="E2200" s="34">
        <v>29600</v>
      </c>
      <c r="F2200" s="34">
        <v>3420</v>
      </c>
      <c r="G2200" s="9" t="str">
        <f>VLOOKUP(B2200,'[1]Business Unit Lookup'!A:B,2,FALSE)</f>
        <v>VA Highlands Community College</v>
      </c>
      <c r="H2200" s="33" t="str">
        <f>VLOOKUP(C2200,'[1]Fund Lookup'!B:C,2,FALSE)</f>
        <v>Caresactrlffd-General-Covid-19</v>
      </c>
      <c r="I2200" s="35" t="s">
        <v>2307</v>
      </c>
      <c r="J2200" s="33" t="str">
        <f>VLOOKUP(I2200,'[1]Table B'!A:B,2,FALSE)</f>
        <v>CU-HE-Non-specific Activity</v>
      </c>
      <c r="K2200" s="9" t="str">
        <f t="shared" si="104"/>
        <v>500-CU-HE-Non-specific Activity</v>
      </c>
      <c r="L2200" s="9" t="str">
        <f>IFERROR(VLOOKUP(A2200,'[1]VAC as of March 2024'!A:K,11,FALSE),"No")</f>
        <v>No</v>
      </c>
      <c r="M2200" s="9" t="s">
        <v>5493</v>
      </c>
      <c r="Q2200" s="2"/>
    </row>
    <row r="2201" spans="1:17" x14ac:dyDescent="0.25">
      <c r="A2201" s="33" t="str">
        <f t="shared" si="102"/>
        <v>2960003440</v>
      </c>
      <c r="B2201" s="33" t="s">
        <v>2411</v>
      </c>
      <c r="C2201" s="33" t="s">
        <v>5370</v>
      </c>
      <c r="D2201" s="9" t="str">
        <f t="shared" si="103"/>
        <v>296003440</v>
      </c>
      <c r="E2201" s="34">
        <v>29600</v>
      </c>
      <c r="F2201" s="34">
        <v>3440</v>
      </c>
      <c r="G2201" s="9" t="str">
        <f>VLOOKUP(B2201,'[1]Business Unit Lookup'!A:B,2,FALSE)</f>
        <v>VA Highlands Community College</v>
      </c>
      <c r="H2201" s="33" t="str">
        <f>VLOOKUP(C2201,'[1]Fund Lookup'!B:C,2,FALSE)</f>
        <v>EduStabFund-Students-COVID-19</v>
      </c>
      <c r="I2201" s="35" t="s">
        <v>2307</v>
      </c>
      <c r="J2201" s="33" t="str">
        <f>VLOOKUP(I2201,'[1]Table B'!A:B,2,FALSE)</f>
        <v>CU-HE-Non-specific Activity</v>
      </c>
      <c r="K2201" s="9" t="str">
        <f t="shared" si="104"/>
        <v>500-CU-HE-Non-specific Activity</v>
      </c>
      <c r="L2201" s="9" t="str">
        <f>IFERROR(VLOOKUP(A2201,'[1]VAC as of March 2024'!A:K,11,FALSE),"No")</f>
        <v>No</v>
      </c>
      <c r="M2201" s="9" t="s">
        <v>5493</v>
      </c>
      <c r="Q2201" s="2"/>
    </row>
    <row r="2202" spans="1:17" x14ac:dyDescent="0.25">
      <c r="A2202" s="33" t="str">
        <f t="shared" si="102"/>
        <v>2960003460</v>
      </c>
      <c r="B2202" s="41" t="s">
        <v>2411</v>
      </c>
      <c r="C2202" s="36" t="s">
        <v>8470</v>
      </c>
      <c r="D2202" s="9" t="str">
        <f t="shared" si="103"/>
        <v>296003460</v>
      </c>
      <c r="E2202" s="41">
        <v>29600</v>
      </c>
      <c r="F2202" s="37">
        <v>3460</v>
      </c>
      <c r="G2202" s="9" t="str">
        <f>VLOOKUP(B2202,'[1]Business Unit Lookup'!A:B,2,FALSE)</f>
        <v>VA Highlands Community College</v>
      </c>
      <c r="H2202" s="33" t="str">
        <f>VLOOKUP(C2202,'[1]Fund Lookup'!B:C,2,FALSE)</f>
        <v>Innovative internship Fund</v>
      </c>
      <c r="I2202" s="35" t="s">
        <v>2307</v>
      </c>
      <c r="J2202" s="33" t="str">
        <f>VLOOKUP(I2202,'[1]Table B'!A:B,2,FALSE)</f>
        <v>CU-HE-Non-specific Activity</v>
      </c>
      <c r="K2202" s="9" t="str">
        <f t="shared" si="104"/>
        <v>500-CU-HE-Non-specific Activity</v>
      </c>
      <c r="L2202" s="9" t="str">
        <f>IFERROR(VLOOKUP(A2202,'[1]VAC as of March 2024'!A:K,11,FALSE),"No")</f>
        <v>No</v>
      </c>
      <c r="M2202" s="38" t="s">
        <v>2240</v>
      </c>
      <c r="O2202" s="38"/>
      <c r="P2202" s="38"/>
      <c r="Q2202" s="2"/>
    </row>
    <row r="2203" spans="1:17" x14ac:dyDescent="0.25">
      <c r="A2203" s="33" t="str">
        <f t="shared" si="102"/>
        <v>2960003490</v>
      </c>
      <c r="B2203" s="41" t="s">
        <v>2411</v>
      </c>
      <c r="C2203" s="36" t="s">
        <v>8475</v>
      </c>
      <c r="D2203" s="9" t="str">
        <f t="shared" si="103"/>
        <v>296003490</v>
      </c>
      <c r="E2203" s="41">
        <v>29600</v>
      </c>
      <c r="F2203" s="37">
        <v>3490</v>
      </c>
      <c r="G2203" s="9" t="str">
        <f>VLOOKUP(B2203,'[1]Business Unit Lookup'!A:B,2,FALSE)</f>
        <v>VA Highlands Community College</v>
      </c>
      <c r="H2203" s="33" t="str">
        <f>VLOOKUP(C2203,'[1]Fund Lookup'!B:C,2,FALSE)</f>
        <v>NewEconomyWrkfrcCrdntlGrntFnd</v>
      </c>
      <c r="I2203" s="35" t="s">
        <v>2307</v>
      </c>
      <c r="J2203" s="33" t="str">
        <f>VLOOKUP(I2203,'[1]Table B'!A:B,2,FALSE)</f>
        <v>CU-HE-Non-specific Activity</v>
      </c>
      <c r="K2203" s="9" t="str">
        <f t="shared" si="104"/>
        <v>500-CU-HE-Non-specific Activity</v>
      </c>
      <c r="L2203" s="9" t="str">
        <f>IFERROR(VLOOKUP(A2203,'[1]VAC as of March 2024'!A:K,11,FALSE),"No")</f>
        <v>No</v>
      </c>
      <c r="M2203" s="38" t="s">
        <v>2240</v>
      </c>
      <c r="O2203" s="38"/>
      <c r="P2203" s="38"/>
      <c r="Q2203" s="2"/>
    </row>
    <row r="2204" spans="1:17" x14ac:dyDescent="0.25">
      <c r="A2204" s="33" t="str">
        <f t="shared" si="102"/>
        <v>2960003690</v>
      </c>
      <c r="B2204" s="33" t="s">
        <v>2411</v>
      </c>
      <c r="C2204" s="33" t="s">
        <v>5373</v>
      </c>
      <c r="D2204" s="9" t="str">
        <f t="shared" si="103"/>
        <v>296003690</v>
      </c>
      <c r="E2204" s="34">
        <v>29600</v>
      </c>
      <c r="F2204" s="34">
        <v>3690</v>
      </c>
      <c r="G2204" s="9" t="str">
        <f>VLOOKUP(B2204,'[1]Business Unit Lookup'!A:B,2,FALSE)</f>
        <v>VA Highlands Community College</v>
      </c>
      <c r="H2204" s="33" t="str">
        <f>VLOOKUP(C2204,'[1]Fund Lookup'!B:C,2,FALSE)</f>
        <v>EduStabFund-Institutn-COVID-19</v>
      </c>
      <c r="I2204" s="35" t="s">
        <v>2307</v>
      </c>
      <c r="J2204" s="33" t="str">
        <f>VLOOKUP(I2204,'[1]Table B'!A:B,2,FALSE)</f>
        <v>CU-HE-Non-specific Activity</v>
      </c>
      <c r="K2204" s="9" t="str">
        <f t="shared" si="104"/>
        <v>500-CU-HE-Non-specific Activity</v>
      </c>
      <c r="L2204" s="9" t="str">
        <f>IFERROR(VLOOKUP(A2204,'[1]VAC as of March 2024'!A:K,11,FALSE),"No")</f>
        <v>No</v>
      </c>
      <c r="M2204" s="9" t="s">
        <v>5493</v>
      </c>
      <c r="Q2204" s="2"/>
    </row>
    <row r="2205" spans="1:17" x14ac:dyDescent="0.25">
      <c r="A2205" s="33" t="str">
        <f t="shared" si="102"/>
        <v>2960003860</v>
      </c>
      <c r="B2205" s="33" t="s">
        <v>2411</v>
      </c>
      <c r="C2205" s="33" t="s">
        <v>863</v>
      </c>
      <c r="D2205" s="9" t="str">
        <f t="shared" si="103"/>
        <v>296003860</v>
      </c>
      <c r="E2205" s="34">
        <v>29600</v>
      </c>
      <c r="F2205" s="34">
        <v>3860</v>
      </c>
      <c r="G2205" s="9" t="str">
        <f>VLOOKUP(B2205,'[1]Business Unit Lookup'!A:B,2,FALSE)</f>
        <v>VA Highlands Community College</v>
      </c>
      <c r="H2205" s="33" t="str">
        <f>VLOOKUP(C2205,'[1]Fund Lookup'!B:C,2,FALSE)</f>
        <v>Rcycl Matl Sale-Non-Gen/Fed-HE</v>
      </c>
      <c r="I2205" s="35" t="s">
        <v>2307</v>
      </c>
      <c r="J2205" s="33" t="str">
        <f>VLOOKUP(I2205,'[1]Table B'!A:B,2,FALSE)</f>
        <v>CU-HE-Non-specific Activity</v>
      </c>
      <c r="K2205" s="9" t="str">
        <f t="shared" si="104"/>
        <v>500-CU-HE-Non-specific Activity</v>
      </c>
      <c r="L2205" s="9" t="str">
        <f>IFERROR(VLOOKUP(A2205,'[1]VAC as of March 2024'!A:K,11,FALSE),"No")</f>
        <v>No</v>
      </c>
      <c r="M2205" s="9" t="s">
        <v>2240</v>
      </c>
      <c r="Q2205" s="2"/>
    </row>
    <row r="2206" spans="1:17" x14ac:dyDescent="0.25">
      <c r="A2206" s="33" t="str">
        <f t="shared" si="102"/>
        <v>2960003870</v>
      </c>
      <c r="B2206" s="33" t="s">
        <v>2411</v>
      </c>
      <c r="C2206" s="33" t="s">
        <v>865</v>
      </c>
      <c r="D2206" s="9" t="str">
        <f t="shared" si="103"/>
        <v>296003870</v>
      </c>
      <c r="E2206" s="34">
        <v>29600</v>
      </c>
      <c r="F2206" s="34">
        <v>3870</v>
      </c>
      <c r="G2206" s="9" t="str">
        <f>VLOOKUP(B2206,'[1]Business Unit Lookup'!A:B,2,FALSE)</f>
        <v>VA Highlands Community College</v>
      </c>
      <c r="H2206" s="33" t="str">
        <f>VLOOKUP(C2206,'[1]Fund Lookup'!B:C,2,FALSE)</f>
        <v>Srplus Supp&amp;Equip Sales-Gen-HE</v>
      </c>
      <c r="I2206" s="35" t="s">
        <v>2307</v>
      </c>
      <c r="J2206" s="33" t="str">
        <f>VLOOKUP(I2206,'[1]Table B'!A:B,2,FALSE)</f>
        <v>CU-HE-Non-specific Activity</v>
      </c>
      <c r="K2206" s="9" t="str">
        <f t="shared" si="104"/>
        <v>500-CU-HE-Non-specific Activity</v>
      </c>
      <c r="L2206" s="9" t="str">
        <f>IFERROR(VLOOKUP(A2206,'[1]VAC as of March 2024'!A:K,11,FALSE),"No")</f>
        <v>No</v>
      </c>
      <c r="M2206" s="9" t="s">
        <v>2240</v>
      </c>
      <c r="Q2206" s="2"/>
    </row>
    <row r="2207" spans="1:17" x14ac:dyDescent="0.25">
      <c r="A2207" s="33" t="str">
        <f t="shared" si="102"/>
        <v>2960003900</v>
      </c>
      <c r="B2207" s="33" t="s">
        <v>2411</v>
      </c>
      <c r="C2207" s="33" t="s">
        <v>874</v>
      </c>
      <c r="D2207" s="9" t="str">
        <f t="shared" si="103"/>
        <v>296003900</v>
      </c>
      <c r="E2207" s="34">
        <v>29600</v>
      </c>
      <c r="F2207" s="34">
        <v>3900</v>
      </c>
      <c r="G2207" s="9" t="str">
        <f>VLOOKUP(B2207,'[1]Business Unit Lookup'!A:B,2,FALSE)</f>
        <v>VA Highlands Community College</v>
      </c>
      <c r="H2207" s="33" t="str">
        <f>VLOOKUP(C2207,'[1]Fund Lookup'!B:C,2,FALSE)</f>
        <v>Insurance Recovery - Higher Ed</v>
      </c>
      <c r="I2207" s="35" t="s">
        <v>2307</v>
      </c>
      <c r="J2207" s="33" t="str">
        <f>VLOOKUP(I2207,'[1]Table B'!A:B,2,FALSE)</f>
        <v>CU-HE-Non-specific Activity</v>
      </c>
      <c r="K2207" s="9" t="str">
        <f t="shared" si="104"/>
        <v>500-CU-HE-Non-specific Activity</v>
      </c>
      <c r="L2207" s="9" t="str">
        <f>IFERROR(VLOOKUP(A2207,'[1]VAC as of March 2024'!A:K,11,FALSE),"No")</f>
        <v>No</v>
      </c>
      <c r="M2207" s="9" t="s">
        <v>2240</v>
      </c>
      <c r="Q2207" s="2"/>
    </row>
    <row r="2208" spans="1:17" x14ac:dyDescent="0.25">
      <c r="A2208" s="33" t="str">
        <f t="shared" si="102"/>
        <v>2970001000</v>
      </c>
      <c r="B2208" s="33" t="s">
        <v>2412</v>
      </c>
      <c r="C2208" s="33" t="s">
        <v>1</v>
      </c>
      <c r="D2208" s="9" t="str">
        <f t="shared" si="103"/>
        <v>297001000</v>
      </c>
      <c r="E2208" s="34">
        <v>29700</v>
      </c>
      <c r="F2208" s="34">
        <v>1000</v>
      </c>
      <c r="G2208" s="9" t="str">
        <f>VLOOKUP(B2208,'[1]Business Unit Lookup'!A:B,2,FALSE)</f>
        <v>Germanna Community College</v>
      </c>
      <c r="H2208" s="33" t="str">
        <f>VLOOKUP(C2208,'[1]Fund Lookup'!B:C,2,FALSE)</f>
        <v>General Fund</v>
      </c>
      <c r="I2208" s="35" t="s">
        <v>2236</v>
      </c>
      <c r="J2208" s="33" t="str">
        <f>VLOOKUP(I2208,'[1]Table B'!A:B,2,FALSE)</f>
        <v>General</v>
      </c>
      <c r="K2208" s="9" t="str">
        <f t="shared" si="104"/>
        <v>100-General</v>
      </c>
      <c r="L2208" s="9" t="str">
        <f>IFERROR(VLOOKUP(A2208,'[1]VAC as of March 2024'!A:K,11,FALSE),"No")</f>
        <v>No</v>
      </c>
      <c r="M2208" s="9" t="s">
        <v>2237</v>
      </c>
      <c r="O2208" s="33" t="s">
        <v>2240</v>
      </c>
      <c r="P2208" s="33" t="s">
        <v>6061</v>
      </c>
      <c r="Q2208" s="2" t="str">
        <f>VLOOKUP(P2208,'[1]Table E'!A:C,3,FALSE)</f>
        <v>Unassigned</v>
      </c>
    </row>
    <row r="2209" spans="1:17" x14ac:dyDescent="0.25">
      <c r="A2209" s="33" t="str">
        <f t="shared" si="102"/>
        <v>2970003000</v>
      </c>
      <c r="B2209" s="33" t="s">
        <v>2412</v>
      </c>
      <c r="C2209" s="33" t="s">
        <v>772</v>
      </c>
      <c r="D2209" s="9" t="str">
        <f t="shared" si="103"/>
        <v>297003000</v>
      </c>
      <c r="E2209" s="34">
        <v>29700</v>
      </c>
      <c r="F2209" s="34">
        <v>3000</v>
      </c>
      <c r="G2209" s="9" t="str">
        <f>VLOOKUP(B2209,'[1]Business Unit Lookup'!A:B,2,FALSE)</f>
        <v>Germanna Community College</v>
      </c>
      <c r="H2209" s="33" t="str">
        <f>VLOOKUP(C2209,'[1]Fund Lookup'!B:C,2,FALSE)</f>
        <v>Higher Education Operating</v>
      </c>
      <c r="I2209" s="35" t="s">
        <v>2307</v>
      </c>
      <c r="J2209" s="33" t="str">
        <f>VLOOKUP(I2209,'[1]Table B'!A:B,2,FALSE)</f>
        <v>CU-HE-Non-specific Activity</v>
      </c>
      <c r="K2209" s="9" t="str">
        <f t="shared" si="104"/>
        <v>500-CU-HE-Non-specific Activity</v>
      </c>
      <c r="L2209" s="9" t="str">
        <f>IFERROR(VLOOKUP(A2209,'[1]VAC as of March 2024'!A:K,11,FALSE),"No")</f>
        <v>No</v>
      </c>
      <c r="M2209" s="9" t="s">
        <v>2240</v>
      </c>
      <c r="Q2209" s="2"/>
    </row>
    <row r="2210" spans="1:17" x14ac:dyDescent="0.25">
      <c r="A2210" s="33" t="str">
        <f t="shared" si="102"/>
        <v>2970003010</v>
      </c>
      <c r="B2210" s="33" t="s">
        <v>2412</v>
      </c>
      <c r="C2210" s="33" t="s">
        <v>775</v>
      </c>
      <c r="D2210" s="9" t="str">
        <f t="shared" si="103"/>
        <v>297003010</v>
      </c>
      <c r="E2210" s="34">
        <v>29700</v>
      </c>
      <c r="F2210" s="34">
        <v>3010</v>
      </c>
      <c r="G2210" s="9" t="str">
        <f>VLOOKUP(B2210,'[1]Business Unit Lookup'!A:B,2,FALSE)</f>
        <v>Germanna Community College</v>
      </c>
      <c r="H2210" s="33" t="str">
        <f>VLOOKUP(C2210,'[1]Fund Lookup'!B:C,2,FALSE)</f>
        <v>Higher Education Federal</v>
      </c>
      <c r="I2210" s="35" t="s">
        <v>2307</v>
      </c>
      <c r="J2210" s="33" t="str">
        <f>VLOOKUP(I2210,'[1]Table B'!A:B,2,FALSE)</f>
        <v>CU-HE-Non-specific Activity</v>
      </c>
      <c r="K2210" s="9" t="str">
        <f t="shared" si="104"/>
        <v>500-CU-HE-Non-specific Activity</v>
      </c>
      <c r="L2210" s="9" t="str">
        <f>IFERROR(VLOOKUP(A2210,'[1]VAC as of March 2024'!A:K,11,FALSE),"No")</f>
        <v>No</v>
      </c>
      <c r="M2210" s="9" t="s">
        <v>2248</v>
      </c>
      <c r="Q2210" s="2"/>
    </row>
    <row r="2211" spans="1:17" x14ac:dyDescent="0.25">
      <c r="A2211" s="33" t="str">
        <f t="shared" si="102"/>
        <v>2970003020</v>
      </c>
      <c r="B2211" s="33" t="s">
        <v>2412</v>
      </c>
      <c r="C2211" s="33" t="s">
        <v>778</v>
      </c>
      <c r="D2211" s="9" t="str">
        <f t="shared" si="103"/>
        <v>297003020</v>
      </c>
      <c r="E2211" s="34">
        <v>29700</v>
      </c>
      <c r="F2211" s="34">
        <v>3020</v>
      </c>
      <c r="G2211" s="9" t="str">
        <f>VLOOKUP(B2211,'[1]Business Unit Lookup'!A:B,2,FALSE)</f>
        <v>Germanna Community College</v>
      </c>
      <c r="H2211" s="33" t="str">
        <f>VLOOKUP(C2211,'[1]Fund Lookup'!B:C,2,FALSE)</f>
        <v>Foundation/Othr Grants/Cntrcts</v>
      </c>
      <c r="I2211" s="35" t="s">
        <v>2307</v>
      </c>
      <c r="J2211" s="33" t="str">
        <f>VLOOKUP(I2211,'[1]Table B'!A:B,2,FALSE)</f>
        <v>CU-HE-Non-specific Activity</v>
      </c>
      <c r="K2211" s="9" t="str">
        <f t="shared" si="104"/>
        <v>500-CU-HE-Non-specific Activity</v>
      </c>
      <c r="L2211" s="9" t="str">
        <f>IFERROR(VLOOKUP(A2211,'[1]VAC as of March 2024'!A:K,11,FALSE),"No")</f>
        <v>No</v>
      </c>
      <c r="M2211" s="9" t="s">
        <v>2248</v>
      </c>
      <c r="Q2211" s="2"/>
    </row>
    <row r="2212" spans="1:17" x14ac:dyDescent="0.25">
      <c r="A2212" s="33" t="str">
        <f t="shared" si="102"/>
        <v>2970003030</v>
      </c>
      <c r="B2212" s="33" t="s">
        <v>2412</v>
      </c>
      <c r="C2212" s="33" t="s">
        <v>780</v>
      </c>
      <c r="D2212" s="9" t="str">
        <f t="shared" si="103"/>
        <v>297003030</v>
      </c>
      <c r="E2212" s="34">
        <v>29700</v>
      </c>
      <c r="F2212" s="34">
        <v>3030</v>
      </c>
      <c r="G2212" s="9" t="str">
        <f>VLOOKUP(B2212,'[1]Business Unit Lookup'!A:B,2,FALSE)</f>
        <v>Germanna Community College</v>
      </c>
      <c r="H2212" s="33" t="str">
        <f>VLOOKUP(C2212,'[1]Fund Lookup'!B:C,2,FALSE)</f>
        <v>Indirect Cost Recovery</v>
      </c>
      <c r="I2212" s="35" t="s">
        <v>2307</v>
      </c>
      <c r="J2212" s="33" t="str">
        <f>VLOOKUP(I2212,'[1]Table B'!A:B,2,FALSE)</f>
        <v>CU-HE-Non-specific Activity</v>
      </c>
      <c r="K2212" s="9" t="str">
        <f t="shared" si="104"/>
        <v>500-CU-HE-Non-specific Activity</v>
      </c>
      <c r="L2212" s="9" t="str">
        <f>IFERROR(VLOOKUP(A2212,'[1]VAC as of March 2024'!A:K,11,FALSE),"No")</f>
        <v>No</v>
      </c>
      <c r="M2212" s="9" t="s">
        <v>2240</v>
      </c>
      <c r="Q2212" s="2"/>
    </row>
    <row r="2213" spans="1:17" x14ac:dyDescent="0.25">
      <c r="A2213" s="33" t="str">
        <f t="shared" si="102"/>
        <v>2970003040</v>
      </c>
      <c r="B2213" s="87" t="s">
        <v>2412</v>
      </c>
      <c r="C2213" s="36" t="s">
        <v>8347</v>
      </c>
      <c r="D2213" s="9" t="str">
        <f t="shared" si="103"/>
        <v>297003040</v>
      </c>
      <c r="E2213" s="87">
        <v>29700</v>
      </c>
      <c r="F2213" s="37">
        <v>3040</v>
      </c>
      <c r="G2213" s="9" t="str">
        <f>VLOOKUP(B2213,'[1]Business Unit Lookup'!A:B,2,FALSE)</f>
        <v>Germanna Community College</v>
      </c>
      <c r="H2213" s="33" t="str">
        <f>VLOOKUP(C2213,'[1]Fund Lookup'!B:C,2,FALSE)</f>
        <v>Institutional Reserve Fund</v>
      </c>
      <c r="I2213" s="35" t="s">
        <v>2307</v>
      </c>
      <c r="J2213" s="33" t="str">
        <f>VLOOKUP(I2213,'[1]Table B'!A:B,2,FALSE)</f>
        <v>CU-HE-Non-specific Activity</v>
      </c>
      <c r="K2213" s="9" t="str">
        <f t="shared" si="104"/>
        <v>500-CU-HE-Non-specific Activity</v>
      </c>
      <c r="L2213" s="9" t="str">
        <f>IFERROR(VLOOKUP(A2213,'[1]VAC as of March 2024'!A:K,11,FALSE),"No")</f>
        <v>No</v>
      </c>
      <c r="M2213" s="37" t="s">
        <v>2240</v>
      </c>
      <c r="O2213" s="38"/>
      <c r="P2213" s="38"/>
      <c r="Q2213" s="2"/>
    </row>
    <row r="2214" spans="1:17" x14ac:dyDescent="0.25">
      <c r="A2214" s="33" t="str">
        <f t="shared" si="102"/>
        <v>2970003060</v>
      </c>
      <c r="B2214" s="33" t="s">
        <v>2412</v>
      </c>
      <c r="C2214" s="33" t="s">
        <v>785</v>
      </c>
      <c r="D2214" s="9" t="str">
        <f t="shared" si="103"/>
        <v>297003060</v>
      </c>
      <c r="E2214" s="34">
        <v>29700</v>
      </c>
      <c r="F2214" s="34">
        <v>3060</v>
      </c>
      <c r="G2214" s="9" t="str">
        <f>VLOOKUP(B2214,'[1]Business Unit Lookup'!A:B,2,FALSE)</f>
        <v>Germanna Community College</v>
      </c>
      <c r="H2214" s="33" t="str">
        <f>VLOOKUP(C2214,'[1]Fund Lookup'!B:C,2,FALSE)</f>
        <v>Auxiliary Enterprise</v>
      </c>
      <c r="I2214" s="35" t="s">
        <v>2307</v>
      </c>
      <c r="J2214" s="33" t="str">
        <f>VLOOKUP(I2214,'[1]Table B'!A:B,2,FALSE)</f>
        <v>CU-HE-Non-specific Activity</v>
      </c>
      <c r="K2214" s="9" t="str">
        <f t="shared" si="104"/>
        <v>500-CU-HE-Non-specific Activity</v>
      </c>
      <c r="L2214" s="9" t="str">
        <f>IFERROR(VLOOKUP(A2214,'[1]VAC as of March 2024'!A:K,11,FALSE),"No")</f>
        <v>No</v>
      </c>
      <c r="M2214" s="9" t="s">
        <v>2240</v>
      </c>
      <c r="Q2214" s="2"/>
    </row>
    <row r="2215" spans="1:17" x14ac:dyDescent="0.25">
      <c r="A2215" s="33" t="str">
        <f t="shared" si="102"/>
        <v>2970003080</v>
      </c>
      <c r="B2215" s="33" t="s">
        <v>2412</v>
      </c>
      <c r="C2215" s="33" t="s">
        <v>790</v>
      </c>
      <c r="D2215" s="9" t="str">
        <f t="shared" si="103"/>
        <v>297003080</v>
      </c>
      <c r="E2215" s="34">
        <v>29700</v>
      </c>
      <c r="F2215" s="34">
        <v>3080</v>
      </c>
      <c r="G2215" s="9" t="str">
        <f>VLOOKUP(B2215,'[1]Business Unit Lookup'!A:B,2,FALSE)</f>
        <v>Germanna Community College</v>
      </c>
      <c r="H2215" s="33" t="str">
        <f>VLOOKUP(C2215,'[1]Fund Lookup'!B:C,2,FALSE)</f>
        <v>Work Study</v>
      </c>
      <c r="I2215" s="35" t="s">
        <v>2307</v>
      </c>
      <c r="J2215" s="33" t="str">
        <f>VLOOKUP(I2215,'[1]Table B'!A:B,2,FALSE)</f>
        <v>CU-HE-Non-specific Activity</v>
      </c>
      <c r="K2215" s="9" t="str">
        <f t="shared" si="104"/>
        <v>500-CU-HE-Non-specific Activity</v>
      </c>
      <c r="L2215" s="9" t="str">
        <f>IFERROR(VLOOKUP(A2215,'[1]VAC as of March 2024'!A:K,11,FALSE),"No")</f>
        <v>No</v>
      </c>
      <c r="M2215" s="9" t="s">
        <v>2248</v>
      </c>
      <c r="Q2215" s="2"/>
    </row>
    <row r="2216" spans="1:17" x14ac:dyDescent="0.25">
      <c r="A2216" s="33" t="str">
        <f t="shared" si="102"/>
        <v>2970003170</v>
      </c>
      <c r="B2216" s="33" t="s">
        <v>2412</v>
      </c>
      <c r="C2216" s="33" t="s">
        <v>809</v>
      </c>
      <c r="D2216" s="9" t="str">
        <f t="shared" si="103"/>
        <v>297003170</v>
      </c>
      <c r="E2216" s="34">
        <v>29700</v>
      </c>
      <c r="F2216" s="34">
        <v>3170</v>
      </c>
      <c r="G2216" s="9" t="str">
        <f>VLOOKUP(B2216,'[1]Business Unit Lookup'!A:B,2,FALSE)</f>
        <v>Germanna Community College</v>
      </c>
      <c r="H2216" s="33" t="str">
        <f>VLOOKUP(C2216,'[1]Fund Lookup'!B:C,2,FALSE)</f>
        <v>Student Financial Assistance</v>
      </c>
      <c r="I2216" s="35" t="s">
        <v>2307</v>
      </c>
      <c r="J2216" s="33" t="str">
        <f>VLOOKUP(I2216,'[1]Table B'!A:B,2,FALSE)</f>
        <v>CU-HE-Non-specific Activity</v>
      </c>
      <c r="K2216" s="9" t="str">
        <f t="shared" si="104"/>
        <v>500-CU-HE-Non-specific Activity</v>
      </c>
      <c r="L2216" s="9" t="str">
        <f>IFERROR(VLOOKUP(A2216,'[1]VAC as of March 2024'!A:K,11,FALSE),"No")</f>
        <v>No</v>
      </c>
      <c r="M2216" s="9" t="s">
        <v>2240</v>
      </c>
      <c r="Q2216" s="2"/>
    </row>
    <row r="2217" spans="1:17" x14ac:dyDescent="0.25">
      <c r="A2217" s="33" t="str">
        <f t="shared" si="102"/>
        <v>2970003190</v>
      </c>
      <c r="B2217" s="33" t="s">
        <v>2412</v>
      </c>
      <c r="C2217" s="33" t="s">
        <v>811</v>
      </c>
      <c r="D2217" s="9" t="str">
        <f t="shared" si="103"/>
        <v>297003190</v>
      </c>
      <c r="E2217" s="34">
        <v>29700</v>
      </c>
      <c r="F2217" s="34">
        <v>3190</v>
      </c>
      <c r="G2217" s="9" t="str">
        <f>VLOOKUP(B2217,'[1]Business Unit Lookup'!A:B,2,FALSE)</f>
        <v>Germanna Community College</v>
      </c>
      <c r="H2217" s="33" t="str">
        <f>VLOOKUP(C2217,'[1]Fund Lookup'!B:C,2,FALSE)</f>
        <v>Workforce Development Program</v>
      </c>
      <c r="I2217" s="35" t="s">
        <v>2307</v>
      </c>
      <c r="J2217" s="33" t="str">
        <f>VLOOKUP(I2217,'[1]Table B'!A:B,2,FALSE)</f>
        <v>CU-HE-Non-specific Activity</v>
      </c>
      <c r="K2217" s="9" t="str">
        <f t="shared" si="104"/>
        <v>500-CU-HE-Non-specific Activity</v>
      </c>
      <c r="L2217" s="9" t="str">
        <f>IFERROR(VLOOKUP(A2217,'[1]VAC as of March 2024'!A:K,11,FALSE),"No")</f>
        <v>No</v>
      </c>
      <c r="M2217" s="9" t="s">
        <v>2240</v>
      </c>
      <c r="Q2217" s="2"/>
    </row>
    <row r="2218" spans="1:17" ht="15.75" x14ac:dyDescent="0.25">
      <c r="A2218" s="33" t="str">
        <f t="shared" si="102"/>
        <v>2970003210</v>
      </c>
      <c r="B2218" s="43" t="s">
        <v>2412</v>
      </c>
      <c r="C2218" s="36" t="s">
        <v>6135</v>
      </c>
      <c r="D2218" s="9" t="str">
        <f t="shared" si="103"/>
        <v>297003210</v>
      </c>
      <c r="E2218" s="44">
        <v>29700</v>
      </c>
      <c r="F2218" s="37">
        <v>3210</v>
      </c>
      <c r="G2218" s="9" t="str">
        <f>VLOOKUP(B2218,'[1]Business Unit Lookup'!A:B,2,FALSE)</f>
        <v>Germanna Community College</v>
      </c>
      <c r="H2218" s="33" t="str">
        <f>VLOOKUP(C2218,'[1]Fund Lookup'!B:C,2,FALSE)</f>
        <v>ARP-CrvStLoclFisRecFd-COVID-19</v>
      </c>
      <c r="I2218" s="35" t="s">
        <v>2307</v>
      </c>
      <c r="J2218" s="33" t="str">
        <f>VLOOKUP(I2218,'[1]Table B'!A:B,2,FALSE)</f>
        <v>CU-HE-Non-specific Activity</v>
      </c>
      <c r="K2218" s="9" t="str">
        <f t="shared" si="104"/>
        <v>500-CU-HE-Non-specific Activity</v>
      </c>
      <c r="L2218" s="9" t="str">
        <f>IFERROR(VLOOKUP(A2218,'[1]VAC as of March 2024'!A:K,11,FALSE),"No")</f>
        <v>No</v>
      </c>
      <c r="M2218" s="38" t="s">
        <v>5493</v>
      </c>
      <c r="O2218" s="38"/>
      <c r="P2218" s="38"/>
      <c r="Q2218" s="2"/>
    </row>
    <row r="2219" spans="1:17" x14ac:dyDescent="0.25">
      <c r="A2219" s="33" t="str">
        <f t="shared" si="102"/>
        <v>2970003230</v>
      </c>
      <c r="B2219" s="33" t="s">
        <v>2412</v>
      </c>
      <c r="C2219" s="33" t="s">
        <v>6136</v>
      </c>
      <c r="D2219" s="9" t="str">
        <f t="shared" si="103"/>
        <v>297003230</v>
      </c>
      <c r="E2219" s="34">
        <v>29700</v>
      </c>
      <c r="F2219" s="34">
        <v>3230</v>
      </c>
      <c r="G2219" s="9" t="str">
        <f>VLOOKUP(B2219,'[1]Business Unit Lookup'!A:B,2,FALSE)</f>
        <v>Germanna Community College</v>
      </c>
      <c r="H2219" s="33" t="str">
        <f>VLOOKUP(C2219,'[1]Fund Lookup'!B:C,2,FALSE)</f>
        <v>Epi&amp;LabCpctyInfctsDis-COVID-19</v>
      </c>
      <c r="I2219" s="35" t="s">
        <v>2307</v>
      </c>
      <c r="J2219" s="33" t="str">
        <f>VLOOKUP(I2219,'[1]Table B'!A:B,2,FALSE)</f>
        <v>CU-HE-Non-specific Activity</v>
      </c>
      <c r="K2219" s="9" t="str">
        <f t="shared" si="104"/>
        <v>500-CU-HE-Non-specific Activity</v>
      </c>
      <c r="L2219" s="9" t="str">
        <f>IFERROR(VLOOKUP(A2219,'[1]VAC as of March 2024'!A:K,11,FALSE),"No")</f>
        <v>No</v>
      </c>
      <c r="M2219" s="9" t="s">
        <v>5493</v>
      </c>
      <c r="Q2219" s="2"/>
    </row>
    <row r="2220" spans="1:17" x14ac:dyDescent="0.25">
      <c r="A2220" s="33" t="str">
        <f t="shared" si="102"/>
        <v>2970003260</v>
      </c>
      <c r="B2220" s="36" t="s">
        <v>2412</v>
      </c>
      <c r="C2220" s="36" t="s">
        <v>8368</v>
      </c>
      <c r="D2220" s="9" t="str">
        <f t="shared" si="103"/>
        <v>297003260</v>
      </c>
      <c r="E2220" s="35">
        <v>29700</v>
      </c>
      <c r="F2220" s="37">
        <v>3260</v>
      </c>
      <c r="G2220" s="9" t="str">
        <f>VLOOKUP(B2220,'[1]Business Unit Lookup'!A:B,2,FALSE)</f>
        <v>Germanna Community College</v>
      </c>
      <c r="H2220" s="33" t="str">
        <f>VLOOKUP(C2220,'[1]Fund Lookup'!B:C,2,FALSE)</f>
        <v>Cllg Prtnrshp Labrtry Schl Fnd</v>
      </c>
      <c r="I2220" s="35" t="s">
        <v>2307</v>
      </c>
      <c r="J2220" s="33" t="str">
        <f>VLOOKUP(I2220,'[1]Table B'!A:B,2,FALSE)</f>
        <v>CU-HE-Non-specific Activity</v>
      </c>
      <c r="K2220" s="9" t="str">
        <f t="shared" si="104"/>
        <v>500-CU-HE-Non-specific Activity</v>
      </c>
      <c r="L2220" s="9" t="str">
        <f>IFERROR(VLOOKUP(A2220,'[1]VAC as of March 2024'!A:K,11,FALSE),"No")</f>
        <v>No</v>
      </c>
      <c r="M2220" s="38" t="s">
        <v>2240</v>
      </c>
      <c r="O2220" s="38"/>
      <c r="P2220" s="38"/>
      <c r="Q2220" s="2"/>
    </row>
    <row r="2221" spans="1:17" x14ac:dyDescent="0.25">
      <c r="A2221" s="33" t="str">
        <f t="shared" si="102"/>
        <v>2970003280</v>
      </c>
      <c r="B2221" s="33" t="s">
        <v>2412</v>
      </c>
      <c r="C2221" s="33" t="s">
        <v>5559</v>
      </c>
      <c r="D2221" s="9" t="str">
        <f t="shared" si="103"/>
        <v>297003280</v>
      </c>
      <c r="E2221" s="34">
        <v>29700</v>
      </c>
      <c r="F2221" s="34">
        <v>3280</v>
      </c>
      <c r="G2221" s="9" t="str">
        <f>VLOOKUP(B2221,'[1]Business Unit Lookup'!A:B,2,FALSE)</f>
        <v>Germanna Community College</v>
      </c>
      <c r="H2221" s="33" t="str">
        <f>VLOOKUP(C2221,'[1]Fund Lookup'!B:C,2,FALSE)</f>
        <v>CoronavrsEmrSpplFdPrg-COVID-19</v>
      </c>
      <c r="I2221" s="35" t="s">
        <v>2307</v>
      </c>
      <c r="J2221" s="33" t="str">
        <f>VLOOKUP(I2221,'[1]Table B'!A:B,2,FALSE)</f>
        <v>CU-HE-Non-specific Activity</v>
      </c>
      <c r="K2221" s="9" t="str">
        <f t="shared" si="104"/>
        <v>500-CU-HE-Non-specific Activity</v>
      </c>
      <c r="L2221" s="9" t="str">
        <f>IFERROR(VLOOKUP(A2221,'[1]VAC as of March 2024'!A:K,11,FALSE),"No")</f>
        <v>No</v>
      </c>
      <c r="M2221" s="9" t="s">
        <v>5493</v>
      </c>
      <c r="Q2221" s="2"/>
    </row>
    <row r="2222" spans="1:17" x14ac:dyDescent="0.25">
      <c r="A2222" s="33" t="str">
        <f t="shared" si="102"/>
        <v>2970003390</v>
      </c>
      <c r="B2222" s="33" t="s">
        <v>2412</v>
      </c>
      <c r="C2222" s="33" t="s">
        <v>5575</v>
      </c>
      <c r="D2222" s="9" t="str">
        <f t="shared" si="103"/>
        <v>297003390</v>
      </c>
      <c r="E2222" s="34">
        <v>29700</v>
      </c>
      <c r="F2222" s="34">
        <v>3390</v>
      </c>
      <c r="G2222" s="9" t="str">
        <f>VLOOKUP(B2222,'[1]Business Unit Lookup'!A:B,2,FALSE)</f>
        <v>Germanna Community College</v>
      </c>
      <c r="H2222" s="33" t="str">
        <f>VLOOKUP(C2222,'[1]Fund Lookup'!B:C,2,FALSE)</f>
        <v>Strngthning Inst Prgm-COVID-19</v>
      </c>
      <c r="I2222" s="35" t="s">
        <v>2307</v>
      </c>
      <c r="J2222" s="33" t="str">
        <f>VLOOKUP(I2222,'[1]Table B'!A:B,2,FALSE)</f>
        <v>CU-HE-Non-specific Activity</v>
      </c>
      <c r="K2222" s="9" t="str">
        <f t="shared" si="104"/>
        <v>500-CU-HE-Non-specific Activity</v>
      </c>
      <c r="L2222" s="9" t="str">
        <f>IFERROR(VLOOKUP(A2222,'[1]VAC as of March 2024'!A:K,11,FALSE),"No")</f>
        <v>No</v>
      </c>
      <c r="M2222" s="9" t="s">
        <v>5493</v>
      </c>
      <c r="Q2222" s="2"/>
    </row>
    <row r="2223" spans="1:17" x14ac:dyDescent="0.25">
      <c r="A2223" s="33" t="str">
        <f t="shared" si="102"/>
        <v>2970003410</v>
      </c>
      <c r="B2223" s="33" t="s">
        <v>2412</v>
      </c>
      <c r="C2223" s="33" t="s">
        <v>5581</v>
      </c>
      <c r="D2223" s="9" t="str">
        <f t="shared" si="103"/>
        <v>297003410</v>
      </c>
      <c r="E2223" s="34">
        <v>29700</v>
      </c>
      <c r="F2223" s="34">
        <v>3410</v>
      </c>
      <c r="G2223" s="9" t="str">
        <f>VLOOKUP(B2223,'[1]Business Unit Lookup'!A:B,2,FALSE)</f>
        <v>Germanna Community College</v>
      </c>
      <c r="H2223" s="33" t="str">
        <f>VLOOKUP(C2223,'[1]Fund Lookup'!B:C,2,FALSE)</f>
        <v>GEER Fund - COVID-19</v>
      </c>
      <c r="I2223" s="35" t="s">
        <v>2307</v>
      </c>
      <c r="J2223" s="33" t="str">
        <f>VLOOKUP(I2223,'[1]Table B'!A:B,2,FALSE)</f>
        <v>CU-HE-Non-specific Activity</v>
      </c>
      <c r="K2223" s="9" t="str">
        <f t="shared" si="104"/>
        <v>500-CU-HE-Non-specific Activity</v>
      </c>
      <c r="L2223" s="9" t="str">
        <f>IFERROR(VLOOKUP(A2223,'[1]VAC as of March 2024'!A:K,11,FALSE),"No")</f>
        <v>No</v>
      </c>
      <c r="M2223" s="9" t="s">
        <v>5493</v>
      </c>
      <c r="Q2223" s="2"/>
    </row>
    <row r="2224" spans="1:17" x14ac:dyDescent="0.25">
      <c r="A2224" s="33" t="str">
        <f t="shared" si="102"/>
        <v>2970003420</v>
      </c>
      <c r="B2224" s="33" t="s">
        <v>2412</v>
      </c>
      <c r="C2224" s="33" t="s">
        <v>5584</v>
      </c>
      <c r="D2224" s="9" t="str">
        <f t="shared" si="103"/>
        <v>297003420</v>
      </c>
      <c r="E2224" s="34">
        <v>29700</v>
      </c>
      <c r="F2224" s="34">
        <v>3420</v>
      </c>
      <c r="G2224" s="9" t="str">
        <f>VLOOKUP(B2224,'[1]Business Unit Lookup'!A:B,2,FALSE)</f>
        <v>Germanna Community College</v>
      </c>
      <c r="H2224" s="33" t="str">
        <f>VLOOKUP(C2224,'[1]Fund Lookup'!B:C,2,FALSE)</f>
        <v>Caresactrlffd-General-Covid-19</v>
      </c>
      <c r="I2224" s="35" t="s">
        <v>2307</v>
      </c>
      <c r="J2224" s="33" t="str">
        <f>VLOOKUP(I2224,'[1]Table B'!A:B,2,FALSE)</f>
        <v>CU-HE-Non-specific Activity</v>
      </c>
      <c r="K2224" s="9" t="str">
        <f t="shared" si="104"/>
        <v>500-CU-HE-Non-specific Activity</v>
      </c>
      <c r="L2224" s="9" t="str">
        <f>IFERROR(VLOOKUP(A2224,'[1]VAC as of March 2024'!A:K,11,FALSE),"No")</f>
        <v>No</v>
      </c>
      <c r="M2224" s="9" t="s">
        <v>5493</v>
      </c>
      <c r="Q2224" s="2"/>
    </row>
    <row r="2225" spans="1:17" x14ac:dyDescent="0.25">
      <c r="A2225" s="33" t="str">
        <f t="shared" si="102"/>
        <v>2970003440</v>
      </c>
      <c r="B2225" s="33" t="s">
        <v>2412</v>
      </c>
      <c r="C2225" s="33" t="s">
        <v>5370</v>
      </c>
      <c r="D2225" s="9" t="str">
        <f t="shared" si="103"/>
        <v>297003440</v>
      </c>
      <c r="E2225" s="34">
        <v>29700</v>
      </c>
      <c r="F2225" s="34">
        <v>3440</v>
      </c>
      <c r="G2225" s="9" t="str">
        <f>VLOOKUP(B2225,'[1]Business Unit Lookup'!A:B,2,FALSE)</f>
        <v>Germanna Community College</v>
      </c>
      <c r="H2225" s="33" t="str">
        <f>VLOOKUP(C2225,'[1]Fund Lookup'!B:C,2,FALSE)</f>
        <v>EduStabFund-Students-COVID-19</v>
      </c>
      <c r="I2225" s="35" t="s">
        <v>2307</v>
      </c>
      <c r="J2225" s="33" t="str">
        <f>VLOOKUP(I2225,'[1]Table B'!A:B,2,FALSE)</f>
        <v>CU-HE-Non-specific Activity</v>
      </c>
      <c r="K2225" s="9" t="str">
        <f t="shared" si="104"/>
        <v>500-CU-HE-Non-specific Activity</v>
      </c>
      <c r="L2225" s="9" t="str">
        <f>IFERROR(VLOOKUP(A2225,'[1]VAC as of March 2024'!A:K,11,FALSE),"No")</f>
        <v>No</v>
      </c>
      <c r="M2225" s="9" t="s">
        <v>5493</v>
      </c>
      <c r="Q2225" s="2"/>
    </row>
    <row r="2226" spans="1:17" x14ac:dyDescent="0.25">
      <c r="A2226" s="33" t="str">
        <f t="shared" si="102"/>
        <v>2970003460</v>
      </c>
      <c r="B2226" s="41" t="s">
        <v>2412</v>
      </c>
      <c r="C2226" s="36" t="s">
        <v>8470</v>
      </c>
      <c r="D2226" s="9" t="str">
        <f t="shared" si="103"/>
        <v>297003460</v>
      </c>
      <c r="E2226" s="41">
        <v>29700</v>
      </c>
      <c r="F2226" s="37">
        <v>3460</v>
      </c>
      <c r="G2226" s="9" t="str">
        <f>VLOOKUP(B2226,'[1]Business Unit Lookup'!A:B,2,FALSE)</f>
        <v>Germanna Community College</v>
      </c>
      <c r="H2226" s="33" t="str">
        <f>VLOOKUP(C2226,'[1]Fund Lookup'!B:C,2,FALSE)</f>
        <v>Innovative internship Fund</v>
      </c>
      <c r="I2226" s="35" t="s">
        <v>2307</v>
      </c>
      <c r="J2226" s="33" t="str">
        <f>VLOOKUP(I2226,'[1]Table B'!A:B,2,FALSE)</f>
        <v>CU-HE-Non-specific Activity</v>
      </c>
      <c r="K2226" s="9" t="str">
        <f t="shared" si="104"/>
        <v>500-CU-HE-Non-specific Activity</v>
      </c>
      <c r="L2226" s="9" t="str">
        <f>IFERROR(VLOOKUP(A2226,'[1]VAC as of March 2024'!A:K,11,FALSE),"No")</f>
        <v>No</v>
      </c>
      <c r="M2226" s="38" t="s">
        <v>2240</v>
      </c>
      <c r="O2226" s="38"/>
      <c r="P2226" s="38"/>
      <c r="Q2226" s="2"/>
    </row>
    <row r="2227" spans="1:17" x14ac:dyDescent="0.25">
      <c r="A2227" s="33" t="str">
        <f t="shared" si="102"/>
        <v>2970003490</v>
      </c>
      <c r="B2227" s="41" t="s">
        <v>2412</v>
      </c>
      <c r="C2227" s="36" t="s">
        <v>8475</v>
      </c>
      <c r="D2227" s="9" t="str">
        <f t="shared" si="103"/>
        <v>297003490</v>
      </c>
      <c r="E2227" s="41">
        <v>29700</v>
      </c>
      <c r="F2227" s="37">
        <v>3490</v>
      </c>
      <c r="G2227" s="9" t="str">
        <f>VLOOKUP(B2227,'[1]Business Unit Lookup'!A:B,2,FALSE)</f>
        <v>Germanna Community College</v>
      </c>
      <c r="H2227" s="33" t="str">
        <f>VLOOKUP(C2227,'[1]Fund Lookup'!B:C,2,FALSE)</f>
        <v>NewEconomyWrkfrcCrdntlGrntFnd</v>
      </c>
      <c r="I2227" s="35" t="s">
        <v>2307</v>
      </c>
      <c r="J2227" s="33" t="str">
        <f>VLOOKUP(I2227,'[1]Table B'!A:B,2,FALSE)</f>
        <v>CU-HE-Non-specific Activity</v>
      </c>
      <c r="K2227" s="9" t="str">
        <f t="shared" si="104"/>
        <v>500-CU-HE-Non-specific Activity</v>
      </c>
      <c r="L2227" s="9" t="str">
        <f>IFERROR(VLOOKUP(A2227,'[1]VAC as of March 2024'!A:K,11,FALSE),"No")</f>
        <v>No</v>
      </c>
      <c r="M2227" s="38" t="s">
        <v>2240</v>
      </c>
      <c r="O2227" s="38"/>
      <c r="P2227" s="38"/>
      <c r="Q2227" s="2"/>
    </row>
    <row r="2228" spans="1:17" x14ac:dyDescent="0.25">
      <c r="A2228" s="33" t="str">
        <f t="shared" si="102"/>
        <v>2970003690</v>
      </c>
      <c r="B2228" s="33" t="s">
        <v>2412</v>
      </c>
      <c r="C2228" s="33" t="s">
        <v>5373</v>
      </c>
      <c r="D2228" s="9" t="str">
        <f t="shared" si="103"/>
        <v>297003690</v>
      </c>
      <c r="E2228" s="34">
        <v>29700</v>
      </c>
      <c r="F2228" s="34">
        <v>3690</v>
      </c>
      <c r="G2228" s="9" t="str">
        <f>VLOOKUP(B2228,'[1]Business Unit Lookup'!A:B,2,FALSE)</f>
        <v>Germanna Community College</v>
      </c>
      <c r="H2228" s="33" t="str">
        <f>VLOOKUP(C2228,'[1]Fund Lookup'!B:C,2,FALSE)</f>
        <v>EduStabFund-Institutn-COVID-19</v>
      </c>
      <c r="I2228" s="35" t="s">
        <v>2307</v>
      </c>
      <c r="J2228" s="33" t="str">
        <f>VLOOKUP(I2228,'[1]Table B'!A:B,2,FALSE)</f>
        <v>CU-HE-Non-specific Activity</v>
      </c>
      <c r="K2228" s="9" t="str">
        <f t="shared" si="104"/>
        <v>500-CU-HE-Non-specific Activity</v>
      </c>
      <c r="L2228" s="9" t="str">
        <f>IFERROR(VLOOKUP(A2228,'[1]VAC as of March 2024'!A:K,11,FALSE),"No")</f>
        <v>No</v>
      </c>
      <c r="M2228" s="9" t="s">
        <v>5493</v>
      </c>
      <c r="Q2228" s="2"/>
    </row>
    <row r="2229" spans="1:17" x14ac:dyDescent="0.25">
      <c r="A2229" s="33" t="str">
        <f t="shared" si="102"/>
        <v>2970003860</v>
      </c>
      <c r="B2229" s="33" t="s">
        <v>2412</v>
      </c>
      <c r="C2229" s="33" t="s">
        <v>863</v>
      </c>
      <c r="D2229" s="9" t="str">
        <f t="shared" si="103"/>
        <v>297003860</v>
      </c>
      <c r="E2229" s="34">
        <v>29700</v>
      </c>
      <c r="F2229" s="34">
        <v>3860</v>
      </c>
      <c r="G2229" s="9" t="str">
        <f>VLOOKUP(B2229,'[1]Business Unit Lookup'!A:B,2,FALSE)</f>
        <v>Germanna Community College</v>
      </c>
      <c r="H2229" s="33" t="str">
        <f>VLOOKUP(C2229,'[1]Fund Lookup'!B:C,2,FALSE)</f>
        <v>Rcycl Matl Sale-Non-Gen/Fed-HE</v>
      </c>
      <c r="I2229" s="35" t="s">
        <v>2307</v>
      </c>
      <c r="J2229" s="33" t="str">
        <f>VLOOKUP(I2229,'[1]Table B'!A:B,2,FALSE)</f>
        <v>CU-HE-Non-specific Activity</v>
      </c>
      <c r="K2229" s="9" t="str">
        <f t="shared" si="104"/>
        <v>500-CU-HE-Non-specific Activity</v>
      </c>
      <c r="L2229" s="9" t="str">
        <f>IFERROR(VLOOKUP(A2229,'[1]VAC as of March 2024'!A:K,11,FALSE),"No")</f>
        <v>No</v>
      </c>
      <c r="M2229" s="9" t="s">
        <v>2240</v>
      </c>
      <c r="Q2229" s="2"/>
    </row>
    <row r="2230" spans="1:17" x14ac:dyDescent="0.25">
      <c r="A2230" s="33" t="str">
        <f t="shared" si="102"/>
        <v>2970003870</v>
      </c>
      <c r="B2230" s="33" t="s">
        <v>2412</v>
      </c>
      <c r="C2230" s="33" t="s">
        <v>865</v>
      </c>
      <c r="D2230" s="9" t="str">
        <f t="shared" si="103"/>
        <v>297003870</v>
      </c>
      <c r="E2230" s="34">
        <v>29700</v>
      </c>
      <c r="F2230" s="34">
        <v>3870</v>
      </c>
      <c r="G2230" s="9" t="str">
        <f>VLOOKUP(B2230,'[1]Business Unit Lookup'!A:B,2,FALSE)</f>
        <v>Germanna Community College</v>
      </c>
      <c r="H2230" s="33" t="str">
        <f>VLOOKUP(C2230,'[1]Fund Lookup'!B:C,2,FALSE)</f>
        <v>Srplus Supp&amp;Equip Sales-Gen-HE</v>
      </c>
      <c r="I2230" s="35" t="s">
        <v>2307</v>
      </c>
      <c r="J2230" s="33" t="str">
        <f>VLOOKUP(I2230,'[1]Table B'!A:B,2,FALSE)</f>
        <v>CU-HE-Non-specific Activity</v>
      </c>
      <c r="K2230" s="9" t="str">
        <f t="shared" si="104"/>
        <v>500-CU-HE-Non-specific Activity</v>
      </c>
      <c r="L2230" s="9" t="str">
        <f>IFERROR(VLOOKUP(A2230,'[1]VAC as of March 2024'!A:K,11,FALSE),"No")</f>
        <v>No</v>
      </c>
      <c r="M2230" s="9" t="s">
        <v>2240</v>
      </c>
      <c r="Q2230" s="2"/>
    </row>
    <row r="2231" spans="1:17" x14ac:dyDescent="0.25">
      <c r="A2231" s="33" t="str">
        <f t="shared" si="102"/>
        <v>2970003900</v>
      </c>
      <c r="B2231" s="40" t="s">
        <v>2412</v>
      </c>
      <c r="C2231" s="36" t="s">
        <v>874</v>
      </c>
      <c r="D2231" s="9" t="str">
        <f t="shared" si="103"/>
        <v>297003900</v>
      </c>
      <c r="E2231" s="40">
        <v>29700</v>
      </c>
      <c r="F2231" s="37">
        <v>3900</v>
      </c>
      <c r="G2231" s="9" t="str">
        <f>VLOOKUP(B2231,'[1]Business Unit Lookup'!A:B,2,FALSE)</f>
        <v>Germanna Community College</v>
      </c>
      <c r="H2231" s="33" t="str">
        <f>VLOOKUP(C2231,'[1]Fund Lookup'!B:C,2,FALSE)</f>
        <v>Insurance Recovery - Higher Ed</v>
      </c>
      <c r="I2231" s="35" t="s">
        <v>2307</v>
      </c>
      <c r="J2231" s="33" t="str">
        <f>VLOOKUP(I2231,'[1]Table B'!A:B,2,FALSE)</f>
        <v>CU-HE-Non-specific Activity</v>
      </c>
      <c r="K2231" s="9" t="str">
        <f t="shared" si="104"/>
        <v>500-CU-HE-Non-specific Activity</v>
      </c>
      <c r="L2231" s="9" t="str">
        <f>IFERROR(VLOOKUP(A2231,'[1]VAC as of March 2024'!A:K,11,FALSE),"No")</f>
        <v>No</v>
      </c>
      <c r="M2231" s="38" t="s">
        <v>2240</v>
      </c>
      <c r="O2231" s="38"/>
      <c r="P2231" s="38"/>
      <c r="Q2231" s="2"/>
    </row>
    <row r="2232" spans="1:17" x14ac:dyDescent="0.25">
      <c r="A2232" s="33" t="str">
        <f t="shared" si="102"/>
        <v>2970007005</v>
      </c>
      <c r="B2232" s="33" t="s">
        <v>2412</v>
      </c>
      <c r="C2232" s="33" t="s">
        <v>1139</v>
      </c>
      <c r="D2232" s="9" t="str">
        <f t="shared" si="103"/>
        <v>297007005</v>
      </c>
      <c r="E2232" s="34">
        <v>29700</v>
      </c>
      <c r="F2232" s="34">
        <v>7005</v>
      </c>
      <c r="G2232" s="9" t="str">
        <f>VLOOKUP(B2232,'[1]Business Unit Lookup'!A:B,2,FALSE)</f>
        <v>Germanna Community College</v>
      </c>
      <c r="H2232" s="33" t="str">
        <f>VLOOKUP(C2232,'[1]Fund Lookup'!B:C,2,FALSE)</f>
        <v>Trust And Agency-VCCS</v>
      </c>
      <c r="I2232" s="35" t="s">
        <v>2307</v>
      </c>
      <c r="J2232" s="33" t="str">
        <f>VLOOKUP(I2232,'[1]Table B'!A:B,2,FALSE)</f>
        <v>CU-HE-Non-specific Activity</v>
      </c>
      <c r="K2232" s="9" t="str">
        <f t="shared" si="104"/>
        <v>500-CU-HE-Non-specific Activity</v>
      </c>
      <c r="L2232" s="9" t="str">
        <f>IFERROR(VLOOKUP(A2232,'[1]VAC as of March 2024'!A:K,11,FALSE),"No")</f>
        <v>No</v>
      </c>
      <c r="M2232" s="9" t="s">
        <v>2248</v>
      </c>
      <c r="Q2232" s="2"/>
    </row>
    <row r="2233" spans="1:17" x14ac:dyDescent="0.25">
      <c r="A2233" s="33" t="str">
        <f t="shared" si="102"/>
        <v>2970008140</v>
      </c>
      <c r="B2233" s="33" t="s">
        <v>2412</v>
      </c>
      <c r="C2233" s="33" t="s">
        <v>1616</v>
      </c>
      <c r="D2233" s="9" t="str">
        <f t="shared" si="103"/>
        <v>297008140</v>
      </c>
      <c r="E2233" s="34">
        <v>29700</v>
      </c>
      <c r="F2233" s="34">
        <v>8140</v>
      </c>
      <c r="G2233" s="9" t="str">
        <f>VLOOKUP(B2233,'[1]Business Unit Lookup'!A:B,2,FALSE)</f>
        <v>Germanna Community College</v>
      </c>
      <c r="H2233" s="33" t="str">
        <f>VLOOKUP(C2233,'[1]Fund Lookup'!B:C,2,FALSE)</f>
        <v>9(D) Debt Service-Prin/Int Pay</v>
      </c>
      <c r="I2233" s="35" t="s">
        <v>2307</v>
      </c>
      <c r="J2233" s="33" t="str">
        <f>VLOOKUP(I2233,'[1]Table B'!A:B,2,FALSE)</f>
        <v>CU-HE-Non-specific Activity</v>
      </c>
      <c r="K2233" s="9" t="str">
        <f t="shared" si="104"/>
        <v>500-CU-HE-Non-specific Activity</v>
      </c>
      <c r="L2233" s="9" t="str">
        <f>IFERROR(VLOOKUP(A2233,'[1]VAC as of March 2024'!A:K,11,FALSE),"No")</f>
        <v>No</v>
      </c>
      <c r="M2233" s="9" t="s">
        <v>2248</v>
      </c>
      <c r="Q2233" s="2"/>
    </row>
    <row r="2234" spans="1:17" x14ac:dyDescent="0.25">
      <c r="A2234" s="33" t="str">
        <f t="shared" si="102"/>
        <v>2970008170</v>
      </c>
      <c r="B2234" s="33" t="s">
        <v>2412</v>
      </c>
      <c r="C2234" s="33" t="s">
        <v>1620</v>
      </c>
      <c r="D2234" s="9" t="str">
        <f t="shared" si="103"/>
        <v>297008170</v>
      </c>
      <c r="E2234" s="34">
        <v>29700</v>
      </c>
      <c r="F2234" s="34">
        <v>8170</v>
      </c>
      <c r="G2234" s="9" t="str">
        <f>VLOOKUP(B2234,'[1]Business Unit Lookup'!A:B,2,FALSE)</f>
        <v>Germanna Community College</v>
      </c>
      <c r="H2234" s="33" t="str">
        <f>VLOOKUP(C2234,'[1]Fund Lookup'!B:C,2,FALSE)</f>
        <v>VCBA 21St Century</v>
      </c>
      <c r="I2234" s="35" t="s">
        <v>2307</v>
      </c>
      <c r="J2234" s="33" t="str">
        <f>VLOOKUP(I2234,'[1]Table B'!A:B,2,FALSE)</f>
        <v>CU-HE-Non-specific Activity</v>
      </c>
      <c r="K2234" s="9" t="str">
        <f t="shared" si="104"/>
        <v>500-CU-HE-Non-specific Activity</v>
      </c>
      <c r="L2234" s="9" t="str">
        <f>IFERROR(VLOOKUP(A2234,'[1]VAC as of March 2024'!A:K,11,FALSE),"No")</f>
        <v>No</v>
      </c>
      <c r="M2234" s="9" t="s">
        <v>2248</v>
      </c>
      <c r="Q2234" s="2"/>
    </row>
    <row r="2235" spans="1:17" x14ac:dyDescent="0.25">
      <c r="A2235" s="33" t="str">
        <f t="shared" si="102"/>
        <v>2980001000</v>
      </c>
      <c r="B2235" s="33" t="s">
        <v>2413</v>
      </c>
      <c r="C2235" s="33" t="s">
        <v>1</v>
      </c>
      <c r="D2235" s="9" t="str">
        <f t="shared" si="103"/>
        <v>298001000</v>
      </c>
      <c r="E2235" s="34">
        <v>29800</v>
      </c>
      <c r="F2235" s="34">
        <v>1000</v>
      </c>
      <c r="G2235" s="9" t="str">
        <f>VLOOKUP(B2235,'[1]Business Unit Lookup'!A:B,2,FALSE)</f>
        <v>Laurel Ridge Community College</v>
      </c>
      <c r="H2235" s="33" t="str">
        <f>VLOOKUP(C2235,'[1]Fund Lookup'!B:C,2,FALSE)</f>
        <v>General Fund</v>
      </c>
      <c r="I2235" s="35" t="s">
        <v>2236</v>
      </c>
      <c r="J2235" s="33" t="str">
        <f>VLOOKUP(I2235,'[1]Table B'!A:B,2,FALSE)</f>
        <v>General</v>
      </c>
      <c r="K2235" s="9" t="str">
        <f t="shared" si="104"/>
        <v>100-General</v>
      </c>
      <c r="L2235" s="9" t="str">
        <f>IFERROR(VLOOKUP(A2235,'[1]VAC as of March 2024'!A:K,11,FALSE),"No")</f>
        <v>No</v>
      </c>
      <c r="M2235" s="9" t="s">
        <v>2237</v>
      </c>
      <c r="O2235" s="33" t="s">
        <v>2240</v>
      </c>
      <c r="P2235" s="33" t="s">
        <v>6061</v>
      </c>
      <c r="Q2235" s="2" t="str">
        <f>VLOOKUP(P2235,'[1]Table E'!A:C,3,FALSE)</f>
        <v>Unassigned</v>
      </c>
    </row>
    <row r="2236" spans="1:17" x14ac:dyDescent="0.25">
      <c r="A2236" s="33" t="str">
        <f t="shared" si="102"/>
        <v>2980003000</v>
      </c>
      <c r="B2236" s="33" t="s">
        <v>2413</v>
      </c>
      <c r="C2236" s="33" t="s">
        <v>772</v>
      </c>
      <c r="D2236" s="9" t="str">
        <f t="shared" si="103"/>
        <v>298003000</v>
      </c>
      <c r="E2236" s="34">
        <v>29800</v>
      </c>
      <c r="F2236" s="34">
        <v>3000</v>
      </c>
      <c r="G2236" s="9" t="str">
        <f>VLOOKUP(B2236,'[1]Business Unit Lookup'!A:B,2,FALSE)</f>
        <v>Laurel Ridge Community College</v>
      </c>
      <c r="H2236" s="33" t="str">
        <f>VLOOKUP(C2236,'[1]Fund Lookup'!B:C,2,FALSE)</f>
        <v>Higher Education Operating</v>
      </c>
      <c r="I2236" s="35" t="s">
        <v>2307</v>
      </c>
      <c r="J2236" s="33" t="str">
        <f>VLOOKUP(I2236,'[1]Table B'!A:B,2,FALSE)</f>
        <v>CU-HE-Non-specific Activity</v>
      </c>
      <c r="K2236" s="9" t="str">
        <f t="shared" si="104"/>
        <v>500-CU-HE-Non-specific Activity</v>
      </c>
      <c r="L2236" s="9" t="str">
        <f>IFERROR(VLOOKUP(A2236,'[1]VAC as of March 2024'!A:K,11,FALSE),"No")</f>
        <v>No</v>
      </c>
      <c r="M2236" s="9" t="s">
        <v>2240</v>
      </c>
      <c r="Q2236" s="2"/>
    </row>
    <row r="2237" spans="1:17" x14ac:dyDescent="0.25">
      <c r="A2237" s="33" t="str">
        <f t="shared" si="102"/>
        <v>2980003010</v>
      </c>
      <c r="B2237" s="33" t="s">
        <v>2413</v>
      </c>
      <c r="C2237" s="33" t="s">
        <v>775</v>
      </c>
      <c r="D2237" s="9" t="str">
        <f t="shared" si="103"/>
        <v>298003010</v>
      </c>
      <c r="E2237" s="34">
        <v>29800</v>
      </c>
      <c r="F2237" s="34">
        <v>3010</v>
      </c>
      <c r="G2237" s="9" t="str">
        <f>VLOOKUP(B2237,'[1]Business Unit Lookup'!A:B,2,FALSE)</f>
        <v>Laurel Ridge Community College</v>
      </c>
      <c r="H2237" s="33" t="str">
        <f>VLOOKUP(C2237,'[1]Fund Lookup'!B:C,2,FALSE)</f>
        <v>Higher Education Federal</v>
      </c>
      <c r="I2237" s="35" t="s">
        <v>2307</v>
      </c>
      <c r="J2237" s="33" t="str">
        <f>VLOOKUP(I2237,'[1]Table B'!A:B,2,FALSE)</f>
        <v>CU-HE-Non-specific Activity</v>
      </c>
      <c r="K2237" s="9" t="str">
        <f t="shared" si="104"/>
        <v>500-CU-HE-Non-specific Activity</v>
      </c>
      <c r="L2237" s="9" t="str">
        <f>IFERROR(VLOOKUP(A2237,'[1]VAC as of March 2024'!A:K,11,FALSE),"No")</f>
        <v>No</v>
      </c>
      <c r="M2237" s="9" t="s">
        <v>2248</v>
      </c>
      <c r="Q2237" s="2"/>
    </row>
    <row r="2238" spans="1:17" x14ac:dyDescent="0.25">
      <c r="A2238" s="33" t="str">
        <f t="shared" si="102"/>
        <v>2980003020</v>
      </c>
      <c r="B2238" s="33" t="s">
        <v>2413</v>
      </c>
      <c r="C2238" s="33" t="s">
        <v>778</v>
      </c>
      <c r="D2238" s="9" t="str">
        <f t="shared" si="103"/>
        <v>298003020</v>
      </c>
      <c r="E2238" s="34">
        <v>29800</v>
      </c>
      <c r="F2238" s="34">
        <v>3020</v>
      </c>
      <c r="G2238" s="9" t="str">
        <f>VLOOKUP(B2238,'[1]Business Unit Lookup'!A:B,2,FALSE)</f>
        <v>Laurel Ridge Community College</v>
      </c>
      <c r="H2238" s="33" t="str">
        <f>VLOOKUP(C2238,'[1]Fund Lookup'!B:C,2,FALSE)</f>
        <v>Foundation/Othr Grants/Cntrcts</v>
      </c>
      <c r="I2238" s="35" t="s">
        <v>2307</v>
      </c>
      <c r="J2238" s="33" t="str">
        <f>VLOOKUP(I2238,'[1]Table B'!A:B,2,FALSE)</f>
        <v>CU-HE-Non-specific Activity</v>
      </c>
      <c r="K2238" s="9" t="str">
        <f t="shared" si="104"/>
        <v>500-CU-HE-Non-specific Activity</v>
      </c>
      <c r="L2238" s="9" t="str">
        <f>IFERROR(VLOOKUP(A2238,'[1]VAC as of March 2024'!A:K,11,FALSE),"No")</f>
        <v>No</v>
      </c>
      <c r="M2238" s="9" t="s">
        <v>2248</v>
      </c>
      <c r="Q2238" s="2"/>
    </row>
    <row r="2239" spans="1:17" x14ac:dyDescent="0.25">
      <c r="A2239" s="33" t="str">
        <f t="shared" si="102"/>
        <v>2980003030</v>
      </c>
      <c r="B2239" s="33" t="s">
        <v>2413</v>
      </c>
      <c r="C2239" s="33" t="s">
        <v>780</v>
      </c>
      <c r="D2239" s="9" t="str">
        <f t="shared" si="103"/>
        <v>298003030</v>
      </c>
      <c r="E2239" s="34">
        <v>29800</v>
      </c>
      <c r="F2239" s="34">
        <v>3030</v>
      </c>
      <c r="G2239" s="9" t="str">
        <f>VLOOKUP(B2239,'[1]Business Unit Lookup'!A:B,2,FALSE)</f>
        <v>Laurel Ridge Community College</v>
      </c>
      <c r="H2239" s="33" t="str">
        <f>VLOOKUP(C2239,'[1]Fund Lookup'!B:C,2,FALSE)</f>
        <v>Indirect Cost Recovery</v>
      </c>
      <c r="I2239" s="35" t="s">
        <v>2307</v>
      </c>
      <c r="J2239" s="33" t="str">
        <f>VLOOKUP(I2239,'[1]Table B'!A:B,2,FALSE)</f>
        <v>CU-HE-Non-specific Activity</v>
      </c>
      <c r="K2239" s="9" t="str">
        <f t="shared" si="104"/>
        <v>500-CU-HE-Non-specific Activity</v>
      </c>
      <c r="L2239" s="9" t="str">
        <f>IFERROR(VLOOKUP(A2239,'[1]VAC as of March 2024'!A:K,11,FALSE),"No")</f>
        <v>No</v>
      </c>
      <c r="M2239" s="9" t="s">
        <v>2240</v>
      </c>
      <c r="Q2239" s="2"/>
    </row>
    <row r="2240" spans="1:17" x14ac:dyDescent="0.25">
      <c r="A2240" s="33" t="str">
        <f t="shared" si="102"/>
        <v>2980003040</v>
      </c>
      <c r="B2240" s="87" t="s">
        <v>2413</v>
      </c>
      <c r="C2240" s="36" t="s">
        <v>8347</v>
      </c>
      <c r="D2240" s="9" t="str">
        <f t="shared" si="103"/>
        <v>298003040</v>
      </c>
      <c r="E2240" s="87">
        <v>29800</v>
      </c>
      <c r="F2240" s="37">
        <v>3040</v>
      </c>
      <c r="G2240" s="9" t="str">
        <f>VLOOKUP(B2240,'[1]Business Unit Lookup'!A:B,2,FALSE)</f>
        <v>Laurel Ridge Community College</v>
      </c>
      <c r="H2240" s="33" t="str">
        <f>VLOOKUP(C2240,'[1]Fund Lookup'!B:C,2,FALSE)</f>
        <v>Institutional Reserve Fund</v>
      </c>
      <c r="I2240" s="35" t="s">
        <v>2307</v>
      </c>
      <c r="J2240" s="33" t="str">
        <f>VLOOKUP(I2240,'[1]Table B'!A:B,2,FALSE)</f>
        <v>CU-HE-Non-specific Activity</v>
      </c>
      <c r="K2240" s="9" t="str">
        <f t="shared" si="104"/>
        <v>500-CU-HE-Non-specific Activity</v>
      </c>
      <c r="L2240" s="9" t="str">
        <f>IFERROR(VLOOKUP(A2240,'[1]VAC as of March 2024'!A:K,11,FALSE),"No")</f>
        <v>No</v>
      </c>
      <c r="M2240" s="37" t="s">
        <v>2240</v>
      </c>
      <c r="O2240" s="38"/>
      <c r="P2240" s="38"/>
      <c r="Q2240" s="2"/>
    </row>
    <row r="2241" spans="1:17" x14ac:dyDescent="0.25">
      <c r="A2241" s="33" t="str">
        <f t="shared" si="102"/>
        <v>2980003060</v>
      </c>
      <c r="B2241" s="33" t="s">
        <v>2413</v>
      </c>
      <c r="C2241" s="33" t="s">
        <v>785</v>
      </c>
      <c r="D2241" s="9" t="str">
        <f t="shared" si="103"/>
        <v>298003060</v>
      </c>
      <c r="E2241" s="34">
        <v>29800</v>
      </c>
      <c r="F2241" s="34">
        <v>3060</v>
      </c>
      <c r="G2241" s="9" t="str">
        <f>VLOOKUP(B2241,'[1]Business Unit Lookup'!A:B,2,FALSE)</f>
        <v>Laurel Ridge Community College</v>
      </c>
      <c r="H2241" s="33" t="str">
        <f>VLOOKUP(C2241,'[1]Fund Lookup'!B:C,2,FALSE)</f>
        <v>Auxiliary Enterprise</v>
      </c>
      <c r="I2241" s="35" t="s">
        <v>2307</v>
      </c>
      <c r="J2241" s="33" t="str">
        <f>VLOOKUP(I2241,'[1]Table B'!A:B,2,FALSE)</f>
        <v>CU-HE-Non-specific Activity</v>
      </c>
      <c r="K2241" s="9" t="str">
        <f t="shared" si="104"/>
        <v>500-CU-HE-Non-specific Activity</v>
      </c>
      <c r="L2241" s="9" t="str">
        <f>IFERROR(VLOOKUP(A2241,'[1]VAC as of March 2024'!A:K,11,FALSE),"No")</f>
        <v>No</v>
      </c>
      <c r="M2241" s="9" t="s">
        <v>2240</v>
      </c>
      <c r="Q2241" s="2"/>
    </row>
    <row r="2242" spans="1:17" x14ac:dyDescent="0.25">
      <c r="A2242" s="33" t="str">
        <f t="shared" ref="A2242:A2305" si="105">CONCATENATE(B2242,C2242)</f>
        <v>2980003080</v>
      </c>
      <c r="B2242" s="33" t="s">
        <v>2413</v>
      </c>
      <c r="C2242" s="33" t="s">
        <v>790</v>
      </c>
      <c r="D2242" s="9" t="str">
        <f t="shared" ref="D2242:D2305" si="106">CONCATENATE(E2242,F2242)</f>
        <v>298003080</v>
      </c>
      <c r="E2242" s="34">
        <v>29800</v>
      </c>
      <c r="F2242" s="34">
        <v>3080</v>
      </c>
      <c r="G2242" s="9" t="str">
        <f>VLOOKUP(B2242,'[1]Business Unit Lookup'!A:B,2,FALSE)</f>
        <v>Laurel Ridge Community College</v>
      </c>
      <c r="H2242" s="33" t="str">
        <f>VLOOKUP(C2242,'[1]Fund Lookup'!B:C,2,FALSE)</f>
        <v>Work Study</v>
      </c>
      <c r="I2242" s="35" t="s">
        <v>2307</v>
      </c>
      <c r="J2242" s="33" t="str">
        <f>VLOOKUP(I2242,'[1]Table B'!A:B,2,FALSE)</f>
        <v>CU-HE-Non-specific Activity</v>
      </c>
      <c r="K2242" s="9" t="str">
        <f t="shared" ref="K2242:K2305" si="107">CONCATENATE(I2242,"-",J2242)</f>
        <v>500-CU-HE-Non-specific Activity</v>
      </c>
      <c r="L2242" s="9" t="str">
        <f>IFERROR(VLOOKUP(A2242,'[1]VAC as of March 2024'!A:K,11,FALSE),"No")</f>
        <v>No</v>
      </c>
      <c r="M2242" s="9" t="s">
        <v>2248</v>
      </c>
      <c r="Q2242" s="2"/>
    </row>
    <row r="2243" spans="1:17" x14ac:dyDescent="0.25">
      <c r="A2243" s="33" t="str">
        <f t="shared" si="105"/>
        <v>2980003170</v>
      </c>
      <c r="B2243" s="33" t="s">
        <v>2413</v>
      </c>
      <c r="C2243" s="33" t="s">
        <v>809</v>
      </c>
      <c r="D2243" s="9" t="str">
        <f t="shared" si="106"/>
        <v>298003170</v>
      </c>
      <c r="E2243" s="34">
        <v>29800</v>
      </c>
      <c r="F2243" s="34">
        <v>3170</v>
      </c>
      <c r="G2243" s="9" t="str">
        <f>VLOOKUP(B2243,'[1]Business Unit Lookup'!A:B,2,FALSE)</f>
        <v>Laurel Ridge Community College</v>
      </c>
      <c r="H2243" s="33" t="str">
        <f>VLOOKUP(C2243,'[1]Fund Lookup'!B:C,2,FALSE)</f>
        <v>Student Financial Assistance</v>
      </c>
      <c r="I2243" s="35" t="s">
        <v>2307</v>
      </c>
      <c r="J2243" s="33" t="str">
        <f>VLOOKUP(I2243,'[1]Table B'!A:B,2,FALSE)</f>
        <v>CU-HE-Non-specific Activity</v>
      </c>
      <c r="K2243" s="9" t="str">
        <f t="shared" si="107"/>
        <v>500-CU-HE-Non-specific Activity</v>
      </c>
      <c r="L2243" s="9" t="str">
        <f>IFERROR(VLOOKUP(A2243,'[1]VAC as of March 2024'!A:K,11,FALSE),"No")</f>
        <v>No</v>
      </c>
      <c r="M2243" s="9" t="s">
        <v>2240</v>
      </c>
      <c r="Q2243" s="2"/>
    </row>
    <row r="2244" spans="1:17" x14ac:dyDescent="0.25">
      <c r="A2244" s="33" t="str">
        <f t="shared" si="105"/>
        <v>2980003190</v>
      </c>
      <c r="B2244" s="33" t="s">
        <v>2413</v>
      </c>
      <c r="C2244" s="33" t="s">
        <v>811</v>
      </c>
      <c r="D2244" s="9" t="str">
        <f t="shared" si="106"/>
        <v>298003190</v>
      </c>
      <c r="E2244" s="34">
        <v>29800</v>
      </c>
      <c r="F2244" s="34">
        <v>3190</v>
      </c>
      <c r="G2244" s="9" t="str">
        <f>VLOOKUP(B2244,'[1]Business Unit Lookup'!A:B,2,FALSE)</f>
        <v>Laurel Ridge Community College</v>
      </c>
      <c r="H2244" s="33" t="str">
        <f>VLOOKUP(C2244,'[1]Fund Lookup'!B:C,2,FALSE)</f>
        <v>Workforce Development Program</v>
      </c>
      <c r="I2244" s="35" t="s">
        <v>2307</v>
      </c>
      <c r="J2244" s="33" t="str">
        <f>VLOOKUP(I2244,'[1]Table B'!A:B,2,FALSE)</f>
        <v>CU-HE-Non-specific Activity</v>
      </c>
      <c r="K2244" s="9" t="str">
        <f t="shared" si="107"/>
        <v>500-CU-HE-Non-specific Activity</v>
      </c>
      <c r="L2244" s="9" t="str">
        <f>IFERROR(VLOOKUP(A2244,'[1]VAC as of March 2024'!A:K,11,FALSE),"No")</f>
        <v>No</v>
      </c>
      <c r="M2244" s="9" t="s">
        <v>2240</v>
      </c>
      <c r="Q2244" s="2"/>
    </row>
    <row r="2245" spans="1:17" ht="15.75" x14ac:dyDescent="0.25">
      <c r="A2245" s="33" t="str">
        <f t="shared" si="105"/>
        <v>2980003210</v>
      </c>
      <c r="B2245" s="43" t="s">
        <v>2413</v>
      </c>
      <c r="C2245" s="36" t="s">
        <v>6135</v>
      </c>
      <c r="D2245" s="9" t="str">
        <f t="shared" si="106"/>
        <v>298003210</v>
      </c>
      <c r="E2245" s="44">
        <v>29800</v>
      </c>
      <c r="F2245" s="37">
        <v>3210</v>
      </c>
      <c r="G2245" s="9" t="str">
        <f>VLOOKUP(B2245,'[1]Business Unit Lookup'!A:B,2,FALSE)</f>
        <v>Laurel Ridge Community College</v>
      </c>
      <c r="H2245" s="33" t="str">
        <f>VLOOKUP(C2245,'[1]Fund Lookup'!B:C,2,FALSE)</f>
        <v>ARP-CrvStLoclFisRecFd-COVID-19</v>
      </c>
      <c r="I2245" s="35" t="s">
        <v>2307</v>
      </c>
      <c r="J2245" s="33" t="str">
        <f>VLOOKUP(I2245,'[1]Table B'!A:B,2,FALSE)</f>
        <v>CU-HE-Non-specific Activity</v>
      </c>
      <c r="K2245" s="9" t="str">
        <f t="shared" si="107"/>
        <v>500-CU-HE-Non-specific Activity</v>
      </c>
      <c r="L2245" s="9" t="str">
        <f>IFERROR(VLOOKUP(A2245,'[1]VAC as of March 2024'!A:K,11,FALSE),"No")</f>
        <v>No</v>
      </c>
      <c r="M2245" s="38" t="s">
        <v>5493</v>
      </c>
      <c r="O2245" s="38"/>
      <c r="P2245" s="38"/>
      <c r="Q2245" s="2"/>
    </row>
    <row r="2246" spans="1:17" x14ac:dyDescent="0.25">
      <c r="A2246" s="33" t="str">
        <f t="shared" si="105"/>
        <v>2980003230</v>
      </c>
      <c r="B2246" s="33" t="s">
        <v>2413</v>
      </c>
      <c r="C2246" s="33" t="s">
        <v>6136</v>
      </c>
      <c r="D2246" s="9" t="str">
        <f t="shared" si="106"/>
        <v>298003230</v>
      </c>
      <c r="E2246" s="34">
        <v>29800</v>
      </c>
      <c r="F2246" s="34">
        <v>3230</v>
      </c>
      <c r="G2246" s="9" t="str">
        <f>VLOOKUP(B2246,'[1]Business Unit Lookup'!A:B,2,FALSE)</f>
        <v>Laurel Ridge Community College</v>
      </c>
      <c r="H2246" s="33" t="str">
        <f>VLOOKUP(C2246,'[1]Fund Lookup'!B:C,2,FALSE)</f>
        <v>Epi&amp;LabCpctyInfctsDis-COVID-19</v>
      </c>
      <c r="I2246" s="35" t="s">
        <v>2307</v>
      </c>
      <c r="J2246" s="33" t="str">
        <f>VLOOKUP(I2246,'[1]Table B'!A:B,2,FALSE)</f>
        <v>CU-HE-Non-specific Activity</v>
      </c>
      <c r="K2246" s="9" t="str">
        <f t="shared" si="107"/>
        <v>500-CU-HE-Non-specific Activity</v>
      </c>
      <c r="L2246" s="9" t="str">
        <f>IFERROR(VLOOKUP(A2246,'[1]VAC as of March 2024'!A:K,11,FALSE),"No")</f>
        <v>No</v>
      </c>
      <c r="M2246" s="9" t="s">
        <v>5493</v>
      </c>
      <c r="Q2246" s="2"/>
    </row>
    <row r="2247" spans="1:17" x14ac:dyDescent="0.25">
      <c r="A2247" s="33" t="str">
        <f t="shared" si="105"/>
        <v>2980003280</v>
      </c>
      <c r="B2247" s="33" t="s">
        <v>2413</v>
      </c>
      <c r="C2247" s="33" t="s">
        <v>5559</v>
      </c>
      <c r="D2247" s="9" t="str">
        <f t="shared" si="106"/>
        <v>298003280</v>
      </c>
      <c r="E2247" s="34">
        <v>29800</v>
      </c>
      <c r="F2247" s="34">
        <v>3280</v>
      </c>
      <c r="G2247" s="9" t="str">
        <f>VLOOKUP(B2247,'[1]Business Unit Lookup'!A:B,2,FALSE)</f>
        <v>Laurel Ridge Community College</v>
      </c>
      <c r="H2247" s="33" t="str">
        <f>VLOOKUP(C2247,'[1]Fund Lookup'!B:C,2,FALSE)</f>
        <v>CoronavrsEmrSpplFdPrg-COVID-19</v>
      </c>
      <c r="I2247" s="35" t="s">
        <v>2307</v>
      </c>
      <c r="J2247" s="33" t="str">
        <f>VLOOKUP(I2247,'[1]Table B'!A:B,2,FALSE)</f>
        <v>CU-HE-Non-specific Activity</v>
      </c>
      <c r="K2247" s="9" t="str">
        <f t="shared" si="107"/>
        <v>500-CU-HE-Non-specific Activity</v>
      </c>
      <c r="L2247" s="9" t="str">
        <f>IFERROR(VLOOKUP(A2247,'[1]VAC as of March 2024'!A:K,11,FALSE),"No")</f>
        <v>No</v>
      </c>
      <c r="M2247" s="9" t="s">
        <v>5493</v>
      </c>
      <c r="Q2247" s="2"/>
    </row>
    <row r="2248" spans="1:17" x14ac:dyDescent="0.25">
      <c r="A2248" s="33" t="str">
        <f t="shared" si="105"/>
        <v>2980003390</v>
      </c>
      <c r="B2248" s="33" t="s">
        <v>2413</v>
      </c>
      <c r="C2248" s="33" t="s">
        <v>5575</v>
      </c>
      <c r="D2248" s="9" t="str">
        <f t="shared" si="106"/>
        <v>298003390</v>
      </c>
      <c r="E2248" s="34">
        <v>29800</v>
      </c>
      <c r="F2248" s="34">
        <v>3390</v>
      </c>
      <c r="G2248" s="9" t="str">
        <f>VLOOKUP(B2248,'[1]Business Unit Lookup'!A:B,2,FALSE)</f>
        <v>Laurel Ridge Community College</v>
      </c>
      <c r="H2248" s="33" t="str">
        <f>VLOOKUP(C2248,'[1]Fund Lookup'!B:C,2,FALSE)</f>
        <v>Strngthning Inst Prgm-COVID-19</v>
      </c>
      <c r="I2248" s="35" t="s">
        <v>2307</v>
      </c>
      <c r="J2248" s="33" t="str">
        <f>VLOOKUP(I2248,'[1]Table B'!A:B,2,FALSE)</f>
        <v>CU-HE-Non-specific Activity</v>
      </c>
      <c r="K2248" s="9" t="str">
        <f t="shared" si="107"/>
        <v>500-CU-HE-Non-specific Activity</v>
      </c>
      <c r="L2248" s="9" t="str">
        <f>IFERROR(VLOOKUP(A2248,'[1]VAC as of March 2024'!A:K,11,FALSE),"No")</f>
        <v>No</v>
      </c>
      <c r="M2248" s="9" t="s">
        <v>5493</v>
      </c>
      <c r="Q2248" s="2"/>
    </row>
    <row r="2249" spans="1:17" x14ac:dyDescent="0.25">
      <c r="A2249" s="33" t="str">
        <f t="shared" si="105"/>
        <v>2980003420</v>
      </c>
      <c r="B2249" s="33" t="s">
        <v>2413</v>
      </c>
      <c r="C2249" s="33" t="s">
        <v>5584</v>
      </c>
      <c r="D2249" s="9" t="str">
        <f t="shared" si="106"/>
        <v>298003420</v>
      </c>
      <c r="E2249" s="34">
        <v>29800</v>
      </c>
      <c r="F2249" s="34">
        <v>3420</v>
      </c>
      <c r="G2249" s="9" t="str">
        <f>VLOOKUP(B2249,'[1]Business Unit Lookup'!A:B,2,FALSE)</f>
        <v>Laurel Ridge Community College</v>
      </c>
      <c r="H2249" s="33" t="str">
        <f>VLOOKUP(C2249,'[1]Fund Lookup'!B:C,2,FALSE)</f>
        <v>Caresactrlffd-General-Covid-19</v>
      </c>
      <c r="I2249" s="35" t="s">
        <v>2307</v>
      </c>
      <c r="J2249" s="33" t="str">
        <f>VLOOKUP(I2249,'[1]Table B'!A:B,2,FALSE)</f>
        <v>CU-HE-Non-specific Activity</v>
      </c>
      <c r="K2249" s="9" t="str">
        <f t="shared" si="107"/>
        <v>500-CU-HE-Non-specific Activity</v>
      </c>
      <c r="L2249" s="9" t="str">
        <f>IFERROR(VLOOKUP(A2249,'[1]VAC as of March 2024'!A:K,11,FALSE),"No")</f>
        <v>No</v>
      </c>
      <c r="M2249" s="9" t="s">
        <v>5493</v>
      </c>
      <c r="Q2249" s="2"/>
    </row>
    <row r="2250" spans="1:17" x14ac:dyDescent="0.25">
      <c r="A2250" s="33" t="str">
        <f t="shared" si="105"/>
        <v>2980003440</v>
      </c>
      <c r="B2250" s="33" t="s">
        <v>2413</v>
      </c>
      <c r="C2250" s="33" t="s">
        <v>5370</v>
      </c>
      <c r="D2250" s="9" t="str">
        <f t="shared" si="106"/>
        <v>298003440</v>
      </c>
      <c r="E2250" s="34">
        <v>29800</v>
      </c>
      <c r="F2250" s="34">
        <v>3440</v>
      </c>
      <c r="G2250" s="9" t="str">
        <f>VLOOKUP(B2250,'[1]Business Unit Lookup'!A:B,2,FALSE)</f>
        <v>Laurel Ridge Community College</v>
      </c>
      <c r="H2250" s="33" t="str">
        <f>VLOOKUP(C2250,'[1]Fund Lookup'!B:C,2,FALSE)</f>
        <v>EduStabFund-Students-COVID-19</v>
      </c>
      <c r="I2250" s="35" t="s">
        <v>2307</v>
      </c>
      <c r="J2250" s="33" t="str">
        <f>VLOOKUP(I2250,'[1]Table B'!A:B,2,FALSE)</f>
        <v>CU-HE-Non-specific Activity</v>
      </c>
      <c r="K2250" s="9" t="str">
        <f t="shared" si="107"/>
        <v>500-CU-HE-Non-specific Activity</v>
      </c>
      <c r="L2250" s="9" t="str">
        <f>IFERROR(VLOOKUP(A2250,'[1]VAC as of March 2024'!A:K,11,FALSE),"No")</f>
        <v>No</v>
      </c>
      <c r="M2250" s="9" t="s">
        <v>5493</v>
      </c>
      <c r="Q2250" s="2"/>
    </row>
    <row r="2251" spans="1:17" x14ac:dyDescent="0.25">
      <c r="A2251" s="33" t="str">
        <f t="shared" si="105"/>
        <v>2980003460</v>
      </c>
      <c r="B2251" s="41" t="s">
        <v>2413</v>
      </c>
      <c r="C2251" s="36" t="s">
        <v>8470</v>
      </c>
      <c r="D2251" s="9" t="str">
        <f t="shared" si="106"/>
        <v>298003460</v>
      </c>
      <c r="E2251" s="41">
        <v>29800</v>
      </c>
      <c r="F2251" s="37">
        <v>3460</v>
      </c>
      <c r="G2251" s="9" t="str">
        <f>VLOOKUP(B2251,'[1]Business Unit Lookup'!A:B,2,FALSE)</f>
        <v>Laurel Ridge Community College</v>
      </c>
      <c r="H2251" s="33" t="str">
        <f>VLOOKUP(C2251,'[1]Fund Lookup'!B:C,2,FALSE)</f>
        <v>Innovative internship Fund</v>
      </c>
      <c r="I2251" s="35" t="s">
        <v>2307</v>
      </c>
      <c r="J2251" s="33" t="str">
        <f>VLOOKUP(I2251,'[1]Table B'!A:B,2,FALSE)</f>
        <v>CU-HE-Non-specific Activity</v>
      </c>
      <c r="K2251" s="9" t="str">
        <f t="shared" si="107"/>
        <v>500-CU-HE-Non-specific Activity</v>
      </c>
      <c r="L2251" s="9" t="str">
        <f>IFERROR(VLOOKUP(A2251,'[1]VAC as of March 2024'!A:K,11,FALSE),"No")</f>
        <v>No</v>
      </c>
      <c r="M2251" s="38" t="s">
        <v>2240</v>
      </c>
      <c r="O2251" s="38"/>
      <c r="P2251" s="38"/>
      <c r="Q2251" s="2"/>
    </row>
    <row r="2252" spans="1:17" x14ac:dyDescent="0.25">
      <c r="A2252" s="33" t="str">
        <f t="shared" si="105"/>
        <v>2980003490</v>
      </c>
      <c r="B2252" s="41" t="s">
        <v>2413</v>
      </c>
      <c r="C2252" s="36" t="s">
        <v>8475</v>
      </c>
      <c r="D2252" s="9" t="str">
        <f t="shared" si="106"/>
        <v>298003490</v>
      </c>
      <c r="E2252" s="41">
        <v>29800</v>
      </c>
      <c r="F2252" s="37">
        <v>3490</v>
      </c>
      <c r="G2252" s="9" t="str">
        <f>VLOOKUP(B2252,'[1]Business Unit Lookup'!A:B,2,FALSE)</f>
        <v>Laurel Ridge Community College</v>
      </c>
      <c r="H2252" s="33" t="str">
        <f>VLOOKUP(C2252,'[1]Fund Lookup'!B:C,2,FALSE)</f>
        <v>NewEconomyWrkfrcCrdntlGrntFnd</v>
      </c>
      <c r="I2252" s="35" t="s">
        <v>2307</v>
      </c>
      <c r="J2252" s="33" t="str">
        <f>VLOOKUP(I2252,'[1]Table B'!A:B,2,FALSE)</f>
        <v>CU-HE-Non-specific Activity</v>
      </c>
      <c r="K2252" s="9" t="str">
        <f t="shared" si="107"/>
        <v>500-CU-HE-Non-specific Activity</v>
      </c>
      <c r="L2252" s="9" t="str">
        <f>IFERROR(VLOOKUP(A2252,'[1]VAC as of March 2024'!A:K,11,FALSE),"No")</f>
        <v>No</v>
      </c>
      <c r="M2252" s="38" t="s">
        <v>2240</v>
      </c>
      <c r="O2252" s="38"/>
      <c r="P2252" s="38"/>
      <c r="Q2252" s="2"/>
    </row>
    <row r="2253" spans="1:17" x14ac:dyDescent="0.25">
      <c r="A2253" s="33" t="str">
        <f t="shared" si="105"/>
        <v>2980003690</v>
      </c>
      <c r="B2253" s="33" t="s">
        <v>2413</v>
      </c>
      <c r="C2253" s="33" t="s">
        <v>5373</v>
      </c>
      <c r="D2253" s="9" t="str">
        <f t="shared" si="106"/>
        <v>298003690</v>
      </c>
      <c r="E2253" s="34">
        <v>29800</v>
      </c>
      <c r="F2253" s="34">
        <v>3690</v>
      </c>
      <c r="G2253" s="9" t="str">
        <f>VLOOKUP(B2253,'[1]Business Unit Lookup'!A:B,2,FALSE)</f>
        <v>Laurel Ridge Community College</v>
      </c>
      <c r="H2253" s="33" t="str">
        <f>VLOOKUP(C2253,'[1]Fund Lookup'!B:C,2,FALSE)</f>
        <v>EduStabFund-Institutn-COVID-19</v>
      </c>
      <c r="I2253" s="35" t="s">
        <v>2307</v>
      </c>
      <c r="J2253" s="33" t="str">
        <f>VLOOKUP(I2253,'[1]Table B'!A:B,2,FALSE)</f>
        <v>CU-HE-Non-specific Activity</v>
      </c>
      <c r="K2253" s="9" t="str">
        <f t="shared" si="107"/>
        <v>500-CU-HE-Non-specific Activity</v>
      </c>
      <c r="L2253" s="9" t="str">
        <f>IFERROR(VLOOKUP(A2253,'[1]VAC as of March 2024'!A:K,11,FALSE),"No")</f>
        <v>No</v>
      </c>
      <c r="M2253" s="9" t="s">
        <v>5493</v>
      </c>
      <c r="Q2253" s="2"/>
    </row>
    <row r="2254" spans="1:17" x14ac:dyDescent="0.25">
      <c r="A2254" s="33" t="str">
        <f t="shared" si="105"/>
        <v>2980003860</v>
      </c>
      <c r="B2254" s="33" t="s">
        <v>2413</v>
      </c>
      <c r="C2254" s="33" t="s">
        <v>863</v>
      </c>
      <c r="D2254" s="9" t="str">
        <f t="shared" si="106"/>
        <v>298003860</v>
      </c>
      <c r="E2254" s="34">
        <v>29800</v>
      </c>
      <c r="F2254" s="34">
        <v>3860</v>
      </c>
      <c r="G2254" s="9" t="str">
        <f>VLOOKUP(B2254,'[1]Business Unit Lookup'!A:B,2,FALSE)</f>
        <v>Laurel Ridge Community College</v>
      </c>
      <c r="H2254" s="33" t="str">
        <f>VLOOKUP(C2254,'[1]Fund Lookup'!B:C,2,FALSE)</f>
        <v>Rcycl Matl Sale-Non-Gen/Fed-HE</v>
      </c>
      <c r="I2254" s="35" t="s">
        <v>2307</v>
      </c>
      <c r="J2254" s="33" t="str">
        <f>VLOOKUP(I2254,'[1]Table B'!A:B,2,FALSE)</f>
        <v>CU-HE-Non-specific Activity</v>
      </c>
      <c r="K2254" s="9" t="str">
        <f t="shared" si="107"/>
        <v>500-CU-HE-Non-specific Activity</v>
      </c>
      <c r="L2254" s="9" t="str">
        <f>IFERROR(VLOOKUP(A2254,'[1]VAC as of March 2024'!A:K,11,FALSE),"No")</f>
        <v>No</v>
      </c>
      <c r="M2254" s="9" t="s">
        <v>2240</v>
      </c>
      <c r="Q2254" s="2"/>
    </row>
    <row r="2255" spans="1:17" x14ac:dyDescent="0.25">
      <c r="A2255" s="33" t="str">
        <f t="shared" si="105"/>
        <v>2980003870</v>
      </c>
      <c r="B2255" s="33" t="s">
        <v>2413</v>
      </c>
      <c r="C2255" s="33" t="s">
        <v>865</v>
      </c>
      <c r="D2255" s="9" t="str">
        <f t="shared" si="106"/>
        <v>298003870</v>
      </c>
      <c r="E2255" s="34">
        <v>29800</v>
      </c>
      <c r="F2255" s="34">
        <v>3870</v>
      </c>
      <c r="G2255" s="9" t="str">
        <f>VLOOKUP(B2255,'[1]Business Unit Lookup'!A:B,2,FALSE)</f>
        <v>Laurel Ridge Community College</v>
      </c>
      <c r="H2255" s="33" t="str">
        <f>VLOOKUP(C2255,'[1]Fund Lookup'!B:C,2,FALSE)</f>
        <v>Srplus Supp&amp;Equip Sales-Gen-HE</v>
      </c>
      <c r="I2255" s="35" t="s">
        <v>2307</v>
      </c>
      <c r="J2255" s="33" t="str">
        <f>VLOOKUP(I2255,'[1]Table B'!A:B,2,FALSE)</f>
        <v>CU-HE-Non-specific Activity</v>
      </c>
      <c r="K2255" s="9" t="str">
        <f t="shared" si="107"/>
        <v>500-CU-HE-Non-specific Activity</v>
      </c>
      <c r="L2255" s="9" t="str">
        <f>IFERROR(VLOOKUP(A2255,'[1]VAC as of March 2024'!A:K,11,FALSE),"No")</f>
        <v>No</v>
      </c>
      <c r="M2255" s="9" t="s">
        <v>2240</v>
      </c>
      <c r="Q2255" s="2"/>
    </row>
    <row r="2256" spans="1:17" x14ac:dyDescent="0.25">
      <c r="A2256" s="33" t="str">
        <f t="shared" si="105"/>
        <v>2980003900</v>
      </c>
      <c r="B2256" s="40" t="s">
        <v>2413</v>
      </c>
      <c r="C2256" s="36" t="s">
        <v>874</v>
      </c>
      <c r="D2256" s="9" t="str">
        <f t="shared" si="106"/>
        <v>298003900</v>
      </c>
      <c r="E2256" s="41">
        <v>29800</v>
      </c>
      <c r="F2256" s="37">
        <v>3900</v>
      </c>
      <c r="G2256" s="9" t="str">
        <f>VLOOKUP(B2256,'[1]Business Unit Lookup'!A:B,2,FALSE)</f>
        <v>Laurel Ridge Community College</v>
      </c>
      <c r="H2256" s="33" t="str">
        <f>VLOOKUP(C2256,'[1]Fund Lookup'!B:C,2,FALSE)</f>
        <v>Insurance Recovery - Higher Ed</v>
      </c>
      <c r="I2256" s="35" t="s">
        <v>2307</v>
      </c>
      <c r="J2256" s="33" t="str">
        <f>VLOOKUP(I2256,'[1]Table B'!A:B,2,FALSE)</f>
        <v>CU-HE-Non-specific Activity</v>
      </c>
      <c r="K2256" s="9" t="str">
        <f t="shared" si="107"/>
        <v>500-CU-HE-Non-specific Activity</v>
      </c>
      <c r="L2256" s="9" t="str">
        <f>IFERROR(VLOOKUP(A2256,'[1]VAC as of March 2024'!A:K,11,FALSE),"No")</f>
        <v>No</v>
      </c>
      <c r="M2256" s="38" t="s">
        <v>2240</v>
      </c>
      <c r="O2256" s="38"/>
      <c r="P2256" s="38"/>
      <c r="Q2256" s="2"/>
    </row>
    <row r="2257" spans="1:17" x14ac:dyDescent="0.25">
      <c r="A2257" s="33" t="str">
        <f t="shared" si="105"/>
        <v>2980007005</v>
      </c>
      <c r="B2257" s="33" t="s">
        <v>2413</v>
      </c>
      <c r="C2257" s="33" t="s">
        <v>1139</v>
      </c>
      <c r="D2257" s="9" t="str">
        <f t="shared" si="106"/>
        <v>298007005</v>
      </c>
      <c r="E2257" s="34">
        <v>29800</v>
      </c>
      <c r="F2257" s="34">
        <v>7005</v>
      </c>
      <c r="G2257" s="9" t="str">
        <f>VLOOKUP(B2257,'[1]Business Unit Lookup'!A:B,2,FALSE)</f>
        <v>Laurel Ridge Community College</v>
      </c>
      <c r="H2257" s="33" t="str">
        <f>VLOOKUP(C2257,'[1]Fund Lookup'!B:C,2,FALSE)</f>
        <v>Trust And Agency-VCCS</v>
      </c>
      <c r="I2257" s="35" t="s">
        <v>2307</v>
      </c>
      <c r="J2257" s="33" t="str">
        <f>VLOOKUP(I2257,'[1]Table B'!A:B,2,FALSE)</f>
        <v>CU-HE-Non-specific Activity</v>
      </c>
      <c r="K2257" s="9" t="str">
        <f t="shared" si="107"/>
        <v>500-CU-HE-Non-specific Activity</v>
      </c>
      <c r="L2257" s="9" t="str">
        <f>IFERROR(VLOOKUP(A2257,'[1]VAC as of March 2024'!A:K,11,FALSE),"No")</f>
        <v>No</v>
      </c>
      <c r="M2257" s="9" t="s">
        <v>2248</v>
      </c>
      <c r="Q2257" s="2"/>
    </row>
    <row r="2258" spans="1:17" x14ac:dyDescent="0.25">
      <c r="A2258" s="33" t="str">
        <f t="shared" si="105"/>
        <v>2980008170</v>
      </c>
      <c r="B2258" s="33" t="s">
        <v>2413</v>
      </c>
      <c r="C2258" s="33" t="s">
        <v>1620</v>
      </c>
      <c r="D2258" s="9" t="str">
        <f t="shared" si="106"/>
        <v>298008170</v>
      </c>
      <c r="E2258" s="34">
        <v>29800</v>
      </c>
      <c r="F2258" s="34">
        <v>8170</v>
      </c>
      <c r="G2258" s="9" t="str">
        <f>VLOOKUP(B2258,'[1]Business Unit Lookup'!A:B,2,FALSE)</f>
        <v>Laurel Ridge Community College</v>
      </c>
      <c r="H2258" s="33" t="str">
        <f>VLOOKUP(C2258,'[1]Fund Lookup'!B:C,2,FALSE)</f>
        <v>VCBA 21St Century</v>
      </c>
      <c r="I2258" s="35" t="s">
        <v>2307</v>
      </c>
      <c r="J2258" s="33" t="str">
        <f>VLOOKUP(I2258,'[1]Table B'!A:B,2,FALSE)</f>
        <v>CU-HE-Non-specific Activity</v>
      </c>
      <c r="K2258" s="9" t="str">
        <f t="shared" si="107"/>
        <v>500-CU-HE-Non-specific Activity</v>
      </c>
      <c r="L2258" s="9" t="str">
        <f>IFERROR(VLOOKUP(A2258,'[1]VAC as of March 2024'!A:K,11,FALSE),"No")</f>
        <v>No</v>
      </c>
      <c r="M2258" s="9" t="s">
        <v>2248</v>
      </c>
      <c r="Q2258" s="2"/>
    </row>
    <row r="2259" spans="1:17" x14ac:dyDescent="0.25">
      <c r="A2259" s="33" t="str">
        <f t="shared" si="105"/>
        <v>2980009650</v>
      </c>
      <c r="B2259" s="33" t="s">
        <v>2413</v>
      </c>
      <c r="C2259" s="33" t="s">
        <v>2089</v>
      </c>
      <c r="D2259" s="9" t="str">
        <f t="shared" si="106"/>
        <v>298009650</v>
      </c>
      <c r="E2259" s="34">
        <v>29800</v>
      </c>
      <c r="F2259" s="34">
        <v>9650</v>
      </c>
      <c r="G2259" s="9" t="str">
        <f>VLOOKUP(B2259,'[1]Business Unit Lookup'!A:B,2,FALSE)</f>
        <v>Laurel Ridge Community College</v>
      </c>
      <c r="H2259" s="33" t="str">
        <f>VLOOKUP(C2259,'[1]Fund Lookup'!B:C,2,FALSE)</f>
        <v>Central Capital Planning Fund</v>
      </c>
      <c r="I2259" s="35" t="s">
        <v>2236</v>
      </c>
      <c r="J2259" s="33" t="str">
        <f>VLOOKUP(I2259,'[1]Table B'!A:B,2,FALSE)</f>
        <v>General</v>
      </c>
      <c r="K2259" s="9" t="str">
        <f t="shared" si="107"/>
        <v>100-General</v>
      </c>
      <c r="L2259" s="9" t="str">
        <f>IFERROR(VLOOKUP(A2259,'[1]VAC as of March 2024'!A:K,11,FALSE),"No")</f>
        <v>No</v>
      </c>
      <c r="M2259" s="9" t="s">
        <v>2240</v>
      </c>
      <c r="O2259" s="33" t="s">
        <v>2241</v>
      </c>
      <c r="P2259" s="33" t="s">
        <v>6079</v>
      </c>
      <c r="Q2259" s="2" t="str">
        <f>VLOOKUP(P2259,'[1]Table E'!A:C,3,FALSE)</f>
        <v>Central Capital Planning</v>
      </c>
    </row>
    <row r="2260" spans="1:17" x14ac:dyDescent="0.25">
      <c r="A2260" s="33" t="str">
        <f t="shared" si="105"/>
        <v>2990001000</v>
      </c>
      <c r="B2260" s="33" t="s">
        <v>2414</v>
      </c>
      <c r="C2260" s="33" t="s">
        <v>1</v>
      </c>
      <c r="D2260" s="9" t="str">
        <f t="shared" si="106"/>
        <v>299001000</v>
      </c>
      <c r="E2260" s="34">
        <v>29900</v>
      </c>
      <c r="F2260" s="34">
        <v>1000</v>
      </c>
      <c r="G2260" s="9" t="str">
        <f>VLOOKUP(B2260,'[1]Business Unit Lookup'!A:B,2,FALSE)</f>
        <v>Mountain Empire Community Coll</v>
      </c>
      <c r="H2260" s="33" t="str">
        <f>VLOOKUP(C2260,'[1]Fund Lookup'!B:C,2,FALSE)</f>
        <v>General Fund</v>
      </c>
      <c r="I2260" s="35" t="s">
        <v>2236</v>
      </c>
      <c r="J2260" s="33" t="str">
        <f>VLOOKUP(I2260,'[1]Table B'!A:B,2,FALSE)</f>
        <v>General</v>
      </c>
      <c r="K2260" s="9" t="str">
        <f t="shared" si="107"/>
        <v>100-General</v>
      </c>
      <c r="L2260" s="9" t="str">
        <f>IFERROR(VLOOKUP(A2260,'[1]VAC as of March 2024'!A:K,11,FALSE),"No")</f>
        <v>No</v>
      </c>
      <c r="M2260" s="9" t="s">
        <v>2237</v>
      </c>
      <c r="O2260" s="33" t="s">
        <v>2240</v>
      </c>
      <c r="P2260" s="33" t="s">
        <v>6061</v>
      </c>
      <c r="Q2260" s="2" t="str">
        <f>VLOOKUP(P2260,'[1]Table E'!A:C,3,FALSE)</f>
        <v>Unassigned</v>
      </c>
    </row>
    <row r="2261" spans="1:17" x14ac:dyDescent="0.25">
      <c r="A2261" s="33" t="str">
        <f t="shared" si="105"/>
        <v>2990003000</v>
      </c>
      <c r="B2261" s="33" t="s">
        <v>2414</v>
      </c>
      <c r="C2261" s="33" t="s">
        <v>772</v>
      </c>
      <c r="D2261" s="9" t="str">
        <f t="shared" si="106"/>
        <v>299003000</v>
      </c>
      <c r="E2261" s="34">
        <v>29900</v>
      </c>
      <c r="F2261" s="34">
        <v>3000</v>
      </c>
      <c r="G2261" s="9" t="str">
        <f>VLOOKUP(B2261,'[1]Business Unit Lookup'!A:B,2,FALSE)</f>
        <v>Mountain Empire Community Coll</v>
      </c>
      <c r="H2261" s="33" t="str">
        <f>VLOOKUP(C2261,'[1]Fund Lookup'!B:C,2,FALSE)</f>
        <v>Higher Education Operating</v>
      </c>
      <c r="I2261" s="35" t="s">
        <v>2307</v>
      </c>
      <c r="J2261" s="33" t="str">
        <f>VLOOKUP(I2261,'[1]Table B'!A:B,2,FALSE)</f>
        <v>CU-HE-Non-specific Activity</v>
      </c>
      <c r="K2261" s="9" t="str">
        <f t="shared" si="107"/>
        <v>500-CU-HE-Non-specific Activity</v>
      </c>
      <c r="L2261" s="9" t="str">
        <f>IFERROR(VLOOKUP(A2261,'[1]VAC as of March 2024'!A:K,11,FALSE),"No")</f>
        <v>No</v>
      </c>
      <c r="M2261" s="9" t="s">
        <v>2240</v>
      </c>
      <c r="Q2261" s="2"/>
    </row>
    <row r="2262" spans="1:17" x14ac:dyDescent="0.25">
      <c r="A2262" s="33" t="str">
        <f t="shared" si="105"/>
        <v>2990003010</v>
      </c>
      <c r="B2262" s="33" t="s">
        <v>2414</v>
      </c>
      <c r="C2262" s="33" t="s">
        <v>775</v>
      </c>
      <c r="D2262" s="9" t="str">
        <f t="shared" si="106"/>
        <v>299003010</v>
      </c>
      <c r="E2262" s="34">
        <v>29900</v>
      </c>
      <c r="F2262" s="34">
        <v>3010</v>
      </c>
      <c r="G2262" s="9" t="str">
        <f>VLOOKUP(B2262,'[1]Business Unit Lookup'!A:B,2,FALSE)</f>
        <v>Mountain Empire Community Coll</v>
      </c>
      <c r="H2262" s="33" t="str">
        <f>VLOOKUP(C2262,'[1]Fund Lookup'!B:C,2,FALSE)</f>
        <v>Higher Education Federal</v>
      </c>
      <c r="I2262" s="35" t="s">
        <v>2307</v>
      </c>
      <c r="J2262" s="33" t="str">
        <f>VLOOKUP(I2262,'[1]Table B'!A:B,2,FALSE)</f>
        <v>CU-HE-Non-specific Activity</v>
      </c>
      <c r="K2262" s="9" t="str">
        <f t="shared" si="107"/>
        <v>500-CU-HE-Non-specific Activity</v>
      </c>
      <c r="L2262" s="9" t="str">
        <f>IFERROR(VLOOKUP(A2262,'[1]VAC as of March 2024'!A:K,11,FALSE),"No")</f>
        <v>No</v>
      </c>
      <c r="M2262" s="9" t="s">
        <v>2248</v>
      </c>
      <c r="Q2262" s="2"/>
    </row>
    <row r="2263" spans="1:17" x14ac:dyDescent="0.25">
      <c r="A2263" s="33" t="str">
        <f t="shared" si="105"/>
        <v>2990003020</v>
      </c>
      <c r="B2263" s="33" t="s">
        <v>2414</v>
      </c>
      <c r="C2263" s="33" t="s">
        <v>778</v>
      </c>
      <c r="D2263" s="9" t="str">
        <f t="shared" si="106"/>
        <v>299003020</v>
      </c>
      <c r="E2263" s="34">
        <v>29900</v>
      </c>
      <c r="F2263" s="34">
        <v>3020</v>
      </c>
      <c r="G2263" s="9" t="str">
        <f>VLOOKUP(B2263,'[1]Business Unit Lookup'!A:B,2,FALSE)</f>
        <v>Mountain Empire Community Coll</v>
      </c>
      <c r="H2263" s="33" t="str">
        <f>VLOOKUP(C2263,'[1]Fund Lookup'!B:C,2,FALSE)</f>
        <v>Foundation/Othr Grants/Cntrcts</v>
      </c>
      <c r="I2263" s="35" t="s">
        <v>2307</v>
      </c>
      <c r="J2263" s="33" t="str">
        <f>VLOOKUP(I2263,'[1]Table B'!A:B,2,FALSE)</f>
        <v>CU-HE-Non-specific Activity</v>
      </c>
      <c r="K2263" s="9" t="str">
        <f t="shared" si="107"/>
        <v>500-CU-HE-Non-specific Activity</v>
      </c>
      <c r="L2263" s="9" t="str">
        <f>IFERROR(VLOOKUP(A2263,'[1]VAC as of March 2024'!A:K,11,FALSE),"No")</f>
        <v>No</v>
      </c>
      <c r="M2263" s="9" t="s">
        <v>2248</v>
      </c>
      <c r="Q2263" s="2"/>
    </row>
    <row r="2264" spans="1:17" x14ac:dyDescent="0.25">
      <c r="A2264" s="33" t="str">
        <f t="shared" si="105"/>
        <v>2990003030</v>
      </c>
      <c r="B2264" s="33" t="s">
        <v>2414</v>
      </c>
      <c r="C2264" s="33" t="s">
        <v>780</v>
      </c>
      <c r="D2264" s="9" t="str">
        <f t="shared" si="106"/>
        <v>299003030</v>
      </c>
      <c r="E2264" s="34">
        <v>29900</v>
      </c>
      <c r="F2264" s="34">
        <v>3030</v>
      </c>
      <c r="G2264" s="9" t="str">
        <f>VLOOKUP(B2264,'[1]Business Unit Lookup'!A:B,2,FALSE)</f>
        <v>Mountain Empire Community Coll</v>
      </c>
      <c r="H2264" s="33" t="str">
        <f>VLOOKUP(C2264,'[1]Fund Lookup'!B:C,2,FALSE)</f>
        <v>Indirect Cost Recovery</v>
      </c>
      <c r="I2264" s="35" t="s">
        <v>2307</v>
      </c>
      <c r="J2264" s="33" t="str">
        <f>VLOOKUP(I2264,'[1]Table B'!A:B,2,FALSE)</f>
        <v>CU-HE-Non-specific Activity</v>
      </c>
      <c r="K2264" s="9" t="str">
        <f t="shared" si="107"/>
        <v>500-CU-HE-Non-specific Activity</v>
      </c>
      <c r="L2264" s="9" t="str">
        <f>IFERROR(VLOOKUP(A2264,'[1]VAC as of March 2024'!A:K,11,FALSE),"No")</f>
        <v>No</v>
      </c>
      <c r="M2264" s="9" t="s">
        <v>2240</v>
      </c>
      <c r="Q2264" s="2"/>
    </row>
    <row r="2265" spans="1:17" x14ac:dyDescent="0.25">
      <c r="A2265" s="33" t="str">
        <f t="shared" si="105"/>
        <v>2990003040</v>
      </c>
      <c r="B2265" s="87" t="s">
        <v>2414</v>
      </c>
      <c r="C2265" s="36" t="s">
        <v>8347</v>
      </c>
      <c r="D2265" s="9" t="str">
        <f t="shared" si="106"/>
        <v>299003040</v>
      </c>
      <c r="E2265" s="87">
        <v>29900</v>
      </c>
      <c r="F2265" s="37">
        <v>3040</v>
      </c>
      <c r="G2265" s="9" t="str">
        <f>VLOOKUP(B2265,'[1]Business Unit Lookup'!A:B,2,FALSE)</f>
        <v>Mountain Empire Community Coll</v>
      </c>
      <c r="H2265" s="33" t="str">
        <f>VLOOKUP(C2265,'[1]Fund Lookup'!B:C,2,FALSE)</f>
        <v>Institutional Reserve Fund</v>
      </c>
      <c r="I2265" s="35" t="s">
        <v>2307</v>
      </c>
      <c r="J2265" s="33" t="str">
        <f>VLOOKUP(I2265,'[1]Table B'!A:B,2,FALSE)</f>
        <v>CU-HE-Non-specific Activity</v>
      </c>
      <c r="K2265" s="9" t="str">
        <f t="shared" si="107"/>
        <v>500-CU-HE-Non-specific Activity</v>
      </c>
      <c r="L2265" s="9" t="str">
        <f>IFERROR(VLOOKUP(A2265,'[1]VAC as of March 2024'!A:K,11,FALSE),"No")</f>
        <v>No</v>
      </c>
      <c r="M2265" s="37" t="s">
        <v>2240</v>
      </c>
      <c r="O2265" s="38"/>
      <c r="P2265" s="38"/>
      <c r="Q2265" s="2"/>
    </row>
    <row r="2266" spans="1:17" x14ac:dyDescent="0.25">
      <c r="A2266" s="33" t="str">
        <f t="shared" si="105"/>
        <v>2990003060</v>
      </c>
      <c r="B2266" s="33" t="s">
        <v>2414</v>
      </c>
      <c r="C2266" s="33" t="s">
        <v>785</v>
      </c>
      <c r="D2266" s="9" t="str">
        <f t="shared" si="106"/>
        <v>299003060</v>
      </c>
      <c r="E2266" s="34">
        <v>29900</v>
      </c>
      <c r="F2266" s="34">
        <v>3060</v>
      </c>
      <c r="G2266" s="9" t="str">
        <f>VLOOKUP(B2266,'[1]Business Unit Lookup'!A:B,2,FALSE)</f>
        <v>Mountain Empire Community Coll</v>
      </c>
      <c r="H2266" s="33" t="str">
        <f>VLOOKUP(C2266,'[1]Fund Lookup'!B:C,2,FALSE)</f>
        <v>Auxiliary Enterprise</v>
      </c>
      <c r="I2266" s="35" t="s">
        <v>2307</v>
      </c>
      <c r="J2266" s="33" t="str">
        <f>VLOOKUP(I2266,'[1]Table B'!A:B,2,FALSE)</f>
        <v>CU-HE-Non-specific Activity</v>
      </c>
      <c r="K2266" s="9" t="str">
        <f t="shared" si="107"/>
        <v>500-CU-HE-Non-specific Activity</v>
      </c>
      <c r="L2266" s="9" t="str">
        <f>IFERROR(VLOOKUP(A2266,'[1]VAC as of March 2024'!A:K,11,FALSE),"No")</f>
        <v>No</v>
      </c>
      <c r="M2266" s="9" t="s">
        <v>2240</v>
      </c>
      <c r="Q2266" s="2"/>
    </row>
    <row r="2267" spans="1:17" x14ac:dyDescent="0.25">
      <c r="A2267" s="33" t="str">
        <f t="shared" si="105"/>
        <v>2990003080</v>
      </c>
      <c r="B2267" s="33" t="s">
        <v>2414</v>
      </c>
      <c r="C2267" s="33" t="s">
        <v>790</v>
      </c>
      <c r="D2267" s="9" t="str">
        <f t="shared" si="106"/>
        <v>299003080</v>
      </c>
      <c r="E2267" s="34">
        <v>29900</v>
      </c>
      <c r="F2267" s="34">
        <v>3080</v>
      </c>
      <c r="G2267" s="9" t="str">
        <f>VLOOKUP(B2267,'[1]Business Unit Lookup'!A:B,2,FALSE)</f>
        <v>Mountain Empire Community Coll</v>
      </c>
      <c r="H2267" s="33" t="str">
        <f>VLOOKUP(C2267,'[1]Fund Lookup'!B:C,2,FALSE)</f>
        <v>Work Study</v>
      </c>
      <c r="I2267" s="35" t="s">
        <v>2307</v>
      </c>
      <c r="J2267" s="33" t="str">
        <f>VLOOKUP(I2267,'[1]Table B'!A:B,2,FALSE)</f>
        <v>CU-HE-Non-specific Activity</v>
      </c>
      <c r="K2267" s="9" t="str">
        <f t="shared" si="107"/>
        <v>500-CU-HE-Non-specific Activity</v>
      </c>
      <c r="L2267" s="9" t="str">
        <f>IFERROR(VLOOKUP(A2267,'[1]VAC as of March 2024'!A:K,11,FALSE),"No")</f>
        <v>No</v>
      </c>
      <c r="M2267" s="9" t="s">
        <v>2248</v>
      </c>
      <c r="Q2267" s="2"/>
    </row>
    <row r="2268" spans="1:17" x14ac:dyDescent="0.25">
      <c r="A2268" s="33" t="str">
        <f t="shared" si="105"/>
        <v>2990003170</v>
      </c>
      <c r="B2268" s="33" t="s">
        <v>2414</v>
      </c>
      <c r="C2268" s="33" t="s">
        <v>809</v>
      </c>
      <c r="D2268" s="9" t="str">
        <f t="shared" si="106"/>
        <v>299003170</v>
      </c>
      <c r="E2268" s="34">
        <v>29900</v>
      </c>
      <c r="F2268" s="34">
        <v>3170</v>
      </c>
      <c r="G2268" s="9" t="str">
        <f>VLOOKUP(B2268,'[1]Business Unit Lookup'!A:B,2,FALSE)</f>
        <v>Mountain Empire Community Coll</v>
      </c>
      <c r="H2268" s="33" t="str">
        <f>VLOOKUP(C2268,'[1]Fund Lookup'!B:C,2,FALSE)</f>
        <v>Student Financial Assistance</v>
      </c>
      <c r="I2268" s="35" t="s">
        <v>2307</v>
      </c>
      <c r="J2268" s="33" t="str">
        <f>VLOOKUP(I2268,'[1]Table B'!A:B,2,FALSE)</f>
        <v>CU-HE-Non-specific Activity</v>
      </c>
      <c r="K2268" s="9" t="str">
        <f t="shared" si="107"/>
        <v>500-CU-HE-Non-specific Activity</v>
      </c>
      <c r="L2268" s="9" t="str">
        <f>IFERROR(VLOOKUP(A2268,'[1]VAC as of March 2024'!A:K,11,FALSE),"No")</f>
        <v>No</v>
      </c>
      <c r="M2268" s="9" t="s">
        <v>2240</v>
      </c>
      <c r="Q2268" s="2"/>
    </row>
    <row r="2269" spans="1:17" x14ac:dyDescent="0.25">
      <c r="A2269" s="33" t="str">
        <f t="shared" si="105"/>
        <v>2990003190</v>
      </c>
      <c r="B2269" s="33" t="s">
        <v>2414</v>
      </c>
      <c r="C2269" s="33" t="s">
        <v>811</v>
      </c>
      <c r="D2269" s="9" t="str">
        <f t="shared" si="106"/>
        <v>299003190</v>
      </c>
      <c r="E2269" s="34">
        <v>29900</v>
      </c>
      <c r="F2269" s="34">
        <v>3190</v>
      </c>
      <c r="G2269" s="9" t="str">
        <f>VLOOKUP(B2269,'[1]Business Unit Lookup'!A:B,2,FALSE)</f>
        <v>Mountain Empire Community Coll</v>
      </c>
      <c r="H2269" s="33" t="str">
        <f>VLOOKUP(C2269,'[1]Fund Lookup'!B:C,2,FALSE)</f>
        <v>Workforce Development Program</v>
      </c>
      <c r="I2269" s="35" t="s">
        <v>2307</v>
      </c>
      <c r="J2269" s="33" t="str">
        <f>VLOOKUP(I2269,'[1]Table B'!A:B,2,FALSE)</f>
        <v>CU-HE-Non-specific Activity</v>
      </c>
      <c r="K2269" s="9" t="str">
        <f t="shared" si="107"/>
        <v>500-CU-HE-Non-specific Activity</v>
      </c>
      <c r="L2269" s="9" t="str">
        <f>IFERROR(VLOOKUP(A2269,'[1]VAC as of March 2024'!A:K,11,FALSE),"No")</f>
        <v>No</v>
      </c>
      <c r="M2269" s="9" t="s">
        <v>2240</v>
      </c>
      <c r="Q2269" s="2"/>
    </row>
    <row r="2270" spans="1:17" ht="15.75" x14ac:dyDescent="0.25">
      <c r="A2270" s="33" t="str">
        <f t="shared" si="105"/>
        <v>2990003210</v>
      </c>
      <c r="B2270" s="43" t="s">
        <v>2414</v>
      </c>
      <c r="C2270" s="36" t="s">
        <v>6135</v>
      </c>
      <c r="D2270" s="9" t="str">
        <f t="shared" si="106"/>
        <v>299003210</v>
      </c>
      <c r="E2270" s="44">
        <v>29900</v>
      </c>
      <c r="F2270" s="37">
        <v>3210</v>
      </c>
      <c r="G2270" s="9" t="str">
        <f>VLOOKUP(B2270,'[1]Business Unit Lookup'!A:B,2,FALSE)</f>
        <v>Mountain Empire Community Coll</v>
      </c>
      <c r="H2270" s="33" t="str">
        <f>VLOOKUP(C2270,'[1]Fund Lookup'!B:C,2,FALSE)</f>
        <v>ARP-CrvStLoclFisRecFd-COVID-19</v>
      </c>
      <c r="I2270" s="35" t="s">
        <v>2307</v>
      </c>
      <c r="J2270" s="33" t="str">
        <f>VLOOKUP(I2270,'[1]Table B'!A:B,2,FALSE)</f>
        <v>CU-HE-Non-specific Activity</v>
      </c>
      <c r="K2270" s="9" t="str">
        <f t="shared" si="107"/>
        <v>500-CU-HE-Non-specific Activity</v>
      </c>
      <c r="L2270" s="9" t="str">
        <f>IFERROR(VLOOKUP(A2270,'[1]VAC as of March 2024'!A:K,11,FALSE),"No")</f>
        <v>No</v>
      </c>
      <c r="M2270" s="38" t="s">
        <v>5493</v>
      </c>
      <c r="O2270" s="38"/>
      <c r="P2270" s="38"/>
      <c r="Q2270" s="2"/>
    </row>
    <row r="2271" spans="1:17" x14ac:dyDescent="0.25">
      <c r="A2271" s="33" t="str">
        <f t="shared" si="105"/>
        <v>2990003230</v>
      </c>
      <c r="B2271" s="33" t="s">
        <v>2414</v>
      </c>
      <c r="C2271" s="33" t="s">
        <v>6136</v>
      </c>
      <c r="D2271" s="9" t="str">
        <f t="shared" si="106"/>
        <v>299003230</v>
      </c>
      <c r="E2271" s="34">
        <v>29900</v>
      </c>
      <c r="F2271" s="34">
        <v>3230</v>
      </c>
      <c r="G2271" s="9" t="str">
        <f>VLOOKUP(B2271,'[1]Business Unit Lookup'!A:B,2,FALSE)</f>
        <v>Mountain Empire Community Coll</v>
      </c>
      <c r="H2271" s="33" t="str">
        <f>VLOOKUP(C2271,'[1]Fund Lookup'!B:C,2,FALSE)</f>
        <v>Epi&amp;LabCpctyInfctsDis-COVID-19</v>
      </c>
      <c r="I2271" s="35" t="s">
        <v>2307</v>
      </c>
      <c r="J2271" s="33" t="str">
        <f>VLOOKUP(I2271,'[1]Table B'!A:B,2,FALSE)</f>
        <v>CU-HE-Non-specific Activity</v>
      </c>
      <c r="K2271" s="9" t="str">
        <f t="shared" si="107"/>
        <v>500-CU-HE-Non-specific Activity</v>
      </c>
      <c r="L2271" s="9" t="str">
        <f>IFERROR(VLOOKUP(A2271,'[1]VAC as of March 2024'!A:K,11,FALSE),"No")</f>
        <v>No</v>
      </c>
      <c r="M2271" s="9" t="s">
        <v>5493</v>
      </c>
      <c r="Q2271" s="2"/>
    </row>
    <row r="2272" spans="1:17" x14ac:dyDescent="0.25">
      <c r="A2272" s="33" t="str">
        <f t="shared" si="105"/>
        <v>2990003280</v>
      </c>
      <c r="B2272" s="33" t="s">
        <v>2414</v>
      </c>
      <c r="C2272" s="33" t="s">
        <v>5559</v>
      </c>
      <c r="D2272" s="9" t="str">
        <f t="shared" si="106"/>
        <v>299003280</v>
      </c>
      <c r="E2272" s="34">
        <v>29900</v>
      </c>
      <c r="F2272" s="34">
        <v>3280</v>
      </c>
      <c r="G2272" s="9" t="str">
        <f>VLOOKUP(B2272,'[1]Business Unit Lookup'!A:B,2,FALSE)</f>
        <v>Mountain Empire Community Coll</v>
      </c>
      <c r="H2272" s="33" t="str">
        <f>VLOOKUP(C2272,'[1]Fund Lookup'!B:C,2,FALSE)</f>
        <v>CoronavrsEmrSpplFdPrg-COVID-19</v>
      </c>
      <c r="I2272" s="35" t="s">
        <v>2307</v>
      </c>
      <c r="J2272" s="33" t="str">
        <f>VLOOKUP(I2272,'[1]Table B'!A:B,2,FALSE)</f>
        <v>CU-HE-Non-specific Activity</v>
      </c>
      <c r="K2272" s="9" t="str">
        <f t="shared" si="107"/>
        <v>500-CU-HE-Non-specific Activity</v>
      </c>
      <c r="L2272" s="9" t="str">
        <f>IFERROR(VLOOKUP(A2272,'[1]VAC as of March 2024'!A:K,11,FALSE),"No")</f>
        <v>No</v>
      </c>
      <c r="M2272" s="9" t="s">
        <v>5493</v>
      </c>
      <c r="Q2272" s="2"/>
    </row>
    <row r="2273" spans="1:17" x14ac:dyDescent="0.25">
      <c r="A2273" s="33" t="str">
        <f t="shared" si="105"/>
        <v>2990003390</v>
      </c>
      <c r="B2273" s="33" t="s">
        <v>2414</v>
      </c>
      <c r="C2273" s="33" t="s">
        <v>5575</v>
      </c>
      <c r="D2273" s="9" t="str">
        <f t="shared" si="106"/>
        <v>299003390</v>
      </c>
      <c r="E2273" s="34">
        <v>29900</v>
      </c>
      <c r="F2273" s="34">
        <v>3390</v>
      </c>
      <c r="G2273" s="9" t="str">
        <f>VLOOKUP(B2273,'[1]Business Unit Lookup'!A:B,2,FALSE)</f>
        <v>Mountain Empire Community Coll</v>
      </c>
      <c r="H2273" s="33" t="str">
        <f>VLOOKUP(C2273,'[1]Fund Lookup'!B:C,2,FALSE)</f>
        <v>Strngthning Inst Prgm-COVID-19</v>
      </c>
      <c r="I2273" s="35" t="s">
        <v>2307</v>
      </c>
      <c r="J2273" s="33" t="str">
        <f>VLOOKUP(I2273,'[1]Table B'!A:B,2,FALSE)</f>
        <v>CU-HE-Non-specific Activity</v>
      </c>
      <c r="K2273" s="9" t="str">
        <f t="shared" si="107"/>
        <v>500-CU-HE-Non-specific Activity</v>
      </c>
      <c r="L2273" s="9" t="str">
        <f>IFERROR(VLOOKUP(A2273,'[1]VAC as of March 2024'!A:K,11,FALSE),"No")</f>
        <v>No</v>
      </c>
      <c r="M2273" s="9" t="s">
        <v>5493</v>
      </c>
      <c r="Q2273" s="2"/>
    </row>
    <row r="2274" spans="1:17" x14ac:dyDescent="0.25">
      <c r="A2274" s="33" t="str">
        <f t="shared" si="105"/>
        <v>2990003410</v>
      </c>
      <c r="B2274" s="40" t="s">
        <v>2414</v>
      </c>
      <c r="C2274" s="36" t="s">
        <v>5581</v>
      </c>
      <c r="D2274" s="9" t="str">
        <f t="shared" si="106"/>
        <v>299003410</v>
      </c>
      <c r="E2274" s="40">
        <v>29900</v>
      </c>
      <c r="F2274" s="37">
        <v>3410</v>
      </c>
      <c r="G2274" s="9" t="str">
        <f>VLOOKUP(B2274,'[1]Business Unit Lookup'!A:B,2,FALSE)</f>
        <v>Mountain Empire Community Coll</v>
      </c>
      <c r="H2274" s="33" t="str">
        <f>VLOOKUP(C2274,'[1]Fund Lookup'!B:C,2,FALSE)</f>
        <v>GEER Fund - COVID-19</v>
      </c>
      <c r="I2274" s="35" t="s">
        <v>2307</v>
      </c>
      <c r="J2274" s="33" t="str">
        <f>VLOOKUP(I2274,'[1]Table B'!A:B,2,FALSE)</f>
        <v>CU-HE-Non-specific Activity</v>
      </c>
      <c r="K2274" s="9" t="str">
        <f t="shared" si="107"/>
        <v>500-CU-HE-Non-specific Activity</v>
      </c>
      <c r="L2274" s="9" t="str">
        <f>IFERROR(VLOOKUP(A2274,'[1]VAC as of March 2024'!A:K,11,FALSE),"No")</f>
        <v>No</v>
      </c>
      <c r="M2274" s="38" t="s">
        <v>5493</v>
      </c>
      <c r="O2274" s="38"/>
      <c r="P2274" s="38"/>
      <c r="Q2274" s="82"/>
    </row>
    <row r="2275" spans="1:17" x14ac:dyDescent="0.25">
      <c r="A2275" s="33" t="str">
        <f t="shared" si="105"/>
        <v>2990003420</v>
      </c>
      <c r="B2275" s="33" t="s">
        <v>2414</v>
      </c>
      <c r="C2275" s="33" t="s">
        <v>5584</v>
      </c>
      <c r="D2275" s="9" t="str">
        <f t="shared" si="106"/>
        <v>299003420</v>
      </c>
      <c r="E2275" s="34">
        <v>29900</v>
      </c>
      <c r="F2275" s="34">
        <v>3420</v>
      </c>
      <c r="G2275" s="9" t="str">
        <f>VLOOKUP(B2275,'[1]Business Unit Lookup'!A:B,2,FALSE)</f>
        <v>Mountain Empire Community Coll</v>
      </c>
      <c r="H2275" s="33" t="str">
        <f>VLOOKUP(C2275,'[1]Fund Lookup'!B:C,2,FALSE)</f>
        <v>Caresactrlffd-General-Covid-19</v>
      </c>
      <c r="I2275" s="35" t="s">
        <v>2307</v>
      </c>
      <c r="J2275" s="33" t="str">
        <f>VLOOKUP(I2275,'[1]Table B'!A:B,2,FALSE)</f>
        <v>CU-HE-Non-specific Activity</v>
      </c>
      <c r="K2275" s="9" t="str">
        <f t="shared" si="107"/>
        <v>500-CU-HE-Non-specific Activity</v>
      </c>
      <c r="L2275" s="9" t="str">
        <f>IFERROR(VLOOKUP(A2275,'[1]VAC as of March 2024'!A:K,11,FALSE),"No")</f>
        <v>No</v>
      </c>
      <c r="M2275" s="9" t="s">
        <v>5493</v>
      </c>
      <c r="Q2275" s="2"/>
    </row>
    <row r="2276" spans="1:17" x14ac:dyDescent="0.25">
      <c r="A2276" s="33" t="str">
        <f t="shared" si="105"/>
        <v>2990003440</v>
      </c>
      <c r="B2276" s="33" t="s">
        <v>2414</v>
      </c>
      <c r="C2276" s="33" t="s">
        <v>5370</v>
      </c>
      <c r="D2276" s="9" t="str">
        <f t="shared" si="106"/>
        <v>299003440</v>
      </c>
      <c r="E2276" s="34">
        <v>29900</v>
      </c>
      <c r="F2276" s="34">
        <v>3440</v>
      </c>
      <c r="G2276" s="9" t="str">
        <f>VLOOKUP(B2276,'[1]Business Unit Lookup'!A:B,2,FALSE)</f>
        <v>Mountain Empire Community Coll</v>
      </c>
      <c r="H2276" s="33" t="str">
        <f>VLOOKUP(C2276,'[1]Fund Lookup'!B:C,2,FALSE)</f>
        <v>EduStabFund-Students-COVID-19</v>
      </c>
      <c r="I2276" s="35" t="s">
        <v>2307</v>
      </c>
      <c r="J2276" s="33" t="str">
        <f>VLOOKUP(I2276,'[1]Table B'!A:B,2,FALSE)</f>
        <v>CU-HE-Non-specific Activity</v>
      </c>
      <c r="K2276" s="9" t="str">
        <f t="shared" si="107"/>
        <v>500-CU-HE-Non-specific Activity</v>
      </c>
      <c r="L2276" s="9" t="str">
        <f>IFERROR(VLOOKUP(A2276,'[1]VAC as of March 2024'!A:K,11,FALSE),"No")</f>
        <v>No</v>
      </c>
      <c r="M2276" s="9" t="s">
        <v>5493</v>
      </c>
      <c r="Q2276" s="2"/>
    </row>
    <row r="2277" spans="1:17" x14ac:dyDescent="0.25">
      <c r="A2277" s="33" t="str">
        <f t="shared" si="105"/>
        <v>2990003460</v>
      </c>
      <c r="B2277" s="41" t="s">
        <v>2414</v>
      </c>
      <c r="C2277" s="36" t="s">
        <v>8470</v>
      </c>
      <c r="D2277" s="9" t="str">
        <f t="shared" si="106"/>
        <v>299003460</v>
      </c>
      <c r="E2277" s="41">
        <v>29900</v>
      </c>
      <c r="F2277" s="37">
        <v>3460</v>
      </c>
      <c r="G2277" s="9" t="str">
        <f>VLOOKUP(B2277,'[1]Business Unit Lookup'!A:B,2,FALSE)</f>
        <v>Mountain Empire Community Coll</v>
      </c>
      <c r="H2277" s="33" t="str">
        <f>VLOOKUP(C2277,'[1]Fund Lookup'!B:C,2,FALSE)</f>
        <v>Innovative internship Fund</v>
      </c>
      <c r="I2277" s="35" t="s">
        <v>2307</v>
      </c>
      <c r="J2277" s="33" t="str">
        <f>VLOOKUP(I2277,'[1]Table B'!A:B,2,FALSE)</f>
        <v>CU-HE-Non-specific Activity</v>
      </c>
      <c r="K2277" s="9" t="str">
        <f t="shared" si="107"/>
        <v>500-CU-HE-Non-specific Activity</v>
      </c>
      <c r="L2277" s="9" t="str">
        <f>IFERROR(VLOOKUP(A2277,'[1]VAC as of March 2024'!A:K,11,FALSE),"No")</f>
        <v>No</v>
      </c>
      <c r="M2277" s="38" t="s">
        <v>2240</v>
      </c>
      <c r="O2277" s="38"/>
      <c r="P2277" s="38"/>
      <c r="Q2277" s="2"/>
    </row>
    <row r="2278" spans="1:17" x14ac:dyDescent="0.25">
      <c r="A2278" s="33" t="str">
        <f t="shared" si="105"/>
        <v>2990003490</v>
      </c>
      <c r="B2278" s="41" t="s">
        <v>2414</v>
      </c>
      <c r="C2278" s="36" t="s">
        <v>8475</v>
      </c>
      <c r="D2278" s="9" t="str">
        <f t="shared" si="106"/>
        <v>299003490</v>
      </c>
      <c r="E2278" s="41">
        <v>29900</v>
      </c>
      <c r="F2278" s="37">
        <v>3490</v>
      </c>
      <c r="G2278" s="9" t="str">
        <f>VLOOKUP(B2278,'[1]Business Unit Lookup'!A:B,2,FALSE)</f>
        <v>Mountain Empire Community Coll</v>
      </c>
      <c r="H2278" s="33" t="str">
        <f>VLOOKUP(C2278,'[1]Fund Lookup'!B:C,2,FALSE)</f>
        <v>NewEconomyWrkfrcCrdntlGrntFnd</v>
      </c>
      <c r="I2278" s="35" t="s">
        <v>2307</v>
      </c>
      <c r="J2278" s="33" t="str">
        <f>VLOOKUP(I2278,'[1]Table B'!A:B,2,FALSE)</f>
        <v>CU-HE-Non-specific Activity</v>
      </c>
      <c r="K2278" s="9" t="str">
        <f t="shared" si="107"/>
        <v>500-CU-HE-Non-specific Activity</v>
      </c>
      <c r="L2278" s="9" t="str">
        <f>IFERROR(VLOOKUP(A2278,'[1]VAC as of March 2024'!A:K,11,FALSE),"No")</f>
        <v>No</v>
      </c>
      <c r="M2278" s="38" t="s">
        <v>2240</v>
      </c>
      <c r="O2278" s="38"/>
      <c r="P2278" s="38"/>
      <c r="Q2278" s="2"/>
    </row>
    <row r="2279" spans="1:17" x14ac:dyDescent="0.25">
      <c r="A2279" s="33" t="str">
        <f t="shared" si="105"/>
        <v>2990003690</v>
      </c>
      <c r="B2279" s="33" t="s">
        <v>2414</v>
      </c>
      <c r="C2279" s="33" t="s">
        <v>5373</v>
      </c>
      <c r="D2279" s="9" t="str">
        <f t="shared" si="106"/>
        <v>299003690</v>
      </c>
      <c r="E2279" s="34">
        <v>29900</v>
      </c>
      <c r="F2279" s="34">
        <v>3690</v>
      </c>
      <c r="G2279" s="9" t="str">
        <f>VLOOKUP(B2279,'[1]Business Unit Lookup'!A:B,2,FALSE)</f>
        <v>Mountain Empire Community Coll</v>
      </c>
      <c r="H2279" s="33" t="str">
        <f>VLOOKUP(C2279,'[1]Fund Lookup'!B:C,2,FALSE)</f>
        <v>EduStabFund-Institutn-COVID-19</v>
      </c>
      <c r="I2279" s="35" t="s">
        <v>2307</v>
      </c>
      <c r="J2279" s="33" t="str">
        <f>VLOOKUP(I2279,'[1]Table B'!A:B,2,FALSE)</f>
        <v>CU-HE-Non-specific Activity</v>
      </c>
      <c r="K2279" s="9" t="str">
        <f t="shared" si="107"/>
        <v>500-CU-HE-Non-specific Activity</v>
      </c>
      <c r="L2279" s="9" t="str">
        <f>IFERROR(VLOOKUP(A2279,'[1]VAC as of March 2024'!A:K,11,FALSE),"No")</f>
        <v>No</v>
      </c>
      <c r="M2279" s="9" t="s">
        <v>5493</v>
      </c>
      <c r="Q2279" s="2"/>
    </row>
    <row r="2280" spans="1:17" x14ac:dyDescent="0.25">
      <c r="A2280" s="33" t="str">
        <f t="shared" si="105"/>
        <v>2990003860</v>
      </c>
      <c r="B2280" s="41" t="s">
        <v>2414</v>
      </c>
      <c r="C2280" s="36" t="s">
        <v>863</v>
      </c>
      <c r="D2280" s="9" t="str">
        <f t="shared" si="106"/>
        <v>299003860</v>
      </c>
      <c r="E2280" s="35">
        <v>29900</v>
      </c>
      <c r="F2280" s="37">
        <v>3860</v>
      </c>
      <c r="G2280" s="9" t="str">
        <f>VLOOKUP(B2280,'[1]Business Unit Lookup'!A:B,2,FALSE)</f>
        <v>Mountain Empire Community Coll</v>
      </c>
      <c r="H2280" s="33" t="str">
        <f>VLOOKUP(C2280,'[1]Fund Lookup'!B:C,2,FALSE)</f>
        <v>Rcycl Matl Sale-Non-Gen/Fed-HE</v>
      </c>
      <c r="I2280" s="35" t="s">
        <v>2307</v>
      </c>
      <c r="J2280" s="33" t="str">
        <f>VLOOKUP(I2280,'[1]Table B'!A:B,2,FALSE)</f>
        <v>CU-HE-Non-specific Activity</v>
      </c>
      <c r="K2280" s="9" t="str">
        <f t="shared" si="107"/>
        <v>500-CU-HE-Non-specific Activity</v>
      </c>
      <c r="L2280" s="9" t="str">
        <f>IFERROR(VLOOKUP(A2280,'[1]VAC as of March 2024'!A:K,11,FALSE),"No")</f>
        <v>No</v>
      </c>
      <c r="M2280" s="38" t="s">
        <v>2240</v>
      </c>
      <c r="O2280" s="38"/>
      <c r="P2280" s="38"/>
      <c r="Q2280" s="2"/>
    </row>
    <row r="2281" spans="1:17" x14ac:dyDescent="0.25">
      <c r="A2281" s="33" t="str">
        <f t="shared" si="105"/>
        <v>2990003870</v>
      </c>
      <c r="B2281" s="33" t="s">
        <v>2414</v>
      </c>
      <c r="C2281" s="33" t="s">
        <v>865</v>
      </c>
      <c r="D2281" s="9" t="str">
        <f t="shared" si="106"/>
        <v>299003870</v>
      </c>
      <c r="E2281" s="34">
        <v>29900</v>
      </c>
      <c r="F2281" s="34">
        <v>3870</v>
      </c>
      <c r="G2281" s="9" t="str">
        <f>VLOOKUP(B2281,'[1]Business Unit Lookup'!A:B,2,FALSE)</f>
        <v>Mountain Empire Community Coll</v>
      </c>
      <c r="H2281" s="33" t="str">
        <f>VLOOKUP(C2281,'[1]Fund Lookup'!B:C,2,FALSE)</f>
        <v>Srplus Supp&amp;Equip Sales-Gen-HE</v>
      </c>
      <c r="I2281" s="35" t="s">
        <v>2307</v>
      </c>
      <c r="J2281" s="33" t="str">
        <f>VLOOKUP(I2281,'[1]Table B'!A:B,2,FALSE)</f>
        <v>CU-HE-Non-specific Activity</v>
      </c>
      <c r="K2281" s="9" t="str">
        <f t="shared" si="107"/>
        <v>500-CU-HE-Non-specific Activity</v>
      </c>
      <c r="L2281" s="9" t="str">
        <f>IFERROR(VLOOKUP(A2281,'[1]VAC as of March 2024'!A:K,11,FALSE),"No")</f>
        <v>No</v>
      </c>
      <c r="M2281" s="9" t="s">
        <v>2240</v>
      </c>
      <c r="Q2281" s="2"/>
    </row>
    <row r="2282" spans="1:17" x14ac:dyDescent="0.25">
      <c r="A2282" s="33" t="str">
        <f t="shared" si="105"/>
        <v>2990003900</v>
      </c>
      <c r="B2282" s="33" t="s">
        <v>2414</v>
      </c>
      <c r="C2282" s="33" t="s">
        <v>874</v>
      </c>
      <c r="D2282" s="9" t="str">
        <f t="shared" si="106"/>
        <v>299003900</v>
      </c>
      <c r="E2282" s="34">
        <v>29900</v>
      </c>
      <c r="F2282" s="34">
        <v>3900</v>
      </c>
      <c r="G2282" s="9" t="str">
        <f>VLOOKUP(B2282,'[1]Business Unit Lookup'!A:B,2,FALSE)</f>
        <v>Mountain Empire Community Coll</v>
      </c>
      <c r="H2282" s="33" t="str">
        <f>VLOOKUP(C2282,'[1]Fund Lookup'!B:C,2,FALSE)</f>
        <v>Insurance Recovery - Higher Ed</v>
      </c>
      <c r="I2282" s="35" t="s">
        <v>2307</v>
      </c>
      <c r="J2282" s="33" t="str">
        <f>VLOOKUP(I2282,'[1]Table B'!A:B,2,FALSE)</f>
        <v>CU-HE-Non-specific Activity</v>
      </c>
      <c r="K2282" s="9" t="str">
        <f t="shared" si="107"/>
        <v>500-CU-HE-Non-specific Activity</v>
      </c>
      <c r="L2282" s="9" t="str">
        <f>IFERROR(VLOOKUP(A2282,'[1]VAC as of March 2024'!A:K,11,FALSE),"No")</f>
        <v>No</v>
      </c>
      <c r="M2282" s="9" t="s">
        <v>2240</v>
      </c>
      <c r="Q2282" s="2"/>
    </row>
    <row r="2283" spans="1:17" x14ac:dyDescent="0.25">
      <c r="A2283" s="33" t="str">
        <f t="shared" si="105"/>
        <v>2990007005</v>
      </c>
      <c r="B2283" s="33" t="s">
        <v>2414</v>
      </c>
      <c r="C2283" s="33" t="s">
        <v>1139</v>
      </c>
      <c r="D2283" s="9" t="str">
        <f t="shared" si="106"/>
        <v>299007005</v>
      </c>
      <c r="E2283" s="34">
        <v>29900</v>
      </c>
      <c r="F2283" s="34">
        <v>7005</v>
      </c>
      <c r="G2283" s="9" t="str">
        <f>VLOOKUP(B2283,'[1]Business Unit Lookup'!A:B,2,FALSE)</f>
        <v>Mountain Empire Community Coll</v>
      </c>
      <c r="H2283" s="33" t="str">
        <f>VLOOKUP(C2283,'[1]Fund Lookup'!B:C,2,FALSE)</f>
        <v>Trust And Agency-VCCS</v>
      </c>
      <c r="I2283" s="35" t="s">
        <v>2307</v>
      </c>
      <c r="J2283" s="33" t="str">
        <f>VLOOKUP(I2283,'[1]Table B'!A:B,2,FALSE)</f>
        <v>CU-HE-Non-specific Activity</v>
      </c>
      <c r="K2283" s="9" t="str">
        <f t="shared" si="107"/>
        <v>500-CU-HE-Non-specific Activity</v>
      </c>
      <c r="L2283" s="9" t="str">
        <f>IFERROR(VLOOKUP(A2283,'[1]VAC as of March 2024'!A:K,11,FALSE),"No")</f>
        <v>No</v>
      </c>
      <c r="M2283" s="9" t="s">
        <v>2248</v>
      </c>
      <c r="Q2283" s="2"/>
    </row>
    <row r="2284" spans="1:17" x14ac:dyDescent="0.25">
      <c r="A2284" s="33" t="str">
        <f t="shared" si="105"/>
        <v>2990008170</v>
      </c>
      <c r="B2284" s="33" t="s">
        <v>2414</v>
      </c>
      <c r="C2284" s="33" t="s">
        <v>1620</v>
      </c>
      <c r="D2284" s="9" t="str">
        <f t="shared" si="106"/>
        <v>299008170</v>
      </c>
      <c r="E2284" s="34">
        <v>29900</v>
      </c>
      <c r="F2284" s="34">
        <v>8170</v>
      </c>
      <c r="G2284" s="9" t="str">
        <f>VLOOKUP(B2284,'[1]Business Unit Lookup'!A:B,2,FALSE)</f>
        <v>Mountain Empire Community Coll</v>
      </c>
      <c r="H2284" s="33" t="str">
        <f>VLOOKUP(C2284,'[1]Fund Lookup'!B:C,2,FALSE)</f>
        <v>VCBA 21St Century</v>
      </c>
      <c r="I2284" s="35" t="s">
        <v>2307</v>
      </c>
      <c r="J2284" s="33" t="str">
        <f>VLOOKUP(I2284,'[1]Table B'!A:B,2,FALSE)</f>
        <v>CU-HE-Non-specific Activity</v>
      </c>
      <c r="K2284" s="9" t="str">
        <f t="shared" si="107"/>
        <v>500-CU-HE-Non-specific Activity</v>
      </c>
      <c r="L2284" s="9" t="str">
        <f>IFERROR(VLOOKUP(A2284,'[1]VAC as of March 2024'!A:K,11,FALSE),"No")</f>
        <v>No</v>
      </c>
      <c r="M2284" s="9" t="s">
        <v>2248</v>
      </c>
      <c r="Q2284" s="2"/>
    </row>
    <row r="2285" spans="1:17" x14ac:dyDescent="0.25">
      <c r="A2285" s="33" t="str">
        <f t="shared" si="105"/>
        <v>3010001000</v>
      </c>
      <c r="B2285" s="33" t="s">
        <v>2415</v>
      </c>
      <c r="C2285" s="33" t="s">
        <v>1</v>
      </c>
      <c r="D2285" s="9" t="str">
        <f t="shared" si="106"/>
        <v>301001000</v>
      </c>
      <c r="E2285" s="34">
        <v>30100</v>
      </c>
      <c r="F2285" s="34">
        <v>1000</v>
      </c>
      <c r="G2285" s="9" t="str">
        <f>VLOOKUP(B2285,'[1]Business Unit Lookup'!A:B,2,FALSE)</f>
        <v>Agriculture &amp; Consumer Svcs</v>
      </c>
      <c r="H2285" s="33" t="str">
        <f>VLOOKUP(C2285,'[1]Fund Lookup'!B:C,2,FALSE)</f>
        <v>General Fund</v>
      </c>
      <c r="I2285" s="35" t="s">
        <v>2236</v>
      </c>
      <c r="J2285" s="33" t="str">
        <f>VLOOKUP(I2285,'[1]Table B'!A:B,2,FALSE)</f>
        <v>General</v>
      </c>
      <c r="K2285" s="9" t="str">
        <f t="shared" si="107"/>
        <v>100-General</v>
      </c>
      <c r="L2285" s="9" t="str">
        <f>IFERROR(VLOOKUP(A2285,'[1]VAC as of March 2024'!A:K,11,FALSE),"No")</f>
        <v>No</v>
      </c>
      <c r="M2285" s="9" t="s">
        <v>2237</v>
      </c>
      <c r="O2285" s="33" t="s">
        <v>2240</v>
      </c>
      <c r="P2285" s="33" t="s">
        <v>6061</v>
      </c>
      <c r="Q2285" s="2" t="str">
        <f>VLOOKUP(P2285,'[1]Table E'!A:C,3,FALSE)</f>
        <v>Unassigned</v>
      </c>
    </row>
    <row r="2286" spans="1:17" x14ac:dyDescent="0.25">
      <c r="A2286" s="33" t="str">
        <f t="shared" si="105"/>
        <v>3010002013</v>
      </c>
      <c r="B2286" s="33" t="s">
        <v>2415</v>
      </c>
      <c r="C2286" s="33" t="s">
        <v>29</v>
      </c>
      <c r="D2286" s="9" t="str">
        <f t="shared" si="106"/>
        <v>301002013</v>
      </c>
      <c r="E2286" s="34">
        <v>30100</v>
      </c>
      <c r="F2286" s="34">
        <v>2013</v>
      </c>
      <c r="G2286" s="9" t="str">
        <f>VLOOKUP(B2286,'[1]Business Unit Lookup'!A:B,2,FALSE)</f>
        <v>Agriculture &amp; Consumer Svcs</v>
      </c>
      <c r="H2286" s="33" t="str">
        <f>VLOOKUP(C2286,'[1]Fund Lookup'!B:C,2,FALSE)</f>
        <v>VA Farmland Preservation Fund</v>
      </c>
      <c r="I2286" s="35" t="s">
        <v>2236</v>
      </c>
      <c r="J2286" s="33" t="str">
        <f>VLOOKUP(I2286,'[1]Table B'!A:B,2,FALSE)</f>
        <v>General</v>
      </c>
      <c r="K2286" s="9" t="str">
        <f t="shared" si="107"/>
        <v>100-General</v>
      </c>
      <c r="L2286" s="9" t="str">
        <f>IFERROR(VLOOKUP(A2286,'[1]VAC as of March 2024'!A:K,11,FALSE),"No")</f>
        <v>No</v>
      </c>
      <c r="M2286" s="9" t="s">
        <v>2240</v>
      </c>
      <c r="O2286" s="33" t="s">
        <v>2241</v>
      </c>
      <c r="P2286" s="33" t="s">
        <v>6100</v>
      </c>
      <c r="Q2286" s="2" t="str">
        <f>VLOOKUP(P2286,'[1]Table E'!A:C,3,FALSE)</f>
        <v>Environmental Quality and Natural Resource Preservation</v>
      </c>
    </row>
    <row r="2287" spans="1:17" x14ac:dyDescent="0.25">
      <c r="A2287" s="33" t="str">
        <f t="shared" si="105"/>
        <v>3010002157</v>
      </c>
      <c r="B2287" s="33" t="s">
        <v>2415</v>
      </c>
      <c r="C2287" s="33" t="s">
        <v>230</v>
      </c>
      <c r="D2287" s="9" t="str">
        <f t="shared" si="106"/>
        <v>301002157</v>
      </c>
      <c r="E2287" s="34">
        <v>30100</v>
      </c>
      <c r="F2287" s="34">
        <v>2157</v>
      </c>
      <c r="G2287" s="9" t="str">
        <f>VLOOKUP(B2287,'[1]Business Unit Lookup'!A:B,2,FALSE)</f>
        <v>Agriculture &amp; Consumer Svcs</v>
      </c>
      <c r="H2287" s="33" t="str">
        <f>VLOOKUP(C2287,'[1]Fund Lookup'!B:C,2,FALSE)</f>
        <v>Beehive Grant Fund</v>
      </c>
      <c r="I2287" s="35" t="s">
        <v>2236</v>
      </c>
      <c r="J2287" s="33" t="str">
        <f>VLOOKUP(I2287,'[1]Table B'!A:B,2,FALSE)</f>
        <v>General</v>
      </c>
      <c r="K2287" s="9" t="str">
        <f t="shared" si="107"/>
        <v>100-General</v>
      </c>
      <c r="L2287" s="9" t="str">
        <f>IFERROR(VLOOKUP(A2287,'[1]VAC as of March 2024'!A:K,11,FALSE),"No")</f>
        <v>No</v>
      </c>
      <c r="M2287" s="9" t="s">
        <v>2240</v>
      </c>
      <c r="O2287" s="33" t="s">
        <v>2241</v>
      </c>
      <c r="P2287" s="33" t="s">
        <v>6104</v>
      </c>
      <c r="Q2287" s="2" t="str">
        <f>VLOOKUP(P2287,'[1]Table E'!A:C,3,FALSE)</f>
        <v>Agriculture and Forestry</v>
      </c>
    </row>
    <row r="2288" spans="1:17" x14ac:dyDescent="0.25">
      <c r="A2288" s="33" t="str">
        <f t="shared" si="105"/>
        <v>3010002176</v>
      </c>
      <c r="B2288" s="33" t="s">
        <v>2415</v>
      </c>
      <c r="C2288" s="33" t="s">
        <v>258</v>
      </c>
      <c r="D2288" s="9" t="str">
        <f t="shared" si="106"/>
        <v>301002176</v>
      </c>
      <c r="E2288" s="34">
        <v>30100</v>
      </c>
      <c r="F2288" s="34">
        <v>2176</v>
      </c>
      <c r="G2288" s="9" t="str">
        <f>VLOOKUP(B2288,'[1]Business Unit Lookup'!A:B,2,FALSE)</f>
        <v>Agriculture &amp; Consumer Svcs</v>
      </c>
      <c r="H2288" s="33" t="str">
        <f>VLOOKUP(C2288,'[1]Fund Lookup'!B:C,2,FALSE)</f>
        <v>VA Winegrowers' Productivity</v>
      </c>
      <c r="I2288" s="35" t="s">
        <v>2239</v>
      </c>
      <c r="J2288" s="33" t="str">
        <f>VLOOKUP(I2288,'[1]Table B'!A:B,2,FALSE)</f>
        <v>Special Revenue-Other</v>
      </c>
      <c r="K2288" s="9" t="str">
        <f t="shared" si="107"/>
        <v>105-Special Revenue-Other</v>
      </c>
      <c r="L2288" s="9" t="str">
        <f>IFERROR(VLOOKUP(A2288,'[1]VAC as of March 2024'!A:K,11,FALSE),"No")</f>
        <v>No</v>
      </c>
      <c r="M2288" s="9" t="s">
        <v>2240</v>
      </c>
      <c r="O2288" s="33" t="s">
        <v>2241</v>
      </c>
      <c r="P2288" s="33" t="s">
        <v>6104</v>
      </c>
      <c r="Q2288" s="2" t="str">
        <f>VLOOKUP(P2288,'[1]Table E'!A:C,3,FALSE)</f>
        <v>Agriculture and Forestry</v>
      </c>
    </row>
    <row r="2289" spans="1:17" x14ac:dyDescent="0.25">
      <c r="A2289" s="33" t="str">
        <f t="shared" si="105"/>
        <v>3010002264</v>
      </c>
      <c r="B2289" s="33" t="s">
        <v>2415</v>
      </c>
      <c r="C2289" s="33" t="s">
        <v>371</v>
      </c>
      <c r="D2289" s="9" t="str">
        <f t="shared" si="106"/>
        <v>301002264</v>
      </c>
      <c r="E2289" s="34">
        <v>30100</v>
      </c>
      <c r="F2289" s="34">
        <v>2264</v>
      </c>
      <c r="G2289" s="9" t="str">
        <f>VLOOKUP(B2289,'[1]Business Unit Lookup'!A:B,2,FALSE)</f>
        <v>Agriculture &amp; Consumer Svcs</v>
      </c>
      <c r="H2289" s="33" t="str">
        <f>VLOOKUP(C2289,'[1]Fund Lookup'!B:C,2,FALSE)</f>
        <v>Waste Kitchen Grease Fund</v>
      </c>
      <c r="I2289" s="35" t="s">
        <v>2239</v>
      </c>
      <c r="J2289" s="33" t="str">
        <f>VLOOKUP(I2289,'[1]Table B'!A:B,2,FALSE)</f>
        <v>Special Revenue-Other</v>
      </c>
      <c r="K2289" s="9" t="str">
        <f t="shared" si="107"/>
        <v>105-Special Revenue-Other</v>
      </c>
      <c r="L2289" s="9" t="str">
        <f>IFERROR(VLOOKUP(A2289,'[1]VAC as of March 2024'!A:K,11,FALSE),"No")</f>
        <v>No</v>
      </c>
      <c r="M2289" s="9" t="s">
        <v>2240</v>
      </c>
      <c r="O2289" s="33" t="s">
        <v>2241</v>
      </c>
      <c r="P2289" s="33" t="s">
        <v>6072</v>
      </c>
      <c r="Q2289" s="2" t="str">
        <f>VLOOKUP(P2289,'[1]Table E'!A:C,3,FALSE)</f>
        <v>Regulatory oversight</v>
      </c>
    </row>
    <row r="2290" spans="1:17" x14ac:dyDescent="0.25">
      <c r="A2290" s="33" t="str">
        <f t="shared" si="105"/>
        <v>3010002290</v>
      </c>
      <c r="B2290" s="33" t="s">
        <v>2415</v>
      </c>
      <c r="C2290" s="33" t="s">
        <v>387</v>
      </c>
      <c r="D2290" s="9" t="str">
        <f t="shared" si="106"/>
        <v>301002290</v>
      </c>
      <c r="E2290" s="34">
        <v>30100</v>
      </c>
      <c r="F2290" s="34">
        <v>2290</v>
      </c>
      <c r="G2290" s="9" t="str">
        <f>VLOOKUP(B2290,'[1]Business Unit Lookup'!A:B,2,FALSE)</f>
        <v>Agriculture &amp; Consumer Svcs</v>
      </c>
      <c r="H2290" s="33" t="str">
        <f>VLOOKUP(C2290,'[1]Fund Lookup'!B:C,2,FALSE)</f>
        <v>Federal Asset Forfeiture Fund</v>
      </c>
      <c r="I2290" s="35" t="s">
        <v>2252</v>
      </c>
      <c r="J2290" s="33" t="str">
        <f>VLOOKUP(I2290,'[1]Table B'!A:B,2,FALSE)</f>
        <v>Special Revenue-Federal</v>
      </c>
      <c r="K2290" s="9" t="str">
        <f t="shared" si="107"/>
        <v>120-Special Revenue-Federal</v>
      </c>
      <c r="L2290" s="9" t="str">
        <f>IFERROR(VLOOKUP(A2290,'[1]VAC as of March 2024'!A:K,11,FALSE),"No")</f>
        <v>No</v>
      </c>
      <c r="M2290" s="9" t="s">
        <v>2248</v>
      </c>
      <c r="O2290" s="33" t="s">
        <v>2248</v>
      </c>
      <c r="P2290" s="33" t="s">
        <v>6070</v>
      </c>
      <c r="Q2290" s="2" t="str">
        <f>VLOOKUP(P2290,'[1]Table E'!A:C,3,FALSE)</f>
        <v>Gifts and grants</v>
      </c>
    </row>
    <row r="2291" spans="1:17" x14ac:dyDescent="0.25">
      <c r="A2291" s="33" t="str">
        <f t="shared" si="105"/>
        <v>3010002301</v>
      </c>
      <c r="B2291" s="33" t="s">
        <v>2415</v>
      </c>
      <c r="C2291" s="33" t="s">
        <v>392</v>
      </c>
      <c r="D2291" s="9" t="str">
        <f t="shared" si="106"/>
        <v>301002301</v>
      </c>
      <c r="E2291" s="34">
        <v>30100</v>
      </c>
      <c r="F2291" s="34">
        <v>2301</v>
      </c>
      <c r="G2291" s="9" t="str">
        <f>VLOOKUP(B2291,'[1]Business Unit Lookup'!A:B,2,FALSE)</f>
        <v>Agriculture &amp; Consumer Svcs</v>
      </c>
      <c r="H2291" s="33" t="str">
        <f>VLOOKUP(C2291,'[1]Fund Lookup'!B:C,2,FALSE)</f>
        <v>VDACS Special Revenue Fund</v>
      </c>
      <c r="I2291" s="35" t="s">
        <v>2239</v>
      </c>
      <c r="J2291" s="33" t="str">
        <f>VLOOKUP(I2291,'[1]Table B'!A:B,2,FALSE)</f>
        <v>Special Revenue-Other</v>
      </c>
      <c r="K2291" s="9" t="str">
        <f t="shared" si="107"/>
        <v>105-Special Revenue-Other</v>
      </c>
      <c r="L2291" s="9" t="str">
        <f>IFERROR(VLOOKUP(A2291,'[1]VAC as of March 2024'!A:K,11,FALSE),"No")</f>
        <v>No</v>
      </c>
      <c r="M2291" s="9" t="s">
        <v>2240</v>
      </c>
      <c r="O2291" s="33" t="s">
        <v>2241</v>
      </c>
      <c r="P2291" s="33" t="s">
        <v>6104</v>
      </c>
      <c r="Q2291" s="2" t="str">
        <f>VLOOKUP(P2291,'[1]Table E'!A:C,3,FALSE)</f>
        <v>Agriculture and Forestry</v>
      </c>
    </row>
    <row r="2292" spans="1:17" x14ac:dyDescent="0.25">
      <c r="A2292" s="33" t="str">
        <f t="shared" si="105"/>
        <v>3010002331</v>
      </c>
      <c r="B2292" s="33" t="s">
        <v>2415</v>
      </c>
      <c r="C2292" s="33" t="s">
        <v>418</v>
      </c>
      <c r="D2292" s="9" t="str">
        <f t="shared" si="106"/>
        <v>301002331</v>
      </c>
      <c r="E2292" s="34">
        <v>30100</v>
      </c>
      <c r="F2292" s="34">
        <v>2331</v>
      </c>
      <c r="G2292" s="9" t="str">
        <f>VLOOKUP(B2292,'[1]Business Unit Lookup'!A:B,2,FALSE)</f>
        <v>Agriculture &amp; Consumer Svcs</v>
      </c>
      <c r="H2292" s="33" t="str">
        <f>VLOOKUP(C2292,'[1]Fund Lookup'!B:C,2,FALSE)</f>
        <v>State Asset Forfeiture</v>
      </c>
      <c r="I2292" s="35" t="s">
        <v>2239</v>
      </c>
      <c r="J2292" s="33" t="str">
        <f>VLOOKUP(I2292,'[1]Table B'!A:B,2,FALSE)</f>
        <v>Special Revenue-Other</v>
      </c>
      <c r="K2292" s="9" t="str">
        <f t="shared" si="107"/>
        <v>105-Special Revenue-Other</v>
      </c>
      <c r="L2292" s="9" t="str">
        <f>IFERROR(VLOOKUP(A2292,'[1]VAC as of March 2024'!A:K,11,FALSE),"No")</f>
        <v>No</v>
      </c>
      <c r="M2292" s="9" t="s">
        <v>2240</v>
      </c>
      <c r="O2292" s="33" t="s">
        <v>2241</v>
      </c>
      <c r="P2292" s="33" t="s">
        <v>6067</v>
      </c>
      <c r="Q2292" s="2" t="str">
        <f>VLOOKUP(P2292,'[1]Table E'!A:C,3,FALSE)</f>
        <v>Health and Public Safety</v>
      </c>
    </row>
    <row r="2293" spans="1:17" x14ac:dyDescent="0.25">
      <c r="A2293" s="33" t="str">
        <f t="shared" si="105"/>
        <v>3010002460</v>
      </c>
      <c r="B2293" s="33" t="s">
        <v>2415</v>
      </c>
      <c r="C2293" s="33" t="s">
        <v>516</v>
      </c>
      <c r="D2293" s="9" t="str">
        <f t="shared" si="106"/>
        <v>301002460</v>
      </c>
      <c r="E2293" s="34">
        <v>30100</v>
      </c>
      <c r="F2293" s="34">
        <v>2460</v>
      </c>
      <c r="G2293" s="9" t="str">
        <f>VLOOKUP(B2293,'[1]Business Unit Lookup'!A:B,2,FALSE)</f>
        <v>Agriculture &amp; Consumer Svcs</v>
      </c>
      <c r="H2293" s="33" t="str">
        <f>VLOOKUP(C2293,'[1]Fund Lookup'!B:C,2,FALSE)</f>
        <v>Disaster Recovery Fund</v>
      </c>
      <c r="I2293" s="35" t="s">
        <v>2236</v>
      </c>
      <c r="J2293" s="33" t="str">
        <f>VLOOKUP(I2293,'[1]Table B'!A:B,2,FALSE)</f>
        <v>General</v>
      </c>
      <c r="K2293" s="9" t="str">
        <f t="shared" si="107"/>
        <v>100-General</v>
      </c>
      <c r="L2293" s="9" t="str">
        <f>IFERROR(VLOOKUP(A2293,'[1]VAC as of March 2024'!A:K,11,FALSE),"No")</f>
        <v>No</v>
      </c>
      <c r="M2293" s="9" t="s">
        <v>2240</v>
      </c>
      <c r="O2293" s="33" t="s">
        <v>2</v>
      </c>
      <c r="P2293" s="33" t="s">
        <v>6068</v>
      </c>
      <c r="Q2293" s="2" t="str">
        <f>VLOOKUP(P2293,'[1]Table E'!A:C,3,FALSE)</f>
        <v>Health and Public Safety</v>
      </c>
    </row>
    <row r="2294" spans="1:17" x14ac:dyDescent="0.25">
      <c r="A2294" s="33" t="str">
        <f t="shared" si="105"/>
        <v>3010002700</v>
      </c>
      <c r="B2294" s="33" t="s">
        <v>2415</v>
      </c>
      <c r="C2294" s="33" t="s">
        <v>619</v>
      </c>
      <c r="D2294" s="9" t="str">
        <f t="shared" si="106"/>
        <v>301002700</v>
      </c>
      <c r="E2294" s="34">
        <v>30100</v>
      </c>
      <c r="F2294" s="34">
        <v>2700</v>
      </c>
      <c r="G2294" s="9" t="str">
        <f>VLOOKUP(B2294,'[1]Business Unit Lookup'!A:B,2,FALSE)</f>
        <v>Agriculture &amp; Consumer Svcs</v>
      </c>
      <c r="H2294" s="33" t="str">
        <f>VLOOKUP(C2294,'[1]Fund Lookup'!B:C,2,FALSE)</f>
        <v>Parking</v>
      </c>
      <c r="I2294" s="35" t="s">
        <v>2239</v>
      </c>
      <c r="J2294" s="33" t="str">
        <f>VLOOKUP(I2294,'[1]Table B'!A:B,2,FALSE)</f>
        <v>Special Revenue-Other</v>
      </c>
      <c r="K2294" s="9" t="str">
        <f t="shared" si="107"/>
        <v>105-Special Revenue-Other</v>
      </c>
      <c r="L2294" s="9" t="str">
        <f>IFERROR(VLOOKUP(A2294,'[1]VAC as of March 2024'!A:K,11,FALSE),"No")</f>
        <v>No</v>
      </c>
      <c r="M2294" s="9" t="s">
        <v>2240</v>
      </c>
      <c r="O2294" s="33" t="s">
        <v>2241</v>
      </c>
      <c r="P2294" s="33" t="s">
        <v>6062</v>
      </c>
      <c r="Q2294" s="2" t="str">
        <f>VLOOKUP(P2294,'[1]Table E'!A:C,3,FALSE)</f>
        <v>Governmental Operations - Administrative Services</v>
      </c>
    </row>
    <row r="2295" spans="1:17" x14ac:dyDescent="0.25">
      <c r="A2295" s="33" t="str">
        <f t="shared" si="105"/>
        <v>3010002710</v>
      </c>
      <c r="B2295" s="33" t="s">
        <v>2415</v>
      </c>
      <c r="C2295" s="33" t="s">
        <v>633</v>
      </c>
      <c r="D2295" s="9" t="str">
        <f t="shared" si="106"/>
        <v>301002710</v>
      </c>
      <c r="E2295" s="34">
        <v>30100</v>
      </c>
      <c r="F2295" s="34">
        <v>2710</v>
      </c>
      <c r="G2295" s="9" t="str">
        <f>VLOOKUP(B2295,'[1]Business Unit Lookup'!A:B,2,FALSE)</f>
        <v>Agriculture &amp; Consumer Svcs</v>
      </c>
      <c r="H2295" s="33" t="str">
        <f>VLOOKUP(C2295,'[1]Fund Lookup'!B:C,2,FALSE)</f>
        <v>Central Garage Pool Vehicles</v>
      </c>
      <c r="I2295" s="35" t="s">
        <v>2236</v>
      </c>
      <c r="J2295" s="33" t="str">
        <f>VLOOKUP(I2295,'[1]Table B'!A:B,2,FALSE)</f>
        <v>General</v>
      </c>
      <c r="K2295" s="9" t="str">
        <f t="shared" si="107"/>
        <v>100-General</v>
      </c>
      <c r="L2295" s="9" t="str">
        <f>IFERROR(VLOOKUP(A2295,'[1]VAC as of March 2024'!A:K,11,FALSE),"No")</f>
        <v>No</v>
      </c>
      <c r="M2295" s="9" t="s">
        <v>2240</v>
      </c>
      <c r="O2295" s="33" t="s">
        <v>2</v>
      </c>
      <c r="P2295" s="33" t="s">
        <v>6140</v>
      </c>
      <c r="Q2295" s="2" t="str">
        <f>VLOOKUP(P2295,'[1]Table E'!A:C,3,FALSE)</f>
        <v>Agriculture and Forestry</v>
      </c>
    </row>
    <row r="2296" spans="1:17" x14ac:dyDescent="0.25">
      <c r="A2296" s="33" t="str">
        <f t="shared" si="105"/>
        <v>3010002800</v>
      </c>
      <c r="B2296" s="33" t="s">
        <v>2415</v>
      </c>
      <c r="C2296" s="33" t="s">
        <v>683</v>
      </c>
      <c r="D2296" s="9" t="str">
        <f t="shared" si="106"/>
        <v>301002800</v>
      </c>
      <c r="E2296" s="34">
        <v>30100</v>
      </c>
      <c r="F2296" s="34">
        <v>2800</v>
      </c>
      <c r="G2296" s="9" t="str">
        <f>VLOOKUP(B2296,'[1]Business Unit Lookup'!A:B,2,FALSE)</f>
        <v>Agriculture &amp; Consumer Svcs</v>
      </c>
      <c r="H2296" s="33" t="str">
        <f>VLOOKUP(C2296,'[1]Fund Lookup'!B:C,2,FALSE)</f>
        <v>Appropriated IDC Recoveries</v>
      </c>
      <c r="I2296" s="35" t="s">
        <v>2239</v>
      </c>
      <c r="J2296" s="33" t="str">
        <f>VLOOKUP(I2296,'[1]Table B'!A:B,2,FALSE)</f>
        <v>Special Revenue-Other</v>
      </c>
      <c r="K2296" s="9" t="str">
        <f t="shared" si="107"/>
        <v>105-Special Revenue-Other</v>
      </c>
      <c r="L2296" s="9" t="str">
        <f>IFERROR(VLOOKUP(A2296,'[1]VAC as of March 2024'!A:K,11,FALSE),"No")</f>
        <v>No</v>
      </c>
      <c r="M2296" s="9" t="s">
        <v>2240</v>
      </c>
      <c r="O2296" s="33" t="s">
        <v>2</v>
      </c>
      <c r="P2296" s="33" t="s">
        <v>6140</v>
      </c>
      <c r="Q2296" s="2" t="str">
        <f>VLOOKUP(P2296,'[1]Table E'!A:C,3,FALSE)</f>
        <v>Agriculture and Forestry</v>
      </c>
    </row>
    <row r="2297" spans="1:17" x14ac:dyDescent="0.25">
      <c r="A2297" s="33" t="str">
        <f t="shared" si="105"/>
        <v>3010002870</v>
      </c>
      <c r="B2297" s="33" t="s">
        <v>2415</v>
      </c>
      <c r="C2297" s="33" t="s">
        <v>716</v>
      </c>
      <c r="D2297" s="9" t="str">
        <f t="shared" si="106"/>
        <v>301002870</v>
      </c>
      <c r="E2297" s="34">
        <v>30100</v>
      </c>
      <c r="F2297" s="34">
        <v>2870</v>
      </c>
      <c r="G2297" s="9" t="str">
        <f>VLOOKUP(B2297,'[1]Business Unit Lookup'!A:B,2,FALSE)</f>
        <v>Agriculture &amp; Consumer Svcs</v>
      </c>
      <c r="H2297" s="33" t="str">
        <f>VLOOKUP(C2297,'[1]Fund Lookup'!B:C,2,FALSE)</f>
        <v>Surp Suppy/Equip Sale-GF-NonHE</v>
      </c>
      <c r="I2297" s="35" t="s">
        <v>2236</v>
      </c>
      <c r="J2297" s="33" t="str">
        <f>VLOOKUP(I2297,'[1]Table B'!A:B,2,FALSE)</f>
        <v>General</v>
      </c>
      <c r="K2297" s="9" t="str">
        <f t="shared" si="107"/>
        <v>100-General</v>
      </c>
      <c r="L2297" s="9" t="str">
        <f>IFERROR(VLOOKUP(A2297,'[1]VAC as of March 2024'!A:K,11,FALSE),"No")</f>
        <v>No</v>
      </c>
      <c r="M2297" s="9" t="s">
        <v>2240</v>
      </c>
      <c r="O2297" s="33" t="s">
        <v>2</v>
      </c>
      <c r="P2297" s="33" t="s">
        <v>6089</v>
      </c>
      <c r="Q2297" s="2" t="str">
        <f>VLOOKUP(P2297,'[1]Table E'!A:C,3,FALSE)</f>
        <v>Economic and Technological development</v>
      </c>
    </row>
    <row r="2298" spans="1:17" x14ac:dyDescent="0.25">
      <c r="A2298" s="33" t="str">
        <f t="shared" si="105"/>
        <v>3010002880</v>
      </c>
      <c r="B2298" s="33" t="s">
        <v>2415</v>
      </c>
      <c r="C2298" s="33" t="s">
        <v>724</v>
      </c>
      <c r="D2298" s="9" t="str">
        <f t="shared" si="106"/>
        <v>301002880</v>
      </c>
      <c r="E2298" s="34">
        <v>30100</v>
      </c>
      <c r="F2298" s="34">
        <v>2880</v>
      </c>
      <c r="G2298" s="9" t="str">
        <f>VLOOKUP(B2298,'[1]Business Unit Lookup'!A:B,2,FALSE)</f>
        <v>Agriculture &amp; Consumer Svcs</v>
      </c>
      <c r="H2298" s="33" t="str">
        <f>VLOOKUP(C2298,'[1]Fund Lookup'!B:C,2,FALSE)</f>
        <v>Surp Supply/Equip-NonGF-NonHE</v>
      </c>
      <c r="I2298" s="35" t="s">
        <v>2236</v>
      </c>
      <c r="J2298" s="33" t="str">
        <f>VLOOKUP(I2298,'[1]Table B'!A:B,2,FALSE)</f>
        <v>General</v>
      </c>
      <c r="K2298" s="9" t="str">
        <f t="shared" si="107"/>
        <v>100-General</v>
      </c>
      <c r="L2298" s="9" t="str">
        <f>IFERROR(VLOOKUP(A2298,'[1]VAC as of March 2024'!A:K,11,FALSE),"No")</f>
        <v>No</v>
      </c>
      <c r="M2298" s="9" t="s">
        <v>2240</v>
      </c>
      <c r="O2298" s="33" t="s">
        <v>2</v>
      </c>
      <c r="P2298" s="33" t="s">
        <v>6089</v>
      </c>
      <c r="Q2298" s="2" t="str">
        <f>VLOOKUP(P2298,'[1]Table E'!A:C,3,FALSE)</f>
        <v>Economic and Technological development</v>
      </c>
    </row>
    <row r="2299" spans="1:17" x14ac:dyDescent="0.25">
      <c r="A2299" s="33" t="str">
        <f t="shared" si="105"/>
        <v>3010002900</v>
      </c>
      <c r="B2299" s="33" t="s">
        <v>2415</v>
      </c>
      <c r="C2299" s="33" t="s">
        <v>727</v>
      </c>
      <c r="D2299" s="9" t="str">
        <f t="shared" si="106"/>
        <v>301002900</v>
      </c>
      <c r="E2299" s="34">
        <v>30100</v>
      </c>
      <c r="F2299" s="34">
        <v>2900</v>
      </c>
      <c r="G2299" s="9" t="str">
        <f>VLOOKUP(B2299,'[1]Business Unit Lookup'!A:B,2,FALSE)</f>
        <v>Agriculture &amp; Consumer Svcs</v>
      </c>
      <c r="H2299" s="33" t="str">
        <f>VLOOKUP(C2299,'[1]Fund Lookup'!B:C,2,FALSE)</f>
        <v>Insurance Recovery</v>
      </c>
      <c r="I2299" s="35" t="s">
        <v>2239</v>
      </c>
      <c r="J2299" s="33" t="str">
        <f>VLOOKUP(I2299,'[1]Table B'!A:B,2,FALSE)</f>
        <v>Special Revenue-Other</v>
      </c>
      <c r="K2299" s="9" t="str">
        <f t="shared" si="107"/>
        <v>105-Special Revenue-Other</v>
      </c>
      <c r="L2299" s="9" t="str">
        <f>IFERROR(VLOOKUP(A2299,'[1]VAC as of March 2024'!A:K,11,FALSE),"No")</f>
        <v>No</v>
      </c>
      <c r="M2299" s="9" t="s">
        <v>2240</v>
      </c>
      <c r="O2299" s="33" t="s">
        <v>2241</v>
      </c>
      <c r="P2299" s="33" t="s">
        <v>6104</v>
      </c>
      <c r="Q2299" s="2" t="str">
        <f>VLOOKUP(P2299,'[1]Table E'!A:C,3,FALSE)</f>
        <v>Agriculture and Forestry</v>
      </c>
    </row>
    <row r="2300" spans="1:17" x14ac:dyDescent="0.25">
      <c r="A2300" s="33" t="str">
        <f t="shared" si="105"/>
        <v>3010007081</v>
      </c>
      <c r="B2300" s="33" t="s">
        <v>2415</v>
      </c>
      <c r="C2300" s="33" t="s">
        <v>1175</v>
      </c>
      <c r="D2300" s="9" t="str">
        <f t="shared" si="106"/>
        <v>301007081</v>
      </c>
      <c r="E2300" s="34">
        <v>30100</v>
      </c>
      <c r="F2300" s="34">
        <v>7081</v>
      </c>
      <c r="G2300" s="9" t="str">
        <f>VLOOKUP(B2300,'[1]Business Unit Lookup'!A:B,2,FALSE)</f>
        <v>Agriculture &amp; Consumer Svcs</v>
      </c>
      <c r="H2300" s="33" t="str">
        <f>VLOOKUP(C2300,'[1]Fund Lookup'!B:C,2,FALSE)</f>
        <v>Contested Pesticide Penalties</v>
      </c>
      <c r="I2300" s="35" t="s">
        <v>2239</v>
      </c>
      <c r="J2300" s="33" t="str">
        <f>VLOOKUP(I2300,'[1]Table B'!A:B,2,FALSE)</f>
        <v>Special Revenue-Other</v>
      </c>
      <c r="K2300" s="9" t="str">
        <f t="shared" si="107"/>
        <v>105-Special Revenue-Other</v>
      </c>
      <c r="L2300" s="9" t="str">
        <f>IFERROR(VLOOKUP(A2300,'[1]VAC as of March 2024'!A:K,11,FALSE),"No")</f>
        <v>No</v>
      </c>
      <c r="M2300" s="9" t="s">
        <v>2248</v>
      </c>
      <c r="O2300" s="33" t="s">
        <v>2241</v>
      </c>
      <c r="P2300" s="33" t="s">
        <v>6072</v>
      </c>
      <c r="Q2300" s="2" t="str">
        <f>VLOOKUP(P2300,'[1]Table E'!A:C,3,FALSE)</f>
        <v>Regulatory oversight</v>
      </c>
    </row>
    <row r="2301" spans="1:17" x14ac:dyDescent="0.25">
      <c r="A2301" s="33" t="str">
        <f t="shared" si="105"/>
        <v>3010007102</v>
      </c>
      <c r="B2301" s="33" t="s">
        <v>2415</v>
      </c>
      <c r="C2301" s="33" t="s">
        <v>1191</v>
      </c>
      <c r="D2301" s="9" t="str">
        <f t="shared" si="106"/>
        <v>301007102</v>
      </c>
      <c r="E2301" s="34">
        <v>30100</v>
      </c>
      <c r="F2301" s="34">
        <v>7102</v>
      </c>
      <c r="G2301" s="9" t="str">
        <f>VLOOKUP(B2301,'[1]Business Unit Lookup'!A:B,2,FALSE)</f>
        <v>Agriculture &amp; Consumer Svcs</v>
      </c>
      <c r="H2301" s="33" t="str">
        <f>VLOOKUP(C2301,'[1]Fund Lookup'!B:C,2,FALSE)</f>
        <v>Tobacco Loss Assistance Progrm</v>
      </c>
      <c r="I2301" s="35" t="s">
        <v>2252</v>
      </c>
      <c r="J2301" s="33" t="str">
        <f>VLOOKUP(I2301,'[1]Table B'!A:B,2,FALSE)</f>
        <v>Special Revenue-Federal</v>
      </c>
      <c r="K2301" s="9" t="str">
        <f t="shared" si="107"/>
        <v>120-Special Revenue-Federal</v>
      </c>
      <c r="L2301" s="9" t="str">
        <f>IFERROR(VLOOKUP(A2301,'[1]VAC as of March 2024'!A:K,11,FALSE),"No")</f>
        <v>No</v>
      </c>
      <c r="M2301" s="9" t="s">
        <v>2248</v>
      </c>
      <c r="O2301" s="33" t="s">
        <v>2248</v>
      </c>
      <c r="P2301" s="33" t="s">
        <v>6070</v>
      </c>
      <c r="Q2301" s="2" t="str">
        <f>VLOOKUP(P2301,'[1]Table E'!A:C,3,FALSE)</f>
        <v>Gifts and grants</v>
      </c>
    </row>
    <row r="2302" spans="1:17" x14ac:dyDescent="0.25">
      <c r="A2302" s="33" t="str">
        <f t="shared" si="105"/>
        <v>3010007160</v>
      </c>
      <c r="B2302" s="33" t="s">
        <v>2415</v>
      </c>
      <c r="C2302" s="33" t="s">
        <v>1259</v>
      </c>
      <c r="D2302" s="9" t="str">
        <f t="shared" si="106"/>
        <v>301007160</v>
      </c>
      <c r="E2302" s="34">
        <v>30100</v>
      </c>
      <c r="F2302" s="34">
        <v>7160</v>
      </c>
      <c r="G2302" s="9" t="str">
        <f>VLOOKUP(B2302,'[1]Business Unit Lookup'!A:B,2,FALSE)</f>
        <v>Agriculture &amp; Consumer Svcs</v>
      </c>
      <c r="H2302" s="33" t="str">
        <f>VLOOKUP(C2302,'[1]Fund Lookup'!B:C,2,FALSE)</f>
        <v>VA Farm Loan Revolving Acct</v>
      </c>
      <c r="I2302" s="35" t="s">
        <v>2239</v>
      </c>
      <c r="J2302" s="33" t="str">
        <f>VLOOKUP(I2302,'[1]Table B'!A:B,2,FALSE)</f>
        <v>Special Revenue-Other</v>
      </c>
      <c r="K2302" s="9" t="str">
        <f t="shared" si="107"/>
        <v>105-Special Revenue-Other</v>
      </c>
      <c r="L2302" s="9" t="str">
        <f>IFERROR(VLOOKUP(A2302,'[1]VAC as of March 2024'!A:K,11,FALSE),"No")</f>
        <v>No</v>
      </c>
      <c r="M2302" s="9" t="s">
        <v>2248</v>
      </c>
      <c r="O2302" s="33" t="s">
        <v>2241</v>
      </c>
      <c r="P2302" s="33" t="s">
        <v>6141</v>
      </c>
      <c r="Q2302" s="2" t="str">
        <f>VLOOKUP(P2302,'[1]Table E'!A:C,3,FALSE)</f>
        <v>Gifts and grants</v>
      </c>
    </row>
    <row r="2303" spans="1:17" x14ac:dyDescent="0.25">
      <c r="A2303" s="33" t="str">
        <f t="shared" si="105"/>
        <v>3010007254</v>
      </c>
      <c r="B2303" s="33" t="s">
        <v>2415</v>
      </c>
      <c r="C2303" s="33" t="s">
        <v>1334</v>
      </c>
      <c r="D2303" s="9" t="str">
        <f t="shared" si="106"/>
        <v>301007254</v>
      </c>
      <c r="E2303" s="34">
        <v>30100</v>
      </c>
      <c r="F2303" s="34">
        <v>7254</v>
      </c>
      <c r="G2303" s="9" t="str">
        <f>VLOOKUP(B2303,'[1]Business Unit Lookup'!A:B,2,FALSE)</f>
        <v>Agriculture &amp; Consumer Svcs</v>
      </c>
      <c r="H2303" s="33" t="str">
        <f>VLOOKUP(C2303,'[1]Fund Lookup'!B:C,2,FALSE)</f>
        <v>Grants-Pro Agri&amp;Emer Food Asst</v>
      </c>
      <c r="I2303" s="35" t="s">
        <v>2252</v>
      </c>
      <c r="J2303" s="33" t="str">
        <f>VLOOKUP(I2303,'[1]Table B'!A:B,2,FALSE)</f>
        <v>Special Revenue-Federal</v>
      </c>
      <c r="K2303" s="9" t="str">
        <f t="shared" si="107"/>
        <v>120-Special Revenue-Federal</v>
      </c>
      <c r="L2303" s="9" t="str">
        <f>IFERROR(VLOOKUP(A2303,'[1]VAC as of March 2024'!A:K,11,FALSE),"No")</f>
        <v>No</v>
      </c>
      <c r="M2303" s="9" t="s">
        <v>2248</v>
      </c>
      <c r="O2303" s="33" t="s">
        <v>2248</v>
      </c>
      <c r="P2303" s="33" t="s">
        <v>6070</v>
      </c>
      <c r="Q2303" s="2" t="str">
        <f>VLOOKUP(P2303,'[1]Table E'!A:C,3,FALSE)</f>
        <v>Gifts and grants</v>
      </c>
    </row>
    <row r="2304" spans="1:17" x14ac:dyDescent="0.25">
      <c r="A2304" s="33" t="str">
        <f t="shared" si="105"/>
        <v>3010007290</v>
      </c>
      <c r="B2304" s="33" t="s">
        <v>2415</v>
      </c>
      <c r="C2304" s="33" t="s">
        <v>1355</v>
      </c>
      <c r="D2304" s="9" t="str">
        <f t="shared" si="106"/>
        <v>301007290</v>
      </c>
      <c r="E2304" s="34">
        <v>30100</v>
      </c>
      <c r="F2304" s="34">
        <v>7290</v>
      </c>
      <c r="G2304" s="9" t="str">
        <f>VLOOKUP(B2304,'[1]Business Unit Lookup'!A:B,2,FALSE)</f>
        <v>Agriculture &amp; Consumer Svcs</v>
      </c>
      <c r="H2304" s="33" t="str">
        <f>VLOOKUP(C2304,'[1]Fund Lookup'!B:C,2,FALSE)</f>
        <v>Cert Of Agri Products Trust</v>
      </c>
      <c r="I2304" s="35" t="s">
        <v>2239</v>
      </c>
      <c r="J2304" s="33" t="str">
        <f>VLOOKUP(I2304,'[1]Table B'!A:B,2,FALSE)</f>
        <v>Special Revenue-Other</v>
      </c>
      <c r="K2304" s="9" t="str">
        <f t="shared" si="107"/>
        <v>105-Special Revenue-Other</v>
      </c>
      <c r="L2304" s="9" t="str">
        <f>IFERROR(VLOOKUP(A2304,'[1]VAC as of March 2024'!A:K,11,FALSE),"No")</f>
        <v>No</v>
      </c>
      <c r="M2304" s="9" t="s">
        <v>2248</v>
      </c>
      <c r="O2304" s="33" t="s">
        <v>2248</v>
      </c>
      <c r="P2304" s="33" t="s">
        <v>6142</v>
      </c>
      <c r="Q2304" s="2" t="str">
        <f>VLOOKUP(P2304,'[1]Table E'!A:C,3,FALSE)</f>
        <v>Agriculture and Forestry</v>
      </c>
    </row>
    <row r="2305" spans="1:17" x14ac:dyDescent="0.25">
      <c r="A2305" s="33" t="str">
        <f t="shared" si="105"/>
        <v>3010007301</v>
      </c>
      <c r="B2305" s="33" t="s">
        <v>2415</v>
      </c>
      <c r="C2305" s="33" t="s">
        <v>1364</v>
      </c>
      <c r="D2305" s="9" t="str">
        <f t="shared" si="106"/>
        <v>301007301</v>
      </c>
      <c r="E2305" s="34">
        <v>30100</v>
      </c>
      <c r="F2305" s="34">
        <v>7301</v>
      </c>
      <c r="G2305" s="9" t="str">
        <f>VLOOKUP(B2305,'[1]Business Unit Lookup'!A:B,2,FALSE)</f>
        <v>Agriculture &amp; Consumer Svcs</v>
      </c>
      <c r="H2305" s="33" t="str">
        <f>VLOOKUP(C2305,'[1]Fund Lookup'!B:C,2,FALSE)</f>
        <v>Trust And Agency-VDACS</v>
      </c>
      <c r="I2305" s="35" t="s">
        <v>2239</v>
      </c>
      <c r="J2305" s="33" t="str">
        <f>VLOOKUP(I2305,'[1]Table B'!A:B,2,FALSE)</f>
        <v>Special Revenue-Other</v>
      </c>
      <c r="K2305" s="9" t="str">
        <f t="shared" si="107"/>
        <v>105-Special Revenue-Other</v>
      </c>
      <c r="L2305" s="9" t="str">
        <f>IFERROR(VLOOKUP(A2305,'[1]VAC as of March 2024'!A:K,11,FALSE),"No")</f>
        <v>No</v>
      </c>
      <c r="M2305" s="9" t="s">
        <v>2248</v>
      </c>
      <c r="O2305" s="33" t="s">
        <v>2241</v>
      </c>
      <c r="P2305" s="33" t="s">
        <v>6072</v>
      </c>
      <c r="Q2305" s="2" t="str">
        <f>VLOOKUP(P2305,'[1]Table E'!A:C,3,FALSE)</f>
        <v>Regulatory oversight</v>
      </c>
    </row>
    <row r="2306" spans="1:17" x14ac:dyDescent="0.25">
      <c r="A2306" s="33" t="str">
        <f t="shared" ref="A2306:A2369" si="108">CONCATENATE(B2306,C2306)</f>
        <v>3010008200</v>
      </c>
      <c r="B2306" s="33" t="s">
        <v>2415</v>
      </c>
      <c r="C2306" s="33" t="s">
        <v>1628</v>
      </c>
      <c r="D2306" s="9" t="str">
        <f t="shared" ref="D2306:D2369" si="109">CONCATENATE(E2306,F2306)</f>
        <v>301008200</v>
      </c>
      <c r="E2306" s="34">
        <v>30100</v>
      </c>
      <c r="F2306" s="34">
        <v>8200</v>
      </c>
      <c r="G2306" s="9" t="str">
        <f>VLOOKUP(B2306,'[1]Business Unit Lookup'!A:B,2,FALSE)</f>
        <v>Agriculture &amp; Consumer Svcs</v>
      </c>
      <c r="H2306" s="33" t="str">
        <f>VLOOKUP(C2306,'[1]Fund Lookup'!B:C,2,FALSE)</f>
        <v>VPBA Projects</v>
      </c>
      <c r="I2306" s="35" t="s">
        <v>2265</v>
      </c>
      <c r="J2306" s="33" t="str">
        <f>VLOOKUP(I2306,'[1]Table B'!A:B,2,FALSE)</f>
        <v>Capital Projects, F/S Exclusions</v>
      </c>
      <c r="K2306" s="9" t="str">
        <f t="shared" ref="K2306:K2369" si="110">CONCATENATE(I2306,"-",J2306)</f>
        <v>156-Capital Projects, F/S Exclusions</v>
      </c>
      <c r="L2306" s="9" t="str">
        <f>IFERROR(VLOOKUP(A2306,'[1]VAC as of March 2024'!A:K,11,FALSE),"No")</f>
        <v>No</v>
      </c>
      <c r="M2306" s="9" t="s">
        <v>2248</v>
      </c>
      <c r="O2306" s="33" t="s">
        <v>2248</v>
      </c>
      <c r="P2306" s="33" t="s">
        <v>6078</v>
      </c>
      <c r="Q2306" s="2" t="str">
        <f>VLOOKUP(P2306,'[1]Table E'!A:C,3,FALSE)</f>
        <v>Capital Projects</v>
      </c>
    </row>
    <row r="2307" spans="1:17" x14ac:dyDescent="0.25">
      <c r="A2307" s="33" t="str">
        <f t="shared" si="108"/>
        <v>3010009017</v>
      </c>
      <c r="B2307" s="33" t="s">
        <v>2415</v>
      </c>
      <c r="C2307" s="33" t="s">
        <v>1655</v>
      </c>
      <c r="D2307" s="9" t="str">
        <f t="shared" si="109"/>
        <v>301009017</v>
      </c>
      <c r="E2307" s="34">
        <v>30100</v>
      </c>
      <c r="F2307" s="34">
        <v>9017</v>
      </c>
      <c r="G2307" s="9" t="str">
        <f>VLOOKUP(B2307,'[1]Business Unit Lookup'!A:B,2,FALSE)</f>
        <v>Agriculture &amp; Consumer Svcs</v>
      </c>
      <c r="H2307" s="33" t="str">
        <f>VLOOKUP(C2307,'[1]Fund Lookup'!B:C,2,FALSE)</f>
        <v>Virginia Pesticide Control Act</v>
      </c>
      <c r="I2307" s="35" t="s">
        <v>2239</v>
      </c>
      <c r="J2307" s="33" t="str">
        <f>VLOOKUP(I2307,'[1]Table B'!A:B,2,FALSE)</f>
        <v>Special Revenue-Other</v>
      </c>
      <c r="K2307" s="9" t="str">
        <f t="shared" si="110"/>
        <v>105-Special Revenue-Other</v>
      </c>
      <c r="L2307" s="9" t="str">
        <f>IFERROR(VLOOKUP(A2307,'[1]VAC as of March 2024'!A:K,11,FALSE),"No")</f>
        <v>No</v>
      </c>
      <c r="M2307" s="9" t="s">
        <v>2240</v>
      </c>
      <c r="O2307" s="33" t="s">
        <v>2241</v>
      </c>
      <c r="P2307" s="33" t="s">
        <v>6104</v>
      </c>
      <c r="Q2307" s="2" t="str">
        <f>VLOOKUP(P2307,'[1]Table E'!A:C,3,FALSE)</f>
        <v>Agriculture and Forestry</v>
      </c>
    </row>
    <row r="2308" spans="1:17" x14ac:dyDescent="0.25">
      <c r="A2308" s="33" t="str">
        <f t="shared" si="108"/>
        <v>3010009046</v>
      </c>
      <c r="B2308" s="33" t="s">
        <v>2415</v>
      </c>
      <c r="C2308" s="33" t="s">
        <v>5646</v>
      </c>
      <c r="D2308" s="9" t="str">
        <f t="shared" si="109"/>
        <v>301009046</v>
      </c>
      <c r="E2308" s="34">
        <v>30100</v>
      </c>
      <c r="F2308" s="34">
        <v>9046</v>
      </c>
      <c r="G2308" s="9" t="str">
        <f>VLOOKUP(B2308,'[1]Business Unit Lookup'!A:B,2,FALSE)</f>
        <v>Agriculture &amp; Consumer Svcs</v>
      </c>
      <c r="H2308" s="33" t="str">
        <f>VLOOKUP(C2308,'[1]Fund Lookup'!B:C,2,FALSE)</f>
        <v>VA Food Access Investment Fund</v>
      </c>
      <c r="I2308" s="35" t="s">
        <v>2236</v>
      </c>
      <c r="J2308" s="33" t="str">
        <f>VLOOKUP(I2308,'[1]Table B'!A:B,2,FALSE)</f>
        <v>General</v>
      </c>
      <c r="K2308" s="9" t="str">
        <f t="shared" si="110"/>
        <v>100-General</v>
      </c>
      <c r="L2308" s="9" t="str">
        <f>IFERROR(VLOOKUP(A2308,'[1]VAC as of March 2024'!A:K,11,FALSE),"No")</f>
        <v>Yes</v>
      </c>
      <c r="M2308" s="9" t="s">
        <v>2240</v>
      </c>
      <c r="O2308" s="33" t="s">
        <v>2241</v>
      </c>
      <c r="P2308" s="33" t="s">
        <v>6067</v>
      </c>
      <c r="Q2308" s="2" t="str">
        <f>VLOOKUP(P2308,'[1]Table E'!A:C,3,FALSE)</f>
        <v>Health and Public Safety</v>
      </c>
    </row>
    <row r="2309" spans="1:17" x14ac:dyDescent="0.25">
      <c r="A2309" s="33" t="str">
        <f t="shared" si="108"/>
        <v>3010009058</v>
      </c>
      <c r="B2309" s="36" t="s">
        <v>2415</v>
      </c>
      <c r="C2309" s="36" t="s">
        <v>8376</v>
      </c>
      <c r="D2309" s="9" t="str">
        <f t="shared" si="109"/>
        <v>301009058</v>
      </c>
      <c r="E2309" s="35">
        <v>30100</v>
      </c>
      <c r="F2309" s="37">
        <v>9058</v>
      </c>
      <c r="G2309" s="9" t="str">
        <f>VLOOKUP(B2309,'[1]Business Unit Lookup'!A:B,2,FALSE)</f>
        <v>Agriculture &amp; Consumer Svcs</v>
      </c>
      <c r="H2309" s="33" t="str">
        <f>VLOOKUP(C2309,'[1]Fund Lookup'!B:C,2,FALSE)</f>
        <v>VA Agriculture Food Asst Fund</v>
      </c>
      <c r="I2309" s="35" t="s">
        <v>2236</v>
      </c>
      <c r="J2309" s="33" t="str">
        <f>VLOOKUP(I2309,'[1]Table B'!A:B,2,FALSE)</f>
        <v>General</v>
      </c>
      <c r="K2309" s="9" t="str">
        <f t="shared" si="110"/>
        <v>100-General</v>
      </c>
      <c r="L2309" s="9" t="str">
        <f>IFERROR(VLOOKUP(A2309,'[1]VAC as of March 2024'!A:K,11,FALSE),"No")</f>
        <v>Yes</v>
      </c>
      <c r="M2309" s="37" t="s">
        <v>2240</v>
      </c>
      <c r="O2309" s="38" t="s">
        <v>2241</v>
      </c>
      <c r="P2309" s="36" t="s">
        <v>6104</v>
      </c>
      <c r="Q2309" s="2" t="str">
        <f>VLOOKUP(P2309,'[1]Table E'!A:C,3,FALSE)</f>
        <v>Agriculture and Forestry</v>
      </c>
    </row>
    <row r="2310" spans="1:17" x14ac:dyDescent="0.25">
      <c r="A2310" s="33" t="str">
        <f t="shared" si="108"/>
        <v>3010009062</v>
      </c>
      <c r="B2310" s="33" t="s">
        <v>2415</v>
      </c>
      <c r="C2310" s="33" t="s">
        <v>8377</v>
      </c>
      <c r="D2310" s="9" t="str">
        <f t="shared" si="109"/>
        <v>301009062</v>
      </c>
      <c r="E2310" s="39">
        <v>30100</v>
      </c>
      <c r="F2310" s="39">
        <v>9062</v>
      </c>
      <c r="G2310" s="9" t="str">
        <f>VLOOKUP(B2310,'[1]Business Unit Lookup'!A:B,2,FALSE)</f>
        <v>Agriculture &amp; Consumer Svcs</v>
      </c>
      <c r="H2310" s="33" t="str">
        <f>VLOOKUP(C2310,'[1]Fund Lookup'!B:C,2,FALSE)</f>
        <v>VA Spirits Promotion Fund</v>
      </c>
      <c r="I2310" s="35" t="s">
        <v>2236</v>
      </c>
      <c r="J2310" s="33" t="str">
        <f>VLOOKUP(I2310,'[1]Table B'!A:B,2,FALSE)</f>
        <v>General</v>
      </c>
      <c r="K2310" s="9" t="str">
        <f t="shared" si="110"/>
        <v>100-General</v>
      </c>
      <c r="L2310" s="9" t="str">
        <f>IFERROR(VLOOKUP(A2310,'[1]VAC as of March 2024'!A:K,11,FALSE),"No")</f>
        <v>No</v>
      </c>
      <c r="M2310" s="9" t="s">
        <v>2240</v>
      </c>
      <c r="O2310" s="36" t="s">
        <v>2241</v>
      </c>
      <c r="P2310" s="33" t="s">
        <v>6104</v>
      </c>
      <c r="Q2310" s="2" t="str">
        <f>VLOOKUP(P2310,'[1]Table E'!A:C,3,FALSE)</f>
        <v>Agriculture and Forestry</v>
      </c>
    </row>
    <row r="2311" spans="1:17" x14ac:dyDescent="0.25">
      <c r="A2311" s="33" t="str">
        <f t="shared" si="108"/>
        <v>3010009092</v>
      </c>
      <c r="B2311" s="33" t="s">
        <v>2415</v>
      </c>
      <c r="C2311" s="33" t="s">
        <v>1749</v>
      </c>
      <c r="D2311" s="9" t="str">
        <f t="shared" si="109"/>
        <v>301009092</v>
      </c>
      <c r="E2311" s="34">
        <v>30100</v>
      </c>
      <c r="F2311" s="34">
        <v>9092</v>
      </c>
      <c r="G2311" s="9" t="str">
        <f>VLOOKUP(B2311,'[1]Business Unit Lookup'!A:B,2,FALSE)</f>
        <v>Agriculture &amp; Consumer Svcs</v>
      </c>
      <c r="H2311" s="33" t="str">
        <f>VLOOKUP(C2311,'[1]Fund Lookup'!B:C,2,FALSE)</f>
        <v>VA Agricultural Vitality Prgrm</v>
      </c>
      <c r="I2311" s="35" t="s">
        <v>2239</v>
      </c>
      <c r="J2311" s="33" t="str">
        <f>VLOOKUP(I2311,'[1]Table B'!A:B,2,FALSE)</f>
        <v>Special Revenue-Other</v>
      </c>
      <c r="K2311" s="9" t="str">
        <f t="shared" si="110"/>
        <v>105-Special Revenue-Other</v>
      </c>
      <c r="L2311" s="9" t="str">
        <f>IFERROR(VLOOKUP(A2311,'[1]VAC as of March 2024'!A:K,11,FALSE),"No")</f>
        <v>No</v>
      </c>
      <c r="M2311" s="9" t="s">
        <v>2240</v>
      </c>
      <c r="O2311" s="33" t="s">
        <v>2248</v>
      </c>
      <c r="P2311" s="33" t="s">
        <v>6142</v>
      </c>
      <c r="Q2311" s="2" t="str">
        <f>VLOOKUP(P2311,'[1]Table E'!A:C,3,FALSE)</f>
        <v>Agriculture and Forestry</v>
      </c>
    </row>
    <row r="2312" spans="1:17" x14ac:dyDescent="0.25">
      <c r="A2312" s="33" t="str">
        <f t="shared" si="108"/>
        <v>3010009201</v>
      </c>
      <c r="B2312" s="33" t="s">
        <v>2415</v>
      </c>
      <c r="C2312" s="33" t="s">
        <v>1865</v>
      </c>
      <c r="D2312" s="9" t="str">
        <f t="shared" si="109"/>
        <v>301009201</v>
      </c>
      <c r="E2312" s="34">
        <v>30100</v>
      </c>
      <c r="F2312" s="34">
        <v>9201</v>
      </c>
      <c r="G2312" s="9" t="str">
        <f>VLOOKUP(B2312,'[1]Business Unit Lookup'!A:B,2,FALSE)</f>
        <v>Agriculture &amp; Consumer Svcs</v>
      </c>
      <c r="H2312" s="33" t="str">
        <f>VLOOKUP(C2312,'[1]Fund Lookup'!B:C,2,FALSE)</f>
        <v>Gvnr Agri&amp;Forestry Ind Dvlpmnt</v>
      </c>
      <c r="I2312" s="35" t="s">
        <v>2236</v>
      </c>
      <c r="J2312" s="33" t="str">
        <f>VLOOKUP(I2312,'[1]Table B'!A:B,2,FALSE)</f>
        <v>General</v>
      </c>
      <c r="K2312" s="9" t="str">
        <f t="shared" si="110"/>
        <v>100-General</v>
      </c>
      <c r="L2312" s="9" t="str">
        <f>IFERROR(VLOOKUP(A2312,'[1]VAC as of March 2024'!A:K,11,FALSE),"No")</f>
        <v>No</v>
      </c>
      <c r="M2312" s="9" t="s">
        <v>2240</v>
      </c>
      <c r="O2312" s="33" t="s">
        <v>2</v>
      </c>
      <c r="P2312" s="33" t="s">
        <v>6089</v>
      </c>
      <c r="Q2312" s="2" t="str">
        <f>VLOOKUP(P2312,'[1]Table E'!A:C,3,FALSE)</f>
        <v>Economic and Technological development</v>
      </c>
    </row>
    <row r="2313" spans="1:17" x14ac:dyDescent="0.25">
      <c r="A2313" s="33" t="str">
        <f t="shared" si="108"/>
        <v>3010009270</v>
      </c>
      <c r="B2313" s="33" t="s">
        <v>2415</v>
      </c>
      <c r="C2313" s="33" t="s">
        <v>1921</v>
      </c>
      <c r="D2313" s="9" t="str">
        <f t="shared" si="109"/>
        <v>301009270</v>
      </c>
      <c r="E2313" s="34">
        <v>30100</v>
      </c>
      <c r="F2313" s="34">
        <v>9270</v>
      </c>
      <c r="G2313" s="9" t="str">
        <f>VLOOKUP(B2313,'[1]Business Unit Lookup'!A:B,2,FALSE)</f>
        <v>Agriculture &amp; Consumer Svcs</v>
      </c>
      <c r="H2313" s="33" t="str">
        <f>VLOOKUP(C2313,'[1]Fund Lookup'!B:C,2,FALSE)</f>
        <v>Agricultural Dealers Fund</v>
      </c>
      <c r="I2313" s="35" t="s">
        <v>2239</v>
      </c>
      <c r="J2313" s="33" t="str">
        <f>VLOOKUP(I2313,'[1]Table B'!A:B,2,FALSE)</f>
        <v>Special Revenue-Other</v>
      </c>
      <c r="K2313" s="9" t="str">
        <f t="shared" si="110"/>
        <v>105-Special Revenue-Other</v>
      </c>
      <c r="L2313" s="9" t="str">
        <f>IFERROR(VLOOKUP(A2313,'[1]VAC as of March 2024'!A:K,11,FALSE),"No")</f>
        <v>No</v>
      </c>
      <c r="M2313" s="9" t="s">
        <v>2240</v>
      </c>
      <c r="O2313" s="33" t="s">
        <v>2241</v>
      </c>
      <c r="P2313" s="33" t="s">
        <v>6104</v>
      </c>
      <c r="Q2313" s="2" t="str">
        <f>VLOOKUP(P2313,'[1]Table E'!A:C,3,FALSE)</f>
        <v>Agriculture and Forestry</v>
      </c>
    </row>
    <row r="2314" spans="1:17" x14ac:dyDescent="0.25">
      <c r="A2314" s="33" t="str">
        <f t="shared" si="108"/>
        <v>3010009282</v>
      </c>
      <c r="B2314" s="33" t="s">
        <v>2415</v>
      </c>
      <c r="C2314" s="33" t="s">
        <v>1933</v>
      </c>
      <c r="D2314" s="9" t="str">
        <f t="shared" si="109"/>
        <v>301009282</v>
      </c>
      <c r="E2314" s="34">
        <v>30100</v>
      </c>
      <c r="F2314" s="34">
        <v>9282</v>
      </c>
      <c r="G2314" s="9" t="str">
        <f>VLOOKUP(B2314,'[1]Business Unit Lookup'!A:B,2,FALSE)</f>
        <v>Agriculture &amp; Consumer Svcs</v>
      </c>
      <c r="H2314" s="33" t="str">
        <f>VLOOKUP(C2314,'[1]Fund Lookup'!B:C,2,FALSE)</f>
        <v>Virginia Seed Law Fund</v>
      </c>
      <c r="I2314" s="35" t="s">
        <v>2239</v>
      </c>
      <c r="J2314" s="33" t="str">
        <f>VLOOKUP(I2314,'[1]Table B'!A:B,2,FALSE)</f>
        <v>Special Revenue-Other</v>
      </c>
      <c r="K2314" s="9" t="str">
        <f t="shared" si="110"/>
        <v>105-Special Revenue-Other</v>
      </c>
      <c r="L2314" s="9" t="str">
        <f>IFERROR(VLOOKUP(A2314,'[1]VAC as of March 2024'!A:K,11,FALSE),"No")</f>
        <v>No</v>
      </c>
      <c r="M2314" s="9" t="s">
        <v>2240</v>
      </c>
      <c r="O2314" s="33" t="s">
        <v>2241</v>
      </c>
      <c r="P2314" s="33" t="s">
        <v>6104</v>
      </c>
      <c r="Q2314" s="2" t="str">
        <f>VLOOKUP(P2314,'[1]Table E'!A:C,3,FALSE)</f>
        <v>Agriculture and Forestry</v>
      </c>
    </row>
    <row r="2315" spans="1:17" x14ac:dyDescent="0.25">
      <c r="A2315" s="33" t="str">
        <f t="shared" si="108"/>
        <v>3010009301</v>
      </c>
      <c r="B2315" s="33" t="s">
        <v>2415</v>
      </c>
      <c r="C2315" s="33" t="s">
        <v>1939</v>
      </c>
      <c r="D2315" s="9" t="str">
        <f t="shared" si="109"/>
        <v>301009301</v>
      </c>
      <c r="E2315" s="34">
        <v>30100</v>
      </c>
      <c r="F2315" s="34">
        <v>9301</v>
      </c>
      <c r="G2315" s="9" t="str">
        <f>VLOOKUP(B2315,'[1]Business Unit Lookup'!A:B,2,FALSE)</f>
        <v>Agriculture &amp; Consumer Svcs</v>
      </c>
      <c r="H2315" s="33" t="str">
        <f>VLOOKUP(C2315,'[1]Fund Lookup'!B:C,2,FALSE)</f>
        <v>Dedicatd Special Revenue-VDACS</v>
      </c>
      <c r="I2315" s="35" t="s">
        <v>2239</v>
      </c>
      <c r="J2315" s="33" t="str">
        <f>VLOOKUP(I2315,'[1]Table B'!A:B,2,FALSE)</f>
        <v>Special Revenue-Other</v>
      </c>
      <c r="K2315" s="9" t="str">
        <f t="shared" si="110"/>
        <v>105-Special Revenue-Other</v>
      </c>
      <c r="L2315" s="9" t="str">
        <f>IFERROR(VLOOKUP(A2315,'[1]VAC as of March 2024'!A:K,11,FALSE),"No")</f>
        <v>No</v>
      </c>
      <c r="M2315" s="9" t="s">
        <v>2240</v>
      </c>
      <c r="O2315" s="33" t="s">
        <v>2241</v>
      </c>
      <c r="P2315" s="33" t="s">
        <v>6104</v>
      </c>
      <c r="Q2315" s="2" t="str">
        <f>VLOOKUP(P2315,'[1]Table E'!A:C,3,FALSE)</f>
        <v>Agriculture and Forestry</v>
      </c>
    </row>
    <row r="2316" spans="1:17" x14ac:dyDescent="0.25">
      <c r="A2316" s="33" t="str">
        <f t="shared" si="108"/>
        <v>3010009330</v>
      </c>
      <c r="B2316" s="33" t="s">
        <v>2415</v>
      </c>
      <c r="C2316" s="33" t="s">
        <v>1962</v>
      </c>
      <c r="D2316" s="9" t="str">
        <f t="shared" si="109"/>
        <v>301009330</v>
      </c>
      <c r="E2316" s="34">
        <v>30100</v>
      </c>
      <c r="F2316" s="34">
        <v>9330</v>
      </c>
      <c r="G2316" s="9" t="str">
        <f>VLOOKUP(B2316,'[1]Business Unit Lookup'!A:B,2,FALSE)</f>
        <v>Agriculture &amp; Consumer Svcs</v>
      </c>
      <c r="H2316" s="33" t="str">
        <f>VLOOKUP(C2316,'[1]Fund Lookup'!B:C,2,FALSE)</f>
        <v>Cig Fr Sfty Stndrd/Frftr Protn</v>
      </c>
      <c r="I2316" s="35" t="s">
        <v>2270</v>
      </c>
      <c r="J2316" s="33" t="str">
        <f>VLOOKUP(I2316,'[1]Table B'!A:B,2,FALSE)</f>
        <v>No Year-End Balance</v>
      </c>
      <c r="K2316" s="9" t="str">
        <f t="shared" si="110"/>
        <v>660-No Year-End Balance</v>
      </c>
      <c r="L2316" s="9" t="str">
        <f>IFERROR(VLOOKUP(A2316,'[1]VAC as of March 2024'!A:K,11,FALSE),"No")</f>
        <v>No</v>
      </c>
      <c r="M2316" s="9" t="s">
        <v>4</v>
      </c>
      <c r="Q2316" s="2"/>
    </row>
    <row r="2317" spans="1:17" x14ac:dyDescent="0.25">
      <c r="A2317" s="33" t="str">
        <f t="shared" si="108"/>
        <v>3010009401</v>
      </c>
      <c r="B2317" s="33" t="s">
        <v>2415</v>
      </c>
      <c r="C2317" s="33" t="s">
        <v>1999</v>
      </c>
      <c r="D2317" s="9" t="str">
        <f t="shared" si="109"/>
        <v>301009401</v>
      </c>
      <c r="E2317" s="34">
        <v>30100</v>
      </c>
      <c r="F2317" s="34">
        <v>9401</v>
      </c>
      <c r="G2317" s="9" t="str">
        <f>VLOOKUP(B2317,'[1]Business Unit Lookup'!A:B,2,FALSE)</f>
        <v>Agriculture &amp; Consumer Svcs</v>
      </c>
      <c r="H2317" s="33" t="str">
        <f>VLOOKUP(C2317,'[1]Fund Lookup'!B:C,2,FALSE)</f>
        <v>Feed Lime Fertlzr &amp; Animal Rem</v>
      </c>
      <c r="I2317" s="35" t="s">
        <v>2239</v>
      </c>
      <c r="J2317" s="33" t="str">
        <f>VLOOKUP(I2317,'[1]Table B'!A:B,2,FALSE)</f>
        <v>Special Revenue-Other</v>
      </c>
      <c r="K2317" s="9" t="str">
        <f t="shared" si="110"/>
        <v>105-Special Revenue-Other</v>
      </c>
      <c r="L2317" s="9" t="str">
        <f>IFERROR(VLOOKUP(A2317,'[1]VAC as of March 2024'!A:K,11,FALSE),"No")</f>
        <v>No</v>
      </c>
      <c r="M2317" s="9" t="s">
        <v>2240</v>
      </c>
      <c r="O2317" s="33" t="s">
        <v>2241</v>
      </c>
      <c r="P2317" s="33" t="s">
        <v>6072</v>
      </c>
      <c r="Q2317" s="2" t="str">
        <f>VLOOKUP(P2317,'[1]Table E'!A:C,3,FALSE)</f>
        <v>Regulatory oversight</v>
      </c>
    </row>
    <row r="2318" spans="1:17" x14ac:dyDescent="0.25">
      <c r="A2318" s="33" t="str">
        <f t="shared" si="108"/>
        <v>3010010000</v>
      </c>
      <c r="B2318" s="33" t="s">
        <v>2415</v>
      </c>
      <c r="C2318" s="33" t="s">
        <v>2162</v>
      </c>
      <c r="D2318" s="9" t="str">
        <f t="shared" si="109"/>
        <v>3010010000</v>
      </c>
      <c r="E2318" s="34">
        <v>30100</v>
      </c>
      <c r="F2318" s="34">
        <v>10000</v>
      </c>
      <c r="G2318" s="9" t="str">
        <f>VLOOKUP(B2318,'[1]Business Unit Lookup'!A:B,2,FALSE)</f>
        <v>Agriculture &amp; Consumer Svcs</v>
      </c>
      <c r="H2318" s="33" t="str">
        <f>VLOOKUP(C2318,'[1]Fund Lookup'!B:C,2,FALSE)</f>
        <v>Federal Trust</v>
      </c>
      <c r="I2318" s="35" t="s">
        <v>2252</v>
      </c>
      <c r="J2318" s="33" t="str">
        <f>VLOOKUP(I2318,'[1]Table B'!A:B,2,FALSE)</f>
        <v>Special Revenue-Federal</v>
      </c>
      <c r="K2318" s="9" t="str">
        <f t="shared" si="110"/>
        <v>120-Special Revenue-Federal</v>
      </c>
      <c r="L2318" s="9" t="str">
        <f>IFERROR(VLOOKUP(A2318,'[1]VAC as of March 2024'!A:K,11,FALSE),"No")</f>
        <v>No</v>
      </c>
      <c r="M2318" s="9" t="s">
        <v>2248</v>
      </c>
      <c r="O2318" s="33" t="s">
        <v>2248</v>
      </c>
      <c r="P2318" s="33" t="s">
        <v>6070</v>
      </c>
      <c r="Q2318" s="2" t="str">
        <f>VLOOKUP(P2318,'[1]Table E'!A:C,3,FALSE)</f>
        <v>Gifts and grants</v>
      </c>
    </row>
    <row r="2319" spans="1:17" x14ac:dyDescent="0.25">
      <c r="A2319" s="33" t="str">
        <f t="shared" si="108"/>
        <v>3010010110</v>
      </c>
      <c r="B2319" s="33" t="s">
        <v>2415</v>
      </c>
      <c r="C2319" s="33" t="s">
        <v>5444</v>
      </c>
      <c r="D2319" s="9" t="str">
        <f t="shared" si="109"/>
        <v>3010010110</v>
      </c>
      <c r="E2319" s="34">
        <v>30100</v>
      </c>
      <c r="F2319" s="34">
        <v>10110</v>
      </c>
      <c r="G2319" s="9" t="str">
        <f>VLOOKUP(B2319,'[1]Business Unit Lookup'!A:B,2,FALSE)</f>
        <v>Agriculture &amp; Consumer Svcs</v>
      </c>
      <c r="H2319" s="33" t="str">
        <f>VLOOKUP(C2319,'[1]Fund Lookup'!B:C,2,FALSE)</f>
        <v>CARESActRlfFd–General-COVID-19</v>
      </c>
      <c r="I2319" s="35" t="s">
        <v>2252</v>
      </c>
      <c r="J2319" s="33" t="str">
        <f>VLOOKUP(I2319,'[1]Table B'!A:B,2,FALSE)</f>
        <v>Special Revenue-Federal</v>
      </c>
      <c r="K2319" s="9" t="str">
        <f t="shared" si="110"/>
        <v>120-Special Revenue-Federal</v>
      </c>
      <c r="L2319" s="9" t="str">
        <f>IFERROR(VLOOKUP(A2319,'[1]VAC as of March 2024'!A:K,11,FALSE),"No")</f>
        <v>No</v>
      </c>
      <c r="M2319" s="9" t="s">
        <v>5493</v>
      </c>
      <c r="O2319" s="33" t="s">
        <v>2248</v>
      </c>
      <c r="P2319" s="33" t="s">
        <v>6063</v>
      </c>
      <c r="Q2319" s="2" t="str">
        <f>VLOOKUP(P2319,'[1]Table E'!A:C,3,FALSE)</f>
        <v>COVID-19</v>
      </c>
    </row>
    <row r="2320" spans="1:17" x14ac:dyDescent="0.25">
      <c r="A2320" s="33" t="str">
        <f t="shared" si="108"/>
        <v>3010010190</v>
      </c>
      <c r="B2320" s="33" t="s">
        <v>2415</v>
      </c>
      <c r="C2320" s="33" t="s">
        <v>5468</v>
      </c>
      <c r="D2320" s="9" t="str">
        <f t="shared" si="109"/>
        <v>3010010190</v>
      </c>
      <c r="E2320" s="34">
        <v>30100</v>
      </c>
      <c r="F2320" s="34">
        <v>10190</v>
      </c>
      <c r="G2320" s="9" t="str">
        <f>VLOOKUP(B2320,'[1]Business Unit Lookup'!A:B,2,FALSE)</f>
        <v>Agriculture &amp; Consumer Svcs</v>
      </c>
      <c r="H2320" s="33" t="str">
        <f>VLOOKUP(C2320,'[1]Fund Lookup'!B:C,2,FALSE)</f>
        <v>EmrFoodAsstPrg(TEFAP)-COVID-19</v>
      </c>
      <c r="I2320" s="35" t="s">
        <v>2252</v>
      </c>
      <c r="J2320" s="33" t="str">
        <f>VLOOKUP(I2320,'[1]Table B'!A:B,2,FALSE)</f>
        <v>Special Revenue-Federal</v>
      </c>
      <c r="K2320" s="9" t="str">
        <f t="shared" si="110"/>
        <v>120-Special Revenue-Federal</v>
      </c>
      <c r="L2320" s="9" t="str">
        <f>IFERROR(VLOOKUP(A2320,'[1]VAC as of March 2024'!A:K,11,FALSE),"No")</f>
        <v>No</v>
      </c>
      <c r="M2320" s="9" t="s">
        <v>5493</v>
      </c>
      <c r="O2320" s="33" t="s">
        <v>2248</v>
      </c>
      <c r="P2320" s="33" t="s">
        <v>6063</v>
      </c>
      <c r="Q2320" s="2" t="str">
        <f>VLOOKUP(P2320,'[1]Table E'!A:C,3,FALSE)</f>
        <v>COVID-19</v>
      </c>
    </row>
    <row r="2321" spans="1:17" x14ac:dyDescent="0.25">
      <c r="A2321" s="33" t="str">
        <f t="shared" si="108"/>
        <v>3010012110</v>
      </c>
      <c r="B2321" s="40" t="s">
        <v>2415</v>
      </c>
      <c r="C2321" s="36" t="s">
        <v>6074</v>
      </c>
      <c r="D2321" s="9" t="str">
        <f t="shared" si="109"/>
        <v>3010012110</v>
      </c>
      <c r="E2321" s="41">
        <v>30100</v>
      </c>
      <c r="F2321" s="37">
        <v>12110</v>
      </c>
      <c r="G2321" s="9" t="str">
        <f>VLOOKUP(B2321,'[1]Business Unit Lookup'!A:B,2,FALSE)</f>
        <v>Agriculture &amp; Consumer Svcs</v>
      </c>
      <c r="H2321" s="33" t="str">
        <f>VLOOKUP(C2321,'[1]Fund Lookup'!B:C,2,FALSE)</f>
        <v>ARP-CrvStLoclFisRecFd-COVID-19</v>
      </c>
      <c r="I2321" s="35" t="s">
        <v>2252</v>
      </c>
      <c r="J2321" s="33" t="str">
        <f>VLOOKUP(I2321,'[1]Table B'!A:B,2,FALSE)</f>
        <v>Special Revenue-Federal</v>
      </c>
      <c r="K2321" s="9" t="str">
        <f t="shared" si="110"/>
        <v>120-Special Revenue-Federal</v>
      </c>
      <c r="L2321" s="9" t="str">
        <f>IFERROR(VLOOKUP(A2321,'[1]VAC as of March 2024'!A:K,11,FALSE),"No")</f>
        <v>No</v>
      </c>
      <c r="M2321" s="38" t="s">
        <v>5493</v>
      </c>
      <c r="O2321" s="36" t="s">
        <v>2248</v>
      </c>
      <c r="P2321" s="36" t="s">
        <v>6063</v>
      </c>
      <c r="Q2321" s="2" t="str">
        <f>VLOOKUP(P2321,'[1]Table E'!A:C,3,FALSE)</f>
        <v>COVID-19</v>
      </c>
    </row>
    <row r="2322" spans="1:17" x14ac:dyDescent="0.25">
      <c r="A2322" s="33" t="str">
        <f t="shared" si="108"/>
        <v>3010012380</v>
      </c>
      <c r="B2322" s="36" t="s">
        <v>2415</v>
      </c>
      <c r="C2322" s="36" t="s">
        <v>8378</v>
      </c>
      <c r="D2322" s="9" t="str">
        <f t="shared" si="109"/>
        <v>3010012380</v>
      </c>
      <c r="E2322" s="36">
        <v>30100</v>
      </c>
      <c r="F2322" s="37">
        <v>12380</v>
      </c>
      <c r="G2322" s="9" t="str">
        <f>VLOOKUP(B2322,'[1]Business Unit Lookup'!A:B,2,FALSE)</f>
        <v>Agriculture &amp; Consumer Svcs</v>
      </c>
      <c r="H2322" s="33" t="str">
        <f>VLOOKUP(C2322,'[1]Fund Lookup'!B:C,2,FALSE)</f>
        <v>Food Bank Network - COVID-19</v>
      </c>
      <c r="I2322" s="35" t="s">
        <v>2252</v>
      </c>
      <c r="J2322" s="33" t="str">
        <f>VLOOKUP(I2322,'[1]Table B'!A:B,2,FALSE)</f>
        <v>Special Revenue-Federal</v>
      </c>
      <c r="K2322" s="9" t="str">
        <f t="shared" si="110"/>
        <v>120-Special Revenue-Federal</v>
      </c>
      <c r="L2322" s="9" t="str">
        <f>IFERROR(VLOOKUP(A2322,'[1]VAC as of March 2024'!A:K,11,FALSE),"No")</f>
        <v>No</v>
      </c>
      <c r="M2322" s="38" t="s">
        <v>5493</v>
      </c>
      <c r="O2322" s="38" t="s">
        <v>2248</v>
      </c>
      <c r="P2322" s="36" t="s">
        <v>6063</v>
      </c>
      <c r="Q2322" s="81" t="s">
        <v>8348</v>
      </c>
    </row>
    <row r="2323" spans="1:17" x14ac:dyDescent="0.25">
      <c r="A2323" s="33" t="str">
        <f t="shared" si="108"/>
        <v>3010012730</v>
      </c>
      <c r="B2323" s="40" t="s">
        <v>2415</v>
      </c>
      <c r="C2323" s="36" t="s">
        <v>8793</v>
      </c>
      <c r="D2323" s="9" t="str">
        <f t="shared" si="109"/>
        <v>3010012730</v>
      </c>
      <c r="E2323" s="41">
        <v>30100</v>
      </c>
      <c r="F2323" s="37">
        <v>12730</v>
      </c>
      <c r="G2323" s="9" t="str">
        <f>VLOOKUP(B2323,'[1]Business Unit Lookup'!A:B,2,FALSE)</f>
        <v>Agriculture &amp; Consumer Svcs</v>
      </c>
      <c r="H2323" s="33" t="str">
        <f>VLOOKUP(C2323,'[1]Fund Lookup'!B:C,2,FALSE)</f>
        <v>PlntAnmlDisPestAnmlCr-COVID-19</v>
      </c>
      <c r="I2323" s="35" t="s">
        <v>2252</v>
      </c>
      <c r="J2323" s="33" t="str">
        <f>VLOOKUP(I2323,'[1]Table B'!A:B,2,FALSE)</f>
        <v>Special Revenue-Federal</v>
      </c>
      <c r="K2323" s="9" t="str">
        <f t="shared" si="110"/>
        <v>120-Special Revenue-Federal</v>
      </c>
      <c r="L2323" s="9" t="str">
        <f>IFERROR(VLOOKUP(A2323,'[1]VAC as of March 2024'!A:K,11,FALSE),"No")</f>
        <v>No</v>
      </c>
      <c r="M2323" s="38" t="s">
        <v>5493</v>
      </c>
      <c r="O2323" s="38" t="s">
        <v>2248</v>
      </c>
      <c r="P2323" s="38" t="s">
        <v>6063</v>
      </c>
      <c r="Q2323" s="2" t="str">
        <f>VLOOKUP(P2323,'[1]Table E'!A:C,3,FALSE)</f>
        <v>COVID-19</v>
      </c>
    </row>
    <row r="2324" spans="1:17" x14ac:dyDescent="0.25">
      <c r="A2324" s="33" t="str">
        <f t="shared" si="108"/>
        <v>3010015000</v>
      </c>
      <c r="B2324" s="33" t="s">
        <v>2415</v>
      </c>
      <c r="C2324" s="33" t="s">
        <v>2222</v>
      </c>
      <c r="D2324" s="9" t="str">
        <f t="shared" si="109"/>
        <v>3010015000</v>
      </c>
      <c r="E2324" s="34">
        <v>30100</v>
      </c>
      <c r="F2324" s="34">
        <v>15000</v>
      </c>
      <c r="G2324" s="9" t="str">
        <f>VLOOKUP(B2324,'[1]Business Unit Lookup'!A:B,2,FALSE)</f>
        <v>Agriculture &amp; Consumer Svcs</v>
      </c>
      <c r="H2324" s="33" t="str">
        <f>VLOOKUP(C2324,'[1]Fund Lookup'!B:C,2,FALSE)</f>
        <v>General Fixed Asset Acct Group</v>
      </c>
      <c r="I2324" s="35" t="s">
        <v>2242</v>
      </c>
      <c r="J2324" s="33" t="str">
        <f>VLOOKUP(I2324,'[1]Table B'!A:B,2,FALSE)</f>
        <v>Fixed Assets, Fund 1500</v>
      </c>
      <c r="K2324" s="9" t="str">
        <f t="shared" si="110"/>
        <v>610-Fixed Assets, Fund 1500</v>
      </c>
      <c r="L2324" s="9" t="str">
        <f>IFERROR(VLOOKUP(A2324,'[1]VAC as of March 2024'!A:K,11,FALSE),"No")</f>
        <v>No</v>
      </c>
      <c r="M2324" s="9" t="s">
        <v>4</v>
      </c>
      <c r="Q2324" s="2"/>
    </row>
    <row r="2325" spans="1:17" x14ac:dyDescent="0.25">
      <c r="A2325" s="33" t="str">
        <f t="shared" si="108"/>
        <v>3070009307</v>
      </c>
      <c r="B2325" s="33" t="s">
        <v>2416</v>
      </c>
      <c r="C2325" s="33" t="s">
        <v>1945</v>
      </c>
      <c r="D2325" s="9" t="str">
        <f t="shared" si="109"/>
        <v>307009307</v>
      </c>
      <c r="E2325" s="34">
        <v>30700</v>
      </c>
      <c r="F2325" s="34">
        <v>9307</v>
      </c>
      <c r="G2325" s="9" t="str">
        <f>VLOOKUP(B2325,'[1]Business Unit Lookup'!A:B,2,FALSE)</f>
        <v>Agricultural Council</v>
      </c>
      <c r="H2325" s="33" t="str">
        <f>VLOOKUP(C2325,'[1]Fund Lookup'!B:C,2,FALSE)</f>
        <v>Dedicated Special Revenue-VAC</v>
      </c>
      <c r="I2325" s="35" t="s">
        <v>2239</v>
      </c>
      <c r="J2325" s="33" t="str">
        <f>VLOOKUP(I2325,'[1]Table B'!A:B,2,FALSE)</f>
        <v>Special Revenue-Other</v>
      </c>
      <c r="K2325" s="9" t="str">
        <f t="shared" si="110"/>
        <v>105-Special Revenue-Other</v>
      </c>
      <c r="L2325" s="9" t="str">
        <f>IFERROR(VLOOKUP(A2325,'[1]VAC as of March 2024'!A:K,11,FALSE),"No")</f>
        <v>No</v>
      </c>
      <c r="M2325" s="9" t="s">
        <v>2240</v>
      </c>
      <c r="O2325" s="33" t="s">
        <v>2241</v>
      </c>
      <c r="P2325" s="33" t="s">
        <v>6104</v>
      </c>
      <c r="Q2325" s="2" t="str">
        <f>VLOOKUP(P2325,'[1]Table E'!A:C,3,FALSE)</f>
        <v>Agriculture and Forestry</v>
      </c>
    </row>
    <row r="2326" spans="1:17" x14ac:dyDescent="0.25">
      <c r="A2326" s="33" t="str">
        <f t="shared" si="108"/>
        <v>3090001000</v>
      </c>
      <c r="B2326" s="33" t="s">
        <v>5716</v>
      </c>
      <c r="C2326" s="33" t="s">
        <v>1</v>
      </c>
      <c r="D2326" s="9" t="str">
        <f t="shared" si="109"/>
        <v>309001000</v>
      </c>
      <c r="E2326" s="34">
        <v>30900</v>
      </c>
      <c r="F2326" s="34">
        <v>1000</v>
      </c>
      <c r="G2326" s="9" t="str">
        <f>VLOOKUP(B2326,'[1]Business Unit Lookup'!A:B,2,FALSE)</f>
        <v>VA Innovation Partnership Auth</v>
      </c>
      <c r="H2326" s="33" t="str">
        <f>VLOOKUP(C2326,'[1]Fund Lookup'!B:C,2,FALSE)</f>
        <v>General Fund</v>
      </c>
      <c r="I2326" s="35" t="s">
        <v>2236</v>
      </c>
      <c r="J2326" s="33" t="str">
        <f>VLOOKUP(I2326,'[1]Table B'!A:B,2,FALSE)</f>
        <v>General</v>
      </c>
      <c r="K2326" s="9" t="str">
        <f t="shared" si="110"/>
        <v>100-General</v>
      </c>
      <c r="L2326" s="9" t="str">
        <f>IFERROR(VLOOKUP(A2326,'[1]VAC as of March 2024'!A:K,11,FALSE),"No")</f>
        <v>No</v>
      </c>
      <c r="M2326" s="9" t="s">
        <v>2237</v>
      </c>
      <c r="O2326" s="33" t="s">
        <v>2240</v>
      </c>
      <c r="P2326" s="33" t="s">
        <v>6061</v>
      </c>
      <c r="Q2326" s="2" t="str">
        <f>VLOOKUP(P2326,'[1]Table E'!A:C,3,FALSE)</f>
        <v>Unassigned</v>
      </c>
    </row>
    <row r="2327" spans="1:17" x14ac:dyDescent="0.25">
      <c r="A2327" s="33" t="str">
        <f t="shared" si="108"/>
        <v>3090002998</v>
      </c>
      <c r="B2327" s="33" t="s">
        <v>5716</v>
      </c>
      <c r="C2327" s="33" t="s">
        <v>766</v>
      </c>
      <c r="D2327" s="9" t="str">
        <f t="shared" si="109"/>
        <v>309002998</v>
      </c>
      <c r="E2327" s="34">
        <v>30900</v>
      </c>
      <c r="F2327" s="34">
        <v>2998</v>
      </c>
      <c r="G2327" s="9" t="str">
        <f>VLOOKUP(B2327,'[1]Business Unit Lookup'!A:B,2,FALSE)</f>
        <v>VA Innovation Partnership Auth</v>
      </c>
      <c r="H2327" s="33" t="str">
        <f>VLOOKUP(C2327,'[1]Fund Lookup'!B:C,2,FALSE)</f>
        <v>Special Rev - Budgetary Only</v>
      </c>
      <c r="I2327" s="35" t="s">
        <v>2316</v>
      </c>
      <c r="J2327" s="33" t="str">
        <f>VLOOKUP(I2327,'[1]Table B'!A:B,2,FALSE)</f>
        <v>Budgetary Balances only</v>
      </c>
      <c r="K2327" s="9" t="str">
        <f t="shared" si="110"/>
        <v>650-Budgetary Balances only</v>
      </c>
      <c r="L2327" s="9" t="str">
        <f>IFERROR(VLOOKUP(A2327,'[1]VAC as of March 2024'!A:K,11,FALSE),"No")</f>
        <v>Yes</v>
      </c>
      <c r="M2327" s="9" t="s">
        <v>4</v>
      </c>
      <c r="Q2327" s="2"/>
    </row>
    <row r="2328" spans="1:17" x14ac:dyDescent="0.25">
      <c r="A2328" s="33" t="str">
        <f t="shared" si="108"/>
        <v>3090007562</v>
      </c>
      <c r="B2328" s="33" t="s">
        <v>5716</v>
      </c>
      <c r="C2328" s="33" t="s">
        <v>1484</v>
      </c>
      <c r="D2328" s="9" t="str">
        <f t="shared" si="109"/>
        <v>309007562</v>
      </c>
      <c r="E2328" s="34">
        <v>30900</v>
      </c>
      <c r="F2328" s="34">
        <v>7562</v>
      </c>
      <c r="G2328" s="9" t="str">
        <f>VLOOKUP(B2328,'[1]Business Unit Lookup'!A:B,2,FALSE)</f>
        <v>VA Innovation Partnership Auth</v>
      </c>
      <c r="H2328" s="33" t="str">
        <f>VLOOKUP(C2328,'[1]Fund Lookup'!B:C,2,FALSE)</f>
        <v>VA Research Investment Fund–GF</v>
      </c>
      <c r="I2328" s="35" t="s">
        <v>2236</v>
      </c>
      <c r="J2328" s="33" t="str">
        <f>VLOOKUP(I2328,'[1]Table B'!A:B,2,FALSE)</f>
        <v>General</v>
      </c>
      <c r="K2328" s="9" t="str">
        <f t="shared" si="110"/>
        <v>100-General</v>
      </c>
      <c r="L2328" s="9" t="str">
        <f>IFERROR(VLOOKUP(A2328,'[1]VAC as of March 2024'!A:K,11,FALSE),"No")</f>
        <v>Yes</v>
      </c>
      <c r="M2328" s="9" t="s">
        <v>2240</v>
      </c>
      <c r="O2328" s="33" t="s">
        <v>2240</v>
      </c>
      <c r="P2328" s="33" t="s">
        <v>6113</v>
      </c>
      <c r="Q2328" s="2" t="str">
        <f>VLOOKUP(P2328,'[1]Table E'!A:C,3,FALSE)</f>
        <v>Various ACFR Class</v>
      </c>
    </row>
    <row r="2329" spans="1:17" x14ac:dyDescent="0.25">
      <c r="A2329" s="33" t="str">
        <f t="shared" si="108"/>
        <v>3090009510</v>
      </c>
      <c r="B2329" s="33" t="s">
        <v>5716</v>
      </c>
      <c r="C2329" s="33" t="s">
        <v>2050</v>
      </c>
      <c r="D2329" s="9" t="str">
        <f t="shared" si="109"/>
        <v>309009510</v>
      </c>
      <c r="E2329" s="34">
        <v>30900</v>
      </c>
      <c r="F2329" s="34">
        <v>9510</v>
      </c>
      <c r="G2329" s="9" t="str">
        <f>VLOOKUP(B2329,'[1]Business Unit Lookup'!A:B,2,FALSE)</f>
        <v>VA Innovation Partnership Auth</v>
      </c>
      <c r="H2329" s="33" t="str">
        <f>VLOOKUP(C2329,'[1]Fund Lookup'!B:C,2,FALSE)</f>
        <v>CW Technology Research Fd 934</v>
      </c>
      <c r="I2329" s="35" t="s">
        <v>2307</v>
      </c>
      <c r="J2329" s="33" t="str">
        <f>VLOOKUP(I2329,'[1]Table B'!A:B,2,FALSE)</f>
        <v>CU-HE-Non-specific Activity</v>
      </c>
      <c r="K2329" s="9" t="str">
        <f t="shared" si="110"/>
        <v>500-CU-HE-Non-specific Activity</v>
      </c>
      <c r="L2329" s="9" t="str">
        <f>IFERROR(VLOOKUP(A2329,'[1]VAC as of March 2024'!A:K,11,FALSE),"No")</f>
        <v>Yes</v>
      </c>
      <c r="M2329" s="9" t="s">
        <v>2240</v>
      </c>
      <c r="Q2329" s="2"/>
    </row>
    <row r="2330" spans="1:17" x14ac:dyDescent="0.25">
      <c r="A2330" s="33" t="str">
        <f t="shared" si="108"/>
        <v>3100001000</v>
      </c>
      <c r="B2330" s="33" t="s">
        <v>2417</v>
      </c>
      <c r="C2330" s="33" t="s">
        <v>1</v>
      </c>
      <c r="D2330" s="9" t="str">
        <f t="shared" si="109"/>
        <v>310001000</v>
      </c>
      <c r="E2330" s="34">
        <v>31000</v>
      </c>
      <c r="F2330" s="34">
        <v>1000</v>
      </c>
      <c r="G2330" s="9" t="str">
        <f>VLOOKUP(B2330,'[1]Business Unit Lookup'!A:B,2,FALSE)</f>
        <v>VA Econ Develop Partnership</v>
      </c>
      <c r="H2330" s="33" t="str">
        <f>VLOOKUP(C2330,'[1]Fund Lookup'!B:C,2,FALSE)</f>
        <v>General Fund</v>
      </c>
      <c r="I2330" s="35" t="s">
        <v>2236</v>
      </c>
      <c r="J2330" s="33" t="str">
        <f>VLOOKUP(I2330,'[1]Table B'!A:B,2,FALSE)</f>
        <v>General</v>
      </c>
      <c r="K2330" s="9" t="str">
        <f t="shared" si="110"/>
        <v>100-General</v>
      </c>
      <c r="L2330" s="9" t="str">
        <f>IFERROR(VLOOKUP(A2330,'[1]VAC as of March 2024'!A:K,11,FALSE),"No")</f>
        <v>No</v>
      </c>
      <c r="M2330" s="9" t="s">
        <v>2237</v>
      </c>
      <c r="O2330" s="33" t="s">
        <v>2240</v>
      </c>
      <c r="P2330" s="33" t="s">
        <v>6061</v>
      </c>
      <c r="Q2330" s="2" t="str">
        <f>VLOOKUP(P2330,'[1]Table E'!A:C,3,FALSE)</f>
        <v>Unassigned</v>
      </c>
    </row>
    <row r="2331" spans="1:17" x14ac:dyDescent="0.25">
      <c r="A2331" s="33" t="str">
        <f t="shared" si="108"/>
        <v>3100010710</v>
      </c>
      <c r="B2331" s="36" t="s">
        <v>2417</v>
      </c>
      <c r="C2331" s="36" t="s">
        <v>6080</v>
      </c>
      <c r="D2331" s="9" t="str">
        <f t="shared" si="109"/>
        <v>3100010710</v>
      </c>
      <c r="E2331" s="35">
        <v>31000</v>
      </c>
      <c r="F2331" s="37">
        <v>10710</v>
      </c>
      <c r="G2331" s="9" t="str">
        <f>VLOOKUP(B2331,'[1]Business Unit Lookup'!A:B,2,FALSE)</f>
        <v>VA Econ Develop Partnership</v>
      </c>
      <c r="H2331" s="33" t="str">
        <f>VLOOKUP(C2331,'[1]Fund Lookup'!B:C,2,FALSE)</f>
        <v>FEMA - State Agy - COVID-19</v>
      </c>
      <c r="I2331" s="35" t="s">
        <v>2252</v>
      </c>
      <c r="J2331" s="33" t="str">
        <f>VLOOKUP(I2331,'[1]Table B'!A:B,2,FALSE)</f>
        <v>Special Revenue-Federal</v>
      </c>
      <c r="K2331" s="9" t="str">
        <f t="shared" si="110"/>
        <v>120-Special Revenue-Federal</v>
      </c>
      <c r="L2331" s="9" t="str">
        <f>IFERROR(VLOOKUP(A2331,'[1]VAC as of March 2024'!A:K,11,FALSE),"No")</f>
        <v>Yes</v>
      </c>
      <c r="M2331" s="38" t="s">
        <v>5493</v>
      </c>
      <c r="O2331" s="36" t="s">
        <v>2240</v>
      </c>
      <c r="P2331" s="36" t="s">
        <v>6113</v>
      </c>
      <c r="Q2331" s="2" t="str">
        <f>VLOOKUP(P2331,'[1]Table E'!A:C,3,FALSE)</f>
        <v>Various ACFR Class</v>
      </c>
    </row>
    <row r="2332" spans="1:17" x14ac:dyDescent="0.25">
      <c r="A2332" s="33" t="str">
        <f t="shared" si="108"/>
        <v>3120001000</v>
      </c>
      <c r="B2332" s="33" t="s">
        <v>2418</v>
      </c>
      <c r="C2332" s="33" t="s">
        <v>1</v>
      </c>
      <c r="D2332" s="9" t="str">
        <f t="shared" si="109"/>
        <v>312001000</v>
      </c>
      <c r="E2332" s="34">
        <v>31200</v>
      </c>
      <c r="F2332" s="34">
        <v>1000</v>
      </c>
      <c r="G2332" s="9" t="str">
        <f>VLOOKUP(B2332,'[1]Business Unit Lookup'!A:B,2,FALSE)</f>
        <v>Econ Develop Incentive Pymts</v>
      </c>
      <c r="H2332" s="33" t="str">
        <f>VLOOKUP(C2332,'[1]Fund Lookup'!B:C,2,FALSE)</f>
        <v>General Fund</v>
      </c>
      <c r="I2332" s="35" t="s">
        <v>2236</v>
      </c>
      <c r="J2332" s="33" t="str">
        <f>VLOOKUP(I2332,'[1]Table B'!A:B,2,FALSE)</f>
        <v>General</v>
      </c>
      <c r="K2332" s="9" t="str">
        <f t="shared" si="110"/>
        <v>100-General</v>
      </c>
      <c r="L2332" s="9" t="str">
        <f>IFERROR(VLOOKUP(A2332,'[1]VAC as of March 2024'!A:K,11,FALSE),"No")</f>
        <v>No</v>
      </c>
      <c r="M2332" s="9" t="s">
        <v>2237</v>
      </c>
      <c r="O2332" s="33" t="s">
        <v>2240</v>
      </c>
      <c r="P2332" s="33" t="s">
        <v>6061</v>
      </c>
      <c r="Q2332" s="2" t="str">
        <f>VLOOKUP(P2332,'[1]Table E'!A:C,3,FALSE)</f>
        <v>Unassigned</v>
      </c>
    </row>
    <row r="2333" spans="1:17" x14ac:dyDescent="0.25">
      <c r="A2333" s="33" t="str">
        <f t="shared" si="108"/>
        <v>3120002014</v>
      </c>
      <c r="B2333" s="40" t="s">
        <v>2418</v>
      </c>
      <c r="C2333" s="36" t="s">
        <v>8359</v>
      </c>
      <c r="D2333" s="9" t="str">
        <f t="shared" si="109"/>
        <v>312002014</v>
      </c>
      <c r="E2333" s="41">
        <v>31200</v>
      </c>
      <c r="F2333" s="37">
        <v>2014</v>
      </c>
      <c r="G2333" s="9" t="str">
        <f>VLOOKUP(B2333,'[1]Business Unit Lookup'!A:B,2,FALSE)</f>
        <v>Econ Develop Incentive Pymts</v>
      </c>
      <c r="H2333" s="33" t="str">
        <f>VLOOKUP(C2333,'[1]Fund Lookup'!B:C,2,FALSE)</f>
        <v>PrptyAnlytcsFrmInfstrctrGrntFd</v>
      </c>
      <c r="I2333" s="35" t="s">
        <v>2236</v>
      </c>
      <c r="J2333" s="33" t="str">
        <f>VLOOKUP(I2333,'[1]Table B'!A:B,2,FALSE)</f>
        <v>General</v>
      </c>
      <c r="K2333" s="9" t="str">
        <f t="shared" si="110"/>
        <v>100-General</v>
      </c>
      <c r="L2333" s="9" t="str">
        <f>IFERROR(VLOOKUP(A2333,'[1]VAC as of March 2024'!A:K,11,FALSE),"No")</f>
        <v>No</v>
      </c>
      <c r="M2333" s="37" t="s">
        <v>2240</v>
      </c>
      <c r="O2333" s="38" t="s">
        <v>2241</v>
      </c>
      <c r="P2333" s="36" t="s">
        <v>6069</v>
      </c>
      <c r="Q2333" s="2" t="str">
        <f>VLOOKUP(P2333,'[1]Table E'!A:C,3,FALSE)</f>
        <v>Economic and Technological development</v>
      </c>
    </row>
    <row r="2334" spans="1:17" x14ac:dyDescent="0.25">
      <c r="A2334" s="33" t="str">
        <f t="shared" si="108"/>
        <v>3120002026</v>
      </c>
      <c r="B2334" s="36" t="s">
        <v>2418</v>
      </c>
      <c r="C2334" s="36" t="s">
        <v>8360</v>
      </c>
      <c r="D2334" s="9" t="str">
        <f t="shared" si="109"/>
        <v>312002026</v>
      </c>
      <c r="E2334" s="36">
        <v>31200</v>
      </c>
      <c r="F2334" s="37">
        <v>2026</v>
      </c>
      <c r="G2334" s="9" t="str">
        <f>VLOOKUP(B2334,'[1]Business Unit Lookup'!A:B,2,FALSE)</f>
        <v>Econ Develop Incentive Pymts</v>
      </c>
      <c r="H2334" s="33" t="str">
        <f>VLOOKUP(C2334,'[1]Fund Lookup'!B:C,2,FALSE)</f>
        <v>VA Business Ready Sites Prg Fd</v>
      </c>
      <c r="I2334" s="35" t="s">
        <v>2236</v>
      </c>
      <c r="J2334" s="33" t="str">
        <f>VLOOKUP(I2334,'[1]Table B'!A:B,2,FALSE)</f>
        <v>General</v>
      </c>
      <c r="K2334" s="9" t="str">
        <f t="shared" si="110"/>
        <v>100-General</v>
      </c>
      <c r="L2334" s="9" t="str">
        <f>IFERROR(VLOOKUP(A2334,'[1]VAC as of March 2024'!A:K,11,FALSE),"No")</f>
        <v>No</v>
      </c>
      <c r="M2334" s="38" t="s">
        <v>2240</v>
      </c>
      <c r="O2334" s="38" t="s">
        <v>2241</v>
      </c>
      <c r="P2334" s="36" t="s">
        <v>6069</v>
      </c>
      <c r="Q2334" s="82" t="s">
        <v>8361</v>
      </c>
    </row>
    <row r="2335" spans="1:17" x14ac:dyDescent="0.25">
      <c r="A2335" s="33" t="str">
        <f t="shared" si="108"/>
        <v>3120002036</v>
      </c>
      <c r="B2335" s="40" t="s">
        <v>2418</v>
      </c>
      <c r="C2335" s="36" t="s">
        <v>8785</v>
      </c>
      <c r="D2335" s="9" t="str">
        <f t="shared" si="109"/>
        <v>312002036</v>
      </c>
      <c r="E2335" s="41">
        <v>31200</v>
      </c>
      <c r="F2335" s="37">
        <v>2036</v>
      </c>
      <c r="G2335" s="9" t="str">
        <f>VLOOKUP(B2335,'[1]Business Unit Lookup'!A:B,2,FALSE)</f>
        <v>Econ Develop Incentive Pymts</v>
      </c>
      <c r="H2335" s="33" t="str">
        <f>VLOOKUP(C2335,'[1]Fund Lookup'!B:C,2,FALSE)</f>
        <v>Site Replacement Fund</v>
      </c>
      <c r="I2335" s="35" t="s">
        <v>2236</v>
      </c>
      <c r="J2335" s="33" t="str">
        <f>VLOOKUP(I2335,'[1]Table B'!A:B,2,FALSE)</f>
        <v>General</v>
      </c>
      <c r="K2335" s="9" t="str">
        <f t="shared" si="110"/>
        <v>100-General</v>
      </c>
      <c r="L2335" s="9" t="str">
        <f>IFERROR(VLOOKUP(A2335,'[1]VAC as of March 2024'!A:K,11,FALSE),"No")</f>
        <v>Yes</v>
      </c>
      <c r="M2335" s="38" t="s">
        <v>2240</v>
      </c>
      <c r="O2335" s="38" t="s">
        <v>2241</v>
      </c>
      <c r="P2335" s="38" t="s">
        <v>6069</v>
      </c>
      <c r="Q2335" s="2" t="str">
        <f>VLOOKUP(P2335,'[1]Table E'!A:C,3,FALSE)</f>
        <v>Economic and Technological development</v>
      </c>
    </row>
    <row r="2336" spans="1:17" x14ac:dyDescent="0.25">
      <c r="A2336" s="33" t="str">
        <f t="shared" si="108"/>
        <v>3120002167</v>
      </c>
      <c r="B2336" s="33" t="s">
        <v>2418</v>
      </c>
      <c r="C2336" s="33" t="s">
        <v>245</v>
      </c>
      <c r="D2336" s="9" t="str">
        <f t="shared" si="109"/>
        <v>312002167</v>
      </c>
      <c r="E2336" s="34">
        <v>31200</v>
      </c>
      <c r="F2336" s="34">
        <v>2167</v>
      </c>
      <c r="G2336" s="9" t="str">
        <f>VLOOKUP(B2336,'[1]Business Unit Lookup'!A:B,2,FALSE)</f>
        <v>Econ Develop Incentive Pymts</v>
      </c>
      <c r="H2336" s="33" t="str">
        <f>VLOOKUP(C2336,'[1]Fund Lookup'!B:C,2,FALSE)</f>
        <v>Aerospace Engine Manufacturing</v>
      </c>
      <c r="I2336" s="35" t="s">
        <v>2236</v>
      </c>
      <c r="J2336" s="33" t="str">
        <f>VLOOKUP(I2336,'[1]Table B'!A:B,2,FALSE)</f>
        <v>General</v>
      </c>
      <c r="K2336" s="9" t="str">
        <f t="shared" si="110"/>
        <v>100-General</v>
      </c>
      <c r="L2336" s="9" t="str">
        <f>IFERROR(VLOOKUP(A2336,'[1]VAC as of March 2024'!A:K,11,FALSE),"No")</f>
        <v>No</v>
      </c>
      <c r="M2336" s="9" t="s">
        <v>2240</v>
      </c>
      <c r="O2336" s="33" t="s">
        <v>2241</v>
      </c>
      <c r="P2336" s="33" t="s">
        <v>6069</v>
      </c>
      <c r="Q2336" s="2" t="str">
        <f>VLOOKUP(P2336,'[1]Table E'!A:C,3,FALSE)</f>
        <v>Economic and Technological development</v>
      </c>
    </row>
    <row r="2337" spans="1:17" x14ac:dyDescent="0.25">
      <c r="A2337" s="33" t="str">
        <f t="shared" si="108"/>
        <v>3120002187</v>
      </c>
      <c r="B2337" s="33" t="s">
        <v>2418</v>
      </c>
      <c r="C2337" s="33" t="s">
        <v>273</v>
      </c>
      <c r="D2337" s="9" t="str">
        <f t="shared" si="109"/>
        <v>312002187</v>
      </c>
      <c r="E2337" s="34">
        <v>31200</v>
      </c>
      <c r="F2337" s="34">
        <v>2187</v>
      </c>
      <c r="G2337" s="9" t="str">
        <f>VLOOKUP(B2337,'[1]Business Unit Lookup'!A:B,2,FALSE)</f>
        <v>Econ Develop Incentive Pymts</v>
      </c>
      <c r="H2337" s="33" t="str">
        <f>VLOOKUP(C2337,'[1]Fund Lookup'!B:C,2,FALSE)</f>
        <v>Aerospace Engine Manufacturing</v>
      </c>
      <c r="I2337" s="35" t="s">
        <v>2236</v>
      </c>
      <c r="J2337" s="33" t="str">
        <f>VLOOKUP(I2337,'[1]Table B'!A:B,2,FALSE)</f>
        <v>General</v>
      </c>
      <c r="K2337" s="9" t="str">
        <f t="shared" si="110"/>
        <v>100-General</v>
      </c>
      <c r="L2337" s="9" t="str">
        <f>IFERROR(VLOOKUP(A2337,'[1]VAC as of March 2024'!A:K,11,FALSE),"No")</f>
        <v>No</v>
      </c>
      <c r="M2337" s="9" t="s">
        <v>2240</v>
      </c>
      <c r="O2337" s="33" t="s">
        <v>2241</v>
      </c>
      <c r="P2337" s="33" t="s">
        <v>6069</v>
      </c>
      <c r="Q2337" s="2" t="str">
        <f>VLOOKUP(P2337,'[1]Table E'!A:C,3,FALSE)</f>
        <v>Economic and Technological development</v>
      </c>
    </row>
    <row r="2338" spans="1:17" x14ac:dyDescent="0.25">
      <c r="A2338" s="33" t="str">
        <f t="shared" si="108"/>
        <v>3120009003</v>
      </c>
      <c r="B2338" s="40" t="s">
        <v>2418</v>
      </c>
      <c r="C2338" s="36" t="s">
        <v>8786</v>
      </c>
      <c r="D2338" s="9" t="str">
        <f t="shared" si="109"/>
        <v>312009003</v>
      </c>
      <c r="E2338" s="41">
        <v>31200</v>
      </c>
      <c r="F2338" s="37">
        <v>9003</v>
      </c>
      <c r="G2338" s="9" t="str">
        <f>VLOOKUP(B2338,'[1]Business Unit Lookup'!A:B,2,FALSE)</f>
        <v>Econ Develop Incentive Pymts</v>
      </c>
      <c r="H2338" s="33" t="str">
        <f>VLOOKUP(C2338,'[1]Fund Lookup'!B:C,2,FALSE)</f>
        <v>Advanced Mfg Talent Invst Fund</v>
      </c>
      <c r="I2338" s="35" t="s">
        <v>2236</v>
      </c>
      <c r="J2338" s="33" t="str">
        <f>VLOOKUP(I2338,'[1]Table B'!A:B,2,FALSE)</f>
        <v>General</v>
      </c>
      <c r="K2338" s="9" t="str">
        <f t="shared" si="110"/>
        <v>100-General</v>
      </c>
      <c r="L2338" s="9" t="str">
        <f>IFERROR(VLOOKUP(A2338,'[1]VAC as of March 2024'!A:K,11,FALSE),"No")</f>
        <v>No</v>
      </c>
      <c r="M2338" s="38" t="s">
        <v>2240</v>
      </c>
      <c r="O2338" s="38" t="s">
        <v>2241</v>
      </c>
      <c r="P2338" s="38" t="s">
        <v>6069</v>
      </c>
      <c r="Q2338" s="2" t="str">
        <f>VLOOKUP(P2338,'[1]Table E'!A:C,3,FALSE)</f>
        <v>Economic and Technological development</v>
      </c>
    </row>
    <row r="2339" spans="1:17" x14ac:dyDescent="0.25">
      <c r="A2339" s="33" t="str">
        <f t="shared" si="108"/>
        <v>3120009021</v>
      </c>
      <c r="B2339" s="33" t="s">
        <v>2418</v>
      </c>
      <c r="C2339" s="33" t="s">
        <v>1666</v>
      </c>
      <c r="D2339" s="9" t="str">
        <f t="shared" si="109"/>
        <v>312009021</v>
      </c>
      <c r="E2339" s="34">
        <v>31200</v>
      </c>
      <c r="F2339" s="34">
        <v>9021</v>
      </c>
      <c r="G2339" s="9" t="str">
        <f>VLOOKUP(B2339,'[1]Business Unit Lookup'!A:B,2,FALSE)</f>
        <v>Econ Develop Incentive Pymts</v>
      </c>
      <c r="H2339" s="33" t="str">
        <f>VLOOKUP(C2339,'[1]Fund Lookup'!B:C,2,FALSE)</f>
        <v>Gov's Motion Picture Oppor Fd</v>
      </c>
      <c r="I2339" s="35" t="s">
        <v>2236</v>
      </c>
      <c r="J2339" s="33" t="str">
        <f>VLOOKUP(I2339,'[1]Table B'!A:B,2,FALSE)</f>
        <v>General</v>
      </c>
      <c r="K2339" s="9" t="str">
        <f t="shared" si="110"/>
        <v>100-General</v>
      </c>
      <c r="L2339" s="9" t="str">
        <f>IFERROR(VLOOKUP(A2339,'[1]VAC as of March 2024'!A:K,11,FALSE),"No")</f>
        <v>No</v>
      </c>
      <c r="M2339" s="9" t="s">
        <v>2240</v>
      </c>
      <c r="O2339" s="33" t="s">
        <v>2</v>
      </c>
      <c r="P2339" s="33" t="s">
        <v>6089</v>
      </c>
      <c r="Q2339" s="2" t="str">
        <f>VLOOKUP(P2339,'[1]Table E'!A:C,3,FALSE)</f>
        <v>Economic and Technological development</v>
      </c>
    </row>
    <row r="2340" spans="1:17" x14ac:dyDescent="0.25">
      <c r="A2340" s="33" t="str">
        <f t="shared" si="108"/>
        <v>3120009057</v>
      </c>
      <c r="B2340" s="33" t="s">
        <v>2418</v>
      </c>
      <c r="C2340" s="33" t="s">
        <v>6126</v>
      </c>
      <c r="D2340" s="9" t="str">
        <f t="shared" si="109"/>
        <v>312009057</v>
      </c>
      <c r="E2340" s="34">
        <v>31200</v>
      </c>
      <c r="F2340" s="34">
        <v>9057</v>
      </c>
      <c r="G2340" s="9" t="str">
        <f>VLOOKUP(B2340,'[1]Business Unit Lookup'!A:B,2,FALSE)</f>
        <v>Econ Develop Incentive Pymts</v>
      </c>
      <c r="H2340" s="33" t="str">
        <f>VLOOKUP(C2340,'[1]Fund Lookup'!B:C,2,FALSE)</f>
        <v>Special Workforce Grant Fund</v>
      </c>
      <c r="I2340" s="35" t="s">
        <v>2236</v>
      </c>
      <c r="J2340" s="33" t="str">
        <f>VLOOKUP(I2340,'[1]Table B'!A:B,2,FALSE)</f>
        <v>General</v>
      </c>
      <c r="K2340" s="9" t="str">
        <f t="shared" si="110"/>
        <v>100-General</v>
      </c>
      <c r="L2340" s="9" t="str">
        <f>IFERROR(VLOOKUP(A2340,'[1]VAC as of March 2024'!A:K,11,FALSE),"No")</f>
        <v>No</v>
      </c>
      <c r="M2340" s="9" t="s">
        <v>2240</v>
      </c>
      <c r="O2340" s="33" t="s">
        <v>2241</v>
      </c>
      <c r="P2340" s="33" t="s">
        <v>6069</v>
      </c>
      <c r="Q2340" s="2" t="str">
        <f>VLOOKUP(P2340,'[1]Table E'!A:C,3,FALSE)</f>
        <v>Economic and Technological development</v>
      </c>
    </row>
    <row r="2341" spans="1:17" x14ac:dyDescent="0.25">
      <c r="A2341" s="33" t="str">
        <f t="shared" si="108"/>
        <v>3120009061</v>
      </c>
      <c r="B2341" s="33" t="s">
        <v>2418</v>
      </c>
      <c r="C2341" s="33" t="s">
        <v>1730</v>
      </c>
      <c r="D2341" s="9" t="str">
        <f t="shared" si="109"/>
        <v>312009061</v>
      </c>
      <c r="E2341" s="34">
        <v>31200</v>
      </c>
      <c r="F2341" s="34">
        <v>9061</v>
      </c>
      <c r="G2341" s="9" t="str">
        <f>VLOOKUP(B2341,'[1]Business Unit Lookup'!A:B,2,FALSE)</f>
        <v>Econ Develop Incentive Pymts</v>
      </c>
      <c r="H2341" s="33" t="str">
        <f>VLOOKUP(C2341,'[1]Fund Lookup'!B:C,2,FALSE)</f>
        <v>Invest Performance Grant Subfd</v>
      </c>
      <c r="I2341" s="35" t="s">
        <v>2236</v>
      </c>
      <c r="J2341" s="33" t="str">
        <f>VLOOKUP(I2341,'[1]Table B'!A:B,2,FALSE)</f>
        <v>General</v>
      </c>
      <c r="K2341" s="9" t="str">
        <f t="shared" si="110"/>
        <v>100-General</v>
      </c>
      <c r="L2341" s="9" t="str">
        <f>IFERROR(VLOOKUP(A2341,'[1]VAC as of March 2024'!A:K,11,FALSE),"No")</f>
        <v>No</v>
      </c>
      <c r="M2341" s="9" t="s">
        <v>2240</v>
      </c>
      <c r="O2341" s="33" t="s">
        <v>2241</v>
      </c>
      <c r="P2341" s="33" t="s">
        <v>6069</v>
      </c>
      <c r="Q2341" s="2" t="str">
        <f>VLOOKUP(P2341,'[1]Table E'!A:C,3,FALSE)</f>
        <v>Economic and Technological development</v>
      </c>
    </row>
    <row r="2342" spans="1:17" x14ac:dyDescent="0.25">
      <c r="A2342" s="33" t="str">
        <f t="shared" si="108"/>
        <v>3120009075</v>
      </c>
      <c r="B2342" s="35" t="s">
        <v>2418</v>
      </c>
      <c r="C2342" s="36" t="s">
        <v>8787</v>
      </c>
      <c r="D2342" s="9" t="str">
        <f t="shared" si="109"/>
        <v>312009075</v>
      </c>
      <c r="E2342" s="35">
        <v>31200</v>
      </c>
      <c r="F2342" s="37">
        <v>9075</v>
      </c>
      <c r="G2342" s="9" t="str">
        <f>VLOOKUP(B2342,'[1]Business Unit Lookup'!A:B,2,FALSE)</f>
        <v>Econ Develop Incentive Pymts</v>
      </c>
      <c r="H2342" s="33" t="str">
        <f>VLOOKUP(C2342,'[1]Fund Lookup'!B:C,2,FALSE)</f>
        <v>Major Hdqrtrs Workfrce Grnt Fd</v>
      </c>
      <c r="I2342" s="35" t="s">
        <v>2236</v>
      </c>
      <c r="J2342" s="33" t="str">
        <f>VLOOKUP(I2342,'[1]Table B'!A:B,2,FALSE)</f>
        <v>General</v>
      </c>
      <c r="K2342" s="9" t="str">
        <f t="shared" si="110"/>
        <v>100-General</v>
      </c>
      <c r="L2342" s="9" t="str">
        <f>IFERROR(VLOOKUP(A2342,'[1]VAC as of March 2024'!A:K,11,FALSE),"No")</f>
        <v>No</v>
      </c>
      <c r="M2342" s="38" t="s">
        <v>2240</v>
      </c>
      <c r="O2342" s="38" t="s">
        <v>2241</v>
      </c>
      <c r="P2342" s="36" t="s">
        <v>6069</v>
      </c>
      <c r="Q2342" s="2" t="str">
        <f>VLOOKUP(P2342,'[1]Table E'!A:C,3,FALSE)</f>
        <v>Economic and Technological development</v>
      </c>
    </row>
    <row r="2343" spans="1:17" x14ac:dyDescent="0.25">
      <c r="A2343" s="33" t="str">
        <f t="shared" si="108"/>
        <v>3120009083</v>
      </c>
      <c r="B2343" s="35" t="s">
        <v>2418</v>
      </c>
      <c r="C2343" s="36" t="s">
        <v>8788</v>
      </c>
      <c r="D2343" s="9" t="str">
        <f t="shared" si="109"/>
        <v>312009083</v>
      </c>
      <c r="E2343" s="35">
        <v>31200</v>
      </c>
      <c r="F2343" s="37">
        <v>9083</v>
      </c>
      <c r="G2343" s="9" t="str">
        <f>VLOOKUP(B2343,'[1]Business Unit Lookup'!A:B,2,FALSE)</f>
        <v>Econ Develop Incentive Pymts</v>
      </c>
      <c r="H2343" s="33" t="str">
        <f>VLOOKUP(C2343,'[1]Fund Lookup'!B:C,2,FALSE)</f>
        <v>Ship&amp;Logistics Hdqrtrs Grnt Fd</v>
      </c>
      <c r="I2343" s="35" t="s">
        <v>2236</v>
      </c>
      <c r="J2343" s="33" t="str">
        <f>VLOOKUP(I2343,'[1]Table B'!A:B,2,FALSE)</f>
        <v>General</v>
      </c>
      <c r="K2343" s="9" t="str">
        <f t="shared" si="110"/>
        <v>100-General</v>
      </c>
      <c r="L2343" s="9" t="str">
        <f>IFERROR(VLOOKUP(A2343,'[1]VAC as of March 2024'!A:K,11,FALSE),"No")</f>
        <v>No</v>
      </c>
      <c r="M2343" s="38" t="s">
        <v>2240</v>
      </c>
      <c r="O2343" s="38" t="s">
        <v>2241</v>
      </c>
      <c r="P2343" s="36" t="s">
        <v>6069</v>
      </c>
      <c r="Q2343" s="2" t="str">
        <f>VLOOKUP(P2343,'[1]Table E'!A:C,3,FALSE)</f>
        <v>Economic and Technological development</v>
      </c>
    </row>
    <row r="2344" spans="1:17" x14ac:dyDescent="0.25">
      <c r="A2344" s="33" t="str">
        <f t="shared" si="108"/>
        <v>3120009101</v>
      </c>
      <c r="B2344" s="33" t="s">
        <v>2418</v>
      </c>
      <c r="C2344" s="33" t="s">
        <v>1757</v>
      </c>
      <c r="D2344" s="9" t="str">
        <f t="shared" si="109"/>
        <v>312009101</v>
      </c>
      <c r="E2344" s="34">
        <v>31200</v>
      </c>
      <c r="F2344" s="34">
        <v>9101</v>
      </c>
      <c r="G2344" s="9" t="str">
        <f>VLOOKUP(B2344,'[1]Business Unit Lookup'!A:B,2,FALSE)</f>
        <v>Econ Develop Incentive Pymts</v>
      </c>
      <c r="H2344" s="33" t="str">
        <f>VLOOKUP(C2344,'[1]Fund Lookup'!B:C,2,FALSE)</f>
        <v>Commonwealths Devlp Oppor Fd</v>
      </c>
      <c r="I2344" s="35" t="s">
        <v>2236</v>
      </c>
      <c r="J2344" s="33" t="str">
        <f>VLOOKUP(I2344,'[1]Table B'!A:B,2,FALSE)</f>
        <v>General</v>
      </c>
      <c r="K2344" s="9" t="str">
        <f t="shared" si="110"/>
        <v>100-General</v>
      </c>
      <c r="L2344" s="9" t="str">
        <f>IFERROR(VLOOKUP(A2344,'[1]VAC as of March 2024'!A:K,11,FALSE),"No")</f>
        <v>No</v>
      </c>
      <c r="M2344" s="9" t="s">
        <v>2240</v>
      </c>
      <c r="O2344" s="33" t="s">
        <v>2241</v>
      </c>
      <c r="P2344" s="33" t="s">
        <v>6127</v>
      </c>
      <c r="Q2344" s="2" t="str">
        <f>VLOOKUP(P2344,'[1]Table E'!A:C,3,FALSE)</f>
        <v>Commonwealth's Development Opportunity Fund</v>
      </c>
    </row>
    <row r="2345" spans="1:17" x14ac:dyDescent="0.25">
      <c r="A2345" s="33" t="str">
        <f t="shared" si="108"/>
        <v>3120009130</v>
      </c>
      <c r="B2345" s="33" t="s">
        <v>2418</v>
      </c>
      <c r="C2345" s="33" t="s">
        <v>1795</v>
      </c>
      <c r="D2345" s="9" t="str">
        <f t="shared" si="109"/>
        <v>312009130</v>
      </c>
      <c r="E2345" s="34">
        <v>31200</v>
      </c>
      <c r="F2345" s="34">
        <v>9130</v>
      </c>
      <c r="G2345" s="9" t="str">
        <f>VLOOKUP(B2345,'[1]Business Unit Lookup'!A:B,2,FALSE)</f>
        <v>Econ Develop Incentive Pymts</v>
      </c>
      <c r="H2345" s="33" t="str">
        <f>VLOOKUP(C2345,'[1]Fund Lookup'!B:C,2,FALSE)</f>
        <v>MEI Site Planning Grant Fund</v>
      </c>
      <c r="I2345" s="35" t="s">
        <v>2239</v>
      </c>
      <c r="J2345" s="33" t="str">
        <f>VLOOKUP(I2345,'[1]Table B'!A:B,2,FALSE)</f>
        <v>Special Revenue-Other</v>
      </c>
      <c r="K2345" s="9" t="str">
        <f t="shared" si="110"/>
        <v>105-Special Revenue-Other</v>
      </c>
      <c r="L2345" s="9" t="str">
        <f>IFERROR(VLOOKUP(A2345,'[1]VAC as of March 2024'!A:K,11,FALSE),"No")</f>
        <v>No</v>
      </c>
      <c r="M2345" s="9" t="s">
        <v>2248</v>
      </c>
      <c r="O2345" s="33" t="s">
        <v>2248</v>
      </c>
      <c r="P2345" s="33" t="s">
        <v>6114</v>
      </c>
      <c r="Q2345" s="2" t="str">
        <f>VLOOKUP(P2345,'[1]Table E'!A:C,3,FALSE)</f>
        <v>Economic and Technological development</v>
      </c>
    </row>
    <row r="2346" spans="1:17" x14ac:dyDescent="0.25">
      <c r="A2346" s="33" t="str">
        <f t="shared" si="108"/>
        <v>3120009440</v>
      </c>
      <c r="B2346" s="33" t="s">
        <v>2418</v>
      </c>
      <c r="C2346" s="33" t="s">
        <v>2024</v>
      </c>
      <c r="D2346" s="9" t="str">
        <f t="shared" si="109"/>
        <v>312009440</v>
      </c>
      <c r="E2346" s="34">
        <v>31200</v>
      </c>
      <c r="F2346" s="34">
        <v>9440</v>
      </c>
      <c r="G2346" s="9" t="str">
        <f>VLOOKUP(B2346,'[1]Business Unit Lookup'!A:B,2,FALSE)</f>
        <v>Econ Develop Incentive Pymts</v>
      </c>
      <c r="H2346" s="33" t="str">
        <f>VLOOKUP(C2346,'[1]Fund Lookup'!B:C,2,FALSE)</f>
        <v>VA Econ Dev Incentive Grant</v>
      </c>
      <c r="I2346" s="35" t="s">
        <v>2236</v>
      </c>
      <c r="J2346" s="33" t="str">
        <f>VLOOKUP(I2346,'[1]Table B'!A:B,2,FALSE)</f>
        <v>General</v>
      </c>
      <c r="K2346" s="9" t="str">
        <f t="shared" si="110"/>
        <v>100-General</v>
      </c>
      <c r="L2346" s="9" t="str">
        <f>IFERROR(VLOOKUP(A2346,'[1]VAC as of March 2024'!A:K,11,FALSE),"No")</f>
        <v>No</v>
      </c>
      <c r="M2346" s="9" t="s">
        <v>2240</v>
      </c>
      <c r="O2346" s="33" t="s">
        <v>2241</v>
      </c>
      <c r="P2346" s="33" t="s">
        <v>6069</v>
      </c>
      <c r="Q2346" s="2" t="str">
        <f>VLOOKUP(P2346,'[1]Table E'!A:C,3,FALSE)</f>
        <v>Economic and Technological development</v>
      </c>
    </row>
    <row r="2347" spans="1:17" x14ac:dyDescent="0.25">
      <c r="A2347" s="33" t="str">
        <f t="shared" si="108"/>
        <v>3120009491</v>
      </c>
      <c r="B2347" s="36" t="s">
        <v>2418</v>
      </c>
      <c r="C2347" s="36" t="s">
        <v>8362</v>
      </c>
      <c r="D2347" s="9" t="str">
        <f t="shared" si="109"/>
        <v>312009491</v>
      </c>
      <c r="E2347" s="35">
        <v>31200</v>
      </c>
      <c r="F2347" s="37">
        <v>9491</v>
      </c>
      <c r="G2347" s="9" t="str">
        <f>VLOOKUP(B2347,'[1]Business Unit Lookup'!A:B,2,FALSE)</f>
        <v>Econ Develop Incentive Pymts</v>
      </c>
      <c r="H2347" s="33" t="str">
        <f>VLOOKUP(C2347,'[1]Fund Lookup'!B:C,2,FALSE)</f>
        <v>Technology Development Grnt Fd</v>
      </c>
      <c r="I2347" s="35" t="s">
        <v>2236</v>
      </c>
      <c r="J2347" s="33" t="str">
        <f>VLOOKUP(I2347,'[1]Table B'!A:B,2,FALSE)</f>
        <v>General</v>
      </c>
      <c r="K2347" s="9" t="str">
        <f t="shared" si="110"/>
        <v>100-General</v>
      </c>
      <c r="L2347" s="9" t="str">
        <f>IFERROR(VLOOKUP(A2347,'[1]VAC as of March 2024'!A:K,11,FALSE),"No")</f>
        <v>No</v>
      </c>
      <c r="M2347" s="37" t="s">
        <v>2240</v>
      </c>
      <c r="O2347" s="38" t="s">
        <v>2241</v>
      </c>
      <c r="P2347" s="36" t="s">
        <v>6069</v>
      </c>
      <c r="Q2347" s="2" t="str">
        <f>VLOOKUP(P2347,'[1]Table E'!A:C,3,FALSE)</f>
        <v>Economic and Technological development</v>
      </c>
    </row>
    <row r="2348" spans="1:17" x14ac:dyDescent="0.25">
      <c r="A2348" s="33" t="str">
        <f t="shared" si="108"/>
        <v>3120009512</v>
      </c>
      <c r="B2348" s="33" t="s">
        <v>2418</v>
      </c>
      <c r="C2348" s="33" t="s">
        <v>2055</v>
      </c>
      <c r="D2348" s="9" t="str">
        <f t="shared" si="109"/>
        <v>312009512</v>
      </c>
      <c r="E2348" s="34">
        <v>31200</v>
      </c>
      <c r="F2348" s="34">
        <v>9512</v>
      </c>
      <c r="G2348" s="9" t="str">
        <f>VLOOKUP(B2348,'[1]Business Unit Lookup'!A:B,2,FALSE)</f>
        <v>Econ Develop Incentive Pymts</v>
      </c>
      <c r="H2348" s="33" t="str">
        <f>VLOOKUP(C2348,'[1]Fund Lookup'!B:C,2,FALSE)</f>
        <v>Research Commercialization 192</v>
      </c>
      <c r="I2348" s="35" t="s">
        <v>2236</v>
      </c>
      <c r="J2348" s="33" t="str">
        <f>VLOOKUP(I2348,'[1]Table B'!A:B,2,FALSE)</f>
        <v>General</v>
      </c>
      <c r="K2348" s="9" t="str">
        <f t="shared" si="110"/>
        <v>100-General</v>
      </c>
      <c r="L2348" s="9" t="str">
        <f>IFERROR(VLOOKUP(A2348,'[1]VAC as of March 2024'!A:K,11,FALSE),"No")</f>
        <v>No</v>
      </c>
      <c r="M2348" s="9" t="s">
        <v>2240</v>
      </c>
      <c r="O2348" s="33" t="s">
        <v>2241</v>
      </c>
      <c r="P2348" s="33" t="s">
        <v>6069</v>
      </c>
      <c r="Q2348" s="2" t="str">
        <f>VLOOKUP(P2348,'[1]Table E'!A:C,3,FALSE)</f>
        <v>Economic and Technological development</v>
      </c>
    </row>
    <row r="2349" spans="1:17" x14ac:dyDescent="0.25">
      <c r="A2349" s="33" t="str">
        <f t="shared" si="108"/>
        <v>3200001000</v>
      </c>
      <c r="B2349" s="33" t="s">
        <v>2419</v>
      </c>
      <c r="C2349" s="33" t="s">
        <v>1</v>
      </c>
      <c r="D2349" s="9" t="str">
        <f t="shared" si="109"/>
        <v>320001000</v>
      </c>
      <c r="E2349" s="34">
        <v>32000</v>
      </c>
      <c r="F2349" s="34">
        <v>1000</v>
      </c>
      <c r="G2349" s="9" t="str">
        <f>VLOOKUP(B2349,'[1]Business Unit Lookup'!A:B,2,FALSE)</f>
        <v>Virginia Tourism Authority</v>
      </c>
      <c r="H2349" s="33" t="str">
        <f>VLOOKUP(C2349,'[1]Fund Lookup'!B:C,2,FALSE)</f>
        <v>General Fund</v>
      </c>
      <c r="I2349" s="35" t="s">
        <v>2236</v>
      </c>
      <c r="J2349" s="33" t="str">
        <f>VLOOKUP(I2349,'[1]Table B'!A:B,2,FALSE)</f>
        <v>General</v>
      </c>
      <c r="K2349" s="9" t="str">
        <f t="shared" si="110"/>
        <v>100-General</v>
      </c>
      <c r="L2349" s="9" t="str">
        <f>IFERROR(VLOOKUP(A2349,'[1]VAC as of March 2024'!A:K,11,FALSE),"No")</f>
        <v>No</v>
      </c>
      <c r="M2349" s="9" t="s">
        <v>2237</v>
      </c>
      <c r="O2349" s="33" t="s">
        <v>2240</v>
      </c>
      <c r="P2349" s="33" t="s">
        <v>6061</v>
      </c>
      <c r="Q2349" s="2" t="str">
        <f>VLOOKUP(P2349,'[1]Table E'!A:C,3,FALSE)</f>
        <v>Unassigned</v>
      </c>
    </row>
    <row r="2350" spans="1:17" x14ac:dyDescent="0.25">
      <c r="A2350" s="33" t="str">
        <f t="shared" si="108"/>
        <v>3200012110</v>
      </c>
      <c r="B2350" s="40" t="s">
        <v>2419</v>
      </c>
      <c r="C2350" s="36" t="s">
        <v>6074</v>
      </c>
      <c r="D2350" s="9" t="str">
        <f t="shared" si="109"/>
        <v>3200012110</v>
      </c>
      <c r="E2350" s="41">
        <v>32000</v>
      </c>
      <c r="F2350" s="37">
        <v>12110</v>
      </c>
      <c r="G2350" s="9" t="str">
        <f>VLOOKUP(B2350,'[1]Business Unit Lookup'!A:B,2,FALSE)</f>
        <v>Virginia Tourism Authority</v>
      </c>
      <c r="H2350" s="33" t="str">
        <f>VLOOKUP(C2350,'[1]Fund Lookup'!B:C,2,FALSE)</f>
        <v>ARP-CrvStLoclFisRecFd-COVID-19</v>
      </c>
      <c r="I2350" s="35" t="s">
        <v>2252</v>
      </c>
      <c r="J2350" s="33" t="str">
        <f>VLOOKUP(I2350,'[1]Table B'!A:B,2,FALSE)</f>
        <v>Special Revenue-Federal</v>
      </c>
      <c r="K2350" s="9" t="str">
        <f t="shared" si="110"/>
        <v>120-Special Revenue-Federal</v>
      </c>
      <c r="L2350" s="9" t="str">
        <f>IFERROR(VLOOKUP(A2350,'[1]VAC as of March 2024'!A:K,11,FALSE),"No")</f>
        <v>Yes</v>
      </c>
      <c r="M2350" s="38" t="s">
        <v>5493</v>
      </c>
      <c r="O2350" s="36" t="s">
        <v>2240</v>
      </c>
      <c r="P2350" s="36" t="s">
        <v>6113</v>
      </c>
      <c r="Q2350" s="2" t="str">
        <f>VLOOKUP(P2350,'[1]Table E'!A:C,3,FALSE)</f>
        <v>Various ACFR Class</v>
      </c>
    </row>
    <row r="2351" spans="1:17" x14ac:dyDescent="0.25">
      <c r="A2351" s="33" t="str">
        <f t="shared" si="108"/>
        <v>3200012700</v>
      </c>
      <c r="B2351" s="41" t="s">
        <v>2419</v>
      </c>
      <c r="C2351" s="36" t="s">
        <v>2267</v>
      </c>
      <c r="D2351" s="9" t="str">
        <f t="shared" si="109"/>
        <v>3200012700</v>
      </c>
      <c r="E2351" s="35">
        <v>32000</v>
      </c>
      <c r="F2351" s="37">
        <v>12700</v>
      </c>
      <c r="G2351" s="9" t="str">
        <f>VLOOKUP(B2351,'[1]Business Unit Lookup'!A:B,2,FALSE)</f>
        <v>Virginia Tourism Authority</v>
      </c>
      <c r="H2351" s="33" t="str">
        <f>VLOOKUP(C2351,'[1]Fund Lookup'!B:C,2,FALSE)</f>
        <v>EconomicAdjstmntAstnc-COVID-19</v>
      </c>
      <c r="I2351" s="35" t="s">
        <v>2252</v>
      </c>
      <c r="J2351" s="33" t="str">
        <f>VLOOKUP(I2351,'[1]Table B'!A:B,2,FALSE)</f>
        <v>Special Revenue-Federal</v>
      </c>
      <c r="K2351" s="9" t="str">
        <f t="shared" si="110"/>
        <v>120-Special Revenue-Federal</v>
      </c>
      <c r="L2351" s="9" t="str">
        <f>IFERROR(VLOOKUP(A2351,'[1]VAC as of March 2024'!A:K,11,FALSE),"No")</f>
        <v>Yes</v>
      </c>
      <c r="M2351" s="38" t="s">
        <v>5493</v>
      </c>
      <c r="O2351" s="38" t="s">
        <v>2240</v>
      </c>
      <c r="P2351" s="36" t="s">
        <v>6113</v>
      </c>
      <c r="Q2351" s="2" t="str">
        <f>VLOOKUP(P2351,'[1]Table E'!A:C,3,FALSE)</f>
        <v>Various ACFR Class</v>
      </c>
    </row>
    <row r="2352" spans="1:17" x14ac:dyDescent="0.25">
      <c r="A2352" s="33" t="str">
        <f t="shared" si="108"/>
        <v>3300001000</v>
      </c>
      <c r="B2352" s="33" t="s">
        <v>2420</v>
      </c>
      <c r="C2352" s="33" t="s">
        <v>1</v>
      </c>
      <c r="D2352" s="9" t="str">
        <f t="shared" si="109"/>
        <v>330001000</v>
      </c>
      <c r="E2352" s="34">
        <v>33000</v>
      </c>
      <c r="F2352" s="34">
        <v>1000</v>
      </c>
      <c r="G2352" s="9" t="str">
        <f>VLOOKUP(B2352,'[1]Business Unit Lookup'!A:B,2,FALSE)</f>
        <v>Virginia-Israel Advisory Board</v>
      </c>
      <c r="H2352" s="33" t="str">
        <f>VLOOKUP(C2352,'[1]Fund Lookup'!B:C,2,FALSE)</f>
        <v>General Fund</v>
      </c>
      <c r="I2352" s="35" t="s">
        <v>2236</v>
      </c>
      <c r="J2352" s="33" t="str">
        <f>VLOOKUP(I2352,'[1]Table B'!A:B,2,FALSE)</f>
        <v>General</v>
      </c>
      <c r="K2352" s="9" t="str">
        <f t="shared" si="110"/>
        <v>100-General</v>
      </c>
      <c r="L2352" s="9" t="str">
        <f>IFERROR(VLOOKUP(A2352,'[1]VAC as of March 2024'!A:K,11,FALSE),"No")</f>
        <v>No</v>
      </c>
      <c r="M2352" s="9" t="s">
        <v>2237</v>
      </c>
      <c r="O2352" s="33" t="s">
        <v>2240</v>
      </c>
      <c r="P2352" s="33" t="s">
        <v>6061</v>
      </c>
      <c r="Q2352" s="2" t="str">
        <f>VLOOKUP(P2352,'[1]Table E'!A:C,3,FALSE)</f>
        <v>Unassigned</v>
      </c>
    </row>
    <row r="2353" spans="1:17" x14ac:dyDescent="0.25">
      <c r="A2353" s="33" t="str">
        <f t="shared" si="108"/>
        <v>3300002700</v>
      </c>
      <c r="B2353" s="33" t="s">
        <v>2420</v>
      </c>
      <c r="C2353" s="33" t="s">
        <v>619</v>
      </c>
      <c r="D2353" s="9" t="str">
        <f t="shared" si="109"/>
        <v>330002700</v>
      </c>
      <c r="E2353" s="34">
        <v>33000</v>
      </c>
      <c r="F2353" s="34">
        <v>2700</v>
      </c>
      <c r="G2353" s="9" t="str">
        <f>VLOOKUP(B2353,'[1]Business Unit Lookup'!A:B,2,FALSE)</f>
        <v>Virginia-Israel Advisory Board</v>
      </c>
      <c r="H2353" s="33" t="str">
        <f>VLOOKUP(C2353,'[1]Fund Lookup'!B:C,2,FALSE)</f>
        <v>Parking</v>
      </c>
      <c r="I2353" s="35" t="s">
        <v>2239</v>
      </c>
      <c r="J2353" s="33" t="str">
        <f>VLOOKUP(I2353,'[1]Table B'!A:B,2,FALSE)</f>
        <v>Special Revenue-Other</v>
      </c>
      <c r="K2353" s="9" t="str">
        <f t="shared" si="110"/>
        <v>105-Special Revenue-Other</v>
      </c>
      <c r="L2353" s="9" t="str">
        <f>IFERROR(VLOOKUP(A2353,'[1]VAC as of March 2024'!A:K,11,FALSE),"No")</f>
        <v>No</v>
      </c>
      <c r="M2353" s="9" t="s">
        <v>2240</v>
      </c>
      <c r="O2353" s="33" t="s">
        <v>2241</v>
      </c>
      <c r="P2353" s="33" t="s">
        <v>6062</v>
      </c>
      <c r="Q2353" s="2" t="str">
        <f>VLOOKUP(P2353,'[1]Table E'!A:C,3,FALSE)</f>
        <v>Governmental Operations - Administrative Services</v>
      </c>
    </row>
    <row r="2354" spans="1:17" x14ac:dyDescent="0.25">
      <c r="A2354" s="33" t="str">
        <f t="shared" si="108"/>
        <v>3500001000</v>
      </c>
      <c r="B2354" s="33" t="s">
        <v>2421</v>
      </c>
      <c r="C2354" s="33" t="s">
        <v>1</v>
      </c>
      <c r="D2354" s="9" t="str">
        <f t="shared" si="109"/>
        <v>350001000</v>
      </c>
      <c r="E2354" s="34">
        <v>35000</v>
      </c>
      <c r="F2354" s="34">
        <v>1000</v>
      </c>
      <c r="G2354" s="9" t="str">
        <f>VLOOKUP(B2354,'[1]Business Unit Lookup'!A:B,2,FALSE)</f>
        <v>Small Bus and Supp Diversity</v>
      </c>
      <c r="H2354" s="33" t="str">
        <f>VLOOKUP(C2354,'[1]Fund Lookup'!B:C,2,FALSE)</f>
        <v>General Fund</v>
      </c>
      <c r="I2354" s="35" t="s">
        <v>2236</v>
      </c>
      <c r="J2354" s="33" t="str">
        <f>VLOOKUP(I2354,'[1]Table B'!A:B,2,FALSE)</f>
        <v>General</v>
      </c>
      <c r="K2354" s="9" t="str">
        <f t="shared" si="110"/>
        <v>100-General</v>
      </c>
      <c r="L2354" s="9" t="str">
        <f>IFERROR(VLOOKUP(A2354,'[1]VAC as of March 2024'!A:K,11,FALSE),"No")</f>
        <v>No</v>
      </c>
      <c r="M2354" s="9" t="s">
        <v>2237</v>
      </c>
      <c r="O2354" s="33" t="s">
        <v>2240</v>
      </c>
      <c r="P2354" s="33" t="s">
        <v>6061</v>
      </c>
      <c r="Q2354" s="2" t="str">
        <f>VLOOKUP(P2354,'[1]Table E'!A:C,3,FALSE)</f>
        <v>Unassigned</v>
      </c>
    </row>
    <row r="2355" spans="1:17" x14ac:dyDescent="0.25">
      <c r="A2355" s="33" t="str">
        <f t="shared" si="108"/>
        <v>3500002125</v>
      </c>
      <c r="B2355" s="33" t="s">
        <v>2421</v>
      </c>
      <c r="C2355" s="33" t="s">
        <v>161</v>
      </c>
      <c r="D2355" s="9" t="str">
        <f t="shared" si="109"/>
        <v>350002125</v>
      </c>
      <c r="E2355" s="34">
        <v>35000</v>
      </c>
      <c r="F2355" s="34">
        <v>2125</v>
      </c>
      <c r="G2355" s="9" t="str">
        <f>VLOOKUP(B2355,'[1]Business Unit Lookup'!A:B,2,FALSE)</f>
        <v>Small Bus and Supp Diversity</v>
      </c>
      <c r="H2355" s="33" t="str">
        <f>VLOOKUP(C2355,'[1]Fund Lookup'!B:C,2,FALSE)</f>
        <v>Aerospace Engn Manf Wrkfc Grnt</v>
      </c>
      <c r="I2355" s="35" t="s">
        <v>2236</v>
      </c>
      <c r="J2355" s="33" t="str">
        <f>VLOOKUP(I2355,'[1]Table B'!A:B,2,FALSE)</f>
        <v>General</v>
      </c>
      <c r="K2355" s="9" t="str">
        <f t="shared" si="110"/>
        <v>100-General</v>
      </c>
      <c r="L2355" s="9" t="str">
        <f>IFERROR(VLOOKUP(A2355,'[1]VAC as of March 2024'!A:K,11,FALSE),"No")</f>
        <v>No</v>
      </c>
      <c r="M2355" s="9" t="s">
        <v>2240</v>
      </c>
      <c r="O2355" s="33" t="s">
        <v>2241</v>
      </c>
      <c r="P2355" s="33" t="s">
        <v>6069</v>
      </c>
      <c r="Q2355" s="2" t="str">
        <f>VLOOKUP(P2355,'[1]Table E'!A:C,3,FALSE)</f>
        <v>Economic and Technological development</v>
      </c>
    </row>
    <row r="2356" spans="1:17" x14ac:dyDescent="0.25">
      <c r="A2356" s="33" t="str">
        <f t="shared" si="108"/>
        <v>3500002159</v>
      </c>
      <c r="B2356" s="33" t="s">
        <v>2421</v>
      </c>
      <c r="C2356" s="33" t="s">
        <v>233</v>
      </c>
      <c r="D2356" s="9" t="str">
        <f t="shared" si="109"/>
        <v>350002159</v>
      </c>
      <c r="E2356" s="34">
        <v>35000</v>
      </c>
      <c r="F2356" s="34">
        <v>2159</v>
      </c>
      <c r="G2356" s="9" t="str">
        <f>VLOOKUP(B2356,'[1]Business Unit Lookup'!A:B,2,FALSE)</f>
        <v>Small Bus and Supp Diversity</v>
      </c>
      <c r="H2356" s="33" t="str">
        <f>VLOOKUP(C2356,'[1]Fund Lookup'!B:C,2,FALSE)</f>
        <v>SWAM Owned Business Loan Fund</v>
      </c>
      <c r="I2356" s="35" t="s">
        <v>2292</v>
      </c>
      <c r="J2356" s="33" t="str">
        <f>VLOOKUP(I2356,'[1]Table B'!A:B,2,FALSE)</f>
        <v>Component Unit-August Entity</v>
      </c>
      <c r="K2356" s="9" t="str">
        <f t="shared" si="110"/>
        <v>560-Component Unit-August Entity</v>
      </c>
      <c r="L2356" s="9" t="str">
        <f>IFERROR(VLOOKUP(A2356,'[1]VAC as of March 2024'!A:K,11,FALSE),"No")</f>
        <v>No</v>
      </c>
      <c r="M2356" s="9" t="s">
        <v>2240</v>
      </c>
      <c r="Q2356" s="2"/>
    </row>
    <row r="2357" spans="1:17" x14ac:dyDescent="0.25">
      <c r="A2357" s="33" t="str">
        <f t="shared" si="108"/>
        <v>3500002350</v>
      </c>
      <c r="B2357" s="33" t="s">
        <v>2421</v>
      </c>
      <c r="C2357" s="33" t="s">
        <v>424</v>
      </c>
      <c r="D2357" s="9" t="str">
        <f t="shared" si="109"/>
        <v>350002350</v>
      </c>
      <c r="E2357" s="34">
        <v>35000</v>
      </c>
      <c r="F2357" s="34">
        <v>2350</v>
      </c>
      <c r="G2357" s="9" t="str">
        <f>VLOOKUP(B2357,'[1]Business Unit Lookup'!A:B,2,FALSE)</f>
        <v>Small Bus and Supp Diversity</v>
      </c>
      <c r="H2357" s="33" t="str">
        <f>VLOOKUP(C2357,'[1]Fund Lookup'!B:C,2,FALSE)</f>
        <v>SBD Special Revenue Fund</v>
      </c>
      <c r="I2357" s="35" t="s">
        <v>2292</v>
      </c>
      <c r="J2357" s="33" t="str">
        <f>VLOOKUP(I2357,'[1]Table B'!A:B,2,FALSE)</f>
        <v>Component Unit-August Entity</v>
      </c>
      <c r="K2357" s="9" t="str">
        <f t="shared" si="110"/>
        <v>560-Component Unit-August Entity</v>
      </c>
      <c r="L2357" s="9" t="str">
        <f>IFERROR(VLOOKUP(A2357,'[1]VAC as of March 2024'!A:K,11,FALSE),"No")</f>
        <v>No</v>
      </c>
      <c r="M2357" s="9" t="s">
        <v>2240</v>
      </c>
      <c r="Q2357" s="2"/>
    </row>
    <row r="2358" spans="1:17" x14ac:dyDescent="0.25">
      <c r="A2358" s="33" t="str">
        <f t="shared" si="108"/>
        <v>3500002355</v>
      </c>
      <c r="B2358" s="33" t="s">
        <v>2421</v>
      </c>
      <c r="C2358" s="33" t="s">
        <v>5359</v>
      </c>
      <c r="D2358" s="9" t="str">
        <f t="shared" si="109"/>
        <v>350002355</v>
      </c>
      <c r="E2358" s="34">
        <v>35000</v>
      </c>
      <c r="F2358" s="34">
        <v>2355</v>
      </c>
      <c r="G2358" s="9" t="str">
        <f>VLOOKUP(B2358,'[1]Business Unit Lookup'!A:B,2,FALSE)</f>
        <v>Small Bus and Supp Diversity</v>
      </c>
      <c r="H2358" s="33" t="str">
        <f>VLOOKUP(C2358,'[1]Fund Lookup'!B:C,2,FALSE)</f>
        <v>SBSD Special Revenue Fund</v>
      </c>
      <c r="I2358" s="35" t="s">
        <v>2236</v>
      </c>
      <c r="J2358" s="33" t="str">
        <f>VLOOKUP(I2358,'[1]Table B'!A:B,2,FALSE)</f>
        <v>General</v>
      </c>
      <c r="K2358" s="9" t="str">
        <f t="shared" si="110"/>
        <v>100-General</v>
      </c>
      <c r="L2358" s="9" t="str">
        <f>IFERROR(VLOOKUP(A2358,'[1]VAC as of March 2024'!A:K,11,FALSE),"No")</f>
        <v>No</v>
      </c>
      <c r="M2358" s="9" t="s">
        <v>2240</v>
      </c>
      <c r="O2358" s="33" t="s">
        <v>2241</v>
      </c>
      <c r="P2358" s="33" t="s">
        <v>6062</v>
      </c>
      <c r="Q2358" s="2" t="str">
        <f>VLOOKUP(P2358,'[1]Table E'!A:C,3,FALSE)</f>
        <v>Governmental Operations - Administrative Services</v>
      </c>
    </row>
    <row r="2359" spans="1:17" x14ac:dyDescent="0.25">
      <c r="A2359" s="33" t="str">
        <f t="shared" si="108"/>
        <v>3500002430</v>
      </c>
      <c r="B2359" s="33" t="s">
        <v>2421</v>
      </c>
      <c r="C2359" s="33" t="s">
        <v>488</v>
      </c>
      <c r="D2359" s="9" t="str">
        <f t="shared" si="109"/>
        <v>350002430</v>
      </c>
      <c r="E2359" s="34">
        <v>35000</v>
      </c>
      <c r="F2359" s="34">
        <v>2430</v>
      </c>
      <c r="G2359" s="9" t="str">
        <f>VLOOKUP(B2359,'[1]Business Unit Lookup'!A:B,2,FALSE)</f>
        <v>Small Bus and Supp Diversity</v>
      </c>
      <c r="H2359" s="33" t="str">
        <f>VLOOKUP(C2359,'[1]Fund Lookup'!B:C,2,FALSE)</f>
        <v>EDA-Title IX Grant</v>
      </c>
      <c r="I2359" s="35" t="s">
        <v>2292</v>
      </c>
      <c r="J2359" s="33" t="str">
        <f>VLOOKUP(I2359,'[1]Table B'!A:B,2,FALSE)</f>
        <v>Component Unit-August Entity</v>
      </c>
      <c r="K2359" s="9" t="str">
        <f t="shared" si="110"/>
        <v>560-Component Unit-August Entity</v>
      </c>
      <c r="L2359" s="9" t="str">
        <f>IFERROR(VLOOKUP(A2359,'[1]VAC as of March 2024'!A:K,11,FALSE),"No")</f>
        <v>No</v>
      </c>
      <c r="M2359" s="9" t="s">
        <v>2248</v>
      </c>
      <c r="Q2359" s="2"/>
    </row>
    <row r="2360" spans="1:17" x14ac:dyDescent="0.25">
      <c r="A2360" s="33" t="str">
        <f t="shared" si="108"/>
        <v>3500002451</v>
      </c>
      <c r="B2360" s="33" t="s">
        <v>2421</v>
      </c>
      <c r="C2360" s="33" t="s">
        <v>505</v>
      </c>
      <c r="D2360" s="9" t="str">
        <f t="shared" si="109"/>
        <v>350002451</v>
      </c>
      <c r="E2360" s="34">
        <v>35000</v>
      </c>
      <c r="F2360" s="34">
        <v>2451</v>
      </c>
      <c r="G2360" s="9" t="str">
        <f>VLOOKUP(B2360,'[1]Business Unit Lookup'!A:B,2,FALSE)</f>
        <v>Small Bus and Supp Diversity</v>
      </c>
      <c r="H2360" s="33" t="str">
        <f>VLOOKUP(C2360,'[1]Fund Lookup'!B:C,2,FALSE)</f>
        <v>Small Business Investmnt Grant</v>
      </c>
      <c r="I2360" s="35" t="s">
        <v>2236</v>
      </c>
      <c r="J2360" s="33" t="str">
        <f>VLOOKUP(I2360,'[1]Table B'!A:B,2,FALSE)</f>
        <v>General</v>
      </c>
      <c r="K2360" s="9" t="str">
        <f t="shared" si="110"/>
        <v>100-General</v>
      </c>
      <c r="L2360" s="9" t="str">
        <f>IFERROR(VLOOKUP(A2360,'[1]VAC as of March 2024'!A:K,11,FALSE),"No")</f>
        <v>No</v>
      </c>
      <c r="M2360" s="9" t="s">
        <v>2240</v>
      </c>
      <c r="O2360" s="33" t="s">
        <v>2241</v>
      </c>
      <c r="P2360" s="33" t="s">
        <v>6069</v>
      </c>
      <c r="Q2360" s="2" t="str">
        <f>VLOOKUP(P2360,'[1]Table E'!A:C,3,FALSE)</f>
        <v>Economic and Technological development</v>
      </c>
    </row>
    <row r="2361" spans="1:17" x14ac:dyDescent="0.25">
      <c r="A2361" s="33" t="str">
        <f t="shared" si="108"/>
        <v>3500002680</v>
      </c>
      <c r="B2361" s="33" t="s">
        <v>2421</v>
      </c>
      <c r="C2361" s="33" t="s">
        <v>607</v>
      </c>
      <c r="D2361" s="9" t="str">
        <f t="shared" si="109"/>
        <v>350002680</v>
      </c>
      <c r="E2361" s="34">
        <v>35000</v>
      </c>
      <c r="F2361" s="34">
        <v>2680</v>
      </c>
      <c r="G2361" s="9" t="str">
        <f>VLOOKUP(B2361,'[1]Business Unit Lookup'!A:B,2,FALSE)</f>
        <v>Small Bus and Supp Diversity</v>
      </c>
      <c r="H2361" s="33" t="str">
        <f>VLOOKUP(C2361,'[1]Fund Lookup'!B:C,2,FALSE)</f>
        <v>Comprehensive Permitting Fund</v>
      </c>
      <c r="I2361" s="35" t="s">
        <v>2236</v>
      </c>
      <c r="J2361" s="33" t="str">
        <f>VLOOKUP(I2361,'[1]Table B'!A:B,2,FALSE)</f>
        <v>General</v>
      </c>
      <c r="K2361" s="9" t="str">
        <f t="shared" si="110"/>
        <v>100-General</v>
      </c>
      <c r="L2361" s="9" t="str">
        <f>IFERROR(VLOOKUP(A2361,'[1]VAC as of March 2024'!A:K,11,FALSE),"No")</f>
        <v>Yes</v>
      </c>
      <c r="M2361" s="9" t="s">
        <v>2240</v>
      </c>
      <c r="N2361" s="9" t="s">
        <v>6077</v>
      </c>
      <c r="O2361" s="33" t="s">
        <v>2</v>
      </c>
      <c r="P2361" s="33" t="s">
        <v>6075</v>
      </c>
      <c r="Q2361" s="2" t="str">
        <f>VLOOKUP(P2361,'[1]Table E'!A:C,3,FALSE)</f>
        <v>Governmental Operations - Administrative Services</v>
      </c>
    </row>
    <row r="2362" spans="1:17" x14ac:dyDescent="0.25">
      <c r="A2362" s="33" t="str">
        <f t="shared" si="108"/>
        <v>3500002700</v>
      </c>
      <c r="B2362" s="33" t="s">
        <v>2421</v>
      </c>
      <c r="C2362" s="33" t="s">
        <v>619</v>
      </c>
      <c r="D2362" s="9" t="str">
        <f t="shared" si="109"/>
        <v>350002700</v>
      </c>
      <c r="E2362" s="34">
        <v>35000</v>
      </c>
      <c r="F2362" s="34">
        <v>2700</v>
      </c>
      <c r="G2362" s="9" t="str">
        <f>VLOOKUP(B2362,'[1]Business Unit Lookup'!A:B,2,FALSE)</f>
        <v>Small Bus and Supp Diversity</v>
      </c>
      <c r="H2362" s="33" t="str">
        <f>VLOOKUP(C2362,'[1]Fund Lookup'!B:C,2,FALSE)</f>
        <v>Parking</v>
      </c>
      <c r="I2362" s="35" t="s">
        <v>2239</v>
      </c>
      <c r="J2362" s="33" t="str">
        <f>VLOOKUP(I2362,'[1]Table B'!A:B,2,FALSE)</f>
        <v>Special Revenue-Other</v>
      </c>
      <c r="K2362" s="9" t="str">
        <f t="shared" si="110"/>
        <v>105-Special Revenue-Other</v>
      </c>
      <c r="L2362" s="9" t="str">
        <f>IFERROR(VLOOKUP(A2362,'[1]VAC as of March 2024'!A:K,11,FALSE),"No")</f>
        <v>No</v>
      </c>
      <c r="M2362" s="9" t="s">
        <v>2240</v>
      </c>
      <c r="O2362" s="33" t="s">
        <v>2241</v>
      </c>
      <c r="P2362" s="33" t="s">
        <v>6062</v>
      </c>
      <c r="Q2362" s="2" t="str">
        <f>VLOOKUP(P2362,'[1]Table E'!A:C,3,FALSE)</f>
        <v>Governmental Operations - Administrative Services</v>
      </c>
    </row>
    <row r="2363" spans="1:17" x14ac:dyDescent="0.25">
      <c r="A2363" s="33" t="str">
        <f t="shared" si="108"/>
        <v>3500002710</v>
      </c>
      <c r="B2363" s="33" t="s">
        <v>2421</v>
      </c>
      <c r="C2363" s="33" t="s">
        <v>633</v>
      </c>
      <c r="D2363" s="9" t="str">
        <f t="shared" si="109"/>
        <v>350002710</v>
      </c>
      <c r="E2363" s="34">
        <v>35000</v>
      </c>
      <c r="F2363" s="34">
        <v>2710</v>
      </c>
      <c r="G2363" s="9" t="str">
        <f>VLOOKUP(B2363,'[1]Business Unit Lookup'!A:B,2,FALSE)</f>
        <v>Small Bus and Supp Diversity</v>
      </c>
      <c r="H2363" s="33" t="str">
        <f>VLOOKUP(C2363,'[1]Fund Lookup'!B:C,2,FALSE)</f>
        <v>Central Garage Pool Vehicles</v>
      </c>
      <c r="I2363" s="35" t="s">
        <v>2236</v>
      </c>
      <c r="J2363" s="33" t="str">
        <f>VLOOKUP(I2363,'[1]Table B'!A:B,2,FALSE)</f>
        <v>General</v>
      </c>
      <c r="K2363" s="9" t="str">
        <f t="shared" si="110"/>
        <v>100-General</v>
      </c>
      <c r="L2363" s="9" t="str">
        <f>IFERROR(VLOOKUP(A2363,'[1]VAC as of March 2024'!A:K,11,FALSE),"No")</f>
        <v>No</v>
      </c>
      <c r="M2363" s="9" t="s">
        <v>2240</v>
      </c>
      <c r="O2363" s="33" t="s">
        <v>2</v>
      </c>
      <c r="P2363" s="33" t="s">
        <v>6089</v>
      </c>
      <c r="Q2363" s="2" t="str">
        <f>VLOOKUP(P2363,'[1]Table E'!A:C,3,FALSE)</f>
        <v>Economic and Technological development</v>
      </c>
    </row>
    <row r="2364" spans="1:17" x14ac:dyDescent="0.25">
      <c r="A2364" s="33" t="str">
        <f t="shared" si="108"/>
        <v>3500002810</v>
      </c>
      <c r="B2364" s="33" t="s">
        <v>2421</v>
      </c>
      <c r="C2364" s="33" t="s">
        <v>686</v>
      </c>
      <c r="D2364" s="9" t="str">
        <f t="shared" si="109"/>
        <v>350002810</v>
      </c>
      <c r="E2364" s="34">
        <v>35000</v>
      </c>
      <c r="F2364" s="34">
        <v>2810</v>
      </c>
      <c r="G2364" s="9" t="str">
        <f>VLOOKUP(B2364,'[1]Business Unit Lookup'!A:B,2,FALSE)</f>
        <v>Small Bus and Supp Diversity</v>
      </c>
      <c r="H2364" s="33" t="str">
        <f>VLOOKUP(C2364,'[1]Fund Lookup'!B:C,2,FALSE)</f>
        <v>Small Business Jobs Grant Fund</v>
      </c>
      <c r="I2364" s="35" t="s">
        <v>2270</v>
      </c>
      <c r="J2364" s="33" t="str">
        <f>VLOOKUP(I2364,'[1]Table B'!A:B,2,FALSE)</f>
        <v>No Year-End Balance</v>
      </c>
      <c r="K2364" s="9" t="str">
        <f t="shared" si="110"/>
        <v>660-No Year-End Balance</v>
      </c>
      <c r="L2364" s="9" t="str">
        <f>IFERROR(VLOOKUP(A2364,'[1]VAC as of March 2024'!A:K,11,FALSE),"No")</f>
        <v>No</v>
      </c>
      <c r="M2364" s="9" t="s">
        <v>4</v>
      </c>
      <c r="O2364" s="33"/>
      <c r="P2364" s="33"/>
      <c r="Q2364" s="2"/>
    </row>
    <row r="2365" spans="1:17" x14ac:dyDescent="0.25">
      <c r="A2365" s="33" t="str">
        <f t="shared" si="108"/>
        <v>3500004100</v>
      </c>
      <c r="B2365" s="33" t="s">
        <v>2421</v>
      </c>
      <c r="C2365" s="33" t="s">
        <v>895</v>
      </c>
      <c r="D2365" s="9" t="str">
        <f t="shared" si="109"/>
        <v>350004100</v>
      </c>
      <c r="E2365" s="34">
        <v>35000</v>
      </c>
      <c r="F2365" s="34">
        <v>4100</v>
      </c>
      <c r="G2365" s="9" t="str">
        <f>VLOOKUP(B2365,'[1]Business Unit Lookup'!A:B,2,FALSE)</f>
        <v>Small Bus and Supp Diversity</v>
      </c>
      <c r="H2365" s="33" t="str">
        <f>VLOOKUP(C2365,'[1]Fund Lookup'!B:C,2,FALSE)</f>
        <v>Hwy Maintenance &amp; Operating Fd</v>
      </c>
      <c r="I2365" s="35" t="s">
        <v>2255</v>
      </c>
      <c r="J2365" s="33" t="str">
        <f>VLOOKUP(I2365,'[1]Table B'!A:B,2,FALSE)</f>
        <v>Special Revenue-Highways</v>
      </c>
      <c r="K2365" s="9" t="str">
        <f t="shared" si="110"/>
        <v>110-Special Revenue-Highways</v>
      </c>
      <c r="L2365" s="9" t="str">
        <f>IFERROR(VLOOKUP(A2365,'[1]VAC as of March 2024'!A:K,11,FALSE),"No")</f>
        <v>No</v>
      </c>
      <c r="M2365" s="9" t="s">
        <v>2240</v>
      </c>
      <c r="O2365" s="33" t="s">
        <v>2241</v>
      </c>
      <c r="P2365" s="33" t="s">
        <v>6071</v>
      </c>
      <c r="Q2365" s="2" t="str">
        <f>VLOOKUP(P2365,'[1]Table E'!A:C,3,FALSE)</f>
        <v>Transportation activities</v>
      </c>
    </row>
    <row r="2366" spans="1:17" x14ac:dyDescent="0.25">
      <c r="A2366" s="33" t="str">
        <f t="shared" si="108"/>
        <v>3500007013</v>
      </c>
      <c r="B2366" s="33" t="s">
        <v>2421</v>
      </c>
      <c r="C2366" s="33" t="s">
        <v>1150</v>
      </c>
      <c r="D2366" s="9" t="str">
        <f t="shared" si="109"/>
        <v>350007013</v>
      </c>
      <c r="E2366" s="34">
        <v>35000</v>
      </c>
      <c r="F2366" s="34">
        <v>7013</v>
      </c>
      <c r="G2366" s="9" t="str">
        <f>VLOOKUP(B2366,'[1]Business Unit Lookup'!A:B,2,FALSE)</f>
        <v>Small Bus and Supp Diversity</v>
      </c>
      <c r="H2366" s="33" t="str">
        <f>VLOOKUP(C2366,'[1]Fund Lookup'!B:C,2,FALSE)</f>
        <v>WIA Federal Fund</v>
      </c>
      <c r="I2366" s="35" t="s">
        <v>2252</v>
      </c>
      <c r="J2366" s="33" t="str">
        <f>VLOOKUP(I2366,'[1]Table B'!A:B,2,FALSE)</f>
        <v>Special Revenue-Federal</v>
      </c>
      <c r="K2366" s="9" t="str">
        <f t="shared" si="110"/>
        <v>120-Special Revenue-Federal</v>
      </c>
      <c r="L2366" s="9" t="str">
        <f>IFERROR(VLOOKUP(A2366,'[1]VAC as of March 2024'!A:K,11,FALSE),"No")</f>
        <v>No</v>
      </c>
      <c r="M2366" s="9" t="s">
        <v>2248</v>
      </c>
      <c r="O2366" s="33" t="s">
        <v>2248</v>
      </c>
      <c r="P2366" s="33" t="s">
        <v>6070</v>
      </c>
      <c r="Q2366" s="2" t="str">
        <f>VLOOKUP(P2366,'[1]Table E'!A:C,3,FALSE)</f>
        <v>Gifts and grants</v>
      </c>
    </row>
    <row r="2367" spans="1:17" x14ac:dyDescent="0.25">
      <c r="A2367" s="33" t="str">
        <f t="shared" si="108"/>
        <v>3500007153</v>
      </c>
      <c r="B2367" s="33" t="s">
        <v>2421</v>
      </c>
      <c r="C2367" s="33" t="s">
        <v>1241</v>
      </c>
      <c r="D2367" s="9" t="str">
        <f t="shared" si="109"/>
        <v>350007153</v>
      </c>
      <c r="E2367" s="34">
        <v>35000</v>
      </c>
      <c r="F2367" s="34">
        <v>7153</v>
      </c>
      <c r="G2367" s="9" t="str">
        <f>VLOOKUP(B2367,'[1]Business Unit Lookup'!A:B,2,FALSE)</f>
        <v>Small Bus and Supp Diversity</v>
      </c>
      <c r="H2367" s="33" t="str">
        <f>VLOOKUP(C2367,'[1]Fund Lookup'!B:C,2,FALSE)</f>
        <v>SSBCI Federal Fund</v>
      </c>
      <c r="I2367" s="35" t="s">
        <v>2292</v>
      </c>
      <c r="J2367" s="33" t="str">
        <f>VLOOKUP(I2367,'[1]Table B'!A:B,2,FALSE)</f>
        <v>Component Unit-August Entity</v>
      </c>
      <c r="K2367" s="9" t="str">
        <f t="shared" si="110"/>
        <v>560-Component Unit-August Entity</v>
      </c>
      <c r="L2367" s="9" t="str">
        <f>IFERROR(VLOOKUP(A2367,'[1]VAC as of March 2024'!A:K,11,FALSE),"No")</f>
        <v>No</v>
      </c>
      <c r="M2367" s="9" t="s">
        <v>2248</v>
      </c>
      <c r="Q2367" s="2"/>
    </row>
    <row r="2368" spans="1:17" x14ac:dyDescent="0.25">
      <c r="A2368" s="33" t="str">
        <f t="shared" si="108"/>
        <v>3500009011</v>
      </c>
      <c r="B2368" s="33" t="s">
        <v>2421</v>
      </c>
      <c r="C2368" s="33" t="s">
        <v>1642</v>
      </c>
      <c r="D2368" s="9" t="str">
        <f t="shared" si="109"/>
        <v>350009011</v>
      </c>
      <c r="E2368" s="34">
        <v>35000</v>
      </c>
      <c r="F2368" s="34">
        <v>9011</v>
      </c>
      <c r="G2368" s="9" t="str">
        <f>VLOOKUP(B2368,'[1]Business Unit Lookup'!A:B,2,FALSE)</f>
        <v>Small Bus and Supp Diversity</v>
      </c>
      <c r="H2368" s="33" t="str">
        <f>VLOOKUP(C2368,'[1]Fund Lookup'!B:C,2,FALSE)</f>
        <v>Cap Access-Disadvntgd Business</v>
      </c>
      <c r="I2368" s="35" t="s">
        <v>2292</v>
      </c>
      <c r="J2368" s="33" t="str">
        <f>VLOOKUP(I2368,'[1]Table B'!A:B,2,FALSE)</f>
        <v>Component Unit-August Entity</v>
      </c>
      <c r="K2368" s="9" t="str">
        <f t="shared" si="110"/>
        <v>560-Component Unit-August Entity</v>
      </c>
      <c r="L2368" s="9" t="str">
        <f>IFERROR(VLOOKUP(A2368,'[1]VAC as of March 2024'!A:K,11,FALSE),"No")</f>
        <v>No</v>
      </c>
      <c r="M2368" s="9" t="s">
        <v>2240</v>
      </c>
      <c r="Q2368" s="2"/>
    </row>
    <row r="2369" spans="1:17" x14ac:dyDescent="0.25">
      <c r="A2369" s="33" t="str">
        <f t="shared" si="108"/>
        <v>3500009119</v>
      </c>
      <c r="B2369" s="33" t="s">
        <v>2421</v>
      </c>
      <c r="C2369" s="33" t="s">
        <v>5652</v>
      </c>
      <c r="D2369" s="9" t="str">
        <f t="shared" si="109"/>
        <v>350009119</v>
      </c>
      <c r="E2369" s="34">
        <v>35000</v>
      </c>
      <c r="F2369" s="34">
        <v>9119</v>
      </c>
      <c r="G2369" s="9" t="str">
        <f>VLOOKUP(B2369,'[1]Business Unit Lookup'!A:B,2,FALSE)</f>
        <v>Small Bus and Supp Diversity</v>
      </c>
      <c r="H2369" s="33" t="str">
        <f>VLOOKUP(C2369,'[1]Fund Lookup'!B:C,2,FALSE)</f>
        <v>COVID-19 Relief Fund</v>
      </c>
      <c r="I2369" s="35" t="s">
        <v>2239</v>
      </c>
      <c r="J2369" s="33" t="str">
        <f>VLOOKUP(I2369,'[1]Table B'!A:B,2,FALSE)</f>
        <v>Special Revenue-Other</v>
      </c>
      <c r="K2369" s="9" t="str">
        <f t="shared" si="110"/>
        <v>105-Special Revenue-Other</v>
      </c>
      <c r="L2369" s="9" t="str">
        <f>IFERROR(VLOOKUP(A2369,'[1]VAC as of March 2024'!A:K,11,FALSE),"No")</f>
        <v>No</v>
      </c>
      <c r="M2369" s="9" t="s">
        <v>2240</v>
      </c>
      <c r="O2369" s="33" t="s">
        <v>2241</v>
      </c>
      <c r="P2369" s="33" t="s">
        <v>6073</v>
      </c>
      <c r="Q2369" s="2" t="str">
        <f>VLOOKUP(P2369,'[1]Table E'!A:C,3,FALSE)</f>
        <v>COVID-19</v>
      </c>
    </row>
    <row r="2370" spans="1:17" x14ac:dyDescent="0.25">
      <c r="A2370" s="33" t="str">
        <f t="shared" ref="A2370:A2433" si="111">CONCATENATE(B2370,C2370)</f>
        <v>3500009302</v>
      </c>
      <c r="B2370" s="33" t="s">
        <v>2421</v>
      </c>
      <c r="C2370" s="33" t="s">
        <v>1942</v>
      </c>
      <c r="D2370" s="9" t="str">
        <f t="shared" ref="D2370:D2433" si="112">CONCATENATE(E2370,F2370)</f>
        <v>350009302</v>
      </c>
      <c r="E2370" s="34">
        <v>35000</v>
      </c>
      <c r="F2370" s="34">
        <v>9302</v>
      </c>
      <c r="G2370" s="9" t="str">
        <f>VLOOKUP(B2370,'[1]Business Unit Lookup'!A:B,2,FALSE)</f>
        <v>Small Bus and Supp Diversity</v>
      </c>
      <c r="H2370" s="33" t="str">
        <f>VLOOKUP(C2370,'[1]Fund Lookup'!B:C,2,FALSE)</f>
        <v>Sm Business Envnmtl Compliance</v>
      </c>
      <c r="I2370" s="35" t="s">
        <v>2292</v>
      </c>
      <c r="J2370" s="33" t="str">
        <f>VLOOKUP(I2370,'[1]Table B'!A:B,2,FALSE)</f>
        <v>Component Unit-August Entity</v>
      </c>
      <c r="K2370" s="9" t="str">
        <f t="shared" ref="K2370:K2433" si="113">CONCATENATE(I2370,"-",J2370)</f>
        <v>560-Component Unit-August Entity</v>
      </c>
      <c r="L2370" s="9" t="str">
        <f>IFERROR(VLOOKUP(A2370,'[1]VAC as of March 2024'!A:K,11,FALSE),"No")</f>
        <v>No</v>
      </c>
      <c r="M2370" s="9" t="s">
        <v>2240</v>
      </c>
      <c r="Q2370" s="2"/>
    </row>
    <row r="2371" spans="1:17" x14ac:dyDescent="0.25">
      <c r="A2371" s="33" t="str">
        <f t="shared" si="111"/>
        <v>3500009352</v>
      </c>
      <c r="B2371" s="33" t="s">
        <v>2421</v>
      </c>
      <c r="C2371" s="33" t="s">
        <v>1981</v>
      </c>
      <c r="D2371" s="9" t="str">
        <f t="shared" si="112"/>
        <v>350009352</v>
      </c>
      <c r="E2371" s="34">
        <v>35000</v>
      </c>
      <c r="F2371" s="34">
        <v>9352</v>
      </c>
      <c r="G2371" s="9" t="str">
        <f>VLOOKUP(B2371,'[1]Business Unit Lookup'!A:B,2,FALSE)</f>
        <v>Small Bus and Supp Diversity</v>
      </c>
      <c r="H2371" s="33" t="str">
        <f>VLOOKUP(C2371,'[1]Fund Lookup'!B:C,2,FALSE)</f>
        <v>Dedicated Special Revenue-SBD</v>
      </c>
      <c r="I2371" s="35" t="s">
        <v>2292</v>
      </c>
      <c r="J2371" s="33" t="str">
        <f>VLOOKUP(I2371,'[1]Table B'!A:B,2,FALSE)</f>
        <v>Component Unit-August Entity</v>
      </c>
      <c r="K2371" s="9" t="str">
        <f t="shared" si="113"/>
        <v>560-Component Unit-August Entity</v>
      </c>
      <c r="L2371" s="9" t="str">
        <f>IFERROR(VLOOKUP(A2371,'[1]VAC as of March 2024'!A:K,11,FALSE),"No")</f>
        <v>No</v>
      </c>
      <c r="M2371" s="9" t="s">
        <v>2240</v>
      </c>
      <c r="Q2371" s="2"/>
    </row>
    <row r="2372" spans="1:17" x14ac:dyDescent="0.25">
      <c r="A2372" s="33" t="str">
        <f t="shared" si="111"/>
        <v>3500009400</v>
      </c>
      <c r="B2372" s="33" t="s">
        <v>2421</v>
      </c>
      <c r="C2372" s="33" t="s">
        <v>1996</v>
      </c>
      <c r="D2372" s="9" t="str">
        <f t="shared" si="112"/>
        <v>350009400</v>
      </c>
      <c r="E2372" s="34">
        <v>35000</v>
      </c>
      <c r="F2372" s="34">
        <v>9400</v>
      </c>
      <c r="G2372" s="9" t="str">
        <f>VLOOKUP(B2372,'[1]Business Unit Lookup'!A:B,2,FALSE)</f>
        <v>Small Bus and Supp Diversity</v>
      </c>
      <c r="H2372" s="33" t="str">
        <f>VLOOKUP(C2372,'[1]Fund Lookup'!B:C,2,FALSE)</f>
        <v>VA Jobs Investment Prog Fund</v>
      </c>
      <c r="I2372" s="35" t="s">
        <v>2236</v>
      </c>
      <c r="J2372" s="33" t="str">
        <f>VLOOKUP(I2372,'[1]Table B'!A:B,2,FALSE)</f>
        <v>General</v>
      </c>
      <c r="K2372" s="9" t="str">
        <f t="shared" si="113"/>
        <v>100-General</v>
      </c>
      <c r="L2372" s="9" t="str">
        <f>IFERROR(VLOOKUP(A2372,'[1]VAC as of March 2024'!A:K,11,FALSE),"No")</f>
        <v>No</v>
      </c>
      <c r="M2372" s="9" t="s">
        <v>2240</v>
      </c>
      <c r="O2372" s="33" t="s">
        <v>2240</v>
      </c>
      <c r="P2372" s="33" t="s">
        <v>6113</v>
      </c>
      <c r="Q2372" s="2" t="str">
        <f>VLOOKUP(P2372,'[1]Table E'!A:C,3,FALSE)</f>
        <v>Various ACFR Class</v>
      </c>
    </row>
    <row r="2373" spans="1:17" x14ac:dyDescent="0.25">
      <c r="A2373" s="33" t="str">
        <f t="shared" si="111"/>
        <v>3500009431</v>
      </c>
      <c r="B2373" s="33" t="s">
        <v>2421</v>
      </c>
      <c r="C2373" s="33" t="s">
        <v>2021</v>
      </c>
      <c r="D2373" s="9" t="str">
        <f t="shared" si="112"/>
        <v>350009431</v>
      </c>
      <c r="E2373" s="34">
        <v>35000</v>
      </c>
      <c r="F2373" s="34">
        <v>9431</v>
      </c>
      <c r="G2373" s="9" t="str">
        <f>VLOOKUP(B2373,'[1]Business Unit Lookup'!A:B,2,FALSE)</f>
        <v>Small Bus and Supp Diversity</v>
      </c>
      <c r="H2373" s="33" t="str">
        <f>VLOOKUP(C2373,'[1]Fund Lookup'!B:C,2,FALSE)</f>
        <v>EDA-Titl IX Gnt-Sequestrd Prtn</v>
      </c>
      <c r="I2373" s="35" t="s">
        <v>2292</v>
      </c>
      <c r="J2373" s="33" t="str">
        <f>VLOOKUP(I2373,'[1]Table B'!A:B,2,FALSE)</f>
        <v>Component Unit-August Entity</v>
      </c>
      <c r="K2373" s="9" t="str">
        <f t="shared" si="113"/>
        <v>560-Component Unit-August Entity</v>
      </c>
      <c r="L2373" s="9" t="str">
        <f>IFERROR(VLOOKUP(A2373,'[1]VAC as of March 2024'!A:K,11,FALSE),"No")</f>
        <v>No</v>
      </c>
      <c r="M2373" s="9" t="s">
        <v>2248</v>
      </c>
      <c r="Q2373" s="2"/>
    </row>
    <row r="2374" spans="1:17" x14ac:dyDescent="0.25">
      <c r="A2374" s="33" t="str">
        <f t="shared" si="111"/>
        <v>3500009570</v>
      </c>
      <c r="B2374" s="33" t="s">
        <v>2421</v>
      </c>
      <c r="C2374" s="33" t="s">
        <v>2070</v>
      </c>
      <c r="D2374" s="9" t="str">
        <f t="shared" si="112"/>
        <v>350009570</v>
      </c>
      <c r="E2374" s="34">
        <v>35000</v>
      </c>
      <c r="F2374" s="34">
        <v>9570</v>
      </c>
      <c r="G2374" s="9" t="str">
        <f>VLOOKUP(B2374,'[1]Business Unit Lookup'!A:B,2,FALSE)</f>
        <v>Small Bus and Supp Diversity</v>
      </c>
      <c r="H2374" s="33" t="str">
        <f>VLOOKUP(C2374,'[1]Fund Lookup'!B:C,2,FALSE)</f>
        <v>VSBFA-VA Small Business Growth</v>
      </c>
      <c r="I2374" s="35" t="s">
        <v>2292</v>
      </c>
      <c r="J2374" s="33" t="str">
        <f>VLOOKUP(I2374,'[1]Table B'!A:B,2,FALSE)</f>
        <v>Component Unit-August Entity</v>
      </c>
      <c r="K2374" s="9" t="str">
        <f t="shared" si="113"/>
        <v>560-Component Unit-August Entity</v>
      </c>
      <c r="L2374" s="9" t="str">
        <f>IFERROR(VLOOKUP(A2374,'[1]VAC as of March 2024'!A:K,11,FALSE),"No")</f>
        <v>No</v>
      </c>
      <c r="M2374" s="9" t="s">
        <v>2240</v>
      </c>
      <c r="Q2374" s="2"/>
    </row>
    <row r="2375" spans="1:17" x14ac:dyDescent="0.25">
      <c r="A2375" s="33" t="str">
        <f t="shared" si="111"/>
        <v>3500010110</v>
      </c>
      <c r="B2375" s="33" t="s">
        <v>2421</v>
      </c>
      <c r="C2375" s="33" t="s">
        <v>5444</v>
      </c>
      <c r="D2375" s="9" t="str">
        <f t="shared" si="112"/>
        <v>3500010110</v>
      </c>
      <c r="E2375" s="34">
        <v>35000</v>
      </c>
      <c r="F2375" s="34">
        <v>10110</v>
      </c>
      <c r="G2375" s="9" t="str">
        <f>VLOOKUP(B2375,'[1]Business Unit Lookup'!A:B,2,FALSE)</f>
        <v>Small Bus and Supp Diversity</v>
      </c>
      <c r="H2375" s="33" t="str">
        <f>VLOOKUP(C2375,'[1]Fund Lookup'!B:C,2,FALSE)</f>
        <v>CARESActRlfFd–General-COVID-19</v>
      </c>
      <c r="I2375" s="35" t="s">
        <v>2252</v>
      </c>
      <c r="J2375" s="33" t="str">
        <f>VLOOKUP(I2375,'[1]Table B'!A:B,2,FALSE)</f>
        <v>Special Revenue-Federal</v>
      </c>
      <c r="K2375" s="9" t="str">
        <f t="shared" si="113"/>
        <v>120-Special Revenue-Federal</v>
      </c>
      <c r="L2375" s="9" t="str">
        <f>IFERROR(VLOOKUP(A2375,'[1]VAC as of March 2024'!A:K,11,FALSE),"No")</f>
        <v>No</v>
      </c>
      <c r="M2375" s="9" t="s">
        <v>5493</v>
      </c>
      <c r="O2375" s="33" t="s">
        <v>2248</v>
      </c>
      <c r="P2375" s="33" t="s">
        <v>6063</v>
      </c>
      <c r="Q2375" s="2" t="str">
        <f>VLOOKUP(P2375,'[1]Table E'!A:C,3,FALSE)</f>
        <v>COVID-19</v>
      </c>
    </row>
    <row r="2376" spans="1:17" x14ac:dyDescent="0.25">
      <c r="A2376" s="33" t="str">
        <f t="shared" si="111"/>
        <v>3500012110</v>
      </c>
      <c r="B2376" s="40" t="s">
        <v>2421</v>
      </c>
      <c r="C2376" s="36" t="s">
        <v>6074</v>
      </c>
      <c r="D2376" s="9" t="str">
        <f t="shared" si="112"/>
        <v>3500012110</v>
      </c>
      <c r="E2376" s="41">
        <v>35000</v>
      </c>
      <c r="F2376" s="37">
        <v>12110</v>
      </c>
      <c r="G2376" s="9" t="str">
        <f>VLOOKUP(B2376,'[1]Business Unit Lookup'!A:B,2,FALSE)</f>
        <v>Small Bus and Supp Diversity</v>
      </c>
      <c r="H2376" s="33" t="str">
        <f>VLOOKUP(C2376,'[1]Fund Lookup'!B:C,2,FALSE)</f>
        <v>ARP-CrvStLoclFisRecFd-COVID-19</v>
      </c>
      <c r="I2376" s="35" t="s">
        <v>2252</v>
      </c>
      <c r="J2376" s="33" t="str">
        <f>VLOOKUP(I2376,'[1]Table B'!A:B,2,FALSE)</f>
        <v>Special Revenue-Federal</v>
      </c>
      <c r="K2376" s="9" t="str">
        <f t="shared" si="113"/>
        <v>120-Special Revenue-Federal</v>
      </c>
      <c r="L2376" s="9" t="str">
        <f>IFERROR(VLOOKUP(A2376,'[1]VAC as of March 2024'!A:K,11,FALSE),"No")</f>
        <v>No</v>
      </c>
      <c r="M2376" s="38" t="s">
        <v>5493</v>
      </c>
      <c r="O2376" s="36" t="s">
        <v>2248</v>
      </c>
      <c r="P2376" s="36" t="s">
        <v>6063</v>
      </c>
      <c r="Q2376" s="2" t="str">
        <f>VLOOKUP(P2376,'[1]Table E'!A:C,3,FALSE)</f>
        <v>COVID-19</v>
      </c>
    </row>
    <row r="2377" spans="1:17" x14ac:dyDescent="0.25">
      <c r="A2377" s="33" t="str">
        <f t="shared" si="111"/>
        <v>3500015000</v>
      </c>
      <c r="B2377" s="33" t="s">
        <v>2421</v>
      </c>
      <c r="C2377" s="33" t="s">
        <v>2222</v>
      </c>
      <c r="D2377" s="9" t="str">
        <f t="shared" si="112"/>
        <v>3500015000</v>
      </c>
      <c r="E2377" s="34">
        <v>35000</v>
      </c>
      <c r="F2377" s="34">
        <v>15000</v>
      </c>
      <c r="G2377" s="9" t="str">
        <f>VLOOKUP(B2377,'[1]Business Unit Lookup'!A:B,2,FALSE)</f>
        <v>Small Bus and Supp Diversity</v>
      </c>
      <c r="H2377" s="33" t="str">
        <f>VLOOKUP(C2377,'[1]Fund Lookup'!B:C,2,FALSE)</f>
        <v>General Fixed Asset Acct Group</v>
      </c>
      <c r="I2377" s="35" t="s">
        <v>2242</v>
      </c>
      <c r="J2377" s="33" t="str">
        <f>VLOOKUP(I2377,'[1]Table B'!A:B,2,FALSE)</f>
        <v>Fixed Assets, Fund 1500</v>
      </c>
      <c r="K2377" s="9" t="str">
        <f t="shared" si="113"/>
        <v>610-Fixed Assets, Fund 1500</v>
      </c>
      <c r="L2377" s="9" t="str">
        <f>IFERROR(VLOOKUP(A2377,'[1]VAC as of March 2024'!A:K,11,FALSE),"No")</f>
        <v>No</v>
      </c>
      <c r="M2377" s="9" t="s">
        <v>4</v>
      </c>
      <c r="Q2377" s="2"/>
    </row>
    <row r="2378" spans="1:17" x14ac:dyDescent="0.25">
      <c r="A2378" s="33" t="str">
        <f t="shared" si="111"/>
        <v>3600001000</v>
      </c>
      <c r="B2378" s="33" t="s">
        <v>2422</v>
      </c>
      <c r="C2378" s="33" t="s">
        <v>1</v>
      </c>
      <c r="D2378" s="9" t="str">
        <f t="shared" si="112"/>
        <v>360001000</v>
      </c>
      <c r="E2378" s="34">
        <v>36000</v>
      </c>
      <c r="F2378" s="34">
        <v>1000</v>
      </c>
      <c r="G2378" s="9" t="str">
        <f>VLOOKUP(B2378,'[1]Business Unit Lookup'!A:B,2,FALSE)</f>
        <v>Fort Monroe Authority</v>
      </c>
      <c r="H2378" s="33" t="str">
        <f>VLOOKUP(C2378,'[1]Fund Lookup'!B:C,2,FALSE)</f>
        <v>General Fund</v>
      </c>
      <c r="I2378" s="35" t="s">
        <v>2236</v>
      </c>
      <c r="J2378" s="33" t="str">
        <f>VLOOKUP(I2378,'[1]Table B'!A:B,2,FALSE)</f>
        <v>General</v>
      </c>
      <c r="K2378" s="9" t="str">
        <f t="shared" si="113"/>
        <v>100-General</v>
      </c>
      <c r="L2378" s="9" t="str">
        <f>IFERROR(VLOOKUP(A2378,'[1]VAC as of March 2024'!A:K,11,FALSE),"No")</f>
        <v>No</v>
      </c>
      <c r="M2378" s="9" t="s">
        <v>2237</v>
      </c>
      <c r="O2378" s="33" t="s">
        <v>2240</v>
      </c>
      <c r="P2378" s="33" t="s">
        <v>6061</v>
      </c>
      <c r="Q2378" s="2" t="str">
        <f>VLOOKUP(P2378,'[1]Table E'!A:C,3,FALSE)</f>
        <v>Unassigned</v>
      </c>
    </row>
    <row r="2379" spans="1:17" x14ac:dyDescent="0.25">
      <c r="A2379" s="33" t="str">
        <f t="shared" si="111"/>
        <v>3600010710</v>
      </c>
      <c r="B2379" s="35" t="s">
        <v>2422</v>
      </c>
      <c r="C2379" s="36" t="s">
        <v>6080</v>
      </c>
      <c r="D2379" s="9" t="str">
        <f t="shared" si="112"/>
        <v>3600010710</v>
      </c>
      <c r="E2379" s="35">
        <v>36000</v>
      </c>
      <c r="F2379" s="37">
        <v>10710</v>
      </c>
      <c r="G2379" s="9" t="str">
        <f>VLOOKUP(B2379,'[1]Business Unit Lookup'!A:B,2,FALSE)</f>
        <v>Fort Monroe Authority</v>
      </c>
      <c r="H2379" s="33" t="str">
        <f>VLOOKUP(C2379,'[1]Fund Lookup'!B:C,2,FALSE)</f>
        <v>FEMA - State Agy - COVID-19</v>
      </c>
      <c r="I2379" s="35" t="s">
        <v>2252</v>
      </c>
      <c r="J2379" s="33" t="str">
        <f>VLOOKUP(I2379,'[1]Table B'!A:B,2,FALSE)</f>
        <v>Special Revenue-Federal</v>
      </c>
      <c r="K2379" s="9" t="str">
        <f t="shared" si="113"/>
        <v>120-Special Revenue-Federal</v>
      </c>
      <c r="L2379" s="9" t="str">
        <f>IFERROR(VLOOKUP(A2379,'[1]VAC as of March 2024'!A:K,11,FALSE),"No")</f>
        <v>Yes</v>
      </c>
      <c r="M2379" s="9" t="s">
        <v>5493</v>
      </c>
      <c r="O2379" s="36" t="s">
        <v>2240</v>
      </c>
      <c r="P2379" s="36" t="s">
        <v>6113</v>
      </c>
      <c r="Q2379" s="2" t="str">
        <f>VLOOKUP(P2379,'[1]Table E'!A:C,3,FALSE)</f>
        <v>Various ACFR Class</v>
      </c>
    </row>
    <row r="2380" spans="1:17" x14ac:dyDescent="0.25">
      <c r="A2380" s="33" t="str">
        <f t="shared" si="111"/>
        <v>3600012110</v>
      </c>
      <c r="B2380" s="40" t="s">
        <v>2422</v>
      </c>
      <c r="C2380" s="36" t="s">
        <v>6074</v>
      </c>
      <c r="D2380" s="9" t="str">
        <f t="shared" si="112"/>
        <v>3600012110</v>
      </c>
      <c r="E2380" s="41">
        <v>36000</v>
      </c>
      <c r="F2380" s="37">
        <v>12110</v>
      </c>
      <c r="G2380" s="9" t="str">
        <f>VLOOKUP(B2380,'[1]Business Unit Lookup'!A:B,2,FALSE)</f>
        <v>Fort Monroe Authority</v>
      </c>
      <c r="H2380" s="33" t="str">
        <f>VLOOKUP(C2380,'[1]Fund Lookup'!B:C,2,FALSE)</f>
        <v>ARP-CrvStLoclFisRecFd-COVID-19</v>
      </c>
      <c r="I2380" s="35" t="s">
        <v>2252</v>
      </c>
      <c r="J2380" s="33" t="str">
        <f>VLOOKUP(I2380,'[1]Table B'!A:B,2,FALSE)</f>
        <v>Special Revenue-Federal</v>
      </c>
      <c r="K2380" s="9" t="str">
        <f t="shared" si="113"/>
        <v>120-Special Revenue-Federal</v>
      </c>
      <c r="L2380" s="9" t="str">
        <f>IFERROR(VLOOKUP(A2380,'[1]VAC as of March 2024'!A:K,11,FALSE),"No")</f>
        <v>Yes</v>
      </c>
      <c r="M2380" s="38" t="s">
        <v>5493</v>
      </c>
      <c r="O2380" s="36" t="s">
        <v>2240</v>
      </c>
      <c r="P2380" s="36" t="s">
        <v>6113</v>
      </c>
      <c r="Q2380" s="2" t="str">
        <f>VLOOKUP(P2380,'[1]Table E'!A:C,3,FALSE)</f>
        <v>Various ACFR Class</v>
      </c>
    </row>
    <row r="2381" spans="1:17" x14ac:dyDescent="0.25">
      <c r="A2381" s="33" t="str">
        <f t="shared" si="111"/>
        <v>3600015000</v>
      </c>
      <c r="B2381" s="33" t="s">
        <v>2422</v>
      </c>
      <c r="C2381" s="33" t="s">
        <v>2222</v>
      </c>
      <c r="D2381" s="9" t="str">
        <f t="shared" si="112"/>
        <v>3600015000</v>
      </c>
      <c r="E2381" s="34">
        <v>36000</v>
      </c>
      <c r="F2381" s="34">
        <v>15000</v>
      </c>
      <c r="G2381" s="9" t="str">
        <f>VLOOKUP(B2381,'[1]Business Unit Lookup'!A:B,2,FALSE)</f>
        <v>Fort Monroe Authority</v>
      </c>
      <c r="H2381" s="33" t="str">
        <f>VLOOKUP(C2381,'[1]Fund Lookup'!B:C,2,FALSE)</f>
        <v>General Fixed Asset Acct Group</v>
      </c>
      <c r="I2381" s="35" t="s">
        <v>2242</v>
      </c>
      <c r="J2381" s="33" t="str">
        <f>VLOOKUP(I2381,'[1]Table B'!A:B,2,FALSE)</f>
        <v>Fixed Assets, Fund 1500</v>
      </c>
      <c r="K2381" s="9" t="str">
        <f t="shared" si="113"/>
        <v>610-Fixed Assets, Fund 1500</v>
      </c>
      <c r="L2381" s="9" t="str">
        <f>IFERROR(VLOOKUP(A2381,'[1]VAC as of March 2024'!A:K,11,FALSE),"No")</f>
        <v>No</v>
      </c>
      <c r="M2381" s="9" t="s">
        <v>4</v>
      </c>
      <c r="Q2381" s="2"/>
    </row>
    <row r="2382" spans="1:17" x14ac:dyDescent="0.25">
      <c r="A2382" s="33" t="str">
        <f t="shared" si="111"/>
        <v>4000001000</v>
      </c>
      <c r="B2382" s="33" t="s">
        <v>2423</v>
      </c>
      <c r="C2382" s="33" t="s">
        <v>1</v>
      </c>
      <c r="D2382" s="9" t="str">
        <f t="shared" si="112"/>
        <v>400001000</v>
      </c>
      <c r="E2382" s="34">
        <v>40000</v>
      </c>
      <c r="F2382" s="34">
        <v>1000</v>
      </c>
      <c r="G2382" s="9" t="str">
        <f>VLOOKUP(B2382,'[1]Business Unit Lookup'!A:B,2,FALSE)</f>
        <v>JY Commemorations</v>
      </c>
      <c r="H2382" s="33" t="str">
        <f>VLOOKUP(C2382,'[1]Fund Lookup'!B:C,2,FALSE)</f>
        <v>General Fund</v>
      </c>
      <c r="I2382" s="35" t="s">
        <v>2236</v>
      </c>
      <c r="J2382" s="33" t="str">
        <f>VLOOKUP(I2382,'[1]Table B'!A:B,2,FALSE)</f>
        <v>General</v>
      </c>
      <c r="K2382" s="9" t="str">
        <f t="shared" si="113"/>
        <v>100-General</v>
      </c>
      <c r="L2382" s="9" t="str">
        <f>IFERROR(VLOOKUP(A2382,'[1]VAC as of March 2024'!A:K,11,FALSE),"No")</f>
        <v>No</v>
      </c>
      <c r="M2382" s="9" t="s">
        <v>2237</v>
      </c>
      <c r="O2382" s="33" t="s">
        <v>2240</v>
      </c>
      <c r="P2382" s="33" t="s">
        <v>6061</v>
      </c>
      <c r="Q2382" s="2" t="str">
        <f>VLOOKUP(P2382,'[1]Table E'!A:C,3,FALSE)</f>
        <v>Unassigned</v>
      </c>
    </row>
    <row r="2383" spans="1:17" x14ac:dyDescent="0.25">
      <c r="A2383" s="33" t="str">
        <f t="shared" si="111"/>
        <v>4020001000</v>
      </c>
      <c r="B2383" s="33" t="s">
        <v>2424</v>
      </c>
      <c r="C2383" s="33" t="s">
        <v>1</v>
      </c>
      <c r="D2383" s="9" t="str">
        <f t="shared" si="112"/>
        <v>402001000</v>
      </c>
      <c r="E2383" s="34">
        <v>40200</v>
      </c>
      <c r="F2383" s="34">
        <v>1000</v>
      </c>
      <c r="G2383" s="9" t="str">
        <f>VLOOKUP(B2383,'[1]Business Unit Lookup'!A:B,2,FALSE)</f>
        <v>Marine Resources Commission</v>
      </c>
      <c r="H2383" s="33" t="str">
        <f>VLOOKUP(C2383,'[1]Fund Lookup'!B:C,2,FALSE)</f>
        <v>General Fund</v>
      </c>
      <c r="I2383" s="35" t="s">
        <v>2236</v>
      </c>
      <c r="J2383" s="33" t="str">
        <f>VLOOKUP(I2383,'[1]Table B'!A:B,2,FALSE)</f>
        <v>General</v>
      </c>
      <c r="K2383" s="9" t="str">
        <f t="shared" si="113"/>
        <v>100-General</v>
      </c>
      <c r="L2383" s="9" t="str">
        <f>IFERROR(VLOOKUP(A2383,'[1]VAC as of March 2024'!A:K,11,FALSE),"No")</f>
        <v>No</v>
      </c>
      <c r="M2383" s="9" t="s">
        <v>2237</v>
      </c>
      <c r="O2383" s="33" t="s">
        <v>2240</v>
      </c>
      <c r="P2383" s="33" t="s">
        <v>6061</v>
      </c>
      <c r="Q2383" s="2" t="str">
        <f>VLOOKUP(P2383,'[1]Table E'!A:C,3,FALSE)</f>
        <v>Unassigned</v>
      </c>
    </row>
    <row r="2384" spans="1:17" x14ac:dyDescent="0.25">
      <c r="A2384" s="33" t="str">
        <f t="shared" si="111"/>
        <v>4020002231</v>
      </c>
      <c r="B2384" s="33" t="s">
        <v>2424</v>
      </c>
      <c r="C2384" s="33" t="s">
        <v>337</v>
      </c>
      <c r="D2384" s="9" t="str">
        <f t="shared" si="112"/>
        <v>402002231</v>
      </c>
      <c r="E2384" s="34">
        <v>40200</v>
      </c>
      <c r="F2384" s="34">
        <v>2231</v>
      </c>
      <c r="G2384" s="9" t="str">
        <f>VLOOKUP(B2384,'[1]Business Unit Lookup'!A:B,2,FALSE)</f>
        <v>Marine Resources Commission</v>
      </c>
      <c r="H2384" s="33" t="str">
        <f>VLOOKUP(C2384,'[1]Fund Lookup'!B:C,2,FALSE)</f>
        <v>Pub Oyster Rocks Replenishment</v>
      </c>
      <c r="I2384" s="35" t="s">
        <v>2239</v>
      </c>
      <c r="J2384" s="33" t="str">
        <f>VLOOKUP(I2384,'[1]Table B'!A:B,2,FALSE)</f>
        <v>Special Revenue-Other</v>
      </c>
      <c r="K2384" s="9" t="str">
        <f t="shared" si="113"/>
        <v>105-Special Revenue-Other</v>
      </c>
      <c r="L2384" s="9" t="str">
        <f>IFERROR(VLOOKUP(A2384,'[1]VAC as of March 2024'!A:K,11,FALSE),"No")</f>
        <v>No</v>
      </c>
      <c r="M2384" s="9" t="s">
        <v>2240</v>
      </c>
      <c r="O2384" s="33" t="s">
        <v>2241</v>
      </c>
      <c r="P2384" s="33" t="s">
        <v>6100</v>
      </c>
      <c r="Q2384" s="2" t="str">
        <f>VLOOKUP(P2384,'[1]Table E'!A:C,3,FALSE)</f>
        <v>Environmental Quality and Natural Resource Preservation</v>
      </c>
    </row>
    <row r="2385" spans="1:17" x14ac:dyDescent="0.25">
      <c r="A2385" s="33" t="str">
        <f t="shared" si="111"/>
        <v>4020002290</v>
      </c>
      <c r="B2385" s="33" t="s">
        <v>2424</v>
      </c>
      <c r="C2385" s="33" t="s">
        <v>387</v>
      </c>
      <c r="D2385" s="9" t="str">
        <f t="shared" si="112"/>
        <v>402002290</v>
      </c>
      <c r="E2385" s="34">
        <v>40200</v>
      </c>
      <c r="F2385" s="34">
        <v>2290</v>
      </c>
      <c r="G2385" s="9" t="str">
        <f>VLOOKUP(B2385,'[1]Business Unit Lookup'!A:B,2,FALSE)</f>
        <v>Marine Resources Commission</v>
      </c>
      <c r="H2385" s="33" t="str">
        <f>VLOOKUP(C2385,'[1]Fund Lookup'!B:C,2,FALSE)</f>
        <v>Federal Asset Forfeiture Fund</v>
      </c>
      <c r="I2385" s="35" t="s">
        <v>2252</v>
      </c>
      <c r="J2385" s="33" t="str">
        <f>VLOOKUP(I2385,'[1]Table B'!A:B,2,FALSE)</f>
        <v>Special Revenue-Federal</v>
      </c>
      <c r="K2385" s="9" t="str">
        <f t="shared" si="113"/>
        <v>120-Special Revenue-Federal</v>
      </c>
      <c r="L2385" s="9" t="str">
        <f>IFERROR(VLOOKUP(A2385,'[1]VAC as of March 2024'!A:K,11,FALSE),"No")</f>
        <v>No</v>
      </c>
      <c r="M2385" s="9" t="s">
        <v>2248</v>
      </c>
      <c r="O2385" s="33" t="s">
        <v>2248</v>
      </c>
      <c r="P2385" s="33" t="s">
        <v>6070</v>
      </c>
      <c r="Q2385" s="2" t="str">
        <f>VLOOKUP(P2385,'[1]Table E'!A:C,3,FALSE)</f>
        <v>Gifts and grants</v>
      </c>
    </row>
    <row r="2386" spans="1:17" x14ac:dyDescent="0.25">
      <c r="A2386" s="33" t="str">
        <f t="shared" si="111"/>
        <v>4020002312</v>
      </c>
      <c r="B2386" s="33" t="s">
        <v>2424</v>
      </c>
      <c r="C2386" s="33" t="s">
        <v>398</v>
      </c>
      <c r="D2386" s="9" t="str">
        <f t="shared" si="112"/>
        <v>402002312</v>
      </c>
      <c r="E2386" s="34">
        <v>40200</v>
      </c>
      <c r="F2386" s="34">
        <v>2312</v>
      </c>
      <c r="G2386" s="9" t="str">
        <f>VLOOKUP(B2386,'[1]Business Unit Lookup'!A:B,2,FALSE)</f>
        <v>Marine Resources Commission</v>
      </c>
      <c r="H2386" s="33" t="str">
        <f>VLOOKUP(C2386,'[1]Fund Lookup'!B:C,2,FALSE)</f>
        <v>Marine Patrols Fund</v>
      </c>
      <c r="I2386" s="35" t="s">
        <v>2239</v>
      </c>
      <c r="J2386" s="33" t="str">
        <f>VLOOKUP(I2386,'[1]Table B'!A:B,2,FALSE)</f>
        <v>Special Revenue-Other</v>
      </c>
      <c r="K2386" s="9" t="str">
        <f t="shared" si="113"/>
        <v>105-Special Revenue-Other</v>
      </c>
      <c r="L2386" s="9" t="str">
        <f>IFERROR(VLOOKUP(A2386,'[1]VAC as of March 2024'!A:K,11,FALSE),"No")</f>
        <v>No</v>
      </c>
      <c r="M2386" s="9" t="s">
        <v>2248</v>
      </c>
      <c r="O2386" s="33" t="s">
        <v>2241</v>
      </c>
      <c r="P2386" s="33" t="s">
        <v>6100</v>
      </c>
      <c r="Q2386" s="2" t="str">
        <f>VLOOKUP(P2386,'[1]Table E'!A:C,3,FALSE)</f>
        <v>Environmental Quality and Natural Resource Preservation</v>
      </c>
    </row>
    <row r="2387" spans="1:17" x14ac:dyDescent="0.25">
      <c r="A2387" s="33" t="str">
        <f t="shared" si="111"/>
        <v>4020002322</v>
      </c>
      <c r="B2387" s="33" t="s">
        <v>2424</v>
      </c>
      <c r="C2387" s="33" t="s">
        <v>415</v>
      </c>
      <c r="D2387" s="9" t="str">
        <f t="shared" si="112"/>
        <v>402002322</v>
      </c>
      <c r="E2387" s="34">
        <v>40200</v>
      </c>
      <c r="F2387" s="34">
        <v>2322</v>
      </c>
      <c r="G2387" s="9" t="str">
        <f>VLOOKUP(B2387,'[1]Business Unit Lookup'!A:B,2,FALSE)</f>
        <v>Marine Resources Commission</v>
      </c>
      <c r="H2387" s="33" t="str">
        <f>VLOOKUP(C2387,'[1]Fund Lookup'!B:C,2,FALSE)</f>
        <v>Improve Commercial&amp;Sport Fish</v>
      </c>
      <c r="I2387" s="35" t="s">
        <v>2236</v>
      </c>
      <c r="J2387" s="33" t="str">
        <f>VLOOKUP(I2387,'[1]Table B'!A:B,2,FALSE)</f>
        <v>General</v>
      </c>
      <c r="K2387" s="9" t="str">
        <f t="shared" si="113"/>
        <v>100-General</v>
      </c>
      <c r="L2387" s="9" t="str">
        <f>IFERROR(VLOOKUP(A2387,'[1]VAC as of March 2024'!A:K,11,FALSE),"No")</f>
        <v>No</v>
      </c>
      <c r="M2387" s="9" t="s">
        <v>2240</v>
      </c>
      <c r="O2387" s="33" t="s">
        <v>2</v>
      </c>
      <c r="P2387" s="33" t="s">
        <v>6103</v>
      </c>
      <c r="Q2387" s="2" t="str">
        <f>VLOOKUP(P2387,'[1]Table E'!A:C,3,FALSE)</f>
        <v>Environmental Quality and Natural Resource Preservation</v>
      </c>
    </row>
    <row r="2388" spans="1:17" x14ac:dyDescent="0.25">
      <c r="A2388" s="33" t="str">
        <f t="shared" si="111"/>
        <v>4020002402</v>
      </c>
      <c r="B2388" s="33" t="s">
        <v>2424</v>
      </c>
      <c r="C2388" s="33" t="s">
        <v>452</v>
      </c>
      <c r="D2388" s="9" t="str">
        <f t="shared" si="112"/>
        <v>402002402</v>
      </c>
      <c r="E2388" s="34">
        <v>40200</v>
      </c>
      <c r="F2388" s="34">
        <v>2402</v>
      </c>
      <c r="G2388" s="9" t="str">
        <f>VLOOKUP(B2388,'[1]Business Unit Lookup'!A:B,2,FALSE)</f>
        <v>Marine Resources Commission</v>
      </c>
      <c r="H2388" s="33" t="str">
        <f>VLOOKUP(C2388,'[1]Fund Lookup'!B:C,2,FALSE)</f>
        <v>MRC Special Revenue Fund</v>
      </c>
      <c r="I2388" s="35" t="s">
        <v>2239</v>
      </c>
      <c r="J2388" s="33" t="str">
        <f>VLOOKUP(I2388,'[1]Table B'!A:B,2,FALSE)</f>
        <v>Special Revenue-Other</v>
      </c>
      <c r="K2388" s="9" t="str">
        <f t="shared" si="113"/>
        <v>105-Special Revenue-Other</v>
      </c>
      <c r="L2388" s="9" t="str">
        <f>IFERROR(VLOOKUP(A2388,'[1]VAC as of March 2024'!A:K,11,FALSE),"No")</f>
        <v>No</v>
      </c>
      <c r="M2388" s="9" t="s">
        <v>2240</v>
      </c>
      <c r="O2388" s="33" t="s">
        <v>2248</v>
      </c>
      <c r="P2388" s="33" t="s">
        <v>6065</v>
      </c>
      <c r="Q2388" s="2" t="str">
        <f>VLOOKUP(P2388,'[1]Table E'!A:C,3,FALSE)</f>
        <v>Environmental Quality and Natural Resource Preservation</v>
      </c>
    </row>
    <row r="2389" spans="1:17" x14ac:dyDescent="0.25">
      <c r="A2389" s="33" t="str">
        <f t="shared" si="111"/>
        <v>4020002455</v>
      </c>
      <c r="B2389" s="33" t="s">
        <v>2424</v>
      </c>
      <c r="C2389" s="33" t="s">
        <v>513</v>
      </c>
      <c r="D2389" s="9" t="str">
        <f t="shared" si="112"/>
        <v>402002455</v>
      </c>
      <c r="E2389" s="34">
        <v>40200</v>
      </c>
      <c r="F2389" s="34">
        <v>2455</v>
      </c>
      <c r="G2389" s="9" t="str">
        <f>VLOOKUP(B2389,'[1]Business Unit Lookup'!A:B,2,FALSE)</f>
        <v>Marine Resources Commission</v>
      </c>
      <c r="H2389" s="33" t="str">
        <f>VLOOKUP(C2389,'[1]Fund Lookup'!B:C,2,FALSE)</f>
        <v>Marine Fishing Improvement Fd</v>
      </c>
      <c r="I2389" s="35" t="s">
        <v>2239</v>
      </c>
      <c r="J2389" s="33" t="str">
        <f>VLOOKUP(I2389,'[1]Table B'!A:B,2,FALSE)</f>
        <v>Special Revenue-Other</v>
      </c>
      <c r="K2389" s="9" t="str">
        <f t="shared" si="113"/>
        <v>105-Special Revenue-Other</v>
      </c>
      <c r="L2389" s="9" t="str">
        <f>IFERROR(VLOOKUP(A2389,'[1]VAC as of March 2024'!A:K,11,FALSE),"No")</f>
        <v>No</v>
      </c>
      <c r="M2389" s="9" t="s">
        <v>2240</v>
      </c>
      <c r="O2389" s="33" t="s">
        <v>2241</v>
      </c>
      <c r="P2389" s="33" t="s">
        <v>6100</v>
      </c>
      <c r="Q2389" s="2" t="str">
        <f>VLOOKUP(P2389,'[1]Table E'!A:C,3,FALSE)</f>
        <v>Environmental Quality and Natural Resource Preservation</v>
      </c>
    </row>
    <row r="2390" spans="1:17" x14ac:dyDescent="0.25">
      <c r="A2390" s="33" t="str">
        <f t="shared" si="111"/>
        <v>4020002490</v>
      </c>
      <c r="B2390" s="33" t="s">
        <v>2424</v>
      </c>
      <c r="C2390" s="33" t="s">
        <v>524</v>
      </c>
      <c r="D2390" s="9" t="str">
        <f t="shared" si="112"/>
        <v>402002490</v>
      </c>
      <c r="E2390" s="34">
        <v>40200</v>
      </c>
      <c r="F2390" s="34">
        <v>2490</v>
      </c>
      <c r="G2390" s="9" t="str">
        <f>VLOOKUP(B2390,'[1]Business Unit Lookup'!A:B,2,FALSE)</f>
        <v>Marine Resources Commission</v>
      </c>
      <c r="H2390" s="33" t="str">
        <f>VLOOKUP(C2390,'[1]Fund Lookup'!B:C,2,FALSE)</f>
        <v>VA Saltwater Recreational Fish</v>
      </c>
      <c r="I2390" s="35" t="s">
        <v>2239</v>
      </c>
      <c r="J2390" s="33" t="str">
        <f>VLOOKUP(I2390,'[1]Table B'!A:B,2,FALSE)</f>
        <v>Special Revenue-Other</v>
      </c>
      <c r="K2390" s="9" t="str">
        <f t="shared" si="113"/>
        <v>105-Special Revenue-Other</v>
      </c>
      <c r="L2390" s="9" t="str">
        <f>IFERROR(VLOOKUP(A2390,'[1]VAC as of March 2024'!A:K,11,FALSE),"No")</f>
        <v>No</v>
      </c>
      <c r="M2390" s="9" t="s">
        <v>2240</v>
      </c>
      <c r="O2390" s="33" t="s">
        <v>2241</v>
      </c>
      <c r="P2390" s="33" t="s">
        <v>6100</v>
      </c>
      <c r="Q2390" s="2" t="str">
        <f>VLOOKUP(P2390,'[1]Table E'!A:C,3,FALSE)</f>
        <v>Environmental Quality and Natural Resource Preservation</v>
      </c>
    </row>
    <row r="2391" spans="1:17" x14ac:dyDescent="0.25">
      <c r="A2391" s="33" t="str">
        <f t="shared" si="111"/>
        <v>4020002710</v>
      </c>
      <c r="B2391" s="33" t="s">
        <v>2424</v>
      </c>
      <c r="C2391" s="33" t="s">
        <v>633</v>
      </c>
      <c r="D2391" s="9" t="str">
        <f t="shared" si="112"/>
        <v>402002710</v>
      </c>
      <c r="E2391" s="34">
        <v>40200</v>
      </c>
      <c r="F2391" s="34">
        <v>2710</v>
      </c>
      <c r="G2391" s="9" t="str">
        <f>VLOOKUP(B2391,'[1]Business Unit Lookup'!A:B,2,FALSE)</f>
        <v>Marine Resources Commission</v>
      </c>
      <c r="H2391" s="33" t="str">
        <f>VLOOKUP(C2391,'[1]Fund Lookup'!B:C,2,FALSE)</f>
        <v>Central Garage Pool Vehicles</v>
      </c>
      <c r="I2391" s="35" t="s">
        <v>2236</v>
      </c>
      <c r="J2391" s="33" t="str">
        <f>VLOOKUP(I2391,'[1]Table B'!A:B,2,FALSE)</f>
        <v>General</v>
      </c>
      <c r="K2391" s="9" t="str">
        <f t="shared" si="113"/>
        <v>100-General</v>
      </c>
      <c r="L2391" s="9" t="str">
        <f>IFERROR(VLOOKUP(A2391,'[1]VAC as of March 2024'!A:K,11,FALSE),"No")</f>
        <v>No</v>
      </c>
      <c r="M2391" s="9" t="s">
        <v>2240</v>
      </c>
      <c r="O2391" s="33" t="s">
        <v>2</v>
      </c>
      <c r="P2391" s="33" t="s">
        <v>6103</v>
      </c>
      <c r="Q2391" s="2" t="str">
        <f>VLOOKUP(P2391,'[1]Table E'!A:C,3,FALSE)</f>
        <v>Environmental Quality and Natural Resource Preservation</v>
      </c>
    </row>
    <row r="2392" spans="1:17" x14ac:dyDescent="0.25">
      <c r="A2392" s="33" t="str">
        <f t="shared" si="111"/>
        <v>4020002800</v>
      </c>
      <c r="B2392" s="33" t="s">
        <v>2424</v>
      </c>
      <c r="C2392" s="33" t="s">
        <v>683</v>
      </c>
      <c r="D2392" s="9" t="str">
        <f t="shared" si="112"/>
        <v>402002800</v>
      </c>
      <c r="E2392" s="34">
        <v>40200</v>
      </c>
      <c r="F2392" s="34">
        <v>2800</v>
      </c>
      <c r="G2392" s="9" t="str">
        <f>VLOOKUP(B2392,'[1]Business Unit Lookup'!A:B,2,FALSE)</f>
        <v>Marine Resources Commission</v>
      </c>
      <c r="H2392" s="33" t="str">
        <f>VLOOKUP(C2392,'[1]Fund Lookup'!B:C,2,FALSE)</f>
        <v>Appropriated IDC Recoveries</v>
      </c>
      <c r="I2392" s="35" t="s">
        <v>2239</v>
      </c>
      <c r="J2392" s="33" t="str">
        <f>VLOOKUP(I2392,'[1]Table B'!A:B,2,FALSE)</f>
        <v>Special Revenue-Other</v>
      </c>
      <c r="K2392" s="9" t="str">
        <f t="shared" si="113"/>
        <v>105-Special Revenue-Other</v>
      </c>
      <c r="L2392" s="9" t="str">
        <f>IFERROR(VLOOKUP(A2392,'[1]VAC as of March 2024'!A:K,11,FALSE),"No")</f>
        <v>No</v>
      </c>
      <c r="M2392" s="9" t="s">
        <v>2240</v>
      </c>
      <c r="O2392" s="33" t="s">
        <v>2</v>
      </c>
      <c r="P2392" s="33" t="s">
        <v>6103</v>
      </c>
      <c r="Q2392" s="2" t="str">
        <f>VLOOKUP(P2392,'[1]Table E'!A:C,3,FALSE)</f>
        <v>Environmental Quality and Natural Resource Preservation</v>
      </c>
    </row>
    <row r="2393" spans="1:17" x14ac:dyDescent="0.25">
      <c r="A2393" s="33" t="str">
        <f t="shared" si="111"/>
        <v>4020002840</v>
      </c>
      <c r="B2393" s="33" t="s">
        <v>2424</v>
      </c>
      <c r="C2393" s="33" t="s">
        <v>700</v>
      </c>
      <c r="D2393" s="9" t="str">
        <f t="shared" si="112"/>
        <v>402002840</v>
      </c>
      <c r="E2393" s="34">
        <v>40200</v>
      </c>
      <c r="F2393" s="34">
        <v>2840</v>
      </c>
      <c r="G2393" s="9" t="str">
        <f>VLOOKUP(B2393,'[1]Business Unit Lookup'!A:B,2,FALSE)</f>
        <v>Marine Resources Commission</v>
      </c>
      <c r="H2393" s="33" t="str">
        <f>VLOOKUP(C2393,'[1]Fund Lookup'!B:C,2,FALSE)</f>
        <v>Recycl Mtrl Sales-Gen/NonHE</v>
      </c>
      <c r="I2393" s="35" t="s">
        <v>2236</v>
      </c>
      <c r="J2393" s="33" t="str">
        <f>VLOOKUP(I2393,'[1]Table B'!A:B,2,FALSE)</f>
        <v>General</v>
      </c>
      <c r="K2393" s="9" t="str">
        <f t="shared" si="113"/>
        <v>100-General</v>
      </c>
      <c r="L2393" s="9" t="str">
        <f>IFERROR(VLOOKUP(A2393,'[1]VAC as of March 2024'!A:K,11,FALSE),"No")</f>
        <v>No</v>
      </c>
      <c r="M2393" s="9" t="s">
        <v>2240</v>
      </c>
      <c r="O2393" s="33" t="s">
        <v>2</v>
      </c>
      <c r="P2393" s="33" t="s">
        <v>6103</v>
      </c>
      <c r="Q2393" s="2" t="str">
        <f>VLOOKUP(P2393,'[1]Table E'!A:C,3,FALSE)</f>
        <v>Environmental Quality and Natural Resource Preservation</v>
      </c>
    </row>
    <row r="2394" spans="1:17" x14ac:dyDescent="0.25">
      <c r="A2394" s="33" t="str">
        <f t="shared" si="111"/>
        <v>4020002870</v>
      </c>
      <c r="B2394" s="33" t="s">
        <v>2424</v>
      </c>
      <c r="C2394" s="33" t="s">
        <v>716</v>
      </c>
      <c r="D2394" s="9" t="str">
        <f t="shared" si="112"/>
        <v>402002870</v>
      </c>
      <c r="E2394" s="34">
        <v>40200</v>
      </c>
      <c r="F2394" s="34">
        <v>2870</v>
      </c>
      <c r="G2394" s="9" t="str">
        <f>VLOOKUP(B2394,'[1]Business Unit Lookup'!A:B,2,FALSE)</f>
        <v>Marine Resources Commission</v>
      </c>
      <c r="H2394" s="33" t="str">
        <f>VLOOKUP(C2394,'[1]Fund Lookup'!B:C,2,FALSE)</f>
        <v>Surp Suppy/Equip Sale-GF-NonHE</v>
      </c>
      <c r="I2394" s="35" t="s">
        <v>2236</v>
      </c>
      <c r="J2394" s="33" t="str">
        <f>VLOOKUP(I2394,'[1]Table B'!A:B,2,FALSE)</f>
        <v>General</v>
      </c>
      <c r="K2394" s="9" t="str">
        <f t="shared" si="113"/>
        <v>100-General</v>
      </c>
      <c r="L2394" s="9" t="str">
        <f>IFERROR(VLOOKUP(A2394,'[1]VAC as of March 2024'!A:K,11,FALSE),"No")</f>
        <v>No</v>
      </c>
      <c r="M2394" s="9" t="s">
        <v>2240</v>
      </c>
      <c r="O2394" s="33" t="s">
        <v>2</v>
      </c>
      <c r="P2394" s="33" t="s">
        <v>6103</v>
      </c>
      <c r="Q2394" s="2" t="str">
        <f>VLOOKUP(P2394,'[1]Table E'!A:C,3,FALSE)</f>
        <v>Environmental Quality and Natural Resource Preservation</v>
      </c>
    </row>
    <row r="2395" spans="1:17" x14ac:dyDescent="0.25">
      <c r="A2395" s="33" t="str">
        <f t="shared" si="111"/>
        <v>4020002880</v>
      </c>
      <c r="B2395" s="33" t="s">
        <v>2424</v>
      </c>
      <c r="C2395" s="33" t="s">
        <v>724</v>
      </c>
      <c r="D2395" s="9" t="str">
        <f t="shared" si="112"/>
        <v>402002880</v>
      </c>
      <c r="E2395" s="34">
        <v>40200</v>
      </c>
      <c r="F2395" s="34">
        <v>2880</v>
      </c>
      <c r="G2395" s="9" t="str">
        <f>VLOOKUP(B2395,'[1]Business Unit Lookup'!A:B,2,FALSE)</f>
        <v>Marine Resources Commission</v>
      </c>
      <c r="H2395" s="33" t="str">
        <f>VLOOKUP(C2395,'[1]Fund Lookup'!B:C,2,FALSE)</f>
        <v>Surp Supply/Equip-NonGF-NonHE</v>
      </c>
      <c r="I2395" s="35" t="s">
        <v>2236</v>
      </c>
      <c r="J2395" s="33" t="str">
        <f>VLOOKUP(I2395,'[1]Table B'!A:B,2,FALSE)</f>
        <v>General</v>
      </c>
      <c r="K2395" s="9" t="str">
        <f t="shared" si="113"/>
        <v>100-General</v>
      </c>
      <c r="L2395" s="9" t="str">
        <f>IFERROR(VLOOKUP(A2395,'[1]VAC as of March 2024'!A:K,11,FALSE),"No")</f>
        <v>No</v>
      </c>
      <c r="M2395" s="9" t="s">
        <v>2240</v>
      </c>
      <c r="O2395" s="33" t="s">
        <v>2</v>
      </c>
      <c r="P2395" s="33" t="s">
        <v>6103</v>
      </c>
      <c r="Q2395" s="2" t="str">
        <f>VLOOKUP(P2395,'[1]Table E'!A:C,3,FALSE)</f>
        <v>Environmental Quality and Natural Resource Preservation</v>
      </c>
    </row>
    <row r="2396" spans="1:17" x14ac:dyDescent="0.25">
      <c r="A2396" s="33" t="str">
        <f t="shared" si="111"/>
        <v>4020002900</v>
      </c>
      <c r="B2396" s="33" t="s">
        <v>2424</v>
      </c>
      <c r="C2396" s="33" t="s">
        <v>727</v>
      </c>
      <c r="D2396" s="9" t="str">
        <f t="shared" si="112"/>
        <v>402002900</v>
      </c>
      <c r="E2396" s="34">
        <v>40200</v>
      </c>
      <c r="F2396" s="34">
        <v>2900</v>
      </c>
      <c r="G2396" s="9" t="str">
        <f>VLOOKUP(B2396,'[1]Business Unit Lookup'!A:B,2,FALSE)</f>
        <v>Marine Resources Commission</v>
      </c>
      <c r="H2396" s="33" t="str">
        <f>VLOOKUP(C2396,'[1]Fund Lookup'!B:C,2,FALSE)</f>
        <v>Insurance Recovery</v>
      </c>
      <c r="I2396" s="35" t="s">
        <v>2239</v>
      </c>
      <c r="J2396" s="33" t="str">
        <f>VLOOKUP(I2396,'[1]Table B'!A:B,2,FALSE)</f>
        <v>Special Revenue-Other</v>
      </c>
      <c r="K2396" s="9" t="str">
        <f t="shared" si="113"/>
        <v>105-Special Revenue-Other</v>
      </c>
      <c r="L2396" s="9" t="str">
        <f>IFERROR(VLOOKUP(A2396,'[1]VAC as of March 2024'!A:K,11,FALSE),"No")</f>
        <v>No</v>
      </c>
      <c r="M2396" s="9" t="s">
        <v>2240</v>
      </c>
      <c r="O2396" s="33" t="s">
        <v>2241</v>
      </c>
      <c r="P2396" s="33" t="s">
        <v>6100</v>
      </c>
      <c r="Q2396" s="2" t="str">
        <f>VLOOKUP(P2396,'[1]Table E'!A:C,3,FALSE)</f>
        <v>Environmental Quality and Natural Resource Preservation</v>
      </c>
    </row>
    <row r="2397" spans="1:17" x14ac:dyDescent="0.25">
      <c r="A2397" s="33" t="str">
        <f t="shared" si="111"/>
        <v>4020002998</v>
      </c>
      <c r="B2397" s="33" t="s">
        <v>2424</v>
      </c>
      <c r="C2397" s="33" t="s">
        <v>766</v>
      </c>
      <c r="D2397" s="9" t="str">
        <f t="shared" si="112"/>
        <v>402002998</v>
      </c>
      <c r="E2397" s="34">
        <v>40200</v>
      </c>
      <c r="F2397" s="34">
        <v>2998</v>
      </c>
      <c r="G2397" s="9" t="str">
        <f>VLOOKUP(B2397,'[1]Business Unit Lookup'!A:B,2,FALSE)</f>
        <v>Marine Resources Commission</v>
      </c>
      <c r="H2397" s="33" t="str">
        <f>VLOOKUP(C2397,'[1]Fund Lookup'!B:C,2,FALSE)</f>
        <v>Special Rev - Budgetary Only</v>
      </c>
      <c r="I2397" s="35" t="s">
        <v>2316</v>
      </c>
      <c r="J2397" s="33" t="str">
        <f>VLOOKUP(I2397,'[1]Table B'!A:B,2,FALSE)</f>
        <v>Budgetary Balances only</v>
      </c>
      <c r="K2397" s="9" t="str">
        <f t="shared" si="113"/>
        <v>650-Budgetary Balances only</v>
      </c>
      <c r="L2397" s="9" t="str">
        <f>IFERROR(VLOOKUP(A2397,'[1]VAC as of March 2024'!A:K,11,FALSE),"No")</f>
        <v>No</v>
      </c>
      <c r="M2397" s="9" t="s">
        <v>4</v>
      </c>
      <c r="Q2397" s="2"/>
    </row>
    <row r="2398" spans="1:17" x14ac:dyDescent="0.25">
      <c r="A2398" s="33" t="str">
        <f t="shared" si="111"/>
        <v>4020004100</v>
      </c>
      <c r="B2398" s="33" t="s">
        <v>2424</v>
      </c>
      <c r="C2398" s="33" t="s">
        <v>895</v>
      </c>
      <c r="D2398" s="9" t="str">
        <f t="shared" si="112"/>
        <v>402004100</v>
      </c>
      <c r="E2398" s="34">
        <v>40200</v>
      </c>
      <c r="F2398" s="34">
        <v>4100</v>
      </c>
      <c r="G2398" s="9" t="str">
        <f>VLOOKUP(B2398,'[1]Business Unit Lookup'!A:B,2,FALSE)</f>
        <v>Marine Resources Commission</v>
      </c>
      <c r="H2398" s="33" t="str">
        <f>VLOOKUP(C2398,'[1]Fund Lookup'!B:C,2,FALSE)</f>
        <v>Hwy Maintenance &amp; Operating Fd</v>
      </c>
      <c r="I2398" s="35" t="s">
        <v>2255</v>
      </c>
      <c r="J2398" s="33" t="str">
        <f>VLOOKUP(I2398,'[1]Table B'!A:B,2,FALSE)</f>
        <v>Special Revenue-Highways</v>
      </c>
      <c r="K2398" s="9" t="str">
        <f t="shared" si="113"/>
        <v>110-Special Revenue-Highways</v>
      </c>
      <c r="L2398" s="9" t="str">
        <f>IFERROR(VLOOKUP(A2398,'[1]VAC as of March 2024'!A:K,11,FALSE),"No")</f>
        <v>No</v>
      </c>
      <c r="M2398" s="9" t="s">
        <v>2240</v>
      </c>
      <c r="O2398" s="33" t="s">
        <v>2241</v>
      </c>
      <c r="P2398" s="33" t="s">
        <v>6071</v>
      </c>
      <c r="Q2398" s="2" t="str">
        <f>VLOOKUP(P2398,'[1]Table E'!A:C,3,FALSE)</f>
        <v>Transportation activities</v>
      </c>
    </row>
    <row r="2399" spans="1:17" x14ac:dyDescent="0.25">
      <c r="A2399" s="33" t="str">
        <f t="shared" si="111"/>
        <v>4020007020</v>
      </c>
      <c r="B2399" s="33" t="s">
        <v>2424</v>
      </c>
      <c r="C2399" s="33" t="s">
        <v>1152</v>
      </c>
      <c r="D2399" s="9" t="str">
        <f t="shared" si="112"/>
        <v>402007020</v>
      </c>
      <c r="E2399" s="34">
        <v>40200</v>
      </c>
      <c r="F2399" s="34">
        <v>7020</v>
      </c>
      <c r="G2399" s="9" t="str">
        <f>VLOOKUP(B2399,'[1]Business Unit Lookup'!A:B,2,FALSE)</f>
        <v>Marine Resources Commission</v>
      </c>
      <c r="H2399" s="33" t="str">
        <f>VLOOKUP(C2399,'[1]Fund Lookup'!B:C,2,FALSE)</f>
        <v>Literary Fund</v>
      </c>
      <c r="I2399" s="35" t="s">
        <v>2283</v>
      </c>
      <c r="J2399" s="33" t="str">
        <f>VLOOKUP(I2399,'[1]Table B'!A:B,2,FALSE)</f>
        <v>Special Revenue-Literary</v>
      </c>
      <c r="K2399" s="9" t="str">
        <f t="shared" si="113"/>
        <v>125-Special Revenue-Literary</v>
      </c>
      <c r="L2399" s="9" t="str">
        <f>IFERROR(VLOOKUP(A2399,'[1]VAC as of March 2024'!A:K,11,FALSE),"No")</f>
        <v>No</v>
      </c>
      <c r="M2399" s="9" t="s">
        <v>2248</v>
      </c>
      <c r="O2399" s="33" t="s">
        <v>2248</v>
      </c>
      <c r="P2399" s="33" t="s">
        <v>6090</v>
      </c>
      <c r="Q2399" s="2" t="str">
        <f>VLOOKUP(P2399,'[1]Table E'!A:C,3,FALSE)</f>
        <v>Literary Fund</v>
      </c>
    </row>
    <row r="2400" spans="1:17" x14ac:dyDescent="0.25">
      <c r="A2400" s="33" t="str">
        <f t="shared" si="111"/>
        <v>4020008200</v>
      </c>
      <c r="B2400" s="33" t="s">
        <v>2424</v>
      </c>
      <c r="C2400" s="33" t="s">
        <v>1628</v>
      </c>
      <c r="D2400" s="9" t="str">
        <f t="shared" si="112"/>
        <v>402008200</v>
      </c>
      <c r="E2400" s="34">
        <v>40200</v>
      </c>
      <c r="F2400" s="34">
        <v>8200</v>
      </c>
      <c r="G2400" s="9" t="str">
        <f>VLOOKUP(B2400,'[1]Business Unit Lookup'!A:B,2,FALSE)</f>
        <v>Marine Resources Commission</v>
      </c>
      <c r="H2400" s="33" t="str">
        <f>VLOOKUP(C2400,'[1]Fund Lookup'!B:C,2,FALSE)</f>
        <v>VPBA Projects</v>
      </c>
      <c r="I2400" s="35" t="s">
        <v>2265</v>
      </c>
      <c r="J2400" s="33" t="str">
        <f>VLOOKUP(I2400,'[1]Table B'!A:B,2,FALSE)</f>
        <v>Capital Projects, F/S Exclusions</v>
      </c>
      <c r="K2400" s="9" t="str">
        <f t="shared" si="113"/>
        <v>156-Capital Projects, F/S Exclusions</v>
      </c>
      <c r="L2400" s="9" t="str">
        <f>IFERROR(VLOOKUP(A2400,'[1]VAC as of March 2024'!A:K,11,FALSE),"No")</f>
        <v>No</v>
      </c>
      <c r="M2400" s="9" t="s">
        <v>2248</v>
      </c>
      <c r="O2400" s="33" t="s">
        <v>2248</v>
      </c>
      <c r="P2400" s="33" t="s">
        <v>6078</v>
      </c>
      <c r="Q2400" s="2" t="str">
        <f>VLOOKUP(P2400,'[1]Table E'!A:C,3,FALSE)</f>
        <v>Capital Projects</v>
      </c>
    </row>
    <row r="2401" spans="1:17" x14ac:dyDescent="0.25">
      <c r="A2401" s="33" t="str">
        <f t="shared" si="111"/>
        <v>4020009010</v>
      </c>
      <c r="B2401" s="33" t="s">
        <v>2424</v>
      </c>
      <c r="C2401" s="33" t="s">
        <v>1639</v>
      </c>
      <c r="D2401" s="9" t="str">
        <f t="shared" si="112"/>
        <v>402009010</v>
      </c>
      <c r="E2401" s="34">
        <v>40200</v>
      </c>
      <c r="F2401" s="34">
        <v>9010</v>
      </c>
      <c r="G2401" s="9" t="str">
        <f>VLOOKUP(B2401,'[1]Business Unit Lookup'!A:B,2,FALSE)</f>
        <v>Marine Resources Commission</v>
      </c>
      <c r="H2401" s="33" t="str">
        <f>VLOOKUP(C2401,'[1]Fund Lookup'!B:C,2,FALSE)</f>
        <v>Ches Bay Restoration Contribut</v>
      </c>
      <c r="I2401" s="35" t="s">
        <v>2239</v>
      </c>
      <c r="J2401" s="33" t="str">
        <f>VLOOKUP(I2401,'[1]Table B'!A:B,2,FALSE)</f>
        <v>Special Revenue-Other</v>
      </c>
      <c r="K2401" s="9" t="str">
        <f t="shared" si="113"/>
        <v>105-Special Revenue-Other</v>
      </c>
      <c r="L2401" s="9" t="str">
        <f>IFERROR(VLOOKUP(A2401,'[1]VAC as of March 2024'!A:K,11,FALSE),"No")</f>
        <v>No</v>
      </c>
      <c r="M2401" s="9" t="s">
        <v>2240</v>
      </c>
      <c r="O2401" s="33" t="s">
        <v>2248</v>
      </c>
      <c r="P2401" s="33" t="s">
        <v>6065</v>
      </c>
      <c r="Q2401" s="2" t="str">
        <f>VLOOKUP(P2401,'[1]Table E'!A:C,3,FALSE)</f>
        <v>Environmental Quality and Natural Resource Preservation</v>
      </c>
    </row>
    <row r="2402" spans="1:17" x14ac:dyDescent="0.25">
      <c r="A2402" s="33" t="str">
        <f t="shared" si="111"/>
        <v>4020009026</v>
      </c>
      <c r="B2402" s="33" t="s">
        <v>2424</v>
      </c>
      <c r="C2402" s="33" t="s">
        <v>5629</v>
      </c>
      <c r="D2402" s="9" t="str">
        <f t="shared" si="112"/>
        <v>402009026</v>
      </c>
      <c r="E2402" s="34">
        <v>40200</v>
      </c>
      <c r="F2402" s="34">
        <v>9026</v>
      </c>
      <c r="G2402" s="9" t="str">
        <f>VLOOKUP(B2402,'[1]Business Unit Lookup'!A:B,2,FALSE)</f>
        <v>Marine Resources Commission</v>
      </c>
      <c r="H2402" s="33" t="str">
        <f>VLOOKUP(C2402,'[1]Fund Lookup'!B:C,2,FALSE)</f>
        <v>OystrLsng,Cnsrvtn&amp;RepletnPrgFd</v>
      </c>
      <c r="I2402" s="35" t="s">
        <v>2239</v>
      </c>
      <c r="J2402" s="33" t="str">
        <f>VLOOKUP(I2402,'[1]Table B'!A:B,2,FALSE)</f>
        <v>Special Revenue-Other</v>
      </c>
      <c r="K2402" s="9" t="str">
        <f t="shared" si="113"/>
        <v>105-Special Revenue-Other</v>
      </c>
      <c r="L2402" s="9" t="str">
        <f>IFERROR(VLOOKUP(A2402,'[1]VAC as of March 2024'!A:K,11,FALSE),"No")</f>
        <v>No</v>
      </c>
      <c r="M2402" s="9" t="s">
        <v>2240</v>
      </c>
      <c r="O2402" s="33" t="s">
        <v>2241</v>
      </c>
      <c r="P2402" s="33" t="s">
        <v>6100</v>
      </c>
      <c r="Q2402" s="2" t="str">
        <f>VLOOKUP(P2402,'[1]Table E'!A:C,3,FALSE)</f>
        <v>Environmental Quality and Natural Resource Preservation</v>
      </c>
    </row>
    <row r="2403" spans="1:17" x14ac:dyDescent="0.25">
      <c r="A2403" s="33" t="str">
        <f t="shared" si="111"/>
        <v>4020009160</v>
      </c>
      <c r="B2403" s="33" t="s">
        <v>2424</v>
      </c>
      <c r="C2403" s="33" t="s">
        <v>1830</v>
      </c>
      <c r="D2403" s="9" t="str">
        <f t="shared" si="112"/>
        <v>402009160</v>
      </c>
      <c r="E2403" s="34">
        <v>40200</v>
      </c>
      <c r="F2403" s="34">
        <v>9160</v>
      </c>
      <c r="G2403" s="9" t="str">
        <f>VLOOKUP(B2403,'[1]Business Unit Lookup'!A:B,2,FALSE)</f>
        <v>Marine Resources Commission</v>
      </c>
      <c r="H2403" s="33" t="str">
        <f>VLOOKUP(C2403,'[1]Fund Lookup'!B:C,2,FALSE)</f>
        <v>Marine Habitat and Waterways</v>
      </c>
      <c r="I2403" s="35" t="s">
        <v>2239</v>
      </c>
      <c r="J2403" s="33" t="str">
        <f>VLOOKUP(I2403,'[1]Table B'!A:B,2,FALSE)</f>
        <v>Special Revenue-Other</v>
      </c>
      <c r="K2403" s="9" t="str">
        <f t="shared" si="113"/>
        <v>105-Special Revenue-Other</v>
      </c>
      <c r="L2403" s="9" t="str">
        <f>IFERROR(VLOOKUP(A2403,'[1]VAC as of March 2024'!A:K,11,FALSE),"No")</f>
        <v>Yes</v>
      </c>
      <c r="M2403" s="9" t="s">
        <v>2240</v>
      </c>
      <c r="N2403" s="9" t="s">
        <v>6077</v>
      </c>
      <c r="O2403" s="33" t="s">
        <v>2241</v>
      </c>
      <c r="P2403" s="33" t="s">
        <v>6100</v>
      </c>
      <c r="Q2403" s="2" t="str">
        <f>VLOOKUP(P2403,'[1]Table E'!A:C,3,FALSE)</f>
        <v>Environmental Quality and Natural Resource Preservation</v>
      </c>
    </row>
    <row r="2404" spans="1:17" x14ac:dyDescent="0.25">
      <c r="A2404" s="33" t="str">
        <f t="shared" si="111"/>
        <v>4020009402</v>
      </c>
      <c r="B2404" s="33" t="s">
        <v>2424</v>
      </c>
      <c r="C2404" s="33" t="s">
        <v>2002</v>
      </c>
      <c r="D2404" s="9" t="str">
        <f t="shared" si="112"/>
        <v>402009402</v>
      </c>
      <c r="E2404" s="34">
        <v>40200</v>
      </c>
      <c r="F2404" s="34">
        <v>9402</v>
      </c>
      <c r="G2404" s="9" t="str">
        <f>VLOOKUP(B2404,'[1]Business Unit Lookup'!A:B,2,FALSE)</f>
        <v>Marine Resources Commission</v>
      </c>
      <c r="H2404" s="33" t="str">
        <f>VLOOKUP(C2404,'[1]Fund Lookup'!B:C,2,FALSE)</f>
        <v>MRC Dedicated Special Rev Fund</v>
      </c>
      <c r="I2404" s="35" t="s">
        <v>2236</v>
      </c>
      <c r="J2404" s="33" t="str">
        <f>VLOOKUP(I2404,'[1]Table B'!A:B,2,FALSE)</f>
        <v>General</v>
      </c>
      <c r="K2404" s="9" t="str">
        <f t="shared" si="113"/>
        <v>100-General</v>
      </c>
      <c r="L2404" s="9" t="str">
        <f>IFERROR(VLOOKUP(A2404,'[1]VAC as of March 2024'!A:K,11,FALSE),"No")</f>
        <v>No</v>
      </c>
      <c r="M2404" s="9" t="s">
        <v>2240</v>
      </c>
      <c r="O2404" s="33" t="s">
        <v>2</v>
      </c>
      <c r="P2404" s="33" t="s">
        <v>6103</v>
      </c>
      <c r="Q2404" s="2" t="str">
        <f>VLOOKUP(P2404,'[1]Table E'!A:C,3,FALSE)</f>
        <v>Environmental Quality and Natural Resource Preservation</v>
      </c>
    </row>
    <row r="2405" spans="1:17" x14ac:dyDescent="0.25">
      <c r="A2405" s="33" t="str">
        <f t="shared" si="111"/>
        <v>4020010000</v>
      </c>
      <c r="B2405" s="33" t="s">
        <v>2424</v>
      </c>
      <c r="C2405" s="33" t="s">
        <v>2162</v>
      </c>
      <c r="D2405" s="9" t="str">
        <f t="shared" si="112"/>
        <v>4020010000</v>
      </c>
      <c r="E2405" s="34">
        <v>40200</v>
      </c>
      <c r="F2405" s="34">
        <v>10000</v>
      </c>
      <c r="G2405" s="9" t="str">
        <f>VLOOKUP(B2405,'[1]Business Unit Lookup'!A:B,2,FALSE)</f>
        <v>Marine Resources Commission</v>
      </c>
      <c r="H2405" s="33" t="str">
        <f>VLOOKUP(C2405,'[1]Fund Lookup'!B:C,2,FALSE)</f>
        <v>Federal Trust</v>
      </c>
      <c r="I2405" s="35" t="s">
        <v>2252</v>
      </c>
      <c r="J2405" s="33" t="str">
        <f>VLOOKUP(I2405,'[1]Table B'!A:B,2,FALSE)</f>
        <v>Special Revenue-Federal</v>
      </c>
      <c r="K2405" s="9" t="str">
        <f t="shared" si="113"/>
        <v>120-Special Revenue-Federal</v>
      </c>
      <c r="L2405" s="9" t="str">
        <f>IFERROR(VLOOKUP(A2405,'[1]VAC as of March 2024'!A:K,11,FALSE),"No")</f>
        <v>No</v>
      </c>
      <c r="M2405" s="9" t="s">
        <v>2248</v>
      </c>
      <c r="O2405" s="33" t="s">
        <v>2248</v>
      </c>
      <c r="P2405" s="33" t="s">
        <v>6070</v>
      </c>
      <c r="Q2405" s="2" t="str">
        <f>VLOOKUP(P2405,'[1]Table E'!A:C,3,FALSE)</f>
        <v>Gifts and grants</v>
      </c>
    </row>
    <row r="2406" spans="1:17" x14ac:dyDescent="0.25">
      <c r="A2406" s="33" t="str">
        <f t="shared" si="111"/>
        <v>4020010110</v>
      </c>
      <c r="B2406" s="33" t="s">
        <v>2424</v>
      </c>
      <c r="C2406" s="33" t="s">
        <v>5444</v>
      </c>
      <c r="D2406" s="9" t="str">
        <f t="shared" si="112"/>
        <v>4020010110</v>
      </c>
      <c r="E2406" s="34">
        <v>40200</v>
      </c>
      <c r="F2406" s="34">
        <v>10110</v>
      </c>
      <c r="G2406" s="9" t="str">
        <f>VLOOKUP(B2406,'[1]Business Unit Lookup'!A:B,2,FALSE)</f>
        <v>Marine Resources Commission</v>
      </c>
      <c r="H2406" s="33" t="str">
        <f>VLOOKUP(C2406,'[1]Fund Lookup'!B:C,2,FALSE)</f>
        <v>CARESActRlfFd–General-COVID-19</v>
      </c>
      <c r="I2406" s="35" t="s">
        <v>2252</v>
      </c>
      <c r="J2406" s="33" t="str">
        <f>VLOOKUP(I2406,'[1]Table B'!A:B,2,FALSE)</f>
        <v>Special Revenue-Federal</v>
      </c>
      <c r="K2406" s="9" t="str">
        <f t="shared" si="113"/>
        <v>120-Special Revenue-Federal</v>
      </c>
      <c r="L2406" s="9" t="str">
        <f>IFERROR(VLOOKUP(A2406,'[1]VAC as of March 2024'!A:K,11,FALSE),"No")</f>
        <v>No</v>
      </c>
      <c r="M2406" s="9" t="s">
        <v>5493</v>
      </c>
      <c r="O2406" s="33" t="s">
        <v>2248</v>
      </c>
      <c r="P2406" s="33" t="s">
        <v>6063</v>
      </c>
      <c r="Q2406" s="2" t="str">
        <f>VLOOKUP(P2406,'[1]Table E'!A:C,3,FALSE)</f>
        <v>COVID-19</v>
      </c>
    </row>
    <row r="2407" spans="1:17" x14ac:dyDescent="0.25">
      <c r="A2407" s="33" t="str">
        <f t="shared" si="111"/>
        <v>4020012370</v>
      </c>
      <c r="B2407" s="40" t="s">
        <v>2424</v>
      </c>
      <c r="C2407" s="36" t="s">
        <v>7538</v>
      </c>
      <c r="D2407" s="9" t="str">
        <f t="shared" si="112"/>
        <v>4020012370</v>
      </c>
      <c r="E2407" s="40">
        <v>40200</v>
      </c>
      <c r="F2407" s="36">
        <v>12370</v>
      </c>
      <c r="G2407" s="9" t="str">
        <f>VLOOKUP(B2407,'[1]Business Unit Lookup'!A:B,2,FALSE)</f>
        <v>Marine Resources Commission</v>
      </c>
      <c r="H2407" s="33" t="str">
        <f>VLOOKUP(C2407,'[1]Fund Lookup'!B:C,2,FALSE)</f>
        <v>AgWrkrPndmcRlf&amp;Prtctn-COVID-19</v>
      </c>
      <c r="I2407" s="35" t="s">
        <v>2252</v>
      </c>
      <c r="J2407" s="33" t="str">
        <f>VLOOKUP(I2407,'[1]Table B'!A:B,2,FALSE)</f>
        <v>Special Revenue-Federal</v>
      </c>
      <c r="K2407" s="9" t="str">
        <f t="shared" si="113"/>
        <v>120-Special Revenue-Federal</v>
      </c>
      <c r="L2407" s="9" t="str">
        <f>IFERROR(VLOOKUP(A2407,'[1]VAC as of March 2024'!A:K,11,FALSE),"No")</f>
        <v>No</v>
      </c>
      <c r="M2407" s="37" t="s">
        <v>5493</v>
      </c>
      <c r="O2407" s="38" t="s">
        <v>2248</v>
      </c>
      <c r="P2407" s="36" t="s">
        <v>6063</v>
      </c>
      <c r="Q2407" s="2" t="str">
        <f>VLOOKUP(P2407,'[1]Table E'!A:C,3,FALSE)</f>
        <v>COVID-19</v>
      </c>
    </row>
    <row r="2408" spans="1:17" x14ac:dyDescent="0.25">
      <c r="A2408" s="33" t="str">
        <f t="shared" si="111"/>
        <v>4020015000</v>
      </c>
      <c r="B2408" s="33" t="s">
        <v>2424</v>
      </c>
      <c r="C2408" s="33" t="s">
        <v>2222</v>
      </c>
      <c r="D2408" s="9" t="str">
        <f t="shared" si="112"/>
        <v>4020015000</v>
      </c>
      <c r="E2408" s="34">
        <v>40200</v>
      </c>
      <c r="F2408" s="34">
        <v>15000</v>
      </c>
      <c r="G2408" s="9" t="str">
        <f>VLOOKUP(B2408,'[1]Business Unit Lookup'!A:B,2,FALSE)</f>
        <v>Marine Resources Commission</v>
      </c>
      <c r="H2408" s="33" t="str">
        <f>VLOOKUP(C2408,'[1]Fund Lookup'!B:C,2,FALSE)</f>
        <v>General Fixed Asset Acct Group</v>
      </c>
      <c r="I2408" s="35" t="s">
        <v>2242</v>
      </c>
      <c r="J2408" s="33" t="str">
        <f>VLOOKUP(I2408,'[1]Table B'!A:B,2,FALSE)</f>
        <v>Fixed Assets, Fund 1500</v>
      </c>
      <c r="K2408" s="9" t="str">
        <f t="shared" si="113"/>
        <v>610-Fixed Assets, Fund 1500</v>
      </c>
      <c r="L2408" s="9" t="str">
        <f>IFERROR(VLOOKUP(A2408,'[1]VAC as of March 2024'!A:K,11,FALSE),"No")</f>
        <v>No</v>
      </c>
      <c r="M2408" s="9" t="s">
        <v>4</v>
      </c>
      <c r="Q2408" s="2"/>
    </row>
    <row r="2409" spans="1:17" x14ac:dyDescent="0.25">
      <c r="A2409" s="33" t="str">
        <f t="shared" si="111"/>
        <v>4030001000</v>
      </c>
      <c r="B2409" s="33" t="s">
        <v>2425</v>
      </c>
      <c r="C2409" s="33" t="s">
        <v>1</v>
      </c>
      <c r="D2409" s="9" t="str">
        <f t="shared" si="112"/>
        <v>403001000</v>
      </c>
      <c r="E2409" s="34">
        <v>40300</v>
      </c>
      <c r="F2409" s="34">
        <v>1000</v>
      </c>
      <c r="G2409" s="9" t="str">
        <f>VLOOKUP(B2409,'[1]Business Unit Lookup'!A:B,2,FALSE)</f>
        <v>Dept of Wildlife Resources</v>
      </c>
      <c r="H2409" s="33" t="str">
        <f>VLOOKUP(C2409,'[1]Fund Lookup'!B:C,2,FALSE)</f>
        <v>General Fund</v>
      </c>
      <c r="I2409" s="35" t="s">
        <v>2236</v>
      </c>
      <c r="J2409" s="33" t="str">
        <f>VLOOKUP(I2409,'[1]Table B'!A:B,2,FALSE)</f>
        <v>General</v>
      </c>
      <c r="K2409" s="9" t="str">
        <f t="shared" si="113"/>
        <v>100-General</v>
      </c>
      <c r="L2409" s="9" t="str">
        <f>IFERROR(VLOOKUP(A2409,'[1]VAC as of March 2024'!A:K,11,FALSE),"No")</f>
        <v>No</v>
      </c>
      <c r="M2409" s="9" t="s">
        <v>2237</v>
      </c>
      <c r="O2409" s="33" t="s">
        <v>2240</v>
      </c>
      <c r="P2409" s="33" t="s">
        <v>6061</v>
      </c>
      <c r="Q2409" s="2" t="str">
        <f>VLOOKUP(P2409,'[1]Table E'!A:C,3,FALSE)</f>
        <v>Unassigned</v>
      </c>
    </row>
    <row r="2410" spans="1:17" x14ac:dyDescent="0.25">
      <c r="A2410" s="33" t="str">
        <f t="shared" si="111"/>
        <v>4030002164</v>
      </c>
      <c r="B2410" s="33" t="s">
        <v>2425</v>
      </c>
      <c r="C2410" s="33" t="s">
        <v>239</v>
      </c>
      <c r="D2410" s="9" t="str">
        <f t="shared" si="112"/>
        <v>403002164</v>
      </c>
      <c r="E2410" s="34">
        <v>40300</v>
      </c>
      <c r="F2410" s="34">
        <v>2164</v>
      </c>
      <c r="G2410" s="9" t="str">
        <f>VLOOKUP(B2410,'[1]Business Unit Lookup'!A:B,2,FALSE)</f>
        <v>Dept of Wildlife Resources</v>
      </c>
      <c r="H2410" s="33" t="str">
        <f>VLOOKUP(C2410,'[1]Fund Lookup'!B:C,2,FALSE)</f>
        <v>Land Preservation Fund</v>
      </c>
      <c r="I2410" s="35" t="s">
        <v>2236</v>
      </c>
      <c r="J2410" s="33" t="str">
        <f>VLOOKUP(I2410,'[1]Table B'!A:B,2,FALSE)</f>
        <v>General</v>
      </c>
      <c r="K2410" s="9" t="str">
        <f t="shared" si="113"/>
        <v>100-General</v>
      </c>
      <c r="L2410" s="9" t="str">
        <f>IFERROR(VLOOKUP(A2410,'[1]VAC as of March 2024'!A:K,11,FALSE),"No")</f>
        <v>No</v>
      </c>
      <c r="M2410" s="9" t="s">
        <v>2240</v>
      </c>
      <c r="O2410" s="33" t="s">
        <v>2</v>
      </c>
      <c r="P2410" s="33" t="s">
        <v>6103</v>
      </c>
      <c r="Q2410" s="2" t="str">
        <f>VLOOKUP(P2410,'[1]Table E'!A:C,3,FALSE)</f>
        <v>Environmental Quality and Natural Resource Preservation</v>
      </c>
    </row>
    <row r="2411" spans="1:17" x14ac:dyDescent="0.25">
      <c r="A2411" s="33" t="str">
        <f t="shared" si="111"/>
        <v>4030002403</v>
      </c>
      <c r="B2411" s="33" t="s">
        <v>2425</v>
      </c>
      <c r="C2411" s="33" t="s">
        <v>455</v>
      </c>
      <c r="D2411" s="9" t="str">
        <f t="shared" si="112"/>
        <v>403002403</v>
      </c>
      <c r="E2411" s="34">
        <v>40300</v>
      </c>
      <c r="F2411" s="34">
        <v>2403</v>
      </c>
      <c r="G2411" s="9" t="str">
        <f>VLOOKUP(B2411,'[1]Business Unit Lookup'!A:B,2,FALSE)</f>
        <v>Dept of Wildlife Resources</v>
      </c>
      <c r="H2411" s="33" t="str">
        <f>VLOOKUP(C2411,'[1]Fund Lookup'!B:C,2,FALSE)</f>
        <v>DGIF Special Revenue Fund</v>
      </c>
      <c r="I2411" s="35" t="s">
        <v>2252</v>
      </c>
      <c r="J2411" s="33" t="str">
        <f>VLOOKUP(I2411,'[1]Table B'!A:B,2,FALSE)</f>
        <v>Special Revenue-Federal</v>
      </c>
      <c r="K2411" s="9" t="str">
        <f t="shared" si="113"/>
        <v>120-Special Revenue-Federal</v>
      </c>
      <c r="L2411" s="9" t="str">
        <f>IFERROR(VLOOKUP(A2411,'[1]VAC as of March 2024'!A:K,11,FALSE),"No")</f>
        <v>No</v>
      </c>
      <c r="M2411" s="9" t="s">
        <v>2248</v>
      </c>
      <c r="O2411" s="33" t="s">
        <v>2248</v>
      </c>
      <c r="P2411" s="33" t="s">
        <v>6070</v>
      </c>
      <c r="Q2411" s="2" t="str">
        <f>VLOOKUP(P2411,'[1]Table E'!A:C,3,FALSE)</f>
        <v>Gifts and grants</v>
      </c>
    </row>
    <row r="2412" spans="1:17" x14ac:dyDescent="0.25">
      <c r="A2412" s="33" t="str">
        <f t="shared" si="111"/>
        <v>4030002460</v>
      </c>
      <c r="B2412" s="35" t="s">
        <v>2425</v>
      </c>
      <c r="C2412" s="36" t="s">
        <v>516</v>
      </c>
      <c r="D2412" s="9" t="str">
        <f t="shared" si="112"/>
        <v>403002460</v>
      </c>
      <c r="E2412" s="35">
        <v>40300</v>
      </c>
      <c r="F2412" s="37">
        <v>2460</v>
      </c>
      <c r="G2412" s="9" t="str">
        <f>VLOOKUP(B2412,'[1]Business Unit Lookup'!A:B,2,FALSE)</f>
        <v>Dept of Wildlife Resources</v>
      </c>
      <c r="H2412" s="33" t="str">
        <f>VLOOKUP(C2412,'[1]Fund Lookup'!B:C,2,FALSE)</f>
        <v>Disaster Recovery Fund</v>
      </c>
      <c r="I2412" s="35" t="s">
        <v>2236</v>
      </c>
      <c r="J2412" s="33" t="str">
        <f>VLOOKUP(I2412,'[1]Table B'!A:B,2,FALSE)</f>
        <v>General</v>
      </c>
      <c r="K2412" s="9" t="str">
        <f t="shared" si="113"/>
        <v>100-General</v>
      </c>
      <c r="L2412" s="9" t="str">
        <f>IFERROR(VLOOKUP(A2412,'[1]VAC as of March 2024'!A:K,11,FALSE),"No")</f>
        <v>No</v>
      </c>
      <c r="M2412" s="38" t="s">
        <v>2240</v>
      </c>
      <c r="O2412" s="38" t="s">
        <v>2</v>
      </c>
      <c r="P2412" s="33" t="s">
        <v>6068</v>
      </c>
      <c r="Q2412" s="2" t="str">
        <f>VLOOKUP(P2412,'[1]Table E'!A:C,3,FALSE)</f>
        <v>Health and Public Safety</v>
      </c>
    </row>
    <row r="2413" spans="1:17" x14ac:dyDescent="0.25">
      <c r="A2413" s="33" t="str">
        <f t="shared" si="111"/>
        <v>4030002490</v>
      </c>
      <c r="B2413" s="33" t="s">
        <v>2425</v>
      </c>
      <c r="C2413" s="33" t="s">
        <v>524</v>
      </c>
      <c r="D2413" s="9" t="str">
        <f t="shared" si="112"/>
        <v>403002490</v>
      </c>
      <c r="E2413" s="34">
        <v>40300</v>
      </c>
      <c r="F2413" s="34">
        <v>2490</v>
      </c>
      <c r="G2413" s="9" t="str">
        <f>VLOOKUP(B2413,'[1]Business Unit Lookup'!A:B,2,FALSE)</f>
        <v>Dept of Wildlife Resources</v>
      </c>
      <c r="H2413" s="33" t="str">
        <f>VLOOKUP(C2413,'[1]Fund Lookup'!B:C,2,FALSE)</f>
        <v>VA Saltwater Recreational Fish</v>
      </c>
      <c r="I2413" s="35" t="s">
        <v>2239</v>
      </c>
      <c r="J2413" s="33" t="str">
        <f>VLOOKUP(I2413,'[1]Table B'!A:B,2,FALSE)</f>
        <v>Special Revenue-Other</v>
      </c>
      <c r="K2413" s="9" t="str">
        <f t="shared" si="113"/>
        <v>105-Special Revenue-Other</v>
      </c>
      <c r="L2413" s="9" t="str">
        <f>IFERROR(VLOOKUP(A2413,'[1]VAC as of March 2024'!A:K,11,FALSE),"No")</f>
        <v>No</v>
      </c>
      <c r="M2413" s="9" t="s">
        <v>2240</v>
      </c>
      <c r="O2413" s="33" t="s">
        <v>2241</v>
      </c>
      <c r="P2413" s="33" t="s">
        <v>6100</v>
      </c>
      <c r="Q2413" s="2" t="str">
        <f>VLOOKUP(P2413,'[1]Table E'!A:C,3,FALSE)</f>
        <v>Environmental Quality and Natural Resource Preservation</v>
      </c>
    </row>
    <row r="2414" spans="1:17" x14ac:dyDescent="0.25">
      <c r="A2414" s="33" t="str">
        <f t="shared" si="111"/>
        <v>4030002640</v>
      </c>
      <c r="B2414" s="33" t="s">
        <v>2425</v>
      </c>
      <c r="C2414" s="33" t="s">
        <v>586</v>
      </c>
      <c r="D2414" s="9" t="str">
        <f t="shared" si="112"/>
        <v>403002640</v>
      </c>
      <c r="E2414" s="34">
        <v>40300</v>
      </c>
      <c r="F2414" s="34">
        <v>2640</v>
      </c>
      <c r="G2414" s="9" t="str">
        <f>VLOOKUP(B2414,'[1]Business Unit Lookup'!A:B,2,FALSE)</f>
        <v>Dept of Wildlife Resources</v>
      </c>
      <c r="H2414" s="33" t="str">
        <f>VLOOKUP(C2414,'[1]Fund Lookup'!B:C,2,FALSE)</f>
        <v>State Forest Fund</v>
      </c>
      <c r="I2414" s="35" t="s">
        <v>2239</v>
      </c>
      <c r="J2414" s="33" t="str">
        <f>VLOOKUP(I2414,'[1]Table B'!A:B,2,FALSE)</f>
        <v>Special Revenue-Other</v>
      </c>
      <c r="K2414" s="9" t="str">
        <f t="shared" si="113"/>
        <v>105-Special Revenue-Other</v>
      </c>
      <c r="L2414" s="9" t="str">
        <f>IFERROR(VLOOKUP(A2414,'[1]VAC as of March 2024'!A:K,11,FALSE),"No")</f>
        <v>No</v>
      </c>
      <c r="M2414" s="9" t="s">
        <v>2240</v>
      </c>
      <c r="O2414" s="33" t="s">
        <v>2241</v>
      </c>
      <c r="P2414" s="33" t="s">
        <v>6100</v>
      </c>
      <c r="Q2414" s="2" t="str">
        <f>VLOOKUP(P2414,'[1]Table E'!A:C,3,FALSE)</f>
        <v>Environmental Quality and Natural Resource Preservation</v>
      </c>
    </row>
    <row r="2415" spans="1:17" x14ac:dyDescent="0.25">
      <c r="A2415" s="33" t="str">
        <f t="shared" si="111"/>
        <v>4030002750</v>
      </c>
      <c r="B2415" s="33" t="s">
        <v>2425</v>
      </c>
      <c r="C2415" s="33" t="s">
        <v>650</v>
      </c>
      <c r="D2415" s="9" t="str">
        <f t="shared" si="112"/>
        <v>403002750</v>
      </c>
      <c r="E2415" s="34">
        <v>40300</v>
      </c>
      <c r="F2415" s="34">
        <v>2750</v>
      </c>
      <c r="G2415" s="9" t="str">
        <f>VLOOKUP(B2415,'[1]Business Unit Lookup'!A:B,2,FALSE)</f>
        <v>Dept of Wildlife Resources</v>
      </c>
      <c r="H2415" s="33" t="str">
        <f>VLOOKUP(C2415,'[1]Fund Lookup'!B:C,2,FALSE)</f>
        <v>Public-Private Educ Act Fund</v>
      </c>
      <c r="I2415" s="35" t="s">
        <v>2239</v>
      </c>
      <c r="J2415" s="33" t="str">
        <f>VLOOKUP(I2415,'[1]Table B'!A:B,2,FALSE)</f>
        <v>Special Revenue-Other</v>
      </c>
      <c r="K2415" s="9" t="str">
        <f t="shared" si="113"/>
        <v>105-Special Revenue-Other</v>
      </c>
      <c r="L2415" s="9" t="str">
        <f>IFERROR(VLOOKUP(A2415,'[1]VAC as of March 2024'!A:K,11,FALSE),"No")</f>
        <v>No</v>
      </c>
      <c r="M2415" s="9" t="s">
        <v>2240</v>
      </c>
      <c r="O2415" s="33" t="s">
        <v>2241</v>
      </c>
      <c r="P2415" s="33" t="s">
        <v>6100</v>
      </c>
      <c r="Q2415" s="2" t="str">
        <f>VLOOKUP(P2415,'[1]Table E'!A:C,3,FALSE)</f>
        <v>Environmental Quality and Natural Resource Preservation</v>
      </c>
    </row>
    <row r="2416" spans="1:17" x14ac:dyDescent="0.25">
      <c r="A2416" s="33" t="str">
        <f t="shared" si="111"/>
        <v>4030007403</v>
      </c>
      <c r="B2416" s="33" t="s">
        <v>2425</v>
      </c>
      <c r="C2416" s="33" t="s">
        <v>1403</v>
      </c>
      <c r="D2416" s="9" t="str">
        <f t="shared" si="112"/>
        <v>403007403</v>
      </c>
      <c r="E2416" s="34">
        <v>40300</v>
      </c>
      <c r="F2416" s="34">
        <v>7403</v>
      </c>
      <c r="G2416" s="9" t="str">
        <f>VLOOKUP(B2416,'[1]Business Unit Lookup'!A:B,2,FALSE)</f>
        <v>Dept of Wildlife Resources</v>
      </c>
      <c r="H2416" s="33" t="str">
        <f>VLOOKUP(C2416,'[1]Fund Lookup'!B:C,2,FALSE)</f>
        <v>Trust And Agency-DGIF</v>
      </c>
      <c r="I2416" s="35" t="s">
        <v>2236</v>
      </c>
      <c r="J2416" s="33" t="str">
        <f>VLOOKUP(I2416,'[1]Table B'!A:B,2,FALSE)</f>
        <v>General</v>
      </c>
      <c r="K2416" s="9" t="str">
        <f t="shared" si="113"/>
        <v>100-General</v>
      </c>
      <c r="L2416" s="9" t="str">
        <f>IFERROR(VLOOKUP(A2416,'[1]VAC as of March 2024'!A:K,11,FALSE),"No")</f>
        <v>No</v>
      </c>
      <c r="M2416" s="9" t="s">
        <v>2240</v>
      </c>
      <c r="O2416" s="33" t="s">
        <v>2</v>
      </c>
      <c r="P2416" s="33" t="s">
        <v>6103</v>
      </c>
      <c r="Q2416" s="2" t="str">
        <f>VLOOKUP(P2416,'[1]Table E'!A:C,3,FALSE)</f>
        <v>Environmental Quality and Natural Resource Preservation</v>
      </c>
    </row>
    <row r="2417" spans="1:17" x14ac:dyDescent="0.25">
      <c r="A2417" s="33" t="str">
        <f t="shared" si="111"/>
        <v>4030008200</v>
      </c>
      <c r="B2417" s="33" t="s">
        <v>2425</v>
      </c>
      <c r="C2417" s="33" t="s">
        <v>1628</v>
      </c>
      <c r="D2417" s="9" t="str">
        <f t="shared" si="112"/>
        <v>403008200</v>
      </c>
      <c r="E2417" s="34">
        <v>40300</v>
      </c>
      <c r="F2417" s="34">
        <v>8200</v>
      </c>
      <c r="G2417" s="9" t="str">
        <f>VLOOKUP(B2417,'[1]Business Unit Lookup'!A:B,2,FALSE)</f>
        <v>Dept of Wildlife Resources</v>
      </c>
      <c r="H2417" s="33" t="str">
        <f>VLOOKUP(C2417,'[1]Fund Lookup'!B:C,2,FALSE)</f>
        <v>VPBA Projects</v>
      </c>
      <c r="I2417" s="35" t="s">
        <v>2265</v>
      </c>
      <c r="J2417" s="33" t="str">
        <f>VLOOKUP(I2417,'[1]Table B'!A:B,2,FALSE)</f>
        <v>Capital Projects, F/S Exclusions</v>
      </c>
      <c r="K2417" s="9" t="str">
        <f t="shared" si="113"/>
        <v>156-Capital Projects, F/S Exclusions</v>
      </c>
      <c r="L2417" s="9" t="str">
        <f>IFERROR(VLOOKUP(A2417,'[1]VAC as of March 2024'!A:K,11,FALSE),"No")</f>
        <v>No</v>
      </c>
      <c r="M2417" s="9" t="s">
        <v>2248</v>
      </c>
      <c r="O2417" s="33" t="s">
        <v>2248</v>
      </c>
      <c r="P2417" s="33" t="s">
        <v>6078</v>
      </c>
      <c r="Q2417" s="2" t="str">
        <f>VLOOKUP(P2417,'[1]Table E'!A:C,3,FALSE)</f>
        <v>Capital Projects</v>
      </c>
    </row>
    <row r="2418" spans="1:17" x14ac:dyDescent="0.25">
      <c r="A2418" s="33" t="str">
        <f t="shared" si="111"/>
        <v>4030009022</v>
      </c>
      <c r="B2418" s="33" t="s">
        <v>2425</v>
      </c>
      <c r="C2418" s="33" t="s">
        <v>1669</v>
      </c>
      <c r="D2418" s="9" t="str">
        <f t="shared" si="112"/>
        <v>403009022</v>
      </c>
      <c r="E2418" s="34">
        <v>40300</v>
      </c>
      <c r="F2418" s="34">
        <v>9022</v>
      </c>
      <c r="G2418" s="9" t="str">
        <f>VLOOKUP(B2418,'[1]Business Unit Lookup'!A:B,2,FALSE)</f>
        <v>Dept of Wildlife Resources</v>
      </c>
      <c r="H2418" s="33" t="str">
        <f>VLOOKUP(C2418,'[1]Fund Lookup'!B:C,2,FALSE)</f>
        <v>Motorboat And Water Safety Fnd</v>
      </c>
      <c r="I2418" s="35" t="s">
        <v>2239</v>
      </c>
      <c r="J2418" s="33" t="str">
        <f>VLOOKUP(I2418,'[1]Table B'!A:B,2,FALSE)</f>
        <v>Special Revenue-Other</v>
      </c>
      <c r="K2418" s="9" t="str">
        <f t="shared" si="113"/>
        <v>105-Special Revenue-Other</v>
      </c>
      <c r="L2418" s="9" t="str">
        <f>IFERROR(VLOOKUP(A2418,'[1]VAC as of March 2024'!A:K,11,FALSE),"No")</f>
        <v>No</v>
      </c>
      <c r="M2418" s="9" t="s">
        <v>2240</v>
      </c>
      <c r="O2418" s="33" t="s">
        <v>2241</v>
      </c>
      <c r="P2418" s="33" t="s">
        <v>6100</v>
      </c>
      <c r="Q2418" s="2" t="str">
        <f>VLOOKUP(P2418,'[1]Table E'!A:C,3,FALSE)</f>
        <v>Environmental Quality and Natural Resource Preservation</v>
      </c>
    </row>
    <row r="2419" spans="1:17" x14ac:dyDescent="0.25">
      <c r="A2419" s="33" t="str">
        <f t="shared" si="111"/>
        <v>4030009043</v>
      </c>
      <c r="B2419" s="33" t="s">
        <v>2425</v>
      </c>
      <c r="C2419" s="33" t="s">
        <v>1703</v>
      </c>
      <c r="D2419" s="9" t="str">
        <f t="shared" si="112"/>
        <v>403009043</v>
      </c>
      <c r="E2419" s="34">
        <v>40300</v>
      </c>
      <c r="F2419" s="34">
        <v>9043</v>
      </c>
      <c r="G2419" s="9" t="str">
        <f>VLOOKUP(B2419,'[1]Business Unit Lookup'!A:B,2,FALSE)</f>
        <v>Dept of Wildlife Resources</v>
      </c>
      <c r="H2419" s="33" t="str">
        <f>VLOOKUP(C2419,'[1]Fund Lookup'!B:C,2,FALSE)</f>
        <v>Non Game Cash Fund</v>
      </c>
      <c r="I2419" s="35" t="s">
        <v>2239</v>
      </c>
      <c r="J2419" s="33" t="str">
        <f>VLOOKUP(I2419,'[1]Table B'!A:B,2,FALSE)</f>
        <v>Special Revenue-Other</v>
      </c>
      <c r="K2419" s="9" t="str">
        <f t="shared" si="113"/>
        <v>105-Special Revenue-Other</v>
      </c>
      <c r="L2419" s="9" t="str">
        <f>IFERROR(VLOOKUP(A2419,'[1]VAC as of March 2024'!A:K,11,FALSE),"No")</f>
        <v>No</v>
      </c>
      <c r="M2419" s="9" t="s">
        <v>2240</v>
      </c>
      <c r="O2419" s="33" t="s">
        <v>2248</v>
      </c>
      <c r="P2419" s="33" t="s">
        <v>6065</v>
      </c>
      <c r="Q2419" s="2" t="str">
        <f>VLOOKUP(P2419,'[1]Table E'!A:C,3,FALSE)</f>
        <v>Environmental Quality and Natural Resource Preservation</v>
      </c>
    </row>
    <row r="2420" spans="1:17" x14ac:dyDescent="0.25">
      <c r="A2420" s="33" t="str">
        <f t="shared" si="111"/>
        <v>4030009052</v>
      </c>
      <c r="B2420" s="33" t="s">
        <v>2425</v>
      </c>
      <c r="C2420" s="33" t="s">
        <v>1715</v>
      </c>
      <c r="D2420" s="9" t="str">
        <f t="shared" si="112"/>
        <v>403009052</v>
      </c>
      <c r="E2420" s="34">
        <v>40300</v>
      </c>
      <c r="F2420" s="34">
        <v>9052</v>
      </c>
      <c r="G2420" s="9" t="str">
        <f>VLOOKUP(B2420,'[1]Business Unit Lookup'!A:B,2,FALSE)</f>
        <v>Dept of Wildlife Resources</v>
      </c>
      <c r="H2420" s="33" t="str">
        <f>VLOOKUP(C2420,'[1]Fund Lookup'!B:C,2,FALSE)</f>
        <v>Lifetime Huntng&amp;Fishng Endwmnt</v>
      </c>
      <c r="I2420" s="35" t="s">
        <v>2239</v>
      </c>
      <c r="J2420" s="33" t="str">
        <f>VLOOKUP(I2420,'[1]Table B'!A:B,2,FALSE)</f>
        <v>Special Revenue-Other</v>
      </c>
      <c r="K2420" s="9" t="str">
        <f t="shared" si="113"/>
        <v>105-Special Revenue-Other</v>
      </c>
      <c r="L2420" s="9" t="str">
        <f>IFERROR(VLOOKUP(A2420,'[1]VAC as of March 2024'!A:K,11,FALSE),"No")</f>
        <v>No</v>
      </c>
      <c r="M2420" s="9" t="s">
        <v>2240</v>
      </c>
      <c r="O2420" s="33" t="s">
        <v>2241</v>
      </c>
      <c r="P2420" s="33" t="s">
        <v>6100</v>
      </c>
      <c r="Q2420" s="2" t="str">
        <f>VLOOKUP(P2420,'[1]Table E'!A:C,3,FALSE)</f>
        <v>Environmental Quality and Natural Resource Preservation</v>
      </c>
    </row>
    <row r="2421" spans="1:17" x14ac:dyDescent="0.25">
      <c r="A2421" s="33" t="str">
        <f t="shared" si="111"/>
        <v>4030009112</v>
      </c>
      <c r="B2421" s="33" t="s">
        <v>2425</v>
      </c>
      <c r="C2421" s="33" t="s">
        <v>1778</v>
      </c>
      <c r="D2421" s="9" t="str">
        <f t="shared" si="112"/>
        <v>403009112</v>
      </c>
      <c r="E2421" s="34">
        <v>40300</v>
      </c>
      <c r="F2421" s="34">
        <v>9112</v>
      </c>
      <c r="G2421" s="9" t="str">
        <f>VLOOKUP(B2421,'[1]Business Unit Lookup'!A:B,2,FALSE)</f>
        <v>Dept of Wildlife Resources</v>
      </c>
      <c r="H2421" s="33" t="str">
        <f>VLOOKUP(C2421,'[1]Fund Lookup'!B:C,2,FALSE)</f>
        <v>VA Migr Waterfowl Cnsrvtn Stmp</v>
      </c>
      <c r="I2421" s="35" t="s">
        <v>2239</v>
      </c>
      <c r="J2421" s="33" t="str">
        <f>VLOOKUP(I2421,'[1]Table B'!A:B,2,FALSE)</f>
        <v>Special Revenue-Other</v>
      </c>
      <c r="K2421" s="9" t="str">
        <f t="shared" si="113"/>
        <v>105-Special Revenue-Other</v>
      </c>
      <c r="L2421" s="9" t="str">
        <f>IFERROR(VLOOKUP(A2421,'[1]VAC as of March 2024'!A:K,11,FALSE),"No")</f>
        <v>No</v>
      </c>
      <c r="M2421" s="9" t="s">
        <v>2240</v>
      </c>
      <c r="O2421" s="33" t="s">
        <v>2241</v>
      </c>
      <c r="P2421" s="33" t="s">
        <v>6100</v>
      </c>
      <c r="Q2421" s="2" t="str">
        <f>VLOOKUP(P2421,'[1]Table E'!A:C,3,FALSE)</f>
        <v>Environmental Quality and Natural Resource Preservation</v>
      </c>
    </row>
    <row r="2422" spans="1:17" x14ac:dyDescent="0.25">
      <c r="A2422" s="33" t="str">
        <f t="shared" si="111"/>
        <v>4030009131</v>
      </c>
      <c r="B2422" s="33" t="s">
        <v>2425</v>
      </c>
      <c r="C2422" s="33" t="s">
        <v>1798</v>
      </c>
      <c r="D2422" s="9" t="str">
        <f t="shared" si="112"/>
        <v>403009131</v>
      </c>
      <c r="E2422" s="34">
        <v>40300</v>
      </c>
      <c r="F2422" s="34">
        <v>9131</v>
      </c>
      <c r="G2422" s="9" t="str">
        <f>VLOOKUP(B2422,'[1]Business Unit Lookup'!A:B,2,FALSE)</f>
        <v>Dept of Wildlife Resources</v>
      </c>
      <c r="H2422" s="33" t="str">
        <f>VLOOKUP(C2422,'[1]Fund Lookup'!B:C,2,FALSE)</f>
        <v>Feed The Hungry Fund</v>
      </c>
      <c r="I2422" s="35" t="s">
        <v>2239</v>
      </c>
      <c r="J2422" s="33" t="str">
        <f>VLOOKUP(I2422,'[1]Table B'!A:B,2,FALSE)</f>
        <v>Special Revenue-Other</v>
      </c>
      <c r="K2422" s="9" t="str">
        <f t="shared" si="113"/>
        <v>105-Special Revenue-Other</v>
      </c>
      <c r="L2422" s="9" t="str">
        <f>IFERROR(VLOOKUP(A2422,'[1]VAC as of March 2024'!A:K,11,FALSE),"No")</f>
        <v>No</v>
      </c>
      <c r="M2422" s="9" t="s">
        <v>2240</v>
      </c>
      <c r="O2422" s="33" t="s">
        <v>2248</v>
      </c>
      <c r="P2422" s="33" t="s">
        <v>6065</v>
      </c>
      <c r="Q2422" s="2" t="str">
        <f>VLOOKUP(P2422,'[1]Table E'!A:C,3,FALSE)</f>
        <v>Environmental Quality and Natural Resource Preservation</v>
      </c>
    </row>
    <row r="2423" spans="1:17" x14ac:dyDescent="0.25">
      <c r="A2423" s="33" t="str">
        <f t="shared" si="111"/>
        <v>4030009200</v>
      </c>
      <c r="B2423" s="33" t="s">
        <v>2425</v>
      </c>
      <c r="C2423" s="33" t="s">
        <v>1862</v>
      </c>
      <c r="D2423" s="9" t="str">
        <f t="shared" si="112"/>
        <v>403009200</v>
      </c>
      <c r="E2423" s="34">
        <v>40300</v>
      </c>
      <c r="F2423" s="34">
        <v>9200</v>
      </c>
      <c r="G2423" s="9" t="str">
        <f>VLOOKUP(B2423,'[1]Business Unit Lookup'!A:B,2,FALSE)</f>
        <v>Dept of Wildlife Resources</v>
      </c>
      <c r="H2423" s="33" t="str">
        <f>VLOOKUP(C2423,'[1]Fund Lookup'!B:C,2,FALSE)</f>
        <v>Capital Improvement Fund</v>
      </c>
      <c r="I2423" s="35" t="s">
        <v>2239</v>
      </c>
      <c r="J2423" s="33" t="str">
        <f>VLOOKUP(I2423,'[1]Table B'!A:B,2,FALSE)</f>
        <v>Special Revenue-Other</v>
      </c>
      <c r="K2423" s="9" t="str">
        <f t="shared" si="113"/>
        <v>105-Special Revenue-Other</v>
      </c>
      <c r="L2423" s="9" t="str">
        <f>IFERROR(VLOOKUP(A2423,'[1]VAC as of March 2024'!A:K,11,FALSE),"No")</f>
        <v>Yes</v>
      </c>
      <c r="M2423" s="9" t="s">
        <v>2240</v>
      </c>
      <c r="N2423" s="9" t="s">
        <v>6077</v>
      </c>
      <c r="O2423" s="33" t="s">
        <v>2241</v>
      </c>
      <c r="P2423" s="33" t="s">
        <v>6143</v>
      </c>
      <c r="Q2423" s="2" t="str">
        <f>VLOOKUP(P2423,'[1]Table E'!A:C,3,FALSE)</f>
        <v>Capital Outlay</v>
      </c>
    </row>
    <row r="2424" spans="1:17" x14ac:dyDescent="0.25">
      <c r="A2424" s="33" t="str">
        <f t="shared" si="111"/>
        <v>4030009221</v>
      </c>
      <c r="B2424" s="33" t="s">
        <v>2425</v>
      </c>
      <c r="C2424" s="33" t="s">
        <v>1872</v>
      </c>
      <c r="D2424" s="9" t="str">
        <f t="shared" si="112"/>
        <v>403009221</v>
      </c>
      <c r="E2424" s="34">
        <v>40300</v>
      </c>
      <c r="F2424" s="34">
        <v>9221</v>
      </c>
      <c r="G2424" s="9" t="str">
        <f>VLOOKUP(B2424,'[1]Business Unit Lookup'!A:B,2,FALSE)</f>
        <v>Dept of Wildlife Resources</v>
      </c>
      <c r="H2424" s="33" t="str">
        <f>VLOOKUP(C2424,'[1]Fund Lookup'!B:C,2,FALSE)</f>
        <v>VA Fish Passage Grnt&amp;Rvlvng Ln</v>
      </c>
      <c r="I2424" s="35" t="s">
        <v>2239</v>
      </c>
      <c r="J2424" s="33" t="str">
        <f>VLOOKUP(I2424,'[1]Table B'!A:B,2,FALSE)</f>
        <v>Special Revenue-Other</v>
      </c>
      <c r="K2424" s="9" t="str">
        <f t="shared" si="113"/>
        <v>105-Special Revenue-Other</v>
      </c>
      <c r="L2424" s="9" t="str">
        <f>IFERROR(VLOOKUP(A2424,'[1]VAC as of March 2024'!A:K,11,FALSE),"No")</f>
        <v>No</v>
      </c>
      <c r="M2424" s="9" t="s">
        <v>2240</v>
      </c>
      <c r="O2424" s="33" t="s">
        <v>2241</v>
      </c>
      <c r="P2424" s="33" t="s">
        <v>6100</v>
      </c>
      <c r="Q2424" s="2" t="str">
        <f>VLOOKUP(P2424,'[1]Table E'!A:C,3,FALSE)</f>
        <v>Environmental Quality and Natural Resource Preservation</v>
      </c>
    </row>
    <row r="2425" spans="1:17" x14ac:dyDescent="0.25">
      <c r="A2425" s="33" t="str">
        <f t="shared" si="111"/>
        <v>4030009366</v>
      </c>
      <c r="B2425" s="33" t="s">
        <v>2425</v>
      </c>
      <c r="C2425" s="33" t="s">
        <v>1989</v>
      </c>
      <c r="D2425" s="9" t="str">
        <f t="shared" si="112"/>
        <v>403009366</v>
      </c>
      <c r="E2425" s="34">
        <v>40300</v>
      </c>
      <c r="F2425" s="34">
        <v>9366</v>
      </c>
      <c r="G2425" s="9" t="str">
        <f>VLOOKUP(B2425,'[1]Business Unit Lookup'!A:B,2,FALSE)</f>
        <v>Dept of Wildlife Resources</v>
      </c>
      <c r="H2425" s="33" t="str">
        <f>VLOOKUP(C2425,'[1]Fund Lookup'!B:C,2,FALSE)</f>
        <v>Mitigation Comp Fund Hist Prop</v>
      </c>
      <c r="I2425" s="35" t="s">
        <v>2239</v>
      </c>
      <c r="J2425" s="33" t="str">
        <f>VLOOKUP(I2425,'[1]Table B'!A:B,2,FALSE)</f>
        <v>Special Revenue-Other</v>
      </c>
      <c r="K2425" s="9" t="str">
        <f t="shared" si="113"/>
        <v>105-Special Revenue-Other</v>
      </c>
      <c r="L2425" s="9" t="str">
        <f>IFERROR(VLOOKUP(A2425,'[1]VAC as of March 2024'!A:K,11,FALSE),"No")</f>
        <v>No</v>
      </c>
      <c r="M2425" s="9" t="s">
        <v>2248</v>
      </c>
      <c r="O2425" s="33" t="s">
        <v>2248</v>
      </c>
      <c r="P2425" s="33" t="s">
        <v>6065</v>
      </c>
      <c r="Q2425" s="2" t="str">
        <f>VLOOKUP(P2425,'[1]Table E'!A:C,3,FALSE)</f>
        <v>Environmental Quality and Natural Resource Preservation</v>
      </c>
    </row>
    <row r="2426" spans="1:17" x14ac:dyDescent="0.25">
      <c r="A2426" s="33" t="str">
        <f t="shared" si="111"/>
        <v>4030009403</v>
      </c>
      <c r="B2426" s="33" t="s">
        <v>2425</v>
      </c>
      <c r="C2426" s="33" t="s">
        <v>2005</v>
      </c>
      <c r="D2426" s="9" t="str">
        <f t="shared" si="112"/>
        <v>403009403</v>
      </c>
      <c r="E2426" s="34">
        <v>40300</v>
      </c>
      <c r="F2426" s="34">
        <v>9403</v>
      </c>
      <c r="G2426" s="9" t="str">
        <f>VLOOKUP(B2426,'[1]Business Unit Lookup'!A:B,2,FALSE)</f>
        <v>Dept of Wildlife Resources</v>
      </c>
      <c r="H2426" s="33" t="str">
        <f>VLOOKUP(C2426,'[1]Fund Lookup'!B:C,2,FALSE)</f>
        <v>Dedicated Special Revenue-DGIF</v>
      </c>
      <c r="I2426" s="35" t="s">
        <v>2239</v>
      </c>
      <c r="J2426" s="33" t="str">
        <f>VLOOKUP(I2426,'[1]Table B'!A:B,2,FALSE)</f>
        <v>Special Revenue-Other</v>
      </c>
      <c r="K2426" s="9" t="str">
        <f t="shared" si="113"/>
        <v>105-Special Revenue-Other</v>
      </c>
      <c r="L2426" s="9" t="str">
        <f>IFERROR(VLOOKUP(A2426,'[1]VAC as of March 2024'!A:K,11,FALSE),"No")</f>
        <v>No</v>
      </c>
      <c r="M2426" s="9" t="s">
        <v>2240</v>
      </c>
      <c r="O2426" s="33" t="s">
        <v>2241</v>
      </c>
      <c r="P2426" s="33" t="s">
        <v>6100</v>
      </c>
      <c r="Q2426" s="2" t="str">
        <f>VLOOKUP(P2426,'[1]Table E'!A:C,3,FALSE)</f>
        <v>Environmental Quality and Natural Resource Preservation</v>
      </c>
    </row>
    <row r="2427" spans="1:17" x14ac:dyDescent="0.25">
      <c r="A2427" s="33" t="str">
        <f t="shared" si="111"/>
        <v>4030009700</v>
      </c>
      <c r="B2427" s="33" t="s">
        <v>2425</v>
      </c>
      <c r="C2427" s="33" t="s">
        <v>2103</v>
      </c>
      <c r="D2427" s="9" t="str">
        <f t="shared" si="112"/>
        <v>403009700</v>
      </c>
      <c r="E2427" s="34">
        <v>40300</v>
      </c>
      <c r="F2427" s="34">
        <v>9700</v>
      </c>
      <c r="G2427" s="9" t="str">
        <f>VLOOKUP(B2427,'[1]Business Unit Lookup'!A:B,2,FALSE)</f>
        <v>Dept of Wildlife Resources</v>
      </c>
      <c r="H2427" s="33" t="str">
        <f>VLOOKUP(C2427,'[1]Fund Lookup'!B:C,2,FALSE)</f>
        <v>Parking-DGIF</v>
      </c>
      <c r="I2427" s="35" t="s">
        <v>2270</v>
      </c>
      <c r="J2427" s="33" t="str">
        <f>VLOOKUP(I2427,'[1]Table B'!A:B,2,FALSE)</f>
        <v>No Year-End Balance</v>
      </c>
      <c r="K2427" s="9" t="str">
        <f t="shared" si="113"/>
        <v>660-No Year-End Balance</v>
      </c>
      <c r="L2427" s="9" t="str">
        <f>IFERROR(VLOOKUP(A2427,'[1]VAC as of March 2024'!A:K,11,FALSE),"No")</f>
        <v>No</v>
      </c>
      <c r="M2427" s="9" t="s">
        <v>4</v>
      </c>
      <c r="O2427" s="33"/>
      <c r="P2427" s="33"/>
      <c r="Q2427" s="2"/>
    </row>
    <row r="2428" spans="1:17" x14ac:dyDescent="0.25">
      <c r="A2428" s="33" t="str">
        <f t="shared" si="111"/>
        <v>4030009860</v>
      </c>
      <c r="B2428" s="33" t="s">
        <v>2425</v>
      </c>
      <c r="C2428" s="33" t="s">
        <v>2142</v>
      </c>
      <c r="D2428" s="9" t="str">
        <f t="shared" si="112"/>
        <v>403009860</v>
      </c>
      <c r="E2428" s="34">
        <v>40300</v>
      </c>
      <c r="F2428" s="34">
        <v>9860</v>
      </c>
      <c r="G2428" s="9" t="str">
        <f>VLOOKUP(B2428,'[1]Business Unit Lookup'!A:B,2,FALSE)</f>
        <v>Dept of Wildlife Resources</v>
      </c>
      <c r="H2428" s="33" t="str">
        <f>VLOOKUP(C2428,'[1]Fund Lookup'!B:C,2,FALSE)</f>
        <v>Recyc Matl Sales-Non-Ge-Non-HE</v>
      </c>
      <c r="I2428" s="35" t="s">
        <v>2236</v>
      </c>
      <c r="J2428" s="33" t="str">
        <f>VLOOKUP(I2428,'[1]Table B'!A:B,2,FALSE)</f>
        <v>General</v>
      </c>
      <c r="K2428" s="9" t="str">
        <f t="shared" si="113"/>
        <v>100-General</v>
      </c>
      <c r="L2428" s="9" t="str">
        <f>IFERROR(VLOOKUP(A2428,'[1]VAC as of March 2024'!A:K,11,FALSE),"No")</f>
        <v>No</v>
      </c>
      <c r="M2428" s="9" t="s">
        <v>2240</v>
      </c>
      <c r="O2428" s="33" t="s">
        <v>2</v>
      </c>
      <c r="P2428" s="33" t="s">
        <v>6103</v>
      </c>
      <c r="Q2428" s="2" t="str">
        <f>VLOOKUP(P2428,'[1]Table E'!A:C,3,FALSE)</f>
        <v>Environmental Quality and Natural Resource Preservation</v>
      </c>
    </row>
    <row r="2429" spans="1:17" x14ac:dyDescent="0.25">
      <c r="A2429" s="33" t="str">
        <f t="shared" si="111"/>
        <v>4030009880</v>
      </c>
      <c r="B2429" s="33" t="s">
        <v>2425</v>
      </c>
      <c r="C2429" s="33" t="s">
        <v>2148</v>
      </c>
      <c r="D2429" s="9" t="str">
        <f t="shared" si="112"/>
        <v>403009880</v>
      </c>
      <c r="E2429" s="34">
        <v>40300</v>
      </c>
      <c r="F2429" s="34">
        <v>9880</v>
      </c>
      <c r="G2429" s="9" t="str">
        <f>VLOOKUP(B2429,'[1]Business Unit Lookup'!A:B,2,FALSE)</f>
        <v>Dept of Wildlife Resources</v>
      </c>
      <c r="H2429" s="33" t="str">
        <f>VLOOKUP(C2429,'[1]Fund Lookup'!B:C,2,FALSE)</f>
        <v>Srpls Sup&amp;Equip Sale-Non-Gen</v>
      </c>
      <c r="I2429" s="35" t="s">
        <v>2236</v>
      </c>
      <c r="J2429" s="33" t="str">
        <f>VLOOKUP(I2429,'[1]Table B'!A:B,2,FALSE)</f>
        <v>General</v>
      </c>
      <c r="K2429" s="9" t="str">
        <f t="shared" si="113"/>
        <v>100-General</v>
      </c>
      <c r="L2429" s="9" t="str">
        <f>IFERROR(VLOOKUP(A2429,'[1]VAC as of March 2024'!A:K,11,FALSE),"No")</f>
        <v>No</v>
      </c>
      <c r="M2429" s="9" t="s">
        <v>2240</v>
      </c>
      <c r="O2429" s="33" t="s">
        <v>2</v>
      </c>
      <c r="P2429" s="33" t="s">
        <v>6103</v>
      </c>
      <c r="Q2429" s="2" t="str">
        <f>VLOOKUP(P2429,'[1]Table E'!A:C,3,FALSE)</f>
        <v>Environmental Quality and Natural Resource Preservation</v>
      </c>
    </row>
    <row r="2430" spans="1:17" x14ac:dyDescent="0.25">
      <c r="A2430" s="33" t="str">
        <f t="shared" si="111"/>
        <v>4030009900</v>
      </c>
      <c r="B2430" s="33" t="s">
        <v>2425</v>
      </c>
      <c r="C2430" s="33" t="s">
        <v>2151</v>
      </c>
      <c r="D2430" s="9" t="str">
        <f t="shared" si="112"/>
        <v>403009900</v>
      </c>
      <c r="E2430" s="34">
        <v>40300</v>
      </c>
      <c r="F2430" s="34">
        <v>9900</v>
      </c>
      <c r="G2430" s="9" t="str">
        <f>VLOOKUP(B2430,'[1]Business Unit Lookup'!A:B,2,FALSE)</f>
        <v>Dept of Wildlife Resources</v>
      </c>
      <c r="H2430" s="33" t="str">
        <f>VLOOKUP(C2430,'[1]Fund Lookup'!B:C,2,FALSE)</f>
        <v>Insurance Recovery</v>
      </c>
      <c r="I2430" s="35" t="s">
        <v>2239</v>
      </c>
      <c r="J2430" s="33" t="str">
        <f>VLOOKUP(I2430,'[1]Table B'!A:B,2,FALSE)</f>
        <v>Special Revenue-Other</v>
      </c>
      <c r="K2430" s="9" t="str">
        <f t="shared" si="113"/>
        <v>105-Special Revenue-Other</v>
      </c>
      <c r="L2430" s="9" t="str">
        <f>IFERROR(VLOOKUP(A2430,'[1]VAC as of March 2024'!A:K,11,FALSE),"No")</f>
        <v>No</v>
      </c>
      <c r="M2430" s="9" t="s">
        <v>2240</v>
      </c>
      <c r="O2430" s="33" t="s">
        <v>2241</v>
      </c>
      <c r="P2430" s="33" t="s">
        <v>6100</v>
      </c>
      <c r="Q2430" s="2" t="str">
        <f>VLOOKUP(P2430,'[1]Table E'!A:C,3,FALSE)</f>
        <v>Environmental Quality and Natural Resource Preservation</v>
      </c>
    </row>
    <row r="2431" spans="1:17" x14ac:dyDescent="0.25">
      <c r="A2431" s="33" t="str">
        <f t="shared" si="111"/>
        <v>4030010000</v>
      </c>
      <c r="B2431" s="33" t="s">
        <v>2425</v>
      </c>
      <c r="C2431" s="33" t="s">
        <v>2162</v>
      </c>
      <c r="D2431" s="9" t="str">
        <f t="shared" si="112"/>
        <v>4030010000</v>
      </c>
      <c r="E2431" s="34">
        <v>40300</v>
      </c>
      <c r="F2431" s="34">
        <v>10000</v>
      </c>
      <c r="G2431" s="9" t="str">
        <f>VLOOKUP(B2431,'[1]Business Unit Lookup'!A:B,2,FALSE)</f>
        <v>Dept of Wildlife Resources</v>
      </c>
      <c r="H2431" s="33" t="str">
        <f>VLOOKUP(C2431,'[1]Fund Lookup'!B:C,2,FALSE)</f>
        <v>Federal Trust</v>
      </c>
      <c r="I2431" s="35" t="s">
        <v>2252</v>
      </c>
      <c r="J2431" s="33" t="str">
        <f>VLOOKUP(I2431,'[1]Table B'!A:B,2,FALSE)</f>
        <v>Special Revenue-Federal</v>
      </c>
      <c r="K2431" s="9" t="str">
        <f t="shared" si="113"/>
        <v>120-Special Revenue-Federal</v>
      </c>
      <c r="L2431" s="9" t="str">
        <f>IFERROR(VLOOKUP(A2431,'[1]VAC as of March 2024'!A:K,11,FALSE),"No")</f>
        <v>No</v>
      </c>
      <c r="M2431" s="9" t="s">
        <v>2248</v>
      </c>
      <c r="O2431" s="33" t="s">
        <v>2248</v>
      </c>
      <c r="P2431" s="33" t="s">
        <v>6070</v>
      </c>
      <c r="Q2431" s="2" t="str">
        <f>VLOOKUP(P2431,'[1]Table E'!A:C,3,FALSE)</f>
        <v>Gifts and grants</v>
      </c>
    </row>
    <row r="2432" spans="1:17" x14ac:dyDescent="0.25">
      <c r="A2432" s="33" t="str">
        <f t="shared" si="111"/>
        <v>4030010710</v>
      </c>
      <c r="B2432" s="36" t="s">
        <v>2425</v>
      </c>
      <c r="C2432" s="36" t="s">
        <v>6080</v>
      </c>
      <c r="D2432" s="9" t="str">
        <f t="shared" si="112"/>
        <v>4030010710</v>
      </c>
      <c r="E2432" s="35">
        <v>40300</v>
      </c>
      <c r="F2432" s="37">
        <v>10710</v>
      </c>
      <c r="G2432" s="9" t="str">
        <f>VLOOKUP(B2432,'[1]Business Unit Lookup'!A:B,2,FALSE)</f>
        <v>Dept of Wildlife Resources</v>
      </c>
      <c r="H2432" s="33" t="str">
        <f>VLOOKUP(C2432,'[1]Fund Lookup'!B:C,2,FALSE)</f>
        <v>FEMA - State Agy - COVID-19</v>
      </c>
      <c r="I2432" s="35" t="s">
        <v>2252</v>
      </c>
      <c r="J2432" s="33" t="str">
        <f>VLOOKUP(I2432,'[1]Table B'!A:B,2,FALSE)</f>
        <v>Special Revenue-Federal</v>
      </c>
      <c r="K2432" s="9" t="str">
        <f t="shared" si="113"/>
        <v>120-Special Revenue-Federal</v>
      </c>
      <c r="L2432" s="9" t="str">
        <f>IFERROR(VLOOKUP(A2432,'[1]VAC as of March 2024'!A:K,11,FALSE),"No")</f>
        <v>No</v>
      </c>
      <c r="M2432" s="38" t="s">
        <v>5493</v>
      </c>
      <c r="O2432" s="36" t="s">
        <v>2248</v>
      </c>
      <c r="P2432" s="36" t="s">
        <v>6063</v>
      </c>
      <c r="Q2432" s="2" t="str">
        <f>VLOOKUP(P2432,'[1]Table E'!A:C,3,FALSE)</f>
        <v>COVID-19</v>
      </c>
    </row>
    <row r="2433" spans="1:17" x14ac:dyDescent="0.25">
      <c r="A2433" s="33" t="str">
        <f t="shared" si="111"/>
        <v>4030015000</v>
      </c>
      <c r="B2433" s="33" t="s">
        <v>2425</v>
      </c>
      <c r="C2433" s="33" t="s">
        <v>2222</v>
      </c>
      <c r="D2433" s="9" t="str">
        <f t="shared" si="112"/>
        <v>4030015000</v>
      </c>
      <c r="E2433" s="34">
        <v>40300</v>
      </c>
      <c r="F2433" s="34">
        <v>15000</v>
      </c>
      <c r="G2433" s="9" t="str">
        <f>VLOOKUP(B2433,'[1]Business Unit Lookup'!A:B,2,FALSE)</f>
        <v>Dept of Wildlife Resources</v>
      </c>
      <c r="H2433" s="33" t="str">
        <f>VLOOKUP(C2433,'[1]Fund Lookup'!B:C,2,FALSE)</f>
        <v>General Fixed Asset Acct Group</v>
      </c>
      <c r="I2433" s="35" t="s">
        <v>2242</v>
      </c>
      <c r="J2433" s="33" t="str">
        <f>VLOOKUP(I2433,'[1]Table B'!A:B,2,FALSE)</f>
        <v>Fixed Assets, Fund 1500</v>
      </c>
      <c r="K2433" s="9" t="str">
        <f t="shared" si="113"/>
        <v>610-Fixed Assets, Fund 1500</v>
      </c>
      <c r="L2433" s="9" t="str">
        <f>IFERROR(VLOOKUP(A2433,'[1]VAC as of March 2024'!A:K,11,FALSE),"No")</f>
        <v>No</v>
      </c>
      <c r="M2433" s="9" t="s">
        <v>4</v>
      </c>
      <c r="Q2433" s="2"/>
    </row>
    <row r="2434" spans="1:17" x14ac:dyDescent="0.25">
      <c r="A2434" s="33" t="str">
        <f t="shared" ref="A2434:A2497" si="114">CONCATENATE(B2434,C2434)</f>
        <v>4050001000</v>
      </c>
      <c r="B2434" s="40" t="s">
        <v>2426</v>
      </c>
      <c r="C2434" s="36" t="s">
        <v>1</v>
      </c>
      <c r="D2434" s="9" t="str">
        <f t="shared" ref="D2434:D2497" si="115">CONCATENATE(E2434,F2434)</f>
        <v>405001000</v>
      </c>
      <c r="E2434" s="40">
        <v>40500</v>
      </c>
      <c r="F2434" s="37">
        <v>1000</v>
      </c>
      <c r="G2434" s="9" t="str">
        <f>VLOOKUP(B2434,'[1]Business Unit Lookup'!A:B,2,FALSE)</f>
        <v>Virginia Racing Commission</v>
      </c>
      <c r="H2434" s="33" t="str">
        <f>VLOOKUP(C2434,'[1]Fund Lookup'!B:C,2,FALSE)</f>
        <v>General Fund</v>
      </c>
      <c r="I2434" s="35" t="s">
        <v>2236</v>
      </c>
      <c r="J2434" s="33" t="str">
        <f>VLOOKUP(I2434,'[1]Table B'!A:B,2,FALSE)</f>
        <v>General</v>
      </c>
      <c r="K2434" s="9" t="str">
        <f t="shared" ref="K2434:K2497" si="116">CONCATENATE(I2434,"-",J2434)</f>
        <v>100-General</v>
      </c>
      <c r="L2434" s="9" t="str">
        <f>IFERROR(VLOOKUP(A2434,'[1]VAC as of March 2024'!A:K,11,FALSE),"No")</f>
        <v>No</v>
      </c>
      <c r="M2434" s="38" t="s">
        <v>2237</v>
      </c>
      <c r="O2434" s="38" t="s">
        <v>2240</v>
      </c>
      <c r="P2434" s="36" t="s">
        <v>6061</v>
      </c>
      <c r="Q2434" s="82" t="s">
        <v>2238</v>
      </c>
    </row>
    <row r="2435" spans="1:17" x14ac:dyDescent="0.25">
      <c r="A2435" s="33" t="str">
        <f t="shared" si="114"/>
        <v>4050002204</v>
      </c>
      <c r="B2435" s="33" t="s">
        <v>2426</v>
      </c>
      <c r="C2435" s="33" t="s">
        <v>308</v>
      </c>
      <c r="D2435" s="9" t="str">
        <f t="shared" si="115"/>
        <v>405002204</v>
      </c>
      <c r="E2435" s="34">
        <v>40500</v>
      </c>
      <c r="F2435" s="34">
        <v>2204</v>
      </c>
      <c r="G2435" s="9" t="str">
        <f>VLOOKUP(B2435,'[1]Business Unit Lookup'!A:B,2,FALSE)</f>
        <v>Virginia Racing Commission</v>
      </c>
      <c r="H2435" s="33" t="str">
        <f>VLOOKUP(C2435,'[1]Fund Lookup'!B:C,2,FALSE)</f>
        <v>Virginia Breeders Fund</v>
      </c>
      <c r="I2435" s="35" t="s">
        <v>2239</v>
      </c>
      <c r="J2435" s="33" t="str">
        <f>VLOOKUP(I2435,'[1]Table B'!A:B,2,FALSE)</f>
        <v>Special Revenue-Other</v>
      </c>
      <c r="K2435" s="9" t="str">
        <f t="shared" si="116"/>
        <v>105-Special Revenue-Other</v>
      </c>
      <c r="L2435" s="9" t="str">
        <f>IFERROR(VLOOKUP(A2435,'[1]VAC as of March 2024'!A:K,11,FALSE),"No")</f>
        <v>No</v>
      </c>
      <c r="M2435" s="9" t="s">
        <v>2240</v>
      </c>
      <c r="O2435" s="33" t="s">
        <v>2241</v>
      </c>
      <c r="P2435" s="33" t="s">
        <v>6069</v>
      </c>
      <c r="Q2435" s="2" t="str">
        <f>VLOOKUP(P2435,'[1]Table E'!A:C,3,FALSE)</f>
        <v>Economic and Technological development</v>
      </c>
    </row>
    <row r="2436" spans="1:17" x14ac:dyDescent="0.25">
      <c r="A2436" s="33" t="str">
        <f t="shared" si="114"/>
        <v>4050002280</v>
      </c>
      <c r="B2436" s="33" t="s">
        <v>2426</v>
      </c>
      <c r="C2436" s="33" t="s">
        <v>380</v>
      </c>
      <c r="D2436" s="9" t="str">
        <f t="shared" si="115"/>
        <v>405002280</v>
      </c>
      <c r="E2436" s="34">
        <v>40500</v>
      </c>
      <c r="F2436" s="34">
        <v>2280</v>
      </c>
      <c r="G2436" s="9" t="str">
        <f>VLOOKUP(B2436,'[1]Business Unit Lookup'!A:B,2,FALSE)</f>
        <v>Virginia Racing Commission</v>
      </c>
      <c r="H2436" s="33" t="str">
        <f>VLOOKUP(C2436,'[1]Fund Lookup'!B:C,2,FALSE)</f>
        <v>State Racing Operations Fund</v>
      </c>
      <c r="I2436" s="35" t="s">
        <v>2239</v>
      </c>
      <c r="J2436" s="33" t="str">
        <f>VLOOKUP(I2436,'[1]Table B'!A:B,2,FALSE)</f>
        <v>Special Revenue-Other</v>
      </c>
      <c r="K2436" s="9" t="str">
        <f t="shared" si="116"/>
        <v>105-Special Revenue-Other</v>
      </c>
      <c r="L2436" s="9" t="str">
        <f>IFERROR(VLOOKUP(A2436,'[1]VAC as of March 2024'!A:K,11,FALSE),"No")</f>
        <v>No</v>
      </c>
      <c r="M2436" s="9" t="s">
        <v>2240</v>
      </c>
      <c r="O2436" s="33" t="s">
        <v>2241</v>
      </c>
      <c r="P2436" s="33" t="s">
        <v>6072</v>
      </c>
      <c r="Q2436" s="2" t="str">
        <f>VLOOKUP(P2436,'[1]Table E'!A:C,3,FALSE)</f>
        <v>Regulatory oversight</v>
      </c>
    </row>
    <row r="2437" spans="1:17" x14ac:dyDescent="0.25">
      <c r="A2437" s="33" t="str">
        <f t="shared" si="114"/>
        <v>4050002405</v>
      </c>
      <c r="B2437" s="33" t="s">
        <v>2426</v>
      </c>
      <c r="C2437" s="33" t="s">
        <v>458</v>
      </c>
      <c r="D2437" s="9" t="str">
        <f t="shared" si="115"/>
        <v>405002405</v>
      </c>
      <c r="E2437" s="34">
        <v>40500</v>
      </c>
      <c r="F2437" s="34">
        <v>2405</v>
      </c>
      <c r="G2437" s="9" t="str">
        <f>VLOOKUP(B2437,'[1]Business Unit Lookup'!A:B,2,FALSE)</f>
        <v>Virginia Racing Commission</v>
      </c>
      <c r="H2437" s="33" t="str">
        <f>VLOOKUP(C2437,'[1]Fund Lookup'!B:C,2,FALSE)</f>
        <v>VRC Special Revenue Fund</v>
      </c>
      <c r="I2437" s="35" t="s">
        <v>2236</v>
      </c>
      <c r="J2437" s="33" t="str">
        <f>VLOOKUP(I2437,'[1]Table B'!A:B,2,FALSE)</f>
        <v>General</v>
      </c>
      <c r="K2437" s="9" t="str">
        <f t="shared" si="116"/>
        <v>100-General</v>
      </c>
      <c r="L2437" s="9" t="str">
        <f>IFERROR(VLOOKUP(A2437,'[1]VAC as of March 2024'!A:K,11,FALSE),"No")</f>
        <v>No</v>
      </c>
      <c r="M2437" s="9" t="s">
        <v>2240</v>
      </c>
      <c r="O2437" s="33" t="s">
        <v>2</v>
      </c>
      <c r="P2437" s="33" t="s">
        <v>6089</v>
      </c>
      <c r="Q2437" s="2" t="str">
        <f>VLOOKUP(P2437,'[1]Table E'!A:C,3,FALSE)</f>
        <v>Economic and Technological development</v>
      </c>
    </row>
    <row r="2438" spans="1:17" x14ac:dyDescent="0.25">
      <c r="A2438" s="33" t="str">
        <f t="shared" si="114"/>
        <v>4050007020</v>
      </c>
      <c r="B2438" s="33" t="s">
        <v>2426</v>
      </c>
      <c r="C2438" s="33" t="s">
        <v>1152</v>
      </c>
      <c r="D2438" s="9" t="str">
        <f t="shared" si="115"/>
        <v>405007020</v>
      </c>
      <c r="E2438" s="34">
        <v>40500</v>
      </c>
      <c r="F2438" s="34">
        <v>7020</v>
      </c>
      <c r="G2438" s="9" t="str">
        <f>VLOOKUP(B2438,'[1]Business Unit Lookup'!A:B,2,FALSE)</f>
        <v>Virginia Racing Commission</v>
      </c>
      <c r="H2438" s="33" t="str">
        <f>VLOOKUP(C2438,'[1]Fund Lookup'!B:C,2,FALSE)</f>
        <v>Literary Fund</v>
      </c>
      <c r="I2438" s="35" t="s">
        <v>2283</v>
      </c>
      <c r="J2438" s="33" t="str">
        <f>VLOOKUP(I2438,'[1]Table B'!A:B,2,FALSE)</f>
        <v>Special Revenue-Literary</v>
      </c>
      <c r="K2438" s="9" t="str">
        <f t="shared" si="116"/>
        <v>125-Special Revenue-Literary</v>
      </c>
      <c r="L2438" s="9" t="str">
        <f>IFERROR(VLOOKUP(A2438,'[1]VAC as of March 2024'!A:K,11,FALSE),"No")</f>
        <v>No</v>
      </c>
      <c r="M2438" s="9" t="s">
        <v>2248</v>
      </c>
      <c r="O2438" s="33" t="s">
        <v>2248</v>
      </c>
      <c r="P2438" s="33" t="s">
        <v>6090</v>
      </c>
      <c r="Q2438" s="2" t="str">
        <f>VLOOKUP(P2438,'[1]Table E'!A:C,3,FALSE)</f>
        <v>Literary Fund</v>
      </c>
    </row>
    <row r="2439" spans="1:17" x14ac:dyDescent="0.25">
      <c r="A2439" s="33" t="str">
        <f t="shared" si="114"/>
        <v>4050007405</v>
      </c>
      <c r="B2439" s="33" t="s">
        <v>2426</v>
      </c>
      <c r="C2439" s="33" t="s">
        <v>1406</v>
      </c>
      <c r="D2439" s="9" t="str">
        <f t="shared" si="115"/>
        <v>405007405</v>
      </c>
      <c r="E2439" s="34">
        <v>40500</v>
      </c>
      <c r="F2439" s="34">
        <v>7405</v>
      </c>
      <c r="G2439" s="9" t="str">
        <f>VLOOKUP(B2439,'[1]Business Unit Lookup'!A:B,2,FALSE)</f>
        <v>Virginia Racing Commission</v>
      </c>
      <c r="H2439" s="33" t="str">
        <f>VLOOKUP(C2439,'[1]Fund Lookup'!B:C,2,FALSE)</f>
        <v>VRC Escrow Fund</v>
      </c>
      <c r="I2439" s="35" t="s">
        <v>2239</v>
      </c>
      <c r="J2439" s="33" t="str">
        <f>VLOOKUP(I2439,'[1]Table B'!A:B,2,FALSE)</f>
        <v>Special Revenue-Other</v>
      </c>
      <c r="K2439" s="9" t="str">
        <f t="shared" si="116"/>
        <v>105-Special Revenue-Other</v>
      </c>
      <c r="L2439" s="9" t="str">
        <f>IFERROR(VLOOKUP(A2439,'[1]VAC as of March 2024'!A:K,11,FALSE),"No")</f>
        <v>No</v>
      </c>
      <c r="M2439" s="9" t="s">
        <v>2248</v>
      </c>
      <c r="O2439" s="33" t="s">
        <v>2248</v>
      </c>
      <c r="P2439" s="33" t="s">
        <v>6144</v>
      </c>
      <c r="Q2439" s="2" t="str">
        <f>VLOOKUP(P2439,'[1]Table E'!A:C,3,FALSE)</f>
        <v>Regulatory oversight</v>
      </c>
    </row>
    <row r="2440" spans="1:17" x14ac:dyDescent="0.25">
      <c r="A2440" s="33" t="str">
        <f t="shared" si="114"/>
        <v>4050015000</v>
      </c>
      <c r="B2440" s="33" t="s">
        <v>2426</v>
      </c>
      <c r="C2440" s="33" t="s">
        <v>2222</v>
      </c>
      <c r="D2440" s="9" t="str">
        <f t="shared" si="115"/>
        <v>4050015000</v>
      </c>
      <c r="E2440" s="34">
        <v>40500</v>
      </c>
      <c r="F2440" s="34">
        <v>15000</v>
      </c>
      <c r="G2440" s="9" t="str">
        <f>VLOOKUP(B2440,'[1]Business Unit Lookup'!A:B,2,FALSE)</f>
        <v>Virginia Racing Commission</v>
      </c>
      <c r="H2440" s="33" t="str">
        <f>VLOOKUP(C2440,'[1]Fund Lookup'!B:C,2,FALSE)</f>
        <v>General Fixed Asset Acct Group</v>
      </c>
      <c r="I2440" s="35" t="s">
        <v>2242</v>
      </c>
      <c r="J2440" s="33" t="str">
        <f>VLOOKUP(I2440,'[1]Table B'!A:B,2,FALSE)</f>
        <v>Fixed Assets, Fund 1500</v>
      </c>
      <c r="K2440" s="9" t="str">
        <f t="shared" si="116"/>
        <v>610-Fixed Assets, Fund 1500</v>
      </c>
      <c r="L2440" s="9" t="str">
        <f>IFERROR(VLOOKUP(A2440,'[1]VAC as of March 2024'!A:K,11,FALSE),"No")</f>
        <v>No</v>
      </c>
      <c r="M2440" s="9" t="s">
        <v>4</v>
      </c>
      <c r="Q2440" s="2"/>
    </row>
    <row r="2441" spans="1:17" x14ac:dyDescent="0.25">
      <c r="A2441" s="33" t="str">
        <f t="shared" si="114"/>
        <v>4070001000</v>
      </c>
      <c r="B2441" s="33" t="s">
        <v>2427</v>
      </c>
      <c r="C2441" s="33" t="s">
        <v>1</v>
      </c>
      <c r="D2441" s="9" t="str">
        <f t="shared" si="115"/>
        <v>407001000</v>
      </c>
      <c r="E2441" s="34">
        <v>40700</v>
      </c>
      <c r="F2441" s="34">
        <v>1000</v>
      </c>
      <c r="G2441" s="9" t="str">
        <f>VLOOKUP(B2441,'[1]Business Unit Lookup'!A:B,2,FALSE)</f>
        <v>Virginia Port Authority</v>
      </c>
      <c r="H2441" s="33" t="str">
        <f>VLOOKUP(C2441,'[1]Fund Lookup'!B:C,2,FALSE)</f>
        <v>General Fund</v>
      </c>
      <c r="I2441" s="35" t="s">
        <v>2236</v>
      </c>
      <c r="J2441" s="33" t="str">
        <f>VLOOKUP(I2441,'[1]Table B'!A:B,2,FALSE)</f>
        <v>General</v>
      </c>
      <c r="K2441" s="9" t="str">
        <f t="shared" si="116"/>
        <v>100-General</v>
      </c>
      <c r="L2441" s="9" t="str">
        <f>IFERROR(VLOOKUP(A2441,'[1]VAC as of March 2024'!A:K,11,FALSE),"No")</f>
        <v>No</v>
      </c>
      <c r="M2441" s="9" t="s">
        <v>2237</v>
      </c>
      <c r="O2441" s="33" t="s">
        <v>2240</v>
      </c>
      <c r="P2441" s="33" t="s">
        <v>6061</v>
      </c>
      <c r="Q2441" s="2" t="str">
        <f>VLOOKUP(P2441,'[1]Table E'!A:C,3,FALSE)</f>
        <v>Unassigned</v>
      </c>
    </row>
    <row r="2442" spans="1:17" x14ac:dyDescent="0.25">
      <c r="A2442" s="33" t="str">
        <f t="shared" si="114"/>
        <v>4070002407</v>
      </c>
      <c r="B2442" s="33" t="s">
        <v>2427</v>
      </c>
      <c r="C2442" s="33" t="s">
        <v>461</v>
      </c>
      <c r="D2442" s="9" t="str">
        <f t="shared" si="115"/>
        <v>407002407</v>
      </c>
      <c r="E2442" s="34">
        <v>40700</v>
      </c>
      <c r="F2442" s="34">
        <v>2407</v>
      </c>
      <c r="G2442" s="9" t="str">
        <f>VLOOKUP(B2442,'[1]Business Unit Lookup'!A:B,2,FALSE)</f>
        <v>Virginia Port Authority</v>
      </c>
      <c r="H2442" s="33" t="str">
        <f>VLOOKUP(C2442,'[1]Fund Lookup'!B:C,2,FALSE)</f>
        <v>VPA Special Revenue Fund</v>
      </c>
      <c r="I2442" s="35" t="s">
        <v>2428</v>
      </c>
      <c r="J2442" s="33" t="str">
        <f>VLOOKUP(I2442,'[1]Table B'!A:B,2,FALSE)</f>
        <v>Component Unit-September Entity</v>
      </c>
      <c r="K2442" s="9" t="str">
        <f t="shared" si="116"/>
        <v>550-Component Unit-September Entity</v>
      </c>
      <c r="L2442" s="9" t="str">
        <f>IFERROR(VLOOKUP(A2442,'[1]VAC as of March 2024'!A:K,11,FALSE),"No")</f>
        <v>No</v>
      </c>
      <c r="M2442" s="9" t="s">
        <v>2240</v>
      </c>
      <c r="Q2442" s="2"/>
    </row>
    <row r="2443" spans="1:17" x14ac:dyDescent="0.25">
      <c r="A2443" s="33" t="str">
        <f t="shared" si="114"/>
        <v>4070004711</v>
      </c>
      <c r="B2443" s="33" t="s">
        <v>2427</v>
      </c>
      <c r="C2443" s="33" t="s">
        <v>990</v>
      </c>
      <c r="D2443" s="9" t="str">
        <f t="shared" si="115"/>
        <v>407004711</v>
      </c>
      <c r="E2443" s="34">
        <v>40700</v>
      </c>
      <c r="F2443" s="34">
        <v>4711</v>
      </c>
      <c r="G2443" s="9" t="str">
        <f>VLOOKUP(B2443,'[1]Business Unit Lookup'!A:B,2,FALSE)</f>
        <v>Virginia Port Authority</v>
      </c>
      <c r="H2443" s="33" t="str">
        <f>VLOOKUP(C2443,'[1]Fund Lookup'!B:C,2,FALSE)</f>
        <v>Transportation Trust Fund-VPA</v>
      </c>
      <c r="I2443" s="35" t="s">
        <v>2428</v>
      </c>
      <c r="J2443" s="33" t="str">
        <f>VLOOKUP(I2443,'[1]Table B'!A:B,2,FALSE)</f>
        <v>Component Unit-September Entity</v>
      </c>
      <c r="K2443" s="9" t="str">
        <f t="shared" si="116"/>
        <v>550-Component Unit-September Entity</v>
      </c>
      <c r="L2443" s="9" t="str">
        <f>IFERROR(VLOOKUP(A2443,'[1]VAC as of March 2024'!A:K,11,FALSE),"No")</f>
        <v>No</v>
      </c>
      <c r="M2443" s="9" t="s">
        <v>2248</v>
      </c>
      <c r="Q2443" s="2"/>
    </row>
    <row r="2444" spans="1:17" x14ac:dyDescent="0.25">
      <c r="A2444" s="33" t="str">
        <f t="shared" si="114"/>
        <v>4070004740</v>
      </c>
      <c r="B2444" s="33" t="s">
        <v>2427</v>
      </c>
      <c r="C2444" s="33" t="s">
        <v>998</v>
      </c>
      <c r="D2444" s="9" t="str">
        <f t="shared" si="115"/>
        <v>407004740</v>
      </c>
      <c r="E2444" s="34">
        <v>40700</v>
      </c>
      <c r="F2444" s="34">
        <v>4740</v>
      </c>
      <c r="G2444" s="9" t="str">
        <f>VLOOKUP(B2444,'[1]Business Unit Lookup'!A:B,2,FALSE)</f>
        <v>Virginia Port Authority</v>
      </c>
      <c r="H2444" s="33" t="str">
        <f>VLOOKUP(C2444,'[1]Fund Lookup'!B:C,2,FALSE)</f>
        <v>Commonwealth Port Fund</v>
      </c>
      <c r="I2444" s="35" t="s">
        <v>2428</v>
      </c>
      <c r="J2444" s="33" t="str">
        <f>VLOOKUP(I2444,'[1]Table B'!A:B,2,FALSE)</f>
        <v>Component Unit-September Entity</v>
      </c>
      <c r="K2444" s="9" t="str">
        <f t="shared" si="116"/>
        <v>550-Component Unit-September Entity</v>
      </c>
      <c r="L2444" s="9" t="str">
        <f>IFERROR(VLOOKUP(A2444,'[1]VAC as of March 2024'!A:K,11,FALSE),"No")</f>
        <v>No</v>
      </c>
      <c r="M2444" s="9" t="s">
        <v>2248</v>
      </c>
      <c r="Q2444" s="2"/>
    </row>
    <row r="2445" spans="1:17" x14ac:dyDescent="0.25">
      <c r="A2445" s="33" t="str">
        <f t="shared" si="114"/>
        <v>4070004820</v>
      </c>
      <c r="B2445" s="40" t="s">
        <v>2427</v>
      </c>
      <c r="C2445" s="36" t="s">
        <v>6145</v>
      </c>
      <c r="D2445" s="9" t="str">
        <f t="shared" si="115"/>
        <v>407004820</v>
      </c>
      <c r="E2445" s="41">
        <v>40700</v>
      </c>
      <c r="F2445" s="37">
        <v>4820</v>
      </c>
      <c r="G2445" s="9" t="str">
        <f>VLOOKUP(B2445,'[1]Business Unit Lookup'!A:B,2,FALSE)</f>
        <v>Virginia Port Authority</v>
      </c>
      <c r="H2445" s="33" t="str">
        <f>VLOOKUP(C2445,'[1]Fund Lookup'!B:C,2,FALSE)</f>
        <v>Port Opportunity Fund</v>
      </c>
      <c r="I2445" s="35" t="s">
        <v>2428</v>
      </c>
      <c r="J2445" s="33" t="str">
        <f>VLOOKUP(I2445,'[1]Table B'!A:B,2,FALSE)</f>
        <v>Component Unit-September Entity</v>
      </c>
      <c r="K2445" s="9" t="str">
        <f t="shared" si="116"/>
        <v>550-Component Unit-September Entity</v>
      </c>
      <c r="L2445" s="9" t="str">
        <f>IFERROR(VLOOKUP(A2445,'[1]VAC as of March 2024'!A:K,11,FALSE),"No")</f>
        <v>No</v>
      </c>
      <c r="M2445" s="38" t="s">
        <v>2248</v>
      </c>
      <c r="O2445" s="38"/>
      <c r="P2445" s="38"/>
      <c r="Q2445" s="2"/>
    </row>
    <row r="2446" spans="1:17" x14ac:dyDescent="0.25">
      <c r="A2446" s="33" t="str">
        <f t="shared" si="114"/>
        <v>4070008150</v>
      </c>
      <c r="B2446" s="33" t="s">
        <v>2427</v>
      </c>
      <c r="C2446" s="33" t="s">
        <v>1618</v>
      </c>
      <c r="D2446" s="9" t="str">
        <f t="shared" si="115"/>
        <v>407008150</v>
      </c>
      <c r="E2446" s="34">
        <v>40700</v>
      </c>
      <c r="F2446" s="34">
        <v>8150</v>
      </c>
      <c r="G2446" s="9" t="str">
        <f>VLOOKUP(B2446,'[1]Business Unit Lookup'!A:B,2,FALSE)</f>
        <v>Virginia Port Authority</v>
      </c>
      <c r="H2446" s="33" t="str">
        <f>VLOOKUP(C2446,'[1]Fund Lookup'!B:C,2,FALSE)</f>
        <v>9(D) Rev Bonds-Construction</v>
      </c>
      <c r="I2446" s="35" t="s">
        <v>2307</v>
      </c>
      <c r="J2446" s="33" t="str">
        <f>VLOOKUP(I2446,'[1]Table B'!A:B,2,FALSE)</f>
        <v>CU-HE-Non-specific Activity</v>
      </c>
      <c r="K2446" s="9" t="str">
        <f t="shared" si="116"/>
        <v>500-CU-HE-Non-specific Activity</v>
      </c>
      <c r="L2446" s="9" t="str">
        <f>IFERROR(VLOOKUP(A2446,'[1]VAC as of March 2024'!A:K,11,FALSE),"No")</f>
        <v>Yes</v>
      </c>
      <c r="M2446" s="9" t="s">
        <v>2248</v>
      </c>
      <c r="Q2446" s="2"/>
    </row>
    <row r="2447" spans="1:17" x14ac:dyDescent="0.25">
      <c r="A2447" s="33" t="str">
        <f t="shared" si="114"/>
        <v>4070008200</v>
      </c>
      <c r="B2447" s="33" t="s">
        <v>2427</v>
      </c>
      <c r="C2447" s="33" t="s">
        <v>1628</v>
      </c>
      <c r="D2447" s="9" t="str">
        <f t="shared" si="115"/>
        <v>407008200</v>
      </c>
      <c r="E2447" s="34">
        <v>40700</v>
      </c>
      <c r="F2447" s="34">
        <v>8200</v>
      </c>
      <c r="G2447" s="9" t="str">
        <f>VLOOKUP(B2447,'[1]Business Unit Lookup'!A:B,2,FALSE)</f>
        <v>Virginia Port Authority</v>
      </c>
      <c r="H2447" s="33" t="str">
        <f>VLOOKUP(C2447,'[1]Fund Lookup'!B:C,2,FALSE)</f>
        <v>VPBA Projects</v>
      </c>
      <c r="I2447" s="35" t="s">
        <v>2265</v>
      </c>
      <c r="J2447" s="33" t="str">
        <f>VLOOKUP(I2447,'[1]Table B'!A:B,2,FALSE)</f>
        <v>Capital Projects, F/S Exclusions</v>
      </c>
      <c r="K2447" s="9" t="str">
        <f t="shared" si="116"/>
        <v>156-Capital Projects, F/S Exclusions</v>
      </c>
      <c r="L2447" s="9" t="str">
        <f>IFERROR(VLOOKUP(A2447,'[1]VAC as of March 2024'!A:K,11,FALSE),"No")</f>
        <v>No</v>
      </c>
      <c r="M2447" s="9" t="s">
        <v>2248</v>
      </c>
      <c r="O2447" s="33" t="s">
        <v>2248</v>
      </c>
      <c r="P2447" s="33" t="s">
        <v>6078</v>
      </c>
      <c r="Q2447" s="2" t="str">
        <f>VLOOKUP(P2447,'[1]Table E'!A:C,3,FALSE)</f>
        <v>Capital Projects</v>
      </c>
    </row>
    <row r="2448" spans="1:17" x14ac:dyDescent="0.25">
      <c r="A2448" s="33" t="str">
        <f t="shared" si="114"/>
        <v>4070009210</v>
      </c>
      <c r="B2448" s="33" t="s">
        <v>2427</v>
      </c>
      <c r="C2448" s="33" t="s">
        <v>5415</v>
      </c>
      <c r="D2448" s="9" t="str">
        <f t="shared" si="115"/>
        <v>407009210</v>
      </c>
      <c r="E2448" s="34">
        <v>40700</v>
      </c>
      <c r="F2448" s="34">
        <v>9210</v>
      </c>
      <c r="G2448" s="9" t="str">
        <f>VLOOKUP(B2448,'[1]Business Unit Lookup'!A:B,2,FALSE)</f>
        <v>Virginia Port Authority</v>
      </c>
      <c r="H2448" s="33" t="str">
        <f>VLOOKUP(C2448,'[1]Fund Lookup'!B:C,2,FALSE)</f>
        <v>VA Waterway Maintenance Fund</v>
      </c>
      <c r="I2448" s="35" t="s">
        <v>2428</v>
      </c>
      <c r="J2448" s="33" t="str">
        <f>VLOOKUP(I2448,'[1]Table B'!A:B,2,FALSE)</f>
        <v>Component Unit-September Entity</v>
      </c>
      <c r="K2448" s="9" t="str">
        <f t="shared" si="116"/>
        <v>550-Component Unit-September Entity</v>
      </c>
      <c r="L2448" s="9" t="str">
        <f>IFERROR(VLOOKUP(A2448,'[1]VAC as of March 2024'!A:K,11,FALSE),"No")</f>
        <v>No</v>
      </c>
      <c r="M2448" s="9" t="s">
        <v>2240</v>
      </c>
      <c r="Q2448" s="2"/>
    </row>
    <row r="2449" spans="1:17" x14ac:dyDescent="0.25">
      <c r="A2449" s="33" t="str">
        <f t="shared" si="114"/>
        <v>4070009471</v>
      </c>
      <c r="B2449" s="33" t="s">
        <v>2427</v>
      </c>
      <c r="C2449" s="33" t="s">
        <v>2042</v>
      </c>
      <c r="D2449" s="9" t="str">
        <f t="shared" si="115"/>
        <v>407009471</v>
      </c>
      <c r="E2449" s="34">
        <v>40700</v>
      </c>
      <c r="F2449" s="34">
        <v>9471</v>
      </c>
      <c r="G2449" s="9" t="str">
        <f>VLOOKUP(B2449,'[1]Business Unit Lookup'!A:B,2,FALSE)</f>
        <v>Virginia Port Authority</v>
      </c>
      <c r="H2449" s="33" t="str">
        <f>VLOOKUP(C2449,'[1]Fund Lookup'!B:C,2,FALSE)</f>
        <v>Econ &amp; Infrastruc Dev Grant Fd</v>
      </c>
      <c r="I2449" s="35" t="s">
        <v>2428</v>
      </c>
      <c r="J2449" s="33" t="str">
        <f>VLOOKUP(I2449,'[1]Table B'!A:B,2,FALSE)</f>
        <v>Component Unit-September Entity</v>
      </c>
      <c r="K2449" s="9" t="str">
        <f t="shared" si="116"/>
        <v>550-Component Unit-September Entity</v>
      </c>
      <c r="L2449" s="9" t="str">
        <f>IFERROR(VLOOKUP(A2449,'[1]VAC as of March 2024'!A:K,11,FALSE),"No")</f>
        <v>No</v>
      </c>
      <c r="M2449" s="9" t="s">
        <v>2240</v>
      </c>
      <c r="Q2449" s="2"/>
    </row>
    <row r="2450" spans="1:17" x14ac:dyDescent="0.25">
      <c r="A2450" s="33" t="str">
        <f t="shared" si="114"/>
        <v>4070010006</v>
      </c>
      <c r="B2450" s="33" t="s">
        <v>2427</v>
      </c>
      <c r="C2450" s="33" t="s">
        <v>2172</v>
      </c>
      <c r="D2450" s="9" t="str">
        <f t="shared" si="115"/>
        <v>4070010006</v>
      </c>
      <c r="E2450" s="34">
        <v>40700</v>
      </c>
      <c r="F2450" s="34">
        <v>10006</v>
      </c>
      <c r="G2450" s="9" t="str">
        <f>VLOOKUP(B2450,'[1]Business Unit Lookup'!A:B,2,FALSE)</f>
        <v>Virginia Port Authority</v>
      </c>
      <c r="H2450" s="33" t="str">
        <f>VLOOKUP(C2450,'[1]Fund Lookup'!B:C,2,FALSE)</f>
        <v>Federal Trust - VPA</v>
      </c>
      <c r="I2450" s="35" t="s">
        <v>2428</v>
      </c>
      <c r="J2450" s="33" t="str">
        <f>VLOOKUP(I2450,'[1]Table B'!A:B,2,FALSE)</f>
        <v>Component Unit-September Entity</v>
      </c>
      <c r="K2450" s="9" t="str">
        <f t="shared" si="116"/>
        <v>550-Component Unit-September Entity</v>
      </c>
      <c r="L2450" s="9" t="str">
        <f>IFERROR(VLOOKUP(A2450,'[1]VAC as of March 2024'!A:K,11,FALSE),"No")</f>
        <v>No</v>
      </c>
      <c r="M2450" s="9" t="s">
        <v>2248</v>
      </c>
      <c r="Q2450" s="2"/>
    </row>
    <row r="2451" spans="1:17" x14ac:dyDescent="0.25">
      <c r="A2451" s="33" t="str">
        <f t="shared" si="114"/>
        <v>4070010710</v>
      </c>
      <c r="B2451" s="33" t="s">
        <v>2427</v>
      </c>
      <c r="C2451" s="33" t="s">
        <v>6080</v>
      </c>
      <c r="D2451" s="9" t="str">
        <f t="shared" si="115"/>
        <v>4070010710</v>
      </c>
      <c r="E2451" s="34">
        <v>40700</v>
      </c>
      <c r="F2451" s="34">
        <v>10710</v>
      </c>
      <c r="G2451" s="9" t="str">
        <f>VLOOKUP(B2451,'[1]Business Unit Lookup'!A:B,2,FALSE)</f>
        <v>Virginia Port Authority</v>
      </c>
      <c r="H2451" s="33" t="str">
        <f>VLOOKUP(C2451,'[1]Fund Lookup'!B:C,2,FALSE)</f>
        <v>FEMA - State Agy - COVID-19</v>
      </c>
      <c r="I2451" s="35" t="s">
        <v>2252</v>
      </c>
      <c r="J2451" s="33" t="str">
        <f>VLOOKUP(I2451,'[1]Table B'!A:B,2,FALSE)</f>
        <v>Special Revenue-Federal</v>
      </c>
      <c r="K2451" s="9" t="str">
        <f t="shared" si="116"/>
        <v>120-Special Revenue-Federal</v>
      </c>
      <c r="L2451" s="9" t="str">
        <f>IFERROR(VLOOKUP(A2451,'[1]VAC as of March 2024'!A:K,11,FALSE),"No")</f>
        <v>Yes</v>
      </c>
      <c r="M2451" s="9" t="s">
        <v>5493</v>
      </c>
      <c r="O2451" s="33" t="s">
        <v>2240</v>
      </c>
      <c r="P2451" s="33" t="s">
        <v>6113</v>
      </c>
      <c r="Q2451" s="2" t="str">
        <f>VLOOKUP(P2451,'[1]Table E'!A:C,3,FALSE)</f>
        <v>Various ACFR Class</v>
      </c>
    </row>
    <row r="2452" spans="1:17" x14ac:dyDescent="0.25">
      <c r="A2452" s="33" t="str">
        <f t="shared" si="114"/>
        <v>4070015001</v>
      </c>
      <c r="B2452" s="33" t="s">
        <v>2427</v>
      </c>
      <c r="C2452" s="33" t="s">
        <v>2225</v>
      </c>
      <c r="D2452" s="9" t="str">
        <f t="shared" si="115"/>
        <v>4070015001</v>
      </c>
      <c r="E2452" s="34">
        <v>40700</v>
      </c>
      <c r="F2452" s="34">
        <v>15001</v>
      </c>
      <c r="G2452" s="9" t="str">
        <f>VLOOKUP(B2452,'[1]Business Unit Lookup'!A:B,2,FALSE)</f>
        <v>Virginia Port Authority</v>
      </c>
      <c r="H2452" s="33" t="str">
        <f>VLOOKUP(C2452,'[1]Fund Lookup'!B:C,2,FALSE)</f>
        <v>Fixed Assets - VPA</v>
      </c>
      <c r="I2452" s="35" t="s">
        <v>2428</v>
      </c>
      <c r="J2452" s="33" t="str">
        <f>VLOOKUP(I2452,'[1]Table B'!A:B,2,FALSE)</f>
        <v>Component Unit-September Entity</v>
      </c>
      <c r="K2452" s="9" t="str">
        <f t="shared" si="116"/>
        <v>550-Component Unit-September Entity</v>
      </c>
      <c r="L2452" s="9" t="str">
        <f>IFERROR(VLOOKUP(A2452,'[1]VAC as of March 2024'!A:K,11,FALSE),"No")</f>
        <v>No</v>
      </c>
      <c r="M2452" s="9" t="s">
        <v>4</v>
      </c>
      <c r="Q2452" s="2"/>
    </row>
    <row r="2453" spans="1:17" x14ac:dyDescent="0.25">
      <c r="A2453" s="33" t="str">
        <f t="shared" si="114"/>
        <v>4090001000</v>
      </c>
      <c r="B2453" s="33" t="s">
        <v>2429</v>
      </c>
      <c r="C2453" s="33" t="s">
        <v>1</v>
      </c>
      <c r="D2453" s="9" t="str">
        <f t="shared" si="115"/>
        <v>409001000</v>
      </c>
      <c r="E2453" s="34">
        <v>40900</v>
      </c>
      <c r="F2453" s="34">
        <v>1000</v>
      </c>
      <c r="G2453" s="9" t="str">
        <f>VLOOKUP(B2453,'[1]Business Unit Lookup'!A:B,2,FALSE)</f>
        <v>Department of Energy</v>
      </c>
      <c r="H2453" s="33" t="str">
        <f>VLOOKUP(C2453,'[1]Fund Lookup'!B:C,2,FALSE)</f>
        <v>General Fund</v>
      </c>
      <c r="I2453" s="35" t="s">
        <v>2236</v>
      </c>
      <c r="J2453" s="33" t="str">
        <f>VLOOKUP(I2453,'[1]Table B'!A:B,2,FALSE)</f>
        <v>General</v>
      </c>
      <c r="K2453" s="9" t="str">
        <f t="shared" si="116"/>
        <v>100-General</v>
      </c>
      <c r="L2453" s="9" t="str">
        <f>IFERROR(VLOOKUP(A2453,'[1]VAC as of March 2024'!A:K,11,FALSE),"No")</f>
        <v>No</v>
      </c>
      <c r="M2453" s="9" t="s">
        <v>2237</v>
      </c>
      <c r="O2453" s="33" t="s">
        <v>2240</v>
      </c>
      <c r="P2453" s="33" t="s">
        <v>6061</v>
      </c>
      <c r="Q2453" s="2" t="str">
        <f>VLOOKUP(P2453,'[1]Table E'!A:C,3,FALSE)</f>
        <v>Unassigned</v>
      </c>
    </row>
    <row r="2454" spans="1:17" x14ac:dyDescent="0.25">
      <c r="A2454" s="33" t="str">
        <f t="shared" si="114"/>
        <v>4090002027</v>
      </c>
      <c r="B2454" s="41" t="s">
        <v>2429</v>
      </c>
      <c r="C2454" s="36" t="s">
        <v>8440</v>
      </c>
      <c r="D2454" s="9" t="str">
        <f t="shared" si="115"/>
        <v>409002027</v>
      </c>
      <c r="E2454" s="35">
        <v>40900</v>
      </c>
      <c r="F2454" s="37">
        <v>2027</v>
      </c>
      <c r="G2454" s="9" t="str">
        <f>VLOOKUP(B2454,'[1]Business Unit Lookup'!A:B,2,FALSE)</f>
        <v>Department of Energy</v>
      </c>
      <c r="H2454" s="33" t="str">
        <f>VLOOKUP(C2454,'[1]Fund Lookup'!B:C,2,FALSE)</f>
        <v>2021 Triennial Review</v>
      </c>
      <c r="I2454" s="35" t="s">
        <v>2239</v>
      </c>
      <c r="J2454" s="33" t="str">
        <f>VLOOKUP(I2454,'[1]Table B'!A:B,2,FALSE)</f>
        <v>Special Revenue-Other</v>
      </c>
      <c r="K2454" s="9" t="str">
        <f t="shared" si="116"/>
        <v>105-Special Revenue-Other</v>
      </c>
      <c r="L2454" s="9" t="str">
        <f>IFERROR(VLOOKUP(A2454,'[1]VAC as of March 2024'!A:K,11,FALSE),"No")</f>
        <v>No</v>
      </c>
      <c r="M2454" s="38" t="s">
        <v>2248</v>
      </c>
      <c r="O2454" s="38" t="s">
        <v>2241</v>
      </c>
      <c r="P2454" s="36" t="s">
        <v>6100</v>
      </c>
      <c r="Q2454" s="2" t="str">
        <f>VLOOKUP(P2454,'[1]Table E'!A:C,3,FALSE)</f>
        <v>Environmental Quality and Natural Resource Preservation</v>
      </c>
    </row>
    <row r="2455" spans="1:17" x14ac:dyDescent="0.25">
      <c r="A2455" s="33" t="str">
        <f t="shared" si="114"/>
        <v>4090002062</v>
      </c>
      <c r="B2455" s="33" t="s">
        <v>2429</v>
      </c>
      <c r="C2455" s="33" t="s">
        <v>93</v>
      </c>
      <c r="D2455" s="9" t="str">
        <f t="shared" si="115"/>
        <v>409002062</v>
      </c>
      <c r="E2455" s="34">
        <v>40900</v>
      </c>
      <c r="F2455" s="34">
        <v>2062</v>
      </c>
      <c r="G2455" s="9" t="str">
        <f>VLOOKUP(B2455,'[1]Business Unit Lookup'!A:B,2,FALSE)</f>
        <v>Department of Energy</v>
      </c>
      <c r="H2455" s="33" t="str">
        <f>VLOOKUP(C2455,'[1]Fund Lookup'!B:C,2,FALSE)</f>
        <v>Voluntary Solar Resource Dev</v>
      </c>
      <c r="I2455" s="35" t="s">
        <v>2239</v>
      </c>
      <c r="J2455" s="33" t="str">
        <f>VLOOKUP(I2455,'[1]Table B'!A:B,2,FALSE)</f>
        <v>Special Revenue-Other</v>
      </c>
      <c r="K2455" s="9" t="str">
        <f t="shared" si="116"/>
        <v>105-Special Revenue-Other</v>
      </c>
      <c r="L2455" s="9" t="str">
        <f>IFERROR(VLOOKUP(A2455,'[1]VAC as of March 2024'!A:K,11,FALSE),"No")</f>
        <v>No</v>
      </c>
      <c r="M2455" s="9" t="s">
        <v>2240</v>
      </c>
      <c r="O2455" s="33" t="s">
        <v>2248</v>
      </c>
      <c r="P2455" s="33" t="s">
        <v>6065</v>
      </c>
      <c r="Q2455" s="2" t="str">
        <f>VLOOKUP(P2455,'[1]Table E'!A:C,3,FALSE)</f>
        <v>Environmental Quality and Natural Resource Preservation</v>
      </c>
    </row>
    <row r="2456" spans="1:17" x14ac:dyDescent="0.25">
      <c r="A2456" s="33" t="str">
        <f t="shared" si="114"/>
        <v>4090002142</v>
      </c>
      <c r="B2456" s="33" t="s">
        <v>2429</v>
      </c>
      <c r="C2456" s="33" t="s">
        <v>187</v>
      </c>
      <c r="D2456" s="9" t="str">
        <f t="shared" si="115"/>
        <v>409002142</v>
      </c>
      <c r="E2456" s="34">
        <v>40900</v>
      </c>
      <c r="F2456" s="34">
        <v>2142</v>
      </c>
      <c r="G2456" s="9" t="str">
        <f>VLOOKUP(B2456,'[1]Business Unit Lookup'!A:B,2,FALSE)</f>
        <v>Department of Energy</v>
      </c>
      <c r="H2456" s="33" t="str">
        <f>VLOOKUP(C2456,'[1]Fund Lookup'!B:C,2,FALSE)</f>
        <v>Forfeited Bond Fund</v>
      </c>
      <c r="I2456" s="35" t="s">
        <v>2239</v>
      </c>
      <c r="J2456" s="33" t="str">
        <f>VLOOKUP(I2456,'[1]Table B'!A:B,2,FALSE)</f>
        <v>Special Revenue-Other</v>
      </c>
      <c r="K2456" s="9" t="str">
        <f t="shared" si="116"/>
        <v>105-Special Revenue-Other</v>
      </c>
      <c r="L2456" s="9" t="str">
        <f>IFERROR(VLOOKUP(A2456,'[1]VAC as of March 2024'!A:K,11,FALSE),"No")</f>
        <v>No</v>
      </c>
      <c r="M2456" s="9" t="s">
        <v>2240</v>
      </c>
      <c r="O2456" s="33" t="s">
        <v>2241</v>
      </c>
      <c r="P2456" s="33" t="s">
        <v>6100</v>
      </c>
      <c r="Q2456" s="2" t="str">
        <f>VLOOKUP(P2456,'[1]Table E'!A:C,3,FALSE)</f>
        <v>Environmental Quality and Natural Resource Preservation</v>
      </c>
    </row>
    <row r="2457" spans="1:17" x14ac:dyDescent="0.25">
      <c r="A2457" s="33" t="str">
        <f t="shared" si="114"/>
        <v>4090002183</v>
      </c>
      <c r="B2457" s="33" t="s">
        <v>2429</v>
      </c>
      <c r="C2457" s="33" t="s">
        <v>270</v>
      </c>
      <c r="D2457" s="9" t="str">
        <f t="shared" si="115"/>
        <v>409002183</v>
      </c>
      <c r="E2457" s="34">
        <v>40900</v>
      </c>
      <c r="F2457" s="34">
        <v>2183</v>
      </c>
      <c r="G2457" s="9" t="str">
        <f>VLOOKUP(B2457,'[1]Business Unit Lookup'!A:B,2,FALSE)</f>
        <v>Department of Energy</v>
      </c>
      <c r="H2457" s="33" t="str">
        <f>VLOOKUP(C2457,'[1]Fund Lookup'!B:C,2,FALSE)</f>
        <v>Permit Fees Fund</v>
      </c>
      <c r="I2457" s="35" t="s">
        <v>2239</v>
      </c>
      <c r="J2457" s="33" t="str">
        <f>VLOOKUP(I2457,'[1]Table B'!A:B,2,FALSE)</f>
        <v>Special Revenue-Other</v>
      </c>
      <c r="K2457" s="9" t="str">
        <f t="shared" si="116"/>
        <v>105-Special Revenue-Other</v>
      </c>
      <c r="L2457" s="9" t="str">
        <f>IFERROR(VLOOKUP(A2457,'[1]VAC as of March 2024'!A:K,11,FALSE),"No")</f>
        <v>No</v>
      </c>
      <c r="M2457" s="9" t="s">
        <v>2240</v>
      </c>
      <c r="O2457" s="33" t="s">
        <v>2241</v>
      </c>
      <c r="P2457" s="33" t="s">
        <v>6100</v>
      </c>
      <c r="Q2457" s="2" t="str">
        <f>VLOOKUP(P2457,'[1]Table E'!A:C,3,FALSE)</f>
        <v>Environmental Quality and Natural Resource Preservation</v>
      </c>
    </row>
    <row r="2458" spans="1:17" x14ac:dyDescent="0.25">
      <c r="A2458" s="33" t="str">
        <f t="shared" si="114"/>
        <v>4090002409</v>
      </c>
      <c r="B2458" s="33" t="s">
        <v>2429</v>
      </c>
      <c r="C2458" s="33" t="s">
        <v>464</v>
      </c>
      <c r="D2458" s="9" t="str">
        <f t="shared" si="115"/>
        <v>409002409</v>
      </c>
      <c r="E2458" s="34">
        <v>40900</v>
      </c>
      <c r="F2458" s="34">
        <v>2409</v>
      </c>
      <c r="G2458" s="9" t="str">
        <f>VLOOKUP(B2458,'[1]Business Unit Lookup'!A:B,2,FALSE)</f>
        <v>Department of Energy</v>
      </c>
      <c r="H2458" s="33" t="str">
        <f>VLOOKUP(C2458,'[1]Fund Lookup'!B:C,2,FALSE)</f>
        <v>DMME Special Revenue Fund</v>
      </c>
      <c r="I2458" s="35" t="s">
        <v>2236</v>
      </c>
      <c r="J2458" s="33" t="str">
        <f>VLOOKUP(I2458,'[1]Table B'!A:B,2,FALSE)</f>
        <v>General</v>
      </c>
      <c r="K2458" s="9" t="str">
        <f t="shared" si="116"/>
        <v>100-General</v>
      </c>
      <c r="L2458" s="9" t="str">
        <f>IFERROR(VLOOKUP(A2458,'[1]VAC as of March 2024'!A:K,11,FALSE),"No")</f>
        <v>No</v>
      </c>
      <c r="M2458" s="9" t="s">
        <v>2240</v>
      </c>
      <c r="O2458" s="33" t="s">
        <v>2</v>
      </c>
      <c r="P2458" s="33" t="s">
        <v>6103</v>
      </c>
      <c r="Q2458" s="2" t="str">
        <f>VLOOKUP(P2458,'[1]Table E'!A:C,3,FALSE)</f>
        <v>Environmental Quality and Natural Resource Preservation</v>
      </c>
    </row>
    <row r="2459" spans="1:17" x14ac:dyDescent="0.25">
      <c r="A2459" s="33" t="str">
        <f t="shared" si="114"/>
        <v>4090002470</v>
      </c>
      <c r="B2459" s="33" t="s">
        <v>2429</v>
      </c>
      <c r="C2459" s="33" t="s">
        <v>519</v>
      </c>
      <c r="D2459" s="9" t="str">
        <f t="shared" si="115"/>
        <v>409002470</v>
      </c>
      <c r="E2459" s="34">
        <v>40900</v>
      </c>
      <c r="F2459" s="34">
        <v>2470</v>
      </c>
      <c r="G2459" s="9" t="str">
        <f>VLOOKUP(B2459,'[1]Business Unit Lookup'!A:B,2,FALSE)</f>
        <v>Department of Energy</v>
      </c>
      <c r="H2459" s="33" t="str">
        <f>VLOOKUP(C2459,'[1]Fund Lookup'!B:C,2,FALSE)</f>
        <v>Mine Rescue Fund</v>
      </c>
      <c r="I2459" s="35" t="s">
        <v>2239</v>
      </c>
      <c r="J2459" s="33" t="str">
        <f>VLOOKUP(I2459,'[1]Table B'!A:B,2,FALSE)</f>
        <v>Special Revenue-Other</v>
      </c>
      <c r="K2459" s="9" t="str">
        <f t="shared" si="116"/>
        <v>105-Special Revenue-Other</v>
      </c>
      <c r="L2459" s="9" t="str">
        <f>IFERROR(VLOOKUP(A2459,'[1]VAC as of March 2024'!A:K,11,FALSE),"No")</f>
        <v>No</v>
      </c>
      <c r="M2459" s="9" t="s">
        <v>2240</v>
      </c>
      <c r="O2459" s="33" t="s">
        <v>2241</v>
      </c>
      <c r="P2459" s="33" t="s">
        <v>6100</v>
      </c>
      <c r="Q2459" s="2" t="str">
        <f>VLOOKUP(P2459,'[1]Table E'!A:C,3,FALSE)</f>
        <v>Environmental Quality and Natural Resource Preservation</v>
      </c>
    </row>
    <row r="2460" spans="1:17" x14ac:dyDescent="0.25">
      <c r="A2460" s="33" t="str">
        <f t="shared" si="114"/>
        <v>4090002700</v>
      </c>
      <c r="B2460" s="33" t="s">
        <v>2429</v>
      </c>
      <c r="C2460" s="33" t="s">
        <v>619</v>
      </c>
      <c r="D2460" s="9" t="str">
        <f t="shared" si="115"/>
        <v>409002700</v>
      </c>
      <c r="E2460" s="34">
        <v>40900</v>
      </c>
      <c r="F2460" s="34">
        <v>2700</v>
      </c>
      <c r="G2460" s="9" t="str">
        <f>VLOOKUP(B2460,'[1]Business Unit Lookup'!A:B,2,FALSE)</f>
        <v>Department of Energy</v>
      </c>
      <c r="H2460" s="33" t="str">
        <f>VLOOKUP(C2460,'[1]Fund Lookup'!B:C,2,FALSE)</f>
        <v>Parking</v>
      </c>
      <c r="I2460" s="35" t="s">
        <v>2239</v>
      </c>
      <c r="J2460" s="33" t="str">
        <f>VLOOKUP(I2460,'[1]Table B'!A:B,2,FALSE)</f>
        <v>Special Revenue-Other</v>
      </c>
      <c r="K2460" s="9" t="str">
        <f t="shared" si="116"/>
        <v>105-Special Revenue-Other</v>
      </c>
      <c r="L2460" s="9" t="str">
        <f>IFERROR(VLOOKUP(A2460,'[1]VAC as of March 2024'!A:K,11,FALSE),"No")</f>
        <v>No</v>
      </c>
      <c r="M2460" s="9" t="s">
        <v>2240</v>
      </c>
      <c r="O2460" s="33" t="s">
        <v>2241</v>
      </c>
      <c r="P2460" s="33" t="s">
        <v>6062</v>
      </c>
      <c r="Q2460" s="2" t="str">
        <f>VLOOKUP(P2460,'[1]Table E'!A:C,3,FALSE)</f>
        <v>Governmental Operations - Administrative Services</v>
      </c>
    </row>
    <row r="2461" spans="1:17" x14ac:dyDescent="0.25">
      <c r="A2461" s="33" t="str">
        <f t="shared" si="114"/>
        <v>4090002800</v>
      </c>
      <c r="B2461" s="33" t="s">
        <v>2429</v>
      </c>
      <c r="C2461" s="33" t="s">
        <v>683</v>
      </c>
      <c r="D2461" s="9" t="str">
        <f t="shared" si="115"/>
        <v>409002800</v>
      </c>
      <c r="E2461" s="34">
        <v>40900</v>
      </c>
      <c r="F2461" s="34">
        <v>2800</v>
      </c>
      <c r="G2461" s="9" t="str">
        <f>VLOOKUP(B2461,'[1]Business Unit Lookup'!A:B,2,FALSE)</f>
        <v>Department of Energy</v>
      </c>
      <c r="H2461" s="33" t="str">
        <f>VLOOKUP(C2461,'[1]Fund Lookup'!B:C,2,FALSE)</f>
        <v>Appropriated IDC Recoveries</v>
      </c>
      <c r="I2461" s="35" t="s">
        <v>2239</v>
      </c>
      <c r="J2461" s="33" t="str">
        <f>VLOOKUP(I2461,'[1]Table B'!A:B,2,FALSE)</f>
        <v>Special Revenue-Other</v>
      </c>
      <c r="K2461" s="9" t="str">
        <f t="shared" si="116"/>
        <v>105-Special Revenue-Other</v>
      </c>
      <c r="L2461" s="9" t="str">
        <f>IFERROR(VLOOKUP(A2461,'[1]VAC as of March 2024'!A:K,11,FALSE),"No")</f>
        <v>No</v>
      </c>
      <c r="M2461" s="9" t="s">
        <v>2240</v>
      </c>
      <c r="O2461" s="33" t="s">
        <v>2</v>
      </c>
      <c r="P2461" s="33" t="s">
        <v>6103</v>
      </c>
      <c r="Q2461" s="2" t="str">
        <f>VLOOKUP(P2461,'[1]Table E'!A:C,3,FALSE)</f>
        <v>Environmental Quality and Natural Resource Preservation</v>
      </c>
    </row>
    <row r="2462" spans="1:17" x14ac:dyDescent="0.25">
      <c r="A2462" s="33" t="str">
        <f t="shared" si="114"/>
        <v>4090002870</v>
      </c>
      <c r="B2462" s="33" t="s">
        <v>2429</v>
      </c>
      <c r="C2462" s="33" t="s">
        <v>716</v>
      </c>
      <c r="D2462" s="9" t="str">
        <f t="shared" si="115"/>
        <v>409002870</v>
      </c>
      <c r="E2462" s="34">
        <v>40900</v>
      </c>
      <c r="F2462" s="34">
        <v>2870</v>
      </c>
      <c r="G2462" s="9" t="str">
        <f>VLOOKUP(B2462,'[1]Business Unit Lookup'!A:B,2,FALSE)</f>
        <v>Department of Energy</v>
      </c>
      <c r="H2462" s="33" t="str">
        <f>VLOOKUP(C2462,'[1]Fund Lookup'!B:C,2,FALSE)</f>
        <v>Surp Suppy/Equip Sale-GF-NonHE</v>
      </c>
      <c r="I2462" s="35" t="s">
        <v>2236</v>
      </c>
      <c r="J2462" s="33" t="str">
        <f>VLOOKUP(I2462,'[1]Table B'!A:B,2,FALSE)</f>
        <v>General</v>
      </c>
      <c r="K2462" s="9" t="str">
        <f t="shared" si="116"/>
        <v>100-General</v>
      </c>
      <c r="L2462" s="9" t="str">
        <f>IFERROR(VLOOKUP(A2462,'[1]VAC as of March 2024'!A:K,11,FALSE),"No")</f>
        <v>No</v>
      </c>
      <c r="M2462" s="9" t="s">
        <v>2240</v>
      </c>
      <c r="O2462" s="33" t="s">
        <v>2</v>
      </c>
      <c r="P2462" s="33" t="s">
        <v>6103</v>
      </c>
      <c r="Q2462" s="2" t="str">
        <f>VLOOKUP(P2462,'[1]Table E'!A:C,3,FALSE)</f>
        <v>Environmental Quality and Natural Resource Preservation</v>
      </c>
    </row>
    <row r="2463" spans="1:17" x14ac:dyDescent="0.25">
      <c r="A2463" s="33" t="str">
        <f t="shared" si="114"/>
        <v>4090002880</v>
      </c>
      <c r="B2463" s="33" t="s">
        <v>2429</v>
      </c>
      <c r="C2463" s="33" t="s">
        <v>724</v>
      </c>
      <c r="D2463" s="9" t="str">
        <f t="shared" si="115"/>
        <v>409002880</v>
      </c>
      <c r="E2463" s="34">
        <v>40900</v>
      </c>
      <c r="F2463" s="34">
        <v>2880</v>
      </c>
      <c r="G2463" s="9" t="str">
        <f>VLOOKUP(B2463,'[1]Business Unit Lookup'!A:B,2,FALSE)</f>
        <v>Department of Energy</v>
      </c>
      <c r="H2463" s="33" t="str">
        <f>VLOOKUP(C2463,'[1]Fund Lookup'!B:C,2,FALSE)</f>
        <v>Surp Supply/Equip-NonGF-NonHE</v>
      </c>
      <c r="I2463" s="35" t="s">
        <v>2236</v>
      </c>
      <c r="J2463" s="33" t="str">
        <f>VLOOKUP(I2463,'[1]Table B'!A:B,2,FALSE)</f>
        <v>General</v>
      </c>
      <c r="K2463" s="9" t="str">
        <f t="shared" si="116"/>
        <v>100-General</v>
      </c>
      <c r="L2463" s="9" t="str">
        <f>IFERROR(VLOOKUP(A2463,'[1]VAC as of March 2024'!A:K,11,FALSE),"No")</f>
        <v>No</v>
      </c>
      <c r="M2463" s="9" t="s">
        <v>2240</v>
      </c>
      <c r="O2463" s="33" t="s">
        <v>2</v>
      </c>
      <c r="P2463" s="33" t="s">
        <v>6103</v>
      </c>
      <c r="Q2463" s="2" t="str">
        <f>VLOOKUP(P2463,'[1]Table E'!A:C,3,FALSE)</f>
        <v>Environmental Quality and Natural Resource Preservation</v>
      </c>
    </row>
    <row r="2464" spans="1:17" x14ac:dyDescent="0.25">
      <c r="A2464" s="33" t="str">
        <f t="shared" si="114"/>
        <v>4090007261</v>
      </c>
      <c r="B2464" s="33" t="s">
        <v>2429</v>
      </c>
      <c r="C2464" s="33" t="s">
        <v>1343</v>
      </c>
      <c r="D2464" s="9" t="str">
        <f t="shared" si="115"/>
        <v>409007261</v>
      </c>
      <c r="E2464" s="34">
        <v>40900</v>
      </c>
      <c r="F2464" s="34">
        <v>7261</v>
      </c>
      <c r="G2464" s="9" t="str">
        <f>VLOOKUP(B2464,'[1]Business Unit Lookup'!A:B,2,FALSE)</f>
        <v>Department of Energy</v>
      </c>
      <c r="H2464" s="33" t="str">
        <f>VLOOKUP(C2464,'[1]Fund Lookup'!B:C,2,FALSE)</f>
        <v>Abandoned Mined Land Spec Trst</v>
      </c>
      <c r="I2464" s="35" t="s">
        <v>2239</v>
      </c>
      <c r="J2464" s="33" t="str">
        <f>VLOOKUP(I2464,'[1]Table B'!A:B,2,FALSE)</f>
        <v>Special Revenue-Other</v>
      </c>
      <c r="K2464" s="9" t="str">
        <f t="shared" si="116"/>
        <v>105-Special Revenue-Other</v>
      </c>
      <c r="L2464" s="9" t="str">
        <f>IFERROR(VLOOKUP(A2464,'[1]VAC as of March 2024'!A:K,11,FALSE),"No")</f>
        <v>No</v>
      </c>
      <c r="M2464" s="9" t="s">
        <v>2248</v>
      </c>
      <c r="O2464" s="33" t="s">
        <v>2248</v>
      </c>
      <c r="P2464" s="33" t="s">
        <v>6065</v>
      </c>
      <c r="Q2464" s="2" t="str">
        <f>VLOOKUP(P2464,'[1]Table E'!A:C,3,FALSE)</f>
        <v>Environmental Quality and Natural Resource Preservation</v>
      </c>
    </row>
    <row r="2465" spans="1:17" x14ac:dyDescent="0.25">
      <c r="A2465" s="33" t="str">
        <f t="shared" si="114"/>
        <v>4090007340</v>
      </c>
      <c r="B2465" s="33" t="s">
        <v>2429</v>
      </c>
      <c r="C2465" s="33" t="s">
        <v>1379</v>
      </c>
      <c r="D2465" s="9" t="str">
        <f t="shared" si="115"/>
        <v>409007340</v>
      </c>
      <c r="E2465" s="34">
        <v>40900</v>
      </c>
      <c r="F2465" s="34">
        <v>7340</v>
      </c>
      <c r="G2465" s="9" t="str">
        <f>VLOOKUP(B2465,'[1]Business Unit Lookup'!A:B,2,FALSE)</f>
        <v>Department of Energy</v>
      </c>
      <c r="H2465" s="33" t="str">
        <f>VLOOKUP(C2465,'[1]Fund Lookup'!B:C,2,FALSE)</f>
        <v>Texaco Oil Overcharge Fund</v>
      </c>
      <c r="I2465" s="35" t="s">
        <v>2239</v>
      </c>
      <c r="J2465" s="33" t="str">
        <f>VLOOKUP(I2465,'[1]Table B'!A:B,2,FALSE)</f>
        <v>Special Revenue-Other</v>
      </c>
      <c r="K2465" s="9" t="str">
        <f t="shared" si="116"/>
        <v>105-Special Revenue-Other</v>
      </c>
      <c r="L2465" s="9" t="str">
        <f>IFERROR(VLOOKUP(A2465,'[1]VAC as of March 2024'!A:K,11,FALSE),"No")</f>
        <v>No</v>
      </c>
      <c r="M2465" s="9" t="s">
        <v>2248</v>
      </c>
      <c r="O2465" s="33" t="s">
        <v>2248</v>
      </c>
      <c r="P2465" s="33" t="s">
        <v>6128</v>
      </c>
      <c r="Q2465" s="2" t="str">
        <f>VLOOKUP(P2465,'[1]Table E'!A:C,3,FALSE)</f>
        <v>Capital Outlay</v>
      </c>
    </row>
    <row r="2466" spans="1:17" x14ac:dyDescent="0.25">
      <c r="A2466" s="33" t="str">
        <f t="shared" si="114"/>
        <v>4090007361</v>
      </c>
      <c r="B2466" s="33" t="s">
        <v>2429</v>
      </c>
      <c r="C2466" s="33" t="s">
        <v>1390</v>
      </c>
      <c r="D2466" s="9" t="str">
        <f t="shared" si="115"/>
        <v>409007361</v>
      </c>
      <c r="E2466" s="34">
        <v>40900</v>
      </c>
      <c r="F2466" s="34">
        <v>7361</v>
      </c>
      <c r="G2466" s="9" t="str">
        <f>VLOOKUP(B2466,'[1]Business Unit Lookup'!A:B,2,FALSE)</f>
        <v>Department of Energy</v>
      </c>
      <c r="H2466" s="33" t="str">
        <f>VLOOKUP(C2466,'[1]Fund Lookup'!B:C,2,FALSE)</f>
        <v>Oil Overcharge Trust Fund</v>
      </c>
      <c r="I2466" s="35" t="s">
        <v>2239</v>
      </c>
      <c r="J2466" s="33" t="str">
        <f>VLOOKUP(I2466,'[1]Table B'!A:B,2,FALSE)</f>
        <v>Special Revenue-Other</v>
      </c>
      <c r="K2466" s="9" t="str">
        <f t="shared" si="116"/>
        <v>105-Special Revenue-Other</v>
      </c>
      <c r="L2466" s="9" t="str">
        <f>IFERROR(VLOOKUP(A2466,'[1]VAC as of March 2024'!A:K,11,FALSE),"No")</f>
        <v>No</v>
      </c>
      <c r="M2466" s="9" t="s">
        <v>2248</v>
      </c>
      <c r="O2466" s="33" t="s">
        <v>2248</v>
      </c>
      <c r="P2466" s="33" t="s">
        <v>6128</v>
      </c>
      <c r="Q2466" s="2" t="str">
        <f>VLOOKUP(P2466,'[1]Table E'!A:C,3,FALSE)</f>
        <v>Capital Outlay</v>
      </c>
    </row>
    <row r="2467" spans="1:17" x14ac:dyDescent="0.25">
      <c r="A2467" s="33" t="str">
        <f t="shared" si="114"/>
        <v>4090007370</v>
      </c>
      <c r="B2467" s="33" t="s">
        <v>2429</v>
      </c>
      <c r="C2467" s="33" t="s">
        <v>1393</v>
      </c>
      <c r="D2467" s="9" t="str">
        <f t="shared" si="115"/>
        <v>409007370</v>
      </c>
      <c r="E2467" s="34">
        <v>40900</v>
      </c>
      <c r="F2467" s="34">
        <v>7370</v>
      </c>
      <c r="G2467" s="9" t="str">
        <f>VLOOKUP(B2467,'[1]Business Unit Lookup'!A:B,2,FALSE)</f>
        <v>Department of Energy</v>
      </c>
      <c r="H2467" s="33" t="str">
        <f>VLOOKUP(C2467,'[1]Fund Lookup'!B:C,2,FALSE)</f>
        <v>Oil &amp; Gas Surety Bonds</v>
      </c>
      <c r="I2467" s="35" t="s">
        <v>2239</v>
      </c>
      <c r="J2467" s="33" t="str">
        <f>VLOOKUP(I2467,'[1]Table B'!A:B,2,FALSE)</f>
        <v>Special Revenue-Other</v>
      </c>
      <c r="K2467" s="9" t="str">
        <f t="shared" si="116"/>
        <v>105-Special Revenue-Other</v>
      </c>
      <c r="L2467" s="9" t="str">
        <f>IFERROR(VLOOKUP(A2467,'[1]VAC as of March 2024'!A:K,11,FALSE),"No")</f>
        <v>No</v>
      </c>
      <c r="M2467" s="9" t="s">
        <v>2248</v>
      </c>
      <c r="O2467" s="33" t="s">
        <v>2241</v>
      </c>
      <c r="P2467" s="33" t="s">
        <v>6100</v>
      </c>
      <c r="Q2467" s="2" t="str">
        <f>VLOOKUP(P2467,'[1]Table E'!A:C,3,FALSE)</f>
        <v>Environmental Quality and Natural Resource Preservation</v>
      </c>
    </row>
    <row r="2468" spans="1:17" x14ac:dyDescent="0.25">
      <c r="A2468" s="33" t="str">
        <f t="shared" si="114"/>
        <v>4090007380</v>
      </c>
      <c r="B2468" s="33" t="s">
        <v>2429</v>
      </c>
      <c r="C2468" s="33" t="s">
        <v>1395</v>
      </c>
      <c r="D2468" s="9" t="str">
        <f t="shared" si="115"/>
        <v>409007380</v>
      </c>
      <c r="E2468" s="34">
        <v>40900</v>
      </c>
      <c r="F2468" s="34">
        <v>7380</v>
      </c>
      <c r="G2468" s="9" t="str">
        <f>VLOOKUP(B2468,'[1]Business Unit Lookup'!A:B,2,FALSE)</f>
        <v>Department of Energy</v>
      </c>
      <c r="H2468" s="33" t="str">
        <f>VLOOKUP(C2468,'[1]Fund Lookup'!B:C,2,FALSE)</f>
        <v>Exxon Oil Overcharge Fund</v>
      </c>
      <c r="I2468" s="35" t="s">
        <v>2239</v>
      </c>
      <c r="J2468" s="33" t="str">
        <f>VLOOKUP(I2468,'[1]Table B'!A:B,2,FALSE)</f>
        <v>Special Revenue-Other</v>
      </c>
      <c r="K2468" s="9" t="str">
        <f t="shared" si="116"/>
        <v>105-Special Revenue-Other</v>
      </c>
      <c r="L2468" s="9" t="str">
        <f>IFERROR(VLOOKUP(A2468,'[1]VAC as of March 2024'!A:K,11,FALSE),"No")</f>
        <v>No</v>
      </c>
      <c r="M2468" s="9" t="s">
        <v>2248</v>
      </c>
      <c r="O2468" s="33" t="s">
        <v>2248</v>
      </c>
      <c r="P2468" s="33" t="s">
        <v>6128</v>
      </c>
      <c r="Q2468" s="2" t="str">
        <f>VLOOKUP(P2468,'[1]Table E'!A:C,3,FALSE)</f>
        <v>Capital Outlay</v>
      </c>
    </row>
    <row r="2469" spans="1:17" x14ac:dyDescent="0.25">
      <c r="A2469" s="33" t="str">
        <f t="shared" si="114"/>
        <v>4090007409</v>
      </c>
      <c r="B2469" s="33" t="s">
        <v>2429</v>
      </c>
      <c r="C2469" s="33" t="s">
        <v>1409</v>
      </c>
      <c r="D2469" s="9" t="str">
        <f t="shared" si="115"/>
        <v>409007409</v>
      </c>
      <c r="E2469" s="34">
        <v>40900</v>
      </c>
      <c r="F2469" s="34">
        <v>7409</v>
      </c>
      <c r="G2469" s="9" t="str">
        <f>VLOOKUP(B2469,'[1]Business Unit Lookup'!A:B,2,FALSE)</f>
        <v>Department of Energy</v>
      </c>
      <c r="H2469" s="33" t="str">
        <f>VLOOKUP(C2469,'[1]Fund Lookup'!B:C,2,FALSE)</f>
        <v>Trust And Agency-DMME</v>
      </c>
      <c r="I2469" s="35" t="s">
        <v>2236</v>
      </c>
      <c r="J2469" s="33" t="str">
        <f>VLOOKUP(I2469,'[1]Table B'!A:B,2,FALSE)</f>
        <v>General</v>
      </c>
      <c r="K2469" s="9" t="str">
        <f t="shared" si="116"/>
        <v>100-General</v>
      </c>
      <c r="L2469" s="9" t="str">
        <f>IFERROR(VLOOKUP(A2469,'[1]VAC as of March 2024'!A:K,11,FALSE),"No")</f>
        <v>No</v>
      </c>
      <c r="M2469" s="9" t="s">
        <v>2240</v>
      </c>
      <c r="O2469" s="33" t="s">
        <v>2241</v>
      </c>
      <c r="P2469" s="33" t="s">
        <v>6100</v>
      </c>
      <c r="Q2469" s="2" t="str">
        <f>VLOOKUP(P2469,'[1]Table E'!A:C,3,FALSE)</f>
        <v>Environmental Quality and Natural Resource Preservation</v>
      </c>
    </row>
    <row r="2470" spans="1:17" x14ac:dyDescent="0.25">
      <c r="A2470" s="33" t="str">
        <f t="shared" si="114"/>
        <v>4090007500</v>
      </c>
      <c r="B2470" s="33" t="s">
        <v>2429</v>
      </c>
      <c r="C2470" s="33" t="s">
        <v>1452</v>
      </c>
      <c r="D2470" s="9" t="str">
        <f t="shared" si="115"/>
        <v>409007500</v>
      </c>
      <c r="E2470" s="34">
        <v>40900</v>
      </c>
      <c r="F2470" s="34">
        <v>7500</v>
      </c>
      <c r="G2470" s="9" t="str">
        <f>VLOOKUP(B2470,'[1]Business Unit Lookup'!A:B,2,FALSE)</f>
        <v>Department of Energy</v>
      </c>
      <c r="H2470" s="33" t="str">
        <f>VLOOKUP(C2470,'[1]Fund Lookup'!B:C,2,FALSE)</f>
        <v>Cash Surety Bonds</v>
      </c>
      <c r="I2470" s="35" t="s">
        <v>2239</v>
      </c>
      <c r="J2470" s="33" t="str">
        <f>VLOOKUP(I2470,'[1]Table B'!A:B,2,FALSE)</f>
        <v>Special Revenue-Other</v>
      </c>
      <c r="K2470" s="9" t="str">
        <f t="shared" si="116"/>
        <v>105-Special Revenue-Other</v>
      </c>
      <c r="L2470" s="9" t="str">
        <f>IFERROR(VLOOKUP(A2470,'[1]VAC as of March 2024'!A:K,11,FALSE),"No")</f>
        <v>No</v>
      </c>
      <c r="M2470" s="9" t="s">
        <v>2248</v>
      </c>
      <c r="O2470" s="33" t="s">
        <v>2241</v>
      </c>
      <c r="P2470" s="33" t="s">
        <v>6100</v>
      </c>
      <c r="Q2470" s="2" t="str">
        <f>VLOOKUP(P2470,'[1]Table E'!A:C,3,FALSE)</f>
        <v>Environmental Quality and Natural Resource Preservation</v>
      </c>
    </row>
    <row r="2471" spans="1:17" x14ac:dyDescent="0.25">
      <c r="A2471" s="33" t="str">
        <f t="shared" si="114"/>
        <v>4090007510</v>
      </c>
      <c r="B2471" s="33" t="s">
        <v>2429</v>
      </c>
      <c r="C2471" s="33" t="s">
        <v>1455</v>
      </c>
      <c r="D2471" s="9" t="str">
        <f t="shared" si="115"/>
        <v>409007510</v>
      </c>
      <c r="E2471" s="34">
        <v>40900</v>
      </c>
      <c r="F2471" s="34">
        <v>7510</v>
      </c>
      <c r="G2471" s="9" t="str">
        <f>VLOOKUP(B2471,'[1]Business Unit Lookup'!A:B,2,FALSE)</f>
        <v>Department of Energy</v>
      </c>
      <c r="H2471" s="33" t="str">
        <f>VLOOKUP(C2471,'[1]Fund Lookup'!B:C,2,FALSE)</f>
        <v>Moto Pool Surety Bonds</v>
      </c>
      <c r="I2471" s="35" t="s">
        <v>2239</v>
      </c>
      <c r="J2471" s="33" t="str">
        <f>VLOOKUP(I2471,'[1]Table B'!A:B,2,FALSE)</f>
        <v>Special Revenue-Other</v>
      </c>
      <c r="K2471" s="9" t="str">
        <f t="shared" si="116"/>
        <v>105-Special Revenue-Other</v>
      </c>
      <c r="L2471" s="9" t="str">
        <f>IFERROR(VLOOKUP(A2471,'[1]VAC as of March 2024'!A:K,11,FALSE),"No")</f>
        <v>No</v>
      </c>
      <c r="M2471" s="9" t="s">
        <v>2248</v>
      </c>
      <c r="O2471" s="33" t="s">
        <v>2241</v>
      </c>
      <c r="P2471" s="33" t="s">
        <v>6100</v>
      </c>
      <c r="Q2471" s="2" t="str">
        <f>VLOOKUP(P2471,'[1]Table E'!A:C,3,FALSE)</f>
        <v>Environmental Quality and Natural Resource Preservation</v>
      </c>
    </row>
    <row r="2472" spans="1:17" x14ac:dyDescent="0.25">
      <c r="A2472" s="33" t="str">
        <f t="shared" si="114"/>
        <v>4090007530</v>
      </c>
      <c r="B2472" s="33" t="s">
        <v>2429</v>
      </c>
      <c r="C2472" s="33" t="s">
        <v>1460</v>
      </c>
      <c r="D2472" s="9" t="str">
        <f t="shared" si="115"/>
        <v>409007530</v>
      </c>
      <c r="E2472" s="34">
        <v>40900</v>
      </c>
      <c r="F2472" s="34">
        <v>7530</v>
      </c>
      <c r="G2472" s="9" t="str">
        <f>VLOOKUP(B2472,'[1]Business Unit Lookup'!A:B,2,FALSE)</f>
        <v>Department of Energy</v>
      </c>
      <c r="H2472" s="33" t="str">
        <f>VLOOKUP(C2472,'[1]Fund Lookup'!B:C,2,FALSE)</f>
        <v>Coal Surface Mining Reclmation</v>
      </c>
      <c r="I2472" s="35" t="s">
        <v>2239</v>
      </c>
      <c r="J2472" s="33" t="str">
        <f>VLOOKUP(I2472,'[1]Table B'!A:B,2,FALSE)</f>
        <v>Special Revenue-Other</v>
      </c>
      <c r="K2472" s="9" t="str">
        <f t="shared" si="116"/>
        <v>105-Special Revenue-Other</v>
      </c>
      <c r="L2472" s="9" t="str">
        <f>IFERROR(VLOOKUP(A2472,'[1]VAC as of March 2024'!A:K,11,FALSE),"No")</f>
        <v>No</v>
      </c>
      <c r="M2472" s="9" t="s">
        <v>2248</v>
      </c>
      <c r="O2472" s="33" t="s">
        <v>2241</v>
      </c>
      <c r="P2472" s="33" t="s">
        <v>6100</v>
      </c>
      <c r="Q2472" s="2" t="str">
        <f>VLOOKUP(P2472,'[1]Table E'!A:C,3,FALSE)</f>
        <v>Environmental Quality and Natural Resource Preservation</v>
      </c>
    </row>
    <row r="2473" spans="1:17" x14ac:dyDescent="0.25">
      <c r="A2473" s="33" t="str">
        <f t="shared" si="114"/>
        <v>4090007540</v>
      </c>
      <c r="B2473" s="33" t="s">
        <v>2429</v>
      </c>
      <c r="C2473" s="33" t="s">
        <v>1466</v>
      </c>
      <c r="D2473" s="9" t="str">
        <f t="shared" si="115"/>
        <v>409007540</v>
      </c>
      <c r="E2473" s="34">
        <v>40900</v>
      </c>
      <c r="F2473" s="34">
        <v>7540</v>
      </c>
      <c r="G2473" s="9" t="str">
        <f>VLOOKUP(B2473,'[1]Business Unit Lookup'!A:B,2,FALSE)</f>
        <v>Department of Energy</v>
      </c>
      <c r="H2473" s="33" t="str">
        <f>VLOOKUP(C2473,'[1]Fund Lookup'!B:C,2,FALSE)</f>
        <v>Coal Surf Mng Contl&amp;Recl Cvl</v>
      </c>
      <c r="I2473" s="35" t="s">
        <v>2239</v>
      </c>
      <c r="J2473" s="33" t="str">
        <f>VLOOKUP(I2473,'[1]Table B'!A:B,2,FALSE)</f>
        <v>Special Revenue-Other</v>
      </c>
      <c r="K2473" s="9" t="str">
        <f t="shared" si="116"/>
        <v>105-Special Revenue-Other</v>
      </c>
      <c r="L2473" s="9" t="str">
        <f>IFERROR(VLOOKUP(A2473,'[1]VAC as of March 2024'!A:K,11,FALSE),"No")</f>
        <v>No</v>
      </c>
      <c r="M2473" s="9" t="s">
        <v>2240</v>
      </c>
      <c r="O2473" s="33" t="s">
        <v>2241</v>
      </c>
      <c r="P2473" s="33" t="s">
        <v>6100</v>
      </c>
      <c r="Q2473" s="2" t="str">
        <f>VLOOKUP(P2473,'[1]Table E'!A:C,3,FALSE)</f>
        <v>Environmental Quality and Natural Resource Preservation</v>
      </c>
    </row>
    <row r="2474" spans="1:17" x14ac:dyDescent="0.25">
      <c r="A2474" s="33" t="str">
        <f t="shared" si="114"/>
        <v>4090007551</v>
      </c>
      <c r="B2474" s="33" t="s">
        <v>2429</v>
      </c>
      <c r="C2474" s="33" t="s">
        <v>1474</v>
      </c>
      <c r="D2474" s="9" t="str">
        <f t="shared" si="115"/>
        <v>409007551</v>
      </c>
      <c r="E2474" s="34">
        <v>40900</v>
      </c>
      <c r="F2474" s="34">
        <v>7551</v>
      </c>
      <c r="G2474" s="9" t="str">
        <f>VLOOKUP(B2474,'[1]Business Unit Lookup'!A:B,2,FALSE)</f>
        <v>Department of Energy</v>
      </c>
      <c r="H2474" s="33" t="str">
        <f>VLOOKUP(C2474,'[1]Fund Lookup'!B:C,2,FALSE)</f>
        <v>Gas &amp; Oil Plugging &amp; Restortn</v>
      </c>
      <c r="I2474" s="35" t="s">
        <v>2239</v>
      </c>
      <c r="J2474" s="33" t="str">
        <f>VLOOKUP(I2474,'[1]Table B'!A:B,2,FALSE)</f>
        <v>Special Revenue-Other</v>
      </c>
      <c r="K2474" s="9" t="str">
        <f t="shared" si="116"/>
        <v>105-Special Revenue-Other</v>
      </c>
      <c r="L2474" s="9" t="str">
        <f>IFERROR(VLOOKUP(A2474,'[1]VAC as of March 2024'!A:K,11,FALSE),"No")</f>
        <v>No</v>
      </c>
      <c r="M2474" s="9" t="s">
        <v>2248</v>
      </c>
      <c r="O2474" s="33" t="s">
        <v>2241</v>
      </c>
      <c r="P2474" s="33" t="s">
        <v>6100</v>
      </c>
      <c r="Q2474" s="2" t="str">
        <f>VLOOKUP(P2474,'[1]Table E'!A:C,3,FALSE)</f>
        <v>Environmental Quality and Natural Resource Preservation</v>
      </c>
    </row>
    <row r="2475" spans="1:17" x14ac:dyDescent="0.25">
      <c r="A2475" s="33" t="str">
        <f t="shared" si="114"/>
        <v>4090008200</v>
      </c>
      <c r="B2475" s="33" t="s">
        <v>2429</v>
      </c>
      <c r="C2475" s="33" t="s">
        <v>1628</v>
      </c>
      <c r="D2475" s="9" t="str">
        <f t="shared" si="115"/>
        <v>409008200</v>
      </c>
      <c r="E2475" s="34">
        <v>40900</v>
      </c>
      <c r="F2475" s="34">
        <v>8200</v>
      </c>
      <c r="G2475" s="9" t="str">
        <f>VLOOKUP(B2475,'[1]Business Unit Lookup'!A:B,2,FALSE)</f>
        <v>Department of Energy</v>
      </c>
      <c r="H2475" s="33" t="str">
        <f>VLOOKUP(C2475,'[1]Fund Lookup'!B:C,2,FALSE)</f>
        <v>VPBA Projects</v>
      </c>
      <c r="I2475" s="35" t="s">
        <v>2265</v>
      </c>
      <c r="J2475" s="33" t="str">
        <f>VLOOKUP(I2475,'[1]Table B'!A:B,2,FALSE)</f>
        <v>Capital Projects, F/S Exclusions</v>
      </c>
      <c r="K2475" s="9" t="str">
        <f t="shared" si="116"/>
        <v>156-Capital Projects, F/S Exclusions</v>
      </c>
      <c r="L2475" s="9" t="str">
        <f>IFERROR(VLOOKUP(A2475,'[1]VAC as of March 2024'!A:K,11,FALSE),"No")</f>
        <v>No</v>
      </c>
      <c r="M2475" s="9" t="s">
        <v>2248</v>
      </c>
      <c r="O2475" s="33" t="s">
        <v>2248</v>
      </c>
      <c r="P2475" s="33" t="s">
        <v>6078</v>
      </c>
      <c r="Q2475" s="2" t="str">
        <f>VLOOKUP(P2475,'[1]Table E'!A:C,3,FALSE)</f>
        <v>Capital Projects</v>
      </c>
    </row>
    <row r="2476" spans="1:17" x14ac:dyDescent="0.25">
      <c r="A2476" s="33" t="str">
        <f t="shared" si="114"/>
        <v>4090009009</v>
      </c>
      <c r="B2476" s="40" t="s">
        <v>2429</v>
      </c>
      <c r="C2476" s="36" t="s">
        <v>8794</v>
      </c>
      <c r="D2476" s="9" t="str">
        <f t="shared" si="115"/>
        <v>409009009</v>
      </c>
      <c r="E2476" s="41">
        <v>40900</v>
      </c>
      <c r="F2476" s="37">
        <v>9009</v>
      </c>
      <c r="G2476" s="9" t="str">
        <f>VLOOKUP(B2476,'[1]Business Unit Lookup'!A:B,2,FALSE)</f>
        <v>Department of Energy</v>
      </c>
      <c r="H2476" s="33" t="str">
        <f>VLOOKUP(C2476,'[1]Fund Lookup'!B:C,2,FALSE)</f>
        <v>VCEA Deficiency Payments Fund</v>
      </c>
      <c r="I2476" s="35" t="s">
        <v>2239</v>
      </c>
      <c r="J2476" s="33" t="str">
        <f>VLOOKUP(I2476,'[1]Table B'!A:B,2,FALSE)</f>
        <v>Special Revenue-Other</v>
      </c>
      <c r="K2476" s="9" t="str">
        <f t="shared" si="116"/>
        <v>105-Special Revenue-Other</v>
      </c>
      <c r="L2476" s="9" t="str">
        <f>IFERROR(VLOOKUP(A2476,'[1]VAC as of March 2024'!A:K,11,FALSE),"No")</f>
        <v>No</v>
      </c>
      <c r="M2476" s="38" t="s">
        <v>2240</v>
      </c>
      <c r="O2476" s="38" t="s">
        <v>2241</v>
      </c>
      <c r="P2476" s="38" t="s">
        <v>6100</v>
      </c>
      <c r="Q2476" s="2" t="str">
        <f>VLOOKUP(P2476,'[1]Table E'!A:C,3,FALSE)</f>
        <v>Environmental Quality and Natural Resource Preservation</v>
      </c>
    </row>
    <row r="2477" spans="1:17" x14ac:dyDescent="0.25">
      <c r="A2477" s="33" t="str">
        <f t="shared" si="114"/>
        <v>4090009066</v>
      </c>
      <c r="B2477" s="40" t="s">
        <v>2429</v>
      </c>
      <c r="C2477" s="36" t="s">
        <v>8795</v>
      </c>
      <c r="D2477" s="9" t="str">
        <f t="shared" si="115"/>
        <v>409009066</v>
      </c>
      <c r="E2477" s="41">
        <v>40900</v>
      </c>
      <c r="F2477" s="37">
        <v>9066</v>
      </c>
      <c r="G2477" s="9" t="str">
        <f>VLOOKUP(B2477,'[1]Business Unit Lookup'!A:B,2,FALSE)</f>
        <v>Department of Energy</v>
      </c>
      <c r="H2477" s="33" t="str">
        <f>VLOOKUP(C2477,'[1]Fund Lookup'!B:C,2,FALSE)</f>
        <v>Virginia Power Innovation Fund</v>
      </c>
      <c r="I2477" s="35" t="s">
        <v>2236</v>
      </c>
      <c r="J2477" s="33" t="str">
        <f>VLOOKUP(I2477,'[1]Table B'!A:B,2,FALSE)</f>
        <v>General</v>
      </c>
      <c r="K2477" s="9" t="str">
        <f t="shared" si="116"/>
        <v>100-General</v>
      </c>
      <c r="L2477" s="9" t="str">
        <f>IFERROR(VLOOKUP(A2477,'[1]VAC as of March 2024'!A:K,11,FALSE),"No")</f>
        <v>No</v>
      </c>
      <c r="M2477" s="38" t="s">
        <v>2240</v>
      </c>
      <c r="O2477" s="38" t="s">
        <v>2241</v>
      </c>
      <c r="P2477" s="38" t="s">
        <v>6100</v>
      </c>
      <c r="Q2477" s="2" t="str">
        <f>VLOOKUP(P2477,'[1]Table E'!A:C,3,FALSE)</f>
        <v>Environmental Quality and Natural Resource Preservation</v>
      </c>
    </row>
    <row r="2478" spans="1:17" x14ac:dyDescent="0.25">
      <c r="A2478" s="33" t="str">
        <f t="shared" si="114"/>
        <v>4090009072</v>
      </c>
      <c r="B2478" s="33" t="s">
        <v>2429</v>
      </c>
      <c r="C2478" s="33" t="s">
        <v>6146</v>
      </c>
      <c r="D2478" s="9" t="str">
        <f t="shared" si="115"/>
        <v>409009072</v>
      </c>
      <c r="E2478" s="34">
        <v>40900</v>
      </c>
      <c r="F2478" s="34">
        <v>9072</v>
      </c>
      <c r="G2478" s="9" t="str">
        <f>VLOOKUP(B2478,'[1]Business Unit Lookup'!A:B,2,FALSE)</f>
        <v>Department of Energy</v>
      </c>
      <c r="H2478" s="33" t="str">
        <f>VLOOKUP(C2478,'[1]Fund Lookup'!B:C,2,FALSE)</f>
        <v>Low-to-Mod Inc Solar &amp; Reb Fnd</v>
      </c>
      <c r="I2478" s="35" t="s">
        <v>2239</v>
      </c>
      <c r="J2478" s="33" t="str">
        <f>VLOOKUP(I2478,'[1]Table B'!A:B,2,FALSE)</f>
        <v>Special Revenue-Other</v>
      </c>
      <c r="K2478" s="9" t="str">
        <f t="shared" si="116"/>
        <v>105-Special Revenue-Other</v>
      </c>
      <c r="L2478" s="9" t="str">
        <f>IFERROR(VLOOKUP(A2478,'[1]VAC as of March 2024'!A:K,11,FALSE),"No")</f>
        <v>Yes</v>
      </c>
      <c r="M2478" s="9" t="s">
        <v>2240</v>
      </c>
      <c r="N2478" s="9" t="s">
        <v>6077</v>
      </c>
      <c r="O2478" s="33" t="s">
        <v>2241</v>
      </c>
      <c r="P2478" s="33" t="s">
        <v>6100</v>
      </c>
      <c r="Q2478" s="2" t="str">
        <f>VLOOKUP(P2478,'[1]Table E'!A:C,3,FALSE)</f>
        <v>Environmental Quality and Natural Resource Preservation</v>
      </c>
    </row>
    <row r="2479" spans="1:17" x14ac:dyDescent="0.25">
      <c r="A2479" s="33" t="str">
        <f t="shared" si="114"/>
        <v>4090009409</v>
      </c>
      <c r="B2479" s="33" t="s">
        <v>2429</v>
      </c>
      <c r="C2479" s="33" t="s">
        <v>2011</v>
      </c>
      <c r="D2479" s="9" t="str">
        <f t="shared" si="115"/>
        <v>409009409</v>
      </c>
      <c r="E2479" s="34">
        <v>40900</v>
      </c>
      <c r="F2479" s="34">
        <v>9409</v>
      </c>
      <c r="G2479" s="9" t="str">
        <f>VLOOKUP(B2479,'[1]Business Unit Lookup'!A:B,2,FALSE)</f>
        <v>Department of Energy</v>
      </c>
      <c r="H2479" s="33" t="str">
        <f>VLOOKUP(C2479,'[1]Fund Lookup'!B:C,2,FALSE)</f>
        <v>Dedicated Special Revenue-DMME</v>
      </c>
      <c r="I2479" s="35" t="s">
        <v>2239</v>
      </c>
      <c r="J2479" s="33" t="str">
        <f>VLOOKUP(I2479,'[1]Table B'!A:B,2,FALSE)</f>
        <v>Special Revenue-Other</v>
      </c>
      <c r="K2479" s="9" t="str">
        <f t="shared" si="116"/>
        <v>105-Special Revenue-Other</v>
      </c>
      <c r="L2479" s="9" t="str">
        <f>IFERROR(VLOOKUP(A2479,'[1]VAC as of March 2024'!A:K,11,FALSE),"No")</f>
        <v>No</v>
      </c>
      <c r="M2479" s="9" t="s">
        <v>2248</v>
      </c>
      <c r="O2479" s="33" t="s">
        <v>2248</v>
      </c>
      <c r="P2479" s="33" t="s">
        <v>6065</v>
      </c>
      <c r="Q2479" s="2" t="str">
        <f>VLOOKUP(P2479,'[1]Table E'!A:C,3,FALSE)</f>
        <v>Environmental Quality and Natural Resource Preservation</v>
      </c>
    </row>
    <row r="2480" spans="1:17" x14ac:dyDescent="0.25">
      <c r="A2480" s="33" t="str">
        <f t="shared" si="114"/>
        <v>4090009461</v>
      </c>
      <c r="B2480" s="33" t="s">
        <v>2429</v>
      </c>
      <c r="C2480" s="33" t="s">
        <v>2036</v>
      </c>
      <c r="D2480" s="9" t="str">
        <f t="shared" si="115"/>
        <v>409009461</v>
      </c>
      <c r="E2480" s="34">
        <v>40900</v>
      </c>
      <c r="F2480" s="34">
        <v>9461</v>
      </c>
      <c r="G2480" s="9" t="str">
        <f>VLOOKUP(B2480,'[1]Business Unit Lookup'!A:B,2,FALSE)</f>
        <v>Department of Energy</v>
      </c>
      <c r="H2480" s="33" t="str">
        <f>VLOOKUP(C2480,'[1]Fund Lookup'!B:C,2,FALSE)</f>
        <v>Biofuels Production Fund</v>
      </c>
      <c r="I2480" s="35" t="s">
        <v>2236</v>
      </c>
      <c r="J2480" s="33" t="str">
        <f>VLOOKUP(I2480,'[1]Table B'!A:B,2,FALSE)</f>
        <v>General</v>
      </c>
      <c r="K2480" s="9" t="str">
        <f t="shared" si="116"/>
        <v>100-General</v>
      </c>
      <c r="L2480" s="9" t="str">
        <f>IFERROR(VLOOKUP(A2480,'[1]VAC as of March 2024'!A:K,11,FALSE),"No")</f>
        <v>No</v>
      </c>
      <c r="M2480" s="9" t="s">
        <v>2240</v>
      </c>
      <c r="O2480" s="33" t="s">
        <v>2241</v>
      </c>
      <c r="P2480" s="33" t="s">
        <v>6100</v>
      </c>
      <c r="Q2480" s="2" t="str">
        <f>VLOOKUP(P2480,'[1]Table E'!A:C,3,FALSE)</f>
        <v>Environmental Quality and Natural Resource Preservation</v>
      </c>
    </row>
    <row r="2481" spans="1:17" x14ac:dyDescent="0.25">
      <c r="A2481" s="33" t="str">
        <f t="shared" si="114"/>
        <v>4090009500</v>
      </c>
      <c r="B2481" s="33" t="s">
        <v>2429</v>
      </c>
      <c r="C2481" s="33" t="s">
        <v>2047</v>
      </c>
      <c r="D2481" s="9" t="str">
        <f t="shared" si="115"/>
        <v>409009500</v>
      </c>
      <c r="E2481" s="34">
        <v>40900</v>
      </c>
      <c r="F2481" s="34">
        <v>9500</v>
      </c>
      <c r="G2481" s="9" t="str">
        <f>VLOOKUP(B2481,'[1]Business Unit Lookup'!A:B,2,FALSE)</f>
        <v>Department of Energy</v>
      </c>
      <c r="H2481" s="33" t="str">
        <f>VLOOKUP(C2481,'[1]Fund Lookup'!B:C,2,FALSE)</f>
        <v>Mnerls Excl Coal Abandon Lands</v>
      </c>
      <c r="I2481" s="35" t="s">
        <v>2236</v>
      </c>
      <c r="J2481" s="33" t="str">
        <f>VLOOKUP(I2481,'[1]Table B'!A:B,2,FALSE)</f>
        <v>General</v>
      </c>
      <c r="K2481" s="9" t="str">
        <f t="shared" si="116"/>
        <v>100-General</v>
      </c>
      <c r="L2481" s="9" t="str">
        <f>IFERROR(VLOOKUP(A2481,'[1]VAC as of March 2024'!A:K,11,FALSE),"No")</f>
        <v>No</v>
      </c>
      <c r="M2481" s="9" t="s">
        <v>2240</v>
      </c>
      <c r="O2481" s="33" t="s">
        <v>2</v>
      </c>
      <c r="P2481" s="33" t="s">
        <v>6103</v>
      </c>
      <c r="Q2481" s="2" t="str">
        <f>VLOOKUP(P2481,'[1]Table E'!A:C,3,FALSE)</f>
        <v>Environmental Quality and Natural Resource Preservation</v>
      </c>
    </row>
    <row r="2482" spans="1:17" x14ac:dyDescent="0.25">
      <c r="A2482" s="33" t="str">
        <f t="shared" si="114"/>
        <v>4090009520</v>
      </c>
      <c r="B2482" s="33" t="s">
        <v>2429</v>
      </c>
      <c r="C2482" s="33" t="s">
        <v>2060</v>
      </c>
      <c r="D2482" s="9" t="str">
        <f t="shared" si="115"/>
        <v>409009520</v>
      </c>
      <c r="E2482" s="34">
        <v>40900</v>
      </c>
      <c r="F2482" s="34">
        <v>9520</v>
      </c>
      <c r="G2482" s="9" t="str">
        <f>VLOOKUP(B2482,'[1]Business Unit Lookup'!A:B,2,FALSE)</f>
        <v>Department of Energy</v>
      </c>
      <c r="H2482" s="33" t="str">
        <f>VLOOKUP(C2482,'[1]Fund Lookup'!B:C,2,FALSE)</f>
        <v>Orphaned Well Fund</v>
      </c>
      <c r="I2482" s="35" t="s">
        <v>2239</v>
      </c>
      <c r="J2482" s="33" t="str">
        <f>VLOOKUP(I2482,'[1]Table B'!A:B,2,FALSE)</f>
        <v>Special Revenue-Other</v>
      </c>
      <c r="K2482" s="9" t="str">
        <f t="shared" si="116"/>
        <v>105-Special Revenue-Other</v>
      </c>
      <c r="L2482" s="9" t="str">
        <f>IFERROR(VLOOKUP(A2482,'[1]VAC as of March 2024'!A:K,11,FALSE),"No")</f>
        <v>No</v>
      </c>
      <c r="M2482" s="9" t="s">
        <v>2240</v>
      </c>
      <c r="O2482" s="33" t="s">
        <v>2241</v>
      </c>
      <c r="P2482" s="33" t="s">
        <v>6100</v>
      </c>
      <c r="Q2482" s="2" t="str">
        <f>VLOOKUP(P2482,'[1]Table E'!A:C,3,FALSE)</f>
        <v>Environmental Quality and Natural Resource Preservation</v>
      </c>
    </row>
    <row r="2483" spans="1:17" x14ac:dyDescent="0.25">
      <c r="A2483" s="33" t="str">
        <f t="shared" si="114"/>
        <v>4090009600</v>
      </c>
      <c r="B2483" s="33" t="s">
        <v>2429</v>
      </c>
      <c r="C2483" s="33" t="s">
        <v>2075</v>
      </c>
      <c r="D2483" s="9" t="str">
        <f t="shared" si="115"/>
        <v>409009600</v>
      </c>
      <c r="E2483" s="34">
        <v>40900</v>
      </c>
      <c r="F2483" s="34">
        <v>9600</v>
      </c>
      <c r="G2483" s="9" t="str">
        <f>VLOOKUP(B2483,'[1]Business Unit Lookup'!A:B,2,FALSE)</f>
        <v>Department of Energy</v>
      </c>
      <c r="H2483" s="33" t="str">
        <f>VLOOKUP(C2483,'[1]Fund Lookup'!B:C,2,FALSE)</f>
        <v>Coal Pool Bond Administration</v>
      </c>
      <c r="I2483" s="35" t="s">
        <v>2239</v>
      </c>
      <c r="J2483" s="33" t="str">
        <f>VLOOKUP(I2483,'[1]Table B'!A:B,2,FALSE)</f>
        <v>Special Revenue-Other</v>
      </c>
      <c r="K2483" s="9" t="str">
        <f t="shared" si="116"/>
        <v>105-Special Revenue-Other</v>
      </c>
      <c r="L2483" s="9" t="str">
        <f>IFERROR(VLOOKUP(A2483,'[1]VAC as of March 2024'!A:K,11,FALSE),"No")</f>
        <v>No</v>
      </c>
      <c r="M2483" s="9" t="s">
        <v>2240</v>
      </c>
      <c r="O2483" s="33" t="s">
        <v>2241</v>
      </c>
      <c r="P2483" s="33" t="s">
        <v>6100</v>
      </c>
      <c r="Q2483" s="2" t="str">
        <f>VLOOKUP(P2483,'[1]Table E'!A:C,3,FALSE)</f>
        <v>Environmental Quality and Natural Resource Preservation</v>
      </c>
    </row>
    <row r="2484" spans="1:17" x14ac:dyDescent="0.25">
      <c r="A2484" s="33" t="str">
        <f t="shared" si="114"/>
        <v>4090009630</v>
      </c>
      <c r="B2484" s="33" t="s">
        <v>2429</v>
      </c>
      <c r="C2484" s="33" t="s">
        <v>2083</v>
      </c>
      <c r="D2484" s="9" t="str">
        <f t="shared" si="115"/>
        <v>409009630</v>
      </c>
      <c r="E2484" s="34">
        <v>40900</v>
      </c>
      <c r="F2484" s="34">
        <v>9630</v>
      </c>
      <c r="G2484" s="9" t="str">
        <f>VLOOKUP(B2484,'[1]Business Unit Lookup'!A:B,2,FALSE)</f>
        <v>Department of Energy</v>
      </c>
      <c r="H2484" s="33" t="str">
        <f>VLOOKUP(C2484,'[1]Fund Lookup'!B:C,2,FALSE)</f>
        <v>Conservation &amp; Recreation</v>
      </c>
      <c r="I2484" s="35" t="s">
        <v>2239</v>
      </c>
      <c r="J2484" s="33" t="str">
        <f>VLOOKUP(I2484,'[1]Table B'!A:B,2,FALSE)</f>
        <v>Special Revenue-Other</v>
      </c>
      <c r="K2484" s="9" t="str">
        <f t="shared" si="116"/>
        <v>105-Special Revenue-Other</v>
      </c>
      <c r="L2484" s="9" t="str">
        <f>IFERROR(VLOOKUP(A2484,'[1]VAC as of March 2024'!A:K,11,FALSE),"No")</f>
        <v>No</v>
      </c>
      <c r="M2484" s="9" t="s">
        <v>2240</v>
      </c>
      <c r="O2484" s="33" t="s">
        <v>2241</v>
      </c>
      <c r="P2484" s="33" t="s">
        <v>6100</v>
      </c>
      <c r="Q2484" s="2" t="str">
        <f>VLOOKUP(P2484,'[1]Table E'!A:C,3,FALSE)</f>
        <v>Environmental Quality and Natural Resource Preservation</v>
      </c>
    </row>
    <row r="2485" spans="1:17" x14ac:dyDescent="0.25">
      <c r="A2485" s="33" t="str">
        <f t="shared" si="114"/>
        <v>4090010000</v>
      </c>
      <c r="B2485" s="33" t="s">
        <v>2429</v>
      </c>
      <c r="C2485" s="33" t="s">
        <v>2162</v>
      </c>
      <c r="D2485" s="9" t="str">
        <f t="shared" si="115"/>
        <v>4090010000</v>
      </c>
      <c r="E2485" s="34">
        <v>40900</v>
      </c>
      <c r="F2485" s="34">
        <v>10000</v>
      </c>
      <c r="G2485" s="9" t="str">
        <f>VLOOKUP(B2485,'[1]Business Unit Lookup'!A:B,2,FALSE)</f>
        <v>Department of Energy</v>
      </c>
      <c r="H2485" s="33" t="str">
        <f>VLOOKUP(C2485,'[1]Fund Lookup'!B:C,2,FALSE)</f>
        <v>Federal Trust</v>
      </c>
      <c r="I2485" s="35" t="s">
        <v>2252</v>
      </c>
      <c r="J2485" s="33" t="str">
        <f>VLOOKUP(I2485,'[1]Table B'!A:B,2,FALSE)</f>
        <v>Special Revenue-Federal</v>
      </c>
      <c r="K2485" s="9" t="str">
        <f t="shared" si="116"/>
        <v>120-Special Revenue-Federal</v>
      </c>
      <c r="L2485" s="9" t="str">
        <f>IFERROR(VLOOKUP(A2485,'[1]VAC as of March 2024'!A:K,11,FALSE),"No")</f>
        <v>No</v>
      </c>
      <c r="M2485" s="9" t="s">
        <v>2248</v>
      </c>
      <c r="O2485" s="33" t="s">
        <v>2248</v>
      </c>
      <c r="P2485" s="33" t="s">
        <v>6070</v>
      </c>
      <c r="Q2485" s="2" t="str">
        <f>VLOOKUP(P2485,'[1]Table E'!A:C,3,FALSE)</f>
        <v>Gifts and grants</v>
      </c>
    </row>
    <row r="2486" spans="1:17" x14ac:dyDescent="0.25">
      <c r="A2486" s="33" t="str">
        <f t="shared" si="114"/>
        <v>4090010880</v>
      </c>
      <c r="B2486" s="33" t="s">
        <v>2429</v>
      </c>
      <c r="C2486" s="33" t="s">
        <v>2190</v>
      </c>
      <c r="D2486" s="9" t="str">
        <f t="shared" si="115"/>
        <v>4090010880</v>
      </c>
      <c r="E2486" s="34">
        <v>40900</v>
      </c>
      <c r="F2486" s="34">
        <v>10880</v>
      </c>
      <c r="G2486" s="9" t="str">
        <f>VLOOKUP(B2486,'[1]Business Unit Lookup'!A:B,2,FALSE)</f>
        <v>Department of Energy</v>
      </c>
      <c r="H2486" s="33" t="str">
        <f>VLOOKUP(C2486,'[1]Fund Lookup'!B:C,2,FALSE)</f>
        <v>Sur Supp&amp;Equip Sales-Fed</v>
      </c>
      <c r="I2486" s="35" t="s">
        <v>2252</v>
      </c>
      <c r="J2486" s="33" t="str">
        <f>VLOOKUP(I2486,'[1]Table B'!A:B,2,FALSE)</f>
        <v>Special Revenue-Federal</v>
      </c>
      <c r="K2486" s="9" t="str">
        <f t="shared" si="116"/>
        <v>120-Special Revenue-Federal</v>
      </c>
      <c r="L2486" s="9" t="str">
        <f>IFERROR(VLOOKUP(A2486,'[1]VAC as of March 2024'!A:K,11,FALSE),"No")</f>
        <v>No</v>
      </c>
      <c r="M2486" s="9" t="s">
        <v>2248</v>
      </c>
      <c r="O2486" s="33" t="s">
        <v>2248</v>
      </c>
      <c r="P2486" s="33" t="s">
        <v>6070</v>
      </c>
      <c r="Q2486" s="2" t="str">
        <f>VLOOKUP(P2486,'[1]Table E'!A:C,3,FALSE)</f>
        <v>Gifts and grants</v>
      </c>
    </row>
    <row r="2487" spans="1:17" x14ac:dyDescent="0.25">
      <c r="A2487" s="33" t="str">
        <f t="shared" si="114"/>
        <v>4090012080</v>
      </c>
      <c r="B2487" s="33" t="s">
        <v>2429</v>
      </c>
      <c r="C2487" s="33" t="s">
        <v>2202</v>
      </c>
      <c r="D2487" s="9" t="str">
        <f t="shared" si="115"/>
        <v>4090012080</v>
      </c>
      <c r="E2487" s="34">
        <v>40900</v>
      </c>
      <c r="F2487" s="34">
        <v>12080</v>
      </c>
      <c r="G2487" s="9" t="str">
        <f>VLOOKUP(B2487,'[1]Business Unit Lookup'!A:B,2,FALSE)</f>
        <v>Department of Energy</v>
      </c>
      <c r="H2487" s="33" t="str">
        <f>VLOOKUP(C2487,'[1]Fund Lookup'!B:C,2,FALSE)</f>
        <v>Energize VA Revlving Loan-ARRA</v>
      </c>
      <c r="I2487" s="35" t="s">
        <v>2252</v>
      </c>
      <c r="J2487" s="33" t="str">
        <f>VLOOKUP(I2487,'[1]Table B'!A:B,2,FALSE)</f>
        <v>Special Revenue-Federal</v>
      </c>
      <c r="K2487" s="9" t="str">
        <f t="shared" si="116"/>
        <v>120-Special Revenue-Federal</v>
      </c>
      <c r="L2487" s="9" t="str">
        <f>IFERROR(VLOOKUP(A2487,'[1]VAC as of March 2024'!A:K,11,FALSE),"No")</f>
        <v>No</v>
      </c>
      <c r="M2487" s="9" t="s">
        <v>2281</v>
      </c>
      <c r="O2487" s="33" t="s">
        <v>2248</v>
      </c>
      <c r="P2487" s="33" t="s">
        <v>6070</v>
      </c>
      <c r="Q2487" s="2" t="str">
        <f>VLOOKUP(P2487,'[1]Table E'!A:C,3,FALSE)</f>
        <v>Gifts and grants</v>
      </c>
    </row>
    <row r="2488" spans="1:17" x14ac:dyDescent="0.25">
      <c r="A2488" s="33" t="str">
        <f t="shared" si="114"/>
        <v>4090012570</v>
      </c>
      <c r="B2488" s="36" t="s">
        <v>2429</v>
      </c>
      <c r="C2488" s="36" t="s">
        <v>8796</v>
      </c>
      <c r="D2488" s="9" t="str">
        <f t="shared" si="115"/>
        <v>4090012570</v>
      </c>
      <c r="E2488" s="36">
        <v>40900</v>
      </c>
      <c r="F2488" s="37">
        <v>12570</v>
      </c>
      <c r="G2488" s="9" t="str">
        <f>VLOOKUP(B2488,'[1]Business Unit Lookup'!A:B,2,FALSE)</f>
        <v>Department of Energy</v>
      </c>
      <c r="H2488" s="33" t="str">
        <f>VLOOKUP(C2488,'[1]Fund Lookup'!B:C,2,FALSE)</f>
        <v>AbandMineLandReclamatnPgm-IIJA</v>
      </c>
      <c r="I2488" s="35" t="s">
        <v>2252</v>
      </c>
      <c r="J2488" s="33" t="str">
        <f>VLOOKUP(I2488,'[1]Table B'!A:B,2,FALSE)</f>
        <v>Special Revenue-Federal</v>
      </c>
      <c r="K2488" s="9" t="str">
        <f t="shared" si="116"/>
        <v>120-Special Revenue-Federal</v>
      </c>
      <c r="L2488" s="9" t="str">
        <f>IFERROR(VLOOKUP(A2488,'[1]VAC as of March 2024'!A:K,11,FALSE),"No")</f>
        <v>No</v>
      </c>
      <c r="M2488" s="38" t="s">
        <v>6231</v>
      </c>
      <c r="O2488" s="38" t="s">
        <v>2248</v>
      </c>
      <c r="P2488" s="38" t="s">
        <v>8382</v>
      </c>
      <c r="Q2488" s="2" t="str">
        <f>VLOOKUP(P2488,'[1]Table E'!A:C,3,FALSE)</f>
        <v>Federal Infrastructure Investment and Jobs Act (IIJA)</v>
      </c>
    </row>
    <row r="2489" spans="1:17" x14ac:dyDescent="0.25">
      <c r="A2489" s="33" t="str">
        <f t="shared" si="114"/>
        <v>4090012580</v>
      </c>
      <c r="B2489" s="36" t="s">
        <v>2429</v>
      </c>
      <c r="C2489" s="36" t="s">
        <v>8797</v>
      </c>
      <c r="D2489" s="9" t="str">
        <f t="shared" si="115"/>
        <v>4090012580</v>
      </c>
      <c r="E2489" s="36">
        <v>40900</v>
      </c>
      <c r="F2489" s="37">
        <v>12580</v>
      </c>
      <c r="G2489" s="9" t="str">
        <f>VLOOKUP(B2489,'[1]Business Unit Lookup'!A:B,2,FALSE)</f>
        <v>Department of Energy</v>
      </c>
      <c r="H2489" s="33" t="str">
        <f>VLOOKUP(C2489,'[1]Fund Lookup'!B:C,2,FALSE)</f>
        <v>State Energy Program - IIJA</v>
      </c>
      <c r="I2489" s="35" t="s">
        <v>2252</v>
      </c>
      <c r="J2489" s="33" t="str">
        <f>VLOOKUP(I2489,'[1]Table B'!A:B,2,FALSE)</f>
        <v>Special Revenue-Federal</v>
      </c>
      <c r="K2489" s="9" t="str">
        <f t="shared" si="116"/>
        <v>120-Special Revenue-Federal</v>
      </c>
      <c r="L2489" s="9" t="str">
        <f>IFERROR(VLOOKUP(A2489,'[1]VAC as of March 2024'!A:K,11,FALSE),"No")</f>
        <v>No</v>
      </c>
      <c r="M2489" s="38" t="s">
        <v>6231</v>
      </c>
      <c r="O2489" s="38" t="s">
        <v>2248</v>
      </c>
      <c r="P2489" s="38" t="s">
        <v>8382</v>
      </c>
      <c r="Q2489" s="2" t="str">
        <f>VLOOKUP(P2489,'[1]Table E'!A:C,3,FALSE)</f>
        <v>Federal Infrastructure Investment and Jobs Act (IIJA)</v>
      </c>
    </row>
    <row r="2490" spans="1:17" x14ac:dyDescent="0.25">
      <c r="A2490" s="33" t="str">
        <f t="shared" si="114"/>
        <v>4090012800</v>
      </c>
      <c r="B2490" s="33" t="s">
        <v>2429</v>
      </c>
      <c r="C2490" s="33" t="s">
        <v>2268</v>
      </c>
      <c r="D2490" s="9" t="str">
        <f t="shared" si="115"/>
        <v>4090012800</v>
      </c>
      <c r="E2490" s="39">
        <v>40900</v>
      </c>
      <c r="F2490" s="39">
        <v>12800</v>
      </c>
      <c r="G2490" s="9" t="str">
        <f>VLOOKUP(B2490,'[1]Business Unit Lookup'!A:B,2,FALSE)</f>
        <v>Department of Energy</v>
      </c>
      <c r="H2490" s="33" t="str">
        <f>VLOOKUP(C2490,'[1]Fund Lookup'!B:C,2,FALSE)</f>
        <v>NatGeolgc/GeophyDataPrsrv-IIJA</v>
      </c>
      <c r="I2490" s="35" t="s">
        <v>2252</v>
      </c>
      <c r="J2490" s="33" t="str">
        <f>VLOOKUP(I2490,'[1]Table B'!A:B,2,FALSE)</f>
        <v>Special Revenue-Federal</v>
      </c>
      <c r="K2490" s="9" t="str">
        <f t="shared" si="116"/>
        <v>120-Special Revenue-Federal</v>
      </c>
      <c r="L2490" s="9" t="s">
        <v>2890</v>
      </c>
      <c r="M2490" s="9" t="s">
        <v>6231</v>
      </c>
      <c r="O2490" s="9" t="s">
        <v>2248</v>
      </c>
      <c r="P2490" s="9" t="s">
        <v>8382</v>
      </c>
      <c r="Q2490" s="2" t="str">
        <f>VLOOKUP(P2490,'[1]Table E'!A:C,3,FALSE)</f>
        <v>Federal Infrastructure Investment and Jobs Act (IIJA)</v>
      </c>
    </row>
    <row r="2491" spans="1:17" x14ac:dyDescent="0.25">
      <c r="A2491" s="33" t="str">
        <f t="shared" si="114"/>
        <v>4090012920</v>
      </c>
      <c r="B2491" s="33" t="s">
        <v>2429</v>
      </c>
      <c r="C2491" s="33" t="s">
        <v>2211</v>
      </c>
      <c r="D2491" s="9" t="str">
        <f t="shared" si="115"/>
        <v>4090012920</v>
      </c>
      <c r="E2491" s="34">
        <v>40900</v>
      </c>
      <c r="F2491" s="34">
        <v>12920</v>
      </c>
      <c r="G2491" s="9" t="str">
        <f>VLOOKUP(B2491,'[1]Business Unit Lookup'!A:B,2,FALSE)</f>
        <v>Department of Energy</v>
      </c>
      <c r="H2491" s="33" t="str">
        <f>VLOOKUP(C2491,'[1]Fund Lookup'!B:C,2,FALSE)</f>
        <v>EECBG REA Loan Loss Rsrve-ARRA</v>
      </c>
      <c r="I2491" s="35" t="s">
        <v>2252</v>
      </c>
      <c r="J2491" s="33" t="str">
        <f>VLOOKUP(I2491,'[1]Table B'!A:B,2,FALSE)</f>
        <v>Special Revenue-Federal</v>
      </c>
      <c r="K2491" s="9" t="str">
        <f t="shared" si="116"/>
        <v>120-Special Revenue-Federal</v>
      </c>
      <c r="L2491" s="9" t="str">
        <f>IFERROR(VLOOKUP(A2491,'[1]VAC as of March 2024'!A:K,11,FALSE),"No")</f>
        <v>No</v>
      </c>
      <c r="M2491" s="9" t="s">
        <v>2281</v>
      </c>
      <c r="O2491" s="33" t="s">
        <v>2248</v>
      </c>
      <c r="P2491" s="33" t="s">
        <v>6070</v>
      </c>
      <c r="Q2491" s="2" t="str">
        <f>VLOOKUP(P2491,'[1]Table E'!A:C,3,FALSE)</f>
        <v>Gifts and grants</v>
      </c>
    </row>
    <row r="2492" spans="1:17" x14ac:dyDescent="0.25">
      <c r="A2492" s="33" t="str">
        <f t="shared" si="114"/>
        <v>4090013010</v>
      </c>
      <c r="B2492" s="40" t="s">
        <v>2429</v>
      </c>
      <c r="C2492" s="36" t="s">
        <v>8798</v>
      </c>
      <c r="D2492" s="9" t="str">
        <f t="shared" si="115"/>
        <v>4090013010</v>
      </c>
      <c r="E2492" s="41">
        <v>40900</v>
      </c>
      <c r="F2492" s="37">
        <v>13010</v>
      </c>
      <c r="G2492" s="9" t="str">
        <f>VLOOKUP(B2492,'[1]Business Unit Lookup'!A:B,2,FALSE)</f>
        <v>Department of Energy</v>
      </c>
      <c r="H2492" s="33" t="str">
        <f>VLOOKUP(C2492,'[1]Fund Lookup'!B:C,2,FALSE)</f>
        <v>Earth Mapping Rsrcs Initv-IIJA</v>
      </c>
      <c r="I2492" s="35" t="s">
        <v>2252</v>
      </c>
      <c r="J2492" s="33" t="str">
        <f>VLOOKUP(I2492,'[1]Table B'!A:B,2,FALSE)</f>
        <v>Special Revenue-Federal</v>
      </c>
      <c r="K2492" s="9" t="str">
        <f t="shared" si="116"/>
        <v>120-Special Revenue-Federal</v>
      </c>
      <c r="L2492" s="9" t="str">
        <f>IFERROR(VLOOKUP(A2492,'[1]VAC as of March 2024'!A:K,11,FALSE),"No")</f>
        <v>No</v>
      </c>
      <c r="M2492" s="38" t="s">
        <v>6231</v>
      </c>
      <c r="O2492" s="38" t="s">
        <v>2248</v>
      </c>
      <c r="P2492" s="38" t="s">
        <v>8382</v>
      </c>
      <c r="Q2492" s="2" t="str">
        <f>VLOOKUP(P2492,'[1]Table E'!A:C,3,FALSE)</f>
        <v>Federal Infrastructure Investment and Jobs Act (IIJA)</v>
      </c>
    </row>
    <row r="2493" spans="1:17" x14ac:dyDescent="0.25">
      <c r="A2493" s="33" t="str">
        <f t="shared" si="114"/>
        <v>4090015000</v>
      </c>
      <c r="B2493" s="33" t="s">
        <v>2429</v>
      </c>
      <c r="C2493" s="33" t="s">
        <v>2222</v>
      </c>
      <c r="D2493" s="9" t="str">
        <f t="shared" si="115"/>
        <v>4090015000</v>
      </c>
      <c r="E2493" s="34">
        <v>40900</v>
      </c>
      <c r="F2493" s="34">
        <v>15000</v>
      </c>
      <c r="G2493" s="9" t="str">
        <f>VLOOKUP(B2493,'[1]Business Unit Lookup'!A:B,2,FALSE)</f>
        <v>Department of Energy</v>
      </c>
      <c r="H2493" s="33" t="str">
        <f>VLOOKUP(C2493,'[1]Fund Lookup'!B:C,2,FALSE)</f>
        <v>General Fixed Asset Acct Group</v>
      </c>
      <c r="I2493" s="35" t="s">
        <v>2242</v>
      </c>
      <c r="J2493" s="33" t="str">
        <f>VLOOKUP(I2493,'[1]Table B'!A:B,2,FALSE)</f>
        <v>Fixed Assets, Fund 1500</v>
      </c>
      <c r="K2493" s="9" t="str">
        <f t="shared" si="116"/>
        <v>610-Fixed Assets, Fund 1500</v>
      </c>
      <c r="L2493" s="9" t="str">
        <f>IFERROR(VLOOKUP(A2493,'[1]VAC as of March 2024'!A:K,11,FALSE),"No")</f>
        <v>No</v>
      </c>
      <c r="M2493" s="9" t="s">
        <v>4</v>
      </c>
      <c r="Q2493" s="2"/>
    </row>
    <row r="2494" spans="1:17" x14ac:dyDescent="0.25">
      <c r="A2494" s="33" t="str">
        <f t="shared" si="114"/>
        <v>4110001000</v>
      </c>
      <c r="B2494" s="33" t="s">
        <v>2430</v>
      </c>
      <c r="C2494" s="33" t="s">
        <v>1</v>
      </c>
      <c r="D2494" s="9" t="str">
        <f t="shared" si="115"/>
        <v>411001000</v>
      </c>
      <c r="E2494" s="34">
        <v>41100</v>
      </c>
      <c r="F2494" s="34">
        <v>1000</v>
      </c>
      <c r="G2494" s="9" t="str">
        <f>VLOOKUP(B2494,'[1]Business Unit Lookup'!A:B,2,FALSE)</f>
        <v>Department of Forestry</v>
      </c>
      <c r="H2494" s="33" t="str">
        <f>VLOOKUP(C2494,'[1]Fund Lookup'!B:C,2,FALSE)</f>
        <v>General Fund</v>
      </c>
      <c r="I2494" s="35" t="s">
        <v>2236</v>
      </c>
      <c r="J2494" s="33" t="str">
        <f>VLOOKUP(I2494,'[1]Table B'!A:B,2,FALSE)</f>
        <v>General</v>
      </c>
      <c r="K2494" s="9" t="str">
        <f t="shared" si="116"/>
        <v>100-General</v>
      </c>
      <c r="L2494" s="9" t="str">
        <f>IFERROR(VLOOKUP(A2494,'[1]VAC as of March 2024'!A:K,11,FALSE),"No")</f>
        <v>No</v>
      </c>
      <c r="M2494" s="9" t="s">
        <v>2237</v>
      </c>
      <c r="O2494" s="33" t="s">
        <v>2240</v>
      </c>
      <c r="P2494" s="33" t="s">
        <v>6061</v>
      </c>
      <c r="Q2494" s="2" t="str">
        <f>VLOOKUP(P2494,'[1]Table E'!A:C,3,FALSE)</f>
        <v>Unassigned</v>
      </c>
    </row>
    <row r="2495" spans="1:17" x14ac:dyDescent="0.25">
      <c r="A2495" s="33" t="str">
        <f t="shared" si="114"/>
        <v>4110002124</v>
      </c>
      <c r="B2495" s="33" t="s">
        <v>2430</v>
      </c>
      <c r="C2495" s="33" t="s">
        <v>158</v>
      </c>
      <c r="D2495" s="9" t="str">
        <f t="shared" si="115"/>
        <v>411002124</v>
      </c>
      <c r="E2495" s="34">
        <v>41100</v>
      </c>
      <c r="F2495" s="34">
        <v>2124</v>
      </c>
      <c r="G2495" s="9" t="str">
        <f>VLOOKUP(B2495,'[1]Business Unit Lookup'!A:B,2,FALSE)</f>
        <v>Department of Forestry</v>
      </c>
      <c r="H2495" s="33" t="str">
        <f>VLOOKUP(C2495,'[1]Fund Lookup'!B:C,2,FALSE)</f>
        <v>Forest Mgmt State Owned Lands</v>
      </c>
      <c r="I2495" s="35" t="s">
        <v>2239</v>
      </c>
      <c r="J2495" s="33" t="str">
        <f>VLOOKUP(I2495,'[1]Table B'!A:B,2,FALSE)</f>
        <v>Special Revenue-Other</v>
      </c>
      <c r="K2495" s="9" t="str">
        <f t="shared" si="116"/>
        <v>105-Special Revenue-Other</v>
      </c>
      <c r="L2495" s="9" t="str">
        <f>IFERROR(VLOOKUP(A2495,'[1]VAC as of March 2024'!A:K,11,FALSE),"No")</f>
        <v>No</v>
      </c>
      <c r="M2495" s="9" t="s">
        <v>2240</v>
      </c>
      <c r="O2495" s="33" t="s">
        <v>2241</v>
      </c>
      <c r="P2495" s="33" t="s">
        <v>6104</v>
      </c>
      <c r="Q2495" s="2" t="str">
        <f>VLOOKUP(P2495,'[1]Table E'!A:C,3,FALSE)</f>
        <v>Agriculture and Forestry</v>
      </c>
    </row>
    <row r="2496" spans="1:17" x14ac:dyDescent="0.25">
      <c r="A2496" s="33" t="str">
        <f t="shared" si="114"/>
        <v>4110002164</v>
      </c>
      <c r="B2496" s="33" t="s">
        <v>2430</v>
      </c>
      <c r="C2496" s="33" t="s">
        <v>239</v>
      </c>
      <c r="D2496" s="9" t="str">
        <f t="shared" si="115"/>
        <v>411002164</v>
      </c>
      <c r="E2496" s="34">
        <v>41100</v>
      </c>
      <c r="F2496" s="34">
        <v>2164</v>
      </c>
      <c r="G2496" s="9" t="str">
        <f>VLOOKUP(B2496,'[1]Business Unit Lookup'!A:B,2,FALSE)</f>
        <v>Department of Forestry</v>
      </c>
      <c r="H2496" s="33" t="str">
        <f>VLOOKUP(C2496,'[1]Fund Lookup'!B:C,2,FALSE)</f>
        <v>Land Preservation Fund</v>
      </c>
      <c r="I2496" s="35" t="s">
        <v>2236</v>
      </c>
      <c r="J2496" s="33" t="str">
        <f>VLOOKUP(I2496,'[1]Table B'!A:B,2,FALSE)</f>
        <v>General</v>
      </c>
      <c r="K2496" s="9" t="str">
        <f t="shared" si="116"/>
        <v>100-General</v>
      </c>
      <c r="L2496" s="9" t="str">
        <f>IFERROR(VLOOKUP(A2496,'[1]VAC as of March 2024'!A:K,11,FALSE),"No")</f>
        <v>No</v>
      </c>
      <c r="M2496" s="9" t="s">
        <v>2240</v>
      </c>
      <c r="O2496" s="33" t="s">
        <v>2</v>
      </c>
      <c r="P2496" s="33" t="s">
        <v>6103</v>
      </c>
      <c r="Q2496" s="2" t="str">
        <f>VLOOKUP(P2496,'[1]Table E'!A:C,3,FALSE)</f>
        <v>Environmental Quality and Natural Resource Preservation</v>
      </c>
    </row>
    <row r="2497" spans="1:17" x14ac:dyDescent="0.25">
      <c r="A2497" s="33" t="str">
        <f t="shared" si="114"/>
        <v>4110002180</v>
      </c>
      <c r="B2497" s="33" t="s">
        <v>2430</v>
      </c>
      <c r="C2497" s="33" t="s">
        <v>261</v>
      </c>
      <c r="D2497" s="9" t="str">
        <f t="shared" si="115"/>
        <v>411002180</v>
      </c>
      <c r="E2497" s="34">
        <v>41100</v>
      </c>
      <c r="F2497" s="34">
        <v>2180</v>
      </c>
      <c r="G2497" s="9" t="str">
        <f>VLOOKUP(B2497,'[1]Business Unit Lookup'!A:B,2,FALSE)</f>
        <v>Department of Forestry</v>
      </c>
      <c r="H2497" s="33" t="str">
        <f>VLOOKUP(C2497,'[1]Fund Lookup'!B:C,2,FALSE)</f>
        <v>Fire Programs Fund</v>
      </c>
      <c r="I2497" s="35" t="s">
        <v>2239</v>
      </c>
      <c r="J2497" s="33" t="str">
        <f>VLOOKUP(I2497,'[1]Table B'!A:B,2,FALSE)</f>
        <v>Special Revenue-Other</v>
      </c>
      <c r="K2497" s="9" t="str">
        <f t="shared" si="116"/>
        <v>105-Special Revenue-Other</v>
      </c>
      <c r="L2497" s="9" t="str">
        <f>IFERROR(VLOOKUP(A2497,'[1]VAC as of March 2024'!A:K,11,FALSE),"No")</f>
        <v>No</v>
      </c>
      <c r="M2497" s="9" t="s">
        <v>2240</v>
      </c>
      <c r="O2497" s="33" t="s">
        <v>2241</v>
      </c>
      <c r="P2497" s="33" t="s">
        <v>6067</v>
      </c>
      <c r="Q2497" s="2" t="str">
        <f>VLOOKUP(P2497,'[1]Table E'!A:C,3,FALSE)</f>
        <v>Health and Public Safety</v>
      </c>
    </row>
    <row r="2498" spans="1:17" x14ac:dyDescent="0.25">
      <c r="A2498" s="33" t="str">
        <f t="shared" ref="A2498:A2561" si="117">CONCATENATE(B2498,C2498)</f>
        <v>4110002340</v>
      </c>
      <c r="B2498" s="33" t="s">
        <v>2430</v>
      </c>
      <c r="C2498" s="33" t="s">
        <v>421</v>
      </c>
      <c r="D2498" s="9" t="str">
        <f t="shared" ref="D2498:D2561" si="118">CONCATENATE(E2498,F2498)</f>
        <v>411002340</v>
      </c>
      <c r="E2498" s="34">
        <v>41100</v>
      </c>
      <c r="F2498" s="34">
        <v>2340</v>
      </c>
      <c r="G2498" s="9" t="str">
        <f>VLOOKUP(B2498,'[1]Business Unit Lookup'!A:B,2,FALSE)</f>
        <v>Department of Forestry</v>
      </c>
      <c r="H2498" s="33" t="str">
        <f>VLOOKUP(C2498,'[1]Fund Lookup'!B:C,2,FALSE)</f>
        <v>Reforestation Incentives Fund</v>
      </c>
      <c r="I2498" s="35" t="s">
        <v>2239</v>
      </c>
      <c r="J2498" s="33" t="str">
        <f>VLOOKUP(I2498,'[1]Table B'!A:B,2,FALSE)</f>
        <v>Special Revenue-Other</v>
      </c>
      <c r="K2498" s="9" t="str">
        <f t="shared" ref="K2498:K2561" si="119">CONCATENATE(I2498,"-",J2498)</f>
        <v>105-Special Revenue-Other</v>
      </c>
      <c r="L2498" s="9" t="str">
        <f>IFERROR(VLOOKUP(A2498,'[1]VAC as of March 2024'!A:K,11,FALSE),"No")</f>
        <v>No</v>
      </c>
      <c r="M2498" s="9" t="s">
        <v>2240</v>
      </c>
      <c r="O2498" s="33" t="s">
        <v>2241</v>
      </c>
      <c r="P2498" s="33" t="s">
        <v>6104</v>
      </c>
      <c r="Q2498" s="2" t="str">
        <f>VLOOKUP(P2498,'[1]Table E'!A:C,3,FALSE)</f>
        <v>Agriculture and Forestry</v>
      </c>
    </row>
    <row r="2499" spans="1:17" x14ac:dyDescent="0.25">
      <c r="A2499" s="33" t="str">
        <f t="shared" si="117"/>
        <v>4110002411</v>
      </c>
      <c r="B2499" s="33" t="s">
        <v>2430</v>
      </c>
      <c r="C2499" s="33" t="s">
        <v>470</v>
      </c>
      <c r="D2499" s="9" t="str">
        <f t="shared" si="118"/>
        <v>411002411</v>
      </c>
      <c r="E2499" s="34">
        <v>41100</v>
      </c>
      <c r="F2499" s="34">
        <v>2411</v>
      </c>
      <c r="G2499" s="9" t="str">
        <f>VLOOKUP(B2499,'[1]Business Unit Lookup'!A:B,2,FALSE)</f>
        <v>Department of Forestry</v>
      </c>
      <c r="H2499" s="33" t="str">
        <f>VLOOKUP(C2499,'[1]Fund Lookup'!B:C,2,FALSE)</f>
        <v>DOF Special Revenue Fund</v>
      </c>
      <c r="I2499" s="35" t="s">
        <v>2239</v>
      </c>
      <c r="J2499" s="33" t="str">
        <f>VLOOKUP(I2499,'[1]Table B'!A:B,2,FALSE)</f>
        <v>Special Revenue-Other</v>
      </c>
      <c r="K2499" s="9" t="str">
        <f t="shared" si="119"/>
        <v>105-Special Revenue-Other</v>
      </c>
      <c r="L2499" s="9" t="str">
        <f>IFERROR(VLOOKUP(A2499,'[1]VAC as of March 2024'!A:K,11,FALSE),"No")</f>
        <v>No</v>
      </c>
      <c r="M2499" s="9" t="s">
        <v>2240</v>
      </c>
      <c r="O2499" s="33" t="s">
        <v>2241</v>
      </c>
      <c r="P2499" s="33" t="s">
        <v>6104</v>
      </c>
      <c r="Q2499" s="2" t="str">
        <f>VLOOKUP(P2499,'[1]Table E'!A:C,3,FALSE)</f>
        <v>Agriculture and Forestry</v>
      </c>
    </row>
    <row r="2500" spans="1:17" x14ac:dyDescent="0.25">
      <c r="A2500" s="33" t="str">
        <f t="shared" si="117"/>
        <v>4110002460</v>
      </c>
      <c r="B2500" s="33" t="s">
        <v>2430</v>
      </c>
      <c r="C2500" s="33" t="s">
        <v>516</v>
      </c>
      <c r="D2500" s="9" t="str">
        <f t="shared" si="118"/>
        <v>411002460</v>
      </c>
      <c r="E2500" s="34">
        <v>41100</v>
      </c>
      <c r="F2500" s="34">
        <v>2460</v>
      </c>
      <c r="G2500" s="9" t="str">
        <f>VLOOKUP(B2500,'[1]Business Unit Lookup'!A:B,2,FALSE)</f>
        <v>Department of Forestry</v>
      </c>
      <c r="H2500" s="33" t="str">
        <f>VLOOKUP(C2500,'[1]Fund Lookup'!B:C,2,FALSE)</f>
        <v>Disaster Recovery Fund</v>
      </c>
      <c r="I2500" s="35" t="s">
        <v>2236</v>
      </c>
      <c r="J2500" s="33" t="str">
        <f>VLOOKUP(I2500,'[1]Table B'!A:B,2,FALSE)</f>
        <v>General</v>
      </c>
      <c r="K2500" s="9" t="str">
        <f t="shared" si="119"/>
        <v>100-General</v>
      </c>
      <c r="L2500" s="9" t="str">
        <f>IFERROR(VLOOKUP(A2500,'[1]VAC as of March 2024'!A:K,11,FALSE),"No")</f>
        <v>No</v>
      </c>
      <c r="M2500" s="9" t="s">
        <v>2240</v>
      </c>
      <c r="O2500" s="33" t="s">
        <v>2</v>
      </c>
      <c r="P2500" s="33" t="s">
        <v>6068</v>
      </c>
      <c r="Q2500" s="2" t="str">
        <f>VLOOKUP(P2500,'[1]Table E'!A:C,3,FALSE)</f>
        <v>Health and Public Safety</v>
      </c>
    </row>
    <row r="2501" spans="1:17" x14ac:dyDescent="0.25">
      <c r="A2501" s="33" t="str">
        <f t="shared" si="117"/>
        <v>4110002515</v>
      </c>
      <c r="B2501" s="33" t="s">
        <v>2430</v>
      </c>
      <c r="C2501" s="33" t="s">
        <v>539</v>
      </c>
      <c r="D2501" s="9" t="str">
        <f t="shared" si="118"/>
        <v>411002515</v>
      </c>
      <c r="E2501" s="34">
        <v>41100</v>
      </c>
      <c r="F2501" s="34">
        <v>2515</v>
      </c>
      <c r="G2501" s="9" t="str">
        <f>VLOOKUP(B2501,'[1]Business Unit Lookup'!A:B,2,FALSE)</f>
        <v>Department of Forestry</v>
      </c>
      <c r="H2501" s="33" t="str">
        <f>VLOOKUP(C2501,'[1]Fund Lookup'!B:C,2,FALSE)</f>
        <v>Nurseries Fund</v>
      </c>
      <c r="I2501" s="35" t="s">
        <v>2239</v>
      </c>
      <c r="J2501" s="33" t="str">
        <f>VLOOKUP(I2501,'[1]Table B'!A:B,2,FALSE)</f>
        <v>Special Revenue-Other</v>
      </c>
      <c r="K2501" s="9" t="str">
        <f t="shared" si="119"/>
        <v>105-Special Revenue-Other</v>
      </c>
      <c r="L2501" s="9" t="str">
        <f>IFERROR(VLOOKUP(A2501,'[1]VAC as of March 2024'!A:K,11,FALSE),"No")</f>
        <v>No</v>
      </c>
      <c r="M2501" s="9" t="s">
        <v>2240</v>
      </c>
      <c r="O2501" s="33" t="s">
        <v>2241</v>
      </c>
      <c r="P2501" s="33" t="s">
        <v>6104</v>
      </c>
      <c r="Q2501" s="2" t="str">
        <f>VLOOKUP(P2501,'[1]Table E'!A:C,3,FALSE)</f>
        <v>Agriculture and Forestry</v>
      </c>
    </row>
    <row r="2502" spans="1:17" x14ac:dyDescent="0.25">
      <c r="A2502" s="33" t="str">
        <f t="shared" si="117"/>
        <v>4110002640</v>
      </c>
      <c r="B2502" s="33" t="s">
        <v>2430</v>
      </c>
      <c r="C2502" s="33" t="s">
        <v>586</v>
      </c>
      <c r="D2502" s="9" t="str">
        <f t="shared" si="118"/>
        <v>411002640</v>
      </c>
      <c r="E2502" s="34">
        <v>41100</v>
      </c>
      <c r="F2502" s="34">
        <v>2640</v>
      </c>
      <c r="G2502" s="9" t="str">
        <f>VLOOKUP(B2502,'[1]Business Unit Lookup'!A:B,2,FALSE)</f>
        <v>Department of Forestry</v>
      </c>
      <c r="H2502" s="33" t="str">
        <f>VLOOKUP(C2502,'[1]Fund Lookup'!B:C,2,FALSE)</f>
        <v>State Forest Fund</v>
      </c>
      <c r="I2502" s="35" t="s">
        <v>2239</v>
      </c>
      <c r="J2502" s="33" t="str">
        <f>VLOOKUP(I2502,'[1]Table B'!A:B,2,FALSE)</f>
        <v>Special Revenue-Other</v>
      </c>
      <c r="K2502" s="9" t="str">
        <f t="shared" si="119"/>
        <v>105-Special Revenue-Other</v>
      </c>
      <c r="L2502" s="9" t="str">
        <f>IFERROR(VLOOKUP(A2502,'[1]VAC as of March 2024'!A:K,11,FALSE),"No")</f>
        <v>No</v>
      </c>
      <c r="M2502" s="9" t="s">
        <v>2240</v>
      </c>
      <c r="O2502" s="33" t="s">
        <v>2241</v>
      </c>
      <c r="P2502" s="33" t="s">
        <v>6100</v>
      </c>
      <c r="Q2502" s="2" t="str">
        <f>VLOOKUP(P2502,'[1]Table E'!A:C,3,FALSE)</f>
        <v>Environmental Quality and Natural Resource Preservation</v>
      </c>
    </row>
    <row r="2503" spans="1:17" x14ac:dyDescent="0.25">
      <c r="A2503" s="33" t="str">
        <f t="shared" si="117"/>
        <v>4110002651</v>
      </c>
      <c r="B2503" s="33" t="s">
        <v>2430</v>
      </c>
      <c r="C2503" s="33" t="s">
        <v>592</v>
      </c>
      <c r="D2503" s="9" t="str">
        <f t="shared" si="118"/>
        <v>411002651</v>
      </c>
      <c r="E2503" s="34">
        <v>41100</v>
      </c>
      <c r="F2503" s="34">
        <v>2651</v>
      </c>
      <c r="G2503" s="9" t="str">
        <f>VLOOKUP(B2503,'[1]Business Unit Lookup'!A:B,2,FALSE)</f>
        <v>Department of Forestry</v>
      </c>
      <c r="H2503" s="33" t="str">
        <f>VLOOKUP(C2503,'[1]Fund Lookup'!B:C,2,FALSE)</f>
        <v>Forfeited Asset Sharing Prgm</v>
      </c>
      <c r="I2503" s="35" t="s">
        <v>2239</v>
      </c>
      <c r="J2503" s="33" t="str">
        <f>VLOOKUP(I2503,'[1]Table B'!A:B,2,FALSE)</f>
        <v>Special Revenue-Other</v>
      </c>
      <c r="K2503" s="9" t="str">
        <f t="shared" si="119"/>
        <v>105-Special Revenue-Other</v>
      </c>
      <c r="L2503" s="9" t="str">
        <f>IFERROR(VLOOKUP(A2503,'[1]VAC as of March 2024'!A:K,11,FALSE),"No")</f>
        <v>No</v>
      </c>
      <c r="M2503" s="9" t="s">
        <v>2240</v>
      </c>
      <c r="O2503" s="33" t="s">
        <v>2241</v>
      </c>
      <c r="P2503" s="33" t="s">
        <v>6067</v>
      </c>
      <c r="Q2503" s="2" t="str">
        <f>VLOOKUP(P2503,'[1]Table E'!A:C,3,FALSE)</f>
        <v>Health and Public Safety</v>
      </c>
    </row>
    <row r="2504" spans="1:17" x14ac:dyDescent="0.25">
      <c r="A2504" s="33" t="str">
        <f t="shared" si="117"/>
        <v>4110002710</v>
      </c>
      <c r="B2504" s="33" t="s">
        <v>2430</v>
      </c>
      <c r="C2504" s="33" t="s">
        <v>633</v>
      </c>
      <c r="D2504" s="9" t="str">
        <f t="shared" si="118"/>
        <v>411002710</v>
      </c>
      <c r="E2504" s="34">
        <v>41100</v>
      </c>
      <c r="F2504" s="34">
        <v>2710</v>
      </c>
      <c r="G2504" s="9" t="str">
        <f>VLOOKUP(B2504,'[1]Business Unit Lookup'!A:B,2,FALSE)</f>
        <v>Department of Forestry</v>
      </c>
      <c r="H2504" s="33" t="str">
        <f>VLOOKUP(C2504,'[1]Fund Lookup'!B:C,2,FALSE)</f>
        <v>Central Garage Pool Vehicles</v>
      </c>
      <c r="I2504" s="35" t="s">
        <v>2236</v>
      </c>
      <c r="J2504" s="33" t="str">
        <f>VLOOKUP(I2504,'[1]Table B'!A:B,2,FALSE)</f>
        <v>General</v>
      </c>
      <c r="K2504" s="9" t="str">
        <f t="shared" si="119"/>
        <v>100-General</v>
      </c>
      <c r="L2504" s="9" t="str">
        <f>IFERROR(VLOOKUP(A2504,'[1]VAC as of March 2024'!A:K,11,FALSE),"No")</f>
        <v>No</v>
      </c>
      <c r="M2504" s="9" t="s">
        <v>2240</v>
      </c>
      <c r="O2504" s="33" t="s">
        <v>2</v>
      </c>
      <c r="P2504" s="33" t="s">
        <v>6140</v>
      </c>
      <c r="Q2504" s="2" t="str">
        <f>VLOOKUP(P2504,'[1]Table E'!A:C,3,FALSE)</f>
        <v>Agriculture and Forestry</v>
      </c>
    </row>
    <row r="2505" spans="1:17" x14ac:dyDescent="0.25">
      <c r="A2505" s="33" t="str">
        <f t="shared" si="117"/>
        <v>4110002800</v>
      </c>
      <c r="B2505" s="33" t="s">
        <v>2430</v>
      </c>
      <c r="C2505" s="33" t="s">
        <v>683</v>
      </c>
      <c r="D2505" s="9" t="str">
        <f t="shared" si="118"/>
        <v>411002800</v>
      </c>
      <c r="E2505" s="34">
        <v>41100</v>
      </c>
      <c r="F2505" s="34">
        <v>2800</v>
      </c>
      <c r="G2505" s="9" t="str">
        <f>VLOOKUP(B2505,'[1]Business Unit Lookup'!A:B,2,FALSE)</f>
        <v>Department of Forestry</v>
      </c>
      <c r="H2505" s="33" t="str">
        <f>VLOOKUP(C2505,'[1]Fund Lookup'!B:C,2,FALSE)</f>
        <v>Appropriated IDC Recoveries</v>
      </c>
      <c r="I2505" s="35" t="s">
        <v>2239</v>
      </c>
      <c r="J2505" s="33" t="str">
        <f>VLOOKUP(I2505,'[1]Table B'!A:B,2,FALSE)</f>
        <v>Special Revenue-Other</v>
      </c>
      <c r="K2505" s="9" t="str">
        <f t="shared" si="119"/>
        <v>105-Special Revenue-Other</v>
      </c>
      <c r="L2505" s="9" t="str">
        <f>IFERROR(VLOOKUP(A2505,'[1]VAC as of March 2024'!A:K,11,FALSE),"No")</f>
        <v>No</v>
      </c>
      <c r="M2505" s="9" t="s">
        <v>2240</v>
      </c>
      <c r="O2505" s="33" t="s">
        <v>2</v>
      </c>
      <c r="P2505" s="33" t="s">
        <v>6140</v>
      </c>
      <c r="Q2505" s="2" t="str">
        <f>VLOOKUP(P2505,'[1]Table E'!A:C,3,FALSE)</f>
        <v>Agriculture and Forestry</v>
      </c>
    </row>
    <row r="2506" spans="1:17" x14ac:dyDescent="0.25">
      <c r="A2506" s="33" t="str">
        <f t="shared" si="117"/>
        <v>4110002860</v>
      </c>
      <c r="B2506" s="33" t="s">
        <v>2430</v>
      </c>
      <c r="C2506" s="33" t="s">
        <v>712</v>
      </c>
      <c r="D2506" s="9" t="str">
        <f t="shared" si="118"/>
        <v>411002860</v>
      </c>
      <c r="E2506" s="34">
        <v>41100</v>
      </c>
      <c r="F2506" s="34">
        <v>2860</v>
      </c>
      <c r="G2506" s="9" t="str">
        <f>VLOOKUP(B2506,'[1]Business Unit Lookup'!A:B,2,FALSE)</f>
        <v>Department of Forestry</v>
      </c>
      <c r="H2506" s="33" t="str">
        <f>VLOOKUP(C2506,'[1]Fund Lookup'!B:C,2,FALSE)</f>
        <v>Recycl Mtrl Sales-Nongen/NonHE</v>
      </c>
      <c r="I2506" s="35" t="s">
        <v>2236</v>
      </c>
      <c r="J2506" s="33" t="str">
        <f>VLOOKUP(I2506,'[1]Table B'!A:B,2,FALSE)</f>
        <v>General</v>
      </c>
      <c r="K2506" s="9" t="str">
        <f t="shared" si="119"/>
        <v>100-General</v>
      </c>
      <c r="L2506" s="9" t="str">
        <f>IFERROR(VLOOKUP(A2506,'[1]VAC as of March 2024'!A:K,11,FALSE),"No")</f>
        <v>No</v>
      </c>
      <c r="M2506" s="9" t="s">
        <v>2240</v>
      </c>
      <c r="O2506" s="33" t="s">
        <v>2</v>
      </c>
      <c r="P2506" s="33" t="s">
        <v>6103</v>
      </c>
      <c r="Q2506" s="2" t="str">
        <f>VLOOKUP(P2506,'[1]Table E'!A:C,3,FALSE)</f>
        <v>Environmental Quality and Natural Resource Preservation</v>
      </c>
    </row>
    <row r="2507" spans="1:17" x14ac:dyDescent="0.25">
      <c r="A2507" s="33" t="str">
        <f t="shared" si="117"/>
        <v>4110002870</v>
      </c>
      <c r="B2507" s="33" t="s">
        <v>2430</v>
      </c>
      <c r="C2507" s="33" t="s">
        <v>716</v>
      </c>
      <c r="D2507" s="9" t="str">
        <f t="shared" si="118"/>
        <v>411002870</v>
      </c>
      <c r="E2507" s="34">
        <v>41100</v>
      </c>
      <c r="F2507" s="34">
        <v>2870</v>
      </c>
      <c r="G2507" s="9" t="str">
        <f>VLOOKUP(B2507,'[1]Business Unit Lookup'!A:B,2,FALSE)</f>
        <v>Department of Forestry</v>
      </c>
      <c r="H2507" s="33" t="str">
        <f>VLOOKUP(C2507,'[1]Fund Lookup'!B:C,2,FALSE)</f>
        <v>Surp Suppy/Equip Sale-GF-NonHE</v>
      </c>
      <c r="I2507" s="35" t="s">
        <v>2236</v>
      </c>
      <c r="J2507" s="33" t="str">
        <f>VLOOKUP(I2507,'[1]Table B'!A:B,2,FALSE)</f>
        <v>General</v>
      </c>
      <c r="K2507" s="9" t="str">
        <f t="shared" si="119"/>
        <v>100-General</v>
      </c>
      <c r="L2507" s="9" t="str">
        <f>IFERROR(VLOOKUP(A2507,'[1]VAC as of March 2024'!A:K,11,FALSE),"No")</f>
        <v>No</v>
      </c>
      <c r="M2507" s="9" t="s">
        <v>2240</v>
      </c>
      <c r="O2507" s="33" t="s">
        <v>2</v>
      </c>
      <c r="P2507" s="33" t="s">
        <v>6103</v>
      </c>
      <c r="Q2507" s="2" t="str">
        <f>VLOOKUP(P2507,'[1]Table E'!A:C,3,FALSE)</f>
        <v>Environmental Quality and Natural Resource Preservation</v>
      </c>
    </row>
    <row r="2508" spans="1:17" x14ac:dyDescent="0.25">
      <c r="A2508" s="33" t="str">
        <f t="shared" si="117"/>
        <v>4110002900</v>
      </c>
      <c r="B2508" s="33" t="s">
        <v>2430</v>
      </c>
      <c r="C2508" s="33" t="s">
        <v>727</v>
      </c>
      <c r="D2508" s="9" t="str">
        <f t="shared" si="118"/>
        <v>411002900</v>
      </c>
      <c r="E2508" s="34">
        <v>41100</v>
      </c>
      <c r="F2508" s="34">
        <v>2900</v>
      </c>
      <c r="G2508" s="9" t="str">
        <f>VLOOKUP(B2508,'[1]Business Unit Lookup'!A:B,2,FALSE)</f>
        <v>Department of Forestry</v>
      </c>
      <c r="H2508" s="33" t="str">
        <f>VLOOKUP(C2508,'[1]Fund Lookup'!B:C,2,FALSE)</f>
        <v>Insurance Recovery</v>
      </c>
      <c r="I2508" s="35" t="s">
        <v>2239</v>
      </c>
      <c r="J2508" s="33" t="str">
        <f>VLOOKUP(I2508,'[1]Table B'!A:B,2,FALSE)</f>
        <v>Special Revenue-Other</v>
      </c>
      <c r="K2508" s="9" t="str">
        <f t="shared" si="119"/>
        <v>105-Special Revenue-Other</v>
      </c>
      <c r="L2508" s="9" t="str">
        <f>IFERROR(VLOOKUP(A2508,'[1]VAC as of March 2024'!A:K,11,FALSE),"No")</f>
        <v>No</v>
      </c>
      <c r="M2508" s="9" t="s">
        <v>2240</v>
      </c>
      <c r="O2508" s="33" t="s">
        <v>2241</v>
      </c>
      <c r="P2508" s="33" t="s">
        <v>6104</v>
      </c>
      <c r="Q2508" s="2" t="str">
        <f>VLOOKUP(P2508,'[1]Table E'!A:C,3,FALSE)</f>
        <v>Agriculture and Forestry</v>
      </c>
    </row>
    <row r="2509" spans="1:17" x14ac:dyDescent="0.25">
      <c r="A2509" s="33" t="str">
        <f t="shared" si="117"/>
        <v>4110007411</v>
      </c>
      <c r="B2509" s="33" t="s">
        <v>2430</v>
      </c>
      <c r="C2509" s="33" t="s">
        <v>1414</v>
      </c>
      <c r="D2509" s="9" t="str">
        <f t="shared" si="118"/>
        <v>411007411</v>
      </c>
      <c r="E2509" s="34">
        <v>41100</v>
      </c>
      <c r="F2509" s="34">
        <v>7411</v>
      </c>
      <c r="G2509" s="9" t="str">
        <f>VLOOKUP(B2509,'[1]Business Unit Lookup'!A:B,2,FALSE)</f>
        <v>Department of Forestry</v>
      </c>
      <c r="H2509" s="33" t="str">
        <f>VLOOKUP(C2509,'[1]Fund Lookup'!B:C,2,FALSE)</f>
        <v>Mathews State Forest Fund</v>
      </c>
      <c r="I2509" s="35" t="s">
        <v>2239</v>
      </c>
      <c r="J2509" s="33" t="str">
        <f>VLOOKUP(I2509,'[1]Table B'!A:B,2,FALSE)</f>
        <v>Special Revenue-Other</v>
      </c>
      <c r="K2509" s="9" t="str">
        <f t="shared" si="119"/>
        <v>105-Special Revenue-Other</v>
      </c>
      <c r="L2509" s="9" t="str">
        <f>IFERROR(VLOOKUP(A2509,'[1]VAC as of March 2024'!A:K,11,FALSE),"No")</f>
        <v>No</v>
      </c>
      <c r="M2509" s="9" t="s">
        <v>2248</v>
      </c>
      <c r="O2509" s="33" t="s">
        <v>2248</v>
      </c>
      <c r="P2509" s="33" t="s">
        <v>6142</v>
      </c>
      <c r="Q2509" s="2" t="str">
        <f>VLOOKUP(P2509,'[1]Table E'!A:C,3,FALSE)</f>
        <v>Agriculture and Forestry</v>
      </c>
    </row>
    <row r="2510" spans="1:17" x14ac:dyDescent="0.25">
      <c r="A2510" s="33" t="str">
        <f t="shared" si="117"/>
        <v>4110008200</v>
      </c>
      <c r="B2510" s="33" t="s">
        <v>2430</v>
      </c>
      <c r="C2510" s="33" t="s">
        <v>1628</v>
      </c>
      <c r="D2510" s="9" t="str">
        <f t="shared" si="118"/>
        <v>411008200</v>
      </c>
      <c r="E2510" s="34">
        <v>41100</v>
      </c>
      <c r="F2510" s="34">
        <v>8200</v>
      </c>
      <c r="G2510" s="9" t="str">
        <f>VLOOKUP(B2510,'[1]Business Unit Lookup'!A:B,2,FALSE)</f>
        <v>Department of Forestry</v>
      </c>
      <c r="H2510" s="33" t="str">
        <f>VLOOKUP(C2510,'[1]Fund Lookup'!B:C,2,FALSE)</f>
        <v>VPBA Projects</v>
      </c>
      <c r="I2510" s="35" t="s">
        <v>2265</v>
      </c>
      <c r="J2510" s="33" t="str">
        <f>VLOOKUP(I2510,'[1]Table B'!A:B,2,FALSE)</f>
        <v>Capital Projects, F/S Exclusions</v>
      </c>
      <c r="K2510" s="9" t="str">
        <f t="shared" si="119"/>
        <v>156-Capital Projects, F/S Exclusions</v>
      </c>
      <c r="L2510" s="9" t="str">
        <f>IFERROR(VLOOKUP(A2510,'[1]VAC as of March 2024'!A:K,11,FALSE),"No")</f>
        <v>No</v>
      </c>
      <c r="M2510" s="9" t="s">
        <v>2248</v>
      </c>
      <c r="O2510" s="33" t="s">
        <v>2248</v>
      </c>
      <c r="P2510" s="33" t="s">
        <v>6078</v>
      </c>
      <c r="Q2510" s="2" t="str">
        <f>VLOOKUP(P2510,'[1]Table E'!A:C,3,FALSE)</f>
        <v>Capital Projects</v>
      </c>
    </row>
    <row r="2511" spans="1:17" x14ac:dyDescent="0.25">
      <c r="A2511" s="33" t="str">
        <f t="shared" si="117"/>
        <v>4110009016</v>
      </c>
      <c r="B2511" s="33" t="s">
        <v>2430</v>
      </c>
      <c r="C2511" s="33" t="s">
        <v>1653</v>
      </c>
      <c r="D2511" s="9" t="str">
        <f t="shared" si="118"/>
        <v>411009016</v>
      </c>
      <c r="E2511" s="34">
        <v>41100</v>
      </c>
      <c r="F2511" s="34">
        <v>9016</v>
      </c>
      <c r="G2511" s="9" t="str">
        <f>VLOOKUP(B2511,'[1]Business Unit Lookup'!A:B,2,FALSE)</f>
        <v>Department of Forestry</v>
      </c>
      <c r="H2511" s="33" t="str">
        <f>VLOOKUP(C2511,'[1]Fund Lookup'!B:C,2,FALSE)</f>
        <v>State Forests System Fund</v>
      </c>
      <c r="I2511" s="35" t="s">
        <v>2239</v>
      </c>
      <c r="J2511" s="33" t="str">
        <f>VLOOKUP(I2511,'[1]Table B'!A:B,2,FALSE)</f>
        <v>Special Revenue-Other</v>
      </c>
      <c r="K2511" s="9" t="str">
        <f t="shared" si="119"/>
        <v>105-Special Revenue-Other</v>
      </c>
      <c r="L2511" s="9" t="str">
        <f>IFERROR(VLOOKUP(A2511,'[1]VAC as of March 2024'!A:K,11,FALSE),"No")</f>
        <v>No</v>
      </c>
      <c r="M2511" s="9" t="s">
        <v>2240</v>
      </c>
      <c r="O2511" s="33" t="s">
        <v>2248</v>
      </c>
      <c r="P2511" s="33" t="s">
        <v>6142</v>
      </c>
      <c r="Q2511" s="2" t="str">
        <f>VLOOKUP(P2511,'[1]Table E'!A:C,3,FALSE)</f>
        <v>Agriculture and Forestry</v>
      </c>
    </row>
    <row r="2512" spans="1:17" x14ac:dyDescent="0.25">
      <c r="A2512" s="33" t="str">
        <f t="shared" si="117"/>
        <v>4110009262</v>
      </c>
      <c r="B2512" s="33" t="s">
        <v>2430</v>
      </c>
      <c r="C2512" s="33" t="s">
        <v>1919</v>
      </c>
      <c r="D2512" s="9" t="str">
        <f t="shared" si="118"/>
        <v>411009262</v>
      </c>
      <c r="E2512" s="34">
        <v>41100</v>
      </c>
      <c r="F2512" s="34">
        <v>9262</v>
      </c>
      <c r="G2512" s="9" t="str">
        <f>VLOOKUP(B2512,'[1]Business Unit Lookup'!A:B,2,FALSE)</f>
        <v>Department of Forestry</v>
      </c>
      <c r="H2512" s="33" t="str">
        <f>VLOOKUP(C2512,'[1]Fund Lookup'!B:C,2,FALSE)</f>
        <v>VA Forest Water Quality Fund</v>
      </c>
      <c r="I2512" s="35" t="s">
        <v>2239</v>
      </c>
      <c r="J2512" s="33" t="str">
        <f>VLOOKUP(I2512,'[1]Table B'!A:B,2,FALSE)</f>
        <v>Special Revenue-Other</v>
      </c>
      <c r="K2512" s="9" t="str">
        <f t="shared" si="119"/>
        <v>105-Special Revenue-Other</v>
      </c>
      <c r="L2512" s="9" t="str">
        <f>IFERROR(VLOOKUP(A2512,'[1]VAC as of March 2024'!A:K,11,FALSE),"No")</f>
        <v>No</v>
      </c>
      <c r="M2512" s="9" t="s">
        <v>2240</v>
      </c>
      <c r="O2512" s="33" t="s">
        <v>2241</v>
      </c>
      <c r="P2512" s="33" t="s">
        <v>6104</v>
      </c>
      <c r="Q2512" s="2" t="str">
        <f>VLOOKUP(P2512,'[1]Table E'!A:C,3,FALSE)</f>
        <v>Agriculture and Forestry</v>
      </c>
    </row>
    <row r="2513" spans="1:17" x14ac:dyDescent="0.25">
      <c r="A2513" s="33" t="str">
        <f t="shared" si="117"/>
        <v>4110009340</v>
      </c>
      <c r="B2513" s="36" t="s">
        <v>2430</v>
      </c>
      <c r="C2513" s="36" t="s">
        <v>1970</v>
      </c>
      <c r="D2513" s="9" t="str">
        <f t="shared" si="118"/>
        <v>411009340</v>
      </c>
      <c r="E2513" s="36">
        <v>41100</v>
      </c>
      <c r="F2513" s="37">
        <v>9340</v>
      </c>
      <c r="G2513" s="9" t="str">
        <f>VLOOKUP(B2513,'[1]Business Unit Lookup'!A:B,2,FALSE)</f>
        <v>Department of Forestry</v>
      </c>
      <c r="H2513" s="33" t="str">
        <f>VLOOKUP(C2513,'[1]Fund Lookup'!B:C,2,FALSE)</f>
        <v>VA Water Quality Improve Fund</v>
      </c>
      <c r="I2513" s="35" t="s">
        <v>2236</v>
      </c>
      <c r="J2513" s="33" t="str">
        <f>VLOOKUP(I2513,'[1]Table B'!A:B,2,FALSE)</f>
        <v>General</v>
      </c>
      <c r="K2513" s="9" t="str">
        <f t="shared" si="119"/>
        <v>100-General</v>
      </c>
      <c r="L2513" s="9" t="str">
        <f>IFERROR(VLOOKUP(A2513,'[1]VAC as of March 2024'!A:K,11,FALSE),"No")</f>
        <v>No</v>
      </c>
      <c r="M2513" s="38" t="s">
        <v>2240</v>
      </c>
      <c r="O2513" s="38" t="s">
        <v>2241</v>
      </c>
      <c r="P2513" s="38" t="s">
        <v>6115</v>
      </c>
      <c r="Q2513" s="2" t="str">
        <f>VLOOKUP(P2513,'[1]Table E'!A:C,3,FALSE)</f>
        <v>Water Quality Improvement Fund</v>
      </c>
    </row>
    <row r="2514" spans="1:17" x14ac:dyDescent="0.25">
      <c r="A2514" s="33" t="str">
        <f t="shared" si="117"/>
        <v>4110009550</v>
      </c>
      <c r="B2514" s="33" t="s">
        <v>2430</v>
      </c>
      <c r="C2514" s="33" t="s">
        <v>2068</v>
      </c>
      <c r="D2514" s="9" t="str">
        <f t="shared" si="118"/>
        <v>411009550</v>
      </c>
      <c r="E2514" s="34">
        <v>41100</v>
      </c>
      <c r="F2514" s="34">
        <v>9550</v>
      </c>
      <c r="G2514" s="9" t="str">
        <f>VLOOKUP(B2514,'[1]Business Unit Lookup'!A:B,2,FALSE)</f>
        <v>Department of Forestry</v>
      </c>
      <c r="H2514" s="33" t="str">
        <f>VLOOKUP(C2514,'[1]Fund Lookup'!B:C,2,FALSE)</f>
        <v>VA Forest Mitigation Acq Fund</v>
      </c>
      <c r="I2514" s="35" t="s">
        <v>2239</v>
      </c>
      <c r="J2514" s="33" t="str">
        <f>VLOOKUP(I2514,'[1]Table B'!A:B,2,FALSE)</f>
        <v>Special Revenue-Other</v>
      </c>
      <c r="K2514" s="9" t="str">
        <f t="shared" si="119"/>
        <v>105-Special Revenue-Other</v>
      </c>
      <c r="L2514" s="9" t="str">
        <f>IFERROR(VLOOKUP(A2514,'[1]VAC as of March 2024'!A:K,11,FALSE),"No")</f>
        <v>No</v>
      </c>
      <c r="M2514" s="9" t="s">
        <v>2248</v>
      </c>
      <c r="O2514" s="33" t="s">
        <v>2248</v>
      </c>
      <c r="P2514" s="33" t="s">
        <v>6065</v>
      </c>
      <c r="Q2514" s="2" t="str">
        <f>VLOOKUP(P2514,'[1]Table E'!A:C,3,FALSE)</f>
        <v>Environmental Quality and Natural Resource Preservation</v>
      </c>
    </row>
    <row r="2515" spans="1:17" x14ac:dyDescent="0.25">
      <c r="A2515" s="33" t="str">
        <f t="shared" si="117"/>
        <v>4110009590</v>
      </c>
      <c r="B2515" s="33" t="s">
        <v>2430</v>
      </c>
      <c r="C2515" s="33" t="s">
        <v>2073</v>
      </c>
      <c r="D2515" s="9" t="str">
        <f t="shared" si="118"/>
        <v>411009590</v>
      </c>
      <c r="E2515" s="34">
        <v>41100</v>
      </c>
      <c r="F2515" s="34">
        <v>9590</v>
      </c>
      <c r="G2515" s="9" t="str">
        <f>VLOOKUP(B2515,'[1]Business Unit Lookup'!A:B,2,FALSE)</f>
        <v>Department of Forestry</v>
      </c>
      <c r="H2515" s="33" t="str">
        <f>VLOOKUP(C2515,'[1]Fund Lookup'!B:C,2,FALSE)</f>
        <v>Long Term Mitigation Fund</v>
      </c>
      <c r="I2515" s="35" t="s">
        <v>2239</v>
      </c>
      <c r="J2515" s="33" t="str">
        <f>VLOOKUP(I2515,'[1]Table B'!A:B,2,FALSE)</f>
        <v>Special Revenue-Other</v>
      </c>
      <c r="K2515" s="9" t="str">
        <f t="shared" si="119"/>
        <v>105-Special Revenue-Other</v>
      </c>
      <c r="L2515" s="9" t="str">
        <f>IFERROR(VLOOKUP(A2515,'[1]VAC as of March 2024'!A:K,11,FALSE),"No")</f>
        <v>No</v>
      </c>
      <c r="M2515" s="9" t="s">
        <v>2248</v>
      </c>
      <c r="O2515" s="33" t="s">
        <v>2248</v>
      </c>
      <c r="P2515" s="33" t="s">
        <v>6065</v>
      </c>
      <c r="Q2515" s="2" t="str">
        <f>VLOOKUP(P2515,'[1]Table E'!A:C,3,FALSE)</f>
        <v>Environmental Quality and Natural Resource Preservation</v>
      </c>
    </row>
    <row r="2516" spans="1:17" x14ac:dyDescent="0.25">
      <c r="A2516" s="33" t="str">
        <f t="shared" si="117"/>
        <v>4110010000</v>
      </c>
      <c r="B2516" s="33" t="s">
        <v>2430</v>
      </c>
      <c r="C2516" s="33" t="s">
        <v>2162</v>
      </c>
      <c r="D2516" s="9" t="str">
        <f t="shared" si="118"/>
        <v>4110010000</v>
      </c>
      <c r="E2516" s="34">
        <v>41100</v>
      </c>
      <c r="F2516" s="34">
        <v>10000</v>
      </c>
      <c r="G2516" s="9" t="str">
        <f>VLOOKUP(B2516,'[1]Business Unit Lookup'!A:B,2,FALSE)</f>
        <v>Department of Forestry</v>
      </c>
      <c r="H2516" s="33" t="str">
        <f>VLOOKUP(C2516,'[1]Fund Lookup'!B:C,2,FALSE)</f>
        <v>Federal Trust</v>
      </c>
      <c r="I2516" s="35" t="s">
        <v>2252</v>
      </c>
      <c r="J2516" s="33" t="str">
        <f>VLOOKUP(I2516,'[1]Table B'!A:B,2,FALSE)</f>
        <v>Special Revenue-Federal</v>
      </c>
      <c r="K2516" s="9" t="str">
        <f t="shared" si="119"/>
        <v>120-Special Revenue-Federal</v>
      </c>
      <c r="L2516" s="9" t="str">
        <f>IFERROR(VLOOKUP(A2516,'[1]VAC as of March 2024'!A:K,11,FALSE),"No")</f>
        <v>No</v>
      </c>
      <c r="M2516" s="9" t="s">
        <v>2248</v>
      </c>
      <c r="O2516" s="33" t="s">
        <v>2248</v>
      </c>
      <c r="P2516" s="33" t="s">
        <v>6070</v>
      </c>
      <c r="Q2516" s="2" t="str">
        <f>VLOOKUP(P2516,'[1]Table E'!A:C,3,FALSE)</f>
        <v>Gifts and grants</v>
      </c>
    </row>
    <row r="2517" spans="1:17" x14ac:dyDescent="0.25">
      <c r="A2517" s="33" t="str">
        <f t="shared" si="117"/>
        <v>4110010110</v>
      </c>
      <c r="B2517" s="33" t="s">
        <v>2430</v>
      </c>
      <c r="C2517" s="33" t="s">
        <v>5444</v>
      </c>
      <c r="D2517" s="9" t="str">
        <f t="shared" si="118"/>
        <v>4110010110</v>
      </c>
      <c r="E2517" s="34">
        <v>41100</v>
      </c>
      <c r="F2517" s="34">
        <v>10110</v>
      </c>
      <c r="G2517" s="9" t="str">
        <f>VLOOKUP(B2517,'[1]Business Unit Lookup'!A:B,2,FALSE)</f>
        <v>Department of Forestry</v>
      </c>
      <c r="H2517" s="33" t="str">
        <f>VLOOKUP(C2517,'[1]Fund Lookup'!B:C,2,FALSE)</f>
        <v>CARESActRlfFd–General-COVID-19</v>
      </c>
      <c r="I2517" s="35" t="s">
        <v>2252</v>
      </c>
      <c r="J2517" s="33" t="str">
        <f>VLOOKUP(I2517,'[1]Table B'!A:B,2,FALSE)</f>
        <v>Special Revenue-Federal</v>
      </c>
      <c r="K2517" s="9" t="str">
        <f t="shared" si="119"/>
        <v>120-Special Revenue-Federal</v>
      </c>
      <c r="L2517" s="9" t="str">
        <f>IFERROR(VLOOKUP(A2517,'[1]VAC as of March 2024'!A:K,11,FALSE),"No")</f>
        <v>No</v>
      </c>
      <c r="M2517" s="9" t="s">
        <v>5493</v>
      </c>
      <c r="O2517" s="33" t="s">
        <v>2248</v>
      </c>
      <c r="P2517" s="33" t="s">
        <v>6063</v>
      </c>
      <c r="Q2517" s="2" t="str">
        <f>VLOOKUP(P2517,'[1]Table E'!A:C,3,FALSE)</f>
        <v>COVID-19</v>
      </c>
    </row>
    <row r="2518" spans="1:17" x14ac:dyDescent="0.25">
      <c r="A2518" s="33" t="str">
        <f t="shared" si="117"/>
        <v>4110010710</v>
      </c>
      <c r="B2518" s="36" t="s">
        <v>2430</v>
      </c>
      <c r="C2518" s="36" t="s">
        <v>6080</v>
      </c>
      <c r="D2518" s="9" t="str">
        <f t="shared" si="118"/>
        <v>4110010710</v>
      </c>
      <c r="E2518" s="35">
        <v>41100</v>
      </c>
      <c r="F2518" s="37">
        <v>10710</v>
      </c>
      <c r="G2518" s="9" t="str">
        <f>VLOOKUP(B2518,'[1]Business Unit Lookup'!A:B,2,FALSE)</f>
        <v>Department of Forestry</v>
      </c>
      <c r="H2518" s="33" t="str">
        <f>VLOOKUP(C2518,'[1]Fund Lookup'!B:C,2,FALSE)</f>
        <v>FEMA - State Agy - COVID-19</v>
      </c>
      <c r="I2518" s="35" t="s">
        <v>2252</v>
      </c>
      <c r="J2518" s="33" t="str">
        <f>VLOOKUP(I2518,'[1]Table B'!A:B,2,FALSE)</f>
        <v>Special Revenue-Federal</v>
      </c>
      <c r="K2518" s="9" t="str">
        <f t="shared" si="119"/>
        <v>120-Special Revenue-Federal</v>
      </c>
      <c r="L2518" s="9" t="str">
        <f>IFERROR(VLOOKUP(A2518,'[1]VAC as of March 2024'!A:K,11,FALSE),"No")</f>
        <v>No</v>
      </c>
      <c r="M2518" s="38" t="s">
        <v>5493</v>
      </c>
      <c r="O2518" s="36" t="s">
        <v>2248</v>
      </c>
      <c r="P2518" s="36" t="s">
        <v>6063</v>
      </c>
      <c r="Q2518" s="2" t="str">
        <f>VLOOKUP(P2518,'[1]Table E'!A:C,3,FALSE)</f>
        <v>COVID-19</v>
      </c>
    </row>
    <row r="2519" spans="1:17" x14ac:dyDescent="0.25">
      <c r="A2519" s="33" t="str">
        <f t="shared" si="117"/>
        <v>4110012830</v>
      </c>
      <c r="B2519" s="36" t="s">
        <v>2430</v>
      </c>
      <c r="C2519" s="36" t="s">
        <v>8799</v>
      </c>
      <c r="D2519" s="9" t="str">
        <f t="shared" si="118"/>
        <v>4110012830</v>
      </c>
      <c r="E2519" s="37">
        <v>41100</v>
      </c>
      <c r="F2519" s="37">
        <v>12830</v>
      </c>
      <c r="G2519" s="9" t="str">
        <f>VLOOKUP(B2519,'[1]Business Unit Lookup'!A:B,2,FALSE)</f>
        <v>Department of Forestry</v>
      </c>
      <c r="H2519" s="33" t="str">
        <f>VLOOKUP(C2519,'[1]Fund Lookup'!B:C,2,FALSE)</f>
        <v>IIJACmmntyWldfrDfnsGrnts-IIJA</v>
      </c>
      <c r="I2519" s="35" t="s">
        <v>2252</v>
      </c>
      <c r="J2519" s="33" t="str">
        <f>VLOOKUP(I2519,'[1]Table B'!A:B,2,FALSE)</f>
        <v>Special Revenue-Federal</v>
      </c>
      <c r="K2519" s="9" t="str">
        <f t="shared" si="119"/>
        <v>120-Special Revenue-Federal</v>
      </c>
      <c r="L2519" s="9" t="str">
        <f>IFERROR(VLOOKUP(A2519,'[1]VAC as of March 2024'!A:K,11,FALSE),"No")</f>
        <v>No</v>
      </c>
      <c r="M2519" s="38" t="s">
        <v>6231</v>
      </c>
      <c r="O2519" s="38" t="s">
        <v>2248</v>
      </c>
      <c r="P2519" s="38" t="s">
        <v>8382</v>
      </c>
      <c r="Q2519" s="2" t="str">
        <f>VLOOKUP(P2519,'[1]Table E'!A:C,3,FALSE)</f>
        <v>Federal Infrastructure Investment and Jobs Act (IIJA)</v>
      </c>
    </row>
    <row r="2520" spans="1:17" x14ac:dyDescent="0.25">
      <c r="A2520" s="33" t="str">
        <f t="shared" si="117"/>
        <v>4110012930</v>
      </c>
      <c r="B2520" s="36" t="s">
        <v>2430</v>
      </c>
      <c r="C2520" s="36" t="s">
        <v>8800</v>
      </c>
      <c r="D2520" s="9" t="str">
        <f t="shared" si="118"/>
        <v>4110012930</v>
      </c>
      <c r="E2520" s="37">
        <v>41100</v>
      </c>
      <c r="F2520" s="35">
        <v>12930</v>
      </c>
      <c r="G2520" s="9" t="str">
        <f>VLOOKUP(B2520,'[1]Business Unit Lookup'!A:B,2,FALSE)</f>
        <v>Department of Forestry</v>
      </c>
      <c r="H2520" s="33" t="str">
        <f>VLOOKUP(C2520,'[1]Fund Lookup'!B:C,2,FALSE)</f>
        <v>IIJA Temp Bridge Prgm - IIJA</v>
      </c>
      <c r="I2520" s="35" t="s">
        <v>2252</v>
      </c>
      <c r="J2520" s="33" t="str">
        <f>VLOOKUP(I2520,'[1]Table B'!A:B,2,FALSE)</f>
        <v>Special Revenue-Federal</v>
      </c>
      <c r="K2520" s="9" t="str">
        <f t="shared" si="119"/>
        <v>120-Special Revenue-Federal</v>
      </c>
      <c r="L2520" s="9" t="str">
        <f>IFERROR(VLOOKUP(A2520,'[1]VAC as of March 2024'!A:K,11,FALSE),"No")</f>
        <v>No</v>
      </c>
      <c r="M2520" s="38" t="s">
        <v>6231</v>
      </c>
      <c r="O2520" s="38" t="s">
        <v>2248</v>
      </c>
      <c r="P2520" s="38" t="s">
        <v>8382</v>
      </c>
      <c r="Q2520" s="2" t="str">
        <f>VLOOKUP(P2520,'[1]Table E'!A:C,3,FALSE)</f>
        <v>Federal Infrastructure Investment and Jobs Act (IIJA)</v>
      </c>
    </row>
    <row r="2521" spans="1:17" x14ac:dyDescent="0.25">
      <c r="A2521" s="33" t="str">
        <f t="shared" si="117"/>
        <v>4110012940</v>
      </c>
      <c r="B2521" s="36" t="s">
        <v>2430</v>
      </c>
      <c r="C2521" s="36" t="s">
        <v>8801</v>
      </c>
      <c r="D2521" s="9" t="str">
        <f t="shared" si="118"/>
        <v>4110012940</v>
      </c>
      <c r="E2521" s="37">
        <v>41100</v>
      </c>
      <c r="F2521" s="35">
        <v>12940</v>
      </c>
      <c r="G2521" s="9" t="str">
        <f>VLOOKUP(B2521,'[1]Business Unit Lookup'!A:B,2,FALSE)</f>
        <v>Department of Forestry</v>
      </c>
      <c r="H2521" s="33" t="str">
        <f>VLOOKUP(C2521,'[1]Fund Lookup'!B:C,2,FALSE)</f>
        <v>IIJAPrscrbdFire/FireRcvry-IIJA</v>
      </c>
      <c r="I2521" s="35" t="s">
        <v>2252</v>
      </c>
      <c r="J2521" s="33" t="str">
        <f>VLOOKUP(I2521,'[1]Table B'!A:B,2,FALSE)</f>
        <v>Special Revenue-Federal</v>
      </c>
      <c r="K2521" s="9" t="str">
        <f t="shared" si="119"/>
        <v>120-Special Revenue-Federal</v>
      </c>
      <c r="L2521" s="9" t="str">
        <f>IFERROR(VLOOKUP(A2521,'[1]VAC as of March 2024'!A:K,11,FALSE),"No")</f>
        <v>No</v>
      </c>
      <c r="M2521" s="38" t="s">
        <v>6231</v>
      </c>
      <c r="O2521" s="38" t="s">
        <v>2248</v>
      </c>
      <c r="P2521" s="38" t="s">
        <v>8382</v>
      </c>
      <c r="Q2521" s="2" t="str">
        <f>VLOOKUP(P2521,'[1]Table E'!A:C,3,FALSE)</f>
        <v>Federal Infrastructure Investment and Jobs Act (IIJA)</v>
      </c>
    </row>
    <row r="2522" spans="1:17" x14ac:dyDescent="0.25">
      <c r="A2522" s="33" t="str">
        <f t="shared" si="117"/>
        <v>4110012950</v>
      </c>
      <c r="B2522" s="36" t="s">
        <v>2430</v>
      </c>
      <c r="C2522" s="36" t="s">
        <v>8802</v>
      </c>
      <c r="D2522" s="9" t="str">
        <f t="shared" si="118"/>
        <v>4110012950</v>
      </c>
      <c r="E2522" s="37">
        <v>41100</v>
      </c>
      <c r="F2522" s="35">
        <v>12950</v>
      </c>
      <c r="G2522" s="9" t="str">
        <f>VLOOKUP(B2522,'[1]Business Unit Lookup'!A:B,2,FALSE)</f>
        <v>Department of Forestry</v>
      </c>
      <c r="H2522" s="33" t="str">
        <f>VLOOKUP(C2522,'[1]Fund Lookup'!B:C,2,FALSE)</f>
        <v>IIJARestor/Revegtation-IIJA</v>
      </c>
      <c r="I2522" s="35" t="s">
        <v>2252</v>
      </c>
      <c r="J2522" s="33" t="str">
        <f>VLOOKUP(I2522,'[1]Table B'!A:B,2,FALSE)</f>
        <v>Special Revenue-Federal</v>
      </c>
      <c r="K2522" s="9" t="str">
        <f t="shared" si="119"/>
        <v>120-Special Revenue-Federal</v>
      </c>
      <c r="L2522" s="9" t="str">
        <f>IFERROR(VLOOKUP(A2522,'[1]VAC as of March 2024'!A:K,11,FALSE),"No")</f>
        <v>No</v>
      </c>
      <c r="M2522" s="38" t="s">
        <v>6231</v>
      </c>
      <c r="O2522" s="38" t="s">
        <v>2248</v>
      </c>
      <c r="P2522" s="38" t="s">
        <v>8382</v>
      </c>
      <c r="Q2522" s="2" t="str">
        <f>VLOOKUP(P2522,'[1]Table E'!A:C,3,FALSE)</f>
        <v>Federal Infrastructure Investment and Jobs Act (IIJA)</v>
      </c>
    </row>
    <row r="2523" spans="1:17" x14ac:dyDescent="0.25">
      <c r="A2523" s="33" t="str">
        <f t="shared" si="117"/>
        <v>4110012970</v>
      </c>
      <c r="B2523" s="36" t="s">
        <v>2430</v>
      </c>
      <c r="C2523" s="36" t="s">
        <v>8803</v>
      </c>
      <c r="D2523" s="9" t="str">
        <f t="shared" si="118"/>
        <v>4110012970</v>
      </c>
      <c r="E2523" s="37">
        <v>41100</v>
      </c>
      <c r="F2523" s="35">
        <v>12970</v>
      </c>
      <c r="G2523" s="9" t="str">
        <f>VLOOKUP(B2523,'[1]Business Unit Lookup'!A:B,2,FALSE)</f>
        <v>Department of Forestry</v>
      </c>
      <c r="H2523" s="33" t="str">
        <f>VLOOKUP(C2523,'[1]Fund Lookup'!B:C,2,FALSE)</f>
        <v>Cooperatv Forestry Assist-IIJA</v>
      </c>
      <c r="I2523" s="35" t="s">
        <v>2252</v>
      </c>
      <c r="J2523" s="33" t="str">
        <f>VLOOKUP(I2523,'[1]Table B'!A:B,2,FALSE)</f>
        <v>Special Revenue-Federal</v>
      </c>
      <c r="K2523" s="9" t="str">
        <f t="shared" si="119"/>
        <v>120-Special Revenue-Federal</v>
      </c>
      <c r="L2523" s="9" t="str">
        <f>IFERROR(VLOOKUP(A2523,'[1]VAC as of March 2024'!A:K,11,FALSE),"No")</f>
        <v>No</v>
      </c>
      <c r="M2523" s="38" t="s">
        <v>6231</v>
      </c>
      <c r="O2523" s="38" t="s">
        <v>2248</v>
      </c>
      <c r="P2523" s="38" t="s">
        <v>8382</v>
      </c>
      <c r="Q2523" s="2" t="str">
        <f>VLOOKUP(P2523,'[1]Table E'!A:C,3,FALSE)</f>
        <v>Federal Infrastructure Investment and Jobs Act (IIJA)</v>
      </c>
    </row>
    <row r="2524" spans="1:17" x14ac:dyDescent="0.25">
      <c r="A2524" s="33" t="str">
        <f t="shared" si="117"/>
        <v>4110012980</v>
      </c>
      <c r="B2524" s="36" t="s">
        <v>2430</v>
      </c>
      <c r="C2524" s="36" t="s">
        <v>8804</v>
      </c>
      <c r="D2524" s="9" t="str">
        <f t="shared" si="118"/>
        <v>4110012980</v>
      </c>
      <c r="E2524" s="37">
        <v>41100</v>
      </c>
      <c r="F2524" s="35">
        <v>12980</v>
      </c>
      <c r="G2524" s="9" t="str">
        <f>VLOOKUP(B2524,'[1]Business Unit Lookup'!A:B,2,FALSE)</f>
        <v>Department of Forestry</v>
      </c>
      <c r="H2524" s="33" t="str">
        <f>VLOOKUP(C2524,'[1]Fund Lookup'!B:C,2,FALSE)</f>
        <v>Forest Health Protection-IIJA</v>
      </c>
      <c r="I2524" s="35" t="s">
        <v>2252</v>
      </c>
      <c r="J2524" s="33" t="str">
        <f>VLOOKUP(I2524,'[1]Table B'!A:B,2,FALSE)</f>
        <v>Special Revenue-Federal</v>
      </c>
      <c r="K2524" s="9" t="str">
        <f t="shared" si="119"/>
        <v>120-Special Revenue-Federal</v>
      </c>
      <c r="L2524" s="9" t="str">
        <f>IFERROR(VLOOKUP(A2524,'[1]VAC as of March 2024'!A:K,11,FALSE),"No")</f>
        <v>No</v>
      </c>
      <c r="M2524" s="38" t="s">
        <v>6231</v>
      </c>
      <c r="O2524" s="38" t="s">
        <v>2248</v>
      </c>
      <c r="P2524" s="38" t="s">
        <v>8382</v>
      </c>
      <c r="Q2524" s="2" t="str">
        <f>VLOOKUP(P2524,'[1]Table E'!A:C,3,FALSE)</f>
        <v>Federal Infrastructure Investment and Jobs Act (IIJA)</v>
      </c>
    </row>
    <row r="2525" spans="1:17" x14ac:dyDescent="0.25">
      <c r="A2525" s="33" t="str">
        <f t="shared" si="117"/>
        <v>4110012990</v>
      </c>
      <c r="B2525" s="36" t="s">
        <v>2430</v>
      </c>
      <c r="C2525" s="36" t="s">
        <v>8805</v>
      </c>
      <c r="D2525" s="9" t="str">
        <f t="shared" si="118"/>
        <v>4110012990</v>
      </c>
      <c r="E2525" s="37">
        <v>41100</v>
      </c>
      <c r="F2525" s="35">
        <v>12990</v>
      </c>
      <c r="G2525" s="9" t="str">
        <f>VLOOKUP(B2525,'[1]Business Unit Lookup'!A:B,2,FALSE)</f>
        <v>Department of Forestry</v>
      </c>
      <c r="H2525" s="33" t="str">
        <f>VLOOKUP(C2525,'[1]Fund Lookup'!B:C,2,FALSE)</f>
        <v>StPrvForestryCoopFireAsst-IIJA</v>
      </c>
      <c r="I2525" s="35" t="s">
        <v>2252</v>
      </c>
      <c r="J2525" s="33" t="str">
        <f>VLOOKUP(I2525,'[1]Table B'!A:B,2,FALSE)</f>
        <v>Special Revenue-Federal</v>
      </c>
      <c r="K2525" s="9" t="str">
        <f t="shared" si="119"/>
        <v>120-Special Revenue-Federal</v>
      </c>
      <c r="L2525" s="9" t="str">
        <f>IFERROR(VLOOKUP(A2525,'[1]VAC as of March 2024'!A:K,11,FALSE),"No")</f>
        <v>No</v>
      </c>
      <c r="M2525" s="38" t="s">
        <v>6231</v>
      </c>
      <c r="O2525" s="38" t="s">
        <v>2248</v>
      </c>
      <c r="P2525" s="38" t="s">
        <v>8382</v>
      </c>
      <c r="Q2525" s="2" t="str">
        <f>VLOOKUP(P2525,'[1]Table E'!A:C,3,FALSE)</f>
        <v>Federal Infrastructure Investment and Jobs Act (IIJA)</v>
      </c>
    </row>
    <row r="2526" spans="1:17" x14ac:dyDescent="0.25">
      <c r="A2526" s="33" t="str">
        <f t="shared" si="117"/>
        <v>4110015000</v>
      </c>
      <c r="B2526" s="33" t="s">
        <v>2430</v>
      </c>
      <c r="C2526" s="33" t="s">
        <v>2222</v>
      </c>
      <c r="D2526" s="9" t="str">
        <f t="shared" si="118"/>
        <v>4110015000</v>
      </c>
      <c r="E2526" s="34">
        <v>41100</v>
      </c>
      <c r="F2526" s="34">
        <v>15000</v>
      </c>
      <c r="G2526" s="9" t="str">
        <f>VLOOKUP(B2526,'[1]Business Unit Lookup'!A:B,2,FALSE)</f>
        <v>Department of Forestry</v>
      </c>
      <c r="H2526" s="33" t="str">
        <f>VLOOKUP(C2526,'[1]Fund Lookup'!B:C,2,FALSE)</f>
        <v>General Fixed Asset Acct Group</v>
      </c>
      <c r="I2526" s="35" t="s">
        <v>2242</v>
      </c>
      <c r="J2526" s="33" t="str">
        <f>VLOOKUP(I2526,'[1]Table B'!A:B,2,FALSE)</f>
        <v>Fixed Assets, Fund 1500</v>
      </c>
      <c r="K2526" s="9" t="str">
        <f t="shared" si="119"/>
        <v>610-Fixed Assets, Fund 1500</v>
      </c>
      <c r="L2526" s="9" t="str">
        <f>IFERROR(VLOOKUP(A2526,'[1]VAC as of March 2024'!A:K,11,FALSE),"No")</f>
        <v>No</v>
      </c>
      <c r="M2526" s="9" t="s">
        <v>4</v>
      </c>
      <c r="Q2526" s="2"/>
    </row>
    <row r="2527" spans="1:17" x14ac:dyDescent="0.25">
      <c r="A2527" s="33" t="str">
        <f t="shared" si="117"/>
        <v>4130001000</v>
      </c>
      <c r="B2527" s="33" t="s">
        <v>2431</v>
      </c>
      <c r="C2527" s="33" t="s">
        <v>1</v>
      </c>
      <c r="D2527" s="9" t="str">
        <f t="shared" si="118"/>
        <v>413001000</v>
      </c>
      <c r="E2527" s="34">
        <v>41300</v>
      </c>
      <c r="F2527" s="34">
        <v>1000</v>
      </c>
      <c r="G2527" s="9" t="str">
        <f>VLOOKUP(B2527,'[1]Business Unit Lookup'!A:B,2,FALSE)</f>
        <v>Comm on VA Alcohol Safety Pgm</v>
      </c>
      <c r="H2527" s="33" t="str">
        <f>VLOOKUP(C2527,'[1]Fund Lookup'!B:C,2,FALSE)</f>
        <v>General Fund</v>
      </c>
      <c r="I2527" s="35" t="s">
        <v>2236</v>
      </c>
      <c r="J2527" s="33" t="str">
        <f>VLOOKUP(I2527,'[1]Table B'!A:B,2,FALSE)</f>
        <v>General</v>
      </c>
      <c r="K2527" s="9" t="str">
        <f t="shared" si="119"/>
        <v>100-General</v>
      </c>
      <c r="L2527" s="9" t="str">
        <f>IFERROR(VLOOKUP(A2527,'[1]VAC as of March 2024'!A:K,11,FALSE),"No")</f>
        <v>No</v>
      </c>
      <c r="M2527" s="9" t="s">
        <v>2237</v>
      </c>
      <c r="O2527" s="33" t="s">
        <v>2240</v>
      </c>
      <c r="P2527" s="33" t="s">
        <v>6061</v>
      </c>
      <c r="Q2527" s="2" t="str">
        <f>VLOOKUP(P2527,'[1]Table E'!A:C,3,FALSE)</f>
        <v>Unassigned</v>
      </c>
    </row>
    <row r="2528" spans="1:17" x14ac:dyDescent="0.25">
      <c r="A2528" s="33" t="str">
        <f t="shared" si="117"/>
        <v>4130002102</v>
      </c>
      <c r="B2528" s="33" t="s">
        <v>2431</v>
      </c>
      <c r="C2528" s="33" t="s">
        <v>123</v>
      </c>
      <c r="D2528" s="9" t="str">
        <f t="shared" si="118"/>
        <v>413002102</v>
      </c>
      <c r="E2528" s="34">
        <v>41300</v>
      </c>
      <c r="F2528" s="34">
        <v>2102</v>
      </c>
      <c r="G2528" s="9" t="str">
        <f>VLOOKUP(B2528,'[1]Business Unit Lookup'!A:B,2,FALSE)</f>
        <v>Comm on VA Alcohol Safety Pgm</v>
      </c>
      <c r="H2528" s="33" t="str">
        <f>VLOOKUP(C2528,'[1]Fund Lookup'!B:C,2,FALSE)</f>
        <v>Local ASAP Deficit Funding</v>
      </c>
      <c r="I2528" s="35" t="s">
        <v>2239</v>
      </c>
      <c r="J2528" s="33" t="str">
        <f>VLOOKUP(I2528,'[1]Table B'!A:B,2,FALSE)</f>
        <v>Special Revenue-Other</v>
      </c>
      <c r="K2528" s="9" t="str">
        <f t="shared" si="119"/>
        <v>105-Special Revenue-Other</v>
      </c>
      <c r="L2528" s="9" t="str">
        <f>IFERROR(VLOOKUP(A2528,'[1]VAC as of March 2024'!A:K,11,FALSE),"No")</f>
        <v>No</v>
      </c>
      <c r="M2528" s="9" t="s">
        <v>2240</v>
      </c>
      <c r="O2528" s="33" t="s">
        <v>2241</v>
      </c>
      <c r="P2528" s="33" t="s">
        <v>6067</v>
      </c>
      <c r="Q2528" s="2" t="str">
        <f>VLOOKUP(P2528,'[1]Table E'!A:C,3,FALSE)</f>
        <v>Health and Public Safety</v>
      </c>
    </row>
    <row r="2529" spans="1:17" x14ac:dyDescent="0.25">
      <c r="A2529" s="33" t="str">
        <f t="shared" si="117"/>
        <v>4130002413</v>
      </c>
      <c r="B2529" s="33" t="s">
        <v>2431</v>
      </c>
      <c r="C2529" s="33" t="s">
        <v>473</v>
      </c>
      <c r="D2529" s="9" t="str">
        <f t="shared" si="118"/>
        <v>413002413</v>
      </c>
      <c r="E2529" s="34">
        <v>41300</v>
      </c>
      <c r="F2529" s="34">
        <v>2413</v>
      </c>
      <c r="G2529" s="9" t="str">
        <f>VLOOKUP(B2529,'[1]Business Unit Lookup'!A:B,2,FALSE)</f>
        <v>Comm on VA Alcohol Safety Pgm</v>
      </c>
      <c r="H2529" s="33" t="str">
        <f>VLOOKUP(C2529,'[1]Fund Lookup'!B:C,2,FALSE)</f>
        <v>VASAP Special Revenue Fund</v>
      </c>
      <c r="I2529" s="35" t="s">
        <v>2239</v>
      </c>
      <c r="J2529" s="33" t="str">
        <f>VLOOKUP(I2529,'[1]Table B'!A:B,2,FALSE)</f>
        <v>Special Revenue-Other</v>
      </c>
      <c r="K2529" s="9" t="str">
        <f t="shared" si="119"/>
        <v>105-Special Revenue-Other</v>
      </c>
      <c r="L2529" s="9" t="str">
        <f>IFERROR(VLOOKUP(A2529,'[1]VAC as of March 2024'!A:K,11,FALSE),"No")</f>
        <v>No</v>
      </c>
      <c r="M2529" s="9" t="s">
        <v>2240</v>
      </c>
      <c r="O2529" s="33" t="s">
        <v>2241</v>
      </c>
      <c r="P2529" s="33" t="s">
        <v>6062</v>
      </c>
      <c r="Q2529" s="2" t="str">
        <f>VLOOKUP(P2529,'[1]Table E'!A:C,3,FALSE)</f>
        <v>Governmental Operations - Administrative Services</v>
      </c>
    </row>
    <row r="2530" spans="1:17" x14ac:dyDescent="0.25">
      <c r="A2530" s="33" t="str">
        <f t="shared" si="117"/>
        <v>4130002700</v>
      </c>
      <c r="B2530" s="33" t="s">
        <v>2431</v>
      </c>
      <c r="C2530" s="33" t="s">
        <v>619</v>
      </c>
      <c r="D2530" s="9" t="str">
        <f t="shared" si="118"/>
        <v>413002700</v>
      </c>
      <c r="E2530" s="34">
        <v>41300</v>
      </c>
      <c r="F2530" s="34">
        <v>2700</v>
      </c>
      <c r="G2530" s="9" t="str">
        <f>VLOOKUP(B2530,'[1]Business Unit Lookup'!A:B,2,FALSE)</f>
        <v>Comm on VA Alcohol Safety Pgm</v>
      </c>
      <c r="H2530" s="33" t="str">
        <f>VLOOKUP(C2530,'[1]Fund Lookup'!B:C,2,FALSE)</f>
        <v>Parking</v>
      </c>
      <c r="I2530" s="35" t="s">
        <v>2239</v>
      </c>
      <c r="J2530" s="33" t="str">
        <f>VLOOKUP(I2530,'[1]Table B'!A:B,2,FALSE)</f>
        <v>Special Revenue-Other</v>
      </c>
      <c r="K2530" s="9" t="str">
        <f t="shared" si="119"/>
        <v>105-Special Revenue-Other</v>
      </c>
      <c r="L2530" s="9" t="str">
        <f>IFERROR(VLOOKUP(A2530,'[1]VAC as of March 2024'!A:K,11,FALSE),"No")</f>
        <v>No</v>
      </c>
      <c r="M2530" s="9" t="s">
        <v>2240</v>
      </c>
      <c r="O2530" s="33" t="s">
        <v>2241</v>
      </c>
      <c r="P2530" s="33" t="s">
        <v>6062</v>
      </c>
      <c r="Q2530" s="2" t="str">
        <f>VLOOKUP(P2530,'[1]Table E'!A:C,3,FALSE)</f>
        <v>Governmental Operations - Administrative Services</v>
      </c>
    </row>
    <row r="2531" spans="1:17" x14ac:dyDescent="0.25">
      <c r="A2531" s="33" t="str">
        <f t="shared" si="117"/>
        <v>4130010000</v>
      </c>
      <c r="B2531" s="33" t="s">
        <v>2431</v>
      </c>
      <c r="C2531" s="33" t="s">
        <v>2162</v>
      </c>
      <c r="D2531" s="9" t="str">
        <f t="shared" si="118"/>
        <v>4130010000</v>
      </c>
      <c r="E2531" s="34">
        <v>41300</v>
      </c>
      <c r="F2531" s="34">
        <v>10000</v>
      </c>
      <c r="G2531" s="9" t="str">
        <f>VLOOKUP(B2531,'[1]Business Unit Lookup'!A:B,2,FALSE)</f>
        <v>Comm on VA Alcohol Safety Pgm</v>
      </c>
      <c r="H2531" s="33" t="str">
        <f>VLOOKUP(C2531,'[1]Fund Lookup'!B:C,2,FALSE)</f>
        <v>Federal Trust</v>
      </c>
      <c r="I2531" s="35" t="s">
        <v>2252</v>
      </c>
      <c r="J2531" s="33" t="str">
        <f>VLOOKUP(I2531,'[1]Table B'!A:B,2,FALSE)</f>
        <v>Special Revenue-Federal</v>
      </c>
      <c r="K2531" s="9" t="str">
        <f t="shared" si="119"/>
        <v>120-Special Revenue-Federal</v>
      </c>
      <c r="L2531" s="9" t="str">
        <f>IFERROR(VLOOKUP(A2531,'[1]VAC as of March 2024'!A:K,11,FALSE),"No")</f>
        <v>No</v>
      </c>
      <c r="M2531" s="9" t="s">
        <v>2248</v>
      </c>
      <c r="O2531" s="33" t="s">
        <v>2248</v>
      </c>
      <c r="P2531" s="33" t="s">
        <v>6070</v>
      </c>
      <c r="Q2531" s="2" t="str">
        <f>VLOOKUP(P2531,'[1]Table E'!A:C,3,FALSE)</f>
        <v>Gifts and grants</v>
      </c>
    </row>
    <row r="2532" spans="1:17" x14ac:dyDescent="0.25">
      <c r="A2532" s="33" t="str">
        <f t="shared" si="117"/>
        <v>4130015000</v>
      </c>
      <c r="B2532" s="33" t="s">
        <v>2431</v>
      </c>
      <c r="C2532" s="33" t="s">
        <v>2222</v>
      </c>
      <c r="D2532" s="9" t="str">
        <f t="shared" si="118"/>
        <v>4130015000</v>
      </c>
      <c r="E2532" s="34">
        <v>41300</v>
      </c>
      <c r="F2532" s="34">
        <v>15000</v>
      </c>
      <c r="G2532" s="9" t="str">
        <f>VLOOKUP(B2532,'[1]Business Unit Lookup'!A:B,2,FALSE)</f>
        <v>Comm on VA Alcohol Safety Pgm</v>
      </c>
      <c r="H2532" s="33" t="str">
        <f>VLOOKUP(C2532,'[1]Fund Lookup'!B:C,2,FALSE)</f>
        <v>General Fixed Asset Acct Group</v>
      </c>
      <c r="I2532" s="35" t="s">
        <v>2242</v>
      </c>
      <c r="J2532" s="33" t="str">
        <f>VLOOKUP(I2532,'[1]Table B'!A:B,2,FALSE)</f>
        <v>Fixed Assets, Fund 1500</v>
      </c>
      <c r="K2532" s="9" t="str">
        <f t="shared" si="119"/>
        <v>610-Fixed Assets, Fund 1500</v>
      </c>
      <c r="L2532" s="9" t="str">
        <f>IFERROR(VLOOKUP(A2532,'[1]VAC as of March 2024'!A:K,11,FALSE),"No")</f>
        <v>No</v>
      </c>
      <c r="M2532" s="9" t="s">
        <v>4</v>
      </c>
      <c r="Q2532" s="2"/>
    </row>
    <row r="2533" spans="1:17" x14ac:dyDescent="0.25">
      <c r="A2533" s="33" t="str">
        <f t="shared" si="117"/>
        <v>4170001000</v>
      </c>
      <c r="B2533" s="33" t="s">
        <v>2432</v>
      </c>
      <c r="C2533" s="33" t="s">
        <v>1</v>
      </c>
      <c r="D2533" s="9" t="str">
        <f t="shared" si="118"/>
        <v>417001000</v>
      </c>
      <c r="E2533" s="34">
        <v>41700</v>
      </c>
      <c r="F2533" s="34">
        <v>1000</v>
      </c>
      <c r="G2533" s="9" t="str">
        <f>VLOOKUP(B2533,'[1]Business Unit Lookup'!A:B,2,FALSE)</f>
        <v>Gunston Hall</v>
      </c>
      <c r="H2533" s="33" t="str">
        <f>VLOOKUP(C2533,'[1]Fund Lookup'!B:C,2,FALSE)</f>
        <v>General Fund</v>
      </c>
      <c r="I2533" s="35" t="s">
        <v>2236</v>
      </c>
      <c r="J2533" s="33" t="str">
        <f>VLOOKUP(I2533,'[1]Table B'!A:B,2,FALSE)</f>
        <v>General</v>
      </c>
      <c r="K2533" s="9" t="str">
        <f t="shared" si="119"/>
        <v>100-General</v>
      </c>
      <c r="L2533" s="9" t="str">
        <f>IFERROR(VLOOKUP(A2533,'[1]VAC as of March 2024'!A:K,11,FALSE),"No")</f>
        <v>No</v>
      </c>
      <c r="M2533" s="9" t="s">
        <v>2237</v>
      </c>
      <c r="O2533" s="33" t="s">
        <v>2240</v>
      </c>
      <c r="P2533" s="33" t="s">
        <v>6061</v>
      </c>
      <c r="Q2533" s="2" t="str">
        <f>VLOOKUP(P2533,'[1]Table E'!A:C,3,FALSE)</f>
        <v>Unassigned</v>
      </c>
    </row>
    <row r="2534" spans="1:17" x14ac:dyDescent="0.25">
      <c r="A2534" s="33" t="str">
        <f t="shared" si="117"/>
        <v>4170002417</v>
      </c>
      <c r="B2534" s="33" t="s">
        <v>2432</v>
      </c>
      <c r="C2534" s="33" t="s">
        <v>476</v>
      </c>
      <c r="D2534" s="9" t="str">
        <f t="shared" si="118"/>
        <v>417002417</v>
      </c>
      <c r="E2534" s="34">
        <v>41700</v>
      </c>
      <c r="F2534" s="34">
        <v>2417</v>
      </c>
      <c r="G2534" s="9" t="str">
        <f>VLOOKUP(B2534,'[1]Business Unit Lookup'!A:B,2,FALSE)</f>
        <v>Gunston Hall</v>
      </c>
      <c r="H2534" s="33" t="str">
        <f>VLOOKUP(C2534,'[1]Fund Lookup'!B:C,2,FALSE)</f>
        <v>Gunston Hall Special Rev Fund</v>
      </c>
      <c r="I2534" s="35" t="s">
        <v>2236</v>
      </c>
      <c r="J2534" s="33" t="str">
        <f>VLOOKUP(I2534,'[1]Table B'!A:B,2,FALSE)</f>
        <v>General</v>
      </c>
      <c r="K2534" s="9" t="str">
        <f t="shared" si="119"/>
        <v>100-General</v>
      </c>
      <c r="L2534" s="9" t="str">
        <f>IFERROR(VLOOKUP(A2534,'[1]VAC as of March 2024'!A:K,11,FALSE),"No")</f>
        <v>No</v>
      </c>
      <c r="M2534" s="9" t="s">
        <v>2240</v>
      </c>
      <c r="O2534" s="33" t="s">
        <v>2241</v>
      </c>
      <c r="P2534" s="33" t="s">
        <v>6095</v>
      </c>
      <c r="Q2534" s="2" t="str">
        <f>VLOOKUP(P2534,'[1]Table E'!A:C,3,FALSE)</f>
        <v>Educational and Training programs</v>
      </c>
    </row>
    <row r="2535" spans="1:17" x14ac:dyDescent="0.25">
      <c r="A2535" s="33" t="str">
        <f t="shared" si="117"/>
        <v>4170008200</v>
      </c>
      <c r="B2535" s="33" t="s">
        <v>2432</v>
      </c>
      <c r="C2535" s="33" t="s">
        <v>1628</v>
      </c>
      <c r="D2535" s="9" t="str">
        <f t="shared" si="118"/>
        <v>417008200</v>
      </c>
      <c r="E2535" s="34">
        <v>41700</v>
      </c>
      <c r="F2535" s="34">
        <v>8200</v>
      </c>
      <c r="G2535" s="9" t="str">
        <f>VLOOKUP(B2535,'[1]Business Unit Lookup'!A:B,2,FALSE)</f>
        <v>Gunston Hall</v>
      </c>
      <c r="H2535" s="33" t="str">
        <f>VLOOKUP(C2535,'[1]Fund Lookup'!B:C,2,FALSE)</f>
        <v>VPBA Projects</v>
      </c>
      <c r="I2535" s="35" t="s">
        <v>2265</v>
      </c>
      <c r="J2535" s="33" t="str">
        <f>VLOOKUP(I2535,'[1]Table B'!A:B,2,FALSE)</f>
        <v>Capital Projects, F/S Exclusions</v>
      </c>
      <c r="K2535" s="9" t="str">
        <f t="shared" si="119"/>
        <v>156-Capital Projects, F/S Exclusions</v>
      </c>
      <c r="L2535" s="9" t="str">
        <f>IFERROR(VLOOKUP(A2535,'[1]VAC as of March 2024'!A:K,11,FALSE),"No")</f>
        <v>No</v>
      </c>
      <c r="M2535" s="9" t="s">
        <v>2248</v>
      </c>
      <c r="O2535" s="33" t="s">
        <v>2248</v>
      </c>
      <c r="P2535" s="33" t="s">
        <v>6078</v>
      </c>
      <c r="Q2535" s="2" t="str">
        <f>VLOOKUP(P2535,'[1]Table E'!A:C,3,FALSE)</f>
        <v>Capital Projects</v>
      </c>
    </row>
    <row r="2536" spans="1:17" x14ac:dyDescent="0.25">
      <c r="A2536" s="33" t="str">
        <f t="shared" si="117"/>
        <v>4170009650</v>
      </c>
      <c r="B2536" s="36" t="s">
        <v>2432</v>
      </c>
      <c r="C2536" s="36" t="s">
        <v>2089</v>
      </c>
      <c r="D2536" s="9" t="str">
        <f t="shared" si="118"/>
        <v>417009650</v>
      </c>
      <c r="E2536" s="37">
        <v>41700</v>
      </c>
      <c r="F2536" s="37">
        <v>9650</v>
      </c>
      <c r="G2536" s="9" t="str">
        <f>VLOOKUP(B2536,'[1]Business Unit Lookup'!A:B,2,FALSE)</f>
        <v>Gunston Hall</v>
      </c>
      <c r="H2536" s="33" t="str">
        <f>VLOOKUP(C2536,'[1]Fund Lookup'!B:C,2,FALSE)</f>
        <v>Central Capital Planning Fund</v>
      </c>
      <c r="I2536" s="35" t="s">
        <v>2236</v>
      </c>
      <c r="J2536" s="33" t="str">
        <f>VLOOKUP(I2536,'[1]Table B'!A:B,2,FALSE)</f>
        <v>General</v>
      </c>
      <c r="K2536" s="9" t="str">
        <f t="shared" si="119"/>
        <v>100-General</v>
      </c>
      <c r="L2536" s="9" t="str">
        <f>IFERROR(VLOOKUP(A2536,'[1]VAC as of March 2024'!A:K,11,FALSE),"No")</f>
        <v>No</v>
      </c>
      <c r="M2536" s="38" t="s">
        <v>2240</v>
      </c>
      <c r="O2536" s="36" t="s">
        <v>2241</v>
      </c>
      <c r="P2536" s="36" t="s">
        <v>6079</v>
      </c>
      <c r="Q2536" s="2" t="str">
        <f>VLOOKUP(P2536,'[1]Table E'!A:C,3,FALSE)</f>
        <v>Central Capital Planning</v>
      </c>
    </row>
    <row r="2537" spans="1:17" x14ac:dyDescent="0.25">
      <c r="A2537" s="33" t="str">
        <f t="shared" si="117"/>
        <v>4170010000</v>
      </c>
      <c r="B2537" s="33" t="s">
        <v>2432</v>
      </c>
      <c r="C2537" s="33" t="s">
        <v>2162</v>
      </c>
      <c r="D2537" s="9" t="str">
        <f t="shared" si="118"/>
        <v>4170010000</v>
      </c>
      <c r="E2537" s="34">
        <v>41700</v>
      </c>
      <c r="F2537" s="34">
        <v>10000</v>
      </c>
      <c r="G2537" s="9" t="str">
        <f>VLOOKUP(B2537,'[1]Business Unit Lookup'!A:B,2,FALSE)</f>
        <v>Gunston Hall</v>
      </c>
      <c r="H2537" s="33" t="str">
        <f>VLOOKUP(C2537,'[1]Fund Lookup'!B:C,2,FALSE)</f>
        <v>Federal Trust</v>
      </c>
      <c r="I2537" s="35" t="s">
        <v>2252</v>
      </c>
      <c r="J2537" s="33" t="str">
        <f>VLOOKUP(I2537,'[1]Table B'!A:B,2,FALSE)</f>
        <v>Special Revenue-Federal</v>
      </c>
      <c r="K2537" s="9" t="str">
        <f t="shared" si="119"/>
        <v>120-Special Revenue-Federal</v>
      </c>
      <c r="L2537" s="9" t="str">
        <f>IFERROR(VLOOKUP(A2537,'[1]VAC as of March 2024'!A:K,11,FALSE),"No")</f>
        <v>No</v>
      </c>
      <c r="M2537" s="9" t="s">
        <v>2248</v>
      </c>
      <c r="O2537" s="33" t="s">
        <v>2248</v>
      </c>
      <c r="P2537" s="33" t="s">
        <v>6070</v>
      </c>
      <c r="Q2537" s="2" t="str">
        <f>VLOOKUP(P2537,'[1]Table E'!A:C,3,FALSE)</f>
        <v>Gifts and grants</v>
      </c>
    </row>
    <row r="2538" spans="1:17" x14ac:dyDescent="0.25">
      <c r="A2538" s="33" t="str">
        <f t="shared" si="117"/>
        <v>4170010110</v>
      </c>
      <c r="B2538" s="33" t="s">
        <v>2432</v>
      </c>
      <c r="C2538" s="33" t="s">
        <v>5444</v>
      </c>
      <c r="D2538" s="9" t="str">
        <f t="shared" si="118"/>
        <v>4170010110</v>
      </c>
      <c r="E2538" s="34">
        <v>41700</v>
      </c>
      <c r="F2538" s="34">
        <v>10110</v>
      </c>
      <c r="G2538" s="9" t="str">
        <f>VLOOKUP(B2538,'[1]Business Unit Lookup'!A:B,2,FALSE)</f>
        <v>Gunston Hall</v>
      </c>
      <c r="H2538" s="33" t="str">
        <f>VLOOKUP(C2538,'[1]Fund Lookup'!B:C,2,FALSE)</f>
        <v>CARESActRlfFd–General-COVID-19</v>
      </c>
      <c r="I2538" s="35" t="s">
        <v>2252</v>
      </c>
      <c r="J2538" s="33" t="str">
        <f>VLOOKUP(I2538,'[1]Table B'!A:B,2,FALSE)</f>
        <v>Special Revenue-Federal</v>
      </c>
      <c r="K2538" s="9" t="str">
        <f t="shared" si="119"/>
        <v>120-Special Revenue-Federal</v>
      </c>
      <c r="L2538" s="9" t="str">
        <f>IFERROR(VLOOKUP(A2538,'[1]VAC as of March 2024'!A:K,11,FALSE),"No")</f>
        <v>No</v>
      </c>
      <c r="M2538" s="9" t="s">
        <v>5493</v>
      </c>
      <c r="O2538" s="33" t="s">
        <v>2248</v>
      </c>
      <c r="P2538" s="33" t="s">
        <v>6063</v>
      </c>
      <c r="Q2538" s="2" t="str">
        <f>VLOOKUP(P2538,'[1]Table E'!A:C,3,FALSE)</f>
        <v>COVID-19</v>
      </c>
    </row>
    <row r="2539" spans="1:17" x14ac:dyDescent="0.25">
      <c r="A2539" s="33" t="str">
        <f t="shared" si="117"/>
        <v>4170015000</v>
      </c>
      <c r="B2539" s="33" t="s">
        <v>2432</v>
      </c>
      <c r="C2539" s="33" t="s">
        <v>2222</v>
      </c>
      <c r="D2539" s="9" t="str">
        <f t="shared" si="118"/>
        <v>4170015000</v>
      </c>
      <c r="E2539" s="34">
        <v>41700</v>
      </c>
      <c r="F2539" s="34">
        <v>15000</v>
      </c>
      <c r="G2539" s="9" t="str">
        <f>VLOOKUP(B2539,'[1]Business Unit Lookup'!A:B,2,FALSE)</f>
        <v>Gunston Hall</v>
      </c>
      <c r="H2539" s="33" t="str">
        <f>VLOOKUP(C2539,'[1]Fund Lookup'!B:C,2,FALSE)</f>
        <v>General Fixed Asset Acct Group</v>
      </c>
      <c r="I2539" s="35" t="s">
        <v>2242</v>
      </c>
      <c r="J2539" s="33" t="str">
        <f>VLOOKUP(I2539,'[1]Table B'!A:B,2,FALSE)</f>
        <v>Fixed Assets, Fund 1500</v>
      </c>
      <c r="K2539" s="9" t="str">
        <f t="shared" si="119"/>
        <v>610-Fixed Assets, Fund 1500</v>
      </c>
      <c r="L2539" s="9" t="str">
        <f>IFERROR(VLOOKUP(A2539,'[1]VAC as of March 2024'!A:K,11,FALSE),"No")</f>
        <v>No</v>
      </c>
      <c r="M2539" s="9" t="s">
        <v>4</v>
      </c>
      <c r="Q2539" s="2"/>
    </row>
    <row r="2540" spans="1:17" x14ac:dyDescent="0.25">
      <c r="A2540" s="33" t="str">
        <f t="shared" si="117"/>
        <v>4230001000</v>
      </c>
      <c r="B2540" s="33" t="s">
        <v>2433</v>
      </c>
      <c r="C2540" s="33" t="s">
        <v>1</v>
      </c>
      <c r="D2540" s="9" t="str">
        <f t="shared" si="118"/>
        <v>423001000</v>
      </c>
      <c r="E2540" s="34">
        <v>42300</v>
      </c>
      <c r="F2540" s="34">
        <v>1000</v>
      </c>
      <c r="G2540" s="9" t="str">
        <f>VLOOKUP(B2540,'[1]Business Unit Lookup'!A:B,2,FALSE)</f>
        <v>Dept of Historic Resources</v>
      </c>
      <c r="H2540" s="33" t="str">
        <f>VLOOKUP(C2540,'[1]Fund Lookup'!B:C,2,FALSE)</f>
        <v>General Fund</v>
      </c>
      <c r="I2540" s="35" t="s">
        <v>2236</v>
      </c>
      <c r="J2540" s="33" t="str">
        <f>VLOOKUP(I2540,'[1]Table B'!A:B,2,FALSE)</f>
        <v>General</v>
      </c>
      <c r="K2540" s="9" t="str">
        <f t="shared" si="119"/>
        <v>100-General</v>
      </c>
      <c r="L2540" s="9" t="str">
        <f>IFERROR(VLOOKUP(A2540,'[1]VAC as of March 2024'!A:K,11,FALSE),"No")</f>
        <v>No</v>
      </c>
      <c r="M2540" s="9" t="s">
        <v>2237</v>
      </c>
      <c r="O2540" s="33" t="s">
        <v>2240</v>
      </c>
      <c r="P2540" s="33" t="s">
        <v>6061</v>
      </c>
      <c r="Q2540" s="2" t="str">
        <f>VLOOKUP(P2540,'[1]Table E'!A:C,3,FALSE)</f>
        <v>Unassigned</v>
      </c>
    </row>
    <row r="2541" spans="1:17" x14ac:dyDescent="0.25">
      <c r="A2541" s="33" t="str">
        <f t="shared" si="117"/>
        <v>4230002033</v>
      </c>
      <c r="B2541" s="33" t="s">
        <v>2433</v>
      </c>
      <c r="C2541" s="33" t="s">
        <v>56</v>
      </c>
      <c r="D2541" s="9" t="str">
        <f t="shared" si="118"/>
        <v>423002033</v>
      </c>
      <c r="E2541" s="34">
        <v>42300</v>
      </c>
      <c r="F2541" s="34">
        <v>2033</v>
      </c>
      <c r="G2541" s="9" t="str">
        <f>VLOOKUP(B2541,'[1]Business Unit Lookup'!A:B,2,FALSE)</f>
        <v>Dept of Historic Resources</v>
      </c>
      <c r="H2541" s="33" t="str">
        <f>VLOOKUP(C2541,'[1]Fund Lookup'!B:C,2,FALSE)</f>
        <v>Civil War Site Preservation Fd</v>
      </c>
      <c r="I2541" s="35" t="s">
        <v>2236</v>
      </c>
      <c r="J2541" s="33" t="str">
        <f>VLOOKUP(I2541,'[1]Table B'!A:B,2,FALSE)</f>
        <v>General</v>
      </c>
      <c r="K2541" s="9" t="str">
        <f t="shared" si="119"/>
        <v>100-General</v>
      </c>
      <c r="L2541" s="9" t="str">
        <f>IFERROR(VLOOKUP(A2541,'[1]VAC as of March 2024'!A:K,11,FALSE),"No")</f>
        <v>Yes</v>
      </c>
      <c r="M2541" s="9" t="s">
        <v>2240</v>
      </c>
      <c r="N2541" s="9" t="s">
        <v>6077</v>
      </c>
      <c r="O2541" s="33" t="s">
        <v>2241</v>
      </c>
      <c r="P2541" s="33" t="s">
        <v>6100</v>
      </c>
      <c r="Q2541" s="2" t="str">
        <f>VLOOKUP(P2541,'[1]Table E'!A:C,3,FALSE)</f>
        <v>Environmental Quality and Natural Resource Preservation</v>
      </c>
    </row>
    <row r="2542" spans="1:17" x14ac:dyDescent="0.25">
      <c r="A2542" s="33" t="str">
        <f t="shared" si="117"/>
        <v>4230002423</v>
      </c>
      <c r="B2542" s="33" t="s">
        <v>2433</v>
      </c>
      <c r="C2542" s="33" t="s">
        <v>482</v>
      </c>
      <c r="D2542" s="9" t="str">
        <f t="shared" si="118"/>
        <v>423002423</v>
      </c>
      <c r="E2542" s="34">
        <v>42300</v>
      </c>
      <c r="F2542" s="34">
        <v>2423</v>
      </c>
      <c r="G2542" s="9" t="str">
        <f>VLOOKUP(B2542,'[1]Business Unit Lookup'!A:B,2,FALSE)</f>
        <v>Dept of Historic Resources</v>
      </c>
      <c r="H2542" s="33" t="str">
        <f>VLOOKUP(C2542,'[1]Fund Lookup'!B:C,2,FALSE)</f>
        <v>DHR Special Revenue Fund</v>
      </c>
      <c r="I2542" s="35" t="s">
        <v>2236</v>
      </c>
      <c r="J2542" s="33" t="str">
        <f>VLOOKUP(I2542,'[1]Table B'!A:B,2,FALSE)</f>
        <v>General</v>
      </c>
      <c r="K2542" s="9" t="str">
        <f t="shared" si="119"/>
        <v>100-General</v>
      </c>
      <c r="L2542" s="9" t="str">
        <f>IFERROR(VLOOKUP(A2542,'[1]VAC as of March 2024'!A:K,11,FALSE),"No")</f>
        <v>No</v>
      </c>
      <c r="M2542" s="9" t="s">
        <v>2240</v>
      </c>
      <c r="O2542" s="33" t="s">
        <v>2</v>
      </c>
      <c r="P2542" s="33" t="s">
        <v>6103</v>
      </c>
      <c r="Q2542" s="2" t="str">
        <f>VLOOKUP(P2542,'[1]Table E'!A:C,3,FALSE)</f>
        <v>Environmental Quality and Natural Resource Preservation</v>
      </c>
    </row>
    <row r="2543" spans="1:17" x14ac:dyDescent="0.25">
      <c r="A2543" s="33" t="str">
        <f t="shared" si="117"/>
        <v>4230002800</v>
      </c>
      <c r="B2543" s="33" t="s">
        <v>2433</v>
      </c>
      <c r="C2543" s="33" t="s">
        <v>683</v>
      </c>
      <c r="D2543" s="9" t="str">
        <f t="shared" si="118"/>
        <v>423002800</v>
      </c>
      <c r="E2543" s="34">
        <v>42300</v>
      </c>
      <c r="F2543" s="34">
        <v>2800</v>
      </c>
      <c r="G2543" s="9" t="str">
        <f>VLOOKUP(B2543,'[1]Business Unit Lookup'!A:B,2,FALSE)</f>
        <v>Dept of Historic Resources</v>
      </c>
      <c r="H2543" s="33" t="str">
        <f>VLOOKUP(C2543,'[1]Fund Lookup'!B:C,2,FALSE)</f>
        <v>Appropriated IDC Recoveries</v>
      </c>
      <c r="I2543" s="35" t="s">
        <v>2239</v>
      </c>
      <c r="J2543" s="33" t="str">
        <f>VLOOKUP(I2543,'[1]Table B'!A:B,2,FALSE)</f>
        <v>Special Revenue-Other</v>
      </c>
      <c r="K2543" s="9" t="str">
        <f t="shared" si="119"/>
        <v>105-Special Revenue-Other</v>
      </c>
      <c r="L2543" s="9" t="str">
        <f>IFERROR(VLOOKUP(A2543,'[1]VAC as of March 2024'!A:K,11,FALSE),"No")</f>
        <v>No</v>
      </c>
      <c r="M2543" s="9" t="s">
        <v>2240</v>
      </c>
      <c r="O2543" s="33" t="s">
        <v>2</v>
      </c>
      <c r="P2543" s="33" t="s">
        <v>6103</v>
      </c>
      <c r="Q2543" s="2" t="str">
        <f>VLOOKUP(P2543,'[1]Table E'!A:C,3,FALSE)</f>
        <v>Environmental Quality and Natural Resource Preservation</v>
      </c>
    </row>
    <row r="2544" spans="1:17" x14ac:dyDescent="0.25">
      <c r="A2544" s="33" t="str">
        <f t="shared" si="117"/>
        <v>4230002900</v>
      </c>
      <c r="B2544" s="33" t="s">
        <v>2433</v>
      </c>
      <c r="C2544" s="33" t="s">
        <v>727</v>
      </c>
      <c r="D2544" s="9" t="str">
        <f t="shared" si="118"/>
        <v>423002900</v>
      </c>
      <c r="E2544" s="34">
        <v>42300</v>
      </c>
      <c r="F2544" s="34">
        <v>2900</v>
      </c>
      <c r="G2544" s="9" t="str">
        <f>VLOOKUP(B2544,'[1]Business Unit Lookup'!A:B,2,FALSE)</f>
        <v>Dept of Historic Resources</v>
      </c>
      <c r="H2544" s="33" t="str">
        <f>VLOOKUP(C2544,'[1]Fund Lookup'!B:C,2,FALSE)</f>
        <v>Insurance Recovery</v>
      </c>
      <c r="I2544" s="35" t="s">
        <v>2239</v>
      </c>
      <c r="J2544" s="33" t="str">
        <f>VLOOKUP(I2544,'[1]Table B'!A:B,2,FALSE)</f>
        <v>Special Revenue-Other</v>
      </c>
      <c r="K2544" s="9" t="str">
        <f t="shared" si="119"/>
        <v>105-Special Revenue-Other</v>
      </c>
      <c r="L2544" s="9" t="str">
        <f>IFERROR(VLOOKUP(A2544,'[1]VAC as of March 2024'!A:K,11,FALSE),"No")</f>
        <v>No</v>
      </c>
      <c r="M2544" s="9" t="s">
        <v>2240</v>
      </c>
      <c r="O2544" s="33" t="s">
        <v>2241</v>
      </c>
      <c r="P2544" s="33" t="s">
        <v>6100</v>
      </c>
      <c r="Q2544" s="2" t="str">
        <f>VLOOKUP(P2544,'[1]Table E'!A:C,3,FALSE)</f>
        <v>Environmental Quality and Natural Resource Preservation</v>
      </c>
    </row>
    <row r="2545" spans="1:17" x14ac:dyDescent="0.25">
      <c r="A2545" s="33" t="str">
        <f t="shared" si="117"/>
        <v>4230004100</v>
      </c>
      <c r="B2545" s="33" t="s">
        <v>2433</v>
      </c>
      <c r="C2545" s="33" t="s">
        <v>895</v>
      </c>
      <c r="D2545" s="9" t="str">
        <f t="shared" si="118"/>
        <v>423004100</v>
      </c>
      <c r="E2545" s="34">
        <v>42300</v>
      </c>
      <c r="F2545" s="34">
        <v>4100</v>
      </c>
      <c r="G2545" s="9" t="str">
        <f>VLOOKUP(B2545,'[1]Business Unit Lookup'!A:B,2,FALSE)</f>
        <v>Dept of Historic Resources</v>
      </c>
      <c r="H2545" s="33" t="str">
        <f>VLOOKUP(C2545,'[1]Fund Lookup'!B:C,2,FALSE)</f>
        <v>Hwy Maintenance &amp; Operating Fd</v>
      </c>
      <c r="I2545" s="35" t="s">
        <v>2255</v>
      </c>
      <c r="J2545" s="33" t="str">
        <f>VLOOKUP(I2545,'[1]Table B'!A:B,2,FALSE)</f>
        <v>Special Revenue-Highways</v>
      </c>
      <c r="K2545" s="9" t="str">
        <f t="shared" si="119"/>
        <v>110-Special Revenue-Highways</v>
      </c>
      <c r="L2545" s="9" t="str">
        <f>IFERROR(VLOOKUP(A2545,'[1]VAC as of March 2024'!A:K,11,FALSE),"No")</f>
        <v>No</v>
      </c>
      <c r="M2545" s="9" t="s">
        <v>2240</v>
      </c>
      <c r="O2545" s="33" t="s">
        <v>2241</v>
      </c>
      <c r="P2545" s="33" t="s">
        <v>6071</v>
      </c>
      <c r="Q2545" s="2" t="str">
        <f>VLOOKUP(P2545,'[1]Table E'!A:C,3,FALSE)</f>
        <v>Transportation activities</v>
      </c>
    </row>
    <row r="2546" spans="1:17" x14ac:dyDescent="0.25">
      <c r="A2546" s="33" t="str">
        <f t="shared" si="117"/>
        <v>4230009038</v>
      </c>
      <c r="B2546" s="33" t="s">
        <v>2433</v>
      </c>
      <c r="C2546" s="33" t="s">
        <v>5639</v>
      </c>
      <c r="D2546" s="9" t="str">
        <f t="shared" si="118"/>
        <v>423009038</v>
      </c>
      <c r="E2546" s="34">
        <v>42300</v>
      </c>
      <c r="F2546" s="34">
        <v>9038</v>
      </c>
      <c r="G2546" s="9" t="str">
        <f>VLOOKUP(B2546,'[1]Business Unit Lookup'!A:B,2,FALSE)</f>
        <v>Dept of Historic Resources</v>
      </c>
      <c r="H2546" s="33" t="str">
        <f>VLOOKUP(C2546,'[1]Fund Lookup'!B:C,2,FALSE)</f>
        <v>HistAfrcnAmrcnCemntrs&amp;GrvsFnd</v>
      </c>
      <c r="I2546" s="35" t="s">
        <v>2236</v>
      </c>
      <c r="J2546" s="33" t="str">
        <f>VLOOKUP(I2546,'[1]Table B'!A:B,2,FALSE)</f>
        <v>General</v>
      </c>
      <c r="K2546" s="9" t="str">
        <f t="shared" si="119"/>
        <v>100-General</v>
      </c>
      <c r="L2546" s="9" t="str">
        <f>IFERROR(VLOOKUP(A2546,'[1]VAC as of March 2024'!A:K,11,FALSE),"No")</f>
        <v>No</v>
      </c>
      <c r="M2546" s="9" t="s">
        <v>2240</v>
      </c>
      <c r="O2546" s="33" t="s">
        <v>2241</v>
      </c>
      <c r="P2546" s="33" t="s">
        <v>6100</v>
      </c>
      <c r="Q2546" s="2" t="str">
        <f>VLOOKUP(P2546,'[1]Table E'!A:C,3,FALSE)</f>
        <v>Environmental Quality and Natural Resource Preservation</v>
      </c>
    </row>
    <row r="2547" spans="1:17" x14ac:dyDescent="0.25">
      <c r="A2547" s="33" t="str">
        <f t="shared" si="117"/>
        <v>4230009059</v>
      </c>
      <c r="B2547" s="36" t="s">
        <v>2433</v>
      </c>
      <c r="C2547" s="36" t="s">
        <v>8379</v>
      </c>
      <c r="D2547" s="9" t="str">
        <f t="shared" si="118"/>
        <v>423009059</v>
      </c>
      <c r="E2547" s="36">
        <v>42300</v>
      </c>
      <c r="F2547" s="37">
        <v>9059</v>
      </c>
      <c r="G2547" s="9" t="str">
        <f>VLOOKUP(B2547,'[1]Business Unit Lookup'!A:B,2,FALSE)</f>
        <v>Dept of Historic Resources</v>
      </c>
      <c r="H2547" s="33" t="str">
        <f>VLOOKUP(C2547,'[1]Fund Lookup'!B:C,2,FALSE)</f>
        <v>VA BIPOC Hstrc Prsrvtn Fund</v>
      </c>
      <c r="I2547" s="35" t="s">
        <v>2236</v>
      </c>
      <c r="J2547" s="33" t="str">
        <f>VLOOKUP(I2547,'[1]Table B'!A:B,2,FALSE)</f>
        <v>General</v>
      </c>
      <c r="K2547" s="9" t="str">
        <f t="shared" si="119"/>
        <v>100-General</v>
      </c>
      <c r="L2547" s="9" t="str">
        <f>IFERROR(VLOOKUP(A2547,'[1]VAC as of March 2024'!A:K,11,FALSE),"No")</f>
        <v>Yes</v>
      </c>
      <c r="M2547" s="38" t="s">
        <v>2240</v>
      </c>
      <c r="N2547" s="9" t="s">
        <v>6077</v>
      </c>
      <c r="O2547" s="38" t="s">
        <v>2241</v>
      </c>
      <c r="P2547" s="36" t="s">
        <v>6100</v>
      </c>
      <c r="Q2547" s="82" t="s">
        <v>8380</v>
      </c>
    </row>
    <row r="2548" spans="1:17" x14ac:dyDescent="0.25">
      <c r="A2548" s="33" t="str">
        <f t="shared" si="117"/>
        <v>4230009106</v>
      </c>
      <c r="B2548" s="33" t="s">
        <v>2433</v>
      </c>
      <c r="C2548" s="33" t="s">
        <v>1769</v>
      </c>
      <c r="D2548" s="9" t="str">
        <f t="shared" si="118"/>
        <v>423009106</v>
      </c>
      <c r="E2548" s="34">
        <v>42300</v>
      </c>
      <c r="F2548" s="34">
        <v>9106</v>
      </c>
      <c r="G2548" s="9" t="str">
        <f>VLOOKUP(B2548,'[1]Business Unit Lookup'!A:B,2,FALSE)</f>
        <v>Dept of Historic Resources</v>
      </c>
      <c r="H2548" s="33" t="str">
        <f>VLOOKUP(C2548,'[1]Fund Lookup'!B:C,2,FALSE)</f>
        <v>Historic Resources Fund</v>
      </c>
      <c r="I2548" s="35" t="s">
        <v>2239</v>
      </c>
      <c r="J2548" s="33" t="str">
        <f>VLOOKUP(I2548,'[1]Table B'!A:B,2,FALSE)</f>
        <v>Special Revenue-Other</v>
      </c>
      <c r="K2548" s="9" t="str">
        <f t="shared" si="119"/>
        <v>105-Special Revenue-Other</v>
      </c>
      <c r="L2548" s="9" t="str">
        <f>IFERROR(VLOOKUP(A2548,'[1]VAC as of March 2024'!A:K,11,FALSE),"No")</f>
        <v>Yes</v>
      </c>
      <c r="M2548" s="9" t="s">
        <v>2240</v>
      </c>
      <c r="N2548" s="9" t="s">
        <v>6077</v>
      </c>
      <c r="O2548" s="33" t="s">
        <v>2241</v>
      </c>
      <c r="P2548" s="33" t="s">
        <v>6095</v>
      </c>
      <c r="Q2548" s="2" t="str">
        <f>VLOOKUP(P2548,'[1]Table E'!A:C,3,FALSE)</f>
        <v>Educational and Training programs</v>
      </c>
    </row>
    <row r="2549" spans="1:17" x14ac:dyDescent="0.25">
      <c r="A2549" s="33" t="str">
        <f t="shared" si="117"/>
        <v>4230009271</v>
      </c>
      <c r="B2549" s="33" t="s">
        <v>2433</v>
      </c>
      <c r="C2549" s="33" t="s">
        <v>1924</v>
      </c>
      <c r="D2549" s="9" t="str">
        <f t="shared" si="118"/>
        <v>423009271</v>
      </c>
      <c r="E2549" s="34">
        <v>42300</v>
      </c>
      <c r="F2549" s="34">
        <v>9271</v>
      </c>
      <c r="G2549" s="9" t="str">
        <f>VLOOKUP(B2549,'[1]Business Unit Lookup'!A:B,2,FALSE)</f>
        <v>Dept of Historic Resources</v>
      </c>
      <c r="H2549" s="33" t="str">
        <f>VLOOKUP(C2549,'[1]Fund Lookup'!B:C,2,FALSE)</f>
        <v>Preservation Easement Fund</v>
      </c>
      <c r="I2549" s="35" t="s">
        <v>2239</v>
      </c>
      <c r="J2549" s="33" t="str">
        <f>VLOOKUP(I2549,'[1]Table B'!A:B,2,FALSE)</f>
        <v>Special Revenue-Other</v>
      </c>
      <c r="K2549" s="9" t="str">
        <f t="shared" si="119"/>
        <v>105-Special Revenue-Other</v>
      </c>
      <c r="L2549" s="9" t="str">
        <f>IFERROR(VLOOKUP(A2549,'[1]VAC as of March 2024'!A:K,11,FALSE),"No")</f>
        <v>Yes</v>
      </c>
      <c r="M2549" s="9" t="s">
        <v>2240</v>
      </c>
      <c r="N2549" s="9" t="s">
        <v>6077</v>
      </c>
      <c r="O2549" s="33" t="s">
        <v>2241</v>
      </c>
      <c r="P2549" s="33" t="s">
        <v>6100</v>
      </c>
      <c r="Q2549" s="2" t="str">
        <f>VLOOKUP(P2549,'[1]Table E'!A:C,3,FALSE)</f>
        <v>Environmental Quality and Natural Resource Preservation</v>
      </c>
    </row>
    <row r="2550" spans="1:17" x14ac:dyDescent="0.25">
      <c r="A2550" s="33" t="str">
        <f t="shared" si="117"/>
        <v>4230010000</v>
      </c>
      <c r="B2550" s="33" t="s">
        <v>2433</v>
      </c>
      <c r="C2550" s="33" t="s">
        <v>2162</v>
      </c>
      <c r="D2550" s="9" t="str">
        <f t="shared" si="118"/>
        <v>4230010000</v>
      </c>
      <c r="E2550" s="34">
        <v>42300</v>
      </c>
      <c r="F2550" s="34">
        <v>10000</v>
      </c>
      <c r="G2550" s="9" t="str">
        <f>VLOOKUP(B2550,'[1]Business Unit Lookup'!A:B,2,FALSE)</f>
        <v>Dept of Historic Resources</v>
      </c>
      <c r="H2550" s="33" t="str">
        <f>VLOOKUP(C2550,'[1]Fund Lookup'!B:C,2,FALSE)</f>
        <v>Federal Trust</v>
      </c>
      <c r="I2550" s="35" t="s">
        <v>2252</v>
      </c>
      <c r="J2550" s="33" t="str">
        <f>VLOOKUP(I2550,'[1]Table B'!A:B,2,FALSE)</f>
        <v>Special Revenue-Federal</v>
      </c>
      <c r="K2550" s="9" t="str">
        <f t="shared" si="119"/>
        <v>120-Special Revenue-Federal</v>
      </c>
      <c r="L2550" s="9" t="str">
        <f>IFERROR(VLOOKUP(A2550,'[1]VAC as of March 2024'!A:K,11,FALSE),"No")</f>
        <v>No</v>
      </c>
      <c r="M2550" s="9" t="s">
        <v>2248</v>
      </c>
      <c r="O2550" s="33" t="s">
        <v>2248</v>
      </c>
      <c r="P2550" s="33" t="s">
        <v>6070</v>
      </c>
      <c r="Q2550" s="2" t="str">
        <f>VLOOKUP(P2550,'[1]Table E'!A:C,3,FALSE)</f>
        <v>Gifts and grants</v>
      </c>
    </row>
    <row r="2551" spans="1:17" x14ac:dyDescent="0.25">
      <c r="A2551" s="33" t="str">
        <f t="shared" si="117"/>
        <v>4230010710</v>
      </c>
      <c r="B2551" s="36" t="s">
        <v>2433</v>
      </c>
      <c r="C2551" s="36" t="s">
        <v>6080</v>
      </c>
      <c r="D2551" s="9" t="str">
        <f t="shared" si="118"/>
        <v>4230010710</v>
      </c>
      <c r="E2551" s="35">
        <v>42300</v>
      </c>
      <c r="F2551" s="37">
        <v>10710</v>
      </c>
      <c r="G2551" s="9" t="str">
        <f>VLOOKUP(B2551,'[1]Business Unit Lookup'!A:B,2,FALSE)</f>
        <v>Dept of Historic Resources</v>
      </c>
      <c r="H2551" s="33" t="str">
        <f>VLOOKUP(C2551,'[1]Fund Lookup'!B:C,2,FALSE)</f>
        <v>FEMA - State Agy - COVID-19</v>
      </c>
      <c r="I2551" s="35" t="s">
        <v>2252</v>
      </c>
      <c r="J2551" s="33" t="str">
        <f>VLOOKUP(I2551,'[1]Table B'!A:B,2,FALSE)</f>
        <v>Special Revenue-Federal</v>
      </c>
      <c r="K2551" s="9" t="str">
        <f t="shared" si="119"/>
        <v>120-Special Revenue-Federal</v>
      </c>
      <c r="L2551" s="9" t="str">
        <f>IFERROR(VLOOKUP(A2551,'[1]VAC as of March 2024'!A:K,11,FALSE),"No")</f>
        <v>No</v>
      </c>
      <c r="M2551" s="38" t="s">
        <v>5493</v>
      </c>
      <c r="O2551" s="36" t="s">
        <v>2248</v>
      </c>
      <c r="P2551" s="36" t="s">
        <v>6063</v>
      </c>
      <c r="Q2551" s="2" t="str">
        <f>VLOOKUP(P2551,'[1]Table E'!A:C,3,FALSE)</f>
        <v>COVID-19</v>
      </c>
    </row>
    <row r="2552" spans="1:17" x14ac:dyDescent="0.25">
      <c r="A2552" s="33" t="str">
        <f t="shared" si="117"/>
        <v>4230012110</v>
      </c>
      <c r="B2552" s="40" t="s">
        <v>2433</v>
      </c>
      <c r="C2552" s="36" t="s">
        <v>6074</v>
      </c>
      <c r="D2552" s="9" t="str">
        <f t="shared" si="118"/>
        <v>4230012110</v>
      </c>
      <c r="E2552" s="41">
        <v>42300</v>
      </c>
      <c r="F2552" s="37">
        <v>12110</v>
      </c>
      <c r="G2552" s="9" t="str">
        <f>VLOOKUP(B2552,'[1]Business Unit Lookup'!A:B,2,FALSE)</f>
        <v>Dept of Historic Resources</v>
      </c>
      <c r="H2552" s="33" t="str">
        <f>VLOOKUP(C2552,'[1]Fund Lookup'!B:C,2,FALSE)</f>
        <v>ARP-CrvStLoclFisRecFd-COVID-19</v>
      </c>
      <c r="I2552" s="35" t="s">
        <v>2252</v>
      </c>
      <c r="J2552" s="33" t="str">
        <f>VLOOKUP(I2552,'[1]Table B'!A:B,2,FALSE)</f>
        <v>Special Revenue-Federal</v>
      </c>
      <c r="K2552" s="9" t="str">
        <f t="shared" si="119"/>
        <v>120-Special Revenue-Federal</v>
      </c>
      <c r="L2552" s="9" t="str">
        <f>IFERROR(VLOOKUP(A2552,'[1]VAC as of March 2024'!A:K,11,FALSE),"No")</f>
        <v>No</v>
      </c>
      <c r="M2552" s="38" t="s">
        <v>5493</v>
      </c>
      <c r="O2552" s="36" t="s">
        <v>2248</v>
      </c>
      <c r="P2552" s="36" t="s">
        <v>6063</v>
      </c>
      <c r="Q2552" s="2" t="str">
        <f>VLOOKUP(P2552,'[1]Table E'!A:C,3,FALSE)</f>
        <v>COVID-19</v>
      </c>
    </row>
    <row r="2553" spans="1:17" x14ac:dyDescent="0.25">
      <c r="A2553" s="33" t="str">
        <f t="shared" si="117"/>
        <v>4230015000</v>
      </c>
      <c r="B2553" s="33" t="s">
        <v>2433</v>
      </c>
      <c r="C2553" s="33" t="s">
        <v>2222</v>
      </c>
      <c r="D2553" s="9" t="str">
        <f t="shared" si="118"/>
        <v>4230015000</v>
      </c>
      <c r="E2553" s="34">
        <v>42300</v>
      </c>
      <c r="F2553" s="34">
        <v>15000</v>
      </c>
      <c r="G2553" s="9" t="str">
        <f>VLOOKUP(B2553,'[1]Business Unit Lookup'!A:B,2,FALSE)</f>
        <v>Dept of Historic Resources</v>
      </c>
      <c r="H2553" s="33" t="str">
        <f>VLOOKUP(C2553,'[1]Fund Lookup'!B:C,2,FALSE)</f>
        <v>General Fixed Asset Acct Group</v>
      </c>
      <c r="I2553" s="35" t="s">
        <v>2242</v>
      </c>
      <c r="J2553" s="33" t="str">
        <f>VLOOKUP(I2553,'[1]Table B'!A:B,2,FALSE)</f>
        <v>Fixed Assets, Fund 1500</v>
      </c>
      <c r="K2553" s="9" t="str">
        <f t="shared" si="119"/>
        <v>610-Fixed Assets, Fund 1500</v>
      </c>
      <c r="L2553" s="9" t="str">
        <f>IFERROR(VLOOKUP(A2553,'[1]VAC as of March 2024'!A:K,11,FALSE),"No")</f>
        <v>No</v>
      </c>
      <c r="M2553" s="9" t="s">
        <v>4</v>
      </c>
      <c r="Q2553" s="2"/>
    </row>
    <row r="2554" spans="1:17" x14ac:dyDescent="0.25">
      <c r="A2554" s="33" t="str">
        <f t="shared" si="117"/>
        <v>4250001000</v>
      </c>
      <c r="B2554" s="33" t="s">
        <v>2434</v>
      </c>
      <c r="C2554" s="33" t="s">
        <v>1</v>
      </c>
      <c r="D2554" s="9" t="str">
        <f t="shared" si="118"/>
        <v>425001000</v>
      </c>
      <c r="E2554" s="34">
        <v>42500</v>
      </c>
      <c r="F2554" s="34">
        <v>1000</v>
      </c>
      <c r="G2554" s="9" t="str">
        <f>VLOOKUP(B2554,'[1]Business Unit Lookup'!A:B,2,FALSE)</f>
        <v>Jamestown-Yorktown Foundation</v>
      </c>
      <c r="H2554" s="33" t="str">
        <f>VLOOKUP(C2554,'[1]Fund Lookup'!B:C,2,FALSE)</f>
        <v>General Fund</v>
      </c>
      <c r="I2554" s="35" t="s">
        <v>2236</v>
      </c>
      <c r="J2554" s="33" t="str">
        <f>VLOOKUP(I2554,'[1]Table B'!A:B,2,FALSE)</f>
        <v>General</v>
      </c>
      <c r="K2554" s="9" t="str">
        <f t="shared" si="119"/>
        <v>100-General</v>
      </c>
      <c r="L2554" s="9" t="str">
        <f>IFERROR(VLOOKUP(A2554,'[1]VAC as of March 2024'!A:K,11,FALSE),"No")</f>
        <v>No</v>
      </c>
      <c r="M2554" s="9" t="s">
        <v>2237</v>
      </c>
      <c r="O2554" s="33" t="s">
        <v>2240</v>
      </c>
      <c r="P2554" s="33" t="s">
        <v>6061</v>
      </c>
      <c r="Q2554" s="2" t="str">
        <f>VLOOKUP(P2554,'[1]Table E'!A:C,3,FALSE)</f>
        <v>Unassigned</v>
      </c>
    </row>
    <row r="2555" spans="1:17" x14ac:dyDescent="0.25">
      <c r="A2555" s="33" t="str">
        <f t="shared" si="117"/>
        <v>4250002425</v>
      </c>
      <c r="B2555" s="33" t="s">
        <v>2434</v>
      </c>
      <c r="C2555" s="33" t="s">
        <v>485</v>
      </c>
      <c r="D2555" s="9" t="str">
        <f t="shared" si="118"/>
        <v>425002425</v>
      </c>
      <c r="E2555" s="34">
        <v>42500</v>
      </c>
      <c r="F2555" s="34">
        <v>2425</v>
      </c>
      <c r="G2555" s="9" t="str">
        <f>VLOOKUP(B2555,'[1]Business Unit Lookup'!A:B,2,FALSE)</f>
        <v>Jamestown-Yorktown Foundation</v>
      </c>
      <c r="H2555" s="33" t="str">
        <f>VLOOKUP(C2555,'[1]Fund Lookup'!B:C,2,FALSE)</f>
        <v>JYF Special Revenue Fund</v>
      </c>
      <c r="I2555" s="35" t="s">
        <v>2236</v>
      </c>
      <c r="J2555" s="33" t="str">
        <f>VLOOKUP(I2555,'[1]Table B'!A:B,2,FALSE)</f>
        <v>General</v>
      </c>
      <c r="K2555" s="9" t="str">
        <f t="shared" si="119"/>
        <v>100-General</v>
      </c>
      <c r="L2555" s="9" t="str">
        <f>IFERROR(VLOOKUP(A2555,'[1]VAC as of March 2024'!A:K,11,FALSE),"No")</f>
        <v>Yes</v>
      </c>
      <c r="M2555" s="9" t="s">
        <v>2240</v>
      </c>
      <c r="N2555" s="9" t="s">
        <v>6077</v>
      </c>
      <c r="O2555" s="33" t="s">
        <v>2241</v>
      </c>
      <c r="P2555" s="33" t="s">
        <v>6095</v>
      </c>
      <c r="Q2555" s="2" t="str">
        <f>VLOOKUP(P2555,'[1]Table E'!A:C,3,FALSE)</f>
        <v>Educational and Training programs</v>
      </c>
    </row>
    <row r="2556" spans="1:17" x14ac:dyDescent="0.25">
      <c r="A2556" s="33" t="str">
        <f t="shared" si="117"/>
        <v>4250002870</v>
      </c>
      <c r="B2556" s="33" t="s">
        <v>2434</v>
      </c>
      <c r="C2556" s="33" t="s">
        <v>716</v>
      </c>
      <c r="D2556" s="9" t="str">
        <f t="shared" si="118"/>
        <v>425002870</v>
      </c>
      <c r="E2556" s="34">
        <v>42500</v>
      </c>
      <c r="F2556" s="34">
        <v>2870</v>
      </c>
      <c r="G2556" s="9" t="str">
        <f>VLOOKUP(B2556,'[1]Business Unit Lookup'!A:B,2,FALSE)</f>
        <v>Jamestown-Yorktown Foundation</v>
      </c>
      <c r="H2556" s="33" t="str">
        <f>VLOOKUP(C2556,'[1]Fund Lookup'!B:C,2,FALSE)</f>
        <v>Surp Suppy/Equip Sale-GF-NonHE</v>
      </c>
      <c r="I2556" s="35" t="s">
        <v>2236</v>
      </c>
      <c r="J2556" s="33" t="str">
        <f>VLOOKUP(I2556,'[1]Table B'!A:B,2,FALSE)</f>
        <v>General</v>
      </c>
      <c r="K2556" s="9" t="str">
        <f t="shared" si="119"/>
        <v>100-General</v>
      </c>
      <c r="L2556" s="9" t="str">
        <f>IFERROR(VLOOKUP(A2556,'[1]VAC as of March 2024'!A:K,11,FALSE),"No")</f>
        <v>No</v>
      </c>
      <c r="M2556" s="9" t="s">
        <v>2240</v>
      </c>
      <c r="O2556" s="33" t="s">
        <v>2</v>
      </c>
      <c r="P2556" s="33" t="s">
        <v>6096</v>
      </c>
      <c r="Q2556" s="2" t="str">
        <f>VLOOKUP(P2556,'[1]Table E'!A:C,3,FALSE)</f>
        <v>Educational and Training programs</v>
      </c>
    </row>
    <row r="2557" spans="1:17" x14ac:dyDescent="0.25">
      <c r="A2557" s="33" t="str">
        <f t="shared" si="117"/>
        <v>4250008200</v>
      </c>
      <c r="B2557" s="33" t="s">
        <v>2434</v>
      </c>
      <c r="C2557" s="33" t="s">
        <v>1628</v>
      </c>
      <c r="D2557" s="9" t="str">
        <f t="shared" si="118"/>
        <v>425008200</v>
      </c>
      <c r="E2557" s="34">
        <v>42500</v>
      </c>
      <c r="F2557" s="34">
        <v>8200</v>
      </c>
      <c r="G2557" s="9" t="str">
        <f>VLOOKUP(B2557,'[1]Business Unit Lookup'!A:B,2,FALSE)</f>
        <v>Jamestown-Yorktown Foundation</v>
      </c>
      <c r="H2557" s="33" t="str">
        <f>VLOOKUP(C2557,'[1]Fund Lookup'!B:C,2,FALSE)</f>
        <v>VPBA Projects</v>
      </c>
      <c r="I2557" s="35" t="s">
        <v>2265</v>
      </c>
      <c r="J2557" s="33" t="str">
        <f>VLOOKUP(I2557,'[1]Table B'!A:B,2,FALSE)</f>
        <v>Capital Projects, F/S Exclusions</v>
      </c>
      <c r="K2557" s="9" t="str">
        <f t="shared" si="119"/>
        <v>156-Capital Projects, F/S Exclusions</v>
      </c>
      <c r="L2557" s="9" t="str">
        <f>IFERROR(VLOOKUP(A2557,'[1]VAC as of March 2024'!A:K,11,FALSE),"No")</f>
        <v>No</v>
      </c>
      <c r="M2557" s="9" t="s">
        <v>2248</v>
      </c>
      <c r="O2557" s="33" t="s">
        <v>2248</v>
      </c>
      <c r="P2557" s="33" t="s">
        <v>6078</v>
      </c>
      <c r="Q2557" s="2" t="str">
        <f>VLOOKUP(P2557,'[1]Table E'!A:C,3,FALSE)</f>
        <v>Capital Projects</v>
      </c>
    </row>
    <row r="2558" spans="1:17" x14ac:dyDescent="0.25">
      <c r="A2558" s="33" t="str">
        <f t="shared" si="117"/>
        <v>4250010000</v>
      </c>
      <c r="B2558" s="33" t="s">
        <v>2434</v>
      </c>
      <c r="C2558" s="33" t="s">
        <v>2162</v>
      </c>
      <c r="D2558" s="9" t="str">
        <f t="shared" si="118"/>
        <v>4250010000</v>
      </c>
      <c r="E2558" s="34">
        <v>42500</v>
      </c>
      <c r="F2558" s="34">
        <v>10000</v>
      </c>
      <c r="G2558" s="9" t="str">
        <f>VLOOKUP(B2558,'[1]Business Unit Lookup'!A:B,2,FALSE)</f>
        <v>Jamestown-Yorktown Foundation</v>
      </c>
      <c r="H2558" s="33" t="str">
        <f>VLOOKUP(C2558,'[1]Fund Lookup'!B:C,2,FALSE)</f>
        <v>Federal Trust</v>
      </c>
      <c r="I2558" s="35" t="s">
        <v>2252</v>
      </c>
      <c r="J2558" s="33" t="str">
        <f>VLOOKUP(I2558,'[1]Table B'!A:B,2,FALSE)</f>
        <v>Special Revenue-Federal</v>
      </c>
      <c r="K2558" s="9" t="str">
        <f t="shared" si="119"/>
        <v>120-Special Revenue-Federal</v>
      </c>
      <c r="L2558" s="9" t="str">
        <f>IFERROR(VLOOKUP(A2558,'[1]VAC as of March 2024'!A:K,11,FALSE),"No")</f>
        <v>No</v>
      </c>
      <c r="M2558" s="9" t="s">
        <v>2248</v>
      </c>
      <c r="O2558" s="33" t="s">
        <v>2248</v>
      </c>
      <c r="P2558" s="33" t="s">
        <v>6070</v>
      </c>
      <c r="Q2558" s="2" t="str">
        <f>VLOOKUP(P2558,'[1]Table E'!A:C,3,FALSE)</f>
        <v>Gifts and grants</v>
      </c>
    </row>
    <row r="2559" spans="1:17" x14ac:dyDescent="0.25">
      <c r="A2559" s="33" t="str">
        <f t="shared" si="117"/>
        <v>4250010110</v>
      </c>
      <c r="B2559" s="33" t="s">
        <v>2434</v>
      </c>
      <c r="C2559" s="33" t="s">
        <v>5444</v>
      </c>
      <c r="D2559" s="9" t="str">
        <f t="shared" si="118"/>
        <v>4250010110</v>
      </c>
      <c r="E2559" s="34">
        <v>42500</v>
      </c>
      <c r="F2559" s="34">
        <v>10110</v>
      </c>
      <c r="G2559" s="9" t="str">
        <f>VLOOKUP(B2559,'[1]Business Unit Lookup'!A:B,2,FALSE)</f>
        <v>Jamestown-Yorktown Foundation</v>
      </c>
      <c r="H2559" s="33" t="str">
        <f>VLOOKUP(C2559,'[1]Fund Lookup'!B:C,2,FALSE)</f>
        <v>CARESActRlfFd–General-COVID-19</v>
      </c>
      <c r="I2559" s="35" t="s">
        <v>2252</v>
      </c>
      <c r="J2559" s="33" t="str">
        <f>VLOOKUP(I2559,'[1]Table B'!A:B,2,FALSE)</f>
        <v>Special Revenue-Federal</v>
      </c>
      <c r="K2559" s="9" t="str">
        <f t="shared" si="119"/>
        <v>120-Special Revenue-Federal</v>
      </c>
      <c r="L2559" s="9" t="str">
        <f>IFERROR(VLOOKUP(A2559,'[1]VAC as of March 2024'!A:K,11,FALSE),"No")</f>
        <v>No</v>
      </c>
      <c r="M2559" s="9" t="s">
        <v>5493</v>
      </c>
      <c r="O2559" s="33" t="s">
        <v>2248</v>
      </c>
      <c r="P2559" s="33" t="s">
        <v>6063</v>
      </c>
      <c r="Q2559" s="2" t="str">
        <f>VLOOKUP(P2559,'[1]Table E'!A:C,3,FALSE)</f>
        <v>COVID-19</v>
      </c>
    </row>
    <row r="2560" spans="1:17" x14ac:dyDescent="0.25">
      <c r="A2560" s="33" t="str">
        <f t="shared" si="117"/>
        <v>4250010710</v>
      </c>
      <c r="B2560" s="36" t="s">
        <v>2434</v>
      </c>
      <c r="C2560" s="36" t="s">
        <v>6080</v>
      </c>
      <c r="D2560" s="9" t="str">
        <f t="shared" si="118"/>
        <v>4250010710</v>
      </c>
      <c r="E2560" s="35">
        <v>42500</v>
      </c>
      <c r="F2560" s="37">
        <v>10710</v>
      </c>
      <c r="G2560" s="9" t="str">
        <f>VLOOKUP(B2560,'[1]Business Unit Lookup'!A:B,2,FALSE)</f>
        <v>Jamestown-Yorktown Foundation</v>
      </c>
      <c r="H2560" s="33" t="str">
        <f>VLOOKUP(C2560,'[1]Fund Lookup'!B:C,2,FALSE)</f>
        <v>FEMA - State Agy - COVID-19</v>
      </c>
      <c r="I2560" s="35" t="s">
        <v>2252</v>
      </c>
      <c r="J2560" s="33" t="str">
        <f>VLOOKUP(I2560,'[1]Table B'!A:B,2,FALSE)</f>
        <v>Special Revenue-Federal</v>
      </c>
      <c r="K2560" s="9" t="str">
        <f t="shared" si="119"/>
        <v>120-Special Revenue-Federal</v>
      </c>
      <c r="L2560" s="9" t="str">
        <f>IFERROR(VLOOKUP(A2560,'[1]VAC as of March 2024'!A:K,11,FALSE),"No")</f>
        <v>No</v>
      </c>
      <c r="M2560" s="38" t="s">
        <v>5493</v>
      </c>
      <c r="O2560" s="36" t="s">
        <v>2248</v>
      </c>
      <c r="P2560" s="36" t="s">
        <v>6063</v>
      </c>
      <c r="Q2560" s="2" t="str">
        <f>VLOOKUP(P2560,'[1]Table E'!A:C,3,FALSE)</f>
        <v>COVID-19</v>
      </c>
    </row>
    <row r="2561" spans="1:17" x14ac:dyDescent="0.25">
      <c r="A2561" s="33" t="str">
        <f t="shared" si="117"/>
        <v>4250012110</v>
      </c>
      <c r="B2561" s="40" t="s">
        <v>2434</v>
      </c>
      <c r="C2561" s="36" t="s">
        <v>6074</v>
      </c>
      <c r="D2561" s="9" t="str">
        <f t="shared" si="118"/>
        <v>4250012110</v>
      </c>
      <c r="E2561" s="41">
        <v>42500</v>
      </c>
      <c r="F2561" s="37">
        <v>12110</v>
      </c>
      <c r="G2561" s="9" t="str">
        <f>VLOOKUP(B2561,'[1]Business Unit Lookup'!A:B,2,FALSE)</f>
        <v>Jamestown-Yorktown Foundation</v>
      </c>
      <c r="H2561" s="33" t="str">
        <f>VLOOKUP(C2561,'[1]Fund Lookup'!B:C,2,FALSE)</f>
        <v>ARP-CrvStLoclFisRecFd-COVID-19</v>
      </c>
      <c r="I2561" s="35" t="s">
        <v>2252</v>
      </c>
      <c r="J2561" s="33" t="str">
        <f>VLOOKUP(I2561,'[1]Table B'!A:B,2,FALSE)</f>
        <v>Special Revenue-Federal</v>
      </c>
      <c r="K2561" s="9" t="str">
        <f t="shared" si="119"/>
        <v>120-Special Revenue-Federal</v>
      </c>
      <c r="L2561" s="9" t="str">
        <f>IFERROR(VLOOKUP(A2561,'[1]VAC as of March 2024'!A:K,11,FALSE),"No")</f>
        <v>No</v>
      </c>
      <c r="M2561" s="38" t="s">
        <v>5493</v>
      </c>
      <c r="O2561" s="36" t="s">
        <v>2248</v>
      </c>
      <c r="P2561" s="36" t="s">
        <v>6063</v>
      </c>
      <c r="Q2561" s="2" t="str">
        <f>VLOOKUP(P2561,'[1]Table E'!A:C,3,FALSE)</f>
        <v>COVID-19</v>
      </c>
    </row>
    <row r="2562" spans="1:17" x14ac:dyDescent="0.25">
      <c r="A2562" s="33" t="str">
        <f t="shared" ref="A2562:A2625" si="120">CONCATENATE(B2562,C2562)</f>
        <v>4250015000</v>
      </c>
      <c r="B2562" s="33" t="s">
        <v>2434</v>
      </c>
      <c r="C2562" s="33" t="s">
        <v>2222</v>
      </c>
      <c r="D2562" s="9" t="str">
        <f t="shared" ref="D2562:D2625" si="121">CONCATENATE(E2562,F2562)</f>
        <v>4250015000</v>
      </c>
      <c r="E2562" s="34">
        <v>42500</v>
      </c>
      <c r="F2562" s="34">
        <v>15000</v>
      </c>
      <c r="G2562" s="9" t="str">
        <f>VLOOKUP(B2562,'[1]Business Unit Lookup'!A:B,2,FALSE)</f>
        <v>Jamestown-Yorktown Foundation</v>
      </c>
      <c r="H2562" s="33" t="str">
        <f>VLOOKUP(C2562,'[1]Fund Lookup'!B:C,2,FALSE)</f>
        <v>General Fixed Asset Acct Group</v>
      </c>
      <c r="I2562" s="35" t="s">
        <v>2242</v>
      </c>
      <c r="J2562" s="33" t="str">
        <f>VLOOKUP(I2562,'[1]Table B'!A:B,2,FALSE)</f>
        <v>Fixed Assets, Fund 1500</v>
      </c>
      <c r="K2562" s="9" t="str">
        <f t="shared" ref="K2562:K2625" si="122">CONCATENATE(I2562,"-",J2562)</f>
        <v>610-Fixed Assets, Fund 1500</v>
      </c>
      <c r="L2562" s="9" t="str">
        <f>IFERROR(VLOOKUP(A2562,'[1]VAC as of March 2024'!A:K,11,FALSE),"No")</f>
        <v>No</v>
      </c>
      <c r="M2562" s="9" t="s">
        <v>4</v>
      </c>
      <c r="Q2562" s="2"/>
    </row>
    <row r="2563" spans="1:17" x14ac:dyDescent="0.25">
      <c r="A2563" s="33" t="str">
        <f t="shared" si="120"/>
        <v>4400001000</v>
      </c>
      <c r="B2563" s="33" t="s">
        <v>2435</v>
      </c>
      <c r="C2563" s="33" t="s">
        <v>1</v>
      </c>
      <c r="D2563" s="9" t="str">
        <f t="shared" si="121"/>
        <v>440001000</v>
      </c>
      <c r="E2563" s="34">
        <v>44000</v>
      </c>
      <c r="F2563" s="34">
        <v>1000</v>
      </c>
      <c r="G2563" s="9" t="str">
        <f>VLOOKUP(B2563,'[1]Business Unit Lookup'!A:B,2,FALSE)</f>
        <v>Dept of Environmental Quality</v>
      </c>
      <c r="H2563" s="33" t="str">
        <f>VLOOKUP(C2563,'[1]Fund Lookup'!B:C,2,FALSE)</f>
        <v>General Fund</v>
      </c>
      <c r="I2563" s="35" t="s">
        <v>2236</v>
      </c>
      <c r="J2563" s="33" t="str">
        <f>VLOOKUP(I2563,'[1]Table B'!A:B,2,FALSE)</f>
        <v>General</v>
      </c>
      <c r="K2563" s="9" t="str">
        <f t="shared" si="122"/>
        <v>100-General</v>
      </c>
      <c r="L2563" s="9" t="str">
        <f>IFERROR(VLOOKUP(A2563,'[1]VAC as of March 2024'!A:K,11,FALSE),"No")</f>
        <v>No</v>
      </c>
      <c r="M2563" s="9" t="s">
        <v>2237</v>
      </c>
      <c r="O2563" s="33" t="s">
        <v>2240</v>
      </c>
      <c r="P2563" s="33" t="s">
        <v>6061</v>
      </c>
      <c r="Q2563" s="2" t="str">
        <f>VLOOKUP(P2563,'[1]Table E'!A:C,3,FALSE)</f>
        <v>Unassigned</v>
      </c>
    </row>
    <row r="2564" spans="1:17" x14ac:dyDescent="0.25">
      <c r="A2564" s="33" t="str">
        <f t="shared" si="120"/>
        <v>4400002018</v>
      </c>
      <c r="B2564" s="33" t="s">
        <v>2435</v>
      </c>
      <c r="C2564" s="33" t="s">
        <v>5529</v>
      </c>
      <c r="D2564" s="9" t="str">
        <f t="shared" si="121"/>
        <v>440002018</v>
      </c>
      <c r="E2564" s="34">
        <v>44000</v>
      </c>
      <c r="F2564" s="34">
        <v>2018</v>
      </c>
      <c r="G2564" s="9" t="str">
        <f>VLOOKUP(B2564,'[1]Business Unit Lookup'!A:B,2,FALSE)</f>
        <v>Dept of Environmental Quality</v>
      </c>
      <c r="H2564" s="33" t="str">
        <f>VLOOKUP(C2564,'[1]Fund Lookup'!B:C,2,FALSE)</f>
        <v>Regnl Greenhouse Gas Initiatve</v>
      </c>
      <c r="I2564" s="35" t="s">
        <v>2239</v>
      </c>
      <c r="J2564" s="33" t="str">
        <f>VLOOKUP(I2564,'[1]Table B'!A:B,2,FALSE)</f>
        <v>Special Revenue-Other</v>
      </c>
      <c r="K2564" s="9" t="str">
        <f t="shared" si="122"/>
        <v>105-Special Revenue-Other</v>
      </c>
      <c r="L2564" s="9" t="str">
        <f>IFERROR(VLOOKUP(A2564,'[1]VAC as of March 2024'!A:K,11,FALSE),"No")</f>
        <v>No</v>
      </c>
      <c r="M2564" s="9" t="s">
        <v>2240</v>
      </c>
      <c r="O2564" s="33" t="s">
        <v>2241</v>
      </c>
      <c r="P2564" s="33" t="s">
        <v>6100</v>
      </c>
      <c r="Q2564" s="2" t="str">
        <f>VLOOKUP(P2564,'[1]Table E'!A:C,3,FALSE)</f>
        <v>Environmental Quality and Natural Resource Preservation</v>
      </c>
    </row>
    <row r="2565" spans="1:17" x14ac:dyDescent="0.25">
      <c r="A2565" s="33" t="str">
        <f t="shared" si="120"/>
        <v>4400002149</v>
      </c>
      <c r="B2565" s="33" t="s">
        <v>2435</v>
      </c>
      <c r="C2565" s="33" t="s">
        <v>206</v>
      </c>
      <c r="D2565" s="9" t="str">
        <f t="shared" si="121"/>
        <v>440002149</v>
      </c>
      <c r="E2565" s="34">
        <v>44000</v>
      </c>
      <c r="F2565" s="34">
        <v>2149</v>
      </c>
      <c r="G2565" s="9" t="str">
        <f>VLOOKUP(B2565,'[1]Business Unit Lookup'!A:B,2,FALSE)</f>
        <v>Dept of Environmental Quality</v>
      </c>
      <c r="H2565" s="33" t="str">
        <f>VLOOKUP(C2565,'[1]Fund Lookup'!B:C,2,FALSE)</f>
        <v>Voluntary Remediation Fund</v>
      </c>
      <c r="I2565" s="35" t="s">
        <v>2236</v>
      </c>
      <c r="J2565" s="33" t="str">
        <f>VLOOKUP(I2565,'[1]Table B'!A:B,2,FALSE)</f>
        <v>General</v>
      </c>
      <c r="K2565" s="9" t="str">
        <f t="shared" si="122"/>
        <v>100-General</v>
      </c>
      <c r="L2565" s="9" t="str">
        <f>IFERROR(VLOOKUP(A2565,'[1]VAC as of March 2024'!A:K,11,FALSE),"No")</f>
        <v>No</v>
      </c>
      <c r="M2565" s="9" t="s">
        <v>2240</v>
      </c>
      <c r="O2565" s="33" t="s">
        <v>2241</v>
      </c>
      <c r="P2565" s="33" t="s">
        <v>6100</v>
      </c>
      <c r="Q2565" s="2" t="str">
        <f>VLOOKUP(P2565,'[1]Table E'!A:C,3,FALSE)</f>
        <v>Environmental Quality and Natural Resource Preservation</v>
      </c>
    </row>
    <row r="2566" spans="1:17" x14ac:dyDescent="0.25">
      <c r="A2566" s="33" t="str">
        <f t="shared" si="120"/>
        <v>4400002321</v>
      </c>
      <c r="B2566" s="33" t="s">
        <v>2435</v>
      </c>
      <c r="C2566" s="33" t="s">
        <v>412</v>
      </c>
      <c r="D2566" s="9" t="str">
        <f t="shared" si="121"/>
        <v>440002321</v>
      </c>
      <c r="E2566" s="34">
        <v>44000</v>
      </c>
      <c r="F2566" s="34">
        <v>2321</v>
      </c>
      <c r="G2566" s="9" t="str">
        <f>VLOOKUP(B2566,'[1]Business Unit Lookup'!A:B,2,FALSE)</f>
        <v>Dept of Environmental Quality</v>
      </c>
      <c r="H2566" s="33" t="str">
        <f>VLOOKUP(C2566,'[1]Fund Lookup'!B:C,2,FALSE)</f>
        <v>Fish Killing Investigation</v>
      </c>
      <c r="I2566" s="35" t="s">
        <v>2236</v>
      </c>
      <c r="J2566" s="33" t="str">
        <f>VLOOKUP(I2566,'[1]Table B'!A:B,2,FALSE)</f>
        <v>General</v>
      </c>
      <c r="K2566" s="9" t="str">
        <f t="shared" si="122"/>
        <v>100-General</v>
      </c>
      <c r="L2566" s="9" t="str">
        <f>IFERROR(VLOOKUP(A2566,'[1]VAC as of March 2024'!A:K,11,FALSE),"No")</f>
        <v>No</v>
      </c>
      <c r="M2566" s="9" t="s">
        <v>2240</v>
      </c>
      <c r="O2566" s="33" t="s">
        <v>2241</v>
      </c>
      <c r="P2566" s="33" t="s">
        <v>6100</v>
      </c>
      <c r="Q2566" s="2" t="str">
        <f>VLOOKUP(P2566,'[1]Table E'!A:C,3,FALSE)</f>
        <v>Environmental Quality and Natural Resource Preservation</v>
      </c>
    </row>
    <row r="2567" spans="1:17" x14ac:dyDescent="0.25">
      <c r="A2567" s="33" t="str">
        <f t="shared" si="120"/>
        <v>4400002440</v>
      </c>
      <c r="B2567" s="33" t="s">
        <v>2435</v>
      </c>
      <c r="C2567" s="33" t="s">
        <v>491</v>
      </c>
      <c r="D2567" s="9" t="str">
        <f t="shared" si="121"/>
        <v>440002440</v>
      </c>
      <c r="E2567" s="34">
        <v>44000</v>
      </c>
      <c r="F2567" s="34">
        <v>2440</v>
      </c>
      <c r="G2567" s="9" t="str">
        <f>VLOOKUP(B2567,'[1]Business Unit Lookup'!A:B,2,FALSE)</f>
        <v>Dept of Environmental Quality</v>
      </c>
      <c r="H2567" s="33" t="str">
        <f>VLOOKUP(C2567,'[1]Fund Lookup'!B:C,2,FALSE)</f>
        <v>DEQ Special Revenue Fund</v>
      </c>
      <c r="I2567" s="35" t="s">
        <v>2236</v>
      </c>
      <c r="J2567" s="33" t="str">
        <f>VLOOKUP(I2567,'[1]Table B'!A:B,2,FALSE)</f>
        <v>General</v>
      </c>
      <c r="K2567" s="9" t="str">
        <f t="shared" si="122"/>
        <v>100-General</v>
      </c>
      <c r="L2567" s="9" t="str">
        <f>IFERROR(VLOOKUP(A2567,'[1]VAC as of March 2024'!A:K,11,FALSE),"No")</f>
        <v>No</v>
      </c>
      <c r="M2567" s="9" t="s">
        <v>2240</v>
      </c>
      <c r="O2567" s="33" t="s">
        <v>2</v>
      </c>
      <c r="P2567" s="33" t="s">
        <v>6103</v>
      </c>
      <c r="Q2567" s="2" t="str">
        <f>VLOOKUP(P2567,'[1]Table E'!A:C,3,FALSE)</f>
        <v>Environmental Quality and Natural Resource Preservation</v>
      </c>
    </row>
    <row r="2568" spans="1:17" x14ac:dyDescent="0.25">
      <c r="A2568" s="33" t="str">
        <f t="shared" si="120"/>
        <v>4400002450</v>
      </c>
      <c r="B2568" s="33" t="s">
        <v>2435</v>
      </c>
      <c r="C2568" s="33" t="s">
        <v>502</v>
      </c>
      <c r="D2568" s="9" t="str">
        <f t="shared" si="121"/>
        <v>440002450</v>
      </c>
      <c r="E2568" s="34">
        <v>44000</v>
      </c>
      <c r="F2568" s="34">
        <v>2450</v>
      </c>
      <c r="G2568" s="9" t="str">
        <f>VLOOKUP(B2568,'[1]Business Unit Lookup'!A:B,2,FALSE)</f>
        <v>Dept of Environmental Quality</v>
      </c>
      <c r="H2568" s="33" t="str">
        <f>VLOOKUP(C2568,'[1]Fund Lookup'!B:C,2,FALSE)</f>
        <v>Hazardous Waste Mgmt Permit</v>
      </c>
      <c r="I2568" s="35" t="s">
        <v>2239</v>
      </c>
      <c r="J2568" s="33" t="str">
        <f>VLOOKUP(I2568,'[1]Table B'!A:B,2,FALSE)</f>
        <v>Special Revenue-Other</v>
      </c>
      <c r="K2568" s="9" t="str">
        <f t="shared" si="122"/>
        <v>105-Special Revenue-Other</v>
      </c>
      <c r="L2568" s="9" t="str">
        <f>IFERROR(VLOOKUP(A2568,'[1]VAC as of March 2024'!A:K,11,FALSE),"No")</f>
        <v>No</v>
      </c>
      <c r="M2568" s="9" t="s">
        <v>2240</v>
      </c>
      <c r="O2568" s="33" t="s">
        <v>2241</v>
      </c>
      <c r="P2568" s="33" t="s">
        <v>6100</v>
      </c>
      <c r="Q2568" s="2" t="str">
        <f>VLOOKUP(P2568,'[1]Table E'!A:C,3,FALSE)</f>
        <v>Environmental Quality and Natural Resource Preservation</v>
      </c>
    </row>
    <row r="2569" spans="1:17" x14ac:dyDescent="0.25">
      <c r="A2569" s="33" t="str">
        <f t="shared" si="120"/>
        <v>4400002580</v>
      </c>
      <c r="B2569" s="33" t="s">
        <v>2435</v>
      </c>
      <c r="C2569" s="33" t="s">
        <v>559</v>
      </c>
      <c r="D2569" s="9" t="str">
        <f t="shared" si="121"/>
        <v>440002580</v>
      </c>
      <c r="E2569" s="34">
        <v>44000</v>
      </c>
      <c r="F2569" s="34">
        <v>2580</v>
      </c>
      <c r="G2569" s="9" t="str">
        <f>VLOOKUP(B2569,'[1]Business Unit Lookup'!A:B,2,FALSE)</f>
        <v>Dept of Environmental Quality</v>
      </c>
      <c r="H2569" s="33" t="str">
        <f>VLOOKUP(C2569,'[1]Fund Lookup'!B:C,2,FALSE)</f>
        <v>Operator Training</v>
      </c>
      <c r="I2569" s="35" t="s">
        <v>2236</v>
      </c>
      <c r="J2569" s="33" t="str">
        <f>VLOOKUP(I2569,'[1]Table B'!A:B,2,FALSE)</f>
        <v>General</v>
      </c>
      <c r="K2569" s="9" t="str">
        <f t="shared" si="122"/>
        <v>100-General</v>
      </c>
      <c r="L2569" s="9" t="str">
        <f>IFERROR(VLOOKUP(A2569,'[1]VAC as of March 2024'!A:K,11,FALSE),"No")</f>
        <v>No</v>
      </c>
      <c r="M2569" s="9" t="s">
        <v>2240</v>
      </c>
      <c r="O2569" s="33" t="s">
        <v>2</v>
      </c>
      <c r="P2569" s="33" t="s">
        <v>6103</v>
      </c>
      <c r="Q2569" s="2" t="str">
        <f>VLOOKUP(P2569,'[1]Table E'!A:C,3,FALSE)</f>
        <v>Environmental Quality and Natural Resource Preservation</v>
      </c>
    </row>
    <row r="2570" spans="1:17" x14ac:dyDescent="0.25">
      <c r="A2570" s="33" t="str">
        <f t="shared" si="120"/>
        <v>4400002800</v>
      </c>
      <c r="B2570" s="33" t="s">
        <v>2435</v>
      </c>
      <c r="C2570" s="33" t="s">
        <v>683</v>
      </c>
      <c r="D2570" s="9" t="str">
        <f t="shared" si="121"/>
        <v>440002800</v>
      </c>
      <c r="E2570" s="34">
        <v>44000</v>
      </c>
      <c r="F2570" s="34">
        <v>2800</v>
      </c>
      <c r="G2570" s="9" t="str">
        <f>VLOOKUP(B2570,'[1]Business Unit Lookup'!A:B,2,FALSE)</f>
        <v>Dept of Environmental Quality</v>
      </c>
      <c r="H2570" s="33" t="str">
        <f>VLOOKUP(C2570,'[1]Fund Lookup'!B:C,2,FALSE)</f>
        <v>Appropriated IDC Recoveries</v>
      </c>
      <c r="I2570" s="35" t="s">
        <v>2239</v>
      </c>
      <c r="J2570" s="33" t="str">
        <f>VLOOKUP(I2570,'[1]Table B'!A:B,2,FALSE)</f>
        <v>Special Revenue-Other</v>
      </c>
      <c r="K2570" s="9" t="str">
        <f t="shared" si="122"/>
        <v>105-Special Revenue-Other</v>
      </c>
      <c r="L2570" s="9" t="str">
        <f>IFERROR(VLOOKUP(A2570,'[1]VAC as of March 2024'!A:K,11,FALSE),"No")</f>
        <v>No</v>
      </c>
      <c r="M2570" s="9" t="s">
        <v>2240</v>
      </c>
      <c r="O2570" s="33" t="s">
        <v>2</v>
      </c>
      <c r="P2570" s="33" t="s">
        <v>6103</v>
      </c>
      <c r="Q2570" s="2" t="str">
        <f>VLOOKUP(P2570,'[1]Table E'!A:C,3,FALSE)</f>
        <v>Environmental Quality and Natural Resource Preservation</v>
      </c>
    </row>
    <row r="2571" spans="1:17" x14ac:dyDescent="0.25">
      <c r="A2571" s="33" t="str">
        <f t="shared" si="120"/>
        <v>4400002870</v>
      </c>
      <c r="B2571" s="33" t="s">
        <v>2435</v>
      </c>
      <c r="C2571" s="33" t="s">
        <v>716</v>
      </c>
      <c r="D2571" s="9" t="str">
        <f t="shared" si="121"/>
        <v>440002870</v>
      </c>
      <c r="E2571" s="34">
        <v>44000</v>
      </c>
      <c r="F2571" s="34">
        <v>2870</v>
      </c>
      <c r="G2571" s="9" t="str">
        <f>VLOOKUP(B2571,'[1]Business Unit Lookup'!A:B,2,FALSE)</f>
        <v>Dept of Environmental Quality</v>
      </c>
      <c r="H2571" s="33" t="str">
        <f>VLOOKUP(C2571,'[1]Fund Lookup'!B:C,2,FALSE)</f>
        <v>Surp Suppy/Equip Sale-GF-NonHE</v>
      </c>
      <c r="I2571" s="35" t="s">
        <v>2236</v>
      </c>
      <c r="J2571" s="33" t="str">
        <f>VLOOKUP(I2571,'[1]Table B'!A:B,2,FALSE)</f>
        <v>General</v>
      </c>
      <c r="K2571" s="9" t="str">
        <f t="shared" si="122"/>
        <v>100-General</v>
      </c>
      <c r="L2571" s="9" t="str">
        <f>IFERROR(VLOOKUP(A2571,'[1]VAC as of March 2024'!A:K,11,FALSE),"No")</f>
        <v>No</v>
      </c>
      <c r="M2571" s="9" t="s">
        <v>2240</v>
      </c>
      <c r="O2571" s="33" t="s">
        <v>2</v>
      </c>
      <c r="P2571" s="33" t="s">
        <v>6103</v>
      </c>
      <c r="Q2571" s="2" t="str">
        <f>VLOOKUP(P2571,'[1]Table E'!A:C,3,FALSE)</f>
        <v>Environmental Quality and Natural Resource Preservation</v>
      </c>
    </row>
    <row r="2572" spans="1:17" x14ac:dyDescent="0.25">
      <c r="A2572" s="33" t="str">
        <f t="shared" si="120"/>
        <v>4400005100</v>
      </c>
      <c r="B2572" s="33" t="s">
        <v>2435</v>
      </c>
      <c r="C2572" s="33" t="s">
        <v>1043</v>
      </c>
      <c r="D2572" s="9" t="str">
        <f t="shared" si="121"/>
        <v>440005100</v>
      </c>
      <c r="E2572" s="34">
        <v>44000</v>
      </c>
      <c r="F2572" s="34">
        <v>5100</v>
      </c>
      <c r="G2572" s="9" t="str">
        <f>VLOOKUP(B2572,'[1]Business Unit Lookup'!A:B,2,FALSE)</f>
        <v>Dept of Environmental Quality</v>
      </c>
      <c r="H2572" s="33" t="str">
        <f>VLOOKUP(C2572,'[1]Fund Lookup'!B:C,2,FALSE)</f>
        <v>Operating Permits Program</v>
      </c>
      <c r="I2572" s="35" t="s">
        <v>2436</v>
      </c>
      <c r="J2572" s="33" t="str">
        <f>VLOOKUP(I2572,'[1]Table B'!A:B,2,FALSE)</f>
        <v>Enterprise-DEQ</v>
      </c>
      <c r="K2572" s="9" t="str">
        <f t="shared" si="122"/>
        <v>309-Enterprise-DEQ</v>
      </c>
      <c r="L2572" s="9" t="str">
        <f>IFERROR(VLOOKUP(A2572,'[1]VAC as of March 2024'!A:K,11,FALSE),"No")</f>
        <v>No</v>
      </c>
      <c r="M2572" s="9" t="s">
        <v>2248</v>
      </c>
      <c r="Q2572" s="2"/>
    </row>
    <row r="2573" spans="1:17" x14ac:dyDescent="0.25">
      <c r="A2573" s="33" t="str">
        <f t="shared" si="120"/>
        <v>4400007083</v>
      </c>
      <c r="B2573" s="33" t="s">
        <v>2435</v>
      </c>
      <c r="C2573" s="33" t="s">
        <v>1179</v>
      </c>
      <c r="D2573" s="9" t="str">
        <f t="shared" si="121"/>
        <v>440007083</v>
      </c>
      <c r="E2573" s="34">
        <v>44000</v>
      </c>
      <c r="F2573" s="34">
        <v>7083</v>
      </c>
      <c r="G2573" s="9" t="str">
        <f>VLOOKUP(B2573,'[1]Business Unit Lookup'!A:B,2,FALSE)</f>
        <v>Dept of Environmental Quality</v>
      </c>
      <c r="H2573" s="33" t="str">
        <f>VLOOKUP(C2573,'[1]Fund Lookup'!B:C,2,FALSE)</f>
        <v>Dominion Power Settlement Fund</v>
      </c>
      <c r="I2573" s="35" t="s">
        <v>2270</v>
      </c>
      <c r="J2573" s="33" t="str">
        <f>VLOOKUP(I2573,'[1]Table B'!A:B,2,FALSE)</f>
        <v>No Year-End Balance</v>
      </c>
      <c r="K2573" s="9" t="str">
        <f t="shared" si="122"/>
        <v>660-No Year-End Balance</v>
      </c>
      <c r="L2573" s="9" t="str">
        <f>IFERROR(VLOOKUP(A2573,'[1]VAC as of March 2024'!A:K,11,FALSE),"No")</f>
        <v>No</v>
      </c>
      <c r="M2573" s="9" t="s">
        <v>4</v>
      </c>
      <c r="Q2573" s="2"/>
    </row>
    <row r="2574" spans="1:17" x14ac:dyDescent="0.25">
      <c r="A2574" s="33" t="str">
        <f t="shared" si="120"/>
        <v>4400007480</v>
      </c>
      <c r="B2574" s="33" t="s">
        <v>2435</v>
      </c>
      <c r="C2574" s="33" t="s">
        <v>1444</v>
      </c>
      <c r="D2574" s="9" t="str">
        <f t="shared" si="121"/>
        <v>440007480</v>
      </c>
      <c r="E2574" s="34">
        <v>44000</v>
      </c>
      <c r="F2574" s="34">
        <v>7480</v>
      </c>
      <c r="G2574" s="9" t="str">
        <f>VLOOKUP(B2574,'[1]Business Unit Lookup'!A:B,2,FALSE)</f>
        <v>Dept of Environmental Quality</v>
      </c>
      <c r="H2574" s="33" t="str">
        <f>VLOOKUP(C2574,'[1]Fund Lookup'!B:C,2,FALSE)</f>
        <v>Undergrd Petroleum Storage Tnk</v>
      </c>
      <c r="I2574" s="35" t="s">
        <v>2239</v>
      </c>
      <c r="J2574" s="33" t="str">
        <f>VLOOKUP(I2574,'[1]Table B'!A:B,2,FALSE)</f>
        <v>Special Revenue-Other</v>
      </c>
      <c r="K2574" s="9" t="str">
        <f t="shared" si="122"/>
        <v>105-Special Revenue-Other</v>
      </c>
      <c r="L2574" s="9" t="str">
        <f>IFERROR(VLOOKUP(A2574,'[1]VAC as of March 2024'!A:K,11,FALSE),"No")</f>
        <v>No</v>
      </c>
      <c r="M2574" s="9" t="s">
        <v>2240</v>
      </c>
      <c r="O2574" s="33" t="s">
        <v>2241</v>
      </c>
      <c r="P2574" s="33" t="s">
        <v>6100</v>
      </c>
      <c r="Q2574" s="2" t="str">
        <f>VLOOKUP(P2574,'[1]Table E'!A:C,3,FALSE)</f>
        <v>Environmental Quality and Natural Resource Preservation</v>
      </c>
    </row>
    <row r="2575" spans="1:17" x14ac:dyDescent="0.25">
      <c r="A2575" s="33" t="str">
        <f t="shared" si="120"/>
        <v>4400007550</v>
      </c>
      <c r="B2575" s="33" t="s">
        <v>2435</v>
      </c>
      <c r="C2575" s="33" t="s">
        <v>1472</v>
      </c>
      <c r="D2575" s="9" t="str">
        <f t="shared" si="121"/>
        <v>440007550</v>
      </c>
      <c r="E2575" s="34">
        <v>44000</v>
      </c>
      <c r="F2575" s="34">
        <v>7550</v>
      </c>
      <c r="G2575" s="9" t="str">
        <f>VLOOKUP(B2575,'[1]Business Unit Lookup'!A:B,2,FALSE)</f>
        <v>Dept of Environmental Quality</v>
      </c>
      <c r="H2575" s="33" t="str">
        <f>VLOOKUP(C2575,'[1]Fund Lookup'!B:C,2,FALSE)</f>
        <v>Dupont Shenandoah Rvr Hg Mntrg</v>
      </c>
      <c r="I2575" s="35" t="s">
        <v>2239</v>
      </c>
      <c r="J2575" s="33" t="str">
        <f>VLOOKUP(I2575,'[1]Table B'!A:B,2,FALSE)</f>
        <v>Special Revenue-Other</v>
      </c>
      <c r="K2575" s="9" t="str">
        <f t="shared" si="122"/>
        <v>105-Special Revenue-Other</v>
      </c>
      <c r="L2575" s="9" t="str">
        <f>IFERROR(VLOOKUP(A2575,'[1]VAC as of March 2024'!A:K,11,FALSE),"No")</f>
        <v>Yes</v>
      </c>
      <c r="M2575" s="9" t="s">
        <v>2248</v>
      </c>
      <c r="O2575" s="33" t="s">
        <v>2248</v>
      </c>
      <c r="P2575" s="33" t="s">
        <v>6065</v>
      </c>
      <c r="Q2575" s="2" t="str">
        <f>VLOOKUP(P2575,'[1]Table E'!A:C,3,FALSE)</f>
        <v>Environmental Quality and Natural Resource Preservation</v>
      </c>
    </row>
    <row r="2576" spans="1:17" x14ac:dyDescent="0.25">
      <c r="A2576" s="33" t="str">
        <f t="shared" si="120"/>
        <v>4400008050</v>
      </c>
      <c r="B2576" s="33" t="s">
        <v>2435</v>
      </c>
      <c r="C2576" s="33" t="s">
        <v>1593</v>
      </c>
      <c r="D2576" s="9" t="str">
        <f t="shared" si="121"/>
        <v>440008050</v>
      </c>
      <c r="E2576" s="34">
        <v>44000</v>
      </c>
      <c r="F2576" s="34">
        <v>8050</v>
      </c>
      <c r="G2576" s="9" t="str">
        <f>VLOOKUP(B2576,'[1]Business Unit Lookup'!A:B,2,FALSE)</f>
        <v>Dept of Environmental Quality</v>
      </c>
      <c r="H2576" s="33" t="str">
        <f>VLOOKUP(C2576,'[1]Fund Lookup'!B:C,2,FALSE)</f>
        <v>Stormwater Local Assistance</v>
      </c>
      <c r="I2576" s="35" t="s">
        <v>2239</v>
      </c>
      <c r="J2576" s="33" t="str">
        <f>VLOOKUP(I2576,'[1]Table B'!A:B,2,FALSE)</f>
        <v>Special Revenue-Other</v>
      </c>
      <c r="K2576" s="9" t="str">
        <f t="shared" si="122"/>
        <v>105-Special Revenue-Other</v>
      </c>
      <c r="L2576" s="9" t="str">
        <f>IFERROR(VLOOKUP(A2576,'[1]VAC as of March 2024'!A:K,11,FALSE),"No")</f>
        <v>Yes</v>
      </c>
      <c r="M2576" s="9" t="s">
        <v>2240</v>
      </c>
      <c r="O2576" s="33" t="s">
        <v>2241</v>
      </c>
      <c r="P2576" s="33" t="s">
        <v>6100</v>
      </c>
      <c r="Q2576" s="2" t="str">
        <f>VLOOKUP(P2576,'[1]Table E'!A:C,3,FALSE)</f>
        <v>Environmental Quality and Natural Resource Preservation</v>
      </c>
    </row>
    <row r="2577" spans="1:17" x14ac:dyDescent="0.25">
      <c r="A2577" s="33" t="str">
        <f t="shared" si="120"/>
        <v>4400008200</v>
      </c>
      <c r="B2577" s="33" t="s">
        <v>2435</v>
      </c>
      <c r="C2577" s="33" t="s">
        <v>1628</v>
      </c>
      <c r="D2577" s="9" t="str">
        <f t="shared" si="121"/>
        <v>440008200</v>
      </c>
      <c r="E2577" s="34">
        <v>44000</v>
      </c>
      <c r="F2577" s="34">
        <v>8200</v>
      </c>
      <c r="G2577" s="9" t="str">
        <f>VLOOKUP(B2577,'[1]Business Unit Lookup'!A:B,2,FALSE)</f>
        <v>Dept of Environmental Quality</v>
      </c>
      <c r="H2577" s="33" t="str">
        <f>VLOOKUP(C2577,'[1]Fund Lookup'!B:C,2,FALSE)</f>
        <v>VPBA Projects</v>
      </c>
      <c r="I2577" s="35" t="s">
        <v>2265</v>
      </c>
      <c r="J2577" s="33" t="str">
        <f>VLOOKUP(I2577,'[1]Table B'!A:B,2,FALSE)</f>
        <v>Capital Projects, F/S Exclusions</v>
      </c>
      <c r="K2577" s="9" t="str">
        <f t="shared" si="122"/>
        <v>156-Capital Projects, F/S Exclusions</v>
      </c>
      <c r="L2577" s="9" t="str">
        <f>IFERROR(VLOOKUP(A2577,'[1]VAC as of March 2024'!A:K,11,FALSE),"No")</f>
        <v>No</v>
      </c>
      <c r="M2577" s="9" t="s">
        <v>2248</v>
      </c>
      <c r="O2577" s="33" t="s">
        <v>2248</v>
      </c>
      <c r="P2577" s="33" t="s">
        <v>6078</v>
      </c>
      <c r="Q2577" s="2" t="str">
        <f>VLOOKUP(P2577,'[1]Table E'!A:C,3,FALSE)</f>
        <v>Capital Projects</v>
      </c>
    </row>
    <row r="2578" spans="1:17" x14ac:dyDescent="0.25">
      <c r="A2578" s="33" t="str">
        <f t="shared" si="120"/>
        <v>4400009010</v>
      </c>
      <c r="B2578" s="33" t="s">
        <v>2435</v>
      </c>
      <c r="C2578" s="33" t="s">
        <v>1639</v>
      </c>
      <c r="D2578" s="9" t="str">
        <f t="shared" si="121"/>
        <v>440009010</v>
      </c>
      <c r="E2578" s="34">
        <v>44000</v>
      </c>
      <c r="F2578" s="34">
        <v>9010</v>
      </c>
      <c r="G2578" s="9" t="str">
        <f>VLOOKUP(B2578,'[1]Business Unit Lookup'!A:B,2,FALSE)</f>
        <v>Dept of Environmental Quality</v>
      </c>
      <c r="H2578" s="33" t="str">
        <f>VLOOKUP(C2578,'[1]Fund Lookup'!B:C,2,FALSE)</f>
        <v>Ches Bay Restoration Contribut</v>
      </c>
      <c r="I2578" s="35" t="s">
        <v>2239</v>
      </c>
      <c r="J2578" s="33" t="str">
        <f>VLOOKUP(I2578,'[1]Table B'!A:B,2,FALSE)</f>
        <v>Special Revenue-Other</v>
      </c>
      <c r="K2578" s="9" t="str">
        <f t="shared" si="122"/>
        <v>105-Special Revenue-Other</v>
      </c>
      <c r="L2578" s="9" t="str">
        <f>IFERROR(VLOOKUP(A2578,'[1]VAC as of March 2024'!A:K,11,FALSE),"No")</f>
        <v>No</v>
      </c>
      <c r="M2578" s="9" t="s">
        <v>2240</v>
      </c>
      <c r="O2578" s="33" t="s">
        <v>2248</v>
      </c>
      <c r="P2578" s="33" t="s">
        <v>6065</v>
      </c>
      <c r="Q2578" s="2" t="str">
        <f>VLOOKUP(P2578,'[1]Table E'!A:C,3,FALSE)</f>
        <v>Environmental Quality and Natural Resource Preservation</v>
      </c>
    </row>
    <row r="2579" spans="1:17" x14ac:dyDescent="0.25">
      <c r="A2579" s="33" t="str">
        <f t="shared" si="120"/>
        <v>4400009024</v>
      </c>
      <c r="B2579" s="33" t="s">
        <v>2435</v>
      </c>
      <c r="C2579" s="33" t="s">
        <v>1675</v>
      </c>
      <c r="D2579" s="9" t="str">
        <f t="shared" si="121"/>
        <v>440009024</v>
      </c>
      <c r="E2579" s="34">
        <v>44000</v>
      </c>
      <c r="F2579" s="34">
        <v>9024</v>
      </c>
      <c r="G2579" s="9" t="str">
        <f>VLOOKUP(B2579,'[1]Business Unit Lookup'!A:B,2,FALSE)</f>
        <v>Dept of Environmental Quality</v>
      </c>
      <c r="H2579" s="33" t="str">
        <f>VLOOKUP(C2579,'[1]Fund Lookup'!B:C,2,FALSE)</f>
        <v>VA Stormwater Management Fund</v>
      </c>
      <c r="I2579" s="35" t="s">
        <v>2239</v>
      </c>
      <c r="J2579" s="33" t="str">
        <f>VLOOKUP(I2579,'[1]Table B'!A:B,2,FALSE)</f>
        <v>Special Revenue-Other</v>
      </c>
      <c r="K2579" s="9" t="str">
        <f t="shared" si="122"/>
        <v>105-Special Revenue-Other</v>
      </c>
      <c r="L2579" s="9" t="str">
        <f>IFERROR(VLOOKUP(A2579,'[1]VAC as of March 2024'!A:K,11,FALSE),"No")</f>
        <v>Yes</v>
      </c>
      <c r="M2579" s="9" t="s">
        <v>2240</v>
      </c>
      <c r="O2579" s="33" t="s">
        <v>2241</v>
      </c>
      <c r="P2579" s="33" t="s">
        <v>6100</v>
      </c>
      <c r="Q2579" s="2" t="str">
        <f>VLOOKUP(P2579,'[1]Table E'!A:C,3,FALSE)</f>
        <v>Environmental Quality and Natural Resource Preservation</v>
      </c>
    </row>
    <row r="2580" spans="1:17" x14ac:dyDescent="0.25">
      <c r="A2580" s="33" t="str">
        <f t="shared" si="120"/>
        <v>4400009036</v>
      </c>
      <c r="B2580" s="33" t="s">
        <v>2435</v>
      </c>
      <c r="C2580" s="33" t="s">
        <v>1693</v>
      </c>
      <c r="D2580" s="9" t="str">
        <f t="shared" si="121"/>
        <v>440009036</v>
      </c>
      <c r="E2580" s="34">
        <v>44000</v>
      </c>
      <c r="F2580" s="34">
        <v>9036</v>
      </c>
      <c r="G2580" s="9" t="str">
        <f>VLOOKUP(B2580,'[1]Business Unit Lookup'!A:B,2,FALSE)</f>
        <v>Dept of Environmental Quality</v>
      </c>
      <c r="H2580" s="33" t="str">
        <f>VLOOKUP(C2580,'[1]Fund Lookup'!B:C,2,FALSE)</f>
        <v>Small Renewable Energy Project</v>
      </c>
      <c r="I2580" s="35" t="s">
        <v>2239</v>
      </c>
      <c r="J2580" s="33" t="str">
        <f>VLOOKUP(I2580,'[1]Table B'!A:B,2,FALSE)</f>
        <v>Special Revenue-Other</v>
      </c>
      <c r="K2580" s="9" t="str">
        <f t="shared" si="122"/>
        <v>105-Special Revenue-Other</v>
      </c>
      <c r="L2580" s="9" t="str">
        <f>IFERROR(VLOOKUP(A2580,'[1]VAC as of March 2024'!A:K,11,FALSE),"No")</f>
        <v>No</v>
      </c>
      <c r="M2580" s="9" t="s">
        <v>2240</v>
      </c>
      <c r="O2580" s="33" t="s">
        <v>2241</v>
      </c>
      <c r="P2580" s="33" t="s">
        <v>6100</v>
      </c>
      <c r="Q2580" s="2" t="str">
        <f>VLOOKUP(P2580,'[1]Table E'!A:C,3,FALSE)</f>
        <v>Environmental Quality and Natural Resource Preservation</v>
      </c>
    </row>
    <row r="2581" spans="1:17" x14ac:dyDescent="0.25">
      <c r="A2581" s="33" t="str">
        <f t="shared" si="120"/>
        <v>4400009042</v>
      </c>
      <c r="B2581" s="33" t="s">
        <v>2435</v>
      </c>
      <c r="C2581" s="33" t="s">
        <v>1700</v>
      </c>
      <c r="D2581" s="9" t="str">
        <f t="shared" si="121"/>
        <v>440009042</v>
      </c>
      <c r="E2581" s="34">
        <v>44000</v>
      </c>
      <c r="F2581" s="34">
        <v>9042</v>
      </c>
      <c r="G2581" s="9" t="str">
        <f>VLOOKUP(B2581,'[1]Business Unit Lookup'!A:B,2,FALSE)</f>
        <v>Dept of Environmental Quality</v>
      </c>
      <c r="H2581" s="33" t="str">
        <f>VLOOKUP(C2581,'[1]Fund Lookup'!B:C,2,FALSE)</f>
        <v>Environmental Covenants Fund</v>
      </c>
      <c r="I2581" s="35" t="s">
        <v>2239</v>
      </c>
      <c r="J2581" s="33" t="str">
        <f>VLOOKUP(I2581,'[1]Table B'!A:B,2,FALSE)</f>
        <v>Special Revenue-Other</v>
      </c>
      <c r="K2581" s="9" t="str">
        <f t="shared" si="122"/>
        <v>105-Special Revenue-Other</v>
      </c>
      <c r="L2581" s="9" t="str">
        <f>IFERROR(VLOOKUP(A2581,'[1]VAC as of March 2024'!A:K,11,FALSE),"No")</f>
        <v>No</v>
      </c>
      <c r="M2581" s="9" t="s">
        <v>2240</v>
      </c>
      <c r="O2581" s="33" t="s">
        <v>2241</v>
      </c>
      <c r="P2581" s="33" t="s">
        <v>6100</v>
      </c>
      <c r="Q2581" s="2" t="str">
        <f>VLOOKUP(P2581,'[1]Table E'!A:C,3,FALSE)</f>
        <v>Environmental Quality and Natural Resource Preservation</v>
      </c>
    </row>
    <row r="2582" spans="1:17" x14ac:dyDescent="0.25">
      <c r="A2582" s="33" t="str">
        <f t="shared" si="120"/>
        <v>4400009055</v>
      </c>
      <c r="B2582" s="33" t="s">
        <v>2435</v>
      </c>
      <c r="C2582" s="33" t="s">
        <v>1724</v>
      </c>
      <c r="D2582" s="9" t="str">
        <f t="shared" si="121"/>
        <v>440009055</v>
      </c>
      <c r="E2582" s="34">
        <v>44000</v>
      </c>
      <c r="F2582" s="34">
        <v>9055</v>
      </c>
      <c r="G2582" s="9" t="str">
        <f>VLOOKUP(B2582,'[1]Business Unit Lookup'!A:B,2,FALSE)</f>
        <v>Dept of Environmental Quality</v>
      </c>
      <c r="H2582" s="33" t="str">
        <f>VLOOKUP(C2582,'[1]Fund Lookup'!B:C,2,FALSE)</f>
        <v>Stormwater Local Assistance GF</v>
      </c>
      <c r="I2582" s="35" t="s">
        <v>2236</v>
      </c>
      <c r="J2582" s="33" t="str">
        <f>VLOOKUP(I2582,'[1]Table B'!A:B,2,FALSE)</f>
        <v>General</v>
      </c>
      <c r="K2582" s="9" t="str">
        <f t="shared" si="122"/>
        <v>100-General</v>
      </c>
      <c r="L2582" s="9" t="str">
        <f>IFERROR(VLOOKUP(A2582,'[1]VAC as of March 2024'!A:K,11,FALSE),"No")</f>
        <v>No</v>
      </c>
      <c r="M2582" s="9" t="s">
        <v>2240</v>
      </c>
      <c r="O2582" s="33" t="s">
        <v>2241</v>
      </c>
      <c r="P2582" s="33" t="s">
        <v>6100</v>
      </c>
      <c r="Q2582" s="2" t="str">
        <f>VLOOKUP(P2582,'[1]Table E'!A:C,3,FALSE)</f>
        <v>Environmental Quality and Natural Resource Preservation</v>
      </c>
    </row>
    <row r="2583" spans="1:17" x14ac:dyDescent="0.25">
      <c r="A2583" s="33" t="str">
        <f t="shared" si="120"/>
        <v>4400009060</v>
      </c>
      <c r="B2583" s="33" t="s">
        <v>2435</v>
      </c>
      <c r="C2583" s="33" t="s">
        <v>1727</v>
      </c>
      <c r="D2583" s="9" t="str">
        <f t="shared" si="121"/>
        <v>440009060</v>
      </c>
      <c r="E2583" s="34">
        <v>44000</v>
      </c>
      <c r="F2583" s="34">
        <v>9060</v>
      </c>
      <c r="G2583" s="9" t="str">
        <f>VLOOKUP(B2583,'[1]Business Unit Lookup'!A:B,2,FALSE)</f>
        <v>Dept of Environmental Quality</v>
      </c>
      <c r="H2583" s="33" t="str">
        <f>VLOOKUP(C2583,'[1]Fund Lookup'!B:C,2,FALSE)</f>
        <v>Waste Tire Trust Fund</v>
      </c>
      <c r="I2583" s="35" t="s">
        <v>2239</v>
      </c>
      <c r="J2583" s="33" t="str">
        <f>VLOOKUP(I2583,'[1]Table B'!A:B,2,FALSE)</f>
        <v>Special Revenue-Other</v>
      </c>
      <c r="K2583" s="9" t="str">
        <f t="shared" si="122"/>
        <v>105-Special Revenue-Other</v>
      </c>
      <c r="L2583" s="9" t="str">
        <f>IFERROR(VLOOKUP(A2583,'[1]VAC as of March 2024'!A:K,11,FALSE),"No")</f>
        <v>No</v>
      </c>
      <c r="M2583" s="9" t="s">
        <v>2240</v>
      </c>
      <c r="O2583" s="33" t="s">
        <v>2241</v>
      </c>
      <c r="P2583" s="33" t="s">
        <v>6100</v>
      </c>
      <c r="Q2583" s="2" t="str">
        <f>VLOOKUP(P2583,'[1]Table E'!A:C,3,FALSE)</f>
        <v>Environmental Quality and Natural Resource Preservation</v>
      </c>
    </row>
    <row r="2584" spans="1:17" x14ac:dyDescent="0.25">
      <c r="A2584" s="33" t="str">
        <f t="shared" si="120"/>
        <v>4400009070</v>
      </c>
      <c r="B2584" s="33" t="s">
        <v>2435</v>
      </c>
      <c r="C2584" s="33" t="s">
        <v>1733</v>
      </c>
      <c r="D2584" s="9" t="str">
        <f t="shared" si="121"/>
        <v>440009070</v>
      </c>
      <c r="E2584" s="34">
        <v>44000</v>
      </c>
      <c r="F2584" s="34">
        <v>9070</v>
      </c>
      <c r="G2584" s="9" t="str">
        <f>VLOOKUP(B2584,'[1]Business Unit Lookup'!A:B,2,FALSE)</f>
        <v>Dept of Environmental Quality</v>
      </c>
      <c r="H2584" s="33" t="str">
        <f>VLOOKUP(C2584,'[1]Fund Lookup'!B:C,2,FALSE)</f>
        <v>VA Envrnmntal Emergncy Respnse</v>
      </c>
      <c r="I2584" s="35" t="s">
        <v>2239</v>
      </c>
      <c r="J2584" s="33" t="str">
        <f>VLOOKUP(I2584,'[1]Table B'!A:B,2,FALSE)</f>
        <v>Special Revenue-Other</v>
      </c>
      <c r="K2584" s="9" t="str">
        <f t="shared" si="122"/>
        <v>105-Special Revenue-Other</v>
      </c>
      <c r="L2584" s="9" t="str">
        <f>IFERROR(VLOOKUP(A2584,'[1]VAC as of March 2024'!A:K,11,FALSE),"No")</f>
        <v>Yes</v>
      </c>
      <c r="M2584" s="9" t="s">
        <v>2240</v>
      </c>
      <c r="N2584" s="9" t="s">
        <v>6077</v>
      </c>
      <c r="O2584" s="33" t="s">
        <v>2241</v>
      </c>
      <c r="P2584" s="33" t="s">
        <v>6100</v>
      </c>
      <c r="Q2584" s="2" t="str">
        <f>VLOOKUP(P2584,'[1]Table E'!A:C,3,FALSE)</f>
        <v>Environmental Quality and Natural Resource Preservation</v>
      </c>
    </row>
    <row r="2585" spans="1:17" x14ac:dyDescent="0.25">
      <c r="A2585" s="33" t="str">
        <f t="shared" si="120"/>
        <v>4400009080</v>
      </c>
      <c r="B2585" s="33" t="s">
        <v>2435</v>
      </c>
      <c r="C2585" s="33" t="s">
        <v>1736</v>
      </c>
      <c r="D2585" s="9" t="str">
        <f t="shared" si="121"/>
        <v>440009080</v>
      </c>
      <c r="E2585" s="34">
        <v>44000</v>
      </c>
      <c r="F2585" s="34">
        <v>9080</v>
      </c>
      <c r="G2585" s="9" t="str">
        <f>VLOOKUP(B2585,'[1]Business Unit Lookup'!A:B,2,FALSE)</f>
        <v>Dept of Environmental Quality</v>
      </c>
      <c r="H2585" s="33" t="str">
        <f>VLOOKUP(C2585,'[1]Fund Lookup'!B:C,2,FALSE)</f>
        <v>Sludge Management Fund</v>
      </c>
      <c r="I2585" s="35" t="s">
        <v>2239</v>
      </c>
      <c r="J2585" s="33" t="str">
        <f>VLOOKUP(I2585,'[1]Table B'!A:B,2,FALSE)</f>
        <v>Special Revenue-Other</v>
      </c>
      <c r="K2585" s="9" t="str">
        <f t="shared" si="122"/>
        <v>105-Special Revenue-Other</v>
      </c>
      <c r="L2585" s="9" t="str">
        <f>IFERROR(VLOOKUP(A2585,'[1]VAC as of March 2024'!A:K,11,FALSE),"No")</f>
        <v>No</v>
      </c>
      <c r="M2585" s="9" t="s">
        <v>2240</v>
      </c>
      <c r="O2585" s="33" t="s">
        <v>2241</v>
      </c>
      <c r="P2585" s="33" t="s">
        <v>6100</v>
      </c>
      <c r="Q2585" s="2" t="str">
        <f>VLOOKUP(P2585,'[1]Table E'!A:C,3,FALSE)</f>
        <v>Environmental Quality and Natural Resource Preservation</v>
      </c>
    </row>
    <row r="2586" spans="1:17" x14ac:dyDescent="0.25">
      <c r="A2586" s="33" t="str">
        <f t="shared" si="120"/>
        <v>4400009095</v>
      </c>
      <c r="B2586" s="33" t="s">
        <v>2435</v>
      </c>
      <c r="C2586" s="33" t="s">
        <v>1752</v>
      </c>
      <c r="D2586" s="9" t="str">
        <f t="shared" si="121"/>
        <v>440009095</v>
      </c>
      <c r="E2586" s="34">
        <v>44000</v>
      </c>
      <c r="F2586" s="34">
        <v>9095</v>
      </c>
      <c r="G2586" s="9" t="str">
        <f>VLOOKUP(B2586,'[1]Business Unit Lookup'!A:B,2,FALSE)</f>
        <v>Dept of Environmental Quality</v>
      </c>
      <c r="H2586" s="33" t="str">
        <f>VLOOKUP(C2586,'[1]Fund Lookup'!B:C,2,FALSE)</f>
        <v>Air Pollution Permit Program</v>
      </c>
      <c r="I2586" s="35" t="s">
        <v>2239</v>
      </c>
      <c r="J2586" s="33" t="str">
        <f>VLOOKUP(I2586,'[1]Table B'!A:B,2,FALSE)</f>
        <v>Special Revenue-Other</v>
      </c>
      <c r="K2586" s="9" t="str">
        <f t="shared" si="122"/>
        <v>105-Special Revenue-Other</v>
      </c>
      <c r="L2586" s="9" t="str">
        <f>IFERROR(VLOOKUP(A2586,'[1]VAC as of March 2024'!A:K,11,FALSE),"No")</f>
        <v>No</v>
      </c>
      <c r="M2586" s="9" t="s">
        <v>2240</v>
      </c>
      <c r="O2586" s="33" t="s">
        <v>2241</v>
      </c>
      <c r="P2586" s="33" t="s">
        <v>6100</v>
      </c>
      <c r="Q2586" s="2" t="str">
        <f>VLOOKUP(P2586,'[1]Table E'!A:C,3,FALSE)</f>
        <v>Environmental Quality and Natural Resource Preservation</v>
      </c>
    </row>
    <row r="2587" spans="1:17" x14ac:dyDescent="0.25">
      <c r="A2587" s="33" t="str">
        <f t="shared" si="120"/>
        <v>4400009110</v>
      </c>
      <c r="B2587" s="33" t="s">
        <v>2435</v>
      </c>
      <c r="C2587" s="33" t="s">
        <v>1775</v>
      </c>
      <c r="D2587" s="9" t="str">
        <f t="shared" si="121"/>
        <v>440009110</v>
      </c>
      <c r="E2587" s="34">
        <v>44000</v>
      </c>
      <c r="F2587" s="34">
        <v>9110</v>
      </c>
      <c r="G2587" s="9" t="str">
        <f>VLOOKUP(B2587,'[1]Business Unit Lookup'!A:B,2,FALSE)</f>
        <v>Dept of Environmental Quality</v>
      </c>
      <c r="H2587" s="33" t="str">
        <f>VLOOKUP(C2587,'[1]Fund Lookup'!B:C,2,FALSE)</f>
        <v>VA Waste Mgmt Board Permit Pgm</v>
      </c>
      <c r="I2587" s="35" t="s">
        <v>2239</v>
      </c>
      <c r="J2587" s="33" t="str">
        <f>VLOOKUP(I2587,'[1]Table B'!A:B,2,FALSE)</f>
        <v>Special Revenue-Other</v>
      </c>
      <c r="K2587" s="9" t="str">
        <f t="shared" si="122"/>
        <v>105-Special Revenue-Other</v>
      </c>
      <c r="L2587" s="9" t="str">
        <f>IFERROR(VLOOKUP(A2587,'[1]VAC as of March 2024'!A:K,11,FALSE),"No")</f>
        <v>No</v>
      </c>
      <c r="M2587" s="9" t="s">
        <v>2240</v>
      </c>
      <c r="O2587" s="33" t="s">
        <v>2241</v>
      </c>
      <c r="P2587" s="33" t="s">
        <v>6100</v>
      </c>
      <c r="Q2587" s="2" t="str">
        <f>VLOOKUP(P2587,'[1]Table E'!A:C,3,FALSE)</f>
        <v>Environmental Quality and Natural Resource Preservation</v>
      </c>
    </row>
    <row r="2588" spans="1:17" x14ac:dyDescent="0.25">
      <c r="A2588" s="33" t="str">
        <f t="shared" si="120"/>
        <v>4400009143</v>
      </c>
      <c r="B2588" s="33" t="s">
        <v>2435</v>
      </c>
      <c r="C2588" s="33" t="s">
        <v>1810</v>
      </c>
      <c r="D2588" s="9" t="str">
        <f t="shared" si="121"/>
        <v>440009143</v>
      </c>
      <c r="E2588" s="34">
        <v>44000</v>
      </c>
      <c r="F2588" s="34">
        <v>9143</v>
      </c>
      <c r="G2588" s="9" t="str">
        <f>VLOOKUP(B2588,'[1]Business Unit Lookup'!A:B,2,FALSE)</f>
        <v>Dept of Environmental Quality</v>
      </c>
      <c r="H2588" s="33" t="str">
        <f>VLOOKUP(C2588,'[1]Fund Lookup'!B:C,2,FALSE)</f>
        <v>St Water Ctrl Board Permit Pgm</v>
      </c>
      <c r="I2588" s="35" t="s">
        <v>2239</v>
      </c>
      <c r="J2588" s="33" t="str">
        <f>VLOOKUP(I2588,'[1]Table B'!A:B,2,FALSE)</f>
        <v>Special Revenue-Other</v>
      </c>
      <c r="K2588" s="9" t="str">
        <f t="shared" si="122"/>
        <v>105-Special Revenue-Other</v>
      </c>
      <c r="L2588" s="9" t="str">
        <f>IFERROR(VLOOKUP(A2588,'[1]VAC as of March 2024'!A:K,11,FALSE),"No")</f>
        <v>No</v>
      </c>
      <c r="M2588" s="9" t="s">
        <v>2240</v>
      </c>
      <c r="O2588" s="33" t="s">
        <v>2241</v>
      </c>
      <c r="P2588" s="33" t="s">
        <v>6100</v>
      </c>
      <c r="Q2588" s="2" t="str">
        <f>VLOOKUP(P2588,'[1]Table E'!A:C,3,FALSE)</f>
        <v>Environmental Quality and Natural Resource Preservation</v>
      </c>
    </row>
    <row r="2589" spans="1:17" x14ac:dyDescent="0.25">
      <c r="A2589" s="33" t="str">
        <f t="shared" si="120"/>
        <v>4400009160</v>
      </c>
      <c r="B2589" s="33" t="s">
        <v>2435</v>
      </c>
      <c r="C2589" s="33" t="s">
        <v>1830</v>
      </c>
      <c r="D2589" s="9" t="str">
        <f t="shared" si="121"/>
        <v>440009160</v>
      </c>
      <c r="E2589" s="34">
        <v>44000</v>
      </c>
      <c r="F2589" s="34">
        <v>9160</v>
      </c>
      <c r="G2589" s="9" t="str">
        <f>VLOOKUP(B2589,'[1]Business Unit Lookup'!A:B,2,FALSE)</f>
        <v>Dept of Environmental Quality</v>
      </c>
      <c r="H2589" s="33" t="str">
        <f>VLOOKUP(C2589,'[1]Fund Lookup'!B:C,2,FALSE)</f>
        <v>Marine Habitat and Waterways</v>
      </c>
      <c r="I2589" s="35" t="s">
        <v>2239</v>
      </c>
      <c r="J2589" s="33" t="str">
        <f>VLOOKUP(I2589,'[1]Table B'!A:B,2,FALSE)</f>
        <v>Special Revenue-Other</v>
      </c>
      <c r="K2589" s="9" t="str">
        <f t="shared" si="122"/>
        <v>105-Special Revenue-Other</v>
      </c>
      <c r="L2589" s="9" t="str">
        <f>IFERROR(VLOOKUP(A2589,'[1]VAC as of March 2024'!A:K,11,FALSE),"No")</f>
        <v>Yes</v>
      </c>
      <c r="M2589" s="9" t="s">
        <v>2240</v>
      </c>
      <c r="N2589" s="9" t="s">
        <v>6077</v>
      </c>
      <c r="O2589" s="33" t="s">
        <v>2241</v>
      </c>
      <c r="P2589" s="33" t="s">
        <v>6100</v>
      </c>
      <c r="Q2589" s="2" t="str">
        <f>VLOOKUP(P2589,'[1]Table E'!A:C,3,FALSE)</f>
        <v>Environmental Quality and Natural Resource Preservation</v>
      </c>
    </row>
    <row r="2590" spans="1:17" x14ac:dyDescent="0.25">
      <c r="A2590" s="33" t="str">
        <f t="shared" si="120"/>
        <v>4400009190</v>
      </c>
      <c r="B2590" s="33" t="s">
        <v>2435</v>
      </c>
      <c r="C2590" s="33" t="s">
        <v>1850</v>
      </c>
      <c r="D2590" s="9" t="str">
        <f t="shared" si="121"/>
        <v>440009190</v>
      </c>
      <c r="E2590" s="34">
        <v>44000</v>
      </c>
      <c r="F2590" s="34">
        <v>9190</v>
      </c>
      <c r="G2590" s="9" t="str">
        <f>VLOOKUP(B2590,'[1]Business Unit Lookup'!A:B,2,FALSE)</f>
        <v>Dept of Environmental Quality</v>
      </c>
      <c r="H2590" s="33" t="str">
        <f>VLOOKUP(C2590,'[1]Fund Lookup'!B:C,2,FALSE)</f>
        <v>Vehcl Emissions Inspection Pgm</v>
      </c>
      <c r="I2590" s="35" t="s">
        <v>2239</v>
      </c>
      <c r="J2590" s="33" t="str">
        <f>VLOOKUP(I2590,'[1]Table B'!A:B,2,FALSE)</f>
        <v>Special Revenue-Other</v>
      </c>
      <c r="K2590" s="9" t="str">
        <f t="shared" si="122"/>
        <v>105-Special Revenue-Other</v>
      </c>
      <c r="L2590" s="9" t="str">
        <f>IFERROR(VLOOKUP(A2590,'[1]VAC as of March 2024'!A:K,11,FALSE),"No")</f>
        <v>No</v>
      </c>
      <c r="M2590" s="9" t="s">
        <v>2240</v>
      </c>
      <c r="O2590" s="33" t="s">
        <v>2241</v>
      </c>
      <c r="P2590" s="33" t="s">
        <v>6100</v>
      </c>
      <c r="Q2590" s="2" t="str">
        <f>VLOOKUP(P2590,'[1]Table E'!A:C,3,FALSE)</f>
        <v>Environmental Quality and Natural Resource Preservation</v>
      </c>
    </row>
    <row r="2591" spans="1:17" x14ac:dyDescent="0.25">
      <c r="A2591" s="33" t="str">
        <f t="shared" si="120"/>
        <v>4400009250</v>
      </c>
      <c r="B2591" s="33" t="s">
        <v>2435</v>
      </c>
      <c r="C2591" s="33" t="s">
        <v>1898</v>
      </c>
      <c r="D2591" s="9" t="str">
        <f t="shared" si="121"/>
        <v>440009250</v>
      </c>
      <c r="E2591" s="34">
        <v>44000</v>
      </c>
      <c r="F2591" s="34">
        <v>9250</v>
      </c>
      <c r="G2591" s="9" t="str">
        <f>VLOOKUP(B2591,'[1]Business Unit Lookup'!A:B,2,FALSE)</f>
        <v>Dept of Environmental Quality</v>
      </c>
      <c r="H2591" s="33" t="str">
        <f>VLOOKUP(C2591,'[1]Fund Lookup'!B:C,2,FALSE)</f>
        <v>Litter Control And Recycling</v>
      </c>
      <c r="I2591" s="35" t="s">
        <v>2239</v>
      </c>
      <c r="J2591" s="33" t="str">
        <f>VLOOKUP(I2591,'[1]Table B'!A:B,2,FALSE)</f>
        <v>Special Revenue-Other</v>
      </c>
      <c r="K2591" s="9" t="str">
        <f t="shared" si="122"/>
        <v>105-Special Revenue-Other</v>
      </c>
      <c r="L2591" s="9" t="str">
        <f>IFERROR(VLOOKUP(A2591,'[1]VAC as of March 2024'!A:K,11,FALSE),"No")</f>
        <v>No</v>
      </c>
      <c r="M2591" s="9" t="s">
        <v>2240</v>
      </c>
      <c r="O2591" s="33" t="s">
        <v>2241</v>
      </c>
      <c r="P2591" s="33" t="s">
        <v>6100</v>
      </c>
      <c r="Q2591" s="2" t="str">
        <f>VLOOKUP(P2591,'[1]Table E'!A:C,3,FALSE)</f>
        <v>Environmental Quality and Natural Resource Preservation</v>
      </c>
    </row>
    <row r="2592" spans="1:17" x14ac:dyDescent="0.25">
      <c r="A2592" s="33" t="str">
        <f t="shared" si="120"/>
        <v>4400009340</v>
      </c>
      <c r="B2592" s="33" t="s">
        <v>2435</v>
      </c>
      <c r="C2592" s="33" t="s">
        <v>1970</v>
      </c>
      <c r="D2592" s="9" t="str">
        <f t="shared" si="121"/>
        <v>440009340</v>
      </c>
      <c r="E2592" s="34">
        <v>44000</v>
      </c>
      <c r="F2592" s="34">
        <v>9340</v>
      </c>
      <c r="G2592" s="9" t="str">
        <f>VLOOKUP(B2592,'[1]Business Unit Lookup'!A:B,2,FALSE)</f>
        <v>Dept of Environmental Quality</v>
      </c>
      <c r="H2592" s="33" t="str">
        <f>VLOOKUP(C2592,'[1]Fund Lookup'!B:C,2,FALSE)</f>
        <v>VA Water Quality Improve Fund</v>
      </c>
      <c r="I2592" s="35" t="s">
        <v>2236</v>
      </c>
      <c r="J2592" s="33" t="str">
        <f>VLOOKUP(I2592,'[1]Table B'!A:B,2,FALSE)</f>
        <v>General</v>
      </c>
      <c r="K2592" s="9" t="str">
        <f t="shared" si="122"/>
        <v>100-General</v>
      </c>
      <c r="L2592" s="9" t="str">
        <f>IFERROR(VLOOKUP(A2592,'[1]VAC as of March 2024'!A:K,11,FALSE),"No")</f>
        <v>No</v>
      </c>
      <c r="M2592" s="9" t="s">
        <v>2240</v>
      </c>
      <c r="O2592" s="33" t="s">
        <v>2241</v>
      </c>
      <c r="P2592" s="33" t="s">
        <v>6115</v>
      </c>
      <c r="Q2592" s="2" t="str">
        <f>VLOOKUP(P2592,'[1]Table E'!A:C,3,FALSE)</f>
        <v>Water Quality Improvement Fund</v>
      </c>
    </row>
    <row r="2593" spans="1:17" x14ac:dyDescent="0.25">
      <c r="A2593" s="33" t="str">
        <f t="shared" si="120"/>
        <v>4400009351</v>
      </c>
      <c r="B2593" s="33" t="s">
        <v>2435</v>
      </c>
      <c r="C2593" s="33" t="s">
        <v>1978</v>
      </c>
      <c r="D2593" s="9" t="str">
        <f t="shared" si="121"/>
        <v>440009351</v>
      </c>
      <c r="E2593" s="34">
        <v>44000</v>
      </c>
      <c r="F2593" s="34">
        <v>9351</v>
      </c>
      <c r="G2593" s="9" t="str">
        <f>VLOOKUP(B2593,'[1]Business Unit Lookup'!A:B,2,FALSE)</f>
        <v>Dept of Environmental Quality</v>
      </c>
      <c r="H2593" s="33" t="str">
        <f>VLOOKUP(C2593,'[1]Fund Lookup'!B:C,2,FALSE)</f>
        <v>WaterQualityImprovementReserve</v>
      </c>
      <c r="I2593" s="35" t="s">
        <v>2236</v>
      </c>
      <c r="J2593" s="33" t="str">
        <f>VLOOKUP(I2593,'[1]Table B'!A:B,2,FALSE)</f>
        <v>General</v>
      </c>
      <c r="K2593" s="9" t="str">
        <f t="shared" si="122"/>
        <v>100-General</v>
      </c>
      <c r="L2593" s="9" t="str">
        <f>IFERROR(VLOOKUP(A2593,'[1]VAC as of March 2024'!A:K,11,FALSE),"No")</f>
        <v>No</v>
      </c>
      <c r="M2593" s="9" t="s">
        <v>2240</v>
      </c>
      <c r="O2593" s="33" t="s">
        <v>2241</v>
      </c>
      <c r="P2593" s="33" t="s">
        <v>6115</v>
      </c>
      <c r="Q2593" s="2" t="str">
        <f>VLOOKUP(P2593,'[1]Table E'!A:C,3,FALSE)</f>
        <v>Water Quality Improvement Fund</v>
      </c>
    </row>
    <row r="2594" spans="1:17" x14ac:dyDescent="0.25">
      <c r="A2594" s="33" t="str">
        <f t="shared" si="120"/>
        <v>4400009640</v>
      </c>
      <c r="B2594" s="33" t="s">
        <v>2435</v>
      </c>
      <c r="C2594" s="33" t="s">
        <v>2086</v>
      </c>
      <c r="D2594" s="9" t="str">
        <f t="shared" si="121"/>
        <v>440009640</v>
      </c>
      <c r="E2594" s="34">
        <v>44000</v>
      </c>
      <c r="F2594" s="34">
        <v>9640</v>
      </c>
      <c r="G2594" s="9" t="str">
        <f>VLOOKUP(B2594,'[1]Business Unit Lookup'!A:B,2,FALSE)</f>
        <v>Dept of Environmental Quality</v>
      </c>
      <c r="H2594" s="33" t="str">
        <f>VLOOKUP(C2594,'[1]Fund Lookup'!B:C,2,FALSE)</f>
        <v>VA Water Facilities Revolving</v>
      </c>
      <c r="I2594" s="35" t="s">
        <v>2252</v>
      </c>
      <c r="J2594" s="33" t="str">
        <f>VLOOKUP(I2594,'[1]Table B'!A:B,2,FALSE)</f>
        <v>Special Revenue-Federal</v>
      </c>
      <c r="K2594" s="9" t="str">
        <f t="shared" si="122"/>
        <v>120-Special Revenue-Federal</v>
      </c>
      <c r="L2594" s="9" t="str">
        <f>IFERROR(VLOOKUP(A2594,'[1]VAC as of March 2024'!A:K,11,FALSE),"No")</f>
        <v>No</v>
      </c>
      <c r="M2594" s="9" t="s">
        <v>2248</v>
      </c>
      <c r="O2594" s="33" t="s">
        <v>2248</v>
      </c>
      <c r="P2594" s="33" t="s">
        <v>6070</v>
      </c>
      <c r="Q2594" s="2" t="str">
        <f>VLOOKUP(P2594,'[1]Table E'!A:C,3,FALSE)</f>
        <v>Gifts and grants</v>
      </c>
    </row>
    <row r="2595" spans="1:17" x14ac:dyDescent="0.25">
      <c r="A2595" s="33" t="str">
        <f t="shared" si="120"/>
        <v>4400010000</v>
      </c>
      <c r="B2595" s="33" t="s">
        <v>2435</v>
      </c>
      <c r="C2595" s="33" t="s">
        <v>2162</v>
      </c>
      <c r="D2595" s="9" t="str">
        <f t="shared" si="121"/>
        <v>4400010000</v>
      </c>
      <c r="E2595" s="34">
        <v>44000</v>
      </c>
      <c r="F2595" s="34">
        <v>10000</v>
      </c>
      <c r="G2595" s="9" t="str">
        <f>VLOOKUP(B2595,'[1]Business Unit Lookup'!A:B,2,FALSE)</f>
        <v>Dept of Environmental Quality</v>
      </c>
      <c r="H2595" s="33" t="str">
        <f>VLOOKUP(C2595,'[1]Fund Lookup'!B:C,2,FALSE)</f>
        <v>Federal Trust</v>
      </c>
      <c r="I2595" s="35" t="s">
        <v>2252</v>
      </c>
      <c r="J2595" s="33" t="str">
        <f>VLOOKUP(I2595,'[1]Table B'!A:B,2,FALSE)</f>
        <v>Special Revenue-Federal</v>
      </c>
      <c r="K2595" s="9" t="str">
        <f t="shared" si="122"/>
        <v>120-Special Revenue-Federal</v>
      </c>
      <c r="L2595" s="9" t="str">
        <f>IFERROR(VLOOKUP(A2595,'[1]VAC as of March 2024'!A:K,11,FALSE),"No")</f>
        <v>No</v>
      </c>
      <c r="M2595" s="9" t="s">
        <v>2248</v>
      </c>
      <c r="O2595" s="33" t="s">
        <v>2248</v>
      </c>
      <c r="P2595" s="33" t="s">
        <v>6070</v>
      </c>
      <c r="Q2595" s="2" t="str">
        <f>VLOOKUP(P2595,'[1]Table E'!A:C,3,FALSE)</f>
        <v>Gifts and grants</v>
      </c>
    </row>
    <row r="2596" spans="1:17" x14ac:dyDescent="0.25">
      <c r="A2596" s="33" t="str">
        <f t="shared" si="120"/>
        <v>4400010110</v>
      </c>
      <c r="B2596" s="33" t="s">
        <v>2435</v>
      </c>
      <c r="C2596" s="33" t="s">
        <v>5444</v>
      </c>
      <c r="D2596" s="9" t="str">
        <f t="shared" si="121"/>
        <v>4400010110</v>
      </c>
      <c r="E2596" s="34">
        <v>44000</v>
      </c>
      <c r="F2596" s="34">
        <v>10110</v>
      </c>
      <c r="G2596" s="9" t="str">
        <f>VLOOKUP(B2596,'[1]Business Unit Lookup'!A:B,2,FALSE)</f>
        <v>Dept of Environmental Quality</v>
      </c>
      <c r="H2596" s="33" t="str">
        <f>VLOOKUP(C2596,'[1]Fund Lookup'!B:C,2,FALSE)</f>
        <v>CARESActRlfFd–General-COVID-19</v>
      </c>
      <c r="I2596" s="35" t="s">
        <v>2252</v>
      </c>
      <c r="J2596" s="33" t="str">
        <f>VLOOKUP(I2596,'[1]Table B'!A:B,2,FALSE)</f>
        <v>Special Revenue-Federal</v>
      </c>
      <c r="K2596" s="9" t="str">
        <f t="shared" si="122"/>
        <v>120-Special Revenue-Federal</v>
      </c>
      <c r="L2596" s="9" t="str">
        <f>IFERROR(VLOOKUP(A2596,'[1]VAC as of March 2024'!A:K,11,FALSE),"No")</f>
        <v>No</v>
      </c>
      <c r="M2596" s="9" t="s">
        <v>5493</v>
      </c>
      <c r="O2596" s="33" t="s">
        <v>2248</v>
      </c>
      <c r="P2596" s="33" t="s">
        <v>6063</v>
      </c>
      <c r="Q2596" s="2" t="str">
        <f>VLOOKUP(P2596,'[1]Table E'!A:C,3,FALSE)</f>
        <v>COVID-19</v>
      </c>
    </row>
    <row r="2597" spans="1:17" x14ac:dyDescent="0.25">
      <c r="A2597" s="33" t="str">
        <f t="shared" si="120"/>
        <v>4400010710</v>
      </c>
      <c r="B2597" s="36" t="s">
        <v>2435</v>
      </c>
      <c r="C2597" s="36" t="s">
        <v>6080</v>
      </c>
      <c r="D2597" s="9" t="str">
        <f t="shared" si="121"/>
        <v>4400010710</v>
      </c>
      <c r="E2597" s="35">
        <v>44000</v>
      </c>
      <c r="F2597" s="37">
        <v>10710</v>
      </c>
      <c r="G2597" s="9" t="str">
        <f>VLOOKUP(B2597,'[1]Business Unit Lookup'!A:B,2,FALSE)</f>
        <v>Dept of Environmental Quality</v>
      </c>
      <c r="H2597" s="33" t="str">
        <f>VLOOKUP(C2597,'[1]Fund Lookup'!B:C,2,FALSE)</f>
        <v>FEMA - State Agy - COVID-19</v>
      </c>
      <c r="I2597" s="35" t="s">
        <v>2252</v>
      </c>
      <c r="J2597" s="33" t="str">
        <f>VLOOKUP(I2597,'[1]Table B'!A:B,2,FALSE)</f>
        <v>Special Revenue-Federal</v>
      </c>
      <c r="K2597" s="9" t="str">
        <f t="shared" si="122"/>
        <v>120-Special Revenue-Federal</v>
      </c>
      <c r="L2597" s="9" t="str">
        <f>IFERROR(VLOOKUP(A2597,'[1]VAC as of March 2024'!A:K,11,FALSE),"No")</f>
        <v>No</v>
      </c>
      <c r="M2597" s="38" t="s">
        <v>5493</v>
      </c>
      <c r="O2597" s="36" t="s">
        <v>2248</v>
      </c>
      <c r="P2597" s="36" t="s">
        <v>6063</v>
      </c>
      <c r="Q2597" s="2" t="str">
        <f>VLOOKUP(P2597,'[1]Table E'!A:C,3,FALSE)</f>
        <v>COVID-19</v>
      </c>
    </row>
    <row r="2598" spans="1:17" x14ac:dyDescent="0.25">
      <c r="A2598" s="33" t="str">
        <f t="shared" si="120"/>
        <v>4400012110</v>
      </c>
      <c r="B2598" s="40" t="s">
        <v>2435</v>
      </c>
      <c r="C2598" s="36" t="s">
        <v>6074</v>
      </c>
      <c r="D2598" s="9" t="str">
        <f t="shared" si="121"/>
        <v>4400012110</v>
      </c>
      <c r="E2598" s="41">
        <v>44000</v>
      </c>
      <c r="F2598" s="37">
        <v>12110</v>
      </c>
      <c r="G2598" s="9" t="str">
        <f>VLOOKUP(B2598,'[1]Business Unit Lookup'!A:B,2,FALSE)</f>
        <v>Dept of Environmental Quality</v>
      </c>
      <c r="H2598" s="33" t="str">
        <f>VLOOKUP(C2598,'[1]Fund Lookup'!B:C,2,FALSE)</f>
        <v>ARP-CrvStLoclFisRecFd-COVID-19</v>
      </c>
      <c r="I2598" s="35" t="s">
        <v>2252</v>
      </c>
      <c r="J2598" s="33" t="str">
        <f>VLOOKUP(I2598,'[1]Table B'!A:B,2,FALSE)</f>
        <v>Special Revenue-Federal</v>
      </c>
      <c r="K2598" s="9" t="str">
        <f t="shared" si="122"/>
        <v>120-Special Revenue-Federal</v>
      </c>
      <c r="L2598" s="9" t="str">
        <f>IFERROR(VLOOKUP(A2598,'[1]VAC as of March 2024'!A:K,11,FALSE),"No")</f>
        <v>No</v>
      </c>
      <c r="M2598" s="38" t="s">
        <v>5493</v>
      </c>
      <c r="O2598" s="36" t="s">
        <v>2248</v>
      </c>
      <c r="P2598" s="36" t="s">
        <v>6063</v>
      </c>
      <c r="Q2598" s="2" t="str">
        <f>VLOOKUP(P2598,'[1]Table E'!A:C,3,FALSE)</f>
        <v>COVID-19</v>
      </c>
    </row>
    <row r="2599" spans="1:17" x14ac:dyDescent="0.25">
      <c r="A2599" s="33" t="str">
        <f t="shared" si="120"/>
        <v>4400012310</v>
      </c>
      <c r="B2599" s="36" t="s">
        <v>2435</v>
      </c>
      <c r="C2599" s="36" t="s">
        <v>6147</v>
      </c>
      <c r="D2599" s="9" t="str">
        <f t="shared" si="121"/>
        <v>4400012310</v>
      </c>
      <c r="E2599" s="37">
        <v>44000</v>
      </c>
      <c r="F2599" s="37">
        <v>12310</v>
      </c>
      <c r="G2599" s="9" t="str">
        <f>VLOOKUP(B2599,'[1]Business Unit Lookup'!A:B,2,FALSE)</f>
        <v>Dept of Environmental Quality</v>
      </c>
      <c r="H2599" s="33" t="str">
        <f>VLOOKUP(C2599,'[1]Fund Lookup'!B:C,2,FALSE)</f>
        <v>StEnvrnmtlJstCopAgrmt-COVID-19</v>
      </c>
      <c r="I2599" s="35" t="s">
        <v>2252</v>
      </c>
      <c r="J2599" s="33" t="str">
        <f>VLOOKUP(I2599,'[1]Table B'!A:B,2,FALSE)</f>
        <v>Special Revenue-Federal</v>
      </c>
      <c r="K2599" s="9" t="str">
        <f t="shared" si="122"/>
        <v>120-Special Revenue-Federal</v>
      </c>
      <c r="L2599" s="9" t="str">
        <f>IFERROR(VLOOKUP(A2599,'[1]VAC as of March 2024'!A:K,11,FALSE),"No")</f>
        <v>No</v>
      </c>
      <c r="M2599" s="38" t="s">
        <v>5493</v>
      </c>
      <c r="O2599" s="36" t="s">
        <v>2248</v>
      </c>
      <c r="P2599" s="36" t="s">
        <v>6063</v>
      </c>
      <c r="Q2599" s="2" t="str">
        <f>VLOOKUP(P2599,'[1]Table E'!A:C,3,FALSE)</f>
        <v>COVID-19</v>
      </c>
    </row>
    <row r="2600" spans="1:17" x14ac:dyDescent="0.25">
      <c r="A2600" s="33" t="str">
        <f t="shared" si="120"/>
        <v>4400012430</v>
      </c>
      <c r="B2600" s="36" t="s">
        <v>2435</v>
      </c>
      <c r="C2600" s="36" t="s">
        <v>8381</v>
      </c>
      <c r="D2600" s="9" t="str">
        <f t="shared" si="121"/>
        <v>4400012430</v>
      </c>
      <c r="E2600" s="36">
        <v>44000</v>
      </c>
      <c r="F2600" s="37">
        <v>12430</v>
      </c>
      <c r="G2600" s="9" t="str">
        <f>VLOOKUP(B2600,'[1]Business Unit Lookup'!A:B,2,FALSE)</f>
        <v>Dept of Environmental Quality</v>
      </c>
      <c r="H2600" s="33" t="str">
        <f>VLOOKUP(C2600,'[1]Fund Lookup'!B:C,2,FALSE)</f>
        <v>Surv/Stdy/InvstClnAir-COVID-19</v>
      </c>
      <c r="I2600" s="35" t="s">
        <v>2252</v>
      </c>
      <c r="J2600" s="33" t="str">
        <f>VLOOKUP(I2600,'[1]Table B'!A:B,2,FALSE)</f>
        <v>Special Revenue-Federal</v>
      </c>
      <c r="K2600" s="9" t="str">
        <f t="shared" si="122"/>
        <v>120-Special Revenue-Federal</v>
      </c>
      <c r="L2600" s="9" t="str">
        <f>IFERROR(VLOOKUP(A2600,'[1]VAC as of March 2024'!A:K,11,FALSE),"No")</f>
        <v>No</v>
      </c>
      <c r="M2600" s="38" t="s">
        <v>5493</v>
      </c>
      <c r="O2600" s="38" t="s">
        <v>2248</v>
      </c>
      <c r="P2600" s="36" t="s">
        <v>6063</v>
      </c>
      <c r="Q2600" s="81" t="s">
        <v>8348</v>
      </c>
    </row>
    <row r="2601" spans="1:17" x14ac:dyDescent="0.25">
      <c r="A2601" s="33" t="str">
        <f t="shared" si="120"/>
        <v>4400012500</v>
      </c>
      <c r="B2601" s="40" t="s">
        <v>2435</v>
      </c>
      <c r="C2601" s="36" t="s">
        <v>2266</v>
      </c>
      <c r="D2601" s="9" t="str">
        <f t="shared" si="121"/>
        <v>4400012500</v>
      </c>
      <c r="E2601" s="40">
        <v>44000</v>
      </c>
      <c r="F2601" s="37">
        <v>12500</v>
      </c>
      <c r="G2601" s="9" t="str">
        <f>VLOOKUP(B2601,'[1]Business Unit Lookup'!A:B,2,FALSE)</f>
        <v>Dept of Environmental Quality</v>
      </c>
      <c r="H2601" s="33" t="str">
        <f>VLOOKUP(C2601,'[1]Fund Lookup'!B:C,2,FALSE)</f>
        <v>BrwnfldAsses&amp;ClnupCoopAgr-IIJA</v>
      </c>
      <c r="I2601" s="35" t="s">
        <v>2252</v>
      </c>
      <c r="J2601" s="33" t="str">
        <f>VLOOKUP(I2601,'[1]Table B'!A:B,2,FALSE)</f>
        <v>Special Revenue-Federal</v>
      </c>
      <c r="K2601" s="9" t="str">
        <f t="shared" si="122"/>
        <v>120-Special Revenue-Federal</v>
      </c>
      <c r="L2601" s="9" t="str">
        <f>IFERROR(VLOOKUP(A2601,'[1]VAC as of March 2024'!A:K,11,FALSE),"No")</f>
        <v>No</v>
      </c>
      <c r="M2601" s="38" t="s">
        <v>6231</v>
      </c>
      <c r="O2601" s="38" t="s">
        <v>2248</v>
      </c>
      <c r="P2601" s="36" t="s">
        <v>8382</v>
      </c>
      <c r="Q2601" s="2" t="str">
        <f>VLOOKUP(P2601,'[1]Table E'!A:C,3,FALSE)</f>
        <v>Federal Infrastructure Investment and Jobs Act (IIJA)</v>
      </c>
    </row>
    <row r="2602" spans="1:17" x14ac:dyDescent="0.25">
      <c r="A2602" s="33" t="str">
        <f t="shared" si="120"/>
        <v>4400012510</v>
      </c>
      <c r="B2602" s="40" t="s">
        <v>2435</v>
      </c>
      <c r="C2602" s="36" t="s">
        <v>8383</v>
      </c>
      <c r="D2602" s="9" t="str">
        <f t="shared" si="121"/>
        <v>4400012510</v>
      </c>
      <c r="E2602" s="40">
        <v>44000</v>
      </c>
      <c r="F2602" s="37">
        <v>12510</v>
      </c>
      <c r="G2602" s="9" t="str">
        <f>VLOOKUP(B2602,'[1]Business Unit Lookup'!A:B,2,FALSE)</f>
        <v>Dept of Environmental Quality</v>
      </c>
      <c r="H2602" s="33" t="str">
        <f>VLOOKUP(C2602,'[1]Fund Lookup'!B:C,2,FALSE)</f>
        <v>VA Water Facil Revolving-IIJA</v>
      </c>
      <c r="I2602" s="35" t="s">
        <v>2252</v>
      </c>
      <c r="J2602" s="33" t="str">
        <f>VLOOKUP(I2602,'[1]Table B'!A:B,2,FALSE)</f>
        <v>Special Revenue-Federal</v>
      </c>
      <c r="K2602" s="9" t="str">
        <f t="shared" si="122"/>
        <v>120-Special Revenue-Federal</v>
      </c>
      <c r="L2602" s="9" t="str">
        <f>IFERROR(VLOOKUP(A2602,'[1]VAC as of March 2024'!A:K,11,FALSE),"No")</f>
        <v>No</v>
      </c>
      <c r="M2602" s="38" t="s">
        <v>6231</v>
      </c>
      <c r="O2602" s="38" t="s">
        <v>2248</v>
      </c>
      <c r="P2602" s="36" t="s">
        <v>8382</v>
      </c>
      <c r="Q2602" s="2" t="str">
        <f>VLOOKUP(P2602,'[1]Table E'!A:C,3,FALSE)</f>
        <v>Federal Infrastructure Investment and Jobs Act (IIJA)</v>
      </c>
    </row>
    <row r="2603" spans="1:17" x14ac:dyDescent="0.25">
      <c r="A2603" s="33" t="str">
        <f t="shared" si="120"/>
        <v>4400012520</v>
      </c>
      <c r="B2603" s="40" t="s">
        <v>2435</v>
      </c>
      <c r="C2603" s="36" t="s">
        <v>8384</v>
      </c>
      <c r="D2603" s="9" t="str">
        <f t="shared" si="121"/>
        <v>4400012520</v>
      </c>
      <c r="E2603" s="40">
        <v>44000</v>
      </c>
      <c r="F2603" s="37">
        <v>12520</v>
      </c>
      <c r="G2603" s="9" t="str">
        <f>VLOOKUP(B2603,'[1]Business Unit Lookup'!A:B,2,FALSE)</f>
        <v>Dept of Environmental Quality</v>
      </c>
      <c r="H2603" s="33" t="str">
        <f>VLOOKUP(C2603,'[1]Fund Lookup'!B:C,2,FALSE)</f>
        <v>Water Qlty Mngmnt Planing-IIJA</v>
      </c>
      <c r="I2603" s="35" t="s">
        <v>2252</v>
      </c>
      <c r="J2603" s="33" t="str">
        <f>VLOOKUP(I2603,'[1]Table B'!A:B,2,FALSE)</f>
        <v>Special Revenue-Federal</v>
      </c>
      <c r="K2603" s="9" t="str">
        <f t="shared" si="122"/>
        <v>120-Special Revenue-Federal</v>
      </c>
      <c r="L2603" s="9" t="str">
        <f>IFERROR(VLOOKUP(A2603,'[1]VAC as of March 2024'!A:K,11,FALSE),"No")</f>
        <v>No</v>
      </c>
      <c r="M2603" s="38" t="s">
        <v>6231</v>
      </c>
      <c r="O2603" s="38" t="s">
        <v>2248</v>
      </c>
      <c r="P2603" s="36" t="s">
        <v>8382</v>
      </c>
      <c r="Q2603" s="2" t="str">
        <f>VLOOKUP(P2603,'[1]Table E'!A:C,3,FALSE)</f>
        <v>Federal Infrastructure Investment and Jobs Act (IIJA)</v>
      </c>
    </row>
    <row r="2604" spans="1:17" x14ac:dyDescent="0.25">
      <c r="A2604" s="33" t="str">
        <f t="shared" si="120"/>
        <v>4400012530</v>
      </c>
      <c r="B2604" s="40" t="s">
        <v>2435</v>
      </c>
      <c r="C2604" s="36" t="s">
        <v>8385</v>
      </c>
      <c r="D2604" s="9" t="str">
        <f t="shared" si="121"/>
        <v>4400012530</v>
      </c>
      <c r="E2604" s="40">
        <v>44000</v>
      </c>
      <c r="F2604" s="37">
        <v>12530</v>
      </c>
      <c r="G2604" s="9" t="str">
        <f>VLOOKUP(B2604,'[1]Business Unit Lookup'!A:B,2,FALSE)</f>
        <v>Dept of Environmental Quality</v>
      </c>
      <c r="H2604" s="33" t="str">
        <f>VLOOKUP(C2604,'[1]Fund Lookup'!B:C,2,FALSE)</f>
        <v>Pollution Prvntn Grnt Pgm-IIJA</v>
      </c>
      <c r="I2604" s="35" t="s">
        <v>2252</v>
      </c>
      <c r="J2604" s="33" t="str">
        <f>VLOOKUP(I2604,'[1]Table B'!A:B,2,FALSE)</f>
        <v>Special Revenue-Federal</v>
      </c>
      <c r="K2604" s="9" t="str">
        <f t="shared" si="122"/>
        <v>120-Special Revenue-Federal</v>
      </c>
      <c r="L2604" s="9" t="str">
        <f>IFERROR(VLOOKUP(A2604,'[1]VAC as of March 2024'!A:K,11,FALSE),"No")</f>
        <v>No</v>
      </c>
      <c r="M2604" s="38" t="s">
        <v>6231</v>
      </c>
      <c r="O2604" s="38" t="s">
        <v>2248</v>
      </c>
      <c r="P2604" s="36" t="s">
        <v>8382</v>
      </c>
      <c r="Q2604" s="2" t="str">
        <f>VLOOKUP(P2604,'[1]Table E'!A:C,3,FALSE)</f>
        <v>Federal Infrastructure Investment and Jobs Act (IIJA)</v>
      </c>
    </row>
    <row r="2605" spans="1:17" x14ac:dyDescent="0.25">
      <c r="A2605" s="33" t="str">
        <f t="shared" si="120"/>
        <v>4400012540</v>
      </c>
      <c r="B2605" s="40" t="s">
        <v>2435</v>
      </c>
      <c r="C2605" s="36" t="s">
        <v>8386</v>
      </c>
      <c r="D2605" s="9" t="str">
        <f t="shared" si="121"/>
        <v>4400012540</v>
      </c>
      <c r="E2605" s="40">
        <v>44000</v>
      </c>
      <c r="F2605" s="37">
        <v>12540</v>
      </c>
      <c r="G2605" s="9" t="str">
        <f>VLOOKUP(B2605,'[1]Business Unit Lookup'!A:B,2,FALSE)</f>
        <v>Dept of Environmental Quality</v>
      </c>
      <c r="H2605" s="33" t="str">
        <f>VLOOKUP(C2605,'[1]Fund Lookup'!B:C,2,FALSE)</f>
        <v>ChspkBayPrgImpRegAcctMntr-IIJA</v>
      </c>
      <c r="I2605" s="35" t="s">
        <v>2252</v>
      </c>
      <c r="J2605" s="33" t="str">
        <f>VLOOKUP(I2605,'[1]Table B'!A:B,2,FALSE)</f>
        <v>Special Revenue-Federal</v>
      </c>
      <c r="K2605" s="9" t="str">
        <f t="shared" si="122"/>
        <v>120-Special Revenue-Federal</v>
      </c>
      <c r="L2605" s="9" t="str">
        <f>IFERROR(VLOOKUP(A2605,'[1]VAC as of March 2024'!A:K,11,FALSE),"No")</f>
        <v>No</v>
      </c>
      <c r="M2605" s="38" t="s">
        <v>6231</v>
      </c>
      <c r="O2605" s="38" t="s">
        <v>2248</v>
      </c>
      <c r="P2605" s="36" t="s">
        <v>8382</v>
      </c>
      <c r="Q2605" s="2" t="str">
        <f>VLOOKUP(P2605,'[1]Table E'!A:C,3,FALSE)</f>
        <v>Federal Infrastructure Investment and Jobs Act (IIJA)</v>
      </c>
    </row>
    <row r="2606" spans="1:17" x14ac:dyDescent="0.25">
      <c r="A2606" s="33" t="str">
        <f t="shared" si="120"/>
        <v>4400012550</v>
      </c>
      <c r="B2606" s="36" t="s">
        <v>2435</v>
      </c>
      <c r="C2606" s="36" t="s">
        <v>8387</v>
      </c>
      <c r="D2606" s="9" t="str">
        <f t="shared" si="121"/>
        <v>4400012550</v>
      </c>
      <c r="E2606" s="37">
        <v>44000</v>
      </c>
      <c r="F2606" s="37">
        <v>12550</v>
      </c>
      <c r="G2606" s="9" t="str">
        <f>VLOOKUP(B2606,'[1]Business Unit Lookup'!A:B,2,FALSE)</f>
        <v>Dept of Environmental Quality</v>
      </c>
      <c r="H2606" s="33" t="str">
        <f>VLOOKUP(C2606,'[1]Fund Lookup'!B:C,2,FALSE)</f>
        <v>St/Tribal Respns Pgm Grnt-IIJA</v>
      </c>
      <c r="I2606" s="35" t="s">
        <v>2252</v>
      </c>
      <c r="J2606" s="33" t="str">
        <f>VLOOKUP(I2606,'[1]Table B'!A:B,2,FALSE)</f>
        <v>Special Revenue-Federal</v>
      </c>
      <c r="K2606" s="9" t="str">
        <f t="shared" si="122"/>
        <v>120-Special Revenue-Federal</v>
      </c>
      <c r="L2606" s="9" t="str">
        <f>IFERROR(VLOOKUP(A2606,'[1]VAC as of March 2024'!A:K,11,FALSE),"No")</f>
        <v>No</v>
      </c>
      <c r="M2606" s="38" t="s">
        <v>6231</v>
      </c>
      <c r="O2606" s="38" t="s">
        <v>2248</v>
      </c>
      <c r="P2606" s="36" t="s">
        <v>8382</v>
      </c>
      <c r="Q2606" s="2" t="str">
        <f>VLOOKUP(P2606,'[1]Table E'!A:C,3,FALSE)</f>
        <v>Federal Infrastructure Investment and Jobs Act (IIJA)</v>
      </c>
    </row>
    <row r="2607" spans="1:17" x14ac:dyDescent="0.25">
      <c r="A2607" s="33" t="str">
        <f t="shared" si="120"/>
        <v>4400012560</v>
      </c>
      <c r="B2607" s="36" t="s">
        <v>2435</v>
      </c>
      <c r="C2607" s="36" t="s">
        <v>8388</v>
      </c>
      <c r="D2607" s="9" t="str">
        <f t="shared" si="121"/>
        <v>4400012560</v>
      </c>
      <c r="E2607" s="37">
        <v>44000</v>
      </c>
      <c r="F2607" s="37">
        <v>12560</v>
      </c>
      <c r="G2607" s="9" t="str">
        <f>VLOOKUP(B2607,'[1]Business Unit Lookup'!A:B,2,FALSE)</f>
        <v>Dept of Environmental Quality</v>
      </c>
      <c r="H2607" s="33" t="str">
        <f>VLOOKUP(C2607,'[1]Fund Lookup'!B:C,2,FALSE)</f>
        <v>Off for Coastal Managemnt-IIJA</v>
      </c>
      <c r="I2607" s="35" t="s">
        <v>2252</v>
      </c>
      <c r="J2607" s="33" t="str">
        <f>VLOOKUP(I2607,'[1]Table B'!A:B,2,FALSE)</f>
        <v>Special Revenue-Federal</v>
      </c>
      <c r="K2607" s="9" t="str">
        <f t="shared" si="122"/>
        <v>120-Special Revenue-Federal</v>
      </c>
      <c r="L2607" s="9" t="str">
        <f>IFERROR(VLOOKUP(A2607,'[1]VAC as of March 2024'!A:K,11,FALSE),"No")</f>
        <v>No</v>
      </c>
      <c r="M2607" s="38" t="s">
        <v>6231</v>
      </c>
      <c r="O2607" s="38" t="s">
        <v>2248</v>
      </c>
      <c r="P2607" s="36" t="s">
        <v>8382</v>
      </c>
      <c r="Q2607" s="2" t="str">
        <f>VLOOKUP(P2607,'[1]Table E'!A:C,3,FALSE)</f>
        <v>Federal Infrastructure Investment and Jobs Act (IIJA)</v>
      </c>
    </row>
    <row r="2608" spans="1:17" x14ac:dyDescent="0.25">
      <c r="A2608" s="33" t="str">
        <f t="shared" si="120"/>
        <v>4400012590</v>
      </c>
      <c r="B2608" s="36" t="s">
        <v>2435</v>
      </c>
      <c r="C2608" s="36" t="s">
        <v>8806</v>
      </c>
      <c r="D2608" s="9" t="str">
        <f t="shared" si="121"/>
        <v>4400012590</v>
      </c>
      <c r="E2608" s="36">
        <v>44000</v>
      </c>
      <c r="F2608" s="37">
        <v>12590</v>
      </c>
      <c r="G2608" s="9" t="str">
        <f>VLOOKUP(B2608,'[1]Business Unit Lookup'!A:B,2,FALSE)</f>
        <v>Dept of Environmental Quality</v>
      </c>
      <c r="H2608" s="33" t="str">
        <f>VLOOKUP(C2608,'[1]Fund Lookup'!B:C,2,FALSE)</f>
        <v>SWIFR Infrastrctr Grants-IIJA</v>
      </c>
      <c r="I2608" s="35" t="s">
        <v>2252</v>
      </c>
      <c r="J2608" s="33" t="str">
        <f>VLOOKUP(I2608,'[1]Table B'!A:B,2,FALSE)</f>
        <v>Special Revenue-Federal</v>
      </c>
      <c r="K2608" s="9" t="str">
        <f t="shared" si="122"/>
        <v>120-Special Revenue-Federal</v>
      </c>
      <c r="L2608" s="9" t="str">
        <f>IFERROR(VLOOKUP(A2608,'[1]VAC as of March 2024'!A:K,11,FALSE),"No")</f>
        <v>No</v>
      </c>
      <c r="M2608" s="38" t="s">
        <v>6231</v>
      </c>
      <c r="O2608" s="38" t="s">
        <v>2248</v>
      </c>
      <c r="P2608" s="38" t="s">
        <v>8382</v>
      </c>
      <c r="Q2608" s="2" t="str">
        <f>VLOOKUP(P2608,'[1]Table E'!A:C,3,FALSE)</f>
        <v>Federal Infrastructure Investment and Jobs Act (IIJA)</v>
      </c>
    </row>
    <row r="2609" spans="1:17" x14ac:dyDescent="0.25">
      <c r="A2609" s="33" t="str">
        <f t="shared" si="120"/>
        <v>4400012960</v>
      </c>
      <c r="B2609" s="40" t="s">
        <v>2435</v>
      </c>
      <c r="C2609" s="36" t="s">
        <v>8807</v>
      </c>
      <c r="D2609" s="9" t="str">
        <f t="shared" si="121"/>
        <v>4400012960</v>
      </c>
      <c r="E2609" s="40">
        <v>44000</v>
      </c>
      <c r="F2609" s="37">
        <v>12960</v>
      </c>
      <c r="G2609" s="9" t="str">
        <f>VLOOKUP(B2609,'[1]Business Unit Lookup'!A:B,2,FALSE)</f>
        <v>Dept of Environmental Quality</v>
      </c>
      <c r="H2609" s="33" t="str">
        <f>VLOOKUP(C2609,'[1]Fund Lookup'!B:C,2,FALSE)</f>
        <v>SuperfdSite-SpecCoopAgrmt-IIJA</v>
      </c>
      <c r="I2609" s="35" t="s">
        <v>2252</v>
      </c>
      <c r="J2609" s="33" t="str">
        <f>VLOOKUP(I2609,'[1]Table B'!A:B,2,FALSE)</f>
        <v>Special Revenue-Federal</v>
      </c>
      <c r="K2609" s="9" t="str">
        <f t="shared" si="122"/>
        <v>120-Special Revenue-Federal</v>
      </c>
      <c r="L2609" s="9" t="str">
        <f>IFERROR(VLOOKUP(A2609,'[1]VAC as of March 2024'!A:K,11,FALSE),"No")</f>
        <v>No</v>
      </c>
      <c r="M2609" s="38" t="s">
        <v>6231</v>
      </c>
      <c r="O2609" s="38" t="s">
        <v>2248</v>
      </c>
      <c r="P2609" s="38" t="s">
        <v>8382</v>
      </c>
      <c r="Q2609" s="2" t="str">
        <f>VLOOKUP(P2609,'[1]Table E'!A:C,3,FALSE)</f>
        <v>Federal Infrastructure Investment and Jobs Act (IIJA)</v>
      </c>
    </row>
    <row r="2610" spans="1:17" x14ac:dyDescent="0.25">
      <c r="A2610" s="33" t="str">
        <f t="shared" si="120"/>
        <v>4400015000</v>
      </c>
      <c r="B2610" s="33" t="s">
        <v>2435</v>
      </c>
      <c r="C2610" s="33" t="s">
        <v>2222</v>
      </c>
      <c r="D2610" s="9" t="str">
        <f t="shared" si="121"/>
        <v>4400015000</v>
      </c>
      <c r="E2610" s="34">
        <v>44000</v>
      </c>
      <c r="F2610" s="34">
        <v>15000</v>
      </c>
      <c r="G2610" s="9" t="str">
        <f>VLOOKUP(B2610,'[1]Business Unit Lookup'!A:B,2,FALSE)</f>
        <v>Dept of Environmental Quality</v>
      </c>
      <c r="H2610" s="33" t="str">
        <f>VLOOKUP(C2610,'[1]Fund Lookup'!B:C,2,FALSE)</f>
        <v>General Fixed Asset Acct Group</v>
      </c>
      <c r="I2610" s="35" t="s">
        <v>2242</v>
      </c>
      <c r="J2610" s="33" t="str">
        <f>VLOOKUP(I2610,'[1]Table B'!A:B,2,FALSE)</f>
        <v>Fixed Assets, Fund 1500</v>
      </c>
      <c r="K2610" s="9" t="str">
        <f t="shared" si="122"/>
        <v>610-Fixed Assets, Fund 1500</v>
      </c>
      <c r="L2610" s="9" t="str">
        <f>IFERROR(VLOOKUP(A2610,'[1]VAC as of March 2024'!A:K,11,FALSE),"No")</f>
        <v>No</v>
      </c>
      <c r="M2610" s="9" t="s">
        <v>4</v>
      </c>
      <c r="Q2610" s="2"/>
    </row>
    <row r="2611" spans="1:17" x14ac:dyDescent="0.25">
      <c r="A2611" s="33" t="str">
        <f t="shared" si="120"/>
        <v>4540001000</v>
      </c>
      <c r="B2611" s="33" t="s">
        <v>2437</v>
      </c>
      <c r="C2611" s="33" t="s">
        <v>1</v>
      </c>
      <c r="D2611" s="9" t="str">
        <f t="shared" si="121"/>
        <v>454001000</v>
      </c>
      <c r="E2611" s="34">
        <v>45400</v>
      </c>
      <c r="F2611" s="34">
        <v>1000</v>
      </c>
      <c r="G2611" s="9" t="str">
        <f>VLOOKUP(B2611,'[1]Business Unit Lookup'!A:B,2,FALSE)</f>
        <v>Sec Veteran &amp; Defense Affairs</v>
      </c>
      <c r="H2611" s="33" t="str">
        <f>VLOOKUP(C2611,'[1]Fund Lookup'!B:C,2,FALSE)</f>
        <v>General Fund</v>
      </c>
      <c r="I2611" s="35" t="s">
        <v>2236</v>
      </c>
      <c r="J2611" s="33" t="str">
        <f>VLOOKUP(I2611,'[1]Table B'!A:B,2,FALSE)</f>
        <v>General</v>
      </c>
      <c r="K2611" s="9" t="str">
        <f t="shared" si="122"/>
        <v>100-General</v>
      </c>
      <c r="L2611" s="9" t="str">
        <f>IFERROR(VLOOKUP(A2611,'[1]VAC as of March 2024'!A:K,11,FALSE),"No")</f>
        <v>No</v>
      </c>
      <c r="M2611" s="9" t="s">
        <v>2237</v>
      </c>
      <c r="O2611" s="33" t="s">
        <v>2240</v>
      </c>
      <c r="P2611" s="33" t="s">
        <v>6061</v>
      </c>
      <c r="Q2611" s="2" t="str">
        <f>VLOOKUP(P2611,'[1]Table E'!A:C,3,FALSE)</f>
        <v>Unassigned</v>
      </c>
    </row>
    <row r="2612" spans="1:17" x14ac:dyDescent="0.25">
      <c r="A2612" s="33" t="str">
        <f t="shared" si="120"/>
        <v>4540002454</v>
      </c>
      <c r="B2612" s="33" t="s">
        <v>2437</v>
      </c>
      <c r="C2612" s="33" t="s">
        <v>511</v>
      </c>
      <c r="D2612" s="9" t="str">
        <f t="shared" si="121"/>
        <v>454002454</v>
      </c>
      <c r="E2612" s="34">
        <v>45400</v>
      </c>
      <c r="F2612" s="34">
        <v>2454</v>
      </c>
      <c r="G2612" s="9" t="str">
        <f>VLOOKUP(B2612,'[1]Business Unit Lookup'!A:B,2,FALSE)</f>
        <v>Sec Veteran &amp; Defense Affairs</v>
      </c>
      <c r="H2612" s="33" t="str">
        <f>VLOOKUP(C2612,'[1]Fund Lookup'!B:C,2,FALSE)</f>
        <v>Sec VDA Special Revenue Fund</v>
      </c>
      <c r="I2612" s="35" t="s">
        <v>2239</v>
      </c>
      <c r="J2612" s="33" t="str">
        <f>VLOOKUP(I2612,'[1]Table B'!A:B,2,FALSE)</f>
        <v>Special Revenue-Other</v>
      </c>
      <c r="K2612" s="9" t="str">
        <f t="shared" si="122"/>
        <v>105-Special Revenue-Other</v>
      </c>
      <c r="L2612" s="9" t="str">
        <f>IFERROR(VLOOKUP(A2612,'[1]VAC as of March 2024'!A:K,11,FALSE),"No")</f>
        <v>No</v>
      </c>
      <c r="M2612" s="9" t="s">
        <v>2240</v>
      </c>
      <c r="O2612" s="33" t="s">
        <v>2248</v>
      </c>
      <c r="P2612" s="33" t="s">
        <v>6070</v>
      </c>
      <c r="Q2612" s="2" t="str">
        <f>VLOOKUP(P2612,'[1]Table E'!A:C,3,FALSE)</f>
        <v>Gifts and grants</v>
      </c>
    </row>
    <row r="2613" spans="1:17" x14ac:dyDescent="0.25">
      <c r="A2613" s="33" t="str">
        <f t="shared" si="120"/>
        <v>4540002700</v>
      </c>
      <c r="B2613" s="33" t="s">
        <v>2437</v>
      </c>
      <c r="C2613" s="33" t="s">
        <v>619</v>
      </c>
      <c r="D2613" s="9" t="str">
        <f t="shared" si="121"/>
        <v>454002700</v>
      </c>
      <c r="E2613" s="34">
        <v>45400</v>
      </c>
      <c r="F2613" s="34">
        <v>2700</v>
      </c>
      <c r="G2613" s="9" t="str">
        <f>VLOOKUP(B2613,'[1]Business Unit Lookup'!A:B,2,FALSE)</f>
        <v>Sec Veteran &amp; Defense Affairs</v>
      </c>
      <c r="H2613" s="33" t="str">
        <f>VLOOKUP(C2613,'[1]Fund Lookup'!B:C,2,FALSE)</f>
        <v>Parking</v>
      </c>
      <c r="I2613" s="35" t="s">
        <v>2239</v>
      </c>
      <c r="J2613" s="33" t="str">
        <f>VLOOKUP(I2613,'[1]Table B'!A:B,2,FALSE)</f>
        <v>Special Revenue-Other</v>
      </c>
      <c r="K2613" s="9" t="str">
        <f t="shared" si="122"/>
        <v>105-Special Revenue-Other</v>
      </c>
      <c r="L2613" s="9" t="str">
        <f>IFERROR(VLOOKUP(A2613,'[1]VAC as of March 2024'!A:K,11,FALSE),"No")</f>
        <v>No</v>
      </c>
      <c r="M2613" s="9" t="s">
        <v>2240</v>
      </c>
      <c r="O2613" s="33" t="s">
        <v>2241</v>
      </c>
      <c r="P2613" s="33" t="s">
        <v>6062</v>
      </c>
      <c r="Q2613" s="2" t="str">
        <f>VLOOKUP(P2613,'[1]Table E'!A:C,3,FALSE)</f>
        <v>Governmental Operations - Administrative Services</v>
      </c>
    </row>
    <row r="2614" spans="1:17" x14ac:dyDescent="0.25">
      <c r="A2614" s="33" t="str">
        <f t="shared" si="120"/>
        <v>4540007041</v>
      </c>
      <c r="B2614" s="33" t="s">
        <v>2437</v>
      </c>
      <c r="C2614" s="33" t="s">
        <v>5611</v>
      </c>
      <c r="D2614" s="9" t="str">
        <f t="shared" si="121"/>
        <v>454007041</v>
      </c>
      <c r="E2614" s="34">
        <v>45400</v>
      </c>
      <c r="F2614" s="34">
        <v>7041</v>
      </c>
      <c r="G2614" s="9" t="str">
        <f>VLOOKUP(B2614,'[1]Business Unit Lookup'!A:B,2,FALSE)</f>
        <v>Sec Veteran &amp; Defense Affairs</v>
      </c>
      <c r="H2614" s="33" t="str">
        <f>VLOOKUP(C2614,'[1]Fund Lookup'!B:C,2,FALSE)</f>
        <v>SMR-Camp Pendleton Lease</v>
      </c>
      <c r="I2614" s="35" t="s">
        <v>2239</v>
      </c>
      <c r="J2614" s="33" t="str">
        <f>VLOOKUP(I2614,'[1]Table B'!A:B,2,FALSE)</f>
        <v>Special Revenue-Other</v>
      </c>
      <c r="K2614" s="9" t="str">
        <f t="shared" si="122"/>
        <v>105-Special Revenue-Other</v>
      </c>
      <c r="L2614" s="9" t="str">
        <f>IFERROR(VLOOKUP(A2614,'[1]VAC as of March 2024'!A:K,11,FALSE),"No")</f>
        <v>No</v>
      </c>
      <c r="M2614" s="9" t="s">
        <v>2248</v>
      </c>
      <c r="O2614" s="33" t="s">
        <v>2241</v>
      </c>
      <c r="P2614" s="33" t="s">
        <v>6067</v>
      </c>
      <c r="Q2614" s="2" t="str">
        <f>VLOOKUP(P2614,'[1]Table E'!A:C,3,FALSE)</f>
        <v>Health and Public Safety</v>
      </c>
    </row>
    <row r="2615" spans="1:17" x14ac:dyDescent="0.25">
      <c r="A2615" s="33" t="str">
        <f t="shared" si="120"/>
        <v>4540007998</v>
      </c>
      <c r="B2615" s="33" t="s">
        <v>2437</v>
      </c>
      <c r="C2615" s="33" t="s">
        <v>1591</v>
      </c>
      <c r="D2615" s="9" t="str">
        <f t="shared" si="121"/>
        <v>454007998</v>
      </c>
      <c r="E2615" s="34">
        <v>45400</v>
      </c>
      <c r="F2615" s="34">
        <v>7998</v>
      </c>
      <c r="G2615" s="9" t="str">
        <f>VLOOKUP(B2615,'[1]Business Unit Lookup'!A:B,2,FALSE)</f>
        <v>Sec Veteran &amp; Defense Affairs</v>
      </c>
      <c r="H2615" s="33" t="str">
        <f>VLOOKUP(C2615,'[1]Fund Lookup'!B:C,2,FALSE)</f>
        <v>TrustAgency - Budgetary Only</v>
      </c>
      <c r="I2615" s="35" t="s">
        <v>2270</v>
      </c>
      <c r="J2615" s="33" t="str">
        <f>VLOOKUP(I2615,'[1]Table B'!A:B,2,FALSE)</f>
        <v>No Year-End Balance</v>
      </c>
      <c r="K2615" s="9" t="str">
        <f t="shared" si="122"/>
        <v>660-No Year-End Balance</v>
      </c>
      <c r="L2615" s="9" t="str">
        <f>IFERROR(VLOOKUP(A2615,'[1]VAC as of March 2024'!A:K,11,FALSE),"No")</f>
        <v>No</v>
      </c>
      <c r="M2615" s="9" t="s">
        <v>4</v>
      </c>
      <c r="Q2615" s="2"/>
    </row>
    <row r="2616" spans="1:17" x14ac:dyDescent="0.25">
      <c r="A2616" s="33" t="str">
        <f t="shared" si="120"/>
        <v>4540009454</v>
      </c>
      <c r="B2616" s="33" t="s">
        <v>2437</v>
      </c>
      <c r="C2616" s="33" t="s">
        <v>2030</v>
      </c>
      <c r="D2616" s="9" t="str">
        <f t="shared" si="121"/>
        <v>454009454</v>
      </c>
      <c r="E2616" s="34">
        <v>45400</v>
      </c>
      <c r="F2616" s="34">
        <v>9454</v>
      </c>
      <c r="G2616" s="9" t="str">
        <f>VLOOKUP(B2616,'[1]Business Unit Lookup'!A:B,2,FALSE)</f>
        <v>Sec Veteran &amp; Defense Affairs</v>
      </c>
      <c r="H2616" s="33" t="str">
        <f>VLOOKUP(C2616,'[1]Fund Lookup'!B:C,2,FALSE)</f>
        <v>Master Jet Base Landing Fields</v>
      </c>
      <c r="I2616" s="35" t="s">
        <v>2239</v>
      </c>
      <c r="J2616" s="33" t="str">
        <f>VLOOKUP(I2616,'[1]Table B'!A:B,2,FALSE)</f>
        <v>Special Revenue-Other</v>
      </c>
      <c r="K2616" s="9" t="str">
        <f t="shared" si="122"/>
        <v>105-Special Revenue-Other</v>
      </c>
      <c r="L2616" s="9" t="str">
        <f>IFERROR(VLOOKUP(A2616,'[1]VAC as of March 2024'!A:K,11,FALSE),"No")</f>
        <v>No</v>
      </c>
      <c r="M2616" s="9" t="s">
        <v>2240</v>
      </c>
      <c r="O2616" s="33" t="s">
        <v>2241</v>
      </c>
      <c r="P2616" s="33" t="s">
        <v>6069</v>
      </c>
      <c r="Q2616" s="2" t="str">
        <f>VLOOKUP(P2616,'[1]Table E'!A:C,3,FALSE)</f>
        <v>Economic and Technological development</v>
      </c>
    </row>
    <row r="2617" spans="1:17" x14ac:dyDescent="0.25">
      <c r="A2617" s="33" t="str">
        <f t="shared" si="120"/>
        <v>4540010000</v>
      </c>
      <c r="B2617" s="33" t="s">
        <v>2437</v>
      </c>
      <c r="C2617" s="33" t="s">
        <v>2162</v>
      </c>
      <c r="D2617" s="9" t="str">
        <f t="shared" si="121"/>
        <v>4540010000</v>
      </c>
      <c r="E2617" s="34">
        <v>45400</v>
      </c>
      <c r="F2617" s="34">
        <v>10000</v>
      </c>
      <c r="G2617" s="9" t="str">
        <f>VLOOKUP(B2617,'[1]Business Unit Lookup'!A:B,2,FALSE)</f>
        <v>Sec Veteran &amp; Defense Affairs</v>
      </c>
      <c r="H2617" s="33" t="str">
        <f>VLOOKUP(C2617,'[1]Fund Lookup'!B:C,2,FALSE)</f>
        <v>Federal Trust</v>
      </c>
      <c r="I2617" s="35" t="s">
        <v>2252</v>
      </c>
      <c r="J2617" s="33" t="str">
        <f>VLOOKUP(I2617,'[1]Table B'!A:B,2,FALSE)</f>
        <v>Special Revenue-Federal</v>
      </c>
      <c r="K2617" s="9" t="str">
        <f t="shared" si="122"/>
        <v>120-Special Revenue-Federal</v>
      </c>
      <c r="L2617" s="9" t="str">
        <f>IFERROR(VLOOKUP(A2617,'[1]VAC as of March 2024'!A:K,11,FALSE),"No")</f>
        <v>No</v>
      </c>
      <c r="M2617" s="9" t="s">
        <v>2248</v>
      </c>
      <c r="O2617" s="33" t="s">
        <v>2248</v>
      </c>
      <c r="P2617" s="33" t="s">
        <v>6070</v>
      </c>
      <c r="Q2617" s="2" t="str">
        <f>VLOOKUP(P2617,'[1]Table E'!A:C,3,FALSE)</f>
        <v>Gifts and grants</v>
      </c>
    </row>
    <row r="2618" spans="1:17" x14ac:dyDescent="0.25">
      <c r="A2618" s="33" t="str">
        <f t="shared" si="120"/>
        <v>4540015000</v>
      </c>
      <c r="B2618" s="33" t="s">
        <v>2437</v>
      </c>
      <c r="C2618" s="33" t="s">
        <v>2222</v>
      </c>
      <c r="D2618" s="9" t="str">
        <f t="shared" si="121"/>
        <v>4540015000</v>
      </c>
      <c r="E2618" s="34">
        <v>45400</v>
      </c>
      <c r="F2618" s="34">
        <v>15000</v>
      </c>
      <c r="G2618" s="9" t="str">
        <f>VLOOKUP(B2618,'[1]Business Unit Lookup'!A:B,2,FALSE)</f>
        <v>Sec Veteran &amp; Defense Affairs</v>
      </c>
      <c r="H2618" s="33" t="str">
        <f>VLOOKUP(C2618,'[1]Fund Lookup'!B:C,2,FALSE)</f>
        <v>General Fixed Asset Acct Group</v>
      </c>
      <c r="I2618" s="35" t="s">
        <v>2242</v>
      </c>
      <c r="J2618" s="33" t="str">
        <f>VLOOKUP(I2618,'[1]Table B'!A:B,2,FALSE)</f>
        <v>Fixed Assets, Fund 1500</v>
      </c>
      <c r="K2618" s="9" t="str">
        <f t="shared" si="122"/>
        <v>610-Fixed Assets, Fund 1500</v>
      </c>
      <c r="L2618" s="9" t="str">
        <f>IFERROR(VLOOKUP(A2618,'[1]VAC as of March 2024'!A:K,11,FALSE),"No")</f>
        <v>No</v>
      </c>
      <c r="M2618" s="9" t="s">
        <v>4</v>
      </c>
      <c r="Q2618" s="2"/>
    </row>
    <row r="2619" spans="1:17" x14ac:dyDescent="0.25">
      <c r="A2619" s="33" t="str">
        <f t="shared" si="120"/>
        <v>5010001000</v>
      </c>
      <c r="B2619" s="33" t="s">
        <v>2438</v>
      </c>
      <c r="C2619" s="33" t="s">
        <v>1</v>
      </c>
      <c r="D2619" s="9" t="str">
        <f t="shared" si="121"/>
        <v>501001000</v>
      </c>
      <c r="E2619" s="34">
        <v>50100</v>
      </c>
      <c r="F2619" s="34">
        <v>1000</v>
      </c>
      <c r="G2619" s="9" t="str">
        <f>VLOOKUP(B2619,'[1]Business Unit Lookup'!A:B,2,FALSE)</f>
        <v>VA Dept of Transportation</v>
      </c>
      <c r="H2619" s="33" t="str">
        <f>VLOOKUP(C2619,'[1]Fund Lookup'!B:C,2,FALSE)</f>
        <v>General Fund</v>
      </c>
      <c r="I2619" s="35" t="s">
        <v>2236</v>
      </c>
      <c r="J2619" s="33" t="str">
        <f>VLOOKUP(I2619,'[1]Table B'!A:B,2,FALSE)</f>
        <v>General</v>
      </c>
      <c r="K2619" s="9" t="str">
        <f t="shared" si="122"/>
        <v>100-General</v>
      </c>
      <c r="L2619" s="9" t="str">
        <f>IFERROR(VLOOKUP(A2619,'[1]VAC as of March 2024'!A:K,11,FALSE),"No")</f>
        <v>No</v>
      </c>
      <c r="M2619" s="9" t="s">
        <v>2237</v>
      </c>
      <c r="O2619" s="33" t="s">
        <v>2240</v>
      </c>
      <c r="P2619" s="33" t="s">
        <v>6061</v>
      </c>
      <c r="Q2619" s="2" t="str">
        <f>VLOOKUP(P2619,'[1]Table E'!A:C,3,FALSE)</f>
        <v>Unassigned</v>
      </c>
    </row>
    <row r="2620" spans="1:17" x14ac:dyDescent="0.25">
      <c r="A2620" s="33" t="str">
        <f t="shared" si="120"/>
        <v>5010002700</v>
      </c>
      <c r="B2620" s="33" t="s">
        <v>2438</v>
      </c>
      <c r="C2620" s="33" t="s">
        <v>619</v>
      </c>
      <c r="D2620" s="9" t="str">
        <f t="shared" si="121"/>
        <v>501002700</v>
      </c>
      <c r="E2620" s="34">
        <v>50100</v>
      </c>
      <c r="F2620" s="34">
        <v>2700</v>
      </c>
      <c r="G2620" s="9" t="str">
        <f>VLOOKUP(B2620,'[1]Business Unit Lookup'!A:B,2,FALSE)</f>
        <v>VA Dept of Transportation</v>
      </c>
      <c r="H2620" s="33" t="str">
        <f>VLOOKUP(C2620,'[1]Fund Lookup'!B:C,2,FALSE)</f>
        <v>Parking</v>
      </c>
      <c r="I2620" s="35" t="s">
        <v>2239</v>
      </c>
      <c r="J2620" s="33" t="str">
        <f>VLOOKUP(I2620,'[1]Table B'!A:B,2,FALSE)</f>
        <v>Special Revenue-Other</v>
      </c>
      <c r="K2620" s="9" t="str">
        <f t="shared" si="122"/>
        <v>105-Special Revenue-Other</v>
      </c>
      <c r="L2620" s="9" t="str">
        <f>IFERROR(VLOOKUP(A2620,'[1]VAC as of March 2024'!A:K,11,FALSE),"No")</f>
        <v>No</v>
      </c>
      <c r="M2620" s="9" t="s">
        <v>2240</v>
      </c>
      <c r="O2620" s="33" t="s">
        <v>2241</v>
      </c>
      <c r="P2620" s="33" t="s">
        <v>6062</v>
      </c>
      <c r="Q2620" s="2" t="str">
        <f>VLOOKUP(P2620,'[1]Table E'!A:C,3,FALSE)</f>
        <v>Governmental Operations - Administrative Services</v>
      </c>
    </row>
    <row r="2621" spans="1:17" x14ac:dyDescent="0.25">
      <c r="A2621" s="33" t="str">
        <f t="shared" si="120"/>
        <v>5010004000</v>
      </c>
      <c r="B2621" s="33" t="s">
        <v>2438</v>
      </c>
      <c r="C2621" s="33" t="s">
        <v>882</v>
      </c>
      <c r="D2621" s="9" t="str">
        <f t="shared" si="121"/>
        <v>501004000</v>
      </c>
      <c r="E2621" s="34">
        <v>50100</v>
      </c>
      <c r="F2621" s="34">
        <v>4000</v>
      </c>
      <c r="G2621" s="9" t="str">
        <f>VLOOKUP(B2621,'[1]Business Unit Lookup'!A:B,2,FALSE)</f>
        <v>VA Dept of Transportation</v>
      </c>
      <c r="H2621" s="33" t="str">
        <f>VLOOKUP(C2621,'[1]Fund Lookup'!B:C,2,FALSE)</f>
        <v>Commonwealth Transportation Fd</v>
      </c>
      <c r="I2621" s="35" t="s">
        <v>2255</v>
      </c>
      <c r="J2621" s="33" t="str">
        <f>VLOOKUP(I2621,'[1]Table B'!A:B,2,FALSE)</f>
        <v>Special Revenue-Highways</v>
      </c>
      <c r="K2621" s="9" t="str">
        <f t="shared" si="122"/>
        <v>110-Special Revenue-Highways</v>
      </c>
      <c r="L2621" s="9" t="str">
        <f>IFERROR(VLOOKUP(A2621,'[1]VAC as of March 2024'!A:K,11,FALSE),"No")</f>
        <v>No</v>
      </c>
      <c r="M2621" s="9" t="s">
        <v>2248</v>
      </c>
      <c r="O2621" s="33" t="s">
        <v>2241</v>
      </c>
      <c r="P2621" s="33" t="s">
        <v>6071</v>
      </c>
      <c r="Q2621" s="2" t="str">
        <f>VLOOKUP(P2621,'[1]Table E'!A:C,3,FALSE)</f>
        <v>Transportation activities</v>
      </c>
    </row>
    <row r="2622" spans="1:17" x14ac:dyDescent="0.25">
      <c r="A2622" s="33" t="str">
        <f t="shared" si="120"/>
        <v>5010004010</v>
      </c>
      <c r="B2622" s="33" t="s">
        <v>2438</v>
      </c>
      <c r="C2622" s="33" t="s">
        <v>883</v>
      </c>
      <c r="D2622" s="9" t="str">
        <f t="shared" si="121"/>
        <v>501004010</v>
      </c>
      <c r="E2622" s="34">
        <v>50100</v>
      </c>
      <c r="F2622" s="34">
        <v>4010</v>
      </c>
      <c r="G2622" s="9" t="str">
        <f>VLOOKUP(B2622,'[1]Business Unit Lookup'!A:B,2,FALSE)</f>
        <v>VA Dept of Transportation</v>
      </c>
      <c r="H2622" s="33" t="str">
        <f>VLOOKUP(C2622,'[1]Fund Lookup'!B:C,2,FALSE)</f>
        <v>Highway Federal</v>
      </c>
      <c r="I2622" s="35" t="s">
        <v>2255</v>
      </c>
      <c r="J2622" s="33" t="str">
        <f>VLOOKUP(I2622,'[1]Table B'!A:B,2,FALSE)</f>
        <v>Special Revenue-Highways</v>
      </c>
      <c r="K2622" s="9" t="str">
        <f t="shared" si="122"/>
        <v>110-Special Revenue-Highways</v>
      </c>
      <c r="L2622" s="9" t="str">
        <f>IFERROR(VLOOKUP(A2622,'[1]VAC as of March 2024'!A:K,11,FALSE),"No")</f>
        <v>No</v>
      </c>
      <c r="M2622" s="9" t="s">
        <v>2248</v>
      </c>
      <c r="O2622" s="33" t="s">
        <v>2248</v>
      </c>
      <c r="P2622" s="33" t="s">
        <v>6070</v>
      </c>
      <c r="Q2622" s="2" t="str">
        <f>VLOOKUP(P2622,'[1]Table E'!A:C,3,FALSE)</f>
        <v>Gifts and grants</v>
      </c>
    </row>
    <row r="2623" spans="1:17" x14ac:dyDescent="0.25">
      <c r="A2623" s="33" t="str">
        <f t="shared" si="120"/>
        <v>5010004014</v>
      </c>
      <c r="B2623" s="33" t="s">
        <v>2438</v>
      </c>
      <c r="C2623" s="33" t="s">
        <v>886</v>
      </c>
      <c r="D2623" s="9" t="str">
        <f t="shared" si="121"/>
        <v>501004014</v>
      </c>
      <c r="E2623" s="34">
        <v>50100</v>
      </c>
      <c r="F2623" s="34">
        <v>4014</v>
      </c>
      <c r="G2623" s="9" t="str">
        <f>VLOOKUP(B2623,'[1]Business Unit Lookup'!A:B,2,FALSE)</f>
        <v>VA Dept of Transportation</v>
      </c>
      <c r="H2623" s="33" t="str">
        <f>VLOOKUP(C2623,'[1]Fund Lookup'!B:C,2,FALSE)</f>
        <v>Federal GARVEE-Prin &amp; Int</v>
      </c>
      <c r="I2623" s="35" t="s">
        <v>2308</v>
      </c>
      <c r="J2623" s="33" t="str">
        <f>VLOOKUP(I2623,'[1]Table B'!A:B,2,FALSE)</f>
        <v>Debt Service</v>
      </c>
      <c r="K2623" s="9" t="str">
        <f t="shared" si="122"/>
        <v>150-Debt Service</v>
      </c>
      <c r="L2623" s="9" t="str">
        <f>IFERROR(VLOOKUP(A2623,'[1]VAC as of March 2024'!A:K,11,FALSE),"No")</f>
        <v>No</v>
      </c>
      <c r="M2623" s="9" t="s">
        <v>2248</v>
      </c>
      <c r="O2623" s="33" t="s">
        <v>2248</v>
      </c>
      <c r="P2623" s="33" t="s">
        <v>6102</v>
      </c>
      <c r="Q2623" s="2" t="str">
        <f>VLOOKUP(P2623,'[1]Table E'!A:C,3,FALSE)</f>
        <v>Debt Service</v>
      </c>
    </row>
    <row r="2624" spans="1:17" x14ac:dyDescent="0.25">
      <c r="A2624" s="33" t="str">
        <f t="shared" si="120"/>
        <v>5010004100</v>
      </c>
      <c r="B2624" s="33" t="s">
        <v>2438</v>
      </c>
      <c r="C2624" s="33" t="s">
        <v>895</v>
      </c>
      <c r="D2624" s="9" t="str">
        <f t="shared" si="121"/>
        <v>501004100</v>
      </c>
      <c r="E2624" s="34">
        <v>50100</v>
      </c>
      <c r="F2624" s="34">
        <v>4100</v>
      </c>
      <c r="G2624" s="9" t="str">
        <f>VLOOKUP(B2624,'[1]Business Unit Lookup'!A:B,2,FALSE)</f>
        <v>VA Dept of Transportation</v>
      </c>
      <c r="H2624" s="33" t="str">
        <f>VLOOKUP(C2624,'[1]Fund Lookup'!B:C,2,FALSE)</f>
        <v>Hwy Maintenance &amp; Operating Fd</v>
      </c>
      <c r="I2624" s="35" t="s">
        <v>2255</v>
      </c>
      <c r="J2624" s="33" t="str">
        <f>VLOOKUP(I2624,'[1]Table B'!A:B,2,FALSE)</f>
        <v>Special Revenue-Highways</v>
      </c>
      <c r="K2624" s="9" t="str">
        <f t="shared" si="122"/>
        <v>110-Special Revenue-Highways</v>
      </c>
      <c r="L2624" s="9" t="str">
        <f>IFERROR(VLOOKUP(A2624,'[1]VAC as of March 2024'!A:K,11,FALSE),"No")</f>
        <v>No</v>
      </c>
      <c r="M2624" s="9" t="s">
        <v>2240</v>
      </c>
      <c r="O2624" s="33" t="s">
        <v>2241</v>
      </c>
      <c r="P2624" s="33" t="s">
        <v>6071</v>
      </c>
      <c r="Q2624" s="2" t="str">
        <f>VLOOKUP(P2624,'[1]Table E'!A:C,3,FALSE)</f>
        <v>Transportation activities</v>
      </c>
    </row>
    <row r="2625" spans="1:17" x14ac:dyDescent="0.25">
      <c r="A2625" s="33" t="str">
        <f t="shared" si="120"/>
        <v>5010004220</v>
      </c>
      <c r="B2625" s="33" t="s">
        <v>2438</v>
      </c>
      <c r="C2625" s="33" t="s">
        <v>898</v>
      </c>
      <c r="D2625" s="9" t="str">
        <f t="shared" si="121"/>
        <v>501004220</v>
      </c>
      <c r="E2625" s="34">
        <v>50100</v>
      </c>
      <c r="F2625" s="34">
        <v>4220</v>
      </c>
      <c r="G2625" s="9" t="str">
        <f>VLOOKUP(B2625,'[1]Business Unit Lookup'!A:B,2,FALSE)</f>
        <v>VA Dept of Transportation</v>
      </c>
      <c r="H2625" s="33" t="str">
        <f>VLOOKUP(C2625,'[1]Fund Lookup'!B:C,2,FALSE)</f>
        <v>Transportatn Partnrshp Opp Fd</v>
      </c>
      <c r="I2625" s="35" t="s">
        <v>2255</v>
      </c>
      <c r="J2625" s="33" t="str">
        <f>VLOOKUP(I2625,'[1]Table B'!A:B,2,FALSE)</f>
        <v>Special Revenue-Highways</v>
      </c>
      <c r="K2625" s="9" t="str">
        <f t="shared" si="122"/>
        <v>110-Special Revenue-Highways</v>
      </c>
      <c r="L2625" s="9" t="str">
        <f>IFERROR(VLOOKUP(A2625,'[1]VAC as of March 2024'!A:K,11,FALSE),"No")</f>
        <v>No</v>
      </c>
      <c r="M2625" s="9" t="s">
        <v>2248</v>
      </c>
      <c r="O2625" s="33" t="s">
        <v>2241</v>
      </c>
      <c r="P2625" s="33" t="s">
        <v>6071</v>
      </c>
      <c r="Q2625" s="2" t="str">
        <f>VLOOKUP(P2625,'[1]Table E'!A:C,3,FALSE)</f>
        <v>Transportation activities</v>
      </c>
    </row>
    <row r="2626" spans="1:17" x14ac:dyDescent="0.25">
      <c r="A2626" s="33" t="str">
        <f t="shared" ref="A2626:A2689" si="123">CONCATENATE(B2626,C2626)</f>
        <v>5010004230</v>
      </c>
      <c r="B2626" s="33" t="s">
        <v>2438</v>
      </c>
      <c r="C2626" s="33" t="s">
        <v>5592</v>
      </c>
      <c r="D2626" s="9" t="str">
        <f t="shared" ref="D2626:D2689" si="124">CONCATENATE(E2626,F2626)</f>
        <v>501004230</v>
      </c>
      <c r="E2626" s="34">
        <v>50100</v>
      </c>
      <c r="F2626" s="34">
        <v>4230</v>
      </c>
      <c r="G2626" s="9" t="str">
        <f>VLOOKUP(B2626,'[1]Business Unit Lookup'!A:B,2,FALSE)</f>
        <v>VA Dept of Transportation</v>
      </c>
      <c r="H2626" s="33" t="s">
        <v>5593</v>
      </c>
      <c r="I2626" s="35" t="s">
        <v>2255</v>
      </c>
      <c r="J2626" s="33" t="str">
        <f>VLOOKUP(I2626,'[1]Table B'!A:B,2,FALSE)</f>
        <v>Special Revenue-Highways</v>
      </c>
      <c r="K2626" s="9" t="str">
        <f t="shared" ref="K2626:K2689" si="125">CONCATENATE(I2626,"-",J2626)</f>
        <v>110-Special Revenue-Highways</v>
      </c>
      <c r="L2626" s="9" t="str">
        <f>IFERROR(VLOOKUP(A2626,'[1]VAC as of March 2024'!A:K,11,FALSE),"No")</f>
        <v>No</v>
      </c>
      <c r="M2626" s="9" t="s">
        <v>2240</v>
      </c>
      <c r="O2626" s="33" t="s">
        <v>2241</v>
      </c>
      <c r="P2626" s="33" t="s">
        <v>6071</v>
      </c>
      <c r="Q2626" s="2" t="str">
        <f>VLOOKUP(P2626,'[1]Table E'!A:C,3,FALSE)</f>
        <v>Transportation activities</v>
      </c>
    </row>
    <row r="2627" spans="1:17" x14ac:dyDescent="0.25">
      <c r="A2627" s="33" t="str">
        <f t="shared" si="123"/>
        <v>5010004250</v>
      </c>
      <c r="B2627" s="33" t="s">
        <v>2438</v>
      </c>
      <c r="C2627" s="33" t="s">
        <v>5376</v>
      </c>
      <c r="D2627" s="9" t="str">
        <f t="shared" si="124"/>
        <v>501004250</v>
      </c>
      <c r="E2627" s="34">
        <v>50100</v>
      </c>
      <c r="F2627" s="34">
        <v>4250</v>
      </c>
      <c r="G2627" s="9" t="str">
        <f>VLOOKUP(B2627,'[1]Business Unit Lookup'!A:B,2,FALSE)</f>
        <v>VA Dept of Transportation</v>
      </c>
      <c r="H2627" s="33" t="str">
        <f>VLOOKUP(C2627,'[1]Fund Lookup'!B:C,2,FALSE)</f>
        <v>Interstate Improvements Fund</v>
      </c>
      <c r="I2627" s="35" t="s">
        <v>2255</v>
      </c>
      <c r="J2627" s="33" t="str">
        <f>VLOOKUP(I2627,'[1]Table B'!A:B,2,FALSE)</f>
        <v>Special Revenue-Highways</v>
      </c>
      <c r="K2627" s="9" t="str">
        <f t="shared" si="125"/>
        <v>110-Special Revenue-Highways</v>
      </c>
      <c r="L2627" s="9" t="str">
        <f>IFERROR(VLOOKUP(A2627,'[1]VAC as of March 2024'!A:K,11,FALSE),"No")</f>
        <v>No</v>
      </c>
      <c r="M2627" s="9" t="s">
        <v>2248</v>
      </c>
      <c r="O2627" s="33" t="s">
        <v>2241</v>
      </c>
      <c r="P2627" s="33" t="s">
        <v>6071</v>
      </c>
      <c r="Q2627" s="2" t="str">
        <f>VLOOKUP(P2627,'[1]Table E'!A:C,3,FALSE)</f>
        <v>Transportation activities</v>
      </c>
    </row>
    <row r="2628" spans="1:17" x14ac:dyDescent="0.25">
      <c r="A2628" s="33" t="str">
        <f t="shared" si="123"/>
        <v>5010004310</v>
      </c>
      <c r="B2628" s="33" t="s">
        <v>2438</v>
      </c>
      <c r="C2628" s="33" t="s">
        <v>913</v>
      </c>
      <c r="D2628" s="9" t="str">
        <f t="shared" si="124"/>
        <v>501004310</v>
      </c>
      <c r="E2628" s="34">
        <v>50100</v>
      </c>
      <c r="F2628" s="34">
        <v>4310</v>
      </c>
      <c r="G2628" s="9" t="str">
        <f>VLOOKUP(B2628,'[1]Business Unit Lookup'!A:B,2,FALSE)</f>
        <v>VA Dept of Transportation</v>
      </c>
      <c r="H2628" s="33" t="str">
        <f>VLOOKUP(C2628,'[1]Fund Lookup'!B:C,2,FALSE)</f>
        <v>Concession Payments Account</v>
      </c>
      <c r="I2628" s="35" t="s">
        <v>2255</v>
      </c>
      <c r="J2628" s="33" t="str">
        <f>VLOOKUP(I2628,'[1]Table B'!A:B,2,FALSE)</f>
        <v>Special Revenue-Highways</v>
      </c>
      <c r="K2628" s="9" t="str">
        <f t="shared" si="125"/>
        <v>110-Special Revenue-Highways</v>
      </c>
      <c r="L2628" s="9" t="str">
        <f>IFERROR(VLOOKUP(A2628,'[1]VAC as of March 2024'!A:K,11,FALSE),"No")</f>
        <v>No</v>
      </c>
      <c r="M2628" s="9" t="s">
        <v>2248</v>
      </c>
      <c r="O2628" s="33" t="s">
        <v>2241</v>
      </c>
      <c r="P2628" s="33" t="s">
        <v>6094</v>
      </c>
      <c r="Q2628" s="2" t="str">
        <f>VLOOKUP(P2628,'[1]Table E'!A:C,3,FALSE)</f>
        <v>Contract and Debt Administration</v>
      </c>
    </row>
    <row r="2629" spans="1:17" x14ac:dyDescent="0.25">
      <c r="A2629" s="33" t="str">
        <f t="shared" si="123"/>
        <v>5010004311</v>
      </c>
      <c r="B2629" s="33" t="s">
        <v>2438</v>
      </c>
      <c r="C2629" s="33" t="s">
        <v>916</v>
      </c>
      <c r="D2629" s="9" t="str">
        <f t="shared" si="124"/>
        <v>501004311</v>
      </c>
      <c r="E2629" s="34">
        <v>50100</v>
      </c>
      <c r="F2629" s="34">
        <v>4311</v>
      </c>
      <c r="G2629" s="9" t="str">
        <f>VLOOKUP(B2629,'[1]Business Unit Lookup'!A:B,2,FALSE)</f>
        <v>VA Dept of Transportation</v>
      </c>
      <c r="H2629" s="33" t="str">
        <f>VLOOKUP(C2629,'[1]Fund Lookup'!B:C,2,FALSE)</f>
        <v>Pocahontas Parkway - T895</v>
      </c>
      <c r="I2629" s="35" t="s">
        <v>2255</v>
      </c>
      <c r="J2629" s="33" t="str">
        <f>VLOOKUP(I2629,'[1]Table B'!A:B,2,FALSE)</f>
        <v>Special Revenue-Highways</v>
      </c>
      <c r="K2629" s="9" t="str">
        <f t="shared" si="125"/>
        <v>110-Special Revenue-Highways</v>
      </c>
      <c r="L2629" s="9" t="str">
        <f>IFERROR(VLOOKUP(A2629,'[1]VAC as of March 2024'!A:K,11,FALSE),"No")</f>
        <v>No</v>
      </c>
      <c r="M2629" s="9" t="s">
        <v>2248</v>
      </c>
      <c r="O2629" s="33" t="s">
        <v>2241</v>
      </c>
      <c r="P2629" s="33" t="s">
        <v>6094</v>
      </c>
      <c r="Q2629" s="2" t="str">
        <f>VLOOKUP(P2629,'[1]Table E'!A:C,3,FALSE)</f>
        <v>Contract and Debt Administration</v>
      </c>
    </row>
    <row r="2630" spans="1:17" x14ac:dyDescent="0.25">
      <c r="A2630" s="33" t="str">
        <f t="shared" si="123"/>
        <v>5010004312</v>
      </c>
      <c r="B2630" s="33" t="s">
        <v>2438</v>
      </c>
      <c r="C2630" s="33" t="s">
        <v>918</v>
      </c>
      <c r="D2630" s="9" t="str">
        <f t="shared" si="124"/>
        <v>501004312</v>
      </c>
      <c r="E2630" s="34">
        <v>50100</v>
      </c>
      <c r="F2630" s="34">
        <v>4312</v>
      </c>
      <c r="G2630" s="9" t="str">
        <f>VLOOKUP(B2630,'[1]Business Unit Lookup'!A:B,2,FALSE)</f>
        <v>VA Dept of Transportation</v>
      </c>
      <c r="H2630" s="33" t="str">
        <f>VLOOKUP(C2630,'[1]Fund Lookup'!B:C,2,FALSE)</f>
        <v>Capital Beltway Hotlanes-Rt495</v>
      </c>
      <c r="I2630" s="35" t="s">
        <v>2255</v>
      </c>
      <c r="J2630" s="33" t="str">
        <f>VLOOKUP(I2630,'[1]Table B'!A:B,2,FALSE)</f>
        <v>Special Revenue-Highways</v>
      </c>
      <c r="K2630" s="9" t="str">
        <f t="shared" si="125"/>
        <v>110-Special Revenue-Highways</v>
      </c>
      <c r="L2630" s="9" t="str">
        <f>IFERROR(VLOOKUP(A2630,'[1]VAC as of March 2024'!A:K,11,FALSE),"No")</f>
        <v>No</v>
      </c>
      <c r="M2630" s="9" t="s">
        <v>2248</v>
      </c>
      <c r="O2630" s="33" t="s">
        <v>2241</v>
      </c>
      <c r="P2630" s="33" t="s">
        <v>6094</v>
      </c>
      <c r="Q2630" s="2" t="str">
        <f>VLOOKUP(P2630,'[1]Table E'!A:C,3,FALSE)</f>
        <v>Contract and Debt Administration</v>
      </c>
    </row>
    <row r="2631" spans="1:17" x14ac:dyDescent="0.25">
      <c r="A2631" s="33" t="str">
        <f t="shared" si="123"/>
        <v>5010004314</v>
      </c>
      <c r="B2631" s="33" t="s">
        <v>2438</v>
      </c>
      <c r="C2631" s="33" t="s">
        <v>923</v>
      </c>
      <c r="D2631" s="9" t="str">
        <f t="shared" si="124"/>
        <v>501004314</v>
      </c>
      <c r="E2631" s="34">
        <v>50100</v>
      </c>
      <c r="F2631" s="34">
        <v>4314</v>
      </c>
      <c r="G2631" s="9" t="str">
        <f>VLOOKUP(B2631,'[1]Business Unit Lookup'!A:B,2,FALSE)</f>
        <v>VA Dept of Transportation</v>
      </c>
      <c r="H2631" s="33" t="str">
        <f>VLOOKUP(C2631,'[1]Fund Lookup'!B:C,2,FALSE)</f>
        <v>I-66 Outside Beltway Concess</v>
      </c>
      <c r="I2631" s="35" t="s">
        <v>2255</v>
      </c>
      <c r="J2631" s="33" t="str">
        <f>VLOOKUP(I2631,'[1]Table B'!A:B,2,FALSE)</f>
        <v>Special Revenue-Highways</v>
      </c>
      <c r="K2631" s="9" t="str">
        <f t="shared" si="125"/>
        <v>110-Special Revenue-Highways</v>
      </c>
      <c r="L2631" s="9" t="str">
        <f>IFERROR(VLOOKUP(A2631,'[1]VAC as of March 2024'!A:K,11,FALSE),"No")</f>
        <v>No</v>
      </c>
      <c r="M2631" s="9" t="s">
        <v>2248</v>
      </c>
      <c r="O2631" s="33" t="s">
        <v>2241</v>
      </c>
      <c r="P2631" s="33" t="s">
        <v>6071</v>
      </c>
      <c r="Q2631" s="2" t="str">
        <f>VLOOKUP(P2631,'[1]Table E'!A:C,3,FALSE)</f>
        <v>Transportation activities</v>
      </c>
    </row>
    <row r="2632" spans="1:17" x14ac:dyDescent="0.25">
      <c r="A2632" s="33" t="str">
        <f t="shared" si="123"/>
        <v>5010004315</v>
      </c>
      <c r="B2632" s="33" t="s">
        <v>2438</v>
      </c>
      <c r="C2632" s="33" t="s">
        <v>926</v>
      </c>
      <c r="D2632" s="9" t="str">
        <f t="shared" si="124"/>
        <v>501004315</v>
      </c>
      <c r="E2632" s="34">
        <v>50100</v>
      </c>
      <c r="F2632" s="34">
        <v>4315</v>
      </c>
      <c r="G2632" s="9" t="str">
        <f>VLOOKUP(B2632,'[1]Business Unit Lookup'!A:B,2,FALSE)</f>
        <v>VA Dept of Transportation</v>
      </c>
      <c r="H2632" s="33" t="str">
        <f>VLOOKUP(C2632,'[1]Fund Lookup'!B:C,2,FALSE)</f>
        <v>I-95 Express Lanes</v>
      </c>
      <c r="I2632" s="35" t="s">
        <v>2255</v>
      </c>
      <c r="J2632" s="33" t="str">
        <f>VLOOKUP(I2632,'[1]Table B'!A:B,2,FALSE)</f>
        <v>Special Revenue-Highways</v>
      </c>
      <c r="K2632" s="9" t="str">
        <f t="shared" si="125"/>
        <v>110-Special Revenue-Highways</v>
      </c>
      <c r="L2632" s="9" t="str">
        <f>IFERROR(VLOOKUP(A2632,'[1]VAC as of March 2024'!A:K,11,FALSE),"No")</f>
        <v>No</v>
      </c>
      <c r="M2632" s="9" t="s">
        <v>2248</v>
      </c>
      <c r="O2632" s="33" t="s">
        <v>2241</v>
      </c>
      <c r="P2632" s="33" t="s">
        <v>6071</v>
      </c>
      <c r="Q2632" s="2" t="str">
        <f>VLOOKUP(P2632,'[1]Table E'!A:C,3,FALSE)</f>
        <v>Transportation activities</v>
      </c>
    </row>
    <row r="2633" spans="1:17" x14ac:dyDescent="0.25">
      <c r="A2633" s="33" t="str">
        <f t="shared" si="123"/>
        <v>5010004360</v>
      </c>
      <c r="B2633" s="33" t="s">
        <v>2438</v>
      </c>
      <c r="C2633" s="33" t="s">
        <v>927</v>
      </c>
      <c r="D2633" s="9" t="str">
        <f t="shared" si="124"/>
        <v>501004360</v>
      </c>
      <c r="E2633" s="34">
        <v>50100</v>
      </c>
      <c r="F2633" s="34">
        <v>4360</v>
      </c>
      <c r="G2633" s="9" t="str">
        <f>VLOOKUP(B2633,'[1]Business Unit Lookup'!A:B,2,FALSE)</f>
        <v>VA Dept of Transportation</v>
      </c>
      <c r="H2633" s="33" t="str">
        <f>VLOOKUP(C2633,'[1]Fund Lookup'!B:C,2,FALSE)</f>
        <v>Powhite Parkway Extension</v>
      </c>
      <c r="I2633" s="35" t="s">
        <v>2255</v>
      </c>
      <c r="J2633" s="33" t="str">
        <f>VLOOKUP(I2633,'[1]Table B'!A:B,2,FALSE)</f>
        <v>Special Revenue-Highways</v>
      </c>
      <c r="K2633" s="9" t="str">
        <f t="shared" si="125"/>
        <v>110-Special Revenue-Highways</v>
      </c>
      <c r="L2633" s="9" t="str">
        <f>IFERROR(VLOOKUP(A2633,'[1]VAC as of March 2024'!A:K,11,FALSE),"No")</f>
        <v>No</v>
      </c>
      <c r="M2633" s="9" t="s">
        <v>2248</v>
      </c>
      <c r="O2633" s="33" t="s">
        <v>2241</v>
      </c>
      <c r="P2633" s="33" t="s">
        <v>6071</v>
      </c>
      <c r="Q2633" s="2" t="str">
        <f>VLOOKUP(P2633,'[1]Table E'!A:C,3,FALSE)</f>
        <v>Transportation activities</v>
      </c>
    </row>
    <row r="2634" spans="1:17" x14ac:dyDescent="0.25">
      <c r="A2634" s="33" t="str">
        <f t="shared" si="123"/>
        <v>5010004361</v>
      </c>
      <c r="B2634" s="33" t="s">
        <v>2438</v>
      </c>
      <c r="C2634" s="33" t="s">
        <v>930</v>
      </c>
      <c r="D2634" s="9" t="str">
        <f t="shared" si="124"/>
        <v>501004361</v>
      </c>
      <c r="E2634" s="34">
        <v>50100</v>
      </c>
      <c r="F2634" s="34">
        <v>4361</v>
      </c>
      <c r="G2634" s="9" t="str">
        <f>VLOOKUP(B2634,'[1]Business Unit Lookup'!A:B,2,FALSE)</f>
        <v>VA Dept of Transportation</v>
      </c>
      <c r="H2634" s="33" t="str">
        <f>VLOOKUP(C2634,'[1]Fund Lookup'!B:C,2,FALSE)</f>
        <v>Powhite Parkwy Construction Fd</v>
      </c>
      <c r="I2634" s="35" t="s">
        <v>2255</v>
      </c>
      <c r="J2634" s="33" t="str">
        <f>VLOOKUP(I2634,'[1]Table B'!A:B,2,FALSE)</f>
        <v>Special Revenue-Highways</v>
      </c>
      <c r="K2634" s="9" t="str">
        <f t="shared" si="125"/>
        <v>110-Special Revenue-Highways</v>
      </c>
      <c r="L2634" s="9" t="str">
        <f>IFERROR(VLOOKUP(A2634,'[1]VAC as of March 2024'!A:K,11,FALSE),"No")</f>
        <v>No</v>
      </c>
      <c r="M2634" s="9" t="s">
        <v>2248</v>
      </c>
      <c r="O2634" s="33" t="s">
        <v>2241</v>
      </c>
      <c r="P2634" s="33" t="s">
        <v>6071</v>
      </c>
      <c r="Q2634" s="2" t="str">
        <f>VLOOKUP(P2634,'[1]Table E'!A:C,3,FALSE)</f>
        <v>Transportation activities</v>
      </c>
    </row>
    <row r="2635" spans="1:17" x14ac:dyDescent="0.25">
      <c r="A2635" s="33" t="str">
        <f t="shared" si="123"/>
        <v>5010004362</v>
      </c>
      <c r="B2635" s="33" t="s">
        <v>2438</v>
      </c>
      <c r="C2635" s="33" t="s">
        <v>933</v>
      </c>
      <c r="D2635" s="9" t="str">
        <f t="shared" si="124"/>
        <v>501004362</v>
      </c>
      <c r="E2635" s="34">
        <v>50100</v>
      </c>
      <c r="F2635" s="34">
        <v>4362</v>
      </c>
      <c r="G2635" s="9" t="str">
        <f>VLOOKUP(B2635,'[1]Business Unit Lookup'!A:B,2,FALSE)</f>
        <v>VA Dept of Transportation</v>
      </c>
      <c r="H2635" s="33" t="str">
        <f>VLOOKUP(C2635,'[1]Fund Lookup'!B:C,2,FALSE)</f>
        <v>Powhite Revenue Fund</v>
      </c>
      <c r="I2635" s="35" t="s">
        <v>2255</v>
      </c>
      <c r="J2635" s="33" t="str">
        <f>VLOOKUP(I2635,'[1]Table B'!A:B,2,FALSE)</f>
        <v>Special Revenue-Highways</v>
      </c>
      <c r="K2635" s="9" t="str">
        <f t="shared" si="125"/>
        <v>110-Special Revenue-Highways</v>
      </c>
      <c r="L2635" s="9" t="str">
        <f>IFERROR(VLOOKUP(A2635,'[1]VAC as of March 2024'!A:K,11,FALSE),"No")</f>
        <v>No</v>
      </c>
      <c r="M2635" s="9" t="s">
        <v>2248</v>
      </c>
      <c r="O2635" s="33" t="s">
        <v>2241</v>
      </c>
      <c r="P2635" s="33" t="s">
        <v>6071</v>
      </c>
      <c r="Q2635" s="2" t="str">
        <f>VLOOKUP(P2635,'[1]Table E'!A:C,3,FALSE)</f>
        <v>Transportation activities</v>
      </c>
    </row>
    <row r="2636" spans="1:17" x14ac:dyDescent="0.25">
      <c r="A2636" s="33" t="str">
        <f t="shared" si="123"/>
        <v>5010004363</v>
      </c>
      <c r="B2636" s="33" t="s">
        <v>2438</v>
      </c>
      <c r="C2636" s="33" t="s">
        <v>936</v>
      </c>
      <c r="D2636" s="9" t="str">
        <f t="shared" si="124"/>
        <v>501004363</v>
      </c>
      <c r="E2636" s="34">
        <v>50100</v>
      </c>
      <c r="F2636" s="34">
        <v>4363</v>
      </c>
      <c r="G2636" s="9" t="str">
        <f>VLOOKUP(B2636,'[1]Business Unit Lookup'!A:B,2,FALSE)</f>
        <v>VA Dept of Transportation</v>
      </c>
      <c r="H2636" s="33" t="str">
        <f>VLOOKUP(C2636,'[1]Fund Lookup'!B:C,2,FALSE)</f>
        <v>Powhite Maint Replacmnt Fund</v>
      </c>
      <c r="I2636" s="35" t="s">
        <v>2255</v>
      </c>
      <c r="J2636" s="33" t="str">
        <f>VLOOKUP(I2636,'[1]Table B'!A:B,2,FALSE)</f>
        <v>Special Revenue-Highways</v>
      </c>
      <c r="K2636" s="9" t="str">
        <f t="shared" si="125"/>
        <v>110-Special Revenue-Highways</v>
      </c>
      <c r="L2636" s="9" t="str">
        <f>IFERROR(VLOOKUP(A2636,'[1]VAC as of March 2024'!A:K,11,FALSE),"No")</f>
        <v>No</v>
      </c>
      <c r="M2636" s="9" t="s">
        <v>2248</v>
      </c>
      <c r="O2636" s="33" t="s">
        <v>2241</v>
      </c>
      <c r="P2636" s="33" t="s">
        <v>6071</v>
      </c>
      <c r="Q2636" s="2" t="str">
        <f>VLOOKUP(P2636,'[1]Table E'!A:C,3,FALSE)</f>
        <v>Transportation activities</v>
      </c>
    </row>
    <row r="2637" spans="1:17" x14ac:dyDescent="0.25">
      <c r="A2637" s="33" t="str">
        <f t="shared" si="123"/>
        <v>5010004366</v>
      </c>
      <c r="B2637" s="33" t="s">
        <v>2438</v>
      </c>
      <c r="C2637" s="33" t="s">
        <v>939</v>
      </c>
      <c r="D2637" s="9" t="str">
        <f t="shared" si="124"/>
        <v>501004366</v>
      </c>
      <c r="E2637" s="34">
        <v>50100</v>
      </c>
      <c r="F2637" s="34">
        <v>4366</v>
      </c>
      <c r="G2637" s="9" t="str">
        <f>VLOOKUP(B2637,'[1]Business Unit Lookup'!A:B,2,FALSE)</f>
        <v>VA Dept of Transportation</v>
      </c>
      <c r="H2637" s="33" t="str">
        <f>VLOOKUP(C2637,'[1]Fund Lookup'!B:C,2,FALSE)</f>
        <v>Chesterfield Note Repaymnt Fd</v>
      </c>
      <c r="I2637" s="35" t="s">
        <v>2255</v>
      </c>
      <c r="J2637" s="33" t="str">
        <f>VLOOKUP(I2637,'[1]Table B'!A:B,2,FALSE)</f>
        <v>Special Revenue-Highways</v>
      </c>
      <c r="K2637" s="9" t="str">
        <f t="shared" si="125"/>
        <v>110-Special Revenue-Highways</v>
      </c>
      <c r="L2637" s="9" t="str">
        <f>IFERROR(VLOOKUP(A2637,'[1]VAC as of March 2024'!A:K,11,FALSE),"No")</f>
        <v>No</v>
      </c>
      <c r="M2637" s="9" t="s">
        <v>2248</v>
      </c>
      <c r="O2637" s="33" t="s">
        <v>2241</v>
      </c>
      <c r="P2637" s="33" t="s">
        <v>6071</v>
      </c>
      <c r="Q2637" s="2" t="str">
        <f>VLOOKUP(P2637,'[1]Table E'!A:C,3,FALSE)</f>
        <v>Transportation activities</v>
      </c>
    </row>
    <row r="2638" spans="1:17" x14ac:dyDescent="0.25">
      <c r="A2638" s="33" t="str">
        <f t="shared" si="123"/>
        <v>5010004370</v>
      </c>
      <c r="B2638" s="40" t="s">
        <v>2438</v>
      </c>
      <c r="C2638" s="36" t="s">
        <v>6148</v>
      </c>
      <c r="D2638" s="9" t="str">
        <f t="shared" si="124"/>
        <v>501004370</v>
      </c>
      <c r="E2638" s="41">
        <v>50100</v>
      </c>
      <c r="F2638" s="37">
        <v>4370</v>
      </c>
      <c r="G2638" s="9" t="str">
        <f>VLOOKUP(B2638,'[1]Business Unit Lookup'!A:B,2,FALSE)</f>
        <v>VA Dept of Transportation</v>
      </c>
      <c r="H2638" s="33" t="str">
        <f>VLOOKUP(C2638,'[1]Fund Lookup'!B:C,2,FALSE)</f>
        <v>Coleman Bridge Revenue Fund</v>
      </c>
      <c r="I2638" s="35" t="s">
        <v>2255</v>
      </c>
      <c r="J2638" s="33" t="str">
        <f>VLOOKUP(I2638,'[1]Table B'!A:B,2,FALSE)</f>
        <v>Special Revenue-Highways</v>
      </c>
      <c r="K2638" s="9" t="str">
        <f t="shared" si="125"/>
        <v>110-Special Revenue-Highways</v>
      </c>
      <c r="L2638" s="9" t="str">
        <f>IFERROR(VLOOKUP(A2638,'[1]VAC as of March 2024'!A:K,11,FALSE),"No")</f>
        <v>No</v>
      </c>
      <c r="M2638" s="38" t="s">
        <v>2248</v>
      </c>
      <c r="O2638" s="36" t="s">
        <v>2241</v>
      </c>
      <c r="P2638" s="36" t="s">
        <v>6071</v>
      </c>
      <c r="Q2638" s="2" t="str">
        <f>VLOOKUP(P2638,'[1]Table E'!A:C,3,FALSE)</f>
        <v>Transportation activities</v>
      </c>
    </row>
    <row r="2639" spans="1:17" x14ac:dyDescent="0.25">
      <c r="A2639" s="33" t="str">
        <f t="shared" si="123"/>
        <v>5010004371</v>
      </c>
      <c r="B2639" s="40" t="s">
        <v>2438</v>
      </c>
      <c r="C2639" s="36" t="s">
        <v>6149</v>
      </c>
      <c r="D2639" s="9" t="str">
        <f t="shared" si="124"/>
        <v>501004371</v>
      </c>
      <c r="E2639" s="41">
        <v>50100</v>
      </c>
      <c r="F2639" s="37">
        <v>4371</v>
      </c>
      <c r="G2639" s="9" t="str">
        <f>VLOOKUP(B2639,'[1]Business Unit Lookup'!A:B,2,FALSE)</f>
        <v>VA Dept of Transportation</v>
      </c>
      <c r="H2639" s="33" t="str">
        <f>VLOOKUP(C2639,'[1]Fund Lookup'!B:C,2,FALSE)</f>
        <v>Coleman Bridge Maint&amp;Repl Fund</v>
      </c>
      <c r="I2639" s="35" t="s">
        <v>2255</v>
      </c>
      <c r="J2639" s="33" t="str">
        <f>VLOOKUP(I2639,'[1]Table B'!A:B,2,FALSE)</f>
        <v>Special Revenue-Highways</v>
      </c>
      <c r="K2639" s="9" t="str">
        <f t="shared" si="125"/>
        <v>110-Special Revenue-Highways</v>
      </c>
      <c r="L2639" s="9" t="str">
        <f>IFERROR(VLOOKUP(A2639,'[1]VAC as of March 2024'!A:K,11,FALSE),"No")</f>
        <v>No</v>
      </c>
      <c r="M2639" s="38" t="s">
        <v>2248</v>
      </c>
      <c r="O2639" s="36" t="s">
        <v>2241</v>
      </c>
      <c r="P2639" s="36" t="s">
        <v>6071</v>
      </c>
      <c r="Q2639" s="2" t="str">
        <f>VLOOKUP(P2639,'[1]Table E'!A:C,3,FALSE)</f>
        <v>Transportation activities</v>
      </c>
    </row>
    <row r="2640" spans="1:17" x14ac:dyDescent="0.25">
      <c r="A2640" s="33" t="str">
        <f t="shared" si="123"/>
        <v>5010004460</v>
      </c>
      <c r="B2640" s="33" t="s">
        <v>2438</v>
      </c>
      <c r="C2640" s="33" t="s">
        <v>942</v>
      </c>
      <c r="D2640" s="9" t="str">
        <f t="shared" si="124"/>
        <v>501004460</v>
      </c>
      <c r="E2640" s="34">
        <v>50100</v>
      </c>
      <c r="F2640" s="34">
        <v>4460</v>
      </c>
      <c r="G2640" s="9" t="str">
        <f>VLOOKUP(B2640,'[1]Business Unit Lookup'!A:B,2,FALSE)</f>
        <v>VA Dept of Transportation</v>
      </c>
      <c r="H2640" s="33" t="str">
        <f>VLOOKUP(C2640,'[1]Fund Lookup'!B:C,2,FALSE)</f>
        <v>I-66 Inside Bltwy Toll Facilty</v>
      </c>
      <c r="I2640" s="35" t="s">
        <v>2255</v>
      </c>
      <c r="J2640" s="33" t="str">
        <f>VLOOKUP(I2640,'[1]Table B'!A:B,2,FALSE)</f>
        <v>Special Revenue-Highways</v>
      </c>
      <c r="K2640" s="9" t="str">
        <f t="shared" si="125"/>
        <v>110-Special Revenue-Highways</v>
      </c>
      <c r="L2640" s="9" t="str">
        <f>IFERROR(VLOOKUP(A2640,'[1]VAC as of March 2024'!A:K,11,FALSE),"No")</f>
        <v>No</v>
      </c>
      <c r="M2640" s="9" t="s">
        <v>2248</v>
      </c>
      <c r="O2640" s="33" t="s">
        <v>2241</v>
      </c>
      <c r="P2640" s="33" t="s">
        <v>6071</v>
      </c>
      <c r="Q2640" s="2" t="str">
        <f>VLOOKUP(P2640,'[1]Table E'!A:C,3,FALSE)</f>
        <v>Transportation activities</v>
      </c>
    </row>
    <row r="2641" spans="1:17" x14ac:dyDescent="0.25">
      <c r="A2641" s="33" t="str">
        <f t="shared" si="123"/>
        <v>5010004461</v>
      </c>
      <c r="B2641" s="33" t="s">
        <v>2438</v>
      </c>
      <c r="C2641" s="33" t="s">
        <v>945</v>
      </c>
      <c r="D2641" s="9" t="str">
        <f t="shared" si="124"/>
        <v>501004461</v>
      </c>
      <c r="E2641" s="34">
        <v>50100</v>
      </c>
      <c r="F2641" s="34">
        <v>4461</v>
      </c>
      <c r="G2641" s="9" t="str">
        <f>VLOOKUP(B2641,'[1]Business Unit Lookup'!A:B,2,FALSE)</f>
        <v>VA Dept of Transportation</v>
      </c>
      <c r="H2641" s="33" t="str">
        <f>VLOOKUP(C2641,'[1]Fund Lookup'!B:C,2,FALSE)</f>
        <v>I-66 ITB Construction</v>
      </c>
      <c r="I2641" s="35" t="s">
        <v>2255</v>
      </c>
      <c r="J2641" s="33" t="str">
        <f>VLOOKUP(I2641,'[1]Table B'!A:B,2,FALSE)</f>
        <v>Special Revenue-Highways</v>
      </c>
      <c r="K2641" s="9" t="str">
        <f t="shared" si="125"/>
        <v>110-Special Revenue-Highways</v>
      </c>
      <c r="L2641" s="9" t="str">
        <f>IFERROR(VLOOKUP(A2641,'[1]VAC as of March 2024'!A:K,11,FALSE),"No")</f>
        <v>No</v>
      </c>
      <c r="M2641" s="9" t="s">
        <v>2248</v>
      </c>
      <c r="O2641" s="33" t="s">
        <v>2241</v>
      </c>
      <c r="P2641" s="33" t="s">
        <v>6071</v>
      </c>
      <c r="Q2641" s="2" t="str">
        <f>VLOOKUP(P2641,'[1]Table E'!A:C,3,FALSE)</f>
        <v>Transportation activities</v>
      </c>
    </row>
    <row r="2642" spans="1:17" x14ac:dyDescent="0.25">
      <c r="A2642" s="33" t="str">
        <f t="shared" si="123"/>
        <v>5010004462</v>
      </c>
      <c r="B2642" s="33" t="s">
        <v>2438</v>
      </c>
      <c r="C2642" s="33" t="s">
        <v>948</v>
      </c>
      <c r="D2642" s="9" t="str">
        <f t="shared" si="124"/>
        <v>501004462</v>
      </c>
      <c r="E2642" s="34">
        <v>50100</v>
      </c>
      <c r="F2642" s="34">
        <v>4462</v>
      </c>
      <c r="G2642" s="9" t="str">
        <f>VLOOKUP(B2642,'[1]Business Unit Lookup'!A:B,2,FALSE)</f>
        <v>VA Dept of Transportation</v>
      </c>
      <c r="H2642" s="33" t="str">
        <f>VLOOKUP(C2642,'[1]Fund Lookup'!B:C,2,FALSE)</f>
        <v>I-66 ITB Revenue Fund</v>
      </c>
      <c r="I2642" s="35" t="s">
        <v>2255</v>
      </c>
      <c r="J2642" s="33" t="str">
        <f>VLOOKUP(I2642,'[1]Table B'!A:B,2,FALSE)</f>
        <v>Special Revenue-Highways</v>
      </c>
      <c r="K2642" s="9" t="str">
        <f t="shared" si="125"/>
        <v>110-Special Revenue-Highways</v>
      </c>
      <c r="L2642" s="9" t="str">
        <f>IFERROR(VLOOKUP(A2642,'[1]VAC as of March 2024'!A:K,11,FALSE),"No")</f>
        <v>No</v>
      </c>
      <c r="M2642" s="9" t="s">
        <v>2248</v>
      </c>
      <c r="O2642" s="33" t="s">
        <v>2241</v>
      </c>
      <c r="P2642" s="33" t="s">
        <v>6071</v>
      </c>
      <c r="Q2642" s="2" t="str">
        <f>VLOOKUP(P2642,'[1]Table E'!A:C,3,FALSE)</f>
        <v>Transportation activities</v>
      </c>
    </row>
    <row r="2643" spans="1:17" x14ac:dyDescent="0.25">
      <c r="A2643" s="33" t="str">
        <f t="shared" si="123"/>
        <v>5010004463</v>
      </c>
      <c r="B2643" s="33" t="s">
        <v>2438</v>
      </c>
      <c r="C2643" s="33" t="s">
        <v>951</v>
      </c>
      <c r="D2643" s="9" t="str">
        <f t="shared" si="124"/>
        <v>501004463</v>
      </c>
      <c r="E2643" s="34">
        <v>50100</v>
      </c>
      <c r="F2643" s="34">
        <v>4463</v>
      </c>
      <c r="G2643" s="9" t="str">
        <f>VLOOKUP(B2643,'[1]Business Unit Lookup'!A:B,2,FALSE)</f>
        <v>VA Dept of Transportation</v>
      </c>
      <c r="H2643" s="33" t="str">
        <f>VLOOKUP(C2643,'[1]Fund Lookup'!B:C,2,FALSE)</f>
        <v>I-66 ITB Maint Rep Fund</v>
      </c>
      <c r="I2643" s="35" t="s">
        <v>2255</v>
      </c>
      <c r="J2643" s="33" t="str">
        <f>VLOOKUP(I2643,'[1]Table B'!A:B,2,FALSE)</f>
        <v>Special Revenue-Highways</v>
      </c>
      <c r="K2643" s="9" t="str">
        <f t="shared" si="125"/>
        <v>110-Special Revenue-Highways</v>
      </c>
      <c r="L2643" s="9" t="str">
        <f>IFERROR(VLOOKUP(A2643,'[1]VAC as of March 2024'!A:K,11,FALSE),"No")</f>
        <v>No</v>
      </c>
      <c r="M2643" s="9" t="s">
        <v>2248</v>
      </c>
      <c r="O2643" s="33" t="s">
        <v>2241</v>
      </c>
      <c r="P2643" s="33" t="s">
        <v>6071</v>
      </c>
      <c r="Q2643" s="2" t="str">
        <f>VLOOKUP(P2643,'[1]Table E'!A:C,3,FALSE)</f>
        <v>Transportation activities</v>
      </c>
    </row>
    <row r="2644" spans="1:17" x14ac:dyDescent="0.25">
      <c r="A2644" s="33" t="str">
        <f t="shared" si="123"/>
        <v>5010004470</v>
      </c>
      <c r="B2644" s="33" t="s">
        <v>2438</v>
      </c>
      <c r="C2644" s="33" t="s">
        <v>954</v>
      </c>
      <c r="D2644" s="9" t="str">
        <f t="shared" si="124"/>
        <v>501004470</v>
      </c>
      <c r="E2644" s="34">
        <v>50100</v>
      </c>
      <c r="F2644" s="34">
        <v>4470</v>
      </c>
      <c r="G2644" s="9" t="str">
        <f>VLOOKUP(B2644,'[1]Business Unit Lookup'!A:B,2,FALSE)</f>
        <v>VA Dept of Transportation</v>
      </c>
      <c r="H2644" s="33" t="str">
        <f>VLOOKUP(C2644,'[1]Fund Lookup'!B:C,2,FALSE)</f>
        <v>I-64 Express - Toll Facility</v>
      </c>
      <c r="I2644" s="35" t="s">
        <v>2255</v>
      </c>
      <c r="J2644" s="33" t="str">
        <f>VLOOKUP(I2644,'[1]Table B'!A:B,2,FALSE)</f>
        <v>Special Revenue-Highways</v>
      </c>
      <c r="K2644" s="9" t="str">
        <f t="shared" si="125"/>
        <v>110-Special Revenue-Highways</v>
      </c>
      <c r="L2644" s="9" t="str">
        <f>IFERROR(VLOOKUP(A2644,'[1]VAC as of March 2024'!A:K,11,FALSE),"No")</f>
        <v>No</v>
      </c>
      <c r="M2644" s="9" t="s">
        <v>2248</v>
      </c>
      <c r="O2644" s="33" t="s">
        <v>2241</v>
      </c>
      <c r="P2644" s="33" t="s">
        <v>6071</v>
      </c>
      <c r="Q2644" s="2" t="str">
        <f>VLOOKUP(P2644,'[1]Table E'!A:C,3,FALSE)</f>
        <v>Transportation activities</v>
      </c>
    </row>
    <row r="2645" spans="1:17" x14ac:dyDescent="0.25">
      <c r="A2645" s="33" t="str">
        <f t="shared" si="123"/>
        <v>5010004471</v>
      </c>
      <c r="B2645" s="33" t="s">
        <v>2438</v>
      </c>
      <c r="C2645" s="33" t="s">
        <v>957</v>
      </c>
      <c r="D2645" s="9" t="str">
        <f t="shared" si="124"/>
        <v>501004471</v>
      </c>
      <c r="E2645" s="34">
        <v>50100</v>
      </c>
      <c r="F2645" s="34">
        <v>4471</v>
      </c>
      <c r="G2645" s="9" t="str">
        <f>VLOOKUP(B2645,'[1]Business Unit Lookup'!A:B,2,FALSE)</f>
        <v>VA Dept of Transportation</v>
      </c>
      <c r="H2645" s="33" t="str">
        <f>VLOOKUP(C2645,'[1]Fund Lookup'!B:C,2,FALSE)</f>
        <v>I-64 Express - Construction</v>
      </c>
      <c r="I2645" s="35" t="s">
        <v>2255</v>
      </c>
      <c r="J2645" s="33" t="str">
        <f>VLOOKUP(I2645,'[1]Table B'!A:B,2,FALSE)</f>
        <v>Special Revenue-Highways</v>
      </c>
      <c r="K2645" s="9" t="str">
        <f t="shared" si="125"/>
        <v>110-Special Revenue-Highways</v>
      </c>
      <c r="L2645" s="9" t="str">
        <f>IFERROR(VLOOKUP(A2645,'[1]VAC as of March 2024'!A:K,11,FALSE),"No")</f>
        <v>No</v>
      </c>
      <c r="M2645" s="9" t="s">
        <v>2248</v>
      </c>
      <c r="O2645" s="33" t="s">
        <v>2241</v>
      </c>
      <c r="P2645" s="33" t="s">
        <v>6071</v>
      </c>
      <c r="Q2645" s="2" t="str">
        <f>VLOOKUP(P2645,'[1]Table E'!A:C,3,FALSE)</f>
        <v>Transportation activities</v>
      </c>
    </row>
    <row r="2646" spans="1:17" x14ac:dyDescent="0.25">
      <c r="A2646" s="33" t="str">
        <f t="shared" si="123"/>
        <v>5010004472</v>
      </c>
      <c r="B2646" s="33" t="s">
        <v>2438</v>
      </c>
      <c r="C2646" s="33" t="s">
        <v>960</v>
      </c>
      <c r="D2646" s="9" t="str">
        <f t="shared" si="124"/>
        <v>501004472</v>
      </c>
      <c r="E2646" s="34">
        <v>50100</v>
      </c>
      <c r="F2646" s="34">
        <v>4472</v>
      </c>
      <c r="G2646" s="9" t="str">
        <f>VLOOKUP(B2646,'[1]Business Unit Lookup'!A:B,2,FALSE)</f>
        <v>VA Dept of Transportation</v>
      </c>
      <c r="H2646" s="33" t="str">
        <f>VLOOKUP(C2646,'[1]Fund Lookup'!B:C,2,FALSE)</f>
        <v>I-64 Express - Revenue Fund</v>
      </c>
      <c r="I2646" s="35" t="s">
        <v>2255</v>
      </c>
      <c r="J2646" s="33" t="str">
        <f>VLOOKUP(I2646,'[1]Table B'!A:B,2,FALSE)</f>
        <v>Special Revenue-Highways</v>
      </c>
      <c r="K2646" s="9" t="str">
        <f t="shared" si="125"/>
        <v>110-Special Revenue-Highways</v>
      </c>
      <c r="L2646" s="9" t="str">
        <f>IFERROR(VLOOKUP(A2646,'[1]VAC as of March 2024'!A:K,11,FALSE),"No")</f>
        <v>No</v>
      </c>
      <c r="M2646" s="9" t="s">
        <v>2248</v>
      </c>
      <c r="O2646" s="33" t="s">
        <v>2241</v>
      </c>
      <c r="P2646" s="33" t="s">
        <v>6071</v>
      </c>
      <c r="Q2646" s="2" t="str">
        <f>VLOOKUP(P2646,'[1]Table E'!A:C,3,FALSE)</f>
        <v>Transportation activities</v>
      </c>
    </row>
    <row r="2647" spans="1:17" x14ac:dyDescent="0.25">
      <c r="A2647" s="33" t="str">
        <f t="shared" si="123"/>
        <v>5010004473</v>
      </c>
      <c r="B2647" s="33" t="s">
        <v>2438</v>
      </c>
      <c r="C2647" s="33" t="s">
        <v>963</v>
      </c>
      <c r="D2647" s="9" t="str">
        <f t="shared" si="124"/>
        <v>501004473</v>
      </c>
      <c r="E2647" s="34">
        <v>50100</v>
      </c>
      <c r="F2647" s="34">
        <v>4473</v>
      </c>
      <c r="G2647" s="9" t="str">
        <f>VLOOKUP(B2647,'[1]Business Unit Lookup'!A:B,2,FALSE)</f>
        <v>VA Dept of Transportation</v>
      </c>
      <c r="H2647" s="33" t="str">
        <f>VLOOKUP(C2647,'[1]Fund Lookup'!B:C,2,FALSE)</f>
        <v>I-64 Express -  Maint Rep Fund</v>
      </c>
      <c r="I2647" s="35" t="s">
        <v>2255</v>
      </c>
      <c r="J2647" s="33" t="str">
        <f>VLOOKUP(I2647,'[1]Table B'!A:B,2,FALSE)</f>
        <v>Special Revenue-Highways</v>
      </c>
      <c r="K2647" s="9" t="str">
        <f t="shared" si="125"/>
        <v>110-Special Revenue-Highways</v>
      </c>
      <c r="L2647" s="9" t="str">
        <f>IFERROR(VLOOKUP(A2647,'[1]VAC as of March 2024'!A:K,11,FALSE),"No")</f>
        <v>No</v>
      </c>
      <c r="M2647" s="9" t="s">
        <v>2248</v>
      </c>
      <c r="O2647" s="33" t="s">
        <v>2241</v>
      </c>
      <c r="P2647" s="33" t="s">
        <v>6071</v>
      </c>
      <c r="Q2647" s="2" t="str">
        <f>VLOOKUP(P2647,'[1]Table E'!A:C,3,FALSE)</f>
        <v>Transportation activities</v>
      </c>
    </row>
    <row r="2648" spans="1:17" x14ac:dyDescent="0.25">
      <c r="A2648" s="33" t="str">
        <f t="shared" si="123"/>
        <v>5010004500</v>
      </c>
      <c r="B2648" s="33" t="s">
        <v>2438</v>
      </c>
      <c r="C2648" s="33" t="s">
        <v>966</v>
      </c>
      <c r="D2648" s="9" t="str">
        <f t="shared" si="124"/>
        <v>501004500</v>
      </c>
      <c r="E2648" s="34">
        <v>50100</v>
      </c>
      <c r="F2648" s="34">
        <v>4500</v>
      </c>
      <c r="G2648" s="9" t="str">
        <f>VLOOKUP(B2648,'[1]Business Unit Lookup'!A:B,2,FALSE)</f>
        <v>VA Dept of Transportation</v>
      </c>
      <c r="H2648" s="33" t="str">
        <f>VLOOKUP(C2648,'[1]Fund Lookup'!B:C,2,FALSE)</f>
        <v>Va Trans Infrastructure Bank</v>
      </c>
      <c r="I2648" s="35" t="s">
        <v>2255</v>
      </c>
      <c r="J2648" s="33" t="str">
        <f>VLOOKUP(I2648,'[1]Table B'!A:B,2,FALSE)</f>
        <v>Special Revenue-Highways</v>
      </c>
      <c r="K2648" s="9" t="str">
        <f t="shared" si="125"/>
        <v>110-Special Revenue-Highways</v>
      </c>
      <c r="L2648" s="9" t="str">
        <f>IFERROR(VLOOKUP(A2648,'[1]VAC as of March 2024'!A:K,11,FALSE),"No")</f>
        <v>No</v>
      </c>
      <c r="M2648" s="9" t="s">
        <v>2248</v>
      </c>
      <c r="O2648" s="33" t="s">
        <v>2241</v>
      </c>
      <c r="P2648" s="33" t="s">
        <v>6071</v>
      </c>
      <c r="Q2648" s="2" t="str">
        <f>VLOOKUP(P2648,'[1]Table E'!A:C,3,FALSE)</f>
        <v>Transportation activities</v>
      </c>
    </row>
    <row r="2649" spans="1:17" x14ac:dyDescent="0.25">
      <c r="A2649" s="33" t="str">
        <f t="shared" si="123"/>
        <v>5010004710</v>
      </c>
      <c r="B2649" s="33" t="s">
        <v>2438</v>
      </c>
      <c r="C2649" s="33" t="s">
        <v>987</v>
      </c>
      <c r="D2649" s="9" t="str">
        <f t="shared" si="124"/>
        <v>501004710</v>
      </c>
      <c r="E2649" s="34">
        <v>50100</v>
      </c>
      <c r="F2649" s="34">
        <v>4710</v>
      </c>
      <c r="G2649" s="9" t="str">
        <f>VLOOKUP(B2649,'[1]Business Unit Lookup'!A:B,2,FALSE)</f>
        <v>VA Dept of Transportation</v>
      </c>
      <c r="H2649" s="33" t="str">
        <f>VLOOKUP(C2649,'[1]Fund Lookup'!B:C,2,FALSE)</f>
        <v>Transportation Trust Fund</v>
      </c>
      <c r="I2649" s="35" t="s">
        <v>2255</v>
      </c>
      <c r="J2649" s="33" t="str">
        <f>VLOOKUP(I2649,'[1]Table B'!A:B,2,FALSE)</f>
        <v>Special Revenue-Highways</v>
      </c>
      <c r="K2649" s="9" t="str">
        <f t="shared" si="125"/>
        <v>110-Special Revenue-Highways</v>
      </c>
      <c r="L2649" s="9" t="str">
        <f>IFERROR(VLOOKUP(A2649,'[1]VAC as of March 2024'!A:K,11,FALSE),"No")</f>
        <v>No</v>
      </c>
      <c r="M2649" s="9" t="s">
        <v>2248</v>
      </c>
      <c r="O2649" s="33" t="s">
        <v>2241</v>
      </c>
      <c r="P2649" s="33" t="s">
        <v>6071</v>
      </c>
      <c r="Q2649" s="2" t="str">
        <f>VLOOKUP(P2649,'[1]Table E'!A:C,3,FALSE)</f>
        <v>Transportation activities</v>
      </c>
    </row>
    <row r="2650" spans="1:17" x14ac:dyDescent="0.25">
      <c r="A2650" s="33" t="str">
        <f t="shared" si="123"/>
        <v>5010004720</v>
      </c>
      <c r="B2650" s="33" t="s">
        <v>2438</v>
      </c>
      <c r="C2650" s="33" t="s">
        <v>992</v>
      </c>
      <c r="D2650" s="9" t="str">
        <f t="shared" si="124"/>
        <v>501004720</v>
      </c>
      <c r="E2650" s="34">
        <v>50100</v>
      </c>
      <c r="F2650" s="34">
        <v>4720</v>
      </c>
      <c r="G2650" s="9" t="str">
        <f>VLOOKUP(B2650,'[1]Business Unit Lookup'!A:B,2,FALSE)</f>
        <v>VA Dept of Transportation</v>
      </c>
      <c r="H2650" s="33" t="str">
        <f>VLOOKUP(C2650,'[1]Fund Lookup'!B:C,2,FALSE)</f>
        <v>Highway Construction Fund</v>
      </c>
      <c r="I2650" s="35" t="s">
        <v>2255</v>
      </c>
      <c r="J2650" s="33" t="str">
        <f>VLOOKUP(I2650,'[1]Table B'!A:B,2,FALSE)</f>
        <v>Special Revenue-Highways</v>
      </c>
      <c r="K2650" s="9" t="str">
        <f t="shared" si="125"/>
        <v>110-Special Revenue-Highways</v>
      </c>
      <c r="L2650" s="9" t="str">
        <f>IFERROR(VLOOKUP(A2650,'[1]VAC as of March 2024'!A:K,11,FALSE),"No")</f>
        <v>No</v>
      </c>
      <c r="M2650" s="9" t="s">
        <v>2248</v>
      </c>
      <c r="O2650" s="33" t="s">
        <v>2241</v>
      </c>
      <c r="P2650" s="33" t="s">
        <v>6071</v>
      </c>
      <c r="Q2650" s="2" t="str">
        <f>VLOOKUP(P2650,'[1]Table E'!A:C,3,FALSE)</f>
        <v>Transportation activities</v>
      </c>
    </row>
    <row r="2651" spans="1:17" x14ac:dyDescent="0.25">
      <c r="A2651" s="33" t="str">
        <f t="shared" si="123"/>
        <v>5010004730</v>
      </c>
      <c r="B2651" s="33" t="s">
        <v>2438</v>
      </c>
      <c r="C2651" s="33" t="s">
        <v>995</v>
      </c>
      <c r="D2651" s="9" t="str">
        <f t="shared" si="124"/>
        <v>501004730</v>
      </c>
      <c r="E2651" s="34">
        <v>50100</v>
      </c>
      <c r="F2651" s="34">
        <v>4730</v>
      </c>
      <c r="G2651" s="9" t="str">
        <f>VLOOKUP(B2651,'[1]Business Unit Lookup'!A:B,2,FALSE)</f>
        <v>VA Dept of Transportation</v>
      </c>
      <c r="H2651" s="33" t="str">
        <f>VLOOKUP(C2651,'[1]Fund Lookup'!B:C,2,FALSE)</f>
        <v>Priority Transportation Fund</v>
      </c>
      <c r="I2651" s="35" t="s">
        <v>2255</v>
      </c>
      <c r="J2651" s="33" t="str">
        <f>VLOOKUP(I2651,'[1]Table B'!A:B,2,FALSE)</f>
        <v>Special Revenue-Highways</v>
      </c>
      <c r="K2651" s="9" t="str">
        <f t="shared" si="125"/>
        <v>110-Special Revenue-Highways</v>
      </c>
      <c r="L2651" s="9" t="str">
        <f>IFERROR(VLOOKUP(A2651,'[1]VAC as of March 2024'!A:K,11,FALSE),"No")</f>
        <v>No</v>
      </c>
      <c r="M2651" s="9" t="s">
        <v>2248</v>
      </c>
      <c r="O2651" s="33" t="s">
        <v>2241</v>
      </c>
      <c r="P2651" s="33" t="s">
        <v>6071</v>
      </c>
      <c r="Q2651" s="2" t="str">
        <f>VLOOKUP(P2651,'[1]Table E'!A:C,3,FALSE)</f>
        <v>Transportation activities</v>
      </c>
    </row>
    <row r="2652" spans="1:17" x14ac:dyDescent="0.25">
      <c r="A2652" s="33" t="str">
        <f t="shared" si="123"/>
        <v>5010004740</v>
      </c>
      <c r="B2652" s="33" t="s">
        <v>2438</v>
      </c>
      <c r="C2652" s="33" t="s">
        <v>998</v>
      </c>
      <c r="D2652" s="9" t="str">
        <f t="shared" si="124"/>
        <v>501004740</v>
      </c>
      <c r="E2652" s="34">
        <v>50100</v>
      </c>
      <c r="F2652" s="34">
        <v>4740</v>
      </c>
      <c r="G2652" s="9" t="str">
        <f>VLOOKUP(B2652,'[1]Business Unit Lookup'!A:B,2,FALSE)</f>
        <v>VA Dept of Transportation</v>
      </c>
      <c r="H2652" s="33" t="str">
        <f>VLOOKUP(C2652,'[1]Fund Lookup'!B:C,2,FALSE)</f>
        <v>Commonwealth Port Fund</v>
      </c>
      <c r="I2652" s="35" t="s">
        <v>2428</v>
      </c>
      <c r="J2652" s="33" t="str">
        <f>VLOOKUP(I2652,'[1]Table B'!A:B,2,FALSE)</f>
        <v>Component Unit-September Entity</v>
      </c>
      <c r="K2652" s="9" t="str">
        <f t="shared" si="125"/>
        <v>550-Component Unit-September Entity</v>
      </c>
      <c r="L2652" s="9" t="str">
        <f>IFERROR(VLOOKUP(A2652,'[1]VAC as of March 2024'!A:K,11,FALSE),"No")</f>
        <v>No</v>
      </c>
      <c r="M2652" s="9" t="s">
        <v>2248</v>
      </c>
      <c r="Q2652" s="2"/>
    </row>
    <row r="2653" spans="1:17" x14ac:dyDescent="0.25">
      <c r="A2653" s="33" t="str">
        <f t="shared" si="123"/>
        <v>5010004750</v>
      </c>
      <c r="B2653" s="33" t="s">
        <v>2438</v>
      </c>
      <c r="C2653" s="33" t="s">
        <v>1001</v>
      </c>
      <c r="D2653" s="9" t="str">
        <f t="shared" si="124"/>
        <v>501004750</v>
      </c>
      <c r="E2653" s="34">
        <v>50100</v>
      </c>
      <c r="F2653" s="34">
        <v>4750</v>
      </c>
      <c r="G2653" s="9" t="str">
        <f>VLOOKUP(B2653,'[1]Business Unit Lookup'!A:B,2,FALSE)</f>
        <v>VA Dept of Transportation</v>
      </c>
      <c r="H2653" s="33" t="str">
        <f>VLOOKUP(C2653,'[1]Fund Lookup'!B:C,2,FALSE)</f>
        <v>Commonwealth Airport Fund</v>
      </c>
      <c r="I2653" s="35" t="s">
        <v>2255</v>
      </c>
      <c r="J2653" s="33" t="str">
        <f>VLOOKUP(I2653,'[1]Table B'!A:B,2,FALSE)</f>
        <v>Special Revenue-Highways</v>
      </c>
      <c r="K2653" s="9" t="str">
        <f t="shared" si="125"/>
        <v>110-Special Revenue-Highways</v>
      </c>
      <c r="L2653" s="9" t="str">
        <f>IFERROR(VLOOKUP(A2653,'[1]VAC as of March 2024'!A:K,11,FALSE),"No")</f>
        <v>No</v>
      </c>
      <c r="M2653" s="9" t="s">
        <v>2248</v>
      </c>
      <c r="O2653" s="33" t="s">
        <v>2241</v>
      </c>
      <c r="P2653" s="33" t="s">
        <v>6071</v>
      </c>
      <c r="Q2653" s="2" t="str">
        <f>VLOOKUP(P2653,'[1]Table E'!A:C,3,FALSE)</f>
        <v>Transportation activities</v>
      </c>
    </row>
    <row r="2654" spans="1:17" x14ac:dyDescent="0.25">
      <c r="A2654" s="33" t="str">
        <f t="shared" si="123"/>
        <v>5010004760</v>
      </c>
      <c r="B2654" s="33" t="s">
        <v>2438</v>
      </c>
      <c r="C2654" s="33" t="s">
        <v>1004</v>
      </c>
      <c r="D2654" s="9" t="str">
        <f t="shared" si="124"/>
        <v>501004760</v>
      </c>
      <c r="E2654" s="34">
        <v>50100</v>
      </c>
      <c r="F2654" s="34">
        <v>4760</v>
      </c>
      <c r="G2654" s="9" t="str">
        <f>VLOOKUP(B2654,'[1]Business Unit Lookup'!A:B,2,FALSE)</f>
        <v>VA Dept of Transportation</v>
      </c>
      <c r="H2654" s="33" t="str">
        <f>VLOOKUP(C2654,'[1]Fund Lookup'!B:C,2,FALSE)</f>
        <v>Toll Facilities Revolving Fund</v>
      </c>
      <c r="I2654" s="35" t="s">
        <v>2255</v>
      </c>
      <c r="J2654" s="33" t="str">
        <f>VLOOKUP(I2654,'[1]Table B'!A:B,2,FALSE)</f>
        <v>Special Revenue-Highways</v>
      </c>
      <c r="K2654" s="9" t="str">
        <f t="shared" si="125"/>
        <v>110-Special Revenue-Highways</v>
      </c>
      <c r="L2654" s="9" t="str">
        <f>IFERROR(VLOOKUP(A2654,'[1]VAC as of March 2024'!A:K,11,FALSE),"No")</f>
        <v>No</v>
      </c>
      <c r="M2654" s="9" t="s">
        <v>2248</v>
      </c>
      <c r="O2654" s="33" t="s">
        <v>2241</v>
      </c>
      <c r="P2654" s="33" t="s">
        <v>6071</v>
      </c>
      <c r="Q2654" s="2" t="str">
        <f>VLOOKUP(P2654,'[1]Table E'!A:C,3,FALSE)</f>
        <v>Transportation activities</v>
      </c>
    </row>
    <row r="2655" spans="1:17" x14ac:dyDescent="0.25">
      <c r="A2655" s="33" t="str">
        <f t="shared" si="123"/>
        <v>5010004766</v>
      </c>
      <c r="B2655" s="33" t="s">
        <v>2438</v>
      </c>
      <c r="C2655" s="33" t="s">
        <v>1007</v>
      </c>
      <c r="D2655" s="9" t="str">
        <f t="shared" si="124"/>
        <v>501004766</v>
      </c>
      <c r="E2655" s="34">
        <v>50100</v>
      </c>
      <c r="F2655" s="34">
        <v>4766</v>
      </c>
      <c r="G2655" s="9" t="str">
        <f>VLOOKUP(B2655,'[1]Business Unit Lookup'!A:B,2,FALSE)</f>
        <v>VA Dept of Transportation</v>
      </c>
      <c r="H2655" s="33" t="str">
        <f>VLOOKUP(C2655,'[1]Fund Lookup'!B:C,2,FALSE)</f>
        <v>Violation Enforcement Sys</v>
      </c>
      <c r="I2655" s="35" t="s">
        <v>2255</v>
      </c>
      <c r="J2655" s="33" t="str">
        <f>VLOOKUP(I2655,'[1]Table B'!A:B,2,FALSE)</f>
        <v>Special Revenue-Highways</v>
      </c>
      <c r="K2655" s="9" t="str">
        <f t="shared" si="125"/>
        <v>110-Special Revenue-Highways</v>
      </c>
      <c r="L2655" s="9" t="str">
        <f>IFERROR(VLOOKUP(A2655,'[1]VAC as of March 2024'!A:K,11,FALSE),"No")</f>
        <v>No</v>
      </c>
      <c r="M2655" s="9" t="s">
        <v>2248</v>
      </c>
      <c r="O2655" s="33" t="s">
        <v>2241</v>
      </c>
      <c r="P2655" s="33" t="s">
        <v>6071</v>
      </c>
      <c r="Q2655" s="2" t="str">
        <f>VLOOKUP(P2655,'[1]Table E'!A:C,3,FALSE)</f>
        <v>Transportation activities</v>
      </c>
    </row>
    <row r="2656" spans="1:17" x14ac:dyDescent="0.25">
      <c r="A2656" s="33" t="str">
        <f t="shared" si="123"/>
        <v>5010004767</v>
      </c>
      <c r="B2656" s="33" t="s">
        <v>2438</v>
      </c>
      <c r="C2656" s="33" t="s">
        <v>1010</v>
      </c>
      <c r="D2656" s="9" t="str">
        <f t="shared" si="124"/>
        <v>501004767</v>
      </c>
      <c r="E2656" s="34">
        <v>50100</v>
      </c>
      <c r="F2656" s="34">
        <v>4767</v>
      </c>
      <c r="G2656" s="9" t="str">
        <f>VLOOKUP(B2656,'[1]Business Unit Lookup'!A:B,2,FALSE)</f>
        <v>VA Dept of Transportation</v>
      </c>
      <c r="H2656" s="33" t="str">
        <f>VLOOKUP(C2656,'[1]Fund Lookup'!B:C,2,FALSE)</f>
        <v>State Infrastructure Bank-Fed</v>
      </c>
      <c r="I2656" s="35" t="s">
        <v>2255</v>
      </c>
      <c r="J2656" s="33" t="str">
        <f>VLOOKUP(I2656,'[1]Table B'!A:B,2,FALSE)</f>
        <v>Special Revenue-Highways</v>
      </c>
      <c r="K2656" s="9" t="str">
        <f t="shared" si="125"/>
        <v>110-Special Revenue-Highways</v>
      </c>
      <c r="L2656" s="9" t="str">
        <f>IFERROR(VLOOKUP(A2656,'[1]VAC as of March 2024'!A:K,11,FALSE),"No")</f>
        <v>No</v>
      </c>
      <c r="M2656" s="9" t="s">
        <v>2248</v>
      </c>
      <c r="O2656" s="33" t="s">
        <v>2241</v>
      </c>
      <c r="P2656" s="33" t="s">
        <v>6071</v>
      </c>
      <c r="Q2656" s="2" t="str">
        <f>VLOOKUP(P2656,'[1]Table E'!A:C,3,FALSE)</f>
        <v>Transportation activities</v>
      </c>
    </row>
    <row r="2657" spans="1:17" x14ac:dyDescent="0.25">
      <c r="A2657" s="33" t="str">
        <f t="shared" si="123"/>
        <v>5010004768</v>
      </c>
      <c r="B2657" s="33" t="s">
        <v>2438</v>
      </c>
      <c r="C2657" s="33" t="s">
        <v>1013</v>
      </c>
      <c r="D2657" s="9" t="str">
        <f t="shared" si="124"/>
        <v>501004768</v>
      </c>
      <c r="E2657" s="34">
        <v>50100</v>
      </c>
      <c r="F2657" s="34">
        <v>4768</v>
      </c>
      <c r="G2657" s="9" t="str">
        <f>VLOOKUP(B2657,'[1]Business Unit Lookup'!A:B,2,FALSE)</f>
        <v>VA Dept of Transportation</v>
      </c>
      <c r="H2657" s="33" t="str">
        <f>VLOOKUP(C2657,'[1]Fund Lookup'!B:C,2,FALSE)</f>
        <v>State Infrastructure Bank-Stat</v>
      </c>
      <c r="I2657" s="35" t="s">
        <v>2255</v>
      </c>
      <c r="J2657" s="33" t="str">
        <f>VLOOKUP(I2657,'[1]Table B'!A:B,2,FALSE)</f>
        <v>Special Revenue-Highways</v>
      </c>
      <c r="K2657" s="9" t="str">
        <f t="shared" si="125"/>
        <v>110-Special Revenue-Highways</v>
      </c>
      <c r="L2657" s="9" t="str">
        <f>IFERROR(VLOOKUP(A2657,'[1]VAC as of March 2024'!A:K,11,FALSE),"No")</f>
        <v>No</v>
      </c>
      <c r="M2657" s="9" t="s">
        <v>2248</v>
      </c>
      <c r="O2657" s="33" t="s">
        <v>2241</v>
      </c>
      <c r="P2657" s="33" t="s">
        <v>6071</v>
      </c>
      <c r="Q2657" s="2" t="str">
        <f>VLOOKUP(P2657,'[1]Table E'!A:C,3,FALSE)</f>
        <v>Transportation activities</v>
      </c>
    </row>
    <row r="2658" spans="1:17" x14ac:dyDescent="0.25">
      <c r="A2658" s="33" t="str">
        <f t="shared" si="123"/>
        <v>5010004769</v>
      </c>
      <c r="B2658" s="33" t="s">
        <v>2438</v>
      </c>
      <c r="C2658" s="33" t="s">
        <v>1016</v>
      </c>
      <c r="D2658" s="9" t="str">
        <f t="shared" si="124"/>
        <v>501004769</v>
      </c>
      <c r="E2658" s="34">
        <v>50100</v>
      </c>
      <c r="F2658" s="34">
        <v>4769</v>
      </c>
      <c r="G2658" s="9" t="str">
        <f>VLOOKUP(B2658,'[1]Business Unit Lookup'!A:B,2,FALSE)</f>
        <v>VA Dept of Transportation</v>
      </c>
      <c r="H2658" s="33" t="str">
        <f>VLOOKUP(C2658,'[1]Fund Lookup'!B:C,2,FALSE)</f>
        <v>EZ Pass</v>
      </c>
      <c r="I2658" s="35" t="s">
        <v>2255</v>
      </c>
      <c r="J2658" s="33" t="str">
        <f>VLOOKUP(I2658,'[1]Table B'!A:B,2,FALSE)</f>
        <v>Special Revenue-Highways</v>
      </c>
      <c r="K2658" s="9" t="str">
        <f t="shared" si="125"/>
        <v>110-Special Revenue-Highways</v>
      </c>
      <c r="L2658" s="9" t="str">
        <f>IFERROR(VLOOKUP(A2658,'[1]VAC as of March 2024'!A:K,11,FALSE),"No")</f>
        <v>No</v>
      </c>
      <c r="M2658" s="9" t="s">
        <v>2248</v>
      </c>
      <c r="O2658" s="33" t="s">
        <v>2241</v>
      </c>
      <c r="P2658" s="33" t="s">
        <v>6071</v>
      </c>
      <c r="Q2658" s="2" t="str">
        <f>VLOOKUP(P2658,'[1]Table E'!A:C,3,FALSE)</f>
        <v>Transportation activities</v>
      </c>
    </row>
    <row r="2659" spans="1:17" x14ac:dyDescent="0.25">
      <c r="A2659" s="33" t="str">
        <f t="shared" si="123"/>
        <v>5010004770</v>
      </c>
      <c r="B2659" s="33" t="s">
        <v>2438</v>
      </c>
      <c r="C2659" s="33" t="s">
        <v>1017</v>
      </c>
      <c r="D2659" s="9" t="str">
        <f t="shared" si="124"/>
        <v>501004770</v>
      </c>
      <c r="E2659" s="34">
        <v>50100</v>
      </c>
      <c r="F2659" s="34">
        <v>4770</v>
      </c>
      <c r="G2659" s="9" t="str">
        <f>VLOOKUP(B2659,'[1]Business Unit Lookup'!A:B,2,FALSE)</f>
        <v>VA Dept of Transportation</v>
      </c>
      <c r="H2659" s="33" t="str">
        <f>VLOOKUP(C2659,'[1]Fund Lookup'!B:C,2,FALSE)</f>
        <v>Commonwealth Mass Transit Fund</v>
      </c>
      <c r="I2659" s="35" t="s">
        <v>2255</v>
      </c>
      <c r="J2659" s="33" t="str">
        <f>VLOOKUP(I2659,'[1]Table B'!A:B,2,FALSE)</f>
        <v>Special Revenue-Highways</v>
      </c>
      <c r="K2659" s="9" t="str">
        <f t="shared" si="125"/>
        <v>110-Special Revenue-Highways</v>
      </c>
      <c r="L2659" s="9" t="str">
        <f>IFERROR(VLOOKUP(A2659,'[1]VAC as of March 2024'!A:K,11,FALSE),"No")</f>
        <v>No</v>
      </c>
      <c r="M2659" s="9" t="s">
        <v>2248</v>
      </c>
      <c r="O2659" s="33" t="s">
        <v>2241</v>
      </c>
      <c r="P2659" s="33" t="s">
        <v>6071</v>
      </c>
      <c r="Q2659" s="2" t="str">
        <f>VLOOKUP(P2659,'[1]Table E'!A:C,3,FALSE)</f>
        <v>Transportation activities</v>
      </c>
    </row>
    <row r="2660" spans="1:17" x14ac:dyDescent="0.25">
      <c r="A2660" s="33" t="str">
        <f t="shared" si="123"/>
        <v>5010004800</v>
      </c>
      <c r="B2660" s="33" t="s">
        <v>2438</v>
      </c>
      <c r="C2660" s="33" t="s">
        <v>1023</v>
      </c>
      <c r="D2660" s="9" t="str">
        <f t="shared" si="124"/>
        <v>501004800</v>
      </c>
      <c r="E2660" s="34">
        <v>50100</v>
      </c>
      <c r="F2660" s="34">
        <v>4800</v>
      </c>
      <c r="G2660" s="9" t="str">
        <f>VLOOKUP(B2660,'[1]Business Unit Lookup'!A:B,2,FALSE)</f>
        <v>VA Dept of Transportation</v>
      </c>
      <c r="H2660" s="33" t="str">
        <f>VLOOKUP(C2660,'[1]Fund Lookup'!B:C,2,FALSE)</f>
        <v>Commonwealth Space Flight Fd</v>
      </c>
      <c r="I2660" s="35" t="s">
        <v>2255</v>
      </c>
      <c r="J2660" s="33" t="str">
        <f>VLOOKUP(I2660,'[1]Table B'!A:B,2,FALSE)</f>
        <v>Special Revenue-Highways</v>
      </c>
      <c r="K2660" s="9" t="str">
        <f t="shared" si="125"/>
        <v>110-Special Revenue-Highways</v>
      </c>
      <c r="L2660" s="9" t="str">
        <f>IFERROR(VLOOKUP(A2660,'[1]VAC as of March 2024'!A:K,11,FALSE),"No")</f>
        <v>No</v>
      </c>
      <c r="M2660" s="9" t="s">
        <v>2248</v>
      </c>
      <c r="O2660" s="33" t="s">
        <v>2241</v>
      </c>
      <c r="P2660" s="33" t="s">
        <v>6071</v>
      </c>
      <c r="Q2660" s="2" t="str">
        <f>VLOOKUP(P2660,'[1]Table E'!A:C,3,FALSE)</f>
        <v>Transportation activities</v>
      </c>
    </row>
    <row r="2661" spans="1:17" x14ac:dyDescent="0.25">
      <c r="A2661" s="33" t="str">
        <f t="shared" si="123"/>
        <v>5010004860</v>
      </c>
      <c r="B2661" s="33" t="s">
        <v>2438</v>
      </c>
      <c r="C2661" s="33" t="s">
        <v>1026</v>
      </c>
      <c r="D2661" s="9" t="str">
        <f t="shared" si="124"/>
        <v>501004860</v>
      </c>
      <c r="E2661" s="34">
        <v>50100</v>
      </c>
      <c r="F2661" s="34">
        <v>4860</v>
      </c>
      <c r="G2661" s="9" t="str">
        <f>VLOOKUP(B2661,'[1]Business Unit Lookup'!A:B,2,FALSE)</f>
        <v>VA Dept of Transportation</v>
      </c>
      <c r="H2661" s="33" t="str">
        <f>VLOOKUP(C2661,'[1]Fund Lookup'!B:C,2,FALSE)</f>
        <v>Recyclable Matl -NonGF-NonHE</v>
      </c>
      <c r="I2661" s="35" t="s">
        <v>2236</v>
      </c>
      <c r="J2661" s="33" t="str">
        <f>VLOOKUP(I2661,'[1]Table B'!A:B,2,FALSE)</f>
        <v>General</v>
      </c>
      <c r="K2661" s="9" t="str">
        <f t="shared" si="125"/>
        <v>100-General</v>
      </c>
      <c r="L2661" s="9" t="str">
        <f>IFERROR(VLOOKUP(A2661,'[1]VAC as of March 2024'!A:K,11,FALSE),"No")</f>
        <v>No</v>
      </c>
      <c r="M2661" s="9" t="s">
        <v>2240</v>
      </c>
      <c r="O2661" s="33" t="s">
        <v>2</v>
      </c>
      <c r="P2661" s="33" t="s">
        <v>6099</v>
      </c>
      <c r="Q2661" s="2" t="str">
        <f>VLOOKUP(P2661,'[1]Table E'!A:C,3,FALSE)</f>
        <v>Transportation activities</v>
      </c>
    </row>
    <row r="2662" spans="1:17" x14ac:dyDescent="0.25">
      <c r="A2662" s="33" t="str">
        <f t="shared" si="123"/>
        <v>5010004880</v>
      </c>
      <c r="B2662" s="33" t="s">
        <v>2438</v>
      </c>
      <c r="C2662" s="33" t="s">
        <v>1029</v>
      </c>
      <c r="D2662" s="9" t="str">
        <f t="shared" si="124"/>
        <v>501004880</v>
      </c>
      <c r="E2662" s="34">
        <v>50100</v>
      </c>
      <c r="F2662" s="34">
        <v>4880</v>
      </c>
      <c r="G2662" s="9" t="str">
        <f>VLOOKUP(B2662,'[1]Business Unit Lookup'!A:B,2,FALSE)</f>
        <v>VA Dept of Transportation</v>
      </c>
      <c r="H2662" s="33" t="str">
        <f>VLOOKUP(C2662,'[1]Fund Lookup'!B:C,2,FALSE)</f>
        <v>Surp Supply/ Equip-NonGF-NonHE</v>
      </c>
      <c r="I2662" s="35" t="s">
        <v>2236</v>
      </c>
      <c r="J2662" s="33" t="str">
        <f>VLOOKUP(I2662,'[1]Table B'!A:B,2,FALSE)</f>
        <v>General</v>
      </c>
      <c r="K2662" s="9" t="str">
        <f t="shared" si="125"/>
        <v>100-General</v>
      </c>
      <c r="L2662" s="9" t="str">
        <f>IFERROR(VLOOKUP(A2662,'[1]VAC as of March 2024'!A:K,11,FALSE),"No")</f>
        <v>No</v>
      </c>
      <c r="M2662" s="9" t="s">
        <v>2240</v>
      </c>
      <c r="O2662" s="33" t="s">
        <v>2</v>
      </c>
      <c r="P2662" s="33" t="s">
        <v>6099</v>
      </c>
      <c r="Q2662" s="2" t="str">
        <f>VLOOKUP(P2662,'[1]Table E'!A:C,3,FALSE)</f>
        <v>Transportation activities</v>
      </c>
    </row>
    <row r="2663" spans="1:17" x14ac:dyDescent="0.25">
      <c r="A2663" s="33" t="str">
        <f t="shared" si="123"/>
        <v>5010007033</v>
      </c>
      <c r="B2663" s="33" t="s">
        <v>2438</v>
      </c>
      <c r="C2663" s="33" t="s">
        <v>1157</v>
      </c>
      <c r="D2663" s="9" t="str">
        <f t="shared" si="124"/>
        <v>501007033</v>
      </c>
      <c r="E2663" s="34">
        <v>50100</v>
      </c>
      <c r="F2663" s="34">
        <v>7033</v>
      </c>
      <c r="G2663" s="9" t="str">
        <f>VLOOKUP(B2663,'[1]Business Unit Lookup'!A:B,2,FALSE)</f>
        <v>VA Dept of Transportation</v>
      </c>
      <c r="H2663" s="33" t="str">
        <f>VLOOKUP(C2663,'[1]Fund Lookup'!B:C,2,FALSE)</f>
        <v>Misc VDOT Trust Fund</v>
      </c>
      <c r="I2663" s="35" t="s">
        <v>2236</v>
      </c>
      <c r="J2663" s="33" t="str">
        <f>VLOOKUP(I2663,'[1]Table B'!A:B,2,FALSE)</f>
        <v>General</v>
      </c>
      <c r="K2663" s="9" t="str">
        <f t="shared" si="125"/>
        <v>100-General</v>
      </c>
      <c r="L2663" s="9" t="str">
        <f>IFERROR(VLOOKUP(A2663,'[1]VAC as of March 2024'!A:K,11,FALSE),"No")</f>
        <v>Yes</v>
      </c>
      <c r="M2663" s="9" t="s">
        <v>2240</v>
      </c>
      <c r="N2663" s="9" t="s">
        <v>6077</v>
      </c>
      <c r="O2663" s="33" t="s">
        <v>2</v>
      </c>
      <c r="P2663" s="33" t="s">
        <v>6096</v>
      </c>
      <c r="Q2663" s="2" t="str">
        <f>VLOOKUP(P2663,'[1]Table E'!A:C,3,FALSE)</f>
        <v>Educational and Training programs</v>
      </c>
    </row>
    <row r="2664" spans="1:17" x14ac:dyDescent="0.25">
      <c r="A2664" s="33" t="str">
        <f t="shared" si="123"/>
        <v>5010007190</v>
      </c>
      <c r="B2664" s="33" t="s">
        <v>2438</v>
      </c>
      <c r="C2664" s="33" t="s">
        <v>1276</v>
      </c>
      <c r="D2664" s="9" t="str">
        <f t="shared" si="124"/>
        <v>501007190</v>
      </c>
      <c r="E2664" s="34">
        <v>50100</v>
      </c>
      <c r="F2664" s="34">
        <v>7190</v>
      </c>
      <c r="G2664" s="9" t="str">
        <f>VLOOKUP(B2664,'[1]Business Unit Lookup'!A:B,2,FALSE)</f>
        <v>VA Dept of Transportation</v>
      </c>
      <c r="H2664" s="33" t="str">
        <f>VLOOKUP(C2664,'[1]Fund Lookup'!B:C,2,FALSE)</f>
        <v>Cwlth Trans Cap Proj Bd Act-07</v>
      </c>
      <c r="I2664" s="35" t="s">
        <v>2255</v>
      </c>
      <c r="J2664" s="33" t="str">
        <f>VLOOKUP(I2664,'[1]Table B'!A:B,2,FALSE)</f>
        <v>Special Revenue-Highways</v>
      </c>
      <c r="K2664" s="9" t="str">
        <f t="shared" si="125"/>
        <v>110-Special Revenue-Highways</v>
      </c>
      <c r="L2664" s="9" t="str">
        <f>IFERROR(VLOOKUP(A2664,'[1]VAC as of March 2024'!A:K,11,FALSE),"No")</f>
        <v>No</v>
      </c>
      <c r="M2664" s="9" t="s">
        <v>2248</v>
      </c>
      <c r="O2664" s="33" t="s">
        <v>2241</v>
      </c>
      <c r="P2664" s="33" t="s">
        <v>6071</v>
      </c>
      <c r="Q2664" s="2" t="str">
        <f>VLOOKUP(P2664,'[1]Table E'!A:C,3,FALSE)</f>
        <v>Transportation activities</v>
      </c>
    </row>
    <row r="2665" spans="1:17" x14ac:dyDescent="0.25">
      <c r="A2665" s="33" t="str">
        <f t="shared" si="123"/>
        <v>5010007191</v>
      </c>
      <c r="B2665" s="33" t="s">
        <v>2438</v>
      </c>
      <c r="C2665" s="33" t="s">
        <v>1279</v>
      </c>
      <c r="D2665" s="9" t="str">
        <f t="shared" si="124"/>
        <v>501007191</v>
      </c>
      <c r="E2665" s="34">
        <v>50100</v>
      </c>
      <c r="F2665" s="34">
        <v>7191</v>
      </c>
      <c r="G2665" s="9" t="str">
        <f>VLOOKUP(B2665,'[1]Business Unit Lookup'!A:B,2,FALSE)</f>
        <v>VA Dept of Transportation</v>
      </c>
      <c r="H2665" s="33" t="str">
        <f>VLOOKUP(C2665,'[1]Fund Lookup'!B:C,2,FALSE)</f>
        <v>Cap Proj Rev Bds Constn</v>
      </c>
      <c r="I2665" s="35" t="s">
        <v>2255</v>
      </c>
      <c r="J2665" s="33" t="str">
        <f>VLOOKUP(I2665,'[1]Table B'!A:B,2,FALSE)</f>
        <v>Special Revenue-Highways</v>
      </c>
      <c r="K2665" s="9" t="str">
        <f t="shared" si="125"/>
        <v>110-Special Revenue-Highways</v>
      </c>
      <c r="L2665" s="9" t="str">
        <f>IFERROR(VLOOKUP(A2665,'[1]VAC as of March 2024'!A:K,11,FALSE),"No")</f>
        <v>No</v>
      </c>
      <c r="M2665" s="9" t="s">
        <v>2248</v>
      </c>
      <c r="O2665" s="33" t="s">
        <v>2241</v>
      </c>
      <c r="P2665" s="33" t="s">
        <v>6071</v>
      </c>
      <c r="Q2665" s="2" t="str">
        <f>VLOOKUP(P2665,'[1]Table E'!A:C,3,FALSE)</f>
        <v>Transportation activities</v>
      </c>
    </row>
    <row r="2666" spans="1:17" x14ac:dyDescent="0.25">
      <c r="A2666" s="33" t="str">
        <f t="shared" si="123"/>
        <v>5010007194</v>
      </c>
      <c r="B2666" s="33" t="s">
        <v>2438</v>
      </c>
      <c r="C2666" s="33" t="s">
        <v>1282</v>
      </c>
      <c r="D2666" s="9" t="str">
        <f t="shared" si="124"/>
        <v>501007194</v>
      </c>
      <c r="E2666" s="34">
        <v>50100</v>
      </c>
      <c r="F2666" s="34">
        <v>7194</v>
      </c>
      <c r="G2666" s="9" t="str">
        <f>VLOOKUP(B2666,'[1]Business Unit Lookup'!A:B,2,FALSE)</f>
        <v>VA Dept of Transportation</v>
      </c>
      <c r="H2666" s="33" t="str">
        <f>VLOOKUP(C2666,'[1]Fund Lookup'!B:C,2,FALSE)</f>
        <v>Cap Proj Rev Bnds P&amp;I</v>
      </c>
      <c r="I2666" s="35" t="s">
        <v>2308</v>
      </c>
      <c r="J2666" s="33" t="str">
        <f>VLOOKUP(I2666,'[1]Table B'!A:B,2,FALSE)</f>
        <v>Debt Service</v>
      </c>
      <c r="K2666" s="9" t="str">
        <f t="shared" si="125"/>
        <v>150-Debt Service</v>
      </c>
      <c r="L2666" s="9" t="str">
        <f>IFERROR(VLOOKUP(A2666,'[1]VAC as of March 2024'!A:K,11,FALSE),"No")</f>
        <v>No</v>
      </c>
      <c r="M2666" s="9" t="s">
        <v>2248</v>
      </c>
      <c r="O2666" s="33" t="s">
        <v>2248</v>
      </c>
      <c r="P2666" s="33" t="s">
        <v>6102</v>
      </c>
      <c r="Q2666" s="2" t="str">
        <f>VLOOKUP(P2666,'[1]Table E'!A:C,3,FALSE)</f>
        <v>Debt Service</v>
      </c>
    </row>
    <row r="2667" spans="1:17" x14ac:dyDescent="0.25">
      <c r="A2667" s="33" t="str">
        <f t="shared" si="123"/>
        <v>5010007195</v>
      </c>
      <c r="B2667" s="33" t="s">
        <v>2438</v>
      </c>
      <c r="C2667" s="33" t="s">
        <v>1284</v>
      </c>
      <c r="D2667" s="9" t="str">
        <f t="shared" si="124"/>
        <v>501007195</v>
      </c>
      <c r="E2667" s="34">
        <v>50100</v>
      </c>
      <c r="F2667" s="34">
        <v>7195</v>
      </c>
      <c r="G2667" s="9" t="str">
        <f>VLOOKUP(B2667,'[1]Business Unit Lookup'!A:B,2,FALSE)</f>
        <v>VA Dept of Transportation</v>
      </c>
      <c r="H2667" s="33" t="str">
        <f>VLOOKUP(C2667,'[1]Fund Lookup'!B:C,2,FALSE)</f>
        <v>CPR Revenue Stabilization Fund</v>
      </c>
      <c r="I2667" s="35" t="s">
        <v>2255</v>
      </c>
      <c r="J2667" s="33" t="str">
        <f>VLOOKUP(I2667,'[1]Table B'!A:B,2,FALSE)</f>
        <v>Special Revenue-Highways</v>
      </c>
      <c r="K2667" s="9" t="str">
        <f t="shared" si="125"/>
        <v>110-Special Revenue-Highways</v>
      </c>
      <c r="L2667" s="9" t="str">
        <f>IFERROR(VLOOKUP(A2667,'[1]VAC as of March 2024'!A:K,11,FALSE),"No")</f>
        <v>No</v>
      </c>
      <c r="M2667" s="9" t="s">
        <v>2248</v>
      </c>
      <c r="O2667" s="33" t="s">
        <v>2241</v>
      </c>
      <c r="P2667" s="33" t="s">
        <v>6071</v>
      </c>
      <c r="Q2667" s="2" t="str">
        <f>VLOOKUP(P2667,'[1]Table E'!A:C,3,FALSE)</f>
        <v>Transportation activities</v>
      </c>
    </row>
    <row r="2668" spans="1:17" x14ac:dyDescent="0.25">
      <c r="A2668" s="33" t="str">
        <f t="shared" si="123"/>
        <v>5010007200</v>
      </c>
      <c r="B2668" s="33" t="s">
        <v>2438</v>
      </c>
      <c r="C2668" s="33" t="s">
        <v>1287</v>
      </c>
      <c r="D2668" s="9" t="str">
        <f t="shared" si="124"/>
        <v>501007200</v>
      </c>
      <c r="E2668" s="34">
        <v>50100</v>
      </c>
      <c r="F2668" s="34">
        <v>7200</v>
      </c>
      <c r="G2668" s="9" t="str">
        <f>VLOOKUP(B2668,'[1]Business Unit Lookup'!A:B,2,FALSE)</f>
        <v>VA Dept of Transportation</v>
      </c>
      <c r="H2668" s="33" t="str">
        <f>VLOOKUP(C2668,'[1]Fund Lookup'!B:C,2,FALSE)</f>
        <v>Fed Grant Anticpatn Note Fund</v>
      </c>
      <c r="I2668" s="35" t="s">
        <v>2255</v>
      </c>
      <c r="J2668" s="33" t="str">
        <f>VLOOKUP(I2668,'[1]Table B'!A:B,2,FALSE)</f>
        <v>Special Revenue-Highways</v>
      </c>
      <c r="K2668" s="9" t="str">
        <f t="shared" si="125"/>
        <v>110-Special Revenue-Highways</v>
      </c>
      <c r="L2668" s="9" t="str">
        <f>IFERROR(VLOOKUP(A2668,'[1]VAC as of March 2024'!A:K,11,FALSE),"No")</f>
        <v>No</v>
      </c>
      <c r="M2668" s="9" t="s">
        <v>2248</v>
      </c>
      <c r="O2668" s="33" t="s">
        <v>2248</v>
      </c>
      <c r="P2668" s="33" t="s">
        <v>6150</v>
      </c>
      <c r="Q2668" s="2" t="str">
        <f>VLOOKUP(P2668,'[1]Table E'!A:C,3,FALSE)</f>
        <v>Transportation activities</v>
      </c>
    </row>
    <row r="2669" spans="1:17" x14ac:dyDescent="0.25">
      <c r="A2669" s="33" t="str">
        <f t="shared" si="123"/>
        <v>5010007201</v>
      </c>
      <c r="B2669" s="33" t="s">
        <v>2438</v>
      </c>
      <c r="C2669" s="33" t="s">
        <v>1290</v>
      </c>
      <c r="D2669" s="9" t="str">
        <f t="shared" si="124"/>
        <v>501007201</v>
      </c>
      <c r="E2669" s="34">
        <v>50100</v>
      </c>
      <c r="F2669" s="34">
        <v>7201</v>
      </c>
      <c r="G2669" s="9" t="str">
        <f>VLOOKUP(B2669,'[1]Business Unit Lookup'!A:B,2,FALSE)</f>
        <v>VA Dept of Transportation</v>
      </c>
      <c r="H2669" s="33" t="str">
        <f>VLOOKUP(C2669,'[1]Fund Lookup'!B:C,2,FALSE)</f>
        <v>GARVEE - Construction Fund</v>
      </c>
      <c r="I2669" s="35" t="s">
        <v>2255</v>
      </c>
      <c r="J2669" s="33" t="str">
        <f>VLOOKUP(I2669,'[1]Table B'!A:B,2,FALSE)</f>
        <v>Special Revenue-Highways</v>
      </c>
      <c r="K2669" s="9" t="str">
        <f t="shared" si="125"/>
        <v>110-Special Revenue-Highways</v>
      </c>
      <c r="L2669" s="9" t="str">
        <f>IFERROR(VLOOKUP(A2669,'[1]VAC as of March 2024'!A:K,11,FALSE),"No")</f>
        <v>No</v>
      </c>
      <c r="M2669" s="9" t="s">
        <v>2248</v>
      </c>
      <c r="O2669" s="33" t="s">
        <v>2248</v>
      </c>
      <c r="P2669" s="33" t="s">
        <v>6150</v>
      </c>
      <c r="Q2669" s="2" t="str">
        <f>VLOOKUP(P2669,'[1]Table E'!A:C,3,FALSE)</f>
        <v>Transportation activities</v>
      </c>
    </row>
    <row r="2670" spans="1:17" x14ac:dyDescent="0.25">
      <c r="A2670" s="33" t="str">
        <f t="shared" si="123"/>
        <v>5010007204</v>
      </c>
      <c r="B2670" s="33" t="s">
        <v>2438</v>
      </c>
      <c r="C2670" s="33" t="s">
        <v>1292</v>
      </c>
      <c r="D2670" s="9" t="str">
        <f t="shared" si="124"/>
        <v>501007204</v>
      </c>
      <c r="E2670" s="34">
        <v>50100</v>
      </c>
      <c r="F2670" s="34">
        <v>7204</v>
      </c>
      <c r="G2670" s="9" t="str">
        <f>VLOOKUP(B2670,'[1]Business Unit Lookup'!A:B,2,FALSE)</f>
        <v>VA Dept of Transportation</v>
      </c>
      <c r="H2670" s="33" t="str">
        <f>VLOOKUP(C2670,'[1]Fund Lookup'!B:C,2,FALSE)</f>
        <v>GARVEE - Interest &amp; Principal</v>
      </c>
      <c r="I2670" s="35" t="s">
        <v>2308</v>
      </c>
      <c r="J2670" s="33" t="str">
        <f>VLOOKUP(I2670,'[1]Table B'!A:B,2,FALSE)</f>
        <v>Debt Service</v>
      </c>
      <c r="K2670" s="9" t="str">
        <f t="shared" si="125"/>
        <v>150-Debt Service</v>
      </c>
      <c r="L2670" s="9" t="str">
        <f>IFERROR(VLOOKUP(A2670,'[1]VAC as of March 2024'!A:K,11,FALSE),"No")</f>
        <v>No</v>
      </c>
      <c r="M2670" s="9" t="s">
        <v>2248</v>
      </c>
      <c r="O2670" s="33" t="s">
        <v>2248</v>
      </c>
      <c r="P2670" s="33" t="s">
        <v>6102</v>
      </c>
      <c r="Q2670" s="2" t="str">
        <f>VLOOKUP(P2670,'[1]Table E'!A:C,3,FALSE)</f>
        <v>Debt Service</v>
      </c>
    </row>
    <row r="2671" spans="1:17" x14ac:dyDescent="0.25">
      <c r="A2671" s="33" t="str">
        <f t="shared" si="123"/>
        <v>5010007580</v>
      </c>
      <c r="B2671" s="33" t="s">
        <v>2438</v>
      </c>
      <c r="C2671" s="33" t="s">
        <v>1489</v>
      </c>
      <c r="D2671" s="9" t="str">
        <f t="shared" si="124"/>
        <v>501007580</v>
      </c>
      <c r="E2671" s="34">
        <v>50100</v>
      </c>
      <c r="F2671" s="34">
        <v>7580</v>
      </c>
      <c r="G2671" s="9" t="str">
        <f>VLOOKUP(B2671,'[1]Business Unit Lookup'!A:B,2,FALSE)</f>
        <v>VA Dept of Transportation</v>
      </c>
      <c r="H2671" s="33" t="str">
        <f>VLOOKUP(C2671,'[1]Fund Lookup'!B:C,2,FALSE)</f>
        <v>Rt 58 Corridor Development Pgm</v>
      </c>
      <c r="I2671" s="35" t="s">
        <v>2255</v>
      </c>
      <c r="J2671" s="33" t="str">
        <f>VLOOKUP(I2671,'[1]Table B'!A:B,2,FALSE)</f>
        <v>Special Revenue-Highways</v>
      </c>
      <c r="K2671" s="9" t="str">
        <f t="shared" si="125"/>
        <v>110-Special Revenue-Highways</v>
      </c>
      <c r="L2671" s="9" t="str">
        <f>IFERROR(VLOOKUP(A2671,'[1]VAC as of March 2024'!A:K,11,FALSE),"No")</f>
        <v>No</v>
      </c>
      <c r="M2671" s="9" t="s">
        <v>2248</v>
      </c>
      <c r="O2671" s="33" t="s">
        <v>2241</v>
      </c>
      <c r="P2671" s="33" t="s">
        <v>6071</v>
      </c>
      <c r="Q2671" s="2" t="str">
        <f>VLOOKUP(P2671,'[1]Table E'!A:C,3,FALSE)</f>
        <v>Transportation activities</v>
      </c>
    </row>
    <row r="2672" spans="1:17" x14ac:dyDescent="0.25">
      <c r="A2672" s="33" t="str">
        <f t="shared" si="123"/>
        <v>5010007581</v>
      </c>
      <c r="B2672" s="33" t="s">
        <v>2438</v>
      </c>
      <c r="C2672" s="33" t="s">
        <v>1492</v>
      </c>
      <c r="D2672" s="9" t="str">
        <f t="shared" si="124"/>
        <v>501007581</v>
      </c>
      <c r="E2672" s="34">
        <v>50100</v>
      </c>
      <c r="F2672" s="34">
        <v>7581</v>
      </c>
      <c r="G2672" s="9" t="str">
        <f>VLOOKUP(B2672,'[1]Business Unit Lookup'!A:B,2,FALSE)</f>
        <v>VA Dept of Transportation</v>
      </c>
      <c r="H2672" s="33" t="str">
        <f>VLOOKUP(C2672,'[1]Fund Lookup'!B:C,2,FALSE)</f>
        <v>Rt 58 - Construction Fund</v>
      </c>
      <c r="I2672" s="35" t="s">
        <v>2255</v>
      </c>
      <c r="J2672" s="33" t="str">
        <f>VLOOKUP(I2672,'[1]Table B'!A:B,2,FALSE)</f>
        <v>Special Revenue-Highways</v>
      </c>
      <c r="K2672" s="9" t="str">
        <f t="shared" si="125"/>
        <v>110-Special Revenue-Highways</v>
      </c>
      <c r="L2672" s="9" t="str">
        <f>IFERROR(VLOOKUP(A2672,'[1]VAC as of March 2024'!A:K,11,FALSE),"No")</f>
        <v>No</v>
      </c>
      <c r="M2672" s="9" t="s">
        <v>2248</v>
      </c>
      <c r="O2672" s="33" t="s">
        <v>2241</v>
      </c>
      <c r="P2672" s="33" t="s">
        <v>6071</v>
      </c>
      <c r="Q2672" s="2" t="str">
        <f>VLOOKUP(P2672,'[1]Table E'!A:C,3,FALSE)</f>
        <v>Transportation activities</v>
      </c>
    </row>
    <row r="2673" spans="1:17" x14ac:dyDescent="0.25">
      <c r="A2673" s="33" t="str">
        <f t="shared" si="123"/>
        <v>5010007584</v>
      </c>
      <c r="B2673" s="33" t="s">
        <v>2438</v>
      </c>
      <c r="C2673" s="33" t="s">
        <v>1495</v>
      </c>
      <c r="D2673" s="9" t="str">
        <f t="shared" si="124"/>
        <v>501007584</v>
      </c>
      <c r="E2673" s="34">
        <v>50100</v>
      </c>
      <c r="F2673" s="34">
        <v>7584</v>
      </c>
      <c r="G2673" s="9" t="str">
        <f>VLOOKUP(B2673,'[1]Business Unit Lookup'!A:B,2,FALSE)</f>
        <v>VA Dept of Transportation</v>
      </c>
      <c r="H2673" s="33" t="str">
        <f>VLOOKUP(C2673,'[1]Fund Lookup'!B:C,2,FALSE)</f>
        <v>Rt 58 - Interest &amp; Principal</v>
      </c>
      <c r="I2673" s="35" t="s">
        <v>2308</v>
      </c>
      <c r="J2673" s="33" t="str">
        <f>VLOOKUP(I2673,'[1]Table B'!A:B,2,FALSE)</f>
        <v>Debt Service</v>
      </c>
      <c r="K2673" s="9" t="str">
        <f t="shared" si="125"/>
        <v>150-Debt Service</v>
      </c>
      <c r="L2673" s="9" t="str">
        <f>IFERROR(VLOOKUP(A2673,'[1]VAC as of March 2024'!A:K,11,FALSE),"No")</f>
        <v>No</v>
      </c>
      <c r="M2673" s="9" t="s">
        <v>2248</v>
      </c>
      <c r="O2673" s="33" t="s">
        <v>2248</v>
      </c>
      <c r="P2673" s="33" t="s">
        <v>6102</v>
      </c>
      <c r="Q2673" s="2" t="str">
        <f>VLOOKUP(P2673,'[1]Table E'!A:C,3,FALSE)</f>
        <v>Debt Service</v>
      </c>
    </row>
    <row r="2674" spans="1:17" x14ac:dyDescent="0.25">
      <c r="A2674" s="33" t="str">
        <f t="shared" si="123"/>
        <v>5010007600</v>
      </c>
      <c r="B2674" s="33" t="s">
        <v>2438</v>
      </c>
      <c r="C2674" s="33" t="s">
        <v>1497</v>
      </c>
      <c r="D2674" s="9" t="str">
        <f t="shared" si="124"/>
        <v>501007600</v>
      </c>
      <c r="E2674" s="34">
        <v>50100</v>
      </c>
      <c r="F2674" s="34">
        <v>7600</v>
      </c>
      <c r="G2674" s="9" t="str">
        <f>VLOOKUP(B2674,'[1]Business Unit Lookup'!A:B,2,FALSE)</f>
        <v>VA Dept of Transportation</v>
      </c>
      <c r="H2674" s="33" t="str">
        <f>VLOOKUP(C2674,'[1]Fund Lookup'!B:C,2,FALSE)</f>
        <v>No Va Transportation Dist Fd</v>
      </c>
      <c r="I2674" s="35" t="s">
        <v>2255</v>
      </c>
      <c r="J2674" s="33" t="str">
        <f>VLOOKUP(I2674,'[1]Table B'!A:B,2,FALSE)</f>
        <v>Special Revenue-Highways</v>
      </c>
      <c r="K2674" s="9" t="str">
        <f t="shared" si="125"/>
        <v>110-Special Revenue-Highways</v>
      </c>
      <c r="L2674" s="9" t="str">
        <f>IFERROR(VLOOKUP(A2674,'[1]VAC as of March 2024'!A:K,11,FALSE),"No")</f>
        <v>No</v>
      </c>
      <c r="M2674" s="9" t="s">
        <v>2248</v>
      </c>
      <c r="O2674" s="33" t="s">
        <v>2241</v>
      </c>
      <c r="P2674" s="33" t="s">
        <v>6071</v>
      </c>
      <c r="Q2674" s="2" t="str">
        <f>VLOOKUP(P2674,'[1]Table E'!A:C,3,FALSE)</f>
        <v>Transportation activities</v>
      </c>
    </row>
    <row r="2675" spans="1:17" x14ac:dyDescent="0.25">
      <c r="A2675" s="33" t="str">
        <f t="shared" si="123"/>
        <v>5010007601</v>
      </c>
      <c r="B2675" s="33" t="s">
        <v>2438</v>
      </c>
      <c r="C2675" s="33" t="s">
        <v>1500</v>
      </c>
      <c r="D2675" s="9" t="str">
        <f t="shared" si="124"/>
        <v>501007601</v>
      </c>
      <c r="E2675" s="34">
        <v>50100</v>
      </c>
      <c r="F2675" s="34">
        <v>7601</v>
      </c>
      <c r="G2675" s="9" t="str">
        <f>VLOOKUP(B2675,'[1]Business Unit Lookup'!A:B,2,FALSE)</f>
        <v>VA Dept of Transportation</v>
      </c>
      <c r="H2675" s="33" t="str">
        <f>VLOOKUP(C2675,'[1]Fund Lookup'!B:C,2,FALSE)</f>
        <v>NVTD - Construction Fund</v>
      </c>
      <c r="I2675" s="35" t="s">
        <v>2255</v>
      </c>
      <c r="J2675" s="33" t="str">
        <f>VLOOKUP(I2675,'[1]Table B'!A:B,2,FALSE)</f>
        <v>Special Revenue-Highways</v>
      </c>
      <c r="K2675" s="9" t="str">
        <f t="shared" si="125"/>
        <v>110-Special Revenue-Highways</v>
      </c>
      <c r="L2675" s="9" t="str">
        <f>IFERROR(VLOOKUP(A2675,'[1]VAC as of March 2024'!A:K,11,FALSE),"No")</f>
        <v>No</v>
      </c>
      <c r="M2675" s="9" t="s">
        <v>2248</v>
      </c>
      <c r="O2675" s="33" t="s">
        <v>2241</v>
      </c>
      <c r="P2675" s="33" t="s">
        <v>6071</v>
      </c>
      <c r="Q2675" s="2" t="str">
        <f>VLOOKUP(P2675,'[1]Table E'!A:C,3,FALSE)</f>
        <v>Transportation activities</v>
      </c>
    </row>
    <row r="2676" spans="1:17" x14ac:dyDescent="0.25">
      <c r="A2676" s="33" t="str">
        <f t="shared" si="123"/>
        <v>5010007604</v>
      </c>
      <c r="B2676" s="33" t="s">
        <v>2438</v>
      </c>
      <c r="C2676" s="33" t="s">
        <v>1502</v>
      </c>
      <c r="D2676" s="9" t="str">
        <f t="shared" si="124"/>
        <v>501007604</v>
      </c>
      <c r="E2676" s="34">
        <v>50100</v>
      </c>
      <c r="F2676" s="34">
        <v>7604</v>
      </c>
      <c r="G2676" s="9" t="str">
        <f>VLOOKUP(B2676,'[1]Business Unit Lookup'!A:B,2,FALSE)</f>
        <v>VA Dept of Transportation</v>
      </c>
      <c r="H2676" s="33" t="str">
        <f>VLOOKUP(C2676,'[1]Fund Lookup'!B:C,2,FALSE)</f>
        <v>NVTD - Interest &amp; Principal</v>
      </c>
      <c r="I2676" s="35" t="s">
        <v>2308</v>
      </c>
      <c r="J2676" s="33" t="str">
        <f>VLOOKUP(I2676,'[1]Table B'!A:B,2,FALSE)</f>
        <v>Debt Service</v>
      </c>
      <c r="K2676" s="9" t="str">
        <f t="shared" si="125"/>
        <v>150-Debt Service</v>
      </c>
      <c r="L2676" s="9" t="str">
        <f>IFERROR(VLOOKUP(A2676,'[1]VAC as of March 2024'!A:K,11,FALSE),"No")</f>
        <v>No</v>
      </c>
      <c r="M2676" s="9" t="s">
        <v>2248</v>
      </c>
      <c r="O2676" s="33" t="s">
        <v>2248</v>
      </c>
      <c r="P2676" s="33" t="s">
        <v>6102</v>
      </c>
      <c r="Q2676" s="2" t="str">
        <f>VLOOKUP(P2676,'[1]Table E'!A:C,3,FALSE)</f>
        <v>Debt Service</v>
      </c>
    </row>
    <row r="2677" spans="1:17" x14ac:dyDescent="0.25">
      <c r="A2677" s="33" t="str">
        <f t="shared" si="123"/>
        <v>5010007610</v>
      </c>
      <c r="B2677" s="33" t="s">
        <v>2438</v>
      </c>
      <c r="C2677" s="33" t="s">
        <v>1504</v>
      </c>
      <c r="D2677" s="9" t="str">
        <f t="shared" si="124"/>
        <v>501007610</v>
      </c>
      <c r="E2677" s="34">
        <v>50100</v>
      </c>
      <c r="F2677" s="34">
        <v>7610</v>
      </c>
      <c r="G2677" s="9" t="str">
        <f>VLOOKUP(B2677,'[1]Business Unit Lookup'!A:B,2,FALSE)</f>
        <v>VA Dept of Transportation</v>
      </c>
      <c r="H2677" s="33" t="s">
        <v>1505</v>
      </c>
      <c r="I2677" s="35" t="s">
        <v>2255</v>
      </c>
      <c r="J2677" s="33" t="str">
        <f>VLOOKUP(I2677,'[1]Table B'!A:B,2,FALSE)</f>
        <v>Special Revenue-Highways</v>
      </c>
      <c r="K2677" s="9" t="str">
        <f t="shared" si="125"/>
        <v>110-Special Revenue-Highways</v>
      </c>
      <c r="L2677" s="9" t="str">
        <f>IFERROR(VLOOKUP(A2677,'[1]VAC as of March 2024'!A:K,11,FALSE),"No")</f>
        <v>No</v>
      </c>
      <c r="M2677" s="9" t="s">
        <v>2248</v>
      </c>
      <c r="O2677" s="33" t="s">
        <v>2241</v>
      </c>
      <c r="P2677" s="33" t="s">
        <v>6071</v>
      </c>
      <c r="Q2677" s="2" t="str">
        <f>VLOOKUP(P2677,'[1]Table E'!A:C,3,FALSE)</f>
        <v>Transportation activities</v>
      </c>
    </row>
    <row r="2678" spans="1:17" x14ac:dyDescent="0.25">
      <c r="A2678" s="33" t="str">
        <f t="shared" si="123"/>
        <v>5010007611</v>
      </c>
      <c r="B2678" s="33" t="s">
        <v>2438</v>
      </c>
      <c r="C2678" s="33" t="s">
        <v>1507</v>
      </c>
      <c r="D2678" s="9" t="str">
        <f t="shared" si="124"/>
        <v>501007611</v>
      </c>
      <c r="E2678" s="34">
        <v>50100</v>
      </c>
      <c r="F2678" s="34">
        <v>7611</v>
      </c>
      <c r="G2678" s="9" t="str">
        <f>VLOOKUP(B2678,'[1]Business Unit Lookup'!A:B,2,FALSE)</f>
        <v>VA Dept of Transportation</v>
      </c>
      <c r="H2678" s="33" t="s">
        <v>1508</v>
      </c>
      <c r="I2678" s="35" t="s">
        <v>2270</v>
      </c>
      <c r="J2678" s="33" t="str">
        <f>VLOOKUP(I2678,'[1]Table B'!A:B,2,FALSE)</f>
        <v>No Year-End Balance</v>
      </c>
      <c r="K2678" s="9" t="str">
        <f t="shared" si="125"/>
        <v>660-No Year-End Balance</v>
      </c>
      <c r="L2678" s="9" t="str">
        <f>IFERROR(VLOOKUP(A2678,'[1]VAC as of March 2024'!A:K,11,FALSE),"No")</f>
        <v>No</v>
      </c>
      <c r="M2678" s="9" t="s">
        <v>4</v>
      </c>
      <c r="O2678" s="33"/>
      <c r="P2678" s="33"/>
      <c r="Q2678" s="2"/>
    </row>
    <row r="2679" spans="1:17" x14ac:dyDescent="0.25">
      <c r="A2679" s="33" t="str">
        <f t="shared" si="123"/>
        <v>5010007614</v>
      </c>
      <c r="B2679" s="33" t="s">
        <v>2438</v>
      </c>
      <c r="C2679" s="33" t="s">
        <v>1510</v>
      </c>
      <c r="D2679" s="9" t="str">
        <f t="shared" si="124"/>
        <v>501007614</v>
      </c>
      <c r="E2679" s="34">
        <v>50100</v>
      </c>
      <c r="F2679" s="34">
        <v>7614</v>
      </c>
      <c r="G2679" s="9" t="str">
        <f>VLOOKUP(B2679,'[1]Business Unit Lookup'!A:B,2,FALSE)</f>
        <v>VA Dept of Transportation</v>
      </c>
      <c r="H2679" s="33" t="s">
        <v>1511</v>
      </c>
      <c r="I2679" s="35" t="s">
        <v>2270</v>
      </c>
      <c r="J2679" s="33" t="str">
        <f>VLOOKUP(I2679,'[1]Table B'!A:B,2,FALSE)</f>
        <v>No Year-End Balance</v>
      </c>
      <c r="K2679" s="9" t="str">
        <f t="shared" si="125"/>
        <v>660-No Year-End Balance</v>
      </c>
      <c r="L2679" s="9" t="str">
        <f>IFERROR(VLOOKUP(A2679,'[1]VAC as of March 2024'!A:K,11,FALSE),"No")</f>
        <v>No</v>
      </c>
      <c r="M2679" s="9" t="s">
        <v>4</v>
      </c>
      <c r="O2679" s="33"/>
      <c r="P2679" s="33"/>
      <c r="Q2679" s="2"/>
    </row>
    <row r="2680" spans="1:17" x14ac:dyDescent="0.25">
      <c r="A2680" s="33" t="str">
        <f t="shared" si="123"/>
        <v>5010007750</v>
      </c>
      <c r="B2680" s="33" t="s">
        <v>2438</v>
      </c>
      <c r="C2680" s="33" t="s">
        <v>1527</v>
      </c>
      <c r="D2680" s="9" t="str">
        <f t="shared" si="124"/>
        <v>501007750</v>
      </c>
      <c r="E2680" s="34">
        <v>50100</v>
      </c>
      <c r="F2680" s="34">
        <v>7750</v>
      </c>
      <c r="G2680" s="9" t="str">
        <f>VLOOKUP(B2680,'[1]Business Unit Lookup'!A:B,2,FALSE)</f>
        <v>VA Dept of Transportation</v>
      </c>
      <c r="H2680" s="33" t="str">
        <f>VLOOKUP(C2680,'[1]Fund Lookup'!B:C,2,FALSE)</f>
        <v>Route 28 Fund</v>
      </c>
      <c r="I2680" s="35" t="s">
        <v>2255</v>
      </c>
      <c r="J2680" s="33" t="str">
        <f>VLOOKUP(I2680,'[1]Table B'!A:B,2,FALSE)</f>
        <v>Special Revenue-Highways</v>
      </c>
      <c r="K2680" s="9" t="str">
        <f t="shared" si="125"/>
        <v>110-Special Revenue-Highways</v>
      </c>
      <c r="L2680" s="9" t="str">
        <f>IFERROR(VLOOKUP(A2680,'[1]VAC as of March 2024'!A:K,11,FALSE),"No")</f>
        <v>No</v>
      </c>
      <c r="M2680" s="9" t="s">
        <v>2248</v>
      </c>
      <c r="O2680" s="33" t="s">
        <v>2241</v>
      </c>
      <c r="P2680" s="33" t="s">
        <v>6071</v>
      </c>
      <c r="Q2680" s="2" t="str">
        <f>VLOOKUP(P2680,'[1]Table E'!A:C,3,FALSE)</f>
        <v>Transportation activities</v>
      </c>
    </row>
    <row r="2681" spans="1:17" x14ac:dyDescent="0.25">
      <c r="A2681" s="33" t="str">
        <f t="shared" si="123"/>
        <v>5010007751</v>
      </c>
      <c r="B2681" s="33" t="s">
        <v>2438</v>
      </c>
      <c r="C2681" s="33" t="s">
        <v>1530</v>
      </c>
      <c r="D2681" s="9" t="str">
        <f t="shared" si="124"/>
        <v>501007751</v>
      </c>
      <c r="E2681" s="34">
        <v>50100</v>
      </c>
      <c r="F2681" s="34">
        <v>7751</v>
      </c>
      <c r="G2681" s="9" t="str">
        <f>VLOOKUP(B2681,'[1]Business Unit Lookup'!A:B,2,FALSE)</f>
        <v>VA Dept of Transportation</v>
      </c>
      <c r="H2681" s="33" t="str">
        <f>VLOOKUP(C2681,'[1]Fund Lookup'!B:C,2,FALSE)</f>
        <v>Rt 28 - Construction Fund</v>
      </c>
      <c r="I2681" s="35" t="s">
        <v>2255</v>
      </c>
      <c r="J2681" s="33" t="str">
        <f>VLOOKUP(I2681,'[1]Table B'!A:B,2,FALSE)</f>
        <v>Special Revenue-Highways</v>
      </c>
      <c r="K2681" s="9" t="str">
        <f t="shared" si="125"/>
        <v>110-Special Revenue-Highways</v>
      </c>
      <c r="L2681" s="9" t="str">
        <f>IFERROR(VLOOKUP(A2681,'[1]VAC as of March 2024'!A:K,11,FALSE),"No")</f>
        <v>No</v>
      </c>
      <c r="M2681" s="9" t="s">
        <v>2248</v>
      </c>
      <c r="O2681" s="33" t="s">
        <v>2241</v>
      </c>
      <c r="P2681" s="33" t="s">
        <v>6071</v>
      </c>
      <c r="Q2681" s="2" t="str">
        <f>VLOOKUP(P2681,'[1]Table E'!A:C,3,FALSE)</f>
        <v>Transportation activities</v>
      </c>
    </row>
    <row r="2682" spans="1:17" x14ac:dyDescent="0.25">
      <c r="A2682" s="33" t="str">
        <f t="shared" si="123"/>
        <v>5010007754</v>
      </c>
      <c r="B2682" s="33" t="s">
        <v>2438</v>
      </c>
      <c r="C2682" s="33" t="s">
        <v>1533</v>
      </c>
      <c r="D2682" s="9" t="str">
        <f t="shared" si="124"/>
        <v>501007754</v>
      </c>
      <c r="E2682" s="34">
        <v>50100</v>
      </c>
      <c r="F2682" s="34">
        <v>7754</v>
      </c>
      <c r="G2682" s="9" t="str">
        <f>VLOOKUP(B2682,'[1]Business Unit Lookup'!A:B,2,FALSE)</f>
        <v>VA Dept of Transportation</v>
      </c>
      <c r="H2682" s="33" t="str">
        <f>VLOOKUP(C2682,'[1]Fund Lookup'!B:C,2,FALSE)</f>
        <v>Rt 28 - Interest &amp; Principal</v>
      </c>
      <c r="I2682" s="35" t="s">
        <v>2308</v>
      </c>
      <c r="J2682" s="33" t="str">
        <f>VLOOKUP(I2682,'[1]Table B'!A:B,2,FALSE)</f>
        <v>Debt Service</v>
      </c>
      <c r="K2682" s="9" t="str">
        <f t="shared" si="125"/>
        <v>150-Debt Service</v>
      </c>
      <c r="L2682" s="9" t="str">
        <f>IFERROR(VLOOKUP(A2682,'[1]VAC as of March 2024'!A:K,11,FALSE),"No")</f>
        <v>No</v>
      </c>
      <c r="M2682" s="9" t="s">
        <v>2248</v>
      </c>
      <c r="O2682" s="33" t="s">
        <v>2248</v>
      </c>
      <c r="P2682" s="33" t="s">
        <v>6102</v>
      </c>
      <c r="Q2682" s="2" t="str">
        <f>VLOOKUP(P2682,'[1]Table E'!A:C,3,FALSE)</f>
        <v>Debt Service</v>
      </c>
    </row>
    <row r="2683" spans="1:17" x14ac:dyDescent="0.25">
      <c r="A2683" s="33" t="str">
        <f t="shared" si="123"/>
        <v>5010007820</v>
      </c>
      <c r="B2683" s="33" t="s">
        <v>2438</v>
      </c>
      <c r="C2683" s="33" t="s">
        <v>1549</v>
      </c>
      <c r="D2683" s="9" t="str">
        <f t="shared" si="124"/>
        <v>501007820</v>
      </c>
      <c r="E2683" s="34">
        <v>50100</v>
      </c>
      <c r="F2683" s="34">
        <v>7820</v>
      </c>
      <c r="G2683" s="9" t="str">
        <f>VLOOKUP(B2683,'[1]Business Unit Lookup'!A:B,2,FALSE)</f>
        <v>VA Dept of Transportation</v>
      </c>
      <c r="H2683" s="33" t="s">
        <v>1550</v>
      </c>
      <c r="I2683" s="35" t="s">
        <v>2270</v>
      </c>
      <c r="J2683" s="33" t="str">
        <f>VLOOKUP(I2683,'[1]Table B'!A:B,2,FALSE)</f>
        <v>No Year-End Balance</v>
      </c>
      <c r="K2683" s="9" t="str">
        <f t="shared" si="125"/>
        <v>660-No Year-End Balance</v>
      </c>
      <c r="L2683" s="9" t="str">
        <f>IFERROR(VLOOKUP(A2683,'[1]VAC as of March 2024'!A:K,11,FALSE),"No")</f>
        <v>No</v>
      </c>
      <c r="M2683" s="9" t="s">
        <v>4</v>
      </c>
      <c r="O2683" s="33"/>
      <c r="P2683" s="33"/>
      <c r="Q2683" s="2"/>
    </row>
    <row r="2684" spans="1:17" x14ac:dyDescent="0.25">
      <c r="A2684" s="33" t="str">
        <f t="shared" si="123"/>
        <v>5010007822</v>
      </c>
      <c r="B2684" s="33" t="s">
        <v>2438</v>
      </c>
      <c r="C2684" s="33" t="s">
        <v>1552</v>
      </c>
      <c r="D2684" s="9" t="str">
        <f t="shared" si="124"/>
        <v>501007822</v>
      </c>
      <c r="E2684" s="34">
        <v>50100</v>
      </c>
      <c r="F2684" s="34">
        <v>7822</v>
      </c>
      <c r="G2684" s="9" t="str">
        <f>VLOOKUP(B2684,'[1]Business Unit Lookup'!A:B,2,FALSE)</f>
        <v>VA Dept of Transportation</v>
      </c>
      <c r="H2684" s="33" t="s">
        <v>1553</v>
      </c>
      <c r="I2684" s="35" t="s">
        <v>2270</v>
      </c>
      <c r="J2684" s="33" t="str">
        <f>VLOOKUP(I2684,'[1]Table B'!A:B,2,FALSE)</f>
        <v>No Year-End Balance</v>
      </c>
      <c r="K2684" s="9" t="str">
        <f t="shared" si="125"/>
        <v>660-No Year-End Balance</v>
      </c>
      <c r="L2684" s="9" t="str">
        <f>IFERROR(VLOOKUP(A2684,'[1]VAC as of March 2024'!A:K,11,FALSE),"No")</f>
        <v>No</v>
      </c>
      <c r="M2684" s="9" t="s">
        <v>4</v>
      </c>
      <c r="O2684" s="33"/>
      <c r="P2684" s="33"/>
      <c r="Q2684" s="2"/>
    </row>
    <row r="2685" spans="1:17" x14ac:dyDescent="0.25">
      <c r="A2685" s="33" t="str">
        <f t="shared" si="123"/>
        <v>5010007823</v>
      </c>
      <c r="B2685" s="33" t="s">
        <v>2438</v>
      </c>
      <c r="C2685" s="33" t="s">
        <v>1555</v>
      </c>
      <c r="D2685" s="9" t="str">
        <f t="shared" si="124"/>
        <v>501007823</v>
      </c>
      <c r="E2685" s="34">
        <v>50100</v>
      </c>
      <c r="F2685" s="34">
        <v>7823</v>
      </c>
      <c r="G2685" s="9" t="str">
        <f>VLOOKUP(B2685,'[1]Business Unit Lookup'!A:B,2,FALSE)</f>
        <v>VA Dept of Transportation</v>
      </c>
      <c r="H2685" s="33" t="s">
        <v>1556</v>
      </c>
      <c r="I2685" s="35" t="s">
        <v>2270</v>
      </c>
      <c r="J2685" s="33" t="str">
        <f>VLOOKUP(I2685,'[1]Table B'!A:B,2,FALSE)</f>
        <v>No Year-End Balance</v>
      </c>
      <c r="K2685" s="9" t="str">
        <f t="shared" si="125"/>
        <v>660-No Year-End Balance</v>
      </c>
      <c r="L2685" s="9" t="str">
        <f>IFERROR(VLOOKUP(A2685,'[1]VAC as of March 2024'!A:K,11,FALSE),"No")</f>
        <v>No</v>
      </c>
      <c r="M2685" s="9" t="s">
        <v>4</v>
      </c>
      <c r="O2685" s="33"/>
      <c r="P2685" s="33"/>
      <c r="Q2685" s="2"/>
    </row>
    <row r="2686" spans="1:17" x14ac:dyDescent="0.25">
      <c r="A2686" s="33" t="str">
        <f t="shared" si="123"/>
        <v>5010007824</v>
      </c>
      <c r="B2686" s="33" t="s">
        <v>2438</v>
      </c>
      <c r="C2686" s="33" t="s">
        <v>1558</v>
      </c>
      <c r="D2686" s="9" t="str">
        <f t="shared" si="124"/>
        <v>501007824</v>
      </c>
      <c r="E2686" s="34">
        <v>50100</v>
      </c>
      <c r="F2686" s="34">
        <v>7824</v>
      </c>
      <c r="G2686" s="9" t="str">
        <f>VLOOKUP(B2686,'[1]Business Unit Lookup'!A:B,2,FALSE)</f>
        <v>VA Dept of Transportation</v>
      </c>
      <c r="H2686" s="33" t="s">
        <v>1559</v>
      </c>
      <c r="I2686" s="35" t="s">
        <v>2270</v>
      </c>
      <c r="J2686" s="33" t="str">
        <f>VLOOKUP(I2686,'[1]Table B'!A:B,2,FALSE)</f>
        <v>No Year-End Balance</v>
      </c>
      <c r="K2686" s="9" t="str">
        <f t="shared" si="125"/>
        <v>660-No Year-End Balance</v>
      </c>
      <c r="L2686" s="9" t="str">
        <f>IFERROR(VLOOKUP(A2686,'[1]VAC as of March 2024'!A:K,11,FALSE),"No")</f>
        <v>No</v>
      </c>
      <c r="M2686" s="9" t="s">
        <v>4</v>
      </c>
      <c r="O2686" s="33"/>
      <c r="P2686" s="33"/>
      <c r="Q2686" s="2"/>
    </row>
    <row r="2687" spans="1:17" x14ac:dyDescent="0.25">
      <c r="A2687" s="33" t="str">
        <f t="shared" si="123"/>
        <v>5010007861</v>
      </c>
      <c r="B2687" s="36" t="s">
        <v>2438</v>
      </c>
      <c r="C2687" s="36" t="s">
        <v>6151</v>
      </c>
      <c r="D2687" s="9" t="str">
        <f t="shared" si="124"/>
        <v>501007861</v>
      </c>
      <c r="E2687" s="37">
        <v>50100</v>
      </c>
      <c r="F2687" s="37">
        <v>7861</v>
      </c>
      <c r="G2687" s="9" t="str">
        <f>VLOOKUP(B2687,'[1]Business Unit Lookup'!A:B,2,FALSE)</f>
        <v>VA Dept of Transportation</v>
      </c>
      <c r="H2687" s="33" t="str">
        <f>VLOOKUP(C2687,'[1]Fund Lookup'!B:C,2,FALSE)</f>
        <v>I-81 - Bond Construction Fund</v>
      </c>
      <c r="I2687" s="35" t="s">
        <v>2255</v>
      </c>
      <c r="J2687" s="33" t="str">
        <f>VLOOKUP(I2687,'[1]Table B'!A:B,2,FALSE)</f>
        <v>Special Revenue-Highways</v>
      </c>
      <c r="K2687" s="9" t="str">
        <f t="shared" si="125"/>
        <v>110-Special Revenue-Highways</v>
      </c>
      <c r="L2687" s="9" t="str">
        <f>IFERROR(VLOOKUP(A2687,'[1]VAC as of March 2024'!A:K,11,FALSE),"No")</f>
        <v>No</v>
      </c>
      <c r="M2687" s="38" t="s">
        <v>2248</v>
      </c>
      <c r="O2687" s="36" t="s">
        <v>2241</v>
      </c>
      <c r="P2687" s="36" t="s">
        <v>6071</v>
      </c>
      <c r="Q2687" s="2" t="str">
        <f>VLOOKUP(P2687,'[1]Table E'!A:C,3,FALSE)</f>
        <v>Transportation activities</v>
      </c>
    </row>
    <row r="2688" spans="1:17" x14ac:dyDescent="0.25">
      <c r="A2688" s="33" t="str">
        <f t="shared" si="123"/>
        <v>5010007864</v>
      </c>
      <c r="B2688" s="36" t="s">
        <v>2438</v>
      </c>
      <c r="C2688" s="36" t="s">
        <v>6152</v>
      </c>
      <c r="D2688" s="9" t="str">
        <f t="shared" si="124"/>
        <v>501007864</v>
      </c>
      <c r="E2688" s="37">
        <v>50100</v>
      </c>
      <c r="F2688" s="37">
        <v>7864</v>
      </c>
      <c r="G2688" s="9" t="str">
        <f>VLOOKUP(B2688,'[1]Business Unit Lookup'!A:B,2,FALSE)</f>
        <v>VA Dept of Transportation</v>
      </c>
      <c r="H2688" s="33" t="str">
        <f>VLOOKUP(C2688,'[1]Fund Lookup'!B:C,2,FALSE)</f>
        <v>I-81 – Principal &amp; Interest</v>
      </c>
      <c r="I2688" s="35" t="s">
        <v>2308</v>
      </c>
      <c r="J2688" s="33" t="str">
        <f>VLOOKUP(I2688,'[1]Table B'!A:B,2,FALSE)</f>
        <v>Debt Service</v>
      </c>
      <c r="K2688" s="9" t="str">
        <f t="shared" si="125"/>
        <v>150-Debt Service</v>
      </c>
      <c r="L2688" s="9" t="str">
        <f>IFERROR(VLOOKUP(A2688,'[1]VAC as of March 2024'!A:K,11,FALSE),"No")</f>
        <v>No</v>
      </c>
      <c r="M2688" s="38" t="s">
        <v>2248</v>
      </c>
      <c r="O2688" s="36" t="s">
        <v>2248</v>
      </c>
      <c r="P2688" s="36" t="s">
        <v>6102</v>
      </c>
      <c r="Q2688" s="2" t="str">
        <f>VLOOKUP(P2688,'[1]Table E'!A:C,3,FALSE)</f>
        <v>Debt Service</v>
      </c>
    </row>
    <row r="2689" spans="1:17" x14ac:dyDescent="0.25">
      <c r="A2689" s="33" t="str">
        <f t="shared" si="123"/>
        <v>5010007940</v>
      </c>
      <c r="B2689" s="33" t="s">
        <v>2438</v>
      </c>
      <c r="C2689" s="33" t="s">
        <v>1570</v>
      </c>
      <c r="D2689" s="9" t="str">
        <f t="shared" si="124"/>
        <v>501007940</v>
      </c>
      <c r="E2689" s="34">
        <v>50100</v>
      </c>
      <c r="F2689" s="34">
        <v>7940</v>
      </c>
      <c r="G2689" s="9" t="str">
        <f>VLOOKUP(B2689,'[1]Business Unit Lookup'!A:B,2,FALSE)</f>
        <v>VA Dept of Transportation</v>
      </c>
      <c r="H2689" s="33" t="str">
        <f>VLOOKUP(C2689,'[1]Fund Lookup'!B:C,2,FALSE)</f>
        <v>Fed Hwy Reimbrs Anticpatn Note</v>
      </c>
      <c r="I2689" s="35" t="s">
        <v>2255</v>
      </c>
      <c r="J2689" s="33" t="str">
        <f>VLOOKUP(I2689,'[1]Table B'!A:B,2,FALSE)</f>
        <v>Special Revenue-Highways</v>
      </c>
      <c r="K2689" s="9" t="str">
        <f t="shared" si="125"/>
        <v>110-Special Revenue-Highways</v>
      </c>
      <c r="L2689" s="9" t="str">
        <f>IFERROR(VLOOKUP(A2689,'[1]VAC as of March 2024'!A:K,11,FALSE),"No")</f>
        <v>No</v>
      </c>
      <c r="M2689" s="9" t="s">
        <v>2248</v>
      </c>
      <c r="O2689" s="33" t="s">
        <v>2241</v>
      </c>
      <c r="P2689" s="33" t="s">
        <v>6071</v>
      </c>
      <c r="Q2689" s="2" t="str">
        <f>VLOOKUP(P2689,'[1]Table E'!A:C,3,FALSE)</f>
        <v>Transportation activities</v>
      </c>
    </row>
    <row r="2690" spans="1:17" x14ac:dyDescent="0.25">
      <c r="A2690" s="33" t="str">
        <f t="shared" ref="A2690:A2753" si="126">CONCATENATE(B2690,C2690)</f>
        <v>5010007941</v>
      </c>
      <c r="B2690" s="33" t="s">
        <v>2438</v>
      </c>
      <c r="C2690" s="33" t="s">
        <v>1573</v>
      </c>
      <c r="D2690" s="9" t="str">
        <f t="shared" ref="D2690:D2753" si="127">CONCATENATE(E2690,F2690)</f>
        <v>501007941</v>
      </c>
      <c r="E2690" s="34">
        <v>50100</v>
      </c>
      <c r="F2690" s="34">
        <v>7941</v>
      </c>
      <c r="G2690" s="9" t="str">
        <f>VLOOKUP(B2690,'[1]Business Unit Lookup'!A:B,2,FALSE)</f>
        <v>VA Dept of Transportation</v>
      </c>
      <c r="H2690" s="33" t="str">
        <f>VLOOKUP(C2690,'[1]Fund Lookup'!B:C,2,FALSE)</f>
        <v>Fed Hwy Reimb Anticip Notes</v>
      </c>
      <c r="I2690" s="35" t="s">
        <v>2255</v>
      </c>
      <c r="J2690" s="33" t="str">
        <f>VLOOKUP(I2690,'[1]Table B'!A:B,2,FALSE)</f>
        <v>Special Revenue-Highways</v>
      </c>
      <c r="K2690" s="9" t="str">
        <f t="shared" ref="K2690:K2753" si="128">CONCATENATE(I2690,"-",J2690)</f>
        <v>110-Special Revenue-Highways</v>
      </c>
      <c r="L2690" s="9" t="str">
        <f>IFERROR(VLOOKUP(A2690,'[1]VAC as of March 2024'!A:K,11,FALSE),"No")</f>
        <v>No</v>
      </c>
      <c r="M2690" s="9" t="s">
        <v>2248</v>
      </c>
      <c r="O2690" s="33" t="s">
        <v>2248</v>
      </c>
      <c r="P2690" s="33" t="s">
        <v>6150</v>
      </c>
      <c r="Q2690" s="2" t="str">
        <f>VLOOKUP(P2690,'[1]Table E'!A:C,3,FALSE)</f>
        <v>Transportation activities</v>
      </c>
    </row>
    <row r="2691" spans="1:17" x14ac:dyDescent="0.25">
      <c r="A2691" s="33" t="str">
        <f t="shared" si="126"/>
        <v>5010007944</v>
      </c>
      <c r="B2691" s="33" t="s">
        <v>2438</v>
      </c>
      <c r="C2691" s="33" t="s">
        <v>1576</v>
      </c>
      <c r="D2691" s="9" t="str">
        <f t="shared" si="127"/>
        <v>501007944</v>
      </c>
      <c r="E2691" s="34">
        <v>50100</v>
      </c>
      <c r="F2691" s="34">
        <v>7944</v>
      </c>
      <c r="G2691" s="9" t="str">
        <f>VLOOKUP(B2691,'[1]Business Unit Lookup'!A:B,2,FALSE)</f>
        <v>VA Dept of Transportation</v>
      </c>
      <c r="H2691" s="33" t="str">
        <f>VLOOKUP(C2691,'[1]Fund Lookup'!B:C,2,FALSE)</f>
        <v>FRAN - Debt Service Fund</v>
      </c>
      <c r="I2691" s="35" t="s">
        <v>2308</v>
      </c>
      <c r="J2691" s="33" t="str">
        <f>VLOOKUP(I2691,'[1]Table B'!A:B,2,FALSE)</f>
        <v>Debt Service</v>
      </c>
      <c r="K2691" s="9" t="str">
        <f t="shared" si="128"/>
        <v>150-Debt Service</v>
      </c>
      <c r="L2691" s="9" t="str">
        <f>IFERROR(VLOOKUP(A2691,'[1]VAC as of March 2024'!A:K,11,FALSE),"No")</f>
        <v>No</v>
      </c>
      <c r="M2691" s="9" t="s">
        <v>2248</v>
      </c>
      <c r="O2691" s="33" t="s">
        <v>2248</v>
      </c>
      <c r="P2691" s="33" t="s">
        <v>6102</v>
      </c>
      <c r="Q2691" s="2" t="str">
        <f>VLOOKUP(P2691,'[1]Table E'!A:C,3,FALSE)</f>
        <v>Debt Service</v>
      </c>
    </row>
    <row r="2692" spans="1:17" x14ac:dyDescent="0.25">
      <c r="A2692" s="33" t="str">
        <f t="shared" si="126"/>
        <v>5010008062</v>
      </c>
      <c r="B2692" s="33" t="s">
        <v>2438</v>
      </c>
      <c r="C2692" s="33" t="s">
        <v>1596</v>
      </c>
      <c r="D2692" s="9" t="str">
        <f t="shared" si="127"/>
        <v>501008062</v>
      </c>
      <c r="E2692" s="34">
        <v>50100</v>
      </c>
      <c r="F2692" s="34">
        <v>8062</v>
      </c>
      <c r="G2692" s="9" t="str">
        <f>VLOOKUP(B2692,'[1]Business Unit Lookup'!A:B,2,FALSE)</f>
        <v>VA Dept of Transportation</v>
      </c>
      <c r="H2692" s="33" t="s">
        <v>2439</v>
      </c>
      <c r="I2692" s="35" t="s">
        <v>2270</v>
      </c>
      <c r="J2692" s="33" t="str">
        <f>VLOOKUP(I2692,'[1]Table B'!A:B,2,FALSE)</f>
        <v>No Year-End Balance</v>
      </c>
      <c r="K2692" s="9" t="str">
        <f t="shared" si="128"/>
        <v>660-No Year-End Balance</v>
      </c>
      <c r="L2692" s="9" t="str">
        <f>IFERROR(VLOOKUP(A2692,'[1]VAC as of March 2024'!A:K,11,FALSE),"No")</f>
        <v>No</v>
      </c>
      <c r="M2692" s="9" t="s">
        <v>4</v>
      </c>
      <c r="Q2692" s="2"/>
    </row>
    <row r="2693" spans="1:17" x14ac:dyDescent="0.25">
      <c r="A2693" s="33" t="str">
        <f t="shared" si="126"/>
        <v>5010008070</v>
      </c>
      <c r="B2693" s="33" t="s">
        <v>2438</v>
      </c>
      <c r="C2693" s="33" t="s">
        <v>1597</v>
      </c>
      <c r="D2693" s="9" t="str">
        <f t="shared" si="127"/>
        <v>501008070</v>
      </c>
      <c r="E2693" s="34">
        <v>50100</v>
      </c>
      <c r="F2693" s="34">
        <v>8070</v>
      </c>
      <c r="G2693" s="9" t="str">
        <f>VLOOKUP(B2693,'[1]Business Unit Lookup'!A:B,2,FALSE)</f>
        <v>VA Dept of Transportation</v>
      </c>
      <c r="H2693" s="33" t="str">
        <f>VLOOKUP(C2693,'[1]Fund Lookup'!B:C,2,FALSE)</f>
        <v>Powhite Parkway Extension</v>
      </c>
      <c r="I2693" s="35" t="s">
        <v>2270</v>
      </c>
      <c r="J2693" s="33" t="str">
        <f>VLOOKUP(I2693,'[1]Table B'!A:B,2,FALSE)</f>
        <v>No Year-End Balance</v>
      </c>
      <c r="K2693" s="9" t="str">
        <f t="shared" si="128"/>
        <v>660-No Year-End Balance</v>
      </c>
      <c r="L2693" s="9" t="str">
        <f>IFERROR(VLOOKUP(A2693,'[1]VAC as of March 2024'!A:K,11,FALSE),"No")</f>
        <v>No</v>
      </c>
      <c r="M2693" s="9" t="s">
        <v>4</v>
      </c>
      <c r="Q2693" s="2"/>
    </row>
    <row r="2694" spans="1:17" x14ac:dyDescent="0.25">
      <c r="A2694" s="33" t="str">
        <f t="shared" si="126"/>
        <v>5010008071</v>
      </c>
      <c r="B2694" s="33" t="s">
        <v>2438</v>
      </c>
      <c r="C2694" s="33" t="s">
        <v>1598</v>
      </c>
      <c r="D2694" s="9" t="str">
        <f t="shared" si="127"/>
        <v>501008071</v>
      </c>
      <c r="E2694" s="34">
        <v>50100</v>
      </c>
      <c r="F2694" s="34">
        <v>8071</v>
      </c>
      <c r="G2694" s="9" t="str">
        <f>VLOOKUP(B2694,'[1]Business Unit Lookup'!A:B,2,FALSE)</f>
        <v>VA Dept of Transportation</v>
      </c>
      <c r="H2694" s="33" t="str">
        <f>VLOOKUP(C2694,'[1]Fund Lookup'!B:C,2,FALSE)</f>
        <v>Powhite - Constr Fund</v>
      </c>
      <c r="I2694" s="35" t="s">
        <v>2270</v>
      </c>
      <c r="J2694" s="33" t="str">
        <f>VLOOKUP(I2694,'[1]Table B'!A:B,2,FALSE)</f>
        <v>No Year-End Balance</v>
      </c>
      <c r="K2694" s="9" t="str">
        <f t="shared" si="128"/>
        <v>660-No Year-End Balance</v>
      </c>
      <c r="L2694" s="9" t="str">
        <f>IFERROR(VLOOKUP(A2694,'[1]VAC as of March 2024'!A:K,11,FALSE),"No")</f>
        <v>No</v>
      </c>
      <c r="M2694" s="9" t="s">
        <v>4</v>
      </c>
      <c r="Q2694" s="2"/>
    </row>
    <row r="2695" spans="1:17" x14ac:dyDescent="0.25">
      <c r="A2695" s="33" t="str">
        <f t="shared" si="126"/>
        <v>5010008072</v>
      </c>
      <c r="B2695" s="33" t="s">
        <v>2438</v>
      </c>
      <c r="C2695" s="33" t="s">
        <v>1600</v>
      </c>
      <c r="D2695" s="9" t="str">
        <f t="shared" si="127"/>
        <v>501008072</v>
      </c>
      <c r="E2695" s="34">
        <v>50100</v>
      </c>
      <c r="F2695" s="34">
        <v>8072</v>
      </c>
      <c r="G2695" s="9" t="str">
        <f>VLOOKUP(B2695,'[1]Business Unit Lookup'!A:B,2,FALSE)</f>
        <v>VA Dept of Transportation</v>
      </c>
      <c r="H2695" s="33" t="str">
        <f>VLOOKUP(C2695,'[1]Fund Lookup'!B:C,2,FALSE)</f>
        <v>Powhite - Revenue Fund</v>
      </c>
      <c r="I2695" s="35" t="s">
        <v>2270</v>
      </c>
      <c r="J2695" s="33" t="str">
        <f>VLOOKUP(I2695,'[1]Table B'!A:B,2,FALSE)</f>
        <v>No Year-End Balance</v>
      </c>
      <c r="K2695" s="9" t="str">
        <f t="shared" si="128"/>
        <v>660-No Year-End Balance</v>
      </c>
      <c r="L2695" s="9" t="str">
        <f>IFERROR(VLOOKUP(A2695,'[1]VAC as of March 2024'!A:K,11,FALSE),"No")</f>
        <v>No</v>
      </c>
      <c r="M2695" s="9" t="s">
        <v>4</v>
      </c>
      <c r="Q2695" s="2"/>
    </row>
    <row r="2696" spans="1:17" x14ac:dyDescent="0.25">
      <c r="A2696" s="33" t="str">
        <f t="shared" si="126"/>
        <v>5010008075</v>
      </c>
      <c r="B2696" s="33" t="s">
        <v>2438</v>
      </c>
      <c r="C2696" s="33" t="s">
        <v>1602</v>
      </c>
      <c r="D2696" s="9" t="str">
        <f t="shared" si="127"/>
        <v>501008075</v>
      </c>
      <c r="E2696" s="34">
        <v>50100</v>
      </c>
      <c r="F2696" s="34">
        <v>8075</v>
      </c>
      <c r="G2696" s="9" t="str">
        <f>VLOOKUP(B2696,'[1]Business Unit Lookup'!A:B,2,FALSE)</f>
        <v>VA Dept of Transportation</v>
      </c>
      <c r="H2696" s="33" t="str">
        <f>VLOOKUP(C2696,'[1]Fund Lookup'!B:C,2,FALSE)</f>
        <v>Powhite - Sinking Fund Redempt</v>
      </c>
      <c r="I2696" s="35" t="s">
        <v>2270</v>
      </c>
      <c r="J2696" s="33" t="str">
        <f>VLOOKUP(I2696,'[1]Table B'!A:B,2,FALSE)</f>
        <v>No Year-End Balance</v>
      </c>
      <c r="K2696" s="9" t="str">
        <f t="shared" si="128"/>
        <v>660-No Year-End Balance</v>
      </c>
      <c r="L2696" s="9" t="str">
        <f>IFERROR(VLOOKUP(A2696,'[1]VAC as of March 2024'!A:K,11,FALSE),"No")</f>
        <v>No</v>
      </c>
      <c r="M2696" s="9" t="s">
        <v>4</v>
      </c>
      <c r="Q2696" s="2"/>
    </row>
    <row r="2697" spans="1:17" x14ac:dyDescent="0.25">
      <c r="A2697" s="33" t="str">
        <f t="shared" si="126"/>
        <v>5010008076</v>
      </c>
      <c r="B2697" s="33" t="s">
        <v>2438</v>
      </c>
      <c r="C2697" s="33" t="s">
        <v>1604</v>
      </c>
      <c r="D2697" s="9" t="str">
        <f t="shared" si="127"/>
        <v>501008076</v>
      </c>
      <c r="E2697" s="34">
        <v>50100</v>
      </c>
      <c r="F2697" s="34">
        <v>8076</v>
      </c>
      <c r="G2697" s="9" t="str">
        <f>VLOOKUP(B2697,'[1]Business Unit Lookup'!A:B,2,FALSE)</f>
        <v>VA Dept of Transportation</v>
      </c>
      <c r="H2697" s="33" t="str">
        <f>VLOOKUP(C2697,'[1]Fund Lookup'!B:C,2,FALSE)</f>
        <v>Powhite Prkwy Improvement Fund</v>
      </c>
      <c r="I2697" s="35" t="s">
        <v>2270</v>
      </c>
      <c r="J2697" s="33" t="str">
        <f>VLOOKUP(I2697,'[1]Table B'!A:B,2,FALSE)</f>
        <v>No Year-End Balance</v>
      </c>
      <c r="K2697" s="9" t="str">
        <f t="shared" si="128"/>
        <v>660-No Year-End Balance</v>
      </c>
      <c r="L2697" s="9" t="str">
        <f>IFERROR(VLOOKUP(A2697,'[1]VAC as of March 2024'!A:K,11,FALSE),"No")</f>
        <v>No</v>
      </c>
      <c r="M2697" s="9" t="s">
        <v>4</v>
      </c>
      <c r="Q2697" s="2"/>
    </row>
    <row r="2698" spans="1:17" x14ac:dyDescent="0.25">
      <c r="A2698" s="33" t="str">
        <f t="shared" si="126"/>
        <v>5010008200</v>
      </c>
      <c r="B2698" s="33" t="s">
        <v>2438</v>
      </c>
      <c r="C2698" s="33" t="s">
        <v>1628</v>
      </c>
      <c r="D2698" s="9" t="str">
        <f t="shared" si="127"/>
        <v>501008200</v>
      </c>
      <c r="E2698" s="34">
        <v>50100</v>
      </c>
      <c r="F2698" s="34">
        <v>8200</v>
      </c>
      <c r="G2698" s="9" t="str">
        <f>VLOOKUP(B2698,'[1]Business Unit Lookup'!A:B,2,FALSE)</f>
        <v>VA Dept of Transportation</v>
      </c>
      <c r="H2698" s="33" t="str">
        <f>VLOOKUP(C2698,'[1]Fund Lookup'!B:C,2,FALSE)</f>
        <v>VPBA Projects</v>
      </c>
      <c r="I2698" s="35" t="s">
        <v>2265</v>
      </c>
      <c r="J2698" s="33" t="str">
        <f>VLOOKUP(I2698,'[1]Table B'!A:B,2,FALSE)</f>
        <v>Capital Projects, F/S Exclusions</v>
      </c>
      <c r="K2698" s="9" t="str">
        <f t="shared" si="128"/>
        <v>156-Capital Projects, F/S Exclusions</v>
      </c>
      <c r="L2698" s="9" t="str">
        <f>IFERROR(VLOOKUP(A2698,'[1]VAC as of March 2024'!A:K,11,FALSE),"No")</f>
        <v>No</v>
      </c>
      <c r="M2698" s="9" t="s">
        <v>2248</v>
      </c>
      <c r="O2698" s="33" t="s">
        <v>2248</v>
      </c>
      <c r="P2698" s="33" t="s">
        <v>6078</v>
      </c>
      <c r="Q2698" s="2" t="str">
        <f>VLOOKUP(P2698,'[1]Table E'!A:C,3,FALSE)</f>
        <v>Capital Projects</v>
      </c>
    </row>
    <row r="2699" spans="1:17" x14ac:dyDescent="0.25">
      <c r="A2699" s="33" t="str">
        <f t="shared" si="126"/>
        <v>5010009580</v>
      </c>
      <c r="B2699" s="33" t="s">
        <v>2438</v>
      </c>
      <c r="C2699" s="33" t="s">
        <v>5661</v>
      </c>
      <c r="D2699" s="9" t="str">
        <f t="shared" si="127"/>
        <v>501009580</v>
      </c>
      <c r="E2699" s="34">
        <v>50100</v>
      </c>
      <c r="F2699" s="34">
        <v>9580</v>
      </c>
      <c r="G2699" s="9" t="str">
        <f>VLOOKUP(B2699,'[1]Business Unit Lookup'!A:B,2,FALSE)</f>
        <v>VA Dept of Transportation</v>
      </c>
      <c r="H2699" s="33" t="str">
        <f>VLOOKUP(C2699,'[1]Fund Lookup'!B:C,2,FALSE)</f>
        <v>Spec Acct for Const Dist Grant</v>
      </c>
      <c r="I2699" s="35" t="s">
        <v>2255</v>
      </c>
      <c r="J2699" s="33" t="str">
        <f>VLOOKUP(I2699,'[1]Table B'!A:B,2,FALSE)</f>
        <v>Special Revenue-Highways</v>
      </c>
      <c r="K2699" s="9" t="str">
        <f t="shared" si="128"/>
        <v>110-Special Revenue-Highways</v>
      </c>
      <c r="L2699" s="9" t="str">
        <f>IFERROR(VLOOKUP(A2699,'[1]VAC as of March 2024'!A:K,11,FALSE),"No")</f>
        <v>No</v>
      </c>
      <c r="M2699" s="9" t="s">
        <v>2240</v>
      </c>
      <c r="O2699" s="33" t="s">
        <v>2241</v>
      </c>
      <c r="P2699" s="33" t="s">
        <v>6071</v>
      </c>
      <c r="Q2699" s="2" t="str">
        <f>VLOOKUP(P2699,'[1]Table E'!A:C,3,FALSE)</f>
        <v>Transportation activities</v>
      </c>
    </row>
    <row r="2700" spans="1:17" x14ac:dyDescent="0.25">
      <c r="A2700" s="33" t="str">
        <f t="shared" si="126"/>
        <v>5010009616</v>
      </c>
      <c r="B2700" s="33" t="s">
        <v>2438</v>
      </c>
      <c r="C2700" s="33" t="s">
        <v>2081</v>
      </c>
      <c r="D2700" s="9" t="str">
        <f t="shared" si="127"/>
        <v>501009616</v>
      </c>
      <c r="E2700" s="34">
        <v>50100</v>
      </c>
      <c r="F2700" s="34">
        <v>9616</v>
      </c>
      <c r="G2700" s="9" t="str">
        <f>VLOOKUP(B2700,'[1]Business Unit Lookup'!A:B,2,FALSE)</f>
        <v>VA Dept of Transportation</v>
      </c>
      <c r="H2700" s="33" t="str">
        <f>VLOOKUP(C2700,'[1]Fund Lookup'!B:C,2,FALSE)</f>
        <v>DRIVE SMART VA Education Fund</v>
      </c>
      <c r="I2700" s="35" t="s">
        <v>2255</v>
      </c>
      <c r="J2700" s="33" t="str">
        <f>VLOOKUP(I2700,'[1]Table B'!A:B,2,FALSE)</f>
        <v>Special Revenue-Highways</v>
      </c>
      <c r="K2700" s="9" t="str">
        <f t="shared" si="128"/>
        <v>110-Special Revenue-Highways</v>
      </c>
      <c r="L2700" s="9" t="str">
        <f>IFERROR(VLOOKUP(A2700,'[1]VAC as of March 2024'!A:K,11,FALSE),"No")</f>
        <v>No</v>
      </c>
      <c r="M2700" s="9" t="s">
        <v>2240</v>
      </c>
      <c r="O2700" s="33" t="s">
        <v>2248</v>
      </c>
      <c r="P2700" s="33" t="s">
        <v>6150</v>
      </c>
      <c r="Q2700" s="2" t="str">
        <f>VLOOKUP(P2700,'[1]Table E'!A:C,3,FALSE)</f>
        <v>Transportation activities</v>
      </c>
    </row>
    <row r="2701" spans="1:17" x14ac:dyDescent="0.25">
      <c r="A2701" s="33" t="str">
        <f t="shared" si="126"/>
        <v>5010009730</v>
      </c>
      <c r="B2701" s="33" t="s">
        <v>2438</v>
      </c>
      <c r="C2701" s="33" t="s">
        <v>5664</v>
      </c>
      <c r="D2701" s="9" t="str">
        <f t="shared" si="127"/>
        <v>501009730</v>
      </c>
      <c r="E2701" s="34">
        <v>50100</v>
      </c>
      <c r="F2701" s="34">
        <v>9730</v>
      </c>
      <c r="G2701" s="9" t="str">
        <f>VLOOKUP(B2701,'[1]Business Unit Lookup'!A:B,2,FALSE)</f>
        <v>VA Dept of Transportation</v>
      </c>
      <c r="H2701" s="33" t="str">
        <f>VLOOKUP(C2701,'[1]Fund Lookup'!B:C,2,FALSE)</f>
        <v>Central VA Transportation Fund</v>
      </c>
      <c r="I2701" s="35" t="s">
        <v>2255</v>
      </c>
      <c r="J2701" s="33" t="str">
        <f>VLOOKUP(I2701,'[1]Table B'!A:B,2,FALSE)</f>
        <v>Special Revenue-Highways</v>
      </c>
      <c r="K2701" s="9" t="str">
        <f t="shared" si="128"/>
        <v>110-Special Revenue-Highways</v>
      </c>
      <c r="L2701" s="9" t="str">
        <f>IFERROR(VLOOKUP(A2701,'[1]VAC as of March 2024'!A:K,11,FALSE),"No")</f>
        <v>No</v>
      </c>
      <c r="M2701" s="9" t="s">
        <v>2248</v>
      </c>
      <c r="O2701" s="33" t="s">
        <v>2241</v>
      </c>
      <c r="P2701" s="33" t="s">
        <v>6071</v>
      </c>
      <c r="Q2701" s="2" t="str">
        <f>VLOOKUP(P2701,'[1]Table E'!A:C,3,FALSE)</f>
        <v>Transportation activities</v>
      </c>
    </row>
    <row r="2702" spans="1:17" x14ac:dyDescent="0.25">
      <c r="A2702" s="33" t="str">
        <f t="shared" si="126"/>
        <v>5010009740</v>
      </c>
      <c r="B2702" s="33" t="s">
        <v>2438</v>
      </c>
      <c r="C2702" s="33" t="s">
        <v>5667</v>
      </c>
      <c r="D2702" s="9" t="str">
        <f t="shared" si="127"/>
        <v>501009740</v>
      </c>
      <c r="E2702" s="34">
        <v>50100</v>
      </c>
      <c r="F2702" s="34">
        <v>9740</v>
      </c>
      <c r="G2702" s="9" t="str">
        <f>VLOOKUP(B2702,'[1]Business Unit Lookup'!A:B,2,FALSE)</f>
        <v>VA Dept of Transportation</v>
      </c>
      <c r="H2702" s="33" t="str">
        <f>VLOOKUP(C2702,'[1]Fund Lookup'!B:C,2,FALSE)</f>
        <v>Hampton Roads Regnl Transit Fd</v>
      </c>
      <c r="I2702" s="35" t="s">
        <v>2255</v>
      </c>
      <c r="J2702" s="33" t="str">
        <f>VLOOKUP(I2702,'[1]Table B'!A:B,2,FALSE)</f>
        <v>Special Revenue-Highways</v>
      </c>
      <c r="K2702" s="9" t="str">
        <f t="shared" si="128"/>
        <v>110-Special Revenue-Highways</v>
      </c>
      <c r="L2702" s="9" t="str">
        <f>IFERROR(VLOOKUP(A2702,'[1]VAC as of March 2024'!A:K,11,FALSE),"No")</f>
        <v>No</v>
      </c>
      <c r="M2702" s="9" t="s">
        <v>2248</v>
      </c>
      <c r="O2702" s="33" t="s">
        <v>2241</v>
      </c>
      <c r="P2702" s="33" t="s">
        <v>6071</v>
      </c>
      <c r="Q2702" s="2" t="str">
        <f>VLOOKUP(P2702,'[1]Table E'!A:C,3,FALSE)</f>
        <v>Transportation activities</v>
      </c>
    </row>
    <row r="2703" spans="1:17" x14ac:dyDescent="0.25">
      <c r="A2703" s="33" t="str">
        <f t="shared" si="126"/>
        <v>5010009800</v>
      </c>
      <c r="B2703" s="33" t="s">
        <v>2438</v>
      </c>
      <c r="C2703" s="33" t="s">
        <v>2125</v>
      </c>
      <c r="D2703" s="9" t="str">
        <f t="shared" si="127"/>
        <v>501009800</v>
      </c>
      <c r="E2703" s="34">
        <v>50100</v>
      </c>
      <c r="F2703" s="34">
        <v>9800</v>
      </c>
      <c r="G2703" s="9" t="str">
        <f>VLOOKUP(B2703,'[1]Business Unit Lookup'!A:B,2,FALSE)</f>
        <v>VA Dept of Transportation</v>
      </c>
      <c r="H2703" s="33" t="str">
        <f>VLOOKUP(C2703,'[1]Fund Lookup'!B:C,2,FALSE)</f>
        <v>NVTA Fund - 2013 Session</v>
      </c>
      <c r="I2703" s="35" t="s">
        <v>2255</v>
      </c>
      <c r="J2703" s="33" t="str">
        <f>VLOOKUP(I2703,'[1]Table B'!A:B,2,FALSE)</f>
        <v>Special Revenue-Highways</v>
      </c>
      <c r="K2703" s="9" t="str">
        <f t="shared" si="128"/>
        <v>110-Special Revenue-Highways</v>
      </c>
      <c r="L2703" s="9" t="str">
        <f>IFERROR(VLOOKUP(A2703,'[1]VAC as of March 2024'!A:K,11,FALSE),"No")</f>
        <v>No</v>
      </c>
      <c r="M2703" s="9" t="s">
        <v>2248</v>
      </c>
      <c r="O2703" s="33" t="s">
        <v>2241</v>
      </c>
      <c r="P2703" s="33" t="s">
        <v>6071</v>
      </c>
      <c r="Q2703" s="2" t="str">
        <f>VLOOKUP(P2703,'[1]Table E'!A:C,3,FALSE)</f>
        <v>Transportation activities</v>
      </c>
    </row>
    <row r="2704" spans="1:17" x14ac:dyDescent="0.25">
      <c r="A2704" s="33" t="str">
        <f t="shared" si="126"/>
        <v>5010009810</v>
      </c>
      <c r="B2704" s="33" t="s">
        <v>2438</v>
      </c>
      <c r="C2704" s="33" t="s">
        <v>2128</v>
      </c>
      <c r="D2704" s="9" t="str">
        <f t="shared" si="127"/>
        <v>501009810</v>
      </c>
      <c r="E2704" s="34">
        <v>50100</v>
      </c>
      <c r="F2704" s="34">
        <v>9810</v>
      </c>
      <c r="G2704" s="9" t="str">
        <f>VLOOKUP(B2704,'[1]Business Unit Lookup'!A:B,2,FALSE)</f>
        <v>VA Dept of Transportation</v>
      </c>
      <c r="H2704" s="33" t="str">
        <f>VLOOKUP(C2704,'[1]Fund Lookup'!B:C,2,FALSE)</f>
        <v>Hampton Rds Fund-2013 Session</v>
      </c>
      <c r="I2704" s="35" t="s">
        <v>2270</v>
      </c>
      <c r="J2704" s="33" t="str">
        <f>VLOOKUP(I2704,'[1]Table B'!A:B,2,FALSE)</f>
        <v>No Year-End Balance</v>
      </c>
      <c r="K2704" s="9" t="str">
        <f t="shared" si="128"/>
        <v>660-No Year-End Balance</v>
      </c>
      <c r="L2704" s="9" t="str">
        <f>IFERROR(VLOOKUP(A2704,'[1]VAC as of March 2024'!A:K,11,FALSE),"No")</f>
        <v>Yes</v>
      </c>
      <c r="M2704" s="9" t="s">
        <v>4</v>
      </c>
      <c r="Q2704" s="2"/>
    </row>
    <row r="2705" spans="1:17" x14ac:dyDescent="0.25">
      <c r="A2705" s="33" t="str">
        <f t="shared" si="126"/>
        <v>5010009820</v>
      </c>
      <c r="B2705" s="33" t="s">
        <v>2438</v>
      </c>
      <c r="C2705" s="33" t="s">
        <v>2130</v>
      </c>
      <c r="D2705" s="9" t="str">
        <f t="shared" si="127"/>
        <v>501009820</v>
      </c>
      <c r="E2705" s="34">
        <v>50100</v>
      </c>
      <c r="F2705" s="34">
        <v>9820</v>
      </c>
      <c r="G2705" s="9" t="str">
        <f>VLOOKUP(B2705,'[1]Business Unit Lookup'!A:B,2,FALSE)</f>
        <v>VA Dept of Transportation</v>
      </c>
      <c r="H2705" s="33" t="str">
        <f>VLOOKUP(C2705,'[1]Fund Lookup'!B:C,2,FALSE)</f>
        <v>Hampton Rds Fund-2014 Session</v>
      </c>
      <c r="I2705" s="35" t="s">
        <v>2255</v>
      </c>
      <c r="J2705" s="33" t="str">
        <f>VLOOKUP(I2705,'[1]Table B'!A:B,2,FALSE)</f>
        <v>Special Revenue-Highways</v>
      </c>
      <c r="K2705" s="9" t="str">
        <f t="shared" si="128"/>
        <v>110-Special Revenue-Highways</v>
      </c>
      <c r="L2705" s="9" t="str">
        <f>IFERROR(VLOOKUP(A2705,'[1]VAC as of March 2024'!A:K,11,FALSE),"No")</f>
        <v>No</v>
      </c>
      <c r="M2705" s="9" t="s">
        <v>2248</v>
      </c>
      <c r="O2705" s="33" t="s">
        <v>2241</v>
      </c>
      <c r="P2705" s="33" t="s">
        <v>6071</v>
      </c>
      <c r="Q2705" s="2" t="str">
        <f>VLOOKUP(P2705,'[1]Table E'!A:C,3,FALSE)</f>
        <v>Transportation activities</v>
      </c>
    </row>
    <row r="2706" spans="1:17" x14ac:dyDescent="0.25">
      <c r="A2706" s="33" t="str">
        <f t="shared" si="126"/>
        <v>5010009830</v>
      </c>
      <c r="B2706" s="33" t="s">
        <v>2438</v>
      </c>
      <c r="C2706" s="33" t="s">
        <v>2133</v>
      </c>
      <c r="D2706" s="9" t="str">
        <f t="shared" si="127"/>
        <v>501009830</v>
      </c>
      <c r="E2706" s="34">
        <v>50100</v>
      </c>
      <c r="F2706" s="34">
        <v>9830</v>
      </c>
      <c r="G2706" s="9" t="str">
        <f>VLOOKUP(B2706,'[1]Business Unit Lookup'!A:B,2,FALSE)</f>
        <v>VA Dept of Transportation</v>
      </c>
      <c r="H2706" s="33" t="str">
        <f>VLOOKUP(C2706,'[1]Fund Lookup'!B:C,2,FALSE)</f>
        <v>WMATA Capital Fund - Restrictd</v>
      </c>
      <c r="I2706" s="35" t="s">
        <v>2255</v>
      </c>
      <c r="J2706" s="33" t="str">
        <f>VLOOKUP(I2706,'[1]Table B'!A:B,2,FALSE)</f>
        <v>Special Revenue-Highways</v>
      </c>
      <c r="K2706" s="9" t="str">
        <f t="shared" si="128"/>
        <v>110-Special Revenue-Highways</v>
      </c>
      <c r="L2706" s="9" t="str">
        <f>IFERROR(VLOOKUP(A2706,'[1]VAC as of March 2024'!A:K,11,FALSE),"No")</f>
        <v>No</v>
      </c>
      <c r="M2706" s="9" t="s">
        <v>2248</v>
      </c>
      <c r="O2706" s="33" t="s">
        <v>2241</v>
      </c>
      <c r="P2706" s="33" t="s">
        <v>6071</v>
      </c>
      <c r="Q2706" s="2" t="str">
        <f>VLOOKUP(P2706,'[1]Table E'!A:C,3,FALSE)</f>
        <v>Transportation activities</v>
      </c>
    </row>
    <row r="2707" spans="1:17" x14ac:dyDescent="0.25">
      <c r="A2707" s="33" t="str">
        <f t="shared" si="126"/>
        <v>5010009840</v>
      </c>
      <c r="B2707" s="33" t="s">
        <v>2438</v>
      </c>
      <c r="C2707" s="33" t="s">
        <v>2136</v>
      </c>
      <c r="D2707" s="9" t="str">
        <f t="shared" si="127"/>
        <v>501009840</v>
      </c>
      <c r="E2707" s="34">
        <v>50100</v>
      </c>
      <c r="F2707" s="34">
        <v>9840</v>
      </c>
      <c r="G2707" s="9" t="str">
        <f>VLOOKUP(B2707,'[1]Business Unit Lookup'!A:B,2,FALSE)</f>
        <v>VA Dept of Transportation</v>
      </c>
      <c r="H2707" s="33" t="str">
        <f>VLOOKUP(C2707,'[1]Fund Lookup'!B:C,2,FALSE)</f>
        <v>WMATA Capital Fund – Non-Restr</v>
      </c>
      <c r="I2707" s="35" t="s">
        <v>2255</v>
      </c>
      <c r="J2707" s="33" t="str">
        <f>VLOOKUP(I2707,'[1]Table B'!A:B,2,FALSE)</f>
        <v>Special Revenue-Highways</v>
      </c>
      <c r="K2707" s="9" t="str">
        <f t="shared" si="128"/>
        <v>110-Special Revenue-Highways</v>
      </c>
      <c r="L2707" s="9" t="str">
        <f>IFERROR(VLOOKUP(A2707,'[1]VAC as of March 2024'!A:K,11,FALSE),"No")</f>
        <v>No</v>
      </c>
      <c r="M2707" s="9" t="s">
        <v>2240</v>
      </c>
      <c r="O2707" s="33" t="s">
        <v>2241</v>
      </c>
      <c r="P2707" s="33" t="s">
        <v>6071</v>
      </c>
      <c r="Q2707" s="2" t="str">
        <f>VLOOKUP(P2707,'[1]Table E'!A:C,3,FALSE)</f>
        <v>Transportation activities</v>
      </c>
    </row>
    <row r="2708" spans="1:17" x14ac:dyDescent="0.25">
      <c r="A2708" s="33" t="str">
        <f t="shared" si="126"/>
        <v>5010009870</v>
      </c>
      <c r="B2708" s="33" t="s">
        <v>2438</v>
      </c>
      <c r="C2708" s="33" t="s">
        <v>2145</v>
      </c>
      <c r="D2708" s="9" t="str">
        <f t="shared" si="127"/>
        <v>501009870</v>
      </c>
      <c r="E2708" s="34">
        <v>50100</v>
      </c>
      <c r="F2708" s="34">
        <v>9870</v>
      </c>
      <c r="G2708" s="9" t="str">
        <f>VLOOKUP(B2708,'[1]Business Unit Lookup'!A:B,2,FALSE)</f>
        <v>VA Dept of Transportation</v>
      </c>
      <c r="H2708" s="33" t="str">
        <f>VLOOKUP(C2708,'[1]Fund Lookup'!B:C,2,FALSE)</f>
        <v>I-81 Corridor Improvement Fund</v>
      </c>
      <c r="I2708" s="35" t="s">
        <v>2255</v>
      </c>
      <c r="J2708" s="33" t="str">
        <f>VLOOKUP(I2708,'[1]Table B'!A:B,2,FALSE)</f>
        <v>Special Revenue-Highways</v>
      </c>
      <c r="K2708" s="9" t="str">
        <f t="shared" si="128"/>
        <v>110-Special Revenue-Highways</v>
      </c>
      <c r="L2708" s="9" t="str">
        <f>IFERROR(VLOOKUP(A2708,'[1]VAC as of March 2024'!A:K,11,FALSE),"No")</f>
        <v>No</v>
      </c>
      <c r="M2708" s="9" t="s">
        <v>2240</v>
      </c>
      <c r="O2708" s="33" t="s">
        <v>2241</v>
      </c>
      <c r="P2708" s="33" t="s">
        <v>6071</v>
      </c>
      <c r="Q2708" s="2" t="str">
        <f>VLOOKUP(P2708,'[1]Table E'!A:C,3,FALSE)</f>
        <v>Transportation activities</v>
      </c>
    </row>
    <row r="2709" spans="1:17" x14ac:dyDescent="0.25">
      <c r="A2709" s="33" t="str">
        <f t="shared" si="126"/>
        <v>5010009998</v>
      </c>
      <c r="B2709" s="33" t="s">
        <v>2438</v>
      </c>
      <c r="C2709" s="33" t="s">
        <v>2160</v>
      </c>
      <c r="D2709" s="9" t="str">
        <f t="shared" si="127"/>
        <v>501009998</v>
      </c>
      <c r="E2709" s="34">
        <v>50100</v>
      </c>
      <c r="F2709" s="34">
        <v>9998</v>
      </c>
      <c r="G2709" s="9" t="str">
        <f>VLOOKUP(B2709,'[1]Business Unit Lookup'!A:B,2,FALSE)</f>
        <v>VA Dept of Transportation</v>
      </c>
      <c r="H2709" s="33" t="str">
        <f>VLOOKUP(C2709,'[1]Fund Lookup'!B:C,2,FALSE)</f>
        <v>Ded Spec Rev - Budgetary Only</v>
      </c>
      <c r="I2709" s="35" t="s">
        <v>2316</v>
      </c>
      <c r="J2709" s="33" t="str">
        <f>VLOOKUP(I2709,'[1]Table B'!A:B,2,FALSE)</f>
        <v>Budgetary Balances only</v>
      </c>
      <c r="K2709" s="9" t="str">
        <f t="shared" si="128"/>
        <v>650-Budgetary Balances only</v>
      </c>
      <c r="L2709" s="9" t="str">
        <f>IFERROR(VLOOKUP(A2709,'[1]VAC as of March 2024'!A:K,11,FALSE),"No")</f>
        <v>No</v>
      </c>
      <c r="M2709" s="9" t="s">
        <v>4</v>
      </c>
      <c r="Q2709" s="2"/>
    </row>
    <row r="2710" spans="1:17" x14ac:dyDescent="0.25">
      <c r="A2710" s="33" t="str">
        <f t="shared" si="126"/>
        <v>5010010001</v>
      </c>
      <c r="B2710" s="33" t="s">
        <v>2438</v>
      </c>
      <c r="C2710" s="33" t="s">
        <v>2164</v>
      </c>
      <c r="D2710" s="9" t="str">
        <f t="shared" si="127"/>
        <v>5010010001</v>
      </c>
      <c r="E2710" s="34">
        <v>50100</v>
      </c>
      <c r="F2710" s="34">
        <v>10001</v>
      </c>
      <c r="G2710" s="9" t="str">
        <f>VLOOKUP(B2710,'[1]Business Unit Lookup'!A:B,2,FALSE)</f>
        <v>VA Dept of Transportation</v>
      </c>
      <c r="H2710" s="33" t="str">
        <f>VLOOKUP(C2710,'[1]Fund Lookup'!B:C,2,FALSE)</f>
        <v>Federal Trust - Transportation</v>
      </c>
      <c r="I2710" s="35" t="s">
        <v>2255</v>
      </c>
      <c r="J2710" s="33" t="str">
        <f>VLOOKUP(I2710,'[1]Table B'!A:B,2,FALSE)</f>
        <v>Special Revenue-Highways</v>
      </c>
      <c r="K2710" s="9" t="str">
        <f t="shared" si="128"/>
        <v>110-Special Revenue-Highways</v>
      </c>
      <c r="L2710" s="9" t="str">
        <f>IFERROR(VLOOKUP(A2710,'[1]VAC as of March 2024'!A:K,11,FALSE),"No")</f>
        <v>No</v>
      </c>
      <c r="M2710" s="9" t="s">
        <v>2248</v>
      </c>
      <c r="O2710" s="33" t="s">
        <v>2248</v>
      </c>
      <c r="P2710" s="33" t="s">
        <v>6070</v>
      </c>
      <c r="Q2710" s="2" t="str">
        <f>VLOOKUP(P2710,'[1]Table E'!A:C,3,FALSE)</f>
        <v>Gifts and grants</v>
      </c>
    </row>
    <row r="2711" spans="1:17" x14ac:dyDescent="0.25">
      <c r="A2711" s="33" t="str">
        <f t="shared" si="126"/>
        <v>5010010110</v>
      </c>
      <c r="B2711" s="33" t="s">
        <v>2438</v>
      </c>
      <c r="C2711" s="33" t="s">
        <v>5444</v>
      </c>
      <c r="D2711" s="9" t="str">
        <f t="shared" si="127"/>
        <v>5010010110</v>
      </c>
      <c r="E2711" s="34">
        <v>50100</v>
      </c>
      <c r="F2711" s="34">
        <v>10110</v>
      </c>
      <c r="G2711" s="9" t="str">
        <f>VLOOKUP(B2711,'[1]Business Unit Lookup'!A:B,2,FALSE)</f>
        <v>VA Dept of Transportation</v>
      </c>
      <c r="H2711" s="33" t="str">
        <f>VLOOKUP(C2711,'[1]Fund Lookup'!B:C,2,FALSE)</f>
        <v>CARESActRlfFd–General-COVID-19</v>
      </c>
      <c r="I2711" s="35" t="s">
        <v>2252</v>
      </c>
      <c r="J2711" s="33" t="str">
        <f>VLOOKUP(I2711,'[1]Table B'!A:B,2,FALSE)</f>
        <v>Special Revenue-Federal</v>
      </c>
      <c r="K2711" s="9" t="str">
        <f t="shared" si="128"/>
        <v>120-Special Revenue-Federal</v>
      </c>
      <c r="L2711" s="9" t="str">
        <f>IFERROR(VLOOKUP(A2711,'[1]VAC as of March 2024'!A:K,11,FALSE),"No")</f>
        <v>Yes</v>
      </c>
      <c r="M2711" s="9" t="s">
        <v>5493</v>
      </c>
      <c r="O2711" s="33" t="s">
        <v>2248</v>
      </c>
      <c r="P2711" s="33" t="s">
        <v>6063</v>
      </c>
      <c r="Q2711" s="2" t="str">
        <f>VLOOKUP(P2711,'[1]Table E'!A:C,3,FALSE)</f>
        <v>COVID-19</v>
      </c>
    </row>
    <row r="2712" spans="1:17" x14ac:dyDescent="0.25">
      <c r="A2712" s="33" t="str">
        <f t="shared" si="126"/>
        <v>5010010710</v>
      </c>
      <c r="B2712" s="36" t="s">
        <v>2438</v>
      </c>
      <c r="C2712" s="36" t="s">
        <v>6080</v>
      </c>
      <c r="D2712" s="9" t="str">
        <f t="shared" si="127"/>
        <v>5010010710</v>
      </c>
      <c r="E2712" s="35">
        <v>50100</v>
      </c>
      <c r="F2712" s="37">
        <v>10710</v>
      </c>
      <c r="G2712" s="9" t="str">
        <f>VLOOKUP(B2712,'[1]Business Unit Lookup'!A:B,2,FALSE)</f>
        <v>VA Dept of Transportation</v>
      </c>
      <c r="H2712" s="33" t="str">
        <f>VLOOKUP(C2712,'[1]Fund Lookup'!B:C,2,FALSE)</f>
        <v>FEMA - State Agy - COVID-19</v>
      </c>
      <c r="I2712" s="35" t="s">
        <v>2252</v>
      </c>
      <c r="J2712" s="33" t="str">
        <f>VLOOKUP(I2712,'[1]Table B'!A:B,2,FALSE)</f>
        <v>Special Revenue-Federal</v>
      </c>
      <c r="K2712" s="9" t="str">
        <f t="shared" si="128"/>
        <v>120-Special Revenue-Federal</v>
      </c>
      <c r="L2712" s="9" t="str">
        <f>IFERROR(VLOOKUP(A2712,'[1]VAC as of March 2024'!A:K,11,FALSE),"No")</f>
        <v>Yes</v>
      </c>
      <c r="M2712" s="38" t="s">
        <v>5493</v>
      </c>
      <c r="O2712" s="36" t="s">
        <v>2248</v>
      </c>
      <c r="P2712" s="36" t="s">
        <v>6063</v>
      </c>
      <c r="Q2712" s="2" t="str">
        <f>VLOOKUP(P2712,'[1]Table E'!A:C,3,FALSE)</f>
        <v>COVID-19</v>
      </c>
    </row>
    <row r="2713" spans="1:17" x14ac:dyDescent="0.25">
      <c r="A2713" s="33" t="str">
        <f t="shared" si="126"/>
        <v>5010010940</v>
      </c>
      <c r="B2713" s="33" t="s">
        <v>2438</v>
      </c>
      <c r="C2713" s="33" t="s">
        <v>2195</v>
      </c>
      <c r="D2713" s="9" t="str">
        <f t="shared" si="127"/>
        <v>5010010940</v>
      </c>
      <c r="E2713" s="34">
        <v>50100</v>
      </c>
      <c r="F2713" s="34">
        <v>10940</v>
      </c>
      <c r="G2713" s="9" t="str">
        <f>VLOOKUP(B2713,'[1]Business Unit Lookup'!A:B,2,FALSE)</f>
        <v>VA Dept of Transportation</v>
      </c>
      <c r="H2713" s="33" t="s">
        <v>2196</v>
      </c>
      <c r="I2713" s="35" t="s">
        <v>2270</v>
      </c>
      <c r="J2713" s="33" t="str">
        <f>VLOOKUP(I2713,'[1]Table B'!A:B,2,FALSE)</f>
        <v>No Year-End Balance</v>
      </c>
      <c r="K2713" s="9" t="str">
        <f t="shared" si="128"/>
        <v>660-No Year-End Balance</v>
      </c>
      <c r="L2713" s="9" t="str">
        <f>IFERROR(VLOOKUP(A2713,'[1]VAC as of March 2024'!A:K,11,FALSE),"No")</f>
        <v>No</v>
      </c>
      <c r="M2713" s="9" t="s">
        <v>4</v>
      </c>
      <c r="Q2713" s="2"/>
    </row>
    <row r="2714" spans="1:17" x14ac:dyDescent="0.25">
      <c r="A2714" s="33" t="str">
        <f t="shared" si="126"/>
        <v>5010010998</v>
      </c>
      <c r="B2714" s="33" t="s">
        <v>2438</v>
      </c>
      <c r="C2714" s="33" t="s">
        <v>6153</v>
      </c>
      <c r="D2714" s="9" t="str">
        <f t="shared" si="127"/>
        <v>5010010998</v>
      </c>
      <c r="E2714" s="34">
        <v>50100</v>
      </c>
      <c r="F2714" s="34">
        <v>10998</v>
      </c>
      <c r="G2714" s="9" t="str">
        <f>VLOOKUP(B2714,'[1]Business Unit Lookup'!A:B,2,FALSE)</f>
        <v>VA Dept of Transportation</v>
      </c>
      <c r="H2714" s="33" t="str">
        <f>VLOOKUP(C2714,'[1]Fund Lookup'!B:C,2,FALSE)</f>
        <v>Federal Trust - Budgetary Only</v>
      </c>
      <c r="I2714" s="35" t="s">
        <v>2316</v>
      </c>
      <c r="J2714" s="33" t="str">
        <f>VLOOKUP(I2714,'[1]Table B'!A:B,2,FALSE)</f>
        <v>Budgetary Balances only</v>
      </c>
      <c r="K2714" s="9" t="str">
        <f t="shared" si="128"/>
        <v>650-Budgetary Balances only</v>
      </c>
      <c r="L2714" s="9" t="str">
        <f>IFERROR(VLOOKUP(A2714,'[1]VAC as of March 2024'!A:K,11,FALSE),"No")</f>
        <v>No</v>
      </c>
      <c r="M2714" s="9" t="s">
        <v>4</v>
      </c>
      <c r="Q2714" s="2"/>
    </row>
    <row r="2715" spans="1:17" x14ac:dyDescent="0.25">
      <c r="A2715" s="33" t="str">
        <f t="shared" si="126"/>
        <v>5010013020</v>
      </c>
      <c r="B2715" s="33" t="s">
        <v>2438</v>
      </c>
      <c r="C2715" s="33" t="s">
        <v>2213</v>
      </c>
      <c r="D2715" s="9" t="str">
        <f t="shared" si="127"/>
        <v>5010013020</v>
      </c>
      <c r="E2715" s="34">
        <v>50100</v>
      </c>
      <c r="F2715" s="34">
        <v>13020</v>
      </c>
      <c r="G2715" s="9" t="str">
        <f>VLOOKUP(B2715,'[1]Business Unit Lookup'!A:B,2,FALSE)</f>
        <v>VA Dept of Transportation</v>
      </c>
      <c r="H2715" s="33" t="str">
        <f>VLOOKUP(C2715,'[1]Fund Lookup'!B:C,2,FALSE)</f>
        <v>Build America Bonds Fund</v>
      </c>
      <c r="I2715" s="35" t="s">
        <v>2255</v>
      </c>
      <c r="J2715" s="33" t="str">
        <f>VLOOKUP(I2715,'[1]Table B'!A:B,2,FALSE)</f>
        <v>Special Revenue-Highways</v>
      </c>
      <c r="K2715" s="9" t="str">
        <f t="shared" si="128"/>
        <v>110-Special Revenue-Highways</v>
      </c>
      <c r="L2715" s="9" t="str">
        <f>IFERROR(VLOOKUP(A2715,'[1]VAC as of March 2024'!A:K,11,FALSE),"No")</f>
        <v>No</v>
      </c>
      <c r="M2715" s="9" t="s">
        <v>2281</v>
      </c>
      <c r="O2715" s="33" t="s">
        <v>2248</v>
      </c>
      <c r="P2715" s="33" t="s">
        <v>6070</v>
      </c>
      <c r="Q2715" s="2" t="str">
        <f>VLOOKUP(P2715,'[1]Table E'!A:C,3,FALSE)</f>
        <v>Gifts and grants</v>
      </c>
    </row>
    <row r="2716" spans="1:17" x14ac:dyDescent="0.25">
      <c r="A2716" s="33" t="str">
        <f t="shared" si="126"/>
        <v>5010013021</v>
      </c>
      <c r="B2716" s="33" t="s">
        <v>2438</v>
      </c>
      <c r="C2716" s="33" t="s">
        <v>2216</v>
      </c>
      <c r="D2716" s="9" t="str">
        <f t="shared" si="127"/>
        <v>5010013021</v>
      </c>
      <c r="E2716" s="34">
        <v>50100</v>
      </c>
      <c r="F2716" s="34">
        <v>13021</v>
      </c>
      <c r="G2716" s="9" t="str">
        <f>VLOOKUP(B2716,'[1]Business Unit Lookup'!A:B,2,FALSE)</f>
        <v>VA Dept of Transportation</v>
      </c>
      <c r="H2716" s="33" t="str">
        <f>VLOOKUP(C2716,'[1]Fund Lookup'!B:C,2,FALSE)</f>
        <v>Build America Bd Fd NVTD</v>
      </c>
      <c r="I2716" s="35" t="s">
        <v>2308</v>
      </c>
      <c r="J2716" s="33" t="str">
        <f>VLOOKUP(I2716,'[1]Table B'!A:B,2,FALSE)</f>
        <v>Debt Service</v>
      </c>
      <c r="K2716" s="9" t="str">
        <f t="shared" si="128"/>
        <v>150-Debt Service</v>
      </c>
      <c r="L2716" s="9" t="str">
        <f>IFERROR(VLOOKUP(A2716,'[1]VAC as of March 2024'!A:K,11,FALSE),"No")</f>
        <v>No</v>
      </c>
      <c r="M2716" s="9" t="s">
        <v>2281</v>
      </c>
      <c r="O2716" s="33" t="s">
        <v>2248</v>
      </c>
      <c r="P2716" s="33" t="s">
        <v>6102</v>
      </c>
      <c r="Q2716" s="2" t="str">
        <f>VLOOKUP(P2716,'[1]Table E'!A:C,3,FALSE)</f>
        <v>Debt Service</v>
      </c>
    </row>
    <row r="2717" spans="1:17" x14ac:dyDescent="0.25">
      <c r="A2717" s="33" t="str">
        <f t="shared" si="126"/>
        <v>5010013022</v>
      </c>
      <c r="B2717" s="33" t="s">
        <v>2438</v>
      </c>
      <c r="C2717" s="33" t="s">
        <v>2218</v>
      </c>
      <c r="D2717" s="9" t="str">
        <f t="shared" si="127"/>
        <v>5010013022</v>
      </c>
      <c r="E2717" s="34">
        <v>50100</v>
      </c>
      <c r="F2717" s="34">
        <v>13022</v>
      </c>
      <c r="G2717" s="9" t="str">
        <f>VLOOKUP(B2717,'[1]Business Unit Lookup'!A:B,2,FALSE)</f>
        <v>VA Dept of Transportation</v>
      </c>
      <c r="H2717" s="33" t="str">
        <f>VLOOKUP(C2717,'[1]Fund Lookup'!B:C,2,FALSE)</f>
        <v>Build America Bd FD CPR</v>
      </c>
      <c r="I2717" s="35" t="s">
        <v>2308</v>
      </c>
      <c r="J2717" s="33" t="str">
        <f>VLOOKUP(I2717,'[1]Table B'!A:B,2,FALSE)</f>
        <v>Debt Service</v>
      </c>
      <c r="K2717" s="9" t="str">
        <f t="shared" si="128"/>
        <v>150-Debt Service</v>
      </c>
      <c r="L2717" s="9" t="str">
        <f>IFERROR(VLOOKUP(A2717,'[1]VAC as of March 2024'!A:K,11,FALSE),"No")</f>
        <v>No</v>
      </c>
      <c r="M2717" s="9" t="s">
        <v>2281</v>
      </c>
      <c r="O2717" s="33" t="s">
        <v>2248</v>
      </c>
      <c r="P2717" s="33" t="s">
        <v>6102</v>
      </c>
      <c r="Q2717" s="2" t="str">
        <f>VLOOKUP(P2717,'[1]Table E'!A:C,3,FALSE)</f>
        <v>Debt Service</v>
      </c>
    </row>
    <row r="2718" spans="1:17" x14ac:dyDescent="0.25">
      <c r="A2718" s="33" t="str">
        <f t="shared" si="126"/>
        <v>5010015000</v>
      </c>
      <c r="B2718" s="33" t="s">
        <v>2438</v>
      </c>
      <c r="C2718" s="33" t="s">
        <v>2222</v>
      </c>
      <c r="D2718" s="9" t="str">
        <f t="shared" si="127"/>
        <v>5010015000</v>
      </c>
      <c r="E2718" s="34">
        <v>50100</v>
      </c>
      <c r="F2718" s="34">
        <v>15000</v>
      </c>
      <c r="G2718" s="9" t="str">
        <f>VLOOKUP(B2718,'[1]Business Unit Lookup'!A:B,2,FALSE)</f>
        <v>VA Dept of Transportation</v>
      </c>
      <c r="H2718" s="33" t="str">
        <f>VLOOKUP(C2718,'[1]Fund Lookup'!B:C,2,FALSE)</f>
        <v>General Fixed Asset Acct Group</v>
      </c>
      <c r="I2718" s="35" t="s">
        <v>2242</v>
      </c>
      <c r="J2718" s="33" t="str">
        <f>VLOOKUP(I2718,'[1]Table B'!A:B,2,FALSE)</f>
        <v>Fixed Assets, Fund 1500</v>
      </c>
      <c r="K2718" s="9" t="str">
        <f t="shared" si="128"/>
        <v>610-Fixed Assets, Fund 1500</v>
      </c>
      <c r="L2718" s="9" t="str">
        <f>IFERROR(VLOOKUP(A2718,'[1]VAC as of March 2024'!A:K,11,FALSE),"No")</f>
        <v>No</v>
      </c>
      <c r="M2718" s="9" t="s">
        <v>4</v>
      </c>
      <c r="Q2718" s="2"/>
    </row>
    <row r="2719" spans="1:17" x14ac:dyDescent="0.25">
      <c r="A2719" s="33" t="str">
        <f t="shared" si="126"/>
        <v>5030009730</v>
      </c>
      <c r="B2719" s="40" t="s">
        <v>8389</v>
      </c>
      <c r="C2719" s="36" t="s">
        <v>5664</v>
      </c>
      <c r="D2719" s="9" t="str">
        <f t="shared" si="127"/>
        <v>503009730</v>
      </c>
      <c r="E2719" s="41">
        <v>50300</v>
      </c>
      <c r="F2719" s="37">
        <v>9730</v>
      </c>
      <c r="G2719" s="9" t="str">
        <f>VLOOKUP(B2719,'[1]Business Unit Lookup'!A:B,2,FALSE)</f>
        <v>VDOT Transfer Payments</v>
      </c>
      <c r="H2719" s="33" t="str">
        <f>VLOOKUP(C2719,'[1]Fund Lookup'!B:C,2,FALSE)</f>
        <v>Central VA Transportation Fund</v>
      </c>
      <c r="I2719" s="35" t="s">
        <v>2255</v>
      </c>
      <c r="J2719" s="33" t="str">
        <f>VLOOKUP(I2719,'[1]Table B'!A:B,2,FALSE)</f>
        <v>Special Revenue-Highways</v>
      </c>
      <c r="K2719" s="9" t="str">
        <f t="shared" si="128"/>
        <v>110-Special Revenue-Highways</v>
      </c>
      <c r="L2719" s="9" t="str">
        <f>IFERROR(VLOOKUP(A2719,'[1]VAC as of March 2024'!A:K,11,FALSE),"No")</f>
        <v>No</v>
      </c>
      <c r="M2719" s="37" t="s">
        <v>2248</v>
      </c>
      <c r="O2719" s="38" t="s">
        <v>2241</v>
      </c>
      <c r="P2719" s="36" t="s">
        <v>6071</v>
      </c>
      <c r="Q2719" s="2" t="str">
        <f>VLOOKUP(P2719,'[1]Table E'!A:C,3,FALSE)</f>
        <v>Transportation activities</v>
      </c>
    </row>
    <row r="2720" spans="1:17" x14ac:dyDescent="0.25">
      <c r="A2720" s="33" t="str">
        <f t="shared" si="126"/>
        <v>5030009740</v>
      </c>
      <c r="B2720" s="40" t="s">
        <v>8389</v>
      </c>
      <c r="C2720" s="36" t="s">
        <v>5667</v>
      </c>
      <c r="D2720" s="9" t="str">
        <f t="shared" si="127"/>
        <v>503009740</v>
      </c>
      <c r="E2720" s="41">
        <v>50300</v>
      </c>
      <c r="F2720" s="37">
        <v>9740</v>
      </c>
      <c r="G2720" s="9" t="str">
        <f>VLOOKUP(B2720,'[1]Business Unit Lookup'!A:B,2,FALSE)</f>
        <v>VDOT Transfer Payments</v>
      </c>
      <c r="H2720" s="33" t="str">
        <f>VLOOKUP(C2720,'[1]Fund Lookup'!B:C,2,FALSE)</f>
        <v>Hampton Roads Regnl Transit Fd</v>
      </c>
      <c r="I2720" s="35" t="s">
        <v>2255</v>
      </c>
      <c r="J2720" s="33" t="str">
        <f>VLOOKUP(I2720,'[1]Table B'!A:B,2,FALSE)</f>
        <v>Special Revenue-Highways</v>
      </c>
      <c r="K2720" s="9" t="str">
        <f t="shared" si="128"/>
        <v>110-Special Revenue-Highways</v>
      </c>
      <c r="L2720" s="9" t="str">
        <f>IFERROR(VLOOKUP(A2720,'[1]VAC as of March 2024'!A:K,11,FALSE),"No")</f>
        <v>No</v>
      </c>
      <c r="M2720" s="37" t="s">
        <v>2248</v>
      </c>
      <c r="O2720" s="38" t="s">
        <v>2241</v>
      </c>
      <c r="P2720" s="36" t="s">
        <v>6071</v>
      </c>
      <c r="Q2720" s="2" t="str">
        <f>VLOOKUP(P2720,'[1]Table E'!A:C,3,FALSE)</f>
        <v>Transportation activities</v>
      </c>
    </row>
    <row r="2721" spans="1:18" x14ac:dyDescent="0.25">
      <c r="A2721" s="33" t="str">
        <f t="shared" si="126"/>
        <v>5030009800</v>
      </c>
      <c r="B2721" s="40" t="s">
        <v>8389</v>
      </c>
      <c r="C2721" s="36" t="s">
        <v>2125</v>
      </c>
      <c r="D2721" s="9" t="str">
        <f t="shared" si="127"/>
        <v>503009800</v>
      </c>
      <c r="E2721" s="41">
        <v>50300</v>
      </c>
      <c r="F2721" s="37">
        <v>9800</v>
      </c>
      <c r="G2721" s="9" t="str">
        <f>VLOOKUP(B2721,'[1]Business Unit Lookup'!A:B,2,FALSE)</f>
        <v>VDOT Transfer Payments</v>
      </c>
      <c r="H2721" s="33" t="str">
        <f>VLOOKUP(C2721,'[1]Fund Lookup'!B:C,2,FALSE)</f>
        <v>NVTA Fund - 2013 Session</v>
      </c>
      <c r="I2721" s="35" t="s">
        <v>2255</v>
      </c>
      <c r="J2721" s="33" t="str">
        <f>VLOOKUP(I2721,'[1]Table B'!A:B,2,FALSE)</f>
        <v>Special Revenue-Highways</v>
      </c>
      <c r="K2721" s="9" t="str">
        <f t="shared" si="128"/>
        <v>110-Special Revenue-Highways</v>
      </c>
      <c r="L2721" s="9" t="str">
        <f>IFERROR(VLOOKUP(A2721,'[1]VAC as of March 2024'!A:K,11,FALSE),"No")</f>
        <v>No</v>
      </c>
      <c r="M2721" s="37" t="s">
        <v>2248</v>
      </c>
      <c r="O2721" s="38" t="s">
        <v>2241</v>
      </c>
      <c r="P2721" s="36" t="s">
        <v>6071</v>
      </c>
      <c r="Q2721" s="2" t="str">
        <f>VLOOKUP(P2721,'[1]Table E'!A:C,3,FALSE)</f>
        <v>Transportation activities</v>
      </c>
    </row>
    <row r="2722" spans="1:18" x14ac:dyDescent="0.25">
      <c r="A2722" s="33" t="str">
        <f t="shared" si="126"/>
        <v>5030009820</v>
      </c>
      <c r="B2722" s="40" t="s">
        <v>8389</v>
      </c>
      <c r="C2722" s="36" t="s">
        <v>2130</v>
      </c>
      <c r="D2722" s="9" t="str">
        <f t="shared" si="127"/>
        <v>503009820</v>
      </c>
      <c r="E2722" s="41">
        <v>50300</v>
      </c>
      <c r="F2722" s="37">
        <v>9820</v>
      </c>
      <c r="G2722" s="9" t="str">
        <f>VLOOKUP(B2722,'[1]Business Unit Lookup'!A:B,2,FALSE)</f>
        <v>VDOT Transfer Payments</v>
      </c>
      <c r="H2722" s="33" t="str">
        <f>VLOOKUP(C2722,'[1]Fund Lookup'!B:C,2,FALSE)</f>
        <v>Hampton Rds Fund-2014 Session</v>
      </c>
      <c r="I2722" s="35" t="s">
        <v>2255</v>
      </c>
      <c r="J2722" s="33" t="str">
        <f>VLOOKUP(I2722,'[1]Table B'!A:B,2,FALSE)</f>
        <v>Special Revenue-Highways</v>
      </c>
      <c r="K2722" s="9" t="str">
        <f t="shared" si="128"/>
        <v>110-Special Revenue-Highways</v>
      </c>
      <c r="L2722" s="9" t="str">
        <f>IFERROR(VLOOKUP(A2722,'[1]VAC as of March 2024'!A:K,11,FALSE),"No")</f>
        <v>No</v>
      </c>
      <c r="M2722" s="37" t="s">
        <v>2248</v>
      </c>
      <c r="O2722" s="38" t="s">
        <v>2241</v>
      </c>
      <c r="P2722" s="36" t="s">
        <v>6071</v>
      </c>
      <c r="Q2722" s="2" t="str">
        <f>VLOOKUP(P2722,'[1]Table E'!A:C,3,FALSE)</f>
        <v>Transportation activities</v>
      </c>
    </row>
    <row r="2723" spans="1:18" x14ac:dyDescent="0.25">
      <c r="A2723" s="33" t="str">
        <f t="shared" si="126"/>
        <v>5050001000</v>
      </c>
      <c r="B2723" s="33" t="s">
        <v>2440</v>
      </c>
      <c r="C2723" s="33" t="s">
        <v>1</v>
      </c>
      <c r="D2723" s="9" t="str">
        <f t="shared" si="127"/>
        <v>505001000</v>
      </c>
      <c r="E2723" s="34">
        <v>50500</v>
      </c>
      <c r="F2723" s="34">
        <v>1000</v>
      </c>
      <c r="G2723" s="9" t="str">
        <f>VLOOKUP(B2723,'[1]Business Unit Lookup'!A:B,2,FALSE)</f>
        <v>Dept of Rail &amp; Public Trans</v>
      </c>
      <c r="H2723" s="33" t="str">
        <f>VLOOKUP(C2723,'[1]Fund Lookup'!B:C,2,FALSE)</f>
        <v>General Fund</v>
      </c>
      <c r="I2723" s="35" t="s">
        <v>2236</v>
      </c>
      <c r="J2723" s="33" t="str">
        <f>VLOOKUP(I2723,'[1]Table B'!A:B,2,FALSE)</f>
        <v>General</v>
      </c>
      <c r="K2723" s="9" t="str">
        <f t="shared" si="128"/>
        <v>100-General</v>
      </c>
      <c r="L2723" s="9" t="str">
        <f>IFERROR(VLOOKUP(A2723,'[1]VAC as of March 2024'!A:K,11,FALSE),"No")</f>
        <v>No</v>
      </c>
      <c r="M2723" s="9" t="s">
        <v>2237</v>
      </c>
      <c r="O2723" s="33" t="s">
        <v>2240</v>
      </c>
      <c r="P2723" s="33" t="s">
        <v>6061</v>
      </c>
      <c r="Q2723" s="2" t="str">
        <f>VLOOKUP(P2723,'[1]Table E'!A:C,3,FALSE)</f>
        <v>Unassigned</v>
      </c>
    </row>
    <row r="2724" spans="1:18" x14ac:dyDescent="0.25">
      <c r="A2724" s="33" t="str">
        <f t="shared" si="126"/>
        <v>5050002505</v>
      </c>
      <c r="B2724" s="33" t="s">
        <v>2440</v>
      </c>
      <c r="C2724" s="33" t="s">
        <v>533</v>
      </c>
      <c r="D2724" s="9" t="str">
        <f t="shared" si="127"/>
        <v>505002505</v>
      </c>
      <c r="E2724" s="34">
        <v>50500</v>
      </c>
      <c r="F2724" s="34">
        <v>2505</v>
      </c>
      <c r="G2724" s="9" t="str">
        <f>VLOOKUP(B2724,'[1]Business Unit Lookup'!A:B,2,FALSE)</f>
        <v>Dept of Rail &amp; Public Trans</v>
      </c>
      <c r="H2724" s="33" t="str">
        <f>VLOOKUP(C2724,'[1]Fund Lookup'!B:C,2,FALSE)</f>
        <v>DRPT Special Revenue Fund</v>
      </c>
      <c r="I2724" s="35" t="s">
        <v>2255</v>
      </c>
      <c r="J2724" s="33" t="str">
        <f>VLOOKUP(I2724,'[1]Table B'!A:B,2,FALSE)</f>
        <v>Special Revenue-Highways</v>
      </c>
      <c r="K2724" s="9" t="str">
        <f t="shared" si="128"/>
        <v>110-Special Revenue-Highways</v>
      </c>
      <c r="L2724" s="9" t="str">
        <f>IFERROR(VLOOKUP(A2724,'[1]VAC as of March 2024'!A:K,11,FALSE),"No")</f>
        <v>No</v>
      </c>
      <c r="M2724" s="9" t="s">
        <v>2248</v>
      </c>
      <c r="O2724" s="33" t="s">
        <v>2248</v>
      </c>
      <c r="P2724" s="33" t="s">
        <v>6150</v>
      </c>
      <c r="Q2724" s="2" t="str">
        <f>VLOOKUP(P2724,'[1]Table E'!A:C,3,FALSE)</f>
        <v>Transportation activities</v>
      </c>
    </row>
    <row r="2725" spans="1:18" x14ac:dyDescent="0.25">
      <c r="A2725" s="33" t="str">
        <f t="shared" si="126"/>
        <v>5050002700</v>
      </c>
      <c r="B2725" s="33" t="s">
        <v>2440</v>
      </c>
      <c r="C2725" s="33" t="s">
        <v>619</v>
      </c>
      <c r="D2725" s="9" t="str">
        <f t="shared" si="127"/>
        <v>505002700</v>
      </c>
      <c r="E2725" s="34">
        <v>50500</v>
      </c>
      <c r="F2725" s="34">
        <v>2700</v>
      </c>
      <c r="G2725" s="9" t="str">
        <f>VLOOKUP(B2725,'[1]Business Unit Lookup'!A:B,2,FALSE)</f>
        <v>Dept of Rail &amp; Public Trans</v>
      </c>
      <c r="H2725" s="33" t="str">
        <f>VLOOKUP(C2725,'[1]Fund Lookup'!B:C,2,FALSE)</f>
        <v>Parking</v>
      </c>
      <c r="I2725" s="35" t="s">
        <v>2239</v>
      </c>
      <c r="J2725" s="33" t="str">
        <f>VLOOKUP(I2725,'[1]Table B'!A:B,2,FALSE)</f>
        <v>Special Revenue-Other</v>
      </c>
      <c r="K2725" s="9" t="str">
        <f t="shared" si="128"/>
        <v>105-Special Revenue-Other</v>
      </c>
      <c r="L2725" s="9" t="str">
        <f>IFERROR(VLOOKUP(A2725,'[1]VAC as of March 2024'!A:K,11,FALSE),"No")</f>
        <v>No</v>
      </c>
      <c r="M2725" s="9" t="s">
        <v>2240</v>
      </c>
      <c r="O2725" s="33" t="s">
        <v>2241</v>
      </c>
      <c r="P2725" s="33" t="s">
        <v>6062</v>
      </c>
      <c r="Q2725" s="2" t="str">
        <f>VLOOKUP(P2725,'[1]Table E'!A:C,3,FALSE)</f>
        <v>Governmental Operations - Administrative Services</v>
      </c>
    </row>
    <row r="2726" spans="1:18" x14ac:dyDescent="0.25">
      <c r="A2726" s="33" t="str">
        <f t="shared" si="126"/>
        <v>5050004000</v>
      </c>
      <c r="B2726" s="33" t="s">
        <v>2440</v>
      </c>
      <c r="C2726" s="33" t="s">
        <v>882</v>
      </c>
      <c r="D2726" s="9" t="str">
        <f t="shared" si="127"/>
        <v>505004000</v>
      </c>
      <c r="E2726" s="34">
        <v>50500</v>
      </c>
      <c r="F2726" s="34">
        <v>4000</v>
      </c>
      <c r="G2726" s="9" t="str">
        <f>VLOOKUP(B2726,'[1]Business Unit Lookup'!A:B,2,FALSE)</f>
        <v>Dept of Rail &amp; Public Trans</v>
      </c>
      <c r="H2726" s="33" t="str">
        <f>VLOOKUP(C2726,'[1]Fund Lookup'!B:C,2,FALSE)</f>
        <v>Commonwealth Transportation Fd</v>
      </c>
      <c r="I2726" s="35" t="s">
        <v>2255</v>
      </c>
      <c r="J2726" s="33" t="str">
        <f>VLOOKUP(I2726,'[1]Table B'!A:B,2,FALSE)</f>
        <v>Special Revenue-Highways</v>
      </c>
      <c r="K2726" s="9" t="str">
        <f t="shared" si="128"/>
        <v>110-Special Revenue-Highways</v>
      </c>
      <c r="L2726" s="9" t="str">
        <f>IFERROR(VLOOKUP(A2726,'[1]VAC as of March 2024'!A:K,11,FALSE),"No")</f>
        <v>No</v>
      </c>
      <c r="M2726" s="9" t="s">
        <v>2248</v>
      </c>
      <c r="O2726" s="33" t="s">
        <v>2241</v>
      </c>
      <c r="P2726" s="33" t="s">
        <v>6071</v>
      </c>
      <c r="Q2726" s="2" t="str">
        <f>VLOOKUP(P2726,'[1]Table E'!A:C,3,FALSE)</f>
        <v>Transportation activities</v>
      </c>
    </row>
    <row r="2727" spans="1:18" x14ac:dyDescent="0.25">
      <c r="A2727" s="33" t="str">
        <f t="shared" si="126"/>
        <v>5050004010</v>
      </c>
      <c r="B2727" s="33" t="s">
        <v>2440</v>
      </c>
      <c r="C2727" s="33" t="s">
        <v>883</v>
      </c>
      <c r="D2727" s="9" t="str">
        <f t="shared" si="127"/>
        <v>505004010</v>
      </c>
      <c r="E2727" s="34">
        <v>50500</v>
      </c>
      <c r="F2727" s="34">
        <v>4010</v>
      </c>
      <c r="G2727" s="9" t="str">
        <f>VLOOKUP(B2727,'[1]Business Unit Lookup'!A:B,2,FALSE)</f>
        <v>Dept of Rail &amp; Public Trans</v>
      </c>
      <c r="H2727" s="33" t="str">
        <f>VLOOKUP(C2727,'[1]Fund Lookup'!B:C,2,FALSE)</f>
        <v>Highway Federal</v>
      </c>
      <c r="I2727" s="35" t="s">
        <v>2255</v>
      </c>
      <c r="J2727" s="33" t="str">
        <f>VLOOKUP(I2727,'[1]Table B'!A:B,2,FALSE)</f>
        <v>Special Revenue-Highways</v>
      </c>
      <c r="K2727" s="9" t="str">
        <f t="shared" si="128"/>
        <v>110-Special Revenue-Highways</v>
      </c>
      <c r="L2727" s="9" t="str">
        <f>IFERROR(VLOOKUP(A2727,'[1]VAC as of March 2024'!A:K,11,FALSE),"No")</f>
        <v>No</v>
      </c>
      <c r="M2727" s="9" t="s">
        <v>2248</v>
      </c>
      <c r="O2727" s="33" t="s">
        <v>2248</v>
      </c>
      <c r="P2727" s="33" t="s">
        <v>6070</v>
      </c>
      <c r="Q2727" s="2" t="str">
        <f>VLOOKUP(P2727,'[1]Table E'!A:C,3,FALSE)</f>
        <v>Gifts and grants</v>
      </c>
    </row>
    <row r="2728" spans="1:18" x14ac:dyDescent="0.25">
      <c r="A2728" s="33" t="str">
        <f t="shared" si="126"/>
        <v>5050004030</v>
      </c>
      <c r="B2728" s="33" t="s">
        <v>2440</v>
      </c>
      <c r="C2728" s="33" t="s">
        <v>5589</v>
      </c>
      <c r="D2728" s="9" t="str">
        <f t="shared" si="127"/>
        <v>505004030</v>
      </c>
      <c r="E2728" s="34">
        <v>50500</v>
      </c>
      <c r="F2728" s="34">
        <v>4030</v>
      </c>
      <c r="G2728" s="9" t="str">
        <f>VLOOKUP(B2728,'[1]Business Unit Lookup'!A:B,2,FALSE)</f>
        <v>Dept of Rail &amp; Public Trans</v>
      </c>
      <c r="H2728" s="33" t="str">
        <f>VLOOKUP(C2728,'[1]Fund Lookup'!B:C,2,FALSE)</f>
        <v>VPRA Temporary Fund</v>
      </c>
      <c r="I2728" s="35" t="s">
        <v>2270</v>
      </c>
      <c r="J2728" s="33" t="str">
        <f>VLOOKUP(I2728,'[1]Table B'!A:B,2,FALSE)</f>
        <v>No Year-End Balance</v>
      </c>
      <c r="K2728" s="9" t="str">
        <f t="shared" si="128"/>
        <v>660-No Year-End Balance</v>
      </c>
      <c r="L2728" s="9" t="str">
        <f>IFERROR(VLOOKUP(A2728,'[1]VAC as of March 2024'!A:K,11,FALSE),"No")</f>
        <v>No</v>
      </c>
      <c r="M2728" s="9" t="s">
        <v>4</v>
      </c>
      <c r="Q2728" s="2"/>
    </row>
    <row r="2729" spans="1:18" x14ac:dyDescent="0.25">
      <c r="A2729" s="33" t="str">
        <f t="shared" si="126"/>
        <v>5050004100</v>
      </c>
      <c r="B2729" s="33" t="s">
        <v>2440</v>
      </c>
      <c r="C2729" s="33" t="s">
        <v>895</v>
      </c>
      <c r="D2729" s="9" t="str">
        <f t="shared" si="127"/>
        <v>505004100</v>
      </c>
      <c r="E2729" s="34">
        <v>50500</v>
      </c>
      <c r="F2729" s="34">
        <v>4100</v>
      </c>
      <c r="G2729" s="9" t="str">
        <f>VLOOKUP(B2729,'[1]Business Unit Lookup'!A:B,2,FALSE)</f>
        <v>Dept of Rail &amp; Public Trans</v>
      </c>
      <c r="H2729" s="33" t="str">
        <f>VLOOKUP(C2729,'[1]Fund Lookup'!B:C,2,FALSE)</f>
        <v>Hwy Maintenance &amp; Operating Fd</v>
      </c>
      <c r="I2729" s="35" t="s">
        <v>2255</v>
      </c>
      <c r="J2729" s="33" t="str">
        <f>VLOOKUP(I2729,'[1]Table B'!A:B,2,FALSE)</f>
        <v>Special Revenue-Highways</v>
      </c>
      <c r="K2729" s="9" t="str">
        <f t="shared" si="128"/>
        <v>110-Special Revenue-Highways</v>
      </c>
      <c r="L2729" s="9" t="str">
        <f>IFERROR(VLOOKUP(A2729,'[1]VAC as of March 2024'!A:K,11,FALSE),"No")</f>
        <v>No</v>
      </c>
      <c r="M2729" s="9" t="s">
        <v>2240</v>
      </c>
      <c r="O2729" s="33" t="s">
        <v>2241</v>
      </c>
      <c r="P2729" s="33" t="s">
        <v>6071</v>
      </c>
      <c r="Q2729" s="2" t="str">
        <f>VLOOKUP(P2729,'[1]Table E'!A:C,3,FALSE)</f>
        <v>Transportation activities</v>
      </c>
    </row>
    <row r="2730" spans="1:18" ht="30" x14ac:dyDescent="0.25">
      <c r="A2730" s="33" t="str">
        <f t="shared" si="126"/>
        <v>5050004240</v>
      </c>
      <c r="B2730" s="36" t="s">
        <v>2440</v>
      </c>
      <c r="C2730" s="36" t="s">
        <v>901</v>
      </c>
      <c r="D2730" s="9" t="str">
        <f t="shared" si="127"/>
        <v>505004240</v>
      </c>
      <c r="E2730" s="39">
        <v>50500</v>
      </c>
      <c r="F2730" s="39">
        <v>4240</v>
      </c>
      <c r="G2730" s="9" t="str">
        <f>VLOOKUP(B2730,'[1]Business Unit Lookup'!A:B,2,FALSE)</f>
        <v>Dept of Rail &amp; Public Trans</v>
      </c>
      <c r="H2730" s="33" t="s">
        <v>902</v>
      </c>
      <c r="I2730" s="35" t="s">
        <v>2270</v>
      </c>
      <c r="J2730" s="33" t="str">
        <f>VLOOKUP(I2730,'[1]Table B'!A:B,2,FALSE)</f>
        <v>No Year-End Balance</v>
      </c>
      <c r="K2730" s="9" t="str">
        <f t="shared" si="128"/>
        <v>660-No Year-End Balance</v>
      </c>
      <c r="L2730" s="9" t="s">
        <v>2890</v>
      </c>
      <c r="M2730" s="9" t="s">
        <v>4</v>
      </c>
      <c r="R2730" s="85" t="s">
        <v>8356</v>
      </c>
    </row>
    <row r="2731" spans="1:18" ht="30" x14ac:dyDescent="0.25">
      <c r="A2731" s="33" t="str">
        <f t="shared" si="126"/>
        <v>5050004260</v>
      </c>
      <c r="B2731" s="36" t="s">
        <v>2440</v>
      </c>
      <c r="C2731" s="36" t="s">
        <v>904</v>
      </c>
      <c r="D2731" s="9" t="str">
        <f t="shared" si="127"/>
        <v>505004260</v>
      </c>
      <c r="E2731" s="39">
        <v>50500</v>
      </c>
      <c r="F2731" s="39">
        <v>4260</v>
      </c>
      <c r="G2731" s="9" t="str">
        <f>VLOOKUP(B2731,'[1]Business Unit Lookup'!A:B,2,FALSE)</f>
        <v>Dept of Rail &amp; Public Trans</v>
      </c>
      <c r="H2731" s="9" t="s">
        <v>905</v>
      </c>
      <c r="I2731" s="35" t="s">
        <v>2270</v>
      </c>
      <c r="J2731" s="33" t="str">
        <f>VLOOKUP(I2731,'[1]Table B'!A:B,2,FALSE)</f>
        <v>No Year-End Balance</v>
      </c>
      <c r="K2731" s="9" t="str">
        <f t="shared" si="128"/>
        <v>660-No Year-End Balance</v>
      </c>
      <c r="L2731" s="9" t="s">
        <v>2890</v>
      </c>
      <c r="M2731" s="9" t="s">
        <v>4</v>
      </c>
      <c r="R2731" s="85" t="s">
        <v>8356</v>
      </c>
    </row>
    <row r="2732" spans="1:18" x14ac:dyDescent="0.25">
      <c r="A2732" s="33" t="str">
        <f t="shared" si="126"/>
        <v>5050004313</v>
      </c>
      <c r="B2732" s="33" t="s">
        <v>2440</v>
      </c>
      <c r="C2732" s="33" t="s">
        <v>920</v>
      </c>
      <c r="D2732" s="9" t="str">
        <f t="shared" si="127"/>
        <v>505004313</v>
      </c>
      <c r="E2732" s="34">
        <v>50500</v>
      </c>
      <c r="F2732" s="34">
        <v>4313</v>
      </c>
      <c r="G2732" s="9" t="str">
        <f>VLOOKUP(B2732,'[1]Business Unit Lookup'!A:B,2,FALSE)</f>
        <v>Dept of Rail &amp; Public Trans</v>
      </c>
      <c r="H2732" s="33" t="str">
        <f>VLOOKUP(C2732,'[1]Fund Lookup'!B:C,2,FALSE)</f>
        <v>Shortline Rail Preserv&amp;Develop</v>
      </c>
      <c r="I2732" s="35" t="s">
        <v>2255</v>
      </c>
      <c r="J2732" s="33" t="str">
        <f>VLOOKUP(I2732,'[1]Table B'!A:B,2,FALSE)</f>
        <v>Special Revenue-Highways</v>
      </c>
      <c r="K2732" s="9" t="str">
        <f t="shared" si="128"/>
        <v>110-Special Revenue-Highways</v>
      </c>
      <c r="L2732" s="9" t="str">
        <f>IFERROR(VLOOKUP(A2732,'[1]VAC as of March 2024'!A:K,11,FALSE),"No")</f>
        <v>No</v>
      </c>
      <c r="M2732" s="9" t="s">
        <v>2240</v>
      </c>
      <c r="O2732" s="33" t="s">
        <v>2241</v>
      </c>
      <c r="P2732" s="33" t="s">
        <v>6071</v>
      </c>
      <c r="Q2732" s="2" t="str">
        <f>VLOOKUP(P2732,'[1]Table E'!A:C,3,FALSE)</f>
        <v>Transportation activities</v>
      </c>
    </row>
    <row r="2733" spans="1:18" x14ac:dyDescent="0.25">
      <c r="A2733" s="33" t="str">
        <f t="shared" si="126"/>
        <v>5050004314</v>
      </c>
      <c r="B2733" s="33" t="s">
        <v>2440</v>
      </c>
      <c r="C2733" s="33" t="s">
        <v>923</v>
      </c>
      <c r="D2733" s="9" t="str">
        <f t="shared" si="127"/>
        <v>505004314</v>
      </c>
      <c r="E2733" s="34">
        <v>50500</v>
      </c>
      <c r="F2733" s="34">
        <v>4314</v>
      </c>
      <c r="G2733" s="9" t="str">
        <f>VLOOKUP(B2733,'[1]Business Unit Lookup'!A:B,2,FALSE)</f>
        <v>Dept of Rail &amp; Public Trans</v>
      </c>
      <c r="H2733" s="33" t="str">
        <f>VLOOKUP(C2733,'[1]Fund Lookup'!B:C,2,FALSE)</f>
        <v>I-66 Outside Beltway Concess</v>
      </c>
      <c r="I2733" s="35" t="s">
        <v>2255</v>
      </c>
      <c r="J2733" s="33" t="str">
        <f>VLOOKUP(I2733,'[1]Table B'!A:B,2,FALSE)</f>
        <v>Special Revenue-Highways</v>
      </c>
      <c r="K2733" s="9" t="str">
        <f t="shared" si="128"/>
        <v>110-Special Revenue-Highways</v>
      </c>
      <c r="L2733" s="9" t="str">
        <f>IFERROR(VLOOKUP(A2733,'[1]VAC as of March 2024'!A:K,11,FALSE),"No")</f>
        <v>No</v>
      </c>
      <c r="M2733" s="9" t="s">
        <v>2248</v>
      </c>
      <c r="O2733" s="33" t="s">
        <v>2241</v>
      </c>
      <c r="P2733" s="33" t="s">
        <v>6071</v>
      </c>
      <c r="Q2733" s="2" t="str">
        <f>VLOOKUP(P2733,'[1]Table E'!A:C,3,FALSE)</f>
        <v>Transportation activities</v>
      </c>
    </row>
    <row r="2734" spans="1:18" x14ac:dyDescent="0.25">
      <c r="A2734" s="33" t="str">
        <f t="shared" si="126"/>
        <v>5050004315</v>
      </c>
      <c r="B2734" s="33" t="s">
        <v>2440</v>
      </c>
      <c r="C2734" s="33" t="s">
        <v>926</v>
      </c>
      <c r="D2734" s="9" t="str">
        <f t="shared" si="127"/>
        <v>505004315</v>
      </c>
      <c r="E2734" s="34">
        <v>50500</v>
      </c>
      <c r="F2734" s="34">
        <v>4315</v>
      </c>
      <c r="G2734" s="9" t="str">
        <f>VLOOKUP(B2734,'[1]Business Unit Lookup'!A:B,2,FALSE)</f>
        <v>Dept of Rail &amp; Public Trans</v>
      </c>
      <c r="H2734" s="33" t="str">
        <f>VLOOKUP(C2734,'[1]Fund Lookup'!B:C,2,FALSE)</f>
        <v>I-95 Express Lanes</v>
      </c>
      <c r="I2734" s="35" t="s">
        <v>2255</v>
      </c>
      <c r="J2734" s="33" t="str">
        <f>VLOOKUP(I2734,'[1]Table B'!A:B,2,FALSE)</f>
        <v>Special Revenue-Highways</v>
      </c>
      <c r="K2734" s="9" t="str">
        <f t="shared" si="128"/>
        <v>110-Special Revenue-Highways</v>
      </c>
      <c r="L2734" s="9" t="str">
        <f>IFERROR(VLOOKUP(A2734,'[1]VAC as of March 2024'!A:K,11,FALSE),"No")</f>
        <v>No</v>
      </c>
      <c r="M2734" s="9" t="s">
        <v>2248</v>
      </c>
      <c r="O2734" s="33" t="s">
        <v>2241</v>
      </c>
      <c r="P2734" s="33" t="s">
        <v>6071</v>
      </c>
      <c r="Q2734" s="2" t="str">
        <f>VLOOKUP(P2734,'[1]Table E'!A:C,3,FALSE)</f>
        <v>Transportation activities</v>
      </c>
    </row>
    <row r="2735" spans="1:18" x14ac:dyDescent="0.25">
      <c r="A2735" s="33" t="str">
        <f t="shared" si="126"/>
        <v>5050004710</v>
      </c>
      <c r="B2735" s="33" t="s">
        <v>2440</v>
      </c>
      <c r="C2735" s="33" t="s">
        <v>987</v>
      </c>
      <c r="D2735" s="9" t="str">
        <f t="shared" si="127"/>
        <v>505004710</v>
      </c>
      <c r="E2735" s="34">
        <v>50500</v>
      </c>
      <c r="F2735" s="34">
        <v>4710</v>
      </c>
      <c r="G2735" s="9" t="str">
        <f>VLOOKUP(B2735,'[1]Business Unit Lookup'!A:B,2,FALSE)</f>
        <v>Dept of Rail &amp; Public Trans</v>
      </c>
      <c r="H2735" s="33" t="str">
        <f>VLOOKUP(C2735,'[1]Fund Lookup'!B:C,2,FALSE)</f>
        <v>Transportation Trust Fund</v>
      </c>
      <c r="I2735" s="35" t="s">
        <v>2255</v>
      </c>
      <c r="J2735" s="33" t="str">
        <f>VLOOKUP(I2735,'[1]Table B'!A:B,2,FALSE)</f>
        <v>Special Revenue-Highways</v>
      </c>
      <c r="K2735" s="9" t="str">
        <f t="shared" si="128"/>
        <v>110-Special Revenue-Highways</v>
      </c>
      <c r="L2735" s="9" t="str">
        <f>IFERROR(VLOOKUP(A2735,'[1]VAC as of March 2024'!A:K,11,FALSE),"No")</f>
        <v>No</v>
      </c>
      <c r="M2735" s="9" t="s">
        <v>2248</v>
      </c>
      <c r="O2735" s="33" t="s">
        <v>2241</v>
      </c>
      <c r="P2735" s="33" t="s">
        <v>6071</v>
      </c>
      <c r="Q2735" s="2" t="str">
        <f>VLOOKUP(P2735,'[1]Table E'!A:C,3,FALSE)</f>
        <v>Transportation activities</v>
      </c>
    </row>
    <row r="2736" spans="1:18" x14ac:dyDescent="0.25">
      <c r="A2736" s="33" t="str">
        <f t="shared" si="126"/>
        <v>5050004720</v>
      </c>
      <c r="B2736" s="33" t="s">
        <v>2440</v>
      </c>
      <c r="C2736" s="33" t="s">
        <v>992</v>
      </c>
      <c r="D2736" s="9" t="str">
        <f t="shared" si="127"/>
        <v>505004720</v>
      </c>
      <c r="E2736" s="34">
        <v>50500</v>
      </c>
      <c r="F2736" s="34">
        <v>4720</v>
      </c>
      <c r="G2736" s="9" t="str">
        <f>VLOOKUP(B2736,'[1]Business Unit Lookup'!A:B,2,FALSE)</f>
        <v>Dept of Rail &amp; Public Trans</v>
      </c>
      <c r="H2736" s="33" t="str">
        <f>VLOOKUP(C2736,'[1]Fund Lookup'!B:C,2,FALSE)</f>
        <v>Highway Construction Fund</v>
      </c>
      <c r="I2736" s="35" t="s">
        <v>2255</v>
      </c>
      <c r="J2736" s="33" t="str">
        <f>VLOOKUP(I2736,'[1]Table B'!A:B,2,FALSE)</f>
        <v>Special Revenue-Highways</v>
      </c>
      <c r="K2736" s="9" t="str">
        <f t="shared" si="128"/>
        <v>110-Special Revenue-Highways</v>
      </c>
      <c r="L2736" s="9" t="str">
        <f>IFERROR(VLOOKUP(A2736,'[1]VAC as of March 2024'!A:K,11,FALSE),"No")</f>
        <v>No</v>
      </c>
      <c r="M2736" s="9" t="s">
        <v>2248</v>
      </c>
      <c r="O2736" s="33" t="s">
        <v>2241</v>
      </c>
      <c r="P2736" s="33" t="s">
        <v>6071</v>
      </c>
      <c r="Q2736" s="2" t="str">
        <f>VLOOKUP(P2736,'[1]Table E'!A:C,3,FALSE)</f>
        <v>Transportation activities</v>
      </c>
    </row>
    <row r="2737" spans="1:17" x14ac:dyDescent="0.25">
      <c r="A2737" s="33" t="str">
        <f t="shared" si="126"/>
        <v>5050004730</v>
      </c>
      <c r="B2737" s="33" t="s">
        <v>2440</v>
      </c>
      <c r="C2737" s="33" t="s">
        <v>995</v>
      </c>
      <c r="D2737" s="9" t="str">
        <f t="shared" si="127"/>
        <v>505004730</v>
      </c>
      <c r="E2737" s="34">
        <v>50500</v>
      </c>
      <c r="F2737" s="34">
        <v>4730</v>
      </c>
      <c r="G2737" s="9" t="str">
        <f>VLOOKUP(B2737,'[1]Business Unit Lookup'!A:B,2,FALSE)</f>
        <v>Dept of Rail &amp; Public Trans</v>
      </c>
      <c r="H2737" s="33" t="str">
        <f>VLOOKUP(C2737,'[1]Fund Lookup'!B:C,2,FALSE)</f>
        <v>Priority Transportation Fund</v>
      </c>
      <c r="I2737" s="35" t="s">
        <v>2255</v>
      </c>
      <c r="J2737" s="33" t="str">
        <f>VLOOKUP(I2737,'[1]Table B'!A:B,2,FALSE)</f>
        <v>Special Revenue-Highways</v>
      </c>
      <c r="K2737" s="9" t="str">
        <f t="shared" si="128"/>
        <v>110-Special Revenue-Highways</v>
      </c>
      <c r="L2737" s="9" t="str">
        <f>IFERROR(VLOOKUP(A2737,'[1]VAC as of March 2024'!A:K,11,FALSE),"No")</f>
        <v>No</v>
      </c>
      <c r="M2737" s="9" t="s">
        <v>2248</v>
      </c>
      <c r="O2737" s="33" t="s">
        <v>2241</v>
      </c>
      <c r="P2737" s="33" t="s">
        <v>6071</v>
      </c>
      <c r="Q2737" s="2" t="str">
        <f>VLOOKUP(P2737,'[1]Table E'!A:C,3,FALSE)</f>
        <v>Transportation activities</v>
      </c>
    </row>
    <row r="2738" spans="1:17" x14ac:dyDescent="0.25">
      <c r="A2738" s="33" t="str">
        <f t="shared" si="126"/>
        <v>5050004770</v>
      </c>
      <c r="B2738" s="33" t="s">
        <v>2440</v>
      </c>
      <c r="C2738" s="33" t="s">
        <v>1017</v>
      </c>
      <c r="D2738" s="9" t="str">
        <f t="shared" si="127"/>
        <v>505004770</v>
      </c>
      <c r="E2738" s="34">
        <v>50500</v>
      </c>
      <c r="F2738" s="34">
        <v>4770</v>
      </c>
      <c r="G2738" s="9" t="str">
        <f>VLOOKUP(B2738,'[1]Business Unit Lookup'!A:B,2,FALSE)</f>
        <v>Dept of Rail &amp; Public Trans</v>
      </c>
      <c r="H2738" s="33" t="str">
        <f>VLOOKUP(C2738,'[1]Fund Lookup'!B:C,2,FALSE)</f>
        <v>Commonwealth Mass Transit Fund</v>
      </c>
      <c r="I2738" s="35" t="s">
        <v>2255</v>
      </c>
      <c r="J2738" s="33" t="str">
        <f>VLOOKUP(I2738,'[1]Table B'!A:B,2,FALSE)</f>
        <v>Special Revenue-Highways</v>
      </c>
      <c r="K2738" s="9" t="str">
        <f t="shared" si="128"/>
        <v>110-Special Revenue-Highways</v>
      </c>
      <c r="L2738" s="9" t="str">
        <f>IFERROR(VLOOKUP(A2738,'[1]VAC as of March 2024'!A:K,11,FALSE),"No")</f>
        <v>No</v>
      </c>
      <c r="M2738" s="9" t="s">
        <v>2248</v>
      </c>
      <c r="O2738" s="33" t="s">
        <v>2241</v>
      </c>
      <c r="P2738" s="33" t="s">
        <v>6071</v>
      </c>
      <c r="Q2738" s="2" t="str">
        <f>VLOOKUP(P2738,'[1]Table E'!A:C,3,FALSE)</f>
        <v>Transportation activities</v>
      </c>
    </row>
    <row r="2739" spans="1:17" x14ac:dyDescent="0.25">
      <c r="A2739" s="33" t="str">
        <f t="shared" si="126"/>
        <v>5050004780</v>
      </c>
      <c r="B2739" s="33" t="s">
        <v>2440</v>
      </c>
      <c r="C2739" s="33" t="s">
        <v>1020</v>
      </c>
      <c r="D2739" s="9" t="str">
        <f t="shared" si="127"/>
        <v>505004780</v>
      </c>
      <c r="E2739" s="34">
        <v>50500</v>
      </c>
      <c r="F2739" s="34">
        <v>4780</v>
      </c>
      <c r="G2739" s="9" t="str">
        <f>VLOOKUP(B2739,'[1]Business Unit Lookup'!A:B,2,FALSE)</f>
        <v>Dept of Rail &amp; Public Trans</v>
      </c>
      <c r="H2739" s="33" t="str">
        <f>VLOOKUP(C2739,'[1]Fund Lookup'!B:C,2,FALSE)</f>
        <v>Commonwealth Transit Cap Fund</v>
      </c>
      <c r="I2739" s="35" t="s">
        <v>2255</v>
      </c>
      <c r="J2739" s="33" t="str">
        <f>VLOOKUP(I2739,'[1]Table B'!A:B,2,FALSE)</f>
        <v>Special Revenue-Highways</v>
      </c>
      <c r="K2739" s="9" t="str">
        <f t="shared" si="128"/>
        <v>110-Special Revenue-Highways</v>
      </c>
      <c r="L2739" s="9" t="str">
        <f>IFERROR(VLOOKUP(A2739,'[1]VAC as of March 2024'!A:K,11,FALSE),"No")</f>
        <v>Yes</v>
      </c>
      <c r="M2739" s="9" t="s">
        <v>2248</v>
      </c>
      <c r="N2739" s="9" t="s">
        <v>6077</v>
      </c>
      <c r="O2739" s="33" t="s">
        <v>2241</v>
      </c>
      <c r="P2739" s="33" t="s">
        <v>6071</v>
      </c>
      <c r="Q2739" s="2" t="str">
        <f>VLOOKUP(P2739,'[1]Table E'!A:C,3,FALSE)</f>
        <v>Transportation activities</v>
      </c>
    </row>
    <row r="2740" spans="1:17" x14ac:dyDescent="0.25">
      <c r="A2740" s="33" t="str">
        <f t="shared" si="126"/>
        <v>5050004810</v>
      </c>
      <c r="B2740" s="33" t="s">
        <v>2440</v>
      </c>
      <c r="C2740" s="33" t="s">
        <v>5597</v>
      </c>
      <c r="D2740" s="9" t="str">
        <f t="shared" si="127"/>
        <v>505004810</v>
      </c>
      <c r="E2740" s="34">
        <v>50500</v>
      </c>
      <c r="F2740" s="34">
        <v>4810</v>
      </c>
      <c r="G2740" s="9" t="str">
        <f>VLOOKUP(B2740,'[1]Business Unit Lookup'!A:B,2,FALSE)</f>
        <v>Dept of Rail &amp; Public Trans</v>
      </c>
      <c r="H2740" s="33" t="str">
        <f>VLOOKUP(C2740,'[1]Fund Lookup'!B:C,2,FALSE)</f>
        <v>Commonwealth Rail Fund</v>
      </c>
      <c r="I2740" s="35" t="s">
        <v>2255</v>
      </c>
      <c r="J2740" s="33" t="str">
        <f>VLOOKUP(I2740,'[1]Table B'!A:B,2,FALSE)</f>
        <v>Special Revenue-Highways</v>
      </c>
      <c r="K2740" s="9" t="str">
        <f t="shared" si="128"/>
        <v>110-Special Revenue-Highways</v>
      </c>
      <c r="L2740" s="9" t="str">
        <f>IFERROR(VLOOKUP(A2740,'[1]VAC as of March 2024'!A:K,11,FALSE),"No")</f>
        <v>No</v>
      </c>
      <c r="M2740" s="9" t="s">
        <v>2248</v>
      </c>
      <c r="O2740" s="33" t="s">
        <v>2241</v>
      </c>
      <c r="P2740" s="33" t="s">
        <v>6071</v>
      </c>
      <c r="Q2740" s="2" t="str">
        <f>VLOOKUP(P2740,'[1]Table E'!A:C,3,FALSE)</f>
        <v>Transportation activities</v>
      </c>
    </row>
    <row r="2741" spans="1:17" x14ac:dyDescent="0.25">
      <c r="A2741" s="33" t="str">
        <f t="shared" si="126"/>
        <v>5050007600</v>
      </c>
      <c r="B2741" s="33" t="s">
        <v>2440</v>
      </c>
      <c r="C2741" s="33" t="s">
        <v>1497</v>
      </c>
      <c r="D2741" s="9" t="str">
        <f t="shared" si="127"/>
        <v>505007600</v>
      </c>
      <c r="E2741" s="34">
        <v>50500</v>
      </c>
      <c r="F2741" s="34">
        <v>7600</v>
      </c>
      <c r="G2741" s="9" t="str">
        <f>VLOOKUP(B2741,'[1]Business Unit Lookup'!A:B,2,FALSE)</f>
        <v>Dept of Rail &amp; Public Trans</v>
      </c>
      <c r="H2741" s="33" t="str">
        <f>VLOOKUP(C2741,'[1]Fund Lookup'!B:C,2,FALSE)</f>
        <v>No Va Transportation Dist Fd</v>
      </c>
      <c r="I2741" s="35" t="s">
        <v>2255</v>
      </c>
      <c r="J2741" s="33" t="str">
        <f>VLOOKUP(I2741,'[1]Table B'!A:B,2,FALSE)</f>
        <v>Special Revenue-Highways</v>
      </c>
      <c r="K2741" s="9" t="str">
        <f t="shared" si="128"/>
        <v>110-Special Revenue-Highways</v>
      </c>
      <c r="L2741" s="9" t="str">
        <f>IFERROR(VLOOKUP(A2741,'[1]VAC as of March 2024'!A:K,11,FALSE),"No")</f>
        <v>No</v>
      </c>
      <c r="M2741" s="9" t="s">
        <v>2248</v>
      </c>
      <c r="O2741" s="33" t="s">
        <v>2241</v>
      </c>
      <c r="P2741" s="33" t="s">
        <v>6071</v>
      </c>
      <c r="Q2741" s="2" t="str">
        <f>VLOOKUP(P2741,'[1]Table E'!A:C,3,FALSE)</f>
        <v>Transportation activities</v>
      </c>
    </row>
    <row r="2742" spans="1:17" x14ac:dyDescent="0.25">
      <c r="A2742" s="33" t="str">
        <f t="shared" si="126"/>
        <v>5050009830</v>
      </c>
      <c r="B2742" s="33" t="s">
        <v>2440</v>
      </c>
      <c r="C2742" s="33" t="s">
        <v>2133</v>
      </c>
      <c r="D2742" s="9" t="str">
        <f t="shared" si="127"/>
        <v>505009830</v>
      </c>
      <c r="E2742" s="34">
        <v>50500</v>
      </c>
      <c r="F2742" s="34">
        <v>9830</v>
      </c>
      <c r="G2742" s="9" t="str">
        <f>VLOOKUP(B2742,'[1]Business Unit Lookup'!A:B,2,FALSE)</f>
        <v>Dept of Rail &amp; Public Trans</v>
      </c>
      <c r="H2742" s="33" t="str">
        <f>VLOOKUP(C2742,'[1]Fund Lookup'!B:C,2,FALSE)</f>
        <v>WMATA Capital Fund - Restrictd</v>
      </c>
      <c r="I2742" s="35" t="s">
        <v>2255</v>
      </c>
      <c r="J2742" s="33" t="str">
        <f>VLOOKUP(I2742,'[1]Table B'!A:B,2,FALSE)</f>
        <v>Special Revenue-Highways</v>
      </c>
      <c r="K2742" s="9" t="str">
        <f t="shared" si="128"/>
        <v>110-Special Revenue-Highways</v>
      </c>
      <c r="L2742" s="9" t="str">
        <f>IFERROR(VLOOKUP(A2742,'[1]VAC as of March 2024'!A:K,11,FALSE),"No")</f>
        <v>No</v>
      </c>
      <c r="M2742" s="9" t="s">
        <v>2248</v>
      </c>
      <c r="O2742" s="33" t="s">
        <v>2241</v>
      </c>
      <c r="P2742" s="33" t="s">
        <v>6071</v>
      </c>
      <c r="Q2742" s="2" t="str">
        <f>VLOOKUP(P2742,'[1]Table E'!A:C,3,FALSE)</f>
        <v>Transportation activities</v>
      </c>
    </row>
    <row r="2743" spans="1:17" x14ac:dyDescent="0.25">
      <c r="A2743" s="33" t="str">
        <f t="shared" si="126"/>
        <v>5050009840</v>
      </c>
      <c r="B2743" s="33" t="s">
        <v>2440</v>
      </c>
      <c r="C2743" s="33" t="s">
        <v>2136</v>
      </c>
      <c r="D2743" s="9" t="str">
        <f t="shared" si="127"/>
        <v>505009840</v>
      </c>
      <c r="E2743" s="34">
        <v>50500</v>
      </c>
      <c r="F2743" s="34">
        <v>9840</v>
      </c>
      <c r="G2743" s="9" t="str">
        <f>VLOOKUP(B2743,'[1]Business Unit Lookup'!A:B,2,FALSE)</f>
        <v>Dept of Rail &amp; Public Trans</v>
      </c>
      <c r="H2743" s="33" t="str">
        <f>VLOOKUP(C2743,'[1]Fund Lookup'!B:C,2,FALSE)</f>
        <v>WMATA Capital Fund – Non-Restr</v>
      </c>
      <c r="I2743" s="35" t="s">
        <v>2255</v>
      </c>
      <c r="J2743" s="33" t="str">
        <f>VLOOKUP(I2743,'[1]Table B'!A:B,2,FALSE)</f>
        <v>Special Revenue-Highways</v>
      </c>
      <c r="K2743" s="9" t="str">
        <f t="shared" si="128"/>
        <v>110-Special Revenue-Highways</v>
      </c>
      <c r="L2743" s="9" t="str">
        <f>IFERROR(VLOOKUP(A2743,'[1]VAC as of March 2024'!A:K,11,FALSE),"No")</f>
        <v>No</v>
      </c>
      <c r="M2743" s="9" t="s">
        <v>2240</v>
      </c>
      <c r="O2743" s="33" t="s">
        <v>2241</v>
      </c>
      <c r="P2743" s="33" t="s">
        <v>6071</v>
      </c>
      <c r="Q2743" s="2" t="str">
        <f>VLOOKUP(P2743,'[1]Table E'!A:C,3,FALSE)</f>
        <v>Transportation activities</v>
      </c>
    </row>
    <row r="2744" spans="1:17" x14ac:dyDescent="0.25">
      <c r="A2744" s="33" t="str">
        <f t="shared" si="126"/>
        <v>5050010001</v>
      </c>
      <c r="B2744" s="33" t="s">
        <v>2440</v>
      </c>
      <c r="C2744" s="33" t="s">
        <v>2164</v>
      </c>
      <c r="D2744" s="9" t="str">
        <f t="shared" si="127"/>
        <v>5050010001</v>
      </c>
      <c r="E2744" s="34">
        <v>50500</v>
      </c>
      <c r="F2744" s="34">
        <v>10001</v>
      </c>
      <c r="G2744" s="9" t="str">
        <f>VLOOKUP(B2744,'[1]Business Unit Lookup'!A:B,2,FALSE)</f>
        <v>Dept of Rail &amp; Public Trans</v>
      </c>
      <c r="H2744" s="33" t="str">
        <f>VLOOKUP(C2744,'[1]Fund Lookup'!B:C,2,FALSE)</f>
        <v>Federal Trust - Transportation</v>
      </c>
      <c r="I2744" s="35" t="s">
        <v>2255</v>
      </c>
      <c r="J2744" s="33" t="str">
        <f>VLOOKUP(I2744,'[1]Table B'!A:B,2,FALSE)</f>
        <v>Special Revenue-Highways</v>
      </c>
      <c r="K2744" s="9" t="str">
        <f t="shared" si="128"/>
        <v>110-Special Revenue-Highways</v>
      </c>
      <c r="L2744" s="9" t="str">
        <f>IFERROR(VLOOKUP(A2744,'[1]VAC as of March 2024'!A:K,11,FALSE),"No")</f>
        <v>No</v>
      </c>
      <c r="M2744" s="9" t="s">
        <v>2248</v>
      </c>
      <c r="O2744" s="33" t="s">
        <v>2248</v>
      </c>
      <c r="P2744" s="33" t="s">
        <v>6070</v>
      </c>
      <c r="Q2744" s="2" t="str">
        <f>VLOOKUP(P2744,'[1]Table E'!A:C,3,FALSE)</f>
        <v>Gifts and grants</v>
      </c>
    </row>
    <row r="2745" spans="1:17" x14ac:dyDescent="0.25">
      <c r="A2745" s="33" t="str">
        <f t="shared" si="126"/>
        <v>5050010260</v>
      </c>
      <c r="B2745" s="33" t="s">
        <v>2440</v>
      </c>
      <c r="C2745" s="33" t="s">
        <v>5488</v>
      </c>
      <c r="D2745" s="9" t="str">
        <f t="shared" si="127"/>
        <v>5050010260</v>
      </c>
      <c r="E2745" s="34">
        <v>50500</v>
      </c>
      <c r="F2745" s="34">
        <v>10260</v>
      </c>
      <c r="G2745" s="9" t="str">
        <f>VLOOKUP(B2745,'[1]Business Unit Lookup'!A:B,2,FALSE)</f>
        <v>Dept of Rail &amp; Public Trans</v>
      </c>
      <c r="H2745" s="33" t="str">
        <f>VLOOKUP(C2745,'[1]Fund Lookup'!B:C,2,FALSE)</f>
        <v>CARESAct-Rur AreaForm-COVID-19</v>
      </c>
      <c r="I2745" s="35" t="s">
        <v>2255</v>
      </c>
      <c r="J2745" s="33" t="str">
        <f>VLOOKUP(I2745,'[1]Table B'!A:B,2,FALSE)</f>
        <v>Special Revenue-Highways</v>
      </c>
      <c r="K2745" s="9" t="str">
        <f t="shared" si="128"/>
        <v>110-Special Revenue-Highways</v>
      </c>
      <c r="L2745" s="9" t="str">
        <f>IFERROR(VLOOKUP(A2745,'[1]VAC as of March 2024'!A:K,11,FALSE),"No")</f>
        <v>No</v>
      </c>
      <c r="M2745" s="9" t="s">
        <v>5493</v>
      </c>
      <c r="O2745" s="33" t="s">
        <v>2248</v>
      </c>
      <c r="P2745" s="33" t="s">
        <v>6063</v>
      </c>
      <c r="Q2745" s="2" t="str">
        <f>VLOOKUP(P2745,'[1]Table E'!A:C,3,FALSE)</f>
        <v>COVID-19</v>
      </c>
    </row>
    <row r="2746" spans="1:17" x14ac:dyDescent="0.25">
      <c r="A2746" s="33" t="str">
        <f t="shared" si="126"/>
        <v>5050010710</v>
      </c>
      <c r="B2746" s="36" t="s">
        <v>2440</v>
      </c>
      <c r="C2746" s="36" t="s">
        <v>6080</v>
      </c>
      <c r="D2746" s="9" t="str">
        <f t="shared" si="127"/>
        <v>5050010710</v>
      </c>
      <c r="E2746" s="35">
        <v>50500</v>
      </c>
      <c r="F2746" s="37">
        <v>10710</v>
      </c>
      <c r="G2746" s="9" t="str">
        <f>VLOOKUP(B2746,'[1]Business Unit Lookup'!A:B,2,FALSE)</f>
        <v>Dept of Rail &amp; Public Trans</v>
      </c>
      <c r="H2746" s="33" t="str">
        <f>VLOOKUP(C2746,'[1]Fund Lookup'!B:C,2,FALSE)</f>
        <v>FEMA - State Agy - COVID-19</v>
      </c>
      <c r="I2746" s="35" t="s">
        <v>2252</v>
      </c>
      <c r="J2746" s="33" t="str">
        <f>VLOOKUP(I2746,'[1]Table B'!A:B,2,FALSE)</f>
        <v>Special Revenue-Federal</v>
      </c>
      <c r="K2746" s="9" t="str">
        <f t="shared" si="128"/>
        <v>120-Special Revenue-Federal</v>
      </c>
      <c r="L2746" s="9" t="str">
        <f>IFERROR(VLOOKUP(A2746,'[1]VAC as of March 2024'!A:K,11,FALSE),"No")</f>
        <v>Yes</v>
      </c>
      <c r="M2746" s="38" t="s">
        <v>5493</v>
      </c>
      <c r="O2746" s="36" t="s">
        <v>2248</v>
      </c>
      <c r="P2746" s="36" t="s">
        <v>6063</v>
      </c>
      <c r="Q2746" s="2" t="str">
        <f>VLOOKUP(P2746,'[1]Table E'!A:C,3,FALSE)</f>
        <v>COVID-19</v>
      </c>
    </row>
    <row r="2747" spans="1:17" x14ac:dyDescent="0.25">
      <c r="A2747" s="33" t="str">
        <f t="shared" si="126"/>
        <v>5050012400</v>
      </c>
      <c r="B2747" s="33" t="s">
        <v>2440</v>
      </c>
      <c r="C2747" s="33" t="s">
        <v>2204</v>
      </c>
      <c r="D2747" s="9" t="str">
        <f t="shared" si="127"/>
        <v>5050012400</v>
      </c>
      <c r="E2747" s="34">
        <v>50500</v>
      </c>
      <c r="F2747" s="34">
        <v>12400</v>
      </c>
      <c r="G2747" s="9" t="str">
        <f>VLOOKUP(B2747,'[1]Business Unit Lookup'!A:B,2,FALSE)</f>
        <v>Dept of Rail &amp; Public Trans</v>
      </c>
      <c r="H2747" s="33" t="str">
        <f>VLOOKUP(C2747,'[1]Fund Lookup'!B:C,2,FALSE)</f>
        <v>Formula Grants Nonurban - ARRA</v>
      </c>
      <c r="I2747" s="35" t="s">
        <v>2270</v>
      </c>
      <c r="J2747" s="33" t="str">
        <f>VLOOKUP(I2747,'[1]Table B'!A:B,2,FALSE)</f>
        <v>No Year-End Balance</v>
      </c>
      <c r="K2747" s="9" t="str">
        <f t="shared" si="128"/>
        <v>660-No Year-End Balance</v>
      </c>
      <c r="L2747" s="9" t="str">
        <f>IFERROR(VLOOKUP(A2747,'[1]VAC as of March 2024'!A:K,11,FALSE),"No")</f>
        <v>No</v>
      </c>
      <c r="M2747" s="9" t="s">
        <v>4</v>
      </c>
      <c r="Q2747" s="2"/>
    </row>
    <row r="2748" spans="1:17" x14ac:dyDescent="0.25">
      <c r="A2748" s="33" t="str">
        <f t="shared" si="126"/>
        <v>5050012840</v>
      </c>
      <c r="B2748" s="33" t="s">
        <v>2440</v>
      </c>
      <c r="C2748" s="33" t="s">
        <v>2208</v>
      </c>
      <c r="D2748" s="9" t="str">
        <f t="shared" si="127"/>
        <v>5050012840</v>
      </c>
      <c r="E2748" s="34">
        <v>50500</v>
      </c>
      <c r="F2748" s="34">
        <v>12840</v>
      </c>
      <c r="G2748" s="9" t="str">
        <f>VLOOKUP(B2748,'[1]Business Unit Lookup'!A:B,2,FALSE)</f>
        <v>Dept of Rail &amp; Public Trans</v>
      </c>
      <c r="H2748" s="33" t="str">
        <f>VLOOKUP(C2748,'[1]Fund Lookup'!B:C,2,FALSE)</f>
        <v>High-Speed Rail - ARRA</v>
      </c>
      <c r="I2748" s="35" t="s">
        <v>2255</v>
      </c>
      <c r="J2748" s="33" t="str">
        <f>VLOOKUP(I2748,'[1]Table B'!A:B,2,FALSE)</f>
        <v>Special Revenue-Highways</v>
      </c>
      <c r="K2748" s="9" t="str">
        <f t="shared" si="128"/>
        <v>110-Special Revenue-Highways</v>
      </c>
      <c r="L2748" s="9" t="str">
        <f>IFERROR(VLOOKUP(A2748,'[1]VAC as of March 2024'!A:K,11,FALSE),"No")</f>
        <v>No</v>
      </c>
      <c r="M2748" s="9" t="s">
        <v>2281</v>
      </c>
      <c r="O2748" s="33" t="s">
        <v>2248</v>
      </c>
      <c r="P2748" s="33" t="s">
        <v>6070</v>
      </c>
      <c r="Q2748" s="2" t="str">
        <f>VLOOKUP(P2748,'[1]Table E'!A:C,3,FALSE)</f>
        <v>Gifts and grants</v>
      </c>
    </row>
    <row r="2749" spans="1:17" x14ac:dyDescent="0.25">
      <c r="A2749" s="33" t="str">
        <f t="shared" si="126"/>
        <v>5050015000</v>
      </c>
      <c r="B2749" s="33" t="s">
        <v>2440</v>
      </c>
      <c r="C2749" s="33" t="s">
        <v>2222</v>
      </c>
      <c r="D2749" s="9" t="str">
        <f t="shared" si="127"/>
        <v>5050015000</v>
      </c>
      <c r="E2749" s="34">
        <v>50500</v>
      </c>
      <c r="F2749" s="34">
        <v>15000</v>
      </c>
      <c r="G2749" s="9" t="str">
        <f>VLOOKUP(B2749,'[1]Business Unit Lookup'!A:B,2,FALSE)</f>
        <v>Dept of Rail &amp; Public Trans</v>
      </c>
      <c r="H2749" s="33" t="str">
        <f>VLOOKUP(C2749,'[1]Fund Lookup'!B:C,2,FALSE)</f>
        <v>General Fixed Asset Acct Group</v>
      </c>
      <c r="I2749" s="35" t="s">
        <v>2242</v>
      </c>
      <c r="J2749" s="33" t="str">
        <f>VLOOKUP(I2749,'[1]Table B'!A:B,2,FALSE)</f>
        <v>Fixed Assets, Fund 1500</v>
      </c>
      <c r="K2749" s="9" t="str">
        <f t="shared" si="128"/>
        <v>610-Fixed Assets, Fund 1500</v>
      </c>
      <c r="L2749" s="9" t="str">
        <f>IFERROR(VLOOKUP(A2749,'[1]VAC as of March 2024'!A:K,11,FALSE),"No")</f>
        <v>No</v>
      </c>
      <c r="M2749" s="9" t="s">
        <v>4</v>
      </c>
      <c r="Q2749" s="2"/>
    </row>
    <row r="2750" spans="1:17" x14ac:dyDescent="0.25">
      <c r="A2750" s="33" t="str">
        <f t="shared" si="126"/>
        <v>5060001000</v>
      </c>
      <c r="B2750" s="33" t="s">
        <v>2441</v>
      </c>
      <c r="C2750" s="33" t="s">
        <v>1</v>
      </c>
      <c r="D2750" s="9" t="str">
        <f t="shared" si="127"/>
        <v>506001000</v>
      </c>
      <c r="E2750" s="34">
        <v>50600</v>
      </c>
      <c r="F2750" s="34">
        <v>1000</v>
      </c>
      <c r="G2750" s="9" t="str">
        <f>VLOOKUP(B2750,'[1]Business Unit Lookup'!A:B,2,FALSE)</f>
        <v>Motor Vehicle Dealer Board</v>
      </c>
      <c r="H2750" s="33" t="str">
        <f>VLOOKUP(C2750,'[1]Fund Lookup'!B:C,2,FALSE)</f>
        <v>General Fund</v>
      </c>
      <c r="I2750" s="35" t="s">
        <v>2236</v>
      </c>
      <c r="J2750" s="33" t="str">
        <f>VLOOKUP(I2750,'[1]Table B'!A:B,2,FALSE)</f>
        <v>General</v>
      </c>
      <c r="K2750" s="9" t="str">
        <f t="shared" si="128"/>
        <v>100-General</v>
      </c>
      <c r="L2750" s="9" t="str">
        <f>IFERROR(VLOOKUP(A2750,'[1]VAC as of March 2024'!A:K,11,FALSE),"No")</f>
        <v>No</v>
      </c>
      <c r="M2750" s="9" t="s">
        <v>2237</v>
      </c>
      <c r="O2750" s="33" t="s">
        <v>2240</v>
      </c>
      <c r="P2750" s="33" t="s">
        <v>6061</v>
      </c>
      <c r="Q2750" s="2" t="str">
        <f>VLOOKUP(P2750,'[1]Table E'!A:C,3,FALSE)</f>
        <v>Unassigned</v>
      </c>
    </row>
    <row r="2751" spans="1:17" x14ac:dyDescent="0.25">
      <c r="A2751" s="33" t="str">
        <f t="shared" si="126"/>
        <v>5060002120</v>
      </c>
      <c r="B2751" s="33" t="s">
        <v>2441</v>
      </c>
      <c r="C2751" s="33" t="s">
        <v>149</v>
      </c>
      <c r="D2751" s="9" t="str">
        <f t="shared" si="127"/>
        <v>506002120</v>
      </c>
      <c r="E2751" s="34">
        <v>50600</v>
      </c>
      <c r="F2751" s="34">
        <v>2120</v>
      </c>
      <c r="G2751" s="9" t="str">
        <f>VLOOKUP(B2751,'[1]Business Unit Lookup'!A:B,2,FALSE)</f>
        <v>Motor Vehicle Dealer Board</v>
      </c>
      <c r="H2751" s="33" t="str">
        <f>VLOOKUP(C2751,'[1]Fund Lookup'!B:C,2,FALSE)</f>
        <v>Motor Vehicle Dealer Board</v>
      </c>
      <c r="I2751" s="35" t="s">
        <v>2239</v>
      </c>
      <c r="J2751" s="33" t="str">
        <f>VLOOKUP(I2751,'[1]Table B'!A:B,2,FALSE)</f>
        <v>Special Revenue-Other</v>
      </c>
      <c r="K2751" s="9" t="str">
        <f t="shared" si="128"/>
        <v>105-Special Revenue-Other</v>
      </c>
      <c r="L2751" s="9" t="str">
        <f>IFERROR(VLOOKUP(A2751,'[1]VAC as of March 2024'!A:K,11,FALSE),"No")</f>
        <v>No</v>
      </c>
      <c r="M2751" s="9" t="s">
        <v>2240</v>
      </c>
      <c r="O2751" s="33" t="s">
        <v>2241</v>
      </c>
      <c r="P2751" s="33" t="s">
        <v>6072</v>
      </c>
      <c r="Q2751" s="2" t="str">
        <f>VLOOKUP(P2751,'[1]Table E'!A:C,3,FALSE)</f>
        <v>Regulatory oversight</v>
      </c>
    </row>
    <row r="2752" spans="1:17" x14ac:dyDescent="0.25">
      <c r="A2752" s="33" t="str">
        <f t="shared" si="126"/>
        <v>5060007070</v>
      </c>
      <c r="B2752" s="33" t="s">
        <v>2441</v>
      </c>
      <c r="C2752" s="33" t="s">
        <v>1169</v>
      </c>
      <c r="D2752" s="9" t="str">
        <f t="shared" si="127"/>
        <v>506007070</v>
      </c>
      <c r="E2752" s="34">
        <v>50600</v>
      </c>
      <c r="F2752" s="34">
        <v>7070</v>
      </c>
      <c r="G2752" s="9" t="str">
        <f>VLOOKUP(B2752,'[1]Business Unit Lookup'!A:B,2,FALSE)</f>
        <v>Motor Vehicle Dealer Board</v>
      </c>
      <c r="H2752" s="33" t="str">
        <f>VLOOKUP(C2752,'[1]Fund Lookup'!B:C,2,FALSE)</f>
        <v>Motor Vehicle Trnsactn Rcovery</v>
      </c>
      <c r="I2752" s="35" t="s">
        <v>2239</v>
      </c>
      <c r="J2752" s="33" t="str">
        <f>VLOOKUP(I2752,'[1]Table B'!A:B,2,FALSE)</f>
        <v>Special Revenue-Other</v>
      </c>
      <c r="K2752" s="9" t="str">
        <f t="shared" si="128"/>
        <v>105-Special Revenue-Other</v>
      </c>
      <c r="L2752" s="9" t="str">
        <f>IFERROR(VLOOKUP(A2752,'[1]VAC as of March 2024'!A:K,11,FALSE),"No")</f>
        <v>No</v>
      </c>
      <c r="M2752" s="9" t="s">
        <v>2240</v>
      </c>
      <c r="O2752" s="33" t="s">
        <v>2241</v>
      </c>
      <c r="P2752" s="33" t="s">
        <v>6072</v>
      </c>
      <c r="Q2752" s="2" t="str">
        <f>VLOOKUP(P2752,'[1]Table E'!A:C,3,FALSE)</f>
        <v>Regulatory oversight</v>
      </c>
    </row>
    <row r="2753" spans="1:17" x14ac:dyDescent="0.25">
      <c r="A2753" s="33" t="str">
        <f t="shared" si="126"/>
        <v>5060015000</v>
      </c>
      <c r="B2753" s="33" t="s">
        <v>2441</v>
      </c>
      <c r="C2753" s="33" t="s">
        <v>2222</v>
      </c>
      <c r="D2753" s="9" t="str">
        <f t="shared" si="127"/>
        <v>5060015000</v>
      </c>
      <c r="E2753" s="34">
        <v>50600</v>
      </c>
      <c r="F2753" s="34">
        <v>15000</v>
      </c>
      <c r="G2753" s="9" t="str">
        <f>VLOOKUP(B2753,'[1]Business Unit Lookup'!A:B,2,FALSE)</f>
        <v>Motor Vehicle Dealer Board</v>
      </c>
      <c r="H2753" s="33" t="str">
        <f>VLOOKUP(C2753,'[1]Fund Lookup'!B:C,2,FALSE)</f>
        <v>General Fixed Asset Acct Group</v>
      </c>
      <c r="I2753" s="35" t="s">
        <v>2242</v>
      </c>
      <c r="J2753" s="33" t="str">
        <f>VLOOKUP(I2753,'[1]Table B'!A:B,2,FALSE)</f>
        <v>Fixed Assets, Fund 1500</v>
      </c>
      <c r="K2753" s="9" t="str">
        <f t="shared" si="128"/>
        <v>610-Fixed Assets, Fund 1500</v>
      </c>
      <c r="L2753" s="9" t="str">
        <f>IFERROR(VLOOKUP(A2753,'[1]VAC as of March 2024'!A:K,11,FALSE),"No")</f>
        <v>No</v>
      </c>
      <c r="M2753" s="9" t="s">
        <v>4</v>
      </c>
      <c r="Q2753" s="2"/>
    </row>
    <row r="2754" spans="1:17" x14ac:dyDescent="0.25">
      <c r="A2754" s="33" t="str">
        <f t="shared" ref="A2754:A2817" si="129">CONCATENATE(B2754,C2754)</f>
        <v>5090001000</v>
      </c>
      <c r="B2754" s="33" t="s">
        <v>2442</v>
      </c>
      <c r="C2754" s="33" t="s">
        <v>1</v>
      </c>
      <c r="D2754" s="9" t="str">
        <f t="shared" ref="D2754:D2817" si="130">CONCATENATE(E2754,F2754)</f>
        <v>509001000</v>
      </c>
      <c r="E2754" s="34">
        <v>50900</v>
      </c>
      <c r="F2754" s="34">
        <v>1000</v>
      </c>
      <c r="G2754" s="9" t="str">
        <f>VLOOKUP(B2754,'[1]Business Unit Lookup'!A:B,2,FALSE)</f>
        <v>Commercial Space Flt Authority</v>
      </c>
      <c r="H2754" s="33" t="str">
        <f>VLOOKUP(C2754,'[1]Fund Lookup'!B:C,2,FALSE)</f>
        <v>General Fund</v>
      </c>
      <c r="I2754" s="35" t="s">
        <v>2236</v>
      </c>
      <c r="J2754" s="33" t="str">
        <f>VLOOKUP(I2754,'[1]Table B'!A:B,2,FALSE)</f>
        <v>General</v>
      </c>
      <c r="K2754" s="9" t="str">
        <f t="shared" ref="K2754:K2817" si="131">CONCATENATE(I2754,"-",J2754)</f>
        <v>100-General</v>
      </c>
      <c r="L2754" s="9" t="str">
        <f>IFERROR(VLOOKUP(A2754,'[1]VAC as of March 2024'!A:K,11,FALSE),"No")</f>
        <v>No</v>
      </c>
      <c r="M2754" s="9" t="s">
        <v>2237</v>
      </c>
      <c r="O2754" s="33" t="s">
        <v>2240</v>
      </c>
      <c r="P2754" s="33" t="s">
        <v>6061</v>
      </c>
      <c r="Q2754" s="2" t="str">
        <f>VLOOKUP(P2754,'[1]Table E'!A:C,3,FALSE)</f>
        <v>Unassigned</v>
      </c>
    </row>
    <row r="2755" spans="1:17" x14ac:dyDescent="0.25">
      <c r="A2755" s="33" t="str">
        <f t="shared" si="129"/>
        <v>5090004000</v>
      </c>
      <c r="B2755" s="33" t="s">
        <v>2442</v>
      </c>
      <c r="C2755" s="33" t="s">
        <v>882</v>
      </c>
      <c r="D2755" s="9" t="str">
        <f t="shared" si="130"/>
        <v>509004000</v>
      </c>
      <c r="E2755" s="34">
        <v>50900</v>
      </c>
      <c r="F2755" s="34">
        <v>4000</v>
      </c>
      <c r="G2755" s="9" t="str">
        <f>VLOOKUP(B2755,'[1]Business Unit Lookup'!A:B,2,FALSE)</f>
        <v>Commercial Space Flt Authority</v>
      </c>
      <c r="H2755" s="33" t="str">
        <f>VLOOKUP(C2755,'[1]Fund Lookup'!B:C,2,FALSE)</f>
        <v>Commonwealth Transportation Fd</v>
      </c>
      <c r="I2755" s="35" t="s">
        <v>2255</v>
      </c>
      <c r="J2755" s="33" t="str">
        <f>VLOOKUP(I2755,'[1]Table B'!A:B,2,FALSE)</f>
        <v>Special Revenue-Highways</v>
      </c>
      <c r="K2755" s="9" t="str">
        <f t="shared" si="131"/>
        <v>110-Special Revenue-Highways</v>
      </c>
      <c r="L2755" s="9" t="str">
        <f>IFERROR(VLOOKUP(A2755,'[1]VAC as of March 2024'!A:K,11,FALSE),"No")</f>
        <v>No</v>
      </c>
      <c r="M2755" s="9" t="s">
        <v>2248</v>
      </c>
      <c r="O2755" s="33" t="s">
        <v>2241</v>
      </c>
      <c r="P2755" s="33" t="s">
        <v>6071</v>
      </c>
      <c r="Q2755" s="2" t="str">
        <f>VLOOKUP(P2755,'[1]Table E'!A:C,3,FALSE)</f>
        <v>Transportation activities</v>
      </c>
    </row>
    <row r="2756" spans="1:17" x14ac:dyDescent="0.25">
      <c r="A2756" s="33" t="str">
        <f t="shared" si="129"/>
        <v>5090004800</v>
      </c>
      <c r="B2756" s="33" t="s">
        <v>2442</v>
      </c>
      <c r="C2756" s="33" t="s">
        <v>1023</v>
      </c>
      <c r="D2756" s="9" t="str">
        <f t="shared" si="130"/>
        <v>509004800</v>
      </c>
      <c r="E2756" s="34">
        <v>50900</v>
      </c>
      <c r="F2756" s="34">
        <v>4800</v>
      </c>
      <c r="G2756" s="9" t="str">
        <f>VLOOKUP(B2756,'[1]Business Unit Lookup'!A:B,2,FALSE)</f>
        <v>Commercial Space Flt Authority</v>
      </c>
      <c r="H2756" s="33" t="str">
        <f>VLOOKUP(C2756,'[1]Fund Lookup'!B:C,2,FALSE)</f>
        <v>Commonwealth Space Flight Fd</v>
      </c>
      <c r="I2756" s="35" t="s">
        <v>2255</v>
      </c>
      <c r="J2756" s="33" t="str">
        <f>VLOOKUP(I2756,'[1]Table B'!A:B,2,FALSE)</f>
        <v>Special Revenue-Highways</v>
      </c>
      <c r="K2756" s="9" t="str">
        <f t="shared" si="131"/>
        <v>110-Special Revenue-Highways</v>
      </c>
      <c r="L2756" s="9" t="str">
        <f>IFERROR(VLOOKUP(A2756,'[1]VAC as of March 2024'!A:K,11,FALSE),"No")</f>
        <v>No</v>
      </c>
      <c r="M2756" s="9" t="s">
        <v>2248</v>
      </c>
      <c r="O2756" s="33" t="s">
        <v>2241</v>
      </c>
      <c r="P2756" s="33" t="s">
        <v>6071</v>
      </c>
      <c r="Q2756" s="2" t="str">
        <f>VLOOKUP(P2756,'[1]Table E'!A:C,3,FALSE)</f>
        <v>Transportation activities</v>
      </c>
    </row>
    <row r="2757" spans="1:17" x14ac:dyDescent="0.25">
      <c r="A2757" s="33" t="str">
        <f t="shared" si="129"/>
        <v>5090008200</v>
      </c>
      <c r="B2757" s="33" t="s">
        <v>2442</v>
      </c>
      <c r="C2757" s="33" t="s">
        <v>1628</v>
      </c>
      <c r="D2757" s="9" t="str">
        <f t="shared" si="130"/>
        <v>509008200</v>
      </c>
      <c r="E2757" s="34">
        <v>50900</v>
      </c>
      <c r="F2757" s="34">
        <v>8200</v>
      </c>
      <c r="G2757" s="9" t="str">
        <f>VLOOKUP(B2757,'[1]Business Unit Lookup'!A:B,2,FALSE)</f>
        <v>Commercial Space Flt Authority</v>
      </c>
      <c r="H2757" s="33" t="str">
        <f>VLOOKUP(C2757,'[1]Fund Lookup'!B:C,2,FALSE)</f>
        <v>VPBA Projects</v>
      </c>
      <c r="I2757" s="35" t="s">
        <v>2265</v>
      </c>
      <c r="J2757" s="33" t="str">
        <f>VLOOKUP(I2757,'[1]Table B'!A:B,2,FALSE)</f>
        <v>Capital Projects, F/S Exclusions</v>
      </c>
      <c r="K2757" s="9" t="str">
        <f t="shared" si="131"/>
        <v>156-Capital Projects, F/S Exclusions</v>
      </c>
      <c r="L2757" s="9" t="str">
        <f>IFERROR(VLOOKUP(A2757,'[1]VAC as of March 2024'!A:K,11,FALSE),"No")</f>
        <v>No</v>
      </c>
      <c r="M2757" s="9" t="s">
        <v>2248</v>
      </c>
      <c r="O2757" s="33" t="s">
        <v>2248</v>
      </c>
      <c r="P2757" s="33" t="s">
        <v>6078</v>
      </c>
      <c r="Q2757" s="2" t="str">
        <f>VLOOKUP(P2757,'[1]Table E'!A:C,3,FALSE)</f>
        <v>Capital Projects</v>
      </c>
    </row>
    <row r="2758" spans="1:17" x14ac:dyDescent="0.25">
      <c r="A2758" s="33" t="str">
        <f t="shared" si="129"/>
        <v>5220004314</v>
      </c>
      <c r="B2758" s="36" t="s">
        <v>6154</v>
      </c>
      <c r="C2758" s="36" t="s">
        <v>923</v>
      </c>
      <c r="D2758" s="9" t="str">
        <f t="shared" si="130"/>
        <v>522004314</v>
      </c>
      <c r="E2758" s="36">
        <v>52200</v>
      </c>
      <c r="F2758" s="36">
        <v>4314</v>
      </c>
      <c r="G2758" s="9" t="str">
        <f>VLOOKUP(B2758,'[1]Business Unit Lookup'!A:B,2,FALSE)</f>
        <v>VA Passenger Rail Authority</v>
      </c>
      <c r="H2758" s="33" t="str">
        <f>VLOOKUP(C2758,'[1]Fund Lookup'!B:C,2,FALSE)</f>
        <v>I-66 Outside Beltway Concess</v>
      </c>
      <c r="I2758" s="35" t="s">
        <v>2255</v>
      </c>
      <c r="J2758" s="33" t="str">
        <f>VLOOKUP(I2758,'[1]Table B'!A:B,2,FALSE)</f>
        <v>Special Revenue-Highways</v>
      </c>
      <c r="K2758" s="9" t="str">
        <f t="shared" si="131"/>
        <v>110-Special Revenue-Highways</v>
      </c>
      <c r="L2758" s="9" t="str">
        <f>IFERROR(VLOOKUP(A2758,'[1]VAC as of March 2024'!A:K,11,FALSE),"No")</f>
        <v>No</v>
      </c>
      <c r="M2758" s="37" t="s">
        <v>2248</v>
      </c>
      <c r="O2758" s="38" t="s">
        <v>2241</v>
      </c>
      <c r="P2758" s="36" t="s">
        <v>6071</v>
      </c>
      <c r="Q2758" s="2" t="str">
        <f>VLOOKUP(P2758,'[1]Table E'!A:C,3,FALSE)</f>
        <v>Transportation activities</v>
      </c>
    </row>
    <row r="2759" spans="1:17" x14ac:dyDescent="0.25">
      <c r="A2759" s="33" t="str">
        <f t="shared" si="129"/>
        <v>5220004315</v>
      </c>
      <c r="B2759" s="36" t="s">
        <v>6154</v>
      </c>
      <c r="C2759" s="36" t="s">
        <v>926</v>
      </c>
      <c r="D2759" s="9" t="str">
        <f t="shared" si="130"/>
        <v>522004315</v>
      </c>
      <c r="E2759" s="35">
        <v>52200</v>
      </c>
      <c r="F2759" s="35">
        <v>4315</v>
      </c>
      <c r="G2759" s="9" t="str">
        <f>VLOOKUP(B2759,'[1]Business Unit Lookup'!A:B,2,FALSE)</f>
        <v>VA Passenger Rail Authority</v>
      </c>
      <c r="H2759" s="33" t="str">
        <f>VLOOKUP(C2759,'[1]Fund Lookup'!B:C,2,FALSE)</f>
        <v>I-95 Express Lanes</v>
      </c>
      <c r="I2759" s="35" t="s">
        <v>2255</v>
      </c>
      <c r="J2759" s="33" t="str">
        <f>VLOOKUP(I2759,'[1]Table B'!A:B,2,FALSE)</f>
        <v>Special Revenue-Highways</v>
      </c>
      <c r="K2759" s="9" t="str">
        <f t="shared" si="131"/>
        <v>110-Special Revenue-Highways</v>
      </c>
      <c r="L2759" s="9" t="str">
        <f>IFERROR(VLOOKUP(A2759,'[1]VAC as of March 2024'!A:K,11,FALSE),"No")</f>
        <v>No</v>
      </c>
      <c r="M2759" s="38" t="s">
        <v>2248</v>
      </c>
      <c r="O2759" s="36" t="s">
        <v>2241</v>
      </c>
      <c r="P2759" s="36" t="s">
        <v>6071</v>
      </c>
      <c r="Q2759" s="2" t="str">
        <f>VLOOKUP(P2759,'[1]Table E'!A:C,3,FALSE)</f>
        <v>Transportation activities</v>
      </c>
    </row>
    <row r="2760" spans="1:17" x14ac:dyDescent="0.25">
      <c r="A2760" s="33" t="str">
        <f t="shared" si="129"/>
        <v>5220004461</v>
      </c>
      <c r="B2760" s="36" t="s">
        <v>6154</v>
      </c>
      <c r="C2760" s="36" t="s">
        <v>945</v>
      </c>
      <c r="D2760" s="9" t="str">
        <f t="shared" si="130"/>
        <v>522004461</v>
      </c>
      <c r="E2760" s="36">
        <v>52200</v>
      </c>
      <c r="F2760" s="36">
        <v>4461</v>
      </c>
      <c r="G2760" s="9" t="str">
        <f>VLOOKUP(B2760,'[1]Business Unit Lookup'!A:B,2,FALSE)</f>
        <v>VA Passenger Rail Authority</v>
      </c>
      <c r="H2760" s="33" t="str">
        <f>VLOOKUP(C2760,'[1]Fund Lookup'!B:C,2,FALSE)</f>
        <v>I-66 ITB Construction</v>
      </c>
      <c r="I2760" s="35" t="s">
        <v>2255</v>
      </c>
      <c r="J2760" s="33" t="str">
        <f>VLOOKUP(I2760,'[1]Table B'!A:B,2,FALSE)</f>
        <v>Special Revenue-Highways</v>
      </c>
      <c r="K2760" s="9" t="str">
        <f t="shared" si="131"/>
        <v>110-Special Revenue-Highways</v>
      </c>
      <c r="L2760" s="9" t="str">
        <f>IFERROR(VLOOKUP(A2760,'[1]VAC as of March 2024'!A:K,11,FALSE),"No")</f>
        <v>No</v>
      </c>
      <c r="M2760" s="37" t="s">
        <v>2248</v>
      </c>
      <c r="O2760" s="38" t="s">
        <v>2241</v>
      </c>
      <c r="P2760" s="36" t="s">
        <v>6071</v>
      </c>
      <c r="Q2760" s="2" t="str">
        <f>VLOOKUP(P2760,'[1]Table E'!A:C,3,FALSE)</f>
        <v>Transportation activities</v>
      </c>
    </row>
    <row r="2761" spans="1:17" x14ac:dyDescent="0.25">
      <c r="A2761" s="33" t="str">
        <f t="shared" si="129"/>
        <v>5220004462</v>
      </c>
      <c r="B2761" s="35" t="s">
        <v>6154</v>
      </c>
      <c r="C2761" s="36" t="s">
        <v>948</v>
      </c>
      <c r="D2761" s="9" t="str">
        <f t="shared" si="130"/>
        <v>522004462</v>
      </c>
      <c r="E2761" s="35">
        <v>52200</v>
      </c>
      <c r="F2761" s="37">
        <v>4462</v>
      </c>
      <c r="G2761" s="9" t="str">
        <f>VLOOKUP(B2761,'[1]Business Unit Lookup'!A:B,2,FALSE)</f>
        <v>VA Passenger Rail Authority</v>
      </c>
      <c r="H2761" s="33" t="str">
        <f>VLOOKUP(C2761,'[1]Fund Lookup'!B:C,2,FALSE)</f>
        <v>I-66 ITB Revenue Fund</v>
      </c>
      <c r="I2761" s="35" t="s">
        <v>2255</v>
      </c>
      <c r="J2761" s="33" t="str">
        <f>VLOOKUP(I2761,'[1]Table B'!A:B,2,FALSE)</f>
        <v>Special Revenue-Highways</v>
      </c>
      <c r="K2761" s="9" t="str">
        <f t="shared" si="131"/>
        <v>110-Special Revenue-Highways</v>
      </c>
      <c r="L2761" s="9" t="str">
        <f>IFERROR(VLOOKUP(A2761,'[1]VAC as of March 2024'!A:K,11,FALSE),"No")</f>
        <v>No</v>
      </c>
      <c r="M2761" s="38" t="s">
        <v>2248</v>
      </c>
      <c r="O2761" s="38" t="s">
        <v>2241</v>
      </c>
      <c r="P2761" s="36" t="s">
        <v>6071</v>
      </c>
      <c r="Q2761" s="2" t="str">
        <f>VLOOKUP(P2761,'[1]Table E'!A:C,3,FALSE)</f>
        <v>Transportation activities</v>
      </c>
    </row>
    <row r="2762" spans="1:17" x14ac:dyDescent="0.25">
      <c r="A2762" s="33" t="str">
        <f t="shared" si="129"/>
        <v>5220004720</v>
      </c>
      <c r="B2762" s="36" t="s">
        <v>6154</v>
      </c>
      <c r="C2762" s="36" t="s">
        <v>992</v>
      </c>
      <c r="D2762" s="9" t="str">
        <f t="shared" si="130"/>
        <v>522004720</v>
      </c>
      <c r="E2762" s="36">
        <v>52200</v>
      </c>
      <c r="F2762" s="36">
        <v>4720</v>
      </c>
      <c r="G2762" s="9" t="str">
        <f>VLOOKUP(B2762,'[1]Business Unit Lookup'!A:B,2,FALSE)</f>
        <v>VA Passenger Rail Authority</v>
      </c>
      <c r="H2762" s="33" t="str">
        <f>VLOOKUP(C2762,'[1]Fund Lookup'!B:C,2,FALSE)</f>
        <v>Highway Construction Fund</v>
      </c>
      <c r="I2762" s="35" t="s">
        <v>2255</v>
      </c>
      <c r="J2762" s="33" t="str">
        <f>VLOOKUP(I2762,'[1]Table B'!A:B,2,FALSE)</f>
        <v>Special Revenue-Highways</v>
      </c>
      <c r="K2762" s="9" t="str">
        <f t="shared" si="131"/>
        <v>110-Special Revenue-Highways</v>
      </c>
      <c r="L2762" s="9" t="str">
        <f>IFERROR(VLOOKUP(A2762,'[1]VAC as of March 2024'!A:K,11,FALSE),"No")</f>
        <v>No</v>
      </c>
      <c r="M2762" s="37" t="s">
        <v>2248</v>
      </c>
      <c r="O2762" s="38" t="s">
        <v>2241</v>
      </c>
      <c r="P2762" s="36" t="s">
        <v>6071</v>
      </c>
      <c r="Q2762" s="2" t="str">
        <f>VLOOKUP(P2762,'[1]Table E'!A:C,3,FALSE)</f>
        <v>Transportation activities</v>
      </c>
    </row>
    <row r="2763" spans="1:17" x14ac:dyDescent="0.25">
      <c r="A2763" s="33" t="str">
        <f t="shared" si="129"/>
        <v>5220004730</v>
      </c>
      <c r="B2763" s="36" t="s">
        <v>6154</v>
      </c>
      <c r="C2763" s="36" t="s">
        <v>995</v>
      </c>
      <c r="D2763" s="9" t="str">
        <f t="shared" si="130"/>
        <v>522004730</v>
      </c>
      <c r="E2763" s="35">
        <v>52200</v>
      </c>
      <c r="F2763" s="35">
        <v>4730</v>
      </c>
      <c r="G2763" s="9" t="str">
        <f>VLOOKUP(B2763,'[1]Business Unit Lookup'!A:B,2,FALSE)</f>
        <v>VA Passenger Rail Authority</v>
      </c>
      <c r="H2763" s="33" t="str">
        <f>VLOOKUP(C2763,'[1]Fund Lookup'!B:C,2,FALSE)</f>
        <v>Priority Transportation Fund</v>
      </c>
      <c r="I2763" s="35" t="s">
        <v>2255</v>
      </c>
      <c r="J2763" s="33" t="str">
        <f>VLOOKUP(I2763,'[1]Table B'!A:B,2,FALSE)</f>
        <v>Special Revenue-Highways</v>
      </c>
      <c r="K2763" s="9" t="str">
        <f t="shared" si="131"/>
        <v>110-Special Revenue-Highways</v>
      </c>
      <c r="L2763" s="9" t="str">
        <f>IFERROR(VLOOKUP(A2763,'[1]VAC as of March 2024'!A:K,11,FALSE),"No")</f>
        <v>No</v>
      </c>
      <c r="M2763" s="38" t="s">
        <v>2248</v>
      </c>
      <c r="O2763" s="36" t="s">
        <v>2241</v>
      </c>
      <c r="P2763" s="36" t="s">
        <v>6071</v>
      </c>
      <c r="Q2763" s="2" t="str">
        <f>VLOOKUP(P2763,'[1]Table E'!A:C,3,FALSE)</f>
        <v>Transportation activities</v>
      </c>
    </row>
    <row r="2764" spans="1:17" x14ac:dyDescent="0.25">
      <c r="A2764" s="33" t="str">
        <f t="shared" si="129"/>
        <v>5220004810</v>
      </c>
      <c r="B2764" s="33" t="s">
        <v>6154</v>
      </c>
      <c r="C2764" s="33" t="s">
        <v>5597</v>
      </c>
      <c r="D2764" s="9" t="str">
        <f t="shared" si="130"/>
        <v>522004810</v>
      </c>
      <c r="E2764" s="34">
        <v>52200</v>
      </c>
      <c r="F2764" s="34">
        <v>4810</v>
      </c>
      <c r="G2764" s="9" t="str">
        <f>VLOOKUP(B2764,'[1]Business Unit Lookup'!A:B,2,FALSE)</f>
        <v>VA Passenger Rail Authority</v>
      </c>
      <c r="H2764" s="33" t="str">
        <f>VLOOKUP(C2764,'[1]Fund Lookup'!B:C,2,FALSE)</f>
        <v>Commonwealth Rail Fund</v>
      </c>
      <c r="I2764" s="35" t="s">
        <v>2255</v>
      </c>
      <c r="J2764" s="33" t="str">
        <f>VLOOKUP(I2764,'[1]Table B'!A:B,2,FALSE)</f>
        <v>Special Revenue-Highways</v>
      </c>
      <c r="K2764" s="9" t="str">
        <f t="shared" si="131"/>
        <v>110-Special Revenue-Highways</v>
      </c>
      <c r="L2764" s="9" t="str">
        <f>IFERROR(VLOOKUP(A2764,'[1]VAC as of March 2024'!A:K,11,FALSE),"No")</f>
        <v>No</v>
      </c>
      <c r="M2764" s="9" t="s">
        <v>2248</v>
      </c>
      <c r="O2764" s="33" t="s">
        <v>2241</v>
      </c>
      <c r="P2764" s="33" t="s">
        <v>6071</v>
      </c>
      <c r="Q2764" s="2" t="str">
        <f>VLOOKUP(P2764,'[1]Table E'!A:C,3,FALSE)</f>
        <v>Transportation activities</v>
      </c>
    </row>
    <row r="2765" spans="1:17" x14ac:dyDescent="0.25">
      <c r="A2765" s="33" t="str">
        <f t="shared" si="129"/>
        <v>5300001000</v>
      </c>
      <c r="B2765" s="33" t="s">
        <v>2443</v>
      </c>
      <c r="C2765" s="33" t="s">
        <v>1</v>
      </c>
      <c r="D2765" s="9" t="str">
        <f t="shared" si="130"/>
        <v>530001000</v>
      </c>
      <c r="E2765" s="34">
        <v>53000</v>
      </c>
      <c r="F2765" s="34">
        <v>1000</v>
      </c>
      <c r="G2765" s="9" t="str">
        <f>VLOOKUP(B2765,'[1]Business Unit Lookup'!A:B,2,FALSE)</f>
        <v>DMV Transfer Payments</v>
      </c>
      <c r="H2765" s="33" t="str">
        <f>VLOOKUP(C2765,'[1]Fund Lookup'!B:C,2,FALSE)</f>
        <v>General Fund</v>
      </c>
      <c r="I2765" s="35" t="s">
        <v>2236</v>
      </c>
      <c r="J2765" s="33" t="str">
        <f>VLOOKUP(I2765,'[1]Table B'!A:B,2,FALSE)</f>
        <v>General</v>
      </c>
      <c r="K2765" s="9" t="str">
        <f t="shared" si="131"/>
        <v>100-General</v>
      </c>
      <c r="L2765" s="9" t="str">
        <f>IFERROR(VLOOKUP(A2765,'[1]VAC as of March 2024'!A:K,11,FALSE),"No")</f>
        <v>No</v>
      </c>
      <c r="M2765" s="9" t="s">
        <v>2237</v>
      </c>
      <c r="O2765" s="33" t="s">
        <v>2240</v>
      </c>
      <c r="P2765" s="33" t="s">
        <v>6061</v>
      </c>
      <c r="Q2765" s="2" t="str">
        <f>VLOOKUP(P2765,'[1]Table E'!A:C,3,FALSE)</f>
        <v>Unassigned</v>
      </c>
    </row>
    <row r="2766" spans="1:17" x14ac:dyDescent="0.25">
      <c r="A2766" s="33" t="str">
        <f t="shared" si="129"/>
        <v>5300004540</v>
      </c>
      <c r="B2766" s="33" t="s">
        <v>2443</v>
      </c>
      <c r="C2766" s="33" t="s">
        <v>972</v>
      </c>
      <c r="D2766" s="9" t="str">
        <f t="shared" si="130"/>
        <v>530004540</v>
      </c>
      <c r="E2766" s="34">
        <v>53000</v>
      </c>
      <c r="F2766" s="34">
        <v>4540</v>
      </c>
      <c r="G2766" s="9" t="str">
        <f>VLOOKUP(B2766,'[1]Business Unit Lookup'!A:B,2,FALSE)</f>
        <v>DMV Transfer Payments</v>
      </c>
      <c r="H2766" s="33" t="str">
        <f>VLOOKUP(C2766,'[1]Fund Lookup'!B:C,2,FALSE)</f>
        <v>Motor Vehicle Special Fund</v>
      </c>
      <c r="I2766" s="35" t="s">
        <v>2255</v>
      </c>
      <c r="J2766" s="33" t="str">
        <f>VLOOKUP(I2766,'[1]Table B'!A:B,2,FALSE)</f>
        <v>Special Revenue-Highways</v>
      </c>
      <c r="K2766" s="9" t="str">
        <f t="shared" si="131"/>
        <v>110-Special Revenue-Highways</v>
      </c>
      <c r="L2766" s="9" t="str">
        <f>IFERROR(VLOOKUP(A2766,'[1]VAC as of March 2024'!A:K,11,FALSE),"No")</f>
        <v>No</v>
      </c>
      <c r="M2766" s="9" t="s">
        <v>2240</v>
      </c>
      <c r="O2766" s="33" t="s">
        <v>2241</v>
      </c>
      <c r="P2766" s="33" t="s">
        <v>6071</v>
      </c>
      <c r="Q2766" s="2" t="str">
        <f>VLOOKUP(P2766,'[1]Table E'!A:C,3,FALSE)</f>
        <v>Transportation activities</v>
      </c>
    </row>
    <row r="2767" spans="1:17" x14ac:dyDescent="0.25">
      <c r="A2767" s="33" t="str">
        <f t="shared" si="129"/>
        <v>5300007460</v>
      </c>
      <c r="B2767" s="33" t="s">
        <v>2443</v>
      </c>
      <c r="C2767" s="33" t="s">
        <v>1434</v>
      </c>
      <c r="D2767" s="9" t="str">
        <f t="shared" si="130"/>
        <v>530007460</v>
      </c>
      <c r="E2767" s="34">
        <v>53000</v>
      </c>
      <c r="F2767" s="34">
        <v>7460</v>
      </c>
      <c r="G2767" s="9" t="str">
        <f>VLOOKUP(B2767,'[1]Business Unit Lookup'!A:B,2,FALSE)</f>
        <v>DMV Transfer Payments</v>
      </c>
      <c r="H2767" s="33" t="str">
        <f>VLOOKUP(C2767,'[1]Fund Lookup'!B:C,2,FALSE)</f>
        <v>Mobile Home Sales Tax</v>
      </c>
      <c r="I2767" s="35" t="s">
        <v>2255</v>
      </c>
      <c r="J2767" s="33" t="str">
        <f>VLOOKUP(I2767,'[1]Table B'!A:B,2,FALSE)</f>
        <v>Special Revenue-Highways</v>
      </c>
      <c r="K2767" s="9" t="str">
        <f t="shared" si="131"/>
        <v>110-Special Revenue-Highways</v>
      </c>
      <c r="L2767" s="9" t="str">
        <f>IFERROR(VLOOKUP(A2767,'[1]VAC as of March 2024'!A:K,11,FALSE),"No")</f>
        <v>No</v>
      </c>
      <c r="M2767" s="9" t="s">
        <v>2240</v>
      </c>
      <c r="O2767" s="33" t="s">
        <v>2241</v>
      </c>
      <c r="P2767" s="33" t="s">
        <v>6071</v>
      </c>
      <c r="Q2767" s="2" t="str">
        <f>VLOOKUP(P2767,'[1]Table E'!A:C,3,FALSE)</f>
        <v>Transportation activities</v>
      </c>
    </row>
    <row r="2768" spans="1:17" x14ac:dyDescent="0.25">
      <c r="A2768" s="33" t="str">
        <f t="shared" si="129"/>
        <v>5300009040</v>
      </c>
      <c r="B2768" s="33" t="s">
        <v>2443</v>
      </c>
      <c r="C2768" s="33" t="s">
        <v>1695</v>
      </c>
      <c r="D2768" s="9" t="str">
        <f t="shared" si="130"/>
        <v>530009040</v>
      </c>
      <c r="E2768" s="34">
        <v>53000</v>
      </c>
      <c r="F2768" s="34">
        <v>9040</v>
      </c>
      <c r="G2768" s="9" t="str">
        <f>VLOOKUP(B2768,'[1]Business Unit Lookup'!A:B,2,FALSE)</f>
        <v>DMV Transfer Payments</v>
      </c>
      <c r="H2768" s="33" t="str">
        <f>VLOOKUP(C2768,'[1]Fund Lookup'!B:C,2,FALSE)</f>
        <v>Transportation District-DOA</v>
      </c>
      <c r="I2768" s="35" t="s">
        <v>2255</v>
      </c>
      <c r="J2768" s="33" t="str">
        <f>VLOOKUP(I2768,'[1]Table B'!A:B,2,FALSE)</f>
        <v>Special Revenue-Highways</v>
      </c>
      <c r="K2768" s="9" t="str">
        <f t="shared" si="131"/>
        <v>110-Special Revenue-Highways</v>
      </c>
      <c r="L2768" s="9" t="str">
        <f>IFERROR(VLOOKUP(A2768,'[1]VAC as of March 2024'!A:K,11,FALSE),"No")</f>
        <v>No</v>
      </c>
      <c r="M2768" s="9" t="s">
        <v>2248</v>
      </c>
      <c r="O2768" s="33" t="s">
        <v>2241</v>
      </c>
      <c r="P2768" s="33" t="s">
        <v>6071</v>
      </c>
      <c r="Q2768" s="2" t="str">
        <f>VLOOKUP(P2768,'[1]Table E'!A:C,3,FALSE)</f>
        <v>Transportation activities</v>
      </c>
    </row>
    <row r="2769" spans="1:17" x14ac:dyDescent="0.25">
      <c r="A2769" s="33" t="str">
        <f t="shared" si="129"/>
        <v>5300009580</v>
      </c>
      <c r="B2769" s="33" t="s">
        <v>2443</v>
      </c>
      <c r="C2769" s="33" t="s">
        <v>5661</v>
      </c>
      <c r="D2769" s="9" t="str">
        <f t="shared" si="130"/>
        <v>530009580</v>
      </c>
      <c r="E2769" s="34">
        <v>53000</v>
      </c>
      <c r="F2769" s="34">
        <v>9580</v>
      </c>
      <c r="G2769" s="9" t="str">
        <f>VLOOKUP(B2769,'[1]Business Unit Lookup'!A:B,2,FALSE)</f>
        <v>DMV Transfer Payments</v>
      </c>
      <c r="H2769" s="33" t="str">
        <f>VLOOKUP(C2769,'[1]Fund Lookup'!B:C,2,FALSE)</f>
        <v>Spec Acct for Const Dist Grant</v>
      </c>
      <c r="I2769" s="35" t="s">
        <v>2255</v>
      </c>
      <c r="J2769" s="33" t="str">
        <f>VLOOKUP(I2769,'[1]Table B'!A:B,2,FALSE)</f>
        <v>Special Revenue-Highways</v>
      </c>
      <c r="K2769" s="9" t="str">
        <f t="shared" si="131"/>
        <v>110-Special Revenue-Highways</v>
      </c>
      <c r="L2769" s="9" t="str">
        <f>IFERROR(VLOOKUP(A2769,'[1]VAC as of March 2024'!A:K,11,FALSE),"No")</f>
        <v>No</v>
      </c>
      <c r="M2769" s="9" t="s">
        <v>2240</v>
      </c>
      <c r="O2769" s="33" t="s">
        <v>2241</v>
      </c>
      <c r="P2769" s="33" t="s">
        <v>6071</v>
      </c>
      <c r="Q2769" s="2" t="str">
        <f>VLOOKUP(P2769,'[1]Table E'!A:C,3,FALSE)</f>
        <v>Transportation activities</v>
      </c>
    </row>
    <row r="2770" spans="1:17" x14ac:dyDescent="0.25">
      <c r="A2770" s="33" t="str">
        <f t="shared" si="129"/>
        <v>5300009730</v>
      </c>
      <c r="B2770" s="33" t="s">
        <v>2443</v>
      </c>
      <c r="C2770" s="33" t="s">
        <v>5664</v>
      </c>
      <c r="D2770" s="9" t="str">
        <f t="shared" si="130"/>
        <v>530009730</v>
      </c>
      <c r="E2770" s="34">
        <v>53000</v>
      </c>
      <c r="F2770" s="34">
        <v>9730</v>
      </c>
      <c r="G2770" s="9" t="str">
        <f>VLOOKUP(B2770,'[1]Business Unit Lookup'!A:B,2,FALSE)</f>
        <v>DMV Transfer Payments</v>
      </c>
      <c r="H2770" s="33" t="str">
        <f>VLOOKUP(C2770,'[1]Fund Lookup'!B:C,2,FALSE)</f>
        <v>Central VA Transportation Fund</v>
      </c>
      <c r="I2770" s="35" t="s">
        <v>2255</v>
      </c>
      <c r="J2770" s="33" t="str">
        <f>VLOOKUP(I2770,'[1]Table B'!A:B,2,FALSE)</f>
        <v>Special Revenue-Highways</v>
      </c>
      <c r="K2770" s="9" t="str">
        <f t="shared" si="131"/>
        <v>110-Special Revenue-Highways</v>
      </c>
      <c r="L2770" s="9" t="str">
        <f>IFERROR(VLOOKUP(A2770,'[1]VAC as of March 2024'!A:K,11,FALSE),"No")</f>
        <v>No</v>
      </c>
      <c r="M2770" s="9" t="s">
        <v>2248</v>
      </c>
      <c r="O2770" s="33" t="s">
        <v>2241</v>
      </c>
      <c r="P2770" s="33" t="s">
        <v>6071</v>
      </c>
      <c r="Q2770" s="2" t="str">
        <f>VLOOKUP(P2770,'[1]Table E'!A:C,3,FALSE)</f>
        <v>Transportation activities</v>
      </c>
    </row>
    <row r="2771" spans="1:17" x14ac:dyDescent="0.25">
      <c r="A2771" s="33" t="str">
        <f t="shared" si="129"/>
        <v>5300009820</v>
      </c>
      <c r="B2771" s="33" t="s">
        <v>2443</v>
      </c>
      <c r="C2771" s="33" t="s">
        <v>2130</v>
      </c>
      <c r="D2771" s="9" t="str">
        <f t="shared" si="130"/>
        <v>530009820</v>
      </c>
      <c r="E2771" s="34">
        <v>53000</v>
      </c>
      <c r="F2771" s="34">
        <v>9820</v>
      </c>
      <c r="G2771" s="9" t="str">
        <f>VLOOKUP(B2771,'[1]Business Unit Lookup'!A:B,2,FALSE)</f>
        <v>DMV Transfer Payments</v>
      </c>
      <c r="H2771" s="33" t="str">
        <f>VLOOKUP(C2771,'[1]Fund Lookup'!B:C,2,FALSE)</f>
        <v>Hampton Rds Fund-2014 Session</v>
      </c>
      <c r="I2771" s="35" t="s">
        <v>2255</v>
      </c>
      <c r="J2771" s="33" t="str">
        <f>VLOOKUP(I2771,'[1]Table B'!A:B,2,FALSE)</f>
        <v>Special Revenue-Highways</v>
      </c>
      <c r="K2771" s="9" t="str">
        <f t="shared" si="131"/>
        <v>110-Special Revenue-Highways</v>
      </c>
      <c r="L2771" s="9" t="str">
        <f>IFERROR(VLOOKUP(A2771,'[1]VAC as of March 2024'!A:K,11,FALSE),"No")</f>
        <v>No</v>
      </c>
      <c r="M2771" s="9" t="s">
        <v>2248</v>
      </c>
      <c r="O2771" s="33" t="s">
        <v>2241</v>
      </c>
      <c r="P2771" s="33" t="s">
        <v>6071</v>
      </c>
      <c r="Q2771" s="2" t="str">
        <f>VLOOKUP(P2771,'[1]Table E'!A:C,3,FALSE)</f>
        <v>Transportation activities</v>
      </c>
    </row>
    <row r="2772" spans="1:17" x14ac:dyDescent="0.25">
      <c r="A2772" s="33" t="str">
        <f t="shared" si="129"/>
        <v>5300009840</v>
      </c>
      <c r="B2772" s="33" t="s">
        <v>2443</v>
      </c>
      <c r="C2772" s="33" t="s">
        <v>2136</v>
      </c>
      <c r="D2772" s="9" t="str">
        <f t="shared" si="130"/>
        <v>530009840</v>
      </c>
      <c r="E2772" s="34">
        <v>53000</v>
      </c>
      <c r="F2772" s="34">
        <v>9840</v>
      </c>
      <c r="G2772" s="9" t="str">
        <f>VLOOKUP(B2772,'[1]Business Unit Lookup'!A:B,2,FALSE)</f>
        <v>DMV Transfer Payments</v>
      </c>
      <c r="H2772" s="33" t="str">
        <f>VLOOKUP(C2772,'[1]Fund Lookup'!B:C,2,FALSE)</f>
        <v>WMATA Capital Fund – Non-Restr</v>
      </c>
      <c r="I2772" s="35" t="s">
        <v>2255</v>
      </c>
      <c r="J2772" s="33" t="str">
        <f>VLOOKUP(I2772,'[1]Table B'!A:B,2,FALSE)</f>
        <v>Special Revenue-Highways</v>
      </c>
      <c r="K2772" s="9" t="str">
        <f t="shared" si="131"/>
        <v>110-Special Revenue-Highways</v>
      </c>
      <c r="L2772" s="9" t="str">
        <f>IFERROR(VLOOKUP(A2772,'[1]VAC as of March 2024'!A:K,11,FALSE),"No")</f>
        <v>No</v>
      </c>
      <c r="M2772" s="9" t="s">
        <v>2240</v>
      </c>
      <c r="O2772" s="33" t="s">
        <v>2241</v>
      </c>
      <c r="P2772" s="33" t="s">
        <v>6071</v>
      </c>
      <c r="Q2772" s="2" t="str">
        <f>VLOOKUP(P2772,'[1]Table E'!A:C,3,FALSE)</f>
        <v>Transportation activities</v>
      </c>
    </row>
    <row r="2773" spans="1:17" x14ac:dyDescent="0.25">
      <c r="A2773" s="33" t="str">
        <f t="shared" si="129"/>
        <v>5300009850</v>
      </c>
      <c r="B2773" s="33" t="s">
        <v>2443</v>
      </c>
      <c r="C2773" s="33" t="s">
        <v>2139</v>
      </c>
      <c r="D2773" s="9" t="str">
        <f t="shared" si="130"/>
        <v>530009850</v>
      </c>
      <c r="E2773" s="34">
        <v>53000</v>
      </c>
      <c r="F2773" s="34">
        <v>9850</v>
      </c>
      <c r="G2773" s="9" t="str">
        <f>VLOOKUP(B2773,'[1]Business Unit Lookup'!A:B,2,FALSE)</f>
        <v>DMV Transfer Payments</v>
      </c>
      <c r="H2773" s="33" t="str">
        <f>VLOOKUP(C2773,'[1]Fund Lookup'!B:C,2,FALSE)</f>
        <v>CommuterRailOprtng&amp;CapitalFund</v>
      </c>
      <c r="I2773" s="35" t="s">
        <v>2255</v>
      </c>
      <c r="J2773" s="33" t="str">
        <f>VLOOKUP(I2773,'[1]Table B'!A:B,2,FALSE)</f>
        <v>Special Revenue-Highways</v>
      </c>
      <c r="K2773" s="9" t="str">
        <f t="shared" si="131"/>
        <v>110-Special Revenue-Highways</v>
      </c>
      <c r="L2773" s="9" t="str">
        <f>IFERROR(VLOOKUP(A2773,'[1]VAC as of March 2024'!A:K,11,FALSE),"No")</f>
        <v>No</v>
      </c>
      <c r="M2773" s="9" t="s">
        <v>2240</v>
      </c>
      <c r="O2773" s="33" t="s">
        <v>2241</v>
      </c>
      <c r="P2773" s="33" t="s">
        <v>6071</v>
      </c>
      <c r="Q2773" s="2" t="str">
        <f>VLOOKUP(P2773,'[1]Table E'!A:C,3,FALSE)</f>
        <v>Transportation activities</v>
      </c>
    </row>
    <row r="2774" spans="1:17" x14ac:dyDescent="0.25">
      <c r="A2774" s="33" t="str">
        <f t="shared" si="129"/>
        <v>5300009870</v>
      </c>
      <c r="B2774" s="33" t="s">
        <v>2443</v>
      </c>
      <c r="C2774" s="33" t="s">
        <v>2145</v>
      </c>
      <c r="D2774" s="9" t="str">
        <f t="shared" si="130"/>
        <v>530009870</v>
      </c>
      <c r="E2774" s="34">
        <v>53000</v>
      </c>
      <c r="F2774" s="34">
        <v>9870</v>
      </c>
      <c r="G2774" s="9" t="str">
        <f>VLOOKUP(B2774,'[1]Business Unit Lookup'!A:B,2,FALSE)</f>
        <v>DMV Transfer Payments</v>
      </c>
      <c r="H2774" s="33" t="str">
        <f>VLOOKUP(C2774,'[1]Fund Lookup'!B:C,2,FALSE)</f>
        <v>I-81 Corridor Improvement Fund</v>
      </c>
      <c r="I2774" s="35" t="s">
        <v>2255</v>
      </c>
      <c r="J2774" s="33" t="str">
        <f>VLOOKUP(I2774,'[1]Table B'!A:B,2,FALSE)</f>
        <v>Special Revenue-Highways</v>
      </c>
      <c r="K2774" s="9" t="str">
        <f t="shared" si="131"/>
        <v>110-Special Revenue-Highways</v>
      </c>
      <c r="L2774" s="9" t="str">
        <f>IFERROR(VLOOKUP(A2774,'[1]VAC as of March 2024'!A:K,11,FALSE),"No")</f>
        <v>No</v>
      </c>
      <c r="M2774" s="9" t="s">
        <v>2240</v>
      </c>
      <c r="O2774" s="33" t="s">
        <v>2241</v>
      </c>
      <c r="P2774" s="33" t="s">
        <v>6071</v>
      </c>
      <c r="Q2774" s="2" t="str">
        <f>VLOOKUP(P2774,'[1]Table E'!A:C,3,FALSE)</f>
        <v>Transportation activities</v>
      </c>
    </row>
    <row r="2775" spans="1:17" x14ac:dyDescent="0.25">
      <c r="A2775" s="33" t="str">
        <f t="shared" si="129"/>
        <v>5300010000</v>
      </c>
      <c r="B2775" s="33" t="s">
        <v>2443</v>
      </c>
      <c r="C2775" s="33" t="s">
        <v>2162</v>
      </c>
      <c r="D2775" s="9" t="str">
        <f t="shared" si="130"/>
        <v>5300010000</v>
      </c>
      <c r="E2775" s="34">
        <v>53000</v>
      </c>
      <c r="F2775" s="34">
        <v>10000</v>
      </c>
      <c r="G2775" s="9" t="str">
        <f>VLOOKUP(B2775,'[1]Business Unit Lookup'!A:B,2,FALSE)</f>
        <v>DMV Transfer Payments</v>
      </c>
      <c r="H2775" s="33" t="str">
        <f>VLOOKUP(C2775,'[1]Fund Lookup'!B:C,2,FALSE)</f>
        <v>Federal Trust</v>
      </c>
      <c r="I2775" s="35" t="s">
        <v>2252</v>
      </c>
      <c r="J2775" s="33" t="str">
        <f>VLOOKUP(I2775,'[1]Table B'!A:B,2,FALSE)</f>
        <v>Special Revenue-Federal</v>
      </c>
      <c r="K2775" s="9" t="str">
        <f t="shared" si="131"/>
        <v>120-Special Revenue-Federal</v>
      </c>
      <c r="L2775" s="9" t="str">
        <f>IFERROR(VLOOKUP(A2775,'[1]VAC as of March 2024'!A:K,11,FALSE),"No")</f>
        <v>No</v>
      </c>
      <c r="M2775" s="9" t="s">
        <v>2248</v>
      </c>
      <c r="O2775" s="33" t="s">
        <v>2248</v>
      </c>
      <c r="P2775" s="33" t="s">
        <v>6070</v>
      </c>
      <c r="Q2775" s="2" t="str">
        <f>VLOOKUP(P2775,'[1]Table E'!A:C,3,FALSE)</f>
        <v>Gifts and grants</v>
      </c>
    </row>
    <row r="2776" spans="1:17" x14ac:dyDescent="0.25">
      <c r="A2776" s="33" t="str">
        <f t="shared" si="129"/>
        <v>6010001000</v>
      </c>
      <c r="B2776" s="33" t="s">
        <v>2444</v>
      </c>
      <c r="C2776" s="33" t="s">
        <v>1</v>
      </c>
      <c r="D2776" s="9" t="str">
        <f t="shared" si="130"/>
        <v>601001000</v>
      </c>
      <c r="E2776" s="34">
        <v>60100</v>
      </c>
      <c r="F2776" s="34">
        <v>1000</v>
      </c>
      <c r="G2776" s="9" t="str">
        <f>VLOOKUP(B2776,'[1]Business Unit Lookup'!A:B,2,FALSE)</f>
        <v>Department of Health</v>
      </c>
      <c r="H2776" s="33" t="str">
        <f>VLOOKUP(C2776,'[1]Fund Lookup'!B:C,2,FALSE)</f>
        <v>General Fund</v>
      </c>
      <c r="I2776" s="35" t="s">
        <v>2236</v>
      </c>
      <c r="J2776" s="33" t="str">
        <f>VLOOKUP(I2776,'[1]Table B'!A:B,2,FALSE)</f>
        <v>General</v>
      </c>
      <c r="K2776" s="9" t="str">
        <f t="shared" si="131"/>
        <v>100-General</v>
      </c>
      <c r="L2776" s="9" t="str">
        <f>IFERROR(VLOOKUP(A2776,'[1]VAC as of March 2024'!A:K,11,FALSE),"No")</f>
        <v>No</v>
      </c>
      <c r="M2776" s="9" t="s">
        <v>2237</v>
      </c>
      <c r="O2776" s="33" t="s">
        <v>2240</v>
      </c>
      <c r="P2776" s="33" t="s">
        <v>6061</v>
      </c>
      <c r="Q2776" s="2" t="str">
        <f>VLOOKUP(P2776,'[1]Table E'!A:C,3,FALSE)</f>
        <v>Unassigned</v>
      </c>
    </row>
    <row r="2777" spans="1:17" x14ac:dyDescent="0.25">
      <c r="A2777" s="33" t="str">
        <f t="shared" si="129"/>
        <v>6010002019</v>
      </c>
      <c r="B2777" s="33" t="s">
        <v>2444</v>
      </c>
      <c r="C2777" s="33" t="s">
        <v>5347</v>
      </c>
      <c r="D2777" s="9" t="str">
        <f t="shared" si="130"/>
        <v>601002019</v>
      </c>
      <c r="E2777" s="34">
        <v>60100</v>
      </c>
      <c r="F2777" s="34">
        <v>2019</v>
      </c>
      <c r="G2777" s="9" t="str">
        <f>VLOOKUP(B2777,'[1]Business Unit Lookup'!A:B,2,FALSE)</f>
        <v>Department of Health</v>
      </c>
      <c r="H2777" s="33" t="str">
        <f>VLOOKUP(C2777,'[1]Fund Lookup'!B:C,2,FALSE)</f>
        <v>COVID-19 Addtnl State Funding</v>
      </c>
      <c r="I2777" s="35" t="s">
        <v>2236</v>
      </c>
      <c r="J2777" s="33" t="str">
        <f>VLOOKUP(I2777,'[1]Table B'!A:B,2,FALSE)</f>
        <v>General</v>
      </c>
      <c r="K2777" s="9" t="str">
        <f t="shared" si="131"/>
        <v>100-General</v>
      </c>
      <c r="L2777" s="9" t="str">
        <f>IFERROR(VLOOKUP(A2777,'[1]VAC as of March 2024'!A:K,11,FALSE),"No")</f>
        <v>No</v>
      </c>
      <c r="M2777" s="9" t="s">
        <v>2237</v>
      </c>
      <c r="O2777" s="33" t="s">
        <v>2241</v>
      </c>
      <c r="P2777" s="33" t="s">
        <v>6073</v>
      </c>
      <c r="Q2777" s="2" t="str">
        <f>VLOOKUP(P2777,'[1]Table E'!A:C,3,FALSE)</f>
        <v>COVID-19</v>
      </c>
    </row>
    <row r="2778" spans="1:17" x14ac:dyDescent="0.25">
      <c r="A2778" s="33" t="str">
        <f t="shared" si="129"/>
        <v>6010002020</v>
      </c>
      <c r="B2778" s="33" t="s">
        <v>2444</v>
      </c>
      <c r="C2778" s="33" t="s">
        <v>32</v>
      </c>
      <c r="D2778" s="9" t="str">
        <f t="shared" si="130"/>
        <v>601002020</v>
      </c>
      <c r="E2778" s="34">
        <v>60100</v>
      </c>
      <c r="F2778" s="34">
        <v>2020</v>
      </c>
      <c r="G2778" s="9" t="str">
        <f>VLOOKUP(B2778,'[1]Business Unit Lookup'!A:B,2,FALSE)</f>
        <v>Department of Health</v>
      </c>
      <c r="H2778" s="33" t="str">
        <f>VLOOKUP(C2778,'[1]Fund Lookup'!B:C,2,FALSE)</f>
        <v>Local Health Dist - Addtl Rev</v>
      </c>
      <c r="I2778" s="35" t="s">
        <v>2304</v>
      </c>
      <c r="J2778" s="33" t="str">
        <f>VLOOKUP(I2778,'[1]Table B'!A:B,2,FALSE)</f>
        <v>Special Revenue-Health and Social Servic</v>
      </c>
      <c r="K2778" s="9" t="str">
        <f t="shared" si="131"/>
        <v>115-Special Revenue-Health and Social Servic</v>
      </c>
      <c r="L2778" s="9" t="str">
        <f>IFERROR(VLOOKUP(A2778,'[1]VAC as of March 2024'!A:K,11,FALSE),"No")</f>
        <v>No</v>
      </c>
      <c r="M2778" s="9" t="s">
        <v>2248</v>
      </c>
      <c r="O2778" s="33" t="s">
        <v>2248</v>
      </c>
      <c r="P2778" s="33" t="s">
        <v>6082</v>
      </c>
      <c r="Q2778" s="2" t="str">
        <f>VLOOKUP(P2778,'[1]Table E'!A:C,3,FALSE)</f>
        <v>Health and Public Safety</v>
      </c>
    </row>
    <row r="2779" spans="1:17" x14ac:dyDescent="0.25">
      <c r="A2779" s="33" t="str">
        <f t="shared" si="129"/>
        <v>6010002030</v>
      </c>
      <c r="B2779" s="33" t="s">
        <v>2444</v>
      </c>
      <c r="C2779" s="33" t="s">
        <v>47</v>
      </c>
      <c r="D2779" s="9" t="str">
        <f t="shared" si="130"/>
        <v>601002030</v>
      </c>
      <c r="E2779" s="34">
        <v>60100</v>
      </c>
      <c r="F2779" s="34">
        <v>2030</v>
      </c>
      <c r="G2779" s="9" t="str">
        <f>VLOOKUP(B2779,'[1]Business Unit Lookup'!A:B,2,FALSE)</f>
        <v>Department of Health</v>
      </c>
      <c r="H2779" s="33" t="str">
        <f>VLOOKUP(C2779,'[1]Fund Lookup'!B:C,2,FALSE)</f>
        <v>Bed And Upholstery Sanitation</v>
      </c>
      <c r="I2779" s="35" t="s">
        <v>2304</v>
      </c>
      <c r="J2779" s="33" t="str">
        <f>VLOOKUP(I2779,'[1]Table B'!A:B,2,FALSE)</f>
        <v>Special Revenue-Health and Social Servic</v>
      </c>
      <c r="K2779" s="9" t="str">
        <f t="shared" si="131"/>
        <v>115-Special Revenue-Health and Social Servic</v>
      </c>
      <c r="L2779" s="9" t="str">
        <f>IFERROR(VLOOKUP(A2779,'[1]VAC as of March 2024'!A:K,11,FALSE),"No")</f>
        <v>No</v>
      </c>
      <c r="M2779" s="9" t="s">
        <v>2240</v>
      </c>
      <c r="O2779" s="33" t="s">
        <v>2241</v>
      </c>
      <c r="P2779" s="33" t="s">
        <v>6067</v>
      </c>
      <c r="Q2779" s="2" t="str">
        <f>VLOOKUP(P2779,'[1]Table E'!A:C,3,FALSE)</f>
        <v>Health and Public Safety</v>
      </c>
    </row>
    <row r="2780" spans="1:17" x14ac:dyDescent="0.25">
      <c r="A2780" s="33" t="str">
        <f t="shared" si="129"/>
        <v>6010002041</v>
      </c>
      <c r="B2780" s="33" t="s">
        <v>2444</v>
      </c>
      <c r="C2780" s="33" t="s">
        <v>61</v>
      </c>
      <c r="D2780" s="9" t="str">
        <f t="shared" si="130"/>
        <v>601002041</v>
      </c>
      <c r="E2780" s="34">
        <v>60100</v>
      </c>
      <c r="F2780" s="34">
        <v>2041</v>
      </c>
      <c r="G2780" s="9" t="str">
        <f>VLOOKUP(B2780,'[1]Business Unit Lookup'!A:B,2,FALSE)</f>
        <v>Department of Health</v>
      </c>
      <c r="H2780" s="33" t="str">
        <f>VLOOKUP(C2780,'[1]Fund Lookup'!B:C,2,FALSE)</f>
        <v>Local Health District Mtch Rev</v>
      </c>
      <c r="I2780" s="35" t="s">
        <v>2304</v>
      </c>
      <c r="J2780" s="33" t="str">
        <f>VLOOKUP(I2780,'[1]Table B'!A:B,2,FALSE)</f>
        <v>Special Revenue-Health and Social Servic</v>
      </c>
      <c r="K2780" s="9" t="str">
        <f t="shared" si="131"/>
        <v>115-Special Revenue-Health and Social Servic</v>
      </c>
      <c r="L2780" s="9" t="str">
        <f>IFERROR(VLOOKUP(A2780,'[1]VAC as of March 2024'!A:K,11,FALSE),"No")</f>
        <v>No</v>
      </c>
      <c r="M2780" s="9" t="s">
        <v>2248</v>
      </c>
      <c r="O2780" s="33" t="s">
        <v>2248</v>
      </c>
      <c r="P2780" s="33" t="s">
        <v>6082</v>
      </c>
      <c r="Q2780" s="2" t="str">
        <f>VLOOKUP(P2780,'[1]Table E'!A:C,3,FALSE)</f>
        <v>Health and Public Safety</v>
      </c>
    </row>
    <row r="2781" spans="1:17" x14ac:dyDescent="0.25">
      <c r="A2781" s="33" t="str">
        <f t="shared" si="129"/>
        <v>6010002050</v>
      </c>
      <c r="B2781" s="33" t="s">
        <v>2444</v>
      </c>
      <c r="C2781" s="33" t="s">
        <v>72</v>
      </c>
      <c r="D2781" s="9" t="str">
        <f t="shared" si="130"/>
        <v>601002050</v>
      </c>
      <c r="E2781" s="34">
        <v>60100</v>
      </c>
      <c r="F2781" s="34">
        <v>2050</v>
      </c>
      <c r="G2781" s="9" t="str">
        <f>VLOOKUP(B2781,'[1]Business Unit Lookup'!A:B,2,FALSE)</f>
        <v>Department of Health</v>
      </c>
      <c r="H2781" s="33" t="str">
        <f>VLOOKUP(C2781,'[1]Fund Lookup'!B:C,2,FALSE)</f>
        <v>Local Health District Srvc Fee</v>
      </c>
      <c r="I2781" s="35" t="s">
        <v>2304</v>
      </c>
      <c r="J2781" s="33" t="str">
        <f>VLOOKUP(I2781,'[1]Table B'!A:B,2,FALSE)</f>
        <v>Special Revenue-Health and Social Servic</v>
      </c>
      <c r="K2781" s="9" t="str">
        <f t="shared" si="131"/>
        <v>115-Special Revenue-Health and Social Servic</v>
      </c>
      <c r="L2781" s="9" t="str">
        <f>IFERROR(VLOOKUP(A2781,'[1]VAC as of March 2024'!A:K,11,FALSE),"No")</f>
        <v>No</v>
      </c>
      <c r="M2781" s="9" t="s">
        <v>2248</v>
      </c>
      <c r="O2781" s="33" t="s">
        <v>2248</v>
      </c>
      <c r="P2781" s="33" t="s">
        <v>6082</v>
      </c>
      <c r="Q2781" s="2" t="str">
        <f>VLOOKUP(P2781,'[1]Table E'!A:C,3,FALSE)</f>
        <v>Health and Public Safety</v>
      </c>
    </row>
    <row r="2782" spans="1:17" x14ac:dyDescent="0.25">
      <c r="A2782" s="33" t="str">
        <f t="shared" si="129"/>
        <v>6010002063</v>
      </c>
      <c r="B2782" s="33" t="s">
        <v>2444</v>
      </c>
      <c r="C2782" s="33" t="s">
        <v>96</v>
      </c>
      <c r="D2782" s="9" t="str">
        <f t="shared" si="130"/>
        <v>601002063</v>
      </c>
      <c r="E2782" s="34">
        <v>60100</v>
      </c>
      <c r="F2782" s="34">
        <v>2063</v>
      </c>
      <c r="G2782" s="9" t="str">
        <f>VLOOKUP(B2782,'[1]Business Unit Lookup'!A:B,2,FALSE)</f>
        <v>Department of Health</v>
      </c>
      <c r="H2782" s="33" t="str">
        <f>VLOOKUP(C2782,'[1]Fund Lookup'!B:C,2,FALSE)</f>
        <v>Anatomical Services-Bodies</v>
      </c>
      <c r="I2782" s="35" t="s">
        <v>2236</v>
      </c>
      <c r="J2782" s="33" t="str">
        <f>VLOOKUP(I2782,'[1]Table B'!A:B,2,FALSE)</f>
        <v>General</v>
      </c>
      <c r="K2782" s="9" t="str">
        <f t="shared" si="131"/>
        <v>100-General</v>
      </c>
      <c r="L2782" s="9" t="str">
        <f>IFERROR(VLOOKUP(A2782,'[1]VAC as of March 2024'!A:K,11,FALSE),"No")</f>
        <v>No</v>
      </c>
      <c r="M2782" s="9" t="s">
        <v>2240</v>
      </c>
      <c r="O2782" s="33" t="s">
        <v>2</v>
      </c>
      <c r="P2782" s="33" t="s">
        <v>6068</v>
      </c>
      <c r="Q2782" s="2" t="str">
        <f>VLOOKUP(P2782,'[1]Table E'!A:C,3,FALSE)</f>
        <v>Health and Public Safety</v>
      </c>
    </row>
    <row r="2783" spans="1:17" x14ac:dyDescent="0.25">
      <c r="A2783" s="33" t="str">
        <f t="shared" si="129"/>
        <v>6010002074</v>
      </c>
      <c r="B2783" s="33" t="s">
        <v>2444</v>
      </c>
      <c r="C2783" s="33" t="s">
        <v>6155</v>
      </c>
      <c r="D2783" s="9" t="str">
        <f t="shared" si="130"/>
        <v>601002074</v>
      </c>
      <c r="E2783" s="34">
        <v>60100</v>
      </c>
      <c r="F2783" s="34">
        <v>2074</v>
      </c>
      <c r="G2783" s="9" t="str">
        <f>VLOOKUP(B2783,'[1]Business Unit Lookup'!A:B,2,FALSE)</f>
        <v>Department of Health</v>
      </c>
      <c r="H2783" s="33" t="str">
        <f>VLOOKUP(C2783,'[1]Fund Lookup'!B:C,2,FALSE)</f>
        <v>VASexual&amp;DomstcViolncPrvntnFnd</v>
      </c>
      <c r="I2783" s="35" t="s">
        <v>2236</v>
      </c>
      <c r="J2783" s="33" t="str">
        <f>VLOOKUP(I2783,'[1]Table B'!A:B,2,FALSE)</f>
        <v>General</v>
      </c>
      <c r="K2783" s="9" t="str">
        <f t="shared" si="131"/>
        <v>100-General</v>
      </c>
      <c r="L2783" s="9" t="str">
        <f>IFERROR(VLOOKUP(A2783,'[1]VAC as of March 2024'!A:K,11,FALSE),"No")</f>
        <v>No</v>
      </c>
      <c r="M2783" s="9" t="s">
        <v>2240</v>
      </c>
      <c r="O2783" s="33" t="s">
        <v>2241</v>
      </c>
      <c r="P2783" s="33" t="s">
        <v>6067</v>
      </c>
      <c r="Q2783" s="2" t="str">
        <f>VLOOKUP(P2783,'[1]Table E'!A:C,3,FALSE)</f>
        <v>Health and Public Safety</v>
      </c>
    </row>
    <row r="2784" spans="1:17" x14ac:dyDescent="0.25">
      <c r="A2784" s="33" t="str">
        <f t="shared" si="129"/>
        <v>6010002095</v>
      </c>
      <c r="B2784" s="36" t="s">
        <v>2444</v>
      </c>
      <c r="C2784" s="36" t="s">
        <v>6092</v>
      </c>
      <c r="D2784" s="9" t="str">
        <f t="shared" si="130"/>
        <v>601002095</v>
      </c>
      <c r="E2784" s="37">
        <v>60100</v>
      </c>
      <c r="F2784" s="37">
        <v>2095</v>
      </c>
      <c r="G2784" s="9" t="str">
        <f>VLOOKUP(B2784,'[1]Business Unit Lookup'!A:B,2,FALSE)</f>
        <v>Department of Health</v>
      </c>
      <c r="H2784" s="33" t="str">
        <f>VLOOKUP(C2784,'[1]Fund Lookup'!B:C,2,FALSE)</f>
        <v>Opioid Abatement Fund</v>
      </c>
      <c r="I2784" s="35" t="s">
        <v>2304</v>
      </c>
      <c r="J2784" s="33" t="str">
        <f>VLOOKUP(I2784,'[1]Table B'!A:B,2,FALSE)</f>
        <v>Special Revenue-Health and Social Servic</v>
      </c>
      <c r="K2784" s="9" t="str">
        <f t="shared" si="131"/>
        <v>115-Special Revenue-Health and Social Servic</v>
      </c>
      <c r="L2784" s="9" t="str">
        <f>IFERROR(VLOOKUP(A2784,'[1]VAC as of March 2024'!A:K,11,FALSE),"No")</f>
        <v>Yes</v>
      </c>
      <c r="M2784" s="38" t="s">
        <v>2248</v>
      </c>
      <c r="O2784" s="36" t="s">
        <v>2241</v>
      </c>
      <c r="P2784" s="36" t="s">
        <v>6067</v>
      </c>
      <c r="Q2784" s="2" t="str">
        <f>VLOOKUP(P2784,'[1]Table E'!A:C,3,FALSE)</f>
        <v>Health and Public Safety</v>
      </c>
    </row>
    <row r="2785" spans="1:17" x14ac:dyDescent="0.25">
      <c r="A2785" s="33" t="str">
        <f t="shared" si="129"/>
        <v>6010002110</v>
      </c>
      <c r="B2785" s="33" t="s">
        <v>2444</v>
      </c>
      <c r="C2785" s="33" t="s">
        <v>141</v>
      </c>
      <c r="D2785" s="9" t="str">
        <f t="shared" si="130"/>
        <v>601002110</v>
      </c>
      <c r="E2785" s="34">
        <v>60100</v>
      </c>
      <c r="F2785" s="34">
        <v>2110</v>
      </c>
      <c r="G2785" s="9" t="str">
        <f>VLOOKUP(B2785,'[1]Business Unit Lookup'!A:B,2,FALSE)</f>
        <v>Department of Health</v>
      </c>
      <c r="H2785" s="33" t="str">
        <f>VLOOKUP(C2785,'[1]Fund Lookup'!B:C,2,FALSE)</f>
        <v>Private Grant And Contract Rev</v>
      </c>
      <c r="I2785" s="35" t="s">
        <v>2304</v>
      </c>
      <c r="J2785" s="33" t="str">
        <f>VLOOKUP(I2785,'[1]Table B'!A:B,2,FALSE)</f>
        <v>Special Revenue-Health and Social Servic</v>
      </c>
      <c r="K2785" s="9" t="str">
        <f t="shared" si="131"/>
        <v>115-Special Revenue-Health and Social Servic</v>
      </c>
      <c r="L2785" s="9" t="str">
        <f>IFERROR(VLOOKUP(A2785,'[1]VAC as of March 2024'!A:K,11,FALSE),"No")</f>
        <v>No</v>
      </c>
      <c r="M2785" s="9" t="s">
        <v>2240</v>
      </c>
      <c r="O2785" s="33" t="s">
        <v>2248</v>
      </c>
      <c r="P2785" s="33" t="s">
        <v>6082</v>
      </c>
      <c r="Q2785" s="2" t="str">
        <f>VLOOKUP(P2785,'[1]Table E'!A:C,3,FALSE)</f>
        <v>Health and Public Safety</v>
      </c>
    </row>
    <row r="2786" spans="1:17" x14ac:dyDescent="0.25">
      <c r="A2786" s="33" t="str">
        <f t="shared" si="129"/>
        <v>6010002130</v>
      </c>
      <c r="B2786" s="33" t="s">
        <v>2444</v>
      </c>
      <c r="C2786" s="33" t="s">
        <v>173</v>
      </c>
      <c r="D2786" s="9" t="str">
        <f t="shared" si="130"/>
        <v>601002130</v>
      </c>
      <c r="E2786" s="34">
        <v>60100</v>
      </c>
      <c r="F2786" s="34">
        <v>2130</v>
      </c>
      <c r="G2786" s="9" t="str">
        <f>VLOOKUP(B2786,'[1]Business Unit Lookup'!A:B,2,FALSE)</f>
        <v>Department of Health</v>
      </c>
      <c r="H2786" s="33" t="str">
        <f>VLOOKUP(C2786,'[1]Fund Lookup'!B:C,2,FALSE)</f>
        <v>Special Emergency Medical Srvc</v>
      </c>
      <c r="I2786" s="35" t="s">
        <v>2304</v>
      </c>
      <c r="J2786" s="33" t="str">
        <f>VLOOKUP(I2786,'[1]Table B'!A:B,2,FALSE)</f>
        <v>Special Revenue-Health and Social Servic</v>
      </c>
      <c r="K2786" s="9" t="str">
        <f t="shared" si="131"/>
        <v>115-Special Revenue-Health and Social Servic</v>
      </c>
      <c r="L2786" s="9" t="str">
        <f>IFERROR(VLOOKUP(A2786,'[1]VAC as of March 2024'!A:K,11,FALSE),"No")</f>
        <v>No</v>
      </c>
      <c r="M2786" s="9" t="s">
        <v>2240</v>
      </c>
      <c r="O2786" s="33" t="s">
        <v>2241</v>
      </c>
      <c r="P2786" s="33" t="s">
        <v>6067</v>
      </c>
      <c r="Q2786" s="2" t="str">
        <f>VLOOKUP(P2786,'[1]Table E'!A:C,3,FALSE)</f>
        <v>Health and Public Safety</v>
      </c>
    </row>
    <row r="2787" spans="1:17" x14ac:dyDescent="0.25">
      <c r="A2787" s="33" t="str">
        <f t="shared" si="129"/>
        <v>6010002150</v>
      </c>
      <c r="B2787" s="33" t="s">
        <v>2444</v>
      </c>
      <c r="C2787" s="33" t="s">
        <v>209</v>
      </c>
      <c r="D2787" s="9" t="str">
        <f t="shared" si="130"/>
        <v>601002150</v>
      </c>
      <c r="E2787" s="34">
        <v>60100</v>
      </c>
      <c r="F2787" s="34">
        <v>2150</v>
      </c>
      <c r="G2787" s="9" t="str">
        <f>VLOOKUP(B2787,'[1]Business Unit Lookup'!A:B,2,FALSE)</f>
        <v>Department of Health</v>
      </c>
      <c r="H2787" s="33" t="str">
        <f>VLOOKUP(C2787,'[1]Fund Lookup'!B:C,2,FALSE)</f>
        <v>Automtn Of Vital Records Vault</v>
      </c>
      <c r="I2787" s="35" t="s">
        <v>2304</v>
      </c>
      <c r="J2787" s="33" t="str">
        <f>VLOOKUP(I2787,'[1]Table B'!A:B,2,FALSE)</f>
        <v>Special Revenue-Health and Social Servic</v>
      </c>
      <c r="K2787" s="9" t="str">
        <f t="shared" si="131"/>
        <v>115-Special Revenue-Health and Social Servic</v>
      </c>
      <c r="L2787" s="9" t="str">
        <f>IFERROR(VLOOKUP(A2787,'[1]VAC as of March 2024'!A:K,11,FALSE),"No")</f>
        <v>No</v>
      </c>
      <c r="M2787" s="9" t="s">
        <v>2240</v>
      </c>
      <c r="O2787" s="33" t="s">
        <v>2241</v>
      </c>
      <c r="P2787" s="33" t="s">
        <v>6067</v>
      </c>
      <c r="Q2787" s="2" t="str">
        <f>VLOOKUP(P2787,'[1]Table E'!A:C,3,FALSE)</f>
        <v>Health and Public Safety</v>
      </c>
    </row>
    <row r="2788" spans="1:17" x14ac:dyDescent="0.25">
      <c r="A2788" s="33" t="str">
        <f t="shared" si="129"/>
        <v>6010002170</v>
      </c>
      <c r="B2788" s="33" t="s">
        <v>2444</v>
      </c>
      <c r="C2788" s="33" t="s">
        <v>250</v>
      </c>
      <c r="D2788" s="9" t="str">
        <f t="shared" si="130"/>
        <v>601002170</v>
      </c>
      <c r="E2788" s="34">
        <v>60100</v>
      </c>
      <c r="F2788" s="34">
        <v>2170</v>
      </c>
      <c r="G2788" s="9" t="str">
        <f>VLOOKUP(B2788,'[1]Business Unit Lookup'!A:B,2,FALSE)</f>
        <v>Department of Health</v>
      </c>
      <c r="H2788" s="33" t="str">
        <f>VLOOKUP(C2788,'[1]Fund Lookup'!B:C,2,FALSE)</f>
        <v>Onsite Sewage Indemnification</v>
      </c>
      <c r="I2788" s="35" t="s">
        <v>2304</v>
      </c>
      <c r="J2788" s="33" t="str">
        <f>VLOOKUP(I2788,'[1]Table B'!A:B,2,FALSE)</f>
        <v>Special Revenue-Health and Social Servic</v>
      </c>
      <c r="K2788" s="9" t="str">
        <f t="shared" si="131"/>
        <v>115-Special Revenue-Health and Social Servic</v>
      </c>
      <c r="L2788" s="9" t="str">
        <f>IFERROR(VLOOKUP(A2788,'[1]VAC as of March 2024'!A:K,11,FALSE),"No")</f>
        <v>No</v>
      </c>
      <c r="M2788" s="9" t="s">
        <v>2240</v>
      </c>
      <c r="O2788" s="33" t="s">
        <v>2241</v>
      </c>
      <c r="P2788" s="33" t="s">
        <v>6067</v>
      </c>
      <c r="Q2788" s="2" t="str">
        <f>VLOOKUP(P2788,'[1]Table E'!A:C,3,FALSE)</f>
        <v>Health and Public Safety</v>
      </c>
    </row>
    <row r="2789" spans="1:17" x14ac:dyDescent="0.25">
      <c r="A2789" s="33" t="str">
        <f t="shared" si="129"/>
        <v>6010002192</v>
      </c>
      <c r="B2789" s="33" t="s">
        <v>2444</v>
      </c>
      <c r="C2789" s="33" t="s">
        <v>283</v>
      </c>
      <c r="D2789" s="9" t="str">
        <f t="shared" si="130"/>
        <v>601002192</v>
      </c>
      <c r="E2789" s="34">
        <v>60100</v>
      </c>
      <c r="F2789" s="34">
        <v>2192</v>
      </c>
      <c r="G2789" s="9" t="str">
        <f>VLOOKUP(B2789,'[1]Business Unit Lookup'!A:B,2,FALSE)</f>
        <v>Department of Health</v>
      </c>
      <c r="H2789" s="33" t="str">
        <f>VLOOKUP(C2789,'[1]Fund Lookup'!B:C,2,FALSE)</f>
        <v>Onsite Oprtn And Maintenance</v>
      </c>
      <c r="I2789" s="35" t="s">
        <v>2304</v>
      </c>
      <c r="J2789" s="33" t="str">
        <f>VLOOKUP(I2789,'[1]Table B'!A:B,2,FALSE)</f>
        <v>Special Revenue-Health and Social Servic</v>
      </c>
      <c r="K2789" s="9" t="str">
        <f t="shared" si="131"/>
        <v>115-Special Revenue-Health and Social Servic</v>
      </c>
      <c r="L2789" s="9" t="str">
        <f>IFERROR(VLOOKUP(A2789,'[1]VAC as of March 2024'!A:K,11,FALSE),"No")</f>
        <v>No</v>
      </c>
      <c r="M2789" s="9" t="s">
        <v>2240</v>
      </c>
      <c r="O2789" s="33" t="s">
        <v>2241</v>
      </c>
      <c r="P2789" s="33" t="s">
        <v>6067</v>
      </c>
      <c r="Q2789" s="2" t="str">
        <f>VLOOKUP(P2789,'[1]Table E'!A:C,3,FALSE)</f>
        <v>Health and Public Safety</v>
      </c>
    </row>
    <row r="2790" spans="1:17" x14ac:dyDescent="0.25">
      <c r="A2790" s="33" t="str">
        <f t="shared" si="129"/>
        <v>6010002260</v>
      </c>
      <c r="B2790" s="33" t="s">
        <v>2444</v>
      </c>
      <c r="C2790" s="33" t="s">
        <v>359</v>
      </c>
      <c r="D2790" s="9" t="str">
        <f t="shared" si="130"/>
        <v>601002260</v>
      </c>
      <c r="E2790" s="34">
        <v>60100</v>
      </c>
      <c r="F2790" s="34">
        <v>2260</v>
      </c>
      <c r="G2790" s="9" t="str">
        <f>VLOOKUP(B2790,'[1]Business Unit Lookup'!A:B,2,FALSE)</f>
        <v>Department of Health</v>
      </c>
      <c r="H2790" s="33" t="str">
        <f>VLOOKUP(C2790,'[1]Fund Lookup'!B:C,2,FALSE)</f>
        <v>Child Restraint Device Pnlties</v>
      </c>
      <c r="I2790" s="35" t="s">
        <v>2304</v>
      </c>
      <c r="J2790" s="33" t="str">
        <f>VLOOKUP(I2790,'[1]Table B'!A:B,2,FALSE)</f>
        <v>Special Revenue-Health and Social Servic</v>
      </c>
      <c r="K2790" s="9" t="str">
        <f t="shared" si="131"/>
        <v>115-Special Revenue-Health and Social Servic</v>
      </c>
      <c r="L2790" s="9" t="str">
        <f>IFERROR(VLOOKUP(A2790,'[1]VAC as of March 2024'!A:K,11,FALSE),"No")</f>
        <v>No</v>
      </c>
      <c r="M2790" s="9" t="s">
        <v>2240</v>
      </c>
      <c r="O2790" s="33" t="s">
        <v>2241</v>
      </c>
      <c r="P2790" s="33" t="s">
        <v>6067</v>
      </c>
      <c r="Q2790" s="2" t="str">
        <f>VLOOKUP(P2790,'[1]Table E'!A:C,3,FALSE)</f>
        <v>Health and Public Safety</v>
      </c>
    </row>
    <row r="2791" spans="1:17" x14ac:dyDescent="0.25">
      <c r="A2791" s="33" t="str">
        <f t="shared" si="129"/>
        <v>6010002314</v>
      </c>
      <c r="B2791" s="33" t="s">
        <v>2444</v>
      </c>
      <c r="C2791" s="33" t="s">
        <v>403</v>
      </c>
      <c r="D2791" s="9" t="str">
        <f t="shared" si="130"/>
        <v>601002314</v>
      </c>
      <c r="E2791" s="34">
        <v>60100</v>
      </c>
      <c r="F2791" s="34">
        <v>2314</v>
      </c>
      <c r="G2791" s="9" t="str">
        <f>VLOOKUP(B2791,'[1]Business Unit Lookup'!A:B,2,FALSE)</f>
        <v>Department of Health</v>
      </c>
      <c r="H2791" s="33" t="str">
        <f>VLOOKUP(C2791,'[1]Fund Lookup'!B:C,2,FALSE)</f>
        <v>Env Health Ed &amp; Training Fund</v>
      </c>
      <c r="I2791" s="35" t="s">
        <v>2304</v>
      </c>
      <c r="J2791" s="33" t="str">
        <f>VLOOKUP(I2791,'[1]Table B'!A:B,2,FALSE)</f>
        <v>Special Revenue-Health and Social Servic</v>
      </c>
      <c r="K2791" s="9" t="str">
        <f t="shared" si="131"/>
        <v>115-Special Revenue-Health and Social Servic</v>
      </c>
      <c r="L2791" s="9" t="str">
        <f>IFERROR(VLOOKUP(A2791,'[1]VAC as of March 2024'!A:K,11,FALSE),"No")</f>
        <v>No</v>
      </c>
      <c r="M2791" s="9" t="s">
        <v>2240</v>
      </c>
      <c r="O2791" s="33" t="s">
        <v>2241</v>
      </c>
      <c r="P2791" s="33" t="s">
        <v>6067</v>
      </c>
      <c r="Q2791" s="2" t="str">
        <f>VLOOKUP(P2791,'[1]Table E'!A:C,3,FALSE)</f>
        <v>Health and Public Safety</v>
      </c>
    </row>
    <row r="2792" spans="1:17" x14ac:dyDescent="0.25">
      <c r="A2792" s="33" t="str">
        <f t="shared" si="129"/>
        <v>6010002480</v>
      </c>
      <c r="B2792" s="33" t="s">
        <v>2444</v>
      </c>
      <c r="C2792" s="33" t="s">
        <v>522</v>
      </c>
      <c r="D2792" s="9" t="str">
        <f t="shared" si="130"/>
        <v>601002480</v>
      </c>
      <c r="E2792" s="34">
        <v>60100</v>
      </c>
      <c r="F2792" s="34">
        <v>2480</v>
      </c>
      <c r="G2792" s="9" t="str">
        <f>VLOOKUP(B2792,'[1]Business Unit Lookup'!A:B,2,FALSE)</f>
        <v>Department of Health</v>
      </c>
      <c r="H2792" s="33" t="str">
        <f>VLOOKUP(C2792,'[1]Fund Lookup'!B:C,2,FALSE)</f>
        <v>Waterworks Tchnical Assistance</v>
      </c>
      <c r="I2792" s="35" t="s">
        <v>2304</v>
      </c>
      <c r="J2792" s="33" t="str">
        <f>VLOOKUP(I2792,'[1]Table B'!A:B,2,FALSE)</f>
        <v>Special Revenue-Health and Social Servic</v>
      </c>
      <c r="K2792" s="9" t="str">
        <f t="shared" si="131"/>
        <v>115-Special Revenue-Health and Social Servic</v>
      </c>
      <c r="L2792" s="9" t="str">
        <f>IFERROR(VLOOKUP(A2792,'[1]VAC as of March 2024'!A:K,11,FALSE),"No")</f>
        <v>No</v>
      </c>
      <c r="M2792" s="9" t="s">
        <v>2240</v>
      </c>
      <c r="O2792" s="33" t="s">
        <v>2241</v>
      </c>
      <c r="P2792" s="33" t="s">
        <v>6067</v>
      </c>
      <c r="Q2792" s="2" t="str">
        <f>VLOOKUP(P2792,'[1]Table E'!A:C,3,FALSE)</f>
        <v>Health and Public Safety</v>
      </c>
    </row>
    <row r="2793" spans="1:17" x14ac:dyDescent="0.25">
      <c r="A2793" s="33" t="str">
        <f t="shared" si="129"/>
        <v>6010002601</v>
      </c>
      <c r="B2793" s="33" t="s">
        <v>2444</v>
      </c>
      <c r="C2793" s="33" t="s">
        <v>568</v>
      </c>
      <c r="D2793" s="9" t="str">
        <f t="shared" si="130"/>
        <v>601002601</v>
      </c>
      <c r="E2793" s="34">
        <v>60100</v>
      </c>
      <c r="F2793" s="34">
        <v>2601</v>
      </c>
      <c r="G2793" s="9" t="str">
        <f>VLOOKUP(B2793,'[1]Business Unit Lookup'!A:B,2,FALSE)</f>
        <v>Department of Health</v>
      </c>
      <c r="H2793" s="33" t="str">
        <f>VLOOKUP(C2793,'[1]Fund Lookup'!B:C,2,FALSE)</f>
        <v>VDH Special Revenue Fund</v>
      </c>
      <c r="I2793" s="35" t="s">
        <v>2304</v>
      </c>
      <c r="J2793" s="33" t="str">
        <f>VLOOKUP(I2793,'[1]Table B'!A:B,2,FALSE)</f>
        <v>Special Revenue-Health and Social Servic</v>
      </c>
      <c r="K2793" s="9" t="str">
        <f t="shared" si="131"/>
        <v>115-Special Revenue-Health and Social Servic</v>
      </c>
      <c r="L2793" s="9" t="str">
        <f>IFERROR(VLOOKUP(A2793,'[1]VAC as of March 2024'!A:K,11,FALSE),"No")</f>
        <v>No</v>
      </c>
      <c r="M2793" s="9" t="s">
        <v>2240</v>
      </c>
      <c r="O2793" s="33" t="s">
        <v>2241</v>
      </c>
      <c r="P2793" s="33" t="s">
        <v>6067</v>
      </c>
      <c r="Q2793" s="2" t="str">
        <f>VLOOKUP(P2793,'[1]Table E'!A:C,3,FALSE)</f>
        <v>Health and Public Safety</v>
      </c>
    </row>
    <row r="2794" spans="1:17" x14ac:dyDescent="0.25">
      <c r="A2794" s="33" t="str">
        <f t="shared" si="129"/>
        <v>6010002700</v>
      </c>
      <c r="B2794" s="33" t="s">
        <v>2444</v>
      </c>
      <c r="C2794" s="33" t="s">
        <v>619</v>
      </c>
      <c r="D2794" s="9" t="str">
        <f t="shared" si="130"/>
        <v>601002700</v>
      </c>
      <c r="E2794" s="34">
        <v>60100</v>
      </c>
      <c r="F2794" s="34">
        <v>2700</v>
      </c>
      <c r="G2794" s="9" t="str">
        <f>VLOOKUP(B2794,'[1]Business Unit Lookup'!A:B,2,FALSE)</f>
        <v>Department of Health</v>
      </c>
      <c r="H2794" s="33" t="str">
        <f>VLOOKUP(C2794,'[1]Fund Lookup'!B:C,2,FALSE)</f>
        <v>Parking</v>
      </c>
      <c r="I2794" s="35" t="s">
        <v>2239</v>
      </c>
      <c r="J2794" s="33" t="str">
        <f>VLOOKUP(I2794,'[1]Table B'!A:B,2,FALSE)</f>
        <v>Special Revenue-Other</v>
      </c>
      <c r="K2794" s="9" t="str">
        <f t="shared" si="131"/>
        <v>105-Special Revenue-Other</v>
      </c>
      <c r="L2794" s="9" t="str">
        <f>IFERROR(VLOOKUP(A2794,'[1]VAC as of March 2024'!A:K,11,FALSE),"No")</f>
        <v>No</v>
      </c>
      <c r="M2794" s="9" t="s">
        <v>2240</v>
      </c>
      <c r="O2794" s="33" t="s">
        <v>2241</v>
      </c>
      <c r="P2794" s="33" t="s">
        <v>6062</v>
      </c>
      <c r="Q2794" s="2" t="str">
        <f>VLOOKUP(P2794,'[1]Table E'!A:C,3,FALSE)</f>
        <v>Governmental Operations - Administrative Services</v>
      </c>
    </row>
    <row r="2795" spans="1:17" x14ac:dyDescent="0.25">
      <c r="A2795" s="33" t="str">
        <f t="shared" si="129"/>
        <v>6010002800</v>
      </c>
      <c r="B2795" s="33" t="s">
        <v>2444</v>
      </c>
      <c r="C2795" s="33" t="s">
        <v>683</v>
      </c>
      <c r="D2795" s="9" t="str">
        <f t="shared" si="130"/>
        <v>601002800</v>
      </c>
      <c r="E2795" s="34">
        <v>60100</v>
      </c>
      <c r="F2795" s="34">
        <v>2800</v>
      </c>
      <c r="G2795" s="9" t="str">
        <f>VLOOKUP(B2795,'[1]Business Unit Lookup'!A:B,2,FALSE)</f>
        <v>Department of Health</v>
      </c>
      <c r="H2795" s="33" t="str">
        <f>VLOOKUP(C2795,'[1]Fund Lookup'!B:C,2,FALSE)</f>
        <v>Appropriated IDC Recoveries</v>
      </c>
      <c r="I2795" s="35" t="s">
        <v>2239</v>
      </c>
      <c r="J2795" s="33" t="str">
        <f>VLOOKUP(I2795,'[1]Table B'!A:B,2,FALSE)</f>
        <v>Special Revenue-Other</v>
      </c>
      <c r="K2795" s="9" t="str">
        <f t="shared" si="131"/>
        <v>105-Special Revenue-Other</v>
      </c>
      <c r="L2795" s="9" t="str">
        <f>IFERROR(VLOOKUP(A2795,'[1]VAC as of March 2024'!A:K,11,FALSE),"No")</f>
        <v>No</v>
      </c>
      <c r="M2795" s="9" t="s">
        <v>2240</v>
      </c>
      <c r="O2795" s="33" t="s">
        <v>2</v>
      </c>
      <c r="P2795" s="33" t="s">
        <v>6068</v>
      </c>
      <c r="Q2795" s="2" t="str">
        <f>VLOOKUP(P2795,'[1]Table E'!A:C,3,FALSE)</f>
        <v>Health and Public Safety</v>
      </c>
    </row>
    <row r="2796" spans="1:17" x14ac:dyDescent="0.25">
      <c r="A2796" s="33" t="str">
        <f t="shared" si="129"/>
        <v>6010002870</v>
      </c>
      <c r="B2796" s="33" t="s">
        <v>2444</v>
      </c>
      <c r="C2796" s="33" t="s">
        <v>716</v>
      </c>
      <c r="D2796" s="9" t="str">
        <f t="shared" si="130"/>
        <v>601002870</v>
      </c>
      <c r="E2796" s="34">
        <v>60100</v>
      </c>
      <c r="F2796" s="34">
        <v>2870</v>
      </c>
      <c r="G2796" s="9" t="str">
        <f>VLOOKUP(B2796,'[1]Business Unit Lookup'!A:B,2,FALSE)</f>
        <v>Department of Health</v>
      </c>
      <c r="H2796" s="33" t="str">
        <f>VLOOKUP(C2796,'[1]Fund Lookup'!B:C,2,FALSE)</f>
        <v>Surp Suppy/Equip Sale-GF-NonHE</v>
      </c>
      <c r="I2796" s="35" t="s">
        <v>2236</v>
      </c>
      <c r="J2796" s="33" t="str">
        <f>VLOOKUP(I2796,'[1]Table B'!A:B,2,FALSE)</f>
        <v>General</v>
      </c>
      <c r="K2796" s="9" t="str">
        <f t="shared" si="131"/>
        <v>100-General</v>
      </c>
      <c r="L2796" s="9" t="str">
        <f>IFERROR(VLOOKUP(A2796,'[1]VAC as of March 2024'!A:K,11,FALSE),"No")</f>
        <v>No</v>
      </c>
      <c r="M2796" s="9" t="s">
        <v>2240</v>
      </c>
      <c r="O2796" s="33" t="s">
        <v>2</v>
      </c>
      <c r="P2796" s="33" t="s">
        <v>6068</v>
      </c>
      <c r="Q2796" s="2" t="str">
        <f>VLOOKUP(P2796,'[1]Table E'!A:C,3,FALSE)</f>
        <v>Health and Public Safety</v>
      </c>
    </row>
    <row r="2797" spans="1:17" x14ac:dyDescent="0.25">
      <c r="A2797" s="33" t="str">
        <f t="shared" si="129"/>
        <v>6010002880</v>
      </c>
      <c r="B2797" s="33" t="s">
        <v>2444</v>
      </c>
      <c r="C2797" s="33" t="s">
        <v>724</v>
      </c>
      <c r="D2797" s="9" t="str">
        <f t="shared" si="130"/>
        <v>601002880</v>
      </c>
      <c r="E2797" s="34">
        <v>60100</v>
      </c>
      <c r="F2797" s="34">
        <v>2880</v>
      </c>
      <c r="G2797" s="9" t="str">
        <f>VLOOKUP(B2797,'[1]Business Unit Lookup'!A:B,2,FALSE)</f>
        <v>Department of Health</v>
      </c>
      <c r="H2797" s="33" t="str">
        <f>VLOOKUP(C2797,'[1]Fund Lookup'!B:C,2,FALSE)</f>
        <v>Surp Supply/Equip-NonGF-NonHE</v>
      </c>
      <c r="I2797" s="35" t="s">
        <v>2236</v>
      </c>
      <c r="J2797" s="33" t="str">
        <f>VLOOKUP(I2797,'[1]Table B'!A:B,2,FALSE)</f>
        <v>General</v>
      </c>
      <c r="K2797" s="9" t="str">
        <f t="shared" si="131"/>
        <v>100-General</v>
      </c>
      <c r="L2797" s="9" t="str">
        <f>IFERROR(VLOOKUP(A2797,'[1]VAC as of March 2024'!A:K,11,FALSE),"No")</f>
        <v>No</v>
      </c>
      <c r="M2797" s="9" t="s">
        <v>2240</v>
      </c>
      <c r="O2797" s="33" t="s">
        <v>2</v>
      </c>
      <c r="P2797" s="33" t="s">
        <v>6068</v>
      </c>
      <c r="Q2797" s="2" t="str">
        <f>VLOOKUP(P2797,'[1]Table E'!A:C,3,FALSE)</f>
        <v>Health and Public Safety</v>
      </c>
    </row>
    <row r="2798" spans="1:17" x14ac:dyDescent="0.25">
      <c r="A2798" s="33" t="str">
        <f t="shared" si="129"/>
        <v>6010009013</v>
      </c>
      <c r="B2798" s="33" t="s">
        <v>2444</v>
      </c>
      <c r="C2798" s="33" t="s">
        <v>1648</v>
      </c>
      <c r="D2798" s="9" t="str">
        <f t="shared" si="130"/>
        <v>601009013</v>
      </c>
      <c r="E2798" s="34">
        <v>60100</v>
      </c>
      <c r="F2798" s="34">
        <v>9013</v>
      </c>
      <c r="G2798" s="9" t="str">
        <f>VLOOKUP(B2798,'[1]Business Unit Lookup'!A:B,2,FALSE)</f>
        <v>Department of Health</v>
      </c>
      <c r="H2798" s="33" t="str">
        <f>VLOOKUP(C2798,'[1]Fund Lookup'!B:C,2,FALSE)</f>
        <v>Donations-Local Health Depts</v>
      </c>
      <c r="I2798" s="35" t="s">
        <v>2304</v>
      </c>
      <c r="J2798" s="33" t="str">
        <f>VLOOKUP(I2798,'[1]Table B'!A:B,2,FALSE)</f>
        <v>Special Revenue-Health and Social Servic</v>
      </c>
      <c r="K2798" s="9" t="str">
        <f t="shared" si="131"/>
        <v>115-Special Revenue-Health and Social Servic</v>
      </c>
      <c r="L2798" s="9" t="str">
        <f>IFERROR(VLOOKUP(A2798,'[1]VAC as of March 2024'!A:K,11,FALSE),"No")</f>
        <v>No</v>
      </c>
      <c r="M2798" s="9" t="s">
        <v>2240</v>
      </c>
      <c r="O2798" s="33" t="s">
        <v>2248</v>
      </c>
      <c r="P2798" s="33" t="s">
        <v>6082</v>
      </c>
      <c r="Q2798" s="2" t="str">
        <f>VLOOKUP(P2798,'[1]Table E'!A:C,3,FALSE)</f>
        <v>Health and Public Safety</v>
      </c>
    </row>
    <row r="2799" spans="1:17" x14ac:dyDescent="0.25">
      <c r="A2799" s="33" t="str">
        <f t="shared" si="129"/>
        <v>6010009020</v>
      </c>
      <c r="B2799" s="33" t="s">
        <v>2444</v>
      </c>
      <c r="C2799" s="33" t="s">
        <v>1664</v>
      </c>
      <c r="D2799" s="9" t="str">
        <f t="shared" si="130"/>
        <v>601009020</v>
      </c>
      <c r="E2799" s="34">
        <v>60100</v>
      </c>
      <c r="F2799" s="34">
        <v>9020</v>
      </c>
      <c r="G2799" s="9" t="str">
        <f>VLOOKUP(B2799,'[1]Business Unit Lookup'!A:B,2,FALSE)</f>
        <v>Department of Health</v>
      </c>
      <c r="H2799" s="33" t="str">
        <f>VLOOKUP(C2799,'[1]Fund Lookup'!B:C,2,FALSE)</f>
        <v>Trauma Center Fund</v>
      </c>
      <c r="I2799" s="35" t="s">
        <v>2304</v>
      </c>
      <c r="J2799" s="33" t="str">
        <f>VLOOKUP(I2799,'[1]Table B'!A:B,2,FALSE)</f>
        <v>Special Revenue-Health and Social Servic</v>
      </c>
      <c r="K2799" s="9" t="str">
        <f t="shared" si="131"/>
        <v>115-Special Revenue-Health and Social Servic</v>
      </c>
      <c r="L2799" s="9" t="str">
        <f>IFERROR(VLOOKUP(A2799,'[1]VAC as of March 2024'!A:K,11,FALSE),"No")</f>
        <v>No</v>
      </c>
      <c r="M2799" s="9" t="s">
        <v>2240</v>
      </c>
      <c r="O2799" s="33" t="s">
        <v>2241</v>
      </c>
      <c r="P2799" s="33" t="s">
        <v>6067</v>
      </c>
      <c r="Q2799" s="2" t="str">
        <f>VLOOKUP(P2799,'[1]Table E'!A:C,3,FALSE)</f>
        <v>Health and Public Safety</v>
      </c>
    </row>
    <row r="2800" spans="1:17" x14ac:dyDescent="0.25">
      <c r="A2800" s="33" t="str">
        <f t="shared" si="129"/>
        <v>6010009097</v>
      </c>
      <c r="B2800" s="36" t="s">
        <v>2444</v>
      </c>
      <c r="C2800" s="36" t="s">
        <v>8780</v>
      </c>
      <c r="D2800" s="9" t="str">
        <f t="shared" si="130"/>
        <v>601009097</v>
      </c>
      <c r="E2800" s="35">
        <v>60100</v>
      </c>
      <c r="F2800" s="37">
        <v>9097</v>
      </c>
      <c r="G2800" s="9" t="str">
        <f>VLOOKUP(B2800,'[1]Business Unit Lookup'!A:B,2,FALSE)</f>
        <v>Department of Health</v>
      </c>
      <c r="H2800" s="33" t="str">
        <f>VLOOKUP(C2800,'[1]Fund Lookup'!B:C,2,FALSE)</f>
        <v>Cmwlth Opioid Abtmnt&amp;Remediatn</v>
      </c>
      <c r="I2800" s="35" t="s">
        <v>2304</v>
      </c>
      <c r="J2800" s="33" t="str">
        <f>VLOOKUP(I2800,'[1]Table B'!A:B,2,FALSE)</f>
        <v>Special Revenue-Health and Social Servic</v>
      </c>
      <c r="K2800" s="9" t="str">
        <f t="shared" si="131"/>
        <v>115-Special Revenue-Health and Social Servic</v>
      </c>
      <c r="L2800" s="9" t="str">
        <f>IFERROR(VLOOKUP(A2800,'[1]VAC as of March 2024'!A:K,11,FALSE),"No")</f>
        <v>Yes</v>
      </c>
      <c r="M2800" s="38" t="s">
        <v>2248</v>
      </c>
      <c r="N2800" s="9" t="s">
        <v>6077</v>
      </c>
      <c r="O2800" s="38" t="s">
        <v>2241</v>
      </c>
      <c r="P2800" s="38" t="s">
        <v>6067</v>
      </c>
      <c r="Q2800" s="2" t="str">
        <f>VLOOKUP(P2800,'[1]Table E'!A:C,3,FALSE)</f>
        <v>Health and Public Safety</v>
      </c>
    </row>
    <row r="2801" spans="1:17" x14ac:dyDescent="0.25">
      <c r="A2801" s="33" t="str">
        <f t="shared" si="129"/>
        <v>6010009100</v>
      </c>
      <c r="B2801" s="33" t="s">
        <v>2444</v>
      </c>
      <c r="C2801" s="33" t="s">
        <v>1755</v>
      </c>
      <c r="D2801" s="9" t="str">
        <f t="shared" si="130"/>
        <v>601009100</v>
      </c>
      <c r="E2801" s="34">
        <v>60100</v>
      </c>
      <c r="F2801" s="34">
        <v>9100</v>
      </c>
      <c r="G2801" s="9" t="str">
        <f>VLOOKUP(B2801,'[1]Business Unit Lookup'!A:B,2,FALSE)</f>
        <v>Department of Health</v>
      </c>
      <c r="H2801" s="33" t="str">
        <f>VLOOKUP(C2801,'[1]Fund Lookup'!B:C,2,FALSE)</f>
        <v>VA Rescue Squads Assistance</v>
      </c>
      <c r="I2801" s="35" t="s">
        <v>2304</v>
      </c>
      <c r="J2801" s="33" t="str">
        <f>VLOOKUP(I2801,'[1]Table B'!A:B,2,FALSE)</f>
        <v>Special Revenue-Health and Social Servic</v>
      </c>
      <c r="K2801" s="9" t="str">
        <f t="shared" si="131"/>
        <v>115-Special Revenue-Health and Social Servic</v>
      </c>
      <c r="L2801" s="9" t="str">
        <f>IFERROR(VLOOKUP(A2801,'[1]VAC as of March 2024'!A:K,11,FALSE),"No")</f>
        <v>No</v>
      </c>
      <c r="M2801" s="9" t="s">
        <v>2240</v>
      </c>
      <c r="O2801" s="33" t="s">
        <v>2241</v>
      </c>
      <c r="P2801" s="33" t="s">
        <v>6067</v>
      </c>
      <c r="Q2801" s="2" t="str">
        <f>VLOOKUP(P2801,'[1]Table E'!A:C,3,FALSE)</f>
        <v>Health and Public Safety</v>
      </c>
    </row>
    <row r="2802" spans="1:17" x14ac:dyDescent="0.25">
      <c r="A2802" s="33" t="str">
        <f t="shared" si="129"/>
        <v>6010009224</v>
      </c>
      <c r="B2802" s="33" t="s">
        <v>2444</v>
      </c>
      <c r="C2802" s="33" t="s">
        <v>1881</v>
      </c>
      <c r="D2802" s="9" t="str">
        <f t="shared" si="130"/>
        <v>601009224</v>
      </c>
      <c r="E2802" s="34">
        <v>60100</v>
      </c>
      <c r="F2802" s="34">
        <v>9224</v>
      </c>
      <c r="G2802" s="9" t="str">
        <f>VLOOKUP(B2802,'[1]Business Unit Lookup'!A:B,2,FALSE)</f>
        <v>Department of Health</v>
      </c>
      <c r="H2802" s="33" t="str">
        <f>VLOOKUP(C2802,'[1]Fund Lookup'!B:C,2,FALSE)</f>
        <v>Water Supply Assistance Grant</v>
      </c>
      <c r="I2802" s="35" t="s">
        <v>2236</v>
      </c>
      <c r="J2802" s="33" t="str">
        <f>VLOOKUP(I2802,'[1]Table B'!A:B,2,FALSE)</f>
        <v>General</v>
      </c>
      <c r="K2802" s="9" t="str">
        <f t="shared" si="131"/>
        <v>100-General</v>
      </c>
      <c r="L2802" s="9" t="str">
        <f>IFERROR(VLOOKUP(A2802,'[1]VAC as of March 2024'!A:K,11,FALSE),"No")</f>
        <v>No</v>
      </c>
      <c r="M2802" s="9" t="s">
        <v>2248</v>
      </c>
      <c r="O2802" s="33" t="s">
        <v>2248</v>
      </c>
      <c r="P2802" s="33" t="s">
        <v>6156</v>
      </c>
      <c r="Q2802" s="2" t="str">
        <f>VLOOKUP(P2802,'[1]Table E'!A:C,3,FALSE)</f>
        <v>Water Supply Assistance Grant Fund</v>
      </c>
    </row>
    <row r="2803" spans="1:17" x14ac:dyDescent="0.25">
      <c r="A2803" s="33" t="str">
        <f t="shared" si="129"/>
        <v>6010009251</v>
      </c>
      <c r="B2803" s="33" t="s">
        <v>2444</v>
      </c>
      <c r="C2803" s="33" t="s">
        <v>1900</v>
      </c>
      <c r="D2803" s="9" t="str">
        <f t="shared" si="130"/>
        <v>601009251</v>
      </c>
      <c r="E2803" s="34">
        <v>60100</v>
      </c>
      <c r="F2803" s="34">
        <v>9251</v>
      </c>
      <c r="G2803" s="9" t="str">
        <f>VLOOKUP(B2803,'[1]Business Unit Lookup'!A:B,2,FALSE)</f>
        <v>Department of Health</v>
      </c>
      <c r="H2803" s="33" t="str">
        <f>VLOOKUP(C2803,'[1]Fund Lookup'!B:C,2,FALSE)</f>
        <v>WIC Food Pgm-Infnt Formula Rbt</v>
      </c>
      <c r="I2803" s="35" t="s">
        <v>2252</v>
      </c>
      <c r="J2803" s="33" t="str">
        <f>VLOOKUP(I2803,'[1]Table B'!A:B,2,FALSE)</f>
        <v>Special Revenue-Federal</v>
      </c>
      <c r="K2803" s="9" t="str">
        <f t="shared" si="131"/>
        <v>120-Special Revenue-Federal</v>
      </c>
      <c r="L2803" s="9" t="str">
        <f>IFERROR(VLOOKUP(A2803,'[1]VAC as of March 2024'!A:K,11,FALSE),"No")</f>
        <v>No</v>
      </c>
      <c r="M2803" s="9" t="s">
        <v>2248</v>
      </c>
      <c r="O2803" s="33" t="s">
        <v>2248</v>
      </c>
      <c r="P2803" s="33" t="s">
        <v>6070</v>
      </c>
      <c r="Q2803" s="2" t="str">
        <f>VLOOKUP(P2803,'[1]Table E'!A:C,3,FALSE)</f>
        <v>Gifts and grants</v>
      </c>
    </row>
    <row r="2804" spans="1:17" x14ac:dyDescent="0.25">
      <c r="A2804" s="33" t="str">
        <f t="shared" si="129"/>
        <v>6010009312</v>
      </c>
      <c r="B2804" s="33" t="s">
        <v>2444</v>
      </c>
      <c r="C2804" s="33" t="s">
        <v>1953</v>
      </c>
      <c r="D2804" s="9" t="str">
        <f t="shared" si="130"/>
        <v>601009312</v>
      </c>
      <c r="E2804" s="34">
        <v>60100</v>
      </c>
      <c r="F2804" s="34">
        <v>9312</v>
      </c>
      <c r="G2804" s="9" t="str">
        <f>VLOOKUP(B2804,'[1]Business Unit Lookup'!A:B,2,FALSE)</f>
        <v>Department of Health</v>
      </c>
      <c r="H2804" s="33" t="str">
        <f>VLOOKUP(C2804,'[1]Fund Lookup'!B:C,2,FALSE)</f>
        <v>Radioactve Mtls Fclty Licensre</v>
      </c>
      <c r="I2804" s="35" t="s">
        <v>2304</v>
      </c>
      <c r="J2804" s="33" t="str">
        <f>VLOOKUP(I2804,'[1]Table B'!A:B,2,FALSE)</f>
        <v>Special Revenue-Health and Social Servic</v>
      </c>
      <c r="K2804" s="9" t="str">
        <f t="shared" si="131"/>
        <v>115-Special Revenue-Health and Social Servic</v>
      </c>
      <c r="L2804" s="9" t="str">
        <f>IFERROR(VLOOKUP(A2804,'[1]VAC as of March 2024'!A:K,11,FALSE),"No")</f>
        <v>Yes</v>
      </c>
      <c r="M2804" s="9" t="s">
        <v>2240</v>
      </c>
      <c r="N2804" s="9" t="s">
        <v>6077</v>
      </c>
      <c r="O2804" s="33" t="s">
        <v>2241</v>
      </c>
      <c r="P2804" s="33" t="s">
        <v>6067</v>
      </c>
      <c r="Q2804" s="2" t="str">
        <f>VLOOKUP(P2804,'[1]Table E'!A:C,3,FALSE)</f>
        <v>Health and Public Safety</v>
      </c>
    </row>
    <row r="2805" spans="1:17" x14ac:dyDescent="0.25">
      <c r="A2805" s="33" t="str">
        <f t="shared" si="129"/>
        <v>6010009321</v>
      </c>
      <c r="B2805" s="33" t="s">
        <v>2444</v>
      </c>
      <c r="C2805" s="33" t="s">
        <v>1958</v>
      </c>
      <c r="D2805" s="9" t="str">
        <f t="shared" si="130"/>
        <v>601009321</v>
      </c>
      <c r="E2805" s="34">
        <v>60100</v>
      </c>
      <c r="F2805" s="34">
        <v>9321</v>
      </c>
      <c r="G2805" s="9" t="str">
        <f>VLOOKUP(B2805,'[1]Business Unit Lookup'!A:B,2,FALSE)</f>
        <v>Department of Health</v>
      </c>
      <c r="H2805" s="33" t="str">
        <f>VLOOKUP(C2805,'[1]Fund Lookup'!B:C,2,FALSE)</f>
        <v>Nursing Scholarship&amp;Loan Repay</v>
      </c>
      <c r="I2805" s="35" t="s">
        <v>2304</v>
      </c>
      <c r="J2805" s="33" t="str">
        <f>VLOOKUP(I2805,'[1]Table B'!A:B,2,FALSE)</f>
        <v>Special Revenue-Health and Social Servic</v>
      </c>
      <c r="K2805" s="9" t="str">
        <f t="shared" si="131"/>
        <v>115-Special Revenue-Health and Social Servic</v>
      </c>
      <c r="L2805" s="9" t="str">
        <f>IFERROR(VLOOKUP(A2805,'[1]VAC as of March 2024'!A:K,11,FALSE),"No")</f>
        <v>No</v>
      </c>
      <c r="M2805" s="9" t="s">
        <v>2240</v>
      </c>
      <c r="O2805" s="33" t="s">
        <v>2241</v>
      </c>
      <c r="P2805" s="33" t="s">
        <v>6067</v>
      </c>
      <c r="Q2805" s="2" t="str">
        <f>VLOOKUP(P2805,'[1]Table E'!A:C,3,FALSE)</f>
        <v>Health and Public Safety</v>
      </c>
    </row>
    <row r="2806" spans="1:17" x14ac:dyDescent="0.25">
      <c r="A2806" s="33" t="str">
        <f t="shared" si="129"/>
        <v>6010009341</v>
      </c>
      <c r="B2806" s="33" t="s">
        <v>2444</v>
      </c>
      <c r="C2806" s="33" t="s">
        <v>1973</v>
      </c>
      <c r="D2806" s="9" t="str">
        <f t="shared" si="130"/>
        <v>601009341</v>
      </c>
      <c r="E2806" s="34">
        <v>60100</v>
      </c>
      <c r="F2806" s="34">
        <v>9341</v>
      </c>
      <c r="G2806" s="9" t="str">
        <f>VLOOKUP(B2806,'[1]Business Unit Lookup'!A:B,2,FALSE)</f>
        <v>Department of Health</v>
      </c>
      <c r="H2806" s="33" t="str">
        <f>VLOOKUP(C2806,'[1]Fund Lookup'!B:C,2,FALSE)</f>
        <v>Med&amp;Pa Scholarship&amp;Loan Repay</v>
      </c>
      <c r="I2806" s="35" t="s">
        <v>2304</v>
      </c>
      <c r="J2806" s="33" t="str">
        <f>VLOOKUP(I2806,'[1]Table B'!A:B,2,FALSE)</f>
        <v>Special Revenue-Health and Social Servic</v>
      </c>
      <c r="K2806" s="9" t="str">
        <f t="shared" si="131"/>
        <v>115-Special Revenue-Health and Social Servic</v>
      </c>
      <c r="L2806" s="9" t="str">
        <f>IFERROR(VLOOKUP(A2806,'[1]VAC as of March 2024'!A:K,11,FALSE),"No")</f>
        <v>No</v>
      </c>
      <c r="M2806" s="9" t="s">
        <v>2240</v>
      </c>
      <c r="O2806" s="33" t="s">
        <v>2241</v>
      </c>
      <c r="P2806" s="33" t="s">
        <v>6067</v>
      </c>
      <c r="Q2806" s="2" t="str">
        <f>VLOOKUP(P2806,'[1]Table E'!A:C,3,FALSE)</f>
        <v>Health and Public Safety</v>
      </c>
    </row>
    <row r="2807" spans="1:17" x14ac:dyDescent="0.25">
      <c r="A2807" s="33" t="str">
        <f t="shared" si="129"/>
        <v>6010009380</v>
      </c>
      <c r="B2807" s="36" t="s">
        <v>2444</v>
      </c>
      <c r="C2807" s="36" t="s">
        <v>7286</v>
      </c>
      <c r="D2807" s="9" t="str">
        <f t="shared" si="130"/>
        <v>601009380</v>
      </c>
      <c r="E2807" s="39">
        <v>60100</v>
      </c>
      <c r="F2807" s="39">
        <v>9380</v>
      </c>
      <c r="G2807" s="9" t="str">
        <f>VLOOKUP(B2807,'[1]Business Unit Lookup'!A:B,2,FALSE)</f>
        <v>Department of Health</v>
      </c>
      <c r="H2807" s="33" t="str">
        <f>VLOOKUP(C2807,'[1]Fund Lookup'!B:C,2,FALSE)</f>
        <v>Dentl Scholarship &amp; Loan Repay</v>
      </c>
      <c r="I2807" s="35" t="s">
        <v>2304</v>
      </c>
      <c r="J2807" s="33" t="str">
        <f>VLOOKUP(I2807,'[1]Table B'!A:B,2,FALSE)</f>
        <v>Special Revenue-Health and Social Servic</v>
      </c>
      <c r="K2807" s="9" t="str">
        <f t="shared" si="131"/>
        <v>115-Special Revenue-Health and Social Servic</v>
      </c>
      <c r="L2807" s="9" t="s">
        <v>2890</v>
      </c>
      <c r="M2807" s="9" t="s">
        <v>2240</v>
      </c>
      <c r="O2807" s="9" t="s">
        <v>2241</v>
      </c>
      <c r="P2807" s="33" t="s">
        <v>6067</v>
      </c>
      <c r="Q2807" s="2" t="str">
        <f>VLOOKUP(P2807,'[1]Table E'!A:C,3,FALSE)</f>
        <v>Health and Public Safety</v>
      </c>
    </row>
    <row r="2808" spans="1:17" x14ac:dyDescent="0.25">
      <c r="A2808" s="33" t="str">
        <f t="shared" si="129"/>
        <v>6010009450</v>
      </c>
      <c r="B2808" s="33" t="s">
        <v>2444</v>
      </c>
      <c r="C2808" s="33" t="s">
        <v>2027</v>
      </c>
      <c r="D2808" s="9" t="str">
        <f t="shared" si="130"/>
        <v>601009450</v>
      </c>
      <c r="E2808" s="34">
        <v>60100</v>
      </c>
      <c r="F2808" s="34">
        <v>9450</v>
      </c>
      <c r="G2808" s="9" t="str">
        <f>VLOOKUP(B2808,'[1]Business Unit Lookup'!A:B,2,FALSE)</f>
        <v>Department of Health</v>
      </c>
      <c r="H2808" s="33" t="str">
        <f>VLOOKUP(C2808,'[1]Fund Lookup'!B:C,2,FALSE)</f>
        <v>Safe Drnkng Water St Revolving</v>
      </c>
      <c r="I2808" s="35" t="s">
        <v>2252</v>
      </c>
      <c r="J2808" s="33" t="str">
        <f>VLOOKUP(I2808,'[1]Table B'!A:B,2,FALSE)</f>
        <v>Special Revenue-Federal</v>
      </c>
      <c r="K2808" s="9" t="str">
        <f t="shared" si="131"/>
        <v>120-Special Revenue-Federal</v>
      </c>
      <c r="L2808" s="9" t="str">
        <f>IFERROR(VLOOKUP(A2808,'[1]VAC as of March 2024'!A:K,11,FALSE),"No")</f>
        <v>No</v>
      </c>
      <c r="M2808" s="9" t="s">
        <v>2248</v>
      </c>
      <c r="O2808" s="33" t="s">
        <v>2248</v>
      </c>
      <c r="P2808" s="33" t="s">
        <v>6070</v>
      </c>
      <c r="Q2808" s="2" t="str">
        <f>VLOOKUP(P2808,'[1]Table E'!A:C,3,FALSE)</f>
        <v>Gifts and grants</v>
      </c>
    </row>
    <row r="2809" spans="1:17" x14ac:dyDescent="0.25">
      <c r="A2809" s="33" t="str">
        <f t="shared" si="129"/>
        <v>6010009601</v>
      </c>
      <c r="B2809" s="33" t="s">
        <v>2444</v>
      </c>
      <c r="C2809" s="33" t="s">
        <v>2078</v>
      </c>
      <c r="D2809" s="9" t="str">
        <f t="shared" si="130"/>
        <v>601009601</v>
      </c>
      <c r="E2809" s="34">
        <v>60100</v>
      </c>
      <c r="F2809" s="34">
        <v>9601</v>
      </c>
      <c r="G2809" s="9" t="str">
        <f>VLOOKUP(B2809,'[1]Business Unit Lookup'!A:B,2,FALSE)</f>
        <v>Department of Health</v>
      </c>
      <c r="H2809" s="33" t="str">
        <f>VLOOKUP(C2809,'[1]Fund Lookup'!B:C,2,FALSE)</f>
        <v>Dedicated Special Revenue-VDH</v>
      </c>
      <c r="I2809" s="35" t="s">
        <v>2304</v>
      </c>
      <c r="J2809" s="33" t="str">
        <f>VLOOKUP(I2809,'[1]Table B'!A:B,2,FALSE)</f>
        <v>Special Revenue-Health and Social Servic</v>
      </c>
      <c r="K2809" s="9" t="str">
        <f t="shared" si="131"/>
        <v>115-Special Revenue-Health and Social Servic</v>
      </c>
      <c r="L2809" s="9" t="str">
        <f>IFERROR(VLOOKUP(A2809,'[1]VAC as of March 2024'!A:K,11,FALSE),"No")</f>
        <v>No</v>
      </c>
      <c r="M2809" s="9" t="s">
        <v>2240</v>
      </c>
      <c r="O2809" s="33" t="s">
        <v>2241</v>
      </c>
      <c r="P2809" s="33" t="s">
        <v>6067</v>
      </c>
      <c r="Q2809" s="2" t="str">
        <f>VLOOKUP(P2809,'[1]Table E'!A:C,3,FALSE)</f>
        <v>Health and Public Safety</v>
      </c>
    </row>
    <row r="2810" spans="1:17" x14ac:dyDescent="0.25">
      <c r="A2810" s="33" t="str">
        <f t="shared" si="129"/>
        <v>6010010000</v>
      </c>
      <c r="B2810" s="33" t="s">
        <v>2444</v>
      </c>
      <c r="C2810" s="33" t="s">
        <v>2162</v>
      </c>
      <c r="D2810" s="9" t="str">
        <f t="shared" si="130"/>
        <v>6010010000</v>
      </c>
      <c r="E2810" s="34">
        <v>60100</v>
      </c>
      <c r="F2810" s="34">
        <v>10000</v>
      </c>
      <c r="G2810" s="9" t="str">
        <f>VLOOKUP(B2810,'[1]Business Unit Lookup'!A:B,2,FALSE)</f>
        <v>Department of Health</v>
      </c>
      <c r="H2810" s="33" t="str">
        <f>VLOOKUP(C2810,'[1]Fund Lookup'!B:C,2,FALSE)</f>
        <v>Federal Trust</v>
      </c>
      <c r="I2810" s="35" t="s">
        <v>2252</v>
      </c>
      <c r="J2810" s="33" t="str">
        <f>VLOOKUP(I2810,'[1]Table B'!A:B,2,FALSE)</f>
        <v>Special Revenue-Federal</v>
      </c>
      <c r="K2810" s="9" t="str">
        <f t="shared" si="131"/>
        <v>120-Special Revenue-Federal</v>
      </c>
      <c r="L2810" s="9" t="str">
        <f>IFERROR(VLOOKUP(A2810,'[1]VAC as of March 2024'!A:K,11,FALSE),"No")</f>
        <v>No</v>
      </c>
      <c r="M2810" s="9" t="s">
        <v>2248</v>
      </c>
      <c r="O2810" s="33" t="s">
        <v>2248</v>
      </c>
      <c r="P2810" s="33" t="s">
        <v>6070</v>
      </c>
      <c r="Q2810" s="2" t="str">
        <f>VLOOKUP(P2810,'[1]Table E'!A:C,3,FALSE)</f>
        <v>Gifts and grants</v>
      </c>
    </row>
    <row r="2811" spans="1:17" x14ac:dyDescent="0.25">
      <c r="A2811" s="33" t="str">
        <f t="shared" si="129"/>
        <v>6010010020</v>
      </c>
      <c r="B2811" s="33" t="s">
        <v>2444</v>
      </c>
      <c r="C2811" s="33" t="s">
        <v>5430</v>
      </c>
      <c r="D2811" s="9" t="str">
        <f t="shared" si="130"/>
        <v>6010010020</v>
      </c>
      <c r="E2811" s="34">
        <v>60100</v>
      </c>
      <c r="F2811" s="34">
        <v>10020</v>
      </c>
      <c r="G2811" s="9" t="str">
        <f>VLOOKUP(B2811,'[1]Business Unit Lookup'!A:B,2,FALSE)</f>
        <v>Department of Health</v>
      </c>
      <c r="H2811" s="33" t="str">
        <f>VLOOKUP(C2811,'[1]Fund Lookup'!B:C,2,FALSE)</f>
        <v>PblcHlthCrisisRspns - COVID-19</v>
      </c>
      <c r="I2811" s="35" t="s">
        <v>2252</v>
      </c>
      <c r="J2811" s="33" t="str">
        <f>VLOOKUP(I2811,'[1]Table B'!A:B,2,FALSE)</f>
        <v>Special Revenue-Federal</v>
      </c>
      <c r="K2811" s="9" t="str">
        <f t="shared" si="131"/>
        <v>120-Special Revenue-Federal</v>
      </c>
      <c r="L2811" s="9" t="str">
        <f>IFERROR(VLOOKUP(A2811,'[1]VAC as of March 2024'!A:K,11,FALSE),"No")</f>
        <v>No</v>
      </c>
      <c r="M2811" s="9" t="s">
        <v>5493</v>
      </c>
      <c r="O2811" s="33" t="s">
        <v>2248</v>
      </c>
      <c r="P2811" s="33" t="s">
        <v>6063</v>
      </c>
      <c r="Q2811" s="2" t="str">
        <f>VLOOKUP(P2811,'[1]Table E'!A:C,3,FALSE)</f>
        <v>COVID-19</v>
      </c>
    </row>
    <row r="2812" spans="1:17" x14ac:dyDescent="0.25">
      <c r="A2812" s="33" t="str">
        <f t="shared" si="129"/>
        <v>6010010100</v>
      </c>
      <c r="B2812" s="33" t="s">
        <v>2444</v>
      </c>
      <c r="C2812" s="33" t="s">
        <v>2243</v>
      </c>
      <c r="D2812" s="9" t="str">
        <f t="shared" si="130"/>
        <v>6010010100</v>
      </c>
      <c r="E2812" s="34">
        <v>60100</v>
      </c>
      <c r="F2812" s="34">
        <v>10100</v>
      </c>
      <c r="G2812" s="9" t="str">
        <f>VLOOKUP(B2812,'[1]Business Unit Lookup'!A:B,2,FALSE)</f>
        <v>Department of Health</v>
      </c>
      <c r="H2812" s="33" t="str">
        <f>VLOOKUP(C2812,'[1]Fund Lookup'!B:C,2,FALSE)</f>
        <v>CARESActPrvdrReliefFd-COVID-19</v>
      </c>
      <c r="I2812" s="35" t="s">
        <v>2252</v>
      </c>
      <c r="J2812" s="33" t="str">
        <f>VLOOKUP(I2812,'[1]Table B'!A:B,2,FALSE)</f>
        <v>Special Revenue-Federal</v>
      </c>
      <c r="K2812" s="9" t="str">
        <f t="shared" si="131"/>
        <v>120-Special Revenue-Federal</v>
      </c>
      <c r="L2812" s="9" t="str">
        <f>IFERROR(VLOOKUP(A2812,'[1]VAC as of March 2024'!A:K,11,FALSE),"No")</f>
        <v>No</v>
      </c>
      <c r="M2812" s="9" t="s">
        <v>5493</v>
      </c>
      <c r="O2812" s="33" t="s">
        <v>2248</v>
      </c>
      <c r="P2812" s="33" t="s">
        <v>6063</v>
      </c>
      <c r="Q2812" s="2" t="str">
        <f>VLOOKUP(P2812,'[1]Table E'!A:C,3,FALSE)</f>
        <v>COVID-19</v>
      </c>
    </row>
    <row r="2813" spans="1:17" x14ac:dyDescent="0.25">
      <c r="A2813" s="33" t="str">
        <f t="shared" si="129"/>
        <v>6010010110</v>
      </c>
      <c r="B2813" s="33" t="s">
        <v>2444</v>
      </c>
      <c r="C2813" s="33" t="s">
        <v>5444</v>
      </c>
      <c r="D2813" s="9" t="str">
        <f t="shared" si="130"/>
        <v>6010010110</v>
      </c>
      <c r="E2813" s="34">
        <v>60100</v>
      </c>
      <c r="F2813" s="34">
        <v>10110</v>
      </c>
      <c r="G2813" s="9" t="str">
        <f>VLOOKUP(B2813,'[1]Business Unit Lookup'!A:B,2,FALSE)</f>
        <v>Department of Health</v>
      </c>
      <c r="H2813" s="33" t="str">
        <f>VLOOKUP(C2813,'[1]Fund Lookup'!B:C,2,FALSE)</f>
        <v>CARESActRlfFd–General-COVID-19</v>
      </c>
      <c r="I2813" s="35" t="s">
        <v>2252</v>
      </c>
      <c r="J2813" s="33" t="str">
        <f>VLOOKUP(I2813,'[1]Table B'!A:B,2,FALSE)</f>
        <v>Special Revenue-Federal</v>
      </c>
      <c r="K2813" s="9" t="str">
        <f t="shared" si="131"/>
        <v>120-Special Revenue-Federal</v>
      </c>
      <c r="L2813" s="9" t="str">
        <f>IFERROR(VLOOKUP(A2813,'[1]VAC as of March 2024'!A:K,11,FALSE),"No")</f>
        <v>No</v>
      </c>
      <c r="M2813" s="9" t="s">
        <v>5493</v>
      </c>
      <c r="O2813" s="33" t="s">
        <v>2248</v>
      </c>
      <c r="P2813" s="33" t="s">
        <v>6063</v>
      </c>
      <c r="Q2813" s="2" t="str">
        <f>VLOOKUP(P2813,'[1]Table E'!A:C,3,FALSE)</f>
        <v>COVID-19</v>
      </c>
    </row>
    <row r="2814" spans="1:17" x14ac:dyDescent="0.25">
      <c r="A2814" s="33" t="str">
        <f t="shared" si="129"/>
        <v>6010010130</v>
      </c>
      <c r="B2814" s="33" t="s">
        <v>2444</v>
      </c>
      <c r="C2814" s="33" t="s">
        <v>5450</v>
      </c>
      <c r="D2814" s="9" t="str">
        <f t="shared" si="130"/>
        <v>6010010130</v>
      </c>
      <c r="E2814" s="34">
        <v>60100</v>
      </c>
      <c r="F2814" s="34">
        <v>10130</v>
      </c>
      <c r="G2814" s="9" t="str">
        <f>VLOOKUP(B2814,'[1]Business Unit Lookup'!A:B,2,FALSE)</f>
        <v>Department of Health</v>
      </c>
      <c r="H2814" s="33" t="str">
        <f>VLOOKUP(C2814,'[1]Fund Lookup'!B:C,2,FALSE)</f>
        <v>NatlBioterHospPrepPgm-COVID-19</v>
      </c>
      <c r="I2814" s="35" t="s">
        <v>2252</v>
      </c>
      <c r="J2814" s="33" t="str">
        <f>VLOOKUP(I2814,'[1]Table B'!A:B,2,FALSE)</f>
        <v>Special Revenue-Federal</v>
      </c>
      <c r="K2814" s="9" t="str">
        <f t="shared" si="131"/>
        <v>120-Special Revenue-Federal</v>
      </c>
      <c r="L2814" s="9" t="str">
        <f>IFERROR(VLOOKUP(A2814,'[1]VAC as of March 2024'!A:K,11,FALSE),"No")</f>
        <v>No</v>
      </c>
      <c r="M2814" s="9" t="s">
        <v>5493</v>
      </c>
      <c r="O2814" s="33" t="s">
        <v>2248</v>
      </c>
      <c r="P2814" s="33" t="s">
        <v>6063</v>
      </c>
      <c r="Q2814" s="2" t="str">
        <f>VLOOKUP(P2814,'[1]Table E'!A:C,3,FALSE)</f>
        <v>COVID-19</v>
      </c>
    </row>
    <row r="2815" spans="1:17" x14ac:dyDescent="0.25">
      <c r="A2815" s="33" t="str">
        <f t="shared" si="129"/>
        <v>6010010140</v>
      </c>
      <c r="B2815" s="33" t="s">
        <v>2444</v>
      </c>
      <c r="C2815" s="33" t="s">
        <v>5453</v>
      </c>
      <c r="D2815" s="9" t="str">
        <f t="shared" si="130"/>
        <v>6010010140</v>
      </c>
      <c r="E2815" s="34">
        <v>60100</v>
      </c>
      <c r="F2815" s="34">
        <v>10140</v>
      </c>
      <c r="G2815" s="9" t="str">
        <f>VLOOKUP(B2815,'[1]Business Unit Lookup'!A:B,2,FALSE)</f>
        <v>Department of Health</v>
      </c>
      <c r="H2815" s="33" t="str">
        <f>VLOOKUP(C2815,'[1]Fund Lookup'!B:C,2,FALSE)</f>
        <v>RyanWhtHIV/AIDSPrgPtB-COVID-19</v>
      </c>
      <c r="I2815" s="35" t="s">
        <v>2252</v>
      </c>
      <c r="J2815" s="33" t="str">
        <f>VLOOKUP(I2815,'[1]Table B'!A:B,2,FALSE)</f>
        <v>Special Revenue-Federal</v>
      </c>
      <c r="K2815" s="9" t="str">
        <f t="shared" si="131"/>
        <v>120-Special Revenue-Federal</v>
      </c>
      <c r="L2815" s="9" t="str">
        <f>IFERROR(VLOOKUP(A2815,'[1]VAC as of March 2024'!A:K,11,FALSE),"No")</f>
        <v>No</v>
      </c>
      <c r="M2815" s="9" t="s">
        <v>5493</v>
      </c>
      <c r="O2815" s="33" t="s">
        <v>2248</v>
      </c>
      <c r="P2815" s="33" t="s">
        <v>6063</v>
      </c>
      <c r="Q2815" s="2" t="str">
        <f>VLOOKUP(P2815,'[1]Table E'!A:C,3,FALSE)</f>
        <v>COVID-19</v>
      </c>
    </row>
    <row r="2816" spans="1:17" x14ac:dyDescent="0.25">
      <c r="A2816" s="33" t="str">
        <f t="shared" si="129"/>
        <v>6010010150</v>
      </c>
      <c r="B2816" s="33" t="s">
        <v>2444</v>
      </c>
      <c r="C2816" s="33" t="s">
        <v>5456</v>
      </c>
      <c r="D2816" s="9" t="str">
        <f t="shared" si="130"/>
        <v>6010010150</v>
      </c>
      <c r="E2816" s="34">
        <v>60100</v>
      </c>
      <c r="F2816" s="34">
        <v>10150</v>
      </c>
      <c r="G2816" s="9" t="str">
        <f>VLOOKUP(B2816,'[1]Business Unit Lookup'!A:B,2,FALSE)</f>
        <v>Department of Health</v>
      </c>
      <c r="H2816" s="33" t="str">
        <f>VLOOKUP(C2816,'[1]Fund Lookup'!B:C,2,FALSE)</f>
        <v>ChldNtrtnPrgGrntsToSt-COVID-19</v>
      </c>
      <c r="I2816" s="35" t="s">
        <v>2252</v>
      </c>
      <c r="J2816" s="33" t="str">
        <f>VLOOKUP(I2816,'[1]Table B'!A:B,2,FALSE)</f>
        <v>Special Revenue-Federal</v>
      </c>
      <c r="K2816" s="9" t="str">
        <f t="shared" si="131"/>
        <v>120-Special Revenue-Federal</v>
      </c>
      <c r="L2816" s="9" t="str">
        <f>IFERROR(VLOOKUP(A2816,'[1]VAC as of March 2024'!A:K,11,FALSE),"No")</f>
        <v>No</v>
      </c>
      <c r="M2816" s="9" t="s">
        <v>5493</v>
      </c>
      <c r="O2816" s="33" t="s">
        <v>2248</v>
      </c>
      <c r="P2816" s="33" t="s">
        <v>6063</v>
      </c>
      <c r="Q2816" s="2" t="str">
        <f>VLOOKUP(P2816,'[1]Table E'!A:C,3,FALSE)</f>
        <v>COVID-19</v>
      </c>
    </row>
    <row r="2817" spans="1:17" x14ac:dyDescent="0.25">
      <c r="A2817" s="33" t="str">
        <f t="shared" si="129"/>
        <v>6010010160</v>
      </c>
      <c r="B2817" s="33" t="s">
        <v>2444</v>
      </c>
      <c r="C2817" s="33" t="s">
        <v>5459</v>
      </c>
      <c r="D2817" s="9" t="str">
        <f t="shared" si="130"/>
        <v>6010010160</v>
      </c>
      <c r="E2817" s="34">
        <v>60100</v>
      </c>
      <c r="F2817" s="34">
        <v>10160</v>
      </c>
      <c r="G2817" s="9" t="str">
        <f>VLOOKUP(B2817,'[1]Business Unit Lookup'!A:B,2,FALSE)</f>
        <v>Department of Health</v>
      </c>
      <c r="H2817" s="33" t="str">
        <f>VLOOKUP(C2817,'[1]Fund Lookup'!B:C,2,FALSE)</f>
        <v>StateHospImprvmntPrg-COVID-19</v>
      </c>
      <c r="I2817" s="35" t="s">
        <v>2252</v>
      </c>
      <c r="J2817" s="33" t="str">
        <f>VLOOKUP(I2817,'[1]Table B'!A:B,2,FALSE)</f>
        <v>Special Revenue-Federal</v>
      </c>
      <c r="K2817" s="9" t="str">
        <f t="shared" si="131"/>
        <v>120-Special Revenue-Federal</v>
      </c>
      <c r="L2817" s="9" t="str">
        <f>IFERROR(VLOOKUP(A2817,'[1]VAC as of March 2024'!A:K,11,FALSE),"No")</f>
        <v>No</v>
      </c>
      <c r="M2817" s="9" t="s">
        <v>5493</v>
      </c>
      <c r="O2817" s="33" t="s">
        <v>2248</v>
      </c>
      <c r="P2817" s="33" t="s">
        <v>6063</v>
      </c>
      <c r="Q2817" s="2" t="str">
        <f>VLOOKUP(P2817,'[1]Table E'!A:C,3,FALSE)</f>
        <v>COVID-19</v>
      </c>
    </row>
    <row r="2818" spans="1:17" x14ac:dyDescent="0.25">
      <c r="A2818" s="33" t="str">
        <f t="shared" ref="A2818:A2881" si="132">CONCATENATE(B2818,C2818)</f>
        <v>6010010170</v>
      </c>
      <c r="B2818" s="33" t="s">
        <v>2444</v>
      </c>
      <c r="C2818" s="33" t="s">
        <v>5462</v>
      </c>
      <c r="D2818" s="9" t="str">
        <f t="shared" ref="D2818:D2881" si="133">CONCATENATE(E2818,F2818)</f>
        <v>6010010170</v>
      </c>
      <c r="E2818" s="34">
        <v>60100</v>
      </c>
      <c r="F2818" s="34">
        <v>10170</v>
      </c>
      <c r="G2818" s="9" t="str">
        <f>VLOOKUP(B2818,'[1]Business Unit Lookup'!A:B,2,FALSE)</f>
        <v>Department of Health</v>
      </c>
      <c r="H2818" s="33" t="str">
        <f>VLOOKUP(C2818,'[1]Fund Lookup'!B:C,2,FALSE)</f>
        <v>Epi&amp;LabCpctyInfctsDis-COVID-19</v>
      </c>
      <c r="I2818" s="35" t="s">
        <v>2252</v>
      </c>
      <c r="J2818" s="33" t="str">
        <f>VLOOKUP(I2818,'[1]Table B'!A:B,2,FALSE)</f>
        <v>Special Revenue-Federal</v>
      </c>
      <c r="K2818" s="9" t="str">
        <f t="shared" ref="K2818:K2881" si="134">CONCATENATE(I2818,"-",J2818)</f>
        <v>120-Special Revenue-Federal</v>
      </c>
      <c r="L2818" s="9" t="str">
        <f>IFERROR(VLOOKUP(A2818,'[1]VAC as of March 2024'!A:K,11,FALSE),"No")</f>
        <v>No</v>
      </c>
      <c r="M2818" s="9" t="s">
        <v>5493</v>
      </c>
      <c r="O2818" s="33" t="s">
        <v>2248</v>
      </c>
      <c r="P2818" s="33" t="s">
        <v>6063</v>
      </c>
      <c r="Q2818" s="2" t="str">
        <f>VLOOKUP(P2818,'[1]Table E'!A:C,3,FALSE)</f>
        <v>COVID-19</v>
      </c>
    </row>
    <row r="2819" spans="1:17" x14ac:dyDescent="0.25">
      <c r="A2819" s="33" t="str">
        <f t="shared" si="132"/>
        <v>6010010330</v>
      </c>
      <c r="B2819" s="33" t="s">
        <v>2444</v>
      </c>
      <c r="C2819" s="33" t="s">
        <v>5679</v>
      </c>
      <c r="D2819" s="9" t="str">
        <f t="shared" si="133"/>
        <v>6010010330</v>
      </c>
      <c r="E2819" s="34">
        <v>60100</v>
      </c>
      <c r="F2819" s="34">
        <v>10330</v>
      </c>
      <c r="G2819" s="9" t="str">
        <f>VLOOKUP(B2819,'[1]Business Unit Lookup'!A:B,2,FALSE)</f>
        <v>Department of Health</v>
      </c>
      <c r="H2819" s="33" t="str">
        <f>VLOOKUP(C2819,'[1]Fund Lookup'!B:C,2,FALSE)</f>
        <v>ImmnztnVaccineChldren-COVID-19</v>
      </c>
      <c r="I2819" s="35" t="s">
        <v>2252</v>
      </c>
      <c r="J2819" s="33" t="str">
        <f>VLOOKUP(I2819,'[1]Table B'!A:B,2,FALSE)</f>
        <v>Special Revenue-Federal</v>
      </c>
      <c r="K2819" s="9" t="str">
        <f t="shared" si="134"/>
        <v>120-Special Revenue-Federal</v>
      </c>
      <c r="L2819" s="9" t="str">
        <f>IFERROR(VLOOKUP(A2819,'[1]VAC as of March 2024'!A:K,11,FALSE),"No")</f>
        <v>No</v>
      </c>
      <c r="M2819" s="9" t="s">
        <v>5493</v>
      </c>
      <c r="O2819" s="33" t="s">
        <v>2248</v>
      </c>
      <c r="P2819" s="33" t="s">
        <v>6063</v>
      </c>
      <c r="Q2819" s="2" t="str">
        <f>VLOOKUP(P2819,'[1]Table E'!A:C,3,FALSE)</f>
        <v>COVID-19</v>
      </c>
    </row>
    <row r="2820" spans="1:17" x14ac:dyDescent="0.25">
      <c r="A2820" s="33" t="str">
        <f t="shared" si="132"/>
        <v>6010010360</v>
      </c>
      <c r="B2820" s="33" t="s">
        <v>2444</v>
      </c>
      <c r="C2820" s="33" t="s">
        <v>5685</v>
      </c>
      <c r="D2820" s="9" t="str">
        <f t="shared" si="133"/>
        <v>6010010360</v>
      </c>
      <c r="E2820" s="34">
        <v>60100</v>
      </c>
      <c r="F2820" s="34">
        <v>10360</v>
      </c>
      <c r="G2820" s="9" t="str">
        <f>VLOOKUP(B2820,'[1]Business Unit Lookup'!A:B,2,FALSE)</f>
        <v>Department of Health</v>
      </c>
      <c r="H2820" s="33" t="str">
        <f>VLOOKUP(C2820,'[1]Fund Lookup'!B:C,2,FALSE)</f>
        <v>InjryPrvCtrlRsrchComm-COVID-19</v>
      </c>
      <c r="I2820" s="35" t="s">
        <v>2252</v>
      </c>
      <c r="J2820" s="33" t="str">
        <f>VLOOKUP(I2820,'[1]Table B'!A:B,2,FALSE)</f>
        <v>Special Revenue-Federal</v>
      </c>
      <c r="K2820" s="9" t="str">
        <f t="shared" si="134"/>
        <v>120-Special Revenue-Federal</v>
      </c>
      <c r="L2820" s="9" t="str">
        <f>IFERROR(VLOOKUP(A2820,'[1]VAC as of March 2024'!A:K,11,FALSE),"No")</f>
        <v>No</v>
      </c>
      <c r="M2820" s="9" t="s">
        <v>5493</v>
      </c>
      <c r="O2820" s="33" t="s">
        <v>2248</v>
      </c>
      <c r="P2820" s="33" t="s">
        <v>6063</v>
      </c>
      <c r="Q2820" s="2" t="str">
        <f>VLOOKUP(P2820,'[1]Table E'!A:C,3,FALSE)</f>
        <v>COVID-19</v>
      </c>
    </row>
    <row r="2821" spans="1:17" x14ac:dyDescent="0.25">
      <c r="A2821" s="33" t="str">
        <f t="shared" si="132"/>
        <v>6010010390</v>
      </c>
      <c r="B2821" s="33" t="s">
        <v>2444</v>
      </c>
      <c r="C2821" s="33" t="s">
        <v>5693</v>
      </c>
      <c r="D2821" s="9" t="str">
        <f t="shared" si="133"/>
        <v>6010010390</v>
      </c>
      <c r="E2821" s="34">
        <v>60100</v>
      </c>
      <c r="F2821" s="34">
        <v>10390</v>
      </c>
      <c r="G2821" s="9" t="str">
        <f>VLOOKUP(B2821,'[1]Business Unit Lookup'!A:B,2,FALSE)</f>
        <v>Department of Health</v>
      </c>
      <c r="H2821" s="33" t="str">
        <f>VLOOKUP(C2821,'[1]Fund Lookup'!B:C,2,FALSE)</f>
        <v>SrvyCertHlthCrPvdrSup-COVID-19</v>
      </c>
      <c r="I2821" s="35" t="s">
        <v>2252</v>
      </c>
      <c r="J2821" s="33" t="str">
        <f>VLOOKUP(I2821,'[1]Table B'!A:B,2,FALSE)</f>
        <v>Special Revenue-Federal</v>
      </c>
      <c r="K2821" s="9" t="str">
        <f t="shared" si="134"/>
        <v>120-Special Revenue-Federal</v>
      </c>
      <c r="L2821" s="9" t="str">
        <f>IFERROR(VLOOKUP(A2821,'[1]VAC as of March 2024'!A:K,11,FALSE),"No")</f>
        <v>No</v>
      </c>
      <c r="M2821" s="9" t="s">
        <v>5493</v>
      </c>
      <c r="O2821" s="33" t="s">
        <v>2248</v>
      </c>
      <c r="P2821" s="33" t="s">
        <v>6063</v>
      </c>
      <c r="Q2821" s="2" t="str">
        <f>VLOOKUP(P2821,'[1]Table E'!A:C,3,FALSE)</f>
        <v>COVID-19</v>
      </c>
    </row>
    <row r="2822" spans="1:17" x14ac:dyDescent="0.25">
      <c r="A2822" s="33" t="str">
        <f t="shared" si="132"/>
        <v>6010010440</v>
      </c>
      <c r="B2822" s="33" t="s">
        <v>2444</v>
      </c>
      <c r="C2822" s="33" t="s">
        <v>5696</v>
      </c>
      <c r="D2822" s="9" t="str">
        <f t="shared" si="133"/>
        <v>6010010440</v>
      </c>
      <c r="E2822" s="34">
        <v>60100</v>
      </c>
      <c r="F2822" s="34">
        <v>10440</v>
      </c>
      <c r="G2822" s="9" t="str">
        <f>VLOOKUP(B2822,'[1]Business Unit Lookup'!A:B,2,FALSE)</f>
        <v>Department of Health</v>
      </c>
      <c r="H2822" s="33" t="str">
        <f>VLOOKUP(C2822,'[1]Fund Lookup'!B:C,2,FALSE)</f>
        <v>SpclSuplmtlFoodPgmWIC-COVID-19</v>
      </c>
      <c r="I2822" s="35" t="s">
        <v>2252</v>
      </c>
      <c r="J2822" s="33" t="str">
        <f>VLOOKUP(I2822,'[1]Table B'!A:B,2,FALSE)</f>
        <v>Special Revenue-Federal</v>
      </c>
      <c r="K2822" s="9" t="str">
        <f t="shared" si="134"/>
        <v>120-Special Revenue-Federal</v>
      </c>
      <c r="L2822" s="9" t="str">
        <f>IFERROR(VLOOKUP(A2822,'[1]VAC as of March 2024'!A:K,11,FALSE),"No")</f>
        <v>No</v>
      </c>
      <c r="M2822" s="9" t="s">
        <v>5493</v>
      </c>
      <c r="O2822" s="33" t="s">
        <v>2248</v>
      </c>
      <c r="P2822" s="33" t="s">
        <v>6063</v>
      </c>
      <c r="Q2822" s="2" t="str">
        <f>VLOOKUP(P2822,'[1]Table E'!A:C,3,FALSE)</f>
        <v>COVID-19</v>
      </c>
    </row>
    <row r="2823" spans="1:17" x14ac:dyDescent="0.25">
      <c r="A2823" s="33" t="str">
        <f t="shared" si="132"/>
        <v>6010010710</v>
      </c>
      <c r="B2823" s="36" t="s">
        <v>2444</v>
      </c>
      <c r="C2823" s="36" t="s">
        <v>6080</v>
      </c>
      <c r="D2823" s="9" t="str">
        <f t="shared" si="133"/>
        <v>6010010710</v>
      </c>
      <c r="E2823" s="35">
        <v>60100</v>
      </c>
      <c r="F2823" s="37">
        <v>10710</v>
      </c>
      <c r="G2823" s="9" t="str">
        <f>VLOOKUP(B2823,'[1]Business Unit Lookup'!A:B,2,FALSE)</f>
        <v>Department of Health</v>
      </c>
      <c r="H2823" s="33" t="str">
        <f>VLOOKUP(C2823,'[1]Fund Lookup'!B:C,2,FALSE)</f>
        <v>FEMA - State Agy - COVID-19</v>
      </c>
      <c r="I2823" s="35" t="s">
        <v>2252</v>
      </c>
      <c r="J2823" s="33" t="str">
        <f>VLOOKUP(I2823,'[1]Table B'!A:B,2,FALSE)</f>
        <v>Special Revenue-Federal</v>
      </c>
      <c r="K2823" s="9" t="str">
        <f t="shared" si="134"/>
        <v>120-Special Revenue-Federal</v>
      </c>
      <c r="L2823" s="9" t="str">
        <f>IFERROR(VLOOKUP(A2823,'[1]VAC as of March 2024'!A:K,11,FALSE),"No")</f>
        <v>No</v>
      </c>
      <c r="M2823" s="38" t="s">
        <v>5493</v>
      </c>
      <c r="O2823" s="36" t="s">
        <v>2248</v>
      </c>
      <c r="P2823" s="36" t="s">
        <v>6063</v>
      </c>
      <c r="Q2823" s="2" t="str">
        <f>VLOOKUP(P2823,'[1]Table E'!A:C,3,FALSE)</f>
        <v>COVID-19</v>
      </c>
    </row>
    <row r="2824" spans="1:17" x14ac:dyDescent="0.25">
      <c r="A2824" s="33" t="str">
        <f t="shared" si="132"/>
        <v>6010010740</v>
      </c>
      <c r="B2824" s="33" t="s">
        <v>2444</v>
      </c>
      <c r="C2824" s="33" t="s">
        <v>6084</v>
      </c>
      <c r="D2824" s="9" t="str">
        <f t="shared" si="133"/>
        <v>6010010740</v>
      </c>
      <c r="E2824" s="34">
        <v>60100</v>
      </c>
      <c r="F2824" s="34">
        <v>10740</v>
      </c>
      <c r="G2824" s="9" t="str">
        <f>VLOOKUP(B2824,'[1]Business Unit Lookup'!A:B,2,FALSE)</f>
        <v>Department of Health</v>
      </c>
      <c r="H2824" s="33" t="str">
        <f>VLOOKUP(C2824,'[1]Fund Lookup'!B:C,2,FALSE)</f>
        <v>FEMA - VDH - COVID-19</v>
      </c>
      <c r="I2824" s="35" t="s">
        <v>2252</v>
      </c>
      <c r="J2824" s="33" t="str">
        <f>VLOOKUP(I2824,'[1]Table B'!A:B,2,FALSE)</f>
        <v>Special Revenue-Federal</v>
      </c>
      <c r="K2824" s="9" t="str">
        <f t="shared" si="134"/>
        <v>120-Special Revenue-Federal</v>
      </c>
      <c r="L2824" s="9" t="str">
        <f>IFERROR(VLOOKUP(A2824,'[1]VAC as of March 2024'!A:K,11,FALSE),"No")</f>
        <v>No</v>
      </c>
      <c r="M2824" s="9" t="s">
        <v>5493</v>
      </c>
      <c r="O2824" s="33" t="s">
        <v>2248</v>
      </c>
      <c r="P2824" s="33" t="s">
        <v>6063</v>
      </c>
      <c r="Q2824" s="2" t="str">
        <f>VLOOKUP(P2824,'[1]Table E'!A:C,3,FALSE)</f>
        <v>COVID-19</v>
      </c>
    </row>
    <row r="2825" spans="1:17" x14ac:dyDescent="0.25">
      <c r="A2825" s="33" t="str">
        <f t="shared" si="132"/>
        <v>6010010830</v>
      </c>
      <c r="B2825" s="33" t="s">
        <v>2444</v>
      </c>
      <c r="C2825" s="33" t="s">
        <v>6157</v>
      </c>
      <c r="D2825" s="9" t="str">
        <f t="shared" si="133"/>
        <v>6010010830</v>
      </c>
      <c r="E2825" s="34">
        <v>60100</v>
      </c>
      <c r="F2825" s="34">
        <v>10830</v>
      </c>
      <c r="G2825" s="9" t="str">
        <f>VLOOKUP(B2825,'[1]Business Unit Lookup'!A:B,2,FALSE)</f>
        <v>Department of Health</v>
      </c>
      <c r="H2825" s="33" t="str">
        <f>VLOOKUP(C2825,'[1]Fund Lookup'!B:C,2,FALSE)</f>
        <v>ARP-MIEC HomeVisiting-COVID-19</v>
      </c>
      <c r="I2825" s="35" t="s">
        <v>2252</v>
      </c>
      <c r="J2825" s="33" t="str">
        <f>VLOOKUP(I2825,'[1]Table B'!A:B,2,FALSE)</f>
        <v>Special Revenue-Federal</v>
      </c>
      <c r="K2825" s="9" t="str">
        <f t="shared" si="134"/>
        <v>120-Special Revenue-Federal</v>
      </c>
      <c r="L2825" s="9" t="str">
        <f>IFERROR(VLOOKUP(A2825,'[1]VAC as of March 2024'!A:K,11,FALSE),"No")</f>
        <v>No</v>
      </c>
      <c r="M2825" s="9" t="s">
        <v>5493</v>
      </c>
      <c r="O2825" s="33" t="s">
        <v>2248</v>
      </c>
      <c r="P2825" s="33" t="s">
        <v>6063</v>
      </c>
      <c r="Q2825" s="2" t="str">
        <f>VLOOKUP(P2825,'[1]Table E'!A:C,3,FALSE)</f>
        <v>COVID-19</v>
      </c>
    </row>
    <row r="2826" spans="1:17" x14ac:dyDescent="0.25">
      <c r="A2826" s="33" t="str">
        <f t="shared" si="132"/>
        <v>6010012050</v>
      </c>
      <c r="B2826" s="33" t="s">
        <v>2444</v>
      </c>
      <c r="C2826" s="33" t="s">
        <v>6158</v>
      </c>
      <c r="D2826" s="9" t="str">
        <f t="shared" si="133"/>
        <v>6010012050</v>
      </c>
      <c r="E2826" s="34">
        <v>60100</v>
      </c>
      <c r="F2826" s="34">
        <v>12050</v>
      </c>
      <c r="G2826" s="9" t="str">
        <f>VLOOKUP(B2826,'[1]Business Unit Lookup'!A:B,2,FALSE)</f>
        <v>Department of Health</v>
      </c>
      <c r="H2826" s="33" t="str">
        <f>VLOOKUP(C2826,'[1]Fund Lookup'!B:C,2,FALSE)</f>
        <v>HlthDptRspnPblcHlthCr-COVID-19</v>
      </c>
      <c r="I2826" s="35" t="s">
        <v>2252</v>
      </c>
      <c r="J2826" s="33" t="str">
        <f>VLOOKUP(I2826,'[1]Table B'!A:B,2,FALSE)</f>
        <v>Special Revenue-Federal</v>
      </c>
      <c r="K2826" s="9" t="str">
        <f t="shared" si="134"/>
        <v>120-Special Revenue-Federal</v>
      </c>
      <c r="L2826" s="9" t="str">
        <f>IFERROR(VLOOKUP(A2826,'[1]VAC as of March 2024'!A:K,11,FALSE),"No")</f>
        <v>No</v>
      </c>
      <c r="M2826" s="9" t="s">
        <v>5493</v>
      </c>
      <c r="O2826" s="33" t="s">
        <v>2248</v>
      </c>
      <c r="P2826" s="33" t="s">
        <v>6063</v>
      </c>
      <c r="Q2826" s="2" t="str">
        <f>VLOOKUP(P2826,'[1]Table E'!A:C,3,FALSE)</f>
        <v>COVID-19</v>
      </c>
    </row>
    <row r="2827" spans="1:17" x14ac:dyDescent="0.25">
      <c r="A2827" s="33" t="str">
        <f t="shared" si="132"/>
        <v>6010012110</v>
      </c>
      <c r="B2827" s="40" t="s">
        <v>2444</v>
      </c>
      <c r="C2827" s="36" t="s">
        <v>6074</v>
      </c>
      <c r="D2827" s="9" t="str">
        <f t="shared" si="133"/>
        <v>6010012110</v>
      </c>
      <c r="E2827" s="41">
        <v>60100</v>
      </c>
      <c r="F2827" s="37">
        <v>12110</v>
      </c>
      <c r="G2827" s="9" t="str">
        <f>VLOOKUP(B2827,'[1]Business Unit Lookup'!A:B,2,FALSE)</f>
        <v>Department of Health</v>
      </c>
      <c r="H2827" s="33" t="str">
        <f>VLOOKUP(C2827,'[1]Fund Lookup'!B:C,2,FALSE)</f>
        <v>ARP-CrvStLoclFisRecFd-COVID-19</v>
      </c>
      <c r="I2827" s="35" t="s">
        <v>2252</v>
      </c>
      <c r="J2827" s="33" t="str">
        <f>VLOOKUP(I2827,'[1]Table B'!A:B,2,FALSE)</f>
        <v>Special Revenue-Federal</v>
      </c>
      <c r="K2827" s="9" t="str">
        <f t="shared" si="134"/>
        <v>120-Special Revenue-Federal</v>
      </c>
      <c r="L2827" s="9" t="str">
        <f>IFERROR(VLOOKUP(A2827,'[1]VAC as of March 2024'!A:K,11,FALSE),"No")</f>
        <v>No</v>
      </c>
      <c r="M2827" s="38" t="s">
        <v>5493</v>
      </c>
      <c r="O2827" s="36" t="s">
        <v>2248</v>
      </c>
      <c r="P2827" s="36" t="s">
        <v>6063</v>
      </c>
      <c r="Q2827" s="2" t="str">
        <f>VLOOKUP(P2827,'[1]Table E'!A:C,3,FALSE)</f>
        <v>COVID-19</v>
      </c>
    </row>
    <row r="2828" spans="1:17" x14ac:dyDescent="0.25">
      <c r="A2828" s="33" t="str">
        <f t="shared" si="132"/>
        <v>6010012180</v>
      </c>
      <c r="B2828" s="40" t="s">
        <v>2444</v>
      </c>
      <c r="C2828" s="36" t="s">
        <v>6159</v>
      </c>
      <c r="D2828" s="9" t="str">
        <f t="shared" si="133"/>
        <v>6010012180</v>
      </c>
      <c r="E2828" s="41">
        <v>60100</v>
      </c>
      <c r="F2828" s="37">
        <v>12180</v>
      </c>
      <c r="G2828" s="9" t="str">
        <f>VLOOKUP(B2828,'[1]Business Unit Lookup'!A:B,2,FALSE)</f>
        <v>Department of Health</v>
      </c>
      <c r="H2828" s="33" t="str">
        <f>VLOOKUP(C2828,'[1]Fund Lookup'!B:C,2,FALSE)</f>
        <v>Rural Hlth RsrchCntrs-COVID-19</v>
      </c>
      <c r="I2828" s="35" t="s">
        <v>2252</v>
      </c>
      <c r="J2828" s="33" t="str">
        <f>VLOOKUP(I2828,'[1]Table B'!A:B,2,FALSE)</f>
        <v>Special Revenue-Federal</v>
      </c>
      <c r="K2828" s="9" t="str">
        <f t="shared" si="134"/>
        <v>120-Special Revenue-Federal</v>
      </c>
      <c r="L2828" s="9" t="str">
        <f>IFERROR(VLOOKUP(A2828,'[1]VAC as of March 2024'!A:K,11,FALSE),"No")</f>
        <v>No</v>
      </c>
      <c r="M2828" s="38" t="s">
        <v>5493</v>
      </c>
      <c r="O2828" s="36" t="s">
        <v>2248</v>
      </c>
      <c r="P2828" s="36" t="s">
        <v>6063</v>
      </c>
      <c r="Q2828" s="2" t="str">
        <f>VLOOKUP(P2828,'[1]Table E'!A:C,3,FALSE)</f>
        <v>COVID-19</v>
      </c>
    </row>
    <row r="2829" spans="1:17" x14ac:dyDescent="0.25">
      <c r="A2829" s="33" t="str">
        <f t="shared" si="132"/>
        <v>6010012200</v>
      </c>
      <c r="B2829" s="40" t="s">
        <v>2444</v>
      </c>
      <c r="C2829" s="36" t="s">
        <v>2263</v>
      </c>
      <c r="D2829" s="9" t="str">
        <f t="shared" si="133"/>
        <v>6010012200</v>
      </c>
      <c r="E2829" s="41">
        <v>60100</v>
      </c>
      <c r="F2829" s="37">
        <v>12200</v>
      </c>
      <c r="G2829" s="9" t="str">
        <f>VLOOKUP(B2829,'[1]Business Unit Lookup'!A:B,2,FALSE)</f>
        <v>Department of Health</v>
      </c>
      <c r="H2829" s="33" t="str">
        <f>VLOOKUP(C2829,'[1]Fund Lookup'!B:C,2,FALSE)</f>
        <v>STD Prvntn&amp;Cntrl Grnt-COVID-19</v>
      </c>
      <c r="I2829" s="35" t="s">
        <v>2252</v>
      </c>
      <c r="J2829" s="33" t="str">
        <f>VLOOKUP(I2829,'[1]Table B'!A:B,2,FALSE)</f>
        <v>Special Revenue-Federal</v>
      </c>
      <c r="K2829" s="9" t="str">
        <f t="shared" si="134"/>
        <v>120-Special Revenue-Federal</v>
      </c>
      <c r="L2829" s="9" t="str">
        <f>IFERROR(VLOOKUP(A2829,'[1]VAC as of March 2024'!A:K,11,FALSE),"No")</f>
        <v>No</v>
      </c>
      <c r="M2829" s="38" t="s">
        <v>5493</v>
      </c>
      <c r="O2829" s="36" t="s">
        <v>2248</v>
      </c>
      <c r="P2829" s="36" t="s">
        <v>6063</v>
      </c>
      <c r="Q2829" s="2" t="str">
        <f>VLOOKUP(P2829,'[1]Table E'!A:C,3,FALSE)</f>
        <v>COVID-19</v>
      </c>
    </row>
    <row r="2830" spans="1:17" x14ac:dyDescent="0.25">
      <c r="A2830" s="33" t="str">
        <f t="shared" si="132"/>
        <v>6010012260</v>
      </c>
      <c r="B2830" s="36" t="s">
        <v>2444</v>
      </c>
      <c r="C2830" s="36" t="s">
        <v>6081</v>
      </c>
      <c r="D2830" s="9" t="str">
        <f t="shared" si="133"/>
        <v>6010012260</v>
      </c>
      <c r="E2830" s="37">
        <v>60100</v>
      </c>
      <c r="F2830" s="37">
        <v>12260</v>
      </c>
      <c r="G2830" s="9" t="str">
        <f>VLOOKUP(B2830,'[1]Business Unit Lookup'!A:B,2,FALSE)</f>
        <v>Department of Health</v>
      </c>
      <c r="H2830" s="33" t="str">
        <f>VLOOKUP(C2830,'[1]Fund Lookup'!B:C,2,FALSE)</f>
        <v>CN CACFP Emrgncy Csts-COVID-19</v>
      </c>
      <c r="I2830" s="35" t="s">
        <v>2252</v>
      </c>
      <c r="J2830" s="33" t="str">
        <f>VLOOKUP(I2830,'[1]Table B'!A:B,2,FALSE)</f>
        <v>Special Revenue-Federal</v>
      </c>
      <c r="K2830" s="9" t="str">
        <f t="shared" si="134"/>
        <v>120-Special Revenue-Federal</v>
      </c>
      <c r="L2830" s="9" t="str">
        <f>IFERROR(VLOOKUP(A2830,'[1]VAC as of March 2024'!A:K,11,FALSE),"No")</f>
        <v>No</v>
      </c>
      <c r="M2830" s="38" t="s">
        <v>5493</v>
      </c>
      <c r="O2830" s="36" t="s">
        <v>2248</v>
      </c>
      <c r="P2830" s="36" t="s">
        <v>6063</v>
      </c>
      <c r="Q2830" s="2" t="str">
        <f>VLOOKUP(P2830,'[1]Table E'!A:C,3,FALSE)</f>
        <v>COVID-19</v>
      </c>
    </row>
    <row r="2831" spans="1:17" x14ac:dyDescent="0.25">
      <c r="A2831" s="33" t="str">
        <f t="shared" si="132"/>
        <v>6010012440</v>
      </c>
      <c r="B2831" s="40" t="s">
        <v>2444</v>
      </c>
      <c r="C2831" s="36" t="s">
        <v>8390</v>
      </c>
      <c r="D2831" s="9" t="str">
        <f t="shared" si="133"/>
        <v>6010012440</v>
      </c>
      <c r="E2831" s="40">
        <v>60100</v>
      </c>
      <c r="F2831" s="37">
        <v>12440</v>
      </c>
      <c r="G2831" s="9" t="str">
        <f>VLOOKUP(B2831,'[1]Business Unit Lookup'!A:B,2,FALSE)</f>
        <v>Department of Health</v>
      </c>
      <c r="H2831" s="33" t="str">
        <f>VLOOKUP(C2831,'[1]Fund Lookup'!B:C,2,FALSE)</f>
        <v>BehvRskFctrSurvlncSys-COVID-19</v>
      </c>
      <c r="I2831" s="35" t="s">
        <v>2252</v>
      </c>
      <c r="J2831" s="33" t="str">
        <f>VLOOKUP(I2831,'[1]Table B'!A:B,2,FALSE)</f>
        <v>Special Revenue-Federal</v>
      </c>
      <c r="K2831" s="9" t="str">
        <f t="shared" si="134"/>
        <v>120-Special Revenue-Federal</v>
      </c>
      <c r="L2831" s="9" t="str">
        <f>IFERROR(VLOOKUP(A2831,'[1]VAC as of March 2024'!A:K,11,FALSE),"No")</f>
        <v>No</v>
      </c>
      <c r="M2831" s="38" t="s">
        <v>5493</v>
      </c>
      <c r="O2831" s="38" t="s">
        <v>2248</v>
      </c>
      <c r="P2831" s="36" t="s">
        <v>6063</v>
      </c>
      <c r="Q2831" s="81" t="s">
        <v>8348</v>
      </c>
    </row>
    <row r="2832" spans="1:17" x14ac:dyDescent="0.25">
      <c r="A2832" s="33" t="str">
        <f t="shared" si="132"/>
        <v>6010012540</v>
      </c>
      <c r="B2832" s="40" t="s">
        <v>2444</v>
      </c>
      <c r="C2832" s="36" t="s">
        <v>8386</v>
      </c>
      <c r="D2832" s="9" t="str">
        <f t="shared" si="133"/>
        <v>6010012540</v>
      </c>
      <c r="E2832" s="41">
        <v>60100</v>
      </c>
      <c r="F2832" s="37">
        <v>12540</v>
      </c>
      <c r="G2832" s="9" t="str">
        <f>VLOOKUP(B2832,'[1]Business Unit Lookup'!A:B,2,FALSE)</f>
        <v>Department of Health</v>
      </c>
      <c r="H2832" s="33" t="str">
        <f>VLOOKUP(C2832,'[1]Fund Lookup'!B:C,2,FALSE)</f>
        <v>ChspkBayPrgImpRegAcctMntr-IIJA</v>
      </c>
      <c r="I2832" s="35" t="s">
        <v>2252</v>
      </c>
      <c r="J2832" s="33" t="str">
        <f>VLOOKUP(I2832,'[1]Table B'!A:B,2,FALSE)</f>
        <v>Special Revenue-Federal</v>
      </c>
      <c r="K2832" s="9" t="str">
        <f t="shared" si="134"/>
        <v>120-Special Revenue-Federal</v>
      </c>
      <c r="L2832" s="9" t="str">
        <f>IFERROR(VLOOKUP(A2832,'[1]VAC as of March 2024'!A:K,11,FALSE),"No")</f>
        <v>No</v>
      </c>
      <c r="M2832" s="38" t="s">
        <v>6231</v>
      </c>
      <c r="O2832" s="38" t="s">
        <v>2248</v>
      </c>
      <c r="P2832" s="38" t="s">
        <v>8382</v>
      </c>
      <c r="Q2832" s="2" t="str">
        <f>VLOOKUP(P2832,'[1]Table E'!A:C,3,FALSE)</f>
        <v>Federal Infrastructure Investment and Jobs Act (IIJA)</v>
      </c>
    </row>
    <row r="2833" spans="1:17" x14ac:dyDescent="0.25">
      <c r="A2833" s="33" t="str">
        <f t="shared" si="132"/>
        <v>6010012620</v>
      </c>
      <c r="B2833" s="35" t="s">
        <v>2444</v>
      </c>
      <c r="C2833" s="36" t="s">
        <v>8808</v>
      </c>
      <c r="D2833" s="9" t="str">
        <f t="shared" si="133"/>
        <v>6010012620</v>
      </c>
      <c r="E2833" s="35">
        <v>60100</v>
      </c>
      <c r="F2833" s="37">
        <v>12620</v>
      </c>
      <c r="G2833" s="9" t="str">
        <f>VLOOKUP(B2833,'[1]Business Unit Lookup'!A:B,2,FALSE)</f>
        <v>Department of Health</v>
      </c>
      <c r="H2833" s="33" t="str">
        <f>VLOOKUP(C2833,'[1]Fund Lookup'!B:C,2,FALSE)</f>
        <v>GrantStateLoanRepymnt-COVID-19</v>
      </c>
      <c r="I2833" s="35" t="s">
        <v>2252</v>
      </c>
      <c r="J2833" s="33" t="str">
        <f>VLOOKUP(I2833,'[1]Table B'!A:B,2,FALSE)</f>
        <v>Special Revenue-Federal</v>
      </c>
      <c r="K2833" s="9" t="str">
        <f t="shared" si="134"/>
        <v>120-Special Revenue-Federal</v>
      </c>
      <c r="L2833" s="9" t="str">
        <f>IFERROR(VLOOKUP(A2833,'[1]VAC as of March 2024'!A:K,11,FALSE),"No")</f>
        <v>No</v>
      </c>
      <c r="M2833" s="38" t="s">
        <v>5493</v>
      </c>
      <c r="O2833" s="38" t="s">
        <v>2248</v>
      </c>
      <c r="P2833" s="36" t="s">
        <v>6063</v>
      </c>
      <c r="Q2833" s="2" t="str">
        <f>VLOOKUP(P2833,'[1]Table E'!A:C,3,FALSE)</f>
        <v>COVID-19</v>
      </c>
    </row>
    <row r="2834" spans="1:17" x14ac:dyDescent="0.25">
      <c r="A2834" s="33" t="str">
        <f t="shared" si="132"/>
        <v>6010012640</v>
      </c>
      <c r="B2834" s="35" t="s">
        <v>2444</v>
      </c>
      <c r="C2834" s="36" t="s">
        <v>8809</v>
      </c>
      <c r="D2834" s="9" t="str">
        <f t="shared" si="133"/>
        <v>6010012640</v>
      </c>
      <c r="E2834" s="35">
        <v>60100</v>
      </c>
      <c r="F2834" s="37">
        <v>12640</v>
      </c>
      <c r="G2834" s="9" t="str">
        <f>VLOOKUP(B2834,'[1]Business Unit Lookup'!A:B,2,FALSE)</f>
        <v>Department of Health</v>
      </c>
      <c r="H2834" s="33" t="str">
        <f>VLOOKUP(C2834,'[1]Fund Lookup'!B:C,2,FALSE)</f>
        <v>PblcHlthTraingCtrPrg-COVID-19</v>
      </c>
      <c r="I2834" s="35" t="s">
        <v>2252</v>
      </c>
      <c r="J2834" s="33" t="str">
        <f>VLOOKUP(I2834,'[1]Table B'!A:B,2,FALSE)</f>
        <v>Special Revenue-Federal</v>
      </c>
      <c r="K2834" s="9" t="str">
        <f t="shared" si="134"/>
        <v>120-Special Revenue-Federal</v>
      </c>
      <c r="L2834" s="9" t="str">
        <f>IFERROR(VLOOKUP(A2834,'[1]VAC as of March 2024'!A:K,11,FALSE),"No")</f>
        <v>No</v>
      </c>
      <c r="M2834" s="38" t="s">
        <v>5493</v>
      </c>
      <c r="O2834" s="38" t="s">
        <v>2248</v>
      </c>
      <c r="P2834" s="36" t="s">
        <v>6063</v>
      </c>
      <c r="Q2834" s="2" t="str">
        <f>VLOOKUP(P2834,'[1]Table E'!A:C,3,FALSE)</f>
        <v>COVID-19</v>
      </c>
    </row>
    <row r="2835" spans="1:17" x14ac:dyDescent="0.25">
      <c r="A2835" s="33" t="str">
        <f t="shared" si="132"/>
        <v>6010012660</v>
      </c>
      <c r="B2835" s="35" t="s">
        <v>2444</v>
      </c>
      <c r="C2835" s="36" t="s">
        <v>8789</v>
      </c>
      <c r="D2835" s="9" t="str">
        <f t="shared" si="133"/>
        <v>6010012660</v>
      </c>
      <c r="E2835" s="37">
        <v>60100</v>
      </c>
      <c r="F2835" s="37">
        <v>12660</v>
      </c>
      <c r="G2835" s="9" t="str">
        <f>VLOOKUP(B2835,'[1]Business Unit Lookup'!A:B,2,FALSE)</f>
        <v>Department of Health</v>
      </c>
      <c r="H2835" s="33" t="str">
        <f>VLOOKUP(C2835,'[1]Fund Lookup'!B:C,2,FALSE)</f>
        <v>CDCAcadStrgthPubHlth-COVID-19</v>
      </c>
      <c r="I2835" s="35" t="s">
        <v>2252</v>
      </c>
      <c r="J2835" s="33" t="str">
        <f>VLOOKUP(I2835,'[1]Table B'!A:B,2,FALSE)</f>
        <v>Special Revenue-Federal</v>
      </c>
      <c r="K2835" s="9" t="str">
        <f t="shared" si="134"/>
        <v>120-Special Revenue-Federal</v>
      </c>
      <c r="L2835" s="9" t="str">
        <f>IFERROR(VLOOKUP(A2835,'[1]VAC as of March 2024'!A:K,11,FALSE),"No")</f>
        <v>No</v>
      </c>
      <c r="M2835" s="38" t="s">
        <v>5493</v>
      </c>
      <c r="O2835" s="38" t="s">
        <v>2248</v>
      </c>
      <c r="P2835" s="36" t="s">
        <v>6063</v>
      </c>
      <c r="Q2835" s="2" t="str">
        <f>VLOOKUP(P2835,'[1]Table E'!A:C,3,FALSE)</f>
        <v>COVID-19</v>
      </c>
    </row>
    <row r="2836" spans="1:17" x14ac:dyDescent="0.25">
      <c r="A2836" s="33" t="str">
        <f t="shared" si="132"/>
        <v>6010015000</v>
      </c>
      <c r="B2836" s="33" t="s">
        <v>2444</v>
      </c>
      <c r="C2836" s="33" t="s">
        <v>2222</v>
      </c>
      <c r="D2836" s="9" t="str">
        <f t="shared" si="133"/>
        <v>6010015000</v>
      </c>
      <c r="E2836" s="34">
        <v>60100</v>
      </c>
      <c r="F2836" s="34">
        <v>15000</v>
      </c>
      <c r="G2836" s="9" t="str">
        <f>VLOOKUP(B2836,'[1]Business Unit Lookup'!A:B,2,FALSE)</f>
        <v>Department of Health</v>
      </c>
      <c r="H2836" s="33" t="str">
        <f>VLOOKUP(C2836,'[1]Fund Lookup'!B:C,2,FALSE)</f>
        <v>General Fixed Asset Acct Group</v>
      </c>
      <c r="I2836" s="35" t="s">
        <v>2242</v>
      </c>
      <c r="J2836" s="33" t="str">
        <f>VLOOKUP(I2836,'[1]Table B'!A:B,2,FALSE)</f>
        <v>Fixed Assets, Fund 1500</v>
      </c>
      <c r="K2836" s="9" t="str">
        <f t="shared" si="134"/>
        <v>610-Fixed Assets, Fund 1500</v>
      </c>
      <c r="L2836" s="9" t="str">
        <f>IFERROR(VLOOKUP(A2836,'[1]VAC as of March 2024'!A:K,11,FALSE),"No")</f>
        <v>No</v>
      </c>
      <c r="M2836" s="9" t="s">
        <v>4</v>
      </c>
      <c r="Q2836" s="2"/>
    </row>
    <row r="2837" spans="1:17" x14ac:dyDescent="0.25">
      <c r="A2837" s="33" t="str">
        <f t="shared" si="132"/>
        <v>6020001000</v>
      </c>
      <c r="B2837" s="33" t="s">
        <v>2445</v>
      </c>
      <c r="C2837" s="33" t="s">
        <v>1</v>
      </c>
      <c r="D2837" s="9" t="str">
        <f t="shared" si="133"/>
        <v>602001000</v>
      </c>
      <c r="E2837" s="34">
        <v>60200</v>
      </c>
      <c r="F2837" s="34">
        <v>1000</v>
      </c>
      <c r="G2837" s="9" t="str">
        <f>VLOOKUP(B2837,'[1]Business Unit Lookup'!A:B,2,FALSE)</f>
        <v>Dept of Med Assistance Svcs</v>
      </c>
      <c r="H2837" s="33" t="str">
        <f>VLOOKUP(C2837,'[1]Fund Lookup'!B:C,2,FALSE)</f>
        <v>General Fund</v>
      </c>
      <c r="I2837" s="35" t="s">
        <v>2236</v>
      </c>
      <c r="J2837" s="33" t="str">
        <f>VLOOKUP(I2837,'[1]Table B'!A:B,2,FALSE)</f>
        <v>General</v>
      </c>
      <c r="K2837" s="9" t="str">
        <f t="shared" si="134"/>
        <v>100-General</v>
      </c>
      <c r="L2837" s="9" t="str">
        <f>IFERROR(VLOOKUP(A2837,'[1]VAC as of March 2024'!A:K,11,FALSE),"No")</f>
        <v>No</v>
      </c>
      <c r="M2837" s="9" t="s">
        <v>2237</v>
      </c>
      <c r="O2837" s="33" t="s">
        <v>2240</v>
      </c>
      <c r="P2837" s="33" t="s">
        <v>6061</v>
      </c>
      <c r="Q2837" s="2" t="str">
        <f>VLOOKUP(P2837,'[1]Table E'!A:C,3,FALSE)</f>
        <v>Unassigned</v>
      </c>
    </row>
    <row r="2838" spans="1:17" x14ac:dyDescent="0.25">
      <c r="A2838" s="33" t="str">
        <f t="shared" si="132"/>
        <v>6020002044</v>
      </c>
      <c r="B2838" s="33" t="s">
        <v>2445</v>
      </c>
      <c r="C2838" s="33" t="s">
        <v>69</v>
      </c>
      <c r="D2838" s="9" t="str">
        <f t="shared" si="133"/>
        <v>602002044</v>
      </c>
      <c r="E2838" s="34">
        <v>60200</v>
      </c>
      <c r="F2838" s="34">
        <v>2044</v>
      </c>
      <c r="G2838" s="9" t="str">
        <f>VLOOKUP(B2838,'[1]Business Unit Lookup'!A:B,2,FALSE)</f>
        <v>Dept of Med Assistance Svcs</v>
      </c>
      <c r="H2838" s="33" t="str">
        <f>VLOOKUP(C2838,'[1]Fund Lookup'!B:C,2,FALSE)</f>
        <v>State/Local Hospitalization</v>
      </c>
      <c r="I2838" s="35" t="s">
        <v>2236</v>
      </c>
      <c r="J2838" s="33" t="str">
        <f>VLOOKUP(I2838,'[1]Table B'!A:B,2,FALSE)</f>
        <v>General</v>
      </c>
      <c r="K2838" s="9" t="str">
        <f t="shared" si="134"/>
        <v>100-General</v>
      </c>
      <c r="L2838" s="9" t="str">
        <f>IFERROR(VLOOKUP(A2838,'[1]VAC as of March 2024'!A:K,11,FALSE),"No")</f>
        <v>No</v>
      </c>
      <c r="M2838" s="9" t="s">
        <v>2240</v>
      </c>
      <c r="O2838" s="33" t="s">
        <v>2</v>
      </c>
      <c r="P2838" s="33" t="s">
        <v>6068</v>
      </c>
      <c r="Q2838" s="2" t="str">
        <f>VLOOKUP(P2838,'[1]Table E'!A:C,3,FALSE)</f>
        <v>Health and Public Safety</v>
      </c>
    </row>
    <row r="2839" spans="1:17" x14ac:dyDescent="0.25">
      <c r="A2839" s="33" t="str">
        <f t="shared" si="132"/>
        <v>6020002095</v>
      </c>
      <c r="B2839" s="36" t="s">
        <v>2445</v>
      </c>
      <c r="C2839" s="36" t="s">
        <v>6092</v>
      </c>
      <c r="D2839" s="9" t="str">
        <f t="shared" si="133"/>
        <v>602002095</v>
      </c>
      <c r="E2839" s="35">
        <v>60200</v>
      </c>
      <c r="F2839" s="37">
        <v>2095</v>
      </c>
      <c r="G2839" s="9" t="str">
        <f>VLOOKUP(B2839,'[1]Business Unit Lookup'!A:B,2,FALSE)</f>
        <v>Dept of Med Assistance Svcs</v>
      </c>
      <c r="H2839" s="33" t="str">
        <f>VLOOKUP(C2839,'[1]Fund Lookup'!B:C,2,FALSE)</f>
        <v>Opioid Abatement Fund</v>
      </c>
      <c r="I2839" s="35" t="s">
        <v>2304</v>
      </c>
      <c r="J2839" s="33" t="str">
        <f>VLOOKUP(I2839,'[1]Table B'!A:B,2,FALSE)</f>
        <v>Special Revenue-Health and Social Servic</v>
      </c>
      <c r="K2839" s="9" t="str">
        <f t="shared" si="134"/>
        <v>115-Special Revenue-Health and Social Servic</v>
      </c>
      <c r="L2839" s="9" t="str">
        <f>IFERROR(VLOOKUP(A2839,'[1]VAC as of March 2024'!A:K,11,FALSE),"No")</f>
        <v>Yes</v>
      </c>
      <c r="M2839" s="38" t="s">
        <v>2248</v>
      </c>
      <c r="O2839" s="38" t="s">
        <v>2241</v>
      </c>
      <c r="P2839" s="38" t="s">
        <v>6067</v>
      </c>
      <c r="Q2839" s="2" t="str">
        <f>VLOOKUP(P2839,'[1]Table E'!A:C,3,FALSE)</f>
        <v>Health and Public Safety</v>
      </c>
    </row>
    <row r="2840" spans="1:17" x14ac:dyDescent="0.25">
      <c r="A2840" s="33" t="str">
        <f t="shared" si="132"/>
        <v>6020002104</v>
      </c>
      <c r="B2840" s="33" t="s">
        <v>2445</v>
      </c>
      <c r="C2840" s="33" t="s">
        <v>129</v>
      </c>
      <c r="D2840" s="9" t="str">
        <f t="shared" si="133"/>
        <v>602002104</v>
      </c>
      <c r="E2840" s="34">
        <v>60200</v>
      </c>
      <c r="F2840" s="34">
        <v>2104</v>
      </c>
      <c r="G2840" s="9" t="str">
        <f>VLOOKUP(B2840,'[1]Business Unit Lookup'!A:B,2,FALSE)</f>
        <v>Dept of Med Assistance Svcs</v>
      </c>
      <c r="H2840" s="33" t="str">
        <f>VLOOKUP(C2840,'[1]Fund Lookup'!B:C,2,FALSE)</f>
        <v>Nursing Facility Sanctions</v>
      </c>
      <c r="I2840" s="35" t="s">
        <v>2304</v>
      </c>
      <c r="J2840" s="33" t="str">
        <f>VLOOKUP(I2840,'[1]Table B'!A:B,2,FALSE)</f>
        <v>Special Revenue-Health and Social Servic</v>
      </c>
      <c r="K2840" s="9" t="str">
        <f t="shared" si="134"/>
        <v>115-Special Revenue-Health and Social Servic</v>
      </c>
      <c r="L2840" s="9" t="str">
        <f>IFERROR(VLOOKUP(A2840,'[1]VAC as of March 2024'!A:K,11,FALSE),"No")</f>
        <v>No</v>
      </c>
      <c r="M2840" s="9" t="s">
        <v>2240</v>
      </c>
      <c r="O2840" s="33" t="s">
        <v>2241</v>
      </c>
      <c r="P2840" s="33" t="s">
        <v>6067</v>
      </c>
      <c r="Q2840" s="2" t="str">
        <f>VLOOKUP(P2840,'[1]Table E'!A:C,3,FALSE)</f>
        <v>Health and Public Safety</v>
      </c>
    </row>
    <row r="2841" spans="1:17" x14ac:dyDescent="0.25">
      <c r="A2841" s="33" t="str">
        <f t="shared" si="132"/>
        <v>6020002207</v>
      </c>
      <c r="B2841" s="33" t="s">
        <v>2445</v>
      </c>
      <c r="C2841" s="33" t="s">
        <v>316</v>
      </c>
      <c r="D2841" s="9" t="str">
        <f t="shared" si="133"/>
        <v>602002207</v>
      </c>
      <c r="E2841" s="34">
        <v>60200</v>
      </c>
      <c r="F2841" s="34">
        <v>2207</v>
      </c>
      <c r="G2841" s="9" t="str">
        <f>VLOOKUP(B2841,'[1]Business Unit Lookup'!A:B,2,FALSE)</f>
        <v>Dept of Med Assistance Svcs</v>
      </c>
      <c r="H2841" s="33" t="str">
        <f>VLOOKUP(C2841,'[1]Fund Lookup'!B:C,2,FALSE)</f>
        <v>Medicaid Intrgvrnmntl Transfer</v>
      </c>
      <c r="I2841" s="35" t="s">
        <v>2236</v>
      </c>
      <c r="J2841" s="33" t="str">
        <f>VLOOKUP(I2841,'[1]Table B'!A:B,2,FALSE)</f>
        <v>General</v>
      </c>
      <c r="K2841" s="9" t="str">
        <f t="shared" si="134"/>
        <v>100-General</v>
      </c>
      <c r="L2841" s="9" t="str">
        <f>IFERROR(VLOOKUP(A2841,'[1]VAC as of March 2024'!A:K,11,FALSE),"No")</f>
        <v>No</v>
      </c>
      <c r="M2841" s="9" t="s">
        <v>2240</v>
      </c>
      <c r="O2841" s="33" t="s">
        <v>2</v>
      </c>
      <c r="P2841" s="33" t="s">
        <v>6068</v>
      </c>
      <c r="Q2841" s="2" t="str">
        <f>VLOOKUP(P2841,'[1]Table E'!A:C,3,FALSE)</f>
        <v>Health and Public Safety</v>
      </c>
    </row>
    <row r="2842" spans="1:17" x14ac:dyDescent="0.25">
      <c r="A2842" s="33" t="str">
        <f t="shared" si="132"/>
        <v>6020002235</v>
      </c>
      <c r="B2842" s="33" t="s">
        <v>2445</v>
      </c>
      <c r="C2842" s="33" t="s">
        <v>342</v>
      </c>
      <c r="D2842" s="9" t="str">
        <f t="shared" si="133"/>
        <v>602002235</v>
      </c>
      <c r="E2842" s="34">
        <v>60200</v>
      </c>
      <c r="F2842" s="34">
        <v>2235</v>
      </c>
      <c r="G2842" s="9" t="str">
        <f>VLOOKUP(B2842,'[1]Business Unit Lookup'!A:B,2,FALSE)</f>
        <v>Dept of Med Assistance Svcs</v>
      </c>
      <c r="H2842" s="33" t="str">
        <f>VLOOKUP(C2842,'[1]Fund Lookup'!B:C,2,FALSE)</f>
        <v>Breast &amp; Cervical Cancer P&amp;T</v>
      </c>
      <c r="I2842" s="35" t="s">
        <v>2304</v>
      </c>
      <c r="J2842" s="33" t="str">
        <f>VLOOKUP(I2842,'[1]Table B'!A:B,2,FALSE)</f>
        <v>Special Revenue-Health and Social Servic</v>
      </c>
      <c r="K2842" s="9" t="str">
        <f t="shared" si="134"/>
        <v>115-Special Revenue-Health and Social Servic</v>
      </c>
      <c r="L2842" s="9" t="str">
        <f>IFERROR(VLOOKUP(A2842,'[1]VAC as of March 2024'!A:K,11,FALSE),"No")</f>
        <v>No</v>
      </c>
      <c r="M2842" s="9" t="s">
        <v>2248</v>
      </c>
      <c r="O2842" s="33" t="s">
        <v>2248</v>
      </c>
      <c r="P2842" s="33" t="s">
        <v>6082</v>
      </c>
      <c r="Q2842" s="2" t="str">
        <f>VLOOKUP(P2842,'[1]Table E'!A:C,3,FALSE)</f>
        <v>Health and Public Safety</v>
      </c>
    </row>
    <row r="2843" spans="1:17" x14ac:dyDescent="0.25">
      <c r="A2843" s="33" t="str">
        <f t="shared" si="132"/>
        <v>6020002420</v>
      </c>
      <c r="B2843" s="33" t="s">
        <v>2445</v>
      </c>
      <c r="C2843" s="33" t="s">
        <v>479</v>
      </c>
      <c r="D2843" s="9" t="str">
        <f t="shared" si="133"/>
        <v>602002420</v>
      </c>
      <c r="E2843" s="34">
        <v>60200</v>
      </c>
      <c r="F2843" s="34">
        <v>2420</v>
      </c>
      <c r="G2843" s="9" t="str">
        <f>VLOOKUP(B2843,'[1]Business Unit Lookup'!A:B,2,FALSE)</f>
        <v>Dept of Med Assistance Svcs</v>
      </c>
      <c r="H2843" s="33" t="str">
        <f>VLOOKUP(C2843,'[1]Fund Lookup'!B:C,2,FALSE)</f>
        <v>Indigent Health Care</v>
      </c>
      <c r="I2843" s="35" t="s">
        <v>2236</v>
      </c>
      <c r="J2843" s="33" t="str">
        <f>VLOOKUP(I2843,'[1]Table B'!A:B,2,FALSE)</f>
        <v>General</v>
      </c>
      <c r="K2843" s="9" t="str">
        <f t="shared" si="134"/>
        <v>100-General</v>
      </c>
      <c r="L2843" s="9" t="str">
        <f>IFERROR(VLOOKUP(A2843,'[1]VAC as of March 2024'!A:K,11,FALSE),"No")</f>
        <v>No</v>
      </c>
      <c r="M2843" s="9" t="s">
        <v>2240</v>
      </c>
      <c r="O2843" s="33" t="s">
        <v>2</v>
      </c>
      <c r="P2843" s="33" t="s">
        <v>6068</v>
      </c>
      <c r="Q2843" s="2" t="str">
        <f>VLOOKUP(P2843,'[1]Table E'!A:C,3,FALSE)</f>
        <v>Health and Public Safety</v>
      </c>
    </row>
    <row r="2844" spans="1:17" x14ac:dyDescent="0.25">
      <c r="A2844" s="33" t="str">
        <f t="shared" si="132"/>
        <v>6020002602</v>
      </c>
      <c r="B2844" s="33" t="s">
        <v>2445</v>
      </c>
      <c r="C2844" s="33" t="s">
        <v>571</v>
      </c>
      <c r="D2844" s="9" t="str">
        <f t="shared" si="133"/>
        <v>602002602</v>
      </c>
      <c r="E2844" s="34">
        <v>60200</v>
      </c>
      <c r="F2844" s="34">
        <v>2602</v>
      </c>
      <c r="G2844" s="9" t="str">
        <f>VLOOKUP(B2844,'[1]Business Unit Lookup'!A:B,2,FALSE)</f>
        <v>Dept of Med Assistance Svcs</v>
      </c>
      <c r="H2844" s="33" t="str">
        <f>VLOOKUP(C2844,'[1]Fund Lookup'!B:C,2,FALSE)</f>
        <v>DMAS Special Revenue Fund</v>
      </c>
      <c r="I2844" s="35" t="s">
        <v>2236</v>
      </c>
      <c r="J2844" s="33" t="str">
        <f>VLOOKUP(I2844,'[1]Table B'!A:B,2,FALSE)</f>
        <v>General</v>
      </c>
      <c r="K2844" s="9" t="str">
        <f t="shared" si="134"/>
        <v>100-General</v>
      </c>
      <c r="L2844" s="9" t="str">
        <f>IFERROR(VLOOKUP(A2844,'[1]VAC as of March 2024'!A:K,11,FALSE),"No")</f>
        <v>No</v>
      </c>
      <c r="M2844" s="9" t="s">
        <v>2240</v>
      </c>
      <c r="O2844" s="33" t="s">
        <v>2</v>
      </c>
      <c r="P2844" s="33" t="s">
        <v>6068</v>
      </c>
      <c r="Q2844" s="2" t="str">
        <f>VLOOKUP(P2844,'[1]Table E'!A:C,3,FALSE)</f>
        <v>Health and Public Safety</v>
      </c>
    </row>
    <row r="2845" spans="1:17" x14ac:dyDescent="0.25">
      <c r="A2845" s="33" t="str">
        <f t="shared" si="132"/>
        <v>6020002700</v>
      </c>
      <c r="B2845" s="33" t="s">
        <v>2445</v>
      </c>
      <c r="C2845" s="33" t="s">
        <v>619</v>
      </c>
      <c r="D2845" s="9" t="str">
        <f t="shared" si="133"/>
        <v>602002700</v>
      </c>
      <c r="E2845" s="34">
        <v>60200</v>
      </c>
      <c r="F2845" s="34">
        <v>2700</v>
      </c>
      <c r="G2845" s="9" t="str">
        <f>VLOOKUP(B2845,'[1]Business Unit Lookup'!A:B,2,FALSE)</f>
        <v>Dept of Med Assistance Svcs</v>
      </c>
      <c r="H2845" s="33" t="str">
        <f>VLOOKUP(C2845,'[1]Fund Lookup'!B:C,2,FALSE)</f>
        <v>Parking</v>
      </c>
      <c r="I2845" s="35" t="s">
        <v>2239</v>
      </c>
      <c r="J2845" s="33" t="str">
        <f>VLOOKUP(I2845,'[1]Table B'!A:B,2,FALSE)</f>
        <v>Special Revenue-Other</v>
      </c>
      <c r="K2845" s="9" t="str">
        <f t="shared" si="134"/>
        <v>105-Special Revenue-Other</v>
      </c>
      <c r="L2845" s="9" t="str">
        <f>IFERROR(VLOOKUP(A2845,'[1]VAC as of March 2024'!A:K,11,FALSE),"No")</f>
        <v>No</v>
      </c>
      <c r="M2845" s="9" t="s">
        <v>2240</v>
      </c>
      <c r="O2845" s="33" t="s">
        <v>2241</v>
      </c>
      <c r="P2845" s="33" t="s">
        <v>6062</v>
      </c>
      <c r="Q2845" s="2" t="str">
        <f>VLOOKUP(P2845,'[1]Table E'!A:C,3,FALSE)</f>
        <v>Governmental Operations - Administrative Services</v>
      </c>
    </row>
    <row r="2846" spans="1:17" x14ac:dyDescent="0.25">
      <c r="A2846" s="33" t="str">
        <f t="shared" si="132"/>
        <v>6020002840</v>
      </c>
      <c r="B2846" s="36" t="s">
        <v>2445</v>
      </c>
      <c r="C2846" s="36" t="s">
        <v>700</v>
      </c>
      <c r="D2846" s="9" t="str">
        <f t="shared" si="133"/>
        <v>602002840</v>
      </c>
      <c r="E2846" s="36">
        <v>60200</v>
      </c>
      <c r="F2846" s="37">
        <v>2840</v>
      </c>
      <c r="G2846" s="9" t="str">
        <f>VLOOKUP(B2846,'[1]Business Unit Lookup'!A:B,2,FALSE)</f>
        <v>Dept of Med Assistance Svcs</v>
      </c>
      <c r="H2846" s="33" t="str">
        <f>VLOOKUP(C2846,'[1]Fund Lookup'!B:C,2,FALSE)</f>
        <v>Recycl Mtrl Sales-Gen/NonHE</v>
      </c>
      <c r="I2846" s="35" t="s">
        <v>2236</v>
      </c>
      <c r="J2846" s="33" t="str">
        <f>VLOOKUP(I2846,'[1]Table B'!A:B,2,FALSE)</f>
        <v>General</v>
      </c>
      <c r="K2846" s="9" t="str">
        <f t="shared" si="134"/>
        <v>100-General</v>
      </c>
      <c r="L2846" s="9" t="str">
        <f>IFERROR(VLOOKUP(A2846,'[1]VAC as of March 2024'!A:K,11,FALSE),"No")</f>
        <v>No</v>
      </c>
      <c r="M2846" s="38" t="s">
        <v>2240</v>
      </c>
      <c r="O2846" s="38" t="s">
        <v>2</v>
      </c>
      <c r="P2846" s="38" t="s">
        <v>6068</v>
      </c>
      <c r="Q2846" s="2" t="str">
        <f>VLOOKUP(P2846,'[1]Table E'!A:C,3,FALSE)</f>
        <v>Health and Public Safety</v>
      </c>
    </row>
    <row r="2847" spans="1:17" x14ac:dyDescent="0.25">
      <c r="A2847" s="33" t="str">
        <f t="shared" si="132"/>
        <v>6020002870</v>
      </c>
      <c r="B2847" s="35" t="s">
        <v>2445</v>
      </c>
      <c r="C2847" s="36" t="s">
        <v>716</v>
      </c>
      <c r="D2847" s="9" t="str">
        <f t="shared" si="133"/>
        <v>602002870</v>
      </c>
      <c r="E2847" s="37">
        <v>60200</v>
      </c>
      <c r="F2847" s="37">
        <v>2870</v>
      </c>
      <c r="G2847" s="9" t="str">
        <f>VLOOKUP(B2847,'[1]Business Unit Lookup'!A:B,2,FALSE)</f>
        <v>Dept of Med Assistance Svcs</v>
      </c>
      <c r="H2847" s="33" t="str">
        <f>VLOOKUP(C2847,'[1]Fund Lookup'!B:C,2,FALSE)</f>
        <v>Surp Suppy/Equip Sale-GF-NonHE</v>
      </c>
      <c r="I2847" s="35" t="s">
        <v>2236</v>
      </c>
      <c r="J2847" s="33" t="str">
        <f>VLOOKUP(I2847,'[1]Table B'!A:B,2,FALSE)</f>
        <v>General</v>
      </c>
      <c r="K2847" s="9" t="str">
        <f t="shared" si="134"/>
        <v>100-General</v>
      </c>
      <c r="L2847" s="9" t="str">
        <f>IFERROR(VLOOKUP(A2847,'[1]VAC as of March 2024'!A:K,11,FALSE),"No")</f>
        <v>No</v>
      </c>
      <c r="M2847" s="9" t="s">
        <v>2240</v>
      </c>
      <c r="O2847" s="36" t="s">
        <v>2</v>
      </c>
      <c r="P2847" s="36" t="s">
        <v>6068</v>
      </c>
      <c r="Q2847" s="2" t="str">
        <f>VLOOKUP(P2847,'[1]Table E'!A:C,3,FALSE)</f>
        <v>Health and Public Safety</v>
      </c>
    </row>
    <row r="2848" spans="1:17" x14ac:dyDescent="0.25">
      <c r="A2848" s="33" t="str">
        <f t="shared" si="132"/>
        <v>6020007113</v>
      </c>
      <c r="B2848" s="33" t="s">
        <v>2445</v>
      </c>
      <c r="C2848" s="33" t="s">
        <v>1204</v>
      </c>
      <c r="D2848" s="9" t="str">
        <f t="shared" si="133"/>
        <v>602007113</v>
      </c>
      <c r="E2848" s="34">
        <v>60200</v>
      </c>
      <c r="F2848" s="34">
        <v>7113</v>
      </c>
      <c r="G2848" s="9" t="str">
        <f>VLOOKUP(B2848,'[1]Business Unit Lookup'!A:B,2,FALSE)</f>
        <v>Dept of Med Assistance Svcs</v>
      </c>
      <c r="H2848" s="33" t="str">
        <f>VLOOKUP(C2848,'[1]Fund Lookup'!B:C,2,FALSE)</f>
        <v>CMSIP Concentration Account</v>
      </c>
      <c r="I2848" s="35" t="s">
        <v>2313</v>
      </c>
      <c r="J2848" s="33" t="str">
        <f>VLOOKUP(I2848,'[1]Table B'!A:B,2,FALSE)</f>
        <v>Not reported in ACFR</v>
      </c>
      <c r="K2848" s="9" t="str">
        <f t="shared" si="134"/>
        <v>630-Not reported in ACFR</v>
      </c>
      <c r="L2848" s="9" t="str">
        <f>IFERROR(VLOOKUP(A2848,'[1]VAC as of March 2024'!A:K,11,FALSE),"No")</f>
        <v>No</v>
      </c>
      <c r="M2848" s="9" t="s">
        <v>2248</v>
      </c>
      <c r="Q2848" s="2"/>
    </row>
    <row r="2849" spans="1:17" x14ac:dyDescent="0.25">
      <c r="A2849" s="33" t="str">
        <f t="shared" si="132"/>
        <v>6020007720</v>
      </c>
      <c r="B2849" s="33" t="s">
        <v>2445</v>
      </c>
      <c r="C2849" s="33" t="s">
        <v>1523</v>
      </c>
      <c r="D2849" s="9" t="str">
        <f t="shared" si="133"/>
        <v>602007720</v>
      </c>
      <c r="E2849" s="34">
        <v>60200</v>
      </c>
      <c r="F2849" s="34">
        <v>7720</v>
      </c>
      <c r="G2849" s="9" t="str">
        <f>VLOOKUP(B2849,'[1]Business Unit Lookup'!A:B,2,FALSE)</f>
        <v>Dept of Med Assistance Svcs</v>
      </c>
      <c r="H2849" s="33" t="str">
        <f>VLOOKUP(C2849,'[1]Fund Lookup'!B:C,2,FALSE)</f>
        <v>Medicaid Concentration Trust</v>
      </c>
      <c r="I2849" s="35" t="s">
        <v>2313</v>
      </c>
      <c r="J2849" s="33" t="str">
        <f>VLOOKUP(I2849,'[1]Table B'!A:B,2,FALSE)</f>
        <v>Not reported in ACFR</v>
      </c>
      <c r="K2849" s="9" t="str">
        <f t="shared" si="134"/>
        <v>630-Not reported in ACFR</v>
      </c>
      <c r="L2849" s="9" t="str">
        <f>IFERROR(VLOOKUP(A2849,'[1]VAC as of March 2024'!A:K,11,FALSE),"No")</f>
        <v>No</v>
      </c>
      <c r="M2849" s="9" t="s">
        <v>2248</v>
      </c>
      <c r="Q2849" s="2"/>
    </row>
    <row r="2850" spans="1:17" x14ac:dyDescent="0.25">
      <c r="A2850" s="33" t="str">
        <f t="shared" si="132"/>
        <v>6020009033</v>
      </c>
      <c r="B2850" s="33" t="s">
        <v>2445</v>
      </c>
      <c r="C2850" s="33" t="s">
        <v>1684</v>
      </c>
      <c r="D2850" s="9" t="str">
        <f t="shared" si="133"/>
        <v>602009033</v>
      </c>
      <c r="E2850" s="34">
        <v>60200</v>
      </c>
      <c r="F2850" s="34">
        <v>9033</v>
      </c>
      <c r="G2850" s="9" t="str">
        <f>VLOOKUP(B2850,'[1]Business Unit Lookup'!A:B,2,FALSE)</f>
        <v>Dept of Med Assistance Svcs</v>
      </c>
      <c r="H2850" s="33" t="str">
        <f>VLOOKUP(C2850,'[1]Fund Lookup'!B:C,2,FALSE)</f>
        <v>VA Children's Med Sec Ins Plan</v>
      </c>
      <c r="I2850" s="35" t="s">
        <v>2236</v>
      </c>
      <c r="J2850" s="33" t="str">
        <f>VLOOKUP(I2850,'[1]Table B'!A:B,2,FALSE)</f>
        <v>General</v>
      </c>
      <c r="K2850" s="9" t="str">
        <f t="shared" si="134"/>
        <v>100-General</v>
      </c>
      <c r="L2850" s="9" t="str">
        <f>IFERROR(VLOOKUP(A2850,'[1]VAC as of March 2024'!A:K,11,FALSE),"No")</f>
        <v>Yes</v>
      </c>
      <c r="M2850" s="9" t="s">
        <v>2240</v>
      </c>
      <c r="N2850" s="9" t="s">
        <v>6077</v>
      </c>
      <c r="O2850" s="33" t="s">
        <v>2241</v>
      </c>
      <c r="P2850" s="33" t="s">
        <v>6067</v>
      </c>
      <c r="Q2850" s="2" t="str">
        <f>VLOOKUP(P2850,'[1]Table E'!A:C,3,FALSE)</f>
        <v>Health and Public Safety</v>
      </c>
    </row>
    <row r="2851" spans="1:17" x14ac:dyDescent="0.25">
      <c r="A2851" s="33" t="str">
        <f t="shared" si="132"/>
        <v>6020009105</v>
      </c>
      <c r="B2851" s="33" t="s">
        <v>2445</v>
      </c>
      <c r="C2851" s="33" t="s">
        <v>1766</v>
      </c>
      <c r="D2851" s="9" t="str">
        <f t="shared" si="133"/>
        <v>602009105</v>
      </c>
      <c r="E2851" s="34">
        <v>60200</v>
      </c>
      <c r="F2851" s="34">
        <v>9105</v>
      </c>
      <c r="G2851" s="9" t="str">
        <f>VLOOKUP(B2851,'[1]Business Unit Lookup'!A:B,2,FALSE)</f>
        <v>Dept of Med Assistance Svcs</v>
      </c>
      <c r="H2851" s="33" t="str">
        <f>VLOOKUP(C2851,'[1]Fund Lookup'!B:C,2,FALSE)</f>
        <v>Uninsured Medical Catastrophe</v>
      </c>
      <c r="I2851" s="35" t="s">
        <v>2304</v>
      </c>
      <c r="J2851" s="33" t="str">
        <f>VLOOKUP(I2851,'[1]Table B'!A:B,2,FALSE)</f>
        <v>Special Revenue-Health and Social Servic</v>
      </c>
      <c r="K2851" s="9" t="str">
        <f t="shared" si="134"/>
        <v>115-Special Revenue-Health and Social Servic</v>
      </c>
      <c r="L2851" s="9" t="str">
        <f>IFERROR(VLOOKUP(A2851,'[1]VAC as of March 2024'!A:K,11,FALSE),"No")</f>
        <v>No</v>
      </c>
      <c r="M2851" s="9" t="s">
        <v>2240</v>
      </c>
      <c r="O2851" s="33" t="s">
        <v>2248</v>
      </c>
      <c r="P2851" s="33" t="s">
        <v>6082</v>
      </c>
      <c r="Q2851" s="2" t="str">
        <f>VLOOKUP(P2851,'[1]Table E'!A:C,3,FALSE)</f>
        <v>Health and Public Safety</v>
      </c>
    </row>
    <row r="2852" spans="1:17" x14ac:dyDescent="0.25">
      <c r="A2852" s="33" t="str">
        <f t="shared" si="132"/>
        <v>6020009470</v>
      </c>
      <c r="B2852" s="33" t="s">
        <v>2445</v>
      </c>
      <c r="C2852" s="33" t="s">
        <v>2039</v>
      </c>
      <c r="D2852" s="9" t="str">
        <f t="shared" si="133"/>
        <v>602009470</v>
      </c>
      <c r="E2852" s="34">
        <v>60200</v>
      </c>
      <c r="F2852" s="34">
        <v>9470</v>
      </c>
      <c r="G2852" s="9" t="str">
        <f>VLOOKUP(B2852,'[1]Business Unit Lookup'!A:B,2,FALSE)</f>
        <v>Dept of Med Assistance Svcs</v>
      </c>
      <c r="H2852" s="33" t="str">
        <f>VLOOKUP(C2852,'[1]Fund Lookup'!B:C,2,FALSE)</f>
        <v>Robert Wood Johnson-Max Enroll</v>
      </c>
      <c r="I2852" s="35" t="s">
        <v>2304</v>
      </c>
      <c r="J2852" s="33" t="str">
        <f>VLOOKUP(I2852,'[1]Table B'!A:B,2,FALSE)</f>
        <v>Special Revenue-Health and Social Servic</v>
      </c>
      <c r="K2852" s="9" t="str">
        <f t="shared" si="134"/>
        <v>115-Special Revenue-Health and Social Servic</v>
      </c>
      <c r="L2852" s="9" t="str">
        <f>IFERROR(VLOOKUP(A2852,'[1]VAC as of March 2024'!A:K,11,FALSE),"No")</f>
        <v>No</v>
      </c>
      <c r="M2852" s="9" t="s">
        <v>2248</v>
      </c>
      <c r="O2852" s="33" t="s">
        <v>2248</v>
      </c>
      <c r="P2852" s="33" t="s">
        <v>6070</v>
      </c>
      <c r="Q2852" s="2" t="str">
        <f>VLOOKUP(P2852,'[1]Table E'!A:C,3,FALSE)</f>
        <v>Gifts and grants</v>
      </c>
    </row>
    <row r="2853" spans="1:17" x14ac:dyDescent="0.25">
      <c r="A2853" s="33" t="str">
        <f t="shared" si="132"/>
        <v>6020009490</v>
      </c>
      <c r="B2853" s="33" t="s">
        <v>2445</v>
      </c>
      <c r="C2853" s="33" t="s">
        <v>2044</v>
      </c>
      <c r="D2853" s="9" t="str">
        <f t="shared" si="133"/>
        <v>602009490</v>
      </c>
      <c r="E2853" s="34">
        <v>60200</v>
      </c>
      <c r="F2853" s="34">
        <v>9490</v>
      </c>
      <c r="G2853" s="9" t="str">
        <f>VLOOKUP(B2853,'[1]Business Unit Lookup'!A:B,2,FALSE)</f>
        <v>Dept of Med Assistance Svcs</v>
      </c>
      <c r="H2853" s="33" t="str">
        <f>VLOOKUP(C2853,'[1]Fund Lookup'!B:C,2,FALSE)</f>
        <v>Virginia Health Care Fund</v>
      </c>
      <c r="I2853" s="35" t="s">
        <v>2236</v>
      </c>
      <c r="J2853" s="33" t="str">
        <f>VLOOKUP(I2853,'[1]Table B'!A:B,2,FALSE)</f>
        <v>General</v>
      </c>
      <c r="K2853" s="9" t="str">
        <f t="shared" si="134"/>
        <v>100-General</v>
      </c>
      <c r="L2853" s="9" t="str">
        <f>IFERROR(VLOOKUP(A2853,'[1]VAC as of March 2024'!A:K,11,FALSE),"No")</f>
        <v>No</v>
      </c>
      <c r="M2853" s="9" t="s">
        <v>2248</v>
      </c>
      <c r="O2853" s="33" t="s">
        <v>2241</v>
      </c>
      <c r="P2853" s="33" t="s">
        <v>6160</v>
      </c>
      <c r="Q2853" s="2" t="str">
        <f>VLOOKUP(P2853,'[1]Table E'!A:C,3,FALSE)</f>
        <v>Virginia Health Care Fund</v>
      </c>
    </row>
    <row r="2854" spans="1:17" x14ac:dyDescent="0.25">
      <c r="A2854" s="33" t="str">
        <f t="shared" si="132"/>
        <v>6020009780</v>
      </c>
      <c r="B2854" s="33" t="s">
        <v>2445</v>
      </c>
      <c r="C2854" s="33" t="s">
        <v>2116</v>
      </c>
      <c r="D2854" s="9" t="str">
        <f t="shared" si="133"/>
        <v>602009780</v>
      </c>
      <c r="E2854" s="34">
        <v>60200</v>
      </c>
      <c r="F2854" s="34">
        <v>9780</v>
      </c>
      <c r="G2854" s="9" t="str">
        <f>VLOOKUP(B2854,'[1]Business Unit Lookup'!A:B,2,FALSE)</f>
        <v>Dept of Med Assistance Svcs</v>
      </c>
      <c r="H2854" s="33" t="str">
        <f>VLOOKUP(C2854,'[1]Fund Lookup'!B:C,2,FALSE)</f>
        <v>HealthCareCoverageAssmntFund</v>
      </c>
      <c r="I2854" s="35" t="s">
        <v>2304</v>
      </c>
      <c r="J2854" s="33" t="str">
        <f>VLOOKUP(I2854,'[1]Table B'!A:B,2,FALSE)</f>
        <v>Special Revenue-Health and Social Servic</v>
      </c>
      <c r="K2854" s="9" t="str">
        <f t="shared" si="134"/>
        <v>115-Special Revenue-Health and Social Servic</v>
      </c>
      <c r="L2854" s="9" t="str">
        <f>IFERROR(VLOOKUP(A2854,'[1]VAC as of March 2024'!A:K,11,FALSE),"No")</f>
        <v>No</v>
      </c>
      <c r="M2854" s="9" t="s">
        <v>2240</v>
      </c>
      <c r="O2854" s="33" t="s">
        <v>2241</v>
      </c>
      <c r="P2854" s="33" t="s">
        <v>6067</v>
      </c>
      <c r="Q2854" s="2" t="str">
        <f>VLOOKUP(P2854,'[1]Table E'!A:C,3,FALSE)</f>
        <v>Health and Public Safety</v>
      </c>
    </row>
    <row r="2855" spans="1:17" x14ac:dyDescent="0.25">
      <c r="A2855" s="33" t="str">
        <f t="shared" si="132"/>
        <v>6020009790</v>
      </c>
      <c r="B2855" s="33" t="s">
        <v>2445</v>
      </c>
      <c r="C2855" s="33" t="s">
        <v>2119</v>
      </c>
      <c r="D2855" s="9" t="str">
        <f t="shared" si="133"/>
        <v>602009790</v>
      </c>
      <c r="E2855" s="34">
        <v>60200</v>
      </c>
      <c r="F2855" s="34">
        <v>9790</v>
      </c>
      <c r="G2855" s="9" t="str">
        <f>VLOOKUP(B2855,'[1]Business Unit Lookup'!A:B,2,FALSE)</f>
        <v>Dept of Med Assistance Svcs</v>
      </c>
      <c r="H2855" s="33" t="str">
        <f>VLOOKUP(C2855,'[1]Fund Lookup'!B:C,2,FALSE)</f>
        <v>HealthCarePrvdrPymntAssmntFund</v>
      </c>
      <c r="I2855" s="35" t="s">
        <v>2304</v>
      </c>
      <c r="J2855" s="33" t="str">
        <f>VLOOKUP(I2855,'[1]Table B'!A:B,2,FALSE)</f>
        <v>Special Revenue-Health and Social Servic</v>
      </c>
      <c r="K2855" s="9" t="str">
        <f t="shared" si="134"/>
        <v>115-Special Revenue-Health and Social Servic</v>
      </c>
      <c r="L2855" s="9" t="str">
        <f>IFERROR(VLOOKUP(A2855,'[1]VAC as of March 2024'!A:K,11,FALSE),"No")</f>
        <v>No</v>
      </c>
      <c r="M2855" s="9" t="s">
        <v>2240</v>
      </c>
      <c r="O2855" s="33" t="s">
        <v>2241</v>
      </c>
      <c r="P2855" s="33" t="s">
        <v>6067</v>
      </c>
      <c r="Q2855" s="2" t="str">
        <f>VLOOKUP(P2855,'[1]Table E'!A:C,3,FALSE)</f>
        <v>Health and Public Safety</v>
      </c>
    </row>
    <row r="2856" spans="1:17" x14ac:dyDescent="0.25">
      <c r="A2856" s="33" t="str">
        <f t="shared" si="132"/>
        <v>6020009998</v>
      </c>
      <c r="B2856" s="33" t="s">
        <v>2445</v>
      </c>
      <c r="C2856" s="33" t="s">
        <v>2160</v>
      </c>
      <c r="D2856" s="9" t="str">
        <f t="shared" si="133"/>
        <v>602009998</v>
      </c>
      <c r="E2856" s="34">
        <v>60200</v>
      </c>
      <c r="F2856" s="34">
        <v>9998</v>
      </c>
      <c r="G2856" s="9" t="str">
        <f>VLOOKUP(B2856,'[1]Business Unit Lookup'!A:B,2,FALSE)</f>
        <v>Dept of Med Assistance Svcs</v>
      </c>
      <c r="H2856" s="33" t="str">
        <f>VLOOKUP(C2856,'[1]Fund Lookup'!B:C,2,FALSE)</f>
        <v>Ded Spec Rev - Budgetary Only</v>
      </c>
      <c r="I2856" s="35" t="s">
        <v>2316</v>
      </c>
      <c r="J2856" s="33" t="str">
        <f>VLOOKUP(I2856,'[1]Table B'!A:B,2,FALSE)</f>
        <v>Budgetary Balances only</v>
      </c>
      <c r="K2856" s="9" t="str">
        <f t="shared" si="134"/>
        <v>650-Budgetary Balances only</v>
      </c>
      <c r="L2856" s="9" t="str">
        <f>IFERROR(VLOOKUP(A2856,'[1]VAC as of March 2024'!A:K,11,FALSE),"No")</f>
        <v>No</v>
      </c>
      <c r="M2856" s="9" t="s">
        <v>4</v>
      </c>
      <c r="Q2856" s="2"/>
    </row>
    <row r="2857" spans="1:17" x14ac:dyDescent="0.25">
      <c r="A2857" s="33" t="str">
        <f t="shared" si="132"/>
        <v>6020010000</v>
      </c>
      <c r="B2857" s="33" t="s">
        <v>2445</v>
      </c>
      <c r="C2857" s="33" t="s">
        <v>2162</v>
      </c>
      <c r="D2857" s="9" t="str">
        <f t="shared" si="133"/>
        <v>6020010000</v>
      </c>
      <c r="E2857" s="34">
        <v>60200</v>
      </c>
      <c r="F2857" s="34">
        <v>10000</v>
      </c>
      <c r="G2857" s="9" t="str">
        <f>VLOOKUP(B2857,'[1]Business Unit Lookup'!A:B,2,FALSE)</f>
        <v>Dept of Med Assistance Svcs</v>
      </c>
      <c r="H2857" s="33" t="str">
        <f>VLOOKUP(C2857,'[1]Fund Lookup'!B:C,2,FALSE)</f>
        <v>Federal Trust</v>
      </c>
      <c r="I2857" s="35" t="s">
        <v>2252</v>
      </c>
      <c r="J2857" s="33" t="str">
        <f>VLOOKUP(I2857,'[1]Table B'!A:B,2,FALSE)</f>
        <v>Special Revenue-Federal</v>
      </c>
      <c r="K2857" s="9" t="str">
        <f t="shared" si="134"/>
        <v>120-Special Revenue-Federal</v>
      </c>
      <c r="L2857" s="9" t="str">
        <f>IFERROR(VLOOKUP(A2857,'[1]VAC as of March 2024'!A:K,11,FALSE),"No")</f>
        <v>No</v>
      </c>
      <c r="M2857" s="9" t="s">
        <v>2248</v>
      </c>
      <c r="O2857" s="33" t="s">
        <v>2248</v>
      </c>
      <c r="P2857" s="33" t="s">
        <v>6070</v>
      </c>
      <c r="Q2857" s="2" t="str">
        <f>VLOOKUP(P2857,'[1]Table E'!A:C,3,FALSE)</f>
        <v>Gifts and grants</v>
      </c>
    </row>
    <row r="2858" spans="1:17" x14ac:dyDescent="0.25">
      <c r="A2858" s="33" t="str">
        <f t="shared" si="132"/>
        <v>6020010010</v>
      </c>
      <c r="B2858" s="33" t="s">
        <v>2445</v>
      </c>
      <c r="C2858" s="33" t="s">
        <v>2178</v>
      </c>
      <c r="D2858" s="9" t="str">
        <f t="shared" si="133"/>
        <v>6020010010</v>
      </c>
      <c r="E2858" s="34">
        <v>60200</v>
      </c>
      <c r="F2858" s="34">
        <v>10010</v>
      </c>
      <c r="G2858" s="9" t="str">
        <f>VLOOKUP(B2858,'[1]Business Unit Lookup'!A:B,2,FALSE)</f>
        <v>Dept of Med Assistance Svcs</v>
      </c>
      <c r="H2858" s="33" t="str">
        <f>VLOOKUP(C2858,'[1]Fund Lookup'!B:C,2,FALSE)</f>
        <v>Medical Assistance Pgm - ARRA</v>
      </c>
      <c r="I2858" s="35" t="s">
        <v>2270</v>
      </c>
      <c r="J2858" s="33" t="str">
        <f>VLOOKUP(I2858,'[1]Table B'!A:B,2,FALSE)</f>
        <v>No Year-End Balance</v>
      </c>
      <c r="K2858" s="9" t="str">
        <f t="shared" si="134"/>
        <v>660-No Year-End Balance</v>
      </c>
      <c r="L2858" s="9" t="str">
        <f>IFERROR(VLOOKUP(A2858,'[1]VAC as of March 2024'!A:K,11,FALSE),"No")</f>
        <v>No</v>
      </c>
      <c r="M2858" s="9" t="s">
        <v>4</v>
      </c>
      <c r="Q2858" s="2"/>
    </row>
    <row r="2859" spans="1:17" x14ac:dyDescent="0.25">
      <c r="A2859" s="33" t="str">
        <f t="shared" si="132"/>
        <v>6020010110</v>
      </c>
      <c r="B2859" s="33" t="s">
        <v>2445</v>
      </c>
      <c r="C2859" s="33" t="s">
        <v>5444</v>
      </c>
      <c r="D2859" s="9" t="str">
        <f t="shared" si="133"/>
        <v>6020010110</v>
      </c>
      <c r="E2859" s="34">
        <v>60200</v>
      </c>
      <c r="F2859" s="34">
        <v>10110</v>
      </c>
      <c r="G2859" s="9" t="str">
        <f>VLOOKUP(B2859,'[1]Business Unit Lookup'!A:B,2,FALSE)</f>
        <v>Dept of Med Assistance Svcs</v>
      </c>
      <c r="H2859" s="33" t="str">
        <f>VLOOKUP(C2859,'[1]Fund Lookup'!B:C,2,FALSE)</f>
        <v>CARESActRlfFd–General-COVID-19</v>
      </c>
      <c r="I2859" s="35" t="s">
        <v>2252</v>
      </c>
      <c r="J2859" s="33" t="str">
        <f>VLOOKUP(I2859,'[1]Table B'!A:B,2,FALSE)</f>
        <v>Special Revenue-Federal</v>
      </c>
      <c r="K2859" s="9" t="str">
        <f t="shared" si="134"/>
        <v>120-Special Revenue-Federal</v>
      </c>
      <c r="L2859" s="9" t="str">
        <f>IFERROR(VLOOKUP(A2859,'[1]VAC as of March 2024'!A:K,11,FALSE),"No")</f>
        <v>No</v>
      </c>
      <c r="M2859" s="9" t="s">
        <v>5493</v>
      </c>
      <c r="O2859" s="33" t="s">
        <v>2248</v>
      </c>
      <c r="P2859" s="33" t="s">
        <v>6063</v>
      </c>
      <c r="Q2859" s="2" t="str">
        <f>VLOOKUP(P2859,'[1]Table E'!A:C,3,FALSE)</f>
        <v>COVID-19</v>
      </c>
    </row>
    <row r="2860" spans="1:17" x14ac:dyDescent="0.25">
      <c r="A2860" s="33" t="str">
        <f t="shared" si="132"/>
        <v>6020012110</v>
      </c>
      <c r="B2860" s="40" t="s">
        <v>2445</v>
      </c>
      <c r="C2860" s="36" t="s">
        <v>6074</v>
      </c>
      <c r="D2860" s="9" t="str">
        <f t="shared" si="133"/>
        <v>6020012110</v>
      </c>
      <c r="E2860" s="41">
        <v>60200</v>
      </c>
      <c r="F2860" s="37">
        <v>12110</v>
      </c>
      <c r="G2860" s="9" t="str">
        <f>VLOOKUP(B2860,'[1]Business Unit Lookup'!A:B,2,FALSE)</f>
        <v>Dept of Med Assistance Svcs</v>
      </c>
      <c r="H2860" s="33" t="str">
        <f>VLOOKUP(C2860,'[1]Fund Lookup'!B:C,2,FALSE)</f>
        <v>ARP-CrvStLoclFisRecFd-COVID-19</v>
      </c>
      <c r="I2860" s="35" t="s">
        <v>2252</v>
      </c>
      <c r="J2860" s="33" t="str">
        <f>VLOOKUP(I2860,'[1]Table B'!A:B,2,FALSE)</f>
        <v>Special Revenue-Federal</v>
      </c>
      <c r="K2860" s="9" t="str">
        <f t="shared" si="134"/>
        <v>120-Special Revenue-Federal</v>
      </c>
      <c r="L2860" s="9" t="str">
        <f>IFERROR(VLOOKUP(A2860,'[1]VAC as of March 2024'!A:K,11,FALSE),"No")</f>
        <v>No</v>
      </c>
      <c r="M2860" s="38" t="s">
        <v>5493</v>
      </c>
      <c r="O2860" s="36" t="s">
        <v>2248</v>
      </c>
      <c r="P2860" s="36" t="s">
        <v>6063</v>
      </c>
      <c r="Q2860" s="2" t="str">
        <f>VLOOKUP(P2860,'[1]Table E'!A:C,3,FALSE)</f>
        <v>COVID-19</v>
      </c>
    </row>
    <row r="2861" spans="1:17" x14ac:dyDescent="0.25">
      <c r="A2861" s="33" t="str">
        <f t="shared" si="132"/>
        <v>6020015000</v>
      </c>
      <c r="B2861" s="33" t="s">
        <v>2445</v>
      </c>
      <c r="C2861" s="33" t="s">
        <v>2222</v>
      </c>
      <c r="D2861" s="9" t="str">
        <f t="shared" si="133"/>
        <v>6020015000</v>
      </c>
      <c r="E2861" s="34">
        <v>60200</v>
      </c>
      <c r="F2861" s="34">
        <v>15000</v>
      </c>
      <c r="G2861" s="9" t="str">
        <f>VLOOKUP(B2861,'[1]Business Unit Lookup'!A:B,2,FALSE)</f>
        <v>Dept of Med Assistance Svcs</v>
      </c>
      <c r="H2861" s="33" t="str">
        <f>VLOOKUP(C2861,'[1]Fund Lookup'!B:C,2,FALSE)</f>
        <v>General Fixed Asset Acct Group</v>
      </c>
      <c r="I2861" s="35" t="s">
        <v>2242</v>
      </c>
      <c r="J2861" s="33" t="str">
        <f>VLOOKUP(I2861,'[1]Table B'!A:B,2,FALSE)</f>
        <v>Fixed Assets, Fund 1500</v>
      </c>
      <c r="K2861" s="9" t="str">
        <f t="shared" si="134"/>
        <v>610-Fixed Assets, Fund 1500</v>
      </c>
      <c r="L2861" s="9" t="str">
        <f>IFERROR(VLOOKUP(A2861,'[1]VAC as of March 2024'!A:K,11,FALSE),"No")</f>
        <v>No</v>
      </c>
      <c r="M2861" s="9" t="s">
        <v>4</v>
      </c>
      <c r="Q2861" s="2"/>
    </row>
    <row r="2862" spans="1:17" x14ac:dyDescent="0.25">
      <c r="A2862" s="33" t="str">
        <f t="shared" si="132"/>
        <v>6060001000</v>
      </c>
      <c r="B2862" s="33" t="s">
        <v>2446</v>
      </c>
      <c r="C2862" s="33" t="s">
        <v>1</v>
      </c>
      <c r="D2862" s="9" t="str">
        <f t="shared" si="133"/>
        <v>606001000</v>
      </c>
      <c r="E2862" s="34">
        <v>60600</v>
      </c>
      <c r="F2862" s="34">
        <v>1000</v>
      </c>
      <c r="G2862" s="9" t="str">
        <f>VLOOKUP(B2862,'[1]Business Unit Lookup'!A:B,2,FALSE)</f>
        <v>VA Board People w/Disabilities</v>
      </c>
      <c r="H2862" s="33" t="str">
        <f>VLOOKUP(C2862,'[1]Fund Lookup'!B:C,2,FALSE)</f>
        <v>General Fund</v>
      </c>
      <c r="I2862" s="35" t="s">
        <v>2236</v>
      </c>
      <c r="J2862" s="33" t="str">
        <f>VLOOKUP(I2862,'[1]Table B'!A:B,2,FALSE)</f>
        <v>General</v>
      </c>
      <c r="K2862" s="9" t="str">
        <f t="shared" si="134"/>
        <v>100-General</v>
      </c>
      <c r="L2862" s="9" t="str">
        <f>IFERROR(VLOOKUP(A2862,'[1]VAC as of March 2024'!A:K,11,FALSE),"No")</f>
        <v>No</v>
      </c>
      <c r="M2862" s="9" t="s">
        <v>2237</v>
      </c>
      <c r="O2862" s="33" t="s">
        <v>2240</v>
      </c>
      <c r="P2862" s="33" t="s">
        <v>6061</v>
      </c>
      <c r="Q2862" s="2" t="str">
        <f>VLOOKUP(P2862,'[1]Table E'!A:C,3,FALSE)</f>
        <v>Unassigned</v>
      </c>
    </row>
    <row r="2863" spans="1:17" x14ac:dyDescent="0.25">
      <c r="A2863" s="33" t="str">
        <f t="shared" si="132"/>
        <v>6060002700</v>
      </c>
      <c r="B2863" s="33" t="s">
        <v>2446</v>
      </c>
      <c r="C2863" s="33" t="s">
        <v>619</v>
      </c>
      <c r="D2863" s="9" t="str">
        <f t="shared" si="133"/>
        <v>606002700</v>
      </c>
      <c r="E2863" s="34">
        <v>60600</v>
      </c>
      <c r="F2863" s="34">
        <v>2700</v>
      </c>
      <c r="G2863" s="9" t="str">
        <f>VLOOKUP(B2863,'[1]Business Unit Lookup'!A:B,2,FALSE)</f>
        <v>VA Board People w/Disabilities</v>
      </c>
      <c r="H2863" s="33" t="str">
        <f>VLOOKUP(C2863,'[1]Fund Lookup'!B:C,2,FALSE)</f>
        <v>Parking</v>
      </c>
      <c r="I2863" s="35" t="s">
        <v>2239</v>
      </c>
      <c r="J2863" s="33" t="str">
        <f>VLOOKUP(I2863,'[1]Table B'!A:B,2,FALSE)</f>
        <v>Special Revenue-Other</v>
      </c>
      <c r="K2863" s="9" t="str">
        <f t="shared" si="134"/>
        <v>105-Special Revenue-Other</v>
      </c>
      <c r="L2863" s="9" t="str">
        <f>IFERROR(VLOOKUP(A2863,'[1]VAC as of March 2024'!A:K,11,FALSE),"No")</f>
        <v>No</v>
      </c>
      <c r="M2863" s="9" t="s">
        <v>2240</v>
      </c>
      <c r="O2863" s="33" t="s">
        <v>2241</v>
      </c>
      <c r="P2863" s="33" t="s">
        <v>6062</v>
      </c>
      <c r="Q2863" s="2" t="str">
        <f>VLOOKUP(P2863,'[1]Table E'!A:C,3,FALSE)</f>
        <v>Governmental Operations - Administrative Services</v>
      </c>
    </row>
    <row r="2864" spans="1:17" x14ac:dyDescent="0.25">
      <c r="A2864" s="33" t="str">
        <f t="shared" si="132"/>
        <v>6060010000</v>
      </c>
      <c r="B2864" s="33" t="s">
        <v>2446</v>
      </c>
      <c r="C2864" s="33" t="s">
        <v>2162</v>
      </c>
      <c r="D2864" s="9" t="str">
        <f t="shared" si="133"/>
        <v>6060010000</v>
      </c>
      <c r="E2864" s="34">
        <v>60600</v>
      </c>
      <c r="F2864" s="34">
        <v>10000</v>
      </c>
      <c r="G2864" s="9" t="str">
        <f>VLOOKUP(B2864,'[1]Business Unit Lookup'!A:B,2,FALSE)</f>
        <v>VA Board People w/Disabilities</v>
      </c>
      <c r="H2864" s="33" t="str">
        <f>VLOOKUP(C2864,'[1]Fund Lookup'!B:C,2,FALSE)</f>
        <v>Federal Trust</v>
      </c>
      <c r="I2864" s="35" t="s">
        <v>2252</v>
      </c>
      <c r="J2864" s="33" t="str">
        <f>VLOOKUP(I2864,'[1]Table B'!A:B,2,FALSE)</f>
        <v>Special Revenue-Federal</v>
      </c>
      <c r="K2864" s="9" t="str">
        <f t="shared" si="134"/>
        <v>120-Special Revenue-Federal</v>
      </c>
      <c r="L2864" s="9" t="str">
        <f>IFERROR(VLOOKUP(A2864,'[1]VAC as of March 2024'!A:K,11,FALSE),"No")</f>
        <v>No</v>
      </c>
      <c r="M2864" s="9" t="s">
        <v>2248</v>
      </c>
      <c r="O2864" s="33" t="s">
        <v>2248</v>
      </c>
      <c r="P2864" s="33" t="s">
        <v>6070</v>
      </c>
      <c r="Q2864" s="2" t="str">
        <f>VLOOKUP(P2864,'[1]Table E'!A:C,3,FALSE)</f>
        <v>Gifts and grants</v>
      </c>
    </row>
    <row r="2865" spans="1:17" x14ac:dyDescent="0.25">
      <c r="A2865" s="33" t="str">
        <f t="shared" si="132"/>
        <v>6060010810</v>
      </c>
      <c r="B2865" s="33" t="s">
        <v>2446</v>
      </c>
      <c r="C2865" s="33" t="s">
        <v>6161</v>
      </c>
      <c r="D2865" s="9" t="str">
        <f t="shared" si="133"/>
        <v>6060010810</v>
      </c>
      <c r="E2865" s="34">
        <v>60600</v>
      </c>
      <c r="F2865" s="34">
        <v>10810</v>
      </c>
      <c r="G2865" s="9" t="str">
        <f>VLOOKUP(B2865,'[1]Business Unit Lookup'!A:B,2,FALSE)</f>
        <v>VA Board People w/Disabilities</v>
      </c>
      <c r="H2865" s="33" t="str">
        <f>VLOOKUP(C2865,'[1]Fund Lookup'!B:C,2,FALSE)</f>
        <v>ExDsbNwkAcsCOVID19Vac-COVID-19</v>
      </c>
      <c r="I2865" s="35" t="s">
        <v>2252</v>
      </c>
      <c r="J2865" s="33" t="str">
        <f>VLOOKUP(I2865,'[1]Table B'!A:B,2,FALSE)</f>
        <v>Special Revenue-Federal</v>
      </c>
      <c r="K2865" s="9" t="str">
        <f t="shared" si="134"/>
        <v>120-Special Revenue-Federal</v>
      </c>
      <c r="L2865" s="9" t="str">
        <f>IFERROR(VLOOKUP(A2865,'[1]VAC as of March 2024'!A:K,11,FALSE),"No")</f>
        <v>No</v>
      </c>
      <c r="M2865" s="9" t="s">
        <v>5493</v>
      </c>
      <c r="O2865" s="33" t="s">
        <v>2248</v>
      </c>
      <c r="P2865" s="33" t="s">
        <v>6063</v>
      </c>
      <c r="Q2865" s="2" t="str">
        <f>VLOOKUP(P2865,'[1]Table E'!A:C,3,FALSE)</f>
        <v>COVID-19</v>
      </c>
    </row>
    <row r="2866" spans="1:17" x14ac:dyDescent="0.25">
      <c r="A2866" s="33" t="str">
        <f t="shared" si="132"/>
        <v>7010001000</v>
      </c>
      <c r="B2866" s="33" t="s">
        <v>2447</v>
      </c>
      <c r="C2866" s="33" t="s">
        <v>1</v>
      </c>
      <c r="D2866" s="9" t="str">
        <f t="shared" si="133"/>
        <v>701001000</v>
      </c>
      <c r="E2866" s="34">
        <v>70100</v>
      </c>
      <c r="F2866" s="34">
        <v>1000</v>
      </c>
      <c r="G2866" s="9" t="str">
        <f>VLOOKUP(B2866,'[1]Business Unit Lookup'!A:B,2,FALSE)</f>
        <v>Dept of Corr - Central Admin</v>
      </c>
      <c r="H2866" s="33" t="str">
        <f>VLOOKUP(C2866,'[1]Fund Lookup'!B:C,2,FALSE)</f>
        <v>General Fund</v>
      </c>
      <c r="I2866" s="35" t="s">
        <v>2236</v>
      </c>
      <c r="J2866" s="33" t="str">
        <f>VLOOKUP(I2866,'[1]Table B'!A:B,2,FALSE)</f>
        <v>General</v>
      </c>
      <c r="K2866" s="9" t="str">
        <f t="shared" si="134"/>
        <v>100-General</v>
      </c>
      <c r="L2866" s="9" t="str">
        <f>IFERROR(VLOOKUP(A2866,'[1]VAC as of March 2024'!A:K,11,FALSE),"No")</f>
        <v>No</v>
      </c>
      <c r="M2866" s="9" t="s">
        <v>2237</v>
      </c>
      <c r="O2866" s="33" t="s">
        <v>2240</v>
      </c>
      <c r="P2866" s="33" t="s">
        <v>6061</v>
      </c>
      <c r="Q2866" s="2" t="str">
        <f>VLOOKUP(P2866,'[1]Table E'!A:C,3,FALSE)</f>
        <v>Unassigned</v>
      </c>
    </row>
    <row r="2867" spans="1:17" x14ac:dyDescent="0.25">
      <c r="A2867" s="33" t="str">
        <f t="shared" si="132"/>
        <v>7010002095</v>
      </c>
      <c r="B2867" s="36" t="s">
        <v>2447</v>
      </c>
      <c r="C2867" s="36" t="s">
        <v>6092</v>
      </c>
      <c r="D2867" s="9" t="str">
        <f t="shared" si="133"/>
        <v>701002095</v>
      </c>
      <c r="E2867" s="35">
        <v>70100</v>
      </c>
      <c r="F2867" s="37">
        <v>2095</v>
      </c>
      <c r="G2867" s="9" t="str">
        <f>VLOOKUP(B2867,'[1]Business Unit Lookup'!A:B,2,FALSE)</f>
        <v>Dept of Corr - Central Admin</v>
      </c>
      <c r="H2867" s="33" t="str">
        <f>VLOOKUP(C2867,'[1]Fund Lookup'!B:C,2,FALSE)</f>
        <v>Opioid Abatement Fund</v>
      </c>
      <c r="I2867" s="35" t="s">
        <v>2304</v>
      </c>
      <c r="J2867" s="33" t="str">
        <f>VLOOKUP(I2867,'[1]Table B'!A:B,2,FALSE)</f>
        <v>Special Revenue-Health and Social Servic</v>
      </c>
      <c r="K2867" s="9" t="str">
        <f t="shared" si="134"/>
        <v>115-Special Revenue-Health and Social Servic</v>
      </c>
      <c r="L2867" s="9" t="str">
        <f>IFERROR(VLOOKUP(A2867,'[1]VAC as of March 2024'!A:K,11,FALSE),"No")</f>
        <v>Yes</v>
      </c>
      <c r="M2867" s="38" t="s">
        <v>2248</v>
      </c>
      <c r="O2867" s="38" t="s">
        <v>2241</v>
      </c>
      <c r="P2867" s="38" t="s">
        <v>6067</v>
      </c>
      <c r="Q2867" s="2" t="str">
        <f>VLOOKUP(P2867,'[1]Table E'!A:C,3,FALSE)</f>
        <v>Health and Public Safety</v>
      </c>
    </row>
    <row r="2868" spans="1:17" x14ac:dyDescent="0.25">
      <c r="A2868" s="33" t="str">
        <f t="shared" si="132"/>
        <v>7010002320</v>
      </c>
      <c r="B2868" s="33" t="s">
        <v>2447</v>
      </c>
      <c r="C2868" s="33" t="s">
        <v>409</v>
      </c>
      <c r="D2868" s="9" t="str">
        <f t="shared" si="133"/>
        <v>701002320</v>
      </c>
      <c r="E2868" s="34">
        <v>70100</v>
      </c>
      <c r="F2868" s="34">
        <v>2320</v>
      </c>
      <c r="G2868" s="9" t="str">
        <f>VLOOKUP(B2868,'[1]Business Unit Lookup'!A:B,2,FALSE)</f>
        <v>Dept of Corr - Central Admin</v>
      </c>
      <c r="H2868" s="33" t="str">
        <f>VLOOKUP(C2868,'[1]Fund Lookup'!B:C,2,FALSE)</f>
        <v>Corr Construction Unit Special</v>
      </c>
      <c r="I2868" s="35" t="s">
        <v>2239</v>
      </c>
      <c r="J2868" s="33" t="str">
        <f>VLOOKUP(I2868,'[1]Table B'!A:B,2,FALSE)</f>
        <v>Special Revenue-Other</v>
      </c>
      <c r="K2868" s="9" t="str">
        <f t="shared" si="134"/>
        <v>105-Special Revenue-Other</v>
      </c>
      <c r="L2868" s="9" t="str">
        <f>IFERROR(VLOOKUP(A2868,'[1]VAC as of March 2024'!A:K,11,FALSE),"No")</f>
        <v>No</v>
      </c>
      <c r="M2868" s="9" t="s">
        <v>2240</v>
      </c>
      <c r="O2868" s="33" t="s">
        <v>2241</v>
      </c>
      <c r="P2868" s="33" t="s">
        <v>6067</v>
      </c>
      <c r="Q2868" s="2" t="str">
        <f>VLOOKUP(P2868,'[1]Table E'!A:C,3,FALSE)</f>
        <v>Health and Public Safety</v>
      </c>
    </row>
    <row r="2869" spans="1:17" x14ac:dyDescent="0.25">
      <c r="A2869" s="33" t="str">
        <f t="shared" si="132"/>
        <v>7010002550</v>
      </c>
      <c r="B2869" s="33" t="s">
        <v>2447</v>
      </c>
      <c r="C2869" s="33" t="s">
        <v>550</v>
      </c>
      <c r="D2869" s="9" t="str">
        <f t="shared" si="133"/>
        <v>701002550</v>
      </c>
      <c r="E2869" s="34">
        <v>70100</v>
      </c>
      <c r="F2869" s="34">
        <v>2550</v>
      </c>
      <c r="G2869" s="9" t="str">
        <f>VLOOKUP(B2869,'[1]Business Unit Lookup'!A:B,2,FALSE)</f>
        <v>Dept of Corr - Central Admin</v>
      </c>
      <c r="H2869" s="33" t="str">
        <f>VLOOKUP(C2869,'[1]Fund Lookup'!B:C,2,FALSE)</f>
        <v>Contract Prisoners Spec Rev Fd</v>
      </c>
      <c r="I2869" s="35" t="s">
        <v>2239</v>
      </c>
      <c r="J2869" s="33" t="str">
        <f>VLOOKUP(I2869,'[1]Table B'!A:B,2,FALSE)</f>
        <v>Special Revenue-Other</v>
      </c>
      <c r="K2869" s="9" t="str">
        <f t="shared" si="134"/>
        <v>105-Special Revenue-Other</v>
      </c>
      <c r="L2869" s="9" t="str">
        <f>IFERROR(VLOOKUP(A2869,'[1]VAC as of March 2024'!A:K,11,FALSE),"No")</f>
        <v>No</v>
      </c>
      <c r="M2869" s="9" t="s">
        <v>2240</v>
      </c>
      <c r="O2869" s="33" t="s">
        <v>2241</v>
      </c>
      <c r="P2869" s="33" t="s">
        <v>6067</v>
      </c>
      <c r="Q2869" s="2" t="str">
        <f>VLOOKUP(P2869,'[1]Table E'!A:C,3,FALSE)</f>
        <v>Health and Public Safety</v>
      </c>
    </row>
    <row r="2870" spans="1:17" x14ac:dyDescent="0.25">
      <c r="A2870" s="33" t="str">
        <f t="shared" si="132"/>
        <v>7010002570</v>
      </c>
      <c r="B2870" s="33" t="s">
        <v>2447</v>
      </c>
      <c r="C2870" s="33" t="s">
        <v>556</v>
      </c>
      <c r="D2870" s="9" t="str">
        <f t="shared" si="133"/>
        <v>701002570</v>
      </c>
      <c r="E2870" s="34">
        <v>70100</v>
      </c>
      <c r="F2870" s="34">
        <v>2570</v>
      </c>
      <c r="G2870" s="9" t="str">
        <f>VLOOKUP(B2870,'[1]Business Unit Lookup'!A:B,2,FALSE)</f>
        <v>Dept of Corr - Central Admin</v>
      </c>
      <c r="H2870" s="33" t="str">
        <f>VLOOKUP(C2870,'[1]Fund Lookup'!B:C,2,FALSE)</f>
        <v>Overhead &amp; Warranty Acct Fund</v>
      </c>
      <c r="I2870" s="35" t="s">
        <v>2236</v>
      </c>
      <c r="J2870" s="33" t="str">
        <f>VLOOKUP(I2870,'[1]Table B'!A:B,2,FALSE)</f>
        <v>General</v>
      </c>
      <c r="K2870" s="9" t="str">
        <f t="shared" si="134"/>
        <v>100-General</v>
      </c>
      <c r="L2870" s="9" t="str">
        <f>IFERROR(VLOOKUP(A2870,'[1]VAC as of March 2024'!A:K,11,FALSE),"No")</f>
        <v>No</v>
      </c>
      <c r="M2870" s="9" t="s">
        <v>2240</v>
      </c>
      <c r="O2870" s="33" t="s">
        <v>2</v>
      </c>
      <c r="P2870" s="33" t="s">
        <v>6162</v>
      </c>
      <c r="Q2870" s="2" t="str">
        <f>VLOOKUP(P2870,'[1]Table E'!A:C,3,FALSE)</f>
        <v>Capital Outlay</v>
      </c>
    </row>
    <row r="2871" spans="1:17" x14ac:dyDescent="0.25">
      <c r="A2871" s="33" t="str">
        <f t="shared" si="132"/>
        <v>7010002700</v>
      </c>
      <c r="B2871" s="33" t="s">
        <v>2447</v>
      </c>
      <c r="C2871" s="33" t="s">
        <v>619</v>
      </c>
      <c r="D2871" s="9" t="str">
        <f t="shared" si="133"/>
        <v>701002700</v>
      </c>
      <c r="E2871" s="34">
        <v>70100</v>
      </c>
      <c r="F2871" s="34">
        <v>2700</v>
      </c>
      <c r="G2871" s="9" t="str">
        <f>VLOOKUP(B2871,'[1]Business Unit Lookup'!A:B,2,FALSE)</f>
        <v>Dept of Corr - Central Admin</v>
      </c>
      <c r="H2871" s="33" t="str">
        <f>VLOOKUP(C2871,'[1]Fund Lookup'!B:C,2,FALSE)</f>
        <v>Parking</v>
      </c>
      <c r="I2871" s="35" t="s">
        <v>2239</v>
      </c>
      <c r="J2871" s="33" t="str">
        <f>VLOOKUP(I2871,'[1]Table B'!A:B,2,FALSE)</f>
        <v>Special Revenue-Other</v>
      </c>
      <c r="K2871" s="9" t="str">
        <f t="shared" si="134"/>
        <v>105-Special Revenue-Other</v>
      </c>
      <c r="L2871" s="9" t="str">
        <f>IFERROR(VLOOKUP(A2871,'[1]VAC as of March 2024'!A:K,11,FALSE),"No")</f>
        <v>No</v>
      </c>
      <c r="M2871" s="9" t="s">
        <v>2240</v>
      </c>
      <c r="O2871" s="33" t="s">
        <v>2241</v>
      </c>
      <c r="P2871" s="33" t="s">
        <v>6062</v>
      </c>
      <c r="Q2871" s="2" t="str">
        <f>VLOOKUP(P2871,'[1]Table E'!A:C,3,FALSE)</f>
        <v>Governmental Operations - Administrative Services</v>
      </c>
    </row>
    <row r="2872" spans="1:17" x14ac:dyDescent="0.25">
      <c r="A2872" s="33" t="str">
        <f t="shared" si="132"/>
        <v>7010002701</v>
      </c>
      <c r="B2872" s="33" t="s">
        <v>2447</v>
      </c>
      <c r="C2872" s="33" t="s">
        <v>622</v>
      </c>
      <c r="D2872" s="9" t="str">
        <f t="shared" si="133"/>
        <v>701002701</v>
      </c>
      <c r="E2872" s="34">
        <v>70100</v>
      </c>
      <c r="F2872" s="34">
        <v>2701</v>
      </c>
      <c r="G2872" s="9" t="str">
        <f>VLOOKUP(B2872,'[1]Business Unit Lookup'!A:B,2,FALSE)</f>
        <v>Dept of Corr - Central Admin</v>
      </c>
      <c r="H2872" s="33" t="str">
        <f>VLOOKUP(C2872,'[1]Fund Lookup'!B:C,2,FALSE)</f>
        <v>DOC-CO Special Revenue Fund</v>
      </c>
      <c r="I2872" s="35" t="s">
        <v>2236</v>
      </c>
      <c r="J2872" s="33" t="str">
        <f>VLOOKUP(I2872,'[1]Table B'!A:B,2,FALSE)</f>
        <v>General</v>
      </c>
      <c r="K2872" s="9" t="str">
        <f t="shared" si="134"/>
        <v>100-General</v>
      </c>
      <c r="L2872" s="9" t="str">
        <f>IFERROR(VLOOKUP(A2872,'[1]VAC as of March 2024'!A:K,11,FALSE),"No")</f>
        <v>Yes</v>
      </c>
      <c r="M2872" s="9" t="s">
        <v>2240</v>
      </c>
      <c r="O2872" s="33" t="s">
        <v>2</v>
      </c>
      <c r="P2872" s="33" t="s">
        <v>6068</v>
      </c>
      <c r="Q2872" s="2" t="str">
        <f>VLOOKUP(P2872,'[1]Table E'!A:C,3,FALSE)</f>
        <v>Health and Public Safety</v>
      </c>
    </row>
    <row r="2873" spans="1:17" x14ac:dyDescent="0.25">
      <c r="A2873" s="33" t="str">
        <f t="shared" si="132"/>
        <v>7010002710</v>
      </c>
      <c r="B2873" s="33" t="s">
        <v>2447</v>
      </c>
      <c r="C2873" s="33" t="s">
        <v>633</v>
      </c>
      <c r="D2873" s="9" t="str">
        <f t="shared" si="133"/>
        <v>701002710</v>
      </c>
      <c r="E2873" s="34">
        <v>70100</v>
      </c>
      <c r="F2873" s="34">
        <v>2710</v>
      </c>
      <c r="G2873" s="9" t="str">
        <f>VLOOKUP(B2873,'[1]Business Unit Lookup'!A:B,2,FALSE)</f>
        <v>Dept of Corr - Central Admin</v>
      </c>
      <c r="H2873" s="33" t="str">
        <f>VLOOKUP(C2873,'[1]Fund Lookup'!B:C,2,FALSE)</f>
        <v>Central Garage Pool Vehicles</v>
      </c>
      <c r="I2873" s="35" t="s">
        <v>2236</v>
      </c>
      <c r="J2873" s="33" t="str">
        <f>VLOOKUP(I2873,'[1]Table B'!A:B,2,FALSE)</f>
        <v>General</v>
      </c>
      <c r="K2873" s="9" t="str">
        <f t="shared" si="134"/>
        <v>100-General</v>
      </c>
      <c r="L2873" s="9" t="str">
        <f>IFERROR(VLOOKUP(A2873,'[1]VAC as of March 2024'!A:K,11,FALSE),"No")</f>
        <v>No</v>
      </c>
      <c r="M2873" s="9" t="s">
        <v>2240</v>
      </c>
      <c r="O2873" s="33" t="s">
        <v>2</v>
      </c>
      <c r="P2873" s="33" t="s">
        <v>6068</v>
      </c>
      <c r="Q2873" s="2" t="str">
        <f>VLOOKUP(P2873,'[1]Table E'!A:C,3,FALSE)</f>
        <v>Health and Public Safety</v>
      </c>
    </row>
    <row r="2874" spans="1:17" x14ac:dyDescent="0.25">
      <c r="A2874" s="33" t="str">
        <f t="shared" si="132"/>
        <v>7010002750</v>
      </c>
      <c r="B2874" s="33" t="s">
        <v>2447</v>
      </c>
      <c r="C2874" s="33" t="s">
        <v>650</v>
      </c>
      <c r="D2874" s="9" t="str">
        <f t="shared" si="133"/>
        <v>701002750</v>
      </c>
      <c r="E2874" s="34">
        <v>70100</v>
      </c>
      <c r="F2874" s="34">
        <v>2750</v>
      </c>
      <c r="G2874" s="9" t="str">
        <f>VLOOKUP(B2874,'[1]Business Unit Lookup'!A:B,2,FALSE)</f>
        <v>Dept of Corr - Central Admin</v>
      </c>
      <c r="H2874" s="33" t="str">
        <f>VLOOKUP(C2874,'[1]Fund Lookup'!B:C,2,FALSE)</f>
        <v>Public-Private Educ Act Fund</v>
      </c>
      <c r="I2874" s="35" t="s">
        <v>2239</v>
      </c>
      <c r="J2874" s="33" t="str">
        <f>VLOOKUP(I2874,'[1]Table B'!A:B,2,FALSE)</f>
        <v>Special Revenue-Other</v>
      </c>
      <c r="K2874" s="9" t="str">
        <f t="shared" si="134"/>
        <v>105-Special Revenue-Other</v>
      </c>
      <c r="L2874" s="9" t="str">
        <f>IFERROR(VLOOKUP(A2874,'[1]VAC as of March 2024'!A:K,11,FALSE),"No")</f>
        <v>No</v>
      </c>
      <c r="M2874" s="9" t="s">
        <v>2240</v>
      </c>
      <c r="O2874" s="33" t="s">
        <v>2241</v>
      </c>
      <c r="P2874" s="33" t="s">
        <v>6067</v>
      </c>
      <c r="Q2874" s="2" t="str">
        <f>VLOOKUP(P2874,'[1]Table E'!A:C,3,FALSE)</f>
        <v>Health and Public Safety</v>
      </c>
    </row>
    <row r="2875" spans="1:17" x14ac:dyDescent="0.25">
      <c r="A2875" s="33" t="str">
        <f t="shared" si="132"/>
        <v>7010002840</v>
      </c>
      <c r="B2875" s="33" t="s">
        <v>2447</v>
      </c>
      <c r="C2875" s="33" t="s">
        <v>700</v>
      </c>
      <c r="D2875" s="9" t="str">
        <f t="shared" si="133"/>
        <v>701002840</v>
      </c>
      <c r="E2875" s="34">
        <v>70100</v>
      </c>
      <c r="F2875" s="34">
        <v>2840</v>
      </c>
      <c r="G2875" s="9" t="str">
        <f>VLOOKUP(B2875,'[1]Business Unit Lookup'!A:B,2,FALSE)</f>
        <v>Dept of Corr - Central Admin</v>
      </c>
      <c r="H2875" s="33" t="str">
        <f>VLOOKUP(C2875,'[1]Fund Lookup'!B:C,2,FALSE)</f>
        <v>Recycl Mtrl Sales-Gen/NonHE</v>
      </c>
      <c r="I2875" s="35" t="s">
        <v>2236</v>
      </c>
      <c r="J2875" s="33" t="str">
        <f>VLOOKUP(I2875,'[1]Table B'!A:B,2,FALSE)</f>
        <v>General</v>
      </c>
      <c r="K2875" s="9" t="str">
        <f t="shared" si="134"/>
        <v>100-General</v>
      </c>
      <c r="L2875" s="9" t="str">
        <f>IFERROR(VLOOKUP(A2875,'[1]VAC as of March 2024'!A:K,11,FALSE),"No")</f>
        <v>No</v>
      </c>
      <c r="M2875" s="9" t="s">
        <v>2240</v>
      </c>
      <c r="O2875" s="33" t="s">
        <v>2</v>
      </c>
      <c r="P2875" s="33" t="s">
        <v>6068</v>
      </c>
      <c r="Q2875" s="2" t="str">
        <f>VLOOKUP(P2875,'[1]Table E'!A:C,3,FALSE)</f>
        <v>Health and Public Safety</v>
      </c>
    </row>
    <row r="2876" spans="1:17" x14ac:dyDescent="0.25">
      <c r="A2876" s="33" t="str">
        <f t="shared" si="132"/>
        <v>7010002860</v>
      </c>
      <c r="B2876" s="33" t="s">
        <v>2447</v>
      </c>
      <c r="C2876" s="33" t="s">
        <v>712</v>
      </c>
      <c r="D2876" s="9" t="str">
        <f t="shared" si="133"/>
        <v>701002860</v>
      </c>
      <c r="E2876" s="34">
        <v>70100</v>
      </c>
      <c r="F2876" s="34">
        <v>2860</v>
      </c>
      <c r="G2876" s="9" t="str">
        <f>VLOOKUP(B2876,'[1]Business Unit Lookup'!A:B,2,FALSE)</f>
        <v>Dept of Corr - Central Admin</v>
      </c>
      <c r="H2876" s="33" t="str">
        <f>VLOOKUP(C2876,'[1]Fund Lookup'!B:C,2,FALSE)</f>
        <v>Recycl Mtrl Sales-Nongen/NonHE</v>
      </c>
      <c r="I2876" s="35" t="s">
        <v>2236</v>
      </c>
      <c r="J2876" s="33" t="str">
        <f>VLOOKUP(I2876,'[1]Table B'!A:B,2,FALSE)</f>
        <v>General</v>
      </c>
      <c r="K2876" s="9" t="str">
        <f t="shared" si="134"/>
        <v>100-General</v>
      </c>
      <c r="L2876" s="9" t="str">
        <f>IFERROR(VLOOKUP(A2876,'[1]VAC as of March 2024'!A:K,11,FALSE),"No")</f>
        <v>No</v>
      </c>
      <c r="M2876" s="9" t="s">
        <v>2240</v>
      </c>
      <c r="O2876" s="33" t="s">
        <v>2</v>
      </c>
      <c r="P2876" s="33" t="s">
        <v>6068</v>
      </c>
      <c r="Q2876" s="2" t="str">
        <f>VLOOKUP(P2876,'[1]Table E'!A:C,3,FALSE)</f>
        <v>Health and Public Safety</v>
      </c>
    </row>
    <row r="2877" spans="1:17" x14ac:dyDescent="0.25">
      <c r="A2877" s="33" t="str">
        <f t="shared" si="132"/>
        <v>7010002870</v>
      </c>
      <c r="B2877" s="33" t="s">
        <v>2447</v>
      </c>
      <c r="C2877" s="33" t="s">
        <v>716</v>
      </c>
      <c r="D2877" s="9" t="str">
        <f t="shared" si="133"/>
        <v>701002870</v>
      </c>
      <c r="E2877" s="34">
        <v>70100</v>
      </c>
      <c r="F2877" s="34">
        <v>2870</v>
      </c>
      <c r="G2877" s="9" t="str">
        <f>VLOOKUP(B2877,'[1]Business Unit Lookup'!A:B,2,FALSE)</f>
        <v>Dept of Corr - Central Admin</v>
      </c>
      <c r="H2877" s="33" t="str">
        <f>VLOOKUP(C2877,'[1]Fund Lookup'!B:C,2,FALSE)</f>
        <v>Surp Suppy/Equip Sale-GF-NonHE</v>
      </c>
      <c r="I2877" s="35" t="s">
        <v>2236</v>
      </c>
      <c r="J2877" s="33" t="str">
        <f>VLOOKUP(I2877,'[1]Table B'!A:B,2,FALSE)</f>
        <v>General</v>
      </c>
      <c r="K2877" s="9" t="str">
        <f t="shared" si="134"/>
        <v>100-General</v>
      </c>
      <c r="L2877" s="9" t="str">
        <f>IFERROR(VLOOKUP(A2877,'[1]VAC as of March 2024'!A:K,11,FALSE),"No")</f>
        <v>No</v>
      </c>
      <c r="M2877" s="9" t="s">
        <v>2240</v>
      </c>
      <c r="O2877" s="33" t="s">
        <v>2</v>
      </c>
      <c r="P2877" s="33" t="s">
        <v>6068</v>
      </c>
      <c r="Q2877" s="2" t="str">
        <f>VLOOKUP(P2877,'[1]Table E'!A:C,3,FALSE)</f>
        <v>Health and Public Safety</v>
      </c>
    </row>
    <row r="2878" spans="1:17" x14ac:dyDescent="0.25">
      <c r="A2878" s="33" t="str">
        <f t="shared" si="132"/>
        <v>7010002880</v>
      </c>
      <c r="B2878" s="33" t="s">
        <v>2447</v>
      </c>
      <c r="C2878" s="33" t="s">
        <v>724</v>
      </c>
      <c r="D2878" s="9" t="str">
        <f t="shared" si="133"/>
        <v>701002880</v>
      </c>
      <c r="E2878" s="34">
        <v>70100</v>
      </c>
      <c r="F2878" s="34">
        <v>2880</v>
      </c>
      <c r="G2878" s="9" t="str">
        <f>VLOOKUP(B2878,'[1]Business Unit Lookup'!A:B,2,FALSE)</f>
        <v>Dept of Corr - Central Admin</v>
      </c>
      <c r="H2878" s="33" t="str">
        <f>VLOOKUP(C2878,'[1]Fund Lookup'!B:C,2,FALSE)</f>
        <v>Surp Supply/Equip-NonGF-NonHE</v>
      </c>
      <c r="I2878" s="35" t="s">
        <v>2236</v>
      </c>
      <c r="J2878" s="33" t="str">
        <f>VLOOKUP(I2878,'[1]Table B'!A:B,2,FALSE)</f>
        <v>General</v>
      </c>
      <c r="K2878" s="9" t="str">
        <f t="shared" si="134"/>
        <v>100-General</v>
      </c>
      <c r="L2878" s="9" t="str">
        <f>IFERROR(VLOOKUP(A2878,'[1]VAC as of March 2024'!A:K,11,FALSE),"No")</f>
        <v>No</v>
      </c>
      <c r="M2878" s="9" t="s">
        <v>2240</v>
      </c>
      <c r="O2878" s="33" t="s">
        <v>2</v>
      </c>
      <c r="P2878" s="33" t="s">
        <v>6068</v>
      </c>
      <c r="Q2878" s="2" t="str">
        <f>VLOOKUP(P2878,'[1]Table E'!A:C,3,FALSE)</f>
        <v>Health and Public Safety</v>
      </c>
    </row>
    <row r="2879" spans="1:17" x14ac:dyDescent="0.25">
      <c r="A2879" s="33" t="str">
        <f t="shared" si="132"/>
        <v>7010002900</v>
      </c>
      <c r="B2879" s="33" t="s">
        <v>2447</v>
      </c>
      <c r="C2879" s="33" t="s">
        <v>727</v>
      </c>
      <c r="D2879" s="9" t="str">
        <f t="shared" si="133"/>
        <v>701002900</v>
      </c>
      <c r="E2879" s="34">
        <v>70100</v>
      </c>
      <c r="F2879" s="34">
        <v>2900</v>
      </c>
      <c r="G2879" s="9" t="str">
        <f>VLOOKUP(B2879,'[1]Business Unit Lookup'!A:B,2,FALSE)</f>
        <v>Dept of Corr - Central Admin</v>
      </c>
      <c r="H2879" s="33" t="str">
        <f>VLOOKUP(C2879,'[1]Fund Lookup'!B:C,2,FALSE)</f>
        <v>Insurance Recovery</v>
      </c>
      <c r="I2879" s="35" t="s">
        <v>2239</v>
      </c>
      <c r="J2879" s="33" t="str">
        <f>VLOOKUP(I2879,'[1]Table B'!A:B,2,FALSE)</f>
        <v>Special Revenue-Other</v>
      </c>
      <c r="K2879" s="9" t="str">
        <f t="shared" si="134"/>
        <v>105-Special Revenue-Other</v>
      </c>
      <c r="L2879" s="9" t="str">
        <f>IFERROR(VLOOKUP(A2879,'[1]VAC as of March 2024'!A:K,11,FALSE),"No")</f>
        <v>No</v>
      </c>
      <c r="M2879" s="9" t="s">
        <v>2240</v>
      </c>
      <c r="O2879" s="33" t="s">
        <v>2241</v>
      </c>
      <c r="P2879" s="33" t="s">
        <v>6067</v>
      </c>
      <c r="Q2879" s="2" t="str">
        <f>VLOOKUP(P2879,'[1]Table E'!A:C,3,FALSE)</f>
        <v>Health and Public Safety</v>
      </c>
    </row>
    <row r="2880" spans="1:17" x14ac:dyDescent="0.25">
      <c r="A2880" s="33" t="str">
        <f t="shared" si="132"/>
        <v>7010009530</v>
      </c>
      <c r="B2880" s="33" t="s">
        <v>2447</v>
      </c>
      <c r="C2880" s="33" t="s">
        <v>2063</v>
      </c>
      <c r="D2880" s="9" t="str">
        <f t="shared" si="133"/>
        <v>701009530</v>
      </c>
      <c r="E2880" s="34">
        <v>70100</v>
      </c>
      <c r="F2880" s="34">
        <v>9530</v>
      </c>
      <c r="G2880" s="9" t="str">
        <f>VLOOKUP(B2880,'[1]Business Unit Lookup'!A:B,2,FALSE)</f>
        <v>Dept of Corr - Central Admin</v>
      </c>
      <c r="H2880" s="33" t="str">
        <f>VLOOKUP(C2880,'[1]Fund Lookup'!B:C,2,FALSE)</f>
        <v>Drug Offender Assess Fund</v>
      </c>
      <c r="I2880" s="35" t="s">
        <v>2239</v>
      </c>
      <c r="J2880" s="33" t="str">
        <f>VLOOKUP(I2880,'[1]Table B'!A:B,2,FALSE)</f>
        <v>Special Revenue-Other</v>
      </c>
      <c r="K2880" s="9" t="str">
        <f t="shared" si="134"/>
        <v>105-Special Revenue-Other</v>
      </c>
      <c r="L2880" s="9" t="str">
        <f>IFERROR(VLOOKUP(A2880,'[1]VAC as of March 2024'!A:K,11,FALSE),"No")</f>
        <v>No</v>
      </c>
      <c r="M2880" s="9" t="s">
        <v>2240</v>
      </c>
      <c r="O2880" s="33" t="s">
        <v>2241</v>
      </c>
      <c r="P2880" s="33" t="s">
        <v>6067</v>
      </c>
      <c r="Q2880" s="2" t="str">
        <f>VLOOKUP(P2880,'[1]Table E'!A:C,3,FALSE)</f>
        <v>Health and Public Safety</v>
      </c>
    </row>
    <row r="2881" spans="1:18" x14ac:dyDescent="0.25">
      <c r="A2881" s="33" t="str">
        <f t="shared" si="132"/>
        <v>7010010000</v>
      </c>
      <c r="B2881" s="33" t="s">
        <v>2447</v>
      </c>
      <c r="C2881" s="33" t="s">
        <v>2162</v>
      </c>
      <c r="D2881" s="9" t="str">
        <f t="shared" si="133"/>
        <v>7010010000</v>
      </c>
      <c r="E2881" s="34">
        <v>70100</v>
      </c>
      <c r="F2881" s="34">
        <v>10000</v>
      </c>
      <c r="G2881" s="9" t="str">
        <f>VLOOKUP(B2881,'[1]Business Unit Lookup'!A:B,2,FALSE)</f>
        <v>Dept of Corr - Central Admin</v>
      </c>
      <c r="H2881" s="33" t="str">
        <f>VLOOKUP(C2881,'[1]Fund Lookup'!B:C,2,FALSE)</f>
        <v>Federal Trust</v>
      </c>
      <c r="I2881" s="35" t="s">
        <v>2252</v>
      </c>
      <c r="J2881" s="33" t="str">
        <f>VLOOKUP(I2881,'[1]Table B'!A:B,2,FALSE)</f>
        <v>Special Revenue-Federal</v>
      </c>
      <c r="K2881" s="9" t="str">
        <f t="shared" si="134"/>
        <v>120-Special Revenue-Federal</v>
      </c>
      <c r="L2881" s="9" t="str">
        <f>IFERROR(VLOOKUP(A2881,'[1]VAC as of March 2024'!A:K,11,FALSE),"No")</f>
        <v>No</v>
      </c>
      <c r="M2881" s="9" t="s">
        <v>2248</v>
      </c>
      <c r="O2881" s="33" t="s">
        <v>2248</v>
      </c>
      <c r="P2881" s="33" t="s">
        <v>6070</v>
      </c>
      <c r="Q2881" s="2" t="str">
        <f>VLOOKUP(P2881,'[1]Table E'!A:C,3,FALSE)</f>
        <v>Gifts and grants</v>
      </c>
    </row>
    <row r="2882" spans="1:18" x14ac:dyDescent="0.25">
      <c r="A2882" s="33" t="str">
        <f t="shared" ref="A2882:A2945" si="135">CONCATENATE(B2882,C2882)</f>
        <v>7010012110</v>
      </c>
      <c r="B2882" s="36" t="s">
        <v>2447</v>
      </c>
      <c r="C2882" s="36" t="s">
        <v>6074</v>
      </c>
      <c r="D2882" s="9" t="str">
        <f t="shared" ref="D2882:D2945" si="136">CONCATENATE(E2882,F2882)</f>
        <v>7010012110</v>
      </c>
      <c r="E2882" s="35">
        <v>70100</v>
      </c>
      <c r="F2882" s="37">
        <v>12110</v>
      </c>
      <c r="G2882" s="9" t="str">
        <f>VLOOKUP(B2882,'[1]Business Unit Lookup'!A:B,2,FALSE)</f>
        <v>Dept of Corr - Central Admin</v>
      </c>
      <c r="H2882" s="33" t="str">
        <f>VLOOKUP(C2882,'[1]Fund Lookup'!B:C,2,FALSE)</f>
        <v>ARP-CrvStLoclFisRecFd-COVID-19</v>
      </c>
      <c r="I2882" s="35" t="s">
        <v>2252</v>
      </c>
      <c r="J2882" s="33" t="str">
        <f>VLOOKUP(I2882,'[1]Table B'!A:B,2,FALSE)</f>
        <v>Special Revenue-Federal</v>
      </c>
      <c r="K2882" s="9" t="str">
        <f t="shared" ref="K2882:K2945" si="137">CONCATENATE(I2882,"-",J2882)</f>
        <v>120-Special Revenue-Federal</v>
      </c>
      <c r="L2882" s="9" t="str">
        <f>IFERROR(VLOOKUP(A2882,'[1]VAC as of March 2024'!A:K,11,FALSE),"No")</f>
        <v>No</v>
      </c>
      <c r="M2882" s="38" t="s">
        <v>5493</v>
      </c>
      <c r="O2882" s="36" t="s">
        <v>2248</v>
      </c>
      <c r="P2882" s="36" t="s">
        <v>6063</v>
      </c>
      <c r="Q2882" s="2" t="str">
        <f>VLOOKUP(P2882,'[1]Table E'!A:C,3,FALSE)</f>
        <v>COVID-19</v>
      </c>
    </row>
    <row r="2883" spans="1:18" x14ac:dyDescent="0.25">
      <c r="A2883" s="33" t="str">
        <f t="shared" si="135"/>
        <v>7010015000</v>
      </c>
      <c r="B2883" s="33" t="s">
        <v>2447</v>
      </c>
      <c r="C2883" s="33" t="s">
        <v>2222</v>
      </c>
      <c r="D2883" s="9" t="str">
        <f t="shared" si="136"/>
        <v>7010015000</v>
      </c>
      <c r="E2883" s="34">
        <v>70100</v>
      </c>
      <c r="F2883" s="34">
        <v>15000</v>
      </c>
      <c r="G2883" s="9" t="str">
        <f>VLOOKUP(B2883,'[1]Business Unit Lookup'!A:B,2,FALSE)</f>
        <v>Dept of Corr - Central Admin</v>
      </c>
      <c r="H2883" s="33" t="str">
        <f>VLOOKUP(C2883,'[1]Fund Lookup'!B:C,2,FALSE)</f>
        <v>General Fixed Asset Acct Group</v>
      </c>
      <c r="I2883" s="35" t="s">
        <v>2242</v>
      </c>
      <c r="J2883" s="33" t="str">
        <f>VLOOKUP(I2883,'[1]Table B'!A:B,2,FALSE)</f>
        <v>Fixed Assets, Fund 1500</v>
      </c>
      <c r="K2883" s="9" t="str">
        <f t="shared" si="137"/>
        <v>610-Fixed Assets, Fund 1500</v>
      </c>
      <c r="L2883" s="9" t="str">
        <f>IFERROR(VLOOKUP(A2883,'[1]VAC as of March 2024'!A:K,11,FALSE),"No")</f>
        <v>No</v>
      </c>
      <c r="M2883" s="9" t="s">
        <v>4</v>
      </c>
      <c r="Q2883" s="2"/>
    </row>
    <row r="2884" spans="1:18" x14ac:dyDescent="0.25">
      <c r="A2884" s="33" t="str">
        <f t="shared" si="135"/>
        <v>7020001000</v>
      </c>
      <c r="B2884" s="33" t="s">
        <v>2448</v>
      </c>
      <c r="C2884" s="33" t="s">
        <v>1</v>
      </c>
      <c r="D2884" s="9" t="str">
        <f t="shared" si="136"/>
        <v>702001000</v>
      </c>
      <c r="E2884" s="34">
        <v>70200</v>
      </c>
      <c r="F2884" s="34">
        <v>1000</v>
      </c>
      <c r="G2884" s="9" t="str">
        <f>VLOOKUP(B2884,'[1]Business Unit Lookup'!A:B,2,FALSE)</f>
        <v>Dept for Blind/Vision Impaired</v>
      </c>
      <c r="H2884" s="33" t="str">
        <f>VLOOKUP(C2884,'[1]Fund Lookup'!B:C,2,FALSE)</f>
        <v>General Fund</v>
      </c>
      <c r="I2884" s="35" t="s">
        <v>2236</v>
      </c>
      <c r="J2884" s="33" t="str">
        <f>VLOOKUP(I2884,'[1]Table B'!A:B,2,FALSE)</f>
        <v>General</v>
      </c>
      <c r="K2884" s="9" t="str">
        <f t="shared" si="137"/>
        <v>100-General</v>
      </c>
      <c r="L2884" s="9" t="str">
        <f>IFERROR(VLOOKUP(A2884,'[1]VAC as of March 2024'!A:K,11,FALSE),"No")</f>
        <v>No</v>
      </c>
      <c r="M2884" s="9" t="s">
        <v>2237</v>
      </c>
      <c r="O2884" s="33" t="s">
        <v>2240</v>
      </c>
      <c r="P2884" s="33" t="s">
        <v>6061</v>
      </c>
      <c r="Q2884" s="2" t="str">
        <f>VLOOKUP(P2884,'[1]Table E'!A:C,3,FALSE)</f>
        <v>Unassigned</v>
      </c>
    </row>
    <row r="2885" spans="1:18" x14ac:dyDescent="0.25">
      <c r="A2885" s="33" t="str">
        <f t="shared" si="135"/>
        <v>7020002702</v>
      </c>
      <c r="B2885" s="33" t="s">
        <v>2448</v>
      </c>
      <c r="C2885" s="33" t="s">
        <v>625</v>
      </c>
      <c r="D2885" s="9" t="str">
        <f t="shared" si="136"/>
        <v>702002702</v>
      </c>
      <c r="E2885" s="34">
        <v>70200</v>
      </c>
      <c r="F2885" s="34">
        <v>2702</v>
      </c>
      <c r="G2885" s="9" t="str">
        <f>VLOOKUP(B2885,'[1]Business Unit Lookup'!A:B,2,FALSE)</f>
        <v>Dept for Blind/Vision Impaired</v>
      </c>
      <c r="H2885" s="33" t="str">
        <f>VLOOKUP(C2885,'[1]Fund Lookup'!B:C,2,FALSE)</f>
        <v>DBVI Special Revenue Fund</v>
      </c>
      <c r="I2885" s="35" t="s">
        <v>2236</v>
      </c>
      <c r="J2885" s="33" t="str">
        <f>VLOOKUP(I2885,'[1]Table B'!A:B,2,FALSE)</f>
        <v>General</v>
      </c>
      <c r="K2885" s="9" t="str">
        <f t="shared" si="137"/>
        <v>100-General</v>
      </c>
      <c r="L2885" s="9" t="str">
        <f>IFERROR(VLOOKUP(A2885,'[1]VAC as of March 2024'!A:K,11,FALSE),"No")</f>
        <v>No</v>
      </c>
      <c r="M2885" s="9" t="s">
        <v>2240</v>
      </c>
      <c r="O2885" s="33" t="s">
        <v>2</v>
      </c>
      <c r="P2885" s="33" t="s">
        <v>6068</v>
      </c>
      <c r="Q2885" s="2" t="str">
        <f>VLOOKUP(P2885,'[1]Table E'!A:C,3,FALSE)</f>
        <v>Health and Public Safety</v>
      </c>
    </row>
    <row r="2886" spans="1:18" x14ac:dyDescent="0.25">
      <c r="A2886" s="33" t="str">
        <f t="shared" si="135"/>
        <v>7020002710</v>
      </c>
      <c r="B2886" s="33" t="s">
        <v>2448</v>
      </c>
      <c r="C2886" s="33" t="s">
        <v>633</v>
      </c>
      <c r="D2886" s="9" t="str">
        <f t="shared" si="136"/>
        <v>702002710</v>
      </c>
      <c r="E2886" s="34">
        <v>70200</v>
      </c>
      <c r="F2886" s="34">
        <v>2710</v>
      </c>
      <c r="G2886" s="9" t="str">
        <f>VLOOKUP(B2886,'[1]Business Unit Lookup'!A:B,2,FALSE)</f>
        <v>Dept for Blind/Vision Impaired</v>
      </c>
      <c r="H2886" s="33" t="str">
        <f>VLOOKUP(C2886,'[1]Fund Lookup'!B:C,2,FALSE)</f>
        <v>Central Garage Pool Vehicles</v>
      </c>
      <c r="I2886" s="35" t="s">
        <v>2236</v>
      </c>
      <c r="J2886" s="33" t="str">
        <f>VLOOKUP(I2886,'[1]Table B'!A:B,2,FALSE)</f>
        <v>General</v>
      </c>
      <c r="K2886" s="9" t="str">
        <f t="shared" si="137"/>
        <v>100-General</v>
      </c>
      <c r="L2886" s="9" t="str">
        <f>IFERROR(VLOOKUP(A2886,'[1]VAC as of March 2024'!A:K,11,FALSE),"No")</f>
        <v>No</v>
      </c>
      <c r="M2886" s="9" t="s">
        <v>2240</v>
      </c>
      <c r="O2886" s="33" t="s">
        <v>2</v>
      </c>
      <c r="P2886" s="33" t="s">
        <v>6068</v>
      </c>
      <c r="Q2886" s="2" t="str">
        <f>VLOOKUP(P2886,'[1]Table E'!A:C,3,FALSE)</f>
        <v>Health and Public Safety</v>
      </c>
    </row>
    <row r="2887" spans="1:18" x14ac:dyDescent="0.25">
      <c r="A2887" s="33" t="str">
        <f t="shared" si="135"/>
        <v>7020002800</v>
      </c>
      <c r="B2887" s="33" t="s">
        <v>2448</v>
      </c>
      <c r="C2887" s="33" t="s">
        <v>683</v>
      </c>
      <c r="D2887" s="9" t="str">
        <f t="shared" si="136"/>
        <v>702002800</v>
      </c>
      <c r="E2887" s="34">
        <v>70200</v>
      </c>
      <c r="F2887" s="34">
        <v>2800</v>
      </c>
      <c r="G2887" s="9" t="str">
        <f>VLOOKUP(B2887,'[1]Business Unit Lookup'!A:B,2,FALSE)</f>
        <v>Dept for Blind/Vision Impaired</v>
      </c>
      <c r="H2887" s="33" t="str">
        <f>VLOOKUP(C2887,'[1]Fund Lookup'!B:C,2,FALSE)</f>
        <v>Appropriated IDC Recoveries</v>
      </c>
      <c r="I2887" s="35" t="s">
        <v>2239</v>
      </c>
      <c r="J2887" s="33" t="str">
        <f>VLOOKUP(I2887,'[1]Table B'!A:B,2,FALSE)</f>
        <v>Special Revenue-Other</v>
      </c>
      <c r="K2887" s="9" t="str">
        <f t="shared" si="137"/>
        <v>105-Special Revenue-Other</v>
      </c>
      <c r="L2887" s="9" t="str">
        <f>IFERROR(VLOOKUP(A2887,'[1]VAC as of March 2024'!A:K,11,FALSE),"No")</f>
        <v>No</v>
      </c>
      <c r="M2887" s="9" t="s">
        <v>2240</v>
      </c>
      <c r="O2887" s="33" t="s">
        <v>2</v>
      </c>
      <c r="P2887" s="33" t="s">
        <v>6068</v>
      </c>
      <c r="Q2887" s="2" t="str">
        <f>VLOOKUP(P2887,'[1]Table E'!A:C,3,FALSE)</f>
        <v>Health and Public Safety</v>
      </c>
    </row>
    <row r="2888" spans="1:18" x14ac:dyDescent="0.25">
      <c r="A2888" s="33" t="str">
        <f t="shared" si="135"/>
        <v>7020002870</v>
      </c>
      <c r="B2888" s="33" t="s">
        <v>2448</v>
      </c>
      <c r="C2888" s="33" t="s">
        <v>716</v>
      </c>
      <c r="D2888" s="9" t="str">
        <f t="shared" si="136"/>
        <v>702002870</v>
      </c>
      <c r="E2888" s="34">
        <v>70200</v>
      </c>
      <c r="F2888" s="34">
        <v>2870</v>
      </c>
      <c r="G2888" s="9" t="str">
        <f>VLOOKUP(B2888,'[1]Business Unit Lookup'!A:B,2,FALSE)</f>
        <v>Dept for Blind/Vision Impaired</v>
      </c>
      <c r="H2888" s="33" t="str">
        <f>VLOOKUP(C2888,'[1]Fund Lookup'!B:C,2,FALSE)</f>
        <v>Surp Suppy/Equip Sale-GF-NonHE</v>
      </c>
      <c r="I2888" s="35" t="s">
        <v>2236</v>
      </c>
      <c r="J2888" s="33" t="str">
        <f>VLOOKUP(I2888,'[1]Table B'!A:B,2,FALSE)</f>
        <v>General</v>
      </c>
      <c r="K2888" s="9" t="str">
        <f t="shared" si="137"/>
        <v>100-General</v>
      </c>
      <c r="L2888" s="9" t="str">
        <f>IFERROR(VLOOKUP(A2888,'[1]VAC as of March 2024'!A:K,11,FALSE),"No")</f>
        <v>No</v>
      </c>
      <c r="M2888" s="9" t="s">
        <v>2240</v>
      </c>
      <c r="O2888" s="33" t="s">
        <v>2</v>
      </c>
      <c r="P2888" s="33" t="s">
        <v>6068</v>
      </c>
      <c r="Q2888" s="2" t="str">
        <f>VLOOKUP(P2888,'[1]Table E'!A:C,3,FALSE)</f>
        <v>Health and Public Safety</v>
      </c>
    </row>
    <row r="2889" spans="1:18" x14ac:dyDescent="0.25">
      <c r="A2889" s="33" t="str">
        <f t="shared" si="135"/>
        <v>7020002900</v>
      </c>
      <c r="B2889" s="33" t="s">
        <v>2448</v>
      </c>
      <c r="C2889" s="33" t="s">
        <v>727</v>
      </c>
      <c r="D2889" s="9" t="str">
        <f t="shared" si="136"/>
        <v>702002900</v>
      </c>
      <c r="E2889" s="34">
        <v>70200</v>
      </c>
      <c r="F2889" s="34">
        <v>2900</v>
      </c>
      <c r="G2889" s="9" t="str">
        <f>VLOOKUP(B2889,'[1]Business Unit Lookup'!A:B,2,FALSE)</f>
        <v>Dept for Blind/Vision Impaired</v>
      </c>
      <c r="H2889" s="33" t="str">
        <f>VLOOKUP(C2889,'[1]Fund Lookup'!B:C,2,FALSE)</f>
        <v>Insurance Recovery</v>
      </c>
      <c r="I2889" s="35" t="s">
        <v>2239</v>
      </c>
      <c r="J2889" s="33" t="str">
        <f>VLOOKUP(I2889,'[1]Table B'!A:B,2,FALSE)</f>
        <v>Special Revenue-Other</v>
      </c>
      <c r="K2889" s="9" t="str">
        <f t="shared" si="137"/>
        <v>105-Special Revenue-Other</v>
      </c>
      <c r="L2889" s="9" t="str">
        <f>IFERROR(VLOOKUP(A2889,'[1]VAC as of March 2024'!A:K,11,FALSE),"No")</f>
        <v>No</v>
      </c>
      <c r="M2889" s="9" t="s">
        <v>2240</v>
      </c>
      <c r="O2889" s="33" t="s">
        <v>2241</v>
      </c>
      <c r="P2889" s="33" t="s">
        <v>6067</v>
      </c>
      <c r="Q2889" s="2" t="str">
        <f>VLOOKUP(P2889,'[1]Table E'!A:C,3,FALSE)</f>
        <v>Health and Public Safety</v>
      </c>
    </row>
    <row r="2890" spans="1:18" x14ac:dyDescent="0.25">
      <c r="A2890" s="33" t="str">
        <f t="shared" si="135"/>
        <v>7020005910</v>
      </c>
      <c r="B2890" s="33" t="s">
        <v>2448</v>
      </c>
      <c r="C2890" s="33" t="s">
        <v>1075</v>
      </c>
      <c r="D2890" s="9" t="str">
        <f t="shared" si="136"/>
        <v>702005910</v>
      </c>
      <c r="E2890" s="34">
        <v>70200</v>
      </c>
      <c r="F2890" s="34">
        <v>5910</v>
      </c>
      <c r="G2890" s="9" t="str">
        <f>VLOOKUP(B2890,'[1]Business Unit Lookup'!A:B,2,FALSE)</f>
        <v>Dept for Blind/Vision Impaired</v>
      </c>
      <c r="H2890" s="33" t="str">
        <f>VLOOKUP(C2890,'[1]Fund Lookup'!B:C,2,FALSE)</f>
        <v>Manufacture Products</v>
      </c>
      <c r="I2890" s="35" t="s">
        <v>2387</v>
      </c>
      <c r="J2890" s="33" t="str">
        <f>VLOOKUP(I2890,'[1]Table B'!A:B,2,FALSE)</f>
        <v>Enterprise-VA Industries for the Blind</v>
      </c>
      <c r="K2890" s="9" t="str">
        <f t="shared" si="137"/>
        <v>306-Enterprise-VA Industries for the Blind</v>
      </c>
      <c r="L2890" s="9" t="str">
        <f>IFERROR(VLOOKUP(A2890,'[1]VAC as of March 2024'!A:K,11,FALSE),"No")</f>
        <v>No</v>
      </c>
      <c r="M2890" s="9" t="s">
        <v>2240</v>
      </c>
      <c r="Q2890" s="2"/>
    </row>
    <row r="2891" spans="1:18" x14ac:dyDescent="0.25">
      <c r="A2891" s="33" t="str">
        <f t="shared" si="135"/>
        <v>7020007151</v>
      </c>
      <c r="B2891" s="33" t="s">
        <v>2448</v>
      </c>
      <c r="C2891" s="33" t="s">
        <v>1236</v>
      </c>
      <c r="D2891" s="9" t="str">
        <f t="shared" si="136"/>
        <v>702007151</v>
      </c>
      <c r="E2891" s="34">
        <v>70200</v>
      </c>
      <c r="F2891" s="34">
        <v>7151</v>
      </c>
      <c r="G2891" s="9" t="str">
        <f>VLOOKUP(B2891,'[1]Business Unit Lookup'!A:B,2,FALSE)</f>
        <v>Dept for Blind/Vision Impaired</v>
      </c>
      <c r="H2891" s="33" t="str">
        <f>VLOOKUP(C2891,'[1]Fund Lookup'!B:C,2,FALSE)</f>
        <v>Visually Hndicappd Endwmnt</v>
      </c>
      <c r="I2891" s="35" t="s">
        <v>2388</v>
      </c>
      <c r="J2891" s="33" t="str">
        <f>VLOOKUP(I2891,'[1]Table B'!A:B,2,FALSE)</f>
        <v>Special Revenue - H &amp; SS - Budgetary</v>
      </c>
      <c r="K2891" s="9" t="str">
        <f t="shared" si="137"/>
        <v>130-Special Revenue - H &amp; SS - Budgetary</v>
      </c>
      <c r="L2891" s="9" t="str">
        <f>IFERROR(VLOOKUP(A2891,'[1]VAC as of March 2024'!A:K,11,FALSE),"No")</f>
        <v>No</v>
      </c>
      <c r="M2891" s="9" t="s">
        <v>2240</v>
      </c>
      <c r="O2891" s="9" t="s">
        <v>2287</v>
      </c>
      <c r="P2891" s="33" t="s">
        <v>2287</v>
      </c>
      <c r="Q2891" s="2"/>
      <c r="R2891" s="9" t="s">
        <v>8375</v>
      </c>
    </row>
    <row r="2892" spans="1:18" x14ac:dyDescent="0.25">
      <c r="A2892" s="33" t="str">
        <f t="shared" si="135"/>
        <v>7020008200</v>
      </c>
      <c r="B2892" s="33" t="s">
        <v>2448</v>
      </c>
      <c r="C2892" s="33" t="s">
        <v>1628</v>
      </c>
      <c r="D2892" s="9" t="str">
        <f t="shared" si="136"/>
        <v>702008200</v>
      </c>
      <c r="E2892" s="34">
        <v>70200</v>
      </c>
      <c r="F2892" s="34">
        <v>8200</v>
      </c>
      <c r="G2892" s="9" t="str">
        <f>VLOOKUP(B2892,'[1]Business Unit Lookup'!A:B,2,FALSE)</f>
        <v>Dept for Blind/Vision Impaired</v>
      </c>
      <c r="H2892" s="33" t="str">
        <f>VLOOKUP(C2892,'[1]Fund Lookup'!B:C,2,FALSE)</f>
        <v>VPBA Projects</v>
      </c>
      <c r="I2892" s="35" t="s">
        <v>2265</v>
      </c>
      <c r="J2892" s="33" t="str">
        <f>VLOOKUP(I2892,'[1]Table B'!A:B,2,FALSE)</f>
        <v>Capital Projects, F/S Exclusions</v>
      </c>
      <c r="K2892" s="9" t="str">
        <f t="shared" si="137"/>
        <v>156-Capital Projects, F/S Exclusions</v>
      </c>
      <c r="L2892" s="9" t="str">
        <f>IFERROR(VLOOKUP(A2892,'[1]VAC as of March 2024'!A:K,11,FALSE),"No")</f>
        <v>No</v>
      </c>
      <c r="M2892" s="9" t="s">
        <v>2248</v>
      </c>
      <c r="O2892" s="33" t="s">
        <v>2248</v>
      </c>
      <c r="P2892" s="33" t="s">
        <v>6078</v>
      </c>
      <c r="Q2892" s="2" t="str">
        <f>VLOOKUP(P2892,'[1]Table E'!A:C,3,FALSE)</f>
        <v>Capital Projects</v>
      </c>
    </row>
    <row r="2893" spans="1:18" x14ac:dyDescent="0.25">
      <c r="A2893" s="33" t="str">
        <f t="shared" si="135"/>
        <v>7020009650</v>
      </c>
      <c r="B2893" s="33" t="s">
        <v>2448</v>
      </c>
      <c r="C2893" s="33" t="s">
        <v>2089</v>
      </c>
      <c r="D2893" s="9" t="str">
        <f t="shared" si="136"/>
        <v>702009650</v>
      </c>
      <c r="E2893" s="34">
        <v>70200</v>
      </c>
      <c r="F2893" s="34">
        <v>9650</v>
      </c>
      <c r="G2893" s="9" t="str">
        <f>VLOOKUP(B2893,'[1]Business Unit Lookup'!A:B,2,FALSE)</f>
        <v>Dept for Blind/Vision Impaired</v>
      </c>
      <c r="H2893" s="33" t="str">
        <f>VLOOKUP(C2893,'[1]Fund Lookup'!B:C,2,FALSE)</f>
        <v>Central Capital Planning Fund</v>
      </c>
      <c r="I2893" s="35" t="s">
        <v>2236</v>
      </c>
      <c r="J2893" s="33" t="str">
        <f>VLOOKUP(I2893,'[1]Table B'!A:B,2,FALSE)</f>
        <v>General</v>
      </c>
      <c r="K2893" s="9" t="str">
        <f t="shared" si="137"/>
        <v>100-General</v>
      </c>
      <c r="L2893" s="9" t="str">
        <f>IFERROR(VLOOKUP(A2893,'[1]VAC as of March 2024'!A:K,11,FALSE),"No")</f>
        <v>No</v>
      </c>
      <c r="M2893" s="9" t="s">
        <v>2240</v>
      </c>
      <c r="O2893" s="33" t="s">
        <v>2241</v>
      </c>
      <c r="P2893" s="33" t="s">
        <v>6079</v>
      </c>
      <c r="Q2893" s="2" t="str">
        <f>VLOOKUP(P2893,'[1]Table E'!A:C,3,FALSE)</f>
        <v>Central Capital Planning</v>
      </c>
    </row>
    <row r="2894" spans="1:18" x14ac:dyDescent="0.25">
      <c r="A2894" s="33" t="str">
        <f t="shared" si="135"/>
        <v>7020010000</v>
      </c>
      <c r="B2894" s="33" t="s">
        <v>2448</v>
      </c>
      <c r="C2894" s="33" t="s">
        <v>2162</v>
      </c>
      <c r="D2894" s="9" t="str">
        <f t="shared" si="136"/>
        <v>7020010000</v>
      </c>
      <c r="E2894" s="34">
        <v>70200</v>
      </c>
      <c r="F2894" s="34">
        <v>10000</v>
      </c>
      <c r="G2894" s="9" t="str">
        <f>VLOOKUP(B2894,'[1]Business Unit Lookup'!A:B,2,FALSE)</f>
        <v>Dept for Blind/Vision Impaired</v>
      </c>
      <c r="H2894" s="33" t="str">
        <f>VLOOKUP(C2894,'[1]Fund Lookup'!B:C,2,FALSE)</f>
        <v>Federal Trust</v>
      </c>
      <c r="I2894" s="35" t="s">
        <v>2252</v>
      </c>
      <c r="J2894" s="33" t="str">
        <f>VLOOKUP(I2894,'[1]Table B'!A:B,2,FALSE)</f>
        <v>Special Revenue-Federal</v>
      </c>
      <c r="K2894" s="9" t="str">
        <f t="shared" si="137"/>
        <v>120-Special Revenue-Federal</v>
      </c>
      <c r="L2894" s="9" t="str">
        <f>IFERROR(VLOOKUP(A2894,'[1]VAC as of March 2024'!A:K,11,FALSE),"No")</f>
        <v>No</v>
      </c>
      <c r="M2894" s="9" t="s">
        <v>2248</v>
      </c>
      <c r="O2894" s="33" t="s">
        <v>2248</v>
      </c>
      <c r="P2894" s="33" t="s">
        <v>6070</v>
      </c>
      <c r="Q2894" s="2" t="str">
        <f>VLOOKUP(P2894,'[1]Table E'!A:C,3,FALSE)</f>
        <v>Gifts and grants</v>
      </c>
    </row>
    <row r="2895" spans="1:18" x14ac:dyDescent="0.25">
      <c r="A2895" s="33" t="str">
        <f t="shared" si="135"/>
        <v>7020010110</v>
      </c>
      <c r="B2895" s="33" t="s">
        <v>2448</v>
      </c>
      <c r="C2895" s="33" t="s">
        <v>5444</v>
      </c>
      <c r="D2895" s="9" t="str">
        <f t="shared" si="136"/>
        <v>7020010110</v>
      </c>
      <c r="E2895" s="34">
        <v>70200</v>
      </c>
      <c r="F2895" s="34">
        <v>10110</v>
      </c>
      <c r="G2895" s="9" t="str">
        <f>VLOOKUP(B2895,'[1]Business Unit Lookup'!A:B,2,FALSE)</f>
        <v>Dept for Blind/Vision Impaired</v>
      </c>
      <c r="H2895" s="33" t="str">
        <f>VLOOKUP(C2895,'[1]Fund Lookup'!B:C,2,FALSE)</f>
        <v>CARESActRlfFd–General-COVID-19</v>
      </c>
      <c r="I2895" s="35" t="s">
        <v>2252</v>
      </c>
      <c r="J2895" s="33" t="str">
        <f>VLOOKUP(I2895,'[1]Table B'!A:B,2,FALSE)</f>
        <v>Special Revenue-Federal</v>
      </c>
      <c r="K2895" s="9" t="str">
        <f t="shared" si="137"/>
        <v>120-Special Revenue-Federal</v>
      </c>
      <c r="L2895" s="9" t="str">
        <f>IFERROR(VLOOKUP(A2895,'[1]VAC as of March 2024'!A:K,11,FALSE),"No")</f>
        <v>No</v>
      </c>
      <c r="M2895" s="9" t="s">
        <v>5493</v>
      </c>
      <c r="O2895" s="33" t="s">
        <v>2248</v>
      </c>
      <c r="P2895" s="33" t="s">
        <v>6063</v>
      </c>
      <c r="Q2895" s="2" t="str">
        <f>VLOOKUP(P2895,'[1]Table E'!A:C,3,FALSE)</f>
        <v>COVID-19</v>
      </c>
    </row>
    <row r="2896" spans="1:18" x14ac:dyDescent="0.25">
      <c r="A2896" s="33" t="str">
        <f t="shared" si="135"/>
        <v>7020010710</v>
      </c>
      <c r="B2896" s="36" t="s">
        <v>2448</v>
      </c>
      <c r="C2896" s="36" t="s">
        <v>6080</v>
      </c>
      <c r="D2896" s="9" t="str">
        <f t="shared" si="136"/>
        <v>7020010710</v>
      </c>
      <c r="E2896" s="35">
        <v>70200</v>
      </c>
      <c r="F2896" s="37">
        <v>10710</v>
      </c>
      <c r="G2896" s="9" t="str">
        <f>VLOOKUP(B2896,'[1]Business Unit Lookup'!A:B,2,FALSE)</f>
        <v>Dept for Blind/Vision Impaired</v>
      </c>
      <c r="H2896" s="33" t="str">
        <f>VLOOKUP(C2896,'[1]Fund Lookup'!B:C,2,FALSE)</f>
        <v>FEMA - State Agy - COVID-19</v>
      </c>
      <c r="I2896" s="35" t="s">
        <v>2252</v>
      </c>
      <c r="J2896" s="33" t="str">
        <f>VLOOKUP(I2896,'[1]Table B'!A:B,2,FALSE)</f>
        <v>Special Revenue-Federal</v>
      </c>
      <c r="K2896" s="9" t="str">
        <f t="shared" si="137"/>
        <v>120-Special Revenue-Federal</v>
      </c>
      <c r="L2896" s="9" t="str">
        <f>IFERROR(VLOOKUP(A2896,'[1]VAC as of March 2024'!A:K,11,FALSE),"No")</f>
        <v>No</v>
      </c>
      <c r="M2896" s="38" t="s">
        <v>5493</v>
      </c>
      <c r="O2896" s="36" t="s">
        <v>2248</v>
      </c>
      <c r="P2896" s="36" t="s">
        <v>6063</v>
      </c>
      <c r="Q2896" s="2" t="str">
        <f>VLOOKUP(P2896,'[1]Table E'!A:C,3,FALSE)</f>
        <v>COVID-19</v>
      </c>
    </row>
    <row r="2897" spans="1:17" x14ac:dyDescent="0.25">
      <c r="A2897" s="33" t="str">
        <f t="shared" si="135"/>
        <v>7020012110</v>
      </c>
      <c r="B2897" s="40" t="s">
        <v>2448</v>
      </c>
      <c r="C2897" s="36" t="s">
        <v>6074</v>
      </c>
      <c r="D2897" s="9" t="str">
        <f t="shared" si="136"/>
        <v>7020012110</v>
      </c>
      <c r="E2897" s="41">
        <v>70200</v>
      </c>
      <c r="F2897" s="37">
        <v>12110</v>
      </c>
      <c r="G2897" s="9" t="str">
        <f>VLOOKUP(B2897,'[1]Business Unit Lookup'!A:B,2,FALSE)</f>
        <v>Dept for Blind/Vision Impaired</v>
      </c>
      <c r="H2897" s="33" t="str">
        <f>VLOOKUP(C2897,'[1]Fund Lookup'!B:C,2,FALSE)</f>
        <v>ARP-CrvStLoclFisRecFd-COVID-19</v>
      </c>
      <c r="I2897" s="35" t="s">
        <v>2252</v>
      </c>
      <c r="J2897" s="33" t="str">
        <f>VLOOKUP(I2897,'[1]Table B'!A:B,2,FALSE)</f>
        <v>Special Revenue-Federal</v>
      </c>
      <c r="K2897" s="9" t="str">
        <f t="shared" si="137"/>
        <v>120-Special Revenue-Federal</v>
      </c>
      <c r="L2897" s="9" t="str">
        <f>IFERROR(VLOOKUP(A2897,'[1]VAC as of March 2024'!A:K,11,FALSE),"No")</f>
        <v>No</v>
      </c>
      <c r="M2897" s="38" t="s">
        <v>5493</v>
      </c>
      <c r="O2897" s="36" t="s">
        <v>2248</v>
      </c>
      <c r="P2897" s="36" t="s">
        <v>6063</v>
      </c>
      <c r="Q2897" s="2" t="str">
        <f>VLOOKUP(P2897,'[1]Table E'!A:C,3,FALSE)</f>
        <v>COVID-19</v>
      </c>
    </row>
    <row r="2898" spans="1:17" x14ac:dyDescent="0.25">
      <c r="A2898" s="33" t="str">
        <f t="shared" si="135"/>
        <v>7020012210</v>
      </c>
      <c r="B2898" s="40" t="s">
        <v>2448</v>
      </c>
      <c r="C2898" s="36" t="s">
        <v>6163</v>
      </c>
      <c r="D2898" s="9" t="str">
        <f t="shared" si="136"/>
        <v>7020012210</v>
      </c>
      <c r="E2898" s="41">
        <v>70200</v>
      </c>
      <c r="F2898" s="37">
        <v>12210</v>
      </c>
      <c r="G2898" s="9" t="str">
        <f>VLOOKUP(B2898,'[1]Business Unit Lookup'!A:B,2,FALSE)</f>
        <v>Dept for Blind/Vision Impaired</v>
      </c>
      <c r="H2898" s="33" t="str">
        <f>VLOOKUP(C2898,'[1]Fund Lookup'!B:C,2,FALSE)</f>
        <v>Randolph Sheppard-Rlf-COVID-19</v>
      </c>
      <c r="I2898" s="35" t="s">
        <v>2252</v>
      </c>
      <c r="J2898" s="33" t="str">
        <f>VLOOKUP(I2898,'[1]Table B'!A:B,2,FALSE)</f>
        <v>Special Revenue-Federal</v>
      </c>
      <c r="K2898" s="9" t="str">
        <f t="shared" si="137"/>
        <v>120-Special Revenue-Federal</v>
      </c>
      <c r="L2898" s="9" t="str">
        <f>IFERROR(VLOOKUP(A2898,'[1]VAC as of March 2024'!A:K,11,FALSE),"No")</f>
        <v>No</v>
      </c>
      <c r="M2898" s="38" t="s">
        <v>5493</v>
      </c>
      <c r="O2898" s="36" t="s">
        <v>2248</v>
      </c>
      <c r="P2898" s="36" t="s">
        <v>6063</v>
      </c>
      <c r="Q2898" s="2" t="str">
        <f>VLOOKUP(P2898,'[1]Table E'!A:C,3,FALSE)</f>
        <v>COVID-19</v>
      </c>
    </row>
    <row r="2899" spans="1:17" x14ac:dyDescent="0.25">
      <c r="A2899" s="33" t="str">
        <f t="shared" si="135"/>
        <v>7020015000</v>
      </c>
      <c r="B2899" s="33" t="s">
        <v>2448</v>
      </c>
      <c r="C2899" s="33" t="s">
        <v>2222</v>
      </c>
      <c r="D2899" s="9" t="str">
        <f t="shared" si="136"/>
        <v>7020015000</v>
      </c>
      <c r="E2899" s="34">
        <v>70200</v>
      </c>
      <c r="F2899" s="34">
        <v>15000</v>
      </c>
      <c r="G2899" s="9" t="str">
        <f>VLOOKUP(B2899,'[1]Business Unit Lookup'!A:B,2,FALSE)</f>
        <v>Dept for Blind/Vision Impaired</v>
      </c>
      <c r="H2899" s="33" t="str">
        <f>VLOOKUP(C2899,'[1]Fund Lookup'!B:C,2,FALSE)</f>
        <v>General Fixed Asset Acct Group</v>
      </c>
      <c r="I2899" s="35" t="s">
        <v>2242</v>
      </c>
      <c r="J2899" s="33" t="str">
        <f>VLOOKUP(I2899,'[1]Table B'!A:B,2,FALSE)</f>
        <v>Fixed Assets, Fund 1500</v>
      </c>
      <c r="K2899" s="9" t="str">
        <f t="shared" si="137"/>
        <v>610-Fixed Assets, Fund 1500</v>
      </c>
      <c r="L2899" s="9" t="str">
        <f>IFERROR(VLOOKUP(A2899,'[1]VAC as of March 2024'!A:K,11,FALSE),"No")</f>
        <v>No</v>
      </c>
      <c r="M2899" s="9" t="s">
        <v>4</v>
      </c>
      <c r="Q2899" s="2"/>
    </row>
    <row r="2900" spans="1:17" x14ac:dyDescent="0.25">
      <c r="A2900" s="33" t="str">
        <f t="shared" si="135"/>
        <v>7030001000</v>
      </c>
      <c r="B2900" s="33" t="s">
        <v>2449</v>
      </c>
      <c r="C2900" s="33" t="s">
        <v>1</v>
      </c>
      <c r="D2900" s="9" t="str">
        <f t="shared" si="136"/>
        <v>703001000</v>
      </c>
      <c r="E2900" s="34">
        <v>70300</v>
      </c>
      <c r="F2900" s="34">
        <v>1000</v>
      </c>
      <c r="G2900" s="9" t="str">
        <f>VLOOKUP(B2900,'[1]Business Unit Lookup'!A:B,2,FALSE)</f>
        <v>Central State Hospital</v>
      </c>
      <c r="H2900" s="33" t="str">
        <f>VLOOKUP(C2900,'[1]Fund Lookup'!B:C,2,FALSE)</f>
        <v>General Fund</v>
      </c>
      <c r="I2900" s="35" t="s">
        <v>2236</v>
      </c>
      <c r="J2900" s="33" t="str">
        <f>VLOOKUP(I2900,'[1]Table B'!A:B,2,FALSE)</f>
        <v>General</v>
      </c>
      <c r="K2900" s="9" t="str">
        <f t="shared" si="137"/>
        <v>100-General</v>
      </c>
      <c r="L2900" s="9" t="str">
        <f>IFERROR(VLOOKUP(A2900,'[1]VAC as of March 2024'!A:K,11,FALSE),"No")</f>
        <v>No</v>
      </c>
      <c r="M2900" s="9" t="s">
        <v>2237</v>
      </c>
      <c r="O2900" s="33" t="s">
        <v>2240</v>
      </c>
      <c r="P2900" s="33" t="s">
        <v>6061</v>
      </c>
      <c r="Q2900" s="2" t="str">
        <f>VLOOKUP(P2900,'[1]Table E'!A:C,3,FALSE)</f>
        <v>Unassigned</v>
      </c>
    </row>
    <row r="2901" spans="1:17" x14ac:dyDescent="0.25">
      <c r="A2901" s="33" t="str">
        <f t="shared" si="135"/>
        <v>7030002003</v>
      </c>
      <c r="B2901" s="33" t="s">
        <v>2449</v>
      </c>
      <c r="C2901" s="33" t="s">
        <v>11</v>
      </c>
      <c r="D2901" s="9" t="str">
        <f t="shared" si="136"/>
        <v>703002003</v>
      </c>
      <c r="E2901" s="34">
        <v>70300</v>
      </c>
      <c r="F2901" s="34">
        <v>2003</v>
      </c>
      <c r="G2901" s="9" t="str">
        <f>VLOOKUP(B2901,'[1]Business Unit Lookup'!A:B,2,FALSE)</f>
        <v>Central State Hospital</v>
      </c>
      <c r="H2901" s="33" t="str">
        <f>VLOOKUP(C2901,'[1]Fund Lookup'!B:C,2,FALSE)</f>
        <v>DBHDS Special Revenue Fund</v>
      </c>
      <c r="I2901" s="35" t="s">
        <v>2304</v>
      </c>
      <c r="J2901" s="33" t="str">
        <f>VLOOKUP(I2901,'[1]Table B'!A:B,2,FALSE)</f>
        <v>Special Revenue-Health and Social Servic</v>
      </c>
      <c r="K2901" s="9" t="str">
        <f t="shared" si="137"/>
        <v>115-Special Revenue-Health and Social Servic</v>
      </c>
      <c r="L2901" s="9" t="str">
        <f>IFERROR(VLOOKUP(A2901,'[1]VAC as of March 2024'!A:K,11,FALSE),"No")</f>
        <v>No</v>
      </c>
      <c r="M2901" s="9" t="s">
        <v>2240</v>
      </c>
      <c r="O2901" s="33" t="s">
        <v>2241</v>
      </c>
      <c r="P2901" s="33" t="s">
        <v>6067</v>
      </c>
      <c r="Q2901" s="2" t="str">
        <f>VLOOKUP(P2901,'[1]Table E'!A:C,3,FALSE)</f>
        <v>Health and Public Safety</v>
      </c>
    </row>
    <row r="2902" spans="1:17" x14ac:dyDescent="0.25">
      <c r="A2902" s="33" t="str">
        <f t="shared" si="135"/>
        <v>7030002870</v>
      </c>
      <c r="B2902" s="33" t="s">
        <v>2449</v>
      </c>
      <c r="C2902" s="33" t="s">
        <v>716</v>
      </c>
      <c r="D2902" s="9" t="str">
        <f t="shared" si="136"/>
        <v>703002870</v>
      </c>
      <c r="E2902" s="34">
        <v>70300</v>
      </c>
      <c r="F2902" s="34">
        <v>2870</v>
      </c>
      <c r="G2902" s="9" t="str">
        <f>VLOOKUP(B2902,'[1]Business Unit Lookup'!A:B,2,FALSE)</f>
        <v>Central State Hospital</v>
      </c>
      <c r="H2902" s="33" t="str">
        <f>VLOOKUP(C2902,'[1]Fund Lookup'!B:C,2,FALSE)</f>
        <v>Surp Suppy/Equip Sale-GF-NonHE</v>
      </c>
      <c r="I2902" s="35" t="s">
        <v>2236</v>
      </c>
      <c r="J2902" s="33" t="str">
        <f>VLOOKUP(I2902,'[1]Table B'!A:B,2,FALSE)</f>
        <v>General</v>
      </c>
      <c r="K2902" s="9" t="str">
        <f t="shared" si="137"/>
        <v>100-General</v>
      </c>
      <c r="L2902" s="9" t="str">
        <f>IFERROR(VLOOKUP(A2902,'[1]VAC as of March 2024'!A:K,11,FALSE),"No")</f>
        <v>No</v>
      </c>
      <c r="M2902" s="9" t="s">
        <v>2240</v>
      </c>
      <c r="O2902" s="33" t="s">
        <v>2</v>
      </c>
      <c r="P2902" s="33" t="s">
        <v>6068</v>
      </c>
      <c r="Q2902" s="2" t="str">
        <f>VLOOKUP(P2902,'[1]Table E'!A:C,3,FALSE)</f>
        <v>Health and Public Safety</v>
      </c>
    </row>
    <row r="2903" spans="1:17" x14ac:dyDescent="0.25">
      <c r="A2903" s="33" t="str">
        <f t="shared" si="135"/>
        <v>7030010000</v>
      </c>
      <c r="B2903" s="33" t="s">
        <v>2449</v>
      </c>
      <c r="C2903" s="33" t="s">
        <v>2162</v>
      </c>
      <c r="D2903" s="9" t="str">
        <f t="shared" si="136"/>
        <v>7030010000</v>
      </c>
      <c r="E2903" s="34">
        <v>70300</v>
      </c>
      <c r="F2903" s="34">
        <v>10000</v>
      </c>
      <c r="G2903" s="9" t="str">
        <f>VLOOKUP(B2903,'[1]Business Unit Lookup'!A:B,2,FALSE)</f>
        <v>Central State Hospital</v>
      </c>
      <c r="H2903" s="33" t="str">
        <f>VLOOKUP(C2903,'[1]Fund Lookup'!B:C,2,FALSE)</f>
        <v>Federal Trust</v>
      </c>
      <c r="I2903" s="35" t="s">
        <v>2252</v>
      </c>
      <c r="J2903" s="33" t="str">
        <f>VLOOKUP(I2903,'[1]Table B'!A:B,2,FALSE)</f>
        <v>Special Revenue-Federal</v>
      </c>
      <c r="K2903" s="9" t="str">
        <f t="shared" si="137"/>
        <v>120-Special Revenue-Federal</v>
      </c>
      <c r="L2903" s="9" t="str">
        <f>IFERROR(VLOOKUP(A2903,'[1]VAC as of March 2024'!A:K,11,FALSE),"No")</f>
        <v>No</v>
      </c>
      <c r="M2903" s="9" t="s">
        <v>2248</v>
      </c>
      <c r="O2903" s="33" t="s">
        <v>2248</v>
      </c>
      <c r="P2903" s="33" t="s">
        <v>6070</v>
      </c>
      <c r="Q2903" s="2" t="str">
        <f>VLOOKUP(P2903,'[1]Table E'!A:C,3,FALSE)</f>
        <v>Gifts and grants</v>
      </c>
    </row>
    <row r="2904" spans="1:17" x14ac:dyDescent="0.25">
      <c r="A2904" s="33" t="str">
        <f t="shared" si="135"/>
        <v>7030010110</v>
      </c>
      <c r="B2904" s="33" t="s">
        <v>2449</v>
      </c>
      <c r="C2904" s="33" t="s">
        <v>5444</v>
      </c>
      <c r="D2904" s="9" t="str">
        <f t="shared" si="136"/>
        <v>7030010110</v>
      </c>
      <c r="E2904" s="34">
        <v>70300</v>
      </c>
      <c r="F2904" s="34">
        <v>10110</v>
      </c>
      <c r="G2904" s="9" t="str">
        <f>VLOOKUP(B2904,'[1]Business Unit Lookup'!A:B,2,FALSE)</f>
        <v>Central State Hospital</v>
      </c>
      <c r="H2904" s="33" t="str">
        <f>VLOOKUP(C2904,'[1]Fund Lookup'!B:C,2,FALSE)</f>
        <v>CARESActRlfFd–General-COVID-19</v>
      </c>
      <c r="I2904" s="35" t="s">
        <v>2252</v>
      </c>
      <c r="J2904" s="33" t="str">
        <f>VLOOKUP(I2904,'[1]Table B'!A:B,2,FALSE)</f>
        <v>Special Revenue-Federal</v>
      </c>
      <c r="K2904" s="9" t="str">
        <f t="shared" si="137"/>
        <v>120-Special Revenue-Federal</v>
      </c>
      <c r="L2904" s="9" t="str">
        <f>IFERROR(VLOOKUP(A2904,'[1]VAC as of March 2024'!A:K,11,FALSE),"No")</f>
        <v>No</v>
      </c>
      <c r="M2904" s="9" t="s">
        <v>5493</v>
      </c>
      <c r="O2904" s="33" t="s">
        <v>2248</v>
      </c>
      <c r="P2904" s="33" t="s">
        <v>6063</v>
      </c>
      <c r="Q2904" s="2" t="str">
        <f>VLOOKUP(P2904,'[1]Table E'!A:C,3,FALSE)</f>
        <v>COVID-19</v>
      </c>
    </row>
    <row r="2905" spans="1:17" x14ac:dyDescent="0.25">
      <c r="A2905" s="33" t="str">
        <f t="shared" si="135"/>
        <v>7030010170</v>
      </c>
      <c r="B2905" s="36" t="s">
        <v>2449</v>
      </c>
      <c r="C2905" s="36" t="s">
        <v>5462</v>
      </c>
      <c r="D2905" s="9" t="str">
        <f t="shared" si="136"/>
        <v>7030010170</v>
      </c>
      <c r="E2905" s="36">
        <v>70300</v>
      </c>
      <c r="F2905" s="36">
        <v>10170</v>
      </c>
      <c r="G2905" s="9" t="str">
        <f>VLOOKUP(B2905,'[1]Business Unit Lookup'!A:B,2,FALSE)</f>
        <v>Central State Hospital</v>
      </c>
      <c r="H2905" s="33" t="str">
        <f>VLOOKUP(C2905,'[1]Fund Lookup'!B:C,2,FALSE)</f>
        <v>Epi&amp;LabCpctyInfctsDis-COVID-19</v>
      </c>
      <c r="I2905" s="35" t="s">
        <v>2252</v>
      </c>
      <c r="J2905" s="33" t="str">
        <f>VLOOKUP(I2905,'[1]Table B'!A:B,2,FALSE)</f>
        <v>Special Revenue-Federal</v>
      </c>
      <c r="K2905" s="9" t="str">
        <f t="shared" si="137"/>
        <v>120-Special Revenue-Federal</v>
      </c>
      <c r="L2905" s="9" t="str">
        <f>IFERROR(VLOOKUP(A2905,'[1]VAC as of March 2024'!A:K,11,FALSE),"No")</f>
        <v>No</v>
      </c>
      <c r="M2905" s="37" t="s">
        <v>5493</v>
      </c>
      <c r="O2905" s="38" t="s">
        <v>2248</v>
      </c>
      <c r="P2905" s="36" t="s">
        <v>6063</v>
      </c>
      <c r="Q2905" s="2" t="str">
        <f>VLOOKUP(P2905,'[1]Table E'!A:C,3,FALSE)</f>
        <v>COVID-19</v>
      </c>
    </row>
    <row r="2906" spans="1:17" x14ac:dyDescent="0.25">
      <c r="A2906" s="33" t="str">
        <f t="shared" si="135"/>
        <v>7030012110</v>
      </c>
      <c r="B2906" s="36" t="s">
        <v>2449</v>
      </c>
      <c r="C2906" s="36" t="s">
        <v>6074</v>
      </c>
      <c r="D2906" s="9" t="str">
        <f t="shared" si="136"/>
        <v>7030012110</v>
      </c>
      <c r="E2906" s="35">
        <v>70300</v>
      </c>
      <c r="F2906" s="37">
        <v>12110</v>
      </c>
      <c r="G2906" s="9" t="str">
        <f>VLOOKUP(B2906,'[1]Business Unit Lookup'!A:B,2,FALSE)</f>
        <v>Central State Hospital</v>
      </c>
      <c r="H2906" s="33" t="str">
        <f>VLOOKUP(C2906,'[1]Fund Lookup'!B:C,2,FALSE)</f>
        <v>ARP-CrvStLoclFisRecFd-COVID-19</v>
      </c>
      <c r="I2906" s="35" t="s">
        <v>2252</v>
      </c>
      <c r="J2906" s="33" t="str">
        <f>VLOOKUP(I2906,'[1]Table B'!A:B,2,FALSE)</f>
        <v>Special Revenue-Federal</v>
      </c>
      <c r="K2906" s="9" t="str">
        <f t="shared" si="137"/>
        <v>120-Special Revenue-Federal</v>
      </c>
      <c r="L2906" s="9" t="str">
        <f>IFERROR(VLOOKUP(A2906,'[1]VAC as of March 2024'!A:K,11,FALSE),"No")</f>
        <v>No</v>
      </c>
      <c r="M2906" s="38" t="s">
        <v>5493</v>
      </c>
      <c r="O2906" s="36" t="s">
        <v>2248</v>
      </c>
      <c r="P2906" s="36" t="s">
        <v>6063</v>
      </c>
      <c r="Q2906" s="2" t="str">
        <f>VLOOKUP(P2906,'[1]Table E'!A:C,3,FALSE)</f>
        <v>COVID-19</v>
      </c>
    </row>
    <row r="2907" spans="1:17" x14ac:dyDescent="0.25">
      <c r="A2907" s="33" t="str">
        <f t="shared" si="135"/>
        <v>7030015000</v>
      </c>
      <c r="B2907" s="33" t="s">
        <v>2449</v>
      </c>
      <c r="C2907" s="33" t="s">
        <v>2222</v>
      </c>
      <c r="D2907" s="9" t="str">
        <f t="shared" si="136"/>
        <v>7030015000</v>
      </c>
      <c r="E2907" s="34">
        <v>70300</v>
      </c>
      <c r="F2907" s="34">
        <v>15000</v>
      </c>
      <c r="G2907" s="9" t="str">
        <f>VLOOKUP(B2907,'[1]Business Unit Lookup'!A:B,2,FALSE)</f>
        <v>Central State Hospital</v>
      </c>
      <c r="H2907" s="33" t="str">
        <f>VLOOKUP(C2907,'[1]Fund Lookup'!B:C,2,FALSE)</f>
        <v>General Fixed Asset Acct Group</v>
      </c>
      <c r="I2907" s="35" t="s">
        <v>2242</v>
      </c>
      <c r="J2907" s="33" t="str">
        <f>VLOOKUP(I2907,'[1]Table B'!A:B,2,FALSE)</f>
        <v>Fixed Assets, Fund 1500</v>
      </c>
      <c r="K2907" s="9" t="str">
        <f t="shared" si="137"/>
        <v>610-Fixed Assets, Fund 1500</v>
      </c>
      <c r="L2907" s="9" t="str">
        <f>IFERROR(VLOOKUP(A2907,'[1]VAC as of March 2024'!A:K,11,FALSE),"No")</f>
        <v>No</v>
      </c>
      <c r="M2907" s="9" t="s">
        <v>4</v>
      </c>
      <c r="Q2907" s="2"/>
    </row>
    <row r="2908" spans="1:17" x14ac:dyDescent="0.25">
      <c r="A2908" s="33" t="str">
        <f t="shared" si="135"/>
        <v>7040001000</v>
      </c>
      <c r="B2908" s="33" t="s">
        <v>2450</v>
      </c>
      <c r="C2908" s="33" t="s">
        <v>1</v>
      </c>
      <c r="D2908" s="9" t="str">
        <f t="shared" si="136"/>
        <v>704001000</v>
      </c>
      <c r="E2908" s="34">
        <v>70400</v>
      </c>
      <c r="F2908" s="34">
        <v>1000</v>
      </c>
      <c r="G2908" s="9" t="str">
        <f>VLOOKUP(B2908,'[1]Business Unit Lookup'!A:B,2,FALSE)</f>
        <v>Eastern State Hospital</v>
      </c>
      <c r="H2908" s="33" t="str">
        <f>VLOOKUP(C2908,'[1]Fund Lookup'!B:C,2,FALSE)</f>
        <v>General Fund</v>
      </c>
      <c r="I2908" s="35" t="s">
        <v>2236</v>
      </c>
      <c r="J2908" s="33" t="str">
        <f>VLOOKUP(I2908,'[1]Table B'!A:B,2,FALSE)</f>
        <v>General</v>
      </c>
      <c r="K2908" s="9" t="str">
        <f t="shared" si="137"/>
        <v>100-General</v>
      </c>
      <c r="L2908" s="9" t="str">
        <f>IFERROR(VLOOKUP(A2908,'[1]VAC as of March 2024'!A:K,11,FALSE),"No")</f>
        <v>No</v>
      </c>
      <c r="M2908" s="9" t="s">
        <v>2237</v>
      </c>
      <c r="O2908" s="33" t="s">
        <v>2240</v>
      </c>
      <c r="P2908" s="33" t="s">
        <v>6061</v>
      </c>
      <c r="Q2908" s="2" t="str">
        <f>VLOOKUP(P2908,'[1]Table E'!A:C,3,FALSE)</f>
        <v>Unassigned</v>
      </c>
    </row>
    <row r="2909" spans="1:17" x14ac:dyDescent="0.25">
      <c r="A2909" s="33" t="str">
        <f t="shared" si="135"/>
        <v>7040002003</v>
      </c>
      <c r="B2909" s="33" t="s">
        <v>2450</v>
      </c>
      <c r="C2909" s="33" t="s">
        <v>11</v>
      </c>
      <c r="D2909" s="9" t="str">
        <f t="shared" si="136"/>
        <v>704002003</v>
      </c>
      <c r="E2909" s="34">
        <v>70400</v>
      </c>
      <c r="F2909" s="34">
        <v>2003</v>
      </c>
      <c r="G2909" s="9" t="str">
        <f>VLOOKUP(B2909,'[1]Business Unit Lookup'!A:B,2,FALSE)</f>
        <v>Eastern State Hospital</v>
      </c>
      <c r="H2909" s="33" t="str">
        <f>VLOOKUP(C2909,'[1]Fund Lookup'!B:C,2,FALSE)</f>
        <v>DBHDS Special Revenue Fund</v>
      </c>
      <c r="I2909" s="35" t="s">
        <v>2304</v>
      </c>
      <c r="J2909" s="33" t="str">
        <f>VLOOKUP(I2909,'[1]Table B'!A:B,2,FALSE)</f>
        <v>Special Revenue-Health and Social Servic</v>
      </c>
      <c r="K2909" s="9" t="str">
        <f t="shared" si="137"/>
        <v>115-Special Revenue-Health and Social Servic</v>
      </c>
      <c r="L2909" s="9" t="str">
        <f>IFERROR(VLOOKUP(A2909,'[1]VAC as of March 2024'!A:K,11,FALSE),"No")</f>
        <v>No</v>
      </c>
      <c r="M2909" s="9" t="s">
        <v>2240</v>
      </c>
      <c r="O2909" s="33" t="s">
        <v>2241</v>
      </c>
      <c r="P2909" s="33" t="s">
        <v>6067</v>
      </c>
      <c r="Q2909" s="2" t="str">
        <f>VLOOKUP(P2909,'[1]Table E'!A:C,3,FALSE)</f>
        <v>Health and Public Safety</v>
      </c>
    </row>
    <row r="2910" spans="1:17" x14ac:dyDescent="0.25">
      <c r="A2910" s="33" t="str">
        <f t="shared" si="135"/>
        <v>7040002860</v>
      </c>
      <c r="B2910" s="33" t="s">
        <v>2450</v>
      </c>
      <c r="C2910" s="33" t="s">
        <v>712</v>
      </c>
      <c r="D2910" s="9" t="str">
        <f t="shared" si="136"/>
        <v>704002860</v>
      </c>
      <c r="E2910" s="34">
        <v>70400</v>
      </c>
      <c r="F2910" s="34">
        <v>2860</v>
      </c>
      <c r="G2910" s="9" t="str">
        <f>VLOOKUP(B2910,'[1]Business Unit Lookup'!A:B,2,FALSE)</f>
        <v>Eastern State Hospital</v>
      </c>
      <c r="H2910" s="33" t="str">
        <f>VLOOKUP(C2910,'[1]Fund Lookup'!B:C,2,FALSE)</f>
        <v>Recycl Mtrl Sales-Nongen/NonHE</v>
      </c>
      <c r="I2910" s="35" t="s">
        <v>2236</v>
      </c>
      <c r="J2910" s="33" t="str">
        <f>VLOOKUP(I2910,'[1]Table B'!A:B,2,FALSE)</f>
        <v>General</v>
      </c>
      <c r="K2910" s="9" t="str">
        <f t="shared" si="137"/>
        <v>100-General</v>
      </c>
      <c r="L2910" s="9" t="str">
        <f>IFERROR(VLOOKUP(A2910,'[1]VAC as of March 2024'!A:K,11,FALSE),"No")</f>
        <v>No</v>
      </c>
      <c r="M2910" s="9" t="s">
        <v>2240</v>
      </c>
      <c r="O2910" s="33" t="s">
        <v>2</v>
      </c>
      <c r="P2910" s="33" t="s">
        <v>6068</v>
      </c>
      <c r="Q2910" s="2" t="str">
        <f>VLOOKUP(P2910,'[1]Table E'!A:C,3,FALSE)</f>
        <v>Health and Public Safety</v>
      </c>
    </row>
    <row r="2911" spans="1:17" x14ac:dyDescent="0.25">
      <c r="A2911" s="33" t="str">
        <f t="shared" si="135"/>
        <v>7040002870</v>
      </c>
      <c r="B2911" s="33" t="s">
        <v>2450</v>
      </c>
      <c r="C2911" s="33" t="s">
        <v>716</v>
      </c>
      <c r="D2911" s="9" t="str">
        <f t="shared" si="136"/>
        <v>704002870</v>
      </c>
      <c r="E2911" s="34">
        <v>70400</v>
      </c>
      <c r="F2911" s="34">
        <v>2870</v>
      </c>
      <c r="G2911" s="9" t="str">
        <f>VLOOKUP(B2911,'[1]Business Unit Lookup'!A:B,2,FALSE)</f>
        <v>Eastern State Hospital</v>
      </c>
      <c r="H2911" s="33" t="str">
        <f>VLOOKUP(C2911,'[1]Fund Lookup'!B:C,2,FALSE)</f>
        <v>Surp Suppy/Equip Sale-GF-NonHE</v>
      </c>
      <c r="I2911" s="35" t="s">
        <v>2236</v>
      </c>
      <c r="J2911" s="33" t="str">
        <f>VLOOKUP(I2911,'[1]Table B'!A:B,2,FALSE)</f>
        <v>General</v>
      </c>
      <c r="K2911" s="9" t="str">
        <f t="shared" si="137"/>
        <v>100-General</v>
      </c>
      <c r="L2911" s="9" t="str">
        <f>IFERROR(VLOOKUP(A2911,'[1]VAC as of March 2024'!A:K,11,FALSE),"No")</f>
        <v>No</v>
      </c>
      <c r="M2911" s="9" t="s">
        <v>2240</v>
      </c>
      <c r="O2911" s="33" t="s">
        <v>2</v>
      </c>
      <c r="P2911" s="33" t="s">
        <v>6068</v>
      </c>
      <c r="Q2911" s="2" t="str">
        <f>VLOOKUP(P2911,'[1]Table E'!A:C,3,FALSE)</f>
        <v>Health and Public Safety</v>
      </c>
    </row>
    <row r="2912" spans="1:17" x14ac:dyDescent="0.25">
      <c r="A2912" s="33" t="str">
        <f t="shared" si="135"/>
        <v>7040002900</v>
      </c>
      <c r="B2912" s="33" t="s">
        <v>2450</v>
      </c>
      <c r="C2912" s="33" t="s">
        <v>727</v>
      </c>
      <c r="D2912" s="9" t="str">
        <f t="shared" si="136"/>
        <v>704002900</v>
      </c>
      <c r="E2912" s="34">
        <v>70400</v>
      </c>
      <c r="F2912" s="34">
        <v>2900</v>
      </c>
      <c r="G2912" s="9" t="str">
        <f>VLOOKUP(B2912,'[1]Business Unit Lookup'!A:B,2,FALSE)</f>
        <v>Eastern State Hospital</v>
      </c>
      <c r="H2912" s="33" t="str">
        <f>VLOOKUP(C2912,'[1]Fund Lookup'!B:C,2,FALSE)</f>
        <v>Insurance Recovery</v>
      </c>
      <c r="I2912" s="35" t="s">
        <v>2239</v>
      </c>
      <c r="J2912" s="33" t="str">
        <f>VLOOKUP(I2912,'[1]Table B'!A:B,2,FALSE)</f>
        <v>Special Revenue-Other</v>
      </c>
      <c r="K2912" s="9" t="str">
        <f t="shared" si="137"/>
        <v>105-Special Revenue-Other</v>
      </c>
      <c r="L2912" s="9" t="str">
        <f>IFERROR(VLOOKUP(A2912,'[1]VAC as of March 2024'!A:K,11,FALSE),"No")</f>
        <v>No</v>
      </c>
      <c r="M2912" s="9" t="s">
        <v>2240</v>
      </c>
      <c r="O2912" s="33" t="s">
        <v>2241</v>
      </c>
      <c r="P2912" s="33" t="s">
        <v>6067</v>
      </c>
      <c r="Q2912" s="2" t="str">
        <f>VLOOKUP(P2912,'[1]Table E'!A:C,3,FALSE)</f>
        <v>Health and Public Safety</v>
      </c>
    </row>
    <row r="2913" spans="1:17" x14ac:dyDescent="0.25">
      <c r="A2913" s="33" t="str">
        <f t="shared" si="135"/>
        <v>7040010000</v>
      </c>
      <c r="B2913" s="33" t="s">
        <v>2450</v>
      </c>
      <c r="C2913" s="33" t="s">
        <v>2162</v>
      </c>
      <c r="D2913" s="9" t="str">
        <f t="shared" si="136"/>
        <v>7040010000</v>
      </c>
      <c r="E2913" s="34">
        <v>70400</v>
      </c>
      <c r="F2913" s="34">
        <v>10000</v>
      </c>
      <c r="G2913" s="9" t="str">
        <f>VLOOKUP(B2913,'[1]Business Unit Lookup'!A:B,2,FALSE)</f>
        <v>Eastern State Hospital</v>
      </c>
      <c r="H2913" s="33" t="str">
        <f>VLOOKUP(C2913,'[1]Fund Lookup'!B:C,2,FALSE)</f>
        <v>Federal Trust</v>
      </c>
      <c r="I2913" s="35" t="s">
        <v>2252</v>
      </c>
      <c r="J2913" s="33" t="str">
        <f>VLOOKUP(I2913,'[1]Table B'!A:B,2,FALSE)</f>
        <v>Special Revenue-Federal</v>
      </c>
      <c r="K2913" s="9" t="str">
        <f t="shared" si="137"/>
        <v>120-Special Revenue-Federal</v>
      </c>
      <c r="L2913" s="9" t="str">
        <f>IFERROR(VLOOKUP(A2913,'[1]VAC as of March 2024'!A:K,11,FALSE),"No")</f>
        <v>No</v>
      </c>
      <c r="M2913" s="9" t="s">
        <v>2248</v>
      </c>
      <c r="O2913" s="33" t="s">
        <v>2248</v>
      </c>
      <c r="P2913" s="33" t="s">
        <v>6070</v>
      </c>
      <c r="Q2913" s="2" t="str">
        <f>VLOOKUP(P2913,'[1]Table E'!A:C,3,FALSE)</f>
        <v>Gifts and grants</v>
      </c>
    </row>
    <row r="2914" spans="1:17" x14ac:dyDescent="0.25">
      <c r="A2914" s="33" t="str">
        <f t="shared" si="135"/>
        <v>7040010110</v>
      </c>
      <c r="B2914" s="33" t="s">
        <v>2450</v>
      </c>
      <c r="C2914" s="33" t="s">
        <v>5444</v>
      </c>
      <c r="D2914" s="9" t="str">
        <f t="shared" si="136"/>
        <v>7040010110</v>
      </c>
      <c r="E2914" s="34">
        <v>70400</v>
      </c>
      <c r="F2914" s="34">
        <v>10110</v>
      </c>
      <c r="G2914" s="9" t="str">
        <f>VLOOKUP(B2914,'[1]Business Unit Lookup'!A:B,2,FALSE)</f>
        <v>Eastern State Hospital</v>
      </c>
      <c r="H2914" s="33" t="str">
        <f>VLOOKUP(C2914,'[1]Fund Lookup'!B:C,2,FALSE)</f>
        <v>CARESActRlfFd–General-COVID-19</v>
      </c>
      <c r="I2914" s="35" t="s">
        <v>2252</v>
      </c>
      <c r="J2914" s="33" t="str">
        <f>VLOOKUP(I2914,'[1]Table B'!A:B,2,FALSE)</f>
        <v>Special Revenue-Federal</v>
      </c>
      <c r="K2914" s="9" t="str">
        <f t="shared" si="137"/>
        <v>120-Special Revenue-Federal</v>
      </c>
      <c r="L2914" s="9" t="str">
        <f>IFERROR(VLOOKUP(A2914,'[1]VAC as of March 2024'!A:K,11,FALSE),"No")</f>
        <v>No</v>
      </c>
      <c r="M2914" s="9" t="s">
        <v>5493</v>
      </c>
      <c r="O2914" s="33" t="s">
        <v>2248</v>
      </c>
      <c r="P2914" s="33" t="s">
        <v>6063</v>
      </c>
      <c r="Q2914" s="2" t="str">
        <f>VLOOKUP(P2914,'[1]Table E'!A:C,3,FALSE)</f>
        <v>COVID-19</v>
      </c>
    </row>
    <row r="2915" spans="1:17" x14ac:dyDescent="0.25">
      <c r="A2915" s="33" t="str">
        <f t="shared" si="135"/>
        <v>7040010170</v>
      </c>
      <c r="B2915" s="36" t="s">
        <v>2450</v>
      </c>
      <c r="C2915" s="36" t="s">
        <v>5462</v>
      </c>
      <c r="D2915" s="9" t="str">
        <f t="shared" si="136"/>
        <v>7040010170</v>
      </c>
      <c r="E2915" s="36">
        <v>70400</v>
      </c>
      <c r="F2915" s="36">
        <v>10170</v>
      </c>
      <c r="G2915" s="9" t="str">
        <f>VLOOKUP(B2915,'[1]Business Unit Lookup'!A:B,2,FALSE)</f>
        <v>Eastern State Hospital</v>
      </c>
      <c r="H2915" s="33" t="str">
        <f>VLOOKUP(C2915,'[1]Fund Lookup'!B:C,2,FALSE)</f>
        <v>Epi&amp;LabCpctyInfctsDis-COVID-19</v>
      </c>
      <c r="I2915" s="35" t="s">
        <v>2252</v>
      </c>
      <c r="J2915" s="33" t="str">
        <f>VLOOKUP(I2915,'[1]Table B'!A:B,2,FALSE)</f>
        <v>Special Revenue-Federal</v>
      </c>
      <c r="K2915" s="9" t="str">
        <f t="shared" si="137"/>
        <v>120-Special Revenue-Federal</v>
      </c>
      <c r="L2915" s="9" t="str">
        <f>IFERROR(VLOOKUP(A2915,'[1]VAC as of March 2024'!A:K,11,FALSE),"No")</f>
        <v>No</v>
      </c>
      <c r="M2915" s="37" t="s">
        <v>5493</v>
      </c>
      <c r="O2915" s="38" t="s">
        <v>2248</v>
      </c>
      <c r="P2915" s="36" t="s">
        <v>6063</v>
      </c>
      <c r="Q2915" s="2" t="str">
        <f>VLOOKUP(P2915,'[1]Table E'!A:C,3,FALSE)</f>
        <v>COVID-19</v>
      </c>
    </row>
    <row r="2916" spans="1:17" x14ac:dyDescent="0.25">
      <c r="A2916" s="33" t="str">
        <f t="shared" si="135"/>
        <v>7040012110</v>
      </c>
      <c r="B2916" s="36" t="s">
        <v>2450</v>
      </c>
      <c r="C2916" s="36" t="s">
        <v>6074</v>
      </c>
      <c r="D2916" s="9" t="str">
        <f t="shared" si="136"/>
        <v>7040012110</v>
      </c>
      <c r="E2916" s="35">
        <v>70400</v>
      </c>
      <c r="F2916" s="37">
        <v>12110</v>
      </c>
      <c r="G2916" s="9" t="str">
        <f>VLOOKUP(B2916,'[1]Business Unit Lookup'!A:B,2,FALSE)</f>
        <v>Eastern State Hospital</v>
      </c>
      <c r="H2916" s="33" t="str">
        <f>VLOOKUP(C2916,'[1]Fund Lookup'!B:C,2,FALSE)</f>
        <v>ARP-CrvStLoclFisRecFd-COVID-19</v>
      </c>
      <c r="I2916" s="35" t="s">
        <v>2252</v>
      </c>
      <c r="J2916" s="33" t="str">
        <f>VLOOKUP(I2916,'[1]Table B'!A:B,2,FALSE)</f>
        <v>Special Revenue-Federal</v>
      </c>
      <c r="K2916" s="9" t="str">
        <f t="shared" si="137"/>
        <v>120-Special Revenue-Federal</v>
      </c>
      <c r="L2916" s="9" t="str">
        <f>IFERROR(VLOOKUP(A2916,'[1]VAC as of March 2024'!A:K,11,FALSE),"No")</f>
        <v>No</v>
      </c>
      <c r="M2916" s="38" t="s">
        <v>5493</v>
      </c>
      <c r="O2916" s="36" t="s">
        <v>2248</v>
      </c>
      <c r="P2916" s="36" t="s">
        <v>6063</v>
      </c>
      <c r="Q2916" s="2" t="str">
        <f>VLOOKUP(P2916,'[1]Table E'!A:C,3,FALSE)</f>
        <v>COVID-19</v>
      </c>
    </row>
    <row r="2917" spans="1:17" x14ac:dyDescent="0.25">
      <c r="A2917" s="33" t="str">
        <f t="shared" si="135"/>
        <v>7040015000</v>
      </c>
      <c r="B2917" s="33" t="s">
        <v>2450</v>
      </c>
      <c r="C2917" s="33" t="s">
        <v>2222</v>
      </c>
      <c r="D2917" s="9" t="str">
        <f t="shared" si="136"/>
        <v>7040015000</v>
      </c>
      <c r="E2917" s="34">
        <v>70400</v>
      </c>
      <c r="F2917" s="34">
        <v>15000</v>
      </c>
      <c r="G2917" s="9" t="str">
        <f>VLOOKUP(B2917,'[1]Business Unit Lookup'!A:B,2,FALSE)</f>
        <v>Eastern State Hospital</v>
      </c>
      <c r="H2917" s="33" t="str">
        <f>VLOOKUP(C2917,'[1]Fund Lookup'!B:C,2,FALSE)</f>
        <v>General Fixed Asset Acct Group</v>
      </c>
      <c r="I2917" s="35" t="s">
        <v>2242</v>
      </c>
      <c r="J2917" s="33" t="str">
        <f>VLOOKUP(I2917,'[1]Table B'!A:B,2,FALSE)</f>
        <v>Fixed Assets, Fund 1500</v>
      </c>
      <c r="K2917" s="9" t="str">
        <f t="shared" si="137"/>
        <v>610-Fixed Assets, Fund 1500</v>
      </c>
      <c r="L2917" s="9" t="str">
        <f>IFERROR(VLOOKUP(A2917,'[1]VAC as of March 2024'!A:K,11,FALSE),"No")</f>
        <v>No</v>
      </c>
      <c r="M2917" s="9" t="s">
        <v>4</v>
      </c>
      <c r="Q2917" s="2"/>
    </row>
    <row r="2918" spans="1:17" x14ac:dyDescent="0.25">
      <c r="A2918" s="33" t="str">
        <f t="shared" si="135"/>
        <v>7050001000</v>
      </c>
      <c r="B2918" s="33" t="s">
        <v>2451</v>
      </c>
      <c r="C2918" s="33" t="s">
        <v>1</v>
      </c>
      <c r="D2918" s="9" t="str">
        <f t="shared" si="136"/>
        <v>705001000</v>
      </c>
      <c r="E2918" s="34">
        <v>70500</v>
      </c>
      <c r="F2918" s="34">
        <v>1000</v>
      </c>
      <c r="G2918" s="9" t="str">
        <f>VLOOKUP(B2918,'[1]Business Unit Lookup'!A:B,2,FALSE)</f>
        <v>Southwestern VA Mntal Hlth</v>
      </c>
      <c r="H2918" s="33" t="str">
        <f>VLOOKUP(C2918,'[1]Fund Lookup'!B:C,2,FALSE)</f>
        <v>General Fund</v>
      </c>
      <c r="I2918" s="35" t="s">
        <v>2236</v>
      </c>
      <c r="J2918" s="33" t="str">
        <f>VLOOKUP(I2918,'[1]Table B'!A:B,2,FALSE)</f>
        <v>General</v>
      </c>
      <c r="K2918" s="9" t="str">
        <f t="shared" si="137"/>
        <v>100-General</v>
      </c>
      <c r="L2918" s="9" t="str">
        <f>IFERROR(VLOOKUP(A2918,'[1]VAC as of March 2024'!A:K,11,FALSE),"No")</f>
        <v>No</v>
      </c>
      <c r="M2918" s="9" t="s">
        <v>2237</v>
      </c>
      <c r="O2918" s="33" t="s">
        <v>2240</v>
      </c>
      <c r="P2918" s="33" t="s">
        <v>6061</v>
      </c>
      <c r="Q2918" s="2" t="str">
        <f>VLOOKUP(P2918,'[1]Table E'!A:C,3,FALSE)</f>
        <v>Unassigned</v>
      </c>
    </row>
    <row r="2919" spans="1:17" x14ac:dyDescent="0.25">
      <c r="A2919" s="33" t="str">
        <f t="shared" si="135"/>
        <v>7050002003</v>
      </c>
      <c r="B2919" s="33" t="s">
        <v>2451</v>
      </c>
      <c r="C2919" s="33" t="s">
        <v>11</v>
      </c>
      <c r="D2919" s="9" t="str">
        <f t="shared" si="136"/>
        <v>705002003</v>
      </c>
      <c r="E2919" s="34">
        <v>70500</v>
      </c>
      <c r="F2919" s="34">
        <v>2003</v>
      </c>
      <c r="G2919" s="9" t="str">
        <f>VLOOKUP(B2919,'[1]Business Unit Lookup'!A:B,2,FALSE)</f>
        <v>Southwestern VA Mntal Hlth</v>
      </c>
      <c r="H2919" s="33" t="str">
        <f>VLOOKUP(C2919,'[1]Fund Lookup'!B:C,2,FALSE)</f>
        <v>DBHDS Special Revenue Fund</v>
      </c>
      <c r="I2919" s="35" t="s">
        <v>2304</v>
      </c>
      <c r="J2919" s="33" t="str">
        <f>VLOOKUP(I2919,'[1]Table B'!A:B,2,FALSE)</f>
        <v>Special Revenue-Health and Social Servic</v>
      </c>
      <c r="K2919" s="9" t="str">
        <f t="shared" si="137"/>
        <v>115-Special Revenue-Health and Social Servic</v>
      </c>
      <c r="L2919" s="9" t="str">
        <f>IFERROR(VLOOKUP(A2919,'[1]VAC as of March 2024'!A:K,11,FALSE),"No")</f>
        <v>No</v>
      </c>
      <c r="M2919" s="9" t="s">
        <v>2240</v>
      </c>
      <c r="O2919" s="33" t="s">
        <v>2241</v>
      </c>
      <c r="P2919" s="33" t="s">
        <v>6067</v>
      </c>
      <c r="Q2919" s="2" t="str">
        <f>VLOOKUP(P2919,'[1]Table E'!A:C,3,FALSE)</f>
        <v>Health and Public Safety</v>
      </c>
    </row>
    <row r="2920" spans="1:17" x14ac:dyDescent="0.25">
      <c r="A2920" s="33" t="str">
        <f t="shared" si="135"/>
        <v>7050002860</v>
      </c>
      <c r="B2920" s="33" t="s">
        <v>2451</v>
      </c>
      <c r="C2920" s="33" t="s">
        <v>712</v>
      </c>
      <c r="D2920" s="9" t="str">
        <f t="shared" si="136"/>
        <v>705002860</v>
      </c>
      <c r="E2920" s="34">
        <v>70500</v>
      </c>
      <c r="F2920" s="34">
        <v>2860</v>
      </c>
      <c r="G2920" s="9" t="str">
        <f>VLOOKUP(B2920,'[1]Business Unit Lookup'!A:B,2,FALSE)</f>
        <v>Southwestern VA Mntal Hlth</v>
      </c>
      <c r="H2920" s="33" t="str">
        <f>VLOOKUP(C2920,'[1]Fund Lookup'!B:C,2,FALSE)</f>
        <v>Recycl Mtrl Sales-Nongen/NonHE</v>
      </c>
      <c r="I2920" s="35" t="s">
        <v>2236</v>
      </c>
      <c r="J2920" s="33" t="str">
        <f>VLOOKUP(I2920,'[1]Table B'!A:B,2,FALSE)</f>
        <v>General</v>
      </c>
      <c r="K2920" s="9" t="str">
        <f t="shared" si="137"/>
        <v>100-General</v>
      </c>
      <c r="L2920" s="9" t="str">
        <f>IFERROR(VLOOKUP(A2920,'[1]VAC as of March 2024'!A:K,11,FALSE),"No")</f>
        <v>No</v>
      </c>
      <c r="M2920" s="9" t="s">
        <v>2240</v>
      </c>
      <c r="O2920" s="33" t="s">
        <v>2</v>
      </c>
      <c r="P2920" s="33" t="s">
        <v>6068</v>
      </c>
      <c r="Q2920" s="2" t="str">
        <f>VLOOKUP(P2920,'[1]Table E'!A:C,3,FALSE)</f>
        <v>Health and Public Safety</v>
      </c>
    </row>
    <row r="2921" spans="1:17" x14ac:dyDescent="0.25">
      <c r="A2921" s="33" t="str">
        <f t="shared" si="135"/>
        <v>7050002870</v>
      </c>
      <c r="B2921" s="33" t="s">
        <v>2451</v>
      </c>
      <c r="C2921" s="33" t="s">
        <v>716</v>
      </c>
      <c r="D2921" s="9" t="str">
        <f t="shared" si="136"/>
        <v>705002870</v>
      </c>
      <c r="E2921" s="34">
        <v>70500</v>
      </c>
      <c r="F2921" s="34">
        <v>2870</v>
      </c>
      <c r="G2921" s="9" t="str">
        <f>VLOOKUP(B2921,'[1]Business Unit Lookup'!A:B,2,FALSE)</f>
        <v>Southwestern VA Mntal Hlth</v>
      </c>
      <c r="H2921" s="33" t="str">
        <f>VLOOKUP(C2921,'[1]Fund Lookup'!B:C,2,FALSE)</f>
        <v>Surp Suppy/Equip Sale-GF-NonHE</v>
      </c>
      <c r="I2921" s="35" t="s">
        <v>2236</v>
      </c>
      <c r="J2921" s="33" t="str">
        <f>VLOOKUP(I2921,'[1]Table B'!A:B,2,FALSE)</f>
        <v>General</v>
      </c>
      <c r="K2921" s="9" t="str">
        <f t="shared" si="137"/>
        <v>100-General</v>
      </c>
      <c r="L2921" s="9" t="str">
        <f>IFERROR(VLOOKUP(A2921,'[1]VAC as of March 2024'!A:K,11,FALSE),"No")</f>
        <v>No</v>
      </c>
      <c r="M2921" s="9" t="s">
        <v>2240</v>
      </c>
      <c r="O2921" s="33" t="s">
        <v>2</v>
      </c>
      <c r="P2921" s="33" t="s">
        <v>6068</v>
      </c>
      <c r="Q2921" s="2" t="str">
        <f>VLOOKUP(P2921,'[1]Table E'!A:C,3,FALSE)</f>
        <v>Health and Public Safety</v>
      </c>
    </row>
    <row r="2922" spans="1:17" x14ac:dyDescent="0.25">
      <c r="A2922" s="33" t="str">
        <f t="shared" si="135"/>
        <v>7050010000</v>
      </c>
      <c r="B2922" s="33" t="s">
        <v>2451</v>
      </c>
      <c r="C2922" s="33" t="s">
        <v>2162</v>
      </c>
      <c r="D2922" s="9" t="str">
        <f t="shared" si="136"/>
        <v>7050010000</v>
      </c>
      <c r="E2922" s="34">
        <v>70500</v>
      </c>
      <c r="F2922" s="34">
        <v>10000</v>
      </c>
      <c r="G2922" s="9" t="str">
        <f>VLOOKUP(B2922,'[1]Business Unit Lookup'!A:B,2,FALSE)</f>
        <v>Southwestern VA Mntal Hlth</v>
      </c>
      <c r="H2922" s="33" t="str">
        <f>VLOOKUP(C2922,'[1]Fund Lookup'!B:C,2,FALSE)</f>
        <v>Federal Trust</v>
      </c>
      <c r="I2922" s="35" t="s">
        <v>2252</v>
      </c>
      <c r="J2922" s="33" t="str">
        <f>VLOOKUP(I2922,'[1]Table B'!A:B,2,FALSE)</f>
        <v>Special Revenue-Federal</v>
      </c>
      <c r="K2922" s="9" t="str">
        <f t="shared" si="137"/>
        <v>120-Special Revenue-Federal</v>
      </c>
      <c r="L2922" s="9" t="str">
        <f>IFERROR(VLOOKUP(A2922,'[1]VAC as of March 2024'!A:K,11,FALSE),"No")</f>
        <v>No</v>
      </c>
      <c r="M2922" s="9" t="s">
        <v>2248</v>
      </c>
      <c r="O2922" s="33" t="s">
        <v>2248</v>
      </c>
      <c r="P2922" s="33" t="s">
        <v>6070</v>
      </c>
      <c r="Q2922" s="2" t="str">
        <f>VLOOKUP(P2922,'[1]Table E'!A:C,3,FALSE)</f>
        <v>Gifts and grants</v>
      </c>
    </row>
    <row r="2923" spans="1:17" x14ac:dyDescent="0.25">
      <c r="A2923" s="33" t="str">
        <f t="shared" si="135"/>
        <v>7050010100</v>
      </c>
      <c r="B2923" s="33" t="s">
        <v>2451</v>
      </c>
      <c r="C2923" s="33" t="s">
        <v>2243</v>
      </c>
      <c r="D2923" s="9" t="str">
        <f t="shared" si="136"/>
        <v>7050010100</v>
      </c>
      <c r="E2923" s="34">
        <v>70500</v>
      </c>
      <c r="F2923" s="34">
        <v>10100</v>
      </c>
      <c r="G2923" s="9" t="str">
        <f>VLOOKUP(B2923,'[1]Business Unit Lookup'!A:B,2,FALSE)</f>
        <v>Southwestern VA Mntal Hlth</v>
      </c>
      <c r="H2923" s="33" t="str">
        <f>VLOOKUP(C2923,'[1]Fund Lookup'!B:C,2,FALSE)</f>
        <v>CARESActPrvdrReliefFd-COVID-19</v>
      </c>
      <c r="I2923" s="35" t="s">
        <v>2252</v>
      </c>
      <c r="J2923" s="33" t="str">
        <f>VLOOKUP(I2923,'[1]Table B'!A:B,2,FALSE)</f>
        <v>Special Revenue-Federal</v>
      </c>
      <c r="K2923" s="9" t="str">
        <f t="shared" si="137"/>
        <v>120-Special Revenue-Federal</v>
      </c>
      <c r="L2923" s="9" t="str">
        <f>IFERROR(VLOOKUP(A2923,'[1]VAC as of March 2024'!A:K,11,FALSE),"No")</f>
        <v>No</v>
      </c>
      <c r="M2923" s="9" t="s">
        <v>5493</v>
      </c>
      <c r="O2923" s="33" t="s">
        <v>2248</v>
      </c>
      <c r="P2923" s="33" t="s">
        <v>6063</v>
      </c>
      <c r="Q2923" s="2" t="str">
        <f>VLOOKUP(P2923,'[1]Table E'!A:C,3,FALSE)</f>
        <v>COVID-19</v>
      </c>
    </row>
    <row r="2924" spans="1:17" x14ac:dyDescent="0.25">
      <c r="A2924" s="33" t="str">
        <f t="shared" si="135"/>
        <v>7050010110</v>
      </c>
      <c r="B2924" s="33" t="s">
        <v>2451</v>
      </c>
      <c r="C2924" s="33" t="s">
        <v>5444</v>
      </c>
      <c r="D2924" s="9" t="str">
        <f t="shared" si="136"/>
        <v>7050010110</v>
      </c>
      <c r="E2924" s="34">
        <v>70500</v>
      </c>
      <c r="F2924" s="34">
        <v>10110</v>
      </c>
      <c r="G2924" s="9" t="str">
        <f>VLOOKUP(B2924,'[1]Business Unit Lookup'!A:B,2,FALSE)</f>
        <v>Southwestern VA Mntal Hlth</v>
      </c>
      <c r="H2924" s="33" t="str">
        <f>VLOOKUP(C2924,'[1]Fund Lookup'!B:C,2,FALSE)</f>
        <v>CARESActRlfFd–General-COVID-19</v>
      </c>
      <c r="I2924" s="35" t="s">
        <v>2252</v>
      </c>
      <c r="J2924" s="33" t="str">
        <f>VLOOKUP(I2924,'[1]Table B'!A:B,2,FALSE)</f>
        <v>Special Revenue-Federal</v>
      </c>
      <c r="K2924" s="9" t="str">
        <f t="shared" si="137"/>
        <v>120-Special Revenue-Federal</v>
      </c>
      <c r="L2924" s="9" t="str">
        <f>IFERROR(VLOOKUP(A2924,'[1]VAC as of March 2024'!A:K,11,FALSE),"No")</f>
        <v>No</v>
      </c>
      <c r="M2924" s="9" t="s">
        <v>5493</v>
      </c>
      <c r="O2924" s="33" t="s">
        <v>2248</v>
      </c>
      <c r="P2924" s="33" t="s">
        <v>6063</v>
      </c>
      <c r="Q2924" s="2" t="str">
        <f>VLOOKUP(P2924,'[1]Table E'!A:C,3,FALSE)</f>
        <v>COVID-19</v>
      </c>
    </row>
    <row r="2925" spans="1:17" x14ac:dyDescent="0.25">
      <c r="A2925" s="33" t="str">
        <f t="shared" si="135"/>
        <v>7050010170</v>
      </c>
      <c r="B2925" s="36" t="s">
        <v>2451</v>
      </c>
      <c r="C2925" s="36" t="s">
        <v>5462</v>
      </c>
      <c r="D2925" s="9" t="str">
        <f t="shared" si="136"/>
        <v>7050010170</v>
      </c>
      <c r="E2925" s="36">
        <v>70500</v>
      </c>
      <c r="F2925" s="36">
        <v>10170</v>
      </c>
      <c r="G2925" s="9" t="str">
        <f>VLOOKUP(B2925,'[1]Business Unit Lookup'!A:B,2,FALSE)</f>
        <v>Southwestern VA Mntal Hlth</v>
      </c>
      <c r="H2925" s="33" t="str">
        <f>VLOOKUP(C2925,'[1]Fund Lookup'!B:C,2,FALSE)</f>
        <v>Epi&amp;LabCpctyInfctsDis-COVID-19</v>
      </c>
      <c r="I2925" s="35" t="s">
        <v>2252</v>
      </c>
      <c r="J2925" s="33" t="str">
        <f>VLOOKUP(I2925,'[1]Table B'!A:B,2,FALSE)</f>
        <v>Special Revenue-Federal</v>
      </c>
      <c r="K2925" s="9" t="str">
        <f t="shared" si="137"/>
        <v>120-Special Revenue-Federal</v>
      </c>
      <c r="L2925" s="9" t="str">
        <f>IFERROR(VLOOKUP(A2925,'[1]VAC as of March 2024'!A:K,11,FALSE),"No")</f>
        <v>No</v>
      </c>
      <c r="M2925" s="37" t="s">
        <v>5493</v>
      </c>
      <c r="O2925" s="38" t="s">
        <v>2248</v>
      </c>
      <c r="P2925" s="36" t="s">
        <v>6063</v>
      </c>
      <c r="Q2925" s="2" t="str">
        <f>VLOOKUP(P2925,'[1]Table E'!A:C,3,FALSE)</f>
        <v>COVID-19</v>
      </c>
    </row>
    <row r="2926" spans="1:17" x14ac:dyDescent="0.25">
      <c r="A2926" s="33" t="str">
        <f t="shared" si="135"/>
        <v>7050012110</v>
      </c>
      <c r="B2926" s="36" t="s">
        <v>2451</v>
      </c>
      <c r="C2926" s="36" t="s">
        <v>6074</v>
      </c>
      <c r="D2926" s="9" t="str">
        <f t="shared" si="136"/>
        <v>7050012110</v>
      </c>
      <c r="E2926" s="35">
        <v>70500</v>
      </c>
      <c r="F2926" s="37">
        <v>12110</v>
      </c>
      <c r="G2926" s="9" t="str">
        <f>VLOOKUP(B2926,'[1]Business Unit Lookup'!A:B,2,FALSE)</f>
        <v>Southwestern VA Mntal Hlth</v>
      </c>
      <c r="H2926" s="33" t="str">
        <f>VLOOKUP(C2926,'[1]Fund Lookup'!B:C,2,FALSE)</f>
        <v>ARP-CrvStLoclFisRecFd-COVID-19</v>
      </c>
      <c r="I2926" s="35" t="s">
        <v>2252</v>
      </c>
      <c r="J2926" s="33" t="str">
        <f>VLOOKUP(I2926,'[1]Table B'!A:B,2,FALSE)</f>
        <v>Special Revenue-Federal</v>
      </c>
      <c r="K2926" s="9" t="str">
        <f t="shared" si="137"/>
        <v>120-Special Revenue-Federal</v>
      </c>
      <c r="L2926" s="9" t="str">
        <f>IFERROR(VLOOKUP(A2926,'[1]VAC as of March 2024'!A:K,11,FALSE),"No")</f>
        <v>No</v>
      </c>
      <c r="M2926" s="38" t="s">
        <v>5493</v>
      </c>
      <c r="O2926" s="36" t="s">
        <v>2248</v>
      </c>
      <c r="P2926" s="36" t="s">
        <v>6063</v>
      </c>
      <c r="Q2926" s="2" t="str">
        <f>VLOOKUP(P2926,'[1]Table E'!A:C,3,FALSE)</f>
        <v>COVID-19</v>
      </c>
    </row>
    <row r="2927" spans="1:17" x14ac:dyDescent="0.25">
      <c r="A2927" s="33" t="str">
        <f t="shared" si="135"/>
        <v>7050015000</v>
      </c>
      <c r="B2927" s="33" t="s">
        <v>2451</v>
      </c>
      <c r="C2927" s="33" t="s">
        <v>2222</v>
      </c>
      <c r="D2927" s="9" t="str">
        <f t="shared" si="136"/>
        <v>7050015000</v>
      </c>
      <c r="E2927" s="34">
        <v>70500</v>
      </c>
      <c r="F2927" s="34">
        <v>15000</v>
      </c>
      <c r="G2927" s="9" t="str">
        <f>VLOOKUP(B2927,'[1]Business Unit Lookup'!A:B,2,FALSE)</f>
        <v>Southwestern VA Mntal Hlth</v>
      </c>
      <c r="H2927" s="33" t="str">
        <f>VLOOKUP(C2927,'[1]Fund Lookup'!B:C,2,FALSE)</f>
        <v>General Fixed Asset Acct Group</v>
      </c>
      <c r="I2927" s="35" t="s">
        <v>2242</v>
      </c>
      <c r="J2927" s="33" t="str">
        <f>VLOOKUP(I2927,'[1]Table B'!A:B,2,FALSE)</f>
        <v>Fixed Assets, Fund 1500</v>
      </c>
      <c r="K2927" s="9" t="str">
        <f t="shared" si="137"/>
        <v>610-Fixed Assets, Fund 1500</v>
      </c>
      <c r="L2927" s="9" t="str">
        <f>IFERROR(VLOOKUP(A2927,'[1]VAC as of March 2024'!A:K,11,FALSE),"No")</f>
        <v>No</v>
      </c>
      <c r="M2927" s="9" t="s">
        <v>4</v>
      </c>
      <c r="Q2927" s="2"/>
    </row>
    <row r="2928" spans="1:17" x14ac:dyDescent="0.25">
      <c r="A2928" s="33" t="str">
        <f t="shared" si="135"/>
        <v>7060001000</v>
      </c>
      <c r="B2928" s="33" t="s">
        <v>2452</v>
      </c>
      <c r="C2928" s="33" t="s">
        <v>1</v>
      </c>
      <c r="D2928" s="9" t="str">
        <f t="shared" si="136"/>
        <v>706001000</v>
      </c>
      <c r="E2928" s="34">
        <v>70600</v>
      </c>
      <c r="F2928" s="34">
        <v>1000</v>
      </c>
      <c r="G2928" s="9" t="str">
        <f>VLOOKUP(B2928,'[1]Business Unit Lookup'!A:B,2,FALSE)</f>
        <v>Western State Hospital</v>
      </c>
      <c r="H2928" s="33" t="str">
        <f>VLOOKUP(C2928,'[1]Fund Lookup'!B:C,2,FALSE)</f>
        <v>General Fund</v>
      </c>
      <c r="I2928" s="35" t="s">
        <v>2236</v>
      </c>
      <c r="J2928" s="33" t="str">
        <f>VLOOKUP(I2928,'[1]Table B'!A:B,2,FALSE)</f>
        <v>General</v>
      </c>
      <c r="K2928" s="9" t="str">
        <f t="shared" si="137"/>
        <v>100-General</v>
      </c>
      <c r="L2928" s="9" t="str">
        <f>IFERROR(VLOOKUP(A2928,'[1]VAC as of March 2024'!A:K,11,FALSE),"No")</f>
        <v>No</v>
      </c>
      <c r="M2928" s="9" t="s">
        <v>2237</v>
      </c>
      <c r="O2928" s="33" t="s">
        <v>2240</v>
      </c>
      <c r="P2928" s="33" t="s">
        <v>6061</v>
      </c>
      <c r="Q2928" s="2" t="str">
        <f>VLOOKUP(P2928,'[1]Table E'!A:C,3,FALSE)</f>
        <v>Unassigned</v>
      </c>
    </row>
    <row r="2929" spans="1:17" x14ac:dyDescent="0.25">
      <c r="A2929" s="33" t="str">
        <f t="shared" si="135"/>
        <v>7060002003</v>
      </c>
      <c r="B2929" s="33" t="s">
        <v>2452</v>
      </c>
      <c r="C2929" s="33" t="s">
        <v>11</v>
      </c>
      <c r="D2929" s="9" t="str">
        <f t="shared" si="136"/>
        <v>706002003</v>
      </c>
      <c r="E2929" s="34">
        <v>70600</v>
      </c>
      <c r="F2929" s="34">
        <v>2003</v>
      </c>
      <c r="G2929" s="9" t="str">
        <f>VLOOKUP(B2929,'[1]Business Unit Lookup'!A:B,2,FALSE)</f>
        <v>Western State Hospital</v>
      </c>
      <c r="H2929" s="33" t="str">
        <f>VLOOKUP(C2929,'[1]Fund Lookup'!B:C,2,FALSE)</f>
        <v>DBHDS Special Revenue Fund</v>
      </c>
      <c r="I2929" s="35" t="s">
        <v>2304</v>
      </c>
      <c r="J2929" s="33" t="str">
        <f>VLOOKUP(I2929,'[1]Table B'!A:B,2,FALSE)</f>
        <v>Special Revenue-Health and Social Servic</v>
      </c>
      <c r="K2929" s="9" t="str">
        <f t="shared" si="137"/>
        <v>115-Special Revenue-Health and Social Servic</v>
      </c>
      <c r="L2929" s="9" t="str">
        <f>IFERROR(VLOOKUP(A2929,'[1]VAC as of March 2024'!A:K,11,FALSE),"No")</f>
        <v>No</v>
      </c>
      <c r="M2929" s="9" t="s">
        <v>2240</v>
      </c>
      <c r="O2929" s="33" t="s">
        <v>2241</v>
      </c>
      <c r="P2929" s="33" t="s">
        <v>6067</v>
      </c>
      <c r="Q2929" s="2" t="str">
        <f>VLOOKUP(P2929,'[1]Table E'!A:C,3,FALSE)</f>
        <v>Health and Public Safety</v>
      </c>
    </row>
    <row r="2930" spans="1:17" x14ac:dyDescent="0.25">
      <c r="A2930" s="33" t="str">
        <f t="shared" si="135"/>
        <v>7060002860</v>
      </c>
      <c r="B2930" s="33" t="s">
        <v>2452</v>
      </c>
      <c r="C2930" s="33" t="s">
        <v>712</v>
      </c>
      <c r="D2930" s="9" t="str">
        <f t="shared" si="136"/>
        <v>706002860</v>
      </c>
      <c r="E2930" s="34">
        <v>70600</v>
      </c>
      <c r="F2930" s="34">
        <v>2860</v>
      </c>
      <c r="G2930" s="9" t="str">
        <f>VLOOKUP(B2930,'[1]Business Unit Lookup'!A:B,2,FALSE)</f>
        <v>Western State Hospital</v>
      </c>
      <c r="H2930" s="33" t="str">
        <f>VLOOKUP(C2930,'[1]Fund Lookup'!B:C,2,FALSE)</f>
        <v>Recycl Mtrl Sales-Nongen/NonHE</v>
      </c>
      <c r="I2930" s="35" t="s">
        <v>2236</v>
      </c>
      <c r="J2930" s="33" t="str">
        <f>VLOOKUP(I2930,'[1]Table B'!A:B,2,FALSE)</f>
        <v>General</v>
      </c>
      <c r="K2930" s="9" t="str">
        <f t="shared" si="137"/>
        <v>100-General</v>
      </c>
      <c r="L2930" s="9" t="str">
        <f>IFERROR(VLOOKUP(A2930,'[1]VAC as of March 2024'!A:K,11,FALSE),"No")</f>
        <v>No</v>
      </c>
      <c r="M2930" s="9" t="s">
        <v>2240</v>
      </c>
      <c r="O2930" s="33" t="s">
        <v>2</v>
      </c>
      <c r="P2930" s="33" t="s">
        <v>6068</v>
      </c>
      <c r="Q2930" s="2" t="str">
        <f>VLOOKUP(P2930,'[1]Table E'!A:C,3,FALSE)</f>
        <v>Health and Public Safety</v>
      </c>
    </row>
    <row r="2931" spans="1:17" x14ac:dyDescent="0.25">
      <c r="A2931" s="33" t="str">
        <f t="shared" si="135"/>
        <v>7060002870</v>
      </c>
      <c r="B2931" s="33" t="s">
        <v>2452</v>
      </c>
      <c r="C2931" s="33" t="s">
        <v>716</v>
      </c>
      <c r="D2931" s="9" t="str">
        <f t="shared" si="136"/>
        <v>706002870</v>
      </c>
      <c r="E2931" s="34">
        <v>70600</v>
      </c>
      <c r="F2931" s="34">
        <v>2870</v>
      </c>
      <c r="G2931" s="9" t="str">
        <f>VLOOKUP(B2931,'[1]Business Unit Lookup'!A:B,2,FALSE)</f>
        <v>Western State Hospital</v>
      </c>
      <c r="H2931" s="33" t="str">
        <f>VLOOKUP(C2931,'[1]Fund Lookup'!B:C,2,FALSE)</f>
        <v>Surp Suppy/Equip Sale-GF-NonHE</v>
      </c>
      <c r="I2931" s="35" t="s">
        <v>2236</v>
      </c>
      <c r="J2931" s="33" t="str">
        <f>VLOOKUP(I2931,'[1]Table B'!A:B,2,FALSE)</f>
        <v>General</v>
      </c>
      <c r="K2931" s="9" t="str">
        <f t="shared" si="137"/>
        <v>100-General</v>
      </c>
      <c r="L2931" s="9" t="str">
        <f>IFERROR(VLOOKUP(A2931,'[1]VAC as of March 2024'!A:K,11,FALSE),"No")</f>
        <v>No</v>
      </c>
      <c r="M2931" s="9" t="s">
        <v>2240</v>
      </c>
      <c r="O2931" s="33" t="s">
        <v>2</v>
      </c>
      <c r="P2931" s="33" t="s">
        <v>6068</v>
      </c>
      <c r="Q2931" s="2" t="str">
        <f>VLOOKUP(P2931,'[1]Table E'!A:C,3,FALSE)</f>
        <v>Health and Public Safety</v>
      </c>
    </row>
    <row r="2932" spans="1:17" x14ac:dyDescent="0.25">
      <c r="A2932" s="33" t="str">
        <f t="shared" si="135"/>
        <v>7060010000</v>
      </c>
      <c r="B2932" s="33" t="s">
        <v>2452</v>
      </c>
      <c r="C2932" s="33" t="s">
        <v>2162</v>
      </c>
      <c r="D2932" s="9" t="str">
        <f t="shared" si="136"/>
        <v>7060010000</v>
      </c>
      <c r="E2932" s="34">
        <v>70600</v>
      </c>
      <c r="F2932" s="34">
        <v>10000</v>
      </c>
      <c r="G2932" s="9" t="str">
        <f>VLOOKUP(B2932,'[1]Business Unit Lookup'!A:B,2,FALSE)</f>
        <v>Western State Hospital</v>
      </c>
      <c r="H2932" s="33" t="str">
        <f>VLOOKUP(C2932,'[1]Fund Lookup'!B:C,2,FALSE)</f>
        <v>Federal Trust</v>
      </c>
      <c r="I2932" s="35" t="s">
        <v>2252</v>
      </c>
      <c r="J2932" s="33" t="str">
        <f>VLOOKUP(I2932,'[1]Table B'!A:B,2,FALSE)</f>
        <v>Special Revenue-Federal</v>
      </c>
      <c r="K2932" s="9" t="str">
        <f t="shared" si="137"/>
        <v>120-Special Revenue-Federal</v>
      </c>
      <c r="L2932" s="9" t="str">
        <f>IFERROR(VLOOKUP(A2932,'[1]VAC as of March 2024'!A:K,11,FALSE),"No")</f>
        <v>No</v>
      </c>
      <c r="M2932" s="9" t="s">
        <v>2248</v>
      </c>
      <c r="O2932" s="33" t="s">
        <v>2248</v>
      </c>
      <c r="P2932" s="33" t="s">
        <v>6070</v>
      </c>
      <c r="Q2932" s="2" t="str">
        <f>VLOOKUP(P2932,'[1]Table E'!A:C,3,FALSE)</f>
        <v>Gifts and grants</v>
      </c>
    </row>
    <row r="2933" spans="1:17" x14ac:dyDescent="0.25">
      <c r="A2933" s="33" t="str">
        <f t="shared" si="135"/>
        <v>7060010100</v>
      </c>
      <c r="B2933" s="33" t="s">
        <v>2452</v>
      </c>
      <c r="C2933" s="33" t="s">
        <v>2243</v>
      </c>
      <c r="D2933" s="9" t="str">
        <f t="shared" si="136"/>
        <v>7060010100</v>
      </c>
      <c r="E2933" s="34">
        <v>70600</v>
      </c>
      <c r="F2933" s="34">
        <v>10100</v>
      </c>
      <c r="G2933" s="9" t="str">
        <f>VLOOKUP(B2933,'[1]Business Unit Lookup'!A:B,2,FALSE)</f>
        <v>Western State Hospital</v>
      </c>
      <c r="H2933" s="33" t="str">
        <f>VLOOKUP(C2933,'[1]Fund Lookup'!B:C,2,FALSE)</f>
        <v>CARESActPrvdrReliefFd-COVID-19</v>
      </c>
      <c r="I2933" s="35" t="s">
        <v>2252</v>
      </c>
      <c r="J2933" s="33" t="str">
        <f>VLOOKUP(I2933,'[1]Table B'!A:B,2,FALSE)</f>
        <v>Special Revenue-Federal</v>
      </c>
      <c r="K2933" s="9" t="str">
        <f t="shared" si="137"/>
        <v>120-Special Revenue-Federal</v>
      </c>
      <c r="L2933" s="9" t="str">
        <f>IFERROR(VLOOKUP(A2933,'[1]VAC as of March 2024'!A:K,11,FALSE),"No")</f>
        <v>No</v>
      </c>
      <c r="M2933" s="9" t="s">
        <v>5493</v>
      </c>
      <c r="O2933" s="33" t="s">
        <v>2248</v>
      </c>
      <c r="P2933" s="33" t="s">
        <v>6063</v>
      </c>
      <c r="Q2933" s="2" t="str">
        <f>VLOOKUP(P2933,'[1]Table E'!A:C,3,FALSE)</f>
        <v>COVID-19</v>
      </c>
    </row>
    <row r="2934" spans="1:17" x14ac:dyDescent="0.25">
      <c r="A2934" s="33" t="str">
        <f t="shared" si="135"/>
        <v>7060010110</v>
      </c>
      <c r="B2934" s="33" t="s">
        <v>2452</v>
      </c>
      <c r="C2934" s="33" t="s">
        <v>5444</v>
      </c>
      <c r="D2934" s="9" t="str">
        <f t="shared" si="136"/>
        <v>7060010110</v>
      </c>
      <c r="E2934" s="34">
        <v>70600</v>
      </c>
      <c r="F2934" s="34">
        <v>10110</v>
      </c>
      <c r="G2934" s="9" t="str">
        <f>VLOOKUP(B2934,'[1]Business Unit Lookup'!A:B,2,FALSE)</f>
        <v>Western State Hospital</v>
      </c>
      <c r="H2934" s="33" t="str">
        <f>VLOOKUP(C2934,'[1]Fund Lookup'!B:C,2,FALSE)</f>
        <v>CARESActRlfFd–General-COVID-19</v>
      </c>
      <c r="I2934" s="35" t="s">
        <v>2252</v>
      </c>
      <c r="J2934" s="33" t="str">
        <f>VLOOKUP(I2934,'[1]Table B'!A:B,2,FALSE)</f>
        <v>Special Revenue-Federal</v>
      </c>
      <c r="K2934" s="9" t="str">
        <f t="shared" si="137"/>
        <v>120-Special Revenue-Federal</v>
      </c>
      <c r="L2934" s="9" t="str">
        <f>IFERROR(VLOOKUP(A2934,'[1]VAC as of March 2024'!A:K,11,FALSE),"No")</f>
        <v>No</v>
      </c>
      <c r="M2934" s="9" t="s">
        <v>5493</v>
      </c>
      <c r="O2934" s="33" t="s">
        <v>2248</v>
      </c>
      <c r="P2934" s="33" t="s">
        <v>6063</v>
      </c>
      <c r="Q2934" s="2" t="str">
        <f>VLOOKUP(P2934,'[1]Table E'!A:C,3,FALSE)</f>
        <v>COVID-19</v>
      </c>
    </row>
    <row r="2935" spans="1:17" x14ac:dyDescent="0.25">
      <c r="A2935" s="33" t="str">
        <f t="shared" si="135"/>
        <v>7060010170</v>
      </c>
      <c r="B2935" s="36" t="s">
        <v>2452</v>
      </c>
      <c r="C2935" s="36" t="s">
        <v>5462</v>
      </c>
      <c r="D2935" s="9" t="str">
        <f t="shared" si="136"/>
        <v>7060010170</v>
      </c>
      <c r="E2935" s="36">
        <v>70600</v>
      </c>
      <c r="F2935" s="36">
        <v>10170</v>
      </c>
      <c r="G2935" s="9" t="str">
        <f>VLOOKUP(B2935,'[1]Business Unit Lookup'!A:B,2,FALSE)</f>
        <v>Western State Hospital</v>
      </c>
      <c r="H2935" s="33" t="str">
        <f>VLOOKUP(C2935,'[1]Fund Lookup'!B:C,2,FALSE)</f>
        <v>Epi&amp;LabCpctyInfctsDis-COVID-19</v>
      </c>
      <c r="I2935" s="35" t="s">
        <v>2252</v>
      </c>
      <c r="J2935" s="33" t="str">
        <f>VLOOKUP(I2935,'[1]Table B'!A:B,2,FALSE)</f>
        <v>Special Revenue-Federal</v>
      </c>
      <c r="K2935" s="9" t="str">
        <f t="shared" si="137"/>
        <v>120-Special Revenue-Federal</v>
      </c>
      <c r="L2935" s="9" t="str">
        <f>IFERROR(VLOOKUP(A2935,'[1]VAC as of March 2024'!A:K,11,FALSE),"No")</f>
        <v>No</v>
      </c>
      <c r="M2935" s="37" t="s">
        <v>5493</v>
      </c>
      <c r="O2935" s="38" t="s">
        <v>2248</v>
      </c>
      <c r="P2935" s="36" t="s">
        <v>6063</v>
      </c>
      <c r="Q2935" s="2" t="str">
        <f>VLOOKUP(P2935,'[1]Table E'!A:C,3,FALSE)</f>
        <v>COVID-19</v>
      </c>
    </row>
    <row r="2936" spans="1:17" x14ac:dyDescent="0.25">
      <c r="A2936" s="33" t="str">
        <f t="shared" si="135"/>
        <v>7060012110</v>
      </c>
      <c r="B2936" s="36" t="s">
        <v>2452</v>
      </c>
      <c r="C2936" s="36" t="s">
        <v>6074</v>
      </c>
      <c r="D2936" s="9" t="str">
        <f t="shared" si="136"/>
        <v>7060012110</v>
      </c>
      <c r="E2936" s="35">
        <v>70600</v>
      </c>
      <c r="F2936" s="37">
        <v>12110</v>
      </c>
      <c r="G2936" s="9" t="str">
        <f>VLOOKUP(B2936,'[1]Business Unit Lookup'!A:B,2,FALSE)</f>
        <v>Western State Hospital</v>
      </c>
      <c r="H2936" s="33" t="str">
        <f>VLOOKUP(C2936,'[1]Fund Lookup'!B:C,2,FALSE)</f>
        <v>ARP-CrvStLoclFisRecFd-COVID-19</v>
      </c>
      <c r="I2936" s="35" t="s">
        <v>2252</v>
      </c>
      <c r="J2936" s="33" t="str">
        <f>VLOOKUP(I2936,'[1]Table B'!A:B,2,FALSE)</f>
        <v>Special Revenue-Federal</v>
      </c>
      <c r="K2936" s="9" t="str">
        <f t="shared" si="137"/>
        <v>120-Special Revenue-Federal</v>
      </c>
      <c r="L2936" s="9" t="str">
        <f>IFERROR(VLOOKUP(A2936,'[1]VAC as of March 2024'!A:K,11,FALSE),"No")</f>
        <v>No</v>
      </c>
      <c r="M2936" s="38" t="s">
        <v>5493</v>
      </c>
      <c r="O2936" s="36" t="s">
        <v>2248</v>
      </c>
      <c r="P2936" s="36" t="s">
        <v>6063</v>
      </c>
      <c r="Q2936" s="2" t="str">
        <f>VLOOKUP(P2936,'[1]Table E'!A:C,3,FALSE)</f>
        <v>COVID-19</v>
      </c>
    </row>
    <row r="2937" spans="1:17" x14ac:dyDescent="0.25">
      <c r="A2937" s="33" t="str">
        <f t="shared" si="135"/>
        <v>7060015000</v>
      </c>
      <c r="B2937" s="33" t="s">
        <v>2452</v>
      </c>
      <c r="C2937" s="33" t="s">
        <v>2222</v>
      </c>
      <c r="D2937" s="9" t="str">
        <f t="shared" si="136"/>
        <v>7060015000</v>
      </c>
      <c r="E2937" s="34">
        <v>70600</v>
      </c>
      <c r="F2937" s="34">
        <v>15000</v>
      </c>
      <c r="G2937" s="9" t="str">
        <f>VLOOKUP(B2937,'[1]Business Unit Lookup'!A:B,2,FALSE)</f>
        <v>Western State Hospital</v>
      </c>
      <c r="H2937" s="33" t="str">
        <f>VLOOKUP(C2937,'[1]Fund Lookup'!B:C,2,FALSE)</f>
        <v>General Fixed Asset Acct Group</v>
      </c>
      <c r="I2937" s="35" t="s">
        <v>2242</v>
      </c>
      <c r="J2937" s="33" t="str">
        <f>VLOOKUP(I2937,'[1]Table B'!A:B,2,FALSE)</f>
        <v>Fixed Assets, Fund 1500</v>
      </c>
      <c r="K2937" s="9" t="str">
        <f t="shared" si="137"/>
        <v>610-Fixed Assets, Fund 1500</v>
      </c>
      <c r="L2937" s="9" t="str">
        <f>IFERROR(VLOOKUP(A2937,'[1]VAC as of March 2024'!A:K,11,FALSE),"No")</f>
        <v>No</v>
      </c>
      <c r="M2937" s="9" t="s">
        <v>4</v>
      </c>
      <c r="Q2937" s="2"/>
    </row>
    <row r="2938" spans="1:17" x14ac:dyDescent="0.25">
      <c r="A2938" s="33" t="str">
        <f t="shared" si="135"/>
        <v>7070001000</v>
      </c>
      <c r="B2938" s="33" t="s">
        <v>2453</v>
      </c>
      <c r="C2938" s="33" t="s">
        <v>1</v>
      </c>
      <c r="D2938" s="9" t="str">
        <f t="shared" si="136"/>
        <v>707001000</v>
      </c>
      <c r="E2938" s="34">
        <v>70700</v>
      </c>
      <c r="F2938" s="34">
        <v>1000</v>
      </c>
      <c r="G2938" s="9" t="str">
        <f>VLOOKUP(B2938,'[1]Business Unit Lookup'!A:B,2,FALSE)</f>
        <v>Central VA Training Center</v>
      </c>
      <c r="H2938" s="33" t="str">
        <f>VLOOKUP(C2938,'[1]Fund Lookup'!B:C,2,FALSE)</f>
        <v>General Fund</v>
      </c>
      <c r="I2938" s="35" t="s">
        <v>2236</v>
      </c>
      <c r="J2938" s="33" t="str">
        <f>VLOOKUP(I2938,'[1]Table B'!A:B,2,FALSE)</f>
        <v>General</v>
      </c>
      <c r="K2938" s="9" t="str">
        <f t="shared" si="137"/>
        <v>100-General</v>
      </c>
      <c r="L2938" s="9" t="str">
        <f>IFERROR(VLOOKUP(A2938,'[1]VAC as of March 2024'!A:K,11,FALSE),"No")</f>
        <v>No</v>
      </c>
      <c r="M2938" s="9" t="s">
        <v>2237</v>
      </c>
      <c r="O2938" s="33" t="s">
        <v>2240</v>
      </c>
      <c r="P2938" s="33" t="s">
        <v>6061</v>
      </c>
      <c r="Q2938" s="2" t="str">
        <f>VLOOKUP(P2938,'[1]Table E'!A:C,3,FALSE)</f>
        <v>Unassigned</v>
      </c>
    </row>
    <row r="2939" spans="1:17" x14ac:dyDescent="0.25">
      <c r="A2939" s="33" t="str">
        <f t="shared" si="135"/>
        <v>7070002003</v>
      </c>
      <c r="B2939" s="33" t="s">
        <v>2453</v>
      </c>
      <c r="C2939" s="33" t="s">
        <v>11</v>
      </c>
      <c r="D2939" s="9" t="str">
        <f t="shared" si="136"/>
        <v>707002003</v>
      </c>
      <c r="E2939" s="34">
        <v>70700</v>
      </c>
      <c r="F2939" s="34">
        <v>2003</v>
      </c>
      <c r="G2939" s="9" t="str">
        <f>VLOOKUP(B2939,'[1]Business Unit Lookup'!A:B,2,FALSE)</f>
        <v>Central VA Training Center</v>
      </c>
      <c r="H2939" s="33" t="str">
        <f>VLOOKUP(C2939,'[1]Fund Lookup'!B:C,2,FALSE)</f>
        <v>DBHDS Special Revenue Fund</v>
      </c>
      <c r="I2939" s="35" t="s">
        <v>2304</v>
      </c>
      <c r="J2939" s="33" t="str">
        <f>VLOOKUP(I2939,'[1]Table B'!A:B,2,FALSE)</f>
        <v>Special Revenue-Health and Social Servic</v>
      </c>
      <c r="K2939" s="9" t="str">
        <f t="shared" si="137"/>
        <v>115-Special Revenue-Health and Social Servic</v>
      </c>
      <c r="L2939" s="9" t="str">
        <f>IFERROR(VLOOKUP(A2939,'[1]VAC as of March 2024'!A:K,11,FALSE),"No")</f>
        <v>No</v>
      </c>
      <c r="M2939" s="9" t="s">
        <v>2240</v>
      </c>
      <c r="O2939" s="33" t="s">
        <v>2241</v>
      </c>
      <c r="P2939" s="33" t="s">
        <v>6067</v>
      </c>
      <c r="Q2939" s="2" t="str">
        <f>VLOOKUP(P2939,'[1]Table E'!A:C,3,FALSE)</f>
        <v>Health and Public Safety</v>
      </c>
    </row>
    <row r="2940" spans="1:17" x14ac:dyDescent="0.25">
      <c r="A2940" s="33" t="str">
        <f t="shared" si="135"/>
        <v>7070002860</v>
      </c>
      <c r="B2940" s="33" t="s">
        <v>2453</v>
      </c>
      <c r="C2940" s="33" t="s">
        <v>712</v>
      </c>
      <c r="D2940" s="9" t="str">
        <f t="shared" si="136"/>
        <v>707002860</v>
      </c>
      <c r="E2940" s="34">
        <v>70700</v>
      </c>
      <c r="F2940" s="34">
        <v>2860</v>
      </c>
      <c r="G2940" s="9" t="str">
        <f>VLOOKUP(B2940,'[1]Business Unit Lookup'!A:B,2,FALSE)</f>
        <v>Central VA Training Center</v>
      </c>
      <c r="H2940" s="33" t="str">
        <f>VLOOKUP(C2940,'[1]Fund Lookup'!B:C,2,FALSE)</f>
        <v>Recycl Mtrl Sales-Nongen/NonHE</v>
      </c>
      <c r="I2940" s="35" t="s">
        <v>2236</v>
      </c>
      <c r="J2940" s="33" t="str">
        <f>VLOOKUP(I2940,'[1]Table B'!A:B,2,FALSE)</f>
        <v>General</v>
      </c>
      <c r="K2940" s="9" t="str">
        <f t="shared" si="137"/>
        <v>100-General</v>
      </c>
      <c r="L2940" s="9" t="str">
        <f>IFERROR(VLOOKUP(A2940,'[1]VAC as of March 2024'!A:K,11,FALSE),"No")</f>
        <v>No</v>
      </c>
      <c r="M2940" s="9" t="s">
        <v>2240</v>
      </c>
      <c r="O2940" s="33" t="s">
        <v>2</v>
      </c>
      <c r="P2940" s="33" t="s">
        <v>6068</v>
      </c>
      <c r="Q2940" s="2" t="str">
        <f>VLOOKUP(P2940,'[1]Table E'!A:C,3,FALSE)</f>
        <v>Health and Public Safety</v>
      </c>
    </row>
    <row r="2941" spans="1:17" x14ac:dyDescent="0.25">
      <c r="A2941" s="33" t="str">
        <f t="shared" si="135"/>
        <v>7070002870</v>
      </c>
      <c r="B2941" s="33" t="s">
        <v>2453</v>
      </c>
      <c r="C2941" s="33" t="s">
        <v>716</v>
      </c>
      <c r="D2941" s="9" t="str">
        <f t="shared" si="136"/>
        <v>707002870</v>
      </c>
      <c r="E2941" s="34">
        <v>70700</v>
      </c>
      <c r="F2941" s="34">
        <v>2870</v>
      </c>
      <c r="G2941" s="9" t="str">
        <f>VLOOKUP(B2941,'[1]Business Unit Lookup'!A:B,2,FALSE)</f>
        <v>Central VA Training Center</v>
      </c>
      <c r="H2941" s="33" t="str">
        <f>VLOOKUP(C2941,'[1]Fund Lookup'!B:C,2,FALSE)</f>
        <v>Surp Suppy/Equip Sale-GF-NonHE</v>
      </c>
      <c r="I2941" s="35" t="s">
        <v>2236</v>
      </c>
      <c r="J2941" s="33" t="str">
        <f>VLOOKUP(I2941,'[1]Table B'!A:B,2,FALSE)</f>
        <v>General</v>
      </c>
      <c r="K2941" s="9" t="str">
        <f t="shared" si="137"/>
        <v>100-General</v>
      </c>
      <c r="L2941" s="9" t="str">
        <f>IFERROR(VLOOKUP(A2941,'[1]VAC as of March 2024'!A:K,11,FALSE),"No")</f>
        <v>No</v>
      </c>
      <c r="M2941" s="9" t="s">
        <v>2240</v>
      </c>
      <c r="O2941" s="33" t="s">
        <v>2</v>
      </c>
      <c r="P2941" s="33" t="s">
        <v>6068</v>
      </c>
      <c r="Q2941" s="2" t="str">
        <f>VLOOKUP(P2941,'[1]Table E'!A:C,3,FALSE)</f>
        <v>Health and Public Safety</v>
      </c>
    </row>
    <row r="2942" spans="1:17" x14ac:dyDescent="0.25">
      <c r="A2942" s="33" t="str">
        <f t="shared" si="135"/>
        <v>7070002880</v>
      </c>
      <c r="B2942" s="33" t="s">
        <v>2453</v>
      </c>
      <c r="C2942" s="33" t="s">
        <v>724</v>
      </c>
      <c r="D2942" s="9" t="str">
        <f t="shared" si="136"/>
        <v>707002880</v>
      </c>
      <c r="E2942" s="34">
        <v>70700</v>
      </c>
      <c r="F2942" s="34">
        <v>2880</v>
      </c>
      <c r="G2942" s="9" t="str">
        <f>VLOOKUP(B2942,'[1]Business Unit Lookup'!A:B,2,FALSE)</f>
        <v>Central VA Training Center</v>
      </c>
      <c r="H2942" s="33" t="str">
        <f>VLOOKUP(C2942,'[1]Fund Lookup'!B:C,2,FALSE)</f>
        <v>Surp Supply/Equip-NonGF-NonHE</v>
      </c>
      <c r="I2942" s="35" t="s">
        <v>2236</v>
      </c>
      <c r="J2942" s="33" t="str">
        <f>VLOOKUP(I2942,'[1]Table B'!A:B,2,FALSE)</f>
        <v>General</v>
      </c>
      <c r="K2942" s="9" t="str">
        <f t="shared" si="137"/>
        <v>100-General</v>
      </c>
      <c r="L2942" s="9" t="str">
        <f>IFERROR(VLOOKUP(A2942,'[1]VAC as of March 2024'!A:K,11,FALSE),"No")</f>
        <v>No</v>
      </c>
      <c r="M2942" s="9" t="s">
        <v>2240</v>
      </c>
      <c r="O2942" s="33" t="s">
        <v>2</v>
      </c>
      <c r="P2942" s="33" t="s">
        <v>6068</v>
      </c>
      <c r="Q2942" s="2" t="str">
        <f>VLOOKUP(P2942,'[1]Table E'!A:C,3,FALSE)</f>
        <v>Health and Public Safety</v>
      </c>
    </row>
    <row r="2943" spans="1:17" x14ac:dyDescent="0.25">
      <c r="A2943" s="33" t="str">
        <f t="shared" si="135"/>
        <v>7070002900</v>
      </c>
      <c r="B2943" s="33" t="s">
        <v>2453</v>
      </c>
      <c r="C2943" s="33" t="s">
        <v>727</v>
      </c>
      <c r="D2943" s="9" t="str">
        <f t="shared" si="136"/>
        <v>707002900</v>
      </c>
      <c r="E2943" s="34">
        <v>70700</v>
      </c>
      <c r="F2943" s="34">
        <v>2900</v>
      </c>
      <c r="G2943" s="9" t="str">
        <f>VLOOKUP(B2943,'[1]Business Unit Lookup'!A:B,2,FALSE)</f>
        <v>Central VA Training Center</v>
      </c>
      <c r="H2943" s="33" t="str">
        <f>VLOOKUP(C2943,'[1]Fund Lookup'!B:C,2,FALSE)</f>
        <v>Insurance Recovery</v>
      </c>
      <c r="I2943" s="35" t="s">
        <v>2239</v>
      </c>
      <c r="J2943" s="33" t="str">
        <f>VLOOKUP(I2943,'[1]Table B'!A:B,2,FALSE)</f>
        <v>Special Revenue-Other</v>
      </c>
      <c r="K2943" s="9" t="str">
        <f t="shared" si="137"/>
        <v>105-Special Revenue-Other</v>
      </c>
      <c r="L2943" s="9" t="str">
        <f>IFERROR(VLOOKUP(A2943,'[1]VAC as of March 2024'!A:K,11,FALSE),"No")</f>
        <v>No</v>
      </c>
      <c r="M2943" s="9" t="s">
        <v>2240</v>
      </c>
      <c r="O2943" s="33" t="s">
        <v>2241</v>
      </c>
      <c r="P2943" s="33" t="s">
        <v>6067</v>
      </c>
      <c r="Q2943" s="2" t="str">
        <f>VLOOKUP(P2943,'[1]Table E'!A:C,3,FALSE)</f>
        <v>Health and Public Safety</v>
      </c>
    </row>
    <row r="2944" spans="1:17" x14ac:dyDescent="0.25">
      <c r="A2944" s="33" t="str">
        <f t="shared" si="135"/>
        <v>7070010170</v>
      </c>
      <c r="B2944" s="36" t="s">
        <v>2453</v>
      </c>
      <c r="C2944" s="36" t="s">
        <v>5462</v>
      </c>
      <c r="D2944" s="9" t="str">
        <f t="shared" si="136"/>
        <v>7070010170</v>
      </c>
      <c r="E2944" s="36">
        <v>70700</v>
      </c>
      <c r="F2944" s="36">
        <v>10170</v>
      </c>
      <c r="G2944" s="9" t="str">
        <f>VLOOKUP(B2944,'[1]Business Unit Lookup'!A:B,2,FALSE)</f>
        <v>Central VA Training Center</v>
      </c>
      <c r="H2944" s="33" t="str">
        <f>VLOOKUP(C2944,'[1]Fund Lookup'!B:C,2,FALSE)</f>
        <v>Epi&amp;LabCpctyInfctsDis-COVID-19</v>
      </c>
      <c r="I2944" s="35" t="s">
        <v>2252</v>
      </c>
      <c r="J2944" s="33" t="str">
        <f>VLOOKUP(I2944,'[1]Table B'!A:B,2,FALSE)</f>
        <v>Special Revenue-Federal</v>
      </c>
      <c r="K2944" s="9" t="str">
        <f t="shared" si="137"/>
        <v>120-Special Revenue-Federal</v>
      </c>
      <c r="L2944" s="9" t="str">
        <f>IFERROR(VLOOKUP(A2944,'[1]VAC as of March 2024'!A:K,11,FALSE),"No")</f>
        <v>No</v>
      </c>
      <c r="M2944" s="37" t="s">
        <v>5493</v>
      </c>
      <c r="O2944" s="38" t="s">
        <v>2248</v>
      </c>
      <c r="P2944" s="36" t="s">
        <v>6063</v>
      </c>
      <c r="Q2944" s="2" t="str">
        <f>VLOOKUP(P2944,'[1]Table E'!A:C,3,FALSE)</f>
        <v>COVID-19</v>
      </c>
    </row>
    <row r="2945" spans="1:17" x14ac:dyDescent="0.25">
      <c r="A2945" s="33" t="str">
        <f t="shared" si="135"/>
        <v>7070012110</v>
      </c>
      <c r="B2945" s="36" t="s">
        <v>2453</v>
      </c>
      <c r="C2945" s="36" t="s">
        <v>6074</v>
      </c>
      <c r="D2945" s="9" t="str">
        <f t="shared" si="136"/>
        <v>7070012110</v>
      </c>
      <c r="E2945" s="35">
        <v>70700</v>
      </c>
      <c r="F2945" s="37">
        <v>12110</v>
      </c>
      <c r="G2945" s="9" t="str">
        <f>VLOOKUP(B2945,'[1]Business Unit Lookup'!A:B,2,FALSE)</f>
        <v>Central VA Training Center</v>
      </c>
      <c r="H2945" s="33" t="str">
        <f>VLOOKUP(C2945,'[1]Fund Lookup'!B:C,2,FALSE)</f>
        <v>ARP-CrvStLoclFisRecFd-COVID-19</v>
      </c>
      <c r="I2945" s="35" t="s">
        <v>2252</v>
      </c>
      <c r="J2945" s="33" t="str">
        <f>VLOOKUP(I2945,'[1]Table B'!A:B,2,FALSE)</f>
        <v>Special Revenue-Federal</v>
      </c>
      <c r="K2945" s="9" t="str">
        <f t="shared" si="137"/>
        <v>120-Special Revenue-Federal</v>
      </c>
      <c r="L2945" s="9" t="str">
        <f>IFERROR(VLOOKUP(A2945,'[1]VAC as of March 2024'!A:K,11,FALSE),"No")</f>
        <v>No</v>
      </c>
      <c r="M2945" s="38" t="s">
        <v>5493</v>
      </c>
      <c r="O2945" s="36" t="s">
        <v>2248</v>
      </c>
      <c r="P2945" s="36" t="s">
        <v>6063</v>
      </c>
      <c r="Q2945" s="2" t="str">
        <f>VLOOKUP(P2945,'[1]Table E'!A:C,3,FALSE)</f>
        <v>COVID-19</v>
      </c>
    </row>
    <row r="2946" spans="1:17" x14ac:dyDescent="0.25">
      <c r="A2946" s="33" t="str">
        <f t="shared" ref="A2946:A3009" si="138">CONCATENATE(B2946,C2946)</f>
        <v>7070015000</v>
      </c>
      <c r="B2946" s="33" t="s">
        <v>2453</v>
      </c>
      <c r="C2946" s="33" t="s">
        <v>2222</v>
      </c>
      <c r="D2946" s="9" t="str">
        <f t="shared" ref="D2946:D3009" si="139">CONCATENATE(E2946,F2946)</f>
        <v>7070015000</v>
      </c>
      <c r="E2946" s="34">
        <v>70700</v>
      </c>
      <c r="F2946" s="34">
        <v>15000</v>
      </c>
      <c r="G2946" s="9" t="str">
        <f>VLOOKUP(B2946,'[1]Business Unit Lookup'!A:B,2,FALSE)</f>
        <v>Central VA Training Center</v>
      </c>
      <c r="H2946" s="33" t="str">
        <f>VLOOKUP(C2946,'[1]Fund Lookup'!B:C,2,FALSE)</f>
        <v>General Fixed Asset Acct Group</v>
      </c>
      <c r="I2946" s="35" t="s">
        <v>2242</v>
      </c>
      <c r="J2946" s="33" t="str">
        <f>VLOOKUP(I2946,'[1]Table B'!A:B,2,FALSE)</f>
        <v>Fixed Assets, Fund 1500</v>
      </c>
      <c r="K2946" s="9" t="str">
        <f t="shared" ref="K2946:K3009" si="140">CONCATENATE(I2946,"-",J2946)</f>
        <v>610-Fixed Assets, Fund 1500</v>
      </c>
      <c r="L2946" s="9" t="str">
        <f>IFERROR(VLOOKUP(A2946,'[1]VAC as of March 2024'!A:K,11,FALSE),"No")</f>
        <v>No</v>
      </c>
      <c r="M2946" s="9" t="s">
        <v>4</v>
      </c>
      <c r="Q2946" s="2"/>
    </row>
    <row r="2947" spans="1:17" x14ac:dyDescent="0.25">
      <c r="A2947" s="33" t="str">
        <f t="shared" si="138"/>
        <v>7080001000</v>
      </c>
      <c r="B2947" s="33" t="s">
        <v>2454</v>
      </c>
      <c r="C2947" s="33" t="s">
        <v>1</v>
      </c>
      <c r="D2947" s="9" t="str">
        <f t="shared" si="139"/>
        <v>708001000</v>
      </c>
      <c r="E2947" s="34">
        <v>70800</v>
      </c>
      <c r="F2947" s="34">
        <v>1000</v>
      </c>
      <c r="G2947" s="9" t="str">
        <f>VLOOKUP(B2947,'[1]Business Unit Lookup'!A:B,2,FALSE)</f>
        <v>Center Children &amp; Adolescents</v>
      </c>
      <c r="H2947" s="33" t="str">
        <f>VLOOKUP(C2947,'[1]Fund Lookup'!B:C,2,FALSE)</f>
        <v>General Fund</v>
      </c>
      <c r="I2947" s="35" t="s">
        <v>2236</v>
      </c>
      <c r="J2947" s="33" t="str">
        <f>VLOOKUP(I2947,'[1]Table B'!A:B,2,FALSE)</f>
        <v>General</v>
      </c>
      <c r="K2947" s="9" t="str">
        <f t="shared" si="140"/>
        <v>100-General</v>
      </c>
      <c r="L2947" s="9" t="str">
        <f>IFERROR(VLOOKUP(A2947,'[1]VAC as of March 2024'!A:K,11,FALSE),"No")</f>
        <v>No</v>
      </c>
      <c r="M2947" s="9" t="s">
        <v>2237</v>
      </c>
      <c r="O2947" s="33" t="s">
        <v>2240</v>
      </c>
      <c r="P2947" s="33" t="s">
        <v>6061</v>
      </c>
      <c r="Q2947" s="2" t="str">
        <f>VLOOKUP(P2947,'[1]Table E'!A:C,3,FALSE)</f>
        <v>Unassigned</v>
      </c>
    </row>
    <row r="2948" spans="1:17" x14ac:dyDescent="0.25">
      <c r="A2948" s="33" t="str">
        <f t="shared" si="138"/>
        <v>7080002003</v>
      </c>
      <c r="B2948" s="33" t="s">
        <v>2454</v>
      </c>
      <c r="C2948" s="33" t="s">
        <v>11</v>
      </c>
      <c r="D2948" s="9" t="str">
        <f t="shared" si="139"/>
        <v>708002003</v>
      </c>
      <c r="E2948" s="34">
        <v>70800</v>
      </c>
      <c r="F2948" s="34">
        <v>2003</v>
      </c>
      <c r="G2948" s="9" t="str">
        <f>VLOOKUP(B2948,'[1]Business Unit Lookup'!A:B,2,FALSE)</f>
        <v>Center Children &amp; Adolescents</v>
      </c>
      <c r="H2948" s="33" t="str">
        <f>VLOOKUP(C2948,'[1]Fund Lookup'!B:C,2,FALSE)</f>
        <v>DBHDS Special Revenue Fund</v>
      </c>
      <c r="I2948" s="35" t="s">
        <v>2304</v>
      </c>
      <c r="J2948" s="33" t="str">
        <f>VLOOKUP(I2948,'[1]Table B'!A:B,2,FALSE)</f>
        <v>Special Revenue-Health and Social Servic</v>
      </c>
      <c r="K2948" s="9" t="str">
        <f t="shared" si="140"/>
        <v>115-Special Revenue-Health and Social Servic</v>
      </c>
      <c r="L2948" s="9" t="str">
        <f>IFERROR(VLOOKUP(A2948,'[1]VAC as of March 2024'!A:K,11,FALSE),"No")</f>
        <v>No</v>
      </c>
      <c r="M2948" s="9" t="s">
        <v>2240</v>
      </c>
      <c r="O2948" s="33" t="s">
        <v>2241</v>
      </c>
      <c r="P2948" s="33" t="s">
        <v>6067</v>
      </c>
      <c r="Q2948" s="2" t="str">
        <f>VLOOKUP(P2948,'[1]Table E'!A:C,3,FALSE)</f>
        <v>Health and Public Safety</v>
      </c>
    </row>
    <row r="2949" spans="1:17" x14ac:dyDescent="0.25">
      <c r="A2949" s="33" t="str">
        <f t="shared" si="138"/>
        <v>7080002860</v>
      </c>
      <c r="B2949" s="33" t="s">
        <v>2454</v>
      </c>
      <c r="C2949" s="33" t="s">
        <v>712</v>
      </c>
      <c r="D2949" s="9" t="str">
        <f t="shared" si="139"/>
        <v>708002860</v>
      </c>
      <c r="E2949" s="34">
        <v>70800</v>
      </c>
      <c r="F2949" s="34">
        <v>2860</v>
      </c>
      <c r="G2949" s="9" t="str">
        <f>VLOOKUP(B2949,'[1]Business Unit Lookup'!A:B,2,FALSE)</f>
        <v>Center Children &amp; Adolescents</v>
      </c>
      <c r="H2949" s="33" t="str">
        <f>VLOOKUP(C2949,'[1]Fund Lookup'!B:C,2,FALSE)</f>
        <v>Recycl Mtrl Sales-Nongen/NonHE</v>
      </c>
      <c r="I2949" s="35" t="s">
        <v>2236</v>
      </c>
      <c r="J2949" s="33" t="str">
        <f>VLOOKUP(I2949,'[1]Table B'!A:B,2,FALSE)</f>
        <v>General</v>
      </c>
      <c r="K2949" s="9" t="str">
        <f t="shared" si="140"/>
        <v>100-General</v>
      </c>
      <c r="L2949" s="9" t="str">
        <f>IFERROR(VLOOKUP(A2949,'[1]VAC as of March 2024'!A:K,11,FALSE),"No")</f>
        <v>No</v>
      </c>
      <c r="M2949" s="9" t="s">
        <v>2240</v>
      </c>
      <c r="O2949" s="33" t="s">
        <v>2</v>
      </c>
      <c r="P2949" s="33" t="s">
        <v>6068</v>
      </c>
      <c r="Q2949" s="2" t="str">
        <f>VLOOKUP(P2949,'[1]Table E'!A:C,3,FALSE)</f>
        <v>Health and Public Safety</v>
      </c>
    </row>
    <row r="2950" spans="1:17" x14ac:dyDescent="0.25">
      <c r="A2950" s="33" t="str">
        <f t="shared" si="138"/>
        <v>7080002870</v>
      </c>
      <c r="B2950" s="33" t="s">
        <v>2454</v>
      </c>
      <c r="C2950" s="33" t="s">
        <v>716</v>
      </c>
      <c r="D2950" s="9" t="str">
        <f t="shared" si="139"/>
        <v>708002870</v>
      </c>
      <c r="E2950" s="34">
        <v>70800</v>
      </c>
      <c r="F2950" s="34">
        <v>2870</v>
      </c>
      <c r="G2950" s="9" t="str">
        <f>VLOOKUP(B2950,'[1]Business Unit Lookup'!A:B,2,FALSE)</f>
        <v>Center Children &amp; Adolescents</v>
      </c>
      <c r="H2950" s="33" t="str">
        <f>VLOOKUP(C2950,'[1]Fund Lookup'!B:C,2,FALSE)</f>
        <v>Surp Suppy/Equip Sale-GF-NonHE</v>
      </c>
      <c r="I2950" s="35" t="s">
        <v>2236</v>
      </c>
      <c r="J2950" s="33" t="str">
        <f>VLOOKUP(I2950,'[1]Table B'!A:B,2,FALSE)</f>
        <v>General</v>
      </c>
      <c r="K2950" s="9" t="str">
        <f t="shared" si="140"/>
        <v>100-General</v>
      </c>
      <c r="L2950" s="9" t="str">
        <f>IFERROR(VLOOKUP(A2950,'[1]VAC as of March 2024'!A:K,11,FALSE),"No")</f>
        <v>No</v>
      </c>
      <c r="M2950" s="9" t="s">
        <v>2240</v>
      </c>
      <c r="O2950" s="33" t="s">
        <v>2</v>
      </c>
      <c r="P2950" s="33" t="s">
        <v>6068</v>
      </c>
      <c r="Q2950" s="2" t="str">
        <f>VLOOKUP(P2950,'[1]Table E'!A:C,3,FALSE)</f>
        <v>Health and Public Safety</v>
      </c>
    </row>
    <row r="2951" spans="1:17" x14ac:dyDescent="0.25">
      <c r="A2951" s="33" t="str">
        <f t="shared" si="138"/>
        <v>7080010000</v>
      </c>
      <c r="B2951" s="33" t="s">
        <v>2454</v>
      </c>
      <c r="C2951" s="33" t="s">
        <v>2162</v>
      </c>
      <c r="D2951" s="9" t="str">
        <f t="shared" si="139"/>
        <v>7080010000</v>
      </c>
      <c r="E2951" s="34">
        <v>70800</v>
      </c>
      <c r="F2951" s="34">
        <v>10000</v>
      </c>
      <c r="G2951" s="9" t="str">
        <f>VLOOKUP(B2951,'[1]Business Unit Lookup'!A:B,2,FALSE)</f>
        <v>Center Children &amp; Adolescents</v>
      </c>
      <c r="H2951" s="33" t="str">
        <f>VLOOKUP(C2951,'[1]Fund Lookup'!B:C,2,FALSE)</f>
        <v>Federal Trust</v>
      </c>
      <c r="I2951" s="35" t="s">
        <v>2252</v>
      </c>
      <c r="J2951" s="33" t="str">
        <f>VLOOKUP(I2951,'[1]Table B'!A:B,2,FALSE)</f>
        <v>Special Revenue-Federal</v>
      </c>
      <c r="K2951" s="9" t="str">
        <f t="shared" si="140"/>
        <v>120-Special Revenue-Federal</v>
      </c>
      <c r="L2951" s="9" t="str">
        <f>IFERROR(VLOOKUP(A2951,'[1]VAC as of March 2024'!A:K,11,FALSE),"No")</f>
        <v>No</v>
      </c>
      <c r="M2951" s="9" t="s">
        <v>2248</v>
      </c>
      <c r="O2951" s="33" t="s">
        <v>2248</v>
      </c>
      <c r="P2951" s="33" t="s">
        <v>6070</v>
      </c>
      <c r="Q2951" s="2" t="str">
        <f>VLOOKUP(P2951,'[1]Table E'!A:C,3,FALSE)</f>
        <v>Gifts and grants</v>
      </c>
    </row>
    <row r="2952" spans="1:17" x14ac:dyDescent="0.25">
      <c r="A2952" s="33" t="str">
        <f t="shared" si="138"/>
        <v>7080010110</v>
      </c>
      <c r="B2952" s="33" t="s">
        <v>2454</v>
      </c>
      <c r="C2952" s="33" t="s">
        <v>5444</v>
      </c>
      <c r="D2952" s="9" t="str">
        <f t="shared" si="139"/>
        <v>7080010110</v>
      </c>
      <c r="E2952" s="34">
        <v>70800</v>
      </c>
      <c r="F2952" s="34">
        <v>10110</v>
      </c>
      <c r="G2952" s="9" t="str">
        <f>VLOOKUP(B2952,'[1]Business Unit Lookup'!A:B,2,FALSE)</f>
        <v>Center Children &amp; Adolescents</v>
      </c>
      <c r="H2952" s="33" t="str">
        <f>VLOOKUP(C2952,'[1]Fund Lookup'!B:C,2,FALSE)</f>
        <v>CARESActRlfFd–General-COVID-19</v>
      </c>
      <c r="I2952" s="35" t="s">
        <v>2252</v>
      </c>
      <c r="J2952" s="33" t="str">
        <f>VLOOKUP(I2952,'[1]Table B'!A:B,2,FALSE)</f>
        <v>Special Revenue-Federal</v>
      </c>
      <c r="K2952" s="9" t="str">
        <f t="shared" si="140"/>
        <v>120-Special Revenue-Federal</v>
      </c>
      <c r="L2952" s="9" t="str">
        <f>IFERROR(VLOOKUP(A2952,'[1]VAC as of March 2024'!A:K,11,FALSE),"No")</f>
        <v>No</v>
      </c>
      <c r="M2952" s="9" t="s">
        <v>5493</v>
      </c>
      <c r="O2952" s="33" t="s">
        <v>2248</v>
      </c>
      <c r="P2952" s="33" t="s">
        <v>6063</v>
      </c>
      <c r="Q2952" s="2" t="str">
        <f>VLOOKUP(P2952,'[1]Table E'!A:C,3,FALSE)</f>
        <v>COVID-19</v>
      </c>
    </row>
    <row r="2953" spans="1:17" x14ac:dyDescent="0.25">
      <c r="A2953" s="33" t="str">
        <f t="shared" si="138"/>
        <v>7080010170</v>
      </c>
      <c r="B2953" s="36" t="s">
        <v>2454</v>
      </c>
      <c r="C2953" s="36" t="s">
        <v>5462</v>
      </c>
      <c r="D2953" s="9" t="str">
        <f t="shared" si="139"/>
        <v>7080010170</v>
      </c>
      <c r="E2953" s="36">
        <v>70800</v>
      </c>
      <c r="F2953" s="36">
        <v>10170</v>
      </c>
      <c r="G2953" s="9" t="str">
        <f>VLOOKUP(B2953,'[1]Business Unit Lookup'!A:B,2,FALSE)</f>
        <v>Center Children &amp; Adolescents</v>
      </c>
      <c r="H2953" s="33" t="str">
        <f>VLOOKUP(C2953,'[1]Fund Lookup'!B:C,2,FALSE)</f>
        <v>Epi&amp;LabCpctyInfctsDis-COVID-19</v>
      </c>
      <c r="I2953" s="35" t="s">
        <v>2252</v>
      </c>
      <c r="J2953" s="33" t="str">
        <f>VLOOKUP(I2953,'[1]Table B'!A:B,2,FALSE)</f>
        <v>Special Revenue-Federal</v>
      </c>
      <c r="K2953" s="9" t="str">
        <f t="shared" si="140"/>
        <v>120-Special Revenue-Federal</v>
      </c>
      <c r="L2953" s="9" t="str">
        <f>IFERROR(VLOOKUP(A2953,'[1]VAC as of March 2024'!A:K,11,FALSE),"No")</f>
        <v>No</v>
      </c>
      <c r="M2953" s="37" t="s">
        <v>5493</v>
      </c>
      <c r="O2953" s="38" t="s">
        <v>2248</v>
      </c>
      <c r="P2953" s="36" t="s">
        <v>6063</v>
      </c>
      <c r="Q2953" s="2" t="str">
        <f>VLOOKUP(P2953,'[1]Table E'!A:C,3,FALSE)</f>
        <v>COVID-19</v>
      </c>
    </row>
    <row r="2954" spans="1:17" x14ac:dyDescent="0.25">
      <c r="A2954" s="33" t="str">
        <f t="shared" si="138"/>
        <v>7080012110</v>
      </c>
      <c r="B2954" s="36" t="s">
        <v>2454</v>
      </c>
      <c r="C2954" s="36" t="s">
        <v>6074</v>
      </c>
      <c r="D2954" s="9" t="str">
        <f t="shared" si="139"/>
        <v>7080012110</v>
      </c>
      <c r="E2954" s="35">
        <v>70800</v>
      </c>
      <c r="F2954" s="37">
        <v>12110</v>
      </c>
      <c r="G2954" s="9" t="str">
        <f>VLOOKUP(B2954,'[1]Business Unit Lookup'!A:B,2,FALSE)</f>
        <v>Center Children &amp; Adolescents</v>
      </c>
      <c r="H2954" s="33" t="str">
        <f>VLOOKUP(C2954,'[1]Fund Lookup'!B:C,2,FALSE)</f>
        <v>ARP-CrvStLoclFisRecFd-COVID-19</v>
      </c>
      <c r="I2954" s="35" t="s">
        <v>2252</v>
      </c>
      <c r="J2954" s="33" t="str">
        <f>VLOOKUP(I2954,'[1]Table B'!A:B,2,FALSE)</f>
        <v>Special Revenue-Federal</v>
      </c>
      <c r="K2954" s="9" t="str">
        <f t="shared" si="140"/>
        <v>120-Special Revenue-Federal</v>
      </c>
      <c r="L2954" s="9" t="str">
        <f>IFERROR(VLOOKUP(A2954,'[1]VAC as of March 2024'!A:K,11,FALSE),"No")</f>
        <v>No</v>
      </c>
      <c r="M2954" s="38" t="s">
        <v>5493</v>
      </c>
      <c r="O2954" s="36" t="s">
        <v>2248</v>
      </c>
      <c r="P2954" s="36" t="s">
        <v>6063</v>
      </c>
      <c r="Q2954" s="2" t="str">
        <f>VLOOKUP(P2954,'[1]Table E'!A:C,3,FALSE)</f>
        <v>COVID-19</v>
      </c>
    </row>
    <row r="2955" spans="1:17" x14ac:dyDescent="0.25">
      <c r="A2955" s="33" t="str">
        <f t="shared" si="138"/>
        <v>7080012260</v>
      </c>
      <c r="B2955" s="40" t="s">
        <v>2454</v>
      </c>
      <c r="C2955" s="36" t="s">
        <v>6081</v>
      </c>
      <c r="D2955" s="9" t="str">
        <f t="shared" si="139"/>
        <v>7080012260</v>
      </c>
      <c r="E2955" s="40">
        <v>70800</v>
      </c>
      <c r="F2955" s="36">
        <v>12260</v>
      </c>
      <c r="G2955" s="9" t="str">
        <f>VLOOKUP(B2955,'[1]Business Unit Lookup'!A:B,2,FALSE)</f>
        <v>Center Children &amp; Adolescents</v>
      </c>
      <c r="H2955" s="33" t="str">
        <f>VLOOKUP(C2955,'[1]Fund Lookup'!B:C,2,FALSE)</f>
        <v>CN CACFP Emrgncy Csts-COVID-19</v>
      </c>
      <c r="I2955" s="35" t="s">
        <v>2252</v>
      </c>
      <c r="J2955" s="33" t="str">
        <f>VLOOKUP(I2955,'[1]Table B'!A:B,2,FALSE)</f>
        <v>Special Revenue-Federal</v>
      </c>
      <c r="K2955" s="9" t="str">
        <f t="shared" si="140"/>
        <v>120-Special Revenue-Federal</v>
      </c>
      <c r="L2955" s="9" t="str">
        <f>IFERROR(VLOOKUP(A2955,'[1]VAC as of March 2024'!A:K,11,FALSE),"No")</f>
        <v>No</v>
      </c>
      <c r="M2955" s="37" t="s">
        <v>5493</v>
      </c>
      <c r="O2955" s="38" t="s">
        <v>2248</v>
      </c>
      <c r="P2955" s="36" t="s">
        <v>6063</v>
      </c>
      <c r="Q2955" s="2" t="str">
        <f>VLOOKUP(P2955,'[1]Table E'!A:C,3,FALSE)</f>
        <v>COVID-19</v>
      </c>
    </row>
    <row r="2956" spans="1:17" x14ac:dyDescent="0.25">
      <c r="A2956" s="33" t="str">
        <f t="shared" si="138"/>
        <v>7080015000</v>
      </c>
      <c r="B2956" s="33" t="s">
        <v>2454</v>
      </c>
      <c r="C2956" s="33" t="s">
        <v>2222</v>
      </c>
      <c r="D2956" s="9" t="str">
        <f t="shared" si="139"/>
        <v>7080015000</v>
      </c>
      <c r="E2956" s="34">
        <v>70800</v>
      </c>
      <c r="F2956" s="34">
        <v>15000</v>
      </c>
      <c r="G2956" s="9" t="str">
        <f>VLOOKUP(B2956,'[1]Business Unit Lookup'!A:B,2,FALSE)</f>
        <v>Center Children &amp; Adolescents</v>
      </c>
      <c r="H2956" s="33" t="str">
        <f>VLOOKUP(C2956,'[1]Fund Lookup'!B:C,2,FALSE)</f>
        <v>General Fixed Asset Acct Group</v>
      </c>
      <c r="I2956" s="35" t="s">
        <v>2242</v>
      </c>
      <c r="J2956" s="33" t="str">
        <f>VLOOKUP(I2956,'[1]Table B'!A:B,2,FALSE)</f>
        <v>Fixed Assets, Fund 1500</v>
      </c>
      <c r="K2956" s="9" t="str">
        <f t="shared" si="140"/>
        <v>610-Fixed Assets, Fund 1500</v>
      </c>
      <c r="L2956" s="9" t="str">
        <f>IFERROR(VLOOKUP(A2956,'[1]VAC as of March 2024'!A:K,11,FALSE),"No")</f>
        <v>No</v>
      </c>
      <c r="M2956" s="9" t="s">
        <v>4</v>
      </c>
      <c r="Q2956" s="2"/>
    </row>
    <row r="2957" spans="1:17" x14ac:dyDescent="0.25">
      <c r="A2957" s="33" t="str">
        <f t="shared" si="138"/>
        <v>7090001000</v>
      </c>
      <c r="B2957" s="33" t="s">
        <v>2455</v>
      </c>
      <c r="C2957" s="33" t="s">
        <v>1</v>
      </c>
      <c r="D2957" s="9" t="str">
        <f t="shared" si="139"/>
        <v>709001000</v>
      </c>
      <c r="E2957" s="34">
        <v>70900</v>
      </c>
      <c r="F2957" s="34">
        <v>1000</v>
      </c>
      <c r="G2957" s="9" t="str">
        <f>VLOOKUP(B2957,'[1]Business Unit Lookup'!A:B,2,FALSE)</f>
        <v>Powhatan Correctional Center</v>
      </c>
      <c r="H2957" s="33" t="str">
        <f>VLOOKUP(C2957,'[1]Fund Lookup'!B:C,2,FALSE)</f>
        <v>General Fund</v>
      </c>
      <c r="I2957" s="35" t="s">
        <v>2236</v>
      </c>
      <c r="J2957" s="33" t="str">
        <f>VLOOKUP(I2957,'[1]Table B'!A:B,2,FALSE)</f>
        <v>General</v>
      </c>
      <c r="K2957" s="9" t="str">
        <f t="shared" si="140"/>
        <v>100-General</v>
      </c>
      <c r="L2957" s="9" t="str">
        <f>IFERROR(VLOOKUP(A2957,'[1]VAC as of March 2024'!A:K,11,FALSE),"No")</f>
        <v>No</v>
      </c>
      <c r="M2957" s="9" t="s">
        <v>2237</v>
      </c>
      <c r="O2957" s="33" t="s">
        <v>2240</v>
      </c>
      <c r="P2957" s="33" t="s">
        <v>6061</v>
      </c>
      <c r="Q2957" s="2" t="str">
        <f>VLOOKUP(P2957,'[1]Table E'!A:C,3,FALSE)</f>
        <v>Unassigned</v>
      </c>
    </row>
    <row r="2958" spans="1:17" x14ac:dyDescent="0.25">
      <c r="A2958" s="33" t="str">
        <f t="shared" si="138"/>
        <v>7090002710</v>
      </c>
      <c r="B2958" s="33" t="s">
        <v>2455</v>
      </c>
      <c r="C2958" s="33" t="s">
        <v>633</v>
      </c>
      <c r="D2958" s="9" t="str">
        <f t="shared" si="139"/>
        <v>709002710</v>
      </c>
      <c r="E2958" s="34">
        <v>70900</v>
      </c>
      <c r="F2958" s="34">
        <v>2710</v>
      </c>
      <c r="G2958" s="9" t="str">
        <f>VLOOKUP(B2958,'[1]Business Unit Lookup'!A:B,2,FALSE)</f>
        <v>Powhatan Correctional Center</v>
      </c>
      <c r="H2958" s="33" t="str">
        <f>VLOOKUP(C2958,'[1]Fund Lookup'!B:C,2,FALSE)</f>
        <v>Central Garage Pool Vehicles</v>
      </c>
      <c r="I2958" s="35" t="s">
        <v>2236</v>
      </c>
      <c r="J2958" s="33" t="str">
        <f>VLOOKUP(I2958,'[1]Table B'!A:B,2,FALSE)</f>
        <v>General</v>
      </c>
      <c r="K2958" s="9" t="str">
        <f t="shared" si="140"/>
        <v>100-General</v>
      </c>
      <c r="L2958" s="9" t="str">
        <f>IFERROR(VLOOKUP(A2958,'[1]VAC as of March 2024'!A:K,11,FALSE),"No")</f>
        <v>No</v>
      </c>
      <c r="M2958" s="9" t="s">
        <v>2240</v>
      </c>
      <c r="O2958" s="33" t="s">
        <v>2</v>
      </c>
      <c r="P2958" s="33" t="s">
        <v>6068</v>
      </c>
      <c r="Q2958" s="2" t="str">
        <f>VLOOKUP(P2958,'[1]Table E'!A:C,3,FALSE)</f>
        <v>Health and Public Safety</v>
      </c>
    </row>
    <row r="2959" spans="1:17" x14ac:dyDescent="0.25">
      <c r="A2959" s="33" t="str">
        <f t="shared" si="138"/>
        <v>7090002840</v>
      </c>
      <c r="B2959" s="33" t="s">
        <v>2455</v>
      </c>
      <c r="C2959" s="33" t="s">
        <v>700</v>
      </c>
      <c r="D2959" s="9" t="str">
        <f t="shared" si="139"/>
        <v>709002840</v>
      </c>
      <c r="E2959" s="34">
        <v>70900</v>
      </c>
      <c r="F2959" s="34">
        <v>2840</v>
      </c>
      <c r="G2959" s="9" t="str">
        <f>VLOOKUP(B2959,'[1]Business Unit Lookup'!A:B,2,FALSE)</f>
        <v>Powhatan Correctional Center</v>
      </c>
      <c r="H2959" s="33" t="str">
        <f>VLOOKUP(C2959,'[1]Fund Lookup'!B:C,2,FALSE)</f>
        <v>Recycl Mtrl Sales-Gen/NonHE</v>
      </c>
      <c r="I2959" s="35" t="s">
        <v>2236</v>
      </c>
      <c r="J2959" s="33" t="str">
        <f>VLOOKUP(I2959,'[1]Table B'!A:B,2,FALSE)</f>
        <v>General</v>
      </c>
      <c r="K2959" s="9" t="str">
        <f t="shared" si="140"/>
        <v>100-General</v>
      </c>
      <c r="L2959" s="9" t="str">
        <f>IFERROR(VLOOKUP(A2959,'[1]VAC as of March 2024'!A:K,11,FALSE),"No")</f>
        <v>No</v>
      </c>
      <c r="M2959" s="9" t="s">
        <v>2240</v>
      </c>
      <c r="O2959" s="33" t="s">
        <v>2</v>
      </c>
      <c r="P2959" s="33" t="s">
        <v>6068</v>
      </c>
      <c r="Q2959" s="2" t="str">
        <f>VLOOKUP(P2959,'[1]Table E'!A:C,3,FALSE)</f>
        <v>Health and Public Safety</v>
      </c>
    </row>
    <row r="2960" spans="1:17" x14ac:dyDescent="0.25">
      <c r="A2960" s="33" t="str">
        <f t="shared" si="138"/>
        <v>7090002870</v>
      </c>
      <c r="B2960" s="33" t="s">
        <v>2455</v>
      </c>
      <c r="C2960" s="33" t="s">
        <v>716</v>
      </c>
      <c r="D2960" s="9" t="str">
        <f t="shared" si="139"/>
        <v>709002870</v>
      </c>
      <c r="E2960" s="34">
        <v>70900</v>
      </c>
      <c r="F2960" s="34">
        <v>2870</v>
      </c>
      <c r="G2960" s="9" t="str">
        <f>VLOOKUP(B2960,'[1]Business Unit Lookup'!A:B,2,FALSE)</f>
        <v>Powhatan Correctional Center</v>
      </c>
      <c r="H2960" s="33" t="str">
        <f>VLOOKUP(C2960,'[1]Fund Lookup'!B:C,2,FALSE)</f>
        <v>Surp Suppy/Equip Sale-GF-NonHE</v>
      </c>
      <c r="I2960" s="35" t="s">
        <v>2236</v>
      </c>
      <c r="J2960" s="33" t="str">
        <f>VLOOKUP(I2960,'[1]Table B'!A:B,2,FALSE)</f>
        <v>General</v>
      </c>
      <c r="K2960" s="9" t="str">
        <f t="shared" si="140"/>
        <v>100-General</v>
      </c>
      <c r="L2960" s="9" t="str">
        <f>IFERROR(VLOOKUP(A2960,'[1]VAC as of March 2024'!A:K,11,FALSE),"No")</f>
        <v>No</v>
      </c>
      <c r="M2960" s="9" t="s">
        <v>2240</v>
      </c>
      <c r="O2960" s="33" t="s">
        <v>2</v>
      </c>
      <c r="P2960" s="33" t="s">
        <v>6068</v>
      </c>
      <c r="Q2960" s="2" t="str">
        <f>VLOOKUP(P2960,'[1]Table E'!A:C,3,FALSE)</f>
        <v>Health and Public Safety</v>
      </c>
    </row>
    <row r="2961" spans="1:17" x14ac:dyDescent="0.25">
      <c r="A2961" s="33" t="str">
        <f t="shared" si="138"/>
        <v>7090015000</v>
      </c>
      <c r="B2961" s="33" t="s">
        <v>2455</v>
      </c>
      <c r="C2961" s="33" t="s">
        <v>2222</v>
      </c>
      <c r="D2961" s="9" t="str">
        <f t="shared" si="139"/>
        <v>7090015000</v>
      </c>
      <c r="E2961" s="34">
        <v>70900</v>
      </c>
      <c r="F2961" s="34">
        <v>15000</v>
      </c>
      <c r="G2961" s="9" t="str">
        <f>VLOOKUP(B2961,'[1]Business Unit Lookup'!A:B,2,FALSE)</f>
        <v>Powhatan Correctional Center</v>
      </c>
      <c r="H2961" s="33" t="str">
        <f>VLOOKUP(C2961,'[1]Fund Lookup'!B:C,2,FALSE)</f>
        <v>General Fixed Asset Acct Group</v>
      </c>
      <c r="I2961" s="35" t="s">
        <v>2242</v>
      </c>
      <c r="J2961" s="33" t="str">
        <f>VLOOKUP(I2961,'[1]Table B'!A:B,2,FALSE)</f>
        <v>Fixed Assets, Fund 1500</v>
      </c>
      <c r="K2961" s="9" t="str">
        <f t="shared" si="140"/>
        <v>610-Fixed Assets, Fund 1500</v>
      </c>
      <c r="L2961" s="9" t="str">
        <f>IFERROR(VLOOKUP(A2961,'[1]VAC as of March 2024'!A:K,11,FALSE),"No")</f>
        <v>No</v>
      </c>
      <c r="M2961" s="9" t="s">
        <v>4</v>
      </c>
      <c r="Q2961" s="2"/>
    </row>
    <row r="2962" spans="1:17" x14ac:dyDescent="0.25">
      <c r="A2962" s="33" t="str">
        <f t="shared" si="138"/>
        <v>7110001000</v>
      </c>
      <c r="B2962" s="33" t="s">
        <v>2456</v>
      </c>
      <c r="C2962" s="33" t="s">
        <v>1</v>
      </c>
      <c r="D2962" s="9" t="str">
        <f t="shared" si="139"/>
        <v>711001000</v>
      </c>
      <c r="E2962" s="34">
        <v>71100</v>
      </c>
      <c r="F2962" s="34">
        <v>1000</v>
      </c>
      <c r="G2962" s="9" t="str">
        <f>VLOOKUP(B2962,'[1]Business Unit Lookup'!A:B,2,FALSE)</f>
        <v>VA Correctional Enterprises</v>
      </c>
      <c r="H2962" s="33" t="str">
        <f>VLOOKUP(C2962,'[1]Fund Lookup'!B:C,2,FALSE)</f>
        <v>General Fund</v>
      </c>
      <c r="I2962" s="35" t="s">
        <v>2236</v>
      </c>
      <c r="J2962" s="33" t="str">
        <f>VLOOKUP(I2962,'[1]Table B'!A:B,2,FALSE)</f>
        <v>General</v>
      </c>
      <c r="K2962" s="9" t="str">
        <f t="shared" si="140"/>
        <v>100-General</v>
      </c>
      <c r="L2962" s="9" t="str">
        <f>IFERROR(VLOOKUP(A2962,'[1]VAC as of March 2024'!A:K,11,FALSE),"No")</f>
        <v>No</v>
      </c>
      <c r="M2962" s="9" t="s">
        <v>2237</v>
      </c>
      <c r="O2962" s="33" t="s">
        <v>2240</v>
      </c>
      <c r="P2962" s="33" t="s">
        <v>6061</v>
      </c>
      <c r="Q2962" s="2" t="str">
        <f>VLOOKUP(P2962,'[1]Table E'!A:C,3,FALSE)</f>
        <v>Unassigned</v>
      </c>
    </row>
    <row r="2963" spans="1:17" x14ac:dyDescent="0.25">
      <c r="A2963" s="33" t="str">
        <f t="shared" si="138"/>
        <v>7110002711</v>
      </c>
      <c r="B2963" s="33" t="s">
        <v>2456</v>
      </c>
      <c r="C2963" s="33" t="s">
        <v>636</v>
      </c>
      <c r="D2963" s="9" t="str">
        <f t="shared" si="139"/>
        <v>711002711</v>
      </c>
      <c r="E2963" s="34">
        <v>71100</v>
      </c>
      <c r="F2963" s="34">
        <v>2711</v>
      </c>
      <c r="G2963" s="9" t="str">
        <f>VLOOKUP(B2963,'[1]Business Unit Lookup'!A:B,2,FALSE)</f>
        <v>VA Correctional Enterprises</v>
      </c>
      <c r="H2963" s="33" t="str">
        <f>VLOOKUP(C2963,'[1]Fund Lookup'!B:C,2,FALSE)</f>
        <v>DOC/CE Special Revenue Fund</v>
      </c>
      <c r="I2963" s="35" t="s">
        <v>2457</v>
      </c>
      <c r="J2963" s="33" t="str">
        <f>VLOOKUP(I2963,'[1]Table B'!A:B,2,FALSE)</f>
        <v>Internal Service-VCE</v>
      </c>
      <c r="K2963" s="9" t="str">
        <f t="shared" si="140"/>
        <v>351-Internal Service-VCE</v>
      </c>
      <c r="L2963" s="9" t="str">
        <f>IFERROR(VLOOKUP(A2963,'[1]VAC as of March 2024'!A:K,11,FALSE),"No")</f>
        <v>No</v>
      </c>
      <c r="M2963" s="9" t="s">
        <v>2240</v>
      </c>
      <c r="Q2963" s="2"/>
    </row>
    <row r="2964" spans="1:17" x14ac:dyDescent="0.25">
      <c r="A2964" s="33" t="str">
        <f t="shared" si="138"/>
        <v>7110002861</v>
      </c>
      <c r="B2964" s="33" t="s">
        <v>2456</v>
      </c>
      <c r="C2964" s="33" t="s">
        <v>714</v>
      </c>
      <c r="D2964" s="9" t="str">
        <f t="shared" si="139"/>
        <v>711002861</v>
      </c>
      <c r="E2964" s="34">
        <v>71100</v>
      </c>
      <c r="F2964" s="34">
        <v>2861</v>
      </c>
      <c r="G2964" s="9" t="str">
        <f>VLOOKUP(B2964,'[1]Business Unit Lookup'!A:B,2,FALSE)</f>
        <v>VA Correctional Enterprises</v>
      </c>
      <c r="H2964" s="33" t="str">
        <f>VLOOKUP(C2964,'[1]Fund Lookup'!B:C,2,FALSE)</f>
        <v>Recycl Matl Sales-VCE</v>
      </c>
      <c r="I2964" s="35" t="s">
        <v>2457</v>
      </c>
      <c r="J2964" s="33" t="str">
        <f>VLOOKUP(I2964,'[1]Table B'!A:B,2,FALSE)</f>
        <v>Internal Service-VCE</v>
      </c>
      <c r="K2964" s="9" t="str">
        <f t="shared" si="140"/>
        <v>351-Internal Service-VCE</v>
      </c>
      <c r="L2964" s="9" t="str">
        <f>IFERROR(VLOOKUP(A2964,'[1]VAC as of March 2024'!A:K,11,FALSE),"No")</f>
        <v>No</v>
      </c>
      <c r="M2964" s="9" t="s">
        <v>2240</v>
      </c>
      <c r="Q2964" s="2"/>
    </row>
    <row r="2965" spans="1:17" x14ac:dyDescent="0.25">
      <c r="A2965" s="33" t="str">
        <f t="shared" si="138"/>
        <v>7110002871</v>
      </c>
      <c r="B2965" s="33" t="s">
        <v>2456</v>
      </c>
      <c r="C2965" s="33" t="s">
        <v>719</v>
      </c>
      <c r="D2965" s="9" t="str">
        <f t="shared" si="139"/>
        <v>711002871</v>
      </c>
      <c r="E2965" s="34">
        <v>71100</v>
      </c>
      <c r="F2965" s="34">
        <v>2871</v>
      </c>
      <c r="G2965" s="9" t="str">
        <f>VLOOKUP(B2965,'[1]Business Unit Lookup'!A:B,2,FALSE)</f>
        <v>VA Correctional Enterprises</v>
      </c>
      <c r="H2965" s="33" t="str">
        <f>VLOOKUP(C2965,'[1]Fund Lookup'!B:C,2,FALSE)</f>
        <v>Surplus Supp &amp; Equip GF-VCE</v>
      </c>
      <c r="I2965" s="35" t="s">
        <v>2457</v>
      </c>
      <c r="J2965" s="33" t="str">
        <f>VLOOKUP(I2965,'[1]Table B'!A:B,2,FALSE)</f>
        <v>Internal Service-VCE</v>
      </c>
      <c r="K2965" s="9" t="str">
        <f t="shared" si="140"/>
        <v>351-Internal Service-VCE</v>
      </c>
      <c r="L2965" s="9" t="str">
        <f>IFERROR(VLOOKUP(A2965,'[1]VAC as of March 2024'!A:K,11,FALSE),"No")</f>
        <v>No</v>
      </c>
      <c r="M2965" s="9" t="s">
        <v>2240</v>
      </c>
      <c r="Q2965" s="2"/>
    </row>
    <row r="2966" spans="1:17" x14ac:dyDescent="0.25">
      <c r="A2966" s="33" t="str">
        <f t="shared" si="138"/>
        <v>7110002900</v>
      </c>
      <c r="B2966" s="33" t="s">
        <v>2456</v>
      </c>
      <c r="C2966" s="33" t="s">
        <v>727</v>
      </c>
      <c r="D2966" s="9" t="str">
        <f t="shared" si="139"/>
        <v>711002900</v>
      </c>
      <c r="E2966" s="34">
        <v>71100</v>
      </c>
      <c r="F2966" s="34">
        <v>2900</v>
      </c>
      <c r="G2966" s="9" t="str">
        <f>VLOOKUP(B2966,'[1]Business Unit Lookup'!A:B,2,FALSE)</f>
        <v>VA Correctional Enterprises</v>
      </c>
      <c r="H2966" s="33" t="str">
        <f>VLOOKUP(C2966,'[1]Fund Lookup'!B:C,2,FALSE)</f>
        <v>Insurance Recovery</v>
      </c>
      <c r="I2966" s="35" t="s">
        <v>2239</v>
      </c>
      <c r="J2966" s="33" t="str">
        <f>VLOOKUP(I2966,'[1]Table B'!A:B,2,FALSE)</f>
        <v>Special Revenue-Other</v>
      </c>
      <c r="K2966" s="9" t="str">
        <f t="shared" si="140"/>
        <v>105-Special Revenue-Other</v>
      </c>
      <c r="L2966" s="9" t="str">
        <f>IFERROR(VLOOKUP(A2966,'[1]VAC as of March 2024'!A:K,11,FALSE),"No")</f>
        <v>Yes</v>
      </c>
      <c r="M2966" s="9" t="s">
        <v>2240</v>
      </c>
      <c r="O2966" s="33" t="s">
        <v>5494</v>
      </c>
      <c r="P2966" s="33" t="s">
        <v>6113</v>
      </c>
      <c r="Q2966" s="2" t="str">
        <f>VLOOKUP(P2966,'[1]Table E'!A:C,3,FALSE)</f>
        <v>Various ACFR Class</v>
      </c>
    </row>
    <row r="2967" spans="1:17" x14ac:dyDescent="0.25">
      <c r="A2967" s="33" t="str">
        <f t="shared" si="138"/>
        <v>7110012110</v>
      </c>
      <c r="B2967" s="36" t="s">
        <v>2456</v>
      </c>
      <c r="C2967" s="36" t="s">
        <v>6074</v>
      </c>
      <c r="D2967" s="9" t="str">
        <f t="shared" si="139"/>
        <v>7110012110</v>
      </c>
      <c r="E2967" s="37">
        <v>71100</v>
      </c>
      <c r="F2967" s="37">
        <v>12110</v>
      </c>
      <c r="G2967" s="9" t="str">
        <f>VLOOKUP(B2967,'[1]Business Unit Lookup'!A:B,2,FALSE)</f>
        <v>VA Correctional Enterprises</v>
      </c>
      <c r="H2967" s="33" t="str">
        <f>VLOOKUP(C2967,'[1]Fund Lookup'!B:C,2,FALSE)</f>
        <v>ARP-CrvStLoclFisRecFd-COVID-19</v>
      </c>
      <c r="I2967" s="35" t="s">
        <v>2252</v>
      </c>
      <c r="J2967" s="33" t="str">
        <f>VLOOKUP(I2967,'[1]Table B'!A:B,2,FALSE)</f>
        <v>Special Revenue-Federal</v>
      </c>
      <c r="K2967" s="9" t="str">
        <f t="shared" si="140"/>
        <v>120-Special Revenue-Federal</v>
      </c>
      <c r="L2967" s="9" t="str">
        <f>IFERROR(VLOOKUP(A2967,'[1]VAC as of March 2024'!A:K,11,FALSE),"No")</f>
        <v>Yes</v>
      </c>
      <c r="M2967" s="38" t="s">
        <v>5493</v>
      </c>
      <c r="O2967" s="36" t="s">
        <v>2240</v>
      </c>
      <c r="P2967" s="36" t="s">
        <v>6113</v>
      </c>
      <c r="Q2967" s="2" t="str">
        <f>VLOOKUP(P2967,'[1]Table E'!A:C,3,FALSE)</f>
        <v>Various ACFR Class</v>
      </c>
    </row>
    <row r="2968" spans="1:17" x14ac:dyDescent="0.25">
      <c r="A2968" s="33" t="str">
        <f t="shared" si="138"/>
        <v>7110015002</v>
      </c>
      <c r="B2968" s="33" t="s">
        <v>2456</v>
      </c>
      <c r="C2968" s="33" t="s">
        <v>2228</v>
      </c>
      <c r="D2968" s="9" t="str">
        <f t="shared" si="139"/>
        <v>7110015002</v>
      </c>
      <c r="E2968" s="34">
        <v>71100</v>
      </c>
      <c r="F2968" s="34">
        <v>15002</v>
      </c>
      <c r="G2968" s="9" t="str">
        <f>VLOOKUP(B2968,'[1]Business Unit Lookup'!A:B,2,FALSE)</f>
        <v>VA Correctional Enterprises</v>
      </c>
      <c r="H2968" s="33" t="str">
        <f>VLOOKUP(C2968,'[1]Fund Lookup'!B:C,2,FALSE)</f>
        <v>Fixed Assets - VCE</v>
      </c>
      <c r="I2968" s="35" t="s">
        <v>2457</v>
      </c>
      <c r="J2968" s="33" t="str">
        <f>VLOOKUP(I2968,'[1]Table B'!A:B,2,FALSE)</f>
        <v>Internal Service-VCE</v>
      </c>
      <c r="K2968" s="9" t="str">
        <f t="shared" si="140"/>
        <v>351-Internal Service-VCE</v>
      </c>
      <c r="L2968" s="9" t="str">
        <f>IFERROR(VLOOKUP(A2968,'[1]VAC as of March 2024'!A:K,11,FALSE),"No")</f>
        <v>No</v>
      </c>
      <c r="M2968" s="9" t="s">
        <v>2240</v>
      </c>
      <c r="Q2968" s="2"/>
    </row>
    <row r="2969" spans="1:17" x14ac:dyDescent="0.25">
      <c r="A2969" s="33" t="str">
        <f t="shared" si="138"/>
        <v>7160001000</v>
      </c>
      <c r="B2969" s="33" t="s">
        <v>2458</v>
      </c>
      <c r="C2969" s="33" t="s">
        <v>1</v>
      </c>
      <c r="D2969" s="9" t="str">
        <f t="shared" si="139"/>
        <v>716001000</v>
      </c>
      <c r="E2969" s="34">
        <v>71600</v>
      </c>
      <c r="F2969" s="34">
        <v>1000</v>
      </c>
      <c r="G2969" s="9" t="str">
        <f>VLOOKUP(B2969,'[1]Business Unit Lookup'!A:B,2,FALSE)</f>
        <v>VA Correctional Ctr for Women</v>
      </c>
      <c r="H2969" s="33" t="str">
        <f>VLOOKUP(C2969,'[1]Fund Lookup'!B:C,2,FALSE)</f>
        <v>General Fund</v>
      </c>
      <c r="I2969" s="35" t="s">
        <v>2236</v>
      </c>
      <c r="J2969" s="33" t="str">
        <f>VLOOKUP(I2969,'[1]Table B'!A:B,2,FALSE)</f>
        <v>General</v>
      </c>
      <c r="K2969" s="9" t="str">
        <f t="shared" si="140"/>
        <v>100-General</v>
      </c>
      <c r="L2969" s="9" t="str">
        <f>IFERROR(VLOOKUP(A2969,'[1]VAC as of March 2024'!A:K,11,FALSE),"No")</f>
        <v>No</v>
      </c>
      <c r="M2969" s="9" t="s">
        <v>2237</v>
      </c>
      <c r="O2969" s="33" t="s">
        <v>2240</v>
      </c>
      <c r="P2969" s="33" t="s">
        <v>6061</v>
      </c>
      <c r="Q2969" s="2" t="str">
        <f>VLOOKUP(P2969,'[1]Table E'!A:C,3,FALSE)</f>
        <v>Unassigned</v>
      </c>
    </row>
    <row r="2970" spans="1:17" x14ac:dyDescent="0.25">
      <c r="A2970" s="33" t="str">
        <f t="shared" si="138"/>
        <v>7160002460</v>
      </c>
      <c r="B2970" s="33" t="s">
        <v>2458</v>
      </c>
      <c r="C2970" s="33" t="s">
        <v>516</v>
      </c>
      <c r="D2970" s="9" t="str">
        <f t="shared" si="139"/>
        <v>716002460</v>
      </c>
      <c r="E2970" s="34">
        <v>71600</v>
      </c>
      <c r="F2970" s="34">
        <v>2460</v>
      </c>
      <c r="G2970" s="9" t="str">
        <f>VLOOKUP(B2970,'[1]Business Unit Lookup'!A:B,2,FALSE)</f>
        <v>VA Correctional Ctr for Women</v>
      </c>
      <c r="H2970" s="33" t="str">
        <f>VLOOKUP(C2970,'[1]Fund Lookup'!B:C,2,FALSE)</f>
        <v>Disaster Recovery Fund</v>
      </c>
      <c r="I2970" s="35" t="s">
        <v>2236</v>
      </c>
      <c r="J2970" s="33" t="str">
        <f>VLOOKUP(I2970,'[1]Table B'!A:B,2,FALSE)</f>
        <v>General</v>
      </c>
      <c r="K2970" s="9" t="str">
        <f t="shared" si="140"/>
        <v>100-General</v>
      </c>
      <c r="L2970" s="9" t="str">
        <f>IFERROR(VLOOKUP(A2970,'[1]VAC as of March 2024'!A:K,11,FALSE),"No")</f>
        <v>No</v>
      </c>
      <c r="M2970" s="9" t="s">
        <v>2240</v>
      </c>
      <c r="O2970" s="33" t="s">
        <v>2</v>
      </c>
      <c r="P2970" s="33" t="s">
        <v>6068</v>
      </c>
      <c r="Q2970" s="2" t="str">
        <f>VLOOKUP(P2970,'[1]Table E'!A:C,3,FALSE)</f>
        <v>Health and Public Safety</v>
      </c>
    </row>
    <row r="2971" spans="1:17" x14ac:dyDescent="0.25">
      <c r="A2971" s="33" t="str">
        <f t="shared" si="138"/>
        <v>7160002710</v>
      </c>
      <c r="B2971" s="33" t="s">
        <v>2458</v>
      </c>
      <c r="C2971" s="33" t="s">
        <v>633</v>
      </c>
      <c r="D2971" s="9" t="str">
        <f t="shared" si="139"/>
        <v>716002710</v>
      </c>
      <c r="E2971" s="34">
        <v>71600</v>
      </c>
      <c r="F2971" s="34">
        <v>2710</v>
      </c>
      <c r="G2971" s="9" t="str">
        <f>VLOOKUP(B2971,'[1]Business Unit Lookup'!A:B,2,FALSE)</f>
        <v>VA Correctional Ctr for Women</v>
      </c>
      <c r="H2971" s="33" t="str">
        <f>VLOOKUP(C2971,'[1]Fund Lookup'!B:C,2,FALSE)</f>
        <v>Central Garage Pool Vehicles</v>
      </c>
      <c r="I2971" s="35" t="s">
        <v>2236</v>
      </c>
      <c r="J2971" s="33" t="str">
        <f>VLOOKUP(I2971,'[1]Table B'!A:B,2,FALSE)</f>
        <v>General</v>
      </c>
      <c r="K2971" s="9" t="str">
        <f t="shared" si="140"/>
        <v>100-General</v>
      </c>
      <c r="L2971" s="9" t="str">
        <f>IFERROR(VLOOKUP(A2971,'[1]VAC as of March 2024'!A:K,11,FALSE),"No")</f>
        <v>No</v>
      </c>
      <c r="M2971" s="9" t="s">
        <v>2240</v>
      </c>
      <c r="O2971" s="33" t="s">
        <v>2</v>
      </c>
      <c r="P2971" s="33" t="s">
        <v>6068</v>
      </c>
      <c r="Q2971" s="2" t="str">
        <f>VLOOKUP(P2971,'[1]Table E'!A:C,3,FALSE)</f>
        <v>Health and Public Safety</v>
      </c>
    </row>
    <row r="2972" spans="1:17" x14ac:dyDescent="0.25">
      <c r="A2972" s="33" t="str">
        <f t="shared" si="138"/>
        <v>7160002840</v>
      </c>
      <c r="B2972" s="33" t="s">
        <v>2458</v>
      </c>
      <c r="C2972" s="33" t="s">
        <v>700</v>
      </c>
      <c r="D2972" s="9" t="str">
        <f t="shared" si="139"/>
        <v>716002840</v>
      </c>
      <c r="E2972" s="34">
        <v>71600</v>
      </c>
      <c r="F2972" s="34">
        <v>2840</v>
      </c>
      <c r="G2972" s="9" t="str">
        <f>VLOOKUP(B2972,'[1]Business Unit Lookup'!A:B,2,FALSE)</f>
        <v>VA Correctional Ctr for Women</v>
      </c>
      <c r="H2972" s="33" t="str">
        <f>VLOOKUP(C2972,'[1]Fund Lookup'!B:C,2,FALSE)</f>
        <v>Recycl Mtrl Sales-Gen/NonHE</v>
      </c>
      <c r="I2972" s="35" t="s">
        <v>2236</v>
      </c>
      <c r="J2972" s="33" t="str">
        <f>VLOOKUP(I2972,'[1]Table B'!A:B,2,FALSE)</f>
        <v>General</v>
      </c>
      <c r="K2972" s="9" t="str">
        <f t="shared" si="140"/>
        <v>100-General</v>
      </c>
      <c r="L2972" s="9" t="str">
        <f>IFERROR(VLOOKUP(A2972,'[1]VAC as of March 2024'!A:K,11,FALSE),"No")</f>
        <v>No</v>
      </c>
      <c r="M2972" s="9" t="s">
        <v>2240</v>
      </c>
      <c r="O2972" s="33" t="s">
        <v>2</v>
      </c>
      <c r="P2972" s="33" t="s">
        <v>6068</v>
      </c>
      <c r="Q2972" s="2" t="str">
        <f>VLOOKUP(P2972,'[1]Table E'!A:C,3,FALSE)</f>
        <v>Health and Public Safety</v>
      </c>
    </row>
    <row r="2973" spans="1:17" x14ac:dyDescent="0.25">
      <c r="A2973" s="33" t="str">
        <f t="shared" si="138"/>
        <v>7160002870</v>
      </c>
      <c r="B2973" s="40" t="s">
        <v>2458</v>
      </c>
      <c r="C2973" s="36" t="s">
        <v>716</v>
      </c>
      <c r="D2973" s="9" t="str">
        <f t="shared" si="139"/>
        <v>716002870</v>
      </c>
      <c r="E2973" s="40">
        <v>71600</v>
      </c>
      <c r="F2973" s="37">
        <v>2870</v>
      </c>
      <c r="G2973" s="9" t="str">
        <f>VLOOKUP(B2973,'[1]Business Unit Lookup'!A:B,2,FALSE)</f>
        <v>VA Correctional Ctr for Women</v>
      </c>
      <c r="H2973" s="33" t="str">
        <f>VLOOKUP(C2973,'[1]Fund Lookup'!B:C,2,FALSE)</f>
        <v>Surp Suppy/Equip Sale-GF-NonHE</v>
      </c>
      <c r="I2973" s="35" t="s">
        <v>2236</v>
      </c>
      <c r="J2973" s="33" t="str">
        <f>VLOOKUP(I2973,'[1]Table B'!A:B,2,FALSE)</f>
        <v>General</v>
      </c>
      <c r="K2973" s="9" t="str">
        <f t="shared" si="140"/>
        <v>100-General</v>
      </c>
      <c r="L2973" s="9" t="str">
        <f>IFERROR(VLOOKUP(A2973,'[1]VAC as of March 2024'!A:K,11,FALSE),"No")</f>
        <v>No</v>
      </c>
      <c r="M2973" s="38" t="s">
        <v>2240</v>
      </c>
      <c r="O2973" s="38" t="s">
        <v>2</v>
      </c>
      <c r="P2973" s="36" t="s">
        <v>6068</v>
      </c>
      <c r="Q2973" s="82" t="s">
        <v>8351</v>
      </c>
    </row>
    <row r="2974" spans="1:17" x14ac:dyDescent="0.25">
      <c r="A2974" s="33" t="str">
        <f t="shared" si="138"/>
        <v>7160002900</v>
      </c>
      <c r="B2974" s="40" t="s">
        <v>2458</v>
      </c>
      <c r="C2974" s="36" t="s">
        <v>727</v>
      </c>
      <c r="D2974" s="9" t="str">
        <f t="shared" si="139"/>
        <v>716002900</v>
      </c>
      <c r="E2974" s="40">
        <v>71600</v>
      </c>
      <c r="F2974" s="37">
        <v>2900</v>
      </c>
      <c r="G2974" s="9" t="str">
        <f>VLOOKUP(B2974,'[1]Business Unit Lookup'!A:B,2,FALSE)</f>
        <v>VA Correctional Ctr for Women</v>
      </c>
      <c r="H2974" s="33" t="str">
        <f>VLOOKUP(C2974,'[1]Fund Lookup'!B:C,2,FALSE)</f>
        <v>Insurance Recovery</v>
      </c>
      <c r="I2974" s="35" t="s">
        <v>2239</v>
      </c>
      <c r="J2974" s="33" t="str">
        <f>VLOOKUP(I2974,'[1]Table B'!A:B,2,FALSE)</f>
        <v>Special Revenue-Other</v>
      </c>
      <c r="K2974" s="9" t="str">
        <f t="shared" si="140"/>
        <v>105-Special Revenue-Other</v>
      </c>
      <c r="L2974" s="9" t="str">
        <f>IFERROR(VLOOKUP(A2974,'[1]VAC as of March 2024'!A:K,11,FALSE),"No")</f>
        <v>No</v>
      </c>
      <c r="M2974" s="38" t="s">
        <v>2240</v>
      </c>
      <c r="O2974" s="38" t="s">
        <v>2241</v>
      </c>
      <c r="P2974" s="38" t="s">
        <v>6067</v>
      </c>
      <c r="Q2974" s="2" t="str">
        <f>VLOOKUP(P2974,'[1]Table E'!A:C,3,FALSE)</f>
        <v>Health and Public Safety</v>
      </c>
    </row>
    <row r="2975" spans="1:17" x14ac:dyDescent="0.25">
      <c r="A2975" s="33" t="str">
        <f t="shared" si="138"/>
        <v>7160010000</v>
      </c>
      <c r="B2975" s="33" t="s">
        <v>2458</v>
      </c>
      <c r="C2975" s="33" t="s">
        <v>2162</v>
      </c>
      <c r="D2975" s="9" t="str">
        <f t="shared" si="139"/>
        <v>7160010000</v>
      </c>
      <c r="E2975" s="34">
        <v>71600</v>
      </c>
      <c r="F2975" s="34">
        <v>10000</v>
      </c>
      <c r="G2975" s="9" t="str">
        <f>VLOOKUP(B2975,'[1]Business Unit Lookup'!A:B,2,FALSE)</f>
        <v>VA Correctional Ctr for Women</v>
      </c>
      <c r="H2975" s="33" t="str">
        <f>VLOOKUP(C2975,'[1]Fund Lookup'!B:C,2,FALSE)</f>
        <v>Federal Trust</v>
      </c>
      <c r="I2975" s="35" t="s">
        <v>2252</v>
      </c>
      <c r="J2975" s="33" t="str">
        <f>VLOOKUP(I2975,'[1]Table B'!A:B,2,FALSE)</f>
        <v>Special Revenue-Federal</v>
      </c>
      <c r="K2975" s="9" t="str">
        <f t="shared" si="140"/>
        <v>120-Special Revenue-Federal</v>
      </c>
      <c r="L2975" s="9" t="str">
        <f>IFERROR(VLOOKUP(A2975,'[1]VAC as of March 2024'!A:K,11,FALSE),"No")</f>
        <v>No</v>
      </c>
      <c r="M2975" s="9" t="s">
        <v>2248</v>
      </c>
      <c r="O2975" s="33" t="s">
        <v>2248</v>
      </c>
      <c r="P2975" s="33" t="s">
        <v>6070</v>
      </c>
      <c r="Q2975" s="2" t="str">
        <f>VLOOKUP(P2975,'[1]Table E'!A:C,3,FALSE)</f>
        <v>Gifts and grants</v>
      </c>
    </row>
    <row r="2976" spans="1:17" x14ac:dyDescent="0.25">
      <c r="A2976" s="33" t="str">
        <f t="shared" si="138"/>
        <v>7160012110</v>
      </c>
      <c r="B2976" s="36" t="s">
        <v>2458</v>
      </c>
      <c r="C2976" s="36" t="s">
        <v>6074</v>
      </c>
      <c r="D2976" s="9" t="str">
        <f t="shared" si="139"/>
        <v>7160012110</v>
      </c>
      <c r="E2976" s="35">
        <v>71600</v>
      </c>
      <c r="F2976" s="37">
        <v>12110</v>
      </c>
      <c r="G2976" s="9" t="str">
        <f>VLOOKUP(B2976,'[1]Business Unit Lookup'!A:B,2,FALSE)</f>
        <v>VA Correctional Ctr for Women</v>
      </c>
      <c r="H2976" s="33" t="str">
        <f>VLOOKUP(C2976,'[1]Fund Lookup'!B:C,2,FALSE)</f>
        <v>ARP-CrvStLoclFisRecFd-COVID-19</v>
      </c>
      <c r="I2976" s="35" t="s">
        <v>2252</v>
      </c>
      <c r="J2976" s="33" t="str">
        <f>VLOOKUP(I2976,'[1]Table B'!A:B,2,FALSE)</f>
        <v>Special Revenue-Federal</v>
      </c>
      <c r="K2976" s="9" t="str">
        <f t="shared" si="140"/>
        <v>120-Special Revenue-Federal</v>
      </c>
      <c r="L2976" s="9" t="str">
        <f>IFERROR(VLOOKUP(A2976,'[1]VAC as of March 2024'!A:K,11,FALSE),"No")</f>
        <v>No</v>
      </c>
      <c r="M2976" s="38" t="s">
        <v>5493</v>
      </c>
      <c r="O2976" s="36" t="s">
        <v>2248</v>
      </c>
      <c r="P2976" s="36" t="s">
        <v>6063</v>
      </c>
      <c r="Q2976" s="2" t="str">
        <f>VLOOKUP(P2976,'[1]Table E'!A:C,3,FALSE)</f>
        <v>COVID-19</v>
      </c>
    </row>
    <row r="2977" spans="1:17" x14ac:dyDescent="0.25">
      <c r="A2977" s="33" t="str">
        <f t="shared" si="138"/>
        <v>7160015000</v>
      </c>
      <c r="B2977" s="33" t="s">
        <v>2458</v>
      </c>
      <c r="C2977" s="33" t="s">
        <v>2222</v>
      </c>
      <c r="D2977" s="9" t="str">
        <f t="shared" si="139"/>
        <v>7160015000</v>
      </c>
      <c r="E2977" s="34">
        <v>71600</v>
      </c>
      <c r="F2977" s="34">
        <v>15000</v>
      </c>
      <c r="G2977" s="9" t="str">
        <f>VLOOKUP(B2977,'[1]Business Unit Lookup'!A:B,2,FALSE)</f>
        <v>VA Correctional Ctr for Women</v>
      </c>
      <c r="H2977" s="33" t="str">
        <f>VLOOKUP(C2977,'[1]Fund Lookup'!B:C,2,FALSE)</f>
        <v>General Fixed Asset Acct Group</v>
      </c>
      <c r="I2977" s="35" t="s">
        <v>2242</v>
      </c>
      <c r="J2977" s="33" t="str">
        <f>VLOOKUP(I2977,'[1]Table B'!A:B,2,FALSE)</f>
        <v>Fixed Assets, Fund 1500</v>
      </c>
      <c r="K2977" s="9" t="str">
        <f t="shared" si="140"/>
        <v>610-Fixed Assets, Fund 1500</v>
      </c>
      <c r="L2977" s="9" t="str">
        <f>IFERROR(VLOOKUP(A2977,'[1]VAC as of March 2024'!A:K,11,FALSE),"No")</f>
        <v>No</v>
      </c>
      <c r="M2977" s="9" t="s">
        <v>4</v>
      </c>
      <c r="Q2977" s="2"/>
    </row>
    <row r="2978" spans="1:17" x14ac:dyDescent="0.25">
      <c r="A2978" s="33" t="str">
        <f t="shared" si="138"/>
        <v>7170015000</v>
      </c>
      <c r="B2978" s="33" t="s">
        <v>2459</v>
      </c>
      <c r="C2978" s="33" t="s">
        <v>2222</v>
      </c>
      <c r="D2978" s="9" t="str">
        <f t="shared" si="139"/>
        <v>7170015000</v>
      </c>
      <c r="E2978" s="34">
        <v>71700</v>
      </c>
      <c r="F2978" s="34">
        <v>15000</v>
      </c>
      <c r="G2978" s="9" t="str">
        <f>VLOOKUP(B2978,'[1]Business Unit Lookup'!A:B,2,FALSE)</f>
        <v>Southampton Correctional Ctr</v>
      </c>
      <c r="H2978" s="33" t="str">
        <f>VLOOKUP(C2978,'[1]Fund Lookup'!B:C,2,FALSE)</f>
        <v>General Fixed Asset Acct Group</v>
      </c>
      <c r="I2978" s="35" t="s">
        <v>2242</v>
      </c>
      <c r="J2978" s="33" t="str">
        <f>VLOOKUP(I2978,'[1]Table B'!A:B,2,FALSE)</f>
        <v>Fixed Assets, Fund 1500</v>
      </c>
      <c r="K2978" s="9" t="str">
        <f t="shared" si="140"/>
        <v>610-Fixed Assets, Fund 1500</v>
      </c>
      <c r="L2978" s="9" t="str">
        <f>IFERROR(VLOOKUP(A2978,'[1]VAC as of March 2024'!A:K,11,FALSE),"No")</f>
        <v>No</v>
      </c>
      <c r="M2978" s="9" t="s">
        <v>4</v>
      </c>
      <c r="Q2978" s="2"/>
    </row>
    <row r="2979" spans="1:17" x14ac:dyDescent="0.25">
      <c r="A2979" s="33" t="str">
        <f t="shared" si="138"/>
        <v>7180001000</v>
      </c>
      <c r="B2979" s="33" t="s">
        <v>2460</v>
      </c>
      <c r="C2979" s="33" t="s">
        <v>1</v>
      </c>
      <c r="D2979" s="9" t="str">
        <f t="shared" si="139"/>
        <v>718001000</v>
      </c>
      <c r="E2979" s="34">
        <v>71800</v>
      </c>
      <c r="F2979" s="34">
        <v>1000</v>
      </c>
      <c r="G2979" s="9" t="str">
        <f>VLOOKUP(B2979,'[1]Business Unit Lookup'!A:B,2,FALSE)</f>
        <v>Bland Correctional Center</v>
      </c>
      <c r="H2979" s="33" t="str">
        <f>VLOOKUP(C2979,'[1]Fund Lookup'!B:C,2,FALSE)</f>
        <v>General Fund</v>
      </c>
      <c r="I2979" s="35" t="s">
        <v>2236</v>
      </c>
      <c r="J2979" s="33" t="str">
        <f>VLOOKUP(I2979,'[1]Table B'!A:B,2,FALSE)</f>
        <v>General</v>
      </c>
      <c r="K2979" s="9" t="str">
        <f t="shared" si="140"/>
        <v>100-General</v>
      </c>
      <c r="L2979" s="9" t="str">
        <f>IFERROR(VLOOKUP(A2979,'[1]VAC as of March 2024'!A:K,11,FALSE),"No")</f>
        <v>No</v>
      </c>
      <c r="M2979" s="9" t="s">
        <v>2237</v>
      </c>
      <c r="O2979" s="33" t="s">
        <v>2240</v>
      </c>
      <c r="P2979" s="33" t="s">
        <v>6061</v>
      </c>
      <c r="Q2979" s="2" t="str">
        <f>VLOOKUP(P2979,'[1]Table E'!A:C,3,FALSE)</f>
        <v>Unassigned</v>
      </c>
    </row>
    <row r="2980" spans="1:17" x14ac:dyDescent="0.25">
      <c r="A2980" s="33" t="str">
        <f t="shared" si="138"/>
        <v>7180002460</v>
      </c>
      <c r="B2980" s="33" t="s">
        <v>2460</v>
      </c>
      <c r="C2980" s="33" t="s">
        <v>516</v>
      </c>
      <c r="D2980" s="9" t="str">
        <f t="shared" si="139"/>
        <v>718002460</v>
      </c>
      <c r="E2980" s="34">
        <v>71800</v>
      </c>
      <c r="F2980" s="34">
        <v>2460</v>
      </c>
      <c r="G2980" s="9" t="str">
        <f>VLOOKUP(B2980,'[1]Business Unit Lookup'!A:B,2,FALSE)</f>
        <v>Bland Correctional Center</v>
      </c>
      <c r="H2980" s="33" t="str">
        <f>VLOOKUP(C2980,'[1]Fund Lookup'!B:C,2,FALSE)</f>
        <v>Disaster Recovery Fund</v>
      </c>
      <c r="I2980" s="35" t="s">
        <v>2236</v>
      </c>
      <c r="J2980" s="33" t="str">
        <f>VLOOKUP(I2980,'[1]Table B'!A:B,2,FALSE)</f>
        <v>General</v>
      </c>
      <c r="K2980" s="9" t="str">
        <f t="shared" si="140"/>
        <v>100-General</v>
      </c>
      <c r="L2980" s="9" t="str">
        <f>IFERROR(VLOOKUP(A2980,'[1]VAC as of March 2024'!A:K,11,FALSE),"No")</f>
        <v>No</v>
      </c>
      <c r="M2980" s="9" t="s">
        <v>2240</v>
      </c>
      <c r="O2980" s="33" t="s">
        <v>2</v>
      </c>
      <c r="P2980" s="33" t="s">
        <v>6068</v>
      </c>
      <c r="Q2980" s="2" t="str">
        <f>VLOOKUP(P2980,'[1]Table E'!A:C,3,FALSE)</f>
        <v>Health and Public Safety</v>
      </c>
    </row>
    <row r="2981" spans="1:17" x14ac:dyDescent="0.25">
      <c r="A2981" s="33" t="str">
        <f t="shared" si="138"/>
        <v>7180002710</v>
      </c>
      <c r="B2981" s="33" t="s">
        <v>2460</v>
      </c>
      <c r="C2981" s="33" t="s">
        <v>633</v>
      </c>
      <c r="D2981" s="9" t="str">
        <f t="shared" si="139"/>
        <v>718002710</v>
      </c>
      <c r="E2981" s="34">
        <v>71800</v>
      </c>
      <c r="F2981" s="34">
        <v>2710</v>
      </c>
      <c r="G2981" s="9" t="str">
        <f>VLOOKUP(B2981,'[1]Business Unit Lookup'!A:B,2,FALSE)</f>
        <v>Bland Correctional Center</v>
      </c>
      <c r="H2981" s="33" t="str">
        <f>VLOOKUP(C2981,'[1]Fund Lookup'!B:C,2,FALSE)</f>
        <v>Central Garage Pool Vehicles</v>
      </c>
      <c r="I2981" s="35" t="s">
        <v>2236</v>
      </c>
      <c r="J2981" s="33" t="str">
        <f>VLOOKUP(I2981,'[1]Table B'!A:B,2,FALSE)</f>
        <v>General</v>
      </c>
      <c r="K2981" s="9" t="str">
        <f t="shared" si="140"/>
        <v>100-General</v>
      </c>
      <c r="L2981" s="9" t="str">
        <f>IFERROR(VLOOKUP(A2981,'[1]VAC as of March 2024'!A:K,11,FALSE),"No")</f>
        <v>No</v>
      </c>
      <c r="M2981" s="9" t="s">
        <v>2240</v>
      </c>
      <c r="O2981" s="33" t="s">
        <v>2</v>
      </c>
      <c r="P2981" s="33" t="s">
        <v>6068</v>
      </c>
      <c r="Q2981" s="2" t="str">
        <f>VLOOKUP(P2981,'[1]Table E'!A:C,3,FALSE)</f>
        <v>Health and Public Safety</v>
      </c>
    </row>
    <row r="2982" spans="1:17" x14ac:dyDescent="0.25">
      <c r="A2982" s="33" t="str">
        <f t="shared" si="138"/>
        <v>7180002840</v>
      </c>
      <c r="B2982" s="33" t="s">
        <v>2460</v>
      </c>
      <c r="C2982" s="33" t="s">
        <v>700</v>
      </c>
      <c r="D2982" s="9" t="str">
        <f t="shared" si="139"/>
        <v>718002840</v>
      </c>
      <c r="E2982" s="34">
        <v>71800</v>
      </c>
      <c r="F2982" s="34">
        <v>2840</v>
      </c>
      <c r="G2982" s="9" t="str">
        <f>VLOOKUP(B2982,'[1]Business Unit Lookup'!A:B,2,FALSE)</f>
        <v>Bland Correctional Center</v>
      </c>
      <c r="H2982" s="33" t="str">
        <f>VLOOKUP(C2982,'[1]Fund Lookup'!B:C,2,FALSE)</f>
        <v>Recycl Mtrl Sales-Gen/NonHE</v>
      </c>
      <c r="I2982" s="35" t="s">
        <v>2236</v>
      </c>
      <c r="J2982" s="33" t="str">
        <f>VLOOKUP(I2982,'[1]Table B'!A:B,2,FALSE)</f>
        <v>General</v>
      </c>
      <c r="K2982" s="9" t="str">
        <f t="shared" si="140"/>
        <v>100-General</v>
      </c>
      <c r="L2982" s="9" t="str">
        <f>IFERROR(VLOOKUP(A2982,'[1]VAC as of March 2024'!A:K,11,FALSE),"No")</f>
        <v>No</v>
      </c>
      <c r="M2982" s="9" t="s">
        <v>2240</v>
      </c>
      <c r="O2982" s="33" t="s">
        <v>2</v>
      </c>
      <c r="P2982" s="33" t="s">
        <v>6068</v>
      </c>
      <c r="Q2982" s="2" t="str">
        <f>VLOOKUP(P2982,'[1]Table E'!A:C,3,FALSE)</f>
        <v>Health and Public Safety</v>
      </c>
    </row>
    <row r="2983" spans="1:17" x14ac:dyDescent="0.25">
      <c r="A2983" s="33" t="str">
        <f t="shared" si="138"/>
        <v>7180002870</v>
      </c>
      <c r="B2983" s="33" t="s">
        <v>2460</v>
      </c>
      <c r="C2983" s="33" t="s">
        <v>716</v>
      </c>
      <c r="D2983" s="9" t="str">
        <f t="shared" si="139"/>
        <v>718002870</v>
      </c>
      <c r="E2983" s="34">
        <v>71800</v>
      </c>
      <c r="F2983" s="34">
        <v>2870</v>
      </c>
      <c r="G2983" s="9" t="str">
        <f>VLOOKUP(B2983,'[1]Business Unit Lookup'!A:B,2,FALSE)</f>
        <v>Bland Correctional Center</v>
      </c>
      <c r="H2983" s="33" t="str">
        <f>VLOOKUP(C2983,'[1]Fund Lookup'!B:C,2,FALSE)</f>
        <v>Surp Suppy/Equip Sale-GF-NonHE</v>
      </c>
      <c r="I2983" s="35" t="s">
        <v>2236</v>
      </c>
      <c r="J2983" s="33" t="str">
        <f>VLOOKUP(I2983,'[1]Table B'!A:B,2,FALSE)</f>
        <v>General</v>
      </c>
      <c r="K2983" s="9" t="str">
        <f t="shared" si="140"/>
        <v>100-General</v>
      </c>
      <c r="L2983" s="9" t="str">
        <f>IFERROR(VLOOKUP(A2983,'[1]VAC as of March 2024'!A:K,11,FALSE),"No")</f>
        <v>No</v>
      </c>
      <c r="M2983" s="9" t="s">
        <v>2240</v>
      </c>
      <c r="O2983" s="33" t="s">
        <v>2</v>
      </c>
      <c r="P2983" s="33" t="s">
        <v>6068</v>
      </c>
      <c r="Q2983" s="2" t="str">
        <f>VLOOKUP(P2983,'[1]Table E'!A:C,3,FALSE)</f>
        <v>Health and Public Safety</v>
      </c>
    </row>
    <row r="2984" spans="1:17" x14ac:dyDescent="0.25">
      <c r="A2984" s="33" t="str">
        <f t="shared" si="138"/>
        <v>7180010000</v>
      </c>
      <c r="B2984" s="33" t="s">
        <v>2460</v>
      </c>
      <c r="C2984" s="33" t="s">
        <v>2162</v>
      </c>
      <c r="D2984" s="9" t="str">
        <f t="shared" si="139"/>
        <v>7180010000</v>
      </c>
      <c r="E2984" s="34">
        <v>71800</v>
      </c>
      <c r="F2984" s="34">
        <v>10000</v>
      </c>
      <c r="G2984" s="9" t="str">
        <f>VLOOKUP(B2984,'[1]Business Unit Lookup'!A:B,2,FALSE)</f>
        <v>Bland Correctional Center</v>
      </c>
      <c r="H2984" s="33" t="str">
        <f>VLOOKUP(C2984,'[1]Fund Lookup'!B:C,2,FALSE)</f>
        <v>Federal Trust</v>
      </c>
      <c r="I2984" s="35" t="s">
        <v>2252</v>
      </c>
      <c r="J2984" s="33" t="str">
        <f>VLOOKUP(I2984,'[1]Table B'!A:B,2,FALSE)</f>
        <v>Special Revenue-Federal</v>
      </c>
      <c r="K2984" s="9" t="str">
        <f t="shared" si="140"/>
        <v>120-Special Revenue-Federal</v>
      </c>
      <c r="L2984" s="9" t="str">
        <f>IFERROR(VLOOKUP(A2984,'[1]VAC as of March 2024'!A:K,11,FALSE),"No")</f>
        <v>No</v>
      </c>
      <c r="M2984" s="9" t="s">
        <v>2248</v>
      </c>
      <c r="O2984" s="33" t="s">
        <v>2248</v>
      </c>
      <c r="P2984" s="33" t="s">
        <v>6070</v>
      </c>
      <c r="Q2984" s="2" t="str">
        <f>VLOOKUP(P2984,'[1]Table E'!A:C,3,FALSE)</f>
        <v>Gifts and grants</v>
      </c>
    </row>
    <row r="2985" spans="1:17" x14ac:dyDescent="0.25">
      <c r="A2985" s="33" t="str">
        <f t="shared" si="138"/>
        <v>7180012110</v>
      </c>
      <c r="B2985" s="36" t="s">
        <v>2460</v>
      </c>
      <c r="C2985" s="36" t="s">
        <v>6074</v>
      </c>
      <c r="D2985" s="9" t="str">
        <f t="shared" si="139"/>
        <v>7180012110</v>
      </c>
      <c r="E2985" s="35">
        <v>71800</v>
      </c>
      <c r="F2985" s="37">
        <v>12110</v>
      </c>
      <c r="G2985" s="9" t="str">
        <f>VLOOKUP(B2985,'[1]Business Unit Lookup'!A:B,2,FALSE)</f>
        <v>Bland Correctional Center</v>
      </c>
      <c r="H2985" s="33" t="str">
        <f>VLOOKUP(C2985,'[1]Fund Lookup'!B:C,2,FALSE)</f>
        <v>ARP-CrvStLoclFisRecFd-COVID-19</v>
      </c>
      <c r="I2985" s="35" t="s">
        <v>2252</v>
      </c>
      <c r="J2985" s="33" t="str">
        <f>VLOOKUP(I2985,'[1]Table B'!A:B,2,FALSE)</f>
        <v>Special Revenue-Federal</v>
      </c>
      <c r="K2985" s="9" t="str">
        <f t="shared" si="140"/>
        <v>120-Special Revenue-Federal</v>
      </c>
      <c r="L2985" s="9" t="str">
        <f>IFERROR(VLOOKUP(A2985,'[1]VAC as of March 2024'!A:K,11,FALSE),"No")</f>
        <v>No</v>
      </c>
      <c r="M2985" s="38" t="s">
        <v>5493</v>
      </c>
      <c r="O2985" s="36" t="s">
        <v>2248</v>
      </c>
      <c r="P2985" s="36" t="s">
        <v>6063</v>
      </c>
      <c r="Q2985" s="2" t="str">
        <f>VLOOKUP(P2985,'[1]Table E'!A:C,3,FALSE)</f>
        <v>COVID-19</v>
      </c>
    </row>
    <row r="2986" spans="1:17" x14ac:dyDescent="0.25">
      <c r="A2986" s="33" t="str">
        <f t="shared" si="138"/>
        <v>7180015000</v>
      </c>
      <c r="B2986" s="33" t="s">
        <v>2460</v>
      </c>
      <c r="C2986" s="33" t="s">
        <v>2222</v>
      </c>
      <c r="D2986" s="9" t="str">
        <f t="shared" si="139"/>
        <v>7180015000</v>
      </c>
      <c r="E2986" s="34">
        <v>71800</v>
      </c>
      <c r="F2986" s="34">
        <v>15000</v>
      </c>
      <c r="G2986" s="9" t="str">
        <f>VLOOKUP(B2986,'[1]Business Unit Lookup'!A:B,2,FALSE)</f>
        <v>Bland Correctional Center</v>
      </c>
      <c r="H2986" s="33" t="str">
        <f>VLOOKUP(C2986,'[1]Fund Lookup'!B:C,2,FALSE)</f>
        <v>General Fixed Asset Acct Group</v>
      </c>
      <c r="I2986" s="35" t="s">
        <v>2242</v>
      </c>
      <c r="J2986" s="33" t="str">
        <f>VLOOKUP(I2986,'[1]Table B'!A:B,2,FALSE)</f>
        <v>Fixed Assets, Fund 1500</v>
      </c>
      <c r="K2986" s="9" t="str">
        <f t="shared" si="140"/>
        <v>610-Fixed Assets, Fund 1500</v>
      </c>
      <c r="L2986" s="9" t="str">
        <f>IFERROR(VLOOKUP(A2986,'[1]VAC as of March 2024'!A:K,11,FALSE),"No")</f>
        <v>No</v>
      </c>
      <c r="M2986" s="9" t="s">
        <v>4</v>
      </c>
      <c r="Q2986" s="2"/>
    </row>
    <row r="2987" spans="1:17" x14ac:dyDescent="0.25">
      <c r="A2987" s="33" t="str">
        <f t="shared" si="138"/>
        <v>7190015000</v>
      </c>
      <c r="B2987" s="33" t="s">
        <v>2461</v>
      </c>
      <c r="C2987" s="33" t="s">
        <v>2222</v>
      </c>
      <c r="D2987" s="9" t="str">
        <f t="shared" si="139"/>
        <v>7190015000</v>
      </c>
      <c r="E2987" s="34">
        <v>71900</v>
      </c>
      <c r="F2987" s="34">
        <v>15000</v>
      </c>
      <c r="G2987" s="9" t="str">
        <f>VLOOKUP(B2987,'[1]Business Unit Lookup'!A:B,2,FALSE)</f>
        <v>James River Correctional Ctr</v>
      </c>
      <c r="H2987" s="33" t="str">
        <f>VLOOKUP(C2987,'[1]Fund Lookup'!B:C,2,FALSE)</f>
        <v>General Fixed Asset Acct Group</v>
      </c>
      <c r="I2987" s="35" t="s">
        <v>2242</v>
      </c>
      <c r="J2987" s="33" t="str">
        <f>VLOOKUP(I2987,'[1]Table B'!A:B,2,FALSE)</f>
        <v>Fixed Assets, Fund 1500</v>
      </c>
      <c r="K2987" s="9" t="str">
        <f t="shared" si="140"/>
        <v>610-Fixed Assets, Fund 1500</v>
      </c>
      <c r="L2987" s="9" t="str">
        <f>IFERROR(VLOOKUP(A2987,'[1]VAC as of March 2024'!A:K,11,FALSE),"No")</f>
        <v>No</v>
      </c>
      <c r="M2987" s="9" t="s">
        <v>4</v>
      </c>
      <c r="Q2987" s="2"/>
    </row>
    <row r="2988" spans="1:17" x14ac:dyDescent="0.25">
      <c r="A2988" s="33" t="str">
        <f t="shared" si="138"/>
        <v>7200001000</v>
      </c>
      <c r="B2988" s="33" t="s">
        <v>2462</v>
      </c>
      <c r="C2988" s="33" t="s">
        <v>1</v>
      </c>
      <c r="D2988" s="9" t="str">
        <f t="shared" si="139"/>
        <v>720001000</v>
      </c>
      <c r="E2988" s="34">
        <v>72000</v>
      </c>
      <c r="F2988" s="34">
        <v>1000</v>
      </c>
      <c r="G2988" s="9" t="str">
        <f>VLOOKUP(B2988,'[1]Business Unit Lookup'!A:B,2,FALSE)</f>
        <v>Dept Behavioral Health/Develop</v>
      </c>
      <c r="H2988" s="33" t="str">
        <f>VLOOKUP(C2988,'[1]Fund Lookup'!B:C,2,FALSE)</f>
        <v>General Fund</v>
      </c>
      <c r="I2988" s="35" t="s">
        <v>2236</v>
      </c>
      <c r="J2988" s="33" t="str">
        <f>VLOOKUP(I2988,'[1]Table B'!A:B,2,FALSE)</f>
        <v>General</v>
      </c>
      <c r="K2988" s="9" t="str">
        <f t="shared" si="140"/>
        <v>100-General</v>
      </c>
      <c r="L2988" s="9" t="str">
        <f>IFERROR(VLOOKUP(A2988,'[1]VAC as of March 2024'!A:K,11,FALSE),"No")</f>
        <v>No</v>
      </c>
      <c r="M2988" s="9" t="s">
        <v>2237</v>
      </c>
      <c r="O2988" s="33" t="s">
        <v>2240</v>
      </c>
      <c r="P2988" s="33" t="s">
        <v>6061</v>
      </c>
      <c r="Q2988" s="2" t="str">
        <f>VLOOKUP(P2988,'[1]Table E'!A:C,3,FALSE)</f>
        <v>Unassigned</v>
      </c>
    </row>
    <row r="2989" spans="1:17" x14ac:dyDescent="0.25">
      <c r="A2989" s="33" t="str">
        <f t="shared" si="138"/>
        <v>7200002003</v>
      </c>
      <c r="B2989" s="33" t="s">
        <v>2462</v>
      </c>
      <c r="C2989" s="33" t="s">
        <v>11</v>
      </c>
      <c r="D2989" s="9" t="str">
        <f t="shared" si="139"/>
        <v>720002003</v>
      </c>
      <c r="E2989" s="34">
        <v>72000</v>
      </c>
      <c r="F2989" s="34">
        <v>2003</v>
      </c>
      <c r="G2989" s="9" t="str">
        <f>VLOOKUP(B2989,'[1]Business Unit Lookup'!A:B,2,FALSE)</f>
        <v>Dept Behavioral Health/Develop</v>
      </c>
      <c r="H2989" s="33" t="str">
        <f>VLOOKUP(C2989,'[1]Fund Lookup'!B:C,2,FALSE)</f>
        <v>DBHDS Special Revenue Fund</v>
      </c>
      <c r="I2989" s="35" t="s">
        <v>2304</v>
      </c>
      <c r="J2989" s="33" t="str">
        <f>VLOOKUP(I2989,'[1]Table B'!A:B,2,FALSE)</f>
        <v>Special Revenue-Health and Social Servic</v>
      </c>
      <c r="K2989" s="9" t="str">
        <f t="shared" si="140"/>
        <v>115-Special Revenue-Health and Social Servic</v>
      </c>
      <c r="L2989" s="9" t="str">
        <f>IFERROR(VLOOKUP(A2989,'[1]VAC as of March 2024'!A:K,11,FALSE),"No")</f>
        <v>No</v>
      </c>
      <c r="M2989" s="9" t="s">
        <v>2240</v>
      </c>
      <c r="O2989" s="33" t="s">
        <v>2241</v>
      </c>
      <c r="P2989" s="33" t="s">
        <v>6067</v>
      </c>
      <c r="Q2989" s="2" t="str">
        <f>VLOOKUP(P2989,'[1]Table E'!A:C,3,FALSE)</f>
        <v>Health and Public Safety</v>
      </c>
    </row>
    <row r="2990" spans="1:17" x14ac:dyDescent="0.25">
      <c r="A2990" s="33" t="str">
        <f t="shared" si="138"/>
        <v>7200002095</v>
      </c>
      <c r="B2990" s="36" t="s">
        <v>2462</v>
      </c>
      <c r="C2990" s="36" t="s">
        <v>6092</v>
      </c>
      <c r="D2990" s="9" t="str">
        <f t="shared" si="139"/>
        <v>720002095</v>
      </c>
      <c r="E2990" s="36">
        <v>72000</v>
      </c>
      <c r="F2990" s="37">
        <v>2095</v>
      </c>
      <c r="G2990" s="9" t="str">
        <f>VLOOKUP(B2990,'[1]Business Unit Lookup'!A:B,2,FALSE)</f>
        <v>Dept Behavioral Health/Develop</v>
      </c>
      <c r="H2990" s="33" t="str">
        <f>VLOOKUP(C2990,'[1]Fund Lookup'!B:C,2,FALSE)</f>
        <v>Opioid Abatement Fund</v>
      </c>
      <c r="I2990" s="35" t="s">
        <v>2304</v>
      </c>
      <c r="J2990" s="33" t="str">
        <f>VLOOKUP(I2990,'[1]Table B'!A:B,2,FALSE)</f>
        <v>Special Revenue-Health and Social Servic</v>
      </c>
      <c r="K2990" s="9" t="str">
        <f t="shared" si="140"/>
        <v>115-Special Revenue-Health and Social Servic</v>
      </c>
      <c r="L2990" s="9" t="str">
        <f>IFERROR(VLOOKUP(A2990,'[1]VAC as of March 2024'!A:K,11,FALSE),"No")</f>
        <v>Yes</v>
      </c>
      <c r="M2990" s="38" t="s">
        <v>2248</v>
      </c>
      <c r="O2990" s="38" t="s">
        <v>2241</v>
      </c>
      <c r="P2990" s="38" t="s">
        <v>6067</v>
      </c>
      <c r="Q2990" s="2" t="str">
        <f>VLOOKUP(P2990,'[1]Table E'!A:C,3,FALSE)</f>
        <v>Health and Public Safety</v>
      </c>
    </row>
    <row r="2991" spans="1:17" x14ac:dyDescent="0.25">
      <c r="A2991" s="33" t="str">
        <f t="shared" si="138"/>
        <v>7200002460</v>
      </c>
      <c r="B2991" s="41" t="s">
        <v>2462</v>
      </c>
      <c r="C2991" s="36" t="s">
        <v>516</v>
      </c>
      <c r="D2991" s="9" t="str">
        <f t="shared" si="139"/>
        <v>720002460</v>
      </c>
      <c r="E2991" s="35">
        <v>72000</v>
      </c>
      <c r="F2991" s="37">
        <v>2460</v>
      </c>
      <c r="G2991" s="9" t="str">
        <f>VLOOKUP(B2991,'[1]Business Unit Lookup'!A:B,2,FALSE)</f>
        <v>Dept Behavioral Health/Develop</v>
      </c>
      <c r="H2991" s="33" t="str">
        <f>VLOOKUP(C2991,'[1]Fund Lookup'!B:C,2,FALSE)</f>
        <v>Disaster Recovery Fund</v>
      </c>
      <c r="I2991" s="35" t="s">
        <v>2236</v>
      </c>
      <c r="J2991" s="33" t="str">
        <f>VLOOKUP(I2991,'[1]Table B'!A:B,2,FALSE)</f>
        <v>General</v>
      </c>
      <c r="K2991" s="9" t="str">
        <f t="shared" si="140"/>
        <v>100-General</v>
      </c>
      <c r="L2991" s="9" t="str">
        <f>IFERROR(VLOOKUP(A2991,'[1]VAC as of March 2024'!A:K,11,FALSE),"No")</f>
        <v>No</v>
      </c>
      <c r="M2991" s="38" t="s">
        <v>2240</v>
      </c>
      <c r="O2991" s="38" t="s">
        <v>2</v>
      </c>
      <c r="P2991" s="36" t="s">
        <v>6068</v>
      </c>
      <c r="Q2991" s="2" t="str">
        <f>VLOOKUP(P2991,'[1]Table E'!A:C,3,FALSE)</f>
        <v>Health and Public Safety</v>
      </c>
    </row>
    <row r="2992" spans="1:17" x14ac:dyDescent="0.25">
      <c r="A2992" s="33" t="str">
        <f t="shared" si="138"/>
        <v>7200002700</v>
      </c>
      <c r="B2992" s="33" t="s">
        <v>2462</v>
      </c>
      <c r="C2992" s="33" t="s">
        <v>619</v>
      </c>
      <c r="D2992" s="9" t="str">
        <f t="shared" si="139"/>
        <v>720002700</v>
      </c>
      <c r="E2992" s="34">
        <v>72000</v>
      </c>
      <c r="F2992" s="34">
        <v>2700</v>
      </c>
      <c r="G2992" s="9" t="str">
        <f>VLOOKUP(B2992,'[1]Business Unit Lookup'!A:B,2,FALSE)</f>
        <v>Dept Behavioral Health/Develop</v>
      </c>
      <c r="H2992" s="33" t="str">
        <f>VLOOKUP(C2992,'[1]Fund Lookup'!B:C,2,FALSE)</f>
        <v>Parking</v>
      </c>
      <c r="I2992" s="35" t="s">
        <v>2239</v>
      </c>
      <c r="J2992" s="33" t="str">
        <f>VLOOKUP(I2992,'[1]Table B'!A:B,2,FALSE)</f>
        <v>Special Revenue-Other</v>
      </c>
      <c r="K2992" s="9" t="str">
        <f t="shared" si="140"/>
        <v>105-Special Revenue-Other</v>
      </c>
      <c r="L2992" s="9" t="str">
        <f>IFERROR(VLOOKUP(A2992,'[1]VAC as of March 2024'!A:K,11,FALSE),"No")</f>
        <v>No</v>
      </c>
      <c r="M2992" s="9" t="s">
        <v>2240</v>
      </c>
      <c r="O2992" s="33" t="s">
        <v>2241</v>
      </c>
      <c r="P2992" s="33" t="s">
        <v>6062</v>
      </c>
      <c r="Q2992" s="2" t="str">
        <f>VLOOKUP(P2992,'[1]Table E'!A:C,3,FALSE)</f>
        <v>Governmental Operations - Administrative Services</v>
      </c>
    </row>
    <row r="2993" spans="1:17" x14ac:dyDescent="0.25">
      <c r="A2993" s="33" t="str">
        <f t="shared" si="138"/>
        <v>7200002750</v>
      </c>
      <c r="B2993" s="33" t="s">
        <v>2462</v>
      </c>
      <c r="C2993" s="33" t="s">
        <v>650</v>
      </c>
      <c r="D2993" s="9" t="str">
        <f t="shared" si="139"/>
        <v>720002750</v>
      </c>
      <c r="E2993" s="34">
        <v>72000</v>
      </c>
      <c r="F2993" s="34">
        <v>2750</v>
      </c>
      <c r="G2993" s="9" t="str">
        <f>VLOOKUP(B2993,'[1]Business Unit Lookup'!A:B,2,FALSE)</f>
        <v>Dept Behavioral Health/Develop</v>
      </c>
      <c r="H2993" s="33" t="str">
        <f>VLOOKUP(C2993,'[1]Fund Lookup'!B:C,2,FALSE)</f>
        <v>Public-Private Educ Act Fund</v>
      </c>
      <c r="I2993" s="35" t="s">
        <v>2239</v>
      </c>
      <c r="J2993" s="33" t="str">
        <f>VLOOKUP(I2993,'[1]Table B'!A:B,2,FALSE)</f>
        <v>Special Revenue-Other</v>
      </c>
      <c r="K2993" s="9" t="str">
        <f t="shared" si="140"/>
        <v>105-Special Revenue-Other</v>
      </c>
      <c r="L2993" s="9" t="str">
        <f>IFERROR(VLOOKUP(A2993,'[1]VAC as of March 2024'!A:K,11,FALSE),"No")</f>
        <v>No</v>
      </c>
      <c r="M2993" s="9" t="s">
        <v>2240</v>
      </c>
      <c r="O2993" s="33" t="s">
        <v>2241</v>
      </c>
      <c r="P2993" s="33" t="s">
        <v>6067</v>
      </c>
      <c r="Q2993" s="2" t="str">
        <f>VLOOKUP(P2993,'[1]Table E'!A:C,3,FALSE)</f>
        <v>Health and Public Safety</v>
      </c>
    </row>
    <row r="2994" spans="1:17" x14ac:dyDescent="0.25">
      <c r="A2994" s="33" t="str">
        <f t="shared" si="138"/>
        <v>7200002800</v>
      </c>
      <c r="B2994" s="33" t="s">
        <v>2462</v>
      </c>
      <c r="C2994" s="33" t="s">
        <v>683</v>
      </c>
      <c r="D2994" s="9" t="str">
        <f t="shared" si="139"/>
        <v>720002800</v>
      </c>
      <c r="E2994" s="34">
        <v>72000</v>
      </c>
      <c r="F2994" s="34">
        <v>2800</v>
      </c>
      <c r="G2994" s="9" t="str">
        <f>VLOOKUP(B2994,'[1]Business Unit Lookup'!A:B,2,FALSE)</f>
        <v>Dept Behavioral Health/Develop</v>
      </c>
      <c r="H2994" s="33" t="str">
        <f>VLOOKUP(C2994,'[1]Fund Lookup'!B:C,2,FALSE)</f>
        <v>Appropriated IDC Recoveries</v>
      </c>
      <c r="I2994" s="35" t="s">
        <v>2239</v>
      </c>
      <c r="J2994" s="33" t="str">
        <f>VLOOKUP(I2994,'[1]Table B'!A:B,2,FALSE)</f>
        <v>Special Revenue-Other</v>
      </c>
      <c r="K2994" s="9" t="str">
        <f t="shared" si="140"/>
        <v>105-Special Revenue-Other</v>
      </c>
      <c r="L2994" s="9" t="str">
        <f>IFERROR(VLOOKUP(A2994,'[1]VAC as of March 2024'!A:K,11,FALSE),"No")</f>
        <v>No</v>
      </c>
      <c r="M2994" s="9" t="s">
        <v>2240</v>
      </c>
      <c r="O2994" s="33" t="s">
        <v>2</v>
      </c>
      <c r="P2994" s="33" t="s">
        <v>6068</v>
      </c>
      <c r="Q2994" s="2" t="str">
        <f>VLOOKUP(P2994,'[1]Table E'!A:C,3,FALSE)</f>
        <v>Health and Public Safety</v>
      </c>
    </row>
    <row r="2995" spans="1:17" x14ac:dyDescent="0.25">
      <c r="A2995" s="33" t="str">
        <f t="shared" si="138"/>
        <v>7200002998</v>
      </c>
      <c r="B2995" s="40" t="s">
        <v>2462</v>
      </c>
      <c r="C2995" s="36" t="s">
        <v>766</v>
      </c>
      <c r="D2995" s="9" t="str">
        <f t="shared" si="139"/>
        <v>720002998</v>
      </c>
      <c r="E2995" s="40">
        <v>72000</v>
      </c>
      <c r="F2995" s="37">
        <v>2998</v>
      </c>
      <c r="G2995" s="9" t="str">
        <f>VLOOKUP(B2995,'[1]Business Unit Lookup'!A:B,2,FALSE)</f>
        <v>Dept Behavioral Health/Develop</v>
      </c>
      <c r="H2995" s="33" t="str">
        <f>VLOOKUP(C2995,'[1]Fund Lookup'!B:C,2,FALSE)</f>
        <v>Special Rev - Budgetary Only</v>
      </c>
      <c r="I2995" s="35" t="s">
        <v>2316</v>
      </c>
      <c r="J2995" s="33" t="str">
        <f>VLOOKUP(I2995,'[1]Table B'!A:B,2,FALSE)</f>
        <v>Budgetary Balances only</v>
      </c>
      <c r="K2995" s="9" t="str">
        <f t="shared" si="140"/>
        <v>650-Budgetary Balances only</v>
      </c>
      <c r="L2995" s="9" t="str">
        <f>IFERROR(VLOOKUP(A2995,'[1]VAC as of March 2024'!A:K,11,FALSE),"No")</f>
        <v>No</v>
      </c>
      <c r="M2995" s="38" t="s">
        <v>4</v>
      </c>
      <c r="O2995" s="38"/>
      <c r="P2995" s="38"/>
      <c r="Q2995" s="2"/>
    </row>
    <row r="2996" spans="1:17" x14ac:dyDescent="0.25">
      <c r="A2996" s="33" t="str">
        <f t="shared" si="138"/>
        <v>7200007390</v>
      </c>
      <c r="B2996" s="33" t="s">
        <v>2462</v>
      </c>
      <c r="C2996" s="33" t="s">
        <v>1397</v>
      </c>
      <c r="D2996" s="9" t="str">
        <f t="shared" si="139"/>
        <v>720007390</v>
      </c>
      <c r="E2996" s="34">
        <v>72000</v>
      </c>
      <c r="F2996" s="34">
        <v>7390</v>
      </c>
      <c r="G2996" s="9" t="str">
        <f>VLOOKUP(B2996,'[1]Business Unit Lookup'!A:B,2,FALSE)</f>
        <v>Dept Behavioral Health/Develop</v>
      </c>
      <c r="H2996" s="33" t="str">
        <f>VLOOKUP(C2996,'[1]Fund Lookup'!B:C,2,FALSE)</f>
        <v>Stripper Well Oil Overchrge Fd</v>
      </c>
      <c r="I2996" s="35" t="s">
        <v>2239</v>
      </c>
      <c r="J2996" s="33" t="str">
        <f>VLOOKUP(I2996,'[1]Table B'!A:B,2,FALSE)</f>
        <v>Special Revenue-Other</v>
      </c>
      <c r="K2996" s="9" t="str">
        <f t="shared" si="140"/>
        <v>105-Special Revenue-Other</v>
      </c>
      <c r="L2996" s="9" t="str">
        <f>IFERROR(VLOOKUP(A2996,'[1]VAC as of March 2024'!A:K,11,FALSE),"No")</f>
        <v>No</v>
      </c>
      <c r="M2996" s="9" t="s">
        <v>2248</v>
      </c>
      <c r="O2996" s="33" t="s">
        <v>2248</v>
      </c>
      <c r="P2996" s="33" t="s">
        <v>6128</v>
      </c>
      <c r="Q2996" s="2" t="str">
        <f>VLOOKUP(P2996,'[1]Table E'!A:C,3,FALSE)</f>
        <v>Capital Outlay</v>
      </c>
    </row>
    <row r="2997" spans="1:17" x14ac:dyDescent="0.25">
      <c r="A2997" s="33" t="str">
        <f t="shared" si="138"/>
        <v>7200008200</v>
      </c>
      <c r="B2997" s="33" t="s">
        <v>2462</v>
      </c>
      <c r="C2997" s="33" t="s">
        <v>1628</v>
      </c>
      <c r="D2997" s="9" t="str">
        <f t="shared" si="139"/>
        <v>720008200</v>
      </c>
      <c r="E2997" s="34">
        <v>72000</v>
      </c>
      <c r="F2997" s="34">
        <v>8200</v>
      </c>
      <c r="G2997" s="9" t="str">
        <f>VLOOKUP(B2997,'[1]Business Unit Lookup'!A:B,2,FALSE)</f>
        <v>Dept Behavioral Health/Develop</v>
      </c>
      <c r="H2997" s="33" t="str">
        <f>VLOOKUP(C2997,'[1]Fund Lookup'!B:C,2,FALSE)</f>
        <v>VPBA Projects</v>
      </c>
      <c r="I2997" s="35" t="s">
        <v>2265</v>
      </c>
      <c r="J2997" s="33" t="str">
        <f>VLOOKUP(I2997,'[1]Table B'!A:B,2,FALSE)</f>
        <v>Capital Projects, F/S Exclusions</v>
      </c>
      <c r="K2997" s="9" t="str">
        <f t="shared" si="140"/>
        <v>156-Capital Projects, F/S Exclusions</v>
      </c>
      <c r="L2997" s="9" t="str">
        <f>IFERROR(VLOOKUP(A2997,'[1]VAC as of March 2024'!A:K,11,FALSE),"No")</f>
        <v>No</v>
      </c>
      <c r="M2997" s="9" t="s">
        <v>2248</v>
      </c>
      <c r="O2997" s="33" t="s">
        <v>2248</v>
      </c>
      <c r="P2997" s="33" t="s">
        <v>6078</v>
      </c>
      <c r="Q2997" s="2" t="str">
        <f>VLOOKUP(P2997,'[1]Table E'!A:C,3,FALSE)</f>
        <v>Capital Projects</v>
      </c>
    </row>
    <row r="2998" spans="1:17" x14ac:dyDescent="0.25">
      <c r="A2998" s="33" t="str">
        <f t="shared" si="138"/>
        <v>7200008210</v>
      </c>
      <c r="B2998" s="33" t="s">
        <v>2462</v>
      </c>
      <c r="C2998" s="33" t="s">
        <v>6164</v>
      </c>
      <c r="D2998" s="9" t="str">
        <f t="shared" si="139"/>
        <v>720008210</v>
      </c>
      <c r="E2998" s="34">
        <v>72000</v>
      </c>
      <c r="F2998" s="34">
        <v>8210</v>
      </c>
      <c r="G2998" s="9" t="str">
        <f>VLOOKUP(B2998,'[1]Business Unit Lookup'!A:B,2,FALSE)</f>
        <v>Dept Behavioral Health/Develop</v>
      </c>
      <c r="H2998" s="33" t="str">
        <f>VLOOKUP(C2998,'[1]Fund Lookup'!B:C,2,FALSE)</f>
        <v>VPBA Projects - Interest</v>
      </c>
      <c r="I2998" s="35" t="s">
        <v>2270</v>
      </c>
      <c r="J2998" s="33" t="str">
        <f>VLOOKUP(I2998,'[1]Table B'!A:B,2,FALSE)</f>
        <v>No Year-End Balance</v>
      </c>
      <c r="K2998" s="9" t="str">
        <f t="shared" si="140"/>
        <v>660-No Year-End Balance</v>
      </c>
      <c r="L2998" s="9" t="str">
        <f>IFERROR(VLOOKUP(A2998,'[1]VAC as of March 2024'!A:K,11,FALSE),"No")</f>
        <v>No</v>
      </c>
      <c r="M2998" s="9" t="s">
        <v>4</v>
      </c>
      <c r="Q2998" s="2"/>
    </row>
    <row r="2999" spans="1:17" x14ac:dyDescent="0.25">
      <c r="A2999" s="33" t="str">
        <f t="shared" si="138"/>
        <v>7200009039</v>
      </c>
      <c r="B2999" s="33" t="s">
        <v>2462</v>
      </c>
      <c r="C2999" s="33" t="s">
        <v>5642</v>
      </c>
      <c r="D2999" s="9" t="str">
        <f t="shared" si="139"/>
        <v>720009039</v>
      </c>
      <c r="E2999" s="34">
        <v>72000</v>
      </c>
      <c r="F2999" s="34">
        <v>9039</v>
      </c>
      <c r="G2999" s="9" t="str">
        <f>VLOOKUP(B2999,'[1]Business Unit Lookup'!A:B,2,FALSE)</f>
        <v>Dept Behavioral Health/Develop</v>
      </c>
      <c r="H2999" s="33" t="str">
        <f>VLOOKUP(C2999,'[1]Fund Lookup'!B:C,2,FALSE)</f>
        <v>PrblmGamblngTreatmnt&amp;SpprtFnd</v>
      </c>
      <c r="I2999" s="35" t="s">
        <v>2304</v>
      </c>
      <c r="J2999" s="33" t="str">
        <f>VLOOKUP(I2999,'[1]Table B'!A:B,2,FALSE)</f>
        <v>Special Revenue-Health and Social Servic</v>
      </c>
      <c r="K2999" s="9" t="str">
        <f t="shared" si="140"/>
        <v>115-Special Revenue-Health and Social Servic</v>
      </c>
      <c r="L2999" s="9" t="str">
        <f>IFERROR(VLOOKUP(A2999,'[1]VAC as of March 2024'!A:K,11,FALSE),"No")</f>
        <v>No</v>
      </c>
      <c r="M2999" s="9" t="s">
        <v>2240</v>
      </c>
      <c r="O2999" s="33" t="s">
        <v>2241</v>
      </c>
      <c r="P2999" s="33" t="s">
        <v>6067</v>
      </c>
      <c r="Q2999" s="2" t="str">
        <f>VLOOKUP(P2999,'[1]Table E'!A:C,3,FALSE)</f>
        <v>Health and Public Safety</v>
      </c>
    </row>
    <row r="3000" spans="1:17" x14ac:dyDescent="0.25">
      <c r="A3000" s="33" t="str">
        <f t="shared" si="138"/>
        <v>7200009071</v>
      </c>
      <c r="B3000" s="33" t="s">
        <v>2462</v>
      </c>
      <c r="C3000" s="33" t="s">
        <v>6106</v>
      </c>
      <c r="D3000" s="9" t="str">
        <f t="shared" si="139"/>
        <v>720009071</v>
      </c>
      <c r="E3000" s="34">
        <v>72000</v>
      </c>
      <c r="F3000" s="34">
        <v>9071</v>
      </c>
      <c r="G3000" s="9" t="str">
        <f>VLOOKUP(B3000,'[1]Business Unit Lookup'!A:B,2,FALSE)</f>
        <v>Dept Behavioral Health/Develop</v>
      </c>
      <c r="H3000" s="33" t="str">
        <f>VLOOKUP(C3000,'[1]Fund Lookup'!B:C,2,FALSE)</f>
        <v>Crisis Call Center Fund</v>
      </c>
      <c r="I3000" s="35" t="s">
        <v>2304</v>
      </c>
      <c r="J3000" s="33" t="str">
        <f>VLOOKUP(I3000,'[1]Table B'!A:B,2,FALSE)</f>
        <v>Special Revenue-Health and Social Servic</v>
      </c>
      <c r="K3000" s="9" t="str">
        <f t="shared" si="140"/>
        <v>115-Special Revenue-Health and Social Servic</v>
      </c>
      <c r="L3000" s="9" t="str">
        <f>IFERROR(VLOOKUP(A3000,'[1]VAC as of March 2024'!A:K,11,FALSE),"No")</f>
        <v>No</v>
      </c>
      <c r="M3000" s="9" t="s">
        <v>2240</v>
      </c>
      <c r="O3000" s="33" t="s">
        <v>2241</v>
      </c>
      <c r="P3000" s="33" t="s">
        <v>6067</v>
      </c>
      <c r="Q3000" s="2" t="str">
        <f>VLOOKUP(P3000,'[1]Table E'!A:C,3,FALSE)</f>
        <v>Health and Public Safety</v>
      </c>
    </row>
    <row r="3001" spans="1:17" x14ac:dyDescent="0.25">
      <c r="A3001" s="33" t="str">
        <f t="shared" si="138"/>
        <v>7200009081</v>
      </c>
      <c r="B3001" s="33" t="s">
        <v>2462</v>
      </c>
      <c r="C3001" s="33" t="s">
        <v>1738</v>
      </c>
      <c r="D3001" s="9" t="str">
        <f t="shared" si="139"/>
        <v>720009081</v>
      </c>
      <c r="E3001" s="34">
        <v>72000</v>
      </c>
      <c r="F3001" s="34">
        <v>9081</v>
      </c>
      <c r="G3001" s="9" t="str">
        <f>VLOOKUP(B3001,'[1]Business Unit Lookup'!A:B,2,FALSE)</f>
        <v>Dept Behavioral Health/Develop</v>
      </c>
      <c r="H3001" s="33" t="str">
        <f>VLOOKUP(C3001,'[1]Fund Lookup'!B:C,2,FALSE)</f>
        <v>Mental Hlth/Retard Subst Abuse</v>
      </c>
      <c r="I3001" s="35" t="s">
        <v>2304</v>
      </c>
      <c r="J3001" s="33" t="str">
        <f>VLOOKUP(I3001,'[1]Table B'!A:B,2,FALSE)</f>
        <v>Special Revenue-Health and Social Servic</v>
      </c>
      <c r="K3001" s="9" t="str">
        <f t="shared" si="140"/>
        <v>115-Special Revenue-Health and Social Servic</v>
      </c>
      <c r="L3001" s="9" t="str">
        <f>IFERROR(VLOOKUP(A3001,'[1]VAC as of March 2024'!A:K,11,FALSE),"No")</f>
        <v>No</v>
      </c>
      <c r="M3001" s="9" t="s">
        <v>2240</v>
      </c>
      <c r="O3001" s="33" t="s">
        <v>2241</v>
      </c>
      <c r="P3001" s="33" t="s">
        <v>6067</v>
      </c>
      <c r="Q3001" s="2" t="str">
        <f>VLOOKUP(P3001,'[1]Table E'!A:C,3,FALSE)</f>
        <v>Health and Public Safety</v>
      </c>
    </row>
    <row r="3002" spans="1:17" x14ac:dyDescent="0.25">
      <c r="A3002" s="33" t="str">
        <f t="shared" si="138"/>
        <v>7200009097</v>
      </c>
      <c r="B3002" s="36" t="s">
        <v>2462</v>
      </c>
      <c r="C3002" s="36" t="s">
        <v>8780</v>
      </c>
      <c r="D3002" s="9" t="str">
        <f t="shared" si="139"/>
        <v>720009097</v>
      </c>
      <c r="E3002" s="36">
        <v>72000</v>
      </c>
      <c r="F3002" s="37">
        <v>9097</v>
      </c>
      <c r="G3002" s="9" t="str">
        <f>VLOOKUP(B3002,'[1]Business Unit Lookup'!A:B,2,FALSE)</f>
        <v>Dept Behavioral Health/Develop</v>
      </c>
      <c r="H3002" s="33" t="str">
        <f>VLOOKUP(C3002,'[1]Fund Lookup'!B:C,2,FALSE)</f>
        <v>Cmwlth Opioid Abtmnt&amp;Remediatn</v>
      </c>
      <c r="I3002" s="35" t="s">
        <v>2304</v>
      </c>
      <c r="J3002" s="33" t="str">
        <f>VLOOKUP(I3002,'[1]Table B'!A:B,2,FALSE)</f>
        <v>Special Revenue-Health and Social Servic</v>
      </c>
      <c r="K3002" s="9" t="str">
        <f t="shared" si="140"/>
        <v>115-Special Revenue-Health and Social Servic</v>
      </c>
      <c r="L3002" s="9" t="str">
        <f>IFERROR(VLOOKUP(A3002,'[1]VAC as of March 2024'!A:K,11,FALSE),"No")</f>
        <v>Yes</v>
      </c>
      <c r="M3002" s="38" t="s">
        <v>2248</v>
      </c>
      <c r="N3002" s="9" t="s">
        <v>6077</v>
      </c>
      <c r="O3002" s="38" t="s">
        <v>2241</v>
      </c>
      <c r="P3002" s="38" t="s">
        <v>6067</v>
      </c>
      <c r="Q3002" s="2" t="str">
        <f>VLOOKUP(P3002,'[1]Table E'!A:C,3,FALSE)</f>
        <v>Health and Public Safety</v>
      </c>
    </row>
    <row r="3003" spans="1:17" x14ac:dyDescent="0.25">
      <c r="A3003" s="33" t="str">
        <f t="shared" si="138"/>
        <v>7200009650</v>
      </c>
      <c r="B3003" s="33" t="s">
        <v>2462</v>
      </c>
      <c r="C3003" s="33" t="s">
        <v>2089</v>
      </c>
      <c r="D3003" s="9" t="str">
        <f t="shared" si="139"/>
        <v>720009650</v>
      </c>
      <c r="E3003" s="34">
        <v>72000</v>
      </c>
      <c r="F3003" s="34">
        <v>9650</v>
      </c>
      <c r="G3003" s="9" t="str">
        <f>VLOOKUP(B3003,'[1]Business Unit Lookup'!A:B,2,FALSE)</f>
        <v>Dept Behavioral Health/Develop</v>
      </c>
      <c r="H3003" s="33" t="str">
        <f>VLOOKUP(C3003,'[1]Fund Lookup'!B:C,2,FALSE)</f>
        <v>Central Capital Planning Fund</v>
      </c>
      <c r="I3003" s="35" t="s">
        <v>2236</v>
      </c>
      <c r="J3003" s="33" t="str">
        <f>VLOOKUP(I3003,'[1]Table B'!A:B,2,FALSE)</f>
        <v>General</v>
      </c>
      <c r="K3003" s="9" t="str">
        <f t="shared" si="140"/>
        <v>100-General</v>
      </c>
      <c r="L3003" s="9" t="str">
        <f>IFERROR(VLOOKUP(A3003,'[1]VAC as of March 2024'!A:K,11,FALSE),"No")</f>
        <v>No</v>
      </c>
      <c r="M3003" s="9" t="s">
        <v>2240</v>
      </c>
      <c r="O3003" s="33" t="s">
        <v>2241</v>
      </c>
      <c r="P3003" s="33" t="s">
        <v>6079</v>
      </c>
      <c r="Q3003" s="2" t="str">
        <f>VLOOKUP(P3003,'[1]Table E'!A:C,3,FALSE)</f>
        <v>Central Capital Planning</v>
      </c>
    </row>
    <row r="3004" spans="1:17" x14ac:dyDescent="0.25">
      <c r="A3004" s="33" t="str">
        <f t="shared" si="138"/>
        <v>7200010000</v>
      </c>
      <c r="B3004" s="33" t="s">
        <v>2462</v>
      </c>
      <c r="C3004" s="33" t="s">
        <v>2162</v>
      </c>
      <c r="D3004" s="9" t="str">
        <f t="shared" si="139"/>
        <v>7200010000</v>
      </c>
      <c r="E3004" s="34">
        <v>72000</v>
      </c>
      <c r="F3004" s="34">
        <v>10000</v>
      </c>
      <c r="G3004" s="9" t="str">
        <f>VLOOKUP(B3004,'[1]Business Unit Lookup'!A:B,2,FALSE)</f>
        <v>Dept Behavioral Health/Develop</v>
      </c>
      <c r="H3004" s="33" t="str">
        <f>VLOOKUP(C3004,'[1]Fund Lookup'!B:C,2,FALSE)</f>
        <v>Federal Trust</v>
      </c>
      <c r="I3004" s="35" t="s">
        <v>2252</v>
      </c>
      <c r="J3004" s="33" t="str">
        <f>VLOOKUP(I3004,'[1]Table B'!A:B,2,FALSE)</f>
        <v>Special Revenue-Federal</v>
      </c>
      <c r="K3004" s="9" t="str">
        <f t="shared" si="140"/>
        <v>120-Special Revenue-Federal</v>
      </c>
      <c r="L3004" s="9" t="str">
        <f>IFERROR(VLOOKUP(A3004,'[1]VAC as of March 2024'!A:K,11,FALSE),"No")</f>
        <v>No</v>
      </c>
      <c r="M3004" s="9" t="s">
        <v>2248</v>
      </c>
      <c r="O3004" s="33" t="s">
        <v>2248</v>
      </c>
      <c r="P3004" s="33" t="s">
        <v>6070</v>
      </c>
      <c r="Q3004" s="2" t="str">
        <f>VLOOKUP(P3004,'[1]Table E'!A:C,3,FALSE)</f>
        <v>Gifts and grants</v>
      </c>
    </row>
    <row r="3005" spans="1:17" x14ac:dyDescent="0.25">
      <c r="A3005" s="33" t="str">
        <f t="shared" si="138"/>
        <v>7200010100</v>
      </c>
      <c r="B3005" s="33" t="s">
        <v>2462</v>
      </c>
      <c r="C3005" s="33" t="s">
        <v>2243</v>
      </c>
      <c r="D3005" s="9" t="str">
        <f t="shared" si="139"/>
        <v>7200010100</v>
      </c>
      <c r="E3005" s="34">
        <v>72000</v>
      </c>
      <c r="F3005" s="34">
        <v>10100</v>
      </c>
      <c r="G3005" s="9" t="str">
        <f>VLOOKUP(B3005,'[1]Business Unit Lookup'!A:B,2,FALSE)</f>
        <v>Dept Behavioral Health/Develop</v>
      </c>
      <c r="H3005" s="33" t="str">
        <f>VLOOKUP(C3005,'[1]Fund Lookup'!B:C,2,FALSE)</f>
        <v>CARESActPrvdrReliefFd-COVID-19</v>
      </c>
      <c r="I3005" s="35" t="s">
        <v>2252</v>
      </c>
      <c r="J3005" s="33" t="str">
        <f>VLOOKUP(I3005,'[1]Table B'!A:B,2,FALSE)</f>
        <v>Special Revenue-Federal</v>
      </c>
      <c r="K3005" s="9" t="str">
        <f t="shared" si="140"/>
        <v>120-Special Revenue-Federal</v>
      </c>
      <c r="L3005" s="9" t="str">
        <f>IFERROR(VLOOKUP(A3005,'[1]VAC as of March 2024'!A:K,11,FALSE),"No")</f>
        <v>No</v>
      </c>
      <c r="M3005" s="9" t="s">
        <v>5493</v>
      </c>
      <c r="O3005" s="33" t="s">
        <v>2248</v>
      </c>
      <c r="P3005" s="33" t="s">
        <v>6063</v>
      </c>
      <c r="Q3005" s="2" t="str">
        <f>VLOOKUP(P3005,'[1]Table E'!A:C,3,FALSE)</f>
        <v>COVID-19</v>
      </c>
    </row>
    <row r="3006" spans="1:17" x14ac:dyDescent="0.25">
      <c r="A3006" s="33" t="str">
        <f t="shared" si="138"/>
        <v>7200010110</v>
      </c>
      <c r="B3006" s="33" t="s">
        <v>2462</v>
      </c>
      <c r="C3006" s="33" t="s">
        <v>5444</v>
      </c>
      <c r="D3006" s="9" t="str">
        <f t="shared" si="139"/>
        <v>7200010110</v>
      </c>
      <c r="E3006" s="34">
        <v>72000</v>
      </c>
      <c r="F3006" s="34">
        <v>10110</v>
      </c>
      <c r="G3006" s="9" t="str">
        <f>VLOOKUP(B3006,'[1]Business Unit Lookup'!A:B,2,FALSE)</f>
        <v>Dept Behavioral Health/Develop</v>
      </c>
      <c r="H3006" s="33" t="str">
        <f>VLOOKUP(C3006,'[1]Fund Lookup'!B:C,2,FALSE)</f>
        <v>CARESActRlfFd–General-COVID-19</v>
      </c>
      <c r="I3006" s="35" t="s">
        <v>2252</v>
      </c>
      <c r="J3006" s="33" t="str">
        <f>VLOOKUP(I3006,'[1]Table B'!A:B,2,FALSE)</f>
        <v>Special Revenue-Federal</v>
      </c>
      <c r="K3006" s="9" t="str">
        <f t="shared" si="140"/>
        <v>120-Special Revenue-Federal</v>
      </c>
      <c r="L3006" s="9" t="str">
        <f>IFERROR(VLOOKUP(A3006,'[1]VAC as of March 2024'!A:K,11,FALSE),"No")</f>
        <v>No</v>
      </c>
      <c r="M3006" s="9" t="s">
        <v>5493</v>
      </c>
      <c r="O3006" s="33" t="s">
        <v>2248</v>
      </c>
      <c r="P3006" s="33" t="s">
        <v>6063</v>
      </c>
      <c r="Q3006" s="2" t="str">
        <f>VLOOKUP(P3006,'[1]Table E'!A:C,3,FALSE)</f>
        <v>COVID-19</v>
      </c>
    </row>
    <row r="3007" spans="1:17" x14ac:dyDescent="0.25">
      <c r="A3007" s="33" t="str">
        <f t="shared" si="138"/>
        <v>7200010170</v>
      </c>
      <c r="B3007" s="36" t="s">
        <v>2462</v>
      </c>
      <c r="C3007" s="36" t="s">
        <v>5462</v>
      </c>
      <c r="D3007" s="9" t="str">
        <f t="shared" si="139"/>
        <v>7200010170</v>
      </c>
      <c r="E3007" s="36">
        <v>72000</v>
      </c>
      <c r="F3007" s="36">
        <v>10170</v>
      </c>
      <c r="G3007" s="9" t="str">
        <f>VLOOKUP(B3007,'[1]Business Unit Lookup'!A:B,2,FALSE)</f>
        <v>Dept Behavioral Health/Develop</v>
      </c>
      <c r="H3007" s="33" t="str">
        <f>VLOOKUP(C3007,'[1]Fund Lookup'!B:C,2,FALSE)</f>
        <v>Epi&amp;LabCpctyInfctsDis-COVID-19</v>
      </c>
      <c r="I3007" s="35" t="s">
        <v>2252</v>
      </c>
      <c r="J3007" s="33" t="str">
        <f>VLOOKUP(I3007,'[1]Table B'!A:B,2,FALSE)</f>
        <v>Special Revenue-Federal</v>
      </c>
      <c r="K3007" s="9" t="str">
        <f t="shared" si="140"/>
        <v>120-Special Revenue-Federal</v>
      </c>
      <c r="L3007" s="9" t="str">
        <f>IFERROR(VLOOKUP(A3007,'[1]VAC as of March 2024'!A:K,11,FALSE),"No")</f>
        <v>No</v>
      </c>
      <c r="M3007" s="37" t="s">
        <v>5493</v>
      </c>
      <c r="O3007" s="38" t="s">
        <v>2248</v>
      </c>
      <c r="P3007" s="36" t="s">
        <v>6063</v>
      </c>
      <c r="Q3007" s="2" t="str">
        <f>VLOOKUP(P3007,'[1]Table E'!A:C,3,FALSE)</f>
        <v>COVID-19</v>
      </c>
    </row>
    <row r="3008" spans="1:17" x14ac:dyDescent="0.25">
      <c r="A3008" s="33" t="str">
        <f t="shared" si="138"/>
        <v>7200010710</v>
      </c>
      <c r="B3008" s="36" t="s">
        <v>2462</v>
      </c>
      <c r="C3008" s="36" t="s">
        <v>6080</v>
      </c>
      <c r="D3008" s="9" t="str">
        <f t="shared" si="139"/>
        <v>7200010710</v>
      </c>
      <c r="E3008" s="35">
        <v>72000</v>
      </c>
      <c r="F3008" s="37">
        <v>10710</v>
      </c>
      <c r="G3008" s="9" t="str">
        <f>VLOOKUP(B3008,'[1]Business Unit Lookup'!A:B,2,FALSE)</f>
        <v>Dept Behavioral Health/Develop</v>
      </c>
      <c r="H3008" s="33" t="str">
        <f>VLOOKUP(C3008,'[1]Fund Lookup'!B:C,2,FALSE)</f>
        <v>FEMA - State Agy - COVID-19</v>
      </c>
      <c r="I3008" s="35" t="s">
        <v>2252</v>
      </c>
      <c r="J3008" s="33" t="str">
        <f>VLOOKUP(I3008,'[1]Table B'!A:B,2,FALSE)</f>
        <v>Special Revenue-Federal</v>
      </c>
      <c r="K3008" s="9" t="str">
        <f t="shared" si="140"/>
        <v>120-Special Revenue-Federal</v>
      </c>
      <c r="L3008" s="9" t="str">
        <f>IFERROR(VLOOKUP(A3008,'[1]VAC as of March 2024'!A:K,11,FALSE),"No")</f>
        <v>No</v>
      </c>
      <c r="M3008" s="38" t="s">
        <v>5493</v>
      </c>
      <c r="O3008" s="36" t="s">
        <v>2248</v>
      </c>
      <c r="P3008" s="36" t="s">
        <v>6063</v>
      </c>
      <c r="Q3008" s="2" t="str">
        <f>VLOOKUP(P3008,'[1]Table E'!A:C,3,FALSE)</f>
        <v>COVID-19</v>
      </c>
    </row>
    <row r="3009" spans="1:17" x14ac:dyDescent="0.25">
      <c r="A3009" s="33" t="str">
        <f t="shared" si="138"/>
        <v>7200010840</v>
      </c>
      <c r="B3009" s="33" t="s">
        <v>2462</v>
      </c>
      <c r="C3009" s="33" t="s">
        <v>6165</v>
      </c>
      <c r="D3009" s="9" t="str">
        <f t="shared" si="139"/>
        <v>7200010840</v>
      </c>
      <c r="E3009" s="34">
        <v>72000</v>
      </c>
      <c r="F3009" s="34">
        <v>10840</v>
      </c>
      <c r="G3009" s="9" t="str">
        <f>VLOOKUP(B3009,'[1]Business Unit Lookup'!A:B,2,FALSE)</f>
        <v>Dept Behavioral Health/Develop</v>
      </c>
      <c r="H3009" s="33" t="str">
        <f>VLOOKUP(C3009,'[1]Fund Lookup'!B:C,2,FALSE)</f>
        <v>BG CommMentlHlthSvcs-COVID-19</v>
      </c>
      <c r="I3009" s="35" t="s">
        <v>2252</v>
      </c>
      <c r="J3009" s="33" t="str">
        <f>VLOOKUP(I3009,'[1]Table B'!A:B,2,FALSE)</f>
        <v>Special Revenue-Federal</v>
      </c>
      <c r="K3009" s="9" t="str">
        <f t="shared" si="140"/>
        <v>120-Special Revenue-Federal</v>
      </c>
      <c r="L3009" s="9" t="str">
        <f>IFERROR(VLOOKUP(A3009,'[1]VAC as of March 2024'!A:K,11,FALSE),"No")</f>
        <v>No</v>
      </c>
      <c r="M3009" s="9" t="s">
        <v>5493</v>
      </c>
      <c r="O3009" s="33" t="s">
        <v>2248</v>
      </c>
      <c r="P3009" s="33" t="s">
        <v>6063</v>
      </c>
      <c r="Q3009" s="2" t="str">
        <f>VLOOKUP(P3009,'[1]Table E'!A:C,3,FALSE)</f>
        <v>COVID-19</v>
      </c>
    </row>
    <row r="3010" spans="1:17" x14ac:dyDescent="0.25">
      <c r="A3010" s="33" t="str">
        <f t="shared" ref="A3010:A3073" si="141">CONCATENATE(B3010,C3010)</f>
        <v>7200012030</v>
      </c>
      <c r="B3010" s="33" t="s">
        <v>2462</v>
      </c>
      <c r="C3010" s="33" t="s">
        <v>6166</v>
      </c>
      <c r="D3010" s="9" t="str">
        <f t="shared" ref="D3010:D3073" si="142">CONCATENATE(E3010,F3010)</f>
        <v>7200012030</v>
      </c>
      <c r="E3010" s="34">
        <v>72000</v>
      </c>
      <c r="F3010" s="34">
        <v>12030</v>
      </c>
      <c r="G3010" s="9" t="str">
        <f>VLOOKUP(B3010,'[1]Business Unit Lookup'!A:B,2,FALSE)</f>
        <v>Dept Behavioral Health/Develop</v>
      </c>
      <c r="H3010" s="33" t="str">
        <f>VLOOKUP(C3010,'[1]Fund Lookup'!B:C,2,FALSE)</f>
        <v>BG Prev/TreatSubsAbse-COVID-19</v>
      </c>
      <c r="I3010" s="35" t="s">
        <v>2252</v>
      </c>
      <c r="J3010" s="33" t="str">
        <f>VLOOKUP(I3010,'[1]Table B'!A:B,2,FALSE)</f>
        <v>Special Revenue-Federal</v>
      </c>
      <c r="K3010" s="9" t="str">
        <f t="shared" ref="K3010:K3073" si="143">CONCATENATE(I3010,"-",J3010)</f>
        <v>120-Special Revenue-Federal</v>
      </c>
      <c r="L3010" s="9" t="str">
        <f>IFERROR(VLOOKUP(A3010,'[1]VAC as of March 2024'!A:K,11,FALSE),"No")</f>
        <v>No</v>
      </c>
      <c r="M3010" s="9" t="s">
        <v>5493</v>
      </c>
      <c r="O3010" s="33" t="s">
        <v>2248</v>
      </c>
      <c r="P3010" s="33" t="s">
        <v>6063</v>
      </c>
      <c r="Q3010" s="2" t="str">
        <f>VLOOKUP(P3010,'[1]Table E'!A:C,3,FALSE)</f>
        <v>COVID-19</v>
      </c>
    </row>
    <row r="3011" spans="1:17" x14ac:dyDescent="0.25">
      <c r="A3011" s="33" t="str">
        <f t="shared" si="141"/>
        <v>7200012110</v>
      </c>
      <c r="B3011" s="40" t="s">
        <v>2462</v>
      </c>
      <c r="C3011" s="36" t="s">
        <v>6074</v>
      </c>
      <c r="D3011" s="9" t="str">
        <f t="shared" si="142"/>
        <v>7200012110</v>
      </c>
      <c r="E3011" s="41">
        <v>72000</v>
      </c>
      <c r="F3011" s="37">
        <v>12110</v>
      </c>
      <c r="G3011" s="9" t="str">
        <f>VLOOKUP(B3011,'[1]Business Unit Lookup'!A:B,2,FALSE)</f>
        <v>Dept Behavioral Health/Develop</v>
      </c>
      <c r="H3011" s="33" t="str">
        <f>VLOOKUP(C3011,'[1]Fund Lookup'!B:C,2,FALSE)</f>
        <v>ARP-CrvStLoclFisRecFd-COVID-19</v>
      </c>
      <c r="I3011" s="35" t="s">
        <v>2252</v>
      </c>
      <c r="J3011" s="33" t="str">
        <f>VLOOKUP(I3011,'[1]Table B'!A:B,2,FALSE)</f>
        <v>Special Revenue-Federal</v>
      </c>
      <c r="K3011" s="9" t="str">
        <f t="shared" si="143"/>
        <v>120-Special Revenue-Federal</v>
      </c>
      <c r="L3011" s="9" t="str">
        <f>IFERROR(VLOOKUP(A3011,'[1]VAC as of March 2024'!A:K,11,FALSE),"No")</f>
        <v>No</v>
      </c>
      <c r="M3011" s="38" t="s">
        <v>5493</v>
      </c>
      <c r="O3011" s="36" t="s">
        <v>2248</v>
      </c>
      <c r="P3011" s="36" t="s">
        <v>6063</v>
      </c>
      <c r="Q3011" s="2" t="str">
        <f>VLOOKUP(P3011,'[1]Table E'!A:C,3,FALSE)</f>
        <v>COVID-19</v>
      </c>
    </row>
    <row r="3012" spans="1:17" x14ac:dyDescent="0.25">
      <c r="A3012" s="33" t="str">
        <f t="shared" si="141"/>
        <v>7200012160</v>
      </c>
      <c r="B3012" s="33" t="s">
        <v>2462</v>
      </c>
      <c r="C3012" s="33" t="s">
        <v>6167</v>
      </c>
      <c r="D3012" s="9" t="str">
        <f t="shared" si="142"/>
        <v>7200012160</v>
      </c>
      <c r="E3012" s="34">
        <v>72000</v>
      </c>
      <c r="F3012" s="34">
        <v>12160</v>
      </c>
      <c r="G3012" s="9" t="str">
        <f>VLOOKUP(B3012,'[1]Business Unit Lookup'!A:B,2,FALSE)</f>
        <v>Dept Behavioral Health/Develop</v>
      </c>
      <c r="H3012" s="33" t="str">
        <f>VLOOKUP(C3012,'[1]Fund Lookup'!B:C,2,FALSE)</f>
        <v>EmgGrntMntlSbsUseDsdr-COVID-19</v>
      </c>
      <c r="I3012" s="35" t="s">
        <v>2252</v>
      </c>
      <c r="J3012" s="33" t="str">
        <f>VLOOKUP(I3012,'[1]Table B'!A:B,2,FALSE)</f>
        <v>Special Revenue-Federal</v>
      </c>
      <c r="K3012" s="9" t="str">
        <f t="shared" si="143"/>
        <v>120-Special Revenue-Federal</v>
      </c>
      <c r="L3012" s="9" t="str">
        <f>IFERROR(VLOOKUP(A3012,'[1]VAC as of March 2024'!A:K,11,FALSE),"No")</f>
        <v>No</v>
      </c>
      <c r="M3012" s="9" t="s">
        <v>5493</v>
      </c>
      <c r="O3012" s="33" t="s">
        <v>2248</v>
      </c>
      <c r="P3012" s="33" t="s">
        <v>6063</v>
      </c>
      <c r="Q3012" s="2" t="str">
        <f>VLOOKUP(P3012,'[1]Table E'!A:C,3,FALSE)</f>
        <v>COVID-19</v>
      </c>
    </row>
    <row r="3013" spans="1:17" x14ac:dyDescent="0.25">
      <c r="A3013" s="33" t="str">
        <f t="shared" si="141"/>
        <v>7200012220</v>
      </c>
      <c r="B3013" s="40" t="s">
        <v>2462</v>
      </c>
      <c r="C3013" s="36" t="s">
        <v>6168</v>
      </c>
      <c r="D3013" s="9" t="str">
        <f t="shared" si="142"/>
        <v>7200012220</v>
      </c>
      <c r="E3013" s="41">
        <v>72000</v>
      </c>
      <c r="F3013" s="37">
        <v>12220</v>
      </c>
      <c r="G3013" s="9" t="str">
        <f>VLOOKUP(B3013,'[1]Business Unit Lookup'!A:B,2,FALSE)</f>
        <v>Dept Behavioral Health/Develop</v>
      </c>
      <c r="H3013" s="33" t="str">
        <f>VLOOKUP(C3013,'[1]Fund Lookup'!B:C,2,FALSE)</f>
        <v>SpcEdInfants/Families-COVID-19</v>
      </c>
      <c r="I3013" s="35" t="s">
        <v>2252</v>
      </c>
      <c r="J3013" s="33" t="str">
        <f>VLOOKUP(I3013,'[1]Table B'!A:B,2,FALSE)</f>
        <v>Special Revenue-Federal</v>
      </c>
      <c r="K3013" s="9" t="str">
        <f t="shared" si="143"/>
        <v>120-Special Revenue-Federal</v>
      </c>
      <c r="L3013" s="9" t="str">
        <f>IFERROR(VLOOKUP(A3013,'[1]VAC as of March 2024'!A:K,11,FALSE),"No")</f>
        <v>No</v>
      </c>
      <c r="M3013" s="38" t="s">
        <v>5493</v>
      </c>
      <c r="O3013" s="36" t="s">
        <v>2248</v>
      </c>
      <c r="P3013" s="36" t="s">
        <v>6063</v>
      </c>
      <c r="Q3013" s="2" t="str">
        <f>VLOOKUP(P3013,'[1]Table E'!A:C,3,FALSE)</f>
        <v>COVID-19</v>
      </c>
    </row>
    <row r="3014" spans="1:17" x14ac:dyDescent="0.25">
      <c r="A3014" s="33" t="str">
        <f t="shared" si="141"/>
        <v>7200012260</v>
      </c>
      <c r="B3014" s="36" t="s">
        <v>2462</v>
      </c>
      <c r="C3014" s="36" t="s">
        <v>6081</v>
      </c>
      <c r="D3014" s="9" t="str">
        <f t="shared" si="142"/>
        <v>7200012260</v>
      </c>
      <c r="E3014" s="36">
        <v>72000</v>
      </c>
      <c r="F3014" s="36">
        <v>12260</v>
      </c>
      <c r="G3014" s="9" t="str">
        <f>VLOOKUP(B3014,'[1]Business Unit Lookup'!A:B,2,FALSE)</f>
        <v>Dept Behavioral Health/Develop</v>
      </c>
      <c r="H3014" s="33" t="str">
        <f>VLOOKUP(C3014,'[1]Fund Lookup'!B:C,2,FALSE)</f>
        <v>CN CACFP Emrgncy Csts-COVID-19</v>
      </c>
      <c r="I3014" s="35" t="s">
        <v>2252</v>
      </c>
      <c r="J3014" s="33" t="str">
        <f>VLOOKUP(I3014,'[1]Table B'!A:B,2,FALSE)</f>
        <v>Special Revenue-Federal</v>
      </c>
      <c r="K3014" s="9" t="str">
        <f t="shared" si="143"/>
        <v>120-Special Revenue-Federal</v>
      </c>
      <c r="L3014" s="9" t="str">
        <f>IFERROR(VLOOKUP(A3014,'[1]VAC as of March 2024'!A:K,11,FALSE),"No")</f>
        <v>No</v>
      </c>
      <c r="M3014" s="37" t="s">
        <v>5493</v>
      </c>
      <c r="O3014" s="38" t="s">
        <v>2248</v>
      </c>
      <c r="P3014" s="36" t="s">
        <v>6063</v>
      </c>
      <c r="Q3014" s="2" t="str">
        <f>VLOOKUP(P3014,'[1]Table E'!A:C,3,FALSE)</f>
        <v>COVID-19</v>
      </c>
    </row>
    <row r="3015" spans="1:17" x14ac:dyDescent="0.25">
      <c r="A3015" s="33" t="str">
        <f t="shared" si="141"/>
        <v>7200012660</v>
      </c>
      <c r="B3015" s="36" t="s">
        <v>2462</v>
      </c>
      <c r="C3015" s="36" t="s">
        <v>8789</v>
      </c>
      <c r="D3015" s="9" t="str">
        <f t="shared" si="142"/>
        <v>7200012660</v>
      </c>
      <c r="E3015" s="36">
        <v>72000</v>
      </c>
      <c r="F3015" s="37">
        <v>12660</v>
      </c>
      <c r="G3015" s="9" t="str">
        <f>VLOOKUP(B3015,'[1]Business Unit Lookup'!A:B,2,FALSE)</f>
        <v>Dept Behavioral Health/Develop</v>
      </c>
      <c r="H3015" s="33" t="str">
        <f>VLOOKUP(C3015,'[1]Fund Lookup'!B:C,2,FALSE)</f>
        <v>CDCAcadStrgthPubHlth-COVID-19</v>
      </c>
      <c r="I3015" s="35" t="s">
        <v>2252</v>
      </c>
      <c r="J3015" s="33" t="str">
        <f>VLOOKUP(I3015,'[1]Table B'!A:B,2,FALSE)</f>
        <v>Special Revenue-Federal</v>
      </c>
      <c r="K3015" s="9" t="str">
        <f t="shared" si="143"/>
        <v>120-Special Revenue-Federal</v>
      </c>
      <c r="L3015" s="9" t="str">
        <f>IFERROR(VLOOKUP(A3015,'[1]VAC as of March 2024'!A:K,11,FALSE),"No")</f>
        <v>No</v>
      </c>
      <c r="M3015" s="38" t="s">
        <v>5493</v>
      </c>
      <c r="O3015" s="38" t="s">
        <v>2248</v>
      </c>
      <c r="P3015" s="38" t="s">
        <v>6063</v>
      </c>
      <c r="Q3015" s="2" t="str">
        <f>VLOOKUP(P3015,'[1]Table E'!A:C,3,FALSE)</f>
        <v>COVID-19</v>
      </c>
    </row>
    <row r="3016" spans="1:17" x14ac:dyDescent="0.25">
      <c r="A3016" s="33" t="str">
        <f t="shared" si="141"/>
        <v>7200015000</v>
      </c>
      <c r="B3016" s="33" t="s">
        <v>2462</v>
      </c>
      <c r="C3016" s="33" t="s">
        <v>2222</v>
      </c>
      <c r="D3016" s="9" t="str">
        <f t="shared" si="142"/>
        <v>7200015000</v>
      </c>
      <c r="E3016" s="34">
        <v>72000</v>
      </c>
      <c r="F3016" s="34">
        <v>15000</v>
      </c>
      <c r="G3016" s="9" t="str">
        <f>VLOOKUP(B3016,'[1]Business Unit Lookup'!A:B,2,FALSE)</f>
        <v>Dept Behavioral Health/Develop</v>
      </c>
      <c r="H3016" s="33" t="str">
        <f>VLOOKUP(C3016,'[1]Fund Lookup'!B:C,2,FALSE)</f>
        <v>General Fixed Asset Acct Group</v>
      </c>
      <c r="I3016" s="35" t="s">
        <v>2242</v>
      </c>
      <c r="J3016" s="33" t="str">
        <f>VLOOKUP(I3016,'[1]Table B'!A:B,2,FALSE)</f>
        <v>Fixed Assets, Fund 1500</v>
      </c>
      <c r="K3016" s="9" t="str">
        <f t="shared" si="143"/>
        <v>610-Fixed Assets, Fund 1500</v>
      </c>
      <c r="L3016" s="9" t="str">
        <f>IFERROR(VLOOKUP(A3016,'[1]VAC as of March 2024'!A:K,11,FALSE),"No")</f>
        <v>No</v>
      </c>
      <c r="M3016" s="9" t="s">
        <v>4</v>
      </c>
      <c r="Q3016" s="2"/>
    </row>
    <row r="3017" spans="1:17" x14ac:dyDescent="0.25">
      <c r="A3017" s="33" t="str">
        <f t="shared" si="141"/>
        <v>7210001000</v>
      </c>
      <c r="B3017" s="33" t="s">
        <v>2463</v>
      </c>
      <c r="C3017" s="33" t="s">
        <v>1</v>
      </c>
      <c r="D3017" s="9" t="str">
        <f t="shared" si="142"/>
        <v>721001000</v>
      </c>
      <c r="E3017" s="34">
        <v>72100</v>
      </c>
      <c r="F3017" s="34">
        <v>1000</v>
      </c>
      <c r="G3017" s="9" t="str">
        <f>VLOOKUP(B3017,'[1]Business Unit Lookup'!A:B,2,FALSE)</f>
        <v>State Farm Enterprise Unit</v>
      </c>
      <c r="H3017" s="33" t="str">
        <f>VLOOKUP(C3017,'[1]Fund Lookup'!B:C,2,FALSE)</f>
        <v>General Fund</v>
      </c>
      <c r="I3017" s="35" t="s">
        <v>2236</v>
      </c>
      <c r="J3017" s="33" t="str">
        <f>VLOOKUP(I3017,'[1]Table B'!A:B,2,FALSE)</f>
        <v>General</v>
      </c>
      <c r="K3017" s="9" t="str">
        <f t="shared" si="143"/>
        <v>100-General</v>
      </c>
      <c r="L3017" s="9" t="str">
        <f>IFERROR(VLOOKUP(A3017,'[1]VAC as of March 2024'!A:K,11,FALSE),"No")</f>
        <v>No</v>
      </c>
      <c r="M3017" s="9" t="s">
        <v>2237</v>
      </c>
      <c r="O3017" s="33" t="s">
        <v>2240</v>
      </c>
      <c r="P3017" s="33" t="s">
        <v>6061</v>
      </c>
      <c r="Q3017" s="2" t="str">
        <f>VLOOKUP(P3017,'[1]Table E'!A:C,3,FALSE)</f>
        <v>Unassigned</v>
      </c>
    </row>
    <row r="3018" spans="1:17" x14ac:dyDescent="0.25">
      <c r="A3018" s="33" t="str">
        <f t="shared" si="141"/>
        <v>7210015000</v>
      </c>
      <c r="B3018" s="33" t="s">
        <v>2463</v>
      </c>
      <c r="C3018" s="33" t="s">
        <v>2222</v>
      </c>
      <c r="D3018" s="9" t="str">
        <f t="shared" si="142"/>
        <v>7210015000</v>
      </c>
      <c r="E3018" s="34">
        <v>72100</v>
      </c>
      <c r="F3018" s="34">
        <v>15000</v>
      </c>
      <c r="G3018" s="9" t="str">
        <f>VLOOKUP(B3018,'[1]Business Unit Lookup'!A:B,2,FALSE)</f>
        <v>State Farm Enterprise Unit</v>
      </c>
      <c r="H3018" s="33" t="str">
        <f>VLOOKUP(C3018,'[1]Fund Lookup'!B:C,2,FALSE)</f>
        <v>General Fixed Asset Acct Group</v>
      </c>
      <c r="I3018" s="35" t="s">
        <v>2242</v>
      </c>
      <c r="J3018" s="33" t="str">
        <f>VLOOKUP(I3018,'[1]Table B'!A:B,2,FALSE)</f>
        <v>Fixed Assets, Fund 1500</v>
      </c>
      <c r="K3018" s="9" t="str">
        <f t="shared" si="143"/>
        <v>610-Fixed Assets, Fund 1500</v>
      </c>
      <c r="L3018" s="9" t="str">
        <f>IFERROR(VLOOKUP(A3018,'[1]VAC as of March 2024'!A:K,11,FALSE),"No")</f>
        <v>No</v>
      </c>
      <c r="M3018" s="9" t="s">
        <v>4</v>
      </c>
      <c r="Q3018" s="2"/>
    </row>
    <row r="3019" spans="1:17" x14ac:dyDescent="0.25">
      <c r="A3019" s="33" t="str">
        <f t="shared" si="141"/>
        <v>7230001000</v>
      </c>
      <c r="B3019" s="33" t="s">
        <v>2464</v>
      </c>
      <c r="C3019" s="33" t="s">
        <v>1</v>
      </c>
      <c r="D3019" s="9" t="str">
        <f t="shared" si="142"/>
        <v>723001000</v>
      </c>
      <c r="E3019" s="34">
        <v>72300</v>
      </c>
      <c r="F3019" s="34">
        <v>1000</v>
      </c>
      <c r="G3019" s="9" t="str">
        <f>VLOOKUP(B3019,'[1]Business Unit Lookup'!A:B,2,FALSE)</f>
        <v>Southeastern VA Training Ctr</v>
      </c>
      <c r="H3019" s="33" t="str">
        <f>VLOOKUP(C3019,'[1]Fund Lookup'!B:C,2,FALSE)</f>
        <v>General Fund</v>
      </c>
      <c r="I3019" s="35" t="s">
        <v>2236</v>
      </c>
      <c r="J3019" s="33" t="str">
        <f>VLOOKUP(I3019,'[1]Table B'!A:B,2,FALSE)</f>
        <v>General</v>
      </c>
      <c r="K3019" s="9" t="str">
        <f t="shared" si="143"/>
        <v>100-General</v>
      </c>
      <c r="L3019" s="9" t="str">
        <f>IFERROR(VLOOKUP(A3019,'[1]VAC as of March 2024'!A:K,11,FALSE),"No")</f>
        <v>No</v>
      </c>
      <c r="M3019" s="9" t="s">
        <v>2237</v>
      </c>
      <c r="O3019" s="33" t="s">
        <v>2240</v>
      </c>
      <c r="P3019" s="33" t="s">
        <v>6061</v>
      </c>
      <c r="Q3019" s="2" t="str">
        <f>VLOOKUP(P3019,'[1]Table E'!A:C,3,FALSE)</f>
        <v>Unassigned</v>
      </c>
    </row>
    <row r="3020" spans="1:17" x14ac:dyDescent="0.25">
      <c r="A3020" s="33" t="str">
        <f t="shared" si="141"/>
        <v>7230002003</v>
      </c>
      <c r="B3020" s="33" t="s">
        <v>2464</v>
      </c>
      <c r="C3020" s="33" t="s">
        <v>11</v>
      </c>
      <c r="D3020" s="9" t="str">
        <f t="shared" si="142"/>
        <v>723002003</v>
      </c>
      <c r="E3020" s="34">
        <v>72300</v>
      </c>
      <c r="F3020" s="34">
        <v>2003</v>
      </c>
      <c r="G3020" s="9" t="str">
        <f>VLOOKUP(B3020,'[1]Business Unit Lookup'!A:B,2,FALSE)</f>
        <v>Southeastern VA Training Ctr</v>
      </c>
      <c r="H3020" s="33" t="str">
        <f>VLOOKUP(C3020,'[1]Fund Lookup'!B:C,2,FALSE)</f>
        <v>DBHDS Special Revenue Fund</v>
      </c>
      <c r="I3020" s="35" t="s">
        <v>2304</v>
      </c>
      <c r="J3020" s="33" t="str">
        <f>VLOOKUP(I3020,'[1]Table B'!A:B,2,FALSE)</f>
        <v>Special Revenue-Health and Social Servic</v>
      </c>
      <c r="K3020" s="9" t="str">
        <f t="shared" si="143"/>
        <v>115-Special Revenue-Health and Social Servic</v>
      </c>
      <c r="L3020" s="9" t="str">
        <f>IFERROR(VLOOKUP(A3020,'[1]VAC as of March 2024'!A:K,11,FALSE),"No")</f>
        <v>No</v>
      </c>
      <c r="M3020" s="9" t="s">
        <v>2240</v>
      </c>
      <c r="O3020" s="33" t="s">
        <v>2241</v>
      </c>
      <c r="P3020" s="33" t="s">
        <v>6067</v>
      </c>
      <c r="Q3020" s="2" t="str">
        <f>VLOOKUP(P3020,'[1]Table E'!A:C,3,FALSE)</f>
        <v>Health and Public Safety</v>
      </c>
    </row>
    <row r="3021" spans="1:17" x14ac:dyDescent="0.25">
      <c r="A3021" s="33" t="str">
        <f t="shared" si="141"/>
        <v>7230002870</v>
      </c>
      <c r="B3021" s="33" t="s">
        <v>2464</v>
      </c>
      <c r="C3021" s="33" t="s">
        <v>716</v>
      </c>
      <c r="D3021" s="9" t="str">
        <f t="shared" si="142"/>
        <v>723002870</v>
      </c>
      <c r="E3021" s="34">
        <v>72300</v>
      </c>
      <c r="F3021" s="34">
        <v>2870</v>
      </c>
      <c r="G3021" s="9" t="str">
        <f>VLOOKUP(B3021,'[1]Business Unit Lookup'!A:B,2,FALSE)</f>
        <v>Southeastern VA Training Ctr</v>
      </c>
      <c r="H3021" s="33" t="str">
        <f>VLOOKUP(C3021,'[1]Fund Lookup'!B:C,2,FALSE)</f>
        <v>Surp Suppy/Equip Sale-GF-NonHE</v>
      </c>
      <c r="I3021" s="35" t="s">
        <v>2236</v>
      </c>
      <c r="J3021" s="33" t="str">
        <f>VLOOKUP(I3021,'[1]Table B'!A:B,2,FALSE)</f>
        <v>General</v>
      </c>
      <c r="K3021" s="9" t="str">
        <f t="shared" si="143"/>
        <v>100-General</v>
      </c>
      <c r="L3021" s="9" t="str">
        <f>IFERROR(VLOOKUP(A3021,'[1]VAC as of March 2024'!A:K,11,FALSE),"No")</f>
        <v>No</v>
      </c>
      <c r="M3021" s="9" t="s">
        <v>2240</v>
      </c>
      <c r="O3021" s="33" t="s">
        <v>2</v>
      </c>
      <c r="P3021" s="33" t="s">
        <v>6068</v>
      </c>
      <c r="Q3021" s="2" t="str">
        <f>VLOOKUP(P3021,'[1]Table E'!A:C,3,FALSE)</f>
        <v>Health and Public Safety</v>
      </c>
    </row>
    <row r="3022" spans="1:17" x14ac:dyDescent="0.25">
      <c r="A3022" s="33" t="str">
        <f t="shared" si="141"/>
        <v>7230010000</v>
      </c>
      <c r="B3022" s="33" t="s">
        <v>2464</v>
      </c>
      <c r="C3022" s="33" t="s">
        <v>2162</v>
      </c>
      <c r="D3022" s="9" t="str">
        <f t="shared" si="142"/>
        <v>7230010000</v>
      </c>
      <c r="E3022" s="34">
        <v>72300</v>
      </c>
      <c r="F3022" s="34">
        <v>10000</v>
      </c>
      <c r="G3022" s="9" t="str">
        <f>VLOOKUP(B3022,'[1]Business Unit Lookup'!A:B,2,FALSE)</f>
        <v>Southeastern VA Training Ctr</v>
      </c>
      <c r="H3022" s="33" t="str">
        <f>VLOOKUP(C3022,'[1]Fund Lookup'!B:C,2,FALSE)</f>
        <v>Federal Trust</v>
      </c>
      <c r="I3022" s="35" t="s">
        <v>2252</v>
      </c>
      <c r="J3022" s="33" t="str">
        <f>VLOOKUP(I3022,'[1]Table B'!A:B,2,FALSE)</f>
        <v>Special Revenue-Federal</v>
      </c>
      <c r="K3022" s="9" t="str">
        <f t="shared" si="143"/>
        <v>120-Special Revenue-Federal</v>
      </c>
      <c r="L3022" s="9" t="str">
        <f>IFERROR(VLOOKUP(A3022,'[1]VAC as of March 2024'!A:K,11,FALSE),"No")</f>
        <v>No</v>
      </c>
      <c r="M3022" s="9" t="s">
        <v>2248</v>
      </c>
      <c r="O3022" s="33" t="s">
        <v>2248</v>
      </c>
      <c r="P3022" s="33" t="s">
        <v>6070</v>
      </c>
      <c r="Q3022" s="2" t="str">
        <f>VLOOKUP(P3022,'[1]Table E'!A:C,3,FALSE)</f>
        <v>Gifts and grants</v>
      </c>
    </row>
    <row r="3023" spans="1:17" x14ac:dyDescent="0.25">
      <c r="A3023" s="33" t="str">
        <f t="shared" si="141"/>
        <v>7230010110</v>
      </c>
      <c r="B3023" s="33" t="s">
        <v>2464</v>
      </c>
      <c r="C3023" s="33" t="s">
        <v>5444</v>
      </c>
      <c r="D3023" s="9" t="str">
        <f t="shared" si="142"/>
        <v>7230010110</v>
      </c>
      <c r="E3023" s="34">
        <v>72300</v>
      </c>
      <c r="F3023" s="34">
        <v>10110</v>
      </c>
      <c r="G3023" s="9" t="str">
        <f>VLOOKUP(B3023,'[1]Business Unit Lookup'!A:B,2,FALSE)</f>
        <v>Southeastern VA Training Ctr</v>
      </c>
      <c r="H3023" s="33" t="str">
        <f>VLOOKUP(C3023,'[1]Fund Lookup'!B:C,2,FALSE)</f>
        <v>CARESActRlfFd–General-COVID-19</v>
      </c>
      <c r="I3023" s="35" t="s">
        <v>2252</v>
      </c>
      <c r="J3023" s="33" t="str">
        <f>VLOOKUP(I3023,'[1]Table B'!A:B,2,FALSE)</f>
        <v>Special Revenue-Federal</v>
      </c>
      <c r="K3023" s="9" t="str">
        <f t="shared" si="143"/>
        <v>120-Special Revenue-Federal</v>
      </c>
      <c r="L3023" s="9" t="str">
        <f>IFERROR(VLOOKUP(A3023,'[1]VAC as of March 2024'!A:K,11,FALSE),"No")</f>
        <v>No</v>
      </c>
      <c r="M3023" s="9" t="s">
        <v>5493</v>
      </c>
      <c r="O3023" s="33" t="s">
        <v>2248</v>
      </c>
      <c r="P3023" s="33" t="s">
        <v>6063</v>
      </c>
      <c r="Q3023" s="2" t="str">
        <f>VLOOKUP(P3023,'[1]Table E'!A:C,3,FALSE)</f>
        <v>COVID-19</v>
      </c>
    </row>
    <row r="3024" spans="1:17" x14ac:dyDescent="0.25">
      <c r="A3024" s="33" t="str">
        <f t="shared" si="141"/>
        <v>7230010170</v>
      </c>
      <c r="B3024" s="36" t="s">
        <v>2464</v>
      </c>
      <c r="C3024" s="36" t="s">
        <v>5462</v>
      </c>
      <c r="D3024" s="9" t="str">
        <f t="shared" si="142"/>
        <v>7230010170</v>
      </c>
      <c r="E3024" s="36">
        <v>72300</v>
      </c>
      <c r="F3024" s="36">
        <v>10170</v>
      </c>
      <c r="G3024" s="9" t="str">
        <f>VLOOKUP(B3024,'[1]Business Unit Lookup'!A:B,2,FALSE)</f>
        <v>Southeastern VA Training Ctr</v>
      </c>
      <c r="H3024" s="33" t="str">
        <f>VLOOKUP(C3024,'[1]Fund Lookup'!B:C,2,FALSE)</f>
        <v>Epi&amp;LabCpctyInfctsDis-COVID-19</v>
      </c>
      <c r="I3024" s="35" t="s">
        <v>2252</v>
      </c>
      <c r="J3024" s="33" t="str">
        <f>VLOOKUP(I3024,'[1]Table B'!A:B,2,FALSE)</f>
        <v>Special Revenue-Federal</v>
      </c>
      <c r="K3024" s="9" t="str">
        <f t="shared" si="143"/>
        <v>120-Special Revenue-Federal</v>
      </c>
      <c r="L3024" s="9" t="str">
        <f>IFERROR(VLOOKUP(A3024,'[1]VAC as of March 2024'!A:K,11,FALSE),"No")</f>
        <v>No</v>
      </c>
      <c r="M3024" s="37" t="s">
        <v>5493</v>
      </c>
      <c r="O3024" s="38" t="s">
        <v>2248</v>
      </c>
      <c r="P3024" s="36" t="s">
        <v>6063</v>
      </c>
      <c r="Q3024" s="2" t="str">
        <f>VLOOKUP(P3024,'[1]Table E'!A:C,3,FALSE)</f>
        <v>COVID-19</v>
      </c>
    </row>
    <row r="3025" spans="1:17" x14ac:dyDescent="0.25">
      <c r="A3025" s="33" t="str">
        <f t="shared" si="141"/>
        <v>7230012110</v>
      </c>
      <c r="B3025" s="36" t="s">
        <v>2464</v>
      </c>
      <c r="C3025" s="36" t="s">
        <v>6074</v>
      </c>
      <c r="D3025" s="9" t="str">
        <f t="shared" si="142"/>
        <v>7230012110</v>
      </c>
      <c r="E3025" s="35">
        <v>72300</v>
      </c>
      <c r="F3025" s="37">
        <v>12110</v>
      </c>
      <c r="G3025" s="9" t="str">
        <f>VLOOKUP(B3025,'[1]Business Unit Lookup'!A:B,2,FALSE)</f>
        <v>Southeastern VA Training Ctr</v>
      </c>
      <c r="H3025" s="33" t="str">
        <f>VLOOKUP(C3025,'[1]Fund Lookup'!B:C,2,FALSE)</f>
        <v>ARP-CrvStLoclFisRecFd-COVID-19</v>
      </c>
      <c r="I3025" s="35" t="s">
        <v>2252</v>
      </c>
      <c r="J3025" s="33" t="str">
        <f>VLOOKUP(I3025,'[1]Table B'!A:B,2,FALSE)</f>
        <v>Special Revenue-Federal</v>
      </c>
      <c r="K3025" s="9" t="str">
        <f t="shared" si="143"/>
        <v>120-Special Revenue-Federal</v>
      </c>
      <c r="L3025" s="9" t="str">
        <f>IFERROR(VLOOKUP(A3025,'[1]VAC as of March 2024'!A:K,11,FALSE),"No")</f>
        <v>No</v>
      </c>
      <c r="M3025" s="38" t="s">
        <v>5493</v>
      </c>
      <c r="O3025" s="36" t="s">
        <v>2248</v>
      </c>
      <c r="P3025" s="36" t="s">
        <v>6063</v>
      </c>
      <c r="Q3025" s="2" t="str">
        <f>VLOOKUP(P3025,'[1]Table E'!A:C,3,FALSE)</f>
        <v>COVID-19</v>
      </c>
    </row>
    <row r="3026" spans="1:17" x14ac:dyDescent="0.25">
      <c r="A3026" s="33" t="str">
        <f t="shared" si="141"/>
        <v>7230015000</v>
      </c>
      <c r="B3026" s="33" t="s">
        <v>2464</v>
      </c>
      <c r="C3026" s="33" t="s">
        <v>2222</v>
      </c>
      <c r="D3026" s="9" t="str">
        <f t="shared" si="142"/>
        <v>7230015000</v>
      </c>
      <c r="E3026" s="34">
        <v>72300</v>
      </c>
      <c r="F3026" s="34">
        <v>15000</v>
      </c>
      <c r="G3026" s="9" t="str">
        <f>VLOOKUP(B3026,'[1]Business Unit Lookup'!A:B,2,FALSE)</f>
        <v>Southeastern VA Training Ctr</v>
      </c>
      <c r="H3026" s="33" t="str">
        <f>VLOOKUP(C3026,'[1]Fund Lookup'!B:C,2,FALSE)</f>
        <v>General Fixed Asset Acct Group</v>
      </c>
      <c r="I3026" s="35" t="s">
        <v>2242</v>
      </c>
      <c r="J3026" s="33" t="str">
        <f>VLOOKUP(I3026,'[1]Table B'!A:B,2,FALSE)</f>
        <v>Fixed Assets, Fund 1500</v>
      </c>
      <c r="K3026" s="9" t="str">
        <f t="shared" si="143"/>
        <v>610-Fixed Assets, Fund 1500</v>
      </c>
      <c r="L3026" s="9" t="str">
        <f>IFERROR(VLOOKUP(A3026,'[1]VAC as of March 2024'!A:K,11,FALSE),"No")</f>
        <v>No</v>
      </c>
      <c r="M3026" s="9" t="s">
        <v>4</v>
      </c>
      <c r="Q3026" s="2"/>
    </row>
    <row r="3027" spans="1:17" x14ac:dyDescent="0.25">
      <c r="A3027" s="33" t="str">
        <f t="shared" si="141"/>
        <v>7240001000</v>
      </c>
      <c r="B3027" s="33" t="s">
        <v>2465</v>
      </c>
      <c r="C3027" s="33" t="s">
        <v>1</v>
      </c>
      <c r="D3027" s="9" t="str">
        <f t="shared" si="142"/>
        <v>724001000</v>
      </c>
      <c r="E3027" s="34">
        <v>72400</v>
      </c>
      <c r="F3027" s="34">
        <v>1000</v>
      </c>
      <c r="G3027" s="9" t="str">
        <f>VLOOKUP(B3027,'[1]Business Unit Lookup'!A:B,2,FALSE)</f>
        <v>Catawba Hospital</v>
      </c>
      <c r="H3027" s="33" t="str">
        <f>VLOOKUP(C3027,'[1]Fund Lookup'!B:C,2,FALSE)</f>
        <v>General Fund</v>
      </c>
      <c r="I3027" s="35" t="s">
        <v>2236</v>
      </c>
      <c r="J3027" s="33" t="str">
        <f>VLOOKUP(I3027,'[1]Table B'!A:B,2,FALSE)</f>
        <v>General</v>
      </c>
      <c r="K3027" s="9" t="str">
        <f t="shared" si="143"/>
        <v>100-General</v>
      </c>
      <c r="L3027" s="9" t="str">
        <f>IFERROR(VLOOKUP(A3027,'[1]VAC as of March 2024'!A:K,11,FALSE),"No")</f>
        <v>No</v>
      </c>
      <c r="M3027" s="9" t="s">
        <v>2237</v>
      </c>
      <c r="O3027" s="33" t="s">
        <v>2240</v>
      </c>
      <c r="P3027" s="33" t="s">
        <v>6061</v>
      </c>
      <c r="Q3027" s="2" t="str">
        <f>VLOOKUP(P3027,'[1]Table E'!A:C,3,FALSE)</f>
        <v>Unassigned</v>
      </c>
    </row>
    <row r="3028" spans="1:17" x14ac:dyDescent="0.25">
      <c r="A3028" s="33" t="str">
        <f t="shared" si="141"/>
        <v>7240002003</v>
      </c>
      <c r="B3028" s="33" t="s">
        <v>2465</v>
      </c>
      <c r="C3028" s="33" t="s">
        <v>11</v>
      </c>
      <c r="D3028" s="9" t="str">
        <f t="shared" si="142"/>
        <v>724002003</v>
      </c>
      <c r="E3028" s="34">
        <v>72400</v>
      </c>
      <c r="F3028" s="34">
        <v>2003</v>
      </c>
      <c r="G3028" s="9" t="str">
        <f>VLOOKUP(B3028,'[1]Business Unit Lookup'!A:B,2,FALSE)</f>
        <v>Catawba Hospital</v>
      </c>
      <c r="H3028" s="33" t="str">
        <f>VLOOKUP(C3028,'[1]Fund Lookup'!B:C,2,FALSE)</f>
        <v>DBHDS Special Revenue Fund</v>
      </c>
      <c r="I3028" s="35" t="s">
        <v>2304</v>
      </c>
      <c r="J3028" s="33" t="str">
        <f>VLOOKUP(I3028,'[1]Table B'!A:B,2,FALSE)</f>
        <v>Special Revenue-Health and Social Servic</v>
      </c>
      <c r="K3028" s="9" t="str">
        <f t="shared" si="143"/>
        <v>115-Special Revenue-Health and Social Servic</v>
      </c>
      <c r="L3028" s="9" t="str">
        <f>IFERROR(VLOOKUP(A3028,'[1]VAC as of March 2024'!A:K,11,FALSE),"No")</f>
        <v>No</v>
      </c>
      <c r="M3028" s="9" t="s">
        <v>2240</v>
      </c>
      <c r="O3028" s="33" t="s">
        <v>2241</v>
      </c>
      <c r="P3028" s="33" t="s">
        <v>6067</v>
      </c>
      <c r="Q3028" s="2" t="str">
        <f>VLOOKUP(P3028,'[1]Table E'!A:C,3,FALSE)</f>
        <v>Health and Public Safety</v>
      </c>
    </row>
    <row r="3029" spans="1:17" x14ac:dyDescent="0.25">
      <c r="A3029" s="33" t="str">
        <f t="shared" si="141"/>
        <v>7240002860</v>
      </c>
      <c r="B3029" s="33" t="s">
        <v>2465</v>
      </c>
      <c r="C3029" s="33" t="s">
        <v>712</v>
      </c>
      <c r="D3029" s="9" t="str">
        <f t="shared" si="142"/>
        <v>724002860</v>
      </c>
      <c r="E3029" s="34">
        <v>72400</v>
      </c>
      <c r="F3029" s="34">
        <v>2860</v>
      </c>
      <c r="G3029" s="9" t="str">
        <f>VLOOKUP(B3029,'[1]Business Unit Lookup'!A:B,2,FALSE)</f>
        <v>Catawba Hospital</v>
      </c>
      <c r="H3029" s="33" t="str">
        <f>VLOOKUP(C3029,'[1]Fund Lookup'!B:C,2,FALSE)</f>
        <v>Recycl Mtrl Sales-Nongen/NonHE</v>
      </c>
      <c r="I3029" s="35" t="s">
        <v>2236</v>
      </c>
      <c r="J3029" s="33" t="str">
        <f>VLOOKUP(I3029,'[1]Table B'!A:B,2,FALSE)</f>
        <v>General</v>
      </c>
      <c r="K3029" s="9" t="str">
        <f t="shared" si="143"/>
        <v>100-General</v>
      </c>
      <c r="L3029" s="9" t="str">
        <f>IFERROR(VLOOKUP(A3029,'[1]VAC as of March 2024'!A:K,11,FALSE),"No")</f>
        <v>No</v>
      </c>
      <c r="M3029" s="9" t="s">
        <v>2240</v>
      </c>
      <c r="O3029" s="33" t="s">
        <v>2</v>
      </c>
      <c r="P3029" s="33" t="s">
        <v>6068</v>
      </c>
      <c r="Q3029" s="2" t="str">
        <f>VLOOKUP(P3029,'[1]Table E'!A:C,3,FALSE)</f>
        <v>Health and Public Safety</v>
      </c>
    </row>
    <row r="3030" spans="1:17" x14ac:dyDescent="0.25">
      <c r="A3030" s="33" t="str">
        <f t="shared" si="141"/>
        <v>7240002880</v>
      </c>
      <c r="B3030" s="33" t="s">
        <v>2465</v>
      </c>
      <c r="C3030" s="33" t="s">
        <v>724</v>
      </c>
      <c r="D3030" s="9" t="str">
        <f t="shared" si="142"/>
        <v>724002880</v>
      </c>
      <c r="E3030" s="34">
        <v>72400</v>
      </c>
      <c r="F3030" s="34">
        <v>2880</v>
      </c>
      <c r="G3030" s="9" t="str">
        <f>VLOOKUP(B3030,'[1]Business Unit Lookup'!A:B,2,FALSE)</f>
        <v>Catawba Hospital</v>
      </c>
      <c r="H3030" s="33" t="str">
        <f>VLOOKUP(C3030,'[1]Fund Lookup'!B:C,2,FALSE)</f>
        <v>Surp Supply/Equip-NonGF-NonHE</v>
      </c>
      <c r="I3030" s="35" t="s">
        <v>2236</v>
      </c>
      <c r="J3030" s="33" t="str">
        <f>VLOOKUP(I3030,'[1]Table B'!A:B,2,FALSE)</f>
        <v>General</v>
      </c>
      <c r="K3030" s="9" t="str">
        <f t="shared" si="143"/>
        <v>100-General</v>
      </c>
      <c r="L3030" s="9" t="str">
        <f>IFERROR(VLOOKUP(A3030,'[1]VAC as of March 2024'!A:K,11,FALSE),"No")</f>
        <v>No</v>
      </c>
      <c r="M3030" s="9" t="s">
        <v>2240</v>
      </c>
      <c r="O3030" s="33" t="s">
        <v>2</v>
      </c>
      <c r="P3030" s="33" t="s">
        <v>6068</v>
      </c>
      <c r="Q3030" s="2" t="str">
        <f>VLOOKUP(P3030,'[1]Table E'!A:C,3,FALSE)</f>
        <v>Health and Public Safety</v>
      </c>
    </row>
    <row r="3031" spans="1:17" x14ac:dyDescent="0.25">
      <c r="A3031" s="33" t="str">
        <f t="shared" si="141"/>
        <v>7240010110</v>
      </c>
      <c r="B3031" s="33" t="s">
        <v>2465</v>
      </c>
      <c r="C3031" s="33" t="s">
        <v>5444</v>
      </c>
      <c r="D3031" s="9" t="str">
        <f t="shared" si="142"/>
        <v>7240010110</v>
      </c>
      <c r="E3031" s="34">
        <v>72400</v>
      </c>
      <c r="F3031" s="34">
        <v>10110</v>
      </c>
      <c r="G3031" s="9" t="str">
        <f>VLOOKUP(B3031,'[1]Business Unit Lookup'!A:B,2,FALSE)</f>
        <v>Catawba Hospital</v>
      </c>
      <c r="H3031" s="33" t="str">
        <f>VLOOKUP(C3031,'[1]Fund Lookup'!B:C,2,FALSE)</f>
        <v>CARESActRlfFd–General-COVID-19</v>
      </c>
      <c r="I3031" s="35" t="s">
        <v>2252</v>
      </c>
      <c r="J3031" s="33" t="str">
        <f>VLOOKUP(I3031,'[1]Table B'!A:B,2,FALSE)</f>
        <v>Special Revenue-Federal</v>
      </c>
      <c r="K3031" s="9" t="str">
        <f t="shared" si="143"/>
        <v>120-Special Revenue-Federal</v>
      </c>
      <c r="L3031" s="9" t="str">
        <f>IFERROR(VLOOKUP(A3031,'[1]VAC as of March 2024'!A:K,11,FALSE),"No")</f>
        <v>No</v>
      </c>
      <c r="M3031" s="9" t="s">
        <v>5493</v>
      </c>
      <c r="O3031" s="33" t="s">
        <v>2248</v>
      </c>
      <c r="P3031" s="33" t="s">
        <v>6063</v>
      </c>
      <c r="Q3031" s="2" t="str">
        <f>VLOOKUP(P3031,'[1]Table E'!A:C,3,FALSE)</f>
        <v>COVID-19</v>
      </c>
    </row>
    <row r="3032" spans="1:17" x14ac:dyDescent="0.25">
      <c r="A3032" s="33" t="str">
        <f t="shared" si="141"/>
        <v>7240010170</v>
      </c>
      <c r="B3032" s="36" t="s">
        <v>2465</v>
      </c>
      <c r="C3032" s="36" t="s">
        <v>5462</v>
      </c>
      <c r="D3032" s="9" t="str">
        <f t="shared" si="142"/>
        <v>7240010170</v>
      </c>
      <c r="E3032" s="36">
        <v>72400</v>
      </c>
      <c r="F3032" s="36">
        <v>10170</v>
      </c>
      <c r="G3032" s="9" t="str">
        <f>VLOOKUP(B3032,'[1]Business Unit Lookup'!A:B,2,FALSE)</f>
        <v>Catawba Hospital</v>
      </c>
      <c r="H3032" s="33" t="str">
        <f>VLOOKUP(C3032,'[1]Fund Lookup'!B:C,2,FALSE)</f>
        <v>Epi&amp;LabCpctyInfctsDis-COVID-19</v>
      </c>
      <c r="I3032" s="35" t="s">
        <v>2252</v>
      </c>
      <c r="J3032" s="33" t="str">
        <f>VLOOKUP(I3032,'[1]Table B'!A:B,2,FALSE)</f>
        <v>Special Revenue-Federal</v>
      </c>
      <c r="K3032" s="9" t="str">
        <f t="shared" si="143"/>
        <v>120-Special Revenue-Federal</v>
      </c>
      <c r="L3032" s="9" t="str">
        <f>IFERROR(VLOOKUP(A3032,'[1]VAC as of March 2024'!A:K,11,FALSE),"No")</f>
        <v>No</v>
      </c>
      <c r="M3032" s="37" t="s">
        <v>5493</v>
      </c>
      <c r="O3032" s="38" t="s">
        <v>2248</v>
      </c>
      <c r="P3032" s="36" t="s">
        <v>6063</v>
      </c>
      <c r="Q3032" s="2" t="str">
        <f>VLOOKUP(P3032,'[1]Table E'!A:C,3,FALSE)</f>
        <v>COVID-19</v>
      </c>
    </row>
    <row r="3033" spans="1:17" x14ac:dyDescent="0.25">
      <c r="A3033" s="33" t="str">
        <f t="shared" si="141"/>
        <v>7240012110</v>
      </c>
      <c r="B3033" s="36" t="s">
        <v>2465</v>
      </c>
      <c r="C3033" s="36" t="s">
        <v>6074</v>
      </c>
      <c r="D3033" s="9" t="str">
        <f t="shared" si="142"/>
        <v>7240012110</v>
      </c>
      <c r="E3033" s="35">
        <v>72400</v>
      </c>
      <c r="F3033" s="37">
        <v>12110</v>
      </c>
      <c r="G3033" s="9" t="str">
        <f>VLOOKUP(B3033,'[1]Business Unit Lookup'!A:B,2,FALSE)</f>
        <v>Catawba Hospital</v>
      </c>
      <c r="H3033" s="33" t="str">
        <f>VLOOKUP(C3033,'[1]Fund Lookup'!B:C,2,FALSE)</f>
        <v>ARP-CrvStLoclFisRecFd-COVID-19</v>
      </c>
      <c r="I3033" s="35" t="s">
        <v>2252</v>
      </c>
      <c r="J3033" s="33" t="str">
        <f>VLOOKUP(I3033,'[1]Table B'!A:B,2,FALSE)</f>
        <v>Special Revenue-Federal</v>
      </c>
      <c r="K3033" s="9" t="str">
        <f t="shared" si="143"/>
        <v>120-Special Revenue-Federal</v>
      </c>
      <c r="L3033" s="9" t="str">
        <f>IFERROR(VLOOKUP(A3033,'[1]VAC as of March 2024'!A:K,11,FALSE),"No")</f>
        <v>No</v>
      </c>
      <c r="M3033" s="38" t="s">
        <v>5493</v>
      </c>
      <c r="O3033" s="36" t="s">
        <v>2248</v>
      </c>
      <c r="P3033" s="36" t="s">
        <v>6063</v>
      </c>
      <c r="Q3033" s="2" t="str">
        <f>VLOOKUP(P3033,'[1]Table E'!A:C,3,FALSE)</f>
        <v>COVID-19</v>
      </c>
    </row>
    <row r="3034" spans="1:17" x14ac:dyDescent="0.25">
      <c r="A3034" s="33" t="str">
        <f t="shared" si="141"/>
        <v>7240015000</v>
      </c>
      <c r="B3034" s="33" t="s">
        <v>2465</v>
      </c>
      <c r="C3034" s="33" t="s">
        <v>2222</v>
      </c>
      <c r="D3034" s="9" t="str">
        <f t="shared" si="142"/>
        <v>7240015000</v>
      </c>
      <c r="E3034" s="34">
        <v>72400</v>
      </c>
      <c r="F3034" s="34">
        <v>15000</v>
      </c>
      <c r="G3034" s="9" t="str">
        <f>VLOOKUP(B3034,'[1]Business Unit Lookup'!A:B,2,FALSE)</f>
        <v>Catawba Hospital</v>
      </c>
      <c r="H3034" s="33" t="str">
        <f>VLOOKUP(C3034,'[1]Fund Lookup'!B:C,2,FALSE)</f>
        <v>General Fixed Asset Acct Group</v>
      </c>
      <c r="I3034" s="35" t="s">
        <v>2242</v>
      </c>
      <c r="J3034" s="33" t="str">
        <f>VLOOKUP(I3034,'[1]Table B'!A:B,2,FALSE)</f>
        <v>Fixed Assets, Fund 1500</v>
      </c>
      <c r="K3034" s="9" t="str">
        <f t="shared" si="143"/>
        <v>610-Fixed Assets, Fund 1500</v>
      </c>
      <c r="L3034" s="9" t="str">
        <f>IFERROR(VLOOKUP(A3034,'[1]VAC as of March 2024'!A:K,11,FALSE),"No")</f>
        <v>No</v>
      </c>
      <c r="M3034" s="9" t="s">
        <v>4</v>
      </c>
      <c r="Q3034" s="2"/>
    </row>
    <row r="3035" spans="1:17" x14ac:dyDescent="0.25">
      <c r="A3035" s="33" t="str">
        <f t="shared" si="141"/>
        <v>7250001000</v>
      </c>
      <c r="B3035" s="33" t="s">
        <v>2466</v>
      </c>
      <c r="C3035" s="33" t="s">
        <v>1</v>
      </c>
      <c r="D3035" s="9" t="str">
        <f t="shared" si="142"/>
        <v>725001000</v>
      </c>
      <c r="E3035" s="34">
        <v>72500</v>
      </c>
      <c r="F3035" s="34">
        <v>1000</v>
      </c>
      <c r="G3035" s="9" t="str">
        <f>VLOOKUP(B3035,'[1]Business Unit Lookup'!A:B,2,FALSE)</f>
        <v>Northern VA Training Center</v>
      </c>
      <c r="H3035" s="33" t="str">
        <f>VLOOKUP(C3035,'[1]Fund Lookup'!B:C,2,FALSE)</f>
        <v>General Fund</v>
      </c>
      <c r="I3035" s="35" t="s">
        <v>2236</v>
      </c>
      <c r="J3035" s="33" t="str">
        <f>VLOOKUP(I3035,'[1]Table B'!A:B,2,FALSE)</f>
        <v>General</v>
      </c>
      <c r="K3035" s="9" t="str">
        <f t="shared" si="143"/>
        <v>100-General</v>
      </c>
      <c r="L3035" s="9" t="str">
        <f>IFERROR(VLOOKUP(A3035,'[1]VAC as of March 2024'!A:K,11,FALSE),"No")</f>
        <v>No</v>
      </c>
      <c r="M3035" s="9" t="s">
        <v>2237</v>
      </c>
      <c r="O3035" s="33" t="s">
        <v>2240</v>
      </c>
      <c r="P3035" s="33" t="s">
        <v>6061</v>
      </c>
      <c r="Q3035" s="2" t="str">
        <f>VLOOKUP(P3035,'[1]Table E'!A:C,3,FALSE)</f>
        <v>Unassigned</v>
      </c>
    </row>
    <row r="3036" spans="1:17" x14ac:dyDescent="0.25">
      <c r="A3036" s="33" t="str">
        <f t="shared" si="141"/>
        <v>7250002003</v>
      </c>
      <c r="B3036" s="33" t="s">
        <v>2466</v>
      </c>
      <c r="C3036" s="33" t="s">
        <v>11</v>
      </c>
      <c r="D3036" s="9" t="str">
        <f t="shared" si="142"/>
        <v>725002003</v>
      </c>
      <c r="E3036" s="34">
        <v>72500</v>
      </c>
      <c r="F3036" s="34">
        <v>2003</v>
      </c>
      <c r="G3036" s="9" t="str">
        <f>VLOOKUP(B3036,'[1]Business Unit Lookup'!A:B,2,FALSE)</f>
        <v>Northern VA Training Center</v>
      </c>
      <c r="H3036" s="33" t="str">
        <f>VLOOKUP(C3036,'[1]Fund Lookup'!B:C,2,FALSE)</f>
        <v>DBHDS Special Revenue Fund</v>
      </c>
      <c r="I3036" s="35" t="s">
        <v>2304</v>
      </c>
      <c r="J3036" s="33" t="str">
        <f>VLOOKUP(I3036,'[1]Table B'!A:B,2,FALSE)</f>
        <v>Special Revenue-Health and Social Servic</v>
      </c>
      <c r="K3036" s="9" t="str">
        <f t="shared" si="143"/>
        <v>115-Special Revenue-Health and Social Servic</v>
      </c>
      <c r="L3036" s="9" t="str">
        <f>IFERROR(VLOOKUP(A3036,'[1]VAC as of March 2024'!A:K,11,FALSE),"No")</f>
        <v>No</v>
      </c>
      <c r="M3036" s="9" t="s">
        <v>2240</v>
      </c>
      <c r="O3036" s="33" t="s">
        <v>2241</v>
      </c>
      <c r="P3036" s="33" t="s">
        <v>6067</v>
      </c>
      <c r="Q3036" s="2" t="str">
        <f>VLOOKUP(P3036,'[1]Table E'!A:C,3,FALSE)</f>
        <v>Health and Public Safety</v>
      </c>
    </row>
    <row r="3037" spans="1:17" x14ac:dyDescent="0.25">
      <c r="A3037" s="33" t="str">
        <f t="shared" si="141"/>
        <v>7250002870</v>
      </c>
      <c r="B3037" s="33" t="s">
        <v>2466</v>
      </c>
      <c r="C3037" s="33" t="s">
        <v>716</v>
      </c>
      <c r="D3037" s="9" t="str">
        <f t="shared" si="142"/>
        <v>725002870</v>
      </c>
      <c r="E3037" s="34">
        <v>72500</v>
      </c>
      <c r="F3037" s="34">
        <v>2870</v>
      </c>
      <c r="G3037" s="9" t="str">
        <f>VLOOKUP(B3037,'[1]Business Unit Lookup'!A:B,2,FALSE)</f>
        <v>Northern VA Training Center</v>
      </c>
      <c r="H3037" s="33" t="str">
        <f>VLOOKUP(C3037,'[1]Fund Lookup'!B:C,2,FALSE)</f>
        <v>Surp Suppy/Equip Sale-GF-NonHE</v>
      </c>
      <c r="I3037" s="35" t="s">
        <v>2236</v>
      </c>
      <c r="J3037" s="33" t="str">
        <f>VLOOKUP(I3037,'[1]Table B'!A:B,2,FALSE)</f>
        <v>General</v>
      </c>
      <c r="K3037" s="9" t="str">
        <f t="shared" si="143"/>
        <v>100-General</v>
      </c>
      <c r="L3037" s="9" t="str">
        <f>IFERROR(VLOOKUP(A3037,'[1]VAC as of March 2024'!A:K,11,FALSE),"No")</f>
        <v>No</v>
      </c>
      <c r="M3037" s="9" t="s">
        <v>2240</v>
      </c>
      <c r="O3037" s="33" t="s">
        <v>2</v>
      </c>
      <c r="P3037" s="33" t="s">
        <v>6068</v>
      </c>
      <c r="Q3037" s="2" t="str">
        <f>VLOOKUP(P3037,'[1]Table E'!A:C,3,FALSE)</f>
        <v>Health and Public Safety</v>
      </c>
    </row>
    <row r="3038" spans="1:17" x14ac:dyDescent="0.25">
      <c r="A3038" s="33" t="str">
        <f t="shared" si="141"/>
        <v>7250010000</v>
      </c>
      <c r="B3038" s="33" t="s">
        <v>2466</v>
      </c>
      <c r="C3038" s="33" t="s">
        <v>2162</v>
      </c>
      <c r="D3038" s="9" t="str">
        <f t="shared" si="142"/>
        <v>7250010000</v>
      </c>
      <c r="E3038" s="34">
        <v>72500</v>
      </c>
      <c r="F3038" s="34">
        <v>10000</v>
      </c>
      <c r="G3038" s="9" t="str">
        <f>VLOOKUP(B3038,'[1]Business Unit Lookup'!A:B,2,FALSE)</f>
        <v>Northern VA Training Center</v>
      </c>
      <c r="H3038" s="33" t="str">
        <f>VLOOKUP(C3038,'[1]Fund Lookup'!B:C,2,FALSE)</f>
        <v>Federal Trust</v>
      </c>
      <c r="I3038" s="35" t="s">
        <v>2252</v>
      </c>
      <c r="J3038" s="33" t="str">
        <f>VLOOKUP(I3038,'[1]Table B'!A:B,2,FALSE)</f>
        <v>Special Revenue-Federal</v>
      </c>
      <c r="K3038" s="9" t="str">
        <f t="shared" si="143"/>
        <v>120-Special Revenue-Federal</v>
      </c>
      <c r="L3038" s="9" t="str">
        <f>IFERROR(VLOOKUP(A3038,'[1]VAC as of March 2024'!A:K,11,FALSE),"No")</f>
        <v>No</v>
      </c>
      <c r="M3038" s="9" t="s">
        <v>2248</v>
      </c>
      <c r="O3038" s="33" t="s">
        <v>2248</v>
      </c>
      <c r="P3038" s="33" t="s">
        <v>6070</v>
      </c>
      <c r="Q3038" s="2" t="str">
        <f>VLOOKUP(P3038,'[1]Table E'!A:C,3,FALSE)</f>
        <v>Gifts and grants</v>
      </c>
    </row>
    <row r="3039" spans="1:17" x14ac:dyDescent="0.25">
      <c r="A3039" s="33" t="str">
        <f t="shared" si="141"/>
        <v>7250015000</v>
      </c>
      <c r="B3039" s="33" t="s">
        <v>2466</v>
      </c>
      <c r="C3039" s="33" t="s">
        <v>2222</v>
      </c>
      <c r="D3039" s="9" t="str">
        <f t="shared" si="142"/>
        <v>7250015000</v>
      </c>
      <c r="E3039" s="34">
        <v>72500</v>
      </c>
      <c r="F3039" s="34">
        <v>15000</v>
      </c>
      <c r="G3039" s="9" t="str">
        <f>VLOOKUP(B3039,'[1]Business Unit Lookup'!A:B,2,FALSE)</f>
        <v>Northern VA Training Center</v>
      </c>
      <c r="H3039" s="33" t="str">
        <f>VLOOKUP(C3039,'[1]Fund Lookup'!B:C,2,FALSE)</f>
        <v>General Fixed Asset Acct Group</v>
      </c>
      <c r="I3039" s="35" t="s">
        <v>2242</v>
      </c>
      <c r="J3039" s="33" t="str">
        <f>VLOOKUP(I3039,'[1]Table B'!A:B,2,FALSE)</f>
        <v>Fixed Assets, Fund 1500</v>
      </c>
      <c r="K3039" s="9" t="str">
        <f t="shared" si="143"/>
        <v>610-Fixed Assets, Fund 1500</v>
      </c>
      <c r="L3039" s="9" t="str">
        <f>IFERROR(VLOOKUP(A3039,'[1]VAC as of March 2024'!A:K,11,FALSE),"No")</f>
        <v>No</v>
      </c>
      <c r="M3039" s="9" t="s">
        <v>4</v>
      </c>
      <c r="Q3039" s="2"/>
    </row>
    <row r="3040" spans="1:17" x14ac:dyDescent="0.25">
      <c r="A3040" s="33" t="str">
        <f t="shared" si="141"/>
        <v>7260002003</v>
      </c>
      <c r="B3040" s="33" t="s">
        <v>2467</v>
      </c>
      <c r="C3040" s="33" t="s">
        <v>11</v>
      </c>
      <c r="D3040" s="9" t="str">
        <f t="shared" si="142"/>
        <v>726002003</v>
      </c>
      <c r="E3040" s="34">
        <v>72600</v>
      </c>
      <c r="F3040" s="34">
        <v>2003</v>
      </c>
      <c r="G3040" s="9" t="str">
        <f>VLOOKUP(B3040,'[1]Business Unit Lookup'!A:B,2,FALSE)</f>
        <v>Southside VA Training Center</v>
      </c>
      <c r="H3040" s="33" t="str">
        <f>VLOOKUP(C3040,'[1]Fund Lookup'!B:C,2,FALSE)</f>
        <v>DBHDS Special Revenue Fund</v>
      </c>
      <c r="I3040" s="35" t="s">
        <v>2304</v>
      </c>
      <c r="J3040" s="33" t="str">
        <f>VLOOKUP(I3040,'[1]Table B'!A:B,2,FALSE)</f>
        <v>Special Revenue-Health and Social Servic</v>
      </c>
      <c r="K3040" s="9" t="str">
        <f t="shared" si="143"/>
        <v>115-Special Revenue-Health and Social Servic</v>
      </c>
      <c r="L3040" s="9" t="str">
        <f>IFERROR(VLOOKUP(A3040,'[1]VAC as of March 2024'!A:K,11,FALSE),"No")</f>
        <v>No</v>
      </c>
      <c r="M3040" s="9" t="s">
        <v>2240</v>
      </c>
      <c r="O3040" s="33" t="s">
        <v>2241</v>
      </c>
      <c r="P3040" s="33" t="s">
        <v>6067</v>
      </c>
      <c r="Q3040" s="2" t="str">
        <f>VLOOKUP(P3040,'[1]Table E'!A:C,3,FALSE)</f>
        <v>Health and Public Safety</v>
      </c>
    </row>
    <row r="3041" spans="1:17" x14ac:dyDescent="0.25">
      <c r="A3041" s="33" t="str">
        <f t="shared" si="141"/>
        <v>7260002860</v>
      </c>
      <c r="B3041" s="33" t="s">
        <v>2467</v>
      </c>
      <c r="C3041" s="33" t="s">
        <v>712</v>
      </c>
      <c r="D3041" s="9" t="str">
        <f t="shared" si="142"/>
        <v>726002860</v>
      </c>
      <c r="E3041" s="34">
        <v>72600</v>
      </c>
      <c r="F3041" s="34">
        <v>2860</v>
      </c>
      <c r="G3041" s="9" t="str">
        <f>VLOOKUP(B3041,'[1]Business Unit Lookup'!A:B,2,FALSE)</f>
        <v>Southside VA Training Center</v>
      </c>
      <c r="H3041" s="33" t="str">
        <f>VLOOKUP(C3041,'[1]Fund Lookup'!B:C,2,FALSE)</f>
        <v>Recycl Mtrl Sales-Nongen/NonHE</v>
      </c>
      <c r="I3041" s="35" t="s">
        <v>2236</v>
      </c>
      <c r="J3041" s="33" t="str">
        <f>VLOOKUP(I3041,'[1]Table B'!A:B,2,FALSE)</f>
        <v>General</v>
      </c>
      <c r="K3041" s="9" t="str">
        <f t="shared" si="143"/>
        <v>100-General</v>
      </c>
      <c r="L3041" s="9" t="str">
        <f>IFERROR(VLOOKUP(A3041,'[1]VAC as of March 2024'!A:K,11,FALSE),"No")</f>
        <v>No</v>
      </c>
      <c r="M3041" s="9" t="s">
        <v>2240</v>
      </c>
      <c r="O3041" s="33" t="s">
        <v>2</v>
      </c>
      <c r="P3041" s="33" t="s">
        <v>6068</v>
      </c>
      <c r="Q3041" s="2" t="str">
        <f>VLOOKUP(P3041,'[1]Table E'!A:C,3,FALSE)</f>
        <v>Health and Public Safety</v>
      </c>
    </row>
    <row r="3042" spans="1:17" x14ac:dyDescent="0.25">
      <c r="A3042" s="33" t="str">
        <f t="shared" si="141"/>
        <v>7260002870</v>
      </c>
      <c r="B3042" s="33" t="s">
        <v>2467</v>
      </c>
      <c r="C3042" s="33" t="s">
        <v>716</v>
      </c>
      <c r="D3042" s="9" t="str">
        <f t="shared" si="142"/>
        <v>726002870</v>
      </c>
      <c r="E3042" s="34">
        <v>72600</v>
      </c>
      <c r="F3042" s="34">
        <v>2870</v>
      </c>
      <c r="G3042" s="9" t="str">
        <f>VLOOKUP(B3042,'[1]Business Unit Lookup'!A:B,2,FALSE)</f>
        <v>Southside VA Training Center</v>
      </c>
      <c r="H3042" s="33" t="str">
        <f>VLOOKUP(C3042,'[1]Fund Lookup'!B:C,2,FALSE)</f>
        <v>Surp Suppy/Equip Sale-GF-NonHE</v>
      </c>
      <c r="I3042" s="35" t="s">
        <v>2236</v>
      </c>
      <c r="J3042" s="33" t="str">
        <f>VLOOKUP(I3042,'[1]Table B'!A:B,2,FALSE)</f>
        <v>General</v>
      </c>
      <c r="K3042" s="9" t="str">
        <f t="shared" si="143"/>
        <v>100-General</v>
      </c>
      <c r="L3042" s="9" t="str">
        <f>IFERROR(VLOOKUP(A3042,'[1]VAC as of March 2024'!A:K,11,FALSE),"No")</f>
        <v>No</v>
      </c>
      <c r="M3042" s="9" t="s">
        <v>2240</v>
      </c>
      <c r="O3042" s="33" t="s">
        <v>2</v>
      </c>
      <c r="P3042" s="33" t="s">
        <v>6068</v>
      </c>
      <c r="Q3042" s="2" t="str">
        <f>VLOOKUP(P3042,'[1]Table E'!A:C,3,FALSE)</f>
        <v>Health and Public Safety</v>
      </c>
    </row>
    <row r="3043" spans="1:17" x14ac:dyDescent="0.25">
      <c r="A3043" s="33" t="str">
        <f t="shared" si="141"/>
        <v>7260002880</v>
      </c>
      <c r="B3043" s="33" t="s">
        <v>2467</v>
      </c>
      <c r="C3043" s="33" t="s">
        <v>724</v>
      </c>
      <c r="D3043" s="9" t="str">
        <f t="shared" si="142"/>
        <v>726002880</v>
      </c>
      <c r="E3043" s="34">
        <v>72600</v>
      </c>
      <c r="F3043" s="34">
        <v>2880</v>
      </c>
      <c r="G3043" s="9" t="str">
        <f>VLOOKUP(B3043,'[1]Business Unit Lookup'!A:B,2,FALSE)</f>
        <v>Southside VA Training Center</v>
      </c>
      <c r="H3043" s="33" t="str">
        <f>VLOOKUP(C3043,'[1]Fund Lookup'!B:C,2,FALSE)</f>
        <v>Surp Supply/Equip-NonGF-NonHE</v>
      </c>
      <c r="I3043" s="35" t="s">
        <v>2236</v>
      </c>
      <c r="J3043" s="33" t="str">
        <f>VLOOKUP(I3043,'[1]Table B'!A:B,2,FALSE)</f>
        <v>General</v>
      </c>
      <c r="K3043" s="9" t="str">
        <f t="shared" si="143"/>
        <v>100-General</v>
      </c>
      <c r="L3043" s="9" t="str">
        <f>IFERROR(VLOOKUP(A3043,'[1]VAC as of March 2024'!A:K,11,FALSE),"No")</f>
        <v>No</v>
      </c>
      <c r="M3043" s="9" t="s">
        <v>2240</v>
      </c>
      <c r="O3043" s="33" t="s">
        <v>2</v>
      </c>
      <c r="P3043" s="33" t="s">
        <v>6068</v>
      </c>
      <c r="Q3043" s="2" t="str">
        <f>VLOOKUP(P3043,'[1]Table E'!A:C,3,FALSE)</f>
        <v>Health and Public Safety</v>
      </c>
    </row>
    <row r="3044" spans="1:17" x14ac:dyDescent="0.25">
      <c r="A3044" s="33" t="str">
        <f t="shared" si="141"/>
        <v>7260010000</v>
      </c>
      <c r="B3044" s="33" t="s">
        <v>2467</v>
      </c>
      <c r="C3044" s="33" t="s">
        <v>2162</v>
      </c>
      <c r="D3044" s="9" t="str">
        <f t="shared" si="142"/>
        <v>7260010000</v>
      </c>
      <c r="E3044" s="34">
        <v>72600</v>
      </c>
      <c r="F3044" s="34">
        <v>10000</v>
      </c>
      <c r="G3044" s="9" t="str">
        <f>VLOOKUP(B3044,'[1]Business Unit Lookup'!A:B,2,FALSE)</f>
        <v>Southside VA Training Center</v>
      </c>
      <c r="H3044" s="33" t="str">
        <f>VLOOKUP(C3044,'[1]Fund Lookup'!B:C,2,FALSE)</f>
        <v>Federal Trust</v>
      </c>
      <c r="I3044" s="35" t="s">
        <v>2252</v>
      </c>
      <c r="J3044" s="33" t="str">
        <f>VLOOKUP(I3044,'[1]Table B'!A:B,2,FALSE)</f>
        <v>Special Revenue-Federal</v>
      </c>
      <c r="K3044" s="9" t="str">
        <f t="shared" si="143"/>
        <v>120-Special Revenue-Federal</v>
      </c>
      <c r="L3044" s="9" t="str">
        <f>IFERROR(VLOOKUP(A3044,'[1]VAC as of March 2024'!A:K,11,FALSE),"No")</f>
        <v>No</v>
      </c>
      <c r="M3044" s="9" t="s">
        <v>2248</v>
      </c>
      <c r="O3044" s="33" t="s">
        <v>2248</v>
      </c>
      <c r="P3044" s="33" t="s">
        <v>6070</v>
      </c>
      <c r="Q3044" s="2" t="str">
        <f>VLOOKUP(P3044,'[1]Table E'!A:C,3,FALSE)</f>
        <v>Gifts and grants</v>
      </c>
    </row>
    <row r="3045" spans="1:17" x14ac:dyDescent="0.25">
      <c r="A3045" s="33" t="str">
        <f t="shared" si="141"/>
        <v>7260015000</v>
      </c>
      <c r="B3045" s="33" t="s">
        <v>2467</v>
      </c>
      <c r="C3045" s="33" t="s">
        <v>2222</v>
      </c>
      <c r="D3045" s="9" t="str">
        <f t="shared" si="142"/>
        <v>7260015000</v>
      </c>
      <c r="E3045" s="34">
        <v>72600</v>
      </c>
      <c r="F3045" s="34">
        <v>15000</v>
      </c>
      <c r="G3045" s="9" t="str">
        <f>VLOOKUP(B3045,'[1]Business Unit Lookup'!A:B,2,FALSE)</f>
        <v>Southside VA Training Center</v>
      </c>
      <c r="H3045" s="33" t="str">
        <f>VLOOKUP(C3045,'[1]Fund Lookup'!B:C,2,FALSE)</f>
        <v>General Fixed Asset Acct Group</v>
      </c>
      <c r="I3045" s="35" t="s">
        <v>2242</v>
      </c>
      <c r="J3045" s="33" t="str">
        <f>VLOOKUP(I3045,'[1]Table B'!A:B,2,FALSE)</f>
        <v>Fixed Assets, Fund 1500</v>
      </c>
      <c r="K3045" s="9" t="str">
        <f t="shared" si="143"/>
        <v>610-Fixed Assets, Fund 1500</v>
      </c>
      <c r="L3045" s="9" t="str">
        <f>IFERROR(VLOOKUP(A3045,'[1]VAC as of March 2024'!A:K,11,FALSE),"No")</f>
        <v>No</v>
      </c>
      <c r="M3045" s="9" t="s">
        <v>4</v>
      </c>
      <c r="Q3045" s="2"/>
    </row>
    <row r="3046" spans="1:17" x14ac:dyDescent="0.25">
      <c r="A3046" s="33" t="str">
        <f t="shared" si="141"/>
        <v>7280001000</v>
      </c>
      <c r="B3046" s="33" t="s">
        <v>2468</v>
      </c>
      <c r="C3046" s="33" t="s">
        <v>1</v>
      </c>
      <c r="D3046" s="9" t="str">
        <f t="shared" si="142"/>
        <v>728001000</v>
      </c>
      <c r="E3046" s="34">
        <v>72800</v>
      </c>
      <c r="F3046" s="34">
        <v>1000</v>
      </c>
      <c r="G3046" s="9" t="str">
        <f>VLOOKUP(B3046,'[1]Business Unit Lookup'!A:B,2,FALSE)</f>
        <v>Northern VA Mental Health Inst</v>
      </c>
      <c r="H3046" s="33" t="str">
        <f>VLOOKUP(C3046,'[1]Fund Lookup'!B:C,2,FALSE)</f>
        <v>General Fund</v>
      </c>
      <c r="I3046" s="35" t="s">
        <v>2236</v>
      </c>
      <c r="J3046" s="33" t="str">
        <f>VLOOKUP(I3046,'[1]Table B'!A:B,2,FALSE)</f>
        <v>General</v>
      </c>
      <c r="K3046" s="9" t="str">
        <f t="shared" si="143"/>
        <v>100-General</v>
      </c>
      <c r="L3046" s="9" t="str">
        <f>IFERROR(VLOOKUP(A3046,'[1]VAC as of March 2024'!A:K,11,FALSE),"No")</f>
        <v>No</v>
      </c>
      <c r="M3046" s="9" t="s">
        <v>2237</v>
      </c>
      <c r="O3046" s="33" t="s">
        <v>2240</v>
      </c>
      <c r="P3046" s="33" t="s">
        <v>6061</v>
      </c>
      <c r="Q3046" s="2" t="str">
        <f>VLOOKUP(P3046,'[1]Table E'!A:C,3,FALSE)</f>
        <v>Unassigned</v>
      </c>
    </row>
    <row r="3047" spans="1:17" x14ac:dyDescent="0.25">
      <c r="A3047" s="33" t="str">
        <f t="shared" si="141"/>
        <v>7280002003</v>
      </c>
      <c r="B3047" s="33" t="s">
        <v>2468</v>
      </c>
      <c r="C3047" s="33" t="s">
        <v>11</v>
      </c>
      <c r="D3047" s="9" t="str">
        <f t="shared" si="142"/>
        <v>728002003</v>
      </c>
      <c r="E3047" s="34">
        <v>72800</v>
      </c>
      <c r="F3047" s="34">
        <v>2003</v>
      </c>
      <c r="G3047" s="9" t="str">
        <f>VLOOKUP(B3047,'[1]Business Unit Lookup'!A:B,2,FALSE)</f>
        <v>Northern VA Mental Health Inst</v>
      </c>
      <c r="H3047" s="33" t="str">
        <f>VLOOKUP(C3047,'[1]Fund Lookup'!B:C,2,FALSE)</f>
        <v>DBHDS Special Revenue Fund</v>
      </c>
      <c r="I3047" s="35" t="s">
        <v>2304</v>
      </c>
      <c r="J3047" s="33" t="str">
        <f>VLOOKUP(I3047,'[1]Table B'!A:B,2,FALSE)</f>
        <v>Special Revenue-Health and Social Servic</v>
      </c>
      <c r="K3047" s="9" t="str">
        <f t="shared" si="143"/>
        <v>115-Special Revenue-Health and Social Servic</v>
      </c>
      <c r="L3047" s="9" t="str">
        <f>IFERROR(VLOOKUP(A3047,'[1]VAC as of March 2024'!A:K,11,FALSE),"No")</f>
        <v>No</v>
      </c>
      <c r="M3047" s="9" t="s">
        <v>2240</v>
      </c>
      <c r="O3047" s="33" t="s">
        <v>2241</v>
      </c>
      <c r="P3047" s="33" t="s">
        <v>6067</v>
      </c>
      <c r="Q3047" s="2" t="str">
        <f>VLOOKUP(P3047,'[1]Table E'!A:C,3,FALSE)</f>
        <v>Health and Public Safety</v>
      </c>
    </row>
    <row r="3048" spans="1:17" x14ac:dyDescent="0.25">
      <c r="A3048" s="33" t="str">
        <f t="shared" si="141"/>
        <v>7280002870</v>
      </c>
      <c r="B3048" s="33" t="s">
        <v>2468</v>
      </c>
      <c r="C3048" s="33" t="s">
        <v>716</v>
      </c>
      <c r="D3048" s="9" t="str">
        <f t="shared" si="142"/>
        <v>728002870</v>
      </c>
      <c r="E3048" s="34">
        <v>72800</v>
      </c>
      <c r="F3048" s="34">
        <v>2870</v>
      </c>
      <c r="G3048" s="9" t="str">
        <f>VLOOKUP(B3048,'[1]Business Unit Lookup'!A:B,2,FALSE)</f>
        <v>Northern VA Mental Health Inst</v>
      </c>
      <c r="H3048" s="33" t="str">
        <f>VLOOKUP(C3048,'[1]Fund Lookup'!B:C,2,FALSE)</f>
        <v>Surp Suppy/Equip Sale-GF-NonHE</v>
      </c>
      <c r="I3048" s="35" t="s">
        <v>2236</v>
      </c>
      <c r="J3048" s="33" t="str">
        <f>VLOOKUP(I3048,'[1]Table B'!A:B,2,FALSE)</f>
        <v>General</v>
      </c>
      <c r="K3048" s="9" t="str">
        <f t="shared" si="143"/>
        <v>100-General</v>
      </c>
      <c r="L3048" s="9" t="str">
        <f>IFERROR(VLOOKUP(A3048,'[1]VAC as of March 2024'!A:K,11,FALSE),"No")</f>
        <v>No</v>
      </c>
      <c r="M3048" s="9" t="s">
        <v>2240</v>
      </c>
      <c r="O3048" s="33" t="s">
        <v>2</v>
      </c>
      <c r="P3048" s="33" t="s">
        <v>6068</v>
      </c>
      <c r="Q3048" s="2" t="str">
        <f>VLOOKUP(P3048,'[1]Table E'!A:C,3,FALSE)</f>
        <v>Health and Public Safety</v>
      </c>
    </row>
    <row r="3049" spans="1:17" x14ac:dyDescent="0.25">
      <c r="A3049" s="33" t="str">
        <f t="shared" si="141"/>
        <v>7280010100</v>
      </c>
      <c r="B3049" s="33" t="s">
        <v>2468</v>
      </c>
      <c r="C3049" s="33" t="s">
        <v>2243</v>
      </c>
      <c r="D3049" s="9" t="str">
        <f t="shared" si="142"/>
        <v>7280010100</v>
      </c>
      <c r="E3049" s="34">
        <v>72800</v>
      </c>
      <c r="F3049" s="34">
        <v>10100</v>
      </c>
      <c r="G3049" s="9" t="str">
        <f>VLOOKUP(B3049,'[1]Business Unit Lookup'!A:B,2,FALSE)</f>
        <v>Northern VA Mental Health Inst</v>
      </c>
      <c r="H3049" s="33" t="str">
        <f>VLOOKUP(C3049,'[1]Fund Lookup'!B:C,2,FALSE)</f>
        <v>CARESActPrvdrReliefFd-COVID-19</v>
      </c>
      <c r="I3049" s="35" t="s">
        <v>2252</v>
      </c>
      <c r="J3049" s="33" t="str">
        <f>VLOOKUP(I3049,'[1]Table B'!A:B,2,FALSE)</f>
        <v>Special Revenue-Federal</v>
      </c>
      <c r="K3049" s="9" t="str">
        <f t="shared" si="143"/>
        <v>120-Special Revenue-Federal</v>
      </c>
      <c r="L3049" s="9" t="str">
        <f>IFERROR(VLOOKUP(A3049,'[1]VAC as of March 2024'!A:K,11,FALSE),"No")</f>
        <v>No</v>
      </c>
      <c r="M3049" s="9" t="s">
        <v>5493</v>
      </c>
      <c r="O3049" s="33" t="s">
        <v>2248</v>
      </c>
      <c r="P3049" s="33" t="s">
        <v>6063</v>
      </c>
      <c r="Q3049" s="2" t="str">
        <f>VLOOKUP(P3049,'[1]Table E'!A:C,3,FALSE)</f>
        <v>COVID-19</v>
      </c>
    </row>
    <row r="3050" spans="1:17" x14ac:dyDescent="0.25">
      <c r="A3050" s="33" t="str">
        <f t="shared" si="141"/>
        <v>7280010110</v>
      </c>
      <c r="B3050" s="33" t="s">
        <v>2468</v>
      </c>
      <c r="C3050" s="33" t="s">
        <v>5444</v>
      </c>
      <c r="D3050" s="9" t="str">
        <f t="shared" si="142"/>
        <v>7280010110</v>
      </c>
      <c r="E3050" s="34">
        <v>72800</v>
      </c>
      <c r="F3050" s="34">
        <v>10110</v>
      </c>
      <c r="G3050" s="9" t="str">
        <f>VLOOKUP(B3050,'[1]Business Unit Lookup'!A:B,2,FALSE)</f>
        <v>Northern VA Mental Health Inst</v>
      </c>
      <c r="H3050" s="33" t="str">
        <f>VLOOKUP(C3050,'[1]Fund Lookup'!B:C,2,FALSE)</f>
        <v>CARESActRlfFd–General-COVID-19</v>
      </c>
      <c r="I3050" s="35" t="s">
        <v>2252</v>
      </c>
      <c r="J3050" s="33" t="str">
        <f>VLOOKUP(I3050,'[1]Table B'!A:B,2,FALSE)</f>
        <v>Special Revenue-Federal</v>
      </c>
      <c r="K3050" s="9" t="str">
        <f t="shared" si="143"/>
        <v>120-Special Revenue-Federal</v>
      </c>
      <c r="L3050" s="9" t="str">
        <f>IFERROR(VLOOKUP(A3050,'[1]VAC as of March 2024'!A:K,11,FALSE),"No")</f>
        <v>No</v>
      </c>
      <c r="M3050" s="9" t="s">
        <v>5493</v>
      </c>
      <c r="O3050" s="33" t="s">
        <v>2248</v>
      </c>
      <c r="P3050" s="33" t="s">
        <v>6063</v>
      </c>
      <c r="Q3050" s="2" t="str">
        <f>VLOOKUP(P3050,'[1]Table E'!A:C,3,FALSE)</f>
        <v>COVID-19</v>
      </c>
    </row>
    <row r="3051" spans="1:17" x14ac:dyDescent="0.25">
      <c r="A3051" s="33" t="str">
        <f t="shared" si="141"/>
        <v>7280010170</v>
      </c>
      <c r="B3051" s="36" t="s">
        <v>2468</v>
      </c>
      <c r="C3051" s="36" t="s">
        <v>5462</v>
      </c>
      <c r="D3051" s="9" t="str">
        <f t="shared" si="142"/>
        <v>7280010170</v>
      </c>
      <c r="E3051" s="36">
        <v>72800</v>
      </c>
      <c r="F3051" s="36">
        <v>10170</v>
      </c>
      <c r="G3051" s="9" t="str">
        <f>VLOOKUP(B3051,'[1]Business Unit Lookup'!A:B,2,FALSE)</f>
        <v>Northern VA Mental Health Inst</v>
      </c>
      <c r="H3051" s="33" t="str">
        <f>VLOOKUP(C3051,'[1]Fund Lookup'!B:C,2,FALSE)</f>
        <v>Epi&amp;LabCpctyInfctsDis-COVID-19</v>
      </c>
      <c r="I3051" s="35" t="s">
        <v>2252</v>
      </c>
      <c r="J3051" s="33" t="str">
        <f>VLOOKUP(I3051,'[1]Table B'!A:B,2,FALSE)</f>
        <v>Special Revenue-Federal</v>
      </c>
      <c r="K3051" s="9" t="str">
        <f t="shared" si="143"/>
        <v>120-Special Revenue-Federal</v>
      </c>
      <c r="L3051" s="9" t="str">
        <f>IFERROR(VLOOKUP(A3051,'[1]VAC as of March 2024'!A:K,11,FALSE),"No")</f>
        <v>No</v>
      </c>
      <c r="M3051" s="37" t="s">
        <v>5493</v>
      </c>
      <c r="O3051" s="38" t="s">
        <v>2248</v>
      </c>
      <c r="P3051" s="36" t="s">
        <v>6063</v>
      </c>
      <c r="Q3051" s="2" t="str">
        <f>VLOOKUP(P3051,'[1]Table E'!A:C,3,FALSE)</f>
        <v>COVID-19</v>
      </c>
    </row>
    <row r="3052" spans="1:17" x14ac:dyDescent="0.25">
      <c r="A3052" s="33" t="str">
        <f t="shared" si="141"/>
        <v>7280012110</v>
      </c>
      <c r="B3052" s="36" t="s">
        <v>2468</v>
      </c>
      <c r="C3052" s="36" t="s">
        <v>6074</v>
      </c>
      <c r="D3052" s="9" t="str">
        <f t="shared" si="142"/>
        <v>7280012110</v>
      </c>
      <c r="E3052" s="35">
        <v>72800</v>
      </c>
      <c r="F3052" s="37">
        <v>12110</v>
      </c>
      <c r="G3052" s="9" t="str">
        <f>VLOOKUP(B3052,'[1]Business Unit Lookup'!A:B,2,FALSE)</f>
        <v>Northern VA Mental Health Inst</v>
      </c>
      <c r="H3052" s="33" t="str">
        <f>VLOOKUP(C3052,'[1]Fund Lookup'!B:C,2,FALSE)</f>
        <v>ARP-CrvStLoclFisRecFd-COVID-19</v>
      </c>
      <c r="I3052" s="35" t="s">
        <v>2252</v>
      </c>
      <c r="J3052" s="33" t="str">
        <f>VLOOKUP(I3052,'[1]Table B'!A:B,2,FALSE)</f>
        <v>Special Revenue-Federal</v>
      </c>
      <c r="K3052" s="9" t="str">
        <f t="shared" si="143"/>
        <v>120-Special Revenue-Federal</v>
      </c>
      <c r="L3052" s="9" t="str">
        <f>IFERROR(VLOOKUP(A3052,'[1]VAC as of March 2024'!A:K,11,FALSE),"No")</f>
        <v>No</v>
      </c>
      <c r="M3052" s="38" t="s">
        <v>5493</v>
      </c>
      <c r="O3052" s="36" t="s">
        <v>2248</v>
      </c>
      <c r="P3052" s="36" t="s">
        <v>6063</v>
      </c>
      <c r="Q3052" s="2" t="str">
        <f>VLOOKUP(P3052,'[1]Table E'!A:C,3,FALSE)</f>
        <v>COVID-19</v>
      </c>
    </row>
    <row r="3053" spans="1:17" x14ac:dyDescent="0.25">
      <c r="A3053" s="33" t="str">
        <f t="shared" si="141"/>
        <v>7280015000</v>
      </c>
      <c r="B3053" s="33" t="s">
        <v>2468</v>
      </c>
      <c r="C3053" s="33" t="s">
        <v>2222</v>
      </c>
      <c r="D3053" s="9" t="str">
        <f t="shared" si="142"/>
        <v>7280015000</v>
      </c>
      <c r="E3053" s="34">
        <v>72800</v>
      </c>
      <c r="F3053" s="34">
        <v>15000</v>
      </c>
      <c r="G3053" s="9" t="str">
        <f>VLOOKUP(B3053,'[1]Business Unit Lookup'!A:B,2,FALSE)</f>
        <v>Northern VA Mental Health Inst</v>
      </c>
      <c r="H3053" s="33" t="str">
        <f>VLOOKUP(C3053,'[1]Fund Lookup'!B:C,2,FALSE)</f>
        <v>General Fixed Asset Acct Group</v>
      </c>
      <c r="I3053" s="35" t="s">
        <v>2242</v>
      </c>
      <c r="J3053" s="33" t="str">
        <f>VLOOKUP(I3053,'[1]Table B'!A:B,2,FALSE)</f>
        <v>Fixed Assets, Fund 1500</v>
      </c>
      <c r="K3053" s="9" t="str">
        <f t="shared" si="143"/>
        <v>610-Fixed Assets, Fund 1500</v>
      </c>
      <c r="L3053" s="9" t="str">
        <f>IFERROR(VLOOKUP(A3053,'[1]VAC as of March 2024'!A:K,11,FALSE),"No")</f>
        <v>No</v>
      </c>
      <c r="M3053" s="9" t="s">
        <v>4</v>
      </c>
      <c r="Q3053" s="2"/>
    </row>
    <row r="3054" spans="1:17" x14ac:dyDescent="0.25">
      <c r="A3054" s="33" t="str">
        <f t="shared" si="141"/>
        <v>7290001000</v>
      </c>
      <c r="B3054" s="33" t="s">
        <v>2469</v>
      </c>
      <c r="C3054" s="33" t="s">
        <v>1</v>
      </c>
      <c r="D3054" s="9" t="str">
        <f t="shared" si="142"/>
        <v>729001000</v>
      </c>
      <c r="E3054" s="34">
        <v>72900</v>
      </c>
      <c r="F3054" s="34">
        <v>1000</v>
      </c>
      <c r="G3054" s="9" t="str">
        <f>VLOOKUP(B3054,'[1]Business Unit Lookup'!A:B,2,FALSE)</f>
        <v>Piedmont Geriatric Hospital</v>
      </c>
      <c r="H3054" s="33" t="str">
        <f>VLOOKUP(C3054,'[1]Fund Lookup'!B:C,2,FALSE)</f>
        <v>General Fund</v>
      </c>
      <c r="I3054" s="35" t="s">
        <v>2236</v>
      </c>
      <c r="J3054" s="33" t="str">
        <f>VLOOKUP(I3054,'[1]Table B'!A:B,2,FALSE)</f>
        <v>General</v>
      </c>
      <c r="K3054" s="9" t="str">
        <f t="shared" si="143"/>
        <v>100-General</v>
      </c>
      <c r="L3054" s="9" t="str">
        <f>IFERROR(VLOOKUP(A3054,'[1]VAC as of March 2024'!A:K,11,FALSE),"No")</f>
        <v>No</v>
      </c>
      <c r="M3054" s="9" t="s">
        <v>2237</v>
      </c>
      <c r="O3054" s="33" t="s">
        <v>2240</v>
      </c>
      <c r="P3054" s="33" t="s">
        <v>6061</v>
      </c>
      <c r="Q3054" s="2" t="str">
        <f>VLOOKUP(P3054,'[1]Table E'!A:C,3,FALSE)</f>
        <v>Unassigned</v>
      </c>
    </row>
    <row r="3055" spans="1:17" x14ac:dyDescent="0.25">
      <c r="A3055" s="33" t="str">
        <f t="shared" si="141"/>
        <v>7290002003</v>
      </c>
      <c r="B3055" s="33" t="s">
        <v>2469</v>
      </c>
      <c r="C3055" s="33" t="s">
        <v>11</v>
      </c>
      <c r="D3055" s="9" t="str">
        <f t="shared" si="142"/>
        <v>729002003</v>
      </c>
      <c r="E3055" s="34">
        <v>72900</v>
      </c>
      <c r="F3055" s="34">
        <v>2003</v>
      </c>
      <c r="G3055" s="9" t="str">
        <f>VLOOKUP(B3055,'[1]Business Unit Lookup'!A:B,2,FALSE)</f>
        <v>Piedmont Geriatric Hospital</v>
      </c>
      <c r="H3055" s="33" t="str">
        <f>VLOOKUP(C3055,'[1]Fund Lookup'!B:C,2,FALSE)</f>
        <v>DBHDS Special Revenue Fund</v>
      </c>
      <c r="I3055" s="35" t="s">
        <v>2304</v>
      </c>
      <c r="J3055" s="33" t="str">
        <f>VLOOKUP(I3055,'[1]Table B'!A:B,2,FALSE)</f>
        <v>Special Revenue-Health and Social Servic</v>
      </c>
      <c r="K3055" s="9" t="str">
        <f t="shared" si="143"/>
        <v>115-Special Revenue-Health and Social Servic</v>
      </c>
      <c r="L3055" s="9" t="str">
        <f>IFERROR(VLOOKUP(A3055,'[1]VAC as of March 2024'!A:K,11,FALSE),"No")</f>
        <v>No</v>
      </c>
      <c r="M3055" s="9" t="s">
        <v>2240</v>
      </c>
      <c r="O3055" s="33" t="s">
        <v>2241</v>
      </c>
      <c r="P3055" s="33" t="s">
        <v>6067</v>
      </c>
      <c r="Q3055" s="2" t="str">
        <f>VLOOKUP(P3055,'[1]Table E'!A:C,3,FALSE)</f>
        <v>Health and Public Safety</v>
      </c>
    </row>
    <row r="3056" spans="1:17" x14ac:dyDescent="0.25">
      <c r="A3056" s="33" t="str">
        <f t="shared" si="141"/>
        <v>7290002880</v>
      </c>
      <c r="B3056" s="33" t="s">
        <v>2469</v>
      </c>
      <c r="C3056" s="33" t="s">
        <v>724</v>
      </c>
      <c r="D3056" s="9" t="str">
        <f t="shared" si="142"/>
        <v>729002880</v>
      </c>
      <c r="E3056" s="34">
        <v>72900</v>
      </c>
      <c r="F3056" s="34">
        <v>2880</v>
      </c>
      <c r="G3056" s="9" t="str">
        <f>VLOOKUP(B3056,'[1]Business Unit Lookup'!A:B,2,FALSE)</f>
        <v>Piedmont Geriatric Hospital</v>
      </c>
      <c r="H3056" s="33" t="str">
        <f>VLOOKUP(C3056,'[1]Fund Lookup'!B:C,2,FALSE)</f>
        <v>Surp Supply/Equip-NonGF-NonHE</v>
      </c>
      <c r="I3056" s="35" t="s">
        <v>2236</v>
      </c>
      <c r="J3056" s="33" t="str">
        <f>VLOOKUP(I3056,'[1]Table B'!A:B,2,FALSE)</f>
        <v>General</v>
      </c>
      <c r="K3056" s="9" t="str">
        <f t="shared" si="143"/>
        <v>100-General</v>
      </c>
      <c r="L3056" s="9" t="str">
        <f>IFERROR(VLOOKUP(A3056,'[1]VAC as of March 2024'!A:K,11,FALSE),"No")</f>
        <v>No</v>
      </c>
      <c r="M3056" s="9" t="s">
        <v>2240</v>
      </c>
      <c r="O3056" s="33" t="s">
        <v>2</v>
      </c>
      <c r="P3056" s="33" t="s">
        <v>6068</v>
      </c>
      <c r="Q3056" s="2" t="str">
        <f>VLOOKUP(P3056,'[1]Table E'!A:C,3,FALSE)</f>
        <v>Health and Public Safety</v>
      </c>
    </row>
    <row r="3057" spans="1:17" x14ac:dyDescent="0.25">
      <c r="A3057" s="33" t="str">
        <f t="shared" si="141"/>
        <v>7290002900</v>
      </c>
      <c r="B3057" s="33" t="s">
        <v>2469</v>
      </c>
      <c r="C3057" s="33" t="s">
        <v>727</v>
      </c>
      <c r="D3057" s="9" t="str">
        <f t="shared" si="142"/>
        <v>729002900</v>
      </c>
      <c r="E3057" s="34">
        <v>72900</v>
      </c>
      <c r="F3057" s="34">
        <v>2900</v>
      </c>
      <c r="G3057" s="9" t="str">
        <f>VLOOKUP(B3057,'[1]Business Unit Lookup'!A:B,2,FALSE)</f>
        <v>Piedmont Geriatric Hospital</v>
      </c>
      <c r="H3057" s="33" t="str">
        <f>VLOOKUP(C3057,'[1]Fund Lookup'!B:C,2,FALSE)</f>
        <v>Insurance Recovery</v>
      </c>
      <c r="I3057" s="35" t="s">
        <v>2239</v>
      </c>
      <c r="J3057" s="33" t="str">
        <f>VLOOKUP(I3057,'[1]Table B'!A:B,2,FALSE)</f>
        <v>Special Revenue-Other</v>
      </c>
      <c r="K3057" s="9" t="str">
        <f t="shared" si="143"/>
        <v>105-Special Revenue-Other</v>
      </c>
      <c r="L3057" s="9" t="str">
        <f>IFERROR(VLOOKUP(A3057,'[1]VAC as of March 2024'!A:K,11,FALSE),"No")</f>
        <v>No</v>
      </c>
      <c r="M3057" s="9" t="s">
        <v>2240</v>
      </c>
      <c r="O3057" s="33" t="s">
        <v>2241</v>
      </c>
      <c r="P3057" s="33" t="s">
        <v>6067</v>
      </c>
      <c r="Q3057" s="2" t="str">
        <f>VLOOKUP(P3057,'[1]Table E'!A:C,3,FALSE)</f>
        <v>Health and Public Safety</v>
      </c>
    </row>
    <row r="3058" spans="1:17" x14ac:dyDescent="0.25">
      <c r="A3058" s="33" t="str">
        <f t="shared" si="141"/>
        <v>7290010110</v>
      </c>
      <c r="B3058" s="33" t="s">
        <v>2469</v>
      </c>
      <c r="C3058" s="33" t="s">
        <v>5444</v>
      </c>
      <c r="D3058" s="9" t="str">
        <f t="shared" si="142"/>
        <v>7290010110</v>
      </c>
      <c r="E3058" s="34">
        <v>72900</v>
      </c>
      <c r="F3058" s="34">
        <v>10110</v>
      </c>
      <c r="G3058" s="9" t="str">
        <f>VLOOKUP(B3058,'[1]Business Unit Lookup'!A:B,2,FALSE)</f>
        <v>Piedmont Geriatric Hospital</v>
      </c>
      <c r="H3058" s="33" t="str">
        <f>VLOOKUP(C3058,'[1]Fund Lookup'!B:C,2,FALSE)</f>
        <v>CARESActRlfFd–General-COVID-19</v>
      </c>
      <c r="I3058" s="35" t="s">
        <v>2252</v>
      </c>
      <c r="J3058" s="33" t="str">
        <f>VLOOKUP(I3058,'[1]Table B'!A:B,2,FALSE)</f>
        <v>Special Revenue-Federal</v>
      </c>
      <c r="K3058" s="9" t="str">
        <f t="shared" si="143"/>
        <v>120-Special Revenue-Federal</v>
      </c>
      <c r="L3058" s="9" t="str">
        <f>IFERROR(VLOOKUP(A3058,'[1]VAC as of March 2024'!A:K,11,FALSE),"No")</f>
        <v>No</v>
      </c>
      <c r="M3058" s="9" t="s">
        <v>5493</v>
      </c>
      <c r="O3058" s="33" t="s">
        <v>2248</v>
      </c>
      <c r="P3058" s="33" t="s">
        <v>6063</v>
      </c>
      <c r="Q3058" s="2" t="str">
        <f>VLOOKUP(P3058,'[1]Table E'!A:C,3,FALSE)</f>
        <v>COVID-19</v>
      </c>
    </row>
    <row r="3059" spans="1:17" x14ac:dyDescent="0.25">
      <c r="A3059" s="33" t="str">
        <f t="shared" si="141"/>
        <v>7290010170</v>
      </c>
      <c r="B3059" s="36" t="s">
        <v>2469</v>
      </c>
      <c r="C3059" s="36" t="s">
        <v>5462</v>
      </c>
      <c r="D3059" s="9" t="str">
        <f t="shared" si="142"/>
        <v>7290010170</v>
      </c>
      <c r="E3059" s="36">
        <v>72900</v>
      </c>
      <c r="F3059" s="36">
        <v>10170</v>
      </c>
      <c r="G3059" s="9" t="str">
        <f>VLOOKUP(B3059,'[1]Business Unit Lookup'!A:B,2,FALSE)</f>
        <v>Piedmont Geriatric Hospital</v>
      </c>
      <c r="H3059" s="33" t="str">
        <f>VLOOKUP(C3059,'[1]Fund Lookup'!B:C,2,FALSE)</f>
        <v>Epi&amp;LabCpctyInfctsDis-COVID-19</v>
      </c>
      <c r="I3059" s="35" t="s">
        <v>2252</v>
      </c>
      <c r="J3059" s="33" t="str">
        <f>VLOOKUP(I3059,'[1]Table B'!A:B,2,FALSE)</f>
        <v>Special Revenue-Federal</v>
      </c>
      <c r="K3059" s="9" t="str">
        <f t="shared" si="143"/>
        <v>120-Special Revenue-Federal</v>
      </c>
      <c r="L3059" s="9" t="str">
        <f>IFERROR(VLOOKUP(A3059,'[1]VAC as of March 2024'!A:K,11,FALSE),"No")</f>
        <v>No</v>
      </c>
      <c r="M3059" s="37" t="s">
        <v>5493</v>
      </c>
      <c r="O3059" s="38" t="s">
        <v>2248</v>
      </c>
      <c r="P3059" s="36" t="s">
        <v>6063</v>
      </c>
      <c r="Q3059" s="2" t="str">
        <f>VLOOKUP(P3059,'[1]Table E'!A:C,3,FALSE)</f>
        <v>COVID-19</v>
      </c>
    </row>
    <row r="3060" spans="1:17" x14ac:dyDescent="0.25">
      <c r="A3060" s="33" t="str">
        <f t="shared" si="141"/>
        <v>7290012110</v>
      </c>
      <c r="B3060" s="36" t="s">
        <v>2469</v>
      </c>
      <c r="C3060" s="36" t="s">
        <v>6074</v>
      </c>
      <c r="D3060" s="9" t="str">
        <f t="shared" si="142"/>
        <v>7290012110</v>
      </c>
      <c r="E3060" s="35">
        <v>72900</v>
      </c>
      <c r="F3060" s="37">
        <v>12110</v>
      </c>
      <c r="G3060" s="9" t="str">
        <f>VLOOKUP(B3060,'[1]Business Unit Lookup'!A:B,2,FALSE)</f>
        <v>Piedmont Geriatric Hospital</v>
      </c>
      <c r="H3060" s="33" t="str">
        <f>VLOOKUP(C3060,'[1]Fund Lookup'!B:C,2,FALSE)</f>
        <v>ARP-CrvStLoclFisRecFd-COVID-19</v>
      </c>
      <c r="I3060" s="35" t="s">
        <v>2252</v>
      </c>
      <c r="J3060" s="33" t="str">
        <f>VLOOKUP(I3060,'[1]Table B'!A:B,2,FALSE)</f>
        <v>Special Revenue-Federal</v>
      </c>
      <c r="K3060" s="9" t="str">
        <f t="shared" si="143"/>
        <v>120-Special Revenue-Federal</v>
      </c>
      <c r="L3060" s="9" t="str">
        <f>IFERROR(VLOOKUP(A3060,'[1]VAC as of March 2024'!A:K,11,FALSE),"No")</f>
        <v>No</v>
      </c>
      <c r="M3060" s="38" t="s">
        <v>5493</v>
      </c>
      <c r="O3060" s="36" t="s">
        <v>2248</v>
      </c>
      <c r="P3060" s="36" t="s">
        <v>6063</v>
      </c>
      <c r="Q3060" s="2" t="str">
        <f>VLOOKUP(P3060,'[1]Table E'!A:C,3,FALSE)</f>
        <v>COVID-19</v>
      </c>
    </row>
    <row r="3061" spans="1:17" x14ac:dyDescent="0.25">
      <c r="A3061" s="33" t="str">
        <f t="shared" si="141"/>
        <v>7290015000</v>
      </c>
      <c r="B3061" s="33" t="s">
        <v>2469</v>
      </c>
      <c r="C3061" s="33" t="s">
        <v>2222</v>
      </c>
      <c r="D3061" s="9" t="str">
        <f t="shared" si="142"/>
        <v>7290015000</v>
      </c>
      <c r="E3061" s="34">
        <v>72900</v>
      </c>
      <c r="F3061" s="34">
        <v>15000</v>
      </c>
      <c r="G3061" s="9" t="str">
        <f>VLOOKUP(B3061,'[1]Business Unit Lookup'!A:B,2,FALSE)</f>
        <v>Piedmont Geriatric Hospital</v>
      </c>
      <c r="H3061" s="33" t="str">
        <f>VLOOKUP(C3061,'[1]Fund Lookup'!B:C,2,FALSE)</f>
        <v>General Fixed Asset Acct Group</v>
      </c>
      <c r="I3061" s="35" t="s">
        <v>2242</v>
      </c>
      <c r="J3061" s="33" t="str">
        <f>VLOOKUP(I3061,'[1]Table B'!A:B,2,FALSE)</f>
        <v>Fixed Assets, Fund 1500</v>
      </c>
      <c r="K3061" s="9" t="str">
        <f t="shared" si="143"/>
        <v>610-Fixed Assets, Fund 1500</v>
      </c>
      <c r="L3061" s="9" t="str">
        <f>IFERROR(VLOOKUP(A3061,'[1]VAC as of March 2024'!A:K,11,FALSE),"No")</f>
        <v>No</v>
      </c>
      <c r="M3061" s="9" t="s">
        <v>4</v>
      </c>
      <c r="Q3061" s="2"/>
    </row>
    <row r="3062" spans="1:17" x14ac:dyDescent="0.25">
      <c r="A3062" s="33" t="str">
        <f t="shared" si="141"/>
        <v>7300015000</v>
      </c>
      <c r="B3062" s="33" t="s">
        <v>2470</v>
      </c>
      <c r="C3062" s="33" t="s">
        <v>2222</v>
      </c>
      <c r="D3062" s="9" t="str">
        <f t="shared" si="142"/>
        <v>7300015000</v>
      </c>
      <c r="E3062" s="34">
        <v>73000</v>
      </c>
      <c r="F3062" s="34">
        <v>15000</v>
      </c>
      <c r="G3062" s="9" t="str">
        <f>VLOOKUP(B3062,'[1]Business Unit Lookup'!A:B,2,FALSE)</f>
        <v>Brunswick Correctional Center</v>
      </c>
      <c r="H3062" s="33" t="str">
        <f>VLOOKUP(C3062,'[1]Fund Lookup'!B:C,2,FALSE)</f>
        <v>General Fixed Asset Acct Group</v>
      </c>
      <c r="I3062" s="35" t="s">
        <v>2242</v>
      </c>
      <c r="J3062" s="33" t="str">
        <f>VLOOKUP(I3062,'[1]Table B'!A:B,2,FALSE)</f>
        <v>Fixed Assets, Fund 1500</v>
      </c>
      <c r="K3062" s="9" t="str">
        <f t="shared" si="143"/>
        <v>610-Fixed Assets, Fund 1500</v>
      </c>
      <c r="L3062" s="9" t="str">
        <f>IFERROR(VLOOKUP(A3062,'[1]VAC as of March 2024'!A:K,11,FALSE),"No")</f>
        <v>No</v>
      </c>
      <c r="M3062" s="9" t="s">
        <v>4</v>
      </c>
      <c r="Q3062" s="2"/>
    </row>
    <row r="3063" spans="1:17" x14ac:dyDescent="0.25">
      <c r="A3063" s="33" t="str">
        <f t="shared" si="141"/>
        <v>7330001000</v>
      </c>
      <c r="B3063" s="33" t="s">
        <v>2471</v>
      </c>
      <c r="C3063" s="33" t="s">
        <v>1</v>
      </c>
      <c r="D3063" s="9" t="str">
        <f t="shared" si="142"/>
        <v>733001000</v>
      </c>
      <c r="E3063" s="34">
        <v>73300</v>
      </c>
      <c r="F3063" s="34">
        <v>1000</v>
      </c>
      <c r="G3063" s="9" t="str">
        <f>VLOOKUP(B3063,'[1]Business Unit Lookup'!A:B,2,FALSE)</f>
        <v>Sussex I State Prison</v>
      </c>
      <c r="H3063" s="33" t="str">
        <f>VLOOKUP(C3063,'[1]Fund Lookup'!B:C,2,FALSE)</f>
        <v>General Fund</v>
      </c>
      <c r="I3063" s="35" t="s">
        <v>2236</v>
      </c>
      <c r="J3063" s="33" t="str">
        <f>VLOOKUP(I3063,'[1]Table B'!A:B,2,FALSE)</f>
        <v>General</v>
      </c>
      <c r="K3063" s="9" t="str">
        <f t="shared" si="143"/>
        <v>100-General</v>
      </c>
      <c r="L3063" s="9" t="str">
        <f>IFERROR(VLOOKUP(A3063,'[1]VAC as of March 2024'!A:K,11,FALSE),"No")</f>
        <v>No</v>
      </c>
      <c r="M3063" s="9" t="s">
        <v>2237</v>
      </c>
      <c r="O3063" s="33" t="s">
        <v>2240</v>
      </c>
      <c r="P3063" s="33" t="s">
        <v>6061</v>
      </c>
      <c r="Q3063" s="2" t="str">
        <f>VLOOKUP(P3063,'[1]Table E'!A:C,3,FALSE)</f>
        <v>Unassigned</v>
      </c>
    </row>
    <row r="3064" spans="1:17" x14ac:dyDescent="0.25">
      <c r="A3064" s="33" t="str">
        <f t="shared" si="141"/>
        <v>7330002460</v>
      </c>
      <c r="B3064" s="33" t="s">
        <v>2471</v>
      </c>
      <c r="C3064" s="33" t="s">
        <v>516</v>
      </c>
      <c r="D3064" s="9" t="str">
        <f t="shared" si="142"/>
        <v>733002460</v>
      </c>
      <c r="E3064" s="34">
        <v>73300</v>
      </c>
      <c r="F3064" s="34">
        <v>2460</v>
      </c>
      <c r="G3064" s="9" t="str">
        <f>VLOOKUP(B3064,'[1]Business Unit Lookup'!A:B,2,FALSE)</f>
        <v>Sussex I State Prison</v>
      </c>
      <c r="H3064" s="33" t="str">
        <f>VLOOKUP(C3064,'[1]Fund Lookup'!B:C,2,FALSE)</f>
        <v>Disaster Recovery Fund</v>
      </c>
      <c r="I3064" s="35" t="s">
        <v>2236</v>
      </c>
      <c r="J3064" s="33" t="str">
        <f>VLOOKUP(I3064,'[1]Table B'!A:B,2,FALSE)</f>
        <v>General</v>
      </c>
      <c r="K3064" s="9" t="str">
        <f t="shared" si="143"/>
        <v>100-General</v>
      </c>
      <c r="L3064" s="9" t="str">
        <f>IFERROR(VLOOKUP(A3064,'[1]VAC as of March 2024'!A:K,11,FALSE),"No")</f>
        <v>No</v>
      </c>
      <c r="M3064" s="9" t="s">
        <v>2240</v>
      </c>
      <c r="O3064" s="33" t="s">
        <v>2</v>
      </c>
      <c r="P3064" s="33" t="s">
        <v>6068</v>
      </c>
      <c r="Q3064" s="2" t="str">
        <f>VLOOKUP(P3064,'[1]Table E'!A:C,3,FALSE)</f>
        <v>Health and Public Safety</v>
      </c>
    </row>
    <row r="3065" spans="1:17" x14ac:dyDescent="0.25">
      <c r="A3065" s="33" t="str">
        <f t="shared" si="141"/>
        <v>7330002710</v>
      </c>
      <c r="B3065" s="33" t="s">
        <v>2471</v>
      </c>
      <c r="C3065" s="33" t="s">
        <v>633</v>
      </c>
      <c r="D3065" s="9" t="str">
        <f t="shared" si="142"/>
        <v>733002710</v>
      </c>
      <c r="E3065" s="34">
        <v>73300</v>
      </c>
      <c r="F3065" s="34">
        <v>2710</v>
      </c>
      <c r="G3065" s="9" t="str">
        <f>VLOOKUP(B3065,'[1]Business Unit Lookup'!A:B,2,FALSE)</f>
        <v>Sussex I State Prison</v>
      </c>
      <c r="H3065" s="33" t="str">
        <f>VLOOKUP(C3065,'[1]Fund Lookup'!B:C,2,FALSE)</f>
        <v>Central Garage Pool Vehicles</v>
      </c>
      <c r="I3065" s="35" t="s">
        <v>2236</v>
      </c>
      <c r="J3065" s="33" t="str">
        <f>VLOOKUP(I3065,'[1]Table B'!A:B,2,FALSE)</f>
        <v>General</v>
      </c>
      <c r="K3065" s="9" t="str">
        <f t="shared" si="143"/>
        <v>100-General</v>
      </c>
      <c r="L3065" s="9" t="str">
        <f>IFERROR(VLOOKUP(A3065,'[1]VAC as of March 2024'!A:K,11,FALSE),"No")</f>
        <v>No</v>
      </c>
      <c r="M3065" s="9" t="s">
        <v>2240</v>
      </c>
      <c r="O3065" s="33" t="s">
        <v>2</v>
      </c>
      <c r="P3065" s="33" t="s">
        <v>6068</v>
      </c>
      <c r="Q3065" s="2" t="str">
        <f>VLOOKUP(P3065,'[1]Table E'!A:C,3,FALSE)</f>
        <v>Health and Public Safety</v>
      </c>
    </row>
    <row r="3066" spans="1:17" x14ac:dyDescent="0.25">
      <c r="A3066" s="33" t="str">
        <f t="shared" si="141"/>
        <v>7330002840</v>
      </c>
      <c r="B3066" s="33" t="s">
        <v>2471</v>
      </c>
      <c r="C3066" s="33" t="s">
        <v>700</v>
      </c>
      <c r="D3066" s="9" t="str">
        <f t="shared" si="142"/>
        <v>733002840</v>
      </c>
      <c r="E3066" s="34">
        <v>73300</v>
      </c>
      <c r="F3066" s="34">
        <v>2840</v>
      </c>
      <c r="G3066" s="9" t="str">
        <f>VLOOKUP(B3066,'[1]Business Unit Lookup'!A:B,2,FALSE)</f>
        <v>Sussex I State Prison</v>
      </c>
      <c r="H3066" s="33" t="str">
        <f>VLOOKUP(C3066,'[1]Fund Lookup'!B:C,2,FALSE)</f>
        <v>Recycl Mtrl Sales-Gen/NonHE</v>
      </c>
      <c r="I3066" s="35" t="s">
        <v>2236</v>
      </c>
      <c r="J3066" s="33" t="str">
        <f>VLOOKUP(I3066,'[1]Table B'!A:B,2,FALSE)</f>
        <v>General</v>
      </c>
      <c r="K3066" s="9" t="str">
        <f t="shared" si="143"/>
        <v>100-General</v>
      </c>
      <c r="L3066" s="9" t="str">
        <f>IFERROR(VLOOKUP(A3066,'[1]VAC as of March 2024'!A:K,11,FALSE),"No")</f>
        <v>No</v>
      </c>
      <c r="M3066" s="9" t="s">
        <v>2240</v>
      </c>
      <c r="O3066" s="33" t="s">
        <v>2</v>
      </c>
      <c r="P3066" s="33" t="s">
        <v>6068</v>
      </c>
      <c r="Q3066" s="2" t="str">
        <f>VLOOKUP(P3066,'[1]Table E'!A:C,3,FALSE)</f>
        <v>Health and Public Safety</v>
      </c>
    </row>
    <row r="3067" spans="1:17" x14ac:dyDescent="0.25">
      <c r="A3067" s="33" t="str">
        <f t="shared" si="141"/>
        <v>7330002870</v>
      </c>
      <c r="B3067" s="33" t="s">
        <v>2471</v>
      </c>
      <c r="C3067" s="33" t="s">
        <v>716</v>
      </c>
      <c r="D3067" s="9" t="str">
        <f t="shared" si="142"/>
        <v>733002870</v>
      </c>
      <c r="E3067" s="34">
        <v>73300</v>
      </c>
      <c r="F3067" s="34">
        <v>2870</v>
      </c>
      <c r="G3067" s="9" t="str">
        <f>VLOOKUP(B3067,'[1]Business Unit Lookup'!A:B,2,FALSE)</f>
        <v>Sussex I State Prison</v>
      </c>
      <c r="H3067" s="33" t="str">
        <f>VLOOKUP(C3067,'[1]Fund Lookup'!B:C,2,FALSE)</f>
        <v>Surp Suppy/Equip Sale-GF-NonHE</v>
      </c>
      <c r="I3067" s="35" t="s">
        <v>2236</v>
      </c>
      <c r="J3067" s="33" t="str">
        <f>VLOOKUP(I3067,'[1]Table B'!A:B,2,FALSE)</f>
        <v>General</v>
      </c>
      <c r="K3067" s="9" t="str">
        <f t="shared" si="143"/>
        <v>100-General</v>
      </c>
      <c r="L3067" s="9" t="str">
        <f>IFERROR(VLOOKUP(A3067,'[1]VAC as of March 2024'!A:K,11,FALSE),"No")</f>
        <v>No</v>
      </c>
      <c r="M3067" s="9" t="s">
        <v>2240</v>
      </c>
      <c r="O3067" s="33" t="s">
        <v>2</v>
      </c>
      <c r="P3067" s="33" t="s">
        <v>6068</v>
      </c>
      <c r="Q3067" s="2" t="str">
        <f>VLOOKUP(P3067,'[1]Table E'!A:C,3,FALSE)</f>
        <v>Health and Public Safety</v>
      </c>
    </row>
    <row r="3068" spans="1:17" x14ac:dyDescent="0.25">
      <c r="A3068" s="33" t="str">
        <f t="shared" si="141"/>
        <v>7330010000</v>
      </c>
      <c r="B3068" s="33" t="s">
        <v>2471</v>
      </c>
      <c r="C3068" s="33" t="s">
        <v>2162</v>
      </c>
      <c r="D3068" s="9" t="str">
        <f t="shared" si="142"/>
        <v>7330010000</v>
      </c>
      <c r="E3068" s="34">
        <v>73300</v>
      </c>
      <c r="F3068" s="34">
        <v>10000</v>
      </c>
      <c r="G3068" s="9" t="str">
        <f>VLOOKUP(B3068,'[1]Business Unit Lookup'!A:B,2,FALSE)</f>
        <v>Sussex I State Prison</v>
      </c>
      <c r="H3068" s="33" t="str">
        <f>VLOOKUP(C3068,'[1]Fund Lookup'!B:C,2,FALSE)</f>
        <v>Federal Trust</v>
      </c>
      <c r="I3068" s="35" t="s">
        <v>2252</v>
      </c>
      <c r="J3068" s="33" t="str">
        <f>VLOOKUP(I3068,'[1]Table B'!A:B,2,FALSE)</f>
        <v>Special Revenue-Federal</v>
      </c>
      <c r="K3068" s="9" t="str">
        <f t="shared" si="143"/>
        <v>120-Special Revenue-Federal</v>
      </c>
      <c r="L3068" s="9" t="str">
        <f>IFERROR(VLOOKUP(A3068,'[1]VAC as of March 2024'!A:K,11,FALSE),"No")</f>
        <v>No</v>
      </c>
      <c r="M3068" s="9" t="s">
        <v>2248</v>
      </c>
      <c r="O3068" s="33" t="s">
        <v>2248</v>
      </c>
      <c r="P3068" s="33" t="s">
        <v>6070</v>
      </c>
      <c r="Q3068" s="2" t="str">
        <f>VLOOKUP(P3068,'[1]Table E'!A:C,3,FALSE)</f>
        <v>Gifts and grants</v>
      </c>
    </row>
    <row r="3069" spans="1:17" x14ac:dyDescent="0.25">
      <c r="A3069" s="33" t="str">
        <f t="shared" si="141"/>
        <v>7330015000</v>
      </c>
      <c r="B3069" s="33" t="s">
        <v>2471</v>
      </c>
      <c r="C3069" s="33" t="s">
        <v>2222</v>
      </c>
      <c r="D3069" s="9" t="str">
        <f t="shared" si="142"/>
        <v>7330015000</v>
      </c>
      <c r="E3069" s="34">
        <v>73300</v>
      </c>
      <c r="F3069" s="34">
        <v>15000</v>
      </c>
      <c r="G3069" s="9" t="str">
        <f>VLOOKUP(B3069,'[1]Business Unit Lookup'!A:B,2,FALSE)</f>
        <v>Sussex I State Prison</v>
      </c>
      <c r="H3069" s="33" t="str">
        <f>VLOOKUP(C3069,'[1]Fund Lookup'!B:C,2,FALSE)</f>
        <v>General Fixed Asset Acct Group</v>
      </c>
      <c r="I3069" s="35" t="s">
        <v>2242</v>
      </c>
      <c r="J3069" s="33" t="str">
        <f>VLOOKUP(I3069,'[1]Table B'!A:B,2,FALSE)</f>
        <v>Fixed Assets, Fund 1500</v>
      </c>
      <c r="K3069" s="9" t="str">
        <f t="shared" si="143"/>
        <v>610-Fixed Assets, Fund 1500</v>
      </c>
      <c r="L3069" s="9" t="str">
        <f>IFERROR(VLOOKUP(A3069,'[1]VAC as of March 2024'!A:K,11,FALSE),"No")</f>
        <v>No</v>
      </c>
      <c r="M3069" s="9" t="s">
        <v>4</v>
      </c>
      <c r="Q3069" s="2"/>
    </row>
    <row r="3070" spans="1:17" x14ac:dyDescent="0.25">
      <c r="A3070" s="33" t="str">
        <f t="shared" si="141"/>
        <v>7340001000</v>
      </c>
      <c r="B3070" s="33" t="s">
        <v>2472</v>
      </c>
      <c r="C3070" s="33" t="s">
        <v>1</v>
      </c>
      <c r="D3070" s="9" t="str">
        <f t="shared" si="142"/>
        <v>734001000</v>
      </c>
      <c r="E3070" s="34">
        <v>73400</v>
      </c>
      <c r="F3070" s="34">
        <v>1000</v>
      </c>
      <c r="G3070" s="9" t="str">
        <f>VLOOKUP(B3070,'[1]Business Unit Lookup'!A:B,2,FALSE)</f>
        <v>Sussex II State Prison</v>
      </c>
      <c r="H3070" s="33" t="str">
        <f>VLOOKUP(C3070,'[1]Fund Lookup'!B:C,2,FALSE)</f>
        <v>General Fund</v>
      </c>
      <c r="I3070" s="35" t="s">
        <v>2236</v>
      </c>
      <c r="J3070" s="33" t="str">
        <f>VLOOKUP(I3070,'[1]Table B'!A:B,2,FALSE)</f>
        <v>General</v>
      </c>
      <c r="K3070" s="9" t="str">
        <f t="shared" si="143"/>
        <v>100-General</v>
      </c>
      <c r="L3070" s="9" t="str">
        <f>IFERROR(VLOOKUP(A3070,'[1]VAC as of March 2024'!A:K,11,FALSE),"No")</f>
        <v>No</v>
      </c>
      <c r="M3070" s="9" t="s">
        <v>2237</v>
      </c>
      <c r="O3070" s="33" t="s">
        <v>2240</v>
      </c>
      <c r="P3070" s="33" t="s">
        <v>6061</v>
      </c>
      <c r="Q3070" s="2" t="str">
        <f>VLOOKUP(P3070,'[1]Table E'!A:C,3,FALSE)</f>
        <v>Unassigned</v>
      </c>
    </row>
    <row r="3071" spans="1:17" x14ac:dyDescent="0.25">
      <c r="A3071" s="33" t="str">
        <f t="shared" si="141"/>
        <v>7340002460</v>
      </c>
      <c r="B3071" s="33" t="s">
        <v>2472</v>
      </c>
      <c r="C3071" s="33" t="s">
        <v>516</v>
      </c>
      <c r="D3071" s="9" t="str">
        <f t="shared" si="142"/>
        <v>734002460</v>
      </c>
      <c r="E3071" s="34">
        <v>73400</v>
      </c>
      <c r="F3071" s="34">
        <v>2460</v>
      </c>
      <c r="G3071" s="9" t="str">
        <f>VLOOKUP(B3071,'[1]Business Unit Lookup'!A:B,2,FALSE)</f>
        <v>Sussex II State Prison</v>
      </c>
      <c r="H3071" s="33" t="str">
        <f>VLOOKUP(C3071,'[1]Fund Lookup'!B:C,2,FALSE)</f>
        <v>Disaster Recovery Fund</v>
      </c>
      <c r="I3071" s="35" t="s">
        <v>2236</v>
      </c>
      <c r="J3071" s="33" t="str">
        <f>VLOOKUP(I3071,'[1]Table B'!A:B,2,FALSE)</f>
        <v>General</v>
      </c>
      <c r="K3071" s="9" t="str">
        <f t="shared" si="143"/>
        <v>100-General</v>
      </c>
      <c r="L3071" s="9" t="str">
        <f>IFERROR(VLOOKUP(A3071,'[1]VAC as of March 2024'!A:K,11,FALSE),"No")</f>
        <v>No</v>
      </c>
      <c r="M3071" s="9" t="s">
        <v>2240</v>
      </c>
      <c r="O3071" s="33" t="s">
        <v>2</v>
      </c>
      <c r="P3071" s="33" t="s">
        <v>6068</v>
      </c>
      <c r="Q3071" s="2" t="str">
        <f>VLOOKUP(P3071,'[1]Table E'!A:C,3,FALSE)</f>
        <v>Health and Public Safety</v>
      </c>
    </row>
    <row r="3072" spans="1:17" x14ac:dyDescent="0.25">
      <c r="A3072" s="33" t="str">
        <f t="shared" si="141"/>
        <v>7340002710</v>
      </c>
      <c r="B3072" s="33" t="s">
        <v>2472</v>
      </c>
      <c r="C3072" s="33" t="s">
        <v>633</v>
      </c>
      <c r="D3072" s="9" t="str">
        <f t="shared" si="142"/>
        <v>734002710</v>
      </c>
      <c r="E3072" s="34">
        <v>73400</v>
      </c>
      <c r="F3072" s="34">
        <v>2710</v>
      </c>
      <c r="G3072" s="9" t="str">
        <f>VLOOKUP(B3072,'[1]Business Unit Lookup'!A:B,2,FALSE)</f>
        <v>Sussex II State Prison</v>
      </c>
      <c r="H3072" s="33" t="str">
        <f>VLOOKUP(C3072,'[1]Fund Lookup'!B:C,2,FALSE)</f>
        <v>Central Garage Pool Vehicles</v>
      </c>
      <c r="I3072" s="35" t="s">
        <v>2236</v>
      </c>
      <c r="J3072" s="33" t="str">
        <f>VLOOKUP(I3072,'[1]Table B'!A:B,2,FALSE)</f>
        <v>General</v>
      </c>
      <c r="K3072" s="9" t="str">
        <f t="shared" si="143"/>
        <v>100-General</v>
      </c>
      <c r="L3072" s="9" t="str">
        <f>IFERROR(VLOOKUP(A3072,'[1]VAC as of March 2024'!A:K,11,FALSE),"No")</f>
        <v>No</v>
      </c>
      <c r="M3072" s="9" t="s">
        <v>2240</v>
      </c>
      <c r="O3072" s="33" t="s">
        <v>2</v>
      </c>
      <c r="P3072" s="33" t="s">
        <v>6068</v>
      </c>
      <c r="Q3072" s="2" t="str">
        <f>VLOOKUP(P3072,'[1]Table E'!A:C,3,FALSE)</f>
        <v>Health and Public Safety</v>
      </c>
    </row>
    <row r="3073" spans="1:17" x14ac:dyDescent="0.25">
      <c r="A3073" s="33" t="str">
        <f t="shared" si="141"/>
        <v>7340002840</v>
      </c>
      <c r="B3073" s="33" t="s">
        <v>2472</v>
      </c>
      <c r="C3073" s="33" t="s">
        <v>700</v>
      </c>
      <c r="D3073" s="9" t="str">
        <f t="shared" si="142"/>
        <v>734002840</v>
      </c>
      <c r="E3073" s="34">
        <v>73400</v>
      </c>
      <c r="F3073" s="34">
        <v>2840</v>
      </c>
      <c r="G3073" s="9" t="str">
        <f>VLOOKUP(B3073,'[1]Business Unit Lookup'!A:B,2,FALSE)</f>
        <v>Sussex II State Prison</v>
      </c>
      <c r="H3073" s="33" t="str">
        <f>VLOOKUP(C3073,'[1]Fund Lookup'!B:C,2,FALSE)</f>
        <v>Recycl Mtrl Sales-Gen/NonHE</v>
      </c>
      <c r="I3073" s="35" t="s">
        <v>2236</v>
      </c>
      <c r="J3073" s="33" t="str">
        <f>VLOOKUP(I3073,'[1]Table B'!A:B,2,FALSE)</f>
        <v>General</v>
      </c>
      <c r="K3073" s="9" t="str">
        <f t="shared" si="143"/>
        <v>100-General</v>
      </c>
      <c r="L3073" s="9" t="str">
        <f>IFERROR(VLOOKUP(A3073,'[1]VAC as of March 2024'!A:K,11,FALSE),"No")</f>
        <v>No</v>
      </c>
      <c r="M3073" s="9" t="s">
        <v>2240</v>
      </c>
      <c r="O3073" s="33" t="s">
        <v>2</v>
      </c>
      <c r="P3073" s="33" t="s">
        <v>6068</v>
      </c>
      <c r="Q3073" s="2" t="str">
        <f>VLOOKUP(P3073,'[1]Table E'!A:C,3,FALSE)</f>
        <v>Health and Public Safety</v>
      </c>
    </row>
    <row r="3074" spans="1:17" x14ac:dyDescent="0.25">
      <c r="A3074" s="33" t="str">
        <f t="shared" ref="A3074:A3137" si="144">CONCATENATE(B3074,C3074)</f>
        <v>7340002870</v>
      </c>
      <c r="B3074" s="33" t="s">
        <v>2472</v>
      </c>
      <c r="C3074" s="33" t="s">
        <v>716</v>
      </c>
      <c r="D3074" s="9" t="str">
        <f t="shared" ref="D3074:D3137" si="145">CONCATENATE(E3074,F3074)</f>
        <v>734002870</v>
      </c>
      <c r="E3074" s="34">
        <v>73400</v>
      </c>
      <c r="F3074" s="34">
        <v>2870</v>
      </c>
      <c r="G3074" s="9" t="str">
        <f>VLOOKUP(B3074,'[1]Business Unit Lookup'!A:B,2,FALSE)</f>
        <v>Sussex II State Prison</v>
      </c>
      <c r="H3074" s="33" t="str">
        <f>VLOOKUP(C3074,'[1]Fund Lookup'!B:C,2,FALSE)</f>
        <v>Surp Suppy/Equip Sale-GF-NonHE</v>
      </c>
      <c r="I3074" s="35" t="s">
        <v>2236</v>
      </c>
      <c r="J3074" s="33" t="str">
        <f>VLOOKUP(I3074,'[1]Table B'!A:B,2,FALSE)</f>
        <v>General</v>
      </c>
      <c r="K3074" s="9" t="str">
        <f t="shared" ref="K3074:K3137" si="146">CONCATENATE(I3074,"-",J3074)</f>
        <v>100-General</v>
      </c>
      <c r="L3074" s="9" t="str">
        <f>IFERROR(VLOOKUP(A3074,'[1]VAC as of March 2024'!A:K,11,FALSE),"No")</f>
        <v>No</v>
      </c>
      <c r="M3074" s="9" t="s">
        <v>2240</v>
      </c>
      <c r="O3074" s="33" t="s">
        <v>2</v>
      </c>
      <c r="P3074" s="33" t="s">
        <v>6068</v>
      </c>
      <c r="Q3074" s="2" t="str">
        <f>VLOOKUP(P3074,'[1]Table E'!A:C,3,FALSE)</f>
        <v>Health and Public Safety</v>
      </c>
    </row>
    <row r="3075" spans="1:17" x14ac:dyDescent="0.25">
      <c r="A3075" s="33" t="str">
        <f t="shared" si="144"/>
        <v>7340002900</v>
      </c>
      <c r="B3075" s="33" t="s">
        <v>2472</v>
      </c>
      <c r="C3075" s="33" t="s">
        <v>727</v>
      </c>
      <c r="D3075" s="9" t="str">
        <f t="shared" si="145"/>
        <v>734002900</v>
      </c>
      <c r="E3075" s="34">
        <v>73400</v>
      </c>
      <c r="F3075" s="34">
        <v>2900</v>
      </c>
      <c r="G3075" s="9" t="str">
        <f>VLOOKUP(B3075,'[1]Business Unit Lookup'!A:B,2,FALSE)</f>
        <v>Sussex II State Prison</v>
      </c>
      <c r="H3075" s="33" t="str">
        <f>VLOOKUP(C3075,'[1]Fund Lookup'!B:C,2,FALSE)</f>
        <v>Insurance Recovery</v>
      </c>
      <c r="I3075" s="35" t="s">
        <v>2239</v>
      </c>
      <c r="J3075" s="33" t="str">
        <f>VLOOKUP(I3075,'[1]Table B'!A:B,2,FALSE)</f>
        <v>Special Revenue-Other</v>
      </c>
      <c r="K3075" s="9" t="str">
        <f t="shared" si="146"/>
        <v>105-Special Revenue-Other</v>
      </c>
      <c r="L3075" s="9" t="str">
        <f>IFERROR(VLOOKUP(A3075,'[1]VAC as of March 2024'!A:K,11,FALSE),"No")</f>
        <v>No</v>
      </c>
      <c r="M3075" s="9" t="s">
        <v>2240</v>
      </c>
      <c r="O3075" s="33" t="s">
        <v>2241</v>
      </c>
      <c r="P3075" s="33" t="s">
        <v>6067</v>
      </c>
      <c r="Q3075" s="2" t="str">
        <f>VLOOKUP(P3075,'[1]Table E'!A:C,3,FALSE)</f>
        <v>Health and Public Safety</v>
      </c>
    </row>
    <row r="3076" spans="1:17" x14ac:dyDescent="0.25">
      <c r="A3076" s="33" t="str">
        <f t="shared" si="144"/>
        <v>7340010000</v>
      </c>
      <c r="B3076" s="33" t="s">
        <v>2472</v>
      </c>
      <c r="C3076" s="33" t="s">
        <v>2162</v>
      </c>
      <c r="D3076" s="9" t="str">
        <f t="shared" si="145"/>
        <v>7340010000</v>
      </c>
      <c r="E3076" s="34">
        <v>73400</v>
      </c>
      <c r="F3076" s="34">
        <v>10000</v>
      </c>
      <c r="G3076" s="9" t="str">
        <f>VLOOKUP(B3076,'[1]Business Unit Lookup'!A:B,2,FALSE)</f>
        <v>Sussex II State Prison</v>
      </c>
      <c r="H3076" s="33" t="str">
        <f>VLOOKUP(C3076,'[1]Fund Lookup'!B:C,2,FALSE)</f>
        <v>Federal Trust</v>
      </c>
      <c r="I3076" s="35" t="s">
        <v>2252</v>
      </c>
      <c r="J3076" s="33" t="str">
        <f>VLOOKUP(I3076,'[1]Table B'!A:B,2,FALSE)</f>
        <v>Special Revenue-Federal</v>
      </c>
      <c r="K3076" s="9" t="str">
        <f t="shared" si="146"/>
        <v>120-Special Revenue-Federal</v>
      </c>
      <c r="L3076" s="9" t="str">
        <f>IFERROR(VLOOKUP(A3076,'[1]VAC as of March 2024'!A:K,11,FALSE),"No")</f>
        <v>No</v>
      </c>
      <c r="M3076" s="9" t="s">
        <v>2248</v>
      </c>
      <c r="O3076" s="33" t="s">
        <v>2248</v>
      </c>
      <c r="P3076" s="33" t="s">
        <v>6070</v>
      </c>
      <c r="Q3076" s="2" t="str">
        <f>VLOOKUP(P3076,'[1]Table E'!A:C,3,FALSE)</f>
        <v>Gifts and grants</v>
      </c>
    </row>
    <row r="3077" spans="1:17" x14ac:dyDescent="0.25">
      <c r="A3077" s="33" t="str">
        <f t="shared" si="144"/>
        <v>7340015000</v>
      </c>
      <c r="B3077" s="33" t="s">
        <v>2472</v>
      </c>
      <c r="C3077" s="33" t="s">
        <v>2222</v>
      </c>
      <c r="D3077" s="9" t="str">
        <f t="shared" si="145"/>
        <v>7340015000</v>
      </c>
      <c r="E3077" s="34">
        <v>73400</v>
      </c>
      <c r="F3077" s="34">
        <v>15000</v>
      </c>
      <c r="G3077" s="9" t="str">
        <f>VLOOKUP(B3077,'[1]Business Unit Lookup'!A:B,2,FALSE)</f>
        <v>Sussex II State Prison</v>
      </c>
      <c r="H3077" s="33" t="str">
        <f>VLOOKUP(C3077,'[1]Fund Lookup'!B:C,2,FALSE)</f>
        <v>General Fixed Asset Acct Group</v>
      </c>
      <c r="I3077" s="35" t="s">
        <v>2242</v>
      </c>
      <c r="J3077" s="33" t="str">
        <f>VLOOKUP(I3077,'[1]Table B'!A:B,2,FALSE)</f>
        <v>Fixed Assets, Fund 1500</v>
      </c>
      <c r="K3077" s="9" t="str">
        <f t="shared" si="146"/>
        <v>610-Fixed Assets, Fund 1500</v>
      </c>
      <c r="L3077" s="9" t="str">
        <f>IFERROR(VLOOKUP(A3077,'[1]VAC as of March 2024'!A:K,11,FALSE),"No")</f>
        <v>No</v>
      </c>
      <c r="M3077" s="9" t="s">
        <v>4</v>
      </c>
      <c r="Q3077" s="2"/>
    </row>
    <row r="3078" spans="1:17" x14ac:dyDescent="0.25">
      <c r="A3078" s="33" t="str">
        <f t="shared" si="144"/>
        <v>7350001000</v>
      </c>
      <c r="B3078" s="33" t="s">
        <v>2473</v>
      </c>
      <c r="C3078" s="33" t="s">
        <v>1</v>
      </c>
      <c r="D3078" s="9" t="str">
        <f t="shared" si="145"/>
        <v>735001000</v>
      </c>
      <c r="E3078" s="34">
        <v>73500</v>
      </c>
      <c r="F3078" s="34">
        <v>1000</v>
      </c>
      <c r="G3078" s="9" t="str">
        <f>VLOOKUP(B3078,'[1]Business Unit Lookup'!A:B,2,FALSE)</f>
        <v>Wallens Ridge State Prison</v>
      </c>
      <c r="H3078" s="33" t="str">
        <f>VLOOKUP(C3078,'[1]Fund Lookup'!B:C,2,FALSE)</f>
        <v>General Fund</v>
      </c>
      <c r="I3078" s="35" t="s">
        <v>2236</v>
      </c>
      <c r="J3078" s="33" t="str">
        <f>VLOOKUP(I3078,'[1]Table B'!A:B,2,FALSE)</f>
        <v>General</v>
      </c>
      <c r="K3078" s="9" t="str">
        <f t="shared" si="146"/>
        <v>100-General</v>
      </c>
      <c r="L3078" s="9" t="str">
        <f>IFERROR(VLOOKUP(A3078,'[1]VAC as of March 2024'!A:K,11,FALSE),"No")</f>
        <v>No</v>
      </c>
      <c r="M3078" s="9" t="s">
        <v>2237</v>
      </c>
      <c r="O3078" s="33" t="s">
        <v>2240</v>
      </c>
      <c r="P3078" s="33" t="s">
        <v>6061</v>
      </c>
      <c r="Q3078" s="2" t="str">
        <f>VLOOKUP(P3078,'[1]Table E'!A:C,3,FALSE)</f>
        <v>Unassigned</v>
      </c>
    </row>
    <row r="3079" spans="1:17" x14ac:dyDescent="0.25">
      <c r="A3079" s="33" t="str">
        <f t="shared" si="144"/>
        <v>7350002710</v>
      </c>
      <c r="B3079" s="33" t="s">
        <v>2473</v>
      </c>
      <c r="C3079" s="33" t="s">
        <v>633</v>
      </c>
      <c r="D3079" s="9" t="str">
        <f t="shared" si="145"/>
        <v>735002710</v>
      </c>
      <c r="E3079" s="34">
        <v>73500</v>
      </c>
      <c r="F3079" s="34">
        <v>2710</v>
      </c>
      <c r="G3079" s="9" t="str">
        <f>VLOOKUP(B3079,'[1]Business Unit Lookup'!A:B,2,FALSE)</f>
        <v>Wallens Ridge State Prison</v>
      </c>
      <c r="H3079" s="33" t="str">
        <f>VLOOKUP(C3079,'[1]Fund Lookup'!B:C,2,FALSE)</f>
        <v>Central Garage Pool Vehicles</v>
      </c>
      <c r="I3079" s="35" t="s">
        <v>2236</v>
      </c>
      <c r="J3079" s="33" t="str">
        <f>VLOOKUP(I3079,'[1]Table B'!A:B,2,FALSE)</f>
        <v>General</v>
      </c>
      <c r="K3079" s="9" t="str">
        <f t="shared" si="146"/>
        <v>100-General</v>
      </c>
      <c r="L3079" s="9" t="str">
        <f>IFERROR(VLOOKUP(A3079,'[1]VAC as of March 2024'!A:K,11,FALSE),"No")</f>
        <v>No</v>
      </c>
      <c r="M3079" s="9" t="s">
        <v>2240</v>
      </c>
      <c r="O3079" s="33" t="s">
        <v>2</v>
      </c>
      <c r="P3079" s="33" t="s">
        <v>6068</v>
      </c>
      <c r="Q3079" s="2" t="str">
        <f>VLOOKUP(P3079,'[1]Table E'!A:C,3,FALSE)</f>
        <v>Health and Public Safety</v>
      </c>
    </row>
    <row r="3080" spans="1:17" x14ac:dyDescent="0.25">
      <c r="A3080" s="33" t="str">
        <f t="shared" si="144"/>
        <v>7350002840</v>
      </c>
      <c r="B3080" s="33" t="s">
        <v>2473</v>
      </c>
      <c r="C3080" s="33" t="s">
        <v>700</v>
      </c>
      <c r="D3080" s="9" t="str">
        <f t="shared" si="145"/>
        <v>735002840</v>
      </c>
      <c r="E3080" s="34">
        <v>73500</v>
      </c>
      <c r="F3080" s="34">
        <v>2840</v>
      </c>
      <c r="G3080" s="9" t="str">
        <f>VLOOKUP(B3080,'[1]Business Unit Lookup'!A:B,2,FALSE)</f>
        <v>Wallens Ridge State Prison</v>
      </c>
      <c r="H3080" s="33" t="str">
        <f>VLOOKUP(C3080,'[1]Fund Lookup'!B:C,2,FALSE)</f>
        <v>Recycl Mtrl Sales-Gen/NonHE</v>
      </c>
      <c r="I3080" s="35" t="s">
        <v>2236</v>
      </c>
      <c r="J3080" s="33" t="str">
        <f>VLOOKUP(I3080,'[1]Table B'!A:B,2,FALSE)</f>
        <v>General</v>
      </c>
      <c r="K3080" s="9" t="str">
        <f t="shared" si="146"/>
        <v>100-General</v>
      </c>
      <c r="L3080" s="9" t="str">
        <f>IFERROR(VLOOKUP(A3080,'[1]VAC as of March 2024'!A:K,11,FALSE),"No")</f>
        <v>No</v>
      </c>
      <c r="M3080" s="9" t="s">
        <v>2240</v>
      </c>
      <c r="O3080" s="33" t="s">
        <v>2</v>
      </c>
      <c r="P3080" s="33" t="s">
        <v>6068</v>
      </c>
      <c r="Q3080" s="2" t="str">
        <f>VLOOKUP(P3080,'[1]Table E'!A:C,3,FALSE)</f>
        <v>Health and Public Safety</v>
      </c>
    </row>
    <row r="3081" spans="1:17" x14ac:dyDescent="0.25">
      <c r="A3081" s="33" t="str">
        <f t="shared" si="144"/>
        <v>7350002870</v>
      </c>
      <c r="B3081" s="33" t="s">
        <v>2473</v>
      </c>
      <c r="C3081" s="33" t="s">
        <v>716</v>
      </c>
      <c r="D3081" s="9" t="str">
        <f t="shared" si="145"/>
        <v>735002870</v>
      </c>
      <c r="E3081" s="34">
        <v>73500</v>
      </c>
      <c r="F3081" s="34">
        <v>2870</v>
      </c>
      <c r="G3081" s="9" t="str">
        <f>VLOOKUP(B3081,'[1]Business Unit Lookup'!A:B,2,FALSE)</f>
        <v>Wallens Ridge State Prison</v>
      </c>
      <c r="H3081" s="33" t="str">
        <f>VLOOKUP(C3081,'[1]Fund Lookup'!B:C,2,FALSE)</f>
        <v>Surp Suppy/Equip Sale-GF-NonHE</v>
      </c>
      <c r="I3081" s="35" t="s">
        <v>2236</v>
      </c>
      <c r="J3081" s="33" t="str">
        <f>VLOOKUP(I3081,'[1]Table B'!A:B,2,FALSE)</f>
        <v>General</v>
      </c>
      <c r="K3081" s="9" t="str">
        <f t="shared" si="146"/>
        <v>100-General</v>
      </c>
      <c r="L3081" s="9" t="str">
        <f>IFERROR(VLOOKUP(A3081,'[1]VAC as of March 2024'!A:K,11,FALSE),"No")</f>
        <v>No</v>
      </c>
      <c r="M3081" s="9" t="s">
        <v>2240</v>
      </c>
      <c r="O3081" s="33" t="s">
        <v>2</v>
      </c>
      <c r="P3081" s="33" t="s">
        <v>6068</v>
      </c>
      <c r="Q3081" s="2" t="str">
        <f>VLOOKUP(P3081,'[1]Table E'!A:C,3,FALSE)</f>
        <v>Health and Public Safety</v>
      </c>
    </row>
    <row r="3082" spans="1:17" x14ac:dyDescent="0.25">
      <c r="A3082" s="33" t="str">
        <f t="shared" si="144"/>
        <v>7350002900</v>
      </c>
      <c r="B3082" s="33" t="s">
        <v>2473</v>
      </c>
      <c r="C3082" s="33" t="s">
        <v>727</v>
      </c>
      <c r="D3082" s="9" t="str">
        <f t="shared" si="145"/>
        <v>735002900</v>
      </c>
      <c r="E3082" s="34">
        <v>73500</v>
      </c>
      <c r="F3082" s="34">
        <v>2900</v>
      </c>
      <c r="G3082" s="9" t="str">
        <f>VLOOKUP(B3082,'[1]Business Unit Lookup'!A:B,2,FALSE)</f>
        <v>Wallens Ridge State Prison</v>
      </c>
      <c r="H3082" s="33" t="str">
        <f>VLOOKUP(C3082,'[1]Fund Lookup'!B:C,2,FALSE)</f>
        <v>Insurance Recovery</v>
      </c>
      <c r="I3082" s="35" t="s">
        <v>2239</v>
      </c>
      <c r="J3082" s="33" t="str">
        <f>VLOOKUP(I3082,'[1]Table B'!A:B,2,FALSE)</f>
        <v>Special Revenue-Other</v>
      </c>
      <c r="K3082" s="9" t="str">
        <f t="shared" si="146"/>
        <v>105-Special Revenue-Other</v>
      </c>
      <c r="L3082" s="9" t="str">
        <f>IFERROR(VLOOKUP(A3082,'[1]VAC as of March 2024'!A:K,11,FALSE),"No")</f>
        <v>No</v>
      </c>
      <c r="M3082" s="9" t="s">
        <v>2240</v>
      </c>
      <c r="O3082" s="33" t="s">
        <v>2241</v>
      </c>
      <c r="P3082" s="33" t="s">
        <v>6067</v>
      </c>
      <c r="Q3082" s="2" t="str">
        <f>VLOOKUP(P3082,'[1]Table E'!A:C,3,FALSE)</f>
        <v>Health and Public Safety</v>
      </c>
    </row>
    <row r="3083" spans="1:17" x14ac:dyDescent="0.25">
      <c r="A3083" s="33" t="str">
        <f t="shared" si="144"/>
        <v>7350012110</v>
      </c>
      <c r="B3083" s="36" t="s">
        <v>2473</v>
      </c>
      <c r="C3083" s="36" t="s">
        <v>6074</v>
      </c>
      <c r="D3083" s="9" t="str">
        <f t="shared" si="145"/>
        <v>7350012110</v>
      </c>
      <c r="E3083" s="35">
        <v>73500</v>
      </c>
      <c r="F3083" s="37">
        <v>12110</v>
      </c>
      <c r="G3083" s="9" t="str">
        <f>VLOOKUP(B3083,'[1]Business Unit Lookup'!A:B,2,FALSE)</f>
        <v>Wallens Ridge State Prison</v>
      </c>
      <c r="H3083" s="33" t="str">
        <f>VLOOKUP(C3083,'[1]Fund Lookup'!B:C,2,FALSE)</f>
        <v>ARP-CrvStLoclFisRecFd-COVID-19</v>
      </c>
      <c r="I3083" s="35" t="s">
        <v>2252</v>
      </c>
      <c r="J3083" s="33" t="str">
        <f>VLOOKUP(I3083,'[1]Table B'!A:B,2,FALSE)</f>
        <v>Special Revenue-Federal</v>
      </c>
      <c r="K3083" s="9" t="str">
        <f t="shared" si="146"/>
        <v>120-Special Revenue-Federal</v>
      </c>
      <c r="L3083" s="9" t="str">
        <f>IFERROR(VLOOKUP(A3083,'[1]VAC as of March 2024'!A:K,11,FALSE),"No")</f>
        <v>No</v>
      </c>
      <c r="M3083" s="38" t="s">
        <v>5493</v>
      </c>
      <c r="O3083" s="36" t="s">
        <v>2248</v>
      </c>
      <c r="P3083" s="36" t="s">
        <v>6063</v>
      </c>
      <c r="Q3083" s="2" t="str">
        <f>VLOOKUP(P3083,'[1]Table E'!A:C,3,FALSE)</f>
        <v>COVID-19</v>
      </c>
    </row>
    <row r="3084" spans="1:17" x14ac:dyDescent="0.25">
      <c r="A3084" s="33" t="str">
        <f t="shared" si="144"/>
        <v>7350015000</v>
      </c>
      <c r="B3084" s="33" t="s">
        <v>2473</v>
      </c>
      <c r="C3084" s="33" t="s">
        <v>2222</v>
      </c>
      <c r="D3084" s="9" t="str">
        <f t="shared" si="145"/>
        <v>7350015000</v>
      </c>
      <c r="E3084" s="34">
        <v>73500</v>
      </c>
      <c r="F3084" s="34">
        <v>15000</v>
      </c>
      <c r="G3084" s="9" t="str">
        <f>VLOOKUP(B3084,'[1]Business Unit Lookup'!A:B,2,FALSE)</f>
        <v>Wallens Ridge State Prison</v>
      </c>
      <c r="H3084" s="33" t="str">
        <f>VLOOKUP(C3084,'[1]Fund Lookup'!B:C,2,FALSE)</f>
        <v>General Fixed Asset Acct Group</v>
      </c>
      <c r="I3084" s="35" t="s">
        <v>2242</v>
      </c>
      <c r="J3084" s="33" t="str">
        <f>VLOOKUP(I3084,'[1]Table B'!A:B,2,FALSE)</f>
        <v>Fixed Assets, Fund 1500</v>
      </c>
      <c r="K3084" s="9" t="str">
        <f t="shared" si="146"/>
        <v>610-Fixed Assets, Fund 1500</v>
      </c>
      <c r="L3084" s="9" t="str">
        <f>IFERROR(VLOOKUP(A3084,'[1]VAC as of March 2024'!A:K,11,FALSE),"No")</f>
        <v>No</v>
      </c>
      <c r="M3084" s="9" t="s">
        <v>4</v>
      </c>
      <c r="Q3084" s="2"/>
    </row>
    <row r="3085" spans="1:17" x14ac:dyDescent="0.25">
      <c r="A3085" s="33" t="str">
        <f t="shared" si="144"/>
        <v>7370001000</v>
      </c>
      <c r="B3085" s="33" t="s">
        <v>2474</v>
      </c>
      <c r="C3085" s="33" t="s">
        <v>1</v>
      </c>
      <c r="D3085" s="9" t="str">
        <f t="shared" si="145"/>
        <v>737001000</v>
      </c>
      <c r="E3085" s="34">
        <v>73700</v>
      </c>
      <c r="F3085" s="34">
        <v>1000</v>
      </c>
      <c r="G3085" s="9" t="str">
        <f>VLOOKUP(B3085,'[1]Business Unit Lookup'!A:B,2,FALSE)</f>
        <v>St. Brides Correctional Center</v>
      </c>
      <c r="H3085" s="33" t="str">
        <f>VLOOKUP(C3085,'[1]Fund Lookup'!B:C,2,FALSE)</f>
        <v>General Fund</v>
      </c>
      <c r="I3085" s="35" t="s">
        <v>2236</v>
      </c>
      <c r="J3085" s="33" t="str">
        <f>VLOOKUP(I3085,'[1]Table B'!A:B,2,FALSE)</f>
        <v>General</v>
      </c>
      <c r="K3085" s="9" t="str">
        <f t="shared" si="146"/>
        <v>100-General</v>
      </c>
      <c r="L3085" s="9" t="str">
        <f>IFERROR(VLOOKUP(A3085,'[1]VAC as of March 2024'!A:K,11,FALSE),"No")</f>
        <v>No</v>
      </c>
      <c r="M3085" s="9" t="s">
        <v>2237</v>
      </c>
      <c r="O3085" s="33" t="s">
        <v>2240</v>
      </c>
      <c r="P3085" s="33" t="s">
        <v>6061</v>
      </c>
      <c r="Q3085" s="2" t="str">
        <f>VLOOKUP(P3085,'[1]Table E'!A:C,3,FALSE)</f>
        <v>Unassigned</v>
      </c>
    </row>
    <row r="3086" spans="1:17" x14ac:dyDescent="0.25">
      <c r="A3086" s="33" t="str">
        <f t="shared" si="144"/>
        <v>7370002460</v>
      </c>
      <c r="B3086" s="33" t="s">
        <v>2474</v>
      </c>
      <c r="C3086" s="33" t="s">
        <v>516</v>
      </c>
      <c r="D3086" s="9" t="str">
        <f t="shared" si="145"/>
        <v>737002460</v>
      </c>
      <c r="E3086" s="34">
        <v>73700</v>
      </c>
      <c r="F3086" s="34">
        <v>2460</v>
      </c>
      <c r="G3086" s="9" t="str">
        <f>VLOOKUP(B3086,'[1]Business Unit Lookup'!A:B,2,FALSE)</f>
        <v>St. Brides Correctional Center</v>
      </c>
      <c r="H3086" s="33" t="str">
        <f>VLOOKUP(C3086,'[1]Fund Lookup'!B:C,2,FALSE)</f>
        <v>Disaster Recovery Fund</v>
      </c>
      <c r="I3086" s="35" t="s">
        <v>2236</v>
      </c>
      <c r="J3086" s="33" t="str">
        <f>VLOOKUP(I3086,'[1]Table B'!A:B,2,FALSE)</f>
        <v>General</v>
      </c>
      <c r="K3086" s="9" t="str">
        <f t="shared" si="146"/>
        <v>100-General</v>
      </c>
      <c r="L3086" s="9" t="str">
        <f>IFERROR(VLOOKUP(A3086,'[1]VAC as of March 2024'!A:K,11,FALSE),"No")</f>
        <v>No</v>
      </c>
      <c r="M3086" s="9" t="s">
        <v>2240</v>
      </c>
      <c r="O3086" s="33" t="s">
        <v>2</v>
      </c>
      <c r="P3086" s="33" t="s">
        <v>6068</v>
      </c>
      <c r="Q3086" s="2" t="str">
        <f>VLOOKUP(P3086,'[1]Table E'!A:C,3,FALSE)</f>
        <v>Health and Public Safety</v>
      </c>
    </row>
    <row r="3087" spans="1:17" x14ac:dyDescent="0.25">
      <c r="A3087" s="33" t="str">
        <f t="shared" si="144"/>
        <v>7370002840</v>
      </c>
      <c r="B3087" s="33" t="s">
        <v>2474</v>
      </c>
      <c r="C3087" s="33" t="s">
        <v>700</v>
      </c>
      <c r="D3087" s="9" t="str">
        <f t="shared" si="145"/>
        <v>737002840</v>
      </c>
      <c r="E3087" s="34">
        <v>73700</v>
      </c>
      <c r="F3087" s="34">
        <v>2840</v>
      </c>
      <c r="G3087" s="9" t="str">
        <f>VLOOKUP(B3087,'[1]Business Unit Lookup'!A:B,2,FALSE)</f>
        <v>St. Brides Correctional Center</v>
      </c>
      <c r="H3087" s="33" t="str">
        <f>VLOOKUP(C3087,'[1]Fund Lookup'!B:C,2,FALSE)</f>
        <v>Recycl Mtrl Sales-Gen/NonHE</v>
      </c>
      <c r="I3087" s="35" t="s">
        <v>2236</v>
      </c>
      <c r="J3087" s="33" t="str">
        <f>VLOOKUP(I3087,'[1]Table B'!A:B,2,FALSE)</f>
        <v>General</v>
      </c>
      <c r="K3087" s="9" t="str">
        <f t="shared" si="146"/>
        <v>100-General</v>
      </c>
      <c r="L3087" s="9" t="str">
        <f>IFERROR(VLOOKUP(A3087,'[1]VAC as of March 2024'!A:K,11,FALSE),"No")</f>
        <v>No</v>
      </c>
      <c r="M3087" s="9" t="s">
        <v>2240</v>
      </c>
      <c r="O3087" s="33" t="s">
        <v>2</v>
      </c>
      <c r="P3087" s="33" t="s">
        <v>6068</v>
      </c>
      <c r="Q3087" s="2" t="str">
        <f>VLOOKUP(P3087,'[1]Table E'!A:C,3,FALSE)</f>
        <v>Health and Public Safety</v>
      </c>
    </row>
    <row r="3088" spans="1:17" x14ac:dyDescent="0.25">
      <c r="A3088" s="33" t="str">
        <f t="shared" si="144"/>
        <v>7370002870</v>
      </c>
      <c r="B3088" s="33" t="s">
        <v>2474</v>
      </c>
      <c r="C3088" s="33" t="s">
        <v>716</v>
      </c>
      <c r="D3088" s="9" t="str">
        <f t="shared" si="145"/>
        <v>737002870</v>
      </c>
      <c r="E3088" s="34">
        <v>73700</v>
      </c>
      <c r="F3088" s="34">
        <v>2870</v>
      </c>
      <c r="G3088" s="9" t="str">
        <f>VLOOKUP(B3088,'[1]Business Unit Lookup'!A:B,2,FALSE)</f>
        <v>St. Brides Correctional Center</v>
      </c>
      <c r="H3088" s="33" t="str">
        <f>VLOOKUP(C3088,'[1]Fund Lookup'!B:C,2,FALSE)</f>
        <v>Surp Suppy/Equip Sale-GF-NonHE</v>
      </c>
      <c r="I3088" s="35" t="s">
        <v>2236</v>
      </c>
      <c r="J3088" s="33" t="str">
        <f>VLOOKUP(I3088,'[1]Table B'!A:B,2,FALSE)</f>
        <v>General</v>
      </c>
      <c r="K3088" s="9" t="str">
        <f t="shared" si="146"/>
        <v>100-General</v>
      </c>
      <c r="L3088" s="9" t="str">
        <f>IFERROR(VLOOKUP(A3088,'[1]VAC as of March 2024'!A:K,11,FALSE),"No")</f>
        <v>No</v>
      </c>
      <c r="M3088" s="9" t="s">
        <v>2240</v>
      </c>
      <c r="O3088" s="33" t="s">
        <v>2</v>
      </c>
      <c r="P3088" s="33" t="s">
        <v>6068</v>
      </c>
      <c r="Q3088" s="2" t="str">
        <f>VLOOKUP(P3088,'[1]Table E'!A:C,3,FALSE)</f>
        <v>Health and Public Safety</v>
      </c>
    </row>
    <row r="3089" spans="1:17" x14ac:dyDescent="0.25">
      <c r="A3089" s="33" t="str">
        <f t="shared" si="144"/>
        <v>7370010000</v>
      </c>
      <c r="B3089" s="33" t="s">
        <v>2474</v>
      </c>
      <c r="C3089" s="33" t="s">
        <v>2162</v>
      </c>
      <c r="D3089" s="9" t="str">
        <f t="shared" si="145"/>
        <v>7370010000</v>
      </c>
      <c r="E3089" s="34">
        <v>73700</v>
      </c>
      <c r="F3089" s="34">
        <v>10000</v>
      </c>
      <c r="G3089" s="9" t="str">
        <f>VLOOKUP(B3089,'[1]Business Unit Lookup'!A:B,2,FALSE)</f>
        <v>St. Brides Correctional Center</v>
      </c>
      <c r="H3089" s="33" t="str">
        <f>VLOOKUP(C3089,'[1]Fund Lookup'!B:C,2,FALSE)</f>
        <v>Federal Trust</v>
      </c>
      <c r="I3089" s="35" t="s">
        <v>2252</v>
      </c>
      <c r="J3089" s="33" t="str">
        <f>VLOOKUP(I3089,'[1]Table B'!A:B,2,FALSE)</f>
        <v>Special Revenue-Federal</v>
      </c>
      <c r="K3089" s="9" t="str">
        <f t="shared" si="146"/>
        <v>120-Special Revenue-Federal</v>
      </c>
      <c r="L3089" s="9" t="str">
        <f>IFERROR(VLOOKUP(A3089,'[1]VAC as of March 2024'!A:K,11,FALSE),"No")</f>
        <v>No</v>
      </c>
      <c r="M3089" s="9" t="s">
        <v>2248</v>
      </c>
      <c r="O3089" s="33" t="s">
        <v>2248</v>
      </c>
      <c r="P3089" s="33" t="s">
        <v>6070</v>
      </c>
      <c r="Q3089" s="2" t="str">
        <f>VLOOKUP(P3089,'[1]Table E'!A:C,3,FALSE)</f>
        <v>Gifts and grants</v>
      </c>
    </row>
    <row r="3090" spans="1:17" x14ac:dyDescent="0.25">
      <c r="A3090" s="33" t="str">
        <f t="shared" si="144"/>
        <v>7370012110</v>
      </c>
      <c r="B3090" s="36" t="s">
        <v>2474</v>
      </c>
      <c r="C3090" s="36" t="s">
        <v>6074</v>
      </c>
      <c r="D3090" s="9" t="str">
        <f t="shared" si="145"/>
        <v>7370012110</v>
      </c>
      <c r="E3090" s="35">
        <v>73700</v>
      </c>
      <c r="F3090" s="37">
        <v>12110</v>
      </c>
      <c r="G3090" s="9" t="str">
        <f>VLOOKUP(B3090,'[1]Business Unit Lookup'!A:B,2,FALSE)</f>
        <v>St. Brides Correctional Center</v>
      </c>
      <c r="H3090" s="33" t="str">
        <f>VLOOKUP(C3090,'[1]Fund Lookup'!B:C,2,FALSE)</f>
        <v>ARP-CrvStLoclFisRecFd-COVID-19</v>
      </c>
      <c r="I3090" s="35" t="s">
        <v>2252</v>
      </c>
      <c r="J3090" s="33" t="str">
        <f>VLOOKUP(I3090,'[1]Table B'!A:B,2,FALSE)</f>
        <v>Special Revenue-Federal</v>
      </c>
      <c r="K3090" s="9" t="str">
        <f t="shared" si="146"/>
        <v>120-Special Revenue-Federal</v>
      </c>
      <c r="L3090" s="9" t="str">
        <f>IFERROR(VLOOKUP(A3090,'[1]VAC as of March 2024'!A:K,11,FALSE),"No")</f>
        <v>No</v>
      </c>
      <c r="M3090" s="38" t="s">
        <v>5493</v>
      </c>
      <c r="O3090" s="36" t="s">
        <v>2248</v>
      </c>
      <c r="P3090" s="36" t="s">
        <v>6063</v>
      </c>
      <c r="Q3090" s="2" t="str">
        <f>VLOOKUP(P3090,'[1]Table E'!A:C,3,FALSE)</f>
        <v>COVID-19</v>
      </c>
    </row>
    <row r="3091" spans="1:17" x14ac:dyDescent="0.25">
      <c r="A3091" s="33" t="str">
        <f t="shared" si="144"/>
        <v>7370015000</v>
      </c>
      <c r="B3091" s="33" t="s">
        <v>2474</v>
      </c>
      <c r="C3091" s="33" t="s">
        <v>2222</v>
      </c>
      <c r="D3091" s="9" t="str">
        <f t="shared" si="145"/>
        <v>7370015000</v>
      </c>
      <c r="E3091" s="34">
        <v>73700</v>
      </c>
      <c r="F3091" s="34">
        <v>15000</v>
      </c>
      <c r="G3091" s="9" t="str">
        <f>VLOOKUP(B3091,'[1]Business Unit Lookup'!A:B,2,FALSE)</f>
        <v>St. Brides Correctional Center</v>
      </c>
      <c r="H3091" s="33" t="str">
        <f>VLOOKUP(C3091,'[1]Fund Lookup'!B:C,2,FALSE)</f>
        <v>General Fixed Asset Acct Group</v>
      </c>
      <c r="I3091" s="35" t="s">
        <v>2242</v>
      </c>
      <c r="J3091" s="33" t="str">
        <f>VLOOKUP(I3091,'[1]Table B'!A:B,2,FALSE)</f>
        <v>Fixed Assets, Fund 1500</v>
      </c>
      <c r="K3091" s="9" t="str">
        <f t="shared" si="146"/>
        <v>610-Fixed Assets, Fund 1500</v>
      </c>
      <c r="L3091" s="9" t="str">
        <f>IFERROR(VLOOKUP(A3091,'[1]VAC as of March 2024'!A:K,11,FALSE),"No")</f>
        <v>No</v>
      </c>
      <c r="M3091" s="9" t="s">
        <v>4</v>
      </c>
      <c r="Q3091" s="2"/>
    </row>
    <row r="3092" spans="1:17" x14ac:dyDescent="0.25">
      <c r="A3092" s="33" t="str">
        <f t="shared" si="144"/>
        <v>7380001000</v>
      </c>
      <c r="B3092" s="33" t="s">
        <v>2475</v>
      </c>
      <c r="C3092" s="33" t="s">
        <v>1</v>
      </c>
      <c r="D3092" s="9" t="str">
        <f t="shared" si="145"/>
        <v>738001000</v>
      </c>
      <c r="E3092" s="34">
        <v>73800</v>
      </c>
      <c r="F3092" s="34">
        <v>1000</v>
      </c>
      <c r="G3092" s="9" t="str">
        <f>VLOOKUP(B3092,'[1]Business Unit Lookup'!A:B,2,FALSE)</f>
        <v>Southwestern VA Training Ctr</v>
      </c>
      <c r="H3092" s="33" t="str">
        <f>VLOOKUP(C3092,'[1]Fund Lookup'!B:C,2,FALSE)</f>
        <v>General Fund</v>
      </c>
      <c r="I3092" s="35" t="s">
        <v>2236</v>
      </c>
      <c r="J3092" s="33" t="str">
        <f>VLOOKUP(I3092,'[1]Table B'!A:B,2,FALSE)</f>
        <v>General</v>
      </c>
      <c r="K3092" s="9" t="str">
        <f t="shared" si="146"/>
        <v>100-General</v>
      </c>
      <c r="L3092" s="9" t="str">
        <f>IFERROR(VLOOKUP(A3092,'[1]VAC as of March 2024'!A:K,11,FALSE),"No")</f>
        <v>No</v>
      </c>
      <c r="M3092" s="9" t="s">
        <v>2237</v>
      </c>
      <c r="O3092" s="33" t="s">
        <v>2240</v>
      </c>
      <c r="P3092" s="33" t="s">
        <v>6061</v>
      </c>
      <c r="Q3092" s="2" t="str">
        <f>VLOOKUP(P3092,'[1]Table E'!A:C,3,FALSE)</f>
        <v>Unassigned</v>
      </c>
    </row>
    <row r="3093" spans="1:17" x14ac:dyDescent="0.25">
      <c r="A3093" s="33" t="str">
        <f t="shared" si="144"/>
        <v>7380002003</v>
      </c>
      <c r="B3093" s="33" t="s">
        <v>2475</v>
      </c>
      <c r="C3093" s="33" t="s">
        <v>11</v>
      </c>
      <c r="D3093" s="9" t="str">
        <f t="shared" si="145"/>
        <v>738002003</v>
      </c>
      <c r="E3093" s="34">
        <v>73800</v>
      </c>
      <c r="F3093" s="34">
        <v>2003</v>
      </c>
      <c r="G3093" s="9" t="str">
        <f>VLOOKUP(B3093,'[1]Business Unit Lookup'!A:B,2,FALSE)</f>
        <v>Southwestern VA Training Ctr</v>
      </c>
      <c r="H3093" s="33" t="str">
        <f>VLOOKUP(C3093,'[1]Fund Lookup'!B:C,2,FALSE)</f>
        <v>DBHDS Special Revenue Fund</v>
      </c>
      <c r="I3093" s="35" t="s">
        <v>2304</v>
      </c>
      <c r="J3093" s="33" t="str">
        <f>VLOOKUP(I3093,'[1]Table B'!A:B,2,FALSE)</f>
        <v>Special Revenue-Health and Social Servic</v>
      </c>
      <c r="K3093" s="9" t="str">
        <f t="shared" si="146"/>
        <v>115-Special Revenue-Health and Social Servic</v>
      </c>
      <c r="L3093" s="9" t="str">
        <f>IFERROR(VLOOKUP(A3093,'[1]VAC as of March 2024'!A:K,11,FALSE),"No")</f>
        <v>No</v>
      </c>
      <c r="M3093" s="9" t="s">
        <v>2240</v>
      </c>
      <c r="O3093" s="33" t="s">
        <v>2241</v>
      </c>
      <c r="P3093" s="33" t="s">
        <v>6067</v>
      </c>
      <c r="Q3093" s="2" t="str">
        <f>VLOOKUP(P3093,'[1]Table E'!A:C,3,FALSE)</f>
        <v>Health and Public Safety</v>
      </c>
    </row>
    <row r="3094" spans="1:17" x14ac:dyDescent="0.25">
      <c r="A3094" s="33" t="str">
        <f t="shared" si="144"/>
        <v>7380002860</v>
      </c>
      <c r="B3094" s="33" t="s">
        <v>2475</v>
      </c>
      <c r="C3094" s="33" t="s">
        <v>712</v>
      </c>
      <c r="D3094" s="9" t="str">
        <f t="shared" si="145"/>
        <v>738002860</v>
      </c>
      <c r="E3094" s="34">
        <v>73800</v>
      </c>
      <c r="F3094" s="34">
        <v>2860</v>
      </c>
      <c r="G3094" s="9" t="str">
        <f>VLOOKUP(B3094,'[1]Business Unit Lookup'!A:B,2,FALSE)</f>
        <v>Southwestern VA Training Ctr</v>
      </c>
      <c r="H3094" s="33" t="str">
        <f>VLOOKUP(C3094,'[1]Fund Lookup'!B:C,2,FALSE)</f>
        <v>Recycl Mtrl Sales-Nongen/NonHE</v>
      </c>
      <c r="I3094" s="35" t="s">
        <v>2236</v>
      </c>
      <c r="J3094" s="33" t="str">
        <f>VLOOKUP(I3094,'[1]Table B'!A:B,2,FALSE)</f>
        <v>General</v>
      </c>
      <c r="K3094" s="9" t="str">
        <f t="shared" si="146"/>
        <v>100-General</v>
      </c>
      <c r="L3094" s="9" t="str">
        <f>IFERROR(VLOOKUP(A3094,'[1]VAC as of March 2024'!A:K,11,FALSE),"No")</f>
        <v>No</v>
      </c>
      <c r="M3094" s="9" t="s">
        <v>2240</v>
      </c>
      <c r="O3094" s="33" t="s">
        <v>2</v>
      </c>
      <c r="P3094" s="33" t="s">
        <v>6068</v>
      </c>
      <c r="Q3094" s="2" t="str">
        <f>VLOOKUP(P3094,'[1]Table E'!A:C,3,FALSE)</f>
        <v>Health and Public Safety</v>
      </c>
    </row>
    <row r="3095" spans="1:17" x14ac:dyDescent="0.25">
      <c r="A3095" s="33" t="str">
        <f t="shared" si="144"/>
        <v>7380010000</v>
      </c>
      <c r="B3095" s="33" t="s">
        <v>2475</v>
      </c>
      <c r="C3095" s="33" t="s">
        <v>2162</v>
      </c>
      <c r="D3095" s="9" t="str">
        <f t="shared" si="145"/>
        <v>7380010000</v>
      </c>
      <c r="E3095" s="34">
        <v>73800</v>
      </c>
      <c r="F3095" s="34">
        <v>10000</v>
      </c>
      <c r="G3095" s="9" t="str">
        <f>VLOOKUP(B3095,'[1]Business Unit Lookup'!A:B,2,FALSE)</f>
        <v>Southwestern VA Training Ctr</v>
      </c>
      <c r="H3095" s="33" t="str">
        <f>VLOOKUP(C3095,'[1]Fund Lookup'!B:C,2,FALSE)</f>
        <v>Federal Trust</v>
      </c>
      <c r="I3095" s="35" t="s">
        <v>2252</v>
      </c>
      <c r="J3095" s="33" t="str">
        <f>VLOOKUP(I3095,'[1]Table B'!A:B,2,FALSE)</f>
        <v>Special Revenue-Federal</v>
      </c>
      <c r="K3095" s="9" t="str">
        <f t="shared" si="146"/>
        <v>120-Special Revenue-Federal</v>
      </c>
      <c r="L3095" s="9" t="str">
        <f>IFERROR(VLOOKUP(A3095,'[1]VAC as of March 2024'!A:K,11,FALSE),"No")</f>
        <v>No</v>
      </c>
      <c r="M3095" s="9" t="s">
        <v>2248</v>
      </c>
      <c r="O3095" s="33" t="s">
        <v>2248</v>
      </c>
      <c r="P3095" s="33" t="s">
        <v>6070</v>
      </c>
      <c r="Q3095" s="2" t="str">
        <f>VLOOKUP(P3095,'[1]Table E'!A:C,3,FALSE)</f>
        <v>Gifts and grants</v>
      </c>
    </row>
    <row r="3096" spans="1:17" x14ac:dyDescent="0.25">
      <c r="A3096" s="33" t="str">
        <f t="shared" si="144"/>
        <v>7380010110</v>
      </c>
      <c r="B3096" s="33" t="s">
        <v>2475</v>
      </c>
      <c r="C3096" s="33" t="s">
        <v>5444</v>
      </c>
      <c r="D3096" s="9" t="str">
        <f t="shared" si="145"/>
        <v>7380010110</v>
      </c>
      <c r="E3096" s="34">
        <v>73800</v>
      </c>
      <c r="F3096" s="34">
        <v>10110</v>
      </c>
      <c r="G3096" s="9" t="str">
        <f>VLOOKUP(B3096,'[1]Business Unit Lookup'!A:B,2,FALSE)</f>
        <v>Southwestern VA Training Ctr</v>
      </c>
      <c r="H3096" s="33" t="str">
        <f>VLOOKUP(C3096,'[1]Fund Lookup'!B:C,2,FALSE)</f>
        <v>CARESActRlfFd–General-COVID-19</v>
      </c>
      <c r="I3096" s="35" t="s">
        <v>2252</v>
      </c>
      <c r="J3096" s="33" t="str">
        <f>VLOOKUP(I3096,'[1]Table B'!A:B,2,FALSE)</f>
        <v>Special Revenue-Federal</v>
      </c>
      <c r="K3096" s="9" t="str">
        <f t="shared" si="146"/>
        <v>120-Special Revenue-Federal</v>
      </c>
      <c r="L3096" s="9" t="str">
        <f>IFERROR(VLOOKUP(A3096,'[1]VAC as of March 2024'!A:K,11,FALSE),"No")</f>
        <v>No</v>
      </c>
      <c r="M3096" s="9" t="s">
        <v>5493</v>
      </c>
      <c r="O3096" s="33" t="s">
        <v>2248</v>
      </c>
      <c r="P3096" s="33" t="s">
        <v>6063</v>
      </c>
      <c r="Q3096" s="2" t="str">
        <f>VLOOKUP(P3096,'[1]Table E'!A:C,3,FALSE)</f>
        <v>COVID-19</v>
      </c>
    </row>
    <row r="3097" spans="1:17" x14ac:dyDescent="0.25">
      <c r="A3097" s="33" t="str">
        <f t="shared" si="144"/>
        <v>7380010170</v>
      </c>
      <c r="B3097" s="36" t="s">
        <v>2475</v>
      </c>
      <c r="C3097" s="36" t="s">
        <v>5462</v>
      </c>
      <c r="D3097" s="9" t="str">
        <f t="shared" si="145"/>
        <v>7380010170</v>
      </c>
      <c r="E3097" s="36">
        <v>73800</v>
      </c>
      <c r="F3097" s="36">
        <v>10170</v>
      </c>
      <c r="G3097" s="9" t="str">
        <f>VLOOKUP(B3097,'[1]Business Unit Lookup'!A:B,2,FALSE)</f>
        <v>Southwestern VA Training Ctr</v>
      </c>
      <c r="H3097" s="33" t="str">
        <f>VLOOKUP(C3097,'[1]Fund Lookup'!B:C,2,FALSE)</f>
        <v>Epi&amp;LabCpctyInfctsDis-COVID-19</v>
      </c>
      <c r="I3097" s="35" t="s">
        <v>2252</v>
      </c>
      <c r="J3097" s="33" t="str">
        <f>VLOOKUP(I3097,'[1]Table B'!A:B,2,FALSE)</f>
        <v>Special Revenue-Federal</v>
      </c>
      <c r="K3097" s="9" t="str">
        <f t="shared" si="146"/>
        <v>120-Special Revenue-Federal</v>
      </c>
      <c r="L3097" s="9" t="str">
        <f>IFERROR(VLOOKUP(A3097,'[1]VAC as of March 2024'!A:K,11,FALSE),"No")</f>
        <v>No</v>
      </c>
      <c r="M3097" s="37" t="s">
        <v>5493</v>
      </c>
      <c r="O3097" s="38" t="s">
        <v>2248</v>
      </c>
      <c r="P3097" s="36" t="s">
        <v>6063</v>
      </c>
      <c r="Q3097" s="2" t="str">
        <f>VLOOKUP(P3097,'[1]Table E'!A:C,3,FALSE)</f>
        <v>COVID-19</v>
      </c>
    </row>
    <row r="3098" spans="1:17" x14ac:dyDescent="0.25">
      <c r="A3098" s="33" t="str">
        <f t="shared" si="144"/>
        <v>7380015000</v>
      </c>
      <c r="B3098" s="33" t="s">
        <v>2475</v>
      </c>
      <c r="C3098" s="33" t="s">
        <v>2222</v>
      </c>
      <c r="D3098" s="9" t="str">
        <f t="shared" si="145"/>
        <v>7380015000</v>
      </c>
      <c r="E3098" s="34">
        <v>73800</v>
      </c>
      <c r="F3098" s="34">
        <v>15000</v>
      </c>
      <c r="G3098" s="9" t="str">
        <f>VLOOKUP(B3098,'[1]Business Unit Lookup'!A:B,2,FALSE)</f>
        <v>Southwestern VA Training Ctr</v>
      </c>
      <c r="H3098" s="33" t="str">
        <f>VLOOKUP(C3098,'[1]Fund Lookup'!B:C,2,FALSE)</f>
        <v>General Fixed Asset Acct Group</v>
      </c>
      <c r="I3098" s="35" t="s">
        <v>2242</v>
      </c>
      <c r="J3098" s="33" t="str">
        <f>VLOOKUP(I3098,'[1]Table B'!A:B,2,FALSE)</f>
        <v>Fixed Assets, Fund 1500</v>
      </c>
      <c r="K3098" s="9" t="str">
        <f t="shared" si="146"/>
        <v>610-Fixed Assets, Fund 1500</v>
      </c>
      <c r="L3098" s="9" t="str">
        <f>IFERROR(VLOOKUP(A3098,'[1]VAC as of March 2024'!A:K,11,FALSE),"No")</f>
        <v>No</v>
      </c>
      <c r="M3098" s="9" t="s">
        <v>4</v>
      </c>
      <c r="Q3098" s="2"/>
    </row>
    <row r="3099" spans="1:17" x14ac:dyDescent="0.25">
      <c r="A3099" s="33" t="str">
        <f t="shared" si="144"/>
        <v>7390001000</v>
      </c>
      <c r="B3099" s="33" t="s">
        <v>2476</v>
      </c>
      <c r="C3099" s="33" t="s">
        <v>1</v>
      </c>
      <c r="D3099" s="9" t="str">
        <f t="shared" si="145"/>
        <v>739001000</v>
      </c>
      <c r="E3099" s="34">
        <v>73900</v>
      </c>
      <c r="F3099" s="34">
        <v>1000</v>
      </c>
      <c r="G3099" s="9" t="str">
        <f>VLOOKUP(B3099,'[1]Business Unit Lookup'!A:B,2,FALSE)</f>
        <v>Southern VA Mental Health Inst</v>
      </c>
      <c r="H3099" s="33" t="str">
        <f>VLOOKUP(C3099,'[1]Fund Lookup'!B:C,2,FALSE)</f>
        <v>General Fund</v>
      </c>
      <c r="I3099" s="35" t="s">
        <v>2236</v>
      </c>
      <c r="J3099" s="33" t="str">
        <f>VLOOKUP(I3099,'[1]Table B'!A:B,2,FALSE)</f>
        <v>General</v>
      </c>
      <c r="K3099" s="9" t="str">
        <f t="shared" si="146"/>
        <v>100-General</v>
      </c>
      <c r="L3099" s="9" t="str">
        <f>IFERROR(VLOOKUP(A3099,'[1]VAC as of March 2024'!A:K,11,FALSE),"No")</f>
        <v>No</v>
      </c>
      <c r="M3099" s="9" t="s">
        <v>2237</v>
      </c>
      <c r="O3099" s="33" t="s">
        <v>2240</v>
      </c>
      <c r="P3099" s="33" t="s">
        <v>6061</v>
      </c>
      <c r="Q3099" s="2" t="str">
        <f>VLOOKUP(P3099,'[1]Table E'!A:C,3,FALSE)</f>
        <v>Unassigned</v>
      </c>
    </row>
    <row r="3100" spans="1:17" x14ac:dyDescent="0.25">
      <c r="A3100" s="33" t="str">
        <f t="shared" si="144"/>
        <v>7390002003</v>
      </c>
      <c r="B3100" s="33" t="s">
        <v>2476</v>
      </c>
      <c r="C3100" s="33" t="s">
        <v>11</v>
      </c>
      <c r="D3100" s="9" t="str">
        <f t="shared" si="145"/>
        <v>739002003</v>
      </c>
      <c r="E3100" s="34">
        <v>73900</v>
      </c>
      <c r="F3100" s="34">
        <v>2003</v>
      </c>
      <c r="G3100" s="9" t="str">
        <f>VLOOKUP(B3100,'[1]Business Unit Lookup'!A:B,2,FALSE)</f>
        <v>Southern VA Mental Health Inst</v>
      </c>
      <c r="H3100" s="33" t="str">
        <f>VLOOKUP(C3100,'[1]Fund Lookup'!B:C,2,FALSE)</f>
        <v>DBHDS Special Revenue Fund</v>
      </c>
      <c r="I3100" s="35" t="s">
        <v>2304</v>
      </c>
      <c r="J3100" s="33" t="str">
        <f>VLOOKUP(I3100,'[1]Table B'!A:B,2,FALSE)</f>
        <v>Special Revenue-Health and Social Servic</v>
      </c>
      <c r="K3100" s="9" t="str">
        <f t="shared" si="146"/>
        <v>115-Special Revenue-Health and Social Servic</v>
      </c>
      <c r="L3100" s="9" t="str">
        <f>IFERROR(VLOOKUP(A3100,'[1]VAC as of March 2024'!A:K,11,FALSE),"No")</f>
        <v>No</v>
      </c>
      <c r="M3100" s="9" t="s">
        <v>2240</v>
      </c>
      <c r="O3100" s="33" t="s">
        <v>2241</v>
      </c>
      <c r="P3100" s="33" t="s">
        <v>6067</v>
      </c>
      <c r="Q3100" s="2" t="str">
        <f>VLOOKUP(P3100,'[1]Table E'!A:C,3,FALSE)</f>
        <v>Health and Public Safety</v>
      </c>
    </row>
    <row r="3101" spans="1:17" x14ac:dyDescent="0.25">
      <c r="A3101" s="33" t="str">
        <f t="shared" si="144"/>
        <v>7390002860</v>
      </c>
      <c r="B3101" s="33" t="s">
        <v>2476</v>
      </c>
      <c r="C3101" s="33" t="s">
        <v>712</v>
      </c>
      <c r="D3101" s="9" t="str">
        <f t="shared" si="145"/>
        <v>739002860</v>
      </c>
      <c r="E3101" s="34">
        <v>73900</v>
      </c>
      <c r="F3101" s="34">
        <v>2860</v>
      </c>
      <c r="G3101" s="9" t="str">
        <f>VLOOKUP(B3101,'[1]Business Unit Lookup'!A:B,2,FALSE)</f>
        <v>Southern VA Mental Health Inst</v>
      </c>
      <c r="H3101" s="33" t="str">
        <f>VLOOKUP(C3101,'[1]Fund Lookup'!B:C,2,FALSE)</f>
        <v>Recycl Mtrl Sales-Nongen/NonHE</v>
      </c>
      <c r="I3101" s="35" t="s">
        <v>2236</v>
      </c>
      <c r="J3101" s="33" t="str">
        <f>VLOOKUP(I3101,'[1]Table B'!A:B,2,FALSE)</f>
        <v>General</v>
      </c>
      <c r="K3101" s="9" t="str">
        <f t="shared" si="146"/>
        <v>100-General</v>
      </c>
      <c r="L3101" s="9" t="str">
        <f>IFERROR(VLOOKUP(A3101,'[1]VAC as of March 2024'!A:K,11,FALSE),"No")</f>
        <v>No</v>
      </c>
      <c r="M3101" s="9" t="s">
        <v>2240</v>
      </c>
      <c r="O3101" s="33" t="s">
        <v>2</v>
      </c>
      <c r="P3101" s="33" t="s">
        <v>6068</v>
      </c>
      <c r="Q3101" s="2" t="str">
        <f>VLOOKUP(P3101,'[1]Table E'!A:C,3,FALSE)</f>
        <v>Health and Public Safety</v>
      </c>
    </row>
    <row r="3102" spans="1:17" x14ac:dyDescent="0.25">
      <c r="A3102" s="33" t="str">
        <f t="shared" si="144"/>
        <v>7390002870</v>
      </c>
      <c r="B3102" s="33" t="s">
        <v>2476</v>
      </c>
      <c r="C3102" s="33" t="s">
        <v>716</v>
      </c>
      <c r="D3102" s="9" t="str">
        <f t="shared" si="145"/>
        <v>739002870</v>
      </c>
      <c r="E3102" s="34">
        <v>73900</v>
      </c>
      <c r="F3102" s="34">
        <v>2870</v>
      </c>
      <c r="G3102" s="9" t="str">
        <f>VLOOKUP(B3102,'[1]Business Unit Lookup'!A:B,2,FALSE)</f>
        <v>Southern VA Mental Health Inst</v>
      </c>
      <c r="H3102" s="33" t="str">
        <f>VLOOKUP(C3102,'[1]Fund Lookup'!B:C,2,FALSE)</f>
        <v>Surp Suppy/Equip Sale-GF-NonHE</v>
      </c>
      <c r="I3102" s="35" t="s">
        <v>2236</v>
      </c>
      <c r="J3102" s="33" t="str">
        <f>VLOOKUP(I3102,'[1]Table B'!A:B,2,FALSE)</f>
        <v>General</v>
      </c>
      <c r="K3102" s="9" t="str">
        <f t="shared" si="146"/>
        <v>100-General</v>
      </c>
      <c r="L3102" s="9" t="str">
        <f>IFERROR(VLOOKUP(A3102,'[1]VAC as of March 2024'!A:K,11,FALSE),"No")</f>
        <v>No</v>
      </c>
      <c r="M3102" s="9" t="s">
        <v>2240</v>
      </c>
      <c r="O3102" s="33" t="s">
        <v>2</v>
      </c>
      <c r="P3102" s="33" t="s">
        <v>6068</v>
      </c>
      <c r="Q3102" s="2" t="str">
        <f>VLOOKUP(P3102,'[1]Table E'!A:C,3,FALSE)</f>
        <v>Health and Public Safety</v>
      </c>
    </row>
    <row r="3103" spans="1:17" x14ac:dyDescent="0.25">
      <c r="A3103" s="33" t="str">
        <f t="shared" si="144"/>
        <v>7390002900</v>
      </c>
      <c r="B3103" s="33" t="s">
        <v>2476</v>
      </c>
      <c r="C3103" s="33" t="s">
        <v>727</v>
      </c>
      <c r="D3103" s="9" t="str">
        <f t="shared" si="145"/>
        <v>739002900</v>
      </c>
      <c r="E3103" s="34">
        <v>73900</v>
      </c>
      <c r="F3103" s="34">
        <v>2900</v>
      </c>
      <c r="G3103" s="9" t="str">
        <f>VLOOKUP(B3103,'[1]Business Unit Lookup'!A:B,2,FALSE)</f>
        <v>Southern VA Mental Health Inst</v>
      </c>
      <c r="H3103" s="33" t="str">
        <f>VLOOKUP(C3103,'[1]Fund Lookup'!B:C,2,FALSE)</f>
        <v>Insurance Recovery</v>
      </c>
      <c r="I3103" s="35" t="s">
        <v>2239</v>
      </c>
      <c r="J3103" s="33" t="str">
        <f>VLOOKUP(I3103,'[1]Table B'!A:B,2,FALSE)</f>
        <v>Special Revenue-Other</v>
      </c>
      <c r="K3103" s="9" t="str">
        <f t="shared" si="146"/>
        <v>105-Special Revenue-Other</v>
      </c>
      <c r="L3103" s="9" t="str">
        <f>IFERROR(VLOOKUP(A3103,'[1]VAC as of March 2024'!A:K,11,FALSE),"No")</f>
        <v>No</v>
      </c>
      <c r="M3103" s="9" t="s">
        <v>2240</v>
      </c>
      <c r="O3103" s="33" t="s">
        <v>2241</v>
      </c>
      <c r="P3103" s="33" t="s">
        <v>6067</v>
      </c>
      <c r="Q3103" s="2" t="str">
        <f>VLOOKUP(P3103,'[1]Table E'!A:C,3,FALSE)</f>
        <v>Health and Public Safety</v>
      </c>
    </row>
    <row r="3104" spans="1:17" x14ac:dyDescent="0.25">
      <c r="A3104" s="33" t="str">
        <f t="shared" si="144"/>
        <v>7390010100</v>
      </c>
      <c r="B3104" s="33" t="s">
        <v>2476</v>
      </c>
      <c r="C3104" s="33" t="s">
        <v>2243</v>
      </c>
      <c r="D3104" s="9" t="str">
        <f t="shared" si="145"/>
        <v>7390010100</v>
      </c>
      <c r="E3104" s="34">
        <v>73900</v>
      </c>
      <c r="F3104" s="34">
        <v>10100</v>
      </c>
      <c r="G3104" s="9" t="str">
        <f>VLOOKUP(B3104,'[1]Business Unit Lookup'!A:B,2,FALSE)</f>
        <v>Southern VA Mental Health Inst</v>
      </c>
      <c r="H3104" s="33" t="str">
        <f>VLOOKUP(C3104,'[1]Fund Lookup'!B:C,2,FALSE)</f>
        <v>CARESActPrvdrReliefFd-COVID-19</v>
      </c>
      <c r="I3104" s="35" t="s">
        <v>2252</v>
      </c>
      <c r="J3104" s="33" t="str">
        <f>VLOOKUP(I3104,'[1]Table B'!A:B,2,FALSE)</f>
        <v>Special Revenue-Federal</v>
      </c>
      <c r="K3104" s="9" t="str">
        <f t="shared" si="146"/>
        <v>120-Special Revenue-Federal</v>
      </c>
      <c r="L3104" s="9" t="str">
        <f>IFERROR(VLOOKUP(A3104,'[1]VAC as of March 2024'!A:K,11,FALSE),"No")</f>
        <v>No</v>
      </c>
      <c r="M3104" s="9" t="s">
        <v>5493</v>
      </c>
      <c r="O3104" s="33" t="s">
        <v>2248</v>
      </c>
      <c r="P3104" s="33" t="s">
        <v>6063</v>
      </c>
      <c r="Q3104" s="2" t="str">
        <f>VLOOKUP(P3104,'[1]Table E'!A:C,3,FALSE)</f>
        <v>COVID-19</v>
      </c>
    </row>
    <row r="3105" spans="1:17" x14ac:dyDescent="0.25">
      <c r="A3105" s="33" t="str">
        <f t="shared" si="144"/>
        <v>7390010110</v>
      </c>
      <c r="B3105" s="33" t="s">
        <v>2476</v>
      </c>
      <c r="C3105" s="33" t="s">
        <v>5444</v>
      </c>
      <c r="D3105" s="9" t="str">
        <f t="shared" si="145"/>
        <v>7390010110</v>
      </c>
      <c r="E3105" s="34">
        <v>73900</v>
      </c>
      <c r="F3105" s="34">
        <v>10110</v>
      </c>
      <c r="G3105" s="9" t="str">
        <f>VLOOKUP(B3105,'[1]Business Unit Lookup'!A:B,2,FALSE)</f>
        <v>Southern VA Mental Health Inst</v>
      </c>
      <c r="H3105" s="33" t="str">
        <f>VLOOKUP(C3105,'[1]Fund Lookup'!B:C,2,FALSE)</f>
        <v>CARESActRlfFd–General-COVID-19</v>
      </c>
      <c r="I3105" s="35" t="s">
        <v>2252</v>
      </c>
      <c r="J3105" s="33" t="str">
        <f>VLOOKUP(I3105,'[1]Table B'!A:B,2,FALSE)</f>
        <v>Special Revenue-Federal</v>
      </c>
      <c r="K3105" s="9" t="str">
        <f t="shared" si="146"/>
        <v>120-Special Revenue-Federal</v>
      </c>
      <c r="L3105" s="9" t="str">
        <f>IFERROR(VLOOKUP(A3105,'[1]VAC as of March 2024'!A:K,11,FALSE),"No")</f>
        <v>No</v>
      </c>
      <c r="M3105" s="9" t="s">
        <v>5493</v>
      </c>
      <c r="O3105" s="33" t="s">
        <v>2248</v>
      </c>
      <c r="P3105" s="33" t="s">
        <v>6063</v>
      </c>
      <c r="Q3105" s="2" t="str">
        <f>VLOOKUP(P3105,'[1]Table E'!A:C,3,FALSE)</f>
        <v>COVID-19</v>
      </c>
    </row>
    <row r="3106" spans="1:17" x14ac:dyDescent="0.25">
      <c r="A3106" s="33" t="str">
        <f t="shared" si="144"/>
        <v>7390010170</v>
      </c>
      <c r="B3106" s="42" t="s">
        <v>2476</v>
      </c>
      <c r="C3106" s="36" t="s">
        <v>5462</v>
      </c>
      <c r="D3106" s="9" t="str">
        <f t="shared" si="145"/>
        <v>7390010170</v>
      </c>
      <c r="E3106" s="42">
        <v>73900</v>
      </c>
      <c r="F3106" s="36">
        <v>10170</v>
      </c>
      <c r="G3106" s="9" t="str">
        <f>VLOOKUP(B3106,'[1]Business Unit Lookup'!A:B,2,FALSE)</f>
        <v>Southern VA Mental Health Inst</v>
      </c>
      <c r="H3106" s="33" t="str">
        <f>VLOOKUP(C3106,'[1]Fund Lookup'!B:C,2,FALSE)</f>
        <v>Epi&amp;LabCpctyInfctsDis-COVID-19</v>
      </c>
      <c r="I3106" s="35" t="s">
        <v>2252</v>
      </c>
      <c r="J3106" s="33" t="str">
        <f>VLOOKUP(I3106,'[1]Table B'!A:B,2,FALSE)</f>
        <v>Special Revenue-Federal</v>
      </c>
      <c r="K3106" s="9" t="str">
        <f t="shared" si="146"/>
        <v>120-Special Revenue-Federal</v>
      </c>
      <c r="L3106" s="9" t="str">
        <f>IFERROR(VLOOKUP(A3106,'[1]VAC as of March 2024'!A:K,11,FALSE),"No")</f>
        <v>No</v>
      </c>
      <c r="M3106" s="37" t="s">
        <v>5493</v>
      </c>
      <c r="O3106" s="38" t="s">
        <v>2248</v>
      </c>
      <c r="P3106" s="36" t="s">
        <v>6063</v>
      </c>
      <c r="Q3106" s="2" t="str">
        <f>VLOOKUP(P3106,'[1]Table E'!A:C,3,FALSE)</f>
        <v>COVID-19</v>
      </c>
    </row>
    <row r="3107" spans="1:17" x14ac:dyDescent="0.25">
      <c r="A3107" s="33" t="str">
        <f t="shared" si="144"/>
        <v>7390012110</v>
      </c>
      <c r="B3107" s="36" t="s">
        <v>2476</v>
      </c>
      <c r="C3107" s="36" t="s">
        <v>6074</v>
      </c>
      <c r="D3107" s="9" t="str">
        <f t="shared" si="145"/>
        <v>7390012110</v>
      </c>
      <c r="E3107" s="35">
        <v>73900</v>
      </c>
      <c r="F3107" s="37">
        <v>12110</v>
      </c>
      <c r="G3107" s="9" t="str">
        <f>VLOOKUP(B3107,'[1]Business Unit Lookup'!A:B,2,FALSE)</f>
        <v>Southern VA Mental Health Inst</v>
      </c>
      <c r="H3107" s="33" t="str">
        <f>VLOOKUP(C3107,'[1]Fund Lookup'!B:C,2,FALSE)</f>
        <v>ARP-CrvStLoclFisRecFd-COVID-19</v>
      </c>
      <c r="I3107" s="35" t="s">
        <v>2252</v>
      </c>
      <c r="J3107" s="33" t="str">
        <f>VLOOKUP(I3107,'[1]Table B'!A:B,2,FALSE)</f>
        <v>Special Revenue-Federal</v>
      </c>
      <c r="K3107" s="9" t="str">
        <f t="shared" si="146"/>
        <v>120-Special Revenue-Federal</v>
      </c>
      <c r="L3107" s="9" t="str">
        <f>IFERROR(VLOOKUP(A3107,'[1]VAC as of March 2024'!A:K,11,FALSE),"No")</f>
        <v>No</v>
      </c>
      <c r="M3107" s="38" t="s">
        <v>5493</v>
      </c>
      <c r="O3107" s="36" t="s">
        <v>2248</v>
      </c>
      <c r="P3107" s="36" t="s">
        <v>6063</v>
      </c>
      <c r="Q3107" s="2" t="str">
        <f>VLOOKUP(P3107,'[1]Table E'!A:C,3,FALSE)</f>
        <v>COVID-19</v>
      </c>
    </row>
    <row r="3108" spans="1:17" x14ac:dyDescent="0.25">
      <c r="A3108" s="33" t="str">
        <f t="shared" si="144"/>
        <v>7390015000</v>
      </c>
      <c r="B3108" s="33" t="s">
        <v>2476</v>
      </c>
      <c r="C3108" s="33" t="s">
        <v>2222</v>
      </c>
      <c r="D3108" s="9" t="str">
        <f t="shared" si="145"/>
        <v>7390015000</v>
      </c>
      <c r="E3108" s="34">
        <v>73900</v>
      </c>
      <c r="F3108" s="34">
        <v>15000</v>
      </c>
      <c r="G3108" s="9" t="str">
        <f>VLOOKUP(B3108,'[1]Business Unit Lookup'!A:B,2,FALSE)</f>
        <v>Southern VA Mental Health Inst</v>
      </c>
      <c r="H3108" s="33" t="str">
        <f>VLOOKUP(C3108,'[1]Fund Lookup'!B:C,2,FALSE)</f>
        <v>General Fixed Asset Acct Group</v>
      </c>
      <c r="I3108" s="35" t="s">
        <v>2242</v>
      </c>
      <c r="J3108" s="33" t="str">
        <f>VLOOKUP(I3108,'[1]Table B'!A:B,2,FALSE)</f>
        <v>Fixed Assets, Fund 1500</v>
      </c>
      <c r="K3108" s="9" t="str">
        <f t="shared" si="146"/>
        <v>610-Fixed Assets, Fund 1500</v>
      </c>
      <c r="L3108" s="9" t="str">
        <f>IFERROR(VLOOKUP(A3108,'[1]VAC as of March 2024'!A:K,11,FALSE),"No")</f>
        <v>No</v>
      </c>
      <c r="M3108" s="9" t="s">
        <v>4</v>
      </c>
      <c r="Q3108" s="2"/>
    </row>
    <row r="3109" spans="1:17" x14ac:dyDescent="0.25">
      <c r="A3109" s="33" t="str">
        <f t="shared" si="144"/>
        <v>7410001000</v>
      </c>
      <c r="B3109" s="33" t="s">
        <v>2477</v>
      </c>
      <c r="C3109" s="33" t="s">
        <v>1</v>
      </c>
      <c r="D3109" s="9" t="str">
        <f t="shared" si="145"/>
        <v>741001000</v>
      </c>
      <c r="E3109" s="34">
        <v>74100</v>
      </c>
      <c r="F3109" s="34">
        <v>1000</v>
      </c>
      <c r="G3109" s="9" t="str">
        <f>VLOOKUP(B3109,'[1]Business Unit Lookup'!A:B,2,FALSE)</f>
        <v>Red Onion State Prison</v>
      </c>
      <c r="H3109" s="33" t="str">
        <f>VLOOKUP(C3109,'[1]Fund Lookup'!B:C,2,FALSE)</f>
        <v>General Fund</v>
      </c>
      <c r="I3109" s="35" t="s">
        <v>2236</v>
      </c>
      <c r="J3109" s="33" t="str">
        <f>VLOOKUP(I3109,'[1]Table B'!A:B,2,FALSE)</f>
        <v>General</v>
      </c>
      <c r="K3109" s="9" t="str">
        <f t="shared" si="146"/>
        <v>100-General</v>
      </c>
      <c r="L3109" s="9" t="str">
        <f>IFERROR(VLOOKUP(A3109,'[1]VAC as of March 2024'!A:K,11,FALSE),"No")</f>
        <v>No</v>
      </c>
      <c r="M3109" s="9" t="s">
        <v>2237</v>
      </c>
      <c r="O3109" s="33" t="s">
        <v>2240</v>
      </c>
      <c r="P3109" s="33" t="s">
        <v>6061</v>
      </c>
      <c r="Q3109" s="2" t="str">
        <f>VLOOKUP(P3109,'[1]Table E'!A:C,3,FALSE)</f>
        <v>Unassigned</v>
      </c>
    </row>
    <row r="3110" spans="1:17" x14ac:dyDescent="0.25">
      <c r="A3110" s="33" t="str">
        <f t="shared" si="144"/>
        <v>7410002710</v>
      </c>
      <c r="B3110" s="33" t="s">
        <v>2477</v>
      </c>
      <c r="C3110" s="33" t="s">
        <v>633</v>
      </c>
      <c r="D3110" s="9" t="str">
        <f t="shared" si="145"/>
        <v>741002710</v>
      </c>
      <c r="E3110" s="34">
        <v>74100</v>
      </c>
      <c r="F3110" s="34">
        <v>2710</v>
      </c>
      <c r="G3110" s="9" t="str">
        <f>VLOOKUP(B3110,'[1]Business Unit Lookup'!A:B,2,FALSE)</f>
        <v>Red Onion State Prison</v>
      </c>
      <c r="H3110" s="33" t="str">
        <f>VLOOKUP(C3110,'[1]Fund Lookup'!B:C,2,FALSE)</f>
        <v>Central Garage Pool Vehicles</v>
      </c>
      <c r="I3110" s="35" t="s">
        <v>2236</v>
      </c>
      <c r="J3110" s="33" t="str">
        <f>VLOOKUP(I3110,'[1]Table B'!A:B,2,FALSE)</f>
        <v>General</v>
      </c>
      <c r="K3110" s="9" t="str">
        <f t="shared" si="146"/>
        <v>100-General</v>
      </c>
      <c r="L3110" s="9" t="str">
        <f>IFERROR(VLOOKUP(A3110,'[1]VAC as of March 2024'!A:K,11,FALSE),"No")</f>
        <v>No</v>
      </c>
      <c r="M3110" s="9" t="s">
        <v>2240</v>
      </c>
      <c r="O3110" s="33" t="s">
        <v>2</v>
      </c>
      <c r="P3110" s="33" t="s">
        <v>6068</v>
      </c>
      <c r="Q3110" s="2" t="str">
        <f>VLOOKUP(P3110,'[1]Table E'!A:C,3,FALSE)</f>
        <v>Health and Public Safety</v>
      </c>
    </row>
    <row r="3111" spans="1:17" x14ac:dyDescent="0.25">
      <c r="A3111" s="33" t="str">
        <f t="shared" si="144"/>
        <v>7410002840</v>
      </c>
      <c r="B3111" s="33" t="s">
        <v>2477</v>
      </c>
      <c r="C3111" s="33" t="s">
        <v>700</v>
      </c>
      <c r="D3111" s="9" t="str">
        <f t="shared" si="145"/>
        <v>741002840</v>
      </c>
      <c r="E3111" s="34">
        <v>74100</v>
      </c>
      <c r="F3111" s="34">
        <v>2840</v>
      </c>
      <c r="G3111" s="9" t="str">
        <f>VLOOKUP(B3111,'[1]Business Unit Lookup'!A:B,2,FALSE)</f>
        <v>Red Onion State Prison</v>
      </c>
      <c r="H3111" s="33" t="str">
        <f>VLOOKUP(C3111,'[1]Fund Lookup'!B:C,2,FALSE)</f>
        <v>Recycl Mtrl Sales-Gen/NonHE</v>
      </c>
      <c r="I3111" s="35" t="s">
        <v>2236</v>
      </c>
      <c r="J3111" s="33" t="str">
        <f>VLOOKUP(I3111,'[1]Table B'!A:B,2,FALSE)</f>
        <v>General</v>
      </c>
      <c r="K3111" s="9" t="str">
        <f t="shared" si="146"/>
        <v>100-General</v>
      </c>
      <c r="L3111" s="9" t="str">
        <f>IFERROR(VLOOKUP(A3111,'[1]VAC as of March 2024'!A:K,11,FALSE),"No")</f>
        <v>No</v>
      </c>
      <c r="M3111" s="9" t="s">
        <v>2240</v>
      </c>
      <c r="O3111" s="33" t="s">
        <v>2</v>
      </c>
      <c r="P3111" s="33" t="s">
        <v>6068</v>
      </c>
      <c r="Q3111" s="2" t="str">
        <f>VLOOKUP(P3111,'[1]Table E'!A:C,3,FALSE)</f>
        <v>Health and Public Safety</v>
      </c>
    </row>
    <row r="3112" spans="1:17" x14ac:dyDescent="0.25">
      <c r="A3112" s="33" t="str">
        <f t="shared" si="144"/>
        <v>7410002870</v>
      </c>
      <c r="B3112" s="33" t="s">
        <v>2477</v>
      </c>
      <c r="C3112" s="33" t="s">
        <v>716</v>
      </c>
      <c r="D3112" s="9" t="str">
        <f t="shared" si="145"/>
        <v>741002870</v>
      </c>
      <c r="E3112" s="34">
        <v>74100</v>
      </c>
      <c r="F3112" s="34">
        <v>2870</v>
      </c>
      <c r="G3112" s="9" t="str">
        <f>VLOOKUP(B3112,'[1]Business Unit Lookup'!A:B,2,FALSE)</f>
        <v>Red Onion State Prison</v>
      </c>
      <c r="H3112" s="33" t="str">
        <f>VLOOKUP(C3112,'[1]Fund Lookup'!B:C,2,FALSE)</f>
        <v>Surp Suppy/Equip Sale-GF-NonHE</v>
      </c>
      <c r="I3112" s="35" t="s">
        <v>2236</v>
      </c>
      <c r="J3112" s="33" t="str">
        <f>VLOOKUP(I3112,'[1]Table B'!A:B,2,FALSE)</f>
        <v>General</v>
      </c>
      <c r="K3112" s="9" t="str">
        <f t="shared" si="146"/>
        <v>100-General</v>
      </c>
      <c r="L3112" s="9" t="str">
        <f>IFERROR(VLOOKUP(A3112,'[1]VAC as of March 2024'!A:K,11,FALSE),"No")</f>
        <v>No</v>
      </c>
      <c r="M3112" s="9" t="s">
        <v>2240</v>
      </c>
      <c r="O3112" s="33" t="s">
        <v>2</v>
      </c>
      <c r="P3112" s="33" t="s">
        <v>6068</v>
      </c>
      <c r="Q3112" s="2" t="str">
        <f>VLOOKUP(P3112,'[1]Table E'!A:C,3,FALSE)</f>
        <v>Health and Public Safety</v>
      </c>
    </row>
    <row r="3113" spans="1:17" x14ac:dyDescent="0.25">
      <c r="A3113" s="33" t="str">
        <f t="shared" si="144"/>
        <v>7410002900</v>
      </c>
      <c r="B3113" s="33" t="s">
        <v>2477</v>
      </c>
      <c r="C3113" s="33" t="s">
        <v>727</v>
      </c>
      <c r="D3113" s="9" t="str">
        <f t="shared" si="145"/>
        <v>741002900</v>
      </c>
      <c r="E3113" s="34">
        <v>74100</v>
      </c>
      <c r="F3113" s="34">
        <v>2900</v>
      </c>
      <c r="G3113" s="9" t="str">
        <f>VLOOKUP(B3113,'[1]Business Unit Lookup'!A:B,2,FALSE)</f>
        <v>Red Onion State Prison</v>
      </c>
      <c r="H3113" s="33" t="str">
        <f>VLOOKUP(C3113,'[1]Fund Lookup'!B:C,2,FALSE)</f>
        <v>Insurance Recovery</v>
      </c>
      <c r="I3113" s="35" t="s">
        <v>2239</v>
      </c>
      <c r="J3113" s="33" t="str">
        <f>VLOOKUP(I3113,'[1]Table B'!A:B,2,FALSE)</f>
        <v>Special Revenue-Other</v>
      </c>
      <c r="K3113" s="9" t="str">
        <f t="shared" si="146"/>
        <v>105-Special Revenue-Other</v>
      </c>
      <c r="L3113" s="9" t="str">
        <f>IFERROR(VLOOKUP(A3113,'[1]VAC as of March 2024'!A:K,11,FALSE),"No")</f>
        <v>No</v>
      </c>
      <c r="M3113" s="9" t="s">
        <v>2240</v>
      </c>
      <c r="O3113" s="33" t="s">
        <v>2241</v>
      </c>
      <c r="P3113" s="33" t="s">
        <v>6067</v>
      </c>
      <c r="Q3113" s="2" t="str">
        <f>VLOOKUP(P3113,'[1]Table E'!A:C,3,FALSE)</f>
        <v>Health and Public Safety</v>
      </c>
    </row>
    <row r="3114" spans="1:17" x14ac:dyDescent="0.25">
      <c r="A3114" s="33" t="str">
        <f t="shared" si="144"/>
        <v>7410012110</v>
      </c>
      <c r="B3114" s="36" t="s">
        <v>2477</v>
      </c>
      <c r="C3114" s="36" t="s">
        <v>6074</v>
      </c>
      <c r="D3114" s="9" t="str">
        <f t="shared" si="145"/>
        <v>7410012110</v>
      </c>
      <c r="E3114" s="35">
        <v>74100</v>
      </c>
      <c r="F3114" s="37">
        <v>12110</v>
      </c>
      <c r="G3114" s="9" t="str">
        <f>VLOOKUP(B3114,'[1]Business Unit Lookup'!A:B,2,FALSE)</f>
        <v>Red Onion State Prison</v>
      </c>
      <c r="H3114" s="33" t="str">
        <f>VLOOKUP(C3114,'[1]Fund Lookup'!B:C,2,FALSE)</f>
        <v>ARP-CrvStLoclFisRecFd-COVID-19</v>
      </c>
      <c r="I3114" s="35" t="s">
        <v>2252</v>
      </c>
      <c r="J3114" s="33" t="str">
        <f>VLOOKUP(I3114,'[1]Table B'!A:B,2,FALSE)</f>
        <v>Special Revenue-Federal</v>
      </c>
      <c r="K3114" s="9" t="str">
        <f t="shared" si="146"/>
        <v>120-Special Revenue-Federal</v>
      </c>
      <c r="L3114" s="9" t="str">
        <f>IFERROR(VLOOKUP(A3114,'[1]VAC as of March 2024'!A:K,11,FALSE),"No")</f>
        <v>No</v>
      </c>
      <c r="M3114" s="38" t="s">
        <v>5493</v>
      </c>
      <c r="O3114" s="36" t="s">
        <v>2248</v>
      </c>
      <c r="P3114" s="36" t="s">
        <v>6063</v>
      </c>
      <c r="Q3114" s="2" t="str">
        <f>VLOOKUP(P3114,'[1]Table E'!A:C,3,FALSE)</f>
        <v>COVID-19</v>
      </c>
    </row>
    <row r="3115" spans="1:17" x14ac:dyDescent="0.25">
      <c r="A3115" s="33" t="str">
        <f t="shared" si="144"/>
        <v>7410015000</v>
      </c>
      <c r="B3115" s="33" t="s">
        <v>2477</v>
      </c>
      <c r="C3115" s="33" t="s">
        <v>2222</v>
      </c>
      <c r="D3115" s="9" t="str">
        <f t="shared" si="145"/>
        <v>7410015000</v>
      </c>
      <c r="E3115" s="34">
        <v>74100</v>
      </c>
      <c r="F3115" s="34">
        <v>15000</v>
      </c>
      <c r="G3115" s="9" t="str">
        <f>VLOOKUP(B3115,'[1]Business Unit Lookup'!A:B,2,FALSE)</f>
        <v>Red Onion State Prison</v>
      </c>
      <c r="H3115" s="33" t="str">
        <f>VLOOKUP(C3115,'[1]Fund Lookup'!B:C,2,FALSE)</f>
        <v>General Fixed Asset Acct Group</v>
      </c>
      <c r="I3115" s="35" t="s">
        <v>2242</v>
      </c>
      <c r="J3115" s="33" t="str">
        <f>VLOOKUP(I3115,'[1]Table B'!A:B,2,FALSE)</f>
        <v>Fixed Assets, Fund 1500</v>
      </c>
      <c r="K3115" s="9" t="str">
        <f t="shared" si="146"/>
        <v>610-Fixed Assets, Fund 1500</v>
      </c>
      <c r="L3115" s="9" t="str">
        <f>IFERROR(VLOOKUP(A3115,'[1]VAC as of March 2024'!A:K,11,FALSE),"No")</f>
        <v>No</v>
      </c>
      <c r="M3115" s="9" t="s">
        <v>4</v>
      </c>
      <c r="Q3115" s="2"/>
    </row>
    <row r="3116" spans="1:17" x14ac:dyDescent="0.25">
      <c r="A3116" s="33" t="str">
        <f t="shared" si="144"/>
        <v>7420001000</v>
      </c>
      <c r="B3116" s="33" t="s">
        <v>2478</v>
      </c>
      <c r="C3116" s="33" t="s">
        <v>1</v>
      </c>
      <c r="D3116" s="9" t="str">
        <f t="shared" si="145"/>
        <v>742001000</v>
      </c>
      <c r="E3116" s="34">
        <v>74200</v>
      </c>
      <c r="F3116" s="34">
        <v>1000</v>
      </c>
      <c r="G3116" s="9" t="str">
        <f>VLOOKUP(B3116,'[1]Business Unit Lookup'!A:B,2,FALSE)</f>
        <v>Corr - Employee Rel &amp; Train</v>
      </c>
      <c r="H3116" s="33" t="str">
        <f>VLOOKUP(C3116,'[1]Fund Lookup'!B:C,2,FALSE)</f>
        <v>General Fund</v>
      </c>
      <c r="I3116" s="35" t="s">
        <v>2236</v>
      </c>
      <c r="J3116" s="33" t="str">
        <f>VLOOKUP(I3116,'[1]Table B'!A:B,2,FALSE)</f>
        <v>General</v>
      </c>
      <c r="K3116" s="9" t="str">
        <f t="shared" si="146"/>
        <v>100-General</v>
      </c>
      <c r="L3116" s="9" t="str">
        <f>IFERROR(VLOOKUP(A3116,'[1]VAC as of March 2024'!A:K,11,FALSE),"No")</f>
        <v>No</v>
      </c>
      <c r="M3116" s="9" t="s">
        <v>2237</v>
      </c>
      <c r="O3116" s="33" t="s">
        <v>2240</v>
      </c>
      <c r="P3116" s="33" t="s">
        <v>6061</v>
      </c>
      <c r="Q3116" s="2" t="str">
        <f>VLOOKUP(P3116,'[1]Table E'!A:C,3,FALSE)</f>
        <v>Unassigned</v>
      </c>
    </row>
    <row r="3117" spans="1:17" x14ac:dyDescent="0.25">
      <c r="A3117" s="33" t="str">
        <f t="shared" si="144"/>
        <v>7420002840</v>
      </c>
      <c r="B3117" s="33" t="s">
        <v>2478</v>
      </c>
      <c r="C3117" s="33" t="s">
        <v>700</v>
      </c>
      <c r="D3117" s="9" t="str">
        <f t="shared" si="145"/>
        <v>742002840</v>
      </c>
      <c r="E3117" s="34">
        <v>74200</v>
      </c>
      <c r="F3117" s="34">
        <v>2840</v>
      </c>
      <c r="G3117" s="9" t="str">
        <f>VLOOKUP(B3117,'[1]Business Unit Lookup'!A:B,2,FALSE)</f>
        <v>Corr - Employee Rel &amp; Train</v>
      </c>
      <c r="H3117" s="33" t="str">
        <f>VLOOKUP(C3117,'[1]Fund Lookup'!B:C,2,FALSE)</f>
        <v>Recycl Mtrl Sales-Gen/NonHE</v>
      </c>
      <c r="I3117" s="35" t="s">
        <v>2236</v>
      </c>
      <c r="J3117" s="33" t="str">
        <f>VLOOKUP(I3117,'[1]Table B'!A:B,2,FALSE)</f>
        <v>General</v>
      </c>
      <c r="K3117" s="9" t="str">
        <f t="shared" si="146"/>
        <v>100-General</v>
      </c>
      <c r="L3117" s="9" t="str">
        <f>IFERROR(VLOOKUP(A3117,'[1]VAC as of March 2024'!A:K,11,FALSE),"No")</f>
        <v>No</v>
      </c>
      <c r="M3117" s="9" t="s">
        <v>2240</v>
      </c>
      <c r="O3117" s="33" t="s">
        <v>2</v>
      </c>
      <c r="P3117" s="33" t="s">
        <v>6068</v>
      </c>
      <c r="Q3117" s="2" t="str">
        <f>VLOOKUP(P3117,'[1]Table E'!A:C,3,FALSE)</f>
        <v>Health and Public Safety</v>
      </c>
    </row>
    <row r="3118" spans="1:17" x14ac:dyDescent="0.25">
      <c r="A3118" s="33" t="str">
        <f t="shared" si="144"/>
        <v>7420002900</v>
      </c>
      <c r="B3118" s="40" t="s">
        <v>2478</v>
      </c>
      <c r="C3118" s="36" t="s">
        <v>727</v>
      </c>
      <c r="D3118" s="9" t="str">
        <f t="shared" si="145"/>
        <v>742002900</v>
      </c>
      <c r="E3118" s="40">
        <v>74200</v>
      </c>
      <c r="F3118" s="37">
        <v>2900</v>
      </c>
      <c r="G3118" s="9" t="str">
        <f>VLOOKUP(B3118,'[1]Business Unit Lookup'!A:B,2,FALSE)</f>
        <v>Corr - Employee Rel &amp; Train</v>
      </c>
      <c r="H3118" s="33" t="str">
        <f>VLOOKUP(C3118,'[1]Fund Lookup'!B:C,2,FALSE)</f>
        <v>Insurance Recovery</v>
      </c>
      <c r="I3118" s="35" t="s">
        <v>2239</v>
      </c>
      <c r="J3118" s="33" t="str">
        <f>VLOOKUP(I3118,'[1]Table B'!A:B,2,FALSE)</f>
        <v>Special Revenue-Other</v>
      </c>
      <c r="K3118" s="9" t="str">
        <f t="shared" si="146"/>
        <v>105-Special Revenue-Other</v>
      </c>
      <c r="L3118" s="9" t="str">
        <f>IFERROR(VLOOKUP(A3118,'[1]VAC as of March 2024'!A:K,11,FALSE),"No")</f>
        <v>No</v>
      </c>
      <c r="M3118" s="38" t="s">
        <v>2240</v>
      </c>
      <c r="O3118" s="38" t="s">
        <v>2241</v>
      </c>
      <c r="P3118" s="36" t="s">
        <v>6067</v>
      </c>
      <c r="Q3118" s="82" t="s">
        <v>8351</v>
      </c>
    </row>
    <row r="3119" spans="1:17" x14ac:dyDescent="0.25">
      <c r="A3119" s="33" t="str">
        <f t="shared" si="144"/>
        <v>7420010000</v>
      </c>
      <c r="B3119" s="33" t="s">
        <v>2478</v>
      </c>
      <c r="C3119" s="33" t="s">
        <v>2162</v>
      </c>
      <c r="D3119" s="9" t="str">
        <f t="shared" si="145"/>
        <v>7420010000</v>
      </c>
      <c r="E3119" s="34">
        <v>74200</v>
      </c>
      <c r="F3119" s="34">
        <v>10000</v>
      </c>
      <c r="G3119" s="9" t="str">
        <f>VLOOKUP(B3119,'[1]Business Unit Lookup'!A:B,2,FALSE)</f>
        <v>Corr - Employee Rel &amp; Train</v>
      </c>
      <c r="H3119" s="33" t="str">
        <f>VLOOKUP(C3119,'[1]Fund Lookup'!B:C,2,FALSE)</f>
        <v>Federal Trust</v>
      </c>
      <c r="I3119" s="35" t="s">
        <v>2252</v>
      </c>
      <c r="J3119" s="33" t="str">
        <f>VLOOKUP(I3119,'[1]Table B'!A:B,2,FALSE)</f>
        <v>Special Revenue-Federal</v>
      </c>
      <c r="K3119" s="9" t="str">
        <f t="shared" si="146"/>
        <v>120-Special Revenue-Federal</v>
      </c>
      <c r="L3119" s="9" t="str">
        <f>IFERROR(VLOOKUP(A3119,'[1]VAC as of March 2024'!A:K,11,FALSE),"No")</f>
        <v>No</v>
      </c>
      <c r="M3119" s="9" t="s">
        <v>2248</v>
      </c>
      <c r="O3119" s="33" t="s">
        <v>2248</v>
      </c>
      <c r="P3119" s="33" t="s">
        <v>6070</v>
      </c>
      <c r="Q3119" s="2" t="str">
        <f>VLOOKUP(P3119,'[1]Table E'!A:C,3,FALSE)</f>
        <v>Gifts and grants</v>
      </c>
    </row>
    <row r="3120" spans="1:17" x14ac:dyDescent="0.25">
      <c r="A3120" s="33" t="str">
        <f t="shared" si="144"/>
        <v>7420012110</v>
      </c>
      <c r="B3120" s="36" t="s">
        <v>2478</v>
      </c>
      <c r="C3120" s="36" t="s">
        <v>6074</v>
      </c>
      <c r="D3120" s="9" t="str">
        <f t="shared" si="145"/>
        <v>7420012110</v>
      </c>
      <c r="E3120" s="37">
        <v>74200</v>
      </c>
      <c r="F3120" s="37">
        <v>12110</v>
      </c>
      <c r="G3120" s="9" t="str">
        <f>VLOOKUP(B3120,'[1]Business Unit Lookup'!A:B,2,FALSE)</f>
        <v>Corr - Employee Rel &amp; Train</v>
      </c>
      <c r="H3120" s="33" t="str">
        <f>VLOOKUP(C3120,'[1]Fund Lookup'!B:C,2,FALSE)</f>
        <v>ARP-CrvStLoclFisRecFd-COVID-19</v>
      </c>
      <c r="I3120" s="35" t="s">
        <v>2252</v>
      </c>
      <c r="J3120" s="33" t="str">
        <f>VLOOKUP(I3120,'[1]Table B'!A:B,2,FALSE)</f>
        <v>Special Revenue-Federal</v>
      </c>
      <c r="K3120" s="9" t="str">
        <f t="shared" si="146"/>
        <v>120-Special Revenue-Federal</v>
      </c>
      <c r="L3120" s="9" t="str">
        <f>IFERROR(VLOOKUP(A3120,'[1]VAC as of March 2024'!A:K,11,FALSE),"No")</f>
        <v>No</v>
      </c>
      <c r="M3120" s="38" t="s">
        <v>5493</v>
      </c>
      <c r="O3120" s="36" t="s">
        <v>2248</v>
      </c>
      <c r="P3120" s="36" t="s">
        <v>6063</v>
      </c>
      <c r="Q3120" s="2" t="str">
        <f>VLOOKUP(P3120,'[1]Table E'!A:C,3,FALSE)</f>
        <v>COVID-19</v>
      </c>
    </row>
    <row r="3121" spans="1:17" x14ac:dyDescent="0.25">
      <c r="A3121" s="33" t="str">
        <f t="shared" si="144"/>
        <v>7420015000</v>
      </c>
      <c r="B3121" s="33" t="s">
        <v>2478</v>
      </c>
      <c r="C3121" s="33" t="s">
        <v>2222</v>
      </c>
      <c r="D3121" s="9" t="str">
        <f t="shared" si="145"/>
        <v>7420015000</v>
      </c>
      <c r="E3121" s="34">
        <v>74200</v>
      </c>
      <c r="F3121" s="34">
        <v>15000</v>
      </c>
      <c r="G3121" s="9" t="str">
        <f>VLOOKUP(B3121,'[1]Business Unit Lookup'!A:B,2,FALSE)</f>
        <v>Corr - Employee Rel &amp; Train</v>
      </c>
      <c r="H3121" s="33" t="str">
        <f>VLOOKUP(C3121,'[1]Fund Lookup'!B:C,2,FALSE)</f>
        <v>General Fixed Asset Acct Group</v>
      </c>
      <c r="I3121" s="35" t="s">
        <v>2242</v>
      </c>
      <c r="J3121" s="33" t="str">
        <f>VLOOKUP(I3121,'[1]Table B'!A:B,2,FALSE)</f>
        <v>Fixed Assets, Fund 1500</v>
      </c>
      <c r="K3121" s="9" t="str">
        <f t="shared" si="146"/>
        <v>610-Fixed Assets, Fund 1500</v>
      </c>
      <c r="L3121" s="9" t="str">
        <f>IFERROR(VLOOKUP(A3121,'[1]VAC as of March 2024'!A:K,11,FALSE),"No")</f>
        <v>No</v>
      </c>
      <c r="M3121" s="9" t="s">
        <v>4</v>
      </c>
      <c r="Q3121" s="2"/>
    </row>
    <row r="3122" spans="1:17" x14ac:dyDescent="0.25">
      <c r="A3122" s="33" t="str">
        <f t="shared" si="144"/>
        <v>7430001000</v>
      </c>
      <c r="B3122" s="33" t="s">
        <v>2479</v>
      </c>
      <c r="C3122" s="33" t="s">
        <v>1</v>
      </c>
      <c r="D3122" s="9" t="str">
        <f t="shared" si="145"/>
        <v>743001000</v>
      </c>
      <c r="E3122" s="34">
        <v>74300</v>
      </c>
      <c r="F3122" s="34">
        <v>1000</v>
      </c>
      <c r="G3122" s="9" t="str">
        <f>VLOOKUP(B3122,'[1]Business Unit Lookup'!A:B,2,FALSE)</f>
        <v>Fluvanna Corr Ctr for Women</v>
      </c>
      <c r="H3122" s="33" t="str">
        <f>VLOOKUP(C3122,'[1]Fund Lookup'!B:C,2,FALSE)</f>
        <v>General Fund</v>
      </c>
      <c r="I3122" s="35" t="s">
        <v>2236</v>
      </c>
      <c r="J3122" s="33" t="str">
        <f>VLOOKUP(I3122,'[1]Table B'!A:B,2,FALSE)</f>
        <v>General</v>
      </c>
      <c r="K3122" s="9" t="str">
        <f t="shared" si="146"/>
        <v>100-General</v>
      </c>
      <c r="L3122" s="9" t="str">
        <f>IFERROR(VLOOKUP(A3122,'[1]VAC as of March 2024'!A:K,11,FALSE),"No")</f>
        <v>No</v>
      </c>
      <c r="M3122" s="9" t="s">
        <v>2237</v>
      </c>
      <c r="O3122" s="33" t="s">
        <v>2240</v>
      </c>
      <c r="P3122" s="33" t="s">
        <v>6061</v>
      </c>
      <c r="Q3122" s="2" t="str">
        <f>VLOOKUP(P3122,'[1]Table E'!A:C,3,FALSE)</f>
        <v>Unassigned</v>
      </c>
    </row>
    <row r="3123" spans="1:17" x14ac:dyDescent="0.25">
      <c r="A3123" s="33" t="str">
        <f t="shared" si="144"/>
        <v>7430002710</v>
      </c>
      <c r="B3123" s="33" t="s">
        <v>2479</v>
      </c>
      <c r="C3123" s="33" t="s">
        <v>633</v>
      </c>
      <c r="D3123" s="9" t="str">
        <f t="shared" si="145"/>
        <v>743002710</v>
      </c>
      <c r="E3123" s="34">
        <v>74300</v>
      </c>
      <c r="F3123" s="34">
        <v>2710</v>
      </c>
      <c r="G3123" s="9" t="str">
        <f>VLOOKUP(B3123,'[1]Business Unit Lookup'!A:B,2,FALSE)</f>
        <v>Fluvanna Corr Ctr for Women</v>
      </c>
      <c r="H3123" s="33" t="str">
        <f>VLOOKUP(C3123,'[1]Fund Lookup'!B:C,2,FALSE)</f>
        <v>Central Garage Pool Vehicles</v>
      </c>
      <c r="I3123" s="35" t="s">
        <v>2236</v>
      </c>
      <c r="J3123" s="33" t="str">
        <f>VLOOKUP(I3123,'[1]Table B'!A:B,2,FALSE)</f>
        <v>General</v>
      </c>
      <c r="K3123" s="9" t="str">
        <f t="shared" si="146"/>
        <v>100-General</v>
      </c>
      <c r="L3123" s="9" t="str">
        <f>IFERROR(VLOOKUP(A3123,'[1]VAC as of March 2024'!A:K,11,FALSE),"No")</f>
        <v>No</v>
      </c>
      <c r="M3123" s="9" t="s">
        <v>2240</v>
      </c>
      <c r="O3123" s="33" t="s">
        <v>2</v>
      </c>
      <c r="P3123" s="33" t="s">
        <v>6068</v>
      </c>
      <c r="Q3123" s="2" t="str">
        <f>VLOOKUP(P3123,'[1]Table E'!A:C,3,FALSE)</f>
        <v>Health and Public Safety</v>
      </c>
    </row>
    <row r="3124" spans="1:17" x14ac:dyDescent="0.25">
      <c r="A3124" s="33" t="str">
        <f t="shared" si="144"/>
        <v>7430002743</v>
      </c>
      <c r="B3124" s="33" t="s">
        <v>2479</v>
      </c>
      <c r="C3124" s="33" t="s">
        <v>647</v>
      </c>
      <c r="D3124" s="9" t="str">
        <f t="shared" si="145"/>
        <v>743002743</v>
      </c>
      <c r="E3124" s="34">
        <v>74300</v>
      </c>
      <c r="F3124" s="34">
        <v>2743</v>
      </c>
      <c r="G3124" s="9" t="str">
        <f>VLOOKUP(B3124,'[1]Business Unit Lookup'!A:B,2,FALSE)</f>
        <v>Fluvanna Corr Ctr for Women</v>
      </c>
      <c r="H3124" s="33" t="str">
        <f>VLOOKUP(C3124,'[1]Fund Lookup'!B:C,2,FALSE)</f>
        <v>FCCW Special Revenue Fund</v>
      </c>
      <c r="I3124" s="35" t="s">
        <v>2236</v>
      </c>
      <c r="J3124" s="33" t="str">
        <f>VLOOKUP(I3124,'[1]Table B'!A:B,2,FALSE)</f>
        <v>General</v>
      </c>
      <c r="K3124" s="9" t="str">
        <f t="shared" si="146"/>
        <v>100-General</v>
      </c>
      <c r="L3124" s="9" t="str">
        <f>IFERROR(VLOOKUP(A3124,'[1]VAC as of March 2024'!A:K,11,FALSE),"No")</f>
        <v>No</v>
      </c>
      <c r="M3124" s="9" t="s">
        <v>2240</v>
      </c>
      <c r="O3124" s="33" t="s">
        <v>2</v>
      </c>
      <c r="P3124" s="33" t="s">
        <v>6068</v>
      </c>
      <c r="Q3124" s="2" t="str">
        <f>VLOOKUP(P3124,'[1]Table E'!A:C,3,FALSE)</f>
        <v>Health and Public Safety</v>
      </c>
    </row>
    <row r="3125" spans="1:17" x14ac:dyDescent="0.25">
      <c r="A3125" s="33" t="str">
        <f t="shared" si="144"/>
        <v>7430002840</v>
      </c>
      <c r="B3125" s="33" t="s">
        <v>2479</v>
      </c>
      <c r="C3125" s="33" t="s">
        <v>700</v>
      </c>
      <c r="D3125" s="9" t="str">
        <f t="shared" si="145"/>
        <v>743002840</v>
      </c>
      <c r="E3125" s="34">
        <v>74300</v>
      </c>
      <c r="F3125" s="34">
        <v>2840</v>
      </c>
      <c r="G3125" s="9" t="str">
        <f>VLOOKUP(B3125,'[1]Business Unit Lookup'!A:B,2,FALSE)</f>
        <v>Fluvanna Corr Ctr for Women</v>
      </c>
      <c r="H3125" s="33" t="str">
        <f>VLOOKUP(C3125,'[1]Fund Lookup'!B:C,2,FALSE)</f>
        <v>Recycl Mtrl Sales-Gen/NonHE</v>
      </c>
      <c r="I3125" s="35" t="s">
        <v>2236</v>
      </c>
      <c r="J3125" s="33" t="str">
        <f>VLOOKUP(I3125,'[1]Table B'!A:B,2,FALSE)</f>
        <v>General</v>
      </c>
      <c r="K3125" s="9" t="str">
        <f t="shared" si="146"/>
        <v>100-General</v>
      </c>
      <c r="L3125" s="9" t="str">
        <f>IFERROR(VLOOKUP(A3125,'[1]VAC as of March 2024'!A:K,11,FALSE),"No")</f>
        <v>No</v>
      </c>
      <c r="M3125" s="9" t="s">
        <v>2240</v>
      </c>
      <c r="O3125" s="33" t="s">
        <v>2</v>
      </c>
      <c r="P3125" s="33" t="s">
        <v>6068</v>
      </c>
      <c r="Q3125" s="2" t="str">
        <f>VLOOKUP(P3125,'[1]Table E'!A:C,3,FALSE)</f>
        <v>Health and Public Safety</v>
      </c>
    </row>
    <row r="3126" spans="1:17" x14ac:dyDescent="0.25">
      <c r="A3126" s="33" t="str">
        <f t="shared" si="144"/>
        <v>7430002860</v>
      </c>
      <c r="B3126" s="33" t="s">
        <v>2479</v>
      </c>
      <c r="C3126" s="33" t="s">
        <v>712</v>
      </c>
      <c r="D3126" s="9" t="str">
        <f t="shared" si="145"/>
        <v>743002860</v>
      </c>
      <c r="E3126" s="34">
        <v>74300</v>
      </c>
      <c r="F3126" s="34">
        <v>2860</v>
      </c>
      <c r="G3126" s="9" t="str">
        <f>VLOOKUP(B3126,'[1]Business Unit Lookup'!A:B,2,FALSE)</f>
        <v>Fluvanna Corr Ctr for Women</v>
      </c>
      <c r="H3126" s="33" t="str">
        <f>VLOOKUP(C3126,'[1]Fund Lookup'!B:C,2,FALSE)</f>
        <v>Recycl Mtrl Sales-Nongen/NonHE</v>
      </c>
      <c r="I3126" s="35" t="s">
        <v>2236</v>
      </c>
      <c r="J3126" s="33" t="str">
        <f>VLOOKUP(I3126,'[1]Table B'!A:B,2,FALSE)</f>
        <v>General</v>
      </c>
      <c r="K3126" s="9" t="str">
        <f t="shared" si="146"/>
        <v>100-General</v>
      </c>
      <c r="L3126" s="9" t="str">
        <f>IFERROR(VLOOKUP(A3126,'[1]VAC as of March 2024'!A:K,11,FALSE),"No")</f>
        <v>No</v>
      </c>
      <c r="M3126" s="9" t="s">
        <v>2240</v>
      </c>
      <c r="O3126" s="33" t="s">
        <v>2</v>
      </c>
      <c r="P3126" s="33" t="s">
        <v>6068</v>
      </c>
      <c r="Q3126" s="2" t="str">
        <f>VLOOKUP(P3126,'[1]Table E'!A:C,3,FALSE)</f>
        <v>Health and Public Safety</v>
      </c>
    </row>
    <row r="3127" spans="1:17" x14ac:dyDescent="0.25">
      <c r="A3127" s="33" t="str">
        <f t="shared" si="144"/>
        <v>7430002870</v>
      </c>
      <c r="B3127" s="33" t="s">
        <v>2479</v>
      </c>
      <c r="C3127" s="33" t="s">
        <v>716</v>
      </c>
      <c r="D3127" s="9" t="str">
        <f t="shared" si="145"/>
        <v>743002870</v>
      </c>
      <c r="E3127" s="34">
        <v>74300</v>
      </c>
      <c r="F3127" s="34">
        <v>2870</v>
      </c>
      <c r="G3127" s="9" t="str">
        <f>VLOOKUP(B3127,'[1]Business Unit Lookup'!A:B,2,FALSE)</f>
        <v>Fluvanna Corr Ctr for Women</v>
      </c>
      <c r="H3127" s="33" t="str">
        <f>VLOOKUP(C3127,'[1]Fund Lookup'!B:C,2,FALSE)</f>
        <v>Surp Suppy/Equip Sale-GF-NonHE</v>
      </c>
      <c r="I3127" s="35" t="s">
        <v>2236</v>
      </c>
      <c r="J3127" s="33" t="str">
        <f>VLOOKUP(I3127,'[1]Table B'!A:B,2,FALSE)</f>
        <v>General</v>
      </c>
      <c r="K3127" s="9" t="str">
        <f t="shared" si="146"/>
        <v>100-General</v>
      </c>
      <c r="L3127" s="9" t="str">
        <f>IFERROR(VLOOKUP(A3127,'[1]VAC as of March 2024'!A:K,11,FALSE),"No")</f>
        <v>No</v>
      </c>
      <c r="M3127" s="9" t="s">
        <v>2240</v>
      </c>
      <c r="O3127" s="33" t="s">
        <v>2</v>
      </c>
      <c r="P3127" s="33" t="s">
        <v>6068</v>
      </c>
      <c r="Q3127" s="2" t="str">
        <f>VLOOKUP(P3127,'[1]Table E'!A:C,3,FALSE)</f>
        <v>Health and Public Safety</v>
      </c>
    </row>
    <row r="3128" spans="1:17" x14ac:dyDescent="0.25">
      <c r="A3128" s="33" t="str">
        <f t="shared" si="144"/>
        <v>7430002900</v>
      </c>
      <c r="B3128" s="33" t="s">
        <v>2479</v>
      </c>
      <c r="C3128" s="33" t="s">
        <v>727</v>
      </c>
      <c r="D3128" s="9" t="str">
        <f t="shared" si="145"/>
        <v>743002900</v>
      </c>
      <c r="E3128" s="34">
        <v>74300</v>
      </c>
      <c r="F3128" s="34">
        <v>2900</v>
      </c>
      <c r="G3128" s="9" t="str">
        <f>VLOOKUP(B3128,'[1]Business Unit Lookup'!A:B,2,FALSE)</f>
        <v>Fluvanna Corr Ctr for Women</v>
      </c>
      <c r="H3128" s="33" t="str">
        <f>VLOOKUP(C3128,'[1]Fund Lookup'!B:C,2,FALSE)</f>
        <v>Insurance Recovery</v>
      </c>
      <c r="I3128" s="35" t="s">
        <v>2239</v>
      </c>
      <c r="J3128" s="33" t="str">
        <f>VLOOKUP(I3128,'[1]Table B'!A:B,2,FALSE)</f>
        <v>Special Revenue-Other</v>
      </c>
      <c r="K3128" s="9" t="str">
        <f t="shared" si="146"/>
        <v>105-Special Revenue-Other</v>
      </c>
      <c r="L3128" s="9" t="str">
        <f>IFERROR(VLOOKUP(A3128,'[1]VAC as of March 2024'!A:K,11,FALSE),"No")</f>
        <v>No</v>
      </c>
      <c r="M3128" s="9" t="s">
        <v>2240</v>
      </c>
      <c r="O3128" s="33" t="s">
        <v>2241</v>
      </c>
      <c r="P3128" s="33" t="s">
        <v>6067</v>
      </c>
      <c r="Q3128" s="2" t="str">
        <f>VLOOKUP(P3128,'[1]Table E'!A:C,3,FALSE)</f>
        <v>Health and Public Safety</v>
      </c>
    </row>
    <row r="3129" spans="1:17" x14ac:dyDescent="0.25">
      <c r="A3129" s="33" t="str">
        <f t="shared" si="144"/>
        <v>7430012110</v>
      </c>
      <c r="B3129" s="36" t="s">
        <v>2479</v>
      </c>
      <c r="C3129" s="36" t="s">
        <v>6074</v>
      </c>
      <c r="D3129" s="9" t="str">
        <f t="shared" si="145"/>
        <v>7430012110</v>
      </c>
      <c r="E3129" s="35">
        <v>74300</v>
      </c>
      <c r="F3129" s="37">
        <v>12110</v>
      </c>
      <c r="G3129" s="9" t="str">
        <f>VLOOKUP(B3129,'[1]Business Unit Lookup'!A:B,2,FALSE)</f>
        <v>Fluvanna Corr Ctr for Women</v>
      </c>
      <c r="H3129" s="33" t="str">
        <f>VLOOKUP(C3129,'[1]Fund Lookup'!B:C,2,FALSE)</f>
        <v>ARP-CrvStLoclFisRecFd-COVID-19</v>
      </c>
      <c r="I3129" s="35" t="s">
        <v>2252</v>
      </c>
      <c r="J3129" s="33" t="str">
        <f>VLOOKUP(I3129,'[1]Table B'!A:B,2,FALSE)</f>
        <v>Special Revenue-Federal</v>
      </c>
      <c r="K3129" s="9" t="str">
        <f t="shared" si="146"/>
        <v>120-Special Revenue-Federal</v>
      </c>
      <c r="L3129" s="9" t="str">
        <f>IFERROR(VLOOKUP(A3129,'[1]VAC as of March 2024'!A:K,11,FALSE),"No")</f>
        <v>No</v>
      </c>
      <c r="M3129" s="38" t="s">
        <v>5493</v>
      </c>
      <c r="O3129" s="36" t="s">
        <v>2248</v>
      </c>
      <c r="P3129" s="36" t="s">
        <v>6063</v>
      </c>
      <c r="Q3129" s="2" t="str">
        <f>VLOOKUP(P3129,'[1]Table E'!A:C,3,FALSE)</f>
        <v>COVID-19</v>
      </c>
    </row>
    <row r="3130" spans="1:17" x14ac:dyDescent="0.25">
      <c r="A3130" s="33" t="str">
        <f t="shared" si="144"/>
        <v>7430015000</v>
      </c>
      <c r="B3130" s="33" t="s">
        <v>2479</v>
      </c>
      <c r="C3130" s="33" t="s">
        <v>2222</v>
      </c>
      <c r="D3130" s="9" t="str">
        <f t="shared" si="145"/>
        <v>7430015000</v>
      </c>
      <c r="E3130" s="34">
        <v>74300</v>
      </c>
      <c r="F3130" s="34">
        <v>15000</v>
      </c>
      <c r="G3130" s="9" t="str">
        <f>VLOOKUP(B3130,'[1]Business Unit Lookup'!A:B,2,FALSE)</f>
        <v>Fluvanna Corr Ctr for Women</v>
      </c>
      <c r="H3130" s="33" t="str">
        <f>VLOOKUP(C3130,'[1]Fund Lookup'!B:C,2,FALSE)</f>
        <v>General Fixed Asset Acct Group</v>
      </c>
      <c r="I3130" s="35" t="s">
        <v>2242</v>
      </c>
      <c r="J3130" s="33" t="str">
        <f>VLOOKUP(I3130,'[1]Table B'!A:B,2,FALSE)</f>
        <v>Fixed Assets, Fund 1500</v>
      </c>
      <c r="K3130" s="9" t="str">
        <f t="shared" si="146"/>
        <v>610-Fixed Assets, Fund 1500</v>
      </c>
      <c r="L3130" s="9" t="str">
        <f>IFERROR(VLOOKUP(A3130,'[1]VAC as of March 2024'!A:K,11,FALSE),"No")</f>
        <v>No</v>
      </c>
      <c r="M3130" s="9" t="s">
        <v>4</v>
      </c>
      <c r="Q3130" s="2"/>
    </row>
    <row r="3131" spans="1:17" x14ac:dyDescent="0.25">
      <c r="A3131" s="33" t="str">
        <f t="shared" si="144"/>
        <v>7440001000</v>
      </c>
      <c r="B3131" s="33" t="s">
        <v>2480</v>
      </c>
      <c r="C3131" s="33" t="s">
        <v>1</v>
      </c>
      <c r="D3131" s="9" t="str">
        <f t="shared" si="145"/>
        <v>744001000</v>
      </c>
      <c r="E3131" s="34">
        <v>74400</v>
      </c>
      <c r="F3131" s="34">
        <v>1000</v>
      </c>
      <c r="G3131" s="9" t="str">
        <f>VLOOKUP(B3131,'[1]Business Unit Lookup'!A:B,2,FALSE)</f>
        <v>Mecklenburg Correctional Ctr</v>
      </c>
      <c r="H3131" s="33" t="str">
        <f>VLOOKUP(C3131,'[1]Fund Lookup'!B:C,2,FALSE)</f>
        <v>General Fund</v>
      </c>
      <c r="I3131" s="35" t="s">
        <v>2236</v>
      </c>
      <c r="J3131" s="33" t="str">
        <f>VLOOKUP(I3131,'[1]Table B'!A:B,2,FALSE)</f>
        <v>General</v>
      </c>
      <c r="K3131" s="9" t="str">
        <f t="shared" si="146"/>
        <v>100-General</v>
      </c>
      <c r="L3131" s="9" t="str">
        <f>IFERROR(VLOOKUP(A3131,'[1]VAC as of March 2024'!A:K,11,FALSE),"No")</f>
        <v>No</v>
      </c>
      <c r="M3131" s="9" t="s">
        <v>2237</v>
      </c>
      <c r="O3131" s="33" t="s">
        <v>2240</v>
      </c>
      <c r="P3131" s="33" t="s">
        <v>6061</v>
      </c>
      <c r="Q3131" s="2" t="str">
        <f>VLOOKUP(P3131,'[1]Table E'!A:C,3,FALSE)</f>
        <v>Unassigned</v>
      </c>
    </row>
    <row r="3132" spans="1:17" x14ac:dyDescent="0.25">
      <c r="A3132" s="33" t="str">
        <f t="shared" si="144"/>
        <v>7440002710</v>
      </c>
      <c r="B3132" s="33" t="s">
        <v>2480</v>
      </c>
      <c r="C3132" s="33" t="s">
        <v>633</v>
      </c>
      <c r="D3132" s="9" t="str">
        <f t="shared" si="145"/>
        <v>744002710</v>
      </c>
      <c r="E3132" s="34">
        <v>74400</v>
      </c>
      <c r="F3132" s="34">
        <v>2710</v>
      </c>
      <c r="G3132" s="9" t="str">
        <f>VLOOKUP(B3132,'[1]Business Unit Lookup'!A:B,2,FALSE)</f>
        <v>Mecklenburg Correctional Ctr</v>
      </c>
      <c r="H3132" s="33" t="str">
        <f>VLOOKUP(C3132,'[1]Fund Lookup'!B:C,2,FALSE)</f>
        <v>Central Garage Pool Vehicles</v>
      </c>
      <c r="I3132" s="35" t="s">
        <v>2236</v>
      </c>
      <c r="J3132" s="33" t="str">
        <f>VLOOKUP(I3132,'[1]Table B'!A:B,2,FALSE)</f>
        <v>General</v>
      </c>
      <c r="K3132" s="9" t="str">
        <f t="shared" si="146"/>
        <v>100-General</v>
      </c>
      <c r="L3132" s="9" t="str">
        <f>IFERROR(VLOOKUP(A3132,'[1]VAC as of March 2024'!A:K,11,FALSE),"No")</f>
        <v>No</v>
      </c>
      <c r="M3132" s="9" t="s">
        <v>2240</v>
      </c>
      <c r="O3132" s="33" t="s">
        <v>2</v>
      </c>
      <c r="P3132" s="33" t="s">
        <v>6068</v>
      </c>
      <c r="Q3132" s="2" t="str">
        <f>VLOOKUP(P3132,'[1]Table E'!A:C,3,FALSE)</f>
        <v>Health and Public Safety</v>
      </c>
    </row>
    <row r="3133" spans="1:17" x14ac:dyDescent="0.25">
      <c r="A3133" s="33" t="str">
        <f t="shared" si="144"/>
        <v>7440002840</v>
      </c>
      <c r="B3133" s="33" t="s">
        <v>2480</v>
      </c>
      <c r="C3133" s="33" t="s">
        <v>700</v>
      </c>
      <c r="D3133" s="9" t="str">
        <f t="shared" si="145"/>
        <v>744002840</v>
      </c>
      <c r="E3133" s="34">
        <v>74400</v>
      </c>
      <c r="F3133" s="34">
        <v>2840</v>
      </c>
      <c r="G3133" s="9" t="str">
        <f>VLOOKUP(B3133,'[1]Business Unit Lookup'!A:B,2,FALSE)</f>
        <v>Mecklenburg Correctional Ctr</v>
      </c>
      <c r="H3133" s="33" t="str">
        <f>VLOOKUP(C3133,'[1]Fund Lookup'!B:C,2,FALSE)</f>
        <v>Recycl Mtrl Sales-Gen/NonHE</v>
      </c>
      <c r="I3133" s="35" t="s">
        <v>2236</v>
      </c>
      <c r="J3133" s="33" t="str">
        <f>VLOOKUP(I3133,'[1]Table B'!A:B,2,FALSE)</f>
        <v>General</v>
      </c>
      <c r="K3133" s="9" t="str">
        <f t="shared" si="146"/>
        <v>100-General</v>
      </c>
      <c r="L3133" s="9" t="str">
        <f>IFERROR(VLOOKUP(A3133,'[1]VAC as of March 2024'!A:K,11,FALSE),"No")</f>
        <v>No</v>
      </c>
      <c r="M3133" s="9" t="s">
        <v>2240</v>
      </c>
      <c r="O3133" s="33" t="s">
        <v>2</v>
      </c>
      <c r="P3133" s="33" t="s">
        <v>6068</v>
      </c>
      <c r="Q3133" s="2" t="str">
        <f>VLOOKUP(P3133,'[1]Table E'!A:C,3,FALSE)</f>
        <v>Health and Public Safety</v>
      </c>
    </row>
    <row r="3134" spans="1:17" x14ac:dyDescent="0.25">
      <c r="A3134" s="33" t="str">
        <f t="shared" si="144"/>
        <v>7440012110</v>
      </c>
      <c r="B3134" s="36" t="s">
        <v>2480</v>
      </c>
      <c r="C3134" s="36" t="s">
        <v>6074</v>
      </c>
      <c r="D3134" s="9" t="str">
        <f t="shared" si="145"/>
        <v>7440012110</v>
      </c>
      <c r="E3134" s="35">
        <v>74400</v>
      </c>
      <c r="F3134" s="37">
        <v>12110</v>
      </c>
      <c r="G3134" s="9" t="str">
        <f>VLOOKUP(B3134,'[1]Business Unit Lookup'!A:B,2,FALSE)</f>
        <v>Mecklenburg Correctional Ctr</v>
      </c>
      <c r="H3134" s="33" t="str">
        <f>VLOOKUP(C3134,'[1]Fund Lookup'!B:C,2,FALSE)</f>
        <v>ARP-CrvStLoclFisRecFd-COVID-19</v>
      </c>
      <c r="I3134" s="35" t="s">
        <v>2252</v>
      </c>
      <c r="J3134" s="33" t="str">
        <f>VLOOKUP(I3134,'[1]Table B'!A:B,2,FALSE)</f>
        <v>Special Revenue-Federal</v>
      </c>
      <c r="K3134" s="9" t="str">
        <f t="shared" si="146"/>
        <v>120-Special Revenue-Federal</v>
      </c>
      <c r="L3134" s="9" t="str">
        <f>IFERROR(VLOOKUP(A3134,'[1]VAC as of March 2024'!A:K,11,FALSE),"No")</f>
        <v>No</v>
      </c>
      <c r="M3134" s="38" t="s">
        <v>5493</v>
      </c>
      <c r="O3134" s="36" t="s">
        <v>2248</v>
      </c>
      <c r="P3134" s="36" t="s">
        <v>6063</v>
      </c>
      <c r="Q3134" s="2" t="str">
        <f>VLOOKUP(P3134,'[1]Table E'!A:C,3,FALSE)</f>
        <v>COVID-19</v>
      </c>
    </row>
    <row r="3135" spans="1:17" x14ac:dyDescent="0.25">
      <c r="A3135" s="33" t="str">
        <f t="shared" si="144"/>
        <v>7440015000</v>
      </c>
      <c r="B3135" s="33" t="s">
        <v>2480</v>
      </c>
      <c r="C3135" s="33" t="s">
        <v>2222</v>
      </c>
      <c r="D3135" s="9" t="str">
        <f t="shared" si="145"/>
        <v>7440015000</v>
      </c>
      <c r="E3135" s="34">
        <v>74400</v>
      </c>
      <c r="F3135" s="34">
        <v>15000</v>
      </c>
      <c r="G3135" s="9" t="str">
        <f>VLOOKUP(B3135,'[1]Business Unit Lookup'!A:B,2,FALSE)</f>
        <v>Mecklenburg Correctional Ctr</v>
      </c>
      <c r="H3135" s="33" t="str">
        <f>VLOOKUP(C3135,'[1]Fund Lookup'!B:C,2,FALSE)</f>
        <v>General Fixed Asset Acct Group</v>
      </c>
      <c r="I3135" s="35" t="s">
        <v>2242</v>
      </c>
      <c r="J3135" s="33" t="str">
        <f>VLOOKUP(I3135,'[1]Table B'!A:B,2,FALSE)</f>
        <v>Fixed Assets, Fund 1500</v>
      </c>
      <c r="K3135" s="9" t="str">
        <f t="shared" si="146"/>
        <v>610-Fixed Assets, Fund 1500</v>
      </c>
      <c r="L3135" s="9" t="str">
        <f>IFERROR(VLOOKUP(A3135,'[1]VAC as of March 2024'!A:K,11,FALSE),"No")</f>
        <v>No</v>
      </c>
      <c r="M3135" s="9" t="s">
        <v>4</v>
      </c>
      <c r="Q3135" s="2"/>
    </row>
    <row r="3136" spans="1:17" x14ac:dyDescent="0.25">
      <c r="A3136" s="33" t="str">
        <f t="shared" si="144"/>
        <v>7450001000</v>
      </c>
      <c r="B3136" s="33" t="s">
        <v>2481</v>
      </c>
      <c r="C3136" s="33" t="s">
        <v>1</v>
      </c>
      <c r="D3136" s="9" t="str">
        <f t="shared" si="145"/>
        <v>745001000</v>
      </c>
      <c r="E3136" s="34">
        <v>74500</v>
      </c>
      <c r="F3136" s="34">
        <v>1000</v>
      </c>
      <c r="G3136" s="9" t="str">
        <f>VLOOKUP(B3136,'[1]Business Unit Lookup'!A:B,2,FALSE)</f>
        <v>Nottoway Correctional Center</v>
      </c>
      <c r="H3136" s="33" t="str">
        <f>VLOOKUP(C3136,'[1]Fund Lookup'!B:C,2,FALSE)</f>
        <v>General Fund</v>
      </c>
      <c r="I3136" s="35" t="s">
        <v>2236</v>
      </c>
      <c r="J3136" s="33" t="str">
        <f>VLOOKUP(I3136,'[1]Table B'!A:B,2,FALSE)</f>
        <v>General</v>
      </c>
      <c r="K3136" s="9" t="str">
        <f t="shared" si="146"/>
        <v>100-General</v>
      </c>
      <c r="L3136" s="9" t="str">
        <f>IFERROR(VLOOKUP(A3136,'[1]VAC as of March 2024'!A:K,11,FALSE),"No")</f>
        <v>No</v>
      </c>
      <c r="M3136" s="9" t="s">
        <v>2237</v>
      </c>
      <c r="O3136" s="33" t="s">
        <v>2240</v>
      </c>
      <c r="P3136" s="33" t="s">
        <v>6061</v>
      </c>
      <c r="Q3136" s="2" t="str">
        <f>VLOOKUP(P3136,'[1]Table E'!A:C,3,FALSE)</f>
        <v>Unassigned</v>
      </c>
    </row>
    <row r="3137" spans="1:17" x14ac:dyDescent="0.25">
      <c r="A3137" s="33" t="str">
        <f t="shared" si="144"/>
        <v>7450002460</v>
      </c>
      <c r="B3137" s="33" t="s">
        <v>2481</v>
      </c>
      <c r="C3137" s="33" t="s">
        <v>516</v>
      </c>
      <c r="D3137" s="9" t="str">
        <f t="shared" si="145"/>
        <v>745002460</v>
      </c>
      <c r="E3137" s="34">
        <v>74500</v>
      </c>
      <c r="F3137" s="34">
        <v>2460</v>
      </c>
      <c r="G3137" s="9" t="str">
        <f>VLOOKUP(B3137,'[1]Business Unit Lookup'!A:B,2,FALSE)</f>
        <v>Nottoway Correctional Center</v>
      </c>
      <c r="H3137" s="33" t="str">
        <f>VLOOKUP(C3137,'[1]Fund Lookup'!B:C,2,FALSE)</f>
        <v>Disaster Recovery Fund</v>
      </c>
      <c r="I3137" s="35" t="s">
        <v>2236</v>
      </c>
      <c r="J3137" s="33" t="str">
        <f>VLOOKUP(I3137,'[1]Table B'!A:B,2,FALSE)</f>
        <v>General</v>
      </c>
      <c r="K3137" s="9" t="str">
        <f t="shared" si="146"/>
        <v>100-General</v>
      </c>
      <c r="L3137" s="9" t="str">
        <f>IFERROR(VLOOKUP(A3137,'[1]VAC as of March 2024'!A:K,11,FALSE),"No")</f>
        <v>No</v>
      </c>
      <c r="M3137" s="9" t="s">
        <v>2240</v>
      </c>
      <c r="O3137" s="33" t="s">
        <v>2</v>
      </c>
      <c r="P3137" s="33" t="s">
        <v>6068</v>
      </c>
      <c r="Q3137" s="2" t="str">
        <f>VLOOKUP(P3137,'[1]Table E'!A:C,3,FALSE)</f>
        <v>Health and Public Safety</v>
      </c>
    </row>
    <row r="3138" spans="1:17" x14ac:dyDescent="0.25">
      <c r="A3138" s="33" t="str">
        <f t="shared" ref="A3138:A3201" si="147">CONCATENATE(B3138,C3138)</f>
        <v>7450002710</v>
      </c>
      <c r="B3138" s="33" t="s">
        <v>2481</v>
      </c>
      <c r="C3138" s="33" t="s">
        <v>633</v>
      </c>
      <c r="D3138" s="9" t="str">
        <f t="shared" ref="D3138:D3201" si="148">CONCATENATE(E3138,F3138)</f>
        <v>745002710</v>
      </c>
      <c r="E3138" s="34">
        <v>74500</v>
      </c>
      <c r="F3138" s="34">
        <v>2710</v>
      </c>
      <c r="G3138" s="9" t="str">
        <f>VLOOKUP(B3138,'[1]Business Unit Lookup'!A:B,2,FALSE)</f>
        <v>Nottoway Correctional Center</v>
      </c>
      <c r="H3138" s="33" t="str">
        <f>VLOOKUP(C3138,'[1]Fund Lookup'!B:C,2,FALSE)</f>
        <v>Central Garage Pool Vehicles</v>
      </c>
      <c r="I3138" s="35" t="s">
        <v>2236</v>
      </c>
      <c r="J3138" s="33" t="str">
        <f>VLOOKUP(I3138,'[1]Table B'!A:B,2,FALSE)</f>
        <v>General</v>
      </c>
      <c r="K3138" s="9" t="str">
        <f t="shared" ref="K3138:K3201" si="149">CONCATENATE(I3138,"-",J3138)</f>
        <v>100-General</v>
      </c>
      <c r="L3138" s="9" t="str">
        <f>IFERROR(VLOOKUP(A3138,'[1]VAC as of March 2024'!A:K,11,FALSE),"No")</f>
        <v>No</v>
      </c>
      <c r="M3138" s="9" t="s">
        <v>2240</v>
      </c>
      <c r="O3138" s="33" t="s">
        <v>2</v>
      </c>
      <c r="P3138" s="33" t="s">
        <v>6068</v>
      </c>
      <c r="Q3138" s="2" t="str">
        <f>VLOOKUP(P3138,'[1]Table E'!A:C,3,FALSE)</f>
        <v>Health and Public Safety</v>
      </c>
    </row>
    <row r="3139" spans="1:17" x14ac:dyDescent="0.25">
      <c r="A3139" s="33" t="str">
        <f t="shared" si="147"/>
        <v>7450002840</v>
      </c>
      <c r="B3139" s="33" t="s">
        <v>2481</v>
      </c>
      <c r="C3139" s="33" t="s">
        <v>700</v>
      </c>
      <c r="D3139" s="9" t="str">
        <f t="shared" si="148"/>
        <v>745002840</v>
      </c>
      <c r="E3139" s="34">
        <v>74500</v>
      </c>
      <c r="F3139" s="34">
        <v>2840</v>
      </c>
      <c r="G3139" s="9" t="str">
        <f>VLOOKUP(B3139,'[1]Business Unit Lookup'!A:B,2,FALSE)</f>
        <v>Nottoway Correctional Center</v>
      </c>
      <c r="H3139" s="33" t="str">
        <f>VLOOKUP(C3139,'[1]Fund Lookup'!B:C,2,FALSE)</f>
        <v>Recycl Mtrl Sales-Gen/NonHE</v>
      </c>
      <c r="I3139" s="35" t="s">
        <v>2236</v>
      </c>
      <c r="J3139" s="33" t="str">
        <f>VLOOKUP(I3139,'[1]Table B'!A:B,2,FALSE)</f>
        <v>General</v>
      </c>
      <c r="K3139" s="9" t="str">
        <f t="shared" si="149"/>
        <v>100-General</v>
      </c>
      <c r="L3139" s="9" t="str">
        <f>IFERROR(VLOOKUP(A3139,'[1]VAC as of March 2024'!A:K,11,FALSE),"No")</f>
        <v>No</v>
      </c>
      <c r="M3139" s="9" t="s">
        <v>2240</v>
      </c>
      <c r="O3139" s="33" t="s">
        <v>2</v>
      </c>
      <c r="P3139" s="33" t="s">
        <v>6068</v>
      </c>
      <c r="Q3139" s="2" t="str">
        <f>VLOOKUP(P3139,'[1]Table E'!A:C,3,FALSE)</f>
        <v>Health and Public Safety</v>
      </c>
    </row>
    <row r="3140" spans="1:17" x14ac:dyDescent="0.25">
      <c r="A3140" s="33" t="str">
        <f t="shared" si="147"/>
        <v>7450002870</v>
      </c>
      <c r="B3140" s="33" t="s">
        <v>2481</v>
      </c>
      <c r="C3140" s="33" t="s">
        <v>716</v>
      </c>
      <c r="D3140" s="9" t="str">
        <f t="shared" si="148"/>
        <v>745002870</v>
      </c>
      <c r="E3140" s="34">
        <v>74500</v>
      </c>
      <c r="F3140" s="34">
        <v>2870</v>
      </c>
      <c r="G3140" s="9" t="str">
        <f>VLOOKUP(B3140,'[1]Business Unit Lookup'!A:B,2,FALSE)</f>
        <v>Nottoway Correctional Center</v>
      </c>
      <c r="H3140" s="33" t="str">
        <f>VLOOKUP(C3140,'[1]Fund Lookup'!B:C,2,FALSE)</f>
        <v>Surp Suppy/Equip Sale-GF-NonHE</v>
      </c>
      <c r="I3140" s="35" t="s">
        <v>2236</v>
      </c>
      <c r="J3140" s="33" t="str">
        <f>VLOOKUP(I3140,'[1]Table B'!A:B,2,FALSE)</f>
        <v>General</v>
      </c>
      <c r="K3140" s="9" t="str">
        <f t="shared" si="149"/>
        <v>100-General</v>
      </c>
      <c r="L3140" s="9" t="str">
        <f>IFERROR(VLOOKUP(A3140,'[1]VAC as of March 2024'!A:K,11,FALSE),"No")</f>
        <v>No</v>
      </c>
      <c r="M3140" s="9" t="s">
        <v>2240</v>
      </c>
      <c r="O3140" s="33" t="s">
        <v>2</v>
      </c>
      <c r="P3140" s="33" t="s">
        <v>6068</v>
      </c>
      <c r="Q3140" s="2" t="str">
        <f>VLOOKUP(P3140,'[1]Table E'!A:C,3,FALSE)</f>
        <v>Health and Public Safety</v>
      </c>
    </row>
    <row r="3141" spans="1:17" x14ac:dyDescent="0.25">
      <c r="A3141" s="33" t="str">
        <f t="shared" si="147"/>
        <v>7450010000</v>
      </c>
      <c r="B3141" s="33" t="s">
        <v>2481</v>
      </c>
      <c r="C3141" s="33" t="s">
        <v>2162</v>
      </c>
      <c r="D3141" s="9" t="str">
        <f t="shared" si="148"/>
        <v>7450010000</v>
      </c>
      <c r="E3141" s="34">
        <v>74500</v>
      </c>
      <c r="F3141" s="34">
        <v>10000</v>
      </c>
      <c r="G3141" s="9" t="str">
        <f>VLOOKUP(B3141,'[1]Business Unit Lookup'!A:B,2,FALSE)</f>
        <v>Nottoway Correctional Center</v>
      </c>
      <c r="H3141" s="33" t="str">
        <f>VLOOKUP(C3141,'[1]Fund Lookup'!B:C,2,FALSE)</f>
        <v>Federal Trust</v>
      </c>
      <c r="I3141" s="35" t="s">
        <v>2252</v>
      </c>
      <c r="J3141" s="33" t="str">
        <f>VLOOKUP(I3141,'[1]Table B'!A:B,2,FALSE)</f>
        <v>Special Revenue-Federal</v>
      </c>
      <c r="K3141" s="9" t="str">
        <f t="shared" si="149"/>
        <v>120-Special Revenue-Federal</v>
      </c>
      <c r="L3141" s="9" t="str">
        <f>IFERROR(VLOOKUP(A3141,'[1]VAC as of March 2024'!A:K,11,FALSE),"No")</f>
        <v>No</v>
      </c>
      <c r="M3141" s="9" t="s">
        <v>2248</v>
      </c>
      <c r="O3141" s="33" t="s">
        <v>2248</v>
      </c>
      <c r="P3141" s="33" t="s">
        <v>6070</v>
      </c>
      <c r="Q3141" s="2" t="str">
        <f>VLOOKUP(P3141,'[1]Table E'!A:C,3,FALSE)</f>
        <v>Gifts and grants</v>
      </c>
    </row>
    <row r="3142" spans="1:17" x14ac:dyDescent="0.25">
      <c r="A3142" s="33" t="str">
        <f t="shared" si="147"/>
        <v>7450012110</v>
      </c>
      <c r="B3142" s="36" t="s">
        <v>2481</v>
      </c>
      <c r="C3142" s="36" t="s">
        <v>6074</v>
      </c>
      <c r="D3142" s="9" t="str">
        <f t="shared" si="148"/>
        <v>7450012110</v>
      </c>
      <c r="E3142" s="35">
        <v>74500</v>
      </c>
      <c r="F3142" s="37">
        <v>12110</v>
      </c>
      <c r="G3142" s="9" t="str">
        <f>VLOOKUP(B3142,'[1]Business Unit Lookup'!A:B,2,FALSE)</f>
        <v>Nottoway Correctional Center</v>
      </c>
      <c r="H3142" s="33" t="str">
        <f>VLOOKUP(C3142,'[1]Fund Lookup'!B:C,2,FALSE)</f>
        <v>ARP-CrvStLoclFisRecFd-COVID-19</v>
      </c>
      <c r="I3142" s="35" t="s">
        <v>2252</v>
      </c>
      <c r="J3142" s="33" t="str">
        <f>VLOOKUP(I3142,'[1]Table B'!A:B,2,FALSE)</f>
        <v>Special Revenue-Federal</v>
      </c>
      <c r="K3142" s="9" t="str">
        <f t="shared" si="149"/>
        <v>120-Special Revenue-Federal</v>
      </c>
      <c r="L3142" s="9" t="str">
        <f>IFERROR(VLOOKUP(A3142,'[1]VAC as of March 2024'!A:K,11,FALSE),"No")</f>
        <v>No</v>
      </c>
      <c r="M3142" s="38" t="s">
        <v>5493</v>
      </c>
      <c r="O3142" s="36" t="s">
        <v>2248</v>
      </c>
      <c r="P3142" s="36" t="s">
        <v>6063</v>
      </c>
      <c r="Q3142" s="2" t="str">
        <f>VLOOKUP(P3142,'[1]Table E'!A:C,3,FALSE)</f>
        <v>COVID-19</v>
      </c>
    </row>
    <row r="3143" spans="1:17" x14ac:dyDescent="0.25">
      <c r="A3143" s="33" t="str">
        <f t="shared" si="147"/>
        <v>7450015000</v>
      </c>
      <c r="B3143" s="33" t="s">
        <v>2481</v>
      </c>
      <c r="C3143" s="33" t="s">
        <v>2222</v>
      </c>
      <c r="D3143" s="9" t="str">
        <f t="shared" si="148"/>
        <v>7450015000</v>
      </c>
      <c r="E3143" s="34">
        <v>74500</v>
      </c>
      <c r="F3143" s="34">
        <v>15000</v>
      </c>
      <c r="G3143" s="9" t="str">
        <f>VLOOKUP(B3143,'[1]Business Unit Lookup'!A:B,2,FALSE)</f>
        <v>Nottoway Correctional Center</v>
      </c>
      <c r="H3143" s="33" t="str">
        <f>VLOOKUP(C3143,'[1]Fund Lookup'!B:C,2,FALSE)</f>
        <v>General Fixed Asset Acct Group</v>
      </c>
      <c r="I3143" s="35" t="s">
        <v>2242</v>
      </c>
      <c r="J3143" s="33" t="str">
        <f>VLOOKUP(I3143,'[1]Table B'!A:B,2,FALSE)</f>
        <v>Fixed Assets, Fund 1500</v>
      </c>
      <c r="K3143" s="9" t="str">
        <f t="shared" si="149"/>
        <v>610-Fixed Assets, Fund 1500</v>
      </c>
      <c r="L3143" s="9" t="str">
        <f>IFERROR(VLOOKUP(A3143,'[1]VAC as of March 2024'!A:K,11,FALSE),"No")</f>
        <v>No</v>
      </c>
      <c r="M3143" s="9" t="s">
        <v>4</v>
      </c>
      <c r="Q3143" s="2"/>
    </row>
    <row r="3144" spans="1:17" x14ac:dyDescent="0.25">
      <c r="A3144" s="33" t="str">
        <f t="shared" si="147"/>
        <v>7470001000</v>
      </c>
      <c r="B3144" s="33" t="s">
        <v>2482</v>
      </c>
      <c r="C3144" s="33" t="s">
        <v>1</v>
      </c>
      <c r="D3144" s="9" t="str">
        <f t="shared" si="148"/>
        <v>747001000</v>
      </c>
      <c r="E3144" s="34">
        <v>74700</v>
      </c>
      <c r="F3144" s="34">
        <v>1000</v>
      </c>
      <c r="G3144" s="9" t="str">
        <f>VLOOKUP(B3144,'[1]Business Unit Lookup'!A:B,2,FALSE)</f>
        <v>Marion Correctional Center</v>
      </c>
      <c r="H3144" s="33" t="str">
        <f>VLOOKUP(C3144,'[1]Fund Lookup'!B:C,2,FALSE)</f>
        <v>General Fund</v>
      </c>
      <c r="I3144" s="35" t="s">
        <v>2236</v>
      </c>
      <c r="J3144" s="33" t="str">
        <f>VLOOKUP(I3144,'[1]Table B'!A:B,2,FALSE)</f>
        <v>General</v>
      </c>
      <c r="K3144" s="9" t="str">
        <f t="shared" si="149"/>
        <v>100-General</v>
      </c>
      <c r="L3144" s="9" t="str">
        <f>IFERROR(VLOOKUP(A3144,'[1]VAC as of March 2024'!A:K,11,FALSE),"No")</f>
        <v>No</v>
      </c>
      <c r="M3144" s="9" t="s">
        <v>2237</v>
      </c>
      <c r="O3144" s="33" t="s">
        <v>2240</v>
      </c>
      <c r="P3144" s="33" t="s">
        <v>6061</v>
      </c>
      <c r="Q3144" s="2" t="str">
        <f>VLOOKUP(P3144,'[1]Table E'!A:C,3,FALSE)</f>
        <v>Unassigned</v>
      </c>
    </row>
    <row r="3145" spans="1:17" x14ac:dyDescent="0.25">
      <c r="A3145" s="33" t="str">
        <f t="shared" si="147"/>
        <v>7470002710</v>
      </c>
      <c r="B3145" s="33" t="s">
        <v>2482</v>
      </c>
      <c r="C3145" s="33" t="s">
        <v>633</v>
      </c>
      <c r="D3145" s="9" t="str">
        <f t="shared" si="148"/>
        <v>747002710</v>
      </c>
      <c r="E3145" s="34">
        <v>74700</v>
      </c>
      <c r="F3145" s="34">
        <v>2710</v>
      </c>
      <c r="G3145" s="9" t="str">
        <f>VLOOKUP(B3145,'[1]Business Unit Lookup'!A:B,2,FALSE)</f>
        <v>Marion Correctional Center</v>
      </c>
      <c r="H3145" s="33" t="str">
        <f>VLOOKUP(C3145,'[1]Fund Lookup'!B:C,2,FALSE)</f>
        <v>Central Garage Pool Vehicles</v>
      </c>
      <c r="I3145" s="35" t="s">
        <v>2236</v>
      </c>
      <c r="J3145" s="33" t="str">
        <f>VLOOKUP(I3145,'[1]Table B'!A:B,2,FALSE)</f>
        <v>General</v>
      </c>
      <c r="K3145" s="9" t="str">
        <f t="shared" si="149"/>
        <v>100-General</v>
      </c>
      <c r="L3145" s="9" t="str">
        <f>IFERROR(VLOOKUP(A3145,'[1]VAC as of March 2024'!A:K,11,FALSE),"No")</f>
        <v>No</v>
      </c>
      <c r="M3145" s="9" t="s">
        <v>2240</v>
      </c>
      <c r="O3145" s="33" t="s">
        <v>2</v>
      </c>
      <c r="P3145" s="33" t="s">
        <v>6068</v>
      </c>
      <c r="Q3145" s="2" t="str">
        <f>VLOOKUP(P3145,'[1]Table E'!A:C,3,FALSE)</f>
        <v>Health and Public Safety</v>
      </c>
    </row>
    <row r="3146" spans="1:17" x14ac:dyDescent="0.25">
      <c r="A3146" s="33" t="str">
        <f t="shared" si="147"/>
        <v>7470002840</v>
      </c>
      <c r="B3146" s="33" t="s">
        <v>2482</v>
      </c>
      <c r="C3146" s="33" t="s">
        <v>700</v>
      </c>
      <c r="D3146" s="9" t="str">
        <f t="shared" si="148"/>
        <v>747002840</v>
      </c>
      <c r="E3146" s="34">
        <v>74700</v>
      </c>
      <c r="F3146" s="34">
        <v>2840</v>
      </c>
      <c r="G3146" s="9" t="str">
        <f>VLOOKUP(B3146,'[1]Business Unit Lookup'!A:B,2,FALSE)</f>
        <v>Marion Correctional Center</v>
      </c>
      <c r="H3146" s="33" t="str">
        <f>VLOOKUP(C3146,'[1]Fund Lookup'!B:C,2,FALSE)</f>
        <v>Recycl Mtrl Sales-Gen/NonHE</v>
      </c>
      <c r="I3146" s="35" t="s">
        <v>2236</v>
      </c>
      <c r="J3146" s="33" t="str">
        <f>VLOOKUP(I3146,'[1]Table B'!A:B,2,FALSE)</f>
        <v>General</v>
      </c>
      <c r="K3146" s="9" t="str">
        <f t="shared" si="149"/>
        <v>100-General</v>
      </c>
      <c r="L3146" s="9" t="str">
        <f>IFERROR(VLOOKUP(A3146,'[1]VAC as of March 2024'!A:K,11,FALSE),"No")</f>
        <v>No</v>
      </c>
      <c r="M3146" s="9" t="s">
        <v>2240</v>
      </c>
      <c r="O3146" s="33" t="s">
        <v>2</v>
      </c>
      <c r="P3146" s="33" t="s">
        <v>6068</v>
      </c>
      <c r="Q3146" s="2" t="str">
        <f>VLOOKUP(P3146,'[1]Table E'!A:C,3,FALSE)</f>
        <v>Health and Public Safety</v>
      </c>
    </row>
    <row r="3147" spans="1:17" x14ac:dyDescent="0.25">
      <c r="A3147" s="33" t="str">
        <f t="shared" si="147"/>
        <v>7470002900</v>
      </c>
      <c r="B3147" s="33" t="s">
        <v>2482</v>
      </c>
      <c r="C3147" s="33" t="s">
        <v>727</v>
      </c>
      <c r="D3147" s="9" t="str">
        <f t="shared" si="148"/>
        <v>747002900</v>
      </c>
      <c r="E3147" s="34">
        <v>74700</v>
      </c>
      <c r="F3147" s="34">
        <v>2900</v>
      </c>
      <c r="G3147" s="9" t="str">
        <f>VLOOKUP(B3147,'[1]Business Unit Lookup'!A:B,2,FALSE)</f>
        <v>Marion Correctional Center</v>
      </c>
      <c r="H3147" s="33" t="str">
        <f>VLOOKUP(C3147,'[1]Fund Lookup'!B:C,2,FALSE)</f>
        <v>Insurance Recovery</v>
      </c>
      <c r="I3147" s="35" t="s">
        <v>2239</v>
      </c>
      <c r="J3147" s="33" t="str">
        <f>VLOOKUP(I3147,'[1]Table B'!A:B,2,FALSE)</f>
        <v>Special Revenue-Other</v>
      </c>
      <c r="K3147" s="9" t="str">
        <f t="shared" si="149"/>
        <v>105-Special Revenue-Other</v>
      </c>
      <c r="L3147" s="9" t="str">
        <f>IFERROR(VLOOKUP(A3147,'[1]VAC as of March 2024'!A:K,11,FALSE),"No")</f>
        <v>No</v>
      </c>
      <c r="M3147" s="9" t="s">
        <v>2240</v>
      </c>
      <c r="O3147" s="33" t="s">
        <v>2241</v>
      </c>
      <c r="P3147" s="33" t="s">
        <v>6067</v>
      </c>
      <c r="Q3147" s="2" t="str">
        <f>VLOOKUP(P3147,'[1]Table E'!A:C,3,FALSE)</f>
        <v>Health and Public Safety</v>
      </c>
    </row>
    <row r="3148" spans="1:17" x14ac:dyDescent="0.25">
      <c r="A3148" s="33" t="str">
        <f t="shared" si="147"/>
        <v>7470012110</v>
      </c>
      <c r="B3148" s="36" t="s">
        <v>2482</v>
      </c>
      <c r="C3148" s="36" t="s">
        <v>6074</v>
      </c>
      <c r="D3148" s="9" t="str">
        <f t="shared" si="148"/>
        <v>7470012110</v>
      </c>
      <c r="E3148" s="35">
        <v>74700</v>
      </c>
      <c r="F3148" s="37">
        <v>12110</v>
      </c>
      <c r="G3148" s="9" t="str">
        <f>VLOOKUP(B3148,'[1]Business Unit Lookup'!A:B,2,FALSE)</f>
        <v>Marion Correctional Center</v>
      </c>
      <c r="H3148" s="33" t="str">
        <f>VLOOKUP(C3148,'[1]Fund Lookup'!B:C,2,FALSE)</f>
        <v>ARP-CrvStLoclFisRecFd-COVID-19</v>
      </c>
      <c r="I3148" s="35" t="s">
        <v>2252</v>
      </c>
      <c r="J3148" s="33" t="str">
        <f>VLOOKUP(I3148,'[1]Table B'!A:B,2,FALSE)</f>
        <v>Special Revenue-Federal</v>
      </c>
      <c r="K3148" s="9" t="str">
        <f t="shared" si="149"/>
        <v>120-Special Revenue-Federal</v>
      </c>
      <c r="L3148" s="9" t="str">
        <f>IFERROR(VLOOKUP(A3148,'[1]VAC as of March 2024'!A:K,11,FALSE),"No")</f>
        <v>No</v>
      </c>
      <c r="M3148" s="38" t="s">
        <v>5493</v>
      </c>
      <c r="O3148" s="36" t="s">
        <v>2248</v>
      </c>
      <c r="P3148" s="36" t="s">
        <v>6063</v>
      </c>
      <c r="Q3148" s="2" t="str">
        <f>VLOOKUP(P3148,'[1]Table E'!A:C,3,FALSE)</f>
        <v>COVID-19</v>
      </c>
    </row>
    <row r="3149" spans="1:17" x14ac:dyDescent="0.25">
      <c r="A3149" s="33" t="str">
        <f t="shared" si="147"/>
        <v>7470015000</v>
      </c>
      <c r="B3149" s="33" t="s">
        <v>2482</v>
      </c>
      <c r="C3149" s="33" t="s">
        <v>2222</v>
      </c>
      <c r="D3149" s="9" t="str">
        <f t="shared" si="148"/>
        <v>7470015000</v>
      </c>
      <c r="E3149" s="34">
        <v>74700</v>
      </c>
      <c r="F3149" s="34">
        <v>15000</v>
      </c>
      <c r="G3149" s="9" t="str">
        <f>VLOOKUP(B3149,'[1]Business Unit Lookup'!A:B,2,FALSE)</f>
        <v>Marion Correctional Center</v>
      </c>
      <c r="H3149" s="33" t="str">
        <f>VLOOKUP(C3149,'[1]Fund Lookup'!B:C,2,FALSE)</f>
        <v>General Fixed Asset Acct Group</v>
      </c>
      <c r="I3149" s="35" t="s">
        <v>2242</v>
      </c>
      <c r="J3149" s="33" t="str">
        <f>VLOOKUP(I3149,'[1]Table B'!A:B,2,FALSE)</f>
        <v>Fixed Assets, Fund 1500</v>
      </c>
      <c r="K3149" s="9" t="str">
        <f t="shared" si="149"/>
        <v>610-Fixed Assets, Fund 1500</v>
      </c>
      <c r="L3149" s="9" t="str">
        <f>IFERROR(VLOOKUP(A3149,'[1]VAC as of March 2024'!A:K,11,FALSE),"No")</f>
        <v>No</v>
      </c>
      <c r="M3149" s="9" t="s">
        <v>4</v>
      </c>
      <c r="Q3149" s="2"/>
    </row>
    <row r="3150" spans="1:17" x14ac:dyDescent="0.25">
      <c r="A3150" s="33" t="str">
        <f t="shared" si="147"/>
        <v>7480001000</v>
      </c>
      <c r="B3150" s="33" t="s">
        <v>2483</v>
      </c>
      <c r="C3150" s="33" t="s">
        <v>1</v>
      </c>
      <c r="D3150" s="9" t="str">
        <f t="shared" si="148"/>
        <v>748001000</v>
      </c>
      <c r="E3150" s="34">
        <v>74800</v>
      </c>
      <c r="F3150" s="34">
        <v>1000</v>
      </c>
      <c r="G3150" s="9" t="str">
        <f>VLOOKUP(B3150,'[1]Business Unit Lookup'!A:B,2,FALSE)</f>
        <v>Hiram Davis Medical Center</v>
      </c>
      <c r="H3150" s="33" t="str">
        <f>VLOOKUP(C3150,'[1]Fund Lookup'!B:C,2,FALSE)</f>
        <v>General Fund</v>
      </c>
      <c r="I3150" s="35" t="s">
        <v>2236</v>
      </c>
      <c r="J3150" s="33" t="str">
        <f>VLOOKUP(I3150,'[1]Table B'!A:B,2,FALSE)</f>
        <v>General</v>
      </c>
      <c r="K3150" s="9" t="str">
        <f t="shared" si="149"/>
        <v>100-General</v>
      </c>
      <c r="L3150" s="9" t="str">
        <f>IFERROR(VLOOKUP(A3150,'[1]VAC as of March 2024'!A:K,11,FALSE),"No")</f>
        <v>No</v>
      </c>
      <c r="M3150" s="9" t="s">
        <v>2237</v>
      </c>
      <c r="O3150" s="33" t="s">
        <v>2240</v>
      </c>
      <c r="P3150" s="33" t="s">
        <v>6061</v>
      </c>
      <c r="Q3150" s="2" t="str">
        <f>VLOOKUP(P3150,'[1]Table E'!A:C,3,FALSE)</f>
        <v>Unassigned</v>
      </c>
    </row>
    <row r="3151" spans="1:17" x14ac:dyDescent="0.25">
      <c r="A3151" s="33" t="str">
        <f t="shared" si="147"/>
        <v>7480002003</v>
      </c>
      <c r="B3151" s="33" t="s">
        <v>2483</v>
      </c>
      <c r="C3151" s="33" t="s">
        <v>11</v>
      </c>
      <c r="D3151" s="9" t="str">
        <f t="shared" si="148"/>
        <v>748002003</v>
      </c>
      <c r="E3151" s="34">
        <v>74800</v>
      </c>
      <c r="F3151" s="34">
        <v>2003</v>
      </c>
      <c r="G3151" s="9" t="str">
        <f>VLOOKUP(B3151,'[1]Business Unit Lookup'!A:B,2,FALSE)</f>
        <v>Hiram Davis Medical Center</v>
      </c>
      <c r="H3151" s="33" t="str">
        <f>VLOOKUP(C3151,'[1]Fund Lookup'!B:C,2,FALSE)</f>
        <v>DBHDS Special Revenue Fund</v>
      </c>
      <c r="I3151" s="35" t="s">
        <v>2304</v>
      </c>
      <c r="J3151" s="33" t="str">
        <f>VLOOKUP(I3151,'[1]Table B'!A:B,2,FALSE)</f>
        <v>Special Revenue-Health and Social Servic</v>
      </c>
      <c r="K3151" s="9" t="str">
        <f t="shared" si="149"/>
        <v>115-Special Revenue-Health and Social Servic</v>
      </c>
      <c r="L3151" s="9" t="str">
        <f>IFERROR(VLOOKUP(A3151,'[1]VAC as of March 2024'!A:K,11,FALSE),"No")</f>
        <v>No</v>
      </c>
      <c r="M3151" s="9" t="s">
        <v>2240</v>
      </c>
      <c r="O3151" s="33" t="s">
        <v>2241</v>
      </c>
      <c r="P3151" s="33" t="s">
        <v>6067</v>
      </c>
      <c r="Q3151" s="2" t="str">
        <f>VLOOKUP(P3151,'[1]Table E'!A:C,3,FALSE)</f>
        <v>Health and Public Safety</v>
      </c>
    </row>
    <row r="3152" spans="1:17" x14ac:dyDescent="0.25">
      <c r="A3152" s="33" t="str">
        <f t="shared" si="147"/>
        <v>7480010100</v>
      </c>
      <c r="B3152" s="33" t="s">
        <v>2483</v>
      </c>
      <c r="C3152" s="33" t="s">
        <v>2243</v>
      </c>
      <c r="D3152" s="9" t="str">
        <f t="shared" si="148"/>
        <v>7480010100</v>
      </c>
      <c r="E3152" s="34">
        <v>74800</v>
      </c>
      <c r="F3152" s="34">
        <v>10100</v>
      </c>
      <c r="G3152" s="9" t="str">
        <f>VLOOKUP(B3152,'[1]Business Unit Lookup'!A:B,2,FALSE)</f>
        <v>Hiram Davis Medical Center</v>
      </c>
      <c r="H3152" s="33" t="str">
        <f>VLOOKUP(C3152,'[1]Fund Lookup'!B:C,2,FALSE)</f>
        <v>CARESActPrvdrReliefFd-COVID-19</v>
      </c>
      <c r="I3152" s="35" t="s">
        <v>2252</v>
      </c>
      <c r="J3152" s="33" t="str">
        <f>VLOOKUP(I3152,'[1]Table B'!A:B,2,FALSE)</f>
        <v>Special Revenue-Federal</v>
      </c>
      <c r="K3152" s="9" t="str">
        <f t="shared" si="149"/>
        <v>120-Special Revenue-Federal</v>
      </c>
      <c r="L3152" s="9" t="str">
        <f>IFERROR(VLOOKUP(A3152,'[1]VAC as of March 2024'!A:K,11,FALSE),"No")</f>
        <v>No</v>
      </c>
      <c r="M3152" s="9" t="s">
        <v>5493</v>
      </c>
      <c r="O3152" s="33" t="s">
        <v>2248</v>
      </c>
      <c r="P3152" s="33" t="s">
        <v>6063</v>
      </c>
      <c r="Q3152" s="2" t="str">
        <f>VLOOKUP(P3152,'[1]Table E'!A:C,3,FALSE)</f>
        <v>COVID-19</v>
      </c>
    </row>
    <row r="3153" spans="1:17" x14ac:dyDescent="0.25">
      <c r="A3153" s="33" t="str">
        <f t="shared" si="147"/>
        <v>7480010110</v>
      </c>
      <c r="B3153" s="33" t="s">
        <v>2483</v>
      </c>
      <c r="C3153" s="33" t="s">
        <v>5444</v>
      </c>
      <c r="D3153" s="9" t="str">
        <f t="shared" si="148"/>
        <v>7480010110</v>
      </c>
      <c r="E3153" s="34">
        <v>74800</v>
      </c>
      <c r="F3153" s="34">
        <v>10110</v>
      </c>
      <c r="G3153" s="9" t="str">
        <f>VLOOKUP(B3153,'[1]Business Unit Lookup'!A:B,2,FALSE)</f>
        <v>Hiram Davis Medical Center</v>
      </c>
      <c r="H3153" s="33" t="str">
        <f>VLOOKUP(C3153,'[1]Fund Lookup'!B:C,2,FALSE)</f>
        <v>CARESActRlfFd–General-COVID-19</v>
      </c>
      <c r="I3153" s="35" t="s">
        <v>2252</v>
      </c>
      <c r="J3153" s="33" t="str">
        <f>VLOOKUP(I3153,'[1]Table B'!A:B,2,FALSE)</f>
        <v>Special Revenue-Federal</v>
      </c>
      <c r="K3153" s="9" t="str">
        <f t="shared" si="149"/>
        <v>120-Special Revenue-Federal</v>
      </c>
      <c r="L3153" s="9" t="str">
        <f>IFERROR(VLOOKUP(A3153,'[1]VAC as of March 2024'!A:K,11,FALSE),"No")</f>
        <v>No</v>
      </c>
      <c r="M3153" s="9" t="s">
        <v>5493</v>
      </c>
      <c r="O3153" s="33" t="s">
        <v>2248</v>
      </c>
      <c r="P3153" s="33" t="s">
        <v>6063</v>
      </c>
      <c r="Q3153" s="2" t="str">
        <f>VLOOKUP(P3153,'[1]Table E'!A:C,3,FALSE)</f>
        <v>COVID-19</v>
      </c>
    </row>
    <row r="3154" spans="1:17" x14ac:dyDescent="0.25">
      <c r="A3154" s="33" t="str">
        <f t="shared" si="147"/>
        <v>7480010170</v>
      </c>
      <c r="B3154" s="36" t="s">
        <v>2483</v>
      </c>
      <c r="C3154" s="36" t="s">
        <v>5462</v>
      </c>
      <c r="D3154" s="9" t="str">
        <f t="shared" si="148"/>
        <v>7480010170</v>
      </c>
      <c r="E3154" s="36">
        <v>74800</v>
      </c>
      <c r="F3154" s="36">
        <v>10170</v>
      </c>
      <c r="G3154" s="9" t="str">
        <f>VLOOKUP(B3154,'[1]Business Unit Lookup'!A:B,2,FALSE)</f>
        <v>Hiram Davis Medical Center</v>
      </c>
      <c r="H3154" s="33" t="str">
        <f>VLOOKUP(C3154,'[1]Fund Lookup'!B:C,2,FALSE)</f>
        <v>Epi&amp;LabCpctyInfctsDis-COVID-19</v>
      </c>
      <c r="I3154" s="35" t="s">
        <v>2252</v>
      </c>
      <c r="J3154" s="33" t="str">
        <f>VLOOKUP(I3154,'[1]Table B'!A:B,2,FALSE)</f>
        <v>Special Revenue-Federal</v>
      </c>
      <c r="K3154" s="9" t="str">
        <f t="shared" si="149"/>
        <v>120-Special Revenue-Federal</v>
      </c>
      <c r="L3154" s="9" t="str">
        <f>IFERROR(VLOOKUP(A3154,'[1]VAC as of March 2024'!A:K,11,FALSE),"No")</f>
        <v>No</v>
      </c>
      <c r="M3154" s="37" t="s">
        <v>5493</v>
      </c>
      <c r="O3154" s="38" t="s">
        <v>2248</v>
      </c>
      <c r="P3154" s="36" t="s">
        <v>6063</v>
      </c>
      <c r="Q3154" s="2" t="str">
        <f>VLOOKUP(P3154,'[1]Table E'!A:C,3,FALSE)</f>
        <v>COVID-19</v>
      </c>
    </row>
    <row r="3155" spans="1:17" x14ac:dyDescent="0.25">
      <c r="A3155" s="33" t="str">
        <f t="shared" si="147"/>
        <v>7480012110</v>
      </c>
      <c r="B3155" s="36" t="s">
        <v>2483</v>
      </c>
      <c r="C3155" s="36" t="s">
        <v>6074</v>
      </c>
      <c r="D3155" s="9" t="str">
        <f t="shared" si="148"/>
        <v>7480012110</v>
      </c>
      <c r="E3155" s="35">
        <v>74800</v>
      </c>
      <c r="F3155" s="37">
        <v>12110</v>
      </c>
      <c r="G3155" s="9" t="str">
        <f>VLOOKUP(B3155,'[1]Business Unit Lookup'!A:B,2,FALSE)</f>
        <v>Hiram Davis Medical Center</v>
      </c>
      <c r="H3155" s="33" t="str">
        <f>VLOOKUP(C3155,'[1]Fund Lookup'!B:C,2,FALSE)</f>
        <v>ARP-CrvStLoclFisRecFd-COVID-19</v>
      </c>
      <c r="I3155" s="35" t="s">
        <v>2252</v>
      </c>
      <c r="J3155" s="33" t="str">
        <f>VLOOKUP(I3155,'[1]Table B'!A:B,2,FALSE)</f>
        <v>Special Revenue-Federal</v>
      </c>
      <c r="K3155" s="9" t="str">
        <f t="shared" si="149"/>
        <v>120-Special Revenue-Federal</v>
      </c>
      <c r="L3155" s="9" t="str">
        <f>IFERROR(VLOOKUP(A3155,'[1]VAC as of March 2024'!A:K,11,FALSE),"No")</f>
        <v>No</v>
      </c>
      <c r="M3155" s="38" t="s">
        <v>5493</v>
      </c>
      <c r="O3155" s="36" t="s">
        <v>2248</v>
      </c>
      <c r="P3155" s="36" t="s">
        <v>6063</v>
      </c>
      <c r="Q3155" s="2" t="str">
        <f>VLOOKUP(P3155,'[1]Table E'!A:C,3,FALSE)</f>
        <v>COVID-19</v>
      </c>
    </row>
    <row r="3156" spans="1:17" x14ac:dyDescent="0.25">
      <c r="A3156" s="33" t="str">
        <f t="shared" si="147"/>
        <v>7480015000</v>
      </c>
      <c r="B3156" s="33" t="s">
        <v>2483</v>
      </c>
      <c r="C3156" s="33" t="s">
        <v>2222</v>
      </c>
      <c r="D3156" s="9" t="str">
        <f t="shared" si="148"/>
        <v>7480015000</v>
      </c>
      <c r="E3156" s="34">
        <v>74800</v>
      </c>
      <c r="F3156" s="34">
        <v>15000</v>
      </c>
      <c r="G3156" s="9" t="str">
        <f>VLOOKUP(B3156,'[1]Business Unit Lookup'!A:B,2,FALSE)</f>
        <v>Hiram Davis Medical Center</v>
      </c>
      <c r="H3156" s="33" t="str">
        <f>VLOOKUP(C3156,'[1]Fund Lookup'!B:C,2,FALSE)</f>
        <v>General Fixed Asset Acct Group</v>
      </c>
      <c r="I3156" s="35" t="s">
        <v>2242</v>
      </c>
      <c r="J3156" s="33" t="str">
        <f>VLOOKUP(I3156,'[1]Table B'!A:B,2,FALSE)</f>
        <v>Fixed Assets, Fund 1500</v>
      </c>
      <c r="K3156" s="9" t="str">
        <f t="shared" si="149"/>
        <v>610-Fixed Assets, Fund 1500</v>
      </c>
      <c r="L3156" s="9" t="str">
        <f>IFERROR(VLOOKUP(A3156,'[1]VAC as of March 2024'!A:K,11,FALSE),"No")</f>
        <v>No</v>
      </c>
      <c r="M3156" s="9" t="s">
        <v>4</v>
      </c>
      <c r="Q3156" s="2"/>
    </row>
    <row r="3157" spans="1:17" x14ac:dyDescent="0.25">
      <c r="A3157" s="33" t="str">
        <f t="shared" si="147"/>
        <v>7490001000</v>
      </c>
      <c r="B3157" s="33" t="s">
        <v>2484</v>
      </c>
      <c r="C3157" s="33" t="s">
        <v>1</v>
      </c>
      <c r="D3157" s="9" t="str">
        <f t="shared" si="148"/>
        <v>749001000</v>
      </c>
      <c r="E3157" s="34">
        <v>74900</v>
      </c>
      <c r="F3157" s="34">
        <v>1000</v>
      </c>
      <c r="G3157" s="9" t="str">
        <f>VLOOKUP(B3157,'[1]Business Unit Lookup'!A:B,2,FALSE)</f>
        <v>Buckingham Correctional Center</v>
      </c>
      <c r="H3157" s="33" t="str">
        <f>VLOOKUP(C3157,'[1]Fund Lookup'!B:C,2,FALSE)</f>
        <v>General Fund</v>
      </c>
      <c r="I3157" s="35" t="s">
        <v>2236</v>
      </c>
      <c r="J3157" s="33" t="str">
        <f>VLOOKUP(I3157,'[1]Table B'!A:B,2,FALSE)</f>
        <v>General</v>
      </c>
      <c r="K3157" s="9" t="str">
        <f t="shared" si="149"/>
        <v>100-General</v>
      </c>
      <c r="L3157" s="9" t="str">
        <f>IFERROR(VLOOKUP(A3157,'[1]VAC as of March 2024'!A:K,11,FALSE),"No")</f>
        <v>No</v>
      </c>
      <c r="M3157" s="9" t="s">
        <v>2237</v>
      </c>
      <c r="O3157" s="33" t="s">
        <v>2240</v>
      </c>
      <c r="P3157" s="33" t="s">
        <v>6061</v>
      </c>
      <c r="Q3157" s="2" t="str">
        <f>VLOOKUP(P3157,'[1]Table E'!A:C,3,FALSE)</f>
        <v>Unassigned</v>
      </c>
    </row>
    <row r="3158" spans="1:17" x14ac:dyDescent="0.25">
      <c r="A3158" s="33" t="str">
        <f t="shared" si="147"/>
        <v>7490002710</v>
      </c>
      <c r="B3158" s="33" t="s">
        <v>2484</v>
      </c>
      <c r="C3158" s="33" t="s">
        <v>633</v>
      </c>
      <c r="D3158" s="9" t="str">
        <f t="shared" si="148"/>
        <v>749002710</v>
      </c>
      <c r="E3158" s="34">
        <v>74900</v>
      </c>
      <c r="F3158" s="34">
        <v>2710</v>
      </c>
      <c r="G3158" s="9" t="str">
        <f>VLOOKUP(B3158,'[1]Business Unit Lookup'!A:B,2,FALSE)</f>
        <v>Buckingham Correctional Center</v>
      </c>
      <c r="H3158" s="33" t="str">
        <f>VLOOKUP(C3158,'[1]Fund Lookup'!B:C,2,FALSE)</f>
        <v>Central Garage Pool Vehicles</v>
      </c>
      <c r="I3158" s="35" t="s">
        <v>2236</v>
      </c>
      <c r="J3158" s="33" t="str">
        <f>VLOOKUP(I3158,'[1]Table B'!A:B,2,FALSE)</f>
        <v>General</v>
      </c>
      <c r="K3158" s="9" t="str">
        <f t="shared" si="149"/>
        <v>100-General</v>
      </c>
      <c r="L3158" s="9" t="str">
        <f>IFERROR(VLOOKUP(A3158,'[1]VAC as of March 2024'!A:K,11,FALSE),"No")</f>
        <v>No</v>
      </c>
      <c r="M3158" s="9" t="s">
        <v>2240</v>
      </c>
      <c r="O3158" s="33" t="s">
        <v>2</v>
      </c>
      <c r="P3158" s="33" t="s">
        <v>6068</v>
      </c>
      <c r="Q3158" s="2" t="str">
        <f>VLOOKUP(P3158,'[1]Table E'!A:C,3,FALSE)</f>
        <v>Health and Public Safety</v>
      </c>
    </row>
    <row r="3159" spans="1:17" x14ac:dyDescent="0.25">
      <c r="A3159" s="33" t="str">
        <f t="shared" si="147"/>
        <v>7490002840</v>
      </c>
      <c r="B3159" s="33" t="s">
        <v>2484</v>
      </c>
      <c r="C3159" s="33" t="s">
        <v>700</v>
      </c>
      <c r="D3159" s="9" t="str">
        <f t="shared" si="148"/>
        <v>749002840</v>
      </c>
      <c r="E3159" s="34">
        <v>74900</v>
      </c>
      <c r="F3159" s="34">
        <v>2840</v>
      </c>
      <c r="G3159" s="9" t="str">
        <f>VLOOKUP(B3159,'[1]Business Unit Lookup'!A:B,2,FALSE)</f>
        <v>Buckingham Correctional Center</v>
      </c>
      <c r="H3159" s="33" t="str">
        <f>VLOOKUP(C3159,'[1]Fund Lookup'!B:C,2,FALSE)</f>
        <v>Recycl Mtrl Sales-Gen/NonHE</v>
      </c>
      <c r="I3159" s="35" t="s">
        <v>2236</v>
      </c>
      <c r="J3159" s="33" t="str">
        <f>VLOOKUP(I3159,'[1]Table B'!A:B,2,FALSE)</f>
        <v>General</v>
      </c>
      <c r="K3159" s="9" t="str">
        <f t="shared" si="149"/>
        <v>100-General</v>
      </c>
      <c r="L3159" s="9" t="str">
        <f>IFERROR(VLOOKUP(A3159,'[1]VAC as of March 2024'!A:K,11,FALSE),"No")</f>
        <v>No</v>
      </c>
      <c r="M3159" s="9" t="s">
        <v>2240</v>
      </c>
      <c r="O3159" s="33" t="s">
        <v>2</v>
      </c>
      <c r="P3159" s="33" t="s">
        <v>6068</v>
      </c>
      <c r="Q3159" s="2" t="str">
        <f>VLOOKUP(P3159,'[1]Table E'!A:C,3,FALSE)</f>
        <v>Health and Public Safety</v>
      </c>
    </row>
    <row r="3160" spans="1:17" x14ac:dyDescent="0.25">
      <c r="A3160" s="33" t="str">
        <f t="shared" si="147"/>
        <v>7490002860</v>
      </c>
      <c r="B3160" s="33" t="s">
        <v>2484</v>
      </c>
      <c r="C3160" s="33" t="s">
        <v>712</v>
      </c>
      <c r="D3160" s="9" t="str">
        <f t="shared" si="148"/>
        <v>749002860</v>
      </c>
      <c r="E3160" s="34">
        <v>74900</v>
      </c>
      <c r="F3160" s="34">
        <v>2860</v>
      </c>
      <c r="G3160" s="9" t="str">
        <f>VLOOKUP(B3160,'[1]Business Unit Lookup'!A:B,2,FALSE)</f>
        <v>Buckingham Correctional Center</v>
      </c>
      <c r="H3160" s="33" t="str">
        <f>VLOOKUP(C3160,'[1]Fund Lookup'!B:C,2,FALSE)</f>
        <v>Recycl Mtrl Sales-Nongen/NonHE</v>
      </c>
      <c r="I3160" s="35" t="s">
        <v>2236</v>
      </c>
      <c r="J3160" s="33" t="str">
        <f>VLOOKUP(I3160,'[1]Table B'!A:B,2,FALSE)</f>
        <v>General</v>
      </c>
      <c r="K3160" s="9" t="str">
        <f t="shared" si="149"/>
        <v>100-General</v>
      </c>
      <c r="L3160" s="9" t="str">
        <f>IFERROR(VLOOKUP(A3160,'[1]VAC as of March 2024'!A:K,11,FALSE),"No")</f>
        <v>No</v>
      </c>
      <c r="M3160" s="9" t="s">
        <v>2240</v>
      </c>
      <c r="O3160" s="33" t="s">
        <v>2</v>
      </c>
      <c r="P3160" s="33" t="s">
        <v>6068</v>
      </c>
      <c r="Q3160" s="2" t="str">
        <f>VLOOKUP(P3160,'[1]Table E'!A:C,3,FALSE)</f>
        <v>Health and Public Safety</v>
      </c>
    </row>
    <row r="3161" spans="1:17" x14ac:dyDescent="0.25">
      <c r="A3161" s="33" t="str">
        <f t="shared" si="147"/>
        <v>7490002870</v>
      </c>
      <c r="B3161" s="33" t="s">
        <v>2484</v>
      </c>
      <c r="C3161" s="33" t="s">
        <v>716</v>
      </c>
      <c r="D3161" s="9" t="str">
        <f t="shared" si="148"/>
        <v>749002870</v>
      </c>
      <c r="E3161" s="34">
        <v>74900</v>
      </c>
      <c r="F3161" s="34">
        <v>2870</v>
      </c>
      <c r="G3161" s="9" t="str">
        <f>VLOOKUP(B3161,'[1]Business Unit Lookup'!A:B,2,FALSE)</f>
        <v>Buckingham Correctional Center</v>
      </c>
      <c r="H3161" s="33" t="str">
        <f>VLOOKUP(C3161,'[1]Fund Lookup'!B:C,2,FALSE)</f>
        <v>Surp Suppy/Equip Sale-GF-NonHE</v>
      </c>
      <c r="I3161" s="35" t="s">
        <v>2236</v>
      </c>
      <c r="J3161" s="33" t="str">
        <f>VLOOKUP(I3161,'[1]Table B'!A:B,2,FALSE)</f>
        <v>General</v>
      </c>
      <c r="K3161" s="9" t="str">
        <f t="shared" si="149"/>
        <v>100-General</v>
      </c>
      <c r="L3161" s="9" t="str">
        <f>IFERROR(VLOOKUP(A3161,'[1]VAC as of March 2024'!A:K,11,FALSE),"No")</f>
        <v>No</v>
      </c>
      <c r="M3161" s="9" t="s">
        <v>2240</v>
      </c>
      <c r="O3161" s="33" t="s">
        <v>2</v>
      </c>
      <c r="P3161" s="33" t="s">
        <v>6068</v>
      </c>
      <c r="Q3161" s="2" t="str">
        <f>VLOOKUP(P3161,'[1]Table E'!A:C,3,FALSE)</f>
        <v>Health and Public Safety</v>
      </c>
    </row>
    <row r="3162" spans="1:17" x14ac:dyDescent="0.25">
      <c r="A3162" s="33" t="str">
        <f t="shared" si="147"/>
        <v>7490002900</v>
      </c>
      <c r="B3162" s="33" t="s">
        <v>2484</v>
      </c>
      <c r="C3162" s="33" t="s">
        <v>727</v>
      </c>
      <c r="D3162" s="9" t="str">
        <f t="shared" si="148"/>
        <v>749002900</v>
      </c>
      <c r="E3162" s="34">
        <v>74900</v>
      </c>
      <c r="F3162" s="34">
        <v>2900</v>
      </c>
      <c r="G3162" s="9" t="str">
        <f>VLOOKUP(B3162,'[1]Business Unit Lookup'!A:B,2,FALSE)</f>
        <v>Buckingham Correctional Center</v>
      </c>
      <c r="H3162" s="33" t="str">
        <f>VLOOKUP(C3162,'[1]Fund Lookup'!B:C,2,FALSE)</f>
        <v>Insurance Recovery</v>
      </c>
      <c r="I3162" s="35" t="s">
        <v>2239</v>
      </c>
      <c r="J3162" s="33" t="str">
        <f>VLOOKUP(I3162,'[1]Table B'!A:B,2,FALSE)</f>
        <v>Special Revenue-Other</v>
      </c>
      <c r="K3162" s="9" t="str">
        <f t="shared" si="149"/>
        <v>105-Special Revenue-Other</v>
      </c>
      <c r="L3162" s="9" t="str">
        <f>IFERROR(VLOOKUP(A3162,'[1]VAC as of March 2024'!A:K,11,FALSE),"No")</f>
        <v>No</v>
      </c>
      <c r="M3162" s="9" t="s">
        <v>2240</v>
      </c>
      <c r="O3162" s="33" t="s">
        <v>2241</v>
      </c>
      <c r="P3162" s="33" t="s">
        <v>6067</v>
      </c>
      <c r="Q3162" s="2" t="str">
        <f>VLOOKUP(P3162,'[1]Table E'!A:C,3,FALSE)</f>
        <v>Health and Public Safety</v>
      </c>
    </row>
    <row r="3163" spans="1:17" x14ac:dyDescent="0.25">
      <c r="A3163" s="33" t="str">
        <f t="shared" si="147"/>
        <v>7490012110</v>
      </c>
      <c r="B3163" s="36" t="s">
        <v>2484</v>
      </c>
      <c r="C3163" s="36" t="s">
        <v>6074</v>
      </c>
      <c r="D3163" s="9" t="str">
        <f t="shared" si="148"/>
        <v>7490012110</v>
      </c>
      <c r="E3163" s="35">
        <v>74900</v>
      </c>
      <c r="F3163" s="37">
        <v>12110</v>
      </c>
      <c r="G3163" s="9" t="str">
        <f>VLOOKUP(B3163,'[1]Business Unit Lookup'!A:B,2,FALSE)</f>
        <v>Buckingham Correctional Center</v>
      </c>
      <c r="H3163" s="33" t="str">
        <f>VLOOKUP(C3163,'[1]Fund Lookup'!B:C,2,FALSE)</f>
        <v>ARP-CrvStLoclFisRecFd-COVID-19</v>
      </c>
      <c r="I3163" s="35" t="s">
        <v>2252</v>
      </c>
      <c r="J3163" s="33" t="str">
        <f>VLOOKUP(I3163,'[1]Table B'!A:B,2,FALSE)</f>
        <v>Special Revenue-Federal</v>
      </c>
      <c r="K3163" s="9" t="str">
        <f t="shared" si="149"/>
        <v>120-Special Revenue-Federal</v>
      </c>
      <c r="L3163" s="9" t="str">
        <f>IFERROR(VLOOKUP(A3163,'[1]VAC as of March 2024'!A:K,11,FALSE),"No")</f>
        <v>No</v>
      </c>
      <c r="M3163" s="38" t="s">
        <v>5493</v>
      </c>
      <c r="O3163" s="36" t="s">
        <v>2248</v>
      </c>
      <c r="P3163" s="36" t="s">
        <v>6063</v>
      </c>
      <c r="Q3163" s="2" t="str">
        <f>VLOOKUP(P3163,'[1]Table E'!A:C,3,FALSE)</f>
        <v>COVID-19</v>
      </c>
    </row>
    <row r="3164" spans="1:17" x14ac:dyDescent="0.25">
      <c r="A3164" s="33" t="str">
        <f t="shared" si="147"/>
        <v>7490015000</v>
      </c>
      <c r="B3164" s="33" t="s">
        <v>2484</v>
      </c>
      <c r="C3164" s="33" t="s">
        <v>2222</v>
      </c>
      <c r="D3164" s="9" t="str">
        <f t="shared" si="148"/>
        <v>7490015000</v>
      </c>
      <c r="E3164" s="34">
        <v>74900</v>
      </c>
      <c r="F3164" s="34">
        <v>15000</v>
      </c>
      <c r="G3164" s="9" t="str">
        <f>VLOOKUP(B3164,'[1]Business Unit Lookup'!A:B,2,FALSE)</f>
        <v>Buckingham Correctional Center</v>
      </c>
      <c r="H3164" s="33" t="str">
        <f>VLOOKUP(C3164,'[1]Fund Lookup'!B:C,2,FALSE)</f>
        <v>General Fixed Asset Acct Group</v>
      </c>
      <c r="I3164" s="35" t="s">
        <v>2242</v>
      </c>
      <c r="J3164" s="33" t="str">
        <f>VLOOKUP(I3164,'[1]Table B'!A:B,2,FALSE)</f>
        <v>Fixed Assets, Fund 1500</v>
      </c>
      <c r="K3164" s="9" t="str">
        <f t="shared" si="149"/>
        <v>610-Fixed Assets, Fund 1500</v>
      </c>
      <c r="L3164" s="9" t="str">
        <f>IFERROR(VLOOKUP(A3164,'[1]VAC as of March 2024'!A:K,11,FALSE),"No")</f>
        <v>No</v>
      </c>
      <c r="M3164" s="9" t="s">
        <v>4</v>
      </c>
      <c r="Q3164" s="2"/>
    </row>
    <row r="3165" spans="1:17" x14ac:dyDescent="0.25">
      <c r="A3165" s="33" t="str">
        <f t="shared" si="147"/>
        <v>7510001000</v>
      </c>
      <c r="B3165" s="33" t="s">
        <v>2485</v>
      </c>
      <c r="C3165" s="33" t="s">
        <v>1</v>
      </c>
      <c r="D3165" s="9" t="str">
        <f t="shared" si="148"/>
        <v>751001000</v>
      </c>
      <c r="E3165" s="34">
        <v>75100</v>
      </c>
      <c r="F3165" s="34">
        <v>1000</v>
      </c>
      <c r="G3165" s="9" t="str">
        <f>VLOOKUP(B3165,'[1]Business Unit Lookup'!A:B,2,FALSE)</f>
        <v>Dept for Deaf &amp; Hard-of-Hearng</v>
      </c>
      <c r="H3165" s="33" t="str">
        <f>VLOOKUP(C3165,'[1]Fund Lookup'!B:C,2,FALSE)</f>
        <v>General Fund</v>
      </c>
      <c r="I3165" s="35" t="s">
        <v>2236</v>
      </c>
      <c r="J3165" s="33" t="str">
        <f>VLOOKUP(I3165,'[1]Table B'!A:B,2,FALSE)</f>
        <v>General</v>
      </c>
      <c r="K3165" s="9" t="str">
        <f t="shared" si="149"/>
        <v>100-General</v>
      </c>
      <c r="L3165" s="9" t="str">
        <f>IFERROR(VLOOKUP(A3165,'[1]VAC as of March 2024'!A:K,11,FALSE),"No")</f>
        <v>No</v>
      </c>
      <c r="M3165" s="9" t="s">
        <v>2237</v>
      </c>
      <c r="O3165" s="33" t="s">
        <v>2240</v>
      </c>
      <c r="P3165" s="33" t="s">
        <v>6061</v>
      </c>
      <c r="Q3165" s="2" t="str">
        <f>VLOOKUP(P3165,'[1]Table E'!A:C,3,FALSE)</f>
        <v>Unassigned</v>
      </c>
    </row>
    <row r="3166" spans="1:17" x14ac:dyDescent="0.25">
      <c r="A3166" s="33" t="str">
        <f t="shared" si="147"/>
        <v>7510002751</v>
      </c>
      <c r="B3166" s="33" t="s">
        <v>2485</v>
      </c>
      <c r="C3166" s="33" t="s">
        <v>653</v>
      </c>
      <c r="D3166" s="9" t="str">
        <f t="shared" si="148"/>
        <v>751002751</v>
      </c>
      <c r="E3166" s="34">
        <v>75100</v>
      </c>
      <c r="F3166" s="34">
        <v>2751</v>
      </c>
      <c r="G3166" s="9" t="str">
        <f>VLOOKUP(B3166,'[1]Business Unit Lookup'!A:B,2,FALSE)</f>
        <v>Dept for Deaf &amp; Hard-of-Hearng</v>
      </c>
      <c r="H3166" s="33" t="str">
        <f>VLOOKUP(C3166,'[1]Fund Lookup'!B:C,2,FALSE)</f>
        <v>VDDHH Special Revenue Fund</v>
      </c>
      <c r="I3166" s="35" t="s">
        <v>2304</v>
      </c>
      <c r="J3166" s="33" t="str">
        <f>VLOOKUP(I3166,'[1]Table B'!A:B,2,FALSE)</f>
        <v>Special Revenue-Health and Social Servic</v>
      </c>
      <c r="K3166" s="9" t="str">
        <f t="shared" si="149"/>
        <v>115-Special Revenue-Health and Social Servic</v>
      </c>
      <c r="L3166" s="9" t="str">
        <f>IFERROR(VLOOKUP(A3166,'[1]VAC as of March 2024'!A:K,11,FALSE),"No")</f>
        <v>Yes</v>
      </c>
      <c r="M3166" s="9" t="s">
        <v>2240</v>
      </c>
      <c r="N3166" s="9" t="s">
        <v>6077</v>
      </c>
      <c r="O3166" s="33" t="s">
        <v>2241</v>
      </c>
      <c r="P3166" s="33" t="s">
        <v>6067</v>
      </c>
      <c r="Q3166" s="2" t="str">
        <f>VLOOKUP(P3166,'[1]Table E'!A:C,3,FALSE)</f>
        <v>Health and Public Safety</v>
      </c>
    </row>
    <row r="3167" spans="1:17" x14ac:dyDescent="0.25">
      <c r="A3167" s="33" t="str">
        <f t="shared" si="147"/>
        <v>7510010000</v>
      </c>
      <c r="B3167" s="33" t="s">
        <v>2485</v>
      </c>
      <c r="C3167" s="33" t="s">
        <v>2162</v>
      </c>
      <c r="D3167" s="9" t="str">
        <f t="shared" si="148"/>
        <v>7510010000</v>
      </c>
      <c r="E3167" s="34">
        <v>75100</v>
      </c>
      <c r="F3167" s="34">
        <v>10000</v>
      </c>
      <c r="G3167" s="9" t="str">
        <f>VLOOKUP(B3167,'[1]Business Unit Lookup'!A:B,2,FALSE)</f>
        <v>Dept for Deaf &amp; Hard-of-Hearng</v>
      </c>
      <c r="H3167" s="33" t="str">
        <f>VLOOKUP(C3167,'[1]Fund Lookup'!B:C,2,FALSE)</f>
        <v>Federal Trust</v>
      </c>
      <c r="I3167" s="35" t="s">
        <v>2252</v>
      </c>
      <c r="J3167" s="33" t="str">
        <f>VLOOKUP(I3167,'[1]Table B'!A:B,2,FALSE)</f>
        <v>Special Revenue-Federal</v>
      </c>
      <c r="K3167" s="9" t="str">
        <f t="shared" si="149"/>
        <v>120-Special Revenue-Federal</v>
      </c>
      <c r="L3167" s="9" t="str">
        <f>IFERROR(VLOOKUP(A3167,'[1]VAC as of March 2024'!A:K,11,FALSE),"No")</f>
        <v>No</v>
      </c>
      <c r="M3167" s="9" t="s">
        <v>2248</v>
      </c>
      <c r="O3167" s="33" t="s">
        <v>2248</v>
      </c>
      <c r="P3167" s="33" t="s">
        <v>6070</v>
      </c>
      <c r="Q3167" s="2" t="str">
        <f>VLOOKUP(P3167,'[1]Table E'!A:C,3,FALSE)</f>
        <v>Gifts and grants</v>
      </c>
    </row>
    <row r="3168" spans="1:17" x14ac:dyDescent="0.25">
      <c r="A3168" s="33" t="str">
        <f t="shared" si="147"/>
        <v>7510010110</v>
      </c>
      <c r="B3168" s="33" t="s">
        <v>2485</v>
      </c>
      <c r="C3168" s="33" t="s">
        <v>5444</v>
      </c>
      <c r="D3168" s="9" t="str">
        <f t="shared" si="148"/>
        <v>7510010110</v>
      </c>
      <c r="E3168" s="34">
        <v>75100</v>
      </c>
      <c r="F3168" s="34">
        <v>10110</v>
      </c>
      <c r="G3168" s="9" t="str">
        <f>VLOOKUP(B3168,'[1]Business Unit Lookup'!A:B,2,FALSE)</f>
        <v>Dept for Deaf &amp; Hard-of-Hearng</v>
      </c>
      <c r="H3168" s="33" t="str">
        <f>VLOOKUP(C3168,'[1]Fund Lookup'!B:C,2,FALSE)</f>
        <v>CARESActRlfFd–General-COVID-19</v>
      </c>
      <c r="I3168" s="35" t="s">
        <v>2252</v>
      </c>
      <c r="J3168" s="33" t="str">
        <f>VLOOKUP(I3168,'[1]Table B'!A:B,2,FALSE)</f>
        <v>Special Revenue-Federal</v>
      </c>
      <c r="K3168" s="9" t="str">
        <f t="shared" si="149"/>
        <v>120-Special Revenue-Federal</v>
      </c>
      <c r="L3168" s="9" t="str">
        <f>IFERROR(VLOOKUP(A3168,'[1]VAC as of March 2024'!A:K,11,FALSE),"No")</f>
        <v>No</v>
      </c>
      <c r="M3168" s="9" t="s">
        <v>5493</v>
      </c>
      <c r="O3168" s="33" t="s">
        <v>2248</v>
      </c>
      <c r="P3168" s="33" t="s">
        <v>6063</v>
      </c>
      <c r="Q3168" s="2" t="str">
        <f>VLOOKUP(P3168,'[1]Table E'!A:C,3,FALSE)</f>
        <v>COVID-19</v>
      </c>
    </row>
    <row r="3169" spans="1:17" x14ac:dyDescent="0.25">
      <c r="A3169" s="33" t="str">
        <f t="shared" si="147"/>
        <v>7510010710</v>
      </c>
      <c r="B3169" s="36" t="s">
        <v>2485</v>
      </c>
      <c r="C3169" s="36" t="s">
        <v>6080</v>
      </c>
      <c r="D3169" s="9" t="str">
        <f t="shared" si="148"/>
        <v>7510010710</v>
      </c>
      <c r="E3169" s="35">
        <v>75100</v>
      </c>
      <c r="F3169" s="37">
        <v>10710</v>
      </c>
      <c r="G3169" s="9" t="str">
        <f>VLOOKUP(B3169,'[1]Business Unit Lookup'!A:B,2,FALSE)</f>
        <v>Dept for Deaf &amp; Hard-of-Hearng</v>
      </c>
      <c r="H3169" s="33" t="str">
        <f>VLOOKUP(C3169,'[1]Fund Lookup'!B:C,2,FALSE)</f>
        <v>FEMA - State Agy - COVID-19</v>
      </c>
      <c r="I3169" s="35" t="s">
        <v>2252</v>
      </c>
      <c r="J3169" s="33" t="str">
        <f>VLOOKUP(I3169,'[1]Table B'!A:B,2,FALSE)</f>
        <v>Special Revenue-Federal</v>
      </c>
      <c r="K3169" s="9" t="str">
        <f t="shared" si="149"/>
        <v>120-Special Revenue-Federal</v>
      </c>
      <c r="L3169" s="9" t="str">
        <f>IFERROR(VLOOKUP(A3169,'[1]VAC as of March 2024'!A:K,11,FALSE),"No")</f>
        <v>No</v>
      </c>
      <c r="M3169" s="38" t="s">
        <v>5493</v>
      </c>
      <c r="O3169" s="36" t="s">
        <v>2248</v>
      </c>
      <c r="P3169" s="36" t="s">
        <v>6063</v>
      </c>
      <c r="Q3169" s="2" t="str">
        <f>VLOOKUP(P3169,'[1]Table E'!A:C,3,FALSE)</f>
        <v>COVID-19</v>
      </c>
    </row>
    <row r="3170" spans="1:17" x14ac:dyDescent="0.25">
      <c r="A3170" s="33" t="str">
        <f t="shared" si="147"/>
        <v>7510015000</v>
      </c>
      <c r="B3170" s="33" t="s">
        <v>2485</v>
      </c>
      <c r="C3170" s="33" t="s">
        <v>2222</v>
      </c>
      <c r="D3170" s="9" t="str">
        <f t="shared" si="148"/>
        <v>7510015000</v>
      </c>
      <c r="E3170" s="34">
        <v>75100</v>
      </c>
      <c r="F3170" s="34">
        <v>15000</v>
      </c>
      <c r="G3170" s="9" t="str">
        <f>VLOOKUP(B3170,'[1]Business Unit Lookup'!A:B,2,FALSE)</f>
        <v>Dept for Deaf &amp; Hard-of-Hearng</v>
      </c>
      <c r="H3170" s="33" t="str">
        <f>VLOOKUP(C3170,'[1]Fund Lookup'!B:C,2,FALSE)</f>
        <v>General Fixed Asset Acct Group</v>
      </c>
      <c r="I3170" s="35" t="s">
        <v>2242</v>
      </c>
      <c r="J3170" s="33" t="str">
        <f>VLOOKUP(I3170,'[1]Table B'!A:B,2,FALSE)</f>
        <v>Fixed Assets, Fund 1500</v>
      </c>
      <c r="K3170" s="9" t="str">
        <f t="shared" si="149"/>
        <v>610-Fixed Assets, Fund 1500</v>
      </c>
      <c r="L3170" s="9" t="str">
        <f>IFERROR(VLOOKUP(A3170,'[1]VAC as of March 2024'!A:K,11,FALSE),"No")</f>
        <v>No</v>
      </c>
      <c r="M3170" s="9" t="s">
        <v>4</v>
      </c>
      <c r="Q3170" s="2"/>
    </row>
    <row r="3171" spans="1:17" x14ac:dyDescent="0.25">
      <c r="A3171" s="33" t="str">
        <f t="shared" si="147"/>
        <v>7520001000</v>
      </c>
      <c r="B3171" s="33" t="s">
        <v>2486</v>
      </c>
      <c r="C3171" s="33" t="s">
        <v>1</v>
      </c>
      <c r="D3171" s="9" t="str">
        <f t="shared" si="148"/>
        <v>752001000</v>
      </c>
      <c r="E3171" s="34">
        <v>75200</v>
      </c>
      <c r="F3171" s="34">
        <v>1000</v>
      </c>
      <c r="G3171" s="9" t="str">
        <f>VLOOKUP(B3171,'[1]Business Unit Lookup'!A:B,2,FALSE)</f>
        <v>State Farm Complex</v>
      </c>
      <c r="H3171" s="33" t="str">
        <f>VLOOKUP(C3171,'[1]Fund Lookup'!B:C,2,FALSE)</f>
        <v>General Fund</v>
      </c>
      <c r="I3171" s="35" t="s">
        <v>2236</v>
      </c>
      <c r="J3171" s="33" t="str">
        <f>VLOOKUP(I3171,'[1]Table B'!A:B,2,FALSE)</f>
        <v>General</v>
      </c>
      <c r="K3171" s="9" t="str">
        <f t="shared" si="149"/>
        <v>100-General</v>
      </c>
      <c r="L3171" s="9" t="str">
        <f>IFERROR(VLOOKUP(A3171,'[1]VAC as of March 2024'!A:K,11,FALSE),"No")</f>
        <v>No</v>
      </c>
      <c r="M3171" s="9" t="s">
        <v>2237</v>
      </c>
      <c r="O3171" s="33" t="s">
        <v>2240</v>
      </c>
      <c r="P3171" s="33" t="s">
        <v>6061</v>
      </c>
      <c r="Q3171" s="2" t="str">
        <f>VLOOKUP(P3171,'[1]Table E'!A:C,3,FALSE)</f>
        <v>Unassigned</v>
      </c>
    </row>
    <row r="3172" spans="1:17" x14ac:dyDescent="0.25">
      <c r="A3172" s="33" t="str">
        <f t="shared" si="147"/>
        <v>7520002460</v>
      </c>
      <c r="B3172" s="33" t="s">
        <v>2486</v>
      </c>
      <c r="C3172" s="33" t="s">
        <v>516</v>
      </c>
      <c r="D3172" s="9" t="str">
        <f t="shared" si="148"/>
        <v>752002460</v>
      </c>
      <c r="E3172" s="34">
        <v>75200</v>
      </c>
      <c r="F3172" s="34">
        <v>2460</v>
      </c>
      <c r="G3172" s="9" t="str">
        <f>VLOOKUP(B3172,'[1]Business Unit Lookup'!A:B,2,FALSE)</f>
        <v>State Farm Complex</v>
      </c>
      <c r="H3172" s="33" t="str">
        <f>VLOOKUP(C3172,'[1]Fund Lookup'!B:C,2,FALSE)</f>
        <v>Disaster Recovery Fund</v>
      </c>
      <c r="I3172" s="35" t="s">
        <v>2236</v>
      </c>
      <c r="J3172" s="33" t="str">
        <f>VLOOKUP(I3172,'[1]Table B'!A:B,2,FALSE)</f>
        <v>General</v>
      </c>
      <c r="K3172" s="9" t="str">
        <f t="shared" si="149"/>
        <v>100-General</v>
      </c>
      <c r="L3172" s="9" t="str">
        <f>IFERROR(VLOOKUP(A3172,'[1]VAC as of March 2024'!A:K,11,FALSE),"No")</f>
        <v>No</v>
      </c>
      <c r="M3172" s="9" t="s">
        <v>2240</v>
      </c>
      <c r="O3172" s="33" t="s">
        <v>2</v>
      </c>
      <c r="P3172" s="33" t="s">
        <v>6068</v>
      </c>
      <c r="Q3172" s="2" t="str">
        <f>VLOOKUP(P3172,'[1]Table E'!A:C,3,FALSE)</f>
        <v>Health and Public Safety</v>
      </c>
    </row>
    <row r="3173" spans="1:17" x14ac:dyDescent="0.25">
      <c r="A3173" s="33" t="str">
        <f t="shared" si="147"/>
        <v>7520002710</v>
      </c>
      <c r="B3173" s="33" t="s">
        <v>2486</v>
      </c>
      <c r="C3173" s="33" t="s">
        <v>633</v>
      </c>
      <c r="D3173" s="9" t="str">
        <f t="shared" si="148"/>
        <v>752002710</v>
      </c>
      <c r="E3173" s="34">
        <v>75200</v>
      </c>
      <c r="F3173" s="34">
        <v>2710</v>
      </c>
      <c r="G3173" s="9" t="str">
        <f>VLOOKUP(B3173,'[1]Business Unit Lookup'!A:B,2,FALSE)</f>
        <v>State Farm Complex</v>
      </c>
      <c r="H3173" s="33" t="str">
        <f>VLOOKUP(C3173,'[1]Fund Lookup'!B:C,2,FALSE)</f>
        <v>Central Garage Pool Vehicles</v>
      </c>
      <c r="I3173" s="35" t="s">
        <v>2236</v>
      </c>
      <c r="J3173" s="33" t="str">
        <f>VLOOKUP(I3173,'[1]Table B'!A:B,2,FALSE)</f>
        <v>General</v>
      </c>
      <c r="K3173" s="9" t="str">
        <f t="shared" si="149"/>
        <v>100-General</v>
      </c>
      <c r="L3173" s="9" t="str">
        <f>IFERROR(VLOOKUP(A3173,'[1]VAC as of March 2024'!A:K,11,FALSE),"No")</f>
        <v>No</v>
      </c>
      <c r="M3173" s="9" t="s">
        <v>2240</v>
      </c>
      <c r="O3173" s="33" t="s">
        <v>2</v>
      </c>
      <c r="P3173" s="33" t="s">
        <v>6068</v>
      </c>
      <c r="Q3173" s="2" t="str">
        <f>VLOOKUP(P3173,'[1]Table E'!A:C,3,FALSE)</f>
        <v>Health and Public Safety</v>
      </c>
    </row>
    <row r="3174" spans="1:17" x14ac:dyDescent="0.25">
      <c r="A3174" s="33" t="str">
        <f t="shared" si="147"/>
        <v>7520002840</v>
      </c>
      <c r="B3174" s="33" t="s">
        <v>2486</v>
      </c>
      <c r="C3174" s="33" t="s">
        <v>700</v>
      </c>
      <c r="D3174" s="9" t="str">
        <f t="shared" si="148"/>
        <v>752002840</v>
      </c>
      <c r="E3174" s="34">
        <v>75200</v>
      </c>
      <c r="F3174" s="34">
        <v>2840</v>
      </c>
      <c r="G3174" s="9" t="str">
        <f>VLOOKUP(B3174,'[1]Business Unit Lookup'!A:B,2,FALSE)</f>
        <v>State Farm Complex</v>
      </c>
      <c r="H3174" s="33" t="str">
        <f>VLOOKUP(C3174,'[1]Fund Lookup'!B:C,2,FALSE)</f>
        <v>Recycl Mtrl Sales-Gen/NonHE</v>
      </c>
      <c r="I3174" s="35" t="s">
        <v>2236</v>
      </c>
      <c r="J3174" s="33" t="str">
        <f>VLOOKUP(I3174,'[1]Table B'!A:B,2,FALSE)</f>
        <v>General</v>
      </c>
      <c r="K3174" s="9" t="str">
        <f t="shared" si="149"/>
        <v>100-General</v>
      </c>
      <c r="L3174" s="9" t="str">
        <f>IFERROR(VLOOKUP(A3174,'[1]VAC as of March 2024'!A:K,11,FALSE),"No")</f>
        <v>No</v>
      </c>
      <c r="M3174" s="9" t="s">
        <v>2240</v>
      </c>
      <c r="O3174" s="33" t="s">
        <v>2</v>
      </c>
      <c r="P3174" s="33" t="s">
        <v>6068</v>
      </c>
      <c r="Q3174" s="2" t="str">
        <f>VLOOKUP(P3174,'[1]Table E'!A:C,3,FALSE)</f>
        <v>Health and Public Safety</v>
      </c>
    </row>
    <row r="3175" spans="1:17" x14ac:dyDescent="0.25">
      <c r="A3175" s="33" t="str">
        <f t="shared" si="147"/>
        <v>7520002870</v>
      </c>
      <c r="B3175" s="33" t="s">
        <v>2486</v>
      </c>
      <c r="C3175" s="33" t="s">
        <v>716</v>
      </c>
      <c r="D3175" s="9" t="str">
        <f t="shared" si="148"/>
        <v>752002870</v>
      </c>
      <c r="E3175" s="34">
        <v>75200</v>
      </c>
      <c r="F3175" s="34">
        <v>2870</v>
      </c>
      <c r="G3175" s="9" t="str">
        <f>VLOOKUP(B3175,'[1]Business Unit Lookup'!A:B,2,FALSE)</f>
        <v>State Farm Complex</v>
      </c>
      <c r="H3175" s="33" t="str">
        <f>VLOOKUP(C3175,'[1]Fund Lookup'!B:C,2,FALSE)</f>
        <v>Surp Suppy/Equip Sale-GF-NonHE</v>
      </c>
      <c r="I3175" s="35" t="s">
        <v>2236</v>
      </c>
      <c r="J3175" s="33" t="str">
        <f>VLOOKUP(I3175,'[1]Table B'!A:B,2,FALSE)</f>
        <v>General</v>
      </c>
      <c r="K3175" s="9" t="str">
        <f t="shared" si="149"/>
        <v>100-General</v>
      </c>
      <c r="L3175" s="9" t="str">
        <f>IFERROR(VLOOKUP(A3175,'[1]VAC as of March 2024'!A:K,11,FALSE),"No")</f>
        <v>No</v>
      </c>
      <c r="M3175" s="9" t="s">
        <v>2240</v>
      </c>
      <c r="O3175" s="33" t="s">
        <v>2</v>
      </c>
      <c r="P3175" s="33" t="s">
        <v>6068</v>
      </c>
      <c r="Q3175" s="2" t="str">
        <f>VLOOKUP(P3175,'[1]Table E'!A:C,3,FALSE)</f>
        <v>Health and Public Safety</v>
      </c>
    </row>
    <row r="3176" spans="1:17" x14ac:dyDescent="0.25">
      <c r="A3176" s="33" t="str">
        <f t="shared" si="147"/>
        <v>7520002900</v>
      </c>
      <c r="B3176" s="33" t="s">
        <v>2486</v>
      </c>
      <c r="C3176" s="33" t="s">
        <v>727</v>
      </c>
      <c r="D3176" s="9" t="str">
        <f t="shared" si="148"/>
        <v>752002900</v>
      </c>
      <c r="E3176" s="34">
        <v>75200</v>
      </c>
      <c r="F3176" s="34">
        <v>2900</v>
      </c>
      <c r="G3176" s="9" t="str">
        <f>VLOOKUP(B3176,'[1]Business Unit Lookup'!A:B,2,FALSE)</f>
        <v>State Farm Complex</v>
      </c>
      <c r="H3176" s="33" t="str">
        <f>VLOOKUP(C3176,'[1]Fund Lookup'!B:C,2,FALSE)</f>
        <v>Insurance Recovery</v>
      </c>
      <c r="I3176" s="35" t="s">
        <v>2239</v>
      </c>
      <c r="J3176" s="33" t="str">
        <f>VLOOKUP(I3176,'[1]Table B'!A:B,2,FALSE)</f>
        <v>Special Revenue-Other</v>
      </c>
      <c r="K3176" s="9" t="str">
        <f t="shared" si="149"/>
        <v>105-Special Revenue-Other</v>
      </c>
      <c r="L3176" s="9" t="str">
        <f>IFERROR(VLOOKUP(A3176,'[1]VAC as of March 2024'!A:K,11,FALSE),"No")</f>
        <v>No</v>
      </c>
      <c r="M3176" s="9" t="s">
        <v>2240</v>
      </c>
      <c r="O3176" s="33" t="s">
        <v>2241</v>
      </c>
      <c r="P3176" s="33" t="s">
        <v>6067</v>
      </c>
      <c r="Q3176" s="2" t="str">
        <f>VLOOKUP(P3176,'[1]Table E'!A:C,3,FALSE)</f>
        <v>Health and Public Safety</v>
      </c>
    </row>
    <row r="3177" spans="1:17" x14ac:dyDescent="0.25">
      <c r="A3177" s="33" t="str">
        <f t="shared" si="147"/>
        <v>7520010000</v>
      </c>
      <c r="B3177" s="33" t="s">
        <v>2486</v>
      </c>
      <c r="C3177" s="33" t="s">
        <v>2162</v>
      </c>
      <c r="D3177" s="9" t="str">
        <f t="shared" si="148"/>
        <v>7520010000</v>
      </c>
      <c r="E3177" s="34">
        <v>75200</v>
      </c>
      <c r="F3177" s="34">
        <v>10000</v>
      </c>
      <c r="G3177" s="9" t="str">
        <f>VLOOKUP(B3177,'[1]Business Unit Lookup'!A:B,2,FALSE)</f>
        <v>State Farm Complex</v>
      </c>
      <c r="H3177" s="33" t="str">
        <f>VLOOKUP(C3177,'[1]Fund Lookup'!B:C,2,FALSE)</f>
        <v>Federal Trust</v>
      </c>
      <c r="I3177" s="35" t="s">
        <v>2252</v>
      </c>
      <c r="J3177" s="33" t="str">
        <f>VLOOKUP(I3177,'[1]Table B'!A:B,2,FALSE)</f>
        <v>Special Revenue-Federal</v>
      </c>
      <c r="K3177" s="9" t="str">
        <f t="shared" si="149"/>
        <v>120-Special Revenue-Federal</v>
      </c>
      <c r="L3177" s="9" t="str">
        <f>IFERROR(VLOOKUP(A3177,'[1]VAC as of March 2024'!A:K,11,FALSE),"No")</f>
        <v>No</v>
      </c>
      <c r="M3177" s="9" t="s">
        <v>2248</v>
      </c>
      <c r="O3177" s="33" t="s">
        <v>2248</v>
      </c>
      <c r="P3177" s="33" t="s">
        <v>6070</v>
      </c>
      <c r="Q3177" s="2" t="str">
        <f>VLOOKUP(P3177,'[1]Table E'!A:C,3,FALSE)</f>
        <v>Gifts and grants</v>
      </c>
    </row>
    <row r="3178" spans="1:17" x14ac:dyDescent="0.25">
      <c r="A3178" s="33" t="str">
        <f t="shared" si="147"/>
        <v>7520012110</v>
      </c>
      <c r="B3178" s="36" t="s">
        <v>2486</v>
      </c>
      <c r="C3178" s="36" t="s">
        <v>6074</v>
      </c>
      <c r="D3178" s="9" t="str">
        <f t="shared" si="148"/>
        <v>7520012110</v>
      </c>
      <c r="E3178" s="35">
        <v>75200</v>
      </c>
      <c r="F3178" s="37">
        <v>12110</v>
      </c>
      <c r="G3178" s="9" t="str">
        <f>VLOOKUP(B3178,'[1]Business Unit Lookup'!A:B,2,FALSE)</f>
        <v>State Farm Complex</v>
      </c>
      <c r="H3178" s="33" t="str">
        <f>VLOOKUP(C3178,'[1]Fund Lookup'!B:C,2,FALSE)</f>
        <v>ARP-CrvStLoclFisRecFd-COVID-19</v>
      </c>
      <c r="I3178" s="35" t="s">
        <v>2252</v>
      </c>
      <c r="J3178" s="33" t="str">
        <f>VLOOKUP(I3178,'[1]Table B'!A:B,2,FALSE)</f>
        <v>Special Revenue-Federal</v>
      </c>
      <c r="K3178" s="9" t="str">
        <f t="shared" si="149"/>
        <v>120-Special Revenue-Federal</v>
      </c>
      <c r="L3178" s="9" t="str">
        <f>IFERROR(VLOOKUP(A3178,'[1]VAC as of March 2024'!A:K,11,FALSE),"No")</f>
        <v>No</v>
      </c>
      <c r="M3178" s="38" t="s">
        <v>5493</v>
      </c>
      <c r="O3178" s="36" t="s">
        <v>2248</v>
      </c>
      <c r="P3178" s="36" t="s">
        <v>6063</v>
      </c>
      <c r="Q3178" s="2" t="str">
        <f>VLOOKUP(P3178,'[1]Table E'!A:C,3,FALSE)</f>
        <v>COVID-19</v>
      </c>
    </row>
    <row r="3179" spans="1:17" x14ac:dyDescent="0.25">
      <c r="A3179" s="33" t="str">
        <f t="shared" si="147"/>
        <v>7520015000</v>
      </c>
      <c r="B3179" s="33" t="s">
        <v>2486</v>
      </c>
      <c r="C3179" s="33" t="s">
        <v>2222</v>
      </c>
      <c r="D3179" s="9" t="str">
        <f t="shared" si="148"/>
        <v>7520015000</v>
      </c>
      <c r="E3179" s="34">
        <v>75200</v>
      </c>
      <c r="F3179" s="34">
        <v>15000</v>
      </c>
      <c r="G3179" s="9" t="str">
        <f>VLOOKUP(B3179,'[1]Business Unit Lookup'!A:B,2,FALSE)</f>
        <v>State Farm Complex</v>
      </c>
      <c r="H3179" s="33" t="str">
        <f>VLOOKUP(C3179,'[1]Fund Lookup'!B:C,2,FALSE)</f>
        <v>General Fixed Asset Acct Group</v>
      </c>
      <c r="I3179" s="35" t="s">
        <v>2242</v>
      </c>
      <c r="J3179" s="33" t="str">
        <f>VLOOKUP(I3179,'[1]Table B'!A:B,2,FALSE)</f>
        <v>Fixed Assets, Fund 1500</v>
      </c>
      <c r="K3179" s="9" t="str">
        <f t="shared" si="149"/>
        <v>610-Fixed Assets, Fund 1500</v>
      </c>
      <c r="L3179" s="9" t="str">
        <f>IFERROR(VLOOKUP(A3179,'[1]VAC as of March 2024'!A:K,11,FALSE),"No")</f>
        <v>No</v>
      </c>
      <c r="M3179" s="9" t="s">
        <v>4</v>
      </c>
      <c r="Q3179" s="2"/>
    </row>
    <row r="3180" spans="1:17" x14ac:dyDescent="0.25">
      <c r="A3180" s="33" t="str">
        <f t="shared" si="147"/>
        <v>7530001000</v>
      </c>
      <c r="B3180" s="33" t="s">
        <v>2487</v>
      </c>
      <c r="C3180" s="33" t="s">
        <v>1</v>
      </c>
      <c r="D3180" s="9" t="str">
        <f t="shared" si="148"/>
        <v>753001000</v>
      </c>
      <c r="E3180" s="34">
        <v>75300</v>
      </c>
      <c r="F3180" s="34">
        <v>1000</v>
      </c>
      <c r="G3180" s="9" t="str">
        <f>VLOOKUP(B3180,'[1]Business Unit Lookup'!A:B,2,FALSE)</f>
        <v>Deerfield Correctional Center</v>
      </c>
      <c r="H3180" s="33" t="str">
        <f>VLOOKUP(C3180,'[1]Fund Lookup'!B:C,2,FALSE)</f>
        <v>General Fund</v>
      </c>
      <c r="I3180" s="35" t="s">
        <v>2236</v>
      </c>
      <c r="J3180" s="33" t="str">
        <f>VLOOKUP(I3180,'[1]Table B'!A:B,2,FALSE)</f>
        <v>General</v>
      </c>
      <c r="K3180" s="9" t="str">
        <f t="shared" si="149"/>
        <v>100-General</v>
      </c>
      <c r="L3180" s="9" t="str">
        <f>IFERROR(VLOOKUP(A3180,'[1]VAC as of March 2024'!A:K,11,FALSE),"No")</f>
        <v>No</v>
      </c>
      <c r="M3180" s="9" t="s">
        <v>2237</v>
      </c>
      <c r="O3180" s="33" t="s">
        <v>2240</v>
      </c>
      <c r="P3180" s="33" t="s">
        <v>6061</v>
      </c>
      <c r="Q3180" s="2" t="str">
        <f>VLOOKUP(P3180,'[1]Table E'!A:C,3,FALSE)</f>
        <v>Unassigned</v>
      </c>
    </row>
    <row r="3181" spans="1:17" x14ac:dyDescent="0.25">
      <c r="A3181" s="33" t="str">
        <f t="shared" si="147"/>
        <v>7530002460</v>
      </c>
      <c r="B3181" s="33" t="s">
        <v>2487</v>
      </c>
      <c r="C3181" s="33" t="s">
        <v>516</v>
      </c>
      <c r="D3181" s="9" t="str">
        <f t="shared" si="148"/>
        <v>753002460</v>
      </c>
      <c r="E3181" s="34">
        <v>75300</v>
      </c>
      <c r="F3181" s="34">
        <v>2460</v>
      </c>
      <c r="G3181" s="9" t="str">
        <f>VLOOKUP(B3181,'[1]Business Unit Lookup'!A:B,2,FALSE)</f>
        <v>Deerfield Correctional Center</v>
      </c>
      <c r="H3181" s="33" t="str">
        <f>VLOOKUP(C3181,'[1]Fund Lookup'!B:C,2,FALSE)</f>
        <v>Disaster Recovery Fund</v>
      </c>
      <c r="I3181" s="35" t="s">
        <v>2236</v>
      </c>
      <c r="J3181" s="33" t="str">
        <f>VLOOKUP(I3181,'[1]Table B'!A:B,2,FALSE)</f>
        <v>General</v>
      </c>
      <c r="K3181" s="9" t="str">
        <f t="shared" si="149"/>
        <v>100-General</v>
      </c>
      <c r="L3181" s="9" t="str">
        <f>IFERROR(VLOOKUP(A3181,'[1]VAC as of March 2024'!A:K,11,FALSE),"No")</f>
        <v>No</v>
      </c>
      <c r="M3181" s="9" t="s">
        <v>2240</v>
      </c>
      <c r="O3181" s="33" t="s">
        <v>2</v>
      </c>
      <c r="P3181" s="33" t="s">
        <v>6068</v>
      </c>
      <c r="Q3181" s="2" t="str">
        <f>VLOOKUP(P3181,'[1]Table E'!A:C,3,FALSE)</f>
        <v>Health and Public Safety</v>
      </c>
    </row>
    <row r="3182" spans="1:17" x14ac:dyDescent="0.25">
      <c r="A3182" s="33" t="str">
        <f t="shared" si="147"/>
        <v>7530002710</v>
      </c>
      <c r="B3182" s="33" t="s">
        <v>2487</v>
      </c>
      <c r="C3182" s="33" t="s">
        <v>633</v>
      </c>
      <c r="D3182" s="9" t="str">
        <f t="shared" si="148"/>
        <v>753002710</v>
      </c>
      <c r="E3182" s="34">
        <v>75300</v>
      </c>
      <c r="F3182" s="34">
        <v>2710</v>
      </c>
      <c r="G3182" s="9" t="str">
        <f>VLOOKUP(B3182,'[1]Business Unit Lookup'!A:B,2,FALSE)</f>
        <v>Deerfield Correctional Center</v>
      </c>
      <c r="H3182" s="33" t="str">
        <f>VLOOKUP(C3182,'[1]Fund Lookup'!B:C,2,FALSE)</f>
        <v>Central Garage Pool Vehicles</v>
      </c>
      <c r="I3182" s="35" t="s">
        <v>2236</v>
      </c>
      <c r="J3182" s="33" t="str">
        <f>VLOOKUP(I3182,'[1]Table B'!A:B,2,FALSE)</f>
        <v>General</v>
      </c>
      <c r="K3182" s="9" t="str">
        <f t="shared" si="149"/>
        <v>100-General</v>
      </c>
      <c r="L3182" s="9" t="str">
        <f>IFERROR(VLOOKUP(A3182,'[1]VAC as of March 2024'!A:K,11,FALSE),"No")</f>
        <v>No</v>
      </c>
      <c r="M3182" s="9" t="s">
        <v>2240</v>
      </c>
      <c r="O3182" s="33" t="s">
        <v>2</v>
      </c>
      <c r="P3182" s="33" t="s">
        <v>6068</v>
      </c>
      <c r="Q3182" s="2" t="str">
        <f>VLOOKUP(P3182,'[1]Table E'!A:C,3,FALSE)</f>
        <v>Health and Public Safety</v>
      </c>
    </row>
    <row r="3183" spans="1:17" x14ac:dyDescent="0.25">
      <c r="A3183" s="33" t="str">
        <f t="shared" si="147"/>
        <v>7530002840</v>
      </c>
      <c r="B3183" s="33" t="s">
        <v>2487</v>
      </c>
      <c r="C3183" s="33" t="s">
        <v>700</v>
      </c>
      <c r="D3183" s="9" t="str">
        <f t="shared" si="148"/>
        <v>753002840</v>
      </c>
      <c r="E3183" s="34">
        <v>75300</v>
      </c>
      <c r="F3183" s="34">
        <v>2840</v>
      </c>
      <c r="G3183" s="9" t="str">
        <f>VLOOKUP(B3183,'[1]Business Unit Lookup'!A:B,2,FALSE)</f>
        <v>Deerfield Correctional Center</v>
      </c>
      <c r="H3183" s="33" t="str">
        <f>VLOOKUP(C3183,'[1]Fund Lookup'!B:C,2,FALSE)</f>
        <v>Recycl Mtrl Sales-Gen/NonHE</v>
      </c>
      <c r="I3183" s="35" t="s">
        <v>2236</v>
      </c>
      <c r="J3183" s="33" t="str">
        <f>VLOOKUP(I3183,'[1]Table B'!A:B,2,FALSE)</f>
        <v>General</v>
      </c>
      <c r="K3183" s="9" t="str">
        <f t="shared" si="149"/>
        <v>100-General</v>
      </c>
      <c r="L3183" s="9" t="str">
        <f>IFERROR(VLOOKUP(A3183,'[1]VAC as of March 2024'!A:K,11,FALSE),"No")</f>
        <v>No</v>
      </c>
      <c r="M3183" s="9" t="s">
        <v>2240</v>
      </c>
      <c r="O3183" s="33" t="s">
        <v>2</v>
      </c>
      <c r="P3183" s="33" t="s">
        <v>6068</v>
      </c>
      <c r="Q3183" s="2" t="str">
        <f>VLOOKUP(P3183,'[1]Table E'!A:C,3,FALSE)</f>
        <v>Health and Public Safety</v>
      </c>
    </row>
    <row r="3184" spans="1:17" x14ac:dyDescent="0.25">
      <c r="A3184" s="33" t="str">
        <f t="shared" si="147"/>
        <v>7530002870</v>
      </c>
      <c r="B3184" s="33" t="s">
        <v>2487</v>
      </c>
      <c r="C3184" s="33" t="s">
        <v>716</v>
      </c>
      <c r="D3184" s="9" t="str">
        <f t="shared" si="148"/>
        <v>753002870</v>
      </c>
      <c r="E3184" s="34">
        <v>75300</v>
      </c>
      <c r="F3184" s="34">
        <v>2870</v>
      </c>
      <c r="G3184" s="9" t="str">
        <f>VLOOKUP(B3184,'[1]Business Unit Lookup'!A:B,2,FALSE)</f>
        <v>Deerfield Correctional Center</v>
      </c>
      <c r="H3184" s="33" t="str">
        <f>VLOOKUP(C3184,'[1]Fund Lookup'!B:C,2,FALSE)</f>
        <v>Surp Suppy/Equip Sale-GF-NonHE</v>
      </c>
      <c r="I3184" s="35" t="s">
        <v>2236</v>
      </c>
      <c r="J3184" s="33" t="str">
        <f>VLOOKUP(I3184,'[1]Table B'!A:B,2,FALSE)</f>
        <v>General</v>
      </c>
      <c r="K3184" s="9" t="str">
        <f t="shared" si="149"/>
        <v>100-General</v>
      </c>
      <c r="L3184" s="9" t="str">
        <f>IFERROR(VLOOKUP(A3184,'[1]VAC as of March 2024'!A:K,11,FALSE),"No")</f>
        <v>No</v>
      </c>
      <c r="M3184" s="9" t="s">
        <v>2240</v>
      </c>
      <c r="O3184" s="33" t="s">
        <v>2</v>
      </c>
      <c r="P3184" s="33" t="s">
        <v>6068</v>
      </c>
      <c r="Q3184" s="2" t="str">
        <f>VLOOKUP(P3184,'[1]Table E'!A:C,3,FALSE)</f>
        <v>Health and Public Safety</v>
      </c>
    </row>
    <row r="3185" spans="1:17" x14ac:dyDescent="0.25">
      <c r="A3185" s="33" t="str">
        <f t="shared" si="147"/>
        <v>7530002900</v>
      </c>
      <c r="B3185" s="33" t="s">
        <v>2487</v>
      </c>
      <c r="C3185" s="33" t="s">
        <v>727</v>
      </c>
      <c r="D3185" s="9" t="str">
        <f t="shared" si="148"/>
        <v>753002900</v>
      </c>
      <c r="E3185" s="34">
        <v>75300</v>
      </c>
      <c r="F3185" s="34">
        <v>2900</v>
      </c>
      <c r="G3185" s="9" t="str">
        <f>VLOOKUP(B3185,'[1]Business Unit Lookup'!A:B,2,FALSE)</f>
        <v>Deerfield Correctional Center</v>
      </c>
      <c r="H3185" s="33" t="str">
        <f>VLOOKUP(C3185,'[1]Fund Lookup'!B:C,2,FALSE)</f>
        <v>Insurance Recovery</v>
      </c>
      <c r="I3185" s="35" t="s">
        <v>2239</v>
      </c>
      <c r="J3185" s="33" t="str">
        <f>VLOOKUP(I3185,'[1]Table B'!A:B,2,FALSE)</f>
        <v>Special Revenue-Other</v>
      </c>
      <c r="K3185" s="9" t="str">
        <f t="shared" si="149"/>
        <v>105-Special Revenue-Other</v>
      </c>
      <c r="L3185" s="9" t="str">
        <f>IFERROR(VLOOKUP(A3185,'[1]VAC as of March 2024'!A:K,11,FALSE),"No")</f>
        <v>No</v>
      </c>
      <c r="M3185" s="9" t="s">
        <v>2240</v>
      </c>
      <c r="O3185" s="33" t="s">
        <v>2241</v>
      </c>
      <c r="P3185" s="33" t="s">
        <v>6067</v>
      </c>
      <c r="Q3185" s="2" t="str">
        <f>VLOOKUP(P3185,'[1]Table E'!A:C,3,FALSE)</f>
        <v>Health and Public Safety</v>
      </c>
    </row>
    <row r="3186" spans="1:17" x14ac:dyDescent="0.25">
      <c r="A3186" s="33" t="str">
        <f t="shared" si="147"/>
        <v>7530010000</v>
      </c>
      <c r="B3186" s="33" t="s">
        <v>2487</v>
      </c>
      <c r="C3186" s="33" t="s">
        <v>2162</v>
      </c>
      <c r="D3186" s="9" t="str">
        <f t="shared" si="148"/>
        <v>7530010000</v>
      </c>
      <c r="E3186" s="34">
        <v>75300</v>
      </c>
      <c r="F3186" s="34">
        <v>10000</v>
      </c>
      <c r="G3186" s="9" t="str">
        <f>VLOOKUP(B3186,'[1]Business Unit Lookup'!A:B,2,FALSE)</f>
        <v>Deerfield Correctional Center</v>
      </c>
      <c r="H3186" s="33" t="str">
        <f>VLOOKUP(C3186,'[1]Fund Lookup'!B:C,2,FALSE)</f>
        <v>Federal Trust</v>
      </c>
      <c r="I3186" s="35" t="s">
        <v>2252</v>
      </c>
      <c r="J3186" s="33" t="str">
        <f>VLOOKUP(I3186,'[1]Table B'!A:B,2,FALSE)</f>
        <v>Special Revenue-Federal</v>
      </c>
      <c r="K3186" s="9" t="str">
        <f t="shared" si="149"/>
        <v>120-Special Revenue-Federal</v>
      </c>
      <c r="L3186" s="9" t="str">
        <f>IFERROR(VLOOKUP(A3186,'[1]VAC as of March 2024'!A:K,11,FALSE),"No")</f>
        <v>No</v>
      </c>
      <c r="M3186" s="9" t="s">
        <v>2248</v>
      </c>
      <c r="O3186" s="33" t="s">
        <v>2248</v>
      </c>
      <c r="P3186" s="33" t="s">
        <v>6070</v>
      </c>
      <c r="Q3186" s="2" t="str">
        <f>VLOOKUP(P3186,'[1]Table E'!A:C,3,FALSE)</f>
        <v>Gifts and grants</v>
      </c>
    </row>
    <row r="3187" spans="1:17" x14ac:dyDescent="0.25">
      <c r="A3187" s="33" t="str">
        <f t="shared" si="147"/>
        <v>7530012110</v>
      </c>
      <c r="B3187" s="36" t="s">
        <v>2487</v>
      </c>
      <c r="C3187" s="36" t="s">
        <v>6074</v>
      </c>
      <c r="D3187" s="9" t="str">
        <f t="shared" si="148"/>
        <v>7530012110</v>
      </c>
      <c r="E3187" s="35">
        <v>75300</v>
      </c>
      <c r="F3187" s="37">
        <v>12110</v>
      </c>
      <c r="G3187" s="9" t="str">
        <f>VLOOKUP(B3187,'[1]Business Unit Lookup'!A:B,2,FALSE)</f>
        <v>Deerfield Correctional Center</v>
      </c>
      <c r="H3187" s="33" t="str">
        <f>VLOOKUP(C3187,'[1]Fund Lookup'!B:C,2,FALSE)</f>
        <v>ARP-CrvStLoclFisRecFd-COVID-19</v>
      </c>
      <c r="I3187" s="35" t="s">
        <v>2252</v>
      </c>
      <c r="J3187" s="33" t="str">
        <f>VLOOKUP(I3187,'[1]Table B'!A:B,2,FALSE)</f>
        <v>Special Revenue-Federal</v>
      </c>
      <c r="K3187" s="9" t="str">
        <f t="shared" si="149"/>
        <v>120-Special Revenue-Federal</v>
      </c>
      <c r="L3187" s="9" t="str">
        <f>IFERROR(VLOOKUP(A3187,'[1]VAC as of March 2024'!A:K,11,FALSE),"No")</f>
        <v>No</v>
      </c>
      <c r="M3187" s="38" t="s">
        <v>5493</v>
      </c>
      <c r="O3187" s="36" t="s">
        <v>2248</v>
      </c>
      <c r="P3187" s="36" t="s">
        <v>6063</v>
      </c>
      <c r="Q3187" s="2" t="str">
        <f>VLOOKUP(P3187,'[1]Table E'!A:C,3,FALSE)</f>
        <v>COVID-19</v>
      </c>
    </row>
    <row r="3188" spans="1:17" x14ac:dyDescent="0.25">
      <c r="A3188" s="33" t="str">
        <f t="shared" si="147"/>
        <v>7530015000</v>
      </c>
      <c r="B3188" s="33" t="s">
        <v>2487</v>
      </c>
      <c r="C3188" s="33" t="s">
        <v>2222</v>
      </c>
      <c r="D3188" s="9" t="str">
        <f t="shared" si="148"/>
        <v>7530015000</v>
      </c>
      <c r="E3188" s="34">
        <v>75300</v>
      </c>
      <c r="F3188" s="34">
        <v>15000</v>
      </c>
      <c r="G3188" s="9" t="str">
        <f>VLOOKUP(B3188,'[1]Business Unit Lookup'!A:B,2,FALSE)</f>
        <v>Deerfield Correctional Center</v>
      </c>
      <c r="H3188" s="33" t="str">
        <f>VLOOKUP(C3188,'[1]Fund Lookup'!B:C,2,FALSE)</f>
        <v>General Fixed Asset Acct Group</v>
      </c>
      <c r="I3188" s="35" t="s">
        <v>2242</v>
      </c>
      <c r="J3188" s="33" t="str">
        <f>VLOOKUP(I3188,'[1]Table B'!A:B,2,FALSE)</f>
        <v>Fixed Assets, Fund 1500</v>
      </c>
      <c r="K3188" s="9" t="str">
        <f t="shared" si="149"/>
        <v>610-Fixed Assets, Fund 1500</v>
      </c>
      <c r="L3188" s="9" t="str">
        <f>IFERROR(VLOOKUP(A3188,'[1]VAC as of March 2024'!A:K,11,FALSE),"No")</f>
        <v>No</v>
      </c>
      <c r="M3188" s="9" t="s">
        <v>4</v>
      </c>
      <c r="Q3188" s="2"/>
    </row>
    <row r="3189" spans="1:17" x14ac:dyDescent="0.25">
      <c r="A3189" s="33" t="str">
        <f t="shared" si="147"/>
        <v>7540001000</v>
      </c>
      <c r="B3189" s="33" t="s">
        <v>2488</v>
      </c>
      <c r="C3189" s="33" t="s">
        <v>1</v>
      </c>
      <c r="D3189" s="9" t="str">
        <f t="shared" si="148"/>
        <v>754001000</v>
      </c>
      <c r="E3189" s="34">
        <v>75400</v>
      </c>
      <c r="F3189" s="34">
        <v>1000</v>
      </c>
      <c r="G3189" s="9" t="str">
        <f>VLOOKUP(B3189,'[1]Business Unit Lookup'!A:B,2,FALSE)</f>
        <v>Augusta Correctional Center</v>
      </c>
      <c r="H3189" s="33" t="str">
        <f>VLOOKUP(C3189,'[1]Fund Lookup'!B:C,2,FALSE)</f>
        <v>General Fund</v>
      </c>
      <c r="I3189" s="35" t="s">
        <v>2236</v>
      </c>
      <c r="J3189" s="33" t="str">
        <f>VLOOKUP(I3189,'[1]Table B'!A:B,2,FALSE)</f>
        <v>General</v>
      </c>
      <c r="K3189" s="9" t="str">
        <f t="shared" si="149"/>
        <v>100-General</v>
      </c>
      <c r="L3189" s="9" t="str">
        <f>IFERROR(VLOOKUP(A3189,'[1]VAC as of March 2024'!A:K,11,FALSE),"No")</f>
        <v>No</v>
      </c>
      <c r="M3189" s="9" t="s">
        <v>2237</v>
      </c>
      <c r="O3189" s="33" t="s">
        <v>2240</v>
      </c>
      <c r="P3189" s="33" t="s">
        <v>6061</v>
      </c>
      <c r="Q3189" s="2" t="str">
        <f>VLOOKUP(P3189,'[1]Table E'!A:C,3,FALSE)</f>
        <v>Unassigned</v>
      </c>
    </row>
    <row r="3190" spans="1:17" x14ac:dyDescent="0.25">
      <c r="A3190" s="33" t="str">
        <f t="shared" si="147"/>
        <v>7540002710</v>
      </c>
      <c r="B3190" s="33" t="s">
        <v>2488</v>
      </c>
      <c r="C3190" s="33" t="s">
        <v>633</v>
      </c>
      <c r="D3190" s="9" t="str">
        <f t="shared" si="148"/>
        <v>754002710</v>
      </c>
      <c r="E3190" s="34">
        <v>75400</v>
      </c>
      <c r="F3190" s="34">
        <v>2710</v>
      </c>
      <c r="G3190" s="9" t="str">
        <f>VLOOKUP(B3190,'[1]Business Unit Lookup'!A:B,2,FALSE)</f>
        <v>Augusta Correctional Center</v>
      </c>
      <c r="H3190" s="33" t="str">
        <f>VLOOKUP(C3190,'[1]Fund Lookup'!B:C,2,FALSE)</f>
        <v>Central Garage Pool Vehicles</v>
      </c>
      <c r="I3190" s="35" t="s">
        <v>2236</v>
      </c>
      <c r="J3190" s="33" t="str">
        <f>VLOOKUP(I3190,'[1]Table B'!A:B,2,FALSE)</f>
        <v>General</v>
      </c>
      <c r="K3190" s="9" t="str">
        <f t="shared" si="149"/>
        <v>100-General</v>
      </c>
      <c r="L3190" s="9" t="str">
        <f>IFERROR(VLOOKUP(A3190,'[1]VAC as of March 2024'!A:K,11,FALSE),"No")</f>
        <v>No</v>
      </c>
      <c r="M3190" s="9" t="s">
        <v>2240</v>
      </c>
      <c r="O3190" s="33" t="s">
        <v>2</v>
      </c>
      <c r="P3190" s="33" t="s">
        <v>6068</v>
      </c>
      <c r="Q3190" s="2" t="str">
        <f>VLOOKUP(P3190,'[1]Table E'!A:C,3,FALSE)</f>
        <v>Health and Public Safety</v>
      </c>
    </row>
    <row r="3191" spans="1:17" x14ac:dyDescent="0.25">
      <c r="A3191" s="33" t="str">
        <f t="shared" si="147"/>
        <v>7540002840</v>
      </c>
      <c r="B3191" s="33" t="s">
        <v>2488</v>
      </c>
      <c r="C3191" s="33" t="s">
        <v>700</v>
      </c>
      <c r="D3191" s="9" t="str">
        <f t="shared" si="148"/>
        <v>754002840</v>
      </c>
      <c r="E3191" s="34">
        <v>75400</v>
      </c>
      <c r="F3191" s="34">
        <v>2840</v>
      </c>
      <c r="G3191" s="9" t="str">
        <f>VLOOKUP(B3191,'[1]Business Unit Lookup'!A:B,2,FALSE)</f>
        <v>Augusta Correctional Center</v>
      </c>
      <c r="H3191" s="33" t="str">
        <f>VLOOKUP(C3191,'[1]Fund Lookup'!B:C,2,FALSE)</f>
        <v>Recycl Mtrl Sales-Gen/NonHE</v>
      </c>
      <c r="I3191" s="35" t="s">
        <v>2236</v>
      </c>
      <c r="J3191" s="33" t="str">
        <f>VLOOKUP(I3191,'[1]Table B'!A:B,2,FALSE)</f>
        <v>General</v>
      </c>
      <c r="K3191" s="9" t="str">
        <f t="shared" si="149"/>
        <v>100-General</v>
      </c>
      <c r="L3191" s="9" t="str">
        <f>IFERROR(VLOOKUP(A3191,'[1]VAC as of March 2024'!A:K,11,FALSE),"No")</f>
        <v>No</v>
      </c>
      <c r="M3191" s="9" t="s">
        <v>2240</v>
      </c>
      <c r="O3191" s="33" t="s">
        <v>2</v>
      </c>
      <c r="P3191" s="33" t="s">
        <v>6068</v>
      </c>
      <c r="Q3191" s="2" t="str">
        <f>VLOOKUP(P3191,'[1]Table E'!A:C,3,FALSE)</f>
        <v>Health and Public Safety</v>
      </c>
    </row>
    <row r="3192" spans="1:17" x14ac:dyDescent="0.25">
      <c r="A3192" s="33" t="str">
        <f t="shared" si="147"/>
        <v>7540002900</v>
      </c>
      <c r="B3192" s="33" t="s">
        <v>2488</v>
      </c>
      <c r="C3192" s="33" t="s">
        <v>727</v>
      </c>
      <c r="D3192" s="9" t="str">
        <f t="shared" si="148"/>
        <v>754002900</v>
      </c>
      <c r="E3192" s="34">
        <v>75400</v>
      </c>
      <c r="F3192" s="34">
        <v>2900</v>
      </c>
      <c r="G3192" s="9" t="str">
        <f>VLOOKUP(B3192,'[1]Business Unit Lookup'!A:B,2,FALSE)</f>
        <v>Augusta Correctional Center</v>
      </c>
      <c r="H3192" s="33" t="str">
        <f>VLOOKUP(C3192,'[1]Fund Lookup'!B:C,2,FALSE)</f>
        <v>Insurance Recovery</v>
      </c>
      <c r="I3192" s="35" t="s">
        <v>2239</v>
      </c>
      <c r="J3192" s="33" t="str">
        <f>VLOOKUP(I3192,'[1]Table B'!A:B,2,FALSE)</f>
        <v>Special Revenue-Other</v>
      </c>
      <c r="K3192" s="9" t="str">
        <f t="shared" si="149"/>
        <v>105-Special Revenue-Other</v>
      </c>
      <c r="L3192" s="9" t="str">
        <f>IFERROR(VLOOKUP(A3192,'[1]VAC as of March 2024'!A:K,11,FALSE),"No")</f>
        <v>No</v>
      </c>
      <c r="M3192" s="9" t="s">
        <v>2240</v>
      </c>
      <c r="O3192" s="33" t="s">
        <v>2241</v>
      </c>
      <c r="P3192" s="33" t="s">
        <v>6067</v>
      </c>
      <c r="Q3192" s="2" t="str">
        <f>VLOOKUP(P3192,'[1]Table E'!A:C,3,FALSE)</f>
        <v>Health and Public Safety</v>
      </c>
    </row>
    <row r="3193" spans="1:17" x14ac:dyDescent="0.25">
      <c r="A3193" s="33" t="str">
        <f t="shared" si="147"/>
        <v>7540012110</v>
      </c>
      <c r="B3193" s="36" t="s">
        <v>2488</v>
      </c>
      <c r="C3193" s="36" t="s">
        <v>6074</v>
      </c>
      <c r="D3193" s="9" t="str">
        <f t="shared" si="148"/>
        <v>7540012110</v>
      </c>
      <c r="E3193" s="35">
        <v>75400</v>
      </c>
      <c r="F3193" s="37">
        <v>12110</v>
      </c>
      <c r="G3193" s="9" t="str">
        <f>VLOOKUP(B3193,'[1]Business Unit Lookup'!A:B,2,FALSE)</f>
        <v>Augusta Correctional Center</v>
      </c>
      <c r="H3193" s="33" t="str">
        <f>VLOOKUP(C3193,'[1]Fund Lookup'!B:C,2,FALSE)</f>
        <v>ARP-CrvStLoclFisRecFd-COVID-19</v>
      </c>
      <c r="I3193" s="35" t="s">
        <v>2252</v>
      </c>
      <c r="J3193" s="33" t="str">
        <f>VLOOKUP(I3193,'[1]Table B'!A:B,2,FALSE)</f>
        <v>Special Revenue-Federal</v>
      </c>
      <c r="K3193" s="9" t="str">
        <f t="shared" si="149"/>
        <v>120-Special Revenue-Federal</v>
      </c>
      <c r="L3193" s="9" t="str">
        <f>IFERROR(VLOOKUP(A3193,'[1]VAC as of March 2024'!A:K,11,FALSE),"No")</f>
        <v>No</v>
      </c>
      <c r="M3193" s="38" t="s">
        <v>5493</v>
      </c>
      <c r="O3193" s="36" t="s">
        <v>2248</v>
      </c>
      <c r="P3193" s="36" t="s">
        <v>6063</v>
      </c>
      <c r="Q3193" s="2" t="str">
        <f>VLOOKUP(P3193,'[1]Table E'!A:C,3,FALSE)</f>
        <v>COVID-19</v>
      </c>
    </row>
    <row r="3194" spans="1:17" x14ac:dyDescent="0.25">
      <c r="A3194" s="33" t="str">
        <f t="shared" si="147"/>
        <v>7540015000</v>
      </c>
      <c r="B3194" s="33" t="s">
        <v>2488</v>
      </c>
      <c r="C3194" s="33" t="s">
        <v>2222</v>
      </c>
      <c r="D3194" s="9" t="str">
        <f t="shared" si="148"/>
        <v>7540015000</v>
      </c>
      <c r="E3194" s="34">
        <v>75400</v>
      </c>
      <c r="F3194" s="34">
        <v>15000</v>
      </c>
      <c r="G3194" s="9" t="str">
        <f>VLOOKUP(B3194,'[1]Business Unit Lookup'!A:B,2,FALSE)</f>
        <v>Augusta Correctional Center</v>
      </c>
      <c r="H3194" s="33" t="str">
        <f>VLOOKUP(C3194,'[1]Fund Lookup'!B:C,2,FALSE)</f>
        <v>General Fixed Asset Acct Group</v>
      </c>
      <c r="I3194" s="35" t="s">
        <v>2242</v>
      </c>
      <c r="J3194" s="33" t="str">
        <f>VLOOKUP(I3194,'[1]Table B'!A:B,2,FALSE)</f>
        <v>Fixed Assets, Fund 1500</v>
      </c>
      <c r="K3194" s="9" t="str">
        <f t="shared" si="149"/>
        <v>610-Fixed Assets, Fund 1500</v>
      </c>
      <c r="L3194" s="9" t="str">
        <f>IFERROR(VLOOKUP(A3194,'[1]VAC as of March 2024'!A:K,11,FALSE),"No")</f>
        <v>No</v>
      </c>
      <c r="M3194" s="9" t="s">
        <v>4</v>
      </c>
      <c r="Q3194" s="2"/>
    </row>
    <row r="3195" spans="1:17" x14ac:dyDescent="0.25">
      <c r="A3195" s="33" t="str">
        <f t="shared" si="147"/>
        <v>7560001000</v>
      </c>
      <c r="B3195" s="33" t="s">
        <v>2489</v>
      </c>
      <c r="C3195" s="33" t="s">
        <v>1</v>
      </c>
      <c r="D3195" s="9" t="str">
        <f t="shared" si="148"/>
        <v>756001000</v>
      </c>
      <c r="E3195" s="34">
        <v>75600</v>
      </c>
      <c r="F3195" s="34">
        <v>1000</v>
      </c>
      <c r="G3195" s="9" t="str">
        <f>VLOOKUP(B3195,'[1]Business Unit Lookup'!A:B,2,FALSE)</f>
        <v>Dept of Corr - Div of Inst</v>
      </c>
      <c r="H3195" s="33" t="str">
        <f>VLOOKUP(C3195,'[1]Fund Lookup'!B:C,2,FALSE)</f>
        <v>General Fund</v>
      </c>
      <c r="I3195" s="35" t="s">
        <v>2236</v>
      </c>
      <c r="J3195" s="33" t="str">
        <f>VLOOKUP(I3195,'[1]Table B'!A:B,2,FALSE)</f>
        <v>General</v>
      </c>
      <c r="K3195" s="9" t="str">
        <f t="shared" si="149"/>
        <v>100-General</v>
      </c>
      <c r="L3195" s="9" t="str">
        <f>IFERROR(VLOOKUP(A3195,'[1]VAC as of March 2024'!A:K,11,FALSE),"No")</f>
        <v>No</v>
      </c>
      <c r="M3195" s="9" t="s">
        <v>2237</v>
      </c>
      <c r="O3195" s="33" t="s">
        <v>2240</v>
      </c>
      <c r="P3195" s="33" t="s">
        <v>6061</v>
      </c>
      <c r="Q3195" s="2" t="str">
        <f>VLOOKUP(P3195,'[1]Table E'!A:C,3,FALSE)</f>
        <v>Unassigned</v>
      </c>
    </row>
    <row r="3196" spans="1:17" x14ac:dyDescent="0.25">
      <c r="A3196" s="33" t="str">
        <f t="shared" si="147"/>
        <v>7560002095</v>
      </c>
      <c r="B3196" s="36" t="s">
        <v>2489</v>
      </c>
      <c r="C3196" s="36" t="s">
        <v>6092</v>
      </c>
      <c r="D3196" s="9" t="str">
        <f t="shared" si="148"/>
        <v>756002095</v>
      </c>
      <c r="E3196" s="35">
        <v>75600</v>
      </c>
      <c r="F3196" s="37">
        <v>2095</v>
      </c>
      <c r="G3196" s="9" t="str">
        <f>VLOOKUP(B3196,'[1]Business Unit Lookup'!A:B,2,FALSE)</f>
        <v>Dept of Corr - Div of Inst</v>
      </c>
      <c r="H3196" s="33" t="str">
        <f>VLOOKUP(C3196,'[1]Fund Lookup'!B:C,2,FALSE)</f>
        <v>Opioid Abatement Fund</v>
      </c>
      <c r="I3196" s="35" t="s">
        <v>2304</v>
      </c>
      <c r="J3196" s="33" t="str">
        <f>VLOOKUP(I3196,'[1]Table B'!A:B,2,FALSE)</f>
        <v>Special Revenue-Health and Social Servic</v>
      </c>
      <c r="K3196" s="9" t="str">
        <f t="shared" si="149"/>
        <v>115-Special Revenue-Health and Social Servic</v>
      </c>
      <c r="L3196" s="9" t="str">
        <f>IFERROR(VLOOKUP(A3196,'[1]VAC as of March 2024'!A:K,11,FALSE),"No")</f>
        <v>Yes</v>
      </c>
      <c r="M3196" s="38" t="s">
        <v>2248</v>
      </c>
      <c r="O3196" s="38" t="s">
        <v>2241</v>
      </c>
      <c r="P3196" s="38" t="s">
        <v>6067</v>
      </c>
      <c r="Q3196" s="2" t="str">
        <f>VLOOKUP(P3196,'[1]Table E'!A:C,3,FALSE)</f>
        <v>Health and Public Safety</v>
      </c>
    </row>
    <row r="3197" spans="1:17" x14ac:dyDescent="0.25">
      <c r="A3197" s="33" t="str">
        <f t="shared" si="147"/>
        <v>7560002190</v>
      </c>
      <c r="B3197" s="33" t="s">
        <v>2489</v>
      </c>
      <c r="C3197" s="33" t="s">
        <v>280</v>
      </c>
      <c r="D3197" s="9" t="str">
        <f t="shared" si="148"/>
        <v>756002190</v>
      </c>
      <c r="E3197" s="34">
        <v>75600</v>
      </c>
      <c r="F3197" s="34">
        <v>2190</v>
      </c>
      <c r="G3197" s="9" t="str">
        <f>VLOOKUP(B3197,'[1]Business Unit Lookup'!A:B,2,FALSE)</f>
        <v>Dept of Corr - Div of Inst</v>
      </c>
      <c r="H3197" s="33" t="str">
        <f>VLOOKUP(C3197,'[1]Fund Lookup'!B:C,2,FALSE)</f>
        <v>Inmate Culinary Arts Train Fd</v>
      </c>
      <c r="I3197" s="35" t="s">
        <v>2239</v>
      </c>
      <c r="J3197" s="33" t="str">
        <f>VLOOKUP(I3197,'[1]Table B'!A:B,2,FALSE)</f>
        <v>Special Revenue-Other</v>
      </c>
      <c r="K3197" s="9" t="str">
        <f t="shared" si="149"/>
        <v>105-Special Revenue-Other</v>
      </c>
      <c r="L3197" s="9" t="str">
        <f>IFERROR(VLOOKUP(A3197,'[1]VAC as of March 2024'!A:K,11,FALSE),"No")</f>
        <v>No</v>
      </c>
      <c r="M3197" s="9" t="s">
        <v>2240</v>
      </c>
      <c r="O3197" s="33" t="s">
        <v>2241</v>
      </c>
      <c r="P3197" s="33" t="s">
        <v>6095</v>
      </c>
      <c r="Q3197" s="2" t="str">
        <f>VLOOKUP(P3197,'[1]Table E'!A:C,3,FALSE)</f>
        <v>Educational and Training programs</v>
      </c>
    </row>
    <row r="3198" spans="1:17" x14ac:dyDescent="0.25">
      <c r="A3198" s="33" t="str">
        <f t="shared" si="147"/>
        <v>7560002300</v>
      </c>
      <c r="B3198" s="33" t="s">
        <v>2489</v>
      </c>
      <c r="C3198" s="33" t="s">
        <v>389</v>
      </c>
      <c r="D3198" s="9" t="str">
        <f t="shared" si="148"/>
        <v>756002300</v>
      </c>
      <c r="E3198" s="34">
        <v>75600</v>
      </c>
      <c r="F3198" s="34">
        <v>2300</v>
      </c>
      <c r="G3198" s="9" t="str">
        <f>VLOOKUP(B3198,'[1]Business Unit Lookup'!A:B,2,FALSE)</f>
        <v>Dept of Corr - Div of Inst</v>
      </c>
      <c r="H3198" s="33" t="str">
        <f>VLOOKUP(C3198,'[1]Fund Lookup'!B:C,2,FALSE)</f>
        <v>Corrections Special Reserve Fd</v>
      </c>
      <c r="I3198" s="35" t="s">
        <v>2236</v>
      </c>
      <c r="J3198" s="33" t="str">
        <f>VLOOKUP(I3198,'[1]Table B'!A:B,2,FALSE)</f>
        <v>General</v>
      </c>
      <c r="K3198" s="9" t="str">
        <f t="shared" si="149"/>
        <v>100-General</v>
      </c>
      <c r="L3198" s="9" t="str">
        <f>IFERROR(VLOOKUP(A3198,'[1]VAC as of March 2024'!A:K,11,FALSE),"No")</f>
        <v>No</v>
      </c>
      <c r="M3198" s="9" t="s">
        <v>2240</v>
      </c>
      <c r="O3198" s="33" t="s">
        <v>2241</v>
      </c>
      <c r="P3198" s="33" t="s">
        <v>6143</v>
      </c>
      <c r="Q3198" s="2" t="str">
        <f>VLOOKUP(P3198,'[1]Table E'!A:C,3,FALSE)</f>
        <v>Capital Outlay</v>
      </c>
    </row>
    <row r="3199" spans="1:17" x14ac:dyDescent="0.25">
      <c r="A3199" s="33" t="str">
        <f t="shared" si="147"/>
        <v>7560002460</v>
      </c>
      <c r="B3199" s="33" t="s">
        <v>2489</v>
      </c>
      <c r="C3199" s="33" t="s">
        <v>516</v>
      </c>
      <c r="D3199" s="9" t="str">
        <f t="shared" si="148"/>
        <v>756002460</v>
      </c>
      <c r="E3199" s="34">
        <v>75600</v>
      </c>
      <c r="F3199" s="34">
        <v>2460</v>
      </c>
      <c r="G3199" s="9" t="str">
        <f>VLOOKUP(B3199,'[1]Business Unit Lookup'!A:B,2,FALSE)</f>
        <v>Dept of Corr - Div of Inst</v>
      </c>
      <c r="H3199" s="33" t="str">
        <f>VLOOKUP(C3199,'[1]Fund Lookup'!B:C,2,FALSE)</f>
        <v>Disaster Recovery Fund</v>
      </c>
      <c r="I3199" s="35" t="s">
        <v>2236</v>
      </c>
      <c r="J3199" s="33" t="str">
        <f>VLOOKUP(I3199,'[1]Table B'!A:B,2,FALSE)</f>
        <v>General</v>
      </c>
      <c r="K3199" s="9" t="str">
        <f t="shared" si="149"/>
        <v>100-General</v>
      </c>
      <c r="L3199" s="9" t="str">
        <f>IFERROR(VLOOKUP(A3199,'[1]VAC as of March 2024'!A:K,11,FALSE),"No")</f>
        <v>No</v>
      </c>
      <c r="M3199" s="9" t="s">
        <v>2240</v>
      </c>
      <c r="O3199" s="33" t="s">
        <v>2</v>
      </c>
      <c r="P3199" s="33" t="s">
        <v>6068</v>
      </c>
      <c r="Q3199" s="2" t="str">
        <f>VLOOKUP(P3199,'[1]Table E'!A:C,3,FALSE)</f>
        <v>Health and Public Safety</v>
      </c>
    </row>
    <row r="3200" spans="1:17" x14ac:dyDescent="0.25">
      <c r="A3200" s="33" t="str">
        <f t="shared" si="147"/>
        <v>7560002710</v>
      </c>
      <c r="B3200" s="33" t="s">
        <v>2489</v>
      </c>
      <c r="C3200" s="33" t="s">
        <v>633</v>
      </c>
      <c r="D3200" s="9" t="str">
        <f t="shared" si="148"/>
        <v>756002710</v>
      </c>
      <c r="E3200" s="34">
        <v>75600</v>
      </c>
      <c r="F3200" s="34">
        <v>2710</v>
      </c>
      <c r="G3200" s="9" t="str">
        <f>VLOOKUP(B3200,'[1]Business Unit Lookup'!A:B,2,FALSE)</f>
        <v>Dept of Corr - Div of Inst</v>
      </c>
      <c r="H3200" s="33" t="str">
        <f>VLOOKUP(C3200,'[1]Fund Lookup'!B:C,2,FALSE)</f>
        <v>Central Garage Pool Vehicles</v>
      </c>
      <c r="I3200" s="35" t="s">
        <v>2236</v>
      </c>
      <c r="J3200" s="33" t="str">
        <f>VLOOKUP(I3200,'[1]Table B'!A:B,2,FALSE)</f>
        <v>General</v>
      </c>
      <c r="K3200" s="9" t="str">
        <f t="shared" si="149"/>
        <v>100-General</v>
      </c>
      <c r="L3200" s="9" t="str">
        <f>IFERROR(VLOOKUP(A3200,'[1]VAC as of March 2024'!A:K,11,FALSE),"No")</f>
        <v>No</v>
      </c>
      <c r="M3200" s="9" t="s">
        <v>2240</v>
      </c>
      <c r="O3200" s="33" t="s">
        <v>2</v>
      </c>
      <c r="P3200" s="33" t="s">
        <v>6068</v>
      </c>
      <c r="Q3200" s="2" t="str">
        <f>VLOOKUP(P3200,'[1]Table E'!A:C,3,FALSE)</f>
        <v>Health and Public Safety</v>
      </c>
    </row>
    <row r="3201" spans="1:17" x14ac:dyDescent="0.25">
      <c r="A3201" s="33" t="str">
        <f t="shared" si="147"/>
        <v>7560002756</v>
      </c>
      <c r="B3201" s="33" t="s">
        <v>2489</v>
      </c>
      <c r="C3201" s="33" t="s">
        <v>662</v>
      </c>
      <c r="D3201" s="9" t="str">
        <f t="shared" si="148"/>
        <v>756002756</v>
      </c>
      <c r="E3201" s="34">
        <v>75600</v>
      </c>
      <c r="F3201" s="34">
        <v>2756</v>
      </c>
      <c r="G3201" s="9" t="str">
        <f>VLOOKUP(B3201,'[1]Business Unit Lookup'!A:B,2,FALSE)</f>
        <v>Dept of Corr - Div of Inst</v>
      </c>
      <c r="H3201" s="33" t="str">
        <f>VLOOKUP(C3201,'[1]Fund Lookup'!B:C,2,FALSE)</f>
        <v>DOC-DI Special Revenue Fund</v>
      </c>
      <c r="I3201" s="35" t="s">
        <v>2236</v>
      </c>
      <c r="J3201" s="33" t="str">
        <f>VLOOKUP(I3201,'[1]Table B'!A:B,2,FALSE)</f>
        <v>General</v>
      </c>
      <c r="K3201" s="9" t="str">
        <f t="shared" si="149"/>
        <v>100-General</v>
      </c>
      <c r="L3201" s="9" t="str">
        <f>IFERROR(VLOOKUP(A3201,'[1]VAC as of March 2024'!A:K,11,FALSE),"No")</f>
        <v>No</v>
      </c>
      <c r="M3201" s="9" t="s">
        <v>2240</v>
      </c>
      <c r="O3201" s="33" t="s">
        <v>2241</v>
      </c>
      <c r="P3201" s="33" t="s">
        <v>6067</v>
      </c>
      <c r="Q3201" s="2" t="str">
        <f>VLOOKUP(P3201,'[1]Table E'!A:C,3,FALSE)</f>
        <v>Health and Public Safety</v>
      </c>
    </row>
    <row r="3202" spans="1:17" x14ac:dyDescent="0.25">
      <c r="A3202" s="33" t="str">
        <f t="shared" ref="A3202:A3265" si="150">CONCATENATE(B3202,C3202)</f>
        <v>7560002840</v>
      </c>
      <c r="B3202" s="33" t="s">
        <v>2489</v>
      </c>
      <c r="C3202" s="33" t="s">
        <v>700</v>
      </c>
      <c r="D3202" s="9" t="str">
        <f t="shared" ref="D3202:D3265" si="151">CONCATENATE(E3202,F3202)</f>
        <v>756002840</v>
      </c>
      <c r="E3202" s="34">
        <v>75600</v>
      </c>
      <c r="F3202" s="34">
        <v>2840</v>
      </c>
      <c r="G3202" s="9" t="str">
        <f>VLOOKUP(B3202,'[1]Business Unit Lookup'!A:B,2,FALSE)</f>
        <v>Dept of Corr - Div of Inst</v>
      </c>
      <c r="H3202" s="33" t="str">
        <f>VLOOKUP(C3202,'[1]Fund Lookup'!B:C,2,FALSE)</f>
        <v>Recycl Mtrl Sales-Gen/NonHE</v>
      </c>
      <c r="I3202" s="35" t="s">
        <v>2236</v>
      </c>
      <c r="J3202" s="33" t="str">
        <f>VLOOKUP(I3202,'[1]Table B'!A:B,2,FALSE)</f>
        <v>General</v>
      </c>
      <c r="K3202" s="9" t="str">
        <f t="shared" ref="K3202:K3265" si="152">CONCATENATE(I3202,"-",J3202)</f>
        <v>100-General</v>
      </c>
      <c r="L3202" s="9" t="str">
        <f>IFERROR(VLOOKUP(A3202,'[1]VAC as of March 2024'!A:K,11,FALSE),"No")</f>
        <v>No</v>
      </c>
      <c r="M3202" s="9" t="s">
        <v>2240</v>
      </c>
      <c r="O3202" s="33" t="s">
        <v>2</v>
      </c>
      <c r="P3202" s="33" t="s">
        <v>6068</v>
      </c>
      <c r="Q3202" s="2" t="str">
        <f>VLOOKUP(P3202,'[1]Table E'!A:C,3,FALSE)</f>
        <v>Health and Public Safety</v>
      </c>
    </row>
    <row r="3203" spans="1:17" x14ac:dyDescent="0.25">
      <c r="A3203" s="33" t="str">
        <f t="shared" si="150"/>
        <v>7560002870</v>
      </c>
      <c r="B3203" s="33" t="s">
        <v>2489</v>
      </c>
      <c r="C3203" s="33" t="s">
        <v>716</v>
      </c>
      <c r="D3203" s="9" t="str">
        <f t="shared" si="151"/>
        <v>756002870</v>
      </c>
      <c r="E3203" s="34">
        <v>75600</v>
      </c>
      <c r="F3203" s="34">
        <v>2870</v>
      </c>
      <c r="G3203" s="9" t="str">
        <f>VLOOKUP(B3203,'[1]Business Unit Lookup'!A:B,2,FALSE)</f>
        <v>Dept of Corr - Div of Inst</v>
      </c>
      <c r="H3203" s="33" t="str">
        <f>VLOOKUP(C3203,'[1]Fund Lookup'!B:C,2,FALSE)</f>
        <v>Surp Suppy/Equip Sale-GF-NonHE</v>
      </c>
      <c r="I3203" s="35" t="s">
        <v>2236</v>
      </c>
      <c r="J3203" s="33" t="str">
        <f>VLOOKUP(I3203,'[1]Table B'!A:B,2,FALSE)</f>
        <v>General</v>
      </c>
      <c r="K3203" s="9" t="str">
        <f t="shared" si="152"/>
        <v>100-General</v>
      </c>
      <c r="L3203" s="9" t="str">
        <f>IFERROR(VLOOKUP(A3203,'[1]VAC as of March 2024'!A:K,11,FALSE),"No")</f>
        <v>No</v>
      </c>
      <c r="M3203" s="9" t="s">
        <v>2240</v>
      </c>
      <c r="O3203" s="33" t="s">
        <v>2</v>
      </c>
      <c r="P3203" s="33" t="s">
        <v>6068</v>
      </c>
      <c r="Q3203" s="2" t="str">
        <f>VLOOKUP(P3203,'[1]Table E'!A:C,3,FALSE)</f>
        <v>Health and Public Safety</v>
      </c>
    </row>
    <row r="3204" spans="1:17" x14ac:dyDescent="0.25">
      <c r="A3204" s="33" t="str">
        <f t="shared" si="150"/>
        <v>7560002900</v>
      </c>
      <c r="B3204" s="33" t="s">
        <v>2489</v>
      </c>
      <c r="C3204" s="33" t="s">
        <v>727</v>
      </c>
      <c r="D3204" s="9" t="str">
        <f t="shared" si="151"/>
        <v>756002900</v>
      </c>
      <c r="E3204" s="34">
        <v>75600</v>
      </c>
      <c r="F3204" s="34">
        <v>2900</v>
      </c>
      <c r="G3204" s="9" t="str">
        <f>VLOOKUP(B3204,'[1]Business Unit Lookup'!A:B,2,FALSE)</f>
        <v>Dept of Corr - Div of Inst</v>
      </c>
      <c r="H3204" s="33" t="str">
        <f>VLOOKUP(C3204,'[1]Fund Lookup'!B:C,2,FALSE)</f>
        <v>Insurance Recovery</v>
      </c>
      <c r="I3204" s="35" t="s">
        <v>2239</v>
      </c>
      <c r="J3204" s="33" t="str">
        <f>VLOOKUP(I3204,'[1]Table B'!A:B,2,FALSE)</f>
        <v>Special Revenue-Other</v>
      </c>
      <c r="K3204" s="9" t="str">
        <f t="shared" si="152"/>
        <v>105-Special Revenue-Other</v>
      </c>
      <c r="L3204" s="9" t="str">
        <f>IFERROR(VLOOKUP(A3204,'[1]VAC as of March 2024'!A:K,11,FALSE),"No")</f>
        <v>No</v>
      </c>
      <c r="M3204" s="9" t="s">
        <v>2240</v>
      </c>
      <c r="O3204" s="33" t="s">
        <v>2241</v>
      </c>
      <c r="P3204" s="33" t="s">
        <v>6067</v>
      </c>
      <c r="Q3204" s="2" t="str">
        <f>VLOOKUP(P3204,'[1]Table E'!A:C,3,FALSE)</f>
        <v>Health and Public Safety</v>
      </c>
    </row>
    <row r="3205" spans="1:17" x14ac:dyDescent="0.25">
      <c r="A3205" s="33" t="str">
        <f t="shared" si="150"/>
        <v>7560009530</v>
      </c>
      <c r="B3205" s="33" t="s">
        <v>2489</v>
      </c>
      <c r="C3205" s="33" t="s">
        <v>2063</v>
      </c>
      <c r="D3205" s="9" t="str">
        <f t="shared" si="151"/>
        <v>756009530</v>
      </c>
      <c r="E3205" s="34">
        <v>75600</v>
      </c>
      <c r="F3205" s="34">
        <v>9530</v>
      </c>
      <c r="G3205" s="9" t="str">
        <f>VLOOKUP(B3205,'[1]Business Unit Lookup'!A:B,2,FALSE)</f>
        <v>Dept of Corr - Div of Inst</v>
      </c>
      <c r="H3205" s="33" t="str">
        <f>VLOOKUP(C3205,'[1]Fund Lookup'!B:C,2,FALSE)</f>
        <v>Drug Offender Assess Fund</v>
      </c>
      <c r="I3205" s="35" t="s">
        <v>2239</v>
      </c>
      <c r="J3205" s="33" t="str">
        <f>VLOOKUP(I3205,'[1]Table B'!A:B,2,FALSE)</f>
        <v>Special Revenue-Other</v>
      </c>
      <c r="K3205" s="9" t="str">
        <f t="shared" si="152"/>
        <v>105-Special Revenue-Other</v>
      </c>
      <c r="L3205" s="9" t="str">
        <f>IFERROR(VLOOKUP(A3205,'[1]VAC as of March 2024'!A:K,11,FALSE),"No")</f>
        <v>No</v>
      </c>
      <c r="M3205" s="9" t="s">
        <v>2240</v>
      </c>
      <c r="O3205" s="33" t="s">
        <v>2241</v>
      </c>
      <c r="P3205" s="33" t="s">
        <v>6067</v>
      </c>
      <c r="Q3205" s="2" t="str">
        <f>VLOOKUP(P3205,'[1]Table E'!A:C,3,FALSE)</f>
        <v>Health and Public Safety</v>
      </c>
    </row>
    <row r="3206" spans="1:17" x14ac:dyDescent="0.25">
      <c r="A3206" s="33" t="str">
        <f t="shared" si="150"/>
        <v>7560010000</v>
      </c>
      <c r="B3206" s="33" t="s">
        <v>2489</v>
      </c>
      <c r="C3206" s="33" t="s">
        <v>2162</v>
      </c>
      <c r="D3206" s="9" t="str">
        <f t="shared" si="151"/>
        <v>7560010000</v>
      </c>
      <c r="E3206" s="34">
        <v>75600</v>
      </c>
      <c r="F3206" s="34">
        <v>10000</v>
      </c>
      <c r="G3206" s="9" t="str">
        <f>VLOOKUP(B3206,'[1]Business Unit Lookup'!A:B,2,FALSE)</f>
        <v>Dept of Corr - Div of Inst</v>
      </c>
      <c r="H3206" s="33" t="str">
        <f>VLOOKUP(C3206,'[1]Fund Lookup'!B:C,2,FALSE)</f>
        <v>Federal Trust</v>
      </c>
      <c r="I3206" s="35" t="s">
        <v>2252</v>
      </c>
      <c r="J3206" s="33" t="str">
        <f>VLOOKUP(I3206,'[1]Table B'!A:B,2,FALSE)</f>
        <v>Special Revenue-Federal</v>
      </c>
      <c r="K3206" s="9" t="str">
        <f t="shared" si="152"/>
        <v>120-Special Revenue-Federal</v>
      </c>
      <c r="L3206" s="9" t="str">
        <f>IFERROR(VLOOKUP(A3206,'[1]VAC as of March 2024'!A:K,11,FALSE),"No")</f>
        <v>No</v>
      </c>
      <c r="M3206" s="9" t="s">
        <v>2248</v>
      </c>
      <c r="O3206" s="33" t="s">
        <v>2248</v>
      </c>
      <c r="P3206" s="33" t="s">
        <v>6070</v>
      </c>
      <c r="Q3206" s="2" t="str">
        <f>VLOOKUP(P3206,'[1]Table E'!A:C,3,FALSE)</f>
        <v>Gifts and grants</v>
      </c>
    </row>
    <row r="3207" spans="1:17" x14ac:dyDescent="0.25">
      <c r="A3207" s="33" t="str">
        <f t="shared" si="150"/>
        <v>7560010110</v>
      </c>
      <c r="B3207" s="33" t="s">
        <v>2489</v>
      </c>
      <c r="C3207" s="33" t="s">
        <v>5444</v>
      </c>
      <c r="D3207" s="9" t="str">
        <f t="shared" si="151"/>
        <v>7560010110</v>
      </c>
      <c r="E3207" s="34">
        <v>75600</v>
      </c>
      <c r="F3207" s="34">
        <v>10110</v>
      </c>
      <c r="G3207" s="9" t="str">
        <f>VLOOKUP(B3207,'[1]Business Unit Lookup'!A:B,2,FALSE)</f>
        <v>Dept of Corr - Div of Inst</v>
      </c>
      <c r="H3207" s="33" t="str">
        <f>VLOOKUP(C3207,'[1]Fund Lookup'!B:C,2,FALSE)</f>
        <v>CARESActRlfFd–General-COVID-19</v>
      </c>
      <c r="I3207" s="35" t="s">
        <v>2252</v>
      </c>
      <c r="J3207" s="33" t="str">
        <f>VLOOKUP(I3207,'[1]Table B'!A:B,2,FALSE)</f>
        <v>Special Revenue-Federal</v>
      </c>
      <c r="K3207" s="9" t="str">
        <f t="shared" si="152"/>
        <v>120-Special Revenue-Federal</v>
      </c>
      <c r="L3207" s="9" t="str">
        <f>IFERROR(VLOOKUP(A3207,'[1]VAC as of March 2024'!A:K,11,FALSE),"No")</f>
        <v>No</v>
      </c>
      <c r="M3207" s="9" t="s">
        <v>5493</v>
      </c>
      <c r="O3207" s="33" t="s">
        <v>2248</v>
      </c>
      <c r="P3207" s="33" t="s">
        <v>6063</v>
      </c>
      <c r="Q3207" s="2" t="str">
        <f>VLOOKUP(P3207,'[1]Table E'!A:C,3,FALSE)</f>
        <v>COVID-19</v>
      </c>
    </row>
    <row r="3208" spans="1:17" x14ac:dyDescent="0.25">
      <c r="A3208" s="33" t="str">
        <f t="shared" si="150"/>
        <v>7560012110</v>
      </c>
      <c r="B3208" s="36" t="s">
        <v>2489</v>
      </c>
      <c r="C3208" s="36" t="s">
        <v>6074</v>
      </c>
      <c r="D3208" s="9" t="str">
        <f t="shared" si="151"/>
        <v>7560012110</v>
      </c>
      <c r="E3208" s="35">
        <v>75600</v>
      </c>
      <c r="F3208" s="37">
        <v>12110</v>
      </c>
      <c r="G3208" s="9" t="str">
        <f>VLOOKUP(B3208,'[1]Business Unit Lookup'!A:B,2,FALSE)</f>
        <v>Dept of Corr - Div of Inst</v>
      </c>
      <c r="H3208" s="33" t="str">
        <f>VLOOKUP(C3208,'[1]Fund Lookup'!B:C,2,FALSE)</f>
        <v>ARP-CrvStLoclFisRecFd-COVID-19</v>
      </c>
      <c r="I3208" s="35" t="s">
        <v>2252</v>
      </c>
      <c r="J3208" s="33" t="str">
        <f>VLOOKUP(I3208,'[1]Table B'!A:B,2,FALSE)</f>
        <v>Special Revenue-Federal</v>
      </c>
      <c r="K3208" s="9" t="str">
        <f t="shared" si="152"/>
        <v>120-Special Revenue-Federal</v>
      </c>
      <c r="L3208" s="9" t="str">
        <f>IFERROR(VLOOKUP(A3208,'[1]VAC as of March 2024'!A:K,11,FALSE),"No")</f>
        <v>No</v>
      </c>
      <c r="M3208" s="38" t="s">
        <v>5493</v>
      </c>
      <c r="O3208" s="36" t="s">
        <v>2248</v>
      </c>
      <c r="P3208" s="36" t="s">
        <v>6063</v>
      </c>
      <c r="Q3208" s="2" t="str">
        <f>VLOOKUP(P3208,'[1]Table E'!A:C,3,FALSE)</f>
        <v>COVID-19</v>
      </c>
    </row>
    <row r="3209" spans="1:17" x14ac:dyDescent="0.25">
      <c r="A3209" s="33" t="str">
        <f t="shared" si="150"/>
        <v>7560015000</v>
      </c>
      <c r="B3209" s="33" t="s">
        <v>2489</v>
      </c>
      <c r="C3209" s="33" t="s">
        <v>2222</v>
      </c>
      <c r="D3209" s="9" t="str">
        <f t="shared" si="151"/>
        <v>7560015000</v>
      </c>
      <c r="E3209" s="34">
        <v>75600</v>
      </c>
      <c r="F3209" s="34">
        <v>15000</v>
      </c>
      <c r="G3209" s="9" t="str">
        <f>VLOOKUP(B3209,'[1]Business Unit Lookup'!A:B,2,FALSE)</f>
        <v>Dept of Corr - Div of Inst</v>
      </c>
      <c r="H3209" s="33" t="str">
        <f>VLOOKUP(C3209,'[1]Fund Lookup'!B:C,2,FALSE)</f>
        <v>General Fixed Asset Acct Group</v>
      </c>
      <c r="I3209" s="35" t="s">
        <v>2242</v>
      </c>
      <c r="J3209" s="33" t="str">
        <f>VLOOKUP(I3209,'[1]Table B'!A:B,2,FALSE)</f>
        <v>Fixed Assets, Fund 1500</v>
      </c>
      <c r="K3209" s="9" t="str">
        <f t="shared" si="152"/>
        <v>610-Fixed Assets, Fund 1500</v>
      </c>
      <c r="L3209" s="9" t="str">
        <f>IFERROR(VLOOKUP(A3209,'[1]VAC as of March 2024'!A:K,11,FALSE),"No")</f>
        <v>No</v>
      </c>
      <c r="M3209" s="9" t="s">
        <v>4</v>
      </c>
      <c r="Q3209" s="2"/>
    </row>
    <row r="3210" spans="1:17" x14ac:dyDescent="0.25">
      <c r="A3210" s="33" t="str">
        <f t="shared" si="150"/>
        <v>7570001000</v>
      </c>
      <c r="B3210" s="33" t="s">
        <v>2490</v>
      </c>
      <c r="C3210" s="33" t="s">
        <v>1</v>
      </c>
      <c r="D3210" s="9" t="str">
        <f t="shared" si="151"/>
        <v>757001000</v>
      </c>
      <c r="E3210" s="34">
        <v>75700</v>
      </c>
      <c r="F3210" s="34">
        <v>1000</v>
      </c>
      <c r="G3210" s="9" t="str">
        <f>VLOOKUP(B3210,'[1]Business Unit Lookup'!A:B,2,FALSE)</f>
        <v>Western Region Corr FieldUnits</v>
      </c>
      <c r="H3210" s="33" t="str">
        <f>VLOOKUP(C3210,'[1]Fund Lookup'!B:C,2,FALSE)</f>
        <v>General Fund</v>
      </c>
      <c r="I3210" s="35" t="s">
        <v>2236</v>
      </c>
      <c r="J3210" s="33" t="str">
        <f>VLOOKUP(I3210,'[1]Table B'!A:B,2,FALSE)</f>
        <v>General</v>
      </c>
      <c r="K3210" s="9" t="str">
        <f t="shared" si="152"/>
        <v>100-General</v>
      </c>
      <c r="L3210" s="9" t="str">
        <f>IFERROR(VLOOKUP(A3210,'[1]VAC as of March 2024'!A:K,11,FALSE),"No")</f>
        <v>No</v>
      </c>
      <c r="M3210" s="9" t="s">
        <v>2237</v>
      </c>
      <c r="O3210" s="33" t="s">
        <v>2240</v>
      </c>
      <c r="P3210" s="33" t="s">
        <v>6061</v>
      </c>
      <c r="Q3210" s="2" t="str">
        <f>VLOOKUP(P3210,'[1]Table E'!A:C,3,FALSE)</f>
        <v>Unassigned</v>
      </c>
    </row>
    <row r="3211" spans="1:17" x14ac:dyDescent="0.25">
      <c r="A3211" s="33" t="str">
        <f t="shared" si="150"/>
        <v>7570002710</v>
      </c>
      <c r="B3211" s="33" t="s">
        <v>2490</v>
      </c>
      <c r="C3211" s="33" t="s">
        <v>633</v>
      </c>
      <c r="D3211" s="9" t="str">
        <f t="shared" si="151"/>
        <v>757002710</v>
      </c>
      <c r="E3211" s="34">
        <v>75700</v>
      </c>
      <c r="F3211" s="34">
        <v>2710</v>
      </c>
      <c r="G3211" s="9" t="str">
        <f>VLOOKUP(B3211,'[1]Business Unit Lookup'!A:B,2,FALSE)</f>
        <v>Western Region Corr FieldUnits</v>
      </c>
      <c r="H3211" s="33" t="str">
        <f>VLOOKUP(C3211,'[1]Fund Lookup'!B:C,2,FALSE)</f>
        <v>Central Garage Pool Vehicles</v>
      </c>
      <c r="I3211" s="35" t="s">
        <v>2236</v>
      </c>
      <c r="J3211" s="33" t="str">
        <f>VLOOKUP(I3211,'[1]Table B'!A:B,2,FALSE)</f>
        <v>General</v>
      </c>
      <c r="K3211" s="9" t="str">
        <f t="shared" si="152"/>
        <v>100-General</v>
      </c>
      <c r="L3211" s="9" t="str">
        <f>IFERROR(VLOOKUP(A3211,'[1]VAC as of March 2024'!A:K,11,FALSE),"No")</f>
        <v>No</v>
      </c>
      <c r="M3211" s="9" t="s">
        <v>2240</v>
      </c>
      <c r="O3211" s="33" t="s">
        <v>2</v>
      </c>
      <c r="P3211" s="33" t="s">
        <v>6068</v>
      </c>
      <c r="Q3211" s="2" t="str">
        <f>VLOOKUP(P3211,'[1]Table E'!A:C,3,FALSE)</f>
        <v>Health and Public Safety</v>
      </c>
    </row>
    <row r="3212" spans="1:17" x14ac:dyDescent="0.25">
      <c r="A3212" s="33" t="str">
        <f t="shared" si="150"/>
        <v>7570002840</v>
      </c>
      <c r="B3212" s="33" t="s">
        <v>2490</v>
      </c>
      <c r="C3212" s="33" t="s">
        <v>700</v>
      </c>
      <c r="D3212" s="9" t="str">
        <f t="shared" si="151"/>
        <v>757002840</v>
      </c>
      <c r="E3212" s="34">
        <v>75700</v>
      </c>
      <c r="F3212" s="34">
        <v>2840</v>
      </c>
      <c r="G3212" s="9" t="str">
        <f>VLOOKUP(B3212,'[1]Business Unit Lookup'!A:B,2,FALSE)</f>
        <v>Western Region Corr FieldUnits</v>
      </c>
      <c r="H3212" s="33" t="str">
        <f>VLOOKUP(C3212,'[1]Fund Lookup'!B:C,2,FALSE)</f>
        <v>Recycl Mtrl Sales-Gen/NonHE</v>
      </c>
      <c r="I3212" s="35" t="s">
        <v>2236</v>
      </c>
      <c r="J3212" s="33" t="str">
        <f>VLOOKUP(I3212,'[1]Table B'!A:B,2,FALSE)</f>
        <v>General</v>
      </c>
      <c r="K3212" s="9" t="str">
        <f t="shared" si="152"/>
        <v>100-General</v>
      </c>
      <c r="L3212" s="9" t="str">
        <f>IFERROR(VLOOKUP(A3212,'[1]VAC as of March 2024'!A:K,11,FALSE),"No")</f>
        <v>No</v>
      </c>
      <c r="M3212" s="9" t="s">
        <v>2240</v>
      </c>
      <c r="O3212" s="33" t="s">
        <v>2</v>
      </c>
      <c r="P3212" s="33" t="s">
        <v>6068</v>
      </c>
      <c r="Q3212" s="2" t="str">
        <f>VLOOKUP(P3212,'[1]Table E'!A:C,3,FALSE)</f>
        <v>Health and Public Safety</v>
      </c>
    </row>
    <row r="3213" spans="1:17" x14ac:dyDescent="0.25">
      <c r="A3213" s="33" t="str">
        <f t="shared" si="150"/>
        <v>7570002860</v>
      </c>
      <c r="B3213" s="33" t="s">
        <v>2490</v>
      </c>
      <c r="C3213" s="33" t="s">
        <v>712</v>
      </c>
      <c r="D3213" s="9" t="str">
        <f t="shared" si="151"/>
        <v>757002860</v>
      </c>
      <c r="E3213" s="34">
        <v>75700</v>
      </c>
      <c r="F3213" s="34">
        <v>2860</v>
      </c>
      <c r="G3213" s="9" t="str">
        <f>VLOOKUP(B3213,'[1]Business Unit Lookup'!A:B,2,FALSE)</f>
        <v>Western Region Corr FieldUnits</v>
      </c>
      <c r="H3213" s="33" t="str">
        <f>VLOOKUP(C3213,'[1]Fund Lookup'!B:C,2,FALSE)</f>
        <v>Recycl Mtrl Sales-Nongen/NonHE</v>
      </c>
      <c r="I3213" s="35" t="s">
        <v>2236</v>
      </c>
      <c r="J3213" s="33" t="str">
        <f>VLOOKUP(I3213,'[1]Table B'!A:B,2,FALSE)</f>
        <v>General</v>
      </c>
      <c r="K3213" s="9" t="str">
        <f t="shared" si="152"/>
        <v>100-General</v>
      </c>
      <c r="L3213" s="9" t="str">
        <f>IFERROR(VLOOKUP(A3213,'[1]VAC as of March 2024'!A:K,11,FALSE),"No")</f>
        <v>No</v>
      </c>
      <c r="M3213" s="9" t="s">
        <v>2240</v>
      </c>
      <c r="O3213" s="33" t="s">
        <v>2</v>
      </c>
      <c r="P3213" s="33" t="s">
        <v>6068</v>
      </c>
      <c r="Q3213" s="2" t="str">
        <f>VLOOKUP(P3213,'[1]Table E'!A:C,3,FALSE)</f>
        <v>Health and Public Safety</v>
      </c>
    </row>
    <row r="3214" spans="1:17" x14ac:dyDescent="0.25">
      <c r="A3214" s="33" t="str">
        <f t="shared" si="150"/>
        <v>7570002870</v>
      </c>
      <c r="B3214" s="33" t="s">
        <v>2490</v>
      </c>
      <c r="C3214" s="33" t="s">
        <v>716</v>
      </c>
      <c r="D3214" s="9" t="str">
        <f t="shared" si="151"/>
        <v>757002870</v>
      </c>
      <c r="E3214" s="34">
        <v>75700</v>
      </c>
      <c r="F3214" s="34">
        <v>2870</v>
      </c>
      <c r="G3214" s="9" t="str">
        <f>VLOOKUP(B3214,'[1]Business Unit Lookup'!A:B,2,FALSE)</f>
        <v>Western Region Corr FieldUnits</v>
      </c>
      <c r="H3214" s="33" t="str">
        <f>VLOOKUP(C3214,'[1]Fund Lookup'!B:C,2,FALSE)</f>
        <v>Surp Suppy/Equip Sale-GF-NonHE</v>
      </c>
      <c r="I3214" s="35" t="s">
        <v>2236</v>
      </c>
      <c r="J3214" s="33" t="str">
        <f>VLOOKUP(I3214,'[1]Table B'!A:B,2,FALSE)</f>
        <v>General</v>
      </c>
      <c r="K3214" s="9" t="str">
        <f t="shared" si="152"/>
        <v>100-General</v>
      </c>
      <c r="L3214" s="9" t="str">
        <f>IFERROR(VLOOKUP(A3214,'[1]VAC as of March 2024'!A:K,11,FALSE),"No")</f>
        <v>No</v>
      </c>
      <c r="M3214" s="9" t="s">
        <v>2240</v>
      </c>
      <c r="O3214" s="33" t="s">
        <v>2</v>
      </c>
      <c r="P3214" s="33" t="s">
        <v>6068</v>
      </c>
      <c r="Q3214" s="2" t="str">
        <f>VLOOKUP(P3214,'[1]Table E'!A:C,3,FALSE)</f>
        <v>Health and Public Safety</v>
      </c>
    </row>
    <row r="3215" spans="1:17" x14ac:dyDescent="0.25">
      <c r="A3215" s="33" t="str">
        <f t="shared" si="150"/>
        <v>7570012110</v>
      </c>
      <c r="B3215" s="36" t="s">
        <v>2490</v>
      </c>
      <c r="C3215" s="36" t="s">
        <v>6074</v>
      </c>
      <c r="D3215" s="9" t="str">
        <f t="shared" si="151"/>
        <v>7570012110</v>
      </c>
      <c r="E3215" s="35">
        <v>75700</v>
      </c>
      <c r="F3215" s="37">
        <v>12110</v>
      </c>
      <c r="G3215" s="9" t="str">
        <f>VLOOKUP(B3215,'[1]Business Unit Lookup'!A:B,2,FALSE)</f>
        <v>Western Region Corr FieldUnits</v>
      </c>
      <c r="H3215" s="33" t="str">
        <f>VLOOKUP(C3215,'[1]Fund Lookup'!B:C,2,FALSE)</f>
        <v>ARP-CrvStLoclFisRecFd-COVID-19</v>
      </c>
      <c r="I3215" s="35" t="s">
        <v>2252</v>
      </c>
      <c r="J3215" s="33" t="str">
        <f>VLOOKUP(I3215,'[1]Table B'!A:B,2,FALSE)</f>
        <v>Special Revenue-Federal</v>
      </c>
      <c r="K3215" s="9" t="str">
        <f t="shared" si="152"/>
        <v>120-Special Revenue-Federal</v>
      </c>
      <c r="L3215" s="9" t="str">
        <f>IFERROR(VLOOKUP(A3215,'[1]VAC as of March 2024'!A:K,11,FALSE),"No")</f>
        <v>No</v>
      </c>
      <c r="M3215" s="38" t="s">
        <v>5493</v>
      </c>
      <c r="O3215" s="36" t="s">
        <v>2248</v>
      </c>
      <c r="P3215" s="36" t="s">
        <v>6063</v>
      </c>
      <c r="Q3215" s="2" t="str">
        <f>VLOOKUP(P3215,'[1]Table E'!A:C,3,FALSE)</f>
        <v>COVID-19</v>
      </c>
    </row>
    <row r="3216" spans="1:17" x14ac:dyDescent="0.25">
      <c r="A3216" s="33" t="str">
        <f t="shared" si="150"/>
        <v>7570015000</v>
      </c>
      <c r="B3216" s="33" t="s">
        <v>2490</v>
      </c>
      <c r="C3216" s="33" t="s">
        <v>2222</v>
      </c>
      <c r="D3216" s="9" t="str">
        <f t="shared" si="151"/>
        <v>7570015000</v>
      </c>
      <c r="E3216" s="34">
        <v>75700</v>
      </c>
      <c r="F3216" s="34">
        <v>15000</v>
      </c>
      <c r="G3216" s="9" t="str">
        <f>VLOOKUP(B3216,'[1]Business Unit Lookup'!A:B,2,FALSE)</f>
        <v>Western Region Corr FieldUnits</v>
      </c>
      <c r="H3216" s="33" t="str">
        <f>VLOOKUP(C3216,'[1]Fund Lookup'!B:C,2,FALSE)</f>
        <v>General Fixed Asset Acct Group</v>
      </c>
      <c r="I3216" s="35" t="s">
        <v>2242</v>
      </c>
      <c r="J3216" s="33" t="str">
        <f>VLOOKUP(I3216,'[1]Table B'!A:B,2,FALSE)</f>
        <v>Fixed Assets, Fund 1500</v>
      </c>
      <c r="K3216" s="9" t="str">
        <f t="shared" si="152"/>
        <v>610-Fixed Assets, Fund 1500</v>
      </c>
      <c r="L3216" s="9" t="str">
        <f>IFERROR(VLOOKUP(A3216,'[1]VAC as of March 2024'!A:K,11,FALSE),"No")</f>
        <v>No</v>
      </c>
      <c r="M3216" s="9" t="s">
        <v>4</v>
      </c>
      <c r="Q3216" s="2"/>
    </row>
    <row r="3217" spans="1:17" x14ac:dyDescent="0.25">
      <c r="A3217" s="33" t="str">
        <f t="shared" si="150"/>
        <v>7600001000</v>
      </c>
      <c r="B3217" s="33" t="s">
        <v>2491</v>
      </c>
      <c r="C3217" s="33" t="s">
        <v>1</v>
      </c>
      <c r="D3217" s="9" t="str">
        <f t="shared" si="151"/>
        <v>760001000</v>
      </c>
      <c r="E3217" s="34">
        <v>76000</v>
      </c>
      <c r="F3217" s="34">
        <v>1000</v>
      </c>
      <c r="G3217" s="9" t="str">
        <f>VLOOKUP(B3217,'[1]Business Unit Lookup'!A:B,2,FALSE)</f>
        <v>Central Region Corr FieldUnits</v>
      </c>
      <c r="H3217" s="33" t="str">
        <f>VLOOKUP(C3217,'[1]Fund Lookup'!B:C,2,FALSE)</f>
        <v>General Fund</v>
      </c>
      <c r="I3217" s="35" t="s">
        <v>2236</v>
      </c>
      <c r="J3217" s="33" t="str">
        <f>VLOOKUP(I3217,'[1]Table B'!A:B,2,FALSE)</f>
        <v>General</v>
      </c>
      <c r="K3217" s="9" t="str">
        <f t="shared" si="152"/>
        <v>100-General</v>
      </c>
      <c r="L3217" s="9" t="str">
        <f>IFERROR(VLOOKUP(A3217,'[1]VAC as of March 2024'!A:K,11,FALSE),"No")</f>
        <v>No</v>
      </c>
      <c r="M3217" s="9" t="s">
        <v>2237</v>
      </c>
      <c r="O3217" s="33" t="s">
        <v>2240</v>
      </c>
      <c r="P3217" s="33" t="s">
        <v>6061</v>
      </c>
      <c r="Q3217" s="2" t="str">
        <f>VLOOKUP(P3217,'[1]Table E'!A:C,3,FALSE)</f>
        <v>Unassigned</v>
      </c>
    </row>
    <row r="3218" spans="1:17" x14ac:dyDescent="0.25">
      <c r="A3218" s="33" t="str">
        <f t="shared" si="150"/>
        <v>7600002710</v>
      </c>
      <c r="B3218" s="33" t="s">
        <v>2491</v>
      </c>
      <c r="C3218" s="33" t="s">
        <v>633</v>
      </c>
      <c r="D3218" s="9" t="str">
        <f t="shared" si="151"/>
        <v>760002710</v>
      </c>
      <c r="E3218" s="34">
        <v>76000</v>
      </c>
      <c r="F3218" s="34">
        <v>2710</v>
      </c>
      <c r="G3218" s="9" t="str">
        <f>VLOOKUP(B3218,'[1]Business Unit Lookup'!A:B,2,FALSE)</f>
        <v>Central Region Corr FieldUnits</v>
      </c>
      <c r="H3218" s="33" t="str">
        <f>VLOOKUP(C3218,'[1]Fund Lookup'!B:C,2,FALSE)</f>
        <v>Central Garage Pool Vehicles</v>
      </c>
      <c r="I3218" s="35" t="s">
        <v>2236</v>
      </c>
      <c r="J3218" s="33" t="str">
        <f>VLOOKUP(I3218,'[1]Table B'!A:B,2,FALSE)</f>
        <v>General</v>
      </c>
      <c r="K3218" s="9" t="str">
        <f t="shared" si="152"/>
        <v>100-General</v>
      </c>
      <c r="L3218" s="9" t="str">
        <f>IFERROR(VLOOKUP(A3218,'[1]VAC as of March 2024'!A:K,11,FALSE),"No")</f>
        <v>No</v>
      </c>
      <c r="M3218" s="9" t="s">
        <v>2240</v>
      </c>
      <c r="O3218" s="33" t="s">
        <v>2</v>
      </c>
      <c r="P3218" s="33" t="s">
        <v>6068</v>
      </c>
      <c r="Q3218" s="2" t="str">
        <f>VLOOKUP(P3218,'[1]Table E'!A:C,3,FALSE)</f>
        <v>Health and Public Safety</v>
      </c>
    </row>
    <row r="3219" spans="1:17" x14ac:dyDescent="0.25">
      <c r="A3219" s="33" t="str">
        <f t="shared" si="150"/>
        <v>7600002840</v>
      </c>
      <c r="B3219" s="33" t="s">
        <v>2491</v>
      </c>
      <c r="C3219" s="33" t="s">
        <v>700</v>
      </c>
      <c r="D3219" s="9" t="str">
        <f t="shared" si="151"/>
        <v>760002840</v>
      </c>
      <c r="E3219" s="34">
        <v>76000</v>
      </c>
      <c r="F3219" s="34">
        <v>2840</v>
      </c>
      <c r="G3219" s="9" t="str">
        <f>VLOOKUP(B3219,'[1]Business Unit Lookup'!A:B,2,FALSE)</f>
        <v>Central Region Corr FieldUnits</v>
      </c>
      <c r="H3219" s="33" t="str">
        <f>VLOOKUP(C3219,'[1]Fund Lookup'!B:C,2,FALSE)</f>
        <v>Recycl Mtrl Sales-Gen/NonHE</v>
      </c>
      <c r="I3219" s="35" t="s">
        <v>2236</v>
      </c>
      <c r="J3219" s="33" t="str">
        <f>VLOOKUP(I3219,'[1]Table B'!A:B,2,FALSE)</f>
        <v>General</v>
      </c>
      <c r="K3219" s="9" t="str">
        <f t="shared" si="152"/>
        <v>100-General</v>
      </c>
      <c r="L3219" s="9" t="str">
        <f>IFERROR(VLOOKUP(A3219,'[1]VAC as of March 2024'!A:K,11,FALSE),"No")</f>
        <v>No</v>
      </c>
      <c r="M3219" s="9" t="s">
        <v>2240</v>
      </c>
      <c r="O3219" s="33" t="s">
        <v>2</v>
      </c>
      <c r="P3219" s="33" t="s">
        <v>6068</v>
      </c>
      <c r="Q3219" s="2" t="str">
        <f>VLOOKUP(P3219,'[1]Table E'!A:C,3,FALSE)</f>
        <v>Health and Public Safety</v>
      </c>
    </row>
    <row r="3220" spans="1:17" x14ac:dyDescent="0.25">
      <c r="A3220" s="33" t="str">
        <f t="shared" si="150"/>
        <v>7600002870</v>
      </c>
      <c r="B3220" s="33" t="s">
        <v>2491</v>
      </c>
      <c r="C3220" s="33" t="s">
        <v>716</v>
      </c>
      <c r="D3220" s="9" t="str">
        <f t="shared" si="151"/>
        <v>760002870</v>
      </c>
      <c r="E3220" s="34">
        <v>76000</v>
      </c>
      <c r="F3220" s="34">
        <v>2870</v>
      </c>
      <c r="G3220" s="9" t="str">
        <f>VLOOKUP(B3220,'[1]Business Unit Lookup'!A:B,2,FALSE)</f>
        <v>Central Region Corr FieldUnits</v>
      </c>
      <c r="H3220" s="33" t="str">
        <f>VLOOKUP(C3220,'[1]Fund Lookup'!B:C,2,FALSE)</f>
        <v>Surp Suppy/Equip Sale-GF-NonHE</v>
      </c>
      <c r="I3220" s="35" t="s">
        <v>2236</v>
      </c>
      <c r="J3220" s="33" t="str">
        <f>VLOOKUP(I3220,'[1]Table B'!A:B,2,FALSE)</f>
        <v>General</v>
      </c>
      <c r="K3220" s="9" t="str">
        <f t="shared" si="152"/>
        <v>100-General</v>
      </c>
      <c r="L3220" s="9" t="str">
        <f>IFERROR(VLOOKUP(A3220,'[1]VAC as of March 2024'!A:K,11,FALSE),"No")</f>
        <v>No</v>
      </c>
      <c r="M3220" s="9" t="s">
        <v>2240</v>
      </c>
      <c r="O3220" s="33" t="s">
        <v>2</v>
      </c>
      <c r="P3220" s="33" t="s">
        <v>6068</v>
      </c>
      <c r="Q3220" s="2" t="str">
        <f>VLOOKUP(P3220,'[1]Table E'!A:C,3,FALSE)</f>
        <v>Health and Public Safety</v>
      </c>
    </row>
    <row r="3221" spans="1:17" x14ac:dyDescent="0.25">
      <c r="A3221" s="33" t="str">
        <f t="shared" si="150"/>
        <v>7600015000</v>
      </c>
      <c r="B3221" s="33" t="s">
        <v>2491</v>
      </c>
      <c r="C3221" s="33" t="s">
        <v>2222</v>
      </c>
      <c r="D3221" s="9" t="str">
        <f t="shared" si="151"/>
        <v>7600015000</v>
      </c>
      <c r="E3221" s="34">
        <v>76000</v>
      </c>
      <c r="F3221" s="34">
        <v>15000</v>
      </c>
      <c r="G3221" s="9" t="str">
        <f>VLOOKUP(B3221,'[1]Business Unit Lookup'!A:B,2,FALSE)</f>
        <v>Central Region Corr FieldUnits</v>
      </c>
      <c r="H3221" s="33" t="str">
        <f>VLOOKUP(C3221,'[1]Fund Lookup'!B:C,2,FALSE)</f>
        <v>General Fixed Asset Acct Group</v>
      </c>
      <c r="I3221" s="35" t="s">
        <v>2242</v>
      </c>
      <c r="J3221" s="33" t="str">
        <f>VLOOKUP(I3221,'[1]Table B'!A:B,2,FALSE)</f>
        <v>Fixed Assets, Fund 1500</v>
      </c>
      <c r="K3221" s="9" t="str">
        <f t="shared" si="152"/>
        <v>610-Fixed Assets, Fund 1500</v>
      </c>
      <c r="L3221" s="9" t="str">
        <f>IFERROR(VLOOKUP(A3221,'[1]VAC as of March 2024'!A:K,11,FALSE),"No")</f>
        <v>No</v>
      </c>
      <c r="M3221" s="9" t="s">
        <v>4</v>
      </c>
      <c r="Q3221" s="2"/>
    </row>
    <row r="3222" spans="1:17" x14ac:dyDescent="0.25">
      <c r="A3222" s="33" t="str">
        <f t="shared" si="150"/>
        <v>7610001000</v>
      </c>
      <c r="B3222" s="33" t="s">
        <v>2492</v>
      </c>
      <c r="C3222" s="33" t="s">
        <v>1</v>
      </c>
      <c r="D3222" s="9" t="str">
        <f t="shared" si="151"/>
        <v>761001000</v>
      </c>
      <c r="E3222" s="34">
        <v>76100</v>
      </c>
      <c r="F3222" s="34">
        <v>1000</v>
      </c>
      <c r="G3222" s="9" t="str">
        <f>VLOOKUP(B3222,'[1]Business Unit Lookup'!A:B,2,FALSE)</f>
        <v>Baskerville Correctional Cntr</v>
      </c>
      <c r="H3222" s="33" t="str">
        <f>VLOOKUP(C3222,'[1]Fund Lookup'!B:C,2,FALSE)</f>
        <v>General Fund</v>
      </c>
      <c r="I3222" s="35" t="s">
        <v>2236</v>
      </c>
      <c r="J3222" s="33" t="str">
        <f>VLOOKUP(I3222,'[1]Table B'!A:B,2,FALSE)</f>
        <v>General</v>
      </c>
      <c r="K3222" s="9" t="str">
        <f t="shared" si="152"/>
        <v>100-General</v>
      </c>
      <c r="L3222" s="9" t="str">
        <f>IFERROR(VLOOKUP(A3222,'[1]VAC as of March 2024'!A:K,11,FALSE),"No")</f>
        <v>No</v>
      </c>
      <c r="M3222" s="9" t="s">
        <v>2237</v>
      </c>
      <c r="O3222" s="33" t="s">
        <v>2240</v>
      </c>
      <c r="P3222" s="33" t="s">
        <v>6061</v>
      </c>
      <c r="Q3222" s="2" t="str">
        <f>VLOOKUP(P3222,'[1]Table E'!A:C,3,FALSE)</f>
        <v>Unassigned</v>
      </c>
    </row>
    <row r="3223" spans="1:17" x14ac:dyDescent="0.25">
      <c r="A3223" s="33" t="str">
        <f t="shared" si="150"/>
        <v>7610002460</v>
      </c>
      <c r="B3223" s="33" t="s">
        <v>2492</v>
      </c>
      <c r="C3223" s="33" t="s">
        <v>516</v>
      </c>
      <c r="D3223" s="9" t="str">
        <f t="shared" si="151"/>
        <v>761002460</v>
      </c>
      <c r="E3223" s="34">
        <v>76100</v>
      </c>
      <c r="F3223" s="34">
        <v>2460</v>
      </c>
      <c r="G3223" s="9" t="str">
        <f>VLOOKUP(B3223,'[1]Business Unit Lookup'!A:B,2,FALSE)</f>
        <v>Baskerville Correctional Cntr</v>
      </c>
      <c r="H3223" s="33" t="str">
        <f>VLOOKUP(C3223,'[1]Fund Lookup'!B:C,2,FALSE)</f>
        <v>Disaster Recovery Fund</v>
      </c>
      <c r="I3223" s="35" t="s">
        <v>2236</v>
      </c>
      <c r="J3223" s="33" t="str">
        <f>VLOOKUP(I3223,'[1]Table B'!A:B,2,FALSE)</f>
        <v>General</v>
      </c>
      <c r="K3223" s="9" t="str">
        <f t="shared" si="152"/>
        <v>100-General</v>
      </c>
      <c r="L3223" s="9" t="str">
        <f>IFERROR(VLOOKUP(A3223,'[1]VAC as of March 2024'!A:K,11,FALSE),"No")</f>
        <v>No</v>
      </c>
      <c r="M3223" s="9" t="s">
        <v>2240</v>
      </c>
      <c r="O3223" s="33" t="s">
        <v>2</v>
      </c>
      <c r="P3223" s="33" t="s">
        <v>6068</v>
      </c>
      <c r="Q3223" s="2" t="str">
        <f>VLOOKUP(P3223,'[1]Table E'!A:C,3,FALSE)</f>
        <v>Health and Public Safety</v>
      </c>
    </row>
    <row r="3224" spans="1:17" x14ac:dyDescent="0.25">
      <c r="A3224" s="33" t="str">
        <f t="shared" si="150"/>
        <v>7610002710</v>
      </c>
      <c r="B3224" s="33" t="s">
        <v>2492</v>
      </c>
      <c r="C3224" s="33" t="s">
        <v>633</v>
      </c>
      <c r="D3224" s="9" t="str">
        <f t="shared" si="151"/>
        <v>761002710</v>
      </c>
      <c r="E3224" s="34">
        <v>76100</v>
      </c>
      <c r="F3224" s="34">
        <v>2710</v>
      </c>
      <c r="G3224" s="9" t="str">
        <f>VLOOKUP(B3224,'[1]Business Unit Lookup'!A:B,2,FALSE)</f>
        <v>Baskerville Correctional Cntr</v>
      </c>
      <c r="H3224" s="33" t="str">
        <f>VLOOKUP(C3224,'[1]Fund Lookup'!B:C,2,FALSE)</f>
        <v>Central Garage Pool Vehicles</v>
      </c>
      <c r="I3224" s="35" t="s">
        <v>2236</v>
      </c>
      <c r="J3224" s="33" t="str">
        <f>VLOOKUP(I3224,'[1]Table B'!A:B,2,FALSE)</f>
        <v>General</v>
      </c>
      <c r="K3224" s="9" t="str">
        <f t="shared" si="152"/>
        <v>100-General</v>
      </c>
      <c r="L3224" s="9" t="str">
        <f>IFERROR(VLOOKUP(A3224,'[1]VAC as of March 2024'!A:K,11,FALSE),"No")</f>
        <v>No</v>
      </c>
      <c r="M3224" s="9" t="s">
        <v>2240</v>
      </c>
      <c r="O3224" s="33" t="s">
        <v>2</v>
      </c>
      <c r="P3224" s="33" t="s">
        <v>6068</v>
      </c>
      <c r="Q3224" s="2" t="str">
        <f>VLOOKUP(P3224,'[1]Table E'!A:C,3,FALSE)</f>
        <v>Health and Public Safety</v>
      </c>
    </row>
    <row r="3225" spans="1:17" x14ac:dyDescent="0.25">
      <c r="A3225" s="33" t="str">
        <f t="shared" si="150"/>
        <v>7610002840</v>
      </c>
      <c r="B3225" s="33" t="s">
        <v>2492</v>
      </c>
      <c r="C3225" s="33" t="s">
        <v>700</v>
      </c>
      <c r="D3225" s="9" t="str">
        <f t="shared" si="151"/>
        <v>761002840</v>
      </c>
      <c r="E3225" s="34">
        <v>76100</v>
      </c>
      <c r="F3225" s="34">
        <v>2840</v>
      </c>
      <c r="G3225" s="9" t="str">
        <f>VLOOKUP(B3225,'[1]Business Unit Lookup'!A:B,2,FALSE)</f>
        <v>Baskerville Correctional Cntr</v>
      </c>
      <c r="H3225" s="33" t="str">
        <f>VLOOKUP(C3225,'[1]Fund Lookup'!B:C,2,FALSE)</f>
        <v>Recycl Mtrl Sales-Gen/NonHE</v>
      </c>
      <c r="I3225" s="35" t="s">
        <v>2236</v>
      </c>
      <c r="J3225" s="33" t="str">
        <f>VLOOKUP(I3225,'[1]Table B'!A:B,2,FALSE)</f>
        <v>General</v>
      </c>
      <c r="K3225" s="9" t="str">
        <f t="shared" si="152"/>
        <v>100-General</v>
      </c>
      <c r="L3225" s="9" t="str">
        <f>IFERROR(VLOOKUP(A3225,'[1]VAC as of March 2024'!A:K,11,FALSE),"No")</f>
        <v>No</v>
      </c>
      <c r="M3225" s="9" t="s">
        <v>2240</v>
      </c>
      <c r="O3225" s="33" t="s">
        <v>2</v>
      </c>
      <c r="P3225" s="33" t="s">
        <v>6068</v>
      </c>
      <c r="Q3225" s="2" t="str">
        <f>VLOOKUP(P3225,'[1]Table E'!A:C,3,FALSE)</f>
        <v>Health and Public Safety</v>
      </c>
    </row>
    <row r="3226" spans="1:17" x14ac:dyDescent="0.25">
      <c r="A3226" s="33" t="str">
        <f t="shared" si="150"/>
        <v>7610002870</v>
      </c>
      <c r="B3226" s="33" t="s">
        <v>2492</v>
      </c>
      <c r="C3226" s="33" t="s">
        <v>716</v>
      </c>
      <c r="D3226" s="9" t="str">
        <f t="shared" si="151"/>
        <v>761002870</v>
      </c>
      <c r="E3226" s="34">
        <v>76100</v>
      </c>
      <c r="F3226" s="34">
        <v>2870</v>
      </c>
      <c r="G3226" s="9" t="str">
        <f>VLOOKUP(B3226,'[1]Business Unit Lookup'!A:B,2,FALSE)</f>
        <v>Baskerville Correctional Cntr</v>
      </c>
      <c r="H3226" s="33" t="str">
        <f>VLOOKUP(C3226,'[1]Fund Lookup'!B:C,2,FALSE)</f>
        <v>Surp Suppy/Equip Sale-GF-NonHE</v>
      </c>
      <c r="I3226" s="35" t="s">
        <v>2236</v>
      </c>
      <c r="J3226" s="33" t="str">
        <f>VLOOKUP(I3226,'[1]Table B'!A:B,2,FALSE)</f>
        <v>General</v>
      </c>
      <c r="K3226" s="9" t="str">
        <f t="shared" si="152"/>
        <v>100-General</v>
      </c>
      <c r="L3226" s="9" t="str">
        <f>IFERROR(VLOOKUP(A3226,'[1]VAC as of March 2024'!A:K,11,FALSE),"No")</f>
        <v>No</v>
      </c>
      <c r="M3226" s="9" t="s">
        <v>2240</v>
      </c>
      <c r="O3226" s="33" t="s">
        <v>2</v>
      </c>
      <c r="P3226" s="33" t="s">
        <v>6068</v>
      </c>
      <c r="Q3226" s="2" t="str">
        <f>VLOOKUP(P3226,'[1]Table E'!A:C,3,FALSE)</f>
        <v>Health and Public Safety</v>
      </c>
    </row>
    <row r="3227" spans="1:17" x14ac:dyDescent="0.25">
      <c r="A3227" s="33" t="str">
        <f t="shared" si="150"/>
        <v>7610002900</v>
      </c>
      <c r="B3227" s="36" t="s">
        <v>2492</v>
      </c>
      <c r="C3227" s="36" t="s">
        <v>727</v>
      </c>
      <c r="D3227" s="9" t="str">
        <f t="shared" si="151"/>
        <v>761002900</v>
      </c>
      <c r="E3227" s="35">
        <v>76100</v>
      </c>
      <c r="F3227" s="35">
        <v>2900</v>
      </c>
      <c r="G3227" s="9" t="str">
        <f>VLOOKUP(B3227,'[1]Business Unit Lookup'!A:B,2,FALSE)</f>
        <v>Baskerville Correctional Cntr</v>
      </c>
      <c r="H3227" s="33" t="str">
        <f>VLOOKUP(C3227,'[1]Fund Lookup'!B:C,2,FALSE)</f>
        <v>Insurance Recovery</v>
      </c>
      <c r="I3227" s="35" t="s">
        <v>2239</v>
      </c>
      <c r="J3227" s="33" t="str">
        <f>VLOOKUP(I3227,'[1]Table B'!A:B,2,FALSE)</f>
        <v>Special Revenue-Other</v>
      </c>
      <c r="K3227" s="9" t="str">
        <f t="shared" si="152"/>
        <v>105-Special Revenue-Other</v>
      </c>
      <c r="L3227" s="9" t="str">
        <f>IFERROR(VLOOKUP(A3227,'[1]VAC as of March 2024'!A:K,11,FALSE),"No")</f>
        <v>No</v>
      </c>
      <c r="M3227" s="38" t="s">
        <v>2240</v>
      </c>
      <c r="O3227" s="36" t="s">
        <v>2241</v>
      </c>
      <c r="P3227" s="36" t="s">
        <v>6067</v>
      </c>
      <c r="Q3227" s="2" t="str">
        <f>VLOOKUP(P3227,'[1]Table E'!A:C,3,FALSE)</f>
        <v>Health and Public Safety</v>
      </c>
    </row>
    <row r="3228" spans="1:17" x14ac:dyDescent="0.25">
      <c r="A3228" s="33" t="str">
        <f t="shared" si="150"/>
        <v>7610010000</v>
      </c>
      <c r="B3228" s="33" t="s">
        <v>2492</v>
      </c>
      <c r="C3228" s="33" t="s">
        <v>2162</v>
      </c>
      <c r="D3228" s="9" t="str">
        <f t="shared" si="151"/>
        <v>7610010000</v>
      </c>
      <c r="E3228" s="34">
        <v>76100</v>
      </c>
      <c r="F3228" s="34">
        <v>10000</v>
      </c>
      <c r="G3228" s="9" t="str">
        <f>VLOOKUP(B3228,'[1]Business Unit Lookup'!A:B,2,FALSE)</f>
        <v>Baskerville Correctional Cntr</v>
      </c>
      <c r="H3228" s="33" t="str">
        <f>VLOOKUP(C3228,'[1]Fund Lookup'!B:C,2,FALSE)</f>
        <v>Federal Trust</v>
      </c>
      <c r="I3228" s="35" t="s">
        <v>2252</v>
      </c>
      <c r="J3228" s="33" t="str">
        <f>VLOOKUP(I3228,'[1]Table B'!A:B,2,FALSE)</f>
        <v>Special Revenue-Federal</v>
      </c>
      <c r="K3228" s="9" t="str">
        <f t="shared" si="152"/>
        <v>120-Special Revenue-Federal</v>
      </c>
      <c r="L3228" s="9" t="str">
        <f>IFERROR(VLOOKUP(A3228,'[1]VAC as of March 2024'!A:K,11,FALSE),"No")</f>
        <v>No</v>
      </c>
      <c r="M3228" s="9" t="s">
        <v>2248</v>
      </c>
      <c r="O3228" s="33" t="s">
        <v>2248</v>
      </c>
      <c r="P3228" s="33" t="s">
        <v>6070</v>
      </c>
      <c r="Q3228" s="2" t="str">
        <f>VLOOKUP(P3228,'[1]Table E'!A:C,3,FALSE)</f>
        <v>Gifts and grants</v>
      </c>
    </row>
    <row r="3229" spans="1:17" x14ac:dyDescent="0.25">
      <c r="A3229" s="33" t="str">
        <f t="shared" si="150"/>
        <v>7610012110</v>
      </c>
      <c r="B3229" s="36" t="s">
        <v>2492</v>
      </c>
      <c r="C3229" s="36" t="s">
        <v>6074</v>
      </c>
      <c r="D3229" s="9" t="str">
        <f t="shared" si="151"/>
        <v>7610012110</v>
      </c>
      <c r="E3229" s="35">
        <v>76100</v>
      </c>
      <c r="F3229" s="37">
        <v>12110</v>
      </c>
      <c r="G3229" s="9" t="str">
        <f>VLOOKUP(B3229,'[1]Business Unit Lookup'!A:B,2,FALSE)</f>
        <v>Baskerville Correctional Cntr</v>
      </c>
      <c r="H3229" s="33" t="str">
        <f>VLOOKUP(C3229,'[1]Fund Lookup'!B:C,2,FALSE)</f>
        <v>ARP-CrvStLoclFisRecFd-COVID-19</v>
      </c>
      <c r="I3229" s="35" t="s">
        <v>2252</v>
      </c>
      <c r="J3229" s="33" t="str">
        <f>VLOOKUP(I3229,'[1]Table B'!A:B,2,FALSE)</f>
        <v>Special Revenue-Federal</v>
      </c>
      <c r="K3229" s="9" t="str">
        <f t="shared" si="152"/>
        <v>120-Special Revenue-Federal</v>
      </c>
      <c r="L3229" s="9" t="str">
        <f>IFERROR(VLOOKUP(A3229,'[1]VAC as of March 2024'!A:K,11,FALSE),"No")</f>
        <v>No</v>
      </c>
      <c r="M3229" s="38" t="s">
        <v>5493</v>
      </c>
      <c r="O3229" s="36" t="s">
        <v>2248</v>
      </c>
      <c r="P3229" s="36" t="s">
        <v>6063</v>
      </c>
      <c r="Q3229" s="2" t="str">
        <f>VLOOKUP(P3229,'[1]Table E'!A:C,3,FALSE)</f>
        <v>COVID-19</v>
      </c>
    </row>
    <row r="3230" spans="1:17" x14ac:dyDescent="0.25">
      <c r="A3230" s="33" t="str">
        <f t="shared" si="150"/>
        <v>7610015000</v>
      </c>
      <c r="B3230" s="33" t="s">
        <v>2492</v>
      </c>
      <c r="C3230" s="33" t="s">
        <v>2222</v>
      </c>
      <c r="D3230" s="9" t="str">
        <f t="shared" si="151"/>
        <v>7610015000</v>
      </c>
      <c r="E3230" s="34">
        <v>76100</v>
      </c>
      <c r="F3230" s="34">
        <v>15000</v>
      </c>
      <c r="G3230" s="9" t="str">
        <f>VLOOKUP(B3230,'[1]Business Unit Lookup'!A:B,2,FALSE)</f>
        <v>Baskerville Correctional Cntr</v>
      </c>
      <c r="H3230" s="33" t="str">
        <f>VLOOKUP(C3230,'[1]Fund Lookup'!B:C,2,FALSE)</f>
        <v>General Fixed Asset Acct Group</v>
      </c>
      <c r="I3230" s="35" t="s">
        <v>2242</v>
      </c>
      <c r="J3230" s="33" t="str">
        <f>VLOOKUP(I3230,'[1]Table B'!A:B,2,FALSE)</f>
        <v>Fixed Assets, Fund 1500</v>
      </c>
      <c r="K3230" s="9" t="str">
        <f t="shared" si="152"/>
        <v>610-Fixed Assets, Fund 1500</v>
      </c>
      <c r="L3230" s="9" t="str">
        <f>IFERROR(VLOOKUP(A3230,'[1]VAC as of March 2024'!A:K,11,FALSE),"No")</f>
        <v>No</v>
      </c>
      <c r="M3230" s="9" t="s">
        <v>4</v>
      </c>
      <c r="Q3230" s="2"/>
    </row>
    <row r="3231" spans="1:17" x14ac:dyDescent="0.25">
      <c r="A3231" s="33" t="str">
        <f t="shared" si="150"/>
        <v>7650001000</v>
      </c>
      <c r="B3231" s="33" t="s">
        <v>2493</v>
      </c>
      <c r="C3231" s="33" t="s">
        <v>1</v>
      </c>
      <c r="D3231" s="9" t="str">
        <f t="shared" si="151"/>
        <v>765001000</v>
      </c>
      <c r="E3231" s="34">
        <v>76500</v>
      </c>
      <c r="F3231" s="34">
        <v>1000</v>
      </c>
      <c r="G3231" s="9" t="str">
        <f>VLOOKUP(B3231,'[1]Business Unit Lookup'!A:B,2,FALSE)</f>
        <v>Department of Social Services</v>
      </c>
      <c r="H3231" s="33" t="str">
        <f>VLOOKUP(C3231,'[1]Fund Lookup'!B:C,2,FALSE)</f>
        <v>General Fund</v>
      </c>
      <c r="I3231" s="35" t="s">
        <v>2236</v>
      </c>
      <c r="J3231" s="33" t="str">
        <f>VLOOKUP(I3231,'[1]Table B'!A:B,2,FALSE)</f>
        <v>General</v>
      </c>
      <c r="K3231" s="9" t="str">
        <f t="shared" si="152"/>
        <v>100-General</v>
      </c>
      <c r="L3231" s="9" t="str">
        <f>IFERROR(VLOOKUP(A3231,'[1]VAC as of March 2024'!A:K,11,FALSE),"No")</f>
        <v>No</v>
      </c>
      <c r="M3231" s="9" t="s">
        <v>2237</v>
      </c>
      <c r="O3231" s="33" t="s">
        <v>2240</v>
      </c>
      <c r="P3231" s="33" t="s">
        <v>6061</v>
      </c>
      <c r="Q3231" s="2" t="str">
        <f>VLOOKUP(P3231,'[1]Table E'!A:C,3,FALSE)</f>
        <v>Unassigned</v>
      </c>
    </row>
    <row r="3232" spans="1:17" x14ac:dyDescent="0.25">
      <c r="A3232" s="33" t="str">
        <f t="shared" si="150"/>
        <v>7650002022</v>
      </c>
      <c r="B3232" s="33" t="s">
        <v>2493</v>
      </c>
      <c r="C3232" s="33" t="s">
        <v>38</v>
      </c>
      <c r="D3232" s="9" t="str">
        <f t="shared" si="151"/>
        <v>765002022</v>
      </c>
      <c r="E3232" s="34">
        <v>76500</v>
      </c>
      <c r="F3232" s="34">
        <v>2022</v>
      </c>
      <c r="G3232" s="9" t="str">
        <f>VLOOKUP(B3232,'[1]Business Unit Lookup'!A:B,2,FALSE)</f>
        <v>Department of Social Services</v>
      </c>
      <c r="H3232" s="33" t="str">
        <f>VLOOKUP(C3232,'[1]Fund Lookup'!B:C,2,FALSE)</f>
        <v>Cntrl Rgstry Srch Fees-Non-Fed</v>
      </c>
      <c r="I3232" s="35" t="s">
        <v>2236</v>
      </c>
      <c r="J3232" s="33" t="str">
        <f>VLOOKUP(I3232,'[1]Table B'!A:B,2,FALSE)</f>
        <v>General</v>
      </c>
      <c r="K3232" s="9" t="str">
        <f t="shared" si="152"/>
        <v>100-General</v>
      </c>
      <c r="L3232" s="9" t="str">
        <f>IFERROR(VLOOKUP(A3232,'[1]VAC as of March 2024'!A:K,11,FALSE),"No")</f>
        <v>No</v>
      </c>
      <c r="M3232" s="9" t="s">
        <v>2240</v>
      </c>
      <c r="O3232" s="33" t="s">
        <v>2241</v>
      </c>
      <c r="P3232" s="33" t="s">
        <v>6067</v>
      </c>
      <c r="Q3232" s="2" t="str">
        <f>VLOOKUP(P3232,'[1]Table E'!A:C,3,FALSE)</f>
        <v>Health and Public Safety</v>
      </c>
    </row>
    <row r="3233" spans="1:17" x14ac:dyDescent="0.25">
      <c r="A3233" s="33" t="str">
        <f t="shared" si="150"/>
        <v>7650002043</v>
      </c>
      <c r="B3233" s="33" t="s">
        <v>2493</v>
      </c>
      <c r="C3233" s="33" t="s">
        <v>67</v>
      </c>
      <c r="D3233" s="9" t="str">
        <f t="shared" si="151"/>
        <v>765002043</v>
      </c>
      <c r="E3233" s="34">
        <v>76500</v>
      </c>
      <c r="F3233" s="34">
        <v>2043</v>
      </c>
      <c r="G3233" s="9" t="str">
        <f>VLOOKUP(B3233,'[1]Business Unit Lookup'!A:B,2,FALSE)</f>
        <v>Department of Social Services</v>
      </c>
      <c r="H3233" s="33" t="str">
        <f>VLOOKUP(C3233,'[1]Fund Lookup'!B:C,2,FALSE)</f>
        <v>Background Search Fees</v>
      </c>
      <c r="I3233" s="35" t="s">
        <v>2236</v>
      </c>
      <c r="J3233" s="33" t="str">
        <f>VLOOKUP(I3233,'[1]Table B'!A:B,2,FALSE)</f>
        <v>General</v>
      </c>
      <c r="K3233" s="9" t="str">
        <f t="shared" si="152"/>
        <v>100-General</v>
      </c>
      <c r="L3233" s="9" t="str">
        <f>IFERROR(VLOOKUP(A3233,'[1]VAC as of March 2024'!A:K,11,FALSE),"No")</f>
        <v>No</v>
      </c>
      <c r="M3233" s="9" t="s">
        <v>2240</v>
      </c>
      <c r="O3233" s="33" t="s">
        <v>2</v>
      </c>
      <c r="P3233" s="33" t="s">
        <v>6068</v>
      </c>
      <c r="Q3233" s="2" t="str">
        <f>VLOOKUP(P3233,'[1]Table E'!A:C,3,FALSE)</f>
        <v>Health and Public Safety</v>
      </c>
    </row>
    <row r="3234" spans="1:17" x14ac:dyDescent="0.25">
      <c r="A3234" s="33" t="str">
        <f t="shared" si="150"/>
        <v>7650002074</v>
      </c>
      <c r="B3234" s="36" t="s">
        <v>2493</v>
      </c>
      <c r="C3234" s="36" t="s">
        <v>6155</v>
      </c>
      <c r="D3234" s="9" t="str">
        <f t="shared" si="151"/>
        <v>765002074</v>
      </c>
      <c r="E3234" s="35">
        <v>76500</v>
      </c>
      <c r="F3234" s="37">
        <v>2074</v>
      </c>
      <c r="G3234" s="9" t="str">
        <f>VLOOKUP(B3234,'[1]Business Unit Lookup'!A:B,2,FALSE)</f>
        <v>Department of Social Services</v>
      </c>
      <c r="H3234" s="33" t="str">
        <f>VLOOKUP(C3234,'[1]Fund Lookup'!B:C,2,FALSE)</f>
        <v>VASexual&amp;DomstcViolncPrvntnFnd</v>
      </c>
      <c r="I3234" s="35" t="s">
        <v>2236</v>
      </c>
      <c r="J3234" s="33" t="str">
        <f>VLOOKUP(I3234,'[1]Table B'!A:B,2,FALSE)</f>
        <v>General</v>
      </c>
      <c r="K3234" s="9" t="str">
        <f t="shared" si="152"/>
        <v>100-General</v>
      </c>
      <c r="L3234" s="9" t="str">
        <f>IFERROR(VLOOKUP(A3234,'[1]VAC as of March 2024'!A:K,11,FALSE),"No")</f>
        <v>No</v>
      </c>
      <c r="M3234" s="38" t="s">
        <v>2240</v>
      </c>
      <c r="O3234" s="38" t="s">
        <v>2241</v>
      </c>
      <c r="P3234" s="36" t="s">
        <v>6067</v>
      </c>
      <c r="Q3234" s="2" t="str">
        <f>VLOOKUP(P3234,'[1]Table E'!A:C,3,FALSE)</f>
        <v>Health and Public Safety</v>
      </c>
    </row>
    <row r="3235" spans="1:17" x14ac:dyDescent="0.25">
      <c r="A3235" s="33" t="str">
        <f t="shared" si="150"/>
        <v>7650002083</v>
      </c>
      <c r="B3235" s="33" t="s">
        <v>2493</v>
      </c>
      <c r="C3235" s="33" t="s">
        <v>111</v>
      </c>
      <c r="D3235" s="9" t="str">
        <f t="shared" si="151"/>
        <v>765002083</v>
      </c>
      <c r="E3235" s="34">
        <v>76500</v>
      </c>
      <c r="F3235" s="34">
        <v>2083</v>
      </c>
      <c r="G3235" s="9" t="str">
        <f>VLOOKUP(B3235,'[1]Business Unit Lookup'!A:B,2,FALSE)</f>
        <v>Department of Social Services</v>
      </c>
      <c r="H3235" s="33" t="str">
        <f>VLOOKUP(C3235,'[1]Fund Lookup'!B:C,2,FALSE)</f>
        <v>3rd Party Withholding Suspense</v>
      </c>
      <c r="I3235" s="35" t="s">
        <v>2304</v>
      </c>
      <c r="J3235" s="33" t="str">
        <f>VLOOKUP(I3235,'[1]Table B'!A:B,2,FALSE)</f>
        <v>Special Revenue-Health and Social Servic</v>
      </c>
      <c r="K3235" s="9" t="str">
        <f t="shared" si="152"/>
        <v>115-Special Revenue-Health and Social Servic</v>
      </c>
      <c r="L3235" s="9" t="str">
        <f>IFERROR(VLOOKUP(A3235,'[1]VAC as of March 2024'!A:K,11,FALSE),"No")</f>
        <v>No</v>
      </c>
      <c r="M3235" s="9" t="s">
        <v>2248</v>
      </c>
      <c r="O3235" s="33" t="s">
        <v>2248</v>
      </c>
      <c r="P3235" s="33" t="s">
        <v>6082</v>
      </c>
      <c r="Q3235" s="2" t="str">
        <f>VLOOKUP(P3235,'[1]Table E'!A:C,3,FALSE)</f>
        <v>Health and Public Safety</v>
      </c>
    </row>
    <row r="3236" spans="1:17" x14ac:dyDescent="0.25">
      <c r="A3236" s="33" t="str">
        <f t="shared" si="150"/>
        <v>7650002095</v>
      </c>
      <c r="B3236" s="42" t="s">
        <v>2493</v>
      </c>
      <c r="C3236" s="36" t="s">
        <v>6092</v>
      </c>
      <c r="D3236" s="9" t="str">
        <f t="shared" si="151"/>
        <v>765002095</v>
      </c>
      <c r="E3236" s="42">
        <v>76500</v>
      </c>
      <c r="F3236" s="37">
        <v>2095</v>
      </c>
      <c r="G3236" s="9" t="str">
        <f>VLOOKUP(B3236,'[1]Business Unit Lookup'!A:B,2,FALSE)</f>
        <v>Department of Social Services</v>
      </c>
      <c r="H3236" s="33" t="str">
        <f>VLOOKUP(C3236,'[1]Fund Lookup'!B:C,2,FALSE)</f>
        <v>Opioid Abatement Fund</v>
      </c>
      <c r="I3236" s="35" t="s">
        <v>2304</v>
      </c>
      <c r="J3236" s="33" t="str">
        <f>VLOOKUP(I3236,'[1]Table B'!A:B,2,FALSE)</f>
        <v>Special Revenue-Health and Social Servic</v>
      </c>
      <c r="K3236" s="9" t="str">
        <f t="shared" si="152"/>
        <v>115-Special Revenue-Health and Social Servic</v>
      </c>
      <c r="L3236" s="9" t="str">
        <f>IFERROR(VLOOKUP(A3236,'[1]VAC as of March 2024'!A:K,11,FALSE),"No")</f>
        <v>Yes</v>
      </c>
      <c r="M3236" s="38" t="s">
        <v>2248</v>
      </c>
      <c r="O3236" s="38" t="s">
        <v>2241</v>
      </c>
      <c r="P3236" s="38" t="s">
        <v>6067</v>
      </c>
      <c r="Q3236" s="2" t="str">
        <f>VLOOKUP(P3236,'[1]Table E'!A:C,3,FALSE)</f>
        <v>Health and Public Safety</v>
      </c>
    </row>
    <row r="3237" spans="1:17" x14ac:dyDescent="0.25">
      <c r="A3237" s="33" t="str">
        <f t="shared" si="150"/>
        <v>7650002169</v>
      </c>
      <c r="B3237" s="33" t="s">
        <v>2493</v>
      </c>
      <c r="C3237" s="33" t="s">
        <v>247</v>
      </c>
      <c r="D3237" s="9" t="str">
        <f t="shared" si="151"/>
        <v>765002169</v>
      </c>
      <c r="E3237" s="34">
        <v>76500</v>
      </c>
      <c r="F3237" s="34">
        <v>2169</v>
      </c>
      <c r="G3237" s="9" t="str">
        <f>VLOOKUP(B3237,'[1]Business Unit Lookup'!A:B,2,FALSE)</f>
        <v>Department of Social Services</v>
      </c>
      <c r="H3237" s="33" t="str">
        <f>VLOOKUP(C3237,'[1]Fund Lookup'!B:C,2,FALSE)</f>
        <v>Capital Asset Procurement Fund</v>
      </c>
      <c r="I3237" s="35" t="s">
        <v>2304</v>
      </c>
      <c r="J3237" s="33" t="str">
        <f>VLOOKUP(I3237,'[1]Table B'!A:B,2,FALSE)</f>
        <v>Special Revenue-Health and Social Servic</v>
      </c>
      <c r="K3237" s="9" t="str">
        <f t="shared" si="152"/>
        <v>115-Special Revenue-Health and Social Servic</v>
      </c>
      <c r="L3237" s="9" t="str">
        <f>IFERROR(VLOOKUP(A3237,'[1]VAC as of March 2024'!A:K,11,FALSE),"No")</f>
        <v>No</v>
      </c>
      <c r="M3237" s="9" t="s">
        <v>2248</v>
      </c>
      <c r="O3237" s="33" t="s">
        <v>2241</v>
      </c>
      <c r="P3237" s="33" t="s">
        <v>6143</v>
      </c>
      <c r="Q3237" s="2" t="str">
        <f>VLOOKUP(P3237,'[1]Table E'!A:C,3,FALSE)</f>
        <v>Capital Outlay</v>
      </c>
    </row>
    <row r="3238" spans="1:17" x14ac:dyDescent="0.25">
      <c r="A3238" s="33" t="str">
        <f t="shared" si="150"/>
        <v>7650002353</v>
      </c>
      <c r="B3238" s="33" t="s">
        <v>2493</v>
      </c>
      <c r="C3238" s="33" t="s">
        <v>432</v>
      </c>
      <c r="D3238" s="9" t="str">
        <f t="shared" si="151"/>
        <v>765002353</v>
      </c>
      <c r="E3238" s="34">
        <v>76500</v>
      </c>
      <c r="F3238" s="34">
        <v>2353</v>
      </c>
      <c r="G3238" s="9" t="str">
        <f>VLOOKUP(B3238,'[1]Business Unit Lookup'!A:B,2,FALSE)</f>
        <v>Department of Social Services</v>
      </c>
      <c r="H3238" s="33" t="str">
        <f>VLOOKUP(C3238,'[1]Fund Lookup'!B:C,2,FALSE)</f>
        <v>DCSE Matched Incentive Funds</v>
      </c>
      <c r="I3238" s="35" t="s">
        <v>2304</v>
      </c>
      <c r="J3238" s="33" t="str">
        <f>VLOOKUP(I3238,'[1]Table B'!A:B,2,FALSE)</f>
        <v>Special Revenue-Health and Social Servic</v>
      </c>
      <c r="K3238" s="9" t="str">
        <f t="shared" si="152"/>
        <v>115-Special Revenue-Health and Social Servic</v>
      </c>
      <c r="L3238" s="9" t="str">
        <f>IFERROR(VLOOKUP(A3238,'[1]VAC as of March 2024'!A:K,11,FALSE),"No")</f>
        <v>No</v>
      </c>
      <c r="M3238" s="9" t="s">
        <v>2248</v>
      </c>
      <c r="O3238" s="33" t="s">
        <v>2248</v>
      </c>
      <c r="P3238" s="33" t="s">
        <v>6082</v>
      </c>
      <c r="Q3238" s="2" t="str">
        <f>VLOOKUP(P3238,'[1]Table E'!A:C,3,FALSE)</f>
        <v>Health and Public Safety</v>
      </c>
    </row>
    <row r="3239" spans="1:17" x14ac:dyDescent="0.25">
      <c r="A3239" s="33" t="str">
        <f t="shared" si="150"/>
        <v>7650002370</v>
      </c>
      <c r="B3239" s="33" t="s">
        <v>2493</v>
      </c>
      <c r="C3239" s="33" t="s">
        <v>441</v>
      </c>
      <c r="D3239" s="9" t="str">
        <f t="shared" si="151"/>
        <v>765002370</v>
      </c>
      <c r="E3239" s="34">
        <v>76500</v>
      </c>
      <c r="F3239" s="34">
        <v>2370</v>
      </c>
      <c r="G3239" s="9" t="str">
        <f>VLOOKUP(B3239,'[1]Business Unit Lookup'!A:B,2,FALSE)</f>
        <v>Department of Social Services</v>
      </c>
      <c r="H3239" s="33" t="str">
        <f>VLOOKUP(C3239,'[1]Fund Lookup'!B:C,2,FALSE)</f>
        <v>DCSE Non Matchd Incentive Fund</v>
      </c>
      <c r="I3239" s="35" t="s">
        <v>2304</v>
      </c>
      <c r="J3239" s="33" t="str">
        <f>VLOOKUP(I3239,'[1]Table B'!A:B,2,FALSE)</f>
        <v>Special Revenue-Health and Social Servic</v>
      </c>
      <c r="K3239" s="9" t="str">
        <f t="shared" si="152"/>
        <v>115-Special Revenue-Health and Social Servic</v>
      </c>
      <c r="L3239" s="9" t="str">
        <f>IFERROR(VLOOKUP(A3239,'[1]VAC as of March 2024'!A:K,11,FALSE),"No")</f>
        <v>No</v>
      </c>
      <c r="M3239" s="9" t="s">
        <v>2248</v>
      </c>
      <c r="O3239" s="33" t="s">
        <v>2248</v>
      </c>
      <c r="P3239" s="33" t="s">
        <v>6082</v>
      </c>
      <c r="Q3239" s="2" t="str">
        <f>VLOOKUP(P3239,'[1]Table E'!A:C,3,FALSE)</f>
        <v>Health and Public Safety</v>
      </c>
    </row>
    <row r="3240" spans="1:17" x14ac:dyDescent="0.25">
      <c r="A3240" s="33" t="str">
        <f t="shared" si="150"/>
        <v>7650002390</v>
      </c>
      <c r="B3240" s="33" t="s">
        <v>2493</v>
      </c>
      <c r="C3240" s="33" t="s">
        <v>447</v>
      </c>
      <c r="D3240" s="9" t="str">
        <f t="shared" si="151"/>
        <v>765002390</v>
      </c>
      <c r="E3240" s="34">
        <v>76500</v>
      </c>
      <c r="F3240" s="34">
        <v>2390</v>
      </c>
      <c r="G3240" s="9" t="str">
        <f>VLOOKUP(B3240,'[1]Business Unit Lookup'!A:B,2,FALSE)</f>
        <v>Department of Social Services</v>
      </c>
      <c r="H3240" s="33" t="str">
        <f>VLOOKUP(C3240,'[1]Fund Lookup'!B:C,2,FALSE)</f>
        <v>DCSE Child Support Enforcement</v>
      </c>
      <c r="I3240" s="35" t="s">
        <v>2494</v>
      </c>
      <c r="J3240" s="33" t="str">
        <f>VLOOKUP(I3240,'[1]Table B'!A:B,2,FALSE)</f>
        <v>Custodial-Child Support</v>
      </c>
      <c r="K3240" s="9" t="str">
        <f t="shared" si="152"/>
        <v>433-Custodial-Child Support</v>
      </c>
      <c r="L3240" s="9" t="str">
        <f>IFERROR(VLOOKUP(A3240,'[1]VAC as of March 2024'!A:K,11,FALSE),"No")</f>
        <v>No</v>
      </c>
      <c r="M3240" s="9" t="s">
        <v>2248</v>
      </c>
      <c r="Q3240" s="2"/>
    </row>
    <row r="3241" spans="1:17" x14ac:dyDescent="0.25">
      <c r="A3241" s="33" t="str">
        <f t="shared" si="150"/>
        <v>7650002460</v>
      </c>
      <c r="B3241" s="33" t="s">
        <v>2493</v>
      </c>
      <c r="C3241" s="33" t="s">
        <v>516</v>
      </c>
      <c r="D3241" s="9" t="str">
        <f t="shared" si="151"/>
        <v>765002460</v>
      </c>
      <c r="E3241" s="34">
        <v>76500</v>
      </c>
      <c r="F3241" s="34">
        <v>2460</v>
      </c>
      <c r="G3241" s="9" t="str">
        <f>VLOOKUP(B3241,'[1]Business Unit Lookup'!A:B,2,FALSE)</f>
        <v>Department of Social Services</v>
      </c>
      <c r="H3241" s="33" t="str">
        <f>VLOOKUP(C3241,'[1]Fund Lookup'!B:C,2,FALSE)</f>
        <v>Disaster Recovery Fund</v>
      </c>
      <c r="I3241" s="35" t="s">
        <v>2236</v>
      </c>
      <c r="J3241" s="33" t="str">
        <f>VLOOKUP(I3241,'[1]Table B'!A:B,2,FALSE)</f>
        <v>General</v>
      </c>
      <c r="K3241" s="9" t="str">
        <f t="shared" si="152"/>
        <v>100-General</v>
      </c>
      <c r="L3241" s="9" t="str">
        <f>IFERROR(VLOOKUP(A3241,'[1]VAC as of March 2024'!A:K,11,FALSE),"No")</f>
        <v>No</v>
      </c>
      <c r="M3241" s="9" t="s">
        <v>2240</v>
      </c>
      <c r="O3241" s="33" t="s">
        <v>2</v>
      </c>
      <c r="P3241" s="33" t="s">
        <v>6068</v>
      </c>
      <c r="Q3241" s="2" t="str">
        <f>VLOOKUP(P3241,'[1]Table E'!A:C,3,FALSE)</f>
        <v>Health and Public Safety</v>
      </c>
    </row>
    <row r="3242" spans="1:17" x14ac:dyDescent="0.25">
      <c r="A3242" s="33" t="str">
        <f t="shared" si="150"/>
        <v>7650002700</v>
      </c>
      <c r="B3242" s="33" t="s">
        <v>2493</v>
      </c>
      <c r="C3242" s="33" t="s">
        <v>619</v>
      </c>
      <c r="D3242" s="9" t="str">
        <f t="shared" si="151"/>
        <v>765002700</v>
      </c>
      <c r="E3242" s="34">
        <v>76500</v>
      </c>
      <c r="F3242" s="34">
        <v>2700</v>
      </c>
      <c r="G3242" s="9" t="str">
        <f>VLOOKUP(B3242,'[1]Business Unit Lookup'!A:B,2,FALSE)</f>
        <v>Department of Social Services</v>
      </c>
      <c r="H3242" s="33" t="str">
        <f>VLOOKUP(C3242,'[1]Fund Lookup'!B:C,2,FALSE)</f>
        <v>Parking</v>
      </c>
      <c r="I3242" s="35" t="s">
        <v>2239</v>
      </c>
      <c r="J3242" s="33" t="str">
        <f>VLOOKUP(I3242,'[1]Table B'!A:B,2,FALSE)</f>
        <v>Special Revenue-Other</v>
      </c>
      <c r="K3242" s="9" t="str">
        <f t="shared" si="152"/>
        <v>105-Special Revenue-Other</v>
      </c>
      <c r="L3242" s="9" t="str">
        <f>IFERROR(VLOOKUP(A3242,'[1]VAC as of March 2024'!A:K,11,FALSE),"No")</f>
        <v>No</v>
      </c>
      <c r="M3242" s="9" t="s">
        <v>2240</v>
      </c>
      <c r="O3242" s="33" t="s">
        <v>2241</v>
      </c>
      <c r="P3242" s="33" t="s">
        <v>6062</v>
      </c>
      <c r="Q3242" s="2" t="str">
        <f>VLOOKUP(P3242,'[1]Table E'!A:C,3,FALSE)</f>
        <v>Governmental Operations - Administrative Services</v>
      </c>
    </row>
    <row r="3243" spans="1:17" x14ac:dyDescent="0.25">
      <c r="A3243" s="33" t="str">
        <f t="shared" si="150"/>
        <v>7650002720</v>
      </c>
      <c r="B3243" s="33" t="s">
        <v>2493</v>
      </c>
      <c r="C3243" s="33" t="s">
        <v>642</v>
      </c>
      <c r="D3243" s="9" t="str">
        <f t="shared" si="151"/>
        <v>765002720</v>
      </c>
      <c r="E3243" s="34">
        <v>76500</v>
      </c>
      <c r="F3243" s="34">
        <v>2720</v>
      </c>
      <c r="G3243" s="9" t="str">
        <f>VLOOKUP(B3243,'[1]Business Unit Lookup'!A:B,2,FALSE)</f>
        <v>Department of Social Services</v>
      </c>
      <c r="H3243" s="33" t="str">
        <f>VLOOKUP(C3243,'[1]Fund Lookup'!B:C,2,FALSE)</f>
        <v>Procurement And Distrbtn Srvcs</v>
      </c>
      <c r="I3243" s="35" t="s">
        <v>2236</v>
      </c>
      <c r="J3243" s="33" t="str">
        <f>VLOOKUP(I3243,'[1]Table B'!A:B,2,FALSE)</f>
        <v>General</v>
      </c>
      <c r="K3243" s="9" t="str">
        <f t="shared" si="152"/>
        <v>100-General</v>
      </c>
      <c r="L3243" s="9" t="str">
        <f>IFERROR(VLOOKUP(A3243,'[1]VAC as of March 2024'!A:K,11,FALSE),"No")</f>
        <v>No</v>
      </c>
      <c r="M3243" s="9" t="s">
        <v>2240</v>
      </c>
      <c r="O3243" s="33" t="s">
        <v>2</v>
      </c>
      <c r="P3243" s="33" t="s">
        <v>6068</v>
      </c>
      <c r="Q3243" s="2" t="str">
        <f>VLOOKUP(P3243,'[1]Table E'!A:C,3,FALSE)</f>
        <v>Health and Public Safety</v>
      </c>
    </row>
    <row r="3244" spans="1:17" x14ac:dyDescent="0.25">
      <c r="A3244" s="33" t="str">
        <f t="shared" si="150"/>
        <v>7650002730</v>
      </c>
      <c r="B3244" s="33" t="s">
        <v>2493</v>
      </c>
      <c r="C3244" s="33" t="s">
        <v>645</v>
      </c>
      <c r="D3244" s="9" t="str">
        <f t="shared" si="151"/>
        <v>765002730</v>
      </c>
      <c r="E3244" s="34">
        <v>76500</v>
      </c>
      <c r="F3244" s="34">
        <v>2730</v>
      </c>
      <c r="G3244" s="9" t="str">
        <f>VLOOKUP(B3244,'[1]Business Unit Lookup'!A:B,2,FALSE)</f>
        <v>Department of Social Services</v>
      </c>
      <c r="H3244" s="33" t="str">
        <f>VLOOKUP(C3244,'[1]Fund Lookup'!B:C,2,FALSE)</f>
        <v>Licensing Application Fees</v>
      </c>
      <c r="I3244" s="35" t="s">
        <v>2236</v>
      </c>
      <c r="J3244" s="33" t="str">
        <f>VLOOKUP(I3244,'[1]Table B'!A:B,2,FALSE)</f>
        <v>General</v>
      </c>
      <c r="K3244" s="9" t="str">
        <f t="shared" si="152"/>
        <v>100-General</v>
      </c>
      <c r="L3244" s="9" t="str">
        <f>IFERROR(VLOOKUP(A3244,'[1]VAC as of March 2024'!A:K,11,FALSE),"No")</f>
        <v>No</v>
      </c>
      <c r="M3244" s="9" t="s">
        <v>2240</v>
      </c>
      <c r="O3244" s="33" t="s">
        <v>2241</v>
      </c>
      <c r="P3244" s="33" t="s">
        <v>6067</v>
      </c>
      <c r="Q3244" s="2" t="str">
        <f>VLOOKUP(P3244,'[1]Table E'!A:C,3,FALSE)</f>
        <v>Health and Public Safety</v>
      </c>
    </row>
    <row r="3245" spans="1:17" x14ac:dyDescent="0.25">
      <c r="A3245" s="33" t="str">
        <f t="shared" si="150"/>
        <v>7650002765</v>
      </c>
      <c r="B3245" s="33" t="s">
        <v>2493</v>
      </c>
      <c r="C3245" s="33" t="s">
        <v>665</v>
      </c>
      <c r="D3245" s="9" t="str">
        <f t="shared" si="151"/>
        <v>765002765</v>
      </c>
      <c r="E3245" s="34">
        <v>76500</v>
      </c>
      <c r="F3245" s="34">
        <v>2765</v>
      </c>
      <c r="G3245" s="9" t="str">
        <f>VLOOKUP(B3245,'[1]Business Unit Lookup'!A:B,2,FALSE)</f>
        <v>Department of Social Services</v>
      </c>
      <c r="H3245" s="33" t="str">
        <f>VLOOKUP(C3245,'[1]Fund Lookup'!B:C,2,FALSE)</f>
        <v>Miscellaneous Revenue - DSS</v>
      </c>
      <c r="I3245" s="35" t="s">
        <v>2304</v>
      </c>
      <c r="J3245" s="33" t="str">
        <f>VLOOKUP(I3245,'[1]Table B'!A:B,2,FALSE)</f>
        <v>Special Revenue-Health and Social Servic</v>
      </c>
      <c r="K3245" s="9" t="str">
        <f t="shared" si="152"/>
        <v>115-Special Revenue-Health and Social Servic</v>
      </c>
      <c r="L3245" s="9" t="str">
        <f>IFERROR(VLOOKUP(A3245,'[1]VAC as of March 2024'!A:K,11,FALSE),"No")</f>
        <v>Yes</v>
      </c>
      <c r="M3245" s="9" t="s">
        <v>2240</v>
      </c>
      <c r="N3245" s="9" t="s">
        <v>6077</v>
      </c>
      <c r="O3245" s="33" t="s">
        <v>2241</v>
      </c>
      <c r="P3245" s="33" t="s">
        <v>6067</v>
      </c>
      <c r="Q3245" s="2" t="str">
        <f>VLOOKUP(P3245,'[1]Table E'!A:C,3,FALSE)</f>
        <v>Health and Public Safety</v>
      </c>
    </row>
    <row r="3246" spans="1:17" x14ac:dyDescent="0.25">
      <c r="A3246" s="33" t="str">
        <f t="shared" si="150"/>
        <v>7650002770</v>
      </c>
      <c r="B3246" s="35" t="s">
        <v>2493</v>
      </c>
      <c r="C3246" s="36" t="s">
        <v>671</v>
      </c>
      <c r="D3246" s="9" t="str">
        <f t="shared" si="151"/>
        <v>765002770</v>
      </c>
      <c r="E3246" s="35">
        <v>76500</v>
      </c>
      <c r="F3246" s="37">
        <v>2770</v>
      </c>
      <c r="G3246" s="9" t="str">
        <f>VLOOKUP(B3246,'[1]Business Unit Lookup'!A:B,2,FALSE)</f>
        <v>Department of Social Services</v>
      </c>
      <c r="H3246" s="33" t="str">
        <f>VLOOKUP(C3246,'[1]Fund Lookup'!B:C,2,FALSE)</f>
        <v>Emergency Mgmnt Assist Compact</v>
      </c>
      <c r="I3246" s="35" t="s">
        <v>2236</v>
      </c>
      <c r="J3246" s="33" t="str">
        <f>VLOOKUP(I3246,'[1]Table B'!A:B,2,FALSE)</f>
        <v>General</v>
      </c>
      <c r="K3246" s="9" t="str">
        <f t="shared" si="152"/>
        <v>100-General</v>
      </c>
      <c r="L3246" s="9" t="str">
        <f>IFERROR(VLOOKUP(A3246,'[1]VAC as of March 2024'!A:K,11,FALSE),"No")</f>
        <v>No</v>
      </c>
      <c r="M3246" s="38" t="s">
        <v>2240</v>
      </c>
      <c r="O3246" s="38" t="s">
        <v>2</v>
      </c>
      <c r="P3246" s="36" t="s">
        <v>6068</v>
      </c>
      <c r="Q3246" s="2" t="str">
        <f>VLOOKUP(P3246,'[1]Table E'!A:C,3,FALSE)</f>
        <v>Health and Public Safety</v>
      </c>
    </row>
    <row r="3247" spans="1:17" x14ac:dyDescent="0.25">
      <c r="A3247" s="33" t="str">
        <f t="shared" si="150"/>
        <v>7650002870</v>
      </c>
      <c r="B3247" s="33" t="s">
        <v>2493</v>
      </c>
      <c r="C3247" s="33" t="s">
        <v>716</v>
      </c>
      <c r="D3247" s="9" t="str">
        <f t="shared" si="151"/>
        <v>765002870</v>
      </c>
      <c r="E3247" s="34">
        <v>76500</v>
      </c>
      <c r="F3247" s="34">
        <v>2870</v>
      </c>
      <c r="G3247" s="9" t="str">
        <f>VLOOKUP(B3247,'[1]Business Unit Lookup'!A:B,2,FALSE)</f>
        <v>Department of Social Services</v>
      </c>
      <c r="H3247" s="33" t="str">
        <f>VLOOKUP(C3247,'[1]Fund Lookup'!B:C,2,FALSE)</f>
        <v>Surp Suppy/Equip Sale-GF-NonHE</v>
      </c>
      <c r="I3247" s="35" t="s">
        <v>2236</v>
      </c>
      <c r="J3247" s="33" t="str">
        <f>VLOOKUP(I3247,'[1]Table B'!A:B,2,FALSE)</f>
        <v>General</v>
      </c>
      <c r="K3247" s="9" t="str">
        <f t="shared" si="152"/>
        <v>100-General</v>
      </c>
      <c r="L3247" s="9" t="str">
        <f>IFERROR(VLOOKUP(A3247,'[1]VAC as of March 2024'!A:K,11,FALSE),"No")</f>
        <v>No</v>
      </c>
      <c r="M3247" s="9" t="s">
        <v>2240</v>
      </c>
      <c r="O3247" s="33" t="s">
        <v>2</v>
      </c>
      <c r="P3247" s="33" t="s">
        <v>6068</v>
      </c>
      <c r="Q3247" s="2" t="str">
        <f>VLOOKUP(P3247,'[1]Table E'!A:C,3,FALSE)</f>
        <v>Health and Public Safety</v>
      </c>
    </row>
    <row r="3248" spans="1:17" x14ac:dyDescent="0.25">
      <c r="A3248" s="33" t="str">
        <f t="shared" si="150"/>
        <v>7650007260</v>
      </c>
      <c r="B3248" s="33" t="s">
        <v>2493</v>
      </c>
      <c r="C3248" s="33" t="s">
        <v>1340</v>
      </c>
      <c r="D3248" s="9" t="str">
        <f t="shared" si="151"/>
        <v>765007260</v>
      </c>
      <c r="E3248" s="34">
        <v>76500</v>
      </c>
      <c r="F3248" s="34">
        <v>7260</v>
      </c>
      <c r="G3248" s="9" t="str">
        <f>VLOOKUP(B3248,'[1]Business Unit Lookup'!A:B,2,FALSE)</f>
        <v>Department of Social Services</v>
      </c>
      <c r="H3248" s="33" t="str">
        <f>VLOOKUP(C3248,'[1]Fund Lookup'!B:C,2,FALSE)</f>
        <v>VA Indv Dev Acct Plus Trst</v>
      </c>
      <c r="I3248" s="35" t="s">
        <v>2252</v>
      </c>
      <c r="J3248" s="33" t="str">
        <f>VLOOKUP(I3248,'[1]Table B'!A:B,2,FALSE)</f>
        <v>Special Revenue-Federal</v>
      </c>
      <c r="K3248" s="9" t="str">
        <f t="shared" si="152"/>
        <v>120-Special Revenue-Federal</v>
      </c>
      <c r="L3248" s="9" t="str">
        <f>IFERROR(VLOOKUP(A3248,'[1]VAC as of March 2024'!A:K,11,FALSE),"No")</f>
        <v>No</v>
      </c>
      <c r="M3248" s="9" t="s">
        <v>2248</v>
      </c>
      <c r="O3248" s="33" t="s">
        <v>2248</v>
      </c>
      <c r="P3248" s="33" t="s">
        <v>6070</v>
      </c>
      <c r="Q3248" s="2" t="str">
        <f>VLOOKUP(P3248,'[1]Table E'!A:C,3,FALSE)</f>
        <v>Gifts and grants</v>
      </c>
    </row>
    <row r="3249" spans="1:17" x14ac:dyDescent="0.25">
      <c r="A3249" s="33" t="str">
        <f t="shared" si="150"/>
        <v>7650007292</v>
      </c>
      <c r="B3249" s="36" t="s">
        <v>2493</v>
      </c>
      <c r="C3249" s="36" t="s">
        <v>8391</v>
      </c>
      <c r="D3249" s="9" t="str">
        <f t="shared" si="151"/>
        <v>765007292</v>
      </c>
      <c r="E3249" s="37">
        <v>76500</v>
      </c>
      <c r="F3249" s="37">
        <v>7292</v>
      </c>
      <c r="G3249" s="9" t="str">
        <f>VLOOKUP(B3249,'[1]Business Unit Lookup'!A:B,2,FALSE)</f>
        <v>Department of Social Services</v>
      </c>
      <c r="H3249" s="33" t="s">
        <v>8491</v>
      </c>
      <c r="I3249" s="35" t="s">
        <v>2270</v>
      </c>
      <c r="J3249" s="33" t="str">
        <f>VLOOKUP(I3249,'[1]Table B'!A:B,2,FALSE)</f>
        <v>No Year-End Balance</v>
      </c>
      <c r="K3249" s="9" t="str">
        <f t="shared" si="152"/>
        <v>660-No Year-End Balance</v>
      </c>
      <c r="L3249" s="9" t="str">
        <f>IFERROR(VLOOKUP(A3249,'[1]VAC as of March 2024'!A:K,11,FALSE),"No")</f>
        <v>No</v>
      </c>
      <c r="M3249" s="38" t="s">
        <v>4</v>
      </c>
      <c r="O3249" s="38"/>
      <c r="P3249" s="36"/>
      <c r="Q3249" s="2"/>
    </row>
    <row r="3250" spans="1:17" x14ac:dyDescent="0.25">
      <c r="A3250" s="33" t="str">
        <f t="shared" si="150"/>
        <v>7650009025</v>
      </c>
      <c r="B3250" s="36" t="s">
        <v>2493</v>
      </c>
      <c r="C3250" s="36" t="s">
        <v>5626</v>
      </c>
      <c r="D3250" s="9" t="str">
        <f t="shared" si="151"/>
        <v>765009025</v>
      </c>
      <c r="E3250" s="36">
        <v>76500</v>
      </c>
      <c r="F3250" s="37">
        <v>9025</v>
      </c>
      <c r="G3250" s="9" t="str">
        <f>VLOOKUP(B3250,'[1]Business Unit Lookup'!A:B,2,FALSE)</f>
        <v>Department of Social Services</v>
      </c>
      <c r="H3250" s="33" t="str">
        <f>VLOOKUP(C3250,'[1]Fund Lookup'!B:C,2,FALSE)</f>
        <v>Health Insurance Exchange Fund</v>
      </c>
      <c r="I3250" s="35" t="s">
        <v>2304</v>
      </c>
      <c r="J3250" s="33" t="str">
        <f>VLOOKUP(I3250,'[1]Table B'!A:B,2,FALSE)</f>
        <v>Special Revenue-Health and Social Servic</v>
      </c>
      <c r="K3250" s="9" t="str">
        <f t="shared" si="152"/>
        <v>115-Special Revenue-Health and Social Servic</v>
      </c>
      <c r="L3250" s="9" t="str">
        <f>IFERROR(VLOOKUP(A3250,'[1]VAC as of March 2024'!A:K,11,FALSE),"No")</f>
        <v>No</v>
      </c>
      <c r="M3250" s="38" t="s">
        <v>2248</v>
      </c>
      <c r="O3250" s="38" t="s">
        <v>2241</v>
      </c>
      <c r="P3250" s="38" t="s">
        <v>6067</v>
      </c>
      <c r="Q3250" s="2" t="str">
        <f>VLOOKUP(P3250,'[1]Table E'!A:C,3,FALSE)</f>
        <v>Health and Public Safety</v>
      </c>
    </row>
    <row r="3251" spans="1:17" x14ac:dyDescent="0.25">
      <c r="A3251" s="33" t="str">
        <f t="shared" si="150"/>
        <v>7650009047</v>
      </c>
      <c r="B3251" s="33" t="s">
        <v>2493</v>
      </c>
      <c r="C3251" s="33" t="s">
        <v>6169</v>
      </c>
      <c r="D3251" s="9" t="str">
        <f t="shared" si="151"/>
        <v>765009047</v>
      </c>
      <c r="E3251" s="34">
        <v>76500</v>
      </c>
      <c r="F3251" s="34">
        <v>9047</v>
      </c>
      <c r="G3251" s="9" t="str">
        <f>VLOOKUP(B3251,'[1]Business Unit Lookup'!A:B,2,FALSE)</f>
        <v>Department of Social Services</v>
      </c>
      <c r="H3251" s="33" t="str">
        <f>VLOOKUP(C3251,'[1]Fund Lookup'!B:C,2,FALSE)</f>
        <v>Percentage of IncomePaymntFund</v>
      </c>
      <c r="I3251" s="35" t="s">
        <v>2304</v>
      </c>
      <c r="J3251" s="33" t="str">
        <f>VLOOKUP(I3251,'[1]Table B'!A:B,2,FALSE)</f>
        <v>Special Revenue-Health and Social Servic</v>
      </c>
      <c r="K3251" s="9" t="str">
        <f t="shared" si="152"/>
        <v>115-Special Revenue-Health and Social Servic</v>
      </c>
      <c r="L3251" s="9" t="str">
        <f>IFERROR(VLOOKUP(A3251,'[1]VAC as of March 2024'!A:K,11,FALSE),"No")</f>
        <v>No</v>
      </c>
      <c r="M3251" s="9" t="s">
        <v>2240</v>
      </c>
      <c r="O3251" s="33" t="s">
        <v>2241</v>
      </c>
      <c r="P3251" s="33" t="s">
        <v>6067</v>
      </c>
      <c r="Q3251" s="2" t="str">
        <f>VLOOKUP(P3251,'[1]Table E'!A:C,3,FALSE)</f>
        <v>Health and Public Safety</v>
      </c>
    </row>
    <row r="3252" spans="1:17" x14ac:dyDescent="0.25">
      <c r="A3252" s="33" t="str">
        <f t="shared" si="150"/>
        <v>7650009114</v>
      </c>
      <c r="B3252" s="33" t="s">
        <v>2493</v>
      </c>
      <c r="C3252" s="33" t="s">
        <v>1783</v>
      </c>
      <c r="D3252" s="9" t="str">
        <f t="shared" si="151"/>
        <v>765009114</v>
      </c>
      <c r="E3252" s="34">
        <v>76500</v>
      </c>
      <c r="F3252" s="34">
        <v>9114</v>
      </c>
      <c r="G3252" s="9" t="str">
        <f>VLOOKUP(B3252,'[1]Business Unit Lookup'!A:B,2,FALSE)</f>
        <v>Department of Social Services</v>
      </c>
      <c r="H3252" s="33" t="str">
        <f>VLOOKUP(C3252,'[1]Fund Lookup'!B:C,2,FALSE)</f>
        <v>Fraud Recovery Special Fund</v>
      </c>
      <c r="I3252" s="35" t="s">
        <v>2304</v>
      </c>
      <c r="J3252" s="33" t="str">
        <f>VLOOKUP(I3252,'[1]Table B'!A:B,2,FALSE)</f>
        <v>Special Revenue-Health and Social Servic</v>
      </c>
      <c r="K3252" s="9" t="str">
        <f t="shared" si="152"/>
        <v>115-Special Revenue-Health and Social Servic</v>
      </c>
      <c r="L3252" s="9" t="str">
        <f>IFERROR(VLOOKUP(A3252,'[1]VAC as of March 2024'!A:K,11,FALSE),"No")</f>
        <v>No</v>
      </c>
      <c r="M3252" s="9" t="s">
        <v>2240</v>
      </c>
      <c r="O3252" s="33" t="s">
        <v>2241</v>
      </c>
      <c r="P3252" s="33" t="s">
        <v>6067</v>
      </c>
      <c r="Q3252" s="2" t="str">
        <f>VLOOKUP(P3252,'[1]Table E'!A:C,3,FALSE)</f>
        <v>Health and Public Safety</v>
      </c>
    </row>
    <row r="3253" spans="1:17" x14ac:dyDescent="0.25">
      <c r="A3253" s="33" t="str">
        <f t="shared" si="150"/>
        <v>7650009140</v>
      </c>
      <c r="B3253" s="33" t="s">
        <v>2493</v>
      </c>
      <c r="C3253" s="33" t="s">
        <v>1801</v>
      </c>
      <c r="D3253" s="9" t="str">
        <f t="shared" si="151"/>
        <v>765009140</v>
      </c>
      <c r="E3253" s="34">
        <v>76500</v>
      </c>
      <c r="F3253" s="34">
        <v>9140</v>
      </c>
      <c r="G3253" s="9" t="str">
        <f>VLOOKUP(B3253,'[1]Business Unit Lookup'!A:B,2,FALSE)</f>
        <v>Department of Social Services</v>
      </c>
      <c r="H3253" s="33" t="str">
        <f>VLOOKUP(C3253,'[1]Fund Lookup'!B:C,2,FALSE)</f>
        <v>Putative Father Registry Fund</v>
      </c>
      <c r="I3253" s="35" t="s">
        <v>2304</v>
      </c>
      <c r="J3253" s="33" t="str">
        <f>VLOOKUP(I3253,'[1]Table B'!A:B,2,FALSE)</f>
        <v>Special Revenue-Health and Social Servic</v>
      </c>
      <c r="K3253" s="9" t="str">
        <f t="shared" si="152"/>
        <v>115-Special Revenue-Health and Social Servic</v>
      </c>
      <c r="L3253" s="9" t="str">
        <f>IFERROR(VLOOKUP(A3253,'[1]VAC as of March 2024'!A:K,11,FALSE),"No")</f>
        <v>No</v>
      </c>
      <c r="M3253" s="9" t="s">
        <v>2240</v>
      </c>
      <c r="O3253" s="33" t="s">
        <v>2241</v>
      </c>
      <c r="P3253" s="33" t="s">
        <v>6067</v>
      </c>
      <c r="Q3253" s="2" t="str">
        <f>VLOOKUP(P3253,'[1]Table E'!A:C,3,FALSE)</f>
        <v>Health and Public Safety</v>
      </c>
    </row>
    <row r="3254" spans="1:17" x14ac:dyDescent="0.25">
      <c r="A3254" s="33" t="str">
        <f t="shared" si="150"/>
        <v>7650009255</v>
      </c>
      <c r="B3254" s="33" t="s">
        <v>2493</v>
      </c>
      <c r="C3254" s="33" t="s">
        <v>1909</v>
      </c>
      <c r="D3254" s="9" t="str">
        <f t="shared" si="151"/>
        <v>765009255</v>
      </c>
      <c r="E3254" s="34">
        <v>76500</v>
      </c>
      <c r="F3254" s="34">
        <v>9255</v>
      </c>
      <c r="G3254" s="9" t="str">
        <f>VLOOKUP(B3254,'[1]Business Unit Lookup'!A:B,2,FALSE)</f>
        <v>Department of Social Services</v>
      </c>
      <c r="H3254" s="33" t="str">
        <f>VLOOKUP(C3254,'[1]Fund Lookup'!B:C,2,FALSE)</f>
        <v>Home Energy Assistance Fund</v>
      </c>
      <c r="I3254" s="35" t="s">
        <v>2304</v>
      </c>
      <c r="J3254" s="33" t="str">
        <f>VLOOKUP(I3254,'[1]Table B'!A:B,2,FALSE)</f>
        <v>Special Revenue-Health and Social Servic</v>
      </c>
      <c r="K3254" s="9" t="str">
        <f t="shared" si="152"/>
        <v>115-Special Revenue-Health and Social Servic</v>
      </c>
      <c r="L3254" s="9" t="str">
        <f>IFERROR(VLOOKUP(A3254,'[1]VAC as of March 2024'!A:K,11,FALSE),"No")</f>
        <v>No</v>
      </c>
      <c r="M3254" s="9" t="s">
        <v>2240</v>
      </c>
      <c r="O3254" s="33" t="s">
        <v>2248</v>
      </c>
      <c r="P3254" s="33" t="s">
        <v>6082</v>
      </c>
      <c r="Q3254" s="2" t="str">
        <f>VLOOKUP(P3254,'[1]Table E'!A:C,3,FALSE)</f>
        <v>Health and Public Safety</v>
      </c>
    </row>
    <row r="3255" spans="1:17" x14ac:dyDescent="0.25">
      <c r="A3255" s="33" t="str">
        <f t="shared" si="150"/>
        <v>7650009660</v>
      </c>
      <c r="B3255" s="33" t="s">
        <v>2493</v>
      </c>
      <c r="C3255" s="33" t="s">
        <v>2092</v>
      </c>
      <c r="D3255" s="9" t="str">
        <f t="shared" si="151"/>
        <v>765009660</v>
      </c>
      <c r="E3255" s="34">
        <v>76500</v>
      </c>
      <c r="F3255" s="34">
        <v>9660</v>
      </c>
      <c r="G3255" s="9" t="str">
        <f>VLOOKUP(B3255,'[1]Business Unit Lookup'!A:B,2,FALSE)</f>
        <v>Department of Social Services</v>
      </c>
      <c r="H3255" s="33" t="str">
        <f>VLOOKUP(C3255,'[1]Fund Lookup'!B:C,2,FALSE)</f>
        <v>Intrnet Crimes Against Childrn</v>
      </c>
      <c r="I3255" s="35" t="s">
        <v>2239</v>
      </c>
      <c r="J3255" s="33" t="str">
        <f>VLOOKUP(I3255,'[1]Table B'!A:B,2,FALSE)</f>
        <v>Special Revenue-Other</v>
      </c>
      <c r="K3255" s="9" t="str">
        <f t="shared" si="152"/>
        <v>105-Special Revenue-Other</v>
      </c>
      <c r="L3255" s="9" t="str">
        <f>IFERROR(VLOOKUP(A3255,'[1]VAC as of March 2024'!A:K,11,FALSE),"No")</f>
        <v>Yes</v>
      </c>
      <c r="M3255" s="9" t="s">
        <v>2240</v>
      </c>
      <c r="O3255" s="33" t="s">
        <v>2241</v>
      </c>
      <c r="P3255" s="33" t="s">
        <v>6067</v>
      </c>
      <c r="Q3255" s="2" t="str">
        <f>VLOOKUP(P3255,'[1]Table E'!A:C,3,FALSE)</f>
        <v>Health and Public Safety</v>
      </c>
    </row>
    <row r="3256" spans="1:17" x14ac:dyDescent="0.25">
      <c r="A3256" s="33" t="str">
        <f t="shared" si="150"/>
        <v>7650009765</v>
      </c>
      <c r="B3256" s="33" t="s">
        <v>2493</v>
      </c>
      <c r="C3256" s="33" t="s">
        <v>2112</v>
      </c>
      <c r="D3256" s="9" t="str">
        <f t="shared" si="151"/>
        <v>765009765</v>
      </c>
      <c r="E3256" s="34">
        <v>76500</v>
      </c>
      <c r="F3256" s="34">
        <v>9765</v>
      </c>
      <c r="G3256" s="9" t="str">
        <f>VLOOKUP(B3256,'[1]Business Unit Lookup'!A:B,2,FALSE)</f>
        <v>Department of Social Services</v>
      </c>
      <c r="H3256" s="33" t="str">
        <f>VLOOKUP(C3256,'[1]Fund Lookup'!B:C,2,FALSE)</f>
        <v>Dedicated Special Revenue-DSS</v>
      </c>
      <c r="I3256" s="35" t="s">
        <v>2239</v>
      </c>
      <c r="J3256" s="33" t="str">
        <f>VLOOKUP(I3256,'[1]Table B'!A:B,2,FALSE)</f>
        <v>Special Revenue-Other</v>
      </c>
      <c r="K3256" s="9" t="str">
        <f t="shared" si="152"/>
        <v>105-Special Revenue-Other</v>
      </c>
      <c r="L3256" s="9" t="str">
        <f>IFERROR(VLOOKUP(A3256,'[1]VAC as of March 2024'!A:K,11,FALSE),"No")</f>
        <v>No</v>
      </c>
      <c r="M3256" s="9" t="s">
        <v>2240</v>
      </c>
      <c r="O3256" s="33" t="s">
        <v>2241</v>
      </c>
      <c r="P3256" s="33" t="s">
        <v>6067</v>
      </c>
      <c r="Q3256" s="2" t="str">
        <f>VLOOKUP(P3256,'[1]Table E'!A:C,3,FALSE)</f>
        <v>Health and Public Safety</v>
      </c>
    </row>
    <row r="3257" spans="1:17" x14ac:dyDescent="0.25">
      <c r="A3257" s="33" t="str">
        <f t="shared" si="150"/>
        <v>7650009780</v>
      </c>
      <c r="B3257" s="33" t="s">
        <v>2493</v>
      </c>
      <c r="C3257" s="33" t="s">
        <v>2116</v>
      </c>
      <c r="D3257" s="9" t="str">
        <f t="shared" si="151"/>
        <v>765009780</v>
      </c>
      <c r="E3257" s="34">
        <v>76500</v>
      </c>
      <c r="F3257" s="34">
        <v>9780</v>
      </c>
      <c r="G3257" s="9" t="str">
        <f>VLOOKUP(B3257,'[1]Business Unit Lookup'!A:B,2,FALSE)</f>
        <v>Department of Social Services</v>
      </c>
      <c r="H3257" s="33" t="str">
        <f>VLOOKUP(C3257,'[1]Fund Lookup'!B:C,2,FALSE)</f>
        <v>HealthCareCoverageAssmntFund</v>
      </c>
      <c r="I3257" s="35" t="s">
        <v>2304</v>
      </c>
      <c r="J3257" s="33" t="str">
        <f>VLOOKUP(I3257,'[1]Table B'!A:B,2,FALSE)</f>
        <v>Special Revenue-Health and Social Servic</v>
      </c>
      <c r="K3257" s="9" t="str">
        <f t="shared" si="152"/>
        <v>115-Special Revenue-Health and Social Servic</v>
      </c>
      <c r="L3257" s="9" t="str">
        <f>IFERROR(VLOOKUP(A3257,'[1]VAC as of March 2024'!A:K,11,FALSE),"No")</f>
        <v>No</v>
      </c>
      <c r="M3257" s="9" t="s">
        <v>2240</v>
      </c>
      <c r="O3257" s="33" t="s">
        <v>2241</v>
      </c>
      <c r="P3257" s="33" t="s">
        <v>6067</v>
      </c>
      <c r="Q3257" s="2" t="str">
        <f>VLOOKUP(P3257,'[1]Table E'!A:C,3,FALSE)</f>
        <v>Health and Public Safety</v>
      </c>
    </row>
    <row r="3258" spans="1:17" x14ac:dyDescent="0.25">
      <c r="A3258" s="33" t="str">
        <f t="shared" si="150"/>
        <v>7650010000</v>
      </c>
      <c r="B3258" s="33" t="s">
        <v>2493</v>
      </c>
      <c r="C3258" s="33" t="s">
        <v>2162</v>
      </c>
      <c r="D3258" s="9" t="str">
        <f t="shared" si="151"/>
        <v>7650010000</v>
      </c>
      <c r="E3258" s="34">
        <v>76500</v>
      </c>
      <c r="F3258" s="34">
        <v>10000</v>
      </c>
      <c r="G3258" s="9" t="str">
        <f>VLOOKUP(B3258,'[1]Business Unit Lookup'!A:B,2,FALSE)</f>
        <v>Department of Social Services</v>
      </c>
      <c r="H3258" s="33" t="str">
        <f>VLOOKUP(C3258,'[1]Fund Lookup'!B:C,2,FALSE)</f>
        <v>Federal Trust</v>
      </c>
      <c r="I3258" s="35" t="s">
        <v>2252</v>
      </c>
      <c r="J3258" s="33" t="str">
        <f>VLOOKUP(I3258,'[1]Table B'!A:B,2,FALSE)</f>
        <v>Special Revenue-Federal</v>
      </c>
      <c r="K3258" s="9" t="str">
        <f t="shared" si="152"/>
        <v>120-Special Revenue-Federal</v>
      </c>
      <c r="L3258" s="9" t="str">
        <f>IFERROR(VLOOKUP(A3258,'[1]VAC as of March 2024'!A:K,11,FALSE),"No")</f>
        <v>No</v>
      </c>
      <c r="M3258" s="9" t="s">
        <v>2248</v>
      </c>
      <c r="O3258" s="33" t="s">
        <v>2248</v>
      </c>
      <c r="P3258" s="33" t="s">
        <v>6070</v>
      </c>
      <c r="Q3258" s="2" t="str">
        <f>VLOOKUP(P3258,'[1]Table E'!A:C,3,FALSE)</f>
        <v>Gifts and grants</v>
      </c>
    </row>
    <row r="3259" spans="1:17" x14ac:dyDescent="0.25">
      <c r="A3259" s="33" t="str">
        <f t="shared" si="150"/>
        <v>7650010030</v>
      </c>
      <c r="B3259" s="33" t="s">
        <v>2493</v>
      </c>
      <c r="C3259" s="33" t="s">
        <v>5433</v>
      </c>
      <c r="D3259" s="9" t="str">
        <f t="shared" si="151"/>
        <v>7650010030</v>
      </c>
      <c r="E3259" s="34">
        <v>76500</v>
      </c>
      <c r="F3259" s="34">
        <v>10030</v>
      </c>
      <c r="G3259" s="9" t="str">
        <f>VLOOKUP(B3259,'[1]Business Unit Lookup'!A:B,2,FALSE)</f>
        <v>Department of Social Services</v>
      </c>
      <c r="H3259" s="33" t="str">
        <f>VLOOKUP(C3259,'[1]Fund Lookup'!B:C,2,FALSE)</f>
        <v>ChldCr&amp;DvlpmntBlckGrt-COVID-19</v>
      </c>
      <c r="I3259" s="35" t="s">
        <v>2252</v>
      </c>
      <c r="J3259" s="33" t="str">
        <f>VLOOKUP(I3259,'[1]Table B'!A:B,2,FALSE)</f>
        <v>Special Revenue-Federal</v>
      </c>
      <c r="K3259" s="9" t="str">
        <f t="shared" si="152"/>
        <v>120-Special Revenue-Federal</v>
      </c>
      <c r="L3259" s="9" t="str">
        <f>IFERROR(VLOOKUP(A3259,'[1]VAC as of March 2024'!A:K,11,FALSE),"No")</f>
        <v>No</v>
      </c>
      <c r="M3259" s="9" t="s">
        <v>5493</v>
      </c>
      <c r="O3259" s="33" t="s">
        <v>2248</v>
      </c>
      <c r="P3259" s="33" t="s">
        <v>6063</v>
      </c>
      <c r="Q3259" s="2" t="str">
        <f>VLOOKUP(P3259,'[1]Table E'!A:C,3,FALSE)</f>
        <v>COVID-19</v>
      </c>
    </row>
    <row r="3260" spans="1:17" x14ac:dyDescent="0.25">
      <c r="A3260" s="33" t="str">
        <f t="shared" si="150"/>
        <v>7650010110</v>
      </c>
      <c r="B3260" s="33" t="s">
        <v>2493</v>
      </c>
      <c r="C3260" s="33" t="s">
        <v>5444</v>
      </c>
      <c r="D3260" s="9" t="str">
        <f t="shared" si="151"/>
        <v>7650010110</v>
      </c>
      <c r="E3260" s="34">
        <v>76500</v>
      </c>
      <c r="F3260" s="34">
        <v>10110</v>
      </c>
      <c r="G3260" s="9" t="str">
        <f>VLOOKUP(B3260,'[1]Business Unit Lookup'!A:B,2,FALSE)</f>
        <v>Department of Social Services</v>
      </c>
      <c r="H3260" s="33" t="str">
        <f>VLOOKUP(C3260,'[1]Fund Lookup'!B:C,2,FALSE)</f>
        <v>CARESActRlfFd–General-COVID-19</v>
      </c>
      <c r="I3260" s="35" t="s">
        <v>2252</v>
      </c>
      <c r="J3260" s="33" t="str">
        <f>VLOOKUP(I3260,'[1]Table B'!A:B,2,FALSE)</f>
        <v>Special Revenue-Federal</v>
      </c>
      <c r="K3260" s="9" t="str">
        <f t="shared" si="152"/>
        <v>120-Special Revenue-Federal</v>
      </c>
      <c r="L3260" s="9" t="str">
        <f>IFERROR(VLOOKUP(A3260,'[1]VAC as of March 2024'!A:K,11,FALSE),"No")</f>
        <v>No</v>
      </c>
      <c r="M3260" s="9" t="s">
        <v>5493</v>
      </c>
      <c r="O3260" s="33" t="s">
        <v>2248</v>
      </c>
      <c r="P3260" s="33" t="s">
        <v>6063</v>
      </c>
      <c r="Q3260" s="2" t="str">
        <f>VLOOKUP(P3260,'[1]Table E'!A:C,3,FALSE)</f>
        <v>COVID-19</v>
      </c>
    </row>
    <row r="3261" spans="1:17" x14ac:dyDescent="0.25">
      <c r="A3261" s="33" t="str">
        <f t="shared" si="150"/>
        <v>7650010170</v>
      </c>
      <c r="B3261" s="36" t="s">
        <v>2493</v>
      </c>
      <c r="C3261" s="36" t="s">
        <v>5462</v>
      </c>
      <c r="D3261" s="9" t="str">
        <f t="shared" si="151"/>
        <v>7650010170</v>
      </c>
      <c r="E3261" s="37">
        <v>76500</v>
      </c>
      <c r="F3261" s="37">
        <v>10170</v>
      </c>
      <c r="G3261" s="9" t="str">
        <f>VLOOKUP(B3261,'[1]Business Unit Lookup'!A:B,2,FALSE)</f>
        <v>Department of Social Services</v>
      </c>
      <c r="H3261" s="33" t="str">
        <f>VLOOKUP(C3261,'[1]Fund Lookup'!B:C,2,FALSE)</f>
        <v>Epi&amp;LabCpctyInfctsDis-COVID-19</v>
      </c>
      <c r="I3261" s="35" t="s">
        <v>2252</v>
      </c>
      <c r="J3261" s="33" t="str">
        <f>VLOOKUP(I3261,'[1]Table B'!A:B,2,FALSE)</f>
        <v>Special Revenue-Federal</v>
      </c>
      <c r="K3261" s="9" t="str">
        <f t="shared" si="152"/>
        <v>120-Special Revenue-Federal</v>
      </c>
      <c r="L3261" s="9" t="str">
        <f>IFERROR(VLOOKUP(A3261,'[1]VAC as of March 2024'!A:K,11,FALSE),"No")</f>
        <v>No</v>
      </c>
      <c r="M3261" s="38" t="s">
        <v>5493</v>
      </c>
      <c r="O3261" s="36" t="s">
        <v>2248</v>
      </c>
      <c r="P3261" s="36" t="s">
        <v>6063</v>
      </c>
      <c r="Q3261" s="2" t="str">
        <f>VLOOKUP(P3261,'[1]Table E'!A:C,3,FALSE)</f>
        <v>COVID-19</v>
      </c>
    </row>
    <row r="3262" spans="1:17" x14ac:dyDescent="0.25">
      <c r="A3262" s="33" t="str">
        <f t="shared" si="150"/>
        <v>7650010250</v>
      </c>
      <c r="B3262" s="33" t="s">
        <v>2493</v>
      </c>
      <c r="C3262" s="33" t="s">
        <v>5485</v>
      </c>
      <c r="D3262" s="9" t="str">
        <f t="shared" si="151"/>
        <v>7650010250</v>
      </c>
      <c r="E3262" s="34">
        <v>76500</v>
      </c>
      <c r="F3262" s="34">
        <v>10250</v>
      </c>
      <c r="G3262" s="9" t="str">
        <f>VLOOKUP(B3262,'[1]Business Unit Lookup'!A:B,2,FALSE)</f>
        <v>Department of Social Services</v>
      </c>
      <c r="H3262" s="33" t="str">
        <f>VLOOKUP(C3262,'[1]Fund Lookup'!B:C,2,FALSE)</f>
        <v>Comm Serv Block Grant-COVID-19</v>
      </c>
      <c r="I3262" s="35" t="s">
        <v>2252</v>
      </c>
      <c r="J3262" s="33" t="str">
        <f>VLOOKUP(I3262,'[1]Table B'!A:B,2,FALSE)</f>
        <v>Special Revenue-Federal</v>
      </c>
      <c r="K3262" s="9" t="str">
        <f t="shared" si="152"/>
        <v>120-Special Revenue-Federal</v>
      </c>
      <c r="L3262" s="9" t="str">
        <f>IFERROR(VLOOKUP(A3262,'[1]VAC as of March 2024'!A:K,11,FALSE),"No")</f>
        <v>No</v>
      </c>
      <c r="M3262" s="9" t="s">
        <v>5493</v>
      </c>
      <c r="O3262" s="33" t="s">
        <v>2248</v>
      </c>
      <c r="P3262" s="33" t="s">
        <v>6063</v>
      </c>
      <c r="Q3262" s="2" t="str">
        <f>VLOOKUP(P3262,'[1]Table E'!A:C,3,FALSE)</f>
        <v>COVID-19</v>
      </c>
    </row>
    <row r="3263" spans="1:17" x14ac:dyDescent="0.25">
      <c r="A3263" s="33" t="str">
        <f t="shared" si="150"/>
        <v>7650010310</v>
      </c>
      <c r="B3263" s="33" t="s">
        <v>2493</v>
      </c>
      <c r="C3263" s="33" t="s">
        <v>5673</v>
      </c>
      <c r="D3263" s="9" t="str">
        <f t="shared" si="151"/>
        <v>7650010310</v>
      </c>
      <c r="E3263" s="34">
        <v>76500</v>
      </c>
      <c r="F3263" s="34">
        <v>10310</v>
      </c>
      <c r="G3263" s="9" t="str">
        <f>VLOOKUP(B3263,'[1]Business Unit Lookup'!A:B,2,FALSE)</f>
        <v>Department of Social Services</v>
      </c>
      <c r="H3263" s="33" t="str">
        <f>VLOOKUP(C3263,'[1]Fund Lookup'!B:C,2,FALSE)</f>
        <v>Chld Wlf Svcs St Grnt-COVID-19</v>
      </c>
      <c r="I3263" s="35" t="s">
        <v>2252</v>
      </c>
      <c r="J3263" s="33" t="str">
        <f>VLOOKUP(I3263,'[1]Table B'!A:B,2,FALSE)</f>
        <v>Special Revenue-Federal</v>
      </c>
      <c r="K3263" s="9" t="str">
        <f t="shared" si="152"/>
        <v>120-Special Revenue-Federal</v>
      </c>
      <c r="L3263" s="9" t="str">
        <f>IFERROR(VLOOKUP(A3263,'[1]VAC as of March 2024'!A:K,11,FALSE),"No")</f>
        <v>No</v>
      </c>
      <c r="M3263" s="9" t="s">
        <v>5493</v>
      </c>
      <c r="O3263" s="33" t="s">
        <v>2248</v>
      </c>
      <c r="P3263" s="33" t="s">
        <v>6063</v>
      </c>
      <c r="Q3263" s="2" t="str">
        <f>VLOOKUP(P3263,'[1]Table E'!A:C,3,FALSE)</f>
        <v>COVID-19</v>
      </c>
    </row>
    <row r="3264" spans="1:17" x14ac:dyDescent="0.25">
      <c r="A3264" s="33" t="str">
        <f t="shared" si="150"/>
        <v>7650010320</v>
      </c>
      <c r="B3264" s="33" t="s">
        <v>2493</v>
      </c>
      <c r="C3264" s="33" t="s">
        <v>5676</v>
      </c>
      <c r="D3264" s="9" t="str">
        <f t="shared" si="151"/>
        <v>7650010320</v>
      </c>
      <c r="E3264" s="34">
        <v>76500</v>
      </c>
      <c r="F3264" s="34">
        <v>10320</v>
      </c>
      <c r="G3264" s="9" t="str">
        <f>VLOOKUP(B3264,'[1]Business Unit Lookup'!A:B,2,FALSE)</f>
        <v>Department of Social Services</v>
      </c>
      <c r="H3264" s="33" t="str">
        <f>VLOOKUP(C3264,'[1]Fund Lookup'!B:C,2,FALSE)</f>
        <v>Low Inc Home Engy Ast-COVID-19</v>
      </c>
      <c r="I3264" s="35" t="s">
        <v>2252</v>
      </c>
      <c r="J3264" s="33" t="str">
        <f>VLOOKUP(I3264,'[1]Table B'!A:B,2,FALSE)</f>
        <v>Special Revenue-Federal</v>
      </c>
      <c r="K3264" s="9" t="str">
        <f t="shared" si="152"/>
        <v>120-Special Revenue-Federal</v>
      </c>
      <c r="L3264" s="9" t="str">
        <f>IFERROR(VLOOKUP(A3264,'[1]VAC as of March 2024'!A:K,11,FALSE),"No")</f>
        <v>No</v>
      </c>
      <c r="M3264" s="9" t="s">
        <v>5493</v>
      </c>
      <c r="O3264" s="33" t="s">
        <v>2248</v>
      </c>
      <c r="P3264" s="33" t="s">
        <v>6063</v>
      </c>
      <c r="Q3264" s="2" t="str">
        <f>VLOOKUP(P3264,'[1]Table E'!A:C,3,FALSE)</f>
        <v>COVID-19</v>
      </c>
    </row>
    <row r="3265" spans="1:17" x14ac:dyDescent="0.25">
      <c r="A3265" s="33" t="str">
        <f t="shared" si="150"/>
        <v>7650010350</v>
      </c>
      <c r="B3265" s="33" t="s">
        <v>2493</v>
      </c>
      <c r="C3265" s="33" t="s">
        <v>5682</v>
      </c>
      <c r="D3265" s="9" t="str">
        <f t="shared" si="151"/>
        <v>7650010350</v>
      </c>
      <c r="E3265" s="34">
        <v>76500</v>
      </c>
      <c r="F3265" s="34">
        <v>10350</v>
      </c>
      <c r="G3265" s="9" t="str">
        <f>VLOOKUP(B3265,'[1]Business Unit Lookup'!A:B,2,FALSE)</f>
        <v>Department of Social Services</v>
      </c>
      <c r="H3265" s="33" t="str">
        <f>VLOOKUP(C3265,'[1]Fund Lookup'!B:C,2,FALSE)</f>
        <v>Ref Spprt Svcs Prog-COVID-19</v>
      </c>
      <c r="I3265" s="35" t="s">
        <v>2252</v>
      </c>
      <c r="J3265" s="33" t="str">
        <f>VLOOKUP(I3265,'[1]Table B'!A:B,2,FALSE)</f>
        <v>Special Revenue-Federal</v>
      </c>
      <c r="K3265" s="9" t="str">
        <f t="shared" si="152"/>
        <v>120-Special Revenue-Federal</v>
      </c>
      <c r="L3265" s="9" t="str">
        <f>IFERROR(VLOOKUP(A3265,'[1]VAC as of March 2024'!A:K,11,FALSE),"No")</f>
        <v>No</v>
      </c>
      <c r="M3265" s="9" t="s">
        <v>5493</v>
      </c>
      <c r="O3265" s="33" t="s">
        <v>2248</v>
      </c>
      <c r="P3265" s="33" t="s">
        <v>6063</v>
      </c>
      <c r="Q3265" s="2" t="str">
        <f>VLOOKUP(P3265,'[1]Table E'!A:C,3,FALSE)</f>
        <v>COVID-19</v>
      </c>
    </row>
    <row r="3266" spans="1:17" x14ac:dyDescent="0.25">
      <c r="A3266" s="33" t="str">
        <f t="shared" ref="A3266:A3329" si="153">CONCATENATE(B3266,C3266)</f>
        <v>7650010370</v>
      </c>
      <c r="B3266" s="33" t="s">
        <v>2493</v>
      </c>
      <c r="C3266" s="33" t="s">
        <v>5688</v>
      </c>
      <c r="D3266" s="9" t="str">
        <f t="shared" ref="D3266:D3329" si="154">CONCATENATE(E3266,F3266)</f>
        <v>7650010370</v>
      </c>
      <c r="E3266" s="34">
        <v>76500</v>
      </c>
      <c r="F3266" s="34">
        <v>10370</v>
      </c>
      <c r="G3266" s="9" t="str">
        <f>VLOOKUP(B3266,'[1]Business Unit Lookup'!A:B,2,FALSE)</f>
        <v>Department of Social Services</v>
      </c>
      <c r="H3266" s="33" t="str">
        <f>VLOOKUP(C3266,'[1]Fund Lookup'!B:C,2,FALSE)</f>
        <v>FmlyViolncPrvntn/Svcs-COVID-19</v>
      </c>
      <c r="I3266" s="35" t="s">
        <v>2252</v>
      </c>
      <c r="J3266" s="33" t="str">
        <f>VLOOKUP(I3266,'[1]Table B'!A:B,2,FALSE)</f>
        <v>Special Revenue-Federal</v>
      </c>
      <c r="K3266" s="9" t="str">
        <f t="shared" ref="K3266:K3329" si="155">CONCATENATE(I3266,"-",J3266)</f>
        <v>120-Special Revenue-Federal</v>
      </c>
      <c r="L3266" s="9" t="str">
        <f>IFERROR(VLOOKUP(A3266,'[1]VAC as of March 2024'!A:K,11,FALSE),"No")</f>
        <v>No</v>
      </c>
      <c r="M3266" s="9" t="s">
        <v>5493</v>
      </c>
      <c r="O3266" s="33" t="s">
        <v>2248</v>
      </c>
      <c r="P3266" s="33" t="s">
        <v>6063</v>
      </c>
      <c r="Q3266" s="2" t="str">
        <f>VLOOKUP(P3266,'[1]Table E'!A:C,3,FALSE)</f>
        <v>COVID-19</v>
      </c>
    </row>
    <row r="3267" spans="1:17" x14ac:dyDescent="0.25">
      <c r="A3267" s="33" t="str">
        <f t="shared" si="153"/>
        <v>7650010470</v>
      </c>
      <c r="B3267" s="36" t="s">
        <v>2493</v>
      </c>
      <c r="C3267" s="36" t="s">
        <v>5699</v>
      </c>
      <c r="D3267" s="9" t="str">
        <f t="shared" si="154"/>
        <v>7650010470</v>
      </c>
      <c r="E3267" s="37">
        <v>76500</v>
      </c>
      <c r="F3267" s="37">
        <v>10470</v>
      </c>
      <c r="G3267" s="9" t="str">
        <f>VLOOKUP(B3267,'[1]Business Unit Lookup'!A:B,2,FALSE)</f>
        <v>Department of Social Services</v>
      </c>
      <c r="H3267" s="33" t="str">
        <f>VLOOKUP(C3267,'[1]Fund Lookup'!B:C,2,FALSE)</f>
        <v>EmrgncyRentalAsstPrgm-COVID-19</v>
      </c>
      <c r="I3267" s="35" t="s">
        <v>2252</v>
      </c>
      <c r="J3267" s="33" t="str">
        <f>VLOOKUP(I3267,'[1]Table B'!A:B,2,FALSE)</f>
        <v>Special Revenue-Federal</v>
      </c>
      <c r="K3267" s="9" t="str">
        <f t="shared" si="155"/>
        <v>120-Special Revenue-Federal</v>
      </c>
      <c r="L3267" s="9" t="str">
        <f>IFERROR(VLOOKUP(A3267,'[1]VAC as of March 2024'!A:K,11,FALSE),"No")</f>
        <v>No</v>
      </c>
      <c r="M3267" s="38" t="s">
        <v>5493</v>
      </c>
      <c r="O3267" s="36" t="s">
        <v>2248</v>
      </c>
      <c r="P3267" s="36" t="s">
        <v>6063</v>
      </c>
      <c r="Q3267" s="2" t="str">
        <f>VLOOKUP(P3267,'[1]Table E'!A:C,3,FALSE)</f>
        <v>COVID-19</v>
      </c>
    </row>
    <row r="3268" spans="1:17" x14ac:dyDescent="0.25">
      <c r="A3268" s="33" t="str">
        <f t="shared" si="153"/>
        <v>7650010480</v>
      </c>
      <c r="B3268" s="33" t="s">
        <v>2493</v>
      </c>
      <c r="C3268" s="33" t="s">
        <v>5702</v>
      </c>
      <c r="D3268" s="9" t="str">
        <f t="shared" si="154"/>
        <v>7650010480</v>
      </c>
      <c r="E3268" s="34">
        <v>76500</v>
      </c>
      <c r="F3268" s="34">
        <v>10480</v>
      </c>
      <c r="G3268" s="9" t="str">
        <f>VLOOKUP(B3268,'[1]Business Unit Lookup'!A:B,2,FALSE)</f>
        <v>Department of Social Services</v>
      </c>
      <c r="H3268" s="33" t="str">
        <f>VLOOKUP(C3268,'[1]Fund Lookup'!B:C,2,FALSE)</f>
        <v>ChafeeEdu/TrainVchPgm-COVID-19</v>
      </c>
      <c r="I3268" s="35" t="s">
        <v>2252</v>
      </c>
      <c r="J3268" s="33" t="str">
        <f>VLOOKUP(I3268,'[1]Table B'!A:B,2,FALSE)</f>
        <v>Special Revenue-Federal</v>
      </c>
      <c r="K3268" s="9" t="str">
        <f t="shared" si="155"/>
        <v>120-Special Revenue-Federal</v>
      </c>
      <c r="L3268" s="9" t="str">
        <f>IFERROR(VLOOKUP(A3268,'[1]VAC as of March 2024'!A:K,11,FALSE),"No")</f>
        <v>No</v>
      </c>
      <c r="M3268" s="9" t="s">
        <v>5493</v>
      </c>
      <c r="O3268" s="33" t="s">
        <v>2248</v>
      </c>
      <c r="P3268" s="33" t="s">
        <v>6063</v>
      </c>
      <c r="Q3268" s="2" t="str">
        <f>VLOOKUP(P3268,'[1]Table E'!A:C,3,FALSE)</f>
        <v>COVID-19</v>
      </c>
    </row>
    <row r="3269" spans="1:17" x14ac:dyDescent="0.25">
      <c r="A3269" s="33" t="str">
        <f t="shared" si="153"/>
        <v>7650010490</v>
      </c>
      <c r="B3269" s="33" t="s">
        <v>2493</v>
      </c>
      <c r="C3269" s="33" t="s">
        <v>5705</v>
      </c>
      <c r="D3269" s="9" t="str">
        <f t="shared" si="154"/>
        <v>7650010490</v>
      </c>
      <c r="E3269" s="34">
        <v>76500</v>
      </c>
      <c r="F3269" s="34">
        <v>10490</v>
      </c>
      <c r="G3269" s="9" t="str">
        <f>VLOOKUP(B3269,'[1]Business Unit Lookup'!A:B,2,FALSE)</f>
        <v>Department of Social Services</v>
      </c>
      <c r="H3269" s="33" t="str">
        <f>VLOOKUP(C3269,'[1]Fund Lookup'!B:C,2,FALSE)</f>
        <v>Chafee Foster CarePgm-COVID-19</v>
      </c>
      <c r="I3269" s="35" t="s">
        <v>2252</v>
      </c>
      <c r="J3269" s="33" t="str">
        <f>VLOOKUP(I3269,'[1]Table B'!A:B,2,FALSE)</f>
        <v>Special Revenue-Federal</v>
      </c>
      <c r="K3269" s="9" t="str">
        <f t="shared" si="155"/>
        <v>120-Special Revenue-Federal</v>
      </c>
      <c r="L3269" s="9" t="str">
        <f>IFERROR(VLOOKUP(A3269,'[1]VAC as of March 2024'!A:K,11,FALSE),"No")</f>
        <v>No</v>
      </c>
      <c r="M3269" s="9" t="s">
        <v>5493</v>
      </c>
      <c r="O3269" s="33" t="s">
        <v>2248</v>
      </c>
      <c r="P3269" s="33" t="s">
        <v>6063</v>
      </c>
      <c r="Q3269" s="2" t="str">
        <f>VLOOKUP(P3269,'[1]Table E'!A:C,3,FALSE)</f>
        <v>COVID-19</v>
      </c>
    </row>
    <row r="3270" spans="1:17" x14ac:dyDescent="0.25">
      <c r="A3270" s="33" t="str">
        <f t="shared" si="153"/>
        <v>7650010570</v>
      </c>
      <c r="B3270" s="33" t="s">
        <v>2493</v>
      </c>
      <c r="C3270" s="33" t="s">
        <v>5708</v>
      </c>
      <c r="D3270" s="9" t="str">
        <f t="shared" si="154"/>
        <v>7650010570</v>
      </c>
      <c r="E3270" s="34">
        <v>76500</v>
      </c>
      <c r="F3270" s="34">
        <v>10570</v>
      </c>
      <c r="G3270" s="9" t="str">
        <f>VLOOKUP(B3270,'[1]Business Unit Lookup'!A:B,2,FALSE)</f>
        <v>Department of Social Services</v>
      </c>
      <c r="H3270" s="33" t="str">
        <f>VLOOKUP(C3270,'[1]Fund Lookup'!B:C,2,FALSE)</f>
        <v>PandemicEBTAdminCosts-COVID-19</v>
      </c>
      <c r="I3270" s="35" t="s">
        <v>2252</v>
      </c>
      <c r="J3270" s="33" t="str">
        <f>VLOOKUP(I3270,'[1]Table B'!A:B,2,FALSE)</f>
        <v>Special Revenue-Federal</v>
      </c>
      <c r="K3270" s="9" t="str">
        <f t="shared" si="155"/>
        <v>120-Special Revenue-Federal</v>
      </c>
      <c r="L3270" s="9" t="str">
        <f>IFERROR(VLOOKUP(A3270,'[1]VAC as of March 2024'!A:K,11,FALSE),"No")</f>
        <v>No</v>
      </c>
      <c r="M3270" s="9" t="s">
        <v>5493</v>
      </c>
      <c r="O3270" s="33" t="s">
        <v>2248</v>
      </c>
      <c r="P3270" s="33" t="s">
        <v>6063</v>
      </c>
      <c r="Q3270" s="2" t="str">
        <f>VLOOKUP(P3270,'[1]Table E'!A:C,3,FALSE)</f>
        <v>COVID-19</v>
      </c>
    </row>
    <row r="3271" spans="1:17" x14ac:dyDescent="0.25">
      <c r="A3271" s="33" t="str">
        <f t="shared" si="153"/>
        <v>7650010700</v>
      </c>
      <c r="B3271" s="33" t="s">
        <v>2493</v>
      </c>
      <c r="C3271" s="33" t="s">
        <v>2247</v>
      </c>
      <c r="D3271" s="9" t="str">
        <f t="shared" si="154"/>
        <v>7650010700</v>
      </c>
      <c r="E3271" s="34">
        <v>76500</v>
      </c>
      <c r="F3271" s="34">
        <v>10700</v>
      </c>
      <c r="G3271" s="9" t="str">
        <f>VLOOKUP(B3271,'[1]Business Unit Lookup'!A:B,2,FALSE)</f>
        <v>Department of Social Services</v>
      </c>
      <c r="H3271" s="33" t="str">
        <f>VLOOKUP(C3271,'[1]Fund Lookup'!B:C,2,FALSE)</f>
        <v>EldrAbsPrvnIntrvtnPrg-COVID-19</v>
      </c>
      <c r="I3271" s="35" t="s">
        <v>2252</v>
      </c>
      <c r="J3271" s="33" t="str">
        <f>VLOOKUP(I3271,'[1]Table B'!A:B,2,FALSE)</f>
        <v>Special Revenue-Federal</v>
      </c>
      <c r="K3271" s="9" t="str">
        <f t="shared" si="155"/>
        <v>120-Special Revenue-Federal</v>
      </c>
      <c r="L3271" s="9" t="str">
        <f>IFERROR(VLOOKUP(A3271,'[1]VAC as of March 2024'!A:K,11,FALSE),"No")</f>
        <v>No</v>
      </c>
      <c r="M3271" s="9" t="s">
        <v>5493</v>
      </c>
      <c r="O3271" s="33" t="s">
        <v>2248</v>
      </c>
      <c r="P3271" s="33" t="s">
        <v>6063</v>
      </c>
      <c r="Q3271" s="2" t="str">
        <f>VLOOKUP(P3271,'[1]Table E'!A:C,3,FALSE)</f>
        <v>COVID-19</v>
      </c>
    </row>
    <row r="3272" spans="1:17" x14ac:dyDescent="0.25">
      <c r="A3272" s="33" t="str">
        <f t="shared" si="153"/>
        <v>7650010710</v>
      </c>
      <c r="B3272" s="36" t="s">
        <v>2493</v>
      </c>
      <c r="C3272" s="36" t="s">
        <v>6080</v>
      </c>
      <c r="D3272" s="9" t="str">
        <f t="shared" si="154"/>
        <v>7650010710</v>
      </c>
      <c r="E3272" s="35">
        <v>76500</v>
      </c>
      <c r="F3272" s="37">
        <v>10710</v>
      </c>
      <c r="G3272" s="9" t="str">
        <f>VLOOKUP(B3272,'[1]Business Unit Lookup'!A:B,2,FALSE)</f>
        <v>Department of Social Services</v>
      </c>
      <c r="H3272" s="33" t="str">
        <f>VLOOKUP(C3272,'[1]Fund Lookup'!B:C,2,FALSE)</f>
        <v>FEMA - State Agy - COVID-19</v>
      </c>
      <c r="I3272" s="35" t="s">
        <v>2252</v>
      </c>
      <c r="J3272" s="33" t="str">
        <f>VLOOKUP(I3272,'[1]Table B'!A:B,2,FALSE)</f>
        <v>Special Revenue-Federal</v>
      </c>
      <c r="K3272" s="9" t="str">
        <f t="shared" si="155"/>
        <v>120-Special Revenue-Federal</v>
      </c>
      <c r="L3272" s="9" t="str">
        <f>IFERROR(VLOOKUP(A3272,'[1]VAC as of March 2024'!A:K,11,FALSE),"No")</f>
        <v>No</v>
      </c>
      <c r="M3272" s="38" t="s">
        <v>5493</v>
      </c>
      <c r="O3272" s="36" t="s">
        <v>2248</v>
      </c>
      <c r="P3272" s="36" t="s">
        <v>6063</v>
      </c>
      <c r="Q3272" s="2" t="str">
        <f>VLOOKUP(P3272,'[1]Table E'!A:C,3,FALSE)</f>
        <v>COVID-19</v>
      </c>
    </row>
    <row r="3273" spans="1:17" x14ac:dyDescent="0.25">
      <c r="A3273" s="33" t="str">
        <f t="shared" si="153"/>
        <v>7650010740</v>
      </c>
      <c r="B3273" s="36" t="s">
        <v>2493</v>
      </c>
      <c r="C3273" s="36" t="s">
        <v>6084</v>
      </c>
      <c r="D3273" s="9" t="str">
        <f t="shared" si="154"/>
        <v>7650010740</v>
      </c>
      <c r="E3273" s="37">
        <v>76500</v>
      </c>
      <c r="F3273" s="37">
        <v>10740</v>
      </c>
      <c r="G3273" s="9" t="str">
        <f>VLOOKUP(B3273,'[1]Business Unit Lookup'!A:B,2,FALSE)</f>
        <v>Department of Social Services</v>
      </c>
      <c r="H3273" s="33" t="str">
        <f>VLOOKUP(C3273,'[1]Fund Lookup'!B:C,2,FALSE)</f>
        <v>FEMA - VDH - COVID-19</v>
      </c>
      <c r="I3273" s="35" t="s">
        <v>2252</v>
      </c>
      <c r="J3273" s="33" t="str">
        <f>VLOOKUP(I3273,'[1]Table B'!A:B,2,FALSE)</f>
        <v>Special Revenue-Federal</v>
      </c>
      <c r="K3273" s="9" t="str">
        <f t="shared" si="155"/>
        <v>120-Special Revenue-Federal</v>
      </c>
      <c r="L3273" s="9" t="str">
        <f>IFERROR(VLOOKUP(A3273,'[1]VAC as of March 2024'!A:K,11,FALSE),"No")</f>
        <v>No</v>
      </c>
      <c r="M3273" s="38" t="s">
        <v>5493</v>
      </c>
      <c r="O3273" s="36" t="s">
        <v>2248</v>
      </c>
      <c r="P3273" s="36" t="s">
        <v>6063</v>
      </c>
      <c r="Q3273" s="2" t="str">
        <f>VLOOKUP(P3273,'[1]Table E'!A:C,3,FALSE)</f>
        <v>COVID-19</v>
      </c>
    </row>
    <row r="3274" spans="1:17" x14ac:dyDescent="0.25">
      <c r="A3274" s="33" t="str">
        <f t="shared" si="153"/>
        <v>7650010970</v>
      </c>
      <c r="B3274" s="33" t="s">
        <v>2493</v>
      </c>
      <c r="C3274" s="33" t="s">
        <v>2199</v>
      </c>
      <c r="D3274" s="9" t="str">
        <f t="shared" si="154"/>
        <v>7650010970</v>
      </c>
      <c r="E3274" s="34">
        <v>76500</v>
      </c>
      <c r="F3274" s="34">
        <v>10970</v>
      </c>
      <c r="G3274" s="9" t="str">
        <f>VLOOKUP(B3274,'[1]Business Unit Lookup'!A:B,2,FALSE)</f>
        <v>Department of Social Services</v>
      </c>
      <c r="H3274" s="33" t="str">
        <f>VLOOKUP(C3274,'[1]Fund Lookup'!B:C,2,FALSE)</f>
        <v>Title IV-D Chld Suppt Enf-ARRA</v>
      </c>
      <c r="I3274" s="35" t="s">
        <v>2252</v>
      </c>
      <c r="J3274" s="33" t="str">
        <f>VLOOKUP(I3274,'[1]Table B'!A:B,2,FALSE)</f>
        <v>Special Revenue-Federal</v>
      </c>
      <c r="K3274" s="9" t="str">
        <f t="shared" si="155"/>
        <v>120-Special Revenue-Federal</v>
      </c>
      <c r="L3274" s="9" t="str">
        <f>IFERROR(VLOOKUP(A3274,'[1]VAC as of March 2024'!A:K,11,FALSE),"No")</f>
        <v>No</v>
      </c>
      <c r="M3274" s="9" t="s">
        <v>2281</v>
      </c>
      <c r="O3274" s="33" t="s">
        <v>2248</v>
      </c>
      <c r="P3274" s="33" t="s">
        <v>6070</v>
      </c>
      <c r="Q3274" s="2" t="str">
        <f>VLOOKUP(P3274,'[1]Table E'!A:C,3,FALSE)</f>
        <v>Gifts and grants</v>
      </c>
    </row>
    <row r="3275" spans="1:17" x14ac:dyDescent="0.25">
      <c r="A3275" s="33" t="str">
        <f t="shared" si="153"/>
        <v>7650012110</v>
      </c>
      <c r="B3275" s="40" t="s">
        <v>2493</v>
      </c>
      <c r="C3275" s="36" t="s">
        <v>6074</v>
      </c>
      <c r="D3275" s="9" t="str">
        <f t="shared" si="154"/>
        <v>7650012110</v>
      </c>
      <c r="E3275" s="41">
        <v>76500</v>
      </c>
      <c r="F3275" s="37">
        <v>12110</v>
      </c>
      <c r="G3275" s="9" t="str">
        <f>VLOOKUP(B3275,'[1]Business Unit Lookup'!A:B,2,FALSE)</f>
        <v>Department of Social Services</v>
      </c>
      <c r="H3275" s="33" t="str">
        <f>VLOOKUP(C3275,'[1]Fund Lookup'!B:C,2,FALSE)</f>
        <v>ARP-CrvStLoclFisRecFd-COVID-19</v>
      </c>
      <c r="I3275" s="35" t="s">
        <v>2252</v>
      </c>
      <c r="J3275" s="33" t="str">
        <f>VLOOKUP(I3275,'[1]Table B'!A:B,2,FALSE)</f>
        <v>Special Revenue-Federal</v>
      </c>
      <c r="K3275" s="9" t="str">
        <f t="shared" si="155"/>
        <v>120-Special Revenue-Federal</v>
      </c>
      <c r="L3275" s="9" t="str">
        <f>IFERROR(VLOOKUP(A3275,'[1]VAC as of March 2024'!A:K,11,FALSE),"No")</f>
        <v>No</v>
      </c>
      <c r="M3275" s="38" t="s">
        <v>5493</v>
      </c>
      <c r="O3275" s="36" t="s">
        <v>2248</v>
      </c>
      <c r="P3275" s="36" t="s">
        <v>6063</v>
      </c>
      <c r="Q3275" s="2" t="str">
        <f>VLOOKUP(P3275,'[1]Table E'!A:C,3,FALSE)</f>
        <v>COVID-19</v>
      </c>
    </row>
    <row r="3276" spans="1:17" x14ac:dyDescent="0.25">
      <c r="A3276" s="33" t="str">
        <f t="shared" si="153"/>
        <v>7650012170</v>
      </c>
      <c r="B3276" s="36" t="s">
        <v>2493</v>
      </c>
      <c r="C3276" s="36" t="s">
        <v>6170</v>
      </c>
      <c r="D3276" s="9" t="str">
        <f t="shared" si="154"/>
        <v>7650012170</v>
      </c>
      <c r="E3276" s="37">
        <v>76500</v>
      </c>
      <c r="F3276" s="37">
        <v>12170</v>
      </c>
      <c r="G3276" s="9" t="str">
        <f>VLOOKUP(B3276,'[1]Business Unit Lookup'!A:B,2,FALSE)</f>
        <v>Department of Social Services</v>
      </c>
      <c r="H3276" s="33" t="str">
        <f>VLOOKUP(C3276,'[1]Fund Lookup'!B:C,2,FALSE)</f>
        <v>StAdmMtchGrtSupNutrtn-COVID-19</v>
      </c>
      <c r="I3276" s="35" t="s">
        <v>2252</v>
      </c>
      <c r="J3276" s="33" t="str">
        <f>VLOOKUP(I3276,'[1]Table B'!A:B,2,FALSE)</f>
        <v>Special Revenue-Federal</v>
      </c>
      <c r="K3276" s="9" t="str">
        <f t="shared" si="155"/>
        <v>120-Special Revenue-Federal</v>
      </c>
      <c r="L3276" s="9" t="str">
        <f>IFERROR(VLOOKUP(A3276,'[1]VAC as of March 2024'!A:K,11,FALSE),"No")</f>
        <v>No</v>
      </c>
      <c r="M3276" s="38" t="s">
        <v>5493</v>
      </c>
      <c r="O3276" s="36" t="s">
        <v>2248</v>
      </c>
      <c r="P3276" s="36" t="s">
        <v>6063</v>
      </c>
      <c r="Q3276" s="2" t="str">
        <f>VLOOKUP(P3276,'[1]Table E'!A:C,3,FALSE)</f>
        <v>COVID-19</v>
      </c>
    </row>
    <row r="3277" spans="1:17" x14ac:dyDescent="0.25">
      <c r="A3277" s="33" t="str">
        <f t="shared" si="153"/>
        <v>7650012230</v>
      </c>
      <c r="B3277" s="36" t="s">
        <v>2493</v>
      </c>
      <c r="C3277" s="36" t="s">
        <v>6171</v>
      </c>
      <c r="D3277" s="9" t="str">
        <f t="shared" si="154"/>
        <v>7650012230</v>
      </c>
      <c r="E3277" s="37">
        <v>76500</v>
      </c>
      <c r="F3277" s="37">
        <v>12230</v>
      </c>
      <c r="G3277" s="9" t="str">
        <f>VLOOKUP(B3277,'[1]Business Unit Lookup'!A:B,2,FALSE)</f>
        <v>Department of Social Services</v>
      </c>
      <c r="H3277" s="33" t="str">
        <f>VLOOKUP(C3277,'[1]Fund Lookup'!B:C,2,FALSE)</f>
        <v>TempAsstForNeedyFamly-COVID-19</v>
      </c>
      <c r="I3277" s="35" t="s">
        <v>2252</v>
      </c>
      <c r="J3277" s="33" t="str">
        <f>VLOOKUP(I3277,'[1]Table B'!A:B,2,FALSE)</f>
        <v>Special Revenue-Federal</v>
      </c>
      <c r="K3277" s="9" t="str">
        <f t="shared" si="155"/>
        <v>120-Special Revenue-Federal</v>
      </c>
      <c r="L3277" s="9" t="str">
        <f>IFERROR(VLOOKUP(A3277,'[1]VAC as of March 2024'!A:K,11,FALSE),"No")</f>
        <v>No</v>
      </c>
      <c r="M3277" s="38" t="s">
        <v>5493</v>
      </c>
      <c r="O3277" s="36" t="s">
        <v>2248</v>
      </c>
      <c r="P3277" s="36" t="s">
        <v>6063</v>
      </c>
      <c r="Q3277" s="2" t="str">
        <f>VLOOKUP(P3277,'[1]Table E'!A:C,3,FALSE)</f>
        <v>COVID-19</v>
      </c>
    </row>
    <row r="3278" spans="1:17" x14ac:dyDescent="0.25">
      <c r="A3278" s="33" t="str">
        <f t="shared" si="153"/>
        <v>7650012240</v>
      </c>
      <c r="B3278" s="36" t="s">
        <v>2493</v>
      </c>
      <c r="C3278" s="36" t="s">
        <v>6172</v>
      </c>
      <c r="D3278" s="9" t="str">
        <f t="shared" si="154"/>
        <v>7650012240</v>
      </c>
      <c r="E3278" s="37">
        <v>76500</v>
      </c>
      <c r="F3278" s="37">
        <v>12240</v>
      </c>
      <c r="G3278" s="9" t="str">
        <f>VLOOKUP(B3278,'[1]Business Unit Lookup'!A:B,2,FALSE)</f>
        <v>Department of Social Services</v>
      </c>
      <c r="H3278" s="33" t="str">
        <f>VLOOKUP(C3278,'[1]Fund Lookup'!B:C,2,FALSE)</f>
        <v>Comm-BasdChldAbsePrvt-COVID-19</v>
      </c>
      <c r="I3278" s="35" t="s">
        <v>2252</v>
      </c>
      <c r="J3278" s="33" t="str">
        <f>VLOOKUP(I3278,'[1]Table B'!A:B,2,FALSE)</f>
        <v>Special Revenue-Federal</v>
      </c>
      <c r="K3278" s="9" t="str">
        <f t="shared" si="155"/>
        <v>120-Special Revenue-Federal</v>
      </c>
      <c r="L3278" s="9" t="str">
        <f>IFERROR(VLOOKUP(A3278,'[1]VAC as of March 2024'!A:K,11,FALSE),"No")</f>
        <v>No</v>
      </c>
      <c r="M3278" s="38" t="s">
        <v>5493</v>
      </c>
      <c r="O3278" s="36" t="s">
        <v>2248</v>
      </c>
      <c r="P3278" s="36" t="s">
        <v>6063</v>
      </c>
      <c r="Q3278" s="2" t="str">
        <f>VLOOKUP(P3278,'[1]Table E'!A:C,3,FALSE)</f>
        <v>COVID-19</v>
      </c>
    </row>
    <row r="3279" spans="1:17" x14ac:dyDescent="0.25">
      <c r="A3279" s="33" t="str">
        <f t="shared" si="153"/>
        <v>7650012250</v>
      </c>
      <c r="B3279" s="36" t="s">
        <v>2493</v>
      </c>
      <c r="C3279" s="36" t="s">
        <v>6173</v>
      </c>
      <c r="D3279" s="9" t="str">
        <f t="shared" si="154"/>
        <v>7650012250</v>
      </c>
      <c r="E3279" s="37">
        <v>76500</v>
      </c>
      <c r="F3279" s="37">
        <v>12250</v>
      </c>
      <c r="G3279" s="9" t="str">
        <f>VLOOKUP(B3279,'[1]Business Unit Lookup'!A:B,2,FALSE)</f>
        <v>Department of Social Services</v>
      </c>
      <c r="H3279" s="33" t="str">
        <f>VLOOKUP(C3279,'[1]Fund Lookup'!B:C,2,FALSE)</f>
        <v>ChldAbse&amp;NeglctStGrnt-COVID-19</v>
      </c>
      <c r="I3279" s="35" t="s">
        <v>2252</v>
      </c>
      <c r="J3279" s="33" t="str">
        <f>VLOOKUP(I3279,'[1]Table B'!A:B,2,FALSE)</f>
        <v>Special Revenue-Federal</v>
      </c>
      <c r="K3279" s="9" t="str">
        <f t="shared" si="155"/>
        <v>120-Special Revenue-Federal</v>
      </c>
      <c r="L3279" s="9" t="str">
        <f>IFERROR(VLOOKUP(A3279,'[1]VAC as of March 2024'!A:K,11,FALSE),"No")</f>
        <v>No</v>
      </c>
      <c r="M3279" s="38" t="s">
        <v>5493</v>
      </c>
      <c r="O3279" s="36" t="s">
        <v>2248</v>
      </c>
      <c r="P3279" s="36" t="s">
        <v>6063</v>
      </c>
      <c r="Q3279" s="2" t="str">
        <f>VLOOKUP(P3279,'[1]Table E'!A:C,3,FALSE)</f>
        <v>COVID-19</v>
      </c>
    </row>
    <row r="3280" spans="1:17" x14ac:dyDescent="0.25">
      <c r="A3280" s="33" t="str">
        <f t="shared" si="153"/>
        <v>7650012280</v>
      </c>
      <c r="B3280" s="36" t="s">
        <v>2493</v>
      </c>
      <c r="C3280" s="36" t="s">
        <v>6174</v>
      </c>
      <c r="D3280" s="9" t="str">
        <f t="shared" si="154"/>
        <v>7650012280</v>
      </c>
      <c r="E3280" s="37">
        <v>76500</v>
      </c>
      <c r="F3280" s="37">
        <v>12280</v>
      </c>
      <c r="G3280" s="9" t="str">
        <f>VLOOKUP(B3280,'[1]Business Unit Lookup'!A:B,2,FALSE)</f>
        <v>Department of Social Services</v>
      </c>
      <c r="H3280" s="33" t="str">
        <f>VLOOKUP(C3280,'[1]Fund Lookup'!B:C,2,FALSE)</f>
        <v>AmeriCorps - COVID-19</v>
      </c>
      <c r="I3280" s="35" t="s">
        <v>2252</v>
      </c>
      <c r="J3280" s="33" t="str">
        <f>VLOOKUP(I3280,'[1]Table B'!A:B,2,FALSE)</f>
        <v>Special Revenue-Federal</v>
      </c>
      <c r="K3280" s="9" t="str">
        <f t="shared" si="155"/>
        <v>120-Special Revenue-Federal</v>
      </c>
      <c r="L3280" s="9" t="str">
        <f>IFERROR(VLOOKUP(A3280,'[1]VAC as of March 2024'!A:K,11,FALSE),"No")</f>
        <v>No</v>
      </c>
      <c r="M3280" s="38" t="s">
        <v>5493</v>
      </c>
      <c r="O3280" s="36" t="s">
        <v>2248</v>
      </c>
      <c r="P3280" s="36" t="s">
        <v>6063</v>
      </c>
      <c r="Q3280" s="2" t="str">
        <f>VLOOKUP(P3280,'[1]Table E'!A:C,3,FALSE)</f>
        <v>COVID-19</v>
      </c>
    </row>
    <row r="3281" spans="1:17" x14ac:dyDescent="0.25">
      <c r="A3281" s="33" t="str">
        <f t="shared" si="153"/>
        <v>7650012290</v>
      </c>
      <c r="B3281" s="36" t="s">
        <v>2493</v>
      </c>
      <c r="C3281" s="36" t="s">
        <v>6175</v>
      </c>
      <c r="D3281" s="9" t="str">
        <f t="shared" si="154"/>
        <v>7650012290</v>
      </c>
      <c r="E3281" s="37">
        <v>76500</v>
      </c>
      <c r="F3281" s="37">
        <v>12290</v>
      </c>
      <c r="G3281" s="9" t="str">
        <f>VLOOKUP(B3281,'[1]Business Unit Lookup'!A:B,2,FALSE)</f>
        <v>Department of Social Services</v>
      </c>
      <c r="H3281" s="33" t="str">
        <f>VLOOKUP(C3281,'[1]Fund Lookup'!B:C,2,FALSE)</f>
        <v>PromoSafe/StableFam-COVID-19</v>
      </c>
      <c r="I3281" s="35" t="s">
        <v>2252</v>
      </c>
      <c r="J3281" s="33" t="str">
        <f>VLOOKUP(I3281,'[1]Table B'!A:B,2,FALSE)</f>
        <v>Special Revenue-Federal</v>
      </c>
      <c r="K3281" s="9" t="str">
        <f t="shared" si="155"/>
        <v>120-Special Revenue-Federal</v>
      </c>
      <c r="L3281" s="9" t="str">
        <f>IFERROR(VLOOKUP(A3281,'[1]VAC as of March 2024'!A:K,11,FALSE),"No")</f>
        <v>No</v>
      </c>
      <c r="M3281" s="38" t="s">
        <v>5493</v>
      </c>
      <c r="O3281" s="36" t="s">
        <v>2248</v>
      </c>
      <c r="P3281" s="36" t="s">
        <v>6063</v>
      </c>
      <c r="Q3281" s="2" t="str">
        <f>VLOOKUP(P3281,'[1]Table E'!A:C,3,FALSE)</f>
        <v>COVID-19</v>
      </c>
    </row>
    <row r="3282" spans="1:17" x14ac:dyDescent="0.25">
      <c r="A3282" s="33" t="str">
        <f t="shared" si="153"/>
        <v>7650012330</v>
      </c>
      <c r="B3282" s="36" t="s">
        <v>2493</v>
      </c>
      <c r="C3282" s="36" t="s">
        <v>6176</v>
      </c>
      <c r="D3282" s="9" t="str">
        <f t="shared" si="154"/>
        <v>7650012330</v>
      </c>
      <c r="E3282" s="36">
        <v>76500</v>
      </c>
      <c r="F3282" s="36">
        <v>12330</v>
      </c>
      <c r="G3282" s="9" t="str">
        <f>VLOOKUP(B3282,'[1]Business Unit Lookup'!A:B,2,FALSE)</f>
        <v>Department of Social Services</v>
      </c>
      <c r="H3282" s="33" t="str">
        <f>VLOOKUP(C3282,'[1]Fund Lookup'!B:C,2,FALSE)</f>
        <v>FmlyVlSxAsltRpeCrsSrv-COVID-19</v>
      </c>
      <c r="I3282" s="35" t="s">
        <v>2252</v>
      </c>
      <c r="J3282" s="33" t="str">
        <f>VLOOKUP(I3282,'[1]Table B'!A:B,2,FALSE)</f>
        <v>Special Revenue-Federal</v>
      </c>
      <c r="K3282" s="9" t="str">
        <f t="shared" si="155"/>
        <v>120-Special Revenue-Federal</v>
      </c>
      <c r="L3282" s="9" t="str">
        <f>IFERROR(VLOOKUP(A3282,'[1]VAC as of March 2024'!A:K,11,FALSE),"No")</f>
        <v>No</v>
      </c>
      <c r="M3282" s="37" t="s">
        <v>5493</v>
      </c>
      <c r="O3282" s="38" t="s">
        <v>2248</v>
      </c>
      <c r="P3282" s="36" t="s">
        <v>6063</v>
      </c>
      <c r="Q3282" s="2" t="str">
        <f>VLOOKUP(P3282,'[1]Table E'!A:C,3,FALSE)</f>
        <v>COVID-19</v>
      </c>
    </row>
    <row r="3283" spans="1:17" x14ac:dyDescent="0.25">
      <c r="A3283" s="33" t="str">
        <f t="shared" si="153"/>
        <v>7650012710</v>
      </c>
      <c r="B3283" s="36" t="s">
        <v>2493</v>
      </c>
      <c r="C3283" s="36" t="s">
        <v>8810</v>
      </c>
      <c r="D3283" s="9" t="str">
        <f t="shared" si="154"/>
        <v>7650012710</v>
      </c>
      <c r="E3283" s="36">
        <v>76500</v>
      </c>
      <c r="F3283" s="37">
        <v>12710</v>
      </c>
      <c r="G3283" s="9" t="str">
        <f>VLOOKUP(B3283,'[1]Business Unit Lookup'!A:B,2,FALSE)</f>
        <v>Department of Social Services</v>
      </c>
      <c r="H3283" s="33" t="str">
        <f>VLOOKUP(C3283,'[1]Fund Lookup'!B:C,2,FALSE)</f>
        <v>LowIncHshldWtrAsstPrg-COVID-19</v>
      </c>
      <c r="I3283" s="35" t="s">
        <v>2252</v>
      </c>
      <c r="J3283" s="33" t="str">
        <f>VLOOKUP(I3283,'[1]Table B'!A:B,2,FALSE)</f>
        <v>Special Revenue-Federal</v>
      </c>
      <c r="K3283" s="9" t="str">
        <f t="shared" si="155"/>
        <v>120-Special Revenue-Federal</v>
      </c>
      <c r="L3283" s="9" t="str">
        <f>IFERROR(VLOOKUP(A3283,'[1]VAC as of March 2024'!A:K,11,FALSE),"No")</f>
        <v>No</v>
      </c>
      <c r="M3283" s="38" t="s">
        <v>5493</v>
      </c>
      <c r="O3283" s="38" t="s">
        <v>2248</v>
      </c>
      <c r="P3283" s="38" t="s">
        <v>6063</v>
      </c>
      <c r="Q3283" s="2" t="str">
        <f>VLOOKUP(P3283,'[1]Table E'!A:C,3,FALSE)</f>
        <v>COVID-19</v>
      </c>
    </row>
    <row r="3284" spans="1:17" x14ac:dyDescent="0.25">
      <c r="A3284" s="33" t="str">
        <f t="shared" si="153"/>
        <v>7650015000</v>
      </c>
      <c r="B3284" s="33" t="s">
        <v>2493</v>
      </c>
      <c r="C3284" s="33" t="s">
        <v>2222</v>
      </c>
      <c r="D3284" s="9" t="str">
        <f t="shared" si="154"/>
        <v>7650015000</v>
      </c>
      <c r="E3284" s="34">
        <v>76500</v>
      </c>
      <c r="F3284" s="34">
        <v>15000</v>
      </c>
      <c r="G3284" s="9" t="str">
        <f>VLOOKUP(B3284,'[1]Business Unit Lookup'!A:B,2,FALSE)</f>
        <v>Department of Social Services</v>
      </c>
      <c r="H3284" s="33" t="str">
        <f>VLOOKUP(C3284,'[1]Fund Lookup'!B:C,2,FALSE)</f>
        <v>General Fixed Asset Acct Group</v>
      </c>
      <c r="I3284" s="35" t="s">
        <v>2242</v>
      </c>
      <c r="J3284" s="33" t="str">
        <f>VLOOKUP(I3284,'[1]Table B'!A:B,2,FALSE)</f>
        <v>Fixed Assets, Fund 1500</v>
      </c>
      <c r="K3284" s="9" t="str">
        <f t="shared" si="155"/>
        <v>610-Fixed Assets, Fund 1500</v>
      </c>
      <c r="L3284" s="9" t="str">
        <f>IFERROR(VLOOKUP(A3284,'[1]VAC as of March 2024'!A:K,11,FALSE),"No")</f>
        <v>No</v>
      </c>
      <c r="M3284" s="9" t="s">
        <v>4</v>
      </c>
      <c r="Q3284" s="2"/>
    </row>
    <row r="3285" spans="1:17" x14ac:dyDescent="0.25">
      <c r="A3285" s="33" t="str">
        <f t="shared" si="153"/>
        <v>7660001000</v>
      </c>
      <c r="B3285" s="33" t="s">
        <v>2495</v>
      </c>
      <c r="C3285" s="33" t="s">
        <v>1</v>
      </c>
      <c r="D3285" s="9" t="str">
        <f t="shared" si="154"/>
        <v>766001000</v>
      </c>
      <c r="E3285" s="34">
        <v>76600</v>
      </c>
      <c r="F3285" s="34">
        <v>1000</v>
      </c>
      <c r="G3285" s="9" t="str">
        <f>VLOOKUP(B3285,'[1]Business Unit Lookup'!A:B,2,FALSE)</f>
        <v>Virginia Parole Board</v>
      </c>
      <c r="H3285" s="33" t="str">
        <f>VLOOKUP(C3285,'[1]Fund Lookup'!B:C,2,FALSE)</f>
        <v>General Fund</v>
      </c>
      <c r="I3285" s="35" t="s">
        <v>2236</v>
      </c>
      <c r="J3285" s="33" t="str">
        <f>VLOOKUP(I3285,'[1]Table B'!A:B,2,FALSE)</f>
        <v>General</v>
      </c>
      <c r="K3285" s="9" t="str">
        <f t="shared" si="155"/>
        <v>100-General</v>
      </c>
      <c r="L3285" s="9" t="str">
        <f>IFERROR(VLOOKUP(A3285,'[1]VAC as of March 2024'!A:K,11,FALSE),"No")</f>
        <v>No</v>
      </c>
      <c r="M3285" s="9" t="s">
        <v>2237</v>
      </c>
      <c r="O3285" s="33" t="s">
        <v>2240</v>
      </c>
      <c r="P3285" s="33" t="s">
        <v>6061</v>
      </c>
      <c r="Q3285" s="2" t="str">
        <f>VLOOKUP(P3285,'[1]Table E'!A:C,3,FALSE)</f>
        <v>Unassigned</v>
      </c>
    </row>
    <row r="3286" spans="1:17" x14ac:dyDescent="0.25">
      <c r="A3286" s="33" t="str">
        <f t="shared" si="153"/>
        <v>7660010000</v>
      </c>
      <c r="B3286" s="33" t="s">
        <v>2495</v>
      </c>
      <c r="C3286" s="33" t="s">
        <v>2162</v>
      </c>
      <c r="D3286" s="9" t="str">
        <f t="shared" si="154"/>
        <v>7660010000</v>
      </c>
      <c r="E3286" s="34">
        <v>76600</v>
      </c>
      <c r="F3286" s="34">
        <v>10000</v>
      </c>
      <c r="G3286" s="9" t="str">
        <f>VLOOKUP(B3286,'[1]Business Unit Lookup'!A:B,2,FALSE)</f>
        <v>Virginia Parole Board</v>
      </c>
      <c r="H3286" s="33" t="str">
        <f>VLOOKUP(C3286,'[1]Fund Lookup'!B:C,2,FALSE)</f>
        <v>Federal Trust</v>
      </c>
      <c r="I3286" s="35" t="s">
        <v>2252</v>
      </c>
      <c r="J3286" s="33" t="str">
        <f>VLOOKUP(I3286,'[1]Table B'!A:B,2,FALSE)</f>
        <v>Special Revenue-Federal</v>
      </c>
      <c r="K3286" s="9" t="str">
        <f t="shared" si="155"/>
        <v>120-Special Revenue-Federal</v>
      </c>
      <c r="L3286" s="9" t="str">
        <f>IFERROR(VLOOKUP(A3286,'[1]VAC as of March 2024'!A:K,11,FALSE),"No")</f>
        <v>No</v>
      </c>
      <c r="M3286" s="9" t="s">
        <v>2248</v>
      </c>
      <c r="O3286" s="33" t="s">
        <v>2248</v>
      </c>
      <c r="P3286" s="33" t="s">
        <v>6070</v>
      </c>
      <c r="Q3286" s="2" t="str">
        <f>VLOOKUP(P3286,'[1]Table E'!A:C,3,FALSE)</f>
        <v>Gifts and grants</v>
      </c>
    </row>
    <row r="3287" spans="1:17" x14ac:dyDescent="0.25">
      <c r="A3287" s="33" t="str">
        <f t="shared" si="153"/>
        <v>7670001000</v>
      </c>
      <c r="B3287" s="33" t="s">
        <v>2496</v>
      </c>
      <c r="C3287" s="33" t="s">
        <v>1</v>
      </c>
      <c r="D3287" s="9" t="str">
        <f t="shared" si="154"/>
        <v>767001000</v>
      </c>
      <c r="E3287" s="34">
        <v>76700</v>
      </c>
      <c r="F3287" s="34">
        <v>1000</v>
      </c>
      <c r="G3287" s="9" t="str">
        <f>VLOOKUP(B3287,'[1]Business Unit Lookup'!A:B,2,FALSE)</f>
        <v>Div of Community Corrections</v>
      </c>
      <c r="H3287" s="33" t="str">
        <f>VLOOKUP(C3287,'[1]Fund Lookup'!B:C,2,FALSE)</f>
        <v>General Fund</v>
      </c>
      <c r="I3287" s="35" t="s">
        <v>2236</v>
      </c>
      <c r="J3287" s="33" t="str">
        <f>VLOOKUP(I3287,'[1]Table B'!A:B,2,FALSE)</f>
        <v>General</v>
      </c>
      <c r="K3287" s="9" t="str">
        <f t="shared" si="155"/>
        <v>100-General</v>
      </c>
      <c r="L3287" s="9" t="str">
        <f>IFERROR(VLOOKUP(A3287,'[1]VAC as of March 2024'!A:K,11,FALSE),"No")</f>
        <v>No</v>
      </c>
      <c r="M3287" s="9" t="s">
        <v>2237</v>
      </c>
      <c r="O3287" s="33" t="s">
        <v>2240</v>
      </c>
      <c r="P3287" s="33" t="s">
        <v>6061</v>
      </c>
      <c r="Q3287" s="2" t="str">
        <f>VLOOKUP(P3287,'[1]Table E'!A:C,3,FALSE)</f>
        <v>Unassigned</v>
      </c>
    </row>
    <row r="3288" spans="1:17" x14ac:dyDescent="0.25">
      <c r="A3288" s="33" t="str">
        <f t="shared" si="153"/>
        <v>7670002052</v>
      </c>
      <c r="B3288" s="33" t="s">
        <v>2496</v>
      </c>
      <c r="C3288" s="33" t="s">
        <v>78</v>
      </c>
      <c r="D3288" s="9" t="str">
        <f t="shared" si="154"/>
        <v>767002052</v>
      </c>
      <c r="E3288" s="34">
        <v>76700</v>
      </c>
      <c r="F3288" s="34">
        <v>2052</v>
      </c>
      <c r="G3288" s="9" t="str">
        <f>VLOOKUP(B3288,'[1]Business Unit Lookup'!A:B,2,FALSE)</f>
        <v>Div of Community Corrections</v>
      </c>
      <c r="H3288" s="33" t="str">
        <f>VLOOKUP(C3288,'[1]Fund Lookup'!B:C,2,FALSE)</f>
        <v>Probation &amp; Parole Officers Fd</v>
      </c>
      <c r="I3288" s="35" t="s">
        <v>2270</v>
      </c>
      <c r="J3288" s="33" t="str">
        <f>VLOOKUP(I3288,'[1]Table B'!A:B,2,FALSE)</f>
        <v>No Year-End Balance</v>
      </c>
      <c r="K3288" s="9" t="str">
        <f t="shared" si="155"/>
        <v>660-No Year-End Balance</v>
      </c>
      <c r="L3288" s="9" t="str">
        <f>IFERROR(VLOOKUP(A3288,'[1]VAC as of March 2024'!A:K,11,FALSE),"No")</f>
        <v>No</v>
      </c>
      <c r="M3288" s="9" t="s">
        <v>4</v>
      </c>
      <c r="Q3288" s="2"/>
    </row>
    <row r="3289" spans="1:17" x14ac:dyDescent="0.25">
      <c r="A3289" s="33" t="str">
        <f t="shared" si="153"/>
        <v>7670002460</v>
      </c>
      <c r="B3289" s="33" t="s">
        <v>2496</v>
      </c>
      <c r="C3289" s="33" t="s">
        <v>516</v>
      </c>
      <c r="D3289" s="9" t="str">
        <f t="shared" si="154"/>
        <v>767002460</v>
      </c>
      <c r="E3289" s="34">
        <v>76700</v>
      </c>
      <c r="F3289" s="34">
        <v>2460</v>
      </c>
      <c r="G3289" s="9" t="str">
        <f>VLOOKUP(B3289,'[1]Business Unit Lookup'!A:B,2,FALSE)</f>
        <v>Div of Community Corrections</v>
      </c>
      <c r="H3289" s="33" t="str">
        <f>VLOOKUP(C3289,'[1]Fund Lookup'!B:C,2,FALSE)</f>
        <v>Disaster Recovery Fund</v>
      </c>
      <c r="I3289" s="35" t="s">
        <v>2236</v>
      </c>
      <c r="J3289" s="33" t="str">
        <f>VLOOKUP(I3289,'[1]Table B'!A:B,2,FALSE)</f>
        <v>General</v>
      </c>
      <c r="K3289" s="9" t="str">
        <f t="shared" si="155"/>
        <v>100-General</v>
      </c>
      <c r="L3289" s="9" t="str">
        <f>IFERROR(VLOOKUP(A3289,'[1]VAC as of March 2024'!A:K,11,FALSE),"No")</f>
        <v>No</v>
      </c>
      <c r="M3289" s="9" t="s">
        <v>2240</v>
      </c>
      <c r="O3289" s="33" t="s">
        <v>2</v>
      </c>
      <c r="P3289" s="33" t="s">
        <v>6068</v>
      </c>
      <c r="Q3289" s="2" t="str">
        <f>VLOOKUP(P3289,'[1]Table E'!A:C,3,FALSE)</f>
        <v>Health and Public Safety</v>
      </c>
    </row>
    <row r="3290" spans="1:17" x14ac:dyDescent="0.25">
      <c r="A3290" s="33" t="str">
        <f t="shared" si="153"/>
        <v>7670002710</v>
      </c>
      <c r="B3290" s="33" t="s">
        <v>2496</v>
      </c>
      <c r="C3290" s="33" t="s">
        <v>633</v>
      </c>
      <c r="D3290" s="9" t="str">
        <f t="shared" si="154"/>
        <v>767002710</v>
      </c>
      <c r="E3290" s="34">
        <v>76700</v>
      </c>
      <c r="F3290" s="34">
        <v>2710</v>
      </c>
      <c r="G3290" s="9" t="str">
        <f>VLOOKUP(B3290,'[1]Business Unit Lookup'!A:B,2,FALSE)</f>
        <v>Div of Community Corrections</v>
      </c>
      <c r="H3290" s="33" t="str">
        <f>VLOOKUP(C3290,'[1]Fund Lookup'!B:C,2,FALSE)</f>
        <v>Central Garage Pool Vehicles</v>
      </c>
      <c r="I3290" s="35" t="s">
        <v>2236</v>
      </c>
      <c r="J3290" s="33" t="str">
        <f>VLOOKUP(I3290,'[1]Table B'!A:B,2,FALSE)</f>
        <v>General</v>
      </c>
      <c r="K3290" s="9" t="str">
        <f t="shared" si="155"/>
        <v>100-General</v>
      </c>
      <c r="L3290" s="9" t="str">
        <f>IFERROR(VLOOKUP(A3290,'[1]VAC as of March 2024'!A:K,11,FALSE),"No")</f>
        <v>No</v>
      </c>
      <c r="M3290" s="9" t="s">
        <v>2240</v>
      </c>
      <c r="O3290" s="33" t="s">
        <v>2</v>
      </c>
      <c r="P3290" s="33" t="s">
        <v>6068</v>
      </c>
      <c r="Q3290" s="2" t="str">
        <f>VLOOKUP(P3290,'[1]Table E'!A:C,3,FALSE)</f>
        <v>Health and Public Safety</v>
      </c>
    </row>
    <row r="3291" spans="1:17" x14ac:dyDescent="0.25">
      <c r="A3291" s="33" t="str">
        <f t="shared" si="153"/>
        <v>7670002767</v>
      </c>
      <c r="B3291" s="33" t="s">
        <v>2496</v>
      </c>
      <c r="C3291" s="33" t="s">
        <v>668</v>
      </c>
      <c r="D3291" s="9" t="str">
        <f t="shared" si="154"/>
        <v>767002767</v>
      </c>
      <c r="E3291" s="34">
        <v>76700</v>
      </c>
      <c r="F3291" s="34">
        <v>2767</v>
      </c>
      <c r="G3291" s="9" t="str">
        <f>VLOOKUP(B3291,'[1]Business Unit Lookup'!A:B,2,FALSE)</f>
        <v>Div of Community Corrections</v>
      </c>
      <c r="H3291" s="33" t="str">
        <f>VLOOKUP(C3291,'[1]Fund Lookup'!B:C,2,FALSE)</f>
        <v>DOC-DCC Special Revenue Fund</v>
      </c>
      <c r="I3291" s="35" t="s">
        <v>2236</v>
      </c>
      <c r="J3291" s="33" t="str">
        <f>VLOOKUP(I3291,'[1]Table B'!A:B,2,FALSE)</f>
        <v>General</v>
      </c>
      <c r="K3291" s="9" t="str">
        <f t="shared" si="155"/>
        <v>100-General</v>
      </c>
      <c r="L3291" s="9" t="str">
        <f>IFERROR(VLOOKUP(A3291,'[1]VAC as of March 2024'!A:K,11,FALSE),"No")</f>
        <v>No</v>
      </c>
      <c r="M3291" s="9" t="s">
        <v>2240</v>
      </c>
      <c r="O3291" s="33" t="s">
        <v>2</v>
      </c>
      <c r="P3291" s="33" t="s">
        <v>6068</v>
      </c>
      <c r="Q3291" s="2" t="str">
        <f>VLOOKUP(P3291,'[1]Table E'!A:C,3,FALSE)</f>
        <v>Health and Public Safety</v>
      </c>
    </row>
    <row r="3292" spans="1:17" x14ac:dyDescent="0.25">
      <c r="A3292" s="33" t="str">
        <f t="shared" si="153"/>
        <v>7670002840</v>
      </c>
      <c r="B3292" s="33" t="s">
        <v>2496</v>
      </c>
      <c r="C3292" s="33" t="s">
        <v>700</v>
      </c>
      <c r="D3292" s="9" t="str">
        <f t="shared" si="154"/>
        <v>767002840</v>
      </c>
      <c r="E3292" s="34">
        <v>76700</v>
      </c>
      <c r="F3292" s="34">
        <v>2840</v>
      </c>
      <c r="G3292" s="9" t="str">
        <f>VLOOKUP(B3292,'[1]Business Unit Lookup'!A:B,2,FALSE)</f>
        <v>Div of Community Corrections</v>
      </c>
      <c r="H3292" s="33" t="str">
        <f>VLOOKUP(C3292,'[1]Fund Lookup'!B:C,2,FALSE)</f>
        <v>Recycl Mtrl Sales-Gen/NonHE</v>
      </c>
      <c r="I3292" s="35" t="s">
        <v>2236</v>
      </c>
      <c r="J3292" s="33" t="str">
        <f>VLOOKUP(I3292,'[1]Table B'!A:B,2,FALSE)</f>
        <v>General</v>
      </c>
      <c r="K3292" s="9" t="str">
        <f t="shared" si="155"/>
        <v>100-General</v>
      </c>
      <c r="L3292" s="9" t="str">
        <f>IFERROR(VLOOKUP(A3292,'[1]VAC as of March 2024'!A:K,11,FALSE),"No")</f>
        <v>No</v>
      </c>
      <c r="M3292" s="9" t="s">
        <v>2240</v>
      </c>
      <c r="O3292" s="33" t="s">
        <v>2</v>
      </c>
      <c r="P3292" s="33" t="s">
        <v>6068</v>
      </c>
      <c r="Q3292" s="2" t="str">
        <f>VLOOKUP(P3292,'[1]Table E'!A:C,3,FALSE)</f>
        <v>Health and Public Safety</v>
      </c>
    </row>
    <row r="3293" spans="1:17" x14ac:dyDescent="0.25">
      <c r="A3293" s="33" t="str">
        <f t="shared" si="153"/>
        <v>7670002870</v>
      </c>
      <c r="B3293" s="33" t="s">
        <v>2496</v>
      </c>
      <c r="C3293" s="33" t="s">
        <v>716</v>
      </c>
      <c r="D3293" s="9" t="str">
        <f t="shared" si="154"/>
        <v>767002870</v>
      </c>
      <c r="E3293" s="34">
        <v>76700</v>
      </c>
      <c r="F3293" s="34">
        <v>2870</v>
      </c>
      <c r="G3293" s="9" t="str">
        <f>VLOOKUP(B3293,'[1]Business Unit Lookup'!A:B,2,FALSE)</f>
        <v>Div of Community Corrections</v>
      </c>
      <c r="H3293" s="33" t="str">
        <f>VLOOKUP(C3293,'[1]Fund Lookup'!B:C,2,FALSE)</f>
        <v>Surp Suppy/Equip Sale-GF-NonHE</v>
      </c>
      <c r="I3293" s="35" t="s">
        <v>2236</v>
      </c>
      <c r="J3293" s="33" t="str">
        <f>VLOOKUP(I3293,'[1]Table B'!A:B,2,FALSE)</f>
        <v>General</v>
      </c>
      <c r="K3293" s="9" t="str">
        <f t="shared" si="155"/>
        <v>100-General</v>
      </c>
      <c r="L3293" s="9" t="str">
        <f>IFERROR(VLOOKUP(A3293,'[1]VAC as of March 2024'!A:K,11,FALSE),"No")</f>
        <v>No</v>
      </c>
      <c r="M3293" s="9" t="s">
        <v>2240</v>
      </c>
      <c r="O3293" s="33" t="s">
        <v>2</v>
      </c>
      <c r="P3293" s="33" t="s">
        <v>6068</v>
      </c>
      <c r="Q3293" s="2" t="str">
        <f>VLOOKUP(P3293,'[1]Table E'!A:C,3,FALSE)</f>
        <v>Health and Public Safety</v>
      </c>
    </row>
    <row r="3294" spans="1:17" x14ac:dyDescent="0.25">
      <c r="A3294" s="33" t="str">
        <f t="shared" si="153"/>
        <v>7670002880</v>
      </c>
      <c r="B3294" s="33" t="s">
        <v>2496</v>
      </c>
      <c r="C3294" s="33" t="s">
        <v>724</v>
      </c>
      <c r="D3294" s="9" t="str">
        <f t="shared" si="154"/>
        <v>767002880</v>
      </c>
      <c r="E3294" s="34">
        <v>76700</v>
      </c>
      <c r="F3294" s="34">
        <v>2880</v>
      </c>
      <c r="G3294" s="9" t="str">
        <f>VLOOKUP(B3294,'[1]Business Unit Lookup'!A:B,2,FALSE)</f>
        <v>Div of Community Corrections</v>
      </c>
      <c r="H3294" s="33" t="str">
        <f>VLOOKUP(C3294,'[1]Fund Lookup'!B:C,2,FALSE)</f>
        <v>Surp Supply/Equip-NonGF-NonHE</v>
      </c>
      <c r="I3294" s="35" t="s">
        <v>2236</v>
      </c>
      <c r="J3294" s="33" t="str">
        <f>VLOOKUP(I3294,'[1]Table B'!A:B,2,FALSE)</f>
        <v>General</v>
      </c>
      <c r="K3294" s="9" t="str">
        <f t="shared" si="155"/>
        <v>100-General</v>
      </c>
      <c r="L3294" s="9" t="str">
        <f>IFERROR(VLOOKUP(A3294,'[1]VAC as of March 2024'!A:K,11,FALSE),"No")</f>
        <v>No</v>
      </c>
      <c r="M3294" s="9" t="s">
        <v>2240</v>
      </c>
      <c r="O3294" s="33" t="s">
        <v>2</v>
      </c>
      <c r="P3294" s="33" t="s">
        <v>6068</v>
      </c>
      <c r="Q3294" s="2" t="str">
        <f>VLOOKUP(P3294,'[1]Table E'!A:C,3,FALSE)</f>
        <v>Health and Public Safety</v>
      </c>
    </row>
    <row r="3295" spans="1:17" x14ac:dyDescent="0.25">
      <c r="A3295" s="33" t="str">
        <f t="shared" si="153"/>
        <v>7670002900</v>
      </c>
      <c r="B3295" s="33" t="s">
        <v>2496</v>
      </c>
      <c r="C3295" s="33" t="s">
        <v>727</v>
      </c>
      <c r="D3295" s="9" t="str">
        <f t="shared" si="154"/>
        <v>767002900</v>
      </c>
      <c r="E3295" s="34">
        <v>76700</v>
      </c>
      <c r="F3295" s="34">
        <v>2900</v>
      </c>
      <c r="G3295" s="9" t="str">
        <f>VLOOKUP(B3295,'[1]Business Unit Lookup'!A:B,2,FALSE)</f>
        <v>Div of Community Corrections</v>
      </c>
      <c r="H3295" s="33" t="str">
        <f>VLOOKUP(C3295,'[1]Fund Lookup'!B:C,2,FALSE)</f>
        <v>Insurance Recovery</v>
      </c>
      <c r="I3295" s="35" t="s">
        <v>2239</v>
      </c>
      <c r="J3295" s="33" t="str">
        <f>VLOOKUP(I3295,'[1]Table B'!A:B,2,FALSE)</f>
        <v>Special Revenue-Other</v>
      </c>
      <c r="K3295" s="9" t="str">
        <f t="shared" si="155"/>
        <v>105-Special Revenue-Other</v>
      </c>
      <c r="L3295" s="9" t="str">
        <f>IFERROR(VLOOKUP(A3295,'[1]VAC as of March 2024'!A:K,11,FALSE),"No")</f>
        <v>No</v>
      </c>
      <c r="M3295" s="9" t="s">
        <v>2240</v>
      </c>
      <c r="O3295" s="33" t="s">
        <v>2241</v>
      </c>
      <c r="P3295" s="33" t="s">
        <v>6067</v>
      </c>
      <c r="Q3295" s="2" t="str">
        <f>VLOOKUP(P3295,'[1]Table E'!A:C,3,FALSE)</f>
        <v>Health and Public Safety</v>
      </c>
    </row>
    <row r="3296" spans="1:17" x14ac:dyDescent="0.25">
      <c r="A3296" s="33" t="str">
        <f t="shared" si="153"/>
        <v>7670009530</v>
      </c>
      <c r="B3296" s="33" t="s">
        <v>2496</v>
      </c>
      <c r="C3296" s="33" t="s">
        <v>2063</v>
      </c>
      <c r="D3296" s="9" t="str">
        <f t="shared" si="154"/>
        <v>767009530</v>
      </c>
      <c r="E3296" s="34">
        <v>76700</v>
      </c>
      <c r="F3296" s="34">
        <v>9530</v>
      </c>
      <c r="G3296" s="9" t="str">
        <f>VLOOKUP(B3296,'[1]Business Unit Lookup'!A:B,2,FALSE)</f>
        <v>Div of Community Corrections</v>
      </c>
      <c r="H3296" s="33" t="str">
        <f>VLOOKUP(C3296,'[1]Fund Lookup'!B:C,2,FALSE)</f>
        <v>Drug Offender Assess Fund</v>
      </c>
      <c r="I3296" s="35" t="s">
        <v>2239</v>
      </c>
      <c r="J3296" s="33" t="str">
        <f>VLOOKUP(I3296,'[1]Table B'!A:B,2,FALSE)</f>
        <v>Special Revenue-Other</v>
      </c>
      <c r="K3296" s="9" t="str">
        <f t="shared" si="155"/>
        <v>105-Special Revenue-Other</v>
      </c>
      <c r="L3296" s="9" t="str">
        <f>IFERROR(VLOOKUP(A3296,'[1]VAC as of March 2024'!A:K,11,FALSE),"No")</f>
        <v>No</v>
      </c>
      <c r="M3296" s="9" t="s">
        <v>2240</v>
      </c>
      <c r="O3296" s="33" t="s">
        <v>2241</v>
      </c>
      <c r="P3296" s="33" t="s">
        <v>6067</v>
      </c>
      <c r="Q3296" s="2" t="str">
        <f>VLOOKUP(P3296,'[1]Table E'!A:C,3,FALSE)</f>
        <v>Health and Public Safety</v>
      </c>
    </row>
    <row r="3297" spans="1:17" x14ac:dyDescent="0.25">
      <c r="A3297" s="33" t="str">
        <f t="shared" si="153"/>
        <v>7670010000</v>
      </c>
      <c r="B3297" s="33" t="s">
        <v>2496</v>
      </c>
      <c r="C3297" s="33" t="s">
        <v>2162</v>
      </c>
      <c r="D3297" s="9" t="str">
        <f t="shared" si="154"/>
        <v>7670010000</v>
      </c>
      <c r="E3297" s="34">
        <v>76700</v>
      </c>
      <c r="F3297" s="34">
        <v>10000</v>
      </c>
      <c r="G3297" s="9" t="str">
        <f>VLOOKUP(B3297,'[1]Business Unit Lookup'!A:B,2,FALSE)</f>
        <v>Div of Community Corrections</v>
      </c>
      <c r="H3297" s="33" t="str">
        <f>VLOOKUP(C3297,'[1]Fund Lookup'!B:C,2,FALSE)</f>
        <v>Federal Trust</v>
      </c>
      <c r="I3297" s="35" t="s">
        <v>2252</v>
      </c>
      <c r="J3297" s="33" t="str">
        <f>VLOOKUP(I3297,'[1]Table B'!A:B,2,FALSE)</f>
        <v>Special Revenue-Federal</v>
      </c>
      <c r="K3297" s="9" t="str">
        <f t="shared" si="155"/>
        <v>120-Special Revenue-Federal</v>
      </c>
      <c r="L3297" s="9" t="str">
        <f>IFERROR(VLOOKUP(A3297,'[1]VAC as of March 2024'!A:K,11,FALSE),"No")</f>
        <v>No</v>
      </c>
      <c r="M3297" s="9" t="s">
        <v>2248</v>
      </c>
      <c r="O3297" s="33" t="s">
        <v>2248</v>
      </c>
      <c r="P3297" s="33" t="s">
        <v>6070</v>
      </c>
      <c r="Q3297" s="2" t="str">
        <f>VLOOKUP(P3297,'[1]Table E'!A:C,3,FALSE)</f>
        <v>Gifts and grants</v>
      </c>
    </row>
    <row r="3298" spans="1:17" x14ac:dyDescent="0.25">
      <c r="A3298" s="33" t="str">
        <f t="shared" si="153"/>
        <v>7670012110</v>
      </c>
      <c r="B3298" s="36" t="s">
        <v>2496</v>
      </c>
      <c r="C3298" s="36" t="s">
        <v>6074</v>
      </c>
      <c r="D3298" s="9" t="str">
        <f t="shared" si="154"/>
        <v>7670012110</v>
      </c>
      <c r="E3298" s="35">
        <v>76700</v>
      </c>
      <c r="F3298" s="37">
        <v>12110</v>
      </c>
      <c r="G3298" s="9" t="str">
        <f>VLOOKUP(B3298,'[1]Business Unit Lookup'!A:B,2,FALSE)</f>
        <v>Div of Community Corrections</v>
      </c>
      <c r="H3298" s="33" t="str">
        <f>VLOOKUP(C3298,'[1]Fund Lookup'!B:C,2,FALSE)</f>
        <v>ARP-CrvStLoclFisRecFd-COVID-19</v>
      </c>
      <c r="I3298" s="35" t="s">
        <v>2252</v>
      </c>
      <c r="J3298" s="33" t="str">
        <f>VLOOKUP(I3298,'[1]Table B'!A:B,2,FALSE)</f>
        <v>Special Revenue-Federal</v>
      </c>
      <c r="K3298" s="9" t="str">
        <f t="shared" si="155"/>
        <v>120-Special Revenue-Federal</v>
      </c>
      <c r="L3298" s="9" t="str">
        <f>IFERROR(VLOOKUP(A3298,'[1]VAC as of March 2024'!A:K,11,FALSE),"No")</f>
        <v>No</v>
      </c>
      <c r="M3298" s="38" t="s">
        <v>5493</v>
      </c>
      <c r="O3298" s="36" t="s">
        <v>2248</v>
      </c>
      <c r="P3298" s="36" t="s">
        <v>6063</v>
      </c>
      <c r="Q3298" s="2" t="str">
        <f>VLOOKUP(P3298,'[1]Table E'!A:C,3,FALSE)</f>
        <v>COVID-19</v>
      </c>
    </row>
    <row r="3299" spans="1:17" x14ac:dyDescent="0.25">
      <c r="A3299" s="33" t="str">
        <f t="shared" si="153"/>
        <v>7670015000</v>
      </c>
      <c r="B3299" s="33" t="s">
        <v>2496</v>
      </c>
      <c r="C3299" s="33" t="s">
        <v>2222</v>
      </c>
      <c r="D3299" s="9" t="str">
        <f t="shared" si="154"/>
        <v>7670015000</v>
      </c>
      <c r="E3299" s="34">
        <v>76700</v>
      </c>
      <c r="F3299" s="34">
        <v>15000</v>
      </c>
      <c r="G3299" s="9" t="str">
        <f>VLOOKUP(B3299,'[1]Business Unit Lookup'!A:B,2,FALSE)</f>
        <v>Div of Community Corrections</v>
      </c>
      <c r="H3299" s="33" t="str">
        <f>VLOOKUP(C3299,'[1]Fund Lookup'!B:C,2,FALSE)</f>
        <v>General Fixed Asset Acct Group</v>
      </c>
      <c r="I3299" s="35" t="s">
        <v>2242</v>
      </c>
      <c r="J3299" s="33" t="str">
        <f>VLOOKUP(I3299,'[1]Table B'!A:B,2,FALSE)</f>
        <v>Fixed Assets, Fund 1500</v>
      </c>
      <c r="K3299" s="9" t="str">
        <f t="shared" si="155"/>
        <v>610-Fixed Assets, Fund 1500</v>
      </c>
      <c r="L3299" s="9" t="str">
        <f>IFERROR(VLOOKUP(A3299,'[1]VAC as of March 2024'!A:K,11,FALSE),"No")</f>
        <v>No</v>
      </c>
      <c r="M3299" s="9" t="s">
        <v>4</v>
      </c>
      <c r="Q3299" s="2"/>
    </row>
    <row r="3300" spans="1:17" x14ac:dyDescent="0.25">
      <c r="A3300" s="33" t="str">
        <f t="shared" si="153"/>
        <v>7680001000</v>
      </c>
      <c r="B3300" s="33" t="s">
        <v>2497</v>
      </c>
      <c r="C3300" s="33" t="s">
        <v>1</v>
      </c>
      <c r="D3300" s="9" t="str">
        <f t="shared" si="154"/>
        <v>768001000</v>
      </c>
      <c r="E3300" s="34">
        <v>76800</v>
      </c>
      <c r="F3300" s="34">
        <v>1000</v>
      </c>
      <c r="G3300" s="9" t="str">
        <f>VLOOKUP(B3300,'[1]Business Unit Lookup'!A:B,2,FALSE)</f>
        <v>Keen Mountain Correctional Ctr</v>
      </c>
      <c r="H3300" s="33" t="str">
        <f>VLOOKUP(C3300,'[1]Fund Lookup'!B:C,2,FALSE)</f>
        <v>General Fund</v>
      </c>
      <c r="I3300" s="35" t="s">
        <v>2236</v>
      </c>
      <c r="J3300" s="33" t="str">
        <f>VLOOKUP(I3300,'[1]Table B'!A:B,2,FALSE)</f>
        <v>General</v>
      </c>
      <c r="K3300" s="9" t="str">
        <f t="shared" si="155"/>
        <v>100-General</v>
      </c>
      <c r="L3300" s="9" t="str">
        <f>IFERROR(VLOOKUP(A3300,'[1]VAC as of March 2024'!A:K,11,FALSE),"No")</f>
        <v>No</v>
      </c>
      <c r="M3300" s="9" t="s">
        <v>2237</v>
      </c>
      <c r="O3300" s="33" t="s">
        <v>2240</v>
      </c>
      <c r="P3300" s="33" t="s">
        <v>6061</v>
      </c>
      <c r="Q3300" s="2" t="str">
        <f>VLOOKUP(P3300,'[1]Table E'!A:C,3,FALSE)</f>
        <v>Unassigned</v>
      </c>
    </row>
    <row r="3301" spans="1:17" x14ac:dyDescent="0.25">
      <c r="A3301" s="33" t="str">
        <f t="shared" si="153"/>
        <v>7680002710</v>
      </c>
      <c r="B3301" s="33" t="s">
        <v>2497</v>
      </c>
      <c r="C3301" s="33" t="s">
        <v>633</v>
      </c>
      <c r="D3301" s="9" t="str">
        <f t="shared" si="154"/>
        <v>768002710</v>
      </c>
      <c r="E3301" s="34">
        <v>76800</v>
      </c>
      <c r="F3301" s="34">
        <v>2710</v>
      </c>
      <c r="G3301" s="9" t="str">
        <f>VLOOKUP(B3301,'[1]Business Unit Lookup'!A:B,2,FALSE)</f>
        <v>Keen Mountain Correctional Ctr</v>
      </c>
      <c r="H3301" s="33" t="str">
        <f>VLOOKUP(C3301,'[1]Fund Lookup'!B:C,2,FALSE)</f>
        <v>Central Garage Pool Vehicles</v>
      </c>
      <c r="I3301" s="35" t="s">
        <v>2236</v>
      </c>
      <c r="J3301" s="33" t="str">
        <f>VLOOKUP(I3301,'[1]Table B'!A:B,2,FALSE)</f>
        <v>General</v>
      </c>
      <c r="K3301" s="9" t="str">
        <f t="shared" si="155"/>
        <v>100-General</v>
      </c>
      <c r="L3301" s="9" t="str">
        <f>IFERROR(VLOOKUP(A3301,'[1]VAC as of March 2024'!A:K,11,FALSE),"No")</f>
        <v>No</v>
      </c>
      <c r="M3301" s="9" t="s">
        <v>2240</v>
      </c>
      <c r="O3301" s="33" t="s">
        <v>2</v>
      </c>
      <c r="P3301" s="33" t="s">
        <v>6068</v>
      </c>
      <c r="Q3301" s="2" t="str">
        <f>VLOOKUP(P3301,'[1]Table E'!A:C,3,FALSE)</f>
        <v>Health and Public Safety</v>
      </c>
    </row>
    <row r="3302" spans="1:17" x14ac:dyDescent="0.25">
      <c r="A3302" s="33" t="str">
        <f t="shared" si="153"/>
        <v>7680002840</v>
      </c>
      <c r="B3302" s="33" t="s">
        <v>2497</v>
      </c>
      <c r="C3302" s="33" t="s">
        <v>700</v>
      </c>
      <c r="D3302" s="9" t="str">
        <f t="shared" si="154"/>
        <v>768002840</v>
      </c>
      <c r="E3302" s="34">
        <v>76800</v>
      </c>
      <c r="F3302" s="34">
        <v>2840</v>
      </c>
      <c r="G3302" s="9" t="str">
        <f>VLOOKUP(B3302,'[1]Business Unit Lookup'!A:B,2,FALSE)</f>
        <v>Keen Mountain Correctional Ctr</v>
      </c>
      <c r="H3302" s="33" t="str">
        <f>VLOOKUP(C3302,'[1]Fund Lookup'!B:C,2,FALSE)</f>
        <v>Recycl Mtrl Sales-Gen/NonHE</v>
      </c>
      <c r="I3302" s="35" t="s">
        <v>2236</v>
      </c>
      <c r="J3302" s="33" t="str">
        <f>VLOOKUP(I3302,'[1]Table B'!A:B,2,FALSE)</f>
        <v>General</v>
      </c>
      <c r="K3302" s="9" t="str">
        <f t="shared" si="155"/>
        <v>100-General</v>
      </c>
      <c r="L3302" s="9" t="str">
        <f>IFERROR(VLOOKUP(A3302,'[1]VAC as of March 2024'!A:K,11,FALSE),"No")</f>
        <v>No</v>
      </c>
      <c r="M3302" s="9" t="s">
        <v>2240</v>
      </c>
      <c r="O3302" s="33" t="s">
        <v>2</v>
      </c>
      <c r="P3302" s="33" t="s">
        <v>6068</v>
      </c>
      <c r="Q3302" s="2" t="str">
        <f>VLOOKUP(P3302,'[1]Table E'!A:C,3,FALSE)</f>
        <v>Health and Public Safety</v>
      </c>
    </row>
    <row r="3303" spans="1:17" x14ac:dyDescent="0.25">
      <c r="A3303" s="33" t="str">
        <f t="shared" si="153"/>
        <v>7680002870</v>
      </c>
      <c r="B3303" s="33" t="s">
        <v>2497</v>
      </c>
      <c r="C3303" s="33" t="s">
        <v>716</v>
      </c>
      <c r="D3303" s="9" t="str">
        <f t="shared" si="154"/>
        <v>768002870</v>
      </c>
      <c r="E3303" s="34">
        <v>76800</v>
      </c>
      <c r="F3303" s="34">
        <v>2870</v>
      </c>
      <c r="G3303" s="9" t="str">
        <f>VLOOKUP(B3303,'[1]Business Unit Lookup'!A:B,2,FALSE)</f>
        <v>Keen Mountain Correctional Ctr</v>
      </c>
      <c r="H3303" s="33" t="str">
        <f>VLOOKUP(C3303,'[1]Fund Lookup'!B:C,2,FALSE)</f>
        <v>Surp Suppy/Equip Sale-GF-NonHE</v>
      </c>
      <c r="I3303" s="35" t="s">
        <v>2236</v>
      </c>
      <c r="J3303" s="33" t="str">
        <f>VLOOKUP(I3303,'[1]Table B'!A:B,2,FALSE)</f>
        <v>General</v>
      </c>
      <c r="K3303" s="9" t="str">
        <f t="shared" si="155"/>
        <v>100-General</v>
      </c>
      <c r="L3303" s="9" t="str">
        <f>IFERROR(VLOOKUP(A3303,'[1]VAC as of March 2024'!A:K,11,FALSE),"No")</f>
        <v>No</v>
      </c>
      <c r="M3303" s="9" t="s">
        <v>2240</v>
      </c>
      <c r="O3303" s="33" t="s">
        <v>2</v>
      </c>
      <c r="P3303" s="33" t="s">
        <v>6068</v>
      </c>
      <c r="Q3303" s="2" t="str">
        <f>VLOOKUP(P3303,'[1]Table E'!A:C,3,FALSE)</f>
        <v>Health and Public Safety</v>
      </c>
    </row>
    <row r="3304" spans="1:17" x14ac:dyDescent="0.25">
      <c r="A3304" s="33" t="str">
        <f t="shared" si="153"/>
        <v>7680002900</v>
      </c>
      <c r="B3304" s="33" t="s">
        <v>2497</v>
      </c>
      <c r="C3304" s="33" t="s">
        <v>727</v>
      </c>
      <c r="D3304" s="9" t="str">
        <f t="shared" si="154"/>
        <v>768002900</v>
      </c>
      <c r="E3304" s="34">
        <v>76800</v>
      </c>
      <c r="F3304" s="34">
        <v>2900</v>
      </c>
      <c r="G3304" s="9" t="str">
        <f>VLOOKUP(B3304,'[1]Business Unit Lookup'!A:B,2,FALSE)</f>
        <v>Keen Mountain Correctional Ctr</v>
      </c>
      <c r="H3304" s="33" t="str">
        <f>VLOOKUP(C3304,'[1]Fund Lookup'!B:C,2,FALSE)</f>
        <v>Insurance Recovery</v>
      </c>
      <c r="I3304" s="35" t="s">
        <v>2239</v>
      </c>
      <c r="J3304" s="33" t="str">
        <f>VLOOKUP(I3304,'[1]Table B'!A:B,2,FALSE)</f>
        <v>Special Revenue-Other</v>
      </c>
      <c r="K3304" s="9" t="str">
        <f t="shared" si="155"/>
        <v>105-Special Revenue-Other</v>
      </c>
      <c r="L3304" s="9" t="str">
        <f>IFERROR(VLOOKUP(A3304,'[1]VAC as of March 2024'!A:K,11,FALSE),"No")</f>
        <v>No</v>
      </c>
      <c r="M3304" s="9" t="s">
        <v>2240</v>
      </c>
      <c r="O3304" s="33" t="s">
        <v>2241</v>
      </c>
      <c r="P3304" s="33" t="s">
        <v>6067</v>
      </c>
      <c r="Q3304" s="2" t="str">
        <f>VLOOKUP(P3304,'[1]Table E'!A:C,3,FALSE)</f>
        <v>Health and Public Safety</v>
      </c>
    </row>
    <row r="3305" spans="1:17" x14ac:dyDescent="0.25">
      <c r="A3305" s="33" t="str">
        <f t="shared" si="153"/>
        <v>7680012110</v>
      </c>
      <c r="B3305" s="36" t="s">
        <v>2497</v>
      </c>
      <c r="C3305" s="36" t="s">
        <v>6074</v>
      </c>
      <c r="D3305" s="9" t="str">
        <f t="shared" si="154"/>
        <v>7680012110</v>
      </c>
      <c r="E3305" s="35">
        <v>76800</v>
      </c>
      <c r="F3305" s="37">
        <v>12110</v>
      </c>
      <c r="G3305" s="9" t="str">
        <f>VLOOKUP(B3305,'[1]Business Unit Lookup'!A:B,2,FALSE)</f>
        <v>Keen Mountain Correctional Ctr</v>
      </c>
      <c r="H3305" s="33" t="str">
        <f>VLOOKUP(C3305,'[1]Fund Lookup'!B:C,2,FALSE)</f>
        <v>ARP-CrvStLoclFisRecFd-COVID-19</v>
      </c>
      <c r="I3305" s="35" t="s">
        <v>2252</v>
      </c>
      <c r="J3305" s="33" t="str">
        <f>VLOOKUP(I3305,'[1]Table B'!A:B,2,FALSE)</f>
        <v>Special Revenue-Federal</v>
      </c>
      <c r="K3305" s="9" t="str">
        <f t="shared" si="155"/>
        <v>120-Special Revenue-Federal</v>
      </c>
      <c r="L3305" s="9" t="str">
        <f>IFERROR(VLOOKUP(A3305,'[1]VAC as of March 2024'!A:K,11,FALSE),"No")</f>
        <v>No</v>
      </c>
      <c r="M3305" s="38" t="s">
        <v>5493</v>
      </c>
      <c r="O3305" s="36" t="s">
        <v>2248</v>
      </c>
      <c r="P3305" s="36" t="s">
        <v>6063</v>
      </c>
      <c r="Q3305" s="2" t="str">
        <f>VLOOKUP(P3305,'[1]Table E'!A:C,3,FALSE)</f>
        <v>COVID-19</v>
      </c>
    </row>
    <row r="3306" spans="1:17" x14ac:dyDescent="0.25">
      <c r="A3306" s="33" t="str">
        <f t="shared" si="153"/>
        <v>7680015000</v>
      </c>
      <c r="B3306" s="33" t="s">
        <v>2497</v>
      </c>
      <c r="C3306" s="33" t="s">
        <v>2222</v>
      </c>
      <c r="D3306" s="9" t="str">
        <f t="shared" si="154"/>
        <v>7680015000</v>
      </c>
      <c r="E3306" s="34">
        <v>76800</v>
      </c>
      <c r="F3306" s="34">
        <v>15000</v>
      </c>
      <c r="G3306" s="9" t="str">
        <f>VLOOKUP(B3306,'[1]Business Unit Lookup'!A:B,2,FALSE)</f>
        <v>Keen Mountain Correctional Ctr</v>
      </c>
      <c r="H3306" s="33" t="str">
        <f>VLOOKUP(C3306,'[1]Fund Lookup'!B:C,2,FALSE)</f>
        <v>General Fixed Asset Acct Group</v>
      </c>
      <c r="I3306" s="35" t="s">
        <v>2242</v>
      </c>
      <c r="J3306" s="33" t="str">
        <f>VLOOKUP(I3306,'[1]Table B'!A:B,2,FALSE)</f>
        <v>Fixed Assets, Fund 1500</v>
      </c>
      <c r="K3306" s="9" t="str">
        <f t="shared" si="155"/>
        <v>610-Fixed Assets, Fund 1500</v>
      </c>
      <c r="L3306" s="9" t="str">
        <f>IFERROR(VLOOKUP(A3306,'[1]VAC as of March 2024'!A:K,11,FALSE),"No")</f>
        <v>No</v>
      </c>
      <c r="M3306" s="9" t="s">
        <v>4</v>
      </c>
      <c r="Q3306" s="2"/>
    </row>
    <row r="3307" spans="1:17" x14ac:dyDescent="0.25">
      <c r="A3307" s="33" t="str">
        <f t="shared" si="153"/>
        <v>7690001000</v>
      </c>
      <c r="B3307" s="33" t="s">
        <v>2498</v>
      </c>
      <c r="C3307" s="33" t="s">
        <v>1</v>
      </c>
      <c r="D3307" s="9" t="str">
        <f t="shared" si="154"/>
        <v>769001000</v>
      </c>
      <c r="E3307" s="34">
        <v>76900</v>
      </c>
      <c r="F3307" s="34">
        <v>1000</v>
      </c>
      <c r="G3307" s="9" t="str">
        <f>VLOOKUP(B3307,'[1]Business Unit Lookup'!A:B,2,FALSE)</f>
        <v>Greensville Correctional Ctr</v>
      </c>
      <c r="H3307" s="33" t="str">
        <f>VLOOKUP(C3307,'[1]Fund Lookup'!B:C,2,FALSE)</f>
        <v>General Fund</v>
      </c>
      <c r="I3307" s="35" t="s">
        <v>2236</v>
      </c>
      <c r="J3307" s="33" t="str">
        <f>VLOOKUP(I3307,'[1]Table B'!A:B,2,FALSE)</f>
        <v>General</v>
      </c>
      <c r="K3307" s="9" t="str">
        <f t="shared" si="155"/>
        <v>100-General</v>
      </c>
      <c r="L3307" s="9" t="str">
        <f>IFERROR(VLOOKUP(A3307,'[1]VAC as of March 2024'!A:K,11,FALSE),"No")</f>
        <v>No</v>
      </c>
      <c r="M3307" s="9" t="s">
        <v>2237</v>
      </c>
      <c r="O3307" s="33" t="s">
        <v>2240</v>
      </c>
      <c r="P3307" s="33" t="s">
        <v>6061</v>
      </c>
      <c r="Q3307" s="2" t="str">
        <f>VLOOKUP(P3307,'[1]Table E'!A:C,3,FALSE)</f>
        <v>Unassigned</v>
      </c>
    </row>
    <row r="3308" spans="1:17" x14ac:dyDescent="0.25">
      <c r="A3308" s="33" t="str">
        <f t="shared" si="153"/>
        <v>7690002460</v>
      </c>
      <c r="B3308" s="33" t="s">
        <v>2498</v>
      </c>
      <c r="C3308" s="33" t="s">
        <v>516</v>
      </c>
      <c r="D3308" s="9" t="str">
        <f t="shared" si="154"/>
        <v>769002460</v>
      </c>
      <c r="E3308" s="34">
        <v>76900</v>
      </c>
      <c r="F3308" s="34">
        <v>2460</v>
      </c>
      <c r="G3308" s="9" t="str">
        <f>VLOOKUP(B3308,'[1]Business Unit Lookup'!A:B,2,FALSE)</f>
        <v>Greensville Correctional Ctr</v>
      </c>
      <c r="H3308" s="33" t="str">
        <f>VLOOKUP(C3308,'[1]Fund Lookup'!B:C,2,FALSE)</f>
        <v>Disaster Recovery Fund</v>
      </c>
      <c r="I3308" s="35" t="s">
        <v>2236</v>
      </c>
      <c r="J3308" s="33" t="str">
        <f>VLOOKUP(I3308,'[1]Table B'!A:B,2,FALSE)</f>
        <v>General</v>
      </c>
      <c r="K3308" s="9" t="str">
        <f t="shared" si="155"/>
        <v>100-General</v>
      </c>
      <c r="L3308" s="9" t="str">
        <f>IFERROR(VLOOKUP(A3308,'[1]VAC as of March 2024'!A:K,11,FALSE),"No")</f>
        <v>No</v>
      </c>
      <c r="M3308" s="9" t="s">
        <v>2240</v>
      </c>
      <c r="O3308" s="33" t="s">
        <v>2</v>
      </c>
      <c r="P3308" s="33" t="s">
        <v>6068</v>
      </c>
      <c r="Q3308" s="2" t="str">
        <f>VLOOKUP(P3308,'[1]Table E'!A:C,3,FALSE)</f>
        <v>Health and Public Safety</v>
      </c>
    </row>
    <row r="3309" spans="1:17" x14ac:dyDescent="0.25">
      <c r="A3309" s="33" t="str">
        <f t="shared" si="153"/>
        <v>7690002710</v>
      </c>
      <c r="B3309" s="33" t="s">
        <v>2498</v>
      </c>
      <c r="C3309" s="33" t="s">
        <v>633</v>
      </c>
      <c r="D3309" s="9" t="str">
        <f t="shared" si="154"/>
        <v>769002710</v>
      </c>
      <c r="E3309" s="34">
        <v>76900</v>
      </c>
      <c r="F3309" s="34">
        <v>2710</v>
      </c>
      <c r="G3309" s="9" t="str">
        <f>VLOOKUP(B3309,'[1]Business Unit Lookup'!A:B,2,FALSE)</f>
        <v>Greensville Correctional Ctr</v>
      </c>
      <c r="H3309" s="33" t="str">
        <f>VLOOKUP(C3309,'[1]Fund Lookup'!B:C,2,FALSE)</f>
        <v>Central Garage Pool Vehicles</v>
      </c>
      <c r="I3309" s="35" t="s">
        <v>2236</v>
      </c>
      <c r="J3309" s="33" t="str">
        <f>VLOOKUP(I3309,'[1]Table B'!A:B,2,FALSE)</f>
        <v>General</v>
      </c>
      <c r="K3309" s="9" t="str">
        <f t="shared" si="155"/>
        <v>100-General</v>
      </c>
      <c r="L3309" s="9" t="str">
        <f>IFERROR(VLOOKUP(A3309,'[1]VAC as of March 2024'!A:K,11,FALSE),"No")</f>
        <v>No</v>
      </c>
      <c r="M3309" s="9" t="s">
        <v>2240</v>
      </c>
      <c r="O3309" s="33" t="s">
        <v>2</v>
      </c>
      <c r="P3309" s="33" t="s">
        <v>6068</v>
      </c>
      <c r="Q3309" s="2" t="str">
        <f>VLOOKUP(P3309,'[1]Table E'!A:C,3,FALSE)</f>
        <v>Health and Public Safety</v>
      </c>
    </row>
    <row r="3310" spans="1:17" x14ac:dyDescent="0.25">
      <c r="A3310" s="33" t="str">
        <f t="shared" si="153"/>
        <v>7690002840</v>
      </c>
      <c r="B3310" s="33" t="s">
        <v>2498</v>
      </c>
      <c r="C3310" s="33" t="s">
        <v>700</v>
      </c>
      <c r="D3310" s="9" t="str">
        <f t="shared" si="154"/>
        <v>769002840</v>
      </c>
      <c r="E3310" s="34">
        <v>76900</v>
      </c>
      <c r="F3310" s="34">
        <v>2840</v>
      </c>
      <c r="G3310" s="9" t="str">
        <f>VLOOKUP(B3310,'[1]Business Unit Lookup'!A:B,2,FALSE)</f>
        <v>Greensville Correctional Ctr</v>
      </c>
      <c r="H3310" s="33" t="str">
        <f>VLOOKUP(C3310,'[1]Fund Lookup'!B:C,2,FALSE)</f>
        <v>Recycl Mtrl Sales-Gen/NonHE</v>
      </c>
      <c r="I3310" s="35" t="s">
        <v>2236</v>
      </c>
      <c r="J3310" s="33" t="str">
        <f>VLOOKUP(I3310,'[1]Table B'!A:B,2,FALSE)</f>
        <v>General</v>
      </c>
      <c r="K3310" s="9" t="str">
        <f t="shared" si="155"/>
        <v>100-General</v>
      </c>
      <c r="L3310" s="9" t="str">
        <f>IFERROR(VLOOKUP(A3310,'[1]VAC as of March 2024'!A:K,11,FALSE),"No")</f>
        <v>No</v>
      </c>
      <c r="M3310" s="9" t="s">
        <v>2240</v>
      </c>
      <c r="O3310" s="33" t="s">
        <v>2</v>
      </c>
      <c r="P3310" s="33" t="s">
        <v>6068</v>
      </c>
      <c r="Q3310" s="2" t="str">
        <f>VLOOKUP(P3310,'[1]Table E'!A:C,3,FALSE)</f>
        <v>Health and Public Safety</v>
      </c>
    </row>
    <row r="3311" spans="1:17" x14ac:dyDescent="0.25">
      <c r="A3311" s="33" t="str">
        <f t="shared" si="153"/>
        <v>7690002870</v>
      </c>
      <c r="B3311" s="33" t="s">
        <v>2498</v>
      </c>
      <c r="C3311" s="33" t="s">
        <v>716</v>
      </c>
      <c r="D3311" s="9" t="str">
        <f t="shared" si="154"/>
        <v>769002870</v>
      </c>
      <c r="E3311" s="34">
        <v>76900</v>
      </c>
      <c r="F3311" s="34">
        <v>2870</v>
      </c>
      <c r="G3311" s="9" t="str">
        <f>VLOOKUP(B3311,'[1]Business Unit Lookup'!A:B,2,FALSE)</f>
        <v>Greensville Correctional Ctr</v>
      </c>
      <c r="H3311" s="33" t="str">
        <f>VLOOKUP(C3311,'[1]Fund Lookup'!B:C,2,FALSE)</f>
        <v>Surp Suppy/Equip Sale-GF-NonHE</v>
      </c>
      <c r="I3311" s="35" t="s">
        <v>2236</v>
      </c>
      <c r="J3311" s="33" t="str">
        <f>VLOOKUP(I3311,'[1]Table B'!A:B,2,FALSE)</f>
        <v>General</v>
      </c>
      <c r="K3311" s="9" t="str">
        <f t="shared" si="155"/>
        <v>100-General</v>
      </c>
      <c r="L3311" s="9" t="str">
        <f>IFERROR(VLOOKUP(A3311,'[1]VAC as of March 2024'!A:K,11,FALSE),"No")</f>
        <v>No</v>
      </c>
      <c r="M3311" s="9" t="s">
        <v>2240</v>
      </c>
      <c r="O3311" s="33" t="s">
        <v>2</v>
      </c>
      <c r="P3311" s="33" t="s">
        <v>6068</v>
      </c>
      <c r="Q3311" s="2" t="str">
        <f>VLOOKUP(P3311,'[1]Table E'!A:C,3,FALSE)</f>
        <v>Health and Public Safety</v>
      </c>
    </row>
    <row r="3312" spans="1:17" x14ac:dyDescent="0.25">
      <c r="A3312" s="33" t="str">
        <f t="shared" si="153"/>
        <v>7690002900</v>
      </c>
      <c r="B3312" s="33" t="s">
        <v>2498</v>
      </c>
      <c r="C3312" s="33" t="s">
        <v>727</v>
      </c>
      <c r="D3312" s="9" t="str">
        <f t="shared" si="154"/>
        <v>769002900</v>
      </c>
      <c r="E3312" s="34">
        <v>76900</v>
      </c>
      <c r="F3312" s="34">
        <v>2900</v>
      </c>
      <c r="G3312" s="9" t="str">
        <f>VLOOKUP(B3312,'[1]Business Unit Lookup'!A:B,2,FALSE)</f>
        <v>Greensville Correctional Ctr</v>
      </c>
      <c r="H3312" s="33" t="str">
        <f>VLOOKUP(C3312,'[1]Fund Lookup'!B:C,2,FALSE)</f>
        <v>Insurance Recovery</v>
      </c>
      <c r="I3312" s="35" t="s">
        <v>2239</v>
      </c>
      <c r="J3312" s="33" t="str">
        <f>VLOOKUP(I3312,'[1]Table B'!A:B,2,FALSE)</f>
        <v>Special Revenue-Other</v>
      </c>
      <c r="K3312" s="9" t="str">
        <f t="shared" si="155"/>
        <v>105-Special Revenue-Other</v>
      </c>
      <c r="L3312" s="9" t="str">
        <f>IFERROR(VLOOKUP(A3312,'[1]VAC as of March 2024'!A:K,11,FALSE),"No")</f>
        <v>No</v>
      </c>
      <c r="M3312" s="9" t="s">
        <v>2240</v>
      </c>
      <c r="O3312" s="33" t="s">
        <v>2241</v>
      </c>
      <c r="P3312" s="33" t="s">
        <v>6067</v>
      </c>
      <c r="Q3312" s="2" t="str">
        <f>VLOOKUP(P3312,'[1]Table E'!A:C,3,FALSE)</f>
        <v>Health and Public Safety</v>
      </c>
    </row>
    <row r="3313" spans="1:17" x14ac:dyDescent="0.25">
      <c r="A3313" s="33" t="str">
        <f t="shared" si="153"/>
        <v>7690010000</v>
      </c>
      <c r="B3313" s="33" t="s">
        <v>2498</v>
      </c>
      <c r="C3313" s="33" t="s">
        <v>2162</v>
      </c>
      <c r="D3313" s="9" t="str">
        <f t="shared" si="154"/>
        <v>7690010000</v>
      </c>
      <c r="E3313" s="34">
        <v>76900</v>
      </c>
      <c r="F3313" s="34">
        <v>10000</v>
      </c>
      <c r="G3313" s="9" t="str">
        <f>VLOOKUP(B3313,'[1]Business Unit Lookup'!A:B,2,FALSE)</f>
        <v>Greensville Correctional Ctr</v>
      </c>
      <c r="H3313" s="33" t="str">
        <f>VLOOKUP(C3313,'[1]Fund Lookup'!B:C,2,FALSE)</f>
        <v>Federal Trust</v>
      </c>
      <c r="I3313" s="35" t="s">
        <v>2252</v>
      </c>
      <c r="J3313" s="33" t="str">
        <f>VLOOKUP(I3313,'[1]Table B'!A:B,2,FALSE)</f>
        <v>Special Revenue-Federal</v>
      </c>
      <c r="K3313" s="9" t="str">
        <f t="shared" si="155"/>
        <v>120-Special Revenue-Federal</v>
      </c>
      <c r="L3313" s="9" t="str">
        <f>IFERROR(VLOOKUP(A3313,'[1]VAC as of March 2024'!A:K,11,FALSE),"No")</f>
        <v>No</v>
      </c>
      <c r="M3313" s="9" t="s">
        <v>2248</v>
      </c>
      <c r="O3313" s="33" t="s">
        <v>2248</v>
      </c>
      <c r="P3313" s="33" t="s">
        <v>6070</v>
      </c>
      <c r="Q3313" s="2" t="str">
        <f>VLOOKUP(P3313,'[1]Table E'!A:C,3,FALSE)</f>
        <v>Gifts and grants</v>
      </c>
    </row>
    <row r="3314" spans="1:17" x14ac:dyDescent="0.25">
      <c r="A3314" s="33" t="str">
        <f t="shared" si="153"/>
        <v>7690012110</v>
      </c>
      <c r="B3314" s="36" t="s">
        <v>2498</v>
      </c>
      <c r="C3314" s="36" t="s">
        <v>6074</v>
      </c>
      <c r="D3314" s="9" t="str">
        <f t="shared" si="154"/>
        <v>7690012110</v>
      </c>
      <c r="E3314" s="35">
        <v>76900</v>
      </c>
      <c r="F3314" s="37">
        <v>12110</v>
      </c>
      <c r="G3314" s="9" t="str">
        <f>VLOOKUP(B3314,'[1]Business Unit Lookup'!A:B,2,FALSE)</f>
        <v>Greensville Correctional Ctr</v>
      </c>
      <c r="H3314" s="33" t="str">
        <f>VLOOKUP(C3314,'[1]Fund Lookup'!B:C,2,FALSE)</f>
        <v>ARP-CrvStLoclFisRecFd-COVID-19</v>
      </c>
      <c r="I3314" s="35" t="s">
        <v>2252</v>
      </c>
      <c r="J3314" s="33" t="str">
        <f>VLOOKUP(I3314,'[1]Table B'!A:B,2,FALSE)</f>
        <v>Special Revenue-Federal</v>
      </c>
      <c r="K3314" s="9" t="str">
        <f t="shared" si="155"/>
        <v>120-Special Revenue-Federal</v>
      </c>
      <c r="L3314" s="9" t="str">
        <f>IFERROR(VLOOKUP(A3314,'[1]VAC as of March 2024'!A:K,11,FALSE),"No")</f>
        <v>No</v>
      </c>
      <c r="M3314" s="38" t="s">
        <v>5493</v>
      </c>
      <c r="O3314" s="36" t="s">
        <v>2248</v>
      </c>
      <c r="P3314" s="36" t="s">
        <v>6063</v>
      </c>
      <c r="Q3314" s="2" t="str">
        <f>VLOOKUP(P3314,'[1]Table E'!A:C,3,FALSE)</f>
        <v>COVID-19</v>
      </c>
    </row>
    <row r="3315" spans="1:17" x14ac:dyDescent="0.25">
      <c r="A3315" s="33" t="str">
        <f t="shared" si="153"/>
        <v>7690015000</v>
      </c>
      <c r="B3315" s="33" t="s">
        <v>2498</v>
      </c>
      <c r="C3315" s="33" t="s">
        <v>2222</v>
      </c>
      <c r="D3315" s="9" t="str">
        <f t="shared" si="154"/>
        <v>7690015000</v>
      </c>
      <c r="E3315" s="34">
        <v>76900</v>
      </c>
      <c r="F3315" s="34">
        <v>15000</v>
      </c>
      <c r="G3315" s="9" t="str">
        <f>VLOOKUP(B3315,'[1]Business Unit Lookup'!A:B,2,FALSE)</f>
        <v>Greensville Correctional Ctr</v>
      </c>
      <c r="H3315" s="33" t="str">
        <f>VLOOKUP(C3315,'[1]Fund Lookup'!B:C,2,FALSE)</f>
        <v>General Fixed Asset Acct Group</v>
      </c>
      <c r="I3315" s="35" t="s">
        <v>2242</v>
      </c>
      <c r="J3315" s="33" t="str">
        <f>VLOOKUP(I3315,'[1]Table B'!A:B,2,FALSE)</f>
        <v>Fixed Assets, Fund 1500</v>
      </c>
      <c r="K3315" s="9" t="str">
        <f t="shared" si="155"/>
        <v>610-Fixed Assets, Fund 1500</v>
      </c>
      <c r="L3315" s="9" t="str">
        <f>IFERROR(VLOOKUP(A3315,'[1]VAC as of March 2024'!A:K,11,FALSE),"No")</f>
        <v>No</v>
      </c>
      <c r="M3315" s="9" t="s">
        <v>4</v>
      </c>
      <c r="Q3315" s="2"/>
    </row>
    <row r="3316" spans="1:17" x14ac:dyDescent="0.25">
      <c r="A3316" s="33" t="str">
        <f t="shared" si="153"/>
        <v>7700001000</v>
      </c>
      <c r="B3316" s="33" t="s">
        <v>2499</v>
      </c>
      <c r="C3316" s="33" t="s">
        <v>1</v>
      </c>
      <c r="D3316" s="9" t="str">
        <f t="shared" si="154"/>
        <v>770001000</v>
      </c>
      <c r="E3316" s="34">
        <v>77000</v>
      </c>
      <c r="F3316" s="34">
        <v>1000</v>
      </c>
      <c r="G3316" s="9" t="str">
        <f>VLOOKUP(B3316,'[1]Business Unit Lookup'!A:B,2,FALSE)</f>
        <v>Dillwyn Correctional Center</v>
      </c>
      <c r="H3316" s="33" t="str">
        <f>VLOOKUP(C3316,'[1]Fund Lookup'!B:C,2,FALSE)</f>
        <v>General Fund</v>
      </c>
      <c r="I3316" s="35" t="s">
        <v>2236</v>
      </c>
      <c r="J3316" s="33" t="str">
        <f>VLOOKUP(I3316,'[1]Table B'!A:B,2,FALSE)</f>
        <v>General</v>
      </c>
      <c r="K3316" s="9" t="str">
        <f t="shared" si="155"/>
        <v>100-General</v>
      </c>
      <c r="L3316" s="9" t="str">
        <f>IFERROR(VLOOKUP(A3316,'[1]VAC as of March 2024'!A:K,11,FALSE),"No")</f>
        <v>No</v>
      </c>
      <c r="M3316" s="9" t="s">
        <v>2237</v>
      </c>
      <c r="O3316" s="33" t="s">
        <v>2240</v>
      </c>
      <c r="P3316" s="33" t="s">
        <v>6061</v>
      </c>
      <c r="Q3316" s="2" t="str">
        <f>VLOOKUP(P3316,'[1]Table E'!A:C,3,FALSE)</f>
        <v>Unassigned</v>
      </c>
    </row>
    <row r="3317" spans="1:17" x14ac:dyDescent="0.25">
      <c r="A3317" s="33" t="str">
        <f t="shared" si="153"/>
        <v>7700002710</v>
      </c>
      <c r="B3317" s="33" t="s">
        <v>2499</v>
      </c>
      <c r="C3317" s="33" t="s">
        <v>633</v>
      </c>
      <c r="D3317" s="9" t="str">
        <f t="shared" si="154"/>
        <v>770002710</v>
      </c>
      <c r="E3317" s="34">
        <v>77000</v>
      </c>
      <c r="F3317" s="34">
        <v>2710</v>
      </c>
      <c r="G3317" s="9" t="str">
        <f>VLOOKUP(B3317,'[1]Business Unit Lookup'!A:B,2,FALSE)</f>
        <v>Dillwyn Correctional Center</v>
      </c>
      <c r="H3317" s="33" t="str">
        <f>VLOOKUP(C3317,'[1]Fund Lookup'!B:C,2,FALSE)</f>
        <v>Central Garage Pool Vehicles</v>
      </c>
      <c r="I3317" s="35" t="s">
        <v>2236</v>
      </c>
      <c r="J3317" s="33" t="str">
        <f>VLOOKUP(I3317,'[1]Table B'!A:B,2,FALSE)</f>
        <v>General</v>
      </c>
      <c r="K3317" s="9" t="str">
        <f t="shared" si="155"/>
        <v>100-General</v>
      </c>
      <c r="L3317" s="9" t="str">
        <f>IFERROR(VLOOKUP(A3317,'[1]VAC as of March 2024'!A:K,11,FALSE),"No")</f>
        <v>No</v>
      </c>
      <c r="M3317" s="9" t="s">
        <v>2240</v>
      </c>
      <c r="O3317" s="33" t="s">
        <v>2</v>
      </c>
      <c r="P3317" s="33" t="s">
        <v>6068</v>
      </c>
      <c r="Q3317" s="2" t="str">
        <f>VLOOKUP(P3317,'[1]Table E'!A:C,3,FALSE)</f>
        <v>Health and Public Safety</v>
      </c>
    </row>
    <row r="3318" spans="1:17" x14ac:dyDescent="0.25">
      <c r="A3318" s="33" t="str">
        <f t="shared" si="153"/>
        <v>7700002840</v>
      </c>
      <c r="B3318" s="33" t="s">
        <v>2499</v>
      </c>
      <c r="C3318" s="33" t="s">
        <v>700</v>
      </c>
      <c r="D3318" s="9" t="str">
        <f t="shared" si="154"/>
        <v>770002840</v>
      </c>
      <c r="E3318" s="34">
        <v>77000</v>
      </c>
      <c r="F3318" s="34">
        <v>2840</v>
      </c>
      <c r="G3318" s="9" t="str">
        <f>VLOOKUP(B3318,'[1]Business Unit Lookup'!A:B,2,FALSE)</f>
        <v>Dillwyn Correctional Center</v>
      </c>
      <c r="H3318" s="33" t="str">
        <f>VLOOKUP(C3318,'[1]Fund Lookup'!B:C,2,FALSE)</f>
        <v>Recycl Mtrl Sales-Gen/NonHE</v>
      </c>
      <c r="I3318" s="35" t="s">
        <v>2236</v>
      </c>
      <c r="J3318" s="33" t="str">
        <f>VLOOKUP(I3318,'[1]Table B'!A:B,2,FALSE)</f>
        <v>General</v>
      </c>
      <c r="K3318" s="9" t="str">
        <f t="shared" si="155"/>
        <v>100-General</v>
      </c>
      <c r="L3318" s="9" t="str">
        <f>IFERROR(VLOOKUP(A3318,'[1]VAC as of March 2024'!A:K,11,FALSE),"No")</f>
        <v>No</v>
      </c>
      <c r="M3318" s="9" t="s">
        <v>2240</v>
      </c>
      <c r="O3318" s="33" t="s">
        <v>2</v>
      </c>
      <c r="P3318" s="33" t="s">
        <v>6068</v>
      </c>
      <c r="Q3318" s="2" t="str">
        <f>VLOOKUP(P3318,'[1]Table E'!A:C,3,FALSE)</f>
        <v>Health and Public Safety</v>
      </c>
    </row>
    <row r="3319" spans="1:17" x14ac:dyDescent="0.25">
      <c r="A3319" s="33" t="str">
        <f t="shared" si="153"/>
        <v>7700002860</v>
      </c>
      <c r="B3319" s="33" t="s">
        <v>2499</v>
      </c>
      <c r="C3319" s="33" t="s">
        <v>712</v>
      </c>
      <c r="D3319" s="9" t="str">
        <f t="shared" si="154"/>
        <v>770002860</v>
      </c>
      <c r="E3319" s="34">
        <v>77000</v>
      </c>
      <c r="F3319" s="34">
        <v>2860</v>
      </c>
      <c r="G3319" s="9" t="str">
        <f>VLOOKUP(B3319,'[1]Business Unit Lookup'!A:B,2,FALSE)</f>
        <v>Dillwyn Correctional Center</v>
      </c>
      <c r="H3319" s="33" t="str">
        <f>VLOOKUP(C3319,'[1]Fund Lookup'!B:C,2,FALSE)</f>
        <v>Recycl Mtrl Sales-Nongen/NonHE</v>
      </c>
      <c r="I3319" s="35" t="s">
        <v>2236</v>
      </c>
      <c r="J3319" s="33" t="str">
        <f>VLOOKUP(I3319,'[1]Table B'!A:B,2,FALSE)</f>
        <v>General</v>
      </c>
      <c r="K3319" s="9" t="str">
        <f t="shared" si="155"/>
        <v>100-General</v>
      </c>
      <c r="L3319" s="9" t="str">
        <f>IFERROR(VLOOKUP(A3319,'[1]VAC as of March 2024'!A:K,11,FALSE),"No")</f>
        <v>No</v>
      </c>
      <c r="M3319" s="9" t="s">
        <v>2240</v>
      </c>
      <c r="O3319" s="33" t="s">
        <v>2</v>
      </c>
      <c r="P3319" s="33" t="s">
        <v>6068</v>
      </c>
      <c r="Q3319" s="2" t="str">
        <f>VLOOKUP(P3319,'[1]Table E'!A:C,3,FALSE)</f>
        <v>Health and Public Safety</v>
      </c>
    </row>
    <row r="3320" spans="1:17" x14ac:dyDescent="0.25">
      <c r="A3320" s="33" t="str">
        <f t="shared" si="153"/>
        <v>7700002870</v>
      </c>
      <c r="B3320" s="33" t="s">
        <v>2499</v>
      </c>
      <c r="C3320" s="33" t="s">
        <v>716</v>
      </c>
      <c r="D3320" s="9" t="str">
        <f t="shared" si="154"/>
        <v>770002870</v>
      </c>
      <c r="E3320" s="34">
        <v>77000</v>
      </c>
      <c r="F3320" s="34">
        <v>2870</v>
      </c>
      <c r="G3320" s="9" t="str">
        <f>VLOOKUP(B3320,'[1]Business Unit Lookup'!A:B,2,FALSE)</f>
        <v>Dillwyn Correctional Center</v>
      </c>
      <c r="H3320" s="33" t="str">
        <f>VLOOKUP(C3320,'[1]Fund Lookup'!B:C,2,FALSE)</f>
        <v>Surp Suppy/Equip Sale-GF-NonHE</v>
      </c>
      <c r="I3320" s="35" t="s">
        <v>2236</v>
      </c>
      <c r="J3320" s="33" t="str">
        <f>VLOOKUP(I3320,'[1]Table B'!A:B,2,FALSE)</f>
        <v>General</v>
      </c>
      <c r="K3320" s="9" t="str">
        <f t="shared" si="155"/>
        <v>100-General</v>
      </c>
      <c r="L3320" s="9" t="str">
        <f>IFERROR(VLOOKUP(A3320,'[1]VAC as of March 2024'!A:K,11,FALSE),"No")</f>
        <v>No</v>
      </c>
      <c r="M3320" s="9" t="s">
        <v>2240</v>
      </c>
      <c r="O3320" s="33" t="s">
        <v>2</v>
      </c>
      <c r="P3320" s="33" t="s">
        <v>6068</v>
      </c>
      <c r="Q3320" s="2" t="str">
        <f>VLOOKUP(P3320,'[1]Table E'!A:C,3,FALSE)</f>
        <v>Health and Public Safety</v>
      </c>
    </row>
    <row r="3321" spans="1:17" x14ac:dyDescent="0.25">
      <c r="A3321" s="33" t="str">
        <f t="shared" si="153"/>
        <v>7700002900</v>
      </c>
      <c r="B3321" s="33" t="s">
        <v>2499</v>
      </c>
      <c r="C3321" s="33" t="s">
        <v>727</v>
      </c>
      <c r="D3321" s="9" t="str">
        <f t="shared" si="154"/>
        <v>770002900</v>
      </c>
      <c r="E3321" s="34">
        <v>77000</v>
      </c>
      <c r="F3321" s="34">
        <v>2900</v>
      </c>
      <c r="G3321" s="9" t="str">
        <f>VLOOKUP(B3321,'[1]Business Unit Lookup'!A:B,2,FALSE)</f>
        <v>Dillwyn Correctional Center</v>
      </c>
      <c r="H3321" s="33" t="str">
        <f>VLOOKUP(C3321,'[1]Fund Lookup'!B:C,2,FALSE)</f>
        <v>Insurance Recovery</v>
      </c>
      <c r="I3321" s="35" t="s">
        <v>2239</v>
      </c>
      <c r="J3321" s="33" t="str">
        <f>VLOOKUP(I3321,'[1]Table B'!A:B,2,FALSE)</f>
        <v>Special Revenue-Other</v>
      </c>
      <c r="K3321" s="9" t="str">
        <f t="shared" si="155"/>
        <v>105-Special Revenue-Other</v>
      </c>
      <c r="L3321" s="9" t="str">
        <f>IFERROR(VLOOKUP(A3321,'[1]VAC as of March 2024'!A:K,11,FALSE),"No")</f>
        <v>No</v>
      </c>
      <c r="M3321" s="9" t="s">
        <v>2240</v>
      </c>
      <c r="O3321" s="33" t="s">
        <v>2241</v>
      </c>
      <c r="P3321" s="33" t="s">
        <v>6067</v>
      </c>
      <c r="Q3321" s="2" t="str">
        <f>VLOOKUP(P3321,'[1]Table E'!A:C,3,FALSE)</f>
        <v>Health and Public Safety</v>
      </c>
    </row>
    <row r="3322" spans="1:17" x14ac:dyDescent="0.25">
      <c r="A3322" s="33" t="str">
        <f t="shared" si="153"/>
        <v>7700012110</v>
      </c>
      <c r="B3322" s="36" t="s">
        <v>2499</v>
      </c>
      <c r="C3322" s="36" t="s">
        <v>6074</v>
      </c>
      <c r="D3322" s="9" t="str">
        <f t="shared" si="154"/>
        <v>7700012110</v>
      </c>
      <c r="E3322" s="35">
        <v>77000</v>
      </c>
      <c r="F3322" s="37">
        <v>12110</v>
      </c>
      <c r="G3322" s="9" t="str">
        <f>VLOOKUP(B3322,'[1]Business Unit Lookup'!A:B,2,FALSE)</f>
        <v>Dillwyn Correctional Center</v>
      </c>
      <c r="H3322" s="33" t="str">
        <f>VLOOKUP(C3322,'[1]Fund Lookup'!B:C,2,FALSE)</f>
        <v>ARP-CrvStLoclFisRecFd-COVID-19</v>
      </c>
      <c r="I3322" s="35" t="s">
        <v>2252</v>
      </c>
      <c r="J3322" s="33" t="str">
        <f>VLOOKUP(I3322,'[1]Table B'!A:B,2,FALSE)</f>
        <v>Special Revenue-Federal</v>
      </c>
      <c r="K3322" s="9" t="str">
        <f t="shared" si="155"/>
        <v>120-Special Revenue-Federal</v>
      </c>
      <c r="L3322" s="9" t="str">
        <f>IFERROR(VLOOKUP(A3322,'[1]VAC as of March 2024'!A:K,11,FALSE),"No")</f>
        <v>No</v>
      </c>
      <c r="M3322" s="38" t="s">
        <v>5493</v>
      </c>
      <c r="O3322" s="36" t="s">
        <v>2248</v>
      </c>
      <c r="P3322" s="36" t="s">
        <v>6063</v>
      </c>
      <c r="Q3322" s="2" t="str">
        <f>VLOOKUP(P3322,'[1]Table E'!A:C,3,FALSE)</f>
        <v>COVID-19</v>
      </c>
    </row>
    <row r="3323" spans="1:17" x14ac:dyDescent="0.25">
      <c r="A3323" s="33" t="str">
        <f t="shared" si="153"/>
        <v>7700015000</v>
      </c>
      <c r="B3323" s="33" t="s">
        <v>2499</v>
      </c>
      <c r="C3323" s="33" t="s">
        <v>2222</v>
      </c>
      <c r="D3323" s="9" t="str">
        <f t="shared" si="154"/>
        <v>7700015000</v>
      </c>
      <c r="E3323" s="34">
        <v>77000</v>
      </c>
      <c r="F3323" s="34">
        <v>15000</v>
      </c>
      <c r="G3323" s="9" t="str">
        <f>VLOOKUP(B3323,'[1]Business Unit Lookup'!A:B,2,FALSE)</f>
        <v>Dillwyn Correctional Center</v>
      </c>
      <c r="H3323" s="33" t="str">
        <f>VLOOKUP(C3323,'[1]Fund Lookup'!B:C,2,FALSE)</f>
        <v>General Fixed Asset Acct Group</v>
      </c>
      <c r="I3323" s="35" t="s">
        <v>2242</v>
      </c>
      <c r="J3323" s="33" t="str">
        <f>VLOOKUP(I3323,'[1]Table B'!A:B,2,FALSE)</f>
        <v>Fixed Assets, Fund 1500</v>
      </c>
      <c r="K3323" s="9" t="str">
        <f t="shared" si="155"/>
        <v>610-Fixed Assets, Fund 1500</v>
      </c>
      <c r="L3323" s="9" t="str">
        <f>IFERROR(VLOOKUP(A3323,'[1]VAC as of March 2024'!A:K,11,FALSE),"No")</f>
        <v>No</v>
      </c>
      <c r="M3323" s="9" t="s">
        <v>4</v>
      </c>
      <c r="Q3323" s="2"/>
    </row>
    <row r="3324" spans="1:17" x14ac:dyDescent="0.25">
      <c r="A3324" s="33" t="str">
        <f t="shared" si="153"/>
        <v>7710001000</v>
      </c>
      <c r="B3324" s="33" t="s">
        <v>2500</v>
      </c>
      <c r="C3324" s="33" t="s">
        <v>1</v>
      </c>
      <c r="D3324" s="9" t="str">
        <f t="shared" si="154"/>
        <v>771001000</v>
      </c>
      <c r="E3324" s="34">
        <v>77100</v>
      </c>
      <c r="F3324" s="34">
        <v>1000</v>
      </c>
      <c r="G3324" s="9" t="str">
        <f>VLOOKUP(B3324,'[1]Business Unit Lookup'!A:B,2,FALSE)</f>
        <v>Indian Creek Correctional Ctr</v>
      </c>
      <c r="H3324" s="33" t="str">
        <f>VLOOKUP(C3324,'[1]Fund Lookup'!B:C,2,FALSE)</f>
        <v>General Fund</v>
      </c>
      <c r="I3324" s="35" t="s">
        <v>2236</v>
      </c>
      <c r="J3324" s="33" t="str">
        <f>VLOOKUP(I3324,'[1]Table B'!A:B,2,FALSE)</f>
        <v>General</v>
      </c>
      <c r="K3324" s="9" t="str">
        <f t="shared" si="155"/>
        <v>100-General</v>
      </c>
      <c r="L3324" s="9" t="str">
        <f>IFERROR(VLOOKUP(A3324,'[1]VAC as of March 2024'!A:K,11,FALSE),"No")</f>
        <v>No</v>
      </c>
      <c r="M3324" s="9" t="s">
        <v>2237</v>
      </c>
      <c r="O3324" s="33" t="s">
        <v>2240</v>
      </c>
      <c r="P3324" s="33" t="s">
        <v>6061</v>
      </c>
      <c r="Q3324" s="2" t="str">
        <f>VLOOKUP(P3324,'[1]Table E'!A:C,3,FALSE)</f>
        <v>Unassigned</v>
      </c>
    </row>
    <row r="3325" spans="1:17" x14ac:dyDescent="0.25">
      <c r="A3325" s="33" t="str">
        <f t="shared" si="153"/>
        <v>7710002460</v>
      </c>
      <c r="B3325" s="33" t="s">
        <v>2500</v>
      </c>
      <c r="C3325" s="33" t="s">
        <v>516</v>
      </c>
      <c r="D3325" s="9" t="str">
        <f t="shared" si="154"/>
        <v>771002460</v>
      </c>
      <c r="E3325" s="34">
        <v>77100</v>
      </c>
      <c r="F3325" s="34">
        <v>2460</v>
      </c>
      <c r="G3325" s="9" t="str">
        <f>VLOOKUP(B3325,'[1]Business Unit Lookup'!A:B,2,FALSE)</f>
        <v>Indian Creek Correctional Ctr</v>
      </c>
      <c r="H3325" s="33" t="str">
        <f>VLOOKUP(C3325,'[1]Fund Lookup'!B:C,2,FALSE)</f>
        <v>Disaster Recovery Fund</v>
      </c>
      <c r="I3325" s="35" t="s">
        <v>2236</v>
      </c>
      <c r="J3325" s="33" t="str">
        <f>VLOOKUP(I3325,'[1]Table B'!A:B,2,FALSE)</f>
        <v>General</v>
      </c>
      <c r="K3325" s="9" t="str">
        <f t="shared" si="155"/>
        <v>100-General</v>
      </c>
      <c r="L3325" s="9" t="str">
        <f>IFERROR(VLOOKUP(A3325,'[1]VAC as of March 2024'!A:K,11,FALSE),"No")</f>
        <v>No</v>
      </c>
      <c r="M3325" s="9" t="s">
        <v>2240</v>
      </c>
      <c r="O3325" s="33" t="s">
        <v>2</v>
      </c>
      <c r="P3325" s="33" t="s">
        <v>6068</v>
      </c>
      <c r="Q3325" s="2" t="str">
        <f>VLOOKUP(P3325,'[1]Table E'!A:C,3,FALSE)</f>
        <v>Health and Public Safety</v>
      </c>
    </row>
    <row r="3326" spans="1:17" x14ac:dyDescent="0.25">
      <c r="A3326" s="33" t="str">
        <f t="shared" si="153"/>
        <v>7710002710</v>
      </c>
      <c r="B3326" s="33" t="s">
        <v>2500</v>
      </c>
      <c r="C3326" s="33" t="s">
        <v>633</v>
      </c>
      <c r="D3326" s="9" t="str">
        <f t="shared" si="154"/>
        <v>771002710</v>
      </c>
      <c r="E3326" s="34">
        <v>77100</v>
      </c>
      <c r="F3326" s="34">
        <v>2710</v>
      </c>
      <c r="G3326" s="9" t="str">
        <f>VLOOKUP(B3326,'[1]Business Unit Lookup'!A:B,2,FALSE)</f>
        <v>Indian Creek Correctional Ctr</v>
      </c>
      <c r="H3326" s="33" t="str">
        <f>VLOOKUP(C3326,'[1]Fund Lookup'!B:C,2,FALSE)</f>
        <v>Central Garage Pool Vehicles</v>
      </c>
      <c r="I3326" s="35" t="s">
        <v>2236</v>
      </c>
      <c r="J3326" s="33" t="str">
        <f>VLOOKUP(I3326,'[1]Table B'!A:B,2,FALSE)</f>
        <v>General</v>
      </c>
      <c r="K3326" s="9" t="str">
        <f t="shared" si="155"/>
        <v>100-General</v>
      </c>
      <c r="L3326" s="9" t="str">
        <f>IFERROR(VLOOKUP(A3326,'[1]VAC as of March 2024'!A:K,11,FALSE),"No")</f>
        <v>No</v>
      </c>
      <c r="M3326" s="9" t="s">
        <v>2240</v>
      </c>
      <c r="O3326" s="33" t="s">
        <v>2</v>
      </c>
      <c r="P3326" s="33" t="s">
        <v>6068</v>
      </c>
      <c r="Q3326" s="2" t="str">
        <f>VLOOKUP(P3326,'[1]Table E'!A:C,3,FALSE)</f>
        <v>Health and Public Safety</v>
      </c>
    </row>
    <row r="3327" spans="1:17" x14ac:dyDescent="0.25">
      <c r="A3327" s="33" t="str">
        <f t="shared" si="153"/>
        <v>7710002840</v>
      </c>
      <c r="B3327" s="33" t="s">
        <v>2500</v>
      </c>
      <c r="C3327" s="33" t="s">
        <v>700</v>
      </c>
      <c r="D3327" s="9" t="str">
        <f t="shared" si="154"/>
        <v>771002840</v>
      </c>
      <c r="E3327" s="34">
        <v>77100</v>
      </c>
      <c r="F3327" s="34">
        <v>2840</v>
      </c>
      <c r="G3327" s="9" t="str">
        <f>VLOOKUP(B3327,'[1]Business Unit Lookup'!A:B,2,FALSE)</f>
        <v>Indian Creek Correctional Ctr</v>
      </c>
      <c r="H3327" s="33" t="str">
        <f>VLOOKUP(C3327,'[1]Fund Lookup'!B:C,2,FALSE)</f>
        <v>Recycl Mtrl Sales-Gen/NonHE</v>
      </c>
      <c r="I3327" s="35" t="s">
        <v>2236</v>
      </c>
      <c r="J3327" s="33" t="str">
        <f>VLOOKUP(I3327,'[1]Table B'!A:B,2,FALSE)</f>
        <v>General</v>
      </c>
      <c r="K3327" s="9" t="str">
        <f t="shared" si="155"/>
        <v>100-General</v>
      </c>
      <c r="L3327" s="9" t="str">
        <f>IFERROR(VLOOKUP(A3327,'[1]VAC as of March 2024'!A:K,11,FALSE),"No")</f>
        <v>No</v>
      </c>
      <c r="M3327" s="9" t="s">
        <v>2240</v>
      </c>
      <c r="O3327" s="33" t="s">
        <v>2</v>
      </c>
      <c r="P3327" s="33" t="s">
        <v>6068</v>
      </c>
      <c r="Q3327" s="2" t="str">
        <f>VLOOKUP(P3327,'[1]Table E'!A:C,3,FALSE)</f>
        <v>Health and Public Safety</v>
      </c>
    </row>
    <row r="3328" spans="1:17" x14ac:dyDescent="0.25">
      <c r="A3328" s="33" t="str">
        <f t="shared" si="153"/>
        <v>7710002870</v>
      </c>
      <c r="B3328" s="33" t="s">
        <v>2500</v>
      </c>
      <c r="C3328" s="33" t="s">
        <v>716</v>
      </c>
      <c r="D3328" s="9" t="str">
        <f t="shared" si="154"/>
        <v>771002870</v>
      </c>
      <c r="E3328" s="34">
        <v>77100</v>
      </c>
      <c r="F3328" s="34">
        <v>2870</v>
      </c>
      <c r="G3328" s="9" t="str">
        <f>VLOOKUP(B3328,'[1]Business Unit Lookup'!A:B,2,FALSE)</f>
        <v>Indian Creek Correctional Ctr</v>
      </c>
      <c r="H3328" s="33" t="str">
        <f>VLOOKUP(C3328,'[1]Fund Lookup'!B:C,2,FALSE)</f>
        <v>Surp Suppy/Equip Sale-GF-NonHE</v>
      </c>
      <c r="I3328" s="35" t="s">
        <v>2236</v>
      </c>
      <c r="J3328" s="33" t="str">
        <f>VLOOKUP(I3328,'[1]Table B'!A:B,2,FALSE)</f>
        <v>General</v>
      </c>
      <c r="K3328" s="9" t="str">
        <f t="shared" si="155"/>
        <v>100-General</v>
      </c>
      <c r="L3328" s="9" t="str">
        <f>IFERROR(VLOOKUP(A3328,'[1]VAC as of March 2024'!A:K,11,FALSE),"No")</f>
        <v>No</v>
      </c>
      <c r="M3328" s="9" t="s">
        <v>2240</v>
      </c>
      <c r="O3328" s="33" t="s">
        <v>2</v>
      </c>
      <c r="P3328" s="33" t="s">
        <v>6068</v>
      </c>
      <c r="Q3328" s="2" t="str">
        <f>VLOOKUP(P3328,'[1]Table E'!A:C,3,FALSE)</f>
        <v>Health and Public Safety</v>
      </c>
    </row>
    <row r="3329" spans="1:17" x14ac:dyDescent="0.25">
      <c r="A3329" s="33" t="str">
        <f t="shared" si="153"/>
        <v>7710002900</v>
      </c>
      <c r="B3329" s="33" t="s">
        <v>2500</v>
      </c>
      <c r="C3329" s="33" t="s">
        <v>727</v>
      </c>
      <c r="D3329" s="9" t="str">
        <f t="shared" si="154"/>
        <v>771002900</v>
      </c>
      <c r="E3329" s="34">
        <v>77100</v>
      </c>
      <c r="F3329" s="34">
        <v>2900</v>
      </c>
      <c r="G3329" s="9" t="str">
        <f>VLOOKUP(B3329,'[1]Business Unit Lookup'!A:B,2,FALSE)</f>
        <v>Indian Creek Correctional Ctr</v>
      </c>
      <c r="H3329" s="33" t="str">
        <f>VLOOKUP(C3329,'[1]Fund Lookup'!B:C,2,FALSE)</f>
        <v>Insurance Recovery</v>
      </c>
      <c r="I3329" s="35" t="s">
        <v>2239</v>
      </c>
      <c r="J3329" s="33" t="str">
        <f>VLOOKUP(I3329,'[1]Table B'!A:B,2,FALSE)</f>
        <v>Special Revenue-Other</v>
      </c>
      <c r="K3329" s="9" t="str">
        <f t="shared" si="155"/>
        <v>105-Special Revenue-Other</v>
      </c>
      <c r="L3329" s="9" t="str">
        <f>IFERROR(VLOOKUP(A3329,'[1]VAC as of March 2024'!A:K,11,FALSE),"No")</f>
        <v>No</v>
      </c>
      <c r="M3329" s="9" t="s">
        <v>2240</v>
      </c>
      <c r="O3329" s="33" t="s">
        <v>2241</v>
      </c>
      <c r="P3329" s="33" t="s">
        <v>6067</v>
      </c>
      <c r="Q3329" s="2" t="str">
        <f>VLOOKUP(P3329,'[1]Table E'!A:C,3,FALSE)</f>
        <v>Health and Public Safety</v>
      </c>
    </row>
    <row r="3330" spans="1:17" x14ac:dyDescent="0.25">
      <c r="A3330" s="33" t="str">
        <f t="shared" ref="A3330:A3393" si="156">CONCATENATE(B3330,C3330)</f>
        <v>7710010000</v>
      </c>
      <c r="B3330" s="33" t="s">
        <v>2500</v>
      </c>
      <c r="C3330" s="33" t="s">
        <v>2162</v>
      </c>
      <c r="D3330" s="9" t="str">
        <f t="shared" ref="D3330:D3393" si="157">CONCATENATE(E3330,F3330)</f>
        <v>7710010000</v>
      </c>
      <c r="E3330" s="34">
        <v>77100</v>
      </c>
      <c r="F3330" s="34">
        <v>10000</v>
      </c>
      <c r="G3330" s="9" t="str">
        <f>VLOOKUP(B3330,'[1]Business Unit Lookup'!A:B,2,FALSE)</f>
        <v>Indian Creek Correctional Ctr</v>
      </c>
      <c r="H3330" s="33" t="str">
        <f>VLOOKUP(C3330,'[1]Fund Lookup'!B:C,2,FALSE)</f>
        <v>Federal Trust</v>
      </c>
      <c r="I3330" s="35" t="s">
        <v>2252</v>
      </c>
      <c r="J3330" s="33" t="str">
        <f>VLOOKUP(I3330,'[1]Table B'!A:B,2,FALSE)</f>
        <v>Special Revenue-Federal</v>
      </c>
      <c r="K3330" s="9" t="str">
        <f t="shared" ref="K3330:K3393" si="158">CONCATENATE(I3330,"-",J3330)</f>
        <v>120-Special Revenue-Federal</v>
      </c>
      <c r="L3330" s="9" t="str">
        <f>IFERROR(VLOOKUP(A3330,'[1]VAC as of March 2024'!A:K,11,FALSE),"No")</f>
        <v>No</v>
      </c>
      <c r="M3330" s="9" t="s">
        <v>2248</v>
      </c>
      <c r="O3330" s="33" t="s">
        <v>2248</v>
      </c>
      <c r="P3330" s="33" t="s">
        <v>6070</v>
      </c>
      <c r="Q3330" s="2" t="str">
        <f>VLOOKUP(P3330,'[1]Table E'!A:C,3,FALSE)</f>
        <v>Gifts and grants</v>
      </c>
    </row>
    <row r="3331" spans="1:17" x14ac:dyDescent="0.25">
      <c r="A3331" s="33" t="str">
        <f t="shared" si="156"/>
        <v>7710012110</v>
      </c>
      <c r="B3331" s="36" t="s">
        <v>2500</v>
      </c>
      <c r="C3331" s="36" t="s">
        <v>6074</v>
      </c>
      <c r="D3331" s="9" t="str">
        <f t="shared" si="157"/>
        <v>7710012110</v>
      </c>
      <c r="E3331" s="35">
        <v>77100</v>
      </c>
      <c r="F3331" s="37">
        <v>12110</v>
      </c>
      <c r="G3331" s="9" t="str">
        <f>VLOOKUP(B3331,'[1]Business Unit Lookup'!A:B,2,FALSE)</f>
        <v>Indian Creek Correctional Ctr</v>
      </c>
      <c r="H3331" s="33" t="str">
        <f>VLOOKUP(C3331,'[1]Fund Lookup'!B:C,2,FALSE)</f>
        <v>ARP-CrvStLoclFisRecFd-COVID-19</v>
      </c>
      <c r="I3331" s="35" t="s">
        <v>2252</v>
      </c>
      <c r="J3331" s="33" t="str">
        <f>VLOOKUP(I3331,'[1]Table B'!A:B,2,FALSE)</f>
        <v>Special Revenue-Federal</v>
      </c>
      <c r="K3331" s="9" t="str">
        <f t="shared" si="158"/>
        <v>120-Special Revenue-Federal</v>
      </c>
      <c r="L3331" s="9" t="str">
        <f>IFERROR(VLOOKUP(A3331,'[1]VAC as of March 2024'!A:K,11,FALSE),"No")</f>
        <v>No</v>
      </c>
      <c r="M3331" s="38" t="s">
        <v>5493</v>
      </c>
      <c r="O3331" s="36" t="s">
        <v>2248</v>
      </c>
      <c r="P3331" s="36" t="s">
        <v>6063</v>
      </c>
      <c r="Q3331" s="2" t="str">
        <f>VLOOKUP(P3331,'[1]Table E'!A:C,3,FALSE)</f>
        <v>COVID-19</v>
      </c>
    </row>
    <row r="3332" spans="1:17" x14ac:dyDescent="0.25">
      <c r="A3332" s="33" t="str">
        <f t="shared" si="156"/>
        <v>7710015000</v>
      </c>
      <c r="B3332" s="33" t="s">
        <v>2500</v>
      </c>
      <c r="C3332" s="33" t="s">
        <v>2222</v>
      </c>
      <c r="D3332" s="9" t="str">
        <f t="shared" si="157"/>
        <v>7710015000</v>
      </c>
      <c r="E3332" s="34">
        <v>77100</v>
      </c>
      <c r="F3332" s="34">
        <v>15000</v>
      </c>
      <c r="G3332" s="9" t="str">
        <f>VLOOKUP(B3332,'[1]Business Unit Lookup'!A:B,2,FALSE)</f>
        <v>Indian Creek Correctional Ctr</v>
      </c>
      <c r="H3332" s="33" t="str">
        <f>VLOOKUP(C3332,'[1]Fund Lookup'!B:C,2,FALSE)</f>
        <v>General Fixed Asset Acct Group</v>
      </c>
      <c r="I3332" s="35" t="s">
        <v>2242</v>
      </c>
      <c r="J3332" s="33" t="str">
        <f>VLOOKUP(I3332,'[1]Table B'!A:B,2,FALSE)</f>
        <v>Fixed Assets, Fund 1500</v>
      </c>
      <c r="K3332" s="9" t="str">
        <f t="shared" si="158"/>
        <v>610-Fixed Assets, Fund 1500</v>
      </c>
      <c r="L3332" s="9" t="str">
        <f>IFERROR(VLOOKUP(A3332,'[1]VAC as of March 2024'!A:K,11,FALSE),"No")</f>
        <v>No</v>
      </c>
      <c r="M3332" s="9" t="s">
        <v>4</v>
      </c>
      <c r="Q3332" s="2"/>
    </row>
    <row r="3333" spans="1:17" x14ac:dyDescent="0.25">
      <c r="A3333" s="33" t="str">
        <f t="shared" si="156"/>
        <v>7720001000</v>
      </c>
      <c r="B3333" s="33" t="s">
        <v>2501</v>
      </c>
      <c r="C3333" s="33" t="s">
        <v>1</v>
      </c>
      <c r="D3333" s="9" t="str">
        <f t="shared" si="157"/>
        <v>772001000</v>
      </c>
      <c r="E3333" s="34">
        <v>77200</v>
      </c>
      <c r="F3333" s="34">
        <v>1000</v>
      </c>
      <c r="G3333" s="9" t="str">
        <f>VLOOKUP(B3333,'[1]Business Unit Lookup'!A:B,2,FALSE)</f>
        <v>Haynesville Correctional Ctr</v>
      </c>
      <c r="H3333" s="33" t="str">
        <f>VLOOKUP(C3333,'[1]Fund Lookup'!B:C,2,FALSE)</f>
        <v>General Fund</v>
      </c>
      <c r="I3333" s="35" t="s">
        <v>2236</v>
      </c>
      <c r="J3333" s="33" t="str">
        <f>VLOOKUP(I3333,'[1]Table B'!A:B,2,FALSE)</f>
        <v>General</v>
      </c>
      <c r="K3333" s="9" t="str">
        <f t="shared" si="158"/>
        <v>100-General</v>
      </c>
      <c r="L3333" s="9" t="str">
        <f>IFERROR(VLOOKUP(A3333,'[1]VAC as of March 2024'!A:K,11,FALSE),"No")</f>
        <v>No</v>
      </c>
      <c r="M3333" s="9" t="s">
        <v>2237</v>
      </c>
      <c r="O3333" s="33" t="s">
        <v>2240</v>
      </c>
      <c r="P3333" s="33" t="s">
        <v>6061</v>
      </c>
      <c r="Q3333" s="2" t="str">
        <f>VLOOKUP(P3333,'[1]Table E'!A:C,3,FALSE)</f>
        <v>Unassigned</v>
      </c>
    </row>
    <row r="3334" spans="1:17" x14ac:dyDescent="0.25">
      <c r="A3334" s="33" t="str">
        <f t="shared" si="156"/>
        <v>7720002710</v>
      </c>
      <c r="B3334" s="33" t="s">
        <v>2501</v>
      </c>
      <c r="C3334" s="33" t="s">
        <v>633</v>
      </c>
      <c r="D3334" s="9" t="str">
        <f t="shared" si="157"/>
        <v>772002710</v>
      </c>
      <c r="E3334" s="34">
        <v>77200</v>
      </c>
      <c r="F3334" s="34">
        <v>2710</v>
      </c>
      <c r="G3334" s="9" t="str">
        <f>VLOOKUP(B3334,'[1]Business Unit Lookup'!A:B,2,FALSE)</f>
        <v>Haynesville Correctional Ctr</v>
      </c>
      <c r="H3334" s="33" t="str">
        <f>VLOOKUP(C3334,'[1]Fund Lookup'!B:C,2,FALSE)</f>
        <v>Central Garage Pool Vehicles</v>
      </c>
      <c r="I3334" s="35" t="s">
        <v>2236</v>
      </c>
      <c r="J3334" s="33" t="str">
        <f>VLOOKUP(I3334,'[1]Table B'!A:B,2,FALSE)</f>
        <v>General</v>
      </c>
      <c r="K3334" s="9" t="str">
        <f t="shared" si="158"/>
        <v>100-General</v>
      </c>
      <c r="L3334" s="9" t="str">
        <f>IFERROR(VLOOKUP(A3334,'[1]VAC as of March 2024'!A:K,11,FALSE),"No")</f>
        <v>No</v>
      </c>
      <c r="M3334" s="9" t="s">
        <v>2240</v>
      </c>
      <c r="O3334" s="33" t="s">
        <v>2</v>
      </c>
      <c r="P3334" s="33" t="s">
        <v>6068</v>
      </c>
      <c r="Q3334" s="2" t="str">
        <f>VLOOKUP(P3334,'[1]Table E'!A:C,3,FALSE)</f>
        <v>Health and Public Safety</v>
      </c>
    </row>
    <row r="3335" spans="1:17" x14ac:dyDescent="0.25">
      <c r="A3335" s="33" t="str">
        <f t="shared" si="156"/>
        <v>7720002840</v>
      </c>
      <c r="B3335" s="33" t="s">
        <v>2501</v>
      </c>
      <c r="C3335" s="33" t="s">
        <v>700</v>
      </c>
      <c r="D3335" s="9" t="str">
        <f t="shared" si="157"/>
        <v>772002840</v>
      </c>
      <c r="E3335" s="34">
        <v>77200</v>
      </c>
      <c r="F3335" s="34">
        <v>2840</v>
      </c>
      <c r="G3335" s="9" t="str">
        <f>VLOOKUP(B3335,'[1]Business Unit Lookup'!A:B,2,FALSE)</f>
        <v>Haynesville Correctional Ctr</v>
      </c>
      <c r="H3335" s="33" t="str">
        <f>VLOOKUP(C3335,'[1]Fund Lookup'!B:C,2,FALSE)</f>
        <v>Recycl Mtrl Sales-Gen/NonHE</v>
      </c>
      <c r="I3335" s="35" t="s">
        <v>2236</v>
      </c>
      <c r="J3335" s="33" t="str">
        <f>VLOOKUP(I3335,'[1]Table B'!A:B,2,FALSE)</f>
        <v>General</v>
      </c>
      <c r="K3335" s="9" t="str">
        <f t="shared" si="158"/>
        <v>100-General</v>
      </c>
      <c r="L3335" s="9" t="str">
        <f>IFERROR(VLOOKUP(A3335,'[1]VAC as of March 2024'!A:K,11,FALSE),"No")</f>
        <v>No</v>
      </c>
      <c r="M3335" s="9" t="s">
        <v>2240</v>
      </c>
      <c r="O3335" s="33" t="s">
        <v>2</v>
      </c>
      <c r="P3335" s="33" t="s">
        <v>6068</v>
      </c>
      <c r="Q3335" s="2" t="str">
        <f>VLOOKUP(P3335,'[1]Table E'!A:C,3,FALSE)</f>
        <v>Health and Public Safety</v>
      </c>
    </row>
    <row r="3336" spans="1:17" x14ac:dyDescent="0.25">
      <c r="A3336" s="33" t="str">
        <f t="shared" si="156"/>
        <v>7720002870</v>
      </c>
      <c r="B3336" s="33" t="s">
        <v>2501</v>
      </c>
      <c r="C3336" s="33" t="s">
        <v>716</v>
      </c>
      <c r="D3336" s="9" t="str">
        <f t="shared" si="157"/>
        <v>772002870</v>
      </c>
      <c r="E3336" s="34">
        <v>77200</v>
      </c>
      <c r="F3336" s="34">
        <v>2870</v>
      </c>
      <c r="G3336" s="9" t="str">
        <f>VLOOKUP(B3336,'[1]Business Unit Lookup'!A:B,2,FALSE)</f>
        <v>Haynesville Correctional Ctr</v>
      </c>
      <c r="H3336" s="33" t="str">
        <f>VLOOKUP(C3336,'[1]Fund Lookup'!B:C,2,FALSE)</f>
        <v>Surp Suppy/Equip Sale-GF-NonHE</v>
      </c>
      <c r="I3336" s="35" t="s">
        <v>2236</v>
      </c>
      <c r="J3336" s="33" t="str">
        <f>VLOOKUP(I3336,'[1]Table B'!A:B,2,FALSE)</f>
        <v>General</v>
      </c>
      <c r="K3336" s="9" t="str">
        <f t="shared" si="158"/>
        <v>100-General</v>
      </c>
      <c r="L3336" s="9" t="str">
        <f>IFERROR(VLOOKUP(A3336,'[1]VAC as of March 2024'!A:K,11,FALSE),"No")</f>
        <v>No</v>
      </c>
      <c r="M3336" s="9" t="s">
        <v>2240</v>
      </c>
      <c r="O3336" s="33" t="s">
        <v>2</v>
      </c>
      <c r="P3336" s="33" t="s">
        <v>6068</v>
      </c>
      <c r="Q3336" s="2" t="str">
        <f>VLOOKUP(P3336,'[1]Table E'!A:C,3,FALSE)</f>
        <v>Health and Public Safety</v>
      </c>
    </row>
    <row r="3337" spans="1:17" x14ac:dyDescent="0.25">
      <c r="A3337" s="33" t="str">
        <f t="shared" si="156"/>
        <v>7720002900</v>
      </c>
      <c r="B3337" s="33" t="s">
        <v>2501</v>
      </c>
      <c r="C3337" s="33" t="s">
        <v>727</v>
      </c>
      <c r="D3337" s="9" t="str">
        <f t="shared" si="157"/>
        <v>772002900</v>
      </c>
      <c r="E3337" s="34">
        <v>77200</v>
      </c>
      <c r="F3337" s="34">
        <v>2900</v>
      </c>
      <c r="G3337" s="9" t="str">
        <f>VLOOKUP(B3337,'[1]Business Unit Lookup'!A:B,2,FALSE)</f>
        <v>Haynesville Correctional Ctr</v>
      </c>
      <c r="H3337" s="33" t="str">
        <f>VLOOKUP(C3337,'[1]Fund Lookup'!B:C,2,FALSE)</f>
        <v>Insurance Recovery</v>
      </c>
      <c r="I3337" s="35" t="s">
        <v>2239</v>
      </c>
      <c r="J3337" s="33" t="str">
        <f>VLOOKUP(I3337,'[1]Table B'!A:B,2,FALSE)</f>
        <v>Special Revenue-Other</v>
      </c>
      <c r="K3337" s="9" t="str">
        <f t="shared" si="158"/>
        <v>105-Special Revenue-Other</v>
      </c>
      <c r="L3337" s="9" t="str">
        <f>IFERROR(VLOOKUP(A3337,'[1]VAC as of March 2024'!A:K,11,FALSE),"No")</f>
        <v>No</v>
      </c>
      <c r="M3337" s="9" t="s">
        <v>2240</v>
      </c>
      <c r="O3337" s="33" t="s">
        <v>2241</v>
      </c>
      <c r="P3337" s="33" t="s">
        <v>6067</v>
      </c>
      <c r="Q3337" s="2" t="str">
        <f>VLOOKUP(P3337,'[1]Table E'!A:C,3,FALSE)</f>
        <v>Health and Public Safety</v>
      </c>
    </row>
    <row r="3338" spans="1:17" x14ac:dyDescent="0.25">
      <c r="A3338" s="33" t="str">
        <f t="shared" si="156"/>
        <v>7720012110</v>
      </c>
      <c r="B3338" s="36" t="s">
        <v>2501</v>
      </c>
      <c r="C3338" s="36" t="s">
        <v>6074</v>
      </c>
      <c r="D3338" s="9" t="str">
        <f t="shared" si="157"/>
        <v>7720012110</v>
      </c>
      <c r="E3338" s="35">
        <v>77200</v>
      </c>
      <c r="F3338" s="37">
        <v>12110</v>
      </c>
      <c r="G3338" s="9" t="str">
        <f>VLOOKUP(B3338,'[1]Business Unit Lookup'!A:B,2,FALSE)</f>
        <v>Haynesville Correctional Ctr</v>
      </c>
      <c r="H3338" s="33" t="str">
        <f>VLOOKUP(C3338,'[1]Fund Lookup'!B:C,2,FALSE)</f>
        <v>ARP-CrvStLoclFisRecFd-COVID-19</v>
      </c>
      <c r="I3338" s="35" t="s">
        <v>2252</v>
      </c>
      <c r="J3338" s="33" t="str">
        <f>VLOOKUP(I3338,'[1]Table B'!A:B,2,FALSE)</f>
        <v>Special Revenue-Federal</v>
      </c>
      <c r="K3338" s="9" t="str">
        <f t="shared" si="158"/>
        <v>120-Special Revenue-Federal</v>
      </c>
      <c r="L3338" s="9" t="str">
        <f>IFERROR(VLOOKUP(A3338,'[1]VAC as of March 2024'!A:K,11,FALSE),"No")</f>
        <v>No</v>
      </c>
      <c r="M3338" s="38" t="s">
        <v>5493</v>
      </c>
      <c r="O3338" s="36" t="s">
        <v>2248</v>
      </c>
      <c r="P3338" s="36" t="s">
        <v>6063</v>
      </c>
      <c r="Q3338" s="2" t="str">
        <f>VLOOKUP(P3338,'[1]Table E'!A:C,3,FALSE)</f>
        <v>COVID-19</v>
      </c>
    </row>
    <row r="3339" spans="1:17" x14ac:dyDescent="0.25">
      <c r="A3339" s="33" t="str">
        <f t="shared" si="156"/>
        <v>7720015000</v>
      </c>
      <c r="B3339" s="33" t="s">
        <v>2501</v>
      </c>
      <c r="C3339" s="33" t="s">
        <v>2222</v>
      </c>
      <c r="D3339" s="9" t="str">
        <f t="shared" si="157"/>
        <v>7720015000</v>
      </c>
      <c r="E3339" s="34">
        <v>77200</v>
      </c>
      <c r="F3339" s="34">
        <v>15000</v>
      </c>
      <c r="G3339" s="9" t="str">
        <f>VLOOKUP(B3339,'[1]Business Unit Lookup'!A:B,2,FALSE)</f>
        <v>Haynesville Correctional Ctr</v>
      </c>
      <c r="H3339" s="33" t="str">
        <f>VLOOKUP(C3339,'[1]Fund Lookup'!B:C,2,FALSE)</f>
        <v>General Fixed Asset Acct Group</v>
      </c>
      <c r="I3339" s="35" t="s">
        <v>2242</v>
      </c>
      <c r="J3339" s="33" t="str">
        <f>VLOOKUP(I3339,'[1]Table B'!A:B,2,FALSE)</f>
        <v>Fixed Assets, Fund 1500</v>
      </c>
      <c r="K3339" s="9" t="str">
        <f t="shared" si="158"/>
        <v>610-Fixed Assets, Fund 1500</v>
      </c>
      <c r="L3339" s="9" t="str">
        <f>IFERROR(VLOOKUP(A3339,'[1]VAC as of March 2024'!A:K,11,FALSE),"No")</f>
        <v>No</v>
      </c>
      <c r="M3339" s="9" t="s">
        <v>4</v>
      </c>
      <c r="Q3339" s="2"/>
    </row>
    <row r="3340" spans="1:17" x14ac:dyDescent="0.25">
      <c r="A3340" s="33" t="str">
        <f t="shared" si="156"/>
        <v>7730001000</v>
      </c>
      <c r="B3340" s="33" t="s">
        <v>2502</v>
      </c>
      <c r="C3340" s="33" t="s">
        <v>1</v>
      </c>
      <c r="D3340" s="9" t="str">
        <f t="shared" si="157"/>
        <v>773001000</v>
      </c>
      <c r="E3340" s="34">
        <v>77300</v>
      </c>
      <c r="F3340" s="34">
        <v>1000</v>
      </c>
      <c r="G3340" s="9" t="str">
        <f>VLOOKUP(B3340,'[1]Business Unit Lookup'!A:B,2,FALSE)</f>
        <v>Coffeewood Correctional Center</v>
      </c>
      <c r="H3340" s="33" t="str">
        <f>VLOOKUP(C3340,'[1]Fund Lookup'!B:C,2,FALSE)</f>
        <v>General Fund</v>
      </c>
      <c r="I3340" s="35" t="s">
        <v>2236</v>
      </c>
      <c r="J3340" s="33" t="str">
        <f>VLOOKUP(I3340,'[1]Table B'!A:B,2,FALSE)</f>
        <v>General</v>
      </c>
      <c r="K3340" s="9" t="str">
        <f t="shared" si="158"/>
        <v>100-General</v>
      </c>
      <c r="L3340" s="9" t="str">
        <f>IFERROR(VLOOKUP(A3340,'[1]VAC as of March 2024'!A:K,11,FALSE),"No")</f>
        <v>No</v>
      </c>
      <c r="M3340" s="9" t="s">
        <v>2237</v>
      </c>
      <c r="O3340" s="33" t="s">
        <v>2240</v>
      </c>
      <c r="P3340" s="33" t="s">
        <v>6061</v>
      </c>
      <c r="Q3340" s="2" t="str">
        <f>VLOOKUP(P3340,'[1]Table E'!A:C,3,FALSE)</f>
        <v>Unassigned</v>
      </c>
    </row>
    <row r="3341" spans="1:17" x14ac:dyDescent="0.25">
      <c r="A3341" s="33" t="str">
        <f t="shared" si="156"/>
        <v>7730002710</v>
      </c>
      <c r="B3341" s="33" t="s">
        <v>2502</v>
      </c>
      <c r="C3341" s="33" t="s">
        <v>633</v>
      </c>
      <c r="D3341" s="9" t="str">
        <f t="shared" si="157"/>
        <v>773002710</v>
      </c>
      <c r="E3341" s="34">
        <v>77300</v>
      </c>
      <c r="F3341" s="34">
        <v>2710</v>
      </c>
      <c r="G3341" s="9" t="str">
        <f>VLOOKUP(B3341,'[1]Business Unit Lookup'!A:B,2,FALSE)</f>
        <v>Coffeewood Correctional Center</v>
      </c>
      <c r="H3341" s="33" t="str">
        <f>VLOOKUP(C3341,'[1]Fund Lookup'!B:C,2,FALSE)</f>
        <v>Central Garage Pool Vehicles</v>
      </c>
      <c r="I3341" s="35" t="s">
        <v>2236</v>
      </c>
      <c r="J3341" s="33" t="str">
        <f>VLOOKUP(I3341,'[1]Table B'!A:B,2,FALSE)</f>
        <v>General</v>
      </c>
      <c r="K3341" s="9" t="str">
        <f t="shared" si="158"/>
        <v>100-General</v>
      </c>
      <c r="L3341" s="9" t="str">
        <f>IFERROR(VLOOKUP(A3341,'[1]VAC as of March 2024'!A:K,11,FALSE),"No")</f>
        <v>No</v>
      </c>
      <c r="M3341" s="9" t="s">
        <v>2240</v>
      </c>
      <c r="O3341" s="33" t="s">
        <v>2</v>
      </c>
      <c r="P3341" s="33" t="s">
        <v>6068</v>
      </c>
      <c r="Q3341" s="2" t="str">
        <f>VLOOKUP(P3341,'[1]Table E'!A:C,3,FALSE)</f>
        <v>Health and Public Safety</v>
      </c>
    </row>
    <row r="3342" spans="1:17" x14ac:dyDescent="0.25">
      <c r="A3342" s="33" t="str">
        <f t="shared" si="156"/>
        <v>7730002840</v>
      </c>
      <c r="B3342" s="33" t="s">
        <v>2502</v>
      </c>
      <c r="C3342" s="33" t="s">
        <v>700</v>
      </c>
      <c r="D3342" s="9" t="str">
        <f t="shared" si="157"/>
        <v>773002840</v>
      </c>
      <c r="E3342" s="34">
        <v>77300</v>
      </c>
      <c r="F3342" s="34">
        <v>2840</v>
      </c>
      <c r="G3342" s="9" t="str">
        <f>VLOOKUP(B3342,'[1]Business Unit Lookup'!A:B,2,FALSE)</f>
        <v>Coffeewood Correctional Center</v>
      </c>
      <c r="H3342" s="33" t="str">
        <f>VLOOKUP(C3342,'[1]Fund Lookup'!B:C,2,FALSE)</f>
        <v>Recycl Mtrl Sales-Gen/NonHE</v>
      </c>
      <c r="I3342" s="35" t="s">
        <v>2236</v>
      </c>
      <c r="J3342" s="33" t="str">
        <f>VLOOKUP(I3342,'[1]Table B'!A:B,2,FALSE)</f>
        <v>General</v>
      </c>
      <c r="K3342" s="9" t="str">
        <f t="shared" si="158"/>
        <v>100-General</v>
      </c>
      <c r="L3342" s="9" t="str">
        <f>IFERROR(VLOOKUP(A3342,'[1]VAC as of March 2024'!A:K,11,FALSE),"No")</f>
        <v>No</v>
      </c>
      <c r="M3342" s="9" t="s">
        <v>2240</v>
      </c>
      <c r="O3342" s="33" t="s">
        <v>2</v>
      </c>
      <c r="P3342" s="33" t="s">
        <v>6068</v>
      </c>
      <c r="Q3342" s="2" t="str">
        <f>VLOOKUP(P3342,'[1]Table E'!A:C,3,FALSE)</f>
        <v>Health and Public Safety</v>
      </c>
    </row>
    <row r="3343" spans="1:17" x14ac:dyDescent="0.25">
      <c r="A3343" s="33" t="str">
        <f t="shared" si="156"/>
        <v>7730002870</v>
      </c>
      <c r="B3343" s="36" t="s">
        <v>2502</v>
      </c>
      <c r="C3343" s="36" t="s">
        <v>716</v>
      </c>
      <c r="D3343" s="9" t="str">
        <f t="shared" si="157"/>
        <v>773002870</v>
      </c>
      <c r="E3343" s="37">
        <v>77300</v>
      </c>
      <c r="F3343" s="35">
        <v>2870</v>
      </c>
      <c r="G3343" s="9" t="str">
        <f>VLOOKUP(B3343,'[1]Business Unit Lookup'!A:B,2,FALSE)</f>
        <v>Coffeewood Correctional Center</v>
      </c>
      <c r="H3343" s="33" t="str">
        <f>VLOOKUP(C3343,'[1]Fund Lookup'!B:C,2,FALSE)</f>
        <v>Surp Suppy/Equip Sale-GF-NonHE</v>
      </c>
      <c r="I3343" s="35" t="s">
        <v>2236</v>
      </c>
      <c r="J3343" s="33" t="str">
        <f>VLOOKUP(I3343,'[1]Table B'!A:B,2,FALSE)</f>
        <v>General</v>
      </c>
      <c r="K3343" s="9" t="str">
        <f t="shared" si="158"/>
        <v>100-General</v>
      </c>
      <c r="L3343" s="9" t="str">
        <f>IFERROR(VLOOKUP(A3343,'[1]VAC as of March 2024'!A:K,11,FALSE),"No")</f>
        <v>No</v>
      </c>
      <c r="M3343" s="38" t="s">
        <v>2240</v>
      </c>
      <c r="O3343" s="33" t="s">
        <v>2</v>
      </c>
      <c r="P3343" s="33" t="s">
        <v>6068</v>
      </c>
      <c r="Q3343" s="2" t="str">
        <f>VLOOKUP(P3343,'[1]Table E'!A:C,3,FALSE)</f>
        <v>Health and Public Safety</v>
      </c>
    </row>
    <row r="3344" spans="1:17" x14ac:dyDescent="0.25">
      <c r="A3344" s="33" t="str">
        <f t="shared" si="156"/>
        <v>7730002900</v>
      </c>
      <c r="B3344" s="33" t="s">
        <v>2502</v>
      </c>
      <c r="C3344" s="33" t="s">
        <v>727</v>
      </c>
      <c r="D3344" s="9" t="str">
        <f t="shared" si="157"/>
        <v>773002900</v>
      </c>
      <c r="E3344" s="34">
        <v>77300</v>
      </c>
      <c r="F3344" s="34">
        <v>2900</v>
      </c>
      <c r="G3344" s="9" t="str">
        <f>VLOOKUP(B3344,'[1]Business Unit Lookup'!A:B,2,FALSE)</f>
        <v>Coffeewood Correctional Center</v>
      </c>
      <c r="H3344" s="33" t="str">
        <f>VLOOKUP(C3344,'[1]Fund Lookup'!B:C,2,FALSE)</f>
        <v>Insurance Recovery</v>
      </c>
      <c r="I3344" s="35" t="s">
        <v>2239</v>
      </c>
      <c r="J3344" s="33" t="str">
        <f>VLOOKUP(I3344,'[1]Table B'!A:B,2,FALSE)</f>
        <v>Special Revenue-Other</v>
      </c>
      <c r="K3344" s="9" t="str">
        <f t="shared" si="158"/>
        <v>105-Special Revenue-Other</v>
      </c>
      <c r="L3344" s="9" t="str">
        <f>IFERROR(VLOOKUP(A3344,'[1]VAC as of March 2024'!A:K,11,FALSE),"No")</f>
        <v>No</v>
      </c>
      <c r="M3344" s="9" t="s">
        <v>2240</v>
      </c>
      <c r="O3344" s="33" t="s">
        <v>2241</v>
      </c>
      <c r="P3344" s="33" t="s">
        <v>6067</v>
      </c>
      <c r="Q3344" s="2" t="str">
        <f>VLOOKUP(P3344,'[1]Table E'!A:C,3,FALSE)</f>
        <v>Health and Public Safety</v>
      </c>
    </row>
    <row r="3345" spans="1:17" x14ac:dyDescent="0.25">
      <c r="A3345" s="33" t="str">
        <f t="shared" si="156"/>
        <v>7730012110</v>
      </c>
      <c r="B3345" s="36" t="s">
        <v>2502</v>
      </c>
      <c r="C3345" s="36" t="s">
        <v>6074</v>
      </c>
      <c r="D3345" s="9" t="str">
        <f t="shared" si="157"/>
        <v>7730012110</v>
      </c>
      <c r="E3345" s="35">
        <v>77300</v>
      </c>
      <c r="F3345" s="37">
        <v>12110</v>
      </c>
      <c r="G3345" s="9" t="str">
        <f>VLOOKUP(B3345,'[1]Business Unit Lookup'!A:B,2,FALSE)</f>
        <v>Coffeewood Correctional Center</v>
      </c>
      <c r="H3345" s="33" t="str">
        <f>VLOOKUP(C3345,'[1]Fund Lookup'!B:C,2,FALSE)</f>
        <v>ARP-CrvStLoclFisRecFd-COVID-19</v>
      </c>
      <c r="I3345" s="35" t="s">
        <v>2252</v>
      </c>
      <c r="J3345" s="33" t="str">
        <f>VLOOKUP(I3345,'[1]Table B'!A:B,2,FALSE)</f>
        <v>Special Revenue-Federal</v>
      </c>
      <c r="K3345" s="9" t="str">
        <f t="shared" si="158"/>
        <v>120-Special Revenue-Federal</v>
      </c>
      <c r="L3345" s="9" t="str">
        <f>IFERROR(VLOOKUP(A3345,'[1]VAC as of March 2024'!A:K,11,FALSE),"No")</f>
        <v>No</v>
      </c>
      <c r="M3345" s="38" t="s">
        <v>5493</v>
      </c>
      <c r="O3345" s="36" t="s">
        <v>2248</v>
      </c>
      <c r="P3345" s="36" t="s">
        <v>6063</v>
      </c>
      <c r="Q3345" s="2" t="str">
        <f>VLOOKUP(P3345,'[1]Table E'!A:C,3,FALSE)</f>
        <v>COVID-19</v>
      </c>
    </row>
    <row r="3346" spans="1:17" x14ac:dyDescent="0.25">
      <c r="A3346" s="33" t="str">
        <f t="shared" si="156"/>
        <v>7730015000</v>
      </c>
      <c r="B3346" s="33" t="s">
        <v>2502</v>
      </c>
      <c r="C3346" s="33" t="s">
        <v>2222</v>
      </c>
      <c r="D3346" s="9" t="str">
        <f t="shared" si="157"/>
        <v>7730015000</v>
      </c>
      <c r="E3346" s="34">
        <v>77300</v>
      </c>
      <c r="F3346" s="34">
        <v>15000</v>
      </c>
      <c r="G3346" s="9" t="str">
        <f>VLOOKUP(B3346,'[1]Business Unit Lookup'!A:B,2,FALSE)</f>
        <v>Coffeewood Correctional Center</v>
      </c>
      <c r="H3346" s="33" t="str">
        <f>VLOOKUP(C3346,'[1]Fund Lookup'!B:C,2,FALSE)</f>
        <v>General Fixed Asset Acct Group</v>
      </c>
      <c r="I3346" s="35" t="s">
        <v>2242</v>
      </c>
      <c r="J3346" s="33" t="str">
        <f>VLOOKUP(I3346,'[1]Table B'!A:B,2,FALSE)</f>
        <v>Fixed Assets, Fund 1500</v>
      </c>
      <c r="K3346" s="9" t="str">
        <f t="shared" si="158"/>
        <v>610-Fixed Assets, Fund 1500</v>
      </c>
      <c r="L3346" s="9" t="str">
        <f>IFERROR(VLOOKUP(A3346,'[1]VAC as of March 2024'!A:K,11,FALSE),"No")</f>
        <v>No</v>
      </c>
      <c r="M3346" s="9" t="s">
        <v>4</v>
      </c>
      <c r="Q3346" s="2"/>
    </row>
    <row r="3347" spans="1:17" x14ac:dyDescent="0.25">
      <c r="A3347" s="33" t="str">
        <f t="shared" si="156"/>
        <v>7740001000</v>
      </c>
      <c r="B3347" s="33" t="s">
        <v>2503</v>
      </c>
      <c r="C3347" s="33" t="s">
        <v>1</v>
      </c>
      <c r="D3347" s="9" t="str">
        <f t="shared" si="157"/>
        <v>774001000</v>
      </c>
      <c r="E3347" s="34">
        <v>77400</v>
      </c>
      <c r="F3347" s="34">
        <v>1000</v>
      </c>
      <c r="G3347" s="9" t="str">
        <f>VLOOKUP(B3347,'[1]Business Unit Lookup'!A:B,2,FALSE)</f>
        <v>Lunenburg Correctional Center</v>
      </c>
      <c r="H3347" s="33" t="str">
        <f>VLOOKUP(C3347,'[1]Fund Lookup'!B:C,2,FALSE)</f>
        <v>General Fund</v>
      </c>
      <c r="I3347" s="35" t="s">
        <v>2236</v>
      </c>
      <c r="J3347" s="33" t="str">
        <f>VLOOKUP(I3347,'[1]Table B'!A:B,2,FALSE)</f>
        <v>General</v>
      </c>
      <c r="K3347" s="9" t="str">
        <f t="shared" si="158"/>
        <v>100-General</v>
      </c>
      <c r="L3347" s="9" t="str">
        <f>IFERROR(VLOOKUP(A3347,'[1]VAC as of March 2024'!A:K,11,FALSE),"No")</f>
        <v>No</v>
      </c>
      <c r="M3347" s="9" t="s">
        <v>2237</v>
      </c>
      <c r="O3347" s="33" t="s">
        <v>2240</v>
      </c>
      <c r="P3347" s="33" t="s">
        <v>6061</v>
      </c>
      <c r="Q3347" s="2" t="str">
        <f>VLOOKUP(P3347,'[1]Table E'!A:C,3,FALSE)</f>
        <v>Unassigned</v>
      </c>
    </row>
    <row r="3348" spans="1:17" x14ac:dyDescent="0.25">
      <c r="A3348" s="33" t="str">
        <f t="shared" si="156"/>
        <v>7740002460</v>
      </c>
      <c r="B3348" s="33" t="s">
        <v>2503</v>
      </c>
      <c r="C3348" s="33" t="s">
        <v>516</v>
      </c>
      <c r="D3348" s="9" t="str">
        <f t="shared" si="157"/>
        <v>774002460</v>
      </c>
      <c r="E3348" s="34">
        <v>77400</v>
      </c>
      <c r="F3348" s="34">
        <v>2460</v>
      </c>
      <c r="G3348" s="9" t="str">
        <f>VLOOKUP(B3348,'[1]Business Unit Lookup'!A:B,2,FALSE)</f>
        <v>Lunenburg Correctional Center</v>
      </c>
      <c r="H3348" s="33" t="str">
        <f>VLOOKUP(C3348,'[1]Fund Lookup'!B:C,2,FALSE)</f>
        <v>Disaster Recovery Fund</v>
      </c>
      <c r="I3348" s="35" t="s">
        <v>2236</v>
      </c>
      <c r="J3348" s="33" t="str">
        <f>VLOOKUP(I3348,'[1]Table B'!A:B,2,FALSE)</f>
        <v>General</v>
      </c>
      <c r="K3348" s="9" t="str">
        <f t="shared" si="158"/>
        <v>100-General</v>
      </c>
      <c r="L3348" s="9" t="str">
        <f>IFERROR(VLOOKUP(A3348,'[1]VAC as of March 2024'!A:K,11,FALSE),"No")</f>
        <v>No</v>
      </c>
      <c r="M3348" s="9" t="s">
        <v>2240</v>
      </c>
      <c r="O3348" s="33" t="s">
        <v>2</v>
      </c>
      <c r="P3348" s="33" t="s">
        <v>6068</v>
      </c>
      <c r="Q3348" s="2" t="str">
        <f>VLOOKUP(P3348,'[1]Table E'!A:C,3,FALSE)</f>
        <v>Health and Public Safety</v>
      </c>
    </row>
    <row r="3349" spans="1:17" x14ac:dyDescent="0.25">
      <c r="A3349" s="33" t="str">
        <f t="shared" si="156"/>
        <v>7740002710</v>
      </c>
      <c r="B3349" s="33" t="s">
        <v>2503</v>
      </c>
      <c r="C3349" s="33" t="s">
        <v>633</v>
      </c>
      <c r="D3349" s="9" t="str">
        <f t="shared" si="157"/>
        <v>774002710</v>
      </c>
      <c r="E3349" s="34">
        <v>77400</v>
      </c>
      <c r="F3349" s="34">
        <v>2710</v>
      </c>
      <c r="G3349" s="9" t="str">
        <f>VLOOKUP(B3349,'[1]Business Unit Lookup'!A:B,2,FALSE)</f>
        <v>Lunenburg Correctional Center</v>
      </c>
      <c r="H3349" s="33" t="str">
        <f>VLOOKUP(C3349,'[1]Fund Lookup'!B:C,2,FALSE)</f>
        <v>Central Garage Pool Vehicles</v>
      </c>
      <c r="I3349" s="35" t="s">
        <v>2236</v>
      </c>
      <c r="J3349" s="33" t="str">
        <f>VLOOKUP(I3349,'[1]Table B'!A:B,2,FALSE)</f>
        <v>General</v>
      </c>
      <c r="K3349" s="9" t="str">
        <f t="shared" si="158"/>
        <v>100-General</v>
      </c>
      <c r="L3349" s="9" t="str">
        <f>IFERROR(VLOOKUP(A3349,'[1]VAC as of March 2024'!A:K,11,FALSE),"No")</f>
        <v>No</v>
      </c>
      <c r="M3349" s="9" t="s">
        <v>2240</v>
      </c>
      <c r="O3349" s="33" t="s">
        <v>2</v>
      </c>
      <c r="P3349" s="33" t="s">
        <v>6068</v>
      </c>
      <c r="Q3349" s="2" t="str">
        <f>VLOOKUP(P3349,'[1]Table E'!A:C,3,FALSE)</f>
        <v>Health and Public Safety</v>
      </c>
    </row>
    <row r="3350" spans="1:17" x14ac:dyDescent="0.25">
      <c r="A3350" s="33" t="str">
        <f t="shared" si="156"/>
        <v>7740002840</v>
      </c>
      <c r="B3350" s="33" t="s">
        <v>2503</v>
      </c>
      <c r="C3350" s="33" t="s">
        <v>700</v>
      </c>
      <c r="D3350" s="9" t="str">
        <f t="shared" si="157"/>
        <v>774002840</v>
      </c>
      <c r="E3350" s="34">
        <v>77400</v>
      </c>
      <c r="F3350" s="34">
        <v>2840</v>
      </c>
      <c r="G3350" s="9" t="str">
        <f>VLOOKUP(B3350,'[1]Business Unit Lookup'!A:B,2,FALSE)</f>
        <v>Lunenburg Correctional Center</v>
      </c>
      <c r="H3350" s="33" t="str">
        <f>VLOOKUP(C3350,'[1]Fund Lookup'!B:C,2,FALSE)</f>
        <v>Recycl Mtrl Sales-Gen/NonHE</v>
      </c>
      <c r="I3350" s="35" t="s">
        <v>2236</v>
      </c>
      <c r="J3350" s="33" t="str">
        <f>VLOOKUP(I3350,'[1]Table B'!A:B,2,FALSE)</f>
        <v>General</v>
      </c>
      <c r="K3350" s="9" t="str">
        <f t="shared" si="158"/>
        <v>100-General</v>
      </c>
      <c r="L3350" s="9" t="str">
        <f>IFERROR(VLOOKUP(A3350,'[1]VAC as of March 2024'!A:K,11,FALSE),"No")</f>
        <v>No</v>
      </c>
      <c r="M3350" s="9" t="s">
        <v>2240</v>
      </c>
      <c r="O3350" s="33" t="s">
        <v>2</v>
      </c>
      <c r="P3350" s="33" t="s">
        <v>6068</v>
      </c>
      <c r="Q3350" s="2" t="str">
        <f>VLOOKUP(P3350,'[1]Table E'!A:C,3,FALSE)</f>
        <v>Health and Public Safety</v>
      </c>
    </row>
    <row r="3351" spans="1:17" x14ac:dyDescent="0.25">
      <c r="A3351" s="33" t="str">
        <f t="shared" si="156"/>
        <v>7740002860</v>
      </c>
      <c r="B3351" s="33" t="s">
        <v>2503</v>
      </c>
      <c r="C3351" s="33" t="s">
        <v>712</v>
      </c>
      <c r="D3351" s="9" t="str">
        <f t="shared" si="157"/>
        <v>774002860</v>
      </c>
      <c r="E3351" s="34">
        <v>77400</v>
      </c>
      <c r="F3351" s="34">
        <v>2860</v>
      </c>
      <c r="G3351" s="9" t="str">
        <f>VLOOKUP(B3351,'[1]Business Unit Lookup'!A:B,2,FALSE)</f>
        <v>Lunenburg Correctional Center</v>
      </c>
      <c r="H3351" s="33" t="str">
        <f>VLOOKUP(C3351,'[1]Fund Lookup'!B:C,2,FALSE)</f>
        <v>Recycl Mtrl Sales-Nongen/NonHE</v>
      </c>
      <c r="I3351" s="35" t="s">
        <v>2236</v>
      </c>
      <c r="J3351" s="33" t="str">
        <f>VLOOKUP(I3351,'[1]Table B'!A:B,2,FALSE)</f>
        <v>General</v>
      </c>
      <c r="K3351" s="9" t="str">
        <f t="shared" si="158"/>
        <v>100-General</v>
      </c>
      <c r="L3351" s="9" t="str">
        <f>IFERROR(VLOOKUP(A3351,'[1]VAC as of March 2024'!A:K,11,FALSE),"No")</f>
        <v>No</v>
      </c>
      <c r="M3351" s="9" t="s">
        <v>2240</v>
      </c>
      <c r="O3351" s="33" t="s">
        <v>2</v>
      </c>
      <c r="P3351" s="33" t="s">
        <v>6068</v>
      </c>
      <c r="Q3351" s="2" t="str">
        <f>VLOOKUP(P3351,'[1]Table E'!A:C,3,FALSE)</f>
        <v>Health and Public Safety</v>
      </c>
    </row>
    <row r="3352" spans="1:17" x14ac:dyDescent="0.25">
      <c r="A3352" s="33" t="str">
        <f t="shared" si="156"/>
        <v>7740002870</v>
      </c>
      <c r="B3352" s="33" t="s">
        <v>2503</v>
      </c>
      <c r="C3352" s="33" t="s">
        <v>716</v>
      </c>
      <c r="D3352" s="9" t="str">
        <f t="shared" si="157"/>
        <v>774002870</v>
      </c>
      <c r="E3352" s="34">
        <v>77400</v>
      </c>
      <c r="F3352" s="34">
        <v>2870</v>
      </c>
      <c r="G3352" s="9" t="str">
        <f>VLOOKUP(B3352,'[1]Business Unit Lookup'!A:B,2,FALSE)</f>
        <v>Lunenburg Correctional Center</v>
      </c>
      <c r="H3352" s="33" t="str">
        <f>VLOOKUP(C3352,'[1]Fund Lookup'!B:C,2,FALSE)</f>
        <v>Surp Suppy/Equip Sale-GF-NonHE</v>
      </c>
      <c r="I3352" s="35" t="s">
        <v>2236</v>
      </c>
      <c r="J3352" s="33" t="str">
        <f>VLOOKUP(I3352,'[1]Table B'!A:B,2,FALSE)</f>
        <v>General</v>
      </c>
      <c r="K3352" s="9" t="str">
        <f t="shared" si="158"/>
        <v>100-General</v>
      </c>
      <c r="L3352" s="9" t="str">
        <f>IFERROR(VLOOKUP(A3352,'[1]VAC as of March 2024'!A:K,11,FALSE),"No")</f>
        <v>No</v>
      </c>
      <c r="M3352" s="9" t="s">
        <v>2240</v>
      </c>
      <c r="O3352" s="33" t="s">
        <v>2</v>
      </c>
      <c r="P3352" s="33" t="s">
        <v>6068</v>
      </c>
      <c r="Q3352" s="2" t="str">
        <f>VLOOKUP(P3352,'[1]Table E'!A:C,3,FALSE)</f>
        <v>Health and Public Safety</v>
      </c>
    </row>
    <row r="3353" spans="1:17" x14ac:dyDescent="0.25">
      <c r="A3353" s="33" t="str">
        <f t="shared" si="156"/>
        <v>7740010000</v>
      </c>
      <c r="B3353" s="33" t="s">
        <v>2503</v>
      </c>
      <c r="C3353" s="33" t="s">
        <v>2162</v>
      </c>
      <c r="D3353" s="9" t="str">
        <f t="shared" si="157"/>
        <v>7740010000</v>
      </c>
      <c r="E3353" s="34">
        <v>77400</v>
      </c>
      <c r="F3353" s="34">
        <v>10000</v>
      </c>
      <c r="G3353" s="9" t="str">
        <f>VLOOKUP(B3353,'[1]Business Unit Lookup'!A:B,2,FALSE)</f>
        <v>Lunenburg Correctional Center</v>
      </c>
      <c r="H3353" s="33" t="str">
        <f>VLOOKUP(C3353,'[1]Fund Lookup'!B:C,2,FALSE)</f>
        <v>Federal Trust</v>
      </c>
      <c r="I3353" s="35" t="s">
        <v>2252</v>
      </c>
      <c r="J3353" s="33" t="str">
        <f>VLOOKUP(I3353,'[1]Table B'!A:B,2,FALSE)</f>
        <v>Special Revenue-Federal</v>
      </c>
      <c r="K3353" s="9" t="str">
        <f t="shared" si="158"/>
        <v>120-Special Revenue-Federal</v>
      </c>
      <c r="L3353" s="9" t="str">
        <f>IFERROR(VLOOKUP(A3353,'[1]VAC as of March 2024'!A:K,11,FALSE),"No")</f>
        <v>No</v>
      </c>
      <c r="M3353" s="9" t="s">
        <v>2248</v>
      </c>
      <c r="O3353" s="33" t="s">
        <v>2248</v>
      </c>
      <c r="P3353" s="33" t="s">
        <v>6070</v>
      </c>
      <c r="Q3353" s="2" t="str">
        <f>VLOOKUP(P3353,'[1]Table E'!A:C,3,FALSE)</f>
        <v>Gifts and grants</v>
      </c>
    </row>
    <row r="3354" spans="1:17" x14ac:dyDescent="0.25">
      <c r="A3354" s="33" t="str">
        <f t="shared" si="156"/>
        <v>7740012110</v>
      </c>
      <c r="B3354" s="36" t="s">
        <v>2503</v>
      </c>
      <c r="C3354" s="36" t="s">
        <v>6074</v>
      </c>
      <c r="D3354" s="9" t="str">
        <f t="shared" si="157"/>
        <v>7740012110</v>
      </c>
      <c r="E3354" s="35">
        <v>77400</v>
      </c>
      <c r="F3354" s="37">
        <v>12110</v>
      </c>
      <c r="G3354" s="9" t="str">
        <f>VLOOKUP(B3354,'[1]Business Unit Lookup'!A:B,2,FALSE)</f>
        <v>Lunenburg Correctional Center</v>
      </c>
      <c r="H3354" s="33" t="str">
        <f>VLOOKUP(C3354,'[1]Fund Lookup'!B:C,2,FALSE)</f>
        <v>ARP-CrvStLoclFisRecFd-COVID-19</v>
      </c>
      <c r="I3354" s="35" t="s">
        <v>2252</v>
      </c>
      <c r="J3354" s="33" t="str">
        <f>VLOOKUP(I3354,'[1]Table B'!A:B,2,FALSE)</f>
        <v>Special Revenue-Federal</v>
      </c>
      <c r="K3354" s="9" t="str">
        <f t="shared" si="158"/>
        <v>120-Special Revenue-Federal</v>
      </c>
      <c r="L3354" s="9" t="str">
        <f>IFERROR(VLOOKUP(A3354,'[1]VAC as of March 2024'!A:K,11,FALSE),"No")</f>
        <v>No</v>
      </c>
      <c r="M3354" s="38" t="s">
        <v>5493</v>
      </c>
      <c r="O3354" s="36" t="s">
        <v>2248</v>
      </c>
      <c r="P3354" s="36" t="s">
        <v>6063</v>
      </c>
      <c r="Q3354" s="2" t="str">
        <f>VLOOKUP(P3354,'[1]Table E'!A:C,3,FALSE)</f>
        <v>COVID-19</v>
      </c>
    </row>
    <row r="3355" spans="1:17" x14ac:dyDescent="0.25">
      <c r="A3355" s="33" t="str">
        <f t="shared" si="156"/>
        <v>7740015000</v>
      </c>
      <c r="B3355" s="33" t="s">
        <v>2503</v>
      </c>
      <c r="C3355" s="33" t="s">
        <v>2222</v>
      </c>
      <c r="D3355" s="9" t="str">
        <f t="shared" si="157"/>
        <v>7740015000</v>
      </c>
      <c r="E3355" s="34">
        <v>77400</v>
      </c>
      <c r="F3355" s="34">
        <v>15000</v>
      </c>
      <c r="G3355" s="9" t="str">
        <f>VLOOKUP(B3355,'[1]Business Unit Lookup'!A:B,2,FALSE)</f>
        <v>Lunenburg Correctional Center</v>
      </c>
      <c r="H3355" s="33" t="str">
        <f>VLOOKUP(C3355,'[1]Fund Lookup'!B:C,2,FALSE)</f>
        <v>General Fixed Asset Acct Group</v>
      </c>
      <c r="I3355" s="35" t="s">
        <v>2242</v>
      </c>
      <c r="J3355" s="33" t="str">
        <f>VLOOKUP(I3355,'[1]Table B'!A:B,2,FALSE)</f>
        <v>Fixed Assets, Fund 1500</v>
      </c>
      <c r="K3355" s="9" t="str">
        <f t="shared" si="158"/>
        <v>610-Fixed Assets, Fund 1500</v>
      </c>
      <c r="L3355" s="9" t="str">
        <f>IFERROR(VLOOKUP(A3355,'[1]VAC as of March 2024'!A:K,11,FALSE),"No")</f>
        <v>No</v>
      </c>
      <c r="M3355" s="9" t="s">
        <v>4</v>
      </c>
      <c r="Q3355" s="2"/>
    </row>
    <row r="3356" spans="1:17" x14ac:dyDescent="0.25">
      <c r="A3356" s="33" t="str">
        <f t="shared" si="156"/>
        <v>7750001000</v>
      </c>
      <c r="B3356" s="33" t="s">
        <v>2504</v>
      </c>
      <c r="C3356" s="33" t="s">
        <v>1</v>
      </c>
      <c r="D3356" s="9" t="str">
        <f t="shared" si="157"/>
        <v>775001000</v>
      </c>
      <c r="E3356" s="34">
        <v>77500</v>
      </c>
      <c r="F3356" s="34">
        <v>1000</v>
      </c>
      <c r="G3356" s="9" t="str">
        <f>VLOOKUP(B3356,'[1]Business Unit Lookup'!A:B,2,FALSE)</f>
        <v>Pocahontas St Correctional Ctr</v>
      </c>
      <c r="H3356" s="33" t="str">
        <f>VLOOKUP(C3356,'[1]Fund Lookup'!B:C,2,FALSE)</f>
        <v>General Fund</v>
      </c>
      <c r="I3356" s="35" t="s">
        <v>2236</v>
      </c>
      <c r="J3356" s="33" t="str">
        <f>VLOOKUP(I3356,'[1]Table B'!A:B,2,FALSE)</f>
        <v>General</v>
      </c>
      <c r="K3356" s="9" t="str">
        <f t="shared" si="158"/>
        <v>100-General</v>
      </c>
      <c r="L3356" s="9" t="str">
        <f>IFERROR(VLOOKUP(A3356,'[1]VAC as of March 2024'!A:K,11,FALSE),"No")</f>
        <v>No</v>
      </c>
      <c r="M3356" s="9" t="s">
        <v>2237</v>
      </c>
      <c r="O3356" s="33" t="s">
        <v>2240</v>
      </c>
      <c r="P3356" s="33" t="s">
        <v>6061</v>
      </c>
      <c r="Q3356" s="2" t="str">
        <f>VLOOKUP(P3356,'[1]Table E'!A:C,3,FALSE)</f>
        <v>Unassigned</v>
      </c>
    </row>
    <row r="3357" spans="1:17" x14ac:dyDescent="0.25">
      <c r="A3357" s="33" t="str">
        <f t="shared" si="156"/>
        <v>7750002460</v>
      </c>
      <c r="B3357" s="33" t="s">
        <v>2504</v>
      </c>
      <c r="C3357" s="33" t="s">
        <v>516</v>
      </c>
      <c r="D3357" s="9" t="str">
        <f t="shared" si="157"/>
        <v>775002460</v>
      </c>
      <c r="E3357" s="34">
        <v>77500</v>
      </c>
      <c r="F3357" s="34">
        <v>2460</v>
      </c>
      <c r="G3357" s="9" t="str">
        <f>VLOOKUP(B3357,'[1]Business Unit Lookup'!A:B,2,FALSE)</f>
        <v>Pocahontas St Correctional Ctr</v>
      </c>
      <c r="H3357" s="33" t="str">
        <f>VLOOKUP(C3357,'[1]Fund Lookup'!B:C,2,FALSE)</f>
        <v>Disaster Recovery Fund</v>
      </c>
      <c r="I3357" s="35" t="s">
        <v>2236</v>
      </c>
      <c r="J3357" s="33" t="str">
        <f>VLOOKUP(I3357,'[1]Table B'!A:B,2,FALSE)</f>
        <v>General</v>
      </c>
      <c r="K3357" s="9" t="str">
        <f t="shared" si="158"/>
        <v>100-General</v>
      </c>
      <c r="L3357" s="9" t="str">
        <f>IFERROR(VLOOKUP(A3357,'[1]VAC as of March 2024'!A:K,11,FALSE),"No")</f>
        <v>No</v>
      </c>
      <c r="M3357" s="9" t="s">
        <v>2240</v>
      </c>
      <c r="O3357" s="33" t="s">
        <v>2</v>
      </c>
      <c r="P3357" s="33" t="s">
        <v>6068</v>
      </c>
      <c r="Q3357" s="2" t="str">
        <f>VLOOKUP(P3357,'[1]Table E'!A:C,3,FALSE)</f>
        <v>Health and Public Safety</v>
      </c>
    </row>
    <row r="3358" spans="1:17" x14ac:dyDescent="0.25">
      <c r="A3358" s="33" t="str">
        <f t="shared" si="156"/>
        <v>7750002840</v>
      </c>
      <c r="B3358" s="33" t="s">
        <v>2504</v>
      </c>
      <c r="C3358" s="33" t="s">
        <v>700</v>
      </c>
      <c r="D3358" s="9" t="str">
        <f t="shared" si="157"/>
        <v>775002840</v>
      </c>
      <c r="E3358" s="34">
        <v>77500</v>
      </c>
      <c r="F3358" s="34">
        <v>2840</v>
      </c>
      <c r="G3358" s="9" t="str">
        <f>VLOOKUP(B3358,'[1]Business Unit Lookup'!A:B,2,FALSE)</f>
        <v>Pocahontas St Correctional Ctr</v>
      </c>
      <c r="H3358" s="33" t="str">
        <f>VLOOKUP(C3358,'[1]Fund Lookup'!B:C,2,FALSE)</f>
        <v>Recycl Mtrl Sales-Gen/NonHE</v>
      </c>
      <c r="I3358" s="35" t="s">
        <v>2236</v>
      </c>
      <c r="J3358" s="33" t="str">
        <f>VLOOKUP(I3358,'[1]Table B'!A:B,2,FALSE)</f>
        <v>General</v>
      </c>
      <c r="K3358" s="9" t="str">
        <f t="shared" si="158"/>
        <v>100-General</v>
      </c>
      <c r="L3358" s="9" t="str">
        <f>IFERROR(VLOOKUP(A3358,'[1]VAC as of March 2024'!A:K,11,FALSE),"No")</f>
        <v>No</v>
      </c>
      <c r="M3358" s="9" t="s">
        <v>2240</v>
      </c>
      <c r="O3358" s="33" t="s">
        <v>2</v>
      </c>
      <c r="P3358" s="33" t="s">
        <v>6068</v>
      </c>
      <c r="Q3358" s="2" t="str">
        <f>VLOOKUP(P3358,'[1]Table E'!A:C,3,FALSE)</f>
        <v>Health and Public Safety</v>
      </c>
    </row>
    <row r="3359" spans="1:17" x14ac:dyDescent="0.25">
      <c r="A3359" s="33" t="str">
        <f t="shared" si="156"/>
        <v>7750002870</v>
      </c>
      <c r="B3359" s="33" t="s">
        <v>2504</v>
      </c>
      <c r="C3359" s="33" t="s">
        <v>716</v>
      </c>
      <c r="D3359" s="9" t="str">
        <f t="shared" si="157"/>
        <v>775002870</v>
      </c>
      <c r="E3359" s="34">
        <v>77500</v>
      </c>
      <c r="F3359" s="34">
        <v>2870</v>
      </c>
      <c r="G3359" s="9" t="str">
        <f>VLOOKUP(B3359,'[1]Business Unit Lookup'!A:B,2,FALSE)</f>
        <v>Pocahontas St Correctional Ctr</v>
      </c>
      <c r="H3359" s="33" t="str">
        <f>VLOOKUP(C3359,'[1]Fund Lookup'!B:C,2,FALSE)</f>
        <v>Surp Suppy/Equip Sale-GF-NonHE</v>
      </c>
      <c r="I3359" s="35" t="s">
        <v>2236</v>
      </c>
      <c r="J3359" s="33" t="str">
        <f>VLOOKUP(I3359,'[1]Table B'!A:B,2,FALSE)</f>
        <v>General</v>
      </c>
      <c r="K3359" s="9" t="str">
        <f t="shared" si="158"/>
        <v>100-General</v>
      </c>
      <c r="L3359" s="9" t="str">
        <f>IFERROR(VLOOKUP(A3359,'[1]VAC as of March 2024'!A:K,11,FALSE),"No")</f>
        <v>No</v>
      </c>
      <c r="M3359" s="9" t="s">
        <v>2240</v>
      </c>
      <c r="O3359" s="33" t="s">
        <v>2</v>
      </c>
      <c r="P3359" s="33" t="s">
        <v>6068</v>
      </c>
      <c r="Q3359" s="2" t="str">
        <f>VLOOKUP(P3359,'[1]Table E'!A:C,3,FALSE)</f>
        <v>Health and Public Safety</v>
      </c>
    </row>
    <row r="3360" spans="1:17" x14ac:dyDescent="0.25">
      <c r="A3360" s="33" t="str">
        <f t="shared" si="156"/>
        <v>7750002900</v>
      </c>
      <c r="B3360" s="33" t="s">
        <v>2504</v>
      </c>
      <c r="C3360" s="33" t="s">
        <v>727</v>
      </c>
      <c r="D3360" s="9" t="str">
        <f t="shared" si="157"/>
        <v>775002900</v>
      </c>
      <c r="E3360" s="34">
        <v>77500</v>
      </c>
      <c r="F3360" s="34">
        <v>2900</v>
      </c>
      <c r="G3360" s="9" t="str">
        <f>VLOOKUP(B3360,'[1]Business Unit Lookup'!A:B,2,FALSE)</f>
        <v>Pocahontas St Correctional Ctr</v>
      </c>
      <c r="H3360" s="33" t="str">
        <f>VLOOKUP(C3360,'[1]Fund Lookup'!B:C,2,FALSE)</f>
        <v>Insurance Recovery</v>
      </c>
      <c r="I3360" s="35" t="s">
        <v>2239</v>
      </c>
      <c r="J3360" s="33" t="str">
        <f>VLOOKUP(I3360,'[1]Table B'!A:B,2,FALSE)</f>
        <v>Special Revenue-Other</v>
      </c>
      <c r="K3360" s="9" t="str">
        <f t="shared" si="158"/>
        <v>105-Special Revenue-Other</v>
      </c>
      <c r="L3360" s="9" t="str">
        <f>IFERROR(VLOOKUP(A3360,'[1]VAC as of March 2024'!A:K,11,FALSE),"No")</f>
        <v>No</v>
      </c>
      <c r="M3360" s="9" t="s">
        <v>2240</v>
      </c>
      <c r="O3360" s="33" t="s">
        <v>2241</v>
      </c>
      <c r="P3360" s="33" t="s">
        <v>6067</v>
      </c>
      <c r="Q3360" s="2" t="str">
        <f>VLOOKUP(P3360,'[1]Table E'!A:C,3,FALSE)</f>
        <v>Health and Public Safety</v>
      </c>
    </row>
    <row r="3361" spans="1:17" x14ac:dyDescent="0.25">
      <c r="A3361" s="33" t="str">
        <f t="shared" si="156"/>
        <v>7750010000</v>
      </c>
      <c r="B3361" s="33" t="s">
        <v>2504</v>
      </c>
      <c r="C3361" s="33" t="s">
        <v>2162</v>
      </c>
      <c r="D3361" s="9" t="str">
        <f t="shared" si="157"/>
        <v>7750010000</v>
      </c>
      <c r="E3361" s="34">
        <v>77500</v>
      </c>
      <c r="F3361" s="34">
        <v>10000</v>
      </c>
      <c r="G3361" s="9" t="str">
        <f>VLOOKUP(B3361,'[1]Business Unit Lookup'!A:B,2,FALSE)</f>
        <v>Pocahontas St Correctional Ctr</v>
      </c>
      <c r="H3361" s="33" t="str">
        <f>VLOOKUP(C3361,'[1]Fund Lookup'!B:C,2,FALSE)</f>
        <v>Federal Trust</v>
      </c>
      <c r="I3361" s="35" t="s">
        <v>2252</v>
      </c>
      <c r="J3361" s="33" t="str">
        <f>VLOOKUP(I3361,'[1]Table B'!A:B,2,FALSE)</f>
        <v>Special Revenue-Federal</v>
      </c>
      <c r="K3361" s="9" t="str">
        <f t="shared" si="158"/>
        <v>120-Special Revenue-Federal</v>
      </c>
      <c r="L3361" s="9" t="str">
        <f>IFERROR(VLOOKUP(A3361,'[1]VAC as of March 2024'!A:K,11,FALSE),"No")</f>
        <v>No</v>
      </c>
      <c r="M3361" s="9" t="s">
        <v>2248</v>
      </c>
      <c r="O3361" s="33" t="s">
        <v>2248</v>
      </c>
      <c r="P3361" s="33" t="s">
        <v>6070</v>
      </c>
      <c r="Q3361" s="2" t="str">
        <f>VLOOKUP(P3361,'[1]Table E'!A:C,3,FALSE)</f>
        <v>Gifts and grants</v>
      </c>
    </row>
    <row r="3362" spans="1:17" x14ac:dyDescent="0.25">
      <c r="A3362" s="33" t="str">
        <f t="shared" si="156"/>
        <v>7750012110</v>
      </c>
      <c r="B3362" s="36" t="s">
        <v>2504</v>
      </c>
      <c r="C3362" s="36" t="s">
        <v>6074</v>
      </c>
      <c r="D3362" s="9" t="str">
        <f t="shared" si="157"/>
        <v>7750012110</v>
      </c>
      <c r="E3362" s="35">
        <v>77500</v>
      </c>
      <c r="F3362" s="37">
        <v>12110</v>
      </c>
      <c r="G3362" s="9" t="str">
        <f>VLOOKUP(B3362,'[1]Business Unit Lookup'!A:B,2,FALSE)</f>
        <v>Pocahontas St Correctional Ctr</v>
      </c>
      <c r="H3362" s="33" t="str">
        <f>VLOOKUP(C3362,'[1]Fund Lookup'!B:C,2,FALSE)</f>
        <v>ARP-CrvStLoclFisRecFd-COVID-19</v>
      </c>
      <c r="I3362" s="35" t="s">
        <v>2252</v>
      </c>
      <c r="J3362" s="33" t="str">
        <f>VLOOKUP(I3362,'[1]Table B'!A:B,2,FALSE)</f>
        <v>Special Revenue-Federal</v>
      </c>
      <c r="K3362" s="9" t="str">
        <f t="shared" si="158"/>
        <v>120-Special Revenue-Federal</v>
      </c>
      <c r="L3362" s="9" t="str">
        <f>IFERROR(VLOOKUP(A3362,'[1]VAC as of March 2024'!A:K,11,FALSE),"No")</f>
        <v>No</v>
      </c>
      <c r="M3362" s="38" t="s">
        <v>5493</v>
      </c>
      <c r="O3362" s="36" t="s">
        <v>2248</v>
      </c>
      <c r="P3362" s="36" t="s">
        <v>6063</v>
      </c>
      <c r="Q3362" s="2" t="str">
        <f>VLOOKUP(P3362,'[1]Table E'!A:C,3,FALSE)</f>
        <v>COVID-19</v>
      </c>
    </row>
    <row r="3363" spans="1:17" x14ac:dyDescent="0.25">
      <c r="A3363" s="33" t="str">
        <f t="shared" si="156"/>
        <v>7750015000</v>
      </c>
      <c r="B3363" s="33" t="s">
        <v>2504</v>
      </c>
      <c r="C3363" s="33" t="s">
        <v>2222</v>
      </c>
      <c r="D3363" s="9" t="str">
        <f t="shared" si="157"/>
        <v>7750015000</v>
      </c>
      <c r="E3363" s="34">
        <v>77500</v>
      </c>
      <c r="F3363" s="34">
        <v>15000</v>
      </c>
      <c r="G3363" s="9" t="str">
        <f>VLOOKUP(B3363,'[1]Business Unit Lookup'!A:B,2,FALSE)</f>
        <v>Pocahontas St Correctional Ctr</v>
      </c>
      <c r="H3363" s="33" t="str">
        <f>VLOOKUP(C3363,'[1]Fund Lookup'!B:C,2,FALSE)</f>
        <v>General Fixed Asset Acct Group</v>
      </c>
      <c r="I3363" s="35" t="s">
        <v>2242</v>
      </c>
      <c r="J3363" s="33" t="str">
        <f>VLOOKUP(I3363,'[1]Table B'!A:B,2,FALSE)</f>
        <v>Fixed Assets, Fund 1500</v>
      </c>
      <c r="K3363" s="9" t="str">
        <f t="shared" si="158"/>
        <v>610-Fixed Assets, Fund 1500</v>
      </c>
      <c r="L3363" s="9" t="str">
        <f>IFERROR(VLOOKUP(A3363,'[1]VAC as of March 2024'!A:K,11,FALSE),"No")</f>
        <v>No</v>
      </c>
      <c r="M3363" s="9" t="s">
        <v>4</v>
      </c>
      <c r="Q3363" s="2"/>
    </row>
    <row r="3364" spans="1:17" x14ac:dyDescent="0.25">
      <c r="A3364" s="33" t="str">
        <f t="shared" si="156"/>
        <v>7760001000</v>
      </c>
      <c r="B3364" s="33" t="s">
        <v>2505</v>
      </c>
      <c r="C3364" s="33" t="s">
        <v>1</v>
      </c>
      <c r="D3364" s="9" t="str">
        <f t="shared" si="157"/>
        <v>776001000</v>
      </c>
      <c r="E3364" s="34">
        <v>77600</v>
      </c>
      <c r="F3364" s="34">
        <v>1000</v>
      </c>
      <c r="G3364" s="9" t="str">
        <f>VLOOKUP(B3364,'[1]Business Unit Lookup'!A:B,2,FALSE)</f>
        <v>Green Rock Correctional Center</v>
      </c>
      <c r="H3364" s="33" t="str">
        <f>VLOOKUP(C3364,'[1]Fund Lookup'!B:C,2,FALSE)</f>
        <v>General Fund</v>
      </c>
      <c r="I3364" s="35" t="s">
        <v>2236</v>
      </c>
      <c r="J3364" s="33" t="str">
        <f>VLOOKUP(I3364,'[1]Table B'!A:B,2,FALSE)</f>
        <v>General</v>
      </c>
      <c r="K3364" s="9" t="str">
        <f t="shared" si="158"/>
        <v>100-General</v>
      </c>
      <c r="L3364" s="9" t="str">
        <f>IFERROR(VLOOKUP(A3364,'[1]VAC as of March 2024'!A:K,11,FALSE),"No")</f>
        <v>No</v>
      </c>
      <c r="M3364" s="9" t="s">
        <v>2237</v>
      </c>
      <c r="O3364" s="33" t="s">
        <v>2240</v>
      </c>
      <c r="P3364" s="33" t="s">
        <v>6061</v>
      </c>
      <c r="Q3364" s="2" t="str">
        <f>VLOOKUP(P3364,'[1]Table E'!A:C,3,FALSE)</f>
        <v>Unassigned</v>
      </c>
    </row>
    <row r="3365" spans="1:17" x14ac:dyDescent="0.25">
      <c r="A3365" s="33" t="str">
        <f t="shared" si="156"/>
        <v>7760002710</v>
      </c>
      <c r="B3365" s="33" t="s">
        <v>2505</v>
      </c>
      <c r="C3365" s="33" t="s">
        <v>633</v>
      </c>
      <c r="D3365" s="9" t="str">
        <f t="shared" si="157"/>
        <v>776002710</v>
      </c>
      <c r="E3365" s="34">
        <v>77600</v>
      </c>
      <c r="F3365" s="34">
        <v>2710</v>
      </c>
      <c r="G3365" s="9" t="str">
        <f>VLOOKUP(B3365,'[1]Business Unit Lookup'!A:B,2,FALSE)</f>
        <v>Green Rock Correctional Center</v>
      </c>
      <c r="H3365" s="33" t="str">
        <f>VLOOKUP(C3365,'[1]Fund Lookup'!B:C,2,FALSE)</f>
        <v>Central Garage Pool Vehicles</v>
      </c>
      <c r="I3365" s="35" t="s">
        <v>2236</v>
      </c>
      <c r="J3365" s="33" t="str">
        <f>VLOOKUP(I3365,'[1]Table B'!A:B,2,FALSE)</f>
        <v>General</v>
      </c>
      <c r="K3365" s="9" t="str">
        <f t="shared" si="158"/>
        <v>100-General</v>
      </c>
      <c r="L3365" s="9" t="str">
        <f>IFERROR(VLOOKUP(A3365,'[1]VAC as of March 2024'!A:K,11,FALSE),"No")</f>
        <v>No</v>
      </c>
      <c r="M3365" s="9" t="s">
        <v>2240</v>
      </c>
      <c r="O3365" s="33" t="s">
        <v>2</v>
      </c>
      <c r="P3365" s="33" t="s">
        <v>6068</v>
      </c>
      <c r="Q3365" s="2" t="str">
        <f>VLOOKUP(P3365,'[1]Table E'!A:C,3,FALSE)</f>
        <v>Health and Public Safety</v>
      </c>
    </row>
    <row r="3366" spans="1:17" x14ac:dyDescent="0.25">
      <c r="A3366" s="33" t="str">
        <f t="shared" si="156"/>
        <v>7760002840</v>
      </c>
      <c r="B3366" s="33" t="s">
        <v>2505</v>
      </c>
      <c r="C3366" s="33" t="s">
        <v>700</v>
      </c>
      <c r="D3366" s="9" t="str">
        <f t="shared" si="157"/>
        <v>776002840</v>
      </c>
      <c r="E3366" s="34">
        <v>77600</v>
      </c>
      <c r="F3366" s="34">
        <v>2840</v>
      </c>
      <c r="G3366" s="9" t="str">
        <f>VLOOKUP(B3366,'[1]Business Unit Lookup'!A:B,2,FALSE)</f>
        <v>Green Rock Correctional Center</v>
      </c>
      <c r="H3366" s="33" t="str">
        <f>VLOOKUP(C3366,'[1]Fund Lookup'!B:C,2,FALSE)</f>
        <v>Recycl Mtrl Sales-Gen/NonHE</v>
      </c>
      <c r="I3366" s="35" t="s">
        <v>2236</v>
      </c>
      <c r="J3366" s="33" t="str">
        <f>VLOOKUP(I3366,'[1]Table B'!A:B,2,FALSE)</f>
        <v>General</v>
      </c>
      <c r="K3366" s="9" t="str">
        <f t="shared" si="158"/>
        <v>100-General</v>
      </c>
      <c r="L3366" s="9" t="str">
        <f>IFERROR(VLOOKUP(A3366,'[1]VAC as of March 2024'!A:K,11,FALSE),"No")</f>
        <v>No</v>
      </c>
      <c r="M3366" s="9" t="s">
        <v>2240</v>
      </c>
      <c r="O3366" s="33" t="s">
        <v>2</v>
      </c>
      <c r="P3366" s="33" t="s">
        <v>6068</v>
      </c>
      <c r="Q3366" s="2" t="str">
        <f>VLOOKUP(P3366,'[1]Table E'!A:C,3,FALSE)</f>
        <v>Health and Public Safety</v>
      </c>
    </row>
    <row r="3367" spans="1:17" x14ac:dyDescent="0.25">
      <c r="A3367" s="33" t="str">
        <f t="shared" si="156"/>
        <v>7760002870</v>
      </c>
      <c r="B3367" s="33" t="s">
        <v>2505</v>
      </c>
      <c r="C3367" s="33" t="s">
        <v>716</v>
      </c>
      <c r="D3367" s="9" t="str">
        <f t="shared" si="157"/>
        <v>776002870</v>
      </c>
      <c r="E3367" s="34">
        <v>77600</v>
      </c>
      <c r="F3367" s="34">
        <v>2870</v>
      </c>
      <c r="G3367" s="9" t="str">
        <f>VLOOKUP(B3367,'[1]Business Unit Lookup'!A:B,2,FALSE)</f>
        <v>Green Rock Correctional Center</v>
      </c>
      <c r="H3367" s="33" t="str">
        <f>VLOOKUP(C3367,'[1]Fund Lookup'!B:C,2,FALSE)</f>
        <v>Surp Suppy/Equip Sale-GF-NonHE</v>
      </c>
      <c r="I3367" s="35" t="s">
        <v>2236</v>
      </c>
      <c r="J3367" s="33" t="str">
        <f>VLOOKUP(I3367,'[1]Table B'!A:B,2,FALSE)</f>
        <v>General</v>
      </c>
      <c r="K3367" s="9" t="str">
        <f t="shared" si="158"/>
        <v>100-General</v>
      </c>
      <c r="L3367" s="9" t="str">
        <f>IFERROR(VLOOKUP(A3367,'[1]VAC as of March 2024'!A:K,11,FALSE),"No")</f>
        <v>No</v>
      </c>
      <c r="M3367" s="9" t="s">
        <v>2240</v>
      </c>
      <c r="O3367" s="33" t="s">
        <v>2</v>
      </c>
      <c r="P3367" s="33" t="s">
        <v>6068</v>
      </c>
      <c r="Q3367" s="2" t="str">
        <f>VLOOKUP(P3367,'[1]Table E'!A:C,3,FALSE)</f>
        <v>Health and Public Safety</v>
      </c>
    </row>
    <row r="3368" spans="1:17" x14ac:dyDescent="0.25">
      <c r="A3368" s="33" t="str">
        <f t="shared" si="156"/>
        <v>7760002900</v>
      </c>
      <c r="B3368" s="33" t="s">
        <v>2505</v>
      </c>
      <c r="C3368" s="33" t="s">
        <v>727</v>
      </c>
      <c r="D3368" s="9" t="str">
        <f t="shared" si="157"/>
        <v>776002900</v>
      </c>
      <c r="E3368" s="34">
        <v>77600</v>
      </c>
      <c r="F3368" s="34">
        <v>2900</v>
      </c>
      <c r="G3368" s="9" t="str">
        <f>VLOOKUP(B3368,'[1]Business Unit Lookup'!A:B,2,FALSE)</f>
        <v>Green Rock Correctional Center</v>
      </c>
      <c r="H3368" s="33" t="str">
        <f>VLOOKUP(C3368,'[1]Fund Lookup'!B:C,2,FALSE)</f>
        <v>Insurance Recovery</v>
      </c>
      <c r="I3368" s="35" t="s">
        <v>2239</v>
      </c>
      <c r="J3368" s="33" t="str">
        <f>VLOOKUP(I3368,'[1]Table B'!A:B,2,FALSE)</f>
        <v>Special Revenue-Other</v>
      </c>
      <c r="K3368" s="9" t="str">
        <f t="shared" si="158"/>
        <v>105-Special Revenue-Other</v>
      </c>
      <c r="L3368" s="9" t="str">
        <f>IFERROR(VLOOKUP(A3368,'[1]VAC as of March 2024'!A:K,11,FALSE),"No")</f>
        <v>No</v>
      </c>
      <c r="M3368" s="9" t="s">
        <v>2240</v>
      </c>
      <c r="O3368" s="33" t="s">
        <v>2241</v>
      </c>
      <c r="P3368" s="33" t="s">
        <v>6067</v>
      </c>
      <c r="Q3368" s="2" t="str">
        <f>VLOOKUP(P3368,'[1]Table E'!A:C,3,FALSE)</f>
        <v>Health and Public Safety</v>
      </c>
    </row>
    <row r="3369" spans="1:17" x14ac:dyDescent="0.25">
      <c r="A3369" s="33" t="str">
        <f t="shared" si="156"/>
        <v>7760012110</v>
      </c>
      <c r="B3369" s="36" t="s">
        <v>2505</v>
      </c>
      <c r="C3369" s="36" t="s">
        <v>6074</v>
      </c>
      <c r="D3369" s="9" t="str">
        <f t="shared" si="157"/>
        <v>7760012110</v>
      </c>
      <c r="E3369" s="35">
        <v>77600</v>
      </c>
      <c r="F3369" s="37">
        <v>12110</v>
      </c>
      <c r="G3369" s="9" t="str">
        <f>VLOOKUP(B3369,'[1]Business Unit Lookup'!A:B,2,FALSE)</f>
        <v>Green Rock Correctional Center</v>
      </c>
      <c r="H3369" s="33" t="str">
        <f>VLOOKUP(C3369,'[1]Fund Lookup'!B:C,2,FALSE)</f>
        <v>ARP-CrvStLoclFisRecFd-COVID-19</v>
      </c>
      <c r="I3369" s="35" t="s">
        <v>2252</v>
      </c>
      <c r="J3369" s="33" t="str">
        <f>VLOOKUP(I3369,'[1]Table B'!A:B,2,FALSE)</f>
        <v>Special Revenue-Federal</v>
      </c>
      <c r="K3369" s="9" t="str">
        <f t="shared" si="158"/>
        <v>120-Special Revenue-Federal</v>
      </c>
      <c r="L3369" s="9" t="str">
        <f>IFERROR(VLOOKUP(A3369,'[1]VAC as of March 2024'!A:K,11,FALSE),"No")</f>
        <v>No</v>
      </c>
      <c r="M3369" s="38" t="s">
        <v>5493</v>
      </c>
      <c r="O3369" s="36" t="s">
        <v>2248</v>
      </c>
      <c r="P3369" s="36" t="s">
        <v>6063</v>
      </c>
      <c r="Q3369" s="2" t="str">
        <f>VLOOKUP(P3369,'[1]Table E'!A:C,3,FALSE)</f>
        <v>COVID-19</v>
      </c>
    </row>
    <row r="3370" spans="1:17" x14ac:dyDescent="0.25">
      <c r="A3370" s="33" t="str">
        <f t="shared" si="156"/>
        <v>7760015000</v>
      </c>
      <c r="B3370" s="33" t="s">
        <v>2505</v>
      </c>
      <c r="C3370" s="33" t="s">
        <v>2222</v>
      </c>
      <c r="D3370" s="9" t="str">
        <f t="shared" si="157"/>
        <v>7760015000</v>
      </c>
      <c r="E3370" s="34">
        <v>77600</v>
      </c>
      <c r="F3370" s="34">
        <v>15000</v>
      </c>
      <c r="G3370" s="9" t="str">
        <f>VLOOKUP(B3370,'[1]Business Unit Lookup'!A:B,2,FALSE)</f>
        <v>Green Rock Correctional Center</v>
      </c>
      <c r="H3370" s="33" t="str">
        <f>VLOOKUP(C3370,'[1]Fund Lookup'!B:C,2,FALSE)</f>
        <v>General Fixed Asset Acct Group</v>
      </c>
      <c r="I3370" s="35" t="s">
        <v>2242</v>
      </c>
      <c r="J3370" s="33" t="str">
        <f>VLOOKUP(I3370,'[1]Table B'!A:B,2,FALSE)</f>
        <v>Fixed Assets, Fund 1500</v>
      </c>
      <c r="K3370" s="9" t="str">
        <f t="shared" si="158"/>
        <v>610-Fixed Assets, Fund 1500</v>
      </c>
      <c r="L3370" s="9" t="str">
        <f>IFERROR(VLOOKUP(A3370,'[1]VAC as of March 2024'!A:K,11,FALSE),"No")</f>
        <v>No</v>
      </c>
      <c r="M3370" s="9" t="s">
        <v>4</v>
      </c>
      <c r="Q3370" s="2"/>
    </row>
    <row r="3371" spans="1:17" x14ac:dyDescent="0.25">
      <c r="A3371" s="33" t="str">
        <f t="shared" si="156"/>
        <v>7770001000</v>
      </c>
      <c r="B3371" s="33" t="s">
        <v>2506</v>
      </c>
      <c r="C3371" s="33" t="s">
        <v>1</v>
      </c>
      <c r="D3371" s="9" t="str">
        <f t="shared" si="157"/>
        <v>777001000</v>
      </c>
      <c r="E3371" s="34">
        <v>77700</v>
      </c>
      <c r="F3371" s="34">
        <v>1000</v>
      </c>
      <c r="G3371" s="9" t="str">
        <f>VLOOKUP(B3371,'[1]Business Unit Lookup'!A:B,2,FALSE)</f>
        <v>Department of Juvenile Justice</v>
      </c>
      <c r="H3371" s="33" t="str">
        <f>VLOOKUP(C3371,'[1]Fund Lookup'!B:C,2,FALSE)</f>
        <v>General Fund</v>
      </c>
      <c r="I3371" s="35" t="s">
        <v>2236</v>
      </c>
      <c r="J3371" s="33" t="str">
        <f>VLOOKUP(I3371,'[1]Table B'!A:B,2,FALSE)</f>
        <v>General</v>
      </c>
      <c r="K3371" s="9" t="str">
        <f t="shared" si="158"/>
        <v>100-General</v>
      </c>
      <c r="L3371" s="9" t="str">
        <f>IFERROR(VLOOKUP(A3371,'[1]VAC as of March 2024'!A:K,11,FALSE),"No")</f>
        <v>No</v>
      </c>
      <c r="M3371" s="9" t="s">
        <v>2237</v>
      </c>
      <c r="O3371" s="33" t="s">
        <v>2240</v>
      </c>
      <c r="P3371" s="33" t="s">
        <v>6061</v>
      </c>
      <c r="Q3371" s="2" t="str">
        <f>VLOOKUP(P3371,'[1]Table E'!A:C,3,FALSE)</f>
        <v>Unassigned</v>
      </c>
    </row>
    <row r="3372" spans="1:17" x14ac:dyDescent="0.25">
      <c r="A3372" s="33" t="str">
        <f t="shared" si="156"/>
        <v>7770002700</v>
      </c>
      <c r="B3372" s="33" t="s">
        <v>2506</v>
      </c>
      <c r="C3372" s="33" t="s">
        <v>619</v>
      </c>
      <c r="D3372" s="9" t="str">
        <f t="shared" si="157"/>
        <v>777002700</v>
      </c>
      <c r="E3372" s="34">
        <v>77700</v>
      </c>
      <c r="F3372" s="34">
        <v>2700</v>
      </c>
      <c r="G3372" s="9" t="str">
        <f>VLOOKUP(B3372,'[1]Business Unit Lookup'!A:B,2,FALSE)</f>
        <v>Department of Juvenile Justice</v>
      </c>
      <c r="H3372" s="33" t="str">
        <f>VLOOKUP(C3372,'[1]Fund Lookup'!B:C,2,FALSE)</f>
        <v>Parking</v>
      </c>
      <c r="I3372" s="35" t="s">
        <v>2239</v>
      </c>
      <c r="J3372" s="33" t="str">
        <f>VLOOKUP(I3372,'[1]Table B'!A:B,2,FALSE)</f>
        <v>Special Revenue-Other</v>
      </c>
      <c r="K3372" s="9" t="str">
        <f t="shared" si="158"/>
        <v>105-Special Revenue-Other</v>
      </c>
      <c r="L3372" s="9" t="str">
        <f>IFERROR(VLOOKUP(A3372,'[1]VAC as of March 2024'!A:K,11,FALSE),"No")</f>
        <v>No</v>
      </c>
      <c r="M3372" s="9" t="s">
        <v>2240</v>
      </c>
      <c r="O3372" s="33" t="s">
        <v>2241</v>
      </c>
      <c r="P3372" s="33" t="s">
        <v>6062</v>
      </c>
      <c r="Q3372" s="2" t="str">
        <f>VLOOKUP(P3372,'[1]Table E'!A:C,3,FALSE)</f>
        <v>Governmental Operations - Administrative Services</v>
      </c>
    </row>
    <row r="3373" spans="1:17" x14ac:dyDescent="0.25">
      <c r="A3373" s="33" t="str">
        <f t="shared" si="156"/>
        <v>7770002750</v>
      </c>
      <c r="B3373" s="33" t="s">
        <v>2506</v>
      </c>
      <c r="C3373" s="33" t="s">
        <v>650</v>
      </c>
      <c r="D3373" s="9" t="str">
        <f t="shared" si="157"/>
        <v>777002750</v>
      </c>
      <c r="E3373" s="34">
        <v>77700</v>
      </c>
      <c r="F3373" s="34">
        <v>2750</v>
      </c>
      <c r="G3373" s="9" t="str">
        <f>VLOOKUP(B3373,'[1]Business Unit Lookup'!A:B,2,FALSE)</f>
        <v>Department of Juvenile Justice</v>
      </c>
      <c r="H3373" s="33" t="str">
        <f>VLOOKUP(C3373,'[1]Fund Lookup'!B:C,2,FALSE)</f>
        <v>Public-Private Educ Act Fund</v>
      </c>
      <c r="I3373" s="35" t="s">
        <v>2239</v>
      </c>
      <c r="J3373" s="33" t="str">
        <f>VLOOKUP(I3373,'[1]Table B'!A:B,2,FALSE)</f>
        <v>Special Revenue-Other</v>
      </c>
      <c r="K3373" s="9" t="str">
        <f t="shared" si="158"/>
        <v>105-Special Revenue-Other</v>
      </c>
      <c r="L3373" s="9" t="str">
        <f>IFERROR(VLOOKUP(A3373,'[1]VAC as of March 2024'!A:K,11,FALSE),"No")</f>
        <v>No</v>
      </c>
      <c r="M3373" s="9" t="s">
        <v>2240</v>
      </c>
      <c r="O3373" s="33" t="s">
        <v>2241</v>
      </c>
      <c r="P3373" s="33" t="s">
        <v>6067</v>
      </c>
      <c r="Q3373" s="2" t="str">
        <f>VLOOKUP(P3373,'[1]Table E'!A:C,3,FALSE)</f>
        <v>Health and Public Safety</v>
      </c>
    </row>
    <row r="3374" spans="1:17" x14ac:dyDescent="0.25">
      <c r="A3374" s="33" t="str">
        <f t="shared" si="156"/>
        <v>7770002777</v>
      </c>
      <c r="B3374" s="33" t="s">
        <v>2506</v>
      </c>
      <c r="C3374" s="33" t="s">
        <v>674</v>
      </c>
      <c r="D3374" s="9" t="str">
        <f t="shared" si="157"/>
        <v>777002777</v>
      </c>
      <c r="E3374" s="34">
        <v>77700</v>
      </c>
      <c r="F3374" s="34">
        <v>2777</v>
      </c>
      <c r="G3374" s="9" t="str">
        <f>VLOOKUP(B3374,'[1]Business Unit Lookup'!A:B,2,FALSE)</f>
        <v>Department of Juvenile Justice</v>
      </c>
      <c r="H3374" s="33" t="str">
        <f>VLOOKUP(C3374,'[1]Fund Lookup'!B:C,2,FALSE)</f>
        <v>DJJ Special Revenue Fund</v>
      </c>
      <c r="I3374" s="35" t="s">
        <v>2236</v>
      </c>
      <c r="J3374" s="33" t="str">
        <f>VLOOKUP(I3374,'[1]Table B'!A:B,2,FALSE)</f>
        <v>General</v>
      </c>
      <c r="K3374" s="9" t="str">
        <f t="shared" si="158"/>
        <v>100-General</v>
      </c>
      <c r="L3374" s="9" t="str">
        <f>IFERROR(VLOOKUP(A3374,'[1]VAC as of March 2024'!A:K,11,FALSE),"No")</f>
        <v>No</v>
      </c>
      <c r="M3374" s="9" t="s">
        <v>2240</v>
      </c>
      <c r="O3374" s="33" t="s">
        <v>2241</v>
      </c>
      <c r="P3374" s="33" t="s">
        <v>6067</v>
      </c>
      <c r="Q3374" s="2" t="str">
        <f>VLOOKUP(P3374,'[1]Table E'!A:C,3,FALSE)</f>
        <v>Health and Public Safety</v>
      </c>
    </row>
    <row r="3375" spans="1:17" x14ac:dyDescent="0.25">
      <c r="A3375" s="33" t="str">
        <f t="shared" si="156"/>
        <v>7770002800</v>
      </c>
      <c r="B3375" s="33" t="s">
        <v>2506</v>
      </c>
      <c r="C3375" s="33" t="s">
        <v>683</v>
      </c>
      <c r="D3375" s="9" t="str">
        <f t="shared" si="157"/>
        <v>777002800</v>
      </c>
      <c r="E3375" s="34">
        <v>77700</v>
      </c>
      <c r="F3375" s="34">
        <v>2800</v>
      </c>
      <c r="G3375" s="9" t="str">
        <f>VLOOKUP(B3375,'[1]Business Unit Lookup'!A:B,2,FALSE)</f>
        <v>Department of Juvenile Justice</v>
      </c>
      <c r="H3375" s="33" t="str">
        <f>VLOOKUP(C3375,'[1]Fund Lookup'!B:C,2,FALSE)</f>
        <v>Appropriated IDC Recoveries</v>
      </c>
      <c r="I3375" s="35" t="s">
        <v>2239</v>
      </c>
      <c r="J3375" s="33" t="str">
        <f>VLOOKUP(I3375,'[1]Table B'!A:B,2,FALSE)</f>
        <v>Special Revenue-Other</v>
      </c>
      <c r="K3375" s="9" t="str">
        <f t="shared" si="158"/>
        <v>105-Special Revenue-Other</v>
      </c>
      <c r="L3375" s="9" t="str">
        <f>IFERROR(VLOOKUP(A3375,'[1]VAC as of March 2024'!A:K,11,FALSE),"No")</f>
        <v>No</v>
      </c>
      <c r="M3375" s="9" t="s">
        <v>2240</v>
      </c>
      <c r="O3375" s="33" t="s">
        <v>2</v>
      </c>
      <c r="P3375" s="33" t="s">
        <v>6068</v>
      </c>
      <c r="Q3375" s="2" t="str">
        <f>VLOOKUP(P3375,'[1]Table E'!A:C,3,FALSE)</f>
        <v>Health and Public Safety</v>
      </c>
    </row>
    <row r="3376" spans="1:17" x14ac:dyDescent="0.25">
      <c r="A3376" s="33" t="str">
        <f t="shared" si="156"/>
        <v>7770002870</v>
      </c>
      <c r="B3376" s="33" t="s">
        <v>2506</v>
      </c>
      <c r="C3376" s="33" t="s">
        <v>716</v>
      </c>
      <c r="D3376" s="9" t="str">
        <f t="shared" si="157"/>
        <v>777002870</v>
      </c>
      <c r="E3376" s="34">
        <v>77700</v>
      </c>
      <c r="F3376" s="34">
        <v>2870</v>
      </c>
      <c r="G3376" s="9" t="str">
        <f>VLOOKUP(B3376,'[1]Business Unit Lookup'!A:B,2,FALSE)</f>
        <v>Department of Juvenile Justice</v>
      </c>
      <c r="H3376" s="33" t="str">
        <f>VLOOKUP(C3376,'[1]Fund Lookup'!B:C,2,FALSE)</f>
        <v>Surp Suppy/Equip Sale-GF-NonHE</v>
      </c>
      <c r="I3376" s="35" t="s">
        <v>2236</v>
      </c>
      <c r="J3376" s="33" t="str">
        <f>VLOOKUP(I3376,'[1]Table B'!A:B,2,FALSE)</f>
        <v>General</v>
      </c>
      <c r="K3376" s="9" t="str">
        <f t="shared" si="158"/>
        <v>100-General</v>
      </c>
      <c r="L3376" s="9" t="str">
        <f>IFERROR(VLOOKUP(A3376,'[1]VAC as of March 2024'!A:K,11,FALSE),"No")</f>
        <v>No</v>
      </c>
      <c r="M3376" s="9" t="s">
        <v>2240</v>
      </c>
      <c r="O3376" s="33" t="s">
        <v>2</v>
      </c>
      <c r="P3376" s="33" t="s">
        <v>6068</v>
      </c>
      <c r="Q3376" s="2" t="str">
        <f>VLOOKUP(P3376,'[1]Table E'!A:C,3,FALSE)</f>
        <v>Health and Public Safety</v>
      </c>
    </row>
    <row r="3377" spans="1:17" x14ac:dyDescent="0.25">
      <c r="A3377" s="33" t="str">
        <f t="shared" si="156"/>
        <v>7770008200</v>
      </c>
      <c r="B3377" s="33" t="s">
        <v>2506</v>
      </c>
      <c r="C3377" s="33" t="s">
        <v>1628</v>
      </c>
      <c r="D3377" s="9" t="str">
        <f t="shared" si="157"/>
        <v>777008200</v>
      </c>
      <c r="E3377" s="34">
        <v>77700</v>
      </c>
      <c r="F3377" s="34">
        <v>8200</v>
      </c>
      <c r="G3377" s="9" t="str">
        <f>VLOOKUP(B3377,'[1]Business Unit Lookup'!A:B,2,FALSE)</f>
        <v>Department of Juvenile Justice</v>
      </c>
      <c r="H3377" s="33" t="str">
        <f>VLOOKUP(C3377,'[1]Fund Lookup'!B:C,2,FALSE)</f>
        <v>VPBA Projects</v>
      </c>
      <c r="I3377" s="35" t="s">
        <v>2265</v>
      </c>
      <c r="J3377" s="33" t="str">
        <f>VLOOKUP(I3377,'[1]Table B'!A:B,2,FALSE)</f>
        <v>Capital Projects, F/S Exclusions</v>
      </c>
      <c r="K3377" s="9" t="str">
        <f t="shared" si="158"/>
        <v>156-Capital Projects, F/S Exclusions</v>
      </c>
      <c r="L3377" s="9" t="str">
        <f>IFERROR(VLOOKUP(A3377,'[1]VAC as of March 2024'!A:K,11,FALSE),"No")</f>
        <v>No</v>
      </c>
      <c r="M3377" s="9" t="s">
        <v>2248</v>
      </c>
      <c r="O3377" s="33" t="s">
        <v>2248</v>
      </c>
      <c r="P3377" s="33" t="s">
        <v>6078</v>
      </c>
      <c r="Q3377" s="2" t="str">
        <f>VLOOKUP(P3377,'[1]Table E'!A:C,3,FALSE)</f>
        <v>Capital Projects</v>
      </c>
    </row>
    <row r="3378" spans="1:17" x14ac:dyDescent="0.25">
      <c r="A3378" s="33" t="str">
        <f t="shared" si="156"/>
        <v>7770009034</v>
      </c>
      <c r="B3378" s="33" t="s">
        <v>2506</v>
      </c>
      <c r="C3378" s="33" t="s">
        <v>1687</v>
      </c>
      <c r="D3378" s="9" t="str">
        <f t="shared" si="157"/>
        <v>777009034</v>
      </c>
      <c r="E3378" s="34">
        <v>77700</v>
      </c>
      <c r="F3378" s="34">
        <v>9034</v>
      </c>
      <c r="G3378" s="9" t="str">
        <f>VLOOKUP(B3378,'[1]Business Unit Lookup'!A:B,2,FALSE)</f>
        <v>Department of Juvenile Justice</v>
      </c>
      <c r="H3378" s="33" t="str">
        <f>VLOOKUP(C3378,'[1]Fund Lookup'!B:C,2,FALSE)</f>
        <v>Work Program Revenue Fund</v>
      </c>
      <c r="I3378" s="35" t="s">
        <v>2239</v>
      </c>
      <c r="J3378" s="33" t="str">
        <f>VLOOKUP(I3378,'[1]Table B'!A:B,2,FALSE)</f>
        <v>Special Revenue-Other</v>
      </c>
      <c r="K3378" s="9" t="str">
        <f t="shared" si="158"/>
        <v>105-Special Revenue-Other</v>
      </c>
      <c r="L3378" s="9" t="str">
        <f>IFERROR(VLOOKUP(A3378,'[1]VAC as of March 2024'!A:K,11,FALSE),"No")</f>
        <v>No</v>
      </c>
      <c r="M3378" s="9" t="s">
        <v>2240</v>
      </c>
      <c r="O3378" s="33" t="s">
        <v>2241</v>
      </c>
      <c r="P3378" s="33" t="s">
        <v>6067</v>
      </c>
      <c r="Q3378" s="2" t="str">
        <f>VLOOKUP(P3378,'[1]Table E'!A:C,3,FALSE)</f>
        <v>Health and Public Safety</v>
      </c>
    </row>
    <row r="3379" spans="1:17" x14ac:dyDescent="0.25">
      <c r="A3379" s="33" t="str">
        <f t="shared" si="156"/>
        <v>7770009650</v>
      </c>
      <c r="B3379" s="33" t="s">
        <v>2506</v>
      </c>
      <c r="C3379" s="33" t="s">
        <v>2089</v>
      </c>
      <c r="D3379" s="9" t="str">
        <f t="shared" si="157"/>
        <v>777009650</v>
      </c>
      <c r="E3379" s="34">
        <v>77700</v>
      </c>
      <c r="F3379" s="34">
        <v>9650</v>
      </c>
      <c r="G3379" s="9" t="str">
        <f>VLOOKUP(B3379,'[1]Business Unit Lookup'!A:B,2,FALSE)</f>
        <v>Department of Juvenile Justice</v>
      </c>
      <c r="H3379" s="33" t="str">
        <f>VLOOKUP(C3379,'[1]Fund Lookup'!B:C,2,FALSE)</f>
        <v>Central Capital Planning Fund</v>
      </c>
      <c r="I3379" s="35" t="s">
        <v>2236</v>
      </c>
      <c r="J3379" s="33" t="str">
        <f>VLOOKUP(I3379,'[1]Table B'!A:B,2,FALSE)</f>
        <v>General</v>
      </c>
      <c r="K3379" s="9" t="str">
        <f t="shared" si="158"/>
        <v>100-General</v>
      </c>
      <c r="L3379" s="9" t="str">
        <f>IFERROR(VLOOKUP(A3379,'[1]VAC as of March 2024'!A:K,11,FALSE),"No")</f>
        <v>No</v>
      </c>
      <c r="M3379" s="9" t="s">
        <v>2240</v>
      </c>
      <c r="O3379" s="33" t="s">
        <v>2241</v>
      </c>
      <c r="P3379" s="33" t="s">
        <v>6079</v>
      </c>
      <c r="Q3379" s="2" t="str">
        <f>VLOOKUP(P3379,'[1]Table E'!A:C,3,FALSE)</f>
        <v>Central Capital Planning</v>
      </c>
    </row>
    <row r="3380" spans="1:17" x14ac:dyDescent="0.25">
      <c r="A3380" s="33" t="str">
        <f t="shared" si="156"/>
        <v>7770010000</v>
      </c>
      <c r="B3380" s="33" t="s">
        <v>2506</v>
      </c>
      <c r="C3380" s="33" t="s">
        <v>2162</v>
      </c>
      <c r="D3380" s="9" t="str">
        <f t="shared" si="157"/>
        <v>7770010000</v>
      </c>
      <c r="E3380" s="34">
        <v>77700</v>
      </c>
      <c r="F3380" s="34">
        <v>10000</v>
      </c>
      <c r="G3380" s="9" t="str">
        <f>VLOOKUP(B3380,'[1]Business Unit Lookup'!A:B,2,FALSE)</f>
        <v>Department of Juvenile Justice</v>
      </c>
      <c r="H3380" s="33" t="str">
        <f>VLOOKUP(C3380,'[1]Fund Lookup'!B:C,2,FALSE)</f>
        <v>Federal Trust</v>
      </c>
      <c r="I3380" s="35" t="s">
        <v>2252</v>
      </c>
      <c r="J3380" s="33" t="str">
        <f>VLOOKUP(I3380,'[1]Table B'!A:B,2,FALSE)</f>
        <v>Special Revenue-Federal</v>
      </c>
      <c r="K3380" s="9" t="str">
        <f t="shared" si="158"/>
        <v>120-Special Revenue-Federal</v>
      </c>
      <c r="L3380" s="9" t="str">
        <f>IFERROR(VLOOKUP(A3380,'[1]VAC as of March 2024'!A:K,11,FALSE),"No")</f>
        <v>No</v>
      </c>
      <c r="M3380" s="9" t="s">
        <v>2248</v>
      </c>
      <c r="O3380" s="33" t="s">
        <v>2248</v>
      </c>
      <c r="P3380" s="33" t="s">
        <v>6070</v>
      </c>
      <c r="Q3380" s="2" t="str">
        <f>VLOOKUP(P3380,'[1]Table E'!A:C,3,FALSE)</f>
        <v>Gifts and grants</v>
      </c>
    </row>
    <row r="3381" spans="1:17" x14ac:dyDescent="0.25">
      <c r="A3381" s="33" t="str">
        <f t="shared" si="156"/>
        <v>7770010110</v>
      </c>
      <c r="B3381" s="33" t="s">
        <v>2506</v>
      </c>
      <c r="C3381" s="33" t="s">
        <v>5444</v>
      </c>
      <c r="D3381" s="9" t="str">
        <f t="shared" si="157"/>
        <v>7770010110</v>
      </c>
      <c r="E3381" s="34">
        <v>77700</v>
      </c>
      <c r="F3381" s="34">
        <v>10110</v>
      </c>
      <c r="G3381" s="9" t="str">
        <f>VLOOKUP(B3381,'[1]Business Unit Lookup'!A:B,2,FALSE)</f>
        <v>Department of Juvenile Justice</v>
      </c>
      <c r="H3381" s="33" t="str">
        <f>VLOOKUP(C3381,'[1]Fund Lookup'!B:C,2,FALSE)</f>
        <v>CARESActRlfFd–General-COVID-19</v>
      </c>
      <c r="I3381" s="35" t="s">
        <v>2252</v>
      </c>
      <c r="J3381" s="33" t="str">
        <f>VLOOKUP(I3381,'[1]Table B'!A:B,2,FALSE)</f>
        <v>Special Revenue-Federal</v>
      </c>
      <c r="K3381" s="9" t="str">
        <f t="shared" si="158"/>
        <v>120-Special Revenue-Federal</v>
      </c>
      <c r="L3381" s="9" t="str">
        <f>IFERROR(VLOOKUP(A3381,'[1]VAC as of March 2024'!A:K,11,FALSE),"No")</f>
        <v>No</v>
      </c>
      <c r="M3381" s="9" t="s">
        <v>5493</v>
      </c>
      <c r="O3381" s="33" t="s">
        <v>2248</v>
      </c>
      <c r="P3381" s="33" t="s">
        <v>6063</v>
      </c>
      <c r="Q3381" s="2" t="str">
        <f>VLOOKUP(P3381,'[1]Table E'!A:C,3,FALSE)</f>
        <v>COVID-19</v>
      </c>
    </row>
    <row r="3382" spans="1:17" x14ac:dyDescent="0.25">
      <c r="A3382" s="33" t="str">
        <f t="shared" si="156"/>
        <v>7770010120</v>
      </c>
      <c r="B3382" s="36" t="s">
        <v>2506</v>
      </c>
      <c r="C3382" s="36" t="s">
        <v>5447</v>
      </c>
      <c r="D3382" s="9" t="str">
        <f t="shared" si="157"/>
        <v>7770010120</v>
      </c>
      <c r="E3382" s="35">
        <v>77700</v>
      </c>
      <c r="F3382" s="35">
        <v>10120</v>
      </c>
      <c r="G3382" s="9" t="str">
        <f>VLOOKUP(B3382,'[1]Business Unit Lookup'!A:B,2,FALSE)</f>
        <v>Department of Juvenile Justice</v>
      </c>
      <c r="H3382" s="33" t="str">
        <f>VLOOKUP(C3382,'[1]Fund Lookup'!B:C,2,FALSE)</f>
        <v>CoronavrsEmrSpplFdPrg-COVID-19</v>
      </c>
      <c r="I3382" s="35" t="s">
        <v>2252</v>
      </c>
      <c r="J3382" s="33" t="str">
        <f>VLOOKUP(I3382,'[1]Table B'!A:B,2,FALSE)</f>
        <v>Special Revenue-Federal</v>
      </c>
      <c r="K3382" s="9" t="str">
        <f t="shared" si="158"/>
        <v>120-Special Revenue-Federal</v>
      </c>
      <c r="L3382" s="9" t="str">
        <f>IFERROR(VLOOKUP(A3382,'[1]VAC as of March 2024'!A:K,11,FALSE),"No")</f>
        <v>No</v>
      </c>
      <c r="M3382" s="38" t="s">
        <v>5493</v>
      </c>
      <c r="O3382" s="36" t="s">
        <v>2248</v>
      </c>
      <c r="P3382" s="36" t="s">
        <v>6063</v>
      </c>
      <c r="Q3382" s="2" t="str">
        <f>VLOOKUP(P3382,'[1]Table E'!A:C,3,FALSE)</f>
        <v>COVID-19</v>
      </c>
    </row>
    <row r="3383" spans="1:17" x14ac:dyDescent="0.25">
      <c r="A3383" s="33" t="str">
        <f t="shared" si="156"/>
        <v>7770010150</v>
      </c>
      <c r="B3383" s="40" t="s">
        <v>2506</v>
      </c>
      <c r="C3383" s="36" t="s">
        <v>5456</v>
      </c>
      <c r="D3383" s="9" t="str">
        <f t="shared" si="157"/>
        <v>7770010150</v>
      </c>
      <c r="E3383" s="40">
        <v>77700</v>
      </c>
      <c r="F3383" s="37">
        <v>10150</v>
      </c>
      <c r="G3383" s="9" t="str">
        <f>VLOOKUP(B3383,'[1]Business Unit Lookup'!A:B,2,FALSE)</f>
        <v>Department of Juvenile Justice</v>
      </c>
      <c r="H3383" s="33" t="str">
        <f>VLOOKUP(C3383,'[1]Fund Lookup'!B:C,2,FALSE)</f>
        <v>ChldNtrtnPrgGrntsToSt-COVID-19</v>
      </c>
      <c r="I3383" s="35" t="s">
        <v>2252</v>
      </c>
      <c r="J3383" s="33" t="str">
        <f>VLOOKUP(I3383,'[1]Table B'!A:B,2,FALSE)</f>
        <v>Special Revenue-Federal</v>
      </c>
      <c r="K3383" s="9" t="str">
        <f t="shared" si="158"/>
        <v>120-Special Revenue-Federal</v>
      </c>
      <c r="L3383" s="9" t="str">
        <f>IFERROR(VLOOKUP(A3383,'[1]VAC as of March 2024'!A:K,11,FALSE),"No")</f>
        <v>No</v>
      </c>
      <c r="M3383" s="38" t="s">
        <v>5493</v>
      </c>
      <c r="O3383" s="38" t="s">
        <v>2248</v>
      </c>
      <c r="P3383" s="36" t="s">
        <v>6063</v>
      </c>
      <c r="Q3383" s="81" t="s">
        <v>8348</v>
      </c>
    </row>
    <row r="3384" spans="1:17" x14ac:dyDescent="0.25">
      <c r="A3384" s="33" t="str">
        <f t="shared" si="156"/>
        <v>7770010240</v>
      </c>
      <c r="B3384" s="33" t="s">
        <v>2506</v>
      </c>
      <c r="C3384" s="33" t="s">
        <v>5482</v>
      </c>
      <c r="D3384" s="9" t="str">
        <f t="shared" si="157"/>
        <v>7770010240</v>
      </c>
      <c r="E3384" s="34">
        <v>77700</v>
      </c>
      <c r="F3384" s="34">
        <v>10240</v>
      </c>
      <c r="G3384" s="9" t="str">
        <f>VLOOKUP(B3384,'[1]Business Unit Lookup'!A:B,2,FALSE)</f>
        <v>Department of Juvenile Justice</v>
      </c>
      <c r="H3384" s="33" t="str">
        <f>VLOOKUP(C3384,'[1]Fund Lookup'!B:C,2,FALSE)</f>
        <v>ESF-Elem&amp;SSEmerRlf Fd-COVID-19</v>
      </c>
      <c r="I3384" s="35" t="s">
        <v>2252</v>
      </c>
      <c r="J3384" s="33" t="str">
        <f>VLOOKUP(I3384,'[1]Table B'!A:B,2,FALSE)</f>
        <v>Special Revenue-Federal</v>
      </c>
      <c r="K3384" s="9" t="str">
        <f t="shared" si="158"/>
        <v>120-Special Revenue-Federal</v>
      </c>
      <c r="L3384" s="9" t="str">
        <f>IFERROR(VLOOKUP(A3384,'[1]VAC as of March 2024'!A:K,11,FALSE),"No")</f>
        <v>No</v>
      </c>
      <c r="M3384" s="9" t="s">
        <v>5493</v>
      </c>
      <c r="O3384" s="33" t="s">
        <v>2248</v>
      </c>
      <c r="P3384" s="33" t="s">
        <v>6063</v>
      </c>
      <c r="Q3384" s="2" t="str">
        <f>VLOOKUP(P3384,'[1]Table E'!A:C,3,FALSE)</f>
        <v>COVID-19</v>
      </c>
    </row>
    <row r="3385" spans="1:17" x14ac:dyDescent="0.25">
      <c r="A3385" s="33" t="str">
        <f t="shared" si="156"/>
        <v>7770012110</v>
      </c>
      <c r="B3385" s="40" t="s">
        <v>2506</v>
      </c>
      <c r="C3385" s="36" t="s">
        <v>6074</v>
      </c>
      <c r="D3385" s="9" t="str">
        <f t="shared" si="157"/>
        <v>7770012110</v>
      </c>
      <c r="E3385" s="41">
        <v>77700</v>
      </c>
      <c r="F3385" s="37">
        <v>12110</v>
      </c>
      <c r="G3385" s="9" t="str">
        <f>VLOOKUP(B3385,'[1]Business Unit Lookup'!A:B,2,FALSE)</f>
        <v>Department of Juvenile Justice</v>
      </c>
      <c r="H3385" s="33" t="str">
        <f>VLOOKUP(C3385,'[1]Fund Lookup'!B:C,2,FALSE)</f>
        <v>ARP-CrvStLoclFisRecFd-COVID-19</v>
      </c>
      <c r="I3385" s="35" t="s">
        <v>2252</v>
      </c>
      <c r="J3385" s="33" t="str">
        <f>VLOOKUP(I3385,'[1]Table B'!A:B,2,FALSE)</f>
        <v>Special Revenue-Federal</v>
      </c>
      <c r="K3385" s="9" t="str">
        <f t="shared" si="158"/>
        <v>120-Special Revenue-Federal</v>
      </c>
      <c r="L3385" s="9" t="str">
        <f>IFERROR(VLOOKUP(A3385,'[1]VAC as of March 2024'!A:K,11,FALSE),"No")</f>
        <v>No</v>
      </c>
      <c r="M3385" s="38" t="s">
        <v>5493</v>
      </c>
      <c r="O3385" s="36" t="s">
        <v>2248</v>
      </c>
      <c r="P3385" s="36" t="s">
        <v>6063</v>
      </c>
      <c r="Q3385" s="2" t="str">
        <f>VLOOKUP(P3385,'[1]Table E'!A:C,3,FALSE)</f>
        <v>COVID-19</v>
      </c>
    </row>
    <row r="3386" spans="1:17" x14ac:dyDescent="0.25">
      <c r="A3386" s="33" t="str">
        <f t="shared" si="156"/>
        <v>7770012260</v>
      </c>
      <c r="B3386" s="36" t="s">
        <v>2506</v>
      </c>
      <c r="C3386" s="36" t="s">
        <v>6081</v>
      </c>
      <c r="D3386" s="9" t="str">
        <f t="shared" si="157"/>
        <v>7770012260</v>
      </c>
      <c r="E3386" s="36">
        <v>77700</v>
      </c>
      <c r="F3386" s="36">
        <v>12260</v>
      </c>
      <c r="G3386" s="9" t="str">
        <f>VLOOKUP(B3386,'[1]Business Unit Lookup'!A:B,2,FALSE)</f>
        <v>Department of Juvenile Justice</v>
      </c>
      <c r="H3386" s="33" t="str">
        <f>VLOOKUP(C3386,'[1]Fund Lookup'!B:C,2,FALSE)</f>
        <v>CN CACFP Emrgncy Csts-COVID-19</v>
      </c>
      <c r="I3386" s="35" t="s">
        <v>2252</v>
      </c>
      <c r="J3386" s="33" t="str">
        <f>VLOOKUP(I3386,'[1]Table B'!A:B,2,FALSE)</f>
        <v>Special Revenue-Federal</v>
      </c>
      <c r="K3386" s="9" t="str">
        <f t="shared" si="158"/>
        <v>120-Special Revenue-Federal</v>
      </c>
      <c r="L3386" s="9" t="str">
        <f>IFERROR(VLOOKUP(A3386,'[1]VAC as of March 2024'!A:K,11,FALSE),"No")</f>
        <v>No</v>
      </c>
      <c r="M3386" s="37" t="s">
        <v>5493</v>
      </c>
      <c r="O3386" s="38" t="s">
        <v>2248</v>
      </c>
      <c r="P3386" s="36" t="s">
        <v>6063</v>
      </c>
      <c r="Q3386" s="2" t="str">
        <f>VLOOKUP(P3386,'[1]Table E'!A:C,3,FALSE)</f>
        <v>COVID-19</v>
      </c>
    </row>
    <row r="3387" spans="1:17" x14ac:dyDescent="0.25">
      <c r="A3387" s="33" t="str">
        <f t="shared" si="156"/>
        <v>7770012340</v>
      </c>
      <c r="B3387" s="40" t="s">
        <v>2506</v>
      </c>
      <c r="C3387" s="36" t="s">
        <v>6132</v>
      </c>
      <c r="D3387" s="9" t="str">
        <f t="shared" si="157"/>
        <v>7770012340</v>
      </c>
      <c r="E3387" s="41">
        <v>77700</v>
      </c>
      <c r="F3387" s="37">
        <v>12340</v>
      </c>
      <c r="G3387" s="9" t="str">
        <f>VLOOKUP(B3387,'[1]Business Unit Lookup'!A:B,2,FALSE)</f>
        <v>Department of Juvenile Justice</v>
      </c>
      <c r="H3387" s="33" t="str">
        <f>VLOOKUP(C3387,'[1]Fund Lookup'!B:C,2,FALSE)</f>
        <v>Special Edu St Grnts-COVID-19</v>
      </c>
      <c r="I3387" s="35" t="s">
        <v>2252</v>
      </c>
      <c r="J3387" s="33" t="str">
        <f>VLOOKUP(I3387,'[1]Table B'!A:B,2,FALSE)</f>
        <v>Special Revenue-Federal</v>
      </c>
      <c r="K3387" s="9" t="str">
        <f t="shared" si="158"/>
        <v>120-Special Revenue-Federal</v>
      </c>
      <c r="L3387" s="9" t="str">
        <f>IFERROR(VLOOKUP(A3387,'[1]VAC as of March 2024'!A:K,11,FALSE),"No")</f>
        <v>No</v>
      </c>
      <c r="M3387" s="38" t="s">
        <v>5493</v>
      </c>
      <c r="O3387" s="38" t="s">
        <v>2248</v>
      </c>
      <c r="P3387" s="38" t="s">
        <v>6063</v>
      </c>
      <c r="Q3387" s="2" t="str">
        <f>VLOOKUP(P3387,'[1]Table E'!A:C,3,FALSE)</f>
        <v>COVID-19</v>
      </c>
    </row>
    <row r="3388" spans="1:17" x14ac:dyDescent="0.25">
      <c r="A3388" s="33" t="str">
        <f t="shared" si="156"/>
        <v>7770015000</v>
      </c>
      <c r="B3388" s="33" t="s">
        <v>2506</v>
      </c>
      <c r="C3388" s="33" t="s">
        <v>2222</v>
      </c>
      <c r="D3388" s="9" t="str">
        <f t="shared" si="157"/>
        <v>7770015000</v>
      </c>
      <c r="E3388" s="34">
        <v>77700</v>
      </c>
      <c r="F3388" s="34">
        <v>15000</v>
      </c>
      <c r="G3388" s="9" t="str">
        <f>VLOOKUP(B3388,'[1]Business Unit Lookup'!A:B,2,FALSE)</f>
        <v>Department of Juvenile Justice</v>
      </c>
      <c r="H3388" s="33" t="str">
        <f>VLOOKUP(C3388,'[1]Fund Lookup'!B:C,2,FALSE)</f>
        <v>General Fixed Asset Acct Group</v>
      </c>
      <c r="I3388" s="35" t="s">
        <v>2242</v>
      </c>
      <c r="J3388" s="33" t="str">
        <f>VLOOKUP(I3388,'[1]Table B'!A:B,2,FALSE)</f>
        <v>Fixed Assets, Fund 1500</v>
      </c>
      <c r="K3388" s="9" t="str">
        <f t="shared" si="158"/>
        <v>610-Fixed Assets, Fund 1500</v>
      </c>
      <c r="L3388" s="9" t="str">
        <f>IFERROR(VLOOKUP(A3388,'[1]VAC as of March 2024'!A:K,11,FALSE),"No")</f>
        <v>No</v>
      </c>
      <c r="M3388" s="9" t="s">
        <v>4</v>
      </c>
      <c r="Q3388" s="2"/>
    </row>
    <row r="3389" spans="1:17" x14ac:dyDescent="0.25">
      <c r="A3389" s="33" t="str">
        <f t="shared" si="156"/>
        <v>7780001000</v>
      </c>
      <c r="B3389" s="33" t="s">
        <v>2507</v>
      </c>
      <c r="C3389" s="33" t="s">
        <v>1</v>
      </c>
      <c r="D3389" s="9" t="str">
        <f t="shared" si="157"/>
        <v>778001000</v>
      </c>
      <c r="E3389" s="34">
        <v>77800</v>
      </c>
      <c r="F3389" s="34">
        <v>1000</v>
      </c>
      <c r="G3389" s="9" t="str">
        <f>VLOOKUP(B3389,'[1]Business Unit Lookup'!A:B,2,FALSE)</f>
        <v>Department of Forensic Science</v>
      </c>
      <c r="H3389" s="33" t="str">
        <f>VLOOKUP(C3389,'[1]Fund Lookup'!B:C,2,FALSE)</f>
        <v>General Fund</v>
      </c>
      <c r="I3389" s="35" t="s">
        <v>2236</v>
      </c>
      <c r="J3389" s="33" t="str">
        <f>VLOOKUP(I3389,'[1]Table B'!A:B,2,FALSE)</f>
        <v>General</v>
      </c>
      <c r="K3389" s="9" t="str">
        <f t="shared" si="158"/>
        <v>100-General</v>
      </c>
      <c r="L3389" s="9" t="str">
        <f>IFERROR(VLOOKUP(A3389,'[1]VAC as of March 2024'!A:K,11,FALSE),"No")</f>
        <v>No</v>
      </c>
      <c r="M3389" s="9" t="s">
        <v>2237</v>
      </c>
      <c r="O3389" s="33" t="s">
        <v>2240</v>
      </c>
      <c r="P3389" s="33" t="s">
        <v>6061</v>
      </c>
      <c r="Q3389" s="2" t="str">
        <f>VLOOKUP(P3389,'[1]Table E'!A:C,3,FALSE)</f>
        <v>Unassigned</v>
      </c>
    </row>
    <row r="3390" spans="1:17" x14ac:dyDescent="0.25">
      <c r="A3390" s="33" t="str">
        <f t="shared" si="156"/>
        <v>7780002820</v>
      </c>
      <c r="B3390" s="33" t="s">
        <v>2507</v>
      </c>
      <c r="C3390" s="33" t="s">
        <v>689</v>
      </c>
      <c r="D3390" s="9" t="str">
        <f t="shared" si="157"/>
        <v>778002820</v>
      </c>
      <c r="E3390" s="34">
        <v>77800</v>
      </c>
      <c r="F3390" s="34">
        <v>2820</v>
      </c>
      <c r="G3390" s="9" t="str">
        <f>VLOOKUP(B3390,'[1]Business Unit Lookup'!A:B,2,FALSE)</f>
        <v>Department of Forensic Science</v>
      </c>
      <c r="H3390" s="33" t="str">
        <f>VLOOKUP(C3390,'[1]Fund Lookup'!B:C,2,FALSE)</f>
        <v>Abbott Lab Settlement Fund</v>
      </c>
      <c r="I3390" s="35" t="s">
        <v>2252</v>
      </c>
      <c r="J3390" s="33" t="str">
        <f>VLOOKUP(I3390,'[1]Table B'!A:B,2,FALSE)</f>
        <v>Special Revenue-Federal</v>
      </c>
      <c r="K3390" s="9" t="str">
        <f t="shared" si="158"/>
        <v>120-Special Revenue-Federal</v>
      </c>
      <c r="L3390" s="9" t="str">
        <f>IFERROR(VLOOKUP(A3390,'[1]VAC as of March 2024'!A:K,11,FALSE),"No")</f>
        <v>No</v>
      </c>
      <c r="M3390" s="9" t="s">
        <v>2248</v>
      </c>
      <c r="O3390" s="33" t="s">
        <v>2248</v>
      </c>
      <c r="P3390" s="33" t="s">
        <v>6070</v>
      </c>
      <c r="Q3390" s="2" t="str">
        <f>VLOOKUP(P3390,'[1]Table E'!A:C,3,FALSE)</f>
        <v>Gifts and grants</v>
      </c>
    </row>
    <row r="3391" spans="1:17" x14ac:dyDescent="0.25">
      <c r="A3391" s="33" t="str">
        <f t="shared" si="156"/>
        <v>7780002870</v>
      </c>
      <c r="B3391" s="33" t="s">
        <v>2507</v>
      </c>
      <c r="C3391" s="33" t="s">
        <v>716</v>
      </c>
      <c r="D3391" s="9" t="str">
        <f t="shared" si="157"/>
        <v>778002870</v>
      </c>
      <c r="E3391" s="34">
        <v>77800</v>
      </c>
      <c r="F3391" s="34">
        <v>2870</v>
      </c>
      <c r="G3391" s="9" t="str">
        <f>VLOOKUP(B3391,'[1]Business Unit Lookup'!A:B,2,FALSE)</f>
        <v>Department of Forensic Science</v>
      </c>
      <c r="H3391" s="33" t="str">
        <f>VLOOKUP(C3391,'[1]Fund Lookup'!B:C,2,FALSE)</f>
        <v>Surp Suppy/Equip Sale-GF-NonHE</v>
      </c>
      <c r="I3391" s="35" t="s">
        <v>2236</v>
      </c>
      <c r="J3391" s="33" t="str">
        <f>VLOOKUP(I3391,'[1]Table B'!A:B,2,FALSE)</f>
        <v>General</v>
      </c>
      <c r="K3391" s="9" t="str">
        <f t="shared" si="158"/>
        <v>100-General</v>
      </c>
      <c r="L3391" s="9" t="str">
        <f>IFERROR(VLOOKUP(A3391,'[1]VAC as of March 2024'!A:K,11,FALSE),"No")</f>
        <v>No</v>
      </c>
      <c r="M3391" s="9" t="s">
        <v>2240</v>
      </c>
      <c r="O3391" s="33" t="s">
        <v>2</v>
      </c>
      <c r="P3391" s="33" t="s">
        <v>6068</v>
      </c>
      <c r="Q3391" s="2" t="str">
        <f>VLOOKUP(P3391,'[1]Table E'!A:C,3,FALSE)</f>
        <v>Health and Public Safety</v>
      </c>
    </row>
    <row r="3392" spans="1:17" x14ac:dyDescent="0.25">
      <c r="A3392" s="33" t="str">
        <f t="shared" si="156"/>
        <v>7780008200</v>
      </c>
      <c r="B3392" s="33" t="s">
        <v>2507</v>
      </c>
      <c r="C3392" s="33" t="s">
        <v>1628</v>
      </c>
      <c r="D3392" s="9" t="str">
        <f t="shared" si="157"/>
        <v>778008200</v>
      </c>
      <c r="E3392" s="34">
        <v>77800</v>
      </c>
      <c r="F3392" s="34">
        <v>8200</v>
      </c>
      <c r="G3392" s="9" t="str">
        <f>VLOOKUP(B3392,'[1]Business Unit Lookup'!A:B,2,FALSE)</f>
        <v>Department of Forensic Science</v>
      </c>
      <c r="H3392" s="33" t="str">
        <f>VLOOKUP(C3392,'[1]Fund Lookup'!B:C,2,FALSE)</f>
        <v>VPBA Projects</v>
      </c>
      <c r="I3392" s="35" t="s">
        <v>2265</v>
      </c>
      <c r="J3392" s="33" t="str">
        <f>VLOOKUP(I3392,'[1]Table B'!A:B,2,FALSE)</f>
        <v>Capital Projects, F/S Exclusions</v>
      </c>
      <c r="K3392" s="9" t="str">
        <f t="shared" si="158"/>
        <v>156-Capital Projects, F/S Exclusions</v>
      </c>
      <c r="L3392" s="9" t="str">
        <f>IFERROR(VLOOKUP(A3392,'[1]VAC as of March 2024'!A:K,11,FALSE),"No")</f>
        <v>No</v>
      </c>
      <c r="M3392" s="9" t="s">
        <v>2248</v>
      </c>
      <c r="O3392" s="33" t="s">
        <v>2248</v>
      </c>
      <c r="P3392" s="33" t="s">
        <v>6078</v>
      </c>
      <c r="Q3392" s="2" t="str">
        <f>VLOOKUP(P3392,'[1]Table E'!A:C,3,FALSE)</f>
        <v>Capital Projects</v>
      </c>
    </row>
    <row r="3393" spans="1:17" x14ac:dyDescent="0.25">
      <c r="A3393" s="33" t="str">
        <f t="shared" si="156"/>
        <v>7780009650</v>
      </c>
      <c r="B3393" s="33" t="s">
        <v>2507</v>
      </c>
      <c r="C3393" s="33" t="s">
        <v>2089</v>
      </c>
      <c r="D3393" s="9" t="str">
        <f t="shared" si="157"/>
        <v>778009650</v>
      </c>
      <c r="E3393" s="34">
        <v>77800</v>
      </c>
      <c r="F3393" s="34">
        <v>9650</v>
      </c>
      <c r="G3393" s="9" t="str">
        <f>VLOOKUP(B3393,'[1]Business Unit Lookup'!A:B,2,FALSE)</f>
        <v>Department of Forensic Science</v>
      </c>
      <c r="H3393" s="33" t="str">
        <f>VLOOKUP(C3393,'[1]Fund Lookup'!B:C,2,FALSE)</f>
        <v>Central Capital Planning Fund</v>
      </c>
      <c r="I3393" s="35" t="s">
        <v>2236</v>
      </c>
      <c r="J3393" s="33" t="str">
        <f>VLOOKUP(I3393,'[1]Table B'!A:B,2,FALSE)</f>
        <v>General</v>
      </c>
      <c r="K3393" s="9" t="str">
        <f t="shared" si="158"/>
        <v>100-General</v>
      </c>
      <c r="L3393" s="9" t="str">
        <f>IFERROR(VLOOKUP(A3393,'[1]VAC as of March 2024'!A:K,11,FALSE),"No")</f>
        <v>No</v>
      </c>
      <c r="M3393" s="9" t="s">
        <v>2240</v>
      </c>
      <c r="O3393" s="33" t="s">
        <v>2241</v>
      </c>
      <c r="P3393" s="33" t="s">
        <v>6079</v>
      </c>
      <c r="Q3393" s="2" t="str">
        <f>VLOOKUP(P3393,'[1]Table E'!A:C,3,FALSE)</f>
        <v>Central Capital Planning</v>
      </c>
    </row>
    <row r="3394" spans="1:17" x14ac:dyDescent="0.25">
      <c r="A3394" s="33" t="str">
        <f t="shared" ref="A3394:A3457" si="159">CONCATENATE(B3394,C3394)</f>
        <v>7780010000</v>
      </c>
      <c r="B3394" s="33" t="s">
        <v>2507</v>
      </c>
      <c r="C3394" s="33" t="s">
        <v>2162</v>
      </c>
      <c r="D3394" s="9" t="str">
        <f t="shared" ref="D3394:D3457" si="160">CONCATENATE(E3394,F3394)</f>
        <v>7780010000</v>
      </c>
      <c r="E3394" s="34">
        <v>77800</v>
      </c>
      <c r="F3394" s="34">
        <v>10000</v>
      </c>
      <c r="G3394" s="9" t="str">
        <f>VLOOKUP(B3394,'[1]Business Unit Lookup'!A:B,2,FALSE)</f>
        <v>Department of Forensic Science</v>
      </c>
      <c r="H3394" s="33" t="str">
        <f>VLOOKUP(C3394,'[1]Fund Lookup'!B:C,2,FALSE)</f>
        <v>Federal Trust</v>
      </c>
      <c r="I3394" s="35" t="s">
        <v>2252</v>
      </c>
      <c r="J3394" s="33" t="str">
        <f>VLOOKUP(I3394,'[1]Table B'!A:B,2,FALSE)</f>
        <v>Special Revenue-Federal</v>
      </c>
      <c r="K3394" s="9" t="str">
        <f t="shared" ref="K3394:K3457" si="161">CONCATENATE(I3394,"-",J3394)</f>
        <v>120-Special Revenue-Federal</v>
      </c>
      <c r="L3394" s="9" t="str">
        <f>IFERROR(VLOOKUP(A3394,'[1]VAC as of March 2024'!A:K,11,FALSE),"No")</f>
        <v>No</v>
      </c>
      <c r="M3394" s="9" t="s">
        <v>2248</v>
      </c>
      <c r="O3394" s="33" t="s">
        <v>2248</v>
      </c>
      <c r="P3394" s="33" t="s">
        <v>6070</v>
      </c>
      <c r="Q3394" s="2" t="str">
        <f>VLOOKUP(P3394,'[1]Table E'!A:C,3,FALSE)</f>
        <v>Gifts and grants</v>
      </c>
    </row>
    <row r="3395" spans="1:17" x14ac:dyDescent="0.25">
      <c r="A3395" s="33" t="str">
        <f t="shared" si="159"/>
        <v>7780010110</v>
      </c>
      <c r="B3395" s="33" t="s">
        <v>2507</v>
      </c>
      <c r="C3395" s="33" t="s">
        <v>5444</v>
      </c>
      <c r="D3395" s="9" t="str">
        <f t="shared" si="160"/>
        <v>7780010110</v>
      </c>
      <c r="E3395" s="34">
        <v>77800</v>
      </c>
      <c r="F3395" s="34">
        <v>10110</v>
      </c>
      <c r="G3395" s="9" t="str">
        <f>VLOOKUP(B3395,'[1]Business Unit Lookup'!A:B,2,FALSE)</f>
        <v>Department of Forensic Science</v>
      </c>
      <c r="H3395" s="33" t="str">
        <f>VLOOKUP(C3395,'[1]Fund Lookup'!B:C,2,FALSE)</f>
        <v>CARESActRlfFd–General-COVID-19</v>
      </c>
      <c r="I3395" s="35" t="s">
        <v>2252</v>
      </c>
      <c r="J3395" s="33" t="str">
        <f>VLOOKUP(I3395,'[1]Table B'!A:B,2,FALSE)</f>
        <v>Special Revenue-Federal</v>
      </c>
      <c r="K3395" s="9" t="str">
        <f t="shared" si="161"/>
        <v>120-Special Revenue-Federal</v>
      </c>
      <c r="L3395" s="9" t="str">
        <f>IFERROR(VLOOKUP(A3395,'[1]VAC as of March 2024'!A:K,11,FALSE),"No")</f>
        <v>No</v>
      </c>
      <c r="M3395" s="9" t="s">
        <v>5493</v>
      </c>
      <c r="O3395" s="33" t="s">
        <v>2248</v>
      </c>
      <c r="P3395" s="33" t="s">
        <v>6063</v>
      </c>
      <c r="Q3395" s="2" t="str">
        <f>VLOOKUP(P3395,'[1]Table E'!A:C,3,FALSE)</f>
        <v>COVID-19</v>
      </c>
    </row>
    <row r="3396" spans="1:17" x14ac:dyDescent="0.25">
      <c r="A3396" s="33" t="str">
        <f t="shared" si="159"/>
        <v>7780010120</v>
      </c>
      <c r="B3396" s="36" t="s">
        <v>2507</v>
      </c>
      <c r="C3396" s="36" t="s">
        <v>5447</v>
      </c>
      <c r="D3396" s="9" t="str">
        <f t="shared" si="160"/>
        <v>7780010120</v>
      </c>
      <c r="E3396" s="37">
        <v>77800</v>
      </c>
      <c r="F3396" s="37">
        <v>10120</v>
      </c>
      <c r="G3396" s="9" t="str">
        <f>VLOOKUP(B3396,'[1]Business Unit Lookup'!A:B,2,FALSE)</f>
        <v>Department of Forensic Science</v>
      </c>
      <c r="H3396" s="33" t="str">
        <f>VLOOKUP(C3396,'[1]Fund Lookup'!B:C,2,FALSE)</f>
        <v>CoronavrsEmrSpplFdPrg-COVID-19</v>
      </c>
      <c r="I3396" s="35" t="s">
        <v>2252</v>
      </c>
      <c r="J3396" s="33" t="str">
        <f>VLOOKUP(I3396,'[1]Table B'!A:B,2,FALSE)</f>
        <v>Special Revenue-Federal</v>
      </c>
      <c r="K3396" s="9" t="str">
        <f t="shared" si="161"/>
        <v>120-Special Revenue-Federal</v>
      </c>
      <c r="L3396" s="9" t="str">
        <f>IFERROR(VLOOKUP(A3396,'[1]VAC as of March 2024'!A:K,11,FALSE),"No")</f>
        <v>No</v>
      </c>
      <c r="M3396" s="38" t="s">
        <v>5493</v>
      </c>
      <c r="O3396" s="36" t="s">
        <v>2248</v>
      </c>
      <c r="P3396" s="36" t="s">
        <v>6063</v>
      </c>
      <c r="Q3396" s="2" t="str">
        <f>VLOOKUP(P3396,'[1]Table E'!A:C,3,FALSE)</f>
        <v>COVID-19</v>
      </c>
    </row>
    <row r="3397" spans="1:17" x14ac:dyDescent="0.25">
      <c r="A3397" s="33" t="str">
        <f t="shared" si="159"/>
        <v>7780012110</v>
      </c>
      <c r="B3397" s="40" t="s">
        <v>2507</v>
      </c>
      <c r="C3397" s="36" t="s">
        <v>6074</v>
      </c>
      <c r="D3397" s="9" t="str">
        <f t="shared" si="160"/>
        <v>7780012110</v>
      </c>
      <c r="E3397" s="41">
        <v>77800</v>
      </c>
      <c r="F3397" s="37">
        <v>12110</v>
      </c>
      <c r="G3397" s="9" t="str">
        <f>VLOOKUP(B3397,'[1]Business Unit Lookup'!A:B,2,FALSE)</f>
        <v>Department of Forensic Science</v>
      </c>
      <c r="H3397" s="33" t="str">
        <f>VLOOKUP(C3397,'[1]Fund Lookup'!B:C,2,FALSE)</f>
        <v>ARP-CrvStLoclFisRecFd-COVID-19</v>
      </c>
      <c r="I3397" s="35" t="s">
        <v>2252</v>
      </c>
      <c r="J3397" s="33" t="str">
        <f>VLOOKUP(I3397,'[1]Table B'!A:B,2,FALSE)</f>
        <v>Special Revenue-Federal</v>
      </c>
      <c r="K3397" s="9" t="str">
        <f t="shared" si="161"/>
        <v>120-Special Revenue-Federal</v>
      </c>
      <c r="L3397" s="9" t="str">
        <f>IFERROR(VLOOKUP(A3397,'[1]VAC as of March 2024'!A:K,11,FALSE),"No")</f>
        <v>No</v>
      </c>
      <c r="M3397" s="38" t="s">
        <v>5493</v>
      </c>
      <c r="O3397" s="36" t="s">
        <v>2248</v>
      </c>
      <c r="P3397" s="36" t="s">
        <v>6063</v>
      </c>
      <c r="Q3397" s="2" t="str">
        <f>VLOOKUP(P3397,'[1]Table E'!A:C,3,FALSE)</f>
        <v>COVID-19</v>
      </c>
    </row>
    <row r="3398" spans="1:17" x14ac:dyDescent="0.25">
      <c r="A3398" s="33" t="str">
        <f t="shared" si="159"/>
        <v>7780015000</v>
      </c>
      <c r="B3398" s="33" t="s">
        <v>2507</v>
      </c>
      <c r="C3398" s="33" t="s">
        <v>2222</v>
      </c>
      <c r="D3398" s="9" t="str">
        <f t="shared" si="160"/>
        <v>7780015000</v>
      </c>
      <c r="E3398" s="34">
        <v>77800</v>
      </c>
      <c r="F3398" s="34">
        <v>15000</v>
      </c>
      <c r="G3398" s="9" t="str">
        <f>VLOOKUP(B3398,'[1]Business Unit Lookup'!A:B,2,FALSE)</f>
        <v>Department of Forensic Science</v>
      </c>
      <c r="H3398" s="33" t="str">
        <f>VLOOKUP(C3398,'[1]Fund Lookup'!B:C,2,FALSE)</f>
        <v>General Fixed Asset Acct Group</v>
      </c>
      <c r="I3398" s="35" t="s">
        <v>2242</v>
      </c>
      <c r="J3398" s="33" t="str">
        <f>VLOOKUP(I3398,'[1]Table B'!A:B,2,FALSE)</f>
        <v>Fixed Assets, Fund 1500</v>
      </c>
      <c r="K3398" s="9" t="str">
        <f t="shared" si="161"/>
        <v>610-Fixed Assets, Fund 1500</v>
      </c>
      <c r="L3398" s="9" t="str">
        <f>IFERROR(VLOOKUP(A3398,'[1]VAC as of March 2024'!A:K,11,FALSE),"No")</f>
        <v>No</v>
      </c>
      <c r="M3398" s="9" t="s">
        <v>4</v>
      </c>
      <c r="Q3398" s="2"/>
    </row>
    <row r="3399" spans="1:17" x14ac:dyDescent="0.25">
      <c r="A3399" s="33" t="str">
        <f t="shared" si="159"/>
        <v>7790001000</v>
      </c>
      <c r="B3399" s="36" t="s">
        <v>6177</v>
      </c>
      <c r="C3399" s="36" t="s">
        <v>1</v>
      </c>
      <c r="D3399" s="9" t="str">
        <f t="shared" si="160"/>
        <v>779001000</v>
      </c>
      <c r="E3399" s="35">
        <v>77900</v>
      </c>
      <c r="F3399" s="35">
        <v>1000</v>
      </c>
      <c r="G3399" s="9" t="str">
        <f>VLOOKUP(B3399,'[1]Business Unit Lookup'!A:B,2,FALSE)</f>
        <v>Sussex I &amp; II St Prisons Cmplx</v>
      </c>
      <c r="H3399" s="33" t="str">
        <f>VLOOKUP(C3399,'[1]Fund Lookup'!B:C,2,FALSE)</f>
        <v>General Fund</v>
      </c>
      <c r="I3399" s="35" t="s">
        <v>2236</v>
      </c>
      <c r="J3399" s="33" t="str">
        <f>VLOOKUP(I3399,'[1]Table B'!A:B,2,FALSE)</f>
        <v>General</v>
      </c>
      <c r="K3399" s="9" t="str">
        <f t="shared" si="161"/>
        <v>100-General</v>
      </c>
      <c r="L3399" s="9" t="str">
        <f>IFERROR(VLOOKUP(A3399,'[1]VAC as of March 2024'!A:K,11,FALSE),"No")</f>
        <v>No</v>
      </c>
      <c r="M3399" s="38" t="s">
        <v>2237</v>
      </c>
      <c r="O3399" s="36" t="s">
        <v>2240</v>
      </c>
      <c r="P3399" s="36" t="s">
        <v>6061</v>
      </c>
      <c r="Q3399" s="2" t="str">
        <f>VLOOKUP(P3399,'[1]Table E'!A:C,3,FALSE)</f>
        <v>Unassigned</v>
      </c>
    </row>
    <row r="3400" spans="1:17" x14ac:dyDescent="0.25">
      <c r="A3400" s="33" t="str">
        <f t="shared" si="159"/>
        <v>7790002870</v>
      </c>
      <c r="B3400" s="36" t="s">
        <v>6177</v>
      </c>
      <c r="C3400" s="36" t="s">
        <v>716</v>
      </c>
      <c r="D3400" s="9" t="str">
        <f t="shared" si="160"/>
        <v>779002870</v>
      </c>
      <c r="E3400" s="35">
        <v>77900</v>
      </c>
      <c r="F3400" s="35">
        <v>2870</v>
      </c>
      <c r="G3400" s="9" t="str">
        <f>VLOOKUP(B3400,'[1]Business Unit Lookup'!A:B,2,FALSE)</f>
        <v>Sussex I &amp; II St Prisons Cmplx</v>
      </c>
      <c r="H3400" s="33" t="str">
        <f>VLOOKUP(C3400,'[1]Fund Lookup'!B:C,2,FALSE)</f>
        <v>Surp Suppy/Equip Sale-GF-NonHE</v>
      </c>
      <c r="I3400" s="35" t="s">
        <v>2236</v>
      </c>
      <c r="J3400" s="33" t="str">
        <f>VLOOKUP(I3400,'[1]Table B'!A:B,2,FALSE)</f>
        <v>General</v>
      </c>
      <c r="K3400" s="9" t="str">
        <f t="shared" si="161"/>
        <v>100-General</v>
      </c>
      <c r="L3400" s="9" t="str">
        <f>IFERROR(VLOOKUP(A3400,'[1]VAC as of March 2024'!A:K,11,FALSE),"No")</f>
        <v>No</v>
      </c>
      <c r="M3400" s="38" t="s">
        <v>2240</v>
      </c>
      <c r="O3400" s="36" t="s">
        <v>2</v>
      </c>
      <c r="P3400" s="36" t="s">
        <v>6068</v>
      </c>
      <c r="Q3400" s="2" t="str">
        <f>VLOOKUP(P3400,'[1]Table E'!A:C,3,FALSE)</f>
        <v>Health and Public Safety</v>
      </c>
    </row>
    <row r="3401" spans="1:17" x14ac:dyDescent="0.25">
      <c r="A3401" s="33" t="str">
        <f t="shared" si="159"/>
        <v>7790002900</v>
      </c>
      <c r="B3401" s="36" t="s">
        <v>6177</v>
      </c>
      <c r="C3401" s="36" t="s">
        <v>727</v>
      </c>
      <c r="D3401" s="9" t="str">
        <f t="shared" si="160"/>
        <v>779002900</v>
      </c>
      <c r="E3401" s="35">
        <v>77900</v>
      </c>
      <c r="F3401" s="35">
        <v>2900</v>
      </c>
      <c r="G3401" s="9" t="str">
        <f>VLOOKUP(B3401,'[1]Business Unit Lookup'!A:B,2,FALSE)</f>
        <v>Sussex I &amp; II St Prisons Cmplx</v>
      </c>
      <c r="H3401" s="33" t="str">
        <f>VLOOKUP(C3401,'[1]Fund Lookup'!B:C,2,FALSE)</f>
        <v>Insurance Recovery</v>
      </c>
      <c r="I3401" s="35" t="s">
        <v>2239</v>
      </c>
      <c r="J3401" s="33" t="str">
        <f>VLOOKUP(I3401,'[1]Table B'!A:B,2,FALSE)</f>
        <v>Special Revenue-Other</v>
      </c>
      <c r="K3401" s="9" t="str">
        <f t="shared" si="161"/>
        <v>105-Special Revenue-Other</v>
      </c>
      <c r="L3401" s="9" t="str">
        <f>IFERROR(VLOOKUP(A3401,'[1]VAC as of March 2024'!A:K,11,FALSE),"No")</f>
        <v>No</v>
      </c>
      <c r="M3401" s="38" t="s">
        <v>2240</v>
      </c>
      <c r="O3401" s="36" t="s">
        <v>2241</v>
      </c>
      <c r="P3401" s="36" t="s">
        <v>6067</v>
      </c>
      <c r="Q3401" s="2" t="str">
        <f>VLOOKUP(P3401,'[1]Table E'!A:C,3,FALSE)</f>
        <v>Health and Public Safety</v>
      </c>
    </row>
    <row r="3402" spans="1:17" x14ac:dyDescent="0.25">
      <c r="A3402" s="33" t="str">
        <f t="shared" si="159"/>
        <v>7790012110</v>
      </c>
      <c r="B3402" s="36" t="s">
        <v>6177</v>
      </c>
      <c r="C3402" s="36" t="s">
        <v>6074</v>
      </c>
      <c r="D3402" s="9" t="str">
        <f t="shared" si="160"/>
        <v>7790012110</v>
      </c>
      <c r="E3402" s="35">
        <v>77900</v>
      </c>
      <c r="F3402" s="37">
        <v>12110</v>
      </c>
      <c r="G3402" s="9" t="str">
        <f>VLOOKUP(B3402,'[1]Business Unit Lookup'!A:B,2,FALSE)</f>
        <v>Sussex I &amp; II St Prisons Cmplx</v>
      </c>
      <c r="H3402" s="33" t="str">
        <f>VLOOKUP(C3402,'[1]Fund Lookup'!B:C,2,FALSE)</f>
        <v>ARP-CrvStLoclFisRecFd-COVID-19</v>
      </c>
      <c r="I3402" s="35" t="s">
        <v>2252</v>
      </c>
      <c r="J3402" s="33" t="str">
        <f>VLOOKUP(I3402,'[1]Table B'!A:B,2,FALSE)</f>
        <v>Special Revenue-Federal</v>
      </c>
      <c r="K3402" s="9" t="str">
        <f t="shared" si="161"/>
        <v>120-Special Revenue-Federal</v>
      </c>
      <c r="L3402" s="9" t="str">
        <f>IFERROR(VLOOKUP(A3402,'[1]VAC as of March 2024'!A:K,11,FALSE),"No")</f>
        <v>No</v>
      </c>
      <c r="M3402" s="38" t="s">
        <v>5493</v>
      </c>
      <c r="O3402" s="36" t="s">
        <v>2248</v>
      </c>
      <c r="P3402" s="36" t="s">
        <v>6063</v>
      </c>
      <c r="Q3402" s="2" t="str">
        <f>VLOOKUP(P3402,'[1]Table E'!A:C,3,FALSE)</f>
        <v>COVID-19</v>
      </c>
    </row>
    <row r="3403" spans="1:17" x14ac:dyDescent="0.25">
      <c r="A3403" s="33" t="str">
        <f t="shared" si="159"/>
        <v>7850001000</v>
      </c>
      <c r="B3403" s="33" t="s">
        <v>2508</v>
      </c>
      <c r="C3403" s="33" t="s">
        <v>1</v>
      </c>
      <c r="D3403" s="9" t="str">
        <f t="shared" si="160"/>
        <v>785001000</v>
      </c>
      <c r="E3403" s="34">
        <v>78500</v>
      </c>
      <c r="F3403" s="34">
        <v>1000</v>
      </c>
      <c r="G3403" s="9" t="str">
        <f>VLOOKUP(B3403,'[1]Business Unit Lookup'!A:B,2,FALSE)</f>
        <v>River North Correctional Ctr</v>
      </c>
      <c r="H3403" s="33" t="str">
        <f>VLOOKUP(C3403,'[1]Fund Lookup'!B:C,2,FALSE)</f>
        <v>General Fund</v>
      </c>
      <c r="I3403" s="35" t="s">
        <v>2236</v>
      </c>
      <c r="J3403" s="33" t="str">
        <f>VLOOKUP(I3403,'[1]Table B'!A:B,2,FALSE)</f>
        <v>General</v>
      </c>
      <c r="K3403" s="9" t="str">
        <f t="shared" si="161"/>
        <v>100-General</v>
      </c>
      <c r="L3403" s="9" t="str">
        <f>IFERROR(VLOOKUP(A3403,'[1]VAC as of March 2024'!A:K,11,FALSE),"No")</f>
        <v>No</v>
      </c>
      <c r="M3403" s="9" t="s">
        <v>2237</v>
      </c>
      <c r="O3403" s="33" t="s">
        <v>2240</v>
      </c>
      <c r="P3403" s="33" t="s">
        <v>6061</v>
      </c>
      <c r="Q3403" s="2" t="str">
        <f>VLOOKUP(P3403,'[1]Table E'!A:C,3,FALSE)</f>
        <v>Unassigned</v>
      </c>
    </row>
    <row r="3404" spans="1:17" x14ac:dyDescent="0.25">
      <c r="A3404" s="33" t="str">
        <f t="shared" si="159"/>
        <v>7850002840</v>
      </c>
      <c r="B3404" s="33" t="s">
        <v>2508</v>
      </c>
      <c r="C3404" s="33" t="s">
        <v>700</v>
      </c>
      <c r="D3404" s="9" t="str">
        <f t="shared" si="160"/>
        <v>785002840</v>
      </c>
      <c r="E3404" s="34">
        <v>78500</v>
      </c>
      <c r="F3404" s="34">
        <v>2840</v>
      </c>
      <c r="G3404" s="9" t="str">
        <f>VLOOKUP(B3404,'[1]Business Unit Lookup'!A:B,2,FALSE)</f>
        <v>River North Correctional Ctr</v>
      </c>
      <c r="H3404" s="33" t="str">
        <f>VLOOKUP(C3404,'[1]Fund Lookup'!B:C,2,FALSE)</f>
        <v>Recycl Mtrl Sales-Gen/NonHE</v>
      </c>
      <c r="I3404" s="35" t="s">
        <v>2236</v>
      </c>
      <c r="J3404" s="33" t="str">
        <f>VLOOKUP(I3404,'[1]Table B'!A:B,2,FALSE)</f>
        <v>General</v>
      </c>
      <c r="K3404" s="9" t="str">
        <f t="shared" si="161"/>
        <v>100-General</v>
      </c>
      <c r="L3404" s="9" t="str">
        <f>IFERROR(VLOOKUP(A3404,'[1]VAC as of March 2024'!A:K,11,FALSE),"No")</f>
        <v>No</v>
      </c>
      <c r="M3404" s="9" t="s">
        <v>2240</v>
      </c>
      <c r="O3404" s="33" t="s">
        <v>2</v>
      </c>
      <c r="P3404" s="33" t="s">
        <v>6068</v>
      </c>
      <c r="Q3404" s="2" t="str">
        <f>VLOOKUP(P3404,'[1]Table E'!A:C,3,FALSE)</f>
        <v>Health and Public Safety</v>
      </c>
    </row>
    <row r="3405" spans="1:17" x14ac:dyDescent="0.25">
      <c r="A3405" s="33" t="str">
        <f t="shared" si="159"/>
        <v>7850002900</v>
      </c>
      <c r="B3405" s="33" t="s">
        <v>2508</v>
      </c>
      <c r="C3405" s="33" t="s">
        <v>727</v>
      </c>
      <c r="D3405" s="9" t="str">
        <f t="shared" si="160"/>
        <v>785002900</v>
      </c>
      <c r="E3405" s="34">
        <v>78500</v>
      </c>
      <c r="F3405" s="34">
        <v>2900</v>
      </c>
      <c r="G3405" s="9" t="str">
        <f>VLOOKUP(B3405,'[1]Business Unit Lookup'!A:B,2,FALSE)</f>
        <v>River North Correctional Ctr</v>
      </c>
      <c r="H3405" s="33" t="str">
        <f>VLOOKUP(C3405,'[1]Fund Lookup'!B:C,2,FALSE)</f>
        <v>Insurance Recovery</v>
      </c>
      <c r="I3405" s="35" t="s">
        <v>2239</v>
      </c>
      <c r="J3405" s="33" t="str">
        <f>VLOOKUP(I3405,'[1]Table B'!A:B,2,FALSE)</f>
        <v>Special Revenue-Other</v>
      </c>
      <c r="K3405" s="9" t="str">
        <f t="shared" si="161"/>
        <v>105-Special Revenue-Other</v>
      </c>
      <c r="L3405" s="9" t="str">
        <f>IFERROR(VLOOKUP(A3405,'[1]VAC as of March 2024'!A:K,11,FALSE),"No")</f>
        <v>No</v>
      </c>
      <c r="M3405" s="9" t="s">
        <v>2240</v>
      </c>
      <c r="O3405" s="33" t="s">
        <v>2241</v>
      </c>
      <c r="P3405" s="33" t="s">
        <v>6067</v>
      </c>
      <c r="Q3405" s="2" t="str">
        <f>VLOOKUP(P3405,'[1]Table E'!A:C,3,FALSE)</f>
        <v>Health and Public Safety</v>
      </c>
    </row>
    <row r="3406" spans="1:17" x14ac:dyDescent="0.25">
      <c r="A3406" s="33" t="str">
        <f t="shared" si="159"/>
        <v>7850012110</v>
      </c>
      <c r="B3406" s="36" t="s">
        <v>2508</v>
      </c>
      <c r="C3406" s="36" t="s">
        <v>6074</v>
      </c>
      <c r="D3406" s="9" t="str">
        <f t="shared" si="160"/>
        <v>7850012110</v>
      </c>
      <c r="E3406" s="35">
        <v>78500</v>
      </c>
      <c r="F3406" s="37">
        <v>12110</v>
      </c>
      <c r="G3406" s="9" t="str">
        <f>VLOOKUP(B3406,'[1]Business Unit Lookup'!A:B,2,FALSE)</f>
        <v>River North Correctional Ctr</v>
      </c>
      <c r="H3406" s="33" t="str">
        <f>VLOOKUP(C3406,'[1]Fund Lookup'!B:C,2,FALSE)</f>
        <v>ARP-CrvStLoclFisRecFd-COVID-19</v>
      </c>
      <c r="I3406" s="35" t="s">
        <v>2252</v>
      </c>
      <c r="J3406" s="33" t="str">
        <f>VLOOKUP(I3406,'[1]Table B'!A:B,2,FALSE)</f>
        <v>Special Revenue-Federal</v>
      </c>
      <c r="K3406" s="9" t="str">
        <f t="shared" si="161"/>
        <v>120-Special Revenue-Federal</v>
      </c>
      <c r="L3406" s="9" t="str">
        <f>IFERROR(VLOOKUP(A3406,'[1]VAC as of March 2024'!A:K,11,FALSE),"No")</f>
        <v>No</v>
      </c>
      <c r="M3406" s="38" t="s">
        <v>5493</v>
      </c>
      <c r="O3406" s="36" t="s">
        <v>2248</v>
      </c>
      <c r="P3406" s="36" t="s">
        <v>6063</v>
      </c>
      <c r="Q3406" s="2" t="str">
        <f>VLOOKUP(P3406,'[1]Table E'!A:C,3,FALSE)</f>
        <v>COVID-19</v>
      </c>
    </row>
    <row r="3407" spans="1:17" x14ac:dyDescent="0.25">
      <c r="A3407" s="33" t="str">
        <f t="shared" si="159"/>
        <v>7850015000</v>
      </c>
      <c r="B3407" s="33" t="s">
        <v>2508</v>
      </c>
      <c r="C3407" s="33" t="s">
        <v>2222</v>
      </c>
      <c r="D3407" s="9" t="str">
        <f t="shared" si="160"/>
        <v>7850015000</v>
      </c>
      <c r="E3407" s="34">
        <v>78500</v>
      </c>
      <c r="F3407" s="34">
        <v>15000</v>
      </c>
      <c r="G3407" s="9" t="str">
        <f>VLOOKUP(B3407,'[1]Business Unit Lookup'!A:B,2,FALSE)</f>
        <v>River North Correctional Ctr</v>
      </c>
      <c r="H3407" s="33" t="str">
        <f>VLOOKUP(C3407,'[1]Fund Lookup'!B:C,2,FALSE)</f>
        <v>General Fixed Asset Acct Group</v>
      </c>
      <c r="I3407" s="35" t="s">
        <v>2242</v>
      </c>
      <c r="J3407" s="33" t="str">
        <f>VLOOKUP(I3407,'[1]Table B'!A:B,2,FALSE)</f>
        <v>Fixed Assets, Fund 1500</v>
      </c>
      <c r="K3407" s="9" t="str">
        <f t="shared" si="161"/>
        <v>610-Fixed Assets, Fund 1500</v>
      </c>
      <c r="L3407" s="9" t="str">
        <f>IFERROR(VLOOKUP(A3407,'[1]VAC as of March 2024'!A:K,11,FALSE),"No")</f>
        <v>No</v>
      </c>
      <c r="M3407" s="9" t="s">
        <v>4</v>
      </c>
      <c r="Q3407" s="2"/>
    </row>
    <row r="3408" spans="1:17" x14ac:dyDescent="0.25">
      <c r="A3408" s="33" t="str">
        <f t="shared" si="159"/>
        <v>7860001000</v>
      </c>
      <c r="B3408" s="33" t="s">
        <v>2509</v>
      </c>
      <c r="C3408" s="33" t="s">
        <v>1</v>
      </c>
      <c r="D3408" s="9" t="str">
        <f t="shared" si="160"/>
        <v>786001000</v>
      </c>
      <c r="E3408" s="34">
        <v>78600</v>
      </c>
      <c r="F3408" s="34">
        <v>1000</v>
      </c>
      <c r="G3408" s="9" t="str">
        <f>VLOOKUP(B3408,'[1]Business Unit Lookup'!A:B,2,FALSE)</f>
        <v>Culpeper Corr Faclty for Women</v>
      </c>
      <c r="H3408" s="33" t="str">
        <f>VLOOKUP(C3408,'[1]Fund Lookup'!B:C,2,FALSE)</f>
        <v>General Fund</v>
      </c>
      <c r="I3408" s="35" t="s">
        <v>2236</v>
      </c>
      <c r="J3408" s="33" t="str">
        <f>VLOOKUP(I3408,'[1]Table B'!A:B,2,FALSE)</f>
        <v>General</v>
      </c>
      <c r="K3408" s="9" t="str">
        <f t="shared" si="161"/>
        <v>100-General</v>
      </c>
      <c r="L3408" s="9" t="str">
        <f>IFERROR(VLOOKUP(A3408,'[1]VAC as of March 2024'!A:K,11,FALSE),"No")</f>
        <v>No</v>
      </c>
      <c r="M3408" s="9" t="s">
        <v>2237</v>
      </c>
      <c r="O3408" s="33" t="s">
        <v>2240</v>
      </c>
      <c r="P3408" s="33" t="s">
        <v>6061</v>
      </c>
      <c r="Q3408" s="2" t="str">
        <f>VLOOKUP(P3408,'[1]Table E'!A:C,3,FALSE)</f>
        <v>Unassigned</v>
      </c>
    </row>
    <row r="3409" spans="1:17" x14ac:dyDescent="0.25">
      <c r="A3409" s="33" t="str">
        <f t="shared" si="159"/>
        <v>7860015000</v>
      </c>
      <c r="B3409" s="33" t="s">
        <v>2509</v>
      </c>
      <c r="C3409" s="33" t="s">
        <v>2222</v>
      </c>
      <c r="D3409" s="9" t="str">
        <f t="shared" si="160"/>
        <v>7860015000</v>
      </c>
      <c r="E3409" s="34">
        <v>78600</v>
      </c>
      <c r="F3409" s="34">
        <v>15000</v>
      </c>
      <c r="G3409" s="9" t="str">
        <f>VLOOKUP(B3409,'[1]Business Unit Lookup'!A:B,2,FALSE)</f>
        <v>Culpeper Corr Faclty for Women</v>
      </c>
      <c r="H3409" s="33" t="str">
        <f>VLOOKUP(C3409,'[1]Fund Lookup'!B:C,2,FALSE)</f>
        <v>General Fixed Asset Acct Group</v>
      </c>
      <c r="I3409" s="35" t="s">
        <v>2242</v>
      </c>
      <c r="J3409" s="33" t="str">
        <f>VLOOKUP(I3409,'[1]Table B'!A:B,2,FALSE)</f>
        <v>Fixed Assets, Fund 1500</v>
      </c>
      <c r="K3409" s="9" t="str">
        <f t="shared" si="161"/>
        <v>610-Fixed Assets, Fund 1500</v>
      </c>
      <c r="L3409" s="9" t="str">
        <f>IFERROR(VLOOKUP(A3409,'[1]VAC as of March 2024'!A:K,11,FALSE),"No")</f>
        <v>No</v>
      </c>
      <c r="M3409" s="9" t="s">
        <v>4</v>
      </c>
      <c r="Q3409" s="2"/>
    </row>
    <row r="3410" spans="1:17" x14ac:dyDescent="0.25">
      <c r="A3410" s="33" t="str">
        <f t="shared" si="159"/>
        <v>7900001000</v>
      </c>
      <c r="B3410" s="33" t="s">
        <v>2510</v>
      </c>
      <c r="C3410" s="33" t="s">
        <v>1</v>
      </c>
      <c r="D3410" s="9" t="str">
        <f t="shared" si="160"/>
        <v>790001000</v>
      </c>
      <c r="E3410" s="34">
        <v>79000</v>
      </c>
      <c r="F3410" s="34">
        <v>1000</v>
      </c>
      <c r="G3410" s="9" t="str">
        <f>VLOOKUP(B3410,'[1]Business Unit Lookup'!A:B,2,FALSE)</f>
        <v>DBHDS Grants to Localities</v>
      </c>
      <c r="H3410" s="33" t="str">
        <f>VLOOKUP(C3410,'[1]Fund Lookup'!B:C,2,FALSE)</f>
        <v>General Fund</v>
      </c>
      <c r="I3410" s="35" t="s">
        <v>2236</v>
      </c>
      <c r="J3410" s="33" t="str">
        <f>VLOOKUP(I3410,'[1]Table B'!A:B,2,FALSE)</f>
        <v>General</v>
      </c>
      <c r="K3410" s="9" t="str">
        <f t="shared" si="161"/>
        <v>100-General</v>
      </c>
      <c r="L3410" s="9" t="str">
        <f>IFERROR(VLOOKUP(A3410,'[1]VAC as of March 2024'!A:K,11,FALSE),"No")</f>
        <v>No</v>
      </c>
      <c r="M3410" s="9" t="s">
        <v>2237</v>
      </c>
      <c r="O3410" s="33" t="s">
        <v>2240</v>
      </c>
      <c r="P3410" s="33" t="s">
        <v>6061</v>
      </c>
      <c r="Q3410" s="2" t="str">
        <f>VLOOKUP(P3410,'[1]Table E'!A:C,3,FALSE)</f>
        <v>Unassigned</v>
      </c>
    </row>
    <row r="3411" spans="1:17" x14ac:dyDescent="0.25">
      <c r="A3411" s="33" t="str">
        <f t="shared" si="159"/>
        <v>7900002003</v>
      </c>
      <c r="B3411" s="33" t="s">
        <v>2510</v>
      </c>
      <c r="C3411" s="33" t="s">
        <v>11</v>
      </c>
      <c r="D3411" s="9" t="str">
        <f t="shared" si="160"/>
        <v>790002003</v>
      </c>
      <c r="E3411" s="34">
        <v>79000</v>
      </c>
      <c r="F3411" s="34">
        <v>2003</v>
      </c>
      <c r="G3411" s="9" t="str">
        <f>VLOOKUP(B3411,'[1]Business Unit Lookup'!A:B,2,FALSE)</f>
        <v>DBHDS Grants to Localities</v>
      </c>
      <c r="H3411" s="33" t="str">
        <f>VLOOKUP(C3411,'[1]Fund Lookup'!B:C,2,FALSE)</f>
        <v>DBHDS Special Revenue Fund</v>
      </c>
      <c r="I3411" s="35" t="s">
        <v>2304</v>
      </c>
      <c r="J3411" s="33" t="str">
        <f>VLOOKUP(I3411,'[1]Table B'!A:B,2,FALSE)</f>
        <v>Special Revenue-Health and Social Servic</v>
      </c>
      <c r="K3411" s="9" t="str">
        <f t="shared" si="161"/>
        <v>115-Special Revenue-Health and Social Servic</v>
      </c>
      <c r="L3411" s="9" t="str">
        <f>IFERROR(VLOOKUP(A3411,'[1]VAC as of March 2024'!A:K,11,FALSE),"No")</f>
        <v>No</v>
      </c>
      <c r="M3411" s="9" t="s">
        <v>2240</v>
      </c>
      <c r="O3411" s="33" t="s">
        <v>2241</v>
      </c>
      <c r="P3411" s="33" t="s">
        <v>6067</v>
      </c>
      <c r="Q3411" s="2" t="str">
        <f>VLOOKUP(P3411,'[1]Table E'!A:C,3,FALSE)</f>
        <v>Health and Public Safety</v>
      </c>
    </row>
    <row r="3412" spans="1:17" x14ac:dyDescent="0.25">
      <c r="A3412" s="33" t="str">
        <f t="shared" si="159"/>
        <v>7900009071</v>
      </c>
      <c r="B3412" s="36" t="s">
        <v>2510</v>
      </c>
      <c r="C3412" s="36" t="s">
        <v>6106</v>
      </c>
      <c r="D3412" s="9" t="str">
        <f t="shared" si="160"/>
        <v>790009071</v>
      </c>
      <c r="E3412" s="37">
        <v>79000</v>
      </c>
      <c r="F3412" s="37">
        <v>9071</v>
      </c>
      <c r="G3412" s="9" t="str">
        <f>VLOOKUP(B3412,'[1]Business Unit Lookup'!A:B,2,FALSE)</f>
        <v>DBHDS Grants to Localities</v>
      </c>
      <c r="H3412" s="33" t="str">
        <f>VLOOKUP(C3412,'[1]Fund Lookup'!B:C,2,FALSE)</f>
        <v>Crisis Call Center Fund</v>
      </c>
      <c r="I3412" s="35" t="s">
        <v>2304</v>
      </c>
      <c r="J3412" s="33" t="str">
        <f>VLOOKUP(I3412,'[1]Table B'!A:B,2,FALSE)</f>
        <v>Special Revenue-Health and Social Servic</v>
      </c>
      <c r="K3412" s="9" t="str">
        <f t="shared" si="161"/>
        <v>115-Special Revenue-Health and Social Servic</v>
      </c>
      <c r="L3412" s="9" t="str">
        <f>IFERROR(VLOOKUP(A3412,'[1]VAC as of March 2024'!A:K,11,FALSE),"No")</f>
        <v>No</v>
      </c>
      <c r="M3412" s="38" t="s">
        <v>2240</v>
      </c>
      <c r="O3412" s="36" t="s">
        <v>2241</v>
      </c>
      <c r="P3412" s="36" t="s">
        <v>6067</v>
      </c>
      <c r="Q3412" s="2" t="str">
        <f>VLOOKUP(P3412,'[1]Table E'!A:C,3,FALSE)</f>
        <v>Health and Public Safety</v>
      </c>
    </row>
    <row r="3413" spans="1:17" x14ac:dyDescent="0.25">
      <c r="A3413" s="33" t="str">
        <f t="shared" si="159"/>
        <v>7900009082</v>
      </c>
      <c r="B3413" s="33" t="s">
        <v>2510</v>
      </c>
      <c r="C3413" s="33" t="s">
        <v>1741</v>
      </c>
      <c r="D3413" s="9" t="str">
        <f t="shared" si="160"/>
        <v>790009082</v>
      </c>
      <c r="E3413" s="34">
        <v>79000</v>
      </c>
      <c r="F3413" s="34">
        <v>9082</v>
      </c>
      <c r="G3413" s="9" t="str">
        <f>VLOOKUP(B3413,'[1]Business Unit Lookup'!A:B,2,FALSE)</f>
        <v>DBHDS Grants to Localities</v>
      </c>
      <c r="H3413" s="33" t="str">
        <f>VLOOKUP(C3413,'[1]Fund Lookup'!B:C,2,FALSE)</f>
        <v>Mntl Hlth/Retard/Sub Abu-Grant</v>
      </c>
      <c r="I3413" s="35" t="s">
        <v>2236</v>
      </c>
      <c r="J3413" s="33" t="str">
        <f>VLOOKUP(I3413,'[1]Table B'!A:B,2,FALSE)</f>
        <v>General</v>
      </c>
      <c r="K3413" s="9" t="str">
        <f t="shared" si="161"/>
        <v>100-General</v>
      </c>
      <c r="L3413" s="9" t="str">
        <f>IFERROR(VLOOKUP(A3413,'[1]VAC as of March 2024'!A:K,11,FALSE),"No")</f>
        <v>No</v>
      </c>
      <c r="M3413" s="9" t="s">
        <v>2240</v>
      </c>
      <c r="O3413" s="33" t="s">
        <v>2241</v>
      </c>
      <c r="P3413" s="33" t="s">
        <v>6067</v>
      </c>
      <c r="Q3413" s="2" t="str">
        <f>VLOOKUP(P3413,'[1]Table E'!A:C,3,FALSE)</f>
        <v>Health and Public Safety</v>
      </c>
    </row>
    <row r="3414" spans="1:17" x14ac:dyDescent="0.25">
      <c r="A3414" s="33" t="str">
        <f t="shared" si="159"/>
        <v>7900009097</v>
      </c>
      <c r="B3414" s="42" t="s">
        <v>2510</v>
      </c>
      <c r="C3414" s="36" t="s">
        <v>8780</v>
      </c>
      <c r="D3414" s="9" t="str">
        <f t="shared" si="160"/>
        <v>790009097</v>
      </c>
      <c r="E3414" s="42">
        <v>79000</v>
      </c>
      <c r="F3414" s="37">
        <v>9097</v>
      </c>
      <c r="G3414" s="9" t="str">
        <f>VLOOKUP(B3414,'[1]Business Unit Lookup'!A:B,2,FALSE)</f>
        <v>DBHDS Grants to Localities</v>
      </c>
      <c r="H3414" s="33" t="str">
        <f>VLOOKUP(C3414,'[1]Fund Lookup'!B:C,2,FALSE)</f>
        <v>Cmwlth Opioid Abtmnt&amp;Remediatn</v>
      </c>
      <c r="I3414" s="35" t="s">
        <v>2304</v>
      </c>
      <c r="J3414" s="33" t="str">
        <f>VLOOKUP(I3414,'[1]Table B'!A:B,2,FALSE)</f>
        <v>Special Revenue-Health and Social Servic</v>
      </c>
      <c r="K3414" s="9" t="str">
        <f t="shared" si="161"/>
        <v>115-Special Revenue-Health and Social Servic</v>
      </c>
      <c r="L3414" s="9" t="str">
        <f>IFERROR(VLOOKUP(A3414,'[1]VAC as of March 2024'!A:K,11,FALSE),"No")</f>
        <v>Yes</v>
      </c>
      <c r="M3414" s="38" t="s">
        <v>2248</v>
      </c>
      <c r="N3414" s="9" t="s">
        <v>6077</v>
      </c>
      <c r="O3414" s="38" t="s">
        <v>2241</v>
      </c>
      <c r="P3414" s="38" t="s">
        <v>6067</v>
      </c>
      <c r="Q3414" s="2" t="str">
        <f>VLOOKUP(P3414,'[1]Table E'!A:C,3,FALSE)</f>
        <v>Health and Public Safety</v>
      </c>
    </row>
    <row r="3415" spans="1:17" x14ac:dyDescent="0.25">
      <c r="A3415" s="33" t="str">
        <f t="shared" si="159"/>
        <v>7900010000</v>
      </c>
      <c r="B3415" s="33" t="s">
        <v>2510</v>
      </c>
      <c r="C3415" s="33" t="s">
        <v>2162</v>
      </c>
      <c r="D3415" s="9" t="str">
        <f t="shared" si="160"/>
        <v>7900010000</v>
      </c>
      <c r="E3415" s="34">
        <v>79000</v>
      </c>
      <c r="F3415" s="34">
        <v>10000</v>
      </c>
      <c r="G3415" s="9" t="str">
        <f>VLOOKUP(B3415,'[1]Business Unit Lookup'!A:B,2,FALSE)</f>
        <v>DBHDS Grants to Localities</v>
      </c>
      <c r="H3415" s="33" t="str">
        <f>VLOOKUP(C3415,'[1]Fund Lookup'!B:C,2,FALSE)</f>
        <v>Federal Trust</v>
      </c>
      <c r="I3415" s="35" t="s">
        <v>2252</v>
      </c>
      <c r="J3415" s="33" t="str">
        <f>VLOOKUP(I3415,'[1]Table B'!A:B,2,FALSE)</f>
        <v>Special Revenue-Federal</v>
      </c>
      <c r="K3415" s="9" t="str">
        <f t="shared" si="161"/>
        <v>120-Special Revenue-Federal</v>
      </c>
      <c r="L3415" s="9" t="str">
        <f>IFERROR(VLOOKUP(A3415,'[1]VAC as of March 2024'!A:K,11,FALSE),"No")</f>
        <v>No</v>
      </c>
      <c r="M3415" s="9" t="s">
        <v>2248</v>
      </c>
      <c r="O3415" s="33" t="s">
        <v>2248</v>
      </c>
      <c r="P3415" s="33" t="s">
        <v>6070</v>
      </c>
      <c r="Q3415" s="2" t="str">
        <f>VLOOKUP(P3415,'[1]Table E'!A:C,3,FALSE)</f>
        <v>Gifts and grants</v>
      </c>
    </row>
    <row r="3416" spans="1:17" x14ac:dyDescent="0.25">
      <c r="A3416" s="33" t="str">
        <f t="shared" si="159"/>
        <v>7900010110</v>
      </c>
      <c r="B3416" s="33" t="s">
        <v>2510</v>
      </c>
      <c r="C3416" s="33" t="s">
        <v>5444</v>
      </c>
      <c r="D3416" s="9" t="str">
        <f t="shared" si="160"/>
        <v>7900010110</v>
      </c>
      <c r="E3416" s="34">
        <v>79000</v>
      </c>
      <c r="F3416" s="34">
        <v>10110</v>
      </c>
      <c r="G3416" s="9" t="str">
        <f>VLOOKUP(B3416,'[1]Business Unit Lookup'!A:B,2,FALSE)</f>
        <v>DBHDS Grants to Localities</v>
      </c>
      <c r="H3416" s="33" t="str">
        <f>VLOOKUP(C3416,'[1]Fund Lookup'!B:C,2,FALSE)</f>
        <v>CARESActRlfFd–General-COVID-19</v>
      </c>
      <c r="I3416" s="35" t="s">
        <v>2252</v>
      </c>
      <c r="J3416" s="33" t="str">
        <f>VLOOKUP(I3416,'[1]Table B'!A:B,2,FALSE)</f>
        <v>Special Revenue-Federal</v>
      </c>
      <c r="K3416" s="9" t="str">
        <f t="shared" si="161"/>
        <v>120-Special Revenue-Federal</v>
      </c>
      <c r="L3416" s="9" t="str">
        <f>IFERROR(VLOOKUP(A3416,'[1]VAC as of March 2024'!A:K,11,FALSE),"No")</f>
        <v>No</v>
      </c>
      <c r="M3416" s="9" t="s">
        <v>5493</v>
      </c>
      <c r="O3416" s="33" t="s">
        <v>2248</v>
      </c>
      <c r="P3416" s="33" t="s">
        <v>6063</v>
      </c>
      <c r="Q3416" s="2" t="str">
        <f>VLOOKUP(P3416,'[1]Table E'!A:C,3,FALSE)</f>
        <v>COVID-19</v>
      </c>
    </row>
    <row r="3417" spans="1:17" x14ac:dyDescent="0.25">
      <c r="A3417" s="33" t="str">
        <f t="shared" si="159"/>
        <v>7900010170</v>
      </c>
      <c r="B3417" s="40" t="s">
        <v>2510</v>
      </c>
      <c r="C3417" s="36" t="s">
        <v>5462</v>
      </c>
      <c r="D3417" s="9" t="str">
        <f t="shared" si="160"/>
        <v>7900010170</v>
      </c>
      <c r="E3417" s="40">
        <v>79000</v>
      </c>
      <c r="F3417" s="36">
        <v>10170</v>
      </c>
      <c r="G3417" s="9" t="str">
        <f>VLOOKUP(B3417,'[1]Business Unit Lookup'!A:B,2,FALSE)</f>
        <v>DBHDS Grants to Localities</v>
      </c>
      <c r="H3417" s="33" t="str">
        <f>VLOOKUP(C3417,'[1]Fund Lookup'!B:C,2,FALSE)</f>
        <v>Epi&amp;LabCpctyInfctsDis-COVID-19</v>
      </c>
      <c r="I3417" s="35" t="s">
        <v>2252</v>
      </c>
      <c r="J3417" s="33" t="str">
        <f>VLOOKUP(I3417,'[1]Table B'!A:B,2,FALSE)</f>
        <v>Special Revenue-Federal</v>
      </c>
      <c r="K3417" s="9" t="str">
        <f t="shared" si="161"/>
        <v>120-Special Revenue-Federal</v>
      </c>
      <c r="L3417" s="9" t="str">
        <f>IFERROR(VLOOKUP(A3417,'[1]VAC as of March 2024'!A:K,11,FALSE),"No")</f>
        <v>No</v>
      </c>
      <c r="M3417" s="37" t="s">
        <v>5493</v>
      </c>
      <c r="O3417" s="38" t="s">
        <v>2248</v>
      </c>
      <c r="P3417" s="36" t="s">
        <v>6063</v>
      </c>
      <c r="Q3417" s="2" t="str">
        <f>VLOOKUP(P3417,'[1]Table E'!A:C,3,FALSE)</f>
        <v>COVID-19</v>
      </c>
    </row>
    <row r="3418" spans="1:17" x14ac:dyDescent="0.25">
      <c r="A3418" s="33" t="str">
        <f t="shared" si="159"/>
        <v>7900010840</v>
      </c>
      <c r="B3418" s="33" t="s">
        <v>2510</v>
      </c>
      <c r="C3418" s="33" t="s">
        <v>6165</v>
      </c>
      <c r="D3418" s="9" t="str">
        <f t="shared" si="160"/>
        <v>7900010840</v>
      </c>
      <c r="E3418" s="34">
        <v>79000</v>
      </c>
      <c r="F3418" s="34">
        <v>10840</v>
      </c>
      <c r="G3418" s="9" t="str">
        <f>VLOOKUP(B3418,'[1]Business Unit Lookup'!A:B,2,FALSE)</f>
        <v>DBHDS Grants to Localities</v>
      </c>
      <c r="H3418" s="33" t="str">
        <f>VLOOKUP(C3418,'[1]Fund Lookup'!B:C,2,FALSE)</f>
        <v>BG CommMentlHlthSvcs-COVID-19</v>
      </c>
      <c r="I3418" s="35" t="s">
        <v>2252</v>
      </c>
      <c r="J3418" s="33" t="str">
        <f>VLOOKUP(I3418,'[1]Table B'!A:B,2,FALSE)</f>
        <v>Special Revenue-Federal</v>
      </c>
      <c r="K3418" s="9" t="str">
        <f t="shared" si="161"/>
        <v>120-Special Revenue-Federal</v>
      </c>
      <c r="L3418" s="9" t="str">
        <f>IFERROR(VLOOKUP(A3418,'[1]VAC as of March 2024'!A:K,11,FALSE),"No")</f>
        <v>No</v>
      </c>
      <c r="M3418" s="9" t="s">
        <v>5493</v>
      </c>
      <c r="O3418" s="33" t="s">
        <v>2248</v>
      </c>
      <c r="P3418" s="33" t="s">
        <v>6063</v>
      </c>
      <c r="Q3418" s="2" t="str">
        <f>VLOOKUP(P3418,'[1]Table E'!A:C,3,FALSE)</f>
        <v>COVID-19</v>
      </c>
    </row>
    <row r="3419" spans="1:17" x14ac:dyDescent="0.25">
      <c r="A3419" s="33" t="str">
        <f t="shared" si="159"/>
        <v>7900012030</v>
      </c>
      <c r="B3419" s="33" t="s">
        <v>2510</v>
      </c>
      <c r="C3419" s="33" t="s">
        <v>6166</v>
      </c>
      <c r="D3419" s="9" t="str">
        <f t="shared" si="160"/>
        <v>7900012030</v>
      </c>
      <c r="E3419" s="34">
        <v>79000</v>
      </c>
      <c r="F3419" s="34">
        <v>12030</v>
      </c>
      <c r="G3419" s="9" t="str">
        <f>VLOOKUP(B3419,'[1]Business Unit Lookup'!A:B,2,FALSE)</f>
        <v>DBHDS Grants to Localities</v>
      </c>
      <c r="H3419" s="33" t="str">
        <f>VLOOKUP(C3419,'[1]Fund Lookup'!B:C,2,FALSE)</f>
        <v>BG Prev/TreatSubsAbse-COVID-19</v>
      </c>
      <c r="I3419" s="35" t="s">
        <v>2252</v>
      </c>
      <c r="J3419" s="33" t="str">
        <f>VLOOKUP(I3419,'[1]Table B'!A:B,2,FALSE)</f>
        <v>Special Revenue-Federal</v>
      </c>
      <c r="K3419" s="9" t="str">
        <f t="shared" si="161"/>
        <v>120-Special Revenue-Federal</v>
      </c>
      <c r="L3419" s="9" t="str">
        <f>IFERROR(VLOOKUP(A3419,'[1]VAC as of March 2024'!A:K,11,FALSE),"No")</f>
        <v>No</v>
      </c>
      <c r="M3419" s="9" t="s">
        <v>5493</v>
      </c>
      <c r="O3419" s="33" t="s">
        <v>2248</v>
      </c>
      <c r="P3419" s="33" t="s">
        <v>6063</v>
      </c>
      <c r="Q3419" s="2" t="str">
        <f>VLOOKUP(P3419,'[1]Table E'!A:C,3,FALSE)</f>
        <v>COVID-19</v>
      </c>
    </row>
    <row r="3420" spans="1:17" x14ac:dyDescent="0.25">
      <c r="A3420" s="33" t="str">
        <f t="shared" si="159"/>
        <v>7900012110</v>
      </c>
      <c r="B3420" s="36" t="s">
        <v>2510</v>
      </c>
      <c r="C3420" s="36" t="s">
        <v>6074</v>
      </c>
      <c r="D3420" s="9" t="str">
        <f t="shared" si="160"/>
        <v>7900012110</v>
      </c>
      <c r="E3420" s="35">
        <v>79000</v>
      </c>
      <c r="F3420" s="37">
        <v>12110</v>
      </c>
      <c r="G3420" s="9" t="str">
        <f>VLOOKUP(B3420,'[1]Business Unit Lookup'!A:B,2,FALSE)</f>
        <v>DBHDS Grants to Localities</v>
      </c>
      <c r="H3420" s="33" t="str">
        <f>VLOOKUP(C3420,'[1]Fund Lookup'!B:C,2,FALSE)</f>
        <v>ARP-CrvStLoclFisRecFd-COVID-19</v>
      </c>
      <c r="I3420" s="35" t="s">
        <v>2252</v>
      </c>
      <c r="J3420" s="33" t="str">
        <f>VLOOKUP(I3420,'[1]Table B'!A:B,2,FALSE)</f>
        <v>Special Revenue-Federal</v>
      </c>
      <c r="K3420" s="9" t="str">
        <f t="shared" si="161"/>
        <v>120-Special Revenue-Federal</v>
      </c>
      <c r="L3420" s="9" t="str">
        <f>IFERROR(VLOOKUP(A3420,'[1]VAC as of March 2024'!A:K,11,FALSE),"No")</f>
        <v>No</v>
      </c>
      <c r="M3420" s="38" t="s">
        <v>5493</v>
      </c>
      <c r="O3420" s="36" t="s">
        <v>2248</v>
      </c>
      <c r="P3420" s="36" t="s">
        <v>6063</v>
      </c>
      <c r="Q3420" s="2" t="str">
        <f>VLOOKUP(P3420,'[1]Table E'!A:C,3,FALSE)</f>
        <v>COVID-19</v>
      </c>
    </row>
    <row r="3421" spans="1:17" x14ac:dyDescent="0.25">
      <c r="A3421" s="33" t="str">
        <f t="shared" si="159"/>
        <v>7900012160</v>
      </c>
      <c r="B3421" s="33" t="s">
        <v>2510</v>
      </c>
      <c r="C3421" s="33" t="s">
        <v>6167</v>
      </c>
      <c r="D3421" s="9" t="str">
        <f t="shared" si="160"/>
        <v>7900012160</v>
      </c>
      <c r="E3421" s="34">
        <v>79000</v>
      </c>
      <c r="F3421" s="34">
        <v>12160</v>
      </c>
      <c r="G3421" s="9" t="str">
        <f>VLOOKUP(B3421,'[1]Business Unit Lookup'!A:B,2,FALSE)</f>
        <v>DBHDS Grants to Localities</v>
      </c>
      <c r="H3421" s="33" t="str">
        <f>VLOOKUP(C3421,'[1]Fund Lookup'!B:C,2,FALSE)</f>
        <v>EmgGrntMntlSbsUseDsdr-COVID-19</v>
      </c>
      <c r="I3421" s="35" t="s">
        <v>2252</v>
      </c>
      <c r="J3421" s="33" t="str">
        <f>VLOOKUP(I3421,'[1]Table B'!A:B,2,FALSE)</f>
        <v>Special Revenue-Federal</v>
      </c>
      <c r="K3421" s="9" t="str">
        <f t="shared" si="161"/>
        <v>120-Special Revenue-Federal</v>
      </c>
      <c r="L3421" s="9" t="str">
        <f>IFERROR(VLOOKUP(A3421,'[1]VAC as of March 2024'!A:K,11,FALSE),"No")</f>
        <v>No</v>
      </c>
      <c r="M3421" s="9" t="s">
        <v>5493</v>
      </c>
      <c r="O3421" s="33" t="s">
        <v>2248</v>
      </c>
      <c r="P3421" s="33" t="s">
        <v>6063</v>
      </c>
      <c r="Q3421" s="2" t="str">
        <f>VLOOKUP(P3421,'[1]Table E'!A:C,3,FALSE)</f>
        <v>COVID-19</v>
      </c>
    </row>
    <row r="3422" spans="1:17" x14ac:dyDescent="0.25">
      <c r="A3422" s="33" t="str">
        <f t="shared" si="159"/>
        <v>7900012220</v>
      </c>
      <c r="B3422" s="40" t="s">
        <v>2510</v>
      </c>
      <c r="C3422" s="36" t="s">
        <v>6168</v>
      </c>
      <c r="D3422" s="9" t="str">
        <f t="shared" si="160"/>
        <v>7900012220</v>
      </c>
      <c r="E3422" s="41">
        <v>79000</v>
      </c>
      <c r="F3422" s="37">
        <v>12220</v>
      </c>
      <c r="G3422" s="9" t="str">
        <f>VLOOKUP(B3422,'[1]Business Unit Lookup'!A:B,2,FALSE)</f>
        <v>DBHDS Grants to Localities</v>
      </c>
      <c r="H3422" s="33" t="str">
        <f>VLOOKUP(C3422,'[1]Fund Lookup'!B:C,2,FALSE)</f>
        <v>SpcEdInfants/Families-COVID-19</v>
      </c>
      <c r="I3422" s="35" t="s">
        <v>2252</v>
      </c>
      <c r="J3422" s="33" t="str">
        <f>VLOOKUP(I3422,'[1]Table B'!A:B,2,FALSE)</f>
        <v>Special Revenue-Federal</v>
      </c>
      <c r="K3422" s="9" t="str">
        <f t="shared" si="161"/>
        <v>120-Special Revenue-Federal</v>
      </c>
      <c r="L3422" s="9" t="str">
        <f>IFERROR(VLOOKUP(A3422,'[1]VAC as of March 2024'!A:K,11,FALSE),"No")</f>
        <v>No</v>
      </c>
      <c r="M3422" s="38" t="s">
        <v>5493</v>
      </c>
      <c r="O3422" s="36" t="s">
        <v>2248</v>
      </c>
      <c r="P3422" s="36" t="s">
        <v>6063</v>
      </c>
      <c r="Q3422" s="2" t="str">
        <f>VLOOKUP(P3422,'[1]Table E'!A:C,3,FALSE)</f>
        <v>COVID-19</v>
      </c>
    </row>
    <row r="3423" spans="1:17" x14ac:dyDescent="0.25">
      <c r="A3423" s="33" t="str">
        <f t="shared" si="159"/>
        <v>7920001000</v>
      </c>
      <c r="B3423" s="33" t="s">
        <v>2511</v>
      </c>
      <c r="C3423" s="33" t="s">
        <v>1</v>
      </c>
      <c r="D3423" s="9" t="str">
        <f t="shared" si="160"/>
        <v>792001000</v>
      </c>
      <c r="E3423" s="34">
        <v>79200</v>
      </c>
      <c r="F3423" s="34">
        <v>1000</v>
      </c>
      <c r="G3423" s="9" t="str">
        <f>VLOOKUP(B3423,'[1]Business Unit Lookup'!A:B,2,FALSE)</f>
        <v>Mental Health Treatment Ctrs</v>
      </c>
      <c r="H3423" s="33" t="str">
        <f>VLOOKUP(C3423,'[1]Fund Lookup'!B:C,2,FALSE)</f>
        <v>General Fund</v>
      </c>
      <c r="I3423" s="35" t="s">
        <v>2236</v>
      </c>
      <c r="J3423" s="33" t="str">
        <f>VLOOKUP(I3423,'[1]Table B'!A:B,2,FALSE)</f>
        <v>General</v>
      </c>
      <c r="K3423" s="9" t="str">
        <f t="shared" si="161"/>
        <v>100-General</v>
      </c>
      <c r="L3423" s="9" t="str">
        <f>IFERROR(VLOOKUP(A3423,'[1]VAC as of March 2024'!A:K,11,FALSE),"No")</f>
        <v>No</v>
      </c>
      <c r="M3423" s="9" t="s">
        <v>2237</v>
      </c>
      <c r="O3423" s="33" t="s">
        <v>2240</v>
      </c>
      <c r="P3423" s="33" t="s">
        <v>6061</v>
      </c>
      <c r="Q3423" s="2" t="str">
        <f>VLOOKUP(P3423,'[1]Table E'!A:C,3,FALSE)</f>
        <v>Unassigned</v>
      </c>
    </row>
    <row r="3424" spans="1:17" x14ac:dyDescent="0.25">
      <c r="A3424" s="33" t="str">
        <f t="shared" si="159"/>
        <v>7920002003</v>
      </c>
      <c r="B3424" s="33" t="s">
        <v>2511</v>
      </c>
      <c r="C3424" s="33" t="s">
        <v>11</v>
      </c>
      <c r="D3424" s="9" t="str">
        <f t="shared" si="160"/>
        <v>792002003</v>
      </c>
      <c r="E3424" s="34">
        <v>79200</v>
      </c>
      <c r="F3424" s="34">
        <v>2003</v>
      </c>
      <c r="G3424" s="9" t="str">
        <f>VLOOKUP(B3424,'[1]Business Unit Lookup'!A:B,2,FALSE)</f>
        <v>Mental Health Treatment Ctrs</v>
      </c>
      <c r="H3424" s="33" t="str">
        <f>VLOOKUP(C3424,'[1]Fund Lookup'!B:C,2,FALSE)</f>
        <v>DBHDS Special Revenue Fund</v>
      </c>
      <c r="I3424" s="35" t="s">
        <v>2304</v>
      </c>
      <c r="J3424" s="33" t="str">
        <f>VLOOKUP(I3424,'[1]Table B'!A:B,2,FALSE)</f>
        <v>Special Revenue-Health and Social Servic</v>
      </c>
      <c r="K3424" s="9" t="str">
        <f t="shared" si="161"/>
        <v>115-Special Revenue-Health and Social Servic</v>
      </c>
      <c r="L3424" s="9" t="str">
        <f>IFERROR(VLOOKUP(A3424,'[1]VAC as of March 2024'!A:K,11,FALSE),"No")</f>
        <v>No</v>
      </c>
      <c r="M3424" s="9" t="s">
        <v>2240</v>
      </c>
      <c r="O3424" s="33" t="s">
        <v>2241</v>
      </c>
      <c r="P3424" s="33" t="s">
        <v>6067</v>
      </c>
      <c r="Q3424" s="2" t="str">
        <f>VLOOKUP(P3424,'[1]Table E'!A:C,3,FALSE)</f>
        <v>Health and Public Safety</v>
      </c>
    </row>
    <row r="3425" spans="1:17" x14ac:dyDescent="0.25">
      <c r="A3425" s="33" t="str">
        <f t="shared" si="159"/>
        <v>7920002860</v>
      </c>
      <c r="B3425" s="33" t="s">
        <v>2511</v>
      </c>
      <c r="C3425" s="33" t="s">
        <v>712</v>
      </c>
      <c r="D3425" s="9" t="str">
        <f t="shared" si="160"/>
        <v>792002860</v>
      </c>
      <c r="E3425" s="34">
        <v>79200</v>
      </c>
      <c r="F3425" s="34">
        <v>2860</v>
      </c>
      <c r="G3425" s="9" t="str">
        <f>VLOOKUP(B3425,'[1]Business Unit Lookup'!A:B,2,FALSE)</f>
        <v>Mental Health Treatment Ctrs</v>
      </c>
      <c r="H3425" s="33" t="str">
        <f>VLOOKUP(C3425,'[1]Fund Lookup'!B:C,2,FALSE)</f>
        <v>Recycl Mtrl Sales-Nongen/NonHE</v>
      </c>
      <c r="I3425" s="35" t="s">
        <v>2236</v>
      </c>
      <c r="J3425" s="33" t="str">
        <f>VLOOKUP(I3425,'[1]Table B'!A:B,2,FALSE)</f>
        <v>General</v>
      </c>
      <c r="K3425" s="9" t="str">
        <f t="shared" si="161"/>
        <v>100-General</v>
      </c>
      <c r="L3425" s="9" t="str">
        <f>IFERROR(VLOOKUP(A3425,'[1]VAC as of March 2024'!A:K,11,FALSE),"No")</f>
        <v>No</v>
      </c>
      <c r="M3425" s="9" t="s">
        <v>2240</v>
      </c>
      <c r="O3425" s="33" t="s">
        <v>2</v>
      </c>
      <c r="P3425" s="33" t="s">
        <v>6068</v>
      </c>
      <c r="Q3425" s="2" t="str">
        <f>VLOOKUP(P3425,'[1]Table E'!A:C,3,FALSE)</f>
        <v>Health and Public Safety</v>
      </c>
    </row>
    <row r="3426" spans="1:17" x14ac:dyDescent="0.25">
      <c r="A3426" s="33" t="str">
        <f t="shared" si="159"/>
        <v>7920002870</v>
      </c>
      <c r="B3426" s="33" t="s">
        <v>2511</v>
      </c>
      <c r="C3426" s="33" t="s">
        <v>716</v>
      </c>
      <c r="D3426" s="9" t="str">
        <f t="shared" si="160"/>
        <v>792002870</v>
      </c>
      <c r="E3426" s="34">
        <v>79200</v>
      </c>
      <c r="F3426" s="34">
        <v>2870</v>
      </c>
      <c r="G3426" s="9" t="str">
        <f>VLOOKUP(B3426,'[1]Business Unit Lookup'!A:B,2,FALSE)</f>
        <v>Mental Health Treatment Ctrs</v>
      </c>
      <c r="H3426" s="33" t="str">
        <f>VLOOKUP(C3426,'[1]Fund Lookup'!B:C,2,FALSE)</f>
        <v>Surp Suppy/Equip Sale-GF-NonHE</v>
      </c>
      <c r="I3426" s="35" t="s">
        <v>2236</v>
      </c>
      <c r="J3426" s="33" t="str">
        <f>VLOOKUP(I3426,'[1]Table B'!A:B,2,FALSE)</f>
        <v>General</v>
      </c>
      <c r="K3426" s="9" t="str">
        <f t="shared" si="161"/>
        <v>100-General</v>
      </c>
      <c r="L3426" s="9" t="str">
        <f>IFERROR(VLOOKUP(A3426,'[1]VAC as of March 2024'!A:K,11,FALSE),"No")</f>
        <v>No</v>
      </c>
      <c r="M3426" s="9" t="s">
        <v>2240</v>
      </c>
      <c r="O3426" s="33" t="s">
        <v>2</v>
      </c>
      <c r="P3426" s="33" t="s">
        <v>6068</v>
      </c>
      <c r="Q3426" s="2" t="str">
        <f>VLOOKUP(P3426,'[1]Table E'!A:C,3,FALSE)</f>
        <v>Health and Public Safety</v>
      </c>
    </row>
    <row r="3427" spans="1:17" x14ac:dyDescent="0.25">
      <c r="A3427" s="33" t="str">
        <f t="shared" si="159"/>
        <v>7920002880</v>
      </c>
      <c r="B3427" s="33" t="s">
        <v>2511</v>
      </c>
      <c r="C3427" s="33" t="s">
        <v>724</v>
      </c>
      <c r="D3427" s="9" t="str">
        <f t="shared" si="160"/>
        <v>792002880</v>
      </c>
      <c r="E3427" s="34">
        <v>79200</v>
      </c>
      <c r="F3427" s="34">
        <v>2880</v>
      </c>
      <c r="G3427" s="9" t="str">
        <f>VLOOKUP(B3427,'[1]Business Unit Lookup'!A:B,2,FALSE)</f>
        <v>Mental Health Treatment Ctrs</v>
      </c>
      <c r="H3427" s="33" t="str">
        <f>VLOOKUP(C3427,'[1]Fund Lookup'!B:C,2,FALSE)</f>
        <v>Surp Supply/Equip-NonGF-NonHE</v>
      </c>
      <c r="I3427" s="35" t="s">
        <v>2236</v>
      </c>
      <c r="J3427" s="33" t="str">
        <f>VLOOKUP(I3427,'[1]Table B'!A:B,2,FALSE)</f>
        <v>General</v>
      </c>
      <c r="K3427" s="9" t="str">
        <f t="shared" si="161"/>
        <v>100-General</v>
      </c>
      <c r="L3427" s="9" t="str">
        <f>IFERROR(VLOOKUP(A3427,'[1]VAC as of March 2024'!A:K,11,FALSE),"No")</f>
        <v>No</v>
      </c>
      <c r="M3427" s="9" t="s">
        <v>2240</v>
      </c>
      <c r="O3427" s="33" t="s">
        <v>2</v>
      </c>
      <c r="P3427" s="33" t="s">
        <v>6068</v>
      </c>
      <c r="Q3427" s="2" t="str">
        <f>VLOOKUP(P3427,'[1]Table E'!A:C,3,FALSE)</f>
        <v>Health and Public Safety</v>
      </c>
    </row>
    <row r="3428" spans="1:17" x14ac:dyDescent="0.25">
      <c r="A3428" s="33" t="str">
        <f t="shared" si="159"/>
        <v>7920002900</v>
      </c>
      <c r="B3428" s="33" t="s">
        <v>2511</v>
      </c>
      <c r="C3428" s="33" t="s">
        <v>727</v>
      </c>
      <c r="D3428" s="9" t="str">
        <f t="shared" si="160"/>
        <v>792002900</v>
      </c>
      <c r="E3428" s="34">
        <v>79200</v>
      </c>
      <c r="F3428" s="34">
        <v>2900</v>
      </c>
      <c r="G3428" s="9" t="str">
        <f>VLOOKUP(B3428,'[1]Business Unit Lookup'!A:B,2,FALSE)</f>
        <v>Mental Health Treatment Ctrs</v>
      </c>
      <c r="H3428" s="33" t="str">
        <f>VLOOKUP(C3428,'[1]Fund Lookup'!B:C,2,FALSE)</f>
        <v>Insurance Recovery</v>
      </c>
      <c r="I3428" s="35" t="s">
        <v>2239</v>
      </c>
      <c r="J3428" s="33" t="str">
        <f>VLOOKUP(I3428,'[1]Table B'!A:B,2,FALSE)</f>
        <v>Special Revenue-Other</v>
      </c>
      <c r="K3428" s="9" t="str">
        <f t="shared" si="161"/>
        <v>105-Special Revenue-Other</v>
      </c>
      <c r="L3428" s="9" t="str">
        <f>IFERROR(VLOOKUP(A3428,'[1]VAC as of March 2024'!A:K,11,FALSE),"No")</f>
        <v>No</v>
      </c>
      <c r="M3428" s="9" t="s">
        <v>2240</v>
      </c>
      <c r="O3428" s="33" t="s">
        <v>2241</v>
      </c>
      <c r="P3428" s="33" t="s">
        <v>6067</v>
      </c>
      <c r="Q3428" s="2" t="str">
        <f>VLOOKUP(P3428,'[1]Table E'!A:C,3,FALSE)</f>
        <v>Health and Public Safety</v>
      </c>
    </row>
    <row r="3429" spans="1:17" x14ac:dyDescent="0.25">
      <c r="A3429" s="33" t="str">
        <f t="shared" si="159"/>
        <v>7920010000</v>
      </c>
      <c r="B3429" s="33" t="s">
        <v>2511</v>
      </c>
      <c r="C3429" s="33" t="s">
        <v>2162</v>
      </c>
      <c r="D3429" s="9" t="str">
        <f t="shared" si="160"/>
        <v>7920010000</v>
      </c>
      <c r="E3429" s="34">
        <v>79200</v>
      </c>
      <c r="F3429" s="34">
        <v>10000</v>
      </c>
      <c r="G3429" s="9" t="str">
        <f>VLOOKUP(B3429,'[1]Business Unit Lookup'!A:B,2,FALSE)</f>
        <v>Mental Health Treatment Ctrs</v>
      </c>
      <c r="H3429" s="33" t="str">
        <f>VLOOKUP(C3429,'[1]Fund Lookup'!B:C,2,FALSE)</f>
        <v>Federal Trust</v>
      </c>
      <c r="I3429" s="35" t="s">
        <v>2252</v>
      </c>
      <c r="J3429" s="33" t="str">
        <f>VLOOKUP(I3429,'[1]Table B'!A:B,2,FALSE)</f>
        <v>Special Revenue-Federal</v>
      </c>
      <c r="K3429" s="9" t="str">
        <f t="shared" si="161"/>
        <v>120-Special Revenue-Federal</v>
      </c>
      <c r="L3429" s="9" t="str">
        <f>IFERROR(VLOOKUP(A3429,'[1]VAC as of March 2024'!A:K,11,FALSE),"No")</f>
        <v>No</v>
      </c>
      <c r="M3429" s="9" t="s">
        <v>2248</v>
      </c>
      <c r="O3429" s="33" t="s">
        <v>2248</v>
      </c>
      <c r="P3429" s="33" t="s">
        <v>6070</v>
      </c>
      <c r="Q3429" s="2" t="str">
        <f>VLOOKUP(P3429,'[1]Table E'!A:C,3,FALSE)</f>
        <v>Gifts and grants</v>
      </c>
    </row>
    <row r="3430" spans="1:17" x14ac:dyDescent="0.25">
      <c r="A3430" s="33" t="str">
        <f t="shared" si="159"/>
        <v>7920010100</v>
      </c>
      <c r="B3430" s="33" t="s">
        <v>2511</v>
      </c>
      <c r="C3430" s="33" t="s">
        <v>2243</v>
      </c>
      <c r="D3430" s="9" t="str">
        <f t="shared" si="160"/>
        <v>7920010100</v>
      </c>
      <c r="E3430" s="34">
        <v>79200</v>
      </c>
      <c r="F3430" s="34">
        <v>10100</v>
      </c>
      <c r="G3430" s="9" t="str">
        <f>VLOOKUP(B3430,'[1]Business Unit Lookup'!A:B,2,FALSE)</f>
        <v>Mental Health Treatment Ctrs</v>
      </c>
      <c r="H3430" s="33" t="str">
        <f>VLOOKUP(C3430,'[1]Fund Lookup'!B:C,2,FALSE)</f>
        <v>CARESActPrvdrReliefFd-COVID-19</v>
      </c>
      <c r="I3430" s="35" t="s">
        <v>2252</v>
      </c>
      <c r="J3430" s="33" t="str">
        <f>VLOOKUP(I3430,'[1]Table B'!A:B,2,FALSE)</f>
        <v>Special Revenue-Federal</v>
      </c>
      <c r="K3430" s="9" t="str">
        <f t="shared" si="161"/>
        <v>120-Special Revenue-Federal</v>
      </c>
      <c r="L3430" s="9" t="str">
        <f>IFERROR(VLOOKUP(A3430,'[1]VAC as of March 2024'!A:K,11,FALSE),"No")</f>
        <v>No</v>
      </c>
      <c r="M3430" s="9" t="s">
        <v>5493</v>
      </c>
      <c r="O3430" s="33" t="s">
        <v>2248</v>
      </c>
      <c r="P3430" s="33" t="s">
        <v>6063</v>
      </c>
      <c r="Q3430" s="2" t="str">
        <f>VLOOKUP(P3430,'[1]Table E'!A:C,3,FALSE)</f>
        <v>COVID-19</v>
      </c>
    </row>
    <row r="3431" spans="1:17" x14ac:dyDescent="0.25">
      <c r="A3431" s="33" t="str">
        <f t="shared" si="159"/>
        <v>7920010110</v>
      </c>
      <c r="B3431" s="33" t="s">
        <v>2511</v>
      </c>
      <c r="C3431" s="33" t="s">
        <v>5444</v>
      </c>
      <c r="D3431" s="9" t="str">
        <f t="shared" si="160"/>
        <v>7920010110</v>
      </c>
      <c r="E3431" s="34">
        <v>79200</v>
      </c>
      <c r="F3431" s="34">
        <v>10110</v>
      </c>
      <c r="G3431" s="9" t="str">
        <f>VLOOKUP(B3431,'[1]Business Unit Lookup'!A:B,2,FALSE)</f>
        <v>Mental Health Treatment Ctrs</v>
      </c>
      <c r="H3431" s="33" t="str">
        <f>VLOOKUP(C3431,'[1]Fund Lookup'!B:C,2,FALSE)</f>
        <v>CARESActRlfFd–General-COVID-19</v>
      </c>
      <c r="I3431" s="35" t="s">
        <v>2252</v>
      </c>
      <c r="J3431" s="33" t="str">
        <f>VLOOKUP(I3431,'[1]Table B'!A:B,2,FALSE)</f>
        <v>Special Revenue-Federal</v>
      </c>
      <c r="K3431" s="9" t="str">
        <f t="shared" si="161"/>
        <v>120-Special Revenue-Federal</v>
      </c>
      <c r="L3431" s="9" t="str">
        <f>IFERROR(VLOOKUP(A3431,'[1]VAC as of March 2024'!A:K,11,FALSE),"No")</f>
        <v>No</v>
      </c>
      <c r="M3431" s="9" t="s">
        <v>5493</v>
      </c>
      <c r="O3431" s="33" t="s">
        <v>2248</v>
      </c>
      <c r="P3431" s="33" t="s">
        <v>6063</v>
      </c>
      <c r="Q3431" s="2" t="str">
        <f>VLOOKUP(P3431,'[1]Table E'!A:C,3,FALSE)</f>
        <v>COVID-19</v>
      </c>
    </row>
    <row r="3432" spans="1:17" x14ac:dyDescent="0.25">
      <c r="A3432" s="33" t="str">
        <f t="shared" si="159"/>
        <v>7920010170</v>
      </c>
      <c r="B3432" s="40" t="s">
        <v>2511</v>
      </c>
      <c r="C3432" s="36" t="s">
        <v>5462</v>
      </c>
      <c r="D3432" s="9" t="str">
        <f t="shared" si="160"/>
        <v>7920010170</v>
      </c>
      <c r="E3432" s="40">
        <v>79200</v>
      </c>
      <c r="F3432" s="36">
        <v>10170</v>
      </c>
      <c r="G3432" s="9" t="str">
        <f>VLOOKUP(B3432,'[1]Business Unit Lookup'!A:B,2,FALSE)</f>
        <v>Mental Health Treatment Ctrs</v>
      </c>
      <c r="H3432" s="33" t="str">
        <f>VLOOKUP(C3432,'[1]Fund Lookup'!B:C,2,FALSE)</f>
        <v>Epi&amp;LabCpctyInfctsDis-COVID-19</v>
      </c>
      <c r="I3432" s="35" t="s">
        <v>2252</v>
      </c>
      <c r="J3432" s="33" t="str">
        <f>VLOOKUP(I3432,'[1]Table B'!A:B,2,FALSE)</f>
        <v>Special Revenue-Federal</v>
      </c>
      <c r="K3432" s="9" t="str">
        <f t="shared" si="161"/>
        <v>120-Special Revenue-Federal</v>
      </c>
      <c r="L3432" s="9" t="str">
        <f>IFERROR(VLOOKUP(A3432,'[1]VAC as of March 2024'!A:K,11,FALSE),"No")</f>
        <v>No</v>
      </c>
      <c r="M3432" s="37" t="s">
        <v>5493</v>
      </c>
      <c r="O3432" s="38" t="s">
        <v>2248</v>
      </c>
      <c r="P3432" s="36" t="s">
        <v>6063</v>
      </c>
      <c r="Q3432" s="2" t="str">
        <f>VLOOKUP(P3432,'[1]Table E'!A:C,3,FALSE)</f>
        <v>COVID-19</v>
      </c>
    </row>
    <row r="3433" spans="1:17" x14ac:dyDescent="0.25">
      <c r="A3433" s="33" t="str">
        <f t="shared" si="159"/>
        <v>7920012110</v>
      </c>
      <c r="B3433" s="36" t="s">
        <v>2511</v>
      </c>
      <c r="C3433" s="36" t="s">
        <v>6074</v>
      </c>
      <c r="D3433" s="9" t="str">
        <f t="shared" si="160"/>
        <v>7920012110</v>
      </c>
      <c r="E3433" s="35">
        <v>79200</v>
      </c>
      <c r="F3433" s="37">
        <v>12110</v>
      </c>
      <c r="G3433" s="9" t="str">
        <f>VLOOKUP(B3433,'[1]Business Unit Lookup'!A:B,2,FALSE)</f>
        <v>Mental Health Treatment Ctrs</v>
      </c>
      <c r="H3433" s="33" t="str">
        <f>VLOOKUP(C3433,'[1]Fund Lookup'!B:C,2,FALSE)</f>
        <v>ARP-CrvStLoclFisRecFd-COVID-19</v>
      </c>
      <c r="I3433" s="35" t="s">
        <v>2252</v>
      </c>
      <c r="J3433" s="33" t="str">
        <f>VLOOKUP(I3433,'[1]Table B'!A:B,2,FALSE)</f>
        <v>Special Revenue-Federal</v>
      </c>
      <c r="K3433" s="9" t="str">
        <f t="shared" si="161"/>
        <v>120-Special Revenue-Federal</v>
      </c>
      <c r="L3433" s="9" t="str">
        <f>IFERROR(VLOOKUP(A3433,'[1]VAC as of March 2024'!A:K,11,FALSE),"No")</f>
        <v>No</v>
      </c>
      <c r="M3433" s="38" t="s">
        <v>5493</v>
      </c>
      <c r="O3433" s="36" t="s">
        <v>2248</v>
      </c>
      <c r="P3433" s="36" t="s">
        <v>6063</v>
      </c>
      <c r="Q3433" s="2" t="str">
        <f>VLOOKUP(P3433,'[1]Table E'!A:C,3,FALSE)</f>
        <v>COVID-19</v>
      </c>
    </row>
    <row r="3434" spans="1:17" x14ac:dyDescent="0.25">
      <c r="A3434" s="33" t="str">
        <f t="shared" si="159"/>
        <v>7920012260</v>
      </c>
      <c r="B3434" s="40" t="s">
        <v>2511</v>
      </c>
      <c r="C3434" s="36" t="s">
        <v>6081</v>
      </c>
      <c r="D3434" s="9" t="str">
        <f t="shared" si="160"/>
        <v>7920012260</v>
      </c>
      <c r="E3434" s="40">
        <v>79200</v>
      </c>
      <c r="F3434" s="36">
        <v>12260</v>
      </c>
      <c r="G3434" s="9" t="str">
        <f>VLOOKUP(B3434,'[1]Business Unit Lookup'!A:B,2,FALSE)</f>
        <v>Mental Health Treatment Ctrs</v>
      </c>
      <c r="H3434" s="33" t="str">
        <f>VLOOKUP(C3434,'[1]Fund Lookup'!B:C,2,FALSE)</f>
        <v>CN CACFP Emrgncy Csts-COVID-19</v>
      </c>
      <c r="I3434" s="35" t="s">
        <v>2252</v>
      </c>
      <c r="J3434" s="33" t="str">
        <f>VLOOKUP(I3434,'[1]Table B'!A:B,2,FALSE)</f>
        <v>Special Revenue-Federal</v>
      </c>
      <c r="K3434" s="9" t="str">
        <f t="shared" si="161"/>
        <v>120-Special Revenue-Federal</v>
      </c>
      <c r="L3434" s="9" t="str">
        <f>IFERROR(VLOOKUP(A3434,'[1]VAC as of March 2024'!A:K,11,FALSE),"No")</f>
        <v>No</v>
      </c>
      <c r="M3434" s="37" t="s">
        <v>5493</v>
      </c>
      <c r="O3434" s="38" t="s">
        <v>2248</v>
      </c>
      <c r="P3434" s="36" t="s">
        <v>6063</v>
      </c>
      <c r="Q3434" s="2" t="str">
        <f>VLOOKUP(P3434,'[1]Table E'!A:C,3,FALSE)</f>
        <v>COVID-19</v>
      </c>
    </row>
    <row r="3435" spans="1:17" x14ac:dyDescent="0.25">
      <c r="A3435" s="33" t="str">
        <f t="shared" si="159"/>
        <v>7930001000</v>
      </c>
      <c r="B3435" s="33" t="s">
        <v>2512</v>
      </c>
      <c r="C3435" s="33" t="s">
        <v>1</v>
      </c>
      <c r="D3435" s="9" t="str">
        <f t="shared" si="160"/>
        <v>793001000</v>
      </c>
      <c r="E3435" s="34">
        <v>79300</v>
      </c>
      <c r="F3435" s="34">
        <v>1000</v>
      </c>
      <c r="G3435" s="9" t="str">
        <f>VLOOKUP(B3435,'[1]Business Unit Lookup'!A:B,2,FALSE)</f>
        <v>Intell Disabilities Train Ctrs</v>
      </c>
      <c r="H3435" s="33" t="str">
        <f>VLOOKUP(C3435,'[1]Fund Lookup'!B:C,2,FALSE)</f>
        <v>General Fund</v>
      </c>
      <c r="I3435" s="35" t="s">
        <v>2236</v>
      </c>
      <c r="J3435" s="33" t="str">
        <f>VLOOKUP(I3435,'[1]Table B'!A:B,2,FALSE)</f>
        <v>General</v>
      </c>
      <c r="K3435" s="9" t="str">
        <f t="shared" si="161"/>
        <v>100-General</v>
      </c>
      <c r="L3435" s="9" t="str">
        <f>IFERROR(VLOOKUP(A3435,'[1]VAC as of March 2024'!A:K,11,FALSE),"No")</f>
        <v>No</v>
      </c>
      <c r="M3435" s="9" t="s">
        <v>2237</v>
      </c>
      <c r="O3435" s="33" t="s">
        <v>2240</v>
      </c>
      <c r="P3435" s="33" t="s">
        <v>6061</v>
      </c>
      <c r="Q3435" s="2" t="str">
        <f>VLOOKUP(P3435,'[1]Table E'!A:C,3,FALSE)</f>
        <v>Unassigned</v>
      </c>
    </row>
    <row r="3436" spans="1:17" x14ac:dyDescent="0.25">
      <c r="A3436" s="33" t="str">
        <f t="shared" si="159"/>
        <v>7930002003</v>
      </c>
      <c r="B3436" s="33" t="s">
        <v>2512</v>
      </c>
      <c r="C3436" s="33" t="s">
        <v>11</v>
      </c>
      <c r="D3436" s="9" t="str">
        <f t="shared" si="160"/>
        <v>793002003</v>
      </c>
      <c r="E3436" s="34">
        <v>79300</v>
      </c>
      <c r="F3436" s="34">
        <v>2003</v>
      </c>
      <c r="G3436" s="9" t="str">
        <f>VLOOKUP(B3436,'[1]Business Unit Lookup'!A:B,2,FALSE)</f>
        <v>Intell Disabilities Train Ctrs</v>
      </c>
      <c r="H3436" s="33" t="str">
        <f>VLOOKUP(C3436,'[1]Fund Lookup'!B:C,2,FALSE)</f>
        <v>DBHDS Special Revenue Fund</v>
      </c>
      <c r="I3436" s="35" t="s">
        <v>2304</v>
      </c>
      <c r="J3436" s="33" t="str">
        <f>VLOOKUP(I3436,'[1]Table B'!A:B,2,FALSE)</f>
        <v>Special Revenue-Health and Social Servic</v>
      </c>
      <c r="K3436" s="9" t="str">
        <f t="shared" si="161"/>
        <v>115-Special Revenue-Health and Social Servic</v>
      </c>
      <c r="L3436" s="9" t="str">
        <f>IFERROR(VLOOKUP(A3436,'[1]VAC as of March 2024'!A:K,11,FALSE),"No")</f>
        <v>No</v>
      </c>
      <c r="M3436" s="9" t="s">
        <v>2240</v>
      </c>
      <c r="O3436" s="33" t="s">
        <v>2241</v>
      </c>
      <c r="P3436" s="33" t="s">
        <v>6067</v>
      </c>
      <c r="Q3436" s="2" t="str">
        <f>VLOOKUP(P3436,'[1]Table E'!A:C,3,FALSE)</f>
        <v>Health and Public Safety</v>
      </c>
    </row>
    <row r="3437" spans="1:17" x14ac:dyDescent="0.25">
      <c r="A3437" s="33" t="str">
        <f t="shared" si="159"/>
        <v>7930002860</v>
      </c>
      <c r="B3437" s="33" t="s">
        <v>2512</v>
      </c>
      <c r="C3437" s="33" t="s">
        <v>712</v>
      </c>
      <c r="D3437" s="9" t="str">
        <f t="shared" si="160"/>
        <v>793002860</v>
      </c>
      <c r="E3437" s="34">
        <v>79300</v>
      </c>
      <c r="F3437" s="34">
        <v>2860</v>
      </c>
      <c r="G3437" s="9" t="str">
        <f>VLOOKUP(B3437,'[1]Business Unit Lookup'!A:B,2,FALSE)</f>
        <v>Intell Disabilities Train Ctrs</v>
      </c>
      <c r="H3437" s="33" t="str">
        <f>VLOOKUP(C3437,'[1]Fund Lookup'!B:C,2,FALSE)</f>
        <v>Recycl Mtrl Sales-Nongen/NonHE</v>
      </c>
      <c r="I3437" s="35" t="s">
        <v>2236</v>
      </c>
      <c r="J3437" s="33" t="str">
        <f>VLOOKUP(I3437,'[1]Table B'!A:B,2,FALSE)</f>
        <v>General</v>
      </c>
      <c r="K3437" s="9" t="str">
        <f t="shared" si="161"/>
        <v>100-General</v>
      </c>
      <c r="L3437" s="9" t="str">
        <f>IFERROR(VLOOKUP(A3437,'[1]VAC as of March 2024'!A:K,11,FALSE),"No")</f>
        <v>No</v>
      </c>
      <c r="M3437" s="9" t="s">
        <v>2240</v>
      </c>
      <c r="O3437" s="33" t="s">
        <v>2</v>
      </c>
      <c r="P3437" s="33" t="s">
        <v>6068</v>
      </c>
      <c r="Q3437" s="2" t="str">
        <f>VLOOKUP(P3437,'[1]Table E'!A:C,3,FALSE)</f>
        <v>Health and Public Safety</v>
      </c>
    </row>
    <row r="3438" spans="1:17" x14ac:dyDescent="0.25">
      <c r="A3438" s="33" t="str">
        <f t="shared" si="159"/>
        <v>7930002870</v>
      </c>
      <c r="B3438" s="33" t="s">
        <v>2512</v>
      </c>
      <c r="C3438" s="33" t="s">
        <v>716</v>
      </c>
      <c r="D3438" s="9" t="str">
        <f t="shared" si="160"/>
        <v>793002870</v>
      </c>
      <c r="E3438" s="34">
        <v>79300</v>
      </c>
      <c r="F3438" s="34">
        <v>2870</v>
      </c>
      <c r="G3438" s="9" t="str">
        <f>VLOOKUP(B3438,'[1]Business Unit Lookup'!A:B,2,FALSE)</f>
        <v>Intell Disabilities Train Ctrs</v>
      </c>
      <c r="H3438" s="33" t="str">
        <f>VLOOKUP(C3438,'[1]Fund Lookup'!B:C,2,FALSE)</f>
        <v>Surp Suppy/Equip Sale-GF-NonHE</v>
      </c>
      <c r="I3438" s="35" t="s">
        <v>2236</v>
      </c>
      <c r="J3438" s="33" t="str">
        <f>VLOOKUP(I3438,'[1]Table B'!A:B,2,FALSE)</f>
        <v>General</v>
      </c>
      <c r="K3438" s="9" t="str">
        <f t="shared" si="161"/>
        <v>100-General</v>
      </c>
      <c r="L3438" s="9" t="str">
        <f>IFERROR(VLOOKUP(A3438,'[1]VAC as of March 2024'!A:K,11,FALSE),"No")</f>
        <v>No</v>
      </c>
      <c r="M3438" s="9" t="s">
        <v>2240</v>
      </c>
      <c r="O3438" s="33" t="s">
        <v>2</v>
      </c>
      <c r="P3438" s="33" t="s">
        <v>6068</v>
      </c>
      <c r="Q3438" s="2" t="str">
        <f>VLOOKUP(P3438,'[1]Table E'!A:C,3,FALSE)</f>
        <v>Health and Public Safety</v>
      </c>
    </row>
    <row r="3439" spans="1:17" x14ac:dyDescent="0.25">
      <c r="A3439" s="33" t="str">
        <f t="shared" si="159"/>
        <v>7930002880</v>
      </c>
      <c r="B3439" s="33" t="s">
        <v>2512</v>
      </c>
      <c r="C3439" s="33" t="s">
        <v>724</v>
      </c>
      <c r="D3439" s="9" t="str">
        <f t="shared" si="160"/>
        <v>793002880</v>
      </c>
      <c r="E3439" s="34">
        <v>79300</v>
      </c>
      <c r="F3439" s="34">
        <v>2880</v>
      </c>
      <c r="G3439" s="9" t="str">
        <f>VLOOKUP(B3439,'[1]Business Unit Lookup'!A:B,2,FALSE)</f>
        <v>Intell Disabilities Train Ctrs</v>
      </c>
      <c r="H3439" s="33" t="str">
        <f>VLOOKUP(C3439,'[1]Fund Lookup'!B:C,2,FALSE)</f>
        <v>Surp Supply/Equip-NonGF-NonHE</v>
      </c>
      <c r="I3439" s="35" t="s">
        <v>2236</v>
      </c>
      <c r="J3439" s="33" t="str">
        <f>VLOOKUP(I3439,'[1]Table B'!A:B,2,FALSE)</f>
        <v>General</v>
      </c>
      <c r="K3439" s="9" t="str">
        <f t="shared" si="161"/>
        <v>100-General</v>
      </c>
      <c r="L3439" s="9" t="str">
        <f>IFERROR(VLOOKUP(A3439,'[1]VAC as of March 2024'!A:K,11,FALSE),"No")</f>
        <v>No</v>
      </c>
      <c r="M3439" s="9" t="s">
        <v>2240</v>
      </c>
      <c r="O3439" s="33" t="s">
        <v>2</v>
      </c>
      <c r="P3439" s="33" t="s">
        <v>6068</v>
      </c>
      <c r="Q3439" s="2" t="str">
        <f>VLOOKUP(P3439,'[1]Table E'!A:C,3,FALSE)</f>
        <v>Health and Public Safety</v>
      </c>
    </row>
    <row r="3440" spans="1:17" x14ac:dyDescent="0.25">
      <c r="A3440" s="33" t="str">
        <f t="shared" si="159"/>
        <v>7930002900</v>
      </c>
      <c r="B3440" s="33" t="s">
        <v>2512</v>
      </c>
      <c r="C3440" s="33" t="s">
        <v>727</v>
      </c>
      <c r="D3440" s="9" t="str">
        <f t="shared" si="160"/>
        <v>793002900</v>
      </c>
      <c r="E3440" s="34">
        <v>79300</v>
      </c>
      <c r="F3440" s="34">
        <v>2900</v>
      </c>
      <c r="G3440" s="9" t="str">
        <f>VLOOKUP(B3440,'[1]Business Unit Lookup'!A:B,2,FALSE)</f>
        <v>Intell Disabilities Train Ctrs</v>
      </c>
      <c r="H3440" s="33" t="str">
        <f>VLOOKUP(C3440,'[1]Fund Lookup'!B:C,2,FALSE)</f>
        <v>Insurance Recovery</v>
      </c>
      <c r="I3440" s="35" t="s">
        <v>2239</v>
      </c>
      <c r="J3440" s="33" t="str">
        <f>VLOOKUP(I3440,'[1]Table B'!A:B,2,FALSE)</f>
        <v>Special Revenue-Other</v>
      </c>
      <c r="K3440" s="9" t="str">
        <f t="shared" si="161"/>
        <v>105-Special Revenue-Other</v>
      </c>
      <c r="L3440" s="9" t="str">
        <f>IFERROR(VLOOKUP(A3440,'[1]VAC as of March 2024'!A:K,11,FALSE),"No")</f>
        <v>No</v>
      </c>
      <c r="M3440" s="9" t="s">
        <v>2240</v>
      </c>
      <c r="O3440" s="33" t="s">
        <v>2241</v>
      </c>
      <c r="P3440" s="33" t="s">
        <v>6067</v>
      </c>
      <c r="Q3440" s="2" t="str">
        <f>VLOOKUP(P3440,'[1]Table E'!A:C,3,FALSE)</f>
        <v>Health and Public Safety</v>
      </c>
    </row>
    <row r="3441" spans="1:17" x14ac:dyDescent="0.25">
      <c r="A3441" s="33" t="str">
        <f t="shared" si="159"/>
        <v>7930010000</v>
      </c>
      <c r="B3441" s="33" t="s">
        <v>2512</v>
      </c>
      <c r="C3441" s="33" t="s">
        <v>2162</v>
      </c>
      <c r="D3441" s="9" t="str">
        <f t="shared" si="160"/>
        <v>7930010000</v>
      </c>
      <c r="E3441" s="34">
        <v>79300</v>
      </c>
      <c r="F3441" s="34">
        <v>10000</v>
      </c>
      <c r="G3441" s="9" t="str">
        <f>VLOOKUP(B3441,'[1]Business Unit Lookup'!A:B,2,FALSE)</f>
        <v>Intell Disabilities Train Ctrs</v>
      </c>
      <c r="H3441" s="33" t="str">
        <f>VLOOKUP(C3441,'[1]Fund Lookup'!B:C,2,FALSE)</f>
        <v>Federal Trust</v>
      </c>
      <c r="I3441" s="35" t="s">
        <v>2252</v>
      </c>
      <c r="J3441" s="33" t="str">
        <f>VLOOKUP(I3441,'[1]Table B'!A:B,2,FALSE)</f>
        <v>Special Revenue-Federal</v>
      </c>
      <c r="K3441" s="9" t="str">
        <f t="shared" si="161"/>
        <v>120-Special Revenue-Federal</v>
      </c>
      <c r="L3441" s="9" t="str">
        <f>IFERROR(VLOOKUP(A3441,'[1]VAC as of March 2024'!A:K,11,FALSE),"No")</f>
        <v>No</v>
      </c>
      <c r="M3441" s="9" t="s">
        <v>2248</v>
      </c>
      <c r="O3441" s="33" t="s">
        <v>2248</v>
      </c>
      <c r="P3441" s="33" t="s">
        <v>6070</v>
      </c>
      <c r="Q3441" s="2" t="str">
        <f>VLOOKUP(P3441,'[1]Table E'!A:C,3,FALSE)</f>
        <v>Gifts and grants</v>
      </c>
    </row>
    <row r="3442" spans="1:17" x14ac:dyDescent="0.25">
      <c r="A3442" s="33" t="str">
        <f t="shared" si="159"/>
        <v>7930010100</v>
      </c>
      <c r="B3442" s="33" t="s">
        <v>2512</v>
      </c>
      <c r="C3442" s="33" t="s">
        <v>2243</v>
      </c>
      <c r="D3442" s="9" t="str">
        <f t="shared" si="160"/>
        <v>7930010100</v>
      </c>
      <c r="E3442" s="34">
        <v>79300</v>
      </c>
      <c r="F3442" s="34">
        <v>10100</v>
      </c>
      <c r="G3442" s="9" t="str">
        <f>VLOOKUP(B3442,'[1]Business Unit Lookup'!A:B,2,FALSE)</f>
        <v>Intell Disabilities Train Ctrs</v>
      </c>
      <c r="H3442" s="33" t="str">
        <f>VLOOKUP(C3442,'[1]Fund Lookup'!B:C,2,FALSE)</f>
        <v>CARESActPrvdrReliefFd-COVID-19</v>
      </c>
      <c r="I3442" s="35" t="s">
        <v>2252</v>
      </c>
      <c r="J3442" s="33" t="str">
        <f>VLOOKUP(I3442,'[1]Table B'!A:B,2,FALSE)</f>
        <v>Special Revenue-Federal</v>
      </c>
      <c r="K3442" s="9" t="str">
        <f t="shared" si="161"/>
        <v>120-Special Revenue-Federal</v>
      </c>
      <c r="L3442" s="9" t="str">
        <f>IFERROR(VLOOKUP(A3442,'[1]VAC as of March 2024'!A:K,11,FALSE),"No")</f>
        <v>No</v>
      </c>
      <c r="M3442" s="9" t="s">
        <v>5493</v>
      </c>
      <c r="O3442" s="33" t="s">
        <v>2248</v>
      </c>
      <c r="P3442" s="33" t="s">
        <v>6063</v>
      </c>
      <c r="Q3442" s="2" t="str">
        <f>VLOOKUP(P3442,'[1]Table E'!A:C,3,FALSE)</f>
        <v>COVID-19</v>
      </c>
    </row>
    <row r="3443" spans="1:17" x14ac:dyDescent="0.25">
      <c r="A3443" s="33" t="str">
        <f t="shared" si="159"/>
        <v>7930010110</v>
      </c>
      <c r="B3443" s="33" t="s">
        <v>2512</v>
      </c>
      <c r="C3443" s="33" t="s">
        <v>5444</v>
      </c>
      <c r="D3443" s="9" t="str">
        <f t="shared" si="160"/>
        <v>7930010110</v>
      </c>
      <c r="E3443" s="34">
        <v>79300</v>
      </c>
      <c r="F3443" s="34">
        <v>10110</v>
      </c>
      <c r="G3443" s="9" t="str">
        <f>VLOOKUP(B3443,'[1]Business Unit Lookup'!A:B,2,FALSE)</f>
        <v>Intell Disabilities Train Ctrs</v>
      </c>
      <c r="H3443" s="33" t="str">
        <f>VLOOKUP(C3443,'[1]Fund Lookup'!B:C,2,FALSE)</f>
        <v>CARESActRlfFd–General-COVID-19</v>
      </c>
      <c r="I3443" s="35" t="s">
        <v>2252</v>
      </c>
      <c r="J3443" s="33" t="str">
        <f>VLOOKUP(I3443,'[1]Table B'!A:B,2,FALSE)</f>
        <v>Special Revenue-Federal</v>
      </c>
      <c r="K3443" s="9" t="str">
        <f t="shared" si="161"/>
        <v>120-Special Revenue-Federal</v>
      </c>
      <c r="L3443" s="9" t="str">
        <f>IFERROR(VLOOKUP(A3443,'[1]VAC as of March 2024'!A:K,11,FALSE),"No")</f>
        <v>No</v>
      </c>
      <c r="M3443" s="9" t="s">
        <v>5493</v>
      </c>
      <c r="O3443" s="33" t="s">
        <v>2248</v>
      </c>
      <c r="P3443" s="33" t="s">
        <v>6063</v>
      </c>
      <c r="Q3443" s="2" t="str">
        <f>VLOOKUP(P3443,'[1]Table E'!A:C,3,FALSE)</f>
        <v>COVID-19</v>
      </c>
    </row>
    <row r="3444" spans="1:17" x14ac:dyDescent="0.25">
      <c r="A3444" s="33" t="str">
        <f t="shared" si="159"/>
        <v>7930010170</v>
      </c>
      <c r="B3444" s="40" t="s">
        <v>2512</v>
      </c>
      <c r="C3444" s="36" t="s">
        <v>5462</v>
      </c>
      <c r="D3444" s="9" t="str">
        <f t="shared" si="160"/>
        <v>7930010170</v>
      </c>
      <c r="E3444" s="40">
        <v>79300</v>
      </c>
      <c r="F3444" s="36">
        <v>10170</v>
      </c>
      <c r="G3444" s="9" t="str">
        <f>VLOOKUP(B3444,'[1]Business Unit Lookup'!A:B,2,FALSE)</f>
        <v>Intell Disabilities Train Ctrs</v>
      </c>
      <c r="H3444" s="33" t="str">
        <f>VLOOKUP(C3444,'[1]Fund Lookup'!B:C,2,FALSE)</f>
        <v>Epi&amp;LabCpctyInfctsDis-COVID-19</v>
      </c>
      <c r="I3444" s="35" t="s">
        <v>2252</v>
      </c>
      <c r="J3444" s="33" t="str">
        <f>VLOOKUP(I3444,'[1]Table B'!A:B,2,FALSE)</f>
        <v>Special Revenue-Federal</v>
      </c>
      <c r="K3444" s="9" t="str">
        <f t="shared" si="161"/>
        <v>120-Special Revenue-Federal</v>
      </c>
      <c r="L3444" s="9" t="str">
        <f>IFERROR(VLOOKUP(A3444,'[1]VAC as of March 2024'!A:K,11,FALSE),"No")</f>
        <v>No</v>
      </c>
      <c r="M3444" s="37" t="s">
        <v>5493</v>
      </c>
      <c r="O3444" s="38" t="s">
        <v>2248</v>
      </c>
      <c r="P3444" s="36" t="s">
        <v>6063</v>
      </c>
      <c r="Q3444" s="2" t="str">
        <f>VLOOKUP(P3444,'[1]Table E'!A:C,3,FALSE)</f>
        <v>COVID-19</v>
      </c>
    </row>
    <row r="3445" spans="1:17" x14ac:dyDescent="0.25">
      <c r="A3445" s="33" t="str">
        <f t="shared" si="159"/>
        <v>7930012110</v>
      </c>
      <c r="B3445" s="36" t="s">
        <v>2512</v>
      </c>
      <c r="C3445" s="36" t="s">
        <v>6074</v>
      </c>
      <c r="D3445" s="9" t="str">
        <f t="shared" si="160"/>
        <v>7930012110</v>
      </c>
      <c r="E3445" s="35">
        <v>79300</v>
      </c>
      <c r="F3445" s="37">
        <v>12110</v>
      </c>
      <c r="G3445" s="9" t="str">
        <f>VLOOKUP(B3445,'[1]Business Unit Lookup'!A:B,2,FALSE)</f>
        <v>Intell Disabilities Train Ctrs</v>
      </c>
      <c r="H3445" s="33" t="str">
        <f>VLOOKUP(C3445,'[1]Fund Lookup'!B:C,2,FALSE)</f>
        <v>ARP-CrvStLoclFisRecFd-COVID-19</v>
      </c>
      <c r="I3445" s="35" t="s">
        <v>2252</v>
      </c>
      <c r="J3445" s="33" t="str">
        <f>VLOOKUP(I3445,'[1]Table B'!A:B,2,FALSE)</f>
        <v>Special Revenue-Federal</v>
      </c>
      <c r="K3445" s="9" t="str">
        <f t="shared" si="161"/>
        <v>120-Special Revenue-Federal</v>
      </c>
      <c r="L3445" s="9" t="str">
        <f>IFERROR(VLOOKUP(A3445,'[1]VAC as of March 2024'!A:K,11,FALSE),"No")</f>
        <v>No</v>
      </c>
      <c r="M3445" s="38" t="s">
        <v>5493</v>
      </c>
      <c r="O3445" s="36" t="s">
        <v>2248</v>
      </c>
      <c r="P3445" s="36" t="s">
        <v>6063</v>
      </c>
      <c r="Q3445" s="2" t="str">
        <f>VLOOKUP(P3445,'[1]Table E'!A:C,3,FALSE)</f>
        <v>COVID-19</v>
      </c>
    </row>
    <row r="3446" spans="1:17" x14ac:dyDescent="0.25">
      <c r="A3446" s="33" t="str">
        <f t="shared" si="159"/>
        <v>7940001000</v>
      </c>
      <c r="B3446" s="33" t="s">
        <v>2513</v>
      </c>
      <c r="C3446" s="33" t="s">
        <v>1</v>
      </c>
      <c r="D3446" s="9" t="str">
        <f t="shared" si="160"/>
        <v>794001000</v>
      </c>
      <c r="E3446" s="34">
        <v>79400</v>
      </c>
      <c r="F3446" s="34">
        <v>1000</v>
      </c>
      <c r="G3446" s="9" t="str">
        <f>VLOOKUP(B3446,'[1]Business Unit Lookup'!A:B,2,FALSE)</f>
        <v>VA Center for Behavioral Rehab</v>
      </c>
      <c r="H3446" s="33" t="str">
        <f>VLOOKUP(C3446,'[1]Fund Lookup'!B:C,2,FALSE)</f>
        <v>General Fund</v>
      </c>
      <c r="I3446" s="35" t="s">
        <v>2236</v>
      </c>
      <c r="J3446" s="33" t="str">
        <f>VLOOKUP(I3446,'[1]Table B'!A:B,2,FALSE)</f>
        <v>General</v>
      </c>
      <c r="K3446" s="9" t="str">
        <f t="shared" si="161"/>
        <v>100-General</v>
      </c>
      <c r="L3446" s="9" t="str">
        <f>IFERROR(VLOOKUP(A3446,'[1]VAC as of March 2024'!A:K,11,FALSE),"No")</f>
        <v>No</v>
      </c>
      <c r="M3446" s="9" t="s">
        <v>2237</v>
      </c>
      <c r="O3446" s="33" t="s">
        <v>2240</v>
      </c>
      <c r="P3446" s="33" t="s">
        <v>6061</v>
      </c>
      <c r="Q3446" s="2" t="str">
        <f>VLOOKUP(P3446,'[1]Table E'!A:C,3,FALSE)</f>
        <v>Unassigned</v>
      </c>
    </row>
    <row r="3447" spans="1:17" x14ac:dyDescent="0.25">
      <c r="A3447" s="33" t="str">
        <f t="shared" si="159"/>
        <v>7940002870</v>
      </c>
      <c r="B3447" s="33" t="s">
        <v>2513</v>
      </c>
      <c r="C3447" s="33" t="s">
        <v>716</v>
      </c>
      <c r="D3447" s="9" t="str">
        <f t="shared" si="160"/>
        <v>794002870</v>
      </c>
      <c r="E3447" s="34">
        <v>79400</v>
      </c>
      <c r="F3447" s="34">
        <v>2870</v>
      </c>
      <c r="G3447" s="9" t="str">
        <f>VLOOKUP(B3447,'[1]Business Unit Lookup'!A:B,2,FALSE)</f>
        <v>VA Center for Behavioral Rehab</v>
      </c>
      <c r="H3447" s="33" t="str">
        <f>VLOOKUP(C3447,'[1]Fund Lookup'!B:C,2,FALSE)</f>
        <v>Surp Suppy/Equip Sale-GF-NonHE</v>
      </c>
      <c r="I3447" s="35" t="s">
        <v>2236</v>
      </c>
      <c r="J3447" s="33" t="str">
        <f>VLOOKUP(I3447,'[1]Table B'!A:B,2,FALSE)</f>
        <v>General</v>
      </c>
      <c r="K3447" s="9" t="str">
        <f t="shared" si="161"/>
        <v>100-General</v>
      </c>
      <c r="L3447" s="9" t="str">
        <f>IFERROR(VLOOKUP(A3447,'[1]VAC as of March 2024'!A:K,11,FALSE),"No")</f>
        <v>No</v>
      </c>
      <c r="M3447" s="9" t="s">
        <v>2240</v>
      </c>
      <c r="O3447" s="33" t="s">
        <v>2</v>
      </c>
      <c r="P3447" s="33" t="s">
        <v>6068</v>
      </c>
      <c r="Q3447" s="2" t="str">
        <f>VLOOKUP(P3447,'[1]Table E'!A:C,3,FALSE)</f>
        <v>Health and Public Safety</v>
      </c>
    </row>
    <row r="3448" spans="1:17" x14ac:dyDescent="0.25">
      <c r="A3448" s="33" t="str">
        <f t="shared" si="159"/>
        <v>7940002900</v>
      </c>
      <c r="B3448" s="33" t="s">
        <v>2513</v>
      </c>
      <c r="C3448" s="33" t="s">
        <v>727</v>
      </c>
      <c r="D3448" s="9" t="str">
        <f t="shared" si="160"/>
        <v>794002900</v>
      </c>
      <c r="E3448" s="34">
        <v>79400</v>
      </c>
      <c r="F3448" s="34">
        <v>2900</v>
      </c>
      <c r="G3448" s="9" t="str">
        <f>VLOOKUP(B3448,'[1]Business Unit Lookup'!A:B,2,FALSE)</f>
        <v>VA Center for Behavioral Rehab</v>
      </c>
      <c r="H3448" s="33" t="str">
        <f>VLOOKUP(C3448,'[1]Fund Lookup'!B:C,2,FALSE)</f>
        <v>Insurance Recovery</v>
      </c>
      <c r="I3448" s="35" t="s">
        <v>2239</v>
      </c>
      <c r="J3448" s="33" t="str">
        <f>VLOOKUP(I3448,'[1]Table B'!A:B,2,FALSE)</f>
        <v>Special Revenue-Other</v>
      </c>
      <c r="K3448" s="9" t="str">
        <f t="shared" si="161"/>
        <v>105-Special Revenue-Other</v>
      </c>
      <c r="L3448" s="9" t="str">
        <f>IFERROR(VLOOKUP(A3448,'[1]VAC as of March 2024'!A:K,11,FALSE),"No")</f>
        <v>No</v>
      </c>
      <c r="M3448" s="9" t="s">
        <v>2240</v>
      </c>
      <c r="O3448" s="33" t="s">
        <v>2241</v>
      </c>
      <c r="P3448" s="33" t="s">
        <v>6067</v>
      </c>
      <c r="Q3448" s="2" t="str">
        <f>VLOOKUP(P3448,'[1]Table E'!A:C,3,FALSE)</f>
        <v>Health and Public Safety</v>
      </c>
    </row>
    <row r="3449" spans="1:17" x14ac:dyDescent="0.25">
      <c r="A3449" s="33" t="str">
        <f t="shared" si="159"/>
        <v>7940010110</v>
      </c>
      <c r="B3449" s="33" t="s">
        <v>2513</v>
      </c>
      <c r="C3449" s="33" t="s">
        <v>5444</v>
      </c>
      <c r="D3449" s="9" t="str">
        <f t="shared" si="160"/>
        <v>7940010110</v>
      </c>
      <c r="E3449" s="34">
        <v>79400</v>
      </c>
      <c r="F3449" s="34">
        <v>10110</v>
      </c>
      <c r="G3449" s="9" t="str">
        <f>VLOOKUP(B3449,'[1]Business Unit Lookup'!A:B,2,FALSE)</f>
        <v>VA Center for Behavioral Rehab</v>
      </c>
      <c r="H3449" s="33" t="str">
        <f>VLOOKUP(C3449,'[1]Fund Lookup'!B:C,2,FALSE)</f>
        <v>CARESActRlfFd–General-COVID-19</v>
      </c>
      <c r="I3449" s="35" t="s">
        <v>2252</v>
      </c>
      <c r="J3449" s="33" t="str">
        <f>VLOOKUP(I3449,'[1]Table B'!A:B,2,FALSE)</f>
        <v>Special Revenue-Federal</v>
      </c>
      <c r="K3449" s="9" t="str">
        <f t="shared" si="161"/>
        <v>120-Special Revenue-Federal</v>
      </c>
      <c r="L3449" s="9" t="str">
        <f>IFERROR(VLOOKUP(A3449,'[1]VAC as of March 2024'!A:K,11,FALSE),"No")</f>
        <v>No</v>
      </c>
      <c r="M3449" s="9" t="s">
        <v>5493</v>
      </c>
      <c r="O3449" s="33" t="s">
        <v>2248</v>
      </c>
      <c r="P3449" s="33" t="s">
        <v>6063</v>
      </c>
      <c r="Q3449" s="2" t="str">
        <f>VLOOKUP(P3449,'[1]Table E'!A:C,3,FALSE)</f>
        <v>COVID-19</v>
      </c>
    </row>
    <row r="3450" spans="1:17" x14ac:dyDescent="0.25">
      <c r="A3450" s="33" t="str">
        <f t="shared" si="159"/>
        <v>7940010170</v>
      </c>
      <c r="B3450" s="40" t="s">
        <v>2513</v>
      </c>
      <c r="C3450" s="36" t="s">
        <v>5462</v>
      </c>
      <c r="D3450" s="9" t="str">
        <f t="shared" si="160"/>
        <v>7940010170</v>
      </c>
      <c r="E3450" s="40">
        <v>79400</v>
      </c>
      <c r="F3450" s="36">
        <v>10170</v>
      </c>
      <c r="G3450" s="9" t="str">
        <f>VLOOKUP(B3450,'[1]Business Unit Lookup'!A:B,2,FALSE)</f>
        <v>VA Center for Behavioral Rehab</v>
      </c>
      <c r="H3450" s="33" t="str">
        <f>VLOOKUP(C3450,'[1]Fund Lookup'!B:C,2,FALSE)</f>
        <v>Epi&amp;LabCpctyInfctsDis-COVID-19</v>
      </c>
      <c r="I3450" s="35" t="s">
        <v>2252</v>
      </c>
      <c r="J3450" s="33" t="str">
        <f>VLOOKUP(I3450,'[1]Table B'!A:B,2,FALSE)</f>
        <v>Special Revenue-Federal</v>
      </c>
      <c r="K3450" s="9" t="str">
        <f t="shared" si="161"/>
        <v>120-Special Revenue-Federal</v>
      </c>
      <c r="L3450" s="9" t="str">
        <f>IFERROR(VLOOKUP(A3450,'[1]VAC as of March 2024'!A:K,11,FALSE),"No")</f>
        <v>No</v>
      </c>
      <c r="M3450" s="37" t="s">
        <v>5493</v>
      </c>
      <c r="O3450" s="38" t="s">
        <v>2248</v>
      </c>
      <c r="P3450" s="36" t="s">
        <v>6063</v>
      </c>
      <c r="Q3450" s="2" t="str">
        <f>VLOOKUP(P3450,'[1]Table E'!A:C,3,FALSE)</f>
        <v>COVID-19</v>
      </c>
    </row>
    <row r="3451" spans="1:17" x14ac:dyDescent="0.25">
      <c r="A3451" s="33" t="str">
        <f t="shared" si="159"/>
        <v>7940012110</v>
      </c>
      <c r="B3451" s="36" t="s">
        <v>2513</v>
      </c>
      <c r="C3451" s="36" t="s">
        <v>6074</v>
      </c>
      <c r="D3451" s="9" t="str">
        <f t="shared" si="160"/>
        <v>7940012110</v>
      </c>
      <c r="E3451" s="35">
        <v>79400</v>
      </c>
      <c r="F3451" s="37">
        <v>12110</v>
      </c>
      <c r="G3451" s="9" t="str">
        <f>VLOOKUP(B3451,'[1]Business Unit Lookup'!A:B,2,FALSE)</f>
        <v>VA Center for Behavioral Rehab</v>
      </c>
      <c r="H3451" s="33" t="str">
        <f>VLOOKUP(C3451,'[1]Fund Lookup'!B:C,2,FALSE)</f>
        <v>ARP-CrvStLoclFisRecFd-COVID-19</v>
      </c>
      <c r="I3451" s="35" t="s">
        <v>2252</v>
      </c>
      <c r="J3451" s="33" t="str">
        <f>VLOOKUP(I3451,'[1]Table B'!A:B,2,FALSE)</f>
        <v>Special Revenue-Federal</v>
      </c>
      <c r="K3451" s="9" t="str">
        <f t="shared" si="161"/>
        <v>120-Special Revenue-Federal</v>
      </c>
      <c r="L3451" s="9" t="str">
        <f>IFERROR(VLOOKUP(A3451,'[1]VAC as of March 2024'!A:K,11,FALSE),"No")</f>
        <v>No</v>
      </c>
      <c r="M3451" s="38" t="s">
        <v>5493</v>
      </c>
      <c r="O3451" s="36" t="s">
        <v>2248</v>
      </c>
      <c r="P3451" s="36" t="s">
        <v>6063</v>
      </c>
      <c r="Q3451" s="2" t="str">
        <f>VLOOKUP(P3451,'[1]Table E'!A:C,3,FALSE)</f>
        <v>COVID-19</v>
      </c>
    </row>
    <row r="3452" spans="1:17" x14ac:dyDescent="0.25">
      <c r="A3452" s="33" t="str">
        <f t="shared" si="159"/>
        <v>7940015000</v>
      </c>
      <c r="B3452" s="33" t="s">
        <v>2513</v>
      </c>
      <c r="C3452" s="33" t="s">
        <v>2222</v>
      </c>
      <c r="D3452" s="9" t="str">
        <f t="shared" si="160"/>
        <v>7940015000</v>
      </c>
      <c r="E3452" s="34">
        <v>79400</v>
      </c>
      <c r="F3452" s="34">
        <v>15000</v>
      </c>
      <c r="G3452" s="9" t="str">
        <f>VLOOKUP(B3452,'[1]Business Unit Lookup'!A:B,2,FALSE)</f>
        <v>VA Center for Behavioral Rehab</v>
      </c>
      <c r="H3452" s="33" t="str">
        <f>VLOOKUP(C3452,'[1]Fund Lookup'!B:C,2,FALSE)</f>
        <v>General Fixed Asset Acct Group</v>
      </c>
      <c r="I3452" s="35" t="s">
        <v>2242</v>
      </c>
      <c r="J3452" s="33" t="str">
        <f>VLOOKUP(I3452,'[1]Table B'!A:B,2,FALSE)</f>
        <v>Fixed Assets, Fund 1500</v>
      </c>
      <c r="K3452" s="9" t="str">
        <f t="shared" si="161"/>
        <v>610-Fixed Assets, Fund 1500</v>
      </c>
      <c r="L3452" s="9" t="str">
        <f>IFERROR(VLOOKUP(A3452,'[1]VAC as of March 2024'!A:K,11,FALSE),"No")</f>
        <v>No</v>
      </c>
      <c r="M3452" s="9" t="s">
        <v>4</v>
      </c>
      <c r="Q3452" s="2"/>
    </row>
    <row r="3453" spans="1:17" x14ac:dyDescent="0.25">
      <c r="A3453" s="33" t="str">
        <f t="shared" si="159"/>
        <v>7950002300</v>
      </c>
      <c r="B3453" s="33" t="s">
        <v>2514</v>
      </c>
      <c r="C3453" s="33" t="s">
        <v>389</v>
      </c>
      <c r="D3453" s="9" t="str">
        <f t="shared" si="160"/>
        <v>795002300</v>
      </c>
      <c r="E3453" s="34">
        <v>79500</v>
      </c>
      <c r="F3453" s="34">
        <v>2300</v>
      </c>
      <c r="G3453" s="9" t="str">
        <f>VLOOKUP(B3453,'[1]Business Unit Lookup'!A:B,2,FALSE)</f>
        <v>Dept of Corr - Institutions</v>
      </c>
      <c r="H3453" s="33" t="str">
        <f>VLOOKUP(C3453,'[1]Fund Lookup'!B:C,2,FALSE)</f>
        <v>Corrections Special Reserve Fd</v>
      </c>
      <c r="I3453" s="35" t="s">
        <v>2236</v>
      </c>
      <c r="J3453" s="33" t="str">
        <f>VLOOKUP(I3453,'[1]Table B'!A:B,2,FALSE)</f>
        <v>General</v>
      </c>
      <c r="K3453" s="9" t="str">
        <f t="shared" si="161"/>
        <v>100-General</v>
      </c>
      <c r="L3453" s="9" t="str">
        <f>IFERROR(VLOOKUP(A3453,'[1]VAC as of March 2024'!A:K,11,FALSE),"No")</f>
        <v>No</v>
      </c>
      <c r="M3453" s="9" t="s">
        <v>2240</v>
      </c>
      <c r="O3453" s="33" t="s">
        <v>2241</v>
      </c>
      <c r="P3453" s="33" t="s">
        <v>6143</v>
      </c>
      <c r="Q3453" s="2" t="str">
        <f>VLOOKUP(P3453,'[1]Table E'!A:C,3,FALSE)</f>
        <v>Capital Outlay</v>
      </c>
    </row>
    <row r="3454" spans="1:17" x14ac:dyDescent="0.25">
      <c r="A3454" s="33" t="str">
        <f t="shared" si="159"/>
        <v>7950002550</v>
      </c>
      <c r="B3454" s="33" t="s">
        <v>2514</v>
      </c>
      <c r="C3454" s="33" t="s">
        <v>550</v>
      </c>
      <c r="D3454" s="9" t="str">
        <f t="shared" si="160"/>
        <v>795002550</v>
      </c>
      <c r="E3454" s="34">
        <v>79500</v>
      </c>
      <c r="F3454" s="34">
        <v>2550</v>
      </c>
      <c r="G3454" s="9" t="str">
        <f>VLOOKUP(B3454,'[1]Business Unit Lookup'!A:B,2,FALSE)</f>
        <v>Dept of Corr - Institutions</v>
      </c>
      <c r="H3454" s="33" t="str">
        <f>VLOOKUP(C3454,'[1]Fund Lookup'!B:C,2,FALSE)</f>
        <v>Contract Prisoners Spec Rev Fd</v>
      </c>
      <c r="I3454" s="35" t="s">
        <v>2239</v>
      </c>
      <c r="J3454" s="33" t="str">
        <f>VLOOKUP(I3454,'[1]Table B'!A:B,2,FALSE)</f>
        <v>Special Revenue-Other</v>
      </c>
      <c r="K3454" s="9" t="str">
        <f t="shared" si="161"/>
        <v>105-Special Revenue-Other</v>
      </c>
      <c r="L3454" s="9" t="str">
        <f>IFERROR(VLOOKUP(A3454,'[1]VAC as of March 2024'!A:K,11,FALSE),"No")</f>
        <v>No</v>
      </c>
      <c r="M3454" s="9" t="s">
        <v>2240</v>
      </c>
      <c r="O3454" s="33" t="s">
        <v>2241</v>
      </c>
      <c r="P3454" s="33" t="s">
        <v>6067</v>
      </c>
      <c r="Q3454" s="2" t="str">
        <f>VLOOKUP(P3454,'[1]Table E'!A:C,3,FALSE)</f>
        <v>Health and Public Safety</v>
      </c>
    </row>
    <row r="3455" spans="1:17" x14ac:dyDescent="0.25">
      <c r="A3455" s="33" t="str">
        <f t="shared" si="159"/>
        <v>7950010000</v>
      </c>
      <c r="B3455" s="33" t="s">
        <v>2514</v>
      </c>
      <c r="C3455" s="33" t="s">
        <v>2162</v>
      </c>
      <c r="D3455" s="9" t="str">
        <f t="shared" si="160"/>
        <v>7950010000</v>
      </c>
      <c r="E3455" s="34">
        <v>79500</v>
      </c>
      <c r="F3455" s="34">
        <v>10000</v>
      </c>
      <c r="G3455" s="9" t="str">
        <f>VLOOKUP(B3455,'[1]Business Unit Lookup'!A:B,2,FALSE)</f>
        <v>Dept of Corr - Institutions</v>
      </c>
      <c r="H3455" s="33" t="str">
        <f>VLOOKUP(C3455,'[1]Fund Lookup'!B:C,2,FALSE)</f>
        <v>Federal Trust</v>
      </c>
      <c r="I3455" s="35" t="s">
        <v>2252</v>
      </c>
      <c r="J3455" s="33" t="str">
        <f>VLOOKUP(I3455,'[1]Table B'!A:B,2,FALSE)</f>
        <v>Special Revenue-Federal</v>
      </c>
      <c r="K3455" s="9" t="str">
        <f t="shared" si="161"/>
        <v>120-Special Revenue-Federal</v>
      </c>
      <c r="L3455" s="9" t="str">
        <f>IFERROR(VLOOKUP(A3455,'[1]VAC as of March 2024'!A:K,11,FALSE),"No")</f>
        <v>No</v>
      </c>
      <c r="M3455" s="9" t="s">
        <v>2248</v>
      </c>
      <c r="O3455" s="33" t="s">
        <v>2248</v>
      </c>
      <c r="P3455" s="33" t="s">
        <v>6070</v>
      </c>
      <c r="Q3455" s="2" t="str">
        <f>VLOOKUP(P3455,'[1]Table E'!A:C,3,FALSE)</f>
        <v>Gifts and grants</v>
      </c>
    </row>
    <row r="3456" spans="1:17" x14ac:dyDescent="0.25">
      <c r="A3456" s="33" t="str">
        <f t="shared" si="159"/>
        <v>7990001000</v>
      </c>
      <c r="B3456" s="33" t="s">
        <v>2515</v>
      </c>
      <c r="C3456" s="33" t="s">
        <v>1</v>
      </c>
      <c r="D3456" s="9" t="str">
        <f t="shared" si="160"/>
        <v>799001000</v>
      </c>
      <c r="E3456" s="34">
        <v>79900</v>
      </c>
      <c r="F3456" s="34">
        <v>1000</v>
      </c>
      <c r="G3456" s="9" t="str">
        <f>VLOOKUP(B3456,'[1]Business Unit Lookup'!A:B,2,FALSE)</f>
        <v>Department of Corrections</v>
      </c>
      <c r="H3456" s="33" t="str">
        <f>VLOOKUP(C3456,'[1]Fund Lookup'!B:C,2,FALSE)</f>
        <v>General Fund</v>
      </c>
      <c r="I3456" s="35" t="s">
        <v>2236</v>
      </c>
      <c r="J3456" s="33" t="str">
        <f>VLOOKUP(I3456,'[1]Table B'!A:B,2,FALSE)</f>
        <v>General</v>
      </c>
      <c r="K3456" s="9" t="str">
        <f t="shared" si="161"/>
        <v>100-General</v>
      </c>
      <c r="L3456" s="9" t="str">
        <f>IFERROR(VLOOKUP(A3456,'[1]VAC as of March 2024'!A:K,11,FALSE),"No")</f>
        <v>No</v>
      </c>
      <c r="M3456" s="9" t="s">
        <v>2237</v>
      </c>
      <c r="O3456" s="33" t="s">
        <v>2240</v>
      </c>
      <c r="P3456" s="33" t="s">
        <v>6061</v>
      </c>
      <c r="Q3456" s="2" t="str">
        <f>VLOOKUP(P3456,'[1]Table E'!A:C,3,FALSE)</f>
        <v>Unassigned</v>
      </c>
    </row>
    <row r="3457" spans="1:17" x14ac:dyDescent="0.25">
      <c r="A3457" s="33" t="str">
        <f t="shared" si="159"/>
        <v>7990002052</v>
      </c>
      <c r="B3457" s="33" t="s">
        <v>2515</v>
      </c>
      <c r="C3457" s="33" t="s">
        <v>78</v>
      </c>
      <c r="D3457" s="9" t="str">
        <f t="shared" si="160"/>
        <v>799002052</v>
      </c>
      <c r="E3457" s="34">
        <v>79900</v>
      </c>
      <c r="F3457" s="34">
        <v>2052</v>
      </c>
      <c r="G3457" s="9" t="str">
        <f>VLOOKUP(B3457,'[1]Business Unit Lookup'!A:B,2,FALSE)</f>
        <v>Department of Corrections</v>
      </c>
      <c r="H3457" s="33" t="str">
        <f>VLOOKUP(C3457,'[1]Fund Lookup'!B:C,2,FALSE)</f>
        <v>Probation &amp; Parole Officers Fd</v>
      </c>
      <c r="I3457" s="35" t="s">
        <v>2270</v>
      </c>
      <c r="J3457" s="33" t="str">
        <f>VLOOKUP(I3457,'[1]Table B'!A:B,2,FALSE)</f>
        <v>No Year-End Balance</v>
      </c>
      <c r="K3457" s="9" t="str">
        <f t="shared" si="161"/>
        <v>660-No Year-End Balance</v>
      </c>
      <c r="L3457" s="9" t="str">
        <f>IFERROR(VLOOKUP(A3457,'[1]VAC as of March 2024'!A:K,11,FALSE),"No")</f>
        <v>No</v>
      </c>
      <c r="M3457" s="9" t="s">
        <v>4</v>
      </c>
      <c r="Q3457" s="2"/>
    </row>
    <row r="3458" spans="1:17" x14ac:dyDescent="0.25">
      <c r="A3458" s="33" t="str">
        <f t="shared" ref="A3458:A3521" si="162">CONCATENATE(B3458,C3458)</f>
        <v>7990002095</v>
      </c>
      <c r="B3458" s="36" t="s">
        <v>2515</v>
      </c>
      <c r="C3458" s="36" t="s">
        <v>6092</v>
      </c>
      <c r="D3458" s="9" t="str">
        <f t="shared" ref="D3458:D3521" si="163">CONCATENATE(E3458,F3458)</f>
        <v>799002095</v>
      </c>
      <c r="E3458" s="35">
        <v>79900</v>
      </c>
      <c r="F3458" s="37">
        <v>2095</v>
      </c>
      <c r="G3458" s="9" t="str">
        <f>VLOOKUP(B3458,'[1]Business Unit Lookup'!A:B,2,FALSE)</f>
        <v>Department of Corrections</v>
      </c>
      <c r="H3458" s="33" t="str">
        <f>VLOOKUP(C3458,'[1]Fund Lookup'!B:C,2,FALSE)</f>
        <v>Opioid Abatement Fund</v>
      </c>
      <c r="I3458" s="35" t="s">
        <v>2304</v>
      </c>
      <c r="J3458" s="33" t="str">
        <f>VLOOKUP(I3458,'[1]Table B'!A:B,2,FALSE)</f>
        <v>Special Revenue-Health and Social Servic</v>
      </c>
      <c r="K3458" s="9" t="str">
        <f t="shared" ref="K3458:K3521" si="164">CONCATENATE(I3458,"-",J3458)</f>
        <v>115-Special Revenue-Health and Social Servic</v>
      </c>
      <c r="L3458" s="9" t="str">
        <f>IFERROR(VLOOKUP(A3458,'[1]VAC as of March 2024'!A:K,11,FALSE),"No")</f>
        <v>Yes</v>
      </c>
      <c r="M3458" s="38" t="s">
        <v>2248</v>
      </c>
      <c r="O3458" s="38" t="s">
        <v>2241</v>
      </c>
      <c r="P3458" s="38" t="s">
        <v>6067</v>
      </c>
      <c r="Q3458" s="2" t="str">
        <f>VLOOKUP(P3458,'[1]Table E'!A:C,3,FALSE)</f>
        <v>Health and Public Safety</v>
      </c>
    </row>
    <row r="3459" spans="1:17" x14ac:dyDescent="0.25">
      <c r="A3459" s="33" t="str">
        <f t="shared" si="162"/>
        <v>7990002190</v>
      </c>
      <c r="B3459" s="33" t="s">
        <v>2515</v>
      </c>
      <c r="C3459" s="33" t="s">
        <v>280</v>
      </c>
      <c r="D3459" s="9" t="str">
        <f t="shared" si="163"/>
        <v>799002190</v>
      </c>
      <c r="E3459" s="34">
        <v>79900</v>
      </c>
      <c r="F3459" s="34">
        <v>2190</v>
      </c>
      <c r="G3459" s="9" t="str">
        <f>VLOOKUP(B3459,'[1]Business Unit Lookup'!A:B,2,FALSE)</f>
        <v>Department of Corrections</v>
      </c>
      <c r="H3459" s="33" t="str">
        <f>VLOOKUP(C3459,'[1]Fund Lookup'!B:C,2,FALSE)</f>
        <v>Inmate Culinary Arts Train Fd</v>
      </c>
      <c r="I3459" s="35" t="s">
        <v>2239</v>
      </c>
      <c r="J3459" s="33" t="str">
        <f>VLOOKUP(I3459,'[1]Table B'!A:B,2,FALSE)</f>
        <v>Special Revenue-Other</v>
      </c>
      <c r="K3459" s="9" t="str">
        <f t="shared" si="164"/>
        <v>105-Special Revenue-Other</v>
      </c>
      <c r="L3459" s="9" t="str">
        <f>IFERROR(VLOOKUP(A3459,'[1]VAC as of March 2024'!A:K,11,FALSE),"No")</f>
        <v>No</v>
      </c>
      <c r="M3459" s="9" t="s">
        <v>2240</v>
      </c>
      <c r="O3459" s="33" t="s">
        <v>2241</v>
      </c>
      <c r="P3459" s="33" t="s">
        <v>6095</v>
      </c>
      <c r="Q3459" s="2" t="str">
        <f>VLOOKUP(P3459,'[1]Table E'!A:C,3,FALSE)</f>
        <v>Educational and Training programs</v>
      </c>
    </row>
    <row r="3460" spans="1:17" x14ac:dyDescent="0.25">
      <c r="A3460" s="33" t="str">
        <f t="shared" si="162"/>
        <v>7990002300</v>
      </c>
      <c r="B3460" s="33" t="s">
        <v>2515</v>
      </c>
      <c r="C3460" s="33" t="s">
        <v>389</v>
      </c>
      <c r="D3460" s="9" t="str">
        <f t="shared" si="163"/>
        <v>799002300</v>
      </c>
      <c r="E3460" s="34">
        <v>79900</v>
      </c>
      <c r="F3460" s="34">
        <v>2300</v>
      </c>
      <c r="G3460" s="9" t="str">
        <f>VLOOKUP(B3460,'[1]Business Unit Lookup'!A:B,2,FALSE)</f>
        <v>Department of Corrections</v>
      </c>
      <c r="H3460" s="33" t="str">
        <f>VLOOKUP(C3460,'[1]Fund Lookup'!B:C,2,FALSE)</f>
        <v>Corrections Special Reserve Fd</v>
      </c>
      <c r="I3460" s="35" t="s">
        <v>2236</v>
      </c>
      <c r="J3460" s="33" t="str">
        <f>VLOOKUP(I3460,'[1]Table B'!A:B,2,FALSE)</f>
        <v>General</v>
      </c>
      <c r="K3460" s="9" t="str">
        <f t="shared" si="164"/>
        <v>100-General</v>
      </c>
      <c r="L3460" s="9" t="str">
        <f>IFERROR(VLOOKUP(A3460,'[1]VAC as of March 2024'!A:K,11,FALSE),"No")</f>
        <v>No</v>
      </c>
      <c r="M3460" s="9" t="s">
        <v>2240</v>
      </c>
      <c r="O3460" s="33" t="s">
        <v>2241</v>
      </c>
      <c r="P3460" s="33" t="s">
        <v>6143</v>
      </c>
      <c r="Q3460" s="2" t="str">
        <f>VLOOKUP(P3460,'[1]Table E'!A:C,3,FALSE)</f>
        <v>Capital Outlay</v>
      </c>
    </row>
    <row r="3461" spans="1:17" x14ac:dyDescent="0.25">
      <c r="A3461" s="33" t="str">
        <f t="shared" si="162"/>
        <v>7990002320</v>
      </c>
      <c r="B3461" s="33" t="s">
        <v>2515</v>
      </c>
      <c r="C3461" s="33" t="s">
        <v>409</v>
      </c>
      <c r="D3461" s="9" t="str">
        <f t="shared" si="163"/>
        <v>799002320</v>
      </c>
      <c r="E3461" s="34">
        <v>79900</v>
      </c>
      <c r="F3461" s="34">
        <v>2320</v>
      </c>
      <c r="G3461" s="9" t="str">
        <f>VLOOKUP(B3461,'[1]Business Unit Lookup'!A:B,2,FALSE)</f>
        <v>Department of Corrections</v>
      </c>
      <c r="H3461" s="33" t="str">
        <f>VLOOKUP(C3461,'[1]Fund Lookup'!B:C,2,FALSE)</f>
        <v>Corr Construction Unit Special</v>
      </c>
      <c r="I3461" s="35" t="s">
        <v>2239</v>
      </c>
      <c r="J3461" s="33" t="str">
        <f>VLOOKUP(I3461,'[1]Table B'!A:B,2,FALSE)</f>
        <v>Special Revenue-Other</v>
      </c>
      <c r="K3461" s="9" t="str">
        <f t="shared" si="164"/>
        <v>105-Special Revenue-Other</v>
      </c>
      <c r="L3461" s="9" t="str">
        <f>IFERROR(VLOOKUP(A3461,'[1]VAC as of March 2024'!A:K,11,FALSE),"No")</f>
        <v>No</v>
      </c>
      <c r="M3461" s="9" t="s">
        <v>2240</v>
      </c>
      <c r="O3461" s="33" t="s">
        <v>2241</v>
      </c>
      <c r="P3461" s="33" t="s">
        <v>6067</v>
      </c>
      <c r="Q3461" s="2" t="str">
        <f>VLOOKUP(P3461,'[1]Table E'!A:C,3,FALSE)</f>
        <v>Health and Public Safety</v>
      </c>
    </row>
    <row r="3462" spans="1:17" x14ac:dyDescent="0.25">
      <c r="A3462" s="33" t="str">
        <f t="shared" si="162"/>
        <v>7990002460</v>
      </c>
      <c r="B3462" s="33" t="s">
        <v>2515</v>
      </c>
      <c r="C3462" s="33" t="s">
        <v>516</v>
      </c>
      <c r="D3462" s="9" t="str">
        <f t="shared" si="163"/>
        <v>799002460</v>
      </c>
      <c r="E3462" s="34">
        <v>79900</v>
      </c>
      <c r="F3462" s="34">
        <v>2460</v>
      </c>
      <c r="G3462" s="9" t="str">
        <f>VLOOKUP(B3462,'[1]Business Unit Lookup'!A:B,2,FALSE)</f>
        <v>Department of Corrections</v>
      </c>
      <c r="H3462" s="33" t="str">
        <f>VLOOKUP(C3462,'[1]Fund Lookup'!B:C,2,FALSE)</f>
        <v>Disaster Recovery Fund</v>
      </c>
      <c r="I3462" s="35" t="s">
        <v>2236</v>
      </c>
      <c r="J3462" s="33" t="str">
        <f>VLOOKUP(I3462,'[1]Table B'!A:B,2,FALSE)</f>
        <v>General</v>
      </c>
      <c r="K3462" s="9" t="str">
        <f t="shared" si="164"/>
        <v>100-General</v>
      </c>
      <c r="L3462" s="9" t="str">
        <f>IFERROR(VLOOKUP(A3462,'[1]VAC as of March 2024'!A:K,11,FALSE),"No")</f>
        <v>No</v>
      </c>
      <c r="M3462" s="9" t="s">
        <v>2240</v>
      </c>
      <c r="O3462" s="33" t="s">
        <v>2</v>
      </c>
      <c r="P3462" s="33" t="s">
        <v>6068</v>
      </c>
      <c r="Q3462" s="2" t="str">
        <f>VLOOKUP(P3462,'[1]Table E'!A:C,3,FALSE)</f>
        <v>Health and Public Safety</v>
      </c>
    </row>
    <row r="3463" spans="1:17" x14ac:dyDescent="0.25">
      <c r="A3463" s="33" t="str">
        <f t="shared" si="162"/>
        <v>7990002550</v>
      </c>
      <c r="B3463" s="33" t="s">
        <v>2515</v>
      </c>
      <c r="C3463" s="33" t="s">
        <v>550</v>
      </c>
      <c r="D3463" s="9" t="str">
        <f t="shared" si="163"/>
        <v>799002550</v>
      </c>
      <c r="E3463" s="34">
        <v>79900</v>
      </c>
      <c r="F3463" s="34">
        <v>2550</v>
      </c>
      <c r="G3463" s="9" t="str">
        <f>VLOOKUP(B3463,'[1]Business Unit Lookup'!A:B,2,FALSE)</f>
        <v>Department of Corrections</v>
      </c>
      <c r="H3463" s="33" t="str">
        <f>VLOOKUP(C3463,'[1]Fund Lookup'!B:C,2,FALSE)</f>
        <v>Contract Prisoners Spec Rev Fd</v>
      </c>
      <c r="I3463" s="35" t="s">
        <v>2239</v>
      </c>
      <c r="J3463" s="33" t="str">
        <f>VLOOKUP(I3463,'[1]Table B'!A:B,2,FALSE)</f>
        <v>Special Revenue-Other</v>
      </c>
      <c r="K3463" s="9" t="str">
        <f t="shared" si="164"/>
        <v>105-Special Revenue-Other</v>
      </c>
      <c r="L3463" s="9" t="str">
        <f>IFERROR(VLOOKUP(A3463,'[1]VAC as of March 2024'!A:K,11,FALSE),"No")</f>
        <v>No</v>
      </c>
      <c r="M3463" s="9" t="s">
        <v>2240</v>
      </c>
      <c r="O3463" s="33" t="s">
        <v>2241</v>
      </c>
      <c r="P3463" s="33" t="s">
        <v>6067</v>
      </c>
      <c r="Q3463" s="2" t="str">
        <f>VLOOKUP(P3463,'[1]Table E'!A:C,3,FALSE)</f>
        <v>Health and Public Safety</v>
      </c>
    </row>
    <row r="3464" spans="1:17" x14ac:dyDescent="0.25">
      <c r="A3464" s="33" t="str">
        <f t="shared" si="162"/>
        <v>7990002570</v>
      </c>
      <c r="B3464" s="33" t="s">
        <v>2515</v>
      </c>
      <c r="C3464" s="33" t="s">
        <v>556</v>
      </c>
      <c r="D3464" s="9" t="str">
        <f t="shared" si="163"/>
        <v>799002570</v>
      </c>
      <c r="E3464" s="34">
        <v>79900</v>
      </c>
      <c r="F3464" s="34">
        <v>2570</v>
      </c>
      <c r="G3464" s="9" t="str">
        <f>VLOOKUP(B3464,'[1]Business Unit Lookup'!A:B,2,FALSE)</f>
        <v>Department of Corrections</v>
      </c>
      <c r="H3464" s="33" t="str">
        <f>VLOOKUP(C3464,'[1]Fund Lookup'!B:C,2,FALSE)</f>
        <v>Overhead &amp; Warranty Acct Fund</v>
      </c>
      <c r="I3464" s="35" t="s">
        <v>2236</v>
      </c>
      <c r="J3464" s="33" t="str">
        <f>VLOOKUP(I3464,'[1]Table B'!A:B,2,FALSE)</f>
        <v>General</v>
      </c>
      <c r="K3464" s="9" t="str">
        <f t="shared" si="164"/>
        <v>100-General</v>
      </c>
      <c r="L3464" s="9" t="str">
        <f>IFERROR(VLOOKUP(A3464,'[1]VAC as of March 2024'!A:K,11,FALSE),"No")</f>
        <v>No</v>
      </c>
      <c r="M3464" s="9" t="s">
        <v>2240</v>
      </c>
      <c r="O3464" s="33" t="s">
        <v>2</v>
      </c>
      <c r="P3464" s="33" t="s">
        <v>6068</v>
      </c>
      <c r="Q3464" s="2" t="str">
        <f>VLOOKUP(P3464,'[1]Table E'!A:C,3,FALSE)</f>
        <v>Health and Public Safety</v>
      </c>
    </row>
    <row r="3465" spans="1:17" x14ac:dyDescent="0.25">
      <c r="A3465" s="33" t="str">
        <f t="shared" si="162"/>
        <v>7990002701</v>
      </c>
      <c r="B3465" s="33" t="s">
        <v>2515</v>
      </c>
      <c r="C3465" s="33" t="s">
        <v>622</v>
      </c>
      <c r="D3465" s="9" t="str">
        <f t="shared" si="163"/>
        <v>799002701</v>
      </c>
      <c r="E3465" s="34">
        <v>79900</v>
      </c>
      <c r="F3465" s="34">
        <v>2701</v>
      </c>
      <c r="G3465" s="9" t="str">
        <f>VLOOKUP(B3465,'[1]Business Unit Lookup'!A:B,2,FALSE)</f>
        <v>Department of Corrections</v>
      </c>
      <c r="H3465" s="33" t="str">
        <f>VLOOKUP(C3465,'[1]Fund Lookup'!B:C,2,FALSE)</f>
        <v>DOC-CO Special Revenue Fund</v>
      </c>
      <c r="I3465" s="35" t="s">
        <v>2236</v>
      </c>
      <c r="J3465" s="33" t="str">
        <f>VLOOKUP(I3465,'[1]Table B'!A:B,2,FALSE)</f>
        <v>General</v>
      </c>
      <c r="K3465" s="9" t="str">
        <f t="shared" si="164"/>
        <v>100-General</v>
      </c>
      <c r="L3465" s="9" t="str">
        <f>IFERROR(VLOOKUP(A3465,'[1]VAC as of March 2024'!A:K,11,FALSE),"No")</f>
        <v>Yes</v>
      </c>
      <c r="M3465" s="9" t="s">
        <v>2240</v>
      </c>
      <c r="O3465" s="33" t="s">
        <v>2</v>
      </c>
      <c r="P3465" s="33" t="s">
        <v>6068</v>
      </c>
      <c r="Q3465" s="2" t="str">
        <f>VLOOKUP(P3465,'[1]Table E'!A:C,3,FALSE)</f>
        <v>Health and Public Safety</v>
      </c>
    </row>
    <row r="3466" spans="1:17" x14ac:dyDescent="0.25">
      <c r="A3466" s="33" t="str">
        <f t="shared" si="162"/>
        <v>7990002710</v>
      </c>
      <c r="B3466" s="33" t="s">
        <v>2515</v>
      </c>
      <c r="C3466" s="33" t="s">
        <v>633</v>
      </c>
      <c r="D3466" s="9" t="str">
        <f t="shared" si="163"/>
        <v>799002710</v>
      </c>
      <c r="E3466" s="34">
        <v>79900</v>
      </c>
      <c r="F3466" s="34">
        <v>2710</v>
      </c>
      <c r="G3466" s="9" t="str">
        <f>VLOOKUP(B3466,'[1]Business Unit Lookup'!A:B,2,FALSE)</f>
        <v>Department of Corrections</v>
      </c>
      <c r="H3466" s="33" t="str">
        <f>VLOOKUP(C3466,'[1]Fund Lookup'!B:C,2,FALSE)</f>
        <v>Central Garage Pool Vehicles</v>
      </c>
      <c r="I3466" s="35" t="s">
        <v>2236</v>
      </c>
      <c r="J3466" s="33" t="str">
        <f>VLOOKUP(I3466,'[1]Table B'!A:B,2,FALSE)</f>
        <v>General</v>
      </c>
      <c r="K3466" s="9" t="str">
        <f t="shared" si="164"/>
        <v>100-General</v>
      </c>
      <c r="L3466" s="9" t="str">
        <f>IFERROR(VLOOKUP(A3466,'[1]VAC as of March 2024'!A:K,11,FALSE),"No")</f>
        <v>No</v>
      </c>
      <c r="M3466" s="9" t="s">
        <v>2240</v>
      </c>
      <c r="O3466" s="33" t="s">
        <v>2</v>
      </c>
      <c r="P3466" s="33" t="s">
        <v>6068</v>
      </c>
      <c r="Q3466" s="2" t="str">
        <f>VLOOKUP(P3466,'[1]Table E'!A:C,3,FALSE)</f>
        <v>Health and Public Safety</v>
      </c>
    </row>
    <row r="3467" spans="1:17" x14ac:dyDescent="0.25">
      <c r="A3467" s="33" t="str">
        <f t="shared" si="162"/>
        <v>7990002750</v>
      </c>
      <c r="B3467" s="33" t="s">
        <v>2515</v>
      </c>
      <c r="C3467" s="33" t="s">
        <v>650</v>
      </c>
      <c r="D3467" s="9" t="str">
        <f t="shared" si="163"/>
        <v>799002750</v>
      </c>
      <c r="E3467" s="34">
        <v>79900</v>
      </c>
      <c r="F3467" s="34">
        <v>2750</v>
      </c>
      <c r="G3467" s="9" t="str">
        <f>VLOOKUP(B3467,'[1]Business Unit Lookup'!A:B,2,FALSE)</f>
        <v>Department of Corrections</v>
      </c>
      <c r="H3467" s="33" t="str">
        <f>VLOOKUP(C3467,'[1]Fund Lookup'!B:C,2,FALSE)</f>
        <v>Public-Private Educ Act Fund</v>
      </c>
      <c r="I3467" s="35" t="s">
        <v>2239</v>
      </c>
      <c r="J3467" s="33" t="str">
        <f>VLOOKUP(I3467,'[1]Table B'!A:B,2,FALSE)</f>
        <v>Special Revenue-Other</v>
      </c>
      <c r="K3467" s="9" t="str">
        <f t="shared" si="164"/>
        <v>105-Special Revenue-Other</v>
      </c>
      <c r="L3467" s="9" t="str">
        <f>IFERROR(VLOOKUP(A3467,'[1]VAC as of March 2024'!A:K,11,FALSE),"No")</f>
        <v>No</v>
      </c>
      <c r="M3467" s="9" t="s">
        <v>2240</v>
      </c>
      <c r="O3467" s="33" t="s">
        <v>2241</v>
      </c>
      <c r="P3467" s="33" t="s">
        <v>6067</v>
      </c>
      <c r="Q3467" s="2" t="str">
        <f>VLOOKUP(P3467,'[1]Table E'!A:C,3,FALSE)</f>
        <v>Health and Public Safety</v>
      </c>
    </row>
    <row r="3468" spans="1:17" x14ac:dyDescent="0.25">
      <c r="A3468" s="33" t="str">
        <f t="shared" si="162"/>
        <v>7990002756</v>
      </c>
      <c r="B3468" s="33" t="s">
        <v>2515</v>
      </c>
      <c r="C3468" s="33" t="s">
        <v>662</v>
      </c>
      <c r="D3468" s="9" t="str">
        <f t="shared" si="163"/>
        <v>799002756</v>
      </c>
      <c r="E3468" s="34">
        <v>79900</v>
      </c>
      <c r="F3468" s="34">
        <v>2756</v>
      </c>
      <c r="G3468" s="9" t="str">
        <f>VLOOKUP(B3468,'[1]Business Unit Lookup'!A:B,2,FALSE)</f>
        <v>Department of Corrections</v>
      </c>
      <c r="H3468" s="33" t="str">
        <f>VLOOKUP(C3468,'[1]Fund Lookup'!B:C,2,FALSE)</f>
        <v>DOC-DI Special Revenue Fund</v>
      </c>
      <c r="I3468" s="35" t="s">
        <v>2236</v>
      </c>
      <c r="J3468" s="33" t="str">
        <f>VLOOKUP(I3468,'[1]Table B'!A:B,2,FALSE)</f>
        <v>General</v>
      </c>
      <c r="K3468" s="9" t="str">
        <f t="shared" si="164"/>
        <v>100-General</v>
      </c>
      <c r="L3468" s="9" t="str">
        <f>IFERROR(VLOOKUP(A3468,'[1]VAC as of March 2024'!A:K,11,FALSE),"No")</f>
        <v>No</v>
      </c>
      <c r="M3468" s="9" t="s">
        <v>2240</v>
      </c>
      <c r="O3468" s="33" t="s">
        <v>2241</v>
      </c>
      <c r="P3468" s="33" t="s">
        <v>6067</v>
      </c>
      <c r="Q3468" s="2" t="str">
        <f>VLOOKUP(P3468,'[1]Table E'!A:C,3,FALSE)</f>
        <v>Health and Public Safety</v>
      </c>
    </row>
    <row r="3469" spans="1:17" x14ac:dyDescent="0.25">
      <c r="A3469" s="33" t="str">
        <f t="shared" si="162"/>
        <v>7990002799</v>
      </c>
      <c r="B3469" s="33" t="s">
        <v>2515</v>
      </c>
      <c r="C3469" s="33" t="s">
        <v>680</v>
      </c>
      <c r="D3469" s="9" t="str">
        <f t="shared" si="163"/>
        <v>799002799</v>
      </c>
      <c r="E3469" s="34">
        <v>79900</v>
      </c>
      <c r="F3469" s="34">
        <v>2799</v>
      </c>
      <c r="G3469" s="9" t="str">
        <f>VLOOKUP(B3469,'[1]Business Unit Lookup'!A:B,2,FALSE)</f>
        <v>Department of Corrections</v>
      </c>
      <c r="H3469" s="33" t="str">
        <f>VLOOKUP(C3469,'[1]Fund Lookup'!B:C,2,FALSE)</f>
        <v>DOC Special Revenue Fund</v>
      </c>
      <c r="I3469" s="35" t="s">
        <v>2236</v>
      </c>
      <c r="J3469" s="33" t="str">
        <f>VLOOKUP(I3469,'[1]Table B'!A:B,2,FALSE)</f>
        <v>General</v>
      </c>
      <c r="K3469" s="9" t="str">
        <f t="shared" si="164"/>
        <v>100-General</v>
      </c>
      <c r="L3469" s="9" t="str">
        <f>IFERROR(VLOOKUP(A3469,'[1]VAC as of March 2024'!A:K,11,FALSE),"No")</f>
        <v>Yes</v>
      </c>
      <c r="M3469" s="9" t="s">
        <v>2240</v>
      </c>
      <c r="O3469" s="33" t="s">
        <v>2</v>
      </c>
      <c r="P3469" s="33" t="s">
        <v>6068</v>
      </c>
      <c r="Q3469" s="2" t="str">
        <f>VLOOKUP(P3469,'[1]Table E'!A:C,3,FALSE)</f>
        <v>Health and Public Safety</v>
      </c>
    </row>
    <row r="3470" spans="1:17" x14ac:dyDescent="0.25">
      <c r="A3470" s="33" t="str">
        <f t="shared" si="162"/>
        <v>7990002840</v>
      </c>
      <c r="B3470" s="33" t="s">
        <v>2515</v>
      </c>
      <c r="C3470" s="33" t="s">
        <v>700</v>
      </c>
      <c r="D3470" s="9" t="str">
        <f t="shared" si="163"/>
        <v>799002840</v>
      </c>
      <c r="E3470" s="34">
        <v>79900</v>
      </c>
      <c r="F3470" s="34">
        <v>2840</v>
      </c>
      <c r="G3470" s="9" t="str">
        <f>VLOOKUP(B3470,'[1]Business Unit Lookup'!A:B,2,FALSE)</f>
        <v>Department of Corrections</v>
      </c>
      <c r="H3470" s="33" t="str">
        <f>VLOOKUP(C3470,'[1]Fund Lookup'!B:C,2,FALSE)</f>
        <v>Recycl Mtrl Sales-Gen/NonHE</v>
      </c>
      <c r="I3470" s="35" t="s">
        <v>2236</v>
      </c>
      <c r="J3470" s="33" t="str">
        <f>VLOOKUP(I3470,'[1]Table B'!A:B,2,FALSE)</f>
        <v>General</v>
      </c>
      <c r="K3470" s="9" t="str">
        <f t="shared" si="164"/>
        <v>100-General</v>
      </c>
      <c r="L3470" s="9" t="str">
        <f>IFERROR(VLOOKUP(A3470,'[1]VAC as of March 2024'!A:K,11,FALSE),"No")</f>
        <v>No</v>
      </c>
      <c r="M3470" s="9" t="s">
        <v>2240</v>
      </c>
      <c r="O3470" s="33" t="s">
        <v>2</v>
      </c>
      <c r="P3470" s="33" t="s">
        <v>6068</v>
      </c>
      <c r="Q3470" s="2" t="str">
        <f>VLOOKUP(P3470,'[1]Table E'!A:C,3,FALSE)</f>
        <v>Health and Public Safety</v>
      </c>
    </row>
    <row r="3471" spans="1:17" x14ac:dyDescent="0.25">
      <c r="A3471" s="33" t="str">
        <f t="shared" si="162"/>
        <v>7990002860</v>
      </c>
      <c r="B3471" s="33" t="s">
        <v>2515</v>
      </c>
      <c r="C3471" s="33" t="s">
        <v>712</v>
      </c>
      <c r="D3471" s="9" t="str">
        <f t="shared" si="163"/>
        <v>799002860</v>
      </c>
      <c r="E3471" s="34">
        <v>79900</v>
      </c>
      <c r="F3471" s="34">
        <v>2860</v>
      </c>
      <c r="G3471" s="9" t="str">
        <f>VLOOKUP(B3471,'[1]Business Unit Lookup'!A:B,2,FALSE)</f>
        <v>Department of Corrections</v>
      </c>
      <c r="H3471" s="33" t="str">
        <f>VLOOKUP(C3471,'[1]Fund Lookup'!B:C,2,FALSE)</f>
        <v>Recycl Mtrl Sales-Nongen/NonHE</v>
      </c>
      <c r="I3471" s="35" t="s">
        <v>2236</v>
      </c>
      <c r="J3471" s="33" t="str">
        <f>VLOOKUP(I3471,'[1]Table B'!A:B,2,FALSE)</f>
        <v>General</v>
      </c>
      <c r="K3471" s="9" t="str">
        <f t="shared" si="164"/>
        <v>100-General</v>
      </c>
      <c r="L3471" s="9" t="str">
        <f>IFERROR(VLOOKUP(A3471,'[1]VAC as of March 2024'!A:K,11,FALSE),"No")</f>
        <v>No</v>
      </c>
      <c r="M3471" s="9" t="s">
        <v>2240</v>
      </c>
      <c r="O3471" s="33" t="s">
        <v>2</v>
      </c>
      <c r="P3471" s="33" t="s">
        <v>6068</v>
      </c>
      <c r="Q3471" s="2" t="str">
        <f>VLOOKUP(P3471,'[1]Table E'!A:C,3,FALSE)</f>
        <v>Health and Public Safety</v>
      </c>
    </row>
    <row r="3472" spans="1:17" x14ac:dyDescent="0.25">
      <c r="A3472" s="33" t="str">
        <f t="shared" si="162"/>
        <v>7990002870</v>
      </c>
      <c r="B3472" s="33" t="s">
        <v>2515</v>
      </c>
      <c r="C3472" s="33" t="s">
        <v>716</v>
      </c>
      <c r="D3472" s="9" t="str">
        <f t="shared" si="163"/>
        <v>799002870</v>
      </c>
      <c r="E3472" s="34">
        <v>79900</v>
      </c>
      <c r="F3472" s="34">
        <v>2870</v>
      </c>
      <c r="G3472" s="9" t="str">
        <f>VLOOKUP(B3472,'[1]Business Unit Lookup'!A:B,2,FALSE)</f>
        <v>Department of Corrections</v>
      </c>
      <c r="H3472" s="33" t="str">
        <f>VLOOKUP(C3472,'[1]Fund Lookup'!B:C,2,FALSE)</f>
        <v>Surp Suppy/Equip Sale-GF-NonHE</v>
      </c>
      <c r="I3472" s="35" t="s">
        <v>2236</v>
      </c>
      <c r="J3472" s="33" t="str">
        <f>VLOOKUP(I3472,'[1]Table B'!A:B,2,FALSE)</f>
        <v>General</v>
      </c>
      <c r="K3472" s="9" t="str">
        <f t="shared" si="164"/>
        <v>100-General</v>
      </c>
      <c r="L3472" s="9" t="str">
        <f>IFERROR(VLOOKUP(A3472,'[1]VAC as of March 2024'!A:K,11,FALSE),"No")</f>
        <v>No</v>
      </c>
      <c r="M3472" s="9" t="s">
        <v>2240</v>
      </c>
      <c r="O3472" s="33" t="s">
        <v>2</v>
      </c>
      <c r="P3472" s="33" t="s">
        <v>6068</v>
      </c>
      <c r="Q3472" s="2" t="str">
        <f>VLOOKUP(P3472,'[1]Table E'!A:C,3,FALSE)</f>
        <v>Health and Public Safety</v>
      </c>
    </row>
    <row r="3473" spans="1:17" x14ac:dyDescent="0.25">
      <c r="A3473" s="33" t="str">
        <f t="shared" si="162"/>
        <v>7990002880</v>
      </c>
      <c r="B3473" s="33" t="s">
        <v>2515</v>
      </c>
      <c r="C3473" s="33" t="s">
        <v>724</v>
      </c>
      <c r="D3473" s="9" t="str">
        <f t="shared" si="163"/>
        <v>799002880</v>
      </c>
      <c r="E3473" s="34">
        <v>79900</v>
      </c>
      <c r="F3473" s="34">
        <v>2880</v>
      </c>
      <c r="G3473" s="9" t="str">
        <f>VLOOKUP(B3473,'[1]Business Unit Lookup'!A:B,2,FALSE)</f>
        <v>Department of Corrections</v>
      </c>
      <c r="H3473" s="33" t="str">
        <f>VLOOKUP(C3473,'[1]Fund Lookup'!B:C,2,FALSE)</f>
        <v>Surp Supply/Equip-NonGF-NonHE</v>
      </c>
      <c r="I3473" s="35" t="s">
        <v>2236</v>
      </c>
      <c r="J3473" s="33" t="str">
        <f>VLOOKUP(I3473,'[1]Table B'!A:B,2,FALSE)</f>
        <v>General</v>
      </c>
      <c r="K3473" s="9" t="str">
        <f t="shared" si="164"/>
        <v>100-General</v>
      </c>
      <c r="L3473" s="9" t="str">
        <f>IFERROR(VLOOKUP(A3473,'[1]VAC as of March 2024'!A:K,11,FALSE),"No")</f>
        <v>No</v>
      </c>
      <c r="M3473" s="9" t="s">
        <v>2240</v>
      </c>
      <c r="O3473" s="33" t="s">
        <v>2</v>
      </c>
      <c r="P3473" s="33" t="s">
        <v>6068</v>
      </c>
      <c r="Q3473" s="2" t="str">
        <f>VLOOKUP(P3473,'[1]Table E'!A:C,3,FALSE)</f>
        <v>Health and Public Safety</v>
      </c>
    </row>
    <row r="3474" spans="1:17" x14ac:dyDescent="0.25">
      <c r="A3474" s="33" t="str">
        <f t="shared" si="162"/>
        <v>7990002900</v>
      </c>
      <c r="B3474" s="33" t="s">
        <v>2515</v>
      </c>
      <c r="C3474" s="33" t="s">
        <v>727</v>
      </c>
      <c r="D3474" s="9" t="str">
        <f t="shared" si="163"/>
        <v>799002900</v>
      </c>
      <c r="E3474" s="34">
        <v>79900</v>
      </c>
      <c r="F3474" s="34">
        <v>2900</v>
      </c>
      <c r="G3474" s="9" t="str">
        <f>VLOOKUP(B3474,'[1]Business Unit Lookup'!A:B,2,FALSE)</f>
        <v>Department of Corrections</v>
      </c>
      <c r="H3474" s="33" t="str">
        <f>VLOOKUP(C3474,'[1]Fund Lookup'!B:C,2,FALSE)</f>
        <v>Insurance Recovery</v>
      </c>
      <c r="I3474" s="35" t="s">
        <v>2239</v>
      </c>
      <c r="J3474" s="33" t="str">
        <f>VLOOKUP(I3474,'[1]Table B'!A:B,2,FALSE)</f>
        <v>Special Revenue-Other</v>
      </c>
      <c r="K3474" s="9" t="str">
        <f t="shared" si="164"/>
        <v>105-Special Revenue-Other</v>
      </c>
      <c r="L3474" s="9" t="str">
        <f>IFERROR(VLOOKUP(A3474,'[1]VAC as of March 2024'!A:K,11,FALSE),"No")</f>
        <v>No</v>
      </c>
      <c r="M3474" s="9" t="s">
        <v>2240</v>
      </c>
      <c r="O3474" s="33" t="s">
        <v>2241</v>
      </c>
      <c r="P3474" s="33" t="s">
        <v>6067</v>
      </c>
      <c r="Q3474" s="2" t="str">
        <f>VLOOKUP(P3474,'[1]Table E'!A:C,3,FALSE)</f>
        <v>Health and Public Safety</v>
      </c>
    </row>
    <row r="3475" spans="1:17" x14ac:dyDescent="0.25">
      <c r="A3475" s="33" t="str">
        <f t="shared" si="162"/>
        <v>7990007390</v>
      </c>
      <c r="B3475" s="33" t="s">
        <v>2515</v>
      </c>
      <c r="C3475" s="33" t="s">
        <v>1397</v>
      </c>
      <c r="D3475" s="9" t="str">
        <f t="shared" si="163"/>
        <v>799007390</v>
      </c>
      <c r="E3475" s="34">
        <v>79900</v>
      </c>
      <c r="F3475" s="34">
        <v>7390</v>
      </c>
      <c r="G3475" s="9" t="str">
        <f>VLOOKUP(B3475,'[1]Business Unit Lookup'!A:B,2,FALSE)</f>
        <v>Department of Corrections</v>
      </c>
      <c r="H3475" s="33" t="str">
        <f>VLOOKUP(C3475,'[1]Fund Lookup'!B:C,2,FALSE)</f>
        <v>Stripper Well Oil Overchrge Fd</v>
      </c>
      <c r="I3475" s="35" t="s">
        <v>2239</v>
      </c>
      <c r="J3475" s="33" t="str">
        <f>VLOOKUP(I3475,'[1]Table B'!A:B,2,FALSE)</f>
        <v>Special Revenue-Other</v>
      </c>
      <c r="K3475" s="9" t="str">
        <f t="shared" si="164"/>
        <v>105-Special Revenue-Other</v>
      </c>
      <c r="L3475" s="9" t="str">
        <f>IFERROR(VLOOKUP(A3475,'[1]VAC as of March 2024'!A:K,11,FALSE),"No")</f>
        <v>No</v>
      </c>
      <c r="M3475" s="9" t="s">
        <v>2248</v>
      </c>
      <c r="O3475" s="33" t="s">
        <v>2248</v>
      </c>
      <c r="P3475" s="33" t="s">
        <v>6128</v>
      </c>
      <c r="Q3475" s="2" t="str">
        <f>VLOOKUP(P3475,'[1]Table E'!A:C,3,FALSE)</f>
        <v>Capital Outlay</v>
      </c>
    </row>
    <row r="3476" spans="1:17" x14ac:dyDescent="0.25">
      <c r="A3476" s="33" t="str">
        <f t="shared" si="162"/>
        <v>7990007799</v>
      </c>
      <c r="B3476" s="33" t="s">
        <v>2515</v>
      </c>
      <c r="C3476" s="33" t="s">
        <v>1542</v>
      </c>
      <c r="D3476" s="9" t="str">
        <f t="shared" si="163"/>
        <v>799007799</v>
      </c>
      <c r="E3476" s="34">
        <v>79900</v>
      </c>
      <c r="F3476" s="34">
        <v>7799</v>
      </c>
      <c r="G3476" s="9" t="str">
        <f>VLOOKUP(B3476,'[1]Business Unit Lookup'!A:B,2,FALSE)</f>
        <v>Department of Corrections</v>
      </c>
      <c r="H3476" s="33" t="str">
        <f>VLOOKUP(C3476,'[1]Fund Lookup'!B:C,2,FALSE)</f>
        <v>DOC Trust and Agency Fund</v>
      </c>
      <c r="I3476" s="35" t="s">
        <v>2252</v>
      </c>
      <c r="J3476" s="33" t="str">
        <f>VLOOKUP(I3476,'[1]Table B'!A:B,2,FALSE)</f>
        <v>Special Revenue-Federal</v>
      </c>
      <c r="K3476" s="9" t="str">
        <f t="shared" si="164"/>
        <v>120-Special Revenue-Federal</v>
      </c>
      <c r="L3476" s="9" t="str">
        <f>IFERROR(VLOOKUP(A3476,'[1]VAC as of March 2024'!A:K,11,FALSE),"No")</f>
        <v>Yes</v>
      </c>
      <c r="M3476" s="9" t="s">
        <v>2248</v>
      </c>
      <c r="N3476" s="9" t="s">
        <v>6077</v>
      </c>
      <c r="O3476" s="33" t="s">
        <v>2248</v>
      </c>
      <c r="P3476" s="33" t="s">
        <v>6070</v>
      </c>
      <c r="Q3476" s="2" t="str">
        <f>VLOOKUP(P3476,'[1]Table E'!A:C,3,FALSE)</f>
        <v>Gifts and grants</v>
      </c>
    </row>
    <row r="3477" spans="1:17" x14ac:dyDescent="0.25">
      <c r="A3477" s="33" t="str">
        <f t="shared" si="162"/>
        <v>7990008200</v>
      </c>
      <c r="B3477" s="33" t="s">
        <v>2515</v>
      </c>
      <c r="C3477" s="33" t="s">
        <v>1628</v>
      </c>
      <c r="D3477" s="9" t="str">
        <f t="shared" si="163"/>
        <v>799008200</v>
      </c>
      <c r="E3477" s="34">
        <v>79900</v>
      </c>
      <c r="F3477" s="34">
        <v>8200</v>
      </c>
      <c r="G3477" s="9" t="str">
        <f>VLOOKUP(B3477,'[1]Business Unit Lookup'!A:B,2,FALSE)</f>
        <v>Department of Corrections</v>
      </c>
      <c r="H3477" s="33" t="str">
        <f>VLOOKUP(C3477,'[1]Fund Lookup'!B:C,2,FALSE)</f>
        <v>VPBA Projects</v>
      </c>
      <c r="I3477" s="35" t="s">
        <v>2265</v>
      </c>
      <c r="J3477" s="33" t="str">
        <f>VLOOKUP(I3477,'[1]Table B'!A:B,2,FALSE)</f>
        <v>Capital Projects, F/S Exclusions</v>
      </c>
      <c r="K3477" s="9" t="str">
        <f t="shared" si="164"/>
        <v>156-Capital Projects, F/S Exclusions</v>
      </c>
      <c r="L3477" s="9" t="str">
        <f>IFERROR(VLOOKUP(A3477,'[1]VAC as of March 2024'!A:K,11,FALSE),"No")</f>
        <v>No</v>
      </c>
      <c r="M3477" s="9" t="s">
        <v>2248</v>
      </c>
      <c r="O3477" s="33" t="s">
        <v>2248</v>
      </c>
      <c r="P3477" s="33" t="s">
        <v>6078</v>
      </c>
      <c r="Q3477" s="2" t="str">
        <f>VLOOKUP(P3477,'[1]Table E'!A:C,3,FALSE)</f>
        <v>Capital Projects</v>
      </c>
    </row>
    <row r="3478" spans="1:17" x14ac:dyDescent="0.25">
      <c r="A3478" s="33" t="str">
        <f t="shared" si="162"/>
        <v>7990009340</v>
      </c>
      <c r="B3478" s="33" t="s">
        <v>2515</v>
      </c>
      <c r="C3478" s="33" t="s">
        <v>1970</v>
      </c>
      <c r="D3478" s="9" t="str">
        <f t="shared" si="163"/>
        <v>799009340</v>
      </c>
      <c r="E3478" s="34">
        <v>79900</v>
      </c>
      <c r="F3478" s="34">
        <v>9340</v>
      </c>
      <c r="G3478" s="9" t="str">
        <f>VLOOKUP(B3478,'[1]Business Unit Lookup'!A:B,2,FALSE)</f>
        <v>Department of Corrections</v>
      </c>
      <c r="H3478" s="33" t="str">
        <f>VLOOKUP(C3478,'[1]Fund Lookup'!B:C,2,FALSE)</f>
        <v>VA Water Quality Improve Fund</v>
      </c>
      <c r="I3478" s="35" t="s">
        <v>2236</v>
      </c>
      <c r="J3478" s="33" t="str">
        <f>VLOOKUP(I3478,'[1]Table B'!A:B,2,FALSE)</f>
        <v>General</v>
      </c>
      <c r="K3478" s="9" t="str">
        <f t="shared" si="164"/>
        <v>100-General</v>
      </c>
      <c r="L3478" s="9" t="str">
        <f>IFERROR(VLOOKUP(A3478,'[1]VAC as of March 2024'!A:K,11,FALSE),"No")</f>
        <v>No</v>
      </c>
      <c r="M3478" s="9" t="s">
        <v>2240</v>
      </c>
      <c r="O3478" s="33" t="s">
        <v>2241</v>
      </c>
      <c r="P3478" s="33" t="s">
        <v>6115</v>
      </c>
      <c r="Q3478" s="2" t="str">
        <f>VLOOKUP(P3478,'[1]Table E'!A:C,3,FALSE)</f>
        <v>Water Quality Improvement Fund</v>
      </c>
    </row>
    <row r="3479" spans="1:17" x14ac:dyDescent="0.25">
      <c r="A3479" s="33" t="str">
        <f t="shared" si="162"/>
        <v>7990009530</v>
      </c>
      <c r="B3479" s="33" t="s">
        <v>2515</v>
      </c>
      <c r="C3479" s="33" t="s">
        <v>2063</v>
      </c>
      <c r="D3479" s="9" t="str">
        <f t="shared" si="163"/>
        <v>799009530</v>
      </c>
      <c r="E3479" s="34">
        <v>79900</v>
      </c>
      <c r="F3479" s="34">
        <v>9530</v>
      </c>
      <c r="G3479" s="9" t="str">
        <f>VLOOKUP(B3479,'[1]Business Unit Lookup'!A:B,2,FALSE)</f>
        <v>Department of Corrections</v>
      </c>
      <c r="H3479" s="33" t="str">
        <f>VLOOKUP(C3479,'[1]Fund Lookup'!B:C,2,FALSE)</f>
        <v>Drug Offender Assess Fund</v>
      </c>
      <c r="I3479" s="35" t="s">
        <v>2239</v>
      </c>
      <c r="J3479" s="33" t="str">
        <f>VLOOKUP(I3479,'[1]Table B'!A:B,2,FALSE)</f>
        <v>Special Revenue-Other</v>
      </c>
      <c r="K3479" s="9" t="str">
        <f t="shared" si="164"/>
        <v>105-Special Revenue-Other</v>
      </c>
      <c r="L3479" s="9" t="str">
        <f>IFERROR(VLOOKUP(A3479,'[1]VAC as of March 2024'!A:K,11,FALSE),"No")</f>
        <v>No</v>
      </c>
      <c r="M3479" s="9" t="s">
        <v>2240</v>
      </c>
      <c r="O3479" s="33" t="s">
        <v>2241</v>
      </c>
      <c r="P3479" s="33" t="s">
        <v>6067</v>
      </c>
      <c r="Q3479" s="2" t="str">
        <f>VLOOKUP(P3479,'[1]Table E'!A:C,3,FALSE)</f>
        <v>Health and Public Safety</v>
      </c>
    </row>
    <row r="3480" spans="1:17" x14ac:dyDescent="0.25">
      <c r="A3480" s="33" t="str">
        <f t="shared" si="162"/>
        <v>7990009650</v>
      </c>
      <c r="B3480" s="33" t="s">
        <v>2515</v>
      </c>
      <c r="C3480" s="33" t="s">
        <v>2089</v>
      </c>
      <c r="D3480" s="9" t="str">
        <f t="shared" si="163"/>
        <v>799009650</v>
      </c>
      <c r="E3480" s="34">
        <v>79900</v>
      </c>
      <c r="F3480" s="34">
        <v>9650</v>
      </c>
      <c r="G3480" s="9" t="str">
        <f>VLOOKUP(B3480,'[1]Business Unit Lookup'!A:B,2,FALSE)</f>
        <v>Department of Corrections</v>
      </c>
      <c r="H3480" s="33" t="str">
        <f>VLOOKUP(C3480,'[1]Fund Lookup'!B:C,2,FALSE)</f>
        <v>Central Capital Planning Fund</v>
      </c>
      <c r="I3480" s="35" t="s">
        <v>2236</v>
      </c>
      <c r="J3480" s="33" t="str">
        <f>VLOOKUP(I3480,'[1]Table B'!A:B,2,FALSE)</f>
        <v>General</v>
      </c>
      <c r="K3480" s="9" t="str">
        <f t="shared" si="164"/>
        <v>100-General</v>
      </c>
      <c r="L3480" s="9" t="str">
        <f>IFERROR(VLOOKUP(A3480,'[1]VAC as of March 2024'!A:K,11,FALSE),"No")</f>
        <v>No</v>
      </c>
      <c r="M3480" s="9" t="s">
        <v>2240</v>
      </c>
      <c r="O3480" s="33" t="s">
        <v>2241</v>
      </c>
      <c r="P3480" s="33" t="s">
        <v>6079</v>
      </c>
      <c r="Q3480" s="2" t="str">
        <f>VLOOKUP(P3480,'[1]Table E'!A:C,3,FALSE)</f>
        <v>Central Capital Planning</v>
      </c>
    </row>
    <row r="3481" spans="1:17" x14ac:dyDescent="0.25">
      <c r="A3481" s="33" t="str">
        <f t="shared" si="162"/>
        <v>7990009799</v>
      </c>
      <c r="B3481" s="33" t="s">
        <v>2515</v>
      </c>
      <c r="C3481" s="33" t="s">
        <v>2122</v>
      </c>
      <c r="D3481" s="9" t="str">
        <f t="shared" si="163"/>
        <v>799009799</v>
      </c>
      <c r="E3481" s="34">
        <v>79900</v>
      </c>
      <c r="F3481" s="34">
        <v>9799</v>
      </c>
      <c r="G3481" s="9" t="str">
        <f>VLOOKUP(B3481,'[1]Business Unit Lookup'!A:B,2,FALSE)</f>
        <v>Department of Corrections</v>
      </c>
      <c r="H3481" s="33" t="str">
        <f>VLOOKUP(C3481,'[1]Fund Lookup'!B:C,2,FALSE)</f>
        <v>DOC Dedicated Spec Rev Fund</v>
      </c>
      <c r="I3481" s="35" t="s">
        <v>2236</v>
      </c>
      <c r="J3481" s="33" t="str">
        <f>VLOOKUP(I3481,'[1]Table B'!A:B,2,FALSE)</f>
        <v>General</v>
      </c>
      <c r="K3481" s="9" t="str">
        <f t="shared" si="164"/>
        <v>100-General</v>
      </c>
      <c r="L3481" s="9" t="str">
        <f>IFERROR(VLOOKUP(A3481,'[1]VAC as of March 2024'!A:K,11,FALSE),"No")</f>
        <v>No</v>
      </c>
      <c r="M3481" s="9" t="s">
        <v>2240</v>
      </c>
      <c r="O3481" s="33" t="s">
        <v>2241</v>
      </c>
      <c r="P3481" s="33" t="s">
        <v>6178</v>
      </c>
      <c r="Q3481" s="2" t="str">
        <f>VLOOKUP(P3481,'[1]Table E'!A:C,3,FALSE)</f>
        <v>Capital Projects</v>
      </c>
    </row>
    <row r="3482" spans="1:17" x14ac:dyDescent="0.25">
      <c r="A3482" s="33" t="str">
        <f t="shared" si="162"/>
        <v>7990010000</v>
      </c>
      <c r="B3482" s="33" t="s">
        <v>2515</v>
      </c>
      <c r="C3482" s="33" t="s">
        <v>2162</v>
      </c>
      <c r="D3482" s="9" t="str">
        <f t="shared" si="163"/>
        <v>7990010000</v>
      </c>
      <c r="E3482" s="34">
        <v>79900</v>
      </c>
      <c r="F3482" s="34">
        <v>10000</v>
      </c>
      <c r="G3482" s="9" t="str">
        <f>VLOOKUP(B3482,'[1]Business Unit Lookup'!A:B,2,FALSE)</f>
        <v>Department of Corrections</v>
      </c>
      <c r="H3482" s="33" t="str">
        <f>VLOOKUP(C3482,'[1]Fund Lookup'!B:C,2,FALSE)</f>
        <v>Federal Trust</v>
      </c>
      <c r="I3482" s="35" t="s">
        <v>2252</v>
      </c>
      <c r="J3482" s="33" t="str">
        <f>VLOOKUP(I3482,'[1]Table B'!A:B,2,FALSE)</f>
        <v>Special Revenue-Federal</v>
      </c>
      <c r="K3482" s="9" t="str">
        <f t="shared" si="164"/>
        <v>120-Special Revenue-Federal</v>
      </c>
      <c r="L3482" s="9" t="str">
        <f>IFERROR(VLOOKUP(A3482,'[1]VAC as of March 2024'!A:K,11,FALSE),"No")</f>
        <v>No</v>
      </c>
      <c r="M3482" s="9" t="s">
        <v>2248</v>
      </c>
      <c r="O3482" s="33" t="s">
        <v>2248</v>
      </c>
      <c r="P3482" s="33" t="s">
        <v>6070</v>
      </c>
      <c r="Q3482" s="2" t="str">
        <f>VLOOKUP(P3482,'[1]Table E'!A:C,3,FALSE)</f>
        <v>Gifts and grants</v>
      </c>
    </row>
    <row r="3483" spans="1:17" x14ac:dyDescent="0.25">
      <c r="A3483" s="33" t="str">
        <f t="shared" si="162"/>
        <v>7990010110</v>
      </c>
      <c r="B3483" s="33" t="s">
        <v>2515</v>
      </c>
      <c r="C3483" s="33" t="s">
        <v>5444</v>
      </c>
      <c r="D3483" s="9" t="str">
        <f t="shared" si="163"/>
        <v>7990010110</v>
      </c>
      <c r="E3483" s="34">
        <v>79900</v>
      </c>
      <c r="F3483" s="34">
        <v>10110</v>
      </c>
      <c r="G3483" s="9" t="str">
        <f>VLOOKUP(B3483,'[1]Business Unit Lookup'!A:B,2,FALSE)</f>
        <v>Department of Corrections</v>
      </c>
      <c r="H3483" s="33" t="str">
        <f>VLOOKUP(C3483,'[1]Fund Lookup'!B:C,2,FALSE)</f>
        <v>CARESActRlfFd–General-COVID-19</v>
      </c>
      <c r="I3483" s="35" t="s">
        <v>2252</v>
      </c>
      <c r="J3483" s="33" t="str">
        <f>VLOOKUP(I3483,'[1]Table B'!A:B,2,FALSE)</f>
        <v>Special Revenue-Federal</v>
      </c>
      <c r="K3483" s="9" t="str">
        <f t="shared" si="164"/>
        <v>120-Special Revenue-Federal</v>
      </c>
      <c r="L3483" s="9" t="str">
        <f>IFERROR(VLOOKUP(A3483,'[1]VAC as of March 2024'!A:K,11,FALSE),"No")</f>
        <v>No</v>
      </c>
      <c r="M3483" s="9" t="s">
        <v>5493</v>
      </c>
      <c r="O3483" s="33" t="s">
        <v>2248</v>
      </c>
      <c r="P3483" s="33" t="s">
        <v>6063</v>
      </c>
      <c r="Q3483" s="2" t="str">
        <f>VLOOKUP(P3483,'[1]Table E'!A:C,3,FALSE)</f>
        <v>COVID-19</v>
      </c>
    </row>
    <row r="3484" spans="1:17" x14ac:dyDescent="0.25">
      <c r="A3484" s="33" t="str">
        <f t="shared" si="162"/>
        <v>7990010710</v>
      </c>
      <c r="B3484" s="36" t="s">
        <v>2515</v>
      </c>
      <c r="C3484" s="36" t="s">
        <v>6080</v>
      </c>
      <c r="D3484" s="9" t="str">
        <f t="shared" si="163"/>
        <v>7990010710</v>
      </c>
      <c r="E3484" s="35">
        <v>79900</v>
      </c>
      <c r="F3484" s="37">
        <v>10710</v>
      </c>
      <c r="G3484" s="9" t="str">
        <f>VLOOKUP(B3484,'[1]Business Unit Lookup'!A:B,2,FALSE)</f>
        <v>Department of Corrections</v>
      </c>
      <c r="H3484" s="33" t="str">
        <f>VLOOKUP(C3484,'[1]Fund Lookup'!B:C,2,FALSE)</f>
        <v>FEMA - State Agy - COVID-19</v>
      </c>
      <c r="I3484" s="35" t="s">
        <v>2252</v>
      </c>
      <c r="J3484" s="33" t="str">
        <f>VLOOKUP(I3484,'[1]Table B'!A:B,2,FALSE)</f>
        <v>Special Revenue-Federal</v>
      </c>
      <c r="K3484" s="9" t="str">
        <f t="shared" si="164"/>
        <v>120-Special Revenue-Federal</v>
      </c>
      <c r="L3484" s="9" t="str">
        <f>IFERROR(VLOOKUP(A3484,'[1]VAC as of March 2024'!A:K,11,FALSE),"No")</f>
        <v>No</v>
      </c>
      <c r="M3484" s="38" t="s">
        <v>5493</v>
      </c>
      <c r="O3484" s="36" t="s">
        <v>2248</v>
      </c>
      <c r="P3484" s="36" t="s">
        <v>6063</v>
      </c>
      <c r="Q3484" s="2" t="str">
        <f>VLOOKUP(P3484,'[1]Table E'!A:C,3,FALSE)</f>
        <v>COVID-19</v>
      </c>
    </row>
    <row r="3485" spans="1:17" x14ac:dyDescent="0.25">
      <c r="A3485" s="33" t="str">
        <f t="shared" si="162"/>
        <v>7990012010</v>
      </c>
      <c r="B3485" s="33" t="s">
        <v>2515</v>
      </c>
      <c r="C3485" s="33" t="s">
        <v>2201</v>
      </c>
      <c r="D3485" s="9" t="str">
        <f t="shared" si="163"/>
        <v>7990012010</v>
      </c>
      <c r="E3485" s="34">
        <v>79900</v>
      </c>
      <c r="F3485" s="34">
        <v>12010</v>
      </c>
      <c r="G3485" s="9" t="str">
        <f>VLOOKUP(B3485,'[1]Business Unit Lookup'!A:B,2,FALSE)</f>
        <v>Department of Corrections</v>
      </c>
      <c r="H3485" s="33" t="str">
        <f>VLOOKUP(C3485,'[1]Fund Lookup'!B:C,2,FALSE)</f>
        <v>State Energy Program - ARRA</v>
      </c>
      <c r="I3485" s="35" t="s">
        <v>2252</v>
      </c>
      <c r="J3485" s="33" t="str">
        <f>VLOOKUP(I3485,'[1]Table B'!A:B,2,FALSE)</f>
        <v>Special Revenue-Federal</v>
      </c>
      <c r="K3485" s="9" t="str">
        <f t="shared" si="164"/>
        <v>120-Special Revenue-Federal</v>
      </c>
      <c r="L3485" s="9" t="str">
        <f>IFERROR(VLOOKUP(A3485,'[1]VAC as of March 2024'!A:K,11,FALSE),"No")</f>
        <v>No</v>
      </c>
      <c r="M3485" s="9" t="s">
        <v>2281</v>
      </c>
      <c r="O3485" s="33" t="s">
        <v>2248</v>
      </c>
      <c r="P3485" s="33" t="s">
        <v>6070</v>
      </c>
      <c r="Q3485" s="2" t="str">
        <f>VLOOKUP(P3485,'[1]Table E'!A:C,3,FALSE)</f>
        <v>Gifts and grants</v>
      </c>
    </row>
    <row r="3486" spans="1:17" x14ac:dyDescent="0.25">
      <c r="A3486" s="33" t="str">
        <f t="shared" si="162"/>
        <v>7990012110</v>
      </c>
      <c r="B3486" s="40" t="s">
        <v>2515</v>
      </c>
      <c r="C3486" s="36" t="s">
        <v>6074</v>
      </c>
      <c r="D3486" s="9" t="str">
        <f t="shared" si="163"/>
        <v>7990012110</v>
      </c>
      <c r="E3486" s="41">
        <v>79900</v>
      </c>
      <c r="F3486" s="37">
        <v>12110</v>
      </c>
      <c r="G3486" s="9" t="str">
        <f>VLOOKUP(B3486,'[1]Business Unit Lookup'!A:B,2,FALSE)</f>
        <v>Department of Corrections</v>
      </c>
      <c r="H3486" s="33" t="str">
        <f>VLOOKUP(C3486,'[1]Fund Lookup'!B:C,2,FALSE)</f>
        <v>ARP-CrvStLoclFisRecFd-COVID-19</v>
      </c>
      <c r="I3486" s="35" t="s">
        <v>2252</v>
      </c>
      <c r="J3486" s="33" t="str">
        <f>VLOOKUP(I3486,'[1]Table B'!A:B,2,FALSE)</f>
        <v>Special Revenue-Federal</v>
      </c>
      <c r="K3486" s="9" t="str">
        <f t="shared" si="164"/>
        <v>120-Special Revenue-Federal</v>
      </c>
      <c r="L3486" s="9" t="str">
        <f>IFERROR(VLOOKUP(A3486,'[1]VAC as of March 2024'!A:K,11,FALSE),"No")</f>
        <v>No</v>
      </c>
      <c r="M3486" s="38" t="s">
        <v>5493</v>
      </c>
      <c r="O3486" s="36" t="s">
        <v>2248</v>
      </c>
      <c r="P3486" s="36" t="s">
        <v>6063</v>
      </c>
      <c r="Q3486" s="2" t="str">
        <f>VLOOKUP(P3486,'[1]Table E'!A:C,3,FALSE)</f>
        <v>COVID-19</v>
      </c>
    </row>
    <row r="3487" spans="1:17" x14ac:dyDescent="0.25">
      <c r="A3487" s="33" t="str">
        <f t="shared" si="162"/>
        <v>8200001000</v>
      </c>
      <c r="B3487" s="33" t="s">
        <v>2516</v>
      </c>
      <c r="C3487" s="33" t="s">
        <v>1</v>
      </c>
      <c r="D3487" s="9" t="str">
        <f t="shared" si="163"/>
        <v>820001000</v>
      </c>
      <c r="E3487" s="34">
        <v>82000</v>
      </c>
      <c r="F3487" s="34">
        <v>1000</v>
      </c>
      <c r="G3487" s="9" t="str">
        <f>VLOOKUP(B3487,'[1]Business Unit Lookup'!A:B,2,FALSE)</f>
        <v>Capitol Square Preservation Cn</v>
      </c>
      <c r="H3487" s="33" t="str">
        <f>VLOOKUP(C3487,'[1]Fund Lookup'!B:C,2,FALSE)</f>
        <v>General Fund</v>
      </c>
      <c r="I3487" s="35" t="s">
        <v>2236</v>
      </c>
      <c r="J3487" s="33" t="str">
        <f>VLOOKUP(I3487,'[1]Table B'!A:B,2,FALSE)</f>
        <v>General</v>
      </c>
      <c r="K3487" s="9" t="str">
        <f t="shared" si="164"/>
        <v>100-General</v>
      </c>
      <c r="L3487" s="9" t="str">
        <f>IFERROR(VLOOKUP(A3487,'[1]VAC as of March 2024'!A:K,11,FALSE),"No")</f>
        <v>No</v>
      </c>
      <c r="M3487" s="9" t="s">
        <v>2237</v>
      </c>
      <c r="O3487" s="33" t="s">
        <v>2240</v>
      </c>
      <c r="P3487" s="33" t="s">
        <v>6061</v>
      </c>
      <c r="Q3487" s="2" t="str">
        <f>VLOOKUP(P3487,'[1]Table E'!A:C,3,FALSE)</f>
        <v>Unassigned</v>
      </c>
    </row>
    <row r="3488" spans="1:17" x14ac:dyDescent="0.25">
      <c r="A3488" s="33" t="str">
        <f t="shared" si="162"/>
        <v>8200002700</v>
      </c>
      <c r="B3488" s="33" t="s">
        <v>2516</v>
      </c>
      <c r="C3488" s="33" t="s">
        <v>619</v>
      </c>
      <c r="D3488" s="9" t="str">
        <f t="shared" si="163"/>
        <v>820002700</v>
      </c>
      <c r="E3488" s="34">
        <v>82000</v>
      </c>
      <c r="F3488" s="34">
        <v>2700</v>
      </c>
      <c r="G3488" s="9" t="str">
        <f>VLOOKUP(B3488,'[1]Business Unit Lookup'!A:B,2,FALSE)</f>
        <v>Capitol Square Preservation Cn</v>
      </c>
      <c r="H3488" s="33" t="str">
        <f>VLOOKUP(C3488,'[1]Fund Lookup'!B:C,2,FALSE)</f>
        <v>Parking</v>
      </c>
      <c r="I3488" s="35" t="s">
        <v>2239</v>
      </c>
      <c r="J3488" s="33" t="str">
        <f>VLOOKUP(I3488,'[1]Table B'!A:B,2,FALSE)</f>
        <v>Special Revenue-Other</v>
      </c>
      <c r="K3488" s="9" t="str">
        <f t="shared" si="164"/>
        <v>105-Special Revenue-Other</v>
      </c>
      <c r="L3488" s="9" t="str">
        <f>IFERROR(VLOOKUP(A3488,'[1]VAC as of March 2024'!A:K,11,FALSE),"No")</f>
        <v>No</v>
      </c>
      <c r="M3488" s="9" t="s">
        <v>2240</v>
      </c>
      <c r="O3488" s="33" t="s">
        <v>2241</v>
      </c>
      <c r="P3488" s="33" t="s">
        <v>6062</v>
      </c>
      <c r="Q3488" s="2" t="str">
        <f>VLOOKUP(P3488,'[1]Table E'!A:C,3,FALSE)</f>
        <v>Governmental Operations - Administrative Services</v>
      </c>
    </row>
    <row r="3489" spans="1:17" x14ac:dyDescent="0.25">
      <c r="A3489" s="33" t="str">
        <f t="shared" si="162"/>
        <v>8200002821</v>
      </c>
      <c r="B3489" s="33" t="s">
        <v>2516</v>
      </c>
      <c r="C3489" s="33" t="s">
        <v>691</v>
      </c>
      <c r="D3489" s="9" t="str">
        <f t="shared" si="163"/>
        <v>820002821</v>
      </c>
      <c r="E3489" s="34">
        <v>82000</v>
      </c>
      <c r="F3489" s="34">
        <v>2821</v>
      </c>
      <c r="G3489" s="9" t="str">
        <f>VLOOKUP(B3489,'[1]Business Unit Lookup'!A:B,2,FALSE)</f>
        <v>Capitol Square Preservation Cn</v>
      </c>
      <c r="H3489" s="33" t="str">
        <f>VLOOKUP(C3489,'[1]Fund Lookup'!B:C,2,FALSE)</f>
        <v>Capitol Square Spec Rev Fund</v>
      </c>
      <c r="I3489" s="35" t="s">
        <v>2239</v>
      </c>
      <c r="J3489" s="33" t="str">
        <f>VLOOKUP(I3489,'[1]Table B'!A:B,2,FALSE)</f>
        <v>Special Revenue-Other</v>
      </c>
      <c r="K3489" s="9" t="str">
        <f t="shared" si="164"/>
        <v>105-Special Revenue-Other</v>
      </c>
      <c r="L3489" s="9" t="str">
        <f>IFERROR(VLOOKUP(A3489,'[1]VAC as of March 2024'!A:K,11,FALSE),"No")</f>
        <v>Yes</v>
      </c>
      <c r="M3489" s="9" t="s">
        <v>2240</v>
      </c>
      <c r="N3489" s="9" t="s">
        <v>6077</v>
      </c>
      <c r="O3489" s="33" t="s">
        <v>2248</v>
      </c>
      <c r="P3489" s="33" t="s">
        <v>6125</v>
      </c>
      <c r="Q3489" s="2" t="str">
        <f>VLOOKUP(P3489,'[1]Table E'!A:C,3,FALSE)</f>
        <v>Governmental Operations - Administrative Services</v>
      </c>
    </row>
    <row r="3490" spans="1:17" x14ac:dyDescent="0.25">
      <c r="A3490" s="33" t="str">
        <f t="shared" si="162"/>
        <v>8340001000</v>
      </c>
      <c r="B3490" s="33" t="s">
        <v>2517</v>
      </c>
      <c r="C3490" s="33" t="s">
        <v>1</v>
      </c>
      <c r="D3490" s="9" t="str">
        <f t="shared" si="163"/>
        <v>834001000</v>
      </c>
      <c r="E3490" s="34">
        <v>83400</v>
      </c>
      <c r="F3490" s="34">
        <v>1000</v>
      </c>
      <c r="G3490" s="9" t="str">
        <f>VLOOKUP(B3490,'[1]Business Unit Lookup'!A:B,2,FALSE)</f>
        <v>VA Freedom of Info Advisory Cn</v>
      </c>
      <c r="H3490" s="33" t="str">
        <f>VLOOKUP(C3490,'[1]Fund Lookup'!B:C,2,FALSE)</f>
        <v>General Fund</v>
      </c>
      <c r="I3490" s="35" t="s">
        <v>2236</v>
      </c>
      <c r="J3490" s="33" t="str">
        <f>VLOOKUP(I3490,'[1]Table B'!A:B,2,FALSE)</f>
        <v>General</v>
      </c>
      <c r="K3490" s="9" t="str">
        <f t="shared" si="164"/>
        <v>100-General</v>
      </c>
      <c r="L3490" s="9" t="str">
        <f>IFERROR(VLOOKUP(A3490,'[1]VAC as of March 2024'!A:K,11,FALSE),"No")</f>
        <v>No</v>
      </c>
      <c r="M3490" s="9" t="s">
        <v>2237</v>
      </c>
      <c r="O3490" s="33" t="s">
        <v>2240</v>
      </c>
      <c r="P3490" s="33" t="s">
        <v>6061</v>
      </c>
      <c r="Q3490" s="2" t="str">
        <f>VLOOKUP(P3490,'[1]Table E'!A:C,3,FALSE)</f>
        <v>Unassigned</v>
      </c>
    </row>
    <row r="3491" spans="1:17" x14ac:dyDescent="0.25">
      <c r="A3491" s="33" t="str">
        <f t="shared" si="162"/>
        <v>8340002700</v>
      </c>
      <c r="B3491" s="33" t="s">
        <v>2517</v>
      </c>
      <c r="C3491" s="33" t="s">
        <v>619</v>
      </c>
      <c r="D3491" s="9" t="str">
        <f t="shared" si="163"/>
        <v>834002700</v>
      </c>
      <c r="E3491" s="34">
        <v>83400</v>
      </c>
      <c r="F3491" s="34">
        <v>2700</v>
      </c>
      <c r="G3491" s="9" t="str">
        <f>VLOOKUP(B3491,'[1]Business Unit Lookup'!A:B,2,FALSE)</f>
        <v>VA Freedom of Info Advisory Cn</v>
      </c>
      <c r="H3491" s="33" t="str">
        <f>VLOOKUP(C3491,'[1]Fund Lookup'!B:C,2,FALSE)</f>
        <v>Parking</v>
      </c>
      <c r="I3491" s="35" t="s">
        <v>2239</v>
      </c>
      <c r="J3491" s="33" t="str">
        <f>VLOOKUP(I3491,'[1]Table B'!A:B,2,FALSE)</f>
        <v>Special Revenue-Other</v>
      </c>
      <c r="K3491" s="9" t="str">
        <f t="shared" si="164"/>
        <v>105-Special Revenue-Other</v>
      </c>
      <c r="L3491" s="9" t="str">
        <f>IFERROR(VLOOKUP(A3491,'[1]VAC as of March 2024'!A:K,11,FALSE),"No")</f>
        <v>No</v>
      </c>
      <c r="M3491" s="9" t="s">
        <v>2240</v>
      </c>
      <c r="O3491" s="33" t="s">
        <v>2241</v>
      </c>
      <c r="P3491" s="33" t="s">
        <v>6062</v>
      </c>
      <c r="Q3491" s="2" t="str">
        <f>VLOOKUP(P3491,'[1]Table E'!A:C,3,FALSE)</f>
        <v>Governmental Operations - Administrative Services</v>
      </c>
    </row>
    <row r="3492" spans="1:17" x14ac:dyDescent="0.25">
      <c r="A3492" s="33" t="str">
        <f t="shared" si="162"/>
        <v>8360002836</v>
      </c>
      <c r="B3492" s="33" t="s">
        <v>2518</v>
      </c>
      <c r="C3492" s="33" t="s">
        <v>697</v>
      </c>
      <c r="D3492" s="9" t="str">
        <f t="shared" si="163"/>
        <v>836002836</v>
      </c>
      <c r="E3492" s="34">
        <v>83600</v>
      </c>
      <c r="F3492" s="34">
        <v>2836</v>
      </c>
      <c r="G3492" s="9" t="str">
        <f>VLOOKUP(B3492,'[1]Business Unit Lookup'!A:B,2,FALSE)</f>
        <v>Citizens' Council Exec Mansion</v>
      </c>
      <c r="H3492" s="33" t="str">
        <f>VLOOKUP(C3492,'[1]Fund Lookup'!B:C,2,FALSE)</f>
        <v>Exec Mansion Special Rev Fund</v>
      </c>
      <c r="I3492" s="35" t="s">
        <v>2239</v>
      </c>
      <c r="J3492" s="33" t="str">
        <f>VLOOKUP(I3492,'[1]Table B'!A:B,2,FALSE)</f>
        <v>Special Revenue-Other</v>
      </c>
      <c r="K3492" s="9" t="str">
        <f t="shared" si="164"/>
        <v>105-Special Revenue-Other</v>
      </c>
      <c r="L3492" s="9" t="str">
        <f>IFERROR(VLOOKUP(A3492,'[1]VAC as of March 2024'!A:K,11,FALSE),"No")</f>
        <v>Yes</v>
      </c>
      <c r="M3492" s="9" t="s">
        <v>2240</v>
      </c>
      <c r="N3492" s="9" t="s">
        <v>6077</v>
      </c>
      <c r="O3492" s="33" t="s">
        <v>2248</v>
      </c>
      <c r="P3492" s="33" t="s">
        <v>6125</v>
      </c>
      <c r="Q3492" s="2" t="str">
        <f>VLOOKUP(P3492,'[1]Table E'!A:C,3,FALSE)</f>
        <v>Governmental Operations - Administrative Services</v>
      </c>
    </row>
    <row r="3493" spans="1:17" x14ac:dyDescent="0.25">
      <c r="A3493" s="33" t="str">
        <f t="shared" si="162"/>
        <v>8360015000</v>
      </c>
      <c r="B3493" s="33" t="s">
        <v>2518</v>
      </c>
      <c r="C3493" s="33" t="s">
        <v>2222</v>
      </c>
      <c r="D3493" s="9" t="str">
        <f t="shared" si="163"/>
        <v>8360015000</v>
      </c>
      <c r="E3493" s="34">
        <v>83600</v>
      </c>
      <c r="F3493" s="34">
        <v>15000</v>
      </c>
      <c r="G3493" s="9" t="str">
        <f>VLOOKUP(B3493,'[1]Business Unit Lookup'!A:B,2,FALSE)</f>
        <v>Citizens' Council Exec Mansion</v>
      </c>
      <c r="H3493" s="33" t="str">
        <f>VLOOKUP(C3493,'[1]Fund Lookup'!B:C,2,FALSE)</f>
        <v>General Fixed Asset Acct Group</v>
      </c>
      <c r="I3493" s="35" t="s">
        <v>2242</v>
      </c>
      <c r="J3493" s="33" t="str">
        <f>VLOOKUP(I3493,'[1]Table B'!A:B,2,FALSE)</f>
        <v>Fixed Assets, Fund 1500</v>
      </c>
      <c r="K3493" s="9" t="str">
        <f t="shared" si="164"/>
        <v>610-Fixed Assets, Fund 1500</v>
      </c>
      <c r="L3493" s="9" t="str">
        <f>IFERROR(VLOOKUP(A3493,'[1]VAC as of March 2024'!A:K,11,FALSE),"No")</f>
        <v>No</v>
      </c>
      <c r="M3493" s="9" t="s">
        <v>4</v>
      </c>
      <c r="Q3493" s="2"/>
    </row>
    <row r="3494" spans="1:17" x14ac:dyDescent="0.25">
      <c r="A3494" s="33" t="str">
        <f t="shared" si="162"/>
        <v>8370001000</v>
      </c>
      <c r="B3494" s="33" t="s">
        <v>2519</v>
      </c>
      <c r="C3494" s="33" t="s">
        <v>1</v>
      </c>
      <c r="D3494" s="9" t="str">
        <f t="shared" si="163"/>
        <v>837001000</v>
      </c>
      <c r="E3494" s="34">
        <v>83700</v>
      </c>
      <c r="F3494" s="34">
        <v>1000</v>
      </c>
      <c r="G3494" s="9" t="str">
        <f>VLOOKUP(B3494,'[1]Business Unit Lookup'!A:B,2,FALSE)</f>
        <v>Virginia Disability Commission</v>
      </c>
      <c r="H3494" s="33" t="str">
        <f>VLOOKUP(C3494,'[1]Fund Lookup'!B:C,2,FALSE)</f>
        <v>General Fund</v>
      </c>
      <c r="I3494" s="35" t="s">
        <v>2236</v>
      </c>
      <c r="J3494" s="33" t="str">
        <f>VLOOKUP(I3494,'[1]Table B'!A:B,2,FALSE)</f>
        <v>General</v>
      </c>
      <c r="K3494" s="9" t="str">
        <f t="shared" si="164"/>
        <v>100-General</v>
      </c>
      <c r="L3494" s="9" t="str">
        <f>IFERROR(VLOOKUP(A3494,'[1]VAC as of March 2024'!A:K,11,FALSE),"No")</f>
        <v>No</v>
      </c>
      <c r="M3494" s="9" t="s">
        <v>2237</v>
      </c>
      <c r="O3494" s="33" t="s">
        <v>2240</v>
      </c>
      <c r="P3494" s="33" t="s">
        <v>6061</v>
      </c>
      <c r="Q3494" s="2" t="str">
        <f>VLOOKUP(P3494,'[1]Table E'!A:C,3,FALSE)</f>
        <v>Unassigned</v>
      </c>
    </row>
    <row r="3495" spans="1:17" x14ac:dyDescent="0.25">
      <c r="A3495" s="33" t="str">
        <f t="shared" si="162"/>
        <v>8390001000</v>
      </c>
      <c r="B3495" s="33" t="s">
        <v>2520</v>
      </c>
      <c r="C3495" s="33" t="s">
        <v>1</v>
      </c>
      <c r="D3495" s="9" t="str">
        <f t="shared" si="163"/>
        <v>839001000</v>
      </c>
      <c r="E3495" s="34">
        <v>83900</v>
      </c>
      <c r="F3495" s="34">
        <v>1000</v>
      </c>
      <c r="G3495" s="9" t="str">
        <f>VLOOKUP(B3495,'[1]Business Unit Lookup'!A:B,2,FALSE)</f>
        <v>Virginia Commission on Youth</v>
      </c>
      <c r="H3495" s="33" t="str">
        <f>VLOOKUP(C3495,'[1]Fund Lookup'!B:C,2,FALSE)</f>
        <v>General Fund</v>
      </c>
      <c r="I3495" s="35" t="s">
        <v>2236</v>
      </c>
      <c r="J3495" s="33" t="str">
        <f>VLOOKUP(I3495,'[1]Table B'!A:B,2,FALSE)</f>
        <v>General</v>
      </c>
      <c r="K3495" s="9" t="str">
        <f t="shared" si="164"/>
        <v>100-General</v>
      </c>
      <c r="L3495" s="9" t="str">
        <f>IFERROR(VLOOKUP(A3495,'[1]VAC as of March 2024'!A:K,11,FALSE),"No")</f>
        <v>No</v>
      </c>
      <c r="M3495" s="9" t="s">
        <v>2237</v>
      </c>
      <c r="O3495" s="33" t="s">
        <v>2240</v>
      </c>
      <c r="P3495" s="33" t="s">
        <v>6061</v>
      </c>
      <c r="Q3495" s="2" t="str">
        <f>VLOOKUP(P3495,'[1]Table E'!A:C,3,FALSE)</f>
        <v>Unassigned</v>
      </c>
    </row>
    <row r="3496" spans="1:17" x14ac:dyDescent="0.25">
      <c r="A3496" s="33" t="str">
        <f t="shared" si="162"/>
        <v>8390002700</v>
      </c>
      <c r="B3496" s="33" t="s">
        <v>2520</v>
      </c>
      <c r="C3496" s="33" t="s">
        <v>619</v>
      </c>
      <c r="D3496" s="9" t="str">
        <f t="shared" si="163"/>
        <v>839002700</v>
      </c>
      <c r="E3496" s="34">
        <v>83900</v>
      </c>
      <c r="F3496" s="34">
        <v>2700</v>
      </c>
      <c r="G3496" s="9" t="str">
        <f>VLOOKUP(B3496,'[1]Business Unit Lookup'!A:B,2,FALSE)</f>
        <v>Virginia Commission on Youth</v>
      </c>
      <c r="H3496" s="33" t="str">
        <f>VLOOKUP(C3496,'[1]Fund Lookup'!B:C,2,FALSE)</f>
        <v>Parking</v>
      </c>
      <c r="I3496" s="35" t="s">
        <v>2239</v>
      </c>
      <c r="J3496" s="33" t="str">
        <f>VLOOKUP(I3496,'[1]Table B'!A:B,2,FALSE)</f>
        <v>Special Revenue-Other</v>
      </c>
      <c r="K3496" s="9" t="str">
        <f t="shared" si="164"/>
        <v>105-Special Revenue-Other</v>
      </c>
      <c r="L3496" s="9" t="str">
        <f>IFERROR(VLOOKUP(A3496,'[1]VAC as of March 2024'!A:K,11,FALSE),"No")</f>
        <v>No</v>
      </c>
      <c r="M3496" s="9" t="s">
        <v>2240</v>
      </c>
      <c r="O3496" s="33" t="s">
        <v>2241</v>
      </c>
      <c r="P3496" s="33" t="s">
        <v>6062</v>
      </c>
      <c r="Q3496" s="2" t="str">
        <f>VLOOKUP(P3496,'[1]Table E'!A:C,3,FALSE)</f>
        <v>Governmental Operations - Administrative Services</v>
      </c>
    </row>
    <row r="3497" spans="1:17" x14ac:dyDescent="0.25">
      <c r="A3497" s="33" t="str">
        <f t="shared" si="162"/>
        <v>8390010000</v>
      </c>
      <c r="B3497" s="33" t="s">
        <v>2520</v>
      </c>
      <c r="C3497" s="33" t="s">
        <v>2162</v>
      </c>
      <c r="D3497" s="9" t="str">
        <f t="shared" si="163"/>
        <v>8390010000</v>
      </c>
      <c r="E3497" s="34">
        <v>83900</v>
      </c>
      <c r="F3497" s="34">
        <v>10000</v>
      </c>
      <c r="G3497" s="9" t="str">
        <f>VLOOKUP(B3497,'[1]Business Unit Lookup'!A:B,2,FALSE)</f>
        <v>Virginia Commission on Youth</v>
      </c>
      <c r="H3497" s="33" t="str">
        <f>VLOOKUP(C3497,'[1]Fund Lookup'!B:C,2,FALSE)</f>
        <v>Federal Trust</v>
      </c>
      <c r="I3497" s="35" t="s">
        <v>2252</v>
      </c>
      <c r="J3497" s="33" t="str">
        <f>VLOOKUP(I3497,'[1]Table B'!A:B,2,FALSE)</f>
        <v>Special Revenue-Federal</v>
      </c>
      <c r="K3497" s="9" t="str">
        <f t="shared" si="164"/>
        <v>120-Special Revenue-Federal</v>
      </c>
      <c r="L3497" s="9" t="str">
        <f>IFERROR(VLOOKUP(A3497,'[1]VAC as of March 2024'!A:K,11,FALSE),"No")</f>
        <v>No</v>
      </c>
      <c r="M3497" s="9" t="s">
        <v>2248</v>
      </c>
      <c r="O3497" s="33" t="s">
        <v>2248</v>
      </c>
      <c r="P3497" s="33" t="s">
        <v>6070</v>
      </c>
      <c r="Q3497" s="2" t="str">
        <f>VLOOKUP(P3497,'[1]Table E'!A:C,3,FALSE)</f>
        <v>Gifts and grants</v>
      </c>
    </row>
    <row r="3498" spans="1:17" x14ac:dyDescent="0.25">
      <c r="A3498" s="33" t="str">
        <f t="shared" si="162"/>
        <v>8400001000</v>
      </c>
      <c r="B3498" s="33" t="s">
        <v>2521</v>
      </c>
      <c r="C3498" s="33" t="s">
        <v>1</v>
      </c>
      <c r="D3498" s="9" t="str">
        <f t="shared" si="163"/>
        <v>840001000</v>
      </c>
      <c r="E3498" s="34">
        <v>84000</v>
      </c>
      <c r="F3498" s="34">
        <v>1000</v>
      </c>
      <c r="G3498" s="9" t="str">
        <f>VLOOKUP(B3498,'[1]Business Unit Lookup'!A:B,2,FALSE)</f>
        <v>Virginia Housing Commission</v>
      </c>
      <c r="H3498" s="33" t="str">
        <f>VLOOKUP(C3498,'[1]Fund Lookup'!B:C,2,FALSE)</f>
        <v>General Fund</v>
      </c>
      <c r="I3498" s="35" t="s">
        <v>2236</v>
      </c>
      <c r="J3498" s="33" t="str">
        <f>VLOOKUP(I3498,'[1]Table B'!A:B,2,FALSE)</f>
        <v>General</v>
      </c>
      <c r="K3498" s="9" t="str">
        <f t="shared" si="164"/>
        <v>100-General</v>
      </c>
      <c r="L3498" s="9" t="str">
        <f>IFERROR(VLOOKUP(A3498,'[1]VAC as of March 2024'!A:K,11,FALSE),"No")</f>
        <v>No</v>
      </c>
      <c r="M3498" s="9" t="s">
        <v>2237</v>
      </c>
      <c r="O3498" s="33" t="s">
        <v>2240</v>
      </c>
      <c r="P3498" s="33" t="s">
        <v>6061</v>
      </c>
      <c r="Q3498" s="2" t="str">
        <f>VLOOKUP(P3498,'[1]Table E'!A:C,3,FALSE)</f>
        <v>Unassigned</v>
      </c>
    </row>
    <row r="3499" spans="1:17" x14ac:dyDescent="0.25">
      <c r="A3499" s="33" t="str">
        <f t="shared" si="162"/>
        <v>8400002700</v>
      </c>
      <c r="B3499" s="40" t="s">
        <v>2521</v>
      </c>
      <c r="C3499" s="36" t="s">
        <v>619</v>
      </c>
      <c r="D3499" s="9" t="str">
        <f t="shared" si="163"/>
        <v>840002700</v>
      </c>
      <c r="E3499" s="41">
        <v>84000</v>
      </c>
      <c r="F3499" s="37">
        <v>2700</v>
      </c>
      <c r="G3499" s="9" t="str">
        <f>VLOOKUP(B3499,'[1]Business Unit Lookup'!A:B,2,FALSE)</f>
        <v>Virginia Housing Commission</v>
      </c>
      <c r="H3499" s="33" t="str">
        <f>VLOOKUP(C3499,'[1]Fund Lookup'!B:C,2,FALSE)</f>
        <v>Parking</v>
      </c>
      <c r="I3499" s="35" t="s">
        <v>2239</v>
      </c>
      <c r="J3499" s="33" t="str">
        <f>VLOOKUP(I3499,'[1]Table B'!A:B,2,FALSE)</f>
        <v>Special Revenue-Other</v>
      </c>
      <c r="K3499" s="9" t="str">
        <f t="shared" si="164"/>
        <v>105-Special Revenue-Other</v>
      </c>
      <c r="L3499" s="9" t="str">
        <f>IFERROR(VLOOKUP(A3499,'[1]VAC as of March 2024'!A:K,11,FALSE),"No")</f>
        <v>No</v>
      </c>
      <c r="M3499" s="38" t="s">
        <v>2240</v>
      </c>
      <c r="O3499" s="38" t="s">
        <v>2241</v>
      </c>
      <c r="P3499" s="38" t="s">
        <v>6062</v>
      </c>
      <c r="Q3499" s="2" t="str">
        <f>VLOOKUP(P3499,'[1]Table E'!A:C,3,FALSE)</f>
        <v>Governmental Operations - Administrative Services</v>
      </c>
    </row>
    <row r="3500" spans="1:17" x14ac:dyDescent="0.25">
      <c r="A3500" s="33" t="str">
        <f t="shared" si="162"/>
        <v>8410001000</v>
      </c>
      <c r="B3500" s="33" t="s">
        <v>2522</v>
      </c>
      <c r="C3500" s="33" t="s">
        <v>1</v>
      </c>
      <c r="D3500" s="9" t="str">
        <f t="shared" si="163"/>
        <v>841001000</v>
      </c>
      <c r="E3500" s="34">
        <v>84100</v>
      </c>
      <c r="F3500" s="34">
        <v>1000</v>
      </c>
      <c r="G3500" s="9" t="str">
        <f>VLOOKUP(B3500,'[1]Business Unit Lookup'!A:B,2,FALSE)</f>
        <v>Department of Aviation</v>
      </c>
      <c r="H3500" s="33" t="str">
        <f>VLOOKUP(C3500,'[1]Fund Lookup'!B:C,2,FALSE)</f>
        <v>General Fund</v>
      </c>
      <c r="I3500" s="35" t="s">
        <v>2236</v>
      </c>
      <c r="J3500" s="33" t="str">
        <f>VLOOKUP(I3500,'[1]Table B'!A:B,2,FALSE)</f>
        <v>General</v>
      </c>
      <c r="K3500" s="9" t="str">
        <f t="shared" si="164"/>
        <v>100-General</v>
      </c>
      <c r="L3500" s="9" t="str">
        <f>IFERROR(VLOOKUP(A3500,'[1]VAC as of March 2024'!A:K,11,FALSE),"No")</f>
        <v>No</v>
      </c>
      <c r="M3500" s="9" t="s">
        <v>2237</v>
      </c>
      <c r="O3500" s="33" t="s">
        <v>2240</v>
      </c>
      <c r="P3500" s="33" t="s">
        <v>6061</v>
      </c>
      <c r="Q3500" s="2" t="str">
        <f>VLOOKUP(P3500,'[1]Table E'!A:C,3,FALSE)</f>
        <v>Unassigned</v>
      </c>
    </row>
    <row r="3501" spans="1:17" x14ac:dyDescent="0.25">
      <c r="A3501" s="33" t="str">
        <f t="shared" si="162"/>
        <v>8410004610</v>
      </c>
      <c r="B3501" s="33" t="s">
        <v>2522</v>
      </c>
      <c r="C3501" s="33" t="s">
        <v>980</v>
      </c>
      <c r="D3501" s="9" t="str">
        <f t="shared" si="163"/>
        <v>841004610</v>
      </c>
      <c r="E3501" s="34">
        <v>84100</v>
      </c>
      <c r="F3501" s="34">
        <v>4610</v>
      </c>
      <c r="G3501" s="9" t="str">
        <f>VLOOKUP(B3501,'[1]Business Unit Lookup'!A:B,2,FALSE)</f>
        <v>Department of Aviation</v>
      </c>
      <c r="H3501" s="33" t="str">
        <f>VLOOKUP(C3501,'[1]Fund Lookup'!B:C,2,FALSE)</f>
        <v>Aviation Fees and Taxes</v>
      </c>
      <c r="I3501" s="35" t="s">
        <v>2255</v>
      </c>
      <c r="J3501" s="33" t="str">
        <f>VLOOKUP(I3501,'[1]Table B'!A:B,2,FALSE)</f>
        <v>Special Revenue-Highways</v>
      </c>
      <c r="K3501" s="9" t="str">
        <f t="shared" si="164"/>
        <v>110-Special Revenue-Highways</v>
      </c>
      <c r="L3501" s="9" t="str">
        <f>IFERROR(VLOOKUP(A3501,'[1]VAC as of March 2024'!A:K,11,FALSE),"No")</f>
        <v>No</v>
      </c>
      <c r="M3501" s="9" t="s">
        <v>2240</v>
      </c>
      <c r="O3501" s="33" t="s">
        <v>2241</v>
      </c>
      <c r="P3501" s="33" t="s">
        <v>6071</v>
      </c>
      <c r="Q3501" s="2" t="str">
        <f>VLOOKUP(P3501,'[1]Table E'!A:C,3,FALSE)</f>
        <v>Transportation activities</v>
      </c>
    </row>
    <row r="3502" spans="1:17" x14ac:dyDescent="0.25">
      <c r="A3502" s="33" t="str">
        <f t="shared" si="162"/>
        <v>8410004660</v>
      </c>
      <c r="B3502" s="33" t="s">
        <v>2522</v>
      </c>
      <c r="C3502" s="33" t="s">
        <v>983</v>
      </c>
      <c r="D3502" s="9" t="str">
        <f t="shared" si="163"/>
        <v>841004660</v>
      </c>
      <c r="E3502" s="34">
        <v>84100</v>
      </c>
      <c r="F3502" s="34">
        <v>4660</v>
      </c>
      <c r="G3502" s="9" t="str">
        <f>VLOOKUP(B3502,'[1]Business Unit Lookup'!A:B,2,FALSE)</f>
        <v>Department of Aviation</v>
      </c>
      <c r="H3502" s="33" t="str">
        <f>VLOOKUP(C3502,'[1]Fund Lookup'!B:C,2,FALSE)</f>
        <v>Aviation Educ Facilities Fund</v>
      </c>
      <c r="I3502" s="35" t="s">
        <v>2239</v>
      </c>
      <c r="J3502" s="33" t="str">
        <f>VLOOKUP(I3502,'[1]Table B'!A:B,2,FALSE)</f>
        <v>Special Revenue-Other</v>
      </c>
      <c r="K3502" s="9" t="str">
        <f t="shared" si="164"/>
        <v>105-Special Revenue-Other</v>
      </c>
      <c r="L3502" s="9" t="str">
        <f>IFERROR(VLOOKUP(A3502,'[1]VAC as of March 2024'!A:K,11,FALSE),"No")</f>
        <v>No</v>
      </c>
      <c r="M3502" s="9" t="s">
        <v>2240</v>
      </c>
      <c r="O3502" s="33" t="s">
        <v>2248</v>
      </c>
      <c r="P3502" s="33" t="s">
        <v>6098</v>
      </c>
      <c r="Q3502" s="2" t="str">
        <f>VLOOKUP(P3502,'[1]Table E'!A:C,3,FALSE)</f>
        <v>Educational and Training programs</v>
      </c>
    </row>
    <row r="3503" spans="1:17" x14ac:dyDescent="0.25">
      <c r="A3503" s="33" t="str">
        <f t="shared" si="162"/>
        <v>8410004710</v>
      </c>
      <c r="B3503" s="33" t="s">
        <v>2522</v>
      </c>
      <c r="C3503" s="33" t="s">
        <v>987</v>
      </c>
      <c r="D3503" s="9" t="str">
        <f t="shared" si="163"/>
        <v>841004710</v>
      </c>
      <c r="E3503" s="34">
        <v>84100</v>
      </c>
      <c r="F3503" s="34">
        <v>4710</v>
      </c>
      <c r="G3503" s="9" t="str">
        <f>VLOOKUP(B3503,'[1]Business Unit Lookup'!A:B,2,FALSE)</f>
        <v>Department of Aviation</v>
      </c>
      <c r="H3503" s="33" t="str">
        <f>VLOOKUP(C3503,'[1]Fund Lookup'!B:C,2,FALSE)</f>
        <v>Transportation Trust Fund</v>
      </c>
      <c r="I3503" s="35" t="s">
        <v>2255</v>
      </c>
      <c r="J3503" s="33" t="str">
        <f>VLOOKUP(I3503,'[1]Table B'!A:B,2,FALSE)</f>
        <v>Special Revenue-Highways</v>
      </c>
      <c r="K3503" s="9" t="str">
        <f t="shared" si="164"/>
        <v>110-Special Revenue-Highways</v>
      </c>
      <c r="L3503" s="9" t="str">
        <f>IFERROR(VLOOKUP(A3503,'[1]VAC as of March 2024'!A:K,11,FALSE),"No")</f>
        <v>No</v>
      </c>
      <c r="M3503" s="9" t="s">
        <v>2248</v>
      </c>
      <c r="O3503" s="33" t="s">
        <v>2241</v>
      </c>
      <c r="P3503" s="33" t="s">
        <v>6071</v>
      </c>
      <c r="Q3503" s="2" t="str">
        <f>VLOOKUP(P3503,'[1]Table E'!A:C,3,FALSE)</f>
        <v>Transportation activities</v>
      </c>
    </row>
    <row r="3504" spans="1:17" x14ac:dyDescent="0.25">
      <c r="A3504" s="33" t="str">
        <f t="shared" si="162"/>
        <v>8410004750</v>
      </c>
      <c r="B3504" s="33" t="s">
        <v>2522</v>
      </c>
      <c r="C3504" s="33" t="s">
        <v>1001</v>
      </c>
      <c r="D3504" s="9" t="str">
        <f t="shared" si="163"/>
        <v>841004750</v>
      </c>
      <c r="E3504" s="34">
        <v>84100</v>
      </c>
      <c r="F3504" s="34">
        <v>4750</v>
      </c>
      <c r="G3504" s="9" t="str">
        <f>VLOOKUP(B3504,'[1]Business Unit Lookup'!A:B,2,FALSE)</f>
        <v>Department of Aviation</v>
      </c>
      <c r="H3504" s="33" t="str">
        <f>VLOOKUP(C3504,'[1]Fund Lookup'!B:C,2,FALSE)</f>
        <v>Commonwealth Airport Fund</v>
      </c>
      <c r="I3504" s="35" t="s">
        <v>2255</v>
      </c>
      <c r="J3504" s="33" t="str">
        <f>VLOOKUP(I3504,'[1]Table B'!A:B,2,FALSE)</f>
        <v>Special Revenue-Highways</v>
      </c>
      <c r="K3504" s="9" t="str">
        <f t="shared" si="164"/>
        <v>110-Special Revenue-Highways</v>
      </c>
      <c r="L3504" s="9" t="str">
        <f>IFERROR(VLOOKUP(A3504,'[1]VAC as of March 2024'!A:K,11,FALSE),"No")</f>
        <v>No</v>
      </c>
      <c r="M3504" s="9" t="s">
        <v>2248</v>
      </c>
      <c r="O3504" s="33" t="s">
        <v>2241</v>
      </c>
      <c r="P3504" s="33" t="s">
        <v>6071</v>
      </c>
      <c r="Q3504" s="2" t="str">
        <f>VLOOKUP(P3504,'[1]Table E'!A:C,3,FALSE)</f>
        <v>Transportation activities</v>
      </c>
    </row>
    <row r="3505" spans="1:17" x14ac:dyDescent="0.25">
      <c r="A3505" s="33" t="str">
        <f t="shared" si="162"/>
        <v>8410004880</v>
      </c>
      <c r="B3505" s="33" t="s">
        <v>2522</v>
      </c>
      <c r="C3505" s="33" t="s">
        <v>1029</v>
      </c>
      <c r="D3505" s="9" t="str">
        <f t="shared" si="163"/>
        <v>841004880</v>
      </c>
      <c r="E3505" s="34">
        <v>84100</v>
      </c>
      <c r="F3505" s="34">
        <v>4880</v>
      </c>
      <c r="G3505" s="9" t="str">
        <f>VLOOKUP(B3505,'[1]Business Unit Lookup'!A:B,2,FALSE)</f>
        <v>Department of Aviation</v>
      </c>
      <c r="H3505" s="33" t="str">
        <f>VLOOKUP(C3505,'[1]Fund Lookup'!B:C,2,FALSE)</f>
        <v>Surp Supply/ Equip-NonGF-NonHE</v>
      </c>
      <c r="I3505" s="35" t="s">
        <v>2236</v>
      </c>
      <c r="J3505" s="33" t="str">
        <f>VLOOKUP(I3505,'[1]Table B'!A:B,2,FALSE)</f>
        <v>General</v>
      </c>
      <c r="K3505" s="9" t="str">
        <f t="shared" si="164"/>
        <v>100-General</v>
      </c>
      <c r="L3505" s="9" t="str">
        <f>IFERROR(VLOOKUP(A3505,'[1]VAC as of March 2024'!A:K,11,FALSE),"No")</f>
        <v>No</v>
      </c>
      <c r="M3505" s="9" t="s">
        <v>2240</v>
      </c>
      <c r="O3505" s="33" t="s">
        <v>2</v>
      </c>
      <c r="P3505" s="33" t="s">
        <v>6099</v>
      </c>
      <c r="Q3505" s="2" t="str">
        <f>VLOOKUP(P3505,'[1]Table E'!A:C,3,FALSE)</f>
        <v>Transportation activities</v>
      </c>
    </row>
    <row r="3506" spans="1:17" x14ac:dyDescent="0.25">
      <c r="A3506" s="33" t="str">
        <f t="shared" si="162"/>
        <v>8410010000</v>
      </c>
      <c r="B3506" s="33" t="s">
        <v>2522</v>
      </c>
      <c r="C3506" s="33" t="s">
        <v>2162</v>
      </c>
      <c r="D3506" s="9" t="str">
        <f t="shared" si="163"/>
        <v>8410010000</v>
      </c>
      <c r="E3506" s="34">
        <v>84100</v>
      </c>
      <c r="F3506" s="34">
        <v>10000</v>
      </c>
      <c r="G3506" s="9" t="str">
        <f>VLOOKUP(B3506,'[1]Business Unit Lookup'!A:B,2,FALSE)</f>
        <v>Department of Aviation</v>
      </c>
      <c r="H3506" s="33" t="str">
        <f>VLOOKUP(C3506,'[1]Fund Lookup'!B:C,2,FALSE)</f>
        <v>Federal Trust</v>
      </c>
      <c r="I3506" s="35" t="s">
        <v>2252</v>
      </c>
      <c r="J3506" s="33" t="str">
        <f>VLOOKUP(I3506,'[1]Table B'!A:B,2,FALSE)</f>
        <v>Special Revenue-Federal</v>
      </c>
      <c r="K3506" s="9" t="str">
        <f t="shared" si="164"/>
        <v>120-Special Revenue-Federal</v>
      </c>
      <c r="L3506" s="9" t="str">
        <f>IFERROR(VLOOKUP(A3506,'[1]VAC as of March 2024'!A:K,11,FALSE),"No")</f>
        <v>No</v>
      </c>
      <c r="M3506" s="9" t="s">
        <v>2248</v>
      </c>
      <c r="O3506" s="33" t="s">
        <v>2248</v>
      </c>
      <c r="P3506" s="33" t="s">
        <v>6070</v>
      </c>
      <c r="Q3506" s="2" t="str">
        <f>VLOOKUP(P3506,'[1]Table E'!A:C,3,FALSE)</f>
        <v>Gifts and grants</v>
      </c>
    </row>
    <row r="3507" spans="1:17" x14ac:dyDescent="0.25">
      <c r="A3507" s="33" t="str">
        <f t="shared" si="162"/>
        <v>8410010110</v>
      </c>
      <c r="B3507" s="33" t="s">
        <v>2522</v>
      </c>
      <c r="C3507" s="33" t="s">
        <v>5444</v>
      </c>
      <c r="D3507" s="9" t="str">
        <f t="shared" si="163"/>
        <v>8410010110</v>
      </c>
      <c r="E3507" s="34">
        <v>84100</v>
      </c>
      <c r="F3507" s="34">
        <v>10110</v>
      </c>
      <c r="G3507" s="9" t="str">
        <f>VLOOKUP(B3507,'[1]Business Unit Lookup'!A:B,2,FALSE)</f>
        <v>Department of Aviation</v>
      </c>
      <c r="H3507" s="33" t="str">
        <f>VLOOKUP(C3507,'[1]Fund Lookup'!B:C,2,FALSE)</f>
        <v>CARESActRlfFd–General-COVID-19</v>
      </c>
      <c r="I3507" s="35" t="s">
        <v>2252</v>
      </c>
      <c r="J3507" s="33" t="str">
        <f>VLOOKUP(I3507,'[1]Table B'!A:B,2,FALSE)</f>
        <v>Special Revenue-Federal</v>
      </c>
      <c r="K3507" s="9" t="str">
        <f t="shared" si="164"/>
        <v>120-Special Revenue-Federal</v>
      </c>
      <c r="L3507" s="9" t="str">
        <f>IFERROR(VLOOKUP(A3507,'[1]VAC as of March 2024'!A:K,11,FALSE),"No")</f>
        <v>No</v>
      </c>
      <c r="M3507" s="9" t="s">
        <v>5493</v>
      </c>
      <c r="O3507" s="33" t="s">
        <v>2248</v>
      </c>
      <c r="P3507" s="33" t="s">
        <v>6063</v>
      </c>
      <c r="Q3507" s="2" t="str">
        <f>VLOOKUP(P3507,'[1]Table E'!A:C,3,FALSE)</f>
        <v>COVID-19</v>
      </c>
    </row>
    <row r="3508" spans="1:17" x14ac:dyDescent="0.25">
      <c r="A3508" s="33" t="str">
        <f t="shared" si="162"/>
        <v>8410012360</v>
      </c>
      <c r="B3508" s="42" t="s">
        <v>2522</v>
      </c>
      <c r="C3508" s="36" t="s">
        <v>6179</v>
      </c>
      <c r="D3508" s="9" t="str">
        <f t="shared" si="163"/>
        <v>8410012360</v>
      </c>
      <c r="E3508" s="42">
        <v>84100</v>
      </c>
      <c r="F3508" s="36">
        <v>12360</v>
      </c>
      <c r="G3508" s="9" t="str">
        <f>VLOOKUP(B3508,'[1]Business Unit Lookup'!A:B,2,FALSE)</f>
        <v>Department of Aviation</v>
      </c>
      <c r="H3508" s="33" t="str">
        <f>VLOOKUP(C3508,'[1]Fund Lookup'!B:C,2,FALSE)</f>
        <v>Airport Imprvmnt Prgm-COVID-19</v>
      </c>
      <c r="I3508" s="35" t="s">
        <v>2252</v>
      </c>
      <c r="J3508" s="33" t="str">
        <f>VLOOKUP(I3508,'[1]Table B'!A:B,2,FALSE)</f>
        <v>Special Revenue-Federal</v>
      </c>
      <c r="K3508" s="9" t="str">
        <f t="shared" si="164"/>
        <v>120-Special Revenue-Federal</v>
      </c>
      <c r="L3508" s="9" t="str">
        <f>IFERROR(VLOOKUP(A3508,'[1]VAC as of March 2024'!A:K,11,FALSE),"No")</f>
        <v>No</v>
      </c>
      <c r="M3508" s="37" t="s">
        <v>5493</v>
      </c>
      <c r="O3508" s="38" t="s">
        <v>2248</v>
      </c>
      <c r="P3508" s="36" t="s">
        <v>6063</v>
      </c>
      <c r="Q3508" s="2" t="str">
        <f>VLOOKUP(P3508,'[1]Table E'!A:C,3,FALSE)</f>
        <v>COVID-19</v>
      </c>
    </row>
    <row r="3509" spans="1:17" x14ac:dyDescent="0.25">
      <c r="A3509" s="33" t="str">
        <f t="shared" si="162"/>
        <v>8410015000</v>
      </c>
      <c r="B3509" s="33" t="s">
        <v>2522</v>
      </c>
      <c r="C3509" s="33" t="s">
        <v>2222</v>
      </c>
      <c r="D3509" s="9" t="str">
        <f t="shared" si="163"/>
        <v>8410015000</v>
      </c>
      <c r="E3509" s="34">
        <v>84100</v>
      </c>
      <c r="F3509" s="34">
        <v>15000</v>
      </c>
      <c r="G3509" s="9" t="str">
        <f>VLOOKUP(B3509,'[1]Business Unit Lookup'!A:B,2,FALSE)</f>
        <v>Department of Aviation</v>
      </c>
      <c r="H3509" s="33" t="str">
        <f>VLOOKUP(C3509,'[1]Fund Lookup'!B:C,2,FALSE)</f>
        <v>General Fixed Asset Acct Group</v>
      </c>
      <c r="I3509" s="35" t="s">
        <v>2242</v>
      </c>
      <c r="J3509" s="33" t="str">
        <f>VLOOKUP(I3509,'[1]Table B'!A:B,2,FALSE)</f>
        <v>Fixed Assets, Fund 1500</v>
      </c>
      <c r="K3509" s="9" t="str">
        <f t="shared" si="164"/>
        <v>610-Fixed Assets, Fund 1500</v>
      </c>
      <c r="L3509" s="9" t="str">
        <f>IFERROR(VLOOKUP(A3509,'[1]VAC as of March 2024'!A:K,11,FALSE),"No")</f>
        <v>No</v>
      </c>
      <c r="M3509" s="9" t="s">
        <v>4</v>
      </c>
      <c r="Q3509" s="2"/>
    </row>
    <row r="3510" spans="1:17" x14ac:dyDescent="0.25">
      <c r="A3510" s="33" t="str">
        <f t="shared" si="162"/>
        <v>8420001000</v>
      </c>
      <c r="B3510" s="33" t="s">
        <v>2523</v>
      </c>
      <c r="C3510" s="33" t="s">
        <v>1</v>
      </c>
      <c r="D3510" s="9" t="str">
        <f t="shared" si="163"/>
        <v>842001000</v>
      </c>
      <c r="E3510" s="34">
        <v>84200</v>
      </c>
      <c r="F3510" s="34">
        <v>1000</v>
      </c>
      <c r="G3510" s="9" t="str">
        <f>VLOOKUP(B3510,'[1]Business Unit Lookup'!A:B,2,FALSE)</f>
        <v>Chesapeake Bay Commission</v>
      </c>
      <c r="H3510" s="33" t="str">
        <f>VLOOKUP(C3510,'[1]Fund Lookup'!B:C,2,FALSE)</f>
        <v>General Fund</v>
      </c>
      <c r="I3510" s="35" t="s">
        <v>2236</v>
      </c>
      <c r="J3510" s="33" t="str">
        <f>VLOOKUP(I3510,'[1]Table B'!A:B,2,FALSE)</f>
        <v>General</v>
      </c>
      <c r="K3510" s="9" t="str">
        <f t="shared" si="164"/>
        <v>100-General</v>
      </c>
      <c r="L3510" s="9" t="str">
        <f>IFERROR(VLOOKUP(A3510,'[1]VAC as of March 2024'!A:K,11,FALSE),"No")</f>
        <v>No</v>
      </c>
      <c r="M3510" s="9" t="s">
        <v>2237</v>
      </c>
      <c r="O3510" s="33" t="s">
        <v>2240</v>
      </c>
      <c r="P3510" s="33" t="s">
        <v>6061</v>
      </c>
      <c r="Q3510" s="2" t="str">
        <f>VLOOKUP(P3510,'[1]Table E'!A:C,3,FALSE)</f>
        <v>Unassigned</v>
      </c>
    </row>
    <row r="3511" spans="1:17" x14ac:dyDescent="0.25">
      <c r="A3511" s="33" t="str">
        <f t="shared" si="162"/>
        <v>8420002700</v>
      </c>
      <c r="B3511" s="33" t="s">
        <v>2523</v>
      </c>
      <c r="C3511" s="33" t="s">
        <v>619</v>
      </c>
      <c r="D3511" s="9" t="str">
        <f t="shared" si="163"/>
        <v>842002700</v>
      </c>
      <c r="E3511" s="34">
        <v>84200</v>
      </c>
      <c r="F3511" s="34">
        <v>2700</v>
      </c>
      <c r="G3511" s="9" t="str">
        <f>VLOOKUP(B3511,'[1]Business Unit Lookup'!A:B,2,FALSE)</f>
        <v>Chesapeake Bay Commission</v>
      </c>
      <c r="H3511" s="33" t="str">
        <f>VLOOKUP(C3511,'[1]Fund Lookup'!B:C,2,FALSE)</f>
        <v>Parking</v>
      </c>
      <c r="I3511" s="35" t="s">
        <v>2239</v>
      </c>
      <c r="J3511" s="33" t="str">
        <f>VLOOKUP(I3511,'[1]Table B'!A:B,2,FALSE)</f>
        <v>Special Revenue-Other</v>
      </c>
      <c r="K3511" s="9" t="str">
        <f t="shared" si="164"/>
        <v>105-Special Revenue-Other</v>
      </c>
      <c r="L3511" s="9" t="str">
        <f>IFERROR(VLOOKUP(A3511,'[1]VAC as of March 2024'!A:K,11,FALSE),"No")</f>
        <v>No</v>
      </c>
      <c r="M3511" s="9" t="s">
        <v>2240</v>
      </c>
      <c r="O3511" s="33" t="s">
        <v>2241</v>
      </c>
      <c r="P3511" s="33" t="s">
        <v>6062</v>
      </c>
      <c r="Q3511" s="2" t="str">
        <f>VLOOKUP(P3511,'[1]Table E'!A:C,3,FALSE)</f>
        <v>Governmental Operations - Administrative Services</v>
      </c>
    </row>
    <row r="3512" spans="1:17" x14ac:dyDescent="0.25">
      <c r="A3512" s="33" t="str">
        <f t="shared" si="162"/>
        <v>8440001000</v>
      </c>
      <c r="B3512" s="33" t="s">
        <v>2524</v>
      </c>
      <c r="C3512" s="33" t="s">
        <v>1</v>
      </c>
      <c r="D3512" s="9" t="str">
        <f t="shared" si="163"/>
        <v>844001000</v>
      </c>
      <c r="E3512" s="34">
        <v>84400</v>
      </c>
      <c r="F3512" s="34">
        <v>1000</v>
      </c>
      <c r="G3512" s="9" t="str">
        <f>VLOOKUP(B3512,'[1]Business Unit Lookup'!A:B,2,FALSE)</f>
        <v>Joint Comm on Health Care</v>
      </c>
      <c r="H3512" s="33" t="str">
        <f>VLOOKUP(C3512,'[1]Fund Lookup'!B:C,2,FALSE)</f>
        <v>General Fund</v>
      </c>
      <c r="I3512" s="35" t="s">
        <v>2236</v>
      </c>
      <c r="J3512" s="33" t="str">
        <f>VLOOKUP(I3512,'[1]Table B'!A:B,2,FALSE)</f>
        <v>General</v>
      </c>
      <c r="K3512" s="9" t="str">
        <f t="shared" si="164"/>
        <v>100-General</v>
      </c>
      <c r="L3512" s="9" t="str">
        <f>IFERROR(VLOOKUP(A3512,'[1]VAC as of March 2024'!A:K,11,FALSE),"No")</f>
        <v>No</v>
      </c>
      <c r="M3512" s="9" t="s">
        <v>2237</v>
      </c>
      <c r="O3512" s="33" t="s">
        <v>2240</v>
      </c>
      <c r="P3512" s="33" t="s">
        <v>6061</v>
      </c>
      <c r="Q3512" s="2" t="str">
        <f>VLOOKUP(P3512,'[1]Table E'!A:C,3,FALSE)</f>
        <v>Unassigned</v>
      </c>
    </row>
    <row r="3513" spans="1:17" x14ac:dyDescent="0.25">
      <c r="A3513" s="33" t="str">
        <f t="shared" si="162"/>
        <v>8440002700</v>
      </c>
      <c r="B3513" s="33" t="s">
        <v>2524</v>
      </c>
      <c r="C3513" s="33" t="s">
        <v>619</v>
      </c>
      <c r="D3513" s="9" t="str">
        <f t="shared" si="163"/>
        <v>844002700</v>
      </c>
      <c r="E3513" s="34">
        <v>84400</v>
      </c>
      <c r="F3513" s="34">
        <v>2700</v>
      </c>
      <c r="G3513" s="9" t="str">
        <f>VLOOKUP(B3513,'[1]Business Unit Lookup'!A:B,2,FALSE)</f>
        <v>Joint Comm on Health Care</v>
      </c>
      <c r="H3513" s="33" t="str">
        <f>VLOOKUP(C3513,'[1]Fund Lookup'!B:C,2,FALSE)</f>
        <v>Parking</v>
      </c>
      <c r="I3513" s="35" t="s">
        <v>2239</v>
      </c>
      <c r="J3513" s="33" t="str">
        <f>VLOOKUP(I3513,'[1]Table B'!A:B,2,FALSE)</f>
        <v>Special Revenue-Other</v>
      </c>
      <c r="K3513" s="9" t="str">
        <f t="shared" si="164"/>
        <v>105-Special Revenue-Other</v>
      </c>
      <c r="L3513" s="9" t="str">
        <f>IFERROR(VLOOKUP(A3513,'[1]VAC as of March 2024'!A:K,11,FALSE),"No")</f>
        <v>No</v>
      </c>
      <c r="M3513" s="9" t="s">
        <v>2240</v>
      </c>
      <c r="O3513" s="33" t="s">
        <v>2241</v>
      </c>
      <c r="P3513" s="33" t="s">
        <v>6062</v>
      </c>
      <c r="Q3513" s="2" t="str">
        <f>VLOOKUP(P3513,'[1]Table E'!A:C,3,FALSE)</f>
        <v>Governmental Operations - Administrative Services</v>
      </c>
    </row>
    <row r="3514" spans="1:17" x14ac:dyDescent="0.25">
      <c r="A3514" s="33" t="str">
        <f t="shared" si="162"/>
        <v>8450001000</v>
      </c>
      <c r="B3514" s="33" t="s">
        <v>2525</v>
      </c>
      <c r="C3514" s="33" t="s">
        <v>1</v>
      </c>
      <c r="D3514" s="9" t="str">
        <f t="shared" si="163"/>
        <v>845001000</v>
      </c>
      <c r="E3514" s="34">
        <v>84500</v>
      </c>
      <c r="F3514" s="34">
        <v>1000</v>
      </c>
      <c r="G3514" s="9" t="str">
        <f>VLOOKUP(B3514,'[1]Business Unit Lookup'!A:B,2,FALSE)</f>
        <v>Dr Martin Luther King Mem Comm</v>
      </c>
      <c r="H3514" s="33" t="str">
        <f>VLOOKUP(C3514,'[1]Fund Lookup'!B:C,2,FALSE)</f>
        <v>General Fund</v>
      </c>
      <c r="I3514" s="35" t="s">
        <v>2236</v>
      </c>
      <c r="J3514" s="33" t="str">
        <f>VLOOKUP(I3514,'[1]Table B'!A:B,2,FALSE)</f>
        <v>General</v>
      </c>
      <c r="K3514" s="9" t="str">
        <f t="shared" si="164"/>
        <v>100-General</v>
      </c>
      <c r="L3514" s="9" t="str">
        <f>IFERROR(VLOOKUP(A3514,'[1]VAC as of March 2024'!A:K,11,FALSE),"No")</f>
        <v>No</v>
      </c>
      <c r="M3514" s="9" t="s">
        <v>2237</v>
      </c>
      <c r="O3514" s="33" t="s">
        <v>2240</v>
      </c>
      <c r="P3514" s="33" t="s">
        <v>6061</v>
      </c>
      <c r="Q3514" s="2" t="str">
        <f>VLOOKUP(P3514,'[1]Table E'!A:C,3,FALSE)</f>
        <v>Unassigned</v>
      </c>
    </row>
    <row r="3515" spans="1:17" x14ac:dyDescent="0.25">
      <c r="A3515" s="33" t="str">
        <f t="shared" si="162"/>
        <v>8450002845</v>
      </c>
      <c r="B3515" s="33" t="s">
        <v>2525</v>
      </c>
      <c r="C3515" s="33" t="s">
        <v>703</v>
      </c>
      <c r="D3515" s="9" t="str">
        <f t="shared" si="163"/>
        <v>845002845</v>
      </c>
      <c r="E3515" s="34">
        <v>84500</v>
      </c>
      <c r="F3515" s="34">
        <v>2845</v>
      </c>
      <c r="G3515" s="9" t="str">
        <f>VLOOKUP(B3515,'[1]Business Unit Lookup'!A:B,2,FALSE)</f>
        <v>Dr Martin Luther King Mem Comm</v>
      </c>
      <c r="H3515" s="33" t="str">
        <f>VLOOKUP(C3515,'[1]Fund Lookup'!B:C,2,FALSE)</f>
        <v>MLK Special Revenue Fund</v>
      </c>
      <c r="I3515" s="35" t="s">
        <v>2239</v>
      </c>
      <c r="J3515" s="33" t="str">
        <f>VLOOKUP(I3515,'[1]Table B'!A:B,2,FALSE)</f>
        <v>Special Revenue-Other</v>
      </c>
      <c r="K3515" s="9" t="str">
        <f t="shared" si="164"/>
        <v>105-Special Revenue-Other</v>
      </c>
      <c r="L3515" s="9" t="str">
        <f>IFERROR(VLOOKUP(A3515,'[1]VAC as of March 2024'!A:K,11,FALSE),"No")</f>
        <v>No</v>
      </c>
      <c r="M3515" s="9" t="s">
        <v>2240</v>
      </c>
      <c r="O3515" s="33" t="s">
        <v>2248</v>
      </c>
      <c r="P3515" s="33" t="s">
        <v>6125</v>
      </c>
      <c r="Q3515" s="2" t="str">
        <f>VLOOKUP(P3515,'[1]Table E'!A:C,3,FALSE)</f>
        <v>Governmental Operations - Administrative Services</v>
      </c>
    </row>
    <row r="3516" spans="1:17" x14ac:dyDescent="0.25">
      <c r="A3516" s="33" t="str">
        <f t="shared" si="162"/>
        <v>8450015000</v>
      </c>
      <c r="B3516" s="33" t="s">
        <v>2525</v>
      </c>
      <c r="C3516" s="33" t="s">
        <v>2222</v>
      </c>
      <c r="D3516" s="9" t="str">
        <f t="shared" si="163"/>
        <v>8450015000</v>
      </c>
      <c r="E3516" s="34">
        <v>84500</v>
      </c>
      <c r="F3516" s="34">
        <v>15000</v>
      </c>
      <c r="G3516" s="9" t="str">
        <f>VLOOKUP(B3516,'[1]Business Unit Lookup'!A:B,2,FALSE)</f>
        <v>Dr Martin Luther King Mem Comm</v>
      </c>
      <c r="H3516" s="33" t="str">
        <f>VLOOKUP(C3516,'[1]Fund Lookup'!B:C,2,FALSE)</f>
        <v>General Fixed Asset Acct Group</v>
      </c>
      <c r="I3516" s="35" t="s">
        <v>2242</v>
      </c>
      <c r="J3516" s="33" t="str">
        <f>VLOOKUP(I3516,'[1]Table B'!A:B,2,FALSE)</f>
        <v>Fixed Assets, Fund 1500</v>
      </c>
      <c r="K3516" s="9" t="str">
        <f t="shared" si="164"/>
        <v>610-Fixed Assets, Fund 1500</v>
      </c>
      <c r="L3516" s="9" t="str">
        <f>IFERROR(VLOOKUP(A3516,'[1]VAC as of March 2024'!A:K,11,FALSE),"No")</f>
        <v>No</v>
      </c>
      <c r="M3516" s="9" t="s">
        <v>4</v>
      </c>
      <c r="Q3516" s="2"/>
    </row>
    <row r="3517" spans="1:17" x14ac:dyDescent="0.25">
      <c r="A3517" s="33" t="str">
        <f t="shared" si="162"/>
        <v>8470001000</v>
      </c>
      <c r="B3517" s="33" t="s">
        <v>2526</v>
      </c>
      <c r="C3517" s="33" t="s">
        <v>1</v>
      </c>
      <c r="D3517" s="9" t="str">
        <f t="shared" si="163"/>
        <v>847001000</v>
      </c>
      <c r="E3517" s="34">
        <v>84700</v>
      </c>
      <c r="F3517" s="34">
        <v>1000</v>
      </c>
      <c r="G3517" s="9" t="str">
        <f>VLOOKUP(B3517,'[1]Business Unit Lookup'!A:B,2,FALSE)</f>
        <v>Joint Comm on Tech &amp; Science</v>
      </c>
      <c r="H3517" s="33" t="str">
        <f>VLOOKUP(C3517,'[1]Fund Lookup'!B:C,2,FALSE)</f>
        <v>General Fund</v>
      </c>
      <c r="I3517" s="35" t="s">
        <v>2236</v>
      </c>
      <c r="J3517" s="33" t="str">
        <f>VLOOKUP(I3517,'[1]Table B'!A:B,2,FALSE)</f>
        <v>General</v>
      </c>
      <c r="K3517" s="9" t="str">
        <f t="shared" si="164"/>
        <v>100-General</v>
      </c>
      <c r="L3517" s="9" t="str">
        <f>IFERROR(VLOOKUP(A3517,'[1]VAC as of March 2024'!A:K,11,FALSE),"No")</f>
        <v>No</v>
      </c>
      <c r="M3517" s="9" t="s">
        <v>2237</v>
      </c>
      <c r="O3517" s="33" t="s">
        <v>2240</v>
      </c>
      <c r="P3517" s="33" t="s">
        <v>6061</v>
      </c>
      <c r="Q3517" s="2" t="str">
        <f>VLOOKUP(P3517,'[1]Table E'!A:C,3,FALSE)</f>
        <v>Unassigned</v>
      </c>
    </row>
    <row r="3518" spans="1:17" x14ac:dyDescent="0.25">
      <c r="A3518" s="33" t="str">
        <f t="shared" si="162"/>
        <v>8470002700</v>
      </c>
      <c r="B3518" s="33" t="s">
        <v>2526</v>
      </c>
      <c r="C3518" s="33" t="s">
        <v>619</v>
      </c>
      <c r="D3518" s="9" t="str">
        <f t="shared" si="163"/>
        <v>847002700</v>
      </c>
      <c r="E3518" s="34">
        <v>84700</v>
      </c>
      <c r="F3518" s="34">
        <v>2700</v>
      </c>
      <c r="G3518" s="9" t="str">
        <f>VLOOKUP(B3518,'[1]Business Unit Lookup'!A:B,2,FALSE)</f>
        <v>Joint Comm on Tech &amp; Science</v>
      </c>
      <c r="H3518" s="33" t="str">
        <f>VLOOKUP(C3518,'[1]Fund Lookup'!B:C,2,FALSE)</f>
        <v>Parking</v>
      </c>
      <c r="I3518" s="35" t="s">
        <v>2239</v>
      </c>
      <c r="J3518" s="33" t="str">
        <f>VLOOKUP(I3518,'[1]Table B'!A:B,2,FALSE)</f>
        <v>Special Revenue-Other</v>
      </c>
      <c r="K3518" s="9" t="str">
        <f t="shared" si="164"/>
        <v>105-Special Revenue-Other</v>
      </c>
      <c r="L3518" s="9" t="str">
        <f>IFERROR(VLOOKUP(A3518,'[1]VAC as of March 2024'!A:K,11,FALSE),"No")</f>
        <v>No</v>
      </c>
      <c r="M3518" s="9" t="s">
        <v>2240</v>
      </c>
      <c r="O3518" s="33" t="s">
        <v>2241</v>
      </c>
      <c r="P3518" s="33" t="s">
        <v>6062</v>
      </c>
      <c r="Q3518" s="2" t="str">
        <f>VLOOKUP(P3518,'[1]Table E'!A:C,3,FALSE)</f>
        <v>Governmental Operations - Administrative Services</v>
      </c>
    </row>
    <row r="3519" spans="1:17" x14ac:dyDescent="0.25">
      <c r="A3519" s="33" t="str">
        <f t="shared" si="162"/>
        <v>8480001000</v>
      </c>
      <c r="B3519" s="33" t="s">
        <v>2527</v>
      </c>
      <c r="C3519" s="33" t="s">
        <v>1</v>
      </c>
      <c r="D3519" s="9" t="str">
        <f t="shared" si="163"/>
        <v>848001000</v>
      </c>
      <c r="E3519" s="34">
        <v>84800</v>
      </c>
      <c r="F3519" s="34">
        <v>1000</v>
      </c>
      <c r="G3519" s="9" t="str">
        <f>VLOOKUP(B3519,'[1]Business Unit Lookup'!A:B,2,FALSE)</f>
        <v>Indigent Defense Commission</v>
      </c>
      <c r="H3519" s="33" t="str">
        <f>VLOOKUP(C3519,'[1]Fund Lookup'!B:C,2,FALSE)</f>
        <v>General Fund</v>
      </c>
      <c r="I3519" s="35" t="s">
        <v>2236</v>
      </c>
      <c r="J3519" s="33" t="str">
        <f>VLOOKUP(I3519,'[1]Table B'!A:B,2,FALSE)</f>
        <v>General</v>
      </c>
      <c r="K3519" s="9" t="str">
        <f t="shared" si="164"/>
        <v>100-General</v>
      </c>
      <c r="L3519" s="9" t="str">
        <f>IFERROR(VLOOKUP(A3519,'[1]VAC as of March 2024'!A:K,11,FALSE),"No")</f>
        <v>No</v>
      </c>
      <c r="M3519" s="9" t="s">
        <v>2237</v>
      </c>
      <c r="O3519" s="33" t="s">
        <v>2240</v>
      </c>
      <c r="P3519" s="33" t="s">
        <v>6061</v>
      </c>
      <c r="Q3519" s="2" t="str">
        <f>VLOOKUP(P3519,'[1]Table E'!A:C,3,FALSE)</f>
        <v>Unassigned</v>
      </c>
    </row>
    <row r="3520" spans="1:17" x14ac:dyDescent="0.25">
      <c r="A3520" s="33" t="str">
        <f t="shared" si="162"/>
        <v>8480002095</v>
      </c>
      <c r="B3520" s="40" t="s">
        <v>2527</v>
      </c>
      <c r="C3520" s="36" t="s">
        <v>6092</v>
      </c>
      <c r="D3520" s="9" t="str">
        <f t="shared" si="163"/>
        <v>848002095</v>
      </c>
      <c r="E3520" s="41">
        <v>84800</v>
      </c>
      <c r="F3520" s="37">
        <v>2095</v>
      </c>
      <c r="G3520" s="9" t="str">
        <f>VLOOKUP(B3520,'[1]Business Unit Lookup'!A:B,2,FALSE)</f>
        <v>Indigent Defense Commission</v>
      </c>
      <c r="H3520" s="33" t="str">
        <f>VLOOKUP(C3520,'[1]Fund Lookup'!B:C,2,FALSE)</f>
        <v>Opioid Abatement Fund</v>
      </c>
      <c r="I3520" s="35" t="s">
        <v>2304</v>
      </c>
      <c r="J3520" s="33" t="str">
        <f>VLOOKUP(I3520,'[1]Table B'!A:B,2,FALSE)</f>
        <v>Special Revenue-Health and Social Servic</v>
      </c>
      <c r="K3520" s="9" t="str">
        <f t="shared" si="164"/>
        <v>115-Special Revenue-Health and Social Servic</v>
      </c>
      <c r="L3520" s="9" t="str">
        <f>IFERROR(VLOOKUP(A3520,'[1]VAC as of March 2024'!A:K,11,FALSE),"No")</f>
        <v>Yes</v>
      </c>
      <c r="M3520" s="38" t="s">
        <v>2248</v>
      </c>
      <c r="O3520" s="38" t="s">
        <v>2241</v>
      </c>
      <c r="P3520" s="38" t="s">
        <v>6067</v>
      </c>
      <c r="Q3520" s="2" t="str">
        <f>VLOOKUP(P3520,'[1]Table E'!A:C,3,FALSE)</f>
        <v>Health and Public Safety</v>
      </c>
    </row>
    <row r="3521" spans="1:18" x14ac:dyDescent="0.25">
      <c r="A3521" s="33" t="str">
        <f t="shared" si="162"/>
        <v>8480002700</v>
      </c>
      <c r="B3521" s="33" t="s">
        <v>2527</v>
      </c>
      <c r="C3521" s="33" t="s">
        <v>619</v>
      </c>
      <c r="D3521" s="9" t="str">
        <f t="shared" si="163"/>
        <v>848002700</v>
      </c>
      <c r="E3521" s="34">
        <v>84800</v>
      </c>
      <c r="F3521" s="34">
        <v>2700</v>
      </c>
      <c r="G3521" s="9" t="str">
        <f>VLOOKUP(B3521,'[1]Business Unit Lookup'!A:B,2,FALSE)</f>
        <v>Indigent Defense Commission</v>
      </c>
      <c r="H3521" s="33" t="str">
        <f>VLOOKUP(C3521,'[1]Fund Lookup'!B:C,2,FALSE)</f>
        <v>Parking</v>
      </c>
      <c r="I3521" s="35" t="s">
        <v>2239</v>
      </c>
      <c r="J3521" s="33" t="str">
        <f>VLOOKUP(I3521,'[1]Table B'!A:B,2,FALSE)</f>
        <v>Special Revenue-Other</v>
      </c>
      <c r="K3521" s="9" t="str">
        <f t="shared" si="164"/>
        <v>105-Special Revenue-Other</v>
      </c>
      <c r="L3521" s="9" t="str">
        <f>IFERROR(VLOOKUP(A3521,'[1]VAC as of March 2024'!A:K,11,FALSE),"No")</f>
        <v>No</v>
      </c>
      <c r="M3521" s="9" t="s">
        <v>2240</v>
      </c>
      <c r="O3521" s="33" t="s">
        <v>2241</v>
      </c>
      <c r="P3521" s="33" t="s">
        <v>6062</v>
      </c>
      <c r="Q3521" s="2" t="str">
        <f>VLOOKUP(P3521,'[1]Table E'!A:C,3,FALSE)</f>
        <v>Governmental Operations - Administrative Services</v>
      </c>
    </row>
    <row r="3522" spans="1:18" x14ac:dyDescent="0.25">
      <c r="A3522" s="33" t="str">
        <f t="shared" ref="A3522:A3585" si="165">CONCATENATE(B3522,C3522)</f>
        <v>8480002848</v>
      </c>
      <c r="B3522" s="33" t="s">
        <v>2527</v>
      </c>
      <c r="C3522" s="33" t="s">
        <v>706</v>
      </c>
      <c r="D3522" s="9" t="str">
        <f t="shared" ref="D3522:D3585" si="166">CONCATENATE(E3522,F3522)</f>
        <v>848002848</v>
      </c>
      <c r="E3522" s="34">
        <v>84800</v>
      </c>
      <c r="F3522" s="34">
        <v>2848</v>
      </c>
      <c r="G3522" s="9" t="str">
        <f>VLOOKUP(B3522,'[1]Business Unit Lookup'!A:B,2,FALSE)</f>
        <v>Indigent Defense Commission</v>
      </c>
      <c r="H3522" s="33" t="str">
        <f>VLOOKUP(C3522,'[1]Fund Lookup'!B:C,2,FALSE)</f>
        <v>VIDC Special Revenue Fund</v>
      </c>
      <c r="I3522" s="35" t="s">
        <v>2239</v>
      </c>
      <c r="J3522" s="33" t="str">
        <f>VLOOKUP(I3522,'[1]Table B'!A:B,2,FALSE)</f>
        <v>Special Revenue-Other</v>
      </c>
      <c r="K3522" s="9" t="str">
        <f t="shared" ref="K3522:K3585" si="167">CONCATENATE(I3522,"-",J3522)</f>
        <v>105-Special Revenue-Other</v>
      </c>
      <c r="L3522" s="9" t="str">
        <f>IFERROR(VLOOKUP(A3522,'[1]VAC as of March 2024'!A:K,11,FALSE),"No")</f>
        <v>No</v>
      </c>
      <c r="M3522" s="9" t="s">
        <v>2240</v>
      </c>
      <c r="O3522" s="33" t="s">
        <v>2248</v>
      </c>
      <c r="P3522" s="33" t="s">
        <v>6082</v>
      </c>
      <c r="Q3522" s="2" t="str">
        <f>VLOOKUP(P3522,'[1]Table E'!A:C,3,FALSE)</f>
        <v>Health and Public Safety</v>
      </c>
    </row>
    <row r="3523" spans="1:18" x14ac:dyDescent="0.25">
      <c r="A3523" s="33" t="str">
        <f t="shared" si="165"/>
        <v>8480002870</v>
      </c>
      <c r="B3523" s="33" t="s">
        <v>2527</v>
      </c>
      <c r="C3523" s="33" t="s">
        <v>716</v>
      </c>
      <c r="D3523" s="9" t="str">
        <f t="shared" si="166"/>
        <v>848002870</v>
      </c>
      <c r="E3523" s="34">
        <v>84800</v>
      </c>
      <c r="F3523" s="34">
        <v>2870</v>
      </c>
      <c r="G3523" s="9" t="str">
        <f>VLOOKUP(B3523,'[1]Business Unit Lookup'!A:B,2,FALSE)</f>
        <v>Indigent Defense Commission</v>
      </c>
      <c r="H3523" s="33" t="str">
        <f>VLOOKUP(C3523,'[1]Fund Lookup'!B:C,2,FALSE)</f>
        <v>Surp Suppy/Equip Sale-GF-NonHE</v>
      </c>
      <c r="I3523" s="35" t="s">
        <v>2236</v>
      </c>
      <c r="J3523" s="33" t="str">
        <f>VLOOKUP(I3523,'[1]Table B'!A:B,2,FALSE)</f>
        <v>General</v>
      </c>
      <c r="K3523" s="9" t="str">
        <f t="shared" si="167"/>
        <v>100-General</v>
      </c>
      <c r="L3523" s="9" t="str">
        <f>IFERROR(VLOOKUP(A3523,'[1]VAC as of March 2024'!A:K,11,FALSE),"No")</f>
        <v>No</v>
      </c>
      <c r="M3523" s="9" t="s">
        <v>2240</v>
      </c>
      <c r="O3523" s="33" t="s">
        <v>2</v>
      </c>
      <c r="P3523" s="33" t="s">
        <v>6068</v>
      </c>
      <c r="Q3523" s="2" t="str">
        <f>VLOOKUP(P3523,'[1]Table E'!A:C,3,FALSE)</f>
        <v>Health and Public Safety</v>
      </c>
    </row>
    <row r="3524" spans="1:18" x14ac:dyDescent="0.25">
      <c r="A3524" s="33" t="str">
        <f t="shared" si="165"/>
        <v>8480010000</v>
      </c>
      <c r="B3524" s="33" t="s">
        <v>2527</v>
      </c>
      <c r="C3524" s="33" t="s">
        <v>2162</v>
      </c>
      <c r="D3524" s="9" t="str">
        <f t="shared" si="166"/>
        <v>8480010000</v>
      </c>
      <c r="E3524" s="34">
        <v>84800</v>
      </c>
      <c r="F3524" s="34">
        <v>10000</v>
      </c>
      <c r="G3524" s="9" t="str">
        <f>VLOOKUP(B3524,'[1]Business Unit Lookup'!A:B,2,FALSE)</f>
        <v>Indigent Defense Commission</v>
      </c>
      <c r="H3524" s="33" t="str">
        <f>VLOOKUP(C3524,'[1]Fund Lookup'!B:C,2,FALSE)</f>
        <v>Federal Trust</v>
      </c>
      <c r="I3524" s="35" t="s">
        <v>2252</v>
      </c>
      <c r="J3524" s="33" t="str">
        <f>VLOOKUP(I3524,'[1]Table B'!A:B,2,FALSE)</f>
        <v>Special Revenue-Federal</v>
      </c>
      <c r="K3524" s="9" t="str">
        <f t="shared" si="167"/>
        <v>120-Special Revenue-Federal</v>
      </c>
      <c r="L3524" s="9" t="str">
        <f>IFERROR(VLOOKUP(A3524,'[1]VAC as of March 2024'!A:K,11,FALSE),"No")</f>
        <v>No</v>
      </c>
      <c r="M3524" s="9" t="s">
        <v>2248</v>
      </c>
      <c r="O3524" s="33" t="s">
        <v>2248</v>
      </c>
      <c r="P3524" s="33" t="s">
        <v>6070</v>
      </c>
      <c r="Q3524" s="2" t="str">
        <f>VLOOKUP(P3524,'[1]Table E'!A:C,3,FALSE)</f>
        <v>Gifts and grants</v>
      </c>
    </row>
    <row r="3525" spans="1:18" x14ac:dyDescent="0.25">
      <c r="A3525" s="33" t="str">
        <f t="shared" si="165"/>
        <v>8480010110</v>
      </c>
      <c r="B3525" s="33" t="s">
        <v>2527</v>
      </c>
      <c r="C3525" s="33" t="s">
        <v>5444</v>
      </c>
      <c r="D3525" s="9" t="str">
        <f t="shared" si="166"/>
        <v>8480010110</v>
      </c>
      <c r="E3525" s="34">
        <v>84800</v>
      </c>
      <c r="F3525" s="34">
        <v>10110</v>
      </c>
      <c r="G3525" s="9" t="str">
        <f>VLOOKUP(B3525,'[1]Business Unit Lookup'!A:B,2,FALSE)</f>
        <v>Indigent Defense Commission</v>
      </c>
      <c r="H3525" s="33" t="str">
        <f>VLOOKUP(C3525,'[1]Fund Lookup'!B:C,2,FALSE)</f>
        <v>CARESActRlfFd–General-COVID-19</v>
      </c>
      <c r="I3525" s="35" t="s">
        <v>2252</v>
      </c>
      <c r="J3525" s="33" t="str">
        <f>VLOOKUP(I3525,'[1]Table B'!A:B,2,FALSE)</f>
        <v>Special Revenue-Federal</v>
      </c>
      <c r="K3525" s="9" t="str">
        <f t="shared" si="167"/>
        <v>120-Special Revenue-Federal</v>
      </c>
      <c r="L3525" s="9" t="str">
        <f>IFERROR(VLOOKUP(A3525,'[1]VAC as of March 2024'!A:K,11,FALSE),"No")</f>
        <v>No</v>
      </c>
      <c r="M3525" s="9" t="s">
        <v>5493</v>
      </c>
      <c r="O3525" s="33" t="s">
        <v>2248</v>
      </c>
      <c r="P3525" s="33" t="s">
        <v>6063</v>
      </c>
      <c r="Q3525" s="2" t="str">
        <f>VLOOKUP(P3525,'[1]Table E'!A:C,3,FALSE)</f>
        <v>COVID-19</v>
      </c>
    </row>
    <row r="3526" spans="1:18" x14ac:dyDescent="0.25">
      <c r="A3526" s="33" t="str">
        <f t="shared" si="165"/>
        <v>8480015000</v>
      </c>
      <c r="B3526" s="33" t="s">
        <v>2527</v>
      </c>
      <c r="C3526" s="33" t="s">
        <v>2222</v>
      </c>
      <c r="D3526" s="9" t="str">
        <f t="shared" si="166"/>
        <v>8480015000</v>
      </c>
      <c r="E3526" s="34">
        <v>84800</v>
      </c>
      <c r="F3526" s="34">
        <v>15000</v>
      </c>
      <c r="G3526" s="9" t="str">
        <f>VLOOKUP(B3526,'[1]Business Unit Lookup'!A:B,2,FALSE)</f>
        <v>Indigent Defense Commission</v>
      </c>
      <c r="H3526" s="33" t="str">
        <f>VLOOKUP(C3526,'[1]Fund Lookup'!B:C,2,FALSE)</f>
        <v>General Fixed Asset Acct Group</v>
      </c>
      <c r="I3526" s="35" t="s">
        <v>2242</v>
      </c>
      <c r="J3526" s="33" t="str">
        <f>VLOOKUP(I3526,'[1]Table B'!A:B,2,FALSE)</f>
        <v>Fixed Assets, Fund 1500</v>
      </c>
      <c r="K3526" s="9" t="str">
        <f t="shared" si="167"/>
        <v>610-Fixed Assets, Fund 1500</v>
      </c>
      <c r="L3526" s="9" t="str">
        <f>IFERROR(VLOOKUP(A3526,'[1]VAC as of March 2024'!A:K,11,FALSE),"No")</f>
        <v>No</v>
      </c>
      <c r="M3526" s="9" t="s">
        <v>4</v>
      </c>
      <c r="Q3526" s="2"/>
    </row>
    <row r="3527" spans="1:18" x14ac:dyDescent="0.25">
      <c r="A3527" s="33" t="str">
        <f t="shared" si="165"/>
        <v>8510009322</v>
      </c>
      <c r="B3527" s="33" t="s">
        <v>2528</v>
      </c>
      <c r="C3527" s="33" t="s">
        <v>1960</v>
      </c>
      <c r="D3527" s="9" t="str">
        <f t="shared" si="166"/>
        <v>851009322</v>
      </c>
      <c r="E3527" s="34">
        <v>85100</v>
      </c>
      <c r="F3527" s="34">
        <v>9322</v>
      </c>
      <c r="G3527" s="9" t="str">
        <f>VLOOKUP(B3527,'[1]Business Unit Lookup'!A:B,2,FALSE)</f>
        <v>Tobacco Rgn Revitalizatn Comm</v>
      </c>
      <c r="H3527" s="33" t="str">
        <f>VLOOKUP(C3527,'[1]Fund Lookup'!B:C,2,FALSE)</f>
        <v>TICR Fund</v>
      </c>
      <c r="I3527" s="35" t="s">
        <v>2428</v>
      </c>
      <c r="J3527" s="33" t="str">
        <f>VLOOKUP(I3527,'[1]Table B'!A:B,2,FALSE)</f>
        <v>Component Unit-September Entity</v>
      </c>
      <c r="K3527" s="9" t="str">
        <f t="shared" si="167"/>
        <v>550-Component Unit-September Entity</v>
      </c>
      <c r="L3527" s="9" t="str">
        <f>IFERROR(VLOOKUP(A3527,'[1]VAC as of March 2024'!A:K,11,FALSE),"No")</f>
        <v>No</v>
      </c>
      <c r="M3527" s="9" t="s">
        <v>2240</v>
      </c>
      <c r="Q3527" s="2"/>
    </row>
    <row r="3528" spans="1:18" x14ac:dyDescent="0.25">
      <c r="A3528" s="33" t="str">
        <f t="shared" si="165"/>
        <v>8510009420</v>
      </c>
      <c r="B3528" s="33" t="s">
        <v>2528</v>
      </c>
      <c r="C3528" s="33" t="s">
        <v>2017</v>
      </c>
      <c r="D3528" s="9" t="str">
        <f t="shared" si="166"/>
        <v>851009420</v>
      </c>
      <c r="E3528" s="34">
        <v>85100</v>
      </c>
      <c r="F3528" s="34">
        <v>9420</v>
      </c>
      <c r="G3528" s="9" t="str">
        <f>VLOOKUP(B3528,'[1]Business Unit Lookup'!A:B,2,FALSE)</f>
        <v>Tobacco Rgn Revitalizatn Comm</v>
      </c>
      <c r="H3528" s="33" t="str">
        <f>VLOOKUP(C3528,'[1]Fund Lookup'!B:C,2,FALSE)</f>
        <v>Tobac Indmnfction/Comm Revital</v>
      </c>
      <c r="I3528" s="35" t="s">
        <v>2428</v>
      </c>
      <c r="J3528" s="33" t="str">
        <f>VLOOKUP(I3528,'[1]Table B'!A:B,2,FALSE)</f>
        <v>Component Unit-September Entity</v>
      </c>
      <c r="K3528" s="9" t="str">
        <f t="shared" si="167"/>
        <v>550-Component Unit-September Entity</v>
      </c>
      <c r="L3528" s="9" t="str">
        <f>IFERROR(VLOOKUP(A3528,'[1]VAC as of March 2024'!A:K,11,FALSE),"No")</f>
        <v>No</v>
      </c>
      <c r="M3528" s="9" t="s">
        <v>2240</v>
      </c>
      <c r="Q3528" s="2"/>
    </row>
    <row r="3529" spans="1:18" x14ac:dyDescent="0.25">
      <c r="A3529" s="33" t="str">
        <f t="shared" si="165"/>
        <v>8510009880</v>
      </c>
      <c r="B3529" s="33" t="s">
        <v>2528</v>
      </c>
      <c r="C3529" s="33" t="s">
        <v>2148</v>
      </c>
      <c r="D3529" s="9" t="str">
        <f t="shared" si="166"/>
        <v>851009880</v>
      </c>
      <c r="E3529" s="34">
        <v>85100</v>
      </c>
      <c r="F3529" s="34">
        <v>9880</v>
      </c>
      <c r="G3529" s="9" t="str">
        <f>VLOOKUP(B3529,'[1]Business Unit Lookup'!A:B,2,FALSE)</f>
        <v>Tobacco Rgn Revitalizatn Comm</v>
      </c>
      <c r="H3529" s="33" t="str">
        <f>VLOOKUP(C3529,'[1]Fund Lookup'!B:C,2,FALSE)</f>
        <v>Srpls Sup&amp;Equip Sale-Non-Gen</v>
      </c>
      <c r="I3529" s="35" t="s">
        <v>2236</v>
      </c>
      <c r="J3529" s="33" t="str">
        <f>VLOOKUP(I3529,'[1]Table B'!A:B,2,FALSE)</f>
        <v>General</v>
      </c>
      <c r="K3529" s="9" t="str">
        <f t="shared" si="167"/>
        <v>100-General</v>
      </c>
      <c r="L3529" s="9" t="str">
        <f>IFERROR(VLOOKUP(A3529,'[1]VAC as of March 2024'!A:K,11,FALSE),"No")</f>
        <v>Yes</v>
      </c>
      <c r="M3529" s="9" t="s">
        <v>2240</v>
      </c>
      <c r="O3529" s="33" t="s">
        <v>2529</v>
      </c>
      <c r="P3529" s="33" t="s">
        <v>2529</v>
      </c>
      <c r="Q3529" s="2"/>
      <c r="R3529" s="9" t="s">
        <v>8392</v>
      </c>
    </row>
    <row r="3530" spans="1:18" x14ac:dyDescent="0.25">
      <c r="A3530" s="33" t="str">
        <f t="shared" si="165"/>
        <v>8510015003</v>
      </c>
      <c r="B3530" s="33" t="s">
        <v>2528</v>
      </c>
      <c r="C3530" s="33" t="s">
        <v>2231</v>
      </c>
      <c r="D3530" s="9" t="str">
        <f t="shared" si="166"/>
        <v>8510015003</v>
      </c>
      <c r="E3530" s="34">
        <v>85100</v>
      </c>
      <c r="F3530" s="34">
        <v>15003</v>
      </c>
      <c r="G3530" s="9" t="str">
        <f>VLOOKUP(B3530,'[1]Business Unit Lookup'!A:B,2,FALSE)</f>
        <v>Tobacco Rgn Revitalizatn Comm</v>
      </c>
      <c r="H3530" s="33" t="str">
        <f>VLOOKUP(C3530,'[1]Fund Lookup'!B:C,2,FALSE)</f>
        <v>Fixed Assets - TICR</v>
      </c>
      <c r="I3530" s="35" t="s">
        <v>2428</v>
      </c>
      <c r="J3530" s="33" t="str">
        <f>VLOOKUP(I3530,'[1]Table B'!A:B,2,FALSE)</f>
        <v>Component Unit-September Entity</v>
      </c>
      <c r="K3530" s="9" t="str">
        <f t="shared" si="167"/>
        <v>550-Component Unit-September Entity</v>
      </c>
      <c r="L3530" s="9" t="str">
        <f>IFERROR(VLOOKUP(A3530,'[1]VAC as of March 2024'!A:K,11,FALSE),"No")</f>
        <v>No</v>
      </c>
      <c r="M3530" s="9" t="s">
        <v>4</v>
      </c>
      <c r="Q3530" s="2"/>
    </row>
    <row r="3531" spans="1:18" x14ac:dyDescent="0.25">
      <c r="A3531" s="33" t="str">
        <f t="shared" si="165"/>
        <v>8520001000</v>
      </c>
      <c r="B3531" s="33" t="s">
        <v>2530</v>
      </c>
      <c r="C3531" s="33" t="s">
        <v>1</v>
      </c>
      <c r="D3531" s="9" t="str">
        <f t="shared" si="166"/>
        <v>852001000</v>
      </c>
      <c r="E3531" s="34">
        <v>85200</v>
      </c>
      <c r="F3531" s="34">
        <v>1000</v>
      </c>
      <c r="G3531" s="9" t="str">
        <f>VLOOKUP(B3531,'[1]Business Unit Lookup'!A:B,2,FALSE)</f>
        <v>VA Foundation for Hlthy Youth</v>
      </c>
      <c r="H3531" s="33" t="str">
        <f>VLOOKUP(C3531,'[1]Fund Lookup'!B:C,2,FALSE)</f>
        <v>General Fund</v>
      </c>
      <c r="I3531" s="35" t="s">
        <v>2236</v>
      </c>
      <c r="J3531" s="33" t="str">
        <f>VLOOKUP(I3531,'[1]Table B'!A:B,2,FALSE)</f>
        <v>General</v>
      </c>
      <c r="K3531" s="9" t="str">
        <f t="shared" si="167"/>
        <v>100-General</v>
      </c>
      <c r="L3531" s="9" t="str">
        <f>IFERROR(VLOOKUP(A3531,'[1]VAC as of March 2024'!A:K,11,FALSE),"No")</f>
        <v>No</v>
      </c>
      <c r="M3531" s="9" t="s">
        <v>2237</v>
      </c>
      <c r="O3531" s="33" t="s">
        <v>2240</v>
      </c>
      <c r="P3531" s="33" t="s">
        <v>6061</v>
      </c>
      <c r="Q3531" s="2" t="str">
        <f>VLOOKUP(P3531,'[1]Table E'!A:C,3,FALSE)</f>
        <v>Unassigned</v>
      </c>
    </row>
    <row r="3532" spans="1:18" x14ac:dyDescent="0.25">
      <c r="A3532" s="33" t="str">
        <f t="shared" si="165"/>
        <v>8520002095</v>
      </c>
      <c r="B3532" s="40" t="s">
        <v>2530</v>
      </c>
      <c r="C3532" s="36" t="s">
        <v>6092</v>
      </c>
      <c r="D3532" s="9" t="str">
        <f t="shared" si="166"/>
        <v>852002095</v>
      </c>
      <c r="E3532" s="41">
        <v>85200</v>
      </c>
      <c r="F3532" s="37">
        <v>2095</v>
      </c>
      <c r="G3532" s="9" t="str">
        <f>VLOOKUP(B3532,'[1]Business Unit Lookup'!A:B,2,FALSE)</f>
        <v>VA Foundation for Hlthy Youth</v>
      </c>
      <c r="H3532" s="33" t="str">
        <f>VLOOKUP(C3532,'[1]Fund Lookup'!B:C,2,FALSE)</f>
        <v>Opioid Abatement Fund</v>
      </c>
      <c r="I3532" s="35" t="s">
        <v>2304</v>
      </c>
      <c r="J3532" s="33" t="str">
        <f>VLOOKUP(I3532,'[1]Table B'!A:B,2,FALSE)</f>
        <v>Special Revenue-Health and Social Servic</v>
      </c>
      <c r="K3532" s="9" t="str">
        <f t="shared" si="167"/>
        <v>115-Special Revenue-Health and Social Servic</v>
      </c>
      <c r="L3532" s="9" t="str">
        <f>IFERROR(VLOOKUP(A3532,'[1]VAC as of March 2024'!A:K,11,FALSE),"No")</f>
        <v>Yes</v>
      </c>
      <c r="M3532" s="38" t="s">
        <v>2248</v>
      </c>
      <c r="O3532" s="38" t="s">
        <v>2241</v>
      </c>
      <c r="P3532" s="38" t="s">
        <v>6067</v>
      </c>
      <c r="Q3532" s="2" t="str">
        <f>VLOOKUP(P3532,'[1]Table E'!A:C,3,FALSE)</f>
        <v>Health and Public Safety</v>
      </c>
    </row>
    <row r="3533" spans="1:18" x14ac:dyDescent="0.25">
      <c r="A3533" s="33" t="str">
        <f t="shared" si="165"/>
        <v>8520009430</v>
      </c>
      <c r="B3533" s="33" t="s">
        <v>2530</v>
      </c>
      <c r="C3533" s="33" t="s">
        <v>2019</v>
      </c>
      <c r="D3533" s="9" t="str">
        <f t="shared" si="166"/>
        <v>852009430</v>
      </c>
      <c r="E3533" s="34">
        <v>85200</v>
      </c>
      <c r="F3533" s="34">
        <v>9430</v>
      </c>
      <c r="G3533" s="9" t="str">
        <f>VLOOKUP(B3533,'[1]Business Unit Lookup'!A:B,2,FALSE)</f>
        <v>VA Foundation for Hlthy Youth</v>
      </c>
      <c r="H3533" s="33" t="str">
        <f>VLOOKUP(C3533,'[1]Fund Lookup'!B:C,2,FALSE)</f>
        <v>Virginia Tobacco Settlement</v>
      </c>
      <c r="I3533" s="35" t="s">
        <v>2292</v>
      </c>
      <c r="J3533" s="33" t="str">
        <f>VLOOKUP(I3533,'[1]Table B'!A:B,2,FALSE)</f>
        <v>Component Unit-August Entity</v>
      </c>
      <c r="K3533" s="9" t="str">
        <f t="shared" si="167"/>
        <v>560-Component Unit-August Entity</v>
      </c>
      <c r="L3533" s="9" t="str">
        <f>IFERROR(VLOOKUP(A3533,'[1]VAC as of March 2024'!A:K,11,FALSE),"No")</f>
        <v>No</v>
      </c>
      <c r="M3533" s="9" t="s">
        <v>2240</v>
      </c>
      <c r="Q3533" s="2"/>
    </row>
    <row r="3534" spans="1:18" x14ac:dyDescent="0.25">
      <c r="A3534" s="33" t="str">
        <f t="shared" si="165"/>
        <v>8520010007</v>
      </c>
      <c r="B3534" s="33" t="s">
        <v>2530</v>
      </c>
      <c r="C3534" s="33" t="s">
        <v>2174</v>
      </c>
      <c r="D3534" s="9" t="str">
        <f t="shared" si="166"/>
        <v>8520010007</v>
      </c>
      <c r="E3534" s="34">
        <v>85200</v>
      </c>
      <c r="F3534" s="34">
        <v>10007</v>
      </c>
      <c r="G3534" s="9" t="str">
        <f>VLOOKUP(B3534,'[1]Business Unit Lookup'!A:B,2,FALSE)</f>
        <v>VA Foundation for Hlthy Youth</v>
      </c>
      <c r="H3534" s="33" t="str">
        <f>VLOOKUP(C3534,'[1]Fund Lookup'!B:C,2,FALSE)</f>
        <v>Federal Trust - VFHY</v>
      </c>
      <c r="I3534" s="35" t="s">
        <v>2292</v>
      </c>
      <c r="J3534" s="33" t="str">
        <f>VLOOKUP(I3534,'[1]Table B'!A:B,2,FALSE)</f>
        <v>Component Unit-August Entity</v>
      </c>
      <c r="K3534" s="9" t="str">
        <f t="shared" si="167"/>
        <v>560-Component Unit-August Entity</v>
      </c>
      <c r="L3534" s="9" t="str">
        <f>IFERROR(VLOOKUP(A3534,'[1]VAC as of March 2024'!A:K,11,FALSE),"No")</f>
        <v>No</v>
      </c>
      <c r="M3534" s="9" t="s">
        <v>2248</v>
      </c>
      <c r="Q3534" s="2"/>
    </row>
    <row r="3535" spans="1:18" x14ac:dyDescent="0.25">
      <c r="A3535" s="33" t="str">
        <f t="shared" si="165"/>
        <v>8520012030</v>
      </c>
      <c r="B3535" s="40" t="s">
        <v>2530</v>
      </c>
      <c r="C3535" s="36" t="s">
        <v>6166</v>
      </c>
      <c r="D3535" s="9" t="str">
        <f t="shared" si="166"/>
        <v>8520012030</v>
      </c>
      <c r="E3535" s="40">
        <v>85200</v>
      </c>
      <c r="F3535" s="36">
        <v>12030</v>
      </c>
      <c r="G3535" s="9" t="str">
        <f>VLOOKUP(B3535,'[1]Business Unit Lookup'!A:B,2,FALSE)</f>
        <v>VA Foundation for Hlthy Youth</v>
      </c>
      <c r="H3535" s="33" t="str">
        <f>VLOOKUP(C3535,'[1]Fund Lookup'!B:C,2,FALSE)</f>
        <v>BG Prev/TreatSubsAbse-COVID-19</v>
      </c>
      <c r="I3535" s="35" t="s">
        <v>2252</v>
      </c>
      <c r="J3535" s="33" t="str">
        <f>VLOOKUP(I3535,'[1]Table B'!A:B,2,FALSE)</f>
        <v>Special Revenue-Federal</v>
      </c>
      <c r="K3535" s="9" t="str">
        <f t="shared" si="167"/>
        <v>120-Special Revenue-Federal</v>
      </c>
      <c r="L3535" s="9" t="str">
        <f>IFERROR(VLOOKUP(A3535,'[1]VAC as of March 2024'!A:K,11,FALSE),"No")</f>
        <v>Yes</v>
      </c>
      <c r="M3535" s="37" t="s">
        <v>5493</v>
      </c>
      <c r="O3535" s="38" t="s">
        <v>2240</v>
      </c>
      <c r="P3535" s="36" t="s">
        <v>6113</v>
      </c>
      <c r="Q3535" s="2" t="str">
        <f>VLOOKUP(P3535,'[1]Table E'!A:C,3,FALSE)</f>
        <v>Various ACFR Class</v>
      </c>
    </row>
    <row r="3536" spans="1:18" x14ac:dyDescent="0.25">
      <c r="A3536" s="33" t="str">
        <f t="shared" si="165"/>
        <v>8560002095</v>
      </c>
      <c r="B3536" s="36" t="s">
        <v>6180</v>
      </c>
      <c r="C3536" s="36" t="s">
        <v>6092</v>
      </c>
      <c r="D3536" s="9" t="str">
        <f t="shared" si="166"/>
        <v>856002095</v>
      </c>
      <c r="E3536" s="37">
        <v>85600</v>
      </c>
      <c r="F3536" s="37">
        <v>2095</v>
      </c>
      <c r="G3536" s="9" t="str">
        <f>VLOOKUP(B3536,'[1]Business Unit Lookup'!A:B,2,FALSE)</f>
        <v>Opioid Abatement Authority</v>
      </c>
      <c r="H3536" s="33" t="str">
        <f>VLOOKUP(C3536,'[1]Fund Lookup'!B:C,2,FALSE)</f>
        <v>Opioid Abatement Fund</v>
      </c>
      <c r="I3536" s="35" t="s">
        <v>2304</v>
      </c>
      <c r="J3536" s="33" t="str">
        <f>VLOOKUP(I3536,'[1]Table B'!A:B,2,FALSE)</f>
        <v>Special Revenue-Health and Social Servic</v>
      </c>
      <c r="K3536" s="9" t="str">
        <f t="shared" si="167"/>
        <v>115-Special Revenue-Health and Social Servic</v>
      </c>
      <c r="L3536" s="9" t="str">
        <f>IFERROR(VLOOKUP(A3536,'[1]VAC as of March 2024'!A:K,11,FALSE),"No")</f>
        <v>Yes</v>
      </c>
      <c r="M3536" s="38" t="s">
        <v>2248</v>
      </c>
      <c r="O3536" s="36" t="s">
        <v>2241</v>
      </c>
      <c r="P3536" s="36" t="s">
        <v>6067</v>
      </c>
      <c r="Q3536" s="2" t="str">
        <f>VLOOKUP(P3536,'[1]Table E'!A:C,3,FALSE)</f>
        <v>Health and Public Safety</v>
      </c>
    </row>
    <row r="3537" spans="1:17" x14ac:dyDescent="0.25">
      <c r="A3537" s="33" t="str">
        <f t="shared" si="165"/>
        <v>8580001000</v>
      </c>
      <c r="B3537" s="33" t="s">
        <v>2531</v>
      </c>
      <c r="C3537" s="33" t="s">
        <v>1</v>
      </c>
      <c r="D3537" s="9" t="str">
        <f t="shared" si="166"/>
        <v>858001000</v>
      </c>
      <c r="E3537" s="34">
        <v>85800</v>
      </c>
      <c r="F3537" s="34">
        <v>1000</v>
      </c>
      <c r="G3537" s="9" t="str">
        <f>VLOOKUP(B3537,'[1]Business Unit Lookup'!A:B,2,FALSE)</f>
        <v>Brown v. Board of Ed Committee</v>
      </c>
      <c r="H3537" s="33" t="str">
        <f>VLOOKUP(C3537,'[1]Fund Lookup'!B:C,2,FALSE)</f>
        <v>General Fund</v>
      </c>
      <c r="I3537" s="35" t="s">
        <v>2236</v>
      </c>
      <c r="J3537" s="33" t="str">
        <f>VLOOKUP(I3537,'[1]Table B'!A:B,2,FALSE)</f>
        <v>General</v>
      </c>
      <c r="K3537" s="9" t="str">
        <f t="shared" si="167"/>
        <v>100-General</v>
      </c>
      <c r="L3537" s="9" t="str">
        <f>IFERROR(VLOOKUP(A3537,'[1]VAC as of March 2024'!A:K,11,FALSE),"No")</f>
        <v>No</v>
      </c>
      <c r="M3537" s="9" t="s">
        <v>2237</v>
      </c>
      <c r="O3537" s="33" t="s">
        <v>2240</v>
      </c>
      <c r="P3537" s="33" t="s">
        <v>6061</v>
      </c>
      <c r="Q3537" s="2" t="str">
        <f>VLOOKUP(P3537,'[1]Table E'!A:C,3,FALSE)</f>
        <v>Unassigned</v>
      </c>
    </row>
    <row r="3538" spans="1:17" x14ac:dyDescent="0.25">
      <c r="A3538" s="33" t="str">
        <f t="shared" si="165"/>
        <v>8590001000</v>
      </c>
      <c r="B3538" s="33" t="s">
        <v>2532</v>
      </c>
      <c r="C3538" s="33" t="s">
        <v>1</v>
      </c>
      <c r="D3538" s="9" t="str">
        <f t="shared" si="166"/>
        <v>859001000</v>
      </c>
      <c r="E3538" s="34">
        <v>85900</v>
      </c>
      <c r="F3538" s="34">
        <v>1000</v>
      </c>
      <c r="G3538" s="9" t="str">
        <f>VLOOKUP(B3538,'[1]Business Unit Lookup'!A:B,2,FALSE)</f>
        <v>VA Sesquicentennial Civil War</v>
      </c>
      <c r="H3538" s="33" t="str">
        <f>VLOOKUP(C3538,'[1]Fund Lookup'!B:C,2,FALSE)</f>
        <v>General Fund</v>
      </c>
      <c r="I3538" s="35" t="s">
        <v>2236</v>
      </c>
      <c r="J3538" s="33" t="str">
        <f>VLOOKUP(I3538,'[1]Table B'!A:B,2,FALSE)</f>
        <v>General</v>
      </c>
      <c r="K3538" s="9" t="str">
        <f t="shared" si="167"/>
        <v>100-General</v>
      </c>
      <c r="L3538" s="9" t="str">
        <f>IFERROR(VLOOKUP(A3538,'[1]VAC as of March 2024'!A:K,11,FALSE),"No")</f>
        <v>No</v>
      </c>
      <c r="M3538" s="9" t="s">
        <v>2237</v>
      </c>
      <c r="O3538" s="9" t="s">
        <v>2240</v>
      </c>
      <c r="P3538" s="33" t="s">
        <v>6061</v>
      </c>
      <c r="Q3538" s="2" t="str">
        <f>VLOOKUP(P3538,'[1]Table E'!A:C,3,FALSE)</f>
        <v>Unassigned</v>
      </c>
    </row>
    <row r="3539" spans="1:17" x14ac:dyDescent="0.25">
      <c r="A3539" s="33" t="str">
        <f t="shared" si="165"/>
        <v>8590002700</v>
      </c>
      <c r="B3539" s="33" t="s">
        <v>2532</v>
      </c>
      <c r="C3539" s="33" t="s">
        <v>619</v>
      </c>
      <c r="D3539" s="9" t="str">
        <f t="shared" si="166"/>
        <v>859002700</v>
      </c>
      <c r="E3539" s="34">
        <v>85900</v>
      </c>
      <c r="F3539" s="34">
        <v>2700</v>
      </c>
      <c r="G3539" s="9" t="str">
        <f>VLOOKUP(B3539,'[1]Business Unit Lookup'!A:B,2,FALSE)</f>
        <v>VA Sesquicentennial Civil War</v>
      </c>
      <c r="H3539" s="33" t="str">
        <f>VLOOKUP(C3539,'[1]Fund Lookup'!B:C,2,FALSE)</f>
        <v>Parking</v>
      </c>
      <c r="I3539" s="35" t="s">
        <v>2239</v>
      </c>
      <c r="J3539" s="33" t="str">
        <f>VLOOKUP(I3539,'[1]Table B'!A:B,2,FALSE)</f>
        <v>Special Revenue-Other</v>
      </c>
      <c r="K3539" s="9" t="str">
        <f t="shared" si="167"/>
        <v>105-Special Revenue-Other</v>
      </c>
      <c r="L3539" s="9" t="str">
        <f>IFERROR(VLOOKUP(A3539,'[1]VAC as of March 2024'!A:K,11,FALSE),"No")</f>
        <v>No</v>
      </c>
      <c r="M3539" s="9" t="s">
        <v>2240</v>
      </c>
      <c r="O3539" s="9" t="s">
        <v>2241</v>
      </c>
      <c r="P3539" s="33" t="s">
        <v>6062</v>
      </c>
      <c r="Q3539" s="2" t="str">
        <f>VLOOKUP(P3539,'[1]Table E'!A:C,3,FALSE)</f>
        <v>Governmental Operations - Administrative Services</v>
      </c>
    </row>
    <row r="3540" spans="1:17" x14ac:dyDescent="0.25">
      <c r="A3540" s="33" t="str">
        <f t="shared" si="165"/>
        <v>8590002859</v>
      </c>
      <c r="B3540" s="33" t="s">
        <v>2532</v>
      </c>
      <c r="C3540" s="33" t="s">
        <v>709</v>
      </c>
      <c r="D3540" s="9" t="str">
        <f t="shared" si="166"/>
        <v>859002859</v>
      </c>
      <c r="E3540" s="34">
        <v>85900</v>
      </c>
      <c r="F3540" s="34">
        <v>2859</v>
      </c>
      <c r="G3540" s="9" t="str">
        <f>VLOOKUP(B3540,'[1]Business Unit Lookup'!A:B,2,FALSE)</f>
        <v>VA Sesquicentennial Civil War</v>
      </c>
      <c r="H3540" s="33" t="str">
        <f>VLOOKUP(C3540,'[1]Fund Lookup'!B:C,2,FALSE)</f>
        <v>VSCW Special Revenue Fund</v>
      </c>
      <c r="I3540" s="35" t="s">
        <v>2239</v>
      </c>
      <c r="J3540" s="33" t="str">
        <f>VLOOKUP(I3540,'[1]Table B'!A:B,2,FALSE)</f>
        <v>Special Revenue-Other</v>
      </c>
      <c r="K3540" s="9" t="str">
        <f t="shared" si="167"/>
        <v>105-Special Revenue-Other</v>
      </c>
      <c r="L3540" s="9" t="str">
        <f>IFERROR(VLOOKUP(A3540,'[1]VAC as of March 2024'!A:K,11,FALSE),"No")</f>
        <v>Yes</v>
      </c>
      <c r="M3540" s="9" t="s">
        <v>2240</v>
      </c>
      <c r="N3540" s="9" t="s">
        <v>6077</v>
      </c>
      <c r="O3540" s="9" t="s">
        <v>2248</v>
      </c>
      <c r="P3540" s="33" t="s">
        <v>6125</v>
      </c>
      <c r="Q3540" s="2" t="str">
        <f>VLOOKUP(P3540,'[1]Table E'!A:C,3,FALSE)</f>
        <v>Governmental Operations - Administrative Services</v>
      </c>
    </row>
    <row r="3541" spans="1:17" x14ac:dyDescent="0.25">
      <c r="A3541" s="33" t="str">
        <f t="shared" si="165"/>
        <v>8600001000</v>
      </c>
      <c r="B3541" s="33" t="s">
        <v>2533</v>
      </c>
      <c r="C3541" s="33" t="s">
        <v>1</v>
      </c>
      <c r="D3541" s="9" t="str">
        <f t="shared" si="166"/>
        <v>860001000</v>
      </c>
      <c r="E3541" s="34">
        <v>86000</v>
      </c>
      <c r="F3541" s="34">
        <v>1000</v>
      </c>
      <c r="G3541" s="9" t="str">
        <f>VLOOKUP(B3541,'[1]Business Unit Lookup'!A:B,2,FALSE)</f>
        <v>Comm Unemployment Compensation</v>
      </c>
      <c r="H3541" s="33" t="str">
        <f>VLOOKUP(C3541,'[1]Fund Lookup'!B:C,2,FALSE)</f>
        <v>General Fund</v>
      </c>
      <c r="I3541" s="35" t="s">
        <v>2236</v>
      </c>
      <c r="J3541" s="33" t="str">
        <f>VLOOKUP(I3541,'[1]Table B'!A:B,2,FALSE)</f>
        <v>General</v>
      </c>
      <c r="K3541" s="9" t="str">
        <f t="shared" si="167"/>
        <v>100-General</v>
      </c>
      <c r="L3541" s="9" t="str">
        <f>IFERROR(VLOOKUP(A3541,'[1]VAC as of March 2024'!A:K,11,FALSE),"No")</f>
        <v>No</v>
      </c>
      <c r="M3541" s="9" t="s">
        <v>2237</v>
      </c>
      <c r="O3541" s="33" t="s">
        <v>2240</v>
      </c>
      <c r="P3541" s="33" t="s">
        <v>6061</v>
      </c>
      <c r="Q3541" s="2" t="str">
        <f>VLOOKUP(P3541,'[1]Table E'!A:C,3,FALSE)</f>
        <v>Unassigned</v>
      </c>
    </row>
    <row r="3542" spans="1:17" x14ac:dyDescent="0.25">
      <c r="A3542" s="33" t="str">
        <f t="shared" si="165"/>
        <v>8620001000</v>
      </c>
      <c r="B3542" s="33" t="s">
        <v>2534</v>
      </c>
      <c r="C3542" s="33" t="s">
        <v>1</v>
      </c>
      <c r="D3542" s="9" t="str">
        <f t="shared" si="166"/>
        <v>862001000</v>
      </c>
      <c r="E3542" s="34">
        <v>86200</v>
      </c>
      <c r="F3542" s="34">
        <v>1000</v>
      </c>
      <c r="G3542" s="9" t="str">
        <f>VLOOKUP(B3542,'[1]Business Unit Lookup'!A:B,2,FALSE)</f>
        <v>Small Business Commission</v>
      </c>
      <c r="H3542" s="33" t="str">
        <f>VLOOKUP(C3542,'[1]Fund Lookup'!B:C,2,FALSE)</f>
        <v>General Fund</v>
      </c>
      <c r="I3542" s="35" t="s">
        <v>2236</v>
      </c>
      <c r="J3542" s="33" t="str">
        <f>VLOOKUP(I3542,'[1]Table B'!A:B,2,FALSE)</f>
        <v>General</v>
      </c>
      <c r="K3542" s="9" t="str">
        <f t="shared" si="167"/>
        <v>100-General</v>
      </c>
      <c r="L3542" s="9" t="str">
        <f>IFERROR(VLOOKUP(A3542,'[1]VAC as of March 2024'!A:K,11,FALSE),"No")</f>
        <v>No</v>
      </c>
      <c r="M3542" s="9" t="s">
        <v>2237</v>
      </c>
      <c r="O3542" s="33" t="s">
        <v>2240</v>
      </c>
      <c r="P3542" s="33" t="s">
        <v>6061</v>
      </c>
      <c r="Q3542" s="2" t="str">
        <f>VLOOKUP(P3542,'[1]Table E'!A:C,3,FALSE)</f>
        <v>Unassigned</v>
      </c>
    </row>
    <row r="3543" spans="1:17" x14ac:dyDescent="0.25">
      <c r="A3543" s="33" t="str">
        <f t="shared" si="165"/>
        <v>8630001000</v>
      </c>
      <c r="B3543" s="33" t="s">
        <v>2535</v>
      </c>
      <c r="C3543" s="33" t="s">
        <v>1</v>
      </c>
      <c r="D3543" s="9" t="str">
        <f t="shared" si="166"/>
        <v>863001000</v>
      </c>
      <c r="E3543" s="34">
        <v>86300</v>
      </c>
      <c r="F3543" s="34">
        <v>1000</v>
      </c>
      <c r="G3543" s="9" t="str">
        <f>VLOOKUP(B3543,'[1]Business Unit Lookup'!A:B,2,FALSE)</f>
        <v>Comm on Elec Util Regulation</v>
      </c>
      <c r="H3543" s="33" t="str">
        <f>VLOOKUP(C3543,'[1]Fund Lookup'!B:C,2,FALSE)</f>
        <v>General Fund</v>
      </c>
      <c r="I3543" s="35" t="s">
        <v>2236</v>
      </c>
      <c r="J3543" s="33" t="str">
        <f>VLOOKUP(I3543,'[1]Table B'!A:B,2,FALSE)</f>
        <v>General</v>
      </c>
      <c r="K3543" s="9" t="str">
        <f t="shared" si="167"/>
        <v>100-General</v>
      </c>
      <c r="L3543" s="9" t="str">
        <f>IFERROR(VLOOKUP(A3543,'[1]VAC as of March 2024'!A:K,11,FALSE),"No")</f>
        <v>No</v>
      </c>
      <c r="M3543" s="9" t="s">
        <v>2237</v>
      </c>
      <c r="O3543" s="33" t="s">
        <v>2240</v>
      </c>
      <c r="P3543" s="33" t="s">
        <v>6061</v>
      </c>
      <c r="Q3543" s="2" t="str">
        <f>VLOOKUP(P3543,'[1]Table E'!A:C,3,FALSE)</f>
        <v>Unassigned</v>
      </c>
    </row>
    <row r="3544" spans="1:17" x14ac:dyDescent="0.25">
      <c r="A3544" s="33" t="str">
        <f t="shared" si="165"/>
        <v>8640001000</v>
      </c>
      <c r="B3544" s="33" t="s">
        <v>2536</v>
      </c>
      <c r="C3544" s="33" t="s">
        <v>1</v>
      </c>
      <c r="D3544" s="9" t="str">
        <f t="shared" si="166"/>
        <v>864001000</v>
      </c>
      <c r="E3544" s="34">
        <v>86400</v>
      </c>
      <c r="F3544" s="34">
        <v>1000</v>
      </c>
      <c r="G3544" s="9" t="str">
        <f>VLOOKUP(B3544,'[1]Business Unit Lookup'!A:B,2,FALSE)</f>
        <v>Manufacturing Develop Comm</v>
      </c>
      <c r="H3544" s="33" t="str">
        <f>VLOOKUP(C3544,'[1]Fund Lookup'!B:C,2,FALSE)</f>
        <v>General Fund</v>
      </c>
      <c r="I3544" s="35" t="s">
        <v>2236</v>
      </c>
      <c r="J3544" s="33" t="str">
        <f>VLOOKUP(I3544,'[1]Table B'!A:B,2,FALSE)</f>
        <v>General</v>
      </c>
      <c r="K3544" s="9" t="str">
        <f t="shared" si="167"/>
        <v>100-General</v>
      </c>
      <c r="L3544" s="9" t="str">
        <f>IFERROR(VLOOKUP(A3544,'[1]VAC as of March 2024'!A:K,11,FALSE),"No")</f>
        <v>No</v>
      </c>
      <c r="M3544" s="9" t="s">
        <v>2237</v>
      </c>
      <c r="O3544" s="33" t="s">
        <v>2240</v>
      </c>
      <c r="P3544" s="33" t="s">
        <v>6061</v>
      </c>
      <c r="Q3544" s="2" t="str">
        <f>VLOOKUP(P3544,'[1]Table E'!A:C,3,FALSE)</f>
        <v>Unassigned</v>
      </c>
    </row>
    <row r="3545" spans="1:17" x14ac:dyDescent="0.25">
      <c r="A3545" s="33" t="str">
        <f t="shared" si="165"/>
        <v>8650001000</v>
      </c>
      <c r="B3545" s="33" t="s">
        <v>2537</v>
      </c>
      <c r="C3545" s="33" t="s">
        <v>1</v>
      </c>
      <c r="D3545" s="9" t="str">
        <f t="shared" si="166"/>
        <v>865001000</v>
      </c>
      <c r="E3545" s="34">
        <v>86500</v>
      </c>
      <c r="F3545" s="34">
        <v>1000</v>
      </c>
      <c r="G3545" s="9" t="str">
        <f>VLOOKUP(B3545,'[1]Business Unit Lookup'!A:B,2,FALSE)</f>
        <v>Joint Comm on Admin Rules</v>
      </c>
      <c r="H3545" s="33" t="str">
        <f>VLOOKUP(C3545,'[1]Fund Lookup'!B:C,2,FALSE)</f>
        <v>General Fund</v>
      </c>
      <c r="I3545" s="35" t="s">
        <v>2236</v>
      </c>
      <c r="J3545" s="33" t="str">
        <f>VLOOKUP(I3545,'[1]Table B'!A:B,2,FALSE)</f>
        <v>General</v>
      </c>
      <c r="K3545" s="9" t="str">
        <f t="shared" si="167"/>
        <v>100-General</v>
      </c>
      <c r="L3545" s="9" t="str">
        <f>IFERROR(VLOOKUP(A3545,'[1]VAC as of March 2024'!A:K,11,FALSE),"No")</f>
        <v>No</v>
      </c>
      <c r="M3545" s="9" t="s">
        <v>2237</v>
      </c>
      <c r="O3545" s="33" t="s">
        <v>2240</v>
      </c>
      <c r="P3545" s="33" t="s">
        <v>6061</v>
      </c>
      <c r="Q3545" s="2" t="str">
        <f>VLOOKUP(P3545,'[1]Table E'!A:C,3,FALSE)</f>
        <v>Unassigned</v>
      </c>
    </row>
    <row r="3546" spans="1:17" x14ac:dyDescent="0.25">
      <c r="A3546" s="33" t="str">
        <f t="shared" si="165"/>
        <v>8670001000</v>
      </c>
      <c r="B3546" s="33" t="s">
        <v>2538</v>
      </c>
      <c r="C3546" s="33" t="s">
        <v>1</v>
      </c>
      <c r="D3546" s="9" t="str">
        <f t="shared" si="166"/>
        <v>867001000</v>
      </c>
      <c r="E3546" s="34">
        <v>86700</v>
      </c>
      <c r="F3546" s="34">
        <v>1000</v>
      </c>
      <c r="G3546" s="9" t="str">
        <f>VLOOKUP(B3546,'[1]Business Unit Lookup'!A:B,2,FALSE)</f>
        <v>VA Bicentennial of War of 1812</v>
      </c>
      <c r="H3546" s="33" t="str">
        <f>VLOOKUP(C3546,'[1]Fund Lookup'!B:C,2,FALSE)</f>
        <v>General Fund</v>
      </c>
      <c r="I3546" s="35" t="s">
        <v>2236</v>
      </c>
      <c r="J3546" s="33" t="str">
        <f>VLOOKUP(I3546,'[1]Table B'!A:B,2,FALSE)</f>
        <v>General</v>
      </c>
      <c r="K3546" s="9" t="str">
        <f t="shared" si="167"/>
        <v>100-General</v>
      </c>
      <c r="L3546" s="9" t="str">
        <f>IFERROR(VLOOKUP(A3546,'[1]VAC as of March 2024'!A:K,11,FALSE),"No")</f>
        <v>No</v>
      </c>
      <c r="M3546" s="9" t="s">
        <v>2237</v>
      </c>
      <c r="O3546" s="33" t="s">
        <v>2240</v>
      </c>
      <c r="P3546" s="33" t="s">
        <v>6061</v>
      </c>
      <c r="Q3546" s="2" t="str">
        <f>VLOOKUP(P3546,'[1]Table E'!A:C,3,FALSE)</f>
        <v>Unassigned</v>
      </c>
    </row>
    <row r="3547" spans="1:17" x14ac:dyDescent="0.25">
      <c r="A3547" s="33" t="str">
        <f t="shared" si="165"/>
        <v>8670009044</v>
      </c>
      <c r="B3547" s="33" t="s">
        <v>2538</v>
      </c>
      <c r="C3547" s="33" t="s">
        <v>1706</v>
      </c>
      <c r="D3547" s="9" t="str">
        <f t="shared" si="166"/>
        <v>867009044</v>
      </c>
      <c r="E3547" s="34">
        <v>86700</v>
      </c>
      <c r="F3547" s="34">
        <v>9044</v>
      </c>
      <c r="G3547" s="9" t="str">
        <f>VLOOKUP(B3547,'[1]Business Unit Lookup'!A:B,2,FALSE)</f>
        <v>VA Bicentennial of War of 1812</v>
      </c>
      <c r="H3547" s="33" t="str">
        <f>VLOOKUP(C3547,'[1]Fund Lookup'!B:C,2,FALSE)</f>
        <v>Bicentennial-War of 1812 Fund</v>
      </c>
      <c r="I3547" s="35" t="s">
        <v>2239</v>
      </c>
      <c r="J3547" s="33" t="str">
        <f>VLOOKUP(I3547,'[1]Table B'!A:B,2,FALSE)</f>
        <v>Special Revenue-Other</v>
      </c>
      <c r="K3547" s="9" t="str">
        <f t="shared" si="167"/>
        <v>105-Special Revenue-Other</v>
      </c>
      <c r="L3547" s="9" t="str">
        <f>IFERROR(VLOOKUP(A3547,'[1]VAC as of March 2024'!A:K,11,FALSE),"No")</f>
        <v>Yes</v>
      </c>
      <c r="M3547" s="9" t="s">
        <v>2248</v>
      </c>
      <c r="N3547" s="9" t="s">
        <v>6077</v>
      </c>
      <c r="O3547" s="33" t="s">
        <v>2248</v>
      </c>
      <c r="P3547" s="33" t="s">
        <v>6125</v>
      </c>
      <c r="Q3547" s="2" t="str">
        <f>VLOOKUP(P3547,'[1]Table E'!A:C,3,FALSE)</f>
        <v>Governmental Operations - Administrative Services</v>
      </c>
    </row>
    <row r="3548" spans="1:17" x14ac:dyDescent="0.25">
      <c r="A3548" s="33" t="str">
        <f t="shared" si="165"/>
        <v>8700002004</v>
      </c>
      <c r="B3548" s="33" t="s">
        <v>2539</v>
      </c>
      <c r="C3548" s="33" t="s">
        <v>14</v>
      </c>
      <c r="D3548" s="9" t="str">
        <f t="shared" si="166"/>
        <v>870002004</v>
      </c>
      <c r="E3548" s="34">
        <v>87000</v>
      </c>
      <c r="F3548" s="34">
        <v>2004</v>
      </c>
      <c r="G3548" s="9" t="str">
        <f>VLOOKUP(B3548,'[1]Business Unit Lookup'!A:B,2,FALSE)</f>
        <v>Commission on Civics Education</v>
      </c>
      <c r="H3548" s="33" t="str">
        <f>VLOOKUP(C3548,'[1]Fund Lookup'!B:C,2,FALSE)</f>
        <v>Comm on Civics Education Fund</v>
      </c>
      <c r="I3548" s="35" t="s">
        <v>2239</v>
      </c>
      <c r="J3548" s="33" t="str">
        <f>VLOOKUP(I3548,'[1]Table B'!A:B,2,FALSE)</f>
        <v>Special Revenue-Other</v>
      </c>
      <c r="K3548" s="9" t="str">
        <f t="shared" si="167"/>
        <v>105-Special Revenue-Other</v>
      </c>
      <c r="L3548" s="9" t="str">
        <f>IFERROR(VLOOKUP(A3548,'[1]VAC as of March 2024'!A:K,11,FALSE),"No")</f>
        <v>Yes</v>
      </c>
      <c r="M3548" s="9" t="s">
        <v>2248</v>
      </c>
      <c r="N3548" s="9" t="s">
        <v>6077</v>
      </c>
      <c r="O3548" s="33" t="s">
        <v>2241</v>
      </c>
      <c r="P3548" s="33" t="s">
        <v>6066</v>
      </c>
      <c r="Q3548" s="2" t="str">
        <f>VLOOKUP(P3548,'[1]Table E'!A:C,3,FALSE)</f>
        <v>Governmental Operations - Legislative Services</v>
      </c>
    </row>
    <row r="3549" spans="1:17" x14ac:dyDescent="0.25">
      <c r="A3549" s="33" t="str">
        <f t="shared" si="165"/>
        <v>8710001000</v>
      </c>
      <c r="B3549" s="33" t="s">
        <v>2540</v>
      </c>
      <c r="C3549" s="33" t="s">
        <v>1</v>
      </c>
      <c r="D3549" s="9" t="str">
        <f t="shared" si="166"/>
        <v>871001000</v>
      </c>
      <c r="E3549" s="34">
        <v>87100</v>
      </c>
      <c r="F3549" s="34">
        <v>1000</v>
      </c>
      <c r="G3549" s="9" t="str">
        <f>VLOOKUP(B3549,'[1]Business Unit Lookup'!A:B,2,FALSE)</f>
        <v>Autism Advisory Council</v>
      </c>
      <c r="H3549" s="33" t="str">
        <f>VLOOKUP(C3549,'[1]Fund Lookup'!B:C,2,FALSE)</f>
        <v>General Fund</v>
      </c>
      <c r="I3549" s="35" t="s">
        <v>2236</v>
      </c>
      <c r="J3549" s="33" t="str">
        <f>VLOOKUP(I3549,'[1]Table B'!A:B,2,FALSE)</f>
        <v>General</v>
      </c>
      <c r="K3549" s="9" t="str">
        <f t="shared" si="167"/>
        <v>100-General</v>
      </c>
      <c r="L3549" s="9" t="str">
        <f>IFERROR(VLOOKUP(A3549,'[1]VAC as of March 2024'!A:K,11,FALSE),"No")</f>
        <v>No</v>
      </c>
      <c r="M3549" s="9" t="s">
        <v>2237</v>
      </c>
      <c r="O3549" s="33" t="s">
        <v>2240</v>
      </c>
      <c r="P3549" s="33" t="s">
        <v>6061</v>
      </c>
      <c r="Q3549" s="2" t="str">
        <f>VLOOKUP(P3549,'[1]Table E'!A:C,3,FALSE)</f>
        <v>Unassigned</v>
      </c>
    </row>
    <row r="3550" spans="1:17" x14ac:dyDescent="0.25">
      <c r="A3550" s="33" t="str">
        <f t="shared" si="165"/>
        <v>8720001000</v>
      </c>
      <c r="B3550" s="33" t="s">
        <v>2541</v>
      </c>
      <c r="C3550" s="33" t="s">
        <v>1</v>
      </c>
      <c r="D3550" s="9" t="str">
        <f t="shared" si="166"/>
        <v>872001000</v>
      </c>
      <c r="E3550" s="34">
        <v>87200</v>
      </c>
      <c r="F3550" s="34">
        <v>1000</v>
      </c>
      <c r="G3550" s="9" t="str">
        <f>VLOOKUP(B3550,'[1]Business Unit Lookup'!A:B,2,FALSE)</f>
        <v>WW I &amp; II Commemoration Comm</v>
      </c>
      <c r="H3550" s="33" t="str">
        <f>VLOOKUP(C3550,'[1]Fund Lookup'!B:C,2,FALSE)</f>
        <v>General Fund</v>
      </c>
      <c r="I3550" s="35" t="s">
        <v>2236</v>
      </c>
      <c r="J3550" s="33" t="str">
        <f>VLOOKUP(I3550,'[1]Table B'!A:B,2,FALSE)</f>
        <v>General</v>
      </c>
      <c r="K3550" s="9" t="str">
        <f t="shared" si="167"/>
        <v>100-General</v>
      </c>
      <c r="L3550" s="9" t="str">
        <f>IFERROR(VLOOKUP(A3550,'[1]VAC as of March 2024'!A:K,11,FALSE),"No")</f>
        <v>No</v>
      </c>
      <c r="M3550" s="9" t="s">
        <v>2237</v>
      </c>
      <c r="O3550" s="33" t="s">
        <v>2240</v>
      </c>
      <c r="P3550" s="33" t="s">
        <v>6061</v>
      </c>
      <c r="Q3550" s="2" t="str">
        <f>VLOOKUP(P3550,'[1]Table E'!A:C,3,FALSE)</f>
        <v>Unassigned</v>
      </c>
    </row>
    <row r="3551" spans="1:17" x14ac:dyDescent="0.25">
      <c r="A3551" s="33" t="str">
        <f t="shared" si="165"/>
        <v>8720002072</v>
      </c>
      <c r="B3551" s="33" t="s">
        <v>2541</v>
      </c>
      <c r="C3551" s="33" t="s">
        <v>102</v>
      </c>
      <c r="D3551" s="9" t="str">
        <f t="shared" si="166"/>
        <v>872002072</v>
      </c>
      <c r="E3551" s="34">
        <v>87200</v>
      </c>
      <c r="F3551" s="34">
        <v>2072</v>
      </c>
      <c r="G3551" s="9" t="str">
        <f>VLOOKUP(B3551,'[1]Business Unit Lookup'!A:B,2,FALSE)</f>
        <v>WW I &amp; II Commemoration Comm</v>
      </c>
      <c r="H3551" s="33" t="str">
        <f>VLOOKUP(C3551,'[1]Fund Lookup'!B:C,2,FALSE)</f>
        <v>VA WW I &amp; II Commrtn Commssn</v>
      </c>
      <c r="I3551" s="35" t="s">
        <v>2239</v>
      </c>
      <c r="J3551" s="33" t="str">
        <f>VLOOKUP(I3551,'[1]Table B'!A:B,2,FALSE)</f>
        <v>Special Revenue-Other</v>
      </c>
      <c r="K3551" s="9" t="str">
        <f t="shared" si="167"/>
        <v>105-Special Revenue-Other</v>
      </c>
      <c r="L3551" s="9" t="str">
        <f>IFERROR(VLOOKUP(A3551,'[1]VAC as of March 2024'!A:K,11,FALSE),"No")</f>
        <v>Yes</v>
      </c>
      <c r="M3551" s="9" t="s">
        <v>2240</v>
      </c>
      <c r="N3551" s="9" t="s">
        <v>6077</v>
      </c>
      <c r="O3551" s="33" t="s">
        <v>2248</v>
      </c>
      <c r="P3551" s="33" t="s">
        <v>6098</v>
      </c>
      <c r="Q3551" s="2" t="str">
        <f>VLOOKUP(P3551,'[1]Table E'!A:C,3,FALSE)</f>
        <v>Educational and Training programs</v>
      </c>
    </row>
    <row r="3552" spans="1:17" x14ac:dyDescent="0.25">
      <c r="A3552" s="33" t="str">
        <f t="shared" si="165"/>
        <v>8720002700</v>
      </c>
      <c r="B3552" s="33" t="s">
        <v>2541</v>
      </c>
      <c r="C3552" s="33" t="s">
        <v>619</v>
      </c>
      <c r="D3552" s="9" t="str">
        <f t="shared" si="166"/>
        <v>872002700</v>
      </c>
      <c r="E3552" s="34">
        <v>87200</v>
      </c>
      <c r="F3552" s="34">
        <v>2700</v>
      </c>
      <c r="G3552" s="9" t="str">
        <f>VLOOKUP(B3552,'[1]Business Unit Lookup'!A:B,2,FALSE)</f>
        <v>WW I &amp; II Commemoration Comm</v>
      </c>
      <c r="H3552" s="33" t="str">
        <f>VLOOKUP(C3552,'[1]Fund Lookup'!B:C,2,FALSE)</f>
        <v>Parking</v>
      </c>
      <c r="I3552" s="35" t="s">
        <v>2239</v>
      </c>
      <c r="J3552" s="33" t="str">
        <f>VLOOKUP(I3552,'[1]Table B'!A:B,2,FALSE)</f>
        <v>Special Revenue-Other</v>
      </c>
      <c r="K3552" s="9" t="str">
        <f t="shared" si="167"/>
        <v>105-Special Revenue-Other</v>
      </c>
      <c r="L3552" s="9" t="str">
        <f>IFERROR(VLOOKUP(A3552,'[1]VAC as of March 2024'!A:K,11,FALSE),"No")</f>
        <v>No</v>
      </c>
      <c r="M3552" s="9" t="s">
        <v>2240</v>
      </c>
      <c r="O3552" s="33" t="s">
        <v>2241</v>
      </c>
      <c r="P3552" s="33" t="s">
        <v>6062</v>
      </c>
      <c r="Q3552" s="2" t="str">
        <f>VLOOKUP(P3552,'[1]Table E'!A:C,3,FALSE)</f>
        <v>Governmental Operations - Administrative Services</v>
      </c>
    </row>
    <row r="3553" spans="1:17" x14ac:dyDescent="0.25">
      <c r="A3553" s="33" t="str">
        <f t="shared" si="165"/>
        <v>8740001000</v>
      </c>
      <c r="B3553" s="33" t="s">
        <v>2542</v>
      </c>
      <c r="C3553" s="33" t="s">
        <v>1</v>
      </c>
      <c r="D3553" s="9" t="str">
        <f t="shared" si="166"/>
        <v>874001000</v>
      </c>
      <c r="E3553" s="34">
        <v>87400</v>
      </c>
      <c r="F3553" s="34">
        <v>1000</v>
      </c>
      <c r="G3553" s="9" t="str">
        <f>VLOOKUP(B3553,'[1]Business Unit Lookup'!A:B,2,FALSE)</f>
        <v>Centennial Women's Right Vote</v>
      </c>
      <c r="H3553" s="33" t="str">
        <f>VLOOKUP(C3553,'[1]Fund Lookup'!B:C,2,FALSE)</f>
        <v>General Fund</v>
      </c>
      <c r="I3553" s="35" t="s">
        <v>2236</v>
      </c>
      <c r="J3553" s="33" t="str">
        <f>VLOOKUP(I3553,'[1]Table B'!A:B,2,FALSE)</f>
        <v>General</v>
      </c>
      <c r="K3553" s="9" t="str">
        <f t="shared" si="167"/>
        <v>100-General</v>
      </c>
      <c r="L3553" s="9" t="str">
        <f>IFERROR(VLOOKUP(A3553,'[1]VAC as of March 2024'!A:K,11,FALSE),"No")</f>
        <v>No</v>
      </c>
      <c r="M3553" s="9" t="s">
        <v>2237</v>
      </c>
      <c r="O3553" s="33" t="s">
        <v>2240</v>
      </c>
      <c r="P3553" s="33" t="s">
        <v>6061</v>
      </c>
      <c r="Q3553" s="2" t="str">
        <f>VLOOKUP(P3553,'[1]Table E'!A:C,3,FALSE)</f>
        <v>Unassigned</v>
      </c>
    </row>
    <row r="3554" spans="1:17" x14ac:dyDescent="0.25">
      <c r="A3554" s="33" t="str">
        <f t="shared" si="165"/>
        <v>8750001000</v>
      </c>
      <c r="B3554" s="33" t="s">
        <v>2543</v>
      </c>
      <c r="C3554" s="33" t="s">
        <v>1</v>
      </c>
      <c r="D3554" s="9" t="str">
        <f t="shared" si="166"/>
        <v>875001000</v>
      </c>
      <c r="E3554" s="34">
        <v>87500</v>
      </c>
      <c r="F3554" s="34">
        <v>1000</v>
      </c>
      <c r="G3554" s="9" t="str">
        <f>VLOOKUP(B3554,'[1]Business Unit Lookup'!A:B,2,FALSE)</f>
        <v>Joint Comm Trans Acctability</v>
      </c>
      <c r="H3554" s="33" t="str">
        <f>VLOOKUP(C3554,'[1]Fund Lookup'!B:C,2,FALSE)</f>
        <v>General Fund</v>
      </c>
      <c r="I3554" s="35" t="s">
        <v>2236</v>
      </c>
      <c r="J3554" s="33" t="str">
        <f>VLOOKUP(I3554,'[1]Table B'!A:B,2,FALSE)</f>
        <v>General</v>
      </c>
      <c r="K3554" s="9" t="str">
        <f t="shared" si="167"/>
        <v>100-General</v>
      </c>
      <c r="L3554" s="9" t="str">
        <f>IFERROR(VLOOKUP(A3554,'[1]VAC as of March 2024'!A:K,11,FALSE),"No")</f>
        <v>No</v>
      </c>
      <c r="M3554" s="9" t="s">
        <v>2237</v>
      </c>
      <c r="O3554" s="33" t="s">
        <v>2240</v>
      </c>
      <c r="P3554" s="33" t="s">
        <v>6061</v>
      </c>
      <c r="Q3554" s="2" t="str">
        <f>VLOOKUP(P3554,'[1]Table E'!A:C,3,FALSE)</f>
        <v>Unassigned</v>
      </c>
    </row>
    <row r="3555" spans="1:17" x14ac:dyDescent="0.25">
      <c r="A3555" s="33" t="str">
        <f t="shared" si="165"/>
        <v>8760001000</v>
      </c>
      <c r="B3555" s="33" t="s">
        <v>2544</v>
      </c>
      <c r="C3555" s="33" t="s">
        <v>1</v>
      </c>
      <c r="D3555" s="9" t="str">
        <f t="shared" si="166"/>
        <v>876001000</v>
      </c>
      <c r="E3555" s="34">
        <v>87600</v>
      </c>
      <c r="F3555" s="34">
        <v>1000</v>
      </c>
      <c r="G3555" s="9" t="str">
        <f>VLOOKUP(B3555,'[1]Business Unit Lookup'!A:B,2,FALSE)</f>
        <v>Conflict Int &amp; Ethics Adv Cncl</v>
      </c>
      <c r="H3555" s="33" t="str">
        <f>VLOOKUP(C3555,'[1]Fund Lookup'!B:C,2,FALSE)</f>
        <v>General Fund</v>
      </c>
      <c r="I3555" s="35" t="s">
        <v>2236</v>
      </c>
      <c r="J3555" s="33" t="str">
        <f>VLOOKUP(I3555,'[1]Table B'!A:B,2,FALSE)</f>
        <v>General</v>
      </c>
      <c r="K3555" s="9" t="str">
        <f t="shared" si="167"/>
        <v>100-General</v>
      </c>
      <c r="L3555" s="9" t="str">
        <f>IFERROR(VLOOKUP(A3555,'[1]VAC as of March 2024'!A:K,11,FALSE),"No")</f>
        <v>No</v>
      </c>
      <c r="M3555" s="9" t="s">
        <v>2237</v>
      </c>
      <c r="O3555" s="33" t="s">
        <v>2240</v>
      </c>
      <c r="P3555" s="33" t="s">
        <v>6061</v>
      </c>
      <c r="Q3555" s="2" t="str">
        <f>VLOOKUP(P3555,'[1]Table E'!A:C,3,FALSE)</f>
        <v>Unassigned</v>
      </c>
    </row>
    <row r="3556" spans="1:17" x14ac:dyDescent="0.25">
      <c r="A3556" s="33" t="str">
        <f t="shared" si="165"/>
        <v>8760002700</v>
      </c>
      <c r="B3556" s="33" t="s">
        <v>2544</v>
      </c>
      <c r="C3556" s="33" t="s">
        <v>619</v>
      </c>
      <c r="D3556" s="9" t="str">
        <f t="shared" si="166"/>
        <v>876002700</v>
      </c>
      <c r="E3556" s="34">
        <v>87600</v>
      </c>
      <c r="F3556" s="34">
        <v>2700</v>
      </c>
      <c r="G3556" s="9" t="str">
        <f>VLOOKUP(B3556,'[1]Business Unit Lookup'!A:B,2,FALSE)</f>
        <v>Conflict Int &amp; Ethics Adv Cncl</v>
      </c>
      <c r="H3556" s="33" t="str">
        <f>VLOOKUP(C3556,'[1]Fund Lookup'!B:C,2,FALSE)</f>
        <v>Parking</v>
      </c>
      <c r="I3556" s="35" t="s">
        <v>2239</v>
      </c>
      <c r="J3556" s="33" t="str">
        <f>VLOOKUP(I3556,'[1]Table B'!A:B,2,FALSE)</f>
        <v>Special Revenue-Other</v>
      </c>
      <c r="K3556" s="9" t="str">
        <f t="shared" si="167"/>
        <v>105-Special Revenue-Other</v>
      </c>
      <c r="L3556" s="9" t="str">
        <f>IFERROR(VLOOKUP(A3556,'[1]VAC as of March 2024'!A:K,11,FALSE),"No")</f>
        <v>No</v>
      </c>
      <c r="M3556" s="9" t="s">
        <v>2240</v>
      </c>
      <c r="O3556" s="33" t="s">
        <v>2241</v>
      </c>
      <c r="P3556" s="33" t="s">
        <v>6062</v>
      </c>
      <c r="Q3556" s="2" t="str">
        <f>VLOOKUP(P3556,'[1]Table E'!A:C,3,FALSE)</f>
        <v>Governmental Operations - Administrative Services</v>
      </c>
    </row>
    <row r="3557" spans="1:17" x14ac:dyDescent="0.25">
      <c r="A3557" s="33" t="str">
        <f t="shared" si="165"/>
        <v>8770001000</v>
      </c>
      <c r="B3557" s="33" t="s">
        <v>2545</v>
      </c>
      <c r="C3557" s="33" t="s">
        <v>1</v>
      </c>
      <c r="D3557" s="9" t="str">
        <f t="shared" si="166"/>
        <v>877001000</v>
      </c>
      <c r="E3557" s="34">
        <v>87700</v>
      </c>
      <c r="F3557" s="34">
        <v>1000</v>
      </c>
      <c r="G3557" s="9" t="str">
        <f>VLOOKUP(B3557,'[1]Business Unit Lookup'!A:B,2,FALSE)</f>
        <v>Vrgnians Aspiring &amp; Divrse Com</v>
      </c>
      <c r="H3557" s="33" t="str">
        <f>VLOOKUP(C3557,'[1]Fund Lookup'!B:C,2,FALSE)</f>
        <v>General Fund</v>
      </c>
      <c r="I3557" s="35" t="s">
        <v>2236</v>
      </c>
      <c r="J3557" s="33" t="str">
        <f>VLOOKUP(I3557,'[1]Table B'!A:B,2,FALSE)</f>
        <v>General</v>
      </c>
      <c r="K3557" s="9" t="str">
        <f t="shared" si="167"/>
        <v>100-General</v>
      </c>
      <c r="L3557" s="9" t="str">
        <f>IFERROR(VLOOKUP(A3557,'[1]VAC as of March 2024'!A:K,11,FALSE),"No")</f>
        <v>No</v>
      </c>
      <c r="M3557" s="9" t="s">
        <v>2237</v>
      </c>
      <c r="O3557" s="33" t="s">
        <v>2240</v>
      </c>
      <c r="P3557" s="33" t="s">
        <v>6061</v>
      </c>
      <c r="Q3557" s="2" t="str">
        <f>VLOOKUP(P3557,'[1]Table E'!A:C,3,FALSE)</f>
        <v>Unassigned</v>
      </c>
    </row>
    <row r="3558" spans="1:17" x14ac:dyDescent="0.25">
      <c r="A3558" s="33" t="str">
        <f t="shared" si="165"/>
        <v>8770002687</v>
      </c>
      <c r="B3558" s="33" t="s">
        <v>2545</v>
      </c>
      <c r="C3558" s="33" t="s">
        <v>613</v>
      </c>
      <c r="D3558" s="9" t="str">
        <f t="shared" si="166"/>
        <v>877002687</v>
      </c>
      <c r="E3558" s="34">
        <v>87700</v>
      </c>
      <c r="F3558" s="34">
        <v>2687</v>
      </c>
      <c r="G3558" s="9" t="str">
        <f>VLOOKUP(B3558,'[1]Business Unit Lookup'!A:B,2,FALSE)</f>
        <v>Vrgnians Aspiring &amp; Divrse Com</v>
      </c>
      <c r="H3558" s="33" t="str">
        <f>VLOOKUP(C3558,'[1]Fund Lookup'!B:C,2,FALSE)</f>
        <v>CommEconomicOppVAAspDivComm</v>
      </c>
      <c r="I3558" s="35" t="s">
        <v>2239</v>
      </c>
      <c r="J3558" s="33" t="str">
        <f>VLOOKUP(I3558,'[1]Table B'!A:B,2,FALSE)</f>
        <v>Special Revenue-Other</v>
      </c>
      <c r="K3558" s="9" t="str">
        <f t="shared" si="167"/>
        <v>105-Special Revenue-Other</v>
      </c>
      <c r="L3558" s="9" t="str">
        <f>IFERROR(VLOOKUP(A3558,'[1]VAC as of March 2024'!A:K,11,FALSE),"No")</f>
        <v>Yes</v>
      </c>
      <c r="M3558" s="9" t="s">
        <v>2240</v>
      </c>
      <c r="N3558" s="9" t="s">
        <v>6077</v>
      </c>
      <c r="O3558" s="33" t="s">
        <v>2241</v>
      </c>
      <c r="P3558" s="33" t="s">
        <v>6069</v>
      </c>
      <c r="Q3558" s="2" t="str">
        <f>VLOOKUP(P3558,'[1]Table E'!A:C,3,FALSE)</f>
        <v>Economic and Technological development</v>
      </c>
    </row>
    <row r="3559" spans="1:17" x14ac:dyDescent="0.25">
      <c r="A3559" s="33" t="str">
        <f t="shared" si="165"/>
        <v>8770002877</v>
      </c>
      <c r="B3559" s="33" t="s">
        <v>2545</v>
      </c>
      <c r="C3559" s="33" t="s">
        <v>722</v>
      </c>
      <c r="D3559" s="9" t="str">
        <f t="shared" si="166"/>
        <v>877002877</v>
      </c>
      <c r="E3559" s="34">
        <v>87700</v>
      </c>
      <c r="F3559" s="34">
        <v>2877</v>
      </c>
      <c r="G3559" s="9" t="str">
        <f>VLOOKUP(B3559,'[1]Business Unit Lookup'!A:B,2,FALSE)</f>
        <v>Vrgnians Aspiring &amp; Divrse Com</v>
      </c>
      <c r="H3559" s="33" t="str">
        <f>VLOOKUP(C3559,'[1]Fund Lookup'!B:C,2,FALSE)</f>
        <v>VADC Special Revenue Fund</v>
      </c>
      <c r="I3559" s="35" t="s">
        <v>2239</v>
      </c>
      <c r="J3559" s="33" t="str">
        <f>VLOOKUP(I3559,'[1]Table B'!A:B,2,FALSE)</f>
        <v>Special Revenue-Other</v>
      </c>
      <c r="K3559" s="9" t="str">
        <f t="shared" si="167"/>
        <v>105-Special Revenue-Other</v>
      </c>
      <c r="L3559" s="9" t="str">
        <f>IFERROR(VLOOKUP(A3559,'[1]VAC as of March 2024'!A:K,11,FALSE),"No")</f>
        <v>Yes</v>
      </c>
      <c r="M3559" s="9" t="s">
        <v>2240</v>
      </c>
      <c r="N3559" s="9" t="s">
        <v>6077</v>
      </c>
      <c r="O3559" s="33" t="s">
        <v>2241</v>
      </c>
      <c r="P3559" s="33" t="s">
        <v>6062</v>
      </c>
      <c r="Q3559" s="2" t="str">
        <f>VLOOKUP(P3559,'[1]Table E'!A:C,3,FALSE)</f>
        <v>Governmental Operations - Administrative Services</v>
      </c>
    </row>
    <row r="3560" spans="1:17" x14ac:dyDescent="0.25">
      <c r="A3560" s="33" t="str">
        <f t="shared" si="165"/>
        <v>8780001000</v>
      </c>
      <c r="B3560" s="33" t="s">
        <v>5717</v>
      </c>
      <c r="C3560" s="33" t="s">
        <v>1</v>
      </c>
      <c r="D3560" s="9" t="str">
        <f t="shared" si="166"/>
        <v>878001000</v>
      </c>
      <c r="E3560" s="34">
        <v>87800</v>
      </c>
      <c r="F3560" s="34">
        <v>1000</v>
      </c>
      <c r="G3560" s="9" t="str">
        <f>VLOOKUP(B3560,'[1]Business Unit Lookup'!A:B,2,FALSE)</f>
        <v>Opportunty Minorty Bus Expansn</v>
      </c>
      <c r="H3560" s="33" t="str">
        <f>VLOOKUP(C3560,'[1]Fund Lookup'!B:C,2,FALSE)</f>
        <v>General Fund</v>
      </c>
      <c r="I3560" s="35" t="s">
        <v>2236</v>
      </c>
      <c r="J3560" s="33" t="str">
        <f>VLOOKUP(I3560,'[1]Table B'!A:B,2,FALSE)</f>
        <v>General</v>
      </c>
      <c r="K3560" s="9" t="str">
        <f t="shared" si="167"/>
        <v>100-General</v>
      </c>
      <c r="L3560" s="9" t="str">
        <f>IFERROR(VLOOKUP(A3560,'[1]VAC as of March 2024'!A:K,11,FALSE),"No")</f>
        <v>No</v>
      </c>
      <c r="M3560" s="9" t="s">
        <v>2237</v>
      </c>
      <c r="O3560" s="33" t="s">
        <v>2240</v>
      </c>
      <c r="P3560" s="33" t="s">
        <v>6061</v>
      </c>
      <c r="Q3560" s="2" t="str">
        <f>VLOOKUP(P3560,'[1]Table E'!A:C,3,FALSE)</f>
        <v>Unassigned</v>
      </c>
    </row>
    <row r="3561" spans="1:17" x14ac:dyDescent="0.25">
      <c r="A3561" s="33" t="str">
        <f t="shared" si="165"/>
        <v>8790001000</v>
      </c>
      <c r="B3561" s="33" t="s">
        <v>5718</v>
      </c>
      <c r="C3561" s="33" t="s">
        <v>1</v>
      </c>
      <c r="D3561" s="9" t="str">
        <f t="shared" si="166"/>
        <v>879001000</v>
      </c>
      <c r="E3561" s="34">
        <v>87900</v>
      </c>
      <c r="F3561" s="34">
        <v>1000</v>
      </c>
      <c r="G3561" s="9" t="str">
        <f>VLOOKUP(B3561,'[1]Business Unit Lookup'!A:B,2,FALSE)</f>
        <v>Comm VA Beach Mass Shooting</v>
      </c>
      <c r="H3561" s="33" t="str">
        <f>VLOOKUP(C3561,'[1]Fund Lookup'!B:C,2,FALSE)</f>
        <v>General Fund</v>
      </c>
      <c r="I3561" s="35" t="s">
        <v>2236</v>
      </c>
      <c r="J3561" s="33" t="str">
        <f>VLOOKUP(I3561,'[1]Table B'!A:B,2,FALSE)</f>
        <v>General</v>
      </c>
      <c r="K3561" s="9" t="str">
        <f t="shared" si="167"/>
        <v>100-General</v>
      </c>
      <c r="L3561" s="9" t="str">
        <f>IFERROR(VLOOKUP(A3561,'[1]VAC as of March 2024'!A:K,11,FALSE),"No")</f>
        <v>No</v>
      </c>
      <c r="M3561" s="9" t="s">
        <v>2237</v>
      </c>
      <c r="O3561" s="33" t="s">
        <v>2240</v>
      </c>
      <c r="P3561" s="33" t="s">
        <v>6061</v>
      </c>
      <c r="Q3561" s="2" t="str">
        <f>VLOOKUP(P3561,'[1]Table E'!A:C,3,FALSE)</f>
        <v>Unassigned</v>
      </c>
    </row>
    <row r="3562" spans="1:17" x14ac:dyDescent="0.25">
      <c r="A3562" s="33" t="str">
        <f t="shared" si="165"/>
        <v>8800001000</v>
      </c>
      <c r="B3562" s="33" t="s">
        <v>5719</v>
      </c>
      <c r="C3562" s="33" t="s">
        <v>1</v>
      </c>
      <c r="D3562" s="9" t="str">
        <f t="shared" si="166"/>
        <v>880001000</v>
      </c>
      <c r="E3562" s="34">
        <v>88000</v>
      </c>
      <c r="F3562" s="34">
        <v>1000</v>
      </c>
      <c r="G3562" s="9" t="str">
        <f>VLOOKUP(B3562,'[1]Business Unit Lookup'!A:B,2,FALSE)</f>
        <v>Study Discrm Agst African Amer</v>
      </c>
      <c r="H3562" s="33" t="str">
        <f>VLOOKUP(C3562,'[1]Fund Lookup'!B:C,2,FALSE)</f>
        <v>General Fund</v>
      </c>
      <c r="I3562" s="35" t="s">
        <v>2236</v>
      </c>
      <c r="J3562" s="33" t="str">
        <f>VLOOKUP(I3562,'[1]Table B'!A:B,2,FALSE)</f>
        <v>General</v>
      </c>
      <c r="K3562" s="9" t="str">
        <f t="shared" si="167"/>
        <v>100-General</v>
      </c>
      <c r="L3562" s="9" t="str">
        <f>IFERROR(VLOOKUP(A3562,'[1]VAC as of March 2024'!A:K,11,FALSE),"No")</f>
        <v>No</v>
      </c>
      <c r="M3562" s="9" t="s">
        <v>2237</v>
      </c>
      <c r="O3562" s="33" t="s">
        <v>2240</v>
      </c>
      <c r="P3562" s="33" t="s">
        <v>6061</v>
      </c>
      <c r="Q3562" s="2" t="str">
        <f>VLOOKUP(P3562,'[1]Table E'!A:C,3,FALSE)</f>
        <v>Unassigned</v>
      </c>
    </row>
    <row r="3563" spans="1:17" x14ac:dyDescent="0.25">
      <c r="A3563" s="33" t="str">
        <f t="shared" si="165"/>
        <v>8810001000</v>
      </c>
      <c r="B3563" s="33" t="s">
        <v>5720</v>
      </c>
      <c r="C3563" s="33" t="s">
        <v>1</v>
      </c>
      <c r="D3563" s="9" t="str">
        <f t="shared" si="166"/>
        <v>881001000</v>
      </c>
      <c r="E3563" s="34">
        <v>88100</v>
      </c>
      <c r="F3563" s="34">
        <v>1000</v>
      </c>
      <c r="G3563" s="9" t="str">
        <f>VLOOKUP(B3563,'[1]Business Unit Lookup'!A:B,2,FALSE)</f>
        <v>Comm School Const &amp; Moderniztn</v>
      </c>
      <c r="H3563" s="33" t="str">
        <f>VLOOKUP(C3563,'[1]Fund Lookup'!B:C,2,FALSE)</f>
        <v>General Fund</v>
      </c>
      <c r="I3563" s="35" t="s">
        <v>2236</v>
      </c>
      <c r="J3563" s="33" t="str">
        <f>VLOOKUP(I3563,'[1]Table B'!A:B,2,FALSE)</f>
        <v>General</v>
      </c>
      <c r="K3563" s="9" t="str">
        <f t="shared" si="167"/>
        <v>100-General</v>
      </c>
      <c r="L3563" s="9" t="str">
        <f>IFERROR(VLOOKUP(A3563,'[1]VAC as of March 2024'!A:K,11,FALSE),"No")</f>
        <v>No</v>
      </c>
      <c r="M3563" s="9" t="s">
        <v>2237</v>
      </c>
      <c r="O3563" s="33" t="s">
        <v>2240</v>
      </c>
      <c r="P3563" s="33" t="s">
        <v>6061</v>
      </c>
      <c r="Q3563" s="2" t="str">
        <f>VLOOKUP(P3563,'[1]Table E'!A:C,3,FALSE)</f>
        <v>Unassigned</v>
      </c>
    </row>
    <row r="3564" spans="1:17" x14ac:dyDescent="0.25">
      <c r="A3564" s="33" t="str">
        <f t="shared" si="165"/>
        <v>8820001000</v>
      </c>
      <c r="B3564" s="36" t="s">
        <v>6182</v>
      </c>
      <c r="C3564" s="36" t="s">
        <v>1</v>
      </c>
      <c r="D3564" s="9" t="str">
        <f t="shared" si="166"/>
        <v>882001000</v>
      </c>
      <c r="E3564" s="35">
        <v>88200</v>
      </c>
      <c r="F3564" s="35">
        <v>1000</v>
      </c>
      <c r="G3564" s="9" t="str">
        <f>VLOOKUP(B3564,'[1]Business Unit Lookup'!A:B,2,FALSE)</f>
        <v>Behavioral Health Commission</v>
      </c>
      <c r="H3564" s="33" t="str">
        <f>VLOOKUP(C3564,'[1]Fund Lookup'!B:C,2,FALSE)</f>
        <v>General Fund</v>
      </c>
      <c r="I3564" s="35" t="s">
        <v>2236</v>
      </c>
      <c r="J3564" s="33" t="str">
        <f>VLOOKUP(I3564,'[1]Table B'!A:B,2,FALSE)</f>
        <v>General</v>
      </c>
      <c r="K3564" s="9" t="str">
        <f t="shared" si="167"/>
        <v>100-General</v>
      </c>
      <c r="L3564" s="9" t="str">
        <f>IFERROR(VLOOKUP(A3564,'[1]VAC as of March 2024'!A:K,11,FALSE),"No")</f>
        <v>No</v>
      </c>
      <c r="M3564" s="38" t="s">
        <v>2237</v>
      </c>
      <c r="O3564" s="36" t="s">
        <v>2240</v>
      </c>
      <c r="P3564" s="36" t="s">
        <v>6061</v>
      </c>
      <c r="Q3564" s="2" t="str">
        <f>VLOOKUP(P3564,'[1]Table E'!A:C,3,FALSE)</f>
        <v>Unassigned</v>
      </c>
    </row>
    <row r="3565" spans="1:17" x14ac:dyDescent="0.25">
      <c r="A3565" s="33" t="str">
        <f t="shared" si="165"/>
        <v>8820002700</v>
      </c>
      <c r="B3565" s="36" t="s">
        <v>6182</v>
      </c>
      <c r="C3565" s="36" t="s">
        <v>619</v>
      </c>
      <c r="D3565" s="9" t="str">
        <f t="shared" si="166"/>
        <v>882002700</v>
      </c>
      <c r="E3565" s="36">
        <v>88200</v>
      </c>
      <c r="F3565" s="36">
        <v>2700</v>
      </c>
      <c r="G3565" s="9" t="str">
        <f>VLOOKUP(B3565,'[1]Business Unit Lookup'!A:B,2,FALSE)</f>
        <v>Behavioral Health Commission</v>
      </c>
      <c r="H3565" s="33" t="str">
        <f>VLOOKUP(C3565,'[1]Fund Lookup'!B:C,2,FALSE)</f>
        <v>Parking</v>
      </c>
      <c r="I3565" s="35" t="s">
        <v>2239</v>
      </c>
      <c r="J3565" s="33" t="str">
        <f>VLOOKUP(I3565,'[1]Table B'!A:B,2,FALSE)</f>
        <v>Special Revenue-Other</v>
      </c>
      <c r="K3565" s="9" t="str">
        <f t="shared" si="167"/>
        <v>105-Special Revenue-Other</v>
      </c>
      <c r="L3565" s="9" t="str">
        <f>IFERROR(VLOOKUP(A3565,'[1]VAC as of March 2024'!A:K,11,FALSE),"No")</f>
        <v>No</v>
      </c>
      <c r="M3565" s="37" t="s">
        <v>2240</v>
      </c>
      <c r="O3565" s="38" t="s">
        <v>2241</v>
      </c>
      <c r="P3565" s="36" t="s">
        <v>6062</v>
      </c>
      <c r="Q3565" s="2" t="str">
        <f>VLOOKUP(P3565,'[1]Table E'!A:C,3,FALSE)</f>
        <v>Governmental Operations - Administrative Services</v>
      </c>
    </row>
    <row r="3566" spans="1:17" x14ac:dyDescent="0.25">
      <c r="A3566" s="33" t="str">
        <f t="shared" si="165"/>
        <v>8830001000</v>
      </c>
      <c r="B3566" s="35" t="s">
        <v>8811</v>
      </c>
      <c r="C3566" s="36" t="s">
        <v>1</v>
      </c>
      <c r="D3566" s="9" t="str">
        <f t="shared" si="166"/>
        <v>883001000</v>
      </c>
      <c r="E3566" s="35">
        <v>88300</v>
      </c>
      <c r="F3566" s="37">
        <v>1000</v>
      </c>
      <c r="G3566" s="9" t="str">
        <f>VLOOKUP(B3566,'[1]Business Unit Lookup'!A:B,2,FALSE)</f>
        <v>American Revolution 250 Comssn</v>
      </c>
      <c r="H3566" s="33" t="str">
        <f>VLOOKUP(C3566,'[1]Fund Lookup'!B:C,2,FALSE)</f>
        <v>General Fund</v>
      </c>
      <c r="I3566" s="35" t="s">
        <v>2236</v>
      </c>
      <c r="J3566" s="33" t="str">
        <f>VLOOKUP(I3566,'[1]Table B'!A:B,2,FALSE)</f>
        <v>General</v>
      </c>
      <c r="K3566" s="9" t="str">
        <f t="shared" si="167"/>
        <v>100-General</v>
      </c>
      <c r="L3566" s="9" t="str">
        <f>IFERROR(VLOOKUP(A3566,'[1]VAC as of March 2024'!A:K,11,FALSE),"No")</f>
        <v>No</v>
      </c>
      <c r="M3566" s="38" t="s">
        <v>2237</v>
      </c>
      <c r="O3566" s="38" t="s">
        <v>2240</v>
      </c>
      <c r="P3566" s="36" t="s">
        <v>6061</v>
      </c>
      <c r="Q3566" s="2" t="str">
        <f>VLOOKUP(P3566,'[1]Table E'!A:C,3,FALSE)</f>
        <v>Unassigned</v>
      </c>
    </row>
    <row r="3567" spans="1:17" x14ac:dyDescent="0.25">
      <c r="A3567" s="33" t="str">
        <f t="shared" si="165"/>
        <v>8830002700</v>
      </c>
      <c r="B3567" s="40" t="s">
        <v>8811</v>
      </c>
      <c r="C3567" s="36" t="s">
        <v>619</v>
      </c>
      <c r="D3567" s="9" t="str">
        <f t="shared" si="166"/>
        <v>883002700</v>
      </c>
      <c r="E3567" s="40">
        <v>88300</v>
      </c>
      <c r="F3567" s="37">
        <v>2700</v>
      </c>
      <c r="G3567" s="9" t="str">
        <f>VLOOKUP(B3567,'[1]Business Unit Lookup'!A:B,2,FALSE)</f>
        <v>American Revolution 250 Comssn</v>
      </c>
      <c r="H3567" s="33" t="str">
        <f>VLOOKUP(C3567,'[1]Fund Lookup'!B:C,2,FALSE)</f>
        <v>Parking</v>
      </c>
      <c r="I3567" s="35" t="s">
        <v>2239</v>
      </c>
      <c r="J3567" s="33" t="str">
        <f>VLOOKUP(I3567,'[1]Table B'!A:B,2,FALSE)</f>
        <v>Special Revenue-Other</v>
      </c>
      <c r="K3567" s="9" t="str">
        <f t="shared" si="167"/>
        <v>105-Special Revenue-Other</v>
      </c>
      <c r="L3567" s="9" t="str">
        <f>IFERROR(VLOOKUP(A3567,'[1]VAC as of March 2024'!A:K,11,FALSE),"No")</f>
        <v>No</v>
      </c>
      <c r="M3567" s="38" t="s">
        <v>2240</v>
      </c>
      <c r="O3567" s="38" t="s">
        <v>2241</v>
      </c>
      <c r="P3567" s="38" t="s">
        <v>6062</v>
      </c>
      <c r="Q3567" s="2" t="str">
        <f>VLOOKUP(P3567,'[1]Table E'!A:C,3,FALSE)</f>
        <v>Governmental Operations - Administrative Services</v>
      </c>
    </row>
    <row r="3568" spans="1:17" x14ac:dyDescent="0.25">
      <c r="A3568" s="33" t="str">
        <f t="shared" si="165"/>
        <v>8850001000</v>
      </c>
      <c r="B3568" s="33" t="s">
        <v>2546</v>
      </c>
      <c r="C3568" s="33" t="s">
        <v>1</v>
      </c>
      <c r="D3568" s="9" t="str">
        <f t="shared" si="166"/>
        <v>885001000</v>
      </c>
      <c r="E3568" s="34">
        <v>88500</v>
      </c>
      <c r="F3568" s="34">
        <v>1000</v>
      </c>
      <c r="G3568" s="9" t="str">
        <f>VLOOKUP(B3568,'[1]Business Unit Lookup'!A:B,2,FALSE)</f>
        <v>Inst for Adv Learn &amp; Research</v>
      </c>
      <c r="H3568" s="33" t="str">
        <f>VLOOKUP(C3568,'[1]Fund Lookup'!B:C,2,FALSE)</f>
        <v>General Fund</v>
      </c>
      <c r="I3568" s="35" t="s">
        <v>2236</v>
      </c>
      <c r="J3568" s="33" t="str">
        <f>VLOOKUP(I3568,'[1]Table B'!A:B,2,FALSE)</f>
        <v>General</v>
      </c>
      <c r="K3568" s="9" t="str">
        <f t="shared" si="167"/>
        <v>100-General</v>
      </c>
      <c r="L3568" s="9" t="str">
        <f>IFERROR(VLOOKUP(A3568,'[1]VAC as of March 2024'!A:K,11,FALSE),"No")</f>
        <v>No</v>
      </c>
      <c r="M3568" s="9" t="s">
        <v>2237</v>
      </c>
      <c r="O3568" s="33" t="s">
        <v>2240</v>
      </c>
      <c r="P3568" s="33" t="s">
        <v>6061</v>
      </c>
      <c r="Q3568" s="2" t="str">
        <f>VLOOKUP(P3568,'[1]Table E'!A:C,3,FALSE)</f>
        <v>Unassigned</v>
      </c>
    </row>
    <row r="3569" spans="1:17" x14ac:dyDescent="0.25">
      <c r="A3569" s="33" t="str">
        <f t="shared" si="165"/>
        <v>8850003410</v>
      </c>
      <c r="B3569" s="33" t="s">
        <v>2546</v>
      </c>
      <c r="C3569" s="33" t="s">
        <v>5581</v>
      </c>
      <c r="D3569" s="9" t="str">
        <f t="shared" si="166"/>
        <v>885003410</v>
      </c>
      <c r="E3569" s="34">
        <v>88500</v>
      </c>
      <c r="F3569" s="34">
        <v>3410</v>
      </c>
      <c r="G3569" s="9" t="str">
        <f>VLOOKUP(B3569,'[1]Business Unit Lookup'!A:B,2,FALSE)</f>
        <v>Inst for Adv Learn &amp; Research</v>
      </c>
      <c r="H3569" s="33" t="str">
        <f>VLOOKUP(C3569,'[1]Fund Lookup'!B:C,2,FALSE)</f>
        <v>GEER Fund - COVID-19</v>
      </c>
      <c r="I3569" s="35" t="s">
        <v>2307</v>
      </c>
      <c r="J3569" s="33" t="str">
        <f>VLOOKUP(I3569,'[1]Table B'!A:B,2,FALSE)</f>
        <v>CU-HE-Non-specific Activity</v>
      </c>
      <c r="K3569" s="9" t="str">
        <f t="shared" si="167"/>
        <v>500-CU-HE-Non-specific Activity</v>
      </c>
      <c r="L3569" s="9" t="str">
        <f>IFERROR(VLOOKUP(A3569,'[1]VAC as of March 2024'!A:K,11,FALSE),"No")</f>
        <v>No</v>
      </c>
      <c r="M3569" s="9" t="s">
        <v>5493</v>
      </c>
      <c r="Q3569" s="2"/>
    </row>
    <row r="3570" spans="1:17" x14ac:dyDescent="0.25">
      <c r="A3570" s="33" t="str">
        <f t="shared" si="165"/>
        <v>8850008171</v>
      </c>
      <c r="B3570" s="33" t="s">
        <v>2546</v>
      </c>
      <c r="C3570" s="33" t="s">
        <v>1622</v>
      </c>
      <c r="D3570" s="9" t="str">
        <f t="shared" si="166"/>
        <v>885008171</v>
      </c>
      <c r="E3570" s="34">
        <v>88500</v>
      </c>
      <c r="F3570" s="34">
        <v>8171</v>
      </c>
      <c r="G3570" s="9" t="str">
        <f>VLOOKUP(B3570,'[1]Business Unit Lookup'!A:B,2,FALSE)</f>
        <v>Inst for Adv Learn &amp; Research</v>
      </c>
      <c r="H3570" s="33" t="str">
        <f>VLOOKUP(C3570,'[1]Fund Lookup'!B:C,2,FALSE)</f>
        <v>VCBA 21St Century - Evms</v>
      </c>
      <c r="I3570" s="35" t="s">
        <v>2307</v>
      </c>
      <c r="J3570" s="33" t="str">
        <f>VLOOKUP(I3570,'[1]Table B'!A:B,2,FALSE)</f>
        <v>CU-HE-Non-specific Activity</v>
      </c>
      <c r="K3570" s="9" t="str">
        <f t="shared" si="167"/>
        <v>500-CU-HE-Non-specific Activity</v>
      </c>
      <c r="L3570" s="9" t="str">
        <f>IFERROR(VLOOKUP(A3570,'[1]VAC as of March 2024'!A:K,11,FALSE),"No")</f>
        <v>No</v>
      </c>
      <c r="M3570" s="9" t="s">
        <v>2248</v>
      </c>
      <c r="Q3570" s="2"/>
    </row>
    <row r="3571" spans="1:17" x14ac:dyDescent="0.25">
      <c r="A3571" s="33" t="str">
        <f t="shared" si="165"/>
        <v>8850009093</v>
      </c>
      <c r="B3571" s="41" t="s">
        <v>2546</v>
      </c>
      <c r="C3571" s="36" t="s">
        <v>8572</v>
      </c>
      <c r="D3571" s="9" t="str">
        <f t="shared" si="166"/>
        <v>885009093</v>
      </c>
      <c r="E3571" s="35">
        <v>88500</v>
      </c>
      <c r="F3571" s="37">
        <v>9093</v>
      </c>
      <c r="G3571" s="9" t="str">
        <f>VLOOKUP(B3571,'[1]Business Unit Lookup'!A:B,2,FALSE)</f>
        <v>Inst for Adv Learn &amp; Research</v>
      </c>
      <c r="H3571" s="33" t="str">
        <f>VLOOKUP(C3571,'[1]Fund Lookup'!B:C,2,FALSE)</f>
        <v>NewEconomyWrkfrcCrdntlGrntFnd</v>
      </c>
      <c r="I3571" s="35" t="s">
        <v>2236</v>
      </c>
      <c r="J3571" s="33" t="str">
        <f>VLOOKUP(I3571,'[1]Table B'!A:B,2,FALSE)</f>
        <v>General</v>
      </c>
      <c r="K3571" s="9" t="str">
        <f t="shared" si="167"/>
        <v>100-General</v>
      </c>
      <c r="L3571" s="9" t="str">
        <f>IFERROR(VLOOKUP(A3571,'[1]VAC as of March 2024'!A:K,11,FALSE),"No")</f>
        <v>Yes</v>
      </c>
      <c r="M3571" s="38" t="s">
        <v>2240</v>
      </c>
      <c r="O3571" s="38" t="s">
        <v>2240</v>
      </c>
      <c r="P3571" s="36" t="s">
        <v>6113</v>
      </c>
      <c r="Q3571" s="2" t="str">
        <f>VLOOKUP(P3571,'[1]Table E'!A:C,3,FALSE)</f>
        <v>Various ACFR Class</v>
      </c>
    </row>
    <row r="3572" spans="1:17" x14ac:dyDescent="0.25">
      <c r="A3572" s="33" t="str">
        <f t="shared" si="165"/>
        <v>8850010380</v>
      </c>
      <c r="B3572" s="33" t="s">
        <v>2546</v>
      </c>
      <c r="C3572" s="33" t="s">
        <v>5691</v>
      </c>
      <c r="D3572" s="9" t="str">
        <f t="shared" si="166"/>
        <v>8850010380</v>
      </c>
      <c r="E3572" s="34">
        <v>88500</v>
      </c>
      <c r="F3572" s="34">
        <v>10380</v>
      </c>
      <c r="G3572" s="9" t="str">
        <f>VLOOKUP(B3572,'[1]Business Unit Lookup'!A:B,2,FALSE)</f>
        <v>Inst for Adv Learn &amp; Research</v>
      </c>
      <c r="H3572" s="33" t="str">
        <f>VLOOKUP(C3572,'[1]Fund Lookup'!B:C,2,FALSE)</f>
        <v>GEER Fund - COVID-19</v>
      </c>
      <c r="I3572" s="35" t="s">
        <v>2252</v>
      </c>
      <c r="J3572" s="33" t="str">
        <f>VLOOKUP(I3572,'[1]Table B'!A:B,2,FALSE)</f>
        <v>Special Revenue-Federal</v>
      </c>
      <c r="K3572" s="9" t="str">
        <f t="shared" si="167"/>
        <v>120-Special Revenue-Federal</v>
      </c>
      <c r="L3572" s="9" t="str">
        <f>IFERROR(VLOOKUP(A3572,'[1]VAC as of March 2024'!A:K,11,FALSE),"No")</f>
        <v>Yes</v>
      </c>
      <c r="M3572" s="9" t="s">
        <v>5493</v>
      </c>
      <c r="O3572" s="33" t="s">
        <v>2240</v>
      </c>
      <c r="P3572" s="33" t="s">
        <v>6113</v>
      </c>
      <c r="Q3572" s="2" t="str">
        <f>VLOOKUP(P3572,'[1]Table E'!A:C,3,FALSE)</f>
        <v>Various ACFR Class</v>
      </c>
    </row>
    <row r="3573" spans="1:17" x14ac:dyDescent="0.25">
      <c r="A3573" s="33" t="str">
        <f t="shared" si="165"/>
        <v>9020002902</v>
      </c>
      <c r="B3573" s="36" t="s">
        <v>6183</v>
      </c>
      <c r="C3573" s="36" t="s">
        <v>6184</v>
      </c>
      <c r="D3573" s="9" t="str">
        <f t="shared" si="166"/>
        <v>902002902</v>
      </c>
      <c r="E3573" s="36">
        <v>90200</v>
      </c>
      <c r="F3573" s="36">
        <v>2902</v>
      </c>
      <c r="G3573" s="9" t="str">
        <f>VLOOKUP(B3573,'[1]Business Unit Lookup'!A:B,2,FALSE)</f>
        <v>Puller Veterans Care Center</v>
      </c>
      <c r="H3573" s="33" t="str">
        <f>VLOOKUP(C3573,'[1]Fund Lookup'!B:C,2,FALSE)</f>
        <v>P-VCC Special Revenue Fund</v>
      </c>
      <c r="I3573" s="35" t="s">
        <v>2236</v>
      </c>
      <c r="J3573" s="33" t="str">
        <f>VLOOKUP(I3573,'[1]Table B'!A:B,2,FALSE)</f>
        <v>General</v>
      </c>
      <c r="K3573" s="9" t="str">
        <f t="shared" si="167"/>
        <v>100-General</v>
      </c>
      <c r="L3573" s="9" t="str">
        <f>IFERROR(VLOOKUP(A3573,'[1]VAC as of March 2024'!A:K,11,FALSE),"No")</f>
        <v>No</v>
      </c>
      <c r="M3573" s="37" t="s">
        <v>2240</v>
      </c>
      <c r="O3573" s="38" t="s">
        <v>2</v>
      </c>
      <c r="P3573" s="36" t="s">
        <v>6068</v>
      </c>
      <c r="Q3573" s="2" t="str">
        <f>VLOOKUP(P3573,'[1]Table E'!A:C,3,FALSE)</f>
        <v>Health and Public Safety</v>
      </c>
    </row>
    <row r="3574" spans="1:17" x14ac:dyDescent="0.25">
      <c r="A3574" s="33" t="str">
        <f t="shared" si="165"/>
        <v>9020007902</v>
      </c>
      <c r="B3574" s="41" t="s">
        <v>6183</v>
      </c>
      <c r="C3574" s="36" t="s">
        <v>8503</v>
      </c>
      <c r="D3574" s="9" t="str">
        <f t="shared" si="166"/>
        <v>902007902</v>
      </c>
      <c r="E3574" s="35">
        <v>90200</v>
      </c>
      <c r="F3574" s="37">
        <v>7902</v>
      </c>
      <c r="G3574" s="9" t="str">
        <f>VLOOKUP(B3574,'[1]Business Unit Lookup'!A:B,2,FALSE)</f>
        <v>Puller Veterans Care Center</v>
      </c>
      <c r="H3574" s="33" t="str">
        <f>VLOOKUP(C3574,'[1]Fund Lookup'!B:C,2,FALSE)</f>
        <v>Trust and Agency - P-VCC</v>
      </c>
      <c r="I3574" s="35" t="s">
        <v>2269</v>
      </c>
      <c r="J3574" s="33" t="str">
        <f>VLOOKUP(I3574,'[1]Table B'!A:B,2,FALSE)</f>
        <v>Custodial-VA Veterans Care Center Resident Fund</v>
      </c>
      <c r="K3574" s="9" t="str">
        <f t="shared" si="167"/>
        <v>442-Custodial-VA Veterans Care Center Resident Fund</v>
      </c>
      <c r="L3574" s="9" t="str">
        <f>IFERROR(VLOOKUP(A3574,'[1]VAC as of March 2024'!A:K,11,FALSE),"No")</f>
        <v>No</v>
      </c>
      <c r="M3574" s="38" t="s">
        <v>2248</v>
      </c>
      <c r="O3574" s="38"/>
      <c r="P3574" s="38"/>
      <c r="Q3574" s="2"/>
    </row>
    <row r="3575" spans="1:17" x14ac:dyDescent="0.25">
      <c r="A3575" s="33" t="str">
        <f t="shared" si="165"/>
        <v>9020010000</v>
      </c>
      <c r="B3575" s="40" t="s">
        <v>6183</v>
      </c>
      <c r="C3575" s="36" t="s">
        <v>2162</v>
      </c>
      <c r="D3575" s="9" t="str">
        <f t="shared" si="166"/>
        <v>9020010000</v>
      </c>
      <c r="E3575" s="40">
        <v>90200</v>
      </c>
      <c r="F3575" s="37">
        <v>10000</v>
      </c>
      <c r="G3575" s="9" t="str">
        <f>VLOOKUP(B3575,'[1]Business Unit Lookup'!A:B,2,FALSE)</f>
        <v>Puller Veterans Care Center</v>
      </c>
      <c r="H3575" s="33" t="str">
        <f>VLOOKUP(C3575,'[1]Fund Lookup'!B:C,2,FALSE)</f>
        <v>Federal Trust</v>
      </c>
      <c r="I3575" s="35" t="s">
        <v>2252</v>
      </c>
      <c r="J3575" s="33" t="str">
        <f>VLOOKUP(I3575,'[1]Table B'!A:B,2,FALSE)</f>
        <v>Special Revenue-Federal</v>
      </c>
      <c r="K3575" s="9" t="str">
        <f t="shared" si="167"/>
        <v>120-Special Revenue-Federal</v>
      </c>
      <c r="L3575" s="9" t="str">
        <f>IFERROR(VLOOKUP(A3575,'[1]VAC as of March 2024'!A:K,11,FALSE),"No")</f>
        <v>No</v>
      </c>
      <c r="M3575" s="38" t="s">
        <v>2248</v>
      </c>
      <c r="O3575" s="38" t="s">
        <v>2248</v>
      </c>
      <c r="P3575" s="36" t="s">
        <v>6070</v>
      </c>
      <c r="Q3575" s="81" t="s">
        <v>8349</v>
      </c>
    </row>
    <row r="3576" spans="1:17" x14ac:dyDescent="0.25">
      <c r="A3576" s="33" t="str">
        <f t="shared" si="165"/>
        <v>9020015000</v>
      </c>
      <c r="B3576" s="36" t="s">
        <v>6183</v>
      </c>
      <c r="C3576" s="36" t="s">
        <v>2222</v>
      </c>
      <c r="D3576" s="9" t="str">
        <f t="shared" si="166"/>
        <v>9020015000</v>
      </c>
      <c r="E3576" s="36">
        <v>90200</v>
      </c>
      <c r="F3576" s="37">
        <v>15000</v>
      </c>
      <c r="G3576" s="9" t="str">
        <f>VLOOKUP(B3576,'[1]Business Unit Lookup'!A:B,2,FALSE)</f>
        <v>Puller Veterans Care Center</v>
      </c>
      <c r="H3576" s="33" t="str">
        <f>VLOOKUP(C3576,'[1]Fund Lookup'!B:C,2,FALSE)</f>
        <v>General Fixed Asset Acct Group</v>
      </c>
      <c r="I3576" s="35" t="s">
        <v>2242</v>
      </c>
      <c r="J3576" s="33" t="str">
        <f>VLOOKUP(I3576,'[1]Table B'!A:B,2,FALSE)</f>
        <v>Fixed Assets, Fund 1500</v>
      </c>
      <c r="K3576" s="9" t="str">
        <f t="shared" si="167"/>
        <v>610-Fixed Assets, Fund 1500</v>
      </c>
      <c r="L3576" s="9" t="str">
        <f>IFERROR(VLOOKUP(A3576,'[1]VAC as of March 2024'!A:K,11,FALSE),"No")</f>
        <v>No</v>
      </c>
      <c r="M3576" s="38" t="s">
        <v>4</v>
      </c>
      <c r="O3576" s="38"/>
      <c r="P3576" s="38"/>
      <c r="Q3576" s="2"/>
    </row>
    <row r="3577" spans="1:17" x14ac:dyDescent="0.25">
      <c r="A3577" s="33" t="str">
        <f t="shared" si="165"/>
        <v>9030002903</v>
      </c>
      <c r="B3577" s="36" t="s">
        <v>6185</v>
      </c>
      <c r="C3577" s="36" t="s">
        <v>6186</v>
      </c>
      <c r="D3577" s="9" t="str">
        <f t="shared" si="166"/>
        <v>903002903</v>
      </c>
      <c r="E3577" s="36">
        <v>90300</v>
      </c>
      <c r="F3577" s="36">
        <v>2903</v>
      </c>
      <c r="G3577" s="9" t="str">
        <f>VLOOKUP(B3577,'[1]Business Unit Lookup'!A:B,2,FALSE)</f>
        <v>Jones &amp; Cabacoy Vetrn Care Ctr</v>
      </c>
      <c r="H3577" s="33" t="str">
        <f>VLOOKUP(C3577,'[1]Fund Lookup'!B:C,2,FALSE)</f>
        <v>JC-VCC Special Revenue Fund</v>
      </c>
      <c r="I3577" s="35" t="s">
        <v>2236</v>
      </c>
      <c r="J3577" s="33" t="str">
        <f>VLOOKUP(I3577,'[1]Table B'!A:B,2,FALSE)</f>
        <v>General</v>
      </c>
      <c r="K3577" s="9" t="str">
        <f t="shared" si="167"/>
        <v>100-General</v>
      </c>
      <c r="L3577" s="9" t="str">
        <f>IFERROR(VLOOKUP(A3577,'[1]VAC as of March 2024'!A:K,11,FALSE),"No")</f>
        <v>No</v>
      </c>
      <c r="M3577" s="37" t="s">
        <v>2240</v>
      </c>
      <c r="O3577" s="38" t="s">
        <v>2</v>
      </c>
      <c r="P3577" s="36" t="s">
        <v>6068</v>
      </c>
      <c r="Q3577" s="2" t="str">
        <f>VLOOKUP(P3577,'[1]Table E'!A:C,3,FALSE)</f>
        <v>Health and Public Safety</v>
      </c>
    </row>
    <row r="3578" spans="1:17" x14ac:dyDescent="0.25">
      <c r="A3578" s="33" t="str">
        <f t="shared" si="165"/>
        <v>9030007903</v>
      </c>
      <c r="B3578" s="41" t="s">
        <v>6185</v>
      </c>
      <c r="C3578" s="36" t="s">
        <v>8507</v>
      </c>
      <c r="D3578" s="9" t="str">
        <f t="shared" si="166"/>
        <v>903007903</v>
      </c>
      <c r="E3578" s="35">
        <v>90300</v>
      </c>
      <c r="F3578" s="37">
        <v>7903</v>
      </c>
      <c r="G3578" s="9" t="str">
        <f>VLOOKUP(B3578,'[1]Business Unit Lookup'!A:B,2,FALSE)</f>
        <v>Jones &amp; Cabacoy Vetrn Care Ctr</v>
      </c>
      <c r="H3578" s="33" t="str">
        <f>VLOOKUP(C3578,'[1]Fund Lookup'!B:C,2,FALSE)</f>
        <v>Trust and Agency - JC-VCC</v>
      </c>
      <c r="I3578" s="35" t="s">
        <v>2269</v>
      </c>
      <c r="J3578" s="33" t="str">
        <f>VLOOKUP(I3578,'[1]Table B'!A:B,2,FALSE)</f>
        <v>Custodial-VA Veterans Care Center Resident Fund</v>
      </c>
      <c r="K3578" s="9" t="str">
        <f t="shared" si="167"/>
        <v>442-Custodial-VA Veterans Care Center Resident Fund</v>
      </c>
      <c r="L3578" s="9" t="str">
        <f>IFERROR(VLOOKUP(A3578,'[1]VAC as of March 2024'!A:K,11,FALSE),"No")</f>
        <v>No</v>
      </c>
      <c r="M3578" s="38" t="s">
        <v>2248</v>
      </c>
      <c r="O3578" s="38"/>
      <c r="P3578" s="38"/>
      <c r="Q3578" s="2"/>
    </row>
    <row r="3579" spans="1:17" x14ac:dyDescent="0.25">
      <c r="A3579" s="33" t="str">
        <f t="shared" si="165"/>
        <v>9030010000</v>
      </c>
      <c r="B3579" s="40" t="s">
        <v>6185</v>
      </c>
      <c r="C3579" s="36" t="s">
        <v>2162</v>
      </c>
      <c r="D3579" s="9" t="str">
        <f t="shared" si="166"/>
        <v>9030010000</v>
      </c>
      <c r="E3579" s="40">
        <v>90300</v>
      </c>
      <c r="F3579" s="37">
        <v>10000</v>
      </c>
      <c r="G3579" s="9" t="str">
        <f>VLOOKUP(B3579,'[1]Business Unit Lookup'!A:B,2,FALSE)</f>
        <v>Jones &amp; Cabacoy Vetrn Care Ctr</v>
      </c>
      <c r="H3579" s="33" t="str">
        <f>VLOOKUP(C3579,'[1]Fund Lookup'!B:C,2,FALSE)</f>
        <v>Federal Trust</v>
      </c>
      <c r="I3579" s="35" t="s">
        <v>2252</v>
      </c>
      <c r="J3579" s="33" t="str">
        <f>VLOOKUP(I3579,'[1]Table B'!A:B,2,FALSE)</f>
        <v>Special Revenue-Federal</v>
      </c>
      <c r="K3579" s="9" t="str">
        <f t="shared" si="167"/>
        <v>120-Special Revenue-Federal</v>
      </c>
      <c r="L3579" s="9" t="str">
        <f>IFERROR(VLOOKUP(A3579,'[1]VAC as of March 2024'!A:K,11,FALSE),"No")</f>
        <v>No</v>
      </c>
      <c r="M3579" s="38" t="s">
        <v>2248</v>
      </c>
      <c r="O3579" s="38" t="s">
        <v>2248</v>
      </c>
      <c r="P3579" s="36" t="s">
        <v>6070</v>
      </c>
      <c r="Q3579" s="81" t="s">
        <v>8349</v>
      </c>
    </row>
    <row r="3580" spans="1:17" x14ac:dyDescent="0.25">
      <c r="A3580" s="33" t="str">
        <f t="shared" si="165"/>
        <v>9030015000</v>
      </c>
      <c r="B3580" s="40" t="s">
        <v>6185</v>
      </c>
      <c r="C3580" s="36" t="s">
        <v>2222</v>
      </c>
      <c r="D3580" s="9" t="str">
        <f t="shared" si="166"/>
        <v>9030015000</v>
      </c>
      <c r="E3580" s="40">
        <v>90300</v>
      </c>
      <c r="F3580" s="37">
        <v>15000</v>
      </c>
      <c r="G3580" s="9" t="str">
        <f>VLOOKUP(B3580,'[1]Business Unit Lookup'!A:B,2,FALSE)</f>
        <v>Jones &amp; Cabacoy Vetrn Care Ctr</v>
      </c>
      <c r="H3580" s="33" t="str">
        <f>VLOOKUP(C3580,'[1]Fund Lookup'!B:C,2,FALSE)</f>
        <v>General Fixed Asset Acct Group</v>
      </c>
      <c r="I3580" s="35" t="s">
        <v>2242</v>
      </c>
      <c r="J3580" s="33" t="str">
        <f>VLOOKUP(I3580,'[1]Table B'!A:B,2,FALSE)</f>
        <v>Fixed Assets, Fund 1500</v>
      </c>
      <c r="K3580" s="9" t="str">
        <f t="shared" si="167"/>
        <v>610-Fixed Assets, Fund 1500</v>
      </c>
      <c r="L3580" s="9" t="str">
        <f>IFERROR(VLOOKUP(A3580,'[1]VAC as of March 2024'!A:K,11,FALSE),"No")</f>
        <v>No</v>
      </c>
      <c r="M3580" s="38" t="s">
        <v>4</v>
      </c>
      <c r="O3580" s="38"/>
      <c r="P3580" s="38"/>
      <c r="Q3580" s="2"/>
    </row>
    <row r="3581" spans="1:17" x14ac:dyDescent="0.25">
      <c r="A3581" s="33" t="str">
        <f t="shared" si="165"/>
        <v>9120001000</v>
      </c>
      <c r="B3581" s="33" t="s">
        <v>2547</v>
      </c>
      <c r="C3581" s="33" t="s">
        <v>1</v>
      </c>
      <c r="D3581" s="9" t="str">
        <f t="shared" si="166"/>
        <v>912001000</v>
      </c>
      <c r="E3581" s="34">
        <v>91200</v>
      </c>
      <c r="F3581" s="34">
        <v>1000</v>
      </c>
      <c r="G3581" s="9" t="str">
        <f>VLOOKUP(B3581,'[1]Business Unit Lookup'!A:B,2,FALSE)</f>
        <v>Dept of Veterans Services</v>
      </c>
      <c r="H3581" s="33" t="str">
        <f>VLOOKUP(C3581,'[1]Fund Lookup'!B:C,2,FALSE)</f>
        <v>General Fund</v>
      </c>
      <c r="I3581" s="35" t="s">
        <v>2236</v>
      </c>
      <c r="J3581" s="33" t="str">
        <f>VLOOKUP(I3581,'[1]Table B'!A:B,2,FALSE)</f>
        <v>General</v>
      </c>
      <c r="K3581" s="9" t="str">
        <f t="shared" si="167"/>
        <v>100-General</v>
      </c>
      <c r="L3581" s="9" t="str">
        <f>IFERROR(VLOOKUP(A3581,'[1]VAC as of March 2024'!A:K,11,FALSE),"No")</f>
        <v>No</v>
      </c>
      <c r="M3581" s="9" t="s">
        <v>2237</v>
      </c>
      <c r="O3581" s="33" t="s">
        <v>2240</v>
      </c>
      <c r="P3581" s="33" t="s">
        <v>6061</v>
      </c>
      <c r="Q3581" s="2" t="str">
        <f>VLOOKUP(P3581,'[1]Table E'!A:C,3,FALSE)</f>
        <v>Unassigned</v>
      </c>
    </row>
    <row r="3582" spans="1:17" x14ac:dyDescent="0.25">
      <c r="A3582" s="33" t="str">
        <f t="shared" si="165"/>
        <v>9120002128</v>
      </c>
      <c r="B3582" s="41" t="s">
        <v>2547</v>
      </c>
      <c r="C3582" s="36" t="s">
        <v>167</v>
      </c>
      <c r="D3582" s="9" t="str">
        <f t="shared" si="166"/>
        <v>912002128</v>
      </c>
      <c r="E3582" s="35">
        <v>91200</v>
      </c>
      <c r="F3582" s="37">
        <v>2128</v>
      </c>
      <c r="G3582" s="9" t="str">
        <f>VLOOKUP(B3582,'[1]Business Unit Lookup'!A:B,2,FALSE)</f>
        <v>Dept of Veterans Services</v>
      </c>
      <c r="H3582" s="33" t="str">
        <f>VLOOKUP(C3582,'[1]Fund Lookup'!B:C,2,FALSE)</f>
        <v>VA Veterans Care Cntr Spec Rev</v>
      </c>
      <c r="I3582" s="35" t="s">
        <v>2236</v>
      </c>
      <c r="J3582" s="33" t="str">
        <f>VLOOKUP(I3582,'[1]Table B'!A:B,2,FALSE)</f>
        <v>General</v>
      </c>
      <c r="K3582" s="9" t="str">
        <f t="shared" si="167"/>
        <v>100-General</v>
      </c>
      <c r="L3582" s="9" t="str">
        <f>IFERROR(VLOOKUP(A3582,'[1]VAC as of March 2024'!A:K,11,FALSE),"No")</f>
        <v>No</v>
      </c>
      <c r="M3582" s="38" t="s">
        <v>2240</v>
      </c>
      <c r="O3582" s="38" t="s">
        <v>2</v>
      </c>
      <c r="P3582" s="36" t="s">
        <v>6068</v>
      </c>
      <c r="Q3582" s="2" t="str">
        <f>VLOOKUP(P3582,'[1]Table E'!A:C,3,FALSE)</f>
        <v>Health and Public Safety</v>
      </c>
    </row>
    <row r="3583" spans="1:17" x14ac:dyDescent="0.25">
      <c r="A3583" s="33" t="str">
        <f t="shared" si="165"/>
        <v>9120002700</v>
      </c>
      <c r="B3583" s="33" t="s">
        <v>2547</v>
      </c>
      <c r="C3583" s="33" t="s">
        <v>619</v>
      </c>
      <c r="D3583" s="9" t="str">
        <f t="shared" si="166"/>
        <v>912002700</v>
      </c>
      <c r="E3583" s="34">
        <v>91200</v>
      </c>
      <c r="F3583" s="34">
        <v>2700</v>
      </c>
      <c r="G3583" s="9" t="str">
        <f>VLOOKUP(B3583,'[1]Business Unit Lookup'!A:B,2,FALSE)</f>
        <v>Dept of Veterans Services</v>
      </c>
      <c r="H3583" s="33" t="str">
        <f>VLOOKUP(C3583,'[1]Fund Lookup'!B:C,2,FALSE)</f>
        <v>Parking</v>
      </c>
      <c r="I3583" s="35" t="s">
        <v>2239</v>
      </c>
      <c r="J3583" s="33" t="str">
        <f>VLOOKUP(I3583,'[1]Table B'!A:B,2,FALSE)</f>
        <v>Special Revenue-Other</v>
      </c>
      <c r="K3583" s="9" t="str">
        <f t="shared" si="167"/>
        <v>105-Special Revenue-Other</v>
      </c>
      <c r="L3583" s="9" t="str">
        <f>IFERROR(VLOOKUP(A3583,'[1]VAC as of March 2024'!A:K,11,FALSE),"No")</f>
        <v>No</v>
      </c>
      <c r="M3583" s="9" t="s">
        <v>2240</v>
      </c>
      <c r="O3583" s="33" t="s">
        <v>2241</v>
      </c>
      <c r="P3583" s="33" t="s">
        <v>6062</v>
      </c>
      <c r="Q3583" s="2" t="str">
        <f>VLOOKUP(P3583,'[1]Table E'!A:C,3,FALSE)</f>
        <v>Governmental Operations - Administrative Services</v>
      </c>
    </row>
    <row r="3584" spans="1:17" x14ac:dyDescent="0.25">
      <c r="A3584" s="33" t="str">
        <f t="shared" si="165"/>
        <v>9120002912</v>
      </c>
      <c r="B3584" s="33" t="s">
        <v>2547</v>
      </c>
      <c r="C3584" s="33" t="s">
        <v>730</v>
      </c>
      <c r="D3584" s="9" t="str">
        <f t="shared" si="166"/>
        <v>912002912</v>
      </c>
      <c r="E3584" s="34">
        <v>91200</v>
      </c>
      <c r="F3584" s="34">
        <v>2912</v>
      </c>
      <c r="G3584" s="9" t="str">
        <f>VLOOKUP(B3584,'[1]Business Unit Lookup'!A:B,2,FALSE)</f>
        <v>Dept of Veterans Services</v>
      </c>
      <c r="H3584" s="33" t="str">
        <f>VLOOKUP(C3584,'[1]Fund Lookup'!B:C,2,FALSE)</f>
        <v>DVS Special Revenue Fund</v>
      </c>
      <c r="I3584" s="35" t="s">
        <v>2236</v>
      </c>
      <c r="J3584" s="33" t="str">
        <f>VLOOKUP(I3584,'[1]Table B'!A:B,2,FALSE)</f>
        <v>General</v>
      </c>
      <c r="K3584" s="9" t="str">
        <f t="shared" si="167"/>
        <v>100-General</v>
      </c>
      <c r="L3584" s="9" t="str">
        <f>IFERROR(VLOOKUP(A3584,'[1]VAC as of March 2024'!A:K,11,FALSE),"No")</f>
        <v>No</v>
      </c>
      <c r="M3584" s="9" t="s">
        <v>2240</v>
      </c>
      <c r="O3584" s="33" t="s">
        <v>2</v>
      </c>
      <c r="P3584" s="33" t="s">
        <v>6068</v>
      </c>
      <c r="Q3584" s="2" t="str">
        <f>VLOOKUP(P3584,'[1]Table E'!A:C,3,FALSE)</f>
        <v>Health and Public Safety</v>
      </c>
    </row>
    <row r="3585" spans="1:17" x14ac:dyDescent="0.25">
      <c r="A3585" s="33" t="str">
        <f t="shared" si="165"/>
        <v>9120002922</v>
      </c>
      <c r="B3585" s="41" t="s">
        <v>2547</v>
      </c>
      <c r="C3585" s="36" t="s">
        <v>736</v>
      </c>
      <c r="D3585" s="9" t="str">
        <f t="shared" si="166"/>
        <v>912002922</v>
      </c>
      <c r="E3585" s="35">
        <v>91200</v>
      </c>
      <c r="F3585" s="37">
        <v>2922</v>
      </c>
      <c r="G3585" s="9" t="str">
        <f>VLOOKUP(B3585,'[1]Business Unit Lookup'!A:B,2,FALSE)</f>
        <v>Dept of Veterans Services</v>
      </c>
      <c r="H3585" s="33" t="str">
        <f>VLOOKUP(C3585,'[1]Fund Lookup'!B:C,2,FALSE)</f>
        <v>Sitter-Barfoot Spec Rev</v>
      </c>
      <c r="I3585" s="35" t="s">
        <v>2236</v>
      </c>
      <c r="J3585" s="33" t="str">
        <f>VLOOKUP(I3585,'[1]Table B'!A:B,2,FALSE)</f>
        <v>General</v>
      </c>
      <c r="K3585" s="9" t="str">
        <f t="shared" si="167"/>
        <v>100-General</v>
      </c>
      <c r="L3585" s="9" t="str">
        <f>IFERROR(VLOOKUP(A3585,'[1]VAC as of March 2024'!A:K,11,FALSE),"No")</f>
        <v>No</v>
      </c>
      <c r="M3585" s="38" t="s">
        <v>2240</v>
      </c>
      <c r="O3585" s="38" t="s">
        <v>2</v>
      </c>
      <c r="P3585" s="36" t="s">
        <v>6068</v>
      </c>
      <c r="Q3585" s="2" t="str">
        <f>VLOOKUP(P3585,'[1]Table E'!A:C,3,FALSE)</f>
        <v>Health and Public Safety</v>
      </c>
    </row>
    <row r="3586" spans="1:17" x14ac:dyDescent="0.25">
      <c r="A3586" s="33" t="str">
        <f t="shared" ref="A3586:A3649" si="168">CONCATENATE(B3586,C3586)</f>
        <v>9120008200</v>
      </c>
      <c r="B3586" s="33" t="s">
        <v>2547</v>
      </c>
      <c r="C3586" s="33" t="s">
        <v>1628</v>
      </c>
      <c r="D3586" s="9" t="str">
        <f t="shared" ref="D3586:D3649" si="169">CONCATENATE(E3586,F3586)</f>
        <v>912008200</v>
      </c>
      <c r="E3586" s="34">
        <v>91200</v>
      </c>
      <c r="F3586" s="34">
        <v>8200</v>
      </c>
      <c r="G3586" s="9" t="str">
        <f>VLOOKUP(B3586,'[1]Business Unit Lookup'!A:B,2,FALSE)</f>
        <v>Dept of Veterans Services</v>
      </c>
      <c r="H3586" s="33" t="str">
        <f>VLOOKUP(C3586,'[1]Fund Lookup'!B:C,2,FALSE)</f>
        <v>VPBA Projects</v>
      </c>
      <c r="I3586" s="35" t="s">
        <v>2265</v>
      </c>
      <c r="J3586" s="33" t="str">
        <f>VLOOKUP(I3586,'[1]Table B'!A:B,2,FALSE)</f>
        <v>Capital Projects, F/S Exclusions</v>
      </c>
      <c r="K3586" s="9" t="str">
        <f t="shared" ref="K3586:K3649" si="170">CONCATENATE(I3586,"-",J3586)</f>
        <v>156-Capital Projects, F/S Exclusions</v>
      </c>
      <c r="L3586" s="9" t="str">
        <f>IFERROR(VLOOKUP(A3586,'[1]VAC as of March 2024'!A:K,11,FALSE),"No")</f>
        <v>No</v>
      </c>
      <c r="M3586" s="9" t="s">
        <v>2248</v>
      </c>
      <c r="O3586" s="33" t="s">
        <v>2248</v>
      </c>
      <c r="P3586" s="33" t="s">
        <v>6078</v>
      </c>
      <c r="Q3586" s="2" t="str">
        <f>VLOOKUP(P3586,'[1]Table E'!A:C,3,FALSE)</f>
        <v>Capital Projects</v>
      </c>
    </row>
    <row r="3587" spans="1:17" x14ac:dyDescent="0.25">
      <c r="A3587" s="33" t="str">
        <f t="shared" si="168"/>
        <v>9120009410</v>
      </c>
      <c r="B3587" s="33" t="s">
        <v>2547</v>
      </c>
      <c r="C3587" s="33" t="s">
        <v>2014</v>
      </c>
      <c r="D3587" s="9" t="str">
        <f t="shared" si="169"/>
        <v>912009410</v>
      </c>
      <c r="E3587" s="34">
        <v>91200</v>
      </c>
      <c r="F3587" s="34">
        <v>9410</v>
      </c>
      <c r="G3587" s="9" t="str">
        <f>VLOOKUP(B3587,'[1]Business Unit Lookup'!A:B,2,FALSE)</f>
        <v>Dept of Veterans Services</v>
      </c>
      <c r="H3587" s="33" t="str">
        <f>VLOOKUP(C3587,'[1]Fund Lookup'!B:C,2,FALSE)</f>
        <v>Veterans Services Fund</v>
      </c>
      <c r="I3587" s="35" t="s">
        <v>2239</v>
      </c>
      <c r="J3587" s="33" t="str">
        <f>VLOOKUP(I3587,'[1]Table B'!A:B,2,FALSE)</f>
        <v>Special Revenue-Other</v>
      </c>
      <c r="K3587" s="9" t="str">
        <f t="shared" si="170"/>
        <v>105-Special Revenue-Other</v>
      </c>
      <c r="L3587" s="9" t="str">
        <f>IFERROR(VLOOKUP(A3587,'[1]VAC as of March 2024'!A:K,11,FALSE),"No")</f>
        <v>No</v>
      </c>
      <c r="M3587" s="9" t="s">
        <v>2240</v>
      </c>
      <c r="O3587" s="33" t="s">
        <v>2248</v>
      </c>
      <c r="P3587" s="33" t="s">
        <v>6082</v>
      </c>
      <c r="Q3587" s="2" t="str">
        <f>VLOOKUP(P3587,'[1]Table E'!A:C,3,FALSE)</f>
        <v>Health and Public Safety</v>
      </c>
    </row>
    <row r="3588" spans="1:17" x14ac:dyDescent="0.25">
      <c r="A3588" s="33" t="str">
        <f t="shared" si="168"/>
        <v>9120009912</v>
      </c>
      <c r="B3588" s="33" t="s">
        <v>2547</v>
      </c>
      <c r="C3588" s="33" t="s">
        <v>2152</v>
      </c>
      <c r="D3588" s="9" t="str">
        <f t="shared" si="169"/>
        <v>912009912</v>
      </c>
      <c r="E3588" s="34">
        <v>91200</v>
      </c>
      <c r="F3588" s="34">
        <v>9912</v>
      </c>
      <c r="G3588" s="9" t="str">
        <f>VLOOKUP(B3588,'[1]Business Unit Lookup'!A:B,2,FALSE)</f>
        <v>Dept of Veterans Services</v>
      </c>
      <c r="H3588" s="33" t="str">
        <f>VLOOKUP(C3588,'[1]Fund Lookup'!B:C,2,FALSE)</f>
        <v>Dedicated Special Revenue-DVS</v>
      </c>
      <c r="I3588" s="35" t="s">
        <v>2239</v>
      </c>
      <c r="J3588" s="33" t="str">
        <f>VLOOKUP(I3588,'[1]Table B'!A:B,2,FALSE)</f>
        <v>Special Revenue-Other</v>
      </c>
      <c r="K3588" s="9" t="str">
        <f t="shared" si="170"/>
        <v>105-Special Revenue-Other</v>
      </c>
      <c r="L3588" s="9" t="str">
        <f>IFERROR(VLOOKUP(A3588,'[1]VAC as of March 2024'!A:K,11,FALSE),"No")</f>
        <v>Yes</v>
      </c>
      <c r="M3588" s="9" t="s">
        <v>2240</v>
      </c>
      <c r="N3588" s="9" t="s">
        <v>6077</v>
      </c>
      <c r="O3588" s="33" t="s">
        <v>2241</v>
      </c>
      <c r="P3588" s="33" t="s">
        <v>6067</v>
      </c>
      <c r="Q3588" s="2" t="str">
        <f>VLOOKUP(P3588,'[1]Table E'!A:C,3,FALSE)</f>
        <v>Health and Public Safety</v>
      </c>
    </row>
    <row r="3589" spans="1:17" x14ac:dyDescent="0.25">
      <c r="A3589" s="33" t="str">
        <f t="shared" si="168"/>
        <v>9120010000</v>
      </c>
      <c r="B3589" s="33" t="s">
        <v>2547</v>
      </c>
      <c r="C3589" s="33" t="s">
        <v>2162</v>
      </c>
      <c r="D3589" s="9" t="str">
        <f t="shared" si="169"/>
        <v>9120010000</v>
      </c>
      <c r="E3589" s="34">
        <v>91200</v>
      </c>
      <c r="F3589" s="34">
        <v>10000</v>
      </c>
      <c r="G3589" s="9" t="str">
        <f>VLOOKUP(B3589,'[1]Business Unit Lookup'!A:B,2,FALSE)</f>
        <v>Dept of Veterans Services</v>
      </c>
      <c r="H3589" s="33" t="str">
        <f>VLOOKUP(C3589,'[1]Fund Lookup'!B:C,2,FALSE)</f>
        <v>Federal Trust</v>
      </c>
      <c r="I3589" s="35" t="s">
        <v>2252</v>
      </c>
      <c r="J3589" s="33" t="str">
        <f>VLOOKUP(I3589,'[1]Table B'!A:B,2,FALSE)</f>
        <v>Special Revenue-Federal</v>
      </c>
      <c r="K3589" s="9" t="str">
        <f t="shared" si="170"/>
        <v>120-Special Revenue-Federal</v>
      </c>
      <c r="L3589" s="9" t="str">
        <f>IFERROR(VLOOKUP(A3589,'[1]VAC as of March 2024'!A:K,11,FALSE),"No")</f>
        <v>No</v>
      </c>
      <c r="M3589" s="9" t="s">
        <v>2248</v>
      </c>
      <c r="O3589" s="33" t="s">
        <v>2248</v>
      </c>
      <c r="P3589" s="33" t="s">
        <v>6070</v>
      </c>
      <c r="Q3589" s="2" t="str">
        <f>VLOOKUP(P3589,'[1]Table E'!A:C,3,FALSE)</f>
        <v>Gifts and grants</v>
      </c>
    </row>
    <row r="3590" spans="1:17" x14ac:dyDescent="0.25">
      <c r="A3590" s="33" t="str">
        <f t="shared" si="168"/>
        <v>9120010110</v>
      </c>
      <c r="B3590" s="33" t="s">
        <v>2547</v>
      </c>
      <c r="C3590" s="33" t="s">
        <v>5444</v>
      </c>
      <c r="D3590" s="9" t="str">
        <f t="shared" si="169"/>
        <v>9120010110</v>
      </c>
      <c r="E3590" s="34">
        <v>91200</v>
      </c>
      <c r="F3590" s="34">
        <v>10110</v>
      </c>
      <c r="G3590" s="9" t="str">
        <f>VLOOKUP(B3590,'[1]Business Unit Lookup'!A:B,2,FALSE)</f>
        <v>Dept of Veterans Services</v>
      </c>
      <c r="H3590" s="33" t="str">
        <f>VLOOKUP(C3590,'[1]Fund Lookup'!B:C,2,FALSE)</f>
        <v>CARESActRlfFd–General-COVID-19</v>
      </c>
      <c r="I3590" s="35" t="s">
        <v>2252</v>
      </c>
      <c r="J3590" s="33" t="str">
        <f>VLOOKUP(I3590,'[1]Table B'!A:B,2,FALSE)</f>
        <v>Special Revenue-Federal</v>
      </c>
      <c r="K3590" s="9" t="str">
        <f t="shared" si="170"/>
        <v>120-Special Revenue-Federal</v>
      </c>
      <c r="L3590" s="9" t="str">
        <f>IFERROR(VLOOKUP(A3590,'[1]VAC as of March 2024'!A:K,11,FALSE),"No")</f>
        <v>No</v>
      </c>
      <c r="M3590" s="9" t="s">
        <v>5493</v>
      </c>
      <c r="O3590" s="33" t="s">
        <v>2248</v>
      </c>
      <c r="P3590" s="33" t="s">
        <v>6063</v>
      </c>
      <c r="Q3590" s="2" t="str">
        <f>VLOOKUP(P3590,'[1]Table E'!A:C,3,FALSE)</f>
        <v>COVID-19</v>
      </c>
    </row>
    <row r="3591" spans="1:17" x14ac:dyDescent="0.25">
      <c r="A3591" s="33" t="str">
        <f t="shared" si="168"/>
        <v>9120010410</v>
      </c>
      <c r="B3591" s="33" t="s">
        <v>2547</v>
      </c>
      <c r="C3591" s="33" t="s">
        <v>2183</v>
      </c>
      <c r="D3591" s="9" t="str">
        <f t="shared" si="169"/>
        <v>9120010410</v>
      </c>
      <c r="E3591" s="34">
        <v>91200</v>
      </c>
      <c r="F3591" s="34">
        <v>10410</v>
      </c>
      <c r="G3591" s="9" t="str">
        <f>VLOOKUP(B3591,'[1]Business Unit Lookup'!A:B,2,FALSE)</f>
        <v>Dept of Veterans Services</v>
      </c>
      <c r="H3591" s="33" t="str">
        <f>VLOOKUP(C3591,'[1]Fund Lookup'!B:C,2,FALSE)</f>
        <v>Grnt St-Cnstrctn Home Fac-ARRA</v>
      </c>
      <c r="I3591" s="35" t="s">
        <v>2252</v>
      </c>
      <c r="J3591" s="33" t="str">
        <f>VLOOKUP(I3591,'[1]Table B'!A:B,2,FALSE)</f>
        <v>Special Revenue-Federal</v>
      </c>
      <c r="K3591" s="9" t="str">
        <f t="shared" si="170"/>
        <v>120-Special Revenue-Federal</v>
      </c>
      <c r="L3591" s="9" t="str">
        <f>IFERROR(VLOOKUP(A3591,'[1]VAC as of March 2024'!A:K,11,FALSE),"No")</f>
        <v>No</v>
      </c>
      <c r="M3591" s="9" t="s">
        <v>2281</v>
      </c>
      <c r="O3591" s="33" t="s">
        <v>2248</v>
      </c>
      <c r="P3591" s="33" t="s">
        <v>6070</v>
      </c>
      <c r="Q3591" s="2" t="str">
        <f>VLOOKUP(P3591,'[1]Table E'!A:C,3,FALSE)</f>
        <v>Gifts and grants</v>
      </c>
    </row>
    <row r="3592" spans="1:17" x14ac:dyDescent="0.25">
      <c r="A3592" s="33" t="str">
        <f t="shared" si="168"/>
        <v>9120012110</v>
      </c>
      <c r="B3592" s="40" t="s">
        <v>2547</v>
      </c>
      <c r="C3592" s="36" t="s">
        <v>6074</v>
      </c>
      <c r="D3592" s="9" t="str">
        <f t="shared" si="169"/>
        <v>9120012110</v>
      </c>
      <c r="E3592" s="41">
        <v>91200</v>
      </c>
      <c r="F3592" s="37">
        <v>12110</v>
      </c>
      <c r="G3592" s="9" t="str">
        <f>VLOOKUP(B3592,'[1]Business Unit Lookup'!A:B,2,FALSE)</f>
        <v>Dept of Veterans Services</v>
      </c>
      <c r="H3592" s="33" t="str">
        <f>VLOOKUP(C3592,'[1]Fund Lookup'!B:C,2,FALSE)</f>
        <v>ARP-CrvStLoclFisRecFd-COVID-19</v>
      </c>
      <c r="I3592" s="35" t="s">
        <v>2252</v>
      </c>
      <c r="J3592" s="33" t="str">
        <f>VLOOKUP(I3592,'[1]Table B'!A:B,2,FALSE)</f>
        <v>Special Revenue-Federal</v>
      </c>
      <c r="K3592" s="9" t="str">
        <f t="shared" si="170"/>
        <v>120-Special Revenue-Federal</v>
      </c>
      <c r="L3592" s="9" t="str">
        <f>IFERROR(VLOOKUP(A3592,'[1]VAC as of March 2024'!A:K,11,FALSE),"No")</f>
        <v>No</v>
      </c>
      <c r="M3592" s="38" t="s">
        <v>5493</v>
      </c>
      <c r="O3592" s="36" t="s">
        <v>2248</v>
      </c>
      <c r="P3592" s="36" t="s">
        <v>6063</v>
      </c>
      <c r="Q3592" s="2" t="str">
        <f>VLOOKUP(P3592,'[1]Table E'!A:C,3,FALSE)</f>
        <v>COVID-19</v>
      </c>
    </row>
    <row r="3593" spans="1:17" x14ac:dyDescent="0.25">
      <c r="A3593" s="33" t="str">
        <f t="shared" si="168"/>
        <v>9120012320</v>
      </c>
      <c r="B3593" s="33" t="s">
        <v>2547</v>
      </c>
      <c r="C3593" s="33" t="s">
        <v>8393</v>
      </c>
      <c r="D3593" s="9" t="str">
        <f t="shared" si="169"/>
        <v>9120012320</v>
      </c>
      <c r="E3593" s="39">
        <v>91200</v>
      </c>
      <c r="F3593" s="39">
        <v>12320</v>
      </c>
      <c r="G3593" s="9" t="str">
        <f>VLOOKUP(B3593,'[1]Business Unit Lookup'!A:B,2,FALSE)</f>
        <v>Dept of Veterans Services</v>
      </c>
      <c r="H3593" s="33" t="str">
        <f>VLOOKUP(C3593,'[1]Fund Lookup'!B:C,2,FALSE)</f>
        <v>Const St Home Facil-COVID-19</v>
      </c>
      <c r="I3593" s="35" t="s">
        <v>2252</v>
      </c>
      <c r="J3593" s="33" t="str">
        <f>VLOOKUP(I3593,'[1]Table B'!A:B,2,FALSE)</f>
        <v>Special Revenue-Federal</v>
      </c>
      <c r="K3593" s="9" t="str">
        <f t="shared" si="170"/>
        <v>120-Special Revenue-Federal</v>
      </c>
      <c r="L3593" s="9" t="str">
        <f>IFERROR(VLOOKUP(A3593,'[1]VAC as of March 2024'!A:K,11,FALSE),"No")</f>
        <v>No</v>
      </c>
      <c r="M3593" s="9" t="s">
        <v>5493</v>
      </c>
      <c r="O3593" s="36" t="s">
        <v>2248</v>
      </c>
      <c r="P3593" s="33" t="s">
        <v>6063</v>
      </c>
      <c r="Q3593" s="2" t="str">
        <f>VLOOKUP(P3593,'[1]Table E'!A:C,3,FALSE)</f>
        <v>COVID-19</v>
      </c>
    </row>
    <row r="3594" spans="1:17" x14ac:dyDescent="0.25">
      <c r="A3594" s="33" t="str">
        <f t="shared" si="168"/>
        <v>9120015000</v>
      </c>
      <c r="B3594" s="33" t="s">
        <v>2547</v>
      </c>
      <c r="C3594" s="33" t="s">
        <v>2222</v>
      </c>
      <c r="D3594" s="9" t="str">
        <f t="shared" si="169"/>
        <v>9120015000</v>
      </c>
      <c r="E3594" s="34">
        <v>91200</v>
      </c>
      <c r="F3594" s="34">
        <v>15000</v>
      </c>
      <c r="G3594" s="9" t="str">
        <f>VLOOKUP(B3594,'[1]Business Unit Lookup'!A:B,2,FALSE)</f>
        <v>Dept of Veterans Services</v>
      </c>
      <c r="H3594" s="33" t="str">
        <f>VLOOKUP(C3594,'[1]Fund Lookup'!B:C,2,FALSE)</f>
        <v>General Fixed Asset Acct Group</v>
      </c>
      <c r="I3594" s="35" t="s">
        <v>2242</v>
      </c>
      <c r="J3594" s="33" t="str">
        <f>VLOOKUP(I3594,'[1]Table B'!A:B,2,FALSE)</f>
        <v>Fixed Assets, Fund 1500</v>
      </c>
      <c r="K3594" s="9" t="str">
        <f t="shared" si="170"/>
        <v>610-Fixed Assets, Fund 1500</v>
      </c>
      <c r="L3594" s="9" t="str">
        <f>IFERROR(VLOOKUP(A3594,'[1]VAC as of March 2024'!A:K,11,FALSE),"No")</f>
        <v>No</v>
      </c>
      <c r="M3594" s="9" t="s">
        <v>4</v>
      </c>
      <c r="Q3594" s="2"/>
    </row>
    <row r="3595" spans="1:17" x14ac:dyDescent="0.25">
      <c r="A3595" s="33" t="str">
        <f t="shared" si="168"/>
        <v>9130001000</v>
      </c>
      <c r="B3595" s="33" t="s">
        <v>2548</v>
      </c>
      <c r="C3595" s="33" t="s">
        <v>1</v>
      </c>
      <c r="D3595" s="9" t="str">
        <f t="shared" si="169"/>
        <v>913001000</v>
      </c>
      <c r="E3595" s="34">
        <v>91300</v>
      </c>
      <c r="F3595" s="34">
        <v>1000</v>
      </c>
      <c r="G3595" s="9" t="str">
        <f>VLOOKUP(B3595,'[1]Business Unit Lookup'!A:B,2,FALSE)</f>
        <v>Veterans Services Foundation</v>
      </c>
      <c r="H3595" s="33" t="str">
        <f>VLOOKUP(C3595,'[1]Fund Lookup'!B:C,2,FALSE)</f>
        <v>General Fund</v>
      </c>
      <c r="I3595" s="35" t="s">
        <v>2236</v>
      </c>
      <c r="J3595" s="33" t="str">
        <f>VLOOKUP(I3595,'[1]Table B'!A:B,2,FALSE)</f>
        <v>General</v>
      </c>
      <c r="K3595" s="9" t="str">
        <f t="shared" si="170"/>
        <v>100-General</v>
      </c>
      <c r="L3595" s="9" t="str">
        <f>IFERROR(VLOOKUP(A3595,'[1]VAC as of March 2024'!A:K,11,FALSE),"No")</f>
        <v>No</v>
      </c>
      <c r="M3595" s="9" t="s">
        <v>2237</v>
      </c>
      <c r="O3595" s="33" t="s">
        <v>2240</v>
      </c>
      <c r="P3595" s="33" t="s">
        <v>6061</v>
      </c>
      <c r="Q3595" s="2" t="str">
        <f>VLOOKUP(P3595,'[1]Table E'!A:C,3,FALSE)</f>
        <v>Unassigned</v>
      </c>
    </row>
    <row r="3596" spans="1:17" x14ac:dyDescent="0.25">
      <c r="A3596" s="33" t="str">
        <f t="shared" si="168"/>
        <v>9130002700</v>
      </c>
      <c r="B3596" s="33" t="s">
        <v>2548</v>
      </c>
      <c r="C3596" s="33" t="s">
        <v>619</v>
      </c>
      <c r="D3596" s="9" t="str">
        <f t="shared" si="169"/>
        <v>913002700</v>
      </c>
      <c r="E3596" s="34">
        <v>91300</v>
      </c>
      <c r="F3596" s="34">
        <v>2700</v>
      </c>
      <c r="G3596" s="9" t="str">
        <f>VLOOKUP(B3596,'[1]Business Unit Lookup'!A:B,2,FALSE)</f>
        <v>Veterans Services Foundation</v>
      </c>
      <c r="H3596" s="33" t="str">
        <f>VLOOKUP(C3596,'[1]Fund Lookup'!B:C,2,FALSE)</f>
        <v>Parking</v>
      </c>
      <c r="I3596" s="35" t="s">
        <v>2239</v>
      </c>
      <c r="J3596" s="33" t="str">
        <f>VLOOKUP(I3596,'[1]Table B'!A:B,2,FALSE)</f>
        <v>Special Revenue-Other</v>
      </c>
      <c r="K3596" s="9" t="str">
        <f t="shared" si="170"/>
        <v>105-Special Revenue-Other</v>
      </c>
      <c r="L3596" s="9" t="str">
        <f>IFERROR(VLOOKUP(A3596,'[1]VAC as of March 2024'!A:K,11,FALSE),"No")</f>
        <v>No</v>
      </c>
      <c r="M3596" s="9" t="s">
        <v>2240</v>
      </c>
      <c r="O3596" s="33" t="s">
        <v>2241</v>
      </c>
      <c r="P3596" s="33" t="s">
        <v>6062</v>
      </c>
      <c r="Q3596" s="2" t="str">
        <f>VLOOKUP(P3596,'[1]Table E'!A:C,3,FALSE)</f>
        <v>Governmental Operations - Administrative Services</v>
      </c>
    </row>
    <row r="3597" spans="1:17" x14ac:dyDescent="0.25">
      <c r="A3597" s="33" t="str">
        <f t="shared" si="168"/>
        <v>9130009140</v>
      </c>
      <c r="B3597" s="33" t="s">
        <v>2548</v>
      </c>
      <c r="C3597" s="33" t="s">
        <v>1801</v>
      </c>
      <c r="D3597" s="9" t="str">
        <f t="shared" si="169"/>
        <v>913009140</v>
      </c>
      <c r="E3597" s="34">
        <v>91300</v>
      </c>
      <c r="F3597" s="34">
        <v>9140</v>
      </c>
      <c r="G3597" s="9" t="str">
        <f>VLOOKUP(B3597,'[1]Business Unit Lookup'!A:B,2,FALSE)</f>
        <v>Veterans Services Foundation</v>
      </c>
      <c r="H3597" s="33" t="str">
        <f>VLOOKUP(C3597,'[1]Fund Lookup'!B:C,2,FALSE)</f>
        <v>Putative Father Registry Fund</v>
      </c>
      <c r="I3597" s="35" t="s">
        <v>2304</v>
      </c>
      <c r="J3597" s="33" t="str">
        <f>VLOOKUP(I3597,'[1]Table B'!A:B,2,FALSE)</f>
        <v>Special Revenue-Health and Social Servic</v>
      </c>
      <c r="K3597" s="9" t="str">
        <f t="shared" si="170"/>
        <v>115-Special Revenue-Health and Social Servic</v>
      </c>
      <c r="L3597" s="9" t="str">
        <f>IFERROR(VLOOKUP(A3597,'[1]VAC as of March 2024'!A:K,11,FALSE),"No")</f>
        <v>No</v>
      </c>
      <c r="M3597" s="9" t="s">
        <v>2240</v>
      </c>
      <c r="O3597" s="33" t="s">
        <v>2241</v>
      </c>
      <c r="P3597" s="33" t="s">
        <v>6067</v>
      </c>
      <c r="Q3597" s="2" t="str">
        <f>VLOOKUP(P3597,'[1]Table E'!A:C,3,FALSE)</f>
        <v>Health and Public Safety</v>
      </c>
    </row>
    <row r="3598" spans="1:17" x14ac:dyDescent="0.25">
      <c r="A3598" s="33" t="str">
        <f t="shared" si="168"/>
        <v>9130009410</v>
      </c>
      <c r="B3598" s="33" t="s">
        <v>2548</v>
      </c>
      <c r="C3598" s="33" t="s">
        <v>2014</v>
      </c>
      <c r="D3598" s="9" t="str">
        <f t="shared" si="169"/>
        <v>913009410</v>
      </c>
      <c r="E3598" s="34">
        <v>91300</v>
      </c>
      <c r="F3598" s="34">
        <v>9410</v>
      </c>
      <c r="G3598" s="9" t="str">
        <f>VLOOKUP(B3598,'[1]Business Unit Lookup'!A:B,2,FALSE)</f>
        <v>Veterans Services Foundation</v>
      </c>
      <c r="H3598" s="33" t="str">
        <f>VLOOKUP(C3598,'[1]Fund Lookup'!B:C,2,FALSE)</f>
        <v>Veterans Services Fund</v>
      </c>
      <c r="I3598" s="35" t="s">
        <v>2239</v>
      </c>
      <c r="J3598" s="33" t="str">
        <f>VLOOKUP(I3598,'[1]Table B'!A:B,2,FALSE)</f>
        <v>Special Revenue-Other</v>
      </c>
      <c r="K3598" s="9" t="str">
        <f t="shared" si="170"/>
        <v>105-Special Revenue-Other</v>
      </c>
      <c r="L3598" s="9" t="str">
        <f>IFERROR(VLOOKUP(A3598,'[1]VAC as of March 2024'!A:K,11,FALSE),"No")</f>
        <v>No</v>
      </c>
      <c r="M3598" s="9" t="s">
        <v>2240</v>
      </c>
      <c r="O3598" s="33" t="s">
        <v>2248</v>
      </c>
      <c r="P3598" s="33" t="s">
        <v>6082</v>
      </c>
      <c r="Q3598" s="2" t="str">
        <f>VLOOKUP(P3598,'[1]Table E'!A:C,3,FALSE)</f>
        <v>Health and Public Safety</v>
      </c>
    </row>
    <row r="3599" spans="1:17" x14ac:dyDescent="0.25">
      <c r="A3599" s="33" t="str">
        <f t="shared" si="168"/>
        <v>9200001000</v>
      </c>
      <c r="B3599" s="33" t="s">
        <v>2549</v>
      </c>
      <c r="C3599" s="33" t="s">
        <v>1</v>
      </c>
      <c r="D3599" s="9" t="str">
        <f t="shared" si="169"/>
        <v>920001000</v>
      </c>
      <c r="E3599" s="34">
        <v>92000</v>
      </c>
      <c r="F3599" s="34">
        <v>1000</v>
      </c>
      <c r="G3599" s="9" t="str">
        <f>VLOOKUP(B3599,'[1]Business Unit Lookup'!A:B,2,FALSE)</f>
        <v>Opportunity Educational Inst</v>
      </c>
      <c r="H3599" s="33" t="str">
        <f>VLOOKUP(C3599,'[1]Fund Lookup'!B:C,2,FALSE)</f>
        <v>General Fund</v>
      </c>
      <c r="I3599" s="35" t="s">
        <v>2236</v>
      </c>
      <c r="J3599" s="33" t="str">
        <f>VLOOKUP(I3599,'[1]Table B'!A:B,2,FALSE)</f>
        <v>General</v>
      </c>
      <c r="K3599" s="9" t="str">
        <f t="shared" si="170"/>
        <v>100-General</v>
      </c>
      <c r="L3599" s="9" t="str">
        <f>IFERROR(VLOOKUP(A3599,'[1]VAC as of March 2024'!A:K,11,FALSE),"No")</f>
        <v>No</v>
      </c>
      <c r="M3599" s="9" t="s">
        <v>2237</v>
      </c>
      <c r="O3599" s="33" t="s">
        <v>2240</v>
      </c>
      <c r="P3599" s="33" t="s">
        <v>6061</v>
      </c>
      <c r="Q3599" s="2" t="str">
        <f>VLOOKUP(P3599,'[1]Table E'!A:C,3,FALSE)</f>
        <v>Unassigned</v>
      </c>
    </row>
    <row r="3600" spans="1:17" x14ac:dyDescent="0.25">
      <c r="A3600" s="33" t="str">
        <f t="shared" si="168"/>
        <v>9210001000</v>
      </c>
      <c r="B3600" s="33" t="s">
        <v>2550</v>
      </c>
      <c r="C3600" s="33" t="s">
        <v>1</v>
      </c>
      <c r="D3600" s="9" t="str">
        <f t="shared" si="169"/>
        <v>921001000</v>
      </c>
      <c r="E3600" s="34">
        <v>92100</v>
      </c>
      <c r="F3600" s="34">
        <v>1000</v>
      </c>
      <c r="G3600" s="9" t="str">
        <f>VLOOKUP(B3600,'[1]Business Unit Lookup'!A:B,2,FALSE)</f>
        <v>Interstate Org Contributions</v>
      </c>
      <c r="H3600" s="33" t="str">
        <f>VLOOKUP(C3600,'[1]Fund Lookup'!B:C,2,FALSE)</f>
        <v>General Fund</v>
      </c>
      <c r="I3600" s="35" t="s">
        <v>2236</v>
      </c>
      <c r="J3600" s="33" t="str">
        <f>VLOOKUP(I3600,'[1]Table B'!A:B,2,FALSE)</f>
        <v>General</v>
      </c>
      <c r="K3600" s="9" t="str">
        <f t="shared" si="170"/>
        <v>100-General</v>
      </c>
      <c r="L3600" s="9" t="str">
        <f>IFERROR(VLOOKUP(A3600,'[1]VAC as of March 2024'!A:K,11,FALSE),"No")</f>
        <v>No</v>
      </c>
      <c r="M3600" s="9" t="s">
        <v>2237</v>
      </c>
      <c r="O3600" s="33" t="s">
        <v>2240</v>
      </c>
      <c r="P3600" s="33" t="s">
        <v>6061</v>
      </c>
      <c r="Q3600" s="2" t="str">
        <f>VLOOKUP(P3600,'[1]Table E'!A:C,3,FALSE)</f>
        <v>Unassigned</v>
      </c>
    </row>
    <row r="3601" spans="1:17" x14ac:dyDescent="0.25">
      <c r="A3601" s="33" t="str">
        <f t="shared" si="168"/>
        <v>9220001000</v>
      </c>
      <c r="B3601" s="33" t="s">
        <v>2551</v>
      </c>
      <c r="C3601" s="33" t="s">
        <v>1</v>
      </c>
      <c r="D3601" s="9" t="str">
        <f t="shared" si="169"/>
        <v>922001000</v>
      </c>
      <c r="E3601" s="34">
        <v>92200</v>
      </c>
      <c r="F3601" s="34">
        <v>1000</v>
      </c>
      <c r="G3601" s="9" t="str">
        <f>VLOOKUP(B3601,'[1]Business Unit Lookup'!A:B,2,FALSE)</f>
        <v>Sitter &amp; Barfoot Vet Care Ctr</v>
      </c>
      <c r="H3601" s="33" t="str">
        <f>VLOOKUP(C3601,'[1]Fund Lookup'!B:C,2,FALSE)</f>
        <v>General Fund</v>
      </c>
      <c r="I3601" s="35" t="s">
        <v>2236</v>
      </c>
      <c r="J3601" s="33" t="str">
        <f>VLOOKUP(I3601,'[1]Table B'!A:B,2,FALSE)</f>
        <v>General</v>
      </c>
      <c r="K3601" s="9" t="str">
        <f t="shared" si="170"/>
        <v>100-General</v>
      </c>
      <c r="L3601" s="9" t="str">
        <f>IFERROR(VLOOKUP(A3601,'[1]VAC as of March 2024'!A:K,11,FALSE),"No")</f>
        <v>No</v>
      </c>
      <c r="M3601" s="9" t="s">
        <v>2237</v>
      </c>
      <c r="O3601" s="33" t="s">
        <v>2240</v>
      </c>
      <c r="P3601" s="33" t="s">
        <v>6061</v>
      </c>
      <c r="Q3601" s="2" t="str">
        <f>VLOOKUP(P3601,'[1]Table E'!A:C,3,FALSE)</f>
        <v>Unassigned</v>
      </c>
    </row>
    <row r="3602" spans="1:17" x14ac:dyDescent="0.25">
      <c r="A3602" s="33" t="str">
        <f t="shared" si="168"/>
        <v>9220002128</v>
      </c>
      <c r="B3602" s="33" t="s">
        <v>2551</v>
      </c>
      <c r="C3602" s="33" t="s">
        <v>167</v>
      </c>
      <c r="D3602" s="9" t="str">
        <f t="shared" si="169"/>
        <v>922002128</v>
      </c>
      <c r="E3602" s="34">
        <v>92200</v>
      </c>
      <c r="F3602" s="34">
        <v>2128</v>
      </c>
      <c r="G3602" s="9" t="str">
        <f>VLOOKUP(B3602,'[1]Business Unit Lookup'!A:B,2,FALSE)</f>
        <v>Sitter &amp; Barfoot Vet Care Ctr</v>
      </c>
      <c r="H3602" s="33" t="str">
        <f>VLOOKUP(C3602,'[1]Fund Lookup'!B:C,2,FALSE)</f>
        <v>VA Veterans Care Cntr Spec Rev</v>
      </c>
      <c r="I3602" s="35" t="s">
        <v>2236</v>
      </c>
      <c r="J3602" s="33" t="str">
        <f>VLOOKUP(I3602,'[1]Table B'!A:B,2,FALSE)</f>
        <v>General</v>
      </c>
      <c r="K3602" s="9" t="str">
        <f t="shared" si="170"/>
        <v>100-General</v>
      </c>
      <c r="L3602" s="9" t="str">
        <f>IFERROR(VLOOKUP(A3602,'[1]VAC as of March 2024'!A:K,11,FALSE),"No")</f>
        <v>No</v>
      </c>
      <c r="M3602" s="9" t="s">
        <v>2240</v>
      </c>
      <c r="O3602" s="33" t="s">
        <v>2</v>
      </c>
      <c r="P3602" s="33" t="s">
        <v>6068</v>
      </c>
      <c r="Q3602" s="2" t="str">
        <f>VLOOKUP(P3602,'[1]Table E'!A:C,3,FALSE)</f>
        <v>Health and Public Safety</v>
      </c>
    </row>
    <row r="3603" spans="1:17" x14ac:dyDescent="0.25">
      <c r="A3603" s="33" t="str">
        <f t="shared" si="168"/>
        <v>9220002912</v>
      </c>
      <c r="B3603" s="33" t="s">
        <v>2551</v>
      </c>
      <c r="C3603" s="33" t="s">
        <v>730</v>
      </c>
      <c r="D3603" s="9" t="str">
        <f t="shared" si="169"/>
        <v>922002912</v>
      </c>
      <c r="E3603" s="34">
        <v>92200</v>
      </c>
      <c r="F3603" s="34">
        <v>2912</v>
      </c>
      <c r="G3603" s="9" t="str">
        <f>VLOOKUP(B3603,'[1]Business Unit Lookup'!A:B,2,FALSE)</f>
        <v>Sitter &amp; Barfoot Vet Care Ctr</v>
      </c>
      <c r="H3603" s="33" t="str">
        <f>VLOOKUP(C3603,'[1]Fund Lookup'!B:C,2,FALSE)</f>
        <v>DVS Special Revenue Fund</v>
      </c>
      <c r="I3603" s="35" t="s">
        <v>2236</v>
      </c>
      <c r="J3603" s="33" t="str">
        <f>VLOOKUP(I3603,'[1]Table B'!A:B,2,FALSE)</f>
        <v>General</v>
      </c>
      <c r="K3603" s="9" t="str">
        <f t="shared" si="170"/>
        <v>100-General</v>
      </c>
      <c r="L3603" s="9" t="str">
        <f>IFERROR(VLOOKUP(A3603,'[1]VAC as of March 2024'!A:K,11,FALSE),"No")</f>
        <v>No</v>
      </c>
      <c r="M3603" s="9" t="s">
        <v>2240</v>
      </c>
      <c r="O3603" s="33" t="s">
        <v>2</v>
      </c>
      <c r="P3603" s="33" t="s">
        <v>6068</v>
      </c>
      <c r="Q3603" s="2" t="str">
        <f>VLOOKUP(P3603,'[1]Table E'!A:C,3,FALSE)</f>
        <v>Health and Public Safety</v>
      </c>
    </row>
    <row r="3604" spans="1:17" x14ac:dyDescent="0.25">
      <c r="A3604" s="33" t="str">
        <f t="shared" si="168"/>
        <v>9220002922</v>
      </c>
      <c r="B3604" s="33" t="s">
        <v>2551</v>
      </c>
      <c r="C3604" s="33" t="s">
        <v>736</v>
      </c>
      <c r="D3604" s="9" t="str">
        <f t="shared" si="169"/>
        <v>922002922</v>
      </c>
      <c r="E3604" s="34">
        <v>92200</v>
      </c>
      <c r="F3604" s="34">
        <v>2922</v>
      </c>
      <c r="G3604" s="9" t="str">
        <f>VLOOKUP(B3604,'[1]Business Unit Lookup'!A:B,2,FALSE)</f>
        <v>Sitter &amp; Barfoot Vet Care Ctr</v>
      </c>
      <c r="H3604" s="33" t="str">
        <f>VLOOKUP(C3604,'[1]Fund Lookup'!B:C,2,FALSE)</f>
        <v>Sitter-Barfoot Spec Rev</v>
      </c>
      <c r="I3604" s="35" t="s">
        <v>2236</v>
      </c>
      <c r="J3604" s="33" t="str">
        <f>VLOOKUP(I3604,'[1]Table B'!A:B,2,FALSE)</f>
        <v>General</v>
      </c>
      <c r="K3604" s="9" t="str">
        <f t="shared" si="170"/>
        <v>100-General</v>
      </c>
      <c r="L3604" s="9" t="str">
        <f>IFERROR(VLOOKUP(A3604,'[1]VAC as of March 2024'!A:K,11,FALSE),"No")</f>
        <v>No</v>
      </c>
      <c r="M3604" s="9" t="s">
        <v>2240</v>
      </c>
      <c r="O3604" s="33" t="s">
        <v>2</v>
      </c>
      <c r="P3604" s="33" t="s">
        <v>6068</v>
      </c>
      <c r="Q3604" s="2" t="str">
        <f>VLOOKUP(P3604,'[1]Table E'!A:C,3,FALSE)</f>
        <v>Health and Public Safety</v>
      </c>
    </row>
    <row r="3605" spans="1:17" x14ac:dyDescent="0.25">
      <c r="A3605" s="33" t="str">
        <f t="shared" si="168"/>
        <v>9220007922</v>
      </c>
      <c r="B3605" s="33" t="s">
        <v>2551</v>
      </c>
      <c r="C3605" s="33" t="s">
        <v>1567</v>
      </c>
      <c r="D3605" s="9" t="str">
        <f t="shared" si="169"/>
        <v>922007922</v>
      </c>
      <c r="E3605" s="34">
        <v>92200</v>
      </c>
      <c r="F3605" s="34">
        <v>7922</v>
      </c>
      <c r="G3605" s="9" t="str">
        <f>VLOOKUP(B3605,'[1]Business Unit Lookup'!A:B,2,FALSE)</f>
        <v>Sitter &amp; Barfoot Vet Care Ctr</v>
      </c>
      <c r="H3605" s="33" t="str">
        <f>VLOOKUP(C3605,'[1]Fund Lookup'!B:C,2,FALSE)</f>
        <v>Trust and Agency-SBVCC</v>
      </c>
      <c r="I3605" s="35" t="s">
        <v>2269</v>
      </c>
      <c r="J3605" s="33" t="str">
        <f>VLOOKUP(I3605,'[1]Table B'!A:B,2,FALSE)</f>
        <v>Custodial-VA Veterans Care Center Resident Fund</v>
      </c>
      <c r="K3605" s="9" t="str">
        <f t="shared" si="170"/>
        <v>442-Custodial-VA Veterans Care Center Resident Fund</v>
      </c>
      <c r="L3605" s="9" t="str">
        <f>IFERROR(VLOOKUP(A3605,'[1]VAC as of March 2024'!A:K,11,FALSE),"No")</f>
        <v>No</v>
      </c>
      <c r="M3605" s="9" t="s">
        <v>2248</v>
      </c>
      <c r="Q3605" s="2"/>
    </row>
    <row r="3606" spans="1:17" x14ac:dyDescent="0.25">
      <c r="A3606" s="33" t="str">
        <f t="shared" si="168"/>
        <v>9220009410</v>
      </c>
      <c r="B3606" s="33" t="s">
        <v>2551</v>
      </c>
      <c r="C3606" s="33" t="s">
        <v>2014</v>
      </c>
      <c r="D3606" s="9" t="str">
        <f t="shared" si="169"/>
        <v>922009410</v>
      </c>
      <c r="E3606" s="34">
        <v>92200</v>
      </c>
      <c r="F3606" s="34">
        <v>9410</v>
      </c>
      <c r="G3606" s="9" t="str">
        <f>VLOOKUP(B3606,'[1]Business Unit Lookup'!A:B,2,FALSE)</f>
        <v>Sitter &amp; Barfoot Vet Care Ctr</v>
      </c>
      <c r="H3606" s="33" t="str">
        <f>VLOOKUP(C3606,'[1]Fund Lookup'!B:C,2,FALSE)</f>
        <v>Veterans Services Fund</v>
      </c>
      <c r="I3606" s="35" t="s">
        <v>2239</v>
      </c>
      <c r="J3606" s="33" t="str">
        <f>VLOOKUP(I3606,'[1]Table B'!A:B,2,FALSE)</f>
        <v>Special Revenue-Other</v>
      </c>
      <c r="K3606" s="9" t="str">
        <f t="shared" si="170"/>
        <v>105-Special Revenue-Other</v>
      </c>
      <c r="L3606" s="9" t="str">
        <f>IFERROR(VLOOKUP(A3606,'[1]VAC as of March 2024'!A:K,11,FALSE),"No")</f>
        <v>No</v>
      </c>
      <c r="M3606" s="9" t="s">
        <v>2240</v>
      </c>
      <c r="O3606" s="33" t="s">
        <v>2248</v>
      </c>
      <c r="P3606" s="33" t="s">
        <v>6082</v>
      </c>
      <c r="Q3606" s="2" t="str">
        <f>VLOOKUP(P3606,'[1]Table E'!A:C,3,FALSE)</f>
        <v>Health and Public Safety</v>
      </c>
    </row>
    <row r="3607" spans="1:17" x14ac:dyDescent="0.25">
      <c r="A3607" s="33" t="str">
        <f t="shared" si="168"/>
        <v>9220010000</v>
      </c>
      <c r="B3607" s="33" t="s">
        <v>2551</v>
      </c>
      <c r="C3607" s="33" t="s">
        <v>2162</v>
      </c>
      <c r="D3607" s="9" t="str">
        <f t="shared" si="169"/>
        <v>9220010000</v>
      </c>
      <c r="E3607" s="34">
        <v>92200</v>
      </c>
      <c r="F3607" s="34">
        <v>10000</v>
      </c>
      <c r="G3607" s="9" t="str">
        <f>VLOOKUP(B3607,'[1]Business Unit Lookup'!A:B,2,FALSE)</f>
        <v>Sitter &amp; Barfoot Vet Care Ctr</v>
      </c>
      <c r="H3607" s="33" t="str">
        <f>VLOOKUP(C3607,'[1]Fund Lookup'!B:C,2,FALSE)</f>
        <v>Federal Trust</v>
      </c>
      <c r="I3607" s="35" t="s">
        <v>2252</v>
      </c>
      <c r="J3607" s="33" t="str">
        <f>VLOOKUP(I3607,'[1]Table B'!A:B,2,FALSE)</f>
        <v>Special Revenue-Federal</v>
      </c>
      <c r="K3607" s="9" t="str">
        <f t="shared" si="170"/>
        <v>120-Special Revenue-Federal</v>
      </c>
      <c r="L3607" s="9" t="str">
        <f>IFERROR(VLOOKUP(A3607,'[1]VAC as of March 2024'!A:K,11,FALSE),"No")</f>
        <v>No</v>
      </c>
      <c r="M3607" s="9" t="s">
        <v>2248</v>
      </c>
      <c r="O3607" s="33" t="s">
        <v>2248</v>
      </c>
      <c r="P3607" s="33" t="s">
        <v>6070</v>
      </c>
      <c r="Q3607" s="2" t="str">
        <f>VLOOKUP(P3607,'[1]Table E'!A:C,3,FALSE)</f>
        <v>Gifts and grants</v>
      </c>
    </row>
    <row r="3608" spans="1:17" x14ac:dyDescent="0.25">
      <c r="A3608" s="33" t="str">
        <f t="shared" si="168"/>
        <v>9220012110</v>
      </c>
      <c r="B3608" s="36" t="s">
        <v>2551</v>
      </c>
      <c r="C3608" s="36" t="s">
        <v>6074</v>
      </c>
      <c r="D3608" s="9" t="str">
        <f t="shared" si="169"/>
        <v>9220012110</v>
      </c>
      <c r="E3608" s="36">
        <v>92200</v>
      </c>
      <c r="F3608" s="36">
        <v>12110</v>
      </c>
      <c r="G3608" s="9" t="str">
        <f>VLOOKUP(B3608,'[1]Business Unit Lookup'!A:B,2,FALSE)</f>
        <v>Sitter &amp; Barfoot Vet Care Ctr</v>
      </c>
      <c r="H3608" s="33" t="str">
        <f>VLOOKUP(C3608,'[1]Fund Lookup'!B:C,2,FALSE)</f>
        <v>ARP-CrvStLoclFisRecFd-COVID-19</v>
      </c>
      <c r="I3608" s="35" t="s">
        <v>2252</v>
      </c>
      <c r="J3608" s="33" t="str">
        <f>VLOOKUP(I3608,'[1]Table B'!A:B,2,FALSE)</f>
        <v>Special Revenue-Federal</v>
      </c>
      <c r="K3608" s="9" t="str">
        <f t="shared" si="170"/>
        <v>120-Special Revenue-Federal</v>
      </c>
      <c r="L3608" s="9" t="str">
        <f>IFERROR(VLOOKUP(A3608,'[1]VAC as of March 2024'!A:K,11,FALSE),"No")</f>
        <v>No</v>
      </c>
      <c r="M3608" s="37" t="s">
        <v>5493</v>
      </c>
      <c r="O3608" s="38" t="s">
        <v>2248</v>
      </c>
      <c r="P3608" s="36" t="s">
        <v>6063</v>
      </c>
      <c r="Q3608" s="2" t="str">
        <f>VLOOKUP(P3608,'[1]Table E'!A:C,3,FALSE)</f>
        <v>COVID-19</v>
      </c>
    </row>
    <row r="3609" spans="1:17" x14ac:dyDescent="0.25">
      <c r="A3609" s="33" t="str">
        <f t="shared" si="168"/>
        <v>9220015000</v>
      </c>
      <c r="B3609" s="33" t="s">
        <v>2551</v>
      </c>
      <c r="C3609" s="33" t="s">
        <v>2222</v>
      </c>
      <c r="D3609" s="9" t="str">
        <f t="shared" si="169"/>
        <v>9220015000</v>
      </c>
      <c r="E3609" s="34">
        <v>92200</v>
      </c>
      <c r="F3609" s="34">
        <v>15000</v>
      </c>
      <c r="G3609" s="9" t="str">
        <f>VLOOKUP(B3609,'[1]Business Unit Lookup'!A:B,2,FALSE)</f>
        <v>Sitter &amp; Barfoot Vet Care Ctr</v>
      </c>
      <c r="H3609" s="33" t="str">
        <f>VLOOKUP(C3609,'[1]Fund Lookup'!B:C,2,FALSE)</f>
        <v>General Fixed Asset Acct Group</v>
      </c>
      <c r="I3609" s="35" t="s">
        <v>2242</v>
      </c>
      <c r="J3609" s="33" t="str">
        <f>VLOOKUP(I3609,'[1]Table B'!A:B,2,FALSE)</f>
        <v>Fixed Assets, Fund 1500</v>
      </c>
      <c r="K3609" s="9" t="str">
        <f t="shared" si="170"/>
        <v>610-Fixed Assets, Fund 1500</v>
      </c>
      <c r="L3609" s="9" t="str">
        <f>IFERROR(VLOOKUP(A3609,'[1]VAC as of March 2024'!A:K,11,FALSE),"No")</f>
        <v>No</v>
      </c>
      <c r="M3609" s="9" t="s">
        <v>4</v>
      </c>
      <c r="Q3609" s="2"/>
    </row>
    <row r="3610" spans="1:17" x14ac:dyDescent="0.25">
      <c r="A3610" s="33" t="str">
        <f t="shared" si="168"/>
        <v>9340001000</v>
      </c>
      <c r="B3610" s="33" t="s">
        <v>2552</v>
      </c>
      <c r="C3610" s="33" t="s">
        <v>1</v>
      </c>
      <c r="D3610" s="9" t="str">
        <f t="shared" si="169"/>
        <v>934001000</v>
      </c>
      <c r="E3610" s="34">
        <v>93400</v>
      </c>
      <c r="F3610" s="34">
        <v>1000</v>
      </c>
      <c r="G3610" s="9" t="str">
        <f>VLOOKUP(B3610,'[1]Business Unit Lookup'!A:B,2,FALSE)</f>
        <v>Innov &amp; Entrepreneur Invst Ath</v>
      </c>
      <c r="H3610" s="33" t="str">
        <f>VLOOKUP(C3610,'[1]Fund Lookup'!B:C,2,FALSE)</f>
        <v>General Fund</v>
      </c>
      <c r="I3610" s="35" t="s">
        <v>2236</v>
      </c>
      <c r="J3610" s="33" t="str">
        <f>VLOOKUP(I3610,'[1]Table B'!A:B,2,FALSE)</f>
        <v>General</v>
      </c>
      <c r="K3610" s="9" t="str">
        <f t="shared" si="170"/>
        <v>100-General</v>
      </c>
      <c r="L3610" s="9" t="str">
        <f>IFERROR(VLOOKUP(A3610,'[1]VAC as of March 2024'!A:K,11,FALSE),"No")</f>
        <v>No</v>
      </c>
      <c r="M3610" s="9" t="s">
        <v>2237</v>
      </c>
      <c r="O3610" s="33" t="s">
        <v>2240</v>
      </c>
      <c r="P3610" s="33" t="s">
        <v>6061</v>
      </c>
      <c r="Q3610" s="2" t="str">
        <f>VLOOKUP(P3610,'[1]Table E'!A:C,3,FALSE)</f>
        <v>Unassigned</v>
      </c>
    </row>
    <row r="3611" spans="1:17" x14ac:dyDescent="0.25">
      <c r="A3611" s="33" t="str">
        <f t="shared" si="168"/>
        <v>9340008201</v>
      </c>
      <c r="B3611" s="33" t="s">
        <v>2552</v>
      </c>
      <c r="C3611" s="33" t="s">
        <v>1631</v>
      </c>
      <c r="D3611" s="9" t="str">
        <f t="shared" si="169"/>
        <v>934008201</v>
      </c>
      <c r="E3611" s="34">
        <v>93400</v>
      </c>
      <c r="F3611" s="34">
        <v>8201</v>
      </c>
      <c r="G3611" s="9" t="str">
        <f>VLOOKUP(B3611,'[1]Business Unit Lookup'!A:B,2,FALSE)</f>
        <v>Innov &amp; Entrepreneur Invst Ath</v>
      </c>
      <c r="H3611" s="33" t="str">
        <f>VLOOKUP(C3611,'[1]Fund Lookup'!B:C,2,FALSE)</f>
        <v>VPBA Projects - NonState</v>
      </c>
      <c r="I3611" s="35" t="s">
        <v>2307</v>
      </c>
      <c r="J3611" s="33" t="str">
        <f>VLOOKUP(I3611,'[1]Table B'!A:B,2,FALSE)</f>
        <v>CU-HE-Non-specific Activity</v>
      </c>
      <c r="K3611" s="9" t="str">
        <f t="shared" si="170"/>
        <v>500-CU-HE-Non-specific Activity</v>
      </c>
      <c r="L3611" s="9" t="str">
        <f>IFERROR(VLOOKUP(A3611,'[1]VAC as of March 2024'!A:K,11,FALSE),"No")</f>
        <v>No</v>
      </c>
      <c r="M3611" s="9" t="s">
        <v>2248</v>
      </c>
      <c r="Q3611" s="2"/>
    </row>
    <row r="3612" spans="1:17" x14ac:dyDescent="0.25">
      <c r="A3612" s="33" t="str">
        <f t="shared" si="168"/>
        <v>9340009510</v>
      </c>
      <c r="B3612" s="33" t="s">
        <v>2552</v>
      </c>
      <c r="C3612" s="33" t="s">
        <v>2050</v>
      </c>
      <c r="D3612" s="9" t="str">
        <f t="shared" si="169"/>
        <v>934009510</v>
      </c>
      <c r="E3612" s="34">
        <v>93400</v>
      </c>
      <c r="F3612" s="34">
        <v>9510</v>
      </c>
      <c r="G3612" s="9" t="str">
        <f>VLOOKUP(B3612,'[1]Business Unit Lookup'!A:B,2,FALSE)</f>
        <v>Innov &amp; Entrepreneur Invst Ath</v>
      </c>
      <c r="H3612" s="33" t="str">
        <f>VLOOKUP(C3612,'[1]Fund Lookup'!B:C,2,FALSE)</f>
        <v>CW Technology Research Fd 934</v>
      </c>
      <c r="I3612" s="35" t="s">
        <v>2307</v>
      </c>
      <c r="J3612" s="33" t="str">
        <f>VLOOKUP(I3612,'[1]Table B'!A:B,2,FALSE)</f>
        <v>CU-HE-Non-specific Activity</v>
      </c>
      <c r="K3612" s="9" t="str">
        <f t="shared" si="170"/>
        <v>500-CU-HE-Non-specific Activity</v>
      </c>
      <c r="L3612" s="9" t="str">
        <f>IFERROR(VLOOKUP(A3612,'[1]VAC as of March 2024'!A:K,11,FALSE),"No")</f>
        <v>Yes</v>
      </c>
      <c r="M3612" s="9" t="s">
        <v>2240</v>
      </c>
      <c r="Q3612" s="2"/>
    </row>
    <row r="3613" spans="1:17" x14ac:dyDescent="0.25">
      <c r="A3613" s="33" t="str">
        <f t="shared" si="168"/>
        <v>9350001000</v>
      </c>
      <c r="B3613" s="33" t="s">
        <v>2553</v>
      </c>
      <c r="C3613" s="33" t="s">
        <v>1</v>
      </c>
      <c r="D3613" s="9" t="str">
        <f t="shared" si="169"/>
        <v>935001000</v>
      </c>
      <c r="E3613" s="34">
        <v>93500</v>
      </c>
      <c r="F3613" s="34">
        <v>1000</v>
      </c>
      <c r="G3613" s="9" t="str">
        <f>VLOOKUP(B3613,'[1]Business Unit Lookup'!A:B,2,FALSE)</f>
        <v>Roanoke Higher Educ Authority</v>
      </c>
      <c r="H3613" s="33" t="str">
        <f>VLOOKUP(C3613,'[1]Fund Lookup'!B:C,2,FALSE)</f>
        <v>General Fund</v>
      </c>
      <c r="I3613" s="35" t="s">
        <v>2236</v>
      </c>
      <c r="J3613" s="33" t="str">
        <f>VLOOKUP(I3613,'[1]Table B'!A:B,2,FALSE)</f>
        <v>General</v>
      </c>
      <c r="K3613" s="9" t="str">
        <f t="shared" si="170"/>
        <v>100-General</v>
      </c>
      <c r="L3613" s="9" t="str">
        <f>IFERROR(VLOOKUP(A3613,'[1]VAC as of March 2024'!A:K,11,FALSE),"No")</f>
        <v>No</v>
      </c>
      <c r="M3613" s="9" t="s">
        <v>2237</v>
      </c>
      <c r="O3613" s="33" t="s">
        <v>2240</v>
      </c>
      <c r="P3613" s="33" t="s">
        <v>6061</v>
      </c>
      <c r="Q3613" s="2" t="str">
        <f>VLOOKUP(P3613,'[1]Table E'!A:C,3,FALSE)</f>
        <v>Unassigned</v>
      </c>
    </row>
    <row r="3614" spans="1:17" x14ac:dyDescent="0.25">
      <c r="A3614" s="33" t="str">
        <f t="shared" si="168"/>
        <v>9350008170</v>
      </c>
      <c r="B3614" s="33" t="s">
        <v>2553</v>
      </c>
      <c r="C3614" s="33" t="s">
        <v>1620</v>
      </c>
      <c r="D3614" s="9" t="str">
        <f t="shared" si="169"/>
        <v>935008170</v>
      </c>
      <c r="E3614" s="34">
        <v>93500</v>
      </c>
      <c r="F3614" s="34">
        <v>8170</v>
      </c>
      <c r="G3614" s="9" t="str">
        <f>VLOOKUP(B3614,'[1]Business Unit Lookup'!A:B,2,FALSE)</f>
        <v>Roanoke Higher Educ Authority</v>
      </c>
      <c r="H3614" s="33" t="str">
        <f>VLOOKUP(C3614,'[1]Fund Lookup'!B:C,2,FALSE)</f>
        <v>VCBA 21St Century</v>
      </c>
      <c r="I3614" s="35" t="s">
        <v>2307</v>
      </c>
      <c r="J3614" s="33" t="str">
        <f>VLOOKUP(I3614,'[1]Table B'!A:B,2,FALSE)</f>
        <v>CU-HE-Non-specific Activity</v>
      </c>
      <c r="K3614" s="9" t="str">
        <f t="shared" si="170"/>
        <v>500-CU-HE-Non-specific Activity</v>
      </c>
      <c r="L3614" s="9" t="str">
        <f>IFERROR(VLOOKUP(A3614,'[1]VAC as of March 2024'!A:K,11,FALSE),"No")</f>
        <v>No</v>
      </c>
      <c r="M3614" s="9" t="s">
        <v>2248</v>
      </c>
      <c r="Q3614" s="2"/>
    </row>
    <row r="3615" spans="1:17" x14ac:dyDescent="0.25">
      <c r="A3615" s="33" t="str">
        <f t="shared" si="168"/>
        <v>9350010110</v>
      </c>
      <c r="B3615" s="33" t="s">
        <v>2553</v>
      </c>
      <c r="C3615" s="33" t="s">
        <v>5444</v>
      </c>
      <c r="D3615" s="9" t="str">
        <f t="shared" si="169"/>
        <v>9350010110</v>
      </c>
      <c r="E3615" s="34">
        <v>93500</v>
      </c>
      <c r="F3615" s="34">
        <v>10110</v>
      </c>
      <c r="G3615" s="9" t="str">
        <f>VLOOKUP(B3615,'[1]Business Unit Lookup'!A:B,2,FALSE)</f>
        <v>Roanoke Higher Educ Authority</v>
      </c>
      <c r="H3615" s="33" t="str">
        <f>VLOOKUP(C3615,'[1]Fund Lookup'!B:C,2,FALSE)</f>
        <v>CARESActRlfFd–General-COVID-19</v>
      </c>
      <c r="I3615" s="35" t="s">
        <v>2252</v>
      </c>
      <c r="J3615" s="33" t="str">
        <f>VLOOKUP(I3615,'[1]Table B'!A:B,2,FALSE)</f>
        <v>Special Revenue-Federal</v>
      </c>
      <c r="K3615" s="9" t="str">
        <f t="shared" si="170"/>
        <v>120-Special Revenue-Federal</v>
      </c>
      <c r="L3615" s="9" t="str">
        <f>IFERROR(VLOOKUP(A3615,'[1]VAC as of March 2024'!A:K,11,FALSE),"No")</f>
        <v>Yes</v>
      </c>
      <c r="M3615" s="9" t="s">
        <v>5493</v>
      </c>
      <c r="O3615" s="33" t="s">
        <v>2240</v>
      </c>
      <c r="P3615" s="33" t="s">
        <v>6113</v>
      </c>
      <c r="Q3615" s="2" t="str">
        <f>VLOOKUP(P3615,'[1]Table E'!A:C,3,FALSE)</f>
        <v>Various ACFR Class</v>
      </c>
    </row>
    <row r="3616" spans="1:17" x14ac:dyDescent="0.25">
      <c r="A3616" s="33" t="str">
        <f t="shared" si="168"/>
        <v>9350010380</v>
      </c>
      <c r="B3616" s="33" t="s">
        <v>2553</v>
      </c>
      <c r="C3616" s="33" t="s">
        <v>5691</v>
      </c>
      <c r="D3616" s="9" t="str">
        <f t="shared" si="169"/>
        <v>9350010380</v>
      </c>
      <c r="E3616" s="34">
        <v>93500</v>
      </c>
      <c r="F3616" s="34">
        <v>10380</v>
      </c>
      <c r="G3616" s="9" t="str">
        <f>VLOOKUP(B3616,'[1]Business Unit Lookup'!A:B,2,FALSE)</f>
        <v>Roanoke Higher Educ Authority</v>
      </c>
      <c r="H3616" s="33" t="str">
        <f>VLOOKUP(C3616,'[1]Fund Lookup'!B:C,2,FALSE)</f>
        <v>GEER Fund - COVID-19</v>
      </c>
      <c r="I3616" s="35" t="s">
        <v>2252</v>
      </c>
      <c r="J3616" s="33" t="str">
        <f>VLOOKUP(I3616,'[1]Table B'!A:B,2,FALSE)</f>
        <v>Special Revenue-Federal</v>
      </c>
      <c r="K3616" s="9" t="str">
        <f t="shared" si="170"/>
        <v>120-Special Revenue-Federal</v>
      </c>
      <c r="L3616" s="9" t="str">
        <f>IFERROR(VLOOKUP(A3616,'[1]VAC as of March 2024'!A:K,11,FALSE),"No")</f>
        <v>Yes</v>
      </c>
      <c r="M3616" s="9" t="s">
        <v>5493</v>
      </c>
      <c r="O3616" s="33" t="s">
        <v>2240</v>
      </c>
      <c r="P3616" s="33" t="s">
        <v>6113</v>
      </c>
      <c r="Q3616" s="2" t="str">
        <f>VLOOKUP(P3616,'[1]Table E'!A:C,3,FALSE)</f>
        <v>Various ACFR Class</v>
      </c>
    </row>
    <row r="3617" spans="1:17" x14ac:dyDescent="0.25">
      <c r="A3617" s="33" t="str">
        <f t="shared" si="168"/>
        <v>9360001000</v>
      </c>
      <c r="B3617" s="33" t="s">
        <v>2554</v>
      </c>
      <c r="C3617" s="33" t="s">
        <v>1</v>
      </c>
      <c r="D3617" s="9" t="str">
        <f t="shared" si="169"/>
        <v>936001000</v>
      </c>
      <c r="E3617" s="34">
        <v>93600</v>
      </c>
      <c r="F3617" s="34">
        <v>1000</v>
      </c>
      <c r="G3617" s="9" t="str">
        <f>VLOOKUP(B3617,'[1]Business Unit Lookup'!A:B,2,FALSE)</f>
        <v>Jefferson Science Assoc LLC</v>
      </c>
      <c r="H3617" s="33" t="str">
        <f>VLOOKUP(C3617,'[1]Fund Lookup'!B:C,2,FALSE)</f>
        <v>General Fund</v>
      </c>
      <c r="I3617" s="35" t="s">
        <v>2236</v>
      </c>
      <c r="J3617" s="33" t="str">
        <f>VLOOKUP(I3617,'[1]Table B'!A:B,2,FALSE)</f>
        <v>General</v>
      </c>
      <c r="K3617" s="9" t="str">
        <f t="shared" si="170"/>
        <v>100-General</v>
      </c>
      <c r="L3617" s="9" t="str">
        <f>IFERROR(VLOOKUP(A3617,'[1]VAC as of March 2024'!A:K,11,FALSE),"No")</f>
        <v>No</v>
      </c>
      <c r="M3617" s="9" t="s">
        <v>2237</v>
      </c>
      <c r="O3617" s="33" t="s">
        <v>2240</v>
      </c>
      <c r="P3617" s="33" t="s">
        <v>6061</v>
      </c>
      <c r="Q3617" s="2" t="str">
        <f>VLOOKUP(P3617,'[1]Table E'!A:C,3,FALSE)</f>
        <v>Unassigned</v>
      </c>
    </row>
    <row r="3618" spans="1:17" x14ac:dyDescent="0.25">
      <c r="A3618" s="33" t="str">
        <f t="shared" si="168"/>
        <v>9370001000</v>
      </c>
      <c r="B3618" s="33" t="s">
        <v>2555</v>
      </c>
      <c r="C3618" s="33" t="s">
        <v>1</v>
      </c>
      <c r="D3618" s="9" t="str">
        <f t="shared" si="169"/>
        <v>937001000</v>
      </c>
      <c r="E3618" s="34">
        <v>93700</v>
      </c>
      <c r="F3618" s="34">
        <v>1000</v>
      </c>
      <c r="G3618" s="9" t="str">
        <f>VLOOKUP(B3618,'[1]Business Unit Lookup'!A:B,2,FALSE)</f>
        <v>Southern VA Higher Educ Center</v>
      </c>
      <c r="H3618" s="33" t="str">
        <f>VLOOKUP(C3618,'[1]Fund Lookup'!B:C,2,FALSE)</f>
        <v>General Fund</v>
      </c>
      <c r="I3618" s="35" t="s">
        <v>2236</v>
      </c>
      <c r="J3618" s="33" t="str">
        <f>VLOOKUP(I3618,'[1]Table B'!A:B,2,FALSE)</f>
        <v>General</v>
      </c>
      <c r="K3618" s="9" t="str">
        <f t="shared" si="170"/>
        <v>100-General</v>
      </c>
      <c r="L3618" s="9" t="str">
        <f>IFERROR(VLOOKUP(A3618,'[1]VAC as of March 2024'!A:K,11,FALSE),"No")</f>
        <v>No</v>
      </c>
      <c r="M3618" s="9" t="s">
        <v>2237</v>
      </c>
      <c r="O3618" s="33" t="s">
        <v>2240</v>
      </c>
      <c r="P3618" s="33" t="s">
        <v>6061</v>
      </c>
      <c r="Q3618" s="2" t="str">
        <f>VLOOKUP(P3618,'[1]Table E'!A:C,3,FALSE)</f>
        <v>Unassigned</v>
      </c>
    </row>
    <row r="3619" spans="1:17" x14ac:dyDescent="0.25">
      <c r="A3619" s="33" t="str">
        <f t="shared" si="168"/>
        <v>9370002937</v>
      </c>
      <c r="B3619" s="33" t="s">
        <v>2555</v>
      </c>
      <c r="C3619" s="33" t="s">
        <v>739</v>
      </c>
      <c r="D3619" s="9" t="str">
        <f t="shared" si="169"/>
        <v>937002937</v>
      </c>
      <c r="E3619" s="34">
        <v>93700</v>
      </c>
      <c r="F3619" s="34">
        <v>2937</v>
      </c>
      <c r="G3619" s="9" t="str">
        <f>VLOOKUP(B3619,'[1]Business Unit Lookup'!A:B,2,FALSE)</f>
        <v>Southern VA Higher Educ Center</v>
      </c>
      <c r="H3619" s="33" t="str">
        <f>VLOOKUP(C3619,'[1]Fund Lookup'!B:C,2,FALSE)</f>
        <v>SVHEC Special Revenue Fund</v>
      </c>
      <c r="I3619" s="35" t="s">
        <v>2307</v>
      </c>
      <c r="J3619" s="33" t="str">
        <f>VLOOKUP(I3619,'[1]Table B'!A:B,2,FALSE)</f>
        <v>CU-HE-Non-specific Activity</v>
      </c>
      <c r="K3619" s="9" t="str">
        <f t="shared" si="170"/>
        <v>500-CU-HE-Non-specific Activity</v>
      </c>
      <c r="L3619" s="9" t="str">
        <f>IFERROR(VLOOKUP(A3619,'[1]VAC as of March 2024'!A:K,11,FALSE),"No")</f>
        <v>No</v>
      </c>
      <c r="M3619" s="9" t="s">
        <v>2240</v>
      </c>
      <c r="Q3619" s="2"/>
    </row>
    <row r="3620" spans="1:17" x14ac:dyDescent="0.25">
      <c r="A3620" s="33" t="str">
        <f t="shared" si="168"/>
        <v>9370008170</v>
      </c>
      <c r="B3620" s="33" t="s">
        <v>2555</v>
      </c>
      <c r="C3620" s="33" t="s">
        <v>1620</v>
      </c>
      <c r="D3620" s="9" t="str">
        <f t="shared" si="169"/>
        <v>937008170</v>
      </c>
      <c r="E3620" s="34">
        <v>93700</v>
      </c>
      <c r="F3620" s="34">
        <v>8170</v>
      </c>
      <c r="G3620" s="9" t="str">
        <f>VLOOKUP(B3620,'[1]Business Unit Lookup'!A:B,2,FALSE)</f>
        <v>Southern VA Higher Educ Center</v>
      </c>
      <c r="H3620" s="33" t="str">
        <f>VLOOKUP(C3620,'[1]Fund Lookup'!B:C,2,FALSE)</f>
        <v>VCBA 21St Century</v>
      </c>
      <c r="I3620" s="35" t="s">
        <v>2307</v>
      </c>
      <c r="J3620" s="33" t="str">
        <f>VLOOKUP(I3620,'[1]Table B'!A:B,2,FALSE)</f>
        <v>CU-HE-Non-specific Activity</v>
      </c>
      <c r="K3620" s="9" t="str">
        <f t="shared" si="170"/>
        <v>500-CU-HE-Non-specific Activity</v>
      </c>
      <c r="L3620" s="9" t="str">
        <f>IFERROR(VLOOKUP(A3620,'[1]VAC as of March 2024'!A:K,11,FALSE),"No")</f>
        <v>No</v>
      </c>
      <c r="M3620" s="9" t="s">
        <v>2248</v>
      </c>
      <c r="Q3620" s="2"/>
    </row>
    <row r="3621" spans="1:17" x14ac:dyDescent="0.25">
      <c r="A3621" s="33" t="str">
        <f t="shared" si="168"/>
        <v>9370009093</v>
      </c>
      <c r="B3621" s="41" t="s">
        <v>2555</v>
      </c>
      <c r="C3621" s="36" t="s">
        <v>8572</v>
      </c>
      <c r="D3621" s="9" t="str">
        <f t="shared" si="169"/>
        <v>937009093</v>
      </c>
      <c r="E3621" s="35">
        <v>93700</v>
      </c>
      <c r="F3621" s="37">
        <v>9093</v>
      </c>
      <c r="G3621" s="9" t="str">
        <f>VLOOKUP(B3621,'[1]Business Unit Lookup'!A:B,2,FALSE)</f>
        <v>Southern VA Higher Educ Center</v>
      </c>
      <c r="H3621" s="33" t="str">
        <f>VLOOKUP(C3621,'[1]Fund Lookup'!B:C,2,FALSE)</f>
        <v>NewEconomyWrkfrcCrdntlGrntFnd</v>
      </c>
      <c r="I3621" s="35" t="s">
        <v>2236</v>
      </c>
      <c r="J3621" s="33" t="str">
        <f>VLOOKUP(I3621,'[1]Table B'!A:B,2,FALSE)</f>
        <v>General</v>
      </c>
      <c r="K3621" s="9" t="str">
        <f t="shared" si="170"/>
        <v>100-General</v>
      </c>
      <c r="L3621" s="9" t="str">
        <f>IFERROR(VLOOKUP(A3621,'[1]VAC as of March 2024'!A:K,11,FALSE),"No")</f>
        <v>Yes</v>
      </c>
      <c r="M3621" s="38" t="s">
        <v>2240</v>
      </c>
      <c r="O3621" s="38" t="s">
        <v>2240</v>
      </c>
      <c r="P3621" s="36" t="s">
        <v>6113</v>
      </c>
      <c r="Q3621" s="2" t="str">
        <f>VLOOKUP(P3621,'[1]Table E'!A:C,3,FALSE)</f>
        <v>Various ACFR Class</v>
      </c>
    </row>
    <row r="3622" spans="1:17" x14ac:dyDescent="0.25">
      <c r="A3622" s="33" t="str">
        <f t="shared" si="168"/>
        <v>9370009513</v>
      </c>
      <c r="B3622" s="33" t="s">
        <v>2555</v>
      </c>
      <c r="C3622" s="33" t="s">
        <v>2058</v>
      </c>
      <c r="D3622" s="9" t="str">
        <f t="shared" si="169"/>
        <v>937009513</v>
      </c>
      <c r="E3622" s="34">
        <v>93700</v>
      </c>
      <c r="F3622" s="34">
        <v>9513</v>
      </c>
      <c r="G3622" s="9" t="str">
        <f>VLOOKUP(B3622,'[1]Business Unit Lookup'!A:B,2,FALSE)</f>
        <v>Southern VA Higher Educ Center</v>
      </c>
      <c r="H3622" s="33" t="str">
        <f>VLOOKUP(C3622,'[1]Fund Lookup'!B:C,2,FALSE)</f>
        <v>Research Commercialization 937</v>
      </c>
      <c r="I3622" s="35" t="s">
        <v>2307</v>
      </c>
      <c r="J3622" s="33" t="str">
        <f>VLOOKUP(I3622,'[1]Table B'!A:B,2,FALSE)</f>
        <v>CU-HE-Non-specific Activity</v>
      </c>
      <c r="K3622" s="9" t="str">
        <f t="shared" si="170"/>
        <v>500-CU-HE-Non-specific Activity</v>
      </c>
      <c r="L3622" s="9" t="str">
        <f>IFERROR(VLOOKUP(A3622,'[1]VAC as of March 2024'!A:K,11,FALSE),"No")</f>
        <v>No</v>
      </c>
      <c r="M3622" s="9" t="s">
        <v>2240</v>
      </c>
      <c r="Q3622" s="2"/>
    </row>
    <row r="3623" spans="1:17" x14ac:dyDescent="0.25">
      <c r="A3623" s="33" t="str">
        <f t="shared" si="168"/>
        <v>9370010000</v>
      </c>
      <c r="B3623" s="40" t="s">
        <v>2555</v>
      </c>
      <c r="C3623" s="36" t="s">
        <v>2162</v>
      </c>
      <c r="D3623" s="9" t="str">
        <f t="shared" si="169"/>
        <v>9370010000</v>
      </c>
      <c r="E3623" s="41">
        <v>93700</v>
      </c>
      <c r="F3623" s="37">
        <v>10000</v>
      </c>
      <c r="G3623" s="9" t="str">
        <f>VLOOKUP(B3623,'[1]Business Unit Lookup'!A:B,2,FALSE)</f>
        <v>Southern VA Higher Educ Center</v>
      </c>
      <c r="H3623" s="33" t="str">
        <f>VLOOKUP(C3623,'[1]Fund Lookup'!B:C,2,FALSE)</f>
        <v>Federal Trust</v>
      </c>
      <c r="I3623" s="35" t="s">
        <v>2252</v>
      </c>
      <c r="J3623" s="33" t="str">
        <f>VLOOKUP(I3623,'[1]Table B'!A:B,2,FALSE)</f>
        <v>Special Revenue-Federal</v>
      </c>
      <c r="K3623" s="9" t="str">
        <f t="shared" si="170"/>
        <v>120-Special Revenue-Federal</v>
      </c>
      <c r="L3623" s="9" t="str">
        <f>IFERROR(VLOOKUP(A3623,'[1]VAC as of March 2024'!A:K,11,FALSE),"No")</f>
        <v>Yes</v>
      </c>
      <c r="M3623" s="37" t="s">
        <v>2248</v>
      </c>
      <c r="O3623" s="38" t="s">
        <v>2240</v>
      </c>
      <c r="P3623" s="36" t="s">
        <v>6113</v>
      </c>
      <c r="Q3623" s="2" t="str">
        <f>VLOOKUP(P3623,'[1]Table E'!A:C,3,FALSE)</f>
        <v>Various ACFR Class</v>
      </c>
    </row>
    <row r="3624" spans="1:17" x14ac:dyDescent="0.25">
      <c r="A3624" s="33" t="str">
        <f t="shared" si="168"/>
        <v>9370010110</v>
      </c>
      <c r="B3624" s="33" t="s">
        <v>2555</v>
      </c>
      <c r="C3624" s="33" t="s">
        <v>5444</v>
      </c>
      <c r="D3624" s="9" t="str">
        <f t="shared" si="169"/>
        <v>9370010110</v>
      </c>
      <c r="E3624" s="34">
        <v>93700</v>
      </c>
      <c r="F3624" s="34">
        <v>10110</v>
      </c>
      <c r="G3624" s="9" t="str">
        <f>VLOOKUP(B3624,'[1]Business Unit Lookup'!A:B,2,FALSE)</f>
        <v>Southern VA Higher Educ Center</v>
      </c>
      <c r="H3624" s="33" t="str">
        <f>VLOOKUP(C3624,'[1]Fund Lookup'!B:C,2,FALSE)</f>
        <v>CARESActRlfFd–General-COVID-19</v>
      </c>
      <c r="I3624" s="35" t="s">
        <v>2252</v>
      </c>
      <c r="J3624" s="33" t="str">
        <f>VLOOKUP(I3624,'[1]Table B'!A:B,2,FALSE)</f>
        <v>Special Revenue-Federal</v>
      </c>
      <c r="K3624" s="9" t="str">
        <f t="shared" si="170"/>
        <v>120-Special Revenue-Federal</v>
      </c>
      <c r="L3624" s="9" t="str">
        <f>IFERROR(VLOOKUP(A3624,'[1]VAC as of March 2024'!A:K,11,FALSE),"No")</f>
        <v>Yes</v>
      </c>
      <c r="M3624" s="9" t="s">
        <v>5493</v>
      </c>
      <c r="O3624" s="33" t="s">
        <v>2240</v>
      </c>
      <c r="P3624" s="33" t="s">
        <v>6113</v>
      </c>
      <c r="Q3624" s="2" t="str">
        <f>VLOOKUP(P3624,'[1]Table E'!A:C,3,FALSE)</f>
        <v>Various ACFR Class</v>
      </c>
    </row>
    <row r="3625" spans="1:17" x14ac:dyDescent="0.25">
      <c r="A3625" s="33" t="str">
        <f t="shared" si="168"/>
        <v>9370010380</v>
      </c>
      <c r="B3625" s="33" t="s">
        <v>2555</v>
      </c>
      <c r="C3625" s="33" t="s">
        <v>5691</v>
      </c>
      <c r="D3625" s="9" t="str">
        <f t="shared" si="169"/>
        <v>9370010380</v>
      </c>
      <c r="E3625" s="34">
        <v>93700</v>
      </c>
      <c r="F3625" s="34">
        <v>10380</v>
      </c>
      <c r="G3625" s="9" t="str">
        <f>VLOOKUP(B3625,'[1]Business Unit Lookup'!A:B,2,FALSE)</f>
        <v>Southern VA Higher Educ Center</v>
      </c>
      <c r="H3625" s="33" t="str">
        <f>VLOOKUP(C3625,'[1]Fund Lookup'!B:C,2,FALSE)</f>
        <v>GEER Fund - COVID-19</v>
      </c>
      <c r="I3625" s="35" t="s">
        <v>2252</v>
      </c>
      <c r="J3625" s="33" t="str">
        <f>VLOOKUP(I3625,'[1]Table B'!A:B,2,FALSE)</f>
        <v>Special Revenue-Federal</v>
      </c>
      <c r="K3625" s="9" t="str">
        <f t="shared" si="170"/>
        <v>120-Special Revenue-Federal</v>
      </c>
      <c r="L3625" s="9" t="str">
        <f>IFERROR(VLOOKUP(A3625,'[1]VAC as of March 2024'!A:K,11,FALSE),"No")</f>
        <v>Yes</v>
      </c>
      <c r="M3625" s="9" t="s">
        <v>5493</v>
      </c>
      <c r="O3625" s="33" t="s">
        <v>2240</v>
      </c>
      <c r="P3625" s="33" t="s">
        <v>6113</v>
      </c>
      <c r="Q3625" s="2" t="str">
        <f>VLOOKUP(P3625,'[1]Table E'!A:C,3,FALSE)</f>
        <v>Various ACFR Class</v>
      </c>
    </row>
    <row r="3626" spans="1:17" x14ac:dyDescent="0.25">
      <c r="A3626" s="33" t="str">
        <f t="shared" si="168"/>
        <v>9370010710</v>
      </c>
      <c r="B3626" s="36" t="s">
        <v>2555</v>
      </c>
      <c r="C3626" s="36" t="s">
        <v>6080</v>
      </c>
      <c r="D3626" s="9" t="str">
        <f t="shared" si="169"/>
        <v>9370010710</v>
      </c>
      <c r="E3626" s="35">
        <v>93700</v>
      </c>
      <c r="F3626" s="37">
        <v>10710</v>
      </c>
      <c r="G3626" s="9" t="str">
        <f>VLOOKUP(B3626,'[1]Business Unit Lookup'!A:B,2,FALSE)</f>
        <v>Southern VA Higher Educ Center</v>
      </c>
      <c r="H3626" s="33" t="str">
        <f>VLOOKUP(C3626,'[1]Fund Lookup'!B:C,2,FALSE)</f>
        <v>FEMA - State Agy - COVID-19</v>
      </c>
      <c r="I3626" s="35" t="s">
        <v>2252</v>
      </c>
      <c r="J3626" s="33" t="str">
        <f>VLOOKUP(I3626,'[1]Table B'!A:B,2,FALSE)</f>
        <v>Special Revenue-Federal</v>
      </c>
      <c r="K3626" s="9" t="str">
        <f t="shared" si="170"/>
        <v>120-Special Revenue-Federal</v>
      </c>
      <c r="L3626" s="9" t="str">
        <f>IFERROR(VLOOKUP(A3626,'[1]VAC as of March 2024'!A:K,11,FALSE),"No")</f>
        <v>Yes</v>
      </c>
      <c r="M3626" s="38" t="s">
        <v>5493</v>
      </c>
      <c r="O3626" s="36" t="s">
        <v>2240</v>
      </c>
      <c r="P3626" s="36" t="s">
        <v>6113</v>
      </c>
      <c r="Q3626" s="2" t="str">
        <f>VLOOKUP(P3626,'[1]Table E'!A:C,3,FALSE)</f>
        <v>Various ACFR Class</v>
      </c>
    </row>
    <row r="3627" spans="1:17" x14ac:dyDescent="0.25">
      <c r="A3627" s="33" t="str">
        <f t="shared" si="168"/>
        <v>9370015000</v>
      </c>
      <c r="B3627" s="33" t="s">
        <v>2555</v>
      </c>
      <c r="C3627" s="33" t="s">
        <v>2222</v>
      </c>
      <c r="D3627" s="9" t="str">
        <f t="shared" si="169"/>
        <v>9370015000</v>
      </c>
      <c r="E3627" s="34">
        <v>93700</v>
      </c>
      <c r="F3627" s="34">
        <v>15000</v>
      </c>
      <c r="G3627" s="9" t="str">
        <f>VLOOKUP(B3627,'[1]Business Unit Lookup'!A:B,2,FALSE)</f>
        <v>Southern VA Higher Educ Center</v>
      </c>
      <c r="H3627" s="33" t="str">
        <f>VLOOKUP(C3627,'[1]Fund Lookup'!B:C,2,FALSE)</f>
        <v>General Fixed Asset Acct Group</v>
      </c>
      <c r="I3627" s="35" t="s">
        <v>2242</v>
      </c>
      <c r="J3627" s="33" t="str">
        <f>VLOOKUP(I3627,'[1]Table B'!A:B,2,FALSE)</f>
        <v>Fixed Assets, Fund 1500</v>
      </c>
      <c r="K3627" s="9" t="str">
        <f t="shared" si="170"/>
        <v>610-Fixed Assets, Fund 1500</v>
      </c>
      <c r="L3627" s="9" t="str">
        <f>IFERROR(VLOOKUP(A3627,'[1]VAC as of March 2024'!A:K,11,FALSE),"No")</f>
        <v>No</v>
      </c>
      <c r="M3627" s="9" t="s">
        <v>4</v>
      </c>
      <c r="Q3627" s="2"/>
    </row>
    <row r="3628" spans="1:17" x14ac:dyDescent="0.25">
      <c r="A3628" s="33" t="str">
        <f t="shared" si="168"/>
        <v>9380001000</v>
      </c>
      <c r="B3628" s="33" t="s">
        <v>2556</v>
      </c>
      <c r="C3628" s="33" t="s">
        <v>1</v>
      </c>
      <c r="D3628" s="9" t="str">
        <f t="shared" si="169"/>
        <v>938001000</v>
      </c>
      <c r="E3628" s="34">
        <v>93800</v>
      </c>
      <c r="F3628" s="34">
        <v>1000</v>
      </c>
      <c r="G3628" s="9" t="str">
        <f>VLOOKUP(B3628,'[1]Business Unit Lookup'!A:B,2,FALSE)</f>
        <v>New College Institute</v>
      </c>
      <c r="H3628" s="33" t="str">
        <f>VLOOKUP(C3628,'[1]Fund Lookup'!B:C,2,FALSE)</f>
        <v>General Fund</v>
      </c>
      <c r="I3628" s="35" t="s">
        <v>2236</v>
      </c>
      <c r="J3628" s="33" t="str">
        <f>VLOOKUP(I3628,'[1]Table B'!A:B,2,FALSE)</f>
        <v>General</v>
      </c>
      <c r="K3628" s="9" t="str">
        <f t="shared" si="170"/>
        <v>100-General</v>
      </c>
      <c r="L3628" s="9" t="str">
        <f>IFERROR(VLOOKUP(A3628,'[1]VAC as of March 2024'!A:K,11,FALSE),"No")</f>
        <v>No</v>
      </c>
      <c r="M3628" s="9" t="s">
        <v>2237</v>
      </c>
      <c r="O3628" s="33" t="s">
        <v>2240</v>
      </c>
      <c r="P3628" s="33" t="s">
        <v>6061</v>
      </c>
      <c r="Q3628" s="2" t="str">
        <f>VLOOKUP(P3628,'[1]Table E'!A:C,3,FALSE)</f>
        <v>Unassigned</v>
      </c>
    </row>
    <row r="3629" spans="1:17" x14ac:dyDescent="0.25">
      <c r="A3629" s="33" t="str">
        <f t="shared" si="168"/>
        <v>9380002938</v>
      </c>
      <c r="B3629" s="33" t="s">
        <v>2556</v>
      </c>
      <c r="C3629" s="33" t="s">
        <v>741</v>
      </c>
      <c r="D3629" s="9" t="str">
        <f t="shared" si="169"/>
        <v>938002938</v>
      </c>
      <c r="E3629" s="34">
        <v>93800</v>
      </c>
      <c r="F3629" s="34">
        <v>2938</v>
      </c>
      <c r="G3629" s="9" t="str">
        <f>VLOOKUP(B3629,'[1]Business Unit Lookup'!A:B,2,FALSE)</f>
        <v>New College Institute</v>
      </c>
      <c r="H3629" s="33" t="str">
        <f>VLOOKUP(C3629,'[1]Fund Lookup'!B:C,2,FALSE)</f>
        <v>NCI Special Revenue Fund</v>
      </c>
      <c r="I3629" s="35" t="s">
        <v>2307</v>
      </c>
      <c r="J3629" s="33" t="str">
        <f>VLOOKUP(I3629,'[1]Table B'!A:B,2,FALSE)</f>
        <v>CU-HE-Non-specific Activity</v>
      </c>
      <c r="K3629" s="9" t="str">
        <f t="shared" si="170"/>
        <v>500-CU-HE-Non-specific Activity</v>
      </c>
      <c r="L3629" s="9" t="str">
        <f>IFERROR(VLOOKUP(A3629,'[1]VAC as of March 2024'!A:K,11,FALSE),"No")</f>
        <v>No</v>
      </c>
      <c r="M3629" s="9" t="s">
        <v>2240</v>
      </c>
      <c r="Q3629" s="2"/>
    </row>
    <row r="3630" spans="1:17" x14ac:dyDescent="0.25">
      <c r="A3630" s="33" t="str">
        <f t="shared" si="168"/>
        <v>9380008170</v>
      </c>
      <c r="B3630" s="33" t="s">
        <v>2556</v>
      </c>
      <c r="C3630" s="33" t="s">
        <v>1620</v>
      </c>
      <c r="D3630" s="9" t="str">
        <f t="shared" si="169"/>
        <v>938008170</v>
      </c>
      <c r="E3630" s="34">
        <v>93800</v>
      </c>
      <c r="F3630" s="34">
        <v>8170</v>
      </c>
      <c r="G3630" s="9" t="str">
        <f>VLOOKUP(B3630,'[1]Business Unit Lookup'!A:B,2,FALSE)</f>
        <v>New College Institute</v>
      </c>
      <c r="H3630" s="33" t="str">
        <f>VLOOKUP(C3630,'[1]Fund Lookup'!B:C,2,FALSE)</f>
        <v>VCBA 21St Century</v>
      </c>
      <c r="I3630" s="35" t="s">
        <v>2307</v>
      </c>
      <c r="J3630" s="33" t="str">
        <f>VLOOKUP(I3630,'[1]Table B'!A:B,2,FALSE)</f>
        <v>CU-HE-Non-specific Activity</v>
      </c>
      <c r="K3630" s="9" t="str">
        <f t="shared" si="170"/>
        <v>500-CU-HE-Non-specific Activity</v>
      </c>
      <c r="L3630" s="9" t="str">
        <f>IFERROR(VLOOKUP(A3630,'[1]VAC as of March 2024'!A:K,11,FALSE),"No")</f>
        <v>No</v>
      </c>
      <c r="M3630" s="9" t="s">
        <v>2248</v>
      </c>
      <c r="Q3630" s="2"/>
    </row>
    <row r="3631" spans="1:17" x14ac:dyDescent="0.25">
      <c r="A3631" s="33" t="str">
        <f t="shared" si="168"/>
        <v>9380009093</v>
      </c>
      <c r="B3631" s="41" t="s">
        <v>2556</v>
      </c>
      <c r="C3631" s="36" t="s">
        <v>8572</v>
      </c>
      <c r="D3631" s="9" t="str">
        <f t="shared" si="169"/>
        <v>938009093</v>
      </c>
      <c r="E3631" s="35">
        <v>93800</v>
      </c>
      <c r="F3631" s="37">
        <v>9093</v>
      </c>
      <c r="G3631" s="9" t="str">
        <f>VLOOKUP(B3631,'[1]Business Unit Lookup'!A:B,2,FALSE)</f>
        <v>New College Institute</v>
      </c>
      <c r="H3631" s="33" t="str">
        <f>VLOOKUP(C3631,'[1]Fund Lookup'!B:C,2,FALSE)</f>
        <v>NewEconomyWrkfrcCrdntlGrntFnd</v>
      </c>
      <c r="I3631" s="35" t="s">
        <v>2236</v>
      </c>
      <c r="J3631" s="33" t="str">
        <f>VLOOKUP(I3631,'[1]Table B'!A:B,2,FALSE)</f>
        <v>General</v>
      </c>
      <c r="K3631" s="9" t="str">
        <f t="shared" si="170"/>
        <v>100-General</v>
      </c>
      <c r="L3631" s="9" t="str">
        <f>IFERROR(VLOOKUP(A3631,'[1]VAC as of March 2024'!A:K,11,FALSE),"No")</f>
        <v>Yes</v>
      </c>
      <c r="M3631" s="38" t="s">
        <v>2240</v>
      </c>
      <c r="O3631" s="38" t="s">
        <v>2240</v>
      </c>
      <c r="P3631" s="36" t="s">
        <v>6113</v>
      </c>
      <c r="Q3631" s="2" t="str">
        <f>VLOOKUP(P3631,'[1]Table E'!A:C,3,FALSE)</f>
        <v>Various ACFR Class</v>
      </c>
    </row>
    <row r="3632" spans="1:17" x14ac:dyDescent="0.25">
      <c r="A3632" s="33" t="str">
        <f t="shared" si="168"/>
        <v>9380010110</v>
      </c>
      <c r="B3632" s="33" t="s">
        <v>2556</v>
      </c>
      <c r="C3632" s="33" t="s">
        <v>5444</v>
      </c>
      <c r="D3632" s="9" t="str">
        <f t="shared" si="169"/>
        <v>9380010110</v>
      </c>
      <c r="E3632" s="34">
        <v>93800</v>
      </c>
      <c r="F3632" s="34">
        <v>10110</v>
      </c>
      <c r="G3632" s="9" t="str">
        <f>VLOOKUP(B3632,'[1]Business Unit Lookup'!A:B,2,FALSE)</f>
        <v>New College Institute</v>
      </c>
      <c r="H3632" s="33" t="str">
        <f>VLOOKUP(C3632,'[1]Fund Lookup'!B:C,2,FALSE)</f>
        <v>CARESActRlfFd–General-COVID-19</v>
      </c>
      <c r="I3632" s="35" t="s">
        <v>2252</v>
      </c>
      <c r="J3632" s="33" t="str">
        <f>VLOOKUP(I3632,'[1]Table B'!A:B,2,FALSE)</f>
        <v>Special Revenue-Federal</v>
      </c>
      <c r="K3632" s="9" t="str">
        <f t="shared" si="170"/>
        <v>120-Special Revenue-Federal</v>
      </c>
      <c r="L3632" s="9" t="str">
        <f>IFERROR(VLOOKUP(A3632,'[1]VAC as of March 2024'!A:K,11,FALSE),"No")</f>
        <v>Yes</v>
      </c>
      <c r="M3632" s="9" t="s">
        <v>5493</v>
      </c>
      <c r="O3632" s="33" t="s">
        <v>2240</v>
      </c>
      <c r="P3632" s="33" t="s">
        <v>6113</v>
      </c>
      <c r="Q3632" s="2" t="str">
        <f>VLOOKUP(P3632,'[1]Table E'!A:C,3,FALSE)</f>
        <v>Various ACFR Class</v>
      </c>
    </row>
    <row r="3633" spans="1:17" x14ac:dyDescent="0.25">
      <c r="A3633" s="33" t="str">
        <f t="shared" si="168"/>
        <v>9380010380</v>
      </c>
      <c r="B3633" s="33" t="s">
        <v>2556</v>
      </c>
      <c r="C3633" s="33" t="s">
        <v>5691</v>
      </c>
      <c r="D3633" s="9" t="str">
        <f t="shared" si="169"/>
        <v>9380010380</v>
      </c>
      <c r="E3633" s="34">
        <v>93800</v>
      </c>
      <c r="F3633" s="34">
        <v>10380</v>
      </c>
      <c r="G3633" s="9" t="str">
        <f>VLOOKUP(B3633,'[1]Business Unit Lookup'!A:B,2,FALSE)</f>
        <v>New College Institute</v>
      </c>
      <c r="H3633" s="33" t="str">
        <f>VLOOKUP(C3633,'[1]Fund Lookup'!B:C,2,FALSE)</f>
        <v>GEER Fund - COVID-19</v>
      </c>
      <c r="I3633" s="35" t="s">
        <v>2252</v>
      </c>
      <c r="J3633" s="33" t="str">
        <f>VLOOKUP(I3633,'[1]Table B'!A:B,2,FALSE)</f>
        <v>Special Revenue-Federal</v>
      </c>
      <c r="K3633" s="9" t="str">
        <f t="shared" si="170"/>
        <v>120-Special Revenue-Federal</v>
      </c>
      <c r="L3633" s="9" t="str">
        <f>IFERROR(VLOOKUP(A3633,'[1]VAC as of March 2024'!A:K,11,FALSE),"No")</f>
        <v>Yes</v>
      </c>
      <c r="M3633" s="9" t="s">
        <v>5493</v>
      </c>
      <c r="O3633" s="33" t="s">
        <v>2240</v>
      </c>
      <c r="P3633" s="33" t="s">
        <v>6113</v>
      </c>
      <c r="Q3633" s="2" t="str">
        <f>VLOOKUP(P3633,'[1]Table E'!A:C,3,FALSE)</f>
        <v>Various ACFR Class</v>
      </c>
    </row>
    <row r="3634" spans="1:17" x14ac:dyDescent="0.25">
      <c r="A3634" s="33" t="str">
        <f t="shared" si="168"/>
        <v>9410008170</v>
      </c>
      <c r="B3634" s="33" t="s">
        <v>2557</v>
      </c>
      <c r="C3634" s="33" t="s">
        <v>1620</v>
      </c>
      <c r="D3634" s="9" t="str">
        <f t="shared" si="169"/>
        <v>941008170</v>
      </c>
      <c r="E3634" s="34">
        <v>94100</v>
      </c>
      <c r="F3634" s="34">
        <v>8170</v>
      </c>
      <c r="G3634" s="9" t="str">
        <f>VLOOKUP(B3634,'[1]Business Unit Lookup'!A:B,2,FALSE)</f>
        <v>VA College Building Authority</v>
      </c>
      <c r="H3634" s="33" t="str">
        <f>VLOOKUP(C3634,'[1]Fund Lookup'!B:C,2,FALSE)</f>
        <v>VCBA 21St Century</v>
      </c>
      <c r="I3634" s="35" t="s">
        <v>2307</v>
      </c>
      <c r="J3634" s="33" t="str">
        <f>VLOOKUP(I3634,'[1]Table B'!A:B,2,FALSE)</f>
        <v>CU-HE-Non-specific Activity</v>
      </c>
      <c r="K3634" s="9" t="str">
        <f t="shared" si="170"/>
        <v>500-CU-HE-Non-specific Activity</v>
      </c>
      <c r="L3634" s="9" t="str">
        <f>IFERROR(VLOOKUP(A3634,'[1]VAC as of March 2024'!A:K,11,FALSE),"No")</f>
        <v>No</v>
      </c>
      <c r="M3634" s="9" t="s">
        <v>2248</v>
      </c>
      <c r="Q3634" s="2"/>
    </row>
    <row r="3635" spans="1:17" x14ac:dyDescent="0.25">
      <c r="A3635" s="33" t="str">
        <f t="shared" si="168"/>
        <v>9420001000</v>
      </c>
      <c r="B3635" s="33" t="s">
        <v>2558</v>
      </c>
      <c r="C3635" s="33" t="s">
        <v>1</v>
      </c>
      <c r="D3635" s="9" t="str">
        <f t="shared" si="169"/>
        <v>942001000</v>
      </c>
      <c r="E3635" s="34">
        <v>94200</v>
      </c>
      <c r="F3635" s="34">
        <v>1000</v>
      </c>
      <c r="G3635" s="9" t="str">
        <f>VLOOKUP(B3635,'[1]Business Unit Lookup'!A:B,2,FALSE)</f>
        <v>VA Museum of Natural History</v>
      </c>
      <c r="H3635" s="33" t="str">
        <f>VLOOKUP(C3635,'[1]Fund Lookup'!B:C,2,FALSE)</f>
        <v>General Fund</v>
      </c>
      <c r="I3635" s="35" t="s">
        <v>2236</v>
      </c>
      <c r="J3635" s="33" t="str">
        <f>VLOOKUP(I3635,'[1]Table B'!A:B,2,FALSE)</f>
        <v>General</v>
      </c>
      <c r="K3635" s="9" t="str">
        <f t="shared" si="170"/>
        <v>100-General</v>
      </c>
      <c r="L3635" s="9" t="str">
        <f>IFERROR(VLOOKUP(A3635,'[1]VAC as of March 2024'!A:K,11,FALSE),"No")</f>
        <v>No</v>
      </c>
      <c r="M3635" s="9" t="s">
        <v>2237</v>
      </c>
      <c r="O3635" s="33" t="s">
        <v>2240</v>
      </c>
      <c r="P3635" s="33" t="s">
        <v>6061</v>
      </c>
      <c r="Q3635" s="2" t="str">
        <f>VLOOKUP(P3635,'[1]Table E'!A:C,3,FALSE)</f>
        <v>Unassigned</v>
      </c>
    </row>
    <row r="3636" spans="1:17" x14ac:dyDescent="0.25">
      <c r="A3636" s="33" t="str">
        <f t="shared" si="168"/>
        <v>9420002942</v>
      </c>
      <c r="B3636" s="33" t="s">
        <v>2558</v>
      </c>
      <c r="C3636" s="33" t="s">
        <v>743</v>
      </c>
      <c r="D3636" s="9" t="str">
        <f t="shared" si="169"/>
        <v>942002942</v>
      </c>
      <c r="E3636" s="34">
        <v>94200</v>
      </c>
      <c r="F3636" s="34">
        <v>2942</v>
      </c>
      <c r="G3636" s="9" t="str">
        <f>VLOOKUP(B3636,'[1]Business Unit Lookup'!A:B,2,FALSE)</f>
        <v>VA Museum of Natural History</v>
      </c>
      <c r="H3636" s="33" t="str">
        <f>VLOOKUP(C3636,'[1]Fund Lookup'!B:C,2,FALSE)</f>
        <v>VMNH Special Revenue Fund</v>
      </c>
      <c r="I3636" s="35" t="s">
        <v>2239</v>
      </c>
      <c r="J3636" s="33" t="str">
        <f>VLOOKUP(I3636,'[1]Table B'!A:B,2,FALSE)</f>
        <v>Special Revenue-Other</v>
      </c>
      <c r="K3636" s="9" t="str">
        <f t="shared" si="170"/>
        <v>105-Special Revenue-Other</v>
      </c>
      <c r="L3636" s="9" t="str">
        <f>IFERROR(VLOOKUP(A3636,'[1]VAC as of March 2024'!A:K,11,FALSE),"No")</f>
        <v>Yes</v>
      </c>
      <c r="M3636" s="9" t="s">
        <v>2240</v>
      </c>
      <c r="N3636" s="9" t="s">
        <v>6077</v>
      </c>
      <c r="O3636" s="33" t="s">
        <v>2241</v>
      </c>
      <c r="P3636" s="33" t="s">
        <v>6095</v>
      </c>
      <c r="Q3636" s="2" t="str">
        <f>VLOOKUP(P3636,'[1]Table E'!A:C,3,FALSE)</f>
        <v>Educational and Training programs</v>
      </c>
    </row>
    <row r="3637" spans="1:17" x14ac:dyDescent="0.25">
      <c r="A3637" s="33" t="str">
        <f t="shared" si="168"/>
        <v>9420008200</v>
      </c>
      <c r="B3637" s="33" t="s">
        <v>2558</v>
      </c>
      <c r="C3637" s="33" t="s">
        <v>1628</v>
      </c>
      <c r="D3637" s="9" t="str">
        <f t="shared" si="169"/>
        <v>942008200</v>
      </c>
      <c r="E3637" s="34">
        <v>94200</v>
      </c>
      <c r="F3637" s="34">
        <v>8200</v>
      </c>
      <c r="G3637" s="9" t="str">
        <f>VLOOKUP(B3637,'[1]Business Unit Lookup'!A:B,2,FALSE)</f>
        <v>VA Museum of Natural History</v>
      </c>
      <c r="H3637" s="33" t="str">
        <f>VLOOKUP(C3637,'[1]Fund Lookup'!B:C,2,FALSE)</f>
        <v>VPBA Projects</v>
      </c>
      <c r="I3637" s="35" t="s">
        <v>2265</v>
      </c>
      <c r="J3637" s="33" t="str">
        <f>VLOOKUP(I3637,'[1]Table B'!A:B,2,FALSE)</f>
        <v>Capital Projects, F/S Exclusions</v>
      </c>
      <c r="K3637" s="9" t="str">
        <f t="shared" si="170"/>
        <v>156-Capital Projects, F/S Exclusions</v>
      </c>
      <c r="L3637" s="9" t="str">
        <f>IFERROR(VLOOKUP(A3637,'[1]VAC as of March 2024'!A:K,11,FALSE),"No")</f>
        <v>No</v>
      </c>
      <c r="M3637" s="9" t="s">
        <v>2248</v>
      </c>
      <c r="O3637" s="33" t="s">
        <v>2248</v>
      </c>
      <c r="P3637" s="33" t="s">
        <v>6078</v>
      </c>
      <c r="Q3637" s="2" t="str">
        <f>VLOOKUP(P3637,'[1]Table E'!A:C,3,FALSE)</f>
        <v>Capital Projects</v>
      </c>
    </row>
    <row r="3638" spans="1:17" x14ac:dyDescent="0.25">
      <c r="A3638" s="33" t="str">
        <f t="shared" si="168"/>
        <v>9420009650</v>
      </c>
      <c r="B3638" s="36" t="s">
        <v>2558</v>
      </c>
      <c r="C3638" s="36" t="s">
        <v>2089</v>
      </c>
      <c r="D3638" s="9" t="str">
        <f t="shared" si="169"/>
        <v>942009650</v>
      </c>
      <c r="E3638" s="37">
        <v>94200</v>
      </c>
      <c r="F3638" s="37">
        <v>9650</v>
      </c>
      <c r="G3638" s="9" t="str">
        <f>VLOOKUP(B3638,'[1]Business Unit Lookup'!A:B,2,FALSE)</f>
        <v>VA Museum of Natural History</v>
      </c>
      <c r="H3638" s="33" t="str">
        <f>VLOOKUP(C3638,'[1]Fund Lookup'!B:C,2,FALSE)</f>
        <v>Central Capital Planning Fund</v>
      </c>
      <c r="I3638" s="35" t="s">
        <v>2236</v>
      </c>
      <c r="J3638" s="33" t="str">
        <f>VLOOKUP(I3638,'[1]Table B'!A:B,2,FALSE)</f>
        <v>General</v>
      </c>
      <c r="K3638" s="9" t="str">
        <f t="shared" si="170"/>
        <v>100-General</v>
      </c>
      <c r="L3638" s="9" t="str">
        <f>IFERROR(VLOOKUP(A3638,'[1]VAC as of March 2024'!A:K,11,FALSE),"No")</f>
        <v>No</v>
      </c>
      <c r="M3638" s="38" t="s">
        <v>2240</v>
      </c>
      <c r="O3638" s="36" t="s">
        <v>2241</v>
      </c>
      <c r="P3638" s="36" t="s">
        <v>6079</v>
      </c>
      <c r="Q3638" s="2" t="str">
        <f>VLOOKUP(P3638,'[1]Table E'!A:C,3,FALSE)</f>
        <v>Central Capital Planning</v>
      </c>
    </row>
    <row r="3639" spans="1:17" x14ac:dyDescent="0.25">
      <c r="A3639" s="33" t="str">
        <f t="shared" si="168"/>
        <v>9420010000</v>
      </c>
      <c r="B3639" s="33" t="s">
        <v>2558</v>
      </c>
      <c r="C3639" s="33" t="s">
        <v>2162</v>
      </c>
      <c r="D3639" s="9" t="str">
        <f t="shared" si="169"/>
        <v>9420010000</v>
      </c>
      <c r="E3639" s="34">
        <v>94200</v>
      </c>
      <c r="F3639" s="34">
        <v>10000</v>
      </c>
      <c r="G3639" s="9" t="str">
        <f>VLOOKUP(B3639,'[1]Business Unit Lookup'!A:B,2,FALSE)</f>
        <v>VA Museum of Natural History</v>
      </c>
      <c r="H3639" s="33" t="str">
        <f>VLOOKUP(C3639,'[1]Fund Lookup'!B:C,2,FALSE)</f>
        <v>Federal Trust</v>
      </c>
      <c r="I3639" s="35" t="s">
        <v>2252</v>
      </c>
      <c r="J3639" s="33" t="str">
        <f>VLOOKUP(I3639,'[1]Table B'!A:B,2,FALSE)</f>
        <v>Special Revenue-Federal</v>
      </c>
      <c r="K3639" s="9" t="str">
        <f t="shared" si="170"/>
        <v>120-Special Revenue-Federal</v>
      </c>
      <c r="L3639" s="9" t="str">
        <f>IFERROR(VLOOKUP(A3639,'[1]VAC as of March 2024'!A:K,11,FALSE),"No")</f>
        <v>No</v>
      </c>
      <c r="M3639" s="9" t="s">
        <v>2248</v>
      </c>
      <c r="O3639" s="33" t="s">
        <v>2248</v>
      </c>
      <c r="P3639" s="33" t="s">
        <v>6070</v>
      </c>
      <c r="Q3639" s="2" t="str">
        <f>VLOOKUP(P3639,'[1]Table E'!A:C,3,FALSE)</f>
        <v>Gifts and grants</v>
      </c>
    </row>
    <row r="3640" spans="1:17" x14ac:dyDescent="0.25">
      <c r="A3640" s="33" t="str">
        <f t="shared" si="168"/>
        <v>9420010110</v>
      </c>
      <c r="B3640" s="33" t="s">
        <v>2558</v>
      </c>
      <c r="C3640" s="33" t="s">
        <v>5444</v>
      </c>
      <c r="D3640" s="9" t="str">
        <f t="shared" si="169"/>
        <v>9420010110</v>
      </c>
      <c r="E3640" s="34">
        <v>94200</v>
      </c>
      <c r="F3640" s="34">
        <v>10110</v>
      </c>
      <c r="G3640" s="9" t="str">
        <f>VLOOKUP(B3640,'[1]Business Unit Lookup'!A:B,2,FALSE)</f>
        <v>VA Museum of Natural History</v>
      </c>
      <c r="H3640" s="33" t="str">
        <f>VLOOKUP(C3640,'[1]Fund Lookup'!B:C,2,FALSE)</f>
        <v>CARESActRlfFd–General-COVID-19</v>
      </c>
      <c r="I3640" s="35" t="s">
        <v>2252</v>
      </c>
      <c r="J3640" s="33" t="str">
        <f>VLOOKUP(I3640,'[1]Table B'!A:B,2,FALSE)</f>
        <v>Special Revenue-Federal</v>
      </c>
      <c r="K3640" s="9" t="str">
        <f t="shared" si="170"/>
        <v>120-Special Revenue-Federal</v>
      </c>
      <c r="L3640" s="9" t="str">
        <f>IFERROR(VLOOKUP(A3640,'[1]VAC as of March 2024'!A:K,11,FALSE),"No")</f>
        <v>No</v>
      </c>
      <c r="M3640" s="9" t="s">
        <v>5493</v>
      </c>
      <c r="O3640" s="33" t="s">
        <v>2248</v>
      </c>
      <c r="P3640" s="33" t="s">
        <v>6063</v>
      </c>
      <c r="Q3640" s="2" t="str">
        <f>VLOOKUP(P3640,'[1]Table E'!A:C,3,FALSE)</f>
        <v>COVID-19</v>
      </c>
    </row>
    <row r="3641" spans="1:17" x14ac:dyDescent="0.25">
      <c r="A3641" s="33" t="str">
        <f t="shared" si="168"/>
        <v>9420015000</v>
      </c>
      <c r="B3641" s="33" t="s">
        <v>2558</v>
      </c>
      <c r="C3641" s="33" t="s">
        <v>2222</v>
      </c>
      <c r="D3641" s="9" t="str">
        <f t="shared" si="169"/>
        <v>9420015000</v>
      </c>
      <c r="E3641" s="34">
        <v>94200</v>
      </c>
      <c r="F3641" s="34">
        <v>15000</v>
      </c>
      <c r="G3641" s="9" t="str">
        <f>VLOOKUP(B3641,'[1]Business Unit Lookup'!A:B,2,FALSE)</f>
        <v>VA Museum of Natural History</v>
      </c>
      <c r="H3641" s="33" t="str">
        <f>VLOOKUP(C3641,'[1]Fund Lookup'!B:C,2,FALSE)</f>
        <v>General Fixed Asset Acct Group</v>
      </c>
      <c r="I3641" s="35" t="s">
        <v>2242</v>
      </c>
      <c r="J3641" s="33" t="str">
        <f>VLOOKUP(I3641,'[1]Table B'!A:B,2,FALSE)</f>
        <v>Fixed Assets, Fund 1500</v>
      </c>
      <c r="K3641" s="9" t="str">
        <f t="shared" si="170"/>
        <v>610-Fixed Assets, Fund 1500</v>
      </c>
      <c r="L3641" s="9" t="str">
        <f>IFERROR(VLOOKUP(A3641,'[1]VAC as of March 2024'!A:K,11,FALSE),"No")</f>
        <v>No</v>
      </c>
      <c r="M3641" s="9" t="s">
        <v>4</v>
      </c>
      <c r="Q3641" s="2"/>
    </row>
    <row r="3642" spans="1:17" x14ac:dyDescent="0.25">
      <c r="A3642" s="33" t="str">
        <f t="shared" si="168"/>
        <v>9480001000</v>
      </c>
      <c r="B3642" s="33" t="s">
        <v>2559</v>
      </c>
      <c r="C3642" s="33" t="s">
        <v>1</v>
      </c>
      <c r="D3642" s="9" t="str">
        <f t="shared" si="169"/>
        <v>948001000</v>
      </c>
      <c r="E3642" s="34">
        <v>94800</v>
      </c>
      <c r="F3642" s="34">
        <v>1000</v>
      </c>
      <c r="G3642" s="9" t="str">
        <f>VLOOKUP(B3642,'[1]Business Unit Lookup'!A:B,2,FALSE)</f>
        <v>Southwest VA Higher Educ Ctr</v>
      </c>
      <c r="H3642" s="33" t="str">
        <f>VLOOKUP(C3642,'[1]Fund Lookup'!B:C,2,FALSE)</f>
        <v>General Fund</v>
      </c>
      <c r="I3642" s="35" t="s">
        <v>2236</v>
      </c>
      <c r="J3642" s="33" t="str">
        <f>VLOOKUP(I3642,'[1]Table B'!A:B,2,FALSE)</f>
        <v>General</v>
      </c>
      <c r="K3642" s="9" t="str">
        <f t="shared" si="170"/>
        <v>100-General</v>
      </c>
      <c r="L3642" s="9" t="str">
        <f>IFERROR(VLOOKUP(A3642,'[1]VAC as of March 2024'!A:K,11,FALSE),"No")</f>
        <v>No</v>
      </c>
      <c r="M3642" s="9" t="s">
        <v>2237</v>
      </c>
      <c r="O3642" s="33" t="s">
        <v>2240</v>
      </c>
      <c r="P3642" s="33" t="s">
        <v>6061</v>
      </c>
      <c r="Q3642" s="2" t="str">
        <f>VLOOKUP(P3642,'[1]Table E'!A:C,3,FALSE)</f>
        <v>Unassigned</v>
      </c>
    </row>
    <row r="3643" spans="1:17" x14ac:dyDescent="0.25">
      <c r="A3643" s="33" t="str">
        <f t="shared" si="168"/>
        <v>9480002948</v>
      </c>
      <c r="B3643" s="33" t="s">
        <v>2559</v>
      </c>
      <c r="C3643" s="33" t="s">
        <v>746</v>
      </c>
      <c r="D3643" s="9" t="str">
        <f t="shared" si="169"/>
        <v>948002948</v>
      </c>
      <c r="E3643" s="34">
        <v>94800</v>
      </c>
      <c r="F3643" s="34">
        <v>2948</v>
      </c>
      <c r="G3643" s="9" t="str">
        <f>VLOOKUP(B3643,'[1]Business Unit Lookup'!A:B,2,FALSE)</f>
        <v>Southwest VA Higher Educ Ctr</v>
      </c>
      <c r="H3643" s="33" t="str">
        <f>VLOOKUP(C3643,'[1]Fund Lookup'!B:C,2,FALSE)</f>
        <v>SWHEC Special Revenue Fund</v>
      </c>
      <c r="I3643" s="35" t="s">
        <v>2307</v>
      </c>
      <c r="J3643" s="33" t="str">
        <f>VLOOKUP(I3643,'[1]Table B'!A:B,2,FALSE)</f>
        <v>CU-HE-Non-specific Activity</v>
      </c>
      <c r="K3643" s="9" t="str">
        <f t="shared" si="170"/>
        <v>500-CU-HE-Non-specific Activity</v>
      </c>
      <c r="L3643" s="9" t="str">
        <f>IFERROR(VLOOKUP(A3643,'[1]VAC as of March 2024'!A:K,11,FALSE),"No")</f>
        <v>No</v>
      </c>
      <c r="M3643" s="9" t="s">
        <v>2240</v>
      </c>
      <c r="Q3643" s="2"/>
    </row>
    <row r="3644" spans="1:17" x14ac:dyDescent="0.25">
      <c r="A3644" s="33" t="str">
        <f t="shared" si="168"/>
        <v>9480003300</v>
      </c>
      <c r="B3644" s="33" t="s">
        <v>2559</v>
      </c>
      <c r="C3644" s="33" t="s">
        <v>824</v>
      </c>
      <c r="D3644" s="9" t="str">
        <f t="shared" si="169"/>
        <v>948003300</v>
      </c>
      <c r="E3644" s="34">
        <v>94800</v>
      </c>
      <c r="F3644" s="34">
        <v>3300</v>
      </c>
      <c r="G3644" s="9" t="str">
        <f>VLOOKUP(B3644,'[1]Business Unit Lookup'!A:B,2,FALSE)</f>
        <v>Southwest VA Higher Educ Ctr</v>
      </c>
      <c r="H3644" s="33" t="str">
        <f>VLOOKUP(C3644,'[1]Fund Lookup'!B:C,2,FALSE)</f>
        <v>Hi Ed Decentralzation Suspense</v>
      </c>
      <c r="I3644" s="35" t="s">
        <v>2307</v>
      </c>
      <c r="J3644" s="33" t="str">
        <f>VLOOKUP(I3644,'[1]Table B'!A:B,2,FALSE)</f>
        <v>CU-HE-Non-specific Activity</v>
      </c>
      <c r="K3644" s="9" t="str">
        <f t="shared" si="170"/>
        <v>500-CU-HE-Non-specific Activity</v>
      </c>
      <c r="L3644" s="9" t="str">
        <f>IFERROR(VLOOKUP(A3644,'[1]VAC as of March 2024'!A:K,11,FALSE),"No")</f>
        <v>No</v>
      </c>
      <c r="M3644" s="9" t="s">
        <v>2240</v>
      </c>
      <c r="Q3644" s="2"/>
    </row>
    <row r="3645" spans="1:17" x14ac:dyDescent="0.25">
      <c r="A3645" s="33" t="str">
        <f t="shared" si="168"/>
        <v>9480003410</v>
      </c>
      <c r="B3645" s="33" t="s">
        <v>2559</v>
      </c>
      <c r="C3645" s="33" t="s">
        <v>5581</v>
      </c>
      <c r="D3645" s="9" t="str">
        <f t="shared" si="169"/>
        <v>948003410</v>
      </c>
      <c r="E3645" s="34">
        <v>94800</v>
      </c>
      <c r="F3645" s="34">
        <v>3410</v>
      </c>
      <c r="G3645" s="9" t="str">
        <f>VLOOKUP(B3645,'[1]Business Unit Lookup'!A:B,2,FALSE)</f>
        <v>Southwest VA Higher Educ Ctr</v>
      </c>
      <c r="H3645" s="33" t="str">
        <f>VLOOKUP(C3645,'[1]Fund Lookup'!B:C,2,FALSE)</f>
        <v>GEER Fund - COVID-19</v>
      </c>
      <c r="I3645" s="35" t="s">
        <v>2307</v>
      </c>
      <c r="J3645" s="33" t="str">
        <f>VLOOKUP(I3645,'[1]Table B'!A:B,2,FALSE)</f>
        <v>CU-HE-Non-specific Activity</v>
      </c>
      <c r="K3645" s="9" t="str">
        <f t="shared" si="170"/>
        <v>500-CU-HE-Non-specific Activity</v>
      </c>
      <c r="L3645" s="9" t="str">
        <f>IFERROR(VLOOKUP(A3645,'[1]VAC as of March 2024'!A:K,11,FALSE),"No")</f>
        <v>No</v>
      </c>
      <c r="M3645" s="9" t="s">
        <v>5493</v>
      </c>
      <c r="Q3645" s="2"/>
    </row>
    <row r="3646" spans="1:17" x14ac:dyDescent="0.25">
      <c r="A3646" s="33" t="str">
        <f t="shared" si="168"/>
        <v>9480008170</v>
      </c>
      <c r="B3646" s="33" t="s">
        <v>2559</v>
      </c>
      <c r="C3646" s="33" t="s">
        <v>1620</v>
      </c>
      <c r="D3646" s="9" t="str">
        <f t="shared" si="169"/>
        <v>948008170</v>
      </c>
      <c r="E3646" s="34">
        <v>94800</v>
      </c>
      <c r="F3646" s="34">
        <v>8170</v>
      </c>
      <c r="G3646" s="9" t="str">
        <f>VLOOKUP(B3646,'[1]Business Unit Lookup'!A:B,2,FALSE)</f>
        <v>Southwest VA Higher Educ Ctr</v>
      </c>
      <c r="H3646" s="33" t="str">
        <f>VLOOKUP(C3646,'[1]Fund Lookup'!B:C,2,FALSE)</f>
        <v>VCBA 21St Century</v>
      </c>
      <c r="I3646" s="35" t="s">
        <v>2307</v>
      </c>
      <c r="J3646" s="33" t="str">
        <f>VLOOKUP(I3646,'[1]Table B'!A:B,2,FALSE)</f>
        <v>CU-HE-Non-specific Activity</v>
      </c>
      <c r="K3646" s="9" t="str">
        <f t="shared" si="170"/>
        <v>500-CU-HE-Non-specific Activity</v>
      </c>
      <c r="L3646" s="9" t="str">
        <f>IFERROR(VLOOKUP(A3646,'[1]VAC as of March 2024'!A:K,11,FALSE),"No")</f>
        <v>No</v>
      </c>
      <c r="M3646" s="9" t="s">
        <v>2248</v>
      </c>
      <c r="Q3646" s="2"/>
    </row>
    <row r="3647" spans="1:17" x14ac:dyDescent="0.25">
      <c r="A3647" s="33" t="str">
        <f t="shared" si="168"/>
        <v>9480010110</v>
      </c>
      <c r="B3647" s="33" t="s">
        <v>2559</v>
      </c>
      <c r="C3647" s="33" t="s">
        <v>5444</v>
      </c>
      <c r="D3647" s="9" t="str">
        <f t="shared" si="169"/>
        <v>9480010110</v>
      </c>
      <c r="E3647" s="34">
        <v>94800</v>
      </c>
      <c r="F3647" s="34">
        <v>10110</v>
      </c>
      <c r="G3647" s="9" t="str">
        <f>VLOOKUP(B3647,'[1]Business Unit Lookup'!A:B,2,FALSE)</f>
        <v>Southwest VA Higher Educ Ctr</v>
      </c>
      <c r="H3647" s="33" t="str">
        <f>VLOOKUP(C3647,'[1]Fund Lookup'!B:C,2,FALSE)</f>
        <v>CARESActRlfFd–General-COVID-19</v>
      </c>
      <c r="I3647" s="35" t="s">
        <v>2252</v>
      </c>
      <c r="J3647" s="33" t="str">
        <f>VLOOKUP(I3647,'[1]Table B'!A:B,2,FALSE)</f>
        <v>Special Revenue-Federal</v>
      </c>
      <c r="K3647" s="9" t="str">
        <f t="shared" si="170"/>
        <v>120-Special Revenue-Federal</v>
      </c>
      <c r="L3647" s="9" t="str">
        <f>IFERROR(VLOOKUP(A3647,'[1]VAC as of March 2024'!A:K,11,FALSE),"No")</f>
        <v>Yes</v>
      </c>
      <c r="M3647" s="9" t="s">
        <v>5493</v>
      </c>
      <c r="O3647" s="33" t="s">
        <v>2240</v>
      </c>
      <c r="P3647" s="33" t="s">
        <v>6113</v>
      </c>
      <c r="Q3647" s="2" t="str">
        <f>VLOOKUP(P3647,'[1]Table E'!A:C,3,FALSE)</f>
        <v>Various ACFR Class</v>
      </c>
    </row>
    <row r="3648" spans="1:17" x14ac:dyDescent="0.25">
      <c r="A3648" s="33" t="str">
        <f t="shared" si="168"/>
        <v>9480010120</v>
      </c>
      <c r="B3648" s="33" t="s">
        <v>2559</v>
      </c>
      <c r="C3648" s="33" t="s">
        <v>5447</v>
      </c>
      <c r="D3648" s="9" t="str">
        <f t="shared" si="169"/>
        <v>9480010120</v>
      </c>
      <c r="E3648" s="34">
        <v>94800</v>
      </c>
      <c r="F3648" s="34">
        <v>10120</v>
      </c>
      <c r="G3648" s="9" t="str">
        <f>VLOOKUP(B3648,'[1]Business Unit Lookup'!A:B,2,FALSE)</f>
        <v>Southwest VA Higher Educ Ctr</v>
      </c>
      <c r="H3648" s="33" t="str">
        <f>VLOOKUP(C3648,'[1]Fund Lookup'!B:C,2,FALSE)</f>
        <v>CoronavrsEmrSpplFdPrg-COVID-19</v>
      </c>
      <c r="I3648" s="35" t="s">
        <v>2252</v>
      </c>
      <c r="J3648" s="33" t="str">
        <f>VLOOKUP(I3648,'[1]Table B'!A:B,2,FALSE)</f>
        <v>Special Revenue-Federal</v>
      </c>
      <c r="K3648" s="9" t="str">
        <f t="shared" si="170"/>
        <v>120-Special Revenue-Federal</v>
      </c>
      <c r="L3648" s="9" t="str">
        <f>IFERROR(VLOOKUP(A3648,'[1]VAC as of March 2024'!A:K,11,FALSE),"No")</f>
        <v>Yes</v>
      </c>
      <c r="M3648" s="9" t="s">
        <v>5493</v>
      </c>
      <c r="O3648" s="33" t="s">
        <v>2240</v>
      </c>
      <c r="P3648" s="33" t="s">
        <v>6113</v>
      </c>
      <c r="Q3648" s="2" t="str">
        <f>VLOOKUP(P3648,'[1]Table E'!A:C,3,FALSE)</f>
        <v>Various ACFR Class</v>
      </c>
    </row>
    <row r="3649" spans="1:17" x14ac:dyDescent="0.25">
      <c r="A3649" s="33" t="str">
        <f t="shared" si="168"/>
        <v>9480010380</v>
      </c>
      <c r="B3649" s="33" t="s">
        <v>2559</v>
      </c>
      <c r="C3649" s="33" t="s">
        <v>5691</v>
      </c>
      <c r="D3649" s="9" t="str">
        <f t="shared" si="169"/>
        <v>9480010380</v>
      </c>
      <c r="E3649" s="34">
        <v>94800</v>
      </c>
      <c r="F3649" s="34">
        <v>10380</v>
      </c>
      <c r="G3649" s="9" t="str">
        <f>VLOOKUP(B3649,'[1]Business Unit Lookup'!A:B,2,FALSE)</f>
        <v>Southwest VA Higher Educ Ctr</v>
      </c>
      <c r="H3649" s="33" t="str">
        <f>VLOOKUP(C3649,'[1]Fund Lookup'!B:C,2,FALSE)</f>
        <v>GEER Fund - COVID-19</v>
      </c>
      <c r="I3649" s="35" t="s">
        <v>2252</v>
      </c>
      <c r="J3649" s="33" t="str">
        <f>VLOOKUP(I3649,'[1]Table B'!A:B,2,FALSE)</f>
        <v>Special Revenue-Federal</v>
      </c>
      <c r="K3649" s="9" t="str">
        <f t="shared" si="170"/>
        <v>120-Special Revenue-Federal</v>
      </c>
      <c r="L3649" s="9" t="str">
        <f>IFERROR(VLOOKUP(A3649,'[1]VAC as of March 2024'!A:K,11,FALSE),"No")</f>
        <v>Yes</v>
      </c>
      <c r="M3649" s="9" t="s">
        <v>5493</v>
      </c>
      <c r="O3649" s="33" t="s">
        <v>2240</v>
      </c>
      <c r="P3649" s="33" t="s">
        <v>6113</v>
      </c>
      <c r="Q3649" s="2" t="str">
        <f>VLOOKUP(P3649,'[1]Table E'!A:C,3,FALSE)</f>
        <v>Various ACFR Class</v>
      </c>
    </row>
    <row r="3650" spans="1:17" x14ac:dyDescent="0.25">
      <c r="A3650" s="33" t="str">
        <f t="shared" ref="A3650:A3713" si="171">CONCATENATE(B3650,C3650)</f>
        <v>9490001000</v>
      </c>
      <c r="B3650" s="33" t="s">
        <v>2560</v>
      </c>
      <c r="C3650" s="33" t="s">
        <v>1</v>
      </c>
      <c r="D3650" s="9" t="str">
        <f t="shared" ref="D3650:D3713" si="172">CONCATENATE(E3650,F3650)</f>
        <v>949001000</v>
      </c>
      <c r="E3650" s="34">
        <v>94900</v>
      </c>
      <c r="F3650" s="34">
        <v>1000</v>
      </c>
      <c r="G3650" s="9" t="str">
        <f>VLOOKUP(B3650,'[1]Business Unit Lookup'!A:B,2,FALSE)</f>
        <v>Central Capital Outlay</v>
      </c>
      <c r="H3650" s="33" t="str">
        <f>VLOOKUP(C3650,'[1]Fund Lookup'!B:C,2,FALSE)</f>
        <v>General Fund</v>
      </c>
      <c r="I3650" s="35" t="s">
        <v>2236</v>
      </c>
      <c r="J3650" s="33" t="str">
        <f>VLOOKUP(I3650,'[1]Table B'!A:B,2,FALSE)</f>
        <v>General</v>
      </c>
      <c r="K3650" s="9" t="str">
        <f t="shared" ref="K3650:K3713" si="173">CONCATENATE(I3650,"-",J3650)</f>
        <v>100-General</v>
      </c>
      <c r="L3650" s="9" t="str">
        <f>IFERROR(VLOOKUP(A3650,'[1]VAC as of March 2024'!A:K,11,FALSE),"No")</f>
        <v>No</v>
      </c>
      <c r="M3650" s="9" t="s">
        <v>2237</v>
      </c>
      <c r="O3650" s="33" t="s">
        <v>2240</v>
      </c>
      <c r="P3650" s="33" t="s">
        <v>6061</v>
      </c>
      <c r="Q3650" s="2" t="str">
        <f>VLOOKUP(P3650,'[1]Table E'!A:C,3,FALSE)</f>
        <v>Unassigned</v>
      </c>
    </row>
    <row r="3651" spans="1:17" x14ac:dyDescent="0.25">
      <c r="A3651" s="33" t="str">
        <f t="shared" si="171"/>
        <v>9490002949</v>
      </c>
      <c r="B3651" s="33" t="s">
        <v>2560</v>
      </c>
      <c r="C3651" s="33" t="s">
        <v>749</v>
      </c>
      <c r="D3651" s="9" t="str">
        <f t="shared" si="172"/>
        <v>949002949</v>
      </c>
      <c r="E3651" s="34">
        <v>94900</v>
      </c>
      <c r="F3651" s="34">
        <v>2949</v>
      </c>
      <c r="G3651" s="9" t="str">
        <f>VLOOKUP(B3651,'[1]Business Unit Lookup'!A:B,2,FALSE)</f>
        <v>Central Capital Outlay</v>
      </c>
      <c r="H3651" s="33" t="str">
        <f>VLOOKUP(C3651,'[1]Fund Lookup'!B:C,2,FALSE)</f>
        <v>Cen Cap Outlay Special Revenue</v>
      </c>
      <c r="I3651" s="35" t="s">
        <v>2316</v>
      </c>
      <c r="J3651" s="33" t="str">
        <f>VLOOKUP(I3651,'[1]Table B'!A:B,2,FALSE)</f>
        <v>Budgetary Balances only</v>
      </c>
      <c r="K3651" s="9" t="str">
        <f t="shared" si="173"/>
        <v>650-Budgetary Balances only</v>
      </c>
      <c r="L3651" s="9" t="str">
        <f>IFERROR(VLOOKUP(A3651,'[1]VAC as of March 2024'!A:K,11,FALSE),"No")</f>
        <v>No</v>
      </c>
      <c r="M3651" s="9" t="s">
        <v>4</v>
      </c>
      <c r="Q3651" s="2"/>
    </row>
    <row r="3652" spans="1:17" x14ac:dyDescent="0.25">
      <c r="A3652" s="33" t="str">
        <f t="shared" si="171"/>
        <v>9490003000</v>
      </c>
      <c r="B3652" s="33" t="s">
        <v>2560</v>
      </c>
      <c r="C3652" s="33" t="s">
        <v>772</v>
      </c>
      <c r="D3652" s="9" t="str">
        <f t="shared" si="172"/>
        <v>949003000</v>
      </c>
      <c r="E3652" s="34">
        <v>94900</v>
      </c>
      <c r="F3652" s="34">
        <v>3000</v>
      </c>
      <c r="G3652" s="9" t="str">
        <f>VLOOKUP(B3652,'[1]Business Unit Lookup'!A:B,2,FALSE)</f>
        <v>Central Capital Outlay</v>
      </c>
      <c r="H3652" s="33" t="str">
        <f>VLOOKUP(C3652,'[1]Fund Lookup'!B:C,2,FALSE)</f>
        <v>Higher Education Operating</v>
      </c>
      <c r="I3652" s="35" t="s">
        <v>2307</v>
      </c>
      <c r="J3652" s="33" t="str">
        <f>VLOOKUP(I3652,'[1]Table B'!A:B,2,FALSE)</f>
        <v>CU-HE-Non-specific Activity</v>
      </c>
      <c r="K3652" s="9" t="str">
        <f t="shared" si="173"/>
        <v>500-CU-HE-Non-specific Activity</v>
      </c>
      <c r="L3652" s="9" t="str">
        <f>IFERROR(VLOOKUP(A3652,'[1]VAC as of March 2024'!A:K,11,FALSE),"No")</f>
        <v>No</v>
      </c>
      <c r="M3652" s="9" t="s">
        <v>2240</v>
      </c>
      <c r="Q3652" s="2"/>
    </row>
    <row r="3653" spans="1:17" x14ac:dyDescent="0.25">
      <c r="A3653" s="33" t="str">
        <f t="shared" si="171"/>
        <v>9490007909</v>
      </c>
      <c r="B3653" s="33" t="s">
        <v>2560</v>
      </c>
      <c r="C3653" s="33" t="s">
        <v>1564</v>
      </c>
      <c r="D3653" s="9" t="str">
        <f t="shared" si="172"/>
        <v>949007909</v>
      </c>
      <c r="E3653" s="34">
        <v>94900</v>
      </c>
      <c r="F3653" s="34">
        <v>7909</v>
      </c>
      <c r="G3653" s="9" t="str">
        <f>VLOOKUP(B3653,'[1]Business Unit Lookup'!A:B,2,FALSE)</f>
        <v>Central Capital Outlay</v>
      </c>
      <c r="H3653" s="33" t="str">
        <f>VLOOKUP(C3653,'[1]Fund Lookup'!B:C,2,FALSE)</f>
        <v>Cen Cap Outlay Trust &amp; Agency</v>
      </c>
      <c r="I3653" s="35" t="s">
        <v>2270</v>
      </c>
      <c r="J3653" s="33" t="str">
        <f>VLOOKUP(I3653,'[1]Table B'!A:B,2,FALSE)</f>
        <v>No Year-End Balance</v>
      </c>
      <c r="K3653" s="9" t="str">
        <f t="shared" si="173"/>
        <v>660-No Year-End Balance</v>
      </c>
      <c r="L3653" s="9" t="str">
        <f>IFERROR(VLOOKUP(A3653,'[1]VAC as of March 2024'!A:K,11,FALSE),"No")</f>
        <v>No</v>
      </c>
      <c r="M3653" s="9" t="s">
        <v>4</v>
      </c>
      <c r="Q3653" s="2"/>
    </row>
    <row r="3654" spans="1:17" x14ac:dyDescent="0.25">
      <c r="A3654" s="33" t="str">
        <f t="shared" si="171"/>
        <v>9490008150</v>
      </c>
      <c r="B3654" s="40" t="s">
        <v>2560</v>
      </c>
      <c r="C3654" s="36" t="s">
        <v>1618</v>
      </c>
      <c r="D3654" s="9" t="str">
        <f t="shared" si="172"/>
        <v>949008150</v>
      </c>
      <c r="E3654" s="40">
        <v>94900</v>
      </c>
      <c r="F3654" s="37">
        <v>8150</v>
      </c>
      <c r="G3654" s="9" t="str">
        <f>VLOOKUP(B3654,'[1]Business Unit Lookup'!A:B,2,FALSE)</f>
        <v>Central Capital Outlay</v>
      </c>
      <c r="H3654" s="33" t="str">
        <f>VLOOKUP(C3654,'[1]Fund Lookup'!B:C,2,FALSE)</f>
        <v>9(D) Rev Bonds-Construction</v>
      </c>
      <c r="I3654" s="35" t="s">
        <v>2307</v>
      </c>
      <c r="J3654" s="33" t="str">
        <f>VLOOKUP(I3654,'[1]Table B'!A:B,2,FALSE)</f>
        <v>CU-HE-Non-specific Activity</v>
      </c>
      <c r="K3654" s="9" t="str">
        <f t="shared" si="173"/>
        <v>500-CU-HE-Non-specific Activity</v>
      </c>
      <c r="L3654" s="9" t="str">
        <f>IFERROR(VLOOKUP(A3654,'[1]VAC as of March 2024'!A:K,11,FALSE),"No")</f>
        <v>No</v>
      </c>
      <c r="M3654" s="38" t="s">
        <v>2248</v>
      </c>
      <c r="O3654" s="38"/>
      <c r="P3654"/>
      <c r="Q3654" s="2"/>
    </row>
    <row r="3655" spans="1:17" x14ac:dyDescent="0.25">
      <c r="A3655" s="33" t="str">
        <f t="shared" si="171"/>
        <v>9490008170</v>
      </c>
      <c r="B3655" s="33" t="s">
        <v>2560</v>
      </c>
      <c r="C3655" s="33" t="s">
        <v>1620</v>
      </c>
      <c r="D3655" s="9" t="str">
        <f t="shared" si="172"/>
        <v>949008170</v>
      </c>
      <c r="E3655" s="34">
        <v>94900</v>
      </c>
      <c r="F3655" s="34">
        <v>8170</v>
      </c>
      <c r="G3655" s="9" t="str">
        <f>VLOOKUP(B3655,'[1]Business Unit Lookup'!A:B,2,FALSE)</f>
        <v>Central Capital Outlay</v>
      </c>
      <c r="H3655" s="33" t="str">
        <f>VLOOKUP(C3655,'[1]Fund Lookup'!B:C,2,FALSE)</f>
        <v>VCBA 21St Century</v>
      </c>
      <c r="I3655" s="35" t="s">
        <v>2307</v>
      </c>
      <c r="J3655" s="33" t="str">
        <f>VLOOKUP(I3655,'[1]Table B'!A:B,2,FALSE)</f>
        <v>CU-HE-Non-specific Activity</v>
      </c>
      <c r="K3655" s="9" t="str">
        <f t="shared" si="173"/>
        <v>500-CU-HE-Non-specific Activity</v>
      </c>
      <c r="L3655" s="9" t="str">
        <f>IFERROR(VLOOKUP(A3655,'[1]VAC as of March 2024'!A:K,11,FALSE),"No")</f>
        <v>No</v>
      </c>
      <c r="M3655" s="9" t="s">
        <v>2248</v>
      </c>
      <c r="Q3655" s="2"/>
    </row>
    <row r="3656" spans="1:17" x14ac:dyDescent="0.25">
      <c r="A3656" s="33" t="str">
        <f t="shared" si="171"/>
        <v>9490008200</v>
      </c>
      <c r="B3656" s="33" t="s">
        <v>2560</v>
      </c>
      <c r="C3656" s="33" t="s">
        <v>1628</v>
      </c>
      <c r="D3656" s="9" t="str">
        <f t="shared" si="172"/>
        <v>949008200</v>
      </c>
      <c r="E3656" s="34">
        <v>94900</v>
      </c>
      <c r="F3656" s="34">
        <v>8200</v>
      </c>
      <c r="G3656" s="9" t="str">
        <f>VLOOKUP(B3656,'[1]Business Unit Lookup'!A:B,2,FALSE)</f>
        <v>Central Capital Outlay</v>
      </c>
      <c r="H3656" s="33" t="str">
        <f>VLOOKUP(C3656,'[1]Fund Lookup'!B:C,2,FALSE)</f>
        <v>VPBA Projects</v>
      </c>
      <c r="I3656" s="35" t="s">
        <v>2265</v>
      </c>
      <c r="J3656" s="33" t="str">
        <f>VLOOKUP(I3656,'[1]Table B'!A:B,2,FALSE)</f>
        <v>Capital Projects, F/S Exclusions</v>
      </c>
      <c r="K3656" s="9" t="str">
        <f t="shared" si="173"/>
        <v>156-Capital Projects, F/S Exclusions</v>
      </c>
      <c r="L3656" s="9" t="str">
        <f>IFERROR(VLOOKUP(A3656,'[1]VAC as of March 2024'!A:K,11,FALSE),"No")</f>
        <v>No</v>
      </c>
      <c r="M3656" s="9" t="s">
        <v>2248</v>
      </c>
      <c r="O3656" s="33" t="s">
        <v>2248</v>
      </c>
      <c r="P3656" s="33" t="s">
        <v>6078</v>
      </c>
      <c r="Q3656" s="2" t="str">
        <f>VLOOKUP(P3656,'[1]Table E'!A:C,3,FALSE)</f>
        <v>Capital Projects</v>
      </c>
    </row>
    <row r="3657" spans="1:17" x14ac:dyDescent="0.25">
      <c r="A3657" s="33" t="str">
        <f t="shared" si="171"/>
        <v>9490008949</v>
      </c>
      <c r="B3657" s="33" t="s">
        <v>2560</v>
      </c>
      <c r="C3657" s="33" t="s">
        <v>1633</v>
      </c>
      <c r="D3657" s="9" t="str">
        <f t="shared" si="172"/>
        <v>949008949</v>
      </c>
      <c r="E3657" s="34">
        <v>94900</v>
      </c>
      <c r="F3657" s="34">
        <v>8949</v>
      </c>
      <c r="G3657" s="9" t="str">
        <f>VLOOKUP(B3657,'[1]Business Unit Lookup'!A:B,2,FALSE)</f>
        <v>Central Capital Outlay</v>
      </c>
      <c r="H3657" s="33" t="str">
        <f>VLOOKUP(C3657,'[1]Fund Lookup'!B:C,2,FALSE)</f>
        <v>Cen Cap Outlay Debt Serv Fund</v>
      </c>
      <c r="I3657" s="35" t="s">
        <v>2347</v>
      </c>
      <c r="J3657" s="33" t="str">
        <f>VLOOKUP(I3657,'[1]Table B'!A:B,2,FALSE)</f>
        <v>Capital Projects</v>
      </c>
      <c r="K3657" s="9" t="str">
        <f t="shared" si="173"/>
        <v>155-Capital Projects</v>
      </c>
      <c r="L3657" s="9" t="str">
        <f>IFERROR(VLOOKUP(A3657,'[1]VAC as of March 2024'!A:K,11,FALSE),"No")</f>
        <v>No</v>
      </c>
      <c r="M3657" s="9" t="s">
        <v>2248</v>
      </c>
      <c r="O3657" s="33" t="s">
        <v>2248</v>
      </c>
      <c r="P3657" s="33" t="s">
        <v>6078</v>
      </c>
      <c r="Q3657" s="2" t="str">
        <f>VLOOKUP(P3657,'[1]Table E'!A:C,3,FALSE)</f>
        <v>Capital Projects</v>
      </c>
    </row>
    <row r="3658" spans="1:17" x14ac:dyDescent="0.25">
      <c r="A3658" s="33" t="str">
        <f t="shared" si="171"/>
        <v>9490009650</v>
      </c>
      <c r="B3658" s="33" t="s">
        <v>2560</v>
      </c>
      <c r="C3658" s="33" t="s">
        <v>2089</v>
      </c>
      <c r="D3658" s="9" t="str">
        <f t="shared" si="172"/>
        <v>949009650</v>
      </c>
      <c r="E3658" s="34">
        <v>94900</v>
      </c>
      <c r="F3658" s="34">
        <v>9650</v>
      </c>
      <c r="G3658" s="9" t="str">
        <f>VLOOKUP(B3658,'[1]Business Unit Lookup'!A:B,2,FALSE)</f>
        <v>Central Capital Outlay</v>
      </c>
      <c r="H3658" s="33" t="str">
        <f>VLOOKUP(C3658,'[1]Fund Lookup'!B:C,2,FALSE)</f>
        <v>Central Capital Planning Fund</v>
      </c>
      <c r="I3658" s="35" t="s">
        <v>2236</v>
      </c>
      <c r="J3658" s="33" t="str">
        <f>VLOOKUP(I3658,'[1]Table B'!A:B,2,FALSE)</f>
        <v>General</v>
      </c>
      <c r="K3658" s="9" t="str">
        <f t="shared" si="173"/>
        <v>100-General</v>
      </c>
      <c r="L3658" s="9" t="str">
        <f>IFERROR(VLOOKUP(A3658,'[1]VAC as of March 2024'!A:K,11,FALSE),"No")</f>
        <v>No</v>
      </c>
      <c r="M3658" s="9" t="s">
        <v>2240</v>
      </c>
      <c r="O3658" s="33" t="s">
        <v>2241</v>
      </c>
      <c r="P3658" s="33" t="s">
        <v>6079</v>
      </c>
      <c r="Q3658" s="2" t="str">
        <f>VLOOKUP(P3658,'[1]Table E'!A:C,3,FALSE)</f>
        <v>Central Capital Planning</v>
      </c>
    </row>
    <row r="3659" spans="1:17" x14ac:dyDescent="0.25">
      <c r="A3659" s="33" t="str">
        <f t="shared" si="171"/>
        <v>9490009949</v>
      </c>
      <c r="B3659" s="33" t="s">
        <v>2560</v>
      </c>
      <c r="C3659" s="33" t="s">
        <v>2154</v>
      </c>
      <c r="D3659" s="9" t="str">
        <f t="shared" si="172"/>
        <v>949009949</v>
      </c>
      <c r="E3659" s="34">
        <v>94900</v>
      </c>
      <c r="F3659" s="34">
        <v>9949</v>
      </c>
      <c r="G3659" s="9" t="str">
        <f>VLOOKUP(B3659,'[1]Business Unit Lookup'!A:B,2,FALSE)</f>
        <v>Central Capital Outlay</v>
      </c>
      <c r="H3659" s="33" t="str">
        <f>VLOOKUP(C3659,'[1]Fund Lookup'!B:C,2,FALSE)</f>
        <v>Cen Cap Outlay Ded Spec Rev</v>
      </c>
      <c r="I3659" s="35" t="s">
        <v>2239</v>
      </c>
      <c r="J3659" s="33" t="str">
        <f>VLOOKUP(I3659,'[1]Table B'!A:B,2,FALSE)</f>
        <v>Special Revenue-Other</v>
      </c>
      <c r="K3659" s="9" t="str">
        <f t="shared" si="173"/>
        <v>105-Special Revenue-Other</v>
      </c>
      <c r="L3659" s="9" t="str">
        <f>IFERROR(VLOOKUP(A3659,'[1]VAC as of March 2024'!A:K,11,FALSE),"No")</f>
        <v>No</v>
      </c>
      <c r="M3659" s="9" t="s">
        <v>2240</v>
      </c>
      <c r="O3659" s="33" t="s">
        <v>2241</v>
      </c>
      <c r="P3659" s="33" t="s">
        <v>6178</v>
      </c>
      <c r="Q3659" s="2" t="str">
        <f>VLOOKUP(P3659,'[1]Table E'!A:C,3,FALSE)</f>
        <v>Capital Projects</v>
      </c>
    </row>
    <row r="3660" spans="1:17" x14ac:dyDescent="0.25">
      <c r="A3660" s="33" t="str">
        <f t="shared" si="171"/>
        <v>9490010000</v>
      </c>
      <c r="B3660" s="33" t="s">
        <v>2560</v>
      </c>
      <c r="C3660" s="33" t="s">
        <v>2162</v>
      </c>
      <c r="D3660" s="9" t="str">
        <f t="shared" si="172"/>
        <v>9490010000</v>
      </c>
      <c r="E3660" s="34">
        <v>94900</v>
      </c>
      <c r="F3660" s="34">
        <v>10000</v>
      </c>
      <c r="G3660" s="9" t="str">
        <f>VLOOKUP(B3660,'[1]Business Unit Lookup'!A:B,2,FALSE)</f>
        <v>Central Capital Outlay</v>
      </c>
      <c r="H3660" s="33" t="str">
        <f>VLOOKUP(C3660,'[1]Fund Lookup'!B:C,2,FALSE)</f>
        <v>Federal Trust</v>
      </c>
      <c r="I3660" s="35" t="s">
        <v>2252</v>
      </c>
      <c r="J3660" s="33" t="str">
        <f>VLOOKUP(I3660,'[1]Table B'!A:B,2,FALSE)</f>
        <v>Special Revenue-Federal</v>
      </c>
      <c r="K3660" s="9" t="str">
        <f t="shared" si="173"/>
        <v>120-Special Revenue-Federal</v>
      </c>
      <c r="L3660" s="9" t="str">
        <f>IFERROR(VLOOKUP(A3660,'[1]VAC as of March 2024'!A:K,11,FALSE),"No")</f>
        <v>No</v>
      </c>
      <c r="M3660" s="9" t="s">
        <v>2248</v>
      </c>
      <c r="O3660" s="33" t="s">
        <v>2248</v>
      </c>
      <c r="P3660" s="33" t="s">
        <v>6070</v>
      </c>
      <c r="Q3660" s="2" t="str">
        <f>VLOOKUP(P3660,'[1]Table E'!A:C,3,FALSE)</f>
        <v>Gifts and grants</v>
      </c>
    </row>
    <row r="3661" spans="1:17" x14ac:dyDescent="0.25">
      <c r="A3661" s="33" t="str">
        <f t="shared" si="171"/>
        <v>9510003000</v>
      </c>
      <c r="B3661" s="33" t="s">
        <v>2561</v>
      </c>
      <c r="C3661" s="33" t="s">
        <v>772</v>
      </c>
      <c r="D3661" s="9" t="str">
        <f t="shared" si="172"/>
        <v>951003000</v>
      </c>
      <c r="E3661" s="34">
        <v>95100</v>
      </c>
      <c r="F3661" s="34">
        <v>3000</v>
      </c>
      <c r="G3661" s="9" t="str">
        <f>VLOOKUP(B3661,'[1]Business Unit Lookup'!A:B,2,FALSE)</f>
        <v>9(D) Revenue Bonds</v>
      </c>
      <c r="H3661" s="33" t="str">
        <f>VLOOKUP(C3661,'[1]Fund Lookup'!B:C,2,FALSE)</f>
        <v>Higher Education Operating</v>
      </c>
      <c r="I3661" s="35" t="s">
        <v>2307</v>
      </c>
      <c r="J3661" s="33" t="str">
        <f>VLOOKUP(I3661,'[1]Table B'!A:B,2,FALSE)</f>
        <v>CU-HE-Non-specific Activity</v>
      </c>
      <c r="K3661" s="9" t="str">
        <f t="shared" si="173"/>
        <v>500-CU-HE-Non-specific Activity</v>
      </c>
      <c r="L3661" s="9" t="str">
        <f>IFERROR(VLOOKUP(A3661,'[1]VAC as of March 2024'!A:K,11,FALSE),"No")</f>
        <v>No</v>
      </c>
      <c r="M3661" s="9" t="s">
        <v>2240</v>
      </c>
      <c r="Q3661" s="2"/>
    </row>
    <row r="3662" spans="1:17" x14ac:dyDescent="0.25">
      <c r="A3662" s="33" t="str">
        <f t="shared" si="171"/>
        <v>9510008150</v>
      </c>
      <c r="B3662" s="33" t="s">
        <v>2561</v>
      </c>
      <c r="C3662" s="33" t="s">
        <v>1618</v>
      </c>
      <c r="D3662" s="9" t="str">
        <f t="shared" si="172"/>
        <v>951008150</v>
      </c>
      <c r="E3662" s="34">
        <v>95100</v>
      </c>
      <c r="F3662" s="34">
        <v>8150</v>
      </c>
      <c r="G3662" s="9" t="str">
        <f>VLOOKUP(B3662,'[1]Business Unit Lookup'!A:B,2,FALSE)</f>
        <v>9(D) Revenue Bonds</v>
      </c>
      <c r="H3662" s="33" t="str">
        <f>VLOOKUP(C3662,'[1]Fund Lookup'!B:C,2,FALSE)</f>
        <v>9(D) Rev Bonds-Construction</v>
      </c>
      <c r="I3662" s="35" t="s">
        <v>2307</v>
      </c>
      <c r="J3662" s="33" t="str">
        <f>VLOOKUP(I3662,'[1]Table B'!A:B,2,FALSE)</f>
        <v>CU-HE-Non-specific Activity</v>
      </c>
      <c r="K3662" s="9" t="str">
        <f t="shared" si="173"/>
        <v>500-CU-HE-Non-specific Activity</v>
      </c>
      <c r="L3662" s="9" t="str">
        <f>IFERROR(VLOOKUP(A3662,'[1]VAC as of March 2024'!A:K,11,FALSE),"No")</f>
        <v>No</v>
      </c>
      <c r="M3662" s="9" t="s">
        <v>2248</v>
      </c>
      <c r="Q3662" s="2"/>
    </row>
    <row r="3663" spans="1:17" x14ac:dyDescent="0.25">
      <c r="A3663" s="33" t="str">
        <f t="shared" si="171"/>
        <v>9510008170</v>
      </c>
      <c r="B3663" s="33" t="s">
        <v>2561</v>
      </c>
      <c r="C3663" s="33" t="s">
        <v>1620</v>
      </c>
      <c r="D3663" s="9" t="str">
        <f t="shared" si="172"/>
        <v>951008170</v>
      </c>
      <c r="E3663" s="34">
        <v>95100</v>
      </c>
      <c r="F3663" s="34">
        <v>8170</v>
      </c>
      <c r="G3663" s="9" t="str">
        <f>VLOOKUP(B3663,'[1]Business Unit Lookup'!A:B,2,FALSE)</f>
        <v>9(D) Revenue Bonds</v>
      </c>
      <c r="H3663" s="33" t="str">
        <f>VLOOKUP(C3663,'[1]Fund Lookup'!B:C,2,FALSE)</f>
        <v>VCBA 21St Century</v>
      </c>
      <c r="I3663" s="35" t="s">
        <v>2307</v>
      </c>
      <c r="J3663" s="33" t="str">
        <f>VLOOKUP(I3663,'[1]Table B'!A:B,2,FALSE)</f>
        <v>CU-HE-Non-specific Activity</v>
      </c>
      <c r="K3663" s="9" t="str">
        <f t="shared" si="173"/>
        <v>500-CU-HE-Non-specific Activity</v>
      </c>
      <c r="L3663" s="9" t="str">
        <f>IFERROR(VLOOKUP(A3663,'[1]VAC as of March 2024'!A:K,11,FALSE),"No")</f>
        <v>No</v>
      </c>
      <c r="M3663" s="9" t="s">
        <v>2248</v>
      </c>
      <c r="Q3663" s="2"/>
    </row>
    <row r="3664" spans="1:17" x14ac:dyDescent="0.25">
      <c r="A3664" s="33" t="str">
        <f t="shared" si="171"/>
        <v>9510008951</v>
      </c>
      <c r="B3664" s="33" t="s">
        <v>2561</v>
      </c>
      <c r="C3664" s="33" t="s">
        <v>1635</v>
      </c>
      <c r="D3664" s="9" t="str">
        <f t="shared" si="172"/>
        <v>951008951</v>
      </c>
      <c r="E3664" s="34">
        <v>95100</v>
      </c>
      <c r="F3664" s="34">
        <v>8951</v>
      </c>
      <c r="G3664" s="9" t="str">
        <f>VLOOKUP(B3664,'[1]Business Unit Lookup'!A:B,2,FALSE)</f>
        <v>9(D) Revenue Bonds</v>
      </c>
      <c r="H3664" s="33" t="str">
        <f>VLOOKUP(C3664,'[1]Fund Lookup'!B:C,2,FALSE)</f>
        <v>DPB 9(D) Revenue Bond Fund</v>
      </c>
      <c r="I3664" s="35" t="s">
        <v>2316</v>
      </c>
      <c r="J3664" s="33" t="str">
        <f>VLOOKUP(I3664,'[1]Table B'!A:B,2,FALSE)</f>
        <v>Budgetary Balances only</v>
      </c>
      <c r="K3664" s="9" t="str">
        <f t="shared" si="173"/>
        <v>650-Budgetary Balances only</v>
      </c>
      <c r="L3664" s="9" t="str">
        <f>IFERROR(VLOOKUP(A3664,'[1]VAC as of March 2024'!A:K,11,FALSE),"No")</f>
        <v>No</v>
      </c>
      <c r="M3664" s="9" t="s">
        <v>4</v>
      </c>
      <c r="Q3664" s="2"/>
    </row>
    <row r="3665" spans="1:17" x14ac:dyDescent="0.25">
      <c r="A3665" s="33" t="str">
        <f t="shared" si="171"/>
        <v>9570001000</v>
      </c>
      <c r="B3665" s="33" t="s">
        <v>2562</v>
      </c>
      <c r="C3665" s="33" t="s">
        <v>1</v>
      </c>
      <c r="D3665" s="9" t="str">
        <f t="shared" si="172"/>
        <v>957001000</v>
      </c>
      <c r="E3665" s="34">
        <v>95700</v>
      </c>
      <c r="F3665" s="34">
        <v>1000</v>
      </c>
      <c r="G3665" s="9" t="str">
        <f>VLOOKUP(B3665,'[1]Business Unit Lookup'!A:B,2,FALSE)</f>
        <v>Comm Attys' Services Council</v>
      </c>
      <c r="H3665" s="33" t="str">
        <f>VLOOKUP(C3665,'[1]Fund Lookup'!B:C,2,FALSE)</f>
        <v>General Fund</v>
      </c>
      <c r="I3665" s="35" t="s">
        <v>2236</v>
      </c>
      <c r="J3665" s="33" t="str">
        <f>VLOOKUP(I3665,'[1]Table B'!A:B,2,FALSE)</f>
        <v>General</v>
      </c>
      <c r="K3665" s="9" t="str">
        <f t="shared" si="173"/>
        <v>100-General</v>
      </c>
      <c r="L3665" s="9" t="str">
        <f>IFERROR(VLOOKUP(A3665,'[1]VAC as of March 2024'!A:K,11,FALSE),"No")</f>
        <v>No</v>
      </c>
      <c r="M3665" s="9" t="s">
        <v>2237</v>
      </c>
      <c r="O3665" s="33" t="s">
        <v>2240</v>
      </c>
      <c r="P3665" s="33" t="s">
        <v>6061</v>
      </c>
      <c r="Q3665" s="2" t="str">
        <f>VLOOKUP(P3665,'[1]Table E'!A:C,3,FALSE)</f>
        <v>Unassigned</v>
      </c>
    </row>
    <row r="3666" spans="1:17" x14ac:dyDescent="0.25">
      <c r="A3666" s="33" t="str">
        <f t="shared" si="171"/>
        <v>9570002315</v>
      </c>
      <c r="B3666" s="33" t="s">
        <v>2562</v>
      </c>
      <c r="C3666" s="33" t="s">
        <v>406</v>
      </c>
      <c r="D3666" s="9" t="str">
        <f t="shared" si="172"/>
        <v>957002315</v>
      </c>
      <c r="E3666" s="34">
        <v>95700</v>
      </c>
      <c r="F3666" s="34">
        <v>2315</v>
      </c>
      <c r="G3666" s="9" t="str">
        <f>VLOOKUP(B3666,'[1]Business Unit Lookup'!A:B,2,FALSE)</f>
        <v>Comm Attys' Services Council</v>
      </c>
      <c r="H3666" s="33" t="str">
        <f>VLOOKUP(C3666,'[1]Fund Lookup'!B:C,2,FALSE)</f>
        <v>Commonwealths Attorny Training</v>
      </c>
      <c r="I3666" s="35" t="s">
        <v>2252</v>
      </c>
      <c r="J3666" s="33" t="str">
        <f>VLOOKUP(I3666,'[1]Table B'!A:B,2,FALSE)</f>
        <v>Special Revenue-Federal</v>
      </c>
      <c r="K3666" s="9" t="str">
        <f t="shared" si="173"/>
        <v>120-Special Revenue-Federal</v>
      </c>
      <c r="L3666" s="9" t="str">
        <f>IFERROR(VLOOKUP(A3666,'[1]VAC as of March 2024'!A:K,11,FALSE),"No")</f>
        <v>No</v>
      </c>
      <c r="M3666" s="9" t="s">
        <v>2248</v>
      </c>
      <c r="O3666" s="33" t="s">
        <v>2248</v>
      </c>
      <c r="P3666" s="33" t="s">
        <v>6070</v>
      </c>
      <c r="Q3666" s="2" t="str">
        <f>VLOOKUP(P3666,'[1]Table E'!A:C,3,FALSE)</f>
        <v>Gifts and grants</v>
      </c>
    </row>
    <row r="3667" spans="1:17" x14ac:dyDescent="0.25">
      <c r="A3667" s="33" t="str">
        <f t="shared" si="171"/>
        <v>9570002820</v>
      </c>
      <c r="B3667" s="33" t="s">
        <v>2562</v>
      </c>
      <c r="C3667" s="33" t="s">
        <v>689</v>
      </c>
      <c r="D3667" s="9" t="str">
        <f t="shared" si="172"/>
        <v>957002820</v>
      </c>
      <c r="E3667" s="34">
        <v>95700</v>
      </c>
      <c r="F3667" s="34">
        <v>2820</v>
      </c>
      <c r="G3667" s="9" t="str">
        <f>VLOOKUP(B3667,'[1]Business Unit Lookup'!A:B,2,FALSE)</f>
        <v>Comm Attys' Services Council</v>
      </c>
      <c r="H3667" s="33" t="str">
        <f>VLOOKUP(C3667,'[1]Fund Lookup'!B:C,2,FALSE)</f>
        <v>Abbott Lab Settlement Fund</v>
      </c>
      <c r="I3667" s="35" t="s">
        <v>2252</v>
      </c>
      <c r="J3667" s="33" t="str">
        <f>VLOOKUP(I3667,'[1]Table B'!A:B,2,FALSE)</f>
        <v>Special Revenue-Federal</v>
      </c>
      <c r="K3667" s="9" t="str">
        <f t="shared" si="173"/>
        <v>120-Special Revenue-Federal</v>
      </c>
      <c r="L3667" s="9" t="str">
        <f>IFERROR(VLOOKUP(A3667,'[1]VAC as of March 2024'!A:K,11,FALSE),"No")</f>
        <v>No</v>
      </c>
      <c r="M3667" s="9" t="s">
        <v>2248</v>
      </c>
      <c r="O3667" s="33" t="s">
        <v>2248</v>
      </c>
      <c r="P3667" s="33" t="s">
        <v>6070</v>
      </c>
      <c r="Q3667" s="2" t="str">
        <f>VLOOKUP(P3667,'[1]Table E'!A:C,3,FALSE)</f>
        <v>Gifts and grants</v>
      </c>
    </row>
    <row r="3668" spans="1:17" x14ac:dyDescent="0.25">
      <c r="A3668" s="33" t="str">
        <f t="shared" si="171"/>
        <v>9570002957</v>
      </c>
      <c r="B3668" s="33" t="s">
        <v>2562</v>
      </c>
      <c r="C3668" s="33" t="s">
        <v>752</v>
      </c>
      <c r="D3668" s="9" t="str">
        <f t="shared" si="172"/>
        <v>957002957</v>
      </c>
      <c r="E3668" s="34">
        <v>95700</v>
      </c>
      <c r="F3668" s="34">
        <v>2957</v>
      </c>
      <c r="G3668" s="9" t="str">
        <f>VLOOKUP(B3668,'[1]Business Unit Lookup'!A:B,2,FALSE)</f>
        <v>Comm Attys' Services Council</v>
      </c>
      <c r="H3668" s="33" t="str">
        <f>VLOOKUP(C3668,'[1]Fund Lookup'!B:C,2,FALSE)</f>
        <v>CASC Special Revenue Fund</v>
      </c>
      <c r="I3668" s="35" t="s">
        <v>2236</v>
      </c>
      <c r="J3668" s="33" t="str">
        <f>VLOOKUP(I3668,'[1]Table B'!A:B,2,FALSE)</f>
        <v>General</v>
      </c>
      <c r="K3668" s="9" t="str">
        <f t="shared" si="173"/>
        <v>100-General</v>
      </c>
      <c r="L3668" s="9" t="str">
        <f>IFERROR(VLOOKUP(A3668,'[1]VAC as of March 2024'!A:K,11,FALSE),"No")</f>
        <v>No</v>
      </c>
      <c r="M3668" s="9" t="s">
        <v>2240</v>
      </c>
      <c r="O3668" s="33" t="s">
        <v>2</v>
      </c>
      <c r="P3668" s="33" t="s">
        <v>6096</v>
      </c>
      <c r="Q3668" s="2" t="str">
        <f>VLOOKUP(P3668,'[1]Table E'!A:C,3,FALSE)</f>
        <v>Educational and Training programs</v>
      </c>
    </row>
    <row r="3669" spans="1:17" x14ac:dyDescent="0.25">
      <c r="A3669" s="33" t="str">
        <f t="shared" si="171"/>
        <v>9570010000</v>
      </c>
      <c r="B3669" s="33" t="s">
        <v>2562</v>
      </c>
      <c r="C3669" s="33" t="s">
        <v>2162</v>
      </c>
      <c r="D3669" s="9" t="str">
        <f t="shared" si="172"/>
        <v>9570010000</v>
      </c>
      <c r="E3669" s="34">
        <v>95700</v>
      </c>
      <c r="F3669" s="34">
        <v>10000</v>
      </c>
      <c r="G3669" s="9" t="str">
        <f>VLOOKUP(B3669,'[1]Business Unit Lookup'!A:B,2,FALSE)</f>
        <v>Comm Attys' Services Council</v>
      </c>
      <c r="H3669" s="33" t="str">
        <f>VLOOKUP(C3669,'[1]Fund Lookup'!B:C,2,FALSE)</f>
        <v>Federal Trust</v>
      </c>
      <c r="I3669" s="35" t="s">
        <v>2252</v>
      </c>
      <c r="J3669" s="33" t="str">
        <f>VLOOKUP(I3669,'[1]Table B'!A:B,2,FALSE)</f>
        <v>Special Revenue-Federal</v>
      </c>
      <c r="K3669" s="9" t="str">
        <f t="shared" si="173"/>
        <v>120-Special Revenue-Federal</v>
      </c>
      <c r="L3669" s="9" t="str">
        <f>IFERROR(VLOOKUP(A3669,'[1]VAC as of March 2024'!A:K,11,FALSE),"No")</f>
        <v>No</v>
      </c>
      <c r="M3669" s="9" t="s">
        <v>2248</v>
      </c>
      <c r="O3669" s="33" t="s">
        <v>2248</v>
      </c>
      <c r="P3669" s="33" t="s">
        <v>6070</v>
      </c>
      <c r="Q3669" s="2" t="str">
        <f>VLOOKUP(P3669,'[1]Table E'!A:C,3,FALSE)</f>
        <v>Gifts and grants</v>
      </c>
    </row>
    <row r="3670" spans="1:17" x14ac:dyDescent="0.25">
      <c r="A3670" s="33" t="str">
        <f t="shared" si="171"/>
        <v>9600001000</v>
      </c>
      <c r="B3670" s="33" t="s">
        <v>2563</v>
      </c>
      <c r="C3670" s="33" t="s">
        <v>1</v>
      </c>
      <c r="D3670" s="9" t="str">
        <f t="shared" si="172"/>
        <v>960001000</v>
      </c>
      <c r="E3670" s="34">
        <v>96000</v>
      </c>
      <c r="F3670" s="34">
        <v>1000</v>
      </c>
      <c r="G3670" s="9" t="str">
        <f>VLOOKUP(B3670,'[1]Business Unit Lookup'!A:B,2,FALSE)</f>
        <v>Department of Fire Programs</v>
      </c>
      <c r="H3670" s="33" t="str">
        <f>VLOOKUP(C3670,'[1]Fund Lookup'!B:C,2,FALSE)</f>
        <v>General Fund</v>
      </c>
      <c r="I3670" s="35" t="s">
        <v>2236</v>
      </c>
      <c r="J3670" s="33" t="str">
        <f>VLOOKUP(I3670,'[1]Table B'!A:B,2,FALSE)</f>
        <v>General</v>
      </c>
      <c r="K3670" s="9" t="str">
        <f t="shared" si="173"/>
        <v>100-General</v>
      </c>
      <c r="L3670" s="9" t="str">
        <f>IFERROR(VLOOKUP(A3670,'[1]VAC as of March 2024'!A:K,11,FALSE),"No")</f>
        <v>No</v>
      </c>
      <c r="M3670" s="9" t="s">
        <v>2237</v>
      </c>
      <c r="O3670" s="33" t="s">
        <v>2240</v>
      </c>
      <c r="P3670" s="33" t="s">
        <v>6061</v>
      </c>
      <c r="Q3670" s="2" t="str">
        <f>VLOOKUP(P3670,'[1]Table E'!A:C,3,FALSE)</f>
        <v>Unassigned</v>
      </c>
    </row>
    <row r="3671" spans="1:17" x14ac:dyDescent="0.25">
      <c r="A3671" s="33" t="str">
        <f t="shared" si="171"/>
        <v>9600002180</v>
      </c>
      <c r="B3671" s="33" t="s">
        <v>2563</v>
      </c>
      <c r="C3671" s="33" t="s">
        <v>261</v>
      </c>
      <c r="D3671" s="9" t="str">
        <f t="shared" si="172"/>
        <v>960002180</v>
      </c>
      <c r="E3671" s="34">
        <v>96000</v>
      </c>
      <c r="F3671" s="34">
        <v>2180</v>
      </c>
      <c r="G3671" s="9" t="str">
        <f>VLOOKUP(B3671,'[1]Business Unit Lookup'!A:B,2,FALSE)</f>
        <v>Department of Fire Programs</v>
      </c>
      <c r="H3671" s="33" t="str">
        <f>VLOOKUP(C3671,'[1]Fund Lookup'!B:C,2,FALSE)</f>
        <v>Fire Programs Fund</v>
      </c>
      <c r="I3671" s="35" t="s">
        <v>2239</v>
      </c>
      <c r="J3671" s="33" t="str">
        <f>VLOOKUP(I3671,'[1]Table B'!A:B,2,FALSE)</f>
        <v>Special Revenue-Other</v>
      </c>
      <c r="K3671" s="9" t="str">
        <f t="shared" si="173"/>
        <v>105-Special Revenue-Other</v>
      </c>
      <c r="L3671" s="9" t="str">
        <f>IFERROR(VLOOKUP(A3671,'[1]VAC as of March 2024'!A:K,11,FALSE),"No")</f>
        <v>No</v>
      </c>
      <c r="M3671" s="9" t="s">
        <v>2240</v>
      </c>
      <c r="O3671" s="33" t="s">
        <v>2241</v>
      </c>
      <c r="P3671" s="33" t="s">
        <v>6067</v>
      </c>
      <c r="Q3671" s="2" t="str">
        <f>VLOOKUP(P3671,'[1]Table E'!A:C,3,FALSE)</f>
        <v>Health and Public Safety</v>
      </c>
    </row>
    <row r="3672" spans="1:17" x14ac:dyDescent="0.25">
      <c r="A3672" s="33" t="str">
        <f t="shared" si="171"/>
        <v>9600002710</v>
      </c>
      <c r="B3672" s="33" t="s">
        <v>2563</v>
      </c>
      <c r="C3672" s="33" t="s">
        <v>633</v>
      </c>
      <c r="D3672" s="9" t="str">
        <f t="shared" si="172"/>
        <v>960002710</v>
      </c>
      <c r="E3672" s="34">
        <v>96000</v>
      </c>
      <c r="F3672" s="34">
        <v>2710</v>
      </c>
      <c r="G3672" s="9" t="str">
        <f>VLOOKUP(B3672,'[1]Business Unit Lookup'!A:B,2,FALSE)</f>
        <v>Department of Fire Programs</v>
      </c>
      <c r="H3672" s="33" t="str">
        <f>VLOOKUP(C3672,'[1]Fund Lookup'!B:C,2,FALSE)</f>
        <v>Central Garage Pool Vehicles</v>
      </c>
      <c r="I3672" s="35" t="s">
        <v>2236</v>
      </c>
      <c r="J3672" s="33" t="str">
        <f>VLOOKUP(I3672,'[1]Table B'!A:B,2,FALSE)</f>
        <v>General</v>
      </c>
      <c r="K3672" s="9" t="str">
        <f t="shared" si="173"/>
        <v>100-General</v>
      </c>
      <c r="L3672" s="9" t="str">
        <f>IFERROR(VLOOKUP(A3672,'[1]VAC as of March 2024'!A:K,11,FALSE),"No")</f>
        <v>No</v>
      </c>
      <c r="M3672" s="9" t="s">
        <v>2240</v>
      </c>
      <c r="O3672" s="33" t="s">
        <v>2</v>
      </c>
      <c r="P3672" s="33" t="s">
        <v>6068</v>
      </c>
      <c r="Q3672" s="2" t="str">
        <f>VLOOKUP(P3672,'[1]Table E'!A:C,3,FALSE)</f>
        <v>Health and Public Safety</v>
      </c>
    </row>
    <row r="3673" spans="1:17" x14ac:dyDescent="0.25">
      <c r="A3673" s="33" t="str">
        <f t="shared" si="171"/>
        <v>9600002960</v>
      </c>
      <c r="B3673" s="33" t="s">
        <v>2563</v>
      </c>
      <c r="C3673" s="33" t="s">
        <v>755</v>
      </c>
      <c r="D3673" s="9" t="str">
        <f t="shared" si="172"/>
        <v>960002960</v>
      </c>
      <c r="E3673" s="34">
        <v>96000</v>
      </c>
      <c r="F3673" s="34">
        <v>2960</v>
      </c>
      <c r="G3673" s="9" t="str">
        <f>VLOOKUP(B3673,'[1]Business Unit Lookup'!A:B,2,FALSE)</f>
        <v>Department of Fire Programs</v>
      </c>
      <c r="H3673" s="33" t="str">
        <f>VLOOKUP(C3673,'[1]Fund Lookup'!B:C,2,FALSE)</f>
        <v>DFP Special Revenue Fund</v>
      </c>
      <c r="I3673" s="35" t="s">
        <v>2236</v>
      </c>
      <c r="J3673" s="33" t="str">
        <f>VLOOKUP(I3673,'[1]Table B'!A:B,2,FALSE)</f>
        <v>General</v>
      </c>
      <c r="K3673" s="9" t="str">
        <f t="shared" si="173"/>
        <v>100-General</v>
      </c>
      <c r="L3673" s="9" t="str">
        <f>IFERROR(VLOOKUP(A3673,'[1]VAC as of March 2024'!A:K,11,FALSE),"No")</f>
        <v>No</v>
      </c>
      <c r="M3673" s="9" t="s">
        <v>2240</v>
      </c>
      <c r="O3673" s="33" t="s">
        <v>2</v>
      </c>
      <c r="P3673" s="33" t="s">
        <v>6068</v>
      </c>
      <c r="Q3673" s="2" t="str">
        <f>VLOOKUP(P3673,'[1]Table E'!A:C,3,FALSE)</f>
        <v>Health and Public Safety</v>
      </c>
    </row>
    <row r="3674" spans="1:17" x14ac:dyDescent="0.25">
      <c r="A3674" s="33" t="str">
        <f t="shared" si="171"/>
        <v>9600009073</v>
      </c>
      <c r="B3674" s="36" t="s">
        <v>2563</v>
      </c>
      <c r="C3674" s="36" t="s">
        <v>8394</v>
      </c>
      <c r="D3674" s="9" t="str">
        <f t="shared" si="172"/>
        <v>960009073</v>
      </c>
      <c r="E3674" s="36">
        <v>96000</v>
      </c>
      <c r="F3674" s="37">
        <v>9073</v>
      </c>
      <c r="G3674" s="9" t="str">
        <f>VLOOKUP(B3674,'[1]Business Unit Lookup'!A:B,2,FALSE)</f>
        <v>Department of Fire Programs</v>
      </c>
      <c r="H3674" s="33" t="str">
        <f>VLOOKUP(C3674,'[1]Fund Lookup'!B:C,2,FALSE)</f>
        <v>Volunteer Fire Dept TrainingFd</v>
      </c>
      <c r="I3674" s="35" t="s">
        <v>2239</v>
      </c>
      <c r="J3674" s="33" t="str">
        <f>VLOOKUP(I3674,'[1]Table B'!A:B,2,FALSE)</f>
        <v>Special Revenue-Other</v>
      </c>
      <c r="K3674" s="9" t="str">
        <f t="shared" si="173"/>
        <v>105-Special Revenue-Other</v>
      </c>
      <c r="L3674" s="9" t="str">
        <f>IFERROR(VLOOKUP(A3674,'[1]VAC as of March 2024'!A:K,11,FALSE),"No")</f>
        <v>Yes</v>
      </c>
      <c r="M3674" s="38" t="s">
        <v>2240</v>
      </c>
      <c r="N3674" s="9" t="s">
        <v>6077</v>
      </c>
      <c r="O3674" s="38" t="s">
        <v>2241</v>
      </c>
      <c r="P3674" s="36" t="s">
        <v>6067</v>
      </c>
      <c r="Q3674" s="82" t="s">
        <v>8351</v>
      </c>
    </row>
    <row r="3675" spans="1:17" x14ac:dyDescent="0.25">
      <c r="A3675" s="33" t="str">
        <f t="shared" si="171"/>
        <v>9600010000</v>
      </c>
      <c r="B3675" s="33" t="s">
        <v>2563</v>
      </c>
      <c r="C3675" s="33" t="s">
        <v>2162</v>
      </c>
      <c r="D3675" s="9" t="str">
        <f t="shared" si="172"/>
        <v>9600010000</v>
      </c>
      <c r="E3675" s="34">
        <v>96000</v>
      </c>
      <c r="F3675" s="34">
        <v>10000</v>
      </c>
      <c r="G3675" s="9" t="str">
        <f>VLOOKUP(B3675,'[1]Business Unit Lookup'!A:B,2,FALSE)</f>
        <v>Department of Fire Programs</v>
      </c>
      <c r="H3675" s="33" t="str">
        <f>VLOOKUP(C3675,'[1]Fund Lookup'!B:C,2,FALSE)</f>
        <v>Federal Trust</v>
      </c>
      <c r="I3675" s="35" t="s">
        <v>2252</v>
      </c>
      <c r="J3675" s="33" t="str">
        <f>VLOOKUP(I3675,'[1]Table B'!A:B,2,FALSE)</f>
        <v>Special Revenue-Federal</v>
      </c>
      <c r="K3675" s="9" t="str">
        <f t="shared" si="173"/>
        <v>120-Special Revenue-Federal</v>
      </c>
      <c r="L3675" s="9" t="str">
        <f>IFERROR(VLOOKUP(A3675,'[1]VAC as of March 2024'!A:K,11,FALSE),"No")</f>
        <v>No</v>
      </c>
      <c r="M3675" s="9" t="s">
        <v>2248</v>
      </c>
      <c r="O3675" s="33" t="s">
        <v>2248</v>
      </c>
      <c r="P3675" s="33" t="s">
        <v>6070</v>
      </c>
      <c r="Q3675" s="2" t="str">
        <f>VLOOKUP(P3675,'[1]Table E'!A:C,3,FALSE)</f>
        <v>Gifts and grants</v>
      </c>
    </row>
    <row r="3676" spans="1:17" x14ac:dyDescent="0.25">
      <c r="A3676" s="33" t="str">
        <f t="shared" si="171"/>
        <v>9600010110</v>
      </c>
      <c r="B3676" s="33" t="s">
        <v>2563</v>
      </c>
      <c r="C3676" s="33" t="s">
        <v>5444</v>
      </c>
      <c r="D3676" s="9" t="str">
        <f t="shared" si="172"/>
        <v>9600010110</v>
      </c>
      <c r="E3676" s="34">
        <v>96000</v>
      </c>
      <c r="F3676" s="34">
        <v>10110</v>
      </c>
      <c r="G3676" s="9" t="str">
        <f>VLOOKUP(B3676,'[1]Business Unit Lookup'!A:B,2,FALSE)</f>
        <v>Department of Fire Programs</v>
      </c>
      <c r="H3676" s="33" t="str">
        <f>VLOOKUP(C3676,'[1]Fund Lookup'!B:C,2,FALSE)</f>
        <v>CARESActRlfFd–General-COVID-19</v>
      </c>
      <c r="I3676" s="35" t="s">
        <v>2252</v>
      </c>
      <c r="J3676" s="33" t="str">
        <f>VLOOKUP(I3676,'[1]Table B'!A:B,2,FALSE)</f>
        <v>Special Revenue-Federal</v>
      </c>
      <c r="K3676" s="9" t="str">
        <f t="shared" si="173"/>
        <v>120-Special Revenue-Federal</v>
      </c>
      <c r="L3676" s="9" t="str">
        <f>IFERROR(VLOOKUP(A3676,'[1]VAC as of March 2024'!A:K,11,FALSE),"No")</f>
        <v>No</v>
      </c>
      <c r="M3676" s="9" t="s">
        <v>5493</v>
      </c>
      <c r="O3676" s="33" t="s">
        <v>2248</v>
      </c>
      <c r="P3676" s="33" t="s">
        <v>6063</v>
      </c>
      <c r="Q3676" s="2" t="str">
        <f>VLOOKUP(P3676,'[1]Table E'!A:C,3,FALSE)</f>
        <v>COVID-19</v>
      </c>
    </row>
    <row r="3677" spans="1:17" x14ac:dyDescent="0.25">
      <c r="A3677" s="33" t="str">
        <f t="shared" si="171"/>
        <v>9600010710</v>
      </c>
      <c r="B3677" s="36" t="s">
        <v>2563</v>
      </c>
      <c r="C3677" s="36" t="s">
        <v>6080</v>
      </c>
      <c r="D3677" s="9" t="str">
        <f t="shared" si="172"/>
        <v>9600010710</v>
      </c>
      <c r="E3677" s="35">
        <v>96000</v>
      </c>
      <c r="F3677" s="37">
        <v>10710</v>
      </c>
      <c r="G3677" s="9" t="str">
        <f>VLOOKUP(B3677,'[1]Business Unit Lookup'!A:B,2,FALSE)</f>
        <v>Department of Fire Programs</v>
      </c>
      <c r="H3677" s="33" t="str">
        <f>VLOOKUP(C3677,'[1]Fund Lookup'!B:C,2,FALSE)</f>
        <v>FEMA - State Agy - COVID-19</v>
      </c>
      <c r="I3677" s="35" t="s">
        <v>2252</v>
      </c>
      <c r="J3677" s="33" t="str">
        <f>VLOOKUP(I3677,'[1]Table B'!A:B,2,FALSE)</f>
        <v>Special Revenue-Federal</v>
      </c>
      <c r="K3677" s="9" t="str">
        <f t="shared" si="173"/>
        <v>120-Special Revenue-Federal</v>
      </c>
      <c r="L3677" s="9" t="str">
        <f>IFERROR(VLOOKUP(A3677,'[1]VAC as of March 2024'!A:K,11,FALSE),"No")</f>
        <v>No</v>
      </c>
      <c r="M3677" s="38" t="s">
        <v>5493</v>
      </c>
      <c r="O3677" s="36" t="s">
        <v>2248</v>
      </c>
      <c r="P3677" s="36" t="s">
        <v>6063</v>
      </c>
      <c r="Q3677" s="2" t="str">
        <f>VLOOKUP(P3677,'[1]Table E'!A:C,3,FALSE)</f>
        <v>COVID-19</v>
      </c>
    </row>
    <row r="3678" spans="1:17" x14ac:dyDescent="0.25">
      <c r="A3678" s="33" t="str">
        <f t="shared" si="171"/>
        <v>9600015000</v>
      </c>
      <c r="B3678" s="33" t="s">
        <v>2563</v>
      </c>
      <c r="C3678" s="33" t="s">
        <v>2222</v>
      </c>
      <c r="D3678" s="9" t="str">
        <f t="shared" si="172"/>
        <v>9600015000</v>
      </c>
      <c r="E3678" s="34">
        <v>96000</v>
      </c>
      <c r="F3678" s="34">
        <v>15000</v>
      </c>
      <c r="G3678" s="9" t="str">
        <f>VLOOKUP(B3678,'[1]Business Unit Lookup'!A:B,2,FALSE)</f>
        <v>Department of Fire Programs</v>
      </c>
      <c r="H3678" s="33" t="str">
        <f>VLOOKUP(C3678,'[1]Fund Lookup'!B:C,2,FALSE)</f>
        <v>General Fixed Asset Acct Group</v>
      </c>
      <c r="I3678" s="35" t="s">
        <v>2242</v>
      </c>
      <c r="J3678" s="33" t="str">
        <f>VLOOKUP(I3678,'[1]Table B'!A:B,2,FALSE)</f>
        <v>Fixed Assets, Fund 1500</v>
      </c>
      <c r="K3678" s="9" t="str">
        <f t="shared" si="173"/>
        <v>610-Fixed Assets, Fund 1500</v>
      </c>
      <c r="L3678" s="9" t="str">
        <f>IFERROR(VLOOKUP(A3678,'[1]VAC as of March 2024'!A:K,11,FALSE),"No")</f>
        <v>No</v>
      </c>
      <c r="M3678" s="9" t="s">
        <v>4</v>
      </c>
      <c r="Q3678" s="2"/>
    </row>
    <row r="3679" spans="1:17" x14ac:dyDescent="0.25">
      <c r="A3679" s="33" t="str">
        <f t="shared" si="171"/>
        <v>9610001000</v>
      </c>
      <c r="B3679" s="33" t="s">
        <v>2564</v>
      </c>
      <c r="C3679" s="33" t="s">
        <v>1</v>
      </c>
      <c r="D3679" s="9" t="str">
        <f t="shared" si="172"/>
        <v>961001000</v>
      </c>
      <c r="E3679" s="34">
        <v>96100</v>
      </c>
      <c r="F3679" s="34">
        <v>1000</v>
      </c>
      <c r="G3679" s="9" t="str">
        <f>VLOOKUP(B3679,'[1]Business Unit Lookup'!A:B,2,FALSE)</f>
        <v>Division of Capitol Police</v>
      </c>
      <c r="H3679" s="33" t="str">
        <f>VLOOKUP(C3679,'[1]Fund Lookup'!B:C,2,FALSE)</f>
        <v>General Fund</v>
      </c>
      <c r="I3679" s="35" t="s">
        <v>2236</v>
      </c>
      <c r="J3679" s="33" t="str">
        <f>VLOOKUP(I3679,'[1]Table B'!A:B,2,FALSE)</f>
        <v>General</v>
      </c>
      <c r="K3679" s="9" t="str">
        <f t="shared" si="173"/>
        <v>100-General</v>
      </c>
      <c r="L3679" s="9" t="str">
        <f>IFERROR(VLOOKUP(A3679,'[1]VAC as of March 2024'!A:K,11,FALSE),"No")</f>
        <v>No</v>
      </c>
      <c r="M3679" s="9" t="s">
        <v>2237</v>
      </c>
      <c r="O3679" s="33" t="s">
        <v>2240</v>
      </c>
      <c r="P3679" s="33" t="s">
        <v>6061</v>
      </c>
      <c r="Q3679" s="2" t="str">
        <f>VLOOKUP(P3679,'[1]Table E'!A:C,3,FALSE)</f>
        <v>Unassigned</v>
      </c>
    </row>
    <row r="3680" spans="1:17" x14ac:dyDescent="0.25">
      <c r="A3680" s="33" t="str">
        <f t="shared" si="171"/>
        <v>9610002460</v>
      </c>
      <c r="B3680" s="33" t="s">
        <v>2564</v>
      </c>
      <c r="C3680" s="33" t="s">
        <v>516</v>
      </c>
      <c r="D3680" s="9" t="str">
        <f t="shared" si="172"/>
        <v>961002460</v>
      </c>
      <c r="E3680" s="34">
        <v>96100</v>
      </c>
      <c r="F3680" s="34">
        <v>2460</v>
      </c>
      <c r="G3680" s="9" t="str">
        <f>VLOOKUP(B3680,'[1]Business Unit Lookup'!A:B,2,FALSE)</f>
        <v>Division of Capitol Police</v>
      </c>
      <c r="H3680" s="33" t="str">
        <f>VLOOKUP(C3680,'[1]Fund Lookup'!B:C,2,FALSE)</f>
        <v>Disaster Recovery Fund</v>
      </c>
      <c r="I3680" s="35" t="s">
        <v>2236</v>
      </c>
      <c r="J3680" s="33" t="str">
        <f>VLOOKUP(I3680,'[1]Table B'!A:B,2,FALSE)</f>
        <v>General</v>
      </c>
      <c r="K3680" s="9" t="str">
        <f t="shared" si="173"/>
        <v>100-General</v>
      </c>
      <c r="L3680" s="9" t="str">
        <f>IFERROR(VLOOKUP(A3680,'[1]VAC as of March 2024'!A:K,11,FALSE),"No")</f>
        <v>No</v>
      </c>
      <c r="M3680" s="9" t="s">
        <v>2240</v>
      </c>
      <c r="O3680" s="33" t="s">
        <v>2</v>
      </c>
      <c r="P3680" s="33" t="s">
        <v>6068</v>
      </c>
      <c r="Q3680" s="2" t="str">
        <f>VLOOKUP(P3680,'[1]Table E'!A:C,3,FALSE)</f>
        <v>Health and Public Safety</v>
      </c>
    </row>
    <row r="3681" spans="1:17" x14ac:dyDescent="0.25">
      <c r="A3681" s="33" t="str">
        <f t="shared" si="171"/>
        <v>9610002700</v>
      </c>
      <c r="B3681" s="33" t="s">
        <v>2564</v>
      </c>
      <c r="C3681" s="33" t="s">
        <v>619</v>
      </c>
      <c r="D3681" s="9" t="str">
        <f t="shared" si="172"/>
        <v>961002700</v>
      </c>
      <c r="E3681" s="34">
        <v>96100</v>
      </c>
      <c r="F3681" s="34">
        <v>2700</v>
      </c>
      <c r="G3681" s="9" t="str">
        <f>VLOOKUP(B3681,'[1]Business Unit Lookup'!A:B,2,FALSE)</f>
        <v>Division of Capitol Police</v>
      </c>
      <c r="H3681" s="33" t="str">
        <f>VLOOKUP(C3681,'[1]Fund Lookup'!B:C,2,FALSE)</f>
        <v>Parking</v>
      </c>
      <c r="I3681" s="35" t="s">
        <v>2239</v>
      </c>
      <c r="J3681" s="33" t="str">
        <f>VLOOKUP(I3681,'[1]Table B'!A:B,2,FALSE)</f>
        <v>Special Revenue-Other</v>
      </c>
      <c r="K3681" s="9" t="str">
        <f t="shared" si="173"/>
        <v>105-Special Revenue-Other</v>
      </c>
      <c r="L3681" s="9" t="str">
        <f>IFERROR(VLOOKUP(A3681,'[1]VAC as of March 2024'!A:K,11,FALSE),"No")</f>
        <v>No</v>
      </c>
      <c r="M3681" s="9" t="s">
        <v>2240</v>
      </c>
      <c r="O3681" s="33" t="s">
        <v>2241</v>
      </c>
      <c r="P3681" s="33" t="s">
        <v>6062</v>
      </c>
      <c r="Q3681" s="2" t="str">
        <f>VLOOKUP(P3681,'[1]Table E'!A:C,3,FALSE)</f>
        <v>Governmental Operations - Administrative Services</v>
      </c>
    </row>
    <row r="3682" spans="1:17" x14ac:dyDescent="0.25">
      <c r="A3682" s="33" t="str">
        <f t="shared" si="171"/>
        <v>9610002820</v>
      </c>
      <c r="B3682" s="33" t="s">
        <v>2564</v>
      </c>
      <c r="C3682" s="33" t="s">
        <v>689</v>
      </c>
      <c r="D3682" s="9" t="str">
        <f t="shared" si="172"/>
        <v>961002820</v>
      </c>
      <c r="E3682" s="34">
        <v>96100</v>
      </c>
      <c r="F3682" s="34">
        <v>2820</v>
      </c>
      <c r="G3682" s="9" t="str">
        <f>VLOOKUP(B3682,'[1]Business Unit Lookup'!A:B,2,FALSE)</f>
        <v>Division of Capitol Police</v>
      </c>
      <c r="H3682" s="33" t="str">
        <f>VLOOKUP(C3682,'[1]Fund Lookup'!B:C,2,FALSE)</f>
        <v>Abbott Lab Settlement Fund</v>
      </c>
      <c r="I3682" s="35" t="s">
        <v>2252</v>
      </c>
      <c r="J3682" s="33" t="str">
        <f>VLOOKUP(I3682,'[1]Table B'!A:B,2,FALSE)</f>
        <v>Special Revenue-Federal</v>
      </c>
      <c r="K3682" s="9" t="str">
        <f t="shared" si="173"/>
        <v>120-Special Revenue-Federal</v>
      </c>
      <c r="L3682" s="9" t="str">
        <f>IFERROR(VLOOKUP(A3682,'[1]VAC as of March 2024'!A:K,11,FALSE),"No")</f>
        <v>No</v>
      </c>
      <c r="M3682" s="9" t="s">
        <v>2248</v>
      </c>
      <c r="O3682" s="33" t="s">
        <v>2248</v>
      </c>
      <c r="P3682" s="33" t="s">
        <v>6070</v>
      </c>
      <c r="Q3682" s="2" t="str">
        <f>VLOOKUP(P3682,'[1]Table E'!A:C,3,FALSE)</f>
        <v>Gifts and grants</v>
      </c>
    </row>
    <row r="3683" spans="1:17" x14ac:dyDescent="0.25">
      <c r="A3683" s="33" t="str">
        <f t="shared" si="171"/>
        <v>9610002870</v>
      </c>
      <c r="B3683" s="33" t="s">
        <v>2564</v>
      </c>
      <c r="C3683" s="33" t="s">
        <v>716</v>
      </c>
      <c r="D3683" s="9" t="str">
        <f t="shared" si="172"/>
        <v>961002870</v>
      </c>
      <c r="E3683" s="34">
        <v>96100</v>
      </c>
      <c r="F3683" s="34">
        <v>2870</v>
      </c>
      <c r="G3683" s="9" t="str">
        <f>VLOOKUP(B3683,'[1]Business Unit Lookup'!A:B,2,FALSE)</f>
        <v>Division of Capitol Police</v>
      </c>
      <c r="H3683" s="33" t="str">
        <f>VLOOKUP(C3683,'[1]Fund Lookup'!B:C,2,FALSE)</f>
        <v>Surp Suppy/Equip Sale-GF-NonHE</v>
      </c>
      <c r="I3683" s="35" t="s">
        <v>2236</v>
      </c>
      <c r="J3683" s="33" t="str">
        <f>VLOOKUP(I3683,'[1]Table B'!A:B,2,FALSE)</f>
        <v>General</v>
      </c>
      <c r="K3683" s="9" t="str">
        <f t="shared" si="173"/>
        <v>100-General</v>
      </c>
      <c r="L3683" s="9" t="str">
        <f>IFERROR(VLOOKUP(A3683,'[1]VAC as of March 2024'!A:K,11,FALSE),"No")</f>
        <v>No</v>
      </c>
      <c r="M3683" s="9" t="s">
        <v>2240</v>
      </c>
      <c r="O3683" s="33" t="s">
        <v>2</v>
      </c>
      <c r="P3683" s="33" t="s">
        <v>6064</v>
      </c>
      <c r="Q3683" s="2" t="str">
        <f>VLOOKUP(P3683,'[1]Table E'!A:C,3,FALSE)</f>
        <v>Governmental Operations - Legislative Services</v>
      </c>
    </row>
    <row r="3684" spans="1:17" x14ac:dyDescent="0.25">
      <c r="A3684" s="33" t="str">
        <f t="shared" si="171"/>
        <v>9610010000</v>
      </c>
      <c r="B3684" s="33" t="s">
        <v>2564</v>
      </c>
      <c r="C3684" s="33" t="s">
        <v>2162</v>
      </c>
      <c r="D3684" s="9" t="str">
        <f t="shared" si="172"/>
        <v>9610010000</v>
      </c>
      <c r="E3684" s="34">
        <v>96100</v>
      </c>
      <c r="F3684" s="34">
        <v>10000</v>
      </c>
      <c r="G3684" s="9" t="str">
        <f>VLOOKUP(B3684,'[1]Business Unit Lookup'!A:B,2,FALSE)</f>
        <v>Division of Capitol Police</v>
      </c>
      <c r="H3684" s="33" t="str">
        <f>VLOOKUP(C3684,'[1]Fund Lookup'!B:C,2,FALSE)</f>
        <v>Federal Trust</v>
      </c>
      <c r="I3684" s="35" t="s">
        <v>2252</v>
      </c>
      <c r="J3684" s="33" t="str">
        <f>VLOOKUP(I3684,'[1]Table B'!A:B,2,FALSE)</f>
        <v>Special Revenue-Federal</v>
      </c>
      <c r="K3684" s="9" t="str">
        <f t="shared" si="173"/>
        <v>120-Special Revenue-Federal</v>
      </c>
      <c r="L3684" s="9" t="str">
        <f>IFERROR(VLOOKUP(A3684,'[1]VAC as of March 2024'!A:K,11,FALSE),"No")</f>
        <v>No</v>
      </c>
      <c r="M3684" s="9" t="s">
        <v>2248</v>
      </c>
      <c r="O3684" s="33" t="s">
        <v>2248</v>
      </c>
      <c r="P3684" s="33" t="s">
        <v>6070</v>
      </c>
      <c r="Q3684" s="2" t="str">
        <f>VLOOKUP(P3684,'[1]Table E'!A:C,3,FALSE)</f>
        <v>Gifts and grants</v>
      </c>
    </row>
    <row r="3685" spans="1:17" x14ac:dyDescent="0.25">
      <c r="A3685" s="33" t="str">
        <f t="shared" si="171"/>
        <v>9610010110</v>
      </c>
      <c r="B3685" s="33" t="s">
        <v>2564</v>
      </c>
      <c r="C3685" s="33" t="s">
        <v>5444</v>
      </c>
      <c r="D3685" s="9" t="str">
        <f t="shared" si="172"/>
        <v>9610010110</v>
      </c>
      <c r="E3685" s="34">
        <v>96100</v>
      </c>
      <c r="F3685" s="34">
        <v>10110</v>
      </c>
      <c r="G3685" s="9" t="str">
        <f>VLOOKUP(B3685,'[1]Business Unit Lookup'!A:B,2,FALSE)</f>
        <v>Division of Capitol Police</v>
      </c>
      <c r="H3685" s="33" t="str">
        <f>VLOOKUP(C3685,'[1]Fund Lookup'!B:C,2,FALSE)</f>
        <v>CARESActRlfFd–General-COVID-19</v>
      </c>
      <c r="I3685" s="35" t="s">
        <v>2252</v>
      </c>
      <c r="J3685" s="33" t="str">
        <f>VLOOKUP(I3685,'[1]Table B'!A:B,2,FALSE)</f>
        <v>Special Revenue-Federal</v>
      </c>
      <c r="K3685" s="9" t="str">
        <f t="shared" si="173"/>
        <v>120-Special Revenue-Federal</v>
      </c>
      <c r="L3685" s="9" t="str">
        <f>IFERROR(VLOOKUP(A3685,'[1]VAC as of March 2024'!A:K,11,FALSE),"No")</f>
        <v>No</v>
      </c>
      <c r="M3685" s="9" t="s">
        <v>5493</v>
      </c>
      <c r="O3685" s="33" t="s">
        <v>2248</v>
      </c>
      <c r="P3685" s="33" t="s">
        <v>6063</v>
      </c>
      <c r="Q3685" s="2" t="str">
        <f>VLOOKUP(P3685,'[1]Table E'!A:C,3,FALSE)</f>
        <v>COVID-19</v>
      </c>
    </row>
    <row r="3686" spans="1:17" x14ac:dyDescent="0.25">
      <c r="A3686" s="33" t="str">
        <f t="shared" si="171"/>
        <v>9610010120</v>
      </c>
      <c r="B3686" s="36" t="s">
        <v>2564</v>
      </c>
      <c r="C3686" s="36" t="s">
        <v>5447</v>
      </c>
      <c r="D3686" s="9" t="str">
        <f t="shared" si="172"/>
        <v>9610010120</v>
      </c>
      <c r="E3686" s="37">
        <v>96100</v>
      </c>
      <c r="F3686" s="37">
        <v>10120</v>
      </c>
      <c r="G3686" s="9" t="str">
        <f>VLOOKUP(B3686,'[1]Business Unit Lookup'!A:B,2,FALSE)</f>
        <v>Division of Capitol Police</v>
      </c>
      <c r="H3686" s="33" t="str">
        <f>VLOOKUP(C3686,'[1]Fund Lookup'!B:C,2,FALSE)</f>
        <v>CoronavrsEmrSpplFdPrg-COVID-19</v>
      </c>
      <c r="I3686" s="35" t="s">
        <v>2252</v>
      </c>
      <c r="J3686" s="33" t="str">
        <f>VLOOKUP(I3686,'[1]Table B'!A:B,2,FALSE)</f>
        <v>Special Revenue-Federal</v>
      </c>
      <c r="K3686" s="9" t="str">
        <f t="shared" si="173"/>
        <v>120-Special Revenue-Federal</v>
      </c>
      <c r="L3686" s="9" t="str">
        <f>IFERROR(VLOOKUP(A3686,'[1]VAC as of March 2024'!A:K,11,FALSE),"No")</f>
        <v>No</v>
      </c>
      <c r="M3686" s="38" t="s">
        <v>5493</v>
      </c>
      <c r="O3686" s="36" t="s">
        <v>2248</v>
      </c>
      <c r="P3686" s="36" t="s">
        <v>6063</v>
      </c>
      <c r="Q3686" s="2" t="str">
        <f>VLOOKUP(P3686,'[1]Table E'!A:C,3,FALSE)</f>
        <v>COVID-19</v>
      </c>
    </row>
    <row r="3687" spans="1:17" x14ac:dyDescent="0.25">
      <c r="A3687" s="33" t="str">
        <f t="shared" si="171"/>
        <v>9610012110</v>
      </c>
      <c r="B3687" s="40" t="s">
        <v>2564</v>
      </c>
      <c r="C3687" s="36" t="s">
        <v>6074</v>
      </c>
      <c r="D3687" s="9" t="str">
        <f t="shared" si="172"/>
        <v>9610012110</v>
      </c>
      <c r="E3687" s="41">
        <v>96100</v>
      </c>
      <c r="F3687" s="37">
        <v>12110</v>
      </c>
      <c r="G3687" s="9" t="str">
        <f>VLOOKUP(B3687,'[1]Business Unit Lookup'!A:B,2,FALSE)</f>
        <v>Division of Capitol Police</v>
      </c>
      <c r="H3687" s="33" t="str">
        <f>VLOOKUP(C3687,'[1]Fund Lookup'!B:C,2,FALSE)</f>
        <v>ARP-CrvStLoclFisRecFd-COVID-19</v>
      </c>
      <c r="I3687" s="35" t="s">
        <v>2252</v>
      </c>
      <c r="J3687" s="33" t="str">
        <f>VLOOKUP(I3687,'[1]Table B'!A:B,2,FALSE)</f>
        <v>Special Revenue-Federal</v>
      </c>
      <c r="K3687" s="9" t="str">
        <f t="shared" si="173"/>
        <v>120-Special Revenue-Federal</v>
      </c>
      <c r="L3687" s="9" t="str">
        <f>IFERROR(VLOOKUP(A3687,'[1]VAC as of March 2024'!A:K,11,FALSE),"No")</f>
        <v>No</v>
      </c>
      <c r="M3687" s="38" t="s">
        <v>5493</v>
      </c>
      <c r="O3687" s="36" t="s">
        <v>2248</v>
      </c>
      <c r="P3687" s="36" t="s">
        <v>6063</v>
      </c>
      <c r="Q3687" s="2" t="str">
        <f>VLOOKUP(P3687,'[1]Table E'!A:C,3,FALSE)</f>
        <v>COVID-19</v>
      </c>
    </row>
    <row r="3688" spans="1:17" x14ac:dyDescent="0.25">
      <c r="A3688" s="33" t="str">
        <f t="shared" si="171"/>
        <v>9610015000</v>
      </c>
      <c r="B3688" s="33" t="s">
        <v>2564</v>
      </c>
      <c r="C3688" s="33" t="s">
        <v>2222</v>
      </c>
      <c r="D3688" s="9" t="str">
        <f t="shared" si="172"/>
        <v>9610015000</v>
      </c>
      <c r="E3688" s="34">
        <v>96100</v>
      </c>
      <c r="F3688" s="34">
        <v>15000</v>
      </c>
      <c r="G3688" s="9" t="str">
        <f>VLOOKUP(B3688,'[1]Business Unit Lookup'!A:B,2,FALSE)</f>
        <v>Division of Capitol Police</v>
      </c>
      <c r="H3688" s="33" t="str">
        <f>VLOOKUP(C3688,'[1]Fund Lookup'!B:C,2,FALSE)</f>
        <v>General Fixed Asset Acct Group</v>
      </c>
      <c r="I3688" s="35" t="s">
        <v>2242</v>
      </c>
      <c r="J3688" s="33" t="str">
        <f>VLOOKUP(I3688,'[1]Table B'!A:B,2,FALSE)</f>
        <v>Fixed Assets, Fund 1500</v>
      </c>
      <c r="K3688" s="9" t="str">
        <f t="shared" si="173"/>
        <v>610-Fixed Assets, Fund 1500</v>
      </c>
      <c r="L3688" s="9" t="str">
        <f>IFERROR(VLOOKUP(A3688,'[1]VAC as of March 2024'!A:K,11,FALSE),"No")</f>
        <v>No</v>
      </c>
      <c r="M3688" s="9" t="s">
        <v>4</v>
      </c>
      <c r="Q3688" s="2"/>
    </row>
    <row r="3689" spans="1:17" x14ac:dyDescent="0.25">
      <c r="A3689" s="33" t="str">
        <f t="shared" si="171"/>
        <v>9710001000</v>
      </c>
      <c r="B3689" s="33" t="s">
        <v>2565</v>
      </c>
      <c r="C3689" s="33" t="s">
        <v>1</v>
      </c>
      <c r="D3689" s="9" t="str">
        <f t="shared" si="172"/>
        <v>971001000</v>
      </c>
      <c r="E3689" s="34">
        <v>97100</v>
      </c>
      <c r="F3689" s="34">
        <v>1000</v>
      </c>
      <c r="G3689" s="9" t="str">
        <f>VLOOKUP(B3689,'[1]Business Unit Lookup'!A:B,2,FALSE)</f>
        <v>State Water Commission</v>
      </c>
      <c r="H3689" s="33" t="str">
        <f>VLOOKUP(C3689,'[1]Fund Lookup'!B:C,2,FALSE)</f>
        <v>General Fund</v>
      </c>
      <c r="I3689" s="35" t="s">
        <v>2236</v>
      </c>
      <c r="J3689" s="33" t="str">
        <f>VLOOKUP(I3689,'[1]Table B'!A:B,2,FALSE)</f>
        <v>General</v>
      </c>
      <c r="K3689" s="9" t="str">
        <f t="shared" si="173"/>
        <v>100-General</v>
      </c>
      <c r="L3689" s="9" t="str">
        <f>IFERROR(VLOOKUP(A3689,'[1]VAC as of March 2024'!A:K,11,FALSE),"No")</f>
        <v>No</v>
      </c>
      <c r="M3689" s="9" t="s">
        <v>2237</v>
      </c>
      <c r="O3689" s="33" t="s">
        <v>2240</v>
      </c>
      <c r="P3689" s="33" t="s">
        <v>6061</v>
      </c>
      <c r="Q3689" s="2" t="str">
        <f>VLOOKUP(P3689,'[1]Table E'!A:C,3,FALSE)</f>
        <v>Unassigned</v>
      </c>
    </row>
    <row r="3690" spans="1:17" x14ac:dyDescent="0.25">
      <c r="A3690" s="33" t="str">
        <f t="shared" si="171"/>
        <v>9770001000</v>
      </c>
      <c r="B3690" s="36" t="s">
        <v>6187</v>
      </c>
      <c r="C3690" s="36" t="s">
        <v>1</v>
      </c>
      <c r="D3690" s="9" t="str">
        <f t="shared" si="172"/>
        <v>977001000</v>
      </c>
      <c r="E3690" s="35">
        <v>97700</v>
      </c>
      <c r="F3690" s="35">
        <v>1000</v>
      </c>
      <c r="G3690" s="9" t="str">
        <f>VLOOKUP(B3690,'[1]Business Unit Lookup'!A:B,2,FALSE)</f>
        <v>VA Cannabis Control Authority</v>
      </c>
      <c r="H3690" s="33" t="str">
        <f>VLOOKUP(C3690,'[1]Fund Lookup'!B:C,2,FALSE)</f>
        <v>General Fund</v>
      </c>
      <c r="I3690" s="35" t="s">
        <v>2236</v>
      </c>
      <c r="J3690" s="33" t="str">
        <f>VLOOKUP(I3690,'[1]Table B'!A:B,2,FALSE)</f>
        <v>General</v>
      </c>
      <c r="K3690" s="9" t="str">
        <f t="shared" si="173"/>
        <v>100-General</v>
      </c>
      <c r="L3690" s="9" t="str">
        <f>IFERROR(VLOOKUP(A3690,'[1]VAC as of March 2024'!A:K,11,FALSE),"No")</f>
        <v>No</v>
      </c>
      <c r="M3690" s="38" t="s">
        <v>2237</v>
      </c>
      <c r="O3690" s="36" t="s">
        <v>2240</v>
      </c>
      <c r="P3690" s="36" t="s">
        <v>6061</v>
      </c>
      <c r="Q3690" s="2" t="str">
        <f>VLOOKUP(P3690,'[1]Table E'!A:C,3,FALSE)</f>
        <v>Unassigned</v>
      </c>
    </row>
    <row r="3691" spans="1:17" x14ac:dyDescent="0.25">
      <c r="A3691" s="33" t="str">
        <f t="shared" si="171"/>
        <v>9770002034</v>
      </c>
      <c r="B3691" s="40" t="s">
        <v>6187</v>
      </c>
      <c r="C3691" s="36" t="s">
        <v>8812</v>
      </c>
      <c r="D3691" s="9" t="str">
        <f t="shared" si="172"/>
        <v>977002034</v>
      </c>
      <c r="E3691" s="41">
        <v>97700</v>
      </c>
      <c r="F3691" s="37">
        <v>2034</v>
      </c>
      <c r="G3691" s="9" t="str">
        <f>VLOOKUP(B3691,'[1]Business Unit Lookup'!A:B,2,FALSE)</f>
        <v>VA Cannabis Control Authority</v>
      </c>
      <c r="H3691" s="33" t="str">
        <f>VLOOKUP(C3691,'[1]Fund Lookup'!B:C,2,FALSE)</f>
        <v>Medical Cannabis Program Fund</v>
      </c>
      <c r="I3691" s="35" t="s">
        <v>2304</v>
      </c>
      <c r="J3691" s="33" t="str">
        <f>VLOOKUP(I3691,'[1]Table B'!A:B,2,FALSE)</f>
        <v>Special Revenue-Health and Social Servic</v>
      </c>
      <c r="K3691" s="9" t="str">
        <f t="shared" si="173"/>
        <v>115-Special Revenue-Health and Social Servic</v>
      </c>
      <c r="L3691" s="9" t="str">
        <f>IFERROR(VLOOKUP(A3691,'[1]VAC as of March 2024'!A:K,11,FALSE),"No")</f>
        <v>No</v>
      </c>
      <c r="M3691" s="38" t="s">
        <v>2240</v>
      </c>
      <c r="O3691" s="38" t="s">
        <v>2241</v>
      </c>
      <c r="P3691" s="38" t="s">
        <v>6067</v>
      </c>
      <c r="Q3691" s="2" t="str">
        <f>VLOOKUP(P3691,'[1]Table E'!A:C,3,FALSE)</f>
        <v>Health and Public Safety</v>
      </c>
    </row>
    <row r="3692" spans="1:17" x14ac:dyDescent="0.25">
      <c r="A3692" s="33" t="str">
        <f t="shared" si="171"/>
        <v>9770007020</v>
      </c>
      <c r="B3692" s="36" t="s">
        <v>6187</v>
      </c>
      <c r="C3692" s="36" t="s">
        <v>1152</v>
      </c>
      <c r="D3692" s="9" t="str">
        <f t="shared" si="172"/>
        <v>977007020</v>
      </c>
      <c r="E3692" s="36">
        <v>97700</v>
      </c>
      <c r="F3692" s="37">
        <v>7020</v>
      </c>
      <c r="G3692" s="9" t="str">
        <f>VLOOKUP(B3692,'[1]Business Unit Lookup'!A:B,2,FALSE)</f>
        <v>VA Cannabis Control Authority</v>
      </c>
      <c r="H3692" s="33" t="str">
        <f>VLOOKUP(C3692,'[1]Fund Lookup'!B:C,2,FALSE)</f>
        <v>Literary Fund</v>
      </c>
      <c r="I3692" s="35" t="s">
        <v>2283</v>
      </c>
      <c r="J3692" s="33" t="str">
        <f>VLOOKUP(I3692,'[1]Table B'!A:B,2,FALSE)</f>
        <v>Special Revenue-Literary</v>
      </c>
      <c r="K3692" s="9" t="str">
        <f t="shared" si="173"/>
        <v>125-Special Revenue-Literary</v>
      </c>
      <c r="L3692" s="9" t="str">
        <f>IFERROR(VLOOKUP(A3692,'[1]VAC as of March 2024'!A:K,11,FALSE),"No")</f>
        <v>No</v>
      </c>
      <c r="M3692" s="38" t="s">
        <v>2248</v>
      </c>
      <c r="O3692" s="38" t="s">
        <v>2248</v>
      </c>
      <c r="P3692" s="38" t="s">
        <v>6090</v>
      </c>
      <c r="Q3692" s="2" t="str">
        <f>VLOOKUP(P3692,'[1]Table E'!A:C,3,FALSE)</f>
        <v>Literary Fund</v>
      </c>
    </row>
    <row r="3693" spans="1:17" x14ac:dyDescent="0.25">
      <c r="A3693" s="33" t="str">
        <f t="shared" si="171"/>
        <v>9800001000</v>
      </c>
      <c r="B3693" s="33" t="s">
        <v>2847</v>
      </c>
      <c r="C3693" s="33" t="s">
        <v>1</v>
      </c>
      <c r="D3693" s="9" t="str">
        <f t="shared" si="172"/>
        <v>980001000</v>
      </c>
      <c r="E3693" s="34">
        <v>98000</v>
      </c>
      <c r="F3693" s="34">
        <v>1000</v>
      </c>
      <c r="G3693" s="9" t="str">
        <f>VLOOKUP(B3693,'[1]Business Unit Lookup'!A:B,2,FALSE)</f>
        <v>In-State Undergrad Tuition Mod</v>
      </c>
      <c r="H3693" s="33" t="str">
        <f>VLOOKUP(C3693,'[1]Fund Lookup'!B:C,2,FALSE)</f>
        <v>General Fund</v>
      </c>
      <c r="I3693" s="35" t="s">
        <v>2236</v>
      </c>
      <c r="J3693" s="33" t="str">
        <f>VLOOKUP(I3693,'[1]Table B'!A:B,2,FALSE)</f>
        <v>General</v>
      </c>
      <c r="K3693" s="9" t="str">
        <f t="shared" si="173"/>
        <v>100-General</v>
      </c>
      <c r="L3693" s="9" t="str">
        <f>IFERROR(VLOOKUP(A3693,'[1]VAC as of March 2024'!A:K,11,FALSE),"No")</f>
        <v>No</v>
      </c>
      <c r="M3693" s="9" t="s">
        <v>2237</v>
      </c>
      <c r="O3693" s="33" t="s">
        <v>2240</v>
      </c>
      <c r="P3693" s="33" t="s">
        <v>6061</v>
      </c>
      <c r="Q3693" s="2" t="str">
        <f>VLOOKUP(P3693,'[1]Table E'!A:C,3,FALSE)</f>
        <v>Unassigned</v>
      </c>
    </row>
    <row r="3694" spans="1:17" x14ac:dyDescent="0.25">
      <c r="A3694" s="33" t="str">
        <f t="shared" si="171"/>
        <v>9840001000</v>
      </c>
      <c r="B3694" s="33" t="s">
        <v>5721</v>
      </c>
      <c r="C3694" s="33" t="s">
        <v>1</v>
      </c>
      <c r="D3694" s="9" t="str">
        <f t="shared" si="172"/>
        <v>984001000</v>
      </c>
      <c r="E3694" s="34">
        <v>98400</v>
      </c>
      <c r="F3694" s="34">
        <v>1000</v>
      </c>
      <c r="G3694" s="9" t="str">
        <f>VLOOKUP(B3694,'[1]Business Unit Lookup'!A:B,2,FALSE)</f>
        <v>Maintain Affordable Access</v>
      </c>
      <c r="H3694" s="33" t="str">
        <f>VLOOKUP(C3694,'[1]Fund Lookup'!B:C,2,FALSE)</f>
        <v>General Fund</v>
      </c>
      <c r="I3694" s="35" t="s">
        <v>2236</v>
      </c>
      <c r="J3694" s="33" t="str">
        <f>VLOOKUP(I3694,'[1]Table B'!A:B,2,FALSE)</f>
        <v>General</v>
      </c>
      <c r="K3694" s="9" t="str">
        <f t="shared" si="173"/>
        <v>100-General</v>
      </c>
      <c r="L3694" s="9" t="str">
        <f>IFERROR(VLOOKUP(A3694,'[1]VAC as of March 2024'!A:K,11,FALSE),"No")</f>
        <v>No</v>
      </c>
      <c r="M3694" s="9" t="s">
        <v>2237</v>
      </c>
      <c r="O3694" s="33" t="s">
        <v>2240</v>
      </c>
      <c r="P3694" s="33" t="s">
        <v>6061</v>
      </c>
      <c r="Q3694" s="2" t="str">
        <f>VLOOKUP(P3694,'[1]Table E'!A:C,3,FALSE)</f>
        <v>Unassigned</v>
      </c>
    </row>
    <row r="3695" spans="1:17" x14ac:dyDescent="0.25">
      <c r="A3695" s="33" t="str">
        <f t="shared" si="171"/>
        <v>9840010000</v>
      </c>
      <c r="B3695" s="36" t="s">
        <v>5721</v>
      </c>
      <c r="C3695" s="36" t="s">
        <v>2162</v>
      </c>
      <c r="D3695" s="9" t="str">
        <f t="shared" si="172"/>
        <v>9840010000</v>
      </c>
      <c r="E3695" s="37">
        <v>98400</v>
      </c>
      <c r="F3695" s="37">
        <v>10000</v>
      </c>
      <c r="G3695" s="9" t="str">
        <f>VLOOKUP(B3695,'[1]Business Unit Lookup'!A:B,2,FALSE)</f>
        <v>Maintain Affordable Access</v>
      </c>
      <c r="H3695" s="33" t="str">
        <f>VLOOKUP(C3695,'[1]Fund Lookup'!B:C,2,FALSE)</f>
        <v>Federal Trust</v>
      </c>
      <c r="I3695" s="35" t="s">
        <v>2252</v>
      </c>
      <c r="J3695" s="33" t="str">
        <f>VLOOKUP(I3695,'[1]Table B'!A:B,2,FALSE)</f>
        <v>Special Revenue-Federal</v>
      </c>
      <c r="K3695" s="9" t="str">
        <f t="shared" si="173"/>
        <v>120-Special Revenue-Federal</v>
      </c>
      <c r="L3695" s="9" t="str">
        <f>IFERROR(VLOOKUP(A3695,'[1]VAC as of March 2024'!A:K,11,FALSE),"No")</f>
        <v>No</v>
      </c>
      <c r="M3695" s="38" t="s">
        <v>2248</v>
      </c>
      <c r="O3695" s="36" t="s">
        <v>2248</v>
      </c>
      <c r="P3695" s="36" t="s">
        <v>6070</v>
      </c>
      <c r="Q3695" s="2" t="str">
        <f>VLOOKUP(P3695,'[1]Table E'!A:C,3,FALSE)</f>
        <v>Gifts and grants</v>
      </c>
    </row>
    <row r="3696" spans="1:17" x14ac:dyDescent="0.25">
      <c r="A3696" s="33" t="str">
        <f t="shared" si="171"/>
        <v>9870001000</v>
      </c>
      <c r="B3696" s="33" t="s">
        <v>2566</v>
      </c>
      <c r="C3696" s="33" t="s">
        <v>1</v>
      </c>
      <c r="D3696" s="9" t="str">
        <f t="shared" si="172"/>
        <v>987001000</v>
      </c>
      <c r="E3696" s="34">
        <v>98700</v>
      </c>
      <c r="F3696" s="34">
        <v>1000</v>
      </c>
      <c r="G3696" s="9" t="str">
        <f>VLOOKUP(B3696,'[1]Business Unit Lookup'!A:B,2,FALSE)</f>
        <v>Council on Virginia's Future</v>
      </c>
      <c r="H3696" s="33" t="str">
        <f>VLOOKUP(C3696,'[1]Fund Lookup'!B:C,2,FALSE)</f>
        <v>General Fund</v>
      </c>
      <c r="I3696" s="35" t="s">
        <v>2236</v>
      </c>
      <c r="J3696" s="33" t="str">
        <f>VLOOKUP(I3696,'[1]Table B'!A:B,2,FALSE)</f>
        <v>General</v>
      </c>
      <c r="K3696" s="9" t="str">
        <f t="shared" si="173"/>
        <v>100-General</v>
      </c>
      <c r="L3696" s="9" t="str">
        <f>IFERROR(VLOOKUP(A3696,'[1]VAC as of March 2024'!A:K,11,FALSE),"No")</f>
        <v>No</v>
      </c>
      <c r="M3696" s="9" t="s">
        <v>2237</v>
      </c>
      <c r="O3696" s="33" t="s">
        <v>2240</v>
      </c>
      <c r="P3696" s="33" t="s">
        <v>6061</v>
      </c>
      <c r="Q3696" s="2" t="str">
        <f>VLOOKUP(P3696,'[1]Table E'!A:C,3,FALSE)</f>
        <v>Unassigned</v>
      </c>
    </row>
    <row r="3697" spans="1:17" x14ac:dyDescent="0.25">
      <c r="A3697" s="33" t="str">
        <f t="shared" si="171"/>
        <v>9890001000</v>
      </c>
      <c r="B3697" s="33" t="s">
        <v>2567</v>
      </c>
      <c r="C3697" s="33" t="s">
        <v>1</v>
      </c>
      <c r="D3697" s="9" t="str">
        <f t="shared" si="172"/>
        <v>989001000</v>
      </c>
      <c r="E3697" s="34">
        <v>98900</v>
      </c>
      <c r="F3697" s="34">
        <v>1000</v>
      </c>
      <c r="G3697" s="9" t="str">
        <f>VLOOKUP(B3697,'[1]Business Unit Lookup'!A:B,2,FALSE)</f>
        <v>Higher Educ Research Institute</v>
      </c>
      <c r="H3697" s="33" t="str">
        <f>VLOOKUP(C3697,'[1]Fund Lookup'!B:C,2,FALSE)</f>
        <v>General Fund</v>
      </c>
      <c r="I3697" s="35" t="s">
        <v>2236</v>
      </c>
      <c r="J3697" s="33" t="str">
        <f>VLOOKUP(I3697,'[1]Table B'!A:B,2,FALSE)</f>
        <v>General</v>
      </c>
      <c r="K3697" s="9" t="str">
        <f t="shared" si="173"/>
        <v>100-General</v>
      </c>
      <c r="L3697" s="9" t="str">
        <f>IFERROR(VLOOKUP(A3697,'[1]VAC as of March 2024'!A:K,11,FALSE),"No")</f>
        <v>No</v>
      </c>
      <c r="M3697" s="9" t="s">
        <v>2237</v>
      </c>
      <c r="O3697" s="33" t="s">
        <v>2240</v>
      </c>
      <c r="P3697" s="33" t="s">
        <v>6061</v>
      </c>
      <c r="Q3697" s="2" t="str">
        <f>VLOOKUP(P3697,'[1]Table E'!A:C,3,FALSE)</f>
        <v>Unassigned</v>
      </c>
    </row>
    <row r="3698" spans="1:17" x14ac:dyDescent="0.25">
      <c r="A3698" s="33" t="str">
        <f t="shared" si="171"/>
        <v>9890007562</v>
      </c>
      <c r="B3698" s="33" t="s">
        <v>2567</v>
      </c>
      <c r="C3698" s="33" t="s">
        <v>1484</v>
      </c>
      <c r="D3698" s="9" t="str">
        <f t="shared" si="172"/>
        <v>989007562</v>
      </c>
      <c r="E3698" s="34">
        <v>98900</v>
      </c>
      <c r="F3698" s="34">
        <v>7562</v>
      </c>
      <c r="G3698" s="9" t="str">
        <f>VLOOKUP(B3698,'[1]Business Unit Lookup'!A:B,2,FALSE)</f>
        <v>Higher Educ Research Institute</v>
      </c>
      <c r="H3698" s="33" t="str">
        <f>VLOOKUP(C3698,'[1]Fund Lookup'!B:C,2,FALSE)</f>
        <v>VA Research Investment Fund–GF</v>
      </c>
      <c r="I3698" s="35" t="s">
        <v>2236</v>
      </c>
      <c r="J3698" s="33" t="str">
        <f>VLOOKUP(I3698,'[1]Table B'!A:B,2,FALSE)</f>
        <v>General</v>
      </c>
      <c r="K3698" s="9" t="str">
        <f t="shared" si="173"/>
        <v>100-General</v>
      </c>
      <c r="L3698" s="9" t="str">
        <f>IFERROR(VLOOKUP(A3698,'[1]VAC as of March 2024'!A:K,11,FALSE),"No")</f>
        <v>Yes</v>
      </c>
      <c r="M3698" s="9" t="s">
        <v>2240</v>
      </c>
      <c r="O3698" s="33" t="s">
        <v>2241</v>
      </c>
      <c r="P3698" s="33" t="s">
        <v>6069</v>
      </c>
      <c r="Q3698" s="2" t="str">
        <f>VLOOKUP(P3698,'[1]Table E'!A:C,3,FALSE)</f>
        <v>Economic and Technological development</v>
      </c>
    </row>
    <row r="3699" spans="1:17" x14ac:dyDescent="0.25">
      <c r="A3699" s="33" t="str">
        <f t="shared" si="171"/>
        <v>9900001000</v>
      </c>
      <c r="B3699" s="33" t="s">
        <v>2568</v>
      </c>
      <c r="C3699" s="33" t="s">
        <v>1</v>
      </c>
      <c r="D3699" s="9" t="str">
        <f t="shared" si="172"/>
        <v>990001000</v>
      </c>
      <c r="E3699" s="34">
        <v>99000</v>
      </c>
      <c r="F3699" s="34">
        <v>1000</v>
      </c>
      <c r="G3699" s="9" t="str">
        <f>VLOOKUP(B3699,'[1]Business Unit Lookup'!A:B,2,FALSE)</f>
        <v>Appropriation Vetoes</v>
      </c>
      <c r="H3699" s="33" t="str">
        <f>VLOOKUP(C3699,'[1]Fund Lookup'!B:C,2,FALSE)</f>
        <v>General Fund</v>
      </c>
      <c r="I3699" s="35" t="s">
        <v>2236</v>
      </c>
      <c r="J3699" s="33" t="str">
        <f>VLOOKUP(I3699,'[1]Table B'!A:B,2,FALSE)</f>
        <v>General</v>
      </c>
      <c r="K3699" s="9" t="str">
        <f t="shared" si="173"/>
        <v>100-General</v>
      </c>
      <c r="L3699" s="9" t="str">
        <f>IFERROR(VLOOKUP(A3699,'[1]VAC as of March 2024'!A:K,11,FALSE),"No")</f>
        <v>No</v>
      </c>
      <c r="M3699" s="9" t="s">
        <v>2237</v>
      </c>
      <c r="O3699" s="33" t="s">
        <v>2240</v>
      </c>
      <c r="P3699" s="33" t="s">
        <v>6061</v>
      </c>
      <c r="Q3699" s="2" t="str">
        <f>VLOOKUP(P3699,'[1]Table E'!A:C,3,FALSE)</f>
        <v>Unassigned</v>
      </c>
    </row>
    <row r="3700" spans="1:17" x14ac:dyDescent="0.25">
      <c r="A3700" s="33" t="str">
        <f t="shared" si="171"/>
        <v>9900002041</v>
      </c>
      <c r="B3700" s="33" t="s">
        <v>2568</v>
      </c>
      <c r="C3700" s="33" t="s">
        <v>61</v>
      </c>
      <c r="D3700" s="9" t="str">
        <f t="shared" si="172"/>
        <v>990002041</v>
      </c>
      <c r="E3700" s="34">
        <v>99000</v>
      </c>
      <c r="F3700" s="34">
        <v>2041</v>
      </c>
      <c r="G3700" s="9" t="str">
        <f>VLOOKUP(B3700,'[1]Business Unit Lookup'!A:B,2,FALSE)</f>
        <v>Appropriation Vetoes</v>
      </c>
      <c r="H3700" s="33" t="str">
        <f>VLOOKUP(C3700,'[1]Fund Lookup'!B:C,2,FALSE)</f>
        <v>Local Health District Mtch Rev</v>
      </c>
      <c r="I3700" s="35" t="s">
        <v>2304</v>
      </c>
      <c r="J3700" s="33" t="str">
        <f>VLOOKUP(I3700,'[1]Table B'!A:B,2,FALSE)</f>
        <v>Special Revenue-Health and Social Servic</v>
      </c>
      <c r="K3700" s="9" t="str">
        <f t="shared" si="173"/>
        <v>115-Special Revenue-Health and Social Servic</v>
      </c>
      <c r="L3700" s="9" t="str">
        <f>IFERROR(VLOOKUP(A3700,'[1]VAC as of March 2024'!A:K,11,FALSE),"No")</f>
        <v>No</v>
      </c>
      <c r="M3700" s="9" t="s">
        <v>2248</v>
      </c>
      <c r="O3700" s="33" t="s">
        <v>2248</v>
      </c>
      <c r="P3700" s="33" t="s">
        <v>6082</v>
      </c>
      <c r="Q3700" s="2" t="str">
        <f>VLOOKUP(P3700,'[1]Table E'!A:C,3,FALSE)</f>
        <v>Health and Public Safety</v>
      </c>
    </row>
    <row r="3701" spans="1:17" x14ac:dyDescent="0.25">
      <c r="A3701" s="33" t="str">
        <f t="shared" si="171"/>
        <v>9900010000</v>
      </c>
      <c r="B3701" s="33" t="s">
        <v>2568</v>
      </c>
      <c r="C3701" s="33" t="s">
        <v>2162</v>
      </c>
      <c r="D3701" s="9" t="str">
        <f t="shared" si="172"/>
        <v>9900010000</v>
      </c>
      <c r="E3701" s="34">
        <v>99000</v>
      </c>
      <c r="F3701" s="34">
        <v>10000</v>
      </c>
      <c r="G3701" s="9" t="str">
        <f>VLOOKUP(B3701,'[1]Business Unit Lookup'!A:B,2,FALSE)</f>
        <v>Appropriation Vetoes</v>
      </c>
      <c r="H3701" s="33" t="str">
        <f>VLOOKUP(C3701,'[1]Fund Lookup'!B:C,2,FALSE)</f>
        <v>Federal Trust</v>
      </c>
      <c r="I3701" s="35" t="s">
        <v>2252</v>
      </c>
      <c r="J3701" s="33" t="str">
        <f>VLOOKUP(I3701,'[1]Table B'!A:B,2,FALSE)</f>
        <v>Special Revenue-Federal</v>
      </c>
      <c r="K3701" s="9" t="str">
        <f t="shared" si="173"/>
        <v>120-Special Revenue-Federal</v>
      </c>
      <c r="L3701" s="9" t="str">
        <f>IFERROR(VLOOKUP(A3701,'[1]VAC as of March 2024'!A:K,11,FALSE),"No")</f>
        <v>No</v>
      </c>
      <c r="M3701" s="9" t="s">
        <v>2248</v>
      </c>
      <c r="O3701" s="33" t="s">
        <v>2248</v>
      </c>
      <c r="P3701" s="33" t="s">
        <v>6070</v>
      </c>
      <c r="Q3701" s="2" t="str">
        <f>VLOOKUP(P3701,'[1]Table E'!A:C,3,FALSE)</f>
        <v>Gifts and grants</v>
      </c>
    </row>
    <row r="3702" spans="1:17" x14ac:dyDescent="0.25">
      <c r="A3702" s="33" t="str">
        <f t="shared" si="171"/>
        <v>9920001000</v>
      </c>
      <c r="B3702" s="33" t="s">
        <v>2569</v>
      </c>
      <c r="C3702" s="33" t="s">
        <v>1</v>
      </c>
      <c r="D3702" s="9" t="str">
        <f t="shared" si="172"/>
        <v>992001000</v>
      </c>
      <c r="E3702" s="34">
        <v>99200</v>
      </c>
      <c r="F3702" s="34">
        <v>1000</v>
      </c>
      <c r="G3702" s="9" t="str">
        <f>VLOOKUP(B3702,'[1]Business Unit Lookup'!A:B,2,FALSE)</f>
        <v>Planned Reversions</v>
      </c>
      <c r="H3702" s="33" t="str">
        <f>VLOOKUP(C3702,'[1]Fund Lookup'!B:C,2,FALSE)</f>
        <v>General Fund</v>
      </c>
      <c r="I3702" s="35" t="s">
        <v>2236</v>
      </c>
      <c r="J3702" s="33" t="str">
        <f>VLOOKUP(I3702,'[1]Table B'!A:B,2,FALSE)</f>
        <v>General</v>
      </c>
      <c r="K3702" s="9" t="str">
        <f t="shared" si="173"/>
        <v>100-General</v>
      </c>
      <c r="L3702" s="9" t="str">
        <f>IFERROR(VLOOKUP(A3702,'[1]VAC as of March 2024'!A:K,11,FALSE),"No")</f>
        <v>No</v>
      </c>
      <c r="M3702" s="9" t="s">
        <v>2237</v>
      </c>
      <c r="O3702" s="33" t="s">
        <v>2240</v>
      </c>
      <c r="P3702" s="33" t="s">
        <v>6061</v>
      </c>
      <c r="Q3702" s="2" t="str">
        <f>VLOOKUP(P3702,'[1]Table E'!A:C,3,FALSE)</f>
        <v>Unassigned</v>
      </c>
    </row>
    <row r="3703" spans="1:17" x14ac:dyDescent="0.25">
      <c r="A3703" s="33" t="str">
        <f t="shared" si="171"/>
        <v>9920009992</v>
      </c>
      <c r="B3703" s="33" t="s">
        <v>2569</v>
      </c>
      <c r="C3703" s="33" t="s">
        <v>2157</v>
      </c>
      <c r="D3703" s="9" t="str">
        <f t="shared" si="172"/>
        <v>992009992</v>
      </c>
      <c r="E3703" s="34">
        <v>99200</v>
      </c>
      <c r="F3703" s="34">
        <v>9992</v>
      </c>
      <c r="G3703" s="9" t="str">
        <f>VLOOKUP(B3703,'[1]Business Unit Lookup'!A:B,2,FALSE)</f>
        <v>Planned Reversions</v>
      </c>
      <c r="H3703" s="33" t="str">
        <f>VLOOKUP(C3703,'[1]Fund Lookup'!B:C,2,FALSE)</f>
        <v>Planned Reversions Spec Rev</v>
      </c>
      <c r="I3703" s="35" t="s">
        <v>2316</v>
      </c>
      <c r="J3703" s="33" t="str">
        <f>VLOOKUP(I3703,'[1]Table B'!A:B,2,FALSE)</f>
        <v>Budgetary Balances only</v>
      </c>
      <c r="K3703" s="9" t="str">
        <f t="shared" si="173"/>
        <v>650-Budgetary Balances only</v>
      </c>
      <c r="L3703" s="9" t="str">
        <f>IFERROR(VLOOKUP(A3703,'[1]VAC as of March 2024'!A:K,11,FALSE),"No")</f>
        <v>No</v>
      </c>
      <c r="M3703" s="9" t="s">
        <v>4</v>
      </c>
      <c r="Q3703" s="2"/>
    </row>
    <row r="3704" spans="1:17" x14ac:dyDescent="0.25">
      <c r="A3704" s="33" t="str">
        <f t="shared" si="171"/>
        <v>9920010110</v>
      </c>
      <c r="B3704" s="40" t="s">
        <v>2569</v>
      </c>
      <c r="C3704" s="36" t="s">
        <v>5444</v>
      </c>
      <c r="D3704" s="9" t="str">
        <f t="shared" si="172"/>
        <v>9920010110</v>
      </c>
      <c r="E3704" s="40">
        <v>99200</v>
      </c>
      <c r="F3704" s="36">
        <v>10110</v>
      </c>
      <c r="G3704" s="9" t="str">
        <f>VLOOKUP(B3704,'[1]Business Unit Lookup'!A:B,2,FALSE)</f>
        <v>Planned Reversions</v>
      </c>
      <c r="H3704" s="33" t="str">
        <f>VLOOKUP(C3704,'[1]Fund Lookup'!B:C,2,FALSE)</f>
        <v>CARESActRlfFd–General-COVID-19</v>
      </c>
      <c r="I3704" s="35" t="s">
        <v>2252</v>
      </c>
      <c r="J3704" s="33" t="str">
        <f>VLOOKUP(I3704,'[1]Table B'!A:B,2,FALSE)</f>
        <v>Special Revenue-Federal</v>
      </c>
      <c r="K3704" s="9" t="str">
        <f t="shared" si="173"/>
        <v>120-Special Revenue-Federal</v>
      </c>
      <c r="L3704" s="9" t="str">
        <f>IFERROR(VLOOKUP(A3704,'[1]VAC as of March 2024'!A:K,11,FALSE),"No")</f>
        <v>No</v>
      </c>
      <c r="M3704" s="37" t="s">
        <v>5493</v>
      </c>
      <c r="O3704" s="38" t="s">
        <v>2248</v>
      </c>
      <c r="P3704" s="36" t="s">
        <v>6063</v>
      </c>
      <c r="Q3704" s="2" t="str">
        <f>VLOOKUP(P3704,'[1]Table E'!A:C,3,FALSE)</f>
        <v>COVID-19</v>
      </c>
    </row>
    <row r="3705" spans="1:17" x14ac:dyDescent="0.25">
      <c r="A3705" s="33" t="str">
        <f t="shared" si="171"/>
        <v>9930008200</v>
      </c>
      <c r="B3705" s="33" t="s">
        <v>2570</v>
      </c>
      <c r="C3705" s="33" t="s">
        <v>1628</v>
      </c>
      <c r="D3705" s="9" t="str">
        <f t="shared" si="172"/>
        <v>993008200</v>
      </c>
      <c r="E3705" s="34">
        <v>99300</v>
      </c>
      <c r="F3705" s="34">
        <v>8200</v>
      </c>
      <c r="G3705" s="9" t="str">
        <f>VLOOKUP(B3705,'[1]Business Unit Lookup'!A:B,2,FALSE)</f>
        <v>Treas Construction Financing</v>
      </c>
      <c r="H3705" s="33" t="str">
        <f>VLOOKUP(C3705,'[1]Fund Lookup'!B:C,2,FALSE)</f>
        <v>VPBA Projects</v>
      </c>
      <c r="I3705" s="35" t="s">
        <v>2265</v>
      </c>
      <c r="J3705" s="33" t="str">
        <f>VLOOKUP(I3705,'[1]Table B'!A:B,2,FALSE)</f>
        <v>Capital Projects, F/S Exclusions</v>
      </c>
      <c r="K3705" s="9" t="str">
        <f t="shared" si="173"/>
        <v>156-Capital Projects, F/S Exclusions</v>
      </c>
      <c r="L3705" s="9" t="str">
        <f>IFERROR(VLOOKUP(A3705,'[1]VAC as of March 2024'!A:K,11,FALSE),"No")</f>
        <v>No</v>
      </c>
      <c r="M3705" s="9" t="s">
        <v>2248</v>
      </c>
      <c r="O3705" s="33" t="s">
        <v>2248</v>
      </c>
      <c r="P3705" s="33" t="s">
        <v>6078</v>
      </c>
      <c r="Q3705" s="2" t="str">
        <f>VLOOKUP(P3705,'[1]Table E'!A:C,3,FALSE)</f>
        <v>Capital Projects</v>
      </c>
    </row>
    <row r="3706" spans="1:17" x14ac:dyDescent="0.25">
      <c r="A3706" s="33" t="str">
        <f t="shared" si="171"/>
        <v>9940007020</v>
      </c>
      <c r="B3706" s="33" t="s">
        <v>2571</v>
      </c>
      <c r="C3706" s="33" t="s">
        <v>1152</v>
      </c>
      <c r="D3706" s="9" t="str">
        <f t="shared" si="172"/>
        <v>994007020</v>
      </c>
      <c r="E3706" s="34">
        <v>99400</v>
      </c>
      <c r="F3706" s="34">
        <v>7020</v>
      </c>
      <c r="G3706" s="9" t="str">
        <f>VLOOKUP(B3706,'[1]Business Unit Lookup'!A:B,2,FALSE)</f>
        <v>Treasury Trust Funds</v>
      </c>
      <c r="H3706" s="33" t="str">
        <f>VLOOKUP(C3706,'[1]Fund Lookup'!B:C,2,FALSE)</f>
        <v>Literary Fund</v>
      </c>
      <c r="I3706" s="35" t="s">
        <v>2283</v>
      </c>
      <c r="J3706" s="33" t="str">
        <f>VLOOKUP(I3706,'[1]Table B'!A:B,2,FALSE)</f>
        <v>Special Revenue-Literary</v>
      </c>
      <c r="K3706" s="9" t="str">
        <f t="shared" si="173"/>
        <v>125-Special Revenue-Literary</v>
      </c>
      <c r="L3706" s="9" t="str">
        <f>IFERROR(VLOOKUP(A3706,'[1]VAC as of March 2024'!A:K,11,FALSE),"No")</f>
        <v>No</v>
      </c>
      <c r="M3706" s="9" t="s">
        <v>2248</v>
      </c>
      <c r="O3706" s="33" t="s">
        <v>2248</v>
      </c>
      <c r="P3706" s="33" t="s">
        <v>6090</v>
      </c>
      <c r="Q3706" s="2" t="str">
        <f>VLOOKUP(P3706,'[1]Table E'!A:C,3,FALSE)</f>
        <v>Literary Fund</v>
      </c>
    </row>
    <row r="3707" spans="1:17" x14ac:dyDescent="0.25">
      <c r="A3707" s="33" t="str">
        <f t="shared" si="171"/>
        <v>9940007320</v>
      </c>
      <c r="B3707" s="33" t="s">
        <v>2571</v>
      </c>
      <c r="C3707" s="33" t="s">
        <v>1374</v>
      </c>
      <c r="D3707" s="9" t="str">
        <f t="shared" si="172"/>
        <v>994007320</v>
      </c>
      <c r="E3707" s="34">
        <v>99400</v>
      </c>
      <c r="F3707" s="34">
        <v>7320</v>
      </c>
      <c r="G3707" s="9" t="str">
        <f>VLOOKUP(B3707,'[1]Business Unit Lookup'!A:B,2,FALSE)</f>
        <v>Treasury Trust Funds</v>
      </c>
      <c r="H3707" s="33" t="str">
        <f>VLOOKUP(C3707,'[1]Fund Lookup'!B:C,2,FALSE)</f>
        <v>TICR Endowment</v>
      </c>
      <c r="I3707" s="35" t="s">
        <v>2428</v>
      </c>
      <c r="J3707" s="33" t="str">
        <f>VLOOKUP(I3707,'[1]Table B'!A:B,2,FALSE)</f>
        <v>Component Unit-September Entity</v>
      </c>
      <c r="K3707" s="9" t="str">
        <f t="shared" si="173"/>
        <v>550-Component Unit-September Entity</v>
      </c>
      <c r="L3707" s="9" t="str">
        <f>IFERROR(VLOOKUP(A3707,'[1]VAC as of March 2024'!A:K,11,FALSE),"No")</f>
        <v>No</v>
      </c>
      <c r="M3707" s="9" t="s">
        <v>2248</v>
      </c>
      <c r="Q3707" s="2"/>
    </row>
    <row r="3708" spans="1:17" x14ac:dyDescent="0.25">
      <c r="A3708" s="33" t="str">
        <f t="shared" si="171"/>
        <v>9940007690</v>
      </c>
      <c r="B3708" s="33" t="s">
        <v>2571</v>
      </c>
      <c r="C3708" s="33" t="s">
        <v>1517</v>
      </c>
      <c r="D3708" s="9" t="str">
        <f t="shared" si="172"/>
        <v>994007690</v>
      </c>
      <c r="E3708" s="34">
        <v>99400</v>
      </c>
      <c r="F3708" s="34">
        <v>7690</v>
      </c>
      <c r="G3708" s="9" t="str">
        <f>VLOOKUP(B3708,'[1]Business Unit Lookup'!A:B,2,FALSE)</f>
        <v>Treasury Trust Funds</v>
      </c>
      <c r="H3708" s="33" t="str">
        <f>VLOOKUP(C3708,'[1]Fund Lookup'!B:C,2,FALSE)</f>
        <v>VA Public School Authority</v>
      </c>
      <c r="I3708" s="35" t="s">
        <v>2428</v>
      </c>
      <c r="J3708" s="33" t="str">
        <f>VLOOKUP(I3708,'[1]Table B'!A:B,2,FALSE)</f>
        <v>Component Unit-September Entity</v>
      </c>
      <c r="K3708" s="9" t="str">
        <f t="shared" si="173"/>
        <v>550-Component Unit-September Entity</v>
      </c>
      <c r="L3708" s="9" t="str">
        <f>IFERROR(VLOOKUP(A3708,'[1]VAC as of March 2024'!A:K,11,FALSE),"No")</f>
        <v>No</v>
      </c>
      <c r="M3708" s="9" t="s">
        <v>2248</v>
      </c>
      <c r="Q3708" s="2"/>
    </row>
    <row r="3709" spans="1:17" x14ac:dyDescent="0.25">
      <c r="A3709" s="33" t="str">
        <f t="shared" si="171"/>
        <v>9940007710</v>
      </c>
      <c r="B3709" s="33" t="s">
        <v>2571</v>
      </c>
      <c r="C3709" s="33" t="s">
        <v>1520</v>
      </c>
      <c r="D3709" s="9" t="str">
        <f t="shared" si="172"/>
        <v>994007710</v>
      </c>
      <c r="E3709" s="34">
        <v>99400</v>
      </c>
      <c r="F3709" s="34">
        <v>7710</v>
      </c>
      <c r="G3709" s="9" t="str">
        <f>VLOOKUP(B3709,'[1]Business Unit Lookup'!A:B,2,FALSE)</f>
        <v>Treasury Trust Funds</v>
      </c>
      <c r="H3709" s="33" t="str">
        <f>VLOOKUP(C3709,'[1]Fund Lookup'!B:C,2,FALSE)</f>
        <v>Local Govrnmnt Investment Pool</v>
      </c>
      <c r="I3709" s="35" t="s">
        <v>5495</v>
      </c>
      <c r="J3709" s="33" t="str">
        <f>VLOOKUP(I3709,'[1]Table B'!A:B,2,FALSE)</f>
        <v>Custodial-LGIP/LGIP EM</v>
      </c>
      <c r="K3709" s="9" t="str">
        <f t="shared" si="173"/>
        <v>444-Custodial-LGIP/LGIP EM</v>
      </c>
      <c r="L3709" s="9" t="str">
        <f>IFERROR(VLOOKUP(A3709,'[1]VAC as of March 2024'!A:K,11,FALSE),"No")</f>
        <v>No</v>
      </c>
      <c r="M3709" s="9" t="s">
        <v>2248</v>
      </c>
      <c r="Q3709" s="2"/>
    </row>
    <row r="3710" spans="1:17" x14ac:dyDescent="0.25">
      <c r="A3710" s="33" t="str">
        <f t="shared" si="171"/>
        <v>9940007740</v>
      </c>
      <c r="B3710" s="33" t="s">
        <v>2571</v>
      </c>
      <c r="C3710" s="33" t="s">
        <v>1525</v>
      </c>
      <c r="D3710" s="9" t="str">
        <f t="shared" si="172"/>
        <v>994007740</v>
      </c>
      <c r="E3710" s="34">
        <v>99400</v>
      </c>
      <c r="F3710" s="34">
        <v>7740</v>
      </c>
      <c r="G3710" s="9" t="str">
        <f>VLOOKUP(B3710,'[1]Business Unit Lookup'!A:B,2,FALSE)</f>
        <v>Treasury Trust Funds</v>
      </c>
      <c r="H3710" s="33" t="str">
        <f>VLOOKUP(C3710,'[1]Fund Lookup'!B:C,2,FALSE)</f>
        <v>Miscellaneous Trust Funds</v>
      </c>
      <c r="I3710" s="35" t="s">
        <v>2236</v>
      </c>
      <c r="J3710" s="33" t="str">
        <f>VLOOKUP(I3710,'[1]Table B'!A:B,2,FALSE)</f>
        <v>General</v>
      </c>
      <c r="K3710" s="9" t="str">
        <f t="shared" si="173"/>
        <v>100-General</v>
      </c>
      <c r="L3710" s="9" t="str">
        <f>IFERROR(VLOOKUP(A3710,'[1]VAC as of March 2024'!A:K,11,FALSE),"No")</f>
        <v>Yes</v>
      </c>
      <c r="M3710" s="9" t="s">
        <v>2240</v>
      </c>
      <c r="O3710" s="33" t="s">
        <v>2</v>
      </c>
      <c r="P3710" s="33" t="s">
        <v>6075</v>
      </c>
      <c r="Q3710" s="2" t="str">
        <f>VLOOKUP(P3710,'[1]Table E'!A:C,3,FALSE)</f>
        <v>Governmental Operations - Administrative Services</v>
      </c>
    </row>
    <row r="3711" spans="1:17" x14ac:dyDescent="0.25">
      <c r="A3711" s="33" t="str">
        <f t="shared" si="171"/>
        <v>9940007760</v>
      </c>
      <c r="B3711" s="33" t="s">
        <v>2571</v>
      </c>
      <c r="C3711" s="33" t="s">
        <v>1536</v>
      </c>
      <c r="D3711" s="9" t="str">
        <f t="shared" si="172"/>
        <v>994007760</v>
      </c>
      <c r="E3711" s="34">
        <v>99400</v>
      </c>
      <c r="F3711" s="34">
        <v>7760</v>
      </c>
      <c r="G3711" s="9" t="str">
        <f>VLOOKUP(B3711,'[1]Business Unit Lookup'!A:B,2,FALSE)</f>
        <v>Treasury Trust Funds</v>
      </c>
      <c r="H3711" s="33" t="str">
        <f>VLOOKUP(C3711,'[1]Fund Lookup'!B:C,2,FALSE)</f>
        <v>9-C Higher Education Bonds</v>
      </c>
      <c r="I3711" s="35" t="s">
        <v>2307</v>
      </c>
      <c r="J3711" s="33" t="str">
        <f>VLOOKUP(I3711,'[1]Table B'!A:B,2,FALSE)</f>
        <v>CU-HE-Non-specific Activity</v>
      </c>
      <c r="K3711" s="9" t="str">
        <f t="shared" si="173"/>
        <v>500-CU-HE-Non-specific Activity</v>
      </c>
      <c r="L3711" s="9" t="str">
        <f>IFERROR(VLOOKUP(A3711,'[1]VAC as of March 2024'!A:K,11,FALSE),"No")</f>
        <v>Yes</v>
      </c>
      <c r="M3711" s="9" t="s">
        <v>2248</v>
      </c>
      <c r="Q3711" s="2"/>
    </row>
    <row r="3712" spans="1:17" x14ac:dyDescent="0.25">
      <c r="A3712" s="33" t="str">
        <f t="shared" si="171"/>
        <v>9940007770</v>
      </c>
      <c r="B3712" s="33" t="s">
        <v>2571</v>
      </c>
      <c r="C3712" s="33" t="s">
        <v>1539</v>
      </c>
      <c r="D3712" s="9" t="str">
        <f t="shared" si="172"/>
        <v>994007770</v>
      </c>
      <c r="E3712" s="34">
        <v>99400</v>
      </c>
      <c r="F3712" s="34">
        <v>7770</v>
      </c>
      <c r="G3712" s="9" t="str">
        <f>VLOOKUP(B3712,'[1]Business Unit Lookup'!A:B,2,FALSE)</f>
        <v>Treasury Trust Funds</v>
      </c>
      <c r="H3712" s="33" t="str">
        <f>VLOOKUP(C3712,'[1]Fund Lookup'!B:C,2,FALSE)</f>
        <v>9-D Higher Education Bonds</v>
      </c>
      <c r="I3712" s="35" t="s">
        <v>2307</v>
      </c>
      <c r="J3712" s="33" t="str">
        <f>VLOOKUP(I3712,'[1]Table B'!A:B,2,FALSE)</f>
        <v>CU-HE-Non-specific Activity</v>
      </c>
      <c r="K3712" s="9" t="str">
        <f t="shared" si="173"/>
        <v>500-CU-HE-Non-specific Activity</v>
      </c>
      <c r="L3712" s="9" t="str">
        <f>IFERROR(VLOOKUP(A3712,'[1]VAC as of March 2024'!A:K,11,FALSE),"No")</f>
        <v>No</v>
      </c>
      <c r="M3712" s="9" t="s">
        <v>2248</v>
      </c>
      <c r="Q3712" s="2"/>
    </row>
    <row r="3713" spans="1:17" x14ac:dyDescent="0.25">
      <c r="A3713" s="33" t="str">
        <f t="shared" si="171"/>
        <v>9940007800</v>
      </c>
      <c r="B3713" s="33" t="s">
        <v>2571</v>
      </c>
      <c r="C3713" s="33" t="s">
        <v>1544</v>
      </c>
      <c r="D3713" s="9" t="str">
        <f t="shared" si="172"/>
        <v>994007800</v>
      </c>
      <c r="E3713" s="34">
        <v>99400</v>
      </c>
      <c r="F3713" s="34">
        <v>7800</v>
      </c>
      <c r="G3713" s="9" t="str">
        <f>VLOOKUP(B3713,'[1]Business Unit Lookup'!A:B,2,FALSE)</f>
        <v>Treasury Trust Funds</v>
      </c>
      <c r="H3713" s="33" t="str">
        <f>VLOOKUP(C3713,'[1]Fund Lookup'!B:C,2,FALSE)</f>
        <v>VPI Bond Funds</v>
      </c>
      <c r="I3713" s="35" t="s">
        <v>2307</v>
      </c>
      <c r="J3713" s="33" t="str">
        <f>VLOOKUP(I3713,'[1]Table B'!A:B,2,FALSE)</f>
        <v>CU-HE-Non-specific Activity</v>
      </c>
      <c r="K3713" s="9" t="str">
        <f t="shared" si="173"/>
        <v>500-CU-HE-Non-specific Activity</v>
      </c>
      <c r="L3713" s="9" t="str">
        <f>IFERROR(VLOOKUP(A3713,'[1]VAC as of March 2024'!A:K,11,FALSE),"No")</f>
        <v>No</v>
      </c>
      <c r="M3713" s="9" t="s">
        <v>2248</v>
      </c>
      <c r="Q3713" s="2"/>
    </row>
    <row r="3714" spans="1:17" x14ac:dyDescent="0.25">
      <c r="A3714" s="33" t="str">
        <f t="shared" ref="A3714:A3754" si="174">CONCATENATE(B3714,C3714)</f>
        <v>9940007810</v>
      </c>
      <c r="B3714" s="33" t="s">
        <v>2571</v>
      </c>
      <c r="C3714" s="33" t="s">
        <v>1547</v>
      </c>
      <c r="D3714" s="9" t="str">
        <f t="shared" ref="D3714:D3754" si="175">CONCATENATE(E3714,F3714)</f>
        <v>994007810</v>
      </c>
      <c r="E3714" s="34">
        <v>99400</v>
      </c>
      <c r="F3714" s="34">
        <v>7810</v>
      </c>
      <c r="G3714" s="9" t="str">
        <f>VLOOKUP(B3714,'[1]Business Unit Lookup'!A:B,2,FALSE)</f>
        <v>Treasury Trust Funds</v>
      </c>
      <c r="H3714" s="33" t="str">
        <f>VLOOKUP(C3714,'[1]Fund Lookup'!B:C,2,FALSE)</f>
        <v>General Obligation Bond Fund</v>
      </c>
      <c r="I3714" s="35" t="s">
        <v>2347</v>
      </c>
      <c r="J3714" s="33" t="str">
        <f>VLOOKUP(I3714,'[1]Table B'!A:B,2,FALSE)</f>
        <v>Capital Projects</v>
      </c>
      <c r="K3714" s="9" t="str">
        <f t="shared" ref="K3714:K3754" si="176">CONCATENATE(I3714,"-",J3714)</f>
        <v>155-Capital Projects</v>
      </c>
      <c r="L3714" s="9" t="str">
        <f>IFERROR(VLOOKUP(A3714,'[1]VAC as of March 2024'!A:K,11,FALSE),"No")</f>
        <v>Yes</v>
      </c>
      <c r="M3714" s="9" t="s">
        <v>2248</v>
      </c>
      <c r="O3714" s="33" t="s">
        <v>2248</v>
      </c>
      <c r="P3714" s="33" t="s">
        <v>6078</v>
      </c>
      <c r="Q3714" s="2" t="str">
        <f>VLOOKUP(P3714,'[1]Table E'!A:C,3,FALSE)</f>
        <v>Capital Projects</v>
      </c>
    </row>
    <row r="3715" spans="1:17" x14ac:dyDescent="0.25">
      <c r="A3715" s="33" t="str">
        <f t="shared" si="174"/>
        <v>9940007825</v>
      </c>
      <c r="B3715" s="33" t="s">
        <v>2571</v>
      </c>
      <c r="C3715" s="33" t="s">
        <v>1560</v>
      </c>
      <c r="D3715" s="9" t="str">
        <f t="shared" si="175"/>
        <v>994007825</v>
      </c>
      <c r="E3715" s="34">
        <v>99400</v>
      </c>
      <c r="F3715" s="34">
        <v>7825</v>
      </c>
      <c r="G3715" s="9" t="str">
        <f>VLOOKUP(B3715,'[1]Business Unit Lookup'!A:B,2,FALSE)</f>
        <v>Treasury Trust Funds</v>
      </c>
      <c r="H3715" s="33" t="s">
        <v>1550</v>
      </c>
      <c r="I3715" s="35" t="s">
        <v>2270</v>
      </c>
      <c r="J3715" s="33" t="str">
        <f>VLOOKUP(I3715,'[1]Table B'!A:B,2,FALSE)</f>
        <v>No Year-End Balance</v>
      </c>
      <c r="K3715" s="9" t="str">
        <f t="shared" si="176"/>
        <v>660-No Year-End Balance</v>
      </c>
      <c r="L3715" s="9" t="str">
        <f>IFERROR(VLOOKUP(A3715,'[1]VAC as of March 2024'!A:K,11,FALSE),"No")</f>
        <v>No</v>
      </c>
      <c r="M3715" s="9" t="s">
        <v>4</v>
      </c>
      <c r="Q3715" s="2"/>
    </row>
    <row r="3716" spans="1:17" x14ac:dyDescent="0.25">
      <c r="A3716" s="33" t="str">
        <f t="shared" si="174"/>
        <v>9940008994</v>
      </c>
      <c r="B3716" s="33" t="s">
        <v>2571</v>
      </c>
      <c r="C3716" s="33" t="s">
        <v>1637</v>
      </c>
      <c r="D3716" s="9" t="str">
        <f t="shared" si="175"/>
        <v>994008994</v>
      </c>
      <c r="E3716" s="34">
        <v>99400</v>
      </c>
      <c r="F3716" s="34">
        <v>8994</v>
      </c>
      <c r="G3716" s="9" t="str">
        <f>VLOOKUP(B3716,'[1]Business Unit Lookup'!A:B,2,FALSE)</f>
        <v>Treasury Trust Funds</v>
      </c>
      <c r="H3716" s="33" t="str">
        <f>VLOOKUP(C3716,'[1]Fund Lookup'!B:C,2,FALSE)</f>
        <v>Debt Service-TTF</v>
      </c>
      <c r="I3716" s="35" t="s">
        <v>2572</v>
      </c>
      <c r="J3716" s="33" t="str">
        <f>VLOOKUP(I3716,'[1]Table B'!A:B,2,FALSE)</f>
        <v>Long-term Liability, Manual AJEs</v>
      </c>
      <c r="K3716" s="9" t="str">
        <f t="shared" si="176"/>
        <v>600-Long-term Liability, Manual AJEs</v>
      </c>
      <c r="L3716" s="9" t="str">
        <f>IFERROR(VLOOKUP(A3716,'[1]VAC as of March 2024'!A:K,11,FALSE),"No")</f>
        <v>No</v>
      </c>
      <c r="M3716" s="9" t="s">
        <v>2248</v>
      </c>
      <c r="Q3716" s="2"/>
    </row>
    <row r="3717" spans="1:17" x14ac:dyDescent="0.25">
      <c r="A3717" s="33" t="str">
        <f t="shared" si="174"/>
        <v>9950001000</v>
      </c>
      <c r="B3717" s="33" t="s">
        <v>2573</v>
      </c>
      <c r="C3717" s="33" t="s">
        <v>1</v>
      </c>
      <c r="D3717" s="9" t="str">
        <f t="shared" si="175"/>
        <v>995001000</v>
      </c>
      <c r="E3717" s="34">
        <v>99500</v>
      </c>
      <c r="F3717" s="34">
        <v>1000</v>
      </c>
      <c r="G3717" s="9" t="str">
        <f>VLOOKUP(B3717,'[1]Business Unit Lookup'!A:B,2,FALSE)</f>
        <v>Central Appropriations</v>
      </c>
      <c r="H3717" s="33" t="str">
        <f>VLOOKUP(C3717,'[1]Fund Lookup'!B:C,2,FALSE)</f>
        <v>General Fund</v>
      </c>
      <c r="I3717" s="35" t="s">
        <v>2236</v>
      </c>
      <c r="J3717" s="33" t="str">
        <f>VLOOKUP(I3717,'[1]Table B'!A:B,2,FALSE)</f>
        <v>General</v>
      </c>
      <c r="K3717" s="9" t="str">
        <f t="shared" si="176"/>
        <v>100-General</v>
      </c>
      <c r="L3717" s="9" t="str">
        <f>IFERROR(VLOOKUP(A3717,'[1]VAC as of March 2024'!A:K,11,FALSE),"No")</f>
        <v>No</v>
      </c>
      <c r="M3717" s="9" t="s">
        <v>2237</v>
      </c>
      <c r="O3717" s="33" t="s">
        <v>2240</v>
      </c>
      <c r="P3717" s="33" t="s">
        <v>6061</v>
      </c>
      <c r="Q3717" s="2" t="str">
        <f>VLOOKUP(P3717,'[1]Table E'!A:C,3,FALSE)</f>
        <v>Unassigned</v>
      </c>
    </row>
    <row r="3718" spans="1:17" x14ac:dyDescent="0.25">
      <c r="A3718" s="33" t="str">
        <f t="shared" si="174"/>
        <v>9950003000</v>
      </c>
      <c r="B3718" s="33" t="s">
        <v>2573</v>
      </c>
      <c r="C3718" s="33" t="s">
        <v>772</v>
      </c>
      <c r="D3718" s="9" t="str">
        <f t="shared" si="175"/>
        <v>995003000</v>
      </c>
      <c r="E3718" s="34">
        <v>99500</v>
      </c>
      <c r="F3718" s="34">
        <v>3000</v>
      </c>
      <c r="G3718" s="9" t="str">
        <f>VLOOKUP(B3718,'[1]Business Unit Lookup'!A:B,2,FALSE)</f>
        <v>Central Appropriations</v>
      </c>
      <c r="H3718" s="33" t="str">
        <f>VLOOKUP(C3718,'[1]Fund Lookup'!B:C,2,FALSE)</f>
        <v>Higher Education Operating</v>
      </c>
      <c r="I3718" s="35" t="s">
        <v>2307</v>
      </c>
      <c r="J3718" s="33" t="str">
        <f>VLOOKUP(I3718,'[1]Table B'!A:B,2,FALSE)</f>
        <v>CU-HE-Non-specific Activity</v>
      </c>
      <c r="K3718" s="9" t="str">
        <f t="shared" si="176"/>
        <v>500-CU-HE-Non-specific Activity</v>
      </c>
      <c r="L3718" s="9" t="str">
        <f>IFERROR(VLOOKUP(A3718,'[1]VAC as of March 2024'!A:K,11,FALSE),"No")</f>
        <v>No</v>
      </c>
      <c r="M3718" s="9" t="s">
        <v>2240</v>
      </c>
      <c r="Q3718" s="2"/>
    </row>
    <row r="3719" spans="1:17" x14ac:dyDescent="0.25">
      <c r="A3719" s="33" t="str">
        <f t="shared" si="174"/>
        <v>9950007340</v>
      </c>
      <c r="B3719" s="40" t="s">
        <v>2573</v>
      </c>
      <c r="C3719" s="36" t="s">
        <v>1379</v>
      </c>
      <c r="D3719" s="9" t="str">
        <f t="shared" si="175"/>
        <v>995007340</v>
      </c>
      <c r="E3719" s="40">
        <v>99500</v>
      </c>
      <c r="F3719" s="37">
        <v>7340</v>
      </c>
      <c r="G3719" s="9" t="str">
        <f>VLOOKUP(B3719,'[1]Business Unit Lookup'!A:B,2,FALSE)</f>
        <v>Central Appropriations</v>
      </c>
      <c r="H3719" s="33" t="str">
        <f>VLOOKUP(C3719,'[1]Fund Lookup'!B:C,2,FALSE)</f>
        <v>Texaco Oil Overcharge Fund</v>
      </c>
      <c r="I3719" s="35" t="s">
        <v>2239</v>
      </c>
      <c r="J3719" s="33" t="str">
        <f>VLOOKUP(I3719,'[1]Table B'!A:B,2,FALSE)</f>
        <v>Special Revenue-Other</v>
      </c>
      <c r="K3719" s="9" t="str">
        <f t="shared" si="176"/>
        <v>105-Special Revenue-Other</v>
      </c>
      <c r="L3719" s="9" t="str">
        <f>IFERROR(VLOOKUP(A3719,'[1]VAC as of March 2024'!A:K,11,FALSE),"No")</f>
        <v>No</v>
      </c>
      <c r="M3719" s="38" t="s">
        <v>2248</v>
      </c>
      <c r="O3719" s="38" t="s">
        <v>2248</v>
      </c>
      <c r="P3719" s="38" t="s">
        <v>6128</v>
      </c>
      <c r="Q3719" s="2" t="str">
        <f>VLOOKUP(P3719,'[1]Table E'!A:C,3,FALSE)</f>
        <v>Capital Outlay</v>
      </c>
    </row>
    <row r="3720" spans="1:17" x14ac:dyDescent="0.25">
      <c r="A3720" s="33" t="str">
        <f t="shared" si="174"/>
        <v>9950007390</v>
      </c>
      <c r="B3720" s="33" t="s">
        <v>2573</v>
      </c>
      <c r="C3720" s="33" t="s">
        <v>1397</v>
      </c>
      <c r="D3720" s="9" t="str">
        <f t="shared" si="175"/>
        <v>995007390</v>
      </c>
      <c r="E3720" s="34">
        <v>99500</v>
      </c>
      <c r="F3720" s="34">
        <v>7390</v>
      </c>
      <c r="G3720" s="9" t="str">
        <f>VLOOKUP(B3720,'[1]Business Unit Lookup'!A:B,2,FALSE)</f>
        <v>Central Appropriations</v>
      </c>
      <c r="H3720" s="33" t="str">
        <f>VLOOKUP(C3720,'[1]Fund Lookup'!B:C,2,FALSE)</f>
        <v>Stripper Well Oil Overchrge Fd</v>
      </c>
      <c r="I3720" s="35" t="s">
        <v>2239</v>
      </c>
      <c r="J3720" s="33" t="str">
        <f>VLOOKUP(I3720,'[1]Table B'!A:B,2,FALSE)</f>
        <v>Special Revenue-Other</v>
      </c>
      <c r="K3720" s="9" t="str">
        <f t="shared" si="176"/>
        <v>105-Special Revenue-Other</v>
      </c>
      <c r="L3720" s="9" t="str">
        <f>IFERROR(VLOOKUP(A3720,'[1]VAC as of March 2024'!A:K,11,FALSE),"No")</f>
        <v>No</v>
      </c>
      <c r="M3720" s="9" t="s">
        <v>2248</v>
      </c>
      <c r="O3720" s="33" t="s">
        <v>2248</v>
      </c>
      <c r="P3720" s="33" t="s">
        <v>6128</v>
      </c>
      <c r="Q3720" s="2" t="str">
        <f>VLOOKUP(P3720,'[1]Table E'!A:C,3,FALSE)</f>
        <v>Capital Outlay</v>
      </c>
    </row>
    <row r="3721" spans="1:17" x14ac:dyDescent="0.25">
      <c r="A3721" s="33" t="str">
        <f t="shared" si="174"/>
        <v>9950007995</v>
      </c>
      <c r="B3721" s="33" t="s">
        <v>2573</v>
      </c>
      <c r="C3721" s="33" t="s">
        <v>1585</v>
      </c>
      <c r="D3721" s="9" t="str">
        <f t="shared" si="175"/>
        <v>995007995</v>
      </c>
      <c r="E3721" s="34">
        <v>99500</v>
      </c>
      <c r="F3721" s="34">
        <v>7995</v>
      </c>
      <c r="G3721" s="9" t="str">
        <f>VLOOKUP(B3721,'[1]Business Unit Lookup'!A:B,2,FALSE)</f>
        <v>Central Appropriations</v>
      </c>
      <c r="H3721" s="33" t="str">
        <f>VLOOKUP(C3721,'[1]Fund Lookup'!B:C,2,FALSE)</f>
        <v>Central Approp Trust &amp; Agency</v>
      </c>
      <c r="I3721" s="35" t="s">
        <v>2316</v>
      </c>
      <c r="J3721" s="33" t="str">
        <f>VLOOKUP(I3721,'[1]Table B'!A:B,2,FALSE)</f>
        <v>Budgetary Balances only</v>
      </c>
      <c r="K3721" s="9" t="str">
        <f t="shared" si="176"/>
        <v>650-Budgetary Balances only</v>
      </c>
      <c r="L3721" s="9" t="str">
        <f>IFERROR(VLOOKUP(A3721,'[1]VAC as of March 2024'!A:K,11,FALSE),"No")</f>
        <v>No</v>
      </c>
      <c r="M3721" s="9" t="s">
        <v>4</v>
      </c>
      <c r="Q3721" s="2"/>
    </row>
    <row r="3722" spans="1:17" x14ac:dyDescent="0.25">
      <c r="A3722" s="33" t="str">
        <f t="shared" si="174"/>
        <v>9950009480</v>
      </c>
      <c r="B3722" s="33" t="s">
        <v>2573</v>
      </c>
      <c r="C3722" s="33" t="s">
        <v>5421</v>
      </c>
      <c r="D3722" s="9" t="str">
        <f t="shared" si="175"/>
        <v>995009480</v>
      </c>
      <c r="E3722" s="34">
        <v>99500</v>
      </c>
      <c r="F3722" s="34">
        <v>9480</v>
      </c>
      <c r="G3722" s="9" t="str">
        <f>VLOOKUP(B3722,'[1]Business Unit Lookup'!A:B,2,FALSE)</f>
        <v>Central Appropriations</v>
      </c>
      <c r="H3722" s="33" t="str">
        <f>VLOOKUP(C3722,'[1]Fund Lookup'!B:C,2,FALSE)</f>
        <v>Tech Talent Investment Fund</v>
      </c>
      <c r="I3722" s="35" t="s">
        <v>2236</v>
      </c>
      <c r="J3722" s="33" t="str">
        <f>VLOOKUP(I3722,'[1]Table B'!A:B,2,FALSE)</f>
        <v>General</v>
      </c>
      <c r="K3722" s="9" t="str">
        <f t="shared" si="176"/>
        <v>100-General</v>
      </c>
      <c r="L3722" s="9" t="str">
        <f>IFERROR(VLOOKUP(A3722,'[1]VAC as of March 2024'!A:K,11,FALSE),"No")</f>
        <v>No</v>
      </c>
      <c r="M3722" s="9" t="s">
        <v>2240</v>
      </c>
      <c r="O3722" s="33" t="s">
        <v>2241</v>
      </c>
      <c r="P3722" s="33" t="s">
        <v>6069</v>
      </c>
      <c r="Q3722" s="2" t="str">
        <f>VLOOKUP(P3722,'[1]Table E'!A:C,3,FALSE)</f>
        <v>Economic and Technological development</v>
      </c>
    </row>
    <row r="3723" spans="1:17" x14ac:dyDescent="0.25">
      <c r="A3723" s="33" t="str">
        <f t="shared" si="174"/>
        <v>9950009998</v>
      </c>
      <c r="B3723" s="33" t="s">
        <v>2573</v>
      </c>
      <c r="C3723" s="33" t="s">
        <v>2160</v>
      </c>
      <c r="D3723" s="9" t="str">
        <f t="shared" si="175"/>
        <v>995009998</v>
      </c>
      <c r="E3723" s="34">
        <v>99500</v>
      </c>
      <c r="F3723" s="34">
        <v>9998</v>
      </c>
      <c r="G3723" s="9" t="str">
        <f>VLOOKUP(B3723,'[1]Business Unit Lookup'!A:B,2,FALSE)</f>
        <v>Central Appropriations</v>
      </c>
      <c r="H3723" s="33" t="str">
        <f>VLOOKUP(C3723,'[1]Fund Lookup'!B:C,2,FALSE)</f>
        <v>Ded Spec Rev - Budgetary Only</v>
      </c>
      <c r="I3723" s="35" t="s">
        <v>2316</v>
      </c>
      <c r="J3723" s="33" t="str">
        <f>VLOOKUP(I3723,'[1]Table B'!A:B,2,FALSE)</f>
        <v>Budgetary Balances only</v>
      </c>
      <c r="K3723" s="9" t="str">
        <f t="shared" si="176"/>
        <v>650-Budgetary Balances only</v>
      </c>
      <c r="L3723" s="9" t="str">
        <f>IFERROR(VLOOKUP(A3723,'[1]VAC as of March 2024'!A:K,11,FALSE),"No")</f>
        <v>No</v>
      </c>
      <c r="M3723" s="9" t="s">
        <v>4</v>
      </c>
      <c r="Q3723" s="2"/>
    </row>
    <row r="3724" spans="1:17" x14ac:dyDescent="0.25">
      <c r="A3724" s="33" t="str">
        <f t="shared" si="174"/>
        <v>9950010000</v>
      </c>
      <c r="B3724" s="36" t="s">
        <v>2573</v>
      </c>
      <c r="C3724" s="36" t="s">
        <v>2162</v>
      </c>
      <c r="D3724" s="9" t="str">
        <f t="shared" si="175"/>
        <v>9950010000</v>
      </c>
      <c r="E3724" s="37">
        <v>99500</v>
      </c>
      <c r="F3724" s="37">
        <v>10000</v>
      </c>
      <c r="G3724" s="9" t="str">
        <f>VLOOKUP(B3724,'[1]Business Unit Lookup'!A:B,2,FALSE)</f>
        <v>Central Appropriations</v>
      </c>
      <c r="H3724" s="33" t="str">
        <f>VLOOKUP(C3724,'[1]Fund Lookup'!B:C,2,FALSE)</f>
        <v>Federal Trust</v>
      </c>
      <c r="I3724" s="35" t="s">
        <v>2252</v>
      </c>
      <c r="J3724" s="33" t="str">
        <f>VLOOKUP(I3724,'[1]Table B'!A:B,2,FALSE)</f>
        <v>Special Revenue-Federal</v>
      </c>
      <c r="K3724" s="9" t="str">
        <f t="shared" si="176"/>
        <v>120-Special Revenue-Federal</v>
      </c>
      <c r="L3724" s="9" t="str">
        <f>IFERROR(VLOOKUP(A3724,'[1]VAC as of March 2024'!A:K,11,FALSE),"No")</f>
        <v>No</v>
      </c>
      <c r="M3724" s="38" t="s">
        <v>2248</v>
      </c>
      <c r="O3724" s="36" t="s">
        <v>2248</v>
      </c>
      <c r="P3724" s="36" t="s">
        <v>6070</v>
      </c>
      <c r="Q3724" s="2" t="str">
        <f>VLOOKUP(P3724,'[1]Table E'!A:C,3,FALSE)</f>
        <v>Gifts and grants</v>
      </c>
    </row>
    <row r="3725" spans="1:17" x14ac:dyDescent="0.25">
      <c r="A3725" s="33" t="str">
        <f t="shared" si="174"/>
        <v>9950012110</v>
      </c>
      <c r="B3725" s="40" t="s">
        <v>2573</v>
      </c>
      <c r="C3725" s="36" t="s">
        <v>6074</v>
      </c>
      <c r="D3725" s="9" t="str">
        <f t="shared" si="175"/>
        <v>9950012110</v>
      </c>
      <c r="E3725" s="41">
        <v>99500</v>
      </c>
      <c r="F3725" s="37">
        <v>12110</v>
      </c>
      <c r="G3725" s="9" t="str">
        <f>VLOOKUP(B3725,'[1]Business Unit Lookup'!A:B,2,FALSE)</f>
        <v>Central Appropriations</v>
      </c>
      <c r="H3725" s="33" t="str">
        <f>VLOOKUP(C3725,'[1]Fund Lookup'!B:C,2,FALSE)</f>
        <v>ARP-CrvStLoclFisRecFd-COVID-19</v>
      </c>
      <c r="I3725" s="35" t="s">
        <v>2252</v>
      </c>
      <c r="J3725" s="33" t="str">
        <f>VLOOKUP(I3725,'[1]Table B'!A:B,2,FALSE)</f>
        <v>Special Revenue-Federal</v>
      </c>
      <c r="K3725" s="9" t="str">
        <f t="shared" si="176"/>
        <v>120-Special Revenue-Federal</v>
      </c>
      <c r="L3725" s="9" t="str">
        <f>IFERROR(VLOOKUP(A3725,'[1]VAC as of March 2024'!A:K,11,FALSE),"No")</f>
        <v>No</v>
      </c>
      <c r="M3725" s="38" t="s">
        <v>5493</v>
      </c>
      <c r="O3725" s="36" t="s">
        <v>2248</v>
      </c>
      <c r="P3725" s="36" t="s">
        <v>6063</v>
      </c>
      <c r="Q3725" s="2" t="str">
        <f>VLOOKUP(P3725,'[1]Table E'!A:C,3,FALSE)</f>
        <v>COVID-19</v>
      </c>
    </row>
    <row r="3726" spans="1:17" x14ac:dyDescent="0.25">
      <c r="A3726" s="33" t="str">
        <f t="shared" si="174"/>
        <v>9950012120</v>
      </c>
      <c r="B3726" s="40" t="s">
        <v>2573</v>
      </c>
      <c r="C3726" s="36" t="s">
        <v>6119</v>
      </c>
      <c r="D3726" s="9" t="str">
        <f t="shared" si="175"/>
        <v>9950012120</v>
      </c>
      <c r="E3726" s="41">
        <v>99500</v>
      </c>
      <c r="F3726" s="37">
        <v>12120</v>
      </c>
      <c r="G3726" s="9" t="str">
        <f>VLOOKUP(B3726,'[1]Business Unit Lookup'!A:B,2,FALSE)</f>
        <v>Central Appropriations</v>
      </c>
      <c r="H3726" s="33" t="str">
        <f>VLOOKUP(C3726,'[1]Fund Lookup'!B:C,2,FALSE)</f>
        <v>ARP-CapitalPrjctsFund-COVID-19</v>
      </c>
      <c r="I3726" s="35" t="s">
        <v>2252</v>
      </c>
      <c r="J3726" s="33" t="str">
        <f>VLOOKUP(I3726,'[1]Table B'!A:B,2,FALSE)</f>
        <v>Special Revenue-Federal</v>
      </c>
      <c r="K3726" s="9" t="str">
        <f t="shared" si="176"/>
        <v>120-Special Revenue-Federal</v>
      </c>
      <c r="L3726" s="9" t="str">
        <f>IFERROR(VLOOKUP(A3726,'[1]VAC as of March 2024'!A:K,11,FALSE),"No")</f>
        <v>No</v>
      </c>
      <c r="M3726" s="38" t="s">
        <v>5493</v>
      </c>
      <c r="O3726" s="36" t="s">
        <v>2248</v>
      </c>
      <c r="P3726" s="36" t="s">
        <v>6063</v>
      </c>
      <c r="Q3726" s="2" t="str">
        <f>VLOOKUP(P3726,'[1]Table E'!A:C,3,FALSE)</f>
        <v>COVID-19</v>
      </c>
    </row>
    <row r="3727" spans="1:17" x14ac:dyDescent="0.25">
      <c r="A3727" s="33" t="str">
        <f t="shared" si="174"/>
        <v>9960001000</v>
      </c>
      <c r="B3727" s="33" t="s">
        <v>2574</v>
      </c>
      <c r="C3727" s="33" t="s">
        <v>1</v>
      </c>
      <c r="D3727" s="9" t="str">
        <f t="shared" si="175"/>
        <v>996001000</v>
      </c>
      <c r="E3727" s="34">
        <v>99600</v>
      </c>
      <c r="F3727" s="34">
        <v>1000</v>
      </c>
      <c r="G3727" s="9" t="str">
        <f>VLOOKUP(B3727,'[1]Business Unit Lookup'!A:B,2,FALSE)</f>
        <v>Treasury Statewide Activities</v>
      </c>
      <c r="H3727" s="33" t="str">
        <f>VLOOKUP(C3727,'[1]Fund Lookup'!B:C,2,FALSE)</f>
        <v>General Fund</v>
      </c>
      <c r="I3727" s="35" t="s">
        <v>2236</v>
      </c>
      <c r="J3727" s="33" t="str">
        <f>VLOOKUP(I3727,'[1]Table B'!A:B,2,FALSE)</f>
        <v>General</v>
      </c>
      <c r="K3727" s="9" t="str">
        <f t="shared" si="176"/>
        <v>100-General</v>
      </c>
      <c r="L3727" s="9" t="str">
        <f>IFERROR(VLOOKUP(A3727,'[1]VAC as of March 2024'!A:K,11,FALSE),"No")</f>
        <v>No</v>
      </c>
      <c r="M3727" s="9" t="s">
        <v>2237</v>
      </c>
      <c r="O3727" s="33" t="s">
        <v>2240</v>
      </c>
      <c r="P3727" s="33" t="s">
        <v>6061</v>
      </c>
      <c r="Q3727" s="2" t="str">
        <f>VLOOKUP(P3727,'[1]Table E'!A:C,3,FALSE)</f>
        <v>Unassigned</v>
      </c>
    </row>
    <row r="3728" spans="1:17" x14ac:dyDescent="0.25">
      <c r="A3728" s="33" t="str">
        <f t="shared" si="174"/>
        <v>9960004740</v>
      </c>
      <c r="B3728" s="33" t="s">
        <v>2574</v>
      </c>
      <c r="C3728" s="33" t="s">
        <v>998</v>
      </c>
      <c r="D3728" s="9" t="str">
        <f t="shared" si="175"/>
        <v>996004740</v>
      </c>
      <c r="E3728" s="34">
        <v>99600</v>
      </c>
      <c r="F3728" s="34">
        <v>4740</v>
      </c>
      <c r="G3728" s="9" t="str">
        <f>VLOOKUP(B3728,'[1]Business Unit Lookup'!A:B,2,FALSE)</f>
        <v>Treasury Statewide Activities</v>
      </c>
      <c r="H3728" s="33" t="str">
        <f>VLOOKUP(C3728,'[1]Fund Lookup'!B:C,2,FALSE)</f>
        <v>Commonwealth Port Fund</v>
      </c>
      <c r="I3728" s="35" t="s">
        <v>2428</v>
      </c>
      <c r="J3728" s="33" t="str">
        <f>VLOOKUP(I3728,'[1]Table B'!A:B,2,FALSE)</f>
        <v>Component Unit-September Entity</v>
      </c>
      <c r="K3728" s="9" t="str">
        <f t="shared" si="176"/>
        <v>550-Component Unit-September Entity</v>
      </c>
      <c r="L3728" s="9" t="str">
        <f>IFERROR(VLOOKUP(A3728,'[1]VAC as of March 2024'!A:K,11,FALSE),"No")</f>
        <v>No</v>
      </c>
      <c r="M3728" s="9" t="s">
        <v>2248</v>
      </c>
      <c r="Q3728" s="2"/>
    </row>
    <row r="3729" spans="1:17" x14ac:dyDescent="0.25">
      <c r="A3729" s="33" t="str">
        <f t="shared" si="174"/>
        <v>9970001000</v>
      </c>
      <c r="B3729" s="33" t="s">
        <v>2575</v>
      </c>
      <c r="C3729" s="33" t="s">
        <v>1</v>
      </c>
      <c r="D3729" s="9" t="str">
        <f t="shared" si="175"/>
        <v>997001000</v>
      </c>
      <c r="E3729" s="34">
        <v>99700</v>
      </c>
      <c r="F3729" s="34">
        <v>1000</v>
      </c>
      <c r="G3729" s="9" t="str">
        <f>VLOOKUP(B3729,'[1]Business Unit Lookup'!A:B,2,FALSE)</f>
        <v>DOA Statewide Activities</v>
      </c>
      <c r="H3729" s="33" t="str">
        <f>VLOOKUP(C3729,'[1]Fund Lookup'!B:C,2,FALSE)</f>
        <v>General Fund</v>
      </c>
      <c r="I3729" s="35" t="s">
        <v>2236</v>
      </c>
      <c r="J3729" s="33" t="str">
        <f>VLOOKUP(I3729,'[1]Table B'!A:B,2,FALSE)</f>
        <v>General</v>
      </c>
      <c r="K3729" s="9" t="str">
        <f t="shared" si="176"/>
        <v>100-General</v>
      </c>
      <c r="L3729" s="9" t="str">
        <f>IFERROR(VLOOKUP(A3729,'[1]VAC as of March 2024'!A:K,11,FALSE),"No")</f>
        <v>No</v>
      </c>
      <c r="M3729" s="9" t="s">
        <v>2237</v>
      </c>
      <c r="O3729" s="33" t="s">
        <v>2240</v>
      </c>
      <c r="P3729" s="33" t="s">
        <v>6061</v>
      </c>
      <c r="Q3729" s="2" t="str">
        <f>VLOOKUP(P3729,'[1]Table E'!A:C,3,FALSE)</f>
        <v>Unassigned</v>
      </c>
    </row>
    <row r="3730" spans="1:17" x14ac:dyDescent="0.25">
      <c r="A3730" s="33" t="str">
        <f t="shared" si="174"/>
        <v>9970002010</v>
      </c>
      <c r="B3730" s="33" t="s">
        <v>2575</v>
      </c>
      <c r="C3730" s="33" t="s">
        <v>20</v>
      </c>
      <c r="D3730" s="9" t="str">
        <f t="shared" si="175"/>
        <v>997002010</v>
      </c>
      <c r="E3730" s="34">
        <v>99700</v>
      </c>
      <c r="F3730" s="34">
        <v>2010</v>
      </c>
      <c r="G3730" s="9" t="str">
        <f>VLOOKUP(B3730,'[1]Business Unit Lookup'!A:B,2,FALSE)</f>
        <v>DOA Statewide Activities</v>
      </c>
      <c r="H3730" s="33" t="str">
        <f>VLOOKUP(C3730,'[1]Fund Lookup'!B:C,2,FALSE)</f>
        <v>Garnishment/Child Support Fees</v>
      </c>
      <c r="I3730" s="35" t="s">
        <v>2236</v>
      </c>
      <c r="J3730" s="33" t="str">
        <f>VLOOKUP(I3730,'[1]Table B'!A:B,2,FALSE)</f>
        <v>General</v>
      </c>
      <c r="K3730" s="9" t="str">
        <f t="shared" si="176"/>
        <v>100-General</v>
      </c>
      <c r="L3730" s="9" t="str">
        <f>IFERROR(VLOOKUP(A3730,'[1]VAC as of March 2024'!A:K,11,FALSE),"No")</f>
        <v>No</v>
      </c>
      <c r="M3730" s="9" t="s">
        <v>2240</v>
      </c>
      <c r="O3730" s="33" t="s">
        <v>2</v>
      </c>
      <c r="P3730" s="33" t="s">
        <v>6075</v>
      </c>
      <c r="Q3730" s="2" t="str">
        <f>VLOOKUP(P3730,'[1]Table E'!A:C,3,FALSE)</f>
        <v>Governmental Operations - Administrative Services</v>
      </c>
    </row>
    <row r="3731" spans="1:17" x14ac:dyDescent="0.25">
      <c r="A3731" s="33" t="str">
        <f t="shared" si="174"/>
        <v>9970002160</v>
      </c>
      <c r="B3731" s="33" t="s">
        <v>2575</v>
      </c>
      <c r="C3731" s="33" t="s">
        <v>236</v>
      </c>
      <c r="D3731" s="9" t="str">
        <f t="shared" si="175"/>
        <v>997002160</v>
      </c>
      <c r="E3731" s="34">
        <v>99700</v>
      </c>
      <c r="F3731" s="34">
        <v>2160</v>
      </c>
      <c r="G3731" s="9" t="str">
        <f>VLOOKUP(B3731,'[1]Business Unit Lookup'!A:B,2,FALSE)</f>
        <v>DOA Statewide Activities</v>
      </c>
      <c r="H3731" s="33" t="str">
        <f>VLOOKUP(C3731,'[1]Fund Lookup'!B:C,2,FALSE)</f>
        <v>Locality Budget Redctn 2009-10</v>
      </c>
      <c r="I3731" s="35" t="s">
        <v>2236</v>
      </c>
      <c r="J3731" s="33" t="str">
        <f>VLOOKUP(I3731,'[1]Table B'!A:B,2,FALSE)</f>
        <v>General</v>
      </c>
      <c r="K3731" s="9" t="str">
        <f t="shared" si="176"/>
        <v>100-General</v>
      </c>
      <c r="L3731" s="9" t="str">
        <f>IFERROR(VLOOKUP(A3731,'[1]VAC as of March 2024'!A:K,11,FALSE),"No")</f>
        <v>No</v>
      </c>
      <c r="M3731" s="9" t="s">
        <v>2237</v>
      </c>
      <c r="O3731" s="33" t="s">
        <v>2240</v>
      </c>
      <c r="P3731" s="33" t="s">
        <v>6061</v>
      </c>
      <c r="Q3731" s="2" t="str">
        <f>VLOOKUP(P3731,'[1]Table E'!A:C,3,FALSE)</f>
        <v>Unassigned</v>
      </c>
    </row>
    <row r="3732" spans="1:17" x14ac:dyDescent="0.25">
      <c r="A3732" s="33" t="str">
        <f t="shared" si="174"/>
        <v>9970002670</v>
      </c>
      <c r="B3732" s="33" t="s">
        <v>2575</v>
      </c>
      <c r="C3732" s="33" t="s">
        <v>601</v>
      </c>
      <c r="D3732" s="9" t="str">
        <f t="shared" si="175"/>
        <v>997002670</v>
      </c>
      <c r="E3732" s="34">
        <v>99700</v>
      </c>
      <c r="F3732" s="34">
        <v>2670</v>
      </c>
      <c r="G3732" s="9" t="str">
        <f>VLOOKUP(B3732,'[1]Business Unit Lookup'!A:B,2,FALSE)</f>
        <v>DOA Statewide Activities</v>
      </c>
      <c r="H3732" s="33" t="str">
        <f>VLOOKUP(C3732,'[1]Fund Lookup'!B:C,2,FALSE)</f>
        <v>Abusive Drivers Fees</v>
      </c>
      <c r="I3732" s="35" t="s">
        <v>2270</v>
      </c>
      <c r="J3732" s="33" t="str">
        <f>VLOOKUP(I3732,'[1]Table B'!A:B,2,FALSE)</f>
        <v>No Year-End Balance</v>
      </c>
      <c r="K3732" s="9" t="str">
        <f t="shared" si="176"/>
        <v>660-No Year-End Balance</v>
      </c>
      <c r="L3732" s="9" t="str">
        <f>IFERROR(VLOOKUP(A3732,'[1]VAC as of March 2024'!A:K,11,FALSE),"No")</f>
        <v>No</v>
      </c>
      <c r="M3732" s="9" t="s">
        <v>4</v>
      </c>
      <c r="Q3732" s="2"/>
    </row>
    <row r="3733" spans="1:17" x14ac:dyDescent="0.25">
      <c r="A3733" s="33" t="str">
        <f t="shared" si="174"/>
        <v>9970002997</v>
      </c>
      <c r="B3733" s="33" t="s">
        <v>2575</v>
      </c>
      <c r="C3733" s="33" t="s">
        <v>763</v>
      </c>
      <c r="D3733" s="9" t="str">
        <f t="shared" si="175"/>
        <v>997002997</v>
      </c>
      <c r="E3733" s="34">
        <v>99700</v>
      </c>
      <c r="F3733" s="34">
        <v>2997</v>
      </c>
      <c r="G3733" s="9" t="str">
        <f>VLOOKUP(B3733,'[1]Business Unit Lookup'!A:B,2,FALSE)</f>
        <v>DOA Statewide Activities</v>
      </c>
      <c r="H3733" s="33" t="str">
        <f>VLOOKUP(C3733,'[1]Fund Lookup'!B:C,2,FALSE)</f>
        <v>DAS Special Revenue Fund</v>
      </c>
      <c r="I3733" s="35" t="s">
        <v>2239</v>
      </c>
      <c r="J3733" s="33" t="str">
        <f>VLOOKUP(I3733,'[1]Table B'!A:B,2,FALSE)</f>
        <v>Special Revenue-Other</v>
      </c>
      <c r="K3733" s="9" t="str">
        <f t="shared" si="176"/>
        <v>105-Special Revenue-Other</v>
      </c>
      <c r="L3733" s="9" t="str">
        <f>IFERROR(VLOOKUP(A3733,'[1]VAC as of March 2024'!A:K,11,FALSE),"No")</f>
        <v>No</v>
      </c>
      <c r="M3733" s="9" t="s">
        <v>2240</v>
      </c>
      <c r="O3733" s="33" t="s">
        <v>2241</v>
      </c>
      <c r="P3733" s="33" t="s">
        <v>6062</v>
      </c>
      <c r="Q3733" s="2" t="str">
        <f>VLOOKUP(P3733,'[1]Table E'!A:C,3,FALSE)</f>
        <v>Governmental Operations - Administrative Services</v>
      </c>
    </row>
    <row r="3734" spans="1:17" x14ac:dyDescent="0.25">
      <c r="A3734" s="33" t="str">
        <f t="shared" si="174"/>
        <v>9970007020</v>
      </c>
      <c r="B3734" s="33" t="s">
        <v>2575</v>
      </c>
      <c r="C3734" s="33" t="s">
        <v>1152</v>
      </c>
      <c r="D3734" s="9" t="str">
        <f t="shared" si="175"/>
        <v>997007020</v>
      </c>
      <c r="E3734" s="34">
        <v>99700</v>
      </c>
      <c r="F3734" s="34">
        <v>7020</v>
      </c>
      <c r="G3734" s="9" t="str">
        <f>VLOOKUP(B3734,'[1]Business Unit Lookup'!A:B,2,FALSE)</f>
        <v>DOA Statewide Activities</v>
      </c>
      <c r="H3734" s="33" t="str">
        <f>VLOOKUP(C3734,'[1]Fund Lookup'!B:C,2,FALSE)</f>
        <v>Literary Fund</v>
      </c>
      <c r="I3734" s="35" t="s">
        <v>2283</v>
      </c>
      <c r="J3734" s="33" t="str">
        <f>VLOOKUP(I3734,'[1]Table B'!A:B,2,FALSE)</f>
        <v>Special Revenue-Literary</v>
      </c>
      <c r="K3734" s="9" t="str">
        <f t="shared" si="176"/>
        <v>125-Special Revenue-Literary</v>
      </c>
      <c r="L3734" s="9" t="str">
        <f>IFERROR(VLOOKUP(A3734,'[1]VAC as of March 2024'!A:K,11,FALSE),"No")</f>
        <v>No</v>
      </c>
      <c r="M3734" s="9" t="s">
        <v>2248</v>
      </c>
      <c r="O3734" s="33" t="s">
        <v>2248</v>
      </c>
      <c r="P3734" s="33" t="s">
        <v>6090</v>
      </c>
      <c r="Q3734" s="2" t="str">
        <f>VLOOKUP(P3734,'[1]Table E'!A:C,3,FALSE)</f>
        <v>Literary Fund</v>
      </c>
    </row>
    <row r="3735" spans="1:17" x14ac:dyDescent="0.25">
      <c r="A3735" s="33" t="str">
        <f t="shared" si="174"/>
        <v>9970007280</v>
      </c>
      <c r="B3735" s="33" t="s">
        <v>2575</v>
      </c>
      <c r="C3735" s="33" t="s">
        <v>1352</v>
      </c>
      <c r="D3735" s="9" t="str">
        <f t="shared" si="175"/>
        <v>997007280</v>
      </c>
      <c r="E3735" s="34">
        <v>99700</v>
      </c>
      <c r="F3735" s="34">
        <v>7280</v>
      </c>
      <c r="G3735" s="9" t="str">
        <f>VLOOKUP(B3735,'[1]Business Unit Lookup'!A:B,2,FALSE)</f>
        <v>DOA Statewide Activities</v>
      </c>
      <c r="H3735" s="33" t="str">
        <f>VLOOKUP(C3735,'[1]Fund Lookup'!B:C,2,FALSE)</f>
        <v>CDS Offset Monies In Suspense</v>
      </c>
      <c r="I3735" s="35" t="s">
        <v>2236</v>
      </c>
      <c r="J3735" s="33" t="str">
        <f>VLOOKUP(I3735,'[1]Table B'!A:B,2,FALSE)</f>
        <v>General</v>
      </c>
      <c r="K3735" s="9" t="str">
        <f t="shared" si="176"/>
        <v>100-General</v>
      </c>
      <c r="L3735" s="9" t="str">
        <f>IFERROR(VLOOKUP(A3735,'[1]VAC as of March 2024'!A:K,11,FALSE),"No")</f>
        <v>No</v>
      </c>
      <c r="M3735" s="9" t="s">
        <v>2248</v>
      </c>
      <c r="O3735" s="33" t="s">
        <v>2</v>
      </c>
      <c r="P3735" s="33" t="s">
        <v>6075</v>
      </c>
      <c r="Q3735" s="2" t="str">
        <f>VLOOKUP(P3735,'[1]Table E'!A:C,3,FALSE)</f>
        <v>Governmental Operations - Administrative Services</v>
      </c>
    </row>
    <row r="3736" spans="1:17" x14ac:dyDescent="0.25">
      <c r="A3736" s="33" t="str">
        <f t="shared" si="174"/>
        <v>9970007570</v>
      </c>
      <c r="B3736" s="33" t="s">
        <v>2575</v>
      </c>
      <c r="C3736" s="33" t="s">
        <v>1486</v>
      </c>
      <c r="D3736" s="9" t="str">
        <f t="shared" si="175"/>
        <v>997007570</v>
      </c>
      <c r="E3736" s="34">
        <v>99700</v>
      </c>
      <c r="F3736" s="34">
        <v>7570</v>
      </c>
      <c r="G3736" s="9" t="str">
        <f>VLOOKUP(B3736,'[1]Business Unit Lookup'!A:B,2,FALSE)</f>
        <v>DOA Statewide Activities</v>
      </c>
      <c r="H3736" s="33" t="str">
        <f>VLOOKUP(C3736,'[1]Fund Lookup'!B:C,2,FALSE)</f>
        <v>Epayable Monies In Suspense</v>
      </c>
      <c r="I3736" s="35" t="s">
        <v>2236</v>
      </c>
      <c r="J3736" s="33" t="str">
        <f>VLOOKUP(I3736,'[1]Table B'!A:B,2,FALSE)</f>
        <v>General</v>
      </c>
      <c r="K3736" s="9" t="str">
        <f t="shared" si="176"/>
        <v>100-General</v>
      </c>
      <c r="L3736" s="9" t="str">
        <f>IFERROR(VLOOKUP(A3736,'[1]VAC as of March 2024'!A:K,11,FALSE),"No")</f>
        <v>No</v>
      </c>
      <c r="M3736" s="9" t="s">
        <v>2248</v>
      </c>
      <c r="O3736" s="33" t="s">
        <v>2</v>
      </c>
      <c r="P3736" s="33" t="s">
        <v>6075</v>
      </c>
      <c r="Q3736" s="2" t="str">
        <f>VLOOKUP(P3736,'[1]Table E'!A:C,3,FALSE)</f>
        <v>Governmental Operations - Administrative Services</v>
      </c>
    </row>
    <row r="3737" spans="1:17" x14ac:dyDescent="0.25">
      <c r="A3737" s="33" t="str">
        <f t="shared" si="174"/>
        <v>9970007997</v>
      </c>
      <c r="B3737" s="33" t="s">
        <v>2575</v>
      </c>
      <c r="C3737" s="33" t="s">
        <v>1588</v>
      </c>
      <c r="D3737" s="9" t="str">
        <f t="shared" si="175"/>
        <v>997007997</v>
      </c>
      <c r="E3737" s="34">
        <v>99700</v>
      </c>
      <c r="F3737" s="34">
        <v>7997</v>
      </c>
      <c r="G3737" s="9" t="str">
        <f>VLOOKUP(B3737,'[1]Business Unit Lookup'!A:B,2,FALSE)</f>
        <v>DOA Statewide Activities</v>
      </c>
      <c r="H3737" s="33" t="str">
        <f>VLOOKUP(C3737,'[1]Fund Lookup'!B:C,2,FALSE)</f>
        <v>Trust And Agency-DAS</v>
      </c>
      <c r="I3737" s="35" t="s">
        <v>2236</v>
      </c>
      <c r="J3737" s="33" t="str">
        <f>VLOOKUP(I3737,'[1]Table B'!A:B,2,FALSE)</f>
        <v>General</v>
      </c>
      <c r="K3737" s="9" t="str">
        <f t="shared" si="176"/>
        <v>100-General</v>
      </c>
      <c r="L3737" s="9" t="str">
        <f>IFERROR(VLOOKUP(A3737,'[1]VAC as of March 2024'!A:K,11,FALSE),"No")</f>
        <v>No</v>
      </c>
      <c r="M3737" s="9" t="s">
        <v>2248</v>
      </c>
      <c r="O3737" s="33" t="s">
        <v>2</v>
      </c>
      <c r="P3737" s="33" t="s">
        <v>6111</v>
      </c>
      <c r="Q3737" s="2" t="str">
        <f>VLOOKUP(P3737,'[1]Table E'!A:C,3,FALSE)</f>
        <v>Employee benefit administration</v>
      </c>
    </row>
    <row r="3738" spans="1:17" x14ac:dyDescent="0.25">
      <c r="A3738" s="33" t="str">
        <f t="shared" si="174"/>
        <v>9970009070</v>
      </c>
      <c r="B3738" s="33" t="s">
        <v>2575</v>
      </c>
      <c r="C3738" s="33" t="s">
        <v>1733</v>
      </c>
      <c r="D3738" s="9" t="str">
        <f t="shared" si="175"/>
        <v>997009070</v>
      </c>
      <c r="E3738" s="34">
        <v>99700</v>
      </c>
      <c r="F3738" s="34">
        <v>9070</v>
      </c>
      <c r="G3738" s="9" t="str">
        <f>VLOOKUP(B3738,'[1]Business Unit Lookup'!A:B,2,FALSE)</f>
        <v>DOA Statewide Activities</v>
      </c>
      <c r="H3738" s="33" t="str">
        <f>VLOOKUP(C3738,'[1]Fund Lookup'!B:C,2,FALSE)</f>
        <v>VA Envrnmntal Emergncy Respnse</v>
      </c>
      <c r="I3738" s="35" t="s">
        <v>2239</v>
      </c>
      <c r="J3738" s="33" t="str">
        <f>VLOOKUP(I3738,'[1]Table B'!A:B,2,FALSE)</f>
        <v>Special Revenue-Other</v>
      </c>
      <c r="K3738" s="9" t="str">
        <f t="shared" si="176"/>
        <v>105-Special Revenue-Other</v>
      </c>
      <c r="L3738" s="9" t="str">
        <f>IFERROR(VLOOKUP(A3738,'[1]VAC as of March 2024'!A:K,11,FALSE),"No")</f>
        <v>No</v>
      </c>
      <c r="M3738" s="9" t="s">
        <v>2240</v>
      </c>
      <c r="O3738" s="33" t="s">
        <v>2241</v>
      </c>
      <c r="P3738" s="33" t="s">
        <v>6100</v>
      </c>
      <c r="Q3738" s="2" t="str">
        <f>VLOOKUP(P3738,'[1]Table E'!A:C,3,FALSE)</f>
        <v>Environmental Quality and Natural Resource Preservation</v>
      </c>
    </row>
    <row r="3739" spans="1:17" x14ac:dyDescent="0.25">
      <c r="A3739" s="33" t="str">
        <f t="shared" si="174"/>
        <v>9970009530</v>
      </c>
      <c r="B3739" s="33" t="s">
        <v>2575</v>
      </c>
      <c r="C3739" s="33" t="s">
        <v>2063</v>
      </c>
      <c r="D3739" s="9" t="str">
        <f t="shared" si="175"/>
        <v>997009530</v>
      </c>
      <c r="E3739" s="34">
        <v>99700</v>
      </c>
      <c r="F3739" s="34">
        <v>9530</v>
      </c>
      <c r="G3739" s="9" t="str">
        <f>VLOOKUP(B3739,'[1]Business Unit Lookup'!A:B,2,FALSE)</f>
        <v>DOA Statewide Activities</v>
      </c>
      <c r="H3739" s="33" t="str">
        <f>VLOOKUP(C3739,'[1]Fund Lookup'!B:C,2,FALSE)</f>
        <v>Drug Offender Assess Fund</v>
      </c>
      <c r="I3739" s="35" t="s">
        <v>2239</v>
      </c>
      <c r="J3739" s="33" t="str">
        <f>VLOOKUP(I3739,'[1]Table B'!A:B,2,FALSE)</f>
        <v>Special Revenue-Other</v>
      </c>
      <c r="K3739" s="9" t="str">
        <f t="shared" si="176"/>
        <v>105-Special Revenue-Other</v>
      </c>
      <c r="L3739" s="9" t="str">
        <f>IFERROR(VLOOKUP(A3739,'[1]VAC as of March 2024'!A:K,11,FALSE),"No")</f>
        <v>No</v>
      </c>
      <c r="M3739" s="9" t="s">
        <v>2240</v>
      </c>
      <c r="O3739" s="33" t="s">
        <v>2241</v>
      </c>
      <c r="P3739" s="33" t="s">
        <v>6067</v>
      </c>
      <c r="Q3739" s="2" t="str">
        <f>VLOOKUP(P3739,'[1]Table E'!A:C,3,FALSE)</f>
        <v>Health and Public Safety</v>
      </c>
    </row>
    <row r="3740" spans="1:17" x14ac:dyDescent="0.25">
      <c r="A3740" s="33" t="str">
        <f t="shared" si="174"/>
        <v>9970009660</v>
      </c>
      <c r="B3740" s="33" t="s">
        <v>2575</v>
      </c>
      <c r="C3740" s="33" t="s">
        <v>2092</v>
      </c>
      <c r="D3740" s="9" t="str">
        <f t="shared" si="175"/>
        <v>997009660</v>
      </c>
      <c r="E3740" s="34">
        <v>99700</v>
      </c>
      <c r="F3740" s="34">
        <v>9660</v>
      </c>
      <c r="G3740" s="9" t="str">
        <f>VLOOKUP(B3740,'[1]Business Unit Lookup'!A:B,2,FALSE)</f>
        <v>DOA Statewide Activities</v>
      </c>
      <c r="H3740" s="33" t="str">
        <f>VLOOKUP(C3740,'[1]Fund Lookup'!B:C,2,FALSE)</f>
        <v>Intrnet Crimes Against Childrn</v>
      </c>
      <c r="I3740" s="35" t="s">
        <v>2239</v>
      </c>
      <c r="J3740" s="33" t="str">
        <f>VLOOKUP(I3740,'[1]Table B'!A:B,2,FALSE)</f>
        <v>Special Revenue-Other</v>
      </c>
      <c r="K3740" s="9" t="str">
        <f t="shared" si="176"/>
        <v>105-Special Revenue-Other</v>
      </c>
      <c r="L3740" s="9" t="str">
        <f>IFERROR(VLOOKUP(A3740,'[1]VAC as of March 2024'!A:K,11,FALSE),"No")</f>
        <v>Yes</v>
      </c>
      <c r="M3740" s="9" t="s">
        <v>2240</v>
      </c>
      <c r="O3740" s="33" t="s">
        <v>2241</v>
      </c>
      <c r="P3740" s="33" t="s">
        <v>6067</v>
      </c>
      <c r="Q3740" s="2" t="str">
        <f>VLOOKUP(P3740,'[1]Table E'!A:C,3,FALSE)</f>
        <v>Health and Public Safety</v>
      </c>
    </row>
    <row r="3741" spans="1:17" x14ac:dyDescent="0.25">
      <c r="A3741" s="33" t="str">
        <f t="shared" si="174"/>
        <v>9970015000</v>
      </c>
      <c r="B3741" s="33" t="s">
        <v>2575</v>
      </c>
      <c r="C3741" s="33" t="s">
        <v>2222</v>
      </c>
      <c r="D3741" s="9" t="str">
        <f t="shared" si="175"/>
        <v>9970015000</v>
      </c>
      <c r="E3741" s="34">
        <v>99700</v>
      </c>
      <c r="F3741" s="34">
        <v>15000</v>
      </c>
      <c r="G3741" s="9" t="str">
        <f>VLOOKUP(B3741,'[1]Business Unit Lookup'!A:B,2,FALSE)</f>
        <v>DOA Statewide Activities</v>
      </c>
      <c r="H3741" s="33" t="str">
        <f>VLOOKUP(C3741,'[1]Fund Lookup'!B:C,2,FALSE)</f>
        <v>General Fixed Asset Acct Group</v>
      </c>
      <c r="I3741" s="35" t="s">
        <v>2242</v>
      </c>
      <c r="J3741" s="33" t="str">
        <f>VLOOKUP(I3741,'[1]Table B'!A:B,2,FALSE)</f>
        <v>Fixed Assets, Fund 1500</v>
      </c>
      <c r="K3741" s="9" t="str">
        <f t="shared" si="176"/>
        <v>610-Fixed Assets, Fund 1500</v>
      </c>
      <c r="L3741" s="9" t="str">
        <f>IFERROR(VLOOKUP(A3741,'[1]VAC as of March 2024'!A:K,11,FALSE),"No")</f>
        <v>No</v>
      </c>
      <c r="M3741" s="9" t="s">
        <v>4</v>
      </c>
      <c r="Q3741" s="2"/>
    </row>
    <row r="3742" spans="1:17" x14ac:dyDescent="0.25">
      <c r="A3742" s="33" t="str">
        <f t="shared" si="174"/>
        <v>9980001000</v>
      </c>
      <c r="B3742" s="33" t="s">
        <v>2576</v>
      </c>
      <c r="C3742" s="33" t="s">
        <v>1</v>
      </c>
      <c r="D3742" s="9" t="str">
        <f t="shared" si="175"/>
        <v>998001000</v>
      </c>
      <c r="E3742" s="34">
        <v>99800</v>
      </c>
      <c r="F3742" s="34">
        <v>1000</v>
      </c>
      <c r="G3742" s="9" t="str">
        <f>VLOOKUP(B3742,'[1]Business Unit Lookup'!A:B,2,FALSE)</f>
        <v>City/County Treasurers</v>
      </c>
      <c r="H3742" s="33" t="str">
        <f>VLOOKUP(C3742,'[1]Fund Lookup'!B:C,2,FALSE)</f>
        <v>General Fund</v>
      </c>
      <c r="I3742" s="35" t="s">
        <v>2236</v>
      </c>
      <c r="J3742" s="33" t="str">
        <f>VLOOKUP(I3742,'[1]Table B'!A:B,2,FALSE)</f>
        <v>General</v>
      </c>
      <c r="K3742" s="9" t="str">
        <f t="shared" si="176"/>
        <v>100-General</v>
      </c>
      <c r="L3742" s="9" t="str">
        <f>IFERROR(VLOOKUP(A3742,'[1]VAC as of March 2024'!A:K,11,FALSE),"No")</f>
        <v>No</v>
      </c>
      <c r="M3742" s="9" t="s">
        <v>2237</v>
      </c>
      <c r="O3742" s="33" t="s">
        <v>2240</v>
      </c>
      <c r="P3742" s="33" t="s">
        <v>6061</v>
      </c>
      <c r="Q3742" s="2" t="str">
        <f>VLOOKUP(P3742,'[1]Table E'!A:C,3,FALSE)</f>
        <v>Unassigned</v>
      </c>
    </row>
    <row r="3743" spans="1:17" x14ac:dyDescent="0.25">
      <c r="A3743" s="33" t="str">
        <f t="shared" si="174"/>
        <v>9990001000</v>
      </c>
      <c r="B3743" s="33" t="s">
        <v>2577</v>
      </c>
      <c r="C3743" s="33" t="s">
        <v>1</v>
      </c>
      <c r="D3743" s="9" t="str">
        <f t="shared" si="175"/>
        <v>999001000</v>
      </c>
      <c r="E3743" s="34">
        <v>99900</v>
      </c>
      <c r="F3743" s="34">
        <v>1000</v>
      </c>
      <c r="G3743" s="9" t="str">
        <f>VLOOKUP(B3743,'[1]Business Unit Lookup'!A:B,2,FALSE)</f>
        <v>Alcoholic Beverage Control</v>
      </c>
      <c r="H3743" s="33" t="str">
        <f>VLOOKUP(C3743,'[1]Fund Lookup'!B:C,2,FALSE)</f>
        <v>General Fund</v>
      </c>
      <c r="I3743" s="35" t="s">
        <v>2236</v>
      </c>
      <c r="J3743" s="33" t="str">
        <f>VLOOKUP(I3743,'[1]Table B'!A:B,2,FALSE)</f>
        <v>General</v>
      </c>
      <c r="K3743" s="9" t="str">
        <f t="shared" si="176"/>
        <v>100-General</v>
      </c>
      <c r="L3743" s="9" t="str">
        <f>IFERROR(VLOOKUP(A3743,'[1]VAC as of March 2024'!A:K,11,FALSE),"No")</f>
        <v>No</v>
      </c>
      <c r="M3743" s="9" t="s">
        <v>2237</v>
      </c>
      <c r="O3743" s="33" t="s">
        <v>2240</v>
      </c>
      <c r="P3743" s="33" t="s">
        <v>6061</v>
      </c>
      <c r="Q3743" s="2" t="str">
        <f>VLOOKUP(P3743,'[1]Table E'!A:C,3,FALSE)</f>
        <v>Unassigned</v>
      </c>
    </row>
    <row r="3744" spans="1:17" x14ac:dyDescent="0.25">
      <c r="A3744" s="33" t="str">
        <f t="shared" si="174"/>
        <v>9990002999</v>
      </c>
      <c r="B3744" s="33" t="s">
        <v>2577</v>
      </c>
      <c r="C3744" s="33" t="s">
        <v>769</v>
      </c>
      <c r="D3744" s="9" t="str">
        <f t="shared" si="175"/>
        <v>999002999</v>
      </c>
      <c r="E3744" s="34">
        <v>99900</v>
      </c>
      <c r="F3744" s="34">
        <v>2999</v>
      </c>
      <c r="G3744" s="9" t="str">
        <f>VLOOKUP(B3744,'[1]Business Unit Lookup'!A:B,2,FALSE)</f>
        <v>Alcoholic Beverage Control</v>
      </c>
      <c r="H3744" s="33" t="str">
        <f>VLOOKUP(C3744,'[1]Fund Lookup'!B:C,2,FALSE)</f>
        <v>ABC Special Revenue Fund</v>
      </c>
      <c r="I3744" s="35" t="s">
        <v>2578</v>
      </c>
      <c r="J3744" s="33" t="str">
        <f>VLOOKUP(I3744,'[1]Table B'!A:B,2,FALSE)</f>
        <v>Enterprise-ABC</v>
      </c>
      <c r="K3744" s="9" t="str">
        <f t="shared" si="176"/>
        <v>303-Enterprise-ABC</v>
      </c>
      <c r="L3744" s="9" t="str">
        <f>IFERROR(VLOOKUP(A3744,'[1]VAC as of March 2024'!A:K,11,FALSE),"No")</f>
        <v>No</v>
      </c>
      <c r="M3744" s="9" t="s">
        <v>2240</v>
      </c>
      <c r="Q3744" s="2"/>
    </row>
    <row r="3745" spans="1:17" x14ac:dyDescent="0.25">
      <c r="A3745" s="33" t="str">
        <f t="shared" si="174"/>
        <v>9990005001</v>
      </c>
      <c r="B3745" s="33" t="s">
        <v>2577</v>
      </c>
      <c r="C3745" s="33" t="s">
        <v>1032</v>
      </c>
      <c r="D3745" s="9" t="str">
        <f t="shared" si="175"/>
        <v>999005001</v>
      </c>
      <c r="E3745" s="34">
        <v>99900</v>
      </c>
      <c r="F3745" s="34">
        <v>5001</v>
      </c>
      <c r="G3745" s="9" t="str">
        <f>VLOOKUP(B3745,'[1]Business Unit Lookup'!A:B,2,FALSE)</f>
        <v>Alcoholic Beverage Control</v>
      </c>
      <c r="H3745" s="33" t="str">
        <f>VLOOKUP(C3745,'[1]Fund Lookup'!B:C,2,FALSE)</f>
        <v>Enterprise-ABC</v>
      </c>
      <c r="I3745" s="35" t="s">
        <v>2578</v>
      </c>
      <c r="J3745" s="33" t="str">
        <f>VLOOKUP(I3745,'[1]Table B'!A:B,2,FALSE)</f>
        <v>Enterprise-ABC</v>
      </c>
      <c r="K3745" s="9" t="str">
        <f t="shared" si="176"/>
        <v>303-Enterprise-ABC</v>
      </c>
      <c r="L3745" s="9" t="str">
        <f>IFERROR(VLOOKUP(A3745,'[1]VAC as of March 2024'!A:K,11,FALSE),"No")</f>
        <v>No</v>
      </c>
      <c r="M3745" s="9" t="s">
        <v>2240</v>
      </c>
      <c r="Q3745" s="2"/>
    </row>
    <row r="3746" spans="1:17" x14ac:dyDescent="0.25">
      <c r="A3746" s="33" t="str">
        <f t="shared" si="174"/>
        <v>9990005330</v>
      </c>
      <c r="B3746" s="33" t="s">
        <v>2577</v>
      </c>
      <c r="C3746" s="33" t="s">
        <v>1060</v>
      </c>
      <c r="D3746" s="9" t="str">
        <f t="shared" si="175"/>
        <v>999005330</v>
      </c>
      <c r="E3746" s="34">
        <v>99900</v>
      </c>
      <c r="F3746" s="34">
        <v>5330</v>
      </c>
      <c r="G3746" s="9" t="str">
        <f>VLOOKUP(B3746,'[1]Business Unit Lookup'!A:B,2,FALSE)</f>
        <v>Alcoholic Beverage Control</v>
      </c>
      <c r="H3746" s="33" t="str">
        <f>VLOOKUP(C3746,'[1]Fund Lookup'!B:C,2,FALSE)</f>
        <v>State Asset Forfeiture-ABC</v>
      </c>
      <c r="I3746" s="35" t="s">
        <v>2578</v>
      </c>
      <c r="J3746" s="33" t="str">
        <f>VLOOKUP(I3746,'[1]Table B'!A:B,2,FALSE)</f>
        <v>Enterprise-ABC</v>
      </c>
      <c r="K3746" s="9" t="str">
        <f t="shared" si="176"/>
        <v>303-Enterprise-ABC</v>
      </c>
      <c r="L3746" s="9" t="str">
        <f>IFERROR(VLOOKUP(A3746,'[1]VAC as of March 2024'!A:K,11,FALSE),"No")</f>
        <v>No</v>
      </c>
      <c r="M3746" s="9" t="s">
        <v>2240</v>
      </c>
      <c r="Q3746" s="2"/>
    </row>
    <row r="3747" spans="1:17" x14ac:dyDescent="0.25">
      <c r="A3747" s="33" t="str">
        <f t="shared" si="174"/>
        <v>9990005360</v>
      </c>
      <c r="B3747" s="33" t="s">
        <v>2577</v>
      </c>
      <c r="C3747" s="33" t="s">
        <v>1062</v>
      </c>
      <c r="D3747" s="9" t="str">
        <f t="shared" si="175"/>
        <v>999005360</v>
      </c>
      <c r="E3747" s="34">
        <v>99900</v>
      </c>
      <c r="F3747" s="34">
        <v>5360</v>
      </c>
      <c r="G3747" s="9" t="str">
        <f>VLOOKUP(B3747,'[1]Business Unit Lookup'!A:B,2,FALSE)</f>
        <v>Alcoholic Beverage Control</v>
      </c>
      <c r="H3747" s="33" t="str">
        <f>VLOOKUP(C3747,'[1]Fund Lookup'!B:C,2,FALSE)</f>
        <v>Fed Asset Forfeiture-ABC DOJ</v>
      </c>
      <c r="I3747" s="35" t="s">
        <v>2578</v>
      </c>
      <c r="J3747" s="33" t="str">
        <f>VLOOKUP(I3747,'[1]Table B'!A:B,2,FALSE)</f>
        <v>Enterprise-ABC</v>
      </c>
      <c r="K3747" s="9" t="str">
        <f t="shared" si="176"/>
        <v>303-Enterprise-ABC</v>
      </c>
      <c r="L3747" s="9" t="str">
        <f>IFERROR(VLOOKUP(A3747,'[1]VAC as of March 2024'!A:K,11,FALSE),"No")</f>
        <v>No</v>
      </c>
      <c r="M3747" s="9" t="s">
        <v>2240</v>
      </c>
      <c r="Q3747" s="2"/>
    </row>
    <row r="3748" spans="1:17" x14ac:dyDescent="0.25">
      <c r="A3748" s="33" t="str">
        <f t="shared" si="174"/>
        <v>9990005370</v>
      </c>
      <c r="B3748" s="33" t="s">
        <v>2577</v>
      </c>
      <c r="C3748" s="33" t="s">
        <v>1064</v>
      </c>
      <c r="D3748" s="9" t="str">
        <f t="shared" si="175"/>
        <v>999005370</v>
      </c>
      <c r="E3748" s="34">
        <v>99900</v>
      </c>
      <c r="F3748" s="34">
        <v>5370</v>
      </c>
      <c r="G3748" s="9" t="str">
        <f>VLOOKUP(B3748,'[1]Business Unit Lookup'!A:B,2,FALSE)</f>
        <v>Alcoholic Beverage Control</v>
      </c>
      <c r="H3748" s="33" t="str">
        <f>VLOOKUP(C3748,'[1]Fund Lookup'!B:C,2,FALSE)</f>
        <v>Fed Asset Forfeiture-ABC Treas</v>
      </c>
      <c r="I3748" s="35" t="s">
        <v>2578</v>
      </c>
      <c r="J3748" s="33" t="str">
        <f>VLOOKUP(I3748,'[1]Table B'!A:B,2,FALSE)</f>
        <v>Enterprise-ABC</v>
      </c>
      <c r="K3748" s="9" t="str">
        <f t="shared" si="176"/>
        <v>303-Enterprise-ABC</v>
      </c>
      <c r="L3748" s="9" t="str">
        <f>IFERROR(VLOOKUP(A3748,'[1]VAC as of March 2024'!A:K,11,FALSE),"No")</f>
        <v>No</v>
      </c>
      <c r="M3748" s="9" t="s">
        <v>2240</v>
      </c>
      <c r="Q3748" s="2"/>
    </row>
    <row r="3749" spans="1:17" x14ac:dyDescent="0.25">
      <c r="A3749" s="33" t="str">
        <f t="shared" si="174"/>
        <v>9990005881</v>
      </c>
      <c r="B3749" s="33" t="s">
        <v>2577</v>
      </c>
      <c r="C3749" s="33" t="s">
        <v>1073</v>
      </c>
      <c r="D3749" s="9" t="str">
        <f t="shared" si="175"/>
        <v>999005881</v>
      </c>
      <c r="E3749" s="34">
        <v>99900</v>
      </c>
      <c r="F3749" s="34">
        <v>5881</v>
      </c>
      <c r="G3749" s="9" t="str">
        <f>VLOOKUP(B3749,'[1]Business Unit Lookup'!A:B,2,FALSE)</f>
        <v>Alcoholic Beverage Control</v>
      </c>
      <c r="H3749" s="33" t="str">
        <f>VLOOKUP(C3749,'[1]Fund Lookup'!B:C,2,FALSE)</f>
        <v>Surplus Supp &amp; Equp Sales-ABC</v>
      </c>
      <c r="I3749" s="35" t="s">
        <v>2578</v>
      </c>
      <c r="J3749" s="33" t="str">
        <f>VLOOKUP(I3749,'[1]Table B'!A:B,2,FALSE)</f>
        <v>Enterprise-ABC</v>
      </c>
      <c r="K3749" s="9" t="str">
        <f t="shared" si="176"/>
        <v>303-Enterprise-ABC</v>
      </c>
      <c r="L3749" s="9" t="str">
        <f>IFERROR(VLOOKUP(A3749,'[1]VAC as of March 2024'!A:K,11,FALSE),"No")</f>
        <v>No</v>
      </c>
      <c r="M3749" s="9" t="s">
        <v>2240</v>
      </c>
      <c r="Q3749" s="2"/>
    </row>
    <row r="3750" spans="1:17" x14ac:dyDescent="0.25">
      <c r="A3750" s="33" t="str">
        <f t="shared" si="174"/>
        <v>9990007020</v>
      </c>
      <c r="B3750" s="33" t="s">
        <v>2577</v>
      </c>
      <c r="C3750" s="33" t="s">
        <v>1152</v>
      </c>
      <c r="D3750" s="9" t="str">
        <f t="shared" si="175"/>
        <v>999007020</v>
      </c>
      <c r="E3750" s="34">
        <v>99900</v>
      </c>
      <c r="F3750" s="34">
        <v>7020</v>
      </c>
      <c r="G3750" s="9" t="str">
        <f>VLOOKUP(B3750,'[1]Business Unit Lookup'!A:B,2,FALSE)</f>
        <v>Alcoholic Beverage Control</v>
      </c>
      <c r="H3750" s="33" t="str">
        <f>VLOOKUP(C3750,'[1]Fund Lookup'!B:C,2,FALSE)</f>
        <v>Literary Fund</v>
      </c>
      <c r="I3750" s="35" t="s">
        <v>2283</v>
      </c>
      <c r="J3750" s="33" t="str">
        <f>VLOOKUP(I3750,'[1]Table B'!A:B,2,FALSE)</f>
        <v>Special Revenue-Literary</v>
      </c>
      <c r="K3750" s="9" t="str">
        <f t="shared" si="176"/>
        <v>125-Special Revenue-Literary</v>
      </c>
      <c r="L3750" s="9" t="str">
        <f>IFERROR(VLOOKUP(A3750,'[1]VAC as of March 2024'!A:K,11,FALSE),"No")</f>
        <v>No</v>
      </c>
      <c r="M3750" s="9" t="s">
        <v>2248</v>
      </c>
      <c r="O3750" s="33" t="s">
        <v>2248</v>
      </c>
      <c r="P3750" s="33" t="s">
        <v>6090</v>
      </c>
      <c r="Q3750" s="2" t="str">
        <f>VLOOKUP(P3750,'[1]Table E'!A:C,3,FALSE)</f>
        <v>Literary Fund</v>
      </c>
    </row>
    <row r="3751" spans="1:17" x14ac:dyDescent="0.25">
      <c r="A3751" s="33" t="str">
        <f t="shared" si="174"/>
        <v>9990009119</v>
      </c>
      <c r="B3751" s="33" t="s">
        <v>2577</v>
      </c>
      <c r="C3751" s="33" t="s">
        <v>5652</v>
      </c>
      <c r="D3751" s="9" t="str">
        <f t="shared" si="175"/>
        <v>999009119</v>
      </c>
      <c r="E3751" s="34">
        <v>99900</v>
      </c>
      <c r="F3751" s="34">
        <v>9119</v>
      </c>
      <c r="G3751" s="9" t="str">
        <f>VLOOKUP(B3751,'[1]Business Unit Lookup'!A:B,2,FALSE)</f>
        <v>Alcoholic Beverage Control</v>
      </c>
      <c r="H3751" s="33" t="str">
        <f>VLOOKUP(C3751,'[1]Fund Lookup'!B:C,2,FALSE)</f>
        <v>COVID-19 Relief Fund</v>
      </c>
      <c r="I3751" s="35" t="s">
        <v>2239</v>
      </c>
      <c r="J3751" s="33" t="str">
        <f>VLOOKUP(I3751,'[1]Table B'!A:B,2,FALSE)</f>
        <v>Special Revenue-Other</v>
      </c>
      <c r="K3751" s="9" t="str">
        <f t="shared" si="176"/>
        <v>105-Special Revenue-Other</v>
      </c>
      <c r="L3751" s="9" t="str">
        <f>IFERROR(VLOOKUP(A3751,'[1]VAC as of March 2024'!A:K,11,FALSE),"No")</f>
        <v>Yes</v>
      </c>
      <c r="M3751" s="9" t="s">
        <v>2240</v>
      </c>
      <c r="O3751" s="33" t="s">
        <v>2240</v>
      </c>
      <c r="P3751" s="33" t="s">
        <v>6113</v>
      </c>
      <c r="Q3751" s="2" t="str">
        <f>VLOOKUP(P3751,'[1]Table E'!A:C,3,FALSE)</f>
        <v>Various ACFR Class</v>
      </c>
    </row>
    <row r="3752" spans="1:17" x14ac:dyDescent="0.25">
      <c r="A3752" s="33" t="str">
        <f t="shared" si="174"/>
        <v>9990010003</v>
      </c>
      <c r="B3752" s="33" t="s">
        <v>2577</v>
      </c>
      <c r="C3752" s="33" t="s">
        <v>2170</v>
      </c>
      <c r="D3752" s="9" t="str">
        <f t="shared" si="175"/>
        <v>9990010003</v>
      </c>
      <c r="E3752" s="34">
        <v>99900</v>
      </c>
      <c r="F3752" s="34">
        <v>10003</v>
      </c>
      <c r="G3752" s="9" t="str">
        <f>VLOOKUP(B3752,'[1]Business Unit Lookup'!A:B,2,FALSE)</f>
        <v>Alcoholic Beverage Control</v>
      </c>
      <c r="H3752" s="33" t="str">
        <f>VLOOKUP(C3752,'[1]Fund Lookup'!B:C,2,FALSE)</f>
        <v>Federal Trust - ABC</v>
      </c>
      <c r="I3752" s="35" t="s">
        <v>2578</v>
      </c>
      <c r="J3752" s="33" t="str">
        <f>VLOOKUP(I3752,'[1]Table B'!A:B,2,FALSE)</f>
        <v>Enterprise-ABC</v>
      </c>
      <c r="K3752" s="9" t="str">
        <f t="shared" si="176"/>
        <v>303-Enterprise-ABC</v>
      </c>
      <c r="L3752" s="9" t="str">
        <f>IFERROR(VLOOKUP(A3752,'[1]VAC as of March 2024'!A:K,11,FALSE),"No")</f>
        <v>No</v>
      </c>
      <c r="M3752" s="9" t="s">
        <v>2248</v>
      </c>
      <c r="Q3752" s="2"/>
    </row>
    <row r="3753" spans="1:17" x14ac:dyDescent="0.25">
      <c r="A3753" s="33" t="str">
        <f t="shared" si="174"/>
        <v>9990010110</v>
      </c>
      <c r="B3753" s="33" t="s">
        <v>2577</v>
      </c>
      <c r="C3753" s="33" t="s">
        <v>5444</v>
      </c>
      <c r="D3753" s="9" t="str">
        <f t="shared" si="175"/>
        <v>9990010110</v>
      </c>
      <c r="E3753" s="34">
        <v>99900</v>
      </c>
      <c r="F3753" s="34">
        <v>10110</v>
      </c>
      <c r="G3753" s="9" t="str">
        <f>VLOOKUP(B3753,'[1]Business Unit Lookup'!A:B,2,FALSE)</f>
        <v>Alcoholic Beverage Control</v>
      </c>
      <c r="H3753" s="33" t="str">
        <f>VLOOKUP(C3753,'[1]Fund Lookup'!B:C,2,FALSE)</f>
        <v>CARESActRlfFd–General-COVID-19</v>
      </c>
      <c r="I3753" s="35" t="s">
        <v>2252</v>
      </c>
      <c r="J3753" s="33" t="str">
        <f>VLOOKUP(I3753,'[1]Table B'!A:B,2,FALSE)</f>
        <v>Special Revenue-Federal</v>
      </c>
      <c r="K3753" s="9" t="str">
        <f t="shared" si="176"/>
        <v>120-Special Revenue-Federal</v>
      </c>
      <c r="L3753" s="9" t="str">
        <f>IFERROR(VLOOKUP(A3753,'[1]VAC as of March 2024'!A:K,11,FALSE),"No")</f>
        <v>Yes</v>
      </c>
      <c r="M3753" s="9" t="s">
        <v>5493</v>
      </c>
      <c r="O3753" s="33" t="s">
        <v>2240</v>
      </c>
      <c r="P3753" s="33" t="s">
        <v>6113</v>
      </c>
      <c r="Q3753" s="2" t="str">
        <f>VLOOKUP(P3753,'[1]Table E'!A:C,3,FALSE)</f>
        <v>Various ACFR Class</v>
      </c>
    </row>
    <row r="3754" spans="1:17" x14ac:dyDescent="0.25">
      <c r="A3754" s="33" t="str">
        <f t="shared" si="174"/>
        <v>9990010710</v>
      </c>
      <c r="B3754" s="36" t="s">
        <v>2577</v>
      </c>
      <c r="C3754" s="36" t="s">
        <v>6080</v>
      </c>
      <c r="D3754" s="9" t="str">
        <f t="shared" si="175"/>
        <v>9990010710</v>
      </c>
      <c r="E3754" s="35">
        <v>99900</v>
      </c>
      <c r="F3754" s="37">
        <v>10710</v>
      </c>
      <c r="G3754" s="9" t="str">
        <f>VLOOKUP(B3754,'[1]Business Unit Lookup'!A:B,2,FALSE)</f>
        <v>Alcoholic Beverage Control</v>
      </c>
      <c r="H3754" s="33" t="str">
        <f>VLOOKUP(C3754,'[1]Fund Lookup'!B:C,2,FALSE)</f>
        <v>FEMA - State Agy - COVID-19</v>
      </c>
      <c r="I3754" s="35" t="s">
        <v>2252</v>
      </c>
      <c r="J3754" s="33" t="str">
        <f>VLOOKUP(I3754,'[1]Table B'!A:B,2,FALSE)</f>
        <v>Special Revenue-Federal</v>
      </c>
      <c r="K3754" s="9" t="str">
        <f t="shared" si="176"/>
        <v>120-Special Revenue-Federal</v>
      </c>
      <c r="L3754" s="9" t="str">
        <f>IFERROR(VLOOKUP(A3754,'[1]VAC as of March 2024'!A:K,11,FALSE),"No")</f>
        <v>Yes</v>
      </c>
      <c r="M3754" s="38" t="s">
        <v>5493</v>
      </c>
      <c r="O3754" s="36" t="s">
        <v>2240</v>
      </c>
      <c r="P3754" s="36" t="s">
        <v>6113</v>
      </c>
      <c r="Q3754" s="2" t="str">
        <f>VLOOKUP(P3754,'[1]Table E'!A:C,3,FALSE)</f>
        <v>Various ACFR Class</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20"/>
  <sheetViews>
    <sheetView workbookViewId="0">
      <selection activeCell="D36" sqref="D35:D36"/>
    </sheetView>
  </sheetViews>
  <sheetFormatPr defaultColWidth="10.28515625" defaultRowHeight="15" x14ac:dyDescent="0.25"/>
  <cols>
    <col min="1" max="1" width="25.85546875" bestFit="1" customWidth="1"/>
    <col min="2" max="2" width="35.140625" bestFit="1" customWidth="1"/>
    <col min="3" max="3" width="16.7109375" bestFit="1" customWidth="1"/>
    <col min="4" max="4" width="40.7109375" bestFit="1" customWidth="1"/>
    <col min="5" max="5" width="14.5703125" bestFit="1" customWidth="1"/>
    <col min="6" max="6" width="33.5703125" bestFit="1" customWidth="1"/>
  </cols>
  <sheetData>
    <row r="1" spans="1:6" ht="15.75" thickBot="1" x14ac:dyDescent="0.3">
      <c r="A1" s="48" t="s">
        <v>7893</v>
      </c>
      <c r="B1" s="49"/>
    </row>
    <row r="2" spans="1:6" ht="16.5" thickTop="1" thickBot="1" x14ac:dyDescent="0.3">
      <c r="A2" s="94" t="s">
        <v>2579</v>
      </c>
      <c r="B2" s="94" t="s">
        <v>6195</v>
      </c>
      <c r="C2" s="94" t="s">
        <v>6196</v>
      </c>
      <c r="D2" s="92" t="s">
        <v>7896</v>
      </c>
      <c r="E2" s="50" t="s">
        <v>7894</v>
      </c>
      <c r="F2" s="93" t="s">
        <v>7895</v>
      </c>
    </row>
    <row r="3" spans="1:6" ht="30.75" thickTop="1" x14ac:dyDescent="0.25">
      <c r="A3" t="s">
        <v>7556</v>
      </c>
      <c r="B3" t="s">
        <v>7557</v>
      </c>
      <c r="C3" t="s">
        <v>7558</v>
      </c>
      <c r="D3" s="1" t="s">
        <v>8099</v>
      </c>
      <c r="E3" s="80" t="e">
        <f>VLOOKUP(A3,'All Agency Table'!B:E,4,FALSE)</f>
        <v>#N/A</v>
      </c>
    </row>
    <row r="4" spans="1:6" ht="30" x14ac:dyDescent="0.25">
      <c r="A4" t="s">
        <v>1755</v>
      </c>
      <c r="B4" t="s">
        <v>7559</v>
      </c>
      <c r="C4" t="s">
        <v>7560</v>
      </c>
      <c r="D4" s="1" t="s">
        <v>8099</v>
      </c>
      <c r="E4" s="80" t="e">
        <f>VLOOKUP(A4,'All Agency Table'!B:E,4,FALSE)</f>
        <v>#N/A</v>
      </c>
    </row>
    <row r="5" spans="1:6" x14ac:dyDescent="0.25">
      <c r="A5" t="s">
        <v>2162</v>
      </c>
      <c r="B5" t="s">
        <v>2580</v>
      </c>
      <c r="C5" t="s">
        <v>7561</v>
      </c>
      <c r="E5" s="80">
        <f>VLOOKUP(A5,'All Agency Table'!B:E,4,FALSE)</f>
        <v>10000</v>
      </c>
    </row>
    <row r="6" spans="1:6" x14ac:dyDescent="0.25">
      <c r="A6" t="s">
        <v>2243</v>
      </c>
      <c r="B6" t="s">
        <v>2581</v>
      </c>
      <c r="C6" t="s">
        <v>7562</v>
      </c>
      <c r="E6" s="80">
        <f>VLOOKUP(A6,'All Agency Table'!B:E,4,FALSE)</f>
        <v>10100</v>
      </c>
    </row>
    <row r="7" spans="1:6" x14ac:dyDescent="0.25">
      <c r="A7" t="s">
        <v>2244</v>
      </c>
      <c r="B7" t="s">
        <v>2582</v>
      </c>
      <c r="C7" t="s">
        <v>7563</v>
      </c>
      <c r="E7" s="78">
        <v>10200</v>
      </c>
      <c r="F7" t="s">
        <v>8100</v>
      </c>
    </row>
    <row r="8" spans="1:6" x14ac:dyDescent="0.25">
      <c r="A8" t="s">
        <v>2245</v>
      </c>
      <c r="B8" t="s">
        <v>2583</v>
      </c>
      <c r="C8" t="s">
        <v>7564</v>
      </c>
      <c r="E8" s="80">
        <f>VLOOKUP(A8,'All Agency Table'!B:E,4,FALSE)</f>
        <v>11100</v>
      </c>
    </row>
    <row r="9" spans="1:6" x14ac:dyDescent="0.25">
      <c r="A9" t="s">
        <v>2182</v>
      </c>
      <c r="B9" t="s">
        <v>2584</v>
      </c>
      <c r="C9" t="s">
        <v>7565</v>
      </c>
      <c r="E9" s="78">
        <v>10400</v>
      </c>
      <c r="F9" t="s">
        <v>8100</v>
      </c>
    </row>
    <row r="10" spans="1:6" x14ac:dyDescent="0.25">
      <c r="A10" t="s">
        <v>2246</v>
      </c>
      <c r="B10" t="s">
        <v>2585</v>
      </c>
      <c r="C10" t="s">
        <v>7566</v>
      </c>
      <c r="E10" s="80">
        <f>VLOOKUP(A10,'All Agency Table'!B:E,4,FALSE)</f>
        <v>10100</v>
      </c>
    </row>
    <row r="11" spans="1:6" x14ac:dyDescent="0.25">
      <c r="A11" t="s">
        <v>2247</v>
      </c>
      <c r="B11" t="s">
        <v>2586</v>
      </c>
      <c r="C11" t="s">
        <v>7567</v>
      </c>
      <c r="E11" s="80">
        <f>VLOOKUP(A11,'All Agency Table'!B:E,4,FALSE)</f>
        <v>10700</v>
      </c>
    </row>
    <row r="12" spans="1:6" x14ac:dyDescent="0.25">
      <c r="A12" t="s">
        <v>2249</v>
      </c>
      <c r="B12" t="s">
        <v>2587</v>
      </c>
      <c r="C12" t="s">
        <v>7568</v>
      </c>
      <c r="E12" s="80">
        <f>VLOOKUP(A12,'All Agency Table'!B:E,4,FALSE)</f>
        <v>10700</v>
      </c>
    </row>
    <row r="13" spans="1:6" x14ac:dyDescent="0.25">
      <c r="A13" t="s">
        <v>2194</v>
      </c>
      <c r="B13" t="s">
        <v>2588</v>
      </c>
      <c r="C13" t="s">
        <v>7569</v>
      </c>
      <c r="E13" s="80">
        <f>VLOOKUP(A13,'All Agency Table'!B:E,4,FALSE)</f>
        <v>10900</v>
      </c>
    </row>
    <row r="14" spans="1:6" x14ac:dyDescent="0.25">
      <c r="A14" t="s">
        <v>2250</v>
      </c>
      <c r="B14" t="s">
        <v>2589</v>
      </c>
      <c r="C14" t="s">
        <v>7570</v>
      </c>
      <c r="E14" s="80">
        <f>VLOOKUP(A14,'All Agency Table'!B:E,4,FALSE)</f>
        <v>11000</v>
      </c>
    </row>
    <row r="15" spans="1:6" x14ac:dyDescent="0.25">
      <c r="A15" t="s">
        <v>2251</v>
      </c>
      <c r="B15" t="s">
        <v>2590</v>
      </c>
      <c r="C15" t="s">
        <v>7571</v>
      </c>
      <c r="E15" s="80">
        <f>VLOOKUP(A15,'All Agency Table'!B:E,4,FALSE)</f>
        <v>11100</v>
      </c>
    </row>
    <row r="16" spans="1:6" x14ac:dyDescent="0.25">
      <c r="A16" t="s">
        <v>2253</v>
      </c>
      <c r="B16" t="s">
        <v>2591</v>
      </c>
      <c r="C16" t="s">
        <v>7572</v>
      </c>
      <c r="E16" s="80">
        <f>VLOOKUP(A16,'All Agency Table'!B:E,4,FALSE)</f>
        <v>11100</v>
      </c>
    </row>
    <row r="17" spans="1:5" x14ac:dyDescent="0.25">
      <c r="A17" t="s">
        <v>2254</v>
      </c>
      <c r="B17" t="s">
        <v>2592</v>
      </c>
      <c r="C17" t="s">
        <v>7573</v>
      </c>
      <c r="E17" s="80">
        <f>VLOOKUP(A17,'All Agency Table'!B:E,4,FALSE)</f>
        <v>11100</v>
      </c>
    </row>
    <row r="18" spans="1:5" x14ac:dyDescent="0.25">
      <c r="A18" t="s">
        <v>2256</v>
      </c>
      <c r="B18" t="s">
        <v>2593</v>
      </c>
      <c r="C18" t="s">
        <v>7574</v>
      </c>
      <c r="E18" s="80">
        <f>VLOOKUP(A18,'All Agency Table'!B:E,4,FALSE)</f>
        <v>11100</v>
      </c>
    </row>
    <row r="19" spans="1:5" x14ac:dyDescent="0.25">
      <c r="A19" t="s">
        <v>2257</v>
      </c>
      <c r="B19" t="s">
        <v>2594</v>
      </c>
      <c r="C19" t="s">
        <v>7575</v>
      </c>
      <c r="E19" s="80">
        <f>VLOOKUP(A19,'All Agency Table'!B:E,4,FALSE)</f>
        <v>11100</v>
      </c>
    </row>
    <row r="20" spans="1:5" x14ac:dyDescent="0.25">
      <c r="A20" t="s">
        <v>2258</v>
      </c>
      <c r="B20" t="s">
        <v>2595</v>
      </c>
      <c r="C20" t="s">
        <v>7576</v>
      </c>
      <c r="E20" s="80">
        <f>VLOOKUP(A20,'All Agency Table'!B:E,4,FALSE)</f>
        <v>11100</v>
      </c>
    </row>
    <row r="21" spans="1:5" x14ac:dyDescent="0.25">
      <c r="A21" t="s">
        <v>2259</v>
      </c>
      <c r="B21" t="s">
        <v>2596</v>
      </c>
      <c r="C21" t="s">
        <v>7577</v>
      </c>
      <c r="E21" s="80">
        <f>VLOOKUP(A21,'All Agency Table'!B:E,4,FALSE)</f>
        <v>11700</v>
      </c>
    </row>
    <row r="22" spans="1:5" x14ac:dyDescent="0.25">
      <c r="A22" t="s">
        <v>2260</v>
      </c>
      <c r="B22" t="s">
        <v>2597</v>
      </c>
      <c r="C22" t="s">
        <v>7578</v>
      </c>
      <c r="E22" s="80">
        <v>10700</v>
      </c>
    </row>
    <row r="23" spans="1:5" x14ac:dyDescent="0.25">
      <c r="A23" t="s">
        <v>2261</v>
      </c>
      <c r="B23" t="s">
        <v>2598</v>
      </c>
      <c r="C23" t="s">
        <v>7579</v>
      </c>
      <c r="E23" s="80">
        <f>VLOOKUP(A23,'All Agency Table'!B:E,4,FALSE)</f>
        <v>11900</v>
      </c>
    </row>
    <row r="24" spans="1:5" x14ac:dyDescent="0.25">
      <c r="A24" t="s">
        <v>2262</v>
      </c>
      <c r="B24" t="s">
        <v>2599</v>
      </c>
      <c r="C24" t="s">
        <v>7580</v>
      </c>
      <c r="E24" s="80">
        <f>VLOOKUP(A24,'All Agency Table'!B:E,4,FALSE)</f>
        <v>11900</v>
      </c>
    </row>
    <row r="25" spans="1:5" x14ac:dyDescent="0.25">
      <c r="A25" t="s">
        <v>2263</v>
      </c>
      <c r="B25" t="s">
        <v>2600</v>
      </c>
      <c r="C25" t="s">
        <v>7581</v>
      </c>
      <c r="E25" s="80">
        <f>VLOOKUP(A25,'All Agency Table'!B:E,4,FALSE)</f>
        <v>12200</v>
      </c>
    </row>
    <row r="26" spans="1:5" x14ac:dyDescent="0.25">
      <c r="A26" t="s">
        <v>2264</v>
      </c>
      <c r="B26" t="s">
        <v>2601</v>
      </c>
      <c r="C26" t="s">
        <v>7582</v>
      </c>
      <c r="E26" s="80">
        <f>VLOOKUP(A26,'All Agency Table'!B:E,4,FALSE)</f>
        <v>12300</v>
      </c>
    </row>
    <row r="27" spans="1:5" x14ac:dyDescent="0.25">
      <c r="A27" t="s">
        <v>2266</v>
      </c>
      <c r="B27" t="s">
        <v>2602</v>
      </c>
      <c r="C27" t="s">
        <v>7583</v>
      </c>
      <c r="E27" s="80">
        <f>VLOOKUP(A27,'All Agency Table'!B:E,4,FALSE)</f>
        <v>11100</v>
      </c>
    </row>
    <row r="28" spans="1:5" x14ac:dyDescent="0.25">
      <c r="A28" t="s">
        <v>2267</v>
      </c>
      <c r="B28" t="s">
        <v>2603</v>
      </c>
      <c r="C28" t="s">
        <v>7584</v>
      </c>
      <c r="E28" s="80">
        <f>VLOOKUP(A28,'All Agency Table'!B:E,4,FALSE)</f>
        <v>12700</v>
      </c>
    </row>
    <row r="29" spans="1:5" x14ac:dyDescent="0.25">
      <c r="A29" t="s">
        <v>2268</v>
      </c>
      <c r="B29" t="s">
        <v>9126</v>
      </c>
      <c r="C29" t="s">
        <v>9127</v>
      </c>
      <c r="E29" s="80">
        <f>VLOOKUP(A29,'All Agency Table'!B:E,4,FALSE)</f>
        <v>91200</v>
      </c>
    </row>
    <row r="30" spans="1:5" x14ac:dyDescent="0.25">
      <c r="A30" t="s">
        <v>2210</v>
      </c>
      <c r="B30" t="s">
        <v>2604</v>
      </c>
      <c r="C30" t="s">
        <v>7585</v>
      </c>
      <c r="E30" s="80">
        <f>VLOOKUP(A30,'All Agency Table'!B:E,4,FALSE)</f>
        <v>12900</v>
      </c>
    </row>
    <row r="31" spans="1:5" x14ac:dyDescent="0.25">
      <c r="A31" t="s">
        <v>2276</v>
      </c>
      <c r="B31" t="s">
        <v>2605</v>
      </c>
      <c r="C31" t="s">
        <v>7586</v>
      </c>
      <c r="E31" s="80">
        <f>VLOOKUP(A31,'All Agency Table'!B:E,4,FALSE)</f>
        <v>13200</v>
      </c>
    </row>
    <row r="32" spans="1:5" x14ac:dyDescent="0.25">
      <c r="A32" t="s">
        <v>2277</v>
      </c>
      <c r="B32" t="s">
        <v>2606</v>
      </c>
      <c r="C32" t="s">
        <v>7587</v>
      </c>
      <c r="E32" s="80">
        <f>VLOOKUP(A32,'All Agency Table'!B:E,4,FALSE)</f>
        <v>13300</v>
      </c>
    </row>
    <row r="33" spans="1:5" x14ac:dyDescent="0.25">
      <c r="A33" t="s">
        <v>2278</v>
      </c>
      <c r="B33" t="s">
        <v>2607</v>
      </c>
      <c r="C33" t="s">
        <v>7588</v>
      </c>
      <c r="E33" s="80">
        <f>VLOOKUP(A33,'All Agency Table'!B:E,4,FALSE)</f>
        <v>13600</v>
      </c>
    </row>
    <row r="34" spans="1:5" x14ac:dyDescent="0.25">
      <c r="A34" t="s">
        <v>2282</v>
      </c>
      <c r="B34" t="s">
        <v>2608</v>
      </c>
      <c r="C34" t="s">
        <v>7589</v>
      </c>
      <c r="E34" s="80">
        <f>VLOOKUP(A34,'All Agency Table'!B:E,4,FALSE)</f>
        <v>14000</v>
      </c>
    </row>
    <row r="35" spans="1:5" x14ac:dyDescent="0.25">
      <c r="A35" t="s">
        <v>2284</v>
      </c>
      <c r="B35" t="s">
        <v>2609</v>
      </c>
      <c r="C35" t="s">
        <v>7590</v>
      </c>
      <c r="E35" s="80">
        <f>VLOOKUP(A35,'All Agency Table'!B:E,4,FALSE)</f>
        <v>14100</v>
      </c>
    </row>
    <row r="36" spans="1:5" x14ac:dyDescent="0.25">
      <c r="A36" t="s">
        <v>2285</v>
      </c>
      <c r="B36" t="s">
        <v>2610</v>
      </c>
      <c r="C36" t="s">
        <v>7591</v>
      </c>
      <c r="E36" s="80">
        <f>VLOOKUP(A36,'All Agency Table'!B:E,4,FALSE)</f>
        <v>10700</v>
      </c>
    </row>
    <row r="37" spans="1:5" x14ac:dyDescent="0.25">
      <c r="A37" t="s">
        <v>2286</v>
      </c>
      <c r="B37" t="s">
        <v>2611</v>
      </c>
      <c r="C37" t="s">
        <v>7592</v>
      </c>
      <c r="E37" s="80">
        <f>VLOOKUP(A37,'All Agency Table'!B:E,4,FALSE)</f>
        <v>14100</v>
      </c>
    </row>
    <row r="38" spans="1:5" x14ac:dyDescent="0.25">
      <c r="A38" t="s">
        <v>2288</v>
      </c>
      <c r="B38" t="s">
        <v>2612</v>
      </c>
      <c r="C38" t="s">
        <v>7593</v>
      </c>
      <c r="E38" s="80">
        <f>VLOOKUP(A38,'All Agency Table'!B:E,4,FALSE)</f>
        <v>10700</v>
      </c>
    </row>
    <row r="39" spans="1:5" x14ac:dyDescent="0.25">
      <c r="A39" t="s">
        <v>2289</v>
      </c>
      <c r="B39" t="s">
        <v>2613</v>
      </c>
      <c r="C39" t="s">
        <v>7594</v>
      </c>
      <c r="E39" s="80">
        <f>VLOOKUP(A39,'All Agency Table'!B:E,4,FALSE)</f>
        <v>14600</v>
      </c>
    </row>
    <row r="40" spans="1:5" x14ac:dyDescent="0.25">
      <c r="A40" t="s">
        <v>2290</v>
      </c>
      <c r="B40" t="s">
        <v>2614</v>
      </c>
      <c r="C40" t="s">
        <v>7595</v>
      </c>
      <c r="E40" s="80">
        <f>VLOOKUP(A40,'All Agency Table'!B:E,4,FALSE)</f>
        <v>15100</v>
      </c>
    </row>
    <row r="41" spans="1:5" x14ac:dyDescent="0.25">
      <c r="A41" t="s">
        <v>2291</v>
      </c>
      <c r="B41" t="s">
        <v>2615</v>
      </c>
      <c r="C41" t="s">
        <v>7596</v>
      </c>
      <c r="E41" s="80">
        <f>VLOOKUP(A41,'All Agency Table'!B:E,4,FALSE)</f>
        <v>15100</v>
      </c>
    </row>
    <row r="42" spans="1:5" x14ac:dyDescent="0.25">
      <c r="A42" t="s">
        <v>2293</v>
      </c>
      <c r="B42" t="s">
        <v>2616</v>
      </c>
      <c r="C42" t="s">
        <v>7597</v>
      </c>
      <c r="E42" s="80">
        <f>VLOOKUP(A42,'All Agency Table'!B:E,4,FALSE)</f>
        <v>12900</v>
      </c>
    </row>
    <row r="43" spans="1:5" x14ac:dyDescent="0.25">
      <c r="A43" t="s">
        <v>2294</v>
      </c>
      <c r="B43" t="s">
        <v>2617</v>
      </c>
      <c r="C43" t="s">
        <v>2618</v>
      </c>
      <c r="E43" s="80">
        <f>VLOOKUP(A43,'All Agency Table'!B:E,4,FALSE)</f>
        <v>15100</v>
      </c>
    </row>
    <row r="44" spans="1:5" x14ac:dyDescent="0.25">
      <c r="A44" t="s">
        <v>2298</v>
      </c>
      <c r="B44" t="s">
        <v>2619</v>
      </c>
      <c r="C44" t="s">
        <v>7598</v>
      </c>
      <c r="E44" s="80">
        <f>VLOOKUP(A44,'All Agency Table'!B:E,4,FALSE)</f>
        <v>15200</v>
      </c>
    </row>
    <row r="45" spans="1:5" x14ac:dyDescent="0.25">
      <c r="A45" t="s">
        <v>2303</v>
      </c>
      <c r="B45" t="s">
        <v>2620</v>
      </c>
      <c r="C45" t="s">
        <v>7599</v>
      </c>
      <c r="E45" s="80">
        <f>VLOOKUP(A45,'All Agency Table'!B:E,4,FALSE)</f>
        <v>15400</v>
      </c>
    </row>
    <row r="46" spans="1:5" x14ac:dyDescent="0.25">
      <c r="A46" t="s">
        <v>2306</v>
      </c>
      <c r="B46" t="s">
        <v>2621</v>
      </c>
      <c r="C46" t="s">
        <v>7600</v>
      </c>
      <c r="E46" s="80">
        <f>VLOOKUP(A46,'All Agency Table'!B:E,4,FALSE)</f>
        <v>15200</v>
      </c>
    </row>
    <row r="47" spans="1:5" x14ac:dyDescent="0.25">
      <c r="A47" t="s">
        <v>2309</v>
      </c>
      <c r="B47" t="s">
        <v>2622</v>
      </c>
      <c r="C47" t="s">
        <v>7601</v>
      </c>
      <c r="E47" s="80">
        <f>VLOOKUP(A47,'All Agency Table'!B:E,4,FALSE)</f>
        <v>15600</v>
      </c>
    </row>
    <row r="48" spans="1:5" x14ac:dyDescent="0.25">
      <c r="A48" t="s">
        <v>2310</v>
      </c>
      <c r="B48" t="s">
        <v>2623</v>
      </c>
      <c r="C48" t="s">
        <v>7602</v>
      </c>
      <c r="E48" s="80">
        <f>VLOOKUP(A48,'All Agency Table'!B:E,4,FALSE)</f>
        <v>15700</v>
      </c>
    </row>
    <row r="49" spans="1:5" x14ac:dyDescent="0.25">
      <c r="A49" t="s">
        <v>2311</v>
      </c>
      <c r="B49" t="s">
        <v>2624</v>
      </c>
      <c r="C49" t="s">
        <v>7603</v>
      </c>
      <c r="E49" s="80">
        <f>VLOOKUP(A49,'All Agency Table'!B:E,4,FALSE)</f>
        <v>15800</v>
      </c>
    </row>
    <row r="50" spans="1:5" x14ac:dyDescent="0.25">
      <c r="A50" t="s">
        <v>2314</v>
      </c>
      <c r="B50" t="s">
        <v>2625</v>
      </c>
      <c r="C50" t="s">
        <v>7604</v>
      </c>
      <c r="E50" s="80">
        <f>VLOOKUP(A50,'All Agency Table'!B:E,4,FALSE)</f>
        <v>11100</v>
      </c>
    </row>
    <row r="51" spans="1:5" x14ac:dyDescent="0.25">
      <c r="A51" t="s">
        <v>2315</v>
      </c>
      <c r="B51" t="s">
        <v>2626</v>
      </c>
      <c r="C51" t="s">
        <v>7605</v>
      </c>
      <c r="E51" s="80">
        <f>VLOOKUP(A51,'All Agency Table'!B:E,4,FALSE)</f>
        <v>16100</v>
      </c>
    </row>
    <row r="52" spans="1:5" x14ac:dyDescent="0.25">
      <c r="A52" t="s">
        <v>2317</v>
      </c>
      <c r="B52" t="s">
        <v>2627</v>
      </c>
      <c r="C52" t="s">
        <v>7606</v>
      </c>
      <c r="E52" s="80">
        <f>VLOOKUP(A52,'All Agency Table'!B:E,4,FALSE)</f>
        <v>15100</v>
      </c>
    </row>
    <row r="53" spans="1:5" x14ac:dyDescent="0.25">
      <c r="A53" t="s">
        <v>2319</v>
      </c>
      <c r="B53" t="s">
        <v>2628</v>
      </c>
      <c r="C53" t="s">
        <v>7607</v>
      </c>
      <c r="E53" s="80">
        <f>VLOOKUP(A53,'All Agency Table'!B:E,4,FALSE)</f>
        <v>12900</v>
      </c>
    </row>
    <row r="54" spans="1:5" x14ac:dyDescent="0.25">
      <c r="A54" t="s">
        <v>2320</v>
      </c>
      <c r="B54" t="s">
        <v>2629</v>
      </c>
      <c r="C54" t="s">
        <v>7608</v>
      </c>
      <c r="E54" s="80">
        <f>VLOOKUP(A54,'All Agency Table'!B:E,4,FALSE)</f>
        <v>16500</v>
      </c>
    </row>
    <row r="55" spans="1:5" x14ac:dyDescent="0.25">
      <c r="A55" t="s">
        <v>2321</v>
      </c>
      <c r="B55" t="s">
        <v>2630</v>
      </c>
      <c r="C55" t="s">
        <v>7609</v>
      </c>
      <c r="E55" s="80">
        <f>VLOOKUP(A55,'All Agency Table'!B:E,4,FALSE)</f>
        <v>11900</v>
      </c>
    </row>
    <row r="56" spans="1:5" x14ac:dyDescent="0.25">
      <c r="A56" t="s">
        <v>2322</v>
      </c>
      <c r="B56" t="s">
        <v>2631</v>
      </c>
      <c r="C56" t="s">
        <v>401</v>
      </c>
      <c r="E56" s="80">
        <f>VLOOKUP(A56,'All Agency Table'!B:E,4,FALSE)</f>
        <v>17100</v>
      </c>
    </row>
    <row r="57" spans="1:5" x14ac:dyDescent="0.25">
      <c r="A57" t="s">
        <v>2323</v>
      </c>
      <c r="B57" t="s">
        <v>2632</v>
      </c>
      <c r="C57" t="s">
        <v>7610</v>
      </c>
      <c r="E57" s="80">
        <f>VLOOKUP(A57,'All Agency Table'!B:E,4,FALSE)</f>
        <v>17200</v>
      </c>
    </row>
    <row r="58" spans="1:5" x14ac:dyDescent="0.25">
      <c r="A58" t="s">
        <v>2325</v>
      </c>
      <c r="B58" t="s">
        <v>2633</v>
      </c>
      <c r="C58" t="s">
        <v>7611</v>
      </c>
      <c r="E58" s="80">
        <f>VLOOKUP(A58,'All Agency Table'!B:E,4,FALSE)</f>
        <v>17400</v>
      </c>
    </row>
    <row r="59" spans="1:5" x14ac:dyDescent="0.25">
      <c r="A59" t="s">
        <v>2327</v>
      </c>
      <c r="B59" t="s">
        <v>2634</v>
      </c>
      <c r="C59" t="s">
        <v>7612</v>
      </c>
      <c r="E59" s="80">
        <f>VLOOKUP(A59,'All Agency Table'!B:E,4,FALSE)</f>
        <v>11900</v>
      </c>
    </row>
    <row r="60" spans="1:5" x14ac:dyDescent="0.25">
      <c r="A60" t="s">
        <v>2328</v>
      </c>
      <c r="B60" t="s">
        <v>2635</v>
      </c>
      <c r="C60" t="s">
        <v>7613</v>
      </c>
      <c r="E60" s="80">
        <f>VLOOKUP(A60,'All Agency Table'!B:E,4,FALSE)</f>
        <v>18100</v>
      </c>
    </row>
    <row r="61" spans="1:5" x14ac:dyDescent="0.25">
      <c r="A61" t="s">
        <v>2329</v>
      </c>
      <c r="B61" t="s">
        <v>2636</v>
      </c>
      <c r="C61" t="s">
        <v>7614</v>
      </c>
      <c r="E61" s="80">
        <f>VLOOKUP(A61,'All Agency Table'!B:E,4,FALSE)</f>
        <v>18200</v>
      </c>
    </row>
    <row r="62" spans="1:5" x14ac:dyDescent="0.25">
      <c r="A62" t="s">
        <v>2331</v>
      </c>
      <c r="B62" t="s">
        <v>7615</v>
      </c>
      <c r="C62" t="s">
        <v>7616</v>
      </c>
      <c r="E62" s="80">
        <f>VLOOKUP(A62,'All Agency Table'!B:E,4,FALSE)</f>
        <v>11900</v>
      </c>
    </row>
    <row r="63" spans="1:5" x14ac:dyDescent="0.25">
      <c r="A63" t="s">
        <v>2332</v>
      </c>
      <c r="B63" t="s">
        <v>2637</v>
      </c>
      <c r="C63" t="s">
        <v>7617</v>
      </c>
      <c r="E63" s="80">
        <v>11900</v>
      </c>
    </row>
    <row r="64" spans="1:5" x14ac:dyDescent="0.25">
      <c r="A64" t="s">
        <v>2333</v>
      </c>
      <c r="B64" t="s">
        <v>2638</v>
      </c>
      <c r="C64" t="s">
        <v>7618</v>
      </c>
      <c r="E64" s="80">
        <f>VLOOKUP(A64,'All Agency Table'!B:E,4,FALSE)</f>
        <v>11900</v>
      </c>
    </row>
    <row r="65" spans="1:5" x14ac:dyDescent="0.25">
      <c r="A65" t="s">
        <v>2334</v>
      </c>
      <c r="B65" t="s">
        <v>2639</v>
      </c>
      <c r="C65" t="s">
        <v>7619</v>
      </c>
      <c r="E65" s="80">
        <f>VLOOKUP(A65,'All Agency Table'!B:E,4,FALSE)</f>
        <v>11900</v>
      </c>
    </row>
    <row r="66" spans="1:5" x14ac:dyDescent="0.25">
      <c r="A66" t="s">
        <v>2335</v>
      </c>
      <c r="B66" t="s">
        <v>2640</v>
      </c>
      <c r="C66" t="s">
        <v>7620</v>
      </c>
      <c r="E66" s="80">
        <f>VLOOKUP(A66,'All Agency Table'!B:E,4,FALSE)</f>
        <v>11900</v>
      </c>
    </row>
    <row r="67" spans="1:5" x14ac:dyDescent="0.25">
      <c r="A67" t="s">
        <v>2336</v>
      </c>
      <c r="B67" t="s">
        <v>2641</v>
      </c>
      <c r="C67" t="s">
        <v>7621</v>
      </c>
      <c r="E67" s="80">
        <f>VLOOKUP(A67,'All Agency Table'!B:E,4,FALSE)</f>
        <v>11900</v>
      </c>
    </row>
    <row r="68" spans="1:5" x14ac:dyDescent="0.25">
      <c r="A68" t="s">
        <v>2337</v>
      </c>
      <c r="B68" t="s">
        <v>2642</v>
      </c>
      <c r="C68" t="s">
        <v>7622</v>
      </c>
      <c r="E68" s="80">
        <f>VLOOKUP(A68,'All Agency Table'!B:E,4,FALSE)</f>
        <v>11900</v>
      </c>
    </row>
    <row r="69" spans="1:5" x14ac:dyDescent="0.25">
      <c r="A69" t="s">
        <v>2338</v>
      </c>
      <c r="B69" t="s">
        <v>2643</v>
      </c>
      <c r="C69" t="s">
        <v>7623</v>
      </c>
      <c r="E69" s="80">
        <f>VLOOKUP(A69,'All Agency Table'!B:E,4,FALSE)</f>
        <v>19100</v>
      </c>
    </row>
    <row r="70" spans="1:5" x14ac:dyDescent="0.25">
      <c r="A70" t="s">
        <v>2339</v>
      </c>
      <c r="B70" t="s">
        <v>2644</v>
      </c>
      <c r="C70" t="s">
        <v>7624</v>
      </c>
      <c r="E70" s="80">
        <f>VLOOKUP(A70,'All Agency Table'!B:E,4,FALSE)</f>
        <v>11900</v>
      </c>
    </row>
    <row r="71" spans="1:5" x14ac:dyDescent="0.25">
      <c r="A71" t="s">
        <v>2340</v>
      </c>
      <c r="B71" t="s">
        <v>2645</v>
      </c>
      <c r="C71" t="s">
        <v>7625</v>
      </c>
      <c r="E71" s="80">
        <f>VLOOKUP(A71,'All Agency Table'!B:E,4,FALSE)</f>
        <v>11900</v>
      </c>
    </row>
    <row r="72" spans="1:5" x14ac:dyDescent="0.25">
      <c r="A72" t="s">
        <v>2341</v>
      </c>
      <c r="B72" t="s">
        <v>2646</v>
      </c>
      <c r="C72" t="s">
        <v>7626</v>
      </c>
      <c r="E72" s="80">
        <f>VLOOKUP(A72,'All Agency Table'!B:E,4,FALSE)</f>
        <v>19400</v>
      </c>
    </row>
    <row r="73" spans="1:5" x14ac:dyDescent="0.25">
      <c r="A73" t="s">
        <v>6129</v>
      </c>
      <c r="B73" t="s">
        <v>7627</v>
      </c>
      <c r="C73" t="s">
        <v>7628</v>
      </c>
      <c r="E73" s="80">
        <f>VLOOKUP(A73,'All Agency Table'!B:E,4,FALSE)</f>
        <v>11900</v>
      </c>
    </row>
    <row r="74" spans="1:5" x14ac:dyDescent="0.25">
      <c r="A74" t="s">
        <v>2348</v>
      </c>
      <c r="B74" t="s">
        <v>2647</v>
      </c>
      <c r="C74" t="s">
        <v>6319</v>
      </c>
      <c r="E74" s="80">
        <f>VLOOKUP(A74,'All Agency Table'!B:E,4,FALSE)</f>
        <v>20100</v>
      </c>
    </row>
    <row r="75" spans="1:5" x14ac:dyDescent="0.25">
      <c r="A75" t="s">
        <v>2349</v>
      </c>
      <c r="B75" t="s">
        <v>2648</v>
      </c>
      <c r="C75" t="s">
        <v>7629</v>
      </c>
      <c r="E75" s="80">
        <f>VLOOKUP(A75,'All Agency Table'!B:E,4,FALSE)</f>
        <v>19900</v>
      </c>
    </row>
    <row r="76" spans="1:5" x14ac:dyDescent="0.25">
      <c r="A76" t="s">
        <v>2350</v>
      </c>
      <c r="B76" t="s">
        <v>2649</v>
      </c>
      <c r="C76" t="s">
        <v>7630</v>
      </c>
      <c r="E76" s="80">
        <f>VLOOKUP(A76,'All Agency Table'!B:E,4,FALSE)</f>
        <v>20100</v>
      </c>
    </row>
    <row r="77" spans="1:5" x14ac:dyDescent="0.25">
      <c r="A77" t="s">
        <v>2351</v>
      </c>
      <c r="B77" t="s">
        <v>2650</v>
      </c>
      <c r="C77" t="s">
        <v>7631</v>
      </c>
      <c r="E77" s="80">
        <f>VLOOKUP(A77,'All Agency Table'!B:E,4,FALSE)</f>
        <v>20100</v>
      </c>
    </row>
    <row r="78" spans="1:5" x14ac:dyDescent="0.25">
      <c r="A78" t="s">
        <v>2352</v>
      </c>
      <c r="B78" t="s">
        <v>2651</v>
      </c>
      <c r="C78" t="s">
        <v>7632</v>
      </c>
      <c r="E78" s="80">
        <f>VLOOKUP(A78,'All Agency Table'!B:E,4,FALSE)</f>
        <v>20200</v>
      </c>
    </row>
    <row r="79" spans="1:5" x14ac:dyDescent="0.25">
      <c r="A79" t="s">
        <v>2353</v>
      </c>
      <c r="B79" t="s">
        <v>2652</v>
      </c>
      <c r="C79" t="s">
        <v>7633</v>
      </c>
      <c r="E79" s="80">
        <f>VLOOKUP(A79,'All Agency Table'!B:E,4,FALSE)</f>
        <v>26200</v>
      </c>
    </row>
    <row r="80" spans="1:5" x14ac:dyDescent="0.25">
      <c r="A80" t="s">
        <v>2354</v>
      </c>
      <c r="B80" t="s">
        <v>2653</v>
      </c>
      <c r="C80" t="s">
        <v>7634</v>
      </c>
      <c r="E80" s="80">
        <v>20400</v>
      </c>
    </row>
    <row r="81" spans="1:5" x14ac:dyDescent="0.25">
      <c r="A81" t="s">
        <v>7635</v>
      </c>
      <c r="B81" t="s">
        <v>7636</v>
      </c>
      <c r="C81" t="s">
        <v>7637</v>
      </c>
      <c r="E81" s="80">
        <v>23600</v>
      </c>
    </row>
    <row r="82" spans="1:5" x14ac:dyDescent="0.25">
      <c r="A82" t="s">
        <v>2355</v>
      </c>
      <c r="B82" t="s">
        <v>2654</v>
      </c>
      <c r="C82" t="s">
        <v>7638</v>
      </c>
      <c r="E82" s="80">
        <v>20700</v>
      </c>
    </row>
    <row r="83" spans="1:5" x14ac:dyDescent="0.25">
      <c r="A83" t="s">
        <v>2356</v>
      </c>
      <c r="B83" t="s">
        <v>2655</v>
      </c>
      <c r="C83" t="s">
        <v>7639</v>
      </c>
      <c r="E83" s="80">
        <v>20800</v>
      </c>
    </row>
    <row r="84" spans="1:5" x14ac:dyDescent="0.25">
      <c r="A84" t="s">
        <v>2357</v>
      </c>
      <c r="B84" t="s">
        <v>2656</v>
      </c>
      <c r="C84" t="s">
        <v>7640</v>
      </c>
      <c r="E84" s="80">
        <v>20700</v>
      </c>
    </row>
    <row r="85" spans="1:5" x14ac:dyDescent="0.25">
      <c r="A85" t="s">
        <v>2358</v>
      </c>
      <c r="B85" t="s">
        <v>2657</v>
      </c>
      <c r="C85" t="s">
        <v>7641</v>
      </c>
      <c r="E85" s="80">
        <v>21100</v>
      </c>
    </row>
    <row r="86" spans="1:5" x14ac:dyDescent="0.25">
      <c r="A86" t="s">
        <v>2359</v>
      </c>
      <c r="B86" t="s">
        <v>2658</v>
      </c>
      <c r="C86" t="s">
        <v>7642</v>
      </c>
      <c r="E86" s="80">
        <v>21200</v>
      </c>
    </row>
    <row r="87" spans="1:5" x14ac:dyDescent="0.25">
      <c r="A87" t="s">
        <v>2360</v>
      </c>
      <c r="B87" t="s">
        <v>2659</v>
      </c>
      <c r="C87" t="s">
        <v>7643</v>
      </c>
      <c r="E87" s="80">
        <v>21300</v>
      </c>
    </row>
    <row r="88" spans="1:5" x14ac:dyDescent="0.25">
      <c r="A88" t="s">
        <v>2361</v>
      </c>
      <c r="B88" t="s">
        <v>2660</v>
      </c>
      <c r="C88" t="s">
        <v>7644</v>
      </c>
      <c r="E88" s="80">
        <v>21400</v>
      </c>
    </row>
    <row r="89" spans="1:5" x14ac:dyDescent="0.25">
      <c r="A89" t="s">
        <v>2362</v>
      </c>
      <c r="B89" t="s">
        <v>2661</v>
      </c>
      <c r="C89" t="s">
        <v>7645</v>
      </c>
      <c r="E89" s="80">
        <v>21500</v>
      </c>
    </row>
    <row r="90" spans="1:5" x14ac:dyDescent="0.25">
      <c r="A90" t="s">
        <v>2363</v>
      </c>
      <c r="B90" t="s">
        <v>2662</v>
      </c>
      <c r="C90" t="s">
        <v>7646</v>
      </c>
      <c r="E90" s="80">
        <v>21600</v>
      </c>
    </row>
    <row r="91" spans="1:5" x14ac:dyDescent="0.25">
      <c r="A91" t="s">
        <v>2364</v>
      </c>
      <c r="B91" t="s">
        <v>2663</v>
      </c>
      <c r="C91" t="s">
        <v>7647</v>
      </c>
      <c r="E91" s="80">
        <v>21700</v>
      </c>
    </row>
    <row r="92" spans="1:5" x14ac:dyDescent="0.25">
      <c r="A92" t="s">
        <v>2365</v>
      </c>
      <c r="B92" t="s">
        <v>2664</v>
      </c>
      <c r="C92" t="s">
        <v>7648</v>
      </c>
      <c r="E92" s="80">
        <f>VLOOKUP(A92,'All Agency Table'!B:E,4,FALSE)</f>
        <v>21800</v>
      </c>
    </row>
    <row r="93" spans="1:5" x14ac:dyDescent="0.25">
      <c r="A93" t="s">
        <v>2366</v>
      </c>
      <c r="B93" t="s">
        <v>2665</v>
      </c>
      <c r="C93" t="s">
        <v>7649</v>
      </c>
      <c r="E93" s="80">
        <v>22100</v>
      </c>
    </row>
    <row r="94" spans="1:5" x14ac:dyDescent="0.25">
      <c r="A94" t="s">
        <v>2367</v>
      </c>
      <c r="B94" t="s">
        <v>2666</v>
      </c>
      <c r="C94" t="s">
        <v>7650</v>
      </c>
      <c r="E94" s="80">
        <f>VLOOKUP(A94,'All Agency Table'!B:E,4,FALSE)</f>
        <v>22200</v>
      </c>
    </row>
    <row r="95" spans="1:5" x14ac:dyDescent="0.25">
      <c r="A95" t="s">
        <v>2368</v>
      </c>
      <c r="B95" t="s">
        <v>2667</v>
      </c>
      <c r="C95" t="s">
        <v>7651</v>
      </c>
      <c r="E95" s="80">
        <f>VLOOKUP(A95,'All Agency Table'!B:E,4,FALSE)</f>
        <v>22300</v>
      </c>
    </row>
    <row r="96" spans="1:5" x14ac:dyDescent="0.25">
      <c r="A96" t="s">
        <v>2369</v>
      </c>
      <c r="B96" t="s">
        <v>2668</v>
      </c>
      <c r="C96" t="s">
        <v>7652</v>
      </c>
      <c r="E96" s="80">
        <f>VLOOKUP(A96,'All Agency Table'!B:E,4,FALSE)</f>
        <v>15100</v>
      </c>
    </row>
    <row r="97" spans="1:5" x14ac:dyDescent="0.25">
      <c r="A97" t="s">
        <v>2370</v>
      </c>
      <c r="B97" t="s">
        <v>2669</v>
      </c>
      <c r="C97" t="s">
        <v>7653</v>
      </c>
      <c r="E97" s="80">
        <v>20800</v>
      </c>
    </row>
    <row r="98" spans="1:5" x14ac:dyDescent="0.25">
      <c r="A98" t="s">
        <v>2371</v>
      </c>
      <c r="B98" t="s">
        <v>2670</v>
      </c>
      <c r="C98" t="s">
        <v>7654</v>
      </c>
      <c r="E98" s="80">
        <f>VLOOKUP(A98,'All Agency Table'!B:E,4,FALSE)</f>
        <v>23300</v>
      </c>
    </row>
    <row r="99" spans="1:5" x14ac:dyDescent="0.25">
      <c r="A99" t="s">
        <v>2372</v>
      </c>
      <c r="B99" t="s">
        <v>2671</v>
      </c>
      <c r="C99" t="s">
        <v>7655</v>
      </c>
      <c r="E99" s="80">
        <v>23400</v>
      </c>
    </row>
    <row r="100" spans="1:5" x14ac:dyDescent="0.25">
      <c r="A100" t="s">
        <v>2373</v>
      </c>
      <c r="B100" t="s">
        <v>2672</v>
      </c>
      <c r="C100" t="s">
        <v>7656</v>
      </c>
      <c r="E100" s="80">
        <v>23600</v>
      </c>
    </row>
    <row r="101" spans="1:5" x14ac:dyDescent="0.25">
      <c r="A101" t="s">
        <v>2374</v>
      </c>
      <c r="B101" t="s">
        <v>2673</v>
      </c>
      <c r="C101" t="s">
        <v>7657</v>
      </c>
      <c r="E101" s="80">
        <f>VLOOKUP(A101,'All Agency Table'!B:E,4,FALSE)</f>
        <v>23800</v>
      </c>
    </row>
    <row r="102" spans="1:5" x14ac:dyDescent="0.25">
      <c r="A102" t="s">
        <v>2376</v>
      </c>
      <c r="B102" t="s">
        <v>2674</v>
      </c>
      <c r="C102" t="s">
        <v>7658</v>
      </c>
      <c r="E102" s="80">
        <f>VLOOKUP(A102,'All Agency Table'!B:E,4,FALSE)</f>
        <v>23900</v>
      </c>
    </row>
    <row r="103" spans="1:5" x14ac:dyDescent="0.25">
      <c r="A103" t="s">
        <v>2377</v>
      </c>
      <c r="B103" t="s">
        <v>2675</v>
      </c>
      <c r="C103" t="s">
        <v>7659</v>
      </c>
      <c r="E103" s="80">
        <v>24100</v>
      </c>
    </row>
    <row r="104" spans="1:5" x14ac:dyDescent="0.25">
      <c r="A104" t="s">
        <v>2378</v>
      </c>
      <c r="B104" t="s">
        <v>2676</v>
      </c>
      <c r="C104" t="s">
        <v>7660</v>
      </c>
      <c r="E104" s="80">
        <v>24200</v>
      </c>
    </row>
    <row r="105" spans="1:5" x14ac:dyDescent="0.25">
      <c r="A105" t="s">
        <v>2379</v>
      </c>
      <c r="B105" t="s">
        <v>2677</v>
      </c>
      <c r="C105" t="s">
        <v>7661</v>
      </c>
      <c r="E105" s="80">
        <f>VLOOKUP(A105,'All Agency Table'!B:E,4,FALSE)</f>
        <v>24400</v>
      </c>
    </row>
    <row r="106" spans="1:5" x14ac:dyDescent="0.25">
      <c r="A106" t="s">
        <v>2380</v>
      </c>
      <c r="B106" t="s">
        <v>2678</v>
      </c>
      <c r="C106" t="s">
        <v>7662</v>
      </c>
      <c r="E106" s="80">
        <f>VLOOKUP(A106,'All Agency Table'!B:E,4,FALSE)</f>
        <v>24500</v>
      </c>
    </row>
    <row r="107" spans="1:5" x14ac:dyDescent="0.25">
      <c r="A107" t="s">
        <v>2381</v>
      </c>
      <c r="B107" t="s">
        <v>2679</v>
      </c>
      <c r="C107" t="s">
        <v>7663</v>
      </c>
      <c r="E107" s="80">
        <v>20700</v>
      </c>
    </row>
    <row r="108" spans="1:5" x14ac:dyDescent="0.25">
      <c r="A108" t="s">
        <v>2382</v>
      </c>
      <c r="B108" t="s">
        <v>2680</v>
      </c>
      <c r="C108" t="s">
        <v>7664</v>
      </c>
      <c r="E108" s="80">
        <v>24700</v>
      </c>
    </row>
    <row r="109" spans="1:5" x14ac:dyDescent="0.25">
      <c r="A109" t="s">
        <v>2383</v>
      </c>
      <c r="B109" t="s">
        <v>2681</v>
      </c>
      <c r="C109" t="s">
        <v>7665</v>
      </c>
      <c r="E109" s="80">
        <v>26000</v>
      </c>
    </row>
    <row r="110" spans="1:5" x14ac:dyDescent="0.25">
      <c r="A110" t="s">
        <v>2384</v>
      </c>
      <c r="B110" t="s">
        <v>2682</v>
      </c>
      <c r="C110" t="s">
        <v>7666</v>
      </c>
      <c r="E110" s="80">
        <v>26000</v>
      </c>
    </row>
    <row r="111" spans="1:5" x14ac:dyDescent="0.25">
      <c r="A111" t="s">
        <v>2385</v>
      </c>
      <c r="B111" t="s">
        <v>2683</v>
      </c>
      <c r="C111" t="s">
        <v>7667</v>
      </c>
      <c r="E111" s="80">
        <f>VLOOKUP(A111,'All Agency Table'!B:E,4,FALSE)</f>
        <v>26200</v>
      </c>
    </row>
    <row r="112" spans="1:5" x14ac:dyDescent="0.25">
      <c r="A112" t="s">
        <v>2386</v>
      </c>
      <c r="B112" t="s">
        <v>2684</v>
      </c>
      <c r="C112" t="s">
        <v>7668</v>
      </c>
      <c r="E112" s="80">
        <f>VLOOKUP(A112,'All Agency Table'!B:E,4,FALSE)</f>
        <v>26200</v>
      </c>
    </row>
    <row r="113" spans="1:6" x14ac:dyDescent="0.25">
      <c r="A113" t="s">
        <v>2389</v>
      </c>
      <c r="B113" t="s">
        <v>2685</v>
      </c>
      <c r="C113" t="s">
        <v>7669</v>
      </c>
      <c r="E113" s="80">
        <v>20400</v>
      </c>
    </row>
    <row r="114" spans="1:6" x14ac:dyDescent="0.25">
      <c r="A114" t="s">
        <v>2390</v>
      </c>
      <c r="B114" t="s">
        <v>2686</v>
      </c>
      <c r="C114" t="s">
        <v>7670</v>
      </c>
      <c r="E114" s="80">
        <v>26000</v>
      </c>
    </row>
    <row r="115" spans="1:6" x14ac:dyDescent="0.25">
      <c r="A115" t="s">
        <v>2391</v>
      </c>
      <c r="B115" t="s">
        <v>2687</v>
      </c>
      <c r="C115" t="s">
        <v>7671</v>
      </c>
      <c r="E115" s="79" t="s">
        <v>2618</v>
      </c>
      <c r="F115" t="s">
        <v>8101</v>
      </c>
    </row>
    <row r="116" spans="1:6" x14ac:dyDescent="0.25">
      <c r="A116" t="s">
        <v>2392</v>
      </c>
      <c r="B116" t="s">
        <v>2688</v>
      </c>
      <c r="C116" t="s">
        <v>7672</v>
      </c>
      <c r="E116" s="80">
        <v>26000</v>
      </c>
    </row>
    <row r="117" spans="1:6" x14ac:dyDescent="0.25">
      <c r="A117" t="s">
        <v>2393</v>
      </c>
      <c r="B117" t="s">
        <v>2689</v>
      </c>
      <c r="C117" t="s">
        <v>7673</v>
      </c>
      <c r="E117" s="80">
        <v>26000</v>
      </c>
    </row>
    <row r="118" spans="1:6" x14ac:dyDescent="0.25">
      <c r="A118" t="s">
        <v>2394</v>
      </c>
      <c r="B118" t="s">
        <v>2690</v>
      </c>
      <c r="C118" t="s">
        <v>7674</v>
      </c>
      <c r="E118" s="80">
        <v>26000</v>
      </c>
    </row>
    <row r="119" spans="1:6" x14ac:dyDescent="0.25">
      <c r="A119" t="s">
        <v>2395</v>
      </c>
      <c r="B119" t="s">
        <v>2691</v>
      </c>
      <c r="C119" t="s">
        <v>7675</v>
      </c>
      <c r="E119" s="80">
        <v>26000</v>
      </c>
    </row>
    <row r="120" spans="1:6" x14ac:dyDescent="0.25">
      <c r="A120" t="s">
        <v>2396</v>
      </c>
      <c r="B120" t="s">
        <v>2692</v>
      </c>
      <c r="C120" t="s">
        <v>7676</v>
      </c>
      <c r="E120" s="80">
        <v>26000</v>
      </c>
    </row>
    <row r="121" spans="1:6" x14ac:dyDescent="0.25">
      <c r="A121" t="s">
        <v>2397</v>
      </c>
      <c r="B121" t="s">
        <v>2693</v>
      </c>
      <c r="C121" t="s">
        <v>7677</v>
      </c>
      <c r="E121" s="80">
        <v>26000</v>
      </c>
    </row>
    <row r="122" spans="1:6" x14ac:dyDescent="0.25">
      <c r="A122" t="s">
        <v>2398</v>
      </c>
      <c r="B122" t="s">
        <v>2694</v>
      </c>
      <c r="C122" t="s">
        <v>7678</v>
      </c>
      <c r="E122" s="80">
        <v>26000</v>
      </c>
    </row>
    <row r="123" spans="1:6" x14ac:dyDescent="0.25">
      <c r="A123" t="s">
        <v>2399</v>
      </c>
      <c r="B123" t="s">
        <v>2695</v>
      </c>
      <c r="C123" t="s">
        <v>7679</v>
      </c>
      <c r="E123" s="80">
        <v>26000</v>
      </c>
    </row>
    <row r="124" spans="1:6" x14ac:dyDescent="0.25">
      <c r="A124" t="s">
        <v>2400</v>
      </c>
      <c r="B124" t="s">
        <v>2696</v>
      </c>
      <c r="C124" t="s">
        <v>7680</v>
      </c>
      <c r="E124" s="80">
        <v>26000</v>
      </c>
    </row>
    <row r="125" spans="1:6" x14ac:dyDescent="0.25">
      <c r="A125" t="s">
        <v>2401</v>
      </c>
      <c r="B125" t="s">
        <v>8421</v>
      </c>
      <c r="C125" t="s">
        <v>7681</v>
      </c>
      <c r="E125" s="80">
        <v>26000</v>
      </c>
    </row>
    <row r="126" spans="1:6" x14ac:dyDescent="0.25">
      <c r="A126" t="s">
        <v>2402</v>
      </c>
      <c r="B126" t="s">
        <v>2697</v>
      </c>
      <c r="C126" t="s">
        <v>7682</v>
      </c>
      <c r="E126" s="80">
        <v>26000</v>
      </c>
    </row>
    <row r="127" spans="1:6" x14ac:dyDescent="0.25">
      <c r="A127" t="s">
        <v>2403</v>
      </c>
      <c r="B127" t="s">
        <v>8422</v>
      </c>
      <c r="C127" t="s">
        <v>8423</v>
      </c>
      <c r="E127" s="80">
        <v>26000</v>
      </c>
    </row>
    <row r="128" spans="1:6" x14ac:dyDescent="0.25">
      <c r="A128" t="s">
        <v>2404</v>
      </c>
      <c r="B128" t="s">
        <v>2698</v>
      </c>
      <c r="C128" t="s">
        <v>7683</v>
      </c>
      <c r="E128" s="80">
        <v>26000</v>
      </c>
    </row>
    <row r="129" spans="1:5" x14ac:dyDescent="0.25">
      <c r="A129" t="s">
        <v>2405</v>
      </c>
      <c r="B129" t="s">
        <v>8424</v>
      </c>
      <c r="C129" t="s">
        <v>7735</v>
      </c>
      <c r="E129" s="80">
        <v>26000</v>
      </c>
    </row>
    <row r="130" spans="1:5" x14ac:dyDescent="0.25">
      <c r="A130" t="s">
        <v>2406</v>
      </c>
      <c r="B130" t="s">
        <v>2699</v>
      </c>
      <c r="C130" t="s">
        <v>7684</v>
      </c>
      <c r="E130" s="80">
        <v>26000</v>
      </c>
    </row>
    <row r="131" spans="1:5" x14ac:dyDescent="0.25">
      <c r="A131" t="s">
        <v>2407</v>
      </c>
      <c r="B131" t="s">
        <v>2700</v>
      </c>
      <c r="C131" t="s">
        <v>7685</v>
      </c>
      <c r="E131" s="80">
        <v>26000</v>
      </c>
    </row>
    <row r="132" spans="1:5" x14ac:dyDescent="0.25">
      <c r="A132" t="s">
        <v>2408</v>
      </c>
      <c r="B132" t="s">
        <v>8425</v>
      </c>
      <c r="C132" t="s">
        <v>8426</v>
      </c>
      <c r="E132" s="80">
        <v>26000</v>
      </c>
    </row>
    <row r="133" spans="1:5" x14ac:dyDescent="0.25">
      <c r="A133" t="s">
        <v>2409</v>
      </c>
      <c r="B133" t="s">
        <v>2701</v>
      </c>
      <c r="C133" t="s">
        <v>7686</v>
      </c>
      <c r="E133" s="80">
        <v>26000</v>
      </c>
    </row>
    <row r="134" spans="1:5" x14ac:dyDescent="0.25">
      <c r="A134" t="s">
        <v>2410</v>
      </c>
      <c r="B134" t="s">
        <v>2702</v>
      </c>
      <c r="C134" t="s">
        <v>7687</v>
      </c>
      <c r="E134" s="80">
        <v>26000</v>
      </c>
    </row>
    <row r="135" spans="1:5" x14ac:dyDescent="0.25">
      <c r="A135" t="s">
        <v>2411</v>
      </c>
      <c r="B135" t="s">
        <v>2703</v>
      </c>
      <c r="C135" t="s">
        <v>7688</v>
      </c>
      <c r="E135" s="80">
        <v>26000</v>
      </c>
    </row>
    <row r="136" spans="1:5" x14ac:dyDescent="0.25">
      <c r="A136" t="s">
        <v>2412</v>
      </c>
      <c r="B136" t="s">
        <v>2704</v>
      </c>
      <c r="C136" t="s">
        <v>7689</v>
      </c>
      <c r="E136" s="80">
        <v>26000</v>
      </c>
    </row>
    <row r="137" spans="1:5" x14ac:dyDescent="0.25">
      <c r="A137" t="s">
        <v>2413</v>
      </c>
      <c r="B137" t="s">
        <v>8427</v>
      </c>
      <c r="C137" t="s">
        <v>8428</v>
      </c>
      <c r="E137" s="80">
        <v>26000</v>
      </c>
    </row>
    <row r="138" spans="1:5" x14ac:dyDescent="0.25">
      <c r="A138" t="s">
        <v>2414</v>
      </c>
      <c r="B138" t="s">
        <v>2705</v>
      </c>
      <c r="C138" t="s">
        <v>7690</v>
      </c>
      <c r="E138" s="80">
        <v>26000</v>
      </c>
    </row>
    <row r="139" spans="1:5" x14ac:dyDescent="0.25">
      <c r="A139" t="s">
        <v>2415</v>
      </c>
      <c r="B139" t="s">
        <v>2706</v>
      </c>
      <c r="C139" t="s">
        <v>7691</v>
      </c>
      <c r="E139" s="80">
        <f>VLOOKUP(A139,'All Agency Table'!B:E,4,FALSE)</f>
        <v>30100</v>
      </c>
    </row>
    <row r="140" spans="1:5" x14ac:dyDescent="0.25">
      <c r="A140" t="s">
        <v>2416</v>
      </c>
      <c r="B140" t="s">
        <v>2707</v>
      </c>
      <c r="C140" t="s">
        <v>7692</v>
      </c>
      <c r="E140" s="80">
        <f>VLOOKUP(A140,'All Agency Table'!B:E,4,FALSE)</f>
        <v>30100</v>
      </c>
    </row>
    <row r="141" spans="1:5" x14ac:dyDescent="0.25">
      <c r="A141" t="s">
        <v>5716</v>
      </c>
      <c r="B141" t="s">
        <v>5722</v>
      </c>
      <c r="C141" t="s">
        <v>7693</v>
      </c>
      <c r="E141" s="79">
        <v>15100</v>
      </c>
    </row>
    <row r="142" spans="1:5" x14ac:dyDescent="0.25">
      <c r="A142" t="s">
        <v>2417</v>
      </c>
      <c r="B142" t="s">
        <v>2708</v>
      </c>
      <c r="C142" t="s">
        <v>7694</v>
      </c>
      <c r="E142" s="80">
        <v>31000</v>
      </c>
    </row>
    <row r="143" spans="1:5" x14ac:dyDescent="0.25">
      <c r="A143" t="s">
        <v>2418</v>
      </c>
      <c r="B143" t="s">
        <v>2709</v>
      </c>
      <c r="C143" t="s">
        <v>7695</v>
      </c>
      <c r="E143" s="80">
        <f>VLOOKUP(A143,'All Agency Table'!B:E,4,FALSE)</f>
        <v>11900</v>
      </c>
    </row>
    <row r="144" spans="1:5" x14ac:dyDescent="0.25">
      <c r="A144" t="s">
        <v>2419</v>
      </c>
      <c r="B144" t="s">
        <v>2710</v>
      </c>
      <c r="C144" t="s">
        <v>7696</v>
      </c>
      <c r="E144" s="80">
        <v>32000</v>
      </c>
    </row>
    <row r="145" spans="1:5" x14ac:dyDescent="0.25">
      <c r="A145" t="s">
        <v>2420</v>
      </c>
      <c r="B145" t="s">
        <v>2711</v>
      </c>
      <c r="C145" t="s">
        <v>7697</v>
      </c>
      <c r="E145" s="80">
        <f>VLOOKUP(A145,'All Agency Table'!B:E,4,FALSE)</f>
        <v>10700</v>
      </c>
    </row>
    <row r="146" spans="1:5" x14ac:dyDescent="0.25">
      <c r="A146" t="s">
        <v>2421</v>
      </c>
      <c r="B146" t="s">
        <v>2712</v>
      </c>
      <c r="C146" t="s">
        <v>7698</v>
      </c>
      <c r="E146" s="80">
        <f>VLOOKUP(A146,'All Agency Table'!B:E,4,FALSE)</f>
        <v>35000</v>
      </c>
    </row>
    <row r="147" spans="1:5" x14ac:dyDescent="0.25">
      <c r="A147" t="s">
        <v>2422</v>
      </c>
      <c r="B147" t="s">
        <v>2713</v>
      </c>
      <c r="C147" t="s">
        <v>7699</v>
      </c>
      <c r="E147" s="80">
        <v>36000</v>
      </c>
    </row>
    <row r="148" spans="1:5" x14ac:dyDescent="0.25">
      <c r="A148" t="s">
        <v>2423</v>
      </c>
      <c r="B148" t="s">
        <v>2714</v>
      </c>
      <c r="C148" t="s">
        <v>7700</v>
      </c>
      <c r="E148" s="80">
        <f>VLOOKUP(A148,'All Agency Table'!B:E,4,FALSE)</f>
        <v>42500</v>
      </c>
    </row>
    <row r="149" spans="1:5" x14ac:dyDescent="0.25">
      <c r="A149" t="s">
        <v>2424</v>
      </c>
      <c r="B149" t="s">
        <v>2715</v>
      </c>
      <c r="C149" t="s">
        <v>7701</v>
      </c>
      <c r="E149" s="80">
        <f>VLOOKUP(A149,'All Agency Table'!B:E,4,FALSE)</f>
        <v>40200</v>
      </c>
    </row>
    <row r="150" spans="1:5" x14ac:dyDescent="0.25">
      <c r="A150" t="s">
        <v>2425</v>
      </c>
      <c r="B150" t="s">
        <v>5723</v>
      </c>
      <c r="C150" t="s">
        <v>7702</v>
      </c>
      <c r="E150" s="80">
        <f>VLOOKUP(A150,'All Agency Table'!B:E,4,FALSE)</f>
        <v>40300</v>
      </c>
    </row>
    <row r="151" spans="1:5" x14ac:dyDescent="0.25">
      <c r="A151" t="s">
        <v>2426</v>
      </c>
      <c r="B151" t="s">
        <v>2716</v>
      </c>
      <c r="C151" t="s">
        <v>7703</v>
      </c>
      <c r="E151" s="80">
        <f>VLOOKUP(A151,'All Agency Table'!B:E,4,FALSE)</f>
        <v>15100</v>
      </c>
    </row>
    <row r="152" spans="1:5" x14ac:dyDescent="0.25">
      <c r="A152" t="s">
        <v>2427</v>
      </c>
      <c r="B152" t="s">
        <v>2717</v>
      </c>
      <c r="C152" t="s">
        <v>7704</v>
      </c>
      <c r="E152" s="80">
        <v>40700</v>
      </c>
    </row>
    <row r="153" spans="1:5" x14ac:dyDescent="0.25">
      <c r="A153" t="s">
        <v>2429</v>
      </c>
      <c r="B153" t="s">
        <v>7705</v>
      </c>
      <c r="C153" t="s">
        <v>7706</v>
      </c>
      <c r="E153" s="80">
        <f>VLOOKUP(A153,'All Agency Table'!B:E,4,FALSE)</f>
        <v>40900</v>
      </c>
    </row>
    <row r="154" spans="1:5" x14ac:dyDescent="0.25">
      <c r="A154" t="s">
        <v>2430</v>
      </c>
      <c r="B154" t="s">
        <v>2718</v>
      </c>
      <c r="C154" t="s">
        <v>7707</v>
      </c>
      <c r="E154" s="80">
        <f>VLOOKUP(A154,'All Agency Table'!B:E,4,FALSE)</f>
        <v>41100</v>
      </c>
    </row>
    <row r="155" spans="1:5" x14ac:dyDescent="0.25">
      <c r="A155" t="s">
        <v>2431</v>
      </c>
      <c r="B155" t="s">
        <v>2719</v>
      </c>
      <c r="C155" t="s">
        <v>7708</v>
      </c>
      <c r="E155" s="80">
        <f>VLOOKUP(A155,'All Agency Table'!B:E,4,FALSE)</f>
        <v>41300</v>
      </c>
    </row>
    <row r="156" spans="1:5" x14ac:dyDescent="0.25">
      <c r="A156" t="s">
        <v>2432</v>
      </c>
      <c r="B156" t="s">
        <v>2720</v>
      </c>
      <c r="C156" t="s">
        <v>7709</v>
      </c>
      <c r="E156" s="80">
        <f>VLOOKUP(A156,'All Agency Table'!B:E,4,FALSE)</f>
        <v>41700</v>
      </c>
    </row>
    <row r="157" spans="1:5" x14ac:dyDescent="0.25">
      <c r="A157" t="s">
        <v>2433</v>
      </c>
      <c r="B157" t="s">
        <v>2721</v>
      </c>
      <c r="C157" t="s">
        <v>7710</v>
      </c>
      <c r="E157" s="80">
        <f>VLOOKUP(A157,'All Agency Table'!B:E,4,FALSE)</f>
        <v>42300</v>
      </c>
    </row>
    <row r="158" spans="1:5" x14ac:dyDescent="0.25">
      <c r="A158" t="s">
        <v>2434</v>
      </c>
      <c r="B158" t="s">
        <v>2722</v>
      </c>
      <c r="C158" t="s">
        <v>7711</v>
      </c>
      <c r="E158" s="80">
        <f>VLOOKUP(A158,'All Agency Table'!B:E,4,FALSE)</f>
        <v>42500</v>
      </c>
    </row>
    <row r="159" spans="1:5" x14ac:dyDescent="0.25">
      <c r="A159" t="s">
        <v>2435</v>
      </c>
      <c r="B159" t="s">
        <v>2723</v>
      </c>
      <c r="C159" t="s">
        <v>7712</v>
      </c>
      <c r="E159" s="80">
        <f>VLOOKUP(A159,'All Agency Table'!B:E,4,FALSE)</f>
        <v>44000</v>
      </c>
    </row>
    <row r="160" spans="1:5" x14ac:dyDescent="0.25">
      <c r="A160" t="s">
        <v>2437</v>
      </c>
      <c r="B160" t="s">
        <v>2724</v>
      </c>
      <c r="C160" t="s">
        <v>7713</v>
      </c>
      <c r="E160" s="80">
        <f>VLOOKUP(A160,'All Agency Table'!B:E,4,FALSE)</f>
        <v>11900</v>
      </c>
    </row>
    <row r="161" spans="1:5" x14ac:dyDescent="0.25">
      <c r="A161" t="s">
        <v>2438</v>
      </c>
      <c r="B161" t="s">
        <v>2725</v>
      </c>
      <c r="C161" t="s">
        <v>7714</v>
      </c>
      <c r="E161" s="80">
        <f>VLOOKUP(A161,'All Agency Table'!B:E,4,FALSE)</f>
        <v>50100</v>
      </c>
    </row>
    <row r="162" spans="1:5" x14ac:dyDescent="0.25">
      <c r="A162" t="s">
        <v>8389</v>
      </c>
      <c r="B162" t="s">
        <v>8429</v>
      </c>
      <c r="C162" t="s">
        <v>8430</v>
      </c>
      <c r="E162" s="80">
        <f>VLOOKUP(A162,'All Agency Table'!B:E,4,FALSE)</f>
        <v>50100</v>
      </c>
    </row>
    <row r="163" spans="1:5" x14ac:dyDescent="0.25">
      <c r="A163" t="s">
        <v>2440</v>
      </c>
      <c r="B163" t="s">
        <v>2726</v>
      </c>
      <c r="C163" t="s">
        <v>7715</v>
      </c>
      <c r="E163" s="80">
        <f>VLOOKUP(A163,'All Agency Table'!B:E,4,FALSE)</f>
        <v>50500</v>
      </c>
    </row>
    <row r="164" spans="1:5" x14ac:dyDescent="0.25">
      <c r="A164" t="s">
        <v>2441</v>
      </c>
      <c r="B164" t="s">
        <v>150</v>
      </c>
      <c r="C164" t="s">
        <v>7716</v>
      </c>
      <c r="E164" s="80">
        <f>VLOOKUP(A164,'All Agency Table'!B:E,4,FALSE)</f>
        <v>15400</v>
      </c>
    </row>
    <row r="165" spans="1:5" x14ac:dyDescent="0.25">
      <c r="A165" t="s">
        <v>2442</v>
      </c>
      <c r="B165" t="s">
        <v>2727</v>
      </c>
      <c r="C165" t="s">
        <v>7717</v>
      </c>
      <c r="E165" s="80">
        <v>50100</v>
      </c>
    </row>
    <row r="166" spans="1:5" x14ac:dyDescent="0.25">
      <c r="A166" t="s">
        <v>6154</v>
      </c>
      <c r="B166" t="s">
        <v>7718</v>
      </c>
      <c r="C166" t="s">
        <v>7719</v>
      </c>
      <c r="E166" s="80">
        <v>52200</v>
      </c>
    </row>
    <row r="167" spans="1:5" x14ac:dyDescent="0.25">
      <c r="A167" t="s">
        <v>2443</v>
      </c>
      <c r="B167" t="s">
        <v>2728</v>
      </c>
      <c r="C167" t="s">
        <v>7720</v>
      </c>
      <c r="E167" s="80">
        <f>VLOOKUP(A167,'All Agency Table'!B:E,4,FALSE)</f>
        <v>15400</v>
      </c>
    </row>
    <row r="168" spans="1:5" x14ac:dyDescent="0.25">
      <c r="A168" t="s">
        <v>2444</v>
      </c>
      <c r="B168" t="s">
        <v>2729</v>
      </c>
      <c r="C168" t="s">
        <v>7721</v>
      </c>
      <c r="E168" s="80">
        <f>VLOOKUP(A168,'All Agency Table'!B:E,4,FALSE)</f>
        <v>60100</v>
      </c>
    </row>
    <row r="169" spans="1:5" x14ac:dyDescent="0.25">
      <c r="A169" t="s">
        <v>2445</v>
      </c>
      <c r="B169" t="s">
        <v>2730</v>
      </c>
      <c r="C169" t="s">
        <v>7722</v>
      </c>
      <c r="E169" s="80">
        <f>VLOOKUP(A169,'All Agency Table'!B:E,4,FALSE)</f>
        <v>60200</v>
      </c>
    </row>
    <row r="170" spans="1:5" x14ac:dyDescent="0.25">
      <c r="A170" t="s">
        <v>2446</v>
      </c>
      <c r="B170" t="s">
        <v>2731</v>
      </c>
      <c r="C170" t="s">
        <v>7723</v>
      </c>
      <c r="E170" s="80">
        <f>VLOOKUP(A170,'All Agency Table'!B:E,4,FALSE)</f>
        <v>26200</v>
      </c>
    </row>
    <row r="171" spans="1:5" x14ac:dyDescent="0.25">
      <c r="A171" t="s">
        <v>2447</v>
      </c>
      <c r="B171" t="s">
        <v>2732</v>
      </c>
      <c r="C171" t="s">
        <v>7724</v>
      </c>
      <c r="E171" s="80">
        <f>VLOOKUP(A171,'All Agency Table'!B:E,4,FALSE)</f>
        <v>70100</v>
      </c>
    </row>
    <row r="172" spans="1:5" x14ac:dyDescent="0.25">
      <c r="A172" t="s">
        <v>2448</v>
      </c>
      <c r="B172" t="s">
        <v>2733</v>
      </c>
      <c r="C172" t="s">
        <v>7725</v>
      </c>
      <c r="E172" s="80">
        <f>VLOOKUP(A172,'All Agency Table'!B:E,4,FALSE)</f>
        <v>26200</v>
      </c>
    </row>
    <row r="173" spans="1:5" x14ac:dyDescent="0.25">
      <c r="A173" t="s">
        <v>2449</v>
      </c>
      <c r="B173" t="s">
        <v>2734</v>
      </c>
      <c r="C173" t="s">
        <v>7726</v>
      </c>
      <c r="E173" s="80">
        <v>72000</v>
      </c>
    </row>
    <row r="174" spans="1:5" x14ac:dyDescent="0.25">
      <c r="A174" t="s">
        <v>2450</v>
      </c>
      <c r="B174" t="s">
        <v>2735</v>
      </c>
      <c r="C174" t="s">
        <v>7727</v>
      </c>
      <c r="E174" s="80">
        <v>72000</v>
      </c>
    </row>
    <row r="175" spans="1:5" x14ac:dyDescent="0.25">
      <c r="A175" t="s">
        <v>2451</v>
      </c>
      <c r="B175" t="s">
        <v>2736</v>
      </c>
      <c r="C175" t="s">
        <v>7728</v>
      </c>
      <c r="E175" s="80">
        <v>72000</v>
      </c>
    </row>
    <row r="176" spans="1:5" x14ac:dyDescent="0.25">
      <c r="A176" t="s">
        <v>2452</v>
      </c>
      <c r="B176" t="s">
        <v>2737</v>
      </c>
      <c r="C176" t="s">
        <v>7729</v>
      </c>
      <c r="E176" s="80">
        <v>72000</v>
      </c>
    </row>
    <row r="177" spans="1:5" x14ac:dyDescent="0.25">
      <c r="A177" t="s">
        <v>2453</v>
      </c>
      <c r="B177" t="s">
        <v>2738</v>
      </c>
      <c r="C177" t="s">
        <v>7730</v>
      </c>
      <c r="E177" s="80">
        <v>72000</v>
      </c>
    </row>
    <row r="178" spans="1:5" x14ac:dyDescent="0.25">
      <c r="A178" t="s">
        <v>2454</v>
      </c>
      <c r="B178" t="s">
        <v>2739</v>
      </c>
      <c r="C178" t="s">
        <v>7731</v>
      </c>
      <c r="E178" s="80">
        <v>72000</v>
      </c>
    </row>
    <row r="179" spans="1:5" x14ac:dyDescent="0.25">
      <c r="A179" t="s">
        <v>2455</v>
      </c>
      <c r="B179" t="s">
        <v>2740</v>
      </c>
      <c r="C179" t="s">
        <v>7732</v>
      </c>
      <c r="E179" s="80">
        <v>70100</v>
      </c>
    </row>
    <row r="180" spans="1:5" x14ac:dyDescent="0.25">
      <c r="A180" t="s">
        <v>2456</v>
      </c>
      <c r="B180" t="s">
        <v>2741</v>
      </c>
      <c r="C180" t="s">
        <v>7733</v>
      </c>
      <c r="E180" s="80">
        <f>VLOOKUP(A180,'All Agency Table'!B:E,4,FALSE)</f>
        <v>71100</v>
      </c>
    </row>
    <row r="181" spans="1:5" x14ac:dyDescent="0.25">
      <c r="A181" t="s">
        <v>2458</v>
      </c>
      <c r="B181" t="s">
        <v>2742</v>
      </c>
      <c r="C181" t="s">
        <v>7734</v>
      </c>
      <c r="E181" s="80">
        <v>70100</v>
      </c>
    </row>
    <row r="182" spans="1:5" x14ac:dyDescent="0.25">
      <c r="A182" t="s">
        <v>2459</v>
      </c>
      <c r="B182" t="s">
        <v>8431</v>
      </c>
      <c r="C182" t="s">
        <v>8432</v>
      </c>
      <c r="E182" s="80">
        <v>72000</v>
      </c>
    </row>
    <row r="183" spans="1:5" x14ac:dyDescent="0.25">
      <c r="A183" t="s">
        <v>2460</v>
      </c>
      <c r="B183" t="s">
        <v>2743</v>
      </c>
      <c r="C183" t="s">
        <v>7735</v>
      </c>
      <c r="E183" s="80">
        <v>70100</v>
      </c>
    </row>
    <row r="184" spans="1:5" x14ac:dyDescent="0.25">
      <c r="A184" t="s">
        <v>2461</v>
      </c>
      <c r="B184" t="s">
        <v>2744</v>
      </c>
      <c r="C184" t="s">
        <v>7736</v>
      </c>
      <c r="E184" s="80">
        <v>70100</v>
      </c>
    </row>
    <row r="185" spans="1:5" x14ac:dyDescent="0.25">
      <c r="A185" t="s">
        <v>2462</v>
      </c>
      <c r="B185" t="s">
        <v>2745</v>
      </c>
      <c r="C185" t="s">
        <v>7737</v>
      </c>
      <c r="E185" s="80">
        <f>VLOOKUP(A185,'All Agency Table'!B:E,4,FALSE)</f>
        <v>72000</v>
      </c>
    </row>
    <row r="186" spans="1:5" x14ac:dyDescent="0.25">
      <c r="A186" t="s">
        <v>2463</v>
      </c>
      <c r="B186" t="s">
        <v>2746</v>
      </c>
      <c r="C186" t="s">
        <v>7738</v>
      </c>
      <c r="E186" s="80">
        <v>70100</v>
      </c>
    </row>
    <row r="187" spans="1:5" x14ac:dyDescent="0.25">
      <c r="A187" t="s">
        <v>2464</v>
      </c>
      <c r="B187" t="s">
        <v>2747</v>
      </c>
      <c r="C187" t="s">
        <v>7739</v>
      </c>
      <c r="E187" s="80">
        <v>72000</v>
      </c>
    </row>
    <row r="188" spans="1:5" x14ac:dyDescent="0.25">
      <c r="A188" t="s">
        <v>2465</v>
      </c>
      <c r="B188" t="s">
        <v>2748</v>
      </c>
      <c r="C188" t="s">
        <v>7740</v>
      </c>
      <c r="E188" s="80">
        <v>72000</v>
      </c>
    </row>
    <row r="189" spans="1:5" x14ac:dyDescent="0.25">
      <c r="A189" t="s">
        <v>2466</v>
      </c>
      <c r="B189" t="s">
        <v>2749</v>
      </c>
      <c r="C189" t="s">
        <v>7741</v>
      </c>
      <c r="E189" s="80">
        <v>72000</v>
      </c>
    </row>
    <row r="190" spans="1:5" x14ac:dyDescent="0.25">
      <c r="A190" t="s">
        <v>2467</v>
      </c>
      <c r="B190" t="s">
        <v>2750</v>
      </c>
      <c r="C190" t="s">
        <v>7742</v>
      </c>
      <c r="E190" s="80">
        <v>72000</v>
      </c>
    </row>
    <row r="191" spans="1:5" x14ac:dyDescent="0.25">
      <c r="A191" t="s">
        <v>2468</v>
      </c>
      <c r="B191" t="s">
        <v>2751</v>
      </c>
      <c r="C191" t="s">
        <v>7743</v>
      </c>
      <c r="E191" s="80">
        <v>72000</v>
      </c>
    </row>
    <row r="192" spans="1:5" x14ac:dyDescent="0.25">
      <c r="A192" t="s">
        <v>2469</v>
      </c>
      <c r="B192" t="s">
        <v>2752</v>
      </c>
      <c r="C192" t="s">
        <v>7744</v>
      </c>
      <c r="E192" s="80">
        <v>72000</v>
      </c>
    </row>
    <row r="193" spans="1:5" x14ac:dyDescent="0.25">
      <c r="A193" t="s">
        <v>2470</v>
      </c>
      <c r="B193" t="s">
        <v>2753</v>
      </c>
      <c r="C193" t="s">
        <v>7745</v>
      </c>
      <c r="E193" s="80">
        <v>70100</v>
      </c>
    </row>
    <row r="194" spans="1:5" x14ac:dyDescent="0.25">
      <c r="A194" t="s">
        <v>2471</v>
      </c>
      <c r="B194" t="s">
        <v>2754</v>
      </c>
      <c r="C194" t="s">
        <v>7746</v>
      </c>
      <c r="E194" s="80">
        <v>70100</v>
      </c>
    </row>
    <row r="195" spans="1:5" x14ac:dyDescent="0.25">
      <c r="A195" t="s">
        <v>2472</v>
      </c>
      <c r="B195" t="s">
        <v>2755</v>
      </c>
      <c r="C195" t="s">
        <v>7747</v>
      </c>
      <c r="E195" s="80">
        <v>70100</v>
      </c>
    </row>
    <row r="196" spans="1:5" x14ac:dyDescent="0.25">
      <c r="A196" t="s">
        <v>2473</v>
      </c>
      <c r="B196" t="s">
        <v>2756</v>
      </c>
      <c r="C196" t="s">
        <v>7748</v>
      </c>
      <c r="E196" s="80">
        <v>70100</v>
      </c>
    </row>
    <row r="197" spans="1:5" x14ac:dyDescent="0.25">
      <c r="A197" t="s">
        <v>2474</v>
      </c>
      <c r="B197" t="s">
        <v>2757</v>
      </c>
      <c r="C197" t="s">
        <v>7749</v>
      </c>
      <c r="E197" s="80">
        <v>70100</v>
      </c>
    </row>
    <row r="198" spans="1:5" x14ac:dyDescent="0.25">
      <c r="A198" t="s">
        <v>2475</v>
      </c>
      <c r="B198" t="s">
        <v>2758</v>
      </c>
      <c r="C198" t="s">
        <v>7750</v>
      </c>
      <c r="E198" s="80">
        <v>72000</v>
      </c>
    </row>
    <row r="199" spans="1:5" x14ac:dyDescent="0.25">
      <c r="A199" t="s">
        <v>2476</v>
      </c>
      <c r="B199" t="s">
        <v>2759</v>
      </c>
      <c r="C199" t="s">
        <v>7751</v>
      </c>
      <c r="E199" s="80">
        <v>72000</v>
      </c>
    </row>
    <row r="200" spans="1:5" x14ac:dyDescent="0.25">
      <c r="A200" t="s">
        <v>2477</v>
      </c>
      <c r="B200" t="s">
        <v>2760</v>
      </c>
      <c r="C200" t="s">
        <v>7752</v>
      </c>
      <c r="E200" s="80">
        <v>70100</v>
      </c>
    </row>
    <row r="201" spans="1:5" x14ac:dyDescent="0.25">
      <c r="A201" t="s">
        <v>2478</v>
      </c>
      <c r="B201" t="s">
        <v>2761</v>
      </c>
      <c r="C201" t="s">
        <v>7753</v>
      </c>
      <c r="E201" s="80">
        <v>70100</v>
      </c>
    </row>
    <row r="202" spans="1:5" x14ac:dyDescent="0.25">
      <c r="A202" t="s">
        <v>2479</v>
      </c>
      <c r="B202" t="s">
        <v>2762</v>
      </c>
      <c r="C202" t="s">
        <v>7754</v>
      </c>
      <c r="E202" s="80">
        <v>70100</v>
      </c>
    </row>
    <row r="203" spans="1:5" x14ac:dyDescent="0.25">
      <c r="A203" t="s">
        <v>2480</v>
      </c>
      <c r="B203" t="s">
        <v>2763</v>
      </c>
      <c r="C203" t="s">
        <v>7755</v>
      </c>
      <c r="E203" s="80">
        <v>70100</v>
      </c>
    </row>
    <row r="204" spans="1:5" x14ac:dyDescent="0.25">
      <c r="A204" t="s">
        <v>2481</v>
      </c>
      <c r="B204" t="s">
        <v>2764</v>
      </c>
      <c r="C204" t="s">
        <v>7756</v>
      </c>
      <c r="E204" s="80">
        <v>70100</v>
      </c>
    </row>
    <row r="205" spans="1:5" x14ac:dyDescent="0.25">
      <c r="A205" t="s">
        <v>2482</v>
      </c>
      <c r="B205" t="s">
        <v>2765</v>
      </c>
      <c r="C205" t="s">
        <v>7757</v>
      </c>
      <c r="E205" s="80">
        <v>70100</v>
      </c>
    </row>
    <row r="206" spans="1:5" x14ac:dyDescent="0.25">
      <c r="A206" t="s">
        <v>2483</v>
      </c>
      <c r="B206" t="s">
        <v>2766</v>
      </c>
      <c r="C206" t="s">
        <v>7758</v>
      </c>
      <c r="E206" s="80">
        <v>72000</v>
      </c>
    </row>
    <row r="207" spans="1:5" x14ac:dyDescent="0.25">
      <c r="A207" t="s">
        <v>2484</v>
      </c>
      <c r="B207" t="s">
        <v>2767</v>
      </c>
      <c r="C207" t="s">
        <v>7759</v>
      </c>
      <c r="E207" s="80">
        <v>70100</v>
      </c>
    </row>
    <row r="208" spans="1:5" x14ac:dyDescent="0.25">
      <c r="A208" t="s">
        <v>2485</v>
      </c>
      <c r="B208" t="s">
        <v>2768</v>
      </c>
      <c r="C208" t="s">
        <v>7760</v>
      </c>
      <c r="E208" s="80">
        <f>VLOOKUP(A208,'All Agency Table'!B:E,4,FALSE)</f>
        <v>26200</v>
      </c>
    </row>
    <row r="209" spans="1:5" x14ac:dyDescent="0.25">
      <c r="A209" t="s">
        <v>2486</v>
      </c>
      <c r="B209" t="s">
        <v>2769</v>
      </c>
      <c r="C209" t="s">
        <v>7761</v>
      </c>
      <c r="E209" s="80">
        <v>70100</v>
      </c>
    </row>
    <row r="210" spans="1:5" x14ac:dyDescent="0.25">
      <c r="A210" t="s">
        <v>2487</v>
      </c>
      <c r="B210" t="s">
        <v>2770</v>
      </c>
      <c r="C210" t="s">
        <v>7762</v>
      </c>
      <c r="E210" s="80">
        <v>70100</v>
      </c>
    </row>
    <row r="211" spans="1:5" x14ac:dyDescent="0.25">
      <c r="A211" t="s">
        <v>2488</v>
      </c>
      <c r="B211" t="s">
        <v>2771</v>
      </c>
      <c r="C211" t="s">
        <v>7763</v>
      </c>
      <c r="E211" s="80">
        <v>70100</v>
      </c>
    </row>
    <row r="212" spans="1:5" x14ac:dyDescent="0.25">
      <c r="A212" t="s">
        <v>2489</v>
      </c>
      <c r="B212" t="s">
        <v>2772</v>
      </c>
      <c r="C212" t="s">
        <v>7764</v>
      </c>
      <c r="E212" s="80">
        <v>70100</v>
      </c>
    </row>
    <row r="213" spans="1:5" x14ac:dyDescent="0.25">
      <c r="A213" t="s">
        <v>2490</v>
      </c>
      <c r="B213" t="s">
        <v>2773</v>
      </c>
      <c r="C213" t="s">
        <v>7765</v>
      </c>
      <c r="E213" s="80">
        <v>70100</v>
      </c>
    </row>
    <row r="214" spans="1:5" x14ac:dyDescent="0.25">
      <c r="A214" t="s">
        <v>2491</v>
      </c>
      <c r="B214" t="s">
        <v>2774</v>
      </c>
      <c r="C214" t="s">
        <v>7766</v>
      </c>
      <c r="E214" s="80">
        <v>70100</v>
      </c>
    </row>
    <row r="215" spans="1:5" x14ac:dyDescent="0.25">
      <c r="A215" t="s">
        <v>2492</v>
      </c>
      <c r="B215" t="s">
        <v>2775</v>
      </c>
      <c r="C215" t="s">
        <v>7767</v>
      </c>
      <c r="E215" s="80">
        <v>70100</v>
      </c>
    </row>
    <row r="216" spans="1:5" x14ac:dyDescent="0.25">
      <c r="A216" t="s">
        <v>2493</v>
      </c>
      <c r="B216" t="s">
        <v>2776</v>
      </c>
      <c r="C216" t="s">
        <v>7768</v>
      </c>
      <c r="E216" s="80">
        <f>VLOOKUP(A216,'All Agency Table'!B:E,4,FALSE)</f>
        <v>76500</v>
      </c>
    </row>
    <row r="217" spans="1:5" x14ac:dyDescent="0.25">
      <c r="A217" t="s">
        <v>2495</v>
      </c>
      <c r="B217" t="s">
        <v>2777</v>
      </c>
      <c r="C217" t="s">
        <v>7769</v>
      </c>
      <c r="E217" s="80">
        <v>70100</v>
      </c>
    </row>
    <row r="218" spans="1:5" x14ac:dyDescent="0.25">
      <c r="A218" t="s">
        <v>2496</v>
      </c>
      <c r="B218" t="s">
        <v>2778</v>
      </c>
      <c r="C218" t="s">
        <v>7770</v>
      </c>
      <c r="E218" s="80">
        <v>70100</v>
      </c>
    </row>
    <row r="219" spans="1:5" x14ac:dyDescent="0.25">
      <c r="A219" t="s">
        <v>2497</v>
      </c>
      <c r="B219" t="s">
        <v>2779</v>
      </c>
      <c r="C219" t="s">
        <v>7771</v>
      </c>
      <c r="E219" s="80">
        <v>70100</v>
      </c>
    </row>
    <row r="220" spans="1:5" x14ac:dyDescent="0.25">
      <c r="A220" t="s">
        <v>2498</v>
      </c>
      <c r="B220" t="s">
        <v>2780</v>
      </c>
      <c r="C220" t="s">
        <v>7772</v>
      </c>
      <c r="E220" s="80">
        <v>70100</v>
      </c>
    </row>
    <row r="221" spans="1:5" x14ac:dyDescent="0.25">
      <c r="A221" t="s">
        <v>2499</v>
      </c>
      <c r="B221" t="s">
        <v>2781</v>
      </c>
      <c r="C221" t="s">
        <v>7773</v>
      </c>
      <c r="E221" s="80">
        <v>70100</v>
      </c>
    </row>
    <row r="222" spans="1:5" x14ac:dyDescent="0.25">
      <c r="A222" t="s">
        <v>2500</v>
      </c>
      <c r="B222" t="s">
        <v>2782</v>
      </c>
      <c r="C222" t="s">
        <v>7774</v>
      </c>
      <c r="E222" s="80">
        <v>70100</v>
      </c>
    </row>
    <row r="223" spans="1:5" x14ac:dyDescent="0.25">
      <c r="A223" t="s">
        <v>2501</v>
      </c>
      <c r="B223" t="s">
        <v>2783</v>
      </c>
      <c r="C223" t="s">
        <v>7775</v>
      </c>
      <c r="E223" s="80">
        <v>70100</v>
      </c>
    </row>
    <row r="224" spans="1:5" x14ac:dyDescent="0.25">
      <c r="A224" t="s">
        <v>2502</v>
      </c>
      <c r="B224" t="s">
        <v>2784</v>
      </c>
      <c r="C224" t="s">
        <v>7776</v>
      </c>
      <c r="E224" s="80">
        <v>70100</v>
      </c>
    </row>
    <row r="225" spans="1:5" x14ac:dyDescent="0.25">
      <c r="A225" t="s">
        <v>2503</v>
      </c>
      <c r="B225" t="s">
        <v>2785</v>
      </c>
      <c r="C225" t="s">
        <v>7777</v>
      </c>
      <c r="E225" s="80">
        <v>70100</v>
      </c>
    </row>
    <row r="226" spans="1:5" x14ac:dyDescent="0.25">
      <c r="A226" t="s">
        <v>2504</v>
      </c>
      <c r="B226" t="s">
        <v>2786</v>
      </c>
      <c r="C226" t="s">
        <v>7778</v>
      </c>
      <c r="E226" s="80">
        <v>70100</v>
      </c>
    </row>
    <row r="227" spans="1:5" x14ac:dyDescent="0.25">
      <c r="A227" t="s">
        <v>2505</v>
      </c>
      <c r="B227" t="s">
        <v>2787</v>
      </c>
      <c r="C227" t="s">
        <v>7779</v>
      </c>
      <c r="E227" s="80">
        <v>70100</v>
      </c>
    </row>
    <row r="228" spans="1:5" x14ac:dyDescent="0.25">
      <c r="A228" t="s">
        <v>2506</v>
      </c>
      <c r="B228" t="s">
        <v>2788</v>
      </c>
      <c r="C228" t="s">
        <v>7780</v>
      </c>
      <c r="E228" s="80">
        <f>VLOOKUP(A228,'All Agency Table'!B:E,4,FALSE)</f>
        <v>77700</v>
      </c>
    </row>
    <row r="229" spans="1:5" x14ac:dyDescent="0.25">
      <c r="A229" t="s">
        <v>2507</v>
      </c>
      <c r="B229" t="s">
        <v>2789</v>
      </c>
      <c r="C229" t="s">
        <v>7781</v>
      </c>
      <c r="E229" s="80">
        <f>VLOOKUP(A229,'All Agency Table'!B:E,4,FALSE)</f>
        <v>77800</v>
      </c>
    </row>
    <row r="230" spans="1:5" x14ac:dyDescent="0.25">
      <c r="A230" t="s">
        <v>6177</v>
      </c>
      <c r="B230" t="s">
        <v>7782</v>
      </c>
      <c r="C230" t="s">
        <v>7783</v>
      </c>
      <c r="E230" s="80">
        <v>70100</v>
      </c>
    </row>
    <row r="231" spans="1:5" x14ac:dyDescent="0.25">
      <c r="A231" t="s">
        <v>2508</v>
      </c>
      <c r="B231" t="s">
        <v>2790</v>
      </c>
      <c r="C231" t="s">
        <v>7784</v>
      </c>
      <c r="E231" s="80">
        <v>70100</v>
      </c>
    </row>
    <row r="232" spans="1:5" x14ac:dyDescent="0.25">
      <c r="A232" t="s">
        <v>2509</v>
      </c>
      <c r="B232" t="s">
        <v>2791</v>
      </c>
      <c r="C232" t="s">
        <v>7785</v>
      </c>
      <c r="E232" s="80">
        <v>70100</v>
      </c>
    </row>
    <row r="233" spans="1:5" x14ac:dyDescent="0.25">
      <c r="A233" t="s">
        <v>2510</v>
      </c>
      <c r="B233" t="s">
        <v>2792</v>
      </c>
      <c r="C233" t="s">
        <v>7786</v>
      </c>
      <c r="E233" s="80">
        <v>72000</v>
      </c>
    </row>
    <row r="234" spans="1:5" x14ac:dyDescent="0.25">
      <c r="A234" t="s">
        <v>2511</v>
      </c>
      <c r="B234" t="s">
        <v>2793</v>
      </c>
      <c r="C234" t="s">
        <v>7787</v>
      </c>
      <c r="E234" s="80">
        <v>72000</v>
      </c>
    </row>
    <row r="235" spans="1:5" x14ac:dyDescent="0.25">
      <c r="A235" t="s">
        <v>2512</v>
      </c>
      <c r="B235" t="s">
        <v>2794</v>
      </c>
      <c r="C235" t="s">
        <v>7788</v>
      </c>
      <c r="E235" s="80">
        <v>72000</v>
      </c>
    </row>
    <row r="236" spans="1:5" x14ac:dyDescent="0.25">
      <c r="A236" t="s">
        <v>2513</v>
      </c>
      <c r="B236" t="s">
        <v>2795</v>
      </c>
      <c r="C236" t="s">
        <v>7789</v>
      </c>
      <c r="E236" s="80">
        <v>72000</v>
      </c>
    </row>
    <row r="237" spans="1:5" x14ac:dyDescent="0.25">
      <c r="A237" t="s">
        <v>2514</v>
      </c>
      <c r="B237" t="s">
        <v>2796</v>
      </c>
      <c r="C237" t="s">
        <v>7790</v>
      </c>
      <c r="E237" s="80">
        <v>70100</v>
      </c>
    </row>
    <row r="238" spans="1:5" x14ac:dyDescent="0.25">
      <c r="A238" t="s">
        <v>2515</v>
      </c>
      <c r="B238" t="s">
        <v>2797</v>
      </c>
      <c r="C238" t="s">
        <v>7791</v>
      </c>
      <c r="E238" s="80">
        <v>70100</v>
      </c>
    </row>
    <row r="239" spans="1:5" x14ac:dyDescent="0.25">
      <c r="A239" t="s">
        <v>2516</v>
      </c>
      <c r="B239" t="s">
        <v>2798</v>
      </c>
      <c r="C239" t="s">
        <v>7792</v>
      </c>
      <c r="E239" s="80">
        <f>VLOOKUP(A239,'All Agency Table'!B:E,4,FALSE)</f>
        <v>10700</v>
      </c>
    </row>
    <row r="240" spans="1:5" x14ac:dyDescent="0.25">
      <c r="A240" t="s">
        <v>2517</v>
      </c>
      <c r="B240" t="s">
        <v>2799</v>
      </c>
      <c r="C240" t="s">
        <v>7793</v>
      </c>
      <c r="E240" s="80">
        <f>VLOOKUP(A240,'All Agency Table'!B:E,4,FALSE)</f>
        <v>10700</v>
      </c>
    </row>
    <row r="241" spans="1:5" x14ac:dyDescent="0.25">
      <c r="A241" t="s">
        <v>2518</v>
      </c>
      <c r="B241" t="s">
        <v>2800</v>
      </c>
      <c r="C241" t="s">
        <v>7794</v>
      </c>
      <c r="E241" s="80">
        <f>VLOOKUP(A241,'All Agency Table'!B:E,4,FALSE)</f>
        <v>11900</v>
      </c>
    </row>
    <row r="242" spans="1:5" x14ac:dyDescent="0.25">
      <c r="A242" t="s">
        <v>2519</v>
      </c>
      <c r="B242" t="s">
        <v>2801</v>
      </c>
      <c r="C242" t="s">
        <v>7795</v>
      </c>
      <c r="E242" s="80">
        <v>10700</v>
      </c>
    </row>
    <row r="243" spans="1:5" x14ac:dyDescent="0.25">
      <c r="A243" t="s">
        <v>2520</v>
      </c>
      <c r="B243" t="s">
        <v>2802</v>
      </c>
      <c r="C243" t="s">
        <v>7796</v>
      </c>
      <c r="E243" s="80">
        <f>VLOOKUP(A243,'All Agency Table'!B:E,4,FALSE)</f>
        <v>10700</v>
      </c>
    </row>
    <row r="244" spans="1:5" x14ac:dyDescent="0.25">
      <c r="A244" t="s">
        <v>2521</v>
      </c>
      <c r="B244" t="s">
        <v>2803</v>
      </c>
      <c r="C244" t="s">
        <v>7797</v>
      </c>
      <c r="E244" s="80">
        <f>VLOOKUP(A244,'All Agency Table'!B:E,4,FALSE)</f>
        <v>10700</v>
      </c>
    </row>
    <row r="245" spans="1:5" x14ac:dyDescent="0.25">
      <c r="A245" t="s">
        <v>2522</v>
      </c>
      <c r="B245" t="s">
        <v>2804</v>
      </c>
      <c r="C245" t="s">
        <v>7798</v>
      </c>
      <c r="E245" s="80">
        <f>VLOOKUP(A245,'All Agency Table'!B:E,4,FALSE)</f>
        <v>84100</v>
      </c>
    </row>
    <row r="246" spans="1:5" x14ac:dyDescent="0.25">
      <c r="A246" t="s">
        <v>2523</v>
      </c>
      <c r="B246" t="s">
        <v>2805</v>
      </c>
      <c r="C246" t="s">
        <v>7799</v>
      </c>
      <c r="E246" s="80">
        <f>VLOOKUP(A246,'All Agency Table'!B:E,4,FALSE)</f>
        <v>10700</v>
      </c>
    </row>
    <row r="247" spans="1:5" x14ac:dyDescent="0.25">
      <c r="A247" t="s">
        <v>2524</v>
      </c>
      <c r="B247" t="s">
        <v>2806</v>
      </c>
      <c r="C247" t="s">
        <v>7800</v>
      </c>
      <c r="E247" s="80">
        <f>VLOOKUP(A247,'All Agency Table'!B:E,4,FALSE)</f>
        <v>10700</v>
      </c>
    </row>
    <row r="248" spans="1:5" x14ac:dyDescent="0.25">
      <c r="A248" t="s">
        <v>2525</v>
      </c>
      <c r="B248" t="s">
        <v>2807</v>
      </c>
      <c r="C248" t="s">
        <v>7801</v>
      </c>
      <c r="E248" s="80">
        <f>VLOOKUP(A248,'All Agency Table'!B:E,4,FALSE)</f>
        <v>10700</v>
      </c>
    </row>
    <row r="249" spans="1:5" x14ac:dyDescent="0.25">
      <c r="A249" t="s">
        <v>2526</v>
      </c>
      <c r="B249" t="s">
        <v>2808</v>
      </c>
      <c r="C249" t="s">
        <v>7802</v>
      </c>
      <c r="E249" s="80">
        <f>VLOOKUP(A249,'All Agency Table'!B:E,4,FALSE)</f>
        <v>10700</v>
      </c>
    </row>
    <row r="250" spans="1:5" x14ac:dyDescent="0.25">
      <c r="A250" t="s">
        <v>2527</v>
      </c>
      <c r="B250" t="s">
        <v>2809</v>
      </c>
      <c r="C250" t="s">
        <v>7803</v>
      </c>
      <c r="E250" s="80">
        <f>VLOOKUP(A250,'All Agency Table'!B:E,4,FALSE)</f>
        <v>84800</v>
      </c>
    </row>
    <row r="251" spans="1:5" x14ac:dyDescent="0.25">
      <c r="A251" t="s">
        <v>2528</v>
      </c>
      <c r="B251" t="s">
        <v>2810</v>
      </c>
      <c r="C251" t="s">
        <v>7804</v>
      </c>
      <c r="E251" s="80">
        <v>30100</v>
      </c>
    </row>
    <row r="252" spans="1:5" x14ac:dyDescent="0.25">
      <c r="A252" t="s">
        <v>2530</v>
      </c>
      <c r="B252" t="s">
        <v>2811</v>
      </c>
      <c r="C252" t="s">
        <v>7805</v>
      </c>
      <c r="E252" s="80">
        <v>85200</v>
      </c>
    </row>
    <row r="253" spans="1:5" x14ac:dyDescent="0.25">
      <c r="A253" t="s">
        <v>6180</v>
      </c>
      <c r="B253" t="s">
        <v>6181</v>
      </c>
      <c r="C253" t="s">
        <v>8433</v>
      </c>
      <c r="E253" s="80">
        <f>VLOOKUP(A253,'All Agency Table'!B:E,4,FALSE)</f>
        <v>72000</v>
      </c>
    </row>
    <row r="254" spans="1:5" x14ac:dyDescent="0.25">
      <c r="A254" t="s">
        <v>2531</v>
      </c>
      <c r="B254" t="s">
        <v>2812</v>
      </c>
      <c r="C254" t="s">
        <v>7806</v>
      </c>
      <c r="E254" s="80">
        <f>VLOOKUP(A254,'All Agency Table'!B:E,4,FALSE)</f>
        <v>10700</v>
      </c>
    </row>
    <row r="255" spans="1:5" x14ac:dyDescent="0.25">
      <c r="A255" t="s">
        <v>2532</v>
      </c>
      <c r="B255" t="s">
        <v>2813</v>
      </c>
      <c r="C255" t="s">
        <v>7807</v>
      </c>
      <c r="E255" s="80">
        <v>10700</v>
      </c>
    </row>
    <row r="256" spans="1:5" x14ac:dyDescent="0.25">
      <c r="A256" t="s">
        <v>2533</v>
      </c>
      <c r="B256" t="s">
        <v>2814</v>
      </c>
      <c r="C256" t="s">
        <v>7808</v>
      </c>
      <c r="E256" s="80">
        <v>10700</v>
      </c>
    </row>
    <row r="257" spans="1:6" x14ac:dyDescent="0.25">
      <c r="A257" t="s">
        <v>2534</v>
      </c>
      <c r="B257" t="s">
        <v>2815</v>
      </c>
      <c r="C257" t="s">
        <v>7809</v>
      </c>
      <c r="E257" s="80">
        <v>10700</v>
      </c>
    </row>
    <row r="258" spans="1:6" x14ac:dyDescent="0.25">
      <c r="A258" t="s">
        <v>2535</v>
      </c>
      <c r="B258" t="s">
        <v>2816</v>
      </c>
      <c r="C258" t="s">
        <v>7810</v>
      </c>
      <c r="E258" s="80">
        <v>10700</v>
      </c>
    </row>
    <row r="259" spans="1:6" x14ac:dyDescent="0.25">
      <c r="A259" t="s">
        <v>2536</v>
      </c>
      <c r="B259" t="s">
        <v>2817</v>
      </c>
      <c r="C259" t="s">
        <v>7811</v>
      </c>
      <c r="E259" s="80">
        <v>10700</v>
      </c>
    </row>
    <row r="260" spans="1:6" x14ac:dyDescent="0.25">
      <c r="A260" t="s">
        <v>2537</v>
      </c>
      <c r="B260" t="s">
        <v>2818</v>
      </c>
      <c r="C260" t="s">
        <v>7812</v>
      </c>
      <c r="E260" s="80">
        <v>10700</v>
      </c>
    </row>
    <row r="261" spans="1:6" x14ac:dyDescent="0.25">
      <c r="A261" t="s">
        <v>2538</v>
      </c>
      <c r="B261" t="s">
        <v>2819</v>
      </c>
      <c r="C261" t="s">
        <v>7813</v>
      </c>
      <c r="E261" s="80">
        <v>10700</v>
      </c>
    </row>
    <row r="262" spans="1:6" x14ac:dyDescent="0.25">
      <c r="A262" t="s">
        <v>2539</v>
      </c>
      <c r="B262" t="s">
        <v>2820</v>
      </c>
      <c r="C262" t="s">
        <v>7814</v>
      </c>
      <c r="E262" s="80">
        <v>10700</v>
      </c>
    </row>
    <row r="263" spans="1:6" x14ac:dyDescent="0.25">
      <c r="A263" t="s">
        <v>2540</v>
      </c>
      <c r="B263" t="s">
        <v>2821</v>
      </c>
      <c r="C263" t="s">
        <v>7815</v>
      </c>
      <c r="E263" s="80">
        <v>10700</v>
      </c>
    </row>
    <row r="264" spans="1:6" x14ac:dyDescent="0.25">
      <c r="A264" t="s">
        <v>2541</v>
      </c>
      <c r="B264" t="s">
        <v>2822</v>
      </c>
      <c r="C264" t="s">
        <v>7816</v>
      </c>
      <c r="E264" s="80">
        <f>VLOOKUP(A264,'All Agency Table'!B:E,4,FALSE)</f>
        <v>10700</v>
      </c>
    </row>
    <row r="265" spans="1:6" x14ac:dyDescent="0.25">
      <c r="A265" t="s">
        <v>2542</v>
      </c>
      <c r="B265" t="s">
        <v>2823</v>
      </c>
      <c r="C265" t="s">
        <v>7817</v>
      </c>
      <c r="E265" s="78">
        <v>87400</v>
      </c>
      <c r="F265" t="s">
        <v>8100</v>
      </c>
    </row>
    <row r="266" spans="1:6" x14ac:dyDescent="0.25">
      <c r="A266" t="s">
        <v>2543</v>
      </c>
      <c r="B266" t="s">
        <v>2824</v>
      </c>
      <c r="C266" t="s">
        <v>7818</v>
      </c>
      <c r="E266" s="80">
        <v>10700</v>
      </c>
    </row>
    <row r="267" spans="1:6" x14ac:dyDescent="0.25">
      <c r="A267" t="s">
        <v>2544</v>
      </c>
      <c r="B267" t="s">
        <v>2825</v>
      </c>
      <c r="C267" t="s">
        <v>7819</v>
      </c>
      <c r="E267" s="80">
        <f>VLOOKUP(A267,'All Agency Table'!B:E,4,FALSE)</f>
        <v>10700</v>
      </c>
    </row>
    <row r="268" spans="1:6" x14ac:dyDescent="0.25">
      <c r="A268" t="s">
        <v>2545</v>
      </c>
      <c r="B268" t="s">
        <v>2826</v>
      </c>
      <c r="C268" t="s">
        <v>7820</v>
      </c>
      <c r="E268" s="80">
        <v>10700</v>
      </c>
    </row>
    <row r="269" spans="1:6" x14ac:dyDescent="0.25">
      <c r="A269" t="s">
        <v>5717</v>
      </c>
      <c r="B269" t="s">
        <v>5724</v>
      </c>
      <c r="C269" t="s">
        <v>7821</v>
      </c>
      <c r="E269" s="80">
        <v>10700</v>
      </c>
    </row>
    <row r="270" spans="1:6" x14ac:dyDescent="0.25">
      <c r="A270" t="s">
        <v>5718</v>
      </c>
      <c r="B270" t="s">
        <v>5725</v>
      </c>
      <c r="C270" t="s">
        <v>7822</v>
      </c>
      <c r="E270" s="80">
        <f>VLOOKUP(A270,'All Agency Table'!B:E,4,FALSE)</f>
        <v>15100</v>
      </c>
    </row>
    <row r="271" spans="1:6" x14ac:dyDescent="0.25">
      <c r="A271" t="s">
        <v>5719</v>
      </c>
      <c r="B271" t="s">
        <v>5726</v>
      </c>
      <c r="C271" t="s">
        <v>7823</v>
      </c>
      <c r="E271" s="80">
        <f>VLOOKUP(A271,'All Agency Table'!B:E,4,FALSE)</f>
        <v>10700</v>
      </c>
    </row>
    <row r="272" spans="1:6" x14ac:dyDescent="0.25">
      <c r="A272" t="s">
        <v>5720</v>
      </c>
      <c r="B272" t="s">
        <v>5727</v>
      </c>
      <c r="C272" t="s">
        <v>7824</v>
      </c>
      <c r="E272" s="80">
        <v>10700</v>
      </c>
    </row>
    <row r="273" spans="1:6" x14ac:dyDescent="0.25">
      <c r="A273" t="s">
        <v>6182</v>
      </c>
      <c r="B273" t="s">
        <v>7825</v>
      </c>
      <c r="C273" t="s">
        <v>7826</v>
      </c>
      <c r="D273" s="73"/>
      <c r="E273" s="80">
        <f>VLOOKUP(A273,'All Agency Table'!B:E,4,FALSE)</f>
        <v>10700</v>
      </c>
    </row>
    <row r="274" spans="1:6" x14ac:dyDescent="0.25">
      <c r="A274" t="s">
        <v>8811</v>
      </c>
      <c r="B274" t="s">
        <v>9128</v>
      </c>
      <c r="C274" t="s">
        <v>9129</v>
      </c>
      <c r="D274" s="73"/>
      <c r="E274" s="80">
        <f>VLOOKUP(A274,'All Agency Table'!B:E,4,FALSE)</f>
        <v>10700</v>
      </c>
    </row>
    <row r="275" spans="1:6" x14ac:dyDescent="0.25">
      <c r="A275" t="s">
        <v>2546</v>
      </c>
      <c r="B275" t="s">
        <v>2827</v>
      </c>
      <c r="C275" t="s">
        <v>7827</v>
      </c>
      <c r="D275" s="73" t="s">
        <v>8102</v>
      </c>
      <c r="E275" s="79">
        <v>15100</v>
      </c>
    </row>
    <row r="276" spans="1:6" x14ac:dyDescent="0.25">
      <c r="A276" t="s">
        <v>7828</v>
      </c>
      <c r="B276" t="s">
        <v>7829</v>
      </c>
      <c r="C276" t="s">
        <v>7830</v>
      </c>
      <c r="D276" s="73" t="s">
        <v>8102</v>
      </c>
      <c r="E276" s="78">
        <v>90000</v>
      </c>
      <c r="F276" t="s">
        <v>8100</v>
      </c>
    </row>
    <row r="277" spans="1:6" x14ac:dyDescent="0.25">
      <c r="A277" t="s">
        <v>7831</v>
      </c>
      <c r="B277" t="s">
        <v>7832</v>
      </c>
      <c r="C277" t="s">
        <v>7833</v>
      </c>
      <c r="E277" s="78">
        <v>90100</v>
      </c>
      <c r="F277" t="s">
        <v>8100</v>
      </c>
    </row>
    <row r="278" spans="1:6" x14ac:dyDescent="0.25">
      <c r="A278" t="s">
        <v>6183</v>
      </c>
      <c r="B278" t="s">
        <v>7834</v>
      </c>
      <c r="C278" t="s">
        <v>7835</v>
      </c>
      <c r="E278" s="80">
        <f>VLOOKUP(A278,'All Agency Table'!B:E,4,FALSE)</f>
        <v>91200</v>
      </c>
    </row>
    <row r="279" spans="1:6" x14ac:dyDescent="0.25">
      <c r="A279" t="s">
        <v>6185</v>
      </c>
      <c r="B279" t="s">
        <v>7836</v>
      </c>
      <c r="C279" t="s">
        <v>7837</v>
      </c>
      <c r="E279" s="80">
        <f>VLOOKUP(A279,'All Agency Table'!B:E,4,FALSE)</f>
        <v>91200</v>
      </c>
    </row>
    <row r="280" spans="1:6" x14ac:dyDescent="0.25">
      <c r="A280" t="s">
        <v>2547</v>
      </c>
      <c r="B280" t="s">
        <v>2828</v>
      </c>
      <c r="C280" t="s">
        <v>7838</v>
      </c>
      <c r="E280" s="80">
        <f>VLOOKUP(A280,'All Agency Table'!B:E,4,FALSE)</f>
        <v>91200</v>
      </c>
    </row>
    <row r="281" spans="1:6" x14ac:dyDescent="0.25">
      <c r="A281" t="s">
        <v>2548</v>
      </c>
      <c r="B281" t="s">
        <v>2829</v>
      </c>
      <c r="C281" t="s">
        <v>7839</v>
      </c>
      <c r="E281" s="80">
        <f>VLOOKUP(A281,'All Agency Table'!B:E,4,FALSE)</f>
        <v>91200</v>
      </c>
    </row>
    <row r="282" spans="1:6" x14ac:dyDescent="0.25">
      <c r="A282" t="s">
        <v>2549</v>
      </c>
      <c r="B282" t="s">
        <v>2830</v>
      </c>
      <c r="C282" t="s">
        <v>7840</v>
      </c>
      <c r="E282" s="78">
        <v>92000</v>
      </c>
      <c r="F282" t="s">
        <v>8100</v>
      </c>
    </row>
    <row r="283" spans="1:6" x14ac:dyDescent="0.25">
      <c r="A283" t="s">
        <v>2550</v>
      </c>
      <c r="B283" t="s">
        <v>2831</v>
      </c>
      <c r="C283" t="s">
        <v>7841</v>
      </c>
      <c r="E283" s="80">
        <f>VLOOKUP(A283,'All Agency Table'!B:E,4,FALSE)</f>
        <v>11900</v>
      </c>
    </row>
    <row r="284" spans="1:6" x14ac:dyDescent="0.25">
      <c r="A284" t="s">
        <v>2551</v>
      </c>
      <c r="B284" t="s">
        <v>2832</v>
      </c>
      <c r="C284" t="s">
        <v>7842</v>
      </c>
      <c r="E284" s="80">
        <f>VLOOKUP(A284,'All Agency Table'!B:E,4,FALSE)</f>
        <v>91200</v>
      </c>
    </row>
    <row r="285" spans="1:6" x14ac:dyDescent="0.25">
      <c r="A285" t="s">
        <v>2552</v>
      </c>
      <c r="B285" t="s">
        <v>2833</v>
      </c>
      <c r="C285" t="s">
        <v>7843</v>
      </c>
      <c r="E285" s="79">
        <v>15100</v>
      </c>
    </row>
    <row r="286" spans="1:6" x14ac:dyDescent="0.25">
      <c r="A286" t="s">
        <v>2553</v>
      </c>
      <c r="B286" t="s">
        <v>2834</v>
      </c>
      <c r="C286" t="s">
        <v>7844</v>
      </c>
      <c r="E286" s="79">
        <v>15100</v>
      </c>
    </row>
    <row r="287" spans="1:6" x14ac:dyDescent="0.25">
      <c r="A287" t="s">
        <v>2554</v>
      </c>
      <c r="B287" t="s">
        <v>2835</v>
      </c>
      <c r="C287" t="s">
        <v>7845</v>
      </c>
      <c r="E287" s="79" t="s">
        <v>2618</v>
      </c>
      <c r="F287" t="s">
        <v>8101</v>
      </c>
    </row>
    <row r="288" spans="1:6" x14ac:dyDescent="0.25">
      <c r="A288" t="s">
        <v>2555</v>
      </c>
      <c r="B288" t="s">
        <v>2836</v>
      </c>
      <c r="C288" t="s">
        <v>7846</v>
      </c>
      <c r="E288" s="80">
        <v>93700</v>
      </c>
    </row>
    <row r="289" spans="1:5" x14ac:dyDescent="0.25">
      <c r="A289" t="s">
        <v>2556</v>
      </c>
      <c r="B289" t="s">
        <v>2837</v>
      </c>
      <c r="C289" t="s">
        <v>7847</v>
      </c>
      <c r="E289" s="80">
        <v>93800</v>
      </c>
    </row>
    <row r="290" spans="1:5" x14ac:dyDescent="0.25">
      <c r="A290" t="s">
        <v>2557</v>
      </c>
      <c r="B290" t="s">
        <v>2838</v>
      </c>
      <c r="C290" t="s">
        <v>7053</v>
      </c>
      <c r="E290" s="80">
        <v>15200</v>
      </c>
    </row>
    <row r="291" spans="1:5" x14ac:dyDescent="0.25">
      <c r="A291" t="s">
        <v>2558</v>
      </c>
      <c r="B291" t="s">
        <v>2839</v>
      </c>
      <c r="C291" t="s">
        <v>7848</v>
      </c>
      <c r="E291" s="80">
        <f>VLOOKUP(A291,'All Agency Table'!B:E,4,FALSE)</f>
        <v>94200</v>
      </c>
    </row>
    <row r="292" spans="1:5" x14ac:dyDescent="0.25">
      <c r="A292" t="s">
        <v>2559</v>
      </c>
      <c r="B292" t="s">
        <v>2840</v>
      </c>
      <c r="C292" t="s">
        <v>7849</v>
      </c>
      <c r="E292" s="80">
        <v>20700</v>
      </c>
    </row>
    <row r="293" spans="1:5" x14ac:dyDescent="0.25">
      <c r="A293" t="s">
        <v>2560</v>
      </c>
      <c r="B293" t="s">
        <v>2841</v>
      </c>
      <c r="C293" t="s">
        <v>7850</v>
      </c>
      <c r="E293" s="80">
        <f>VLOOKUP(A293,'All Agency Table'!B:E,4,FALSE)</f>
        <v>12200</v>
      </c>
    </row>
    <row r="294" spans="1:5" x14ac:dyDescent="0.25">
      <c r="A294" t="s">
        <v>7851</v>
      </c>
      <c r="B294" t="s">
        <v>7852</v>
      </c>
      <c r="C294" t="s">
        <v>7853</v>
      </c>
      <c r="E294" s="80">
        <f>VLOOKUP(A294,'All Agency Table'!B:E,4,FALSE)</f>
        <v>12200</v>
      </c>
    </row>
    <row r="295" spans="1:5" x14ac:dyDescent="0.25">
      <c r="A295" t="s">
        <v>2561</v>
      </c>
      <c r="B295" t="s">
        <v>2842</v>
      </c>
      <c r="C295" t="s">
        <v>7854</v>
      </c>
      <c r="E295" s="80">
        <f>VLOOKUP(A295,'All Agency Table'!B:E,4,FALSE)</f>
        <v>12200</v>
      </c>
    </row>
    <row r="296" spans="1:5" x14ac:dyDescent="0.25">
      <c r="A296" t="s">
        <v>2562</v>
      </c>
      <c r="B296" t="s">
        <v>2843</v>
      </c>
      <c r="C296" t="s">
        <v>7855</v>
      </c>
      <c r="E296" s="80">
        <f>VLOOKUP(A296,'All Agency Table'!B:E,4,FALSE)</f>
        <v>95700</v>
      </c>
    </row>
    <row r="297" spans="1:5" x14ac:dyDescent="0.25">
      <c r="A297" t="s">
        <v>2563</v>
      </c>
      <c r="B297" t="s">
        <v>2844</v>
      </c>
      <c r="C297" t="s">
        <v>7856</v>
      </c>
      <c r="E297" s="80">
        <f>VLOOKUP(A297,'All Agency Table'!B:E,4,FALSE)</f>
        <v>96000</v>
      </c>
    </row>
    <row r="298" spans="1:5" x14ac:dyDescent="0.25">
      <c r="A298" t="s">
        <v>2564</v>
      </c>
      <c r="B298" t="s">
        <v>2845</v>
      </c>
      <c r="C298" t="s">
        <v>7857</v>
      </c>
      <c r="E298" s="80">
        <f>VLOOKUP(A298,'All Agency Table'!B:E,4,FALSE)</f>
        <v>96100</v>
      </c>
    </row>
    <row r="299" spans="1:5" x14ac:dyDescent="0.25">
      <c r="A299" t="s">
        <v>2565</v>
      </c>
      <c r="B299" t="s">
        <v>2846</v>
      </c>
      <c r="C299" t="s">
        <v>7858</v>
      </c>
      <c r="E299" s="80">
        <v>10700</v>
      </c>
    </row>
    <row r="300" spans="1:5" x14ac:dyDescent="0.25">
      <c r="A300" t="s">
        <v>6187</v>
      </c>
      <c r="B300" t="s">
        <v>7859</v>
      </c>
      <c r="C300" t="s">
        <v>7860</v>
      </c>
      <c r="E300" s="80">
        <f>VLOOKUP(A300,'All Agency Table'!B:E,4,FALSE)</f>
        <v>97700</v>
      </c>
    </row>
    <row r="301" spans="1:5" x14ac:dyDescent="0.25">
      <c r="A301" t="s">
        <v>2847</v>
      </c>
      <c r="B301" t="s">
        <v>5496</v>
      </c>
      <c r="C301" t="s">
        <v>7861</v>
      </c>
      <c r="E301" s="80">
        <v>12200</v>
      </c>
    </row>
    <row r="302" spans="1:5" x14ac:dyDescent="0.25">
      <c r="A302" t="s">
        <v>5721</v>
      </c>
      <c r="B302" t="s">
        <v>5728</v>
      </c>
      <c r="C302" t="s">
        <v>7862</v>
      </c>
      <c r="E302" s="80">
        <f>VLOOKUP(A302,'All Agency Table'!B:E,4,FALSE)</f>
        <v>12200</v>
      </c>
    </row>
    <row r="303" spans="1:5" x14ac:dyDescent="0.25">
      <c r="A303" t="s">
        <v>2566</v>
      </c>
      <c r="B303" t="s">
        <v>2848</v>
      </c>
      <c r="C303" t="s">
        <v>7863</v>
      </c>
      <c r="E303" s="80">
        <v>12200</v>
      </c>
    </row>
    <row r="304" spans="1:5" x14ac:dyDescent="0.25">
      <c r="A304" t="s">
        <v>2567</v>
      </c>
      <c r="B304" t="s">
        <v>2849</v>
      </c>
      <c r="C304" t="s">
        <v>7864</v>
      </c>
      <c r="E304" s="80">
        <v>12200</v>
      </c>
    </row>
    <row r="305" spans="1:6" x14ac:dyDescent="0.25">
      <c r="A305" t="s">
        <v>2568</v>
      </c>
      <c r="B305" t="s">
        <v>2850</v>
      </c>
      <c r="C305" t="s">
        <v>7865</v>
      </c>
      <c r="E305" s="78">
        <v>99000</v>
      </c>
      <c r="F305" t="s">
        <v>8100</v>
      </c>
    </row>
    <row r="306" spans="1:6" x14ac:dyDescent="0.25">
      <c r="A306" t="s">
        <v>7866</v>
      </c>
      <c r="B306" t="s">
        <v>7867</v>
      </c>
      <c r="C306" t="s">
        <v>7868</v>
      </c>
      <c r="E306" s="78">
        <v>99100</v>
      </c>
      <c r="F306" t="s">
        <v>8100</v>
      </c>
    </row>
    <row r="307" spans="1:6" x14ac:dyDescent="0.25">
      <c r="A307" t="s">
        <v>2569</v>
      </c>
      <c r="B307" t="s">
        <v>2851</v>
      </c>
      <c r="C307" t="s">
        <v>7869</v>
      </c>
      <c r="E307" s="78">
        <v>99200</v>
      </c>
      <c r="F307" t="s">
        <v>8100</v>
      </c>
    </row>
    <row r="308" spans="1:6" x14ac:dyDescent="0.25">
      <c r="A308" t="s">
        <v>2570</v>
      </c>
      <c r="B308" t="s">
        <v>2852</v>
      </c>
      <c r="C308" t="s">
        <v>7870</v>
      </c>
      <c r="E308" s="80">
        <v>15200</v>
      </c>
    </row>
    <row r="309" spans="1:6" x14ac:dyDescent="0.25">
      <c r="A309" t="s">
        <v>2571</v>
      </c>
      <c r="B309" t="s">
        <v>2853</v>
      </c>
      <c r="C309" t="s">
        <v>6684</v>
      </c>
      <c r="E309" s="80">
        <f>VLOOKUP(A309,'All Agency Table'!B:E,4,FALSE)</f>
        <v>15200</v>
      </c>
    </row>
    <row r="310" spans="1:6" x14ac:dyDescent="0.25">
      <c r="A310" t="s">
        <v>2573</v>
      </c>
      <c r="B310" t="s">
        <v>2854</v>
      </c>
      <c r="C310" t="s">
        <v>7871</v>
      </c>
      <c r="E310" s="80">
        <v>12200</v>
      </c>
    </row>
    <row r="311" spans="1:6" x14ac:dyDescent="0.25">
      <c r="A311" t="s">
        <v>2574</v>
      </c>
      <c r="B311" t="s">
        <v>2855</v>
      </c>
      <c r="C311" t="s">
        <v>7872</v>
      </c>
      <c r="E311" s="80">
        <f>VLOOKUP(A311,'All Agency Table'!B:E,4,FALSE)</f>
        <v>15200</v>
      </c>
    </row>
    <row r="312" spans="1:6" x14ac:dyDescent="0.25">
      <c r="A312" t="s">
        <v>2575</v>
      </c>
      <c r="B312" t="s">
        <v>2856</v>
      </c>
      <c r="C312" t="s">
        <v>7873</v>
      </c>
      <c r="E312" s="79" t="s">
        <v>2618</v>
      </c>
      <c r="F312" t="s">
        <v>8101</v>
      </c>
    </row>
    <row r="313" spans="1:6" x14ac:dyDescent="0.25">
      <c r="A313" t="s">
        <v>2576</v>
      </c>
      <c r="B313" t="s">
        <v>2857</v>
      </c>
      <c r="C313" t="s">
        <v>7874</v>
      </c>
      <c r="E313" s="79" t="s">
        <v>2618</v>
      </c>
      <c r="F313" t="s">
        <v>8101</v>
      </c>
    </row>
    <row r="314" spans="1:6" x14ac:dyDescent="0.25">
      <c r="A314" t="s">
        <v>2577</v>
      </c>
      <c r="B314" t="s">
        <v>2858</v>
      </c>
      <c r="C314" t="s">
        <v>7875</v>
      </c>
      <c r="E314" s="80">
        <v>99900</v>
      </c>
    </row>
    <row r="315" spans="1:6" x14ac:dyDescent="0.25">
      <c r="A315" t="s">
        <v>7876</v>
      </c>
      <c r="B315" t="s">
        <v>7877</v>
      </c>
      <c r="C315" t="s">
        <v>7878</v>
      </c>
      <c r="E315" s="80"/>
    </row>
    <row r="316" spans="1:6" x14ac:dyDescent="0.25">
      <c r="A316" t="s">
        <v>7879</v>
      </c>
      <c r="B316" t="s">
        <v>7880</v>
      </c>
      <c r="C316" t="s">
        <v>7881</v>
      </c>
      <c r="E316" s="80"/>
    </row>
    <row r="317" spans="1:6" x14ac:dyDescent="0.25">
      <c r="A317" t="s">
        <v>7882</v>
      </c>
      <c r="B317" t="s">
        <v>7883</v>
      </c>
      <c r="C317" t="s">
        <v>7884</v>
      </c>
      <c r="E317" s="80"/>
    </row>
    <row r="318" spans="1:6" x14ac:dyDescent="0.25">
      <c r="A318" t="s">
        <v>7885</v>
      </c>
      <c r="B318" t="s">
        <v>7886</v>
      </c>
      <c r="C318" t="s">
        <v>7887</v>
      </c>
      <c r="E318" s="80"/>
    </row>
    <row r="319" spans="1:6" x14ac:dyDescent="0.25">
      <c r="A319" t="s">
        <v>7888</v>
      </c>
      <c r="B319" t="s">
        <v>7889</v>
      </c>
      <c r="C319" t="s">
        <v>7889</v>
      </c>
      <c r="E319" s="80"/>
    </row>
    <row r="320" spans="1:6" x14ac:dyDescent="0.25">
      <c r="A320" t="s">
        <v>7890</v>
      </c>
      <c r="B320" t="s">
        <v>7891</v>
      </c>
      <c r="C320" t="s">
        <v>7892</v>
      </c>
    </row>
  </sheetData>
  <autoFilter ref="A1:H320" xr:uid="{00000000-0001-0000-0500-000000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X154"/>
  <sheetViews>
    <sheetView workbookViewId="0">
      <selection activeCell="G24" sqref="G24"/>
    </sheetView>
  </sheetViews>
  <sheetFormatPr defaultColWidth="10.28515625" defaultRowHeight="15" x14ac:dyDescent="0.25"/>
  <cols>
    <col min="1" max="1" width="5.28515625" style="46" customWidth="1"/>
    <col min="2" max="2" width="7.28515625" style="46" customWidth="1"/>
    <col min="3" max="3" width="63.140625" style="46" customWidth="1"/>
    <col min="4" max="4" width="8.5703125" style="46" customWidth="1"/>
    <col min="5" max="5" width="10.28515625" style="46"/>
    <col min="6" max="6" width="16" style="46" hidden="1" customWidth="1"/>
    <col min="7" max="7" width="33.85546875" style="46" customWidth="1"/>
    <col min="8" max="8" width="19.42578125" style="46" customWidth="1"/>
    <col min="9" max="9" width="75.28515625" style="46" customWidth="1"/>
    <col min="10" max="10" width="62.42578125" style="46" customWidth="1"/>
    <col min="11" max="16384" width="10.28515625" style="46"/>
  </cols>
  <sheetData>
    <row r="1" spans="1:11" ht="33" customHeight="1" x14ac:dyDescent="0.25">
      <c r="A1" s="55" t="s">
        <v>7971</v>
      </c>
      <c r="B1" s="56" t="s">
        <v>7972</v>
      </c>
      <c r="C1" s="57" t="s">
        <v>7973</v>
      </c>
      <c r="D1" s="58" t="s">
        <v>7894</v>
      </c>
      <c r="E1" s="59" t="s">
        <v>7897</v>
      </c>
      <c r="F1" s="60" t="s">
        <v>7974</v>
      </c>
      <c r="G1" s="88" t="s">
        <v>8395</v>
      </c>
      <c r="H1" s="61" t="s">
        <v>7975</v>
      </c>
      <c r="I1" s="62"/>
      <c r="J1" s="100"/>
    </row>
    <row r="2" spans="1:11" x14ac:dyDescent="0.25">
      <c r="A2" s="51">
        <v>100</v>
      </c>
      <c r="B2" s="51" t="s">
        <v>2162</v>
      </c>
      <c r="C2" s="52" t="s">
        <v>7898</v>
      </c>
      <c r="D2" s="51">
        <v>100</v>
      </c>
      <c r="E2" s="51">
        <v>10000</v>
      </c>
      <c r="F2" s="52" t="s">
        <v>7976</v>
      </c>
      <c r="G2" s="63"/>
      <c r="H2" s="89" t="s">
        <v>8396</v>
      </c>
      <c r="I2" s="53"/>
      <c r="K2"/>
    </row>
    <row r="3" spans="1:11" ht="25.5" customHeight="1" x14ac:dyDescent="0.25">
      <c r="A3" s="51">
        <v>101</v>
      </c>
      <c r="B3" s="51" t="s">
        <v>2243</v>
      </c>
      <c r="C3" s="52" t="s">
        <v>7899</v>
      </c>
      <c r="D3" s="51">
        <v>101</v>
      </c>
      <c r="E3" s="51">
        <v>10100</v>
      </c>
      <c r="F3" s="52" t="s">
        <v>7977</v>
      </c>
      <c r="G3" s="63"/>
      <c r="H3" s="101">
        <v>167</v>
      </c>
      <c r="I3" s="102" t="s">
        <v>9096</v>
      </c>
      <c r="K3"/>
    </row>
    <row r="4" spans="1:11" ht="15.75" x14ac:dyDescent="0.25">
      <c r="A4" s="51">
        <v>103</v>
      </c>
      <c r="B4" s="51" t="s">
        <v>2245</v>
      </c>
      <c r="C4" s="52" t="s">
        <v>7978</v>
      </c>
      <c r="D4" s="51">
        <v>111</v>
      </c>
      <c r="E4" s="51">
        <v>11100</v>
      </c>
      <c r="F4" s="52" t="s">
        <v>7979</v>
      </c>
      <c r="G4" s="66"/>
      <c r="H4" s="101">
        <v>327</v>
      </c>
      <c r="I4" s="102" t="s">
        <v>9097</v>
      </c>
      <c r="J4" s="103"/>
      <c r="K4"/>
    </row>
    <row r="5" spans="1:11" ht="15.75" x14ac:dyDescent="0.25">
      <c r="A5" s="51">
        <v>105</v>
      </c>
      <c r="B5" s="51" t="s">
        <v>2246</v>
      </c>
      <c r="C5" s="52" t="s">
        <v>7900</v>
      </c>
      <c r="D5" s="51">
        <v>101</v>
      </c>
      <c r="E5" s="51">
        <v>10100</v>
      </c>
      <c r="F5" s="52" t="s">
        <v>7977</v>
      </c>
      <c r="G5" s="66"/>
      <c r="H5" s="101">
        <v>883</v>
      </c>
      <c r="I5" s="65" t="s">
        <v>9098</v>
      </c>
      <c r="J5" s="103"/>
      <c r="K5"/>
    </row>
    <row r="6" spans="1:11" x14ac:dyDescent="0.25">
      <c r="A6" s="51">
        <v>107</v>
      </c>
      <c r="B6" s="51" t="s">
        <v>2247</v>
      </c>
      <c r="C6" s="52" t="s">
        <v>7901</v>
      </c>
      <c r="D6" s="51">
        <v>107</v>
      </c>
      <c r="E6" s="51">
        <v>10700</v>
      </c>
      <c r="F6" s="52" t="s">
        <v>9099</v>
      </c>
      <c r="G6" s="66"/>
      <c r="H6" s="101">
        <v>977</v>
      </c>
      <c r="I6" s="52" t="s">
        <v>9100</v>
      </c>
      <c r="K6"/>
    </row>
    <row r="7" spans="1:11" x14ac:dyDescent="0.25">
      <c r="A7" s="51">
        <v>108</v>
      </c>
      <c r="B7" s="51" t="s">
        <v>2249</v>
      </c>
      <c r="C7" s="52" t="s">
        <v>7980</v>
      </c>
      <c r="D7" s="51">
        <v>107</v>
      </c>
      <c r="E7" s="51">
        <v>10700</v>
      </c>
      <c r="F7" s="52" t="s">
        <v>9099</v>
      </c>
      <c r="G7" s="66"/>
      <c r="K7"/>
    </row>
    <row r="8" spans="1:11" x14ac:dyDescent="0.25">
      <c r="A8" s="51">
        <v>109</v>
      </c>
      <c r="B8" s="51" t="s">
        <v>2194</v>
      </c>
      <c r="C8" s="52" t="s">
        <v>7902</v>
      </c>
      <c r="D8" s="51">
        <v>109</v>
      </c>
      <c r="E8" s="51">
        <v>10900</v>
      </c>
      <c r="F8" s="52" t="s">
        <v>7981</v>
      </c>
      <c r="G8" s="66"/>
      <c r="K8"/>
    </row>
    <row r="9" spans="1:11" x14ac:dyDescent="0.25">
      <c r="A9" s="51">
        <v>110</v>
      </c>
      <c r="B9" s="51" t="s">
        <v>2250</v>
      </c>
      <c r="C9" s="52" t="s">
        <v>7903</v>
      </c>
      <c r="D9" s="51">
        <v>110</v>
      </c>
      <c r="E9" s="51">
        <v>11000</v>
      </c>
      <c r="F9" s="52" t="s">
        <v>7982</v>
      </c>
      <c r="G9" s="66"/>
      <c r="H9" s="89" t="s">
        <v>8397</v>
      </c>
      <c r="K9"/>
    </row>
    <row r="10" spans="1:11" x14ac:dyDescent="0.25">
      <c r="A10" s="51">
        <v>111</v>
      </c>
      <c r="B10" s="51" t="s">
        <v>2251</v>
      </c>
      <c r="C10" s="52" t="s">
        <v>7904</v>
      </c>
      <c r="D10" s="51">
        <v>111</v>
      </c>
      <c r="E10" s="51">
        <v>11100</v>
      </c>
      <c r="F10" s="52" t="s">
        <v>7979</v>
      </c>
      <c r="G10" s="66"/>
      <c r="H10" s="104">
        <v>128</v>
      </c>
      <c r="I10" s="105" t="s">
        <v>9101</v>
      </c>
      <c r="K10"/>
    </row>
    <row r="11" spans="1:11" x14ac:dyDescent="0.25">
      <c r="A11" s="51">
        <v>112</v>
      </c>
      <c r="B11" s="51" t="s">
        <v>2253</v>
      </c>
      <c r="C11" s="52" t="s">
        <v>7983</v>
      </c>
      <c r="D11" s="51">
        <v>111</v>
      </c>
      <c r="E11" s="51">
        <v>11100</v>
      </c>
      <c r="F11" s="52" t="s">
        <v>7979</v>
      </c>
      <c r="G11" s="66"/>
      <c r="H11" s="68"/>
      <c r="I11" s="69"/>
      <c r="K11"/>
    </row>
    <row r="12" spans="1:11" x14ac:dyDescent="0.25">
      <c r="A12" s="51">
        <v>113</v>
      </c>
      <c r="B12" s="51" t="s">
        <v>2254</v>
      </c>
      <c r="C12" s="52" t="s">
        <v>7984</v>
      </c>
      <c r="D12" s="51">
        <v>111</v>
      </c>
      <c r="E12" s="51">
        <v>11100</v>
      </c>
      <c r="F12" s="52" t="s">
        <v>7979</v>
      </c>
      <c r="G12" s="66"/>
      <c r="K12"/>
    </row>
    <row r="13" spans="1:11" x14ac:dyDescent="0.25">
      <c r="A13" s="51">
        <v>114</v>
      </c>
      <c r="B13" s="51" t="s">
        <v>2256</v>
      </c>
      <c r="C13" s="52" t="s">
        <v>7985</v>
      </c>
      <c r="D13" s="51">
        <v>111</v>
      </c>
      <c r="E13" s="51">
        <v>11100</v>
      </c>
      <c r="F13" s="52" t="s">
        <v>7979</v>
      </c>
      <c r="G13" s="66"/>
      <c r="K13"/>
    </row>
    <row r="14" spans="1:11" x14ac:dyDescent="0.25">
      <c r="A14" s="51">
        <v>115</v>
      </c>
      <c r="B14" s="51" t="s">
        <v>2257</v>
      </c>
      <c r="C14" s="52" t="s">
        <v>7987</v>
      </c>
      <c r="D14" s="51">
        <v>111</v>
      </c>
      <c r="E14" s="51">
        <v>11100</v>
      </c>
      <c r="F14" s="52" t="s">
        <v>7979</v>
      </c>
      <c r="G14" s="66"/>
      <c r="H14" s="89" t="s">
        <v>7986</v>
      </c>
      <c r="K14"/>
    </row>
    <row r="15" spans="1:11" x14ac:dyDescent="0.25">
      <c r="A15" s="51">
        <v>116</v>
      </c>
      <c r="B15" s="51" t="s">
        <v>2258</v>
      </c>
      <c r="C15" s="52" t="s">
        <v>7988</v>
      </c>
      <c r="D15" s="51">
        <v>111</v>
      </c>
      <c r="E15" s="51">
        <v>11100</v>
      </c>
      <c r="F15" s="52" t="s">
        <v>7979</v>
      </c>
      <c r="G15" s="66"/>
      <c r="H15" s="51" t="s">
        <v>9102</v>
      </c>
      <c r="I15" s="52" t="s">
        <v>8055</v>
      </c>
      <c r="K15"/>
    </row>
    <row r="16" spans="1:11" x14ac:dyDescent="0.25">
      <c r="A16" s="51">
        <v>117</v>
      </c>
      <c r="B16" s="51" t="s">
        <v>2259</v>
      </c>
      <c r="C16" s="52" t="s">
        <v>7905</v>
      </c>
      <c r="D16" s="51">
        <v>117</v>
      </c>
      <c r="E16" s="51">
        <v>11700</v>
      </c>
      <c r="F16" s="52" t="s">
        <v>7989</v>
      </c>
      <c r="G16" s="66"/>
      <c r="H16" s="106">
        <v>870</v>
      </c>
      <c r="I16" s="52" t="s">
        <v>8076</v>
      </c>
      <c r="K16"/>
    </row>
    <row r="17" spans="1:76" x14ac:dyDescent="0.25">
      <c r="A17" s="51">
        <v>119</v>
      </c>
      <c r="B17" s="51" t="s">
        <v>2261</v>
      </c>
      <c r="C17" s="52" t="s">
        <v>7906</v>
      </c>
      <c r="D17" s="51">
        <v>119</v>
      </c>
      <c r="E17" s="51">
        <v>11900</v>
      </c>
      <c r="F17" s="52" t="s">
        <v>8398</v>
      </c>
      <c r="G17" s="66"/>
      <c r="H17" s="107">
        <v>971</v>
      </c>
      <c r="I17" s="52" t="s">
        <v>8095</v>
      </c>
      <c r="K17"/>
    </row>
    <row r="18" spans="1:76" x14ac:dyDescent="0.25">
      <c r="A18" s="51">
        <v>121</v>
      </c>
      <c r="B18" s="51" t="s">
        <v>2262</v>
      </c>
      <c r="C18" s="52" t="s">
        <v>7990</v>
      </c>
      <c r="D18" s="51">
        <v>119</v>
      </c>
      <c r="E18" s="51">
        <v>11900</v>
      </c>
      <c r="F18" s="52" t="s">
        <v>8398</v>
      </c>
      <c r="G18" s="66"/>
      <c r="H18" s="51">
        <v>980</v>
      </c>
      <c r="I18" s="52" t="s">
        <v>8096</v>
      </c>
      <c r="K18"/>
    </row>
    <row r="19" spans="1:76" x14ac:dyDescent="0.25">
      <c r="A19" s="51">
        <v>122</v>
      </c>
      <c r="B19" s="51" t="s">
        <v>2263</v>
      </c>
      <c r="C19" s="52" t="s">
        <v>7907</v>
      </c>
      <c r="D19" s="51">
        <v>122</v>
      </c>
      <c r="E19" s="51">
        <v>12200</v>
      </c>
      <c r="F19" s="52" t="s">
        <v>7991</v>
      </c>
      <c r="G19" s="66"/>
      <c r="H19" s="51">
        <v>989</v>
      </c>
      <c r="I19" s="52" t="s">
        <v>8097</v>
      </c>
      <c r="K19"/>
    </row>
    <row r="20" spans="1:76" x14ac:dyDescent="0.25">
      <c r="A20" s="51">
        <v>123</v>
      </c>
      <c r="B20" s="51" t="s">
        <v>2264</v>
      </c>
      <c r="C20" s="52" t="s">
        <v>7908</v>
      </c>
      <c r="D20" s="51">
        <v>123</v>
      </c>
      <c r="E20" s="51">
        <v>12300</v>
      </c>
      <c r="F20" s="52" t="s">
        <v>7992</v>
      </c>
      <c r="G20" s="63"/>
      <c r="H20" s="51">
        <v>995</v>
      </c>
      <c r="I20" s="52" t="s">
        <v>8098</v>
      </c>
      <c r="K20"/>
    </row>
    <row r="21" spans="1:76" s="50" customFormat="1" x14ac:dyDescent="0.25">
      <c r="A21" s="51">
        <v>125</v>
      </c>
      <c r="B21" s="51" t="s">
        <v>2266</v>
      </c>
      <c r="C21" s="52" t="s">
        <v>7993</v>
      </c>
      <c r="D21" s="51">
        <v>111</v>
      </c>
      <c r="E21" s="51">
        <v>11100</v>
      </c>
      <c r="F21" s="52" t="s">
        <v>7979</v>
      </c>
      <c r="G21" s="66"/>
      <c r="H21" s="89" t="s">
        <v>8401</v>
      </c>
      <c r="I21" s="70"/>
      <c r="J21" s="46"/>
      <c r="K2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row>
    <row r="22" spans="1:76" x14ac:dyDescent="0.25">
      <c r="A22" s="51">
        <v>127</v>
      </c>
      <c r="B22" s="51" t="s">
        <v>2267</v>
      </c>
      <c r="C22" s="52" t="s">
        <v>7909</v>
      </c>
      <c r="D22" s="51">
        <v>127</v>
      </c>
      <c r="E22" s="51">
        <v>12700</v>
      </c>
      <c r="F22" s="52" t="s">
        <v>9103</v>
      </c>
      <c r="G22" s="66"/>
      <c r="H22" s="51">
        <v>14800</v>
      </c>
      <c r="I22" s="52" t="s">
        <v>7916</v>
      </c>
      <c r="K22"/>
    </row>
    <row r="23" spans="1:76" x14ac:dyDescent="0.25">
      <c r="A23" s="90">
        <v>128</v>
      </c>
      <c r="B23" s="90" t="s">
        <v>2268</v>
      </c>
      <c r="C23" s="91" t="s">
        <v>9104</v>
      </c>
      <c r="D23" s="90">
        <v>912</v>
      </c>
      <c r="E23" s="90">
        <v>91200</v>
      </c>
      <c r="F23" s="91" t="s">
        <v>7994</v>
      </c>
      <c r="G23" s="108" t="s">
        <v>8403</v>
      </c>
      <c r="H23" s="51">
        <v>85600</v>
      </c>
      <c r="I23" s="52" t="s">
        <v>8420</v>
      </c>
      <c r="K23"/>
    </row>
    <row r="24" spans="1:76" x14ac:dyDescent="0.25">
      <c r="A24" s="51">
        <v>129</v>
      </c>
      <c r="B24" s="51" t="s">
        <v>2210</v>
      </c>
      <c r="C24" s="52" t="s">
        <v>7910</v>
      </c>
      <c r="D24" s="51">
        <v>129</v>
      </c>
      <c r="E24" s="51">
        <v>12900</v>
      </c>
      <c r="F24" s="52" t="s">
        <v>8399</v>
      </c>
      <c r="G24" s="66"/>
      <c r="H24" s="109"/>
      <c r="I24" s="70"/>
      <c r="K24"/>
    </row>
    <row r="25" spans="1:76" x14ac:dyDescent="0.25">
      <c r="A25" s="51">
        <v>132</v>
      </c>
      <c r="B25" s="51" t="s">
        <v>2276</v>
      </c>
      <c r="C25" s="52" t="s">
        <v>7911</v>
      </c>
      <c r="D25" s="51">
        <v>132</v>
      </c>
      <c r="E25" s="51">
        <v>13200</v>
      </c>
      <c r="F25" s="52" t="s">
        <v>7995</v>
      </c>
      <c r="G25" s="66"/>
      <c r="H25" s="109"/>
      <c r="I25" s="70"/>
      <c r="K25"/>
    </row>
    <row r="26" spans="1:76" x14ac:dyDescent="0.25">
      <c r="A26" s="51">
        <v>133</v>
      </c>
      <c r="B26" s="51" t="s">
        <v>2277</v>
      </c>
      <c r="C26" s="52" t="s">
        <v>7912</v>
      </c>
      <c r="D26" s="51">
        <v>133</v>
      </c>
      <c r="E26" s="51">
        <v>13300</v>
      </c>
      <c r="F26" s="52" t="s">
        <v>7996</v>
      </c>
      <c r="G26" s="66"/>
      <c r="H26" s="109"/>
      <c r="I26" s="69"/>
      <c r="K26"/>
    </row>
    <row r="27" spans="1:76" x14ac:dyDescent="0.25">
      <c r="A27" s="51">
        <v>136</v>
      </c>
      <c r="B27" s="51" t="s">
        <v>2278</v>
      </c>
      <c r="C27" s="52" t="s">
        <v>7913</v>
      </c>
      <c r="D27" s="51">
        <v>136</v>
      </c>
      <c r="E27" s="51">
        <v>13600</v>
      </c>
      <c r="F27" s="52" t="s">
        <v>8400</v>
      </c>
      <c r="G27" s="66"/>
      <c r="K27"/>
    </row>
    <row r="28" spans="1:76" x14ac:dyDescent="0.25">
      <c r="A28" s="51">
        <v>140</v>
      </c>
      <c r="B28" s="51" t="s">
        <v>2282</v>
      </c>
      <c r="C28" s="52" t="s">
        <v>7914</v>
      </c>
      <c r="D28" s="51">
        <v>140</v>
      </c>
      <c r="E28" s="51">
        <v>14000</v>
      </c>
      <c r="F28" s="52" t="s">
        <v>9105</v>
      </c>
      <c r="G28" s="66"/>
      <c r="I28" s="53"/>
      <c r="K28"/>
    </row>
    <row r="29" spans="1:76" ht="34.5" x14ac:dyDescent="0.25">
      <c r="A29" s="51">
        <v>141</v>
      </c>
      <c r="B29" s="51" t="s">
        <v>2284</v>
      </c>
      <c r="C29" s="52" t="s">
        <v>7997</v>
      </c>
      <c r="D29" s="51">
        <v>141</v>
      </c>
      <c r="E29" s="51">
        <v>14100</v>
      </c>
      <c r="F29" s="52" t="s">
        <v>7998</v>
      </c>
      <c r="G29" s="71" t="s">
        <v>7999</v>
      </c>
      <c r="H29" s="64"/>
      <c r="I29" s="53"/>
      <c r="K29"/>
    </row>
    <row r="30" spans="1:76" x14ac:dyDescent="0.25">
      <c r="A30" s="51">
        <v>142</v>
      </c>
      <c r="B30" s="51" t="s">
        <v>2285</v>
      </c>
      <c r="C30" s="52" t="s">
        <v>8000</v>
      </c>
      <c r="D30" s="51">
        <v>107</v>
      </c>
      <c r="E30" s="51">
        <v>10700</v>
      </c>
      <c r="F30" s="52" t="s">
        <v>9099</v>
      </c>
      <c r="G30" s="66"/>
      <c r="H30" s="110"/>
      <c r="I30" s="70"/>
      <c r="K30"/>
    </row>
    <row r="31" spans="1:76" x14ac:dyDescent="0.25">
      <c r="A31" s="51">
        <v>143</v>
      </c>
      <c r="B31" s="51" t="s">
        <v>2286</v>
      </c>
      <c r="C31" s="52" t="s">
        <v>8001</v>
      </c>
      <c r="D31" s="51">
        <v>141</v>
      </c>
      <c r="E31" s="51">
        <v>14100</v>
      </c>
      <c r="F31" s="52" t="s">
        <v>7998</v>
      </c>
      <c r="G31" s="66"/>
      <c r="H31" s="68"/>
      <c r="I31" s="70"/>
      <c r="K31"/>
    </row>
    <row r="32" spans="1:76" x14ac:dyDescent="0.25">
      <c r="A32" s="51">
        <v>145</v>
      </c>
      <c r="B32" s="51" t="s">
        <v>2288</v>
      </c>
      <c r="C32" s="52" t="s">
        <v>8402</v>
      </c>
      <c r="D32" s="51">
        <v>107</v>
      </c>
      <c r="E32" s="51">
        <v>10700</v>
      </c>
      <c r="F32" s="52" t="s">
        <v>9099</v>
      </c>
      <c r="G32" s="66"/>
      <c r="H32" s="68"/>
      <c r="I32" s="70"/>
      <c r="K32"/>
    </row>
    <row r="33" spans="1:11" x14ac:dyDescent="0.25">
      <c r="A33" s="51">
        <v>146</v>
      </c>
      <c r="B33" s="51" t="s">
        <v>2289</v>
      </c>
      <c r="C33" s="52" t="s">
        <v>7915</v>
      </c>
      <c r="D33" s="51">
        <v>146</v>
      </c>
      <c r="E33" s="51">
        <v>14600</v>
      </c>
      <c r="F33" s="52" t="s">
        <v>8002</v>
      </c>
      <c r="G33" s="66"/>
      <c r="H33" s="68"/>
      <c r="I33" s="70"/>
      <c r="K33"/>
    </row>
    <row r="34" spans="1:11" x14ac:dyDescent="0.25">
      <c r="A34" s="51">
        <v>147</v>
      </c>
      <c r="B34" s="51" t="s">
        <v>2290</v>
      </c>
      <c r="C34" s="52" t="s">
        <v>8003</v>
      </c>
      <c r="D34" s="51">
        <v>151</v>
      </c>
      <c r="E34" s="51">
        <v>15100</v>
      </c>
      <c r="F34" s="52" t="s">
        <v>8004</v>
      </c>
      <c r="G34" s="63"/>
      <c r="H34" s="68"/>
      <c r="I34" s="70"/>
      <c r="K34"/>
    </row>
    <row r="35" spans="1:11" x14ac:dyDescent="0.25">
      <c r="A35" s="51">
        <v>148</v>
      </c>
      <c r="B35" s="51" t="s">
        <v>2291</v>
      </c>
      <c r="C35" s="52" t="s">
        <v>7916</v>
      </c>
      <c r="D35" s="51">
        <v>151</v>
      </c>
      <c r="E35" s="51">
        <v>15100</v>
      </c>
      <c r="F35" s="52" t="s">
        <v>8006</v>
      </c>
      <c r="G35" s="66" t="s">
        <v>9106</v>
      </c>
      <c r="K35"/>
    </row>
    <row r="36" spans="1:11" x14ac:dyDescent="0.25">
      <c r="A36" s="51">
        <v>149</v>
      </c>
      <c r="B36" s="51" t="s">
        <v>2293</v>
      </c>
      <c r="C36" s="52" t="s">
        <v>8005</v>
      </c>
      <c r="D36" s="51">
        <v>129</v>
      </c>
      <c r="E36" s="51">
        <v>12900</v>
      </c>
      <c r="F36" s="52" t="s">
        <v>8399</v>
      </c>
      <c r="G36" s="66"/>
      <c r="K36"/>
    </row>
    <row r="37" spans="1:11" x14ac:dyDescent="0.25">
      <c r="A37" s="51">
        <v>151</v>
      </c>
      <c r="B37" s="51" t="s">
        <v>2294</v>
      </c>
      <c r="C37" s="52" t="s">
        <v>7917</v>
      </c>
      <c r="D37" s="51">
        <v>151</v>
      </c>
      <c r="E37" s="51">
        <v>15100</v>
      </c>
      <c r="F37" s="52" t="s">
        <v>8006</v>
      </c>
      <c r="G37" s="66"/>
      <c r="K37"/>
    </row>
    <row r="38" spans="1:11" x14ac:dyDescent="0.25">
      <c r="A38" s="51">
        <v>152</v>
      </c>
      <c r="B38" s="51" t="s">
        <v>2298</v>
      </c>
      <c r="C38" s="52" t="s">
        <v>7918</v>
      </c>
      <c r="D38" s="51">
        <v>152</v>
      </c>
      <c r="E38" s="51">
        <v>15200</v>
      </c>
      <c r="F38" s="52" t="s">
        <v>8007</v>
      </c>
      <c r="G38" s="66"/>
      <c r="K38"/>
    </row>
    <row r="39" spans="1:11" x14ac:dyDescent="0.25">
      <c r="A39" s="51">
        <v>154</v>
      </c>
      <c r="B39" s="51" t="s">
        <v>2303</v>
      </c>
      <c r="C39" s="52" t="s">
        <v>7919</v>
      </c>
      <c r="D39" s="51">
        <v>154</v>
      </c>
      <c r="E39" s="51">
        <v>15400</v>
      </c>
      <c r="F39" s="52" t="s">
        <v>8008</v>
      </c>
      <c r="G39" s="66"/>
      <c r="K39"/>
    </row>
    <row r="40" spans="1:11" x14ac:dyDescent="0.25">
      <c r="A40" s="51">
        <v>155</v>
      </c>
      <c r="B40" s="51" t="s">
        <v>2306</v>
      </c>
      <c r="C40" s="52" t="s">
        <v>8009</v>
      </c>
      <c r="D40" s="51">
        <v>152</v>
      </c>
      <c r="E40" s="51">
        <v>15200</v>
      </c>
      <c r="F40" s="52" t="s">
        <v>8007</v>
      </c>
      <c r="G40" s="66"/>
      <c r="K40"/>
    </row>
    <row r="41" spans="1:11" x14ac:dyDescent="0.25">
      <c r="A41" s="51">
        <v>156</v>
      </c>
      <c r="B41" s="51" t="s">
        <v>2309</v>
      </c>
      <c r="C41" s="52" t="s">
        <v>7920</v>
      </c>
      <c r="D41" s="51">
        <v>156</v>
      </c>
      <c r="E41" s="51">
        <v>15600</v>
      </c>
      <c r="F41" s="52" t="s">
        <v>9107</v>
      </c>
      <c r="G41" s="66"/>
      <c r="H41" s="68"/>
      <c r="I41" s="70"/>
      <c r="K41"/>
    </row>
    <row r="42" spans="1:11" x14ac:dyDescent="0.25">
      <c r="A42" s="51">
        <v>157</v>
      </c>
      <c r="B42" s="51" t="s">
        <v>2310</v>
      </c>
      <c r="C42" s="52" t="s">
        <v>7921</v>
      </c>
      <c r="D42" s="51">
        <v>157</v>
      </c>
      <c r="E42" s="51">
        <v>15700</v>
      </c>
      <c r="F42" s="52" t="s">
        <v>8010</v>
      </c>
      <c r="G42" s="66"/>
      <c r="H42" s="68"/>
      <c r="I42" s="70"/>
      <c r="K42"/>
    </row>
    <row r="43" spans="1:11" x14ac:dyDescent="0.25">
      <c r="A43" s="51">
        <v>158</v>
      </c>
      <c r="B43" s="51" t="s">
        <v>2311</v>
      </c>
      <c r="C43" s="52" t="s">
        <v>7922</v>
      </c>
      <c r="D43" s="51">
        <v>158</v>
      </c>
      <c r="E43" s="51">
        <v>15800</v>
      </c>
      <c r="F43" s="52" t="s">
        <v>8404</v>
      </c>
      <c r="G43" s="66"/>
      <c r="H43" s="54"/>
      <c r="I43" s="53"/>
      <c r="K43"/>
    </row>
    <row r="44" spans="1:11" x14ac:dyDescent="0.25">
      <c r="A44" s="51">
        <v>160</v>
      </c>
      <c r="B44" s="51" t="s">
        <v>2314</v>
      </c>
      <c r="C44" s="52" t="s">
        <v>8011</v>
      </c>
      <c r="D44" s="51">
        <v>111</v>
      </c>
      <c r="E44" s="51">
        <v>11100</v>
      </c>
      <c r="F44" s="52" t="s">
        <v>7979</v>
      </c>
      <c r="G44" s="66"/>
      <c r="H44" s="54"/>
      <c r="I44" s="53"/>
      <c r="K44"/>
    </row>
    <row r="45" spans="1:11" x14ac:dyDescent="0.25">
      <c r="A45" s="51">
        <v>161</v>
      </c>
      <c r="B45" s="51" t="s">
        <v>2315</v>
      </c>
      <c r="C45" s="52" t="s">
        <v>7923</v>
      </c>
      <c r="D45" s="51">
        <v>161</v>
      </c>
      <c r="E45" s="51">
        <v>16100</v>
      </c>
      <c r="F45" s="52" t="s">
        <v>8012</v>
      </c>
      <c r="G45" s="66"/>
      <c r="H45" s="64"/>
      <c r="I45" s="53"/>
      <c r="K45"/>
    </row>
    <row r="46" spans="1:11" x14ac:dyDescent="0.25">
      <c r="A46" s="51">
        <v>162</v>
      </c>
      <c r="B46" s="51" t="s">
        <v>2317</v>
      </c>
      <c r="C46" s="52" t="s">
        <v>8013</v>
      </c>
      <c r="D46" s="51">
        <v>151</v>
      </c>
      <c r="E46" s="51">
        <v>15100</v>
      </c>
      <c r="F46" s="52" t="s">
        <v>8006</v>
      </c>
      <c r="G46" s="63"/>
      <c r="H46" s="54"/>
      <c r="I46" s="53"/>
      <c r="K46"/>
    </row>
    <row r="47" spans="1:11" x14ac:dyDescent="0.25">
      <c r="A47" s="72">
        <v>164</v>
      </c>
      <c r="B47" s="51" t="s">
        <v>2319</v>
      </c>
      <c r="C47" s="52" t="s">
        <v>8014</v>
      </c>
      <c r="D47" s="51">
        <v>129</v>
      </c>
      <c r="E47" s="51">
        <v>12900</v>
      </c>
      <c r="F47" s="52" t="s">
        <v>8399</v>
      </c>
      <c r="G47" s="66"/>
      <c r="H47" s="54"/>
      <c r="I47" s="53"/>
      <c r="K47"/>
    </row>
    <row r="48" spans="1:11" x14ac:dyDescent="0.25">
      <c r="A48" s="51">
        <v>165</v>
      </c>
      <c r="B48" s="51" t="s">
        <v>2320</v>
      </c>
      <c r="C48" s="52" t="s">
        <v>7924</v>
      </c>
      <c r="D48" s="51">
        <v>165</v>
      </c>
      <c r="E48" s="51">
        <v>16500</v>
      </c>
      <c r="F48" s="52" t="s">
        <v>8015</v>
      </c>
      <c r="G48" s="66"/>
      <c r="H48" s="64"/>
      <c r="I48" s="53"/>
      <c r="K48"/>
    </row>
    <row r="49" spans="1:11" x14ac:dyDescent="0.25">
      <c r="A49" s="51">
        <v>166</v>
      </c>
      <c r="B49" s="51" t="s">
        <v>2321</v>
      </c>
      <c r="C49" s="52" t="s">
        <v>8016</v>
      </c>
      <c r="D49" s="51">
        <v>119</v>
      </c>
      <c r="E49" s="51">
        <v>11900</v>
      </c>
      <c r="F49" s="52" t="s">
        <v>8398</v>
      </c>
      <c r="G49" s="66"/>
      <c r="H49" s="53"/>
      <c r="I49" s="53"/>
      <c r="K49"/>
    </row>
    <row r="50" spans="1:11" x14ac:dyDescent="0.25">
      <c r="A50" s="51">
        <v>167</v>
      </c>
      <c r="B50" s="51" t="s">
        <v>9124</v>
      </c>
      <c r="C50" s="52" t="s">
        <v>9094</v>
      </c>
      <c r="D50" s="106">
        <v>167</v>
      </c>
      <c r="E50" s="106">
        <v>16700</v>
      </c>
      <c r="F50" s="52" t="s">
        <v>9108</v>
      </c>
      <c r="G50" s="66" t="s">
        <v>9109</v>
      </c>
      <c r="H50" s="53"/>
      <c r="I50" s="53"/>
      <c r="K50"/>
    </row>
    <row r="51" spans="1:11" x14ac:dyDescent="0.25">
      <c r="A51" s="51">
        <v>171</v>
      </c>
      <c r="B51" s="51" t="s">
        <v>2322</v>
      </c>
      <c r="C51" s="52" t="s">
        <v>7925</v>
      </c>
      <c r="D51" s="51">
        <v>171</v>
      </c>
      <c r="E51" s="51">
        <v>17100</v>
      </c>
      <c r="F51" s="52" t="s">
        <v>9110</v>
      </c>
      <c r="G51" s="66"/>
      <c r="H51" s="53"/>
      <c r="I51" s="53"/>
      <c r="K51"/>
    </row>
    <row r="52" spans="1:11" x14ac:dyDescent="0.25">
      <c r="A52" s="51">
        <v>172</v>
      </c>
      <c r="B52" s="51" t="s">
        <v>2323</v>
      </c>
      <c r="C52" s="52" t="s">
        <v>7926</v>
      </c>
      <c r="D52" s="51">
        <v>172</v>
      </c>
      <c r="E52" s="51">
        <v>17200</v>
      </c>
      <c r="F52" s="52" t="s">
        <v>8405</v>
      </c>
      <c r="G52" s="66"/>
      <c r="H52" s="64"/>
      <c r="I52" s="53"/>
      <c r="K52"/>
    </row>
    <row r="53" spans="1:11" x14ac:dyDescent="0.25">
      <c r="A53" s="51">
        <v>174</v>
      </c>
      <c r="B53" s="51" t="s">
        <v>2325</v>
      </c>
      <c r="C53" s="52" t="s">
        <v>7927</v>
      </c>
      <c r="D53" s="51">
        <v>174</v>
      </c>
      <c r="E53" s="51">
        <v>17400</v>
      </c>
      <c r="F53" s="52" t="s">
        <v>8017</v>
      </c>
      <c r="G53" s="63"/>
      <c r="H53" s="54"/>
      <c r="I53" s="53"/>
      <c r="K53"/>
    </row>
    <row r="54" spans="1:11" x14ac:dyDescent="0.25">
      <c r="A54" s="51">
        <v>180</v>
      </c>
      <c r="B54" s="51" t="s">
        <v>2327</v>
      </c>
      <c r="C54" s="52" t="s">
        <v>8018</v>
      </c>
      <c r="D54" s="51">
        <v>119</v>
      </c>
      <c r="E54" s="72">
        <v>11900</v>
      </c>
      <c r="F54" s="52" t="s">
        <v>8398</v>
      </c>
      <c r="G54" s="66"/>
      <c r="H54" s="54"/>
      <c r="I54" s="53"/>
      <c r="K54"/>
    </row>
    <row r="55" spans="1:11" x14ac:dyDescent="0.25">
      <c r="A55" s="51">
        <v>181</v>
      </c>
      <c r="B55" s="51" t="s">
        <v>2328</v>
      </c>
      <c r="C55" s="52" t="s">
        <v>7928</v>
      </c>
      <c r="D55" s="51">
        <v>181</v>
      </c>
      <c r="E55" s="51">
        <v>18100</v>
      </c>
      <c r="F55" s="52" t="s">
        <v>9111</v>
      </c>
      <c r="G55" s="63"/>
      <c r="H55" s="54"/>
      <c r="I55" s="70"/>
      <c r="K55"/>
    </row>
    <row r="56" spans="1:11" x14ac:dyDescent="0.25">
      <c r="A56" s="51">
        <v>182</v>
      </c>
      <c r="B56" s="51" t="s">
        <v>2329</v>
      </c>
      <c r="C56" s="52" t="s">
        <v>7929</v>
      </c>
      <c r="D56" s="51">
        <v>182</v>
      </c>
      <c r="E56" s="51">
        <v>18200</v>
      </c>
      <c r="F56" s="52" t="s">
        <v>8406</v>
      </c>
      <c r="G56" s="66"/>
      <c r="H56" s="54"/>
      <c r="I56" s="53"/>
      <c r="K56"/>
    </row>
    <row r="57" spans="1:11" x14ac:dyDescent="0.25">
      <c r="A57" s="51">
        <v>183</v>
      </c>
      <c r="B57" s="51" t="s">
        <v>2331</v>
      </c>
      <c r="C57" s="52" t="s">
        <v>8407</v>
      </c>
      <c r="D57" s="51">
        <v>119</v>
      </c>
      <c r="E57" s="51">
        <v>11900</v>
      </c>
      <c r="F57" s="52" t="s">
        <v>8398</v>
      </c>
      <c r="G57" s="66"/>
      <c r="H57" s="54"/>
      <c r="I57" s="53"/>
      <c r="K57"/>
    </row>
    <row r="58" spans="1:11" x14ac:dyDescent="0.25">
      <c r="A58" s="51">
        <v>185</v>
      </c>
      <c r="B58" s="51" t="s">
        <v>2333</v>
      </c>
      <c r="C58" s="52" t="s">
        <v>8020</v>
      </c>
      <c r="D58" s="51">
        <v>119</v>
      </c>
      <c r="E58" s="51">
        <v>11900</v>
      </c>
      <c r="F58" s="52" t="s">
        <v>8398</v>
      </c>
      <c r="G58" s="66"/>
      <c r="I58" s="53"/>
      <c r="K58"/>
    </row>
    <row r="59" spans="1:11" x14ac:dyDescent="0.25">
      <c r="A59" s="51">
        <v>186</v>
      </c>
      <c r="B59" s="51" t="s">
        <v>2334</v>
      </c>
      <c r="C59" s="52" t="s">
        <v>8021</v>
      </c>
      <c r="D59" s="51">
        <v>119</v>
      </c>
      <c r="E59" s="51">
        <v>11900</v>
      </c>
      <c r="F59" s="52" t="s">
        <v>8398</v>
      </c>
      <c r="G59" s="66"/>
      <c r="H59" s="54"/>
      <c r="I59" s="53"/>
      <c r="K59"/>
    </row>
    <row r="60" spans="1:11" x14ac:dyDescent="0.25">
      <c r="A60" s="51">
        <v>187</v>
      </c>
      <c r="B60" s="51" t="s">
        <v>2335</v>
      </c>
      <c r="C60" s="52" t="s">
        <v>8408</v>
      </c>
      <c r="D60" s="51">
        <v>119</v>
      </c>
      <c r="E60" s="51">
        <v>11900</v>
      </c>
      <c r="F60" s="52" t="s">
        <v>8398</v>
      </c>
      <c r="G60" s="66"/>
      <c r="H60" s="54"/>
      <c r="I60" s="53"/>
      <c r="K60"/>
    </row>
    <row r="61" spans="1:11" x14ac:dyDescent="0.25">
      <c r="A61" s="51">
        <v>188</v>
      </c>
      <c r="B61" s="51" t="s">
        <v>2336</v>
      </c>
      <c r="C61" s="52" t="s">
        <v>8022</v>
      </c>
      <c r="D61" s="51">
        <v>119</v>
      </c>
      <c r="E61" s="51">
        <v>11900</v>
      </c>
      <c r="F61" s="52" t="s">
        <v>8398</v>
      </c>
      <c r="G61" s="66"/>
      <c r="H61" s="54"/>
      <c r="I61" s="53"/>
      <c r="K61"/>
    </row>
    <row r="62" spans="1:11" x14ac:dyDescent="0.25">
      <c r="A62" s="51">
        <v>190</v>
      </c>
      <c r="B62" s="51" t="s">
        <v>2337</v>
      </c>
      <c r="C62" s="52" t="s">
        <v>8023</v>
      </c>
      <c r="D62" s="51">
        <v>119</v>
      </c>
      <c r="E62" s="51">
        <v>11900</v>
      </c>
      <c r="F62" s="52" t="s">
        <v>8398</v>
      </c>
      <c r="G62" s="66"/>
      <c r="H62" s="53"/>
      <c r="I62" s="53"/>
      <c r="K62"/>
    </row>
    <row r="63" spans="1:11" x14ac:dyDescent="0.25">
      <c r="A63" s="51">
        <v>191</v>
      </c>
      <c r="B63" s="51" t="s">
        <v>2338</v>
      </c>
      <c r="C63" s="52" t="s">
        <v>7930</v>
      </c>
      <c r="D63" s="51">
        <v>191</v>
      </c>
      <c r="E63" s="51">
        <v>19100</v>
      </c>
      <c r="F63" s="52" t="s">
        <v>8024</v>
      </c>
      <c r="G63" s="63"/>
      <c r="H63" s="64"/>
      <c r="I63" s="53"/>
      <c r="K63"/>
    </row>
    <row r="64" spans="1:11" x14ac:dyDescent="0.25">
      <c r="A64" s="51">
        <v>192</v>
      </c>
      <c r="B64" s="51" t="s">
        <v>2339</v>
      </c>
      <c r="C64" s="52" t="s">
        <v>8025</v>
      </c>
      <c r="D64" s="51">
        <v>119</v>
      </c>
      <c r="E64" s="51">
        <v>11900</v>
      </c>
      <c r="F64" s="52" t="s">
        <v>8398</v>
      </c>
      <c r="G64" s="66"/>
      <c r="H64" s="64"/>
      <c r="I64" s="53"/>
      <c r="K64"/>
    </row>
    <row r="65" spans="1:11" x14ac:dyDescent="0.25">
      <c r="A65" s="51">
        <v>193</v>
      </c>
      <c r="B65" s="51" t="s">
        <v>2340</v>
      </c>
      <c r="C65" s="52" t="s">
        <v>8026</v>
      </c>
      <c r="D65" s="51">
        <v>119</v>
      </c>
      <c r="E65" s="51">
        <v>11900</v>
      </c>
      <c r="F65" s="52" t="s">
        <v>8398</v>
      </c>
      <c r="G65" s="66"/>
      <c r="H65" s="54"/>
      <c r="I65" s="53"/>
      <c r="K65"/>
    </row>
    <row r="66" spans="1:11" x14ac:dyDescent="0.25">
      <c r="A66" s="51">
        <v>194</v>
      </c>
      <c r="B66" s="51" t="s">
        <v>2341</v>
      </c>
      <c r="C66" s="52" t="s">
        <v>7931</v>
      </c>
      <c r="D66" s="51">
        <v>194</v>
      </c>
      <c r="E66" s="51">
        <v>19400</v>
      </c>
      <c r="F66" s="52" t="s">
        <v>8027</v>
      </c>
      <c r="G66" s="63"/>
      <c r="H66" s="54"/>
      <c r="I66" s="53"/>
      <c r="K66"/>
    </row>
    <row r="67" spans="1:11" x14ac:dyDescent="0.25">
      <c r="A67" s="51">
        <v>195</v>
      </c>
      <c r="B67" s="51" t="s">
        <v>6129</v>
      </c>
      <c r="C67" s="52" t="s">
        <v>8028</v>
      </c>
      <c r="D67" s="51">
        <v>119</v>
      </c>
      <c r="E67" s="51">
        <v>11900</v>
      </c>
      <c r="F67" s="52" t="s">
        <v>8398</v>
      </c>
      <c r="G67" s="66"/>
      <c r="H67" s="54"/>
      <c r="I67" s="53"/>
      <c r="K67"/>
    </row>
    <row r="68" spans="1:11" x14ac:dyDescent="0.25">
      <c r="A68" s="51">
        <v>197</v>
      </c>
      <c r="B68" s="51" t="s">
        <v>2348</v>
      </c>
      <c r="C68" s="52" t="s">
        <v>8029</v>
      </c>
      <c r="D68" s="51">
        <v>201</v>
      </c>
      <c r="E68" s="51">
        <v>20100</v>
      </c>
      <c r="F68" s="52" t="s">
        <v>8409</v>
      </c>
      <c r="G68" s="66"/>
      <c r="H68" s="54"/>
      <c r="I68" s="53"/>
      <c r="K68"/>
    </row>
    <row r="69" spans="1:11" x14ac:dyDescent="0.25">
      <c r="A69" s="51">
        <v>199</v>
      </c>
      <c r="B69" s="51" t="s">
        <v>2349</v>
      </c>
      <c r="C69" s="52" t="s">
        <v>7932</v>
      </c>
      <c r="D69" s="51">
        <v>199</v>
      </c>
      <c r="E69" s="51">
        <v>19900</v>
      </c>
      <c r="F69" s="52" t="s">
        <v>8030</v>
      </c>
      <c r="G69" s="63"/>
      <c r="H69" s="70"/>
      <c r="I69" s="53"/>
      <c r="K69"/>
    </row>
    <row r="70" spans="1:11" ht="34.5" x14ac:dyDescent="0.25">
      <c r="A70" s="51">
        <v>200</v>
      </c>
      <c r="B70" s="51" t="s">
        <v>2350</v>
      </c>
      <c r="C70" s="52" t="s">
        <v>8031</v>
      </c>
      <c r="D70" s="51">
        <v>201</v>
      </c>
      <c r="E70" s="51">
        <v>20100</v>
      </c>
      <c r="F70" s="52" t="s">
        <v>8409</v>
      </c>
      <c r="G70" s="99" t="s">
        <v>8037</v>
      </c>
      <c r="H70" s="54"/>
      <c r="I70" s="53"/>
      <c r="K70"/>
    </row>
    <row r="71" spans="1:11" x14ac:dyDescent="0.25">
      <c r="A71" s="51">
        <v>201</v>
      </c>
      <c r="B71" s="51" t="s">
        <v>2351</v>
      </c>
      <c r="C71" s="52" t="s">
        <v>7933</v>
      </c>
      <c r="D71" s="51">
        <v>201</v>
      </c>
      <c r="E71" s="51">
        <v>20100</v>
      </c>
      <c r="F71" s="52" t="s">
        <v>8409</v>
      </c>
      <c r="I71" s="53"/>
      <c r="K71"/>
    </row>
    <row r="72" spans="1:11" x14ac:dyDescent="0.25">
      <c r="A72" s="51">
        <v>202</v>
      </c>
      <c r="B72" s="51" t="s">
        <v>2352</v>
      </c>
      <c r="C72" s="52" t="s">
        <v>7934</v>
      </c>
      <c r="D72" s="51">
        <v>202</v>
      </c>
      <c r="E72" s="51">
        <v>20200</v>
      </c>
      <c r="F72" s="52" t="s">
        <v>9112</v>
      </c>
      <c r="G72" s="66"/>
      <c r="H72" s="54"/>
      <c r="I72" s="53"/>
      <c r="K72"/>
    </row>
    <row r="73" spans="1:11" x14ac:dyDescent="0.25">
      <c r="A73" s="51">
        <v>203</v>
      </c>
      <c r="B73" s="51" t="s">
        <v>2353</v>
      </c>
      <c r="C73" s="52" t="s">
        <v>8033</v>
      </c>
      <c r="D73" s="51">
        <v>262</v>
      </c>
      <c r="E73" s="51">
        <v>26200</v>
      </c>
      <c r="F73" s="52" t="s">
        <v>8019</v>
      </c>
      <c r="G73" s="66"/>
      <c r="I73" s="53"/>
      <c r="K73"/>
    </row>
    <row r="74" spans="1:11" x14ac:dyDescent="0.25">
      <c r="A74" s="51">
        <v>218</v>
      </c>
      <c r="B74" s="51" t="s">
        <v>2365</v>
      </c>
      <c r="C74" s="52" t="s">
        <v>7935</v>
      </c>
      <c r="D74" s="51">
        <v>218</v>
      </c>
      <c r="E74" s="51">
        <v>21800</v>
      </c>
      <c r="F74" s="52" t="s">
        <v>8034</v>
      </c>
      <c r="G74" s="63"/>
      <c r="H74" s="54"/>
      <c r="I74" s="53"/>
      <c r="K74"/>
    </row>
    <row r="75" spans="1:11" x14ac:dyDescent="0.25">
      <c r="A75" s="51">
        <v>222</v>
      </c>
      <c r="B75" s="51" t="s">
        <v>2367</v>
      </c>
      <c r="C75" s="52" t="s">
        <v>7936</v>
      </c>
      <c r="D75" s="51">
        <v>222</v>
      </c>
      <c r="E75" s="51">
        <v>22200</v>
      </c>
      <c r="F75" s="52" t="s">
        <v>9113</v>
      </c>
      <c r="G75" s="63"/>
      <c r="H75" s="54"/>
      <c r="I75" s="53"/>
      <c r="K75"/>
    </row>
    <row r="76" spans="1:11" x14ac:dyDescent="0.25">
      <c r="A76" s="51">
        <v>223</v>
      </c>
      <c r="B76" s="51" t="s">
        <v>2368</v>
      </c>
      <c r="C76" s="52" t="s">
        <v>7937</v>
      </c>
      <c r="D76" s="51">
        <v>223</v>
      </c>
      <c r="E76" s="51">
        <v>22300</v>
      </c>
      <c r="F76" s="52" t="s">
        <v>8410</v>
      </c>
      <c r="G76" s="63"/>
      <c r="H76" s="54"/>
      <c r="I76" s="53"/>
      <c r="K76"/>
    </row>
    <row r="77" spans="1:11" x14ac:dyDescent="0.25">
      <c r="A77" s="51">
        <v>226</v>
      </c>
      <c r="B77" s="51" t="s">
        <v>2369</v>
      </c>
      <c r="C77" s="52" t="s">
        <v>8035</v>
      </c>
      <c r="D77" s="51">
        <v>151</v>
      </c>
      <c r="E77" s="51">
        <v>15100</v>
      </c>
      <c r="F77" s="52" t="s">
        <v>8036</v>
      </c>
      <c r="G77" s="67"/>
      <c r="H77" s="54"/>
      <c r="I77" s="53"/>
      <c r="K77"/>
    </row>
    <row r="78" spans="1:11" x14ac:dyDescent="0.25">
      <c r="A78" s="51">
        <v>233</v>
      </c>
      <c r="B78" s="51" t="s">
        <v>2371</v>
      </c>
      <c r="C78" s="52" t="s">
        <v>7938</v>
      </c>
      <c r="D78" s="51">
        <v>233</v>
      </c>
      <c r="E78" s="51">
        <v>23300</v>
      </c>
      <c r="F78" s="52" t="s">
        <v>8038</v>
      </c>
      <c r="G78" s="63"/>
      <c r="H78" s="54"/>
      <c r="I78" s="53"/>
      <c r="K78"/>
    </row>
    <row r="79" spans="1:11" x14ac:dyDescent="0.25">
      <c r="A79" s="51">
        <v>238</v>
      </c>
      <c r="B79" s="51" t="s">
        <v>2374</v>
      </c>
      <c r="C79" s="52" t="s">
        <v>7939</v>
      </c>
      <c r="D79" s="51">
        <v>238</v>
      </c>
      <c r="E79" s="51">
        <v>23800</v>
      </c>
      <c r="F79" s="52" t="s">
        <v>9114</v>
      </c>
      <c r="G79" s="63"/>
      <c r="H79" s="54"/>
      <c r="I79" s="53"/>
      <c r="K79"/>
    </row>
    <row r="80" spans="1:11" x14ac:dyDescent="0.25">
      <c r="A80" s="51">
        <v>239</v>
      </c>
      <c r="B80" s="51" t="s">
        <v>2376</v>
      </c>
      <c r="C80" s="52" t="s">
        <v>7940</v>
      </c>
      <c r="D80" s="51">
        <v>239</v>
      </c>
      <c r="E80" s="51">
        <v>23900</v>
      </c>
      <c r="F80" s="52" t="s">
        <v>9115</v>
      </c>
      <c r="G80" s="63"/>
      <c r="H80" s="54"/>
      <c r="I80" s="53"/>
      <c r="K80"/>
    </row>
    <row r="81" spans="1:11" x14ac:dyDescent="0.25">
      <c r="A81" s="51">
        <v>244</v>
      </c>
      <c r="B81" s="51" t="s">
        <v>2379</v>
      </c>
      <c r="C81" s="52" t="s">
        <v>7941</v>
      </c>
      <c r="D81" s="51">
        <v>244</v>
      </c>
      <c r="E81" s="51">
        <v>24400</v>
      </c>
      <c r="F81" s="52" t="s">
        <v>8411</v>
      </c>
      <c r="G81" s="66"/>
      <c r="H81" s="54"/>
      <c r="I81" s="53"/>
      <c r="K81"/>
    </row>
    <row r="82" spans="1:11" x14ac:dyDescent="0.25">
      <c r="A82" s="51">
        <v>245</v>
      </c>
      <c r="B82" s="51" t="s">
        <v>2380</v>
      </c>
      <c r="C82" s="52" t="s">
        <v>7942</v>
      </c>
      <c r="D82" s="51">
        <v>245</v>
      </c>
      <c r="E82" s="51">
        <v>24500</v>
      </c>
      <c r="F82" s="52" t="s">
        <v>8039</v>
      </c>
      <c r="G82" s="63"/>
      <c r="H82" s="54"/>
      <c r="I82" s="53"/>
      <c r="K82"/>
    </row>
    <row r="83" spans="1:11" x14ac:dyDescent="0.25">
      <c r="A83" s="51">
        <v>262</v>
      </c>
      <c r="B83" s="51" t="s">
        <v>2385</v>
      </c>
      <c r="C83" s="52" t="s">
        <v>7943</v>
      </c>
      <c r="D83" s="51">
        <v>262</v>
      </c>
      <c r="E83" s="51">
        <v>26200</v>
      </c>
      <c r="F83" s="52" t="s">
        <v>8019</v>
      </c>
      <c r="G83" s="66"/>
      <c r="H83" s="54"/>
      <c r="I83" s="53"/>
      <c r="K83"/>
    </row>
    <row r="84" spans="1:11" x14ac:dyDescent="0.25">
      <c r="A84" s="51">
        <v>263</v>
      </c>
      <c r="B84" s="51" t="s">
        <v>2386</v>
      </c>
      <c r="C84" s="52" t="s">
        <v>8040</v>
      </c>
      <c r="D84" s="51">
        <v>262</v>
      </c>
      <c r="E84" s="51">
        <v>26200</v>
      </c>
      <c r="F84" s="52" t="s">
        <v>8410</v>
      </c>
      <c r="G84" s="66"/>
      <c r="H84" s="54"/>
      <c r="I84" s="53"/>
      <c r="K84"/>
    </row>
    <row r="85" spans="1:11" x14ac:dyDescent="0.25">
      <c r="A85" s="51">
        <v>301</v>
      </c>
      <c r="B85" s="51" t="s">
        <v>2415</v>
      </c>
      <c r="C85" s="52" t="s">
        <v>7944</v>
      </c>
      <c r="D85" s="51">
        <v>301</v>
      </c>
      <c r="E85" s="51">
        <v>30100</v>
      </c>
      <c r="F85" s="52" t="s">
        <v>8041</v>
      </c>
      <c r="G85" s="63"/>
      <c r="H85" s="54"/>
      <c r="I85" s="53"/>
      <c r="K85"/>
    </row>
    <row r="86" spans="1:11" x14ac:dyDescent="0.25">
      <c r="A86" s="51">
        <v>307</v>
      </c>
      <c r="B86" s="51" t="s">
        <v>2416</v>
      </c>
      <c r="C86" s="52" t="s">
        <v>8042</v>
      </c>
      <c r="D86" s="51">
        <v>301</v>
      </c>
      <c r="E86" s="51">
        <v>30100</v>
      </c>
      <c r="F86" s="52" t="s">
        <v>8041</v>
      </c>
      <c r="G86" s="63"/>
      <c r="H86" s="70"/>
      <c r="I86" s="53"/>
      <c r="K86"/>
    </row>
    <row r="87" spans="1:11" x14ac:dyDescent="0.25">
      <c r="A87" s="51">
        <v>312</v>
      </c>
      <c r="B87" s="51" t="s">
        <v>2418</v>
      </c>
      <c r="C87" s="52" t="s">
        <v>8043</v>
      </c>
      <c r="D87" s="51">
        <v>119</v>
      </c>
      <c r="E87" s="51">
        <v>11900</v>
      </c>
      <c r="F87" s="52" t="s">
        <v>8398</v>
      </c>
      <c r="G87" s="66"/>
      <c r="H87" s="70"/>
      <c r="I87" s="53"/>
      <c r="K87"/>
    </row>
    <row r="88" spans="1:11" x14ac:dyDescent="0.25">
      <c r="A88" s="51">
        <v>327</v>
      </c>
      <c r="B88" s="51" t="s">
        <v>9125</v>
      </c>
      <c r="C88" s="52" t="s">
        <v>9095</v>
      </c>
      <c r="D88" s="106">
        <v>327</v>
      </c>
      <c r="E88" s="106">
        <v>32700</v>
      </c>
      <c r="F88" s="52"/>
      <c r="G88" s="66" t="s">
        <v>9109</v>
      </c>
      <c r="H88" s="54"/>
      <c r="I88" s="53"/>
      <c r="K88"/>
    </row>
    <row r="89" spans="1:11" x14ac:dyDescent="0.25">
      <c r="A89" s="51">
        <v>330</v>
      </c>
      <c r="B89" s="51" t="s">
        <v>2420</v>
      </c>
      <c r="C89" s="52" t="s">
        <v>8044</v>
      </c>
      <c r="D89" s="51">
        <v>107</v>
      </c>
      <c r="E89" s="51">
        <v>10700</v>
      </c>
      <c r="F89" s="52" t="s">
        <v>9099</v>
      </c>
      <c r="G89" s="66"/>
      <c r="H89" s="54"/>
      <c r="I89" s="53"/>
      <c r="K89"/>
    </row>
    <row r="90" spans="1:11" x14ac:dyDescent="0.25">
      <c r="A90" s="51">
        <v>350</v>
      </c>
      <c r="B90" s="51" t="s">
        <v>2421</v>
      </c>
      <c r="C90" s="52" t="s">
        <v>7945</v>
      </c>
      <c r="D90" s="51">
        <v>350</v>
      </c>
      <c r="E90" s="51">
        <v>35000</v>
      </c>
      <c r="F90" s="52" t="s">
        <v>9116</v>
      </c>
      <c r="G90" s="66"/>
      <c r="H90" s="70"/>
      <c r="I90" s="53"/>
      <c r="K90"/>
    </row>
    <row r="91" spans="1:11" x14ac:dyDescent="0.25">
      <c r="A91" s="51">
        <v>400</v>
      </c>
      <c r="B91" s="51" t="s">
        <v>2423</v>
      </c>
      <c r="C91" s="52" t="s">
        <v>8045</v>
      </c>
      <c r="D91" s="51">
        <v>425</v>
      </c>
      <c r="E91" s="51">
        <v>42500</v>
      </c>
      <c r="F91" s="52" t="s">
        <v>8412</v>
      </c>
      <c r="G91" s="66"/>
      <c r="H91" s="70"/>
      <c r="I91" s="53"/>
      <c r="K91"/>
    </row>
    <row r="92" spans="1:11" x14ac:dyDescent="0.25">
      <c r="A92" s="51">
        <v>402</v>
      </c>
      <c r="B92" s="51" t="s">
        <v>2424</v>
      </c>
      <c r="C92" s="52" t="s">
        <v>7946</v>
      </c>
      <c r="D92" s="51">
        <v>402</v>
      </c>
      <c r="E92" s="51">
        <v>40200</v>
      </c>
      <c r="F92" s="52" t="s">
        <v>8046</v>
      </c>
      <c r="G92" s="66"/>
      <c r="H92" s="54"/>
      <c r="I92" s="53"/>
      <c r="K92"/>
    </row>
    <row r="93" spans="1:11" x14ac:dyDescent="0.25">
      <c r="A93" s="51">
        <v>403</v>
      </c>
      <c r="B93" s="51" t="s">
        <v>2425</v>
      </c>
      <c r="C93" s="52" t="s">
        <v>7947</v>
      </c>
      <c r="D93" s="51">
        <v>403</v>
      </c>
      <c r="E93" s="51">
        <v>40300</v>
      </c>
      <c r="F93" s="52" t="s">
        <v>8413</v>
      </c>
      <c r="G93" s="66"/>
      <c r="H93" s="54"/>
      <c r="I93" s="53"/>
      <c r="K93"/>
    </row>
    <row r="94" spans="1:11" x14ac:dyDescent="0.25">
      <c r="A94" s="51">
        <v>405</v>
      </c>
      <c r="B94" s="51" t="s">
        <v>2426</v>
      </c>
      <c r="C94" s="52" t="s">
        <v>8047</v>
      </c>
      <c r="D94" s="51">
        <v>151</v>
      </c>
      <c r="E94" s="51">
        <v>15100</v>
      </c>
      <c r="F94" s="52" t="s">
        <v>8048</v>
      </c>
      <c r="G94" s="63"/>
      <c r="H94" s="70"/>
      <c r="I94" s="53"/>
      <c r="K94"/>
    </row>
    <row r="95" spans="1:11" x14ac:dyDescent="0.25">
      <c r="A95" s="51">
        <v>409</v>
      </c>
      <c r="B95" s="51" t="s">
        <v>2429</v>
      </c>
      <c r="C95" s="52" t="s">
        <v>7948</v>
      </c>
      <c r="D95" s="51">
        <v>409</v>
      </c>
      <c r="E95" s="51">
        <v>40900</v>
      </c>
      <c r="F95" s="52" t="s">
        <v>8414</v>
      </c>
      <c r="G95" s="66"/>
      <c r="H95" s="54"/>
      <c r="I95" s="53"/>
      <c r="K95"/>
    </row>
    <row r="96" spans="1:11" x14ac:dyDescent="0.25">
      <c r="A96" s="51">
        <v>411</v>
      </c>
      <c r="B96" s="51" t="s">
        <v>2430</v>
      </c>
      <c r="C96" s="52" t="s">
        <v>7949</v>
      </c>
      <c r="D96" s="51">
        <v>411</v>
      </c>
      <c r="E96" s="51">
        <v>41100</v>
      </c>
      <c r="F96" s="52" t="s">
        <v>8049</v>
      </c>
      <c r="G96" s="66"/>
      <c r="H96" s="54"/>
      <c r="I96" s="53"/>
      <c r="K96"/>
    </row>
    <row r="97" spans="1:11" x14ac:dyDescent="0.25">
      <c r="A97" s="51">
        <v>413</v>
      </c>
      <c r="B97" s="51" t="s">
        <v>2431</v>
      </c>
      <c r="C97" s="52" t="s">
        <v>7950</v>
      </c>
      <c r="D97" s="106">
        <v>413</v>
      </c>
      <c r="E97" s="106">
        <v>41300</v>
      </c>
      <c r="F97" s="52" t="s">
        <v>8050</v>
      </c>
      <c r="G97" s="66"/>
      <c r="H97" s="54"/>
      <c r="I97" s="53"/>
      <c r="K97"/>
    </row>
    <row r="98" spans="1:11" x14ac:dyDescent="0.25">
      <c r="A98" s="51">
        <v>417</v>
      </c>
      <c r="B98" s="51" t="s">
        <v>2432</v>
      </c>
      <c r="C98" s="52" t="s">
        <v>7951</v>
      </c>
      <c r="D98" s="51">
        <v>417</v>
      </c>
      <c r="E98" s="51">
        <v>41700</v>
      </c>
      <c r="F98" s="52" t="s">
        <v>8415</v>
      </c>
      <c r="G98" s="66"/>
      <c r="H98" s="54"/>
      <c r="I98" s="53"/>
      <c r="K98"/>
    </row>
    <row r="99" spans="1:11" x14ac:dyDescent="0.25">
      <c r="A99" s="51">
        <v>423</v>
      </c>
      <c r="B99" s="51" t="s">
        <v>2433</v>
      </c>
      <c r="C99" s="52" t="s">
        <v>7952</v>
      </c>
      <c r="D99" s="51">
        <v>423</v>
      </c>
      <c r="E99" s="51">
        <v>42300</v>
      </c>
      <c r="F99" s="52" t="s">
        <v>9117</v>
      </c>
      <c r="G99" s="66"/>
      <c r="H99" s="54"/>
      <c r="I99" s="53"/>
      <c r="K99"/>
    </row>
    <row r="100" spans="1:11" x14ac:dyDescent="0.25">
      <c r="A100" s="51">
        <v>425</v>
      </c>
      <c r="B100" s="51" t="s">
        <v>2434</v>
      </c>
      <c r="C100" s="52" t="s">
        <v>7953</v>
      </c>
      <c r="D100" s="51">
        <v>425</v>
      </c>
      <c r="E100" s="51">
        <v>42500</v>
      </c>
      <c r="F100" s="52" t="s">
        <v>9118</v>
      </c>
      <c r="G100" s="66"/>
      <c r="H100" s="70"/>
      <c r="I100" s="53"/>
      <c r="K100"/>
    </row>
    <row r="101" spans="1:11" x14ac:dyDescent="0.25">
      <c r="A101" s="51">
        <v>440</v>
      </c>
      <c r="B101" s="51" t="s">
        <v>2435</v>
      </c>
      <c r="C101" s="52" t="s">
        <v>7954</v>
      </c>
      <c r="D101" s="51">
        <v>440</v>
      </c>
      <c r="E101" s="51">
        <v>44000</v>
      </c>
      <c r="F101" s="52" t="s">
        <v>8051</v>
      </c>
      <c r="G101" s="66"/>
      <c r="H101" s="70"/>
      <c r="I101" s="53"/>
      <c r="K101"/>
    </row>
    <row r="102" spans="1:11" x14ac:dyDescent="0.25">
      <c r="A102" s="51">
        <v>454</v>
      </c>
      <c r="B102" s="51" t="s">
        <v>2437</v>
      </c>
      <c r="C102" s="52" t="s">
        <v>8052</v>
      </c>
      <c r="D102" s="51">
        <v>119</v>
      </c>
      <c r="E102" s="51">
        <v>11900</v>
      </c>
      <c r="F102" s="52" t="s">
        <v>8398</v>
      </c>
      <c r="G102" s="66"/>
      <c r="H102" s="54"/>
      <c r="I102" s="53"/>
      <c r="K102"/>
    </row>
    <row r="103" spans="1:11" x14ac:dyDescent="0.25">
      <c r="A103" s="51">
        <v>501</v>
      </c>
      <c r="B103" s="51" t="s">
        <v>2438</v>
      </c>
      <c r="C103" s="52" t="s">
        <v>7955</v>
      </c>
      <c r="D103" s="51">
        <v>501</v>
      </c>
      <c r="E103" s="51">
        <v>50100</v>
      </c>
      <c r="F103" s="52" t="s">
        <v>8053</v>
      </c>
      <c r="G103" s="66"/>
      <c r="H103" s="54"/>
      <c r="I103" s="53"/>
      <c r="K103"/>
    </row>
    <row r="104" spans="1:11" x14ac:dyDescent="0.25">
      <c r="A104" s="51">
        <v>503</v>
      </c>
      <c r="B104" s="51" t="s">
        <v>8389</v>
      </c>
      <c r="C104" s="52" t="s">
        <v>8416</v>
      </c>
      <c r="D104" s="51">
        <v>501</v>
      </c>
      <c r="E104" s="51">
        <v>50100</v>
      </c>
      <c r="F104" s="52" t="s">
        <v>8053</v>
      </c>
      <c r="G104" s="66"/>
      <c r="H104" s="54"/>
      <c r="I104" s="53"/>
      <c r="K104"/>
    </row>
    <row r="105" spans="1:11" x14ac:dyDescent="0.25">
      <c r="A105" s="51">
        <v>505</v>
      </c>
      <c r="B105" s="51" t="s">
        <v>2440</v>
      </c>
      <c r="C105" s="52" t="s">
        <v>7956</v>
      </c>
      <c r="D105" s="51">
        <v>505</v>
      </c>
      <c r="E105" s="51">
        <v>50500</v>
      </c>
      <c r="F105" s="52" t="s">
        <v>8417</v>
      </c>
      <c r="G105" s="66"/>
      <c r="H105" s="54"/>
      <c r="I105" s="53"/>
      <c r="K105"/>
    </row>
    <row r="106" spans="1:11" x14ac:dyDescent="0.25">
      <c r="A106" s="51">
        <v>506</v>
      </c>
      <c r="B106" s="51" t="s">
        <v>2441</v>
      </c>
      <c r="C106" s="52" t="s">
        <v>8054</v>
      </c>
      <c r="D106" s="51">
        <v>154</v>
      </c>
      <c r="E106" s="51">
        <v>15400</v>
      </c>
      <c r="F106" s="52" t="s">
        <v>8008</v>
      </c>
      <c r="G106" s="66"/>
      <c r="H106" s="54"/>
      <c r="I106" s="53"/>
      <c r="K106"/>
    </row>
    <row r="107" spans="1:11" x14ac:dyDescent="0.25">
      <c r="A107" s="51">
        <v>530</v>
      </c>
      <c r="B107" s="51" t="s">
        <v>2443</v>
      </c>
      <c r="C107" s="52" t="s">
        <v>8056</v>
      </c>
      <c r="D107" s="51">
        <v>154</v>
      </c>
      <c r="E107" s="51">
        <v>15400</v>
      </c>
      <c r="F107" s="52" t="s">
        <v>8008</v>
      </c>
      <c r="G107" s="66"/>
      <c r="H107" s="70"/>
      <c r="I107" s="53"/>
      <c r="K107"/>
    </row>
    <row r="108" spans="1:11" x14ac:dyDescent="0.25">
      <c r="A108" s="51">
        <v>601</v>
      </c>
      <c r="B108" s="51" t="s">
        <v>2444</v>
      </c>
      <c r="C108" s="52" t="s">
        <v>7957</v>
      </c>
      <c r="D108" s="51">
        <v>601</v>
      </c>
      <c r="E108" s="51">
        <v>60100</v>
      </c>
      <c r="F108" s="52" t="s">
        <v>8418</v>
      </c>
      <c r="G108" s="66"/>
      <c r="H108" s="70"/>
      <c r="I108" s="53"/>
      <c r="K108"/>
    </row>
    <row r="109" spans="1:11" x14ac:dyDescent="0.25">
      <c r="A109" s="51">
        <v>602</v>
      </c>
      <c r="B109" s="51" t="s">
        <v>2445</v>
      </c>
      <c r="C109" s="52" t="s">
        <v>7958</v>
      </c>
      <c r="D109" s="51">
        <v>602</v>
      </c>
      <c r="E109" s="51">
        <v>60200</v>
      </c>
      <c r="F109" s="52" t="s">
        <v>8057</v>
      </c>
      <c r="G109" s="66"/>
      <c r="H109" s="70"/>
      <c r="I109" s="53"/>
      <c r="K109"/>
    </row>
    <row r="110" spans="1:11" x14ac:dyDescent="0.25">
      <c r="A110" s="51">
        <v>606</v>
      </c>
      <c r="B110" s="51" t="s">
        <v>2446</v>
      </c>
      <c r="C110" s="52" t="s">
        <v>8058</v>
      </c>
      <c r="D110" s="51">
        <v>262</v>
      </c>
      <c r="E110" s="51">
        <v>26200</v>
      </c>
      <c r="F110" s="52" t="s">
        <v>8019</v>
      </c>
      <c r="G110" s="66"/>
      <c r="H110" s="70"/>
      <c r="I110" s="53"/>
      <c r="K110"/>
    </row>
    <row r="111" spans="1:11" x14ac:dyDescent="0.25">
      <c r="A111" s="51">
        <v>701</v>
      </c>
      <c r="B111" s="51" t="s">
        <v>2447</v>
      </c>
      <c r="C111" s="52" t="s">
        <v>7959</v>
      </c>
      <c r="D111" s="51">
        <v>701</v>
      </c>
      <c r="E111" s="51">
        <v>70100</v>
      </c>
      <c r="F111" s="52" t="s">
        <v>8059</v>
      </c>
      <c r="G111" s="66"/>
      <c r="H111" s="70"/>
      <c r="I111" s="53"/>
      <c r="K111"/>
    </row>
    <row r="112" spans="1:11" x14ac:dyDescent="0.25">
      <c r="A112" s="51">
        <v>702</v>
      </c>
      <c r="B112" s="51" t="s">
        <v>2448</v>
      </c>
      <c r="C112" s="52" t="s">
        <v>8060</v>
      </c>
      <c r="D112" s="51">
        <v>262</v>
      </c>
      <c r="E112" s="51">
        <v>26200</v>
      </c>
      <c r="F112" s="52" t="s">
        <v>8019</v>
      </c>
      <c r="G112" s="66"/>
      <c r="H112" s="70"/>
      <c r="I112" s="53"/>
      <c r="K112"/>
    </row>
    <row r="113" spans="1:11" ht="90" customHeight="1" x14ac:dyDescent="0.25">
      <c r="A113" s="51">
        <v>711</v>
      </c>
      <c r="B113" s="51" t="s">
        <v>2456</v>
      </c>
      <c r="C113" s="52" t="s">
        <v>7960</v>
      </c>
      <c r="D113" s="51">
        <v>711</v>
      </c>
      <c r="E113" s="51">
        <v>71100</v>
      </c>
      <c r="F113" s="52" t="s">
        <v>8061</v>
      </c>
      <c r="G113" s="66"/>
      <c r="H113" s="70"/>
      <c r="I113" s="53"/>
      <c r="K113"/>
    </row>
    <row r="114" spans="1:11" x14ac:dyDescent="0.25">
      <c r="A114" s="51">
        <v>720</v>
      </c>
      <c r="B114" s="51" t="s">
        <v>2462</v>
      </c>
      <c r="C114" s="52" t="s">
        <v>8419</v>
      </c>
      <c r="D114" s="51">
        <v>720</v>
      </c>
      <c r="E114" s="51">
        <v>72000</v>
      </c>
      <c r="F114" s="52" t="s">
        <v>8062</v>
      </c>
      <c r="G114" s="66"/>
      <c r="H114" s="70"/>
      <c r="I114" s="53"/>
      <c r="K114"/>
    </row>
    <row r="115" spans="1:11" x14ac:dyDescent="0.25">
      <c r="A115" s="51">
        <v>751</v>
      </c>
      <c r="B115" s="51" t="s">
        <v>2485</v>
      </c>
      <c r="C115" s="52" t="s">
        <v>8063</v>
      </c>
      <c r="D115" s="51">
        <v>262</v>
      </c>
      <c r="E115" s="51">
        <v>26200</v>
      </c>
      <c r="F115" s="52" t="s">
        <v>8019</v>
      </c>
      <c r="G115" s="66"/>
      <c r="H115" s="70"/>
      <c r="I115" s="53"/>
      <c r="K115"/>
    </row>
    <row r="116" spans="1:11" x14ac:dyDescent="0.25">
      <c r="A116" s="51">
        <v>765</v>
      </c>
      <c r="B116" s="51" t="s">
        <v>2493</v>
      </c>
      <c r="C116" s="52" t="s">
        <v>7961</v>
      </c>
      <c r="D116" s="51">
        <v>765</v>
      </c>
      <c r="E116" s="51">
        <v>76500</v>
      </c>
      <c r="F116" s="52" t="s">
        <v>8032</v>
      </c>
      <c r="G116" s="66"/>
      <c r="H116" s="70"/>
      <c r="I116" s="53"/>
      <c r="K116"/>
    </row>
    <row r="117" spans="1:11" x14ac:dyDescent="0.25">
      <c r="A117" s="51">
        <v>777</v>
      </c>
      <c r="B117" s="51" t="s">
        <v>2506</v>
      </c>
      <c r="C117" s="52" t="s">
        <v>7962</v>
      </c>
      <c r="D117" s="51">
        <v>777</v>
      </c>
      <c r="E117" s="51">
        <v>77700</v>
      </c>
      <c r="F117" s="52" t="s">
        <v>8064</v>
      </c>
      <c r="G117" s="66"/>
      <c r="H117" s="70"/>
      <c r="I117" s="53"/>
      <c r="K117"/>
    </row>
    <row r="118" spans="1:11" x14ac:dyDescent="0.25">
      <c r="A118" s="51">
        <v>778</v>
      </c>
      <c r="B118" s="51" t="s">
        <v>2507</v>
      </c>
      <c r="C118" s="52" t="s">
        <v>7963</v>
      </c>
      <c r="D118" s="51">
        <v>778</v>
      </c>
      <c r="E118" s="51">
        <v>77800</v>
      </c>
      <c r="F118" s="52" t="s">
        <v>8065</v>
      </c>
      <c r="G118" s="66"/>
      <c r="H118" s="70"/>
      <c r="I118" s="53"/>
      <c r="K118"/>
    </row>
    <row r="119" spans="1:11" x14ac:dyDescent="0.25">
      <c r="A119" s="51">
        <v>820</v>
      </c>
      <c r="B119" s="51" t="s">
        <v>2516</v>
      </c>
      <c r="C119" s="52" t="s">
        <v>8066</v>
      </c>
      <c r="D119" s="51">
        <v>107</v>
      </c>
      <c r="E119" s="51">
        <v>10700</v>
      </c>
      <c r="F119" s="52" t="s">
        <v>9099</v>
      </c>
      <c r="G119" s="66"/>
      <c r="H119" s="70"/>
      <c r="I119" s="53"/>
      <c r="K119"/>
    </row>
    <row r="120" spans="1:11" x14ac:dyDescent="0.25">
      <c r="A120" s="51">
        <v>834</v>
      </c>
      <c r="B120" s="51" t="s">
        <v>2517</v>
      </c>
      <c r="C120" s="52" t="s">
        <v>8067</v>
      </c>
      <c r="D120" s="51">
        <v>107</v>
      </c>
      <c r="E120" s="51">
        <v>10700</v>
      </c>
      <c r="F120" s="52" t="s">
        <v>9099</v>
      </c>
      <c r="G120" s="66"/>
      <c r="H120" s="70"/>
      <c r="I120" s="53"/>
      <c r="K120"/>
    </row>
    <row r="121" spans="1:11" x14ac:dyDescent="0.25">
      <c r="A121" s="51">
        <v>836</v>
      </c>
      <c r="B121" s="51" t="s">
        <v>2518</v>
      </c>
      <c r="C121" s="52" t="s">
        <v>8068</v>
      </c>
      <c r="D121" s="51">
        <v>119</v>
      </c>
      <c r="E121" s="51">
        <v>11900</v>
      </c>
      <c r="F121" s="52" t="s">
        <v>8398</v>
      </c>
      <c r="G121" s="66"/>
      <c r="H121" s="70"/>
      <c r="I121" s="53"/>
      <c r="K121"/>
    </row>
    <row r="122" spans="1:11" x14ac:dyDescent="0.25">
      <c r="A122" s="51">
        <v>839</v>
      </c>
      <c r="B122" s="51" t="s">
        <v>2520</v>
      </c>
      <c r="C122" s="52" t="s">
        <v>8069</v>
      </c>
      <c r="D122" s="51">
        <v>107</v>
      </c>
      <c r="E122" s="51">
        <v>10700</v>
      </c>
      <c r="F122" s="52" t="s">
        <v>9099</v>
      </c>
      <c r="G122" s="66"/>
      <c r="H122" s="70"/>
      <c r="I122" s="53"/>
      <c r="K122"/>
    </row>
    <row r="123" spans="1:11" x14ac:dyDescent="0.25">
      <c r="A123" s="51">
        <v>840</v>
      </c>
      <c r="B123" s="51" t="s">
        <v>2521</v>
      </c>
      <c r="C123" s="52" t="s">
        <v>8070</v>
      </c>
      <c r="D123" s="51">
        <v>107</v>
      </c>
      <c r="E123" s="51">
        <v>10700</v>
      </c>
      <c r="F123" s="52" t="s">
        <v>9099</v>
      </c>
      <c r="G123" s="66"/>
      <c r="H123" s="70"/>
      <c r="I123" s="53"/>
      <c r="K123"/>
    </row>
    <row r="124" spans="1:11" x14ac:dyDescent="0.25">
      <c r="A124" s="51">
        <v>841</v>
      </c>
      <c r="B124" s="51" t="s">
        <v>2522</v>
      </c>
      <c r="C124" s="52" t="s">
        <v>7964</v>
      </c>
      <c r="D124" s="51">
        <v>841</v>
      </c>
      <c r="E124" s="51">
        <v>84100</v>
      </c>
      <c r="F124" s="52" t="s">
        <v>9119</v>
      </c>
      <c r="G124" s="66"/>
      <c r="H124" s="70"/>
      <c r="I124" s="53"/>
      <c r="K124"/>
    </row>
    <row r="125" spans="1:11" x14ac:dyDescent="0.25">
      <c r="A125" s="51">
        <v>842</v>
      </c>
      <c r="B125" s="51" t="s">
        <v>2523</v>
      </c>
      <c r="C125" s="52" t="s">
        <v>8071</v>
      </c>
      <c r="D125" s="51">
        <v>107</v>
      </c>
      <c r="E125" s="51">
        <v>10700</v>
      </c>
      <c r="F125" s="52" t="s">
        <v>9099</v>
      </c>
      <c r="G125" s="66"/>
      <c r="H125" s="70"/>
      <c r="I125" s="53"/>
      <c r="K125"/>
    </row>
    <row r="126" spans="1:11" x14ac:dyDescent="0.25">
      <c r="A126" s="51">
        <v>844</v>
      </c>
      <c r="B126" s="51" t="s">
        <v>2524</v>
      </c>
      <c r="C126" s="52" t="s">
        <v>8072</v>
      </c>
      <c r="D126" s="51">
        <v>107</v>
      </c>
      <c r="E126" s="51">
        <v>10700</v>
      </c>
      <c r="F126" s="52" t="s">
        <v>9099</v>
      </c>
      <c r="G126" s="66"/>
      <c r="H126" s="70"/>
      <c r="I126" s="53"/>
      <c r="K126"/>
    </row>
    <row r="127" spans="1:11" x14ac:dyDescent="0.25">
      <c r="A127" s="51">
        <v>845</v>
      </c>
      <c r="B127" s="51" t="s">
        <v>2525</v>
      </c>
      <c r="C127" s="52" t="s">
        <v>8073</v>
      </c>
      <c r="D127" s="51">
        <v>107</v>
      </c>
      <c r="E127" s="51">
        <v>10700</v>
      </c>
      <c r="F127" s="52" t="s">
        <v>9099</v>
      </c>
      <c r="G127" s="66"/>
      <c r="H127" s="54"/>
      <c r="I127" s="53"/>
      <c r="K127"/>
    </row>
    <row r="128" spans="1:11" x14ac:dyDescent="0.25">
      <c r="A128" s="51">
        <v>847</v>
      </c>
      <c r="B128" s="51" t="s">
        <v>2526</v>
      </c>
      <c r="C128" s="52" t="s">
        <v>8074</v>
      </c>
      <c r="D128" s="51">
        <v>107</v>
      </c>
      <c r="E128" s="51">
        <v>10700</v>
      </c>
      <c r="F128" s="52" t="s">
        <v>9099</v>
      </c>
      <c r="G128" s="66"/>
      <c r="H128" s="54"/>
      <c r="I128" s="53"/>
      <c r="K128"/>
    </row>
    <row r="129" spans="1:11" x14ac:dyDescent="0.25">
      <c r="A129" s="51">
        <v>848</v>
      </c>
      <c r="B129" s="51" t="s">
        <v>2527</v>
      </c>
      <c r="C129" s="52" t="s">
        <v>7965</v>
      </c>
      <c r="D129" s="51">
        <v>848</v>
      </c>
      <c r="E129" s="51">
        <v>84800</v>
      </c>
      <c r="F129" s="52" t="s">
        <v>8075</v>
      </c>
      <c r="G129" s="66"/>
      <c r="H129" s="54"/>
      <c r="I129" s="53"/>
      <c r="K129"/>
    </row>
    <row r="130" spans="1:11" x14ac:dyDescent="0.25">
      <c r="A130" s="51">
        <v>856</v>
      </c>
      <c r="B130" s="51" t="s">
        <v>6180</v>
      </c>
      <c r="C130" s="52" t="s">
        <v>8420</v>
      </c>
      <c r="D130" s="106">
        <v>720</v>
      </c>
      <c r="E130" s="106">
        <v>72000</v>
      </c>
      <c r="F130" s="52" t="s">
        <v>8062</v>
      </c>
      <c r="G130" s="66" t="s">
        <v>9106</v>
      </c>
      <c r="H130" s="70"/>
      <c r="I130" s="53"/>
      <c r="K130"/>
    </row>
    <row r="131" spans="1:11" ht="71.25" customHeight="1" x14ac:dyDescent="0.25">
      <c r="A131" s="51">
        <v>858</v>
      </c>
      <c r="B131" s="51" t="s">
        <v>2531</v>
      </c>
      <c r="C131" s="52" t="s">
        <v>9120</v>
      </c>
      <c r="D131" s="51">
        <v>107</v>
      </c>
      <c r="E131" s="51">
        <v>10700</v>
      </c>
      <c r="F131" s="52" t="s">
        <v>9099</v>
      </c>
      <c r="G131" s="66"/>
      <c r="H131" s="69"/>
      <c r="I131" s="53"/>
      <c r="K131"/>
    </row>
    <row r="132" spans="1:11" x14ac:dyDescent="0.25">
      <c r="A132" s="51">
        <v>872</v>
      </c>
      <c r="B132" s="51" t="s">
        <v>2541</v>
      </c>
      <c r="C132" s="52" t="s">
        <v>8077</v>
      </c>
      <c r="D132" s="51">
        <v>107</v>
      </c>
      <c r="E132" s="51">
        <v>10700</v>
      </c>
      <c r="F132" s="52" t="s">
        <v>9099</v>
      </c>
      <c r="G132" s="66"/>
      <c r="H132" s="70"/>
      <c r="I132" s="53"/>
      <c r="K132"/>
    </row>
    <row r="133" spans="1:11" x14ac:dyDescent="0.25">
      <c r="A133" s="51">
        <v>876</v>
      </c>
      <c r="B133" s="51" t="s">
        <v>2544</v>
      </c>
      <c r="C133" s="52" t="s">
        <v>8078</v>
      </c>
      <c r="D133" s="51">
        <v>107</v>
      </c>
      <c r="E133" s="51">
        <v>10700</v>
      </c>
      <c r="F133" s="52" t="s">
        <v>9099</v>
      </c>
      <c r="G133" s="66"/>
      <c r="H133" s="54"/>
      <c r="I133" s="53"/>
      <c r="K133"/>
    </row>
    <row r="134" spans="1:11" x14ac:dyDescent="0.25">
      <c r="A134" s="51">
        <v>879</v>
      </c>
      <c r="B134" s="72" t="s">
        <v>5718</v>
      </c>
      <c r="C134" s="52" t="s">
        <v>8079</v>
      </c>
      <c r="D134" s="51">
        <v>151</v>
      </c>
      <c r="E134" s="51">
        <v>15100</v>
      </c>
      <c r="F134" s="111" t="s">
        <v>8006</v>
      </c>
      <c r="G134" s="66" t="s">
        <v>9106</v>
      </c>
      <c r="H134" s="54"/>
      <c r="I134" s="53"/>
      <c r="K134"/>
    </row>
    <row r="135" spans="1:11" ht="31.5" customHeight="1" x14ac:dyDescent="0.25">
      <c r="A135" s="51">
        <v>880</v>
      </c>
      <c r="B135" s="72" t="s">
        <v>5719</v>
      </c>
      <c r="C135" s="65" t="s">
        <v>8080</v>
      </c>
      <c r="D135" s="51">
        <v>107</v>
      </c>
      <c r="E135" s="51">
        <v>10700</v>
      </c>
      <c r="F135" s="52" t="s">
        <v>9099</v>
      </c>
      <c r="G135" s="66"/>
      <c r="H135" s="54"/>
      <c r="I135" s="53"/>
      <c r="K135"/>
    </row>
    <row r="136" spans="1:11" x14ac:dyDescent="0.25">
      <c r="A136" s="51">
        <v>882</v>
      </c>
      <c r="B136" s="72" t="s">
        <v>6182</v>
      </c>
      <c r="C136" s="65" t="s">
        <v>8081</v>
      </c>
      <c r="D136" s="51">
        <v>107</v>
      </c>
      <c r="E136" s="51">
        <v>10700</v>
      </c>
      <c r="F136" s="52" t="s">
        <v>9099</v>
      </c>
      <c r="G136" s="66"/>
      <c r="H136" s="54"/>
      <c r="I136" s="53"/>
      <c r="K136"/>
    </row>
    <row r="137" spans="1:11" x14ac:dyDescent="0.25">
      <c r="A137" s="51">
        <v>883</v>
      </c>
      <c r="B137" s="72" t="s">
        <v>8811</v>
      </c>
      <c r="C137" s="65" t="s">
        <v>9098</v>
      </c>
      <c r="D137" s="106">
        <v>107</v>
      </c>
      <c r="E137" s="106">
        <v>10700</v>
      </c>
      <c r="F137" s="52" t="s">
        <v>9099</v>
      </c>
      <c r="G137" s="66" t="s">
        <v>9109</v>
      </c>
      <c r="H137" s="54"/>
      <c r="I137" s="53"/>
      <c r="K137"/>
    </row>
    <row r="138" spans="1:11" x14ac:dyDescent="0.25">
      <c r="A138" s="51">
        <v>902</v>
      </c>
      <c r="B138" s="72" t="s">
        <v>6183</v>
      </c>
      <c r="C138" s="65" t="s">
        <v>8082</v>
      </c>
      <c r="D138" s="51">
        <v>912</v>
      </c>
      <c r="E138" s="51">
        <v>91200</v>
      </c>
      <c r="F138" s="52" t="s">
        <v>7994</v>
      </c>
      <c r="G138" s="66"/>
      <c r="H138" s="54"/>
      <c r="I138" s="53"/>
      <c r="K138"/>
    </row>
    <row r="139" spans="1:11" x14ac:dyDescent="0.25">
      <c r="A139" s="51">
        <v>903</v>
      </c>
      <c r="B139" s="72" t="s">
        <v>6185</v>
      </c>
      <c r="C139" s="65" t="s">
        <v>8083</v>
      </c>
      <c r="D139" s="51">
        <v>912</v>
      </c>
      <c r="E139" s="51">
        <v>91200</v>
      </c>
      <c r="F139" s="52" t="s">
        <v>7994</v>
      </c>
      <c r="G139" s="66"/>
      <c r="H139" s="54"/>
      <c r="I139" s="53"/>
      <c r="K139"/>
    </row>
    <row r="140" spans="1:11" x14ac:dyDescent="0.25">
      <c r="A140" s="51">
        <v>912</v>
      </c>
      <c r="B140" s="51" t="s">
        <v>2547</v>
      </c>
      <c r="C140" s="52" t="s">
        <v>7966</v>
      </c>
      <c r="D140" s="51">
        <v>912</v>
      </c>
      <c r="E140" s="51">
        <v>91200</v>
      </c>
      <c r="F140" s="52" t="s">
        <v>7994</v>
      </c>
      <c r="G140" s="66"/>
      <c r="H140" s="54"/>
      <c r="I140" s="53"/>
      <c r="K140"/>
    </row>
    <row r="141" spans="1:11" x14ac:dyDescent="0.25">
      <c r="A141" s="51">
        <v>913</v>
      </c>
      <c r="B141" s="51" t="s">
        <v>2548</v>
      </c>
      <c r="C141" s="52" t="s">
        <v>8084</v>
      </c>
      <c r="D141" s="90">
        <v>912</v>
      </c>
      <c r="E141" s="51">
        <v>91200</v>
      </c>
      <c r="F141" s="52" t="s">
        <v>7994</v>
      </c>
      <c r="G141" s="66"/>
      <c r="H141" s="54"/>
      <c r="I141" s="53"/>
      <c r="K141"/>
    </row>
    <row r="142" spans="1:11" x14ac:dyDescent="0.25">
      <c r="A142" s="51">
        <v>921</v>
      </c>
      <c r="B142" s="51" t="s">
        <v>2550</v>
      </c>
      <c r="C142" s="52" t="s">
        <v>8085</v>
      </c>
      <c r="D142" s="51">
        <v>119</v>
      </c>
      <c r="E142" s="51">
        <v>11900</v>
      </c>
      <c r="F142" s="52" t="s">
        <v>8398</v>
      </c>
      <c r="G142" s="66"/>
      <c r="H142" s="54"/>
      <c r="I142" s="53"/>
      <c r="K142"/>
    </row>
    <row r="143" spans="1:11" x14ac:dyDescent="0.25">
      <c r="A143" s="51">
        <v>922</v>
      </c>
      <c r="B143" s="51" t="s">
        <v>2551</v>
      </c>
      <c r="C143" s="52" t="s">
        <v>8086</v>
      </c>
      <c r="D143" s="51">
        <v>912</v>
      </c>
      <c r="E143" s="51">
        <v>91200</v>
      </c>
      <c r="F143" s="52" t="s">
        <v>7994</v>
      </c>
      <c r="G143" s="66"/>
      <c r="H143" s="54"/>
      <c r="I143" s="53"/>
      <c r="K143"/>
    </row>
    <row r="144" spans="1:11" x14ac:dyDescent="0.25">
      <c r="A144" s="51">
        <v>942</v>
      </c>
      <c r="B144" s="51" t="s">
        <v>2558</v>
      </c>
      <c r="C144" s="52" t="s">
        <v>7967</v>
      </c>
      <c r="D144" s="51">
        <v>942</v>
      </c>
      <c r="E144" s="51">
        <v>94200</v>
      </c>
      <c r="F144" s="52" t="s">
        <v>8087</v>
      </c>
      <c r="G144" s="71"/>
      <c r="H144" s="54"/>
      <c r="I144" s="53"/>
      <c r="K144"/>
    </row>
    <row r="145" spans="1:11" x14ac:dyDescent="0.25">
      <c r="A145" s="51">
        <v>949</v>
      </c>
      <c r="B145" s="51" t="s">
        <v>2560</v>
      </c>
      <c r="C145" s="52" t="s">
        <v>8088</v>
      </c>
      <c r="D145" s="51">
        <v>122</v>
      </c>
      <c r="E145" s="51">
        <v>12200</v>
      </c>
      <c r="F145" s="52" t="s">
        <v>7991</v>
      </c>
      <c r="G145" s="66"/>
      <c r="H145" s="54"/>
      <c r="I145" s="53"/>
      <c r="K145"/>
    </row>
    <row r="146" spans="1:11" x14ac:dyDescent="0.25">
      <c r="A146" s="51">
        <v>950</v>
      </c>
      <c r="B146" s="51" t="s">
        <v>7851</v>
      </c>
      <c r="C146" s="52" t="s">
        <v>8089</v>
      </c>
      <c r="D146" s="51">
        <v>122</v>
      </c>
      <c r="E146" s="51">
        <v>12200</v>
      </c>
      <c r="F146" s="52" t="s">
        <v>7991</v>
      </c>
      <c r="G146" s="66"/>
      <c r="K146"/>
    </row>
    <row r="147" spans="1:11" x14ac:dyDescent="0.25">
      <c r="A147" s="51">
        <v>951</v>
      </c>
      <c r="B147" s="51" t="s">
        <v>2561</v>
      </c>
      <c r="C147" s="52" t="s">
        <v>8090</v>
      </c>
      <c r="D147" s="51">
        <v>122</v>
      </c>
      <c r="E147" s="51">
        <v>12200</v>
      </c>
      <c r="F147" s="52" t="s">
        <v>7991</v>
      </c>
      <c r="G147" s="66"/>
      <c r="K147"/>
    </row>
    <row r="148" spans="1:11" x14ac:dyDescent="0.25">
      <c r="A148" s="51">
        <v>957</v>
      </c>
      <c r="B148" s="51" t="s">
        <v>2562</v>
      </c>
      <c r="C148" s="52" t="s">
        <v>7968</v>
      </c>
      <c r="D148" s="51">
        <v>957</v>
      </c>
      <c r="E148" s="51">
        <v>95700</v>
      </c>
      <c r="F148" s="52" t="s">
        <v>8091</v>
      </c>
      <c r="G148" s="66"/>
      <c r="K148"/>
    </row>
    <row r="149" spans="1:11" x14ac:dyDescent="0.25">
      <c r="A149" s="51">
        <v>960</v>
      </c>
      <c r="B149" s="51" t="s">
        <v>2563</v>
      </c>
      <c r="C149" s="52" t="s">
        <v>7969</v>
      </c>
      <c r="D149" s="51">
        <v>960</v>
      </c>
      <c r="E149" s="51">
        <v>96000</v>
      </c>
      <c r="F149" s="52" t="s">
        <v>8092</v>
      </c>
      <c r="G149" s="66"/>
      <c r="K149"/>
    </row>
    <row r="150" spans="1:11" x14ac:dyDescent="0.25">
      <c r="A150" s="51">
        <v>961</v>
      </c>
      <c r="B150" s="51" t="s">
        <v>2564</v>
      </c>
      <c r="C150" s="52" t="s">
        <v>8093</v>
      </c>
      <c r="D150" s="51">
        <v>961</v>
      </c>
      <c r="E150" s="51">
        <v>96100</v>
      </c>
      <c r="F150" s="52" t="s">
        <v>8094</v>
      </c>
      <c r="G150" s="66"/>
      <c r="K150"/>
    </row>
    <row r="151" spans="1:11" x14ac:dyDescent="0.25">
      <c r="A151" s="51">
        <v>977</v>
      </c>
      <c r="B151" s="51" t="s">
        <v>6187</v>
      </c>
      <c r="C151" s="52" t="s">
        <v>9100</v>
      </c>
      <c r="D151" s="51">
        <v>977</v>
      </c>
      <c r="E151" s="51">
        <v>97700</v>
      </c>
      <c r="F151" s="52" t="s">
        <v>9121</v>
      </c>
      <c r="G151" s="66" t="s">
        <v>9109</v>
      </c>
      <c r="K151"/>
    </row>
    <row r="152" spans="1:11" x14ac:dyDescent="0.25">
      <c r="A152" s="51">
        <v>984</v>
      </c>
      <c r="B152" s="51" t="s">
        <v>5721</v>
      </c>
      <c r="C152" s="52" t="s">
        <v>7970</v>
      </c>
      <c r="D152" s="51">
        <v>122</v>
      </c>
      <c r="E152" s="51">
        <v>12200</v>
      </c>
      <c r="F152" s="52" t="s">
        <v>7991</v>
      </c>
      <c r="G152" s="66"/>
      <c r="K152"/>
    </row>
    <row r="153" spans="1:11" x14ac:dyDescent="0.25">
      <c r="A153" s="51">
        <v>994</v>
      </c>
      <c r="B153" s="51" t="s">
        <v>2571</v>
      </c>
      <c r="C153" s="52" t="s">
        <v>9122</v>
      </c>
      <c r="D153" s="51">
        <v>152</v>
      </c>
      <c r="E153" s="51">
        <v>15200</v>
      </c>
      <c r="F153" s="52" t="s">
        <v>8007</v>
      </c>
      <c r="G153" s="66"/>
      <c r="K153"/>
    </row>
    <row r="154" spans="1:11" x14ac:dyDescent="0.25">
      <c r="A154" s="51">
        <v>996</v>
      </c>
      <c r="B154" s="51" t="s">
        <v>2574</v>
      </c>
      <c r="C154" s="52" t="s">
        <v>9123</v>
      </c>
      <c r="D154" s="51">
        <v>152</v>
      </c>
      <c r="E154" s="51">
        <v>15200</v>
      </c>
      <c r="F154" s="52" t="s">
        <v>8007</v>
      </c>
      <c r="G154" s="66"/>
      <c r="K154"/>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405E-8AA4-4322-AB72-D924F123303B}">
  <dimension ref="A1:Z3274"/>
  <sheetViews>
    <sheetView topLeftCell="A1187" workbookViewId="0">
      <selection activeCell="A3" sqref="A3:A1253"/>
    </sheetView>
  </sheetViews>
  <sheetFormatPr defaultRowHeight="15" x14ac:dyDescent="0.25"/>
  <cols>
    <col min="2" max="2" width="15" bestFit="1" customWidth="1"/>
    <col min="3" max="3" width="13" bestFit="1" customWidth="1"/>
    <col min="4" max="4" width="14.42578125" customWidth="1"/>
    <col min="5" max="5" width="35.140625" bestFit="1" customWidth="1"/>
    <col min="6" max="6" width="34.140625" bestFit="1" customWidth="1"/>
    <col min="7" max="7" width="13.85546875" customWidth="1"/>
    <col min="10" max="10" width="22.140625" bestFit="1" customWidth="1"/>
    <col min="11" max="11" width="16.7109375" customWidth="1"/>
    <col min="12" max="12" width="67" customWidth="1"/>
    <col min="13" max="13" width="33.7109375" customWidth="1"/>
    <col min="14" max="14" width="21.28515625" customWidth="1"/>
    <col min="15" max="15" width="42.28515625" customWidth="1"/>
    <col min="16" max="16" width="33.42578125" customWidth="1"/>
    <col min="17" max="17" width="36.85546875" customWidth="1"/>
    <col min="18" max="18" width="16.5703125" style="8" bestFit="1" customWidth="1"/>
    <col min="19" max="19" width="31.85546875" customWidth="1"/>
    <col min="20" max="20" width="37.5703125" style="1" customWidth="1"/>
    <col min="21" max="21" width="16.5703125" style="8" bestFit="1" customWidth="1"/>
    <col min="22" max="22" width="31.85546875" customWidth="1"/>
    <col min="23" max="23" width="37.5703125" customWidth="1"/>
    <col min="24" max="24" width="25.85546875" customWidth="1"/>
    <col min="25" max="26" width="9.140625" hidden="1" customWidth="1"/>
    <col min="27" max="27" width="0" hidden="1" customWidth="1"/>
  </cols>
  <sheetData>
    <row r="1" spans="1:25" ht="15.75" thickBot="1" x14ac:dyDescent="0.3">
      <c r="G1" s="3" t="s">
        <v>2873</v>
      </c>
      <c r="M1" s="4" t="s">
        <v>2874</v>
      </c>
      <c r="N1" s="4" t="s">
        <v>2875</v>
      </c>
      <c r="O1" s="4" t="s">
        <v>2876</v>
      </c>
      <c r="P1" s="4" t="s">
        <v>2877</v>
      </c>
      <c r="Q1" s="4" t="s">
        <v>2878</v>
      </c>
      <c r="R1" s="4" t="s">
        <v>2879</v>
      </c>
      <c r="S1" s="4" t="s">
        <v>2880</v>
      </c>
      <c r="T1" s="4" t="s">
        <v>2881</v>
      </c>
      <c r="U1" s="4" t="s">
        <v>2882</v>
      </c>
      <c r="V1" s="4" t="s">
        <v>2883</v>
      </c>
      <c r="W1" s="4" t="s">
        <v>2884</v>
      </c>
      <c r="X1" s="10" t="s">
        <v>5253</v>
      </c>
    </row>
    <row r="2" spans="1:25" s="2" customFormat="1" ht="132.75" customHeight="1" x14ac:dyDescent="0.25">
      <c r="A2" s="74" t="s">
        <v>2860</v>
      </c>
      <c r="B2" s="74" t="s">
        <v>2861</v>
      </c>
      <c r="C2" s="74" t="s">
        <v>2579</v>
      </c>
      <c r="D2" s="74" t="s">
        <v>0</v>
      </c>
      <c r="E2" s="74" t="s">
        <v>2862</v>
      </c>
      <c r="F2" s="74" t="s">
        <v>2863</v>
      </c>
      <c r="G2" s="75" t="s">
        <v>5714</v>
      </c>
      <c r="H2" s="75" t="s">
        <v>5715</v>
      </c>
      <c r="I2" s="75" t="s">
        <v>2234</v>
      </c>
      <c r="J2" s="76" t="s">
        <v>2235</v>
      </c>
      <c r="K2" s="76" t="s">
        <v>5729</v>
      </c>
      <c r="L2" s="74" t="s">
        <v>2864</v>
      </c>
      <c r="M2" s="74" t="s">
        <v>2865</v>
      </c>
      <c r="N2" s="23" t="s">
        <v>2866</v>
      </c>
      <c r="O2" s="23" t="s">
        <v>2867</v>
      </c>
      <c r="P2" s="23" t="s">
        <v>5249</v>
      </c>
      <c r="Q2" s="23" t="s">
        <v>5250</v>
      </c>
      <c r="R2" s="23" t="s">
        <v>2868</v>
      </c>
      <c r="S2" s="23" t="s">
        <v>2869</v>
      </c>
      <c r="T2" s="23" t="s">
        <v>2870</v>
      </c>
      <c r="U2" s="23" t="s">
        <v>2871</v>
      </c>
      <c r="V2" s="23" t="s">
        <v>2872</v>
      </c>
      <c r="W2" s="23" t="s">
        <v>5251</v>
      </c>
      <c r="X2" s="23" t="s">
        <v>5252</v>
      </c>
    </row>
    <row r="3" spans="1:25" ht="75" x14ac:dyDescent="0.25">
      <c r="A3" s="77">
        <f>VLOOKUP(C3,'BU and Control BU Listing'!A:E,5,FALSE)</f>
        <v>15200</v>
      </c>
      <c r="B3" s="80" t="s">
        <v>3172</v>
      </c>
      <c r="C3" s="22" t="str">
        <f t="shared" ref="C3:C66" si="0">LEFT(B3,5)</f>
        <v>15500</v>
      </c>
      <c r="D3" s="22" t="str">
        <f t="shared" ref="D3:D66" si="1">RIGHT(B3,5)</f>
        <v>03000</v>
      </c>
      <c r="E3" s="21" t="str">
        <f>VLOOKUP(B3,'Table A as of March 2024'!A:G,7,FALSE)</f>
        <v>Treasury Board</v>
      </c>
      <c r="F3" s="21" t="str">
        <f>VLOOKUP(B3,'Table A as of March 2024'!A:H,8,FALSE)</f>
        <v>Higher Education Operating</v>
      </c>
      <c r="G3" s="11" t="str">
        <f>VLOOKUP(B3,'Table A as of March 2024'!A:I,9,FALSE)</f>
        <v>500</v>
      </c>
      <c r="H3" t="str">
        <f>VLOOKUP(B3,'Table A as of March 2024'!A:L,12,FALSE)</f>
        <v>Yes</v>
      </c>
      <c r="I3" s="9" t="str">
        <f>VLOOKUP(B3,'Table A as of March 2024'!A:M,13,FALSE)</f>
        <v>U</v>
      </c>
      <c r="K3" t="str">
        <f>VLOOKUP(G3,'ACFR Class Vlookup'!A:B,2,FALSE)</f>
        <v>N/A</v>
      </c>
      <c r="L3" s="1" t="str">
        <f>VLOOKUP(D3,'Fund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3" s="6" t="str">
        <f t="shared" ref="M3:M66" si="2">IF(L3="","Answer Required","N/A")</f>
        <v>N/A</v>
      </c>
      <c r="N3" s="6" t="s">
        <v>2886</v>
      </c>
      <c r="O3" s="6" t="str">
        <f t="shared" ref="O3:O66" si="3">IF(N3="No","Answer Required","N/A")</f>
        <v>N/A</v>
      </c>
      <c r="P3" s="5" t="s">
        <v>2886</v>
      </c>
      <c r="Q3" s="6" t="str">
        <f t="shared" ref="Q3:Q66" si="4">IF(P3="No","Answer Required","N/A")</f>
        <v>N/A</v>
      </c>
      <c r="R3" s="7" t="str">
        <f t="shared" ref="R3:R25" si="5">IF(J3="R","Yes","No")</f>
        <v>No</v>
      </c>
      <c r="S3" s="5" t="str">
        <f t="shared" ref="S3:S66" si="6">IF($K3="Governmental","Answer Required","N/A")</f>
        <v>N/A</v>
      </c>
      <c r="T3" s="6" t="str">
        <f t="shared" ref="T3:T66" si="7">IF(AND(S3="Yes",R3="Yes"),"Answer Required",IF(AND(S3="no",R3="no"),"Answer Required","N/A"))</f>
        <v>N/A</v>
      </c>
      <c r="U3" s="7" t="str">
        <f t="shared" ref="U3:U25" si="8">IF(J3="C","Yes","No")</f>
        <v>No</v>
      </c>
      <c r="V3" s="5" t="str">
        <f t="shared" ref="V3:V66" si="9">IF($K3="Governmental","Answer Required","N/A")</f>
        <v>N/A</v>
      </c>
      <c r="W3" s="6" t="str">
        <f t="shared" ref="W3:W66" si="10">IF(AND(V3="Yes",U3="Yes"),"Answer Required",IF(AND(V3="no",U3="no"),"Answer Required","N/A"))</f>
        <v>N/A</v>
      </c>
      <c r="X3" s="5" t="s">
        <v>2886</v>
      </c>
    </row>
    <row r="4" spans="1:25" ht="30" x14ac:dyDescent="0.25">
      <c r="A4" s="77">
        <f>VLOOKUP(C4,'BU and Control BU Listing'!A:E,5,FALSE)</f>
        <v>19400</v>
      </c>
      <c r="B4" s="80" t="s">
        <v>5788</v>
      </c>
      <c r="C4" s="22" t="str">
        <f t="shared" si="0"/>
        <v>19400</v>
      </c>
      <c r="D4" s="22" t="str">
        <f t="shared" si="1"/>
        <v>08170</v>
      </c>
      <c r="E4" s="21" t="str">
        <f>VLOOKUP(B4,'Table A as of March 2024'!A:G,7,FALSE)</f>
        <v>Department of General Services</v>
      </c>
      <c r="F4" s="21" t="str">
        <f>VLOOKUP(B4,'Table A as of March 2024'!A:H,8,FALSE)</f>
        <v>VCBA 21St Century</v>
      </c>
      <c r="G4" s="11" t="str">
        <f>VLOOKUP(B4,'Table A as of March 2024'!A:I,9,FALSE)</f>
        <v>500</v>
      </c>
      <c r="H4" t="str">
        <f>VLOOKUP(B4,'Table A as of March 2024'!A:L,12,FALSE)</f>
        <v>Yes</v>
      </c>
      <c r="I4" s="9" t="str">
        <f>VLOOKUP(B4,'Table A as of March 2024'!A:M,13,FALSE)</f>
        <v>R</v>
      </c>
      <c r="K4" t="str">
        <f>VLOOKUP(G4,'ACFR Class Vlookup'!A:B,2,FALSE)</f>
        <v>N/A</v>
      </c>
      <c r="L4" s="1" t="str">
        <f>VLOOKUP(D4,'Fund Information'!A:F,6,FALSE)</f>
        <v>Higher Education activity included on higher education financial statement template submission.</v>
      </c>
      <c r="M4" s="6" t="str">
        <f t="shared" si="2"/>
        <v>N/A</v>
      </c>
      <c r="N4" s="6" t="s">
        <v>2886</v>
      </c>
      <c r="O4" s="6" t="str">
        <f t="shared" si="3"/>
        <v>N/A</v>
      </c>
      <c r="P4" s="5" t="s">
        <v>2886</v>
      </c>
      <c r="Q4" s="6" t="str">
        <f t="shared" si="4"/>
        <v>N/A</v>
      </c>
      <c r="R4" s="7" t="str">
        <f t="shared" si="5"/>
        <v>No</v>
      </c>
      <c r="S4" s="5" t="str">
        <f t="shared" si="6"/>
        <v>N/A</v>
      </c>
      <c r="T4" s="6" t="str">
        <f t="shared" si="7"/>
        <v>N/A</v>
      </c>
      <c r="U4" s="7" t="str">
        <f t="shared" si="8"/>
        <v>No</v>
      </c>
      <c r="V4" s="5" t="str">
        <f t="shared" si="9"/>
        <v>N/A</v>
      </c>
      <c r="W4" s="6" t="str">
        <f t="shared" si="10"/>
        <v>N/A</v>
      </c>
      <c r="X4" s="5" t="s">
        <v>2886</v>
      </c>
      <c r="Y4" t="s">
        <v>2888</v>
      </c>
    </row>
    <row r="5" spans="1:25" ht="75" x14ac:dyDescent="0.25">
      <c r="A5" s="77">
        <f>VLOOKUP(C5,'BU and Control BU Listing'!A:E,5,FALSE)</f>
        <v>20400</v>
      </c>
      <c r="B5" s="80" t="s">
        <v>3515</v>
      </c>
      <c r="C5" s="22" t="str">
        <f t="shared" si="0"/>
        <v>20400</v>
      </c>
      <c r="D5" s="22" t="str">
        <f t="shared" si="1"/>
        <v>03000</v>
      </c>
      <c r="E5" s="21" t="str">
        <f>VLOOKUP(B5,'Table A as of March 2024'!A:G,7,FALSE)</f>
        <v>College of William and Mary</v>
      </c>
      <c r="F5" s="21" t="str">
        <f>VLOOKUP(B5,'Table A as of March 2024'!A:H,8,FALSE)</f>
        <v>Higher Education Operating</v>
      </c>
      <c r="G5" s="11" t="str">
        <f>VLOOKUP(B5,'Table A as of March 2024'!A:I,9,FALSE)</f>
        <v>500</v>
      </c>
      <c r="H5" t="str">
        <f>VLOOKUP(B5,'Table A as of March 2024'!A:L,12,FALSE)</f>
        <v>No</v>
      </c>
      <c r="I5" s="9" t="str">
        <f>VLOOKUP(B5,'Table A as of March 2024'!A:M,13,FALSE)</f>
        <v>U</v>
      </c>
      <c r="K5" t="str">
        <f>VLOOKUP(G5,'ACFR Class Vlookup'!A:B,2,FALSE)</f>
        <v>N/A</v>
      </c>
      <c r="L5" s="1" t="str">
        <f>VLOOKUP(D5,'Fund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 s="6" t="str">
        <f t="shared" si="2"/>
        <v>N/A</v>
      </c>
      <c r="N5" s="6" t="s">
        <v>2886</v>
      </c>
      <c r="O5" s="6" t="str">
        <f t="shared" si="3"/>
        <v>N/A</v>
      </c>
      <c r="P5" s="5" t="s">
        <v>2886</v>
      </c>
      <c r="Q5" s="6" t="str">
        <f t="shared" si="4"/>
        <v>N/A</v>
      </c>
      <c r="R5" s="7" t="str">
        <f t="shared" si="5"/>
        <v>No</v>
      </c>
      <c r="S5" s="5" t="str">
        <f t="shared" si="6"/>
        <v>N/A</v>
      </c>
      <c r="T5" s="6" t="str">
        <f t="shared" si="7"/>
        <v>N/A</v>
      </c>
      <c r="U5" s="7" t="str">
        <f t="shared" si="8"/>
        <v>No</v>
      </c>
      <c r="V5" s="5" t="str">
        <f t="shared" si="9"/>
        <v>N/A</v>
      </c>
      <c r="W5" s="6" t="str">
        <f t="shared" si="10"/>
        <v>N/A</v>
      </c>
      <c r="X5" s="5" t="s">
        <v>2886</v>
      </c>
      <c r="Y5" t="s">
        <v>2890</v>
      </c>
    </row>
    <row r="6" spans="1:25" ht="30" x14ac:dyDescent="0.25">
      <c r="A6" s="77">
        <f>VLOOKUP(C6,'BU and Control BU Listing'!A:E,5,FALSE)</f>
        <v>20400</v>
      </c>
      <c r="B6" s="80" t="s">
        <v>3516</v>
      </c>
      <c r="C6" s="22" t="str">
        <f t="shared" si="0"/>
        <v>20400</v>
      </c>
      <c r="D6" s="22" t="str">
        <f t="shared" si="1"/>
        <v>03010</v>
      </c>
      <c r="E6" s="21" t="str">
        <f>VLOOKUP(B6,'Table A as of March 2024'!A:G,7,FALSE)</f>
        <v>College of William and Mary</v>
      </c>
      <c r="F6" s="21" t="str">
        <f>VLOOKUP(B6,'Table A as of March 2024'!A:H,8,FALSE)</f>
        <v>Higher Education Federal</v>
      </c>
      <c r="G6" s="11" t="str">
        <f>VLOOKUP(B6,'Table A as of March 2024'!A:I,9,FALSE)</f>
        <v>500</v>
      </c>
      <c r="H6" t="str">
        <f>VLOOKUP(B6,'Table A as of March 2024'!A:L,12,FALSE)</f>
        <v>No</v>
      </c>
      <c r="I6" s="9" t="str">
        <f>VLOOKUP(B6,'Table A as of March 2024'!A:M,13,FALSE)</f>
        <v>R</v>
      </c>
      <c r="K6" t="str">
        <f>VLOOKUP(G6,'ACFR Class Vlookup'!A:B,2,FALSE)</f>
        <v>N/A</v>
      </c>
      <c r="L6" s="1" t="str">
        <f>VLOOKUP(D6,'Fund Information'!A:F,6,FALSE)</f>
        <v>Higher Education activity included on higher education financial statement template submissions.</v>
      </c>
      <c r="M6" s="6" t="str">
        <f t="shared" si="2"/>
        <v>N/A</v>
      </c>
      <c r="N6" s="6" t="s">
        <v>2886</v>
      </c>
      <c r="O6" s="6" t="str">
        <f t="shared" si="3"/>
        <v>N/A</v>
      </c>
      <c r="P6" s="5" t="s">
        <v>2886</v>
      </c>
      <c r="Q6" s="6" t="str">
        <f t="shared" si="4"/>
        <v>N/A</v>
      </c>
      <c r="R6" s="7" t="str">
        <f t="shared" si="5"/>
        <v>No</v>
      </c>
      <c r="S6" s="5" t="str">
        <f t="shared" si="6"/>
        <v>N/A</v>
      </c>
      <c r="T6" s="6" t="str">
        <f t="shared" si="7"/>
        <v>N/A</v>
      </c>
      <c r="U6" s="7" t="str">
        <f t="shared" si="8"/>
        <v>No</v>
      </c>
      <c r="V6" s="5" t="str">
        <f t="shared" si="9"/>
        <v>N/A</v>
      </c>
      <c r="W6" s="6" t="str">
        <f t="shared" si="10"/>
        <v>N/A</v>
      </c>
      <c r="X6" s="5" t="s">
        <v>2886</v>
      </c>
      <c r="Y6" t="s">
        <v>2287</v>
      </c>
    </row>
    <row r="7" spans="1:25" ht="30" x14ac:dyDescent="0.25">
      <c r="A7" s="77">
        <f>VLOOKUP(C7,'BU and Control BU Listing'!A:E,5,FALSE)</f>
        <v>20400</v>
      </c>
      <c r="B7" s="80" t="s">
        <v>3517</v>
      </c>
      <c r="C7" s="22" t="str">
        <f t="shared" si="0"/>
        <v>20400</v>
      </c>
      <c r="D7" s="22" t="str">
        <f t="shared" si="1"/>
        <v>03020</v>
      </c>
      <c r="E7" s="21" t="str">
        <f>VLOOKUP(B7,'Table A as of March 2024'!A:G,7,FALSE)</f>
        <v>College of William and Mary</v>
      </c>
      <c r="F7" s="21" t="str">
        <f>VLOOKUP(B7,'Table A as of March 2024'!A:H,8,FALSE)</f>
        <v>Foundation/Othr Grants/Cntrcts</v>
      </c>
      <c r="G7" s="11" t="str">
        <f>VLOOKUP(B7,'Table A as of March 2024'!A:I,9,FALSE)</f>
        <v>500</v>
      </c>
      <c r="H7" t="str">
        <f>VLOOKUP(B7,'Table A as of March 2024'!A:L,12,FALSE)</f>
        <v>No</v>
      </c>
      <c r="I7" s="9" t="str">
        <f>VLOOKUP(B7,'Table A as of March 2024'!A:M,13,FALSE)</f>
        <v>R</v>
      </c>
      <c r="K7" t="str">
        <f>VLOOKUP(G7,'ACFR Class Vlookup'!A:B,2,FALSE)</f>
        <v>N/A</v>
      </c>
      <c r="L7" s="1" t="str">
        <f>VLOOKUP(D7,'Fund Information'!A:F,6,FALSE)</f>
        <v>Higher Education activity included on higher education financial statement template submissions.</v>
      </c>
      <c r="M7" s="6" t="str">
        <f t="shared" si="2"/>
        <v>N/A</v>
      </c>
      <c r="N7" s="6" t="s">
        <v>2886</v>
      </c>
      <c r="O7" s="6" t="str">
        <f t="shared" si="3"/>
        <v>N/A</v>
      </c>
      <c r="P7" s="5" t="s">
        <v>2886</v>
      </c>
      <c r="Q7" s="6" t="str">
        <f t="shared" si="4"/>
        <v>N/A</v>
      </c>
      <c r="R7" s="7" t="str">
        <f t="shared" si="5"/>
        <v>No</v>
      </c>
      <c r="S7" s="5" t="str">
        <f t="shared" si="6"/>
        <v>N/A</v>
      </c>
      <c r="T7" s="6" t="str">
        <f t="shared" si="7"/>
        <v>N/A</v>
      </c>
      <c r="U7" s="7" t="str">
        <f t="shared" si="8"/>
        <v>No</v>
      </c>
      <c r="V7" s="5" t="str">
        <f t="shared" si="9"/>
        <v>N/A</v>
      </c>
      <c r="W7" s="6" t="str">
        <f t="shared" si="10"/>
        <v>N/A</v>
      </c>
      <c r="X7" s="5" t="s">
        <v>2886</v>
      </c>
    </row>
    <row r="8" spans="1:25" ht="30" x14ac:dyDescent="0.25">
      <c r="A8" s="77">
        <f>VLOOKUP(C8,'BU and Control BU Listing'!A:E,5,FALSE)</f>
        <v>20400</v>
      </c>
      <c r="B8" s="80" t="s">
        <v>3518</v>
      </c>
      <c r="C8" s="22" t="str">
        <f t="shared" si="0"/>
        <v>20400</v>
      </c>
      <c r="D8" s="22" t="str">
        <f t="shared" si="1"/>
        <v>03030</v>
      </c>
      <c r="E8" s="21" t="str">
        <f>VLOOKUP(B8,'Table A as of March 2024'!A:G,7,FALSE)</f>
        <v>College of William and Mary</v>
      </c>
      <c r="F8" s="21" t="str">
        <f>VLOOKUP(B8,'Table A as of March 2024'!A:H,8,FALSE)</f>
        <v>Indirect Cost Recovery</v>
      </c>
      <c r="G8" s="11" t="str">
        <f>VLOOKUP(B8,'Table A as of March 2024'!A:I,9,FALSE)</f>
        <v>500</v>
      </c>
      <c r="H8" t="str">
        <f>VLOOKUP(B8,'Table A as of March 2024'!A:L,12,FALSE)</f>
        <v>No</v>
      </c>
      <c r="I8" s="9" t="str">
        <f>VLOOKUP(B8,'Table A as of March 2024'!A:M,13,FALSE)</f>
        <v>U</v>
      </c>
      <c r="K8" t="str">
        <f>VLOOKUP(G8,'ACFR Class Vlookup'!A:B,2,FALSE)</f>
        <v>N/A</v>
      </c>
      <c r="L8" s="1" t="str">
        <f>VLOOKUP(D8,'Fund Information'!A:F,6,FALSE)</f>
        <v>Higher Education activity included on higher education financial statement template submissions.</v>
      </c>
      <c r="M8" s="6" t="str">
        <f t="shared" si="2"/>
        <v>N/A</v>
      </c>
      <c r="N8" s="6" t="s">
        <v>2886</v>
      </c>
      <c r="O8" s="6" t="str">
        <f t="shared" si="3"/>
        <v>N/A</v>
      </c>
      <c r="P8" s="5" t="s">
        <v>2886</v>
      </c>
      <c r="Q8" s="6" t="str">
        <f t="shared" si="4"/>
        <v>N/A</v>
      </c>
      <c r="R8" s="7" t="str">
        <f t="shared" si="5"/>
        <v>No</v>
      </c>
      <c r="S8" s="5" t="str">
        <f t="shared" si="6"/>
        <v>N/A</v>
      </c>
      <c r="T8" s="6" t="str">
        <f t="shared" si="7"/>
        <v>N/A</v>
      </c>
      <c r="U8" s="7" t="str">
        <f t="shared" si="8"/>
        <v>No</v>
      </c>
      <c r="V8" s="5" t="str">
        <f t="shared" si="9"/>
        <v>N/A</v>
      </c>
      <c r="W8" s="6" t="str">
        <f t="shared" si="10"/>
        <v>N/A</v>
      </c>
      <c r="X8" s="5" t="s">
        <v>2886</v>
      </c>
    </row>
    <row r="9" spans="1:25" ht="60" x14ac:dyDescent="0.25">
      <c r="A9" s="77">
        <f>VLOOKUP(C9,'BU and Control BU Listing'!A:E,5,FALSE)</f>
        <v>20400</v>
      </c>
      <c r="B9" s="80" t="s">
        <v>3519</v>
      </c>
      <c r="C9" s="22" t="str">
        <f t="shared" si="0"/>
        <v>20400</v>
      </c>
      <c r="D9" s="22" t="str">
        <f t="shared" si="1"/>
        <v>03060</v>
      </c>
      <c r="E9" s="21" t="str">
        <f>VLOOKUP(B9,'Table A as of March 2024'!A:G,7,FALSE)</f>
        <v>College of William and Mary</v>
      </c>
      <c r="F9" s="21" t="str">
        <f>VLOOKUP(B9,'Table A as of March 2024'!A:H,8,FALSE)</f>
        <v>Auxiliary Enterprise</v>
      </c>
      <c r="G9" s="11" t="str">
        <f>VLOOKUP(B9,'Table A as of March 2024'!A:I,9,FALSE)</f>
        <v>500</v>
      </c>
      <c r="H9" t="str">
        <f>VLOOKUP(B9,'Table A as of March 2024'!A:L,12,FALSE)</f>
        <v>No</v>
      </c>
      <c r="I9" s="9" t="str">
        <f>VLOOKUP(B9,'Table A as of March 2024'!A:M,13,FALSE)</f>
        <v>U</v>
      </c>
      <c r="K9" t="str">
        <f>VLOOKUP(G9,'ACFR Class Vlookup'!A:B,2,FALSE)</f>
        <v>N/A</v>
      </c>
      <c r="L9" s="1" t="str">
        <f>VLOOKUP(D9,'Fund Information'!A:F,6,FALSE)</f>
        <v>The Higher Education Auxiliary Enterprise fund accounts for the Auxiliary activities at the colleges/universities.  These activities include such things as food service, bookstores, student health servicces and recreation/intramural programs.</v>
      </c>
      <c r="M9" s="6" t="str">
        <f t="shared" si="2"/>
        <v>N/A</v>
      </c>
      <c r="N9" s="6" t="s">
        <v>2886</v>
      </c>
      <c r="O9" s="6" t="str">
        <f t="shared" si="3"/>
        <v>N/A</v>
      </c>
      <c r="P9" s="5" t="s">
        <v>2886</v>
      </c>
      <c r="Q9" s="6" t="str">
        <f t="shared" si="4"/>
        <v>N/A</v>
      </c>
      <c r="R9" s="7" t="str">
        <f t="shared" si="5"/>
        <v>No</v>
      </c>
      <c r="S9" s="5" t="str">
        <f t="shared" si="6"/>
        <v>N/A</v>
      </c>
      <c r="T9" s="6" t="str">
        <f t="shared" si="7"/>
        <v>N/A</v>
      </c>
      <c r="U9" s="7" t="str">
        <f t="shared" si="8"/>
        <v>No</v>
      </c>
      <c r="V9" s="5" t="str">
        <f t="shared" si="9"/>
        <v>N/A</v>
      </c>
      <c r="W9" s="6" t="str">
        <f t="shared" si="10"/>
        <v>N/A</v>
      </c>
      <c r="X9" s="5" t="s">
        <v>2886</v>
      </c>
    </row>
    <row r="10" spans="1:25" ht="30" x14ac:dyDescent="0.25">
      <c r="A10" s="77">
        <f>VLOOKUP(C10,'BU and Control BU Listing'!A:E,5,FALSE)</f>
        <v>20400</v>
      </c>
      <c r="B10" s="80" t="s">
        <v>3520</v>
      </c>
      <c r="C10" s="22" t="str">
        <f t="shared" si="0"/>
        <v>20400</v>
      </c>
      <c r="D10" s="22" t="str">
        <f t="shared" si="1"/>
        <v>03080</v>
      </c>
      <c r="E10" s="21" t="str">
        <f>VLOOKUP(B10,'Table A as of March 2024'!A:G,7,FALSE)</f>
        <v>College of William and Mary</v>
      </c>
      <c r="F10" s="21" t="str">
        <f>VLOOKUP(B10,'Table A as of March 2024'!A:H,8,FALSE)</f>
        <v>Work Study</v>
      </c>
      <c r="G10" s="11" t="str">
        <f>VLOOKUP(B10,'Table A as of March 2024'!A:I,9,FALSE)</f>
        <v>500</v>
      </c>
      <c r="H10" t="str">
        <f>VLOOKUP(B10,'Table A as of March 2024'!A:L,12,FALSE)</f>
        <v>No</v>
      </c>
      <c r="I10" s="9" t="str">
        <f>VLOOKUP(B10,'Table A as of March 2024'!A:M,13,FALSE)</f>
        <v>R</v>
      </c>
      <c r="K10" t="str">
        <f>VLOOKUP(G10,'ACFR Class Vlookup'!A:B,2,FALSE)</f>
        <v>N/A</v>
      </c>
      <c r="L10" s="1" t="str">
        <f>VLOOKUP(D10,'Fund Information'!A:F,6,FALSE)</f>
        <v>Higher Education activity included on higher education financial statement template submissions.</v>
      </c>
      <c r="M10" s="6" t="str">
        <f t="shared" si="2"/>
        <v>N/A</v>
      </c>
      <c r="N10" s="6" t="s">
        <v>2886</v>
      </c>
      <c r="O10" s="6" t="str">
        <f t="shared" si="3"/>
        <v>N/A</v>
      </c>
      <c r="P10" s="5" t="s">
        <v>2886</v>
      </c>
      <c r="Q10" s="6" t="str">
        <f t="shared" si="4"/>
        <v>N/A</v>
      </c>
      <c r="R10" s="7" t="str">
        <f t="shared" si="5"/>
        <v>No</v>
      </c>
      <c r="S10" s="5" t="str">
        <f t="shared" si="6"/>
        <v>N/A</v>
      </c>
      <c r="T10" s="6" t="str">
        <f t="shared" si="7"/>
        <v>N/A</v>
      </c>
      <c r="U10" s="7" t="str">
        <f t="shared" si="8"/>
        <v>No</v>
      </c>
      <c r="V10" s="5" t="str">
        <f t="shared" si="9"/>
        <v>N/A</v>
      </c>
      <c r="W10" s="6" t="str">
        <f t="shared" si="10"/>
        <v>N/A</v>
      </c>
      <c r="X10" s="5" t="s">
        <v>2886</v>
      </c>
    </row>
    <row r="11" spans="1:25" ht="30" x14ac:dyDescent="0.25">
      <c r="A11" s="77">
        <f>VLOOKUP(C11,'BU and Control BU Listing'!A:E,5,FALSE)</f>
        <v>20400</v>
      </c>
      <c r="B11" s="80" t="s">
        <v>3521</v>
      </c>
      <c r="C11" s="22" t="str">
        <f t="shared" si="0"/>
        <v>20400</v>
      </c>
      <c r="D11" s="22" t="str">
        <f t="shared" si="1"/>
        <v>03160</v>
      </c>
      <c r="E11" s="21" t="str">
        <f>VLOOKUP(B11,'Table A as of March 2024'!A:G,7,FALSE)</f>
        <v>College of William and Mary</v>
      </c>
      <c r="F11" s="21" t="str">
        <f>VLOOKUP(B11,'Table A as of March 2024'!A:H,8,FALSE)</f>
        <v>Excess Indirct Cost Recoveries</v>
      </c>
      <c r="G11" s="11" t="str">
        <f>VLOOKUP(B11,'Table A as of March 2024'!A:I,9,FALSE)</f>
        <v>500</v>
      </c>
      <c r="H11" t="str">
        <f>VLOOKUP(B11,'Table A as of March 2024'!A:L,12,FALSE)</f>
        <v>No</v>
      </c>
      <c r="I11" s="9" t="str">
        <f>VLOOKUP(B11,'Table A as of March 2024'!A:M,13,FALSE)</f>
        <v>U</v>
      </c>
      <c r="K11" t="str">
        <f>VLOOKUP(G11,'ACFR Class Vlookup'!A:B,2,FALSE)</f>
        <v>N/A</v>
      </c>
      <c r="L11" s="1" t="str">
        <f>VLOOKUP(D11,'Fund Information'!A:F,6,FALSE)</f>
        <v>Higher Education activity included on higher education financial statement template submissions.</v>
      </c>
      <c r="M11" s="6" t="str">
        <f t="shared" si="2"/>
        <v>N/A</v>
      </c>
      <c r="N11" s="6" t="s">
        <v>2886</v>
      </c>
      <c r="O11" s="6" t="str">
        <f t="shared" si="3"/>
        <v>N/A</v>
      </c>
      <c r="P11" s="5" t="s">
        <v>2886</v>
      </c>
      <c r="Q11" s="6" t="str">
        <f t="shared" si="4"/>
        <v>N/A</v>
      </c>
      <c r="R11" s="7" t="str">
        <f t="shared" si="5"/>
        <v>No</v>
      </c>
      <c r="S11" s="5" t="str">
        <f t="shared" si="6"/>
        <v>N/A</v>
      </c>
      <c r="T11" s="6" t="str">
        <f t="shared" si="7"/>
        <v>N/A</v>
      </c>
      <c r="U11" s="7" t="str">
        <f t="shared" si="8"/>
        <v>No</v>
      </c>
      <c r="V11" s="5" t="str">
        <f t="shared" si="9"/>
        <v>N/A</v>
      </c>
      <c r="W11" s="6" t="str">
        <f t="shared" si="10"/>
        <v>N/A</v>
      </c>
      <c r="X11" s="5" t="s">
        <v>2886</v>
      </c>
    </row>
    <row r="12" spans="1:25" ht="30" x14ac:dyDescent="0.25">
      <c r="A12" s="77">
        <f>VLOOKUP(C12,'BU and Control BU Listing'!A:E,5,FALSE)</f>
        <v>20400</v>
      </c>
      <c r="B12" s="80" t="s">
        <v>3522</v>
      </c>
      <c r="C12" s="22" t="str">
        <f t="shared" si="0"/>
        <v>20400</v>
      </c>
      <c r="D12" s="22" t="str">
        <f t="shared" si="1"/>
        <v>03220</v>
      </c>
      <c r="E12" s="21" t="str">
        <f>VLOOKUP(B12,'Table A as of March 2024'!A:G,7,FALSE)</f>
        <v>College of William and Mary</v>
      </c>
      <c r="F12" s="21" t="str">
        <f>VLOOKUP(B12,'Table A as of March 2024'!A:H,8,FALSE)</f>
        <v>Covered Institution Int Escrow</v>
      </c>
      <c r="G12" s="11" t="str">
        <f>VLOOKUP(B12,'Table A as of March 2024'!A:I,9,FALSE)</f>
        <v>500</v>
      </c>
      <c r="H12" t="str">
        <f>VLOOKUP(B12,'Table A as of March 2024'!A:L,12,FALSE)</f>
        <v>Yes</v>
      </c>
      <c r="I12" s="9" t="str">
        <f>VLOOKUP(B12,'Table A as of March 2024'!A:M,13,FALSE)</f>
        <v>U</v>
      </c>
      <c r="K12" t="str">
        <f>VLOOKUP(G12,'ACFR Class Vlookup'!A:B,2,FALSE)</f>
        <v>N/A</v>
      </c>
      <c r="L12" s="1" t="str">
        <f>VLOOKUP(D12,'Fund Information'!A:F,6,FALSE)</f>
        <v>This fund accounts for interest earned on general fund money for funds that are not on CARS.</v>
      </c>
      <c r="M12" s="6" t="str">
        <f t="shared" si="2"/>
        <v>N/A</v>
      </c>
      <c r="N12" s="6" t="s">
        <v>2886</v>
      </c>
      <c r="O12" s="6" t="str">
        <f t="shared" si="3"/>
        <v>N/A</v>
      </c>
      <c r="P12" s="5" t="s">
        <v>2886</v>
      </c>
      <c r="Q12" s="6" t="str">
        <f t="shared" si="4"/>
        <v>N/A</v>
      </c>
      <c r="R12" s="7" t="str">
        <f t="shared" si="5"/>
        <v>No</v>
      </c>
      <c r="S12" s="5" t="str">
        <f t="shared" si="6"/>
        <v>N/A</v>
      </c>
      <c r="T12" s="6" t="str">
        <f t="shared" si="7"/>
        <v>N/A</v>
      </c>
      <c r="U12" s="7" t="str">
        <f t="shared" si="8"/>
        <v>No</v>
      </c>
      <c r="V12" s="5" t="str">
        <f t="shared" si="9"/>
        <v>N/A</v>
      </c>
      <c r="W12" s="6" t="str">
        <f t="shared" si="10"/>
        <v>N/A</v>
      </c>
      <c r="X12" s="5" t="s">
        <v>2886</v>
      </c>
    </row>
    <row r="13" spans="1:25" ht="30" x14ac:dyDescent="0.25">
      <c r="A13" s="77">
        <f>VLOOKUP(C13,'BU and Control BU Listing'!A:E,5,FALSE)</f>
        <v>20400</v>
      </c>
      <c r="B13" s="80" t="s">
        <v>3523</v>
      </c>
      <c r="C13" s="22" t="str">
        <f t="shared" si="0"/>
        <v>20400</v>
      </c>
      <c r="D13" s="22" t="str">
        <f t="shared" si="1"/>
        <v>03300</v>
      </c>
      <c r="E13" s="21" t="str">
        <f>VLOOKUP(B13,'Table A as of March 2024'!A:G,7,FALSE)</f>
        <v>College of William and Mary</v>
      </c>
      <c r="F13" s="21" t="str">
        <f>VLOOKUP(B13,'Table A as of March 2024'!A:H,8,FALSE)</f>
        <v>Hi Ed Decentralzation Suspense</v>
      </c>
      <c r="G13" s="11" t="str">
        <f>VLOOKUP(B13,'Table A as of March 2024'!A:I,9,FALSE)</f>
        <v>500</v>
      </c>
      <c r="H13" t="str">
        <f>VLOOKUP(B13,'Table A as of March 2024'!A:L,12,FALSE)</f>
        <v>No</v>
      </c>
      <c r="I13" s="9" t="str">
        <f>VLOOKUP(B13,'Table A as of March 2024'!A:M,13,FALSE)</f>
        <v>U</v>
      </c>
      <c r="K13" t="str">
        <f>VLOOKUP(G13,'ACFR Class Vlookup'!A:B,2,FALSE)</f>
        <v>N/A</v>
      </c>
      <c r="L13" s="1" t="str">
        <f>VLOOKUP(D13,'Fund Information'!A:F,6,FALSE)</f>
        <v>Higher Education activity included on higher education financial statement template submissions.</v>
      </c>
      <c r="M13" s="6" t="str">
        <f t="shared" si="2"/>
        <v>N/A</v>
      </c>
      <c r="N13" s="6" t="s">
        <v>2886</v>
      </c>
      <c r="O13" s="6" t="str">
        <f t="shared" si="3"/>
        <v>N/A</v>
      </c>
      <c r="P13" s="5" t="s">
        <v>2886</v>
      </c>
      <c r="Q13" s="6" t="str">
        <f t="shared" si="4"/>
        <v>N/A</v>
      </c>
      <c r="R13" s="7" t="str">
        <f t="shared" si="5"/>
        <v>No</v>
      </c>
      <c r="S13" s="5" t="str">
        <f t="shared" si="6"/>
        <v>N/A</v>
      </c>
      <c r="T13" s="6" t="str">
        <f t="shared" si="7"/>
        <v>N/A</v>
      </c>
      <c r="U13" s="7" t="str">
        <f t="shared" si="8"/>
        <v>No</v>
      </c>
      <c r="V13" s="5" t="str">
        <f t="shared" si="9"/>
        <v>N/A</v>
      </c>
      <c r="W13" s="6" t="str">
        <f t="shared" si="10"/>
        <v>N/A</v>
      </c>
      <c r="X13" s="5" t="s">
        <v>2886</v>
      </c>
    </row>
    <row r="14" spans="1:25" ht="165" x14ac:dyDescent="0.25">
      <c r="A14" s="77">
        <f>VLOOKUP(C14,'BU and Control BU Listing'!A:E,5,FALSE)</f>
        <v>20400</v>
      </c>
      <c r="B14" s="80" t="s">
        <v>5801</v>
      </c>
      <c r="C14" s="22" t="str">
        <f t="shared" si="0"/>
        <v>20400</v>
      </c>
      <c r="D14" s="22" t="str">
        <f t="shared" si="1"/>
        <v>03420</v>
      </c>
      <c r="E14" s="21" t="str">
        <f>VLOOKUP(B14,'Table A as of March 2024'!A:G,7,FALSE)</f>
        <v>College of William and Mary</v>
      </c>
      <c r="F14" s="21" t="str">
        <f>VLOOKUP(B14,'Table A as of March 2024'!A:H,8,FALSE)</f>
        <v>Caresactrlffd-General-Covid-19</v>
      </c>
      <c r="G14" s="11" t="str">
        <f>VLOOKUP(B14,'Table A as of March 2024'!A:I,9,FALSE)</f>
        <v>500</v>
      </c>
      <c r="H14" t="str">
        <f>VLOOKUP(B14,'Table A as of March 2024'!A:L,12,FALSE)</f>
        <v>No</v>
      </c>
      <c r="I14" s="9" t="str">
        <f>VLOOKUP(B14,'Table A as of March 2024'!A:M,13,FALSE)</f>
        <v>V</v>
      </c>
      <c r="K14" t="str">
        <f>VLOOKUP(G14,'ACFR Class Vlookup'!A:B,2,FALSE)</f>
        <v>N/A</v>
      </c>
      <c r="L14" s="1" t="str">
        <f>VLOOKUP(D14,'Fund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 s="6" t="str">
        <f t="shared" si="2"/>
        <v>N/A</v>
      </c>
      <c r="N14" s="6" t="s">
        <v>2886</v>
      </c>
      <c r="O14" s="6" t="str">
        <f t="shared" si="3"/>
        <v>N/A</v>
      </c>
      <c r="P14" s="5" t="s">
        <v>2886</v>
      </c>
      <c r="Q14" s="6" t="str">
        <f t="shared" si="4"/>
        <v>N/A</v>
      </c>
      <c r="R14" s="7" t="str">
        <f t="shared" si="5"/>
        <v>No</v>
      </c>
      <c r="S14" s="5" t="str">
        <f t="shared" si="6"/>
        <v>N/A</v>
      </c>
      <c r="T14" s="6" t="str">
        <f t="shared" si="7"/>
        <v>N/A</v>
      </c>
      <c r="U14" s="7" t="str">
        <f t="shared" si="8"/>
        <v>No</v>
      </c>
      <c r="V14" s="5" t="str">
        <f t="shared" si="9"/>
        <v>N/A</v>
      </c>
      <c r="W14" s="6" t="str">
        <f t="shared" si="10"/>
        <v>N/A</v>
      </c>
      <c r="X14" s="5" t="s">
        <v>2886</v>
      </c>
    </row>
    <row r="15" spans="1:25" ht="165" x14ac:dyDescent="0.25">
      <c r="A15" s="77">
        <f>VLOOKUP(C15,'BU and Control BU Listing'!A:E,5,FALSE)</f>
        <v>20400</v>
      </c>
      <c r="B15" s="80" t="s">
        <v>8831</v>
      </c>
      <c r="C15" s="22" t="str">
        <f t="shared" si="0"/>
        <v>20400</v>
      </c>
      <c r="D15" s="22" t="str">
        <f t="shared" si="1"/>
        <v>03460</v>
      </c>
      <c r="E15" s="21" t="str">
        <f>VLOOKUP(B15,'Table A as of March 2024'!A:G,7,FALSE)</f>
        <v>College of William and Mary</v>
      </c>
      <c r="F15" s="21" t="str">
        <f>VLOOKUP(B15,'Table A as of March 2024'!A:H,8,FALSE)</f>
        <v>Innovative internship Fund</v>
      </c>
      <c r="G15" s="11" t="str">
        <f>VLOOKUP(B15,'Table A as of March 2024'!A:I,9,FALSE)</f>
        <v>500</v>
      </c>
      <c r="H15" t="str">
        <f>VLOOKUP(B15,'Table A as of March 2024'!A:L,12,FALSE)</f>
        <v>No</v>
      </c>
      <c r="I15" s="9" t="str">
        <f>VLOOKUP(B15,'Table A as of March 2024'!A:M,13,FALSE)</f>
        <v>U</v>
      </c>
      <c r="K15" t="str">
        <f>VLOOKUP(G15,'ACFR Class Vlookup'!A:B,2,FALSE)</f>
        <v>N/A</v>
      </c>
      <c r="L15" s="1" t="str">
        <f>VLOOKUP(D15,'Fund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15" s="6" t="str">
        <f t="shared" si="2"/>
        <v>N/A</v>
      </c>
      <c r="N15" s="6" t="s">
        <v>2886</v>
      </c>
      <c r="O15" s="6" t="str">
        <f t="shared" si="3"/>
        <v>N/A</v>
      </c>
      <c r="P15" s="5" t="s">
        <v>2886</v>
      </c>
      <c r="Q15" s="6" t="str">
        <f t="shared" si="4"/>
        <v>N/A</v>
      </c>
      <c r="R15" s="7" t="str">
        <f t="shared" si="5"/>
        <v>No</v>
      </c>
      <c r="S15" s="5" t="str">
        <f t="shared" si="6"/>
        <v>N/A</v>
      </c>
      <c r="T15" s="6" t="str">
        <f t="shared" si="7"/>
        <v>N/A</v>
      </c>
      <c r="U15" s="7" t="str">
        <f t="shared" si="8"/>
        <v>No</v>
      </c>
      <c r="V15" s="5" t="str">
        <f t="shared" si="9"/>
        <v>N/A</v>
      </c>
      <c r="W15" s="6" t="str">
        <f t="shared" si="10"/>
        <v>N/A</v>
      </c>
      <c r="X15" s="5" t="s">
        <v>2886</v>
      </c>
    </row>
    <row r="16" spans="1:25" ht="45" x14ac:dyDescent="0.25">
      <c r="A16" s="77">
        <f>VLOOKUP(C16,'BU and Control BU Listing'!A:E,5,FALSE)</f>
        <v>20400</v>
      </c>
      <c r="B16" s="80" t="s">
        <v>3524</v>
      </c>
      <c r="C16" s="22" t="str">
        <f t="shared" si="0"/>
        <v>20400</v>
      </c>
      <c r="D16" s="22" t="str">
        <f t="shared" si="1"/>
        <v>03870</v>
      </c>
      <c r="E16" s="21" t="str">
        <f>VLOOKUP(B16,'Table A as of March 2024'!A:G,7,FALSE)</f>
        <v>College of William and Mary</v>
      </c>
      <c r="F16" s="21" t="str">
        <f>VLOOKUP(B16,'Table A as of March 2024'!A:H,8,FALSE)</f>
        <v>Srplus Supp&amp;Equip Sales-Gen-HE</v>
      </c>
      <c r="G16" s="11" t="str">
        <f>VLOOKUP(B16,'Table A as of March 2024'!A:I,9,FALSE)</f>
        <v>500</v>
      </c>
      <c r="H16" t="str">
        <f>VLOOKUP(B16,'Table A as of March 2024'!A:L,12,FALSE)</f>
        <v>No</v>
      </c>
      <c r="I16" s="9" t="str">
        <f>VLOOKUP(B16,'Table A as of March 2024'!A:M,13,FALSE)</f>
        <v>U</v>
      </c>
      <c r="K16" t="str">
        <f>VLOOKUP(G16,'ACFR Class Vlookup'!A:B,2,FALSE)</f>
        <v>N/A</v>
      </c>
      <c r="L16" s="1" t="str">
        <f>VLOOKUP(D16,'Fund Information'!A:F,6,FALSE)</f>
        <v>Higher Education activity accounted for on higher education financial statement template submissions.  Accounts for sale of surplus supplies and equipment.</v>
      </c>
      <c r="M16" s="6" t="str">
        <f t="shared" si="2"/>
        <v>N/A</v>
      </c>
      <c r="N16" s="6" t="s">
        <v>2886</v>
      </c>
      <c r="O16" s="6" t="str">
        <f t="shared" si="3"/>
        <v>N/A</v>
      </c>
      <c r="P16" s="5" t="s">
        <v>2886</v>
      </c>
      <c r="Q16" s="6" t="str">
        <f t="shared" si="4"/>
        <v>N/A</v>
      </c>
      <c r="R16" s="7" t="str">
        <f t="shared" si="5"/>
        <v>No</v>
      </c>
      <c r="S16" s="5" t="str">
        <f t="shared" si="6"/>
        <v>N/A</v>
      </c>
      <c r="T16" s="6" t="str">
        <f t="shared" si="7"/>
        <v>N/A</v>
      </c>
      <c r="U16" s="7" t="str">
        <f t="shared" si="8"/>
        <v>No</v>
      </c>
      <c r="V16" s="5" t="str">
        <f t="shared" si="9"/>
        <v>N/A</v>
      </c>
      <c r="W16" s="6" t="str">
        <f t="shared" si="10"/>
        <v>N/A</v>
      </c>
      <c r="X16" s="5" t="s">
        <v>2886</v>
      </c>
    </row>
    <row r="17" spans="1:24" ht="30" x14ac:dyDescent="0.25">
      <c r="A17" s="77">
        <f>VLOOKUP(C17,'BU and Control BU Listing'!A:E,5,FALSE)</f>
        <v>20400</v>
      </c>
      <c r="B17" s="80" t="s">
        <v>3525</v>
      </c>
      <c r="C17" s="22" t="str">
        <f t="shared" si="0"/>
        <v>20400</v>
      </c>
      <c r="D17" s="22" t="str">
        <f t="shared" si="1"/>
        <v>08120</v>
      </c>
      <c r="E17" s="21" t="str">
        <f>VLOOKUP(B17,'Table A as of March 2024'!A:G,7,FALSE)</f>
        <v>College of William and Mary</v>
      </c>
      <c r="F17" s="21" t="str">
        <f>VLOOKUP(B17,'Table A as of March 2024'!A:H,8,FALSE)</f>
        <v>9(C) Debt Service-Prin/Int Pay</v>
      </c>
      <c r="G17" s="11" t="str">
        <f>VLOOKUP(B17,'Table A as of March 2024'!A:I,9,FALSE)</f>
        <v>500</v>
      </c>
      <c r="H17" t="str">
        <f>VLOOKUP(B17,'Table A as of March 2024'!A:L,12,FALSE)</f>
        <v>No</v>
      </c>
      <c r="I17" s="9" t="str">
        <f>VLOOKUP(B17,'Table A as of March 2024'!A:M,13,FALSE)</f>
        <v>R</v>
      </c>
      <c r="K17" t="str">
        <f>VLOOKUP(G17,'ACFR Class Vlookup'!A:B,2,FALSE)</f>
        <v>N/A</v>
      </c>
      <c r="L17" s="1" t="str">
        <f>VLOOKUP(D17,'Fund Information'!A:F,6,FALSE)</f>
        <v>Higher Education activity included on higher education financial statement template submissions.</v>
      </c>
      <c r="M17" s="6" t="str">
        <f t="shared" si="2"/>
        <v>N/A</v>
      </c>
      <c r="N17" s="6" t="s">
        <v>2886</v>
      </c>
      <c r="O17" s="6" t="str">
        <f t="shared" si="3"/>
        <v>N/A</v>
      </c>
      <c r="P17" s="5" t="s">
        <v>2886</v>
      </c>
      <c r="Q17" s="6" t="str">
        <f t="shared" si="4"/>
        <v>N/A</v>
      </c>
      <c r="R17" s="7" t="str">
        <f t="shared" si="5"/>
        <v>No</v>
      </c>
      <c r="S17" s="5" t="str">
        <f t="shared" si="6"/>
        <v>N/A</v>
      </c>
      <c r="T17" s="6" t="str">
        <f t="shared" si="7"/>
        <v>N/A</v>
      </c>
      <c r="U17" s="7" t="str">
        <f t="shared" si="8"/>
        <v>No</v>
      </c>
      <c r="V17" s="5" t="str">
        <f t="shared" si="9"/>
        <v>N/A</v>
      </c>
      <c r="W17" s="6" t="str">
        <f t="shared" si="10"/>
        <v>N/A</v>
      </c>
      <c r="X17" s="5" t="s">
        <v>2886</v>
      </c>
    </row>
    <row r="18" spans="1:24" ht="30" x14ac:dyDescent="0.25">
      <c r="A18" s="77">
        <f>VLOOKUP(C18,'BU and Control BU Listing'!A:E,5,FALSE)</f>
        <v>20400</v>
      </c>
      <c r="B18" s="80" t="s">
        <v>3526</v>
      </c>
      <c r="C18" s="22" t="str">
        <f t="shared" si="0"/>
        <v>20400</v>
      </c>
      <c r="D18" s="22" t="str">
        <f t="shared" si="1"/>
        <v>08130</v>
      </c>
      <c r="E18" s="21" t="str">
        <f>VLOOKUP(B18,'Table A as of March 2024'!A:G,7,FALSE)</f>
        <v>College of William and Mary</v>
      </c>
      <c r="F18" s="21" t="str">
        <f>VLOOKUP(B18,'Table A as of March 2024'!A:H,8,FALSE)</f>
        <v>9(C) Debt Service-Const Costs</v>
      </c>
      <c r="G18" s="11" t="str">
        <f>VLOOKUP(B18,'Table A as of March 2024'!A:I,9,FALSE)</f>
        <v>500</v>
      </c>
      <c r="H18" t="str">
        <f>VLOOKUP(B18,'Table A as of March 2024'!A:L,12,FALSE)</f>
        <v>No</v>
      </c>
      <c r="I18" s="9" t="str">
        <f>VLOOKUP(B18,'Table A as of March 2024'!A:M,13,FALSE)</f>
        <v>R</v>
      </c>
      <c r="K18" t="str">
        <f>VLOOKUP(G18,'ACFR Class Vlookup'!A:B,2,FALSE)</f>
        <v>N/A</v>
      </c>
      <c r="L18" s="1" t="str">
        <f>VLOOKUP(D18,'Fund Information'!A:F,6,FALSE)</f>
        <v>Higher Education activity included on higher education financial statement template submissions.</v>
      </c>
      <c r="M18" s="6" t="str">
        <f t="shared" si="2"/>
        <v>N/A</v>
      </c>
      <c r="N18" s="6" t="s">
        <v>2886</v>
      </c>
      <c r="O18" s="6" t="str">
        <f t="shared" si="3"/>
        <v>N/A</v>
      </c>
      <c r="P18" s="5" t="s">
        <v>2886</v>
      </c>
      <c r="Q18" s="6" t="str">
        <f t="shared" si="4"/>
        <v>N/A</v>
      </c>
      <c r="R18" s="7" t="str">
        <f t="shared" si="5"/>
        <v>No</v>
      </c>
      <c r="S18" s="5" t="str">
        <f t="shared" si="6"/>
        <v>N/A</v>
      </c>
      <c r="T18" s="6" t="str">
        <f t="shared" si="7"/>
        <v>N/A</v>
      </c>
      <c r="U18" s="7" t="str">
        <f t="shared" si="8"/>
        <v>No</v>
      </c>
      <c r="V18" s="5" t="str">
        <f t="shared" si="9"/>
        <v>N/A</v>
      </c>
      <c r="W18" s="6" t="str">
        <f t="shared" si="10"/>
        <v>N/A</v>
      </c>
      <c r="X18" s="5" t="s">
        <v>2886</v>
      </c>
    </row>
    <row r="19" spans="1:24" ht="30" x14ac:dyDescent="0.25">
      <c r="A19" s="77">
        <f>VLOOKUP(C19,'BU and Control BU Listing'!A:E,5,FALSE)</f>
        <v>20400</v>
      </c>
      <c r="B19" s="80" t="s">
        <v>3527</v>
      </c>
      <c r="C19" s="22" t="str">
        <f t="shared" si="0"/>
        <v>20400</v>
      </c>
      <c r="D19" s="22" t="str">
        <f t="shared" si="1"/>
        <v>08140</v>
      </c>
      <c r="E19" s="21" t="str">
        <f>VLOOKUP(B19,'Table A as of March 2024'!A:G,7,FALSE)</f>
        <v>College of William and Mary</v>
      </c>
      <c r="F19" s="21" t="str">
        <f>VLOOKUP(B19,'Table A as of March 2024'!A:H,8,FALSE)</f>
        <v>9(D) Debt Service-Prin/Int Pay</v>
      </c>
      <c r="G19" s="11" t="str">
        <f>VLOOKUP(B19,'Table A as of March 2024'!A:I,9,FALSE)</f>
        <v>500</v>
      </c>
      <c r="H19" t="str">
        <f>VLOOKUP(B19,'Table A as of March 2024'!A:L,12,FALSE)</f>
        <v>No</v>
      </c>
      <c r="I19" s="9" t="str">
        <f>VLOOKUP(B19,'Table A as of March 2024'!A:M,13,FALSE)</f>
        <v>R</v>
      </c>
      <c r="K19" t="str">
        <f>VLOOKUP(G19,'ACFR Class Vlookup'!A:B,2,FALSE)</f>
        <v>N/A</v>
      </c>
      <c r="L19" s="1" t="str">
        <f>VLOOKUP(D19,'Fund Information'!A:F,6,FALSE)</f>
        <v>Higher Education activity included on higher education financial statement template submissions.</v>
      </c>
      <c r="M19" s="6" t="str">
        <f t="shared" si="2"/>
        <v>N/A</v>
      </c>
      <c r="N19" s="6" t="s">
        <v>2886</v>
      </c>
      <c r="O19" s="6" t="str">
        <f t="shared" si="3"/>
        <v>N/A</v>
      </c>
      <c r="P19" s="5" t="s">
        <v>2886</v>
      </c>
      <c r="Q19" s="6" t="str">
        <f t="shared" si="4"/>
        <v>N/A</v>
      </c>
      <c r="R19" s="7" t="str">
        <f t="shared" si="5"/>
        <v>No</v>
      </c>
      <c r="S19" s="5" t="str">
        <f t="shared" si="6"/>
        <v>N/A</v>
      </c>
      <c r="T19" s="6" t="str">
        <f t="shared" si="7"/>
        <v>N/A</v>
      </c>
      <c r="U19" s="7" t="str">
        <f t="shared" si="8"/>
        <v>No</v>
      </c>
      <c r="V19" s="5" t="str">
        <f t="shared" si="9"/>
        <v>N/A</v>
      </c>
      <c r="W19" s="6" t="str">
        <f t="shared" si="10"/>
        <v>N/A</v>
      </c>
      <c r="X19" s="5" t="s">
        <v>2886</v>
      </c>
    </row>
    <row r="20" spans="1:24" ht="45" x14ac:dyDescent="0.25">
      <c r="A20" s="77">
        <f>VLOOKUP(C20,'BU and Control BU Listing'!A:E,5,FALSE)</f>
        <v>20400</v>
      </c>
      <c r="B20" s="80" t="s">
        <v>3528</v>
      </c>
      <c r="C20" s="22" t="str">
        <f t="shared" si="0"/>
        <v>20400</v>
      </c>
      <c r="D20" s="22" t="str">
        <f t="shared" si="1"/>
        <v>08150</v>
      </c>
      <c r="E20" s="21" t="str">
        <f>VLOOKUP(B20,'Table A as of March 2024'!A:G,7,FALSE)</f>
        <v>College of William and Mary</v>
      </c>
      <c r="F20" s="21" t="str">
        <f>VLOOKUP(B20,'Table A as of March 2024'!A:H,8,FALSE)</f>
        <v>9(D) Rev Bonds-Construction</v>
      </c>
      <c r="G20" s="11" t="str">
        <f>VLOOKUP(B20,'Table A as of March 2024'!A:I,9,FALSE)</f>
        <v>500</v>
      </c>
      <c r="H20" t="str">
        <f>VLOOKUP(B20,'Table A as of March 2024'!A:L,12,FALSE)</f>
        <v>No</v>
      </c>
      <c r="I20" s="9" t="str">
        <f>VLOOKUP(B20,'Table A as of March 2024'!A:M,13,FALSE)</f>
        <v>R</v>
      </c>
      <c r="K20" t="str">
        <f>VLOOKUP(G20,'ACFR Class Vlookup'!A:B,2,FALSE)</f>
        <v>N/A</v>
      </c>
      <c r="L20" s="1" t="str">
        <f>VLOOKUP(D20,'Fund Information'!A:F,6,FALSE)</f>
        <v>This fund only contains budgetary activity.  This activity is not associated with the general fund or any special revenue funds.  (General and Special Revenue funds have budgetary statements in the ACFR.)</v>
      </c>
      <c r="M20" s="6" t="str">
        <f t="shared" si="2"/>
        <v>N/A</v>
      </c>
      <c r="N20" s="6" t="s">
        <v>2886</v>
      </c>
      <c r="O20" s="6" t="str">
        <f t="shared" si="3"/>
        <v>N/A</v>
      </c>
      <c r="P20" s="5" t="s">
        <v>2886</v>
      </c>
      <c r="Q20" s="6" t="str">
        <f t="shared" si="4"/>
        <v>N/A</v>
      </c>
      <c r="R20" s="7" t="str">
        <f t="shared" si="5"/>
        <v>No</v>
      </c>
      <c r="S20" s="5" t="str">
        <f t="shared" si="6"/>
        <v>N/A</v>
      </c>
      <c r="T20" s="6" t="str">
        <f t="shared" si="7"/>
        <v>N/A</v>
      </c>
      <c r="U20" s="7" t="str">
        <f t="shared" si="8"/>
        <v>No</v>
      </c>
      <c r="V20" s="5" t="str">
        <f t="shared" si="9"/>
        <v>N/A</v>
      </c>
      <c r="W20" s="6" t="str">
        <f t="shared" si="10"/>
        <v>N/A</v>
      </c>
      <c r="X20" s="5" t="s">
        <v>2886</v>
      </c>
    </row>
    <row r="21" spans="1:24" ht="30" x14ac:dyDescent="0.25">
      <c r="A21" s="77">
        <f>VLOOKUP(C21,'BU and Control BU Listing'!A:E,5,FALSE)</f>
        <v>20400</v>
      </c>
      <c r="B21" s="80" t="s">
        <v>3529</v>
      </c>
      <c r="C21" s="22" t="str">
        <f t="shared" si="0"/>
        <v>20400</v>
      </c>
      <c r="D21" s="22" t="str">
        <f t="shared" si="1"/>
        <v>08170</v>
      </c>
      <c r="E21" s="21" t="str">
        <f>VLOOKUP(B21,'Table A as of March 2024'!A:G,7,FALSE)</f>
        <v>College of William and Mary</v>
      </c>
      <c r="F21" s="21" t="str">
        <f>VLOOKUP(B21,'Table A as of March 2024'!A:H,8,FALSE)</f>
        <v>VCBA 21St Century</v>
      </c>
      <c r="G21" s="11" t="str">
        <f>VLOOKUP(B21,'Table A as of March 2024'!A:I,9,FALSE)</f>
        <v>500</v>
      </c>
      <c r="H21" t="str">
        <f>VLOOKUP(B21,'Table A as of March 2024'!A:L,12,FALSE)</f>
        <v>No</v>
      </c>
      <c r="I21" s="9" t="str">
        <f>VLOOKUP(B21,'Table A as of March 2024'!A:M,13,FALSE)</f>
        <v>R</v>
      </c>
      <c r="K21" t="str">
        <f>VLOOKUP(G21,'ACFR Class Vlookup'!A:B,2,FALSE)</f>
        <v>N/A</v>
      </c>
      <c r="L21" s="1" t="str">
        <f>VLOOKUP(D21,'Fund Information'!A:F,6,FALSE)</f>
        <v>Higher Education activity included on higher education financial statement template submission.</v>
      </c>
      <c r="M21" s="6" t="str">
        <f t="shared" si="2"/>
        <v>N/A</v>
      </c>
      <c r="N21" s="6" t="s">
        <v>2886</v>
      </c>
      <c r="O21" s="6" t="str">
        <f t="shared" si="3"/>
        <v>N/A</v>
      </c>
      <c r="P21" s="5" t="s">
        <v>2886</v>
      </c>
      <c r="Q21" s="6" t="str">
        <f t="shared" si="4"/>
        <v>N/A</v>
      </c>
      <c r="R21" s="7" t="str">
        <f t="shared" si="5"/>
        <v>No</v>
      </c>
      <c r="S21" s="5" t="str">
        <f t="shared" si="6"/>
        <v>N/A</v>
      </c>
      <c r="T21" s="6" t="str">
        <f t="shared" si="7"/>
        <v>N/A</v>
      </c>
      <c r="U21" s="7" t="str">
        <f t="shared" si="8"/>
        <v>No</v>
      </c>
      <c r="V21" s="5" t="str">
        <f t="shared" si="9"/>
        <v>N/A</v>
      </c>
      <c r="W21" s="6" t="str">
        <f t="shared" si="10"/>
        <v>N/A</v>
      </c>
      <c r="X21" s="5" t="s">
        <v>2886</v>
      </c>
    </row>
    <row r="22" spans="1:24" ht="30" x14ac:dyDescent="0.25">
      <c r="A22" s="77">
        <f>VLOOKUP(C22,'BU and Control BU Listing'!A:E,5,FALSE)</f>
        <v>20400</v>
      </c>
      <c r="B22" s="80" t="s">
        <v>8675</v>
      </c>
      <c r="C22" s="22" t="str">
        <f t="shared" si="0"/>
        <v>20400</v>
      </c>
      <c r="D22" s="22" t="str">
        <f t="shared" si="1"/>
        <v>08204</v>
      </c>
      <c r="E22" s="21" t="str">
        <f>VLOOKUP(B22,'Table A as of March 2024'!A:G,7,FALSE)</f>
        <v>College of William and Mary</v>
      </c>
      <c r="F22" s="21" t="str">
        <f>VLOOKUP(B22,'Table A as of March 2024'!A:H,8,FALSE)</f>
        <v>Debt Service-W&amp;M</v>
      </c>
      <c r="G22" s="11" t="str">
        <f>VLOOKUP(B22,'Table A as of March 2024'!A:I,9,FALSE)</f>
        <v>500</v>
      </c>
      <c r="H22" t="str">
        <f>VLOOKUP(B22,'Table A as of March 2024'!A:L,12,FALSE)</f>
        <v>No</v>
      </c>
      <c r="I22" s="9" t="str">
        <f>VLOOKUP(B22,'Table A as of March 2024'!A:M,13,FALSE)</f>
        <v>R</v>
      </c>
      <c r="K22" t="str">
        <f>VLOOKUP(G22,'ACFR Class Vlookup'!A:B,2,FALSE)</f>
        <v>N/A</v>
      </c>
      <c r="L22" s="1" t="str">
        <f>VLOOKUP(D22,'Fund Information'!A:F,6,FALSE)</f>
        <v>This fund is set up to capture the Life to Date information for Agency 204, FD0800 and future Debt Service activity</v>
      </c>
      <c r="M22" s="6" t="str">
        <f t="shared" si="2"/>
        <v>N/A</v>
      </c>
      <c r="N22" s="6" t="s">
        <v>2886</v>
      </c>
      <c r="O22" s="6" t="str">
        <f t="shared" si="3"/>
        <v>N/A</v>
      </c>
      <c r="P22" s="5" t="s">
        <v>2886</v>
      </c>
      <c r="Q22" s="6" t="str">
        <f t="shared" si="4"/>
        <v>N/A</v>
      </c>
      <c r="R22" s="7" t="str">
        <f t="shared" si="5"/>
        <v>No</v>
      </c>
      <c r="S22" s="5" t="str">
        <f t="shared" si="6"/>
        <v>N/A</v>
      </c>
      <c r="T22" s="6" t="str">
        <f t="shared" si="7"/>
        <v>N/A</v>
      </c>
      <c r="U22" s="7" t="str">
        <f t="shared" si="8"/>
        <v>No</v>
      </c>
      <c r="V22" s="5" t="str">
        <f t="shared" si="9"/>
        <v>N/A</v>
      </c>
      <c r="W22" s="6" t="str">
        <f t="shared" si="10"/>
        <v>N/A</v>
      </c>
      <c r="X22" s="5" t="s">
        <v>2886</v>
      </c>
    </row>
    <row r="23" spans="1:24" ht="135" x14ac:dyDescent="0.25">
      <c r="A23" s="77">
        <f>VLOOKUP(C23,'BU and Control BU Listing'!A:E,5,FALSE)</f>
        <v>20400</v>
      </c>
      <c r="B23" s="80" t="s">
        <v>3530</v>
      </c>
      <c r="C23" s="22" t="str">
        <f t="shared" si="0"/>
        <v>20400</v>
      </c>
      <c r="D23" s="22" t="str">
        <f t="shared" si="1"/>
        <v>09510</v>
      </c>
      <c r="E23" s="21" t="str">
        <f>VLOOKUP(B23,'Table A as of March 2024'!A:G,7,FALSE)</f>
        <v>College of William and Mary</v>
      </c>
      <c r="F23" s="21" t="str">
        <f>VLOOKUP(B23,'Table A as of March 2024'!A:H,8,FALSE)</f>
        <v>CW Technology Research Fd 934</v>
      </c>
      <c r="G23" s="11" t="str">
        <f>VLOOKUP(B23,'Table A as of March 2024'!A:I,9,FALSE)</f>
        <v>500</v>
      </c>
      <c r="H23" t="str">
        <f>VLOOKUP(B23,'Table A as of March 2024'!A:L,12,FALSE)</f>
        <v>No</v>
      </c>
      <c r="I23" s="9" t="str">
        <f>VLOOKUP(B23,'Table A as of March 2024'!A:M,13,FALSE)</f>
        <v>U</v>
      </c>
      <c r="K23" t="str">
        <f>VLOOKUP(G23,'ACFR Class Vlookup'!A:B,2,FALSE)</f>
        <v>N/A</v>
      </c>
      <c r="L23" s="1" t="str">
        <f>VLOOKUP(D23,'Fund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23" s="6" t="str">
        <f t="shared" si="2"/>
        <v>N/A</v>
      </c>
      <c r="N23" s="6" t="s">
        <v>2886</v>
      </c>
      <c r="O23" s="6" t="str">
        <f t="shared" si="3"/>
        <v>N/A</v>
      </c>
      <c r="P23" s="5" t="s">
        <v>2886</v>
      </c>
      <c r="Q23" s="6" t="str">
        <f t="shared" si="4"/>
        <v>N/A</v>
      </c>
      <c r="R23" s="7" t="str">
        <f t="shared" si="5"/>
        <v>No</v>
      </c>
      <c r="S23" s="5" t="str">
        <f t="shared" si="6"/>
        <v>N/A</v>
      </c>
      <c r="T23" s="6" t="str">
        <f t="shared" si="7"/>
        <v>N/A</v>
      </c>
      <c r="U23" s="7" t="str">
        <f t="shared" si="8"/>
        <v>No</v>
      </c>
      <c r="V23" s="5" t="str">
        <f t="shared" si="9"/>
        <v>N/A</v>
      </c>
      <c r="W23" s="6" t="str">
        <f t="shared" si="10"/>
        <v>N/A</v>
      </c>
      <c r="X23" s="5" t="s">
        <v>2886</v>
      </c>
    </row>
    <row r="24" spans="1:24" ht="75" x14ac:dyDescent="0.25">
      <c r="A24" s="77">
        <f>VLOOKUP(C24,'BU and Control BU Listing'!A:E,5,FALSE)</f>
        <v>20700</v>
      </c>
      <c r="B24" s="80" t="s">
        <v>3532</v>
      </c>
      <c r="C24" s="22" t="str">
        <f t="shared" si="0"/>
        <v>20700</v>
      </c>
      <c r="D24" s="22" t="str">
        <f t="shared" si="1"/>
        <v>03000</v>
      </c>
      <c r="E24" s="21" t="str">
        <f>VLOOKUP(B24,'Table A as of March 2024'!A:G,7,FALSE)</f>
        <v>University of Virginia</v>
      </c>
      <c r="F24" s="21" t="str">
        <f>VLOOKUP(B24,'Table A as of March 2024'!A:H,8,FALSE)</f>
        <v>Higher Education Operating</v>
      </c>
      <c r="G24" s="11" t="str">
        <f>VLOOKUP(B24,'Table A as of March 2024'!A:I,9,FALSE)</f>
        <v>500</v>
      </c>
      <c r="H24" t="str">
        <f>VLOOKUP(B24,'Table A as of March 2024'!A:L,12,FALSE)</f>
        <v>No</v>
      </c>
      <c r="I24" s="9" t="str">
        <f>VLOOKUP(B24,'Table A as of March 2024'!A:M,13,FALSE)</f>
        <v>U</v>
      </c>
      <c r="K24" t="str">
        <f>VLOOKUP(G24,'ACFR Class Vlookup'!A:B,2,FALSE)</f>
        <v>N/A</v>
      </c>
      <c r="L24" s="1" t="str">
        <f>VLOOKUP(D24,'Fund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4" s="6" t="str">
        <f t="shared" si="2"/>
        <v>N/A</v>
      </c>
      <c r="N24" s="6" t="s">
        <v>2886</v>
      </c>
      <c r="O24" s="6" t="str">
        <f t="shared" si="3"/>
        <v>N/A</v>
      </c>
      <c r="P24" s="5" t="s">
        <v>2886</v>
      </c>
      <c r="Q24" s="6" t="str">
        <f t="shared" si="4"/>
        <v>N/A</v>
      </c>
      <c r="R24" s="7" t="str">
        <f t="shared" si="5"/>
        <v>No</v>
      </c>
      <c r="S24" s="5" t="str">
        <f t="shared" si="6"/>
        <v>N/A</v>
      </c>
      <c r="T24" s="6" t="str">
        <f t="shared" si="7"/>
        <v>N/A</v>
      </c>
      <c r="U24" s="7" t="str">
        <f t="shared" si="8"/>
        <v>No</v>
      </c>
      <c r="V24" s="5" t="str">
        <f t="shared" si="9"/>
        <v>N/A</v>
      </c>
      <c r="W24" s="6" t="str">
        <f t="shared" si="10"/>
        <v>N/A</v>
      </c>
      <c r="X24" s="5" t="s">
        <v>2886</v>
      </c>
    </row>
    <row r="25" spans="1:24" ht="30" x14ac:dyDescent="0.25">
      <c r="A25" s="77">
        <f>VLOOKUP(C25,'BU and Control BU Listing'!A:E,5,FALSE)</f>
        <v>20700</v>
      </c>
      <c r="B25" s="80" t="s">
        <v>3533</v>
      </c>
      <c r="C25" s="22" t="str">
        <f t="shared" si="0"/>
        <v>20700</v>
      </c>
      <c r="D25" s="22" t="str">
        <f t="shared" si="1"/>
        <v>03010</v>
      </c>
      <c r="E25" s="21" t="str">
        <f>VLOOKUP(B25,'Table A as of March 2024'!A:G,7,FALSE)</f>
        <v>University of Virginia</v>
      </c>
      <c r="F25" s="21" t="str">
        <f>VLOOKUP(B25,'Table A as of March 2024'!A:H,8,FALSE)</f>
        <v>Higher Education Federal</v>
      </c>
      <c r="G25" s="11" t="str">
        <f>VLOOKUP(B25,'Table A as of March 2024'!A:I,9,FALSE)</f>
        <v>500</v>
      </c>
      <c r="H25" t="str">
        <f>VLOOKUP(B25,'Table A as of March 2024'!A:L,12,FALSE)</f>
        <v>No</v>
      </c>
      <c r="I25" s="9" t="str">
        <f>VLOOKUP(B25,'Table A as of March 2024'!A:M,13,FALSE)</f>
        <v>R</v>
      </c>
      <c r="K25" t="str">
        <f>VLOOKUP(G25,'ACFR Class Vlookup'!A:B,2,FALSE)</f>
        <v>N/A</v>
      </c>
      <c r="L25" s="1" t="str">
        <f>VLOOKUP(D25,'Fund Information'!A:F,6,FALSE)</f>
        <v>Higher Education activity included on higher education financial statement template submissions.</v>
      </c>
      <c r="M25" s="6" t="str">
        <f t="shared" si="2"/>
        <v>N/A</v>
      </c>
      <c r="N25" s="6" t="s">
        <v>2886</v>
      </c>
      <c r="O25" s="6" t="str">
        <f t="shared" si="3"/>
        <v>N/A</v>
      </c>
      <c r="P25" s="5" t="s">
        <v>2886</v>
      </c>
      <c r="Q25" s="6" t="str">
        <f t="shared" si="4"/>
        <v>N/A</v>
      </c>
      <c r="R25" s="7" t="str">
        <f t="shared" si="5"/>
        <v>No</v>
      </c>
      <c r="S25" s="5" t="str">
        <f t="shared" si="6"/>
        <v>N/A</v>
      </c>
      <c r="T25" s="6" t="str">
        <f t="shared" si="7"/>
        <v>N/A</v>
      </c>
      <c r="U25" s="7" t="str">
        <f t="shared" si="8"/>
        <v>No</v>
      </c>
      <c r="V25" s="5" t="str">
        <f t="shared" si="9"/>
        <v>N/A</v>
      </c>
      <c r="W25" s="6" t="str">
        <f t="shared" si="10"/>
        <v>N/A</v>
      </c>
      <c r="X25" s="5" t="s">
        <v>2886</v>
      </c>
    </row>
    <row r="26" spans="1:24" ht="30" x14ac:dyDescent="0.25">
      <c r="A26" s="77">
        <f>VLOOKUP(C26,'BU and Control BU Listing'!A:E,5,FALSE)</f>
        <v>20700</v>
      </c>
      <c r="B26" s="80" t="s">
        <v>3534</v>
      </c>
      <c r="C26" s="22" t="str">
        <f t="shared" si="0"/>
        <v>20700</v>
      </c>
      <c r="D26" s="22" t="str">
        <f t="shared" si="1"/>
        <v>03020</v>
      </c>
      <c r="E26" s="21" t="str">
        <f>VLOOKUP(B26,'Table A as of March 2024'!A:G,7,FALSE)</f>
        <v>University of Virginia</v>
      </c>
      <c r="F26" s="21" t="str">
        <f>VLOOKUP(B26,'Table A as of March 2024'!A:H,8,FALSE)</f>
        <v>Foundation/Othr Grants/Cntrcts</v>
      </c>
      <c r="G26" s="11" t="str">
        <f>VLOOKUP(B26,'Table A as of March 2024'!A:I,9,FALSE)</f>
        <v>500</v>
      </c>
      <c r="H26" t="str">
        <f>VLOOKUP(B26,'Table A as of March 2024'!A:L,12,FALSE)</f>
        <v>No</v>
      </c>
      <c r="I26" s="9" t="str">
        <f>VLOOKUP(B26,'Table A as of March 2024'!A:M,13,FALSE)</f>
        <v>R</v>
      </c>
      <c r="K26" t="str">
        <f>VLOOKUP(G26,'ACFR Class Vlookup'!A:B,2,FALSE)</f>
        <v>N/A</v>
      </c>
      <c r="L26" s="1" t="str">
        <f>VLOOKUP(D26,'Fund Information'!A:F,6,FALSE)</f>
        <v>Higher Education activity included on higher education financial statement template submissions.</v>
      </c>
      <c r="M26" s="6" t="str">
        <f t="shared" si="2"/>
        <v>N/A</v>
      </c>
      <c r="N26" s="6" t="s">
        <v>2886</v>
      </c>
      <c r="O26" s="6" t="str">
        <f t="shared" si="3"/>
        <v>N/A</v>
      </c>
      <c r="P26" s="5" t="s">
        <v>2886</v>
      </c>
      <c r="Q26" s="6" t="str">
        <f t="shared" si="4"/>
        <v>N/A</v>
      </c>
      <c r="R26" s="7" t="str">
        <f>IF(J27="R","Yes","No")</f>
        <v>No</v>
      </c>
      <c r="S26" s="5" t="str">
        <f t="shared" si="6"/>
        <v>N/A</v>
      </c>
      <c r="T26" s="6" t="str">
        <f t="shared" si="7"/>
        <v>N/A</v>
      </c>
      <c r="U26" s="7" t="str">
        <f>IF(J27="C","Yes","No")</f>
        <v>No</v>
      </c>
      <c r="V26" s="5" t="str">
        <f t="shared" si="9"/>
        <v>N/A</v>
      </c>
      <c r="W26" s="6" t="str">
        <f t="shared" si="10"/>
        <v>N/A</v>
      </c>
      <c r="X26" s="5" t="s">
        <v>2886</v>
      </c>
    </row>
    <row r="27" spans="1:24" ht="30" x14ac:dyDescent="0.25">
      <c r="A27" s="77">
        <f>VLOOKUP(C27,'BU and Control BU Listing'!A:E,5,FALSE)</f>
        <v>20700</v>
      </c>
      <c r="B27" s="80" t="s">
        <v>3535</v>
      </c>
      <c r="C27" s="22" t="str">
        <f t="shared" si="0"/>
        <v>20700</v>
      </c>
      <c r="D27" s="22" t="str">
        <f t="shared" si="1"/>
        <v>03030</v>
      </c>
      <c r="E27" s="21" t="str">
        <f>VLOOKUP(B27,'Table A as of March 2024'!A:G,7,FALSE)</f>
        <v>University of Virginia</v>
      </c>
      <c r="F27" s="21" t="str">
        <f>VLOOKUP(B27,'Table A as of March 2024'!A:H,8,FALSE)</f>
        <v>Indirect Cost Recovery</v>
      </c>
      <c r="G27" s="11" t="str">
        <f>VLOOKUP(B27,'Table A as of March 2024'!A:I,9,FALSE)</f>
        <v>500</v>
      </c>
      <c r="H27" t="str">
        <f>VLOOKUP(B27,'Table A as of March 2024'!A:L,12,FALSE)</f>
        <v>No</v>
      </c>
      <c r="I27" s="9" t="str">
        <f>VLOOKUP(B27,'Table A as of March 2024'!A:M,13,FALSE)</f>
        <v>U</v>
      </c>
      <c r="K27" t="str">
        <f>VLOOKUP(G27,'ACFR Class Vlookup'!A:B,2,FALSE)</f>
        <v>N/A</v>
      </c>
      <c r="L27" s="1" t="str">
        <f>VLOOKUP(D27,'Fund Information'!A:F,6,FALSE)</f>
        <v>Higher Education activity included on higher education financial statement template submissions.</v>
      </c>
      <c r="M27" s="6" t="str">
        <f t="shared" si="2"/>
        <v>N/A</v>
      </c>
      <c r="N27" s="6" t="s">
        <v>2886</v>
      </c>
      <c r="O27" s="6" t="str">
        <f t="shared" si="3"/>
        <v>N/A</v>
      </c>
      <c r="P27" s="5" t="s">
        <v>2886</v>
      </c>
      <c r="Q27" s="6" t="str">
        <f t="shared" si="4"/>
        <v>N/A</v>
      </c>
      <c r="R27" s="7" t="str">
        <f>IF(J28="R","Yes","No")</f>
        <v>No</v>
      </c>
      <c r="S27" s="5" t="str">
        <f t="shared" si="6"/>
        <v>N/A</v>
      </c>
      <c r="T27" s="6" t="str">
        <f t="shared" si="7"/>
        <v>N/A</v>
      </c>
      <c r="U27" s="7" t="str">
        <f>IF(J28="C","Yes","No")</f>
        <v>No</v>
      </c>
      <c r="V27" s="5" t="str">
        <f t="shared" si="9"/>
        <v>N/A</v>
      </c>
      <c r="W27" s="6" t="str">
        <f t="shared" si="10"/>
        <v>N/A</v>
      </c>
      <c r="X27" s="5" t="s">
        <v>2886</v>
      </c>
    </row>
    <row r="28" spans="1:24" ht="60" x14ac:dyDescent="0.25">
      <c r="A28" s="77">
        <f>VLOOKUP(C28,'BU and Control BU Listing'!A:E,5,FALSE)</f>
        <v>20700</v>
      </c>
      <c r="B28" s="80" t="s">
        <v>3536</v>
      </c>
      <c r="C28" s="22" t="str">
        <f t="shared" si="0"/>
        <v>20700</v>
      </c>
      <c r="D28" s="22" t="str">
        <f t="shared" si="1"/>
        <v>03060</v>
      </c>
      <c r="E28" s="21" t="str">
        <f>VLOOKUP(B28,'Table A as of March 2024'!A:G,7,FALSE)</f>
        <v>University of Virginia</v>
      </c>
      <c r="F28" s="21" t="str">
        <f>VLOOKUP(B28,'Table A as of March 2024'!A:H,8,FALSE)</f>
        <v>Auxiliary Enterprise</v>
      </c>
      <c r="G28" s="11" t="str">
        <f>VLOOKUP(B28,'Table A as of March 2024'!A:I,9,FALSE)</f>
        <v>500</v>
      </c>
      <c r="H28" t="str">
        <f>VLOOKUP(B28,'Table A as of March 2024'!A:L,12,FALSE)</f>
        <v>No</v>
      </c>
      <c r="I28" s="9" t="str">
        <f>VLOOKUP(B28,'Table A as of March 2024'!A:M,13,FALSE)</f>
        <v>U</v>
      </c>
      <c r="K28" t="str">
        <f>VLOOKUP(G28,'ACFR Class Vlookup'!A:B,2,FALSE)</f>
        <v>N/A</v>
      </c>
      <c r="L28" s="1" t="str">
        <f>VLOOKUP(D28,'Fund Information'!A:F,6,FALSE)</f>
        <v>The Higher Education Auxiliary Enterprise fund accounts for the Auxiliary activities at the colleges/universities.  These activities include such things as food service, bookstores, student health servicces and recreation/intramural programs.</v>
      </c>
      <c r="M28" s="6" t="str">
        <f t="shared" si="2"/>
        <v>N/A</v>
      </c>
      <c r="N28" s="6" t="s">
        <v>2886</v>
      </c>
      <c r="O28" s="6" t="str">
        <f t="shared" si="3"/>
        <v>N/A</v>
      </c>
      <c r="P28" s="5" t="s">
        <v>2886</v>
      </c>
      <c r="Q28" s="6" t="str">
        <f t="shared" si="4"/>
        <v>N/A</v>
      </c>
      <c r="R28" s="7" t="str">
        <f t="shared" ref="R28:R91" si="11">IF(J28="R","Yes","No")</f>
        <v>No</v>
      </c>
      <c r="S28" s="5" t="str">
        <f t="shared" si="6"/>
        <v>N/A</v>
      </c>
      <c r="T28" s="6" t="str">
        <f t="shared" si="7"/>
        <v>N/A</v>
      </c>
      <c r="U28" s="7" t="str">
        <f t="shared" ref="U28:U91" si="12">IF(J28="C","Yes","No")</f>
        <v>No</v>
      </c>
      <c r="V28" s="5" t="str">
        <f t="shared" si="9"/>
        <v>N/A</v>
      </c>
      <c r="W28" s="6" t="str">
        <f t="shared" si="10"/>
        <v>N/A</v>
      </c>
      <c r="X28" s="5" t="s">
        <v>2886</v>
      </c>
    </row>
    <row r="29" spans="1:24" ht="30" x14ac:dyDescent="0.25">
      <c r="A29" s="77">
        <f>VLOOKUP(C29,'BU and Control BU Listing'!A:E,5,FALSE)</f>
        <v>20700</v>
      </c>
      <c r="B29" s="80" t="s">
        <v>3537</v>
      </c>
      <c r="C29" s="22" t="str">
        <f t="shared" si="0"/>
        <v>20700</v>
      </c>
      <c r="D29" s="22" t="str">
        <f t="shared" si="1"/>
        <v>03080</v>
      </c>
      <c r="E29" s="21" t="str">
        <f>VLOOKUP(B29,'Table A as of March 2024'!A:G,7,FALSE)</f>
        <v>University of Virginia</v>
      </c>
      <c r="F29" s="21" t="str">
        <f>VLOOKUP(B29,'Table A as of March 2024'!A:H,8,FALSE)</f>
        <v>Work Study</v>
      </c>
      <c r="G29" s="11" t="str">
        <f>VLOOKUP(B29,'Table A as of March 2024'!A:I,9,FALSE)</f>
        <v>500</v>
      </c>
      <c r="H29" t="str">
        <f>VLOOKUP(B29,'Table A as of March 2024'!A:L,12,FALSE)</f>
        <v>No</v>
      </c>
      <c r="I29" s="9" t="str">
        <f>VLOOKUP(B29,'Table A as of March 2024'!A:M,13,FALSE)</f>
        <v>R</v>
      </c>
      <c r="K29" t="str">
        <f>VLOOKUP(G29,'ACFR Class Vlookup'!A:B,2,FALSE)</f>
        <v>N/A</v>
      </c>
      <c r="L29" s="1" t="str">
        <f>VLOOKUP(D29,'Fund Information'!A:F,6,FALSE)</f>
        <v>Higher Education activity included on higher education financial statement template submissions.</v>
      </c>
      <c r="M29" s="6" t="str">
        <f t="shared" si="2"/>
        <v>N/A</v>
      </c>
      <c r="N29" s="6" t="s">
        <v>2886</v>
      </c>
      <c r="O29" s="6" t="str">
        <f t="shared" si="3"/>
        <v>N/A</v>
      </c>
      <c r="P29" s="5" t="s">
        <v>2886</v>
      </c>
      <c r="Q29" s="6" t="str">
        <f t="shared" si="4"/>
        <v>N/A</v>
      </c>
      <c r="R29" s="7" t="str">
        <f t="shared" si="11"/>
        <v>No</v>
      </c>
      <c r="S29" s="5" t="str">
        <f t="shared" si="6"/>
        <v>N/A</v>
      </c>
      <c r="T29" s="6" t="str">
        <f t="shared" si="7"/>
        <v>N/A</v>
      </c>
      <c r="U29" s="7" t="str">
        <f t="shared" si="12"/>
        <v>No</v>
      </c>
      <c r="V29" s="5" t="str">
        <f t="shared" si="9"/>
        <v>N/A</v>
      </c>
      <c r="W29" s="6" t="str">
        <f t="shared" si="10"/>
        <v>N/A</v>
      </c>
      <c r="X29" s="5" t="s">
        <v>2886</v>
      </c>
    </row>
    <row r="30" spans="1:24" ht="30" x14ac:dyDescent="0.25">
      <c r="A30" s="77">
        <f>VLOOKUP(C30,'BU and Control BU Listing'!A:E,5,FALSE)</f>
        <v>20700</v>
      </c>
      <c r="B30" s="80" t="s">
        <v>3538</v>
      </c>
      <c r="C30" s="22" t="str">
        <f t="shared" si="0"/>
        <v>20700</v>
      </c>
      <c r="D30" s="22" t="str">
        <f t="shared" si="1"/>
        <v>03090</v>
      </c>
      <c r="E30" s="21" t="str">
        <f>VLOOKUP(B30,'Table A as of March 2024'!A:G,7,FALSE)</f>
        <v>University of Virginia</v>
      </c>
      <c r="F30" s="21" t="str">
        <f>VLOOKUP(B30,'Table A as of March 2024'!A:H,8,FALSE)</f>
        <v>University Hospitals</v>
      </c>
      <c r="G30" s="11" t="str">
        <f>VLOOKUP(B30,'Table A as of March 2024'!A:I,9,FALSE)</f>
        <v>500</v>
      </c>
      <c r="H30" t="str">
        <f>VLOOKUP(B30,'Table A as of March 2024'!A:L,12,FALSE)</f>
        <v>No</v>
      </c>
      <c r="I30" s="9" t="str">
        <f>VLOOKUP(B30,'Table A as of March 2024'!A:M,13,FALSE)</f>
        <v>U</v>
      </c>
      <c r="K30" t="str">
        <f>VLOOKUP(G30,'ACFR Class Vlookup'!A:B,2,FALSE)</f>
        <v>N/A</v>
      </c>
      <c r="L30" s="1" t="str">
        <f>VLOOKUP(D30,'Fund Information'!A:F,6,FALSE)</f>
        <v>Higher Education activity included on higher education financial statement template submissions.</v>
      </c>
      <c r="M30" s="6" t="str">
        <f t="shared" si="2"/>
        <v>N/A</v>
      </c>
      <c r="N30" s="6" t="s">
        <v>2886</v>
      </c>
      <c r="O30" s="6" t="str">
        <f t="shared" si="3"/>
        <v>N/A</v>
      </c>
      <c r="P30" s="5" t="s">
        <v>2886</v>
      </c>
      <c r="Q30" s="6" t="str">
        <f t="shared" si="4"/>
        <v>N/A</v>
      </c>
      <c r="R30" s="7" t="str">
        <f t="shared" si="11"/>
        <v>No</v>
      </c>
      <c r="S30" s="5" t="str">
        <f t="shared" si="6"/>
        <v>N/A</v>
      </c>
      <c r="T30" s="6" t="str">
        <f t="shared" si="7"/>
        <v>N/A</v>
      </c>
      <c r="U30" s="7" t="str">
        <f t="shared" si="12"/>
        <v>No</v>
      </c>
      <c r="V30" s="5" t="str">
        <f t="shared" si="9"/>
        <v>N/A</v>
      </c>
      <c r="W30" s="6" t="str">
        <f t="shared" si="10"/>
        <v>N/A</v>
      </c>
      <c r="X30" s="5" t="s">
        <v>2886</v>
      </c>
    </row>
    <row r="31" spans="1:24" ht="150" x14ac:dyDescent="0.25">
      <c r="A31" s="77">
        <f>VLOOKUP(C31,'BU and Control BU Listing'!A:E,5,FALSE)</f>
        <v>20700</v>
      </c>
      <c r="B31" s="80" t="s">
        <v>8832</v>
      </c>
      <c r="C31" s="22" t="str">
        <f t="shared" si="0"/>
        <v>20700</v>
      </c>
      <c r="D31" s="22" t="str">
        <f t="shared" si="1"/>
        <v>03095</v>
      </c>
      <c r="E31" s="21" t="str">
        <f>VLOOKUP(B31,'Table A as of March 2024'!A:G,7,FALSE)</f>
        <v>University of Virginia</v>
      </c>
      <c r="F31" s="21" t="str">
        <f>VLOOKUP(B31,'Table A as of March 2024'!A:H,8,FALSE)</f>
        <v>Opioid Abatement Fund</v>
      </c>
      <c r="G31" s="11" t="str">
        <f>VLOOKUP(B31,'Table A as of March 2024'!A:I,9,FALSE)</f>
        <v>500</v>
      </c>
      <c r="H31" t="str">
        <f>VLOOKUP(B31,'Table A as of March 2024'!A:L,12,FALSE)</f>
        <v>No</v>
      </c>
      <c r="I31" s="9" t="str">
        <f>VLOOKUP(B31,'Table A as of March 2024'!A:M,13,FALSE)</f>
        <v>R</v>
      </c>
      <c r="K31" t="str">
        <f>VLOOKUP(G31,'ACFR Class Vlookup'!A:B,2,FALSE)</f>
        <v>N/A</v>
      </c>
      <c r="L31" s="1" t="str">
        <f>VLOOKUP(D31,'Fund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
Higher Education equivalent of Fund 02095.</v>
      </c>
      <c r="M31" s="6" t="str">
        <f t="shared" si="2"/>
        <v>N/A</v>
      </c>
      <c r="N31" s="6" t="s">
        <v>2886</v>
      </c>
      <c r="O31" s="6" t="str">
        <f t="shared" si="3"/>
        <v>N/A</v>
      </c>
      <c r="P31" s="5" t="s">
        <v>2886</v>
      </c>
      <c r="Q31" s="6" t="str">
        <f t="shared" si="4"/>
        <v>N/A</v>
      </c>
      <c r="R31" s="7" t="str">
        <f t="shared" si="11"/>
        <v>No</v>
      </c>
      <c r="S31" s="5" t="str">
        <f t="shared" si="6"/>
        <v>N/A</v>
      </c>
      <c r="T31" s="6" t="str">
        <f t="shared" si="7"/>
        <v>N/A</v>
      </c>
      <c r="U31" s="7" t="str">
        <f t="shared" si="12"/>
        <v>No</v>
      </c>
      <c r="V31" s="5" t="str">
        <f t="shared" si="9"/>
        <v>N/A</v>
      </c>
      <c r="W31" s="6" t="str">
        <f t="shared" si="10"/>
        <v>N/A</v>
      </c>
      <c r="X31" s="5" t="s">
        <v>2886</v>
      </c>
    </row>
    <row r="32" spans="1:24" ht="30" x14ac:dyDescent="0.25">
      <c r="A32" s="77">
        <f>VLOOKUP(C32,'BU and Control BU Listing'!A:E,5,FALSE)</f>
        <v>20700</v>
      </c>
      <c r="B32" s="80" t="s">
        <v>3539</v>
      </c>
      <c r="C32" s="22" t="str">
        <f t="shared" si="0"/>
        <v>20700</v>
      </c>
      <c r="D32" s="22" t="str">
        <f t="shared" si="1"/>
        <v>03170</v>
      </c>
      <c r="E32" s="21" t="str">
        <f>VLOOKUP(B32,'Table A as of March 2024'!A:G,7,FALSE)</f>
        <v>University of Virginia</v>
      </c>
      <c r="F32" s="21" t="str">
        <f>VLOOKUP(B32,'Table A as of March 2024'!A:H,8,FALSE)</f>
        <v>Student Financial Assistance</v>
      </c>
      <c r="G32" s="11" t="str">
        <f>VLOOKUP(B32,'Table A as of March 2024'!A:I,9,FALSE)</f>
        <v>500</v>
      </c>
      <c r="H32" t="str">
        <f>VLOOKUP(B32,'Table A as of March 2024'!A:L,12,FALSE)</f>
        <v>No</v>
      </c>
      <c r="I32" s="9" t="str">
        <f>VLOOKUP(B32,'Table A as of March 2024'!A:M,13,FALSE)</f>
        <v>U</v>
      </c>
      <c r="K32" t="str">
        <f>VLOOKUP(G32,'ACFR Class Vlookup'!A:B,2,FALSE)</f>
        <v>N/A</v>
      </c>
      <c r="L32" s="1" t="str">
        <f>VLOOKUP(D32,'Fund Information'!A:F,6,FALSE)</f>
        <v>Higher Education activity included on higher education financial statement template submissions.</v>
      </c>
      <c r="M32" s="6" t="str">
        <f t="shared" si="2"/>
        <v>N/A</v>
      </c>
      <c r="N32" s="6" t="s">
        <v>2886</v>
      </c>
      <c r="O32" s="6" t="str">
        <f t="shared" si="3"/>
        <v>N/A</v>
      </c>
      <c r="P32" s="5" t="s">
        <v>2886</v>
      </c>
      <c r="Q32" s="6" t="str">
        <f t="shared" si="4"/>
        <v>N/A</v>
      </c>
      <c r="R32" s="7" t="str">
        <f t="shared" si="11"/>
        <v>No</v>
      </c>
      <c r="S32" s="5" t="str">
        <f t="shared" si="6"/>
        <v>N/A</v>
      </c>
      <c r="T32" s="6" t="str">
        <f t="shared" si="7"/>
        <v>N/A</v>
      </c>
      <c r="U32" s="7" t="str">
        <f t="shared" si="12"/>
        <v>No</v>
      </c>
      <c r="V32" s="5" t="str">
        <f t="shared" si="9"/>
        <v>N/A</v>
      </c>
      <c r="W32" s="6" t="str">
        <f t="shared" si="10"/>
        <v>N/A</v>
      </c>
      <c r="X32" s="5" t="s">
        <v>2886</v>
      </c>
    </row>
    <row r="33" spans="1:24" ht="30" x14ac:dyDescent="0.25">
      <c r="A33" s="77">
        <f>VLOOKUP(C33,'BU and Control BU Listing'!A:E,5,FALSE)</f>
        <v>20700</v>
      </c>
      <c r="B33" s="80" t="s">
        <v>3540</v>
      </c>
      <c r="C33" s="22" t="str">
        <f t="shared" si="0"/>
        <v>20700</v>
      </c>
      <c r="D33" s="22" t="str">
        <f t="shared" si="1"/>
        <v>03220</v>
      </c>
      <c r="E33" s="21" t="str">
        <f>VLOOKUP(B33,'Table A as of March 2024'!A:G,7,FALSE)</f>
        <v>University of Virginia</v>
      </c>
      <c r="F33" s="21" t="str">
        <f>VLOOKUP(B33,'Table A as of March 2024'!A:H,8,FALSE)</f>
        <v>Covered Institution Int Escrow</v>
      </c>
      <c r="G33" s="11" t="str">
        <f>VLOOKUP(B33,'Table A as of March 2024'!A:I,9,FALSE)</f>
        <v>500</v>
      </c>
      <c r="H33" t="str">
        <f>VLOOKUP(B33,'Table A as of March 2024'!A:L,12,FALSE)</f>
        <v>Yes</v>
      </c>
      <c r="I33" s="9" t="str">
        <f>VLOOKUP(B33,'Table A as of March 2024'!A:M,13,FALSE)</f>
        <v>U</v>
      </c>
      <c r="K33" t="str">
        <f>VLOOKUP(G33,'ACFR Class Vlookup'!A:B,2,FALSE)</f>
        <v>N/A</v>
      </c>
      <c r="L33" s="1" t="str">
        <f>VLOOKUP(D33,'Fund Information'!A:F,6,FALSE)</f>
        <v>This fund accounts for interest earned on general fund money for funds that are not on CARS.</v>
      </c>
      <c r="M33" s="6" t="str">
        <f t="shared" si="2"/>
        <v>N/A</v>
      </c>
      <c r="N33" s="6" t="s">
        <v>2886</v>
      </c>
      <c r="O33" s="6" t="str">
        <f t="shared" si="3"/>
        <v>N/A</v>
      </c>
      <c r="P33" s="5" t="s">
        <v>2886</v>
      </c>
      <c r="Q33" s="6" t="str">
        <f t="shared" si="4"/>
        <v>N/A</v>
      </c>
      <c r="R33" s="7" t="str">
        <f t="shared" si="11"/>
        <v>No</v>
      </c>
      <c r="S33" s="5" t="str">
        <f t="shared" si="6"/>
        <v>N/A</v>
      </c>
      <c r="T33" s="6" t="str">
        <f t="shared" si="7"/>
        <v>N/A</v>
      </c>
      <c r="U33" s="7" t="str">
        <f t="shared" si="12"/>
        <v>No</v>
      </c>
      <c r="V33" s="5" t="str">
        <f t="shared" si="9"/>
        <v>N/A</v>
      </c>
      <c r="W33" s="6" t="str">
        <f t="shared" si="10"/>
        <v>N/A</v>
      </c>
      <c r="X33" s="5" t="s">
        <v>2886</v>
      </c>
    </row>
    <row r="34" spans="1:24" ht="30" x14ac:dyDescent="0.25">
      <c r="A34" s="77">
        <f>VLOOKUP(C34,'BU and Control BU Listing'!A:E,5,FALSE)</f>
        <v>20700</v>
      </c>
      <c r="B34" s="80" t="s">
        <v>3541</v>
      </c>
      <c r="C34" s="22" t="str">
        <f t="shared" si="0"/>
        <v>20700</v>
      </c>
      <c r="D34" s="22" t="str">
        <f t="shared" si="1"/>
        <v>03250</v>
      </c>
      <c r="E34" s="21" t="str">
        <f>VLOOKUP(B34,'Table A as of March 2024'!A:G,7,FALSE)</f>
        <v>University of Virginia</v>
      </c>
      <c r="F34" s="21" t="str">
        <f>VLOOKUP(B34,'Table A as of March 2024'!A:H,8,FALSE)</f>
        <v>E&amp;G Facilities Maint Reserve</v>
      </c>
      <c r="G34" s="11" t="str">
        <f>VLOOKUP(B34,'Table A as of March 2024'!A:I,9,FALSE)</f>
        <v>500</v>
      </c>
      <c r="H34" t="str">
        <f>VLOOKUP(B34,'Table A as of March 2024'!A:L,12,FALSE)</f>
        <v>No</v>
      </c>
      <c r="I34" s="9" t="str">
        <f>VLOOKUP(B34,'Table A as of March 2024'!A:M,13,FALSE)</f>
        <v>U</v>
      </c>
      <c r="K34" t="str">
        <f>VLOOKUP(G34,'ACFR Class Vlookup'!A:B,2,FALSE)</f>
        <v>N/A</v>
      </c>
      <c r="L34" s="1" t="str">
        <f>VLOOKUP(D34,'Fund Information'!A:F,6,FALSE)</f>
        <v>Higher Education activity included on UVA higher education financial statement template submission.</v>
      </c>
      <c r="M34" s="6" t="str">
        <f t="shared" si="2"/>
        <v>N/A</v>
      </c>
      <c r="N34" s="6" t="s">
        <v>2886</v>
      </c>
      <c r="O34" s="6" t="str">
        <f t="shared" si="3"/>
        <v>N/A</v>
      </c>
      <c r="P34" s="5" t="s">
        <v>2886</v>
      </c>
      <c r="Q34" s="6" t="str">
        <f t="shared" si="4"/>
        <v>N/A</v>
      </c>
      <c r="R34" s="7" t="str">
        <f t="shared" si="11"/>
        <v>No</v>
      </c>
      <c r="S34" s="5" t="str">
        <f t="shared" si="6"/>
        <v>N/A</v>
      </c>
      <c r="T34" s="6" t="str">
        <f t="shared" si="7"/>
        <v>N/A</v>
      </c>
      <c r="U34" s="7" t="str">
        <f t="shared" si="12"/>
        <v>No</v>
      </c>
      <c r="V34" s="5" t="str">
        <f t="shared" si="9"/>
        <v>N/A</v>
      </c>
      <c r="W34" s="6" t="str">
        <f t="shared" si="10"/>
        <v>N/A</v>
      </c>
      <c r="X34" s="5" t="s">
        <v>2886</v>
      </c>
    </row>
    <row r="35" spans="1:24" ht="150" x14ac:dyDescent="0.25">
      <c r="A35" s="77">
        <f>VLOOKUP(C35,'BU and Control BU Listing'!A:E,5,FALSE)</f>
        <v>20700</v>
      </c>
      <c r="B35" s="80" t="s">
        <v>8676</v>
      </c>
      <c r="C35" s="22" t="str">
        <f t="shared" si="0"/>
        <v>20700</v>
      </c>
      <c r="D35" s="22" t="str">
        <f t="shared" si="1"/>
        <v>03260</v>
      </c>
      <c r="E35" s="21" t="str">
        <f>VLOOKUP(B35,'Table A as of March 2024'!A:G,7,FALSE)</f>
        <v>University of Virginia</v>
      </c>
      <c r="F35" s="21" t="str">
        <f>VLOOKUP(B35,'Table A as of March 2024'!A:H,8,FALSE)</f>
        <v>Cllg Prtnrshp Labrtry Schl Fnd</v>
      </c>
      <c r="G35" s="11" t="str">
        <f>VLOOKUP(B35,'Table A as of March 2024'!A:I,9,FALSE)</f>
        <v>500</v>
      </c>
      <c r="H35" t="str">
        <f>VLOOKUP(B35,'Table A as of March 2024'!A:L,12,FALSE)</f>
        <v>No</v>
      </c>
      <c r="I35" s="9" t="str">
        <f>VLOOKUP(B35,'Table A as of March 2024'!A:M,13,FALSE)</f>
        <v>U</v>
      </c>
      <c r="K35" t="str">
        <f>VLOOKUP(G35,'ACFR Class Vlookup'!A:B,2,FALSE)</f>
        <v>N/A</v>
      </c>
      <c r="L35" s="1" t="str">
        <f>VLOOKUP(D35,'Fund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35" s="6" t="str">
        <f t="shared" si="2"/>
        <v>N/A</v>
      </c>
      <c r="N35" s="6" t="s">
        <v>2886</v>
      </c>
      <c r="O35" s="6" t="str">
        <f t="shared" si="3"/>
        <v>N/A</v>
      </c>
      <c r="P35" s="5" t="s">
        <v>2886</v>
      </c>
      <c r="Q35" s="6" t="str">
        <f t="shared" si="4"/>
        <v>N/A</v>
      </c>
      <c r="R35" s="7" t="str">
        <f t="shared" si="11"/>
        <v>No</v>
      </c>
      <c r="S35" s="5" t="str">
        <f t="shared" si="6"/>
        <v>N/A</v>
      </c>
      <c r="T35" s="6" t="str">
        <f t="shared" si="7"/>
        <v>N/A</v>
      </c>
      <c r="U35" s="7" t="str">
        <f t="shared" si="12"/>
        <v>No</v>
      </c>
      <c r="V35" s="5" t="str">
        <f t="shared" si="9"/>
        <v>N/A</v>
      </c>
      <c r="W35" s="6" t="str">
        <f t="shared" si="10"/>
        <v>N/A</v>
      </c>
      <c r="X35" s="5" t="s">
        <v>2886</v>
      </c>
    </row>
    <row r="36" spans="1:24" ht="30" x14ac:dyDescent="0.25">
      <c r="A36" s="77">
        <f>VLOOKUP(C36,'BU and Control BU Listing'!A:E,5,FALSE)</f>
        <v>20700</v>
      </c>
      <c r="B36" s="80" t="s">
        <v>3542</v>
      </c>
      <c r="C36" s="22" t="str">
        <f t="shared" si="0"/>
        <v>20700</v>
      </c>
      <c r="D36" s="22" t="str">
        <f t="shared" si="1"/>
        <v>03300</v>
      </c>
      <c r="E36" s="21" t="str">
        <f>VLOOKUP(B36,'Table A as of March 2024'!A:G,7,FALSE)</f>
        <v>University of Virginia</v>
      </c>
      <c r="F36" s="21" t="str">
        <f>VLOOKUP(B36,'Table A as of March 2024'!A:H,8,FALSE)</f>
        <v>Hi Ed Decentralzation Suspense</v>
      </c>
      <c r="G36" s="11" t="str">
        <f>VLOOKUP(B36,'Table A as of March 2024'!A:I,9,FALSE)</f>
        <v>500</v>
      </c>
      <c r="H36" t="str">
        <f>VLOOKUP(B36,'Table A as of March 2024'!A:L,12,FALSE)</f>
        <v>No</v>
      </c>
      <c r="I36" s="9" t="str">
        <f>VLOOKUP(B36,'Table A as of March 2024'!A:M,13,FALSE)</f>
        <v>U</v>
      </c>
      <c r="K36" t="str">
        <f>VLOOKUP(G36,'ACFR Class Vlookup'!A:B,2,FALSE)</f>
        <v>N/A</v>
      </c>
      <c r="L36" s="1" t="str">
        <f>VLOOKUP(D36,'Fund Information'!A:F,6,FALSE)</f>
        <v>Higher Education activity included on higher education financial statement template submissions.</v>
      </c>
      <c r="M36" s="6" t="str">
        <f t="shared" si="2"/>
        <v>N/A</v>
      </c>
      <c r="N36" s="6" t="s">
        <v>2886</v>
      </c>
      <c r="O36" s="6" t="str">
        <f t="shared" si="3"/>
        <v>N/A</v>
      </c>
      <c r="P36" s="5" t="s">
        <v>2886</v>
      </c>
      <c r="Q36" s="6" t="str">
        <f t="shared" si="4"/>
        <v>N/A</v>
      </c>
      <c r="R36" s="7" t="str">
        <f t="shared" si="11"/>
        <v>No</v>
      </c>
      <c r="S36" s="5" t="str">
        <f t="shared" si="6"/>
        <v>N/A</v>
      </c>
      <c r="T36" s="6" t="str">
        <f t="shared" si="7"/>
        <v>N/A</v>
      </c>
      <c r="U36" s="7" t="str">
        <f t="shared" si="12"/>
        <v>No</v>
      </c>
      <c r="V36" s="5" t="str">
        <f t="shared" si="9"/>
        <v>N/A</v>
      </c>
      <c r="W36" s="6" t="str">
        <f t="shared" si="10"/>
        <v>N/A</v>
      </c>
      <c r="X36" s="5" t="s">
        <v>2886</v>
      </c>
    </row>
    <row r="37" spans="1:24" ht="165" x14ac:dyDescent="0.25">
      <c r="A37" s="77">
        <f>VLOOKUP(C37,'BU and Control BU Listing'!A:E,5,FALSE)</f>
        <v>20700</v>
      </c>
      <c r="B37" s="80" t="s">
        <v>5803</v>
      </c>
      <c r="C37" s="22" t="str">
        <f t="shared" si="0"/>
        <v>20700</v>
      </c>
      <c r="D37" s="22" t="str">
        <f t="shared" si="1"/>
        <v>03420</v>
      </c>
      <c r="E37" s="21" t="str">
        <f>VLOOKUP(B37,'Table A as of March 2024'!A:G,7,FALSE)</f>
        <v>University of Virginia</v>
      </c>
      <c r="F37" s="21" t="str">
        <f>VLOOKUP(B37,'Table A as of March 2024'!A:H,8,FALSE)</f>
        <v>Caresactrlffd-General-Covid-19</v>
      </c>
      <c r="G37" s="11" t="str">
        <f>VLOOKUP(B37,'Table A as of March 2024'!A:I,9,FALSE)</f>
        <v>500</v>
      </c>
      <c r="H37" t="str">
        <f>VLOOKUP(B37,'Table A as of March 2024'!A:L,12,FALSE)</f>
        <v>No</v>
      </c>
      <c r="I37" s="9" t="str">
        <f>VLOOKUP(B37,'Table A as of March 2024'!A:M,13,FALSE)</f>
        <v>V</v>
      </c>
      <c r="K37" t="str">
        <f>VLOOKUP(G37,'ACFR Class Vlookup'!A:B,2,FALSE)</f>
        <v>N/A</v>
      </c>
      <c r="L37" s="1" t="str">
        <f>VLOOKUP(D37,'Fund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7" s="6" t="str">
        <f t="shared" si="2"/>
        <v>N/A</v>
      </c>
      <c r="N37" s="6" t="s">
        <v>2886</v>
      </c>
      <c r="O37" s="6" t="str">
        <f t="shared" si="3"/>
        <v>N/A</v>
      </c>
      <c r="P37" s="5" t="s">
        <v>2886</v>
      </c>
      <c r="Q37" s="6" t="str">
        <f t="shared" si="4"/>
        <v>N/A</v>
      </c>
      <c r="R37" s="7" t="str">
        <f t="shared" si="11"/>
        <v>No</v>
      </c>
      <c r="S37" s="5" t="str">
        <f t="shared" si="6"/>
        <v>N/A</v>
      </c>
      <c r="T37" s="6" t="str">
        <f t="shared" si="7"/>
        <v>N/A</v>
      </c>
      <c r="U37" s="7" t="str">
        <f t="shared" si="12"/>
        <v>No</v>
      </c>
      <c r="V37" s="5" t="str">
        <f t="shared" si="9"/>
        <v>N/A</v>
      </c>
      <c r="W37" s="6" t="str">
        <f t="shared" si="10"/>
        <v>N/A</v>
      </c>
      <c r="X37" s="5" t="s">
        <v>2886</v>
      </c>
    </row>
    <row r="38" spans="1:24" ht="90" x14ac:dyDescent="0.25">
      <c r="A38" s="77">
        <f>VLOOKUP(C38,'BU and Control BU Listing'!A:E,5,FALSE)</f>
        <v>20700</v>
      </c>
      <c r="B38" s="80" t="s">
        <v>5804</v>
      </c>
      <c r="C38" s="22" t="str">
        <f t="shared" si="0"/>
        <v>20700</v>
      </c>
      <c r="D38" s="22" t="str">
        <f t="shared" si="1"/>
        <v>03440</v>
      </c>
      <c r="E38" s="21" t="str">
        <f>VLOOKUP(B38,'Table A as of March 2024'!A:G,7,FALSE)</f>
        <v>University of Virginia</v>
      </c>
      <c r="F38" s="21" t="str">
        <f>VLOOKUP(B38,'Table A as of March 2024'!A:H,8,FALSE)</f>
        <v>EduStabFund-Students-COVID-19</v>
      </c>
      <c r="G38" s="11" t="str">
        <f>VLOOKUP(B38,'Table A as of March 2024'!A:I,9,FALSE)</f>
        <v>500</v>
      </c>
      <c r="H38" t="str">
        <f>VLOOKUP(B38,'Table A as of March 2024'!A:L,12,FALSE)</f>
        <v>No</v>
      </c>
      <c r="I38" s="9" t="str">
        <f>VLOOKUP(B38,'Table A as of March 2024'!A:M,13,FALSE)</f>
        <v>V</v>
      </c>
      <c r="K38" t="str">
        <f>VLOOKUP(G38,'ACFR Class Vlookup'!A:B,2,FALSE)</f>
        <v>N/A</v>
      </c>
      <c r="L38" s="1" t="str">
        <f>VLOOKUP(D38,'Fund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38" s="6" t="str">
        <f t="shared" si="2"/>
        <v>N/A</v>
      </c>
      <c r="N38" s="6" t="s">
        <v>2886</v>
      </c>
      <c r="O38" s="6" t="str">
        <f t="shared" si="3"/>
        <v>N/A</v>
      </c>
      <c r="P38" s="5" t="s">
        <v>2886</v>
      </c>
      <c r="Q38" s="6" t="str">
        <f t="shared" si="4"/>
        <v>N/A</v>
      </c>
      <c r="R38" s="7" t="str">
        <f t="shared" si="11"/>
        <v>No</v>
      </c>
      <c r="S38" s="5" t="str">
        <f t="shared" si="6"/>
        <v>N/A</v>
      </c>
      <c r="T38" s="6" t="str">
        <f t="shared" si="7"/>
        <v>N/A</v>
      </c>
      <c r="U38" s="7" t="str">
        <f t="shared" si="12"/>
        <v>No</v>
      </c>
      <c r="V38" s="5" t="str">
        <f t="shared" si="9"/>
        <v>N/A</v>
      </c>
      <c r="W38" s="6" t="str">
        <f t="shared" si="10"/>
        <v>N/A</v>
      </c>
      <c r="X38" s="5" t="s">
        <v>2886</v>
      </c>
    </row>
    <row r="39" spans="1:24" ht="165" x14ac:dyDescent="0.25">
      <c r="A39" s="77">
        <f>VLOOKUP(C39,'BU and Control BU Listing'!A:E,5,FALSE)</f>
        <v>20700</v>
      </c>
      <c r="B39" s="80" t="s">
        <v>8833</v>
      </c>
      <c r="C39" s="22" t="str">
        <f t="shared" si="0"/>
        <v>20700</v>
      </c>
      <c r="D39" s="22" t="str">
        <f t="shared" si="1"/>
        <v>03460</v>
      </c>
      <c r="E39" s="21" t="str">
        <f>VLOOKUP(B39,'Table A as of March 2024'!A:G,7,FALSE)</f>
        <v>University of Virginia</v>
      </c>
      <c r="F39" s="21" t="str">
        <f>VLOOKUP(B39,'Table A as of March 2024'!A:H,8,FALSE)</f>
        <v>Innovative internship Fund</v>
      </c>
      <c r="G39" s="11" t="str">
        <f>VLOOKUP(B39,'Table A as of March 2024'!A:I,9,FALSE)</f>
        <v>500</v>
      </c>
      <c r="H39" t="str">
        <f>VLOOKUP(B39,'Table A as of March 2024'!A:L,12,FALSE)</f>
        <v>No</v>
      </c>
      <c r="I39" s="9" t="str">
        <f>VLOOKUP(B39,'Table A as of March 2024'!A:M,13,FALSE)</f>
        <v>U</v>
      </c>
      <c r="K39" t="str">
        <f>VLOOKUP(G39,'ACFR Class Vlookup'!A:B,2,FALSE)</f>
        <v>N/A</v>
      </c>
      <c r="L39" s="1" t="str">
        <f>VLOOKUP(D39,'Fund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39" s="6" t="str">
        <f t="shared" si="2"/>
        <v>N/A</v>
      </c>
      <c r="N39" s="6" t="s">
        <v>2886</v>
      </c>
      <c r="O39" s="6" t="str">
        <f t="shared" si="3"/>
        <v>N/A</v>
      </c>
      <c r="P39" s="5" t="s">
        <v>2886</v>
      </c>
      <c r="Q39" s="6" t="str">
        <f t="shared" si="4"/>
        <v>N/A</v>
      </c>
      <c r="R39" s="7" t="str">
        <f t="shared" si="11"/>
        <v>No</v>
      </c>
      <c r="S39" s="5" t="str">
        <f t="shared" si="6"/>
        <v>N/A</v>
      </c>
      <c r="T39" s="6" t="str">
        <f t="shared" si="7"/>
        <v>N/A</v>
      </c>
      <c r="U39" s="7" t="str">
        <f t="shared" si="12"/>
        <v>No</v>
      </c>
      <c r="V39" s="5" t="str">
        <f t="shared" si="9"/>
        <v>N/A</v>
      </c>
      <c r="W39" s="6" t="str">
        <f t="shared" si="10"/>
        <v>N/A</v>
      </c>
      <c r="X39" s="5" t="s">
        <v>2886</v>
      </c>
    </row>
    <row r="40" spans="1:24" ht="90" x14ac:dyDescent="0.25">
      <c r="A40" s="77">
        <f>VLOOKUP(C40,'BU and Control BU Listing'!A:E,5,FALSE)</f>
        <v>20700</v>
      </c>
      <c r="B40" s="80" t="s">
        <v>8157</v>
      </c>
      <c r="C40" s="22" t="str">
        <f t="shared" si="0"/>
        <v>20700</v>
      </c>
      <c r="D40" s="22" t="str">
        <f t="shared" si="1"/>
        <v>03690</v>
      </c>
      <c r="E40" s="21" t="str">
        <f>VLOOKUP(B40,'Table A as of March 2024'!A:G,7,FALSE)</f>
        <v>University of Virginia</v>
      </c>
      <c r="F40" s="21" t="str">
        <f>VLOOKUP(B40,'Table A as of March 2024'!A:H,8,FALSE)</f>
        <v>EduStabFund-Institutn-COVID-19</v>
      </c>
      <c r="G40" s="11" t="str">
        <f>VLOOKUP(B40,'Table A as of March 2024'!A:I,9,FALSE)</f>
        <v>500</v>
      </c>
      <c r="H40" t="str">
        <f>VLOOKUP(B40,'Table A as of March 2024'!A:L,12,FALSE)</f>
        <v>No</v>
      </c>
      <c r="I40" s="9" t="str">
        <f>VLOOKUP(B40,'Table A as of March 2024'!A:M,13,FALSE)</f>
        <v>V</v>
      </c>
      <c r="K40" t="str">
        <f>VLOOKUP(G40,'ACFR Class Vlookup'!A:B,2,FALSE)</f>
        <v>N/A</v>
      </c>
      <c r="L40" s="1" t="str">
        <f>VLOOKUP(D40,'Fund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40" s="6" t="str">
        <f t="shared" si="2"/>
        <v>N/A</v>
      </c>
      <c r="N40" s="6" t="s">
        <v>2886</v>
      </c>
      <c r="O40" s="6" t="str">
        <f t="shared" si="3"/>
        <v>N/A</v>
      </c>
      <c r="P40" s="5" t="s">
        <v>2886</v>
      </c>
      <c r="Q40" s="6" t="str">
        <f t="shared" si="4"/>
        <v>N/A</v>
      </c>
      <c r="R40" s="7" t="str">
        <f t="shared" si="11"/>
        <v>No</v>
      </c>
      <c r="S40" s="5" t="str">
        <f t="shared" si="6"/>
        <v>N/A</v>
      </c>
      <c r="T40" s="6" t="str">
        <f t="shared" si="7"/>
        <v>N/A</v>
      </c>
      <c r="U40" s="7" t="str">
        <f t="shared" si="12"/>
        <v>No</v>
      </c>
      <c r="V40" s="5" t="str">
        <f t="shared" si="9"/>
        <v>N/A</v>
      </c>
      <c r="W40" s="6" t="str">
        <f t="shared" si="10"/>
        <v>N/A</v>
      </c>
      <c r="X40" s="5" t="s">
        <v>2886</v>
      </c>
    </row>
    <row r="41" spans="1:24" ht="60" x14ac:dyDescent="0.25">
      <c r="A41" s="77">
        <f>VLOOKUP(C41,'BU and Control BU Listing'!A:E,5,FALSE)</f>
        <v>20700</v>
      </c>
      <c r="B41" s="80" t="s">
        <v>8677</v>
      </c>
      <c r="C41" s="22" t="str">
        <f t="shared" si="0"/>
        <v>20700</v>
      </c>
      <c r="D41" s="22" t="str">
        <f t="shared" si="1"/>
        <v>03710</v>
      </c>
      <c r="E41" s="21" t="str">
        <f>VLOOKUP(B41,'Table A as of March 2024'!A:G,7,FALSE)</f>
        <v>University of Virginia</v>
      </c>
      <c r="F41" s="21" t="str">
        <f>VLOOKUP(B41,'Table A as of March 2024'!A:H,8,FALSE)</f>
        <v>FEMA - State Agy - COVID-19</v>
      </c>
      <c r="G41" s="11" t="str">
        <f>VLOOKUP(B41,'Table A as of March 2024'!A:I,9,FALSE)</f>
        <v>500</v>
      </c>
      <c r="H41" t="str">
        <f>VLOOKUP(B41,'Table A as of March 2024'!A:L,12,FALSE)</f>
        <v>No</v>
      </c>
      <c r="I41" s="9" t="str">
        <f>VLOOKUP(B41,'Table A as of March 2024'!A:M,13,FALSE)</f>
        <v>V</v>
      </c>
      <c r="K41" t="str">
        <f>VLOOKUP(G41,'ACFR Class Vlookup'!A:B,2,FALSE)</f>
        <v>N/A</v>
      </c>
      <c r="L41" s="1" t="str">
        <f>VLOOKUP(D41,'Fund Information'!A:F,6,FALSE)</f>
        <v>Federal Emergency Management Agency (FEMA) - VDEM Pass Thru COVID -19 - State Agencies.
HE equivalent of Fund 10710.</v>
      </c>
      <c r="M41" s="6" t="str">
        <f t="shared" si="2"/>
        <v>N/A</v>
      </c>
      <c r="N41" s="6" t="s">
        <v>2886</v>
      </c>
      <c r="O41" s="6" t="str">
        <f t="shared" si="3"/>
        <v>N/A</v>
      </c>
      <c r="P41" s="5" t="s">
        <v>2886</v>
      </c>
      <c r="Q41" s="6" t="str">
        <f t="shared" si="4"/>
        <v>N/A</v>
      </c>
      <c r="R41" s="7" t="str">
        <f t="shared" si="11"/>
        <v>No</v>
      </c>
      <c r="S41" s="5" t="str">
        <f t="shared" si="6"/>
        <v>N/A</v>
      </c>
      <c r="T41" s="6" t="str">
        <f t="shared" si="7"/>
        <v>N/A</v>
      </c>
      <c r="U41" s="7" t="str">
        <f t="shared" si="12"/>
        <v>No</v>
      </c>
      <c r="V41" s="5" t="str">
        <f t="shared" si="9"/>
        <v>N/A</v>
      </c>
      <c r="W41" s="6" t="str">
        <f t="shared" si="10"/>
        <v>N/A</v>
      </c>
      <c r="X41" s="5" t="s">
        <v>2886</v>
      </c>
    </row>
    <row r="42" spans="1:24" ht="30" x14ac:dyDescent="0.25">
      <c r="A42" s="77">
        <f>VLOOKUP(C42,'BU and Control BU Listing'!A:E,5,FALSE)</f>
        <v>20700</v>
      </c>
      <c r="B42" s="80" t="s">
        <v>3543</v>
      </c>
      <c r="C42" s="22" t="str">
        <f t="shared" si="0"/>
        <v>20700</v>
      </c>
      <c r="D42" s="22" t="str">
        <f t="shared" si="1"/>
        <v>03860</v>
      </c>
      <c r="E42" s="21" t="str">
        <f>VLOOKUP(B42,'Table A as of March 2024'!A:G,7,FALSE)</f>
        <v>University of Virginia</v>
      </c>
      <c r="F42" s="21" t="str">
        <f>VLOOKUP(B42,'Table A as of March 2024'!A:H,8,FALSE)</f>
        <v>Rcycl Matl Sale-Non-Gen/Fed-HE</v>
      </c>
      <c r="G42" s="11" t="str">
        <f>VLOOKUP(B42,'Table A as of March 2024'!A:I,9,FALSE)</f>
        <v>500</v>
      </c>
      <c r="H42" t="str">
        <f>VLOOKUP(B42,'Table A as of March 2024'!A:L,12,FALSE)</f>
        <v>No</v>
      </c>
      <c r="I42" s="9" t="str">
        <f>VLOOKUP(B42,'Table A as of March 2024'!A:M,13,FALSE)</f>
        <v>U</v>
      </c>
      <c r="K42" t="str">
        <f>VLOOKUP(G42,'ACFR Class Vlookup'!A:B,2,FALSE)</f>
        <v>N/A</v>
      </c>
      <c r="L42" s="1" t="str">
        <f>VLOOKUP(D42,'Fund Information'!A:F,6,FALSE)</f>
        <v>Higher Education activity included on higher education financial statement template submissions.</v>
      </c>
      <c r="M42" s="6" t="str">
        <f t="shared" si="2"/>
        <v>N/A</v>
      </c>
      <c r="N42" s="6" t="s">
        <v>2886</v>
      </c>
      <c r="O42" s="6" t="str">
        <f t="shared" si="3"/>
        <v>N/A</v>
      </c>
      <c r="P42" s="5" t="s">
        <v>2886</v>
      </c>
      <c r="Q42" s="6" t="str">
        <f t="shared" si="4"/>
        <v>N/A</v>
      </c>
      <c r="R42" s="7" t="str">
        <f t="shared" si="11"/>
        <v>No</v>
      </c>
      <c r="S42" s="5" t="str">
        <f t="shared" si="6"/>
        <v>N/A</v>
      </c>
      <c r="T42" s="6" t="str">
        <f t="shared" si="7"/>
        <v>N/A</v>
      </c>
      <c r="U42" s="7" t="str">
        <f t="shared" si="12"/>
        <v>No</v>
      </c>
      <c r="V42" s="5" t="str">
        <f t="shared" si="9"/>
        <v>N/A</v>
      </c>
      <c r="W42" s="6" t="str">
        <f t="shared" si="10"/>
        <v>N/A</v>
      </c>
      <c r="X42" s="5" t="s">
        <v>2886</v>
      </c>
    </row>
    <row r="43" spans="1:24" ht="45" x14ac:dyDescent="0.25">
      <c r="A43" s="77">
        <f>VLOOKUP(C43,'BU and Control BU Listing'!A:E,5,FALSE)</f>
        <v>20700</v>
      </c>
      <c r="B43" s="80" t="s">
        <v>3544</v>
      </c>
      <c r="C43" s="22" t="str">
        <f t="shared" si="0"/>
        <v>20700</v>
      </c>
      <c r="D43" s="22" t="str">
        <f t="shared" si="1"/>
        <v>03870</v>
      </c>
      <c r="E43" s="21" t="str">
        <f>VLOOKUP(B43,'Table A as of March 2024'!A:G,7,FALSE)</f>
        <v>University of Virginia</v>
      </c>
      <c r="F43" s="21" t="str">
        <f>VLOOKUP(B43,'Table A as of March 2024'!A:H,8,FALSE)</f>
        <v>Srplus Supp&amp;Equip Sales-Gen-HE</v>
      </c>
      <c r="G43" s="11" t="str">
        <f>VLOOKUP(B43,'Table A as of March 2024'!A:I,9,FALSE)</f>
        <v>500</v>
      </c>
      <c r="H43" t="str">
        <f>VLOOKUP(B43,'Table A as of March 2024'!A:L,12,FALSE)</f>
        <v>No</v>
      </c>
      <c r="I43" s="9" t="str">
        <f>VLOOKUP(B43,'Table A as of March 2024'!A:M,13,FALSE)</f>
        <v>U</v>
      </c>
      <c r="K43" t="str">
        <f>VLOOKUP(G43,'ACFR Class Vlookup'!A:B,2,FALSE)</f>
        <v>N/A</v>
      </c>
      <c r="L43" s="1" t="str">
        <f>VLOOKUP(D43,'Fund Information'!A:F,6,FALSE)</f>
        <v>Higher Education activity accounted for on higher education financial statement template submissions.  Accounts for sale of surplus supplies and equipment.</v>
      </c>
      <c r="M43" s="6" t="str">
        <f t="shared" si="2"/>
        <v>N/A</v>
      </c>
      <c r="N43" s="6" t="s">
        <v>2886</v>
      </c>
      <c r="O43" s="6" t="str">
        <f t="shared" si="3"/>
        <v>N/A</v>
      </c>
      <c r="P43" s="5" t="s">
        <v>2886</v>
      </c>
      <c r="Q43" s="6" t="str">
        <f t="shared" si="4"/>
        <v>N/A</v>
      </c>
      <c r="R43" s="7" t="str">
        <f t="shared" si="11"/>
        <v>No</v>
      </c>
      <c r="S43" s="5" t="str">
        <f t="shared" si="6"/>
        <v>N/A</v>
      </c>
      <c r="T43" s="6" t="str">
        <f t="shared" si="7"/>
        <v>N/A</v>
      </c>
      <c r="U43" s="7" t="str">
        <f t="shared" si="12"/>
        <v>No</v>
      </c>
      <c r="V43" s="5" t="str">
        <f t="shared" si="9"/>
        <v>N/A</v>
      </c>
      <c r="W43" s="6" t="str">
        <f t="shared" si="10"/>
        <v>N/A</v>
      </c>
      <c r="X43" s="5" t="s">
        <v>2886</v>
      </c>
    </row>
    <row r="44" spans="1:24" ht="45" x14ac:dyDescent="0.25">
      <c r="A44" s="77">
        <f>VLOOKUP(C44,'BU and Control BU Listing'!A:E,5,FALSE)</f>
        <v>20700</v>
      </c>
      <c r="B44" s="80" t="s">
        <v>3545</v>
      </c>
      <c r="C44" s="22" t="str">
        <f t="shared" si="0"/>
        <v>20700</v>
      </c>
      <c r="D44" s="22" t="str">
        <f t="shared" si="1"/>
        <v>03880</v>
      </c>
      <c r="E44" s="21" t="str">
        <f>VLOOKUP(B44,'Table A as of March 2024'!A:G,7,FALSE)</f>
        <v>University of Virginia</v>
      </c>
      <c r="F44" s="21" t="str">
        <f>VLOOKUP(B44,'Table A as of March 2024'!A:H,8,FALSE)</f>
        <v>Supp&amp;Equip Sls-Non-Gen/Fed-HE</v>
      </c>
      <c r="G44" s="11" t="str">
        <f>VLOOKUP(B44,'Table A as of March 2024'!A:I,9,FALSE)</f>
        <v>500</v>
      </c>
      <c r="H44" t="str">
        <f>VLOOKUP(B44,'Table A as of March 2024'!A:L,12,FALSE)</f>
        <v>No</v>
      </c>
      <c r="I44" s="9" t="str">
        <f>VLOOKUP(B44,'Table A as of March 2024'!A:M,13,FALSE)</f>
        <v>U</v>
      </c>
      <c r="K44" t="str">
        <f>VLOOKUP(G44,'ACFR Class Vlookup'!A:B,2,FALSE)</f>
        <v>N/A</v>
      </c>
      <c r="L44" s="1" t="str">
        <f>VLOOKUP(D44,'Fund Information'!A:F,6,FALSE)</f>
        <v>Higher Education activity included on higher education financial statement template submissions.  Accounts for sale of surplus supplies and equipment.</v>
      </c>
      <c r="M44" s="6" t="str">
        <f t="shared" si="2"/>
        <v>N/A</v>
      </c>
      <c r="N44" s="6" t="s">
        <v>2886</v>
      </c>
      <c r="O44" s="6" t="str">
        <f t="shared" si="3"/>
        <v>N/A</v>
      </c>
      <c r="P44" s="5" t="s">
        <v>2886</v>
      </c>
      <c r="Q44" s="6" t="str">
        <f t="shared" si="4"/>
        <v>N/A</v>
      </c>
      <c r="R44" s="7" t="str">
        <f t="shared" si="11"/>
        <v>No</v>
      </c>
      <c r="S44" s="5" t="str">
        <f t="shared" si="6"/>
        <v>N/A</v>
      </c>
      <c r="T44" s="6" t="str">
        <f t="shared" si="7"/>
        <v>N/A</v>
      </c>
      <c r="U44" s="7" t="str">
        <f t="shared" si="12"/>
        <v>No</v>
      </c>
      <c r="V44" s="5" t="str">
        <f t="shared" si="9"/>
        <v>N/A</v>
      </c>
      <c r="W44" s="6" t="str">
        <f t="shared" si="10"/>
        <v>N/A</v>
      </c>
      <c r="X44" s="5" t="s">
        <v>2886</v>
      </c>
    </row>
    <row r="45" spans="1:24" ht="30" x14ac:dyDescent="0.25">
      <c r="A45" s="77">
        <f>VLOOKUP(C45,'BU and Control BU Listing'!A:E,5,FALSE)</f>
        <v>20700</v>
      </c>
      <c r="B45" s="80" t="s">
        <v>3546</v>
      </c>
      <c r="C45" s="22" t="str">
        <f t="shared" si="0"/>
        <v>20700</v>
      </c>
      <c r="D45" s="22" t="str">
        <f t="shared" si="1"/>
        <v>08120</v>
      </c>
      <c r="E45" s="21" t="str">
        <f>VLOOKUP(B45,'Table A as of March 2024'!A:G,7,FALSE)</f>
        <v>University of Virginia</v>
      </c>
      <c r="F45" s="21" t="str">
        <f>VLOOKUP(B45,'Table A as of March 2024'!A:H,8,FALSE)</f>
        <v>9(C) Debt Service-Prin/Int Pay</v>
      </c>
      <c r="G45" s="11" t="str">
        <f>VLOOKUP(B45,'Table A as of March 2024'!A:I,9,FALSE)</f>
        <v>500</v>
      </c>
      <c r="H45" t="str">
        <f>VLOOKUP(B45,'Table A as of March 2024'!A:L,12,FALSE)</f>
        <v>No</v>
      </c>
      <c r="I45" s="9" t="str">
        <f>VLOOKUP(B45,'Table A as of March 2024'!A:M,13,FALSE)</f>
        <v>R</v>
      </c>
      <c r="K45" t="str">
        <f>VLOOKUP(G45,'ACFR Class Vlookup'!A:B,2,FALSE)</f>
        <v>N/A</v>
      </c>
      <c r="L45" s="1" t="str">
        <f>VLOOKUP(D45,'Fund Information'!A:F,6,FALSE)</f>
        <v>Higher Education activity included on higher education financial statement template submissions.</v>
      </c>
      <c r="M45" s="6" t="str">
        <f t="shared" si="2"/>
        <v>N/A</v>
      </c>
      <c r="N45" s="6" t="s">
        <v>2886</v>
      </c>
      <c r="O45" s="6" t="str">
        <f t="shared" si="3"/>
        <v>N/A</v>
      </c>
      <c r="P45" s="5" t="s">
        <v>2886</v>
      </c>
      <c r="Q45" s="6" t="str">
        <f t="shared" si="4"/>
        <v>N/A</v>
      </c>
      <c r="R45" s="7" t="str">
        <f t="shared" si="11"/>
        <v>No</v>
      </c>
      <c r="S45" s="5" t="str">
        <f t="shared" si="6"/>
        <v>N/A</v>
      </c>
      <c r="T45" s="6" t="str">
        <f t="shared" si="7"/>
        <v>N/A</v>
      </c>
      <c r="U45" s="7" t="str">
        <f t="shared" si="12"/>
        <v>No</v>
      </c>
      <c r="V45" s="5" t="str">
        <f t="shared" si="9"/>
        <v>N/A</v>
      </c>
      <c r="W45" s="6" t="str">
        <f t="shared" si="10"/>
        <v>N/A</v>
      </c>
      <c r="X45" s="5" t="s">
        <v>2886</v>
      </c>
    </row>
    <row r="46" spans="1:24" ht="30" x14ac:dyDescent="0.25">
      <c r="A46" s="77">
        <f>VLOOKUP(C46,'BU and Control BU Listing'!A:E,5,FALSE)</f>
        <v>20700</v>
      </c>
      <c r="B46" s="80" t="s">
        <v>3547</v>
      </c>
      <c r="C46" s="22" t="str">
        <f t="shared" si="0"/>
        <v>20700</v>
      </c>
      <c r="D46" s="22" t="str">
        <f t="shared" si="1"/>
        <v>08140</v>
      </c>
      <c r="E46" s="21" t="str">
        <f>VLOOKUP(B46,'Table A as of March 2024'!A:G,7,FALSE)</f>
        <v>University of Virginia</v>
      </c>
      <c r="F46" s="21" t="str">
        <f>VLOOKUP(B46,'Table A as of March 2024'!A:H,8,FALSE)</f>
        <v>9(D) Debt Service-Prin/Int Pay</v>
      </c>
      <c r="G46" s="11" t="str">
        <f>VLOOKUP(B46,'Table A as of March 2024'!A:I,9,FALSE)</f>
        <v>500</v>
      </c>
      <c r="H46" t="str">
        <f>VLOOKUP(B46,'Table A as of March 2024'!A:L,12,FALSE)</f>
        <v>No</v>
      </c>
      <c r="I46" s="9" t="str">
        <f>VLOOKUP(B46,'Table A as of March 2024'!A:M,13,FALSE)</f>
        <v>R</v>
      </c>
      <c r="K46" t="str">
        <f>VLOOKUP(G46,'ACFR Class Vlookup'!A:B,2,FALSE)</f>
        <v>N/A</v>
      </c>
      <c r="L46" s="1" t="str">
        <f>VLOOKUP(D46,'Fund Information'!A:F,6,FALSE)</f>
        <v>Higher Education activity included on higher education financial statement template submissions.</v>
      </c>
      <c r="M46" s="6" t="str">
        <f t="shared" si="2"/>
        <v>N/A</v>
      </c>
      <c r="N46" s="6" t="s">
        <v>2886</v>
      </c>
      <c r="O46" s="6" t="str">
        <f t="shared" si="3"/>
        <v>N/A</v>
      </c>
      <c r="P46" s="5" t="s">
        <v>2886</v>
      </c>
      <c r="Q46" s="6" t="str">
        <f t="shared" si="4"/>
        <v>N/A</v>
      </c>
      <c r="R46" s="7" t="str">
        <f t="shared" si="11"/>
        <v>No</v>
      </c>
      <c r="S46" s="5" t="str">
        <f t="shared" si="6"/>
        <v>N/A</v>
      </c>
      <c r="T46" s="6" t="str">
        <f t="shared" si="7"/>
        <v>N/A</v>
      </c>
      <c r="U46" s="7" t="str">
        <f t="shared" si="12"/>
        <v>No</v>
      </c>
      <c r="V46" s="5" t="str">
        <f t="shared" si="9"/>
        <v>N/A</v>
      </c>
      <c r="W46" s="6" t="str">
        <f t="shared" si="10"/>
        <v>N/A</v>
      </c>
      <c r="X46" s="5" t="s">
        <v>2886</v>
      </c>
    </row>
    <row r="47" spans="1:24" ht="45" x14ac:dyDescent="0.25">
      <c r="A47" s="77">
        <f>VLOOKUP(C47,'BU and Control BU Listing'!A:E,5,FALSE)</f>
        <v>20700</v>
      </c>
      <c r="B47" s="80" t="s">
        <v>3548</v>
      </c>
      <c r="C47" s="22" t="str">
        <f t="shared" si="0"/>
        <v>20700</v>
      </c>
      <c r="D47" s="22" t="str">
        <f t="shared" si="1"/>
        <v>08150</v>
      </c>
      <c r="E47" s="21" t="str">
        <f>VLOOKUP(B47,'Table A as of March 2024'!A:G,7,FALSE)</f>
        <v>University of Virginia</v>
      </c>
      <c r="F47" s="21" t="str">
        <f>VLOOKUP(B47,'Table A as of March 2024'!A:H,8,FALSE)</f>
        <v>9(D) Rev Bonds-Construction</v>
      </c>
      <c r="G47" s="11" t="str">
        <f>VLOOKUP(B47,'Table A as of March 2024'!A:I,9,FALSE)</f>
        <v>500</v>
      </c>
      <c r="H47" t="str">
        <f>VLOOKUP(B47,'Table A as of March 2024'!A:L,12,FALSE)</f>
        <v>No</v>
      </c>
      <c r="I47" s="9" t="str">
        <f>VLOOKUP(B47,'Table A as of March 2024'!A:M,13,FALSE)</f>
        <v>R</v>
      </c>
      <c r="K47" t="str">
        <f>VLOOKUP(G47,'ACFR Class Vlookup'!A:B,2,FALSE)</f>
        <v>N/A</v>
      </c>
      <c r="L47" s="1" t="str">
        <f>VLOOKUP(D47,'Fund Information'!A:F,6,FALSE)</f>
        <v>This fund only contains budgetary activity.  This activity is not associated with the general fund or any special revenue funds.  (General and Special Revenue funds have budgetary statements in the ACFR.)</v>
      </c>
      <c r="M47" s="6" t="str">
        <f t="shared" si="2"/>
        <v>N/A</v>
      </c>
      <c r="N47" s="6" t="s">
        <v>2886</v>
      </c>
      <c r="O47" s="6" t="str">
        <f t="shared" si="3"/>
        <v>N/A</v>
      </c>
      <c r="P47" s="5" t="s">
        <v>2886</v>
      </c>
      <c r="Q47" s="6" t="str">
        <f t="shared" si="4"/>
        <v>N/A</v>
      </c>
      <c r="R47" s="7" t="str">
        <f t="shared" si="11"/>
        <v>No</v>
      </c>
      <c r="S47" s="5" t="str">
        <f t="shared" si="6"/>
        <v>N/A</v>
      </c>
      <c r="T47" s="6" t="str">
        <f t="shared" si="7"/>
        <v>N/A</v>
      </c>
      <c r="U47" s="7" t="str">
        <f t="shared" si="12"/>
        <v>No</v>
      </c>
      <c r="V47" s="5" t="str">
        <f t="shared" si="9"/>
        <v>N/A</v>
      </c>
      <c r="W47" s="6" t="str">
        <f t="shared" si="10"/>
        <v>N/A</v>
      </c>
      <c r="X47" s="5" t="s">
        <v>2886</v>
      </c>
    </row>
    <row r="48" spans="1:24" ht="30" x14ac:dyDescent="0.25">
      <c r="A48" s="77">
        <f>VLOOKUP(C48,'BU and Control BU Listing'!A:E,5,FALSE)</f>
        <v>20700</v>
      </c>
      <c r="B48" s="80" t="s">
        <v>3549</v>
      </c>
      <c r="C48" s="22" t="str">
        <f t="shared" si="0"/>
        <v>20700</v>
      </c>
      <c r="D48" s="22" t="str">
        <f t="shared" si="1"/>
        <v>08170</v>
      </c>
      <c r="E48" s="21" t="str">
        <f>VLOOKUP(B48,'Table A as of March 2024'!A:G,7,FALSE)</f>
        <v>University of Virginia</v>
      </c>
      <c r="F48" s="21" t="str">
        <f>VLOOKUP(B48,'Table A as of March 2024'!A:H,8,FALSE)</f>
        <v>VCBA 21St Century</v>
      </c>
      <c r="G48" s="11" t="str">
        <f>VLOOKUP(B48,'Table A as of March 2024'!A:I,9,FALSE)</f>
        <v>500</v>
      </c>
      <c r="H48" t="str">
        <f>VLOOKUP(B48,'Table A as of March 2024'!A:L,12,FALSE)</f>
        <v>No</v>
      </c>
      <c r="I48" s="9" t="str">
        <f>VLOOKUP(B48,'Table A as of March 2024'!A:M,13,FALSE)</f>
        <v>R</v>
      </c>
      <c r="K48" t="str">
        <f>VLOOKUP(G48,'ACFR Class Vlookup'!A:B,2,FALSE)</f>
        <v>N/A</v>
      </c>
      <c r="L48" s="1" t="str">
        <f>VLOOKUP(D48,'Fund Information'!A:F,6,FALSE)</f>
        <v>Higher Education activity included on higher education financial statement template submission.</v>
      </c>
      <c r="M48" s="6" t="str">
        <f t="shared" si="2"/>
        <v>N/A</v>
      </c>
      <c r="N48" s="6" t="s">
        <v>2886</v>
      </c>
      <c r="O48" s="6" t="str">
        <f t="shared" si="3"/>
        <v>N/A</v>
      </c>
      <c r="P48" s="5" t="s">
        <v>2886</v>
      </c>
      <c r="Q48" s="6" t="str">
        <f t="shared" si="4"/>
        <v>N/A</v>
      </c>
      <c r="R48" s="7" t="str">
        <f t="shared" si="11"/>
        <v>No</v>
      </c>
      <c r="S48" s="5" t="str">
        <f t="shared" si="6"/>
        <v>N/A</v>
      </c>
      <c r="T48" s="6" t="str">
        <f t="shared" si="7"/>
        <v>N/A</v>
      </c>
      <c r="U48" s="7" t="str">
        <f t="shared" si="12"/>
        <v>No</v>
      </c>
      <c r="V48" s="5" t="str">
        <f t="shared" si="9"/>
        <v>N/A</v>
      </c>
      <c r="W48" s="6" t="str">
        <f t="shared" si="10"/>
        <v>N/A</v>
      </c>
      <c r="X48" s="5" t="s">
        <v>2886</v>
      </c>
    </row>
    <row r="49" spans="1:24" ht="135" x14ac:dyDescent="0.25">
      <c r="A49" s="77">
        <f>VLOOKUP(C49,'BU and Control BU Listing'!A:E,5,FALSE)</f>
        <v>20700</v>
      </c>
      <c r="B49" s="80" t="s">
        <v>3550</v>
      </c>
      <c r="C49" s="22" t="str">
        <f t="shared" si="0"/>
        <v>20700</v>
      </c>
      <c r="D49" s="22" t="str">
        <f t="shared" si="1"/>
        <v>09510</v>
      </c>
      <c r="E49" s="21" t="str">
        <f>VLOOKUP(B49,'Table A as of March 2024'!A:G,7,FALSE)</f>
        <v>University of Virginia</v>
      </c>
      <c r="F49" s="21" t="str">
        <f>VLOOKUP(B49,'Table A as of March 2024'!A:H,8,FALSE)</f>
        <v>CW Technology Research Fd 934</v>
      </c>
      <c r="G49" s="11" t="str">
        <f>VLOOKUP(B49,'Table A as of March 2024'!A:I,9,FALSE)</f>
        <v>500</v>
      </c>
      <c r="H49" t="str">
        <f>VLOOKUP(B49,'Table A as of March 2024'!A:L,12,FALSE)</f>
        <v>No</v>
      </c>
      <c r="I49" s="9" t="str">
        <f>VLOOKUP(B49,'Table A as of March 2024'!A:M,13,FALSE)</f>
        <v>U</v>
      </c>
      <c r="K49" t="str">
        <f>VLOOKUP(G49,'ACFR Class Vlookup'!A:B,2,FALSE)</f>
        <v>N/A</v>
      </c>
      <c r="L49" s="1" t="str">
        <f>VLOOKUP(D49,'Fund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49" s="6" t="str">
        <f t="shared" si="2"/>
        <v>N/A</v>
      </c>
      <c r="N49" s="6" t="s">
        <v>2886</v>
      </c>
      <c r="O49" s="6" t="str">
        <f t="shared" si="3"/>
        <v>N/A</v>
      </c>
      <c r="P49" s="5" t="s">
        <v>2886</v>
      </c>
      <c r="Q49" s="6" t="str">
        <f t="shared" si="4"/>
        <v>N/A</v>
      </c>
      <c r="R49" s="7" t="str">
        <f t="shared" si="11"/>
        <v>No</v>
      </c>
      <c r="S49" s="5" t="str">
        <f t="shared" si="6"/>
        <v>N/A</v>
      </c>
      <c r="T49" s="6" t="str">
        <f t="shared" si="7"/>
        <v>N/A</v>
      </c>
      <c r="U49" s="7" t="str">
        <f t="shared" si="12"/>
        <v>No</v>
      </c>
      <c r="V49" s="5" t="str">
        <f t="shared" si="9"/>
        <v>N/A</v>
      </c>
      <c r="W49" s="6" t="str">
        <f t="shared" si="10"/>
        <v>N/A</v>
      </c>
      <c r="X49" s="5" t="s">
        <v>2886</v>
      </c>
    </row>
    <row r="50" spans="1:24" ht="75" x14ac:dyDescent="0.25">
      <c r="A50" s="77">
        <f>VLOOKUP(C50,'BU and Control BU Listing'!A:E,5,FALSE)</f>
        <v>20800</v>
      </c>
      <c r="B50" s="80" t="s">
        <v>3552</v>
      </c>
      <c r="C50" s="22" t="str">
        <f t="shared" si="0"/>
        <v>20800</v>
      </c>
      <c r="D50" s="22" t="str">
        <f t="shared" si="1"/>
        <v>03000</v>
      </c>
      <c r="E50" s="21" t="str">
        <f>VLOOKUP(B50,'Table A as of March 2024'!A:G,7,FALSE)</f>
        <v>VA Polytech Inst &amp; State Univ</v>
      </c>
      <c r="F50" s="21" t="str">
        <f>VLOOKUP(B50,'Table A as of March 2024'!A:H,8,FALSE)</f>
        <v>Higher Education Operating</v>
      </c>
      <c r="G50" s="11" t="str">
        <f>VLOOKUP(B50,'Table A as of March 2024'!A:I,9,FALSE)</f>
        <v>500</v>
      </c>
      <c r="H50" t="str">
        <f>VLOOKUP(B50,'Table A as of March 2024'!A:L,12,FALSE)</f>
        <v>No</v>
      </c>
      <c r="I50" s="9" t="str">
        <f>VLOOKUP(B50,'Table A as of March 2024'!A:M,13,FALSE)</f>
        <v>U</v>
      </c>
      <c r="K50" t="str">
        <f>VLOOKUP(G50,'ACFR Class Vlookup'!A:B,2,FALSE)</f>
        <v>N/A</v>
      </c>
      <c r="L50" s="1" t="str">
        <f>VLOOKUP(D50,'Fund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0" s="6" t="str">
        <f t="shared" si="2"/>
        <v>N/A</v>
      </c>
      <c r="N50" s="6" t="s">
        <v>2886</v>
      </c>
      <c r="O50" s="6" t="str">
        <f t="shared" si="3"/>
        <v>N/A</v>
      </c>
      <c r="P50" s="5" t="s">
        <v>2886</v>
      </c>
      <c r="Q50" s="6" t="str">
        <f t="shared" si="4"/>
        <v>N/A</v>
      </c>
      <c r="R50" s="7" t="str">
        <f t="shared" si="11"/>
        <v>No</v>
      </c>
      <c r="S50" s="5" t="str">
        <f t="shared" si="6"/>
        <v>N/A</v>
      </c>
      <c r="T50" s="6" t="str">
        <f t="shared" si="7"/>
        <v>N/A</v>
      </c>
      <c r="U50" s="7" t="str">
        <f t="shared" si="12"/>
        <v>No</v>
      </c>
      <c r="V50" s="5" t="str">
        <f t="shared" si="9"/>
        <v>N/A</v>
      </c>
      <c r="W50" s="6" t="str">
        <f t="shared" si="10"/>
        <v>N/A</v>
      </c>
      <c r="X50" s="5" t="s">
        <v>2886</v>
      </c>
    </row>
    <row r="51" spans="1:24" ht="30" x14ac:dyDescent="0.25">
      <c r="A51" s="77">
        <f>VLOOKUP(C51,'BU and Control BU Listing'!A:E,5,FALSE)</f>
        <v>20800</v>
      </c>
      <c r="B51" s="80" t="s">
        <v>3553</v>
      </c>
      <c r="C51" s="22" t="str">
        <f t="shared" si="0"/>
        <v>20800</v>
      </c>
      <c r="D51" s="22" t="str">
        <f t="shared" si="1"/>
        <v>03010</v>
      </c>
      <c r="E51" s="21" t="str">
        <f>VLOOKUP(B51,'Table A as of March 2024'!A:G,7,FALSE)</f>
        <v>VA Polytech Inst &amp; State Univ</v>
      </c>
      <c r="F51" s="21" t="str">
        <f>VLOOKUP(B51,'Table A as of March 2024'!A:H,8,FALSE)</f>
        <v>Higher Education Federal</v>
      </c>
      <c r="G51" s="11" t="str">
        <f>VLOOKUP(B51,'Table A as of March 2024'!A:I,9,FALSE)</f>
        <v>500</v>
      </c>
      <c r="H51" t="str">
        <f>VLOOKUP(B51,'Table A as of March 2024'!A:L,12,FALSE)</f>
        <v>No</v>
      </c>
      <c r="I51" s="9" t="str">
        <f>VLOOKUP(B51,'Table A as of March 2024'!A:M,13,FALSE)</f>
        <v>R</v>
      </c>
      <c r="K51" t="str">
        <f>VLOOKUP(G51,'ACFR Class Vlookup'!A:B,2,FALSE)</f>
        <v>N/A</v>
      </c>
      <c r="L51" s="1" t="str">
        <f>VLOOKUP(D51,'Fund Information'!A:F,6,FALSE)</f>
        <v>Higher Education activity included on higher education financial statement template submissions.</v>
      </c>
      <c r="M51" s="6" t="str">
        <f t="shared" si="2"/>
        <v>N/A</v>
      </c>
      <c r="N51" s="6" t="s">
        <v>2886</v>
      </c>
      <c r="O51" s="6" t="str">
        <f t="shared" si="3"/>
        <v>N/A</v>
      </c>
      <c r="P51" s="5" t="s">
        <v>2886</v>
      </c>
      <c r="Q51" s="6" t="str">
        <f t="shared" si="4"/>
        <v>N/A</v>
      </c>
      <c r="R51" s="7" t="str">
        <f t="shared" si="11"/>
        <v>No</v>
      </c>
      <c r="S51" s="5" t="str">
        <f t="shared" si="6"/>
        <v>N/A</v>
      </c>
      <c r="T51" s="6" t="str">
        <f t="shared" si="7"/>
        <v>N/A</v>
      </c>
      <c r="U51" s="7" t="str">
        <f t="shared" si="12"/>
        <v>No</v>
      </c>
      <c r="V51" s="5" t="str">
        <f t="shared" si="9"/>
        <v>N/A</v>
      </c>
      <c r="W51" s="6" t="str">
        <f t="shared" si="10"/>
        <v>N/A</v>
      </c>
      <c r="X51" s="5" t="s">
        <v>2886</v>
      </c>
    </row>
    <row r="52" spans="1:24" ht="30" x14ac:dyDescent="0.25">
      <c r="A52" s="77">
        <f>VLOOKUP(C52,'BU and Control BU Listing'!A:E,5,FALSE)</f>
        <v>20800</v>
      </c>
      <c r="B52" s="80" t="s">
        <v>3554</v>
      </c>
      <c r="C52" s="22" t="str">
        <f t="shared" si="0"/>
        <v>20800</v>
      </c>
      <c r="D52" s="22" t="str">
        <f t="shared" si="1"/>
        <v>03020</v>
      </c>
      <c r="E52" s="21" t="str">
        <f>VLOOKUP(B52,'Table A as of March 2024'!A:G,7,FALSE)</f>
        <v>VA Polytech Inst &amp; State Univ</v>
      </c>
      <c r="F52" s="21" t="str">
        <f>VLOOKUP(B52,'Table A as of March 2024'!A:H,8,FALSE)</f>
        <v>Foundation/Othr Grants/Cntrcts</v>
      </c>
      <c r="G52" s="11" t="str">
        <f>VLOOKUP(B52,'Table A as of March 2024'!A:I,9,FALSE)</f>
        <v>500</v>
      </c>
      <c r="H52" t="str">
        <f>VLOOKUP(B52,'Table A as of March 2024'!A:L,12,FALSE)</f>
        <v>No</v>
      </c>
      <c r="I52" s="9" t="str">
        <f>VLOOKUP(B52,'Table A as of March 2024'!A:M,13,FALSE)</f>
        <v>R</v>
      </c>
      <c r="K52" t="str">
        <f>VLOOKUP(G52,'ACFR Class Vlookup'!A:B,2,FALSE)</f>
        <v>N/A</v>
      </c>
      <c r="L52" s="1" t="str">
        <f>VLOOKUP(D52,'Fund Information'!A:F,6,FALSE)</f>
        <v>Higher Education activity included on higher education financial statement template submissions.</v>
      </c>
      <c r="M52" s="6" t="str">
        <f t="shared" si="2"/>
        <v>N/A</v>
      </c>
      <c r="N52" s="6" t="s">
        <v>2886</v>
      </c>
      <c r="O52" s="6" t="str">
        <f t="shared" si="3"/>
        <v>N/A</v>
      </c>
      <c r="P52" s="5" t="s">
        <v>2886</v>
      </c>
      <c r="Q52" s="6" t="str">
        <f t="shared" si="4"/>
        <v>N/A</v>
      </c>
      <c r="R52" s="7" t="str">
        <f t="shared" si="11"/>
        <v>No</v>
      </c>
      <c r="S52" s="5" t="str">
        <f t="shared" si="6"/>
        <v>N/A</v>
      </c>
      <c r="T52" s="6" t="str">
        <f t="shared" si="7"/>
        <v>N/A</v>
      </c>
      <c r="U52" s="7" t="str">
        <f t="shared" si="12"/>
        <v>No</v>
      </c>
      <c r="V52" s="5" t="str">
        <f t="shared" si="9"/>
        <v>N/A</v>
      </c>
      <c r="W52" s="6" t="str">
        <f t="shared" si="10"/>
        <v>N/A</v>
      </c>
      <c r="X52" s="5" t="s">
        <v>2886</v>
      </c>
    </row>
    <row r="53" spans="1:24" ht="30" x14ac:dyDescent="0.25">
      <c r="A53" s="77">
        <f>VLOOKUP(C53,'BU and Control BU Listing'!A:E,5,FALSE)</f>
        <v>20800</v>
      </c>
      <c r="B53" s="80" t="s">
        <v>3555</v>
      </c>
      <c r="C53" s="22" t="str">
        <f t="shared" si="0"/>
        <v>20800</v>
      </c>
      <c r="D53" s="22" t="str">
        <f t="shared" si="1"/>
        <v>03030</v>
      </c>
      <c r="E53" s="21" t="str">
        <f>VLOOKUP(B53,'Table A as of March 2024'!A:G,7,FALSE)</f>
        <v>VA Polytech Inst &amp; State Univ</v>
      </c>
      <c r="F53" s="21" t="str">
        <f>VLOOKUP(B53,'Table A as of March 2024'!A:H,8,FALSE)</f>
        <v>Indirect Cost Recovery</v>
      </c>
      <c r="G53" s="11" t="str">
        <f>VLOOKUP(B53,'Table A as of March 2024'!A:I,9,FALSE)</f>
        <v>500</v>
      </c>
      <c r="H53" t="str">
        <f>VLOOKUP(B53,'Table A as of March 2024'!A:L,12,FALSE)</f>
        <v>No</v>
      </c>
      <c r="I53" s="9" t="str">
        <f>VLOOKUP(B53,'Table A as of March 2024'!A:M,13,FALSE)</f>
        <v>U</v>
      </c>
      <c r="K53" t="str">
        <f>VLOOKUP(G53,'ACFR Class Vlookup'!A:B,2,FALSE)</f>
        <v>N/A</v>
      </c>
      <c r="L53" s="1" t="str">
        <f>VLOOKUP(D53,'Fund Information'!A:F,6,FALSE)</f>
        <v>Higher Education activity included on higher education financial statement template submissions.</v>
      </c>
      <c r="M53" s="6" t="str">
        <f t="shared" si="2"/>
        <v>N/A</v>
      </c>
      <c r="N53" s="6" t="s">
        <v>2886</v>
      </c>
      <c r="O53" s="6" t="str">
        <f t="shared" si="3"/>
        <v>N/A</v>
      </c>
      <c r="P53" s="5" t="s">
        <v>2886</v>
      </c>
      <c r="Q53" s="6" t="str">
        <f t="shared" si="4"/>
        <v>N/A</v>
      </c>
      <c r="R53" s="7" t="str">
        <f t="shared" si="11"/>
        <v>No</v>
      </c>
      <c r="S53" s="5" t="str">
        <f t="shared" si="6"/>
        <v>N/A</v>
      </c>
      <c r="T53" s="6" t="str">
        <f t="shared" si="7"/>
        <v>N/A</v>
      </c>
      <c r="U53" s="7" t="str">
        <f t="shared" si="12"/>
        <v>No</v>
      </c>
      <c r="V53" s="5" t="str">
        <f t="shared" si="9"/>
        <v>N/A</v>
      </c>
      <c r="W53" s="6" t="str">
        <f t="shared" si="10"/>
        <v>N/A</v>
      </c>
      <c r="X53" s="5" t="s">
        <v>2886</v>
      </c>
    </row>
    <row r="54" spans="1:24" ht="30" x14ac:dyDescent="0.25">
      <c r="A54" s="77">
        <f>VLOOKUP(C54,'BU and Control BU Listing'!A:E,5,FALSE)</f>
        <v>20800</v>
      </c>
      <c r="B54" s="80" t="s">
        <v>3556</v>
      </c>
      <c r="C54" s="22" t="str">
        <f t="shared" si="0"/>
        <v>20800</v>
      </c>
      <c r="D54" s="22" t="str">
        <f t="shared" si="1"/>
        <v>03050</v>
      </c>
      <c r="E54" s="21" t="str">
        <f>VLOOKUP(B54,'Table A as of March 2024'!A:G,7,FALSE)</f>
        <v>VA Polytech Inst &amp; State Univ</v>
      </c>
      <c r="F54" s="21" t="str">
        <f>VLOOKUP(B54,'Table A as of March 2024'!A:H,8,FALSE)</f>
        <v>Unique Military Activities</v>
      </c>
      <c r="G54" s="11" t="str">
        <f>VLOOKUP(B54,'Table A as of March 2024'!A:I,9,FALSE)</f>
        <v>500</v>
      </c>
      <c r="H54" t="str">
        <f>VLOOKUP(B54,'Table A as of March 2024'!A:L,12,FALSE)</f>
        <v>No</v>
      </c>
      <c r="I54" s="9" t="str">
        <f>VLOOKUP(B54,'Table A as of March 2024'!A:M,13,FALSE)</f>
        <v>U</v>
      </c>
      <c r="K54" t="str">
        <f>VLOOKUP(G54,'ACFR Class Vlookup'!A:B,2,FALSE)</f>
        <v>N/A</v>
      </c>
      <c r="L54" s="1" t="str">
        <f>VLOOKUP(D54,'Fund Information'!A:F,6,FALSE)</f>
        <v>Higher Education activity included on VPI or VMI's higher education financial statement template submissions.</v>
      </c>
      <c r="M54" s="6" t="str">
        <f t="shared" si="2"/>
        <v>N/A</v>
      </c>
      <c r="N54" s="6" t="s">
        <v>2886</v>
      </c>
      <c r="O54" s="6" t="str">
        <f t="shared" si="3"/>
        <v>N/A</v>
      </c>
      <c r="P54" s="5" t="s">
        <v>2886</v>
      </c>
      <c r="Q54" s="6" t="str">
        <f t="shared" si="4"/>
        <v>N/A</v>
      </c>
      <c r="R54" s="7" t="str">
        <f t="shared" si="11"/>
        <v>No</v>
      </c>
      <c r="S54" s="5" t="str">
        <f t="shared" si="6"/>
        <v>N/A</v>
      </c>
      <c r="T54" s="6" t="str">
        <f t="shared" si="7"/>
        <v>N/A</v>
      </c>
      <c r="U54" s="7" t="str">
        <f t="shared" si="12"/>
        <v>No</v>
      </c>
      <c r="V54" s="5" t="str">
        <f t="shared" si="9"/>
        <v>N/A</v>
      </c>
      <c r="W54" s="6" t="str">
        <f t="shared" si="10"/>
        <v>N/A</v>
      </c>
      <c r="X54" s="5" t="s">
        <v>2886</v>
      </c>
    </row>
    <row r="55" spans="1:24" ht="60" x14ac:dyDescent="0.25">
      <c r="A55" s="77">
        <f>VLOOKUP(C55,'BU and Control BU Listing'!A:E,5,FALSE)</f>
        <v>20800</v>
      </c>
      <c r="B55" s="80" t="s">
        <v>3557</v>
      </c>
      <c r="C55" s="22" t="str">
        <f t="shared" si="0"/>
        <v>20800</v>
      </c>
      <c r="D55" s="22" t="str">
        <f t="shared" si="1"/>
        <v>03060</v>
      </c>
      <c r="E55" s="21" t="str">
        <f>VLOOKUP(B55,'Table A as of March 2024'!A:G,7,FALSE)</f>
        <v>VA Polytech Inst &amp; State Univ</v>
      </c>
      <c r="F55" s="21" t="str">
        <f>VLOOKUP(B55,'Table A as of March 2024'!A:H,8,FALSE)</f>
        <v>Auxiliary Enterprise</v>
      </c>
      <c r="G55" s="11" t="str">
        <f>VLOOKUP(B55,'Table A as of March 2024'!A:I,9,FALSE)</f>
        <v>500</v>
      </c>
      <c r="H55" t="str">
        <f>VLOOKUP(B55,'Table A as of March 2024'!A:L,12,FALSE)</f>
        <v>No</v>
      </c>
      <c r="I55" s="9" t="str">
        <f>VLOOKUP(B55,'Table A as of March 2024'!A:M,13,FALSE)</f>
        <v>U</v>
      </c>
      <c r="K55" t="str">
        <f>VLOOKUP(G55,'ACFR Class Vlookup'!A:B,2,FALSE)</f>
        <v>N/A</v>
      </c>
      <c r="L55" s="1" t="str">
        <f>VLOOKUP(D55,'Fund Information'!A:F,6,FALSE)</f>
        <v>The Higher Education Auxiliary Enterprise fund accounts for the Auxiliary activities at the colleges/universities.  These activities include such things as food service, bookstores, student health servicces and recreation/intramural programs.</v>
      </c>
      <c r="M55" s="6" t="str">
        <f t="shared" si="2"/>
        <v>N/A</v>
      </c>
      <c r="N55" s="6" t="s">
        <v>2886</v>
      </c>
      <c r="O55" s="6" t="str">
        <f t="shared" si="3"/>
        <v>N/A</v>
      </c>
      <c r="P55" s="5" t="s">
        <v>2886</v>
      </c>
      <c r="Q55" s="6" t="str">
        <f t="shared" si="4"/>
        <v>N/A</v>
      </c>
      <c r="R55" s="7" t="str">
        <f t="shared" si="11"/>
        <v>No</v>
      </c>
      <c r="S55" s="5" t="str">
        <f t="shared" si="6"/>
        <v>N/A</v>
      </c>
      <c r="T55" s="6" t="str">
        <f t="shared" si="7"/>
        <v>N/A</v>
      </c>
      <c r="U55" s="7" t="str">
        <f t="shared" si="12"/>
        <v>No</v>
      </c>
      <c r="V55" s="5" t="str">
        <f t="shared" si="9"/>
        <v>N/A</v>
      </c>
      <c r="W55" s="6" t="str">
        <f t="shared" si="10"/>
        <v>N/A</v>
      </c>
      <c r="X55" s="5" t="s">
        <v>2886</v>
      </c>
    </row>
    <row r="56" spans="1:24" ht="30" x14ac:dyDescent="0.25">
      <c r="A56" s="77">
        <f>VLOOKUP(C56,'BU and Control BU Listing'!A:E,5,FALSE)</f>
        <v>20800</v>
      </c>
      <c r="B56" s="80" t="s">
        <v>3558</v>
      </c>
      <c r="C56" s="22" t="str">
        <f t="shared" si="0"/>
        <v>20800</v>
      </c>
      <c r="D56" s="22" t="str">
        <f t="shared" si="1"/>
        <v>03080</v>
      </c>
      <c r="E56" s="21" t="str">
        <f>VLOOKUP(B56,'Table A as of March 2024'!A:G,7,FALSE)</f>
        <v>VA Polytech Inst &amp; State Univ</v>
      </c>
      <c r="F56" s="21" t="str">
        <f>VLOOKUP(B56,'Table A as of March 2024'!A:H,8,FALSE)</f>
        <v>Work Study</v>
      </c>
      <c r="G56" s="11" t="str">
        <f>VLOOKUP(B56,'Table A as of March 2024'!A:I,9,FALSE)</f>
        <v>500</v>
      </c>
      <c r="H56" t="str">
        <f>VLOOKUP(B56,'Table A as of March 2024'!A:L,12,FALSE)</f>
        <v>No</v>
      </c>
      <c r="I56" s="9" t="str">
        <f>VLOOKUP(B56,'Table A as of March 2024'!A:M,13,FALSE)</f>
        <v>R</v>
      </c>
      <c r="K56" t="str">
        <f>VLOOKUP(G56,'ACFR Class Vlookup'!A:B,2,FALSE)</f>
        <v>N/A</v>
      </c>
      <c r="L56" s="1" t="str">
        <f>VLOOKUP(D56,'Fund Information'!A:F,6,FALSE)</f>
        <v>Higher Education activity included on higher education financial statement template submissions.</v>
      </c>
      <c r="M56" s="6" t="str">
        <f t="shared" si="2"/>
        <v>N/A</v>
      </c>
      <c r="N56" s="6" t="s">
        <v>2886</v>
      </c>
      <c r="O56" s="6" t="str">
        <f t="shared" si="3"/>
        <v>N/A</v>
      </c>
      <c r="P56" s="5" t="s">
        <v>2886</v>
      </c>
      <c r="Q56" s="6" t="str">
        <f t="shared" si="4"/>
        <v>N/A</v>
      </c>
      <c r="R56" s="7" t="str">
        <f t="shared" si="11"/>
        <v>No</v>
      </c>
      <c r="S56" s="5" t="str">
        <f t="shared" si="6"/>
        <v>N/A</v>
      </c>
      <c r="T56" s="6" t="str">
        <f t="shared" si="7"/>
        <v>N/A</v>
      </c>
      <c r="U56" s="7" t="str">
        <f t="shared" si="12"/>
        <v>No</v>
      </c>
      <c r="V56" s="5" t="str">
        <f t="shared" si="9"/>
        <v>N/A</v>
      </c>
      <c r="W56" s="6" t="str">
        <f t="shared" si="10"/>
        <v>N/A</v>
      </c>
      <c r="X56" s="5" t="s">
        <v>2886</v>
      </c>
    </row>
    <row r="57" spans="1:24" ht="150" x14ac:dyDescent="0.25">
      <c r="A57" s="77">
        <f>VLOOKUP(C57,'BU and Control BU Listing'!A:E,5,FALSE)</f>
        <v>20800</v>
      </c>
      <c r="B57" s="80" t="s">
        <v>8834</v>
      </c>
      <c r="C57" s="22" t="str">
        <f t="shared" si="0"/>
        <v>20800</v>
      </c>
      <c r="D57" s="22" t="str">
        <f t="shared" si="1"/>
        <v>03095</v>
      </c>
      <c r="E57" s="21" t="str">
        <f>VLOOKUP(B57,'Table A as of March 2024'!A:G,7,FALSE)</f>
        <v>VA Polytech Inst &amp; State Univ</v>
      </c>
      <c r="F57" s="21" t="str">
        <f>VLOOKUP(B57,'Table A as of March 2024'!A:H,8,FALSE)</f>
        <v>Opioid Abatement Fund</v>
      </c>
      <c r="G57" s="11" t="str">
        <f>VLOOKUP(B57,'Table A as of March 2024'!A:I,9,FALSE)</f>
        <v>500</v>
      </c>
      <c r="H57" t="str">
        <f>VLOOKUP(B57,'Table A as of March 2024'!A:L,12,FALSE)</f>
        <v>No</v>
      </c>
      <c r="I57" s="9" t="str">
        <f>VLOOKUP(B57,'Table A as of March 2024'!A:M,13,FALSE)</f>
        <v>R</v>
      </c>
      <c r="K57" t="str">
        <f>VLOOKUP(G57,'ACFR Class Vlookup'!A:B,2,FALSE)</f>
        <v>N/A</v>
      </c>
      <c r="L57" s="1" t="str">
        <f>VLOOKUP(D57,'Fund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
Higher Education equivalent of Fund 02095.</v>
      </c>
      <c r="M57" s="6" t="str">
        <f t="shared" si="2"/>
        <v>N/A</v>
      </c>
      <c r="N57" s="6" t="s">
        <v>2886</v>
      </c>
      <c r="O57" s="6" t="str">
        <f t="shared" si="3"/>
        <v>N/A</v>
      </c>
      <c r="P57" s="5" t="s">
        <v>2886</v>
      </c>
      <c r="Q57" s="6" t="str">
        <f t="shared" si="4"/>
        <v>N/A</v>
      </c>
      <c r="R57" s="7" t="str">
        <f t="shared" si="11"/>
        <v>No</v>
      </c>
      <c r="S57" s="5" t="str">
        <f t="shared" si="6"/>
        <v>N/A</v>
      </c>
      <c r="T57" s="6" t="str">
        <f t="shared" si="7"/>
        <v>N/A</v>
      </c>
      <c r="U57" s="7" t="str">
        <f t="shared" si="12"/>
        <v>No</v>
      </c>
      <c r="V57" s="5" t="str">
        <f t="shared" si="9"/>
        <v>N/A</v>
      </c>
      <c r="W57" s="6" t="str">
        <f t="shared" si="10"/>
        <v>N/A</v>
      </c>
      <c r="X57" s="5" t="s">
        <v>2886</v>
      </c>
    </row>
    <row r="58" spans="1:24" ht="30" x14ac:dyDescent="0.25">
      <c r="A58" s="77">
        <f>VLOOKUP(C58,'BU and Control BU Listing'!A:E,5,FALSE)</f>
        <v>20800</v>
      </c>
      <c r="B58" s="80" t="s">
        <v>3559</v>
      </c>
      <c r="C58" s="22" t="str">
        <f t="shared" si="0"/>
        <v>20800</v>
      </c>
      <c r="D58" s="22" t="str">
        <f t="shared" si="1"/>
        <v>03110</v>
      </c>
      <c r="E58" s="21" t="str">
        <f>VLOOKUP(B58,'Table A as of March 2024'!A:G,7,FALSE)</f>
        <v>VA Polytech Inst &amp; State Univ</v>
      </c>
      <c r="F58" s="21" t="str">
        <f>VLOOKUP(B58,'Table A as of March 2024'!A:H,8,FALSE)</f>
        <v>Eminent Scholars</v>
      </c>
      <c r="G58" s="11" t="str">
        <f>VLOOKUP(B58,'Table A as of March 2024'!A:I,9,FALSE)</f>
        <v>500</v>
      </c>
      <c r="H58" t="str">
        <f>VLOOKUP(B58,'Table A as of March 2024'!A:L,12,FALSE)</f>
        <v>No</v>
      </c>
      <c r="I58" s="9" t="str">
        <f>VLOOKUP(B58,'Table A as of March 2024'!A:M,13,FALSE)</f>
        <v>R</v>
      </c>
      <c r="K58" t="str">
        <f>VLOOKUP(G58,'ACFR Class Vlookup'!A:B,2,FALSE)</f>
        <v>N/A</v>
      </c>
      <c r="L58" s="1" t="str">
        <f>VLOOKUP(D58,'Fund Information'!A:F,6,FALSE)</f>
        <v>Higher Education activity included on higher education financial statement template submissions.</v>
      </c>
      <c r="M58" s="6" t="str">
        <f t="shared" si="2"/>
        <v>N/A</v>
      </c>
      <c r="N58" s="6" t="s">
        <v>2886</v>
      </c>
      <c r="O58" s="6" t="str">
        <f t="shared" si="3"/>
        <v>N/A</v>
      </c>
      <c r="P58" s="5" t="s">
        <v>2886</v>
      </c>
      <c r="Q58" s="6" t="str">
        <f t="shared" si="4"/>
        <v>N/A</v>
      </c>
      <c r="R58" s="7" t="str">
        <f t="shared" si="11"/>
        <v>No</v>
      </c>
      <c r="S58" s="5" t="str">
        <f t="shared" si="6"/>
        <v>N/A</v>
      </c>
      <c r="T58" s="6" t="str">
        <f t="shared" si="7"/>
        <v>N/A</v>
      </c>
      <c r="U58" s="7" t="str">
        <f t="shared" si="12"/>
        <v>No</v>
      </c>
      <c r="V58" s="5" t="str">
        <f t="shared" si="9"/>
        <v>N/A</v>
      </c>
      <c r="W58" s="6" t="str">
        <f t="shared" si="10"/>
        <v>N/A</v>
      </c>
      <c r="X58" s="5" t="s">
        <v>2886</v>
      </c>
    </row>
    <row r="59" spans="1:24" ht="30" x14ac:dyDescent="0.25">
      <c r="A59" s="77">
        <f>VLOOKUP(C59,'BU and Control BU Listing'!A:E,5,FALSE)</f>
        <v>20800</v>
      </c>
      <c r="B59" s="80" t="s">
        <v>3560</v>
      </c>
      <c r="C59" s="22" t="str">
        <f t="shared" si="0"/>
        <v>20800</v>
      </c>
      <c r="D59" s="22" t="str">
        <f t="shared" si="1"/>
        <v>03220</v>
      </c>
      <c r="E59" s="21" t="str">
        <f>VLOOKUP(B59,'Table A as of March 2024'!A:G,7,FALSE)</f>
        <v>VA Polytech Inst &amp; State Univ</v>
      </c>
      <c r="F59" s="21" t="str">
        <f>VLOOKUP(B59,'Table A as of March 2024'!A:H,8,FALSE)</f>
        <v>Covered Institution Int Escrow</v>
      </c>
      <c r="G59" s="11" t="str">
        <f>VLOOKUP(B59,'Table A as of March 2024'!A:I,9,FALSE)</f>
        <v>500</v>
      </c>
      <c r="H59" t="str">
        <f>VLOOKUP(B59,'Table A as of March 2024'!A:L,12,FALSE)</f>
        <v>Yes</v>
      </c>
      <c r="I59" s="9" t="str">
        <f>VLOOKUP(B59,'Table A as of March 2024'!A:M,13,FALSE)</f>
        <v>U</v>
      </c>
      <c r="K59" t="str">
        <f>VLOOKUP(G59,'ACFR Class Vlookup'!A:B,2,FALSE)</f>
        <v>N/A</v>
      </c>
      <c r="L59" s="1" t="str">
        <f>VLOOKUP(D59,'Fund Information'!A:F,6,FALSE)</f>
        <v>This fund accounts for interest earned on general fund money for funds that are not on CARS.</v>
      </c>
      <c r="M59" s="6" t="str">
        <f t="shared" si="2"/>
        <v>N/A</v>
      </c>
      <c r="N59" s="6" t="s">
        <v>2886</v>
      </c>
      <c r="O59" s="6" t="str">
        <f t="shared" si="3"/>
        <v>N/A</v>
      </c>
      <c r="P59" s="5" t="s">
        <v>2886</v>
      </c>
      <c r="Q59" s="6" t="str">
        <f t="shared" si="4"/>
        <v>N/A</v>
      </c>
      <c r="R59" s="7" t="str">
        <f t="shared" si="11"/>
        <v>No</v>
      </c>
      <c r="S59" s="5" t="str">
        <f t="shared" si="6"/>
        <v>N/A</v>
      </c>
      <c r="T59" s="6" t="str">
        <f t="shared" si="7"/>
        <v>N/A</v>
      </c>
      <c r="U59" s="7" t="str">
        <f t="shared" si="12"/>
        <v>No</v>
      </c>
      <c r="V59" s="5" t="str">
        <f t="shared" si="9"/>
        <v>N/A</v>
      </c>
      <c r="W59" s="6" t="str">
        <f t="shared" si="10"/>
        <v>N/A</v>
      </c>
      <c r="X59" s="5" t="s">
        <v>2886</v>
      </c>
    </row>
    <row r="60" spans="1:24" ht="30" x14ac:dyDescent="0.25">
      <c r="A60" s="77">
        <f>VLOOKUP(C60,'BU and Control BU Listing'!A:E,5,FALSE)</f>
        <v>20800</v>
      </c>
      <c r="B60" s="80" t="s">
        <v>3561</v>
      </c>
      <c r="C60" s="22" t="str">
        <f t="shared" si="0"/>
        <v>20800</v>
      </c>
      <c r="D60" s="22" t="str">
        <f t="shared" si="1"/>
        <v>03300</v>
      </c>
      <c r="E60" s="21" t="str">
        <f>VLOOKUP(B60,'Table A as of March 2024'!A:G,7,FALSE)</f>
        <v>VA Polytech Inst &amp; State Univ</v>
      </c>
      <c r="F60" s="21" t="str">
        <f>VLOOKUP(B60,'Table A as of March 2024'!A:H,8,FALSE)</f>
        <v>Hi Ed Decentralzation Suspense</v>
      </c>
      <c r="G60" s="11" t="str">
        <f>VLOOKUP(B60,'Table A as of March 2024'!A:I,9,FALSE)</f>
        <v>500</v>
      </c>
      <c r="H60" t="str">
        <f>VLOOKUP(B60,'Table A as of March 2024'!A:L,12,FALSE)</f>
        <v>No</v>
      </c>
      <c r="I60" s="9" t="str">
        <f>VLOOKUP(B60,'Table A as of March 2024'!A:M,13,FALSE)</f>
        <v>U</v>
      </c>
      <c r="K60" t="str">
        <f>VLOOKUP(G60,'ACFR Class Vlookup'!A:B,2,FALSE)</f>
        <v>N/A</v>
      </c>
      <c r="L60" s="1" t="str">
        <f>VLOOKUP(D60,'Fund Information'!A:F,6,FALSE)</f>
        <v>Higher Education activity included on higher education financial statement template submissions.</v>
      </c>
      <c r="M60" s="6" t="str">
        <f t="shared" si="2"/>
        <v>N/A</v>
      </c>
      <c r="N60" s="6" t="s">
        <v>2886</v>
      </c>
      <c r="O60" s="6" t="str">
        <f t="shared" si="3"/>
        <v>N/A</v>
      </c>
      <c r="P60" s="5" t="s">
        <v>2886</v>
      </c>
      <c r="Q60" s="6" t="str">
        <f t="shared" si="4"/>
        <v>N/A</v>
      </c>
      <c r="R60" s="7" t="str">
        <f t="shared" si="11"/>
        <v>No</v>
      </c>
      <c r="S60" s="5" t="str">
        <f t="shared" si="6"/>
        <v>N/A</v>
      </c>
      <c r="T60" s="6" t="str">
        <f t="shared" si="7"/>
        <v>N/A</v>
      </c>
      <c r="U60" s="7" t="str">
        <f t="shared" si="12"/>
        <v>No</v>
      </c>
      <c r="V60" s="5" t="str">
        <f t="shared" si="9"/>
        <v>N/A</v>
      </c>
      <c r="W60" s="6" t="str">
        <f t="shared" si="10"/>
        <v>N/A</v>
      </c>
      <c r="X60" s="5" t="s">
        <v>2886</v>
      </c>
    </row>
    <row r="61" spans="1:24" ht="165" x14ac:dyDescent="0.25">
      <c r="A61" s="77">
        <f>VLOOKUP(C61,'BU and Control BU Listing'!A:E,5,FALSE)</f>
        <v>20800</v>
      </c>
      <c r="B61" s="80" t="s">
        <v>5806</v>
      </c>
      <c r="C61" s="22" t="str">
        <f t="shared" si="0"/>
        <v>20800</v>
      </c>
      <c r="D61" s="22" t="str">
        <f t="shared" si="1"/>
        <v>03420</v>
      </c>
      <c r="E61" s="21" t="str">
        <f>VLOOKUP(B61,'Table A as of March 2024'!A:G,7,FALSE)</f>
        <v>VA Polytech Inst &amp; State Univ</v>
      </c>
      <c r="F61" s="21" t="str">
        <f>VLOOKUP(B61,'Table A as of March 2024'!A:H,8,FALSE)</f>
        <v>Caresactrlffd-General-Covid-19</v>
      </c>
      <c r="G61" s="11" t="str">
        <f>VLOOKUP(B61,'Table A as of March 2024'!A:I,9,FALSE)</f>
        <v>500</v>
      </c>
      <c r="H61" t="str">
        <f>VLOOKUP(B61,'Table A as of March 2024'!A:L,12,FALSE)</f>
        <v>No</v>
      </c>
      <c r="I61" s="9" t="str">
        <f>VLOOKUP(B61,'Table A as of March 2024'!A:M,13,FALSE)</f>
        <v>V</v>
      </c>
      <c r="K61" t="str">
        <f>VLOOKUP(G61,'ACFR Class Vlookup'!A:B,2,FALSE)</f>
        <v>N/A</v>
      </c>
      <c r="L61" s="1" t="str">
        <f>VLOOKUP(D61,'Fund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1" s="6" t="str">
        <f t="shared" si="2"/>
        <v>N/A</v>
      </c>
      <c r="N61" s="6" t="s">
        <v>2886</v>
      </c>
      <c r="O61" s="6" t="str">
        <f t="shared" si="3"/>
        <v>N/A</v>
      </c>
      <c r="P61" s="5" t="s">
        <v>2886</v>
      </c>
      <c r="Q61" s="6" t="str">
        <f t="shared" si="4"/>
        <v>N/A</v>
      </c>
      <c r="R61" s="7" t="str">
        <f t="shared" si="11"/>
        <v>No</v>
      </c>
      <c r="S61" s="5" t="str">
        <f t="shared" si="6"/>
        <v>N/A</v>
      </c>
      <c r="T61" s="6" t="str">
        <f t="shared" si="7"/>
        <v>N/A</v>
      </c>
      <c r="U61" s="7" t="str">
        <f t="shared" si="12"/>
        <v>No</v>
      </c>
      <c r="V61" s="5" t="str">
        <f t="shared" si="9"/>
        <v>N/A</v>
      </c>
      <c r="W61" s="6" t="str">
        <f t="shared" si="10"/>
        <v>N/A</v>
      </c>
      <c r="X61" s="5" t="s">
        <v>2886</v>
      </c>
    </row>
    <row r="62" spans="1:24" ht="165" x14ac:dyDescent="0.25">
      <c r="A62" s="77">
        <f>VLOOKUP(C62,'BU and Control BU Listing'!A:E,5,FALSE)</f>
        <v>20800</v>
      </c>
      <c r="B62" s="80" t="s">
        <v>8835</v>
      </c>
      <c r="C62" s="22" t="str">
        <f t="shared" si="0"/>
        <v>20800</v>
      </c>
      <c r="D62" s="22" t="str">
        <f t="shared" si="1"/>
        <v>03460</v>
      </c>
      <c r="E62" s="21" t="str">
        <f>VLOOKUP(B62,'Table A as of March 2024'!A:G,7,FALSE)</f>
        <v>VA Polytech Inst &amp; State Univ</v>
      </c>
      <c r="F62" s="21" t="str">
        <f>VLOOKUP(B62,'Table A as of March 2024'!A:H,8,FALSE)</f>
        <v>Innovative internship Fund</v>
      </c>
      <c r="G62" s="11" t="str">
        <f>VLOOKUP(B62,'Table A as of March 2024'!A:I,9,FALSE)</f>
        <v>500</v>
      </c>
      <c r="H62" t="str">
        <f>VLOOKUP(B62,'Table A as of March 2024'!A:L,12,FALSE)</f>
        <v>No</v>
      </c>
      <c r="I62" s="9" t="str">
        <f>VLOOKUP(B62,'Table A as of March 2024'!A:M,13,FALSE)</f>
        <v>U</v>
      </c>
      <c r="K62" t="str">
        <f>VLOOKUP(G62,'ACFR Class Vlookup'!A:B,2,FALSE)</f>
        <v>N/A</v>
      </c>
      <c r="L62" s="1" t="str">
        <f>VLOOKUP(D62,'Fund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62" s="6" t="str">
        <f t="shared" si="2"/>
        <v>N/A</v>
      </c>
      <c r="N62" s="6" t="s">
        <v>2886</v>
      </c>
      <c r="O62" s="6" t="str">
        <f t="shared" si="3"/>
        <v>N/A</v>
      </c>
      <c r="P62" s="5" t="s">
        <v>2886</v>
      </c>
      <c r="Q62" s="6" t="str">
        <f t="shared" si="4"/>
        <v>N/A</v>
      </c>
      <c r="R62" s="7" t="str">
        <f t="shared" si="11"/>
        <v>No</v>
      </c>
      <c r="S62" s="5" t="str">
        <f t="shared" si="6"/>
        <v>N/A</v>
      </c>
      <c r="T62" s="6" t="str">
        <f t="shared" si="7"/>
        <v>N/A</v>
      </c>
      <c r="U62" s="7" t="str">
        <f t="shared" si="12"/>
        <v>No</v>
      </c>
      <c r="V62" s="5" t="str">
        <f t="shared" si="9"/>
        <v>N/A</v>
      </c>
      <c r="W62" s="6" t="str">
        <f t="shared" si="10"/>
        <v>N/A</v>
      </c>
      <c r="X62" s="5" t="s">
        <v>2886</v>
      </c>
    </row>
    <row r="63" spans="1:24" ht="45" x14ac:dyDescent="0.25">
      <c r="A63" s="77">
        <f>VLOOKUP(C63,'BU and Control BU Listing'!A:E,5,FALSE)</f>
        <v>20800</v>
      </c>
      <c r="B63" s="80" t="s">
        <v>3562</v>
      </c>
      <c r="C63" s="22" t="str">
        <f t="shared" si="0"/>
        <v>20800</v>
      </c>
      <c r="D63" s="22" t="str">
        <f t="shared" si="1"/>
        <v>03870</v>
      </c>
      <c r="E63" s="21" t="str">
        <f>VLOOKUP(B63,'Table A as of March 2024'!A:G,7,FALSE)</f>
        <v>VA Polytech Inst &amp; State Univ</v>
      </c>
      <c r="F63" s="21" t="str">
        <f>VLOOKUP(B63,'Table A as of March 2024'!A:H,8,FALSE)</f>
        <v>Srplus Supp&amp;Equip Sales-Gen-HE</v>
      </c>
      <c r="G63" s="11" t="str">
        <f>VLOOKUP(B63,'Table A as of March 2024'!A:I,9,FALSE)</f>
        <v>500</v>
      </c>
      <c r="H63" t="str">
        <f>VLOOKUP(B63,'Table A as of March 2024'!A:L,12,FALSE)</f>
        <v>No</v>
      </c>
      <c r="I63" s="9" t="str">
        <f>VLOOKUP(B63,'Table A as of March 2024'!A:M,13,FALSE)</f>
        <v>U</v>
      </c>
      <c r="K63" t="str">
        <f>VLOOKUP(G63,'ACFR Class Vlookup'!A:B,2,FALSE)</f>
        <v>N/A</v>
      </c>
      <c r="L63" s="1" t="str">
        <f>VLOOKUP(D63,'Fund Information'!A:F,6,FALSE)</f>
        <v>Higher Education activity accounted for on higher education financial statement template submissions.  Accounts for sale of surplus supplies and equipment.</v>
      </c>
      <c r="M63" s="6" t="str">
        <f t="shared" si="2"/>
        <v>N/A</v>
      </c>
      <c r="N63" s="6" t="s">
        <v>2886</v>
      </c>
      <c r="O63" s="6" t="str">
        <f t="shared" si="3"/>
        <v>N/A</v>
      </c>
      <c r="P63" s="5" t="s">
        <v>2886</v>
      </c>
      <c r="Q63" s="6" t="str">
        <f t="shared" si="4"/>
        <v>N/A</v>
      </c>
      <c r="R63" s="7" t="str">
        <f t="shared" si="11"/>
        <v>No</v>
      </c>
      <c r="S63" s="5" t="str">
        <f t="shared" si="6"/>
        <v>N/A</v>
      </c>
      <c r="T63" s="6" t="str">
        <f t="shared" si="7"/>
        <v>N/A</v>
      </c>
      <c r="U63" s="7" t="str">
        <f t="shared" si="12"/>
        <v>No</v>
      </c>
      <c r="V63" s="5" t="str">
        <f t="shared" si="9"/>
        <v>N/A</v>
      </c>
      <c r="W63" s="6" t="str">
        <f t="shared" si="10"/>
        <v>N/A</v>
      </c>
      <c r="X63" s="5" t="s">
        <v>2886</v>
      </c>
    </row>
    <row r="64" spans="1:24" ht="45" x14ac:dyDescent="0.25">
      <c r="A64" s="77">
        <f>VLOOKUP(C64,'BU and Control BU Listing'!A:E,5,FALSE)</f>
        <v>20800</v>
      </c>
      <c r="B64" s="80" t="s">
        <v>3563</v>
      </c>
      <c r="C64" s="22" t="str">
        <f t="shared" si="0"/>
        <v>20800</v>
      </c>
      <c r="D64" s="22" t="str">
        <f t="shared" si="1"/>
        <v>03880</v>
      </c>
      <c r="E64" s="21" t="str">
        <f>VLOOKUP(B64,'Table A as of March 2024'!A:G,7,FALSE)</f>
        <v>VA Polytech Inst &amp; State Univ</v>
      </c>
      <c r="F64" s="21" t="str">
        <f>VLOOKUP(B64,'Table A as of March 2024'!A:H,8,FALSE)</f>
        <v>Supp&amp;Equip Sls-Non-Gen/Fed-HE</v>
      </c>
      <c r="G64" s="11" t="str">
        <f>VLOOKUP(B64,'Table A as of March 2024'!A:I,9,FALSE)</f>
        <v>500</v>
      </c>
      <c r="H64" t="str">
        <f>VLOOKUP(B64,'Table A as of March 2024'!A:L,12,FALSE)</f>
        <v>No</v>
      </c>
      <c r="I64" s="9" t="str">
        <f>VLOOKUP(B64,'Table A as of March 2024'!A:M,13,FALSE)</f>
        <v>U</v>
      </c>
      <c r="K64" t="str">
        <f>VLOOKUP(G64,'ACFR Class Vlookup'!A:B,2,FALSE)</f>
        <v>N/A</v>
      </c>
      <c r="L64" s="1" t="str">
        <f>VLOOKUP(D64,'Fund Information'!A:F,6,FALSE)</f>
        <v>Higher Education activity included on higher education financial statement template submissions.  Accounts for sale of surplus supplies and equipment.</v>
      </c>
      <c r="M64" s="6" t="str">
        <f t="shared" si="2"/>
        <v>N/A</v>
      </c>
      <c r="N64" s="6" t="s">
        <v>2886</v>
      </c>
      <c r="O64" s="6" t="str">
        <f t="shared" si="3"/>
        <v>N/A</v>
      </c>
      <c r="P64" s="5" t="s">
        <v>2886</v>
      </c>
      <c r="Q64" s="6" t="str">
        <f t="shared" si="4"/>
        <v>N/A</v>
      </c>
      <c r="R64" s="7" t="str">
        <f t="shared" si="11"/>
        <v>No</v>
      </c>
      <c r="S64" s="5" t="str">
        <f t="shared" si="6"/>
        <v>N/A</v>
      </c>
      <c r="T64" s="6" t="str">
        <f t="shared" si="7"/>
        <v>N/A</v>
      </c>
      <c r="U64" s="7" t="str">
        <f t="shared" si="12"/>
        <v>No</v>
      </c>
      <c r="V64" s="5" t="str">
        <f t="shared" si="9"/>
        <v>N/A</v>
      </c>
      <c r="W64" s="6" t="str">
        <f t="shared" si="10"/>
        <v>N/A</v>
      </c>
      <c r="X64" s="5" t="s">
        <v>2886</v>
      </c>
    </row>
    <row r="65" spans="1:24" ht="30" x14ac:dyDescent="0.25">
      <c r="A65" s="77">
        <f>VLOOKUP(C65,'BU and Control BU Listing'!A:E,5,FALSE)</f>
        <v>20800</v>
      </c>
      <c r="B65" s="80" t="s">
        <v>3564</v>
      </c>
      <c r="C65" s="22" t="str">
        <f t="shared" si="0"/>
        <v>20800</v>
      </c>
      <c r="D65" s="22" t="str">
        <f t="shared" si="1"/>
        <v>08120</v>
      </c>
      <c r="E65" s="21" t="str">
        <f>VLOOKUP(B65,'Table A as of March 2024'!A:G,7,FALSE)</f>
        <v>VA Polytech Inst &amp; State Univ</v>
      </c>
      <c r="F65" s="21" t="str">
        <f>VLOOKUP(B65,'Table A as of March 2024'!A:H,8,FALSE)</f>
        <v>9(C) Debt Service-Prin/Int Pay</v>
      </c>
      <c r="G65" s="11" t="str">
        <f>VLOOKUP(B65,'Table A as of March 2024'!A:I,9,FALSE)</f>
        <v>500</v>
      </c>
      <c r="H65" t="str">
        <f>VLOOKUP(B65,'Table A as of March 2024'!A:L,12,FALSE)</f>
        <v>No</v>
      </c>
      <c r="I65" s="9" t="str">
        <f>VLOOKUP(B65,'Table A as of March 2024'!A:M,13,FALSE)</f>
        <v>R</v>
      </c>
      <c r="K65" t="str">
        <f>VLOOKUP(G65,'ACFR Class Vlookup'!A:B,2,FALSE)</f>
        <v>N/A</v>
      </c>
      <c r="L65" s="1" t="str">
        <f>VLOOKUP(D65,'Fund Information'!A:F,6,FALSE)</f>
        <v>Higher Education activity included on higher education financial statement template submissions.</v>
      </c>
      <c r="M65" s="6" t="str">
        <f t="shared" si="2"/>
        <v>N/A</v>
      </c>
      <c r="N65" s="6" t="s">
        <v>2886</v>
      </c>
      <c r="O65" s="6" t="str">
        <f t="shared" si="3"/>
        <v>N/A</v>
      </c>
      <c r="P65" s="5" t="s">
        <v>2886</v>
      </c>
      <c r="Q65" s="6" t="str">
        <f t="shared" si="4"/>
        <v>N/A</v>
      </c>
      <c r="R65" s="7" t="str">
        <f t="shared" si="11"/>
        <v>No</v>
      </c>
      <c r="S65" s="5" t="str">
        <f t="shared" si="6"/>
        <v>N/A</v>
      </c>
      <c r="T65" s="6" t="str">
        <f t="shared" si="7"/>
        <v>N/A</v>
      </c>
      <c r="U65" s="7" t="str">
        <f t="shared" si="12"/>
        <v>No</v>
      </c>
      <c r="V65" s="5" t="str">
        <f t="shared" si="9"/>
        <v>N/A</v>
      </c>
      <c r="W65" s="6" t="str">
        <f t="shared" si="10"/>
        <v>N/A</v>
      </c>
      <c r="X65" s="5" t="s">
        <v>2886</v>
      </c>
    </row>
    <row r="66" spans="1:24" ht="30" x14ac:dyDescent="0.25">
      <c r="A66" s="77">
        <f>VLOOKUP(C66,'BU and Control BU Listing'!A:E,5,FALSE)</f>
        <v>20800</v>
      </c>
      <c r="B66" s="80" t="s">
        <v>3565</v>
      </c>
      <c r="C66" s="22" t="str">
        <f t="shared" si="0"/>
        <v>20800</v>
      </c>
      <c r="D66" s="22" t="str">
        <f t="shared" si="1"/>
        <v>08130</v>
      </c>
      <c r="E66" s="21" t="str">
        <f>VLOOKUP(B66,'Table A as of March 2024'!A:G,7,FALSE)</f>
        <v>VA Polytech Inst &amp; State Univ</v>
      </c>
      <c r="F66" s="21" t="str">
        <f>VLOOKUP(B66,'Table A as of March 2024'!A:H,8,FALSE)</f>
        <v>9(C) Debt Service-Const Costs</v>
      </c>
      <c r="G66" s="11" t="str">
        <f>VLOOKUP(B66,'Table A as of March 2024'!A:I,9,FALSE)</f>
        <v>500</v>
      </c>
      <c r="H66" t="str">
        <f>VLOOKUP(B66,'Table A as of March 2024'!A:L,12,FALSE)</f>
        <v>No</v>
      </c>
      <c r="I66" s="9" t="str">
        <f>VLOOKUP(B66,'Table A as of March 2024'!A:M,13,FALSE)</f>
        <v>R</v>
      </c>
      <c r="K66" t="str">
        <f>VLOOKUP(G66,'ACFR Class Vlookup'!A:B,2,FALSE)</f>
        <v>N/A</v>
      </c>
      <c r="L66" s="1" t="str">
        <f>VLOOKUP(D66,'Fund Information'!A:F,6,FALSE)</f>
        <v>Higher Education activity included on higher education financial statement template submissions.</v>
      </c>
      <c r="M66" s="6" t="str">
        <f t="shared" si="2"/>
        <v>N/A</v>
      </c>
      <c r="N66" s="6" t="s">
        <v>2886</v>
      </c>
      <c r="O66" s="6" t="str">
        <f t="shared" si="3"/>
        <v>N/A</v>
      </c>
      <c r="P66" s="5" t="s">
        <v>2886</v>
      </c>
      <c r="Q66" s="6" t="str">
        <f t="shared" si="4"/>
        <v>N/A</v>
      </c>
      <c r="R66" s="7" t="str">
        <f t="shared" si="11"/>
        <v>No</v>
      </c>
      <c r="S66" s="5" t="str">
        <f t="shared" si="6"/>
        <v>N/A</v>
      </c>
      <c r="T66" s="6" t="str">
        <f t="shared" si="7"/>
        <v>N/A</v>
      </c>
      <c r="U66" s="7" t="str">
        <f t="shared" si="12"/>
        <v>No</v>
      </c>
      <c r="V66" s="5" t="str">
        <f t="shared" si="9"/>
        <v>N/A</v>
      </c>
      <c r="W66" s="6" t="str">
        <f t="shared" si="10"/>
        <v>N/A</v>
      </c>
      <c r="X66" s="5" t="s">
        <v>2886</v>
      </c>
    </row>
    <row r="67" spans="1:24" ht="30" x14ac:dyDescent="0.25">
      <c r="A67" s="77">
        <f>VLOOKUP(C67,'BU and Control BU Listing'!A:E,5,FALSE)</f>
        <v>20800</v>
      </c>
      <c r="B67" s="80" t="s">
        <v>3566</v>
      </c>
      <c r="C67" s="22" t="str">
        <f t="shared" ref="C67:C130" si="13">LEFT(B67,5)</f>
        <v>20800</v>
      </c>
      <c r="D67" s="22" t="str">
        <f t="shared" ref="D67:D130" si="14">RIGHT(B67,5)</f>
        <v>08140</v>
      </c>
      <c r="E67" s="21" t="str">
        <f>VLOOKUP(B67,'Table A as of March 2024'!A:G,7,FALSE)</f>
        <v>VA Polytech Inst &amp; State Univ</v>
      </c>
      <c r="F67" s="21" t="str">
        <f>VLOOKUP(B67,'Table A as of March 2024'!A:H,8,FALSE)</f>
        <v>9(D) Debt Service-Prin/Int Pay</v>
      </c>
      <c r="G67" s="11" t="str">
        <f>VLOOKUP(B67,'Table A as of March 2024'!A:I,9,FALSE)</f>
        <v>500</v>
      </c>
      <c r="H67" t="str">
        <f>VLOOKUP(B67,'Table A as of March 2024'!A:L,12,FALSE)</f>
        <v>No</v>
      </c>
      <c r="I67" s="9" t="str">
        <f>VLOOKUP(B67,'Table A as of March 2024'!A:M,13,FALSE)</f>
        <v>R</v>
      </c>
      <c r="K67" t="str">
        <f>VLOOKUP(G67,'ACFR Class Vlookup'!A:B,2,FALSE)</f>
        <v>N/A</v>
      </c>
      <c r="L67" s="1" t="str">
        <f>VLOOKUP(D67,'Fund Information'!A:F,6,FALSE)</f>
        <v>Higher Education activity included on higher education financial statement template submissions.</v>
      </c>
      <c r="M67" s="6" t="str">
        <f t="shared" ref="M67:M130" si="15">IF(L67="","Answer Required","N/A")</f>
        <v>N/A</v>
      </c>
      <c r="N67" s="6" t="s">
        <v>2886</v>
      </c>
      <c r="O67" s="6" t="str">
        <f t="shared" ref="O67:O130" si="16">IF(N67="No","Answer Required","N/A")</f>
        <v>N/A</v>
      </c>
      <c r="P67" s="5" t="s">
        <v>2886</v>
      </c>
      <c r="Q67" s="6" t="str">
        <f t="shared" ref="Q67:Q130" si="17">IF(P67="No","Answer Required","N/A")</f>
        <v>N/A</v>
      </c>
      <c r="R67" s="7" t="str">
        <f t="shared" si="11"/>
        <v>No</v>
      </c>
      <c r="S67" s="5" t="str">
        <f t="shared" ref="S67:S130" si="18">IF($K67="Governmental","Answer Required","N/A")</f>
        <v>N/A</v>
      </c>
      <c r="T67" s="6" t="str">
        <f t="shared" ref="T67:T130" si="19">IF(AND(S67="Yes",R67="Yes"),"Answer Required",IF(AND(S67="no",R67="no"),"Answer Required","N/A"))</f>
        <v>N/A</v>
      </c>
      <c r="U67" s="7" t="str">
        <f t="shared" si="12"/>
        <v>No</v>
      </c>
      <c r="V67" s="5" t="str">
        <f t="shared" ref="V67:V130" si="20">IF($K67="Governmental","Answer Required","N/A")</f>
        <v>N/A</v>
      </c>
      <c r="W67" s="6" t="str">
        <f t="shared" ref="W67:W130" si="21">IF(AND(V67="Yes",U67="Yes"),"Answer Required",IF(AND(V67="no",U67="no"),"Answer Required","N/A"))</f>
        <v>N/A</v>
      </c>
      <c r="X67" s="5" t="s">
        <v>2886</v>
      </c>
    </row>
    <row r="68" spans="1:24" ht="45" x14ac:dyDescent="0.25">
      <c r="A68" s="77">
        <f>VLOOKUP(C68,'BU and Control BU Listing'!A:E,5,FALSE)</f>
        <v>20800</v>
      </c>
      <c r="B68" s="80" t="s">
        <v>3567</v>
      </c>
      <c r="C68" s="22" t="str">
        <f t="shared" si="13"/>
        <v>20800</v>
      </c>
      <c r="D68" s="22" t="str">
        <f t="shared" si="14"/>
        <v>08150</v>
      </c>
      <c r="E68" s="21" t="str">
        <f>VLOOKUP(B68,'Table A as of March 2024'!A:G,7,FALSE)</f>
        <v>VA Polytech Inst &amp; State Univ</v>
      </c>
      <c r="F68" s="21" t="str">
        <f>VLOOKUP(B68,'Table A as of March 2024'!A:H,8,FALSE)</f>
        <v>9(D) Rev Bonds-Construction</v>
      </c>
      <c r="G68" s="11" t="str">
        <f>VLOOKUP(B68,'Table A as of March 2024'!A:I,9,FALSE)</f>
        <v>500</v>
      </c>
      <c r="H68" t="str">
        <f>VLOOKUP(B68,'Table A as of March 2024'!A:L,12,FALSE)</f>
        <v>No</v>
      </c>
      <c r="I68" s="9" t="str">
        <f>VLOOKUP(B68,'Table A as of March 2024'!A:M,13,FALSE)</f>
        <v>R</v>
      </c>
      <c r="K68" t="str">
        <f>VLOOKUP(G68,'ACFR Class Vlookup'!A:B,2,FALSE)</f>
        <v>N/A</v>
      </c>
      <c r="L68" s="1" t="str">
        <f>VLOOKUP(D68,'Fund Information'!A:F,6,FALSE)</f>
        <v>This fund only contains budgetary activity.  This activity is not associated with the general fund or any special revenue funds.  (General and Special Revenue funds have budgetary statements in the ACFR.)</v>
      </c>
      <c r="M68" s="6" t="str">
        <f t="shared" si="15"/>
        <v>N/A</v>
      </c>
      <c r="N68" s="6" t="s">
        <v>2886</v>
      </c>
      <c r="O68" s="6" t="str">
        <f t="shared" si="16"/>
        <v>N/A</v>
      </c>
      <c r="P68" s="5" t="s">
        <v>2886</v>
      </c>
      <c r="Q68" s="6" t="str">
        <f t="shared" si="17"/>
        <v>N/A</v>
      </c>
      <c r="R68" s="7" t="str">
        <f t="shared" si="11"/>
        <v>No</v>
      </c>
      <c r="S68" s="5" t="str">
        <f t="shared" si="18"/>
        <v>N/A</v>
      </c>
      <c r="T68" s="6" t="str">
        <f t="shared" si="19"/>
        <v>N/A</v>
      </c>
      <c r="U68" s="7" t="str">
        <f t="shared" si="12"/>
        <v>No</v>
      </c>
      <c r="V68" s="5" t="str">
        <f t="shared" si="20"/>
        <v>N/A</v>
      </c>
      <c r="W68" s="6" t="str">
        <f t="shared" si="21"/>
        <v>N/A</v>
      </c>
      <c r="X68" s="5" t="s">
        <v>2886</v>
      </c>
    </row>
    <row r="69" spans="1:24" ht="30" x14ac:dyDescent="0.25">
      <c r="A69" s="77">
        <f>VLOOKUP(C69,'BU and Control BU Listing'!A:E,5,FALSE)</f>
        <v>20800</v>
      </c>
      <c r="B69" s="80" t="s">
        <v>3568</v>
      </c>
      <c r="C69" s="22" t="str">
        <f t="shared" si="13"/>
        <v>20800</v>
      </c>
      <c r="D69" s="22" t="str">
        <f t="shared" si="14"/>
        <v>08170</v>
      </c>
      <c r="E69" s="21" t="str">
        <f>VLOOKUP(B69,'Table A as of March 2024'!A:G,7,FALSE)</f>
        <v>VA Polytech Inst &amp; State Univ</v>
      </c>
      <c r="F69" s="21" t="str">
        <f>VLOOKUP(B69,'Table A as of March 2024'!A:H,8,FALSE)</f>
        <v>VCBA 21St Century</v>
      </c>
      <c r="G69" s="11" t="str">
        <f>VLOOKUP(B69,'Table A as of March 2024'!A:I,9,FALSE)</f>
        <v>500</v>
      </c>
      <c r="H69" t="str">
        <f>VLOOKUP(B69,'Table A as of March 2024'!A:L,12,FALSE)</f>
        <v>No</v>
      </c>
      <c r="I69" s="9" t="str">
        <f>VLOOKUP(B69,'Table A as of March 2024'!A:M,13,FALSE)</f>
        <v>R</v>
      </c>
      <c r="K69" t="str">
        <f>VLOOKUP(G69,'ACFR Class Vlookup'!A:B,2,FALSE)</f>
        <v>N/A</v>
      </c>
      <c r="L69" s="1" t="str">
        <f>VLOOKUP(D69,'Fund Information'!A:F,6,FALSE)</f>
        <v>Higher Education activity included on higher education financial statement template submission.</v>
      </c>
      <c r="M69" s="6" t="str">
        <f t="shared" si="15"/>
        <v>N/A</v>
      </c>
      <c r="N69" s="6" t="s">
        <v>2886</v>
      </c>
      <c r="O69" s="6" t="str">
        <f t="shared" si="16"/>
        <v>N/A</v>
      </c>
      <c r="P69" s="5" t="s">
        <v>2886</v>
      </c>
      <c r="Q69" s="6" t="str">
        <f t="shared" si="17"/>
        <v>N/A</v>
      </c>
      <c r="R69" s="7" t="str">
        <f t="shared" si="11"/>
        <v>No</v>
      </c>
      <c r="S69" s="5" t="str">
        <f t="shared" si="18"/>
        <v>N/A</v>
      </c>
      <c r="T69" s="6" t="str">
        <f t="shared" si="19"/>
        <v>N/A</v>
      </c>
      <c r="U69" s="7" t="str">
        <f t="shared" si="12"/>
        <v>No</v>
      </c>
      <c r="V69" s="5" t="str">
        <f t="shared" si="20"/>
        <v>N/A</v>
      </c>
      <c r="W69" s="6" t="str">
        <f t="shared" si="21"/>
        <v>N/A</v>
      </c>
      <c r="X69" s="5" t="s">
        <v>2886</v>
      </c>
    </row>
    <row r="70" spans="1:24" ht="75" x14ac:dyDescent="0.25">
      <c r="A70" s="77">
        <f>VLOOKUP(C70,'BU and Control BU Listing'!A:E,5,FALSE)</f>
        <v>20800</v>
      </c>
      <c r="B70" s="80" t="s">
        <v>3569</v>
      </c>
      <c r="C70" s="22" t="str">
        <f t="shared" si="13"/>
        <v>20800</v>
      </c>
      <c r="D70" s="22" t="str">
        <f t="shared" si="14"/>
        <v>09018</v>
      </c>
      <c r="E70" s="21" t="str">
        <f>VLOOKUP(B70,'Table A as of March 2024'!A:G,7,FALSE)</f>
        <v>VA Polytech Inst &amp; State Univ</v>
      </c>
      <c r="F70" s="21" t="str">
        <f>VLOOKUP(B70,'Table A as of March 2024'!A:H,8,FALSE)</f>
        <v>Chspk Bay Restoration VPI</v>
      </c>
      <c r="G70" s="11" t="str">
        <f>VLOOKUP(B70,'Table A as of March 2024'!A:I,9,FALSE)</f>
        <v>500</v>
      </c>
      <c r="H70" t="str">
        <f>VLOOKUP(B70,'Table A as of March 2024'!A:L,12,FALSE)</f>
        <v>No</v>
      </c>
      <c r="I70" s="9" t="str">
        <f>VLOOKUP(B70,'Table A as of March 2024'!A:M,13,FALSE)</f>
        <v>U</v>
      </c>
      <c r="K70" t="str">
        <f>VLOOKUP(G70,'ACFR Class Vlookup'!A:B,2,FALSE)</f>
        <v>N/A</v>
      </c>
      <c r="L70" s="1" t="str">
        <f>VLOOKUP(D70,'Fund Information'!A:F,6,FALSE)</f>
        <v>Per Code of VA § 58.1-344.3 part C 2a, voluntary income tax contribution funds are restricted to be used to help fund Chesapeake Bay and its tributaries restoration activities in accordance with tributary plans developed pursuant to Article 7 (§ 2.2-215 et seq.) of Chapter 2 of Title 2.2.</v>
      </c>
      <c r="M70" s="6" t="str">
        <f t="shared" si="15"/>
        <v>N/A</v>
      </c>
      <c r="N70" s="6" t="s">
        <v>2886</v>
      </c>
      <c r="O70" s="6" t="str">
        <f t="shared" si="16"/>
        <v>N/A</v>
      </c>
      <c r="P70" s="5" t="s">
        <v>2886</v>
      </c>
      <c r="Q70" s="6" t="str">
        <f t="shared" si="17"/>
        <v>N/A</v>
      </c>
      <c r="R70" s="7" t="str">
        <f t="shared" si="11"/>
        <v>No</v>
      </c>
      <c r="S70" s="5" t="str">
        <f t="shared" si="18"/>
        <v>N/A</v>
      </c>
      <c r="T70" s="6" t="str">
        <f t="shared" si="19"/>
        <v>N/A</v>
      </c>
      <c r="U70" s="7" t="str">
        <f t="shared" si="12"/>
        <v>No</v>
      </c>
      <c r="V70" s="5" t="str">
        <f t="shared" si="20"/>
        <v>N/A</v>
      </c>
      <c r="W70" s="6" t="str">
        <f t="shared" si="21"/>
        <v>N/A</v>
      </c>
      <c r="X70" s="5" t="s">
        <v>2886</v>
      </c>
    </row>
    <row r="71" spans="1:24" ht="135" x14ac:dyDescent="0.25">
      <c r="A71" s="77">
        <f>VLOOKUP(C71,'BU and Control BU Listing'!A:E,5,FALSE)</f>
        <v>20800</v>
      </c>
      <c r="B71" s="80" t="s">
        <v>3570</v>
      </c>
      <c r="C71" s="22" t="str">
        <f t="shared" si="13"/>
        <v>20800</v>
      </c>
      <c r="D71" s="22" t="str">
        <f t="shared" si="14"/>
        <v>09510</v>
      </c>
      <c r="E71" s="21" t="str">
        <f>VLOOKUP(B71,'Table A as of March 2024'!A:G,7,FALSE)</f>
        <v>VA Polytech Inst &amp; State Univ</v>
      </c>
      <c r="F71" s="21" t="str">
        <f>VLOOKUP(B71,'Table A as of March 2024'!A:H,8,FALSE)</f>
        <v>CW Technology Research Fd 934</v>
      </c>
      <c r="G71" s="11" t="str">
        <f>VLOOKUP(B71,'Table A as of March 2024'!A:I,9,FALSE)</f>
        <v>500</v>
      </c>
      <c r="H71" t="str">
        <f>VLOOKUP(B71,'Table A as of March 2024'!A:L,12,FALSE)</f>
        <v>No</v>
      </c>
      <c r="I71" s="9" t="str">
        <f>VLOOKUP(B71,'Table A as of March 2024'!A:M,13,FALSE)</f>
        <v>U</v>
      </c>
      <c r="K71" t="str">
        <f>VLOOKUP(G71,'ACFR Class Vlookup'!A:B,2,FALSE)</f>
        <v>N/A</v>
      </c>
      <c r="L71" s="1" t="str">
        <f>VLOOKUP(D71,'Fund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71" s="6" t="str">
        <f t="shared" si="15"/>
        <v>N/A</v>
      </c>
      <c r="N71" s="6" t="s">
        <v>2886</v>
      </c>
      <c r="O71" s="6" t="str">
        <f t="shared" si="16"/>
        <v>N/A</v>
      </c>
      <c r="P71" s="5" t="s">
        <v>2886</v>
      </c>
      <c r="Q71" s="6" t="str">
        <f t="shared" si="17"/>
        <v>N/A</v>
      </c>
      <c r="R71" s="7" t="str">
        <f t="shared" si="11"/>
        <v>No</v>
      </c>
      <c r="S71" s="5" t="str">
        <f t="shared" si="18"/>
        <v>N/A</v>
      </c>
      <c r="T71" s="6" t="str">
        <f t="shared" si="19"/>
        <v>N/A</v>
      </c>
      <c r="U71" s="7" t="str">
        <f t="shared" si="12"/>
        <v>No</v>
      </c>
      <c r="V71" s="5" t="str">
        <f t="shared" si="20"/>
        <v>N/A</v>
      </c>
      <c r="W71" s="6" t="str">
        <f t="shared" si="21"/>
        <v>N/A</v>
      </c>
      <c r="X71" s="5" t="s">
        <v>2886</v>
      </c>
    </row>
    <row r="72" spans="1:24" ht="30" x14ac:dyDescent="0.25">
      <c r="A72" s="77">
        <f>VLOOKUP(C72,'BU and Control BU Listing'!A:E,5,FALSE)</f>
        <v>20700</v>
      </c>
      <c r="B72" s="80" t="s">
        <v>3572</v>
      </c>
      <c r="C72" s="22" t="str">
        <f t="shared" si="13"/>
        <v>20900</v>
      </c>
      <c r="D72" s="22" t="str">
        <f t="shared" si="14"/>
        <v>03090</v>
      </c>
      <c r="E72" s="21" t="str">
        <f>VLOOKUP(B72,'Table A as of March 2024'!A:G,7,FALSE)</f>
        <v>University of VA Medical Ctr</v>
      </c>
      <c r="F72" s="21" t="str">
        <f>VLOOKUP(B72,'Table A as of March 2024'!A:H,8,FALSE)</f>
        <v>University Hospitals</v>
      </c>
      <c r="G72" s="11" t="str">
        <f>VLOOKUP(B72,'Table A as of March 2024'!A:I,9,FALSE)</f>
        <v>500</v>
      </c>
      <c r="H72" t="str">
        <f>VLOOKUP(B72,'Table A as of March 2024'!A:L,12,FALSE)</f>
        <v>No</v>
      </c>
      <c r="I72" s="9" t="str">
        <f>VLOOKUP(B72,'Table A as of March 2024'!A:M,13,FALSE)</f>
        <v>U</v>
      </c>
      <c r="K72" t="str">
        <f>VLOOKUP(G72,'ACFR Class Vlookup'!A:B,2,FALSE)</f>
        <v>N/A</v>
      </c>
      <c r="L72" s="1" t="str">
        <f>VLOOKUP(D72,'Fund Information'!A:F,6,FALSE)</f>
        <v>Higher Education activity included on higher education financial statement template submissions.</v>
      </c>
      <c r="M72" s="6" t="str">
        <f t="shared" si="15"/>
        <v>N/A</v>
      </c>
      <c r="N72" s="6" t="s">
        <v>2886</v>
      </c>
      <c r="O72" s="6" t="str">
        <f t="shared" si="16"/>
        <v>N/A</v>
      </c>
      <c r="P72" s="5" t="s">
        <v>2886</v>
      </c>
      <c r="Q72" s="6" t="str">
        <f t="shared" si="17"/>
        <v>N/A</v>
      </c>
      <c r="R72" s="7" t="str">
        <f t="shared" si="11"/>
        <v>No</v>
      </c>
      <c r="S72" s="5" t="str">
        <f t="shared" si="18"/>
        <v>N/A</v>
      </c>
      <c r="T72" s="6" t="str">
        <f t="shared" si="19"/>
        <v>N/A</v>
      </c>
      <c r="U72" s="7" t="str">
        <f t="shared" si="12"/>
        <v>No</v>
      </c>
      <c r="V72" s="5" t="str">
        <f t="shared" si="20"/>
        <v>N/A</v>
      </c>
      <c r="W72" s="6" t="str">
        <f t="shared" si="21"/>
        <v>N/A</v>
      </c>
      <c r="X72" s="5" t="s">
        <v>2886</v>
      </c>
    </row>
    <row r="73" spans="1:24" ht="30" x14ac:dyDescent="0.25">
      <c r="A73" s="77">
        <f>VLOOKUP(C73,'BU and Control BU Listing'!A:E,5,FALSE)</f>
        <v>20700</v>
      </c>
      <c r="B73" s="80" t="s">
        <v>3573</v>
      </c>
      <c r="C73" s="22" t="str">
        <f t="shared" si="13"/>
        <v>20900</v>
      </c>
      <c r="D73" s="22" t="str">
        <f t="shared" si="14"/>
        <v>03300</v>
      </c>
      <c r="E73" s="21" t="str">
        <f>VLOOKUP(B73,'Table A as of March 2024'!A:G,7,FALSE)</f>
        <v>University of VA Medical Ctr</v>
      </c>
      <c r="F73" s="21" t="str">
        <f>VLOOKUP(B73,'Table A as of March 2024'!A:H,8,FALSE)</f>
        <v>Hi Ed Decentralzation Suspense</v>
      </c>
      <c r="G73" s="11" t="str">
        <f>VLOOKUP(B73,'Table A as of March 2024'!A:I,9,FALSE)</f>
        <v>500</v>
      </c>
      <c r="H73" t="str">
        <f>VLOOKUP(B73,'Table A as of March 2024'!A:L,12,FALSE)</f>
        <v>No</v>
      </c>
      <c r="I73" s="9" t="str">
        <f>VLOOKUP(B73,'Table A as of March 2024'!A:M,13,FALSE)</f>
        <v>U</v>
      </c>
      <c r="K73" t="str">
        <f>VLOOKUP(G73,'ACFR Class Vlookup'!A:B,2,FALSE)</f>
        <v>N/A</v>
      </c>
      <c r="L73" s="1" t="str">
        <f>VLOOKUP(D73,'Fund Information'!A:F,6,FALSE)</f>
        <v>Higher Education activity included on higher education financial statement template submissions.</v>
      </c>
      <c r="M73" s="6" t="str">
        <f t="shared" si="15"/>
        <v>N/A</v>
      </c>
      <c r="N73" s="6" t="s">
        <v>2886</v>
      </c>
      <c r="O73" s="6" t="str">
        <f t="shared" si="16"/>
        <v>N/A</v>
      </c>
      <c r="P73" s="5" t="s">
        <v>2886</v>
      </c>
      <c r="Q73" s="6" t="str">
        <f t="shared" si="17"/>
        <v>N/A</v>
      </c>
      <c r="R73" s="7" t="str">
        <f t="shared" si="11"/>
        <v>No</v>
      </c>
      <c r="S73" s="5" t="str">
        <f t="shared" si="18"/>
        <v>N/A</v>
      </c>
      <c r="T73" s="6" t="str">
        <f t="shared" si="19"/>
        <v>N/A</v>
      </c>
      <c r="U73" s="7" t="str">
        <f t="shared" si="12"/>
        <v>No</v>
      </c>
      <c r="V73" s="5" t="str">
        <f t="shared" si="20"/>
        <v>N/A</v>
      </c>
      <c r="W73" s="6" t="str">
        <f t="shared" si="21"/>
        <v>N/A</v>
      </c>
      <c r="X73" s="5" t="s">
        <v>2886</v>
      </c>
    </row>
    <row r="74" spans="1:24" ht="165" x14ac:dyDescent="0.25">
      <c r="A74" s="77">
        <f>VLOOKUP(C74,'BU and Control BU Listing'!A:E,5,FALSE)</f>
        <v>20700</v>
      </c>
      <c r="B74" s="80" t="s">
        <v>5807</v>
      </c>
      <c r="C74" s="22" t="str">
        <f t="shared" si="13"/>
        <v>20900</v>
      </c>
      <c r="D74" s="22" t="str">
        <f t="shared" si="14"/>
        <v>03420</v>
      </c>
      <c r="E74" s="21" t="str">
        <f>VLOOKUP(B74,'Table A as of March 2024'!A:G,7,FALSE)</f>
        <v>University of VA Medical Ctr</v>
      </c>
      <c r="F74" s="21" t="str">
        <f>VLOOKUP(B74,'Table A as of March 2024'!A:H,8,FALSE)</f>
        <v>Caresactrlffd-General-Covid-19</v>
      </c>
      <c r="G74" s="11" t="str">
        <f>VLOOKUP(B74,'Table A as of March 2024'!A:I,9,FALSE)</f>
        <v>500</v>
      </c>
      <c r="H74" t="str">
        <f>VLOOKUP(B74,'Table A as of March 2024'!A:L,12,FALSE)</f>
        <v>No</v>
      </c>
      <c r="I74" s="9" t="str">
        <f>VLOOKUP(B74,'Table A as of March 2024'!A:M,13,FALSE)</f>
        <v>V</v>
      </c>
      <c r="K74" t="str">
        <f>VLOOKUP(G74,'ACFR Class Vlookup'!A:B,2,FALSE)</f>
        <v>N/A</v>
      </c>
      <c r="L74" s="1" t="str">
        <f>VLOOKUP(D74,'Fund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4" s="6" t="str">
        <f t="shared" si="15"/>
        <v>N/A</v>
      </c>
      <c r="N74" s="6" t="s">
        <v>2886</v>
      </c>
      <c r="O74" s="6" t="str">
        <f t="shared" si="16"/>
        <v>N/A</v>
      </c>
      <c r="P74" s="5" t="s">
        <v>2886</v>
      </c>
      <c r="Q74" s="6" t="str">
        <f t="shared" si="17"/>
        <v>N/A</v>
      </c>
      <c r="R74" s="7" t="str">
        <f t="shared" si="11"/>
        <v>No</v>
      </c>
      <c r="S74" s="5" t="str">
        <f t="shared" si="18"/>
        <v>N/A</v>
      </c>
      <c r="T74" s="6" t="str">
        <f t="shared" si="19"/>
        <v>N/A</v>
      </c>
      <c r="U74" s="7" t="str">
        <f t="shared" si="12"/>
        <v>No</v>
      </c>
      <c r="V74" s="5" t="str">
        <f t="shared" si="20"/>
        <v>N/A</v>
      </c>
      <c r="W74" s="6" t="str">
        <f t="shared" si="21"/>
        <v>N/A</v>
      </c>
      <c r="X74" s="5" t="s">
        <v>2886</v>
      </c>
    </row>
    <row r="75" spans="1:24" ht="30" x14ac:dyDescent="0.25">
      <c r="A75" s="77">
        <f>VLOOKUP(C75,'BU and Control BU Listing'!A:E,5,FALSE)</f>
        <v>20700</v>
      </c>
      <c r="B75" s="80" t="s">
        <v>3574</v>
      </c>
      <c r="C75" s="22" t="str">
        <f t="shared" si="13"/>
        <v>20900</v>
      </c>
      <c r="D75" s="22" t="str">
        <f t="shared" si="14"/>
        <v>08140</v>
      </c>
      <c r="E75" s="21" t="str">
        <f>VLOOKUP(B75,'Table A as of March 2024'!A:G,7,FALSE)</f>
        <v>University of VA Medical Ctr</v>
      </c>
      <c r="F75" s="21" t="str">
        <f>VLOOKUP(B75,'Table A as of March 2024'!A:H,8,FALSE)</f>
        <v>9(D) Debt Service-Prin/Int Pay</v>
      </c>
      <c r="G75" s="11" t="str">
        <f>VLOOKUP(B75,'Table A as of March 2024'!A:I,9,FALSE)</f>
        <v>500</v>
      </c>
      <c r="H75" t="str">
        <f>VLOOKUP(B75,'Table A as of March 2024'!A:L,12,FALSE)</f>
        <v>No</v>
      </c>
      <c r="I75" s="9" t="str">
        <f>VLOOKUP(B75,'Table A as of March 2024'!A:M,13,FALSE)</f>
        <v>R</v>
      </c>
      <c r="K75" t="str">
        <f>VLOOKUP(G75,'ACFR Class Vlookup'!A:B,2,FALSE)</f>
        <v>N/A</v>
      </c>
      <c r="L75" s="1" t="str">
        <f>VLOOKUP(D75,'Fund Information'!A:F,6,FALSE)</f>
        <v>Higher Education activity included on higher education financial statement template submissions.</v>
      </c>
      <c r="M75" s="6" t="str">
        <f t="shared" si="15"/>
        <v>N/A</v>
      </c>
      <c r="N75" s="6" t="s">
        <v>2886</v>
      </c>
      <c r="O75" s="6" t="str">
        <f t="shared" si="16"/>
        <v>N/A</v>
      </c>
      <c r="P75" s="5" t="s">
        <v>2886</v>
      </c>
      <c r="Q75" s="6" t="str">
        <f t="shared" si="17"/>
        <v>N/A</v>
      </c>
      <c r="R75" s="7" t="str">
        <f t="shared" si="11"/>
        <v>No</v>
      </c>
      <c r="S75" s="5" t="str">
        <f t="shared" si="18"/>
        <v>N/A</v>
      </c>
      <c r="T75" s="6" t="str">
        <f t="shared" si="19"/>
        <v>N/A</v>
      </c>
      <c r="U75" s="7" t="str">
        <f t="shared" si="12"/>
        <v>No</v>
      </c>
      <c r="V75" s="5" t="str">
        <f t="shared" si="20"/>
        <v>N/A</v>
      </c>
      <c r="W75" s="6" t="str">
        <f t="shared" si="21"/>
        <v>N/A</v>
      </c>
      <c r="X75" s="5" t="s">
        <v>2886</v>
      </c>
    </row>
    <row r="76" spans="1:24" ht="75" x14ac:dyDescent="0.25">
      <c r="A76" s="77">
        <f>VLOOKUP(C76,'BU and Control BU Listing'!A:E,5,FALSE)</f>
        <v>21100</v>
      </c>
      <c r="B76" s="80" t="s">
        <v>3576</v>
      </c>
      <c r="C76" s="22" t="str">
        <f t="shared" si="13"/>
        <v>21100</v>
      </c>
      <c r="D76" s="22" t="str">
        <f t="shared" si="14"/>
        <v>03000</v>
      </c>
      <c r="E76" s="21" t="str">
        <f>VLOOKUP(B76,'Table A as of March 2024'!A:G,7,FALSE)</f>
        <v>Virginia Military Institute</v>
      </c>
      <c r="F76" s="21" t="str">
        <f>VLOOKUP(B76,'Table A as of March 2024'!A:H,8,FALSE)</f>
        <v>Higher Education Operating</v>
      </c>
      <c r="G76" s="11" t="str">
        <f>VLOOKUP(B76,'Table A as of March 2024'!A:I,9,FALSE)</f>
        <v>500</v>
      </c>
      <c r="H76" t="str">
        <f>VLOOKUP(B76,'Table A as of March 2024'!A:L,12,FALSE)</f>
        <v>No</v>
      </c>
      <c r="I76" s="9" t="str">
        <f>VLOOKUP(B76,'Table A as of March 2024'!A:M,13,FALSE)</f>
        <v>U</v>
      </c>
      <c r="K76" t="str">
        <f>VLOOKUP(G76,'ACFR Class Vlookup'!A:B,2,FALSE)</f>
        <v>N/A</v>
      </c>
      <c r="L76" s="1" t="str">
        <f>VLOOKUP(D76,'Fund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76" s="6" t="str">
        <f t="shared" si="15"/>
        <v>N/A</v>
      </c>
      <c r="N76" s="6" t="s">
        <v>2886</v>
      </c>
      <c r="O76" s="6" t="str">
        <f t="shared" si="16"/>
        <v>N/A</v>
      </c>
      <c r="P76" s="5" t="s">
        <v>2886</v>
      </c>
      <c r="Q76" s="6" t="str">
        <f t="shared" si="17"/>
        <v>N/A</v>
      </c>
      <c r="R76" s="7" t="str">
        <f t="shared" si="11"/>
        <v>No</v>
      </c>
      <c r="S76" s="5" t="str">
        <f t="shared" si="18"/>
        <v>N/A</v>
      </c>
      <c r="T76" s="6" t="str">
        <f t="shared" si="19"/>
        <v>N/A</v>
      </c>
      <c r="U76" s="7" t="str">
        <f t="shared" si="12"/>
        <v>No</v>
      </c>
      <c r="V76" s="5" t="str">
        <f t="shared" si="20"/>
        <v>N/A</v>
      </c>
      <c r="W76" s="6" t="str">
        <f t="shared" si="21"/>
        <v>N/A</v>
      </c>
      <c r="X76" s="5" t="s">
        <v>2886</v>
      </c>
    </row>
    <row r="77" spans="1:24" ht="30" x14ac:dyDescent="0.25">
      <c r="A77" s="77">
        <f>VLOOKUP(C77,'BU and Control BU Listing'!A:E,5,FALSE)</f>
        <v>21100</v>
      </c>
      <c r="B77" s="80" t="s">
        <v>3577</v>
      </c>
      <c r="C77" s="22" t="str">
        <f t="shared" si="13"/>
        <v>21100</v>
      </c>
      <c r="D77" s="22" t="str">
        <f t="shared" si="14"/>
        <v>03010</v>
      </c>
      <c r="E77" s="21" t="str">
        <f>VLOOKUP(B77,'Table A as of March 2024'!A:G,7,FALSE)</f>
        <v>Virginia Military Institute</v>
      </c>
      <c r="F77" s="21" t="str">
        <f>VLOOKUP(B77,'Table A as of March 2024'!A:H,8,FALSE)</f>
        <v>Higher Education Federal</v>
      </c>
      <c r="G77" s="11" t="str">
        <f>VLOOKUP(B77,'Table A as of March 2024'!A:I,9,FALSE)</f>
        <v>500</v>
      </c>
      <c r="H77" t="str">
        <f>VLOOKUP(B77,'Table A as of March 2024'!A:L,12,FALSE)</f>
        <v>No</v>
      </c>
      <c r="I77" s="9" t="str">
        <f>VLOOKUP(B77,'Table A as of March 2024'!A:M,13,FALSE)</f>
        <v>R</v>
      </c>
      <c r="K77" t="str">
        <f>VLOOKUP(G77,'ACFR Class Vlookup'!A:B,2,FALSE)</f>
        <v>N/A</v>
      </c>
      <c r="L77" s="1" t="str">
        <f>VLOOKUP(D77,'Fund Information'!A:F,6,FALSE)</f>
        <v>Higher Education activity included on higher education financial statement template submissions.</v>
      </c>
      <c r="M77" s="6" t="str">
        <f t="shared" si="15"/>
        <v>N/A</v>
      </c>
      <c r="N77" s="6" t="s">
        <v>2886</v>
      </c>
      <c r="O77" s="6" t="str">
        <f t="shared" si="16"/>
        <v>N/A</v>
      </c>
      <c r="P77" s="5" t="s">
        <v>2886</v>
      </c>
      <c r="Q77" s="6" t="str">
        <f t="shared" si="17"/>
        <v>N/A</v>
      </c>
      <c r="R77" s="7" t="str">
        <f t="shared" si="11"/>
        <v>No</v>
      </c>
      <c r="S77" s="5" t="str">
        <f t="shared" si="18"/>
        <v>N/A</v>
      </c>
      <c r="T77" s="6" t="str">
        <f t="shared" si="19"/>
        <v>N/A</v>
      </c>
      <c r="U77" s="7" t="str">
        <f t="shared" si="12"/>
        <v>No</v>
      </c>
      <c r="V77" s="5" t="str">
        <f t="shared" si="20"/>
        <v>N/A</v>
      </c>
      <c r="W77" s="6" t="str">
        <f t="shared" si="21"/>
        <v>N/A</v>
      </c>
      <c r="X77" s="5" t="s">
        <v>2886</v>
      </c>
    </row>
    <row r="78" spans="1:24" ht="30" x14ac:dyDescent="0.25">
      <c r="A78" s="77">
        <f>VLOOKUP(C78,'BU and Control BU Listing'!A:E,5,FALSE)</f>
        <v>21100</v>
      </c>
      <c r="B78" s="80" t="s">
        <v>3578</v>
      </c>
      <c r="C78" s="22" t="str">
        <f t="shared" si="13"/>
        <v>21100</v>
      </c>
      <c r="D78" s="22" t="str">
        <f t="shared" si="14"/>
        <v>03020</v>
      </c>
      <c r="E78" s="21" t="str">
        <f>VLOOKUP(B78,'Table A as of March 2024'!A:G,7,FALSE)</f>
        <v>Virginia Military Institute</v>
      </c>
      <c r="F78" s="21" t="str">
        <f>VLOOKUP(B78,'Table A as of March 2024'!A:H,8,FALSE)</f>
        <v>Foundation/Othr Grants/Cntrcts</v>
      </c>
      <c r="G78" s="11" t="str">
        <f>VLOOKUP(B78,'Table A as of March 2024'!A:I,9,FALSE)</f>
        <v>500</v>
      </c>
      <c r="H78" t="str">
        <f>VLOOKUP(B78,'Table A as of March 2024'!A:L,12,FALSE)</f>
        <v>No</v>
      </c>
      <c r="I78" s="9" t="str">
        <f>VLOOKUP(B78,'Table A as of March 2024'!A:M,13,FALSE)</f>
        <v>R</v>
      </c>
      <c r="K78" t="str">
        <f>VLOOKUP(G78,'ACFR Class Vlookup'!A:B,2,FALSE)</f>
        <v>N/A</v>
      </c>
      <c r="L78" s="1" t="str">
        <f>VLOOKUP(D78,'Fund Information'!A:F,6,FALSE)</f>
        <v>Higher Education activity included on higher education financial statement template submissions.</v>
      </c>
      <c r="M78" s="6" t="str">
        <f t="shared" si="15"/>
        <v>N/A</v>
      </c>
      <c r="N78" s="6" t="s">
        <v>2886</v>
      </c>
      <c r="O78" s="6" t="str">
        <f t="shared" si="16"/>
        <v>N/A</v>
      </c>
      <c r="P78" s="5" t="s">
        <v>2886</v>
      </c>
      <c r="Q78" s="6" t="str">
        <f t="shared" si="17"/>
        <v>N/A</v>
      </c>
      <c r="R78" s="7" t="str">
        <f t="shared" si="11"/>
        <v>No</v>
      </c>
      <c r="S78" s="5" t="str">
        <f t="shared" si="18"/>
        <v>N/A</v>
      </c>
      <c r="T78" s="6" t="str">
        <f t="shared" si="19"/>
        <v>N/A</v>
      </c>
      <c r="U78" s="7" t="str">
        <f t="shared" si="12"/>
        <v>No</v>
      </c>
      <c r="V78" s="5" t="str">
        <f t="shared" si="20"/>
        <v>N/A</v>
      </c>
      <c r="W78" s="6" t="str">
        <f t="shared" si="21"/>
        <v>N/A</v>
      </c>
      <c r="X78" s="5" t="s">
        <v>2886</v>
      </c>
    </row>
    <row r="79" spans="1:24" ht="30" x14ac:dyDescent="0.25">
      <c r="A79" s="77">
        <f>VLOOKUP(C79,'BU and Control BU Listing'!A:E,5,FALSE)</f>
        <v>21100</v>
      </c>
      <c r="B79" s="80" t="s">
        <v>3579</v>
      </c>
      <c r="C79" s="22" t="str">
        <f t="shared" si="13"/>
        <v>21100</v>
      </c>
      <c r="D79" s="22" t="str">
        <f t="shared" si="14"/>
        <v>03030</v>
      </c>
      <c r="E79" s="21" t="str">
        <f>VLOOKUP(B79,'Table A as of March 2024'!A:G,7,FALSE)</f>
        <v>Virginia Military Institute</v>
      </c>
      <c r="F79" s="21" t="str">
        <f>VLOOKUP(B79,'Table A as of March 2024'!A:H,8,FALSE)</f>
        <v>Indirect Cost Recovery</v>
      </c>
      <c r="G79" s="11" t="str">
        <f>VLOOKUP(B79,'Table A as of March 2024'!A:I,9,FALSE)</f>
        <v>500</v>
      </c>
      <c r="H79" t="str">
        <f>VLOOKUP(B79,'Table A as of March 2024'!A:L,12,FALSE)</f>
        <v>No</v>
      </c>
      <c r="I79" s="9" t="str">
        <f>VLOOKUP(B79,'Table A as of March 2024'!A:M,13,FALSE)</f>
        <v>U</v>
      </c>
      <c r="K79" t="str">
        <f>VLOOKUP(G79,'ACFR Class Vlookup'!A:B,2,FALSE)</f>
        <v>N/A</v>
      </c>
      <c r="L79" s="1" t="str">
        <f>VLOOKUP(D79,'Fund Information'!A:F,6,FALSE)</f>
        <v>Higher Education activity included on higher education financial statement template submissions.</v>
      </c>
      <c r="M79" s="6" t="str">
        <f t="shared" si="15"/>
        <v>N/A</v>
      </c>
      <c r="N79" s="6" t="s">
        <v>2886</v>
      </c>
      <c r="O79" s="6" t="str">
        <f t="shared" si="16"/>
        <v>N/A</v>
      </c>
      <c r="P79" s="5" t="s">
        <v>2886</v>
      </c>
      <c r="Q79" s="6" t="str">
        <f t="shared" si="17"/>
        <v>N/A</v>
      </c>
      <c r="R79" s="7" t="str">
        <f t="shared" si="11"/>
        <v>No</v>
      </c>
      <c r="S79" s="5" t="str">
        <f t="shared" si="18"/>
        <v>N/A</v>
      </c>
      <c r="T79" s="6" t="str">
        <f t="shared" si="19"/>
        <v>N/A</v>
      </c>
      <c r="U79" s="7" t="str">
        <f t="shared" si="12"/>
        <v>No</v>
      </c>
      <c r="V79" s="5" t="str">
        <f t="shared" si="20"/>
        <v>N/A</v>
      </c>
      <c r="W79" s="6" t="str">
        <f t="shared" si="21"/>
        <v>N/A</v>
      </c>
      <c r="X79" s="5" t="s">
        <v>2886</v>
      </c>
    </row>
    <row r="80" spans="1:24" ht="30" x14ac:dyDescent="0.25">
      <c r="A80" s="77">
        <f>VLOOKUP(C80,'BU and Control BU Listing'!A:E,5,FALSE)</f>
        <v>21100</v>
      </c>
      <c r="B80" s="80" t="s">
        <v>3580</v>
      </c>
      <c r="C80" s="22" t="str">
        <f t="shared" si="13"/>
        <v>21100</v>
      </c>
      <c r="D80" s="22" t="str">
        <f t="shared" si="14"/>
        <v>03050</v>
      </c>
      <c r="E80" s="21" t="str">
        <f>VLOOKUP(B80,'Table A as of March 2024'!A:G,7,FALSE)</f>
        <v>Virginia Military Institute</v>
      </c>
      <c r="F80" s="21" t="str">
        <f>VLOOKUP(B80,'Table A as of March 2024'!A:H,8,FALSE)</f>
        <v>Unique Military Activities</v>
      </c>
      <c r="G80" s="11" t="str">
        <f>VLOOKUP(B80,'Table A as of March 2024'!A:I,9,FALSE)</f>
        <v>500</v>
      </c>
      <c r="H80" t="str">
        <f>VLOOKUP(B80,'Table A as of March 2024'!A:L,12,FALSE)</f>
        <v>No</v>
      </c>
      <c r="I80" s="9" t="str">
        <f>VLOOKUP(B80,'Table A as of March 2024'!A:M,13,FALSE)</f>
        <v>U</v>
      </c>
      <c r="K80" t="str">
        <f>VLOOKUP(G80,'ACFR Class Vlookup'!A:B,2,FALSE)</f>
        <v>N/A</v>
      </c>
      <c r="L80" s="1" t="str">
        <f>VLOOKUP(D80,'Fund Information'!A:F,6,FALSE)</f>
        <v>Higher Education activity included on VPI or VMI's higher education financial statement template submissions.</v>
      </c>
      <c r="M80" s="6" t="str">
        <f t="shared" si="15"/>
        <v>N/A</v>
      </c>
      <c r="N80" s="6" t="s">
        <v>2886</v>
      </c>
      <c r="O80" s="6" t="str">
        <f t="shared" si="16"/>
        <v>N/A</v>
      </c>
      <c r="P80" s="5" t="s">
        <v>2886</v>
      </c>
      <c r="Q80" s="6" t="str">
        <f t="shared" si="17"/>
        <v>N/A</v>
      </c>
      <c r="R80" s="7" t="str">
        <f t="shared" si="11"/>
        <v>No</v>
      </c>
      <c r="S80" s="5" t="str">
        <f t="shared" si="18"/>
        <v>N/A</v>
      </c>
      <c r="T80" s="6" t="str">
        <f t="shared" si="19"/>
        <v>N/A</v>
      </c>
      <c r="U80" s="7" t="str">
        <f t="shared" si="12"/>
        <v>No</v>
      </c>
      <c r="V80" s="5" t="str">
        <f t="shared" si="20"/>
        <v>N/A</v>
      </c>
      <c r="W80" s="6" t="str">
        <f t="shared" si="21"/>
        <v>N/A</v>
      </c>
      <c r="X80" s="5" t="s">
        <v>2886</v>
      </c>
    </row>
    <row r="81" spans="1:24" ht="60" x14ac:dyDescent="0.25">
      <c r="A81" s="77">
        <f>VLOOKUP(C81,'BU and Control BU Listing'!A:E,5,FALSE)</f>
        <v>21100</v>
      </c>
      <c r="B81" s="80" t="s">
        <v>3581</v>
      </c>
      <c r="C81" s="22" t="str">
        <f t="shared" si="13"/>
        <v>21100</v>
      </c>
      <c r="D81" s="22" t="str">
        <f t="shared" si="14"/>
        <v>03060</v>
      </c>
      <c r="E81" s="21" t="str">
        <f>VLOOKUP(B81,'Table A as of March 2024'!A:G,7,FALSE)</f>
        <v>Virginia Military Institute</v>
      </c>
      <c r="F81" s="21" t="str">
        <f>VLOOKUP(B81,'Table A as of March 2024'!A:H,8,FALSE)</f>
        <v>Auxiliary Enterprise</v>
      </c>
      <c r="G81" s="11" t="str">
        <f>VLOOKUP(B81,'Table A as of March 2024'!A:I,9,FALSE)</f>
        <v>500</v>
      </c>
      <c r="H81" t="str">
        <f>VLOOKUP(B81,'Table A as of March 2024'!A:L,12,FALSE)</f>
        <v>No</v>
      </c>
      <c r="I81" s="9" t="str">
        <f>VLOOKUP(B81,'Table A as of March 2024'!A:M,13,FALSE)</f>
        <v>U</v>
      </c>
      <c r="K81" t="str">
        <f>VLOOKUP(G81,'ACFR Class Vlookup'!A:B,2,FALSE)</f>
        <v>N/A</v>
      </c>
      <c r="L81" s="1" t="str">
        <f>VLOOKUP(D81,'Fund Information'!A:F,6,FALSE)</f>
        <v>The Higher Education Auxiliary Enterprise fund accounts for the Auxiliary activities at the colleges/universities.  These activities include such things as food service, bookstores, student health servicces and recreation/intramural programs.</v>
      </c>
      <c r="M81" s="6" t="str">
        <f t="shared" si="15"/>
        <v>N/A</v>
      </c>
      <c r="N81" s="6" t="s">
        <v>2886</v>
      </c>
      <c r="O81" s="6" t="str">
        <f t="shared" si="16"/>
        <v>N/A</v>
      </c>
      <c r="P81" s="5" t="s">
        <v>2886</v>
      </c>
      <c r="Q81" s="6" t="str">
        <f t="shared" si="17"/>
        <v>N/A</v>
      </c>
      <c r="R81" s="7" t="str">
        <f t="shared" si="11"/>
        <v>No</v>
      </c>
      <c r="S81" s="5" t="str">
        <f t="shared" si="18"/>
        <v>N/A</v>
      </c>
      <c r="T81" s="6" t="str">
        <f t="shared" si="19"/>
        <v>N/A</v>
      </c>
      <c r="U81" s="7" t="str">
        <f t="shared" si="12"/>
        <v>No</v>
      </c>
      <c r="V81" s="5" t="str">
        <f t="shared" si="20"/>
        <v>N/A</v>
      </c>
      <c r="W81" s="6" t="str">
        <f t="shared" si="21"/>
        <v>N/A</v>
      </c>
      <c r="X81" s="5" t="s">
        <v>2886</v>
      </c>
    </row>
    <row r="82" spans="1:24" ht="30" x14ac:dyDescent="0.25">
      <c r="A82" s="77">
        <f>VLOOKUP(C82,'BU and Control BU Listing'!A:E,5,FALSE)</f>
        <v>21100</v>
      </c>
      <c r="B82" s="80" t="s">
        <v>3582</v>
      </c>
      <c r="C82" s="22" t="str">
        <f t="shared" si="13"/>
        <v>21100</v>
      </c>
      <c r="D82" s="22" t="str">
        <f t="shared" si="14"/>
        <v>03080</v>
      </c>
      <c r="E82" s="21" t="str">
        <f>VLOOKUP(B82,'Table A as of March 2024'!A:G,7,FALSE)</f>
        <v>Virginia Military Institute</v>
      </c>
      <c r="F82" s="21" t="str">
        <f>VLOOKUP(B82,'Table A as of March 2024'!A:H,8,FALSE)</f>
        <v>Work Study</v>
      </c>
      <c r="G82" s="11" t="str">
        <f>VLOOKUP(B82,'Table A as of March 2024'!A:I,9,FALSE)</f>
        <v>500</v>
      </c>
      <c r="H82" t="str">
        <f>VLOOKUP(B82,'Table A as of March 2024'!A:L,12,FALSE)</f>
        <v>No</v>
      </c>
      <c r="I82" s="9" t="str">
        <f>VLOOKUP(B82,'Table A as of March 2024'!A:M,13,FALSE)</f>
        <v>R</v>
      </c>
      <c r="K82" t="str">
        <f>VLOOKUP(G82,'ACFR Class Vlookup'!A:B,2,FALSE)</f>
        <v>N/A</v>
      </c>
      <c r="L82" s="1" t="str">
        <f>VLOOKUP(D82,'Fund Information'!A:F,6,FALSE)</f>
        <v>Higher Education activity included on higher education financial statement template submissions.</v>
      </c>
      <c r="M82" s="6" t="str">
        <f t="shared" si="15"/>
        <v>N/A</v>
      </c>
      <c r="N82" s="6" t="s">
        <v>2886</v>
      </c>
      <c r="O82" s="6" t="str">
        <f t="shared" si="16"/>
        <v>N/A</v>
      </c>
      <c r="P82" s="5" t="s">
        <v>2886</v>
      </c>
      <c r="Q82" s="6" t="str">
        <f t="shared" si="17"/>
        <v>N/A</v>
      </c>
      <c r="R82" s="7" t="str">
        <f t="shared" si="11"/>
        <v>No</v>
      </c>
      <c r="S82" s="5" t="str">
        <f t="shared" si="18"/>
        <v>N/A</v>
      </c>
      <c r="T82" s="6" t="str">
        <f t="shared" si="19"/>
        <v>N/A</v>
      </c>
      <c r="U82" s="7" t="str">
        <f t="shared" si="12"/>
        <v>No</v>
      </c>
      <c r="V82" s="5" t="str">
        <f t="shared" si="20"/>
        <v>N/A</v>
      </c>
      <c r="W82" s="6" t="str">
        <f t="shared" si="21"/>
        <v>N/A</v>
      </c>
      <c r="X82" s="5" t="s">
        <v>2886</v>
      </c>
    </row>
    <row r="83" spans="1:24" ht="30" x14ac:dyDescent="0.25">
      <c r="A83" s="77">
        <f>VLOOKUP(C83,'BU and Control BU Listing'!A:E,5,FALSE)</f>
        <v>21100</v>
      </c>
      <c r="B83" s="80" t="s">
        <v>3583</v>
      </c>
      <c r="C83" s="22" t="str">
        <f t="shared" si="13"/>
        <v>21100</v>
      </c>
      <c r="D83" s="22" t="str">
        <f t="shared" si="14"/>
        <v>03110</v>
      </c>
      <c r="E83" s="21" t="str">
        <f>VLOOKUP(B83,'Table A as of March 2024'!A:G,7,FALSE)</f>
        <v>Virginia Military Institute</v>
      </c>
      <c r="F83" s="21" t="str">
        <f>VLOOKUP(B83,'Table A as of March 2024'!A:H,8,FALSE)</f>
        <v>Eminent Scholars</v>
      </c>
      <c r="G83" s="11" t="str">
        <f>VLOOKUP(B83,'Table A as of March 2024'!A:I,9,FALSE)</f>
        <v>500</v>
      </c>
      <c r="H83" t="str">
        <f>VLOOKUP(B83,'Table A as of March 2024'!A:L,12,FALSE)</f>
        <v>No</v>
      </c>
      <c r="I83" s="9" t="str">
        <f>VLOOKUP(B83,'Table A as of March 2024'!A:M,13,FALSE)</f>
        <v>R</v>
      </c>
      <c r="K83" t="str">
        <f>VLOOKUP(G83,'ACFR Class Vlookup'!A:B,2,FALSE)</f>
        <v>N/A</v>
      </c>
      <c r="L83" s="1" t="str">
        <f>VLOOKUP(D83,'Fund Information'!A:F,6,FALSE)</f>
        <v>Higher Education activity included on higher education financial statement template submissions.</v>
      </c>
      <c r="M83" s="6" t="str">
        <f t="shared" si="15"/>
        <v>N/A</v>
      </c>
      <c r="N83" s="6" t="s">
        <v>2886</v>
      </c>
      <c r="O83" s="6" t="str">
        <f t="shared" si="16"/>
        <v>N/A</v>
      </c>
      <c r="P83" s="5" t="s">
        <v>2886</v>
      </c>
      <c r="Q83" s="6" t="str">
        <f t="shared" si="17"/>
        <v>N/A</v>
      </c>
      <c r="R83" s="7" t="str">
        <f t="shared" si="11"/>
        <v>No</v>
      </c>
      <c r="S83" s="5" t="str">
        <f t="shared" si="18"/>
        <v>N/A</v>
      </c>
      <c r="T83" s="6" t="str">
        <f t="shared" si="19"/>
        <v>N/A</v>
      </c>
      <c r="U83" s="7" t="str">
        <f t="shared" si="12"/>
        <v>No</v>
      </c>
      <c r="V83" s="5" t="str">
        <f t="shared" si="20"/>
        <v>N/A</v>
      </c>
      <c r="W83" s="6" t="str">
        <f t="shared" si="21"/>
        <v>N/A</v>
      </c>
      <c r="X83" s="5" t="s">
        <v>2886</v>
      </c>
    </row>
    <row r="84" spans="1:24" ht="30" x14ac:dyDescent="0.25">
      <c r="A84" s="77">
        <f>VLOOKUP(C84,'BU and Control BU Listing'!A:E,5,FALSE)</f>
        <v>21100</v>
      </c>
      <c r="B84" s="80" t="s">
        <v>3584</v>
      </c>
      <c r="C84" s="22" t="str">
        <f t="shared" si="13"/>
        <v>21100</v>
      </c>
      <c r="D84" s="22" t="str">
        <f t="shared" si="14"/>
        <v>03160</v>
      </c>
      <c r="E84" s="21" t="str">
        <f>VLOOKUP(B84,'Table A as of March 2024'!A:G,7,FALSE)</f>
        <v>Virginia Military Institute</v>
      </c>
      <c r="F84" s="21" t="str">
        <f>VLOOKUP(B84,'Table A as of March 2024'!A:H,8,FALSE)</f>
        <v>Excess Indirct Cost Recoveries</v>
      </c>
      <c r="G84" s="11" t="str">
        <f>VLOOKUP(B84,'Table A as of March 2024'!A:I,9,FALSE)</f>
        <v>500</v>
      </c>
      <c r="H84" t="str">
        <f>VLOOKUP(B84,'Table A as of March 2024'!A:L,12,FALSE)</f>
        <v>No</v>
      </c>
      <c r="I84" s="9" t="str">
        <f>VLOOKUP(B84,'Table A as of March 2024'!A:M,13,FALSE)</f>
        <v>U</v>
      </c>
      <c r="K84" t="str">
        <f>VLOOKUP(G84,'ACFR Class Vlookup'!A:B,2,FALSE)</f>
        <v>N/A</v>
      </c>
      <c r="L84" s="1" t="str">
        <f>VLOOKUP(D84,'Fund Information'!A:F,6,FALSE)</f>
        <v>Higher Education activity included on higher education financial statement template submissions.</v>
      </c>
      <c r="M84" s="6" t="str">
        <f t="shared" si="15"/>
        <v>N/A</v>
      </c>
      <c r="N84" s="6" t="s">
        <v>2886</v>
      </c>
      <c r="O84" s="6" t="str">
        <f t="shared" si="16"/>
        <v>N/A</v>
      </c>
      <c r="P84" s="5" t="s">
        <v>2886</v>
      </c>
      <c r="Q84" s="6" t="str">
        <f t="shared" si="17"/>
        <v>N/A</v>
      </c>
      <c r="R84" s="7" t="str">
        <f t="shared" si="11"/>
        <v>No</v>
      </c>
      <c r="S84" s="5" t="str">
        <f t="shared" si="18"/>
        <v>N/A</v>
      </c>
      <c r="T84" s="6" t="str">
        <f t="shared" si="19"/>
        <v>N/A</v>
      </c>
      <c r="U84" s="7" t="str">
        <f t="shared" si="12"/>
        <v>No</v>
      </c>
      <c r="V84" s="5" t="str">
        <f t="shared" si="20"/>
        <v>N/A</v>
      </c>
      <c r="W84" s="6" t="str">
        <f t="shared" si="21"/>
        <v>N/A</v>
      </c>
      <c r="X84" s="5" t="s">
        <v>2886</v>
      </c>
    </row>
    <row r="85" spans="1:24" ht="165" x14ac:dyDescent="0.25">
      <c r="A85" s="77">
        <f>VLOOKUP(C85,'BU and Control BU Listing'!A:E,5,FALSE)</f>
        <v>21100</v>
      </c>
      <c r="B85" s="80" t="s">
        <v>8158</v>
      </c>
      <c r="C85" s="22" t="str">
        <f t="shared" si="13"/>
        <v>21100</v>
      </c>
      <c r="D85" s="22" t="str">
        <f t="shared" si="14"/>
        <v>03210</v>
      </c>
      <c r="E85" s="21" t="str">
        <f>VLOOKUP(B85,'Table A as of March 2024'!A:G,7,FALSE)</f>
        <v>Virginia Military Institute</v>
      </c>
      <c r="F85" s="21" t="str">
        <f>VLOOKUP(B85,'Table A as of March 2024'!A:H,8,FALSE)</f>
        <v>ARP-CrvStLoclFisRecFd-COVID-19</v>
      </c>
      <c r="G85" s="11" t="str">
        <f>VLOOKUP(B85,'Table A as of March 2024'!A:I,9,FALSE)</f>
        <v>500</v>
      </c>
      <c r="H85" t="str">
        <f>VLOOKUP(B85,'Table A as of March 2024'!A:L,12,FALSE)</f>
        <v>No</v>
      </c>
      <c r="I85" s="9" t="str">
        <f>VLOOKUP(B85,'Table A as of March 2024'!A:M,13,FALSE)</f>
        <v>V</v>
      </c>
      <c r="K85" t="str">
        <f>VLOOKUP(G85,'ACFR Class Vlookup'!A:B,2,FALSE)</f>
        <v>N/A</v>
      </c>
      <c r="L85" s="1" t="str">
        <f>VLOOKUP(D85,'Fund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5" s="6" t="str">
        <f t="shared" si="15"/>
        <v>N/A</v>
      </c>
      <c r="N85" s="6" t="s">
        <v>2886</v>
      </c>
      <c r="O85" s="6" t="str">
        <f t="shared" si="16"/>
        <v>N/A</v>
      </c>
      <c r="P85" s="5" t="s">
        <v>2886</v>
      </c>
      <c r="Q85" s="6" t="str">
        <f t="shared" si="17"/>
        <v>N/A</v>
      </c>
      <c r="R85" s="7" t="str">
        <f t="shared" si="11"/>
        <v>No</v>
      </c>
      <c r="S85" s="5" t="str">
        <f t="shared" si="18"/>
        <v>N/A</v>
      </c>
      <c r="T85" s="6" t="str">
        <f t="shared" si="19"/>
        <v>N/A</v>
      </c>
      <c r="U85" s="7" t="str">
        <f t="shared" si="12"/>
        <v>No</v>
      </c>
      <c r="V85" s="5" t="str">
        <f t="shared" si="20"/>
        <v>N/A</v>
      </c>
      <c r="W85" s="6" t="str">
        <f t="shared" si="21"/>
        <v>N/A</v>
      </c>
      <c r="X85" s="5" t="s">
        <v>2886</v>
      </c>
    </row>
    <row r="86" spans="1:24" ht="90" x14ac:dyDescent="0.25">
      <c r="A86" s="77">
        <f>VLOOKUP(C86,'BU and Control BU Listing'!A:E,5,FALSE)</f>
        <v>21100</v>
      </c>
      <c r="B86" s="80" t="s">
        <v>5808</v>
      </c>
      <c r="C86" s="22" t="str">
        <f t="shared" si="13"/>
        <v>21100</v>
      </c>
      <c r="D86" s="22" t="str">
        <f t="shared" si="14"/>
        <v>03410</v>
      </c>
      <c r="E86" s="21" t="str">
        <f>VLOOKUP(B86,'Table A as of March 2024'!A:G,7,FALSE)</f>
        <v>Virginia Military Institute</v>
      </c>
      <c r="F86" s="21" t="str">
        <f>VLOOKUP(B86,'Table A as of March 2024'!A:H,8,FALSE)</f>
        <v>GEER Fund - COVID-19</v>
      </c>
      <c r="G86" s="11" t="str">
        <f>VLOOKUP(B86,'Table A as of March 2024'!A:I,9,FALSE)</f>
        <v>500</v>
      </c>
      <c r="H86" t="str">
        <f>VLOOKUP(B86,'Table A as of March 2024'!A:L,12,FALSE)</f>
        <v>No</v>
      </c>
      <c r="I86" s="9" t="str">
        <f>VLOOKUP(B86,'Table A as of March 2024'!A:M,13,FALSE)</f>
        <v>V</v>
      </c>
      <c r="K86" t="str">
        <f>VLOOKUP(G86,'ACFR Class Vlookup'!A:B,2,FALSE)</f>
        <v>N/A</v>
      </c>
      <c r="L86" s="1" t="str">
        <f>VLOOKUP(D86,'Fund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86" s="6" t="str">
        <f t="shared" si="15"/>
        <v>N/A</v>
      </c>
      <c r="N86" s="6" t="s">
        <v>2886</v>
      </c>
      <c r="O86" s="6" t="str">
        <f t="shared" si="16"/>
        <v>N/A</v>
      </c>
      <c r="P86" s="5" t="s">
        <v>2886</v>
      </c>
      <c r="Q86" s="6" t="str">
        <f t="shared" si="17"/>
        <v>N/A</v>
      </c>
      <c r="R86" s="7" t="str">
        <f t="shared" si="11"/>
        <v>No</v>
      </c>
      <c r="S86" s="5" t="str">
        <f t="shared" si="18"/>
        <v>N/A</v>
      </c>
      <c r="T86" s="6" t="str">
        <f t="shared" si="19"/>
        <v>N/A</v>
      </c>
      <c r="U86" s="7" t="str">
        <f t="shared" si="12"/>
        <v>No</v>
      </c>
      <c r="V86" s="5" t="str">
        <f t="shared" si="20"/>
        <v>N/A</v>
      </c>
      <c r="W86" s="6" t="str">
        <f t="shared" si="21"/>
        <v>N/A</v>
      </c>
      <c r="X86" s="5" t="s">
        <v>2886</v>
      </c>
    </row>
    <row r="87" spans="1:24" ht="165" x14ac:dyDescent="0.25">
      <c r="A87" s="77">
        <f>VLOOKUP(C87,'BU and Control BU Listing'!A:E,5,FALSE)</f>
        <v>21100</v>
      </c>
      <c r="B87" s="80" t="s">
        <v>5809</v>
      </c>
      <c r="C87" s="22" t="str">
        <f t="shared" si="13"/>
        <v>21100</v>
      </c>
      <c r="D87" s="22" t="str">
        <f t="shared" si="14"/>
        <v>03420</v>
      </c>
      <c r="E87" s="21" t="str">
        <f>VLOOKUP(B87,'Table A as of March 2024'!A:G,7,FALSE)</f>
        <v>Virginia Military Institute</v>
      </c>
      <c r="F87" s="21" t="str">
        <f>VLOOKUP(B87,'Table A as of March 2024'!A:H,8,FALSE)</f>
        <v>Caresactrlffd-General-Covid-19</v>
      </c>
      <c r="G87" s="11" t="str">
        <f>VLOOKUP(B87,'Table A as of March 2024'!A:I,9,FALSE)</f>
        <v>500</v>
      </c>
      <c r="H87" t="str">
        <f>VLOOKUP(B87,'Table A as of March 2024'!A:L,12,FALSE)</f>
        <v>No</v>
      </c>
      <c r="I87" s="9" t="str">
        <f>VLOOKUP(B87,'Table A as of March 2024'!A:M,13,FALSE)</f>
        <v>V</v>
      </c>
      <c r="K87" t="str">
        <f>VLOOKUP(G87,'ACFR Class Vlookup'!A:B,2,FALSE)</f>
        <v>N/A</v>
      </c>
      <c r="L87" s="1" t="str">
        <f>VLOOKUP(D87,'Fund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7" s="6" t="str">
        <f t="shared" si="15"/>
        <v>N/A</v>
      </c>
      <c r="N87" s="6" t="s">
        <v>2886</v>
      </c>
      <c r="O87" s="6" t="str">
        <f t="shared" si="16"/>
        <v>N/A</v>
      </c>
      <c r="P87" s="5" t="s">
        <v>2886</v>
      </c>
      <c r="Q87" s="6" t="str">
        <f t="shared" si="17"/>
        <v>N/A</v>
      </c>
      <c r="R87" s="7" t="str">
        <f t="shared" si="11"/>
        <v>No</v>
      </c>
      <c r="S87" s="5" t="str">
        <f t="shared" si="18"/>
        <v>N/A</v>
      </c>
      <c r="T87" s="6" t="str">
        <f t="shared" si="19"/>
        <v>N/A</v>
      </c>
      <c r="U87" s="7" t="str">
        <f t="shared" si="12"/>
        <v>No</v>
      </c>
      <c r="V87" s="5" t="str">
        <f t="shared" si="20"/>
        <v>N/A</v>
      </c>
      <c r="W87" s="6" t="str">
        <f t="shared" si="21"/>
        <v>N/A</v>
      </c>
      <c r="X87" s="5" t="s">
        <v>2886</v>
      </c>
    </row>
    <row r="88" spans="1:24" ht="90" x14ac:dyDescent="0.25">
      <c r="A88" s="77">
        <f>VLOOKUP(C88,'BU and Control BU Listing'!A:E,5,FALSE)</f>
        <v>21100</v>
      </c>
      <c r="B88" s="80" t="s">
        <v>5810</v>
      </c>
      <c r="C88" s="22" t="str">
        <f t="shared" si="13"/>
        <v>21100</v>
      </c>
      <c r="D88" s="22" t="str">
        <f t="shared" si="14"/>
        <v>03440</v>
      </c>
      <c r="E88" s="21" t="str">
        <f>VLOOKUP(B88,'Table A as of March 2024'!A:G,7,FALSE)</f>
        <v>Virginia Military Institute</v>
      </c>
      <c r="F88" s="21" t="str">
        <f>VLOOKUP(B88,'Table A as of March 2024'!A:H,8,FALSE)</f>
        <v>EduStabFund-Students-COVID-19</v>
      </c>
      <c r="G88" s="11" t="str">
        <f>VLOOKUP(B88,'Table A as of March 2024'!A:I,9,FALSE)</f>
        <v>500</v>
      </c>
      <c r="H88" t="str">
        <f>VLOOKUP(B88,'Table A as of March 2024'!A:L,12,FALSE)</f>
        <v>No</v>
      </c>
      <c r="I88" s="9" t="str">
        <f>VLOOKUP(B88,'Table A as of March 2024'!A:M,13,FALSE)</f>
        <v>V</v>
      </c>
      <c r="K88" t="str">
        <f>VLOOKUP(G88,'ACFR Class Vlookup'!A:B,2,FALSE)</f>
        <v>N/A</v>
      </c>
      <c r="L88" s="1" t="str">
        <f>VLOOKUP(D88,'Fund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88" s="6" t="str">
        <f t="shared" si="15"/>
        <v>N/A</v>
      </c>
      <c r="N88" s="6" t="s">
        <v>2886</v>
      </c>
      <c r="O88" s="6" t="str">
        <f t="shared" si="16"/>
        <v>N/A</v>
      </c>
      <c r="P88" s="5" t="s">
        <v>2886</v>
      </c>
      <c r="Q88" s="6" t="str">
        <f t="shared" si="17"/>
        <v>N/A</v>
      </c>
      <c r="R88" s="7" t="str">
        <f t="shared" si="11"/>
        <v>No</v>
      </c>
      <c r="S88" s="5" t="str">
        <f t="shared" si="18"/>
        <v>N/A</v>
      </c>
      <c r="T88" s="6" t="str">
        <f t="shared" si="19"/>
        <v>N/A</v>
      </c>
      <c r="U88" s="7" t="str">
        <f t="shared" si="12"/>
        <v>No</v>
      </c>
      <c r="V88" s="5" t="str">
        <f t="shared" si="20"/>
        <v>N/A</v>
      </c>
      <c r="W88" s="6" t="str">
        <f t="shared" si="21"/>
        <v>N/A</v>
      </c>
      <c r="X88" s="5" t="s">
        <v>2886</v>
      </c>
    </row>
    <row r="89" spans="1:24" ht="165" x14ac:dyDescent="0.25">
      <c r="A89" s="77">
        <f>VLOOKUP(C89,'BU and Control BU Listing'!A:E,5,FALSE)</f>
        <v>21100</v>
      </c>
      <c r="B89" s="80" t="s">
        <v>8836</v>
      </c>
      <c r="C89" s="22" t="str">
        <f t="shared" si="13"/>
        <v>21100</v>
      </c>
      <c r="D89" s="22" t="str">
        <f t="shared" si="14"/>
        <v>03460</v>
      </c>
      <c r="E89" s="21" t="str">
        <f>VLOOKUP(B89,'Table A as of March 2024'!A:G,7,FALSE)</f>
        <v>Virginia Military Institute</v>
      </c>
      <c r="F89" s="21" t="str">
        <f>VLOOKUP(B89,'Table A as of March 2024'!A:H,8,FALSE)</f>
        <v>Innovative internship Fund</v>
      </c>
      <c r="G89" s="11" t="str">
        <f>VLOOKUP(B89,'Table A as of March 2024'!A:I,9,FALSE)</f>
        <v>500</v>
      </c>
      <c r="H89" t="str">
        <f>VLOOKUP(B89,'Table A as of March 2024'!A:L,12,FALSE)</f>
        <v>No</v>
      </c>
      <c r="I89" s="9" t="str">
        <f>VLOOKUP(B89,'Table A as of March 2024'!A:M,13,FALSE)</f>
        <v>U</v>
      </c>
      <c r="K89" t="str">
        <f>VLOOKUP(G89,'ACFR Class Vlookup'!A:B,2,FALSE)</f>
        <v>N/A</v>
      </c>
      <c r="L89" s="1" t="str">
        <f>VLOOKUP(D89,'Fund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89" s="6" t="str">
        <f t="shared" si="15"/>
        <v>N/A</v>
      </c>
      <c r="N89" s="6" t="s">
        <v>2886</v>
      </c>
      <c r="O89" s="6" t="str">
        <f t="shared" si="16"/>
        <v>N/A</v>
      </c>
      <c r="P89" s="5" t="s">
        <v>2886</v>
      </c>
      <c r="Q89" s="6" t="str">
        <f t="shared" si="17"/>
        <v>N/A</v>
      </c>
      <c r="R89" s="7" t="str">
        <f t="shared" si="11"/>
        <v>No</v>
      </c>
      <c r="S89" s="5" t="str">
        <f t="shared" si="18"/>
        <v>N/A</v>
      </c>
      <c r="T89" s="6" t="str">
        <f t="shared" si="19"/>
        <v>N/A</v>
      </c>
      <c r="U89" s="7" t="str">
        <f t="shared" si="12"/>
        <v>No</v>
      </c>
      <c r="V89" s="5" t="str">
        <f t="shared" si="20"/>
        <v>N/A</v>
      </c>
      <c r="W89" s="6" t="str">
        <f t="shared" si="21"/>
        <v>N/A</v>
      </c>
      <c r="X89" s="5" t="s">
        <v>2886</v>
      </c>
    </row>
    <row r="90" spans="1:24" ht="90" x14ac:dyDescent="0.25">
      <c r="A90" s="77">
        <f>VLOOKUP(C90,'BU and Control BU Listing'!A:E,5,FALSE)</f>
        <v>21100</v>
      </c>
      <c r="B90" s="80" t="s">
        <v>5811</v>
      </c>
      <c r="C90" s="22" t="str">
        <f t="shared" si="13"/>
        <v>21100</v>
      </c>
      <c r="D90" s="22" t="str">
        <f t="shared" si="14"/>
        <v>03690</v>
      </c>
      <c r="E90" s="21" t="str">
        <f>VLOOKUP(B90,'Table A as of March 2024'!A:G,7,FALSE)</f>
        <v>Virginia Military Institute</v>
      </c>
      <c r="F90" s="21" t="str">
        <f>VLOOKUP(B90,'Table A as of March 2024'!A:H,8,FALSE)</f>
        <v>EduStabFund-Institutn-COVID-19</v>
      </c>
      <c r="G90" s="11" t="str">
        <f>VLOOKUP(B90,'Table A as of March 2024'!A:I,9,FALSE)</f>
        <v>500</v>
      </c>
      <c r="H90" t="str">
        <f>VLOOKUP(B90,'Table A as of March 2024'!A:L,12,FALSE)</f>
        <v>No</v>
      </c>
      <c r="I90" s="9" t="str">
        <f>VLOOKUP(B90,'Table A as of March 2024'!A:M,13,FALSE)</f>
        <v>V</v>
      </c>
      <c r="K90" t="str">
        <f>VLOOKUP(G90,'ACFR Class Vlookup'!A:B,2,FALSE)</f>
        <v>N/A</v>
      </c>
      <c r="L90" s="1" t="str">
        <f>VLOOKUP(D90,'Fund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90" s="6" t="str">
        <f t="shared" si="15"/>
        <v>N/A</v>
      </c>
      <c r="N90" s="6" t="s">
        <v>2886</v>
      </c>
      <c r="O90" s="6" t="str">
        <f t="shared" si="16"/>
        <v>N/A</v>
      </c>
      <c r="P90" s="5" t="s">
        <v>2886</v>
      </c>
      <c r="Q90" s="6" t="str">
        <f t="shared" si="17"/>
        <v>N/A</v>
      </c>
      <c r="R90" s="7" t="str">
        <f t="shared" si="11"/>
        <v>No</v>
      </c>
      <c r="S90" s="5" t="str">
        <f t="shared" si="18"/>
        <v>N/A</v>
      </c>
      <c r="T90" s="6" t="str">
        <f t="shared" si="19"/>
        <v>N/A</v>
      </c>
      <c r="U90" s="7" t="str">
        <f t="shared" si="12"/>
        <v>No</v>
      </c>
      <c r="V90" s="5" t="str">
        <f t="shared" si="20"/>
        <v>N/A</v>
      </c>
      <c r="W90" s="6" t="str">
        <f t="shared" si="21"/>
        <v>N/A</v>
      </c>
      <c r="X90" s="5" t="s">
        <v>2886</v>
      </c>
    </row>
    <row r="91" spans="1:24" ht="30" x14ac:dyDescent="0.25">
      <c r="A91" s="77">
        <f>VLOOKUP(C91,'BU and Control BU Listing'!A:E,5,FALSE)</f>
        <v>21100</v>
      </c>
      <c r="B91" s="80" t="s">
        <v>3585</v>
      </c>
      <c r="C91" s="22" t="str">
        <f t="shared" si="13"/>
        <v>21100</v>
      </c>
      <c r="D91" s="22" t="str">
        <f t="shared" si="14"/>
        <v>03860</v>
      </c>
      <c r="E91" s="21" t="str">
        <f>VLOOKUP(B91,'Table A as of March 2024'!A:G,7,FALSE)</f>
        <v>Virginia Military Institute</v>
      </c>
      <c r="F91" s="21" t="str">
        <f>VLOOKUP(B91,'Table A as of March 2024'!A:H,8,FALSE)</f>
        <v>Rcycl Matl Sale-Non-Gen/Fed-HE</v>
      </c>
      <c r="G91" s="11" t="str">
        <f>VLOOKUP(B91,'Table A as of March 2024'!A:I,9,FALSE)</f>
        <v>500</v>
      </c>
      <c r="H91" t="str">
        <f>VLOOKUP(B91,'Table A as of March 2024'!A:L,12,FALSE)</f>
        <v>No</v>
      </c>
      <c r="I91" s="9" t="str">
        <f>VLOOKUP(B91,'Table A as of March 2024'!A:M,13,FALSE)</f>
        <v>U</v>
      </c>
      <c r="K91" t="str">
        <f>VLOOKUP(G91,'ACFR Class Vlookup'!A:B,2,FALSE)</f>
        <v>N/A</v>
      </c>
      <c r="L91" s="1" t="str">
        <f>VLOOKUP(D91,'Fund Information'!A:F,6,FALSE)</f>
        <v>Higher Education activity included on higher education financial statement template submissions.</v>
      </c>
      <c r="M91" s="6" t="str">
        <f t="shared" si="15"/>
        <v>N/A</v>
      </c>
      <c r="N91" s="6" t="s">
        <v>2886</v>
      </c>
      <c r="O91" s="6" t="str">
        <f t="shared" si="16"/>
        <v>N/A</v>
      </c>
      <c r="P91" s="5" t="s">
        <v>2886</v>
      </c>
      <c r="Q91" s="6" t="str">
        <f t="shared" si="17"/>
        <v>N/A</v>
      </c>
      <c r="R91" s="7" t="str">
        <f t="shared" si="11"/>
        <v>No</v>
      </c>
      <c r="S91" s="5" t="str">
        <f t="shared" si="18"/>
        <v>N/A</v>
      </c>
      <c r="T91" s="6" t="str">
        <f t="shared" si="19"/>
        <v>N/A</v>
      </c>
      <c r="U91" s="7" t="str">
        <f t="shared" si="12"/>
        <v>No</v>
      </c>
      <c r="V91" s="5" t="str">
        <f t="shared" si="20"/>
        <v>N/A</v>
      </c>
      <c r="W91" s="6" t="str">
        <f t="shared" si="21"/>
        <v>N/A</v>
      </c>
      <c r="X91" s="5" t="s">
        <v>2886</v>
      </c>
    </row>
    <row r="92" spans="1:24" ht="45" x14ac:dyDescent="0.25">
      <c r="A92" s="77">
        <f>VLOOKUP(C92,'BU and Control BU Listing'!A:E,5,FALSE)</f>
        <v>21100</v>
      </c>
      <c r="B92" s="80" t="s">
        <v>3586</v>
      </c>
      <c r="C92" s="22" t="str">
        <f t="shared" si="13"/>
        <v>21100</v>
      </c>
      <c r="D92" s="22" t="str">
        <f t="shared" si="14"/>
        <v>03880</v>
      </c>
      <c r="E92" s="21" t="str">
        <f>VLOOKUP(B92,'Table A as of March 2024'!A:G,7,FALSE)</f>
        <v>Virginia Military Institute</v>
      </c>
      <c r="F92" s="21" t="str">
        <f>VLOOKUP(B92,'Table A as of March 2024'!A:H,8,FALSE)</f>
        <v>Supp&amp;Equip Sls-Non-Gen/Fed-HE</v>
      </c>
      <c r="G92" s="11" t="str">
        <f>VLOOKUP(B92,'Table A as of March 2024'!A:I,9,FALSE)</f>
        <v>500</v>
      </c>
      <c r="H92" t="str">
        <f>VLOOKUP(B92,'Table A as of March 2024'!A:L,12,FALSE)</f>
        <v>No</v>
      </c>
      <c r="I92" s="9" t="str">
        <f>VLOOKUP(B92,'Table A as of March 2024'!A:M,13,FALSE)</f>
        <v>U</v>
      </c>
      <c r="K92" t="str">
        <f>VLOOKUP(G92,'ACFR Class Vlookup'!A:B,2,FALSE)</f>
        <v>N/A</v>
      </c>
      <c r="L92" s="1" t="str">
        <f>VLOOKUP(D92,'Fund Information'!A:F,6,FALSE)</f>
        <v>Higher Education activity included on higher education financial statement template submissions.  Accounts for sale of surplus supplies and equipment.</v>
      </c>
      <c r="M92" s="6" t="str">
        <f t="shared" si="15"/>
        <v>N/A</v>
      </c>
      <c r="N92" s="6" t="s">
        <v>2886</v>
      </c>
      <c r="O92" s="6" t="str">
        <f t="shared" si="16"/>
        <v>N/A</v>
      </c>
      <c r="P92" s="5" t="s">
        <v>2886</v>
      </c>
      <c r="Q92" s="6" t="str">
        <f t="shared" si="17"/>
        <v>N/A</v>
      </c>
      <c r="R92" s="7" t="str">
        <f t="shared" ref="R92:R155" si="22">IF(J92="R","Yes","No")</f>
        <v>No</v>
      </c>
      <c r="S92" s="5" t="str">
        <f t="shared" si="18"/>
        <v>N/A</v>
      </c>
      <c r="T92" s="6" t="str">
        <f t="shared" si="19"/>
        <v>N/A</v>
      </c>
      <c r="U92" s="7" t="str">
        <f t="shared" ref="U92:U155" si="23">IF(J92="C","Yes","No")</f>
        <v>No</v>
      </c>
      <c r="V92" s="5" t="str">
        <f t="shared" si="20"/>
        <v>N/A</v>
      </c>
      <c r="W92" s="6" t="str">
        <f t="shared" si="21"/>
        <v>N/A</v>
      </c>
      <c r="X92" s="5" t="s">
        <v>2886</v>
      </c>
    </row>
    <row r="93" spans="1:24" ht="30" x14ac:dyDescent="0.25">
      <c r="A93" s="77">
        <f>VLOOKUP(C93,'BU and Control BU Listing'!A:E,5,FALSE)</f>
        <v>21100</v>
      </c>
      <c r="B93" s="80" t="s">
        <v>3587</v>
      </c>
      <c r="C93" s="22" t="str">
        <f t="shared" si="13"/>
        <v>21100</v>
      </c>
      <c r="D93" s="22" t="str">
        <f t="shared" si="14"/>
        <v>03900</v>
      </c>
      <c r="E93" s="21" t="str">
        <f>VLOOKUP(B93,'Table A as of March 2024'!A:G,7,FALSE)</f>
        <v>Virginia Military Institute</v>
      </c>
      <c r="F93" s="21" t="str">
        <f>VLOOKUP(B93,'Table A as of March 2024'!A:H,8,FALSE)</f>
        <v>Insurance Recovery - Higher Ed</v>
      </c>
      <c r="G93" s="11" t="str">
        <f>VLOOKUP(B93,'Table A as of March 2024'!A:I,9,FALSE)</f>
        <v>500</v>
      </c>
      <c r="H93" t="str">
        <f>VLOOKUP(B93,'Table A as of March 2024'!A:L,12,FALSE)</f>
        <v>No</v>
      </c>
      <c r="I93" s="9" t="str">
        <f>VLOOKUP(B93,'Table A as of March 2024'!A:M,13,FALSE)</f>
        <v>U</v>
      </c>
      <c r="K93" t="str">
        <f>VLOOKUP(G93,'ACFR Class Vlookup'!A:B,2,FALSE)</f>
        <v>N/A</v>
      </c>
      <c r="L93" s="1" t="str">
        <f>VLOOKUP(D93,'Fund Information'!A:F,6,FALSE)</f>
        <v>Higher Education activity included on higher education financial statement template submissions.</v>
      </c>
      <c r="M93" s="6" t="str">
        <f t="shared" si="15"/>
        <v>N/A</v>
      </c>
      <c r="N93" s="6" t="s">
        <v>2886</v>
      </c>
      <c r="O93" s="6" t="str">
        <f t="shared" si="16"/>
        <v>N/A</v>
      </c>
      <c r="P93" s="5" t="s">
        <v>2886</v>
      </c>
      <c r="Q93" s="6" t="str">
        <f t="shared" si="17"/>
        <v>N/A</v>
      </c>
      <c r="R93" s="7" t="str">
        <f t="shared" si="22"/>
        <v>No</v>
      </c>
      <c r="S93" s="5" t="str">
        <f t="shared" si="18"/>
        <v>N/A</v>
      </c>
      <c r="T93" s="6" t="str">
        <f t="shared" si="19"/>
        <v>N/A</v>
      </c>
      <c r="U93" s="7" t="str">
        <f t="shared" si="23"/>
        <v>No</v>
      </c>
      <c r="V93" s="5" t="str">
        <f t="shared" si="20"/>
        <v>N/A</v>
      </c>
      <c r="W93" s="6" t="str">
        <f t="shared" si="21"/>
        <v>N/A</v>
      </c>
      <c r="X93" s="5" t="s">
        <v>2886</v>
      </c>
    </row>
    <row r="94" spans="1:24" ht="30" x14ac:dyDescent="0.25">
      <c r="A94" s="77">
        <f>VLOOKUP(C94,'BU and Control BU Listing'!A:E,5,FALSE)</f>
        <v>21100</v>
      </c>
      <c r="B94" s="80" t="s">
        <v>3588</v>
      </c>
      <c r="C94" s="22" t="str">
        <f t="shared" si="13"/>
        <v>21100</v>
      </c>
      <c r="D94" s="22" t="str">
        <f t="shared" si="14"/>
        <v>08120</v>
      </c>
      <c r="E94" s="21" t="str">
        <f>VLOOKUP(B94,'Table A as of March 2024'!A:G,7,FALSE)</f>
        <v>Virginia Military Institute</v>
      </c>
      <c r="F94" s="21" t="str">
        <f>VLOOKUP(B94,'Table A as of March 2024'!A:H,8,FALSE)</f>
        <v>9(C) Debt Service-Prin/Int Pay</v>
      </c>
      <c r="G94" s="11" t="str">
        <f>VLOOKUP(B94,'Table A as of March 2024'!A:I,9,FALSE)</f>
        <v>500</v>
      </c>
      <c r="H94" t="str">
        <f>VLOOKUP(B94,'Table A as of March 2024'!A:L,12,FALSE)</f>
        <v>No</v>
      </c>
      <c r="I94" s="9" t="str">
        <f>VLOOKUP(B94,'Table A as of March 2024'!A:M,13,FALSE)</f>
        <v>R</v>
      </c>
      <c r="K94" t="str">
        <f>VLOOKUP(G94,'ACFR Class Vlookup'!A:B,2,FALSE)</f>
        <v>N/A</v>
      </c>
      <c r="L94" s="1" t="str">
        <f>VLOOKUP(D94,'Fund Information'!A:F,6,FALSE)</f>
        <v>Higher Education activity included on higher education financial statement template submissions.</v>
      </c>
      <c r="M94" s="6" t="str">
        <f t="shared" si="15"/>
        <v>N/A</v>
      </c>
      <c r="N94" s="6" t="s">
        <v>2886</v>
      </c>
      <c r="O94" s="6" t="str">
        <f t="shared" si="16"/>
        <v>N/A</v>
      </c>
      <c r="P94" s="5" t="s">
        <v>2886</v>
      </c>
      <c r="Q94" s="6" t="str">
        <f t="shared" si="17"/>
        <v>N/A</v>
      </c>
      <c r="R94" s="7" t="str">
        <f t="shared" si="22"/>
        <v>No</v>
      </c>
      <c r="S94" s="5" t="str">
        <f t="shared" si="18"/>
        <v>N/A</v>
      </c>
      <c r="T94" s="6" t="str">
        <f t="shared" si="19"/>
        <v>N/A</v>
      </c>
      <c r="U94" s="7" t="str">
        <f t="shared" si="23"/>
        <v>No</v>
      </c>
      <c r="V94" s="5" t="str">
        <f t="shared" si="20"/>
        <v>N/A</v>
      </c>
      <c r="W94" s="6" t="str">
        <f t="shared" si="21"/>
        <v>N/A</v>
      </c>
      <c r="X94" s="5" t="s">
        <v>2886</v>
      </c>
    </row>
    <row r="95" spans="1:24" ht="30" x14ac:dyDescent="0.25">
      <c r="A95" s="77">
        <f>VLOOKUP(C95,'BU and Control BU Listing'!A:E,5,FALSE)</f>
        <v>21100</v>
      </c>
      <c r="B95" s="80" t="s">
        <v>3589</v>
      </c>
      <c r="C95" s="22" t="str">
        <f t="shared" si="13"/>
        <v>21100</v>
      </c>
      <c r="D95" s="22" t="str">
        <f t="shared" si="14"/>
        <v>08140</v>
      </c>
      <c r="E95" s="21" t="str">
        <f>VLOOKUP(B95,'Table A as of March 2024'!A:G,7,FALSE)</f>
        <v>Virginia Military Institute</v>
      </c>
      <c r="F95" s="21" t="str">
        <f>VLOOKUP(B95,'Table A as of March 2024'!A:H,8,FALSE)</f>
        <v>9(D) Debt Service-Prin/Int Pay</v>
      </c>
      <c r="G95" s="11" t="str">
        <f>VLOOKUP(B95,'Table A as of March 2024'!A:I,9,FALSE)</f>
        <v>500</v>
      </c>
      <c r="H95" t="str">
        <f>VLOOKUP(B95,'Table A as of March 2024'!A:L,12,FALSE)</f>
        <v>No</v>
      </c>
      <c r="I95" s="9" t="str">
        <f>VLOOKUP(B95,'Table A as of March 2024'!A:M,13,FALSE)</f>
        <v>R</v>
      </c>
      <c r="K95" t="str">
        <f>VLOOKUP(G95,'ACFR Class Vlookup'!A:B,2,FALSE)</f>
        <v>N/A</v>
      </c>
      <c r="L95" s="1" t="str">
        <f>VLOOKUP(D95,'Fund Information'!A:F,6,FALSE)</f>
        <v>Higher Education activity included on higher education financial statement template submissions.</v>
      </c>
      <c r="M95" s="6" t="str">
        <f t="shared" si="15"/>
        <v>N/A</v>
      </c>
      <c r="N95" s="6" t="s">
        <v>2886</v>
      </c>
      <c r="O95" s="6" t="str">
        <f t="shared" si="16"/>
        <v>N/A</v>
      </c>
      <c r="P95" s="5" t="s">
        <v>2886</v>
      </c>
      <c r="Q95" s="6" t="str">
        <f t="shared" si="17"/>
        <v>N/A</v>
      </c>
      <c r="R95" s="7" t="str">
        <f t="shared" si="22"/>
        <v>No</v>
      </c>
      <c r="S95" s="5" t="str">
        <f t="shared" si="18"/>
        <v>N/A</v>
      </c>
      <c r="T95" s="6" t="str">
        <f t="shared" si="19"/>
        <v>N/A</v>
      </c>
      <c r="U95" s="7" t="str">
        <f t="shared" si="23"/>
        <v>No</v>
      </c>
      <c r="V95" s="5" t="str">
        <f t="shared" si="20"/>
        <v>N/A</v>
      </c>
      <c r="W95" s="6" t="str">
        <f t="shared" si="21"/>
        <v>N/A</v>
      </c>
      <c r="X95" s="5" t="s">
        <v>2886</v>
      </c>
    </row>
    <row r="96" spans="1:24" ht="45" x14ac:dyDescent="0.25">
      <c r="A96" s="77">
        <f>VLOOKUP(C96,'BU and Control BU Listing'!A:E,5,FALSE)</f>
        <v>21100</v>
      </c>
      <c r="B96" s="80" t="s">
        <v>3590</v>
      </c>
      <c r="C96" s="22" t="str">
        <f t="shared" si="13"/>
        <v>21100</v>
      </c>
      <c r="D96" s="22" t="str">
        <f t="shared" si="14"/>
        <v>08150</v>
      </c>
      <c r="E96" s="21" t="str">
        <f>VLOOKUP(B96,'Table A as of March 2024'!A:G,7,FALSE)</f>
        <v>Virginia Military Institute</v>
      </c>
      <c r="F96" s="21" t="str">
        <f>VLOOKUP(B96,'Table A as of March 2024'!A:H,8,FALSE)</f>
        <v>9(D) Rev Bonds-Construction</v>
      </c>
      <c r="G96" s="11" t="str">
        <f>VLOOKUP(B96,'Table A as of March 2024'!A:I,9,FALSE)</f>
        <v>500</v>
      </c>
      <c r="H96" t="str">
        <f>VLOOKUP(B96,'Table A as of March 2024'!A:L,12,FALSE)</f>
        <v>No</v>
      </c>
      <c r="I96" s="9" t="str">
        <f>VLOOKUP(B96,'Table A as of March 2024'!A:M,13,FALSE)</f>
        <v>R</v>
      </c>
      <c r="K96" t="str">
        <f>VLOOKUP(G96,'ACFR Class Vlookup'!A:B,2,FALSE)</f>
        <v>N/A</v>
      </c>
      <c r="L96" s="1" t="str">
        <f>VLOOKUP(D96,'Fund Information'!A:F,6,FALSE)</f>
        <v>This fund only contains budgetary activity.  This activity is not associated with the general fund or any special revenue funds.  (General and Special Revenue funds have budgetary statements in the ACFR.)</v>
      </c>
      <c r="M96" s="6" t="str">
        <f t="shared" si="15"/>
        <v>N/A</v>
      </c>
      <c r="N96" s="6" t="s">
        <v>2886</v>
      </c>
      <c r="O96" s="6" t="str">
        <f t="shared" si="16"/>
        <v>N/A</v>
      </c>
      <c r="P96" s="5" t="s">
        <v>2886</v>
      </c>
      <c r="Q96" s="6" t="str">
        <f t="shared" si="17"/>
        <v>N/A</v>
      </c>
      <c r="R96" s="7" t="str">
        <f t="shared" si="22"/>
        <v>No</v>
      </c>
      <c r="S96" s="5" t="str">
        <f t="shared" si="18"/>
        <v>N/A</v>
      </c>
      <c r="T96" s="6" t="str">
        <f t="shared" si="19"/>
        <v>N/A</v>
      </c>
      <c r="U96" s="7" t="str">
        <f t="shared" si="23"/>
        <v>No</v>
      </c>
      <c r="V96" s="5" t="str">
        <f t="shared" si="20"/>
        <v>N/A</v>
      </c>
      <c r="W96" s="6" t="str">
        <f t="shared" si="21"/>
        <v>N/A</v>
      </c>
      <c r="X96" s="5" t="s">
        <v>2886</v>
      </c>
    </row>
    <row r="97" spans="1:24" ht="30" x14ac:dyDescent="0.25">
      <c r="A97" s="77">
        <f>VLOOKUP(C97,'BU and Control BU Listing'!A:E,5,FALSE)</f>
        <v>21100</v>
      </c>
      <c r="B97" s="80" t="s">
        <v>3591</v>
      </c>
      <c r="C97" s="22" t="str">
        <f t="shared" si="13"/>
        <v>21100</v>
      </c>
      <c r="D97" s="22" t="str">
        <f t="shared" si="14"/>
        <v>08170</v>
      </c>
      <c r="E97" s="21" t="str">
        <f>VLOOKUP(B97,'Table A as of March 2024'!A:G,7,FALSE)</f>
        <v>Virginia Military Institute</v>
      </c>
      <c r="F97" s="21" t="str">
        <f>VLOOKUP(B97,'Table A as of March 2024'!A:H,8,FALSE)</f>
        <v>VCBA 21St Century</v>
      </c>
      <c r="G97" s="11" t="str">
        <f>VLOOKUP(B97,'Table A as of March 2024'!A:I,9,FALSE)</f>
        <v>500</v>
      </c>
      <c r="H97" t="str">
        <f>VLOOKUP(B97,'Table A as of March 2024'!A:L,12,FALSE)</f>
        <v>No</v>
      </c>
      <c r="I97" s="9" t="str">
        <f>VLOOKUP(B97,'Table A as of March 2024'!A:M,13,FALSE)</f>
        <v>R</v>
      </c>
      <c r="K97" t="str">
        <f>VLOOKUP(G97,'ACFR Class Vlookup'!A:B,2,FALSE)</f>
        <v>N/A</v>
      </c>
      <c r="L97" s="1" t="str">
        <f>VLOOKUP(D97,'Fund Information'!A:F,6,FALSE)</f>
        <v>Higher Education activity included on higher education financial statement template submission.</v>
      </c>
      <c r="M97" s="6" t="str">
        <f t="shared" si="15"/>
        <v>N/A</v>
      </c>
      <c r="N97" s="6" t="s">
        <v>2886</v>
      </c>
      <c r="O97" s="6" t="str">
        <f t="shared" si="16"/>
        <v>N/A</v>
      </c>
      <c r="P97" s="5" t="s">
        <v>2886</v>
      </c>
      <c r="Q97" s="6" t="str">
        <f t="shared" si="17"/>
        <v>N/A</v>
      </c>
      <c r="R97" s="7" t="str">
        <f t="shared" si="22"/>
        <v>No</v>
      </c>
      <c r="S97" s="5" t="str">
        <f t="shared" si="18"/>
        <v>N/A</v>
      </c>
      <c r="T97" s="6" t="str">
        <f t="shared" si="19"/>
        <v>N/A</v>
      </c>
      <c r="U97" s="7" t="str">
        <f t="shared" si="23"/>
        <v>No</v>
      </c>
      <c r="V97" s="5" t="str">
        <f t="shared" si="20"/>
        <v>N/A</v>
      </c>
      <c r="W97" s="6" t="str">
        <f t="shared" si="21"/>
        <v>N/A</v>
      </c>
      <c r="X97" s="5" t="s">
        <v>2886</v>
      </c>
    </row>
    <row r="98" spans="1:24" ht="135" x14ac:dyDescent="0.25">
      <c r="A98" s="77">
        <f>VLOOKUP(C98,'BU and Control BU Listing'!A:E,5,FALSE)</f>
        <v>21100</v>
      </c>
      <c r="B98" s="80" t="s">
        <v>3592</v>
      </c>
      <c r="C98" s="22" t="str">
        <f t="shared" si="13"/>
        <v>21100</v>
      </c>
      <c r="D98" s="22" t="str">
        <f t="shared" si="14"/>
        <v>09510</v>
      </c>
      <c r="E98" s="21" t="str">
        <f>VLOOKUP(B98,'Table A as of March 2024'!A:G,7,FALSE)</f>
        <v>Virginia Military Institute</v>
      </c>
      <c r="F98" s="21" t="str">
        <f>VLOOKUP(B98,'Table A as of March 2024'!A:H,8,FALSE)</f>
        <v>CW Technology Research Fd 934</v>
      </c>
      <c r="G98" s="11" t="str">
        <f>VLOOKUP(B98,'Table A as of March 2024'!A:I,9,FALSE)</f>
        <v>500</v>
      </c>
      <c r="H98" t="str">
        <f>VLOOKUP(B98,'Table A as of March 2024'!A:L,12,FALSE)</f>
        <v>No</v>
      </c>
      <c r="I98" s="9" t="str">
        <f>VLOOKUP(B98,'Table A as of March 2024'!A:M,13,FALSE)</f>
        <v>U</v>
      </c>
      <c r="K98" t="str">
        <f>VLOOKUP(G98,'ACFR Class Vlookup'!A:B,2,FALSE)</f>
        <v>N/A</v>
      </c>
      <c r="L98" s="1" t="str">
        <f>VLOOKUP(D98,'Fund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98" s="6" t="str">
        <f t="shared" si="15"/>
        <v>N/A</v>
      </c>
      <c r="N98" s="6" t="s">
        <v>2886</v>
      </c>
      <c r="O98" s="6" t="str">
        <f t="shared" si="16"/>
        <v>N/A</v>
      </c>
      <c r="P98" s="5" t="s">
        <v>2886</v>
      </c>
      <c r="Q98" s="6" t="str">
        <f t="shared" si="17"/>
        <v>N/A</v>
      </c>
      <c r="R98" s="7" t="str">
        <f t="shared" si="22"/>
        <v>No</v>
      </c>
      <c r="S98" s="5" t="str">
        <f t="shared" si="18"/>
        <v>N/A</v>
      </c>
      <c r="T98" s="6" t="str">
        <f t="shared" si="19"/>
        <v>N/A</v>
      </c>
      <c r="U98" s="7" t="str">
        <f t="shared" si="23"/>
        <v>No</v>
      </c>
      <c r="V98" s="5" t="str">
        <f t="shared" si="20"/>
        <v>N/A</v>
      </c>
      <c r="W98" s="6" t="str">
        <f t="shared" si="21"/>
        <v>N/A</v>
      </c>
      <c r="X98" s="5" t="s">
        <v>2886</v>
      </c>
    </row>
    <row r="99" spans="1:24" ht="75" x14ac:dyDescent="0.25">
      <c r="A99" s="77">
        <f>VLOOKUP(C99,'BU and Control BU Listing'!A:E,5,FALSE)</f>
        <v>21200</v>
      </c>
      <c r="B99" s="80" t="s">
        <v>3594</v>
      </c>
      <c r="C99" s="22" t="str">
        <f t="shared" si="13"/>
        <v>21200</v>
      </c>
      <c r="D99" s="22" t="str">
        <f t="shared" si="14"/>
        <v>03000</v>
      </c>
      <c r="E99" s="21" t="str">
        <f>VLOOKUP(B99,'Table A as of March 2024'!A:G,7,FALSE)</f>
        <v>Virginia State University</v>
      </c>
      <c r="F99" s="21" t="str">
        <f>VLOOKUP(B99,'Table A as of March 2024'!A:H,8,FALSE)</f>
        <v>Higher Education Operating</v>
      </c>
      <c r="G99" s="11" t="str">
        <f>VLOOKUP(B99,'Table A as of March 2024'!A:I,9,FALSE)</f>
        <v>500</v>
      </c>
      <c r="H99" t="str">
        <f>VLOOKUP(B99,'Table A as of March 2024'!A:L,12,FALSE)</f>
        <v>No</v>
      </c>
      <c r="I99" s="9" t="str">
        <f>VLOOKUP(B99,'Table A as of March 2024'!A:M,13,FALSE)</f>
        <v>U</v>
      </c>
      <c r="K99" t="str">
        <f>VLOOKUP(G99,'ACFR Class Vlookup'!A:B,2,FALSE)</f>
        <v>N/A</v>
      </c>
      <c r="L99" s="1" t="str">
        <f>VLOOKUP(D99,'Fund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99" s="6" t="str">
        <f t="shared" si="15"/>
        <v>N/A</v>
      </c>
      <c r="N99" s="6" t="s">
        <v>2886</v>
      </c>
      <c r="O99" s="6" t="str">
        <f t="shared" si="16"/>
        <v>N/A</v>
      </c>
      <c r="P99" s="5" t="s">
        <v>2886</v>
      </c>
      <c r="Q99" s="6" t="str">
        <f t="shared" si="17"/>
        <v>N/A</v>
      </c>
      <c r="R99" s="7" t="str">
        <f t="shared" si="22"/>
        <v>No</v>
      </c>
      <c r="S99" s="5" t="str">
        <f t="shared" si="18"/>
        <v>N/A</v>
      </c>
      <c r="T99" s="6" t="str">
        <f t="shared" si="19"/>
        <v>N/A</v>
      </c>
      <c r="U99" s="7" t="str">
        <f t="shared" si="23"/>
        <v>No</v>
      </c>
      <c r="V99" s="5" t="str">
        <f t="shared" si="20"/>
        <v>N/A</v>
      </c>
      <c r="W99" s="6" t="str">
        <f t="shared" si="21"/>
        <v>N/A</v>
      </c>
      <c r="X99" s="5" t="s">
        <v>2886</v>
      </c>
    </row>
    <row r="100" spans="1:24" ht="30" x14ac:dyDescent="0.25">
      <c r="A100" s="77">
        <f>VLOOKUP(C100,'BU and Control BU Listing'!A:E,5,FALSE)</f>
        <v>21200</v>
      </c>
      <c r="B100" s="80" t="s">
        <v>3595</v>
      </c>
      <c r="C100" s="22" t="str">
        <f t="shared" si="13"/>
        <v>21200</v>
      </c>
      <c r="D100" s="22" t="str">
        <f t="shared" si="14"/>
        <v>03010</v>
      </c>
      <c r="E100" s="21" t="str">
        <f>VLOOKUP(B100,'Table A as of March 2024'!A:G,7,FALSE)</f>
        <v>Virginia State University</v>
      </c>
      <c r="F100" s="21" t="str">
        <f>VLOOKUP(B100,'Table A as of March 2024'!A:H,8,FALSE)</f>
        <v>Higher Education Federal</v>
      </c>
      <c r="G100" s="11" t="str">
        <f>VLOOKUP(B100,'Table A as of March 2024'!A:I,9,FALSE)</f>
        <v>500</v>
      </c>
      <c r="H100" t="str">
        <f>VLOOKUP(B100,'Table A as of March 2024'!A:L,12,FALSE)</f>
        <v>No</v>
      </c>
      <c r="I100" s="9" t="str">
        <f>VLOOKUP(B100,'Table A as of March 2024'!A:M,13,FALSE)</f>
        <v>R</v>
      </c>
      <c r="K100" t="str">
        <f>VLOOKUP(G100,'ACFR Class Vlookup'!A:B,2,FALSE)</f>
        <v>N/A</v>
      </c>
      <c r="L100" s="1" t="str">
        <f>VLOOKUP(D100,'Fund Information'!A:F,6,FALSE)</f>
        <v>Higher Education activity included on higher education financial statement template submissions.</v>
      </c>
      <c r="M100" s="6" t="str">
        <f t="shared" si="15"/>
        <v>N/A</v>
      </c>
      <c r="N100" s="6" t="s">
        <v>2886</v>
      </c>
      <c r="O100" s="6" t="str">
        <f t="shared" si="16"/>
        <v>N/A</v>
      </c>
      <c r="P100" s="5" t="s">
        <v>2886</v>
      </c>
      <c r="Q100" s="6" t="str">
        <f t="shared" si="17"/>
        <v>N/A</v>
      </c>
      <c r="R100" s="7" t="str">
        <f t="shared" si="22"/>
        <v>No</v>
      </c>
      <c r="S100" s="5" t="str">
        <f t="shared" si="18"/>
        <v>N/A</v>
      </c>
      <c r="T100" s="6" t="str">
        <f t="shared" si="19"/>
        <v>N/A</v>
      </c>
      <c r="U100" s="7" t="str">
        <f t="shared" si="23"/>
        <v>No</v>
      </c>
      <c r="V100" s="5" t="str">
        <f t="shared" si="20"/>
        <v>N/A</v>
      </c>
      <c r="W100" s="6" t="str">
        <f t="shared" si="21"/>
        <v>N/A</v>
      </c>
      <c r="X100" s="5" t="s">
        <v>2886</v>
      </c>
    </row>
    <row r="101" spans="1:24" ht="30" x14ac:dyDescent="0.25">
      <c r="A101" s="77">
        <f>VLOOKUP(C101,'BU and Control BU Listing'!A:E,5,FALSE)</f>
        <v>21200</v>
      </c>
      <c r="B101" s="80" t="s">
        <v>3596</v>
      </c>
      <c r="C101" s="22" t="str">
        <f t="shared" si="13"/>
        <v>21200</v>
      </c>
      <c r="D101" s="22" t="str">
        <f t="shared" si="14"/>
        <v>03020</v>
      </c>
      <c r="E101" s="21" t="str">
        <f>VLOOKUP(B101,'Table A as of March 2024'!A:G,7,FALSE)</f>
        <v>Virginia State University</v>
      </c>
      <c r="F101" s="21" t="str">
        <f>VLOOKUP(B101,'Table A as of March 2024'!A:H,8,FALSE)</f>
        <v>Foundation/Othr Grants/Cntrcts</v>
      </c>
      <c r="G101" s="11" t="str">
        <f>VLOOKUP(B101,'Table A as of March 2024'!A:I,9,FALSE)</f>
        <v>500</v>
      </c>
      <c r="H101" t="str">
        <f>VLOOKUP(B101,'Table A as of March 2024'!A:L,12,FALSE)</f>
        <v>No</v>
      </c>
      <c r="I101" s="9" t="str">
        <f>VLOOKUP(B101,'Table A as of March 2024'!A:M,13,FALSE)</f>
        <v>R</v>
      </c>
      <c r="K101" t="str">
        <f>VLOOKUP(G101,'ACFR Class Vlookup'!A:B,2,FALSE)</f>
        <v>N/A</v>
      </c>
      <c r="L101" s="1" t="str">
        <f>VLOOKUP(D101,'Fund Information'!A:F,6,FALSE)</f>
        <v>Higher Education activity included on higher education financial statement template submissions.</v>
      </c>
      <c r="M101" s="6" t="str">
        <f t="shared" si="15"/>
        <v>N/A</v>
      </c>
      <c r="N101" s="6" t="s">
        <v>2886</v>
      </c>
      <c r="O101" s="6" t="str">
        <f t="shared" si="16"/>
        <v>N/A</v>
      </c>
      <c r="P101" s="5" t="s">
        <v>2886</v>
      </c>
      <c r="Q101" s="6" t="str">
        <f t="shared" si="17"/>
        <v>N/A</v>
      </c>
      <c r="R101" s="7" t="str">
        <f t="shared" si="22"/>
        <v>No</v>
      </c>
      <c r="S101" s="5" t="str">
        <f t="shared" si="18"/>
        <v>N/A</v>
      </c>
      <c r="T101" s="6" t="str">
        <f t="shared" si="19"/>
        <v>N/A</v>
      </c>
      <c r="U101" s="7" t="str">
        <f t="shared" si="23"/>
        <v>No</v>
      </c>
      <c r="V101" s="5" t="str">
        <f t="shared" si="20"/>
        <v>N/A</v>
      </c>
      <c r="W101" s="6" t="str">
        <f t="shared" si="21"/>
        <v>N/A</v>
      </c>
      <c r="X101" s="5" t="s">
        <v>2886</v>
      </c>
    </row>
    <row r="102" spans="1:24" ht="30" x14ac:dyDescent="0.25">
      <c r="A102" s="77">
        <f>VLOOKUP(C102,'BU and Control BU Listing'!A:E,5,FALSE)</f>
        <v>21200</v>
      </c>
      <c r="B102" s="80" t="s">
        <v>3597</v>
      </c>
      <c r="C102" s="22" t="str">
        <f t="shared" si="13"/>
        <v>21200</v>
      </c>
      <c r="D102" s="22" t="str">
        <f t="shared" si="14"/>
        <v>03030</v>
      </c>
      <c r="E102" s="21" t="str">
        <f>VLOOKUP(B102,'Table A as of March 2024'!A:G,7,FALSE)</f>
        <v>Virginia State University</v>
      </c>
      <c r="F102" s="21" t="str">
        <f>VLOOKUP(B102,'Table A as of March 2024'!A:H,8,FALSE)</f>
        <v>Indirect Cost Recovery</v>
      </c>
      <c r="G102" s="11" t="str">
        <f>VLOOKUP(B102,'Table A as of March 2024'!A:I,9,FALSE)</f>
        <v>500</v>
      </c>
      <c r="H102" t="str">
        <f>VLOOKUP(B102,'Table A as of March 2024'!A:L,12,FALSE)</f>
        <v>No</v>
      </c>
      <c r="I102" s="9" t="str">
        <f>VLOOKUP(B102,'Table A as of March 2024'!A:M,13,FALSE)</f>
        <v>U</v>
      </c>
      <c r="K102" t="str">
        <f>VLOOKUP(G102,'ACFR Class Vlookup'!A:B,2,FALSE)</f>
        <v>N/A</v>
      </c>
      <c r="L102" s="1" t="str">
        <f>VLOOKUP(D102,'Fund Information'!A:F,6,FALSE)</f>
        <v>Higher Education activity included on higher education financial statement template submissions.</v>
      </c>
      <c r="M102" s="6" t="str">
        <f t="shared" si="15"/>
        <v>N/A</v>
      </c>
      <c r="N102" s="6" t="s">
        <v>2886</v>
      </c>
      <c r="O102" s="6" t="str">
        <f t="shared" si="16"/>
        <v>N/A</v>
      </c>
      <c r="P102" s="5" t="s">
        <v>2886</v>
      </c>
      <c r="Q102" s="6" t="str">
        <f t="shared" si="17"/>
        <v>N/A</v>
      </c>
      <c r="R102" s="7" t="str">
        <f t="shared" si="22"/>
        <v>No</v>
      </c>
      <c r="S102" s="5" t="str">
        <f t="shared" si="18"/>
        <v>N/A</v>
      </c>
      <c r="T102" s="6" t="str">
        <f t="shared" si="19"/>
        <v>N/A</v>
      </c>
      <c r="U102" s="7" t="str">
        <f t="shared" si="23"/>
        <v>No</v>
      </c>
      <c r="V102" s="5" t="str">
        <f t="shared" si="20"/>
        <v>N/A</v>
      </c>
      <c r="W102" s="6" t="str">
        <f t="shared" si="21"/>
        <v>N/A</v>
      </c>
      <c r="X102" s="5" t="s">
        <v>2886</v>
      </c>
    </row>
    <row r="103" spans="1:24" ht="60" x14ac:dyDescent="0.25">
      <c r="A103" s="77">
        <f>VLOOKUP(C103,'BU and Control BU Listing'!A:E,5,FALSE)</f>
        <v>21200</v>
      </c>
      <c r="B103" s="80" t="s">
        <v>3598</v>
      </c>
      <c r="C103" s="22" t="str">
        <f t="shared" si="13"/>
        <v>21200</v>
      </c>
      <c r="D103" s="22" t="str">
        <f t="shared" si="14"/>
        <v>03060</v>
      </c>
      <c r="E103" s="21" t="str">
        <f>VLOOKUP(B103,'Table A as of March 2024'!A:G,7,FALSE)</f>
        <v>Virginia State University</v>
      </c>
      <c r="F103" s="21" t="str">
        <f>VLOOKUP(B103,'Table A as of March 2024'!A:H,8,FALSE)</f>
        <v>Auxiliary Enterprise</v>
      </c>
      <c r="G103" s="11" t="str">
        <f>VLOOKUP(B103,'Table A as of March 2024'!A:I,9,FALSE)</f>
        <v>500</v>
      </c>
      <c r="H103" t="str">
        <f>VLOOKUP(B103,'Table A as of March 2024'!A:L,12,FALSE)</f>
        <v>No</v>
      </c>
      <c r="I103" s="9" t="str">
        <f>VLOOKUP(B103,'Table A as of March 2024'!A:M,13,FALSE)</f>
        <v>U</v>
      </c>
      <c r="K103" t="str">
        <f>VLOOKUP(G103,'ACFR Class Vlookup'!A:B,2,FALSE)</f>
        <v>N/A</v>
      </c>
      <c r="L103" s="1" t="str">
        <f>VLOOKUP(D103,'Fund Information'!A:F,6,FALSE)</f>
        <v>The Higher Education Auxiliary Enterprise fund accounts for the Auxiliary activities at the colleges/universities.  These activities include such things as food service, bookstores, student health servicces and recreation/intramural programs.</v>
      </c>
      <c r="M103" s="6" t="str">
        <f t="shared" si="15"/>
        <v>N/A</v>
      </c>
      <c r="N103" s="6" t="s">
        <v>2886</v>
      </c>
      <c r="O103" s="6" t="str">
        <f t="shared" si="16"/>
        <v>N/A</v>
      </c>
      <c r="P103" s="5" t="s">
        <v>2886</v>
      </c>
      <c r="Q103" s="6" t="str">
        <f t="shared" si="17"/>
        <v>N/A</v>
      </c>
      <c r="R103" s="7" t="str">
        <f t="shared" si="22"/>
        <v>No</v>
      </c>
      <c r="S103" s="5" t="str">
        <f t="shared" si="18"/>
        <v>N/A</v>
      </c>
      <c r="T103" s="6" t="str">
        <f t="shared" si="19"/>
        <v>N/A</v>
      </c>
      <c r="U103" s="7" t="str">
        <f t="shared" si="23"/>
        <v>No</v>
      </c>
      <c r="V103" s="5" t="str">
        <f t="shared" si="20"/>
        <v>N/A</v>
      </c>
      <c r="W103" s="6" t="str">
        <f t="shared" si="21"/>
        <v>N/A</v>
      </c>
      <c r="X103" s="5" t="s">
        <v>2886</v>
      </c>
    </row>
    <row r="104" spans="1:24" ht="30" x14ac:dyDescent="0.25">
      <c r="A104" s="77">
        <f>VLOOKUP(C104,'BU and Control BU Listing'!A:E,5,FALSE)</f>
        <v>21200</v>
      </c>
      <c r="B104" s="80" t="s">
        <v>3599</v>
      </c>
      <c r="C104" s="22" t="str">
        <f t="shared" si="13"/>
        <v>21200</v>
      </c>
      <c r="D104" s="22" t="str">
        <f t="shared" si="14"/>
        <v>03070</v>
      </c>
      <c r="E104" s="21" t="str">
        <f>VLOOKUP(B104,'Table A as of March 2024'!A:G,7,FALSE)</f>
        <v>Virginia State University</v>
      </c>
      <c r="F104" s="21" t="str">
        <f>VLOOKUP(B104,'Table A as of March 2024'!A:H,8,FALSE)</f>
        <v>Excess Tuition And Fees</v>
      </c>
      <c r="G104" s="11" t="str">
        <f>VLOOKUP(B104,'Table A as of March 2024'!A:I,9,FALSE)</f>
        <v>500</v>
      </c>
      <c r="H104" t="str">
        <f>VLOOKUP(B104,'Table A as of March 2024'!A:L,12,FALSE)</f>
        <v>No</v>
      </c>
      <c r="I104" s="9" t="str">
        <f>VLOOKUP(B104,'Table A as of March 2024'!A:M,13,FALSE)</f>
        <v>U</v>
      </c>
      <c r="K104" t="str">
        <f>VLOOKUP(G104,'ACFR Class Vlookup'!A:B,2,FALSE)</f>
        <v>N/A</v>
      </c>
      <c r="L104" s="1" t="str">
        <f>VLOOKUP(D104,'Fund Information'!A:F,6,FALSE)</f>
        <v>Higher Education activity included on higher education financial statement template submissions.</v>
      </c>
      <c r="M104" s="6" t="str">
        <f t="shared" si="15"/>
        <v>N/A</v>
      </c>
      <c r="N104" s="6" t="s">
        <v>2886</v>
      </c>
      <c r="O104" s="6" t="str">
        <f t="shared" si="16"/>
        <v>N/A</v>
      </c>
      <c r="P104" s="5" t="s">
        <v>2886</v>
      </c>
      <c r="Q104" s="6" t="str">
        <f t="shared" si="17"/>
        <v>N/A</v>
      </c>
      <c r="R104" s="7" t="str">
        <f t="shared" si="22"/>
        <v>No</v>
      </c>
      <c r="S104" s="5" t="str">
        <f t="shared" si="18"/>
        <v>N/A</v>
      </c>
      <c r="T104" s="6" t="str">
        <f t="shared" si="19"/>
        <v>N/A</v>
      </c>
      <c r="U104" s="7" t="str">
        <f t="shared" si="23"/>
        <v>No</v>
      </c>
      <c r="V104" s="5" t="str">
        <f t="shared" si="20"/>
        <v>N/A</v>
      </c>
      <c r="W104" s="6" t="str">
        <f t="shared" si="21"/>
        <v>N/A</v>
      </c>
      <c r="X104" s="5" t="s">
        <v>2886</v>
      </c>
    </row>
    <row r="105" spans="1:24" ht="30" x14ac:dyDescent="0.25">
      <c r="A105" s="77">
        <f>VLOOKUP(C105,'BU and Control BU Listing'!A:E,5,FALSE)</f>
        <v>21200</v>
      </c>
      <c r="B105" s="80" t="s">
        <v>3600</v>
      </c>
      <c r="C105" s="22" t="str">
        <f t="shared" si="13"/>
        <v>21200</v>
      </c>
      <c r="D105" s="22" t="str">
        <f t="shared" si="14"/>
        <v>03080</v>
      </c>
      <c r="E105" s="21" t="str">
        <f>VLOOKUP(B105,'Table A as of March 2024'!A:G,7,FALSE)</f>
        <v>Virginia State University</v>
      </c>
      <c r="F105" s="21" t="str">
        <f>VLOOKUP(B105,'Table A as of March 2024'!A:H,8,FALSE)</f>
        <v>Work Study</v>
      </c>
      <c r="G105" s="11" t="str">
        <f>VLOOKUP(B105,'Table A as of March 2024'!A:I,9,FALSE)</f>
        <v>500</v>
      </c>
      <c r="H105" t="str">
        <f>VLOOKUP(B105,'Table A as of March 2024'!A:L,12,FALSE)</f>
        <v>No</v>
      </c>
      <c r="I105" s="9" t="str">
        <f>VLOOKUP(B105,'Table A as of March 2024'!A:M,13,FALSE)</f>
        <v>R</v>
      </c>
      <c r="K105" t="str">
        <f>VLOOKUP(G105,'ACFR Class Vlookup'!A:B,2,FALSE)</f>
        <v>N/A</v>
      </c>
      <c r="L105" s="1" t="str">
        <f>VLOOKUP(D105,'Fund Information'!A:F,6,FALSE)</f>
        <v>Higher Education activity included on higher education financial statement template submissions.</v>
      </c>
      <c r="M105" s="6" t="str">
        <f t="shared" si="15"/>
        <v>N/A</v>
      </c>
      <c r="N105" s="6" t="s">
        <v>2886</v>
      </c>
      <c r="O105" s="6" t="str">
        <f t="shared" si="16"/>
        <v>N/A</v>
      </c>
      <c r="P105" s="5" t="s">
        <v>2886</v>
      </c>
      <c r="Q105" s="6" t="str">
        <f t="shared" si="17"/>
        <v>N/A</v>
      </c>
      <c r="R105" s="7" t="str">
        <f t="shared" si="22"/>
        <v>No</v>
      </c>
      <c r="S105" s="5" t="str">
        <f t="shared" si="18"/>
        <v>N/A</v>
      </c>
      <c r="T105" s="6" t="str">
        <f t="shared" si="19"/>
        <v>N/A</v>
      </c>
      <c r="U105" s="7" t="str">
        <f t="shared" si="23"/>
        <v>No</v>
      </c>
      <c r="V105" s="5" t="str">
        <f t="shared" si="20"/>
        <v>N/A</v>
      </c>
      <c r="W105" s="6" t="str">
        <f t="shared" si="21"/>
        <v>N/A</v>
      </c>
      <c r="X105" s="5" t="s">
        <v>2886</v>
      </c>
    </row>
    <row r="106" spans="1:24" ht="30" x14ac:dyDescent="0.25">
      <c r="A106" s="77">
        <f>VLOOKUP(C106,'BU and Control BU Listing'!A:E,5,FALSE)</f>
        <v>21200</v>
      </c>
      <c r="B106" s="80" t="s">
        <v>3601</v>
      </c>
      <c r="C106" s="22" t="str">
        <f t="shared" si="13"/>
        <v>21200</v>
      </c>
      <c r="D106" s="22" t="str">
        <f t="shared" si="14"/>
        <v>03100</v>
      </c>
      <c r="E106" s="21" t="str">
        <f>VLOOKUP(B106,'Table A as of March 2024'!A:G,7,FALSE)</f>
        <v>Virginia State University</v>
      </c>
      <c r="F106" s="21" t="str">
        <f>VLOOKUP(B106,'Table A as of March 2024'!A:H,8,FALSE)</f>
        <v>Academic Enhancements</v>
      </c>
      <c r="G106" s="11" t="str">
        <f>VLOOKUP(B106,'Table A as of March 2024'!A:I,9,FALSE)</f>
        <v>500</v>
      </c>
      <c r="H106" t="str">
        <f>VLOOKUP(B106,'Table A as of March 2024'!A:L,12,FALSE)</f>
        <v>No</v>
      </c>
      <c r="I106" s="9" t="str">
        <f>VLOOKUP(B106,'Table A as of March 2024'!A:M,13,FALSE)</f>
        <v>U</v>
      </c>
      <c r="K106" t="str">
        <f>VLOOKUP(G106,'ACFR Class Vlookup'!A:B,2,FALSE)</f>
        <v>N/A</v>
      </c>
      <c r="L106" s="1" t="str">
        <f>VLOOKUP(D106,'Fund Information'!A:F,6,FALSE)</f>
        <v>Higher Education activity included on higher education financial statement template submissions.</v>
      </c>
      <c r="M106" s="6" t="str">
        <f t="shared" si="15"/>
        <v>N/A</v>
      </c>
      <c r="N106" s="6" t="s">
        <v>2886</v>
      </c>
      <c r="O106" s="6" t="str">
        <f t="shared" si="16"/>
        <v>N/A</v>
      </c>
      <c r="P106" s="5" t="s">
        <v>2886</v>
      </c>
      <c r="Q106" s="6" t="str">
        <f t="shared" si="17"/>
        <v>N/A</v>
      </c>
      <c r="R106" s="7" t="str">
        <f t="shared" si="22"/>
        <v>No</v>
      </c>
      <c r="S106" s="5" t="str">
        <f t="shared" si="18"/>
        <v>N/A</v>
      </c>
      <c r="T106" s="6" t="str">
        <f t="shared" si="19"/>
        <v>N/A</v>
      </c>
      <c r="U106" s="7" t="str">
        <f t="shared" si="23"/>
        <v>No</v>
      </c>
      <c r="V106" s="5" t="str">
        <f t="shared" si="20"/>
        <v>N/A</v>
      </c>
      <c r="W106" s="6" t="str">
        <f t="shared" si="21"/>
        <v>N/A</v>
      </c>
      <c r="X106" s="5" t="s">
        <v>2886</v>
      </c>
    </row>
    <row r="107" spans="1:24" ht="30" x14ac:dyDescent="0.25">
      <c r="A107" s="77">
        <f>VLOOKUP(C107,'BU and Control BU Listing'!A:E,5,FALSE)</f>
        <v>21200</v>
      </c>
      <c r="B107" s="80" t="s">
        <v>3602</v>
      </c>
      <c r="C107" s="22" t="str">
        <f t="shared" si="13"/>
        <v>21200</v>
      </c>
      <c r="D107" s="22" t="str">
        <f t="shared" si="14"/>
        <v>03110</v>
      </c>
      <c r="E107" s="21" t="str">
        <f>VLOOKUP(B107,'Table A as of March 2024'!A:G,7,FALSE)</f>
        <v>Virginia State University</v>
      </c>
      <c r="F107" s="21" t="str">
        <f>VLOOKUP(B107,'Table A as of March 2024'!A:H,8,FALSE)</f>
        <v>Eminent Scholars</v>
      </c>
      <c r="G107" s="11" t="str">
        <f>VLOOKUP(B107,'Table A as of March 2024'!A:I,9,FALSE)</f>
        <v>500</v>
      </c>
      <c r="H107" t="str">
        <f>VLOOKUP(B107,'Table A as of March 2024'!A:L,12,FALSE)</f>
        <v>No</v>
      </c>
      <c r="I107" s="9" t="str">
        <f>VLOOKUP(B107,'Table A as of March 2024'!A:M,13,FALSE)</f>
        <v>R</v>
      </c>
      <c r="K107" t="str">
        <f>VLOOKUP(G107,'ACFR Class Vlookup'!A:B,2,FALSE)</f>
        <v>N/A</v>
      </c>
      <c r="L107" s="1" t="str">
        <f>VLOOKUP(D107,'Fund Information'!A:F,6,FALSE)</f>
        <v>Higher Education activity included on higher education financial statement template submissions.</v>
      </c>
      <c r="M107" s="6" t="str">
        <f t="shared" si="15"/>
        <v>N/A</v>
      </c>
      <c r="N107" s="6" t="s">
        <v>2886</v>
      </c>
      <c r="O107" s="6" t="str">
        <f t="shared" si="16"/>
        <v>N/A</v>
      </c>
      <c r="P107" s="5" t="s">
        <v>2886</v>
      </c>
      <c r="Q107" s="6" t="str">
        <f t="shared" si="17"/>
        <v>N/A</v>
      </c>
      <c r="R107" s="7" t="str">
        <f t="shared" si="22"/>
        <v>No</v>
      </c>
      <c r="S107" s="5" t="str">
        <f t="shared" si="18"/>
        <v>N/A</v>
      </c>
      <c r="T107" s="6" t="str">
        <f t="shared" si="19"/>
        <v>N/A</v>
      </c>
      <c r="U107" s="7" t="str">
        <f t="shared" si="23"/>
        <v>No</v>
      </c>
      <c r="V107" s="5" t="str">
        <f t="shared" si="20"/>
        <v>N/A</v>
      </c>
      <c r="W107" s="6" t="str">
        <f t="shared" si="21"/>
        <v>N/A</v>
      </c>
      <c r="X107" s="5" t="s">
        <v>2886</v>
      </c>
    </row>
    <row r="108" spans="1:24" ht="30" x14ac:dyDescent="0.25">
      <c r="A108" s="77">
        <f>VLOOKUP(C108,'BU and Control BU Listing'!A:E,5,FALSE)</f>
        <v>21200</v>
      </c>
      <c r="B108" s="80" t="s">
        <v>3603</v>
      </c>
      <c r="C108" s="22" t="str">
        <f t="shared" si="13"/>
        <v>21200</v>
      </c>
      <c r="D108" s="22" t="str">
        <f t="shared" si="14"/>
        <v>03120</v>
      </c>
      <c r="E108" s="21" t="str">
        <f>VLOOKUP(B108,'Table A as of March 2024'!A:G,7,FALSE)</f>
        <v>Virginia State University</v>
      </c>
      <c r="F108" s="21" t="str">
        <f>VLOOKUP(B108,'Table A as of March 2024'!A:H,8,FALSE)</f>
        <v>Historic Deficiencies</v>
      </c>
      <c r="G108" s="11" t="str">
        <f>VLOOKUP(B108,'Table A as of March 2024'!A:I,9,FALSE)</f>
        <v>500</v>
      </c>
      <c r="H108" t="str">
        <f>VLOOKUP(B108,'Table A as of March 2024'!A:L,12,FALSE)</f>
        <v>No</v>
      </c>
      <c r="I108" s="9" t="str">
        <f>VLOOKUP(B108,'Table A as of March 2024'!A:M,13,FALSE)</f>
        <v>U</v>
      </c>
      <c r="K108" t="str">
        <f>VLOOKUP(G108,'ACFR Class Vlookup'!A:B,2,FALSE)</f>
        <v>N/A</v>
      </c>
      <c r="L108" s="1" t="str">
        <f>VLOOKUP(D108,'Fund Information'!A:F,6,FALSE)</f>
        <v>Higher Education activity included on VSU's  higher education financial statement template submission.</v>
      </c>
      <c r="M108" s="6" t="str">
        <f t="shared" si="15"/>
        <v>N/A</v>
      </c>
      <c r="N108" s="6" t="s">
        <v>2886</v>
      </c>
      <c r="O108" s="6" t="str">
        <f t="shared" si="16"/>
        <v>N/A</v>
      </c>
      <c r="P108" s="5" t="s">
        <v>2886</v>
      </c>
      <c r="Q108" s="6" t="str">
        <f t="shared" si="17"/>
        <v>N/A</v>
      </c>
      <c r="R108" s="7" t="str">
        <f t="shared" si="22"/>
        <v>No</v>
      </c>
      <c r="S108" s="5" t="str">
        <f t="shared" si="18"/>
        <v>N/A</v>
      </c>
      <c r="T108" s="6" t="str">
        <f t="shared" si="19"/>
        <v>N/A</v>
      </c>
      <c r="U108" s="7" t="str">
        <f t="shared" si="23"/>
        <v>No</v>
      </c>
      <c r="V108" s="5" t="str">
        <f t="shared" si="20"/>
        <v>N/A</v>
      </c>
      <c r="W108" s="6" t="str">
        <f t="shared" si="21"/>
        <v>N/A</v>
      </c>
      <c r="X108" s="5" t="s">
        <v>2886</v>
      </c>
    </row>
    <row r="109" spans="1:24" ht="30" x14ac:dyDescent="0.25">
      <c r="A109" s="77">
        <f>VLOOKUP(C109,'BU and Control BU Listing'!A:E,5,FALSE)</f>
        <v>21200</v>
      </c>
      <c r="B109" s="80" t="s">
        <v>3604</v>
      </c>
      <c r="C109" s="22" t="str">
        <f t="shared" si="13"/>
        <v>21200</v>
      </c>
      <c r="D109" s="22" t="str">
        <f t="shared" si="14"/>
        <v>03150</v>
      </c>
      <c r="E109" s="21" t="str">
        <f>VLOOKUP(B109,'Table A as of March 2024'!A:G,7,FALSE)</f>
        <v>Virginia State University</v>
      </c>
      <c r="F109" s="21" t="str">
        <f>VLOOKUP(B109,'Table A as of March 2024'!A:H,8,FALSE)</f>
        <v>Management Plan</v>
      </c>
      <c r="G109" s="11" t="str">
        <f>VLOOKUP(B109,'Table A as of March 2024'!A:I,9,FALSE)</f>
        <v>500</v>
      </c>
      <c r="H109" t="str">
        <f>VLOOKUP(B109,'Table A as of March 2024'!A:L,12,FALSE)</f>
        <v>No</v>
      </c>
      <c r="I109" s="9" t="str">
        <f>VLOOKUP(B109,'Table A as of March 2024'!A:M,13,FALSE)</f>
        <v>U</v>
      </c>
      <c r="K109" t="str">
        <f>VLOOKUP(G109,'ACFR Class Vlookup'!A:B,2,FALSE)</f>
        <v>N/A</v>
      </c>
      <c r="L109" s="1" t="str">
        <f>VLOOKUP(D109,'Fund Information'!A:F,6,FALSE)</f>
        <v>Higher Education activity included on VSU's higher education financial statement template submission.</v>
      </c>
      <c r="M109" s="6" t="str">
        <f t="shared" si="15"/>
        <v>N/A</v>
      </c>
      <c r="N109" s="6" t="s">
        <v>2886</v>
      </c>
      <c r="O109" s="6" t="str">
        <f t="shared" si="16"/>
        <v>N/A</v>
      </c>
      <c r="P109" s="5" t="s">
        <v>2886</v>
      </c>
      <c r="Q109" s="6" t="str">
        <f t="shared" si="17"/>
        <v>N/A</v>
      </c>
      <c r="R109" s="7" t="str">
        <f t="shared" si="22"/>
        <v>No</v>
      </c>
      <c r="S109" s="5" t="str">
        <f t="shared" si="18"/>
        <v>N/A</v>
      </c>
      <c r="T109" s="6" t="str">
        <f t="shared" si="19"/>
        <v>N/A</v>
      </c>
      <c r="U109" s="7" t="str">
        <f t="shared" si="23"/>
        <v>No</v>
      </c>
      <c r="V109" s="5" t="str">
        <f t="shared" si="20"/>
        <v>N/A</v>
      </c>
      <c r="W109" s="6" t="str">
        <f t="shared" si="21"/>
        <v>N/A</v>
      </c>
      <c r="X109" s="5" t="s">
        <v>2886</v>
      </c>
    </row>
    <row r="110" spans="1:24" ht="30" x14ac:dyDescent="0.25">
      <c r="A110" s="77">
        <f>VLOOKUP(C110,'BU and Control BU Listing'!A:E,5,FALSE)</f>
        <v>21200</v>
      </c>
      <c r="B110" s="80" t="s">
        <v>3605</v>
      </c>
      <c r="C110" s="22" t="str">
        <f t="shared" si="13"/>
        <v>21200</v>
      </c>
      <c r="D110" s="22" t="str">
        <f t="shared" si="14"/>
        <v>03160</v>
      </c>
      <c r="E110" s="21" t="str">
        <f>VLOOKUP(B110,'Table A as of March 2024'!A:G,7,FALSE)</f>
        <v>Virginia State University</v>
      </c>
      <c r="F110" s="21" t="str">
        <f>VLOOKUP(B110,'Table A as of March 2024'!A:H,8,FALSE)</f>
        <v>Excess Indirct Cost Recoveries</v>
      </c>
      <c r="G110" s="11" t="str">
        <f>VLOOKUP(B110,'Table A as of March 2024'!A:I,9,FALSE)</f>
        <v>500</v>
      </c>
      <c r="H110" t="str">
        <f>VLOOKUP(B110,'Table A as of March 2024'!A:L,12,FALSE)</f>
        <v>No</v>
      </c>
      <c r="I110" s="9" t="str">
        <f>VLOOKUP(B110,'Table A as of March 2024'!A:M,13,FALSE)</f>
        <v>U</v>
      </c>
      <c r="K110" t="str">
        <f>VLOOKUP(G110,'ACFR Class Vlookup'!A:B,2,FALSE)</f>
        <v>N/A</v>
      </c>
      <c r="L110" s="1" t="str">
        <f>VLOOKUP(D110,'Fund Information'!A:F,6,FALSE)</f>
        <v>Higher Education activity included on higher education financial statement template submissions.</v>
      </c>
      <c r="M110" s="6" t="str">
        <f t="shared" si="15"/>
        <v>N/A</v>
      </c>
      <c r="N110" s="6" t="s">
        <v>2886</v>
      </c>
      <c r="O110" s="6" t="str">
        <f t="shared" si="16"/>
        <v>N/A</v>
      </c>
      <c r="P110" s="5" t="s">
        <v>2886</v>
      </c>
      <c r="Q110" s="6" t="str">
        <f t="shared" si="17"/>
        <v>N/A</v>
      </c>
      <c r="R110" s="7" t="str">
        <f t="shared" si="22"/>
        <v>No</v>
      </c>
      <c r="S110" s="5" t="str">
        <f t="shared" si="18"/>
        <v>N/A</v>
      </c>
      <c r="T110" s="6" t="str">
        <f t="shared" si="19"/>
        <v>N/A</v>
      </c>
      <c r="U110" s="7" t="str">
        <f t="shared" si="23"/>
        <v>No</v>
      </c>
      <c r="V110" s="5" t="str">
        <f t="shared" si="20"/>
        <v>N/A</v>
      </c>
      <c r="W110" s="6" t="str">
        <f t="shared" si="21"/>
        <v>N/A</v>
      </c>
      <c r="X110" s="5" t="s">
        <v>2886</v>
      </c>
    </row>
    <row r="111" spans="1:24" ht="30" x14ac:dyDescent="0.25">
      <c r="A111" s="77">
        <f>VLOOKUP(C111,'BU and Control BU Listing'!A:E,5,FALSE)</f>
        <v>21200</v>
      </c>
      <c r="B111" s="80" t="s">
        <v>3606</v>
      </c>
      <c r="C111" s="22" t="str">
        <f t="shared" si="13"/>
        <v>21200</v>
      </c>
      <c r="D111" s="22" t="str">
        <f t="shared" si="14"/>
        <v>03170</v>
      </c>
      <c r="E111" s="21" t="str">
        <f>VLOOKUP(B111,'Table A as of March 2024'!A:G,7,FALSE)</f>
        <v>Virginia State University</v>
      </c>
      <c r="F111" s="21" t="str">
        <f>VLOOKUP(B111,'Table A as of March 2024'!A:H,8,FALSE)</f>
        <v>Student Financial Assistance</v>
      </c>
      <c r="G111" s="11" t="str">
        <f>VLOOKUP(B111,'Table A as of March 2024'!A:I,9,FALSE)</f>
        <v>500</v>
      </c>
      <c r="H111" t="str">
        <f>VLOOKUP(B111,'Table A as of March 2024'!A:L,12,FALSE)</f>
        <v>No</v>
      </c>
      <c r="I111" s="9" t="str">
        <f>VLOOKUP(B111,'Table A as of March 2024'!A:M,13,FALSE)</f>
        <v>U</v>
      </c>
      <c r="K111" t="str">
        <f>VLOOKUP(G111,'ACFR Class Vlookup'!A:B,2,FALSE)</f>
        <v>N/A</v>
      </c>
      <c r="L111" s="1" t="str">
        <f>VLOOKUP(D111,'Fund Information'!A:F,6,FALSE)</f>
        <v>Higher Education activity included on higher education financial statement template submissions.</v>
      </c>
      <c r="M111" s="6" t="str">
        <f t="shared" si="15"/>
        <v>N/A</v>
      </c>
      <c r="N111" s="6" t="s">
        <v>2886</v>
      </c>
      <c r="O111" s="6" t="str">
        <f t="shared" si="16"/>
        <v>N/A</v>
      </c>
      <c r="P111" s="5" t="s">
        <v>2886</v>
      </c>
      <c r="Q111" s="6" t="str">
        <f t="shared" si="17"/>
        <v>N/A</v>
      </c>
      <c r="R111" s="7" t="str">
        <f t="shared" si="22"/>
        <v>No</v>
      </c>
      <c r="S111" s="5" t="str">
        <f t="shared" si="18"/>
        <v>N/A</v>
      </c>
      <c r="T111" s="6" t="str">
        <f t="shared" si="19"/>
        <v>N/A</v>
      </c>
      <c r="U111" s="7" t="str">
        <f t="shared" si="23"/>
        <v>No</v>
      </c>
      <c r="V111" s="5" t="str">
        <f t="shared" si="20"/>
        <v>N/A</v>
      </c>
      <c r="W111" s="6" t="str">
        <f t="shared" si="21"/>
        <v>N/A</v>
      </c>
      <c r="X111" s="5" t="s">
        <v>2886</v>
      </c>
    </row>
    <row r="112" spans="1:24" ht="165" x14ac:dyDescent="0.25">
      <c r="A112" s="77">
        <f>VLOOKUP(C112,'BU and Control BU Listing'!A:E,5,FALSE)</f>
        <v>21200</v>
      </c>
      <c r="B112" s="80" t="s">
        <v>8159</v>
      </c>
      <c r="C112" s="22" t="str">
        <f t="shared" si="13"/>
        <v>21200</v>
      </c>
      <c r="D112" s="22" t="str">
        <f t="shared" si="14"/>
        <v>03210</v>
      </c>
      <c r="E112" s="21" t="str">
        <f>VLOOKUP(B112,'Table A as of March 2024'!A:G,7,FALSE)</f>
        <v>Virginia State University</v>
      </c>
      <c r="F112" s="21" t="str">
        <f>VLOOKUP(B112,'Table A as of March 2024'!A:H,8,FALSE)</f>
        <v>ARP-CrvStLoclFisRecFd-COVID-19</v>
      </c>
      <c r="G112" s="11" t="str">
        <f>VLOOKUP(B112,'Table A as of March 2024'!A:I,9,FALSE)</f>
        <v>500</v>
      </c>
      <c r="H112" t="str">
        <f>VLOOKUP(B112,'Table A as of March 2024'!A:L,12,FALSE)</f>
        <v>No</v>
      </c>
      <c r="I112" s="9" t="str">
        <f>VLOOKUP(B112,'Table A as of March 2024'!A:M,13,FALSE)</f>
        <v>V</v>
      </c>
      <c r="K112" t="str">
        <f>VLOOKUP(G112,'ACFR Class Vlookup'!A:B,2,FALSE)</f>
        <v>N/A</v>
      </c>
      <c r="L112" s="1" t="str">
        <f>VLOOKUP(D112,'Fund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12" s="6" t="str">
        <f t="shared" si="15"/>
        <v>N/A</v>
      </c>
      <c r="N112" s="6" t="s">
        <v>2886</v>
      </c>
      <c r="O112" s="6" t="str">
        <f t="shared" si="16"/>
        <v>N/A</v>
      </c>
      <c r="P112" s="5" t="s">
        <v>2886</v>
      </c>
      <c r="Q112" s="6" t="str">
        <f t="shared" si="17"/>
        <v>N/A</v>
      </c>
      <c r="R112" s="7" t="str">
        <f t="shared" si="22"/>
        <v>No</v>
      </c>
      <c r="S112" s="5" t="str">
        <f t="shared" si="18"/>
        <v>N/A</v>
      </c>
      <c r="T112" s="6" t="str">
        <f t="shared" si="19"/>
        <v>N/A</v>
      </c>
      <c r="U112" s="7" t="str">
        <f t="shared" si="23"/>
        <v>No</v>
      </c>
      <c r="V112" s="5" t="str">
        <f t="shared" si="20"/>
        <v>N/A</v>
      </c>
      <c r="W112" s="6" t="str">
        <f t="shared" si="21"/>
        <v>N/A</v>
      </c>
      <c r="X112" s="5" t="s">
        <v>2886</v>
      </c>
    </row>
    <row r="113" spans="1:24" ht="135" x14ac:dyDescent="0.25">
      <c r="A113" s="77">
        <f>VLOOKUP(C113,'BU and Control BU Listing'!A:E,5,FALSE)</f>
        <v>21200</v>
      </c>
      <c r="B113" s="80" t="s">
        <v>8160</v>
      </c>
      <c r="C113" s="22" t="str">
        <f t="shared" si="13"/>
        <v>21200</v>
      </c>
      <c r="D113" s="22" t="str">
        <f t="shared" si="14"/>
        <v>03230</v>
      </c>
      <c r="E113" s="21" t="str">
        <f>VLOOKUP(B113,'Table A as of March 2024'!A:G,7,FALSE)</f>
        <v>Virginia State University</v>
      </c>
      <c r="F113" s="21" t="str">
        <f>VLOOKUP(B113,'Table A as of March 2024'!A:H,8,FALSE)</f>
        <v>Epi&amp;LabCpctyInfctsDis-COVID-19</v>
      </c>
      <c r="G113" s="11" t="str">
        <f>VLOOKUP(B113,'Table A as of March 2024'!A:I,9,FALSE)</f>
        <v>500</v>
      </c>
      <c r="H113" t="str">
        <f>VLOOKUP(B113,'Table A as of March 2024'!A:L,12,FALSE)</f>
        <v>No</v>
      </c>
      <c r="I113" s="9" t="str">
        <f>VLOOKUP(B113,'Table A as of March 2024'!A:M,13,FALSE)</f>
        <v>V</v>
      </c>
      <c r="K113" t="str">
        <f>VLOOKUP(G113,'ACFR Class Vlookup'!A:B,2,FALSE)</f>
        <v>N/A</v>
      </c>
      <c r="L113" s="1" t="str">
        <f>VLOOKUP(D113,'Fund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113" s="6" t="str">
        <f t="shared" si="15"/>
        <v>N/A</v>
      </c>
      <c r="N113" s="6" t="s">
        <v>2886</v>
      </c>
      <c r="O113" s="6" t="str">
        <f t="shared" si="16"/>
        <v>N/A</v>
      </c>
      <c r="P113" s="5" t="s">
        <v>2886</v>
      </c>
      <c r="Q113" s="6" t="str">
        <f t="shared" si="17"/>
        <v>N/A</v>
      </c>
      <c r="R113" s="7" t="str">
        <f t="shared" si="22"/>
        <v>No</v>
      </c>
      <c r="S113" s="5" t="str">
        <f t="shared" si="18"/>
        <v>N/A</v>
      </c>
      <c r="T113" s="6" t="str">
        <f t="shared" si="19"/>
        <v>N/A</v>
      </c>
      <c r="U113" s="7" t="str">
        <f t="shared" si="23"/>
        <v>No</v>
      </c>
      <c r="V113" s="5" t="str">
        <f t="shared" si="20"/>
        <v>N/A</v>
      </c>
      <c r="W113" s="6" t="str">
        <f t="shared" si="21"/>
        <v>N/A</v>
      </c>
      <c r="X113" s="5" t="s">
        <v>2886</v>
      </c>
    </row>
    <row r="114" spans="1:24" ht="105" x14ac:dyDescent="0.25">
      <c r="A114" s="77">
        <f>VLOOKUP(C114,'BU and Control BU Listing'!A:E,5,FALSE)</f>
        <v>21200</v>
      </c>
      <c r="B114" s="80" t="s">
        <v>5812</v>
      </c>
      <c r="C114" s="22" t="str">
        <f t="shared" si="13"/>
        <v>21200</v>
      </c>
      <c r="D114" s="22" t="str">
        <f t="shared" si="14"/>
        <v>03370</v>
      </c>
      <c r="E114" s="21" t="str">
        <f>VLOOKUP(B114,'Table A as of March 2024'!A:G,7,FALSE)</f>
        <v>Virginia State University</v>
      </c>
      <c r="F114" s="21" t="str">
        <f>VLOOKUP(B114,'Table A as of March 2024'!A:H,8,FALSE)</f>
        <v>HistBlackCollgs&amp;Univ-COVID-19</v>
      </c>
      <c r="G114" s="11" t="str">
        <f>VLOOKUP(B114,'Table A as of March 2024'!A:I,9,FALSE)</f>
        <v>500</v>
      </c>
      <c r="H114" t="str">
        <f>VLOOKUP(B114,'Table A as of March 2024'!A:L,12,FALSE)</f>
        <v>No</v>
      </c>
      <c r="I114" s="9" t="str">
        <f>VLOOKUP(B114,'Table A as of March 2024'!A:M,13,FALSE)</f>
        <v>V</v>
      </c>
      <c r="K114" t="str">
        <f>VLOOKUP(G114,'ACFR Class Vlookup'!A:B,2,FALSE)</f>
        <v>N/A</v>
      </c>
      <c r="L114" s="1" t="str">
        <f>VLOOKUP(D114,'Fund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Historically Black Colleges and Universities (HBCUs), under the CARES Act.</v>
      </c>
      <c r="M114" s="6" t="str">
        <f t="shared" si="15"/>
        <v>N/A</v>
      </c>
      <c r="N114" s="6" t="s">
        <v>2886</v>
      </c>
      <c r="O114" s="6" t="str">
        <f t="shared" si="16"/>
        <v>N/A</v>
      </c>
      <c r="P114" s="5" t="s">
        <v>2886</v>
      </c>
      <c r="Q114" s="6" t="str">
        <f t="shared" si="17"/>
        <v>N/A</v>
      </c>
      <c r="R114" s="7" t="str">
        <f t="shared" si="22"/>
        <v>No</v>
      </c>
      <c r="S114" s="5" t="str">
        <f t="shared" si="18"/>
        <v>N/A</v>
      </c>
      <c r="T114" s="6" t="str">
        <f t="shared" si="19"/>
        <v>N/A</v>
      </c>
      <c r="U114" s="7" t="str">
        <f t="shared" si="23"/>
        <v>No</v>
      </c>
      <c r="V114" s="5" t="str">
        <f t="shared" si="20"/>
        <v>N/A</v>
      </c>
      <c r="W114" s="6" t="str">
        <f t="shared" si="21"/>
        <v>N/A</v>
      </c>
      <c r="X114" s="5" t="s">
        <v>2886</v>
      </c>
    </row>
    <row r="115" spans="1:24" ht="90" x14ac:dyDescent="0.25">
      <c r="A115" s="77">
        <f>VLOOKUP(C115,'BU and Control BU Listing'!A:E,5,FALSE)</f>
        <v>21200</v>
      </c>
      <c r="B115" s="80" t="s">
        <v>8161</v>
      </c>
      <c r="C115" s="22" t="str">
        <f t="shared" si="13"/>
        <v>21200</v>
      </c>
      <c r="D115" s="22" t="str">
        <f t="shared" si="14"/>
        <v>03410</v>
      </c>
      <c r="E115" s="21" t="str">
        <f>VLOOKUP(B115,'Table A as of March 2024'!A:G,7,FALSE)</f>
        <v>Virginia State University</v>
      </c>
      <c r="F115" s="21" t="str">
        <f>VLOOKUP(B115,'Table A as of March 2024'!A:H,8,FALSE)</f>
        <v>GEER Fund - COVID-19</v>
      </c>
      <c r="G115" s="11" t="str">
        <f>VLOOKUP(B115,'Table A as of March 2024'!A:I,9,FALSE)</f>
        <v>500</v>
      </c>
      <c r="H115" t="str">
        <f>VLOOKUP(B115,'Table A as of March 2024'!A:L,12,FALSE)</f>
        <v>No</v>
      </c>
      <c r="I115" s="9" t="str">
        <f>VLOOKUP(B115,'Table A as of March 2024'!A:M,13,FALSE)</f>
        <v>V</v>
      </c>
      <c r="K115" t="str">
        <f>VLOOKUP(G115,'ACFR Class Vlookup'!A:B,2,FALSE)</f>
        <v>N/A</v>
      </c>
      <c r="L115" s="1" t="str">
        <f>VLOOKUP(D115,'Fund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115" s="6" t="str">
        <f t="shared" si="15"/>
        <v>N/A</v>
      </c>
      <c r="N115" s="6" t="s">
        <v>2886</v>
      </c>
      <c r="O115" s="6" t="str">
        <f t="shared" si="16"/>
        <v>N/A</v>
      </c>
      <c r="P115" s="5" t="s">
        <v>2886</v>
      </c>
      <c r="Q115" s="6" t="str">
        <f t="shared" si="17"/>
        <v>N/A</v>
      </c>
      <c r="R115" s="7" t="str">
        <f t="shared" si="22"/>
        <v>No</v>
      </c>
      <c r="S115" s="5" t="str">
        <f t="shared" si="18"/>
        <v>N/A</v>
      </c>
      <c r="T115" s="6" t="str">
        <f t="shared" si="19"/>
        <v>N/A</v>
      </c>
      <c r="U115" s="7" t="str">
        <f t="shared" si="23"/>
        <v>No</v>
      </c>
      <c r="V115" s="5" t="str">
        <f t="shared" si="20"/>
        <v>N/A</v>
      </c>
      <c r="W115" s="6" t="str">
        <f t="shared" si="21"/>
        <v>N/A</v>
      </c>
      <c r="X115" s="5" t="s">
        <v>2886</v>
      </c>
    </row>
    <row r="116" spans="1:24" ht="165" x14ac:dyDescent="0.25">
      <c r="A116" s="77">
        <f>VLOOKUP(C116,'BU and Control BU Listing'!A:E,5,FALSE)</f>
        <v>21200</v>
      </c>
      <c r="B116" s="80" t="s">
        <v>5813</v>
      </c>
      <c r="C116" s="22" t="str">
        <f t="shared" si="13"/>
        <v>21200</v>
      </c>
      <c r="D116" s="22" t="str">
        <f t="shared" si="14"/>
        <v>03420</v>
      </c>
      <c r="E116" s="21" t="str">
        <f>VLOOKUP(B116,'Table A as of March 2024'!A:G,7,FALSE)</f>
        <v>Virginia State University</v>
      </c>
      <c r="F116" s="21" t="str">
        <f>VLOOKUP(B116,'Table A as of March 2024'!A:H,8,FALSE)</f>
        <v>Caresactrlffd-General-Covid-19</v>
      </c>
      <c r="G116" s="11" t="str">
        <f>VLOOKUP(B116,'Table A as of March 2024'!A:I,9,FALSE)</f>
        <v>500</v>
      </c>
      <c r="H116" t="str">
        <f>VLOOKUP(B116,'Table A as of March 2024'!A:L,12,FALSE)</f>
        <v>No</v>
      </c>
      <c r="I116" s="9" t="str">
        <f>VLOOKUP(B116,'Table A as of March 2024'!A:M,13,FALSE)</f>
        <v>V</v>
      </c>
      <c r="K116" t="str">
        <f>VLOOKUP(G116,'ACFR Class Vlookup'!A:B,2,FALSE)</f>
        <v>N/A</v>
      </c>
      <c r="L116" s="1" t="str">
        <f>VLOOKUP(D116,'Fund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16" s="6" t="str">
        <f t="shared" si="15"/>
        <v>N/A</v>
      </c>
      <c r="N116" s="6" t="s">
        <v>2886</v>
      </c>
      <c r="O116" s="6" t="str">
        <f t="shared" si="16"/>
        <v>N/A</v>
      </c>
      <c r="P116" s="5" t="s">
        <v>2886</v>
      </c>
      <c r="Q116" s="6" t="str">
        <f t="shared" si="17"/>
        <v>N/A</v>
      </c>
      <c r="R116" s="7" t="str">
        <f t="shared" si="22"/>
        <v>No</v>
      </c>
      <c r="S116" s="5" t="str">
        <f t="shared" si="18"/>
        <v>N/A</v>
      </c>
      <c r="T116" s="6" t="str">
        <f t="shared" si="19"/>
        <v>N/A</v>
      </c>
      <c r="U116" s="7" t="str">
        <f t="shared" si="23"/>
        <v>No</v>
      </c>
      <c r="V116" s="5" t="str">
        <f t="shared" si="20"/>
        <v>N/A</v>
      </c>
      <c r="W116" s="6" t="str">
        <f t="shared" si="21"/>
        <v>N/A</v>
      </c>
      <c r="X116" s="5" t="s">
        <v>2886</v>
      </c>
    </row>
    <row r="117" spans="1:24" ht="90" x14ac:dyDescent="0.25">
      <c r="A117" s="77">
        <f>VLOOKUP(C117,'BU and Control BU Listing'!A:E,5,FALSE)</f>
        <v>21200</v>
      </c>
      <c r="B117" s="80" t="s">
        <v>5814</v>
      </c>
      <c r="C117" s="22" t="str">
        <f t="shared" si="13"/>
        <v>21200</v>
      </c>
      <c r="D117" s="22" t="str">
        <f t="shared" si="14"/>
        <v>03440</v>
      </c>
      <c r="E117" s="21" t="str">
        <f>VLOOKUP(B117,'Table A as of March 2024'!A:G,7,FALSE)</f>
        <v>Virginia State University</v>
      </c>
      <c r="F117" s="21" t="str">
        <f>VLOOKUP(B117,'Table A as of March 2024'!A:H,8,FALSE)</f>
        <v>EduStabFund-Students-COVID-19</v>
      </c>
      <c r="G117" s="11" t="str">
        <f>VLOOKUP(B117,'Table A as of March 2024'!A:I,9,FALSE)</f>
        <v>500</v>
      </c>
      <c r="H117" t="str">
        <f>VLOOKUP(B117,'Table A as of March 2024'!A:L,12,FALSE)</f>
        <v>No</v>
      </c>
      <c r="I117" s="9" t="str">
        <f>VLOOKUP(B117,'Table A as of March 2024'!A:M,13,FALSE)</f>
        <v>V</v>
      </c>
      <c r="K117" t="str">
        <f>VLOOKUP(G117,'ACFR Class Vlookup'!A:B,2,FALSE)</f>
        <v>N/A</v>
      </c>
      <c r="L117" s="1" t="str">
        <f>VLOOKUP(D117,'Fund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117" s="6" t="str">
        <f t="shared" si="15"/>
        <v>N/A</v>
      </c>
      <c r="N117" s="6" t="s">
        <v>2886</v>
      </c>
      <c r="O117" s="6" t="str">
        <f t="shared" si="16"/>
        <v>N/A</v>
      </c>
      <c r="P117" s="5" t="s">
        <v>2886</v>
      </c>
      <c r="Q117" s="6" t="str">
        <f t="shared" si="17"/>
        <v>N/A</v>
      </c>
      <c r="R117" s="7" t="str">
        <f t="shared" si="22"/>
        <v>No</v>
      </c>
      <c r="S117" s="5" t="str">
        <f t="shared" si="18"/>
        <v>N/A</v>
      </c>
      <c r="T117" s="6" t="str">
        <f t="shared" si="19"/>
        <v>N/A</v>
      </c>
      <c r="U117" s="7" t="str">
        <f t="shared" si="23"/>
        <v>No</v>
      </c>
      <c r="V117" s="5" t="str">
        <f t="shared" si="20"/>
        <v>N/A</v>
      </c>
      <c r="W117" s="6" t="str">
        <f t="shared" si="21"/>
        <v>N/A</v>
      </c>
      <c r="X117" s="5" t="s">
        <v>2886</v>
      </c>
    </row>
    <row r="118" spans="1:24" ht="90" x14ac:dyDescent="0.25">
      <c r="A118" s="77">
        <f>VLOOKUP(C118,'BU and Control BU Listing'!A:E,5,FALSE)</f>
        <v>21200</v>
      </c>
      <c r="B118" s="80" t="s">
        <v>5815</v>
      </c>
      <c r="C118" s="22" t="str">
        <f t="shared" si="13"/>
        <v>21200</v>
      </c>
      <c r="D118" s="22" t="str">
        <f t="shared" si="14"/>
        <v>03690</v>
      </c>
      <c r="E118" s="21" t="str">
        <f>VLOOKUP(B118,'Table A as of March 2024'!A:G,7,FALSE)</f>
        <v>Virginia State University</v>
      </c>
      <c r="F118" s="21" t="str">
        <f>VLOOKUP(B118,'Table A as of March 2024'!A:H,8,FALSE)</f>
        <v>EduStabFund-Institutn-COVID-19</v>
      </c>
      <c r="G118" s="11" t="str">
        <f>VLOOKUP(B118,'Table A as of March 2024'!A:I,9,FALSE)</f>
        <v>500</v>
      </c>
      <c r="H118" t="str">
        <f>VLOOKUP(B118,'Table A as of March 2024'!A:L,12,FALSE)</f>
        <v>No</v>
      </c>
      <c r="I118" s="9" t="str">
        <f>VLOOKUP(B118,'Table A as of March 2024'!A:M,13,FALSE)</f>
        <v>V</v>
      </c>
      <c r="K118" t="str">
        <f>VLOOKUP(G118,'ACFR Class Vlookup'!A:B,2,FALSE)</f>
        <v>N/A</v>
      </c>
      <c r="L118" s="1" t="str">
        <f>VLOOKUP(D118,'Fund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118" s="6" t="str">
        <f t="shared" si="15"/>
        <v>N/A</v>
      </c>
      <c r="N118" s="6" t="s">
        <v>2886</v>
      </c>
      <c r="O118" s="6" t="str">
        <f t="shared" si="16"/>
        <v>N/A</v>
      </c>
      <c r="P118" s="5" t="s">
        <v>2886</v>
      </c>
      <c r="Q118" s="6" t="str">
        <f t="shared" si="17"/>
        <v>N/A</v>
      </c>
      <c r="R118" s="7" t="str">
        <f t="shared" si="22"/>
        <v>No</v>
      </c>
      <c r="S118" s="5" t="str">
        <f t="shared" si="18"/>
        <v>N/A</v>
      </c>
      <c r="T118" s="6" t="str">
        <f t="shared" si="19"/>
        <v>N/A</v>
      </c>
      <c r="U118" s="7" t="str">
        <f t="shared" si="23"/>
        <v>No</v>
      </c>
      <c r="V118" s="5" t="str">
        <f t="shared" si="20"/>
        <v>N/A</v>
      </c>
      <c r="W118" s="6" t="str">
        <f t="shared" si="21"/>
        <v>N/A</v>
      </c>
      <c r="X118" s="5" t="s">
        <v>2886</v>
      </c>
    </row>
    <row r="119" spans="1:24" ht="30" x14ac:dyDescent="0.25">
      <c r="A119" s="77">
        <f>VLOOKUP(C119,'BU and Control BU Listing'!A:E,5,FALSE)</f>
        <v>21200</v>
      </c>
      <c r="B119" s="80" t="s">
        <v>3607</v>
      </c>
      <c r="C119" s="22" t="str">
        <f t="shared" si="13"/>
        <v>21200</v>
      </c>
      <c r="D119" s="22" t="str">
        <f t="shared" si="14"/>
        <v>03860</v>
      </c>
      <c r="E119" s="21" t="str">
        <f>VLOOKUP(B119,'Table A as of March 2024'!A:G,7,FALSE)</f>
        <v>Virginia State University</v>
      </c>
      <c r="F119" s="21" t="str">
        <f>VLOOKUP(B119,'Table A as of March 2024'!A:H,8,FALSE)</f>
        <v>Rcycl Matl Sale-Non-Gen/Fed-HE</v>
      </c>
      <c r="G119" s="11" t="str">
        <f>VLOOKUP(B119,'Table A as of March 2024'!A:I,9,FALSE)</f>
        <v>500</v>
      </c>
      <c r="H119" t="str">
        <f>VLOOKUP(B119,'Table A as of March 2024'!A:L,12,FALSE)</f>
        <v>No</v>
      </c>
      <c r="I119" s="9" t="str">
        <f>VLOOKUP(B119,'Table A as of March 2024'!A:M,13,FALSE)</f>
        <v>U</v>
      </c>
      <c r="K119" t="str">
        <f>VLOOKUP(G119,'ACFR Class Vlookup'!A:B,2,FALSE)</f>
        <v>N/A</v>
      </c>
      <c r="L119" s="1" t="str">
        <f>VLOOKUP(D119,'Fund Information'!A:F,6,FALSE)</f>
        <v>Higher Education activity included on higher education financial statement template submissions.</v>
      </c>
      <c r="M119" s="6" t="str">
        <f t="shared" si="15"/>
        <v>N/A</v>
      </c>
      <c r="N119" s="6" t="s">
        <v>2886</v>
      </c>
      <c r="O119" s="6" t="str">
        <f t="shared" si="16"/>
        <v>N/A</v>
      </c>
      <c r="P119" s="5" t="s">
        <v>2886</v>
      </c>
      <c r="Q119" s="6" t="str">
        <f t="shared" si="17"/>
        <v>N/A</v>
      </c>
      <c r="R119" s="7" t="str">
        <f t="shared" si="22"/>
        <v>No</v>
      </c>
      <c r="S119" s="5" t="str">
        <f t="shared" si="18"/>
        <v>N/A</v>
      </c>
      <c r="T119" s="6" t="str">
        <f t="shared" si="19"/>
        <v>N/A</v>
      </c>
      <c r="U119" s="7" t="str">
        <f t="shared" si="23"/>
        <v>No</v>
      </c>
      <c r="V119" s="5" t="str">
        <f t="shared" si="20"/>
        <v>N/A</v>
      </c>
      <c r="W119" s="6" t="str">
        <f t="shared" si="21"/>
        <v>N/A</v>
      </c>
      <c r="X119" s="5" t="s">
        <v>2886</v>
      </c>
    </row>
    <row r="120" spans="1:24" ht="45" x14ac:dyDescent="0.25">
      <c r="A120" s="77">
        <f>VLOOKUP(C120,'BU and Control BU Listing'!A:E,5,FALSE)</f>
        <v>21200</v>
      </c>
      <c r="B120" s="80" t="s">
        <v>3608</v>
      </c>
      <c r="C120" s="22" t="str">
        <f t="shared" si="13"/>
        <v>21200</v>
      </c>
      <c r="D120" s="22" t="str">
        <f t="shared" si="14"/>
        <v>03870</v>
      </c>
      <c r="E120" s="21" t="str">
        <f>VLOOKUP(B120,'Table A as of March 2024'!A:G,7,FALSE)</f>
        <v>Virginia State University</v>
      </c>
      <c r="F120" s="21" t="str">
        <f>VLOOKUP(B120,'Table A as of March 2024'!A:H,8,FALSE)</f>
        <v>Srplus Supp&amp;Equip Sales-Gen-HE</v>
      </c>
      <c r="G120" s="11" t="str">
        <f>VLOOKUP(B120,'Table A as of March 2024'!A:I,9,FALSE)</f>
        <v>500</v>
      </c>
      <c r="H120" t="str">
        <f>VLOOKUP(B120,'Table A as of March 2024'!A:L,12,FALSE)</f>
        <v>No</v>
      </c>
      <c r="I120" s="9" t="str">
        <f>VLOOKUP(B120,'Table A as of March 2024'!A:M,13,FALSE)</f>
        <v>U</v>
      </c>
      <c r="K120" t="str">
        <f>VLOOKUP(G120,'ACFR Class Vlookup'!A:B,2,FALSE)</f>
        <v>N/A</v>
      </c>
      <c r="L120" s="1" t="str">
        <f>VLOOKUP(D120,'Fund Information'!A:F,6,FALSE)</f>
        <v>Higher Education activity accounted for on higher education financial statement template submissions.  Accounts for sale of surplus supplies and equipment.</v>
      </c>
      <c r="M120" s="6" t="str">
        <f t="shared" si="15"/>
        <v>N/A</v>
      </c>
      <c r="N120" s="6" t="s">
        <v>2886</v>
      </c>
      <c r="O120" s="6" t="str">
        <f t="shared" si="16"/>
        <v>N/A</v>
      </c>
      <c r="P120" s="5" t="s">
        <v>2886</v>
      </c>
      <c r="Q120" s="6" t="str">
        <f t="shared" si="17"/>
        <v>N/A</v>
      </c>
      <c r="R120" s="7" t="str">
        <f t="shared" si="22"/>
        <v>No</v>
      </c>
      <c r="S120" s="5" t="str">
        <f t="shared" si="18"/>
        <v>N/A</v>
      </c>
      <c r="T120" s="6" t="str">
        <f t="shared" si="19"/>
        <v>N/A</v>
      </c>
      <c r="U120" s="7" t="str">
        <f t="shared" si="23"/>
        <v>No</v>
      </c>
      <c r="V120" s="5" t="str">
        <f t="shared" si="20"/>
        <v>N/A</v>
      </c>
      <c r="W120" s="6" t="str">
        <f t="shared" si="21"/>
        <v>N/A</v>
      </c>
      <c r="X120" s="5" t="s">
        <v>2886</v>
      </c>
    </row>
    <row r="121" spans="1:24" ht="30" x14ac:dyDescent="0.25">
      <c r="A121" s="77">
        <f>VLOOKUP(C121,'BU and Control BU Listing'!A:E,5,FALSE)</f>
        <v>21200</v>
      </c>
      <c r="B121" s="80" t="s">
        <v>3609</v>
      </c>
      <c r="C121" s="22" t="str">
        <f t="shared" si="13"/>
        <v>21200</v>
      </c>
      <c r="D121" s="22" t="str">
        <f t="shared" si="14"/>
        <v>03900</v>
      </c>
      <c r="E121" s="21" t="str">
        <f>VLOOKUP(B121,'Table A as of March 2024'!A:G,7,FALSE)</f>
        <v>Virginia State University</v>
      </c>
      <c r="F121" s="21" t="str">
        <f>VLOOKUP(B121,'Table A as of March 2024'!A:H,8,FALSE)</f>
        <v>Insurance Recovery - Higher Ed</v>
      </c>
      <c r="G121" s="11" t="str">
        <f>VLOOKUP(B121,'Table A as of March 2024'!A:I,9,FALSE)</f>
        <v>500</v>
      </c>
      <c r="H121" t="str">
        <f>VLOOKUP(B121,'Table A as of March 2024'!A:L,12,FALSE)</f>
        <v>No</v>
      </c>
      <c r="I121" s="9" t="str">
        <f>VLOOKUP(B121,'Table A as of March 2024'!A:M,13,FALSE)</f>
        <v>U</v>
      </c>
      <c r="K121" t="str">
        <f>VLOOKUP(G121,'ACFR Class Vlookup'!A:B,2,FALSE)</f>
        <v>N/A</v>
      </c>
      <c r="L121" s="1" t="str">
        <f>VLOOKUP(D121,'Fund Information'!A:F,6,FALSE)</f>
        <v>Higher Education activity included on higher education financial statement template submissions.</v>
      </c>
      <c r="M121" s="6" t="str">
        <f t="shared" si="15"/>
        <v>N/A</v>
      </c>
      <c r="N121" s="6" t="s">
        <v>2886</v>
      </c>
      <c r="O121" s="6" t="str">
        <f t="shared" si="16"/>
        <v>N/A</v>
      </c>
      <c r="P121" s="5" t="s">
        <v>2886</v>
      </c>
      <c r="Q121" s="6" t="str">
        <f t="shared" si="17"/>
        <v>N/A</v>
      </c>
      <c r="R121" s="7" t="str">
        <f t="shared" si="22"/>
        <v>No</v>
      </c>
      <c r="S121" s="5" t="str">
        <f t="shared" si="18"/>
        <v>N/A</v>
      </c>
      <c r="T121" s="6" t="str">
        <f t="shared" si="19"/>
        <v>N/A</v>
      </c>
      <c r="U121" s="7" t="str">
        <f t="shared" si="23"/>
        <v>No</v>
      </c>
      <c r="V121" s="5" t="str">
        <f t="shared" si="20"/>
        <v>N/A</v>
      </c>
      <c r="W121" s="6" t="str">
        <f t="shared" si="21"/>
        <v>N/A</v>
      </c>
      <c r="X121" s="5" t="s">
        <v>2886</v>
      </c>
    </row>
    <row r="122" spans="1:24" ht="30" x14ac:dyDescent="0.25">
      <c r="A122" s="77">
        <f>VLOOKUP(C122,'BU and Control BU Listing'!A:E,5,FALSE)</f>
        <v>21200</v>
      </c>
      <c r="B122" s="80" t="s">
        <v>3610</v>
      </c>
      <c r="C122" s="22" t="str">
        <f t="shared" si="13"/>
        <v>21200</v>
      </c>
      <c r="D122" s="22" t="str">
        <f t="shared" si="14"/>
        <v>03930</v>
      </c>
      <c r="E122" s="21" t="str">
        <f>VLOOKUP(B122,'Table A as of March 2024'!A:G,7,FALSE)</f>
        <v>Virginia State University</v>
      </c>
      <c r="F122" s="21" t="str">
        <f>VLOOKUP(B122,'Table A as of March 2024'!A:H,8,FALSE)</f>
        <v>Energy Performance Contracts</v>
      </c>
      <c r="G122" s="11" t="str">
        <f>VLOOKUP(B122,'Table A as of March 2024'!A:I,9,FALSE)</f>
        <v>500</v>
      </c>
      <c r="H122" t="str">
        <f>VLOOKUP(B122,'Table A as of March 2024'!A:L,12,FALSE)</f>
        <v>No</v>
      </c>
      <c r="I122" s="9" t="str">
        <f>VLOOKUP(B122,'Table A as of March 2024'!A:M,13,FALSE)</f>
        <v>R</v>
      </c>
      <c r="K122" t="str">
        <f>VLOOKUP(G122,'ACFR Class Vlookup'!A:B,2,FALSE)</f>
        <v>N/A</v>
      </c>
      <c r="L122" s="1" t="str">
        <f>VLOOKUP(D122,'Fund Information'!A:F,6,FALSE)</f>
        <v>Higher Education activity included on higher education financial statement template submissions.</v>
      </c>
      <c r="M122" s="6" t="str">
        <f t="shared" si="15"/>
        <v>N/A</v>
      </c>
      <c r="N122" s="6" t="s">
        <v>2886</v>
      </c>
      <c r="O122" s="6" t="str">
        <f t="shared" si="16"/>
        <v>N/A</v>
      </c>
      <c r="P122" s="5" t="s">
        <v>2886</v>
      </c>
      <c r="Q122" s="6" t="str">
        <f t="shared" si="17"/>
        <v>N/A</v>
      </c>
      <c r="R122" s="7" t="str">
        <f t="shared" si="22"/>
        <v>No</v>
      </c>
      <c r="S122" s="5" t="str">
        <f t="shared" si="18"/>
        <v>N/A</v>
      </c>
      <c r="T122" s="6" t="str">
        <f t="shared" si="19"/>
        <v>N/A</v>
      </c>
      <c r="U122" s="7" t="str">
        <f t="shared" si="23"/>
        <v>No</v>
      </c>
      <c r="V122" s="5" t="str">
        <f t="shared" si="20"/>
        <v>N/A</v>
      </c>
      <c r="W122" s="6" t="str">
        <f t="shared" si="21"/>
        <v>N/A</v>
      </c>
      <c r="X122" s="5" t="s">
        <v>2886</v>
      </c>
    </row>
    <row r="123" spans="1:24" ht="30" x14ac:dyDescent="0.25">
      <c r="A123" s="77">
        <f>VLOOKUP(C123,'BU and Control BU Listing'!A:E,5,FALSE)</f>
        <v>21200</v>
      </c>
      <c r="B123" s="80" t="s">
        <v>3611</v>
      </c>
      <c r="C123" s="22" t="str">
        <f t="shared" si="13"/>
        <v>21200</v>
      </c>
      <c r="D123" s="22" t="str">
        <f t="shared" si="14"/>
        <v>07103</v>
      </c>
      <c r="E123" s="21" t="str">
        <f>VLOOKUP(B123,'Table A as of March 2024'!A:G,7,FALSE)</f>
        <v>Virginia State University</v>
      </c>
      <c r="F123" s="21" t="str">
        <f>VLOOKUP(B123,'Table A as of March 2024'!A:H,8,FALSE)</f>
        <v>VSU WTA Trust Fund</v>
      </c>
      <c r="G123" s="11" t="str">
        <f>VLOOKUP(B123,'Table A as of March 2024'!A:I,9,FALSE)</f>
        <v>500</v>
      </c>
      <c r="H123" t="str">
        <f>VLOOKUP(B123,'Table A as of March 2024'!A:L,12,FALSE)</f>
        <v>No</v>
      </c>
      <c r="I123" s="9" t="str">
        <f>VLOOKUP(B123,'Table A as of March 2024'!A:M,13,FALSE)</f>
        <v>R</v>
      </c>
      <c r="K123" t="str">
        <f>VLOOKUP(G123,'ACFR Class Vlookup'!A:B,2,FALSE)</f>
        <v>N/A</v>
      </c>
      <c r="L123" s="1" t="str">
        <f>VLOOKUP(D123,'Fund Information'!A:F,6,FALSE)</f>
        <v>Higher Education activity included on VSU's higher education financial statement template submission.</v>
      </c>
      <c r="M123" s="6" t="str">
        <f t="shared" si="15"/>
        <v>N/A</v>
      </c>
      <c r="N123" s="6" t="s">
        <v>2886</v>
      </c>
      <c r="O123" s="6" t="str">
        <f t="shared" si="16"/>
        <v>N/A</v>
      </c>
      <c r="P123" s="5" t="s">
        <v>2886</v>
      </c>
      <c r="Q123" s="6" t="str">
        <f t="shared" si="17"/>
        <v>N/A</v>
      </c>
      <c r="R123" s="7" t="str">
        <f t="shared" si="22"/>
        <v>No</v>
      </c>
      <c r="S123" s="5" t="str">
        <f t="shared" si="18"/>
        <v>N/A</v>
      </c>
      <c r="T123" s="6" t="str">
        <f t="shared" si="19"/>
        <v>N/A</v>
      </c>
      <c r="U123" s="7" t="str">
        <f t="shared" si="23"/>
        <v>No</v>
      </c>
      <c r="V123" s="5" t="str">
        <f t="shared" si="20"/>
        <v>N/A</v>
      </c>
      <c r="W123" s="6" t="str">
        <f t="shared" si="21"/>
        <v>N/A</v>
      </c>
      <c r="X123" s="5" t="s">
        <v>2886</v>
      </c>
    </row>
    <row r="124" spans="1:24" ht="30" x14ac:dyDescent="0.25">
      <c r="A124" s="77">
        <f>VLOOKUP(C124,'BU and Control BU Listing'!A:E,5,FALSE)</f>
        <v>21200</v>
      </c>
      <c r="B124" s="80" t="s">
        <v>3612</v>
      </c>
      <c r="C124" s="22" t="str">
        <f t="shared" si="13"/>
        <v>21200</v>
      </c>
      <c r="D124" s="22" t="str">
        <f t="shared" si="14"/>
        <v>07112</v>
      </c>
      <c r="E124" s="21" t="str">
        <f>VLOOKUP(B124,'Table A as of March 2024'!A:G,7,FALSE)</f>
        <v>Virginia State University</v>
      </c>
      <c r="F124" s="21" t="str">
        <f>VLOOKUP(B124,'Table A as of March 2024'!A:H,8,FALSE)</f>
        <v>VSU ERIP Trust Fund</v>
      </c>
      <c r="G124" s="11" t="str">
        <f>VLOOKUP(B124,'Table A as of March 2024'!A:I,9,FALSE)</f>
        <v>500</v>
      </c>
      <c r="H124" t="str">
        <f>VLOOKUP(B124,'Table A as of March 2024'!A:L,12,FALSE)</f>
        <v>No</v>
      </c>
      <c r="I124" s="9" t="str">
        <f>VLOOKUP(B124,'Table A as of March 2024'!A:M,13,FALSE)</f>
        <v>R</v>
      </c>
      <c r="K124" t="str">
        <f>VLOOKUP(G124,'ACFR Class Vlookup'!A:B,2,FALSE)</f>
        <v>N/A</v>
      </c>
      <c r="L124" s="1" t="str">
        <f>VLOOKUP(D124,'Fund Information'!A:F,6,FALSE)</f>
        <v>Higher Education activity included on VSU's higher education financial statement template submission.</v>
      </c>
      <c r="M124" s="6" t="str">
        <f t="shared" si="15"/>
        <v>N/A</v>
      </c>
      <c r="N124" s="6" t="s">
        <v>2886</v>
      </c>
      <c r="O124" s="6" t="str">
        <f t="shared" si="16"/>
        <v>N/A</v>
      </c>
      <c r="P124" s="5" t="s">
        <v>2886</v>
      </c>
      <c r="Q124" s="6" t="str">
        <f t="shared" si="17"/>
        <v>N/A</v>
      </c>
      <c r="R124" s="7" t="str">
        <f t="shared" si="22"/>
        <v>No</v>
      </c>
      <c r="S124" s="5" t="str">
        <f t="shared" si="18"/>
        <v>N/A</v>
      </c>
      <c r="T124" s="6" t="str">
        <f t="shared" si="19"/>
        <v>N/A</v>
      </c>
      <c r="U124" s="7" t="str">
        <f t="shared" si="23"/>
        <v>No</v>
      </c>
      <c r="V124" s="5" t="str">
        <f t="shared" si="20"/>
        <v>N/A</v>
      </c>
      <c r="W124" s="6" t="str">
        <f t="shared" si="21"/>
        <v>N/A</v>
      </c>
      <c r="X124" s="5" t="s">
        <v>2886</v>
      </c>
    </row>
    <row r="125" spans="1:24" ht="30" x14ac:dyDescent="0.25">
      <c r="A125" s="77">
        <f>VLOOKUP(C125,'BU and Control BU Listing'!A:E,5,FALSE)</f>
        <v>21200</v>
      </c>
      <c r="B125" s="80" t="s">
        <v>3613</v>
      </c>
      <c r="C125" s="22" t="str">
        <f t="shared" si="13"/>
        <v>21200</v>
      </c>
      <c r="D125" s="22" t="str">
        <f t="shared" si="14"/>
        <v>07212</v>
      </c>
      <c r="E125" s="21" t="str">
        <f>VLOOKUP(B125,'Table A as of March 2024'!A:G,7,FALSE)</f>
        <v>Virginia State University</v>
      </c>
      <c r="F125" s="21" t="str">
        <f>VLOOKUP(B125,'Table A as of March 2024'!A:H,8,FALSE)</f>
        <v>Trust And Agency-VSU</v>
      </c>
      <c r="G125" s="11" t="str">
        <f>VLOOKUP(B125,'Table A as of March 2024'!A:I,9,FALSE)</f>
        <v>500</v>
      </c>
      <c r="H125" t="str">
        <f>VLOOKUP(B125,'Table A as of March 2024'!A:L,12,FALSE)</f>
        <v>No</v>
      </c>
      <c r="I125" s="9" t="str">
        <f>VLOOKUP(B125,'Table A as of March 2024'!A:M,13,FALSE)</f>
        <v>R</v>
      </c>
      <c r="K125" t="str">
        <f>VLOOKUP(G125,'ACFR Class Vlookup'!A:B,2,FALSE)</f>
        <v>N/A</v>
      </c>
      <c r="L125" s="1" t="str">
        <f>VLOOKUP(D125,'Fund Information'!A:F,6,FALSE)</f>
        <v>Higher Education activity included on VSU's higher education financial statement template submission.</v>
      </c>
      <c r="M125" s="6" t="str">
        <f t="shared" si="15"/>
        <v>N/A</v>
      </c>
      <c r="N125" s="6" t="s">
        <v>2886</v>
      </c>
      <c r="O125" s="6" t="str">
        <f t="shared" si="16"/>
        <v>N/A</v>
      </c>
      <c r="P125" s="5" t="s">
        <v>2886</v>
      </c>
      <c r="Q125" s="6" t="str">
        <f t="shared" si="17"/>
        <v>N/A</v>
      </c>
      <c r="R125" s="7" t="str">
        <f t="shared" si="22"/>
        <v>No</v>
      </c>
      <c r="S125" s="5" t="str">
        <f t="shared" si="18"/>
        <v>N/A</v>
      </c>
      <c r="T125" s="6" t="str">
        <f t="shared" si="19"/>
        <v>N/A</v>
      </c>
      <c r="U125" s="7" t="str">
        <f t="shared" si="23"/>
        <v>No</v>
      </c>
      <c r="V125" s="5" t="str">
        <f t="shared" si="20"/>
        <v>N/A</v>
      </c>
      <c r="W125" s="6" t="str">
        <f t="shared" si="21"/>
        <v>N/A</v>
      </c>
      <c r="X125" s="5" t="s">
        <v>2886</v>
      </c>
    </row>
    <row r="126" spans="1:24" ht="30" x14ac:dyDescent="0.25">
      <c r="A126" s="77">
        <f>VLOOKUP(C126,'BU and Control BU Listing'!A:E,5,FALSE)</f>
        <v>21200</v>
      </c>
      <c r="B126" s="80" t="s">
        <v>3614</v>
      </c>
      <c r="C126" s="22" t="str">
        <f t="shared" si="13"/>
        <v>21200</v>
      </c>
      <c r="D126" s="22" t="str">
        <f t="shared" si="14"/>
        <v>07311</v>
      </c>
      <c r="E126" s="21" t="str">
        <f>VLOOKUP(B126,'Table A as of March 2024'!A:G,7,FALSE)</f>
        <v>Virginia State University</v>
      </c>
      <c r="F126" s="21" t="str">
        <f>VLOOKUP(B126,'Table A as of March 2024'!A:H,8,FALSE)</f>
        <v>State Student Loan Fund</v>
      </c>
      <c r="G126" s="11" t="str">
        <f>VLOOKUP(B126,'Table A as of March 2024'!A:I,9,FALSE)</f>
        <v>500</v>
      </c>
      <c r="H126" t="str">
        <f>VLOOKUP(B126,'Table A as of March 2024'!A:L,12,FALSE)</f>
        <v>No</v>
      </c>
      <c r="I126" s="9" t="str">
        <f>VLOOKUP(B126,'Table A as of March 2024'!A:M,13,FALSE)</f>
        <v>U</v>
      </c>
      <c r="K126" t="str">
        <f>VLOOKUP(G126,'ACFR Class Vlookup'!A:B,2,FALSE)</f>
        <v>N/A</v>
      </c>
      <c r="L126" s="1" t="str">
        <f>VLOOKUP(D126,'Fund Information'!A:F,6,FALSE)</f>
        <v>Higher Education activity accounted for on higher education financial statement template submissions.</v>
      </c>
      <c r="M126" s="6" t="str">
        <f t="shared" si="15"/>
        <v>N/A</v>
      </c>
      <c r="N126" s="6" t="s">
        <v>2886</v>
      </c>
      <c r="O126" s="6" t="str">
        <f t="shared" si="16"/>
        <v>N/A</v>
      </c>
      <c r="P126" s="5" t="s">
        <v>2886</v>
      </c>
      <c r="Q126" s="6" t="str">
        <f t="shared" si="17"/>
        <v>N/A</v>
      </c>
      <c r="R126" s="7" t="str">
        <f t="shared" si="22"/>
        <v>No</v>
      </c>
      <c r="S126" s="5" t="str">
        <f t="shared" si="18"/>
        <v>N/A</v>
      </c>
      <c r="T126" s="6" t="str">
        <f t="shared" si="19"/>
        <v>N/A</v>
      </c>
      <c r="U126" s="7" t="str">
        <f t="shared" si="23"/>
        <v>No</v>
      </c>
      <c r="V126" s="5" t="str">
        <f t="shared" si="20"/>
        <v>N/A</v>
      </c>
      <c r="W126" s="6" t="str">
        <f t="shared" si="21"/>
        <v>N/A</v>
      </c>
      <c r="X126" s="5" t="s">
        <v>2886</v>
      </c>
    </row>
    <row r="127" spans="1:24" ht="30" x14ac:dyDescent="0.25">
      <c r="A127" s="77">
        <f>VLOOKUP(C127,'BU and Control BU Listing'!A:E,5,FALSE)</f>
        <v>21200</v>
      </c>
      <c r="B127" s="80" t="s">
        <v>3615</v>
      </c>
      <c r="C127" s="22" t="str">
        <f t="shared" si="13"/>
        <v>21200</v>
      </c>
      <c r="D127" s="22" t="str">
        <f t="shared" si="14"/>
        <v>07660</v>
      </c>
      <c r="E127" s="21" t="str">
        <f>VLOOKUP(B127,'Table A as of March 2024'!A:G,7,FALSE)</f>
        <v>Virginia State University</v>
      </c>
      <c r="F127" s="21" t="str">
        <f>VLOOKUP(B127,'Table A as of March 2024'!A:H,8,FALSE)</f>
        <v>Equipment Trust Fund</v>
      </c>
      <c r="G127" s="11" t="str">
        <f>VLOOKUP(B127,'Table A as of March 2024'!A:I,9,FALSE)</f>
        <v>500</v>
      </c>
      <c r="H127" t="str">
        <f>VLOOKUP(B127,'Table A as of March 2024'!A:L,12,FALSE)</f>
        <v>No</v>
      </c>
      <c r="I127" s="9" t="str">
        <f>VLOOKUP(B127,'Table A as of March 2024'!A:M,13,FALSE)</f>
        <v>R</v>
      </c>
      <c r="K127" t="str">
        <f>VLOOKUP(G127,'ACFR Class Vlookup'!A:B,2,FALSE)</f>
        <v>N/A</v>
      </c>
      <c r="L127" s="1" t="str">
        <f>VLOOKUP(D127,'Fund Information'!A:F,6,FALSE)</f>
        <v>Higher Education activity included on higher education financial statement template submissions.</v>
      </c>
      <c r="M127" s="6" t="str">
        <f t="shared" si="15"/>
        <v>N/A</v>
      </c>
      <c r="N127" s="6" t="s">
        <v>2886</v>
      </c>
      <c r="O127" s="6" t="str">
        <f t="shared" si="16"/>
        <v>N/A</v>
      </c>
      <c r="P127" s="5" t="s">
        <v>2886</v>
      </c>
      <c r="Q127" s="6" t="str">
        <f t="shared" si="17"/>
        <v>N/A</v>
      </c>
      <c r="R127" s="7" t="str">
        <f t="shared" si="22"/>
        <v>No</v>
      </c>
      <c r="S127" s="5" t="str">
        <f t="shared" si="18"/>
        <v>N/A</v>
      </c>
      <c r="T127" s="6" t="str">
        <f t="shared" si="19"/>
        <v>N/A</v>
      </c>
      <c r="U127" s="7" t="str">
        <f t="shared" si="23"/>
        <v>No</v>
      </c>
      <c r="V127" s="5" t="str">
        <f t="shared" si="20"/>
        <v>N/A</v>
      </c>
      <c r="W127" s="6" t="str">
        <f t="shared" si="21"/>
        <v>N/A</v>
      </c>
      <c r="X127" s="5" t="s">
        <v>2886</v>
      </c>
    </row>
    <row r="128" spans="1:24" ht="30" x14ac:dyDescent="0.25">
      <c r="A128" s="77">
        <f>VLOOKUP(C128,'BU and Control BU Listing'!A:E,5,FALSE)</f>
        <v>21200</v>
      </c>
      <c r="B128" s="80" t="s">
        <v>3616</v>
      </c>
      <c r="C128" s="22" t="str">
        <f t="shared" si="13"/>
        <v>21200</v>
      </c>
      <c r="D128" s="22" t="str">
        <f t="shared" si="14"/>
        <v>08120</v>
      </c>
      <c r="E128" s="21" t="str">
        <f>VLOOKUP(B128,'Table A as of March 2024'!A:G,7,FALSE)</f>
        <v>Virginia State University</v>
      </c>
      <c r="F128" s="21" t="str">
        <f>VLOOKUP(B128,'Table A as of March 2024'!A:H,8,FALSE)</f>
        <v>9(C) Debt Service-Prin/Int Pay</v>
      </c>
      <c r="G128" s="11" t="str">
        <f>VLOOKUP(B128,'Table A as of March 2024'!A:I,9,FALSE)</f>
        <v>500</v>
      </c>
      <c r="H128" t="str">
        <f>VLOOKUP(B128,'Table A as of March 2024'!A:L,12,FALSE)</f>
        <v>No</v>
      </c>
      <c r="I128" s="9" t="str">
        <f>VLOOKUP(B128,'Table A as of March 2024'!A:M,13,FALSE)</f>
        <v>R</v>
      </c>
      <c r="K128" t="str">
        <f>VLOOKUP(G128,'ACFR Class Vlookup'!A:B,2,FALSE)</f>
        <v>N/A</v>
      </c>
      <c r="L128" s="1" t="str">
        <f>VLOOKUP(D128,'Fund Information'!A:F,6,FALSE)</f>
        <v>Higher Education activity included on higher education financial statement template submissions.</v>
      </c>
      <c r="M128" s="6" t="str">
        <f t="shared" si="15"/>
        <v>N/A</v>
      </c>
      <c r="N128" s="6" t="s">
        <v>2886</v>
      </c>
      <c r="O128" s="6" t="str">
        <f t="shared" si="16"/>
        <v>N/A</v>
      </c>
      <c r="P128" s="5" t="s">
        <v>2886</v>
      </c>
      <c r="Q128" s="6" t="str">
        <f t="shared" si="17"/>
        <v>N/A</v>
      </c>
      <c r="R128" s="7" t="str">
        <f t="shared" si="22"/>
        <v>No</v>
      </c>
      <c r="S128" s="5" t="str">
        <f t="shared" si="18"/>
        <v>N/A</v>
      </c>
      <c r="T128" s="6" t="str">
        <f t="shared" si="19"/>
        <v>N/A</v>
      </c>
      <c r="U128" s="7" t="str">
        <f t="shared" si="23"/>
        <v>No</v>
      </c>
      <c r="V128" s="5" t="str">
        <f t="shared" si="20"/>
        <v>N/A</v>
      </c>
      <c r="W128" s="6" t="str">
        <f t="shared" si="21"/>
        <v>N/A</v>
      </c>
      <c r="X128" s="5" t="s">
        <v>2886</v>
      </c>
    </row>
    <row r="129" spans="1:24" ht="30" x14ac:dyDescent="0.25">
      <c r="A129" s="77">
        <f>VLOOKUP(C129,'BU and Control BU Listing'!A:E,5,FALSE)</f>
        <v>21200</v>
      </c>
      <c r="B129" s="80" t="s">
        <v>3617</v>
      </c>
      <c r="C129" s="22" t="str">
        <f t="shared" si="13"/>
        <v>21200</v>
      </c>
      <c r="D129" s="22" t="str">
        <f t="shared" si="14"/>
        <v>08130</v>
      </c>
      <c r="E129" s="21" t="str">
        <f>VLOOKUP(B129,'Table A as of March 2024'!A:G,7,FALSE)</f>
        <v>Virginia State University</v>
      </c>
      <c r="F129" s="21" t="str">
        <f>VLOOKUP(B129,'Table A as of March 2024'!A:H,8,FALSE)</f>
        <v>9(C) Debt Service-Const Costs</v>
      </c>
      <c r="G129" s="11" t="str">
        <f>VLOOKUP(B129,'Table A as of March 2024'!A:I,9,FALSE)</f>
        <v>500</v>
      </c>
      <c r="H129" t="str">
        <f>VLOOKUP(B129,'Table A as of March 2024'!A:L,12,FALSE)</f>
        <v>No</v>
      </c>
      <c r="I129" s="9" t="str">
        <f>VLOOKUP(B129,'Table A as of March 2024'!A:M,13,FALSE)</f>
        <v>R</v>
      </c>
      <c r="K129" t="str">
        <f>VLOOKUP(G129,'ACFR Class Vlookup'!A:B,2,FALSE)</f>
        <v>N/A</v>
      </c>
      <c r="L129" s="1" t="str">
        <f>VLOOKUP(D129,'Fund Information'!A:F,6,FALSE)</f>
        <v>Higher Education activity included on higher education financial statement template submissions.</v>
      </c>
      <c r="M129" s="6" t="str">
        <f t="shared" si="15"/>
        <v>N/A</v>
      </c>
      <c r="N129" s="6" t="s">
        <v>2886</v>
      </c>
      <c r="O129" s="6" t="str">
        <f t="shared" si="16"/>
        <v>N/A</v>
      </c>
      <c r="P129" s="5" t="s">
        <v>2886</v>
      </c>
      <c r="Q129" s="6" t="str">
        <f t="shared" si="17"/>
        <v>N/A</v>
      </c>
      <c r="R129" s="7" t="str">
        <f t="shared" si="22"/>
        <v>No</v>
      </c>
      <c r="S129" s="5" t="str">
        <f t="shared" si="18"/>
        <v>N/A</v>
      </c>
      <c r="T129" s="6" t="str">
        <f t="shared" si="19"/>
        <v>N/A</v>
      </c>
      <c r="U129" s="7" t="str">
        <f t="shared" si="23"/>
        <v>No</v>
      </c>
      <c r="V129" s="5" t="str">
        <f t="shared" si="20"/>
        <v>N/A</v>
      </c>
      <c r="W129" s="6" t="str">
        <f t="shared" si="21"/>
        <v>N/A</v>
      </c>
      <c r="X129" s="5" t="s">
        <v>2886</v>
      </c>
    </row>
    <row r="130" spans="1:24" ht="30" x14ac:dyDescent="0.25">
      <c r="A130" s="77">
        <f>VLOOKUP(C130,'BU and Control BU Listing'!A:E,5,FALSE)</f>
        <v>21200</v>
      </c>
      <c r="B130" s="80" t="s">
        <v>3618</v>
      </c>
      <c r="C130" s="22" t="str">
        <f t="shared" si="13"/>
        <v>21200</v>
      </c>
      <c r="D130" s="22" t="str">
        <f t="shared" si="14"/>
        <v>08140</v>
      </c>
      <c r="E130" s="21" t="str">
        <f>VLOOKUP(B130,'Table A as of March 2024'!A:G,7,FALSE)</f>
        <v>Virginia State University</v>
      </c>
      <c r="F130" s="21" t="str">
        <f>VLOOKUP(B130,'Table A as of March 2024'!A:H,8,FALSE)</f>
        <v>9(D) Debt Service-Prin/Int Pay</v>
      </c>
      <c r="G130" s="11" t="str">
        <f>VLOOKUP(B130,'Table A as of March 2024'!A:I,9,FALSE)</f>
        <v>500</v>
      </c>
      <c r="H130" t="str">
        <f>VLOOKUP(B130,'Table A as of March 2024'!A:L,12,FALSE)</f>
        <v>No</v>
      </c>
      <c r="I130" s="9" t="str">
        <f>VLOOKUP(B130,'Table A as of March 2024'!A:M,13,FALSE)</f>
        <v>R</v>
      </c>
      <c r="K130" t="str">
        <f>VLOOKUP(G130,'ACFR Class Vlookup'!A:B,2,FALSE)</f>
        <v>N/A</v>
      </c>
      <c r="L130" s="1" t="str">
        <f>VLOOKUP(D130,'Fund Information'!A:F,6,FALSE)</f>
        <v>Higher Education activity included on higher education financial statement template submissions.</v>
      </c>
      <c r="M130" s="6" t="str">
        <f t="shared" si="15"/>
        <v>N/A</v>
      </c>
      <c r="N130" s="6" t="s">
        <v>2886</v>
      </c>
      <c r="O130" s="6" t="str">
        <f t="shared" si="16"/>
        <v>N/A</v>
      </c>
      <c r="P130" s="5" t="s">
        <v>2886</v>
      </c>
      <c r="Q130" s="6" t="str">
        <f t="shared" si="17"/>
        <v>N/A</v>
      </c>
      <c r="R130" s="7" t="str">
        <f t="shared" si="22"/>
        <v>No</v>
      </c>
      <c r="S130" s="5" t="str">
        <f t="shared" si="18"/>
        <v>N/A</v>
      </c>
      <c r="T130" s="6" t="str">
        <f t="shared" si="19"/>
        <v>N/A</v>
      </c>
      <c r="U130" s="7" t="str">
        <f t="shared" si="23"/>
        <v>No</v>
      </c>
      <c r="V130" s="5" t="str">
        <f t="shared" si="20"/>
        <v>N/A</v>
      </c>
      <c r="W130" s="6" t="str">
        <f t="shared" si="21"/>
        <v>N/A</v>
      </c>
      <c r="X130" s="5" t="s">
        <v>2886</v>
      </c>
    </row>
    <row r="131" spans="1:24" ht="45" x14ac:dyDescent="0.25">
      <c r="A131" s="77">
        <f>VLOOKUP(C131,'BU and Control BU Listing'!A:E,5,FALSE)</f>
        <v>21200</v>
      </c>
      <c r="B131" s="80" t="s">
        <v>3619</v>
      </c>
      <c r="C131" s="22" t="str">
        <f t="shared" ref="C131:C194" si="24">LEFT(B131,5)</f>
        <v>21200</v>
      </c>
      <c r="D131" s="22" t="str">
        <f t="shared" ref="D131:D194" si="25">RIGHT(B131,5)</f>
        <v>08150</v>
      </c>
      <c r="E131" s="21" t="str">
        <f>VLOOKUP(B131,'Table A as of March 2024'!A:G,7,FALSE)</f>
        <v>Virginia State University</v>
      </c>
      <c r="F131" s="21" t="str">
        <f>VLOOKUP(B131,'Table A as of March 2024'!A:H,8,FALSE)</f>
        <v>9(D) Rev Bonds-Construction</v>
      </c>
      <c r="G131" s="11" t="str">
        <f>VLOOKUP(B131,'Table A as of March 2024'!A:I,9,FALSE)</f>
        <v>500</v>
      </c>
      <c r="H131" t="str">
        <f>VLOOKUP(B131,'Table A as of March 2024'!A:L,12,FALSE)</f>
        <v>No</v>
      </c>
      <c r="I131" s="9" t="str">
        <f>VLOOKUP(B131,'Table A as of March 2024'!A:M,13,FALSE)</f>
        <v>R</v>
      </c>
      <c r="K131" t="str">
        <f>VLOOKUP(G131,'ACFR Class Vlookup'!A:B,2,FALSE)</f>
        <v>N/A</v>
      </c>
      <c r="L131" s="1" t="str">
        <f>VLOOKUP(D131,'Fund Information'!A:F,6,FALSE)</f>
        <v>This fund only contains budgetary activity.  This activity is not associated with the general fund or any special revenue funds.  (General and Special Revenue funds have budgetary statements in the ACFR.)</v>
      </c>
      <c r="M131" s="6" t="str">
        <f t="shared" ref="M131:M194" si="26">IF(L131="","Answer Required","N/A")</f>
        <v>N/A</v>
      </c>
      <c r="N131" s="6" t="s">
        <v>2886</v>
      </c>
      <c r="O131" s="6" t="str">
        <f t="shared" ref="O131:O194" si="27">IF(N131="No","Answer Required","N/A")</f>
        <v>N/A</v>
      </c>
      <c r="P131" s="5" t="s">
        <v>2886</v>
      </c>
      <c r="Q131" s="6" t="str">
        <f t="shared" ref="Q131:Q194" si="28">IF(P131="No","Answer Required","N/A")</f>
        <v>N/A</v>
      </c>
      <c r="R131" s="7" t="str">
        <f t="shared" si="22"/>
        <v>No</v>
      </c>
      <c r="S131" s="5" t="str">
        <f t="shared" ref="S131:S194" si="29">IF($K131="Governmental","Answer Required","N/A")</f>
        <v>N/A</v>
      </c>
      <c r="T131" s="6" t="str">
        <f t="shared" ref="T131:T194" si="30">IF(AND(S131="Yes",R131="Yes"),"Answer Required",IF(AND(S131="no",R131="no"),"Answer Required","N/A"))</f>
        <v>N/A</v>
      </c>
      <c r="U131" s="7" t="str">
        <f t="shared" si="23"/>
        <v>No</v>
      </c>
      <c r="V131" s="5" t="str">
        <f t="shared" ref="V131:V194" si="31">IF($K131="Governmental","Answer Required","N/A")</f>
        <v>N/A</v>
      </c>
      <c r="W131" s="6" t="str">
        <f t="shared" ref="W131:W194" si="32">IF(AND(V131="Yes",U131="Yes"),"Answer Required",IF(AND(V131="no",U131="no"),"Answer Required","N/A"))</f>
        <v>N/A</v>
      </c>
      <c r="X131" s="5" t="s">
        <v>2886</v>
      </c>
    </row>
    <row r="132" spans="1:24" ht="30" x14ac:dyDescent="0.25">
      <c r="A132" s="77">
        <f>VLOOKUP(C132,'BU and Control BU Listing'!A:E,5,FALSE)</f>
        <v>21200</v>
      </c>
      <c r="B132" s="80" t="s">
        <v>3620</v>
      </c>
      <c r="C132" s="22" t="str">
        <f t="shared" si="24"/>
        <v>21200</v>
      </c>
      <c r="D132" s="22" t="str">
        <f t="shared" si="25"/>
        <v>08170</v>
      </c>
      <c r="E132" s="21" t="str">
        <f>VLOOKUP(B132,'Table A as of March 2024'!A:G,7,FALSE)</f>
        <v>Virginia State University</v>
      </c>
      <c r="F132" s="21" t="str">
        <f>VLOOKUP(B132,'Table A as of March 2024'!A:H,8,FALSE)</f>
        <v>VCBA 21St Century</v>
      </c>
      <c r="G132" s="11" t="str">
        <f>VLOOKUP(B132,'Table A as of March 2024'!A:I,9,FALSE)</f>
        <v>500</v>
      </c>
      <c r="H132" t="str">
        <f>VLOOKUP(B132,'Table A as of March 2024'!A:L,12,FALSE)</f>
        <v>No</v>
      </c>
      <c r="I132" s="9" t="str">
        <f>VLOOKUP(B132,'Table A as of March 2024'!A:M,13,FALSE)</f>
        <v>R</v>
      </c>
      <c r="K132" t="str">
        <f>VLOOKUP(G132,'ACFR Class Vlookup'!A:B,2,FALSE)</f>
        <v>N/A</v>
      </c>
      <c r="L132" s="1" t="str">
        <f>VLOOKUP(D132,'Fund Information'!A:F,6,FALSE)</f>
        <v>Higher Education activity included on higher education financial statement template submission.</v>
      </c>
      <c r="M132" s="6" t="str">
        <f t="shared" si="26"/>
        <v>N/A</v>
      </c>
      <c r="N132" s="6" t="s">
        <v>2886</v>
      </c>
      <c r="O132" s="6" t="str">
        <f t="shared" si="27"/>
        <v>N/A</v>
      </c>
      <c r="P132" s="5" t="s">
        <v>2886</v>
      </c>
      <c r="Q132" s="6" t="str">
        <f t="shared" si="28"/>
        <v>N/A</v>
      </c>
      <c r="R132" s="7" t="str">
        <f t="shared" si="22"/>
        <v>No</v>
      </c>
      <c r="S132" s="5" t="str">
        <f t="shared" si="29"/>
        <v>N/A</v>
      </c>
      <c r="T132" s="6" t="str">
        <f t="shared" si="30"/>
        <v>N/A</v>
      </c>
      <c r="U132" s="7" t="str">
        <f t="shared" si="23"/>
        <v>No</v>
      </c>
      <c r="V132" s="5" t="str">
        <f t="shared" si="31"/>
        <v>N/A</v>
      </c>
      <c r="W132" s="6" t="str">
        <f t="shared" si="32"/>
        <v>N/A</v>
      </c>
      <c r="X132" s="5" t="s">
        <v>2886</v>
      </c>
    </row>
    <row r="133" spans="1:24" ht="75" x14ac:dyDescent="0.25">
      <c r="A133" s="77">
        <f>VLOOKUP(C133,'BU and Control BU Listing'!A:E,5,FALSE)</f>
        <v>21300</v>
      </c>
      <c r="B133" s="80" t="s">
        <v>3623</v>
      </c>
      <c r="C133" s="22" t="str">
        <f t="shared" si="24"/>
        <v>21300</v>
      </c>
      <c r="D133" s="22" t="str">
        <f t="shared" si="25"/>
        <v>03000</v>
      </c>
      <c r="E133" s="21" t="str">
        <f>VLOOKUP(B133,'Table A as of March 2024'!A:G,7,FALSE)</f>
        <v>Norfolk State University</v>
      </c>
      <c r="F133" s="21" t="str">
        <f>VLOOKUP(B133,'Table A as of March 2024'!A:H,8,FALSE)</f>
        <v>Higher Education Operating</v>
      </c>
      <c r="G133" s="11" t="str">
        <f>VLOOKUP(B133,'Table A as of March 2024'!A:I,9,FALSE)</f>
        <v>500</v>
      </c>
      <c r="H133" t="str">
        <f>VLOOKUP(B133,'Table A as of March 2024'!A:L,12,FALSE)</f>
        <v>No</v>
      </c>
      <c r="I133" s="9" t="str">
        <f>VLOOKUP(B133,'Table A as of March 2024'!A:M,13,FALSE)</f>
        <v>U</v>
      </c>
      <c r="K133" t="str">
        <f>VLOOKUP(G133,'ACFR Class Vlookup'!A:B,2,FALSE)</f>
        <v>N/A</v>
      </c>
      <c r="L133" s="1" t="str">
        <f>VLOOKUP(D133,'Fund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133" s="6" t="str">
        <f t="shared" si="26"/>
        <v>N/A</v>
      </c>
      <c r="N133" s="6" t="s">
        <v>2886</v>
      </c>
      <c r="O133" s="6" t="str">
        <f t="shared" si="27"/>
        <v>N/A</v>
      </c>
      <c r="P133" s="5" t="s">
        <v>2886</v>
      </c>
      <c r="Q133" s="6" t="str">
        <f t="shared" si="28"/>
        <v>N/A</v>
      </c>
      <c r="R133" s="7" t="str">
        <f t="shared" si="22"/>
        <v>No</v>
      </c>
      <c r="S133" s="5" t="str">
        <f t="shared" si="29"/>
        <v>N/A</v>
      </c>
      <c r="T133" s="6" t="str">
        <f t="shared" si="30"/>
        <v>N/A</v>
      </c>
      <c r="U133" s="7" t="str">
        <f t="shared" si="23"/>
        <v>No</v>
      </c>
      <c r="V133" s="5" t="str">
        <f t="shared" si="31"/>
        <v>N/A</v>
      </c>
      <c r="W133" s="6" t="str">
        <f t="shared" si="32"/>
        <v>N/A</v>
      </c>
      <c r="X133" s="5" t="s">
        <v>2886</v>
      </c>
    </row>
    <row r="134" spans="1:24" ht="30" x14ac:dyDescent="0.25">
      <c r="A134" s="77">
        <f>VLOOKUP(C134,'BU and Control BU Listing'!A:E,5,FALSE)</f>
        <v>21300</v>
      </c>
      <c r="B134" s="80" t="s">
        <v>3624</v>
      </c>
      <c r="C134" s="22" t="str">
        <f t="shared" si="24"/>
        <v>21300</v>
      </c>
      <c r="D134" s="22" t="str">
        <f t="shared" si="25"/>
        <v>03010</v>
      </c>
      <c r="E134" s="21" t="str">
        <f>VLOOKUP(B134,'Table A as of March 2024'!A:G,7,FALSE)</f>
        <v>Norfolk State University</v>
      </c>
      <c r="F134" s="21" t="str">
        <f>VLOOKUP(B134,'Table A as of March 2024'!A:H,8,FALSE)</f>
        <v>Higher Education Federal</v>
      </c>
      <c r="G134" s="11" t="str">
        <f>VLOOKUP(B134,'Table A as of March 2024'!A:I,9,FALSE)</f>
        <v>500</v>
      </c>
      <c r="H134" t="str">
        <f>VLOOKUP(B134,'Table A as of March 2024'!A:L,12,FALSE)</f>
        <v>No</v>
      </c>
      <c r="I134" s="9" t="str">
        <f>VLOOKUP(B134,'Table A as of March 2024'!A:M,13,FALSE)</f>
        <v>R</v>
      </c>
      <c r="K134" t="str">
        <f>VLOOKUP(G134,'ACFR Class Vlookup'!A:B,2,FALSE)</f>
        <v>N/A</v>
      </c>
      <c r="L134" s="1" t="str">
        <f>VLOOKUP(D134,'Fund Information'!A:F,6,FALSE)</f>
        <v>Higher Education activity included on higher education financial statement template submissions.</v>
      </c>
      <c r="M134" s="6" t="str">
        <f t="shared" si="26"/>
        <v>N/A</v>
      </c>
      <c r="N134" s="6" t="s">
        <v>2886</v>
      </c>
      <c r="O134" s="6" t="str">
        <f t="shared" si="27"/>
        <v>N/A</v>
      </c>
      <c r="P134" s="5" t="s">
        <v>2886</v>
      </c>
      <c r="Q134" s="6" t="str">
        <f t="shared" si="28"/>
        <v>N/A</v>
      </c>
      <c r="R134" s="7" t="str">
        <f t="shared" si="22"/>
        <v>No</v>
      </c>
      <c r="S134" s="5" t="str">
        <f t="shared" si="29"/>
        <v>N/A</v>
      </c>
      <c r="T134" s="6" t="str">
        <f t="shared" si="30"/>
        <v>N/A</v>
      </c>
      <c r="U134" s="7" t="str">
        <f t="shared" si="23"/>
        <v>No</v>
      </c>
      <c r="V134" s="5" t="str">
        <f t="shared" si="31"/>
        <v>N/A</v>
      </c>
      <c r="W134" s="6" t="str">
        <f t="shared" si="32"/>
        <v>N/A</v>
      </c>
      <c r="X134" s="5" t="s">
        <v>2886</v>
      </c>
    </row>
    <row r="135" spans="1:24" ht="30" x14ac:dyDescent="0.25">
      <c r="A135" s="77">
        <f>VLOOKUP(C135,'BU and Control BU Listing'!A:E,5,FALSE)</f>
        <v>21300</v>
      </c>
      <c r="B135" s="80" t="s">
        <v>3625</v>
      </c>
      <c r="C135" s="22" t="str">
        <f t="shared" si="24"/>
        <v>21300</v>
      </c>
      <c r="D135" s="22" t="str">
        <f t="shared" si="25"/>
        <v>03020</v>
      </c>
      <c r="E135" s="21" t="str">
        <f>VLOOKUP(B135,'Table A as of March 2024'!A:G,7,FALSE)</f>
        <v>Norfolk State University</v>
      </c>
      <c r="F135" s="21" t="str">
        <f>VLOOKUP(B135,'Table A as of March 2024'!A:H,8,FALSE)</f>
        <v>Foundation/Othr Grants/Cntrcts</v>
      </c>
      <c r="G135" s="11" t="str">
        <f>VLOOKUP(B135,'Table A as of March 2024'!A:I,9,FALSE)</f>
        <v>500</v>
      </c>
      <c r="H135" t="str">
        <f>VLOOKUP(B135,'Table A as of March 2024'!A:L,12,FALSE)</f>
        <v>No</v>
      </c>
      <c r="I135" s="9" t="str">
        <f>VLOOKUP(B135,'Table A as of March 2024'!A:M,13,FALSE)</f>
        <v>R</v>
      </c>
      <c r="K135" t="str">
        <f>VLOOKUP(G135,'ACFR Class Vlookup'!A:B,2,FALSE)</f>
        <v>N/A</v>
      </c>
      <c r="L135" s="1" t="str">
        <f>VLOOKUP(D135,'Fund Information'!A:F,6,FALSE)</f>
        <v>Higher Education activity included on higher education financial statement template submissions.</v>
      </c>
      <c r="M135" s="6" t="str">
        <f t="shared" si="26"/>
        <v>N/A</v>
      </c>
      <c r="N135" s="6" t="s">
        <v>2886</v>
      </c>
      <c r="O135" s="6" t="str">
        <f t="shared" si="27"/>
        <v>N/A</v>
      </c>
      <c r="P135" s="5" t="s">
        <v>2886</v>
      </c>
      <c r="Q135" s="6" t="str">
        <f t="shared" si="28"/>
        <v>N/A</v>
      </c>
      <c r="R135" s="7" t="str">
        <f t="shared" si="22"/>
        <v>No</v>
      </c>
      <c r="S135" s="5" t="str">
        <f t="shared" si="29"/>
        <v>N/A</v>
      </c>
      <c r="T135" s="6" t="str">
        <f t="shared" si="30"/>
        <v>N/A</v>
      </c>
      <c r="U135" s="7" t="str">
        <f t="shared" si="23"/>
        <v>No</v>
      </c>
      <c r="V135" s="5" t="str">
        <f t="shared" si="31"/>
        <v>N/A</v>
      </c>
      <c r="W135" s="6" t="str">
        <f t="shared" si="32"/>
        <v>N/A</v>
      </c>
      <c r="X135" s="5" t="s">
        <v>2886</v>
      </c>
    </row>
    <row r="136" spans="1:24" ht="30" x14ac:dyDescent="0.25">
      <c r="A136" s="77">
        <f>VLOOKUP(C136,'BU and Control BU Listing'!A:E,5,FALSE)</f>
        <v>21300</v>
      </c>
      <c r="B136" s="80" t="s">
        <v>3626</v>
      </c>
      <c r="C136" s="22" t="str">
        <f t="shared" si="24"/>
        <v>21300</v>
      </c>
      <c r="D136" s="22" t="str">
        <f t="shared" si="25"/>
        <v>03030</v>
      </c>
      <c r="E136" s="21" t="str">
        <f>VLOOKUP(B136,'Table A as of March 2024'!A:G,7,FALSE)</f>
        <v>Norfolk State University</v>
      </c>
      <c r="F136" s="21" t="str">
        <f>VLOOKUP(B136,'Table A as of March 2024'!A:H,8,FALSE)</f>
        <v>Indirect Cost Recovery</v>
      </c>
      <c r="G136" s="11" t="str">
        <f>VLOOKUP(B136,'Table A as of March 2024'!A:I,9,FALSE)</f>
        <v>500</v>
      </c>
      <c r="H136" t="str">
        <f>VLOOKUP(B136,'Table A as of March 2024'!A:L,12,FALSE)</f>
        <v>No</v>
      </c>
      <c r="I136" s="9" t="str">
        <f>VLOOKUP(B136,'Table A as of March 2024'!A:M,13,FALSE)</f>
        <v>U</v>
      </c>
      <c r="K136" t="str">
        <f>VLOOKUP(G136,'ACFR Class Vlookup'!A:B,2,FALSE)</f>
        <v>N/A</v>
      </c>
      <c r="L136" s="1" t="str">
        <f>VLOOKUP(D136,'Fund Information'!A:F,6,FALSE)</f>
        <v>Higher Education activity included on higher education financial statement template submissions.</v>
      </c>
      <c r="M136" s="6" t="str">
        <f t="shared" si="26"/>
        <v>N/A</v>
      </c>
      <c r="N136" s="6" t="s">
        <v>2886</v>
      </c>
      <c r="O136" s="6" t="str">
        <f t="shared" si="27"/>
        <v>N/A</v>
      </c>
      <c r="P136" s="5" t="s">
        <v>2886</v>
      </c>
      <c r="Q136" s="6" t="str">
        <f t="shared" si="28"/>
        <v>N/A</v>
      </c>
      <c r="R136" s="7" t="str">
        <f t="shared" si="22"/>
        <v>No</v>
      </c>
      <c r="S136" s="5" t="str">
        <f t="shared" si="29"/>
        <v>N/A</v>
      </c>
      <c r="T136" s="6" t="str">
        <f t="shared" si="30"/>
        <v>N/A</v>
      </c>
      <c r="U136" s="7" t="str">
        <f t="shared" si="23"/>
        <v>No</v>
      </c>
      <c r="V136" s="5" t="str">
        <f t="shared" si="31"/>
        <v>N/A</v>
      </c>
      <c r="W136" s="6" t="str">
        <f t="shared" si="32"/>
        <v>N/A</v>
      </c>
      <c r="X136" s="5" t="s">
        <v>2886</v>
      </c>
    </row>
    <row r="137" spans="1:24" ht="240" x14ac:dyDescent="0.25">
      <c r="A137" s="77">
        <f>VLOOKUP(C137,'BU and Control BU Listing'!A:E,5,FALSE)</f>
        <v>21300</v>
      </c>
      <c r="B137" s="80" t="s">
        <v>8678</v>
      </c>
      <c r="C137" s="22" t="str">
        <f t="shared" si="24"/>
        <v>21300</v>
      </c>
      <c r="D137" s="22" t="str">
        <f t="shared" si="25"/>
        <v>03040</v>
      </c>
      <c r="E137" s="21" t="str">
        <f>VLOOKUP(B137,'Table A as of March 2024'!A:G,7,FALSE)</f>
        <v>Norfolk State University</v>
      </c>
      <c r="F137" s="21" t="str">
        <f>VLOOKUP(B137,'Table A as of March 2024'!A:H,8,FALSE)</f>
        <v>Institutional Reserve Fund</v>
      </c>
      <c r="G137" s="11" t="str">
        <f>VLOOKUP(B137,'Table A as of March 2024'!A:I,9,FALSE)</f>
        <v>500</v>
      </c>
      <c r="H137" t="str">
        <f>VLOOKUP(B137,'Table A as of March 2024'!A:L,12,FALSE)</f>
        <v>No</v>
      </c>
      <c r="I137" s="9" t="str">
        <f>VLOOKUP(B137,'Table A as of March 2024'!A:M,13,FALSE)</f>
        <v>U</v>
      </c>
      <c r="K137" t="str">
        <f>VLOOKUP(G137,'ACFR Class Vlookup'!A:B,2,FALSE)</f>
        <v>N/A</v>
      </c>
      <c r="L137" s="1" t="str">
        <f>VLOOKUP(D137,'Fund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137" s="6" t="str">
        <f t="shared" si="26"/>
        <v>N/A</v>
      </c>
      <c r="N137" s="6" t="s">
        <v>2886</v>
      </c>
      <c r="O137" s="6" t="str">
        <f t="shared" si="27"/>
        <v>N/A</v>
      </c>
      <c r="P137" s="5" t="s">
        <v>2886</v>
      </c>
      <c r="Q137" s="6" t="str">
        <f t="shared" si="28"/>
        <v>N/A</v>
      </c>
      <c r="R137" s="7" t="str">
        <f t="shared" si="22"/>
        <v>No</v>
      </c>
      <c r="S137" s="5" t="str">
        <f t="shared" si="29"/>
        <v>N/A</v>
      </c>
      <c r="T137" s="6" t="str">
        <f t="shared" si="30"/>
        <v>N/A</v>
      </c>
      <c r="U137" s="7" t="str">
        <f t="shared" si="23"/>
        <v>No</v>
      </c>
      <c r="V137" s="5" t="str">
        <f t="shared" si="31"/>
        <v>N/A</v>
      </c>
      <c r="W137" s="6" t="str">
        <f t="shared" si="32"/>
        <v>N/A</v>
      </c>
      <c r="X137" s="5" t="s">
        <v>2886</v>
      </c>
    </row>
    <row r="138" spans="1:24" ht="60" x14ac:dyDescent="0.25">
      <c r="A138" s="77">
        <f>VLOOKUP(C138,'BU and Control BU Listing'!A:E,5,FALSE)</f>
        <v>21300</v>
      </c>
      <c r="B138" s="80" t="s">
        <v>3627</v>
      </c>
      <c r="C138" s="22" t="str">
        <f t="shared" si="24"/>
        <v>21300</v>
      </c>
      <c r="D138" s="22" t="str">
        <f t="shared" si="25"/>
        <v>03060</v>
      </c>
      <c r="E138" s="21" t="str">
        <f>VLOOKUP(B138,'Table A as of March 2024'!A:G,7,FALSE)</f>
        <v>Norfolk State University</v>
      </c>
      <c r="F138" s="21" t="str">
        <f>VLOOKUP(B138,'Table A as of March 2024'!A:H,8,FALSE)</f>
        <v>Auxiliary Enterprise</v>
      </c>
      <c r="G138" s="11" t="str">
        <f>VLOOKUP(B138,'Table A as of March 2024'!A:I,9,FALSE)</f>
        <v>500</v>
      </c>
      <c r="H138" t="str">
        <f>VLOOKUP(B138,'Table A as of March 2024'!A:L,12,FALSE)</f>
        <v>No</v>
      </c>
      <c r="I138" s="9" t="str">
        <f>VLOOKUP(B138,'Table A as of March 2024'!A:M,13,FALSE)</f>
        <v>U</v>
      </c>
      <c r="K138" t="str">
        <f>VLOOKUP(G138,'ACFR Class Vlookup'!A:B,2,FALSE)</f>
        <v>N/A</v>
      </c>
      <c r="L138" s="1" t="str">
        <f>VLOOKUP(D138,'Fund Information'!A:F,6,FALSE)</f>
        <v>The Higher Education Auxiliary Enterprise fund accounts for the Auxiliary activities at the colleges/universities.  These activities include such things as food service, bookstores, student health servicces and recreation/intramural programs.</v>
      </c>
      <c r="M138" s="6" t="str">
        <f t="shared" si="26"/>
        <v>N/A</v>
      </c>
      <c r="N138" s="6" t="s">
        <v>2886</v>
      </c>
      <c r="O138" s="6" t="str">
        <f t="shared" si="27"/>
        <v>N/A</v>
      </c>
      <c r="P138" s="5" t="s">
        <v>2886</v>
      </c>
      <c r="Q138" s="6" t="str">
        <f t="shared" si="28"/>
        <v>N/A</v>
      </c>
      <c r="R138" s="7" t="str">
        <f t="shared" si="22"/>
        <v>No</v>
      </c>
      <c r="S138" s="5" t="str">
        <f t="shared" si="29"/>
        <v>N/A</v>
      </c>
      <c r="T138" s="6" t="str">
        <f t="shared" si="30"/>
        <v>N/A</v>
      </c>
      <c r="U138" s="7" t="str">
        <f t="shared" si="23"/>
        <v>No</v>
      </c>
      <c r="V138" s="5" t="str">
        <f t="shared" si="31"/>
        <v>N/A</v>
      </c>
      <c r="W138" s="6" t="str">
        <f t="shared" si="32"/>
        <v>N/A</v>
      </c>
      <c r="X138" s="5" t="s">
        <v>2886</v>
      </c>
    </row>
    <row r="139" spans="1:24" ht="30" x14ac:dyDescent="0.25">
      <c r="A139" s="77">
        <f>VLOOKUP(C139,'BU and Control BU Listing'!A:E,5,FALSE)</f>
        <v>21300</v>
      </c>
      <c r="B139" s="80" t="s">
        <v>3628</v>
      </c>
      <c r="C139" s="22" t="str">
        <f t="shared" si="24"/>
        <v>21300</v>
      </c>
      <c r="D139" s="22" t="str">
        <f t="shared" si="25"/>
        <v>03070</v>
      </c>
      <c r="E139" s="21" t="str">
        <f>VLOOKUP(B139,'Table A as of March 2024'!A:G,7,FALSE)</f>
        <v>Norfolk State University</v>
      </c>
      <c r="F139" s="21" t="str">
        <f>VLOOKUP(B139,'Table A as of March 2024'!A:H,8,FALSE)</f>
        <v>Excess Tuition And Fees</v>
      </c>
      <c r="G139" s="11" t="str">
        <f>VLOOKUP(B139,'Table A as of March 2024'!A:I,9,FALSE)</f>
        <v>500</v>
      </c>
      <c r="H139" t="str">
        <f>VLOOKUP(B139,'Table A as of March 2024'!A:L,12,FALSE)</f>
        <v>No</v>
      </c>
      <c r="I139" s="9" t="str">
        <f>VLOOKUP(B139,'Table A as of March 2024'!A:M,13,FALSE)</f>
        <v>U</v>
      </c>
      <c r="K139" t="str">
        <f>VLOOKUP(G139,'ACFR Class Vlookup'!A:B,2,FALSE)</f>
        <v>N/A</v>
      </c>
      <c r="L139" s="1" t="str">
        <f>VLOOKUP(D139,'Fund Information'!A:F,6,FALSE)</f>
        <v>Higher Education activity included on higher education financial statement template submissions.</v>
      </c>
      <c r="M139" s="6" t="str">
        <f t="shared" si="26"/>
        <v>N/A</v>
      </c>
      <c r="N139" s="6" t="s">
        <v>2886</v>
      </c>
      <c r="O139" s="6" t="str">
        <f t="shared" si="27"/>
        <v>N/A</v>
      </c>
      <c r="P139" s="5" t="s">
        <v>2886</v>
      </c>
      <c r="Q139" s="6" t="str">
        <f t="shared" si="28"/>
        <v>N/A</v>
      </c>
      <c r="R139" s="7" t="str">
        <f t="shared" si="22"/>
        <v>No</v>
      </c>
      <c r="S139" s="5" t="str">
        <f t="shared" si="29"/>
        <v>N/A</v>
      </c>
      <c r="T139" s="6" t="str">
        <f t="shared" si="30"/>
        <v>N/A</v>
      </c>
      <c r="U139" s="7" t="str">
        <f t="shared" si="23"/>
        <v>No</v>
      </c>
      <c r="V139" s="5" t="str">
        <f t="shared" si="31"/>
        <v>N/A</v>
      </c>
      <c r="W139" s="6" t="str">
        <f t="shared" si="32"/>
        <v>N/A</v>
      </c>
      <c r="X139" s="5" t="s">
        <v>2886</v>
      </c>
    </row>
    <row r="140" spans="1:24" ht="30" x14ac:dyDescent="0.25">
      <c r="A140" s="77">
        <f>VLOOKUP(C140,'BU and Control BU Listing'!A:E,5,FALSE)</f>
        <v>21300</v>
      </c>
      <c r="B140" s="80" t="s">
        <v>3629</v>
      </c>
      <c r="C140" s="22" t="str">
        <f t="shared" si="24"/>
        <v>21300</v>
      </c>
      <c r="D140" s="22" t="str">
        <f t="shared" si="25"/>
        <v>03080</v>
      </c>
      <c r="E140" s="21" t="str">
        <f>VLOOKUP(B140,'Table A as of March 2024'!A:G,7,FALSE)</f>
        <v>Norfolk State University</v>
      </c>
      <c r="F140" s="21" t="str">
        <f>VLOOKUP(B140,'Table A as of March 2024'!A:H,8,FALSE)</f>
        <v>Work Study</v>
      </c>
      <c r="G140" s="11" t="str">
        <f>VLOOKUP(B140,'Table A as of March 2024'!A:I,9,FALSE)</f>
        <v>500</v>
      </c>
      <c r="H140" t="str">
        <f>VLOOKUP(B140,'Table A as of March 2024'!A:L,12,FALSE)</f>
        <v>No</v>
      </c>
      <c r="I140" s="9" t="str">
        <f>VLOOKUP(B140,'Table A as of March 2024'!A:M,13,FALSE)</f>
        <v>R</v>
      </c>
      <c r="K140" t="str">
        <f>VLOOKUP(G140,'ACFR Class Vlookup'!A:B,2,FALSE)</f>
        <v>N/A</v>
      </c>
      <c r="L140" s="1" t="str">
        <f>VLOOKUP(D140,'Fund Information'!A:F,6,FALSE)</f>
        <v>Higher Education activity included on higher education financial statement template submissions.</v>
      </c>
      <c r="M140" s="6" t="str">
        <f t="shared" si="26"/>
        <v>N/A</v>
      </c>
      <c r="N140" s="6" t="s">
        <v>2886</v>
      </c>
      <c r="O140" s="6" t="str">
        <f t="shared" si="27"/>
        <v>N/A</v>
      </c>
      <c r="P140" s="5" t="s">
        <v>2886</v>
      </c>
      <c r="Q140" s="6" t="str">
        <f t="shared" si="28"/>
        <v>N/A</v>
      </c>
      <c r="R140" s="7" t="str">
        <f t="shared" si="22"/>
        <v>No</v>
      </c>
      <c r="S140" s="5" t="str">
        <f t="shared" si="29"/>
        <v>N/A</v>
      </c>
      <c r="T140" s="6" t="str">
        <f t="shared" si="30"/>
        <v>N/A</v>
      </c>
      <c r="U140" s="7" t="str">
        <f t="shared" si="23"/>
        <v>No</v>
      </c>
      <c r="V140" s="5" t="str">
        <f t="shared" si="31"/>
        <v>N/A</v>
      </c>
      <c r="W140" s="6" t="str">
        <f t="shared" si="32"/>
        <v>N/A</v>
      </c>
      <c r="X140" s="5" t="s">
        <v>2886</v>
      </c>
    </row>
    <row r="141" spans="1:24" ht="30" x14ac:dyDescent="0.25">
      <c r="A141" s="77">
        <f>VLOOKUP(C141,'BU and Control BU Listing'!A:E,5,FALSE)</f>
        <v>21300</v>
      </c>
      <c r="B141" s="80" t="s">
        <v>3630</v>
      </c>
      <c r="C141" s="22" t="str">
        <f t="shared" si="24"/>
        <v>21300</v>
      </c>
      <c r="D141" s="22" t="str">
        <f t="shared" si="25"/>
        <v>03100</v>
      </c>
      <c r="E141" s="21" t="str">
        <f>VLOOKUP(B141,'Table A as of March 2024'!A:G,7,FALSE)</f>
        <v>Norfolk State University</v>
      </c>
      <c r="F141" s="21" t="str">
        <f>VLOOKUP(B141,'Table A as of March 2024'!A:H,8,FALSE)</f>
        <v>Academic Enhancements</v>
      </c>
      <c r="G141" s="11" t="str">
        <f>VLOOKUP(B141,'Table A as of March 2024'!A:I,9,FALSE)</f>
        <v>500</v>
      </c>
      <c r="H141" t="str">
        <f>VLOOKUP(B141,'Table A as of March 2024'!A:L,12,FALSE)</f>
        <v>No</v>
      </c>
      <c r="I141" s="9" t="str">
        <f>VLOOKUP(B141,'Table A as of March 2024'!A:M,13,FALSE)</f>
        <v>U</v>
      </c>
      <c r="K141" t="str">
        <f>VLOOKUP(G141,'ACFR Class Vlookup'!A:B,2,FALSE)</f>
        <v>N/A</v>
      </c>
      <c r="L141" s="1" t="str">
        <f>VLOOKUP(D141,'Fund Information'!A:F,6,FALSE)</f>
        <v>Higher Education activity included on higher education financial statement template submissions.</v>
      </c>
      <c r="M141" s="6" t="str">
        <f t="shared" si="26"/>
        <v>N/A</v>
      </c>
      <c r="N141" s="6" t="s">
        <v>2886</v>
      </c>
      <c r="O141" s="6" t="str">
        <f t="shared" si="27"/>
        <v>N/A</v>
      </c>
      <c r="P141" s="5" t="s">
        <v>2886</v>
      </c>
      <c r="Q141" s="6" t="str">
        <f t="shared" si="28"/>
        <v>N/A</v>
      </c>
      <c r="R141" s="7" t="str">
        <f t="shared" si="22"/>
        <v>No</v>
      </c>
      <c r="S141" s="5" t="str">
        <f t="shared" si="29"/>
        <v>N/A</v>
      </c>
      <c r="T141" s="6" t="str">
        <f t="shared" si="30"/>
        <v>N/A</v>
      </c>
      <c r="U141" s="7" t="str">
        <f t="shared" si="23"/>
        <v>No</v>
      </c>
      <c r="V141" s="5" t="str">
        <f t="shared" si="31"/>
        <v>N/A</v>
      </c>
      <c r="W141" s="6" t="str">
        <f t="shared" si="32"/>
        <v>N/A</v>
      </c>
      <c r="X141" s="5" t="s">
        <v>2886</v>
      </c>
    </row>
    <row r="142" spans="1:24" ht="30" x14ac:dyDescent="0.25">
      <c r="A142" s="77">
        <f>VLOOKUP(C142,'BU and Control BU Listing'!A:E,5,FALSE)</f>
        <v>21300</v>
      </c>
      <c r="B142" s="80" t="s">
        <v>3631</v>
      </c>
      <c r="C142" s="22" t="str">
        <f t="shared" si="24"/>
        <v>21300</v>
      </c>
      <c r="D142" s="22" t="str">
        <f t="shared" si="25"/>
        <v>03130</v>
      </c>
      <c r="E142" s="21" t="str">
        <f>VLOOKUP(B142,'Table A as of March 2024'!A:G,7,FALSE)</f>
        <v>Norfolk State University</v>
      </c>
      <c r="F142" s="21" t="str">
        <f>VLOOKUP(B142,'Table A as of March 2024'!A:H,8,FALSE)</f>
        <v>Outreach Programs</v>
      </c>
      <c r="G142" s="11" t="str">
        <f>VLOOKUP(B142,'Table A as of March 2024'!A:I,9,FALSE)</f>
        <v>500</v>
      </c>
      <c r="H142" t="str">
        <f>VLOOKUP(B142,'Table A as of March 2024'!A:L,12,FALSE)</f>
        <v>No</v>
      </c>
      <c r="I142" s="9" t="str">
        <f>VLOOKUP(B142,'Table A as of March 2024'!A:M,13,FALSE)</f>
        <v>U</v>
      </c>
      <c r="K142" t="str">
        <f>VLOOKUP(G142,'ACFR Class Vlookup'!A:B,2,FALSE)</f>
        <v>N/A</v>
      </c>
      <c r="L142" s="1" t="str">
        <f>VLOOKUP(D142,'Fund Information'!A:F,6,FALSE)</f>
        <v>Norfolk State University Higher Education activity included on NSU's higher education financial statement template submission.</v>
      </c>
      <c r="M142" s="6" t="str">
        <f t="shared" si="26"/>
        <v>N/A</v>
      </c>
      <c r="N142" s="6" t="s">
        <v>2886</v>
      </c>
      <c r="O142" s="6" t="str">
        <f t="shared" si="27"/>
        <v>N/A</v>
      </c>
      <c r="P142" s="5" t="s">
        <v>2886</v>
      </c>
      <c r="Q142" s="6" t="str">
        <f t="shared" si="28"/>
        <v>N/A</v>
      </c>
      <c r="R142" s="7" t="str">
        <f t="shared" si="22"/>
        <v>No</v>
      </c>
      <c r="S142" s="5" t="str">
        <f t="shared" si="29"/>
        <v>N/A</v>
      </c>
      <c r="T142" s="6" t="str">
        <f t="shared" si="30"/>
        <v>N/A</v>
      </c>
      <c r="U142" s="7" t="str">
        <f t="shared" si="23"/>
        <v>No</v>
      </c>
      <c r="V142" s="5" t="str">
        <f t="shared" si="31"/>
        <v>N/A</v>
      </c>
      <c r="W142" s="6" t="str">
        <f t="shared" si="32"/>
        <v>N/A</v>
      </c>
      <c r="X142" s="5" t="s">
        <v>2886</v>
      </c>
    </row>
    <row r="143" spans="1:24" ht="30" x14ac:dyDescent="0.25">
      <c r="A143" s="77">
        <f>VLOOKUP(C143,'BU and Control BU Listing'!A:E,5,FALSE)</f>
        <v>21300</v>
      </c>
      <c r="B143" s="80" t="s">
        <v>3632</v>
      </c>
      <c r="C143" s="22" t="str">
        <f t="shared" si="24"/>
        <v>21300</v>
      </c>
      <c r="D143" s="22" t="str">
        <f t="shared" si="25"/>
        <v>03170</v>
      </c>
      <c r="E143" s="21" t="str">
        <f>VLOOKUP(B143,'Table A as of March 2024'!A:G,7,FALSE)</f>
        <v>Norfolk State University</v>
      </c>
      <c r="F143" s="21" t="str">
        <f>VLOOKUP(B143,'Table A as of March 2024'!A:H,8,FALSE)</f>
        <v>Student Financial Assistance</v>
      </c>
      <c r="G143" s="11" t="str">
        <f>VLOOKUP(B143,'Table A as of March 2024'!A:I,9,FALSE)</f>
        <v>500</v>
      </c>
      <c r="H143" t="str">
        <f>VLOOKUP(B143,'Table A as of March 2024'!A:L,12,FALSE)</f>
        <v>No</v>
      </c>
      <c r="I143" s="9" t="str">
        <f>VLOOKUP(B143,'Table A as of March 2024'!A:M,13,FALSE)</f>
        <v>U</v>
      </c>
      <c r="K143" t="str">
        <f>VLOOKUP(G143,'ACFR Class Vlookup'!A:B,2,FALSE)</f>
        <v>N/A</v>
      </c>
      <c r="L143" s="1" t="str">
        <f>VLOOKUP(D143,'Fund Information'!A:F,6,FALSE)</f>
        <v>Higher Education activity included on higher education financial statement template submissions.</v>
      </c>
      <c r="M143" s="6" t="str">
        <f t="shared" si="26"/>
        <v>N/A</v>
      </c>
      <c r="N143" s="6" t="s">
        <v>2886</v>
      </c>
      <c r="O143" s="6" t="str">
        <f t="shared" si="27"/>
        <v>N/A</v>
      </c>
      <c r="P143" s="5" t="s">
        <v>2886</v>
      </c>
      <c r="Q143" s="6" t="str">
        <f t="shared" si="28"/>
        <v>N/A</v>
      </c>
      <c r="R143" s="7" t="str">
        <f t="shared" si="22"/>
        <v>No</v>
      </c>
      <c r="S143" s="5" t="str">
        <f t="shared" si="29"/>
        <v>N/A</v>
      </c>
      <c r="T143" s="6" t="str">
        <f t="shared" si="30"/>
        <v>N/A</v>
      </c>
      <c r="U143" s="7" t="str">
        <f t="shared" si="23"/>
        <v>No</v>
      </c>
      <c r="V143" s="5" t="str">
        <f t="shared" si="31"/>
        <v>N/A</v>
      </c>
      <c r="W143" s="6" t="str">
        <f t="shared" si="32"/>
        <v>N/A</v>
      </c>
      <c r="X143" s="5" t="s">
        <v>2886</v>
      </c>
    </row>
    <row r="144" spans="1:24" ht="165" x14ac:dyDescent="0.25">
      <c r="A144" s="77">
        <f>VLOOKUP(C144,'BU and Control BU Listing'!A:E,5,FALSE)</f>
        <v>21300</v>
      </c>
      <c r="B144" s="80" t="s">
        <v>8162</v>
      </c>
      <c r="C144" s="22" t="str">
        <f t="shared" si="24"/>
        <v>21300</v>
      </c>
      <c r="D144" s="22" t="str">
        <f t="shared" si="25"/>
        <v>03210</v>
      </c>
      <c r="E144" s="21" t="str">
        <f>VLOOKUP(B144,'Table A as of March 2024'!A:G,7,FALSE)</f>
        <v>Norfolk State University</v>
      </c>
      <c r="F144" s="21" t="str">
        <f>VLOOKUP(B144,'Table A as of March 2024'!A:H,8,FALSE)</f>
        <v>ARP-CrvStLoclFisRecFd-COVID-19</v>
      </c>
      <c r="G144" s="11" t="str">
        <f>VLOOKUP(B144,'Table A as of March 2024'!A:I,9,FALSE)</f>
        <v>500</v>
      </c>
      <c r="H144" t="str">
        <f>VLOOKUP(B144,'Table A as of March 2024'!A:L,12,FALSE)</f>
        <v>No</v>
      </c>
      <c r="I144" s="9" t="str">
        <f>VLOOKUP(B144,'Table A as of March 2024'!A:M,13,FALSE)</f>
        <v>V</v>
      </c>
      <c r="K144" t="str">
        <f>VLOOKUP(G144,'ACFR Class Vlookup'!A:B,2,FALSE)</f>
        <v>N/A</v>
      </c>
      <c r="L144" s="1" t="str">
        <f>VLOOKUP(D144,'Fund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44" s="6" t="str">
        <f t="shared" si="26"/>
        <v>N/A</v>
      </c>
      <c r="N144" s="6" t="s">
        <v>2886</v>
      </c>
      <c r="O144" s="6" t="str">
        <f t="shared" si="27"/>
        <v>N/A</v>
      </c>
      <c r="P144" s="5" t="s">
        <v>2886</v>
      </c>
      <c r="Q144" s="6" t="str">
        <f t="shared" si="28"/>
        <v>N/A</v>
      </c>
      <c r="R144" s="7" t="str">
        <f t="shared" si="22"/>
        <v>No</v>
      </c>
      <c r="S144" s="5" t="str">
        <f t="shared" si="29"/>
        <v>N/A</v>
      </c>
      <c r="T144" s="6" t="str">
        <f t="shared" si="30"/>
        <v>N/A</v>
      </c>
      <c r="U144" s="7" t="str">
        <f t="shared" si="23"/>
        <v>No</v>
      </c>
      <c r="V144" s="5" t="str">
        <f t="shared" si="31"/>
        <v>N/A</v>
      </c>
      <c r="W144" s="6" t="str">
        <f t="shared" si="32"/>
        <v>N/A</v>
      </c>
      <c r="X144" s="5" t="s">
        <v>2886</v>
      </c>
    </row>
    <row r="145" spans="1:24" ht="135" x14ac:dyDescent="0.25">
      <c r="A145" s="77">
        <f>VLOOKUP(C145,'BU and Control BU Listing'!A:E,5,FALSE)</f>
        <v>21300</v>
      </c>
      <c r="B145" s="80" t="s">
        <v>8163</v>
      </c>
      <c r="C145" s="22" t="str">
        <f t="shared" si="24"/>
        <v>21300</v>
      </c>
      <c r="D145" s="22" t="str">
        <f t="shared" si="25"/>
        <v>03230</v>
      </c>
      <c r="E145" s="21" t="str">
        <f>VLOOKUP(B145,'Table A as of March 2024'!A:G,7,FALSE)</f>
        <v>Norfolk State University</v>
      </c>
      <c r="F145" s="21" t="str">
        <f>VLOOKUP(B145,'Table A as of March 2024'!A:H,8,FALSE)</f>
        <v>Epi&amp;LabCpctyInfctsDis-COVID-19</v>
      </c>
      <c r="G145" s="11" t="str">
        <f>VLOOKUP(B145,'Table A as of March 2024'!A:I,9,FALSE)</f>
        <v>500</v>
      </c>
      <c r="H145" t="str">
        <f>VLOOKUP(B145,'Table A as of March 2024'!A:L,12,FALSE)</f>
        <v>No</v>
      </c>
      <c r="I145" s="9" t="str">
        <f>VLOOKUP(B145,'Table A as of March 2024'!A:M,13,FALSE)</f>
        <v>V</v>
      </c>
      <c r="K145" t="str">
        <f>VLOOKUP(G145,'ACFR Class Vlookup'!A:B,2,FALSE)</f>
        <v>N/A</v>
      </c>
      <c r="L145" s="1" t="str">
        <f>VLOOKUP(D145,'Fund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145" s="6" t="str">
        <f t="shared" si="26"/>
        <v>N/A</v>
      </c>
      <c r="N145" s="6" t="s">
        <v>2886</v>
      </c>
      <c r="O145" s="6" t="str">
        <f t="shared" si="27"/>
        <v>N/A</v>
      </c>
      <c r="P145" s="5" t="s">
        <v>2886</v>
      </c>
      <c r="Q145" s="6" t="str">
        <f t="shared" si="28"/>
        <v>N/A</v>
      </c>
      <c r="R145" s="7" t="str">
        <f t="shared" si="22"/>
        <v>No</v>
      </c>
      <c r="S145" s="5" t="str">
        <f t="shared" si="29"/>
        <v>N/A</v>
      </c>
      <c r="T145" s="6" t="str">
        <f t="shared" si="30"/>
        <v>N/A</v>
      </c>
      <c r="U145" s="7" t="str">
        <f t="shared" si="23"/>
        <v>No</v>
      </c>
      <c r="V145" s="5" t="str">
        <f t="shared" si="31"/>
        <v>N/A</v>
      </c>
      <c r="W145" s="6" t="str">
        <f t="shared" si="32"/>
        <v>N/A</v>
      </c>
      <c r="X145" s="5" t="s">
        <v>2886</v>
      </c>
    </row>
    <row r="146" spans="1:24" ht="150" x14ac:dyDescent="0.25">
      <c r="A146" s="77">
        <f>VLOOKUP(C146,'BU and Control BU Listing'!A:E,5,FALSE)</f>
        <v>21300</v>
      </c>
      <c r="B146" s="80" t="s">
        <v>8679</v>
      </c>
      <c r="C146" s="22" t="str">
        <f t="shared" si="24"/>
        <v>21300</v>
      </c>
      <c r="D146" s="22" t="str">
        <f t="shared" si="25"/>
        <v>03260</v>
      </c>
      <c r="E146" s="21" t="str">
        <f>VLOOKUP(B146,'Table A as of March 2024'!A:G,7,FALSE)</f>
        <v>Norfolk State University</v>
      </c>
      <c r="F146" s="21" t="str">
        <f>VLOOKUP(B146,'Table A as of March 2024'!A:H,8,FALSE)</f>
        <v>Cllg Prtnrshp Labrtry Schl Fnd</v>
      </c>
      <c r="G146" s="11" t="str">
        <f>VLOOKUP(B146,'Table A as of March 2024'!A:I,9,FALSE)</f>
        <v>500</v>
      </c>
      <c r="H146" t="str">
        <f>VLOOKUP(B146,'Table A as of March 2024'!A:L,12,FALSE)</f>
        <v>No</v>
      </c>
      <c r="I146" s="9" t="str">
        <f>VLOOKUP(B146,'Table A as of March 2024'!A:M,13,FALSE)</f>
        <v>U</v>
      </c>
      <c r="K146" t="str">
        <f>VLOOKUP(G146,'ACFR Class Vlookup'!A:B,2,FALSE)</f>
        <v>N/A</v>
      </c>
      <c r="L146" s="1" t="str">
        <f>VLOOKUP(D146,'Fund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146" s="6" t="str">
        <f t="shared" si="26"/>
        <v>N/A</v>
      </c>
      <c r="N146" s="6" t="s">
        <v>2886</v>
      </c>
      <c r="O146" s="6" t="str">
        <f t="shared" si="27"/>
        <v>N/A</v>
      </c>
      <c r="P146" s="5" t="s">
        <v>2886</v>
      </c>
      <c r="Q146" s="6" t="str">
        <f t="shared" si="28"/>
        <v>N/A</v>
      </c>
      <c r="R146" s="7" t="str">
        <f t="shared" si="22"/>
        <v>No</v>
      </c>
      <c r="S146" s="5" t="str">
        <f t="shared" si="29"/>
        <v>N/A</v>
      </c>
      <c r="T146" s="6" t="str">
        <f t="shared" si="30"/>
        <v>N/A</v>
      </c>
      <c r="U146" s="7" t="str">
        <f t="shared" si="23"/>
        <v>No</v>
      </c>
      <c r="V146" s="5" t="str">
        <f t="shared" si="31"/>
        <v>N/A</v>
      </c>
      <c r="W146" s="6" t="str">
        <f t="shared" si="32"/>
        <v>N/A</v>
      </c>
      <c r="X146" s="5" t="s">
        <v>2886</v>
      </c>
    </row>
    <row r="147" spans="1:24" ht="105" x14ac:dyDescent="0.25">
      <c r="A147" s="77">
        <f>VLOOKUP(C147,'BU and Control BU Listing'!A:E,5,FALSE)</f>
        <v>21300</v>
      </c>
      <c r="B147" s="80" t="s">
        <v>5816</v>
      </c>
      <c r="C147" s="22" t="str">
        <f t="shared" si="24"/>
        <v>21300</v>
      </c>
      <c r="D147" s="22" t="str">
        <f t="shared" si="25"/>
        <v>03370</v>
      </c>
      <c r="E147" s="21" t="str">
        <f>VLOOKUP(B147,'Table A as of March 2024'!A:G,7,FALSE)</f>
        <v>Norfolk State University</v>
      </c>
      <c r="F147" s="21" t="str">
        <f>VLOOKUP(B147,'Table A as of March 2024'!A:H,8,FALSE)</f>
        <v>HistBlackCollgs&amp;Univ-COVID-19</v>
      </c>
      <c r="G147" s="11" t="str">
        <f>VLOOKUP(B147,'Table A as of March 2024'!A:I,9,FALSE)</f>
        <v>500</v>
      </c>
      <c r="H147" t="str">
        <f>VLOOKUP(B147,'Table A as of March 2024'!A:L,12,FALSE)</f>
        <v>No</v>
      </c>
      <c r="I147" s="9" t="str">
        <f>VLOOKUP(B147,'Table A as of March 2024'!A:M,13,FALSE)</f>
        <v>V</v>
      </c>
      <c r="K147" t="str">
        <f>VLOOKUP(G147,'ACFR Class Vlookup'!A:B,2,FALSE)</f>
        <v>N/A</v>
      </c>
      <c r="L147" s="1" t="str">
        <f>VLOOKUP(D147,'Fund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Historically Black Colleges and Universities (HBCUs), under the CARES Act.</v>
      </c>
      <c r="M147" s="6" t="str">
        <f t="shared" si="26"/>
        <v>N/A</v>
      </c>
      <c r="N147" s="6" t="s">
        <v>2886</v>
      </c>
      <c r="O147" s="6" t="str">
        <f t="shared" si="27"/>
        <v>N/A</v>
      </c>
      <c r="P147" s="5" t="s">
        <v>2886</v>
      </c>
      <c r="Q147" s="6" t="str">
        <f t="shared" si="28"/>
        <v>N/A</v>
      </c>
      <c r="R147" s="7" t="str">
        <f t="shared" si="22"/>
        <v>No</v>
      </c>
      <c r="S147" s="5" t="str">
        <f t="shared" si="29"/>
        <v>N/A</v>
      </c>
      <c r="T147" s="6" t="str">
        <f t="shared" si="30"/>
        <v>N/A</v>
      </c>
      <c r="U147" s="7" t="str">
        <f t="shared" si="23"/>
        <v>No</v>
      </c>
      <c r="V147" s="5" t="str">
        <f t="shared" si="31"/>
        <v>N/A</v>
      </c>
      <c r="W147" s="6" t="str">
        <f t="shared" si="32"/>
        <v>N/A</v>
      </c>
      <c r="X147" s="5" t="s">
        <v>2886</v>
      </c>
    </row>
    <row r="148" spans="1:24" ht="90" x14ac:dyDescent="0.25">
      <c r="A148" s="77">
        <f>VLOOKUP(C148,'BU and Control BU Listing'!A:E,5,FALSE)</f>
        <v>21300</v>
      </c>
      <c r="B148" s="80" t="s">
        <v>5817</v>
      </c>
      <c r="C148" s="22" t="str">
        <f t="shared" si="24"/>
        <v>21300</v>
      </c>
      <c r="D148" s="22" t="str">
        <f t="shared" si="25"/>
        <v>03410</v>
      </c>
      <c r="E148" s="21" t="str">
        <f>VLOOKUP(B148,'Table A as of March 2024'!A:G,7,FALSE)</f>
        <v>Norfolk State University</v>
      </c>
      <c r="F148" s="21" t="str">
        <f>VLOOKUP(B148,'Table A as of March 2024'!A:H,8,FALSE)</f>
        <v>GEER Fund - COVID-19</v>
      </c>
      <c r="G148" s="11" t="str">
        <f>VLOOKUP(B148,'Table A as of March 2024'!A:I,9,FALSE)</f>
        <v>500</v>
      </c>
      <c r="H148" t="str">
        <f>VLOOKUP(B148,'Table A as of March 2024'!A:L,12,FALSE)</f>
        <v>No</v>
      </c>
      <c r="I148" s="9" t="str">
        <f>VLOOKUP(B148,'Table A as of March 2024'!A:M,13,FALSE)</f>
        <v>V</v>
      </c>
      <c r="K148" t="str">
        <f>VLOOKUP(G148,'ACFR Class Vlookup'!A:B,2,FALSE)</f>
        <v>N/A</v>
      </c>
      <c r="L148" s="1" t="str">
        <f>VLOOKUP(D148,'Fund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148" s="6" t="str">
        <f t="shared" si="26"/>
        <v>N/A</v>
      </c>
      <c r="N148" s="6" t="s">
        <v>2886</v>
      </c>
      <c r="O148" s="6" t="str">
        <f t="shared" si="27"/>
        <v>N/A</v>
      </c>
      <c r="P148" s="5" t="s">
        <v>2886</v>
      </c>
      <c r="Q148" s="6" t="str">
        <f t="shared" si="28"/>
        <v>N/A</v>
      </c>
      <c r="R148" s="7" t="str">
        <f t="shared" si="22"/>
        <v>No</v>
      </c>
      <c r="S148" s="5" t="str">
        <f t="shared" si="29"/>
        <v>N/A</v>
      </c>
      <c r="T148" s="6" t="str">
        <f t="shared" si="30"/>
        <v>N/A</v>
      </c>
      <c r="U148" s="7" t="str">
        <f t="shared" si="23"/>
        <v>No</v>
      </c>
      <c r="V148" s="5" t="str">
        <f t="shared" si="31"/>
        <v>N/A</v>
      </c>
      <c r="W148" s="6" t="str">
        <f t="shared" si="32"/>
        <v>N/A</v>
      </c>
      <c r="X148" s="5" t="s">
        <v>2886</v>
      </c>
    </row>
    <row r="149" spans="1:24" ht="165" x14ac:dyDescent="0.25">
      <c r="A149" s="77">
        <f>VLOOKUP(C149,'BU and Control BU Listing'!A:E,5,FALSE)</f>
        <v>21300</v>
      </c>
      <c r="B149" s="80" t="s">
        <v>5818</v>
      </c>
      <c r="C149" s="22" t="str">
        <f t="shared" si="24"/>
        <v>21300</v>
      </c>
      <c r="D149" s="22" t="str">
        <f t="shared" si="25"/>
        <v>03420</v>
      </c>
      <c r="E149" s="21" t="str">
        <f>VLOOKUP(B149,'Table A as of March 2024'!A:G,7,FALSE)</f>
        <v>Norfolk State University</v>
      </c>
      <c r="F149" s="21" t="str">
        <f>VLOOKUP(B149,'Table A as of March 2024'!A:H,8,FALSE)</f>
        <v>Caresactrlffd-General-Covid-19</v>
      </c>
      <c r="G149" s="11" t="str">
        <f>VLOOKUP(B149,'Table A as of March 2024'!A:I,9,FALSE)</f>
        <v>500</v>
      </c>
      <c r="H149" t="str">
        <f>VLOOKUP(B149,'Table A as of March 2024'!A:L,12,FALSE)</f>
        <v>No</v>
      </c>
      <c r="I149" s="9" t="str">
        <f>VLOOKUP(B149,'Table A as of March 2024'!A:M,13,FALSE)</f>
        <v>V</v>
      </c>
      <c r="K149" t="str">
        <f>VLOOKUP(G149,'ACFR Class Vlookup'!A:B,2,FALSE)</f>
        <v>N/A</v>
      </c>
      <c r="L149" s="1" t="str">
        <f>VLOOKUP(D149,'Fund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49" s="6" t="str">
        <f t="shared" si="26"/>
        <v>N/A</v>
      </c>
      <c r="N149" s="6" t="s">
        <v>2886</v>
      </c>
      <c r="O149" s="6" t="str">
        <f t="shared" si="27"/>
        <v>N/A</v>
      </c>
      <c r="P149" s="5" t="s">
        <v>2886</v>
      </c>
      <c r="Q149" s="6" t="str">
        <f t="shared" si="28"/>
        <v>N/A</v>
      </c>
      <c r="R149" s="7" t="str">
        <f t="shared" si="22"/>
        <v>No</v>
      </c>
      <c r="S149" s="5" t="str">
        <f t="shared" si="29"/>
        <v>N/A</v>
      </c>
      <c r="T149" s="6" t="str">
        <f t="shared" si="30"/>
        <v>N/A</v>
      </c>
      <c r="U149" s="7" t="str">
        <f t="shared" si="23"/>
        <v>No</v>
      </c>
      <c r="V149" s="5" t="str">
        <f t="shared" si="31"/>
        <v>N/A</v>
      </c>
      <c r="W149" s="6" t="str">
        <f t="shared" si="32"/>
        <v>N/A</v>
      </c>
      <c r="X149" s="5" t="s">
        <v>2886</v>
      </c>
    </row>
    <row r="150" spans="1:24" ht="30" x14ac:dyDescent="0.25">
      <c r="A150" s="77">
        <f>VLOOKUP(C150,'BU and Control BU Listing'!A:E,5,FALSE)</f>
        <v>21300</v>
      </c>
      <c r="B150" s="80" t="s">
        <v>3633</v>
      </c>
      <c r="C150" s="22" t="str">
        <f t="shared" si="24"/>
        <v>21300</v>
      </c>
      <c r="D150" s="22" t="str">
        <f t="shared" si="25"/>
        <v>03430</v>
      </c>
      <c r="E150" s="21" t="str">
        <f>VLOOKUP(B150,'Table A as of March 2024'!A:G,7,FALSE)</f>
        <v>Norfolk State University</v>
      </c>
      <c r="F150" s="21" t="str">
        <f>VLOOKUP(B150,'Table A as of March 2024'!A:H,8,FALSE)</f>
        <v>Fiscal Stabilization-Edu-ARRA</v>
      </c>
      <c r="G150" s="11" t="str">
        <f>VLOOKUP(B150,'Table A as of March 2024'!A:I,9,FALSE)</f>
        <v>500</v>
      </c>
      <c r="H150" t="str">
        <f>VLOOKUP(B150,'Table A as of March 2024'!A:L,12,FALSE)</f>
        <v>No</v>
      </c>
      <c r="I150" s="9" t="str">
        <f>VLOOKUP(B150,'Table A as of March 2024'!A:M,13,FALSE)</f>
        <v>S</v>
      </c>
      <c r="K150" t="str">
        <f>VLOOKUP(G150,'ACFR Class Vlookup'!A:B,2,FALSE)</f>
        <v>N/A</v>
      </c>
      <c r="L150" s="1" t="str">
        <f>VLOOKUP(D150,'Fund Information'!A:F,6,FALSE)</f>
        <v>This fund accounts for American Recovery and Reinvestment Act (ARRA) Stimulus Monies.</v>
      </c>
      <c r="M150" s="6" t="str">
        <f t="shared" si="26"/>
        <v>N/A</v>
      </c>
      <c r="N150" s="6" t="s">
        <v>2886</v>
      </c>
      <c r="O150" s="6" t="str">
        <f t="shared" si="27"/>
        <v>N/A</v>
      </c>
      <c r="P150" s="5" t="s">
        <v>2886</v>
      </c>
      <c r="Q150" s="6" t="str">
        <f t="shared" si="28"/>
        <v>N/A</v>
      </c>
      <c r="R150" s="7" t="str">
        <f t="shared" si="22"/>
        <v>No</v>
      </c>
      <c r="S150" s="5" t="str">
        <f t="shared" si="29"/>
        <v>N/A</v>
      </c>
      <c r="T150" s="6" t="str">
        <f t="shared" si="30"/>
        <v>N/A</v>
      </c>
      <c r="U150" s="7" t="str">
        <f t="shared" si="23"/>
        <v>No</v>
      </c>
      <c r="V150" s="5" t="str">
        <f t="shared" si="31"/>
        <v>N/A</v>
      </c>
      <c r="W150" s="6" t="str">
        <f t="shared" si="32"/>
        <v>N/A</v>
      </c>
      <c r="X150" s="5" t="s">
        <v>2886</v>
      </c>
    </row>
    <row r="151" spans="1:24" ht="90" x14ac:dyDescent="0.25">
      <c r="A151" s="77">
        <f>VLOOKUP(C151,'BU and Control BU Listing'!A:E,5,FALSE)</f>
        <v>21300</v>
      </c>
      <c r="B151" s="80" t="s">
        <v>5819</v>
      </c>
      <c r="C151" s="22" t="str">
        <f t="shared" si="24"/>
        <v>21300</v>
      </c>
      <c r="D151" s="22" t="str">
        <f t="shared" si="25"/>
        <v>03440</v>
      </c>
      <c r="E151" s="21" t="str">
        <f>VLOOKUP(B151,'Table A as of March 2024'!A:G,7,FALSE)</f>
        <v>Norfolk State University</v>
      </c>
      <c r="F151" s="21" t="str">
        <f>VLOOKUP(B151,'Table A as of March 2024'!A:H,8,FALSE)</f>
        <v>EduStabFund-Students-COVID-19</v>
      </c>
      <c r="G151" s="11" t="str">
        <f>VLOOKUP(B151,'Table A as of March 2024'!A:I,9,FALSE)</f>
        <v>500</v>
      </c>
      <c r="H151" t="str">
        <f>VLOOKUP(B151,'Table A as of March 2024'!A:L,12,FALSE)</f>
        <v>No</v>
      </c>
      <c r="I151" s="9" t="str">
        <f>VLOOKUP(B151,'Table A as of March 2024'!A:M,13,FALSE)</f>
        <v>V</v>
      </c>
      <c r="K151" t="str">
        <f>VLOOKUP(G151,'ACFR Class Vlookup'!A:B,2,FALSE)</f>
        <v>N/A</v>
      </c>
      <c r="L151" s="1" t="str">
        <f>VLOOKUP(D151,'Fund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151" s="6" t="str">
        <f t="shared" si="26"/>
        <v>N/A</v>
      </c>
      <c r="N151" s="6" t="s">
        <v>2886</v>
      </c>
      <c r="O151" s="6" t="str">
        <f t="shared" si="27"/>
        <v>N/A</v>
      </c>
      <c r="P151" s="5" t="s">
        <v>2886</v>
      </c>
      <c r="Q151" s="6" t="str">
        <f t="shared" si="28"/>
        <v>N/A</v>
      </c>
      <c r="R151" s="7" t="str">
        <f t="shared" si="22"/>
        <v>No</v>
      </c>
      <c r="S151" s="5" t="str">
        <f t="shared" si="29"/>
        <v>N/A</v>
      </c>
      <c r="T151" s="6" t="str">
        <f t="shared" si="30"/>
        <v>N/A</v>
      </c>
      <c r="U151" s="7" t="str">
        <f t="shared" si="23"/>
        <v>No</v>
      </c>
      <c r="V151" s="5" t="str">
        <f t="shared" si="31"/>
        <v>N/A</v>
      </c>
      <c r="W151" s="6" t="str">
        <f t="shared" si="32"/>
        <v>N/A</v>
      </c>
      <c r="X151" s="5" t="s">
        <v>2886</v>
      </c>
    </row>
    <row r="152" spans="1:24" ht="165" x14ac:dyDescent="0.25">
      <c r="A152" s="77">
        <f>VLOOKUP(C152,'BU and Control BU Listing'!A:E,5,FALSE)</f>
        <v>21300</v>
      </c>
      <c r="B152" s="80" t="s">
        <v>8839</v>
      </c>
      <c r="C152" s="22" t="str">
        <f t="shared" si="24"/>
        <v>21300</v>
      </c>
      <c r="D152" s="22" t="str">
        <f t="shared" si="25"/>
        <v>03460</v>
      </c>
      <c r="E152" s="21" t="str">
        <f>VLOOKUP(B152,'Table A as of March 2024'!A:G,7,FALSE)</f>
        <v>Norfolk State University</v>
      </c>
      <c r="F152" s="21" t="str">
        <f>VLOOKUP(B152,'Table A as of March 2024'!A:H,8,FALSE)</f>
        <v>Innovative internship Fund</v>
      </c>
      <c r="G152" s="11" t="str">
        <f>VLOOKUP(B152,'Table A as of March 2024'!A:I,9,FALSE)</f>
        <v>500</v>
      </c>
      <c r="H152" t="str">
        <f>VLOOKUP(B152,'Table A as of March 2024'!A:L,12,FALSE)</f>
        <v>No</v>
      </c>
      <c r="I152" s="9" t="str">
        <f>VLOOKUP(B152,'Table A as of March 2024'!A:M,13,FALSE)</f>
        <v>U</v>
      </c>
      <c r="K152" t="str">
        <f>VLOOKUP(G152,'ACFR Class Vlookup'!A:B,2,FALSE)</f>
        <v>N/A</v>
      </c>
      <c r="L152" s="1" t="str">
        <f>VLOOKUP(D152,'Fund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152" s="6" t="str">
        <f t="shared" si="26"/>
        <v>N/A</v>
      </c>
      <c r="N152" s="6" t="s">
        <v>2886</v>
      </c>
      <c r="O152" s="6" t="str">
        <f t="shared" si="27"/>
        <v>N/A</v>
      </c>
      <c r="P152" s="5" t="s">
        <v>2886</v>
      </c>
      <c r="Q152" s="6" t="str">
        <f t="shared" si="28"/>
        <v>N/A</v>
      </c>
      <c r="R152" s="7" t="str">
        <f t="shared" si="22"/>
        <v>No</v>
      </c>
      <c r="S152" s="5" t="str">
        <f t="shared" si="29"/>
        <v>N/A</v>
      </c>
      <c r="T152" s="6" t="str">
        <f t="shared" si="30"/>
        <v>N/A</v>
      </c>
      <c r="U152" s="7" t="str">
        <f t="shared" si="23"/>
        <v>No</v>
      </c>
      <c r="V152" s="5" t="str">
        <f t="shared" si="31"/>
        <v>N/A</v>
      </c>
      <c r="W152" s="6" t="str">
        <f t="shared" si="32"/>
        <v>N/A</v>
      </c>
      <c r="X152" s="5" t="s">
        <v>2886</v>
      </c>
    </row>
    <row r="153" spans="1:24" ht="30" x14ac:dyDescent="0.25">
      <c r="A153" s="77">
        <f>VLOOKUP(C153,'BU and Control BU Listing'!A:E,5,FALSE)</f>
        <v>21300</v>
      </c>
      <c r="B153" s="80" t="s">
        <v>3634</v>
      </c>
      <c r="C153" s="22" t="str">
        <f t="shared" si="24"/>
        <v>21300</v>
      </c>
      <c r="D153" s="22" t="str">
        <f t="shared" si="25"/>
        <v>03510</v>
      </c>
      <c r="E153" s="21" t="str">
        <f>VLOOKUP(B153,'Table A as of March 2024'!A:G,7,FALSE)</f>
        <v>Norfolk State University</v>
      </c>
      <c r="F153" s="21" t="str">
        <f>VLOOKUP(B153,'Table A as of March 2024'!A:H,8,FALSE)</f>
        <v>Trans-NSF Rcvry Act Rsrch-ARRA</v>
      </c>
      <c r="G153" s="11" t="str">
        <f>VLOOKUP(B153,'Table A as of March 2024'!A:I,9,FALSE)</f>
        <v>500</v>
      </c>
      <c r="H153" t="str">
        <f>VLOOKUP(B153,'Table A as of March 2024'!A:L,12,FALSE)</f>
        <v>No</v>
      </c>
      <c r="I153" s="9" t="str">
        <f>VLOOKUP(B153,'Table A as of March 2024'!A:M,13,FALSE)</f>
        <v>S</v>
      </c>
      <c r="K153" t="str">
        <f>VLOOKUP(G153,'ACFR Class Vlookup'!A:B,2,FALSE)</f>
        <v>N/A</v>
      </c>
      <c r="L153" s="1" t="str">
        <f>VLOOKUP(D153,'Fund Information'!A:F,6,FALSE)</f>
        <v>This fund accounts for American Recovery and Reinvestment Act (ARRA) Stimulus Monies.</v>
      </c>
      <c r="M153" s="6" t="str">
        <f t="shared" si="26"/>
        <v>N/A</v>
      </c>
      <c r="N153" s="6" t="s">
        <v>2886</v>
      </c>
      <c r="O153" s="6" t="str">
        <f t="shared" si="27"/>
        <v>N/A</v>
      </c>
      <c r="P153" s="5" t="s">
        <v>2886</v>
      </c>
      <c r="Q153" s="6" t="str">
        <f t="shared" si="28"/>
        <v>N/A</v>
      </c>
      <c r="R153" s="7" t="str">
        <f t="shared" si="22"/>
        <v>No</v>
      </c>
      <c r="S153" s="5" t="str">
        <f t="shared" si="29"/>
        <v>N/A</v>
      </c>
      <c r="T153" s="6" t="str">
        <f t="shared" si="30"/>
        <v>N/A</v>
      </c>
      <c r="U153" s="7" t="str">
        <f t="shared" si="23"/>
        <v>No</v>
      </c>
      <c r="V153" s="5" t="str">
        <f t="shared" si="31"/>
        <v>N/A</v>
      </c>
      <c r="W153" s="6" t="str">
        <f t="shared" si="32"/>
        <v>N/A</v>
      </c>
      <c r="X153" s="5" t="s">
        <v>2886</v>
      </c>
    </row>
    <row r="154" spans="1:24" ht="90" x14ac:dyDescent="0.25">
      <c r="A154" s="77">
        <f>VLOOKUP(C154,'BU and Control BU Listing'!A:E,5,FALSE)</f>
        <v>21300</v>
      </c>
      <c r="B154" s="80" t="s">
        <v>5820</v>
      </c>
      <c r="C154" s="22" t="str">
        <f t="shared" si="24"/>
        <v>21300</v>
      </c>
      <c r="D154" s="22" t="str">
        <f t="shared" si="25"/>
        <v>03690</v>
      </c>
      <c r="E154" s="21" t="str">
        <f>VLOOKUP(B154,'Table A as of March 2024'!A:G,7,FALSE)</f>
        <v>Norfolk State University</v>
      </c>
      <c r="F154" s="21" t="str">
        <f>VLOOKUP(B154,'Table A as of March 2024'!A:H,8,FALSE)</f>
        <v>EduStabFund-Institutn-COVID-19</v>
      </c>
      <c r="G154" s="11" t="str">
        <f>VLOOKUP(B154,'Table A as of March 2024'!A:I,9,FALSE)</f>
        <v>500</v>
      </c>
      <c r="H154" t="str">
        <f>VLOOKUP(B154,'Table A as of March 2024'!A:L,12,FALSE)</f>
        <v>No</v>
      </c>
      <c r="I154" s="9" t="str">
        <f>VLOOKUP(B154,'Table A as of March 2024'!A:M,13,FALSE)</f>
        <v>V</v>
      </c>
      <c r="K154" t="str">
        <f>VLOOKUP(G154,'ACFR Class Vlookup'!A:B,2,FALSE)</f>
        <v>N/A</v>
      </c>
      <c r="L154" s="1" t="str">
        <f>VLOOKUP(D154,'Fund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154" s="6" t="str">
        <f t="shared" si="26"/>
        <v>N/A</v>
      </c>
      <c r="N154" s="6" t="s">
        <v>2886</v>
      </c>
      <c r="O154" s="6" t="str">
        <f t="shared" si="27"/>
        <v>N/A</v>
      </c>
      <c r="P154" s="5" t="s">
        <v>2886</v>
      </c>
      <c r="Q154" s="6" t="str">
        <f t="shared" si="28"/>
        <v>N/A</v>
      </c>
      <c r="R154" s="7" t="str">
        <f t="shared" si="22"/>
        <v>No</v>
      </c>
      <c r="S154" s="5" t="str">
        <f t="shared" si="29"/>
        <v>N/A</v>
      </c>
      <c r="T154" s="6" t="str">
        <f t="shared" si="30"/>
        <v>N/A</v>
      </c>
      <c r="U154" s="7" t="str">
        <f t="shared" si="23"/>
        <v>No</v>
      </c>
      <c r="V154" s="5" t="str">
        <f t="shared" si="31"/>
        <v>N/A</v>
      </c>
      <c r="W154" s="6" t="str">
        <f t="shared" si="32"/>
        <v>N/A</v>
      </c>
      <c r="X154" s="5" t="s">
        <v>2886</v>
      </c>
    </row>
    <row r="155" spans="1:24" ht="45" x14ac:dyDescent="0.25">
      <c r="A155" s="77">
        <f>VLOOKUP(C155,'BU and Control BU Listing'!A:E,5,FALSE)</f>
        <v>21300</v>
      </c>
      <c r="B155" s="80" t="s">
        <v>3635</v>
      </c>
      <c r="C155" s="22" t="str">
        <f t="shared" si="24"/>
        <v>21300</v>
      </c>
      <c r="D155" s="22" t="str">
        <f t="shared" si="25"/>
        <v>03870</v>
      </c>
      <c r="E155" s="21" t="str">
        <f>VLOOKUP(B155,'Table A as of March 2024'!A:G,7,FALSE)</f>
        <v>Norfolk State University</v>
      </c>
      <c r="F155" s="21" t="str">
        <f>VLOOKUP(B155,'Table A as of March 2024'!A:H,8,FALSE)</f>
        <v>Srplus Supp&amp;Equip Sales-Gen-HE</v>
      </c>
      <c r="G155" s="11" t="str">
        <f>VLOOKUP(B155,'Table A as of March 2024'!A:I,9,FALSE)</f>
        <v>500</v>
      </c>
      <c r="H155" t="str">
        <f>VLOOKUP(B155,'Table A as of March 2024'!A:L,12,FALSE)</f>
        <v>No</v>
      </c>
      <c r="I155" s="9" t="str">
        <f>VLOOKUP(B155,'Table A as of March 2024'!A:M,13,FALSE)</f>
        <v>U</v>
      </c>
      <c r="K155" t="str">
        <f>VLOOKUP(G155,'ACFR Class Vlookup'!A:B,2,FALSE)</f>
        <v>N/A</v>
      </c>
      <c r="L155" s="1" t="str">
        <f>VLOOKUP(D155,'Fund Information'!A:F,6,FALSE)</f>
        <v>Higher Education activity accounted for on higher education financial statement template submissions.  Accounts for sale of surplus supplies and equipment.</v>
      </c>
      <c r="M155" s="6" t="str">
        <f t="shared" si="26"/>
        <v>N/A</v>
      </c>
      <c r="N155" s="6" t="s">
        <v>2886</v>
      </c>
      <c r="O155" s="6" t="str">
        <f t="shared" si="27"/>
        <v>N/A</v>
      </c>
      <c r="P155" s="5" t="s">
        <v>2886</v>
      </c>
      <c r="Q155" s="6" t="str">
        <f t="shared" si="28"/>
        <v>N/A</v>
      </c>
      <c r="R155" s="7" t="str">
        <f t="shared" si="22"/>
        <v>No</v>
      </c>
      <c r="S155" s="5" t="str">
        <f t="shared" si="29"/>
        <v>N/A</v>
      </c>
      <c r="T155" s="6" t="str">
        <f t="shared" si="30"/>
        <v>N/A</v>
      </c>
      <c r="U155" s="7" t="str">
        <f t="shared" si="23"/>
        <v>No</v>
      </c>
      <c r="V155" s="5" t="str">
        <f t="shared" si="31"/>
        <v>N/A</v>
      </c>
      <c r="W155" s="6" t="str">
        <f t="shared" si="32"/>
        <v>N/A</v>
      </c>
      <c r="X155" s="5" t="s">
        <v>2886</v>
      </c>
    </row>
    <row r="156" spans="1:24" ht="30" x14ac:dyDescent="0.25">
      <c r="A156" s="77">
        <f>VLOOKUP(C156,'BU and Control BU Listing'!A:E,5,FALSE)</f>
        <v>21300</v>
      </c>
      <c r="B156" s="80" t="s">
        <v>3636</v>
      </c>
      <c r="C156" s="22" t="str">
        <f t="shared" si="24"/>
        <v>21300</v>
      </c>
      <c r="D156" s="22" t="str">
        <f t="shared" si="25"/>
        <v>03900</v>
      </c>
      <c r="E156" s="21" t="str">
        <f>VLOOKUP(B156,'Table A as of March 2024'!A:G,7,FALSE)</f>
        <v>Norfolk State University</v>
      </c>
      <c r="F156" s="21" t="str">
        <f>VLOOKUP(B156,'Table A as of March 2024'!A:H,8,FALSE)</f>
        <v>Insurance Recovery - Higher Ed</v>
      </c>
      <c r="G156" s="11" t="str">
        <f>VLOOKUP(B156,'Table A as of March 2024'!A:I,9,FALSE)</f>
        <v>500</v>
      </c>
      <c r="H156" t="str">
        <f>VLOOKUP(B156,'Table A as of March 2024'!A:L,12,FALSE)</f>
        <v>No</v>
      </c>
      <c r="I156" s="9" t="str">
        <f>VLOOKUP(B156,'Table A as of March 2024'!A:M,13,FALSE)</f>
        <v>U</v>
      </c>
      <c r="K156" t="str">
        <f>VLOOKUP(G156,'ACFR Class Vlookup'!A:B,2,FALSE)</f>
        <v>N/A</v>
      </c>
      <c r="L156" s="1" t="str">
        <f>VLOOKUP(D156,'Fund Information'!A:F,6,FALSE)</f>
        <v>Higher Education activity included on higher education financial statement template submissions.</v>
      </c>
      <c r="M156" s="6" t="str">
        <f t="shared" si="26"/>
        <v>N/A</v>
      </c>
      <c r="N156" s="6" t="s">
        <v>2886</v>
      </c>
      <c r="O156" s="6" t="str">
        <f t="shared" si="27"/>
        <v>N/A</v>
      </c>
      <c r="P156" s="5" t="s">
        <v>2886</v>
      </c>
      <c r="Q156" s="6" t="str">
        <f t="shared" si="28"/>
        <v>N/A</v>
      </c>
      <c r="R156" s="7" t="str">
        <f t="shared" ref="R156:R219" si="33">IF(J156="R","Yes","No")</f>
        <v>No</v>
      </c>
      <c r="S156" s="5" t="str">
        <f t="shared" si="29"/>
        <v>N/A</v>
      </c>
      <c r="T156" s="6" t="str">
        <f t="shared" si="30"/>
        <v>N/A</v>
      </c>
      <c r="U156" s="7" t="str">
        <f t="shared" ref="U156:U219" si="34">IF(J156="C","Yes","No")</f>
        <v>No</v>
      </c>
      <c r="V156" s="5" t="str">
        <f t="shared" si="31"/>
        <v>N/A</v>
      </c>
      <c r="W156" s="6" t="str">
        <f t="shared" si="32"/>
        <v>N/A</v>
      </c>
      <c r="X156" s="5" t="s">
        <v>2886</v>
      </c>
    </row>
    <row r="157" spans="1:24" ht="30" x14ac:dyDescent="0.25">
      <c r="A157" s="77">
        <f>VLOOKUP(C157,'BU and Control BU Listing'!A:E,5,FALSE)</f>
        <v>21300</v>
      </c>
      <c r="B157" s="80" t="s">
        <v>3637</v>
      </c>
      <c r="C157" s="22" t="str">
        <f t="shared" si="24"/>
        <v>21300</v>
      </c>
      <c r="D157" s="22" t="str">
        <f t="shared" si="25"/>
        <v>07311</v>
      </c>
      <c r="E157" s="21" t="str">
        <f>VLOOKUP(B157,'Table A as of March 2024'!A:G,7,FALSE)</f>
        <v>Norfolk State University</v>
      </c>
      <c r="F157" s="21" t="str">
        <f>VLOOKUP(B157,'Table A as of March 2024'!A:H,8,FALSE)</f>
        <v>State Student Loan Fund</v>
      </c>
      <c r="G157" s="11" t="str">
        <f>VLOOKUP(B157,'Table A as of March 2024'!A:I,9,FALSE)</f>
        <v>500</v>
      </c>
      <c r="H157" t="str">
        <f>VLOOKUP(B157,'Table A as of March 2024'!A:L,12,FALSE)</f>
        <v>No</v>
      </c>
      <c r="I157" s="9" t="str">
        <f>VLOOKUP(B157,'Table A as of March 2024'!A:M,13,FALSE)</f>
        <v>U</v>
      </c>
      <c r="K157" t="str">
        <f>VLOOKUP(G157,'ACFR Class Vlookup'!A:B,2,FALSE)</f>
        <v>N/A</v>
      </c>
      <c r="L157" s="1" t="str">
        <f>VLOOKUP(D157,'Fund Information'!A:F,6,FALSE)</f>
        <v>Higher Education activity accounted for on higher education financial statement template submissions.</v>
      </c>
      <c r="M157" s="6" t="str">
        <f t="shared" si="26"/>
        <v>N/A</v>
      </c>
      <c r="N157" s="6" t="s">
        <v>2886</v>
      </c>
      <c r="O157" s="6" t="str">
        <f t="shared" si="27"/>
        <v>N/A</v>
      </c>
      <c r="P157" s="5" t="s">
        <v>2886</v>
      </c>
      <c r="Q157" s="6" t="str">
        <f t="shared" si="28"/>
        <v>N/A</v>
      </c>
      <c r="R157" s="7" t="str">
        <f t="shared" si="33"/>
        <v>No</v>
      </c>
      <c r="S157" s="5" t="str">
        <f t="shared" si="29"/>
        <v>N/A</v>
      </c>
      <c r="T157" s="6" t="str">
        <f t="shared" si="30"/>
        <v>N/A</v>
      </c>
      <c r="U157" s="7" t="str">
        <f t="shared" si="34"/>
        <v>No</v>
      </c>
      <c r="V157" s="5" t="str">
        <f t="shared" si="31"/>
        <v>N/A</v>
      </c>
      <c r="W157" s="6" t="str">
        <f t="shared" si="32"/>
        <v>N/A</v>
      </c>
      <c r="X157" s="5" t="s">
        <v>2886</v>
      </c>
    </row>
    <row r="158" spans="1:24" ht="30" x14ac:dyDescent="0.25">
      <c r="A158" s="77">
        <f>VLOOKUP(C158,'BU and Control BU Listing'!A:E,5,FALSE)</f>
        <v>21300</v>
      </c>
      <c r="B158" s="80" t="s">
        <v>3638</v>
      </c>
      <c r="C158" s="22" t="str">
        <f t="shared" si="24"/>
        <v>21300</v>
      </c>
      <c r="D158" s="22" t="str">
        <f t="shared" si="25"/>
        <v>08110</v>
      </c>
      <c r="E158" s="21" t="str">
        <f>VLOOKUP(B158,'Table A as of March 2024'!A:G,7,FALSE)</f>
        <v>Norfolk State University</v>
      </c>
      <c r="F158" s="21" t="str">
        <f>VLOOKUP(B158,'Table A as of March 2024'!A:H,8,FALSE)</f>
        <v>9(B) Debt Service-Const Costs</v>
      </c>
      <c r="G158" s="11" t="str">
        <f>VLOOKUP(B158,'Table A as of March 2024'!A:I,9,FALSE)</f>
        <v>500</v>
      </c>
      <c r="H158" t="str">
        <f>VLOOKUP(B158,'Table A as of March 2024'!A:L,12,FALSE)</f>
        <v>No</v>
      </c>
      <c r="I158" s="9" t="str">
        <f>VLOOKUP(B158,'Table A as of March 2024'!A:M,13,FALSE)</f>
        <v>R</v>
      </c>
      <c r="K158" t="str">
        <f>VLOOKUP(G158,'ACFR Class Vlookup'!A:B,2,FALSE)</f>
        <v>N/A</v>
      </c>
      <c r="L158" s="1" t="str">
        <f>VLOOKUP(D158,'Fund Information'!A:F,6,FALSE)</f>
        <v>Higher Education activity included on higher education financial statement template submissions.</v>
      </c>
      <c r="M158" s="6" t="str">
        <f t="shared" si="26"/>
        <v>N/A</v>
      </c>
      <c r="N158" s="6" t="s">
        <v>2886</v>
      </c>
      <c r="O158" s="6" t="str">
        <f t="shared" si="27"/>
        <v>N/A</v>
      </c>
      <c r="P158" s="5" t="s">
        <v>2886</v>
      </c>
      <c r="Q158" s="6" t="str">
        <f t="shared" si="28"/>
        <v>N/A</v>
      </c>
      <c r="R158" s="7" t="str">
        <f t="shared" si="33"/>
        <v>No</v>
      </c>
      <c r="S158" s="5" t="str">
        <f t="shared" si="29"/>
        <v>N/A</v>
      </c>
      <c r="T158" s="6" t="str">
        <f t="shared" si="30"/>
        <v>N/A</v>
      </c>
      <c r="U158" s="7" t="str">
        <f t="shared" si="34"/>
        <v>No</v>
      </c>
      <c r="V158" s="5" t="str">
        <f t="shared" si="31"/>
        <v>N/A</v>
      </c>
      <c r="W158" s="6" t="str">
        <f t="shared" si="32"/>
        <v>N/A</v>
      </c>
      <c r="X158" s="5" t="s">
        <v>2886</v>
      </c>
    </row>
    <row r="159" spans="1:24" ht="30" x14ac:dyDescent="0.25">
      <c r="A159" s="77">
        <f>VLOOKUP(C159,'BU and Control BU Listing'!A:E,5,FALSE)</f>
        <v>21300</v>
      </c>
      <c r="B159" s="80" t="s">
        <v>3639</v>
      </c>
      <c r="C159" s="22" t="str">
        <f t="shared" si="24"/>
        <v>21300</v>
      </c>
      <c r="D159" s="22" t="str">
        <f t="shared" si="25"/>
        <v>08120</v>
      </c>
      <c r="E159" s="21" t="str">
        <f>VLOOKUP(B159,'Table A as of March 2024'!A:G,7,FALSE)</f>
        <v>Norfolk State University</v>
      </c>
      <c r="F159" s="21" t="str">
        <f>VLOOKUP(B159,'Table A as of March 2024'!A:H,8,FALSE)</f>
        <v>9(C) Debt Service-Prin/Int Pay</v>
      </c>
      <c r="G159" s="11" t="str">
        <f>VLOOKUP(B159,'Table A as of March 2024'!A:I,9,FALSE)</f>
        <v>500</v>
      </c>
      <c r="H159" t="str">
        <f>VLOOKUP(B159,'Table A as of March 2024'!A:L,12,FALSE)</f>
        <v>No</v>
      </c>
      <c r="I159" s="9" t="str">
        <f>VLOOKUP(B159,'Table A as of March 2024'!A:M,13,FALSE)</f>
        <v>R</v>
      </c>
      <c r="K159" t="str">
        <f>VLOOKUP(G159,'ACFR Class Vlookup'!A:B,2,FALSE)</f>
        <v>N/A</v>
      </c>
      <c r="L159" s="1" t="str">
        <f>VLOOKUP(D159,'Fund Information'!A:F,6,FALSE)</f>
        <v>Higher Education activity included on higher education financial statement template submissions.</v>
      </c>
      <c r="M159" s="6" t="str">
        <f t="shared" si="26"/>
        <v>N/A</v>
      </c>
      <c r="N159" s="6" t="s">
        <v>2886</v>
      </c>
      <c r="O159" s="6" t="str">
        <f t="shared" si="27"/>
        <v>N/A</v>
      </c>
      <c r="P159" s="5" t="s">
        <v>2886</v>
      </c>
      <c r="Q159" s="6" t="str">
        <f t="shared" si="28"/>
        <v>N/A</v>
      </c>
      <c r="R159" s="7" t="str">
        <f t="shared" si="33"/>
        <v>No</v>
      </c>
      <c r="S159" s="5" t="str">
        <f t="shared" si="29"/>
        <v>N/A</v>
      </c>
      <c r="T159" s="6" t="str">
        <f t="shared" si="30"/>
        <v>N/A</v>
      </c>
      <c r="U159" s="7" t="str">
        <f t="shared" si="34"/>
        <v>No</v>
      </c>
      <c r="V159" s="5" t="str">
        <f t="shared" si="31"/>
        <v>N/A</v>
      </c>
      <c r="W159" s="6" t="str">
        <f t="shared" si="32"/>
        <v>N/A</v>
      </c>
      <c r="X159" s="5" t="s">
        <v>2886</v>
      </c>
    </row>
    <row r="160" spans="1:24" ht="30" x14ac:dyDescent="0.25">
      <c r="A160" s="77">
        <f>VLOOKUP(C160,'BU and Control BU Listing'!A:E,5,FALSE)</f>
        <v>21300</v>
      </c>
      <c r="B160" s="80" t="s">
        <v>3640</v>
      </c>
      <c r="C160" s="22" t="str">
        <f t="shared" si="24"/>
        <v>21300</v>
      </c>
      <c r="D160" s="22" t="str">
        <f t="shared" si="25"/>
        <v>08130</v>
      </c>
      <c r="E160" s="21" t="str">
        <f>VLOOKUP(B160,'Table A as of March 2024'!A:G,7,FALSE)</f>
        <v>Norfolk State University</v>
      </c>
      <c r="F160" s="21" t="str">
        <f>VLOOKUP(B160,'Table A as of March 2024'!A:H,8,FALSE)</f>
        <v>9(C) Debt Service-Const Costs</v>
      </c>
      <c r="G160" s="11" t="str">
        <f>VLOOKUP(B160,'Table A as of March 2024'!A:I,9,FALSE)</f>
        <v>500</v>
      </c>
      <c r="H160" t="str">
        <f>VLOOKUP(B160,'Table A as of March 2024'!A:L,12,FALSE)</f>
        <v>No</v>
      </c>
      <c r="I160" s="9" t="str">
        <f>VLOOKUP(B160,'Table A as of March 2024'!A:M,13,FALSE)</f>
        <v>R</v>
      </c>
      <c r="K160" t="str">
        <f>VLOOKUP(G160,'ACFR Class Vlookup'!A:B,2,FALSE)</f>
        <v>N/A</v>
      </c>
      <c r="L160" s="1" t="str">
        <f>VLOOKUP(D160,'Fund Information'!A:F,6,FALSE)</f>
        <v>Higher Education activity included on higher education financial statement template submissions.</v>
      </c>
      <c r="M160" s="6" t="str">
        <f t="shared" si="26"/>
        <v>N/A</v>
      </c>
      <c r="N160" s="6" t="s">
        <v>2886</v>
      </c>
      <c r="O160" s="6" t="str">
        <f t="shared" si="27"/>
        <v>N/A</v>
      </c>
      <c r="P160" s="5" t="s">
        <v>2886</v>
      </c>
      <c r="Q160" s="6" t="str">
        <f t="shared" si="28"/>
        <v>N/A</v>
      </c>
      <c r="R160" s="7" t="str">
        <f t="shared" si="33"/>
        <v>No</v>
      </c>
      <c r="S160" s="5" t="str">
        <f t="shared" si="29"/>
        <v>N/A</v>
      </c>
      <c r="T160" s="6" t="str">
        <f t="shared" si="30"/>
        <v>N/A</v>
      </c>
      <c r="U160" s="7" t="str">
        <f t="shared" si="34"/>
        <v>No</v>
      </c>
      <c r="V160" s="5" t="str">
        <f t="shared" si="31"/>
        <v>N/A</v>
      </c>
      <c r="W160" s="6" t="str">
        <f t="shared" si="32"/>
        <v>N/A</v>
      </c>
      <c r="X160" s="5" t="s">
        <v>2886</v>
      </c>
    </row>
    <row r="161" spans="1:24" ht="45" x14ac:dyDescent="0.25">
      <c r="A161" s="77">
        <f>VLOOKUP(C161,'BU and Control BU Listing'!A:E,5,FALSE)</f>
        <v>21300</v>
      </c>
      <c r="B161" s="80" t="s">
        <v>3641</v>
      </c>
      <c r="C161" s="22" t="str">
        <f t="shared" si="24"/>
        <v>21300</v>
      </c>
      <c r="D161" s="22" t="str">
        <f t="shared" si="25"/>
        <v>08150</v>
      </c>
      <c r="E161" s="21" t="str">
        <f>VLOOKUP(B161,'Table A as of March 2024'!A:G,7,FALSE)</f>
        <v>Norfolk State University</v>
      </c>
      <c r="F161" s="21" t="str">
        <f>VLOOKUP(B161,'Table A as of March 2024'!A:H,8,FALSE)</f>
        <v>9(D) Rev Bonds-Construction</v>
      </c>
      <c r="G161" s="11" t="str">
        <f>VLOOKUP(B161,'Table A as of March 2024'!A:I,9,FALSE)</f>
        <v>500</v>
      </c>
      <c r="H161" t="str">
        <f>VLOOKUP(B161,'Table A as of March 2024'!A:L,12,FALSE)</f>
        <v>No</v>
      </c>
      <c r="I161" s="9" t="str">
        <f>VLOOKUP(B161,'Table A as of March 2024'!A:M,13,FALSE)</f>
        <v>R</v>
      </c>
      <c r="K161" t="str">
        <f>VLOOKUP(G161,'ACFR Class Vlookup'!A:B,2,FALSE)</f>
        <v>N/A</v>
      </c>
      <c r="L161" s="1" t="str">
        <f>VLOOKUP(D161,'Fund Information'!A:F,6,FALSE)</f>
        <v>This fund only contains budgetary activity.  This activity is not associated with the general fund or any special revenue funds.  (General and Special Revenue funds have budgetary statements in the ACFR.)</v>
      </c>
      <c r="M161" s="6" t="str">
        <f t="shared" si="26"/>
        <v>N/A</v>
      </c>
      <c r="N161" s="6" t="s">
        <v>2886</v>
      </c>
      <c r="O161" s="6" t="str">
        <f t="shared" si="27"/>
        <v>N/A</v>
      </c>
      <c r="P161" s="5" t="s">
        <v>2886</v>
      </c>
      <c r="Q161" s="6" t="str">
        <f t="shared" si="28"/>
        <v>N/A</v>
      </c>
      <c r="R161" s="7" t="str">
        <f t="shared" si="33"/>
        <v>No</v>
      </c>
      <c r="S161" s="5" t="str">
        <f t="shared" si="29"/>
        <v>N/A</v>
      </c>
      <c r="T161" s="6" t="str">
        <f t="shared" si="30"/>
        <v>N/A</v>
      </c>
      <c r="U161" s="7" t="str">
        <f t="shared" si="34"/>
        <v>No</v>
      </c>
      <c r="V161" s="5" t="str">
        <f t="shared" si="31"/>
        <v>N/A</v>
      </c>
      <c r="W161" s="6" t="str">
        <f t="shared" si="32"/>
        <v>N/A</v>
      </c>
      <c r="X161" s="5" t="s">
        <v>2886</v>
      </c>
    </row>
    <row r="162" spans="1:24" ht="30" x14ac:dyDescent="0.25">
      <c r="A162" s="77">
        <f>VLOOKUP(C162,'BU and Control BU Listing'!A:E,5,FALSE)</f>
        <v>21300</v>
      </c>
      <c r="B162" s="80" t="s">
        <v>3642</v>
      </c>
      <c r="C162" s="22" t="str">
        <f t="shared" si="24"/>
        <v>21300</v>
      </c>
      <c r="D162" s="22" t="str">
        <f t="shared" si="25"/>
        <v>08170</v>
      </c>
      <c r="E162" s="21" t="str">
        <f>VLOOKUP(B162,'Table A as of March 2024'!A:G,7,FALSE)</f>
        <v>Norfolk State University</v>
      </c>
      <c r="F162" s="21" t="str">
        <f>VLOOKUP(B162,'Table A as of March 2024'!A:H,8,FALSE)</f>
        <v>VCBA 21St Century</v>
      </c>
      <c r="G162" s="11" t="str">
        <f>VLOOKUP(B162,'Table A as of March 2024'!A:I,9,FALSE)</f>
        <v>500</v>
      </c>
      <c r="H162" t="str">
        <f>VLOOKUP(B162,'Table A as of March 2024'!A:L,12,FALSE)</f>
        <v>No</v>
      </c>
      <c r="I162" s="9" t="str">
        <f>VLOOKUP(B162,'Table A as of March 2024'!A:M,13,FALSE)</f>
        <v>R</v>
      </c>
      <c r="K162" t="str">
        <f>VLOOKUP(G162,'ACFR Class Vlookup'!A:B,2,FALSE)</f>
        <v>N/A</v>
      </c>
      <c r="L162" s="1" t="str">
        <f>VLOOKUP(D162,'Fund Information'!A:F,6,FALSE)</f>
        <v>Higher Education activity included on higher education financial statement template submission.</v>
      </c>
      <c r="M162" s="6" t="str">
        <f t="shared" si="26"/>
        <v>N/A</v>
      </c>
      <c r="N162" s="6" t="s">
        <v>2886</v>
      </c>
      <c r="O162" s="6" t="str">
        <f t="shared" si="27"/>
        <v>N/A</v>
      </c>
      <c r="P162" s="5" t="s">
        <v>2886</v>
      </c>
      <c r="Q162" s="6" t="str">
        <f t="shared" si="28"/>
        <v>N/A</v>
      </c>
      <c r="R162" s="7" t="str">
        <f t="shared" si="33"/>
        <v>No</v>
      </c>
      <c r="S162" s="5" t="str">
        <f t="shared" si="29"/>
        <v>N/A</v>
      </c>
      <c r="T162" s="6" t="str">
        <f t="shared" si="30"/>
        <v>N/A</v>
      </c>
      <c r="U162" s="7" t="str">
        <f t="shared" si="34"/>
        <v>No</v>
      </c>
      <c r="V162" s="5" t="str">
        <f t="shared" si="31"/>
        <v>N/A</v>
      </c>
      <c r="W162" s="6" t="str">
        <f t="shared" si="32"/>
        <v>N/A</v>
      </c>
      <c r="X162" s="5" t="s">
        <v>2886</v>
      </c>
    </row>
    <row r="163" spans="1:24" ht="75" x14ac:dyDescent="0.25">
      <c r="A163" s="77">
        <f>VLOOKUP(C163,'BU and Control BU Listing'!A:E,5,FALSE)</f>
        <v>21400</v>
      </c>
      <c r="B163" s="80" t="s">
        <v>3645</v>
      </c>
      <c r="C163" s="22" t="str">
        <f t="shared" si="24"/>
        <v>21400</v>
      </c>
      <c r="D163" s="22" t="str">
        <f t="shared" si="25"/>
        <v>03000</v>
      </c>
      <c r="E163" s="21" t="str">
        <f>VLOOKUP(B163,'Table A as of March 2024'!A:G,7,FALSE)</f>
        <v>Longwood University</v>
      </c>
      <c r="F163" s="21" t="str">
        <f>VLOOKUP(B163,'Table A as of March 2024'!A:H,8,FALSE)</f>
        <v>Higher Education Operating</v>
      </c>
      <c r="G163" s="11" t="str">
        <f>VLOOKUP(B163,'Table A as of March 2024'!A:I,9,FALSE)</f>
        <v>500</v>
      </c>
      <c r="H163" t="str">
        <f>VLOOKUP(B163,'Table A as of March 2024'!A:L,12,FALSE)</f>
        <v>No</v>
      </c>
      <c r="I163" s="9" t="str">
        <f>VLOOKUP(B163,'Table A as of March 2024'!A:M,13,FALSE)</f>
        <v>U</v>
      </c>
      <c r="K163" t="str">
        <f>VLOOKUP(G163,'ACFR Class Vlookup'!A:B,2,FALSE)</f>
        <v>N/A</v>
      </c>
      <c r="L163" s="1" t="str">
        <f>VLOOKUP(D163,'Fund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163" s="6" t="str">
        <f t="shared" si="26"/>
        <v>N/A</v>
      </c>
      <c r="N163" s="6" t="s">
        <v>2886</v>
      </c>
      <c r="O163" s="6" t="str">
        <f t="shared" si="27"/>
        <v>N/A</v>
      </c>
      <c r="P163" s="5" t="s">
        <v>2886</v>
      </c>
      <c r="Q163" s="6" t="str">
        <f t="shared" si="28"/>
        <v>N/A</v>
      </c>
      <c r="R163" s="7" t="str">
        <f t="shared" si="33"/>
        <v>No</v>
      </c>
      <c r="S163" s="5" t="str">
        <f t="shared" si="29"/>
        <v>N/A</v>
      </c>
      <c r="T163" s="6" t="str">
        <f t="shared" si="30"/>
        <v>N/A</v>
      </c>
      <c r="U163" s="7" t="str">
        <f t="shared" si="34"/>
        <v>No</v>
      </c>
      <c r="V163" s="5" t="str">
        <f t="shared" si="31"/>
        <v>N/A</v>
      </c>
      <c r="W163" s="6" t="str">
        <f t="shared" si="32"/>
        <v>N/A</v>
      </c>
      <c r="X163" s="5" t="s">
        <v>2886</v>
      </c>
    </row>
    <row r="164" spans="1:24" ht="30" x14ac:dyDescent="0.25">
      <c r="A164" s="77">
        <f>VLOOKUP(C164,'BU and Control BU Listing'!A:E,5,FALSE)</f>
        <v>21400</v>
      </c>
      <c r="B164" s="80" t="s">
        <v>3646</v>
      </c>
      <c r="C164" s="22" t="str">
        <f t="shared" si="24"/>
        <v>21400</v>
      </c>
      <c r="D164" s="22" t="str">
        <f t="shared" si="25"/>
        <v>03010</v>
      </c>
      <c r="E164" s="21" t="str">
        <f>VLOOKUP(B164,'Table A as of March 2024'!A:G,7,FALSE)</f>
        <v>Longwood University</v>
      </c>
      <c r="F164" s="21" t="str">
        <f>VLOOKUP(B164,'Table A as of March 2024'!A:H,8,FALSE)</f>
        <v>Higher Education Federal</v>
      </c>
      <c r="G164" s="11" t="str">
        <f>VLOOKUP(B164,'Table A as of March 2024'!A:I,9,FALSE)</f>
        <v>500</v>
      </c>
      <c r="H164" t="str">
        <f>VLOOKUP(B164,'Table A as of March 2024'!A:L,12,FALSE)</f>
        <v>No</v>
      </c>
      <c r="I164" s="9" t="str">
        <f>VLOOKUP(B164,'Table A as of March 2024'!A:M,13,FALSE)</f>
        <v>R</v>
      </c>
      <c r="K164" t="str">
        <f>VLOOKUP(G164,'ACFR Class Vlookup'!A:B,2,FALSE)</f>
        <v>N/A</v>
      </c>
      <c r="L164" s="1" t="str">
        <f>VLOOKUP(D164,'Fund Information'!A:F,6,FALSE)</f>
        <v>Higher Education activity included on higher education financial statement template submissions.</v>
      </c>
      <c r="M164" s="6" t="str">
        <f t="shared" si="26"/>
        <v>N/A</v>
      </c>
      <c r="N164" s="6" t="s">
        <v>2886</v>
      </c>
      <c r="O164" s="6" t="str">
        <f t="shared" si="27"/>
        <v>N/A</v>
      </c>
      <c r="P164" s="5" t="s">
        <v>2886</v>
      </c>
      <c r="Q164" s="6" t="str">
        <f t="shared" si="28"/>
        <v>N/A</v>
      </c>
      <c r="R164" s="7" t="str">
        <f t="shared" si="33"/>
        <v>No</v>
      </c>
      <c r="S164" s="5" t="str">
        <f t="shared" si="29"/>
        <v>N/A</v>
      </c>
      <c r="T164" s="6" t="str">
        <f t="shared" si="30"/>
        <v>N/A</v>
      </c>
      <c r="U164" s="7" t="str">
        <f t="shared" si="34"/>
        <v>No</v>
      </c>
      <c r="V164" s="5" t="str">
        <f t="shared" si="31"/>
        <v>N/A</v>
      </c>
      <c r="W164" s="6" t="str">
        <f t="shared" si="32"/>
        <v>N/A</v>
      </c>
      <c r="X164" s="5" t="s">
        <v>2886</v>
      </c>
    </row>
    <row r="165" spans="1:24" ht="105" x14ac:dyDescent="0.25">
      <c r="A165" s="77">
        <f>VLOOKUP(C165,'BU and Control BU Listing'!A:E,5,FALSE)</f>
        <v>21400</v>
      </c>
      <c r="B165" s="80" t="s">
        <v>8680</v>
      </c>
      <c r="C165" s="22" t="str">
        <f t="shared" si="24"/>
        <v>21400</v>
      </c>
      <c r="D165" s="22" t="str">
        <f t="shared" si="25"/>
        <v>03018</v>
      </c>
      <c r="E165" s="21" t="str">
        <f>VLOOKUP(B165,'Table A as of March 2024'!A:G,7,FALSE)</f>
        <v>Longwood University</v>
      </c>
      <c r="F165" s="21" t="str">
        <f>VLOOKUP(B165,'Table A as of March 2024'!A:H,8,FALSE)</f>
        <v>ESF-Elem&amp;SSEmerRlf Fd-COVID-19</v>
      </c>
      <c r="G165" s="11" t="str">
        <f>VLOOKUP(B165,'Table A as of March 2024'!A:I,9,FALSE)</f>
        <v>500</v>
      </c>
      <c r="H165" t="str">
        <f>VLOOKUP(B165,'Table A as of March 2024'!A:L,12,FALSE)</f>
        <v>No</v>
      </c>
      <c r="I165" s="9" t="str">
        <f>VLOOKUP(B165,'Table A as of March 2024'!A:M,13,FALSE)</f>
        <v>V</v>
      </c>
      <c r="K165" t="str">
        <f>VLOOKUP(G165,'ACFR Class Vlookup'!A:B,2,FALSE)</f>
        <v>N/A</v>
      </c>
      <c r="L165" s="1" t="str">
        <f>VLOOKUP(D165,'Fund Information'!A:F,6,FALSE)</f>
        <v>Education Stabilization Fund - Elementary and Secondary School Emergency Relief Fund-COVID-19. CFDA 84.425; Education Stabilization Fund. Provides Federal funding, as related to COVID-19, for elementary and secondary schools to prevent, prepare for, and respond to the coronavirus COVID-19 disease pandemic.
HE Equivalent of Fund 10240</v>
      </c>
      <c r="M165" s="6" t="str">
        <f t="shared" si="26"/>
        <v>N/A</v>
      </c>
      <c r="N165" s="6" t="s">
        <v>2886</v>
      </c>
      <c r="O165" s="6" t="str">
        <f t="shared" si="27"/>
        <v>N/A</v>
      </c>
      <c r="P165" s="5" t="s">
        <v>2886</v>
      </c>
      <c r="Q165" s="6" t="str">
        <f t="shared" si="28"/>
        <v>N/A</v>
      </c>
      <c r="R165" s="7" t="str">
        <f t="shared" si="33"/>
        <v>No</v>
      </c>
      <c r="S165" s="5" t="str">
        <f t="shared" si="29"/>
        <v>N/A</v>
      </c>
      <c r="T165" s="6" t="str">
        <f t="shared" si="30"/>
        <v>N/A</v>
      </c>
      <c r="U165" s="7" t="str">
        <f t="shared" si="34"/>
        <v>No</v>
      </c>
      <c r="V165" s="5" t="str">
        <f t="shared" si="31"/>
        <v>N/A</v>
      </c>
      <c r="W165" s="6" t="str">
        <f t="shared" si="32"/>
        <v>N/A</v>
      </c>
      <c r="X165" s="5" t="s">
        <v>2886</v>
      </c>
    </row>
    <row r="166" spans="1:24" ht="30" x14ac:dyDescent="0.25">
      <c r="A166" s="77">
        <f>VLOOKUP(C166,'BU and Control BU Listing'!A:E,5,FALSE)</f>
        <v>21400</v>
      </c>
      <c r="B166" s="80" t="s">
        <v>3647</v>
      </c>
      <c r="C166" s="22" t="str">
        <f t="shared" si="24"/>
        <v>21400</v>
      </c>
      <c r="D166" s="22" t="str">
        <f t="shared" si="25"/>
        <v>03020</v>
      </c>
      <c r="E166" s="21" t="str">
        <f>VLOOKUP(B166,'Table A as of March 2024'!A:G,7,FALSE)</f>
        <v>Longwood University</v>
      </c>
      <c r="F166" s="21" t="str">
        <f>VLOOKUP(B166,'Table A as of March 2024'!A:H,8,FALSE)</f>
        <v>Foundation/Othr Grants/Cntrcts</v>
      </c>
      <c r="G166" s="11" t="str">
        <f>VLOOKUP(B166,'Table A as of March 2024'!A:I,9,FALSE)</f>
        <v>500</v>
      </c>
      <c r="H166" t="str">
        <f>VLOOKUP(B166,'Table A as of March 2024'!A:L,12,FALSE)</f>
        <v>No</v>
      </c>
      <c r="I166" s="9" t="str">
        <f>VLOOKUP(B166,'Table A as of March 2024'!A:M,13,FALSE)</f>
        <v>R</v>
      </c>
      <c r="K166" t="str">
        <f>VLOOKUP(G166,'ACFR Class Vlookup'!A:B,2,FALSE)</f>
        <v>N/A</v>
      </c>
      <c r="L166" s="1" t="str">
        <f>VLOOKUP(D166,'Fund Information'!A:F,6,FALSE)</f>
        <v>Higher Education activity included on higher education financial statement template submissions.</v>
      </c>
      <c r="M166" s="6" t="str">
        <f t="shared" si="26"/>
        <v>N/A</v>
      </c>
      <c r="N166" s="6" t="s">
        <v>2886</v>
      </c>
      <c r="O166" s="6" t="str">
        <f t="shared" si="27"/>
        <v>N/A</v>
      </c>
      <c r="P166" s="5" t="s">
        <v>2886</v>
      </c>
      <c r="Q166" s="6" t="str">
        <f t="shared" si="28"/>
        <v>N/A</v>
      </c>
      <c r="R166" s="7" t="str">
        <f t="shared" si="33"/>
        <v>No</v>
      </c>
      <c r="S166" s="5" t="str">
        <f t="shared" si="29"/>
        <v>N/A</v>
      </c>
      <c r="T166" s="6" t="str">
        <f t="shared" si="30"/>
        <v>N/A</v>
      </c>
      <c r="U166" s="7" t="str">
        <f t="shared" si="34"/>
        <v>No</v>
      </c>
      <c r="V166" s="5" t="str">
        <f t="shared" si="31"/>
        <v>N/A</v>
      </c>
      <c r="W166" s="6" t="str">
        <f t="shared" si="32"/>
        <v>N/A</v>
      </c>
      <c r="X166" s="5" t="s">
        <v>2886</v>
      </c>
    </row>
    <row r="167" spans="1:24" ht="30" x14ac:dyDescent="0.25">
      <c r="A167" s="77">
        <f>VLOOKUP(C167,'BU and Control BU Listing'!A:E,5,FALSE)</f>
        <v>21400</v>
      </c>
      <c r="B167" s="80" t="s">
        <v>3648</v>
      </c>
      <c r="C167" s="22" t="str">
        <f t="shared" si="24"/>
        <v>21400</v>
      </c>
      <c r="D167" s="22" t="str">
        <f t="shared" si="25"/>
        <v>03030</v>
      </c>
      <c r="E167" s="21" t="str">
        <f>VLOOKUP(B167,'Table A as of March 2024'!A:G,7,FALSE)</f>
        <v>Longwood University</v>
      </c>
      <c r="F167" s="21" t="str">
        <f>VLOOKUP(B167,'Table A as of March 2024'!A:H,8,FALSE)</f>
        <v>Indirect Cost Recovery</v>
      </c>
      <c r="G167" s="11" t="str">
        <f>VLOOKUP(B167,'Table A as of March 2024'!A:I,9,FALSE)</f>
        <v>500</v>
      </c>
      <c r="H167" t="str">
        <f>VLOOKUP(B167,'Table A as of March 2024'!A:L,12,FALSE)</f>
        <v>No</v>
      </c>
      <c r="I167" s="9" t="str">
        <f>VLOOKUP(B167,'Table A as of March 2024'!A:M,13,FALSE)</f>
        <v>U</v>
      </c>
      <c r="K167" t="str">
        <f>VLOOKUP(G167,'ACFR Class Vlookup'!A:B,2,FALSE)</f>
        <v>N/A</v>
      </c>
      <c r="L167" s="1" t="str">
        <f>VLOOKUP(D167,'Fund Information'!A:F,6,FALSE)</f>
        <v>Higher Education activity included on higher education financial statement template submissions.</v>
      </c>
      <c r="M167" s="6" t="str">
        <f t="shared" si="26"/>
        <v>N/A</v>
      </c>
      <c r="N167" s="6" t="s">
        <v>2886</v>
      </c>
      <c r="O167" s="6" t="str">
        <f t="shared" si="27"/>
        <v>N/A</v>
      </c>
      <c r="P167" s="5" t="s">
        <v>2886</v>
      </c>
      <c r="Q167" s="6" t="str">
        <f t="shared" si="28"/>
        <v>N/A</v>
      </c>
      <c r="R167" s="7" t="str">
        <f t="shared" si="33"/>
        <v>No</v>
      </c>
      <c r="S167" s="5" t="str">
        <f t="shared" si="29"/>
        <v>N/A</v>
      </c>
      <c r="T167" s="6" t="str">
        <f t="shared" si="30"/>
        <v>N/A</v>
      </c>
      <c r="U167" s="7" t="str">
        <f t="shared" si="34"/>
        <v>No</v>
      </c>
      <c r="V167" s="5" t="str">
        <f t="shared" si="31"/>
        <v>N/A</v>
      </c>
      <c r="W167" s="6" t="str">
        <f t="shared" si="32"/>
        <v>N/A</v>
      </c>
      <c r="X167" s="5" t="s">
        <v>2886</v>
      </c>
    </row>
    <row r="168" spans="1:24" ht="60" x14ac:dyDescent="0.25">
      <c r="A168" s="77">
        <f>VLOOKUP(C168,'BU and Control BU Listing'!A:E,5,FALSE)</f>
        <v>21400</v>
      </c>
      <c r="B168" s="80" t="s">
        <v>3649</v>
      </c>
      <c r="C168" s="22" t="str">
        <f t="shared" si="24"/>
        <v>21400</v>
      </c>
      <c r="D168" s="22" t="str">
        <f t="shared" si="25"/>
        <v>03060</v>
      </c>
      <c r="E168" s="21" t="str">
        <f>VLOOKUP(B168,'Table A as of March 2024'!A:G,7,FALSE)</f>
        <v>Longwood University</v>
      </c>
      <c r="F168" s="21" t="str">
        <f>VLOOKUP(B168,'Table A as of March 2024'!A:H,8,FALSE)</f>
        <v>Auxiliary Enterprise</v>
      </c>
      <c r="G168" s="11" t="str">
        <f>VLOOKUP(B168,'Table A as of March 2024'!A:I,9,FALSE)</f>
        <v>500</v>
      </c>
      <c r="H168" t="str">
        <f>VLOOKUP(B168,'Table A as of March 2024'!A:L,12,FALSE)</f>
        <v>No</v>
      </c>
      <c r="I168" s="9" t="str">
        <f>VLOOKUP(B168,'Table A as of March 2024'!A:M,13,FALSE)</f>
        <v>U</v>
      </c>
      <c r="K168" t="str">
        <f>VLOOKUP(G168,'ACFR Class Vlookup'!A:B,2,FALSE)</f>
        <v>N/A</v>
      </c>
      <c r="L168" s="1" t="str">
        <f>VLOOKUP(D168,'Fund Information'!A:F,6,FALSE)</f>
        <v>The Higher Education Auxiliary Enterprise fund accounts for the Auxiliary activities at the colleges/universities.  These activities include such things as food service, bookstores, student health servicces and recreation/intramural programs.</v>
      </c>
      <c r="M168" s="6" t="str">
        <f t="shared" si="26"/>
        <v>N/A</v>
      </c>
      <c r="N168" s="6" t="s">
        <v>2886</v>
      </c>
      <c r="O168" s="6" t="str">
        <f t="shared" si="27"/>
        <v>N/A</v>
      </c>
      <c r="P168" s="5" t="s">
        <v>2886</v>
      </c>
      <c r="Q168" s="6" t="str">
        <f t="shared" si="28"/>
        <v>N/A</v>
      </c>
      <c r="R168" s="7" t="str">
        <f t="shared" si="33"/>
        <v>No</v>
      </c>
      <c r="S168" s="5" t="str">
        <f t="shared" si="29"/>
        <v>N/A</v>
      </c>
      <c r="T168" s="6" t="str">
        <f t="shared" si="30"/>
        <v>N/A</v>
      </c>
      <c r="U168" s="7" t="str">
        <f t="shared" si="34"/>
        <v>No</v>
      </c>
      <c r="V168" s="5" t="str">
        <f t="shared" si="31"/>
        <v>N/A</v>
      </c>
      <c r="W168" s="6" t="str">
        <f t="shared" si="32"/>
        <v>N/A</v>
      </c>
      <c r="X168" s="5" t="s">
        <v>2886</v>
      </c>
    </row>
    <row r="169" spans="1:24" ht="30" x14ac:dyDescent="0.25">
      <c r="A169" s="77">
        <f>VLOOKUP(C169,'BU and Control BU Listing'!A:E,5,FALSE)</f>
        <v>21400</v>
      </c>
      <c r="B169" s="80" t="s">
        <v>3650</v>
      </c>
      <c r="C169" s="22" t="str">
        <f t="shared" si="24"/>
        <v>21400</v>
      </c>
      <c r="D169" s="22" t="str">
        <f t="shared" si="25"/>
        <v>03080</v>
      </c>
      <c r="E169" s="21" t="str">
        <f>VLOOKUP(B169,'Table A as of March 2024'!A:G,7,FALSE)</f>
        <v>Longwood University</v>
      </c>
      <c r="F169" s="21" t="str">
        <f>VLOOKUP(B169,'Table A as of March 2024'!A:H,8,FALSE)</f>
        <v>Work Study</v>
      </c>
      <c r="G169" s="11" t="str">
        <f>VLOOKUP(B169,'Table A as of March 2024'!A:I,9,FALSE)</f>
        <v>500</v>
      </c>
      <c r="H169" t="str">
        <f>VLOOKUP(B169,'Table A as of March 2024'!A:L,12,FALSE)</f>
        <v>No</v>
      </c>
      <c r="I169" s="9" t="str">
        <f>VLOOKUP(B169,'Table A as of March 2024'!A:M,13,FALSE)</f>
        <v>R</v>
      </c>
      <c r="K169" t="str">
        <f>VLOOKUP(G169,'ACFR Class Vlookup'!A:B,2,FALSE)</f>
        <v>N/A</v>
      </c>
      <c r="L169" s="1" t="str">
        <f>VLOOKUP(D169,'Fund Information'!A:F,6,FALSE)</f>
        <v>Higher Education activity included on higher education financial statement template submissions.</v>
      </c>
      <c r="M169" s="6" t="str">
        <f t="shared" si="26"/>
        <v>N/A</v>
      </c>
      <c r="N169" s="6" t="s">
        <v>2886</v>
      </c>
      <c r="O169" s="6" t="str">
        <f t="shared" si="27"/>
        <v>N/A</v>
      </c>
      <c r="P169" s="5" t="s">
        <v>2886</v>
      </c>
      <c r="Q169" s="6" t="str">
        <f t="shared" si="28"/>
        <v>N/A</v>
      </c>
      <c r="R169" s="7" t="str">
        <f t="shared" si="33"/>
        <v>No</v>
      </c>
      <c r="S169" s="5" t="str">
        <f t="shared" si="29"/>
        <v>N/A</v>
      </c>
      <c r="T169" s="6" t="str">
        <f t="shared" si="30"/>
        <v>N/A</v>
      </c>
      <c r="U169" s="7" t="str">
        <f t="shared" si="34"/>
        <v>No</v>
      </c>
      <c r="V169" s="5" t="str">
        <f t="shared" si="31"/>
        <v>N/A</v>
      </c>
      <c r="W169" s="6" t="str">
        <f t="shared" si="32"/>
        <v>N/A</v>
      </c>
      <c r="X169" s="5" t="s">
        <v>2886</v>
      </c>
    </row>
    <row r="170" spans="1:24" ht="165" x14ac:dyDescent="0.25">
      <c r="A170" s="77">
        <f>VLOOKUP(C170,'BU and Control BU Listing'!A:E,5,FALSE)</f>
        <v>21400</v>
      </c>
      <c r="B170" s="80" t="s">
        <v>8164</v>
      </c>
      <c r="C170" s="22" t="str">
        <f t="shared" si="24"/>
        <v>21400</v>
      </c>
      <c r="D170" s="22" t="str">
        <f t="shared" si="25"/>
        <v>03210</v>
      </c>
      <c r="E170" s="21" t="str">
        <f>VLOOKUP(B170,'Table A as of March 2024'!A:G,7,FALSE)</f>
        <v>Longwood University</v>
      </c>
      <c r="F170" s="21" t="str">
        <f>VLOOKUP(B170,'Table A as of March 2024'!A:H,8,FALSE)</f>
        <v>ARP-CrvStLoclFisRecFd-COVID-19</v>
      </c>
      <c r="G170" s="11" t="str">
        <f>VLOOKUP(B170,'Table A as of March 2024'!A:I,9,FALSE)</f>
        <v>500</v>
      </c>
      <c r="H170" t="str">
        <f>VLOOKUP(B170,'Table A as of March 2024'!A:L,12,FALSE)</f>
        <v>No</v>
      </c>
      <c r="I170" s="9" t="str">
        <f>VLOOKUP(B170,'Table A as of March 2024'!A:M,13,FALSE)</f>
        <v>V</v>
      </c>
      <c r="K170" t="str">
        <f>VLOOKUP(G170,'ACFR Class Vlookup'!A:B,2,FALSE)</f>
        <v>N/A</v>
      </c>
      <c r="L170" s="1" t="str">
        <f>VLOOKUP(D170,'Fund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70" s="6" t="str">
        <f t="shared" si="26"/>
        <v>N/A</v>
      </c>
      <c r="N170" s="6" t="s">
        <v>2886</v>
      </c>
      <c r="O170" s="6" t="str">
        <f t="shared" si="27"/>
        <v>N/A</v>
      </c>
      <c r="P170" s="5" t="s">
        <v>2886</v>
      </c>
      <c r="Q170" s="6" t="str">
        <f t="shared" si="28"/>
        <v>N/A</v>
      </c>
      <c r="R170" s="7" t="str">
        <f t="shared" si="33"/>
        <v>No</v>
      </c>
      <c r="S170" s="5" t="str">
        <f t="shared" si="29"/>
        <v>N/A</v>
      </c>
      <c r="T170" s="6" t="str">
        <f t="shared" si="30"/>
        <v>N/A</v>
      </c>
      <c r="U170" s="7" t="str">
        <f t="shared" si="34"/>
        <v>No</v>
      </c>
      <c r="V170" s="5" t="str">
        <f t="shared" si="31"/>
        <v>N/A</v>
      </c>
      <c r="W170" s="6" t="str">
        <f t="shared" si="32"/>
        <v>N/A</v>
      </c>
      <c r="X170" s="5" t="s">
        <v>2886</v>
      </c>
    </row>
    <row r="171" spans="1:24" ht="135" x14ac:dyDescent="0.25">
      <c r="A171" s="77">
        <f>VLOOKUP(C171,'BU and Control BU Listing'!A:E,5,FALSE)</f>
        <v>21400</v>
      </c>
      <c r="B171" s="80" t="s">
        <v>8165</v>
      </c>
      <c r="C171" s="22" t="str">
        <f t="shared" si="24"/>
        <v>21400</v>
      </c>
      <c r="D171" s="22" t="str">
        <f t="shared" si="25"/>
        <v>03230</v>
      </c>
      <c r="E171" s="21" t="str">
        <f>VLOOKUP(B171,'Table A as of March 2024'!A:G,7,FALSE)</f>
        <v>Longwood University</v>
      </c>
      <c r="F171" s="21" t="str">
        <f>VLOOKUP(B171,'Table A as of March 2024'!A:H,8,FALSE)</f>
        <v>Epi&amp;LabCpctyInfctsDis-COVID-19</v>
      </c>
      <c r="G171" s="11" t="str">
        <f>VLOOKUP(B171,'Table A as of March 2024'!A:I,9,FALSE)</f>
        <v>500</v>
      </c>
      <c r="H171" t="str">
        <f>VLOOKUP(B171,'Table A as of March 2024'!A:L,12,FALSE)</f>
        <v>No</v>
      </c>
      <c r="I171" s="9" t="str">
        <f>VLOOKUP(B171,'Table A as of March 2024'!A:M,13,FALSE)</f>
        <v>V</v>
      </c>
      <c r="K171" t="str">
        <f>VLOOKUP(G171,'ACFR Class Vlookup'!A:B,2,FALSE)</f>
        <v>N/A</v>
      </c>
      <c r="L171" s="1" t="str">
        <f>VLOOKUP(D171,'Fund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171" s="6" t="str">
        <f t="shared" si="26"/>
        <v>N/A</v>
      </c>
      <c r="N171" s="6" t="s">
        <v>2886</v>
      </c>
      <c r="O171" s="6" t="str">
        <f t="shared" si="27"/>
        <v>N/A</v>
      </c>
      <c r="P171" s="5" t="s">
        <v>2886</v>
      </c>
      <c r="Q171" s="6" t="str">
        <f t="shared" si="28"/>
        <v>N/A</v>
      </c>
      <c r="R171" s="7" t="str">
        <f t="shared" si="33"/>
        <v>No</v>
      </c>
      <c r="S171" s="5" t="str">
        <f t="shared" si="29"/>
        <v>N/A</v>
      </c>
      <c r="T171" s="6" t="str">
        <f t="shared" si="30"/>
        <v>N/A</v>
      </c>
      <c r="U171" s="7" t="str">
        <f t="shared" si="34"/>
        <v>No</v>
      </c>
      <c r="V171" s="5" t="str">
        <f t="shared" si="31"/>
        <v>N/A</v>
      </c>
      <c r="W171" s="6" t="str">
        <f t="shared" si="32"/>
        <v>N/A</v>
      </c>
      <c r="X171" s="5" t="s">
        <v>2886</v>
      </c>
    </row>
    <row r="172" spans="1:24" ht="90" x14ac:dyDescent="0.25">
      <c r="A172" s="77">
        <f>VLOOKUP(C172,'BU and Control BU Listing'!A:E,5,FALSE)</f>
        <v>21400</v>
      </c>
      <c r="B172" s="80" t="s">
        <v>5822</v>
      </c>
      <c r="C172" s="22" t="str">
        <f t="shared" si="24"/>
        <v>21400</v>
      </c>
      <c r="D172" s="22" t="str">
        <f t="shared" si="25"/>
        <v>03290</v>
      </c>
      <c r="E172" s="21" t="str">
        <f>VLOOKUP(B172,'Table A as of March 2024'!A:G,7,FALSE)</f>
        <v>Longwood University</v>
      </c>
      <c r="F172" s="21" t="str">
        <f>VLOOKUP(B172,'Table A as of March 2024'!A:H,8,FALSE)</f>
        <v>ChldCr&amp;DvlpmntBlckGrt-COVID-19</v>
      </c>
      <c r="G172" s="11" t="str">
        <f>VLOOKUP(B172,'Table A as of March 2024'!A:I,9,FALSE)</f>
        <v>500</v>
      </c>
      <c r="H172" t="str">
        <f>VLOOKUP(B172,'Table A as of March 2024'!A:L,12,FALSE)</f>
        <v>No</v>
      </c>
      <c r="I172" s="9" t="str">
        <f>VLOOKUP(B172,'Table A as of March 2024'!A:M,13,FALSE)</f>
        <v>V</v>
      </c>
      <c r="K172" t="str">
        <f>VLOOKUP(G172,'ACFR Class Vlookup'!A:B,2,FALSE)</f>
        <v>N/A</v>
      </c>
      <c r="L172" s="1" t="str">
        <f>VLOOKUP(D172,'Fund Information'!A:F,6,FALSE)</f>
        <v>CFDA 93.575; Child Care and Development Block Grant. Provides resources to prevent, prepare for, and respond to COVID-19. These funds can be used for allowable obligations incurred prior to enactment of the CARES act.
HE equivalent of Fund 10030.</v>
      </c>
      <c r="M172" s="6" t="str">
        <f t="shared" si="26"/>
        <v>N/A</v>
      </c>
      <c r="N172" s="6" t="s">
        <v>2886</v>
      </c>
      <c r="O172" s="6" t="str">
        <f t="shared" si="27"/>
        <v>N/A</v>
      </c>
      <c r="P172" s="5" t="s">
        <v>2886</v>
      </c>
      <c r="Q172" s="6" t="str">
        <f t="shared" si="28"/>
        <v>N/A</v>
      </c>
      <c r="R172" s="7" t="str">
        <f t="shared" si="33"/>
        <v>No</v>
      </c>
      <c r="S172" s="5" t="str">
        <f t="shared" si="29"/>
        <v>N/A</v>
      </c>
      <c r="T172" s="6" t="str">
        <f t="shared" si="30"/>
        <v>N/A</v>
      </c>
      <c r="U172" s="7" t="str">
        <f t="shared" si="34"/>
        <v>No</v>
      </c>
      <c r="V172" s="5" t="str">
        <f t="shared" si="31"/>
        <v>N/A</v>
      </c>
      <c r="W172" s="6" t="str">
        <f t="shared" si="32"/>
        <v>N/A</v>
      </c>
      <c r="X172" s="5" t="s">
        <v>2886</v>
      </c>
    </row>
    <row r="173" spans="1:24" ht="165" x14ac:dyDescent="0.25">
      <c r="A173" s="77">
        <f>VLOOKUP(C173,'BU and Control BU Listing'!A:E,5,FALSE)</f>
        <v>21400</v>
      </c>
      <c r="B173" s="80" t="s">
        <v>5823</v>
      </c>
      <c r="C173" s="22" t="str">
        <f t="shared" si="24"/>
        <v>21400</v>
      </c>
      <c r="D173" s="22" t="str">
        <f t="shared" si="25"/>
        <v>03360</v>
      </c>
      <c r="E173" s="21" t="str">
        <f>VLOOKUP(B173,'Table A as of March 2024'!A:G,7,FALSE)</f>
        <v>Longwood University</v>
      </c>
      <c r="F173" s="21" t="str">
        <f>VLOOKUP(B173,'Table A as of March 2024'!A:H,8,FALSE)</f>
        <v>PromoHumanityTeaching-COVID-19</v>
      </c>
      <c r="G173" s="11" t="str">
        <f>VLOOKUP(B173,'Table A as of March 2024'!A:I,9,FALSE)</f>
        <v>500</v>
      </c>
      <c r="H173" t="str">
        <f>VLOOKUP(B173,'Table A as of March 2024'!A:L,12,FALSE)</f>
        <v>No</v>
      </c>
      <c r="I173" s="9" t="str">
        <f>VLOOKUP(B173,'Table A as of March 2024'!A:M,13,FALSE)</f>
        <v>V</v>
      </c>
      <c r="K173" t="str">
        <f>VLOOKUP(G173,'ACFR Class Vlookup'!A:B,2,FALSE)</f>
        <v>N/A</v>
      </c>
      <c r="L173" s="1" t="str">
        <f>VLOOKUP(D173,'Fund Information'!A:F,6,FALSE)</f>
        <v>CFDA 45.162; Promotion of the Humanities Teaching and Learning Resources and Curriculum Development. Provides resources, as related to COVID-19, for Higher Education Institutions to strengthen humanities teaching and learning through Humanities Initiatives. Humanities Connections Planning and Implementation Grants seek to expand the role of the humanities in undergraduate education at two- and four-year institutions by supporting innovative curricular approaches that foster productive partnerships among humanities faculty and their counterparts in the social and natural sciences and in pre-service or professional programs, in order to encourage and develop new integrative learning opportunities for students.</v>
      </c>
      <c r="M173" s="6" t="str">
        <f t="shared" si="26"/>
        <v>N/A</v>
      </c>
      <c r="N173" s="6" t="s">
        <v>2886</v>
      </c>
      <c r="O173" s="6" t="str">
        <f t="shared" si="27"/>
        <v>N/A</v>
      </c>
      <c r="P173" s="5" t="s">
        <v>2886</v>
      </c>
      <c r="Q173" s="6" t="str">
        <f t="shared" si="28"/>
        <v>N/A</v>
      </c>
      <c r="R173" s="7" t="str">
        <f t="shared" si="33"/>
        <v>No</v>
      </c>
      <c r="S173" s="5" t="str">
        <f t="shared" si="29"/>
        <v>N/A</v>
      </c>
      <c r="T173" s="6" t="str">
        <f t="shared" si="30"/>
        <v>N/A</v>
      </c>
      <c r="U173" s="7" t="str">
        <f t="shared" si="34"/>
        <v>No</v>
      </c>
      <c r="V173" s="5" t="str">
        <f t="shared" si="31"/>
        <v>N/A</v>
      </c>
      <c r="W173" s="6" t="str">
        <f t="shared" si="32"/>
        <v>N/A</v>
      </c>
      <c r="X173" s="5" t="s">
        <v>2886</v>
      </c>
    </row>
    <row r="174" spans="1:24" ht="90" x14ac:dyDescent="0.25">
      <c r="A174" s="77">
        <f>VLOOKUP(C174,'BU and Control BU Listing'!A:E,5,FALSE)</f>
        <v>21400</v>
      </c>
      <c r="B174" s="80" t="s">
        <v>5824</v>
      </c>
      <c r="C174" s="22" t="str">
        <f t="shared" si="24"/>
        <v>21400</v>
      </c>
      <c r="D174" s="22" t="str">
        <f t="shared" si="25"/>
        <v>03410</v>
      </c>
      <c r="E174" s="21" t="str">
        <f>VLOOKUP(B174,'Table A as of March 2024'!A:G,7,FALSE)</f>
        <v>Longwood University</v>
      </c>
      <c r="F174" s="21" t="str">
        <f>VLOOKUP(B174,'Table A as of March 2024'!A:H,8,FALSE)</f>
        <v>GEER Fund - COVID-19</v>
      </c>
      <c r="G174" s="11" t="str">
        <f>VLOOKUP(B174,'Table A as of March 2024'!A:I,9,FALSE)</f>
        <v>500</v>
      </c>
      <c r="H174" t="str">
        <f>VLOOKUP(B174,'Table A as of March 2024'!A:L,12,FALSE)</f>
        <v>No</v>
      </c>
      <c r="I174" s="9" t="str">
        <f>VLOOKUP(B174,'Table A as of March 2024'!A:M,13,FALSE)</f>
        <v>V</v>
      </c>
      <c r="K174" t="str">
        <f>VLOOKUP(G174,'ACFR Class Vlookup'!A:B,2,FALSE)</f>
        <v>N/A</v>
      </c>
      <c r="L174" s="1" t="str">
        <f>VLOOKUP(D174,'Fund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174" s="6" t="str">
        <f t="shared" si="26"/>
        <v>N/A</v>
      </c>
      <c r="N174" s="6" t="s">
        <v>2886</v>
      </c>
      <c r="O174" s="6" t="str">
        <f t="shared" si="27"/>
        <v>N/A</v>
      </c>
      <c r="P174" s="5" t="s">
        <v>2886</v>
      </c>
      <c r="Q174" s="6" t="str">
        <f t="shared" si="28"/>
        <v>N/A</v>
      </c>
      <c r="R174" s="7" t="str">
        <f t="shared" si="33"/>
        <v>No</v>
      </c>
      <c r="S174" s="5" t="str">
        <f t="shared" si="29"/>
        <v>N/A</v>
      </c>
      <c r="T174" s="6" t="str">
        <f t="shared" si="30"/>
        <v>N/A</v>
      </c>
      <c r="U174" s="7" t="str">
        <f t="shared" si="34"/>
        <v>No</v>
      </c>
      <c r="V174" s="5" t="str">
        <f t="shared" si="31"/>
        <v>N/A</v>
      </c>
      <c r="W174" s="6" t="str">
        <f t="shared" si="32"/>
        <v>N/A</v>
      </c>
      <c r="X174" s="5" t="s">
        <v>2886</v>
      </c>
    </row>
    <row r="175" spans="1:24" ht="165" x14ac:dyDescent="0.25">
      <c r="A175" s="77">
        <f>VLOOKUP(C175,'BU and Control BU Listing'!A:E,5,FALSE)</f>
        <v>21400</v>
      </c>
      <c r="B175" s="80" t="s">
        <v>5825</v>
      </c>
      <c r="C175" s="22" t="str">
        <f t="shared" si="24"/>
        <v>21400</v>
      </c>
      <c r="D175" s="22" t="str">
        <f t="shared" si="25"/>
        <v>03420</v>
      </c>
      <c r="E175" s="21" t="str">
        <f>VLOOKUP(B175,'Table A as of March 2024'!A:G,7,FALSE)</f>
        <v>Longwood University</v>
      </c>
      <c r="F175" s="21" t="str">
        <f>VLOOKUP(B175,'Table A as of March 2024'!A:H,8,FALSE)</f>
        <v>Caresactrlffd-General-Covid-19</v>
      </c>
      <c r="G175" s="11" t="str">
        <f>VLOOKUP(B175,'Table A as of March 2024'!A:I,9,FALSE)</f>
        <v>500</v>
      </c>
      <c r="H175" t="str">
        <f>VLOOKUP(B175,'Table A as of March 2024'!A:L,12,FALSE)</f>
        <v>No</v>
      </c>
      <c r="I175" s="9" t="str">
        <f>VLOOKUP(B175,'Table A as of March 2024'!A:M,13,FALSE)</f>
        <v>V</v>
      </c>
      <c r="K175" t="str">
        <f>VLOOKUP(G175,'ACFR Class Vlookup'!A:B,2,FALSE)</f>
        <v>N/A</v>
      </c>
      <c r="L175" s="1" t="str">
        <f>VLOOKUP(D175,'Fund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75" s="6" t="str">
        <f t="shared" si="26"/>
        <v>N/A</v>
      </c>
      <c r="N175" s="6" t="s">
        <v>2886</v>
      </c>
      <c r="O175" s="6" t="str">
        <f t="shared" si="27"/>
        <v>N/A</v>
      </c>
      <c r="P175" s="5" t="s">
        <v>2886</v>
      </c>
      <c r="Q175" s="6" t="str">
        <f t="shared" si="28"/>
        <v>N/A</v>
      </c>
      <c r="R175" s="7" t="str">
        <f t="shared" si="33"/>
        <v>No</v>
      </c>
      <c r="S175" s="5" t="str">
        <f t="shared" si="29"/>
        <v>N/A</v>
      </c>
      <c r="T175" s="6" t="str">
        <f t="shared" si="30"/>
        <v>N/A</v>
      </c>
      <c r="U175" s="7" t="str">
        <f t="shared" si="34"/>
        <v>No</v>
      </c>
      <c r="V175" s="5" t="str">
        <f t="shared" si="31"/>
        <v>N/A</v>
      </c>
      <c r="W175" s="6" t="str">
        <f t="shared" si="32"/>
        <v>N/A</v>
      </c>
      <c r="X175" s="5" t="s">
        <v>2886</v>
      </c>
    </row>
    <row r="176" spans="1:24" ht="90" x14ac:dyDescent="0.25">
      <c r="A176" s="77">
        <f>VLOOKUP(C176,'BU and Control BU Listing'!A:E,5,FALSE)</f>
        <v>21400</v>
      </c>
      <c r="B176" s="80" t="s">
        <v>5826</v>
      </c>
      <c r="C176" s="22" t="str">
        <f t="shared" si="24"/>
        <v>21400</v>
      </c>
      <c r="D176" s="22" t="str">
        <f t="shared" si="25"/>
        <v>03440</v>
      </c>
      <c r="E176" s="21" t="str">
        <f>VLOOKUP(B176,'Table A as of March 2024'!A:G,7,FALSE)</f>
        <v>Longwood University</v>
      </c>
      <c r="F176" s="21" t="str">
        <f>VLOOKUP(B176,'Table A as of March 2024'!A:H,8,FALSE)</f>
        <v>EduStabFund-Students-COVID-19</v>
      </c>
      <c r="G176" s="11" t="str">
        <f>VLOOKUP(B176,'Table A as of March 2024'!A:I,9,FALSE)</f>
        <v>500</v>
      </c>
      <c r="H176" t="str">
        <f>VLOOKUP(B176,'Table A as of March 2024'!A:L,12,FALSE)</f>
        <v>No</v>
      </c>
      <c r="I176" s="9" t="str">
        <f>VLOOKUP(B176,'Table A as of March 2024'!A:M,13,FALSE)</f>
        <v>V</v>
      </c>
      <c r="K176" t="str">
        <f>VLOOKUP(G176,'ACFR Class Vlookup'!A:B,2,FALSE)</f>
        <v>N/A</v>
      </c>
      <c r="L176" s="1" t="str">
        <f>VLOOKUP(D176,'Fund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176" s="6" t="str">
        <f t="shared" si="26"/>
        <v>N/A</v>
      </c>
      <c r="N176" s="6" t="s">
        <v>2886</v>
      </c>
      <c r="O176" s="6" t="str">
        <f t="shared" si="27"/>
        <v>N/A</v>
      </c>
      <c r="P176" s="5" t="s">
        <v>2886</v>
      </c>
      <c r="Q176" s="6" t="str">
        <f t="shared" si="28"/>
        <v>N/A</v>
      </c>
      <c r="R176" s="7" t="str">
        <f t="shared" si="33"/>
        <v>No</v>
      </c>
      <c r="S176" s="5" t="str">
        <f t="shared" si="29"/>
        <v>N/A</v>
      </c>
      <c r="T176" s="6" t="str">
        <f t="shared" si="30"/>
        <v>N/A</v>
      </c>
      <c r="U176" s="7" t="str">
        <f t="shared" si="34"/>
        <v>No</v>
      </c>
      <c r="V176" s="5" t="str">
        <f t="shared" si="31"/>
        <v>N/A</v>
      </c>
      <c r="W176" s="6" t="str">
        <f t="shared" si="32"/>
        <v>N/A</v>
      </c>
      <c r="X176" s="5" t="s">
        <v>2886</v>
      </c>
    </row>
    <row r="177" spans="1:24" ht="165" x14ac:dyDescent="0.25">
      <c r="A177" s="77">
        <f>VLOOKUP(C177,'BU and Control BU Listing'!A:E,5,FALSE)</f>
        <v>21400</v>
      </c>
      <c r="B177" s="80" t="s">
        <v>8840</v>
      </c>
      <c r="C177" s="22" t="str">
        <f t="shared" si="24"/>
        <v>21400</v>
      </c>
      <c r="D177" s="22" t="str">
        <f t="shared" si="25"/>
        <v>03460</v>
      </c>
      <c r="E177" s="21" t="str">
        <f>VLOOKUP(B177,'Table A as of March 2024'!A:G,7,FALSE)</f>
        <v>Longwood University</v>
      </c>
      <c r="F177" s="21" t="str">
        <f>VLOOKUP(B177,'Table A as of March 2024'!A:H,8,FALSE)</f>
        <v>Innovative internship Fund</v>
      </c>
      <c r="G177" s="11" t="str">
        <f>VLOOKUP(B177,'Table A as of March 2024'!A:I,9,FALSE)</f>
        <v>500</v>
      </c>
      <c r="H177" t="str">
        <f>VLOOKUP(B177,'Table A as of March 2024'!A:L,12,FALSE)</f>
        <v>No</v>
      </c>
      <c r="I177" s="9" t="str">
        <f>VLOOKUP(B177,'Table A as of March 2024'!A:M,13,FALSE)</f>
        <v>U</v>
      </c>
      <c r="K177" t="str">
        <f>VLOOKUP(G177,'ACFR Class Vlookup'!A:B,2,FALSE)</f>
        <v>N/A</v>
      </c>
      <c r="L177" s="1" t="str">
        <f>VLOOKUP(D177,'Fund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177" s="6" t="str">
        <f t="shared" si="26"/>
        <v>N/A</v>
      </c>
      <c r="N177" s="6" t="s">
        <v>2886</v>
      </c>
      <c r="O177" s="6" t="str">
        <f t="shared" si="27"/>
        <v>N/A</v>
      </c>
      <c r="P177" s="5" t="s">
        <v>2886</v>
      </c>
      <c r="Q177" s="6" t="str">
        <f t="shared" si="28"/>
        <v>N/A</v>
      </c>
      <c r="R177" s="7" t="str">
        <f t="shared" si="33"/>
        <v>No</v>
      </c>
      <c r="S177" s="5" t="str">
        <f t="shared" si="29"/>
        <v>N/A</v>
      </c>
      <c r="T177" s="6" t="str">
        <f t="shared" si="30"/>
        <v>N/A</v>
      </c>
      <c r="U177" s="7" t="str">
        <f t="shared" si="34"/>
        <v>No</v>
      </c>
      <c r="V177" s="5" t="str">
        <f t="shared" si="31"/>
        <v>N/A</v>
      </c>
      <c r="W177" s="6" t="str">
        <f t="shared" si="32"/>
        <v>N/A</v>
      </c>
      <c r="X177" s="5" t="s">
        <v>2886</v>
      </c>
    </row>
    <row r="178" spans="1:24" ht="90" x14ac:dyDescent="0.25">
      <c r="A178" s="77">
        <f>VLOOKUP(C178,'BU and Control BU Listing'!A:E,5,FALSE)</f>
        <v>21400</v>
      </c>
      <c r="B178" s="80" t="s">
        <v>5827</v>
      </c>
      <c r="C178" s="22" t="str">
        <f t="shared" si="24"/>
        <v>21400</v>
      </c>
      <c r="D178" s="22" t="str">
        <f t="shared" si="25"/>
        <v>03690</v>
      </c>
      <c r="E178" s="21" t="str">
        <f>VLOOKUP(B178,'Table A as of March 2024'!A:G,7,FALSE)</f>
        <v>Longwood University</v>
      </c>
      <c r="F178" s="21" t="str">
        <f>VLOOKUP(B178,'Table A as of March 2024'!A:H,8,FALSE)</f>
        <v>EduStabFund-Institutn-COVID-19</v>
      </c>
      <c r="G178" s="11" t="str">
        <f>VLOOKUP(B178,'Table A as of March 2024'!A:I,9,FALSE)</f>
        <v>500</v>
      </c>
      <c r="H178" t="str">
        <f>VLOOKUP(B178,'Table A as of March 2024'!A:L,12,FALSE)</f>
        <v>No</v>
      </c>
      <c r="I178" s="9" t="str">
        <f>VLOOKUP(B178,'Table A as of March 2024'!A:M,13,FALSE)</f>
        <v>V</v>
      </c>
      <c r="K178" t="str">
        <f>VLOOKUP(G178,'ACFR Class Vlookup'!A:B,2,FALSE)</f>
        <v>N/A</v>
      </c>
      <c r="L178" s="1" t="str">
        <f>VLOOKUP(D178,'Fund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178" s="6" t="str">
        <f t="shared" si="26"/>
        <v>N/A</v>
      </c>
      <c r="N178" s="6" t="s">
        <v>2886</v>
      </c>
      <c r="O178" s="6" t="str">
        <f t="shared" si="27"/>
        <v>N/A</v>
      </c>
      <c r="P178" s="5" t="s">
        <v>2886</v>
      </c>
      <c r="Q178" s="6" t="str">
        <f t="shared" si="28"/>
        <v>N/A</v>
      </c>
      <c r="R178" s="7" t="str">
        <f t="shared" si="33"/>
        <v>No</v>
      </c>
      <c r="S178" s="5" t="str">
        <f t="shared" si="29"/>
        <v>N/A</v>
      </c>
      <c r="T178" s="6" t="str">
        <f t="shared" si="30"/>
        <v>N/A</v>
      </c>
      <c r="U178" s="7" t="str">
        <f t="shared" si="34"/>
        <v>No</v>
      </c>
      <c r="V178" s="5" t="str">
        <f t="shared" si="31"/>
        <v>N/A</v>
      </c>
      <c r="W178" s="6" t="str">
        <f t="shared" si="32"/>
        <v>N/A</v>
      </c>
      <c r="X178" s="5" t="s">
        <v>2886</v>
      </c>
    </row>
    <row r="179" spans="1:24" ht="30" x14ac:dyDescent="0.25">
      <c r="A179" s="77">
        <f>VLOOKUP(C179,'BU and Control BU Listing'!A:E,5,FALSE)</f>
        <v>21400</v>
      </c>
      <c r="B179" s="80" t="s">
        <v>3651</v>
      </c>
      <c r="C179" s="22" t="str">
        <f t="shared" si="24"/>
        <v>21400</v>
      </c>
      <c r="D179" s="22" t="str">
        <f t="shared" si="25"/>
        <v>03860</v>
      </c>
      <c r="E179" s="21" t="str">
        <f>VLOOKUP(B179,'Table A as of March 2024'!A:G,7,FALSE)</f>
        <v>Longwood University</v>
      </c>
      <c r="F179" s="21" t="str">
        <f>VLOOKUP(B179,'Table A as of March 2024'!A:H,8,FALSE)</f>
        <v>Rcycl Matl Sale-Non-Gen/Fed-HE</v>
      </c>
      <c r="G179" s="11" t="str">
        <f>VLOOKUP(B179,'Table A as of March 2024'!A:I,9,FALSE)</f>
        <v>500</v>
      </c>
      <c r="H179" t="str">
        <f>VLOOKUP(B179,'Table A as of March 2024'!A:L,12,FALSE)</f>
        <v>No</v>
      </c>
      <c r="I179" s="9" t="str">
        <f>VLOOKUP(B179,'Table A as of March 2024'!A:M,13,FALSE)</f>
        <v>U</v>
      </c>
      <c r="K179" t="str">
        <f>VLOOKUP(G179,'ACFR Class Vlookup'!A:B,2,FALSE)</f>
        <v>N/A</v>
      </c>
      <c r="L179" s="1" t="str">
        <f>VLOOKUP(D179,'Fund Information'!A:F,6,FALSE)</f>
        <v>Higher Education activity included on higher education financial statement template submissions.</v>
      </c>
      <c r="M179" s="6" t="str">
        <f t="shared" si="26"/>
        <v>N/A</v>
      </c>
      <c r="N179" s="6" t="s">
        <v>2886</v>
      </c>
      <c r="O179" s="6" t="str">
        <f t="shared" si="27"/>
        <v>N/A</v>
      </c>
      <c r="P179" s="5" t="s">
        <v>2886</v>
      </c>
      <c r="Q179" s="6" t="str">
        <f t="shared" si="28"/>
        <v>N/A</v>
      </c>
      <c r="R179" s="7" t="str">
        <f t="shared" si="33"/>
        <v>No</v>
      </c>
      <c r="S179" s="5" t="str">
        <f t="shared" si="29"/>
        <v>N/A</v>
      </c>
      <c r="T179" s="6" t="str">
        <f t="shared" si="30"/>
        <v>N/A</v>
      </c>
      <c r="U179" s="7" t="str">
        <f t="shared" si="34"/>
        <v>No</v>
      </c>
      <c r="V179" s="5" t="str">
        <f t="shared" si="31"/>
        <v>N/A</v>
      </c>
      <c r="W179" s="6" t="str">
        <f t="shared" si="32"/>
        <v>N/A</v>
      </c>
      <c r="X179" s="5" t="s">
        <v>2886</v>
      </c>
    </row>
    <row r="180" spans="1:24" ht="45" x14ac:dyDescent="0.25">
      <c r="A180" s="77">
        <f>VLOOKUP(C180,'BU and Control BU Listing'!A:E,5,FALSE)</f>
        <v>21400</v>
      </c>
      <c r="B180" s="80" t="s">
        <v>3652</v>
      </c>
      <c r="C180" s="22" t="str">
        <f t="shared" si="24"/>
        <v>21400</v>
      </c>
      <c r="D180" s="22" t="str">
        <f t="shared" si="25"/>
        <v>03880</v>
      </c>
      <c r="E180" s="21" t="str">
        <f>VLOOKUP(B180,'Table A as of March 2024'!A:G,7,FALSE)</f>
        <v>Longwood University</v>
      </c>
      <c r="F180" s="21" t="str">
        <f>VLOOKUP(B180,'Table A as of March 2024'!A:H,8,FALSE)</f>
        <v>Supp&amp;Equip Sls-Non-Gen/Fed-HE</v>
      </c>
      <c r="G180" s="11" t="str">
        <f>VLOOKUP(B180,'Table A as of March 2024'!A:I,9,FALSE)</f>
        <v>500</v>
      </c>
      <c r="H180" t="str">
        <f>VLOOKUP(B180,'Table A as of March 2024'!A:L,12,FALSE)</f>
        <v>No</v>
      </c>
      <c r="I180" s="9" t="str">
        <f>VLOOKUP(B180,'Table A as of March 2024'!A:M,13,FALSE)</f>
        <v>U</v>
      </c>
      <c r="K180" t="str">
        <f>VLOOKUP(G180,'ACFR Class Vlookup'!A:B,2,FALSE)</f>
        <v>N/A</v>
      </c>
      <c r="L180" s="1" t="str">
        <f>VLOOKUP(D180,'Fund Information'!A:F,6,FALSE)</f>
        <v>Higher Education activity included on higher education financial statement template submissions.  Accounts for sale of surplus supplies and equipment.</v>
      </c>
      <c r="M180" s="6" t="str">
        <f t="shared" si="26"/>
        <v>N/A</v>
      </c>
      <c r="N180" s="6" t="s">
        <v>2886</v>
      </c>
      <c r="O180" s="6" t="str">
        <f t="shared" si="27"/>
        <v>N/A</v>
      </c>
      <c r="P180" s="5" t="s">
        <v>2886</v>
      </c>
      <c r="Q180" s="6" t="str">
        <f t="shared" si="28"/>
        <v>N/A</v>
      </c>
      <c r="R180" s="7" t="str">
        <f t="shared" si="33"/>
        <v>No</v>
      </c>
      <c r="S180" s="5" t="str">
        <f t="shared" si="29"/>
        <v>N/A</v>
      </c>
      <c r="T180" s="6" t="str">
        <f t="shared" si="30"/>
        <v>N/A</v>
      </c>
      <c r="U180" s="7" t="str">
        <f t="shared" si="34"/>
        <v>No</v>
      </c>
      <c r="V180" s="5" t="str">
        <f t="shared" si="31"/>
        <v>N/A</v>
      </c>
      <c r="W180" s="6" t="str">
        <f t="shared" si="32"/>
        <v>N/A</v>
      </c>
      <c r="X180" s="5" t="s">
        <v>2886</v>
      </c>
    </row>
    <row r="181" spans="1:24" ht="30" x14ac:dyDescent="0.25">
      <c r="A181" s="77">
        <f>VLOOKUP(C181,'BU and Control BU Listing'!A:E,5,FALSE)</f>
        <v>21400</v>
      </c>
      <c r="B181" s="80" t="s">
        <v>3653</v>
      </c>
      <c r="C181" s="22" t="str">
        <f t="shared" si="24"/>
        <v>21400</v>
      </c>
      <c r="D181" s="22" t="str">
        <f t="shared" si="25"/>
        <v>03900</v>
      </c>
      <c r="E181" s="21" t="str">
        <f>VLOOKUP(B181,'Table A as of March 2024'!A:G,7,FALSE)</f>
        <v>Longwood University</v>
      </c>
      <c r="F181" s="21" t="str">
        <f>VLOOKUP(B181,'Table A as of March 2024'!A:H,8,FALSE)</f>
        <v>Insurance Recovery - Higher Ed</v>
      </c>
      <c r="G181" s="11" t="str">
        <f>VLOOKUP(B181,'Table A as of March 2024'!A:I,9,FALSE)</f>
        <v>500</v>
      </c>
      <c r="H181" t="str">
        <f>VLOOKUP(B181,'Table A as of March 2024'!A:L,12,FALSE)</f>
        <v>No</v>
      </c>
      <c r="I181" s="9" t="str">
        <f>VLOOKUP(B181,'Table A as of March 2024'!A:M,13,FALSE)</f>
        <v>U</v>
      </c>
      <c r="K181" t="str">
        <f>VLOOKUP(G181,'ACFR Class Vlookup'!A:B,2,FALSE)</f>
        <v>N/A</v>
      </c>
      <c r="L181" s="1" t="str">
        <f>VLOOKUP(D181,'Fund Information'!A:F,6,FALSE)</f>
        <v>Higher Education activity included on higher education financial statement template submissions.</v>
      </c>
      <c r="M181" s="6" t="str">
        <f t="shared" si="26"/>
        <v>N/A</v>
      </c>
      <c r="N181" s="6" t="s">
        <v>2886</v>
      </c>
      <c r="O181" s="6" t="str">
        <f t="shared" si="27"/>
        <v>N/A</v>
      </c>
      <c r="P181" s="5" t="s">
        <v>2886</v>
      </c>
      <c r="Q181" s="6" t="str">
        <f t="shared" si="28"/>
        <v>N/A</v>
      </c>
      <c r="R181" s="7" t="str">
        <f t="shared" si="33"/>
        <v>No</v>
      </c>
      <c r="S181" s="5" t="str">
        <f t="shared" si="29"/>
        <v>N/A</v>
      </c>
      <c r="T181" s="6" t="str">
        <f t="shared" si="30"/>
        <v>N/A</v>
      </c>
      <c r="U181" s="7" t="str">
        <f t="shared" si="34"/>
        <v>No</v>
      </c>
      <c r="V181" s="5" t="str">
        <f t="shared" si="31"/>
        <v>N/A</v>
      </c>
      <c r="W181" s="6" t="str">
        <f t="shared" si="32"/>
        <v>N/A</v>
      </c>
      <c r="X181" s="5" t="s">
        <v>2886</v>
      </c>
    </row>
    <row r="182" spans="1:24" ht="30" x14ac:dyDescent="0.25">
      <c r="A182" s="77">
        <f>VLOOKUP(C182,'BU and Control BU Listing'!A:E,5,FALSE)</f>
        <v>21400</v>
      </c>
      <c r="B182" s="80" t="s">
        <v>3654</v>
      </c>
      <c r="C182" s="22" t="str">
        <f t="shared" si="24"/>
        <v>21400</v>
      </c>
      <c r="D182" s="22" t="str">
        <f t="shared" si="25"/>
        <v>08120</v>
      </c>
      <c r="E182" s="21" t="str">
        <f>VLOOKUP(B182,'Table A as of March 2024'!A:G,7,FALSE)</f>
        <v>Longwood University</v>
      </c>
      <c r="F182" s="21" t="str">
        <f>VLOOKUP(B182,'Table A as of March 2024'!A:H,8,FALSE)</f>
        <v>9(C) Debt Service-Prin/Int Pay</v>
      </c>
      <c r="G182" s="11" t="str">
        <f>VLOOKUP(B182,'Table A as of March 2024'!A:I,9,FALSE)</f>
        <v>500</v>
      </c>
      <c r="H182" t="str">
        <f>VLOOKUP(B182,'Table A as of March 2024'!A:L,12,FALSE)</f>
        <v>No</v>
      </c>
      <c r="I182" s="9" t="str">
        <f>VLOOKUP(B182,'Table A as of March 2024'!A:M,13,FALSE)</f>
        <v>R</v>
      </c>
      <c r="K182" t="str">
        <f>VLOOKUP(G182,'ACFR Class Vlookup'!A:B,2,FALSE)</f>
        <v>N/A</v>
      </c>
      <c r="L182" s="1" t="str">
        <f>VLOOKUP(D182,'Fund Information'!A:F,6,FALSE)</f>
        <v>Higher Education activity included on higher education financial statement template submissions.</v>
      </c>
      <c r="M182" s="6" t="str">
        <f t="shared" si="26"/>
        <v>N/A</v>
      </c>
      <c r="N182" s="6" t="s">
        <v>2886</v>
      </c>
      <c r="O182" s="6" t="str">
        <f t="shared" si="27"/>
        <v>N/A</v>
      </c>
      <c r="P182" s="5" t="s">
        <v>2886</v>
      </c>
      <c r="Q182" s="6" t="str">
        <f t="shared" si="28"/>
        <v>N/A</v>
      </c>
      <c r="R182" s="7" t="str">
        <f t="shared" si="33"/>
        <v>No</v>
      </c>
      <c r="S182" s="5" t="str">
        <f t="shared" si="29"/>
        <v>N/A</v>
      </c>
      <c r="T182" s="6" t="str">
        <f t="shared" si="30"/>
        <v>N/A</v>
      </c>
      <c r="U182" s="7" t="str">
        <f t="shared" si="34"/>
        <v>No</v>
      </c>
      <c r="V182" s="5" t="str">
        <f t="shared" si="31"/>
        <v>N/A</v>
      </c>
      <c r="W182" s="6" t="str">
        <f t="shared" si="32"/>
        <v>N/A</v>
      </c>
      <c r="X182" s="5" t="s">
        <v>2886</v>
      </c>
    </row>
    <row r="183" spans="1:24" ht="30" x14ac:dyDescent="0.25">
      <c r="A183" s="77">
        <f>VLOOKUP(C183,'BU and Control BU Listing'!A:E,5,FALSE)</f>
        <v>21400</v>
      </c>
      <c r="B183" s="80" t="s">
        <v>3655</v>
      </c>
      <c r="C183" s="22" t="str">
        <f t="shared" si="24"/>
        <v>21400</v>
      </c>
      <c r="D183" s="22" t="str">
        <f t="shared" si="25"/>
        <v>08130</v>
      </c>
      <c r="E183" s="21" t="str">
        <f>VLOOKUP(B183,'Table A as of March 2024'!A:G,7,FALSE)</f>
        <v>Longwood University</v>
      </c>
      <c r="F183" s="21" t="str">
        <f>VLOOKUP(B183,'Table A as of March 2024'!A:H,8,FALSE)</f>
        <v>9(C) Debt Service-Const Costs</v>
      </c>
      <c r="G183" s="11" t="str">
        <f>VLOOKUP(B183,'Table A as of March 2024'!A:I,9,FALSE)</f>
        <v>500</v>
      </c>
      <c r="H183" t="str">
        <f>VLOOKUP(B183,'Table A as of March 2024'!A:L,12,FALSE)</f>
        <v>No</v>
      </c>
      <c r="I183" s="9" t="str">
        <f>VLOOKUP(B183,'Table A as of March 2024'!A:M,13,FALSE)</f>
        <v>R</v>
      </c>
      <c r="K183" t="str">
        <f>VLOOKUP(G183,'ACFR Class Vlookup'!A:B,2,FALSE)</f>
        <v>N/A</v>
      </c>
      <c r="L183" s="1" t="str">
        <f>VLOOKUP(D183,'Fund Information'!A:F,6,FALSE)</f>
        <v>Higher Education activity included on higher education financial statement template submissions.</v>
      </c>
      <c r="M183" s="6" t="str">
        <f t="shared" si="26"/>
        <v>N/A</v>
      </c>
      <c r="N183" s="6" t="s">
        <v>2886</v>
      </c>
      <c r="O183" s="6" t="str">
        <f t="shared" si="27"/>
        <v>N/A</v>
      </c>
      <c r="P183" s="5" t="s">
        <v>2886</v>
      </c>
      <c r="Q183" s="6" t="str">
        <f t="shared" si="28"/>
        <v>N/A</v>
      </c>
      <c r="R183" s="7" t="str">
        <f t="shared" si="33"/>
        <v>No</v>
      </c>
      <c r="S183" s="5" t="str">
        <f t="shared" si="29"/>
        <v>N/A</v>
      </c>
      <c r="T183" s="6" t="str">
        <f t="shared" si="30"/>
        <v>N/A</v>
      </c>
      <c r="U183" s="7" t="str">
        <f t="shared" si="34"/>
        <v>No</v>
      </c>
      <c r="V183" s="5" t="str">
        <f t="shared" si="31"/>
        <v>N/A</v>
      </c>
      <c r="W183" s="6" t="str">
        <f t="shared" si="32"/>
        <v>N/A</v>
      </c>
      <c r="X183" s="5" t="s">
        <v>2886</v>
      </c>
    </row>
    <row r="184" spans="1:24" ht="30" x14ac:dyDescent="0.25">
      <c r="A184" s="77">
        <f>VLOOKUP(C184,'BU and Control BU Listing'!A:E,5,FALSE)</f>
        <v>21400</v>
      </c>
      <c r="B184" s="80" t="s">
        <v>3656</v>
      </c>
      <c r="C184" s="22" t="str">
        <f t="shared" si="24"/>
        <v>21400</v>
      </c>
      <c r="D184" s="22" t="str">
        <f t="shared" si="25"/>
        <v>08140</v>
      </c>
      <c r="E184" s="21" t="str">
        <f>VLOOKUP(B184,'Table A as of March 2024'!A:G,7,FALSE)</f>
        <v>Longwood University</v>
      </c>
      <c r="F184" s="21" t="str">
        <f>VLOOKUP(B184,'Table A as of March 2024'!A:H,8,FALSE)</f>
        <v>9(D) Debt Service-Prin/Int Pay</v>
      </c>
      <c r="G184" s="11" t="str">
        <f>VLOOKUP(B184,'Table A as of March 2024'!A:I,9,FALSE)</f>
        <v>500</v>
      </c>
      <c r="H184" t="str">
        <f>VLOOKUP(B184,'Table A as of March 2024'!A:L,12,FALSE)</f>
        <v>No</v>
      </c>
      <c r="I184" s="9" t="str">
        <f>VLOOKUP(B184,'Table A as of March 2024'!A:M,13,FALSE)</f>
        <v>R</v>
      </c>
      <c r="K184" t="str">
        <f>VLOOKUP(G184,'ACFR Class Vlookup'!A:B,2,FALSE)</f>
        <v>N/A</v>
      </c>
      <c r="L184" s="1" t="str">
        <f>VLOOKUP(D184,'Fund Information'!A:F,6,FALSE)</f>
        <v>Higher Education activity included on higher education financial statement template submissions.</v>
      </c>
      <c r="M184" s="6" t="str">
        <f t="shared" si="26"/>
        <v>N/A</v>
      </c>
      <c r="N184" s="6" t="s">
        <v>2886</v>
      </c>
      <c r="O184" s="6" t="str">
        <f t="shared" si="27"/>
        <v>N/A</v>
      </c>
      <c r="P184" s="5" t="s">
        <v>2886</v>
      </c>
      <c r="Q184" s="6" t="str">
        <f t="shared" si="28"/>
        <v>N/A</v>
      </c>
      <c r="R184" s="7" t="str">
        <f t="shared" si="33"/>
        <v>No</v>
      </c>
      <c r="S184" s="5" t="str">
        <f t="shared" si="29"/>
        <v>N/A</v>
      </c>
      <c r="T184" s="6" t="str">
        <f t="shared" si="30"/>
        <v>N/A</v>
      </c>
      <c r="U184" s="7" t="str">
        <f t="shared" si="34"/>
        <v>No</v>
      </c>
      <c r="V184" s="5" t="str">
        <f t="shared" si="31"/>
        <v>N/A</v>
      </c>
      <c r="W184" s="6" t="str">
        <f t="shared" si="32"/>
        <v>N/A</v>
      </c>
      <c r="X184" s="5" t="s">
        <v>2886</v>
      </c>
    </row>
    <row r="185" spans="1:24" ht="45" x14ac:dyDescent="0.25">
      <c r="A185" s="77">
        <f>VLOOKUP(C185,'BU and Control BU Listing'!A:E,5,FALSE)</f>
        <v>21400</v>
      </c>
      <c r="B185" s="80" t="s">
        <v>3657</v>
      </c>
      <c r="C185" s="22" t="str">
        <f t="shared" si="24"/>
        <v>21400</v>
      </c>
      <c r="D185" s="22" t="str">
        <f t="shared" si="25"/>
        <v>08150</v>
      </c>
      <c r="E185" s="21" t="str">
        <f>VLOOKUP(B185,'Table A as of March 2024'!A:G,7,FALSE)</f>
        <v>Longwood University</v>
      </c>
      <c r="F185" s="21" t="str">
        <f>VLOOKUP(B185,'Table A as of March 2024'!A:H,8,FALSE)</f>
        <v>9(D) Rev Bonds-Construction</v>
      </c>
      <c r="G185" s="11" t="str">
        <f>VLOOKUP(B185,'Table A as of March 2024'!A:I,9,FALSE)</f>
        <v>500</v>
      </c>
      <c r="H185" t="str">
        <f>VLOOKUP(B185,'Table A as of March 2024'!A:L,12,FALSE)</f>
        <v>No</v>
      </c>
      <c r="I185" s="9" t="str">
        <f>VLOOKUP(B185,'Table A as of March 2024'!A:M,13,FALSE)</f>
        <v>R</v>
      </c>
      <c r="K185" t="str">
        <f>VLOOKUP(G185,'ACFR Class Vlookup'!A:B,2,FALSE)</f>
        <v>N/A</v>
      </c>
      <c r="L185" s="1" t="str">
        <f>VLOOKUP(D185,'Fund Information'!A:F,6,FALSE)</f>
        <v>This fund only contains budgetary activity.  This activity is not associated with the general fund or any special revenue funds.  (General and Special Revenue funds have budgetary statements in the ACFR.)</v>
      </c>
      <c r="M185" s="6" t="str">
        <f t="shared" si="26"/>
        <v>N/A</v>
      </c>
      <c r="N185" s="6" t="s">
        <v>2886</v>
      </c>
      <c r="O185" s="6" t="str">
        <f t="shared" si="27"/>
        <v>N/A</v>
      </c>
      <c r="P185" s="5" t="s">
        <v>2886</v>
      </c>
      <c r="Q185" s="6" t="str">
        <f t="shared" si="28"/>
        <v>N/A</v>
      </c>
      <c r="R185" s="7" t="str">
        <f t="shared" si="33"/>
        <v>No</v>
      </c>
      <c r="S185" s="5" t="str">
        <f t="shared" si="29"/>
        <v>N/A</v>
      </c>
      <c r="T185" s="6" t="str">
        <f t="shared" si="30"/>
        <v>N/A</v>
      </c>
      <c r="U185" s="7" t="str">
        <f t="shared" si="34"/>
        <v>No</v>
      </c>
      <c r="V185" s="5" t="str">
        <f t="shared" si="31"/>
        <v>N/A</v>
      </c>
      <c r="W185" s="6" t="str">
        <f t="shared" si="32"/>
        <v>N/A</v>
      </c>
      <c r="X185" s="5" t="s">
        <v>2886</v>
      </c>
    </row>
    <row r="186" spans="1:24" ht="30" x14ac:dyDescent="0.25">
      <c r="A186" s="77">
        <f>VLOOKUP(C186,'BU and Control BU Listing'!A:E,5,FALSE)</f>
        <v>21400</v>
      </c>
      <c r="B186" s="80" t="s">
        <v>3658</v>
      </c>
      <c r="C186" s="22" t="str">
        <f t="shared" si="24"/>
        <v>21400</v>
      </c>
      <c r="D186" s="22" t="str">
        <f t="shared" si="25"/>
        <v>08170</v>
      </c>
      <c r="E186" s="21" t="str">
        <f>VLOOKUP(B186,'Table A as of March 2024'!A:G,7,FALSE)</f>
        <v>Longwood University</v>
      </c>
      <c r="F186" s="21" t="str">
        <f>VLOOKUP(B186,'Table A as of March 2024'!A:H,8,FALSE)</f>
        <v>VCBA 21St Century</v>
      </c>
      <c r="G186" s="11" t="str">
        <f>VLOOKUP(B186,'Table A as of March 2024'!A:I,9,FALSE)</f>
        <v>500</v>
      </c>
      <c r="H186" t="str">
        <f>VLOOKUP(B186,'Table A as of March 2024'!A:L,12,FALSE)</f>
        <v>No</v>
      </c>
      <c r="I186" s="9" t="str">
        <f>VLOOKUP(B186,'Table A as of March 2024'!A:M,13,FALSE)</f>
        <v>R</v>
      </c>
      <c r="K186" t="str">
        <f>VLOOKUP(G186,'ACFR Class Vlookup'!A:B,2,FALSE)</f>
        <v>N/A</v>
      </c>
      <c r="L186" s="1" t="str">
        <f>VLOOKUP(D186,'Fund Information'!A:F,6,FALSE)</f>
        <v>Higher Education activity included on higher education financial statement template submission.</v>
      </c>
      <c r="M186" s="6" t="str">
        <f t="shared" si="26"/>
        <v>N/A</v>
      </c>
      <c r="N186" s="6" t="s">
        <v>2886</v>
      </c>
      <c r="O186" s="6" t="str">
        <f t="shared" si="27"/>
        <v>N/A</v>
      </c>
      <c r="P186" s="5" t="s">
        <v>2886</v>
      </c>
      <c r="Q186" s="6" t="str">
        <f t="shared" si="28"/>
        <v>N/A</v>
      </c>
      <c r="R186" s="7" t="str">
        <f t="shared" si="33"/>
        <v>No</v>
      </c>
      <c r="S186" s="5" t="str">
        <f t="shared" si="29"/>
        <v>N/A</v>
      </c>
      <c r="T186" s="6" t="str">
        <f t="shared" si="30"/>
        <v>N/A</v>
      </c>
      <c r="U186" s="7" t="str">
        <f t="shared" si="34"/>
        <v>No</v>
      </c>
      <c r="V186" s="5" t="str">
        <f t="shared" si="31"/>
        <v>N/A</v>
      </c>
      <c r="W186" s="6" t="str">
        <f t="shared" si="32"/>
        <v>N/A</v>
      </c>
      <c r="X186" s="5" t="s">
        <v>2886</v>
      </c>
    </row>
    <row r="187" spans="1:24" ht="30" x14ac:dyDescent="0.25">
      <c r="A187" s="77">
        <f>VLOOKUP(C187,'BU and Control BU Listing'!A:E,5,FALSE)</f>
        <v>21500</v>
      </c>
      <c r="B187" s="80" t="s">
        <v>3661</v>
      </c>
      <c r="C187" s="22" t="str">
        <f t="shared" si="24"/>
        <v>21500</v>
      </c>
      <c r="D187" s="22" t="str">
        <f t="shared" si="25"/>
        <v>02215</v>
      </c>
      <c r="E187" s="21" t="str">
        <f>VLOOKUP(B187,'Table A as of March 2024'!A:G,7,FALSE)</f>
        <v>University of Mary Washington</v>
      </c>
      <c r="F187" s="21" t="str">
        <f>VLOOKUP(B187,'Table A as of March 2024'!A:H,8,FALSE)</f>
        <v>UMW Special Revenue Fund</v>
      </c>
      <c r="G187" s="11" t="str">
        <f>VLOOKUP(B187,'Table A as of March 2024'!A:I,9,FALSE)</f>
        <v>500</v>
      </c>
      <c r="H187" t="str">
        <f>VLOOKUP(B187,'Table A as of March 2024'!A:L,12,FALSE)</f>
        <v>No</v>
      </c>
      <c r="I187" s="9" t="str">
        <f>VLOOKUP(B187,'Table A as of March 2024'!A:M,13,FALSE)</f>
        <v>U</v>
      </c>
      <c r="K187" t="str">
        <f>VLOOKUP(G187,'ACFR Class Vlookup'!A:B,2,FALSE)</f>
        <v>N/A</v>
      </c>
      <c r="L187" s="1" t="str">
        <f>VLOOKUP(D187,'Fund Information'!A:F,6,FALSE)</f>
        <v>Mary Washington College Higher Education Activity included on MWC's higher education financial statement template submission.</v>
      </c>
      <c r="M187" s="6" t="str">
        <f t="shared" si="26"/>
        <v>N/A</v>
      </c>
      <c r="N187" s="6" t="s">
        <v>2886</v>
      </c>
      <c r="O187" s="6" t="str">
        <f t="shared" si="27"/>
        <v>N/A</v>
      </c>
      <c r="P187" s="5" t="s">
        <v>2886</v>
      </c>
      <c r="Q187" s="6" t="str">
        <f t="shared" si="28"/>
        <v>N/A</v>
      </c>
      <c r="R187" s="7" t="str">
        <f t="shared" si="33"/>
        <v>No</v>
      </c>
      <c r="S187" s="5" t="str">
        <f t="shared" si="29"/>
        <v>N/A</v>
      </c>
      <c r="T187" s="6" t="str">
        <f t="shared" si="30"/>
        <v>N/A</v>
      </c>
      <c r="U187" s="7" t="str">
        <f t="shared" si="34"/>
        <v>No</v>
      </c>
      <c r="V187" s="5" t="str">
        <f t="shared" si="31"/>
        <v>N/A</v>
      </c>
      <c r="W187" s="6" t="str">
        <f t="shared" si="32"/>
        <v>N/A</v>
      </c>
      <c r="X187" s="5" t="s">
        <v>2886</v>
      </c>
    </row>
    <row r="188" spans="1:24" ht="75" x14ac:dyDescent="0.25">
      <c r="A188" s="77">
        <f>VLOOKUP(C188,'BU and Control BU Listing'!A:E,5,FALSE)</f>
        <v>21500</v>
      </c>
      <c r="B188" s="80" t="s">
        <v>3662</v>
      </c>
      <c r="C188" s="22" t="str">
        <f t="shared" si="24"/>
        <v>21500</v>
      </c>
      <c r="D188" s="22" t="str">
        <f t="shared" si="25"/>
        <v>03000</v>
      </c>
      <c r="E188" s="21" t="str">
        <f>VLOOKUP(B188,'Table A as of March 2024'!A:G,7,FALSE)</f>
        <v>University of Mary Washington</v>
      </c>
      <c r="F188" s="21" t="str">
        <f>VLOOKUP(B188,'Table A as of March 2024'!A:H,8,FALSE)</f>
        <v>Higher Education Operating</v>
      </c>
      <c r="G188" s="11" t="str">
        <f>VLOOKUP(B188,'Table A as of March 2024'!A:I,9,FALSE)</f>
        <v>500</v>
      </c>
      <c r="H188" t="str">
        <f>VLOOKUP(B188,'Table A as of March 2024'!A:L,12,FALSE)</f>
        <v>No</v>
      </c>
      <c r="I188" s="9" t="str">
        <f>VLOOKUP(B188,'Table A as of March 2024'!A:M,13,FALSE)</f>
        <v>U</v>
      </c>
      <c r="K188" t="str">
        <f>VLOOKUP(G188,'ACFR Class Vlookup'!A:B,2,FALSE)</f>
        <v>N/A</v>
      </c>
      <c r="L188" s="1" t="str">
        <f>VLOOKUP(D188,'Fund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188" s="6" t="str">
        <f t="shared" si="26"/>
        <v>N/A</v>
      </c>
      <c r="N188" s="6" t="s">
        <v>2886</v>
      </c>
      <c r="O188" s="6" t="str">
        <f t="shared" si="27"/>
        <v>N/A</v>
      </c>
      <c r="P188" s="5" t="s">
        <v>2886</v>
      </c>
      <c r="Q188" s="6" t="str">
        <f t="shared" si="28"/>
        <v>N/A</v>
      </c>
      <c r="R188" s="7" t="str">
        <f t="shared" si="33"/>
        <v>No</v>
      </c>
      <c r="S188" s="5" t="str">
        <f t="shared" si="29"/>
        <v>N/A</v>
      </c>
      <c r="T188" s="6" t="str">
        <f t="shared" si="30"/>
        <v>N/A</v>
      </c>
      <c r="U188" s="7" t="str">
        <f t="shared" si="34"/>
        <v>No</v>
      </c>
      <c r="V188" s="5" t="str">
        <f t="shared" si="31"/>
        <v>N/A</v>
      </c>
      <c r="W188" s="6" t="str">
        <f t="shared" si="32"/>
        <v>N/A</v>
      </c>
      <c r="X188" s="5" t="s">
        <v>2886</v>
      </c>
    </row>
    <row r="189" spans="1:24" ht="30" x14ac:dyDescent="0.25">
      <c r="A189" s="77">
        <f>VLOOKUP(C189,'BU and Control BU Listing'!A:E,5,FALSE)</f>
        <v>21500</v>
      </c>
      <c r="B189" s="80" t="s">
        <v>3663</v>
      </c>
      <c r="C189" s="22" t="str">
        <f t="shared" si="24"/>
        <v>21500</v>
      </c>
      <c r="D189" s="22" t="str">
        <f t="shared" si="25"/>
        <v>03010</v>
      </c>
      <c r="E189" s="21" t="str">
        <f>VLOOKUP(B189,'Table A as of March 2024'!A:G,7,FALSE)</f>
        <v>University of Mary Washington</v>
      </c>
      <c r="F189" s="21" t="str">
        <f>VLOOKUP(B189,'Table A as of March 2024'!A:H,8,FALSE)</f>
        <v>Higher Education Federal</v>
      </c>
      <c r="G189" s="11" t="str">
        <f>VLOOKUP(B189,'Table A as of March 2024'!A:I,9,FALSE)</f>
        <v>500</v>
      </c>
      <c r="H189" t="str">
        <f>VLOOKUP(B189,'Table A as of March 2024'!A:L,12,FALSE)</f>
        <v>No</v>
      </c>
      <c r="I189" s="9" t="str">
        <f>VLOOKUP(B189,'Table A as of March 2024'!A:M,13,FALSE)</f>
        <v>R</v>
      </c>
      <c r="K189" t="str">
        <f>VLOOKUP(G189,'ACFR Class Vlookup'!A:B,2,FALSE)</f>
        <v>N/A</v>
      </c>
      <c r="L189" s="1" t="str">
        <f>VLOOKUP(D189,'Fund Information'!A:F,6,FALSE)</f>
        <v>Higher Education activity included on higher education financial statement template submissions.</v>
      </c>
      <c r="M189" s="6" t="str">
        <f t="shared" si="26"/>
        <v>N/A</v>
      </c>
      <c r="N189" s="6" t="s">
        <v>2886</v>
      </c>
      <c r="O189" s="6" t="str">
        <f t="shared" si="27"/>
        <v>N/A</v>
      </c>
      <c r="P189" s="5" t="s">
        <v>2886</v>
      </c>
      <c r="Q189" s="6" t="str">
        <f t="shared" si="28"/>
        <v>N/A</v>
      </c>
      <c r="R189" s="7" t="str">
        <f t="shared" si="33"/>
        <v>No</v>
      </c>
      <c r="S189" s="5" t="str">
        <f t="shared" si="29"/>
        <v>N/A</v>
      </c>
      <c r="T189" s="6" t="str">
        <f t="shared" si="30"/>
        <v>N/A</v>
      </c>
      <c r="U189" s="7" t="str">
        <f t="shared" si="34"/>
        <v>No</v>
      </c>
      <c r="V189" s="5" t="str">
        <f t="shared" si="31"/>
        <v>N/A</v>
      </c>
      <c r="W189" s="6" t="str">
        <f t="shared" si="32"/>
        <v>N/A</v>
      </c>
      <c r="X189" s="5" t="s">
        <v>2886</v>
      </c>
    </row>
    <row r="190" spans="1:24" ht="30" x14ac:dyDescent="0.25">
      <c r="A190" s="77">
        <f>VLOOKUP(C190,'BU and Control BU Listing'!A:E,5,FALSE)</f>
        <v>21500</v>
      </c>
      <c r="B190" s="80" t="s">
        <v>3664</v>
      </c>
      <c r="C190" s="22" t="str">
        <f t="shared" si="24"/>
        <v>21500</v>
      </c>
      <c r="D190" s="22" t="str">
        <f t="shared" si="25"/>
        <v>03020</v>
      </c>
      <c r="E190" s="21" t="str">
        <f>VLOOKUP(B190,'Table A as of March 2024'!A:G,7,FALSE)</f>
        <v>University of Mary Washington</v>
      </c>
      <c r="F190" s="21" t="str">
        <f>VLOOKUP(B190,'Table A as of March 2024'!A:H,8,FALSE)</f>
        <v>Foundation/Othr Grants/Cntrcts</v>
      </c>
      <c r="G190" s="11" t="str">
        <f>VLOOKUP(B190,'Table A as of March 2024'!A:I,9,FALSE)</f>
        <v>500</v>
      </c>
      <c r="H190" t="str">
        <f>VLOOKUP(B190,'Table A as of March 2024'!A:L,12,FALSE)</f>
        <v>No</v>
      </c>
      <c r="I190" s="9" t="str">
        <f>VLOOKUP(B190,'Table A as of March 2024'!A:M,13,FALSE)</f>
        <v>R</v>
      </c>
      <c r="K190" t="str">
        <f>VLOOKUP(G190,'ACFR Class Vlookup'!A:B,2,FALSE)</f>
        <v>N/A</v>
      </c>
      <c r="L190" s="1" t="str">
        <f>VLOOKUP(D190,'Fund Information'!A:F,6,FALSE)</f>
        <v>Higher Education activity included on higher education financial statement template submissions.</v>
      </c>
      <c r="M190" s="6" t="str">
        <f t="shared" si="26"/>
        <v>N/A</v>
      </c>
      <c r="N190" s="6" t="s">
        <v>2886</v>
      </c>
      <c r="O190" s="6" t="str">
        <f t="shared" si="27"/>
        <v>N/A</v>
      </c>
      <c r="P190" s="5" t="s">
        <v>2886</v>
      </c>
      <c r="Q190" s="6" t="str">
        <f t="shared" si="28"/>
        <v>N/A</v>
      </c>
      <c r="R190" s="7" t="str">
        <f t="shared" si="33"/>
        <v>No</v>
      </c>
      <c r="S190" s="5" t="str">
        <f t="shared" si="29"/>
        <v>N/A</v>
      </c>
      <c r="T190" s="6" t="str">
        <f t="shared" si="30"/>
        <v>N/A</v>
      </c>
      <c r="U190" s="7" t="str">
        <f t="shared" si="34"/>
        <v>No</v>
      </c>
      <c r="V190" s="5" t="str">
        <f t="shared" si="31"/>
        <v>N/A</v>
      </c>
      <c r="W190" s="6" t="str">
        <f t="shared" si="32"/>
        <v>N/A</v>
      </c>
      <c r="X190" s="5" t="s">
        <v>2886</v>
      </c>
    </row>
    <row r="191" spans="1:24" ht="60" x14ac:dyDescent="0.25">
      <c r="A191" s="77">
        <f>VLOOKUP(C191,'BU and Control BU Listing'!A:E,5,FALSE)</f>
        <v>21500</v>
      </c>
      <c r="B191" s="80" t="s">
        <v>3665</v>
      </c>
      <c r="C191" s="22" t="str">
        <f t="shared" si="24"/>
        <v>21500</v>
      </c>
      <c r="D191" s="22" t="str">
        <f t="shared" si="25"/>
        <v>03060</v>
      </c>
      <c r="E191" s="21" t="str">
        <f>VLOOKUP(B191,'Table A as of March 2024'!A:G,7,FALSE)</f>
        <v>University of Mary Washington</v>
      </c>
      <c r="F191" s="21" t="str">
        <f>VLOOKUP(B191,'Table A as of March 2024'!A:H,8,FALSE)</f>
        <v>Auxiliary Enterprise</v>
      </c>
      <c r="G191" s="11" t="str">
        <f>VLOOKUP(B191,'Table A as of March 2024'!A:I,9,FALSE)</f>
        <v>500</v>
      </c>
      <c r="H191" t="str">
        <f>VLOOKUP(B191,'Table A as of March 2024'!A:L,12,FALSE)</f>
        <v>No</v>
      </c>
      <c r="I191" s="9" t="str">
        <f>VLOOKUP(B191,'Table A as of March 2024'!A:M,13,FALSE)</f>
        <v>U</v>
      </c>
      <c r="K191" t="str">
        <f>VLOOKUP(G191,'ACFR Class Vlookup'!A:B,2,FALSE)</f>
        <v>N/A</v>
      </c>
      <c r="L191" s="1" t="str">
        <f>VLOOKUP(D191,'Fund Information'!A:F,6,FALSE)</f>
        <v>The Higher Education Auxiliary Enterprise fund accounts for the Auxiliary activities at the colleges/universities.  These activities include such things as food service, bookstores, student health servicces and recreation/intramural programs.</v>
      </c>
      <c r="M191" s="6" t="str">
        <f t="shared" si="26"/>
        <v>N/A</v>
      </c>
      <c r="N191" s="6" t="s">
        <v>2886</v>
      </c>
      <c r="O191" s="6" t="str">
        <f t="shared" si="27"/>
        <v>N/A</v>
      </c>
      <c r="P191" s="5" t="s">
        <v>2886</v>
      </c>
      <c r="Q191" s="6" t="str">
        <f t="shared" si="28"/>
        <v>N/A</v>
      </c>
      <c r="R191" s="7" t="str">
        <f t="shared" si="33"/>
        <v>No</v>
      </c>
      <c r="S191" s="5" t="str">
        <f t="shared" si="29"/>
        <v>N/A</v>
      </c>
      <c r="T191" s="6" t="str">
        <f t="shared" si="30"/>
        <v>N/A</v>
      </c>
      <c r="U191" s="7" t="str">
        <f t="shared" si="34"/>
        <v>No</v>
      </c>
      <c r="V191" s="5" t="str">
        <f t="shared" si="31"/>
        <v>N/A</v>
      </c>
      <c r="W191" s="6" t="str">
        <f t="shared" si="32"/>
        <v>N/A</v>
      </c>
      <c r="X191" s="5" t="s">
        <v>2886</v>
      </c>
    </row>
    <row r="192" spans="1:24" ht="30" x14ac:dyDescent="0.25">
      <c r="A192" s="77">
        <f>VLOOKUP(C192,'BU and Control BU Listing'!A:E,5,FALSE)</f>
        <v>21500</v>
      </c>
      <c r="B192" s="80" t="s">
        <v>3666</v>
      </c>
      <c r="C192" s="22" t="str">
        <f t="shared" si="24"/>
        <v>21500</v>
      </c>
      <c r="D192" s="22" t="str">
        <f t="shared" si="25"/>
        <v>03080</v>
      </c>
      <c r="E192" s="21" t="str">
        <f>VLOOKUP(B192,'Table A as of March 2024'!A:G,7,FALSE)</f>
        <v>University of Mary Washington</v>
      </c>
      <c r="F192" s="21" t="str">
        <f>VLOOKUP(B192,'Table A as of March 2024'!A:H,8,FALSE)</f>
        <v>Work Study</v>
      </c>
      <c r="G192" s="11" t="str">
        <f>VLOOKUP(B192,'Table A as of March 2024'!A:I,9,FALSE)</f>
        <v>500</v>
      </c>
      <c r="H192" t="str">
        <f>VLOOKUP(B192,'Table A as of March 2024'!A:L,12,FALSE)</f>
        <v>No</v>
      </c>
      <c r="I192" s="9" t="str">
        <f>VLOOKUP(B192,'Table A as of March 2024'!A:M,13,FALSE)</f>
        <v>R</v>
      </c>
      <c r="K192" t="str">
        <f>VLOOKUP(G192,'ACFR Class Vlookup'!A:B,2,FALSE)</f>
        <v>N/A</v>
      </c>
      <c r="L192" s="1" t="str">
        <f>VLOOKUP(D192,'Fund Information'!A:F,6,FALSE)</f>
        <v>Higher Education activity included on higher education financial statement template submissions.</v>
      </c>
      <c r="M192" s="6" t="str">
        <f t="shared" si="26"/>
        <v>N/A</v>
      </c>
      <c r="N192" s="6" t="s">
        <v>2886</v>
      </c>
      <c r="O192" s="6" t="str">
        <f t="shared" si="27"/>
        <v>N/A</v>
      </c>
      <c r="P192" s="5" t="s">
        <v>2886</v>
      </c>
      <c r="Q192" s="6" t="str">
        <f t="shared" si="28"/>
        <v>N/A</v>
      </c>
      <c r="R192" s="7" t="str">
        <f t="shared" si="33"/>
        <v>No</v>
      </c>
      <c r="S192" s="5" t="str">
        <f t="shared" si="29"/>
        <v>N/A</v>
      </c>
      <c r="T192" s="6" t="str">
        <f t="shared" si="30"/>
        <v>N/A</v>
      </c>
      <c r="U192" s="7" t="str">
        <f t="shared" si="34"/>
        <v>No</v>
      </c>
      <c r="V192" s="5" t="str">
        <f t="shared" si="31"/>
        <v>N/A</v>
      </c>
      <c r="W192" s="6" t="str">
        <f t="shared" si="32"/>
        <v>N/A</v>
      </c>
      <c r="X192" s="5" t="s">
        <v>2886</v>
      </c>
    </row>
    <row r="193" spans="1:24" ht="30" x14ac:dyDescent="0.25">
      <c r="A193" s="77">
        <f>VLOOKUP(C193,'BU and Control BU Listing'!A:E,5,FALSE)</f>
        <v>21500</v>
      </c>
      <c r="B193" s="80" t="s">
        <v>3667</v>
      </c>
      <c r="C193" s="22" t="str">
        <f t="shared" si="24"/>
        <v>21500</v>
      </c>
      <c r="D193" s="22" t="str">
        <f t="shared" si="25"/>
        <v>03110</v>
      </c>
      <c r="E193" s="21" t="str">
        <f>VLOOKUP(B193,'Table A as of March 2024'!A:G,7,FALSE)</f>
        <v>University of Mary Washington</v>
      </c>
      <c r="F193" s="21" t="str">
        <f>VLOOKUP(B193,'Table A as of March 2024'!A:H,8,FALSE)</f>
        <v>Eminent Scholars</v>
      </c>
      <c r="G193" s="11" t="str">
        <f>VLOOKUP(B193,'Table A as of March 2024'!A:I,9,FALSE)</f>
        <v>500</v>
      </c>
      <c r="H193" t="str">
        <f>VLOOKUP(B193,'Table A as of March 2024'!A:L,12,FALSE)</f>
        <v>No</v>
      </c>
      <c r="I193" s="9" t="str">
        <f>VLOOKUP(B193,'Table A as of March 2024'!A:M,13,FALSE)</f>
        <v>R</v>
      </c>
      <c r="K193" t="str">
        <f>VLOOKUP(G193,'ACFR Class Vlookup'!A:B,2,FALSE)</f>
        <v>N/A</v>
      </c>
      <c r="L193" s="1" t="str">
        <f>VLOOKUP(D193,'Fund Information'!A:F,6,FALSE)</f>
        <v>Higher Education activity included on higher education financial statement template submissions.</v>
      </c>
      <c r="M193" s="6" t="str">
        <f t="shared" si="26"/>
        <v>N/A</v>
      </c>
      <c r="N193" s="6" t="s">
        <v>2886</v>
      </c>
      <c r="O193" s="6" t="str">
        <f t="shared" si="27"/>
        <v>N/A</v>
      </c>
      <c r="P193" s="5" t="s">
        <v>2886</v>
      </c>
      <c r="Q193" s="6" t="str">
        <f t="shared" si="28"/>
        <v>N/A</v>
      </c>
      <c r="R193" s="7" t="str">
        <f t="shared" si="33"/>
        <v>No</v>
      </c>
      <c r="S193" s="5" t="str">
        <f t="shared" si="29"/>
        <v>N/A</v>
      </c>
      <c r="T193" s="6" t="str">
        <f t="shared" si="30"/>
        <v>N/A</v>
      </c>
      <c r="U193" s="7" t="str">
        <f t="shared" si="34"/>
        <v>No</v>
      </c>
      <c r="V193" s="5" t="str">
        <f t="shared" si="31"/>
        <v>N/A</v>
      </c>
      <c r="W193" s="6" t="str">
        <f t="shared" si="32"/>
        <v>N/A</v>
      </c>
      <c r="X193" s="5" t="s">
        <v>2886</v>
      </c>
    </row>
    <row r="194" spans="1:24" ht="165" x14ac:dyDescent="0.25">
      <c r="A194" s="77">
        <f>VLOOKUP(C194,'BU and Control BU Listing'!A:E,5,FALSE)</f>
        <v>21500</v>
      </c>
      <c r="B194" s="80" t="s">
        <v>8166</v>
      </c>
      <c r="C194" s="22" t="str">
        <f t="shared" si="24"/>
        <v>21500</v>
      </c>
      <c r="D194" s="22" t="str">
        <f t="shared" si="25"/>
        <v>03210</v>
      </c>
      <c r="E194" s="21" t="str">
        <f>VLOOKUP(B194,'Table A as of March 2024'!A:G,7,FALSE)</f>
        <v>University of Mary Washington</v>
      </c>
      <c r="F194" s="21" t="str">
        <f>VLOOKUP(B194,'Table A as of March 2024'!A:H,8,FALSE)</f>
        <v>ARP-CrvStLoclFisRecFd-COVID-19</v>
      </c>
      <c r="G194" s="11" t="str">
        <f>VLOOKUP(B194,'Table A as of March 2024'!A:I,9,FALSE)</f>
        <v>500</v>
      </c>
      <c r="H194" t="str">
        <f>VLOOKUP(B194,'Table A as of March 2024'!A:L,12,FALSE)</f>
        <v>No</v>
      </c>
      <c r="I194" s="9" t="str">
        <f>VLOOKUP(B194,'Table A as of March 2024'!A:M,13,FALSE)</f>
        <v>V</v>
      </c>
      <c r="K194" t="str">
        <f>VLOOKUP(G194,'ACFR Class Vlookup'!A:B,2,FALSE)</f>
        <v>N/A</v>
      </c>
      <c r="L194" s="1" t="str">
        <f>VLOOKUP(D194,'Fund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194" s="6" t="str">
        <f t="shared" si="26"/>
        <v>N/A</v>
      </c>
      <c r="N194" s="6" t="s">
        <v>2886</v>
      </c>
      <c r="O194" s="6" t="str">
        <f t="shared" si="27"/>
        <v>N/A</v>
      </c>
      <c r="P194" s="5" t="s">
        <v>2886</v>
      </c>
      <c r="Q194" s="6" t="str">
        <f t="shared" si="28"/>
        <v>N/A</v>
      </c>
      <c r="R194" s="7" t="str">
        <f t="shared" si="33"/>
        <v>No</v>
      </c>
      <c r="S194" s="5" t="str">
        <f t="shared" si="29"/>
        <v>N/A</v>
      </c>
      <c r="T194" s="6" t="str">
        <f t="shared" si="30"/>
        <v>N/A</v>
      </c>
      <c r="U194" s="7" t="str">
        <f t="shared" si="34"/>
        <v>No</v>
      </c>
      <c r="V194" s="5" t="str">
        <f t="shared" si="31"/>
        <v>N/A</v>
      </c>
      <c r="W194" s="6" t="str">
        <f t="shared" si="32"/>
        <v>N/A</v>
      </c>
      <c r="X194" s="5" t="s">
        <v>2886</v>
      </c>
    </row>
    <row r="195" spans="1:24" ht="135" x14ac:dyDescent="0.25">
      <c r="A195" s="77">
        <f>VLOOKUP(C195,'BU and Control BU Listing'!A:E,5,FALSE)</f>
        <v>21500</v>
      </c>
      <c r="B195" s="80" t="s">
        <v>8167</v>
      </c>
      <c r="C195" s="22" t="str">
        <f t="shared" ref="C195:C258" si="35">LEFT(B195,5)</f>
        <v>21500</v>
      </c>
      <c r="D195" s="22" t="str">
        <f t="shared" ref="D195:D258" si="36">RIGHT(B195,5)</f>
        <v>03230</v>
      </c>
      <c r="E195" s="21" t="str">
        <f>VLOOKUP(B195,'Table A as of March 2024'!A:G,7,FALSE)</f>
        <v>University of Mary Washington</v>
      </c>
      <c r="F195" s="21" t="str">
        <f>VLOOKUP(B195,'Table A as of March 2024'!A:H,8,FALSE)</f>
        <v>Epi&amp;LabCpctyInfctsDis-COVID-19</v>
      </c>
      <c r="G195" s="11" t="str">
        <f>VLOOKUP(B195,'Table A as of March 2024'!A:I,9,FALSE)</f>
        <v>500</v>
      </c>
      <c r="H195" t="str">
        <f>VLOOKUP(B195,'Table A as of March 2024'!A:L,12,FALSE)</f>
        <v>No</v>
      </c>
      <c r="I195" s="9" t="str">
        <f>VLOOKUP(B195,'Table A as of March 2024'!A:M,13,FALSE)</f>
        <v>V</v>
      </c>
      <c r="K195" t="str">
        <f>VLOOKUP(G195,'ACFR Class Vlookup'!A:B,2,FALSE)</f>
        <v>N/A</v>
      </c>
      <c r="L195" s="1" t="str">
        <f>VLOOKUP(D195,'Fund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195" s="6" t="str">
        <f t="shared" ref="M195:M258" si="37">IF(L195="","Answer Required","N/A")</f>
        <v>N/A</v>
      </c>
      <c r="N195" s="6" t="s">
        <v>2886</v>
      </c>
      <c r="O195" s="6" t="str">
        <f t="shared" ref="O195:O258" si="38">IF(N195="No","Answer Required","N/A")</f>
        <v>N/A</v>
      </c>
      <c r="P195" s="5" t="s">
        <v>2886</v>
      </c>
      <c r="Q195" s="6" t="str">
        <f t="shared" ref="Q195:Q258" si="39">IF(P195="No","Answer Required","N/A")</f>
        <v>N/A</v>
      </c>
      <c r="R195" s="7" t="str">
        <f t="shared" si="33"/>
        <v>No</v>
      </c>
      <c r="S195" s="5" t="str">
        <f t="shared" ref="S195:S258" si="40">IF($K195="Governmental","Answer Required","N/A")</f>
        <v>N/A</v>
      </c>
      <c r="T195" s="6" t="str">
        <f t="shared" ref="T195:T258" si="41">IF(AND(S195="Yes",R195="Yes"),"Answer Required",IF(AND(S195="no",R195="no"),"Answer Required","N/A"))</f>
        <v>N/A</v>
      </c>
      <c r="U195" s="7" t="str">
        <f t="shared" si="34"/>
        <v>No</v>
      </c>
      <c r="V195" s="5" t="str">
        <f t="shared" ref="V195:V258" si="42">IF($K195="Governmental","Answer Required","N/A")</f>
        <v>N/A</v>
      </c>
      <c r="W195" s="6" t="str">
        <f t="shared" ref="W195:W258" si="43">IF(AND(V195="Yes",U195="Yes"),"Answer Required",IF(AND(V195="no",U195="no"),"Answer Required","N/A"))</f>
        <v>N/A</v>
      </c>
      <c r="X195" s="5" t="s">
        <v>2886</v>
      </c>
    </row>
    <row r="196" spans="1:24" ht="150" x14ac:dyDescent="0.25">
      <c r="A196" s="77">
        <f>VLOOKUP(C196,'BU and Control BU Listing'!A:E,5,FALSE)</f>
        <v>21500</v>
      </c>
      <c r="B196" s="80" t="s">
        <v>8681</v>
      </c>
      <c r="C196" s="22" t="str">
        <f t="shared" si="35"/>
        <v>21500</v>
      </c>
      <c r="D196" s="22" t="str">
        <f t="shared" si="36"/>
        <v>03260</v>
      </c>
      <c r="E196" s="21" t="str">
        <f>VLOOKUP(B196,'Table A as of March 2024'!A:G,7,FALSE)</f>
        <v>University of Mary Washington</v>
      </c>
      <c r="F196" s="21" t="str">
        <f>VLOOKUP(B196,'Table A as of March 2024'!A:H,8,FALSE)</f>
        <v>Cllg Prtnrshp Labrtry Schl Fnd</v>
      </c>
      <c r="G196" s="11" t="str">
        <f>VLOOKUP(B196,'Table A as of March 2024'!A:I,9,FALSE)</f>
        <v>500</v>
      </c>
      <c r="H196" t="str">
        <f>VLOOKUP(B196,'Table A as of March 2024'!A:L,12,FALSE)</f>
        <v>No</v>
      </c>
      <c r="I196" s="9" t="str">
        <f>VLOOKUP(B196,'Table A as of March 2024'!A:M,13,FALSE)</f>
        <v>U</v>
      </c>
      <c r="K196" t="str">
        <f>VLOOKUP(G196,'ACFR Class Vlookup'!A:B,2,FALSE)</f>
        <v>N/A</v>
      </c>
      <c r="L196" s="1" t="str">
        <f>VLOOKUP(D196,'Fund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196" s="6" t="str">
        <f t="shared" si="37"/>
        <v>N/A</v>
      </c>
      <c r="N196" s="6" t="s">
        <v>2886</v>
      </c>
      <c r="O196" s="6" t="str">
        <f t="shared" si="38"/>
        <v>N/A</v>
      </c>
      <c r="P196" s="5" t="s">
        <v>2886</v>
      </c>
      <c r="Q196" s="6" t="str">
        <f t="shared" si="39"/>
        <v>N/A</v>
      </c>
      <c r="R196" s="7" t="str">
        <f t="shared" si="33"/>
        <v>No</v>
      </c>
      <c r="S196" s="5" t="str">
        <f t="shared" si="40"/>
        <v>N/A</v>
      </c>
      <c r="T196" s="6" t="str">
        <f t="shared" si="41"/>
        <v>N/A</v>
      </c>
      <c r="U196" s="7" t="str">
        <f t="shared" si="34"/>
        <v>No</v>
      </c>
      <c r="V196" s="5" t="str">
        <f t="shared" si="42"/>
        <v>N/A</v>
      </c>
      <c r="W196" s="6" t="str">
        <f t="shared" si="43"/>
        <v>N/A</v>
      </c>
      <c r="X196" s="5" t="s">
        <v>2886</v>
      </c>
    </row>
    <row r="197" spans="1:24" ht="30" x14ac:dyDescent="0.25">
      <c r="A197" s="77">
        <f>VLOOKUP(C197,'BU and Control BU Listing'!A:E,5,FALSE)</f>
        <v>21500</v>
      </c>
      <c r="B197" s="80" t="s">
        <v>3668</v>
      </c>
      <c r="C197" s="22" t="str">
        <f t="shared" si="35"/>
        <v>21500</v>
      </c>
      <c r="D197" s="22" t="str">
        <f t="shared" si="36"/>
        <v>03300</v>
      </c>
      <c r="E197" s="21" t="str">
        <f>VLOOKUP(B197,'Table A as of March 2024'!A:G,7,FALSE)</f>
        <v>University of Mary Washington</v>
      </c>
      <c r="F197" s="21" t="str">
        <f>VLOOKUP(B197,'Table A as of March 2024'!A:H,8,FALSE)</f>
        <v>Hi Ed Decentralzation Suspense</v>
      </c>
      <c r="G197" s="11" t="str">
        <f>VLOOKUP(B197,'Table A as of March 2024'!A:I,9,FALSE)</f>
        <v>500</v>
      </c>
      <c r="H197" t="str">
        <f>VLOOKUP(B197,'Table A as of March 2024'!A:L,12,FALSE)</f>
        <v>No</v>
      </c>
      <c r="I197" s="9" t="str">
        <f>VLOOKUP(B197,'Table A as of March 2024'!A:M,13,FALSE)</f>
        <v>U</v>
      </c>
      <c r="K197" t="str">
        <f>VLOOKUP(G197,'ACFR Class Vlookup'!A:B,2,FALSE)</f>
        <v>N/A</v>
      </c>
      <c r="L197" s="1" t="str">
        <f>VLOOKUP(D197,'Fund Information'!A:F,6,FALSE)</f>
        <v>Higher Education activity included on higher education financial statement template submissions.</v>
      </c>
      <c r="M197" s="6" t="str">
        <f t="shared" si="37"/>
        <v>N/A</v>
      </c>
      <c r="N197" s="6" t="s">
        <v>2886</v>
      </c>
      <c r="O197" s="6" t="str">
        <f t="shared" si="38"/>
        <v>N/A</v>
      </c>
      <c r="P197" s="5" t="s">
        <v>2886</v>
      </c>
      <c r="Q197" s="6" t="str">
        <f t="shared" si="39"/>
        <v>N/A</v>
      </c>
      <c r="R197" s="7" t="str">
        <f t="shared" si="33"/>
        <v>No</v>
      </c>
      <c r="S197" s="5" t="str">
        <f t="shared" si="40"/>
        <v>N/A</v>
      </c>
      <c r="T197" s="6" t="str">
        <f t="shared" si="41"/>
        <v>N/A</v>
      </c>
      <c r="U197" s="7" t="str">
        <f t="shared" si="34"/>
        <v>No</v>
      </c>
      <c r="V197" s="5" t="str">
        <f t="shared" si="42"/>
        <v>N/A</v>
      </c>
      <c r="W197" s="6" t="str">
        <f t="shared" si="43"/>
        <v>N/A</v>
      </c>
      <c r="X197" s="5" t="s">
        <v>2886</v>
      </c>
    </row>
    <row r="198" spans="1:24" ht="165" x14ac:dyDescent="0.25">
      <c r="A198" s="77">
        <f>VLOOKUP(C198,'BU and Control BU Listing'!A:E,5,FALSE)</f>
        <v>21500</v>
      </c>
      <c r="B198" s="80" t="s">
        <v>5828</v>
      </c>
      <c r="C198" s="22" t="str">
        <f t="shared" si="35"/>
        <v>21500</v>
      </c>
      <c r="D198" s="22" t="str">
        <f t="shared" si="36"/>
        <v>03420</v>
      </c>
      <c r="E198" s="21" t="str">
        <f>VLOOKUP(B198,'Table A as of March 2024'!A:G,7,FALSE)</f>
        <v>University of Mary Washington</v>
      </c>
      <c r="F198" s="21" t="str">
        <f>VLOOKUP(B198,'Table A as of March 2024'!A:H,8,FALSE)</f>
        <v>Caresactrlffd-General-Covid-19</v>
      </c>
      <c r="G198" s="11" t="str">
        <f>VLOOKUP(B198,'Table A as of March 2024'!A:I,9,FALSE)</f>
        <v>500</v>
      </c>
      <c r="H198" t="str">
        <f>VLOOKUP(B198,'Table A as of March 2024'!A:L,12,FALSE)</f>
        <v>No</v>
      </c>
      <c r="I198" s="9" t="str">
        <f>VLOOKUP(B198,'Table A as of March 2024'!A:M,13,FALSE)</f>
        <v>V</v>
      </c>
      <c r="K198" t="str">
        <f>VLOOKUP(G198,'ACFR Class Vlookup'!A:B,2,FALSE)</f>
        <v>N/A</v>
      </c>
      <c r="L198" s="1" t="str">
        <f>VLOOKUP(D198,'Fund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98" s="6" t="str">
        <f t="shared" si="37"/>
        <v>N/A</v>
      </c>
      <c r="N198" s="6" t="s">
        <v>2886</v>
      </c>
      <c r="O198" s="6" t="str">
        <f t="shared" si="38"/>
        <v>N/A</v>
      </c>
      <c r="P198" s="5" t="s">
        <v>2886</v>
      </c>
      <c r="Q198" s="6" t="str">
        <f t="shared" si="39"/>
        <v>N/A</v>
      </c>
      <c r="R198" s="7" t="str">
        <f t="shared" si="33"/>
        <v>No</v>
      </c>
      <c r="S198" s="5" t="str">
        <f t="shared" si="40"/>
        <v>N/A</v>
      </c>
      <c r="T198" s="6" t="str">
        <f t="shared" si="41"/>
        <v>N/A</v>
      </c>
      <c r="U198" s="7" t="str">
        <f t="shared" si="34"/>
        <v>No</v>
      </c>
      <c r="V198" s="5" t="str">
        <f t="shared" si="42"/>
        <v>N/A</v>
      </c>
      <c r="W198" s="6" t="str">
        <f t="shared" si="43"/>
        <v>N/A</v>
      </c>
      <c r="X198" s="5" t="s">
        <v>2886</v>
      </c>
    </row>
    <row r="199" spans="1:24" ht="165" x14ac:dyDescent="0.25">
      <c r="A199" s="77">
        <f>VLOOKUP(C199,'BU and Control BU Listing'!A:E,5,FALSE)</f>
        <v>21500</v>
      </c>
      <c r="B199" s="80" t="s">
        <v>8842</v>
      </c>
      <c r="C199" s="22" t="str">
        <f t="shared" si="35"/>
        <v>21500</v>
      </c>
      <c r="D199" s="22" t="str">
        <f t="shared" si="36"/>
        <v>03460</v>
      </c>
      <c r="E199" s="21" t="str">
        <f>VLOOKUP(B199,'Table A as of March 2024'!A:G,7,FALSE)</f>
        <v>University of Mary Washington</v>
      </c>
      <c r="F199" s="21" t="str">
        <f>VLOOKUP(B199,'Table A as of March 2024'!A:H,8,FALSE)</f>
        <v>Innovative internship Fund</v>
      </c>
      <c r="G199" s="11" t="str">
        <f>VLOOKUP(B199,'Table A as of March 2024'!A:I,9,FALSE)</f>
        <v>500</v>
      </c>
      <c r="H199" t="str">
        <f>VLOOKUP(B199,'Table A as of March 2024'!A:L,12,FALSE)</f>
        <v>No</v>
      </c>
      <c r="I199" s="9" t="str">
        <f>VLOOKUP(B199,'Table A as of March 2024'!A:M,13,FALSE)</f>
        <v>U</v>
      </c>
      <c r="K199" t="str">
        <f>VLOOKUP(G199,'ACFR Class Vlookup'!A:B,2,FALSE)</f>
        <v>N/A</v>
      </c>
      <c r="L199" s="1" t="str">
        <f>VLOOKUP(D199,'Fund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199" s="6" t="str">
        <f t="shared" si="37"/>
        <v>N/A</v>
      </c>
      <c r="N199" s="6" t="s">
        <v>2886</v>
      </c>
      <c r="O199" s="6" t="str">
        <f t="shared" si="38"/>
        <v>N/A</v>
      </c>
      <c r="P199" s="5" t="s">
        <v>2886</v>
      </c>
      <c r="Q199" s="6" t="str">
        <f t="shared" si="39"/>
        <v>N/A</v>
      </c>
      <c r="R199" s="7" t="str">
        <f t="shared" si="33"/>
        <v>No</v>
      </c>
      <c r="S199" s="5" t="str">
        <f t="shared" si="40"/>
        <v>N/A</v>
      </c>
      <c r="T199" s="6" t="str">
        <f t="shared" si="41"/>
        <v>N/A</v>
      </c>
      <c r="U199" s="7" t="str">
        <f t="shared" si="34"/>
        <v>No</v>
      </c>
      <c r="V199" s="5" t="str">
        <f t="shared" si="42"/>
        <v>N/A</v>
      </c>
      <c r="W199" s="6" t="str">
        <f t="shared" si="43"/>
        <v>N/A</v>
      </c>
      <c r="X199" s="5" t="s">
        <v>2886</v>
      </c>
    </row>
    <row r="200" spans="1:24" ht="90" x14ac:dyDescent="0.25">
      <c r="A200" s="77">
        <f>VLOOKUP(C200,'BU and Control BU Listing'!A:E,5,FALSE)</f>
        <v>21500</v>
      </c>
      <c r="B200" s="80" t="s">
        <v>5829</v>
      </c>
      <c r="C200" s="22" t="str">
        <f t="shared" si="35"/>
        <v>21500</v>
      </c>
      <c r="D200" s="22" t="str">
        <f t="shared" si="36"/>
        <v>03690</v>
      </c>
      <c r="E200" s="21" t="str">
        <f>VLOOKUP(B200,'Table A as of March 2024'!A:G,7,FALSE)</f>
        <v>University of Mary Washington</v>
      </c>
      <c r="F200" s="21" t="str">
        <f>VLOOKUP(B200,'Table A as of March 2024'!A:H,8,FALSE)</f>
        <v>EduStabFund-Institutn-COVID-19</v>
      </c>
      <c r="G200" s="11" t="str">
        <f>VLOOKUP(B200,'Table A as of March 2024'!A:I,9,FALSE)</f>
        <v>500</v>
      </c>
      <c r="H200" t="str">
        <f>VLOOKUP(B200,'Table A as of March 2024'!A:L,12,FALSE)</f>
        <v>No</v>
      </c>
      <c r="I200" s="9" t="str">
        <f>VLOOKUP(B200,'Table A as of March 2024'!A:M,13,FALSE)</f>
        <v>V</v>
      </c>
      <c r="K200" t="str">
        <f>VLOOKUP(G200,'ACFR Class Vlookup'!A:B,2,FALSE)</f>
        <v>N/A</v>
      </c>
      <c r="L200" s="1" t="str">
        <f>VLOOKUP(D200,'Fund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200" s="6" t="str">
        <f t="shared" si="37"/>
        <v>N/A</v>
      </c>
      <c r="N200" s="6" t="s">
        <v>2886</v>
      </c>
      <c r="O200" s="6" t="str">
        <f t="shared" si="38"/>
        <v>N/A</v>
      </c>
      <c r="P200" s="5" t="s">
        <v>2886</v>
      </c>
      <c r="Q200" s="6" t="str">
        <f t="shared" si="39"/>
        <v>N/A</v>
      </c>
      <c r="R200" s="7" t="str">
        <f t="shared" si="33"/>
        <v>No</v>
      </c>
      <c r="S200" s="5" t="str">
        <f t="shared" si="40"/>
        <v>N/A</v>
      </c>
      <c r="T200" s="6" t="str">
        <f t="shared" si="41"/>
        <v>N/A</v>
      </c>
      <c r="U200" s="7" t="str">
        <f t="shared" si="34"/>
        <v>No</v>
      </c>
      <c r="V200" s="5" t="str">
        <f t="shared" si="42"/>
        <v>N/A</v>
      </c>
      <c r="W200" s="6" t="str">
        <f t="shared" si="43"/>
        <v>N/A</v>
      </c>
      <c r="X200" s="5" t="s">
        <v>2886</v>
      </c>
    </row>
    <row r="201" spans="1:24" ht="60" x14ac:dyDescent="0.25">
      <c r="A201" s="77">
        <f>VLOOKUP(C201,'BU and Control BU Listing'!A:E,5,FALSE)</f>
        <v>21500</v>
      </c>
      <c r="B201" s="80" t="s">
        <v>8168</v>
      </c>
      <c r="C201" s="22" t="str">
        <f t="shared" si="35"/>
        <v>21500</v>
      </c>
      <c r="D201" s="22" t="str">
        <f t="shared" si="36"/>
        <v>03710</v>
      </c>
      <c r="E201" s="21" t="str">
        <f>VLOOKUP(B201,'Table A as of March 2024'!A:G,7,FALSE)</f>
        <v>University of Mary Washington</v>
      </c>
      <c r="F201" s="21" t="str">
        <f>VLOOKUP(B201,'Table A as of March 2024'!A:H,8,FALSE)</f>
        <v>FEMA - State Agy - COVID-19</v>
      </c>
      <c r="G201" s="11" t="str">
        <f>VLOOKUP(B201,'Table A as of March 2024'!A:I,9,FALSE)</f>
        <v>500</v>
      </c>
      <c r="H201" t="str">
        <f>VLOOKUP(B201,'Table A as of March 2024'!A:L,12,FALSE)</f>
        <v>No</v>
      </c>
      <c r="I201" s="9" t="str">
        <f>VLOOKUP(B201,'Table A as of March 2024'!A:M,13,FALSE)</f>
        <v>V</v>
      </c>
      <c r="K201" t="str">
        <f>VLOOKUP(G201,'ACFR Class Vlookup'!A:B,2,FALSE)</f>
        <v>N/A</v>
      </c>
      <c r="L201" s="1" t="str">
        <f>VLOOKUP(D201,'Fund Information'!A:F,6,FALSE)</f>
        <v>Federal Emergency Management Agency (FEMA) - VDEM Pass Thru COVID -19 - State Agencies.
HE equivalent of Fund 10710.</v>
      </c>
      <c r="M201" s="6" t="str">
        <f t="shared" si="37"/>
        <v>N/A</v>
      </c>
      <c r="N201" s="6" t="s">
        <v>2886</v>
      </c>
      <c r="O201" s="6" t="str">
        <f t="shared" si="38"/>
        <v>N/A</v>
      </c>
      <c r="P201" s="5" t="s">
        <v>2886</v>
      </c>
      <c r="Q201" s="6" t="str">
        <f t="shared" si="39"/>
        <v>N/A</v>
      </c>
      <c r="R201" s="7" t="str">
        <f t="shared" si="33"/>
        <v>No</v>
      </c>
      <c r="S201" s="5" t="str">
        <f t="shared" si="40"/>
        <v>N/A</v>
      </c>
      <c r="T201" s="6" t="str">
        <f t="shared" si="41"/>
        <v>N/A</v>
      </c>
      <c r="U201" s="7" t="str">
        <f t="shared" si="34"/>
        <v>No</v>
      </c>
      <c r="V201" s="5" t="str">
        <f t="shared" si="42"/>
        <v>N/A</v>
      </c>
      <c r="W201" s="6" t="str">
        <f t="shared" si="43"/>
        <v>N/A</v>
      </c>
      <c r="X201" s="5" t="s">
        <v>2886</v>
      </c>
    </row>
    <row r="202" spans="1:24" ht="45" x14ac:dyDescent="0.25">
      <c r="A202" s="77">
        <f>VLOOKUP(C202,'BU and Control BU Listing'!A:E,5,FALSE)</f>
        <v>21500</v>
      </c>
      <c r="B202" s="80" t="s">
        <v>3669</v>
      </c>
      <c r="C202" s="22" t="str">
        <f t="shared" si="35"/>
        <v>21500</v>
      </c>
      <c r="D202" s="22" t="str">
        <f t="shared" si="36"/>
        <v>03870</v>
      </c>
      <c r="E202" s="21" t="str">
        <f>VLOOKUP(B202,'Table A as of March 2024'!A:G,7,FALSE)</f>
        <v>University of Mary Washington</v>
      </c>
      <c r="F202" s="21" t="str">
        <f>VLOOKUP(B202,'Table A as of March 2024'!A:H,8,FALSE)</f>
        <v>Srplus Supp&amp;Equip Sales-Gen-HE</v>
      </c>
      <c r="G202" s="11" t="str">
        <f>VLOOKUP(B202,'Table A as of March 2024'!A:I,9,FALSE)</f>
        <v>500</v>
      </c>
      <c r="H202" t="str">
        <f>VLOOKUP(B202,'Table A as of March 2024'!A:L,12,FALSE)</f>
        <v>No</v>
      </c>
      <c r="I202" s="9" t="str">
        <f>VLOOKUP(B202,'Table A as of March 2024'!A:M,13,FALSE)</f>
        <v>U</v>
      </c>
      <c r="K202" t="str">
        <f>VLOOKUP(G202,'ACFR Class Vlookup'!A:B,2,FALSE)</f>
        <v>N/A</v>
      </c>
      <c r="L202" s="1" t="str">
        <f>VLOOKUP(D202,'Fund Information'!A:F,6,FALSE)</f>
        <v>Higher Education activity accounted for on higher education financial statement template submissions.  Accounts for sale of surplus supplies and equipment.</v>
      </c>
      <c r="M202" s="6" t="str">
        <f t="shared" si="37"/>
        <v>N/A</v>
      </c>
      <c r="N202" s="6" t="s">
        <v>2886</v>
      </c>
      <c r="O202" s="6" t="str">
        <f t="shared" si="38"/>
        <v>N/A</v>
      </c>
      <c r="P202" s="5" t="s">
        <v>2886</v>
      </c>
      <c r="Q202" s="6" t="str">
        <f t="shared" si="39"/>
        <v>N/A</v>
      </c>
      <c r="R202" s="7" t="str">
        <f t="shared" si="33"/>
        <v>No</v>
      </c>
      <c r="S202" s="5" t="str">
        <f t="shared" si="40"/>
        <v>N/A</v>
      </c>
      <c r="T202" s="6" t="str">
        <f t="shared" si="41"/>
        <v>N/A</v>
      </c>
      <c r="U202" s="7" t="str">
        <f t="shared" si="34"/>
        <v>No</v>
      </c>
      <c r="V202" s="5" t="str">
        <f t="shared" si="42"/>
        <v>N/A</v>
      </c>
      <c r="W202" s="6" t="str">
        <f t="shared" si="43"/>
        <v>N/A</v>
      </c>
      <c r="X202" s="5" t="s">
        <v>2886</v>
      </c>
    </row>
    <row r="203" spans="1:24" x14ac:dyDescent="0.25">
      <c r="A203" s="77">
        <f>VLOOKUP(C203,'BU and Control BU Listing'!A:E,5,FALSE)</f>
        <v>21500</v>
      </c>
      <c r="B203" s="80" t="s">
        <v>3670</v>
      </c>
      <c r="C203" s="22" t="str">
        <f t="shared" si="35"/>
        <v>21500</v>
      </c>
      <c r="D203" s="22" t="str">
        <f t="shared" si="36"/>
        <v>03890</v>
      </c>
      <c r="E203" s="21" t="str">
        <f>VLOOKUP(B203,'Table A as of March 2024'!A:G,7,FALSE)</f>
        <v>University of Mary Washington</v>
      </c>
      <c r="F203" s="21" t="str">
        <f>VLOOKUP(B203,'Table A as of March 2024'!A:H,8,FALSE)</f>
        <v>Proc Sale Of Srplus-Land&amp;Bldgs</v>
      </c>
      <c r="G203" s="11" t="str">
        <f>VLOOKUP(B203,'Table A as of March 2024'!A:I,9,FALSE)</f>
        <v>500</v>
      </c>
      <c r="H203" t="str">
        <f>VLOOKUP(B203,'Table A as of March 2024'!A:L,12,FALSE)</f>
        <v>No</v>
      </c>
      <c r="I203" s="9" t="str">
        <f>VLOOKUP(B203,'Table A as of March 2024'!A:M,13,FALSE)</f>
        <v>U</v>
      </c>
      <c r="K203" t="str">
        <f>VLOOKUP(G203,'ACFR Class Vlookup'!A:B,2,FALSE)</f>
        <v>N/A</v>
      </c>
      <c r="L203" s="1" t="str">
        <f>VLOOKUP(D203,'Fund Information'!A:F,6,FALSE)</f>
        <v>Proceeds from sale of surplus Land and Buildings</v>
      </c>
      <c r="M203" s="6" t="str">
        <f t="shared" si="37"/>
        <v>N/A</v>
      </c>
      <c r="N203" s="6" t="s">
        <v>2886</v>
      </c>
      <c r="O203" s="6" t="str">
        <f t="shared" si="38"/>
        <v>N/A</v>
      </c>
      <c r="P203" s="5" t="s">
        <v>2886</v>
      </c>
      <c r="Q203" s="6" t="str">
        <f t="shared" si="39"/>
        <v>N/A</v>
      </c>
      <c r="R203" s="7" t="str">
        <f t="shared" si="33"/>
        <v>No</v>
      </c>
      <c r="S203" s="5" t="str">
        <f t="shared" si="40"/>
        <v>N/A</v>
      </c>
      <c r="T203" s="6" t="str">
        <f t="shared" si="41"/>
        <v>N/A</v>
      </c>
      <c r="U203" s="7" t="str">
        <f t="shared" si="34"/>
        <v>No</v>
      </c>
      <c r="V203" s="5" t="str">
        <f t="shared" si="42"/>
        <v>N/A</v>
      </c>
      <c r="W203" s="6" t="str">
        <f t="shared" si="43"/>
        <v>N/A</v>
      </c>
      <c r="X203" s="5" t="s">
        <v>2886</v>
      </c>
    </row>
    <row r="204" spans="1:24" ht="30" x14ac:dyDescent="0.25">
      <c r="A204" s="77">
        <f>VLOOKUP(C204,'BU and Control BU Listing'!A:E,5,FALSE)</f>
        <v>21500</v>
      </c>
      <c r="B204" s="80" t="s">
        <v>3671</v>
      </c>
      <c r="C204" s="22" t="str">
        <f t="shared" si="35"/>
        <v>21500</v>
      </c>
      <c r="D204" s="22" t="str">
        <f t="shared" si="36"/>
        <v>07660</v>
      </c>
      <c r="E204" s="21" t="str">
        <f>VLOOKUP(B204,'Table A as of March 2024'!A:G,7,FALSE)</f>
        <v>University of Mary Washington</v>
      </c>
      <c r="F204" s="21" t="str">
        <f>VLOOKUP(B204,'Table A as of March 2024'!A:H,8,FALSE)</f>
        <v>Equipment Trust Fund</v>
      </c>
      <c r="G204" s="11" t="str">
        <f>VLOOKUP(B204,'Table A as of March 2024'!A:I,9,FALSE)</f>
        <v>500</v>
      </c>
      <c r="H204" t="str">
        <f>VLOOKUP(B204,'Table A as of March 2024'!A:L,12,FALSE)</f>
        <v>No</v>
      </c>
      <c r="I204" s="9" t="str">
        <f>VLOOKUP(B204,'Table A as of March 2024'!A:M,13,FALSE)</f>
        <v>R</v>
      </c>
      <c r="K204" t="str">
        <f>VLOOKUP(G204,'ACFR Class Vlookup'!A:B,2,FALSE)</f>
        <v>N/A</v>
      </c>
      <c r="L204" s="1" t="str">
        <f>VLOOKUP(D204,'Fund Information'!A:F,6,FALSE)</f>
        <v>Higher Education activity included on higher education financial statement template submissions.</v>
      </c>
      <c r="M204" s="6" t="str">
        <f t="shared" si="37"/>
        <v>N/A</v>
      </c>
      <c r="N204" s="6" t="s">
        <v>2886</v>
      </c>
      <c r="O204" s="6" t="str">
        <f t="shared" si="38"/>
        <v>N/A</v>
      </c>
      <c r="P204" s="5" t="s">
        <v>2886</v>
      </c>
      <c r="Q204" s="6" t="str">
        <f t="shared" si="39"/>
        <v>N/A</v>
      </c>
      <c r="R204" s="7" t="str">
        <f t="shared" si="33"/>
        <v>No</v>
      </c>
      <c r="S204" s="5" t="str">
        <f t="shared" si="40"/>
        <v>N/A</v>
      </c>
      <c r="T204" s="6" t="str">
        <f t="shared" si="41"/>
        <v>N/A</v>
      </c>
      <c r="U204" s="7" t="str">
        <f t="shared" si="34"/>
        <v>No</v>
      </c>
      <c r="V204" s="5" t="str">
        <f t="shared" si="42"/>
        <v>N/A</v>
      </c>
      <c r="W204" s="6" t="str">
        <f t="shared" si="43"/>
        <v>N/A</v>
      </c>
      <c r="X204" s="5" t="s">
        <v>2886</v>
      </c>
    </row>
    <row r="205" spans="1:24" ht="30" x14ac:dyDescent="0.25">
      <c r="A205" s="77">
        <f>VLOOKUP(C205,'BU and Control BU Listing'!A:E,5,FALSE)</f>
        <v>21500</v>
      </c>
      <c r="B205" s="80" t="s">
        <v>3672</v>
      </c>
      <c r="C205" s="22" t="str">
        <f t="shared" si="35"/>
        <v>21500</v>
      </c>
      <c r="D205" s="22" t="str">
        <f t="shared" si="36"/>
        <v>08120</v>
      </c>
      <c r="E205" s="21" t="str">
        <f>VLOOKUP(B205,'Table A as of March 2024'!A:G,7,FALSE)</f>
        <v>University of Mary Washington</v>
      </c>
      <c r="F205" s="21" t="str">
        <f>VLOOKUP(B205,'Table A as of March 2024'!A:H,8,FALSE)</f>
        <v>9(C) Debt Service-Prin/Int Pay</v>
      </c>
      <c r="G205" s="11" t="str">
        <f>VLOOKUP(B205,'Table A as of March 2024'!A:I,9,FALSE)</f>
        <v>500</v>
      </c>
      <c r="H205" t="str">
        <f>VLOOKUP(B205,'Table A as of March 2024'!A:L,12,FALSE)</f>
        <v>No</v>
      </c>
      <c r="I205" s="9" t="str">
        <f>VLOOKUP(B205,'Table A as of March 2024'!A:M,13,FALSE)</f>
        <v>R</v>
      </c>
      <c r="K205" t="str">
        <f>VLOOKUP(G205,'ACFR Class Vlookup'!A:B,2,FALSE)</f>
        <v>N/A</v>
      </c>
      <c r="L205" s="1" t="str">
        <f>VLOOKUP(D205,'Fund Information'!A:F,6,FALSE)</f>
        <v>Higher Education activity included on higher education financial statement template submissions.</v>
      </c>
      <c r="M205" s="6" t="str">
        <f t="shared" si="37"/>
        <v>N/A</v>
      </c>
      <c r="N205" s="6" t="s">
        <v>2886</v>
      </c>
      <c r="O205" s="6" t="str">
        <f t="shared" si="38"/>
        <v>N/A</v>
      </c>
      <c r="P205" s="5" t="s">
        <v>2886</v>
      </c>
      <c r="Q205" s="6" t="str">
        <f t="shared" si="39"/>
        <v>N/A</v>
      </c>
      <c r="R205" s="7" t="str">
        <f t="shared" si="33"/>
        <v>No</v>
      </c>
      <c r="S205" s="5" t="str">
        <f t="shared" si="40"/>
        <v>N/A</v>
      </c>
      <c r="T205" s="6" t="str">
        <f t="shared" si="41"/>
        <v>N/A</v>
      </c>
      <c r="U205" s="7" t="str">
        <f t="shared" si="34"/>
        <v>No</v>
      </c>
      <c r="V205" s="5" t="str">
        <f t="shared" si="42"/>
        <v>N/A</v>
      </c>
      <c r="W205" s="6" t="str">
        <f t="shared" si="43"/>
        <v>N/A</v>
      </c>
      <c r="X205" s="5" t="s">
        <v>2886</v>
      </c>
    </row>
    <row r="206" spans="1:24" ht="30" x14ac:dyDescent="0.25">
      <c r="A206" s="77">
        <f>VLOOKUP(C206,'BU and Control BU Listing'!A:E,5,FALSE)</f>
        <v>21500</v>
      </c>
      <c r="B206" s="80" t="s">
        <v>3673</v>
      </c>
      <c r="C206" s="22" t="str">
        <f t="shared" si="35"/>
        <v>21500</v>
      </c>
      <c r="D206" s="22" t="str">
        <f t="shared" si="36"/>
        <v>08140</v>
      </c>
      <c r="E206" s="21" t="str">
        <f>VLOOKUP(B206,'Table A as of March 2024'!A:G,7,FALSE)</f>
        <v>University of Mary Washington</v>
      </c>
      <c r="F206" s="21" t="str">
        <f>VLOOKUP(B206,'Table A as of March 2024'!A:H,8,FALSE)</f>
        <v>9(D) Debt Service-Prin/Int Pay</v>
      </c>
      <c r="G206" s="11" t="str">
        <f>VLOOKUP(B206,'Table A as of March 2024'!A:I,9,FALSE)</f>
        <v>500</v>
      </c>
      <c r="H206" t="str">
        <f>VLOOKUP(B206,'Table A as of March 2024'!A:L,12,FALSE)</f>
        <v>No</v>
      </c>
      <c r="I206" s="9" t="str">
        <f>VLOOKUP(B206,'Table A as of March 2024'!A:M,13,FALSE)</f>
        <v>R</v>
      </c>
      <c r="K206" t="str">
        <f>VLOOKUP(G206,'ACFR Class Vlookup'!A:B,2,FALSE)</f>
        <v>N/A</v>
      </c>
      <c r="L206" s="1" t="str">
        <f>VLOOKUP(D206,'Fund Information'!A:F,6,FALSE)</f>
        <v>Higher Education activity included on higher education financial statement template submissions.</v>
      </c>
      <c r="M206" s="6" t="str">
        <f t="shared" si="37"/>
        <v>N/A</v>
      </c>
      <c r="N206" s="6" t="s">
        <v>2886</v>
      </c>
      <c r="O206" s="6" t="str">
        <f t="shared" si="38"/>
        <v>N/A</v>
      </c>
      <c r="P206" s="5" t="s">
        <v>2886</v>
      </c>
      <c r="Q206" s="6" t="str">
        <f t="shared" si="39"/>
        <v>N/A</v>
      </c>
      <c r="R206" s="7" t="str">
        <f t="shared" si="33"/>
        <v>No</v>
      </c>
      <c r="S206" s="5" t="str">
        <f t="shared" si="40"/>
        <v>N/A</v>
      </c>
      <c r="T206" s="6" t="str">
        <f t="shared" si="41"/>
        <v>N/A</v>
      </c>
      <c r="U206" s="7" t="str">
        <f t="shared" si="34"/>
        <v>No</v>
      </c>
      <c r="V206" s="5" t="str">
        <f t="shared" si="42"/>
        <v>N/A</v>
      </c>
      <c r="W206" s="6" t="str">
        <f t="shared" si="43"/>
        <v>N/A</v>
      </c>
      <c r="X206" s="5" t="s">
        <v>2886</v>
      </c>
    </row>
    <row r="207" spans="1:24" ht="45" x14ac:dyDescent="0.25">
      <c r="A207" s="77">
        <f>VLOOKUP(C207,'BU and Control BU Listing'!A:E,5,FALSE)</f>
        <v>21500</v>
      </c>
      <c r="B207" s="80" t="s">
        <v>3674</v>
      </c>
      <c r="C207" s="22" t="str">
        <f t="shared" si="35"/>
        <v>21500</v>
      </c>
      <c r="D207" s="22" t="str">
        <f t="shared" si="36"/>
        <v>08150</v>
      </c>
      <c r="E207" s="21" t="str">
        <f>VLOOKUP(B207,'Table A as of March 2024'!A:G,7,FALSE)</f>
        <v>University of Mary Washington</v>
      </c>
      <c r="F207" s="21" t="str">
        <f>VLOOKUP(B207,'Table A as of March 2024'!A:H,8,FALSE)</f>
        <v>9(D) Rev Bonds-Construction</v>
      </c>
      <c r="G207" s="11" t="str">
        <f>VLOOKUP(B207,'Table A as of March 2024'!A:I,9,FALSE)</f>
        <v>500</v>
      </c>
      <c r="H207" t="str">
        <f>VLOOKUP(B207,'Table A as of March 2024'!A:L,12,FALSE)</f>
        <v>No</v>
      </c>
      <c r="I207" s="9" t="str">
        <f>VLOOKUP(B207,'Table A as of March 2024'!A:M,13,FALSE)</f>
        <v>R</v>
      </c>
      <c r="K207" t="str">
        <f>VLOOKUP(G207,'ACFR Class Vlookup'!A:B,2,FALSE)</f>
        <v>N/A</v>
      </c>
      <c r="L207" s="1" t="str">
        <f>VLOOKUP(D207,'Fund Information'!A:F,6,FALSE)</f>
        <v>This fund only contains budgetary activity.  This activity is not associated with the general fund or any special revenue funds.  (General and Special Revenue funds have budgetary statements in the ACFR.)</v>
      </c>
      <c r="M207" s="6" t="str">
        <f t="shared" si="37"/>
        <v>N/A</v>
      </c>
      <c r="N207" s="6" t="s">
        <v>2886</v>
      </c>
      <c r="O207" s="6" t="str">
        <f t="shared" si="38"/>
        <v>N/A</v>
      </c>
      <c r="P207" s="5" t="s">
        <v>2886</v>
      </c>
      <c r="Q207" s="6" t="str">
        <f t="shared" si="39"/>
        <v>N/A</v>
      </c>
      <c r="R207" s="7" t="str">
        <f t="shared" si="33"/>
        <v>No</v>
      </c>
      <c r="S207" s="5" t="str">
        <f t="shared" si="40"/>
        <v>N/A</v>
      </c>
      <c r="T207" s="6" t="str">
        <f t="shared" si="41"/>
        <v>N/A</v>
      </c>
      <c r="U207" s="7" t="str">
        <f t="shared" si="34"/>
        <v>No</v>
      </c>
      <c r="V207" s="5" t="str">
        <f t="shared" si="42"/>
        <v>N/A</v>
      </c>
      <c r="W207" s="6" t="str">
        <f t="shared" si="43"/>
        <v>N/A</v>
      </c>
      <c r="X207" s="5" t="s">
        <v>2886</v>
      </c>
    </row>
    <row r="208" spans="1:24" ht="30" x14ac:dyDescent="0.25">
      <c r="A208" s="77">
        <f>VLOOKUP(C208,'BU and Control BU Listing'!A:E,5,FALSE)</f>
        <v>21500</v>
      </c>
      <c r="B208" s="80" t="s">
        <v>3675</v>
      </c>
      <c r="C208" s="22" t="str">
        <f t="shared" si="35"/>
        <v>21500</v>
      </c>
      <c r="D208" s="22" t="str">
        <f t="shared" si="36"/>
        <v>08170</v>
      </c>
      <c r="E208" s="21" t="str">
        <f>VLOOKUP(B208,'Table A as of March 2024'!A:G,7,FALSE)</f>
        <v>University of Mary Washington</v>
      </c>
      <c r="F208" s="21" t="str">
        <f>VLOOKUP(B208,'Table A as of March 2024'!A:H,8,FALSE)</f>
        <v>VCBA 21St Century</v>
      </c>
      <c r="G208" s="11" t="str">
        <f>VLOOKUP(B208,'Table A as of March 2024'!A:I,9,FALSE)</f>
        <v>500</v>
      </c>
      <c r="H208" t="str">
        <f>VLOOKUP(B208,'Table A as of March 2024'!A:L,12,FALSE)</f>
        <v>No</v>
      </c>
      <c r="I208" s="9" t="str">
        <f>VLOOKUP(B208,'Table A as of March 2024'!A:M,13,FALSE)</f>
        <v>R</v>
      </c>
      <c r="K208" t="str">
        <f>VLOOKUP(G208,'ACFR Class Vlookup'!A:B,2,FALSE)</f>
        <v>N/A</v>
      </c>
      <c r="L208" s="1" t="str">
        <f>VLOOKUP(D208,'Fund Information'!A:F,6,FALSE)</f>
        <v>Higher Education activity included on higher education financial statement template submission.</v>
      </c>
      <c r="M208" s="6" t="str">
        <f t="shared" si="37"/>
        <v>N/A</v>
      </c>
      <c r="N208" s="6" t="s">
        <v>2886</v>
      </c>
      <c r="O208" s="6" t="str">
        <f t="shared" si="38"/>
        <v>N/A</v>
      </c>
      <c r="P208" s="5" t="s">
        <v>2886</v>
      </c>
      <c r="Q208" s="6" t="str">
        <f t="shared" si="39"/>
        <v>N/A</v>
      </c>
      <c r="R208" s="7" t="str">
        <f t="shared" si="33"/>
        <v>No</v>
      </c>
      <c r="S208" s="5" t="str">
        <f t="shared" si="40"/>
        <v>N/A</v>
      </c>
      <c r="T208" s="6" t="str">
        <f t="shared" si="41"/>
        <v>N/A</v>
      </c>
      <c r="U208" s="7" t="str">
        <f t="shared" si="34"/>
        <v>No</v>
      </c>
      <c r="V208" s="5" t="str">
        <f t="shared" si="42"/>
        <v>N/A</v>
      </c>
      <c r="W208" s="6" t="str">
        <f t="shared" si="43"/>
        <v>N/A</v>
      </c>
      <c r="X208" s="5" t="s">
        <v>2886</v>
      </c>
    </row>
    <row r="209" spans="1:24" ht="75" x14ac:dyDescent="0.25">
      <c r="A209" s="77">
        <f>VLOOKUP(C209,'BU and Control BU Listing'!A:E,5,FALSE)</f>
        <v>21600</v>
      </c>
      <c r="B209" s="80" t="s">
        <v>3677</v>
      </c>
      <c r="C209" s="22" t="str">
        <f t="shared" si="35"/>
        <v>21600</v>
      </c>
      <c r="D209" s="22" t="str">
        <f t="shared" si="36"/>
        <v>03000</v>
      </c>
      <c r="E209" s="21" t="str">
        <f>VLOOKUP(B209,'Table A as of March 2024'!A:G,7,FALSE)</f>
        <v>James Madison University</v>
      </c>
      <c r="F209" s="21" t="str">
        <f>VLOOKUP(B209,'Table A as of March 2024'!A:H,8,FALSE)</f>
        <v>Higher Education Operating</v>
      </c>
      <c r="G209" s="11" t="str">
        <f>VLOOKUP(B209,'Table A as of March 2024'!A:I,9,FALSE)</f>
        <v>500</v>
      </c>
      <c r="H209" t="str">
        <f>VLOOKUP(B209,'Table A as of March 2024'!A:L,12,FALSE)</f>
        <v>No</v>
      </c>
      <c r="I209" s="9" t="str">
        <f>VLOOKUP(B209,'Table A as of March 2024'!A:M,13,FALSE)</f>
        <v>U</v>
      </c>
      <c r="K209" t="str">
        <f>VLOOKUP(G209,'ACFR Class Vlookup'!A:B,2,FALSE)</f>
        <v>N/A</v>
      </c>
      <c r="L209" s="1" t="str">
        <f>VLOOKUP(D209,'Fund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09" s="6" t="str">
        <f t="shared" si="37"/>
        <v>N/A</v>
      </c>
      <c r="N209" s="6" t="s">
        <v>2886</v>
      </c>
      <c r="O209" s="6" t="str">
        <f t="shared" si="38"/>
        <v>N/A</v>
      </c>
      <c r="P209" s="5" t="s">
        <v>2886</v>
      </c>
      <c r="Q209" s="6" t="str">
        <f t="shared" si="39"/>
        <v>N/A</v>
      </c>
      <c r="R209" s="7" t="str">
        <f t="shared" si="33"/>
        <v>No</v>
      </c>
      <c r="S209" s="5" t="str">
        <f t="shared" si="40"/>
        <v>N/A</v>
      </c>
      <c r="T209" s="6" t="str">
        <f t="shared" si="41"/>
        <v>N/A</v>
      </c>
      <c r="U209" s="7" t="str">
        <f t="shared" si="34"/>
        <v>No</v>
      </c>
      <c r="V209" s="5" t="str">
        <f t="shared" si="42"/>
        <v>N/A</v>
      </c>
      <c r="W209" s="6" t="str">
        <f t="shared" si="43"/>
        <v>N/A</v>
      </c>
      <c r="X209" s="5" t="s">
        <v>2886</v>
      </c>
    </row>
    <row r="210" spans="1:24" ht="30" x14ac:dyDescent="0.25">
      <c r="A210" s="77">
        <f>VLOOKUP(C210,'BU and Control BU Listing'!A:E,5,FALSE)</f>
        <v>21600</v>
      </c>
      <c r="B210" s="80" t="s">
        <v>3678</v>
      </c>
      <c r="C210" s="22" t="str">
        <f t="shared" si="35"/>
        <v>21600</v>
      </c>
      <c r="D210" s="22" t="str">
        <f t="shared" si="36"/>
        <v>03010</v>
      </c>
      <c r="E210" s="21" t="str">
        <f>VLOOKUP(B210,'Table A as of March 2024'!A:G,7,FALSE)</f>
        <v>James Madison University</v>
      </c>
      <c r="F210" s="21" t="str">
        <f>VLOOKUP(B210,'Table A as of March 2024'!A:H,8,FALSE)</f>
        <v>Higher Education Federal</v>
      </c>
      <c r="G210" s="11" t="str">
        <f>VLOOKUP(B210,'Table A as of March 2024'!A:I,9,FALSE)</f>
        <v>500</v>
      </c>
      <c r="H210" t="str">
        <f>VLOOKUP(B210,'Table A as of March 2024'!A:L,12,FALSE)</f>
        <v>No</v>
      </c>
      <c r="I210" s="9" t="str">
        <f>VLOOKUP(B210,'Table A as of March 2024'!A:M,13,FALSE)</f>
        <v>R</v>
      </c>
      <c r="K210" t="str">
        <f>VLOOKUP(G210,'ACFR Class Vlookup'!A:B,2,FALSE)</f>
        <v>N/A</v>
      </c>
      <c r="L210" s="1" t="str">
        <f>VLOOKUP(D210,'Fund Information'!A:F,6,FALSE)</f>
        <v>Higher Education activity included on higher education financial statement template submissions.</v>
      </c>
      <c r="M210" s="6" t="str">
        <f t="shared" si="37"/>
        <v>N/A</v>
      </c>
      <c r="N210" s="6" t="s">
        <v>2886</v>
      </c>
      <c r="O210" s="6" t="str">
        <f t="shared" si="38"/>
        <v>N/A</v>
      </c>
      <c r="P210" s="5" t="s">
        <v>2886</v>
      </c>
      <c r="Q210" s="6" t="str">
        <f t="shared" si="39"/>
        <v>N/A</v>
      </c>
      <c r="R210" s="7" t="str">
        <f t="shared" si="33"/>
        <v>No</v>
      </c>
      <c r="S210" s="5" t="str">
        <f t="shared" si="40"/>
        <v>N/A</v>
      </c>
      <c r="T210" s="6" t="str">
        <f t="shared" si="41"/>
        <v>N/A</v>
      </c>
      <c r="U210" s="7" t="str">
        <f t="shared" si="34"/>
        <v>No</v>
      </c>
      <c r="V210" s="5" t="str">
        <f t="shared" si="42"/>
        <v>N/A</v>
      </c>
      <c r="W210" s="6" t="str">
        <f t="shared" si="43"/>
        <v>N/A</v>
      </c>
      <c r="X210" s="5" t="s">
        <v>2886</v>
      </c>
    </row>
    <row r="211" spans="1:24" ht="30" x14ac:dyDescent="0.25">
      <c r="A211" s="77">
        <f>VLOOKUP(C211,'BU and Control BU Listing'!A:E,5,FALSE)</f>
        <v>21600</v>
      </c>
      <c r="B211" s="80" t="s">
        <v>3679</v>
      </c>
      <c r="C211" s="22" t="str">
        <f t="shared" si="35"/>
        <v>21600</v>
      </c>
      <c r="D211" s="22" t="str">
        <f t="shared" si="36"/>
        <v>03020</v>
      </c>
      <c r="E211" s="21" t="str">
        <f>VLOOKUP(B211,'Table A as of March 2024'!A:G,7,FALSE)</f>
        <v>James Madison University</v>
      </c>
      <c r="F211" s="21" t="str">
        <f>VLOOKUP(B211,'Table A as of March 2024'!A:H,8,FALSE)</f>
        <v>Foundation/Othr Grants/Cntrcts</v>
      </c>
      <c r="G211" s="11" t="str">
        <f>VLOOKUP(B211,'Table A as of March 2024'!A:I,9,FALSE)</f>
        <v>500</v>
      </c>
      <c r="H211" t="str">
        <f>VLOOKUP(B211,'Table A as of March 2024'!A:L,12,FALSE)</f>
        <v>No</v>
      </c>
      <c r="I211" s="9" t="str">
        <f>VLOOKUP(B211,'Table A as of March 2024'!A:M,13,FALSE)</f>
        <v>R</v>
      </c>
      <c r="K211" t="str">
        <f>VLOOKUP(G211,'ACFR Class Vlookup'!A:B,2,FALSE)</f>
        <v>N/A</v>
      </c>
      <c r="L211" s="1" t="str">
        <f>VLOOKUP(D211,'Fund Information'!A:F,6,FALSE)</f>
        <v>Higher Education activity included on higher education financial statement template submissions.</v>
      </c>
      <c r="M211" s="6" t="str">
        <f t="shared" si="37"/>
        <v>N/A</v>
      </c>
      <c r="N211" s="6" t="s">
        <v>2886</v>
      </c>
      <c r="O211" s="6" t="str">
        <f t="shared" si="38"/>
        <v>N/A</v>
      </c>
      <c r="P211" s="5" t="s">
        <v>2886</v>
      </c>
      <c r="Q211" s="6" t="str">
        <f t="shared" si="39"/>
        <v>N/A</v>
      </c>
      <c r="R211" s="7" t="str">
        <f t="shared" si="33"/>
        <v>No</v>
      </c>
      <c r="S211" s="5" t="str">
        <f t="shared" si="40"/>
        <v>N/A</v>
      </c>
      <c r="T211" s="6" t="str">
        <f t="shared" si="41"/>
        <v>N/A</v>
      </c>
      <c r="U211" s="7" t="str">
        <f t="shared" si="34"/>
        <v>No</v>
      </c>
      <c r="V211" s="5" t="str">
        <f t="shared" si="42"/>
        <v>N/A</v>
      </c>
      <c r="W211" s="6" t="str">
        <f t="shared" si="43"/>
        <v>N/A</v>
      </c>
      <c r="X211" s="5" t="s">
        <v>2886</v>
      </c>
    </row>
    <row r="212" spans="1:24" ht="30" x14ac:dyDescent="0.25">
      <c r="A212" s="77">
        <f>VLOOKUP(C212,'BU and Control BU Listing'!A:E,5,FALSE)</f>
        <v>21600</v>
      </c>
      <c r="B212" s="80" t="s">
        <v>3680</v>
      </c>
      <c r="C212" s="22" t="str">
        <f t="shared" si="35"/>
        <v>21600</v>
      </c>
      <c r="D212" s="22" t="str">
        <f t="shared" si="36"/>
        <v>03030</v>
      </c>
      <c r="E212" s="21" t="str">
        <f>VLOOKUP(B212,'Table A as of March 2024'!A:G,7,FALSE)</f>
        <v>James Madison University</v>
      </c>
      <c r="F212" s="21" t="str">
        <f>VLOOKUP(B212,'Table A as of March 2024'!A:H,8,FALSE)</f>
        <v>Indirect Cost Recovery</v>
      </c>
      <c r="G212" s="11" t="str">
        <f>VLOOKUP(B212,'Table A as of March 2024'!A:I,9,FALSE)</f>
        <v>500</v>
      </c>
      <c r="H212" t="str">
        <f>VLOOKUP(B212,'Table A as of March 2024'!A:L,12,FALSE)</f>
        <v>No</v>
      </c>
      <c r="I212" s="9" t="str">
        <f>VLOOKUP(B212,'Table A as of March 2024'!A:M,13,FALSE)</f>
        <v>U</v>
      </c>
      <c r="K212" t="str">
        <f>VLOOKUP(G212,'ACFR Class Vlookup'!A:B,2,FALSE)</f>
        <v>N/A</v>
      </c>
      <c r="L212" s="1" t="str">
        <f>VLOOKUP(D212,'Fund Information'!A:F,6,FALSE)</f>
        <v>Higher Education activity included on higher education financial statement template submissions.</v>
      </c>
      <c r="M212" s="6" t="str">
        <f t="shared" si="37"/>
        <v>N/A</v>
      </c>
      <c r="N212" s="6" t="s">
        <v>2886</v>
      </c>
      <c r="O212" s="6" t="str">
        <f t="shared" si="38"/>
        <v>N/A</v>
      </c>
      <c r="P212" s="5" t="s">
        <v>2886</v>
      </c>
      <c r="Q212" s="6" t="str">
        <f t="shared" si="39"/>
        <v>N/A</v>
      </c>
      <c r="R212" s="7" t="str">
        <f t="shared" si="33"/>
        <v>No</v>
      </c>
      <c r="S212" s="5" t="str">
        <f t="shared" si="40"/>
        <v>N/A</v>
      </c>
      <c r="T212" s="6" t="str">
        <f t="shared" si="41"/>
        <v>N/A</v>
      </c>
      <c r="U212" s="7" t="str">
        <f t="shared" si="34"/>
        <v>No</v>
      </c>
      <c r="V212" s="5" t="str">
        <f t="shared" si="42"/>
        <v>N/A</v>
      </c>
      <c r="W212" s="6" t="str">
        <f t="shared" si="43"/>
        <v>N/A</v>
      </c>
      <c r="X212" s="5" t="s">
        <v>2886</v>
      </c>
    </row>
    <row r="213" spans="1:24" ht="240" x14ac:dyDescent="0.25">
      <c r="A213" s="77">
        <f>VLOOKUP(C213,'BU and Control BU Listing'!A:E,5,FALSE)</f>
        <v>21600</v>
      </c>
      <c r="B213" s="80" t="s">
        <v>8682</v>
      </c>
      <c r="C213" s="22" t="str">
        <f t="shared" si="35"/>
        <v>21600</v>
      </c>
      <c r="D213" s="22" t="str">
        <f t="shared" si="36"/>
        <v>03040</v>
      </c>
      <c r="E213" s="21" t="str">
        <f>VLOOKUP(B213,'Table A as of March 2024'!A:G,7,FALSE)</f>
        <v>James Madison University</v>
      </c>
      <c r="F213" s="21" t="str">
        <f>VLOOKUP(B213,'Table A as of March 2024'!A:H,8,FALSE)</f>
        <v>Institutional Reserve Fund</v>
      </c>
      <c r="G213" s="11" t="str">
        <f>VLOOKUP(B213,'Table A as of March 2024'!A:I,9,FALSE)</f>
        <v>500</v>
      </c>
      <c r="H213" t="str">
        <f>VLOOKUP(B213,'Table A as of March 2024'!A:L,12,FALSE)</f>
        <v>No</v>
      </c>
      <c r="I213" s="9" t="str">
        <f>VLOOKUP(B213,'Table A as of March 2024'!A:M,13,FALSE)</f>
        <v>U</v>
      </c>
      <c r="K213" t="str">
        <f>VLOOKUP(G213,'ACFR Class Vlookup'!A:B,2,FALSE)</f>
        <v>N/A</v>
      </c>
      <c r="L213" s="1" t="str">
        <f>VLOOKUP(D213,'Fund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213" s="6" t="str">
        <f t="shared" si="37"/>
        <v>N/A</v>
      </c>
      <c r="N213" s="6" t="s">
        <v>2886</v>
      </c>
      <c r="O213" s="6" t="str">
        <f t="shared" si="38"/>
        <v>N/A</v>
      </c>
      <c r="P213" s="5" t="s">
        <v>2886</v>
      </c>
      <c r="Q213" s="6" t="str">
        <f t="shared" si="39"/>
        <v>N/A</v>
      </c>
      <c r="R213" s="7" t="str">
        <f t="shared" si="33"/>
        <v>No</v>
      </c>
      <c r="S213" s="5" t="str">
        <f t="shared" si="40"/>
        <v>N/A</v>
      </c>
      <c r="T213" s="6" t="str">
        <f t="shared" si="41"/>
        <v>N/A</v>
      </c>
      <c r="U213" s="7" t="str">
        <f t="shared" si="34"/>
        <v>No</v>
      </c>
      <c r="V213" s="5" t="str">
        <f t="shared" si="42"/>
        <v>N/A</v>
      </c>
      <c r="W213" s="6" t="str">
        <f t="shared" si="43"/>
        <v>N/A</v>
      </c>
      <c r="X213" s="5" t="s">
        <v>2886</v>
      </c>
    </row>
    <row r="214" spans="1:24" ht="60" x14ac:dyDescent="0.25">
      <c r="A214" s="77">
        <f>VLOOKUP(C214,'BU and Control BU Listing'!A:E,5,FALSE)</f>
        <v>21600</v>
      </c>
      <c r="B214" s="80" t="s">
        <v>3681</v>
      </c>
      <c r="C214" s="22" t="str">
        <f t="shared" si="35"/>
        <v>21600</v>
      </c>
      <c r="D214" s="22" t="str">
        <f t="shared" si="36"/>
        <v>03060</v>
      </c>
      <c r="E214" s="21" t="str">
        <f>VLOOKUP(B214,'Table A as of March 2024'!A:G,7,FALSE)</f>
        <v>James Madison University</v>
      </c>
      <c r="F214" s="21" t="str">
        <f>VLOOKUP(B214,'Table A as of March 2024'!A:H,8,FALSE)</f>
        <v>Auxiliary Enterprise</v>
      </c>
      <c r="G214" s="11" t="str">
        <f>VLOOKUP(B214,'Table A as of March 2024'!A:I,9,FALSE)</f>
        <v>500</v>
      </c>
      <c r="H214" t="str">
        <f>VLOOKUP(B214,'Table A as of March 2024'!A:L,12,FALSE)</f>
        <v>No</v>
      </c>
      <c r="I214" s="9" t="str">
        <f>VLOOKUP(B214,'Table A as of March 2024'!A:M,13,FALSE)</f>
        <v>U</v>
      </c>
      <c r="K214" t="str">
        <f>VLOOKUP(G214,'ACFR Class Vlookup'!A:B,2,FALSE)</f>
        <v>N/A</v>
      </c>
      <c r="L214" s="1" t="str">
        <f>VLOOKUP(D214,'Fund Information'!A:F,6,FALSE)</f>
        <v>The Higher Education Auxiliary Enterprise fund accounts for the Auxiliary activities at the colleges/universities.  These activities include such things as food service, bookstores, student health servicces and recreation/intramural programs.</v>
      </c>
      <c r="M214" s="6" t="str">
        <f t="shared" si="37"/>
        <v>N/A</v>
      </c>
      <c r="N214" s="6" t="s">
        <v>2886</v>
      </c>
      <c r="O214" s="6" t="str">
        <f t="shared" si="38"/>
        <v>N/A</v>
      </c>
      <c r="P214" s="5" t="s">
        <v>2886</v>
      </c>
      <c r="Q214" s="6" t="str">
        <f t="shared" si="39"/>
        <v>N/A</v>
      </c>
      <c r="R214" s="7" t="str">
        <f t="shared" si="33"/>
        <v>No</v>
      </c>
      <c r="S214" s="5" t="str">
        <f t="shared" si="40"/>
        <v>N/A</v>
      </c>
      <c r="T214" s="6" t="str">
        <f t="shared" si="41"/>
        <v>N/A</v>
      </c>
      <c r="U214" s="7" t="str">
        <f t="shared" si="34"/>
        <v>No</v>
      </c>
      <c r="V214" s="5" t="str">
        <f t="shared" si="42"/>
        <v>N/A</v>
      </c>
      <c r="W214" s="6" t="str">
        <f t="shared" si="43"/>
        <v>N/A</v>
      </c>
      <c r="X214" s="5" t="s">
        <v>2886</v>
      </c>
    </row>
    <row r="215" spans="1:24" ht="30" x14ac:dyDescent="0.25">
      <c r="A215" s="77">
        <f>VLOOKUP(C215,'BU and Control BU Listing'!A:E,5,FALSE)</f>
        <v>21600</v>
      </c>
      <c r="B215" s="80" t="s">
        <v>3682</v>
      </c>
      <c r="C215" s="22" t="str">
        <f t="shared" si="35"/>
        <v>21600</v>
      </c>
      <c r="D215" s="22" t="str">
        <f t="shared" si="36"/>
        <v>03080</v>
      </c>
      <c r="E215" s="21" t="str">
        <f>VLOOKUP(B215,'Table A as of March 2024'!A:G,7,FALSE)</f>
        <v>James Madison University</v>
      </c>
      <c r="F215" s="21" t="str">
        <f>VLOOKUP(B215,'Table A as of March 2024'!A:H,8,FALSE)</f>
        <v>Work Study</v>
      </c>
      <c r="G215" s="11" t="str">
        <f>VLOOKUP(B215,'Table A as of March 2024'!A:I,9,FALSE)</f>
        <v>500</v>
      </c>
      <c r="H215" t="str">
        <f>VLOOKUP(B215,'Table A as of March 2024'!A:L,12,FALSE)</f>
        <v>No</v>
      </c>
      <c r="I215" s="9" t="str">
        <f>VLOOKUP(B215,'Table A as of March 2024'!A:M,13,FALSE)</f>
        <v>R</v>
      </c>
      <c r="K215" t="str">
        <f>VLOOKUP(G215,'ACFR Class Vlookup'!A:B,2,FALSE)</f>
        <v>N/A</v>
      </c>
      <c r="L215" s="1" t="str">
        <f>VLOOKUP(D215,'Fund Information'!A:F,6,FALSE)</f>
        <v>Higher Education activity included on higher education financial statement template submissions.</v>
      </c>
      <c r="M215" s="6" t="str">
        <f t="shared" si="37"/>
        <v>N/A</v>
      </c>
      <c r="N215" s="6" t="s">
        <v>2886</v>
      </c>
      <c r="O215" s="6" t="str">
        <f t="shared" si="38"/>
        <v>N/A</v>
      </c>
      <c r="P215" s="5" t="s">
        <v>2886</v>
      </c>
      <c r="Q215" s="6" t="str">
        <f t="shared" si="39"/>
        <v>N/A</v>
      </c>
      <c r="R215" s="7" t="str">
        <f t="shared" si="33"/>
        <v>No</v>
      </c>
      <c r="S215" s="5" t="str">
        <f t="shared" si="40"/>
        <v>N/A</v>
      </c>
      <c r="T215" s="6" t="str">
        <f t="shared" si="41"/>
        <v>N/A</v>
      </c>
      <c r="U215" s="7" t="str">
        <f t="shared" si="34"/>
        <v>No</v>
      </c>
      <c r="V215" s="5" t="str">
        <f t="shared" si="42"/>
        <v>N/A</v>
      </c>
      <c r="W215" s="6" t="str">
        <f t="shared" si="43"/>
        <v>N/A</v>
      </c>
      <c r="X215" s="5" t="s">
        <v>2886</v>
      </c>
    </row>
    <row r="216" spans="1:24" ht="30" x14ac:dyDescent="0.25">
      <c r="A216" s="77">
        <f>VLOOKUP(C216,'BU and Control BU Listing'!A:E,5,FALSE)</f>
        <v>21600</v>
      </c>
      <c r="B216" s="80" t="s">
        <v>3683</v>
      </c>
      <c r="C216" s="22" t="str">
        <f t="shared" si="35"/>
        <v>21600</v>
      </c>
      <c r="D216" s="22" t="str">
        <f t="shared" si="36"/>
        <v>03110</v>
      </c>
      <c r="E216" s="21" t="str">
        <f>VLOOKUP(B216,'Table A as of March 2024'!A:G,7,FALSE)</f>
        <v>James Madison University</v>
      </c>
      <c r="F216" s="21" t="str">
        <f>VLOOKUP(B216,'Table A as of March 2024'!A:H,8,FALSE)</f>
        <v>Eminent Scholars</v>
      </c>
      <c r="G216" s="11" t="str">
        <f>VLOOKUP(B216,'Table A as of March 2024'!A:I,9,FALSE)</f>
        <v>500</v>
      </c>
      <c r="H216" t="str">
        <f>VLOOKUP(B216,'Table A as of March 2024'!A:L,12,FALSE)</f>
        <v>No</v>
      </c>
      <c r="I216" s="9" t="str">
        <f>VLOOKUP(B216,'Table A as of March 2024'!A:M,13,FALSE)</f>
        <v>R</v>
      </c>
      <c r="K216" t="str">
        <f>VLOOKUP(G216,'ACFR Class Vlookup'!A:B,2,FALSE)</f>
        <v>N/A</v>
      </c>
      <c r="L216" s="1" t="str">
        <f>VLOOKUP(D216,'Fund Information'!A:F,6,FALSE)</f>
        <v>Higher Education activity included on higher education financial statement template submissions.</v>
      </c>
      <c r="M216" s="6" t="str">
        <f t="shared" si="37"/>
        <v>N/A</v>
      </c>
      <c r="N216" s="6" t="s">
        <v>2886</v>
      </c>
      <c r="O216" s="6" t="str">
        <f t="shared" si="38"/>
        <v>N/A</v>
      </c>
      <c r="P216" s="5" t="s">
        <v>2886</v>
      </c>
      <c r="Q216" s="6" t="str">
        <f t="shared" si="39"/>
        <v>N/A</v>
      </c>
      <c r="R216" s="7" t="str">
        <f t="shared" si="33"/>
        <v>No</v>
      </c>
      <c r="S216" s="5" t="str">
        <f t="shared" si="40"/>
        <v>N/A</v>
      </c>
      <c r="T216" s="6" t="str">
        <f t="shared" si="41"/>
        <v>N/A</v>
      </c>
      <c r="U216" s="7" t="str">
        <f t="shared" si="34"/>
        <v>No</v>
      </c>
      <c r="V216" s="5" t="str">
        <f t="shared" si="42"/>
        <v>N/A</v>
      </c>
      <c r="W216" s="6" t="str">
        <f t="shared" si="43"/>
        <v>N/A</v>
      </c>
      <c r="X216" s="5" t="s">
        <v>2886</v>
      </c>
    </row>
    <row r="217" spans="1:24" ht="30" x14ac:dyDescent="0.25">
      <c r="A217" s="77">
        <f>VLOOKUP(C217,'BU and Control BU Listing'!A:E,5,FALSE)</f>
        <v>21600</v>
      </c>
      <c r="B217" s="80" t="s">
        <v>3684</v>
      </c>
      <c r="C217" s="22" t="str">
        <f t="shared" si="35"/>
        <v>21600</v>
      </c>
      <c r="D217" s="22" t="str">
        <f t="shared" si="36"/>
        <v>03160</v>
      </c>
      <c r="E217" s="21" t="str">
        <f>VLOOKUP(B217,'Table A as of March 2024'!A:G,7,FALSE)</f>
        <v>James Madison University</v>
      </c>
      <c r="F217" s="21" t="str">
        <f>VLOOKUP(B217,'Table A as of March 2024'!A:H,8,FALSE)</f>
        <v>Excess Indirct Cost Recoveries</v>
      </c>
      <c r="G217" s="11" t="str">
        <f>VLOOKUP(B217,'Table A as of March 2024'!A:I,9,FALSE)</f>
        <v>500</v>
      </c>
      <c r="H217" t="str">
        <f>VLOOKUP(B217,'Table A as of March 2024'!A:L,12,FALSE)</f>
        <v>No</v>
      </c>
      <c r="I217" s="9" t="str">
        <f>VLOOKUP(B217,'Table A as of March 2024'!A:M,13,FALSE)</f>
        <v>U</v>
      </c>
      <c r="K217" t="str">
        <f>VLOOKUP(G217,'ACFR Class Vlookup'!A:B,2,FALSE)</f>
        <v>N/A</v>
      </c>
      <c r="L217" s="1" t="str">
        <f>VLOOKUP(D217,'Fund Information'!A:F,6,FALSE)</f>
        <v>Higher Education activity included on higher education financial statement template submissions.</v>
      </c>
      <c r="M217" s="6" t="str">
        <f t="shared" si="37"/>
        <v>N/A</v>
      </c>
      <c r="N217" s="6" t="s">
        <v>2886</v>
      </c>
      <c r="O217" s="6" t="str">
        <f t="shared" si="38"/>
        <v>N/A</v>
      </c>
      <c r="P217" s="5" t="s">
        <v>2886</v>
      </c>
      <c r="Q217" s="6" t="str">
        <f t="shared" si="39"/>
        <v>N/A</v>
      </c>
      <c r="R217" s="7" t="str">
        <f t="shared" si="33"/>
        <v>No</v>
      </c>
      <c r="S217" s="5" t="str">
        <f t="shared" si="40"/>
        <v>N/A</v>
      </c>
      <c r="T217" s="6" t="str">
        <f t="shared" si="41"/>
        <v>N/A</v>
      </c>
      <c r="U217" s="7" t="str">
        <f t="shared" si="34"/>
        <v>No</v>
      </c>
      <c r="V217" s="5" t="str">
        <f t="shared" si="42"/>
        <v>N/A</v>
      </c>
      <c r="W217" s="6" t="str">
        <f t="shared" si="43"/>
        <v>N/A</v>
      </c>
      <c r="X217" s="5" t="s">
        <v>2886</v>
      </c>
    </row>
    <row r="218" spans="1:24" ht="165" x14ac:dyDescent="0.25">
      <c r="A218" s="77">
        <f>VLOOKUP(C218,'BU and Control BU Listing'!A:E,5,FALSE)</f>
        <v>21600</v>
      </c>
      <c r="B218" s="80" t="s">
        <v>8170</v>
      </c>
      <c r="C218" s="22" t="str">
        <f t="shared" si="35"/>
        <v>21600</v>
      </c>
      <c r="D218" s="22" t="str">
        <f t="shared" si="36"/>
        <v>03210</v>
      </c>
      <c r="E218" s="21" t="str">
        <f>VLOOKUP(B218,'Table A as of March 2024'!A:G,7,FALSE)</f>
        <v>James Madison University</v>
      </c>
      <c r="F218" s="21" t="str">
        <f>VLOOKUP(B218,'Table A as of March 2024'!A:H,8,FALSE)</f>
        <v>ARP-CrvStLoclFisRecFd-COVID-19</v>
      </c>
      <c r="G218" s="11" t="str">
        <f>VLOOKUP(B218,'Table A as of March 2024'!A:I,9,FALSE)</f>
        <v>500</v>
      </c>
      <c r="H218" t="str">
        <f>VLOOKUP(B218,'Table A as of March 2024'!A:L,12,FALSE)</f>
        <v>No</v>
      </c>
      <c r="I218" s="9" t="str">
        <f>VLOOKUP(B218,'Table A as of March 2024'!A:M,13,FALSE)</f>
        <v>V</v>
      </c>
      <c r="K218" t="str">
        <f>VLOOKUP(G218,'ACFR Class Vlookup'!A:B,2,FALSE)</f>
        <v>N/A</v>
      </c>
      <c r="L218" s="1" t="str">
        <f>VLOOKUP(D218,'Fund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218" s="6" t="str">
        <f t="shared" si="37"/>
        <v>N/A</v>
      </c>
      <c r="N218" s="6" t="s">
        <v>2886</v>
      </c>
      <c r="O218" s="6" t="str">
        <f t="shared" si="38"/>
        <v>N/A</v>
      </c>
      <c r="P218" s="5" t="s">
        <v>2886</v>
      </c>
      <c r="Q218" s="6" t="str">
        <f t="shared" si="39"/>
        <v>N/A</v>
      </c>
      <c r="R218" s="7" t="str">
        <f t="shared" si="33"/>
        <v>No</v>
      </c>
      <c r="S218" s="5" t="str">
        <f t="shared" si="40"/>
        <v>N/A</v>
      </c>
      <c r="T218" s="6" t="str">
        <f t="shared" si="41"/>
        <v>N/A</v>
      </c>
      <c r="U218" s="7" t="str">
        <f t="shared" si="34"/>
        <v>No</v>
      </c>
      <c r="V218" s="5" t="str">
        <f t="shared" si="42"/>
        <v>N/A</v>
      </c>
      <c r="W218" s="6" t="str">
        <f t="shared" si="43"/>
        <v>N/A</v>
      </c>
      <c r="X218" s="5" t="s">
        <v>2886</v>
      </c>
    </row>
    <row r="219" spans="1:24" ht="135" x14ac:dyDescent="0.25">
      <c r="A219" s="77">
        <f>VLOOKUP(C219,'BU and Control BU Listing'!A:E,5,FALSE)</f>
        <v>21600</v>
      </c>
      <c r="B219" s="80" t="s">
        <v>8171</v>
      </c>
      <c r="C219" s="22" t="str">
        <f t="shared" si="35"/>
        <v>21600</v>
      </c>
      <c r="D219" s="22" t="str">
        <f t="shared" si="36"/>
        <v>03230</v>
      </c>
      <c r="E219" s="21" t="str">
        <f>VLOOKUP(B219,'Table A as of March 2024'!A:G,7,FALSE)</f>
        <v>James Madison University</v>
      </c>
      <c r="F219" s="21" t="str">
        <f>VLOOKUP(B219,'Table A as of March 2024'!A:H,8,FALSE)</f>
        <v>Epi&amp;LabCpctyInfctsDis-COVID-19</v>
      </c>
      <c r="G219" s="11" t="str">
        <f>VLOOKUP(B219,'Table A as of March 2024'!A:I,9,FALSE)</f>
        <v>500</v>
      </c>
      <c r="H219" t="str">
        <f>VLOOKUP(B219,'Table A as of March 2024'!A:L,12,FALSE)</f>
        <v>No</v>
      </c>
      <c r="I219" s="9" t="str">
        <f>VLOOKUP(B219,'Table A as of March 2024'!A:M,13,FALSE)</f>
        <v>V</v>
      </c>
      <c r="K219" t="str">
        <f>VLOOKUP(G219,'ACFR Class Vlookup'!A:B,2,FALSE)</f>
        <v>N/A</v>
      </c>
      <c r="L219" s="1" t="str">
        <f>VLOOKUP(D219,'Fund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219" s="6" t="str">
        <f t="shared" si="37"/>
        <v>N/A</v>
      </c>
      <c r="N219" s="6" t="s">
        <v>2886</v>
      </c>
      <c r="O219" s="6" t="str">
        <f t="shared" si="38"/>
        <v>N/A</v>
      </c>
      <c r="P219" s="5" t="s">
        <v>2886</v>
      </c>
      <c r="Q219" s="6" t="str">
        <f t="shared" si="39"/>
        <v>N/A</v>
      </c>
      <c r="R219" s="7" t="str">
        <f t="shared" si="33"/>
        <v>No</v>
      </c>
      <c r="S219" s="5" t="str">
        <f t="shared" si="40"/>
        <v>N/A</v>
      </c>
      <c r="T219" s="6" t="str">
        <f t="shared" si="41"/>
        <v>N/A</v>
      </c>
      <c r="U219" s="7" t="str">
        <f t="shared" si="34"/>
        <v>No</v>
      </c>
      <c r="V219" s="5" t="str">
        <f t="shared" si="42"/>
        <v>N/A</v>
      </c>
      <c r="W219" s="6" t="str">
        <f t="shared" si="43"/>
        <v>N/A</v>
      </c>
      <c r="X219" s="5" t="s">
        <v>2886</v>
      </c>
    </row>
    <row r="220" spans="1:24" ht="150" x14ac:dyDescent="0.25">
      <c r="A220" s="77">
        <f>VLOOKUP(C220,'BU and Control BU Listing'!A:E,5,FALSE)</f>
        <v>21600</v>
      </c>
      <c r="B220" s="80" t="s">
        <v>8683</v>
      </c>
      <c r="C220" s="22" t="str">
        <f t="shared" si="35"/>
        <v>21600</v>
      </c>
      <c r="D220" s="22" t="str">
        <f t="shared" si="36"/>
        <v>03260</v>
      </c>
      <c r="E220" s="21" t="str">
        <f>VLOOKUP(B220,'Table A as of March 2024'!A:G,7,FALSE)</f>
        <v>James Madison University</v>
      </c>
      <c r="F220" s="21" t="str">
        <f>VLOOKUP(B220,'Table A as of March 2024'!A:H,8,FALSE)</f>
        <v>Cllg Prtnrshp Labrtry Schl Fnd</v>
      </c>
      <c r="G220" s="11" t="str">
        <f>VLOOKUP(B220,'Table A as of March 2024'!A:I,9,FALSE)</f>
        <v>500</v>
      </c>
      <c r="H220" t="str">
        <f>VLOOKUP(B220,'Table A as of March 2024'!A:L,12,FALSE)</f>
        <v>No</v>
      </c>
      <c r="I220" s="9" t="str">
        <f>VLOOKUP(B220,'Table A as of March 2024'!A:M,13,FALSE)</f>
        <v>U</v>
      </c>
      <c r="K220" t="str">
        <f>VLOOKUP(G220,'ACFR Class Vlookup'!A:B,2,FALSE)</f>
        <v>N/A</v>
      </c>
      <c r="L220" s="1" t="str">
        <f>VLOOKUP(D220,'Fund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220" s="6" t="str">
        <f t="shared" si="37"/>
        <v>N/A</v>
      </c>
      <c r="N220" s="6" t="s">
        <v>2886</v>
      </c>
      <c r="O220" s="6" t="str">
        <f t="shared" si="38"/>
        <v>N/A</v>
      </c>
      <c r="P220" s="5" t="s">
        <v>2886</v>
      </c>
      <c r="Q220" s="6" t="str">
        <f t="shared" si="39"/>
        <v>N/A</v>
      </c>
      <c r="R220" s="7" t="str">
        <f t="shared" ref="R220:R283" si="44">IF(J220="R","Yes","No")</f>
        <v>No</v>
      </c>
      <c r="S220" s="5" t="str">
        <f t="shared" si="40"/>
        <v>N/A</v>
      </c>
      <c r="T220" s="6" t="str">
        <f t="shared" si="41"/>
        <v>N/A</v>
      </c>
      <c r="U220" s="7" t="str">
        <f t="shared" ref="U220:U283" si="45">IF(J220="C","Yes","No")</f>
        <v>No</v>
      </c>
      <c r="V220" s="5" t="str">
        <f t="shared" si="42"/>
        <v>N/A</v>
      </c>
      <c r="W220" s="6" t="str">
        <f t="shared" si="43"/>
        <v>N/A</v>
      </c>
      <c r="X220" s="5" t="s">
        <v>2886</v>
      </c>
    </row>
    <row r="221" spans="1:24" ht="30" x14ac:dyDescent="0.25">
      <c r="A221" s="77">
        <f>VLOOKUP(C221,'BU and Control BU Listing'!A:E,5,FALSE)</f>
        <v>21600</v>
      </c>
      <c r="B221" s="80" t="s">
        <v>3685</v>
      </c>
      <c r="C221" s="22" t="str">
        <f t="shared" si="35"/>
        <v>21600</v>
      </c>
      <c r="D221" s="22" t="str">
        <f t="shared" si="36"/>
        <v>03300</v>
      </c>
      <c r="E221" s="21" t="str">
        <f>VLOOKUP(B221,'Table A as of March 2024'!A:G,7,FALSE)</f>
        <v>James Madison University</v>
      </c>
      <c r="F221" s="21" t="str">
        <f>VLOOKUP(B221,'Table A as of March 2024'!A:H,8,FALSE)</f>
        <v>Hi Ed Decentralzation Suspense</v>
      </c>
      <c r="G221" s="11" t="str">
        <f>VLOOKUP(B221,'Table A as of March 2024'!A:I,9,FALSE)</f>
        <v>500</v>
      </c>
      <c r="H221" t="str">
        <f>VLOOKUP(B221,'Table A as of March 2024'!A:L,12,FALSE)</f>
        <v>No</v>
      </c>
      <c r="I221" s="9" t="str">
        <f>VLOOKUP(B221,'Table A as of March 2024'!A:M,13,FALSE)</f>
        <v>U</v>
      </c>
      <c r="K221" t="str">
        <f>VLOOKUP(G221,'ACFR Class Vlookup'!A:B,2,FALSE)</f>
        <v>N/A</v>
      </c>
      <c r="L221" s="1" t="str">
        <f>VLOOKUP(D221,'Fund Information'!A:F,6,FALSE)</f>
        <v>Higher Education activity included on higher education financial statement template submissions.</v>
      </c>
      <c r="M221" s="6" t="str">
        <f t="shared" si="37"/>
        <v>N/A</v>
      </c>
      <c r="N221" s="6" t="s">
        <v>2886</v>
      </c>
      <c r="O221" s="6" t="str">
        <f t="shared" si="38"/>
        <v>N/A</v>
      </c>
      <c r="P221" s="5" t="s">
        <v>2886</v>
      </c>
      <c r="Q221" s="6" t="str">
        <f t="shared" si="39"/>
        <v>N/A</v>
      </c>
      <c r="R221" s="7" t="str">
        <f t="shared" si="44"/>
        <v>No</v>
      </c>
      <c r="S221" s="5" t="str">
        <f t="shared" si="40"/>
        <v>N/A</v>
      </c>
      <c r="T221" s="6" t="str">
        <f t="shared" si="41"/>
        <v>N/A</v>
      </c>
      <c r="U221" s="7" t="str">
        <f t="shared" si="45"/>
        <v>No</v>
      </c>
      <c r="V221" s="5" t="str">
        <f t="shared" si="42"/>
        <v>N/A</v>
      </c>
      <c r="W221" s="6" t="str">
        <f t="shared" si="43"/>
        <v>N/A</v>
      </c>
      <c r="X221" s="5" t="s">
        <v>2886</v>
      </c>
    </row>
    <row r="222" spans="1:24" ht="90" x14ac:dyDescent="0.25">
      <c r="A222" s="77">
        <f>VLOOKUP(C222,'BU and Control BU Listing'!A:E,5,FALSE)</f>
        <v>21600</v>
      </c>
      <c r="B222" s="80" t="s">
        <v>5830</v>
      </c>
      <c r="C222" s="22" t="str">
        <f t="shared" si="35"/>
        <v>21600</v>
      </c>
      <c r="D222" s="22" t="str">
        <f t="shared" si="36"/>
        <v>03410</v>
      </c>
      <c r="E222" s="21" t="str">
        <f>VLOOKUP(B222,'Table A as of March 2024'!A:G,7,FALSE)</f>
        <v>James Madison University</v>
      </c>
      <c r="F222" s="21" t="str">
        <f>VLOOKUP(B222,'Table A as of March 2024'!A:H,8,FALSE)</f>
        <v>GEER Fund - COVID-19</v>
      </c>
      <c r="G222" s="11" t="str">
        <f>VLOOKUP(B222,'Table A as of March 2024'!A:I,9,FALSE)</f>
        <v>500</v>
      </c>
      <c r="H222" t="str">
        <f>VLOOKUP(B222,'Table A as of March 2024'!A:L,12,FALSE)</f>
        <v>No</v>
      </c>
      <c r="I222" s="9" t="str">
        <f>VLOOKUP(B222,'Table A as of March 2024'!A:M,13,FALSE)</f>
        <v>V</v>
      </c>
      <c r="K222" t="str">
        <f>VLOOKUP(G222,'ACFR Class Vlookup'!A:B,2,FALSE)</f>
        <v>N/A</v>
      </c>
      <c r="L222" s="1" t="str">
        <f>VLOOKUP(D222,'Fund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222" s="6" t="str">
        <f t="shared" si="37"/>
        <v>N/A</v>
      </c>
      <c r="N222" s="6" t="s">
        <v>2886</v>
      </c>
      <c r="O222" s="6" t="str">
        <f t="shared" si="38"/>
        <v>N/A</v>
      </c>
      <c r="P222" s="5" t="s">
        <v>2886</v>
      </c>
      <c r="Q222" s="6" t="str">
        <f t="shared" si="39"/>
        <v>N/A</v>
      </c>
      <c r="R222" s="7" t="str">
        <f t="shared" si="44"/>
        <v>No</v>
      </c>
      <c r="S222" s="5" t="str">
        <f t="shared" si="40"/>
        <v>N/A</v>
      </c>
      <c r="T222" s="6" t="str">
        <f t="shared" si="41"/>
        <v>N/A</v>
      </c>
      <c r="U222" s="7" t="str">
        <f t="shared" si="45"/>
        <v>No</v>
      </c>
      <c r="V222" s="5" t="str">
        <f t="shared" si="42"/>
        <v>N/A</v>
      </c>
      <c r="W222" s="6" t="str">
        <f t="shared" si="43"/>
        <v>N/A</v>
      </c>
      <c r="X222" s="5" t="s">
        <v>2886</v>
      </c>
    </row>
    <row r="223" spans="1:24" ht="165" x14ac:dyDescent="0.25">
      <c r="A223" s="77">
        <f>VLOOKUP(C223,'BU and Control BU Listing'!A:E,5,FALSE)</f>
        <v>21600</v>
      </c>
      <c r="B223" s="80" t="s">
        <v>5831</v>
      </c>
      <c r="C223" s="22" t="str">
        <f t="shared" si="35"/>
        <v>21600</v>
      </c>
      <c r="D223" s="22" t="str">
        <f t="shared" si="36"/>
        <v>03420</v>
      </c>
      <c r="E223" s="21" t="str">
        <f>VLOOKUP(B223,'Table A as of March 2024'!A:G,7,FALSE)</f>
        <v>James Madison University</v>
      </c>
      <c r="F223" s="21" t="str">
        <f>VLOOKUP(B223,'Table A as of March 2024'!A:H,8,FALSE)</f>
        <v>Caresactrlffd-General-Covid-19</v>
      </c>
      <c r="G223" s="11" t="str">
        <f>VLOOKUP(B223,'Table A as of March 2024'!A:I,9,FALSE)</f>
        <v>500</v>
      </c>
      <c r="H223" t="str">
        <f>VLOOKUP(B223,'Table A as of March 2024'!A:L,12,FALSE)</f>
        <v>No</v>
      </c>
      <c r="I223" s="9" t="str">
        <f>VLOOKUP(B223,'Table A as of March 2024'!A:M,13,FALSE)</f>
        <v>V</v>
      </c>
      <c r="K223" t="str">
        <f>VLOOKUP(G223,'ACFR Class Vlookup'!A:B,2,FALSE)</f>
        <v>N/A</v>
      </c>
      <c r="L223" s="1" t="str">
        <f>VLOOKUP(D223,'Fund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23" s="6" t="str">
        <f t="shared" si="37"/>
        <v>N/A</v>
      </c>
      <c r="N223" s="6" t="s">
        <v>2886</v>
      </c>
      <c r="O223" s="6" t="str">
        <f t="shared" si="38"/>
        <v>N/A</v>
      </c>
      <c r="P223" s="5" t="s">
        <v>2886</v>
      </c>
      <c r="Q223" s="6" t="str">
        <f t="shared" si="39"/>
        <v>N/A</v>
      </c>
      <c r="R223" s="7" t="str">
        <f t="shared" si="44"/>
        <v>No</v>
      </c>
      <c r="S223" s="5" t="str">
        <f t="shared" si="40"/>
        <v>N/A</v>
      </c>
      <c r="T223" s="6" t="str">
        <f t="shared" si="41"/>
        <v>N/A</v>
      </c>
      <c r="U223" s="7" t="str">
        <f t="shared" si="45"/>
        <v>No</v>
      </c>
      <c r="V223" s="5" t="str">
        <f t="shared" si="42"/>
        <v>N/A</v>
      </c>
      <c r="W223" s="6" t="str">
        <f t="shared" si="43"/>
        <v>N/A</v>
      </c>
      <c r="X223" s="5" t="s">
        <v>2886</v>
      </c>
    </row>
    <row r="224" spans="1:24" ht="165" x14ac:dyDescent="0.25">
      <c r="A224" s="77">
        <f>VLOOKUP(C224,'BU and Control BU Listing'!A:E,5,FALSE)</f>
        <v>21600</v>
      </c>
      <c r="B224" s="80" t="s">
        <v>8843</v>
      </c>
      <c r="C224" s="22" t="str">
        <f t="shared" si="35"/>
        <v>21600</v>
      </c>
      <c r="D224" s="22" t="str">
        <f t="shared" si="36"/>
        <v>03460</v>
      </c>
      <c r="E224" s="21" t="str">
        <f>VLOOKUP(B224,'Table A as of March 2024'!A:G,7,FALSE)</f>
        <v>James Madison University</v>
      </c>
      <c r="F224" s="21" t="str">
        <f>VLOOKUP(B224,'Table A as of March 2024'!A:H,8,FALSE)</f>
        <v>Innovative internship Fund</v>
      </c>
      <c r="G224" s="11" t="str">
        <f>VLOOKUP(B224,'Table A as of March 2024'!A:I,9,FALSE)</f>
        <v>500</v>
      </c>
      <c r="H224" t="str">
        <f>VLOOKUP(B224,'Table A as of March 2024'!A:L,12,FALSE)</f>
        <v>No</v>
      </c>
      <c r="I224" s="9" t="str">
        <f>VLOOKUP(B224,'Table A as of March 2024'!A:M,13,FALSE)</f>
        <v>U</v>
      </c>
      <c r="K224" t="str">
        <f>VLOOKUP(G224,'ACFR Class Vlookup'!A:B,2,FALSE)</f>
        <v>N/A</v>
      </c>
      <c r="L224" s="1" t="str">
        <f>VLOOKUP(D224,'Fund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224" s="6" t="str">
        <f t="shared" si="37"/>
        <v>N/A</v>
      </c>
      <c r="N224" s="6" t="s">
        <v>2886</v>
      </c>
      <c r="O224" s="6" t="str">
        <f t="shared" si="38"/>
        <v>N/A</v>
      </c>
      <c r="P224" s="5" t="s">
        <v>2886</v>
      </c>
      <c r="Q224" s="6" t="str">
        <f t="shared" si="39"/>
        <v>N/A</v>
      </c>
      <c r="R224" s="7" t="str">
        <f t="shared" si="44"/>
        <v>No</v>
      </c>
      <c r="S224" s="5" t="str">
        <f t="shared" si="40"/>
        <v>N/A</v>
      </c>
      <c r="T224" s="6" t="str">
        <f t="shared" si="41"/>
        <v>N/A</v>
      </c>
      <c r="U224" s="7" t="str">
        <f t="shared" si="45"/>
        <v>No</v>
      </c>
      <c r="V224" s="5" t="str">
        <f t="shared" si="42"/>
        <v>N/A</v>
      </c>
      <c r="W224" s="6" t="str">
        <f t="shared" si="43"/>
        <v>N/A</v>
      </c>
      <c r="X224" s="5" t="s">
        <v>2886</v>
      </c>
    </row>
    <row r="225" spans="1:24" ht="90" x14ac:dyDescent="0.25">
      <c r="A225" s="77">
        <f>VLOOKUP(C225,'BU and Control BU Listing'!A:E,5,FALSE)</f>
        <v>21600</v>
      </c>
      <c r="B225" s="80" t="s">
        <v>5832</v>
      </c>
      <c r="C225" s="22" t="str">
        <f t="shared" si="35"/>
        <v>21600</v>
      </c>
      <c r="D225" s="22" t="str">
        <f t="shared" si="36"/>
        <v>03690</v>
      </c>
      <c r="E225" s="21" t="str">
        <f>VLOOKUP(B225,'Table A as of March 2024'!A:G,7,FALSE)</f>
        <v>James Madison University</v>
      </c>
      <c r="F225" s="21" t="str">
        <f>VLOOKUP(B225,'Table A as of March 2024'!A:H,8,FALSE)</f>
        <v>EduStabFund-Institutn-COVID-19</v>
      </c>
      <c r="G225" s="11" t="str">
        <f>VLOOKUP(B225,'Table A as of March 2024'!A:I,9,FALSE)</f>
        <v>500</v>
      </c>
      <c r="H225" t="str">
        <f>VLOOKUP(B225,'Table A as of March 2024'!A:L,12,FALSE)</f>
        <v>No</v>
      </c>
      <c r="I225" s="9" t="str">
        <f>VLOOKUP(B225,'Table A as of March 2024'!A:M,13,FALSE)</f>
        <v>V</v>
      </c>
      <c r="K225" t="str">
        <f>VLOOKUP(G225,'ACFR Class Vlookup'!A:B,2,FALSE)</f>
        <v>N/A</v>
      </c>
      <c r="L225" s="1" t="str">
        <f>VLOOKUP(D225,'Fund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225" s="6" t="str">
        <f t="shared" si="37"/>
        <v>N/A</v>
      </c>
      <c r="N225" s="6" t="s">
        <v>2886</v>
      </c>
      <c r="O225" s="6" t="str">
        <f t="shared" si="38"/>
        <v>N/A</v>
      </c>
      <c r="P225" s="5" t="s">
        <v>2886</v>
      </c>
      <c r="Q225" s="6" t="str">
        <f t="shared" si="39"/>
        <v>N/A</v>
      </c>
      <c r="R225" s="7" t="str">
        <f t="shared" si="44"/>
        <v>No</v>
      </c>
      <c r="S225" s="5" t="str">
        <f t="shared" si="40"/>
        <v>N/A</v>
      </c>
      <c r="T225" s="6" t="str">
        <f t="shared" si="41"/>
        <v>N/A</v>
      </c>
      <c r="U225" s="7" t="str">
        <f t="shared" si="45"/>
        <v>No</v>
      </c>
      <c r="V225" s="5" t="str">
        <f t="shared" si="42"/>
        <v>N/A</v>
      </c>
      <c r="W225" s="6" t="str">
        <f t="shared" si="43"/>
        <v>N/A</v>
      </c>
      <c r="X225" s="5" t="s">
        <v>2886</v>
      </c>
    </row>
    <row r="226" spans="1:24" ht="45" x14ac:dyDescent="0.25">
      <c r="A226" s="77">
        <f>VLOOKUP(C226,'BU and Control BU Listing'!A:E,5,FALSE)</f>
        <v>21600</v>
      </c>
      <c r="B226" s="80" t="s">
        <v>3686</v>
      </c>
      <c r="C226" s="22" t="str">
        <f t="shared" si="35"/>
        <v>21600</v>
      </c>
      <c r="D226" s="22" t="str">
        <f t="shared" si="36"/>
        <v>03870</v>
      </c>
      <c r="E226" s="21" t="str">
        <f>VLOOKUP(B226,'Table A as of March 2024'!A:G,7,FALSE)</f>
        <v>James Madison University</v>
      </c>
      <c r="F226" s="21" t="str">
        <f>VLOOKUP(B226,'Table A as of March 2024'!A:H,8,FALSE)</f>
        <v>Srplus Supp&amp;Equip Sales-Gen-HE</v>
      </c>
      <c r="G226" s="11" t="str">
        <f>VLOOKUP(B226,'Table A as of March 2024'!A:I,9,FALSE)</f>
        <v>500</v>
      </c>
      <c r="H226" t="str">
        <f>VLOOKUP(B226,'Table A as of March 2024'!A:L,12,FALSE)</f>
        <v>No</v>
      </c>
      <c r="I226" s="9" t="str">
        <f>VLOOKUP(B226,'Table A as of March 2024'!A:M,13,FALSE)</f>
        <v>U</v>
      </c>
      <c r="K226" t="str">
        <f>VLOOKUP(G226,'ACFR Class Vlookup'!A:B,2,FALSE)</f>
        <v>N/A</v>
      </c>
      <c r="L226" s="1" t="str">
        <f>VLOOKUP(D226,'Fund Information'!A:F,6,FALSE)</f>
        <v>Higher Education activity accounted for on higher education financial statement template submissions.  Accounts for sale of surplus supplies and equipment.</v>
      </c>
      <c r="M226" s="6" t="str">
        <f t="shared" si="37"/>
        <v>N/A</v>
      </c>
      <c r="N226" s="6" t="s">
        <v>2886</v>
      </c>
      <c r="O226" s="6" t="str">
        <f t="shared" si="38"/>
        <v>N/A</v>
      </c>
      <c r="P226" s="5" t="s">
        <v>2886</v>
      </c>
      <c r="Q226" s="6" t="str">
        <f t="shared" si="39"/>
        <v>N/A</v>
      </c>
      <c r="R226" s="7" t="str">
        <f t="shared" si="44"/>
        <v>No</v>
      </c>
      <c r="S226" s="5" t="str">
        <f t="shared" si="40"/>
        <v>N/A</v>
      </c>
      <c r="T226" s="6" t="str">
        <f t="shared" si="41"/>
        <v>N/A</v>
      </c>
      <c r="U226" s="7" t="str">
        <f t="shared" si="45"/>
        <v>No</v>
      </c>
      <c r="V226" s="5" t="str">
        <f t="shared" si="42"/>
        <v>N/A</v>
      </c>
      <c r="W226" s="6" t="str">
        <f t="shared" si="43"/>
        <v>N/A</v>
      </c>
      <c r="X226" s="5" t="s">
        <v>2886</v>
      </c>
    </row>
    <row r="227" spans="1:24" ht="45" x14ac:dyDescent="0.25">
      <c r="A227" s="77">
        <f>VLOOKUP(C227,'BU and Control BU Listing'!A:E,5,FALSE)</f>
        <v>21600</v>
      </c>
      <c r="B227" s="80" t="s">
        <v>3687</v>
      </c>
      <c r="C227" s="22" t="str">
        <f t="shared" si="35"/>
        <v>21600</v>
      </c>
      <c r="D227" s="22" t="str">
        <f t="shared" si="36"/>
        <v>03880</v>
      </c>
      <c r="E227" s="21" t="str">
        <f>VLOOKUP(B227,'Table A as of March 2024'!A:G,7,FALSE)</f>
        <v>James Madison University</v>
      </c>
      <c r="F227" s="21" t="str">
        <f>VLOOKUP(B227,'Table A as of March 2024'!A:H,8,FALSE)</f>
        <v>Supp&amp;Equip Sls-Non-Gen/Fed-HE</v>
      </c>
      <c r="G227" s="11" t="str">
        <f>VLOOKUP(B227,'Table A as of March 2024'!A:I,9,FALSE)</f>
        <v>500</v>
      </c>
      <c r="H227" t="str">
        <f>VLOOKUP(B227,'Table A as of March 2024'!A:L,12,FALSE)</f>
        <v>No</v>
      </c>
      <c r="I227" s="9" t="str">
        <f>VLOOKUP(B227,'Table A as of March 2024'!A:M,13,FALSE)</f>
        <v>U</v>
      </c>
      <c r="K227" t="str">
        <f>VLOOKUP(G227,'ACFR Class Vlookup'!A:B,2,FALSE)</f>
        <v>N/A</v>
      </c>
      <c r="L227" s="1" t="str">
        <f>VLOOKUP(D227,'Fund Information'!A:F,6,FALSE)</f>
        <v>Higher Education activity included on higher education financial statement template submissions.  Accounts for sale of surplus supplies and equipment.</v>
      </c>
      <c r="M227" s="6" t="str">
        <f t="shared" si="37"/>
        <v>N/A</v>
      </c>
      <c r="N227" s="6" t="s">
        <v>2886</v>
      </c>
      <c r="O227" s="6" t="str">
        <f t="shared" si="38"/>
        <v>N/A</v>
      </c>
      <c r="P227" s="5" t="s">
        <v>2886</v>
      </c>
      <c r="Q227" s="6" t="str">
        <f t="shared" si="39"/>
        <v>N/A</v>
      </c>
      <c r="R227" s="7" t="str">
        <f t="shared" si="44"/>
        <v>No</v>
      </c>
      <c r="S227" s="5" t="str">
        <f t="shared" si="40"/>
        <v>N/A</v>
      </c>
      <c r="T227" s="6" t="str">
        <f t="shared" si="41"/>
        <v>N/A</v>
      </c>
      <c r="U227" s="7" t="str">
        <f t="shared" si="45"/>
        <v>No</v>
      </c>
      <c r="V227" s="5" t="str">
        <f t="shared" si="42"/>
        <v>N/A</v>
      </c>
      <c r="W227" s="6" t="str">
        <f t="shared" si="43"/>
        <v>N/A</v>
      </c>
      <c r="X227" s="5" t="s">
        <v>2886</v>
      </c>
    </row>
    <row r="228" spans="1:24" ht="30" x14ac:dyDescent="0.25">
      <c r="A228" s="77">
        <f>VLOOKUP(C228,'BU and Control BU Listing'!A:E,5,FALSE)</f>
        <v>21600</v>
      </c>
      <c r="B228" s="80" t="s">
        <v>3688</v>
      </c>
      <c r="C228" s="22" t="str">
        <f t="shared" si="35"/>
        <v>21600</v>
      </c>
      <c r="D228" s="22" t="str">
        <f t="shared" si="36"/>
        <v>03900</v>
      </c>
      <c r="E228" s="21" t="str">
        <f>VLOOKUP(B228,'Table A as of March 2024'!A:G,7,FALSE)</f>
        <v>James Madison University</v>
      </c>
      <c r="F228" s="21" t="str">
        <f>VLOOKUP(B228,'Table A as of March 2024'!A:H,8,FALSE)</f>
        <v>Insurance Recovery - Higher Ed</v>
      </c>
      <c r="G228" s="11" t="str">
        <f>VLOOKUP(B228,'Table A as of March 2024'!A:I,9,FALSE)</f>
        <v>500</v>
      </c>
      <c r="H228" t="str">
        <f>VLOOKUP(B228,'Table A as of March 2024'!A:L,12,FALSE)</f>
        <v>No</v>
      </c>
      <c r="I228" s="9" t="str">
        <f>VLOOKUP(B228,'Table A as of March 2024'!A:M,13,FALSE)</f>
        <v>U</v>
      </c>
      <c r="K228" t="str">
        <f>VLOOKUP(G228,'ACFR Class Vlookup'!A:B,2,FALSE)</f>
        <v>N/A</v>
      </c>
      <c r="L228" s="1" t="str">
        <f>VLOOKUP(D228,'Fund Information'!A:F,6,FALSE)</f>
        <v>Higher Education activity included on higher education financial statement template submissions.</v>
      </c>
      <c r="M228" s="6" t="str">
        <f t="shared" si="37"/>
        <v>N/A</v>
      </c>
      <c r="N228" s="6" t="s">
        <v>2886</v>
      </c>
      <c r="O228" s="6" t="str">
        <f t="shared" si="38"/>
        <v>N/A</v>
      </c>
      <c r="P228" s="5" t="s">
        <v>2886</v>
      </c>
      <c r="Q228" s="6" t="str">
        <f t="shared" si="39"/>
        <v>N/A</v>
      </c>
      <c r="R228" s="7" t="str">
        <f t="shared" si="44"/>
        <v>No</v>
      </c>
      <c r="S228" s="5" t="str">
        <f t="shared" si="40"/>
        <v>N/A</v>
      </c>
      <c r="T228" s="6" t="str">
        <f t="shared" si="41"/>
        <v>N/A</v>
      </c>
      <c r="U228" s="7" t="str">
        <f t="shared" si="45"/>
        <v>No</v>
      </c>
      <c r="V228" s="5" t="str">
        <f t="shared" si="42"/>
        <v>N/A</v>
      </c>
      <c r="W228" s="6" t="str">
        <f t="shared" si="43"/>
        <v>N/A</v>
      </c>
      <c r="X228" s="5" t="s">
        <v>2886</v>
      </c>
    </row>
    <row r="229" spans="1:24" ht="30" x14ac:dyDescent="0.25">
      <c r="A229" s="77">
        <f>VLOOKUP(C229,'BU and Control BU Listing'!A:E,5,FALSE)</f>
        <v>21600</v>
      </c>
      <c r="B229" s="80" t="s">
        <v>3689</v>
      </c>
      <c r="C229" s="22" t="str">
        <f t="shared" si="35"/>
        <v>21600</v>
      </c>
      <c r="D229" s="22" t="str">
        <f t="shared" si="36"/>
        <v>07216</v>
      </c>
      <c r="E229" s="21" t="str">
        <f>VLOOKUP(B229,'Table A as of March 2024'!A:G,7,FALSE)</f>
        <v>James Madison University</v>
      </c>
      <c r="F229" s="21" t="str">
        <f>VLOOKUP(B229,'Table A as of March 2024'!A:H,8,FALSE)</f>
        <v>Trust And Agency-JMU</v>
      </c>
      <c r="G229" s="11" t="str">
        <f>VLOOKUP(B229,'Table A as of March 2024'!A:I,9,FALSE)</f>
        <v>500</v>
      </c>
      <c r="H229" t="str">
        <f>VLOOKUP(B229,'Table A as of March 2024'!A:L,12,FALSE)</f>
        <v>No</v>
      </c>
      <c r="I229" s="9" t="str">
        <f>VLOOKUP(B229,'Table A as of March 2024'!A:M,13,FALSE)</f>
        <v>R</v>
      </c>
      <c r="K229" t="str">
        <f>VLOOKUP(G229,'ACFR Class Vlookup'!A:B,2,FALSE)</f>
        <v>N/A</v>
      </c>
      <c r="L229" s="1" t="str">
        <f>VLOOKUP(D229,'Fund Information'!A:F,6,FALSE)</f>
        <v>JMU Higher Education activity included on JMU higher education financial statement template submission.</v>
      </c>
      <c r="M229" s="6" t="str">
        <f t="shared" si="37"/>
        <v>N/A</v>
      </c>
      <c r="N229" s="6" t="s">
        <v>2886</v>
      </c>
      <c r="O229" s="6" t="str">
        <f t="shared" si="38"/>
        <v>N/A</v>
      </c>
      <c r="P229" s="5" t="s">
        <v>2886</v>
      </c>
      <c r="Q229" s="6" t="str">
        <f t="shared" si="39"/>
        <v>N/A</v>
      </c>
      <c r="R229" s="7" t="str">
        <f t="shared" si="44"/>
        <v>No</v>
      </c>
      <c r="S229" s="5" t="str">
        <f t="shared" si="40"/>
        <v>N/A</v>
      </c>
      <c r="T229" s="6" t="str">
        <f t="shared" si="41"/>
        <v>N/A</v>
      </c>
      <c r="U229" s="7" t="str">
        <f t="shared" si="45"/>
        <v>No</v>
      </c>
      <c r="V229" s="5" t="str">
        <f t="shared" si="42"/>
        <v>N/A</v>
      </c>
      <c r="W229" s="6" t="str">
        <f t="shared" si="43"/>
        <v>N/A</v>
      </c>
      <c r="X229" s="5" t="s">
        <v>2886</v>
      </c>
    </row>
    <row r="230" spans="1:24" ht="30" x14ac:dyDescent="0.25">
      <c r="A230" s="77">
        <f>VLOOKUP(C230,'BU and Control BU Listing'!A:E,5,FALSE)</f>
        <v>21600</v>
      </c>
      <c r="B230" s="80" t="s">
        <v>3690</v>
      </c>
      <c r="C230" s="22" t="str">
        <f t="shared" si="35"/>
        <v>21600</v>
      </c>
      <c r="D230" s="22" t="str">
        <f t="shared" si="36"/>
        <v>07341</v>
      </c>
      <c r="E230" s="21" t="str">
        <f>VLOOKUP(B230,'Table A as of March 2024'!A:G,7,FALSE)</f>
        <v>James Madison University</v>
      </c>
      <c r="F230" s="21" t="str">
        <f>VLOOKUP(B230,'Table A as of March 2024'!A:H,8,FALSE)</f>
        <v>Texaco Oil Overcharge - JMU</v>
      </c>
      <c r="G230" s="11" t="str">
        <f>VLOOKUP(B230,'Table A as of March 2024'!A:I,9,FALSE)</f>
        <v>500</v>
      </c>
      <c r="H230" t="str">
        <f>VLOOKUP(B230,'Table A as of March 2024'!A:L,12,FALSE)</f>
        <v>No</v>
      </c>
      <c r="I230" s="9" t="str">
        <f>VLOOKUP(B230,'Table A as of March 2024'!A:M,13,FALSE)</f>
        <v>R</v>
      </c>
      <c r="K230" t="str">
        <f>VLOOKUP(G230,'ACFR Class Vlookup'!A:B,2,FALSE)</f>
        <v>N/A</v>
      </c>
      <c r="L230" s="1" t="str">
        <f>VLOOKUP(D230,'Fund Information'!A:F,6,FALSE)</f>
        <v>JMU Higher Education activity included on JMU higher education financial statement template submission.</v>
      </c>
      <c r="M230" s="6" t="str">
        <f t="shared" si="37"/>
        <v>N/A</v>
      </c>
      <c r="N230" s="6" t="s">
        <v>2886</v>
      </c>
      <c r="O230" s="6" t="str">
        <f t="shared" si="38"/>
        <v>N/A</v>
      </c>
      <c r="P230" s="5" t="s">
        <v>2886</v>
      </c>
      <c r="Q230" s="6" t="str">
        <f t="shared" si="39"/>
        <v>N/A</v>
      </c>
      <c r="R230" s="7" t="str">
        <f t="shared" si="44"/>
        <v>No</v>
      </c>
      <c r="S230" s="5" t="str">
        <f t="shared" si="40"/>
        <v>N/A</v>
      </c>
      <c r="T230" s="6" t="str">
        <f t="shared" si="41"/>
        <v>N/A</v>
      </c>
      <c r="U230" s="7" t="str">
        <f t="shared" si="45"/>
        <v>No</v>
      </c>
      <c r="V230" s="5" t="str">
        <f t="shared" si="42"/>
        <v>N/A</v>
      </c>
      <c r="W230" s="6" t="str">
        <f t="shared" si="43"/>
        <v>N/A</v>
      </c>
      <c r="X230" s="5" t="s">
        <v>2886</v>
      </c>
    </row>
    <row r="231" spans="1:24" ht="30" x14ac:dyDescent="0.25">
      <c r="A231" s="77">
        <f>VLOOKUP(C231,'BU and Control BU Listing'!A:E,5,FALSE)</f>
        <v>21600</v>
      </c>
      <c r="B231" s="80" t="s">
        <v>3691</v>
      </c>
      <c r="C231" s="22" t="str">
        <f t="shared" si="35"/>
        <v>21600</v>
      </c>
      <c r="D231" s="22" t="str">
        <f t="shared" si="36"/>
        <v>07660</v>
      </c>
      <c r="E231" s="21" t="str">
        <f>VLOOKUP(B231,'Table A as of March 2024'!A:G,7,FALSE)</f>
        <v>James Madison University</v>
      </c>
      <c r="F231" s="21" t="str">
        <f>VLOOKUP(B231,'Table A as of March 2024'!A:H,8,FALSE)</f>
        <v>Equipment Trust Fund</v>
      </c>
      <c r="G231" s="11" t="str">
        <f>VLOOKUP(B231,'Table A as of March 2024'!A:I,9,FALSE)</f>
        <v>500</v>
      </c>
      <c r="H231" t="str">
        <f>VLOOKUP(B231,'Table A as of March 2024'!A:L,12,FALSE)</f>
        <v>No</v>
      </c>
      <c r="I231" s="9" t="str">
        <f>VLOOKUP(B231,'Table A as of March 2024'!A:M,13,FALSE)</f>
        <v>R</v>
      </c>
      <c r="K231" t="str">
        <f>VLOOKUP(G231,'ACFR Class Vlookup'!A:B,2,FALSE)</f>
        <v>N/A</v>
      </c>
      <c r="L231" s="1" t="str">
        <f>VLOOKUP(D231,'Fund Information'!A:F,6,FALSE)</f>
        <v>Higher Education activity included on higher education financial statement template submissions.</v>
      </c>
      <c r="M231" s="6" t="str">
        <f t="shared" si="37"/>
        <v>N/A</v>
      </c>
      <c r="N231" s="6" t="s">
        <v>2886</v>
      </c>
      <c r="O231" s="6" t="str">
        <f t="shared" si="38"/>
        <v>N/A</v>
      </c>
      <c r="P231" s="5" t="s">
        <v>2886</v>
      </c>
      <c r="Q231" s="6" t="str">
        <f t="shared" si="39"/>
        <v>N/A</v>
      </c>
      <c r="R231" s="7" t="str">
        <f t="shared" si="44"/>
        <v>No</v>
      </c>
      <c r="S231" s="5" t="str">
        <f t="shared" si="40"/>
        <v>N/A</v>
      </c>
      <c r="T231" s="6" t="str">
        <f t="shared" si="41"/>
        <v>N/A</v>
      </c>
      <c r="U231" s="7" t="str">
        <f t="shared" si="45"/>
        <v>No</v>
      </c>
      <c r="V231" s="5" t="str">
        <f t="shared" si="42"/>
        <v>N/A</v>
      </c>
      <c r="W231" s="6" t="str">
        <f t="shared" si="43"/>
        <v>N/A</v>
      </c>
      <c r="X231" s="5" t="s">
        <v>2886</v>
      </c>
    </row>
    <row r="232" spans="1:24" ht="30" x14ac:dyDescent="0.25">
      <c r="A232" s="77">
        <f>VLOOKUP(C232,'BU and Control BU Listing'!A:E,5,FALSE)</f>
        <v>21600</v>
      </c>
      <c r="B232" s="80" t="s">
        <v>3692</v>
      </c>
      <c r="C232" s="22" t="str">
        <f t="shared" si="35"/>
        <v>21600</v>
      </c>
      <c r="D232" s="22" t="str">
        <f t="shared" si="36"/>
        <v>08120</v>
      </c>
      <c r="E232" s="21" t="str">
        <f>VLOOKUP(B232,'Table A as of March 2024'!A:G,7,FALSE)</f>
        <v>James Madison University</v>
      </c>
      <c r="F232" s="21" t="str">
        <f>VLOOKUP(B232,'Table A as of March 2024'!A:H,8,FALSE)</f>
        <v>9(C) Debt Service-Prin/Int Pay</v>
      </c>
      <c r="G232" s="11" t="str">
        <f>VLOOKUP(B232,'Table A as of March 2024'!A:I,9,FALSE)</f>
        <v>500</v>
      </c>
      <c r="H232" t="str">
        <f>VLOOKUP(B232,'Table A as of March 2024'!A:L,12,FALSE)</f>
        <v>No</v>
      </c>
      <c r="I232" s="9" t="str">
        <f>VLOOKUP(B232,'Table A as of March 2024'!A:M,13,FALSE)</f>
        <v>R</v>
      </c>
      <c r="K232" t="str">
        <f>VLOOKUP(G232,'ACFR Class Vlookup'!A:B,2,FALSE)</f>
        <v>N/A</v>
      </c>
      <c r="L232" s="1" t="str">
        <f>VLOOKUP(D232,'Fund Information'!A:F,6,FALSE)</f>
        <v>Higher Education activity included on higher education financial statement template submissions.</v>
      </c>
      <c r="M232" s="6" t="str">
        <f t="shared" si="37"/>
        <v>N/A</v>
      </c>
      <c r="N232" s="6" t="s">
        <v>2886</v>
      </c>
      <c r="O232" s="6" t="str">
        <f t="shared" si="38"/>
        <v>N/A</v>
      </c>
      <c r="P232" s="5" t="s">
        <v>2886</v>
      </c>
      <c r="Q232" s="6" t="str">
        <f t="shared" si="39"/>
        <v>N/A</v>
      </c>
      <c r="R232" s="7" t="str">
        <f t="shared" si="44"/>
        <v>No</v>
      </c>
      <c r="S232" s="5" t="str">
        <f t="shared" si="40"/>
        <v>N/A</v>
      </c>
      <c r="T232" s="6" t="str">
        <f t="shared" si="41"/>
        <v>N/A</v>
      </c>
      <c r="U232" s="7" t="str">
        <f t="shared" si="45"/>
        <v>No</v>
      </c>
      <c r="V232" s="5" t="str">
        <f t="shared" si="42"/>
        <v>N/A</v>
      </c>
      <c r="W232" s="6" t="str">
        <f t="shared" si="43"/>
        <v>N/A</v>
      </c>
      <c r="X232" s="5" t="s">
        <v>2886</v>
      </c>
    </row>
    <row r="233" spans="1:24" ht="30" x14ac:dyDescent="0.25">
      <c r="A233" s="77">
        <f>VLOOKUP(C233,'BU and Control BU Listing'!A:E,5,FALSE)</f>
        <v>21600</v>
      </c>
      <c r="B233" s="80" t="s">
        <v>3693</v>
      </c>
      <c r="C233" s="22" t="str">
        <f t="shared" si="35"/>
        <v>21600</v>
      </c>
      <c r="D233" s="22" t="str">
        <f t="shared" si="36"/>
        <v>08130</v>
      </c>
      <c r="E233" s="21" t="str">
        <f>VLOOKUP(B233,'Table A as of March 2024'!A:G,7,FALSE)</f>
        <v>James Madison University</v>
      </c>
      <c r="F233" s="21" t="str">
        <f>VLOOKUP(B233,'Table A as of March 2024'!A:H,8,FALSE)</f>
        <v>9(C) Debt Service-Const Costs</v>
      </c>
      <c r="G233" s="11" t="str">
        <f>VLOOKUP(B233,'Table A as of March 2024'!A:I,9,FALSE)</f>
        <v>500</v>
      </c>
      <c r="H233" t="str">
        <f>VLOOKUP(B233,'Table A as of March 2024'!A:L,12,FALSE)</f>
        <v>No</v>
      </c>
      <c r="I233" s="9" t="str">
        <f>VLOOKUP(B233,'Table A as of March 2024'!A:M,13,FALSE)</f>
        <v>R</v>
      </c>
      <c r="K233" t="str">
        <f>VLOOKUP(G233,'ACFR Class Vlookup'!A:B,2,FALSE)</f>
        <v>N/A</v>
      </c>
      <c r="L233" s="1" t="str">
        <f>VLOOKUP(D233,'Fund Information'!A:F,6,FALSE)</f>
        <v>Higher Education activity included on higher education financial statement template submissions.</v>
      </c>
      <c r="M233" s="6" t="str">
        <f t="shared" si="37"/>
        <v>N/A</v>
      </c>
      <c r="N233" s="6" t="s">
        <v>2886</v>
      </c>
      <c r="O233" s="6" t="str">
        <f t="shared" si="38"/>
        <v>N/A</v>
      </c>
      <c r="P233" s="5" t="s">
        <v>2886</v>
      </c>
      <c r="Q233" s="6" t="str">
        <f t="shared" si="39"/>
        <v>N/A</v>
      </c>
      <c r="R233" s="7" t="str">
        <f t="shared" si="44"/>
        <v>No</v>
      </c>
      <c r="S233" s="5" t="str">
        <f t="shared" si="40"/>
        <v>N/A</v>
      </c>
      <c r="T233" s="6" t="str">
        <f t="shared" si="41"/>
        <v>N/A</v>
      </c>
      <c r="U233" s="7" t="str">
        <f t="shared" si="45"/>
        <v>No</v>
      </c>
      <c r="V233" s="5" t="str">
        <f t="shared" si="42"/>
        <v>N/A</v>
      </c>
      <c r="W233" s="6" t="str">
        <f t="shared" si="43"/>
        <v>N/A</v>
      </c>
      <c r="X233" s="5" t="s">
        <v>2886</v>
      </c>
    </row>
    <row r="234" spans="1:24" ht="30" x14ac:dyDescent="0.25">
      <c r="A234" s="77">
        <f>VLOOKUP(C234,'BU and Control BU Listing'!A:E,5,FALSE)</f>
        <v>21600</v>
      </c>
      <c r="B234" s="80" t="s">
        <v>3694</v>
      </c>
      <c r="C234" s="22" t="str">
        <f t="shared" si="35"/>
        <v>21600</v>
      </c>
      <c r="D234" s="22" t="str">
        <f t="shared" si="36"/>
        <v>08140</v>
      </c>
      <c r="E234" s="21" t="str">
        <f>VLOOKUP(B234,'Table A as of March 2024'!A:G,7,FALSE)</f>
        <v>James Madison University</v>
      </c>
      <c r="F234" s="21" t="str">
        <f>VLOOKUP(B234,'Table A as of March 2024'!A:H,8,FALSE)</f>
        <v>9(D) Debt Service-Prin/Int Pay</v>
      </c>
      <c r="G234" s="11" t="str">
        <f>VLOOKUP(B234,'Table A as of March 2024'!A:I,9,FALSE)</f>
        <v>500</v>
      </c>
      <c r="H234" t="str">
        <f>VLOOKUP(B234,'Table A as of March 2024'!A:L,12,FALSE)</f>
        <v>No</v>
      </c>
      <c r="I234" s="9" t="str">
        <f>VLOOKUP(B234,'Table A as of March 2024'!A:M,13,FALSE)</f>
        <v>R</v>
      </c>
      <c r="K234" t="str">
        <f>VLOOKUP(G234,'ACFR Class Vlookup'!A:B,2,FALSE)</f>
        <v>N/A</v>
      </c>
      <c r="L234" s="1" t="str">
        <f>VLOOKUP(D234,'Fund Information'!A:F,6,FALSE)</f>
        <v>Higher Education activity included on higher education financial statement template submissions.</v>
      </c>
      <c r="M234" s="6" t="str">
        <f t="shared" si="37"/>
        <v>N/A</v>
      </c>
      <c r="N234" s="6" t="s">
        <v>2886</v>
      </c>
      <c r="O234" s="6" t="str">
        <f t="shared" si="38"/>
        <v>N/A</v>
      </c>
      <c r="P234" s="5" t="s">
        <v>2886</v>
      </c>
      <c r="Q234" s="6" t="str">
        <f t="shared" si="39"/>
        <v>N/A</v>
      </c>
      <c r="R234" s="7" t="str">
        <f t="shared" si="44"/>
        <v>No</v>
      </c>
      <c r="S234" s="5" t="str">
        <f t="shared" si="40"/>
        <v>N/A</v>
      </c>
      <c r="T234" s="6" t="str">
        <f t="shared" si="41"/>
        <v>N/A</v>
      </c>
      <c r="U234" s="7" t="str">
        <f t="shared" si="45"/>
        <v>No</v>
      </c>
      <c r="V234" s="5" t="str">
        <f t="shared" si="42"/>
        <v>N/A</v>
      </c>
      <c r="W234" s="6" t="str">
        <f t="shared" si="43"/>
        <v>N/A</v>
      </c>
      <c r="X234" s="5" t="s">
        <v>2886</v>
      </c>
    </row>
    <row r="235" spans="1:24" ht="45" x14ac:dyDescent="0.25">
      <c r="A235" s="77">
        <f>VLOOKUP(C235,'BU and Control BU Listing'!A:E,5,FALSE)</f>
        <v>21600</v>
      </c>
      <c r="B235" s="80" t="s">
        <v>3695</v>
      </c>
      <c r="C235" s="22" t="str">
        <f t="shared" si="35"/>
        <v>21600</v>
      </c>
      <c r="D235" s="22" t="str">
        <f t="shared" si="36"/>
        <v>08150</v>
      </c>
      <c r="E235" s="21" t="str">
        <f>VLOOKUP(B235,'Table A as of March 2024'!A:G,7,FALSE)</f>
        <v>James Madison University</v>
      </c>
      <c r="F235" s="21" t="str">
        <f>VLOOKUP(B235,'Table A as of March 2024'!A:H,8,FALSE)</f>
        <v>9(D) Rev Bonds-Construction</v>
      </c>
      <c r="G235" s="11" t="str">
        <f>VLOOKUP(B235,'Table A as of March 2024'!A:I,9,FALSE)</f>
        <v>500</v>
      </c>
      <c r="H235" t="str">
        <f>VLOOKUP(B235,'Table A as of March 2024'!A:L,12,FALSE)</f>
        <v>No</v>
      </c>
      <c r="I235" s="9" t="str">
        <f>VLOOKUP(B235,'Table A as of March 2024'!A:M,13,FALSE)</f>
        <v>R</v>
      </c>
      <c r="K235" t="str">
        <f>VLOOKUP(G235,'ACFR Class Vlookup'!A:B,2,FALSE)</f>
        <v>N/A</v>
      </c>
      <c r="L235" s="1" t="str">
        <f>VLOOKUP(D235,'Fund Information'!A:F,6,FALSE)</f>
        <v>This fund only contains budgetary activity.  This activity is not associated with the general fund or any special revenue funds.  (General and Special Revenue funds have budgetary statements in the ACFR.)</v>
      </c>
      <c r="M235" s="6" t="str">
        <f t="shared" si="37"/>
        <v>N/A</v>
      </c>
      <c r="N235" s="6" t="s">
        <v>2886</v>
      </c>
      <c r="O235" s="6" t="str">
        <f t="shared" si="38"/>
        <v>N/A</v>
      </c>
      <c r="P235" s="5" t="s">
        <v>2886</v>
      </c>
      <c r="Q235" s="6" t="str">
        <f t="shared" si="39"/>
        <v>N/A</v>
      </c>
      <c r="R235" s="7" t="str">
        <f t="shared" si="44"/>
        <v>No</v>
      </c>
      <c r="S235" s="5" t="str">
        <f t="shared" si="40"/>
        <v>N/A</v>
      </c>
      <c r="T235" s="6" t="str">
        <f t="shared" si="41"/>
        <v>N/A</v>
      </c>
      <c r="U235" s="7" t="str">
        <f t="shared" si="45"/>
        <v>No</v>
      </c>
      <c r="V235" s="5" t="str">
        <f t="shared" si="42"/>
        <v>N/A</v>
      </c>
      <c r="W235" s="6" t="str">
        <f t="shared" si="43"/>
        <v>N/A</v>
      </c>
      <c r="X235" s="5" t="s">
        <v>2886</v>
      </c>
    </row>
    <row r="236" spans="1:24" ht="30" x14ac:dyDescent="0.25">
      <c r="A236" s="77">
        <f>VLOOKUP(C236,'BU and Control BU Listing'!A:E,5,FALSE)</f>
        <v>21600</v>
      </c>
      <c r="B236" s="80" t="s">
        <v>3696</v>
      </c>
      <c r="C236" s="22" t="str">
        <f t="shared" si="35"/>
        <v>21600</v>
      </c>
      <c r="D236" s="22" t="str">
        <f t="shared" si="36"/>
        <v>08170</v>
      </c>
      <c r="E236" s="21" t="str">
        <f>VLOOKUP(B236,'Table A as of March 2024'!A:G,7,FALSE)</f>
        <v>James Madison University</v>
      </c>
      <c r="F236" s="21" t="str">
        <f>VLOOKUP(B236,'Table A as of March 2024'!A:H,8,FALSE)</f>
        <v>VCBA 21St Century</v>
      </c>
      <c r="G236" s="11" t="str">
        <f>VLOOKUP(B236,'Table A as of March 2024'!A:I,9,FALSE)</f>
        <v>500</v>
      </c>
      <c r="H236" t="str">
        <f>VLOOKUP(B236,'Table A as of March 2024'!A:L,12,FALSE)</f>
        <v>No</v>
      </c>
      <c r="I236" s="9" t="str">
        <f>VLOOKUP(B236,'Table A as of March 2024'!A:M,13,FALSE)</f>
        <v>R</v>
      </c>
      <c r="K236" t="str">
        <f>VLOOKUP(G236,'ACFR Class Vlookup'!A:B,2,FALSE)</f>
        <v>N/A</v>
      </c>
      <c r="L236" s="1" t="str">
        <f>VLOOKUP(D236,'Fund Information'!A:F,6,FALSE)</f>
        <v>Higher Education activity included on higher education financial statement template submission.</v>
      </c>
      <c r="M236" s="6" t="str">
        <f t="shared" si="37"/>
        <v>N/A</v>
      </c>
      <c r="N236" s="6" t="s">
        <v>2886</v>
      </c>
      <c r="O236" s="6" t="str">
        <f t="shared" si="38"/>
        <v>N/A</v>
      </c>
      <c r="P236" s="5" t="s">
        <v>2886</v>
      </c>
      <c r="Q236" s="6" t="str">
        <f t="shared" si="39"/>
        <v>N/A</v>
      </c>
      <c r="R236" s="7" t="str">
        <f t="shared" si="44"/>
        <v>No</v>
      </c>
      <c r="S236" s="5" t="str">
        <f t="shared" si="40"/>
        <v>N/A</v>
      </c>
      <c r="T236" s="6" t="str">
        <f t="shared" si="41"/>
        <v>N/A</v>
      </c>
      <c r="U236" s="7" t="str">
        <f t="shared" si="45"/>
        <v>No</v>
      </c>
      <c r="V236" s="5" t="str">
        <f t="shared" si="42"/>
        <v>N/A</v>
      </c>
      <c r="W236" s="6" t="str">
        <f t="shared" si="43"/>
        <v>N/A</v>
      </c>
      <c r="X236" s="5" t="s">
        <v>2886</v>
      </c>
    </row>
    <row r="237" spans="1:24" ht="135" x14ac:dyDescent="0.25">
      <c r="A237" s="77">
        <f>VLOOKUP(C237,'BU and Control BU Listing'!A:E,5,FALSE)</f>
        <v>21600</v>
      </c>
      <c r="B237" s="80" t="s">
        <v>3697</v>
      </c>
      <c r="C237" s="22" t="str">
        <f t="shared" si="35"/>
        <v>21600</v>
      </c>
      <c r="D237" s="22" t="str">
        <f t="shared" si="36"/>
        <v>09510</v>
      </c>
      <c r="E237" s="21" t="str">
        <f>VLOOKUP(B237,'Table A as of March 2024'!A:G,7,FALSE)</f>
        <v>James Madison University</v>
      </c>
      <c r="F237" s="21" t="str">
        <f>VLOOKUP(B237,'Table A as of March 2024'!A:H,8,FALSE)</f>
        <v>CW Technology Research Fd 934</v>
      </c>
      <c r="G237" s="11" t="str">
        <f>VLOOKUP(B237,'Table A as of March 2024'!A:I,9,FALSE)</f>
        <v>500</v>
      </c>
      <c r="H237" t="str">
        <f>VLOOKUP(B237,'Table A as of March 2024'!A:L,12,FALSE)</f>
        <v>No</v>
      </c>
      <c r="I237" s="9" t="str">
        <f>VLOOKUP(B237,'Table A as of March 2024'!A:M,13,FALSE)</f>
        <v>U</v>
      </c>
      <c r="K237" t="str">
        <f>VLOOKUP(G237,'ACFR Class Vlookup'!A:B,2,FALSE)</f>
        <v>N/A</v>
      </c>
      <c r="L237" s="1" t="str">
        <f>VLOOKUP(D237,'Fund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237" s="6" t="str">
        <f t="shared" si="37"/>
        <v>N/A</v>
      </c>
      <c r="N237" s="6" t="s">
        <v>2886</v>
      </c>
      <c r="O237" s="6" t="str">
        <f t="shared" si="38"/>
        <v>N/A</v>
      </c>
      <c r="P237" s="5" t="s">
        <v>2886</v>
      </c>
      <c r="Q237" s="6" t="str">
        <f t="shared" si="39"/>
        <v>N/A</v>
      </c>
      <c r="R237" s="7" t="str">
        <f t="shared" si="44"/>
        <v>No</v>
      </c>
      <c r="S237" s="5" t="str">
        <f t="shared" si="40"/>
        <v>N/A</v>
      </c>
      <c r="T237" s="6" t="str">
        <f t="shared" si="41"/>
        <v>N/A</v>
      </c>
      <c r="U237" s="7" t="str">
        <f t="shared" si="45"/>
        <v>No</v>
      </c>
      <c r="V237" s="5" t="str">
        <f t="shared" si="42"/>
        <v>N/A</v>
      </c>
      <c r="W237" s="6" t="str">
        <f t="shared" si="43"/>
        <v>N/A</v>
      </c>
      <c r="X237" s="5" t="s">
        <v>2886</v>
      </c>
    </row>
    <row r="238" spans="1:24" ht="75" x14ac:dyDescent="0.25">
      <c r="A238" s="77">
        <f>VLOOKUP(C238,'BU and Control BU Listing'!A:E,5,FALSE)</f>
        <v>21700</v>
      </c>
      <c r="B238" s="80" t="s">
        <v>3699</v>
      </c>
      <c r="C238" s="22" t="str">
        <f t="shared" si="35"/>
        <v>21700</v>
      </c>
      <c r="D238" s="22" t="str">
        <f t="shared" si="36"/>
        <v>03000</v>
      </c>
      <c r="E238" s="21" t="str">
        <f>VLOOKUP(B238,'Table A as of March 2024'!A:G,7,FALSE)</f>
        <v>Radford University</v>
      </c>
      <c r="F238" s="21" t="str">
        <f>VLOOKUP(B238,'Table A as of March 2024'!A:H,8,FALSE)</f>
        <v>Higher Education Operating</v>
      </c>
      <c r="G238" s="11" t="str">
        <f>VLOOKUP(B238,'Table A as of March 2024'!A:I,9,FALSE)</f>
        <v>500</v>
      </c>
      <c r="H238" t="str">
        <f>VLOOKUP(B238,'Table A as of March 2024'!A:L,12,FALSE)</f>
        <v>No</v>
      </c>
      <c r="I238" s="9" t="str">
        <f>VLOOKUP(B238,'Table A as of March 2024'!A:M,13,FALSE)</f>
        <v>U</v>
      </c>
      <c r="K238" t="str">
        <f>VLOOKUP(G238,'ACFR Class Vlookup'!A:B,2,FALSE)</f>
        <v>N/A</v>
      </c>
      <c r="L238" s="1" t="str">
        <f>VLOOKUP(D238,'Fund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38" s="6" t="str">
        <f t="shared" si="37"/>
        <v>N/A</v>
      </c>
      <c r="N238" s="6" t="s">
        <v>2886</v>
      </c>
      <c r="O238" s="6" t="str">
        <f t="shared" si="38"/>
        <v>N/A</v>
      </c>
      <c r="P238" s="5" t="s">
        <v>2886</v>
      </c>
      <c r="Q238" s="6" t="str">
        <f t="shared" si="39"/>
        <v>N/A</v>
      </c>
      <c r="R238" s="7" t="str">
        <f t="shared" si="44"/>
        <v>No</v>
      </c>
      <c r="S238" s="5" t="str">
        <f t="shared" si="40"/>
        <v>N/A</v>
      </c>
      <c r="T238" s="6" t="str">
        <f t="shared" si="41"/>
        <v>N/A</v>
      </c>
      <c r="U238" s="7" t="str">
        <f t="shared" si="45"/>
        <v>No</v>
      </c>
      <c r="V238" s="5" t="str">
        <f t="shared" si="42"/>
        <v>N/A</v>
      </c>
      <c r="W238" s="6" t="str">
        <f t="shared" si="43"/>
        <v>N/A</v>
      </c>
      <c r="X238" s="5" t="s">
        <v>2886</v>
      </c>
    </row>
    <row r="239" spans="1:24" ht="30" x14ac:dyDescent="0.25">
      <c r="A239" s="77">
        <f>VLOOKUP(C239,'BU and Control BU Listing'!A:E,5,FALSE)</f>
        <v>21700</v>
      </c>
      <c r="B239" s="80" t="s">
        <v>3700</v>
      </c>
      <c r="C239" s="22" t="str">
        <f t="shared" si="35"/>
        <v>21700</v>
      </c>
      <c r="D239" s="22" t="str">
        <f t="shared" si="36"/>
        <v>03010</v>
      </c>
      <c r="E239" s="21" t="str">
        <f>VLOOKUP(B239,'Table A as of March 2024'!A:G,7,FALSE)</f>
        <v>Radford University</v>
      </c>
      <c r="F239" s="21" t="str">
        <f>VLOOKUP(B239,'Table A as of March 2024'!A:H,8,FALSE)</f>
        <v>Higher Education Federal</v>
      </c>
      <c r="G239" s="11" t="str">
        <f>VLOOKUP(B239,'Table A as of March 2024'!A:I,9,FALSE)</f>
        <v>500</v>
      </c>
      <c r="H239" t="str">
        <f>VLOOKUP(B239,'Table A as of March 2024'!A:L,12,FALSE)</f>
        <v>No</v>
      </c>
      <c r="I239" s="9" t="str">
        <f>VLOOKUP(B239,'Table A as of March 2024'!A:M,13,FALSE)</f>
        <v>R</v>
      </c>
      <c r="K239" t="str">
        <f>VLOOKUP(G239,'ACFR Class Vlookup'!A:B,2,FALSE)</f>
        <v>N/A</v>
      </c>
      <c r="L239" s="1" t="str">
        <f>VLOOKUP(D239,'Fund Information'!A:F,6,FALSE)</f>
        <v>Higher Education activity included on higher education financial statement template submissions.</v>
      </c>
      <c r="M239" s="6" t="str">
        <f t="shared" si="37"/>
        <v>N/A</v>
      </c>
      <c r="N239" s="6" t="s">
        <v>2886</v>
      </c>
      <c r="O239" s="6" t="str">
        <f t="shared" si="38"/>
        <v>N/A</v>
      </c>
      <c r="P239" s="5" t="s">
        <v>2886</v>
      </c>
      <c r="Q239" s="6" t="str">
        <f t="shared" si="39"/>
        <v>N/A</v>
      </c>
      <c r="R239" s="7" t="str">
        <f t="shared" si="44"/>
        <v>No</v>
      </c>
      <c r="S239" s="5" t="str">
        <f t="shared" si="40"/>
        <v>N/A</v>
      </c>
      <c r="T239" s="6" t="str">
        <f t="shared" si="41"/>
        <v>N/A</v>
      </c>
      <c r="U239" s="7" t="str">
        <f t="shared" si="45"/>
        <v>No</v>
      </c>
      <c r="V239" s="5" t="str">
        <f t="shared" si="42"/>
        <v>N/A</v>
      </c>
      <c r="W239" s="6" t="str">
        <f t="shared" si="43"/>
        <v>N/A</v>
      </c>
      <c r="X239" s="5" t="s">
        <v>2886</v>
      </c>
    </row>
    <row r="240" spans="1:24" ht="30" x14ac:dyDescent="0.25">
      <c r="A240" s="77">
        <f>VLOOKUP(C240,'BU and Control BU Listing'!A:E,5,FALSE)</f>
        <v>21700</v>
      </c>
      <c r="B240" s="80" t="s">
        <v>3701</v>
      </c>
      <c r="C240" s="22" t="str">
        <f t="shared" si="35"/>
        <v>21700</v>
      </c>
      <c r="D240" s="22" t="str">
        <f t="shared" si="36"/>
        <v>03020</v>
      </c>
      <c r="E240" s="21" t="str">
        <f>VLOOKUP(B240,'Table A as of March 2024'!A:G,7,FALSE)</f>
        <v>Radford University</v>
      </c>
      <c r="F240" s="21" t="str">
        <f>VLOOKUP(B240,'Table A as of March 2024'!A:H,8,FALSE)</f>
        <v>Foundation/Othr Grants/Cntrcts</v>
      </c>
      <c r="G240" s="11" t="str">
        <f>VLOOKUP(B240,'Table A as of March 2024'!A:I,9,FALSE)</f>
        <v>500</v>
      </c>
      <c r="H240" t="str">
        <f>VLOOKUP(B240,'Table A as of March 2024'!A:L,12,FALSE)</f>
        <v>No</v>
      </c>
      <c r="I240" s="9" t="str">
        <f>VLOOKUP(B240,'Table A as of March 2024'!A:M,13,FALSE)</f>
        <v>R</v>
      </c>
      <c r="K240" t="str">
        <f>VLOOKUP(G240,'ACFR Class Vlookup'!A:B,2,FALSE)</f>
        <v>N/A</v>
      </c>
      <c r="L240" s="1" t="str">
        <f>VLOOKUP(D240,'Fund Information'!A:F,6,FALSE)</f>
        <v>Higher Education activity included on higher education financial statement template submissions.</v>
      </c>
      <c r="M240" s="6" t="str">
        <f t="shared" si="37"/>
        <v>N/A</v>
      </c>
      <c r="N240" s="6" t="s">
        <v>2886</v>
      </c>
      <c r="O240" s="6" t="str">
        <f t="shared" si="38"/>
        <v>N/A</v>
      </c>
      <c r="P240" s="5" t="s">
        <v>2886</v>
      </c>
      <c r="Q240" s="6" t="str">
        <f t="shared" si="39"/>
        <v>N/A</v>
      </c>
      <c r="R240" s="7" t="str">
        <f t="shared" si="44"/>
        <v>No</v>
      </c>
      <c r="S240" s="5" t="str">
        <f t="shared" si="40"/>
        <v>N/A</v>
      </c>
      <c r="T240" s="6" t="str">
        <f t="shared" si="41"/>
        <v>N/A</v>
      </c>
      <c r="U240" s="7" t="str">
        <f t="shared" si="45"/>
        <v>No</v>
      </c>
      <c r="V240" s="5" t="str">
        <f t="shared" si="42"/>
        <v>N/A</v>
      </c>
      <c r="W240" s="6" t="str">
        <f t="shared" si="43"/>
        <v>N/A</v>
      </c>
      <c r="X240" s="5" t="s">
        <v>2886</v>
      </c>
    </row>
    <row r="241" spans="1:24" ht="30" x14ac:dyDescent="0.25">
      <c r="A241" s="77">
        <f>VLOOKUP(C241,'BU and Control BU Listing'!A:E,5,FALSE)</f>
        <v>21700</v>
      </c>
      <c r="B241" s="80" t="s">
        <v>3702</v>
      </c>
      <c r="C241" s="22" t="str">
        <f t="shared" si="35"/>
        <v>21700</v>
      </c>
      <c r="D241" s="22" t="str">
        <f t="shared" si="36"/>
        <v>03030</v>
      </c>
      <c r="E241" s="21" t="str">
        <f>VLOOKUP(B241,'Table A as of March 2024'!A:G,7,FALSE)</f>
        <v>Radford University</v>
      </c>
      <c r="F241" s="21" t="str">
        <f>VLOOKUP(B241,'Table A as of March 2024'!A:H,8,FALSE)</f>
        <v>Indirect Cost Recovery</v>
      </c>
      <c r="G241" s="11" t="str">
        <f>VLOOKUP(B241,'Table A as of March 2024'!A:I,9,FALSE)</f>
        <v>500</v>
      </c>
      <c r="H241" t="str">
        <f>VLOOKUP(B241,'Table A as of March 2024'!A:L,12,FALSE)</f>
        <v>No</v>
      </c>
      <c r="I241" s="9" t="str">
        <f>VLOOKUP(B241,'Table A as of March 2024'!A:M,13,FALSE)</f>
        <v>U</v>
      </c>
      <c r="K241" t="str">
        <f>VLOOKUP(G241,'ACFR Class Vlookup'!A:B,2,FALSE)</f>
        <v>N/A</v>
      </c>
      <c r="L241" s="1" t="str">
        <f>VLOOKUP(D241,'Fund Information'!A:F,6,FALSE)</f>
        <v>Higher Education activity included on higher education financial statement template submissions.</v>
      </c>
      <c r="M241" s="6" t="str">
        <f t="shared" si="37"/>
        <v>N/A</v>
      </c>
      <c r="N241" s="6" t="s">
        <v>2886</v>
      </c>
      <c r="O241" s="6" t="str">
        <f t="shared" si="38"/>
        <v>N/A</v>
      </c>
      <c r="P241" s="5" t="s">
        <v>2886</v>
      </c>
      <c r="Q241" s="6" t="str">
        <f t="shared" si="39"/>
        <v>N/A</v>
      </c>
      <c r="R241" s="7" t="str">
        <f t="shared" si="44"/>
        <v>No</v>
      </c>
      <c r="S241" s="5" t="str">
        <f t="shared" si="40"/>
        <v>N/A</v>
      </c>
      <c r="T241" s="6" t="str">
        <f t="shared" si="41"/>
        <v>N/A</v>
      </c>
      <c r="U241" s="7" t="str">
        <f t="shared" si="45"/>
        <v>No</v>
      </c>
      <c r="V241" s="5" t="str">
        <f t="shared" si="42"/>
        <v>N/A</v>
      </c>
      <c r="W241" s="6" t="str">
        <f t="shared" si="43"/>
        <v>N/A</v>
      </c>
      <c r="X241" s="5" t="s">
        <v>2886</v>
      </c>
    </row>
    <row r="242" spans="1:24" ht="240" x14ac:dyDescent="0.25">
      <c r="A242" s="77">
        <f>VLOOKUP(C242,'BU and Control BU Listing'!A:E,5,FALSE)</f>
        <v>21700</v>
      </c>
      <c r="B242" s="80" t="s">
        <v>8684</v>
      </c>
      <c r="C242" s="22" t="str">
        <f t="shared" si="35"/>
        <v>21700</v>
      </c>
      <c r="D242" s="22" t="str">
        <f t="shared" si="36"/>
        <v>03040</v>
      </c>
      <c r="E242" s="21" t="str">
        <f>VLOOKUP(B242,'Table A as of March 2024'!A:G,7,FALSE)</f>
        <v>Radford University</v>
      </c>
      <c r="F242" s="21" t="str">
        <f>VLOOKUP(B242,'Table A as of March 2024'!A:H,8,FALSE)</f>
        <v>Institutional Reserve Fund</v>
      </c>
      <c r="G242" s="11" t="str">
        <f>VLOOKUP(B242,'Table A as of March 2024'!A:I,9,FALSE)</f>
        <v>500</v>
      </c>
      <c r="H242" t="str">
        <f>VLOOKUP(B242,'Table A as of March 2024'!A:L,12,FALSE)</f>
        <v>No</v>
      </c>
      <c r="I242" s="9" t="str">
        <f>VLOOKUP(B242,'Table A as of March 2024'!A:M,13,FALSE)</f>
        <v>U</v>
      </c>
      <c r="K242" t="str">
        <f>VLOOKUP(G242,'ACFR Class Vlookup'!A:B,2,FALSE)</f>
        <v>N/A</v>
      </c>
      <c r="L242" s="1" t="str">
        <f>VLOOKUP(D242,'Fund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242" s="6" t="str">
        <f t="shared" si="37"/>
        <v>N/A</v>
      </c>
      <c r="N242" s="6" t="s">
        <v>2886</v>
      </c>
      <c r="O242" s="6" t="str">
        <f t="shared" si="38"/>
        <v>N/A</v>
      </c>
      <c r="P242" s="5" t="s">
        <v>2886</v>
      </c>
      <c r="Q242" s="6" t="str">
        <f t="shared" si="39"/>
        <v>N/A</v>
      </c>
      <c r="R242" s="7" t="str">
        <f t="shared" si="44"/>
        <v>No</v>
      </c>
      <c r="S242" s="5" t="str">
        <f t="shared" si="40"/>
        <v>N/A</v>
      </c>
      <c r="T242" s="6" t="str">
        <f t="shared" si="41"/>
        <v>N/A</v>
      </c>
      <c r="U242" s="7" t="str">
        <f t="shared" si="45"/>
        <v>No</v>
      </c>
      <c r="V242" s="5" t="str">
        <f t="shared" si="42"/>
        <v>N/A</v>
      </c>
      <c r="W242" s="6" t="str">
        <f t="shared" si="43"/>
        <v>N/A</v>
      </c>
      <c r="X242" s="5" t="s">
        <v>2886</v>
      </c>
    </row>
    <row r="243" spans="1:24" ht="60" x14ac:dyDescent="0.25">
      <c r="A243" s="77">
        <f>VLOOKUP(C243,'BU and Control BU Listing'!A:E,5,FALSE)</f>
        <v>21700</v>
      </c>
      <c r="B243" s="80" t="s">
        <v>3703</v>
      </c>
      <c r="C243" s="22" t="str">
        <f t="shared" si="35"/>
        <v>21700</v>
      </c>
      <c r="D243" s="22" t="str">
        <f t="shared" si="36"/>
        <v>03060</v>
      </c>
      <c r="E243" s="21" t="str">
        <f>VLOOKUP(B243,'Table A as of March 2024'!A:G,7,FALSE)</f>
        <v>Radford University</v>
      </c>
      <c r="F243" s="21" t="str">
        <f>VLOOKUP(B243,'Table A as of March 2024'!A:H,8,FALSE)</f>
        <v>Auxiliary Enterprise</v>
      </c>
      <c r="G243" s="11" t="str">
        <f>VLOOKUP(B243,'Table A as of March 2024'!A:I,9,FALSE)</f>
        <v>500</v>
      </c>
      <c r="H243" t="str">
        <f>VLOOKUP(B243,'Table A as of March 2024'!A:L,12,FALSE)</f>
        <v>No</v>
      </c>
      <c r="I243" s="9" t="str">
        <f>VLOOKUP(B243,'Table A as of March 2024'!A:M,13,FALSE)</f>
        <v>U</v>
      </c>
      <c r="K243" t="str">
        <f>VLOOKUP(G243,'ACFR Class Vlookup'!A:B,2,FALSE)</f>
        <v>N/A</v>
      </c>
      <c r="L243" s="1" t="str">
        <f>VLOOKUP(D243,'Fund Information'!A:F,6,FALSE)</f>
        <v>The Higher Education Auxiliary Enterprise fund accounts for the Auxiliary activities at the colleges/universities.  These activities include such things as food service, bookstores, student health servicces and recreation/intramural programs.</v>
      </c>
      <c r="M243" s="6" t="str">
        <f t="shared" si="37"/>
        <v>N/A</v>
      </c>
      <c r="N243" s="6" t="s">
        <v>2886</v>
      </c>
      <c r="O243" s="6" t="str">
        <f t="shared" si="38"/>
        <v>N/A</v>
      </c>
      <c r="P243" s="5" t="s">
        <v>2886</v>
      </c>
      <c r="Q243" s="6" t="str">
        <f t="shared" si="39"/>
        <v>N/A</v>
      </c>
      <c r="R243" s="7" t="str">
        <f t="shared" si="44"/>
        <v>No</v>
      </c>
      <c r="S243" s="5" t="str">
        <f t="shared" si="40"/>
        <v>N/A</v>
      </c>
      <c r="T243" s="6" t="str">
        <f t="shared" si="41"/>
        <v>N/A</v>
      </c>
      <c r="U243" s="7" t="str">
        <f t="shared" si="45"/>
        <v>No</v>
      </c>
      <c r="V243" s="5" t="str">
        <f t="shared" si="42"/>
        <v>N/A</v>
      </c>
      <c r="W243" s="6" t="str">
        <f t="shared" si="43"/>
        <v>N/A</v>
      </c>
      <c r="X243" s="5" t="s">
        <v>2886</v>
      </c>
    </row>
    <row r="244" spans="1:24" ht="30" x14ac:dyDescent="0.25">
      <c r="A244" s="77">
        <f>VLOOKUP(C244,'BU and Control BU Listing'!A:E,5,FALSE)</f>
        <v>21700</v>
      </c>
      <c r="B244" s="80" t="s">
        <v>3704</v>
      </c>
      <c r="C244" s="22" t="str">
        <f t="shared" si="35"/>
        <v>21700</v>
      </c>
      <c r="D244" s="22" t="str">
        <f t="shared" si="36"/>
        <v>03080</v>
      </c>
      <c r="E244" s="21" t="str">
        <f>VLOOKUP(B244,'Table A as of March 2024'!A:G,7,FALSE)</f>
        <v>Radford University</v>
      </c>
      <c r="F244" s="21" t="str">
        <f>VLOOKUP(B244,'Table A as of March 2024'!A:H,8,FALSE)</f>
        <v>Work Study</v>
      </c>
      <c r="G244" s="11" t="str">
        <f>VLOOKUP(B244,'Table A as of March 2024'!A:I,9,FALSE)</f>
        <v>500</v>
      </c>
      <c r="H244" t="str">
        <f>VLOOKUP(B244,'Table A as of March 2024'!A:L,12,FALSE)</f>
        <v>No</v>
      </c>
      <c r="I244" s="9" t="str">
        <f>VLOOKUP(B244,'Table A as of March 2024'!A:M,13,FALSE)</f>
        <v>R</v>
      </c>
      <c r="K244" t="str">
        <f>VLOOKUP(G244,'ACFR Class Vlookup'!A:B,2,FALSE)</f>
        <v>N/A</v>
      </c>
      <c r="L244" s="1" t="str">
        <f>VLOOKUP(D244,'Fund Information'!A:F,6,FALSE)</f>
        <v>Higher Education activity included on higher education financial statement template submissions.</v>
      </c>
      <c r="M244" s="6" t="str">
        <f t="shared" si="37"/>
        <v>N/A</v>
      </c>
      <c r="N244" s="6" t="s">
        <v>2886</v>
      </c>
      <c r="O244" s="6" t="str">
        <f t="shared" si="38"/>
        <v>N/A</v>
      </c>
      <c r="P244" s="5" t="s">
        <v>2886</v>
      </c>
      <c r="Q244" s="6" t="str">
        <f t="shared" si="39"/>
        <v>N/A</v>
      </c>
      <c r="R244" s="7" t="str">
        <f t="shared" si="44"/>
        <v>No</v>
      </c>
      <c r="S244" s="5" t="str">
        <f t="shared" si="40"/>
        <v>N/A</v>
      </c>
      <c r="T244" s="6" t="str">
        <f t="shared" si="41"/>
        <v>N/A</v>
      </c>
      <c r="U244" s="7" t="str">
        <f t="shared" si="45"/>
        <v>No</v>
      </c>
      <c r="V244" s="5" t="str">
        <f t="shared" si="42"/>
        <v>N/A</v>
      </c>
      <c r="W244" s="6" t="str">
        <f t="shared" si="43"/>
        <v>N/A</v>
      </c>
      <c r="X244" s="5" t="s">
        <v>2886</v>
      </c>
    </row>
    <row r="245" spans="1:24" ht="150" x14ac:dyDescent="0.25">
      <c r="A245" s="77">
        <f>VLOOKUP(C245,'BU and Control BU Listing'!A:E,5,FALSE)</f>
        <v>21700</v>
      </c>
      <c r="B245" s="80" t="s">
        <v>8844</v>
      </c>
      <c r="C245" s="22" t="str">
        <f t="shared" si="35"/>
        <v>21700</v>
      </c>
      <c r="D245" s="22" t="str">
        <f t="shared" si="36"/>
        <v>03095</v>
      </c>
      <c r="E245" s="21" t="str">
        <f>VLOOKUP(B245,'Table A as of March 2024'!A:G,7,FALSE)</f>
        <v>Radford University</v>
      </c>
      <c r="F245" s="21" t="str">
        <f>VLOOKUP(B245,'Table A as of March 2024'!A:H,8,FALSE)</f>
        <v>Opioid Abatement Fund</v>
      </c>
      <c r="G245" s="11" t="str">
        <f>VLOOKUP(B245,'Table A as of March 2024'!A:I,9,FALSE)</f>
        <v>500</v>
      </c>
      <c r="H245" t="str">
        <f>VLOOKUP(B245,'Table A as of March 2024'!A:L,12,FALSE)</f>
        <v>No</v>
      </c>
      <c r="I245" s="9" t="str">
        <f>VLOOKUP(B245,'Table A as of March 2024'!A:M,13,FALSE)</f>
        <v>R</v>
      </c>
      <c r="K245" t="str">
        <f>VLOOKUP(G245,'ACFR Class Vlookup'!A:B,2,FALSE)</f>
        <v>N/A</v>
      </c>
      <c r="L245" s="1" t="str">
        <f>VLOOKUP(D245,'Fund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
Higher Education equivalent of Fund 02095.</v>
      </c>
      <c r="M245" s="6" t="str">
        <f t="shared" si="37"/>
        <v>N/A</v>
      </c>
      <c r="N245" s="6" t="s">
        <v>2886</v>
      </c>
      <c r="O245" s="6" t="str">
        <f t="shared" si="38"/>
        <v>N/A</v>
      </c>
      <c r="P245" s="5" t="s">
        <v>2886</v>
      </c>
      <c r="Q245" s="6" t="str">
        <f t="shared" si="39"/>
        <v>N/A</v>
      </c>
      <c r="R245" s="7" t="str">
        <f t="shared" si="44"/>
        <v>No</v>
      </c>
      <c r="S245" s="5" t="str">
        <f t="shared" si="40"/>
        <v>N/A</v>
      </c>
      <c r="T245" s="6" t="str">
        <f t="shared" si="41"/>
        <v>N/A</v>
      </c>
      <c r="U245" s="7" t="str">
        <f t="shared" si="45"/>
        <v>No</v>
      </c>
      <c r="V245" s="5" t="str">
        <f t="shared" si="42"/>
        <v>N/A</v>
      </c>
      <c r="W245" s="6" t="str">
        <f t="shared" si="43"/>
        <v>N/A</v>
      </c>
      <c r="X245" s="5" t="s">
        <v>2886</v>
      </c>
    </row>
    <row r="246" spans="1:24" ht="30" x14ac:dyDescent="0.25">
      <c r="A246" s="77">
        <f>VLOOKUP(C246,'BU and Control BU Listing'!A:E,5,FALSE)</f>
        <v>21700</v>
      </c>
      <c r="B246" s="80" t="s">
        <v>3705</v>
      </c>
      <c r="C246" s="22" t="str">
        <f t="shared" si="35"/>
        <v>21700</v>
      </c>
      <c r="D246" s="22" t="str">
        <f t="shared" si="36"/>
        <v>03110</v>
      </c>
      <c r="E246" s="21" t="str">
        <f>VLOOKUP(B246,'Table A as of March 2024'!A:G,7,FALSE)</f>
        <v>Radford University</v>
      </c>
      <c r="F246" s="21" t="str">
        <f>VLOOKUP(B246,'Table A as of March 2024'!A:H,8,FALSE)</f>
        <v>Eminent Scholars</v>
      </c>
      <c r="G246" s="11" t="str">
        <f>VLOOKUP(B246,'Table A as of March 2024'!A:I,9,FALSE)</f>
        <v>500</v>
      </c>
      <c r="H246" t="str">
        <f>VLOOKUP(B246,'Table A as of March 2024'!A:L,12,FALSE)</f>
        <v>No</v>
      </c>
      <c r="I246" s="9" t="str">
        <f>VLOOKUP(B246,'Table A as of March 2024'!A:M,13,FALSE)</f>
        <v>R</v>
      </c>
      <c r="K246" t="str">
        <f>VLOOKUP(G246,'ACFR Class Vlookup'!A:B,2,FALSE)</f>
        <v>N/A</v>
      </c>
      <c r="L246" s="1" t="str">
        <f>VLOOKUP(D246,'Fund Information'!A:F,6,FALSE)</f>
        <v>Higher Education activity included on higher education financial statement template submissions.</v>
      </c>
      <c r="M246" s="6" t="str">
        <f t="shared" si="37"/>
        <v>N/A</v>
      </c>
      <c r="N246" s="6" t="s">
        <v>2886</v>
      </c>
      <c r="O246" s="6" t="str">
        <f t="shared" si="38"/>
        <v>N/A</v>
      </c>
      <c r="P246" s="5" t="s">
        <v>2886</v>
      </c>
      <c r="Q246" s="6" t="str">
        <f t="shared" si="39"/>
        <v>N/A</v>
      </c>
      <c r="R246" s="7" t="str">
        <f t="shared" si="44"/>
        <v>No</v>
      </c>
      <c r="S246" s="5" t="str">
        <f t="shared" si="40"/>
        <v>N/A</v>
      </c>
      <c r="T246" s="6" t="str">
        <f t="shared" si="41"/>
        <v>N/A</v>
      </c>
      <c r="U246" s="7" t="str">
        <f t="shared" si="45"/>
        <v>No</v>
      </c>
      <c r="V246" s="5" t="str">
        <f t="shared" si="42"/>
        <v>N/A</v>
      </c>
      <c r="W246" s="6" t="str">
        <f t="shared" si="43"/>
        <v>N/A</v>
      </c>
      <c r="X246" s="5" t="s">
        <v>2886</v>
      </c>
    </row>
    <row r="247" spans="1:24" ht="165" x14ac:dyDescent="0.25">
      <c r="A247" s="77">
        <f>VLOOKUP(C247,'BU and Control BU Listing'!A:E,5,FALSE)</f>
        <v>21700</v>
      </c>
      <c r="B247" s="80" t="s">
        <v>8172</v>
      </c>
      <c r="C247" s="22" t="str">
        <f t="shared" si="35"/>
        <v>21700</v>
      </c>
      <c r="D247" s="22" t="str">
        <f t="shared" si="36"/>
        <v>03210</v>
      </c>
      <c r="E247" s="21" t="str">
        <f>VLOOKUP(B247,'Table A as of March 2024'!A:G,7,FALSE)</f>
        <v>Radford University</v>
      </c>
      <c r="F247" s="21" t="str">
        <f>VLOOKUP(B247,'Table A as of March 2024'!A:H,8,FALSE)</f>
        <v>ARP-CrvStLoclFisRecFd-COVID-19</v>
      </c>
      <c r="G247" s="11" t="str">
        <f>VLOOKUP(B247,'Table A as of March 2024'!A:I,9,FALSE)</f>
        <v>500</v>
      </c>
      <c r="H247" t="str">
        <f>VLOOKUP(B247,'Table A as of March 2024'!A:L,12,FALSE)</f>
        <v>No</v>
      </c>
      <c r="I247" s="9" t="str">
        <f>VLOOKUP(B247,'Table A as of March 2024'!A:M,13,FALSE)</f>
        <v>V</v>
      </c>
      <c r="K247" t="str">
        <f>VLOOKUP(G247,'ACFR Class Vlookup'!A:B,2,FALSE)</f>
        <v>N/A</v>
      </c>
      <c r="L247" s="1" t="str">
        <f>VLOOKUP(D247,'Fund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247" s="6" t="str">
        <f t="shared" si="37"/>
        <v>N/A</v>
      </c>
      <c r="N247" s="6" t="s">
        <v>2886</v>
      </c>
      <c r="O247" s="6" t="str">
        <f t="shared" si="38"/>
        <v>N/A</v>
      </c>
      <c r="P247" s="5" t="s">
        <v>2886</v>
      </c>
      <c r="Q247" s="6" t="str">
        <f t="shared" si="39"/>
        <v>N/A</v>
      </c>
      <c r="R247" s="7" t="str">
        <f t="shared" si="44"/>
        <v>No</v>
      </c>
      <c r="S247" s="5" t="str">
        <f t="shared" si="40"/>
        <v>N/A</v>
      </c>
      <c r="T247" s="6" t="str">
        <f t="shared" si="41"/>
        <v>N/A</v>
      </c>
      <c r="U247" s="7" t="str">
        <f t="shared" si="45"/>
        <v>No</v>
      </c>
      <c r="V247" s="5" t="str">
        <f t="shared" si="42"/>
        <v>N/A</v>
      </c>
      <c r="W247" s="6" t="str">
        <f t="shared" si="43"/>
        <v>N/A</v>
      </c>
      <c r="X247" s="5" t="s">
        <v>2886</v>
      </c>
    </row>
    <row r="248" spans="1:24" ht="30" x14ac:dyDescent="0.25">
      <c r="A248" s="77">
        <f>VLOOKUP(C248,'BU and Control BU Listing'!A:E,5,FALSE)</f>
        <v>21700</v>
      </c>
      <c r="B248" s="80" t="s">
        <v>3706</v>
      </c>
      <c r="C248" s="22" t="str">
        <f t="shared" si="35"/>
        <v>21700</v>
      </c>
      <c r="D248" s="22" t="str">
        <f t="shared" si="36"/>
        <v>03300</v>
      </c>
      <c r="E248" s="21" t="str">
        <f>VLOOKUP(B248,'Table A as of March 2024'!A:G,7,FALSE)</f>
        <v>Radford University</v>
      </c>
      <c r="F248" s="21" t="str">
        <f>VLOOKUP(B248,'Table A as of March 2024'!A:H,8,FALSE)</f>
        <v>Hi Ed Decentralzation Suspense</v>
      </c>
      <c r="G248" s="11" t="str">
        <f>VLOOKUP(B248,'Table A as of March 2024'!A:I,9,FALSE)</f>
        <v>500</v>
      </c>
      <c r="H248" t="str">
        <f>VLOOKUP(B248,'Table A as of March 2024'!A:L,12,FALSE)</f>
        <v>No</v>
      </c>
      <c r="I248" s="9" t="str">
        <f>VLOOKUP(B248,'Table A as of March 2024'!A:M,13,FALSE)</f>
        <v>U</v>
      </c>
      <c r="K248" t="str">
        <f>VLOOKUP(G248,'ACFR Class Vlookup'!A:B,2,FALSE)</f>
        <v>N/A</v>
      </c>
      <c r="L248" s="1" t="str">
        <f>VLOOKUP(D248,'Fund Information'!A:F,6,FALSE)</f>
        <v>Higher Education activity included on higher education financial statement template submissions.</v>
      </c>
      <c r="M248" s="6" t="str">
        <f t="shared" si="37"/>
        <v>N/A</v>
      </c>
      <c r="N248" s="6" t="s">
        <v>2886</v>
      </c>
      <c r="O248" s="6" t="str">
        <f t="shared" si="38"/>
        <v>N/A</v>
      </c>
      <c r="P248" s="5" t="s">
        <v>2886</v>
      </c>
      <c r="Q248" s="6" t="str">
        <f t="shared" si="39"/>
        <v>N/A</v>
      </c>
      <c r="R248" s="7" t="str">
        <f t="shared" si="44"/>
        <v>No</v>
      </c>
      <c r="S248" s="5" t="str">
        <f t="shared" si="40"/>
        <v>N/A</v>
      </c>
      <c r="T248" s="6" t="str">
        <f t="shared" si="41"/>
        <v>N/A</v>
      </c>
      <c r="U248" s="7" t="str">
        <f t="shared" si="45"/>
        <v>No</v>
      </c>
      <c r="V248" s="5" t="str">
        <f t="shared" si="42"/>
        <v>N/A</v>
      </c>
      <c r="W248" s="6" t="str">
        <f t="shared" si="43"/>
        <v>N/A</v>
      </c>
      <c r="X248" s="5" t="s">
        <v>2886</v>
      </c>
    </row>
    <row r="249" spans="1:24" ht="90" x14ac:dyDescent="0.25">
      <c r="A249" s="77">
        <f>VLOOKUP(C249,'BU and Control BU Listing'!A:E,5,FALSE)</f>
        <v>21700</v>
      </c>
      <c r="B249" s="80" t="s">
        <v>5833</v>
      </c>
      <c r="C249" s="22" t="str">
        <f t="shared" si="35"/>
        <v>21700</v>
      </c>
      <c r="D249" s="22" t="str">
        <f t="shared" si="36"/>
        <v>03410</v>
      </c>
      <c r="E249" s="21" t="str">
        <f>VLOOKUP(B249,'Table A as of March 2024'!A:G,7,FALSE)</f>
        <v>Radford University</v>
      </c>
      <c r="F249" s="21" t="str">
        <f>VLOOKUP(B249,'Table A as of March 2024'!A:H,8,FALSE)</f>
        <v>GEER Fund - COVID-19</v>
      </c>
      <c r="G249" s="11" t="str">
        <f>VLOOKUP(B249,'Table A as of March 2024'!A:I,9,FALSE)</f>
        <v>500</v>
      </c>
      <c r="H249" t="str">
        <f>VLOOKUP(B249,'Table A as of March 2024'!A:L,12,FALSE)</f>
        <v>No</v>
      </c>
      <c r="I249" s="9" t="str">
        <f>VLOOKUP(B249,'Table A as of March 2024'!A:M,13,FALSE)</f>
        <v>V</v>
      </c>
      <c r="K249" t="str">
        <f>VLOOKUP(G249,'ACFR Class Vlookup'!A:B,2,FALSE)</f>
        <v>N/A</v>
      </c>
      <c r="L249" s="1" t="str">
        <f>VLOOKUP(D249,'Fund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249" s="6" t="str">
        <f t="shared" si="37"/>
        <v>N/A</v>
      </c>
      <c r="N249" s="6" t="s">
        <v>2886</v>
      </c>
      <c r="O249" s="6" t="str">
        <f t="shared" si="38"/>
        <v>N/A</v>
      </c>
      <c r="P249" s="5" t="s">
        <v>2886</v>
      </c>
      <c r="Q249" s="6" t="str">
        <f t="shared" si="39"/>
        <v>N/A</v>
      </c>
      <c r="R249" s="7" t="str">
        <f t="shared" si="44"/>
        <v>No</v>
      </c>
      <c r="S249" s="5" t="str">
        <f t="shared" si="40"/>
        <v>N/A</v>
      </c>
      <c r="T249" s="6" t="str">
        <f t="shared" si="41"/>
        <v>N/A</v>
      </c>
      <c r="U249" s="7" t="str">
        <f t="shared" si="45"/>
        <v>No</v>
      </c>
      <c r="V249" s="5" t="str">
        <f t="shared" si="42"/>
        <v>N/A</v>
      </c>
      <c r="W249" s="6" t="str">
        <f t="shared" si="43"/>
        <v>N/A</v>
      </c>
      <c r="X249" s="5" t="s">
        <v>2886</v>
      </c>
    </row>
    <row r="250" spans="1:24" ht="165" x14ac:dyDescent="0.25">
      <c r="A250" s="77">
        <f>VLOOKUP(C250,'BU and Control BU Listing'!A:E,5,FALSE)</f>
        <v>21700</v>
      </c>
      <c r="B250" s="80" t="s">
        <v>5834</v>
      </c>
      <c r="C250" s="22" t="str">
        <f t="shared" si="35"/>
        <v>21700</v>
      </c>
      <c r="D250" s="22" t="str">
        <f t="shared" si="36"/>
        <v>03420</v>
      </c>
      <c r="E250" s="21" t="str">
        <f>VLOOKUP(B250,'Table A as of March 2024'!A:G,7,FALSE)</f>
        <v>Radford University</v>
      </c>
      <c r="F250" s="21" t="str">
        <f>VLOOKUP(B250,'Table A as of March 2024'!A:H,8,FALSE)</f>
        <v>Caresactrlffd-General-Covid-19</v>
      </c>
      <c r="G250" s="11" t="str">
        <f>VLOOKUP(B250,'Table A as of March 2024'!A:I,9,FALSE)</f>
        <v>500</v>
      </c>
      <c r="H250" t="str">
        <f>VLOOKUP(B250,'Table A as of March 2024'!A:L,12,FALSE)</f>
        <v>No</v>
      </c>
      <c r="I250" s="9" t="str">
        <f>VLOOKUP(B250,'Table A as of March 2024'!A:M,13,FALSE)</f>
        <v>V</v>
      </c>
      <c r="K250" t="str">
        <f>VLOOKUP(G250,'ACFR Class Vlookup'!A:B,2,FALSE)</f>
        <v>N/A</v>
      </c>
      <c r="L250" s="1" t="str">
        <f>VLOOKUP(D250,'Fund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50" s="6" t="str">
        <f t="shared" si="37"/>
        <v>N/A</v>
      </c>
      <c r="N250" s="6" t="s">
        <v>2886</v>
      </c>
      <c r="O250" s="6" t="str">
        <f t="shared" si="38"/>
        <v>N/A</v>
      </c>
      <c r="P250" s="5" t="s">
        <v>2886</v>
      </c>
      <c r="Q250" s="6" t="str">
        <f t="shared" si="39"/>
        <v>N/A</v>
      </c>
      <c r="R250" s="7" t="str">
        <f t="shared" si="44"/>
        <v>No</v>
      </c>
      <c r="S250" s="5" t="str">
        <f t="shared" si="40"/>
        <v>N/A</v>
      </c>
      <c r="T250" s="6" t="str">
        <f t="shared" si="41"/>
        <v>N/A</v>
      </c>
      <c r="U250" s="7" t="str">
        <f t="shared" si="45"/>
        <v>No</v>
      </c>
      <c r="V250" s="5" t="str">
        <f t="shared" si="42"/>
        <v>N/A</v>
      </c>
      <c r="W250" s="6" t="str">
        <f t="shared" si="43"/>
        <v>N/A</v>
      </c>
      <c r="X250" s="5" t="s">
        <v>2886</v>
      </c>
    </row>
    <row r="251" spans="1:24" ht="90" x14ac:dyDescent="0.25">
      <c r="A251" s="77">
        <f>VLOOKUP(C251,'BU and Control BU Listing'!A:E,5,FALSE)</f>
        <v>21700</v>
      </c>
      <c r="B251" s="80" t="s">
        <v>5835</v>
      </c>
      <c r="C251" s="22" t="str">
        <f t="shared" si="35"/>
        <v>21700</v>
      </c>
      <c r="D251" s="22" t="str">
        <f t="shared" si="36"/>
        <v>03440</v>
      </c>
      <c r="E251" s="21" t="str">
        <f>VLOOKUP(B251,'Table A as of March 2024'!A:G,7,FALSE)</f>
        <v>Radford University</v>
      </c>
      <c r="F251" s="21" t="str">
        <f>VLOOKUP(B251,'Table A as of March 2024'!A:H,8,FALSE)</f>
        <v>EduStabFund-Students-COVID-19</v>
      </c>
      <c r="G251" s="11" t="str">
        <f>VLOOKUP(B251,'Table A as of March 2024'!A:I,9,FALSE)</f>
        <v>500</v>
      </c>
      <c r="H251" t="str">
        <f>VLOOKUP(B251,'Table A as of March 2024'!A:L,12,FALSE)</f>
        <v>No</v>
      </c>
      <c r="I251" s="9" t="str">
        <f>VLOOKUP(B251,'Table A as of March 2024'!A:M,13,FALSE)</f>
        <v>V</v>
      </c>
      <c r="K251" t="str">
        <f>VLOOKUP(G251,'ACFR Class Vlookup'!A:B,2,FALSE)</f>
        <v>N/A</v>
      </c>
      <c r="L251" s="1" t="str">
        <f>VLOOKUP(D251,'Fund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251" s="6" t="str">
        <f t="shared" si="37"/>
        <v>N/A</v>
      </c>
      <c r="N251" s="6" t="s">
        <v>2886</v>
      </c>
      <c r="O251" s="6" t="str">
        <f t="shared" si="38"/>
        <v>N/A</v>
      </c>
      <c r="P251" s="5" t="s">
        <v>2886</v>
      </c>
      <c r="Q251" s="6" t="str">
        <f t="shared" si="39"/>
        <v>N/A</v>
      </c>
      <c r="R251" s="7" t="str">
        <f t="shared" si="44"/>
        <v>No</v>
      </c>
      <c r="S251" s="5" t="str">
        <f t="shared" si="40"/>
        <v>N/A</v>
      </c>
      <c r="T251" s="6" t="str">
        <f t="shared" si="41"/>
        <v>N/A</v>
      </c>
      <c r="U251" s="7" t="str">
        <f t="shared" si="45"/>
        <v>No</v>
      </c>
      <c r="V251" s="5" t="str">
        <f t="shared" si="42"/>
        <v>N/A</v>
      </c>
      <c r="W251" s="6" t="str">
        <f t="shared" si="43"/>
        <v>N/A</v>
      </c>
      <c r="X251" s="5" t="s">
        <v>2886</v>
      </c>
    </row>
    <row r="252" spans="1:24" ht="165" x14ac:dyDescent="0.25">
      <c r="A252" s="77">
        <f>VLOOKUP(C252,'BU and Control BU Listing'!A:E,5,FALSE)</f>
        <v>21700</v>
      </c>
      <c r="B252" s="80" t="s">
        <v>8845</v>
      </c>
      <c r="C252" s="22" t="str">
        <f t="shared" si="35"/>
        <v>21700</v>
      </c>
      <c r="D252" s="22" t="str">
        <f t="shared" si="36"/>
        <v>03460</v>
      </c>
      <c r="E252" s="21" t="str">
        <f>VLOOKUP(B252,'Table A as of March 2024'!A:G,7,FALSE)</f>
        <v>Radford University</v>
      </c>
      <c r="F252" s="21" t="str">
        <f>VLOOKUP(B252,'Table A as of March 2024'!A:H,8,FALSE)</f>
        <v>Innovative internship Fund</v>
      </c>
      <c r="G252" s="11" t="str">
        <f>VLOOKUP(B252,'Table A as of March 2024'!A:I,9,FALSE)</f>
        <v>500</v>
      </c>
      <c r="H252" t="str">
        <f>VLOOKUP(B252,'Table A as of March 2024'!A:L,12,FALSE)</f>
        <v>No</v>
      </c>
      <c r="I252" s="9" t="str">
        <f>VLOOKUP(B252,'Table A as of March 2024'!A:M,13,FALSE)</f>
        <v>U</v>
      </c>
      <c r="K252" t="str">
        <f>VLOOKUP(G252,'ACFR Class Vlookup'!A:B,2,FALSE)</f>
        <v>N/A</v>
      </c>
      <c r="L252" s="1" t="str">
        <f>VLOOKUP(D252,'Fund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252" s="6" t="str">
        <f t="shared" si="37"/>
        <v>N/A</v>
      </c>
      <c r="N252" s="6" t="s">
        <v>2886</v>
      </c>
      <c r="O252" s="6" t="str">
        <f t="shared" si="38"/>
        <v>N/A</v>
      </c>
      <c r="P252" s="5" t="s">
        <v>2886</v>
      </c>
      <c r="Q252" s="6" t="str">
        <f t="shared" si="39"/>
        <v>N/A</v>
      </c>
      <c r="R252" s="7" t="str">
        <f t="shared" si="44"/>
        <v>No</v>
      </c>
      <c r="S252" s="5" t="str">
        <f t="shared" si="40"/>
        <v>N/A</v>
      </c>
      <c r="T252" s="6" t="str">
        <f t="shared" si="41"/>
        <v>N/A</v>
      </c>
      <c r="U252" s="7" t="str">
        <f t="shared" si="45"/>
        <v>No</v>
      </c>
      <c r="V252" s="5" t="str">
        <f t="shared" si="42"/>
        <v>N/A</v>
      </c>
      <c r="W252" s="6" t="str">
        <f t="shared" si="43"/>
        <v>N/A</v>
      </c>
      <c r="X252" s="5" t="s">
        <v>2886</v>
      </c>
    </row>
    <row r="253" spans="1:24" ht="90" x14ac:dyDescent="0.25">
      <c r="A253" s="77">
        <f>VLOOKUP(C253,'BU and Control BU Listing'!A:E,5,FALSE)</f>
        <v>21700</v>
      </c>
      <c r="B253" s="80" t="s">
        <v>5836</v>
      </c>
      <c r="C253" s="22" t="str">
        <f t="shared" si="35"/>
        <v>21700</v>
      </c>
      <c r="D253" s="22" t="str">
        <f t="shared" si="36"/>
        <v>03690</v>
      </c>
      <c r="E253" s="21" t="str">
        <f>VLOOKUP(B253,'Table A as of March 2024'!A:G,7,FALSE)</f>
        <v>Radford University</v>
      </c>
      <c r="F253" s="21" t="str">
        <f>VLOOKUP(B253,'Table A as of March 2024'!A:H,8,FALSE)</f>
        <v>EduStabFund-Institutn-COVID-19</v>
      </c>
      <c r="G253" s="11" t="str">
        <f>VLOOKUP(B253,'Table A as of March 2024'!A:I,9,FALSE)</f>
        <v>500</v>
      </c>
      <c r="H253" t="str">
        <f>VLOOKUP(B253,'Table A as of March 2024'!A:L,12,FALSE)</f>
        <v>No</v>
      </c>
      <c r="I253" s="9" t="str">
        <f>VLOOKUP(B253,'Table A as of March 2024'!A:M,13,FALSE)</f>
        <v>V</v>
      </c>
      <c r="K253" t="str">
        <f>VLOOKUP(G253,'ACFR Class Vlookup'!A:B,2,FALSE)</f>
        <v>N/A</v>
      </c>
      <c r="L253" s="1" t="str">
        <f>VLOOKUP(D253,'Fund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253" s="6" t="str">
        <f t="shared" si="37"/>
        <v>N/A</v>
      </c>
      <c r="N253" s="6" t="s">
        <v>2886</v>
      </c>
      <c r="O253" s="6" t="str">
        <f t="shared" si="38"/>
        <v>N/A</v>
      </c>
      <c r="P253" s="5" t="s">
        <v>2886</v>
      </c>
      <c r="Q253" s="6" t="str">
        <f t="shared" si="39"/>
        <v>N/A</v>
      </c>
      <c r="R253" s="7" t="str">
        <f t="shared" si="44"/>
        <v>No</v>
      </c>
      <c r="S253" s="5" t="str">
        <f t="shared" si="40"/>
        <v>N/A</v>
      </c>
      <c r="T253" s="6" t="str">
        <f t="shared" si="41"/>
        <v>N/A</v>
      </c>
      <c r="U253" s="7" t="str">
        <f t="shared" si="45"/>
        <v>No</v>
      </c>
      <c r="V253" s="5" t="str">
        <f t="shared" si="42"/>
        <v>N/A</v>
      </c>
      <c r="W253" s="6" t="str">
        <f t="shared" si="43"/>
        <v>N/A</v>
      </c>
      <c r="X253" s="5" t="s">
        <v>2886</v>
      </c>
    </row>
    <row r="254" spans="1:24" ht="60" x14ac:dyDescent="0.25">
      <c r="A254" s="77">
        <f>VLOOKUP(C254,'BU and Control BU Listing'!A:E,5,FALSE)</f>
        <v>21700</v>
      </c>
      <c r="B254" s="80" t="s">
        <v>8173</v>
      </c>
      <c r="C254" s="22" t="str">
        <f t="shared" si="35"/>
        <v>21700</v>
      </c>
      <c r="D254" s="22" t="str">
        <f t="shared" si="36"/>
        <v>03710</v>
      </c>
      <c r="E254" s="21" t="str">
        <f>VLOOKUP(B254,'Table A as of March 2024'!A:G,7,FALSE)</f>
        <v>Radford University</v>
      </c>
      <c r="F254" s="21" t="str">
        <f>VLOOKUP(B254,'Table A as of March 2024'!A:H,8,FALSE)</f>
        <v>FEMA - State Agy - COVID-19</v>
      </c>
      <c r="G254" s="11" t="str">
        <f>VLOOKUP(B254,'Table A as of March 2024'!A:I,9,FALSE)</f>
        <v>500</v>
      </c>
      <c r="H254" t="str">
        <f>VLOOKUP(B254,'Table A as of March 2024'!A:L,12,FALSE)</f>
        <v>No</v>
      </c>
      <c r="I254" s="9" t="str">
        <f>VLOOKUP(B254,'Table A as of March 2024'!A:M,13,FALSE)</f>
        <v>V</v>
      </c>
      <c r="K254" t="str">
        <f>VLOOKUP(G254,'ACFR Class Vlookup'!A:B,2,FALSE)</f>
        <v>N/A</v>
      </c>
      <c r="L254" s="1" t="str">
        <f>VLOOKUP(D254,'Fund Information'!A:F,6,FALSE)</f>
        <v>Federal Emergency Management Agency (FEMA) - VDEM Pass Thru COVID -19 - State Agencies.
HE equivalent of Fund 10710.</v>
      </c>
      <c r="M254" s="6" t="str">
        <f t="shared" si="37"/>
        <v>N/A</v>
      </c>
      <c r="N254" s="6" t="s">
        <v>2886</v>
      </c>
      <c r="O254" s="6" t="str">
        <f t="shared" si="38"/>
        <v>N/A</v>
      </c>
      <c r="P254" s="5" t="s">
        <v>2886</v>
      </c>
      <c r="Q254" s="6" t="str">
        <f t="shared" si="39"/>
        <v>N/A</v>
      </c>
      <c r="R254" s="7" t="str">
        <f t="shared" si="44"/>
        <v>No</v>
      </c>
      <c r="S254" s="5" t="str">
        <f t="shared" si="40"/>
        <v>N/A</v>
      </c>
      <c r="T254" s="6" t="str">
        <f t="shared" si="41"/>
        <v>N/A</v>
      </c>
      <c r="U254" s="7" t="str">
        <f t="shared" si="45"/>
        <v>No</v>
      </c>
      <c r="V254" s="5" t="str">
        <f t="shared" si="42"/>
        <v>N/A</v>
      </c>
      <c r="W254" s="6" t="str">
        <f t="shared" si="43"/>
        <v>N/A</v>
      </c>
      <c r="X254" s="5" t="s">
        <v>2886</v>
      </c>
    </row>
    <row r="255" spans="1:24" ht="30" x14ac:dyDescent="0.25">
      <c r="A255" s="77">
        <f>VLOOKUP(C255,'BU and Control BU Listing'!A:E,5,FALSE)</f>
        <v>21700</v>
      </c>
      <c r="B255" s="80" t="s">
        <v>3707</v>
      </c>
      <c r="C255" s="22" t="str">
        <f t="shared" si="35"/>
        <v>21700</v>
      </c>
      <c r="D255" s="22" t="str">
        <f t="shared" si="36"/>
        <v>03860</v>
      </c>
      <c r="E255" s="21" t="str">
        <f>VLOOKUP(B255,'Table A as of March 2024'!A:G,7,FALSE)</f>
        <v>Radford University</v>
      </c>
      <c r="F255" s="21" t="str">
        <f>VLOOKUP(B255,'Table A as of March 2024'!A:H,8,FALSE)</f>
        <v>Rcycl Matl Sale-Non-Gen/Fed-HE</v>
      </c>
      <c r="G255" s="11" t="str">
        <f>VLOOKUP(B255,'Table A as of March 2024'!A:I,9,FALSE)</f>
        <v>500</v>
      </c>
      <c r="H255" t="str">
        <f>VLOOKUP(B255,'Table A as of March 2024'!A:L,12,FALSE)</f>
        <v>No</v>
      </c>
      <c r="I255" s="9" t="str">
        <f>VLOOKUP(B255,'Table A as of March 2024'!A:M,13,FALSE)</f>
        <v>U</v>
      </c>
      <c r="K255" t="str">
        <f>VLOOKUP(G255,'ACFR Class Vlookup'!A:B,2,FALSE)</f>
        <v>N/A</v>
      </c>
      <c r="L255" s="1" t="str">
        <f>VLOOKUP(D255,'Fund Information'!A:F,6,FALSE)</f>
        <v>Higher Education activity included on higher education financial statement template submissions.</v>
      </c>
      <c r="M255" s="6" t="str">
        <f t="shared" si="37"/>
        <v>N/A</v>
      </c>
      <c r="N255" s="6" t="s">
        <v>2886</v>
      </c>
      <c r="O255" s="6" t="str">
        <f t="shared" si="38"/>
        <v>N/A</v>
      </c>
      <c r="P255" s="5" t="s">
        <v>2886</v>
      </c>
      <c r="Q255" s="6" t="str">
        <f t="shared" si="39"/>
        <v>N/A</v>
      </c>
      <c r="R255" s="7" t="str">
        <f t="shared" si="44"/>
        <v>No</v>
      </c>
      <c r="S255" s="5" t="str">
        <f t="shared" si="40"/>
        <v>N/A</v>
      </c>
      <c r="T255" s="6" t="str">
        <f t="shared" si="41"/>
        <v>N/A</v>
      </c>
      <c r="U255" s="7" t="str">
        <f t="shared" si="45"/>
        <v>No</v>
      </c>
      <c r="V255" s="5" t="str">
        <f t="shared" si="42"/>
        <v>N/A</v>
      </c>
      <c r="W255" s="6" t="str">
        <f t="shared" si="43"/>
        <v>N/A</v>
      </c>
      <c r="X255" s="5" t="s">
        <v>2886</v>
      </c>
    </row>
    <row r="256" spans="1:24" ht="45" x14ac:dyDescent="0.25">
      <c r="A256" s="77">
        <f>VLOOKUP(C256,'BU and Control BU Listing'!A:E,5,FALSE)</f>
        <v>21700</v>
      </c>
      <c r="B256" s="80" t="s">
        <v>3708</v>
      </c>
      <c r="C256" s="22" t="str">
        <f t="shared" si="35"/>
        <v>21700</v>
      </c>
      <c r="D256" s="22" t="str">
        <f t="shared" si="36"/>
        <v>03870</v>
      </c>
      <c r="E256" s="21" t="str">
        <f>VLOOKUP(B256,'Table A as of March 2024'!A:G,7,FALSE)</f>
        <v>Radford University</v>
      </c>
      <c r="F256" s="21" t="str">
        <f>VLOOKUP(B256,'Table A as of March 2024'!A:H,8,FALSE)</f>
        <v>Srplus Supp&amp;Equip Sales-Gen-HE</v>
      </c>
      <c r="G256" s="11" t="str">
        <f>VLOOKUP(B256,'Table A as of March 2024'!A:I,9,FALSE)</f>
        <v>500</v>
      </c>
      <c r="H256" t="str">
        <f>VLOOKUP(B256,'Table A as of March 2024'!A:L,12,FALSE)</f>
        <v>No</v>
      </c>
      <c r="I256" s="9" t="str">
        <f>VLOOKUP(B256,'Table A as of March 2024'!A:M,13,FALSE)</f>
        <v>U</v>
      </c>
      <c r="K256" t="str">
        <f>VLOOKUP(G256,'ACFR Class Vlookup'!A:B,2,FALSE)</f>
        <v>N/A</v>
      </c>
      <c r="L256" s="1" t="str">
        <f>VLOOKUP(D256,'Fund Information'!A:F,6,FALSE)</f>
        <v>Higher Education activity accounted for on higher education financial statement template submissions.  Accounts for sale of surplus supplies and equipment.</v>
      </c>
      <c r="M256" s="6" t="str">
        <f t="shared" si="37"/>
        <v>N/A</v>
      </c>
      <c r="N256" s="6" t="s">
        <v>2886</v>
      </c>
      <c r="O256" s="6" t="str">
        <f t="shared" si="38"/>
        <v>N/A</v>
      </c>
      <c r="P256" s="5" t="s">
        <v>2886</v>
      </c>
      <c r="Q256" s="6" t="str">
        <f t="shared" si="39"/>
        <v>N/A</v>
      </c>
      <c r="R256" s="7" t="str">
        <f t="shared" si="44"/>
        <v>No</v>
      </c>
      <c r="S256" s="5" t="str">
        <f t="shared" si="40"/>
        <v>N/A</v>
      </c>
      <c r="T256" s="6" t="str">
        <f t="shared" si="41"/>
        <v>N/A</v>
      </c>
      <c r="U256" s="7" t="str">
        <f t="shared" si="45"/>
        <v>No</v>
      </c>
      <c r="V256" s="5" t="str">
        <f t="shared" si="42"/>
        <v>N/A</v>
      </c>
      <c r="W256" s="6" t="str">
        <f t="shared" si="43"/>
        <v>N/A</v>
      </c>
      <c r="X256" s="5" t="s">
        <v>2886</v>
      </c>
    </row>
    <row r="257" spans="1:24" ht="30" x14ac:dyDescent="0.25">
      <c r="A257" s="77">
        <f>VLOOKUP(C257,'BU and Control BU Listing'!A:E,5,FALSE)</f>
        <v>21700</v>
      </c>
      <c r="B257" s="80" t="s">
        <v>3709</v>
      </c>
      <c r="C257" s="22" t="str">
        <f t="shared" si="35"/>
        <v>21700</v>
      </c>
      <c r="D257" s="22" t="str">
        <f t="shared" si="36"/>
        <v>03900</v>
      </c>
      <c r="E257" s="21" t="str">
        <f>VLOOKUP(B257,'Table A as of March 2024'!A:G,7,FALSE)</f>
        <v>Radford University</v>
      </c>
      <c r="F257" s="21" t="str">
        <f>VLOOKUP(B257,'Table A as of March 2024'!A:H,8,FALSE)</f>
        <v>Insurance Recovery - Higher Ed</v>
      </c>
      <c r="G257" s="11" t="str">
        <f>VLOOKUP(B257,'Table A as of March 2024'!A:I,9,FALSE)</f>
        <v>500</v>
      </c>
      <c r="H257" t="str">
        <f>VLOOKUP(B257,'Table A as of March 2024'!A:L,12,FALSE)</f>
        <v>No</v>
      </c>
      <c r="I257" s="9" t="str">
        <f>VLOOKUP(B257,'Table A as of March 2024'!A:M,13,FALSE)</f>
        <v>U</v>
      </c>
      <c r="K257" t="str">
        <f>VLOOKUP(G257,'ACFR Class Vlookup'!A:B,2,FALSE)</f>
        <v>N/A</v>
      </c>
      <c r="L257" s="1" t="str">
        <f>VLOOKUP(D257,'Fund Information'!A:F,6,FALSE)</f>
        <v>Higher Education activity included on higher education financial statement template submissions.</v>
      </c>
      <c r="M257" s="6" t="str">
        <f t="shared" si="37"/>
        <v>N/A</v>
      </c>
      <c r="N257" s="6" t="s">
        <v>2886</v>
      </c>
      <c r="O257" s="6" t="str">
        <f t="shared" si="38"/>
        <v>N/A</v>
      </c>
      <c r="P257" s="5" t="s">
        <v>2886</v>
      </c>
      <c r="Q257" s="6" t="str">
        <f t="shared" si="39"/>
        <v>N/A</v>
      </c>
      <c r="R257" s="7" t="str">
        <f t="shared" si="44"/>
        <v>No</v>
      </c>
      <c r="S257" s="5" t="str">
        <f t="shared" si="40"/>
        <v>N/A</v>
      </c>
      <c r="T257" s="6" t="str">
        <f t="shared" si="41"/>
        <v>N/A</v>
      </c>
      <c r="U257" s="7" t="str">
        <f t="shared" si="45"/>
        <v>No</v>
      </c>
      <c r="V257" s="5" t="str">
        <f t="shared" si="42"/>
        <v>N/A</v>
      </c>
      <c r="W257" s="6" t="str">
        <f t="shared" si="43"/>
        <v>N/A</v>
      </c>
      <c r="X257" s="5" t="s">
        <v>2886</v>
      </c>
    </row>
    <row r="258" spans="1:24" ht="30" x14ac:dyDescent="0.25">
      <c r="A258" s="77">
        <f>VLOOKUP(C258,'BU and Control BU Listing'!A:E,5,FALSE)</f>
        <v>21700</v>
      </c>
      <c r="B258" s="80" t="s">
        <v>3710</v>
      </c>
      <c r="C258" s="22" t="str">
        <f t="shared" si="35"/>
        <v>21700</v>
      </c>
      <c r="D258" s="22" t="str">
        <f t="shared" si="36"/>
        <v>07311</v>
      </c>
      <c r="E258" s="21" t="str">
        <f>VLOOKUP(B258,'Table A as of March 2024'!A:G,7,FALSE)</f>
        <v>Radford University</v>
      </c>
      <c r="F258" s="21" t="str">
        <f>VLOOKUP(B258,'Table A as of March 2024'!A:H,8,FALSE)</f>
        <v>State Student Loan Fund</v>
      </c>
      <c r="G258" s="11" t="str">
        <f>VLOOKUP(B258,'Table A as of March 2024'!A:I,9,FALSE)</f>
        <v>500</v>
      </c>
      <c r="H258" t="str">
        <f>VLOOKUP(B258,'Table A as of March 2024'!A:L,12,FALSE)</f>
        <v>No</v>
      </c>
      <c r="I258" s="9" t="str">
        <f>VLOOKUP(B258,'Table A as of March 2024'!A:M,13,FALSE)</f>
        <v>U</v>
      </c>
      <c r="K258" t="str">
        <f>VLOOKUP(G258,'ACFR Class Vlookup'!A:B,2,FALSE)</f>
        <v>N/A</v>
      </c>
      <c r="L258" s="1" t="str">
        <f>VLOOKUP(D258,'Fund Information'!A:F,6,FALSE)</f>
        <v>Higher Education activity accounted for on higher education financial statement template submissions.</v>
      </c>
      <c r="M258" s="6" t="str">
        <f t="shared" si="37"/>
        <v>N/A</v>
      </c>
      <c r="N258" s="6" t="s">
        <v>2886</v>
      </c>
      <c r="O258" s="6" t="str">
        <f t="shared" si="38"/>
        <v>N/A</v>
      </c>
      <c r="P258" s="5" t="s">
        <v>2886</v>
      </c>
      <c r="Q258" s="6" t="str">
        <f t="shared" si="39"/>
        <v>N/A</v>
      </c>
      <c r="R258" s="7" t="str">
        <f t="shared" si="44"/>
        <v>No</v>
      </c>
      <c r="S258" s="5" t="str">
        <f t="shared" si="40"/>
        <v>N/A</v>
      </c>
      <c r="T258" s="6" t="str">
        <f t="shared" si="41"/>
        <v>N/A</v>
      </c>
      <c r="U258" s="7" t="str">
        <f t="shared" si="45"/>
        <v>No</v>
      </c>
      <c r="V258" s="5" t="str">
        <f t="shared" si="42"/>
        <v>N/A</v>
      </c>
      <c r="W258" s="6" t="str">
        <f t="shared" si="43"/>
        <v>N/A</v>
      </c>
      <c r="X258" s="5" t="s">
        <v>2886</v>
      </c>
    </row>
    <row r="259" spans="1:24" ht="30" x14ac:dyDescent="0.25">
      <c r="A259" s="77">
        <f>VLOOKUP(C259,'BU and Control BU Listing'!A:E,5,FALSE)</f>
        <v>21700</v>
      </c>
      <c r="B259" s="80" t="s">
        <v>3711</v>
      </c>
      <c r="C259" s="22" t="str">
        <f t="shared" ref="C259:C322" si="46">LEFT(B259,5)</f>
        <v>21700</v>
      </c>
      <c r="D259" s="22" t="str">
        <f t="shared" ref="D259:D322" si="47">RIGHT(B259,5)</f>
        <v>08120</v>
      </c>
      <c r="E259" s="21" t="str">
        <f>VLOOKUP(B259,'Table A as of March 2024'!A:G,7,FALSE)</f>
        <v>Radford University</v>
      </c>
      <c r="F259" s="21" t="str">
        <f>VLOOKUP(B259,'Table A as of March 2024'!A:H,8,FALSE)</f>
        <v>9(C) Debt Service-Prin/Int Pay</v>
      </c>
      <c r="G259" s="11" t="str">
        <f>VLOOKUP(B259,'Table A as of March 2024'!A:I,9,FALSE)</f>
        <v>500</v>
      </c>
      <c r="H259" t="str">
        <f>VLOOKUP(B259,'Table A as of March 2024'!A:L,12,FALSE)</f>
        <v>No</v>
      </c>
      <c r="I259" s="9" t="str">
        <f>VLOOKUP(B259,'Table A as of March 2024'!A:M,13,FALSE)</f>
        <v>R</v>
      </c>
      <c r="K259" t="str">
        <f>VLOOKUP(G259,'ACFR Class Vlookup'!A:B,2,FALSE)</f>
        <v>N/A</v>
      </c>
      <c r="L259" s="1" t="str">
        <f>VLOOKUP(D259,'Fund Information'!A:F,6,FALSE)</f>
        <v>Higher Education activity included on higher education financial statement template submissions.</v>
      </c>
      <c r="M259" s="6" t="str">
        <f t="shared" ref="M259:M322" si="48">IF(L259="","Answer Required","N/A")</f>
        <v>N/A</v>
      </c>
      <c r="N259" s="6" t="s">
        <v>2886</v>
      </c>
      <c r="O259" s="6" t="str">
        <f t="shared" ref="O259:O322" si="49">IF(N259="No","Answer Required","N/A")</f>
        <v>N/A</v>
      </c>
      <c r="P259" s="5" t="s">
        <v>2886</v>
      </c>
      <c r="Q259" s="6" t="str">
        <f t="shared" ref="Q259:Q322" si="50">IF(P259="No","Answer Required","N/A")</f>
        <v>N/A</v>
      </c>
      <c r="R259" s="7" t="str">
        <f t="shared" si="44"/>
        <v>No</v>
      </c>
      <c r="S259" s="5" t="str">
        <f t="shared" ref="S259:S322" si="51">IF($K259="Governmental","Answer Required","N/A")</f>
        <v>N/A</v>
      </c>
      <c r="T259" s="6" t="str">
        <f t="shared" ref="T259:T322" si="52">IF(AND(S259="Yes",R259="Yes"),"Answer Required",IF(AND(S259="no",R259="no"),"Answer Required","N/A"))</f>
        <v>N/A</v>
      </c>
      <c r="U259" s="7" t="str">
        <f t="shared" si="45"/>
        <v>No</v>
      </c>
      <c r="V259" s="5" t="str">
        <f t="shared" ref="V259:V322" si="53">IF($K259="Governmental","Answer Required","N/A")</f>
        <v>N/A</v>
      </c>
      <c r="W259" s="6" t="str">
        <f t="shared" ref="W259:W322" si="54">IF(AND(V259="Yes",U259="Yes"),"Answer Required",IF(AND(V259="no",U259="no"),"Answer Required","N/A"))</f>
        <v>N/A</v>
      </c>
      <c r="X259" s="5" t="s">
        <v>2886</v>
      </c>
    </row>
    <row r="260" spans="1:24" ht="30" x14ac:dyDescent="0.25">
      <c r="A260" s="77">
        <f>VLOOKUP(C260,'BU and Control BU Listing'!A:E,5,FALSE)</f>
        <v>21700</v>
      </c>
      <c r="B260" s="80" t="s">
        <v>3712</v>
      </c>
      <c r="C260" s="22" t="str">
        <f t="shared" si="46"/>
        <v>21700</v>
      </c>
      <c r="D260" s="22" t="str">
        <f t="shared" si="47"/>
        <v>08130</v>
      </c>
      <c r="E260" s="21" t="str">
        <f>VLOOKUP(B260,'Table A as of March 2024'!A:G,7,FALSE)</f>
        <v>Radford University</v>
      </c>
      <c r="F260" s="21" t="str">
        <f>VLOOKUP(B260,'Table A as of March 2024'!A:H,8,FALSE)</f>
        <v>9(C) Debt Service-Const Costs</v>
      </c>
      <c r="G260" s="11" t="str">
        <f>VLOOKUP(B260,'Table A as of March 2024'!A:I,9,FALSE)</f>
        <v>500</v>
      </c>
      <c r="H260" t="str">
        <f>VLOOKUP(B260,'Table A as of March 2024'!A:L,12,FALSE)</f>
        <v>No</v>
      </c>
      <c r="I260" s="9" t="str">
        <f>VLOOKUP(B260,'Table A as of March 2024'!A:M,13,FALSE)</f>
        <v>R</v>
      </c>
      <c r="K260" t="str">
        <f>VLOOKUP(G260,'ACFR Class Vlookup'!A:B,2,FALSE)</f>
        <v>N/A</v>
      </c>
      <c r="L260" s="1" t="str">
        <f>VLOOKUP(D260,'Fund Information'!A:F,6,FALSE)</f>
        <v>Higher Education activity included on higher education financial statement template submissions.</v>
      </c>
      <c r="M260" s="6" t="str">
        <f t="shared" si="48"/>
        <v>N/A</v>
      </c>
      <c r="N260" s="6" t="s">
        <v>2886</v>
      </c>
      <c r="O260" s="6" t="str">
        <f t="shared" si="49"/>
        <v>N/A</v>
      </c>
      <c r="P260" s="5" t="s">
        <v>2886</v>
      </c>
      <c r="Q260" s="6" t="str">
        <f t="shared" si="50"/>
        <v>N/A</v>
      </c>
      <c r="R260" s="7" t="str">
        <f t="shared" si="44"/>
        <v>No</v>
      </c>
      <c r="S260" s="5" t="str">
        <f t="shared" si="51"/>
        <v>N/A</v>
      </c>
      <c r="T260" s="6" t="str">
        <f t="shared" si="52"/>
        <v>N/A</v>
      </c>
      <c r="U260" s="7" t="str">
        <f t="shared" si="45"/>
        <v>No</v>
      </c>
      <c r="V260" s="5" t="str">
        <f t="shared" si="53"/>
        <v>N/A</v>
      </c>
      <c r="W260" s="6" t="str">
        <f t="shared" si="54"/>
        <v>N/A</v>
      </c>
      <c r="X260" s="5" t="s">
        <v>2886</v>
      </c>
    </row>
    <row r="261" spans="1:24" ht="30" x14ac:dyDescent="0.25">
      <c r="A261" s="77">
        <f>VLOOKUP(C261,'BU and Control BU Listing'!A:E,5,FALSE)</f>
        <v>21700</v>
      </c>
      <c r="B261" s="80" t="s">
        <v>3713</v>
      </c>
      <c r="C261" s="22" t="str">
        <f t="shared" si="46"/>
        <v>21700</v>
      </c>
      <c r="D261" s="22" t="str">
        <f t="shared" si="47"/>
        <v>08140</v>
      </c>
      <c r="E261" s="21" t="str">
        <f>VLOOKUP(B261,'Table A as of March 2024'!A:G,7,FALSE)</f>
        <v>Radford University</v>
      </c>
      <c r="F261" s="21" t="str">
        <f>VLOOKUP(B261,'Table A as of March 2024'!A:H,8,FALSE)</f>
        <v>9(D) Debt Service-Prin/Int Pay</v>
      </c>
      <c r="G261" s="11" t="str">
        <f>VLOOKUP(B261,'Table A as of March 2024'!A:I,9,FALSE)</f>
        <v>500</v>
      </c>
      <c r="H261" t="str">
        <f>VLOOKUP(B261,'Table A as of March 2024'!A:L,12,FALSE)</f>
        <v>No</v>
      </c>
      <c r="I261" s="9" t="str">
        <f>VLOOKUP(B261,'Table A as of March 2024'!A:M,13,FALSE)</f>
        <v>R</v>
      </c>
      <c r="K261" t="str">
        <f>VLOOKUP(G261,'ACFR Class Vlookup'!A:B,2,FALSE)</f>
        <v>N/A</v>
      </c>
      <c r="L261" s="1" t="str">
        <f>VLOOKUP(D261,'Fund Information'!A:F,6,FALSE)</f>
        <v>Higher Education activity included on higher education financial statement template submissions.</v>
      </c>
      <c r="M261" s="6" t="str">
        <f t="shared" si="48"/>
        <v>N/A</v>
      </c>
      <c r="N261" s="6" t="s">
        <v>2886</v>
      </c>
      <c r="O261" s="6" t="str">
        <f t="shared" si="49"/>
        <v>N/A</v>
      </c>
      <c r="P261" s="5" t="s">
        <v>2886</v>
      </c>
      <c r="Q261" s="6" t="str">
        <f t="shared" si="50"/>
        <v>N/A</v>
      </c>
      <c r="R261" s="7" t="str">
        <f t="shared" si="44"/>
        <v>No</v>
      </c>
      <c r="S261" s="5" t="str">
        <f t="shared" si="51"/>
        <v>N/A</v>
      </c>
      <c r="T261" s="6" t="str">
        <f t="shared" si="52"/>
        <v>N/A</v>
      </c>
      <c r="U261" s="7" t="str">
        <f t="shared" si="45"/>
        <v>No</v>
      </c>
      <c r="V261" s="5" t="str">
        <f t="shared" si="53"/>
        <v>N/A</v>
      </c>
      <c r="W261" s="6" t="str">
        <f t="shared" si="54"/>
        <v>N/A</v>
      </c>
      <c r="X261" s="5" t="s">
        <v>2886</v>
      </c>
    </row>
    <row r="262" spans="1:24" ht="45" x14ac:dyDescent="0.25">
      <c r="A262" s="77">
        <f>VLOOKUP(C262,'BU and Control BU Listing'!A:E,5,FALSE)</f>
        <v>21700</v>
      </c>
      <c r="B262" s="80" t="s">
        <v>3714</v>
      </c>
      <c r="C262" s="22" t="str">
        <f t="shared" si="46"/>
        <v>21700</v>
      </c>
      <c r="D262" s="22" t="str">
        <f t="shared" si="47"/>
        <v>08150</v>
      </c>
      <c r="E262" s="21" t="str">
        <f>VLOOKUP(B262,'Table A as of March 2024'!A:G,7,FALSE)</f>
        <v>Radford University</v>
      </c>
      <c r="F262" s="21" t="str">
        <f>VLOOKUP(B262,'Table A as of March 2024'!A:H,8,FALSE)</f>
        <v>9(D) Rev Bonds-Construction</v>
      </c>
      <c r="G262" s="11" t="str">
        <f>VLOOKUP(B262,'Table A as of March 2024'!A:I,9,FALSE)</f>
        <v>500</v>
      </c>
      <c r="H262" t="str">
        <f>VLOOKUP(B262,'Table A as of March 2024'!A:L,12,FALSE)</f>
        <v>No</v>
      </c>
      <c r="I262" s="9" t="str">
        <f>VLOOKUP(B262,'Table A as of March 2024'!A:M,13,FALSE)</f>
        <v>R</v>
      </c>
      <c r="K262" t="str">
        <f>VLOOKUP(G262,'ACFR Class Vlookup'!A:B,2,FALSE)</f>
        <v>N/A</v>
      </c>
      <c r="L262" s="1" t="str">
        <f>VLOOKUP(D262,'Fund Information'!A:F,6,FALSE)</f>
        <v>This fund only contains budgetary activity.  This activity is not associated with the general fund or any special revenue funds.  (General and Special Revenue funds have budgetary statements in the ACFR.)</v>
      </c>
      <c r="M262" s="6" t="str">
        <f t="shared" si="48"/>
        <v>N/A</v>
      </c>
      <c r="N262" s="6" t="s">
        <v>2886</v>
      </c>
      <c r="O262" s="6" t="str">
        <f t="shared" si="49"/>
        <v>N/A</v>
      </c>
      <c r="P262" s="5" t="s">
        <v>2886</v>
      </c>
      <c r="Q262" s="6" t="str">
        <f t="shared" si="50"/>
        <v>N/A</v>
      </c>
      <c r="R262" s="7" t="str">
        <f t="shared" si="44"/>
        <v>No</v>
      </c>
      <c r="S262" s="5" t="str">
        <f t="shared" si="51"/>
        <v>N/A</v>
      </c>
      <c r="T262" s="6" t="str">
        <f t="shared" si="52"/>
        <v>N/A</v>
      </c>
      <c r="U262" s="7" t="str">
        <f t="shared" si="45"/>
        <v>No</v>
      </c>
      <c r="V262" s="5" t="str">
        <f t="shared" si="53"/>
        <v>N/A</v>
      </c>
      <c r="W262" s="6" t="str">
        <f t="shared" si="54"/>
        <v>N/A</v>
      </c>
      <c r="X262" s="5" t="s">
        <v>2886</v>
      </c>
    </row>
    <row r="263" spans="1:24" ht="30" x14ac:dyDescent="0.25">
      <c r="A263" s="77">
        <f>VLOOKUP(C263,'BU and Control BU Listing'!A:E,5,FALSE)</f>
        <v>21700</v>
      </c>
      <c r="B263" s="80" t="s">
        <v>3715</v>
      </c>
      <c r="C263" s="22" t="str">
        <f t="shared" si="46"/>
        <v>21700</v>
      </c>
      <c r="D263" s="22" t="str">
        <f t="shared" si="47"/>
        <v>08170</v>
      </c>
      <c r="E263" s="21" t="str">
        <f>VLOOKUP(B263,'Table A as of March 2024'!A:G,7,FALSE)</f>
        <v>Radford University</v>
      </c>
      <c r="F263" s="21" t="str">
        <f>VLOOKUP(B263,'Table A as of March 2024'!A:H,8,FALSE)</f>
        <v>VCBA 21St Century</v>
      </c>
      <c r="G263" s="11" t="str">
        <f>VLOOKUP(B263,'Table A as of March 2024'!A:I,9,FALSE)</f>
        <v>500</v>
      </c>
      <c r="H263" t="str">
        <f>VLOOKUP(B263,'Table A as of March 2024'!A:L,12,FALSE)</f>
        <v>No</v>
      </c>
      <c r="I263" s="9" t="str">
        <f>VLOOKUP(B263,'Table A as of March 2024'!A:M,13,FALSE)</f>
        <v>R</v>
      </c>
      <c r="K263" t="str">
        <f>VLOOKUP(G263,'ACFR Class Vlookup'!A:B,2,FALSE)</f>
        <v>N/A</v>
      </c>
      <c r="L263" s="1" t="str">
        <f>VLOOKUP(D263,'Fund Information'!A:F,6,FALSE)</f>
        <v>Higher Education activity included on higher education financial statement template submission.</v>
      </c>
      <c r="M263" s="6" t="str">
        <f t="shared" si="48"/>
        <v>N/A</v>
      </c>
      <c r="N263" s="6" t="s">
        <v>2886</v>
      </c>
      <c r="O263" s="6" t="str">
        <f t="shared" si="49"/>
        <v>N/A</v>
      </c>
      <c r="P263" s="5" t="s">
        <v>2886</v>
      </c>
      <c r="Q263" s="6" t="str">
        <f t="shared" si="50"/>
        <v>N/A</v>
      </c>
      <c r="R263" s="7" t="str">
        <f t="shared" si="44"/>
        <v>No</v>
      </c>
      <c r="S263" s="5" t="str">
        <f t="shared" si="51"/>
        <v>N/A</v>
      </c>
      <c r="T263" s="6" t="str">
        <f t="shared" si="52"/>
        <v>N/A</v>
      </c>
      <c r="U263" s="7" t="str">
        <f t="shared" si="45"/>
        <v>No</v>
      </c>
      <c r="V263" s="5" t="str">
        <f t="shared" si="53"/>
        <v>N/A</v>
      </c>
      <c r="W263" s="6" t="str">
        <f t="shared" si="54"/>
        <v>N/A</v>
      </c>
      <c r="X263" s="5" t="s">
        <v>2886</v>
      </c>
    </row>
    <row r="264" spans="1:24" ht="75" x14ac:dyDescent="0.25">
      <c r="A264" s="77">
        <f>VLOOKUP(C264,'BU and Control BU Listing'!A:E,5,FALSE)</f>
        <v>22100</v>
      </c>
      <c r="B264" s="80" t="s">
        <v>3727</v>
      </c>
      <c r="C264" s="22" t="str">
        <f t="shared" si="46"/>
        <v>22100</v>
      </c>
      <c r="D264" s="22" t="str">
        <f t="shared" si="47"/>
        <v>03000</v>
      </c>
      <c r="E264" s="21" t="str">
        <f>VLOOKUP(B264,'Table A as of March 2024'!A:G,7,FALSE)</f>
        <v>Old Dominion University</v>
      </c>
      <c r="F264" s="21" t="str">
        <f>VLOOKUP(B264,'Table A as of March 2024'!A:H,8,FALSE)</f>
        <v>Higher Education Operating</v>
      </c>
      <c r="G264" s="11" t="str">
        <f>VLOOKUP(B264,'Table A as of March 2024'!A:I,9,FALSE)</f>
        <v>500</v>
      </c>
      <c r="H264" t="str">
        <f>VLOOKUP(B264,'Table A as of March 2024'!A:L,12,FALSE)</f>
        <v>No</v>
      </c>
      <c r="I264" s="9" t="str">
        <f>VLOOKUP(B264,'Table A as of March 2024'!A:M,13,FALSE)</f>
        <v>U</v>
      </c>
      <c r="K264" t="str">
        <f>VLOOKUP(G264,'ACFR Class Vlookup'!A:B,2,FALSE)</f>
        <v>N/A</v>
      </c>
      <c r="L264" s="1" t="str">
        <f>VLOOKUP(D264,'Fund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64" s="6" t="str">
        <f t="shared" si="48"/>
        <v>N/A</v>
      </c>
      <c r="N264" s="6" t="s">
        <v>2886</v>
      </c>
      <c r="O264" s="6" t="str">
        <f t="shared" si="49"/>
        <v>N/A</v>
      </c>
      <c r="P264" s="5" t="s">
        <v>2886</v>
      </c>
      <c r="Q264" s="6" t="str">
        <f t="shared" si="50"/>
        <v>N/A</v>
      </c>
      <c r="R264" s="7" t="str">
        <f t="shared" si="44"/>
        <v>No</v>
      </c>
      <c r="S264" s="5" t="str">
        <f t="shared" si="51"/>
        <v>N/A</v>
      </c>
      <c r="T264" s="6" t="str">
        <f t="shared" si="52"/>
        <v>N/A</v>
      </c>
      <c r="U264" s="7" t="str">
        <f t="shared" si="45"/>
        <v>No</v>
      </c>
      <c r="V264" s="5" t="str">
        <f t="shared" si="53"/>
        <v>N/A</v>
      </c>
      <c r="W264" s="6" t="str">
        <f t="shared" si="54"/>
        <v>N/A</v>
      </c>
      <c r="X264" s="5" t="s">
        <v>2886</v>
      </c>
    </row>
    <row r="265" spans="1:24" ht="30" x14ac:dyDescent="0.25">
      <c r="A265" s="77">
        <f>VLOOKUP(C265,'BU and Control BU Listing'!A:E,5,FALSE)</f>
        <v>22100</v>
      </c>
      <c r="B265" s="80" t="s">
        <v>3728</v>
      </c>
      <c r="C265" s="22" t="str">
        <f t="shared" si="46"/>
        <v>22100</v>
      </c>
      <c r="D265" s="22" t="str">
        <f t="shared" si="47"/>
        <v>03010</v>
      </c>
      <c r="E265" s="21" t="str">
        <f>VLOOKUP(B265,'Table A as of March 2024'!A:G,7,FALSE)</f>
        <v>Old Dominion University</v>
      </c>
      <c r="F265" s="21" t="str">
        <f>VLOOKUP(B265,'Table A as of March 2024'!A:H,8,FALSE)</f>
        <v>Higher Education Federal</v>
      </c>
      <c r="G265" s="11" t="str">
        <f>VLOOKUP(B265,'Table A as of March 2024'!A:I,9,FALSE)</f>
        <v>500</v>
      </c>
      <c r="H265" t="str">
        <f>VLOOKUP(B265,'Table A as of March 2024'!A:L,12,FALSE)</f>
        <v>No</v>
      </c>
      <c r="I265" s="9" t="str">
        <f>VLOOKUP(B265,'Table A as of March 2024'!A:M,13,FALSE)</f>
        <v>R</v>
      </c>
      <c r="K265" t="str">
        <f>VLOOKUP(G265,'ACFR Class Vlookup'!A:B,2,FALSE)</f>
        <v>N/A</v>
      </c>
      <c r="L265" s="1" t="str">
        <f>VLOOKUP(D265,'Fund Information'!A:F,6,FALSE)</f>
        <v>Higher Education activity included on higher education financial statement template submissions.</v>
      </c>
      <c r="M265" s="6" t="str">
        <f t="shared" si="48"/>
        <v>N/A</v>
      </c>
      <c r="N265" s="6" t="s">
        <v>2886</v>
      </c>
      <c r="O265" s="6" t="str">
        <f t="shared" si="49"/>
        <v>N/A</v>
      </c>
      <c r="P265" s="5" t="s">
        <v>2886</v>
      </c>
      <c r="Q265" s="6" t="str">
        <f t="shared" si="50"/>
        <v>N/A</v>
      </c>
      <c r="R265" s="7" t="str">
        <f t="shared" si="44"/>
        <v>No</v>
      </c>
      <c r="S265" s="5" t="str">
        <f t="shared" si="51"/>
        <v>N/A</v>
      </c>
      <c r="T265" s="6" t="str">
        <f t="shared" si="52"/>
        <v>N/A</v>
      </c>
      <c r="U265" s="7" t="str">
        <f t="shared" si="45"/>
        <v>No</v>
      </c>
      <c r="V265" s="5" t="str">
        <f t="shared" si="53"/>
        <v>N/A</v>
      </c>
      <c r="W265" s="6" t="str">
        <f t="shared" si="54"/>
        <v>N/A</v>
      </c>
      <c r="X265" s="5" t="s">
        <v>2886</v>
      </c>
    </row>
    <row r="266" spans="1:24" ht="30" x14ac:dyDescent="0.25">
      <c r="A266" s="77">
        <f>VLOOKUP(C266,'BU and Control BU Listing'!A:E,5,FALSE)</f>
        <v>22100</v>
      </c>
      <c r="B266" s="80" t="s">
        <v>3729</v>
      </c>
      <c r="C266" s="22" t="str">
        <f t="shared" si="46"/>
        <v>22100</v>
      </c>
      <c r="D266" s="22" t="str">
        <f t="shared" si="47"/>
        <v>03020</v>
      </c>
      <c r="E266" s="21" t="str">
        <f>VLOOKUP(B266,'Table A as of March 2024'!A:G,7,FALSE)</f>
        <v>Old Dominion University</v>
      </c>
      <c r="F266" s="21" t="str">
        <f>VLOOKUP(B266,'Table A as of March 2024'!A:H,8,FALSE)</f>
        <v>Foundation/Othr Grants/Cntrcts</v>
      </c>
      <c r="G266" s="11" t="str">
        <f>VLOOKUP(B266,'Table A as of March 2024'!A:I,9,FALSE)</f>
        <v>500</v>
      </c>
      <c r="H266" t="str">
        <f>VLOOKUP(B266,'Table A as of March 2024'!A:L,12,FALSE)</f>
        <v>No</v>
      </c>
      <c r="I266" s="9" t="str">
        <f>VLOOKUP(B266,'Table A as of March 2024'!A:M,13,FALSE)</f>
        <v>R</v>
      </c>
      <c r="K266" t="str">
        <f>VLOOKUP(G266,'ACFR Class Vlookup'!A:B,2,FALSE)</f>
        <v>N/A</v>
      </c>
      <c r="L266" s="1" t="str">
        <f>VLOOKUP(D266,'Fund Information'!A:F,6,FALSE)</f>
        <v>Higher Education activity included on higher education financial statement template submissions.</v>
      </c>
      <c r="M266" s="6" t="str">
        <f t="shared" si="48"/>
        <v>N/A</v>
      </c>
      <c r="N266" s="6" t="s">
        <v>2886</v>
      </c>
      <c r="O266" s="6" t="str">
        <f t="shared" si="49"/>
        <v>N/A</v>
      </c>
      <c r="P266" s="5" t="s">
        <v>2886</v>
      </c>
      <c r="Q266" s="6" t="str">
        <f t="shared" si="50"/>
        <v>N/A</v>
      </c>
      <c r="R266" s="7" t="str">
        <f t="shared" si="44"/>
        <v>No</v>
      </c>
      <c r="S266" s="5" t="str">
        <f t="shared" si="51"/>
        <v>N/A</v>
      </c>
      <c r="T266" s="6" t="str">
        <f t="shared" si="52"/>
        <v>N/A</v>
      </c>
      <c r="U266" s="7" t="str">
        <f t="shared" si="45"/>
        <v>No</v>
      </c>
      <c r="V266" s="5" t="str">
        <f t="shared" si="53"/>
        <v>N/A</v>
      </c>
      <c r="W266" s="6" t="str">
        <f t="shared" si="54"/>
        <v>N/A</v>
      </c>
      <c r="X266" s="5" t="s">
        <v>2886</v>
      </c>
    </row>
    <row r="267" spans="1:24" ht="30" x14ac:dyDescent="0.25">
      <c r="A267" s="77">
        <f>VLOOKUP(C267,'BU and Control BU Listing'!A:E,5,FALSE)</f>
        <v>22100</v>
      </c>
      <c r="B267" s="80" t="s">
        <v>3730</v>
      </c>
      <c r="C267" s="22" t="str">
        <f t="shared" si="46"/>
        <v>22100</v>
      </c>
      <c r="D267" s="22" t="str">
        <f t="shared" si="47"/>
        <v>03030</v>
      </c>
      <c r="E267" s="21" t="str">
        <f>VLOOKUP(B267,'Table A as of March 2024'!A:G,7,FALSE)</f>
        <v>Old Dominion University</v>
      </c>
      <c r="F267" s="21" t="str">
        <f>VLOOKUP(B267,'Table A as of March 2024'!A:H,8,FALSE)</f>
        <v>Indirect Cost Recovery</v>
      </c>
      <c r="G267" s="11" t="str">
        <f>VLOOKUP(B267,'Table A as of March 2024'!A:I,9,FALSE)</f>
        <v>500</v>
      </c>
      <c r="H267" t="str">
        <f>VLOOKUP(B267,'Table A as of March 2024'!A:L,12,FALSE)</f>
        <v>No</v>
      </c>
      <c r="I267" s="9" t="str">
        <f>VLOOKUP(B267,'Table A as of March 2024'!A:M,13,FALSE)</f>
        <v>U</v>
      </c>
      <c r="K267" t="str">
        <f>VLOOKUP(G267,'ACFR Class Vlookup'!A:B,2,FALSE)</f>
        <v>N/A</v>
      </c>
      <c r="L267" s="1" t="str">
        <f>VLOOKUP(D267,'Fund Information'!A:F,6,FALSE)</f>
        <v>Higher Education activity included on higher education financial statement template submissions.</v>
      </c>
      <c r="M267" s="6" t="str">
        <f t="shared" si="48"/>
        <v>N/A</v>
      </c>
      <c r="N267" s="6" t="s">
        <v>2886</v>
      </c>
      <c r="O267" s="6" t="str">
        <f t="shared" si="49"/>
        <v>N/A</v>
      </c>
      <c r="P267" s="5" t="s">
        <v>2886</v>
      </c>
      <c r="Q267" s="6" t="str">
        <f t="shared" si="50"/>
        <v>N/A</v>
      </c>
      <c r="R267" s="7" t="str">
        <f t="shared" si="44"/>
        <v>No</v>
      </c>
      <c r="S267" s="5" t="str">
        <f t="shared" si="51"/>
        <v>N/A</v>
      </c>
      <c r="T267" s="6" t="str">
        <f t="shared" si="52"/>
        <v>N/A</v>
      </c>
      <c r="U267" s="7" t="str">
        <f t="shared" si="45"/>
        <v>No</v>
      </c>
      <c r="V267" s="5" t="str">
        <f t="shared" si="53"/>
        <v>N/A</v>
      </c>
      <c r="W267" s="6" t="str">
        <f t="shared" si="54"/>
        <v>N/A</v>
      </c>
      <c r="X267" s="5" t="s">
        <v>2886</v>
      </c>
    </row>
    <row r="268" spans="1:24" ht="240" x14ac:dyDescent="0.25">
      <c r="A268" s="77">
        <f>VLOOKUP(C268,'BU and Control BU Listing'!A:E,5,FALSE)</f>
        <v>22100</v>
      </c>
      <c r="B268" s="80" t="s">
        <v>8685</v>
      </c>
      <c r="C268" s="22" t="str">
        <f t="shared" si="46"/>
        <v>22100</v>
      </c>
      <c r="D268" s="22" t="str">
        <f t="shared" si="47"/>
        <v>03040</v>
      </c>
      <c r="E268" s="21" t="str">
        <f>VLOOKUP(B268,'Table A as of March 2024'!A:G,7,FALSE)</f>
        <v>Old Dominion University</v>
      </c>
      <c r="F268" s="21" t="str">
        <f>VLOOKUP(B268,'Table A as of March 2024'!A:H,8,FALSE)</f>
        <v>Institutional Reserve Fund</v>
      </c>
      <c r="G268" s="11" t="str">
        <f>VLOOKUP(B268,'Table A as of March 2024'!A:I,9,FALSE)</f>
        <v>500</v>
      </c>
      <c r="H268" t="str">
        <f>VLOOKUP(B268,'Table A as of March 2024'!A:L,12,FALSE)</f>
        <v>No</v>
      </c>
      <c r="I268" s="9" t="str">
        <f>VLOOKUP(B268,'Table A as of March 2024'!A:M,13,FALSE)</f>
        <v>U</v>
      </c>
      <c r="K268" t="str">
        <f>VLOOKUP(G268,'ACFR Class Vlookup'!A:B,2,FALSE)</f>
        <v>N/A</v>
      </c>
      <c r="L268" s="1" t="str">
        <f>VLOOKUP(D268,'Fund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268" s="6" t="str">
        <f t="shared" si="48"/>
        <v>N/A</v>
      </c>
      <c r="N268" s="6" t="s">
        <v>2886</v>
      </c>
      <c r="O268" s="6" t="str">
        <f t="shared" si="49"/>
        <v>N/A</v>
      </c>
      <c r="P268" s="5" t="s">
        <v>2886</v>
      </c>
      <c r="Q268" s="6" t="str">
        <f t="shared" si="50"/>
        <v>N/A</v>
      </c>
      <c r="R268" s="7" t="str">
        <f t="shared" si="44"/>
        <v>No</v>
      </c>
      <c r="S268" s="5" t="str">
        <f t="shared" si="51"/>
        <v>N/A</v>
      </c>
      <c r="T268" s="6" t="str">
        <f t="shared" si="52"/>
        <v>N/A</v>
      </c>
      <c r="U268" s="7" t="str">
        <f t="shared" si="45"/>
        <v>No</v>
      </c>
      <c r="V268" s="5" t="str">
        <f t="shared" si="53"/>
        <v>N/A</v>
      </c>
      <c r="W268" s="6" t="str">
        <f t="shared" si="54"/>
        <v>N/A</v>
      </c>
      <c r="X268" s="5" t="s">
        <v>2886</v>
      </c>
    </row>
    <row r="269" spans="1:24" ht="60" x14ac:dyDescent="0.25">
      <c r="A269" s="77">
        <f>VLOOKUP(C269,'BU and Control BU Listing'!A:E,5,FALSE)</f>
        <v>22100</v>
      </c>
      <c r="B269" s="80" t="s">
        <v>3731</v>
      </c>
      <c r="C269" s="22" t="str">
        <f t="shared" si="46"/>
        <v>22100</v>
      </c>
      <c r="D269" s="22" t="str">
        <f t="shared" si="47"/>
        <v>03060</v>
      </c>
      <c r="E269" s="21" t="str">
        <f>VLOOKUP(B269,'Table A as of March 2024'!A:G,7,FALSE)</f>
        <v>Old Dominion University</v>
      </c>
      <c r="F269" s="21" t="str">
        <f>VLOOKUP(B269,'Table A as of March 2024'!A:H,8,FALSE)</f>
        <v>Auxiliary Enterprise</v>
      </c>
      <c r="G269" s="11" t="str">
        <f>VLOOKUP(B269,'Table A as of March 2024'!A:I,9,FALSE)</f>
        <v>500</v>
      </c>
      <c r="H269" t="str">
        <f>VLOOKUP(B269,'Table A as of March 2024'!A:L,12,FALSE)</f>
        <v>No</v>
      </c>
      <c r="I269" s="9" t="str">
        <f>VLOOKUP(B269,'Table A as of March 2024'!A:M,13,FALSE)</f>
        <v>U</v>
      </c>
      <c r="K269" t="str">
        <f>VLOOKUP(G269,'ACFR Class Vlookup'!A:B,2,FALSE)</f>
        <v>N/A</v>
      </c>
      <c r="L269" s="1" t="str">
        <f>VLOOKUP(D269,'Fund Information'!A:F,6,FALSE)</f>
        <v>The Higher Education Auxiliary Enterprise fund accounts for the Auxiliary activities at the colleges/universities.  These activities include such things as food service, bookstores, student health servicces and recreation/intramural programs.</v>
      </c>
      <c r="M269" s="6" t="str">
        <f t="shared" si="48"/>
        <v>N/A</v>
      </c>
      <c r="N269" s="6" t="s">
        <v>2886</v>
      </c>
      <c r="O269" s="6" t="str">
        <f t="shared" si="49"/>
        <v>N/A</v>
      </c>
      <c r="P269" s="5" t="s">
        <v>2886</v>
      </c>
      <c r="Q269" s="6" t="str">
        <f t="shared" si="50"/>
        <v>N/A</v>
      </c>
      <c r="R269" s="7" t="str">
        <f t="shared" si="44"/>
        <v>No</v>
      </c>
      <c r="S269" s="5" t="str">
        <f t="shared" si="51"/>
        <v>N/A</v>
      </c>
      <c r="T269" s="6" t="str">
        <f t="shared" si="52"/>
        <v>N/A</v>
      </c>
      <c r="U269" s="7" t="str">
        <f t="shared" si="45"/>
        <v>No</v>
      </c>
      <c r="V269" s="5" t="str">
        <f t="shared" si="53"/>
        <v>N/A</v>
      </c>
      <c r="W269" s="6" t="str">
        <f t="shared" si="54"/>
        <v>N/A</v>
      </c>
      <c r="X269" s="5" t="s">
        <v>2886</v>
      </c>
    </row>
    <row r="270" spans="1:24" ht="30" x14ac:dyDescent="0.25">
      <c r="A270" s="77">
        <f>VLOOKUP(C270,'BU and Control BU Listing'!A:E,5,FALSE)</f>
        <v>22100</v>
      </c>
      <c r="B270" s="80" t="s">
        <v>3732</v>
      </c>
      <c r="C270" s="22" t="str">
        <f t="shared" si="46"/>
        <v>22100</v>
      </c>
      <c r="D270" s="22" t="str">
        <f t="shared" si="47"/>
        <v>03110</v>
      </c>
      <c r="E270" s="21" t="str">
        <f>VLOOKUP(B270,'Table A as of March 2024'!A:G,7,FALSE)</f>
        <v>Old Dominion University</v>
      </c>
      <c r="F270" s="21" t="str">
        <f>VLOOKUP(B270,'Table A as of March 2024'!A:H,8,FALSE)</f>
        <v>Eminent Scholars</v>
      </c>
      <c r="G270" s="11" t="str">
        <f>VLOOKUP(B270,'Table A as of March 2024'!A:I,9,FALSE)</f>
        <v>500</v>
      </c>
      <c r="H270" t="str">
        <f>VLOOKUP(B270,'Table A as of March 2024'!A:L,12,FALSE)</f>
        <v>No</v>
      </c>
      <c r="I270" s="9" t="str">
        <f>VLOOKUP(B270,'Table A as of March 2024'!A:M,13,FALSE)</f>
        <v>R</v>
      </c>
      <c r="K270" t="str">
        <f>VLOOKUP(G270,'ACFR Class Vlookup'!A:B,2,FALSE)</f>
        <v>N/A</v>
      </c>
      <c r="L270" s="1" t="str">
        <f>VLOOKUP(D270,'Fund Information'!A:F,6,FALSE)</f>
        <v>Higher Education activity included on higher education financial statement template submissions.</v>
      </c>
      <c r="M270" s="6" t="str">
        <f t="shared" si="48"/>
        <v>N/A</v>
      </c>
      <c r="N270" s="6" t="s">
        <v>2886</v>
      </c>
      <c r="O270" s="6" t="str">
        <f t="shared" si="49"/>
        <v>N/A</v>
      </c>
      <c r="P270" s="5" t="s">
        <v>2886</v>
      </c>
      <c r="Q270" s="6" t="str">
        <f t="shared" si="50"/>
        <v>N/A</v>
      </c>
      <c r="R270" s="7" t="str">
        <f t="shared" si="44"/>
        <v>No</v>
      </c>
      <c r="S270" s="5" t="str">
        <f t="shared" si="51"/>
        <v>N/A</v>
      </c>
      <c r="T270" s="6" t="str">
        <f t="shared" si="52"/>
        <v>N/A</v>
      </c>
      <c r="U270" s="7" t="str">
        <f t="shared" si="45"/>
        <v>No</v>
      </c>
      <c r="V270" s="5" t="str">
        <f t="shared" si="53"/>
        <v>N/A</v>
      </c>
      <c r="W270" s="6" t="str">
        <f t="shared" si="54"/>
        <v>N/A</v>
      </c>
      <c r="X270" s="5" t="s">
        <v>2886</v>
      </c>
    </row>
    <row r="271" spans="1:24" ht="165" x14ac:dyDescent="0.25">
      <c r="A271" s="77">
        <f>VLOOKUP(C271,'BU and Control BU Listing'!A:E,5,FALSE)</f>
        <v>22100</v>
      </c>
      <c r="B271" s="80" t="s">
        <v>8176</v>
      </c>
      <c r="C271" s="22" t="str">
        <f t="shared" si="46"/>
        <v>22100</v>
      </c>
      <c r="D271" s="22" t="str">
        <f t="shared" si="47"/>
        <v>03210</v>
      </c>
      <c r="E271" s="21" t="str">
        <f>VLOOKUP(B271,'Table A as of March 2024'!A:G,7,FALSE)</f>
        <v>Old Dominion University</v>
      </c>
      <c r="F271" s="21" t="str">
        <f>VLOOKUP(B271,'Table A as of March 2024'!A:H,8,FALSE)</f>
        <v>ARP-CrvStLoclFisRecFd-COVID-19</v>
      </c>
      <c r="G271" s="11" t="str">
        <f>VLOOKUP(B271,'Table A as of March 2024'!A:I,9,FALSE)</f>
        <v>500</v>
      </c>
      <c r="H271" t="str">
        <f>VLOOKUP(B271,'Table A as of March 2024'!A:L,12,FALSE)</f>
        <v>No</v>
      </c>
      <c r="I271" s="9" t="str">
        <f>VLOOKUP(B271,'Table A as of March 2024'!A:M,13,FALSE)</f>
        <v>V</v>
      </c>
      <c r="K271" t="str">
        <f>VLOOKUP(G271,'ACFR Class Vlookup'!A:B,2,FALSE)</f>
        <v>N/A</v>
      </c>
      <c r="L271" s="1" t="str">
        <f>VLOOKUP(D271,'Fund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271" s="6" t="str">
        <f t="shared" si="48"/>
        <v>N/A</v>
      </c>
      <c r="N271" s="6" t="s">
        <v>2886</v>
      </c>
      <c r="O271" s="6" t="str">
        <f t="shared" si="49"/>
        <v>N/A</v>
      </c>
      <c r="P271" s="5" t="s">
        <v>2886</v>
      </c>
      <c r="Q271" s="6" t="str">
        <f t="shared" si="50"/>
        <v>N/A</v>
      </c>
      <c r="R271" s="7" t="str">
        <f t="shared" si="44"/>
        <v>No</v>
      </c>
      <c r="S271" s="5" t="str">
        <f t="shared" si="51"/>
        <v>N/A</v>
      </c>
      <c r="T271" s="6" t="str">
        <f t="shared" si="52"/>
        <v>N/A</v>
      </c>
      <c r="U271" s="7" t="str">
        <f t="shared" si="45"/>
        <v>No</v>
      </c>
      <c r="V271" s="5" t="str">
        <f t="shared" si="53"/>
        <v>N/A</v>
      </c>
      <c r="W271" s="6" t="str">
        <f t="shared" si="54"/>
        <v>N/A</v>
      </c>
      <c r="X271" s="5" t="s">
        <v>2886</v>
      </c>
    </row>
    <row r="272" spans="1:24" ht="150" x14ac:dyDescent="0.25">
      <c r="A272" s="77">
        <f>VLOOKUP(C272,'BU and Control BU Listing'!A:E,5,FALSE)</f>
        <v>22100</v>
      </c>
      <c r="B272" s="80" t="s">
        <v>8686</v>
      </c>
      <c r="C272" s="22" t="str">
        <f t="shared" si="46"/>
        <v>22100</v>
      </c>
      <c r="D272" s="22" t="str">
        <f t="shared" si="47"/>
        <v>03260</v>
      </c>
      <c r="E272" s="21" t="str">
        <f>VLOOKUP(B272,'Table A as of March 2024'!A:G,7,FALSE)</f>
        <v>Old Dominion University</v>
      </c>
      <c r="F272" s="21" t="str">
        <f>VLOOKUP(B272,'Table A as of March 2024'!A:H,8,FALSE)</f>
        <v>Cllg Prtnrshp Labrtry Schl Fnd</v>
      </c>
      <c r="G272" s="11" t="str">
        <f>VLOOKUP(B272,'Table A as of March 2024'!A:I,9,FALSE)</f>
        <v>500</v>
      </c>
      <c r="H272" t="str">
        <f>VLOOKUP(B272,'Table A as of March 2024'!A:L,12,FALSE)</f>
        <v>No</v>
      </c>
      <c r="I272" s="9" t="str">
        <f>VLOOKUP(B272,'Table A as of March 2024'!A:M,13,FALSE)</f>
        <v>U</v>
      </c>
      <c r="K272" t="str">
        <f>VLOOKUP(G272,'ACFR Class Vlookup'!A:B,2,FALSE)</f>
        <v>N/A</v>
      </c>
      <c r="L272" s="1" t="str">
        <f>VLOOKUP(D272,'Fund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272" s="6" t="str">
        <f t="shared" si="48"/>
        <v>N/A</v>
      </c>
      <c r="N272" s="6" t="s">
        <v>2886</v>
      </c>
      <c r="O272" s="6" t="str">
        <f t="shared" si="49"/>
        <v>N/A</v>
      </c>
      <c r="P272" s="5" t="s">
        <v>2886</v>
      </c>
      <c r="Q272" s="6" t="str">
        <f t="shared" si="50"/>
        <v>N/A</v>
      </c>
      <c r="R272" s="7" t="str">
        <f t="shared" si="44"/>
        <v>No</v>
      </c>
      <c r="S272" s="5" t="str">
        <f t="shared" si="51"/>
        <v>N/A</v>
      </c>
      <c r="T272" s="6" t="str">
        <f t="shared" si="52"/>
        <v>N/A</v>
      </c>
      <c r="U272" s="7" t="str">
        <f t="shared" si="45"/>
        <v>No</v>
      </c>
      <c r="V272" s="5" t="str">
        <f t="shared" si="53"/>
        <v>N/A</v>
      </c>
      <c r="W272" s="6" t="str">
        <f t="shared" si="54"/>
        <v>N/A</v>
      </c>
      <c r="X272" s="5" t="s">
        <v>2886</v>
      </c>
    </row>
    <row r="273" spans="1:24" ht="30" x14ac:dyDescent="0.25">
      <c r="A273" s="77">
        <f>VLOOKUP(C273,'BU and Control BU Listing'!A:E,5,FALSE)</f>
        <v>22100</v>
      </c>
      <c r="B273" s="80" t="s">
        <v>3733</v>
      </c>
      <c r="C273" s="22" t="str">
        <f t="shared" si="46"/>
        <v>22100</v>
      </c>
      <c r="D273" s="22" t="str">
        <f t="shared" si="47"/>
        <v>03300</v>
      </c>
      <c r="E273" s="21" t="str">
        <f>VLOOKUP(B273,'Table A as of March 2024'!A:G,7,FALSE)</f>
        <v>Old Dominion University</v>
      </c>
      <c r="F273" s="21" t="str">
        <f>VLOOKUP(B273,'Table A as of March 2024'!A:H,8,FALSE)</f>
        <v>Hi Ed Decentralzation Suspense</v>
      </c>
      <c r="G273" s="11" t="str">
        <f>VLOOKUP(B273,'Table A as of March 2024'!A:I,9,FALSE)</f>
        <v>500</v>
      </c>
      <c r="H273" t="str">
        <f>VLOOKUP(B273,'Table A as of March 2024'!A:L,12,FALSE)</f>
        <v>No</v>
      </c>
      <c r="I273" s="9" t="str">
        <f>VLOOKUP(B273,'Table A as of March 2024'!A:M,13,FALSE)</f>
        <v>U</v>
      </c>
      <c r="K273" t="str">
        <f>VLOOKUP(G273,'ACFR Class Vlookup'!A:B,2,FALSE)</f>
        <v>N/A</v>
      </c>
      <c r="L273" s="1" t="str">
        <f>VLOOKUP(D273,'Fund Information'!A:F,6,FALSE)</f>
        <v>Higher Education activity included on higher education financial statement template submissions.</v>
      </c>
      <c r="M273" s="6" t="str">
        <f t="shared" si="48"/>
        <v>N/A</v>
      </c>
      <c r="N273" s="6" t="s">
        <v>2886</v>
      </c>
      <c r="O273" s="6" t="str">
        <f t="shared" si="49"/>
        <v>N/A</v>
      </c>
      <c r="P273" s="5" t="s">
        <v>2886</v>
      </c>
      <c r="Q273" s="6" t="str">
        <f t="shared" si="50"/>
        <v>N/A</v>
      </c>
      <c r="R273" s="7" t="str">
        <f t="shared" si="44"/>
        <v>No</v>
      </c>
      <c r="S273" s="5" t="str">
        <f t="shared" si="51"/>
        <v>N/A</v>
      </c>
      <c r="T273" s="6" t="str">
        <f t="shared" si="52"/>
        <v>N/A</v>
      </c>
      <c r="U273" s="7" t="str">
        <f t="shared" si="45"/>
        <v>No</v>
      </c>
      <c r="V273" s="5" t="str">
        <f t="shared" si="53"/>
        <v>N/A</v>
      </c>
      <c r="W273" s="6" t="str">
        <f t="shared" si="54"/>
        <v>N/A</v>
      </c>
      <c r="X273" s="5" t="s">
        <v>2886</v>
      </c>
    </row>
    <row r="274" spans="1:24" ht="105" x14ac:dyDescent="0.25">
      <c r="A274" s="77">
        <f>VLOOKUP(C274,'BU and Control BU Listing'!A:E,5,FALSE)</f>
        <v>22100</v>
      </c>
      <c r="B274" s="80" t="s">
        <v>5840</v>
      </c>
      <c r="C274" s="22" t="str">
        <f t="shared" si="46"/>
        <v>22100</v>
      </c>
      <c r="D274" s="22" t="str">
        <f t="shared" si="47"/>
        <v>03390</v>
      </c>
      <c r="E274" s="21" t="str">
        <f>VLOOKUP(B274,'Table A as of March 2024'!A:G,7,FALSE)</f>
        <v>Old Dominion University</v>
      </c>
      <c r="F274" s="21" t="str">
        <f>VLOOKUP(B274,'Table A as of March 2024'!A:H,8,FALSE)</f>
        <v>Strngthning Inst Prgm-COVID-19</v>
      </c>
      <c r="G274" s="11" t="str">
        <f>VLOOKUP(B274,'Table A as of March 2024'!A:I,9,FALSE)</f>
        <v>500</v>
      </c>
      <c r="H274" t="str">
        <f>VLOOKUP(B274,'Table A as of March 2024'!A:L,12,FALSE)</f>
        <v>No</v>
      </c>
      <c r="I274" s="9" t="str">
        <f>VLOOKUP(B274,'Table A as of March 2024'!A:M,13,FALSE)</f>
        <v>V</v>
      </c>
      <c r="K274" t="str">
        <f>VLOOKUP(G274,'ACFR Class Vlookup'!A:B,2,FALSE)</f>
        <v>N/A</v>
      </c>
      <c r="L274" s="1" t="str">
        <f>VLOOKUP(D274,'Fund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274" s="6" t="str">
        <f t="shared" si="48"/>
        <v>N/A</v>
      </c>
      <c r="N274" s="6" t="s">
        <v>2886</v>
      </c>
      <c r="O274" s="6" t="str">
        <f t="shared" si="49"/>
        <v>N/A</v>
      </c>
      <c r="P274" s="5" t="s">
        <v>2886</v>
      </c>
      <c r="Q274" s="6" t="str">
        <f t="shared" si="50"/>
        <v>N/A</v>
      </c>
      <c r="R274" s="7" t="str">
        <f t="shared" si="44"/>
        <v>No</v>
      </c>
      <c r="S274" s="5" t="str">
        <f t="shared" si="51"/>
        <v>N/A</v>
      </c>
      <c r="T274" s="6" t="str">
        <f t="shared" si="52"/>
        <v>N/A</v>
      </c>
      <c r="U274" s="7" t="str">
        <f t="shared" si="45"/>
        <v>No</v>
      </c>
      <c r="V274" s="5" t="str">
        <f t="shared" si="53"/>
        <v>N/A</v>
      </c>
      <c r="W274" s="6" t="str">
        <f t="shared" si="54"/>
        <v>N/A</v>
      </c>
      <c r="X274" s="5" t="s">
        <v>2886</v>
      </c>
    </row>
    <row r="275" spans="1:24" ht="90" x14ac:dyDescent="0.25">
      <c r="A275" s="77">
        <f>VLOOKUP(C275,'BU and Control BU Listing'!A:E,5,FALSE)</f>
        <v>22100</v>
      </c>
      <c r="B275" s="80" t="s">
        <v>5841</v>
      </c>
      <c r="C275" s="22" t="str">
        <f t="shared" si="46"/>
        <v>22100</v>
      </c>
      <c r="D275" s="22" t="str">
        <f t="shared" si="47"/>
        <v>03410</v>
      </c>
      <c r="E275" s="21" t="str">
        <f>VLOOKUP(B275,'Table A as of March 2024'!A:G,7,FALSE)</f>
        <v>Old Dominion University</v>
      </c>
      <c r="F275" s="21" t="str">
        <f>VLOOKUP(B275,'Table A as of March 2024'!A:H,8,FALSE)</f>
        <v>GEER Fund - COVID-19</v>
      </c>
      <c r="G275" s="11" t="str">
        <f>VLOOKUP(B275,'Table A as of March 2024'!A:I,9,FALSE)</f>
        <v>500</v>
      </c>
      <c r="H275" t="str">
        <f>VLOOKUP(B275,'Table A as of March 2024'!A:L,12,FALSE)</f>
        <v>No</v>
      </c>
      <c r="I275" s="9" t="str">
        <f>VLOOKUP(B275,'Table A as of March 2024'!A:M,13,FALSE)</f>
        <v>V</v>
      </c>
      <c r="K275" t="str">
        <f>VLOOKUP(G275,'ACFR Class Vlookup'!A:B,2,FALSE)</f>
        <v>N/A</v>
      </c>
      <c r="L275" s="1" t="str">
        <f>VLOOKUP(D275,'Fund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275" s="6" t="str">
        <f t="shared" si="48"/>
        <v>N/A</v>
      </c>
      <c r="N275" s="6" t="s">
        <v>2886</v>
      </c>
      <c r="O275" s="6" t="str">
        <f t="shared" si="49"/>
        <v>N/A</v>
      </c>
      <c r="P275" s="5" t="s">
        <v>2886</v>
      </c>
      <c r="Q275" s="6" t="str">
        <f t="shared" si="50"/>
        <v>N/A</v>
      </c>
      <c r="R275" s="7" t="str">
        <f t="shared" si="44"/>
        <v>No</v>
      </c>
      <c r="S275" s="5" t="str">
        <f t="shared" si="51"/>
        <v>N/A</v>
      </c>
      <c r="T275" s="6" t="str">
        <f t="shared" si="52"/>
        <v>N/A</v>
      </c>
      <c r="U275" s="7" t="str">
        <f t="shared" si="45"/>
        <v>No</v>
      </c>
      <c r="V275" s="5" t="str">
        <f t="shared" si="53"/>
        <v>N/A</v>
      </c>
      <c r="W275" s="6" t="str">
        <f t="shared" si="54"/>
        <v>N/A</v>
      </c>
      <c r="X275" s="5" t="s">
        <v>2886</v>
      </c>
    </row>
    <row r="276" spans="1:24" ht="165" x14ac:dyDescent="0.25">
      <c r="A276" s="77">
        <f>VLOOKUP(C276,'BU and Control BU Listing'!A:E,5,FALSE)</f>
        <v>22100</v>
      </c>
      <c r="B276" s="80" t="s">
        <v>5842</v>
      </c>
      <c r="C276" s="22" t="str">
        <f t="shared" si="46"/>
        <v>22100</v>
      </c>
      <c r="D276" s="22" t="str">
        <f t="shared" si="47"/>
        <v>03420</v>
      </c>
      <c r="E276" s="21" t="str">
        <f>VLOOKUP(B276,'Table A as of March 2024'!A:G,7,FALSE)</f>
        <v>Old Dominion University</v>
      </c>
      <c r="F276" s="21" t="str">
        <f>VLOOKUP(B276,'Table A as of March 2024'!A:H,8,FALSE)</f>
        <v>Caresactrlffd-General-Covid-19</v>
      </c>
      <c r="G276" s="11" t="str">
        <f>VLOOKUP(B276,'Table A as of March 2024'!A:I,9,FALSE)</f>
        <v>500</v>
      </c>
      <c r="H276" t="str">
        <f>VLOOKUP(B276,'Table A as of March 2024'!A:L,12,FALSE)</f>
        <v>No</v>
      </c>
      <c r="I276" s="9" t="str">
        <f>VLOOKUP(B276,'Table A as of March 2024'!A:M,13,FALSE)</f>
        <v>V</v>
      </c>
      <c r="K276" t="str">
        <f>VLOOKUP(G276,'ACFR Class Vlookup'!A:B,2,FALSE)</f>
        <v>N/A</v>
      </c>
      <c r="L276" s="1" t="str">
        <f>VLOOKUP(D276,'Fund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76" s="6" t="str">
        <f t="shared" si="48"/>
        <v>N/A</v>
      </c>
      <c r="N276" s="6" t="s">
        <v>2886</v>
      </c>
      <c r="O276" s="6" t="str">
        <f t="shared" si="49"/>
        <v>N/A</v>
      </c>
      <c r="P276" s="5" t="s">
        <v>2886</v>
      </c>
      <c r="Q276" s="6" t="str">
        <f t="shared" si="50"/>
        <v>N/A</v>
      </c>
      <c r="R276" s="7" t="str">
        <f t="shared" si="44"/>
        <v>No</v>
      </c>
      <c r="S276" s="5" t="str">
        <f t="shared" si="51"/>
        <v>N/A</v>
      </c>
      <c r="T276" s="6" t="str">
        <f t="shared" si="52"/>
        <v>N/A</v>
      </c>
      <c r="U276" s="7" t="str">
        <f t="shared" si="45"/>
        <v>No</v>
      </c>
      <c r="V276" s="5" t="str">
        <f t="shared" si="53"/>
        <v>N/A</v>
      </c>
      <c r="W276" s="6" t="str">
        <f t="shared" si="54"/>
        <v>N/A</v>
      </c>
      <c r="X276" s="5" t="s">
        <v>2886</v>
      </c>
    </row>
    <row r="277" spans="1:24" ht="90" x14ac:dyDescent="0.25">
      <c r="A277" s="77">
        <f>VLOOKUP(C277,'BU and Control BU Listing'!A:E,5,FALSE)</f>
        <v>22100</v>
      </c>
      <c r="B277" s="80" t="s">
        <v>5843</v>
      </c>
      <c r="C277" s="22" t="str">
        <f t="shared" si="46"/>
        <v>22100</v>
      </c>
      <c r="D277" s="22" t="str">
        <f t="shared" si="47"/>
        <v>03440</v>
      </c>
      <c r="E277" s="21" t="str">
        <f>VLOOKUP(B277,'Table A as of March 2024'!A:G,7,FALSE)</f>
        <v>Old Dominion University</v>
      </c>
      <c r="F277" s="21" t="str">
        <f>VLOOKUP(B277,'Table A as of March 2024'!A:H,8,FALSE)</f>
        <v>EduStabFund-Students-COVID-19</v>
      </c>
      <c r="G277" s="11" t="str">
        <f>VLOOKUP(B277,'Table A as of March 2024'!A:I,9,FALSE)</f>
        <v>500</v>
      </c>
      <c r="H277" t="str">
        <f>VLOOKUP(B277,'Table A as of March 2024'!A:L,12,FALSE)</f>
        <v>No</v>
      </c>
      <c r="I277" s="9" t="str">
        <f>VLOOKUP(B277,'Table A as of March 2024'!A:M,13,FALSE)</f>
        <v>V</v>
      </c>
      <c r="K277" t="str">
        <f>VLOOKUP(G277,'ACFR Class Vlookup'!A:B,2,FALSE)</f>
        <v>N/A</v>
      </c>
      <c r="L277" s="1" t="str">
        <f>VLOOKUP(D277,'Fund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277" s="6" t="str">
        <f t="shared" si="48"/>
        <v>N/A</v>
      </c>
      <c r="N277" s="6" t="s">
        <v>2886</v>
      </c>
      <c r="O277" s="6" t="str">
        <f t="shared" si="49"/>
        <v>N/A</v>
      </c>
      <c r="P277" s="5" t="s">
        <v>2886</v>
      </c>
      <c r="Q277" s="6" t="str">
        <f t="shared" si="50"/>
        <v>N/A</v>
      </c>
      <c r="R277" s="7" t="str">
        <f t="shared" si="44"/>
        <v>No</v>
      </c>
      <c r="S277" s="5" t="str">
        <f t="shared" si="51"/>
        <v>N/A</v>
      </c>
      <c r="T277" s="6" t="str">
        <f t="shared" si="52"/>
        <v>N/A</v>
      </c>
      <c r="U277" s="7" t="str">
        <f t="shared" si="45"/>
        <v>No</v>
      </c>
      <c r="V277" s="5" t="str">
        <f t="shared" si="53"/>
        <v>N/A</v>
      </c>
      <c r="W277" s="6" t="str">
        <f t="shared" si="54"/>
        <v>N/A</v>
      </c>
      <c r="X277" s="5" t="s">
        <v>2886</v>
      </c>
    </row>
    <row r="278" spans="1:24" ht="165" x14ac:dyDescent="0.25">
      <c r="A278" s="77">
        <f>VLOOKUP(C278,'BU and Control BU Listing'!A:E,5,FALSE)</f>
        <v>22100</v>
      </c>
      <c r="B278" s="80" t="s">
        <v>8846</v>
      </c>
      <c r="C278" s="22" t="str">
        <f t="shared" si="46"/>
        <v>22100</v>
      </c>
      <c r="D278" s="22" t="str">
        <f t="shared" si="47"/>
        <v>03460</v>
      </c>
      <c r="E278" s="21" t="str">
        <f>VLOOKUP(B278,'Table A as of March 2024'!A:G,7,FALSE)</f>
        <v>Old Dominion University</v>
      </c>
      <c r="F278" s="21" t="str">
        <f>VLOOKUP(B278,'Table A as of March 2024'!A:H,8,FALSE)</f>
        <v>Innovative internship Fund</v>
      </c>
      <c r="G278" s="11" t="str">
        <f>VLOOKUP(B278,'Table A as of March 2024'!A:I,9,FALSE)</f>
        <v>500</v>
      </c>
      <c r="H278" t="str">
        <f>VLOOKUP(B278,'Table A as of March 2024'!A:L,12,FALSE)</f>
        <v>No</v>
      </c>
      <c r="I278" s="9" t="str">
        <f>VLOOKUP(B278,'Table A as of March 2024'!A:M,13,FALSE)</f>
        <v>U</v>
      </c>
      <c r="K278" t="str">
        <f>VLOOKUP(G278,'ACFR Class Vlookup'!A:B,2,FALSE)</f>
        <v>N/A</v>
      </c>
      <c r="L278" s="1" t="str">
        <f>VLOOKUP(D278,'Fund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278" s="6" t="str">
        <f t="shared" si="48"/>
        <v>N/A</v>
      </c>
      <c r="N278" s="6" t="s">
        <v>2886</v>
      </c>
      <c r="O278" s="6" t="str">
        <f t="shared" si="49"/>
        <v>N/A</v>
      </c>
      <c r="P278" s="5" t="s">
        <v>2886</v>
      </c>
      <c r="Q278" s="6" t="str">
        <f t="shared" si="50"/>
        <v>N/A</v>
      </c>
      <c r="R278" s="7" t="str">
        <f t="shared" si="44"/>
        <v>No</v>
      </c>
      <c r="S278" s="5" t="str">
        <f t="shared" si="51"/>
        <v>N/A</v>
      </c>
      <c r="T278" s="6" t="str">
        <f t="shared" si="52"/>
        <v>N/A</v>
      </c>
      <c r="U278" s="7" t="str">
        <f t="shared" si="45"/>
        <v>No</v>
      </c>
      <c r="V278" s="5" t="str">
        <f t="shared" si="53"/>
        <v>N/A</v>
      </c>
      <c r="W278" s="6" t="str">
        <f t="shared" si="54"/>
        <v>N/A</v>
      </c>
      <c r="X278" s="5" t="s">
        <v>2886</v>
      </c>
    </row>
    <row r="279" spans="1:24" ht="30" x14ac:dyDescent="0.25">
      <c r="A279" s="77">
        <f>VLOOKUP(C279,'BU and Control BU Listing'!A:E,5,FALSE)</f>
        <v>22100</v>
      </c>
      <c r="B279" s="80" t="s">
        <v>3734</v>
      </c>
      <c r="C279" s="22" t="str">
        <f t="shared" si="46"/>
        <v>22100</v>
      </c>
      <c r="D279" s="22" t="str">
        <f t="shared" si="47"/>
        <v>03930</v>
      </c>
      <c r="E279" s="21" t="str">
        <f>VLOOKUP(B279,'Table A as of March 2024'!A:G,7,FALSE)</f>
        <v>Old Dominion University</v>
      </c>
      <c r="F279" s="21" t="str">
        <f>VLOOKUP(B279,'Table A as of March 2024'!A:H,8,FALSE)</f>
        <v>Energy Performance Contracts</v>
      </c>
      <c r="G279" s="11" t="str">
        <f>VLOOKUP(B279,'Table A as of March 2024'!A:I,9,FALSE)</f>
        <v>500</v>
      </c>
      <c r="H279" t="str">
        <f>VLOOKUP(B279,'Table A as of March 2024'!A:L,12,FALSE)</f>
        <v>No</v>
      </c>
      <c r="I279" s="9" t="str">
        <f>VLOOKUP(B279,'Table A as of March 2024'!A:M,13,FALSE)</f>
        <v>R</v>
      </c>
      <c r="K279" t="str">
        <f>VLOOKUP(G279,'ACFR Class Vlookup'!A:B,2,FALSE)</f>
        <v>N/A</v>
      </c>
      <c r="L279" s="1" t="str">
        <f>VLOOKUP(D279,'Fund Information'!A:F,6,FALSE)</f>
        <v>Higher Education activity included on higher education financial statement template submissions.</v>
      </c>
      <c r="M279" s="6" t="str">
        <f t="shared" si="48"/>
        <v>N/A</v>
      </c>
      <c r="N279" s="6" t="s">
        <v>2886</v>
      </c>
      <c r="O279" s="6" t="str">
        <f t="shared" si="49"/>
        <v>N/A</v>
      </c>
      <c r="P279" s="5" t="s">
        <v>2886</v>
      </c>
      <c r="Q279" s="6" t="str">
        <f t="shared" si="50"/>
        <v>N/A</v>
      </c>
      <c r="R279" s="7" t="str">
        <f t="shared" si="44"/>
        <v>No</v>
      </c>
      <c r="S279" s="5" t="str">
        <f t="shared" si="51"/>
        <v>N/A</v>
      </c>
      <c r="T279" s="6" t="str">
        <f t="shared" si="52"/>
        <v>N/A</v>
      </c>
      <c r="U279" s="7" t="str">
        <f t="shared" si="45"/>
        <v>No</v>
      </c>
      <c r="V279" s="5" t="str">
        <f t="shared" si="53"/>
        <v>N/A</v>
      </c>
      <c r="W279" s="6" t="str">
        <f t="shared" si="54"/>
        <v>N/A</v>
      </c>
      <c r="X279" s="5" t="s">
        <v>2886</v>
      </c>
    </row>
    <row r="280" spans="1:24" ht="30" x14ac:dyDescent="0.25">
      <c r="A280" s="77">
        <f>VLOOKUP(C280,'BU and Control BU Listing'!A:E,5,FALSE)</f>
        <v>22100</v>
      </c>
      <c r="B280" s="80" t="s">
        <v>3735</v>
      </c>
      <c r="C280" s="22" t="str">
        <f t="shared" si="46"/>
        <v>22100</v>
      </c>
      <c r="D280" s="22" t="str">
        <f t="shared" si="47"/>
        <v>08120</v>
      </c>
      <c r="E280" s="21" t="str">
        <f>VLOOKUP(B280,'Table A as of March 2024'!A:G,7,FALSE)</f>
        <v>Old Dominion University</v>
      </c>
      <c r="F280" s="21" t="str">
        <f>VLOOKUP(B280,'Table A as of March 2024'!A:H,8,FALSE)</f>
        <v>9(C) Debt Service-Prin/Int Pay</v>
      </c>
      <c r="G280" s="11" t="str">
        <f>VLOOKUP(B280,'Table A as of March 2024'!A:I,9,FALSE)</f>
        <v>500</v>
      </c>
      <c r="H280" t="str">
        <f>VLOOKUP(B280,'Table A as of March 2024'!A:L,12,FALSE)</f>
        <v>No</v>
      </c>
      <c r="I280" s="9" t="str">
        <f>VLOOKUP(B280,'Table A as of March 2024'!A:M,13,FALSE)</f>
        <v>R</v>
      </c>
      <c r="K280" t="str">
        <f>VLOOKUP(G280,'ACFR Class Vlookup'!A:B,2,FALSE)</f>
        <v>N/A</v>
      </c>
      <c r="L280" s="1" t="str">
        <f>VLOOKUP(D280,'Fund Information'!A:F,6,FALSE)</f>
        <v>Higher Education activity included on higher education financial statement template submissions.</v>
      </c>
      <c r="M280" s="6" t="str">
        <f t="shared" si="48"/>
        <v>N/A</v>
      </c>
      <c r="N280" s="6" t="s">
        <v>2886</v>
      </c>
      <c r="O280" s="6" t="str">
        <f t="shared" si="49"/>
        <v>N/A</v>
      </c>
      <c r="P280" s="5" t="s">
        <v>2886</v>
      </c>
      <c r="Q280" s="6" t="str">
        <f t="shared" si="50"/>
        <v>N/A</v>
      </c>
      <c r="R280" s="7" t="str">
        <f t="shared" si="44"/>
        <v>No</v>
      </c>
      <c r="S280" s="5" t="str">
        <f t="shared" si="51"/>
        <v>N/A</v>
      </c>
      <c r="T280" s="6" t="str">
        <f t="shared" si="52"/>
        <v>N/A</v>
      </c>
      <c r="U280" s="7" t="str">
        <f t="shared" si="45"/>
        <v>No</v>
      </c>
      <c r="V280" s="5" t="str">
        <f t="shared" si="53"/>
        <v>N/A</v>
      </c>
      <c r="W280" s="6" t="str">
        <f t="shared" si="54"/>
        <v>N/A</v>
      </c>
      <c r="X280" s="5" t="s">
        <v>2886</v>
      </c>
    </row>
    <row r="281" spans="1:24" ht="30" x14ac:dyDescent="0.25">
      <c r="A281" s="77">
        <f>VLOOKUP(C281,'BU and Control BU Listing'!A:E,5,FALSE)</f>
        <v>22100</v>
      </c>
      <c r="B281" s="80" t="s">
        <v>3736</v>
      </c>
      <c r="C281" s="22" t="str">
        <f t="shared" si="46"/>
        <v>22100</v>
      </c>
      <c r="D281" s="22" t="str">
        <f t="shared" si="47"/>
        <v>08130</v>
      </c>
      <c r="E281" s="21" t="str">
        <f>VLOOKUP(B281,'Table A as of March 2024'!A:G,7,FALSE)</f>
        <v>Old Dominion University</v>
      </c>
      <c r="F281" s="21" t="str">
        <f>VLOOKUP(B281,'Table A as of March 2024'!A:H,8,FALSE)</f>
        <v>9(C) Debt Service-Const Costs</v>
      </c>
      <c r="G281" s="11" t="str">
        <f>VLOOKUP(B281,'Table A as of March 2024'!A:I,9,FALSE)</f>
        <v>500</v>
      </c>
      <c r="H281" t="str">
        <f>VLOOKUP(B281,'Table A as of March 2024'!A:L,12,FALSE)</f>
        <v>No</v>
      </c>
      <c r="I281" s="9" t="str">
        <f>VLOOKUP(B281,'Table A as of March 2024'!A:M,13,FALSE)</f>
        <v>R</v>
      </c>
      <c r="K281" t="str">
        <f>VLOOKUP(G281,'ACFR Class Vlookup'!A:B,2,FALSE)</f>
        <v>N/A</v>
      </c>
      <c r="L281" s="1" t="str">
        <f>VLOOKUP(D281,'Fund Information'!A:F,6,FALSE)</f>
        <v>Higher Education activity included on higher education financial statement template submissions.</v>
      </c>
      <c r="M281" s="6" t="str">
        <f t="shared" si="48"/>
        <v>N/A</v>
      </c>
      <c r="N281" s="6" t="s">
        <v>2886</v>
      </c>
      <c r="O281" s="6" t="str">
        <f t="shared" si="49"/>
        <v>N/A</v>
      </c>
      <c r="P281" s="5" t="s">
        <v>2886</v>
      </c>
      <c r="Q281" s="6" t="str">
        <f t="shared" si="50"/>
        <v>N/A</v>
      </c>
      <c r="R281" s="7" t="str">
        <f t="shared" si="44"/>
        <v>No</v>
      </c>
      <c r="S281" s="5" t="str">
        <f t="shared" si="51"/>
        <v>N/A</v>
      </c>
      <c r="T281" s="6" t="str">
        <f t="shared" si="52"/>
        <v>N/A</v>
      </c>
      <c r="U281" s="7" t="str">
        <f t="shared" si="45"/>
        <v>No</v>
      </c>
      <c r="V281" s="5" t="str">
        <f t="shared" si="53"/>
        <v>N/A</v>
      </c>
      <c r="W281" s="6" t="str">
        <f t="shared" si="54"/>
        <v>N/A</v>
      </c>
      <c r="X281" s="5" t="s">
        <v>2886</v>
      </c>
    </row>
    <row r="282" spans="1:24" ht="30" x14ac:dyDescent="0.25">
      <c r="A282" s="77">
        <f>VLOOKUP(C282,'BU and Control BU Listing'!A:E,5,FALSE)</f>
        <v>22100</v>
      </c>
      <c r="B282" s="80" t="s">
        <v>3737</v>
      </c>
      <c r="C282" s="22" t="str">
        <f t="shared" si="46"/>
        <v>22100</v>
      </c>
      <c r="D282" s="22" t="str">
        <f t="shared" si="47"/>
        <v>08140</v>
      </c>
      <c r="E282" s="21" t="str">
        <f>VLOOKUP(B282,'Table A as of March 2024'!A:G,7,FALSE)</f>
        <v>Old Dominion University</v>
      </c>
      <c r="F282" s="21" t="str">
        <f>VLOOKUP(B282,'Table A as of March 2024'!A:H,8,FALSE)</f>
        <v>9(D) Debt Service-Prin/Int Pay</v>
      </c>
      <c r="G282" s="11" t="str">
        <f>VLOOKUP(B282,'Table A as of March 2024'!A:I,9,FALSE)</f>
        <v>500</v>
      </c>
      <c r="H282" t="str">
        <f>VLOOKUP(B282,'Table A as of March 2024'!A:L,12,FALSE)</f>
        <v>No</v>
      </c>
      <c r="I282" s="9" t="str">
        <f>VLOOKUP(B282,'Table A as of March 2024'!A:M,13,FALSE)</f>
        <v>R</v>
      </c>
      <c r="K282" t="str">
        <f>VLOOKUP(G282,'ACFR Class Vlookup'!A:B,2,FALSE)</f>
        <v>N/A</v>
      </c>
      <c r="L282" s="1" t="str">
        <f>VLOOKUP(D282,'Fund Information'!A:F,6,FALSE)</f>
        <v>Higher Education activity included on higher education financial statement template submissions.</v>
      </c>
      <c r="M282" s="6" t="str">
        <f t="shared" si="48"/>
        <v>N/A</v>
      </c>
      <c r="N282" s="6" t="s">
        <v>2886</v>
      </c>
      <c r="O282" s="6" t="str">
        <f t="shared" si="49"/>
        <v>N/A</v>
      </c>
      <c r="P282" s="5" t="s">
        <v>2886</v>
      </c>
      <c r="Q282" s="6" t="str">
        <f t="shared" si="50"/>
        <v>N/A</v>
      </c>
      <c r="R282" s="7" t="str">
        <f t="shared" si="44"/>
        <v>No</v>
      </c>
      <c r="S282" s="5" t="str">
        <f t="shared" si="51"/>
        <v>N/A</v>
      </c>
      <c r="T282" s="6" t="str">
        <f t="shared" si="52"/>
        <v>N/A</v>
      </c>
      <c r="U282" s="7" t="str">
        <f t="shared" si="45"/>
        <v>No</v>
      </c>
      <c r="V282" s="5" t="str">
        <f t="shared" si="53"/>
        <v>N/A</v>
      </c>
      <c r="W282" s="6" t="str">
        <f t="shared" si="54"/>
        <v>N/A</v>
      </c>
      <c r="X282" s="5" t="s">
        <v>2886</v>
      </c>
    </row>
    <row r="283" spans="1:24" ht="45" x14ac:dyDescent="0.25">
      <c r="A283" s="77">
        <f>VLOOKUP(C283,'BU and Control BU Listing'!A:E,5,FALSE)</f>
        <v>22100</v>
      </c>
      <c r="B283" s="80" t="s">
        <v>3738</v>
      </c>
      <c r="C283" s="22" t="str">
        <f t="shared" si="46"/>
        <v>22100</v>
      </c>
      <c r="D283" s="22" t="str">
        <f t="shared" si="47"/>
        <v>08150</v>
      </c>
      <c r="E283" s="21" t="str">
        <f>VLOOKUP(B283,'Table A as of March 2024'!A:G,7,FALSE)</f>
        <v>Old Dominion University</v>
      </c>
      <c r="F283" s="21" t="str">
        <f>VLOOKUP(B283,'Table A as of March 2024'!A:H,8,FALSE)</f>
        <v>9(D) Rev Bonds-Construction</v>
      </c>
      <c r="G283" s="11" t="str">
        <f>VLOOKUP(B283,'Table A as of March 2024'!A:I,9,FALSE)</f>
        <v>500</v>
      </c>
      <c r="H283" t="str">
        <f>VLOOKUP(B283,'Table A as of March 2024'!A:L,12,FALSE)</f>
        <v>No</v>
      </c>
      <c r="I283" s="9" t="str">
        <f>VLOOKUP(B283,'Table A as of March 2024'!A:M,13,FALSE)</f>
        <v>R</v>
      </c>
      <c r="K283" t="str">
        <f>VLOOKUP(G283,'ACFR Class Vlookup'!A:B,2,FALSE)</f>
        <v>N/A</v>
      </c>
      <c r="L283" s="1" t="str">
        <f>VLOOKUP(D283,'Fund Information'!A:F,6,FALSE)</f>
        <v>This fund only contains budgetary activity.  This activity is not associated with the general fund or any special revenue funds.  (General and Special Revenue funds have budgetary statements in the ACFR.)</v>
      </c>
      <c r="M283" s="6" t="str">
        <f t="shared" si="48"/>
        <v>N/A</v>
      </c>
      <c r="N283" s="6" t="s">
        <v>2886</v>
      </c>
      <c r="O283" s="6" t="str">
        <f t="shared" si="49"/>
        <v>N/A</v>
      </c>
      <c r="P283" s="5" t="s">
        <v>2886</v>
      </c>
      <c r="Q283" s="6" t="str">
        <f t="shared" si="50"/>
        <v>N/A</v>
      </c>
      <c r="R283" s="7" t="str">
        <f t="shared" si="44"/>
        <v>No</v>
      </c>
      <c r="S283" s="5" t="str">
        <f t="shared" si="51"/>
        <v>N/A</v>
      </c>
      <c r="T283" s="6" t="str">
        <f t="shared" si="52"/>
        <v>N/A</v>
      </c>
      <c r="U283" s="7" t="str">
        <f t="shared" si="45"/>
        <v>No</v>
      </c>
      <c r="V283" s="5" t="str">
        <f t="shared" si="53"/>
        <v>N/A</v>
      </c>
      <c r="W283" s="6" t="str">
        <f t="shared" si="54"/>
        <v>N/A</v>
      </c>
      <c r="X283" s="5" t="s">
        <v>2886</v>
      </c>
    </row>
    <row r="284" spans="1:24" ht="30" x14ac:dyDescent="0.25">
      <c r="A284" s="77">
        <f>VLOOKUP(C284,'BU and Control BU Listing'!A:E,5,FALSE)</f>
        <v>22100</v>
      </c>
      <c r="B284" s="80" t="s">
        <v>3739</v>
      </c>
      <c r="C284" s="22" t="str">
        <f t="shared" si="46"/>
        <v>22100</v>
      </c>
      <c r="D284" s="22" t="str">
        <f t="shared" si="47"/>
        <v>08170</v>
      </c>
      <c r="E284" s="21" t="str">
        <f>VLOOKUP(B284,'Table A as of March 2024'!A:G,7,FALSE)</f>
        <v>Old Dominion University</v>
      </c>
      <c r="F284" s="21" t="str">
        <f>VLOOKUP(B284,'Table A as of March 2024'!A:H,8,FALSE)</f>
        <v>VCBA 21St Century</v>
      </c>
      <c r="G284" s="11" t="str">
        <f>VLOOKUP(B284,'Table A as of March 2024'!A:I,9,FALSE)</f>
        <v>500</v>
      </c>
      <c r="H284" t="str">
        <f>VLOOKUP(B284,'Table A as of March 2024'!A:L,12,FALSE)</f>
        <v>No</v>
      </c>
      <c r="I284" s="9" t="str">
        <f>VLOOKUP(B284,'Table A as of March 2024'!A:M,13,FALSE)</f>
        <v>R</v>
      </c>
      <c r="K284" t="str">
        <f>VLOOKUP(G284,'ACFR Class Vlookup'!A:B,2,FALSE)</f>
        <v>N/A</v>
      </c>
      <c r="L284" s="1" t="str">
        <f>VLOOKUP(D284,'Fund Information'!A:F,6,FALSE)</f>
        <v>Higher Education activity included on higher education financial statement template submission.</v>
      </c>
      <c r="M284" s="6" t="str">
        <f t="shared" si="48"/>
        <v>N/A</v>
      </c>
      <c r="N284" s="6" t="s">
        <v>2886</v>
      </c>
      <c r="O284" s="6" t="str">
        <f t="shared" si="49"/>
        <v>N/A</v>
      </c>
      <c r="P284" s="5" t="s">
        <v>2886</v>
      </c>
      <c r="Q284" s="6" t="str">
        <f t="shared" si="50"/>
        <v>N/A</v>
      </c>
      <c r="R284" s="7" t="str">
        <f t="shared" ref="R284:R347" si="55">IF(J284="R","Yes","No")</f>
        <v>No</v>
      </c>
      <c r="S284" s="5" t="str">
        <f t="shared" si="51"/>
        <v>N/A</v>
      </c>
      <c r="T284" s="6" t="str">
        <f t="shared" si="52"/>
        <v>N/A</v>
      </c>
      <c r="U284" s="7" t="str">
        <f t="shared" ref="U284:U347" si="56">IF(J284="C","Yes","No")</f>
        <v>No</v>
      </c>
      <c r="V284" s="5" t="str">
        <f t="shared" si="53"/>
        <v>N/A</v>
      </c>
      <c r="W284" s="6" t="str">
        <f t="shared" si="54"/>
        <v>N/A</v>
      </c>
      <c r="X284" s="5" t="s">
        <v>2886</v>
      </c>
    </row>
    <row r="285" spans="1:24" ht="135" x14ac:dyDescent="0.25">
      <c r="A285" s="77">
        <f>VLOOKUP(C285,'BU and Control BU Listing'!A:E,5,FALSE)</f>
        <v>22100</v>
      </c>
      <c r="B285" s="80" t="s">
        <v>3740</v>
      </c>
      <c r="C285" s="22" t="str">
        <f t="shared" si="46"/>
        <v>22100</v>
      </c>
      <c r="D285" s="22" t="str">
        <f t="shared" si="47"/>
        <v>09510</v>
      </c>
      <c r="E285" s="21" t="str">
        <f>VLOOKUP(B285,'Table A as of March 2024'!A:G,7,FALSE)</f>
        <v>Old Dominion University</v>
      </c>
      <c r="F285" s="21" t="str">
        <f>VLOOKUP(B285,'Table A as of March 2024'!A:H,8,FALSE)</f>
        <v>CW Technology Research Fd 934</v>
      </c>
      <c r="G285" s="11" t="str">
        <f>VLOOKUP(B285,'Table A as of March 2024'!A:I,9,FALSE)</f>
        <v>500</v>
      </c>
      <c r="H285" t="str">
        <f>VLOOKUP(B285,'Table A as of March 2024'!A:L,12,FALSE)</f>
        <v>No</v>
      </c>
      <c r="I285" s="9" t="str">
        <f>VLOOKUP(B285,'Table A as of March 2024'!A:M,13,FALSE)</f>
        <v>U</v>
      </c>
      <c r="K285" t="str">
        <f>VLOOKUP(G285,'ACFR Class Vlookup'!A:B,2,FALSE)</f>
        <v>N/A</v>
      </c>
      <c r="L285" s="1" t="str">
        <f>VLOOKUP(D285,'Fund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285" s="6" t="str">
        <f t="shared" si="48"/>
        <v>N/A</v>
      </c>
      <c r="N285" s="6" t="s">
        <v>2886</v>
      </c>
      <c r="O285" s="6" t="str">
        <f t="shared" si="49"/>
        <v>N/A</v>
      </c>
      <c r="P285" s="5" t="s">
        <v>2886</v>
      </c>
      <c r="Q285" s="6" t="str">
        <f t="shared" si="50"/>
        <v>N/A</v>
      </c>
      <c r="R285" s="7" t="str">
        <f t="shared" si="55"/>
        <v>No</v>
      </c>
      <c r="S285" s="5" t="str">
        <f t="shared" si="51"/>
        <v>N/A</v>
      </c>
      <c r="T285" s="6" t="str">
        <f t="shared" si="52"/>
        <v>N/A</v>
      </c>
      <c r="U285" s="7" t="str">
        <f t="shared" si="56"/>
        <v>No</v>
      </c>
      <c r="V285" s="5" t="str">
        <f t="shared" si="53"/>
        <v>N/A</v>
      </c>
      <c r="W285" s="6" t="str">
        <f t="shared" si="54"/>
        <v>N/A</v>
      </c>
      <c r="X285" s="5" t="s">
        <v>2886</v>
      </c>
    </row>
    <row r="286" spans="1:24" ht="75" x14ac:dyDescent="0.25">
      <c r="A286" s="77">
        <f>VLOOKUP(C286,'BU and Control BU Listing'!A:E,5,FALSE)</f>
        <v>20800</v>
      </c>
      <c r="B286" s="80" t="s">
        <v>3761</v>
      </c>
      <c r="C286" s="22" t="str">
        <f t="shared" si="46"/>
        <v>22900</v>
      </c>
      <c r="D286" s="22" t="str">
        <f t="shared" si="47"/>
        <v>03000</v>
      </c>
      <c r="E286" s="21" t="str">
        <f>VLOOKUP(B286,'Table A as of March 2024'!A:G,7,FALSE)</f>
        <v>Coop Extension &amp; Agr Experimnt</v>
      </c>
      <c r="F286" s="21" t="str">
        <f>VLOOKUP(B286,'Table A as of March 2024'!A:H,8,FALSE)</f>
        <v>Higher Education Operating</v>
      </c>
      <c r="G286" s="11" t="str">
        <f>VLOOKUP(B286,'Table A as of March 2024'!A:I,9,FALSE)</f>
        <v>500</v>
      </c>
      <c r="H286" t="str">
        <f>VLOOKUP(B286,'Table A as of March 2024'!A:L,12,FALSE)</f>
        <v>No</v>
      </c>
      <c r="I286" s="9" t="str">
        <f>VLOOKUP(B286,'Table A as of March 2024'!A:M,13,FALSE)</f>
        <v>U</v>
      </c>
      <c r="K286" t="str">
        <f>VLOOKUP(G286,'ACFR Class Vlookup'!A:B,2,FALSE)</f>
        <v>N/A</v>
      </c>
      <c r="L286" s="1" t="str">
        <f>VLOOKUP(D286,'Fund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86" s="6" t="str">
        <f t="shared" si="48"/>
        <v>N/A</v>
      </c>
      <c r="N286" s="6" t="s">
        <v>2886</v>
      </c>
      <c r="O286" s="6" t="str">
        <f t="shared" si="49"/>
        <v>N/A</v>
      </c>
      <c r="P286" s="5" t="s">
        <v>2886</v>
      </c>
      <c r="Q286" s="6" t="str">
        <f t="shared" si="50"/>
        <v>N/A</v>
      </c>
      <c r="R286" s="7" t="str">
        <f t="shared" si="55"/>
        <v>No</v>
      </c>
      <c r="S286" s="5" t="str">
        <f t="shared" si="51"/>
        <v>N/A</v>
      </c>
      <c r="T286" s="6" t="str">
        <f t="shared" si="52"/>
        <v>N/A</v>
      </c>
      <c r="U286" s="7" t="str">
        <f t="shared" si="56"/>
        <v>No</v>
      </c>
      <c r="V286" s="5" t="str">
        <f t="shared" si="53"/>
        <v>N/A</v>
      </c>
      <c r="W286" s="6" t="str">
        <f t="shared" si="54"/>
        <v>N/A</v>
      </c>
      <c r="X286" s="5" t="s">
        <v>2886</v>
      </c>
    </row>
    <row r="287" spans="1:24" ht="30" x14ac:dyDescent="0.25">
      <c r="A287" s="77">
        <f>VLOOKUP(C287,'BU and Control BU Listing'!A:E,5,FALSE)</f>
        <v>20800</v>
      </c>
      <c r="B287" s="80" t="s">
        <v>3762</v>
      </c>
      <c r="C287" s="22" t="str">
        <f t="shared" si="46"/>
        <v>22900</v>
      </c>
      <c r="D287" s="22" t="str">
        <f t="shared" si="47"/>
        <v>03010</v>
      </c>
      <c r="E287" s="21" t="str">
        <f>VLOOKUP(B287,'Table A as of March 2024'!A:G,7,FALSE)</f>
        <v>Coop Extension &amp; Agr Experimnt</v>
      </c>
      <c r="F287" s="21" t="str">
        <f>VLOOKUP(B287,'Table A as of March 2024'!A:H,8,FALSE)</f>
        <v>Higher Education Federal</v>
      </c>
      <c r="G287" s="11" t="str">
        <f>VLOOKUP(B287,'Table A as of March 2024'!A:I,9,FALSE)</f>
        <v>500</v>
      </c>
      <c r="H287" t="str">
        <f>VLOOKUP(B287,'Table A as of March 2024'!A:L,12,FALSE)</f>
        <v>No</v>
      </c>
      <c r="I287" s="9" t="str">
        <f>VLOOKUP(B287,'Table A as of March 2024'!A:M,13,FALSE)</f>
        <v>R</v>
      </c>
      <c r="K287" t="str">
        <f>VLOOKUP(G287,'ACFR Class Vlookup'!A:B,2,FALSE)</f>
        <v>N/A</v>
      </c>
      <c r="L287" s="1" t="str">
        <f>VLOOKUP(D287,'Fund Information'!A:F,6,FALSE)</f>
        <v>Higher Education activity included on higher education financial statement template submissions.</v>
      </c>
      <c r="M287" s="6" t="str">
        <f t="shared" si="48"/>
        <v>N/A</v>
      </c>
      <c r="N287" s="6" t="s">
        <v>2886</v>
      </c>
      <c r="O287" s="6" t="str">
        <f t="shared" si="49"/>
        <v>N/A</v>
      </c>
      <c r="P287" s="5" t="s">
        <v>2886</v>
      </c>
      <c r="Q287" s="6" t="str">
        <f t="shared" si="50"/>
        <v>N/A</v>
      </c>
      <c r="R287" s="7" t="str">
        <f t="shared" si="55"/>
        <v>No</v>
      </c>
      <c r="S287" s="5" t="str">
        <f t="shared" si="51"/>
        <v>N/A</v>
      </c>
      <c r="T287" s="6" t="str">
        <f t="shared" si="52"/>
        <v>N/A</v>
      </c>
      <c r="U287" s="7" t="str">
        <f t="shared" si="56"/>
        <v>No</v>
      </c>
      <c r="V287" s="5" t="str">
        <f t="shared" si="53"/>
        <v>N/A</v>
      </c>
      <c r="W287" s="6" t="str">
        <f t="shared" si="54"/>
        <v>N/A</v>
      </c>
      <c r="X287" s="5" t="s">
        <v>2886</v>
      </c>
    </row>
    <row r="288" spans="1:24" ht="30" x14ac:dyDescent="0.25">
      <c r="A288" s="77">
        <f>VLOOKUP(C288,'BU and Control BU Listing'!A:E,5,FALSE)</f>
        <v>20800</v>
      </c>
      <c r="B288" s="80" t="s">
        <v>3763</v>
      </c>
      <c r="C288" s="22" t="str">
        <f t="shared" si="46"/>
        <v>22900</v>
      </c>
      <c r="D288" s="22" t="str">
        <f t="shared" si="47"/>
        <v>03030</v>
      </c>
      <c r="E288" s="21" t="str">
        <f>VLOOKUP(B288,'Table A as of March 2024'!A:G,7,FALSE)</f>
        <v>Coop Extension &amp; Agr Experimnt</v>
      </c>
      <c r="F288" s="21" t="str">
        <f>VLOOKUP(B288,'Table A as of March 2024'!A:H,8,FALSE)</f>
        <v>Indirect Cost Recovery</v>
      </c>
      <c r="G288" s="11" t="str">
        <f>VLOOKUP(B288,'Table A as of March 2024'!A:I,9,FALSE)</f>
        <v>500</v>
      </c>
      <c r="H288" t="str">
        <f>VLOOKUP(B288,'Table A as of March 2024'!A:L,12,FALSE)</f>
        <v>No</v>
      </c>
      <c r="I288" s="9" t="str">
        <f>VLOOKUP(B288,'Table A as of March 2024'!A:M,13,FALSE)</f>
        <v>U</v>
      </c>
      <c r="K288" t="str">
        <f>VLOOKUP(G288,'ACFR Class Vlookup'!A:B,2,FALSE)</f>
        <v>N/A</v>
      </c>
      <c r="L288" s="1" t="str">
        <f>VLOOKUP(D288,'Fund Information'!A:F,6,FALSE)</f>
        <v>Higher Education activity included on higher education financial statement template submissions.</v>
      </c>
      <c r="M288" s="6" t="str">
        <f t="shared" si="48"/>
        <v>N/A</v>
      </c>
      <c r="N288" s="6" t="s">
        <v>2886</v>
      </c>
      <c r="O288" s="6" t="str">
        <f t="shared" si="49"/>
        <v>N/A</v>
      </c>
      <c r="P288" s="5" t="s">
        <v>2886</v>
      </c>
      <c r="Q288" s="6" t="str">
        <f t="shared" si="50"/>
        <v>N/A</v>
      </c>
      <c r="R288" s="7" t="str">
        <f t="shared" si="55"/>
        <v>No</v>
      </c>
      <c r="S288" s="5" t="str">
        <f t="shared" si="51"/>
        <v>N/A</v>
      </c>
      <c r="T288" s="6" t="str">
        <f t="shared" si="52"/>
        <v>N/A</v>
      </c>
      <c r="U288" s="7" t="str">
        <f t="shared" si="56"/>
        <v>No</v>
      </c>
      <c r="V288" s="5" t="str">
        <f t="shared" si="53"/>
        <v>N/A</v>
      </c>
      <c r="W288" s="6" t="str">
        <f t="shared" si="54"/>
        <v>N/A</v>
      </c>
      <c r="X288" s="5" t="s">
        <v>2886</v>
      </c>
    </row>
    <row r="289" spans="1:24" ht="30" x14ac:dyDescent="0.25">
      <c r="A289" s="77">
        <f>VLOOKUP(C289,'BU and Control BU Listing'!A:E,5,FALSE)</f>
        <v>20800</v>
      </c>
      <c r="B289" s="80" t="s">
        <v>3764</v>
      </c>
      <c r="C289" s="22" t="str">
        <f t="shared" si="46"/>
        <v>22900</v>
      </c>
      <c r="D289" s="22" t="str">
        <f t="shared" si="47"/>
        <v>08170</v>
      </c>
      <c r="E289" s="21" t="str">
        <f>VLOOKUP(B289,'Table A as of March 2024'!A:G,7,FALSE)</f>
        <v>Coop Extension &amp; Agr Experimnt</v>
      </c>
      <c r="F289" s="21" t="str">
        <f>VLOOKUP(B289,'Table A as of March 2024'!A:H,8,FALSE)</f>
        <v>VCBA 21St Century</v>
      </c>
      <c r="G289" s="11" t="str">
        <f>VLOOKUP(B289,'Table A as of March 2024'!A:I,9,FALSE)</f>
        <v>500</v>
      </c>
      <c r="H289" t="str">
        <f>VLOOKUP(B289,'Table A as of March 2024'!A:L,12,FALSE)</f>
        <v>No</v>
      </c>
      <c r="I289" s="9" t="str">
        <f>VLOOKUP(B289,'Table A as of March 2024'!A:M,13,FALSE)</f>
        <v>R</v>
      </c>
      <c r="K289" t="str">
        <f>VLOOKUP(G289,'ACFR Class Vlookup'!A:B,2,FALSE)</f>
        <v>N/A</v>
      </c>
      <c r="L289" s="1" t="str">
        <f>VLOOKUP(D289,'Fund Information'!A:F,6,FALSE)</f>
        <v>Higher Education activity included on higher education financial statement template submission.</v>
      </c>
      <c r="M289" s="6" t="str">
        <f t="shared" si="48"/>
        <v>N/A</v>
      </c>
      <c r="N289" s="6" t="s">
        <v>2886</v>
      </c>
      <c r="O289" s="6" t="str">
        <f t="shared" si="49"/>
        <v>N/A</v>
      </c>
      <c r="P289" s="5" t="s">
        <v>2886</v>
      </c>
      <c r="Q289" s="6" t="str">
        <f t="shared" si="50"/>
        <v>N/A</v>
      </c>
      <c r="R289" s="7" t="str">
        <f t="shared" si="55"/>
        <v>No</v>
      </c>
      <c r="S289" s="5" t="str">
        <f t="shared" si="51"/>
        <v>N/A</v>
      </c>
      <c r="T289" s="6" t="str">
        <f t="shared" si="52"/>
        <v>N/A</v>
      </c>
      <c r="U289" s="7" t="str">
        <f t="shared" si="56"/>
        <v>No</v>
      </c>
      <c r="V289" s="5" t="str">
        <f t="shared" si="53"/>
        <v>N/A</v>
      </c>
      <c r="W289" s="6" t="str">
        <f t="shared" si="54"/>
        <v>N/A</v>
      </c>
      <c r="X289" s="5" t="s">
        <v>2886</v>
      </c>
    </row>
    <row r="290" spans="1:24" ht="75" x14ac:dyDescent="0.25">
      <c r="A290" s="77">
        <f>VLOOKUP(C290,'BU and Control BU Listing'!A:E,5,FALSE)</f>
        <v>23400</v>
      </c>
      <c r="B290" s="80" t="s">
        <v>3768</v>
      </c>
      <c r="C290" s="22" t="str">
        <f t="shared" si="46"/>
        <v>23400</v>
      </c>
      <c r="D290" s="22" t="str">
        <f t="shared" si="47"/>
        <v>03000</v>
      </c>
      <c r="E290" s="21" t="str">
        <f>VLOOKUP(B290,'Table A as of March 2024'!A:G,7,FALSE)</f>
        <v>Coop Extension &amp; Agr Research</v>
      </c>
      <c r="F290" s="21" t="str">
        <f>VLOOKUP(B290,'Table A as of March 2024'!A:H,8,FALSE)</f>
        <v>Higher Education Operating</v>
      </c>
      <c r="G290" s="11" t="str">
        <f>VLOOKUP(B290,'Table A as of March 2024'!A:I,9,FALSE)</f>
        <v>500</v>
      </c>
      <c r="H290" t="str">
        <f>VLOOKUP(B290,'Table A as of March 2024'!A:L,12,FALSE)</f>
        <v>No</v>
      </c>
      <c r="I290" s="9" t="str">
        <f>VLOOKUP(B290,'Table A as of March 2024'!A:M,13,FALSE)</f>
        <v>U</v>
      </c>
      <c r="K290" t="str">
        <f>VLOOKUP(G290,'ACFR Class Vlookup'!A:B,2,FALSE)</f>
        <v>N/A</v>
      </c>
      <c r="L290" s="1" t="str">
        <f>VLOOKUP(D290,'Fund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90" s="6" t="str">
        <f t="shared" si="48"/>
        <v>N/A</v>
      </c>
      <c r="N290" s="6" t="s">
        <v>2886</v>
      </c>
      <c r="O290" s="6" t="str">
        <f t="shared" si="49"/>
        <v>N/A</v>
      </c>
      <c r="P290" s="5" t="s">
        <v>2886</v>
      </c>
      <c r="Q290" s="6" t="str">
        <f t="shared" si="50"/>
        <v>N/A</v>
      </c>
      <c r="R290" s="7" t="str">
        <f t="shared" si="55"/>
        <v>No</v>
      </c>
      <c r="S290" s="5" t="str">
        <f t="shared" si="51"/>
        <v>N/A</v>
      </c>
      <c r="T290" s="6" t="str">
        <f t="shared" si="52"/>
        <v>N/A</v>
      </c>
      <c r="U290" s="7" t="str">
        <f t="shared" si="56"/>
        <v>No</v>
      </c>
      <c r="V290" s="5" t="str">
        <f t="shared" si="53"/>
        <v>N/A</v>
      </c>
      <c r="W290" s="6" t="str">
        <f t="shared" si="54"/>
        <v>N/A</v>
      </c>
      <c r="X290" s="5" t="s">
        <v>2886</v>
      </c>
    </row>
    <row r="291" spans="1:24" ht="30" x14ac:dyDescent="0.25">
      <c r="A291" s="77">
        <f>VLOOKUP(C291,'BU and Control BU Listing'!A:E,5,FALSE)</f>
        <v>23400</v>
      </c>
      <c r="B291" s="80" t="s">
        <v>3769</v>
      </c>
      <c r="C291" s="22" t="str">
        <f t="shared" si="46"/>
        <v>23400</v>
      </c>
      <c r="D291" s="22" t="str">
        <f t="shared" si="47"/>
        <v>03010</v>
      </c>
      <c r="E291" s="21" t="str">
        <f>VLOOKUP(B291,'Table A as of March 2024'!A:G,7,FALSE)</f>
        <v>Coop Extension &amp; Agr Research</v>
      </c>
      <c r="F291" s="21" t="str">
        <f>VLOOKUP(B291,'Table A as of March 2024'!A:H,8,FALSE)</f>
        <v>Higher Education Federal</v>
      </c>
      <c r="G291" s="11" t="str">
        <f>VLOOKUP(B291,'Table A as of March 2024'!A:I,9,FALSE)</f>
        <v>500</v>
      </c>
      <c r="H291" t="str">
        <f>VLOOKUP(B291,'Table A as of March 2024'!A:L,12,FALSE)</f>
        <v>No</v>
      </c>
      <c r="I291" s="9" t="str">
        <f>VLOOKUP(B291,'Table A as of March 2024'!A:M,13,FALSE)</f>
        <v>R</v>
      </c>
      <c r="K291" t="str">
        <f>VLOOKUP(G291,'ACFR Class Vlookup'!A:B,2,FALSE)</f>
        <v>N/A</v>
      </c>
      <c r="L291" s="1" t="str">
        <f>VLOOKUP(D291,'Fund Information'!A:F,6,FALSE)</f>
        <v>Higher Education activity included on higher education financial statement template submissions.</v>
      </c>
      <c r="M291" s="6" t="str">
        <f t="shared" si="48"/>
        <v>N/A</v>
      </c>
      <c r="N291" s="6" t="s">
        <v>2886</v>
      </c>
      <c r="O291" s="6" t="str">
        <f t="shared" si="49"/>
        <v>N/A</v>
      </c>
      <c r="P291" s="5" t="s">
        <v>2886</v>
      </c>
      <c r="Q291" s="6" t="str">
        <f t="shared" si="50"/>
        <v>N/A</v>
      </c>
      <c r="R291" s="7" t="str">
        <f t="shared" si="55"/>
        <v>No</v>
      </c>
      <c r="S291" s="5" t="str">
        <f t="shared" si="51"/>
        <v>N/A</v>
      </c>
      <c r="T291" s="6" t="str">
        <f t="shared" si="52"/>
        <v>N/A</v>
      </c>
      <c r="U291" s="7" t="str">
        <f t="shared" si="56"/>
        <v>No</v>
      </c>
      <c r="V291" s="5" t="str">
        <f t="shared" si="53"/>
        <v>N/A</v>
      </c>
      <c r="W291" s="6" t="str">
        <f t="shared" si="54"/>
        <v>N/A</v>
      </c>
      <c r="X291" s="5" t="s">
        <v>2886</v>
      </c>
    </row>
    <row r="292" spans="1:24" ht="30" x14ac:dyDescent="0.25">
      <c r="A292" s="77">
        <f>VLOOKUP(C292,'BU and Control BU Listing'!A:E,5,FALSE)</f>
        <v>23400</v>
      </c>
      <c r="B292" s="80" t="s">
        <v>8850</v>
      </c>
      <c r="C292" s="22" t="str">
        <f t="shared" si="46"/>
        <v>23400</v>
      </c>
      <c r="D292" s="22" t="str">
        <f t="shared" si="47"/>
        <v>03020</v>
      </c>
      <c r="E292" s="21" t="str">
        <f>VLOOKUP(B292,'Table A as of March 2024'!A:G,7,FALSE)</f>
        <v>Coop Extension &amp; Agr Research</v>
      </c>
      <c r="F292" s="21" t="str">
        <f>VLOOKUP(B292,'Table A as of March 2024'!A:H,8,FALSE)</f>
        <v>Foundation/Othr Grants/Cntrcts</v>
      </c>
      <c r="G292" s="11" t="str">
        <f>VLOOKUP(B292,'Table A as of March 2024'!A:I,9,FALSE)</f>
        <v>500</v>
      </c>
      <c r="H292" t="str">
        <f>VLOOKUP(B292,'Table A as of March 2024'!A:L,12,FALSE)</f>
        <v>No</v>
      </c>
      <c r="I292" s="9" t="str">
        <f>VLOOKUP(B292,'Table A as of March 2024'!A:M,13,FALSE)</f>
        <v>R</v>
      </c>
      <c r="K292" t="str">
        <f>VLOOKUP(G292,'ACFR Class Vlookup'!A:B,2,FALSE)</f>
        <v>N/A</v>
      </c>
      <c r="L292" s="1" t="str">
        <f>VLOOKUP(D292,'Fund Information'!A:F,6,FALSE)</f>
        <v>Higher Education activity included on higher education financial statement template submissions.</v>
      </c>
      <c r="M292" s="6" t="str">
        <f t="shared" si="48"/>
        <v>N/A</v>
      </c>
      <c r="N292" s="6" t="s">
        <v>2886</v>
      </c>
      <c r="O292" s="6" t="str">
        <f t="shared" si="49"/>
        <v>N/A</v>
      </c>
      <c r="P292" s="5" t="s">
        <v>2886</v>
      </c>
      <c r="Q292" s="6" t="str">
        <f t="shared" si="50"/>
        <v>N/A</v>
      </c>
      <c r="R292" s="7" t="str">
        <f t="shared" si="55"/>
        <v>No</v>
      </c>
      <c r="S292" s="5" t="str">
        <f t="shared" si="51"/>
        <v>N/A</v>
      </c>
      <c r="T292" s="6" t="str">
        <f t="shared" si="52"/>
        <v>N/A</v>
      </c>
      <c r="U292" s="7" t="str">
        <f t="shared" si="56"/>
        <v>No</v>
      </c>
      <c r="V292" s="5" t="str">
        <f t="shared" si="53"/>
        <v>N/A</v>
      </c>
      <c r="W292" s="6" t="str">
        <f t="shared" si="54"/>
        <v>N/A</v>
      </c>
      <c r="X292" s="5" t="s">
        <v>2886</v>
      </c>
    </row>
    <row r="293" spans="1:24" ht="75" x14ac:dyDescent="0.25">
      <c r="A293" s="77">
        <f>VLOOKUP(C293,'BU and Control BU Listing'!A:E,5,FALSE)</f>
        <v>23600</v>
      </c>
      <c r="B293" s="80" t="s">
        <v>3771</v>
      </c>
      <c r="C293" s="22" t="str">
        <f t="shared" si="46"/>
        <v>23600</v>
      </c>
      <c r="D293" s="22" t="str">
        <f t="shared" si="47"/>
        <v>03000</v>
      </c>
      <c r="E293" s="21" t="str">
        <f>VLOOKUP(B293,'Table A as of March 2024'!A:G,7,FALSE)</f>
        <v>Virginia Commonwealth Univ</v>
      </c>
      <c r="F293" s="21" t="str">
        <f>VLOOKUP(B293,'Table A as of March 2024'!A:H,8,FALSE)</f>
        <v>Higher Education Operating</v>
      </c>
      <c r="G293" s="11" t="str">
        <f>VLOOKUP(B293,'Table A as of March 2024'!A:I,9,FALSE)</f>
        <v>500</v>
      </c>
      <c r="H293" t="str">
        <f>VLOOKUP(B293,'Table A as of March 2024'!A:L,12,FALSE)</f>
        <v>No</v>
      </c>
      <c r="I293" s="9" t="str">
        <f>VLOOKUP(B293,'Table A as of March 2024'!A:M,13,FALSE)</f>
        <v>U</v>
      </c>
      <c r="K293" t="str">
        <f>VLOOKUP(G293,'ACFR Class Vlookup'!A:B,2,FALSE)</f>
        <v>N/A</v>
      </c>
      <c r="L293" s="1" t="str">
        <f>VLOOKUP(D293,'Fund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293" s="6" t="str">
        <f t="shared" si="48"/>
        <v>N/A</v>
      </c>
      <c r="N293" s="6" t="s">
        <v>2886</v>
      </c>
      <c r="O293" s="6" t="str">
        <f t="shared" si="49"/>
        <v>N/A</v>
      </c>
      <c r="P293" s="5" t="s">
        <v>2886</v>
      </c>
      <c r="Q293" s="6" t="str">
        <f t="shared" si="50"/>
        <v>N/A</v>
      </c>
      <c r="R293" s="7" t="str">
        <f t="shared" si="55"/>
        <v>No</v>
      </c>
      <c r="S293" s="5" t="str">
        <f t="shared" si="51"/>
        <v>N/A</v>
      </c>
      <c r="T293" s="6" t="str">
        <f t="shared" si="52"/>
        <v>N/A</v>
      </c>
      <c r="U293" s="7" t="str">
        <f t="shared" si="56"/>
        <v>No</v>
      </c>
      <c r="V293" s="5" t="str">
        <f t="shared" si="53"/>
        <v>N/A</v>
      </c>
      <c r="W293" s="6" t="str">
        <f t="shared" si="54"/>
        <v>N/A</v>
      </c>
      <c r="X293" s="5" t="s">
        <v>2886</v>
      </c>
    </row>
    <row r="294" spans="1:24" ht="30" x14ac:dyDescent="0.25">
      <c r="A294" s="77">
        <f>VLOOKUP(C294,'BU and Control BU Listing'!A:E,5,FALSE)</f>
        <v>23600</v>
      </c>
      <c r="B294" s="80" t="s">
        <v>3772</v>
      </c>
      <c r="C294" s="22" t="str">
        <f t="shared" si="46"/>
        <v>23600</v>
      </c>
      <c r="D294" s="22" t="str">
        <f t="shared" si="47"/>
        <v>03010</v>
      </c>
      <c r="E294" s="21" t="str">
        <f>VLOOKUP(B294,'Table A as of March 2024'!A:G,7,FALSE)</f>
        <v>Virginia Commonwealth Univ</v>
      </c>
      <c r="F294" s="21" t="str">
        <f>VLOOKUP(B294,'Table A as of March 2024'!A:H,8,FALSE)</f>
        <v>Higher Education Federal</v>
      </c>
      <c r="G294" s="11" t="str">
        <f>VLOOKUP(B294,'Table A as of March 2024'!A:I,9,FALSE)</f>
        <v>500</v>
      </c>
      <c r="H294" t="str">
        <f>VLOOKUP(B294,'Table A as of March 2024'!A:L,12,FALSE)</f>
        <v>No</v>
      </c>
      <c r="I294" s="9" t="str">
        <f>VLOOKUP(B294,'Table A as of March 2024'!A:M,13,FALSE)</f>
        <v>R</v>
      </c>
      <c r="K294" t="str">
        <f>VLOOKUP(G294,'ACFR Class Vlookup'!A:B,2,FALSE)</f>
        <v>N/A</v>
      </c>
      <c r="L294" s="1" t="str">
        <f>VLOOKUP(D294,'Fund Information'!A:F,6,FALSE)</f>
        <v>Higher Education activity included on higher education financial statement template submissions.</v>
      </c>
      <c r="M294" s="6" t="str">
        <f t="shared" si="48"/>
        <v>N/A</v>
      </c>
      <c r="N294" s="6" t="s">
        <v>2886</v>
      </c>
      <c r="O294" s="6" t="str">
        <f t="shared" si="49"/>
        <v>N/A</v>
      </c>
      <c r="P294" s="5" t="s">
        <v>2886</v>
      </c>
      <c r="Q294" s="6" t="str">
        <f t="shared" si="50"/>
        <v>N/A</v>
      </c>
      <c r="R294" s="7" t="str">
        <f t="shared" si="55"/>
        <v>No</v>
      </c>
      <c r="S294" s="5" t="str">
        <f t="shared" si="51"/>
        <v>N/A</v>
      </c>
      <c r="T294" s="6" t="str">
        <f t="shared" si="52"/>
        <v>N/A</v>
      </c>
      <c r="U294" s="7" t="str">
        <f t="shared" si="56"/>
        <v>No</v>
      </c>
      <c r="V294" s="5" t="str">
        <f t="shared" si="53"/>
        <v>N/A</v>
      </c>
      <c r="W294" s="6" t="str">
        <f t="shared" si="54"/>
        <v>N/A</v>
      </c>
      <c r="X294" s="5" t="s">
        <v>2886</v>
      </c>
    </row>
    <row r="295" spans="1:24" ht="30" x14ac:dyDescent="0.25">
      <c r="A295" s="77">
        <f>VLOOKUP(C295,'BU and Control BU Listing'!A:E,5,FALSE)</f>
        <v>23600</v>
      </c>
      <c r="B295" s="80" t="s">
        <v>3773</v>
      </c>
      <c r="C295" s="22" t="str">
        <f t="shared" si="46"/>
        <v>23600</v>
      </c>
      <c r="D295" s="22" t="str">
        <f t="shared" si="47"/>
        <v>03020</v>
      </c>
      <c r="E295" s="21" t="str">
        <f>VLOOKUP(B295,'Table A as of March 2024'!A:G,7,FALSE)</f>
        <v>Virginia Commonwealth Univ</v>
      </c>
      <c r="F295" s="21" t="str">
        <f>VLOOKUP(B295,'Table A as of March 2024'!A:H,8,FALSE)</f>
        <v>Foundation/Othr Grants/Cntrcts</v>
      </c>
      <c r="G295" s="11" t="str">
        <f>VLOOKUP(B295,'Table A as of March 2024'!A:I,9,FALSE)</f>
        <v>500</v>
      </c>
      <c r="H295" t="str">
        <f>VLOOKUP(B295,'Table A as of March 2024'!A:L,12,FALSE)</f>
        <v>No</v>
      </c>
      <c r="I295" s="9" t="str">
        <f>VLOOKUP(B295,'Table A as of March 2024'!A:M,13,FALSE)</f>
        <v>R</v>
      </c>
      <c r="K295" t="str">
        <f>VLOOKUP(G295,'ACFR Class Vlookup'!A:B,2,FALSE)</f>
        <v>N/A</v>
      </c>
      <c r="L295" s="1" t="str">
        <f>VLOOKUP(D295,'Fund Information'!A:F,6,FALSE)</f>
        <v>Higher Education activity included on higher education financial statement template submissions.</v>
      </c>
      <c r="M295" s="6" t="str">
        <f t="shared" si="48"/>
        <v>N/A</v>
      </c>
      <c r="N295" s="6" t="s">
        <v>2886</v>
      </c>
      <c r="O295" s="6" t="str">
        <f t="shared" si="49"/>
        <v>N/A</v>
      </c>
      <c r="P295" s="5" t="s">
        <v>2886</v>
      </c>
      <c r="Q295" s="6" t="str">
        <f t="shared" si="50"/>
        <v>N/A</v>
      </c>
      <c r="R295" s="7" t="str">
        <f t="shared" si="55"/>
        <v>No</v>
      </c>
      <c r="S295" s="5" t="str">
        <f t="shared" si="51"/>
        <v>N/A</v>
      </c>
      <c r="T295" s="6" t="str">
        <f t="shared" si="52"/>
        <v>N/A</v>
      </c>
      <c r="U295" s="7" t="str">
        <f t="shared" si="56"/>
        <v>No</v>
      </c>
      <c r="V295" s="5" t="str">
        <f t="shared" si="53"/>
        <v>N/A</v>
      </c>
      <c r="W295" s="6" t="str">
        <f t="shared" si="54"/>
        <v>N/A</v>
      </c>
      <c r="X295" s="5" t="s">
        <v>2886</v>
      </c>
    </row>
    <row r="296" spans="1:24" ht="30" x14ac:dyDescent="0.25">
      <c r="A296" s="77">
        <f>VLOOKUP(C296,'BU and Control BU Listing'!A:E,5,FALSE)</f>
        <v>23600</v>
      </c>
      <c r="B296" s="80" t="s">
        <v>3774</v>
      </c>
      <c r="C296" s="22" t="str">
        <f t="shared" si="46"/>
        <v>23600</v>
      </c>
      <c r="D296" s="22" t="str">
        <f t="shared" si="47"/>
        <v>03030</v>
      </c>
      <c r="E296" s="21" t="str">
        <f>VLOOKUP(B296,'Table A as of March 2024'!A:G,7,FALSE)</f>
        <v>Virginia Commonwealth Univ</v>
      </c>
      <c r="F296" s="21" t="str">
        <f>VLOOKUP(B296,'Table A as of March 2024'!A:H,8,FALSE)</f>
        <v>Indirect Cost Recovery</v>
      </c>
      <c r="G296" s="11" t="str">
        <f>VLOOKUP(B296,'Table A as of March 2024'!A:I,9,FALSE)</f>
        <v>500</v>
      </c>
      <c r="H296" t="str">
        <f>VLOOKUP(B296,'Table A as of March 2024'!A:L,12,FALSE)</f>
        <v>No</v>
      </c>
      <c r="I296" s="9" t="str">
        <f>VLOOKUP(B296,'Table A as of March 2024'!A:M,13,FALSE)</f>
        <v>U</v>
      </c>
      <c r="K296" t="str">
        <f>VLOOKUP(G296,'ACFR Class Vlookup'!A:B,2,FALSE)</f>
        <v>N/A</v>
      </c>
      <c r="L296" s="1" t="str">
        <f>VLOOKUP(D296,'Fund Information'!A:F,6,FALSE)</f>
        <v>Higher Education activity included on higher education financial statement template submissions.</v>
      </c>
      <c r="M296" s="6" t="str">
        <f t="shared" si="48"/>
        <v>N/A</v>
      </c>
      <c r="N296" s="6" t="s">
        <v>2886</v>
      </c>
      <c r="O296" s="6" t="str">
        <f t="shared" si="49"/>
        <v>N/A</v>
      </c>
      <c r="P296" s="5" t="s">
        <v>2886</v>
      </c>
      <c r="Q296" s="6" t="str">
        <f t="shared" si="50"/>
        <v>N/A</v>
      </c>
      <c r="R296" s="7" t="str">
        <f t="shared" si="55"/>
        <v>No</v>
      </c>
      <c r="S296" s="5" t="str">
        <f t="shared" si="51"/>
        <v>N/A</v>
      </c>
      <c r="T296" s="6" t="str">
        <f t="shared" si="52"/>
        <v>N/A</v>
      </c>
      <c r="U296" s="7" t="str">
        <f t="shared" si="56"/>
        <v>No</v>
      </c>
      <c r="V296" s="5" t="str">
        <f t="shared" si="53"/>
        <v>N/A</v>
      </c>
      <c r="W296" s="6" t="str">
        <f t="shared" si="54"/>
        <v>N/A</v>
      </c>
      <c r="X296" s="5" t="s">
        <v>2886</v>
      </c>
    </row>
    <row r="297" spans="1:24" ht="60" x14ac:dyDescent="0.25">
      <c r="A297" s="77">
        <f>VLOOKUP(C297,'BU and Control BU Listing'!A:E,5,FALSE)</f>
        <v>23600</v>
      </c>
      <c r="B297" s="80" t="s">
        <v>3775</v>
      </c>
      <c r="C297" s="22" t="str">
        <f t="shared" si="46"/>
        <v>23600</v>
      </c>
      <c r="D297" s="22" t="str">
        <f t="shared" si="47"/>
        <v>03060</v>
      </c>
      <c r="E297" s="21" t="str">
        <f>VLOOKUP(B297,'Table A as of March 2024'!A:G,7,FALSE)</f>
        <v>Virginia Commonwealth Univ</v>
      </c>
      <c r="F297" s="21" t="str">
        <f>VLOOKUP(B297,'Table A as of March 2024'!A:H,8,FALSE)</f>
        <v>Auxiliary Enterprise</v>
      </c>
      <c r="G297" s="11" t="str">
        <f>VLOOKUP(B297,'Table A as of March 2024'!A:I,9,FALSE)</f>
        <v>500</v>
      </c>
      <c r="H297" t="str">
        <f>VLOOKUP(B297,'Table A as of March 2024'!A:L,12,FALSE)</f>
        <v>No</v>
      </c>
      <c r="I297" s="9" t="str">
        <f>VLOOKUP(B297,'Table A as of March 2024'!A:M,13,FALSE)</f>
        <v>U</v>
      </c>
      <c r="K297" t="str">
        <f>VLOOKUP(G297,'ACFR Class Vlookup'!A:B,2,FALSE)</f>
        <v>N/A</v>
      </c>
      <c r="L297" s="1" t="str">
        <f>VLOOKUP(D297,'Fund Information'!A:F,6,FALSE)</f>
        <v>The Higher Education Auxiliary Enterprise fund accounts for the Auxiliary activities at the colleges/universities.  These activities include such things as food service, bookstores, student health servicces and recreation/intramural programs.</v>
      </c>
      <c r="M297" s="6" t="str">
        <f t="shared" si="48"/>
        <v>N/A</v>
      </c>
      <c r="N297" s="6" t="s">
        <v>2886</v>
      </c>
      <c r="O297" s="6" t="str">
        <f t="shared" si="49"/>
        <v>N/A</v>
      </c>
      <c r="P297" s="5" t="s">
        <v>2886</v>
      </c>
      <c r="Q297" s="6" t="str">
        <f t="shared" si="50"/>
        <v>N/A</v>
      </c>
      <c r="R297" s="7" t="str">
        <f t="shared" si="55"/>
        <v>No</v>
      </c>
      <c r="S297" s="5" t="str">
        <f t="shared" si="51"/>
        <v>N/A</v>
      </c>
      <c r="T297" s="6" t="str">
        <f t="shared" si="52"/>
        <v>N/A</v>
      </c>
      <c r="U297" s="7" t="str">
        <f t="shared" si="56"/>
        <v>No</v>
      </c>
      <c r="V297" s="5" t="str">
        <f t="shared" si="53"/>
        <v>N/A</v>
      </c>
      <c r="W297" s="6" t="str">
        <f t="shared" si="54"/>
        <v>N/A</v>
      </c>
      <c r="X297" s="5" t="s">
        <v>2886</v>
      </c>
    </row>
    <row r="298" spans="1:24" ht="30" x14ac:dyDescent="0.25">
      <c r="A298" s="77">
        <f>VLOOKUP(C298,'BU and Control BU Listing'!A:E,5,FALSE)</f>
        <v>23600</v>
      </c>
      <c r="B298" s="80" t="s">
        <v>3776</v>
      </c>
      <c r="C298" s="22" t="str">
        <f t="shared" si="46"/>
        <v>23600</v>
      </c>
      <c r="D298" s="22" t="str">
        <f t="shared" si="47"/>
        <v>03080</v>
      </c>
      <c r="E298" s="21" t="str">
        <f>VLOOKUP(B298,'Table A as of March 2024'!A:G,7,FALSE)</f>
        <v>Virginia Commonwealth Univ</v>
      </c>
      <c r="F298" s="21" t="str">
        <f>VLOOKUP(B298,'Table A as of March 2024'!A:H,8,FALSE)</f>
        <v>Work Study</v>
      </c>
      <c r="G298" s="11" t="str">
        <f>VLOOKUP(B298,'Table A as of March 2024'!A:I,9,FALSE)</f>
        <v>500</v>
      </c>
      <c r="H298" t="str">
        <f>VLOOKUP(B298,'Table A as of March 2024'!A:L,12,FALSE)</f>
        <v>No</v>
      </c>
      <c r="I298" s="9" t="str">
        <f>VLOOKUP(B298,'Table A as of March 2024'!A:M,13,FALSE)</f>
        <v>R</v>
      </c>
      <c r="K298" t="str">
        <f>VLOOKUP(G298,'ACFR Class Vlookup'!A:B,2,FALSE)</f>
        <v>N/A</v>
      </c>
      <c r="L298" s="1" t="str">
        <f>VLOOKUP(D298,'Fund Information'!A:F,6,FALSE)</f>
        <v>Higher Education activity included on higher education financial statement template submissions.</v>
      </c>
      <c r="M298" s="6" t="str">
        <f t="shared" si="48"/>
        <v>N/A</v>
      </c>
      <c r="N298" s="6" t="s">
        <v>2886</v>
      </c>
      <c r="O298" s="6" t="str">
        <f t="shared" si="49"/>
        <v>N/A</v>
      </c>
      <c r="P298" s="5" t="s">
        <v>2886</v>
      </c>
      <c r="Q298" s="6" t="str">
        <f t="shared" si="50"/>
        <v>N/A</v>
      </c>
      <c r="R298" s="7" t="str">
        <f t="shared" si="55"/>
        <v>No</v>
      </c>
      <c r="S298" s="5" t="str">
        <f t="shared" si="51"/>
        <v>N/A</v>
      </c>
      <c r="T298" s="6" t="str">
        <f t="shared" si="52"/>
        <v>N/A</v>
      </c>
      <c r="U298" s="7" t="str">
        <f t="shared" si="56"/>
        <v>No</v>
      </c>
      <c r="V298" s="5" t="str">
        <f t="shared" si="53"/>
        <v>N/A</v>
      </c>
      <c r="W298" s="6" t="str">
        <f t="shared" si="54"/>
        <v>N/A</v>
      </c>
      <c r="X298" s="5" t="s">
        <v>2886</v>
      </c>
    </row>
    <row r="299" spans="1:24" ht="30" x14ac:dyDescent="0.25">
      <c r="A299" s="77">
        <f>VLOOKUP(C299,'BU and Control BU Listing'!A:E,5,FALSE)</f>
        <v>23600</v>
      </c>
      <c r="B299" s="80" t="s">
        <v>3777</v>
      </c>
      <c r="C299" s="22" t="str">
        <f t="shared" si="46"/>
        <v>23600</v>
      </c>
      <c r="D299" s="22" t="str">
        <f t="shared" si="47"/>
        <v>03090</v>
      </c>
      <c r="E299" s="21" t="str">
        <f>VLOOKUP(B299,'Table A as of March 2024'!A:G,7,FALSE)</f>
        <v>Virginia Commonwealth Univ</v>
      </c>
      <c r="F299" s="21" t="str">
        <f>VLOOKUP(B299,'Table A as of March 2024'!A:H,8,FALSE)</f>
        <v>University Hospitals</v>
      </c>
      <c r="G299" s="11" t="str">
        <f>VLOOKUP(B299,'Table A as of March 2024'!A:I,9,FALSE)</f>
        <v>500</v>
      </c>
      <c r="H299" t="str">
        <f>VLOOKUP(B299,'Table A as of March 2024'!A:L,12,FALSE)</f>
        <v>No</v>
      </c>
      <c r="I299" s="9" t="str">
        <f>VLOOKUP(B299,'Table A as of March 2024'!A:M,13,FALSE)</f>
        <v>U</v>
      </c>
      <c r="K299" t="str">
        <f>VLOOKUP(G299,'ACFR Class Vlookup'!A:B,2,FALSE)</f>
        <v>N/A</v>
      </c>
      <c r="L299" s="1" t="str">
        <f>VLOOKUP(D299,'Fund Information'!A:F,6,FALSE)</f>
        <v>Higher Education activity included on higher education financial statement template submissions.</v>
      </c>
      <c r="M299" s="6" t="str">
        <f t="shared" si="48"/>
        <v>N/A</v>
      </c>
      <c r="N299" s="6" t="s">
        <v>2886</v>
      </c>
      <c r="O299" s="6" t="str">
        <f t="shared" si="49"/>
        <v>N/A</v>
      </c>
      <c r="P299" s="5" t="s">
        <v>2886</v>
      </c>
      <c r="Q299" s="6" t="str">
        <f t="shared" si="50"/>
        <v>N/A</v>
      </c>
      <c r="R299" s="7" t="str">
        <f t="shared" si="55"/>
        <v>No</v>
      </c>
      <c r="S299" s="5" t="str">
        <f t="shared" si="51"/>
        <v>N/A</v>
      </c>
      <c r="T299" s="6" t="str">
        <f t="shared" si="52"/>
        <v>N/A</v>
      </c>
      <c r="U299" s="7" t="str">
        <f t="shared" si="56"/>
        <v>No</v>
      </c>
      <c r="V299" s="5" t="str">
        <f t="shared" si="53"/>
        <v>N/A</v>
      </c>
      <c r="W299" s="6" t="str">
        <f t="shared" si="54"/>
        <v>N/A</v>
      </c>
      <c r="X299" s="5" t="s">
        <v>2886</v>
      </c>
    </row>
    <row r="300" spans="1:24" ht="150" x14ac:dyDescent="0.25">
      <c r="A300" s="77">
        <f>VLOOKUP(C300,'BU and Control BU Listing'!A:E,5,FALSE)</f>
        <v>23600</v>
      </c>
      <c r="B300" s="80" t="s">
        <v>8851</v>
      </c>
      <c r="C300" s="22" t="str">
        <f t="shared" si="46"/>
        <v>23600</v>
      </c>
      <c r="D300" s="22" t="str">
        <f t="shared" si="47"/>
        <v>03095</v>
      </c>
      <c r="E300" s="21" t="str">
        <f>VLOOKUP(B300,'Table A as of March 2024'!A:G,7,FALSE)</f>
        <v>Virginia Commonwealth Univ</v>
      </c>
      <c r="F300" s="21" t="str">
        <f>VLOOKUP(B300,'Table A as of March 2024'!A:H,8,FALSE)</f>
        <v>Opioid Abatement Fund</v>
      </c>
      <c r="G300" s="11" t="str">
        <f>VLOOKUP(B300,'Table A as of March 2024'!A:I,9,FALSE)</f>
        <v>500</v>
      </c>
      <c r="H300" t="str">
        <f>VLOOKUP(B300,'Table A as of March 2024'!A:L,12,FALSE)</f>
        <v>No</v>
      </c>
      <c r="I300" s="9" t="str">
        <f>VLOOKUP(B300,'Table A as of March 2024'!A:M,13,FALSE)</f>
        <v>R</v>
      </c>
      <c r="K300" t="str">
        <f>VLOOKUP(G300,'ACFR Class Vlookup'!A:B,2,FALSE)</f>
        <v>N/A</v>
      </c>
      <c r="L300" s="1" t="str">
        <f>VLOOKUP(D300,'Fund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
Higher Education equivalent of Fund 02095.</v>
      </c>
      <c r="M300" s="6" t="str">
        <f t="shared" si="48"/>
        <v>N/A</v>
      </c>
      <c r="N300" s="6" t="s">
        <v>2886</v>
      </c>
      <c r="O300" s="6" t="str">
        <f t="shared" si="49"/>
        <v>N/A</v>
      </c>
      <c r="P300" s="5" t="s">
        <v>2886</v>
      </c>
      <c r="Q300" s="6" t="str">
        <f t="shared" si="50"/>
        <v>N/A</v>
      </c>
      <c r="R300" s="7" t="str">
        <f t="shared" si="55"/>
        <v>No</v>
      </c>
      <c r="S300" s="5" t="str">
        <f t="shared" si="51"/>
        <v>N/A</v>
      </c>
      <c r="T300" s="6" t="str">
        <f t="shared" si="52"/>
        <v>N/A</v>
      </c>
      <c r="U300" s="7" t="str">
        <f t="shared" si="56"/>
        <v>No</v>
      </c>
      <c r="V300" s="5" t="str">
        <f t="shared" si="53"/>
        <v>N/A</v>
      </c>
      <c r="W300" s="6" t="str">
        <f t="shared" si="54"/>
        <v>N/A</v>
      </c>
      <c r="X300" s="5" t="s">
        <v>2886</v>
      </c>
    </row>
    <row r="301" spans="1:24" ht="30" x14ac:dyDescent="0.25">
      <c r="A301" s="77">
        <f>VLOOKUP(C301,'BU and Control BU Listing'!A:E,5,FALSE)</f>
        <v>23600</v>
      </c>
      <c r="B301" s="80" t="s">
        <v>3778</v>
      </c>
      <c r="C301" s="22" t="str">
        <f t="shared" si="46"/>
        <v>23600</v>
      </c>
      <c r="D301" s="22" t="str">
        <f t="shared" si="47"/>
        <v>03110</v>
      </c>
      <c r="E301" s="21" t="str">
        <f>VLOOKUP(B301,'Table A as of March 2024'!A:G,7,FALSE)</f>
        <v>Virginia Commonwealth Univ</v>
      </c>
      <c r="F301" s="21" t="str">
        <f>VLOOKUP(B301,'Table A as of March 2024'!A:H,8,FALSE)</f>
        <v>Eminent Scholars</v>
      </c>
      <c r="G301" s="11" t="str">
        <f>VLOOKUP(B301,'Table A as of March 2024'!A:I,9,FALSE)</f>
        <v>500</v>
      </c>
      <c r="H301" t="str">
        <f>VLOOKUP(B301,'Table A as of March 2024'!A:L,12,FALSE)</f>
        <v>No</v>
      </c>
      <c r="I301" s="9" t="str">
        <f>VLOOKUP(B301,'Table A as of March 2024'!A:M,13,FALSE)</f>
        <v>R</v>
      </c>
      <c r="K301" t="str">
        <f>VLOOKUP(G301,'ACFR Class Vlookup'!A:B,2,FALSE)</f>
        <v>N/A</v>
      </c>
      <c r="L301" s="1" t="str">
        <f>VLOOKUP(D301,'Fund Information'!A:F,6,FALSE)</f>
        <v>Higher Education activity included on higher education financial statement template submissions.</v>
      </c>
      <c r="M301" s="6" t="str">
        <f t="shared" si="48"/>
        <v>N/A</v>
      </c>
      <c r="N301" s="6" t="s">
        <v>2886</v>
      </c>
      <c r="O301" s="6" t="str">
        <f t="shared" si="49"/>
        <v>N/A</v>
      </c>
      <c r="P301" s="5" t="s">
        <v>2886</v>
      </c>
      <c r="Q301" s="6" t="str">
        <f t="shared" si="50"/>
        <v>N/A</v>
      </c>
      <c r="R301" s="7" t="str">
        <f t="shared" si="55"/>
        <v>No</v>
      </c>
      <c r="S301" s="5" t="str">
        <f t="shared" si="51"/>
        <v>N/A</v>
      </c>
      <c r="T301" s="6" t="str">
        <f t="shared" si="52"/>
        <v>N/A</v>
      </c>
      <c r="U301" s="7" t="str">
        <f t="shared" si="56"/>
        <v>No</v>
      </c>
      <c r="V301" s="5" t="str">
        <f t="shared" si="53"/>
        <v>N/A</v>
      </c>
      <c r="W301" s="6" t="str">
        <f t="shared" si="54"/>
        <v>N/A</v>
      </c>
      <c r="X301" s="5" t="s">
        <v>2886</v>
      </c>
    </row>
    <row r="302" spans="1:24" ht="30" x14ac:dyDescent="0.25">
      <c r="A302" s="77">
        <f>VLOOKUP(C302,'BU and Control BU Listing'!A:E,5,FALSE)</f>
        <v>23600</v>
      </c>
      <c r="B302" s="80" t="s">
        <v>3779</v>
      </c>
      <c r="C302" s="22" t="str">
        <f t="shared" si="46"/>
        <v>23600</v>
      </c>
      <c r="D302" s="22" t="str">
        <f t="shared" si="47"/>
        <v>03170</v>
      </c>
      <c r="E302" s="21" t="str">
        <f>VLOOKUP(B302,'Table A as of March 2024'!A:G,7,FALSE)</f>
        <v>Virginia Commonwealth Univ</v>
      </c>
      <c r="F302" s="21" t="str">
        <f>VLOOKUP(B302,'Table A as of March 2024'!A:H,8,FALSE)</f>
        <v>Student Financial Assistance</v>
      </c>
      <c r="G302" s="11" t="str">
        <f>VLOOKUP(B302,'Table A as of March 2024'!A:I,9,FALSE)</f>
        <v>500</v>
      </c>
      <c r="H302" t="str">
        <f>VLOOKUP(B302,'Table A as of March 2024'!A:L,12,FALSE)</f>
        <v>No</v>
      </c>
      <c r="I302" s="9" t="str">
        <f>VLOOKUP(B302,'Table A as of March 2024'!A:M,13,FALSE)</f>
        <v>U</v>
      </c>
      <c r="K302" t="str">
        <f>VLOOKUP(G302,'ACFR Class Vlookup'!A:B,2,FALSE)</f>
        <v>N/A</v>
      </c>
      <c r="L302" s="1" t="str">
        <f>VLOOKUP(D302,'Fund Information'!A:F,6,FALSE)</f>
        <v>Higher Education activity included on higher education financial statement template submissions.</v>
      </c>
      <c r="M302" s="6" t="str">
        <f t="shared" si="48"/>
        <v>N/A</v>
      </c>
      <c r="N302" s="6" t="s">
        <v>2886</v>
      </c>
      <c r="O302" s="6" t="str">
        <f t="shared" si="49"/>
        <v>N/A</v>
      </c>
      <c r="P302" s="5" t="s">
        <v>2886</v>
      </c>
      <c r="Q302" s="6" t="str">
        <f t="shared" si="50"/>
        <v>N/A</v>
      </c>
      <c r="R302" s="7" t="str">
        <f t="shared" si="55"/>
        <v>No</v>
      </c>
      <c r="S302" s="5" t="str">
        <f t="shared" si="51"/>
        <v>N/A</v>
      </c>
      <c r="T302" s="6" t="str">
        <f t="shared" si="52"/>
        <v>N/A</v>
      </c>
      <c r="U302" s="7" t="str">
        <f t="shared" si="56"/>
        <v>No</v>
      </c>
      <c r="V302" s="5" t="str">
        <f t="shared" si="53"/>
        <v>N/A</v>
      </c>
      <c r="W302" s="6" t="str">
        <f t="shared" si="54"/>
        <v>N/A</v>
      </c>
      <c r="X302" s="5" t="s">
        <v>2886</v>
      </c>
    </row>
    <row r="303" spans="1:24" ht="165" x14ac:dyDescent="0.25">
      <c r="A303" s="77">
        <f>VLOOKUP(C303,'BU and Control BU Listing'!A:E,5,FALSE)</f>
        <v>23600</v>
      </c>
      <c r="B303" s="80" t="s">
        <v>8178</v>
      </c>
      <c r="C303" s="22" t="str">
        <f t="shared" si="46"/>
        <v>23600</v>
      </c>
      <c r="D303" s="22" t="str">
        <f t="shared" si="47"/>
        <v>03210</v>
      </c>
      <c r="E303" s="21" t="str">
        <f>VLOOKUP(B303,'Table A as of March 2024'!A:G,7,FALSE)</f>
        <v>Virginia Commonwealth Univ</v>
      </c>
      <c r="F303" s="21" t="str">
        <f>VLOOKUP(B303,'Table A as of March 2024'!A:H,8,FALSE)</f>
        <v>ARP-CrvStLoclFisRecFd-COVID-19</v>
      </c>
      <c r="G303" s="11" t="str">
        <f>VLOOKUP(B303,'Table A as of March 2024'!A:I,9,FALSE)</f>
        <v>500</v>
      </c>
      <c r="H303" t="str">
        <f>VLOOKUP(B303,'Table A as of March 2024'!A:L,12,FALSE)</f>
        <v>No</v>
      </c>
      <c r="I303" s="9" t="str">
        <f>VLOOKUP(B303,'Table A as of March 2024'!A:M,13,FALSE)</f>
        <v>V</v>
      </c>
      <c r="K303" t="str">
        <f>VLOOKUP(G303,'ACFR Class Vlookup'!A:B,2,FALSE)</f>
        <v>N/A</v>
      </c>
      <c r="L303" s="1" t="str">
        <f>VLOOKUP(D303,'Fund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03" s="6" t="str">
        <f t="shared" si="48"/>
        <v>N/A</v>
      </c>
      <c r="N303" s="6" t="s">
        <v>2886</v>
      </c>
      <c r="O303" s="6" t="str">
        <f t="shared" si="49"/>
        <v>N/A</v>
      </c>
      <c r="P303" s="5" t="s">
        <v>2886</v>
      </c>
      <c r="Q303" s="6" t="str">
        <f t="shared" si="50"/>
        <v>N/A</v>
      </c>
      <c r="R303" s="7" t="str">
        <f t="shared" si="55"/>
        <v>No</v>
      </c>
      <c r="S303" s="5" t="str">
        <f t="shared" si="51"/>
        <v>N/A</v>
      </c>
      <c r="T303" s="6" t="str">
        <f t="shared" si="52"/>
        <v>N/A</v>
      </c>
      <c r="U303" s="7" t="str">
        <f t="shared" si="56"/>
        <v>No</v>
      </c>
      <c r="V303" s="5" t="str">
        <f t="shared" si="53"/>
        <v>N/A</v>
      </c>
      <c r="W303" s="6" t="str">
        <f t="shared" si="54"/>
        <v>N/A</v>
      </c>
      <c r="X303" s="5" t="s">
        <v>2886</v>
      </c>
    </row>
    <row r="304" spans="1:24" ht="30" x14ac:dyDescent="0.25">
      <c r="A304" s="77">
        <f>VLOOKUP(C304,'BU and Control BU Listing'!A:E,5,FALSE)</f>
        <v>23600</v>
      </c>
      <c r="B304" s="80" t="s">
        <v>3780</v>
      </c>
      <c r="C304" s="22" t="str">
        <f t="shared" si="46"/>
        <v>23600</v>
      </c>
      <c r="D304" s="22" t="str">
        <f t="shared" si="47"/>
        <v>03220</v>
      </c>
      <c r="E304" s="21" t="str">
        <f>VLOOKUP(B304,'Table A as of March 2024'!A:G,7,FALSE)</f>
        <v>Virginia Commonwealth Univ</v>
      </c>
      <c r="F304" s="21" t="str">
        <f>VLOOKUP(B304,'Table A as of March 2024'!A:H,8,FALSE)</f>
        <v>Covered Institution Int Escrow</v>
      </c>
      <c r="G304" s="11" t="str">
        <f>VLOOKUP(B304,'Table A as of March 2024'!A:I,9,FALSE)</f>
        <v>500</v>
      </c>
      <c r="H304" t="str">
        <f>VLOOKUP(B304,'Table A as of March 2024'!A:L,12,FALSE)</f>
        <v>No</v>
      </c>
      <c r="I304" s="9" t="str">
        <f>VLOOKUP(B304,'Table A as of March 2024'!A:M,13,FALSE)</f>
        <v>U</v>
      </c>
      <c r="K304" t="str">
        <f>VLOOKUP(G304,'ACFR Class Vlookup'!A:B,2,FALSE)</f>
        <v>N/A</v>
      </c>
      <c r="L304" s="1" t="str">
        <f>VLOOKUP(D304,'Fund Information'!A:F,6,FALSE)</f>
        <v>This fund accounts for interest earned on general fund money for funds that are not on CARS.</v>
      </c>
      <c r="M304" s="6" t="str">
        <f t="shared" si="48"/>
        <v>N/A</v>
      </c>
      <c r="N304" s="6" t="s">
        <v>2886</v>
      </c>
      <c r="O304" s="6" t="str">
        <f t="shared" si="49"/>
        <v>N/A</v>
      </c>
      <c r="P304" s="5" t="s">
        <v>2886</v>
      </c>
      <c r="Q304" s="6" t="str">
        <f t="shared" si="50"/>
        <v>N/A</v>
      </c>
      <c r="R304" s="7" t="str">
        <f t="shared" si="55"/>
        <v>No</v>
      </c>
      <c r="S304" s="5" t="str">
        <f t="shared" si="51"/>
        <v>N/A</v>
      </c>
      <c r="T304" s="6" t="str">
        <f t="shared" si="52"/>
        <v>N/A</v>
      </c>
      <c r="U304" s="7" t="str">
        <f t="shared" si="56"/>
        <v>No</v>
      </c>
      <c r="V304" s="5" t="str">
        <f t="shared" si="53"/>
        <v>N/A</v>
      </c>
      <c r="W304" s="6" t="str">
        <f t="shared" si="54"/>
        <v>N/A</v>
      </c>
      <c r="X304" s="5" t="s">
        <v>2886</v>
      </c>
    </row>
    <row r="305" spans="1:24" ht="150" x14ac:dyDescent="0.25">
      <c r="A305" s="77">
        <f>VLOOKUP(C305,'BU and Control BU Listing'!A:E,5,FALSE)</f>
        <v>23600</v>
      </c>
      <c r="B305" s="80" t="s">
        <v>8687</v>
      </c>
      <c r="C305" s="22" t="str">
        <f t="shared" si="46"/>
        <v>23600</v>
      </c>
      <c r="D305" s="22" t="str">
        <f t="shared" si="47"/>
        <v>03260</v>
      </c>
      <c r="E305" s="21" t="str">
        <f>VLOOKUP(B305,'Table A as of March 2024'!A:G,7,FALSE)</f>
        <v>Virginia Commonwealth Univ</v>
      </c>
      <c r="F305" s="21" t="str">
        <f>VLOOKUP(B305,'Table A as of March 2024'!A:H,8,FALSE)</f>
        <v>Cllg Prtnrshp Labrtry Schl Fnd</v>
      </c>
      <c r="G305" s="11" t="str">
        <f>VLOOKUP(B305,'Table A as of March 2024'!A:I,9,FALSE)</f>
        <v>500</v>
      </c>
      <c r="H305" t="str">
        <f>VLOOKUP(B305,'Table A as of March 2024'!A:L,12,FALSE)</f>
        <v>No</v>
      </c>
      <c r="I305" s="9" t="str">
        <f>VLOOKUP(B305,'Table A as of March 2024'!A:M,13,FALSE)</f>
        <v>U</v>
      </c>
      <c r="K305" t="str">
        <f>VLOOKUP(G305,'ACFR Class Vlookup'!A:B,2,FALSE)</f>
        <v>N/A</v>
      </c>
      <c r="L305" s="1" t="str">
        <f>VLOOKUP(D305,'Fund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305" s="6" t="str">
        <f t="shared" si="48"/>
        <v>N/A</v>
      </c>
      <c r="N305" s="6" t="s">
        <v>2886</v>
      </c>
      <c r="O305" s="6" t="str">
        <f t="shared" si="49"/>
        <v>N/A</v>
      </c>
      <c r="P305" s="5" t="s">
        <v>2886</v>
      </c>
      <c r="Q305" s="6" t="str">
        <f t="shared" si="50"/>
        <v>N/A</v>
      </c>
      <c r="R305" s="7" t="str">
        <f t="shared" si="55"/>
        <v>No</v>
      </c>
      <c r="S305" s="5" t="str">
        <f t="shared" si="51"/>
        <v>N/A</v>
      </c>
      <c r="T305" s="6" t="str">
        <f t="shared" si="52"/>
        <v>N/A</v>
      </c>
      <c r="U305" s="7" t="str">
        <f t="shared" si="56"/>
        <v>No</v>
      </c>
      <c r="V305" s="5" t="str">
        <f t="shared" si="53"/>
        <v>N/A</v>
      </c>
      <c r="W305" s="6" t="str">
        <f t="shared" si="54"/>
        <v>N/A</v>
      </c>
      <c r="X305" s="5" t="s">
        <v>2886</v>
      </c>
    </row>
    <row r="306" spans="1:24" ht="30" x14ac:dyDescent="0.25">
      <c r="A306" s="77">
        <f>VLOOKUP(C306,'BU and Control BU Listing'!A:E,5,FALSE)</f>
        <v>23600</v>
      </c>
      <c r="B306" s="80" t="s">
        <v>3781</v>
      </c>
      <c r="C306" s="22" t="str">
        <f t="shared" si="46"/>
        <v>23600</v>
      </c>
      <c r="D306" s="22" t="str">
        <f t="shared" si="47"/>
        <v>03300</v>
      </c>
      <c r="E306" s="21" t="str">
        <f>VLOOKUP(B306,'Table A as of March 2024'!A:G,7,FALSE)</f>
        <v>Virginia Commonwealth Univ</v>
      </c>
      <c r="F306" s="21" t="str">
        <f>VLOOKUP(B306,'Table A as of March 2024'!A:H,8,FALSE)</f>
        <v>Hi Ed Decentralzation Suspense</v>
      </c>
      <c r="G306" s="11" t="str">
        <f>VLOOKUP(B306,'Table A as of March 2024'!A:I,9,FALSE)</f>
        <v>500</v>
      </c>
      <c r="H306" t="str">
        <f>VLOOKUP(B306,'Table A as of March 2024'!A:L,12,FALSE)</f>
        <v>No</v>
      </c>
      <c r="I306" s="9" t="str">
        <f>VLOOKUP(B306,'Table A as of March 2024'!A:M,13,FALSE)</f>
        <v>U</v>
      </c>
      <c r="K306" t="str">
        <f>VLOOKUP(G306,'ACFR Class Vlookup'!A:B,2,FALSE)</f>
        <v>N/A</v>
      </c>
      <c r="L306" s="1" t="str">
        <f>VLOOKUP(D306,'Fund Information'!A:F,6,FALSE)</f>
        <v>Higher Education activity included on higher education financial statement template submissions.</v>
      </c>
      <c r="M306" s="6" t="str">
        <f t="shared" si="48"/>
        <v>N/A</v>
      </c>
      <c r="N306" s="6" t="s">
        <v>2886</v>
      </c>
      <c r="O306" s="6" t="str">
        <f t="shared" si="49"/>
        <v>N/A</v>
      </c>
      <c r="P306" s="5" t="s">
        <v>2886</v>
      </c>
      <c r="Q306" s="6" t="str">
        <f t="shared" si="50"/>
        <v>N/A</v>
      </c>
      <c r="R306" s="7" t="str">
        <f t="shared" si="55"/>
        <v>No</v>
      </c>
      <c r="S306" s="5" t="str">
        <f t="shared" si="51"/>
        <v>N/A</v>
      </c>
      <c r="T306" s="6" t="str">
        <f t="shared" si="52"/>
        <v>N/A</v>
      </c>
      <c r="U306" s="7" t="str">
        <f t="shared" si="56"/>
        <v>No</v>
      </c>
      <c r="V306" s="5" t="str">
        <f t="shared" si="53"/>
        <v>N/A</v>
      </c>
      <c r="W306" s="6" t="str">
        <f t="shared" si="54"/>
        <v>N/A</v>
      </c>
      <c r="X306" s="5" t="s">
        <v>2886</v>
      </c>
    </row>
    <row r="307" spans="1:24" ht="90" x14ac:dyDescent="0.25">
      <c r="A307" s="77">
        <f>VLOOKUP(C307,'BU and Control BU Listing'!A:E,5,FALSE)</f>
        <v>23600</v>
      </c>
      <c r="B307" s="80" t="s">
        <v>5845</v>
      </c>
      <c r="C307" s="22" t="str">
        <f t="shared" si="46"/>
        <v>23600</v>
      </c>
      <c r="D307" s="22" t="str">
        <f t="shared" si="47"/>
        <v>03410</v>
      </c>
      <c r="E307" s="21" t="str">
        <f>VLOOKUP(B307,'Table A as of March 2024'!A:G,7,FALSE)</f>
        <v>Virginia Commonwealth Univ</v>
      </c>
      <c r="F307" s="21" t="str">
        <f>VLOOKUP(B307,'Table A as of March 2024'!A:H,8,FALSE)</f>
        <v>GEER Fund - COVID-19</v>
      </c>
      <c r="G307" s="11" t="str">
        <f>VLOOKUP(B307,'Table A as of March 2024'!A:I,9,FALSE)</f>
        <v>500</v>
      </c>
      <c r="H307" t="str">
        <f>VLOOKUP(B307,'Table A as of March 2024'!A:L,12,FALSE)</f>
        <v>No</v>
      </c>
      <c r="I307" s="9" t="str">
        <f>VLOOKUP(B307,'Table A as of March 2024'!A:M,13,FALSE)</f>
        <v>V</v>
      </c>
      <c r="K307" t="str">
        <f>VLOOKUP(G307,'ACFR Class Vlookup'!A:B,2,FALSE)</f>
        <v>N/A</v>
      </c>
      <c r="L307" s="1" t="str">
        <f>VLOOKUP(D307,'Fund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307" s="6" t="str">
        <f t="shared" si="48"/>
        <v>N/A</v>
      </c>
      <c r="N307" s="6" t="s">
        <v>2886</v>
      </c>
      <c r="O307" s="6" t="str">
        <f t="shared" si="49"/>
        <v>N/A</v>
      </c>
      <c r="P307" s="5" t="s">
        <v>2886</v>
      </c>
      <c r="Q307" s="6" t="str">
        <f t="shared" si="50"/>
        <v>N/A</v>
      </c>
      <c r="R307" s="7" t="str">
        <f t="shared" si="55"/>
        <v>No</v>
      </c>
      <c r="S307" s="5" t="str">
        <f t="shared" si="51"/>
        <v>N/A</v>
      </c>
      <c r="T307" s="6" t="str">
        <f t="shared" si="52"/>
        <v>N/A</v>
      </c>
      <c r="U307" s="7" t="str">
        <f t="shared" si="56"/>
        <v>No</v>
      </c>
      <c r="V307" s="5" t="str">
        <f t="shared" si="53"/>
        <v>N/A</v>
      </c>
      <c r="W307" s="6" t="str">
        <f t="shared" si="54"/>
        <v>N/A</v>
      </c>
      <c r="X307" s="5" t="s">
        <v>2886</v>
      </c>
    </row>
    <row r="308" spans="1:24" ht="165" x14ac:dyDescent="0.25">
      <c r="A308" s="77">
        <f>VLOOKUP(C308,'BU and Control BU Listing'!A:E,5,FALSE)</f>
        <v>23600</v>
      </c>
      <c r="B308" s="80" t="s">
        <v>5846</v>
      </c>
      <c r="C308" s="22" t="str">
        <f t="shared" si="46"/>
        <v>23600</v>
      </c>
      <c r="D308" s="22" t="str">
        <f t="shared" si="47"/>
        <v>03420</v>
      </c>
      <c r="E308" s="21" t="str">
        <f>VLOOKUP(B308,'Table A as of March 2024'!A:G,7,FALSE)</f>
        <v>Virginia Commonwealth Univ</v>
      </c>
      <c r="F308" s="21" t="str">
        <f>VLOOKUP(B308,'Table A as of March 2024'!A:H,8,FALSE)</f>
        <v>Caresactrlffd-General-Covid-19</v>
      </c>
      <c r="G308" s="11" t="str">
        <f>VLOOKUP(B308,'Table A as of March 2024'!A:I,9,FALSE)</f>
        <v>500</v>
      </c>
      <c r="H308" t="str">
        <f>VLOOKUP(B308,'Table A as of March 2024'!A:L,12,FALSE)</f>
        <v>No</v>
      </c>
      <c r="I308" s="9" t="str">
        <f>VLOOKUP(B308,'Table A as of March 2024'!A:M,13,FALSE)</f>
        <v>V</v>
      </c>
      <c r="K308" t="str">
        <f>VLOOKUP(G308,'ACFR Class Vlookup'!A:B,2,FALSE)</f>
        <v>N/A</v>
      </c>
      <c r="L308" s="1" t="str">
        <f>VLOOKUP(D308,'Fund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08" s="6" t="str">
        <f t="shared" si="48"/>
        <v>N/A</v>
      </c>
      <c r="N308" s="6" t="s">
        <v>2886</v>
      </c>
      <c r="O308" s="6" t="str">
        <f t="shared" si="49"/>
        <v>N/A</v>
      </c>
      <c r="P308" s="5" t="s">
        <v>2886</v>
      </c>
      <c r="Q308" s="6" t="str">
        <f t="shared" si="50"/>
        <v>N/A</v>
      </c>
      <c r="R308" s="7" t="str">
        <f t="shared" si="55"/>
        <v>No</v>
      </c>
      <c r="S308" s="5" t="str">
        <f t="shared" si="51"/>
        <v>N/A</v>
      </c>
      <c r="T308" s="6" t="str">
        <f t="shared" si="52"/>
        <v>N/A</v>
      </c>
      <c r="U308" s="7" t="str">
        <f t="shared" si="56"/>
        <v>No</v>
      </c>
      <c r="V308" s="5" t="str">
        <f t="shared" si="53"/>
        <v>N/A</v>
      </c>
      <c r="W308" s="6" t="str">
        <f t="shared" si="54"/>
        <v>N/A</v>
      </c>
      <c r="X308" s="5" t="s">
        <v>2886</v>
      </c>
    </row>
    <row r="309" spans="1:24" ht="90" x14ac:dyDescent="0.25">
      <c r="A309" s="77">
        <f>VLOOKUP(C309,'BU and Control BU Listing'!A:E,5,FALSE)</f>
        <v>23600</v>
      </c>
      <c r="B309" s="80" t="s">
        <v>5847</v>
      </c>
      <c r="C309" s="22" t="str">
        <f t="shared" si="46"/>
        <v>23600</v>
      </c>
      <c r="D309" s="22" t="str">
        <f t="shared" si="47"/>
        <v>03440</v>
      </c>
      <c r="E309" s="21" t="str">
        <f>VLOOKUP(B309,'Table A as of March 2024'!A:G,7,FALSE)</f>
        <v>Virginia Commonwealth Univ</v>
      </c>
      <c r="F309" s="21" t="str">
        <f>VLOOKUP(B309,'Table A as of March 2024'!A:H,8,FALSE)</f>
        <v>EduStabFund-Students-COVID-19</v>
      </c>
      <c r="G309" s="11" t="str">
        <f>VLOOKUP(B309,'Table A as of March 2024'!A:I,9,FALSE)</f>
        <v>500</v>
      </c>
      <c r="H309" t="str">
        <f>VLOOKUP(B309,'Table A as of March 2024'!A:L,12,FALSE)</f>
        <v>No</v>
      </c>
      <c r="I309" s="9" t="str">
        <f>VLOOKUP(B309,'Table A as of March 2024'!A:M,13,FALSE)</f>
        <v>V</v>
      </c>
      <c r="K309" t="str">
        <f>VLOOKUP(G309,'ACFR Class Vlookup'!A:B,2,FALSE)</f>
        <v>N/A</v>
      </c>
      <c r="L309" s="1" t="str">
        <f>VLOOKUP(D309,'Fund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309" s="6" t="str">
        <f t="shared" si="48"/>
        <v>N/A</v>
      </c>
      <c r="N309" s="6" t="s">
        <v>2886</v>
      </c>
      <c r="O309" s="6" t="str">
        <f t="shared" si="49"/>
        <v>N/A</v>
      </c>
      <c r="P309" s="5" t="s">
        <v>2886</v>
      </c>
      <c r="Q309" s="6" t="str">
        <f t="shared" si="50"/>
        <v>N/A</v>
      </c>
      <c r="R309" s="7" t="str">
        <f t="shared" si="55"/>
        <v>No</v>
      </c>
      <c r="S309" s="5" t="str">
        <f t="shared" si="51"/>
        <v>N/A</v>
      </c>
      <c r="T309" s="6" t="str">
        <f t="shared" si="52"/>
        <v>N/A</v>
      </c>
      <c r="U309" s="7" t="str">
        <f t="shared" si="56"/>
        <v>No</v>
      </c>
      <c r="V309" s="5" t="str">
        <f t="shared" si="53"/>
        <v>N/A</v>
      </c>
      <c r="W309" s="6" t="str">
        <f t="shared" si="54"/>
        <v>N/A</v>
      </c>
      <c r="X309" s="5" t="s">
        <v>2886</v>
      </c>
    </row>
    <row r="310" spans="1:24" ht="165" x14ac:dyDescent="0.25">
      <c r="A310" s="77">
        <f>VLOOKUP(C310,'BU and Control BU Listing'!A:E,5,FALSE)</f>
        <v>23600</v>
      </c>
      <c r="B310" s="80" t="s">
        <v>8852</v>
      </c>
      <c r="C310" s="22" t="str">
        <f t="shared" si="46"/>
        <v>23600</v>
      </c>
      <c r="D310" s="22" t="str">
        <f t="shared" si="47"/>
        <v>03460</v>
      </c>
      <c r="E310" s="21" t="str">
        <f>VLOOKUP(B310,'Table A as of March 2024'!A:G,7,FALSE)</f>
        <v>Virginia Commonwealth Univ</v>
      </c>
      <c r="F310" s="21" t="str">
        <f>VLOOKUP(B310,'Table A as of March 2024'!A:H,8,FALSE)</f>
        <v>Innovative internship Fund</v>
      </c>
      <c r="G310" s="11" t="str">
        <f>VLOOKUP(B310,'Table A as of March 2024'!A:I,9,FALSE)</f>
        <v>500</v>
      </c>
      <c r="H310" t="str">
        <f>VLOOKUP(B310,'Table A as of March 2024'!A:L,12,FALSE)</f>
        <v>No</v>
      </c>
      <c r="I310" s="9" t="str">
        <f>VLOOKUP(B310,'Table A as of March 2024'!A:M,13,FALSE)</f>
        <v>U</v>
      </c>
      <c r="K310" t="str">
        <f>VLOOKUP(G310,'ACFR Class Vlookup'!A:B,2,FALSE)</f>
        <v>N/A</v>
      </c>
      <c r="L310" s="1" t="str">
        <f>VLOOKUP(D310,'Fund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310" s="6" t="str">
        <f t="shared" si="48"/>
        <v>N/A</v>
      </c>
      <c r="N310" s="6" t="s">
        <v>2886</v>
      </c>
      <c r="O310" s="6" t="str">
        <f t="shared" si="49"/>
        <v>N/A</v>
      </c>
      <c r="P310" s="5" t="s">
        <v>2886</v>
      </c>
      <c r="Q310" s="6" t="str">
        <f t="shared" si="50"/>
        <v>N/A</v>
      </c>
      <c r="R310" s="7" t="str">
        <f t="shared" si="55"/>
        <v>No</v>
      </c>
      <c r="S310" s="5" t="str">
        <f t="shared" si="51"/>
        <v>N/A</v>
      </c>
      <c r="T310" s="6" t="str">
        <f t="shared" si="52"/>
        <v>N/A</v>
      </c>
      <c r="U310" s="7" t="str">
        <f t="shared" si="56"/>
        <v>No</v>
      </c>
      <c r="V310" s="5" t="str">
        <f t="shared" si="53"/>
        <v>N/A</v>
      </c>
      <c r="W310" s="6" t="str">
        <f t="shared" si="54"/>
        <v>N/A</v>
      </c>
      <c r="X310" s="5" t="s">
        <v>2886</v>
      </c>
    </row>
    <row r="311" spans="1:24" ht="90" x14ac:dyDescent="0.25">
      <c r="A311" s="77">
        <f>VLOOKUP(C311,'BU and Control BU Listing'!A:E,5,FALSE)</f>
        <v>23600</v>
      </c>
      <c r="B311" s="80" t="s">
        <v>5848</v>
      </c>
      <c r="C311" s="22" t="str">
        <f t="shared" si="46"/>
        <v>23600</v>
      </c>
      <c r="D311" s="22" t="str">
        <f t="shared" si="47"/>
        <v>03690</v>
      </c>
      <c r="E311" s="21" t="str">
        <f>VLOOKUP(B311,'Table A as of March 2024'!A:G,7,FALSE)</f>
        <v>Virginia Commonwealth Univ</v>
      </c>
      <c r="F311" s="21" t="str">
        <f>VLOOKUP(B311,'Table A as of March 2024'!A:H,8,FALSE)</f>
        <v>EduStabFund-Institutn-COVID-19</v>
      </c>
      <c r="G311" s="11" t="str">
        <f>VLOOKUP(B311,'Table A as of March 2024'!A:I,9,FALSE)</f>
        <v>500</v>
      </c>
      <c r="H311" t="str">
        <f>VLOOKUP(B311,'Table A as of March 2024'!A:L,12,FALSE)</f>
        <v>No</v>
      </c>
      <c r="I311" s="9" t="str">
        <f>VLOOKUP(B311,'Table A as of March 2024'!A:M,13,FALSE)</f>
        <v>V</v>
      </c>
      <c r="K311" t="str">
        <f>VLOOKUP(G311,'ACFR Class Vlookup'!A:B,2,FALSE)</f>
        <v>N/A</v>
      </c>
      <c r="L311" s="1" t="str">
        <f>VLOOKUP(D311,'Fund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311" s="6" t="str">
        <f t="shared" si="48"/>
        <v>N/A</v>
      </c>
      <c r="N311" s="6" t="s">
        <v>2886</v>
      </c>
      <c r="O311" s="6" t="str">
        <f t="shared" si="49"/>
        <v>N/A</v>
      </c>
      <c r="P311" s="5" t="s">
        <v>2886</v>
      </c>
      <c r="Q311" s="6" t="str">
        <f t="shared" si="50"/>
        <v>N/A</v>
      </c>
      <c r="R311" s="7" t="str">
        <f t="shared" si="55"/>
        <v>No</v>
      </c>
      <c r="S311" s="5" t="str">
        <f t="shared" si="51"/>
        <v>N/A</v>
      </c>
      <c r="T311" s="6" t="str">
        <f t="shared" si="52"/>
        <v>N/A</v>
      </c>
      <c r="U311" s="7" t="str">
        <f t="shared" si="56"/>
        <v>No</v>
      </c>
      <c r="V311" s="5" t="str">
        <f t="shared" si="53"/>
        <v>N/A</v>
      </c>
      <c r="W311" s="6" t="str">
        <f t="shared" si="54"/>
        <v>N/A</v>
      </c>
      <c r="X311" s="5" t="s">
        <v>2886</v>
      </c>
    </row>
    <row r="312" spans="1:24" ht="60" x14ac:dyDescent="0.25">
      <c r="A312" s="77">
        <f>VLOOKUP(C312,'BU and Control BU Listing'!A:E,5,FALSE)</f>
        <v>23600</v>
      </c>
      <c r="B312" s="80" t="s">
        <v>8179</v>
      </c>
      <c r="C312" s="22" t="str">
        <f t="shared" si="46"/>
        <v>23600</v>
      </c>
      <c r="D312" s="22" t="str">
        <f t="shared" si="47"/>
        <v>03710</v>
      </c>
      <c r="E312" s="21" t="str">
        <f>VLOOKUP(B312,'Table A as of March 2024'!A:G,7,FALSE)</f>
        <v>Virginia Commonwealth Univ</v>
      </c>
      <c r="F312" s="21" t="str">
        <f>VLOOKUP(B312,'Table A as of March 2024'!A:H,8,FALSE)</f>
        <v>FEMA - State Agy - COVID-19</v>
      </c>
      <c r="G312" s="11" t="str">
        <f>VLOOKUP(B312,'Table A as of March 2024'!A:I,9,FALSE)</f>
        <v>500</v>
      </c>
      <c r="H312" t="str">
        <f>VLOOKUP(B312,'Table A as of March 2024'!A:L,12,FALSE)</f>
        <v>No</v>
      </c>
      <c r="I312" s="9" t="str">
        <f>VLOOKUP(B312,'Table A as of March 2024'!A:M,13,FALSE)</f>
        <v>V</v>
      </c>
      <c r="K312" t="str">
        <f>VLOOKUP(G312,'ACFR Class Vlookup'!A:B,2,FALSE)</f>
        <v>N/A</v>
      </c>
      <c r="L312" s="1" t="str">
        <f>VLOOKUP(D312,'Fund Information'!A:F,6,FALSE)</f>
        <v>Federal Emergency Management Agency (FEMA) - VDEM Pass Thru COVID -19 - State Agencies.
HE equivalent of Fund 10710.</v>
      </c>
      <c r="M312" s="6" t="str">
        <f t="shared" si="48"/>
        <v>N/A</v>
      </c>
      <c r="N312" s="6" t="s">
        <v>2886</v>
      </c>
      <c r="O312" s="6" t="str">
        <f t="shared" si="49"/>
        <v>N/A</v>
      </c>
      <c r="P312" s="5" t="s">
        <v>2886</v>
      </c>
      <c r="Q312" s="6" t="str">
        <f t="shared" si="50"/>
        <v>N/A</v>
      </c>
      <c r="R312" s="7" t="str">
        <f t="shared" si="55"/>
        <v>No</v>
      </c>
      <c r="S312" s="5" t="str">
        <f t="shared" si="51"/>
        <v>N/A</v>
      </c>
      <c r="T312" s="6" t="str">
        <f t="shared" si="52"/>
        <v>N/A</v>
      </c>
      <c r="U312" s="7" t="str">
        <f t="shared" si="56"/>
        <v>No</v>
      </c>
      <c r="V312" s="5" t="str">
        <f t="shared" si="53"/>
        <v>N/A</v>
      </c>
      <c r="W312" s="6" t="str">
        <f t="shared" si="54"/>
        <v>N/A</v>
      </c>
      <c r="X312" s="5" t="s">
        <v>2886</v>
      </c>
    </row>
    <row r="313" spans="1:24" ht="30" x14ac:dyDescent="0.25">
      <c r="A313" s="77">
        <f>VLOOKUP(C313,'BU and Control BU Listing'!A:E,5,FALSE)</f>
        <v>23600</v>
      </c>
      <c r="B313" s="80" t="s">
        <v>3782</v>
      </c>
      <c r="C313" s="22" t="str">
        <f t="shared" si="46"/>
        <v>23600</v>
      </c>
      <c r="D313" s="22" t="str">
        <f t="shared" si="47"/>
        <v>03840</v>
      </c>
      <c r="E313" s="21" t="str">
        <f>VLOOKUP(B313,'Table A as of March 2024'!A:G,7,FALSE)</f>
        <v>Virginia Commonwealth Univ</v>
      </c>
      <c r="F313" s="21" t="str">
        <f>VLOOKUP(B313,'Table A as of March 2024'!A:H,8,FALSE)</f>
        <v>Recyclable Matl Sales-Gen-HE</v>
      </c>
      <c r="G313" s="11" t="str">
        <f>VLOOKUP(B313,'Table A as of March 2024'!A:I,9,FALSE)</f>
        <v>500</v>
      </c>
      <c r="H313" t="str">
        <f>VLOOKUP(B313,'Table A as of March 2024'!A:L,12,FALSE)</f>
        <v>No</v>
      </c>
      <c r="I313" s="9" t="str">
        <f>VLOOKUP(B313,'Table A as of March 2024'!A:M,13,FALSE)</f>
        <v>U</v>
      </c>
      <c r="K313" t="str">
        <f>VLOOKUP(G313,'ACFR Class Vlookup'!A:B,2,FALSE)</f>
        <v>N/A</v>
      </c>
      <c r="L313" s="1" t="str">
        <f>VLOOKUP(D313,'Fund Information'!A:F,6,FALSE)</f>
        <v>Higher Education activity included on VCU higher education financial statement template submission.</v>
      </c>
      <c r="M313" s="6" t="str">
        <f t="shared" si="48"/>
        <v>N/A</v>
      </c>
      <c r="N313" s="6" t="s">
        <v>2886</v>
      </c>
      <c r="O313" s="6" t="str">
        <f t="shared" si="49"/>
        <v>N/A</v>
      </c>
      <c r="P313" s="5" t="s">
        <v>2886</v>
      </c>
      <c r="Q313" s="6" t="str">
        <f t="shared" si="50"/>
        <v>N/A</v>
      </c>
      <c r="R313" s="7" t="str">
        <f t="shared" si="55"/>
        <v>No</v>
      </c>
      <c r="S313" s="5" t="str">
        <f t="shared" si="51"/>
        <v>N/A</v>
      </c>
      <c r="T313" s="6" t="str">
        <f t="shared" si="52"/>
        <v>N/A</v>
      </c>
      <c r="U313" s="7" t="str">
        <f t="shared" si="56"/>
        <v>No</v>
      </c>
      <c r="V313" s="5" t="str">
        <f t="shared" si="53"/>
        <v>N/A</v>
      </c>
      <c r="W313" s="6" t="str">
        <f t="shared" si="54"/>
        <v>N/A</v>
      </c>
      <c r="X313" s="5" t="s">
        <v>2886</v>
      </c>
    </row>
    <row r="314" spans="1:24" ht="30" x14ac:dyDescent="0.25">
      <c r="A314" s="77">
        <f>VLOOKUP(C314,'BU and Control BU Listing'!A:E,5,FALSE)</f>
        <v>23600</v>
      </c>
      <c r="B314" s="80" t="s">
        <v>3783</v>
      </c>
      <c r="C314" s="22" t="str">
        <f t="shared" si="46"/>
        <v>23600</v>
      </c>
      <c r="D314" s="22" t="str">
        <f t="shared" si="47"/>
        <v>08120</v>
      </c>
      <c r="E314" s="21" t="str">
        <f>VLOOKUP(B314,'Table A as of March 2024'!A:G,7,FALSE)</f>
        <v>Virginia Commonwealth Univ</v>
      </c>
      <c r="F314" s="21" t="str">
        <f>VLOOKUP(B314,'Table A as of March 2024'!A:H,8,FALSE)</f>
        <v>9(C) Debt Service-Prin/Int Pay</v>
      </c>
      <c r="G314" s="11" t="str">
        <f>VLOOKUP(B314,'Table A as of March 2024'!A:I,9,FALSE)</f>
        <v>500</v>
      </c>
      <c r="H314" t="str">
        <f>VLOOKUP(B314,'Table A as of March 2024'!A:L,12,FALSE)</f>
        <v>No</v>
      </c>
      <c r="I314" s="9" t="str">
        <f>VLOOKUP(B314,'Table A as of March 2024'!A:M,13,FALSE)</f>
        <v>R</v>
      </c>
      <c r="K314" t="str">
        <f>VLOOKUP(G314,'ACFR Class Vlookup'!A:B,2,FALSE)</f>
        <v>N/A</v>
      </c>
      <c r="L314" s="1" t="str">
        <f>VLOOKUP(D314,'Fund Information'!A:F,6,FALSE)</f>
        <v>Higher Education activity included on higher education financial statement template submissions.</v>
      </c>
      <c r="M314" s="6" t="str">
        <f t="shared" si="48"/>
        <v>N/A</v>
      </c>
      <c r="N314" s="6" t="s">
        <v>2886</v>
      </c>
      <c r="O314" s="6" t="str">
        <f t="shared" si="49"/>
        <v>N/A</v>
      </c>
      <c r="P314" s="5" t="s">
        <v>2886</v>
      </c>
      <c r="Q314" s="6" t="str">
        <f t="shared" si="50"/>
        <v>N/A</v>
      </c>
      <c r="R314" s="7" t="str">
        <f t="shared" si="55"/>
        <v>No</v>
      </c>
      <c r="S314" s="5" t="str">
        <f t="shared" si="51"/>
        <v>N/A</v>
      </c>
      <c r="T314" s="6" t="str">
        <f t="shared" si="52"/>
        <v>N/A</v>
      </c>
      <c r="U314" s="7" t="str">
        <f t="shared" si="56"/>
        <v>No</v>
      </c>
      <c r="V314" s="5" t="str">
        <f t="shared" si="53"/>
        <v>N/A</v>
      </c>
      <c r="W314" s="6" t="str">
        <f t="shared" si="54"/>
        <v>N/A</v>
      </c>
      <c r="X314" s="5" t="s">
        <v>2886</v>
      </c>
    </row>
    <row r="315" spans="1:24" ht="30" x14ac:dyDescent="0.25">
      <c r="A315" s="77">
        <f>VLOOKUP(C315,'BU and Control BU Listing'!A:E,5,FALSE)</f>
        <v>23600</v>
      </c>
      <c r="B315" s="80" t="s">
        <v>3784</v>
      </c>
      <c r="C315" s="22" t="str">
        <f t="shared" si="46"/>
        <v>23600</v>
      </c>
      <c r="D315" s="22" t="str">
        <f t="shared" si="47"/>
        <v>08140</v>
      </c>
      <c r="E315" s="21" t="str">
        <f>VLOOKUP(B315,'Table A as of March 2024'!A:G,7,FALSE)</f>
        <v>Virginia Commonwealth Univ</v>
      </c>
      <c r="F315" s="21" t="str">
        <f>VLOOKUP(B315,'Table A as of March 2024'!A:H,8,FALSE)</f>
        <v>9(D) Debt Service-Prin/Int Pay</v>
      </c>
      <c r="G315" s="11" t="str">
        <f>VLOOKUP(B315,'Table A as of March 2024'!A:I,9,FALSE)</f>
        <v>500</v>
      </c>
      <c r="H315" t="str">
        <f>VLOOKUP(B315,'Table A as of March 2024'!A:L,12,FALSE)</f>
        <v>No</v>
      </c>
      <c r="I315" s="9" t="str">
        <f>VLOOKUP(B315,'Table A as of March 2024'!A:M,13,FALSE)</f>
        <v>R</v>
      </c>
      <c r="K315" t="str">
        <f>VLOOKUP(G315,'ACFR Class Vlookup'!A:B,2,FALSE)</f>
        <v>N/A</v>
      </c>
      <c r="L315" s="1" t="str">
        <f>VLOOKUP(D315,'Fund Information'!A:F,6,FALSE)</f>
        <v>Higher Education activity included on higher education financial statement template submissions.</v>
      </c>
      <c r="M315" s="6" t="str">
        <f t="shared" si="48"/>
        <v>N/A</v>
      </c>
      <c r="N315" s="6" t="s">
        <v>2886</v>
      </c>
      <c r="O315" s="6" t="str">
        <f t="shared" si="49"/>
        <v>N/A</v>
      </c>
      <c r="P315" s="5" t="s">
        <v>2886</v>
      </c>
      <c r="Q315" s="6" t="str">
        <f t="shared" si="50"/>
        <v>N/A</v>
      </c>
      <c r="R315" s="7" t="str">
        <f t="shared" si="55"/>
        <v>No</v>
      </c>
      <c r="S315" s="5" t="str">
        <f t="shared" si="51"/>
        <v>N/A</v>
      </c>
      <c r="T315" s="6" t="str">
        <f t="shared" si="52"/>
        <v>N/A</v>
      </c>
      <c r="U315" s="7" t="str">
        <f t="shared" si="56"/>
        <v>No</v>
      </c>
      <c r="V315" s="5" t="str">
        <f t="shared" si="53"/>
        <v>N/A</v>
      </c>
      <c r="W315" s="6" t="str">
        <f t="shared" si="54"/>
        <v>N/A</v>
      </c>
      <c r="X315" s="5" t="s">
        <v>2886</v>
      </c>
    </row>
    <row r="316" spans="1:24" ht="30" x14ac:dyDescent="0.25">
      <c r="A316" s="77">
        <f>VLOOKUP(C316,'BU and Control BU Listing'!A:E,5,FALSE)</f>
        <v>23600</v>
      </c>
      <c r="B316" s="80" t="s">
        <v>3785</v>
      </c>
      <c r="C316" s="22" t="str">
        <f t="shared" si="46"/>
        <v>23600</v>
      </c>
      <c r="D316" s="22" t="str">
        <f t="shared" si="47"/>
        <v>08170</v>
      </c>
      <c r="E316" s="21" t="str">
        <f>VLOOKUP(B316,'Table A as of March 2024'!A:G,7,FALSE)</f>
        <v>Virginia Commonwealth Univ</v>
      </c>
      <c r="F316" s="21" t="str">
        <f>VLOOKUP(B316,'Table A as of March 2024'!A:H,8,FALSE)</f>
        <v>VCBA 21St Century</v>
      </c>
      <c r="G316" s="11" t="str">
        <f>VLOOKUP(B316,'Table A as of March 2024'!A:I,9,FALSE)</f>
        <v>500</v>
      </c>
      <c r="H316" t="str">
        <f>VLOOKUP(B316,'Table A as of March 2024'!A:L,12,FALSE)</f>
        <v>No</v>
      </c>
      <c r="I316" s="9" t="str">
        <f>VLOOKUP(B316,'Table A as of March 2024'!A:M,13,FALSE)</f>
        <v>R</v>
      </c>
      <c r="K316" t="str">
        <f>VLOOKUP(G316,'ACFR Class Vlookup'!A:B,2,FALSE)</f>
        <v>N/A</v>
      </c>
      <c r="L316" s="1" t="str">
        <f>VLOOKUP(D316,'Fund Information'!A:F,6,FALSE)</f>
        <v>Higher Education activity included on higher education financial statement template submission.</v>
      </c>
      <c r="M316" s="6" t="str">
        <f t="shared" si="48"/>
        <v>N/A</v>
      </c>
      <c r="N316" s="6" t="s">
        <v>2886</v>
      </c>
      <c r="O316" s="6" t="str">
        <f t="shared" si="49"/>
        <v>N/A</v>
      </c>
      <c r="P316" s="5" t="s">
        <v>2886</v>
      </c>
      <c r="Q316" s="6" t="str">
        <f t="shared" si="50"/>
        <v>N/A</v>
      </c>
      <c r="R316" s="7" t="str">
        <f t="shared" si="55"/>
        <v>No</v>
      </c>
      <c r="S316" s="5" t="str">
        <f t="shared" si="51"/>
        <v>N/A</v>
      </c>
      <c r="T316" s="6" t="str">
        <f t="shared" si="52"/>
        <v>N/A</v>
      </c>
      <c r="U316" s="7" t="str">
        <f t="shared" si="56"/>
        <v>No</v>
      </c>
      <c r="V316" s="5" t="str">
        <f t="shared" si="53"/>
        <v>N/A</v>
      </c>
      <c r="W316" s="6" t="str">
        <f t="shared" si="54"/>
        <v>N/A</v>
      </c>
      <c r="X316" s="5" t="s">
        <v>2886</v>
      </c>
    </row>
    <row r="317" spans="1:24" ht="135" x14ac:dyDescent="0.25">
      <c r="A317" s="77">
        <f>VLOOKUP(C317,'BU and Control BU Listing'!A:E,5,FALSE)</f>
        <v>23600</v>
      </c>
      <c r="B317" s="80" t="s">
        <v>3787</v>
      </c>
      <c r="C317" s="22" t="str">
        <f t="shared" si="46"/>
        <v>23600</v>
      </c>
      <c r="D317" s="22" t="str">
        <f t="shared" si="47"/>
        <v>09510</v>
      </c>
      <c r="E317" s="21" t="str">
        <f>VLOOKUP(B317,'Table A as of March 2024'!A:G,7,FALSE)</f>
        <v>Virginia Commonwealth Univ</v>
      </c>
      <c r="F317" s="21" t="str">
        <f>VLOOKUP(B317,'Table A as of March 2024'!A:H,8,FALSE)</f>
        <v>CW Technology Research Fd 934</v>
      </c>
      <c r="G317" s="11" t="str">
        <f>VLOOKUP(B317,'Table A as of March 2024'!A:I,9,FALSE)</f>
        <v>500</v>
      </c>
      <c r="H317" t="str">
        <f>VLOOKUP(B317,'Table A as of March 2024'!A:L,12,FALSE)</f>
        <v>No</v>
      </c>
      <c r="I317" s="9" t="str">
        <f>VLOOKUP(B317,'Table A as of March 2024'!A:M,13,FALSE)</f>
        <v>U</v>
      </c>
      <c r="K317" t="str">
        <f>VLOOKUP(G317,'ACFR Class Vlookup'!A:B,2,FALSE)</f>
        <v>N/A</v>
      </c>
      <c r="L317" s="1" t="str">
        <f>VLOOKUP(D317,'Fund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317" s="6" t="str">
        <f t="shared" si="48"/>
        <v>N/A</v>
      </c>
      <c r="N317" s="6" t="s">
        <v>2886</v>
      </c>
      <c r="O317" s="6" t="str">
        <f t="shared" si="49"/>
        <v>N/A</v>
      </c>
      <c r="P317" s="5" t="s">
        <v>2886</v>
      </c>
      <c r="Q317" s="6" t="str">
        <f t="shared" si="50"/>
        <v>N/A</v>
      </c>
      <c r="R317" s="7" t="str">
        <f t="shared" si="55"/>
        <v>No</v>
      </c>
      <c r="S317" s="5" t="str">
        <f t="shared" si="51"/>
        <v>N/A</v>
      </c>
      <c r="T317" s="6" t="str">
        <f t="shared" si="52"/>
        <v>N/A</v>
      </c>
      <c r="U317" s="7" t="str">
        <f t="shared" si="56"/>
        <v>No</v>
      </c>
      <c r="V317" s="5" t="str">
        <f t="shared" si="53"/>
        <v>N/A</v>
      </c>
      <c r="W317" s="6" t="str">
        <f t="shared" si="54"/>
        <v>N/A</v>
      </c>
      <c r="X317" s="5" t="s">
        <v>2886</v>
      </c>
    </row>
    <row r="318" spans="1:24" ht="75" x14ac:dyDescent="0.25">
      <c r="A318" s="77">
        <f>VLOOKUP(C318,'BU and Control BU Listing'!A:E,5,FALSE)</f>
        <v>24100</v>
      </c>
      <c r="B318" s="80" t="s">
        <v>3806</v>
      </c>
      <c r="C318" s="22" t="str">
        <f t="shared" si="46"/>
        <v>24100</v>
      </c>
      <c r="D318" s="22" t="str">
        <f t="shared" si="47"/>
        <v>03000</v>
      </c>
      <c r="E318" s="21" t="str">
        <f>VLOOKUP(B318,'Table A as of March 2024'!A:G,7,FALSE)</f>
        <v>Richard Bland College</v>
      </c>
      <c r="F318" s="21" t="str">
        <f>VLOOKUP(B318,'Table A as of March 2024'!A:H,8,FALSE)</f>
        <v>Higher Education Operating</v>
      </c>
      <c r="G318" s="11" t="str">
        <f>VLOOKUP(B318,'Table A as of March 2024'!A:I,9,FALSE)</f>
        <v>500</v>
      </c>
      <c r="H318" t="str">
        <f>VLOOKUP(B318,'Table A as of March 2024'!A:L,12,FALSE)</f>
        <v>No</v>
      </c>
      <c r="I318" s="9" t="str">
        <f>VLOOKUP(B318,'Table A as of March 2024'!A:M,13,FALSE)</f>
        <v>U</v>
      </c>
      <c r="K318" t="str">
        <f>VLOOKUP(G318,'ACFR Class Vlookup'!A:B,2,FALSE)</f>
        <v>N/A</v>
      </c>
      <c r="L318" s="1" t="str">
        <f>VLOOKUP(D318,'Fund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318" s="6" t="str">
        <f t="shared" si="48"/>
        <v>N/A</v>
      </c>
      <c r="N318" s="6" t="s">
        <v>2886</v>
      </c>
      <c r="O318" s="6" t="str">
        <f t="shared" si="49"/>
        <v>N/A</v>
      </c>
      <c r="P318" s="5" t="s">
        <v>2886</v>
      </c>
      <c r="Q318" s="6" t="str">
        <f t="shared" si="50"/>
        <v>N/A</v>
      </c>
      <c r="R318" s="7" t="str">
        <f t="shared" si="55"/>
        <v>No</v>
      </c>
      <c r="S318" s="5" t="str">
        <f t="shared" si="51"/>
        <v>N/A</v>
      </c>
      <c r="T318" s="6" t="str">
        <f t="shared" si="52"/>
        <v>N/A</v>
      </c>
      <c r="U318" s="7" t="str">
        <f t="shared" si="56"/>
        <v>No</v>
      </c>
      <c r="V318" s="5" t="str">
        <f t="shared" si="53"/>
        <v>N/A</v>
      </c>
      <c r="W318" s="6" t="str">
        <f t="shared" si="54"/>
        <v>N/A</v>
      </c>
      <c r="X318" s="5" t="s">
        <v>2886</v>
      </c>
    </row>
    <row r="319" spans="1:24" ht="30" x14ac:dyDescent="0.25">
      <c r="A319" s="77">
        <f>VLOOKUP(C319,'BU and Control BU Listing'!A:E,5,FALSE)</f>
        <v>24100</v>
      </c>
      <c r="B319" s="80" t="s">
        <v>3807</v>
      </c>
      <c r="C319" s="22" t="str">
        <f t="shared" si="46"/>
        <v>24100</v>
      </c>
      <c r="D319" s="22" t="str">
        <f t="shared" si="47"/>
        <v>03010</v>
      </c>
      <c r="E319" s="21" t="str">
        <f>VLOOKUP(B319,'Table A as of March 2024'!A:G,7,FALSE)</f>
        <v>Richard Bland College</v>
      </c>
      <c r="F319" s="21" t="str">
        <f>VLOOKUP(B319,'Table A as of March 2024'!A:H,8,FALSE)</f>
        <v>Higher Education Federal</v>
      </c>
      <c r="G319" s="11" t="str">
        <f>VLOOKUP(B319,'Table A as of March 2024'!A:I,9,FALSE)</f>
        <v>500</v>
      </c>
      <c r="H319" t="str">
        <f>VLOOKUP(B319,'Table A as of March 2024'!A:L,12,FALSE)</f>
        <v>No</v>
      </c>
      <c r="I319" s="9" t="str">
        <f>VLOOKUP(B319,'Table A as of March 2024'!A:M,13,FALSE)</f>
        <v>R</v>
      </c>
      <c r="K319" t="str">
        <f>VLOOKUP(G319,'ACFR Class Vlookup'!A:B,2,FALSE)</f>
        <v>N/A</v>
      </c>
      <c r="L319" s="1" t="str">
        <f>VLOOKUP(D319,'Fund Information'!A:F,6,FALSE)</f>
        <v>Higher Education activity included on higher education financial statement template submissions.</v>
      </c>
      <c r="M319" s="6" t="str">
        <f t="shared" si="48"/>
        <v>N/A</v>
      </c>
      <c r="N319" s="6" t="s">
        <v>2886</v>
      </c>
      <c r="O319" s="6" t="str">
        <f t="shared" si="49"/>
        <v>N/A</v>
      </c>
      <c r="P319" s="5" t="s">
        <v>2886</v>
      </c>
      <c r="Q319" s="6" t="str">
        <f t="shared" si="50"/>
        <v>N/A</v>
      </c>
      <c r="R319" s="7" t="str">
        <f t="shared" si="55"/>
        <v>No</v>
      </c>
      <c r="S319" s="5" t="str">
        <f t="shared" si="51"/>
        <v>N/A</v>
      </c>
      <c r="T319" s="6" t="str">
        <f t="shared" si="52"/>
        <v>N/A</v>
      </c>
      <c r="U319" s="7" t="str">
        <f t="shared" si="56"/>
        <v>No</v>
      </c>
      <c r="V319" s="5" t="str">
        <f t="shared" si="53"/>
        <v>N/A</v>
      </c>
      <c r="W319" s="6" t="str">
        <f t="shared" si="54"/>
        <v>N/A</v>
      </c>
      <c r="X319" s="5" t="s">
        <v>2886</v>
      </c>
    </row>
    <row r="320" spans="1:24" ht="30" x14ac:dyDescent="0.25">
      <c r="A320" s="77">
        <f>VLOOKUP(C320,'BU and Control BU Listing'!A:E,5,FALSE)</f>
        <v>24100</v>
      </c>
      <c r="B320" s="80" t="s">
        <v>5852</v>
      </c>
      <c r="C320" s="22" t="str">
        <f t="shared" si="46"/>
        <v>24100</v>
      </c>
      <c r="D320" s="22" t="str">
        <f t="shared" si="47"/>
        <v>03020</v>
      </c>
      <c r="E320" s="21" t="str">
        <f>VLOOKUP(B320,'Table A as of March 2024'!A:G,7,FALSE)</f>
        <v>Richard Bland College</v>
      </c>
      <c r="F320" s="21" t="str">
        <f>VLOOKUP(B320,'Table A as of March 2024'!A:H,8,FALSE)</f>
        <v>Foundation/Othr Grants/Cntrcts</v>
      </c>
      <c r="G320" s="11" t="str">
        <f>VLOOKUP(B320,'Table A as of March 2024'!A:I,9,FALSE)</f>
        <v>500</v>
      </c>
      <c r="H320" t="str">
        <f>VLOOKUP(B320,'Table A as of March 2024'!A:L,12,FALSE)</f>
        <v>No</v>
      </c>
      <c r="I320" s="9" t="str">
        <f>VLOOKUP(B320,'Table A as of March 2024'!A:M,13,FALSE)</f>
        <v>R</v>
      </c>
      <c r="K320" t="str">
        <f>VLOOKUP(G320,'ACFR Class Vlookup'!A:B,2,FALSE)</f>
        <v>N/A</v>
      </c>
      <c r="L320" s="1" t="str">
        <f>VLOOKUP(D320,'Fund Information'!A:F,6,FALSE)</f>
        <v>Higher Education activity included on higher education financial statement template submissions.</v>
      </c>
      <c r="M320" s="6" t="str">
        <f t="shared" si="48"/>
        <v>N/A</v>
      </c>
      <c r="N320" s="6" t="s">
        <v>2886</v>
      </c>
      <c r="O320" s="6" t="str">
        <f t="shared" si="49"/>
        <v>N/A</v>
      </c>
      <c r="P320" s="5" t="s">
        <v>2886</v>
      </c>
      <c r="Q320" s="6" t="str">
        <f t="shared" si="50"/>
        <v>N/A</v>
      </c>
      <c r="R320" s="7" t="str">
        <f t="shared" si="55"/>
        <v>No</v>
      </c>
      <c r="S320" s="5" t="str">
        <f t="shared" si="51"/>
        <v>N/A</v>
      </c>
      <c r="T320" s="6" t="str">
        <f t="shared" si="52"/>
        <v>N/A</v>
      </c>
      <c r="U320" s="7" t="str">
        <f t="shared" si="56"/>
        <v>No</v>
      </c>
      <c r="V320" s="5" t="str">
        <f t="shared" si="53"/>
        <v>N/A</v>
      </c>
      <c r="W320" s="6" t="str">
        <f t="shared" si="54"/>
        <v>N/A</v>
      </c>
      <c r="X320" s="5" t="s">
        <v>2886</v>
      </c>
    </row>
    <row r="321" spans="1:24" ht="60" x14ac:dyDescent="0.25">
      <c r="A321" s="77">
        <f>VLOOKUP(C321,'BU and Control BU Listing'!A:E,5,FALSE)</f>
        <v>24100</v>
      </c>
      <c r="B321" s="80" t="s">
        <v>3808</v>
      </c>
      <c r="C321" s="22" t="str">
        <f t="shared" si="46"/>
        <v>24100</v>
      </c>
      <c r="D321" s="22" t="str">
        <f t="shared" si="47"/>
        <v>03060</v>
      </c>
      <c r="E321" s="21" t="str">
        <f>VLOOKUP(B321,'Table A as of March 2024'!A:G,7,FALSE)</f>
        <v>Richard Bland College</v>
      </c>
      <c r="F321" s="21" t="str">
        <f>VLOOKUP(B321,'Table A as of March 2024'!A:H,8,FALSE)</f>
        <v>Auxiliary Enterprise</v>
      </c>
      <c r="G321" s="11" t="str">
        <f>VLOOKUP(B321,'Table A as of March 2024'!A:I,9,FALSE)</f>
        <v>500</v>
      </c>
      <c r="H321" t="str">
        <f>VLOOKUP(B321,'Table A as of March 2024'!A:L,12,FALSE)</f>
        <v>No</v>
      </c>
      <c r="I321" s="9" t="str">
        <f>VLOOKUP(B321,'Table A as of March 2024'!A:M,13,FALSE)</f>
        <v>U</v>
      </c>
      <c r="K321" t="str">
        <f>VLOOKUP(G321,'ACFR Class Vlookup'!A:B,2,FALSE)</f>
        <v>N/A</v>
      </c>
      <c r="L321" s="1" t="str">
        <f>VLOOKUP(D321,'Fund Information'!A:F,6,FALSE)</f>
        <v>The Higher Education Auxiliary Enterprise fund accounts for the Auxiliary activities at the colleges/universities.  These activities include such things as food service, bookstores, student health servicces and recreation/intramural programs.</v>
      </c>
      <c r="M321" s="6" t="str">
        <f t="shared" si="48"/>
        <v>N/A</v>
      </c>
      <c r="N321" s="6" t="s">
        <v>2886</v>
      </c>
      <c r="O321" s="6" t="str">
        <f t="shared" si="49"/>
        <v>N/A</v>
      </c>
      <c r="P321" s="5" t="s">
        <v>2886</v>
      </c>
      <c r="Q321" s="6" t="str">
        <f t="shared" si="50"/>
        <v>N/A</v>
      </c>
      <c r="R321" s="7" t="str">
        <f t="shared" si="55"/>
        <v>No</v>
      </c>
      <c r="S321" s="5" t="str">
        <f t="shared" si="51"/>
        <v>N/A</v>
      </c>
      <c r="T321" s="6" t="str">
        <f t="shared" si="52"/>
        <v>N/A</v>
      </c>
      <c r="U321" s="7" t="str">
        <f t="shared" si="56"/>
        <v>No</v>
      </c>
      <c r="V321" s="5" t="str">
        <f t="shared" si="53"/>
        <v>N/A</v>
      </c>
      <c r="W321" s="6" t="str">
        <f t="shared" si="54"/>
        <v>N/A</v>
      </c>
      <c r="X321" s="5" t="s">
        <v>2886</v>
      </c>
    </row>
    <row r="322" spans="1:24" ht="30" x14ac:dyDescent="0.25">
      <c r="A322" s="77">
        <f>VLOOKUP(C322,'BU and Control BU Listing'!A:E,5,FALSE)</f>
        <v>24100</v>
      </c>
      <c r="B322" s="80" t="s">
        <v>3809</v>
      </c>
      <c r="C322" s="22" t="str">
        <f t="shared" si="46"/>
        <v>24100</v>
      </c>
      <c r="D322" s="22" t="str">
        <f t="shared" si="47"/>
        <v>03080</v>
      </c>
      <c r="E322" s="21" t="str">
        <f>VLOOKUP(B322,'Table A as of March 2024'!A:G,7,FALSE)</f>
        <v>Richard Bland College</v>
      </c>
      <c r="F322" s="21" t="str">
        <f>VLOOKUP(B322,'Table A as of March 2024'!A:H,8,FALSE)</f>
        <v>Work Study</v>
      </c>
      <c r="G322" s="11" t="str">
        <f>VLOOKUP(B322,'Table A as of March 2024'!A:I,9,FALSE)</f>
        <v>500</v>
      </c>
      <c r="H322" t="str">
        <f>VLOOKUP(B322,'Table A as of March 2024'!A:L,12,FALSE)</f>
        <v>No</v>
      </c>
      <c r="I322" s="9" t="str">
        <f>VLOOKUP(B322,'Table A as of March 2024'!A:M,13,FALSE)</f>
        <v>R</v>
      </c>
      <c r="K322" t="str">
        <f>VLOOKUP(G322,'ACFR Class Vlookup'!A:B,2,FALSE)</f>
        <v>N/A</v>
      </c>
      <c r="L322" s="1" t="str">
        <f>VLOOKUP(D322,'Fund Information'!A:F,6,FALSE)</f>
        <v>Higher Education activity included on higher education financial statement template submissions.</v>
      </c>
      <c r="M322" s="6" t="str">
        <f t="shared" si="48"/>
        <v>N/A</v>
      </c>
      <c r="N322" s="6" t="s">
        <v>2886</v>
      </c>
      <c r="O322" s="6" t="str">
        <f t="shared" si="49"/>
        <v>N/A</v>
      </c>
      <c r="P322" s="5" t="s">
        <v>2886</v>
      </c>
      <c r="Q322" s="6" t="str">
        <f t="shared" si="50"/>
        <v>N/A</v>
      </c>
      <c r="R322" s="7" t="str">
        <f t="shared" si="55"/>
        <v>No</v>
      </c>
      <c r="S322" s="5" t="str">
        <f t="shared" si="51"/>
        <v>N/A</v>
      </c>
      <c r="T322" s="6" t="str">
        <f t="shared" si="52"/>
        <v>N/A</v>
      </c>
      <c r="U322" s="7" t="str">
        <f t="shared" si="56"/>
        <v>No</v>
      </c>
      <c r="V322" s="5" t="str">
        <f t="shared" si="53"/>
        <v>N/A</v>
      </c>
      <c r="W322" s="6" t="str">
        <f t="shared" si="54"/>
        <v>N/A</v>
      </c>
      <c r="X322" s="5" t="s">
        <v>2886</v>
      </c>
    </row>
    <row r="323" spans="1:24" ht="165" x14ac:dyDescent="0.25">
      <c r="A323" s="77">
        <f>VLOOKUP(C323,'BU and Control BU Listing'!A:E,5,FALSE)</f>
        <v>24100</v>
      </c>
      <c r="B323" s="80" t="s">
        <v>8181</v>
      </c>
      <c r="C323" s="22" t="str">
        <f t="shared" ref="C323:C386" si="57">LEFT(B323,5)</f>
        <v>24100</v>
      </c>
      <c r="D323" s="22" t="str">
        <f t="shared" ref="D323:D386" si="58">RIGHT(B323,5)</f>
        <v>03210</v>
      </c>
      <c r="E323" s="21" t="str">
        <f>VLOOKUP(B323,'Table A as of March 2024'!A:G,7,FALSE)</f>
        <v>Richard Bland College</v>
      </c>
      <c r="F323" s="21" t="str">
        <f>VLOOKUP(B323,'Table A as of March 2024'!A:H,8,FALSE)</f>
        <v>ARP-CrvStLoclFisRecFd-COVID-19</v>
      </c>
      <c r="G323" s="11" t="str">
        <f>VLOOKUP(B323,'Table A as of March 2024'!A:I,9,FALSE)</f>
        <v>500</v>
      </c>
      <c r="H323" t="str">
        <f>VLOOKUP(B323,'Table A as of March 2024'!A:L,12,FALSE)</f>
        <v>No</v>
      </c>
      <c r="I323" s="9" t="str">
        <f>VLOOKUP(B323,'Table A as of March 2024'!A:M,13,FALSE)</f>
        <v>V</v>
      </c>
      <c r="K323" t="str">
        <f>VLOOKUP(G323,'ACFR Class Vlookup'!A:B,2,FALSE)</f>
        <v>N/A</v>
      </c>
      <c r="L323" s="1" t="str">
        <f>VLOOKUP(D323,'Fund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23" s="6" t="str">
        <f t="shared" ref="M323:M386" si="59">IF(L323="","Answer Required","N/A")</f>
        <v>N/A</v>
      </c>
      <c r="N323" s="6" t="s">
        <v>2886</v>
      </c>
      <c r="O323" s="6" t="str">
        <f t="shared" ref="O323:O386" si="60">IF(N323="No","Answer Required","N/A")</f>
        <v>N/A</v>
      </c>
      <c r="P323" s="5" t="s">
        <v>2886</v>
      </c>
      <c r="Q323" s="6" t="str">
        <f t="shared" ref="Q323:Q386" si="61">IF(P323="No","Answer Required","N/A")</f>
        <v>N/A</v>
      </c>
      <c r="R323" s="7" t="str">
        <f t="shared" si="55"/>
        <v>No</v>
      </c>
      <c r="S323" s="5" t="str">
        <f t="shared" ref="S323:S386" si="62">IF($K323="Governmental","Answer Required","N/A")</f>
        <v>N/A</v>
      </c>
      <c r="T323" s="6" t="str">
        <f t="shared" ref="T323:T386" si="63">IF(AND(S323="Yes",R323="Yes"),"Answer Required",IF(AND(S323="no",R323="no"),"Answer Required","N/A"))</f>
        <v>N/A</v>
      </c>
      <c r="U323" s="7" t="str">
        <f t="shared" si="56"/>
        <v>No</v>
      </c>
      <c r="V323" s="5" t="str">
        <f t="shared" ref="V323:V386" si="64">IF($K323="Governmental","Answer Required","N/A")</f>
        <v>N/A</v>
      </c>
      <c r="W323" s="6" t="str">
        <f t="shared" ref="W323:W386" si="65">IF(AND(V323="Yes",U323="Yes"),"Answer Required",IF(AND(V323="no",U323="no"),"Answer Required","N/A"))</f>
        <v>N/A</v>
      </c>
      <c r="X323" s="5" t="s">
        <v>2886</v>
      </c>
    </row>
    <row r="324" spans="1:24" ht="90" x14ac:dyDescent="0.25">
      <c r="A324" s="77">
        <f>VLOOKUP(C324,'BU and Control BU Listing'!A:E,5,FALSE)</f>
        <v>24100</v>
      </c>
      <c r="B324" s="80" t="s">
        <v>5853</v>
      </c>
      <c r="C324" s="22" t="str">
        <f t="shared" si="57"/>
        <v>24100</v>
      </c>
      <c r="D324" s="22" t="str">
        <f t="shared" si="58"/>
        <v>03410</v>
      </c>
      <c r="E324" s="21" t="str">
        <f>VLOOKUP(B324,'Table A as of March 2024'!A:G,7,FALSE)</f>
        <v>Richard Bland College</v>
      </c>
      <c r="F324" s="21" t="str">
        <f>VLOOKUP(B324,'Table A as of March 2024'!A:H,8,FALSE)</f>
        <v>GEER Fund - COVID-19</v>
      </c>
      <c r="G324" s="11" t="str">
        <f>VLOOKUP(B324,'Table A as of March 2024'!A:I,9,FALSE)</f>
        <v>500</v>
      </c>
      <c r="H324" t="str">
        <f>VLOOKUP(B324,'Table A as of March 2024'!A:L,12,FALSE)</f>
        <v>No</v>
      </c>
      <c r="I324" s="9" t="str">
        <f>VLOOKUP(B324,'Table A as of March 2024'!A:M,13,FALSE)</f>
        <v>V</v>
      </c>
      <c r="K324" t="str">
        <f>VLOOKUP(G324,'ACFR Class Vlookup'!A:B,2,FALSE)</f>
        <v>N/A</v>
      </c>
      <c r="L324" s="1" t="str">
        <f>VLOOKUP(D324,'Fund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324" s="6" t="str">
        <f t="shared" si="59"/>
        <v>N/A</v>
      </c>
      <c r="N324" s="6" t="s">
        <v>2886</v>
      </c>
      <c r="O324" s="6" t="str">
        <f t="shared" si="60"/>
        <v>N/A</v>
      </c>
      <c r="P324" s="5" t="s">
        <v>2886</v>
      </c>
      <c r="Q324" s="6" t="str">
        <f t="shared" si="61"/>
        <v>N/A</v>
      </c>
      <c r="R324" s="7" t="str">
        <f t="shared" si="55"/>
        <v>No</v>
      </c>
      <c r="S324" s="5" t="str">
        <f t="shared" si="62"/>
        <v>N/A</v>
      </c>
      <c r="T324" s="6" t="str">
        <f t="shared" si="63"/>
        <v>N/A</v>
      </c>
      <c r="U324" s="7" t="str">
        <f t="shared" si="56"/>
        <v>No</v>
      </c>
      <c r="V324" s="5" t="str">
        <f t="shared" si="64"/>
        <v>N/A</v>
      </c>
      <c r="W324" s="6" t="str">
        <f t="shared" si="65"/>
        <v>N/A</v>
      </c>
      <c r="X324" s="5" t="s">
        <v>2886</v>
      </c>
    </row>
    <row r="325" spans="1:24" ht="165" x14ac:dyDescent="0.25">
      <c r="A325" s="77">
        <f>VLOOKUP(C325,'BU and Control BU Listing'!A:E,5,FALSE)</f>
        <v>24100</v>
      </c>
      <c r="B325" s="80" t="s">
        <v>5854</v>
      </c>
      <c r="C325" s="22" t="str">
        <f t="shared" si="57"/>
        <v>24100</v>
      </c>
      <c r="D325" s="22" t="str">
        <f t="shared" si="58"/>
        <v>03420</v>
      </c>
      <c r="E325" s="21" t="str">
        <f>VLOOKUP(B325,'Table A as of March 2024'!A:G,7,FALSE)</f>
        <v>Richard Bland College</v>
      </c>
      <c r="F325" s="21" t="str">
        <f>VLOOKUP(B325,'Table A as of March 2024'!A:H,8,FALSE)</f>
        <v>Caresactrlffd-General-Covid-19</v>
      </c>
      <c r="G325" s="11" t="str">
        <f>VLOOKUP(B325,'Table A as of March 2024'!A:I,9,FALSE)</f>
        <v>500</v>
      </c>
      <c r="H325" t="str">
        <f>VLOOKUP(B325,'Table A as of March 2024'!A:L,12,FALSE)</f>
        <v>No</v>
      </c>
      <c r="I325" s="9" t="str">
        <f>VLOOKUP(B325,'Table A as of March 2024'!A:M,13,FALSE)</f>
        <v>V</v>
      </c>
      <c r="K325" t="str">
        <f>VLOOKUP(G325,'ACFR Class Vlookup'!A:B,2,FALSE)</f>
        <v>N/A</v>
      </c>
      <c r="L325" s="1" t="str">
        <f>VLOOKUP(D325,'Fund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25" s="6" t="str">
        <f t="shared" si="59"/>
        <v>N/A</v>
      </c>
      <c r="N325" s="6" t="s">
        <v>2886</v>
      </c>
      <c r="O325" s="6" t="str">
        <f t="shared" si="60"/>
        <v>N/A</v>
      </c>
      <c r="P325" s="5" t="s">
        <v>2886</v>
      </c>
      <c r="Q325" s="6" t="str">
        <f t="shared" si="61"/>
        <v>N/A</v>
      </c>
      <c r="R325" s="7" t="str">
        <f t="shared" si="55"/>
        <v>No</v>
      </c>
      <c r="S325" s="5" t="str">
        <f t="shared" si="62"/>
        <v>N/A</v>
      </c>
      <c r="T325" s="6" t="str">
        <f t="shared" si="63"/>
        <v>N/A</v>
      </c>
      <c r="U325" s="7" t="str">
        <f t="shared" si="56"/>
        <v>No</v>
      </c>
      <c r="V325" s="5" t="str">
        <f t="shared" si="64"/>
        <v>N/A</v>
      </c>
      <c r="W325" s="6" t="str">
        <f t="shared" si="65"/>
        <v>N/A</v>
      </c>
      <c r="X325" s="5" t="s">
        <v>2886</v>
      </c>
    </row>
    <row r="326" spans="1:24" ht="90" x14ac:dyDescent="0.25">
      <c r="A326" s="77">
        <f>VLOOKUP(C326,'BU and Control BU Listing'!A:E,5,FALSE)</f>
        <v>24100</v>
      </c>
      <c r="B326" s="80" t="s">
        <v>5855</v>
      </c>
      <c r="C326" s="22" t="str">
        <f t="shared" si="57"/>
        <v>24100</v>
      </c>
      <c r="D326" s="22" t="str">
        <f t="shared" si="58"/>
        <v>03440</v>
      </c>
      <c r="E326" s="21" t="str">
        <f>VLOOKUP(B326,'Table A as of March 2024'!A:G,7,FALSE)</f>
        <v>Richard Bland College</v>
      </c>
      <c r="F326" s="21" t="str">
        <f>VLOOKUP(B326,'Table A as of March 2024'!A:H,8,FALSE)</f>
        <v>EduStabFund-Students-COVID-19</v>
      </c>
      <c r="G326" s="11" t="str">
        <f>VLOOKUP(B326,'Table A as of March 2024'!A:I,9,FALSE)</f>
        <v>500</v>
      </c>
      <c r="H326" t="str">
        <f>VLOOKUP(B326,'Table A as of March 2024'!A:L,12,FALSE)</f>
        <v>No</v>
      </c>
      <c r="I326" s="9" t="str">
        <f>VLOOKUP(B326,'Table A as of March 2024'!A:M,13,FALSE)</f>
        <v>V</v>
      </c>
      <c r="K326" t="str">
        <f>VLOOKUP(G326,'ACFR Class Vlookup'!A:B,2,FALSE)</f>
        <v>N/A</v>
      </c>
      <c r="L326" s="1" t="str">
        <f>VLOOKUP(D326,'Fund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326" s="6" t="str">
        <f t="shared" si="59"/>
        <v>N/A</v>
      </c>
      <c r="N326" s="6" t="s">
        <v>2886</v>
      </c>
      <c r="O326" s="6" t="str">
        <f t="shared" si="60"/>
        <v>N/A</v>
      </c>
      <c r="P326" s="5" t="s">
        <v>2886</v>
      </c>
      <c r="Q326" s="6" t="str">
        <f t="shared" si="61"/>
        <v>N/A</v>
      </c>
      <c r="R326" s="7" t="str">
        <f t="shared" si="55"/>
        <v>No</v>
      </c>
      <c r="S326" s="5" t="str">
        <f t="shared" si="62"/>
        <v>N/A</v>
      </c>
      <c r="T326" s="6" t="str">
        <f t="shared" si="63"/>
        <v>N/A</v>
      </c>
      <c r="U326" s="7" t="str">
        <f t="shared" si="56"/>
        <v>No</v>
      </c>
      <c r="V326" s="5" t="str">
        <f t="shared" si="64"/>
        <v>N/A</v>
      </c>
      <c r="W326" s="6" t="str">
        <f t="shared" si="65"/>
        <v>N/A</v>
      </c>
      <c r="X326" s="5" t="s">
        <v>2886</v>
      </c>
    </row>
    <row r="327" spans="1:24" ht="90" x14ac:dyDescent="0.25">
      <c r="A327" s="77">
        <f>VLOOKUP(C327,'BU and Control BU Listing'!A:E,5,FALSE)</f>
        <v>24100</v>
      </c>
      <c r="B327" s="80" t="s">
        <v>5856</v>
      </c>
      <c r="C327" s="22" t="str">
        <f t="shared" si="57"/>
        <v>24100</v>
      </c>
      <c r="D327" s="22" t="str">
        <f t="shared" si="58"/>
        <v>03690</v>
      </c>
      <c r="E327" s="21" t="str">
        <f>VLOOKUP(B327,'Table A as of March 2024'!A:G,7,FALSE)</f>
        <v>Richard Bland College</v>
      </c>
      <c r="F327" s="21" t="str">
        <f>VLOOKUP(B327,'Table A as of March 2024'!A:H,8,FALSE)</f>
        <v>EduStabFund-Institutn-COVID-19</v>
      </c>
      <c r="G327" s="11" t="str">
        <f>VLOOKUP(B327,'Table A as of March 2024'!A:I,9,FALSE)</f>
        <v>500</v>
      </c>
      <c r="H327" t="str">
        <f>VLOOKUP(B327,'Table A as of March 2024'!A:L,12,FALSE)</f>
        <v>No</v>
      </c>
      <c r="I327" s="9" t="str">
        <f>VLOOKUP(B327,'Table A as of March 2024'!A:M,13,FALSE)</f>
        <v>V</v>
      </c>
      <c r="K327" t="str">
        <f>VLOOKUP(G327,'ACFR Class Vlookup'!A:B,2,FALSE)</f>
        <v>N/A</v>
      </c>
      <c r="L327" s="1" t="str">
        <f>VLOOKUP(D327,'Fund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327" s="6" t="str">
        <f t="shared" si="59"/>
        <v>N/A</v>
      </c>
      <c r="N327" s="6" t="s">
        <v>2886</v>
      </c>
      <c r="O327" s="6" t="str">
        <f t="shared" si="60"/>
        <v>N/A</v>
      </c>
      <c r="P327" s="5" t="s">
        <v>2886</v>
      </c>
      <c r="Q327" s="6" t="str">
        <f t="shared" si="61"/>
        <v>N/A</v>
      </c>
      <c r="R327" s="7" t="str">
        <f t="shared" si="55"/>
        <v>No</v>
      </c>
      <c r="S327" s="5" t="str">
        <f t="shared" si="62"/>
        <v>N/A</v>
      </c>
      <c r="T327" s="6" t="str">
        <f t="shared" si="63"/>
        <v>N/A</v>
      </c>
      <c r="U327" s="7" t="str">
        <f t="shared" si="56"/>
        <v>No</v>
      </c>
      <c r="V327" s="5" t="str">
        <f t="shared" si="64"/>
        <v>N/A</v>
      </c>
      <c r="W327" s="6" t="str">
        <f t="shared" si="65"/>
        <v>N/A</v>
      </c>
      <c r="X327" s="5" t="s">
        <v>2886</v>
      </c>
    </row>
    <row r="328" spans="1:24" ht="30" x14ac:dyDescent="0.25">
      <c r="A328" s="77">
        <f>VLOOKUP(C328,'BU and Control BU Listing'!A:E,5,FALSE)</f>
        <v>24100</v>
      </c>
      <c r="B328" s="80" t="s">
        <v>3810</v>
      </c>
      <c r="C328" s="22" t="str">
        <f t="shared" si="57"/>
        <v>24100</v>
      </c>
      <c r="D328" s="22" t="str">
        <f t="shared" si="58"/>
        <v>03860</v>
      </c>
      <c r="E328" s="21" t="str">
        <f>VLOOKUP(B328,'Table A as of March 2024'!A:G,7,FALSE)</f>
        <v>Richard Bland College</v>
      </c>
      <c r="F328" s="21" t="str">
        <f>VLOOKUP(B328,'Table A as of March 2024'!A:H,8,FALSE)</f>
        <v>Rcycl Matl Sale-Non-Gen/Fed-HE</v>
      </c>
      <c r="G328" s="11" t="str">
        <f>VLOOKUP(B328,'Table A as of March 2024'!A:I,9,FALSE)</f>
        <v>500</v>
      </c>
      <c r="H328" t="str">
        <f>VLOOKUP(B328,'Table A as of March 2024'!A:L,12,FALSE)</f>
        <v>No</v>
      </c>
      <c r="I328" s="9" t="str">
        <f>VLOOKUP(B328,'Table A as of March 2024'!A:M,13,FALSE)</f>
        <v>U</v>
      </c>
      <c r="K328" t="str">
        <f>VLOOKUP(G328,'ACFR Class Vlookup'!A:B,2,FALSE)</f>
        <v>N/A</v>
      </c>
      <c r="L328" s="1" t="str">
        <f>VLOOKUP(D328,'Fund Information'!A:F,6,FALSE)</f>
        <v>Higher Education activity included on higher education financial statement template submissions.</v>
      </c>
      <c r="M328" s="6" t="str">
        <f t="shared" si="59"/>
        <v>N/A</v>
      </c>
      <c r="N328" s="6" t="s">
        <v>2886</v>
      </c>
      <c r="O328" s="6" t="str">
        <f t="shared" si="60"/>
        <v>N/A</v>
      </c>
      <c r="P328" s="5" t="s">
        <v>2886</v>
      </c>
      <c r="Q328" s="6" t="str">
        <f t="shared" si="61"/>
        <v>N/A</v>
      </c>
      <c r="R328" s="7" t="str">
        <f t="shared" si="55"/>
        <v>No</v>
      </c>
      <c r="S328" s="5" t="str">
        <f t="shared" si="62"/>
        <v>N/A</v>
      </c>
      <c r="T328" s="6" t="str">
        <f t="shared" si="63"/>
        <v>N/A</v>
      </c>
      <c r="U328" s="7" t="str">
        <f t="shared" si="56"/>
        <v>No</v>
      </c>
      <c r="V328" s="5" t="str">
        <f t="shared" si="64"/>
        <v>N/A</v>
      </c>
      <c r="W328" s="6" t="str">
        <f t="shared" si="65"/>
        <v>N/A</v>
      </c>
      <c r="X328" s="5" t="s">
        <v>2886</v>
      </c>
    </row>
    <row r="329" spans="1:24" ht="45" x14ac:dyDescent="0.25">
      <c r="A329" s="77">
        <f>VLOOKUP(C329,'BU and Control BU Listing'!A:E,5,FALSE)</f>
        <v>24100</v>
      </c>
      <c r="B329" s="80" t="s">
        <v>3811</v>
      </c>
      <c r="C329" s="22" t="str">
        <f t="shared" si="57"/>
        <v>24100</v>
      </c>
      <c r="D329" s="22" t="str">
        <f t="shared" si="58"/>
        <v>03870</v>
      </c>
      <c r="E329" s="21" t="str">
        <f>VLOOKUP(B329,'Table A as of March 2024'!A:G,7,FALSE)</f>
        <v>Richard Bland College</v>
      </c>
      <c r="F329" s="21" t="str">
        <f>VLOOKUP(B329,'Table A as of March 2024'!A:H,8,FALSE)</f>
        <v>Srplus Supp&amp;Equip Sales-Gen-HE</v>
      </c>
      <c r="G329" s="11" t="str">
        <f>VLOOKUP(B329,'Table A as of March 2024'!A:I,9,FALSE)</f>
        <v>500</v>
      </c>
      <c r="H329" t="str">
        <f>VLOOKUP(B329,'Table A as of March 2024'!A:L,12,FALSE)</f>
        <v>No</v>
      </c>
      <c r="I329" s="9" t="str">
        <f>VLOOKUP(B329,'Table A as of March 2024'!A:M,13,FALSE)</f>
        <v>U</v>
      </c>
      <c r="K329" t="str">
        <f>VLOOKUP(G329,'ACFR Class Vlookup'!A:B,2,FALSE)</f>
        <v>N/A</v>
      </c>
      <c r="L329" s="1" t="str">
        <f>VLOOKUP(D329,'Fund Information'!A:F,6,FALSE)</f>
        <v>Higher Education activity accounted for on higher education financial statement template submissions.  Accounts for sale of surplus supplies and equipment.</v>
      </c>
      <c r="M329" s="6" t="str">
        <f t="shared" si="59"/>
        <v>N/A</v>
      </c>
      <c r="N329" s="6" t="s">
        <v>2886</v>
      </c>
      <c r="O329" s="6" t="str">
        <f t="shared" si="60"/>
        <v>N/A</v>
      </c>
      <c r="P329" s="5" t="s">
        <v>2886</v>
      </c>
      <c r="Q329" s="6" t="str">
        <f t="shared" si="61"/>
        <v>N/A</v>
      </c>
      <c r="R329" s="7" t="str">
        <f t="shared" si="55"/>
        <v>No</v>
      </c>
      <c r="S329" s="5" t="str">
        <f t="shared" si="62"/>
        <v>N/A</v>
      </c>
      <c r="T329" s="6" t="str">
        <f t="shared" si="63"/>
        <v>N/A</v>
      </c>
      <c r="U329" s="7" t="str">
        <f t="shared" si="56"/>
        <v>No</v>
      </c>
      <c r="V329" s="5" t="str">
        <f t="shared" si="64"/>
        <v>N/A</v>
      </c>
      <c r="W329" s="6" t="str">
        <f t="shared" si="65"/>
        <v>N/A</v>
      </c>
      <c r="X329" s="5" t="s">
        <v>2886</v>
      </c>
    </row>
    <row r="330" spans="1:24" ht="30" x14ac:dyDescent="0.25">
      <c r="A330" s="77">
        <f>VLOOKUP(C330,'BU and Control BU Listing'!A:E,5,FALSE)</f>
        <v>24100</v>
      </c>
      <c r="B330" s="80" t="s">
        <v>3812</v>
      </c>
      <c r="C330" s="22" t="str">
        <f t="shared" si="57"/>
        <v>24100</v>
      </c>
      <c r="D330" s="22" t="str">
        <f t="shared" si="58"/>
        <v>08130</v>
      </c>
      <c r="E330" s="21" t="str">
        <f>VLOOKUP(B330,'Table A as of March 2024'!A:G,7,FALSE)</f>
        <v>Richard Bland College</v>
      </c>
      <c r="F330" s="21" t="str">
        <f>VLOOKUP(B330,'Table A as of March 2024'!A:H,8,FALSE)</f>
        <v>9(C) Debt Service-Const Costs</v>
      </c>
      <c r="G330" s="11" t="str">
        <f>VLOOKUP(B330,'Table A as of March 2024'!A:I,9,FALSE)</f>
        <v>500</v>
      </c>
      <c r="H330" t="str">
        <f>VLOOKUP(B330,'Table A as of March 2024'!A:L,12,FALSE)</f>
        <v>No</v>
      </c>
      <c r="I330" s="9" t="str">
        <f>VLOOKUP(B330,'Table A as of March 2024'!A:M,13,FALSE)</f>
        <v>R</v>
      </c>
      <c r="K330" t="str">
        <f>VLOOKUP(G330,'ACFR Class Vlookup'!A:B,2,FALSE)</f>
        <v>N/A</v>
      </c>
      <c r="L330" s="1" t="str">
        <f>VLOOKUP(D330,'Fund Information'!A:F,6,FALSE)</f>
        <v>Higher Education activity included on higher education financial statement template submissions.</v>
      </c>
      <c r="M330" s="6" t="str">
        <f t="shared" si="59"/>
        <v>N/A</v>
      </c>
      <c r="N330" s="6" t="s">
        <v>2886</v>
      </c>
      <c r="O330" s="6" t="str">
        <f t="shared" si="60"/>
        <v>N/A</v>
      </c>
      <c r="P330" s="5" t="s">
        <v>2886</v>
      </c>
      <c r="Q330" s="6" t="str">
        <f t="shared" si="61"/>
        <v>N/A</v>
      </c>
      <c r="R330" s="7" t="str">
        <f t="shared" si="55"/>
        <v>No</v>
      </c>
      <c r="S330" s="5" t="str">
        <f t="shared" si="62"/>
        <v>N/A</v>
      </c>
      <c r="T330" s="6" t="str">
        <f t="shared" si="63"/>
        <v>N/A</v>
      </c>
      <c r="U330" s="7" t="str">
        <f t="shared" si="56"/>
        <v>No</v>
      </c>
      <c r="V330" s="5" t="str">
        <f t="shared" si="64"/>
        <v>N/A</v>
      </c>
      <c r="W330" s="6" t="str">
        <f t="shared" si="65"/>
        <v>N/A</v>
      </c>
      <c r="X330" s="5" t="s">
        <v>2886</v>
      </c>
    </row>
    <row r="331" spans="1:24" ht="45" x14ac:dyDescent="0.25">
      <c r="A331" s="77">
        <f>VLOOKUP(C331,'BU and Control BU Listing'!A:E,5,FALSE)</f>
        <v>24100</v>
      </c>
      <c r="B331" s="80" t="s">
        <v>3813</v>
      </c>
      <c r="C331" s="22" t="str">
        <f t="shared" si="57"/>
        <v>24100</v>
      </c>
      <c r="D331" s="22" t="str">
        <f t="shared" si="58"/>
        <v>08150</v>
      </c>
      <c r="E331" s="21" t="str">
        <f>VLOOKUP(B331,'Table A as of March 2024'!A:G,7,FALSE)</f>
        <v>Richard Bland College</v>
      </c>
      <c r="F331" s="21" t="str">
        <f>VLOOKUP(B331,'Table A as of March 2024'!A:H,8,FALSE)</f>
        <v>9(D) Rev Bonds-Construction</v>
      </c>
      <c r="G331" s="11" t="str">
        <f>VLOOKUP(B331,'Table A as of March 2024'!A:I,9,FALSE)</f>
        <v>500</v>
      </c>
      <c r="H331" t="str">
        <f>VLOOKUP(B331,'Table A as of March 2024'!A:L,12,FALSE)</f>
        <v>No</v>
      </c>
      <c r="I331" s="9" t="str">
        <f>VLOOKUP(B331,'Table A as of March 2024'!A:M,13,FALSE)</f>
        <v>R</v>
      </c>
      <c r="K331" t="str">
        <f>VLOOKUP(G331,'ACFR Class Vlookup'!A:B,2,FALSE)</f>
        <v>N/A</v>
      </c>
      <c r="L331" s="1" t="str">
        <f>VLOOKUP(D331,'Fund Information'!A:F,6,FALSE)</f>
        <v>This fund only contains budgetary activity.  This activity is not associated with the general fund or any special revenue funds.  (General and Special Revenue funds have budgetary statements in the ACFR.)</v>
      </c>
      <c r="M331" s="6" t="str">
        <f t="shared" si="59"/>
        <v>N/A</v>
      </c>
      <c r="N331" s="6" t="s">
        <v>2886</v>
      </c>
      <c r="O331" s="6" t="str">
        <f t="shared" si="60"/>
        <v>N/A</v>
      </c>
      <c r="P331" s="5" t="s">
        <v>2886</v>
      </c>
      <c r="Q331" s="6" t="str">
        <f t="shared" si="61"/>
        <v>N/A</v>
      </c>
      <c r="R331" s="7" t="str">
        <f t="shared" si="55"/>
        <v>No</v>
      </c>
      <c r="S331" s="5" t="str">
        <f t="shared" si="62"/>
        <v>N/A</v>
      </c>
      <c r="T331" s="6" t="str">
        <f t="shared" si="63"/>
        <v>N/A</v>
      </c>
      <c r="U331" s="7" t="str">
        <f t="shared" si="56"/>
        <v>No</v>
      </c>
      <c r="V331" s="5" t="str">
        <f t="shared" si="64"/>
        <v>N/A</v>
      </c>
      <c r="W331" s="6" t="str">
        <f t="shared" si="65"/>
        <v>N/A</v>
      </c>
      <c r="X331" s="5" t="s">
        <v>2886</v>
      </c>
    </row>
    <row r="332" spans="1:24" ht="30" x14ac:dyDescent="0.25">
      <c r="A332" s="77">
        <f>VLOOKUP(C332,'BU and Control BU Listing'!A:E,5,FALSE)</f>
        <v>24100</v>
      </c>
      <c r="B332" s="80" t="s">
        <v>3814</v>
      </c>
      <c r="C332" s="22" t="str">
        <f t="shared" si="57"/>
        <v>24100</v>
      </c>
      <c r="D332" s="22" t="str">
        <f t="shared" si="58"/>
        <v>08170</v>
      </c>
      <c r="E332" s="21" t="str">
        <f>VLOOKUP(B332,'Table A as of March 2024'!A:G,7,FALSE)</f>
        <v>Richard Bland College</v>
      </c>
      <c r="F332" s="21" t="str">
        <f>VLOOKUP(B332,'Table A as of March 2024'!A:H,8,FALSE)</f>
        <v>VCBA 21St Century</v>
      </c>
      <c r="G332" s="11" t="str">
        <f>VLOOKUP(B332,'Table A as of March 2024'!A:I,9,FALSE)</f>
        <v>500</v>
      </c>
      <c r="H332" t="str">
        <f>VLOOKUP(B332,'Table A as of March 2024'!A:L,12,FALSE)</f>
        <v>No</v>
      </c>
      <c r="I332" s="9" t="str">
        <f>VLOOKUP(B332,'Table A as of March 2024'!A:M,13,FALSE)</f>
        <v>R</v>
      </c>
      <c r="K332" t="str">
        <f>VLOOKUP(G332,'ACFR Class Vlookup'!A:B,2,FALSE)</f>
        <v>N/A</v>
      </c>
      <c r="L332" s="1" t="str">
        <f>VLOOKUP(D332,'Fund Information'!A:F,6,FALSE)</f>
        <v>Higher Education activity included on higher education financial statement template submission.</v>
      </c>
      <c r="M332" s="6" t="str">
        <f t="shared" si="59"/>
        <v>N/A</v>
      </c>
      <c r="N332" s="6" t="s">
        <v>2886</v>
      </c>
      <c r="O332" s="6" t="str">
        <f t="shared" si="60"/>
        <v>N/A</v>
      </c>
      <c r="P332" s="5" t="s">
        <v>2886</v>
      </c>
      <c r="Q332" s="6" t="str">
        <f t="shared" si="61"/>
        <v>N/A</v>
      </c>
      <c r="R332" s="7" t="str">
        <f t="shared" si="55"/>
        <v>No</v>
      </c>
      <c r="S332" s="5" t="str">
        <f t="shared" si="62"/>
        <v>N/A</v>
      </c>
      <c r="T332" s="6" t="str">
        <f t="shared" si="63"/>
        <v>N/A</v>
      </c>
      <c r="U332" s="7" t="str">
        <f t="shared" si="56"/>
        <v>No</v>
      </c>
      <c r="V332" s="5" t="str">
        <f t="shared" si="64"/>
        <v>N/A</v>
      </c>
      <c r="W332" s="6" t="str">
        <f t="shared" si="65"/>
        <v>N/A</v>
      </c>
      <c r="X332" s="5" t="s">
        <v>2886</v>
      </c>
    </row>
    <row r="333" spans="1:24" ht="75" x14ac:dyDescent="0.25">
      <c r="A333" s="77">
        <f>VLOOKUP(C333,'BU and Control BU Listing'!A:E,5,FALSE)</f>
        <v>24200</v>
      </c>
      <c r="B333" s="80" t="s">
        <v>3816</v>
      </c>
      <c r="C333" s="22" t="str">
        <f t="shared" si="57"/>
        <v>24200</v>
      </c>
      <c r="D333" s="22" t="str">
        <f t="shared" si="58"/>
        <v>03000</v>
      </c>
      <c r="E333" s="21" t="str">
        <f>VLOOKUP(B333,'Table A as of March 2024'!A:G,7,FALSE)</f>
        <v>Christopher Newport University</v>
      </c>
      <c r="F333" s="21" t="str">
        <f>VLOOKUP(B333,'Table A as of March 2024'!A:H,8,FALSE)</f>
        <v>Higher Education Operating</v>
      </c>
      <c r="G333" s="11" t="str">
        <f>VLOOKUP(B333,'Table A as of March 2024'!A:I,9,FALSE)</f>
        <v>500</v>
      </c>
      <c r="H333" t="str">
        <f>VLOOKUP(B333,'Table A as of March 2024'!A:L,12,FALSE)</f>
        <v>No</v>
      </c>
      <c r="I333" s="9" t="str">
        <f>VLOOKUP(B333,'Table A as of March 2024'!A:M,13,FALSE)</f>
        <v>U</v>
      </c>
      <c r="K333" t="str">
        <f>VLOOKUP(G333,'ACFR Class Vlookup'!A:B,2,FALSE)</f>
        <v>N/A</v>
      </c>
      <c r="L333" s="1" t="str">
        <f>VLOOKUP(D333,'Fund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333" s="6" t="str">
        <f t="shared" si="59"/>
        <v>N/A</v>
      </c>
      <c r="N333" s="6" t="s">
        <v>2886</v>
      </c>
      <c r="O333" s="6" t="str">
        <f t="shared" si="60"/>
        <v>N/A</v>
      </c>
      <c r="P333" s="5" t="s">
        <v>2886</v>
      </c>
      <c r="Q333" s="6" t="str">
        <f t="shared" si="61"/>
        <v>N/A</v>
      </c>
      <c r="R333" s="7" t="str">
        <f t="shared" si="55"/>
        <v>No</v>
      </c>
      <c r="S333" s="5" t="str">
        <f t="shared" si="62"/>
        <v>N/A</v>
      </c>
      <c r="T333" s="6" t="str">
        <f t="shared" si="63"/>
        <v>N/A</v>
      </c>
      <c r="U333" s="7" t="str">
        <f t="shared" si="56"/>
        <v>No</v>
      </c>
      <c r="V333" s="5" t="str">
        <f t="shared" si="64"/>
        <v>N/A</v>
      </c>
      <c r="W333" s="6" t="str">
        <f t="shared" si="65"/>
        <v>N/A</v>
      </c>
      <c r="X333" s="5" t="s">
        <v>2886</v>
      </c>
    </row>
    <row r="334" spans="1:24" ht="30" x14ac:dyDescent="0.25">
      <c r="A334" s="77">
        <f>VLOOKUP(C334,'BU and Control BU Listing'!A:E,5,FALSE)</f>
        <v>24200</v>
      </c>
      <c r="B334" s="80" t="s">
        <v>3817</v>
      </c>
      <c r="C334" s="22" t="str">
        <f t="shared" si="57"/>
        <v>24200</v>
      </c>
      <c r="D334" s="22" t="str">
        <f t="shared" si="58"/>
        <v>03010</v>
      </c>
      <c r="E334" s="21" t="str">
        <f>VLOOKUP(B334,'Table A as of March 2024'!A:G,7,FALSE)</f>
        <v>Christopher Newport University</v>
      </c>
      <c r="F334" s="21" t="str">
        <f>VLOOKUP(B334,'Table A as of March 2024'!A:H,8,FALSE)</f>
        <v>Higher Education Federal</v>
      </c>
      <c r="G334" s="11" t="str">
        <f>VLOOKUP(B334,'Table A as of March 2024'!A:I,9,FALSE)</f>
        <v>500</v>
      </c>
      <c r="H334" t="str">
        <f>VLOOKUP(B334,'Table A as of March 2024'!A:L,12,FALSE)</f>
        <v>No</v>
      </c>
      <c r="I334" s="9" t="str">
        <f>VLOOKUP(B334,'Table A as of March 2024'!A:M,13,FALSE)</f>
        <v>R</v>
      </c>
      <c r="K334" t="str">
        <f>VLOOKUP(G334,'ACFR Class Vlookup'!A:B,2,FALSE)</f>
        <v>N/A</v>
      </c>
      <c r="L334" s="1" t="str">
        <f>VLOOKUP(D334,'Fund Information'!A:F,6,FALSE)</f>
        <v>Higher Education activity included on higher education financial statement template submissions.</v>
      </c>
      <c r="M334" s="6" t="str">
        <f t="shared" si="59"/>
        <v>N/A</v>
      </c>
      <c r="N334" s="6" t="s">
        <v>2886</v>
      </c>
      <c r="O334" s="6" t="str">
        <f t="shared" si="60"/>
        <v>N/A</v>
      </c>
      <c r="P334" s="5" t="s">
        <v>2886</v>
      </c>
      <c r="Q334" s="6" t="str">
        <f t="shared" si="61"/>
        <v>N/A</v>
      </c>
      <c r="R334" s="7" t="str">
        <f t="shared" si="55"/>
        <v>No</v>
      </c>
      <c r="S334" s="5" t="str">
        <f t="shared" si="62"/>
        <v>N/A</v>
      </c>
      <c r="T334" s="6" t="str">
        <f t="shared" si="63"/>
        <v>N/A</v>
      </c>
      <c r="U334" s="7" t="str">
        <f t="shared" si="56"/>
        <v>No</v>
      </c>
      <c r="V334" s="5" t="str">
        <f t="shared" si="64"/>
        <v>N/A</v>
      </c>
      <c r="W334" s="6" t="str">
        <f t="shared" si="65"/>
        <v>N/A</v>
      </c>
      <c r="X334" s="5" t="s">
        <v>2886</v>
      </c>
    </row>
    <row r="335" spans="1:24" ht="30" x14ac:dyDescent="0.25">
      <c r="A335" s="77">
        <f>VLOOKUP(C335,'BU and Control BU Listing'!A:E,5,FALSE)</f>
        <v>24200</v>
      </c>
      <c r="B335" s="80" t="s">
        <v>3818</v>
      </c>
      <c r="C335" s="22" t="str">
        <f t="shared" si="57"/>
        <v>24200</v>
      </c>
      <c r="D335" s="22" t="str">
        <f t="shared" si="58"/>
        <v>03020</v>
      </c>
      <c r="E335" s="21" t="str">
        <f>VLOOKUP(B335,'Table A as of March 2024'!A:G,7,FALSE)</f>
        <v>Christopher Newport University</v>
      </c>
      <c r="F335" s="21" t="str">
        <f>VLOOKUP(B335,'Table A as of March 2024'!A:H,8,FALSE)</f>
        <v>Foundation/Othr Grants/Cntrcts</v>
      </c>
      <c r="G335" s="11" t="str">
        <f>VLOOKUP(B335,'Table A as of March 2024'!A:I,9,FALSE)</f>
        <v>500</v>
      </c>
      <c r="H335" t="str">
        <f>VLOOKUP(B335,'Table A as of March 2024'!A:L,12,FALSE)</f>
        <v>No</v>
      </c>
      <c r="I335" s="9" t="str">
        <f>VLOOKUP(B335,'Table A as of March 2024'!A:M,13,FALSE)</f>
        <v>R</v>
      </c>
      <c r="K335" t="str">
        <f>VLOOKUP(G335,'ACFR Class Vlookup'!A:B,2,FALSE)</f>
        <v>N/A</v>
      </c>
      <c r="L335" s="1" t="str">
        <f>VLOOKUP(D335,'Fund Information'!A:F,6,FALSE)</f>
        <v>Higher Education activity included on higher education financial statement template submissions.</v>
      </c>
      <c r="M335" s="6" t="str">
        <f t="shared" si="59"/>
        <v>N/A</v>
      </c>
      <c r="N335" s="6" t="s">
        <v>2886</v>
      </c>
      <c r="O335" s="6" t="str">
        <f t="shared" si="60"/>
        <v>N/A</v>
      </c>
      <c r="P335" s="5" t="s">
        <v>2886</v>
      </c>
      <c r="Q335" s="6" t="str">
        <f t="shared" si="61"/>
        <v>N/A</v>
      </c>
      <c r="R335" s="7" t="str">
        <f t="shared" si="55"/>
        <v>No</v>
      </c>
      <c r="S335" s="5" t="str">
        <f t="shared" si="62"/>
        <v>N/A</v>
      </c>
      <c r="T335" s="6" t="str">
        <f t="shared" si="63"/>
        <v>N/A</v>
      </c>
      <c r="U335" s="7" t="str">
        <f t="shared" si="56"/>
        <v>No</v>
      </c>
      <c r="V335" s="5" t="str">
        <f t="shared" si="64"/>
        <v>N/A</v>
      </c>
      <c r="W335" s="6" t="str">
        <f t="shared" si="65"/>
        <v>N/A</v>
      </c>
      <c r="X335" s="5" t="s">
        <v>2886</v>
      </c>
    </row>
    <row r="336" spans="1:24" ht="30" x14ac:dyDescent="0.25">
      <c r="A336" s="77">
        <f>VLOOKUP(C336,'BU and Control BU Listing'!A:E,5,FALSE)</f>
        <v>24200</v>
      </c>
      <c r="B336" s="80" t="s">
        <v>3819</v>
      </c>
      <c r="C336" s="22" t="str">
        <f t="shared" si="57"/>
        <v>24200</v>
      </c>
      <c r="D336" s="22" t="str">
        <f t="shared" si="58"/>
        <v>03030</v>
      </c>
      <c r="E336" s="21" t="str">
        <f>VLOOKUP(B336,'Table A as of March 2024'!A:G,7,FALSE)</f>
        <v>Christopher Newport University</v>
      </c>
      <c r="F336" s="21" t="str">
        <f>VLOOKUP(B336,'Table A as of March 2024'!A:H,8,FALSE)</f>
        <v>Indirect Cost Recovery</v>
      </c>
      <c r="G336" s="11" t="str">
        <f>VLOOKUP(B336,'Table A as of March 2024'!A:I,9,FALSE)</f>
        <v>500</v>
      </c>
      <c r="H336" t="str">
        <f>VLOOKUP(B336,'Table A as of March 2024'!A:L,12,FALSE)</f>
        <v>No</v>
      </c>
      <c r="I336" s="9" t="str">
        <f>VLOOKUP(B336,'Table A as of March 2024'!A:M,13,FALSE)</f>
        <v>U</v>
      </c>
      <c r="K336" t="str">
        <f>VLOOKUP(G336,'ACFR Class Vlookup'!A:B,2,FALSE)</f>
        <v>N/A</v>
      </c>
      <c r="L336" s="1" t="str">
        <f>VLOOKUP(D336,'Fund Information'!A:F,6,FALSE)</f>
        <v>Higher Education activity included on higher education financial statement template submissions.</v>
      </c>
      <c r="M336" s="6" t="str">
        <f t="shared" si="59"/>
        <v>N/A</v>
      </c>
      <c r="N336" s="6" t="s">
        <v>2886</v>
      </c>
      <c r="O336" s="6" t="str">
        <f t="shared" si="60"/>
        <v>N/A</v>
      </c>
      <c r="P336" s="5" t="s">
        <v>2886</v>
      </c>
      <c r="Q336" s="6" t="str">
        <f t="shared" si="61"/>
        <v>N/A</v>
      </c>
      <c r="R336" s="7" t="str">
        <f t="shared" si="55"/>
        <v>No</v>
      </c>
      <c r="S336" s="5" t="str">
        <f t="shared" si="62"/>
        <v>N/A</v>
      </c>
      <c r="T336" s="6" t="str">
        <f t="shared" si="63"/>
        <v>N/A</v>
      </c>
      <c r="U336" s="7" t="str">
        <f t="shared" si="56"/>
        <v>No</v>
      </c>
      <c r="V336" s="5" t="str">
        <f t="shared" si="64"/>
        <v>N/A</v>
      </c>
      <c r="W336" s="6" t="str">
        <f t="shared" si="65"/>
        <v>N/A</v>
      </c>
      <c r="X336" s="5" t="s">
        <v>2886</v>
      </c>
    </row>
    <row r="337" spans="1:24" ht="60" x14ac:dyDescent="0.25">
      <c r="A337" s="77">
        <f>VLOOKUP(C337,'BU and Control BU Listing'!A:E,5,FALSE)</f>
        <v>24200</v>
      </c>
      <c r="B337" s="80" t="s">
        <v>3820</v>
      </c>
      <c r="C337" s="22" t="str">
        <f t="shared" si="57"/>
        <v>24200</v>
      </c>
      <c r="D337" s="22" t="str">
        <f t="shared" si="58"/>
        <v>03060</v>
      </c>
      <c r="E337" s="21" t="str">
        <f>VLOOKUP(B337,'Table A as of March 2024'!A:G,7,FALSE)</f>
        <v>Christopher Newport University</v>
      </c>
      <c r="F337" s="21" t="str">
        <f>VLOOKUP(B337,'Table A as of March 2024'!A:H,8,FALSE)</f>
        <v>Auxiliary Enterprise</v>
      </c>
      <c r="G337" s="11" t="str">
        <f>VLOOKUP(B337,'Table A as of March 2024'!A:I,9,FALSE)</f>
        <v>500</v>
      </c>
      <c r="H337" t="str">
        <f>VLOOKUP(B337,'Table A as of March 2024'!A:L,12,FALSE)</f>
        <v>No</v>
      </c>
      <c r="I337" s="9" t="str">
        <f>VLOOKUP(B337,'Table A as of March 2024'!A:M,13,FALSE)</f>
        <v>U</v>
      </c>
      <c r="K337" t="str">
        <f>VLOOKUP(G337,'ACFR Class Vlookup'!A:B,2,FALSE)</f>
        <v>N/A</v>
      </c>
      <c r="L337" s="1" t="str">
        <f>VLOOKUP(D337,'Fund Information'!A:F,6,FALSE)</f>
        <v>The Higher Education Auxiliary Enterprise fund accounts for the Auxiliary activities at the colleges/universities.  These activities include such things as food service, bookstores, student health servicces and recreation/intramural programs.</v>
      </c>
      <c r="M337" s="6" t="str">
        <f t="shared" si="59"/>
        <v>N/A</v>
      </c>
      <c r="N337" s="6" t="s">
        <v>2886</v>
      </c>
      <c r="O337" s="6" t="str">
        <f t="shared" si="60"/>
        <v>N/A</v>
      </c>
      <c r="P337" s="5" t="s">
        <v>2886</v>
      </c>
      <c r="Q337" s="6" t="str">
        <f t="shared" si="61"/>
        <v>N/A</v>
      </c>
      <c r="R337" s="7" t="str">
        <f t="shared" si="55"/>
        <v>No</v>
      </c>
      <c r="S337" s="5" t="str">
        <f t="shared" si="62"/>
        <v>N/A</v>
      </c>
      <c r="T337" s="6" t="str">
        <f t="shared" si="63"/>
        <v>N/A</v>
      </c>
      <c r="U337" s="7" t="str">
        <f t="shared" si="56"/>
        <v>No</v>
      </c>
      <c r="V337" s="5" t="str">
        <f t="shared" si="64"/>
        <v>N/A</v>
      </c>
      <c r="W337" s="6" t="str">
        <f t="shared" si="65"/>
        <v>N/A</v>
      </c>
      <c r="X337" s="5" t="s">
        <v>2886</v>
      </c>
    </row>
    <row r="338" spans="1:24" ht="30" x14ac:dyDescent="0.25">
      <c r="A338" s="77">
        <f>VLOOKUP(C338,'BU and Control BU Listing'!A:E,5,FALSE)</f>
        <v>24200</v>
      </c>
      <c r="B338" s="80" t="s">
        <v>3821</v>
      </c>
      <c r="C338" s="22" t="str">
        <f t="shared" si="57"/>
        <v>24200</v>
      </c>
      <c r="D338" s="22" t="str">
        <f t="shared" si="58"/>
        <v>03070</v>
      </c>
      <c r="E338" s="21" t="str">
        <f>VLOOKUP(B338,'Table A as of March 2024'!A:G,7,FALSE)</f>
        <v>Christopher Newport University</v>
      </c>
      <c r="F338" s="21" t="str">
        <f>VLOOKUP(B338,'Table A as of March 2024'!A:H,8,FALSE)</f>
        <v>Excess Tuition And Fees</v>
      </c>
      <c r="G338" s="11" t="str">
        <f>VLOOKUP(B338,'Table A as of March 2024'!A:I,9,FALSE)</f>
        <v>500</v>
      </c>
      <c r="H338" t="str">
        <f>VLOOKUP(B338,'Table A as of March 2024'!A:L,12,FALSE)</f>
        <v>No</v>
      </c>
      <c r="I338" s="9" t="str">
        <f>VLOOKUP(B338,'Table A as of March 2024'!A:M,13,FALSE)</f>
        <v>U</v>
      </c>
      <c r="K338" t="str">
        <f>VLOOKUP(G338,'ACFR Class Vlookup'!A:B,2,FALSE)</f>
        <v>N/A</v>
      </c>
      <c r="L338" s="1" t="str">
        <f>VLOOKUP(D338,'Fund Information'!A:F,6,FALSE)</f>
        <v>Higher Education activity included on higher education financial statement template submissions.</v>
      </c>
      <c r="M338" s="6" t="str">
        <f t="shared" si="59"/>
        <v>N/A</v>
      </c>
      <c r="N338" s="6" t="s">
        <v>2886</v>
      </c>
      <c r="O338" s="6" t="str">
        <f t="shared" si="60"/>
        <v>N/A</v>
      </c>
      <c r="P338" s="5" t="s">
        <v>2886</v>
      </c>
      <c r="Q338" s="6" t="str">
        <f t="shared" si="61"/>
        <v>N/A</v>
      </c>
      <c r="R338" s="7" t="str">
        <f t="shared" si="55"/>
        <v>No</v>
      </c>
      <c r="S338" s="5" t="str">
        <f t="shared" si="62"/>
        <v>N/A</v>
      </c>
      <c r="T338" s="6" t="str">
        <f t="shared" si="63"/>
        <v>N/A</v>
      </c>
      <c r="U338" s="7" t="str">
        <f t="shared" si="56"/>
        <v>No</v>
      </c>
      <c r="V338" s="5" t="str">
        <f t="shared" si="64"/>
        <v>N/A</v>
      </c>
      <c r="W338" s="6" t="str">
        <f t="shared" si="65"/>
        <v>N/A</v>
      </c>
      <c r="X338" s="5" t="s">
        <v>2886</v>
      </c>
    </row>
    <row r="339" spans="1:24" ht="30" x14ac:dyDescent="0.25">
      <c r="A339" s="77">
        <f>VLOOKUP(C339,'BU and Control BU Listing'!A:E,5,FALSE)</f>
        <v>24200</v>
      </c>
      <c r="B339" s="80" t="s">
        <v>3822</v>
      </c>
      <c r="C339" s="22" t="str">
        <f t="shared" si="57"/>
        <v>24200</v>
      </c>
      <c r="D339" s="22" t="str">
        <f t="shared" si="58"/>
        <v>03080</v>
      </c>
      <c r="E339" s="21" t="str">
        <f>VLOOKUP(B339,'Table A as of March 2024'!A:G,7,FALSE)</f>
        <v>Christopher Newport University</v>
      </c>
      <c r="F339" s="21" t="str">
        <f>VLOOKUP(B339,'Table A as of March 2024'!A:H,8,FALSE)</f>
        <v>Work Study</v>
      </c>
      <c r="G339" s="11" t="str">
        <f>VLOOKUP(B339,'Table A as of March 2024'!A:I,9,FALSE)</f>
        <v>500</v>
      </c>
      <c r="H339" t="str">
        <f>VLOOKUP(B339,'Table A as of March 2024'!A:L,12,FALSE)</f>
        <v>No</v>
      </c>
      <c r="I339" s="9" t="str">
        <f>VLOOKUP(B339,'Table A as of March 2024'!A:M,13,FALSE)</f>
        <v>R</v>
      </c>
      <c r="K339" t="str">
        <f>VLOOKUP(G339,'ACFR Class Vlookup'!A:B,2,FALSE)</f>
        <v>N/A</v>
      </c>
      <c r="L339" s="1" t="str">
        <f>VLOOKUP(D339,'Fund Information'!A:F,6,FALSE)</f>
        <v>Higher Education activity included on higher education financial statement template submissions.</v>
      </c>
      <c r="M339" s="6" t="str">
        <f t="shared" si="59"/>
        <v>N/A</v>
      </c>
      <c r="N339" s="6" t="s">
        <v>2886</v>
      </c>
      <c r="O339" s="6" t="str">
        <f t="shared" si="60"/>
        <v>N/A</v>
      </c>
      <c r="P339" s="5" t="s">
        <v>2886</v>
      </c>
      <c r="Q339" s="6" t="str">
        <f t="shared" si="61"/>
        <v>N/A</v>
      </c>
      <c r="R339" s="7" t="str">
        <f t="shared" si="55"/>
        <v>No</v>
      </c>
      <c r="S339" s="5" t="str">
        <f t="shared" si="62"/>
        <v>N/A</v>
      </c>
      <c r="T339" s="6" t="str">
        <f t="shared" si="63"/>
        <v>N/A</v>
      </c>
      <c r="U339" s="7" t="str">
        <f t="shared" si="56"/>
        <v>No</v>
      </c>
      <c r="V339" s="5" t="str">
        <f t="shared" si="64"/>
        <v>N/A</v>
      </c>
      <c r="W339" s="6" t="str">
        <f t="shared" si="65"/>
        <v>N/A</v>
      </c>
      <c r="X339" s="5" t="s">
        <v>2886</v>
      </c>
    </row>
    <row r="340" spans="1:24" ht="30" x14ac:dyDescent="0.25">
      <c r="A340" s="77">
        <f>VLOOKUP(C340,'BU and Control BU Listing'!A:E,5,FALSE)</f>
        <v>24200</v>
      </c>
      <c r="B340" s="80" t="s">
        <v>3823</v>
      </c>
      <c r="C340" s="22" t="str">
        <f t="shared" si="57"/>
        <v>24200</v>
      </c>
      <c r="D340" s="22" t="str">
        <f t="shared" si="58"/>
        <v>03110</v>
      </c>
      <c r="E340" s="21" t="str">
        <f>VLOOKUP(B340,'Table A as of March 2024'!A:G,7,FALSE)</f>
        <v>Christopher Newport University</v>
      </c>
      <c r="F340" s="21" t="str">
        <f>VLOOKUP(B340,'Table A as of March 2024'!A:H,8,FALSE)</f>
        <v>Eminent Scholars</v>
      </c>
      <c r="G340" s="11" t="str">
        <f>VLOOKUP(B340,'Table A as of March 2024'!A:I,9,FALSE)</f>
        <v>500</v>
      </c>
      <c r="H340" t="str">
        <f>VLOOKUP(B340,'Table A as of March 2024'!A:L,12,FALSE)</f>
        <v>No</v>
      </c>
      <c r="I340" s="9" t="str">
        <f>VLOOKUP(B340,'Table A as of March 2024'!A:M,13,FALSE)</f>
        <v>R</v>
      </c>
      <c r="K340" t="str">
        <f>VLOOKUP(G340,'ACFR Class Vlookup'!A:B,2,FALSE)</f>
        <v>N/A</v>
      </c>
      <c r="L340" s="1" t="str">
        <f>VLOOKUP(D340,'Fund Information'!A:F,6,FALSE)</f>
        <v>Higher Education activity included on higher education financial statement template submissions.</v>
      </c>
      <c r="M340" s="6" t="str">
        <f t="shared" si="59"/>
        <v>N/A</v>
      </c>
      <c r="N340" s="6" t="s">
        <v>2886</v>
      </c>
      <c r="O340" s="6" t="str">
        <f t="shared" si="60"/>
        <v>N/A</v>
      </c>
      <c r="P340" s="5" t="s">
        <v>2886</v>
      </c>
      <c r="Q340" s="6" t="str">
        <f t="shared" si="61"/>
        <v>N/A</v>
      </c>
      <c r="R340" s="7" t="str">
        <f t="shared" si="55"/>
        <v>No</v>
      </c>
      <c r="S340" s="5" t="str">
        <f t="shared" si="62"/>
        <v>N/A</v>
      </c>
      <c r="T340" s="6" t="str">
        <f t="shared" si="63"/>
        <v>N/A</v>
      </c>
      <c r="U340" s="7" t="str">
        <f t="shared" si="56"/>
        <v>No</v>
      </c>
      <c r="V340" s="5" t="str">
        <f t="shared" si="64"/>
        <v>N/A</v>
      </c>
      <c r="W340" s="6" t="str">
        <f t="shared" si="65"/>
        <v>N/A</v>
      </c>
      <c r="X340" s="5" t="s">
        <v>2886</v>
      </c>
    </row>
    <row r="341" spans="1:24" ht="165" x14ac:dyDescent="0.25">
      <c r="A341" s="77">
        <f>VLOOKUP(C341,'BU and Control BU Listing'!A:E,5,FALSE)</f>
        <v>24200</v>
      </c>
      <c r="B341" s="80" t="s">
        <v>8182</v>
      </c>
      <c r="C341" s="22" t="str">
        <f t="shared" si="57"/>
        <v>24200</v>
      </c>
      <c r="D341" s="22" t="str">
        <f t="shared" si="58"/>
        <v>03210</v>
      </c>
      <c r="E341" s="21" t="str">
        <f>VLOOKUP(B341,'Table A as of March 2024'!A:G,7,FALSE)</f>
        <v>Christopher Newport University</v>
      </c>
      <c r="F341" s="21" t="str">
        <f>VLOOKUP(B341,'Table A as of March 2024'!A:H,8,FALSE)</f>
        <v>ARP-CrvStLoclFisRecFd-COVID-19</v>
      </c>
      <c r="G341" s="11" t="str">
        <f>VLOOKUP(B341,'Table A as of March 2024'!A:I,9,FALSE)</f>
        <v>500</v>
      </c>
      <c r="H341" t="str">
        <f>VLOOKUP(B341,'Table A as of March 2024'!A:L,12,FALSE)</f>
        <v>No</v>
      </c>
      <c r="I341" s="9" t="str">
        <f>VLOOKUP(B341,'Table A as of March 2024'!A:M,13,FALSE)</f>
        <v>V</v>
      </c>
      <c r="K341" t="str">
        <f>VLOOKUP(G341,'ACFR Class Vlookup'!A:B,2,FALSE)</f>
        <v>N/A</v>
      </c>
      <c r="L341" s="1" t="str">
        <f>VLOOKUP(D341,'Fund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41" s="6" t="str">
        <f t="shared" si="59"/>
        <v>N/A</v>
      </c>
      <c r="N341" s="6" t="s">
        <v>2886</v>
      </c>
      <c r="O341" s="6" t="str">
        <f t="shared" si="60"/>
        <v>N/A</v>
      </c>
      <c r="P341" s="5" t="s">
        <v>2886</v>
      </c>
      <c r="Q341" s="6" t="str">
        <f t="shared" si="61"/>
        <v>N/A</v>
      </c>
      <c r="R341" s="7" t="str">
        <f t="shared" si="55"/>
        <v>No</v>
      </c>
      <c r="S341" s="5" t="str">
        <f t="shared" si="62"/>
        <v>N/A</v>
      </c>
      <c r="T341" s="6" t="str">
        <f t="shared" si="63"/>
        <v>N/A</v>
      </c>
      <c r="U341" s="7" t="str">
        <f t="shared" si="56"/>
        <v>No</v>
      </c>
      <c r="V341" s="5" t="str">
        <f t="shared" si="64"/>
        <v>N/A</v>
      </c>
      <c r="W341" s="6" t="str">
        <f t="shared" si="65"/>
        <v>N/A</v>
      </c>
      <c r="X341" s="5" t="s">
        <v>2886</v>
      </c>
    </row>
    <row r="342" spans="1:24" ht="135" x14ac:dyDescent="0.25">
      <c r="A342" s="77">
        <f>VLOOKUP(C342,'BU and Control BU Listing'!A:E,5,FALSE)</f>
        <v>24200</v>
      </c>
      <c r="B342" s="80" t="s">
        <v>8183</v>
      </c>
      <c r="C342" s="22" t="str">
        <f t="shared" si="57"/>
        <v>24200</v>
      </c>
      <c r="D342" s="22" t="str">
        <f t="shared" si="58"/>
        <v>03230</v>
      </c>
      <c r="E342" s="21" t="str">
        <f>VLOOKUP(B342,'Table A as of March 2024'!A:G,7,FALSE)</f>
        <v>Christopher Newport University</v>
      </c>
      <c r="F342" s="21" t="str">
        <f>VLOOKUP(B342,'Table A as of March 2024'!A:H,8,FALSE)</f>
        <v>Epi&amp;LabCpctyInfctsDis-COVID-19</v>
      </c>
      <c r="G342" s="11" t="str">
        <f>VLOOKUP(B342,'Table A as of March 2024'!A:I,9,FALSE)</f>
        <v>500</v>
      </c>
      <c r="H342" t="str">
        <f>VLOOKUP(B342,'Table A as of March 2024'!A:L,12,FALSE)</f>
        <v>No</v>
      </c>
      <c r="I342" s="9" t="str">
        <f>VLOOKUP(B342,'Table A as of March 2024'!A:M,13,FALSE)</f>
        <v>V</v>
      </c>
      <c r="K342" t="str">
        <f>VLOOKUP(G342,'ACFR Class Vlookup'!A:B,2,FALSE)</f>
        <v>N/A</v>
      </c>
      <c r="L342" s="1" t="str">
        <f>VLOOKUP(D342,'Fund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342" s="6" t="str">
        <f t="shared" si="59"/>
        <v>N/A</v>
      </c>
      <c r="N342" s="6" t="s">
        <v>2886</v>
      </c>
      <c r="O342" s="6" t="str">
        <f t="shared" si="60"/>
        <v>N/A</v>
      </c>
      <c r="P342" s="5" t="s">
        <v>2886</v>
      </c>
      <c r="Q342" s="6" t="str">
        <f t="shared" si="61"/>
        <v>N/A</v>
      </c>
      <c r="R342" s="7" t="str">
        <f t="shared" si="55"/>
        <v>No</v>
      </c>
      <c r="S342" s="5" t="str">
        <f t="shared" si="62"/>
        <v>N/A</v>
      </c>
      <c r="T342" s="6" t="str">
        <f t="shared" si="63"/>
        <v>N/A</v>
      </c>
      <c r="U342" s="7" t="str">
        <f t="shared" si="56"/>
        <v>No</v>
      </c>
      <c r="V342" s="5" t="str">
        <f t="shared" si="64"/>
        <v>N/A</v>
      </c>
      <c r="W342" s="6" t="str">
        <f t="shared" si="65"/>
        <v>N/A</v>
      </c>
      <c r="X342" s="5" t="s">
        <v>2886</v>
      </c>
    </row>
    <row r="343" spans="1:24" ht="165" x14ac:dyDescent="0.25">
      <c r="A343" s="77">
        <f>VLOOKUP(C343,'BU and Control BU Listing'!A:E,5,FALSE)</f>
        <v>24200</v>
      </c>
      <c r="B343" s="80" t="s">
        <v>5857</v>
      </c>
      <c r="C343" s="22" t="str">
        <f t="shared" si="57"/>
        <v>24200</v>
      </c>
      <c r="D343" s="22" t="str">
        <f t="shared" si="58"/>
        <v>03420</v>
      </c>
      <c r="E343" s="21" t="str">
        <f>VLOOKUP(B343,'Table A as of March 2024'!A:G,7,FALSE)</f>
        <v>Christopher Newport University</v>
      </c>
      <c r="F343" s="21" t="str">
        <f>VLOOKUP(B343,'Table A as of March 2024'!A:H,8,FALSE)</f>
        <v>Caresactrlffd-General-Covid-19</v>
      </c>
      <c r="G343" s="11" t="str">
        <f>VLOOKUP(B343,'Table A as of March 2024'!A:I,9,FALSE)</f>
        <v>500</v>
      </c>
      <c r="H343" t="str">
        <f>VLOOKUP(B343,'Table A as of March 2024'!A:L,12,FALSE)</f>
        <v>No</v>
      </c>
      <c r="I343" s="9" t="str">
        <f>VLOOKUP(B343,'Table A as of March 2024'!A:M,13,FALSE)</f>
        <v>V</v>
      </c>
      <c r="K343" t="str">
        <f>VLOOKUP(G343,'ACFR Class Vlookup'!A:B,2,FALSE)</f>
        <v>N/A</v>
      </c>
      <c r="L343" s="1" t="str">
        <f>VLOOKUP(D343,'Fund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43" s="6" t="str">
        <f t="shared" si="59"/>
        <v>N/A</v>
      </c>
      <c r="N343" s="6" t="s">
        <v>2886</v>
      </c>
      <c r="O343" s="6" t="str">
        <f t="shared" si="60"/>
        <v>N/A</v>
      </c>
      <c r="P343" s="5" t="s">
        <v>2886</v>
      </c>
      <c r="Q343" s="6" t="str">
        <f t="shared" si="61"/>
        <v>N/A</v>
      </c>
      <c r="R343" s="7" t="str">
        <f t="shared" si="55"/>
        <v>No</v>
      </c>
      <c r="S343" s="5" t="str">
        <f t="shared" si="62"/>
        <v>N/A</v>
      </c>
      <c r="T343" s="6" t="str">
        <f t="shared" si="63"/>
        <v>N/A</v>
      </c>
      <c r="U343" s="7" t="str">
        <f t="shared" si="56"/>
        <v>No</v>
      </c>
      <c r="V343" s="5" t="str">
        <f t="shared" si="64"/>
        <v>N/A</v>
      </c>
      <c r="W343" s="6" t="str">
        <f t="shared" si="65"/>
        <v>N/A</v>
      </c>
      <c r="X343" s="5" t="s">
        <v>2886</v>
      </c>
    </row>
    <row r="344" spans="1:24" ht="90" x14ac:dyDescent="0.25">
      <c r="A344" s="77">
        <f>VLOOKUP(C344,'BU and Control BU Listing'!A:E,5,FALSE)</f>
        <v>24200</v>
      </c>
      <c r="B344" s="80" t="s">
        <v>8688</v>
      </c>
      <c r="C344" s="22" t="str">
        <f t="shared" si="57"/>
        <v>24200</v>
      </c>
      <c r="D344" s="22" t="str">
        <f t="shared" si="58"/>
        <v>03450</v>
      </c>
      <c r="E344" s="21" t="str">
        <f>VLOOKUP(B344,'Table A as of March 2024'!A:G,7,FALSE)</f>
        <v>Christopher Newport University</v>
      </c>
      <c r="F344" s="21" t="str">
        <f>VLOOKUP(B344,'Table A as of March 2024'!A:H,8,FALSE)</f>
        <v>ShuttrdVenueOprtrsGrt-COVID-19</v>
      </c>
      <c r="G344" s="11" t="str">
        <f>VLOOKUP(B344,'Table A as of March 2024'!A:I,9,FALSE)</f>
        <v>500</v>
      </c>
      <c r="H344" t="str">
        <f>VLOOKUP(B344,'Table A as of March 2024'!A:L,12,FALSE)</f>
        <v>No</v>
      </c>
      <c r="I344" s="9" t="str">
        <f>VLOOKUP(B344,'Table A as of March 2024'!A:M,13,FALSE)</f>
        <v>V</v>
      </c>
      <c r="K344" t="str">
        <f>VLOOKUP(G344,'ACFR Class Vlookup'!A:B,2,FALSE)</f>
        <v>N/A</v>
      </c>
      <c r="L344" s="1" t="str">
        <f>VLOOKUP(D344,'Fund Information'!A:F,6,FALSE)</f>
        <v>The SVOG Program provides funds to support the ongoing operations of eligible live venue operators or promoters, theatrical producers, live performing arts organization operators, relevant museum operators, motion picture theater operators, and talent representatives who have experienced significant revenue losses due to the effects of the COVID-19 pandemic.</v>
      </c>
      <c r="M344" s="6" t="str">
        <f t="shared" si="59"/>
        <v>N/A</v>
      </c>
      <c r="N344" s="6" t="s">
        <v>2886</v>
      </c>
      <c r="O344" s="6" t="str">
        <f t="shared" si="60"/>
        <v>N/A</v>
      </c>
      <c r="P344" s="5" t="s">
        <v>2886</v>
      </c>
      <c r="Q344" s="6" t="str">
        <f t="shared" si="61"/>
        <v>N/A</v>
      </c>
      <c r="R344" s="7" t="str">
        <f t="shared" si="55"/>
        <v>No</v>
      </c>
      <c r="S344" s="5" t="str">
        <f t="shared" si="62"/>
        <v>N/A</v>
      </c>
      <c r="T344" s="6" t="str">
        <f t="shared" si="63"/>
        <v>N/A</v>
      </c>
      <c r="U344" s="7" t="str">
        <f t="shared" si="56"/>
        <v>No</v>
      </c>
      <c r="V344" s="5" t="str">
        <f t="shared" si="64"/>
        <v>N/A</v>
      </c>
      <c r="W344" s="6" t="str">
        <f t="shared" si="65"/>
        <v>N/A</v>
      </c>
      <c r="X344" s="5" t="s">
        <v>2886</v>
      </c>
    </row>
    <row r="345" spans="1:24" ht="165" x14ac:dyDescent="0.25">
      <c r="A345" s="77">
        <f>VLOOKUP(C345,'BU and Control BU Listing'!A:E,5,FALSE)</f>
        <v>24200</v>
      </c>
      <c r="B345" s="80" t="s">
        <v>8853</v>
      </c>
      <c r="C345" s="22" t="str">
        <f t="shared" si="57"/>
        <v>24200</v>
      </c>
      <c r="D345" s="22" t="str">
        <f t="shared" si="58"/>
        <v>03460</v>
      </c>
      <c r="E345" s="21" t="str">
        <f>VLOOKUP(B345,'Table A as of March 2024'!A:G,7,FALSE)</f>
        <v>Christopher Newport University</v>
      </c>
      <c r="F345" s="21" t="str">
        <f>VLOOKUP(B345,'Table A as of March 2024'!A:H,8,FALSE)</f>
        <v>Innovative internship Fund</v>
      </c>
      <c r="G345" s="11" t="str">
        <f>VLOOKUP(B345,'Table A as of March 2024'!A:I,9,FALSE)</f>
        <v>500</v>
      </c>
      <c r="H345" t="str">
        <f>VLOOKUP(B345,'Table A as of March 2024'!A:L,12,FALSE)</f>
        <v>No</v>
      </c>
      <c r="I345" s="9" t="str">
        <f>VLOOKUP(B345,'Table A as of March 2024'!A:M,13,FALSE)</f>
        <v>U</v>
      </c>
      <c r="K345" t="str">
        <f>VLOOKUP(G345,'ACFR Class Vlookup'!A:B,2,FALSE)</f>
        <v>N/A</v>
      </c>
      <c r="L345" s="1" t="str">
        <f>VLOOKUP(D345,'Fund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345" s="6" t="str">
        <f t="shared" si="59"/>
        <v>N/A</v>
      </c>
      <c r="N345" s="6" t="s">
        <v>2886</v>
      </c>
      <c r="O345" s="6" t="str">
        <f t="shared" si="60"/>
        <v>N/A</v>
      </c>
      <c r="P345" s="5" t="s">
        <v>2886</v>
      </c>
      <c r="Q345" s="6" t="str">
        <f t="shared" si="61"/>
        <v>N/A</v>
      </c>
      <c r="R345" s="7" t="str">
        <f t="shared" si="55"/>
        <v>No</v>
      </c>
      <c r="S345" s="5" t="str">
        <f t="shared" si="62"/>
        <v>N/A</v>
      </c>
      <c r="T345" s="6" t="str">
        <f t="shared" si="63"/>
        <v>N/A</v>
      </c>
      <c r="U345" s="7" t="str">
        <f t="shared" si="56"/>
        <v>No</v>
      </c>
      <c r="V345" s="5" t="str">
        <f t="shared" si="64"/>
        <v>N/A</v>
      </c>
      <c r="W345" s="6" t="str">
        <f t="shared" si="65"/>
        <v>N/A</v>
      </c>
      <c r="X345" s="5" t="s">
        <v>2886</v>
      </c>
    </row>
    <row r="346" spans="1:24" ht="30" x14ac:dyDescent="0.25">
      <c r="A346" s="77">
        <f>VLOOKUP(C346,'BU and Control BU Listing'!A:E,5,FALSE)</f>
        <v>24200</v>
      </c>
      <c r="B346" s="80" t="s">
        <v>3824</v>
      </c>
      <c r="C346" s="22" t="str">
        <f t="shared" si="57"/>
        <v>24200</v>
      </c>
      <c r="D346" s="22" t="str">
        <f t="shared" si="58"/>
        <v>03510</v>
      </c>
      <c r="E346" s="21" t="str">
        <f>VLOOKUP(B346,'Table A as of March 2024'!A:G,7,FALSE)</f>
        <v>Christopher Newport University</v>
      </c>
      <c r="F346" s="21" t="str">
        <f>VLOOKUP(B346,'Table A as of March 2024'!A:H,8,FALSE)</f>
        <v>Trans-NSF Rcvry Act Rsrch-ARRA</v>
      </c>
      <c r="G346" s="11" t="str">
        <f>VLOOKUP(B346,'Table A as of March 2024'!A:I,9,FALSE)</f>
        <v>500</v>
      </c>
      <c r="H346" t="str">
        <f>VLOOKUP(B346,'Table A as of March 2024'!A:L,12,FALSE)</f>
        <v>No</v>
      </c>
      <c r="I346" s="9" t="str">
        <f>VLOOKUP(B346,'Table A as of March 2024'!A:M,13,FALSE)</f>
        <v>S</v>
      </c>
      <c r="K346" t="str">
        <f>VLOOKUP(G346,'ACFR Class Vlookup'!A:B,2,FALSE)</f>
        <v>N/A</v>
      </c>
      <c r="L346" s="1" t="str">
        <f>VLOOKUP(D346,'Fund Information'!A:F,6,FALSE)</f>
        <v>This fund accounts for American Recovery and Reinvestment Act (ARRA) Stimulus Monies.</v>
      </c>
      <c r="M346" s="6" t="str">
        <f t="shared" si="59"/>
        <v>N/A</v>
      </c>
      <c r="N346" s="6" t="s">
        <v>2886</v>
      </c>
      <c r="O346" s="6" t="str">
        <f t="shared" si="60"/>
        <v>N/A</v>
      </c>
      <c r="P346" s="5" t="s">
        <v>2886</v>
      </c>
      <c r="Q346" s="6" t="str">
        <f t="shared" si="61"/>
        <v>N/A</v>
      </c>
      <c r="R346" s="7" t="str">
        <f t="shared" si="55"/>
        <v>No</v>
      </c>
      <c r="S346" s="5" t="str">
        <f t="shared" si="62"/>
        <v>N/A</v>
      </c>
      <c r="T346" s="6" t="str">
        <f t="shared" si="63"/>
        <v>N/A</v>
      </c>
      <c r="U346" s="7" t="str">
        <f t="shared" si="56"/>
        <v>No</v>
      </c>
      <c r="V346" s="5" t="str">
        <f t="shared" si="64"/>
        <v>N/A</v>
      </c>
      <c r="W346" s="6" t="str">
        <f t="shared" si="65"/>
        <v>N/A</v>
      </c>
      <c r="X346" s="5" t="s">
        <v>2886</v>
      </c>
    </row>
    <row r="347" spans="1:24" ht="90" x14ac:dyDescent="0.25">
      <c r="A347" s="77">
        <f>VLOOKUP(C347,'BU and Control BU Listing'!A:E,5,FALSE)</f>
        <v>24200</v>
      </c>
      <c r="B347" s="80" t="s">
        <v>5858</v>
      </c>
      <c r="C347" s="22" t="str">
        <f t="shared" si="57"/>
        <v>24200</v>
      </c>
      <c r="D347" s="22" t="str">
        <f t="shared" si="58"/>
        <v>03690</v>
      </c>
      <c r="E347" s="21" t="str">
        <f>VLOOKUP(B347,'Table A as of March 2024'!A:G,7,FALSE)</f>
        <v>Christopher Newport University</v>
      </c>
      <c r="F347" s="21" t="str">
        <f>VLOOKUP(B347,'Table A as of March 2024'!A:H,8,FALSE)</f>
        <v>EduStabFund-Institutn-COVID-19</v>
      </c>
      <c r="G347" s="11" t="str">
        <f>VLOOKUP(B347,'Table A as of March 2024'!A:I,9,FALSE)</f>
        <v>500</v>
      </c>
      <c r="H347" t="str">
        <f>VLOOKUP(B347,'Table A as of March 2024'!A:L,12,FALSE)</f>
        <v>No</v>
      </c>
      <c r="I347" s="9" t="str">
        <f>VLOOKUP(B347,'Table A as of March 2024'!A:M,13,FALSE)</f>
        <v>V</v>
      </c>
      <c r="K347" t="str">
        <f>VLOOKUP(G347,'ACFR Class Vlookup'!A:B,2,FALSE)</f>
        <v>N/A</v>
      </c>
      <c r="L347" s="1" t="str">
        <f>VLOOKUP(D347,'Fund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347" s="6" t="str">
        <f t="shared" si="59"/>
        <v>N/A</v>
      </c>
      <c r="N347" s="6" t="s">
        <v>2886</v>
      </c>
      <c r="O347" s="6" t="str">
        <f t="shared" si="60"/>
        <v>N/A</v>
      </c>
      <c r="P347" s="5" t="s">
        <v>2886</v>
      </c>
      <c r="Q347" s="6" t="str">
        <f t="shared" si="61"/>
        <v>N/A</v>
      </c>
      <c r="R347" s="7" t="str">
        <f t="shared" si="55"/>
        <v>No</v>
      </c>
      <c r="S347" s="5" t="str">
        <f t="shared" si="62"/>
        <v>N/A</v>
      </c>
      <c r="T347" s="6" t="str">
        <f t="shared" si="63"/>
        <v>N/A</v>
      </c>
      <c r="U347" s="7" t="str">
        <f t="shared" si="56"/>
        <v>No</v>
      </c>
      <c r="V347" s="5" t="str">
        <f t="shared" si="64"/>
        <v>N/A</v>
      </c>
      <c r="W347" s="6" t="str">
        <f t="shared" si="65"/>
        <v>N/A</v>
      </c>
      <c r="X347" s="5" t="s">
        <v>2886</v>
      </c>
    </row>
    <row r="348" spans="1:24" ht="60" x14ac:dyDescent="0.25">
      <c r="A348" s="77">
        <f>VLOOKUP(C348,'BU and Control BU Listing'!A:E,5,FALSE)</f>
        <v>24200</v>
      </c>
      <c r="B348" s="80" t="s">
        <v>8184</v>
      </c>
      <c r="C348" s="22" t="str">
        <f t="shared" si="57"/>
        <v>24200</v>
      </c>
      <c r="D348" s="22" t="str">
        <f t="shared" si="58"/>
        <v>03710</v>
      </c>
      <c r="E348" s="21" t="str">
        <f>VLOOKUP(B348,'Table A as of March 2024'!A:G,7,FALSE)</f>
        <v>Christopher Newport University</v>
      </c>
      <c r="F348" s="21" t="str">
        <f>VLOOKUP(B348,'Table A as of March 2024'!A:H,8,FALSE)</f>
        <v>FEMA - State Agy - COVID-19</v>
      </c>
      <c r="G348" s="11" t="str">
        <f>VLOOKUP(B348,'Table A as of March 2024'!A:I,9,FALSE)</f>
        <v>500</v>
      </c>
      <c r="H348" t="str">
        <f>VLOOKUP(B348,'Table A as of March 2024'!A:L,12,FALSE)</f>
        <v>No</v>
      </c>
      <c r="I348" s="9" t="str">
        <f>VLOOKUP(B348,'Table A as of March 2024'!A:M,13,FALSE)</f>
        <v>V</v>
      </c>
      <c r="K348" t="str">
        <f>VLOOKUP(G348,'ACFR Class Vlookup'!A:B,2,FALSE)</f>
        <v>N/A</v>
      </c>
      <c r="L348" s="1" t="str">
        <f>VLOOKUP(D348,'Fund Information'!A:F,6,FALSE)</f>
        <v>Federal Emergency Management Agency (FEMA) - VDEM Pass Thru COVID -19 - State Agencies.
HE equivalent of Fund 10710.</v>
      </c>
      <c r="M348" s="6" t="str">
        <f t="shared" si="59"/>
        <v>N/A</v>
      </c>
      <c r="N348" s="6" t="s">
        <v>2886</v>
      </c>
      <c r="O348" s="6" t="str">
        <f t="shared" si="60"/>
        <v>N/A</v>
      </c>
      <c r="P348" s="5" t="s">
        <v>2886</v>
      </c>
      <c r="Q348" s="6" t="str">
        <f t="shared" si="61"/>
        <v>N/A</v>
      </c>
      <c r="R348" s="7" t="str">
        <f t="shared" ref="R348:R411" si="66">IF(J348="R","Yes","No")</f>
        <v>No</v>
      </c>
      <c r="S348" s="5" t="str">
        <f t="shared" si="62"/>
        <v>N/A</v>
      </c>
      <c r="T348" s="6" t="str">
        <f t="shared" si="63"/>
        <v>N/A</v>
      </c>
      <c r="U348" s="7" t="str">
        <f t="shared" ref="U348:U411" si="67">IF(J348="C","Yes","No")</f>
        <v>No</v>
      </c>
      <c r="V348" s="5" t="str">
        <f t="shared" si="64"/>
        <v>N/A</v>
      </c>
      <c r="W348" s="6" t="str">
        <f t="shared" si="65"/>
        <v>N/A</v>
      </c>
      <c r="X348" s="5" t="s">
        <v>2886</v>
      </c>
    </row>
    <row r="349" spans="1:24" ht="45" x14ac:dyDescent="0.25">
      <c r="A349" s="77">
        <f>VLOOKUP(C349,'BU and Control BU Listing'!A:E,5,FALSE)</f>
        <v>24200</v>
      </c>
      <c r="B349" s="80" t="s">
        <v>3825</v>
      </c>
      <c r="C349" s="22" t="str">
        <f t="shared" si="57"/>
        <v>24200</v>
      </c>
      <c r="D349" s="22" t="str">
        <f t="shared" si="58"/>
        <v>03870</v>
      </c>
      <c r="E349" s="21" t="str">
        <f>VLOOKUP(B349,'Table A as of March 2024'!A:G,7,FALSE)</f>
        <v>Christopher Newport University</v>
      </c>
      <c r="F349" s="21" t="str">
        <f>VLOOKUP(B349,'Table A as of March 2024'!A:H,8,FALSE)</f>
        <v>Srplus Supp&amp;Equip Sales-Gen-HE</v>
      </c>
      <c r="G349" s="11" t="str">
        <f>VLOOKUP(B349,'Table A as of March 2024'!A:I,9,FALSE)</f>
        <v>500</v>
      </c>
      <c r="H349" t="str">
        <f>VLOOKUP(B349,'Table A as of March 2024'!A:L,12,FALSE)</f>
        <v>No</v>
      </c>
      <c r="I349" s="9" t="str">
        <f>VLOOKUP(B349,'Table A as of March 2024'!A:M,13,FALSE)</f>
        <v>U</v>
      </c>
      <c r="K349" t="str">
        <f>VLOOKUP(G349,'ACFR Class Vlookup'!A:B,2,FALSE)</f>
        <v>N/A</v>
      </c>
      <c r="L349" s="1" t="str">
        <f>VLOOKUP(D349,'Fund Information'!A:F,6,FALSE)</f>
        <v>Higher Education activity accounted for on higher education financial statement template submissions.  Accounts for sale of surplus supplies and equipment.</v>
      </c>
      <c r="M349" s="6" t="str">
        <f t="shared" si="59"/>
        <v>N/A</v>
      </c>
      <c r="N349" s="6" t="s">
        <v>2886</v>
      </c>
      <c r="O349" s="6" t="str">
        <f t="shared" si="60"/>
        <v>N/A</v>
      </c>
      <c r="P349" s="5" t="s">
        <v>2886</v>
      </c>
      <c r="Q349" s="6" t="str">
        <f t="shared" si="61"/>
        <v>N/A</v>
      </c>
      <c r="R349" s="7" t="str">
        <f t="shared" si="66"/>
        <v>No</v>
      </c>
      <c r="S349" s="5" t="str">
        <f t="shared" si="62"/>
        <v>N/A</v>
      </c>
      <c r="T349" s="6" t="str">
        <f t="shared" si="63"/>
        <v>N/A</v>
      </c>
      <c r="U349" s="7" t="str">
        <f t="shared" si="67"/>
        <v>No</v>
      </c>
      <c r="V349" s="5" t="str">
        <f t="shared" si="64"/>
        <v>N/A</v>
      </c>
      <c r="W349" s="6" t="str">
        <f t="shared" si="65"/>
        <v>N/A</v>
      </c>
      <c r="X349" s="5" t="s">
        <v>2886</v>
      </c>
    </row>
    <row r="350" spans="1:24" ht="45" x14ac:dyDescent="0.25">
      <c r="A350" s="77">
        <f>VLOOKUP(C350,'BU and Control BU Listing'!A:E,5,FALSE)</f>
        <v>24200</v>
      </c>
      <c r="B350" s="80" t="s">
        <v>3826</v>
      </c>
      <c r="C350" s="22" t="str">
        <f t="shared" si="57"/>
        <v>24200</v>
      </c>
      <c r="D350" s="22" t="str">
        <f t="shared" si="58"/>
        <v>03880</v>
      </c>
      <c r="E350" s="21" t="str">
        <f>VLOOKUP(B350,'Table A as of March 2024'!A:G,7,FALSE)</f>
        <v>Christopher Newport University</v>
      </c>
      <c r="F350" s="21" t="str">
        <f>VLOOKUP(B350,'Table A as of March 2024'!A:H,8,FALSE)</f>
        <v>Supp&amp;Equip Sls-Non-Gen/Fed-HE</v>
      </c>
      <c r="G350" s="11" t="str">
        <f>VLOOKUP(B350,'Table A as of March 2024'!A:I,9,FALSE)</f>
        <v>500</v>
      </c>
      <c r="H350" t="str">
        <f>VLOOKUP(B350,'Table A as of March 2024'!A:L,12,FALSE)</f>
        <v>No</v>
      </c>
      <c r="I350" s="9" t="str">
        <f>VLOOKUP(B350,'Table A as of March 2024'!A:M,13,FALSE)</f>
        <v>U</v>
      </c>
      <c r="K350" t="str">
        <f>VLOOKUP(G350,'ACFR Class Vlookup'!A:B,2,FALSE)</f>
        <v>N/A</v>
      </c>
      <c r="L350" s="1" t="str">
        <f>VLOOKUP(D350,'Fund Information'!A:F,6,FALSE)</f>
        <v>Higher Education activity included on higher education financial statement template submissions.  Accounts for sale of surplus supplies and equipment.</v>
      </c>
      <c r="M350" s="6" t="str">
        <f t="shared" si="59"/>
        <v>N/A</v>
      </c>
      <c r="N350" s="6" t="s">
        <v>2886</v>
      </c>
      <c r="O350" s="6" t="str">
        <f t="shared" si="60"/>
        <v>N/A</v>
      </c>
      <c r="P350" s="5" t="s">
        <v>2886</v>
      </c>
      <c r="Q350" s="6" t="str">
        <f t="shared" si="61"/>
        <v>N/A</v>
      </c>
      <c r="R350" s="7" t="str">
        <f t="shared" si="66"/>
        <v>No</v>
      </c>
      <c r="S350" s="5" t="str">
        <f t="shared" si="62"/>
        <v>N/A</v>
      </c>
      <c r="T350" s="6" t="str">
        <f t="shared" si="63"/>
        <v>N/A</v>
      </c>
      <c r="U350" s="7" t="str">
        <f t="shared" si="67"/>
        <v>No</v>
      </c>
      <c r="V350" s="5" t="str">
        <f t="shared" si="64"/>
        <v>N/A</v>
      </c>
      <c r="W350" s="6" t="str">
        <f t="shared" si="65"/>
        <v>N/A</v>
      </c>
      <c r="X350" s="5" t="s">
        <v>2886</v>
      </c>
    </row>
    <row r="351" spans="1:24" ht="30" x14ac:dyDescent="0.25">
      <c r="A351" s="77">
        <f>VLOOKUP(C351,'BU and Control BU Listing'!A:E,5,FALSE)</f>
        <v>24200</v>
      </c>
      <c r="B351" s="80" t="s">
        <v>3827</v>
      </c>
      <c r="C351" s="22" t="str">
        <f t="shared" si="57"/>
        <v>24200</v>
      </c>
      <c r="D351" s="22" t="str">
        <f t="shared" si="58"/>
        <v>03900</v>
      </c>
      <c r="E351" s="21" t="str">
        <f>VLOOKUP(B351,'Table A as of March 2024'!A:G,7,FALSE)</f>
        <v>Christopher Newport University</v>
      </c>
      <c r="F351" s="21" t="str">
        <f>VLOOKUP(B351,'Table A as of March 2024'!A:H,8,FALSE)</f>
        <v>Insurance Recovery - Higher Ed</v>
      </c>
      <c r="G351" s="11" t="str">
        <f>VLOOKUP(B351,'Table A as of March 2024'!A:I,9,FALSE)</f>
        <v>500</v>
      </c>
      <c r="H351" t="str">
        <f>VLOOKUP(B351,'Table A as of March 2024'!A:L,12,FALSE)</f>
        <v>No</v>
      </c>
      <c r="I351" s="9" t="str">
        <f>VLOOKUP(B351,'Table A as of March 2024'!A:M,13,FALSE)</f>
        <v>U</v>
      </c>
      <c r="K351" t="str">
        <f>VLOOKUP(G351,'ACFR Class Vlookup'!A:B,2,FALSE)</f>
        <v>N/A</v>
      </c>
      <c r="L351" s="1" t="str">
        <f>VLOOKUP(D351,'Fund Information'!A:F,6,FALSE)</f>
        <v>Higher Education activity included on higher education financial statement template submissions.</v>
      </c>
      <c r="M351" s="6" t="str">
        <f t="shared" si="59"/>
        <v>N/A</v>
      </c>
      <c r="N351" s="6" t="s">
        <v>2886</v>
      </c>
      <c r="O351" s="6" t="str">
        <f t="shared" si="60"/>
        <v>N/A</v>
      </c>
      <c r="P351" s="5" t="s">
        <v>2886</v>
      </c>
      <c r="Q351" s="6" t="str">
        <f t="shared" si="61"/>
        <v>N/A</v>
      </c>
      <c r="R351" s="7" t="str">
        <f t="shared" si="66"/>
        <v>No</v>
      </c>
      <c r="S351" s="5" t="str">
        <f t="shared" si="62"/>
        <v>N/A</v>
      </c>
      <c r="T351" s="6" t="str">
        <f t="shared" si="63"/>
        <v>N/A</v>
      </c>
      <c r="U351" s="7" t="str">
        <f t="shared" si="67"/>
        <v>No</v>
      </c>
      <c r="V351" s="5" t="str">
        <f t="shared" si="64"/>
        <v>N/A</v>
      </c>
      <c r="W351" s="6" t="str">
        <f t="shared" si="65"/>
        <v>N/A</v>
      </c>
      <c r="X351" s="5" t="s">
        <v>2886</v>
      </c>
    </row>
    <row r="352" spans="1:24" ht="30" x14ac:dyDescent="0.25">
      <c r="A352" s="77">
        <f>VLOOKUP(C352,'BU and Control BU Listing'!A:E,5,FALSE)</f>
        <v>24200</v>
      </c>
      <c r="B352" s="80" t="s">
        <v>3828</v>
      </c>
      <c r="C352" s="22" t="str">
        <f t="shared" si="57"/>
        <v>24200</v>
      </c>
      <c r="D352" s="22" t="str">
        <f t="shared" si="58"/>
        <v>08120</v>
      </c>
      <c r="E352" s="21" t="str">
        <f>VLOOKUP(B352,'Table A as of March 2024'!A:G,7,FALSE)</f>
        <v>Christopher Newport University</v>
      </c>
      <c r="F352" s="21" t="str">
        <f>VLOOKUP(B352,'Table A as of March 2024'!A:H,8,FALSE)</f>
        <v>9(C) Debt Service-Prin/Int Pay</v>
      </c>
      <c r="G352" s="11" t="str">
        <f>VLOOKUP(B352,'Table A as of March 2024'!A:I,9,FALSE)</f>
        <v>500</v>
      </c>
      <c r="H352" t="str">
        <f>VLOOKUP(B352,'Table A as of March 2024'!A:L,12,FALSE)</f>
        <v>No</v>
      </c>
      <c r="I352" s="9" t="str">
        <f>VLOOKUP(B352,'Table A as of March 2024'!A:M,13,FALSE)</f>
        <v>R</v>
      </c>
      <c r="K352" t="str">
        <f>VLOOKUP(G352,'ACFR Class Vlookup'!A:B,2,FALSE)</f>
        <v>N/A</v>
      </c>
      <c r="L352" s="1" t="str">
        <f>VLOOKUP(D352,'Fund Information'!A:F,6,FALSE)</f>
        <v>Higher Education activity included on higher education financial statement template submissions.</v>
      </c>
      <c r="M352" s="6" t="str">
        <f t="shared" si="59"/>
        <v>N/A</v>
      </c>
      <c r="N352" s="6" t="s">
        <v>2886</v>
      </c>
      <c r="O352" s="6" t="str">
        <f t="shared" si="60"/>
        <v>N/A</v>
      </c>
      <c r="P352" s="5" t="s">
        <v>2886</v>
      </c>
      <c r="Q352" s="6" t="str">
        <f t="shared" si="61"/>
        <v>N/A</v>
      </c>
      <c r="R352" s="7" t="str">
        <f t="shared" si="66"/>
        <v>No</v>
      </c>
      <c r="S352" s="5" t="str">
        <f t="shared" si="62"/>
        <v>N/A</v>
      </c>
      <c r="T352" s="6" t="str">
        <f t="shared" si="63"/>
        <v>N/A</v>
      </c>
      <c r="U352" s="7" t="str">
        <f t="shared" si="67"/>
        <v>No</v>
      </c>
      <c r="V352" s="5" t="str">
        <f t="shared" si="64"/>
        <v>N/A</v>
      </c>
      <c r="W352" s="6" t="str">
        <f t="shared" si="65"/>
        <v>N/A</v>
      </c>
      <c r="X352" s="5" t="s">
        <v>2886</v>
      </c>
    </row>
    <row r="353" spans="1:24" ht="30" x14ac:dyDescent="0.25">
      <c r="A353" s="77">
        <f>VLOOKUP(C353,'BU and Control BU Listing'!A:E,5,FALSE)</f>
        <v>24200</v>
      </c>
      <c r="B353" s="80" t="s">
        <v>3829</v>
      </c>
      <c r="C353" s="22" t="str">
        <f t="shared" si="57"/>
        <v>24200</v>
      </c>
      <c r="D353" s="22" t="str">
        <f t="shared" si="58"/>
        <v>08130</v>
      </c>
      <c r="E353" s="21" t="str">
        <f>VLOOKUP(B353,'Table A as of March 2024'!A:G,7,FALSE)</f>
        <v>Christopher Newport University</v>
      </c>
      <c r="F353" s="21" t="str">
        <f>VLOOKUP(B353,'Table A as of March 2024'!A:H,8,FALSE)</f>
        <v>9(C) Debt Service-Const Costs</v>
      </c>
      <c r="G353" s="11" t="str">
        <f>VLOOKUP(B353,'Table A as of March 2024'!A:I,9,FALSE)</f>
        <v>500</v>
      </c>
      <c r="H353" t="str">
        <f>VLOOKUP(B353,'Table A as of March 2024'!A:L,12,FALSE)</f>
        <v>No</v>
      </c>
      <c r="I353" s="9" t="str">
        <f>VLOOKUP(B353,'Table A as of March 2024'!A:M,13,FALSE)</f>
        <v>R</v>
      </c>
      <c r="K353" t="str">
        <f>VLOOKUP(G353,'ACFR Class Vlookup'!A:B,2,FALSE)</f>
        <v>N/A</v>
      </c>
      <c r="L353" s="1" t="str">
        <f>VLOOKUP(D353,'Fund Information'!A:F,6,FALSE)</f>
        <v>Higher Education activity included on higher education financial statement template submissions.</v>
      </c>
      <c r="M353" s="6" t="str">
        <f t="shared" si="59"/>
        <v>N/A</v>
      </c>
      <c r="N353" s="6" t="s">
        <v>2886</v>
      </c>
      <c r="O353" s="6" t="str">
        <f t="shared" si="60"/>
        <v>N/A</v>
      </c>
      <c r="P353" s="5" t="s">
        <v>2886</v>
      </c>
      <c r="Q353" s="6" t="str">
        <f t="shared" si="61"/>
        <v>N/A</v>
      </c>
      <c r="R353" s="7" t="str">
        <f t="shared" si="66"/>
        <v>No</v>
      </c>
      <c r="S353" s="5" t="str">
        <f t="shared" si="62"/>
        <v>N/A</v>
      </c>
      <c r="T353" s="6" t="str">
        <f t="shared" si="63"/>
        <v>N/A</v>
      </c>
      <c r="U353" s="7" t="str">
        <f t="shared" si="67"/>
        <v>No</v>
      </c>
      <c r="V353" s="5" t="str">
        <f t="shared" si="64"/>
        <v>N/A</v>
      </c>
      <c r="W353" s="6" t="str">
        <f t="shared" si="65"/>
        <v>N/A</v>
      </c>
      <c r="X353" s="5" t="s">
        <v>2886</v>
      </c>
    </row>
    <row r="354" spans="1:24" ht="30" x14ac:dyDescent="0.25">
      <c r="A354" s="77">
        <f>VLOOKUP(C354,'BU and Control BU Listing'!A:E,5,FALSE)</f>
        <v>24200</v>
      </c>
      <c r="B354" s="80" t="s">
        <v>3830</v>
      </c>
      <c r="C354" s="22" t="str">
        <f t="shared" si="57"/>
        <v>24200</v>
      </c>
      <c r="D354" s="22" t="str">
        <f t="shared" si="58"/>
        <v>08140</v>
      </c>
      <c r="E354" s="21" t="str">
        <f>VLOOKUP(B354,'Table A as of March 2024'!A:G,7,FALSE)</f>
        <v>Christopher Newport University</v>
      </c>
      <c r="F354" s="21" t="str">
        <f>VLOOKUP(B354,'Table A as of March 2024'!A:H,8,FALSE)</f>
        <v>9(D) Debt Service-Prin/Int Pay</v>
      </c>
      <c r="G354" s="11" t="str">
        <f>VLOOKUP(B354,'Table A as of March 2024'!A:I,9,FALSE)</f>
        <v>500</v>
      </c>
      <c r="H354" t="str">
        <f>VLOOKUP(B354,'Table A as of March 2024'!A:L,12,FALSE)</f>
        <v>No</v>
      </c>
      <c r="I354" s="9" t="str">
        <f>VLOOKUP(B354,'Table A as of March 2024'!A:M,13,FALSE)</f>
        <v>R</v>
      </c>
      <c r="K354" t="str">
        <f>VLOOKUP(G354,'ACFR Class Vlookup'!A:B,2,FALSE)</f>
        <v>N/A</v>
      </c>
      <c r="L354" s="1" t="str">
        <f>VLOOKUP(D354,'Fund Information'!A:F,6,FALSE)</f>
        <v>Higher Education activity included on higher education financial statement template submissions.</v>
      </c>
      <c r="M354" s="6" t="str">
        <f t="shared" si="59"/>
        <v>N/A</v>
      </c>
      <c r="N354" s="6" t="s">
        <v>2886</v>
      </c>
      <c r="O354" s="6" t="str">
        <f t="shared" si="60"/>
        <v>N/A</v>
      </c>
      <c r="P354" s="5" t="s">
        <v>2886</v>
      </c>
      <c r="Q354" s="6" t="str">
        <f t="shared" si="61"/>
        <v>N/A</v>
      </c>
      <c r="R354" s="7" t="str">
        <f t="shared" si="66"/>
        <v>No</v>
      </c>
      <c r="S354" s="5" t="str">
        <f t="shared" si="62"/>
        <v>N/A</v>
      </c>
      <c r="T354" s="6" t="str">
        <f t="shared" si="63"/>
        <v>N/A</v>
      </c>
      <c r="U354" s="7" t="str">
        <f t="shared" si="67"/>
        <v>No</v>
      </c>
      <c r="V354" s="5" t="str">
        <f t="shared" si="64"/>
        <v>N/A</v>
      </c>
      <c r="W354" s="6" t="str">
        <f t="shared" si="65"/>
        <v>N/A</v>
      </c>
      <c r="X354" s="5" t="s">
        <v>2886</v>
      </c>
    </row>
    <row r="355" spans="1:24" ht="45" x14ac:dyDescent="0.25">
      <c r="A355" s="77">
        <f>VLOOKUP(C355,'BU and Control BU Listing'!A:E,5,FALSE)</f>
        <v>24200</v>
      </c>
      <c r="B355" s="80" t="s">
        <v>3831</v>
      </c>
      <c r="C355" s="22" t="str">
        <f t="shared" si="57"/>
        <v>24200</v>
      </c>
      <c r="D355" s="22" t="str">
        <f t="shared" si="58"/>
        <v>08150</v>
      </c>
      <c r="E355" s="21" t="str">
        <f>VLOOKUP(B355,'Table A as of March 2024'!A:G,7,FALSE)</f>
        <v>Christopher Newport University</v>
      </c>
      <c r="F355" s="21" t="str">
        <f>VLOOKUP(B355,'Table A as of March 2024'!A:H,8,FALSE)</f>
        <v>9(D) Rev Bonds-Construction</v>
      </c>
      <c r="G355" s="11" t="str">
        <f>VLOOKUP(B355,'Table A as of March 2024'!A:I,9,FALSE)</f>
        <v>500</v>
      </c>
      <c r="H355" t="str">
        <f>VLOOKUP(B355,'Table A as of March 2024'!A:L,12,FALSE)</f>
        <v>No</v>
      </c>
      <c r="I355" s="9" t="str">
        <f>VLOOKUP(B355,'Table A as of March 2024'!A:M,13,FALSE)</f>
        <v>R</v>
      </c>
      <c r="K355" t="str">
        <f>VLOOKUP(G355,'ACFR Class Vlookup'!A:B,2,FALSE)</f>
        <v>N/A</v>
      </c>
      <c r="L355" s="1" t="str">
        <f>VLOOKUP(D355,'Fund Information'!A:F,6,FALSE)</f>
        <v>This fund only contains budgetary activity.  This activity is not associated with the general fund or any special revenue funds.  (General and Special Revenue funds have budgetary statements in the ACFR.)</v>
      </c>
      <c r="M355" s="6" t="str">
        <f t="shared" si="59"/>
        <v>N/A</v>
      </c>
      <c r="N355" s="6" t="s">
        <v>2886</v>
      </c>
      <c r="O355" s="6" t="str">
        <f t="shared" si="60"/>
        <v>N/A</v>
      </c>
      <c r="P355" s="5" t="s">
        <v>2886</v>
      </c>
      <c r="Q355" s="6" t="str">
        <f t="shared" si="61"/>
        <v>N/A</v>
      </c>
      <c r="R355" s="7" t="str">
        <f t="shared" si="66"/>
        <v>No</v>
      </c>
      <c r="S355" s="5" t="str">
        <f t="shared" si="62"/>
        <v>N/A</v>
      </c>
      <c r="T355" s="6" t="str">
        <f t="shared" si="63"/>
        <v>N/A</v>
      </c>
      <c r="U355" s="7" t="str">
        <f t="shared" si="67"/>
        <v>No</v>
      </c>
      <c r="V355" s="5" t="str">
        <f t="shared" si="64"/>
        <v>N/A</v>
      </c>
      <c r="W355" s="6" t="str">
        <f t="shared" si="65"/>
        <v>N/A</v>
      </c>
      <c r="X355" s="5" t="s">
        <v>2886</v>
      </c>
    </row>
    <row r="356" spans="1:24" ht="30" x14ac:dyDescent="0.25">
      <c r="A356" s="77">
        <f>VLOOKUP(C356,'BU and Control BU Listing'!A:E,5,FALSE)</f>
        <v>24200</v>
      </c>
      <c r="B356" s="80" t="s">
        <v>3832</v>
      </c>
      <c r="C356" s="22" t="str">
        <f t="shared" si="57"/>
        <v>24200</v>
      </c>
      <c r="D356" s="22" t="str">
        <f t="shared" si="58"/>
        <v>08170</v>
      </c>
      <c r="E356" s="21" t="str">
        <f>VLOOKUP(B356,'Table A as of March 2024'!A:G,7,FALSE)</f>
        <v>Christopher Newport University</v>
      </c>
      <c r="F356" s="21" t="str">
        <f>VLOOKUP(B356,'Table A as of March 2024'!A:H,8,FALSE)</f>
        <v>VCBA 21St Century</v>
      </c>
      <c r="G356" s="11" t="str">
        <f>VLOOKUP(B356,'Table A as of March 2024'!A:I,9,FALSE)</f>
        <v>500</v>
      </c>
      <c r="H356" t="str">
        <f>VLOOKUP(B356,'Table A as of March 2024'!A:L,12,FALSE)</f>
        <v>No</v>
      </c>
      <c r="I356" s="9" t="str">
        <f>VLOOKUP(B356,'Table A as of March 2024'!A:M,13,FALSE)</f>
        <v>R</v>
      </c>
      <c r="K356" t="str">
        <f>VLOOKUP(G356,'ACFR Class Vlookup'!A:B,2,FALSE)</f>
        <v>N/A</v>
      </c>
      <c r="L356" s="1" t="str">
        <f>VLOOKUP(D356,'Fund Information'!A:F,6,FALSE)</f>
        <v>Higher Education activity included on higher education financial statement template submission.</v>
      </c>
      <c r="M356" s="6" t="str">
        <f t="shared" si="59"/>
        <v>N/A</v>
      </c>
      <c r="N356" s="6" t="s">
        <v>2886</v>
      </c>
      <c r="O356" s="6" t="str">
        <f t="shared" si="60"/>
        <v>N/A</v>
      </c>
      <c r="P356" s="5" t="s">
        <v>2886</v>
      </c>
      <c r="Q356" s="6" t="str">
        <f t="shared" si="61"/>
        <v>N/A</v>
      </c>
      <c r="R356" s="7" t="str">
        <f t="shared" si="66"/>
        <v>No</v>
      </c>
      <c r="S356" s="5" t="str">
        <f t="shared" si="62"/>
        <v>N/A</v>
      </c>
      <c r="T356" s="6" t="str">
        <f t="shared" si="63"/>
        <v>N/A</v>
      </c>
      <c r="U356" s="7" t="str">
        <f t="shared" si="67"/>
        <v>No</v>
      </c>
      <c r="V356" s="5" t="str">
        <f t="shared" si="64"/>
        <v>N/A</v>
      </c>
      <c r="W356" s="6" t="str">
        <f t="shared" si="65"/>
        <v>N/A</v>
      </c>
      <c r="X356" s="5" t="s">
        <v>2886</v>
      </c>
    </row>
    <row r="357" spans="1:24" ht="75" x14ac:dyDescent="0.25">
      <c r="A357" s="77">
        <f>VLOOKUP(C357,'BU and Control BU Listing'!A:E,5,FALSE)</f>
        <v>20700</v>
      </c>
      <c r="B357" s="80" t="s">
        <v>3847</v>
      </c>
      <c r="C357" s="22" t="str">
        <f t="shared" si="57"/>
        <v>24600</v>
      </c>
      <c r="D357" s="22" t="str">
        <f t="shared" si="58"/>
        <v>03000</v>
      </c>
      <c r="E357" s="21" t="str">
        <f>VLOOKUP(B357,'Table A as of March 2024'!A:G,7,FALSE)</f>
        <v>Univ of VA's College at Wise</v>
      </c>
      <c r="F357" s="21" t="str">
        <f>VLOOKUP(B357,'Table A as of March 2024'!A:H,8,FALSE)</f>
        <v>Higher Education Operating</v>
      </c>
      <c r="G357" s="11" t="str">
        <f>VLOOKUP(B357,'Table A as of March 2024'!A:I,9,FALSE)</f>
        <v>500</v>
      </c>
      <c r="H357" t="str">
        <f>VLOOKUP(B357,'Table A as of March 2024'!A:L,12,FALSE)</f>
        <v>No</v>
      </c>
      <c r="I357" s="9" t="str">
        <f>VLOOKUP(B357,'Table A as of March 2024'!A:M,13,FALSE)</f>
        <v>U</v>
      </c>
      <c r="K357" t="str">
        <f>VLOOKUP(G357,'ACFR Class Vlookup'!A:B,2,FALSE)</f>
        <v>N/A</v>
      </c>
      <c r="L357" s="1" t="str">
        <f>VLOOKUP(D357,'Fund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357" s="6" t="str">
        <f t="shared" si="59"/>
        <v>N/A</v>
      </c>
      <c r="N357" s="6" t="s">
        <v>2886</v>
      </c>
      <c r="O357" s="6" t="str">
        <f t="shared" si="60"/>
        <v>N/A</v>
      </c>
      <c r="P357" s="5" t="s">
        <v>2886</v>
      </c>
      <c r="Q357" s="6" t="str">
        <f t="shared" si="61"/>
        <v>N/A</v>
      </c>
      <c r="R357" s="7" t="str">
        <f t="shared" si="66"/>
        <v>No</v>
      </c>
      <c r="S357" s="5" t="str">
        <f t="shared" si="62"/>
        <v>N/A</v>
      </c>
      <c r="T357" s="6" t="str">
        <f t="shared" si="63"/>
        <v>N/A</v>
      </c>
      <c r="U357" s="7" t="str">
        <f t="shared" si="67"/>
        <v>No</v>
      </c>
      <c r="V357" s="5" t="str">
        <f t="shared" si="64"/>
        <v>N/A</v>
      </c>
      <c r="W357" s="6" t="str">
        <f t="shared" si="65"/>
        <v>N/A</v>
      </c>
      <c r="X357" s="5" t="s">
        <v>2886</v>
      </c>
    </row>
    <row r="358" spans="1:24" ht="30" x14ac:dyDescent="0.25">
      <c r="A358" s="77">
        <f>VLOOKUP(C358,'BU and Control BU Listing'!A:E,5,FALSE)</f>
        <v>20700</v>
      </c>
      <c r="B358" s="80" t="s">
        <v>3848</v>
      </c>
      <c r="C358" s="22" t="str">
        <f t="shared" si="57"/>
        <v>24600</v>
      </c>
      <c r="D358" s="22" t="str">
        <f t="shared" si="58"/>
        <v>03010</v>
      </c>
      <c r="E358" s="21" t="str">
        <f>VLOOKUP(B358,'Table A as of March 2024'!A:G,7,FALSE)</f>
        <v>Univ of VA's College at Wise</v>
      </c>
      <c r="F358" s="21" t="str">
        <f>VLOOKUP(B358,'Table A as of March 2024'!A:H,8,FALSE)</f>
        <v>Higher Education Federal</v>
      </c>
      <c r="G358" s="11" t="str">
        <f>VLOOKUP(B358,'Table A as of March 2024'!A:I,9,FALSE)</f>
        <v>500</v>
      </c>
      <c r="H358" t="str">
        <f>VLOOKUP(B358,'Table A as of March 2024'!A:L,12,FALSE)</f>
        <v>No</v>
      </c>
      <c r="I358" s="9" t="str">
        <f>VLOOKUP(B358,'Table A as of March 2024'!A:M,13,FALSE)</f>
        <v>R</v>
      </c>
      <c r="K358" t="str">
        <f>VLOOKUP(G358,'ACFR Class Vlookup'!A:B,2,FALSE)</f>
        <v>N/A</v>
      </c>
      <c r="L358" s="1" t="str">
        <f>VLOOKUP(D358,'Fund Information'!A:F,6,FALSE)</f>
        <v>Higher Education activity included on higher education financial statement template submissions.</v>
      </c>
      <c r="M358" s="6" t="str">
        <f t="shared" si="59"/>
        <v>N/A</v>
      </c>
      <c r="N358" s="6" t="s">
        <v>2886</v>
      </c>
      <c r="O358" s="6" t="str">
        <f t="shared" si="60"/>
        <v>N/A</v>
      </c>
      <c r="P358" s="5" t="s">
        <v>2886</v>
      </c>
      <c r="Q358" s="6" t="str">
        <f t="shared" si="61"/>
        <v>N/A</v>
      </c>
      <c r="R358" s="7" t="str">
        <f t="shared" si="66"/>
        <v>No</v>
      </c>
      <c r="S358" s="5" t="str">
        <f t="shared" si="62"/>
        <v>N/A</v>
      </c>
      <c r="T358" s="6" t="str">
        <f t="shared" si="63"/>
        <v>N/A</v>
      </c>
      <c r="U358" s="7" t="str">
        <f t="shared" si="67"/>
        <v>No</v>
      </c>
      <c r="V358" s="5" t="str">
        <f t="shared" si="64"/>
        <v>N/A</v>
      </c>
      <c r="W358" s="6" t="str">
        <f t="shared" si="65"/>
        <v>N/A</v>
      </c>
      <c r="X358" s="5" t="s">
        <v>2886</v>
      </c>
    </row>
    <row r="359" spans="1:24" ht="30" x14ac:dyDescent="0.25">
      <c r="A359" s="77">
        <f>VLOOKUP(C359,'BU and Control BU Listing'!A:E,5,FALSE)</f>
        <v>20700</v>
      </c>
      <c r="B359" s="80" t="s">
        <v>3849</v>
      </c>
      <c r="C359" s="22" t="str">
        <f t="shared" si="57"/>
        <v>24600</v>
      </c>
      <c r="D359" s="22" t="str">
        <f t="shared" si="58"/>
        <v>03020</v>
      </c>
      <c r="E359" s="21" t="str">
        <f>VLOOKUP(B359,'Table A as of March 2024'!A:G,7,FALSE)</f>
        <v>Univ of VA's College at Wise</v>
      </c>
      <c r="F359" s="21" t="str">
        <f>VLOOKUP(B359,'Table A as of March 2024'!A:H,8,FALSE)</f>
        <v>Foundation/Othr Grants/Cntrcts</v>
      </c>
      <c r="G359" s="11" t="str">
        <f>VLOOKUP(B359,'Table A as of March 2024'!A:I,9,FALSE)</f>
        <v>500</v>
      </c>
      <c r="H359" t="str">
        <f>VLOOKUP(B359,'Table A as of March 2024'!A:L,12,FALSE)</f>
        <v>No</v>
      </c>
      <c r="I359" s="9" t="str">
        <f>VLOOKUP(B359,'Table A as of March 2024'!A:M,13,FALSE)</f>
        <v>R</v>
      </c>
      <c r="K359" t="str">
        <f>VLOOKUP(G359,'ACFR Class Vlookup'!A:B,2,FALSE)</f>
        <v>N/A</v>
      </c>
      <c r="L359" s="1" t="str">
        <f>VLOOKUP(D359,'Fund Information'!A:F,6,FALSE)</f>
        <v>Higher Education activity included on higher education financial statement template submissions.</v>
      </c>
      <c r="M359" s="6" t="str">
        <f t="shared" si="59"/>
        <v>N/A</v>
      </c>
      <c r="N359" s="6" t="s">
        <v>2886</v>
      </c>
      <c r="O359" s="6" t="str">
        <f t="shared" si="60"/>
        <v>N/A</v>
      </c>
      <c r="P359" s="5" t="s">
        <v>2886</v>
      </c>
      <c r="Q359" s="6" t="str">
        <f t="shared" si="61"/>
        <v>N/A</v>
      </c>
      <c r="R359" s="7" t="str">
        <f t="shared" si="66"/>
        <v>No</v>
      </c>
      <c r="S359" s="5" t="str">
        <f t="shared" si="62"/>
        <v>N/A</v>
      </c>
      <c r="T359" s="6" t="str">
        <f t="shared" si="63"/>
        <v>N/A</v>
      </c>
      <c r="U359" s="7" t="str">
        <f t="shared" si="67"/>
        <v>No</v>
      </c>
      <c r="V359" s="5" t="str">
        <f t="shared" si="64"/>
        <v>N/A</v>
      </c>
      <c r="W359" s="6" t="str">
        <f t="shared" si="65"/>
        <v>N/A</v>
      </c>
      <c r="X359" s="5" t="s">
        <v>2886</v>
      </c>
    </row>
    <row r="360" spans="1:24" ht="30" x14ac:dyDescent="0.25">
      <c r="A360" s="77">
        <f>VLOOKUP(C360,'BU and Control BU Listing'!A:E,5,FALSE)</f>
        <v>20700</v>
      </c>
      <c r="B360" s="80" t="s">
        <v>3850</v>
      </c>
      <c r="C360" s="22" t="str">
        <f t="shared" si="57"/>
        <v>24600</v>
      </c>
      <c r="D360" s="22" t="str">
        <f t="shared" si="58"/>
        <v>03030</v>
      </c>
      <c r="E360" s="21" t="str">
        <f>VLOOKUP(B360,'Table A as of March 2024'!A:G,7,FALSE)</f>
        <v>Univ of VA's College at Wise</v>
      </c>
      <c r="F360" s="21" t="str">
        <f>VLOOKUP(B360,'Table A as of March 2024'!A:H,8,FALSE)</f>
        <v>Indirect Cost Recovery</v>
      </c>
      <c r="G360" s="11" t="str">
        <f>VLOOKUP(B360,'Table A as of March 2024'!A:I,9,FALSE)</f>
        <v>500</v>
      </c>
      <c r="H360" t="str">
        <f>VLOOKUP(B360,'Table A as of March 2024'!A:L,12,FALSE)</f>
        <v>No</v>
      </c>
      <c r="I360" s="9" t="str">
        <f>VLOOKUP(B360,'Table A as of March 2024'!A:M,13,FALSE)</f>
        <v>U</v>
      </c>
      <c r="K360" t="str">
        <f>VLOOKUP(G360,'ACFR Class Vlookup'!A:B,2,FALSE)</f>
        <v>N/A</v>
      </c>
      <c r="L360" s="1" t="str">
        <f>VLOOKUP(D360,'Fund Information'!A:F,6,FALSE)</f>
        <v>Higher Education activity included on higher education financial statement template submissions.</v>
      </c>
      <c r="M360" s="6" t="str">
        <f t="shared" si="59"/>
        <v>N/A</v>
      </c>
      <c r="N360" s="6" t="s">
        <v>2886</v>
      </c>
      <c r="O360" s="6" t="str">
        <f t="shared" si="60"/>
        <v>N/A</v>
      </c>
      <c r="P360" s="5" t="s">
        <v>2886</v>
      </c>
      <c r="Q360" s="6" t="str">
        <f t="shared" si="61"/>
        <v>N/A</v>
      </c>
      <c r="R360" s="7" t="str">
        <f t="shared" si="66"/>
        <v>No</v>
      </c>
      <c r="S360" s="5" t="str">
        <f t="shared" si="62"/>
        <v>N/A</v>
      </c>
      <c r="T360" s="6" t="str">
        <f t="shared" si="63"/>
        <v>N/A</v>
      </c>
      <c r="U360" s="7" t="str">
        <f t="shared" si="67"/>
        <v>No</v>
      </c>
      <c r="V360" s="5" t="str">
        <f t="shared" si="64"/>
        <v>N/A</v>
      </c>
      <c r="W360" s="6" t="str">
        <f t="shared" si="65"/>
        <v>N/A</v>
      </c>
      <c r="X360" s="5" t="s">
        <v>2886</v>
      </c>
    </row>
    <row r="361" spans="1:24" ht="60" x14ac:dyDescent="0.25">
      <c r="A361" s="77">
        <f>VLOOKUP(C361,'BU and Control BU Listing'!A:E,5,FALSE)</f>
        <v>20700</v>
      </c>
      <c r="B361" s="80" t="s">
        <v>3851</v>
      </c>
      <c r="C361" s="22" t="str">
        <f t="shared" si="57"/>
        <v>24600</v>
      </c>
      <c r="D361" s="22" t="str">
        <f t="shared" si="58"/>
        <v>03060</v>
      </c>
      <c r="E361" s="21" t="str">
        <f>VLOOKUP(B361,'Table A as of March 2024'!A:G,7,FALSE)</f>
        <v>Univ of VA's College at Wise</v>
      </c>
      <c r="F361" s="21" t="str">
        <f>VLOOKUP(B361,'Table A as of March 2024'!A:H,8,FALSE)</f>
        <v>Auxiliary Enterprise</v>
      </c>
      <c r="G361" s="11" t="str">
        <f>VLOOKUP(B361,'Table A as of March 2024'!A:I,9,FALSE)</f>
        <v>500</v>
      </c>
      <c r="H361" t="str">
        <f>VLOOKUP(B361,'Table A as of March 2024'!A:L,12,FALSE)</f>
        <v>No</v>
      </c>
      <c r="I361" s="9" t="str">
        <f>VLOOKUP(B361,'Table A as of March 2024'!A:M,13,FALSE)</f>
        <v>U</v>
      </c>
      <c r="K361" t="str">
        <f>VLOOKUP(G361,'ACFR Class Vlookup'!A:B,2,FALSE)</f>
        <v>N/A</v>
      </c>
      <c r="L361" s="1" t="str">
        <f>VLOOKUP(D361,'Fund Information'!A:F,6,FALSE)</f>
        <v>The Higher Education Auxiliary Enterprise fund accounts for the Auxiliary activities at the colleges/universities.  These activities include such things as food service, bookstores, student health servicces and recreation/intramural programs.</v>
      </c>
      <c r="M361" s="6" t="str">
        <f t="shared" si="59"/>
        <v>N/A</v>
      </c>
      <c r="N361" s="6" t="s">
        <v>2886</v>
      </c>
      <c r="O361" s="6" t="str">
        <f t="shared" si="60"/>
        <v>N/A</v>
      </c>
      <c r="P361" s="5" t="s">
        <v>2886</v>
      </c>
      <c r="Q361" s="6" t="str">
        <f t="shared" si="61"/>
        <v>N/A</v>
      </c>
      <c r="R361" s="7" t="str">
        <f t="shared" si="66"/>
        <v>No</v>
      </c>
      <c r="S361" s="5" t="str">
        <f t="shared" si="62"/>
        <v>N/A</v>
      </c>
      <c r="T361" s="6" t="str">
        <f t="shared" si="63"/>
        <v>N/A</v>
      </c>
      <c r="U361" s="7" t="str">
        <f t="shared" si="67"/>
        <v>No</v>
      </c>
      <c r="V361" s="5" t="str">
        <f t="shared" si="64"/>
        <v>N/A</v>
      </c>
      <c r="W361" s="6" t="str">
        <f t="shared" si="65"/>
        <v>N/A</v>
      </c>
      <c r="X361" s="5" t="s">
        <v>2886</v>
      </c>
    </row>
    <row r="362" spans="1:24" ht="30" x14ac:dyDescent="0.25">
      <c r="A362" s="77">
        <f>VLOOKUP(C362,'BU and Control BU Listing'!A:E,5,FALSE)</f>
        <v>20700</v>
      </c>
      <c r="B362" s="80" t="s">
        <v>3852</v>
      </c>
      <c r="C362" s="22" t="str">
        <f t="shared" si="57"/>
        <v>24600</v>
      </c>
      <c r="D362" s="22" t="str">
        <f t="shared" si="58"/>
        <v>03080</v>
      </c>
      <c r="E362" s="21" t="str">
        <f>VLOOKUP(B362,'Table A as of March 2024'!A:G,7,FALSE)</f>
        <v>Univ of VA's College at Wise</v>
      </c>
      <c r="F362" s="21" t="str">
        <f>VLOOKUP(B362,'Table A as of March 2024'!A:H,8,FALSE)</f>
        <v>Work Study</v>
      </c>
      <c r="G362" s="11" t="str">
        <f>VLOOKUP(B362,'Table A as of March 2024'!A:I,9,FALSE)</f>
        <v>500</v>
      </c>
      <c r="H362" t="str">
        <f>VLOOKUP(B362,'Table A as of March 2024'!A:L,12,FALSE)</f>
        <v>No</v>
      </c>
      <c r="I362" s="9" t="str">
        <f>VLOOKUP(B362,'Table A as of March 2024'!A:M,13,FALSE)</f>
        <v>R</v>
      </c>
      <c r="K362" t="str">
        <f>VLOOKUP(G362,'ACFR Class Vlookup'!A:B,2,FALSE)</f>
        <v>N/A</v>
      </c>
      <c r="L362" s="1" t="str">
        <f>VLOOKUP(D362,'Fund Information'!A:F,6,FALSE)</f>
        <v>Higher Education activity included on higher education financial statement template submissions.</v>
      </c>
      <c r="M362" s="6" t="str">
        <f t="shared" si="59"/>
        <v>N/A</v>
      </c>
      <c r="N362" s="6" t="s">
        <v>2886</v>
      </c>
      <c r="O362" s="6" t="str">
        <f t="shared" si="60"/>
        <v>N/A</v>
      </c>
      <c r="P362" s="5" t="s">
        <v>2886</v>
      </c>
      <c r="Q362" s="6" t="str">
        <f t="shared" si="61"/>
        <v>N/A</v>
      </c>
      <c r="R362" s="7" t="str">
        <f t="shared" si="66"/>
        <v>No</v>
      </c>
      <c r="S362" s="5" t="str">
        <f t="shared" si="62"/>
        <v>N/A</v>
      </c>
      <c r="T362" s="6" t="str">
        <f t="shared" si="63"/>
        <v>N/A</v>
      </c>
      <c r="U362" s="7" t="str">
        <f t="shared" si="67"/>
        <v>No</v>
      </c>
      <c r="V362" s="5" t="str">
        <f t="shared" si="64"/>
        <v>N/A</v>
      </c>
      <c r="W362" s="6" t="str">
        <f t="shared" si="65"/>
        <v>N/A</v>
      </c>
      <c r="X362" s="5" t="s">
        <v>2886</v>
      </c>
    </row>
    <row r="363" spans="1:24" ht="30" x14ac:dyDescent="0.25">
      <c r="A363" s="77">
        <f>VLOOKUP(C363,'BU and Control BU Listing'!A:E,5,FALSE)</f>
        <v>20700</v>
      </c>
      <c r="B363" s="80" t="s">
        <v>3853</v>
      </c>
      <c r="C363" s="22" t="str">
        <f t="shared" si="57"/>
        <v>24600</v>
      </c>
      <c r="D363" s="22" t="str">
        <f t="shared" si="58"/>
        <v>03110</v>
      </c>
      <c r="E363" s="21" t="str">
        <f>VLOOKUP(B363,'Table A as of March 2024'!A:G,7,FALSE)</f>
        <v>Univ of VA's College at Wise</v>
      </c>
      <c r="F363" s="21" t="str">
        <f>VLOOKUP(B363,'Table A as of March 2024'!A:H,8,FALSE)</f>
        <v>Eminent Scholars</v>
      </c>
      <c r="G363" s="11" t="str">
        <f>VLOOKUP(B363,'Table A as of March 2024'!A:I,9,FALSE)</f>
        <v>500</v>
      </c>
      <c r="H363" t="str">
        <f>VLOOKUP(B363,'Table A as of March 2024'!A:L,12,FALSE)</f>
        <v>No</v>
      </c>
      <c r="I363" s="9" t="str">
        <f>VLOOKUP(B363,'Table A as of March 2024'!A:M,13,FALSE)</f>
        <v>R</v>
      </c>
      <c r="K363" t="str">
        <f>VLOOKUP(G363,'ACFR Class Vlookup'!A:B,2,FALSE)</f>
        <v>N/A</v>
      </c>
      <c r="L363" s="1" t="str">
        <f>VLOOKUP(D363,'Fund Information'!A:F,6,FALSE)</f>
        <v>Higher Education activity included on higher education financial statement template submissions.</v>
      </c>
      <c r="M363" s="6" t="str">
        <f t="shared" si="59"/>
        <v>N/A</v>
      </c>
      <c r="N363" s="6" t="s">
        <v>2886</v>
      </c>
      <c r="O363" s="6" t="str">
        <f t="shared" si="60"/>
        <v>N/A</v>
      </c>
      <c r="P363" s="5" t="s">
        <v>2886</v>
      </c>
      <c r="Q363" s="6" t="str">
        <f t="shared" si="61"/>
        <v>N/A</v>
      </c>
      <c r="R363" s="7" t="str">
        <f t="shared" si="66"/>
        <v>No</v>
      </c>
      <c r="S363" s="5" t="str">
        <f t="shared" si="62"/>
        <v>N/A</v>
      </c>
      <c r="T363" s="6" t="str">
        <f t="shared" si="63"/>
        <v>N/A</v>
      </c>
      <c r="U363" s="7" t="str">
        <f t="shared" si="67"/>
        <v>No</v>
      </c>
      <c r="V363" s="5" t="str">
        <f t="shared" si="64"/>
        <v>N/A</v>
      </c>
      <c r="W363" s="6" t="str">
        <f t="shared" si="65"/>
        <v>N/A</v>
      </c>
      <c r="X363" s="5" t="s">
        <v>2886</v>
      </c>
    </row>
    <row r="364" spans="1:24" ht="30" x14ac:dyDescent="0.25">
      <c r="A364" s="77">
        <f>VLOOKUP(C364,'BU and Control BU Listing'!A:E,5,FALSE)</f>
        <v>20700</v>
      </c>
      <c r="B364" s="80" t="s">
        <v>3854</v>
      </c>
      <c r="C364" s="22" t="str">
        <f t="shared" si="57"/>
        <v>24600</v>
      </c>
      <c r="D364" s="22" t="str">
        <f t="shared" si="58"/>
        <v>03170</v>
      </c>
      <c r="E364" s="21" t="str">
        <f>VLOOKUP(B364,'Table A as of March 2024'!A:G,7,FALSE)</f>
        <v>Univ of VA's College at Wise</v>
      </c>
      <c r="F364" s="21" t="str">
        <f>VLOOKUP(B364,'Table A as of March 2024'!A:H,8,FALSE)</f>
        <v>Student Financial Assistance</v>
      </c>
      <c r="G364" s="11" t="str">
        <f>VLOOKUP(B364,'Table A as of March 2024'!A:I,9,FALSE)</f>
        <v>500</v>
      </c>
      <c r="H364" t="str">
        <f>VLOOKUP(B364,'Table A as of March 2024'!A:L,12,FALSE)</f>
        <v>No</v>
      </c>
      <c r="I364" s="9" t="str">
        <f>VLOOKUP(B364,'Table A as of March 2024'!A:M,13,FALSE)</f>
        <v>U</v>
      </c>
      <c r="K364" t="str">
        <f>VLOOKUP(G364,'ACFR Class Vlookup'!A:B,2,FALSE)</f>
        <v>N/A</v>
      </c>
      <c r="L364" s="1" t="str">
        <f>VLOOKUP(D364,'Fund Information'!A:F,6,FALSE)</f>
        <v>Higher Education activity included on higher education financial statement template submissions.</v>
      </c>
      <c r="M364" s="6" t="str">
        <f t="shared" si="59"/>
        <v>N/A</v>
      </c>
      <c r="N364" s="6" t="s">
        <v>2886</v>
      </c>
      <c r="O364" s="6" t="str">
        <f t="shared" si="60"/>
        <v>N/A</v>
      </c>
      <c r="P364" s="5" t="s">
        <v>2886</v>
      </c>
      <c r="Q364" s="6" t="str">
        <f t="shared" si="61"/>
        <v>N/A</v>
      </c>
      <c r="R364" s="7" t="str">
        <f t="shared" si="66"/>
        <v>No</v>
      </c>
      <c r="S364" s="5" t="str">
        <f t="shared" si="62"/>
        <v>N/A</v>
      </c>
      <c r="T364" s="6" t="str">
        <f t="shared" si="63"/>
        <v>N/A</v>
      </c>
      <c r="U364" s="7" t="str">
        <f t="shared" si="67"/>
        <v>No</v>
      </c>
      <c r="V364" s="5" t="str">
        <f t="shared" si="64"/>
        <v>N/A</v>
      </c>
      <c r="W364" s="6" t="str">
        <f t="shared" si="65"/>
        <v>N/A</v>
      </c>
      <c r="X364" s="5" t="s">
        <v>2886</v>
      </c>
    </row>
    <row r="365" spans="1:24" ht="165" x14ac:dyDescent="0.25">
      <c r="A365" s="77">
        <f>VLOOKUP(C365,'BU and Control BU Listing'!A:E,5,FALSE)</f>
        <v>20700</v>
      </c>
      <c r="B365" s="80" t="s">
        <v>8186</v>
      </c>
      <c r="C365" s="22" t="str">
        <f t="shared" si="57"/>
        <v>24600</v>
      </c>
      <c r="D365" s="22" t="str">
        <f t="shared" si="58"/>
        <v>03210</v>
      </c>
      <c r="E365" s="21" t="str">
        <f>VLOOKUP(B365,'Table A as of March 2024'!A:G,7,FALSE)</f>
        <v>Univ of VA's College at Wise</v>
      </c>
      <c r="F365" s="21" t="str">
        <f>VLOOKUP(B365,'Table A as of March 2024'!A:H,8,FALSE)</f>
        <v>ARP-CrvStLoclFisRecFd-COVID-19</v>
      </c>
      <c r="G365" s="11" t="str">
        <f>VLOOKUP(B365,'Table A as of March 2024'!A:I,9,FALSE)</f>
        <v>500</v>
      </c>
      <c r="H365" t="str">
        <f>VLOOKUP(B365,'Table A as of March 2024'!A:L,12,FALSE)</f>
        <v>No</v>
      </c>
      <c r="I365" s="9" t="str">
        <f>VLOOKUP(B365,'Table A as of March 2024'!A:M,13,FALSE)</f>
        <v>V</v>
      </c>
      <c r="K365" t="str">
        <f>VLOOKUP(G365,'ACFR Class Vlookup'!A:B,2,FALSE)</f>
        <v>N/A</v>
      </c>
      <c r="L365" s="1" t="str">
        <f>VLOOKUP(D365,'Fund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65" s="6" t="str">
        <f t="shared" si="59"/>
        <v>N/A</v>
      </c>
      <c r="N365" s="6" t="s">
        <v>2886</v>
      </c>
      <c r="O365" s="6" t="str">
        <f t="shared" si="60"/>
        <v>N/A</v>
      </c>
      <c r="P365" s="5" t="s">
        <v>2886</v>
      </c>
      <c r="Q365" s="6" t="str">
        <f t="shared" si="61"/>
        <v>N/A</v>
      </c>
      <c r="R365" s="7" t="str">
        <f t="shared" si="66"/>
        <v>No</v>
      </c>
      <c r="S365" s="5" t="str">
        <f t="shared" si="62"/>
        <v>N/A</v>
      </c>
      <c r="T365" s="6" t="str">
        <f t="shared" si="63"/>
        <v>N/A</v>
      </c>
      <c r="U365" s="7" t="str">
        <f t="shared" si="67"/>
        <v>No</v>
      </c>
      <c r="V365" s="5" t="str">
        <f t="shared" si="64"/>
        <v>N/A</v>
      </c>
      <c r="W365" s="6" t="str">
        <f t="shared" si="65"/>
        <v>N/A</v>
      </c>
      <c r="X365" s="5" t="s">
        <v>2886</v>
      </c>
    </row>
    <row r="366" spans="1:24" ht="30" x14ac:dyDescent="0.25">
      <c r="A366" s="77">
        <f>VLOOKUP(C366,'BU and Control BU Listing'!A:E,5,FALSE)</f>
        <v>20700</v>
      </c>
      <c r="B366" s="80" t="s">
        <v>3855</v>
      </c>
      <c r="C366" s="22" t="str">
        <f t="shared" si="57"/>
        <v>24600</v>
      </c>
      <c r="D366" s="22" t="str">
        <f t="shared" si="58"/>
        <v>03220</v>
      </c>
      <c r="E366" s="21" t="str">
        <f>VLOOKUP(B366,'Table A as of March 2024'!A:G,7,FALSE)</f>
        <v>Univ of VA's College at Wise</v>
      </c>
      <c r="F366" s="21" t="str">
        <f>VLOOKUP(B366,'Table A as of March 2024'!A:H,8,FALSE)</f>
        <v>Covered Institution Int Escrow</v>
      </c>
      <c r="G366" s="11" t="str">
        <f>VLOOKUP(B366,'Table A as of March 2024'!A:I,9,FALSE)</f>
        <v>500</v>
      </c>
      <c r="H366" t="str">
        <f>VLOOKUP(B366,'Table A as of March 2024'!A:L,12,FALSE)</f>
        <v>Yes</v>
      </c>
      <c r="I366" s="9" t="str">
        <f>VLOOKUP(B366,'Table A as of March 2024'!A:M,13,FALSE)</f>
        <v>U</v>
      </c>
      <c r="K366" t="str">
        <f>VLOOKUP(G366,'ACFR Class Vlookup'!A:B,2,FALSE)</f>
        <v>N/A</v>
      </c>
      <c r="L366" s="1" t="str">
        <f>VLOOKUP(D366,'Fund Information'!A:F,6,FALSE)</f>
        <v>This fund accounts for interest earned on general fund money for funds that are not on CARS.</v>
      </c>
      <c r="M366" s="6" t="str">
        <f t="shared" si="59"/>
        <v>N/A</v>
      </c>
      <c r="N366" s="6" t="s">
        <v>2886</v>
      </c>
      <c r="O366" s="6" t="str">
        <f t="shared" si="60"/>
        <v>N/A</v>
      </c>
      <c r="P366" s="5" t="s">
        <v>2886</v>
      </c>
      <c r="Q366" s="6" t="str">
        <f t="shared" si="61"/>
        <v>N/A</v>
      </c>
      <c r="R366" s="7" t="str">
        <f t="shared" si="66"/>
        <v>No</v>
      </c>
      <c r="S366" s="5" t="str">
        <f t="shared" si="62"/>
        <v>N/A</v>
      </c>
      <c r="T366" s="6" t="str">
        <f t="shared" si="63"/>
        <v>N/A</v>
      </c>
      <c r="U366" s="7" t="str">
        <f t="shared" si="67"/>
        <v>No</v>
      </c>
      <c r="V366" s="5" t="str">
        <f t="shared" si="64"/>
        <v>N/A</v>
      </c>
      <c r="W366" s="6" t="str">
        <f t="shared" si="65"/>
        <v>N/A</v>
      </c>
      <c r="X366" s="5" t="s">
        <v>2886</v>
      </c>
    </row>
    <row r="367" spans="1:24" ht="30" x14ac:dyDescent="0.25">
      <c r="A367" s="77">
        <f>VLOOKUP(C367,'BU and Control BU Listing'!A:E,5,FALSE)</f>
        <v>20700</v>
      </c>
      <c r="B367" s="80" t="s">
        <v>3856</v>
      </c>
      <c r="C367" s="22" t="str">
        <f t="shared" si="57"/>
        <v>24600</v>
      </c>
      <c r="D367" s="22" t="str">
        <f t="shared" si="58"/>
        <v>03300</v>
      </c>
      <c r="E367" s="21" t="str">
        <f>VLOOKUP(B367,'Table A as of March 2024'!A:G,7,FALSE)</f>
        <v>Univ of VA's College at Wise</v>
      </c>
      <c r="F367" s="21" t="str">
        <f>VLOOKUP(B367,'Table A as of March 2024'!A:H,8,FALSE)</f>
        <v>Hi Ed Decentralzation Suspense</v>
      </c>
      <c r="G367" s="11" t="str">
        <f>VLOOKUP(B367,'Table A as of March 2024'!A:I,9,FALSE)</f>
        <v>500</v>
      </c>
      <c r="H367" t="str">
        <f>VLOOKUP(B367,'Table A as of March 2024'!A:L,12,FALSE)</f>
        <v>No</v>
      </c>
      <c r="I367" s="9" t="str">
        <f>VLOOKUP(B367,'Table A as of March 2024'!A:M,13,FALSE)</f>
        <v>U</v>
      </c>
      <c r="K367" t="str">
        <f>VLOOKUP(G367,'ACFR Class Vlookup'!A:B,2,FALSE)</f>
        <v>N/A</v>
      </c>
      <c r="L367" s="1" t="str">
        <f>VLOOKUP(D367,'Fund Information'!A:F,6,FALSE)</f>
        <v>Higher Education activity included on higher education financial statement template submissions.</v>
      </c>
      <c r="M367" s="6" t="str">
        <f t="shared" si="59"/>
        <v>N/A</v>
      </c>
      <c r="N367" s="6" t="s">
        <v>2886</v>
      </c>
      <c r="O367" s="6" t="str">
        <f t="shared" si="60"/>
        <v>N/A</v>
      </c>
      <c r="P367" s="5" t="s">
        <v>2886</v>
      </c>
      <c r="Q367" s="6" t="str">
        <f t="shared" si="61"/>
        <v>N/A</v>
      </c>
      <c r="R367" s="7" t="str">
        <f t="shared" si="66"/>
        <v>No</v>
      </c>
      <c r="S367" s="5" t="str">
        <f t="shared" si="62"/>
        <v>N/A</v>
      </c>
      <c r="T367" s="6" t="str">
        <f t="shared" si="63"/>
        <v>N/A</v>
      </c>
      <c r="U367" s="7" t="str">
        <f t="shared" si="67"/>
        <v>No</v>
      </c>
      <c r="V367" s="5" t="str">
        <f t="shared" si="64"/>
        <v>N/A</v>
      </c>
      <c r="W367" s="6" t="str">
        <f t="shared" si="65"/>
        <v>N/A</v>
      </c>
      <c r="X367" s="5" t="s">
        <v>2886</v>
      </c>
    </row>
    <row r="368" spans="1:24" ht="165" x14ac:dyDescent="0.25">
      <c r="A368" s="77">
        <f>VLOOKUP(C368,'BU and Control BU Listing'!A:E,5,FALSE)</f>
        <v>20700</v>
      </c>
      <c r="B368" s="80" t="s">
        <v>5861</v>
      </c>
      <c r="C368" s="22" t="str">
        <f t="shared" si="57"/>
        <v>24600</v>
      </c>
      <c r="D368" s="22" t="str">
        <f t="shared" si="58"/>
        <v>03420</v>
      </c>
      <c r="E368" s="21" t="str">
        <f>VLOOKUP(B368,'Table A as of March 2024'!A:G,7,FALSE)</f>
        <v>Univ of VA's College at Wise</v>
      </c>
      <c r="F368" s="21" t="str">
        <f>VLOOKUP(B368,'Table A as of March 2024'!A:H,8,FALSE)</f>
        <v>Caresactrlffd-General-Covid-19</v>
      </c>
      <c r="G368" s="11" t="str">
        <f>VLOOKUP(B368,'Table A as of March 2024'!A:I,9,FALSE)</f>
        <v>500</v>
      </c>
      <c r="H368" t="str">
        <f>VLOOKUP(B368,'Table A as of March 2024'!A:L,12,FALSE)</f>
        <v>No</v>
      </c>
      <c r="I368" s="9" t="str">
        <f>VLOOKUP(B368,'Table A as of March 2024'!A:M,13,FALSE)</f>
        <v>V</v>
      </c>
      <c r="K368" t="str">
        <f>VLOOKUP(G368,'ACFR Class Vlookup'!A:B,2,FALSE)</f>
        <v>N/A</v>
      </c>
      <c r="L368" s="1" t="str">
        <f>VLOOKUP(D368,'Fund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68" s="6" t="str">
        <f t="shared" si="59"/>
        <v>N/A</v>
      </c>
      <c r="N368" s="6" t="s">
        <v>2886</v>
      </c>
      <c r="O368" s="6" t="str">
        <f t="shared" si="60"/>
        <v>N/A</v>
      </c>
      <c r="P368" s="5" t="s">
        <v>2886</v>
      </c>
      <c r="Q368" s="6" t="str">
        <f t="shared" si="61"/>
        <v>N/A</v>
      </c>
      <c r="R368" s="7" t="str">
        <f t="shared" si="66"/>
        <v>No</v>
      </c>
      <c r="S368" s="5" t="str">
        <f t="shared" si="62"/>
        <v>N/A</v>
      </c>
      <c r="T368" s="6" t="str">
        <f t="shared" si="63"/>
        <v>N/A</v>
      </c>
      <c r="U368" s="7" t="str">
        <f t="shared" si="67"/>
        <v>No</v>
      </c>
      <c r="V368" s="5" t="str">
        <f t="shared" si="64"/>
        <v>N/A</v>
      </c>
      <c r="W368" s="6" t="str">
        <f t="shared" si="65"/>
        <v>N/A</v>
      </c>
      <c r="X368" s="5" t="s">
        <v>2886</v>
      </c>
    </row>
    <row r="369" spans="1:24" ht="165" x14ac:dyDescent="0.25">
      <c r="A369" s="77">
        <f>VLOOKUP(C369,'BU and Control BU Listing'!A:E,5,FALSE)</f>
        <v>20700</v>
      </c>
      <c r="B369" s="80" t="s">
        <v>8857</v>
      </c>
      <c r="C369" s="22" t="str">
        <f t="shared" si="57"/>
        <v>24600</v>
      </c>
      <c r="D369" s="22" t="str">
        <f t="shared" si="58"/>
        <v>03460</v>
      </c>
      <c r="E369" s="21" t="str">
        <f>VLOOKUP(B369,'Table A as of March 2024'!A:G,7,FALSE)</f>
        <v>Univ of VA's College at Wise</v>
      </c>
      <c r="F369" s="21" t="str">
        <f>VLOOKUP(B369,'Table A as of March 2024'!A:H,8,FALSE)</f>
        <v>Innovative internship Fund</v>
      </c>
      <c r="G369" s="11" t="str">
        <f>VLOOKUP(B369,'Table A as of March 2024'!A:I,9,FALSE)</f>
        <v>500</v>
      </c>
      <c r="H369" t="str">
        <f>VLOOKUP(B369,'Table A as of March 2024'!A:L,12,FALSE)</f>
        <v>No</v>
      </c>
      <c r="I369" s="9" t="str">
        <f>VLOOKUP(B369,'Table A as of March 2024'!A:M,13,FALSE)</f>
        <v>U</v>
      </c>
      <c r="K369" t="str">
        <f>VLOOKUP(G369,'ACFR Class Vlookup'!A:B,2,FALSE)</f>
        <v>N/A</v>
      </c>
      <c r="L369" s="1" t="str">
        <f>VLOOKUP(D369,'Fund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369" s="6" t="str">
        <f t="shared" si="59"/>
        <v>N/A</v>
      </c>
      <c r="N369" s="6" t="s">
        <v>2886</v>
      </c>
      <c r="O369" s="6" t="str">
        <f t="shared" si="60"/>
        <v>N/A</v>
      </c>
      <c r="P369" s="5" t="s">
        <v>2886</v>
      </c>
      <c r="Q369" s="6" t="str">
        <f t="shared" si="61"/>
        <v>N/A</v>
      </c>
      <c r="R369" s="7" t="str">
        <f t="shared" si="66"/>
        <v>No</v>
      </c>
      <c r="S369" s="5" t="str">
        <f t="shared" si="62"/>
        <v>N/A</v>
      </c>
      <c r="T369" s="6" t="str">
        <f t="shared" si="63"/>
        <v>N/A</v>
      </c>
      <c r="U369" s="7" t="str">
        <f t="shared" si="67"/>
        <v>No</v>
      </c>
      <c r="V369" s="5" t="str">
        <f t="shared" si="64"/>
        <v>N/A</v>
      </c>
      <c r="W369" s="6" t="str">
        <f t="shared" si="65"/>
        <v>N/A</v>
      </c>
      <c r="X369" s="5" t="s">
        <v>2886</v>
      </c>
    </row>
    <row r="370" spans="1:24" ht="90" x14ac:dyDescent="0.25">
      <c r="A370" s="77">
        <f>VLOOKUP(C370,'BU and Control BU Listing'!A:E,5,FALSE)</f>
        <v>20700</v>
      </c>
      <c r="B370" s="80" t="s">
        <v>5862</v>
      </c>
      <c r="C370" s="22" t="str">
        <f t="shared" si="57"/>
        <v>24600</v>
      </c>
      <c r="D370" s="22" t="str">
        <f t="shared" si="58"/>
        <v>03690</v>
      </c>
      <c r="E370" s="21" t="str">
        <f>VLOOKUP(B370,'Table A as of March 2024'!A:G,7,FALSE)</f>
        <v>Univ of VA's College at Wise</v>
      </c>
      <c r="F370" s="21" t="str">
        <f>VLOOKUP(B370,'Table A as of March 2024'!A:H,8,FALSE)</f>
        <v>EduStabFund-Institutn-COVID-19</v>
      </c>
      <c r="G370" s="11" t="str">
        <f>VLOOKUP(B370,'Table A as of March 2024'!A:I,9,FALSE)</f>
        <v>500</v>
      </c>
      <c r="H370" t="str">
        <f>VLOOKUP(B370,'Table A as of March 2024'!A:L,12,FALSE)</f>
        <v>No</v>
      </c>
      <c r="I370" s="9" t="str">
        <f>VLOOKUP(B370,'Table A as of March 2024'!A:M,13,FALSE)</f>
        <v>V</v>
      </c>
      <c r="K370" t="str">
        <f>VLOOKUP(G370,'ACFR Class Vlookup'!A:B,2,FALSE)</f>
        <v>N/A</v>
      </c>
      <c r="L370" s="1" t="str">
        <f>VLOOKUP(D370,'Fund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370" s="6" t="str">
        <f t="shared" si="59"/>
        <v>N/A</v>
      </c>
      <c r="N370" s="6" t="s">
        <v>2886</v>
      </c>
      <c r="O370" s="6" t="str">
        <f t="shared" si="60"/>
        <v>N/A</v>
      </c>
      <c r="P370" s="5" t="s">
        <v>2886</v>
      </c>
      <c r="Q370" s="6" t="str">
        <f t="shared" si="61"/>
        <v>N/A</v>
      </c>
      <c r="R370" s="7" t="str">
        <f t="shared" si="66"/>
        <v>No</v>
      </c>
      <c r="S370" s="5" t="str">
        <f t="shared" si="62"/>
        <v>N/A</v>
      </c>
      <c r="T370" s="6" t="str">
        <f t="shared" si="63"/>
        <v>N/A</v>
      </c>
      <c r="U370" s="7" t="str">
        <f t="shared" si="67"/>
        <v>No</v>
      </c>
      <c r="V370" s="5" t="str">
        <f t="shared" si="64"/>
        <v>N/A</v>
      </c>
      <c r="W370" s="6" t="str">
        <f t="shared" si="65"/>
        <v>N/A</v>
      </c>
      <c r="X370" s="5" t="s">
        <v>2886</v>
      </c>
    </row>
    <row r="371" spans="1:24" ht="45" x14ac:dyDescent="0.25">
      <c r="A371" s="77">
        <f>VLOOKUP(C371,'BU and Control BU Listing'!A:E,5,FALSE)</f>
        <v>20700</v>
      </c>
      <c r="B371" s="80" t="s">
        <v>3857</v>
      </c>
      <c r="C371" s="22" t="str">
        <f t="shared" si="57"/>
        <v>24600</v>
      </c>
      <c r="D371" s="22" t="str">
        <f t="shared" si="58"/>
        <v>03880</v>
      </c>
      <c r="E371" s="21" t="str">
        <f>VLOOKUP(B371,'Table A as of March 2024'!A:G,7,FALSE)</f>
        <v>Univ of VA's College at Wise</v>
      </c>
      <c r="F371" s="21" t="str">
        <f>VLOOKUP(B371,'Table A as of March 2024'!A:H,8,FALSE)</f>
        <v>Supp&amp;Equip Sls-Non-Gen/Fed-HE</v>
      </c>
      <c r="G371" s="11" t="str">
        <f>VLOOKUP(B371,'Table A as of March 2024'!A:I,9,FALSE)</f>
        <v>500</v>
      </c>
      <c r="H371" t="str">
        <f>VLOOKUP(B371,'Table A as of March 2024'!A:L,12,FALSE)</f>
        <v>No</v>
      </c>
      <c r="I371" s="9" t="str">
        <f>VLOOKUP(B371,'Table A as of March 2024'!A:M,13,FALSE)</f>
        <v>U</v>
      </c>
      <c r="K371" t="str">
        <f>VLOOKUP(G371,'ACFR Class Vlookup'!A:B,2,FALSE)</f>
        <v>N/A</v>
      </c>
      <c r="L371" s="1" t="str">
        <f>VLOOKUP(D371,'Fund Information'!A:F,6,FALSE)</f>
        <v>Higher Education activity included on higher education financial statement template submissions.  Accounts for sale of surplus supplies and equipment.</v>
      </c>
      <c r="M371" s="6" t="str">
        <f t="shared" si="59"/>
        <v>N/A</v>
      </c>
      <c r="N371" s="6" t="s">
        <v>2886</v>
      </c>
      <c r="O371" s="6" t="str">
        <f t="shared" si="60"/>
        <v>N/A</v>
      </c>
      <c r="P371" s="5" t="s">
        <v>2886</v>
      </c>
      <c r="Q371" s="6" t="str">
        <f t="shared" si="61"/>
        <v>N/A</v>
      </c>
      <c r="R371" s="7" t="str">
        <f t="shared" si="66"/>
        <v>No</v>
      </c>
      <c r="S371" s="5" t="str">
        <f t="shared" si="62"/>
        <v>N/A</v>
      </c>
      <c r="T371" s="6" t="str">
        <f t="shared" si="63"/>
        <v>N/A</v>
      </c>
      <c r="U371" s="7" t="str">
        <f t="shared" si="67"/>
        <v>No</v>
      </c>
      <c r="V371" s="5" t="str">
        <f t="shared" si="64"/>
        <v>N/A</v>
      </c>
      <c r="W371" s="6" t="str">
        <f t="shared" si="65"/>
        <v>N/A</v>
      </c>
      <c r="X371" s="5" t="s">
        <v>2886</v>
      </c>
    </row>
    <row r="372" spans="1:24" ht="30" x14ac:dyDescent="0.25">
      <c r="A372" s="77">
        <f>VLOOKUP(C372,'BU and Control BU Listing'!A:E,5,FALSE)</f>
        <v>20700</v>
      </c>
      <c r="B372" s="80" t="s">
        <v>3858</v>
      </c>
      <c r="C372" s="22" t="str">
        <f t="shared" si="57"/>
        <v>24600</v>
      </c>
      <c r="D372" s="22" t="str">
        <f t="shared" si="58"/>
        <v>08120</v>
      </c>
      <c r="E372" s="21" t="str">
        <f>VLOOKUP(B372,'Table A as of March 2024'!A:G,7,FALSE)</f>
        <v>Univ of VA's College at Wise</v>
      </c>
      <c r="F372" s="21" t="str">
        <f>VLOOKUP(B372,'Table A as of March 2024'!A:H,8,FALSE)</f>
        <v>9(C) Debt Service-Prin/Int Pay</v>
      </c>
      <c r="G372" s="11" t="str">
        <f>VLOOKUP(B372,'Table A as of March 2024'!A:I,9,FALSE)</f>
        <v>500</v>
      </c>
      <c r="H372" t="str">
        <f>VLOOKUP(B372,'Table A as of March 2024'!A:L,12,FALSE)</f>
        <v>No</v>
      </c>
      <c r="I372" s="9" t="str">
        <f>VLOOKUP(B372,'Table A as of March 2024'!A:M,13,FALSE)</f>
        <v>R</v>
      </c>
      <c r="K372" t="str">
        <f>VLOOKUP(G372,'ACFR Class Vlookup'!A:B,2,FALSE)</f>
        <v>N/A</v>
      </c>
      <c r="L372" s="1" t="str">
        <f>VLOOKUP(D372,'Fund Information'!A:F,6,FALSE)</f>
        <v>Higher Education activity included on higher education financial statement template submissions.</v>
      </c>
      <c r="M372" s="6" t="str">
        <f t="shared" si="59"/>
        <v>N/A</v>
      </c>
      <c r="N372" s="6" t="s">
        <v>2886</v>
      </c>
      <c r="O372" s="6" t="str">
        <f t="shared" si="60"/>
        <v>N/A</v>
      </c>
      <c r="P372" s="5" t="s">
        <v>2886</v>
      </c>
      <c r="Q372" s="6" t="str">
        <f t="shared" si="61"/>
        <v>N/A</v>
      </c>
      <c r="R372" s="7" t="str">
        <f t="shared" si="66"/>
        <v>No</v>
      </c>
      <c r="S372" s="5" t="str">
        <f t="shared" si="62"/>
        <v>N/A</v>
      </c>
      <c r="T372" s="6" t="str">
        <f t="shared" si="63"/>
        <v>N/A</v>
      </c>
      <c r="U372" s="7" t="str">
        <f t="shared" si="67"/>
        <v>No</v>
      </c>
      <c r="V372" s="5" t="str">
        <f t="shared" si="64"/>
        <v>N/A</v>
      </c>
      <c r="W372" s="6" t="str">
        <f t="shared" si="65"/>
        <v>N/A</v>
      </c>
      <c r="X372" s="5" t="s">
        <v>2886</v>
      </c>
    </row>
    <row r="373" spans="1:24" ht="30" x14ac:dyDescent="0.25">
      <c r="A373" s="77">
        <f>VLOOKUP(C373,'BU and Control BU Listing'!A:E,5,FALSE)</f>
        <v>20700</v>
      </c>
      <c r="B373" s="80" t="s">
        <v>3859</v>
      </c>
      <c r="C373" s="22" t="str">
        <f t="shared" si="57"/>
        <v>24600</v>
      </c>
      <c r="D373" s="22" t="str">
        <f t="shared" si="58"/>
        <v>08140</v>
      </c>
      <c r="E373" s="21" t="str">
        <f>VLOOKUP(B373,'Table A as of March 2024'!A:G,7,FALSE)</f>
        <v>Univ of VA's College at Wise</v>
      </c>
      <c r="F373" s="21" t="str">
        <f>VLOOKUP(B373,'Table A as of March 2024'!A:H,8,FALSE)</f>
        <v>9(D) Debt Service-Prin/Int Pay</v>
      </c>
      <c r="G373" s="11" t="str">
        <f>VLOOKUP(B373,'Table A as of March 2024'!A:I,9,FALSE)</f>
        <v>500</v>
      </c>
      <c r="H373" t="str">
        <f>VLOOKUP(B373,'Table A as of March 2024'!A:L,12,FALSE)</f>
        <v>No</v>
      </c>
      <c r="I373" s="9" t="str">
        <f>VLOOKUP(B373,'Table A as of March 2024'!A:M,13,FALSE)</f>
        <v>R</v>
      </c>
      <c r="K373" t="str">
        <f>VLOOKUP(G373,'ACFR Class Vlookup'!A:B,2,FALSE)</f>
        <v>N/A</v>
      </c>
      <c r="L373" s="1" t="str">
        <f>VLOOKUP(D373,'Fund Information'!A:F,6,FALSE)</f>
        <v>Higher Education activity included on higher education financial statement template submissions.</v>
      </c>
      <c r="M373" s="6" t="str">
        <f t="shared" si="59"/>
        <v>N/A</v>
      </c>
      <c r="N373" s="6" t="s">
        <v>2886</v>
      </c>
      <c r="O373" s="6" t="str">
        <f t="shared" si="60"/>
        <v>N/A</v>
      </c>
      <c r="P373" s="5" t="s">
        <v>2886</v>
      </c>
      <c r="Q373" s="6" t="str">
        <f t="shared" si="61"/>
        <v>N/A</v>
      </c>
      <c r="R373" s="7" t="str">
        <f t="shared" si="66"/>
        <v>No</v>
      </c>
      <c r="S373" s="5" t="str">
        <f t="shared" si="62"/>
        <v>N/A</v>
      </c>
      <c r="T373" s="6" t="str">
        <f t="shared" si="63"/>
        <v>N/A</v>
      </c>
      <c r="U373" s="7" t="str">
        <f t="shared" si="67"/>
        <v>No</v>
      </c>
      <c r="V373" s="5" t="str">
        <f t="shared" si="64"/>
        <v>N/A</v>
      </c>
      <c r="W373" s="6" t="str">
        <f t="shared" si="65"/>
        <v>N/A</v>
      </c>
      <c r="X373" s="5" t="s">
        <v>2886</v>
      </c>
    </row>
    <row r="374" spans="1:24" ht="30" x14ac:dyDescent="0.25">
      <c r="A374" s="77">
        <f>VLOOKUP(C374,'BU and Control BU Listing'!A:E,5,FALSE)</f>
        <v>20700</v>
      </c>
      <c r="B374" s="80" t="s">
        <v>3860</v>
      </c>
      <c r="C374" s="22" t="str">
        <f t="shared" si="57"/>
        <v>24600</v>
      </c>
      <c r="D374" s="22" t="str">
        <f t="shared" si="58"/>
        <v>08170</v>
      </c>
      <c r="E374" s="21" t="str">
        <f>VLOOKUP(B374,'Table A as of March 2024'!A:G,7,FALSE)</f>
        <v>Univ of VA's College at Wise</v>
      </c>
      <c r="F374" s="21" t="str">
        <f>VLOOKUP(B374,'Table A as of March 2024'!A:H,8,FALSE)</f>
        <v>VCBA 21St Century</v>
      </c>
      <c r="G374" s="11" t="str">
        <f>VLOOKUP(B374,'Table A as of March 2024'!A:I,9,FALSE)</f>
        <v>500</v>
      </c>
      <c r="H374" t="str">
        <f>VLOOKUP(B374,'Table A as of March 2024'!A:L,12,FALSE)</f>
        <v>No</v>
      </c>
      <c r="I374" s="9" t="str">
        <f>VLOOKUP(B374,'Table A as of March 2024'!A:M,13,FALSE)</f>
        <v>R</v>
      </c>
      <c r="K374" t="str">
        <f>VLOOKUP(G374,'ACFR Class Vlookup'!A:B,2,FALSE)</f>
        <v>N/A</v>
      </c>
      <c r="L374" s="1" t="str">
        <f>VLOOKUP(D374,'Fund Information'!A:F,6,FALSE)</f>
        <v>Higher Education activity included on higher education financial statement template submission.</v>
      </c>
      <c r="M374" s="6" t="str">
        <f t="shared" si="59"/>
        <v>N/A</v>
      </c>
      <c r="N374" s="6" t="s">
        <v>2886</v>
      </c>
      <c r="O374" s="6" t="str">
        <f t="shared" si="60"/>
        <v>N/A</v>
      </c>
      <c r="P374" s="5" t="s">
        <v>2886</v>
      </c>
      <c r="Q374" s="6" t="str">
        <f t="shared" si="61"/>
        <v>N/A</v>
      </c>
      <c r="R374" s="7" t="str">
        <f t="shared" si="66"/>
        <v>No</v>
      </c>
      <c r="S374" s="5" t="str">
        <f t="shared" si="62"/>
        <v>N/A</v>
      </c>
      <c r="T374" s="6" t="str">
        <f t="shared" si="63"/>
        <v>N/A</v>
      </c>
      <c r="U374" s="7" t="str">
        <f t="shared" si="67"/>
        <v>No</v>
      </c>
      <c r="V374" s="5" t="str">
        <f t="shared" si="64"/>
        <v>N/A</v>
      </c>
      <c r="W374" s="6" t="str">
        <f t="shared" si="65"/>
        <v>N/A</v>
      </c>
      <c r="X374" s="5" t="s">
        <v>2886</v>
      </c>
    </row>
    <row r="375" spans="1:24" ht="30" x14ac:dyDescent="0.25">
      <c r="A375" s="77">
        <f>VLOOKUP(C375,'BU and Control BU Listing'!A:E,5,FALSE)</f>
        <v>24700</v>
      </c>
      <c r="B375" s="80" t="s">
        <v>3862</v>
      </c>
      <c r="C375" s="22" t="str">
        <f t="shared" si="57"/>
        <v>24700</v>
      </c>
      <c r="D375" s="22" t="str">
        <f t="shared" si="58"/>
        <v>02754</v>
      </c>
      <c r="E375" s="21" t="str">
        <f>VLOOKUP(B375,'Table A as of March 2024'!A:G,7,FALSE)</f>
        <v>George Mason University</v>
      </c>
      <c r="F375" s="21" t="str">
        <f>VLOOKUP(B375,'Table A as of March 2024'!A:H,8,FALSE)</f>
        <v>Public-Private Ed Act</v>
      </c>
      <c r="G375" s="11" t="str">
        <f>VLOOKUP(B375,'Table A as of March 2024'!A:I,9,FALSE)</f>
        <v>500</v>
      </c>
      <c r="H375" t="str">
        <f>VLOOKUP(B375,'Table A as of March 2024'!A:L,12,FALSE)</f>
        <v>No</v>
      </c>
      <c r="I375" s="9" t="str">
        <f>VLOOKUP(B375,'Table A as of March 2024'!A:M,13,FALSE)</f>
        <v>U</v>
      </c>
      <c r="K375" t="str">
        <f>VLOOKUP(G375,'ACFR Class Vlookup'!A:B,2,FALSE)</f>
        <v>N/A</v>
      </c>
      <c r="L375" s="1" t="str">
        <f>VLOOKUP(D375,'Fund Information'!A:F,6,FALSE)</f>
        <v>Higher Education activity accounted for on higher education financial statement template submissions.</v>
      </c>
      <c r="M375" s="6" t="str">
        <f t="shared" si="59"/>
        <v>N/A</v>
      </c>
      <c r="N375" s="6" t="s">
        <v>2886</v>
      </c>
      <c r="O375" s="6" t="str">
        <f t="shared" si="60"/>
        <v>N/A</v>
      </c>
      <c r="P375" s="5" t="s">
        <v>2886</v>
      </c>
      <c r="Q375" s="6" t="str">
        <f t="shared" si="61"/>
        <v>N/A</v>
      </c>
      <c r="R375" s="7" t="str">
        <f t="shared" si="66"/>
        <v>No</v>
      </c>
      <c r="S375" s="5" t="str">
        <f t="shared" si="62"/>
        <v>N/A</v>
      </c>
      <c r="T375" s="6" t="str">
        <f t="shared" si="63"/>
        <v>N/A</v>
      </c>
      <c r="U375" s="7" t="str">
        <f t="shared" si="67"/>
        <v>No</v>
      </c>
      <c r="V375" s="5" t="str">
        <f t="shared" si="64"/>
        <v>N/A</v>
      </c>
      <c r="W375" s="6" t="str">
        <f t="shared" si="65"/>
        <v>N/A</v>
      </c>
      <c r="X375" s="5" t="s">
        <v>2886</v>
      </c>
    </row>
    <row r="376" spans="1:24" ht="75" x14ac:dyDescent="0.25">
      <c r="A376" s="77">
        <f>VLOOKUP(C376,'BU and Control BU Listing'!A:E,5,FALSE)</f>
        <v>24700</v>
      </c>
      <c r="B376" s="80" t="s">
        <v>3863</v>
      </c>
      <c r="C376" s="22" t="str">
        <f t="shared" si="57"/>
        <v>24700</v>
      </c>
      <c r="D376" s="22" t="str">
        <f t="shared" si="58"/>
        <v>03000</v>
      </c>
      <c r="E376" s="21" t="str">
        <f>VLOOKUP(B376,'Table A as of March 2024'!A:G,7,FALSE)</f>
        <v>George Mason University</v>
      </c>
      <c r="F376" s="21" t="str">
        <f>VLOOKUP(B376,'Table A as of March 2024'!A:H,8,FALSE)</f>
        <v>Higher Education Operating</v>
      </c>
      <c r="G376" s="11" t="str">
        <f>VLOOKUP(B376,'Table A as of March 2024'!A:I,9,FALSE)</f>
        <v>500</v>
      </c>
      <c r="H376" t="str">
        <f>VLOOKUP(B376,'Table A as of March 2024'!A:L,12,FALSE)</f>
        <v>No</v>
      </c>
      <c r="I376" s="9" t="str">
        <f>VLOOKUP(B376,'Table A as of March 2024'!A:M,13,FALSE)</f>
        <v>U</v>
      </c>
      <c r="K376" t="str">
        <f>VLOOKUP(G376,'ACFR Class Vlookup'!A:B,2,FALSE)</f>
        <v>N/A</v>
      </c>
      <c r="L376" s="1" t="str">
        <f>VLOOKUP(D376,'Fund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376" s="6" t="str">
        <f t="shared" si="59"/>
        <v>N/A</v>
      </c>
      <c r="N376" s="6" t="s">
        <v>2886</v>
      </c>
      <c r="O376" s="6" t="str">
        <f t="shared" si="60"/>
        <v>N/A</v>
      </c>
      <c r="P376" s="5" t="s">
        <v>2886</v>
      </c>
      <c r="Q376" s="6" t="str">
        <f t="shared" si="61"/>
        <v>N/A</v>
      </c>
      <c r="R376" s="7" t="str">
        <f t="shared" si="66"/>
        <v>No</v>
      </c>
      <c r="S376" s="5" t="str">
        <f t="shared" si="62"/>
        <v>N/A</v>
      </c>
      <c r="T376" s="6" t="str">
        <f t="shared" si="63"/>
        <v>N/A</v>
      </c>
      <c r="U376" s="7" t="str">
        <f t="shared" si="67"/>
        <v>No</v>
      </c>
      <c r="V376" s="5" t="str">
        <f t="shared" si="64"/>
        <v>N/A</v>
      </c>
      <c r="W376" s="6" t="str">
        <f t="shared" si="65"/>
        <v>N/A</v>
      </c>
      <c r="X376" s="5" t="s">
        <v>2886</v>
      </c>
    </row>
    <row r="377" spans="1:24" ht="30" x14ac:dyDescent="0.25">
      <c r="A377" s="77">
        <f>VLOOKUP(C377,'BU and Control BU Listing'!A:E,5,FALSE)</f>
        <v>24700</v>
      </c>
      <c r="B377" s="80" t="s">
        <v>3864</v>
      </c>
      <c r="C377" s="22" t="str">
        <f t="shared" si="57"/>
        <v>24700</v>
      </c>
      <c r="D377" s="22" t="str">
        <f t="shared" si="58"/>
        <v>03010</v>
      </c>
      <c r="E377" s="21" t="str">
        <f>VLOOKUP(B377,'Table A as of March 2024'!A:G,7,FALSE)</f>
        <v>George Mason University</v>
      </c>
      <c r="F377" s="21" t="str">
        <f>VLOOKUP(B377,'Table A as of March 2024'!A:H,8,FALSE)</f>
        <v>Higher Education Federal</v>
      </c>
      <c r="G377" s="11" t="str">
        <f>VLOOKUP(B377,'Table A as of March 2024'!A:I,9,FALSE)</f>
        <v>500</v>
      </c>
      <c r="H377" t="str">
        <f>VLOOKUP(B377,'Table A as of March 2024'!A:L,12,FALSE)</f>
        <v>No</v>
      </c>
      <c r="I377" s="9" t="str">
        <f>VLOOKUP(B377,'Table A as of March 2024'!A:M,13,FALSE)</f>
        <v>R</v>
      </c>
      <c r="K377" t="str">
        <f>VLOOKUP(G377,'ACFR Class Vlookup'!A:B,2,FALSE)</f>
        <v>N/A</v>
      </c>
      <c r="L377" s="1" t="str">
        <f>VLOOKUP(D377,'Fund Information'!A:F,6,FALSE)</f>
        <v>Higher Education activity included on higher education financial statement template submissions.</v>
      </c>
      <c r="M377" s="6" t="str">
        <f t="shared" si="59"/>
        <v>N/A</v>
      </c>
      <c r="N377" s="6" t="s">
        <v>2886</v>
      </c>
      <c r="O377" s="6" t="str">
        <f t="shared" si="60"/>
        <v>N/A</v>
      </c>
      <c r="P377" s="5" t="s">
        <v>2886</v>
      </c>
      <c r="Q377" s="6" t="str">
        <f t="shared" si="61"/>
        <v>N/A</v>
      </c>
      <c r="R377" s="7" t="str">
        <f t="shared" si="66"/>
        <v>No</v>
      </c>
      <c r="S377" s="5" t="str">
        <f t="shared" si="62"/>
        <v>N/A</v>
      </c>
      <c r="T377" s="6" t="str">
        <f t="shared" si="63"/>
        <v>N/A</v>
      </c>
      <c r="U377" s="7" t="str">
        <f t="shared" si="67"/>
        <v>No</v>
      </c>
      <c r="V377" s="5" t="str">
        <f t="shared" si="64"/>
        <v>N/A</v>
      </c>
      <c r="W377" s="6" t="str">
        <f t="shared" si="65"/>
        <v>N/A</v>
      </c>
      <c r="X377" s="5" t="s">
        <v>2886</v>
      </c>
    </row>
    <row r="378" spans="1:24" ht="30" x14ac:dyDescent="0.25">
      <c r="A378" s="77">
        <f>VLOOKUP(C378,'BU and Control BU Listing'!A:E,5,FALSE)</f>
        <v>24700</v>
      </c>
      <c r="B378" s="80" t="s">
        <v>3865</v>
      </c>
      <c r="C378" s="22" t="str">
        <f t="shared" si="57"/>
        <v>24700</v>
      </c>
      <c r="D378" s="22" t="str">
        <f t="shared" si="58"/>
        <v>03020</v>
      </c>
      <c r="E378" s="21" t="str">
        <f>VLOOKUP(B378,'Table A as of March 2024'!A:G,7,FALSE)</f>
        <v>George Mason University</v>
      </c>
      <c r="F378" s="21" t="str">
        <f>VLOOKUP(B378,'Table A as of March 2024'!A:H,8,FALSE)</f>
        <v>Foundation/Othr Grants/Cntrcts</v>
      </c>
      <c r="G378" s="11" t="str">
        <f>VLOOKUP(B378,'Table A as of March 2024'!A:I,9,FALSE)</f>
        <v>500</v>
      </c>
      <c r="H378" t="str">
        <f>VLOOKUP(B378,'Table A as of March 2024'!A:L,12,FALSE)</f>
        <v>No</v>
      </c>
      <c r="I378" s="9" t="str">
        <f>VLOOKUP(B378,'Table A as of March 2024'!A:M,13,FALSE)</f>
        <v>R</v>
      </c>
      <c r="K378" t="str">
        <f>VLOOKUP(G378,'ACFR Class Vlookup'!A:B,2,FALSE)</f>
        <v>N/A</v>
      </c>
      <c r="L378" s="1" t="str">
        <f>VLOOKUP(D378,'Fund Information'!A:F,6,FALSE)</f>
        <v>Higher Education activity included on higher education financial statement template submissions.</v>
      </c>
      <c r="M378" s="6" t="str">
        <f t="shared" si="59"/>
        <v>N/A</v>
      </c>
      <c r="N378" s="6" t="s">
        <v>2886</v>
      </c>
      <c r="O378" s="6" t="str">
        <f t="shared" si="60"/>
        <v>N/A</v>
      </c>
      <c r="P378" s="5" t="s">
        <v>2886</v>
      </c>
      <c r="Q378" s="6" t="str">
        <f t="shared" si="61"/>
        <v>N/A</v>
      </c>
      <c r="R378" s="7" t="str">
        <f t="shared" si="66"/>
        <v>No</v>
      </c>
      <c r="S378" s="5" t="str">
        <f t="shared" si="62"/>
        <v>N/A</v>
      </c>
      <c r="T378" s="6" t="str">
        <f t="shared" si="63"/>
        <v>N/A</v>
      </c>
      <c r="U378" s="7" t="str">
        <f t="shared" si="67"/>
        <v>No</v>
      </c>
      <c r="V378" s="5" t="str">
        <f t="shared" si="64"/>
        <v>N/A</v>
      </c>
      <c r="W378" s="6" t="str">
        <f t="shared" si="65"/>
        <v>N/A</v>
      </c>
      <c r="X378" s="5" t="s">
        <v>2886</v>
      </c>
    </row>
    <row r="379" spans="1:24" ht="30" x14ac:dyDescent="0.25">
      <c r="A379" s="77">
        <f>VLOOKUP(C379,'BU and Control BU Listing'!A:E,5,FALSE)</f>
        <v>24700</v>
      </c>
      <c r="B379" s="80" t="s">
        <v>3866</v>
      </c>
      <c r="C379" s="22" t="str">
        <f t="shared" si="57"/>
        <v>24700</v>
      </c>
      <c r="D379" s="22" t="str">
        <f t="shared" si="58"/>
        <v>03030</v>
      </c>
      <c r="E379" s="21" t="str">
        <f>VLOOKUP(B379,'Table A as of March 2024'!A:G,7,FALSE)</f>
        <v>George Mason University</v>
      </c>
      <c r="F379" s="21" t="str">
        <f>VLOOKUP(B379,'Table A as of March 2024'!A:H,8,FALSE)</f>
        <v>Indirect Cost Recovery</v>
      </c>
      <c r="G379" s="11" t="str">
        <f>VLOOKUP(B379,'Table A as of March 2024'!A:I,9,FALSE)</f>
        <v>500</v>
      </c>
      <c r="H379" t="str">
        <f>VLOOKUP(B379,'Table A as of March 2024'!A:L,12,FALSE)</f>
        <v>No</v>
      </c>
      <c r="I379" s="9" t="str">
        <f>VLOOKUP(B379,'Table A as of March 2024'!A:M,13,FALSE)</f>
        <v>U</v>
      </c>
      <c r="K379" t="str">
        <f>VLOOKUP(G379,'ACFR Class Vlookup'!A:B,2,FALSE)</f>
        <v>N/A</v>
      </c>
      <c r="L379" s="1" t="str">
        <f>VLOOKUP(D379,'Fund Information'!A:F,6,FALSE)</f>
        <v>Higher Education activity included on higher education financial statement template submissions.</v>
      </c>
      <c r="M379" s="6" t="str">
        <f t="shared" si="59"/>
        <v>N/A</v>
      </c>
      <c r="N379" s="6" t="s">
        <v>2886</v>
      </c>
      <c r="O379" s="6" t="str">
        <f t="shared" si="60"/>
        <v>N/A</v>
      </c>
      <c r="P379" s="5" t="s">
        <v>2886</v>
      </c>
      <c r="Q379" s="6" t="str">
        <f t="shared" si="61"/>
        <v>N/A</v>
      </c>
      <c r="R379" s="7" t="str">
        <f t="shared" si="66"/>
        <v>No</v>
      </c>
      <c r="S379" s="5" t="str">
        <f t="shared" si="62"/>
        <v>N/A</v>
      </c>
      <c r="T379" s="6" t="str">
        <f t="shared" si="63"/>
        <v>N/A</v>
      </c>
      <c r="U379" s="7" t="str">
        <f t="shared" si="67"/>
        <v>No</v>
      </c>
      <c r="V379" s="5" t="str">
        <f t="shared" si="64"/>
        <v>N/A</v>
      </c>
      <c r="W379" s="6" t="str">
        <f t="shared" si="65"/>
        <v>N/A</v>
      </c>
      <c r="X379" s="5" t="s">
        <v>2886</v>
      </c>
    </row>
    <row r="380" spans="1:24" ht="60" x14ac:dyDescent="0.25">
      <c r="A380" s="77">
        <f>VLOOKUP(C380,'BU and Control BU Listing'!A:E,5,FALSE)</f>
        <v>24700</v>
      </c>
      <c r="B380" s="80" t="s">
        <v>3867</v>
      </c>
      <c r="C380" s="22" t="str">
        <f t="shared" si="57"/>
        <v>24700</v>
      </c>
      <c r="D380" s="22" t="str">
        <f t="shared" si="58"/>
        <v>03060</v>
      </c>
      <c r="E380" s="21" t="str">
        <f>VLOOKUP(B380,'Table A as of March 2024'!A:G,7,FALSE)</f>
        <v>George Mason University</v>
      </c>
      <c r="F380" s="21" t="str">
        <f>VLOOKUP(B380,'Table A as of March 2024'!A:H,8,FALSE)</f>
        <v>Auxiliary Enterprise</v>
      </c>
      <c r="G380" s="11" t="str">
        <f>VLOOKUP(B380,'Table A as of March 2024'!A:I,9,FALSE)</f>
        <v>500</v>
      </c>
      <c r="H380" t="str">
        <f>VLOOKUP(B380,'Table A as of March 2024'!A:L,12,FALSE)</f>
        <v>No</v>
      </c>
      <c r="I380" s="9" t="str">
        <f>VLOOKUP(B380,'Table A as of March 2024'!A:M,13,FALSE)</f>
        <v>U</v>
      </c>
      <c r="K380" t="str">
        <f>VLOOKUP(G380,'ACFR Class Vlookup'!A:B,2,FALSE)</f>
        <v>N/A</v>
      </c>
      <c r="L380" s="1" t="str">
        <f>VLOOKUP(D380,'Fund Information'!A:F,6,FALSE)</f>
        <v>The Higher Education Auxiliary Enterprise fund accounts for the Auxiliary activities at the colleges/universities.  These activities include such things as food service, bookstores, student health servicces and recreation/intramural programs.</v>
      </c>
      <c r="M380" s="6" t="str">
        <f t="shared" si="59"/>
        <v>N/A</v>
      </c>
      <c r="N380" s="6" t="s">
        <v>2886</v>
      </c>
      <c r="O380" s="6" t="str">
        <f t="shared" si="60"/>
        <v>N/A</v>
      </c>
      <c r="P380" s="5" t="s">
        <v>2886</v>
      </c>
      <c r="Q380" s="6" t="str">
        <f t="shared" si="61"/>
        <v>N/A</v>
      </c>
      <c r="R380" s="7" t="str">
        <f t="shared" si="66"/>
        <v>No</v>
      </c>
      <c r="S380" s="5" t="str">
        <f t="shared" si="62"/>
        <v>N/A</v>
      </c>
      <c r="T380" s="6" t="str">
        <f t="shared" si="63"/>
        <v>N/A</v>
      </c>
      <c r="U380" s="7" t="str">
        <f t="shared" si="67"/>
        <v>No</v>
      </c>
      <c r="V380" s="5" t="str">
        <f t="shared" si="64"/>
        <v>N/A</v>
      </c>
      <c r="W380" s="6" t="str">
        <f t="shared" si="65"/>
        <v>N/A</v>
      </c>
      <c r="X380" s="5" t="s">
        <v>2886</v>
      </c>
    </row>
    <row r="381" spans="1:24" ht="30" x14ac:dyDescent="0.25">
      <c r="A381" s="77">
        <f>VLOOKUP(C381,'BU and Control BU Listing'!A:E,5,FALSE)</f>
        <v>24700</v>
      </c>
      <c r="B381" s="80" t="s">
        <v>3868</v>
      </c>
      <c r="C381" s="22" t="str">
        <f t="shared" si="57"/>
        <v>24700</v>
      </c>
      <c r="D381" s="22" t="str">
        <f t="shared" si="58"/>
        <v>03080</v>
      </c>
      <c r="E381" s="21" t="str">
        <f>VLOOKUP(B381,'Table A as of March 2024'!A:G,7,FALSE)</f>
        <v>George Mason University</v>
      </c>
      <c r="F381" s="21" t="str">
        <f>VLOOKUP(B381,'Table A as of March 2024'!A:H,8,FALSE)</f>
        <v>Work Study</v>
      </c>
      <c r="G381" s="11" t="str">
        <f>VLOOKUP(B381,'Table A as of March 2024'!A:I,9,FALSE)</f>
        <v>500</v>
      </c>
      <c r="H381" t="str">
        <f>VLOOKUP(B381,'Table A as of March 2024'!A:L,12,FALSE)</f>
        <v>No</v>
      </c>
      <c r="I381" s="9" t="str">
        <f>VLOOKUP(B381,'Table A as of March 2024'!A:M,13,FALSE)</f>
        <v>R</v>
      </c>
      <c r="K381" t="str">
        <f>VLOOKUP(G381,'ACFR Class Vlookup'!A:B,2,FALSE)</f>
        <v>N/A</v>
      </c>
      <c r="L381" s="1" t="str">
        <f>VLOOKUP(D381,'Fund Information'!A:F,6,FALSE)</f>
        <v>Higher Education activity included on higher education financial statement template submissions.</v>
      </c>
      <c r="M381" s="6" t="str">
        <f t="shared" si="59"/>
        <v>N/A</v>
      </c>
      <c r="N381" s="6" t="s">
        <v>2886</v>
      </c>
      <c r="O381" s="6" t="str">
        <f t="shared" si="60"/>
        <v>N/A</v>
      </c>
      <c r="P381" s="5" t="s">
        <v>2886</v>
      </c>
      <c r="Q381" s="6" t="str">
        <f t="shared" si="61"/>
        <v>N/A</v>
      </c>
      <c r="R381" s="7" t="str">
        <f t="shared" si="66"/>
        <v>No</v>
      </c>
      <c r="S381" s="5" t="str">
        <f t="shared" si="62"/>
        <v>N/A</v>
      </c>
      <c r="T381" s="6" t="str">
        <f t="shared" si="63"/>
        <v>N/A</v>
      </c>
      <c r="U381" s="7" t="str">
        <f t="shared" si="67"/>
        <v>No</v>
      </c>
      <c r="V381" s="5" t="str">
        <f t="shared" si="64"/>
        <v>N/A</v>
      </c>
      <c r="W381" s="6" t="str">
        <f t="shared" si="65"/>
        <v>N/A</v>
      </c>
      <c r="X381" s="5" t="s">
        <v>2886</v>
      </c>
    </row>
    <row r="382" spans="1:24" ht="30" x14ac:dyDescent="0.25">
      <c r="A382" s="77">
        <f>VLOOKUP(C382,'BU and Control BU Listing'!A:E,5,FALSE)</f>
        <v>24700</v>
      </c>
      <c r="B382" s="80" t="s">
        <v>3869</v>
      </c>
      <c r="C382" s="22" t="str">
        <f t="shared" si="57"/>
        <v>24700</v>
      </c>
      <c r="D382" s="22" t="str">
        <f t="shared" si="58"/>
        <v>03110</v>
      </c>
      <c r="E382" s="21" t="str">
        <f>VLOOKUP(B382,'Table A as of March 2024'!A:G,7,FALSE)</f>
        <v>George Mason University</v>
      </c>
      <c r="F382" s="21" t="str">
        <f>VLOOKUP(B382,'Table A as of March 2024'!A:H,8,FALSE)</f>
        <v>Eminent Scholars</v>
      </c>
      <c r="G382" s="11" t="str">
        <f>VLOOKUP(B382,'Table A as of March 2024'!A:I,9,FALSE)</f>
        <v>500</v>
      </c>
      <c r="H382" t="str">
        <f>VLOOKUP(B382,'Table A as of March 2024'!A:L,12,FALSE)</f>
        <v>No</v>
      </c>
      <c r="I382" s="9" t="str">
        <f>VLOOKUP(B382,'Table A as of March 2024'!A:M,13,FALSE)</f>
        <v>R</v>
      </c>
      <c r="K382" t="str">
        <f>VLOOKUP(G382,'ACFR Class Vlookup'!A:B,2,FALSE)</f>
        <v>N/A</v>
      </c>
      <c r="L382" s="1" t="str">
        <f>VLOOKUP(D382,'Fund Information'!A:F,6,FALSE)</f>
        <v>Higher Education activity included on higher education financial statement template submissions.</v>
      </c>
      <c r="M382" s="6" t="str">
        <f t="shared" si="59"/>
        <v>N/A</v>
      </c>
      <c r="N382" s="6" t="s">
        <v>2886</v>
      </c>
      <c r="O382" s="6" t="str">
        <f t="shared" si="60"/>
        <v>N/A</v>
      </c>
      <c r="P382" s="5" t="s">
        <v>2886</v>
      </c>
      <c r="Q382" s="6" t="str">
        <f t="shared" si="61"/>
        <v>N/A</v>
      </c>
      <c r="R382" s="7" t="str">
        <f t="shared" si="66"/>
        <v>No</v>
      </c>
      <c r="S382" s="5" t="str">
        <f t="shared" si="62"/>
        <v>N/A</v>
      </c>
      <c r="T382" s="6" t="str">
        <f t="shared" si="63"/>
        <v>N/A</v>
      </c>
      <c r="U382" s="7" t="str">
        <f t="shared" si="67"/>
        <v>No</v>
      </c>
      <c r="V382" s="5" t="str">
        <f t="shared" si="64"/>
        <v>N/A</v>
      </c>
      <c r="W382" s="6" t="str">
        <f t="shared" si="65"/>
        <v>N/A</v>
      </c>
      <c r="X382" s="5" t="s">
        <v>2886</v>
      </c>
    </row>
    <row r="383" spans="1:24" ht="165" x14ac:dyDescent="0.25">
      <c r="A383" s="77">
        <f>VLOOKUP(C383,'BU and Control BU Listing'!A:E,5,FALSE)</f>
        <v>24700</v>
      </c>
      <c r="B383" s="80" t="s">
        <v>8187</v>
      </c>
      <c r="C383" s="22" t="str">
        <f t="shared" si="57"/>
        <v>24700</v>
      </c>
      <c r="D383" s="22" t="str">
        <f t="shared" si="58"/>
        <v>03210</v>
      </c>
      <c r="E383" s="21" t="str">
        <f>VLOOKUP(B383,'Table A as of March 2024'!A:G,7,FALSE)</f>
        <v>George Mason University</v>
      </c>
      <c r="F383" s="21" t="str">
        <f>VLOOKUP(B383,'Table A as of March 2024'!A:H,8,FALSE)</f>
        <v>ARP-CrvStLoclFisRecFd-COVID-19</v>
      </c>
      <c r="G383" s="11" t="str">
        <f>VLOOKUP(B383,'Table A as of March 2024'!A:I,9,FALSE)</f>
        <v>500</v>
      </c>
      <c r="H383" t="str">
        <f>VLOOKUP(B383,'Table A as of March 2024'!A:L,12,FALSE)</f>
        <v>No</v>
      </c>
      <c r="I383" s="9" t="str">
        <f>VLOOKUP(B383,'Table A as of March 2024'!A:M,13,FALSE)</f>
        <v>V</v>
      </c>
      <c r="K383" t="str">
        <f>VLOOKUP(G383,'ACFR Class Vlookup'!A:B,2,FALSE)</f>
        <v>N/A</v>
      </c>
      <c r="L383" s="1" t="str">
        <f>VLOOKUP(D383,'Fund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383" s="6" t="str">
        <f t="shared" si="59"/>
        <v>N/A</v>
      </c>
      <c r="N383" s="6" t="s">
        <v>2886</v>
      </c>
      <c r="O383" s="6" t="str">
        <f t="shared" si="60"/>
        <v>N/A</v>
      </c>
      <c r="P383" s="5" t="s">
        <v>2886</v>
      </c>
      <c r="Q383" s="6" t="str">
        <f t="shared" si="61"/>
        <v>N/A</v>
      </c>
      <c r="R383" s="7" t="str">
        <f t="shared" si="66"/>
        <v>No</v>
      </c>
      <c r="S383" s="5" t="str">
        <f t="shared" si="62"/>
        <v>N/A</v>
      </c>
      <c r="T383" s="6" t="str">
        <f t="shared" si="63"/>
        <v>N/A</v>
      </c>
      <c r="U383" s="7" t="str">
        <f t="shared" si="67"/>
        <v>No</v>
      </c>
      <c r="V383" s="5" t="str">
        <f t="shared" si="64"/>
        <v>N/A</v>
      </c>
      <c r="W383" s="6" t="str">
        <f t="shared" si="65"/>
        <v>N/A</v>
      </c>
      <c r="X383" s="5" t="s">
        <v>2886</v>
      </c>
    </row>
    <row r="384" spans="1:24" ht="135" x14ac:dyDescent="0.25">
      <c r="A384" s="77">
        <f>VLOOKUP(C384,'BU and Control BU Listing'!A:E,5,FALSE)</f>
        <v>24700</v>
      </c>
      <c r="B384" s="80" t="s">
        <v>8188</v>
      </c>
      <c r="C384" s="22" t="str">
        <f t="shared" si="57"/>
        <v>24700</v>
      </c>
      <c r="D384" s="22" t="str">
        <f t="shared" si="58"/>
        <v>03230</v>
      </c>
      <c r="E384" s="21" t="str">
        <f>VLOOKUP(B384,'Table A as of March 2024'!A:G,7,FALSE)</f>
        <v>George Mason University</v>
      </c>
      <c r="F384" s="21" t="str">
        <f>VLOOKUP(B384,'Table A as of March 2024'!A:H,8,FALSE)</f>
        <v>Epi&amp;LabCpctyInfctsDis-COVID-19</v>
      </c>
      <c r="G384" s="11" t="str">
        <f>VLOOKUP(B384,'Table A as of March 2024'!A:I,9,FALSE)</f>
        <v>500</v>
      </c>
      <c r="H384" t="str">
        <f>VLOOKUP(B384,'Table A as of March 2024'!A:L,12,FALSE)</f>
        <v>No</v>
      </c>
      <c r="I384" s="9" t="str">
        <f>VLOOKUP(B384,'Table A as of March 2024'!A:M,13,FALSE)</f>
        <v>V</v>
      </c>
      <c r="K384" t="str">
        <f>VLOOKUP(G384,'ACFR Class Vlookup'!A:B,2,FALSE)</f>
        <v>N/A</v>
      </c>
      <c r="L384" s="1" t="str">
        <f>VLOOKUP(D384,'Fund Information'!A:F,6,FALSE)</f>
        <v>Epidemiology and Laboratory Capacity for Prevention and Control of Emerging Infectious Diseases. CFDA 93.323; Epidemiology and Laboratory Capacity for Infectious Diseases (ELC). Provides for Federal funding related to COVID-19 to protect the public health and safety of the American people by enhancing the capacity of public health agencies to effectively detect, respond, prevent and control known and emerging (or re-emerging) infectious diseases.
Higher Ed equivalent of Fund 10170.</v>
      </c>
      <c r="M384" s="6" t="str">
        <f t="shared" si="59"/>
        <v>N/A</v>
      </c>
      <c r="N384" s="6" t="s">
        <v>2886</v>
      </c>
      <c r="O384" s="6" t="str">
        <f t="shared" si="60"/>
        <v>N/A</v>
      </c>
      <c r="P384" s="5" t="s">
        <v>2886</v>
      </c>
      <c r="Q384" s="6" t="str">
        <f t="shared" si="61"/>
        <v>N/A</v>
      </c>
      <c r="R384" s="7" t="str">
        <f t="shared" si="66"/>
        <v>No</v>
      </c>
      <c r="S384" s="5" t="str">
        <f t="shared" si="62"/>
        <v>N/A</v>
      </c>
      <c r="T384" s="6" t="str">
        <f t="shared" si="63"/>
        <v>N/A</v>
      </c>
      <c r="U384" s="7" t="str">
        <f t="shared" si="67"/>
        <v>No</v>
      </c>
      <c r="V384" s="5" t="str">
        <f t="shared" si="64"/>
        <v>N/A</v>
      </c>
      <c r="W384" s="6" t="str">
        <f t="shared" si="65"/>
        <v>N/A</v>
      </c>
      <c r="X384" s="5" t="s">
        <v>2886</v>
      </c>
    </row>
    <row r="385" spans="1:24" ht="150" x14ac:dyDescent="0.25">
      <c r="A385" s="77">
        <f>VLOOKUP(C385,'BU and Control BU Listing'!A:E,5,FALSE)</f>
        <v>24700</v>
      </c>
      <c r="B385" s="80" t="s">
        <v>8689</v>
      </c>
      <c r="C385" s="22" t="str">
        <f t="shared" si="57"/>
        <v>24700</v>
      </c>
      <c r="D385" s="22" t="str">
        <f t="shared" si="58"/>
        <v>03260</v>
      </c>
      <c r="E385" s="21" t="str">
        <f>VLOOKUP(B385,'Table A as of March 2024'!A:G,7,FALSE)</f>
        <v>George Mason University</v>
      </c>
      <c r="F385" s="21" t="str">
        <f>VLOOKUP(B385,'Table A as of March 2024'!A:H,8,FALSE)</f>
        <v>Cllg Prtnrshp Labrtry Schl Fnd</v>
      </c>
      <c r="G385" s="11" t="str">
        <f>VLOOKUP(B385,'Table A as of March 2024'!A:I,9,FALSE)</f>
        <v>500</v>
      </c>
      <c r="H385" t="str">
        <f>VLOOKUP(B385,'Table A as of March 2024'!A:L,12,FALSE)</f>
        <v>No</v>
      </c>
      <c r="I385" s="9" t="str">
        <f>VLOOKUP(B385,'Table A as of March 2024'!A:M,13,FALSE)</f>
        <v>U</v>
      </c>
      <c r="K385" t="str">
        <f>VLOOKUP(G385,'ACFR Class Vlookup'!A:B,2,FALSE)</f>
        <v>N/A</v>
      </c>
      <c r="L385" s="1" t="str">
        <f>VLOOKUP(D385,'Fund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385" s="6" t="str">
        <f t="shared" si="59"/>
        <v>N/A</v>
      </c>
      <c r="N385" s="6" t="s">
        <v>2886</v>
      </c>
      <c r="O385" s="6" t="str">
        <f t="shared" si="60"/>
        <v>N/A</v>
      </c>
      <c r="P385" s="5" t="s">
        <v>2886</v>
      </c>
      <c r="Q385" s="6" t="str">
        <f t="shared" si="61"/>
        <v>N/A</v>
      </c>
      <c r="R385" s="7" t="str">
        <f t="shared" si="66"/>
        <v>No</v>
      </c>
      <c r="S385" s="5" t="str">
        <f t="shared" si="62"/>
        <v>N/A</v>
      </c>
      <c r="T385" s="6" t="str">
        <f t="shared" si="63"/>
        <v>N/A</v>
      </c>
      <c r="U385" s="7" t="str">
        <f t="shared" si="67"/>
        <v>No</v>
      </c>
      <c r="V385" s="5" t="str">
        <f t="shared" si="64"/>
        <v>N/A</v>
      </c>
      <c r="W385" s="6" t="str">
        <f t="shared" si="65"/>
        <v>N/A</v>
      </c>
      <c r="X385" s="5" t="s">
        <v>2886</v>
      </c>
    </row>
    <row r="386" spans="1:24" ht="30" x14ac:dyDescent="0.25">
      <c r="A386" s="77">
        <f>VLOOKUP(C386,'BU and Control BU Listing'!A:E,5,FALSE)</f>
        <v>24700</v>
      </c>
      <c r="B386" s="80" t="s">
        <v>3870</v>
      </c>
      <c r="C386" s="22" t="str">
        <f t="shared" si="57"/>
        <v>24700</v>
      </c>
      <c r="D386" s="22" t="str">
        <f t="shared" si="58"/>
        <v>03300</v>
      </c>
      <c r="E386" s="21" t="str">
        <f>VLOOKUP(B386,'Table A as of March 2024'!A:G,7,FALSE)</f>
        <v>George Mason University</v>
      </c>
      <c r="F386" s="21" t="str">
        <f>VLOOKUP(B386,'Table A as of March 2024'!A:H,8,FALSE)</f>
        <v>Hi Ed Decentralzation Suspense</v>
      </c>
      <c r="G386" s="11" t="str">
        <f>VLOOKUP(B386,'Table A as of March 2024'!A:I,9,FALSE)</f>
        <v>500</v>
      </c>
      <c r="H386" t="str">
        <f>VLOOKUP(B386,'Table A as of March 2024'!A:L,12,FALSE)</f>
        <v>No</v>
      </c>
      <c r="I386" s="9" t="str">
        <f>VLOOKUP(B386,'Table A as of March 2024'!A:M,13,FALSE)</f>
        <v>U</v>
      </c>
      <c r="K386" t="str">
        <f>VLOOKUP(G386,'ACFR Class Vlookup'!A:B,2,FALSE)</f>
        <v>N/A</v>
      </c>
      <c r="L386" s="1" t="str">
        <f>VLOOKUP(D386,'Fund Information'!A:F,6,FALSE)</f>
        <v>Higher Education activity included on higher education financial statement template submissions.</v>
      </c>
      <c r="M386" s="6" t="str">
        <f t="shared" si="59"/>
        <v>N/A</v>
      </c>
      <c r="N386" s="6" t="s">
        <v>2886</v>
      </c>
      <c r="O386" s="6" t="str">
        <f t="shared" si="60"/>
        <v>N/A</v>
      </c>
      <c r="P386" s="5" t="s">
        <v>2886</v>
      </c>
      <c r="Q386" s="6" t="str">
        <f t="shared" si="61"/>
        <v>N/A</v>
      </c>
      <c r="R386" s="7" t="str">
        <f t="shared" si="66"/>
        <v>No</v>
      </c>
      <c r="S386" s="5" t="str">
        <f t="shared" si="62"/>
        <v>N/A</v>
      </c>
      <c r="T386" s="6" t="str">
        <f t="shared" si="63"/>
        <v>N/A</v>
      </c>
      <c r="U386" s="7" t="str">
        <f t="shared" si="67"/>
        <v>No</v>
      </c>
      <c r="V386" s="5" t="str">
        <f t="shared" si="64"/>
        <v>N/A</v>
      </c>
      <c r="W386" s="6" t="str">
        <f t="shared" si="65"/>
        <v>N/A</v>
      </c>
      <c r="X386" s="5" t="s">
        <v>2886</v>
      </c>
    </row>
    <row r="387" spans="1:24" ht="90" x14ac:dyDescent="0.25">
      <c r="A387" s="77">
        <f>VLOOKUP(C387,'BU and Control BU Listing'!A:E,5,FALSE)</f>
        <v>24700</v>
      </c>
      <c r="B387" s="80" t="s">
        <v>5863</v>
      </c>
      <c r="C387" s="22" t="str">
        <f t="shared" ref="C387:C450" si="68">LEFT(B387,5)</f>
        <v>24700</v>
      </c>
      <c r="D387" s="22" t="str">
        <f t="shared" ref="D387:D450" si="69">RIGHT(B387,5)</f>
        <v>03410</v>
      </c>
      <c r="E387" s="21" t="str">
        <f>VLOOKUP(B387,'Table A as of March 2024'!A:G,7,FALSE)</f>
        <v>George Mason University</v>
      </c>
      <c r="F387" s="21" t="str">
        <f>VLOOKUP(B387,'Table A as of March 2024'!A:H,8,FALSE)</f>
        <v>GEER Fund - COVID-19</v>
      </c>
      <c r="G387" s="11" t="str">
        <f>VLOOKUP(B387,'Table A as of March 2024'!A:I,9,FALSE)</f>
        <v>500</v>
      </c>
      <c r="H387" t="str">
        <f>VLOOKUP(B387,'Table A as of March 2024'!A:L,12,FALSE)</f>
        <v>No</v>
      </c>
      <c r="I387" s="9" t="str">
        <f>VLOOKUP(B387,'Table A as of March 2024'!A:M,13,FALSE)</f>
        <v>V</v>
      </c>
      <c r="K387" t="str">
        <f>VLOOKUP(G387,'ACFR Class Vlookup'!A:B,2,FALSE)</f>
        <v>N/A</v>
      </c>
      <c r="L387" s="1" t="str">
        <f>VLOOKUP(D387,'Fund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387" s="6" t="str">
        <f t="shared" ref="M387:M450" si="70">IF(L387="","Answer Required","N/A")</f>
        <v>N/A</v>
      </c>
      <c r="N387" s="6" t="s">
        <v>2886</v>
      </c>
      <c r="O387" s="6" t="str">
        <f t="shared" ref="O387:O450" si="71">IF(N387="No","Answer Required","N/A")</f>
        <v>N/A</v>
      </c>
      <c r="P387" s="5" t="s">
        <v>2886</v>
      </c>
      <c r="Q387" s="6" t="str">
        <f t="shared" ref="Q387:Q450" si="72">IF(P387="No","Answer Required","N/A")</f>
        <v>N/A</v>
      </c>
      <c r="R387" s="7" t="str">
        <f t="shared" si="66"/>
        <v>No</v>
      </c>
      <c r="S387" s="5" t="str">
        <f t="shared" ref="S387:S450" si="73">IF($K387="Governmental","Answer Required","N/A")</f>
        <v>N/A</v>
      </c>
      <c r="T387" s="6" t="str">
        <f t="shared" ref="T387:T450" si="74">IF(AND(S387="Yes",R387="Yes"),"Answer Required",IF(AND(S387="no",R387="no"),"Answer Required","N/A"))</f>
        <v>N/A</v>
      </c>
      <c r="U387" s="7" t="str">
        <f t="shared" si="67"/>
        <v>No</v>
      </c>
      <c r="V387" s="5" t="str">
        <f t="shared" ref="V387:V450" si="75">IF($K387="Governmental","Answer Required","N/A")</f>
        <v>N/A</v>
      </c>
      <c r="W387" s="6" t="str">
        <f t="shared" ref="W387:W450" si="76">IF(AND(V387="Yes",U387="Yes"),"Answer Required",IF(AND(V387="no",U387="no"),"Answer Required","N/A"))</f>
        <v>N/A</v>
      </c>
      <c r="X387" s="5" t="s">
        <v>2886</v>
      </c>
    </row>
    <row r="388" spans="1:24" ht="165" x14ac:dyDescent="0.25">
      <c r="A388" s="77">
        <f>VLOOKUP(C388,'BU and Control BU Listing'!A:E,5,FALSE)</f>
        <v>24700</v>
      </c>
      <c r="B388" s="80" t="s">
        <v>5864</v>
      </c>
      <c r="C388" s="22" t="str">
        <f t="shared" si="68"/>
        <v>24700</v>
      </c>
      <c r="D388" s="22" t="str">
        <f t="shared" si="69"/>
        <v>03420</v>
      </c>
      <c r="E388" s="21" t="str">
        <f>VLOOKUP(B388,'Table A as of March 2024'!A:G,7,FALSE)</f>
        <v>George Mason University</v>
      </c>
      <c r="F388" s="21" t="str">
        <f>VLOOKUP(B388,'Table A as of March 2024'!A:H,8,FALSE)</f>
        <v>Caresactrlffd-General-Covid-19</v>
      </c>
      <c r="G388" s="11" t="str">
        <f>VLOOKUP(B388,'Table A as of March 2024'!A:I,9,FALSE)</f>
        <v>500</v>
      </c>
      <c r="H388" t="str">
        <f>VLOOKUP(B388,'Table A as of March 2024'!A:L,12,FALSE)</f>
        <v>No</v>
      </c>
      <c r="I388" s="9" t="str">
        <f>VLOOKUP(B388,'Table A as of March 2024'!A:M,13,FALSE)</f>
        <v>V</v>
      </c>
      <c r="K388" t="str">
        <f>VLOOKUP(G388,'ACFR Class Vlookup'!A:B,2,FALSE)</f>
        <v>N/A</v>
      </c>
      <c r="L388" s="1" t="str">
        <f>VLOOKUP(D388,'Fund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88" s="6" t="str">
        <f t="shared" si="70"/>
        <v>N/A</v>
      </c>
      <c r="N388" s="6" t="s">
        <v>2886</v>
      </c>
      <c r="O388" s="6" t="str">
        <f t="shared" si="71"/>
        <v>N/A</v>
      </c>
      <c r="P388" s="5" t="s">
        <v>2886</v>
      </c>
      <c r="Q388" s="6" t="str">
        <f t="shared" si="72"/>
        <v>N/A</v>
      </c>
      <c r="R388" s="7" t="str">
        <f t="shared" si="66"/>
        <v>No</v>
      </c>
      <c r="S388" s="5" t="str">
        <f t="shared" si="73"/>
        <v>N/A</v>
      </c>
      <c r="T388" s="6" t="str">
        <f t="shared" si="74"/>
        <v>N/A</v>
      </c>
      <c r="U388" s="7" t="str">
        <f t="shared" si="67"/>
        <v>No</v>
      </c>
      <c r="V388" s="5" t="str">
        <f t="shared" si="75"/>
        <v>N/A</v>
      </c>
      <c r="W388" s="6" t="str">
        <f t="shared" si="76"/>
        <v>N/A</v>
      </c>
      <c r="X388" s="5" t="s">
        <v>2886</v>
      </c>
    </row>
    <row r="389" spans="1:24" ht="90" x14ac:dyDescent="0.25">
      <c r="A389" s="77">
        <f>VLOOKUP(C389,'BU and Control BU Listing'!A:E,5,FALSE)</f>
        <v>24700</v>
      </c>
      <c r="B389" s="80" t="s">
        <v>5865</v>
      </c>
      <c r="C389" s="22" t="str">
        <f t="shared" si="68"/>
        <v>24700</v>
      </c>
      <c r="D389" s="22" t="str">
        <f t="shared" si="69"/>
        <v>03440</v>
      </c>
      <c r="E389" s="21" t="str">
        <f>VLOOKUP(B389,'Table A as of March 2024'!A:G,7,FALSE)</f>
        <v>George Mason University</v>
      </c>
      <c r="F389" s="21" t="str">
        <f>VLOOKUP(B389,'Table A as of March 2024'!A:H,8,FALSE)</f>
        <v>EduStabFund-Students-COVID-19</v>
      </c>
      <c r="G389" s="11" t="str">
        <f>VLOOKUP(B389,'Table A as of March 2024'!A:I,9,FALSE)</f>
        <v>500</v>
      </c>
      <c r="H389" t="str">
        <f>VLOOKUP(B389,'Table A as of March 2024'!A:L,12,FALSE)</f>
        <v>No</v>
      </c>
      <c r="I389" s="9" t="str">
        <f>VLOOKUP(B389,'Table A as of March 2024'!A:M,13,FALSE)</f>
        <v>V</v>
      </c>
      <c r="K389" t="str">
        <f>VLOOKUP(G389,'ACFR Class Vlookup'!A:B,2,FALSE)</f>
        <v>N/A</v>
      </c>
      <c r="L389" s="1" t="str">
        <f>VLOOKUP(D389,'Fund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389" s="6" t="str">
        <f t="shared" si="70"/>
        <v>N/A</v>
      </c>
      <c r="N389" s="6" t="s">
        <v>2886</v>
      </c>
      <c r="O389" s="6" t="str">
        <f t="shared" si="71"/>
        <v>N/A</v>
      </c>
      <c r="P389" s="5" t="s">
        <v>2886</v>
      </c>
      <c r="Q389" s="6" t="str">
        <f t="shared" si="72"/>
        <v>N/A</v>
      </c>
      <c r="R389" s="7" t="str">
        <f t="shared" si="66"/>
        <v>No</v>
      </c>
      <c r="S389" s="5" t="str">
        <f t="shared" si="73"/>
        <v>N/A</v>
      </c>
      <c r="T389" s="6" t="str">
        <f t="shared" si="74"/>
        <v>N/A</v>
      </c>
      <c r="U389" s="7" t="str">
        <f t="shared" si="67"/>
        <v>No</v>
      </c>
      <c r="V389" s="5" t="str">
        <f t="shared" si="75"/>
        <v>N/A</v>
      </c>
      <c r="W389" s="6" t="str">
        <f t="shared" si="76"/>
        <v>N/A</v>
      </c>
      <c r="X389" s="5" t="s">
        <v>2886</v>
      </c>
    </row>
    <row r="390" spans="1:24" ht="30" x14ac:dyDescent="0.25">
      <c r="A390" s="77">
        <f>VLOOKUP(C390,'BU and Control BU Listing'!A:E,5,FALSE)</f>
        <v>24700</v>
      </c>
      <c r="B390" s="80" t="s">
        <v>3871</v>
      </c>
      <c r="C390" s="22" t="str">
        <f t="shared" si="68"/>
        <v>24700</v>
      </c>
      <c r="D390" s="22" t="str">
        <f t="shared" si="69"/>
        <v>03510</v>
      </c>
      <c r="E390" s="21" t="str">
        <f>VLOOKUP(B390,'Table A as of March 2024'!A:G,7,FALSE)</f>
        <v>George Mason University</v>
      </c>
      <c r="F390" s="21" t="str">
        <f>VLOOKUP(B390,'Table A as of March 2024'!A:H,8,FALSE)</f>
        <v>Trans-NSF Rcvry Act Rsrch-ARRA</v>
      </c>
      <c r="G390" s="11" t="str">
        <f>VLOOKUP(B390,'Table A as of March 2024'!A:I,9,FALSE)</f>
        <v>500</v>
      </c>
      <c r="H390" t="str">
        <f>VLOOKUP(B390,'Table A as of March 2024'!A:L,12,FALSE)</f>
        <v>No</v>
      </c>
      <c r="I390" s="9" t="str">
        <f>VLOOKUP(B390,'Table A as of March 2024'!A:M,13,FALSE)</f>
        <v>S</v>
      </c>
      <c r="K390" t="str">
        <f>VLOOKUP(G390,'ACFR Class Vlookup'!A:B,2,FALSE)</f>
        <v>N/A</v>
      </c>
      <c r="L390" s="1" t="str">
        <f>VLOOKUP(D390,'Fund Information'!A:F,6,FALSE)</f>
        <v>This fund accounts for American Recovery and Reinvestment Act (ARRA) Stimulus Monies.</v>
      </c>
      <c r="M390" s="6" t="str">
        <f t="shared" si="70"/>
        <v>N/A</v>
      </c>
      <c r="N390" s="6" t="s">
        <v>2886</v>
      </c>
      <c r="O390" s="6" t="str">
        <f t="shared" si="71"/>
        <v>N/A</v>
      </c>
      <c r="P390" s="5" t="s">
        <v>2886</v>
      </c>
      <c r="Q390" s="6" t="str">
        <f t="shared" si="72"/>
        <v>N/A</v>
      </c>
      <c r="R390" s="7" t="str">
        <f t="shared" si="66"/>
        <v>No</v>
      </c>
      <c r="S390" s="5" t="str">
        <f t="shared" si="73"/>
        <v>N/A</v>
      </c>
      <c r="T390" s="6" t="str">
        <f t="shared" si="74"/>
        <v>N/A</v>
      </c>
      <c r="U390" s="7" t="str">
        <f t="shared" si="67"/>
        <v>No</v>
      </c>
      <c r="V390" s="5" t="str">
        <f t="shared" si="75"/>
        <v>N/A</v>
      </c>
      <c r="W390" s="6" t="str">
        <f t="shared" si="76"/>
        <v>N/A</v>
      </c>
      <c r="X390" s="5" t="s">
        <v>2886</v>
      </c>
    </row>
    <row r="391" spans="1:24" ht="90" x14ac:dyDescent="0.25">
      <c r="A391" s="77">
        <f>VLOOKUP(C391,'BU and Control BU Listing'!A:E,5,FALSE)</f>
        <v>24700</v>
      </c>
      <c r="B391" s="80" t="s">
        <v>5866</v>
      </c>
      <c r="C391" s="22" t="str">
        <f t="shared" si="68"/>
        <v>24700</v>
      </c>
      <c r="D391" s="22" t="str">
        <f t="shared" si="69"/>
        <v>03690</v>
      </c>
      <c r="E391" s="21" t="str">
        <f>VLOOKUP(B391,'Table A as of March 2024'!A:G,7,FALSE)</f>
        <v>George Mason University</v>
      </c>
      <c r="F391" s="21" t="str">
        <f>VLOOKUP(B391,'Table A as of March 2024'!A:H,8,FALSE)</f>
        <v>EduStabFund-Institutn-COVID-19</v>
      </c>
      <c r="G391" s="11" t="str">
        <f>VLOOKUP(B391,'Table A as of March 2024'!A:I,9,FALSE)</f>
        <v>500</v>
      </c>
      <c r="H391" t="str">
        <f>VLOOKUP(B391,'Table A as of March 2024'!A:L,12,FALSE)</f>
        <v>No</v>
      </c>
      <c r="I391" s="9" t="str">
        <f>VLOOKUP(B391,'Table A as of March 2024'!A:M,13,FALSE)</f>
        <v>V</v>
      </c>
      <c r="K391" t="str">
        <f>VLOOKUP(G391,'ACFR Class Vlookup'!A:B,2,FALSE)</f>
        <v>N/A</v>
      </c>
      <c r="L391" s="1" t="str">
        <f>VLOOKUP(D391,'Fund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391" s="6" t="str">
        <f t="shared" si="70"/>
        <v>N/A</v>
      </c>
      <c r="N391" s="6" t="s">
        <v>2886</v>
      </c>
      <c r="O391" s="6" t="str">
        <f t="shared" si="71"/>
        <v>N/A</v>
      </c>
      <c r="P391" s="5" t="s">
        <v>2886</v>
      </c>
      <c r="Q391" s="6" t="str">
        <f t="shared" si="72"/>
        <v>N/A</v>
      </c>
      <c r="R391" s="7" t="str">
        <f t="shared" si="66"/>
        <v>No</v>
      </c>
      <c r="S391" s="5" t="str">
        <f t="shared" si="73"/>
        <v>N/A</v>
      </c>
      <c r="T391" s="6" t="str">
        <f t="shared" si="74"/>
        <v>N/A</v>
      </c>
      <c r="U391" s="7" t="str">
        <f t="shared" si="67"/>
        <v>No</v>
      </c>
      <c r="V391" s="5" t="str">
        <f t="shared" si="75"/>
        <v>N/A</v>
      </c>
      <c r="W391" s="6" t="str">
        <f t="shared" si="76"/>
        <v>N/A</v>
      </c>
      <c r="X391" s="5" t="s">
        <v>2886</v>
      </c>
    </row>
    <row r="392" spans="1:24" ht="60" x14ac:dyDescent="0.25">
      <c r="A392" s="77">
        <f>VLOOKUP(C392,'BU and Control BU Listing'!A:E,5,FALSE)</f>
        <v>24700</v>
      </c>
      <c r="B392" s="80" t="s">
        <v>8189</v>
      </c>
      <c r="C392" s="22" t="str">
        <f t="shared" si="68"/>
        <v>24700</v>
      </c>
      <c r="D392" s="22" t="str">
        <f t="shared" si="69"/>
        <v>03710</v>
      </c>
      <c r="E392" s="21" t="str">
        <f>VLOOKUP(B392,'Table A as of March 2024'!A:G,7,FALSE)</f>
        <v>George Mason University</v>
      </c>
      <c r="F392" s="21" t="str">
        <f>VLOOKUP(B392,'Table A as of March 2024'!A:H,8,FALSE)</f>
        <v>FEMA - State Agy - COVID-19</v>
      </c>
      <c r="G392" s="11" t="str">
        <f>VLOOKUP(B392,'Table A as of March 2024'!A:I,9,FALSE)</f>
        <v>500</v>
      </c>
      <c r="H392" t="str">
        <f>VLOOKUP(B392,'Table A as of March 2024'!A:L,12,FALSE)</f>
        <v>No</v>
      </c>
      <c r="I392" s="9" t="str">
        <f>VLOOKUP(B392,'Table A as of March 2024'!A:M,13,FALSE)</f>
        <v>V</v>
      </c>
      <c r="K392" t="str">
        <f>VLOOKUP(G392,'ACFR Class Vlookup'!A:B,2,FALSE)</f>
        <v>N/A</v>
      </c>
      <c r="L392" s="1" t="str">
        <f>VLOOKUP(D392,'Fund Information'!A:F,6,FALSE)</f>
        <v>Federal Emergency Management Agency (FEMA) - VDEM Pass Thru COVID -19 - State Agencies.
HE equivalent of Fund 10710.</v>
      </c>
      <c r="M392" s="6" t="str">
        <f t="shared" si="70"/>
        <v>N/A</v>
      </c>
      <c r="N392" s="6" t="s">
        <v>2886</v>
      </c>
      <c r="O392" s="6" t="str">
        <f t="shared" si="71"/>
        <v>N/A</v>
      </c>
      <c r="P392" s="5" t="s">
        <v>2886</v>
      </c>
      <c r="Q392" s="6" t="str">
        <f t="shared" si="72"/>
        <v>N/A</v>
      </c>
      <c r="R392" s="7" t="str">
        <f t="shared" si="66"/>
        <v>No</v>
      </c>
      <c r="S392" s="5" t="str">
        <f t="shared" si="73"/>
        <v>N/A</v>
      </c>
      <c r="T392" s="6" t="str">
        <f t="shared" si="74"/>
        <v>N/A</v>
      </c>
      <c r="U392" s="7" t="str">
        <f t="shared" si="67"/>
        <v>No</v>
      </c>
      <c r="V392" s="5" t="str">
        <f t="shared" si="75"/>
        <v>N/A</v>
      </c>
      <c r="W392" s="6" t="str">
        <f t="shared" si="76"/>
        <v>N/A</v>
      </c>
      <c r="X392" s="5" t="s">
        <v>2886</v>
      </c>
    </row>
    <row r="393" spans="1:24" ht="30" x14ac:dyDescent="0.25">
      <c r="A393" s="77">
        <f>VLOOKUP(C393,'BU and Control BU Listing'!A:E,5,FALSE)</f>
        <v>24700</v>
      </c>
      <c r="B393" s="80" t="s">
        <v>3872</v>
      </c>
      <c r="C393" s="22" t="str">
        <f t="shared" si="68"/>
        <v>24700</v>
      </c>
      <c r="D393" s="22" t="str">
        <f t="shared" si="69"/>
        <v>03720</v>
      </c>
      <c r="E393" s="21" t="str">
        <f>VLOOKUP(B393,'Table A as of March 2024'!A:G,7,FALSE)</f>
        <v>George Mason University</v>
      </c>
      <c r="F393" s="21" t="str">
        <f>VLOOKUP(B393,'Table A as of March 2024'!A:H,8,FALSE)</f>
        <v>St Fiscal Stabl-Innovtion-ARRA</v>
      </c>
      <c r="G393" s="11" t="str">
        <f>VLOOKUP(B393,'Table A as of March 2024'!A:I,9,FALSE)</f>
        <v>500</v>
      </c>
      <c r="H393" t="str">
        <f>VLOOKUP(B393,'Table A as of March 2024'!A:L,12,FALSE)</f>
        <v>No</v>
      </c>
      <c r="I393" s="9" t="str">
        <f>VLOOKUP(B393,'Table A as of March 2024'!A:M,13,FALSE)</f>
        <v>S</v>
      </c>
      <c r="K393" t="str">
        <f>VLOOKUP(G393,'ACFR Class Vlookup'!A:B,2,FALSE)</f>
        <v>N/A</v>
      </c>
      <c r="L393" s="1" t="str">
        <f>VLOOKUP(D393,'Fund Information'!A:F,6,FALSE)</f>
        <v>This fund accounts for American Recovery and Reinvestment Act (ARRA) Stimulus Monies.</v>
      </c>
      <c r="M393" s="6" t="str">
        <f t="shared" si="70"/>
        <v>N/A</v>
      </c>
      <c r="N393" s="6" t="s">
        <v>2886</v>
      </c>
      <c r="O393" s="6" t="str">
        <f t="shared" si="71"/>
        <v>N/A</v>
      </c>
      <c r="P393" s="5" t="s">
        <v>2886</v>
      </c>
      <c r="Q393" s="6" t="str">
        <f t="shared" si="72"/>
        <v>N/A</v>
      </c>
      <c r="R393" s="7" t="str">
        <f t="shared" si="66"/>
        <v>No</v>
      </c>
      <c r="S393" s="5" t="str">
        <f t="shared" si="73"/>
        <v>N/A</v>
      </c>
      <c r="T393" s="6" t="str">
        <f t="shared" si="74"/>
        <v>N/A</v>
      </c>
      <c r="U393" s="7" t="str">
        <f t="shared" si="67"/>
        <v>No</v>
      </c>
      <c r="V393" s="5" t="str">
        <f t="shared" si="75"/>
        <v>N/A</v>
      </c>
      <c r="W393" s="6" t="str">
        <f t="shared" si="76"/>
        <v>N/A</v>
      </c>
      <c r="X393" s="5" t="s">
        <v>2886</v>
      </c>
    </row>
    <row r="394" spans="1:24" ht="45" x14ac:dyDescent="0.25">
      <c r="A394" s="77">
        <f>VLOOKUP(C394,'BU and Control BU Listing'!A:E,5,FALSE)</f>
        <v>24700</v>
      </c>
      <c r="B394" s="80" t="s">
        <v>3873</v>
      </c>
      <c r="C394" s="22" t="str">
        <f t="shared" si="68"/>
        <v>24700</v>
      </c>
      <c r="D394" s="22" t="str">
        <f t="shared" si="69"/>
        <v>03870</v>
      </c>
      <c r="E394" s="21" t="str">
        <f>VLOOKUP(B394,'Table A as of March 2024'!A:G,7,FALSE)</f>
        <v>George Mason University</v>
      </c>
      <c r="F394" s="21" t="str">
        <f>VLOOKUP(B394,'Table A as of March 2024'!A:H,8,FALSE)</f>
        <v>Srplus Supp&amp;Equip Sales-Gen-HE</v>
      </c>
      <c r="G394" s="11" t="str">
        <f>VLOOKUP(B394,'Table A as of March 2024'!A:I,9,FALSE)</f>
        <v>500</v>
      </c>
      <c r="H394" t="str">
        <f>VLOOKUP(B394,'Table A as of March 2024'!A:L,12,FALSE)</f>
        <v>No</v>
      </c>
      <c r="I394" s="9" t="str">
        <f>VLOOKUP(B394,'Table A as of March 2024'!A:M,13,FALSE)</f>
        <v>U</v>
      </c>
      <c r="K394" t="str">
        <f>VLOOKUP(G394,'ACFR Class Vlookup'!A:B,2,FALSE)</f>
        <v>N/A</v>
      </c>
      <c r="L394" s="1" t="str">
        <f>VLOOKUP(D394,'Fund Information'!A:F,6,FALSE)</f>
        <v>Higher Education activity accounted for on higher education financial statement template submissions.  Accounts for sale of surplus supplies and equipment.</v>
      </c>
      <c r="M394" s="6" t="str">
        <f t="shared" si="70"/>
        <v>N/A</v>
      </c>
      <c r="N394" s="6" t="s">
        <v>2886</v>
      </c>
      <c r="O394" s="6" t="str">
        <f t="shared" si="71"/>
        <v>N/A</v>
      </c>
      <c r="P394" s="5" t="s">
        <v>2886</v>
      </c>
      <c r="Q394" s="6" t="str">
        <f t="shared" si="72"/>
        <v>N/A</v>
      </c>
      <c r="R394" s="7" t="str">
        <f t="shared" si="66"/>
        <v>No</v>
      </c>
      <c r="S394" s="5" t="str">
        <f t="shared" si="73"/>
        <v>N/A</v>
      </c>
      <c r="T394" s="6" t="str">
        <f t="shared" si="74"/>
        <v>N/A</v>
      </c>
      <c r="U394" s="7" t="str">
        <f t="shared" si="67"/>
        <v>No</v>
      </c>
      <c r="V394" s="5" t="str">
        <f t="shared" si="75"/>
        <v>N/A</v>
      </c>
      <c r="W394" s="6" t="str">
        <f t="shared" si="76"/>
        <v>N/A</v>
      </c>
      <c r="X394" s="5" t="s">
        <v>2886</v>
      </c>
    </row>
    <row r="395" spans="1:24" ht="30" x14ac:dyDescent="0.25">
      <c r="A395" s="77">
        <f>VLOOKUP(C395,'BU and Control BU Listing'!A:E,5,FALSE)</f>
        <v>24700</v>
      </c>
      <c r="B395" s="80" t="s">
        <v>3874</v>
      </c>
      <c r="C395" s="22" t="str">
        <f t="shared" si="68"/>
        <v>24700</v>
      </c>
      <c r="D395" s="22" t="str">
        <f t="shared" si="69"/>
        <v>08110</v>
      </c>
      <c r="E395" s="21" t="str">
        <f>VLOOKUP(B395,'Table A as of March 2024'!A:G,7,FALSE)</f>
        <v>George Mason University</v>
      </c>
      <c r="F395" s="21" t="str">
        <f>VLOOKUP(B395,'Table A as of March 2024'!A:H,8,FALSE)</f>
        <v>9(B) Debt Service-Const Costs</v>
      </c>
      <c r="G395" s="11" t="str">
        <f>VLOOKUP(B395,'Table A as of March 2024'!A:I,9,FALSE)</f>
        <v>500</v>
      </c>
      <c r="H395" t="str">
        <f>VLOOKUP(B395,'Table A as of March 2024'!A:L,12,FALSE)</f>
        <v>No</v>
      </c>
      <c r="I395" s="9" t="str">
        <f>VLOOKUP(B395,'Table A as of March 2024'!A:M,13,FALSE)</f>
        <v>R</v>
      </c>
      <c r="K395" t="str">
        <f>VLOOKUP(G395,'ACFR Class Vlookup'!A:B,2,FALSE)</f>
        <v>N/A</v>
      </c>
      <c r="L395" s="1" t="str">
        <f>VLOOKUP(D395,'Fund Information'!A:F,6,FALSE)</f>
        <v>Higher Education activity included on higher education financial statement template submissions.</v>
      </c>
      <c r="M395" s="6" t="str">
        <f t="shared" si="70"/>
        <v>N/A</v>
      </c>
      <c r="N395" s="6" t="s">
        <v>2886</v>
      </c>
      <c r="O395" s="6" t="str">
        <f t="shared" si="71"/>
        <v>N/A</v>
      </c>
      <c r="P395" s="5" t="s">
        <v>2886</v>
      </c>
      <c r="Q395" s="6" t="str">
        <f t="shared" si="72"/>
        <v>N/A</v>
      </c>
      <c r="R395" s="7" t="str">
        <f t="shared" si="66"/>
        <v>No</v>
      </c>
      <c r="S395" s="5" t="str">
        <f t="shared" si="73"/>
        <v>N/A</v>
      </c>
      <c r="T395" s="6" t="str">
        <f t="shared" si="74"/>
        <v>N/A</v>
      </c>
      <c r="U395" s="7" t="str">
        <f t="shared" si="67"/>
        <v>No</v>
      </c>
      <c r="V395" s="5" t="str">
        <f t="shared" si="75"/>
        <v>N/A</v>
      </c>
      <c r="W395" s="6" t="str">
        <f t="shared" si="76"/>
        <v>N/A</v>
      </c>
      <c r="X395" s="5" t="s">
        <v>2886</v>
      </c>
    </row>
    <row r="396" spans="1:24" ht="30" x14ac:dyDescent="0.25">
      <c r="A396" s="77">
        <f>VLOOKUP(C396,'BU and Control BU Listing'!A:E,5,FALSE)</f>
        <v>24700</v>
      </c>
      <c r="B396" s="80" t="s">
        <v>3875</v>
      </c>
      <c r="C396" s="22" t="str">
        <f t="shared" si="68"/>
        <v>24700</v>
      </c>
      <c r="D396" s="22" t="str">
        <f t="shared" si="69"/>
        <v>08120</v>
      </c>
      <c r="E396" s="21" t="str">
        <f>VLOOKUP(B396,'Table A as of March 2024'!A:G,7,FALSE)</f>
        <v>George Mason University</v>
      </c>
      <c r="F396" s="21" t="str">
        <f>VLOOKUP(B396,'Table A as of March 2024'!A:H,8,FALSE)</f>
        <v>9(C) Debt Service-Prin/Int Pay</v>
      </c>
      <c r="G396" s="11" t="str">
        <f>VLOOKUP(B396,'Table A as of March 2024'!A:I,9,FALSE)</f>
        <v>500</v>
      </c>
      <c r="H396" t="str">
        <f>VLOOKUP(B396,'Table A as of March 2024'!A:L,12,FALSE)</f>
        <v>No</v>
      </c>
      <c r="I396" s="9" t="str">
        <f>VLOOKUP(B396,'Table A as of March 2024'!A:M,13,FALSE)</f>
        <v>R</v>
      </c>
      <c r="K396" t="str">
        <f>VLOOKUP(G396,'ACFR Class Vlookup'!A:B,2,FALSE)</f>
        <v>N/A</v>
      </c>
      <c r="L396" s="1" t="str">
        <f>VLOOKUP(D396,'Fund Information'!A:F,6,FALSE)</f>
        <v>Higher Education activity included on higher education financial statement template submissions.</v>
      </c>
      <c r="M396" s="6" t="str">
        <f t="shared" si="70"/>
        <v>N/A</v>
      </c>
      <c r="N396" s="6" t="s">
        <v>2886</v>
      </c>
      <c r="O396" s="6" t="str">
        <f t="shared" si="71"/>
        <v>N/A</v>
      </c>
      <c r="P396" s="5" t="s">
        <v>2886</v>
      </c>
      <c r="Q396" s="6" t="str">
        <f t="shared" si="72"/>
        <v>N/A</v>
      </c>
      <c r="R396" s="7" t="str">
        <f t="shared" si="66"/>
        <v>No</v>
      </c>
      <c r="S396" s="5" t="str">
        <f t="shared" si="73"/>
        <v>N/A</v>
      </c>
      <c r="T396" s="6" t="str">
        <f t="shared" si="74"/>
        <v>N/A</v>
      </c>
      <c r="U396" s="7" t="str">
        <f t="shared" si="67"/>
        <v>No</v>
      </c>
      <c r="V396" s="5" t="str">
        <f t="shared" si="75"/>
        <v>N/A</v>
      </c>
      <c r="W396" s="6" t="str">
        <f t="shared" si="76"/>
        <v>N/A</v>
      </c>
      <c r="X396" s="5" t="s">
        <v>2886</v>
      </c>
    </row>
    <row r="397" spans="1:24" ht="30" x14ac:dyDescent="0.25">
      <c r="A397" s="77">
        <f>VLOOKUP(C397,'BU and Control BU Listing'!A:E,5,FALSE)</f>
        <v>24700</v>
      </c>
      <c r="B397" s="80" t="s">
        <v>3876</v>
      </c>
      <c r="C397" s="22" t="str">
        <f t="shared" si="68"/>
        <v>24700</v>
      </c>
      <c r="D397" s="22" t="str">
        <f t="shared" si="69"/>
        <v>08130</v>
      </c>
      <c r="E397" s="21" t="str">
        <f>VLOOKUP(B397,'Table A as of March 2024'!A:G,7,FALSE)</f>
        <v>George Mason University</v>
      </c>
      <c r="F397" s="21" t="str">
        <f>VLOOKUP(B397,'Table A as of March 2024'!A:H,8,FALSE)</f>
        <v>9(C) Debt Service-Const Costs</v>
      </c>
      <c r="G397" s="11" t="str">
        <f>VLOOKUP(B397,'Table A as of March 2024'!A:I,9,FALSE)</f>
        <v>500</v>
      </c>
      <c r="H397" t="str">
        <f>VLOOKUP(B397,'Table A as of March 2024'!A:L,12,FALSE)</f>
        <v>No</v>
      </c>
      <c r="I397" s="9" t="str">
        <f>VLOOKUP(B397,'Table A as of March 2024'!A:M,13,FALSE)</f>
        <v>R</v>
      </c>
      <c r="K397" t="str">
        <f>VLOOKUP(G397,'ACFR Class Vlookup'!A:B,2,FALSE)</f>
        <v>N/A</v>
      </c>
      <c r="L397" s="1" t="str">
        <f>VLOOKUP(D397,'Fund Information'!A:F,6,FALSE)</f>
        <v>Higher Education activity included on higher education financial statement template submissions.</v>
      </c>
      <c r="M397" s="6" t="str">
        <f t="shared" si="70"/>
        <v>N/A</v>
      </c>
      <c r="N397" s="6" t="s">
        <v>2886</v>
      </c>
      <c r="O397" s="6" t="str">
        <f t="shared" si="71"/>
        <v>N/A</v>
      </c>
      <c r="P397" s="5" t="s">
        <v>2886</v>
      </c>
      <c r="Q397" s="6" t="str">
        <f t="shared" si="72"/>
        <v>N/A</v>
      </c>
      <c r="R397" s="7" t="str">
        <f t="shared" si="66"/>
        <v>No</v>
      </c>
      <c r="S397" s="5" t="str">
        <f t="shared" si="73"/>
        <v>N/A</v>
      </c>
      <c r="T397" s="6" t="str">
        <f t="shared" si="74"/>
        <v>N/A</v>
      </c>
      <c r="U397" s="7" t="str">
        <f t="shared" si="67"/>
        <v>No</v>
      </c>
      <c r="V397" s="5" t="str">
        <f t="shared" si="75"/>
        <v>N/A</v>
      </c>
      <c r="W397" s="6" t="str">
        <f t="shared" si="76"/>
        <v>N/A</v>
      </c>
      <c r="X397" s="5" t="s">
        <v>2886</v>
      </c>
    </row>
    <row r="398" spans="1:24" ht="30" x14ac:dyDescent="0.25">
      <c r="A398" s="77">
        <f>VLOOKUP(C398,'BU and Control BU Listing'!A:E,5,FALSE)</f>
        <v>24700</v>
      </c>
      <c r="B398" s="80" t="s">
        <v>3877</v>
      </c>
      <c r="C398" s="22" t="str">
        <f t="shared" si="68"/>
        <v>24700</v>
      </c>
      <c r="D398" s="22" t="str">
        <f t="shared" si="69"/>
        <v>08140</v>
      </c>
      <c r="E398" s="21" t="str">
        <f>VLOOKUP(B398,'Table A as of March 2024'!A:G,7,FALSE)</f>
        <v>George Mason University</v>
      </c>
      <c r="F398" s="21" t="str">
        <f>VLOOKUP(B398,'Table A as of March 2024'!A:H,8,FALSE)</f>
        <v>9(D) Debt Service-Prin/Int Pay</v>
      </c>
      <c r="G398" s="11" t="str">
        <f>VLOOKUP(B398,'Table A as of March 2024'!A:I,9,FALSE)</f>
        <v>500</v>
      </c>
      <c r="H398" t="str">
        <f>VLOOKUP(B398,'Table A as of March 2024'!A:L,12,FALSE)</f>
        <v>No</v>
      </c>
      <c r="I398" s="9" t="str">
        <f>VLOOKUP(B398,'Table A as of March 2024'!A:M,13,FALSE)</f>
        <v>R</v>
      </c>
      <c r="K398" t="str">
        <f>VLOOKUP(G398,'ACFR Class Vlookup'!A:B,2,FALSE)</f>
        <v>N/A</v>
      </c>
      <c r="L398" s="1" t="str">
        <f>VLOOKUP(D398,'Fund Information'!A:F,6,FALSE)</f>
        <v>Higher Education activity included on higher education financial statement template submissions.</v>
      </c>
      <c r="M398" s="6" t="str">
        <f t="shared" si="70"/>
        <v>N/A</v>
      </c>
      <c r="N398" s="6" t="s">
        <v>2886</v>
      </c>
      <c r="O398" s="6" t="str">
        <f t="shared" si="71"/>
        <v>N/A</v>
      </c>
      <c r="P398" s="5" t="s">
        <v>2886</v>
      </c>
      <c r="Q398" s="6" t="str">
        <f t="shared" si="72"/>
        <v>N/A</v>
      </c>
      <c r="R398" s="7" t="str">
        <f t="shared" si="66"/>
        <v>No</v>
      </c>
      <c r="S398" s="5" t="str">
        <f t="shared" si="73"/>
        <v>N/A</v>
      </c>
      <c r="T398" s="6" t="str">
        <f t="shared" si="74"/>
        <v>N/A</v>
      </c>
      <c r="U398" s="7" t="str">
        <f t="shared" si="67"/>
        <v>No</v>
      </c>
      <c r="V398" s="5" t="str">
        <f t="shared" si="75"/>
        <v>N/A</v>
      </c>
      <c r="W398" s="6" t="str">
        <f t="shared" si="76"/>
        <v>N/A</v>
      </c>
      <c r="X398" s="5" t="s">
        <v>2886</v>
      </c>
    </row>
    <row r="399" spans="1:24" ht="45" x14ac:dyDescent="0.25">
      <c r="A399" s="77">
        <f>VLOOKUP(C399,'BU and Control BU Listing'!A:E,5,FALSE)</f>
        <v>24700</v>
      </c>
      <c r="B399" s="80" t="s">
        <v>3878</v>
      </c>
      <c r="C399" s="22" t="str">
        <f t="shared" si="68"/>
        <v>24700</v>
      </c>
      <c r="D399" s="22" t="str">
        <f t="shared" si="69"/>
        <v>08150</v>
      </c>
      <c r="E399" s="21" t="str">
        <f>VLOOKUP(B399,'Table A as of March 2024'!A:G,7,FALSE)</f>
        <v>George Mason University</v>
      </c>
      <c r="F399" s="21" t="str">
        <f>VLOOKUP(B399,'Table A as of March 2024'!A:H,8,FALSE)</f>
        <v>9(D) Rev Bonds-Construction</v>
      </c>
      <c r="G399" s="11" t="str">
        <f>VLOOKUP(B399,'Table A as of March 2024'!A:I,9,FALSE)</f>
        <v>500</v>
      </c>
      <c r="H399" t="str">
        <f>VLOOKUP(B399,'Table A as of March 2024'!A:L,12,FALSE)</f>
        <v>No</v>
      </c>
      <c r="I399" s="9" t="str">
        <f>VLOOKUP(B399,'Table A as of March 2024'!A:M,13,FALSE)</f>
        <v>R</v>
      </c>
      <c r="K399" t="str">
        <f>VLOOKUP(G399,'ACFR Class Vlookup'!A:B,2,FALSE)</f>
        <v>N/A</v>
      </c>
      <c r="L399" s="1" t="str">
        <f>VLOOKUP(D399,'Fund Information'!A:F,6,FALSE)</f>
        <v>This fund only contains budgetary activity.  This activity is not associated with the general fund or any special revenue funds.  (General and Special Revenue funds have budgetary statements in the ACFR.)</v>
      </c>
      <c r="M399" s="6" t="str">
        <f t="shared" si="70"/>
        <v>N/A</v>
      </c>
      <c r="N399" s="6" t="s">
        <v>2886</v>
      </c>
      <c r="O399" s="6" t="str">
        <f t="shared" si="71"/>
        <v>N/A</v>
      </c>
      <c r="P399" s="5" t="s">
        <v>2886</v>
      </c>
      <c r="Q399" s="6" t="str">
        <f t="shared" si="72"/>
        <v>N/A</v>
      </c>
      <c r="R399" s="7" t="str">
        <f t="shared" si="66"/>
        <v>No</v>
      </c>
      <c r="S399" s="5" t="str">
        <f t="shared" si="73"/>
        <v>N/A</v>
      </c>
      <c r="T399" s="6" t="str">
        <f t="shared" si="74"/>
        <v>N/A</v>
      </c>
      <c r="U399" s="7" t="str">
        <f t="shared" si="67"/>
        <v>No</v>
      </c>
      <c r="V399" s="5" t="str">
        <f t="shared" si="75"/>
        <v>N/A</v>
      </c>
      <c r="W399" s="6" t="str">
        <f t="shared" si="76"/>
        <v>N/A</v>
      </c>
      <c r="X399" s="5" t="s">
        <v>2886</v>
      </c>
    </row>
    <row r="400" spans="1:24" ht="30" x14ac:dyDescent="0.25">
      <c r="A400" s="77">
        <f>VLOOKUP(C400,'BU and Control BU Listing'!A:E,5,FALSE)</f>
        <v>24700</v>
      </c>
      <c r="B400" s="80" t="s">
        <v>3879</v>
      </c>
      <c r="C400" s="22" t="str">
        <f t="shared" si="68"/>
        <v>24700</v>
      </c>
      <c r="D400" s="22" t="str">
        <f t="shared" si="69"/>
        <v>08170</v>
      </c>
      <c r="E400" s="21" t="str">
        <f>VLOOKUP(B400,'Table A as of March 2024'!A:G,7,FALSE)</f>
        <v>George Mason University</v>
      </c>
      <c r="F400" s="21" t="str">
        <f>VLOOKUP(B400,'Table A as of March 2024'!A:H,8,FALSE)</f>
        <v>VCBA 21St Century</v>
      </c>
      <c r="G400" s="11" t="str">
        <f>VLOOKUP(B400,'Table A as of March 2024'!A:I,9,FALSE)</f>
        <v>500</v>
      </c>
      <c r="H400" t="str">
        <f>VLOOKUP(B400,'Table A as of March 2024'!A:L,12,FALSE)</f>
        <v>No</v>
      </c>
      <c r="I400" s="9" t="str">
        <f>VLOOKUP(B400,'Table A as of March 2024'!A:M,13,FALSE)</f>
        <v>R</v>
      </c>
      <c r="K400" t="str">
        <f>VLOOKUP(G400,'ACFR Class Vlookup'!A:B,2,FALSE)</f>
        <v>N/A</v>
      </c>
      <c r="L400" s="1" t="str">
        <f>VLOOKUP(D400,'Fund Information'!A:F,6,FALSE)</f>
        <v>Higher Education activity included on higher education financial statement template submission.</v>
      </c>
      <c r="M400" s="6" t="str">
        <f t="shared" si="70"/>
        <v>N/A</v>
      </c>
      <c r="N400" s="6" t="s">
        <v>2886</v>
      </c>
      <c r="O400" s="6" t="str">
        <f t="shared" si="71"/>
        <v>N/A</v>
      </c>
      <c r="P400" s="5" t="s">
        <v>2886</v>
      </c>
      <c r="Q400" s="6" t="str">
        <f t="shared" si="72"/>
        <v>N/A</v>
      </c>
      <c r="R400" s="7" t="str">
        <f t="shared" si="66"/>
        <v>No</v>
      </c>
      <c r="S400" s="5" t="str">
        <f t="shared" si="73"/>
        <v>N/A</v>
      </c>
      <c r="T400" s="6" t="str">
        <f t="shared" si="74"/>
        <v>N/A</v>
      </c>
      <c r="U400" s="7" t="str">
        <f t="shared" si="67"/>
        <v>No</v>
      </c>
      <c r="V400" s="5" t="str">
        <f t="shared" si="75"/>
        <v>N/A</v>
      </c>
      <c r="W400" s="6" t="str">
        <f t="shared" si="76"/>
        <v>N/A</v>
      </c>
      <c r="X400" s="5" t="s">
        <v>2886</v>
      </c>
    </row>
    <row r="401" spans="1:24" ht="135" x14ac:dyDescent="0.25">
      <c r="A401" s="77">
        <f>VLOOKUP(C401,'BU and Control BU Listing'!A:E,5,FALSE)</f>
        <v>24700</v>
      </c>
      <c r="B401" s="80" t="s">
        <v>3880</v>
      </c>
      <c r="C401" s="22" t="str">
        <f t="shared" si="68"/>
        <v>24700</v>
      </c>
      <c r="D401" s="22" t="str">
        <f t="shared" si="69"/>
        <v>09510</v>
      </c>
      <c r="E401" s="21" t="str">
        <f>VLOOKUP(B401,'Table A as of March 2024'!A:G,7,FALSE)</f>
        <v>George Mason University</v>
      </c>
      <c r="F401" s="21" t="str">
        <f>VLOOKUP(B401,'Table A as of March 2024'!A:H,8,FALSE)</f>
        <v>CW Technology Research Fd 934</v>
      </c>
      <c r="G401" s="11" t="str">
        <f>VLOOKUP(B401,'Table A as of March 2024'!A:I,9,FALSE)</f>
        <v>500</v>
      </c>
      <c r="H401" t="str">
        <f>VLOOKUP(B401,'Table A as of March 2024'!A:L,12,FALSE)</f>
        <v>No</v>
      </c>
      <c r="I401" s="9" t="str">
        <f>VLOOKUP(B401,'Table A as of March 2024'!A:M,13,FALSE)</f>
        <v>U</v>
      </c>
      <c r="K401" t="str">
        <f>VLOOKUP(G401,'ACFR Class Vlookup'!A:B,2,FALSE)</f>
        <v>N/A</v>
      </c>
      <c r="L401" s="1" t="str">
        <f>VLOOKUP(D401,'Fund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401" s="6" t="str">
        <f t="shared" si="70"/>
        <v>N/A</v>
      </c>
      <c r="N401" s="6" t="s">
        <v>2886</v>
      </c>
      <c r="O401" s="6" t="str">
        <f t="shared" si="71"/>
        <v>N/A</v>
      </c>
      <c r="P401" s="5" t="s">
        <v>2886</v>
      </c>
      <c r="Q401" s="6" t="str">
        <f t="shared" si="72"/>
        <v>N/A</v>
      </c>
      <c r="R401" s="7" t="str">
        <f t="shared" si="66"/>
        <v>No</v>
      </c>
      <c r="S401" s="5" t="str">
        <f t="shared" si="73"/>
        <v>N/A</v>
      </c>
      <c r="T401" s="6" t="str">
        <f t="shared" si="74"/>
        <v>N/A</v>
      </c>
      <c r="U401" s="7" t="str">
        <f t="shared" si="67"/>
        <v>No</v>
      </c>
      <c r="V401" s="5" t="str">
        <f t="shared" si="75"/>
        <v>N/A</v>
      </c>
      <c r="W401" s="6" t="str">
        <f t="shared" si="76"/>
        <v>N/A</v>
      </c>
      <c r="X401" s="5" t="s">
        <v>2886</v>
      </c>
    </row>
    <row r="402" spans="1:24" x14ac:dyDescent="0.25">
      <c r="A402" s="77">
        <f>VLOOKUP(C402,'BU and Control BU Listing'!A:E,5,FALSE)</f>
        <v>26000</v>
      </c>
      <c r="B402" s="80" t="s">
        <v>3882</v>
      </c>
      <c r="C402" s="22" t="str">
        <f t="shared" si="68"/>
        <v>26000</v>
      </c>
      <c r="D402" s="22" t="str">
        <f t="shared" si="69"/>
        <v>02713</v>
      </c>
      <c r="E402" s="21" t="str">
        <f>VLOOKUP(B402,'Table A as of March 2024'!A:G,7,FALSE)</f>
        <v>VA Community College System</v>
      </c>
      <c r="F402" s="21" t="str">
        <f>VLOOKUP(B402,'Table A as of March 2024'!A:H,8,FALSE)</f>
        <v>State Central Garage Pool VCCS</v>
      </c>
      <c r="G402" s="11" t="str">
        <f>VLOOKUP(B402,'Table A as of March 2024'!A:I,9,FALSE)</f>
        <v>500</v>
      </c>
      <c r="H402" t="str">
        <f>VLOOKUP(B402,'Table A as of March 2024'!A:L,12,FALSE)</f>
        <v>No</v>
      </c>
      <c r="I402" s="9" t="str">
        <f>VLOOKUP(B402,'Table A as of March 2024'!A:M,13,FALSE)</f>
        <v>U</v>
      </c>
      <c r="K402" t="str">
        <f>VLOOKUP(G402,'ACFR Class Vlookup'!A:B,2,FALSE)</f>
        <v>N/A</v>
      </c>
      <c r="L402" s="1" t="str">
        <f>VLOOKUP(D402,'Fund Information'!A:F,6,FALSE)</f>
        <v>Statewide fund which accounts for fees paid for use of state vehicles.</v>
      </c>
      <c r="M402" s="6" t="str">
        <f t="shared" si="70"/>
        <v>N/A</v>
      </c>
      <c r="N402" s="6" t="s">
        <v>2886</v>
      </c>
      <c r="O402" s="6" t="str">
        <f t="shared" si="71"/>
        <v>N/A</v>
      </c>
      <c r="P402" s="5" t="s">
        <v>2886</v>
      </c>
      <c r="Q402" s="6" t="str">
        <f t="shared" si="72"/>
        <v>N/A</v>
      </c>
      <c r="R402" s="7" t="str">
        <f t="shared" si="66"/>
        <v>No</v>
      </c>
      <c r="S402" s="5" t="str">
        <f t="shared" si="73"/>
        <v>N/A</v>
      </c>
      <c r="T402" s="6" t="str">
        <f t="shared" si="74"/>
        <v>N/A</v>
      </c>
      <c r="U402" s="7" t="str">
        <f t="shared" si="67"/>
        <v>No</v>
      </c>
      <c r="V402" s="5" t="str">
        <f t="shared" si="75"/>
        <v>N/A</v>
      </c>
      <c r="W402" s="6" t="str">
        <f t="shared" si="76"/>
        <v>N/A</v>
      </c>
      <c r="X402" s="5" t="s">
        <v>2886</v>
      </c>
    </row>
    <row r="403" spans="1:24" ht="30" x14ac:dyDescent="0.25">
      <c r="A403" s="77">
        <f>VLOOKUP(C403,'BU and Control BU Listing'!A:E,5,FALSE)</f>
        <v>26000</v>
      </c>
      <c r="B403" s="80" t="s">
        <v>3883</v>
      </c>
      <c r="C403" s="22" t="str">
        <f t="shared" si="68"/>
        <v>26000</v>
      </c>
      <c r="D403" s="22" t="str">
        <f t="shared" si="69"/>
        <v>02971</v>
      </c>
      <c r="E403" s="21" t="str">
        <f>VLOOKUP(B403,'Table A as of March 2024'!A:G,7,FALSE)</f>
        <v>VA Community College System</v>
      </c>
      <c r="F403" s="21" t="str">
        <f>VLOOKUP(B403,'Table A as of March 2024'!A:H,8,FALSE)</f>
        <v>Asbestos Claims Trust Fund</v>
      </c>
      <c r="G403" s="11" t="str">
        <f>VLOOKUP(B403,'Table A as of March 2024'!A:I,9,FALSE)</f>
        <v>500</v>
      </c>
      <c r="H403" t="str">
        <f>VLOOKUP(B403,'Table A as of March 2024'!A:L,12,FALSE)</f>
        <v>No</v>
      </c>
      <c r="I403" s="9" t="str">
        <f>VLOOKUP(B403,'Table A as of March 2024'!A:M,13,FALSE)</f>
        <v>U</v>
      </c>
      <c r="K403" t="str">
        <f>VLOOKUP(G403,'ACFR Class Vlookup'!A:B,2,FALSE)</f>
        <v>N/A</v>
      </c>
      <c r="L403" s="1" t="str">
        <f>VLOOKUP(D403,'Fund Information'!A:F,6,FALSE)</f>
        <v>Higher Education activity included on VCCS's higher education financial statement template submission.</v>
      </c>
      <c r="M403" s="6" t="str">
        <f t="shared" si="70"/>
        <v>N/A</v>
      </c>
      <c r="N403" s="6" t="s">
        <v>2886</v>
      </c>
      <c r="O403" s="6" t="str">
        <f t="shared" si="71"/>
        <v>N/A</v>
      </c>
      <c r="P403" s="5" t="s">
        <v>2886</v>
      </c>
      <c r="Q403" s="6" t="str">
        <f t="shared" si="72"/>
        <v>N/A</v>
      </c>
      <c r="R403" s="7" t="str">
        <f t="shared" si="66"/>
        <v>No</v>
      </c>
      <c r="S403" s="5" t="str">
        <f t="shared" si="73"/>
        <v>N/A</v>
      </c>
      <c r="T403" s="6" t="str">
        <f t="shared" si="74"/>
        <v>N/A</v>
      </c>
      <c r="U403" s="7" t="str">
        <f t="shared" si="67"/>
        <v>No</v>
      </c>
      <c r="V403" s="5" t="str">
        <f t="shared" si="75"/>
        <v>N/A</v>
      </c>
      <c r="W403" s="6" t="str">
        <f t="shared" si="76"/>
        <v>N/A</v>
      </c>
      <c r="X403" s="5" t="s">
        <v>2886</v>
      </c>
    </row>
    <row r="404" spans="1:24" ht="75" x14ac:dyDescent="0.25">
      <c r="A404" s="77">
        <f>VLOOKUP(C404,'BU and Control BU Listing'!A:E,5,FALSE)</f>
        <v>26000</v>
      </c>
      <c r="B404" s="80" t="s">
        <v>3884</v>
      </c>
      <c r="C404" s="22" t="str">
        <f t="shared" si="68"/>
        <v>26000</v>
      </c>
      <c r="D404" s="22" t="str">
        <f t="shared" si="69"/>
        <v>03000</v>
      </c>
      <c r="E404" s="21" t="str">
        <f>VLOOKUP(B404,'Table A as of March 2024'!A:G,7,FALSE)</f>
        <v>VA Community College System</v>
      </c>
      <c r="F404" s="21" t="str">
        <f>VLOOKUP(B404,'Table A as of March 2024'!A:H,8,FALSE)</f>
        <v>Higher Education Operating</v>
      </c>
      <c r="G404" s="11" t="str">
        <f>VLOOKUP(B404,'Table A as of March 2024'!A:I,9,FALSE)</f>
        <v>500</v>
      </c>
      <c r="H404" t="str">
        <f>VLOOKUP(B404,'Table A as of March 2024'!A:L,12,FALSE)</f>
        <v>No</v>
      </c>
      <c r="I404" s="9" t="str">
        <f>VLOOKUP(B404,'Table A as of March 2024'!A:M,13,FALSE)</f>
        <v>U</v>
      </c>
      <c r="K404" t="str">
        <f>VLOOKUP(G404,'ACFR Class Vlookup'!A:B,2,FALSE)</f>
        <v>N/A</v>
      </c>
      <c r="L404" s="1" t="str">
        <f>VLOOKUP(D404,'Fund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404" s="6" t="str">
        <f t="shared" si="70"/>
        <v>N/A</v>
      </c>
      <c r="N404" s="6" t="s">
        <v>2886</v>
      </c>
      <c r="O404" s="6" t="str">
        <f t="shared" si="71"/>
        <v>N/A</v>
      </c>
      <c r="P404" s="5" t="s">
        <v>2886</v>
      </c>
      <c r="Q404" s="6" t="str">
        <f t="shared" si="72"/>
        <v>N/A</v>
      </c>
      <c r="R404" s="7" t="str">
        <f t="shared" si="66"/>
        <v>No</v>
      </c>
      <c r="S404" s="5" t="str">
        <f t="shared" si="73"/>
        <v>N/A</v>
      </c>
      <c r="T404" s="6" t="str">
        <f t="shared" si="74"/>
        <v>N/A</v>
      </c>
      <c r="U404" s="7" t="str">
        <f t="shared" si="67"/>
        <v>No</v>
      </c>
      <c r="V404" s="5" t="str">
        <f t="shared" si="75"/>
        <v>N/A</v>
      </c>
      <c r="W404" s="6" t="str">
        <f t="shared" si="76"/>
        <v>N/A</v>
      </c>
      <c r="X404" s="5" t="s">
        <v>2886</v>
      </c>
    </row>
    <row r="405" spans="1:24" ht="30" x14ac:dyDescent="0.25">
      <c r="A405" s="77">
        <f>VLOOKUP(C405,'BU and Control BU Listing'!A:E,5,FALSE)</f>
        <v>26000</v>
      </c>
      <c r="B405" s="80" t="s">
        <v>3885</v>
      </c>
      <c r="C405" s="22" t="str">
        <f t="shared" si="68"/>
        <v>26000</v>
      </c>
      <c r="D405" s="22" t="str">
        <f t="shared" si="69"/>
        <v>03010</v>
      </c>
      <c r="E405" s="21" t="str">
        <f>VLOOKUP(B405,'Table A as of March 2024'!A:G,7,FALSE)</f>
        <v>VA Community College System</v>
      </c>
      <c r="F405" s="21" t="str">
        <f>VLOOKUP(B405,'Table A as of March 2024'!A:H,8,FALSE)</f>
        <v>Higher Education Federal</v>
      </c>
      <c r="G405" s="11" t="str">
        <f>VLOOKUP(B405,'Table A as of March 2024'!A:I,9,FALSE)</f>
        <v>500</v>
      </c>
      <c r="H405" t="str">
        <f>VLOOKUP(B405,'Table A as of March 2024'!A:L,12,FALSE)</f>
        <v>No</v>
      </c>
      <c r="I405" s="9" t="str">
        <f>VLOOKUP(B405,'Table A as of March 2024'!A:M,13,FALSE)</f>
        <v>R</v>
      </c>
      <c r="K405" t="str">
        <f>VLOOKUP(G405,'ACFR Class Vlookup'!A:B,2,FALSE)</f>
        <v>N/A</v>
      </c>
      <c r="L405" s="1" t="str">
        <f>VLOOKUP(D405,'Fund Information'!A:F,6,FALSE)</f>
        <v>Higher Education activity included on higher education financial statement template submissions.</v>
      </c>
      <c r="M405" s="6" t="str">
        <f t="shared" si="70"/>
        <v>N/A</v>
      </c>
      <c r="N405" s="6" t="s">
        <v>2886</v>
      </c>
      <c r="O405" s="6" t="str">
        <f t="shared" si="71"/>
        <v>N/A</v>
      </c>
      <c r="P405" s="5" t="s">
        <v>2886</v>
      </c>
      <c r="Q405" s="6" t="str">
        <f t="shared" si="72"/>
        <v>N/A</v>
      </c>
      <c r="R405" s="7" t="str">
        <f t="shared" si="66"/>
        <v>No</v>
      </c>
      <c r="S405" s="5" t="str">
        <f t="shared" si="73"/>
        <v>N/A</v>
      </c>
      <c r="T405" s="6" t="str">
        <f t="shared" si="74"/>
        <v>N/A</v>
      </c>
      <c r="U405" s="7" t="str">
        <f t="shared" si="67"/>
        <v>No</v>
      </c>
      <c r="V405" s="5" t="str">
        <f t="shared" si="75"/>
        <v>N/A</v>
      </c>
      <c r="W405" s="6" t="str">
        <f t="shared" si="76"/>
        <v>N/A</v>
      </c>
      <c r="X405" s="5" t="s">
        <v>2886</v>
      </c>
    </row>
    <row r="406" spans="1:24" ht="45" x14ac:dyDescent="0.25">
      <c r="A406" s="77">
        <f>VLOOKUP(C406,'BU and Control BU Listing'!A:E,5,FALSE)</f>
        <v>26000</v>
      </c>
      <c r="B406" s="80" t="s">
        <v>8691</v>
      </c>
      <c r="C406" s="22" t="str">
        <f t="shared" si="68"/>
        <v>26000</v>
      </c>
      <c r="D406" s="22" t="str">
        <f t="shared" si="69"/>
        <v>03014</v>
      </c>
      <c r="E406" s="21" t="str">
        <f>VLOOKUP(B406,'Table A as of March 2024'!A:G,7,FALSE)</f>
        <v>VA Community College System</v>
      </c>
      <c r="F406" s="21" t="str">
        <f>VLOOKUP(B406,'Table A as of March 2024'!A:H,8,FALSE)</f>
        <v>SuplmntlSupptUnderARP-COVID-19</v>
      </c>
      <c r="G406" s="11" t="str">
        <f>VLOOKUP(B406,'Table A as of March 2024'!A:I,9,FALSE)</f>
        <v>500</v>
      </c>
      <c r="H406" t="str">
        <f>VLOOKUP(B406,'Table A as of March 2024'!A:L,12,FALSE)</f>
        <v>No</v>
      </c>
      <c r="I406" s="9" t="str">
        <f>VLOOKUP(B406,'Table A as of March 2024'!A:M,13,FALSE)</f>
        <v>V</v>
      </c>
      <c r="K406" t="str">
        <f>VLOOKUP(G406,'ACFR Class Vlookup'!A:B,2,FALSE)</f>
        <v>N/A</v>
      </c>
      <c r="L406" s="1" t="str">
        <f>VLOOKUP(D406,'Fund Information'!A:F,6,FALSE)</f>
        <v>ALN 84.425T; Education Stabilization Fund. Monies in Fund to prevent, prepare for, and respond to the coronavirus COVID-19 disease pandemic.</v>
      </c>
      <c r="M406" s="6" t="str">
        <f t="shared" si="70"/>
        <v>N/A</v>
      </c>
      <c r="N406" s="6" t="s">
        <v>2886</v>
      </c>
      <c r="O406" s="6" t="str">
        <f t="shared" si="71"/>
        <v>N/A</v>
      </c>
      <c r="P406" s="5" t="s">
        <v>2886</v>
      </c>
      <c r="Q406" s="6" t="str">
        <f t="shared" si="72"/>
        <v>N/A</v>
      </c>
      <c r="R406" s="7" t="str">
        <f t="shared" si="66"/>
        <v>No</v>
      </c>
      <c r="S406" s="5" t="str">
        <f t="shared" si="73"/>
        <v>N/A</v>
      </c>
      <c r="T406" s="6" t="str">
        <f t="shared" si="74"/>
        <v>N/A</v>
      </c>
      <c r="U406" s="7" t="str">
        <f t="shared" si="67"/>
        <v>No</v>
      </c>
      <c r="V406" s="5" t="str">
        <f t="shared" si="75"/>
        <v>N/A</v>
      </c>
      <c r="W406" s="6" t="str">
        <f t="shared" si="76"/>
        <v>N/A</v>
      </c>
      <c r="X406" s="5" t="s">
        <v>2886</v>
      </c>
    </row>
    <row r="407" spans="1:24" ht="30" x14ac:dyDescent="0.25">
      <c r="A407" s="77">
        <f>VLOOKUP(C407,'BU and Control BU Listing'!A:E,5,FALSE)</f>
        <v>26000</v>
      </c>
      <c r="B407" s="80" t="s">
        <v>3886</v>
      </c>
      <c r="C407" s="22" t="str">
        <f t="shared" si="68"/>
        <v>26000</v>
      </c>
      <c r="D407" s="22" t="str">
        <f t="shared" si="69"/>
        <v>03020</v>
      </c>
      <c r="E407" s="21" t="str">
        <f>VLOOKUP(B407,'Table A as of March 2024'!A:G,7,FALSE)</f>
        <v>VA Community College System</v>
      </c>
      <c r="F407" s="21" t="str">
        <f>VLOOKUP(B407,'Table A as of March 2024'!A:H,8,FALSE)</f>
        <v>Foundation/Othr Grants/Cntrcts</v>
      </c>
      <c r="G407" s="11" t="str">
        <f>VLOOKUP(B407,'Table A as of March 2024'!A:I,9,FALSE)</f>
        <v>500</v>
      </c>
      <c r="H407" t="str">
        <f>VLOOKUP(B407,'Table A as of March 2024'!A:L,12,FALSE)</f>
        <v>No</v>
      </c>
      <c r="I407" s="9" t="str">
        <f>VLOOKUP(B407,'Table A as of March 2024'!A:M,13,FALSE)</f>
        <v>R</v>
      </c>
      <c r="K407" t="str">
        <f>VLOOKUP(G407,'ACFR Class Vlookup'!A:B,2,FALSE)</f>
        <v>N/A</v>
      </c>
      <c r="L407" s="1" t="str">
        <f>VLOOKUP(D407,'Fund Information'!A:F,6,FALSE)</f>
        <v>Higher Education activity included on higher education financial statement template submissions.</v>
      </c>
      <c r="M407" s="6" t="str">
        <f t="shared" si="70"/>
        <v>N/A</v>
      </c>
      <c r="N407" s="6" t="s">
        <v>2886</v>
      </c>
      <c r="O407" s="6" t="str">
        <f t="shared" si="71"/>
        <v>N/A</v>
      </c>
      <c r="P407" s="5" t="s">
        <v>2886</v>
      </c>
      <c r="Q407" s="6" t="str">
        <f t="shared" si="72"/>
        <v>N/A</v>
      </c>
      <c r="R407" s="7" t="str">
        <f t="shared" si="66"/>
        <v>No</v>
      </c>
      <c r="S407" s="5" t="str">
        <f t="shared" si="73"/>
        <v>N/A</v>
      </c>
      <c r="T407" s="6" t="str">
        <f t="shared" si="74"/>
        <v>N/A</v>
      </c>
      <c r="U407" s="7" t="str">
        <f t="shared" si="67"/>
        <v>No</v>
      </c>
      <c r="V407" s="5" t="str">
        <f t="shared" si="75"/>
        <v>N/A</v>
      </c>
      <c r="W407" s="6" t="str">
        <f t="shared" si="76"/>
        <v>N/A</v>
      </c>
      <c r="X407" s="5" t="s">
        <v>2886</v>
      </c>
    </row>
    <row r="408" spans="1:24" ht="30" x14ac:dyDescent="0.25">
      <c r="A408" s="77">
        <f>VLOOKUP(C408,'BU and Control BU Listing'!A:E,5,FALSE)</f>
        <v>26000</v>
      </c>
      <c r="B408" s="80" t="s">
        <v>3887</v>
      </c>
      <c r="C408" s="22" t="str">
        <f t="shared" si="68"/>
        <v>26000</v>
      </c>
      <c r="D408" s="22" t="str">
        <f t="shared" si="69"/>
        <v>03030</v>
      </c>
      <c r="E408" s="21" t="str">
        <f>VLOOKUP(B408,'Table A as of March 2024'!A:G,7,FALSE)</f>
        <v>VA Community College System</v>
      </c>
      <c r="F408" s="21" t="str">
        <f>VLOOKUP(B408,'Table A as of March 2024'!A:H,8,FALSE)</f>
        <v>Indirect Cost Recovery</v>
      </c>
      <c r="G408" s="11" t="str">
        <f>VLOOKUP(B408,'Table A as of March 2024'!A:I,9,FALSE)</f>
        <v>500</v>
      </c>
      <c r="H408" t="str">
        <f>VLOOKUP(B408,'Table A as of March 2024'!A:L,12,FALSE)</f>
        <v>No</v>
      </c>
      <c r="I408" s="9" t="str">
        <f>VLOOKUP(B408,'Table A as of March 2024'!A:M,13,FALSE)</f>
        <v>U</v>
      </c>
      <c r="K408" t="str">
        <f>VLOOKUP(G408,'ACFR Class Vlookup'!A:B,2,FALSE)</f>
        <v>N/A</v>
      </c>
      <c r="L408" s="1" t="str">
        <f>VLOOKUP(D408,'Fund Information'!A:F,6,FALSE)</f>
        <v>Higher Education activity included on higher education financial statement template submissions.</v>
      </c>
      <c r="M408" s="6" t="str">
        <f t="shared" si="70"/>
        <v>N/A</v>
      </c>
      <c r="N408" s="6" t="s">
        <v>2886</v>
      </c>
      <c r="O408" s="6" t="str">
        <f t="shared" si="71"/>
        <v>N/A</v>
      </c>
      <c r="P408" s="5" t="s">
        <v>2886</v>
      </c>
      <c r="Q408" s="6" t="str">
        <f t="shared" si="72"/>
        <v>N/A</v>
      </c>
      <c r="R408" s="7" t="str">
        <f t="shared" si="66"/>
        <v>No</v>
      </c>
      <c r="S408" s="5" t="str">
        <f t="shared" si="73"/>
        <v>N/A</v>
      </c>
      <c r="T408" s="6" t="str">
        <f t="shared" si="74"/>
        <v>N/A</v>
      </c>
      <c r="U408" s="7" t="str">
        <f t="shared" si="67"/>
        <v>No</v>
      </c>
      <c r="V408" s="5" t="str">
        <f t="shared" si="75"/>
        <v>N/A</v>
      </c>
      <c r="W408" s="6" t="str">
        <f t="shared" si="76"/>
        <v>N/A</v>
      </c>
      <c r="X408" s="5" t="s">
        <v>2886</v>
      </c>
    </row>
    <row r="409" spans="1:24" ht="240" x14ac:dyDescent="0.25">
      <c r="A409" s="77">
        <f>VLOOKUP(C409,'BU and Control BU Listing'!A:E,5,FALSE)</f>
        <v>26000</v>
      </c>
      <c r="B409" s="80" t="s">
        <v>8692</v>
      </c>
      <c r="C409" s="22" t="str">
        <f t="shared" si="68"/>
        <v>26000</v>
      </c>
      <c r="D409" s="22" t="str">
        <f t="shared" si="69"/>
        <v>03040</v>
      </c>
      <c r="E409" s="21" t="str">
        <f>VLOOKUP(B409,'Table A as of March 2024'!A:G,7,FALSE)</f>
        <v>VA Community College System</v>
      </c>
      <c r="F409" s="21" t="str">
        <f>VLOOKUP(B409,'Table A as of March 2024'!A:H,8,FALSE)</f>
        <v>Institutional Reserve Fund</v>
      </c>
      <c r="G409" s="11" t="str">
        <f>VLOOKUP(B409,'Table A as of March 2024'!A:I,9,FALSE)</f>
        <v>500</v>
      </c>
      <c r="H409" t="str">
        <f>VLOOKUP(B409,'Table A as of March 2024'!A:L,12,FALSE)</f>
        <v>No</v>
      </c>
      <c r="I409" s="9" t="str">
        <f>VLOOKUP(B409,'Table A as of March 2024'!A:M,13,FALSE)</f>
        <v>U</v>
      </c>
      <c r="K409" t="str">
        <f>VLOOKUP(G409,'ACFR Class Vlookup'!A:B,2,FALSE)</f>
        <v>N/A</v>
      </c>
      <c r="L409" s="1" t="str">
        <f>VLOOKUP(D409,'Fund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409" s="6" t="str">
        <f t="shared" si="70"/>
        <v>N/A</v>
      </c>
      <c r="N409" s="6" t="s">
        <v>2886</v>
      </c>
      <c r="O409" s="6" t="str">
        <f t="shared" si="71"/>
        <v>N/A</v>
      </c>
      <c r="P409" s="5" t="s">
        <v>2886</v>
      </c>
      <c r="Q409" s="6" t="str">
        <f t="shared" si="72"/>
        <v>N/A</v>
      </c>
      <c r="R409" s="7" t="str">
        <f t="shared" si="66"/>
        <v>No</v>
      </c>
      <c r="S409" s="5" t="str">
        <f t="shared" si="73"/>
        <v>N/A</v>
      </c>
      <c r="T409" s="6" t="str">
        <f t="shared" si="74"/>
        <v>N/A</v>
      </c>
      <c r="U409" s="7" t="str">
        <f t="shared" si="67"/>
        <v>No</v>
      </c>
      <c r="V409" s="5" t="str">
        <f t="shared" si="75"/>
        <v>N/A</v>
      </c>
      <c r="W409" s="6" t="str">
        <f t="shared" si="76"/>
        <v>N/A</v>
      </c>
      <c r="X409" s="5" t="s">
        <v>2886</v>
      </c>
    </row>
    <row r="410" spans="1:24" ht="60" x14ac:dyDescent="0.25">
      <c r="A410" s="77">
        <f>VLOOKUP(C410,'BU and Control BU Listing'!A:E,5,FALSE)</f>
        <v>26000</v>
      </c>
      <c r="B410" s="80" t="s">
        <v>3888</v>
      </c>
      <c r="C410" s="22" t="str">
        <f t="shared" si="68"/>
        <v>26000</v>
      </c>
      <c r="D410" s="22" t="str">
        <f t="shared" si="69"/>
        <v>03060</v>
      </c>
      <c r="E410" s="21" t="str">
        <f>VLOOKUP(B410,'Table A as of March 2024'!A:G,7,FALSE)</f>
        <v>VA Community College System</v>
      </c>
      <c r="F410" s="21" t="str">
        <f>VLOOKUP(B410,'Table A as of March 2024'!A:H,8,FALSE)</f>
        <v>Auxiliary Enterprise</v>
      </c>
      <c r="G410" s="11" t="str">
        <f>VLOOKUP(B410,'Table A as of March 2024'!A:I,9,FALSE)</f>
        <v>500</v>
      </c>
      <c r="H410" t="str">
        <f>VLOOKUP(B410,'Table A as of March 2024'!A:L,12,FALSE)</f>
        <v>No</v>
      </c>
      <c r="I410" s="9" t="str">
        <f>VLOOKUP(B410,'Table A as of March 2024'!A:M,13,FALSE)</f>
        <v>U</v>
      </c>
      <c r="K410" t="str">
        <f>VLOOKUP(G410,'ACFR Class Vlookup'!A:B,2,FALSE)</f>
        <v>N/A</v>
      </c>
      <c r="L410" s="1" t="str">
        <f>VLOOKUP(D410,'Fund Information'!A:F,6,FALSE)</f>
        <v>The Higher Education Auxiliary Enterprise fund accounts for the Auxiliary activities at the colleges/universities.  These activities include such things as food service, bookstores, student health servicces and recreation/intramural programs.</v>
      </c>
      <c r="M410" s="6" t="str">
        <f t="shared" si="70"/>
        <v>N/A</v>
      </c>
      <c r="N410" s="6" t="s">
        <v>2886</v>
      </c>
      <c r="O410" s="6" t="str">
        <f t="shared" si="71"/>
        <v>N/A</v>
      </c>
      <c r="P410" s="5" t="s">
        <v>2886</v>
      </c>
      <c r="Q410" s="6" t="str">
        <f t="shared" si="72"/>
        <v>N/A</v>
      </c>
      <c r="R410" s="7" t="str">
        <f t="shared" si="66"/>
        <v>No</v>
      </c>
      <c r="S410" s="5" t="str">
        <f t="shared" si="73"/>
        <v>N/A</v>
      </c>
      <c r="T410" s="6" t="str">
        <f t="shared" si="74"/>
        <v>N/A</v>
      </c>
      <c r="U410" s="7" t="str">
        <f t="shared" si="67"/>
        <v>No</v>
      </c>
      <c r="V410" s="5" t="str">
        <f t="shared" si="75"/>
        <v>N/A</v>
      </c>
      <c r="W410" s="6" t="str">
        <f t="shared" si="76"/>
        <v>N/A</v>
      </c>
      <c r="X410" s="5" t="s">
        <v>2886</v>
      </c>
    </row>
    <row r="411" spans="1:24" ht="30" x14ac:dyDescent="0.25">
      <c r="A411" s="77">
        <f>VLOOKUP(C411,'BU and Control BU Listing'!A:E,5,FALSE)</f>
        <v>26000</v>
      </c>
      <c r="B411" s="80" t="s">
        <v>3889</v>
      </c>
      <c r="C411" s="22" t="str">
        <f t="shared" si="68"/>
        <v>26000</v>
      </c>
      <c r="D411" s="22" t="str">
        <f t="shared" si="69"/>
        <v>03080</v>
      </c>
      <c r="E411" s="21" t="str">
        <f>VLOOKUP(B411,'Table A as of March 2024'!A:G,7,FALSE)</f>
        <v>VA Community College System</v>
      </c>
      <c r="F411" s="21" t="str">
        <f>VLOOKUP(B411,'Table A as of March 2024'!A:H,8,FALSE)</f>
        <v>Work Study</v>
      </c>
      <c r="G411" s="11" t="str">
        <f>VLOOKUP(B411,'Table A as of March 2024'!A:I,9,FALSE)</f>
        <v>500</v>
      </c>
      <c r="H411" t="str">
        <f>VLOOKUP(B411,'Table A as of March 2024'!A:L,12,FALSE)</f>
        <v>No</v>
      </c>
      <c r="I411" s="9" t="str">
        <f>VLOOKUP(B411,'Table A as of March 2024'!A:M,13,FALSE)</f>
        <v>R</v>
      </c>
      <c r="K411" t="str">
        <f>VLOOKUP(G411,'ACFR Class Vlookup'!A:B,2,FALSE)</f>
        <v>N/A</v>
      </c>
      <c r="L411" s="1" t="str">
        <f>VLOOKUP(D411,'Fund Information'!A:F,6,FALSE)</f>
        <v>Higher Education activity included on higher education financial statement template submissions.</v>
      </c>
      <c r="M411" s="6" t="str">
        <f t="shared" si="70"/>
        <v>N/A</v>
      </c>
      <c r="N411" s="6" t="s">
        <v>2886</v>
      </c>
      <c r="O411" s="6" t="str">
        <f t="shared" si="71"/>
        <v>N/A</v>
      </c>
      <c r="P411" s="5" t="s">
        <v>2886</v>
      </c>
      <c r="Q411" s="6" t="str">
        <f t="shared" si="72"/>
        <v>N/A</v>
      </c>
      <c r="R411" s="7" t="str">
        <f t="shared" si="66"/>
        <v>No</v>
      </c>
      <c r="S411" s="5" t="str">
        <f t="shared" si="73"/>
        <v>N/A</v>
      </c>
      <c r="T411" s="6" t="str">
        <f t="shared" si="74"/>
        <v>N/A</v>
      </c>
      <c r="U411" s="7" t="str">
        <f t="shared" si="67"/>
        <v>No</v>
      </c>
      <c r="V411" s="5" t="str">
        <f t="shared" si="75"/>
        <v>N/A</v>
      </c>
      <c r="W411" s="6" t="str">
        <f t="shared" si="76"/>
        <v>N/A</v>
      </c>
      <c r="X411" s="5" t="s">
        <v>2886</v>
      </c>
    </row>
    <row r="412" spans="1:24" ht="30" x14ac:dyDescent="0.25">
      <c r="A412" s="77">
        <f>VLOOKUP(C412,'BU and Control BU Listing'!A:E,5,FALSE)</f>
        <v>26000</v>
      </c>
      <c r="B412" s="80" t="s">
        <v>3890</v>
      </c>
      <c r="C412" s="22" t="str">
        <f t="shared" si="68"/>
        <v>26000</v>
      </c>
      <c r="D412" s="22" t="str">
        <f t="shared" si="69"/>
        <v>03170</v>
      </c>
      <c r="E412" s="21" t="str">
        <f>VLOOKUP(B412,'Table A as of March 2024'!A:G,7,FALSE)</f>
        <v>VA Community College System</v>
      </c>
      <c r="F412" s="21" t="str">
        <f>VLOOKUP(B412,'Table A as of March 2024'!A:H,8,FALSE)</f>
        <v>Student Financial Assistance</v>
      </c>
      <c r="G412" s="11" t="str">
        <f>VLOOKUP(B412,'Table A as of March 2024'!A:I,9,FALSE)</f>
        <v>500</v>
      </c>
      <c r="H412" t="str">
        <f>VLOOKUP(B412,'Table A as of March 2024'!A:L,12,FALSE)</f>
        <v>No</v>
      </c>
      <c r="I412" s="9" t="str">
        <f>VLOOKUP(B412,'Table A as of March 2024'!A:M,13,FALSE)</f>
        <v>U</v>
      </c>
      <c r="K412" t="str">
        <f>VLOOKUP(G412,'ACFR Class Vlookup'!A:B,2,FALSE)</f>
        <v>N/A</v>
      </c>
      <c r="L412" s="1" t="str">
        <f>VLOOKUP(D412,'Fund Information'!A:F,6,FALSE)</f>
        <v>Higher Education activity included on higher education financial statement template submissions.</v>
      </c>
      <c r="M412" s="6" t="str">
        <f t="shared" si="70"/>
        <v>N/A</v>
      </c>
      <c r="N412" s="6" t="s">
        <v>2886</v>
      </c>
      <c r="O412" s="6" t="str">
        <f t="shared" si="71"/>
        <v>N/A</v>
      </c>
      <c r="P412" s="5" t="s">
        <v>2886</v>
      </c>
      <c r="Q412" s="6" t="str">
        <f t="shared" si="72"/>
        <v>N/A</v>
      </c>
      <c r="R412" s="7" t="str">
        <f t="shared" ref="R412:R475" si="77">IF(J412="R","Yes","No")</f>
        <v>No</v>
      </c>
      <c r="S412" s="5" t="str">
        <f t="shared" si="73"/>
        <v>N/A</v>
      </c>
      <c r="T412" s="6" t="str">
        <f t="shared" si="74"/>
        <v>N/A</v>
      </c>
      <c r="U412" s="7" t="str">
        <f t="shared" ref="U412:U475" si="78">IF(J412="C","Yes","No")</f>
        <v>No</v>
      </c>
      <c r="V412" s="5" t="str">
        <f t="shared" si="75"/>
        <v>N/A</v>
      </c>
      <c r="W412" s="6" t="str">
        <f t="shared" si="76"/>
        <v>N/A</v>
      </c>
      <c r="X412" s="5" t="s">
        <v>2886</v>
      </c>
    </row>
    <row r="413" spans="1:24" x14ac:dyDescent="0.25">
      <c r="A413" s="77">
        <f>VLOOKUP(C413,'BU and Control BU Listing'!A:E,5,FALSE)</f>
        <v>26000</v>
      </c>
      <c r="B413" s="80" t="s">
        <v>3891</v>
      </c>
      <c r="C413" s="22" t="str">
        <f t="shared" si="68"/>
        <v>26000</v>
      </c>
      <c r="D413" s="22" t="str">
        <f t="shared" si="69"/>
        <v>03190</v>
      </c>
      <c r="E413" s="21" t="str">
        <f>VLOOKUP(B413,'Table A as of March 2024'!A:G,7,FALSE)</f>
        <v>VA Community College System</v>
      </c>
      <c r="F413" s="21" t="str">
        <f>VLOOKUP(B413,'Table A as of March 2024'!A:H,8,FALSE)</f>
        <v>Workforce Development Program</v>
      </c>
      <c r="G413" s="11" t="str">
        <f>VLOOKUP(B413,'Table A as of March 2024'!A:I,9,FALSE)</f>
        <v>500</v>
      </c>
      <c r="H413" t="str">
        <f>VLOOKUP(B413,'Table A as of March 2024'!A:L,12,FALSE)</f>
        <v>No</v>
      </c>
      <c r="I413" s="9" t="str">
        <f>VLOOKUP(B413,'Table A as of March 2024'!A:M,13,FALSE)</f>
        <v>U</v>
      </c>
      <c r="K413" t="str">
        <f>VLOOKUP(G413,'ACFR Class Vlookup'!A:B,2,FALSE)</f>
        <v>N/A</v>
      </c>
      <c r="L413" s="1">
        <f>VLOOKUP(D413,'Fund Information'!A:F,6,FALSE)</f>
        <v>0</v>
      </c>
      <c r="M413" s="6" t="str">
        <f t="shared" si="70"/>
        <v>N/A</v>
      </c>
      <c r="N413" s="6" t="s">
        <v>2886</v>
      </c>
      <c r="O413" s="6" t="str">
        <f t="shared" si="71"/>
        <v>N/A</v>
      </c>
      <c r="P413" s="5" t="s">
        <v>2886</v>
      </c>
      <c r="Q413" s="6" t="str">
        <f t="shared" si="72"/>
        <v>N/A</v>
      </c>
      <c r="R413" s="7" t="str">
        <f t="shared" si="77"/>
        <v>No</v>
      </c>
      <c r="S413" s="5" t="str">
        <f t="shared" si="73"/>
        <v>N/A</v>
      </c>
      <c r="T413" s="6" t="str">
        <f t="shared" si="74"/>
        <v>N/A</v>
      </c>
      <c r="U413" s="7" t="str">
        <f t="shared" si="78"/>
        <v>No</v>
      </c>
      <c r="V413" s="5" t="str">
        <f t="shared" si="75"/>
        <v>N/A</v>
      </c>
      <c r="W413" s="6" t="str">
        <f t="shared" si="76"/>
        <v>N/A</v>
      </c>
      <c r="X413" s="5" t="s">
        <v>2886</v>
      </c>
    </row>
    <row r="414" spans="1:24" ht="165" x14ac:dyDescent="0.25">
      <c r="A414" s="77">
        <f>VLOOKUP(C414,'BU and Control BU Listing'!A:E,5,FALSE)</f>
        <v>26000</v>
      </c>
      <c r="B414" s="80" t="s">
        <v>8190</v>
      </c>
      <c r="C414" s="22" t="str">
        <f t="shared" si="68"/>
        <v>26000</v>
      </c>
      <c r="D414" s="22" t="str">
        <f t="shared" si="69"/>
        <v>03210</v>
      </c>
      <c r="E414" s="21" t="str">
        <f>VLOOKUP(B414,'Table A as of March 2024'!A:G,7,FALSE)</f>
        <v>VA Community College System</v>
      </c>
      <c r="F414" s="21" t="str">
        <f>VLOOKUP(B414,'Table A as of March 2024'!A:H,8,FALSE)</f>
        <v>ARP-CrvStLoclFisRecFd-COVID-19</v>
      </c>
      <c r="G414" s="11" t="str">
        <f>VLOOKUP(B414,'Table A as of March 2024'!A:I,9,FALSE)</f>
        <v>500</v>
      </c>
      <c r="H414" t="str">
        <f>VLOOKUP(B414,'Table A as of March 2024'!A:L,12,FALSE)</f>
        <v>No</v>
      </c>
      <c r="I414" s="9" t="str">
        <f>VLOOKUP(B414,'Table A as of March 2024'!A:M,13,FALSE)</f>
        <v>V</v>
      </c>
      <c r="K414" t="str">
        <f>VLOOKUP(G414,'ACFR Class Vlookup'!A:B,2,FALSE)</f>
        <v>N/A</v>
      </c>
      <c r="L414" s="1" t="str">
        <f>VLOOKUP(D414,'Fund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414" s="6" t="str">
        <f t="shared" si="70"/>
        <v>N/A</v>
      </c>
      <c r="N414" s="6" t="s">
        <v>2886</v>
      </c>
      <c r="O414" s="6" t="str">
        <f t="shared" si="71"/>
        <v>N/A</v>
      </c>
      <c r="P414" s="5" t="s">
        <v>2886</v>
      </c>
      <c r="Q414" s="6" t="str">
        <f t="shared" si="72"/>
        <v>N/A</v>
      </c>
      <c r="R414" s="7" t="str">
        <f t="shared" si="77"/>
        <v>No</v>
      </c>
      <c r="S414" s="5" t="str">
        <f t="shared" si="73"/>
        <v>N/A</v>
      </c>
      <c r="T414" s="6" t="str">
        <f t="shared" si="74"/>
        <v>N/A</v>
      </c>
      <c r="U414" s="7" t="str">
        <f t="shared" si="78"/>
        <v>No</v>
      </c>
      <c r="V414" s="5" t="str">
        <f t="shared" si="75"/>
        <v>N/A</v>
      </c>
      <c r="W414" s="6" t="str">
        <f t="shared" si="76"/>
        <v>N/A</v>
      </c>
      <c r="X414" s="5" t="s">
        <v>2886</v>
      </c>
    </row>
    <row r="415" spans="1:24" ht="150" x14ac:dyDescent="0.25">
      <c r="A415" s="77">
        <f>VLOOKUP(C415,'BU and Control BU Listing'!A:E,5,FALSE)</f>
        <v>26000</v>
      </c>
      <c r="B415" s="80" t="s">
        <v>8693</v>
      </c>
      <c r="C415" s="22" t="str">
        <f t="shared" si="68"/>
        <v>26000</v>
      </c>
      <c r="D415" s="22" t="str">
        <f t="shared" si="69"/>
        <v>03260</v>
      </c>
      <c r="E415" s="21" t="str">
        <f>VLOOKUP(B415,'Table A as of March 2024'!A:G,7,FALSE)</f>
        <v>VA Community College System</v>
      </c>
      <c r="F415" s="21" t="str">
        <f>VLOOKUP(B415,'Table A as of March 2024'!A:H,8,FALSE)</f>
        <v>Cllg Prtnrshp Labrtry Schl Fnd</v>
      </c>
      <c r="G415" s="11" t="str">
        <f>VLOOKUP(B415,'Table A as of March 2024'!A:I,9,FALSE)</f>
        <v>500</v>
      </c>
      <c r="H415" t="str">
        <f>VLOOKUP(B415,'Table A as of March 2024'!A:L,12,FALSE)</f>
        <v>No</v>
      </c>
      <c r="I415" s="9" t="str">
        <f>VLOOKUP(B415,'Table A as of March 2024'!A:M,13,FALSE)</f>
        <v>U</v>
      </c>
      <c r="K415" t="str">
        <f>VLOOKUP(G415,'ACFR Class Vlookup'!A:B,2,FALSE)</f>
        <v>N/A</v>
      </c>
      <c r="L415" s="1" t="str">
        <f>VLOOKUP(D415,'Fund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415" s="6" t="str">
        <f t="shared" si="70"/>
        <v>N/A</v>
      </c>
      <c r="N415" s="6" t="s">
        <v>2886</v>
      </c>
      <c r="O415" s="6" t="str">
        <f t="shared" si="71"/>
        <v>N/A</v>
      </c>
      <c r="P415" s="5" t="s">
        <v>2886</v>
      </c>
      <c r="Q415" s="6" t="str">
        <f t="shared" si="72"/>
        <v>N/A</v>
      </c>
      <c r="R415" s="7" t="str">
        <f t="shared" si="77"/>
        <v>No</v>
      </c>
      <c r="S415" s="5" t="str">
        <f t="shared" si="73"/>
        <v>N/A</v>
      </c>
      <c r="T415" s="6" t="str">
        <f t="shared" si="74"/>
        <v>N/A</v>
      </c>
      <c r="U415" s="7" t="str">
        <f t="shared" si="78"/>
        <v>No</v>
      </c>
      <c r="V415" s="5" t="str">
        <f t="shared" si="75"/>
        <v>N/A</v>
      </c>
      <c r="W415" s="6" t="str">
        <f t="shared" si="76"/>
        <v>N/A</v>
      </c>
      <c r="X415" s="5" t="s">
        <v>2886</v>
      </c>
    </row>
    <row r="416" spans="1:24" ht="105" x14ac:dyDescent="0.25">
      <c r="A416" s="77">
        <f>VLOOKUP(C416,'BU and Control BU Listing'!A:E,5,FALSE)</f>
        <v>26000</v>
      </c>
      <c r="B416" s="80" t="s">
        <v>5867</v>
      </c>
      <c r="C416" s="22" t="str">
        <f t="shared" si="68"/>
        <v>26000</v>
      </c>
      <c r="D416" s="22" t="str">
        <f t="shared" si="69"/>
        <v>03390</v>
      </c>
      <c r="E416" s="21" t="str">
        <f>VLOOKUP(B416,'Table A as of March 2024'!A:G,7,FALSE)</f>
        <v>VA Community College System</v>
      </c>
      <c r="F416" s="21" t="str">
        <f>VLOOKUP(B416,'Table A as of March 2024'!A:H,8,FALSE)</f>
        <v>Strngthning Inst Prgm-COVID-19</v>
      </c>
      <c r="G416" s="11" t="str">
        <f>VLOOKUP(B416,'Table A as of March 2024'!A:I,9,FALSE)</f>
        <v>500</v>
      </c>
      <c r="H416" t="str">
        <f>VLOOKUP(B416,'Table A as of March 2024'!A:L,12,FALSE)</f>
        <v>No</v>
      </c>
      <c r="I416" s="9" t="str">
        <f>VLOOKUP(B416,'Table A as of March 2024'!A:M,13,FALSE)</f>
        <v>V</v>
      </c>
      <c r="K416" t="str">
        <f>VLOOKUP(G416,'ACFR Class Vlookup'!A:B,2,FALSE)</f>
        <v>N/A</v>
      </c>
      <c r="L416" s="1" t="str">
        <f>VLOOKUP(D416,'Fund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416" s="6" t="str">
        <f t="shared" si="70"/>
        <v>N/A</v>
      </c>
      <c r="N416" s="6" t="s">
        <v>2886</v>
      </c>
      <c r="O416" s="6" t="str">
        <f t="shared" si="71"/>
        <v>N/A</v>
      </c>
      <c r="P416" s="5" t="s">
        <v>2886</v>
      </c>
      <c r="Q416" s="6" t="str">
        <f t="shared" si="72"/>
        <v>N/A</v>
      </c>
      <c r="R416" s="7" t="str">
        <f t="shared" si="77"/>
        <v>No</v>
      </c>
      <c r="S416" s="5" t="str">
        <f t="shared" si="73"/>
        <v>N/A</v>
      </c>
      <c r="T416" s="6" t="str">
        <f t="shared" si="74"/>
        <v>N/A</v>
      </c>
      <c r="U416" s="7" t="str">
        <f t="shared" si="78"/>
        <v>No</v>
      </c>
      <c r="V416" s="5" t="str">
        <f t="shared" si="75"/>
        <v>N/A</v>
      </c>
      <c r="W416" s="6" t="str">
        <f t="shared" si="76"/>
        <v>N/A</v>
      </c>
      <c r="X416" s="5" t="s">
        <v>2886</v>
      </c>
    </row>
    <row r="417" spans="1:24" ht="120" x14ac:dyDescent="0.25">
      <c r="A417" s="77">
        <f>VLOOKUP(C417,'BU and Control BU Listing'!A:E,5,FALSE)</f>
        <v>26000</v>
      </c>
      <c r="B417" s="80" t="s">
        <v>8191</v>
      </c>
      <c r="C417" s="22" t="str">
        <f t="shared" si="68"/>
        <v>26000</v>
      </c>
      <c r="D417" s="22" t="str">
        <f t="shared" si="69"/>
        <v>03400</v>
      </c>
      <c r="E417" s="21" t="str">
        <f>VLOOKUP(B417,'Table A as of March 2024'!A:G,7,FALSE)</f>
        <v>VA Community College System</v>
      </c>
      <c r="F417" s="21" t="str">
        <f>VLOOKUP(B417,'Table A as of March 2024'!A:H,8,FALSE)</f>
        <v>ImprvmntPostscndryEdu-COVID-19</v>
      </c>
      <c r="G417" s="11" t="str">
        <f>VLOOKUP(B417,'Table A as of March 2024'!A:I,9,FALSE)</f>
        <v>500</v>
      </c>
      <c r="H417" t="str">
        <f>VLOOKUP(B417,'Table A as of March 2024'!A:L,12,FALSE)</f>
        <v>No</v>
      </c>
      <c r="I417" s="9" t="str">
        <f>VLOOKUP(B417,'Table A as of March 2024'!A:M,13,FALSE)</f>
        <v>V</v>
      </c>
      <c r="K417" t="str">
        <f>VLOOKUP(G417,'ACFR Class Vlookup'!A:B,2,FALSE)</f>
        <v>N/A</v>
      </c>
      <c r="L417" s="1" t="str">
        <f>VLOOKUP(D417,'Fund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additional funds provided to institutions through the Fund for the Improvement of Postsecondary Education (FIPSE), under the CARES Act.</v>
      </c>
      <c r="M417" s="6" t="str">
        <f t="shared" si="70"/>
        <v>N/A</v>
      </c>
      <c r="N417" s="6" t="s">
        <v>2886</v>
      </c>
      <c r="O417" s="6" t="str">
        <f t="shared" si="71"/>
        <v>N/A</v>
      </c>
      <c r="P417" s="5" t="s">
        <v>2886</v>
      </c>
      <c r="Q417" s="6" t="str">
        <f t="shared" si="72"/>
        <v>N/A</v>
      </c>
      <c r="R417" s="7" t="str">
        <f t="shared" si="77"/>
        <v>No</v>
      </c>
      <c r="S417" s="5" t="str">
        <f t="shared" si="73"/>
        <v>N/A</v>
      </c>
      <c r="T417" s="6" t="str">
        <f t="shared" si="74"/>
        <v>N/A</v>
      </c>
      <c r="U417" s="7" t="str">
        <f t="shared" si="78"/>
        <v>No</v>
      </c>
      <c r="V417" s="5" t="str">
        <f t="shared" si="75"/>
        <v>N/A</v>
      </c>
      <c r="W417" s="6" t="str">
        <f t="shared" si="76"/>
        <v>N/A</v>
      </c>
      <c r="X417" s="5" t="s">
        <v>2886</v>
      </c>
    </row>
    <row r="418" spans="1:24" ht="90" x14ac:dyDescent="0.25">
      <c r="A418" s="77">
        <f>VLOOKUP(C418,'BU and Control BU Listing'!A:E,5,FALSE)</f>
        <v>26000</v>
      </c>
      <c r="B418" s="80" t="s">
        <v>5868</v>
      </c>
      <c r="C418" s="22" t="str">
        <f t="shared" si="68"/>
        <v>26000</v>
      </c>
      <c r="D418" s="22" t="str">
        <f t="shared" si="69"/>
        <v>03410</v>
      </c>
      <c r="E418" s="21" t="str">
        <f>VLOOKUP(B418,'Table A as of March 2024'!A:G,7,FALSE)</f>
        <v>VA Community College System</v>
      </c>
      <c r="F418" s="21" t="str">
        <f>VLOOKUP(B418,'Table A as of March 2024'!A:H,8,FALSE)</f>
        <v>GEER Fund - COVID-19</v>
      </c>
      <c r="G418" s="11" t="str">
        <f>VLOOKUP(B418,'Table A as of March 2024'!A:I,9,FALSE)</f>
        <v>500</v>
      </c>
      <c r="H418" t="str">
        <f>VLOOKUP(B418,'Table A as of March 2024'!A:L,12,FALSE)</f>
        <v>No</v>
      </c>
      <c r="I418" s="9" t="str">
        <f>VLOOKUP(B418,'Table A as of March 2024'!A:M,13,FALSE)</f>
        <v>V</v>
      </c>
      <c r="K418" t="str">
        <f>VLOOKUP(G418,'ACFR Class Vlookup'!A:B,2,FALSE)</f>
        <v>N/A</v>
      </c>
      <c r="L418" s="1" t="str">
        <f>VLOOKUP(D418,'Fund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418" s="6" t="str">
        <f t="shared" si="70"/>
        <v>N/A</v>
      </c>
      <c r="N418" s="6" t="s">
        <v>2886</v>
      </c>
      <c r="O418" s="6" t="str">
        <f t="shared" si="71"/>
        <v>N/A</v>
      </c>
      <c r="P418" s="5" t="s">
        <v>2886</v>
      </c>
      <c r="Q418" s="6" t="str">
        <f t="shared" si="72"/>
        <v>N/A</v>
      </c>
      <c r="R418" s="7" t="str">
        <f t="shared" si="77"/>
        <v>No</v>
      </c>
      <c r="S418" s="5" t="str">
        <f t="shared" si="73"/>
        <v>N/A</v>
      </c>
      <c r="T418" s="6" t="str">
        <f t="shared" si="74"/>
        <v>N/A</v>
      </c>
      <c r="U418" s="7" t="str">
        <f t="shared" si="78"/>
        <v>No</v>
      </c>
      <c r="V418" s="5" t="str">
        <f t="shared" si="75"/>
        <v>N/A</v>
      </c>
      <c r="W418" s="6" t="str">
        <f t="shared" si="76"/>
        <v>N/A</v>
      </c>
      <c r="X418" s="5" t="s">
        <v>2886</v>
      </c>
    </row>
    <row r="419" spans="1:24" ht="165" x14ac:dyDescent="0.25">
      <c r="A419" s="77">
        <f>VLOOKUP(C419,'BU and Control BU Listing'!A:E,5,FALSE)</f>
        <v>26000</v>
      </c>
      <c r="B419" s="80" t="s">
        <v>5869</v>
      </c>
      <c r="C419" s="22" t="str">
        <f t="shared" si="68"/>
        <v>26000</v>
      </c>
      <c r="D419" s="22" t="str">
        <f t="shared" si="69"/>
        <v>03420</v>
      </c>
      <c r="E419" s="21" t="str">
        <f>VLOOKUP(B419,'Table A as of March 2024'!A:G,7,FALSE)</f>
        <v>VA Community College System</v>
      </c>
      <c r="F419" s="21" t="str">
        <f>VLOOKUP(B419,'Table A as of March 2024'!A:H,8,FALSE)</f>
        <v>Caresactrlffd-General-Covid-19</v>
      </c>
      <c r="G419" s="11" t="str">
        <f>VLOOKUP(B419,'Table A as of March 2024'!A:I,9,FALSE)</f>
        <v>500</v>
      </c>
      <c r="H419" t="str">
        <f>VLOOKUP(B419,'Table A as of March 2024'!A:L,12,FALSE)</f>
        <v>No</v>
      </c>
      <c r="I419" s="9" t="str">
        <f>VLOOKUP(B419,'Table A as of March 2024'!A:M,13,FALSE)</f>
        <v>V</v>
      </c>
      <c r="K419" t="str">
        <f>VLOOKUP(G419,'ACFR Class Vlookup'!A:B,2,FALSE)</f>
        <v>N/A</v>
      </c>
      <c r="L419" s="1" t="str">
        <f>VLOOKUP(D419,'Fund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19" s="6" t="str">
        <f t="shared" si="70"/>
        <v>N/A</v>
      </c>
      <c r="N419" s="6" t="s">
        <v>2886</v>
      </c>
      <c r="O419" s="6" t="str">
        <f t="shared" si="71"/>
        <v>N/A</v>
      </c>
      <c r="P419" s="5" t="s">
        <v>2886</v>
      </c>
      <c r="Q419" s="6" t="str">
        <f t="shared" si="72"/>
        <v>N/A</v>
      </c>
      <c r="R419" s="7" t="str">
        <f t="shared" si="77"/>
        <v>No</v>
      </c>
      <c r="S419" s="5" t="str">
        <f t="shared" si="73"/>
        <v>N/A</v>
      </c>
      <c r="T419" s="6" t="str">
        <f t="shared" si="74"/>
        <v>N/A</v>
      </c>
      <c r="U419" s="7" t="str">
        <f t="shared" si="78"/>
        <v>No</v>
      </c>
      <c r="V419" s="5" t="str">
        <f t="shared" si="75"/>
        <v>N/A</v>
      </c>
      <c r="W419" s="6" t="str">
        <f t="shared" si="76"/>
        <v>N/A</v>
      </c>
      <c r="X419" s="5" t="s">
        <v>2886</v>
      </c>
    </row>
    <row r="420" spans="1:24" ht="90" x14ac:dyDescent="0.25">
      <c r="A420" s="77">
        <f>VLOOKUP(C420,'BU and Control BU Listing'!A:E,5,FALSE)</f>
        <v>26000</v>
      </c>
      <c r="B420" s="80" t="s">
        <v>5870</v>
      </c>
      <c r="C420" s="22" t="str">
        <f t="shared" si="68"/>
        <v>26000</v>
      </c>
      <c r="D420" s="22" t="str">
        <f t="shared" si="69"/>
        <v>03440</v>
      </c>
      <c r="E420" s="21" t="str">
        <f>VLOOKUP(B420,'Table A as of March 2024'!A:G,7,FALSE)</f>
        <v>VA Community College System</v>
      </c>
      <c r="F420" s="21" t="str">
        <f>VLOOKUP(B420,'Table A as of March 2024'!A:H,8,FALSE)</f>
        <v>EduStabFund-Students-COVID-19</v>
      </c>
      <c r="G420" s="11" t="str">
        <f>VLOOKUP(B420,'Table A as of March 2024'!A:I,9,FALSE)</f>
        <v>500</v>
      </c>
      <c r="H420" t="str">
        <f>VLOOKUP(B420,'Table A as of March 2024'!A:L,12,FALSE)</f>
        <v>No</v>
      </c>
      <c r="I420" s="9" t="str">
        <f>VLOOKUP(B420,'Table A as of March 2024'!A:M,13,FALSE)</f>
        <v>V</v>
      </c>
      <c r="K420" t="str">
        <f>VLOOKUP(G420,'ACFR Class Vlookup'!A:B,2,FALSE)</f>
        <v>N/A</v>
      </c>
      <c r="L420" s="1" t="str">
        <f>VLOOKUP(D420,'Fund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420" s="6" t="str">
        <f t="shared" si="70"/>
        <v>N/A</v>
      </c>
      <c r="N420" s="6" t="s">
        <v>2886</v>
      </c>
      <c r="O420" s="6" t="str">
        <f t="shared" si="71"/>
        <v>N/A</v>
      </c>
      <c r="P420" s="5" t="s">
        <v>2886</v>
      </c>
      <c r="Q420" s="6" t="str">
        <f t="shared" si="72"/>
        <v>N/A</v>
      </c>
      <c r="R420" s="7" t="str">
        <f t="shared" si="77"/>
        <v>No</v>
      </c>
      <c r="S420" s="5" t="str">
        <f t="shared" si="73"/>
        <v>N/A</v>
      </c>
      <c r="T420" s="6" t="str">
        <f t="shared" si="74"/>
        <v>N/A</v>
      </c>
      <c r="U420" s="7" t="str">
        <f t="shared" si="78"/>
        <v>No</v>
      </c>
      <c r="V420" s="5" t="str">
        <f t="shared" si="75"/>
        <v>N/A</v>
      </c>
      <c r="W420" s="6" t="str">
        <f t="shared" si="76"/>
        <v>N/A</v>
      </c>
      <c r="X420" s="5" t="s">
        <v>2886</v>
      </c>
    </row>
    <row r="421" spans="1:24" ht="165" x14ac:dyDescent="0.25">
      <c r="A421" s="77">
        <f>VLOOKUP(C421,'BU and Control BU Listing'!A:E,5,FALSE)</f>
        <v>26000</v>
      </c>
      <c r="B421" s="80" t="s">
        <v>8858</v>
      </c>
      <c r="C421" s="22" t="str">
        <f t="shared" si="68"/>
        <v>26000</v>
      </c>
      <c r="D421" s="22" t="str">
        <f t="shared" si="69"/>
        <v>03460</v>
      </c>
      <c r="E421" s="21" t="str">
        <f>VLOOKUP(B421,'Table A as of March 2024'!A:G,7,FALSE)</f>
        <v>VA Community College System</v>
      </c>
      <c r="F421" s="21" t="str">
        <f>VLOOKUP(B421,'Table A as of March 2024'!A:H,8,FALSE)</f>
        <v>Innovative internship Fund</v>
      </c>
      <c r="G421" s="11" t="str">
        <f>VLOOKUP(B421,'Table A as of March 2024'!A:I,9,FALSE)</f>
        <v>500</v>
      </c>
      <c r="H421" t="str">
        <f>VLOOKUP(B421,'Table A as of March 2024'!A:L,12,FALSE)</f>
        <v>No</v>
      </c>
      <c r="I421" s="9" t="str">
        <f>VLOOKUP(B421,'Table A as of March 2024'!A:M,13,FALSE)</f>
        <v>U</v>
      </c>
      <c r="K421" t="str">
        <f>VLOOKUP(G421,'ACFR Class Vlookup'!A:B,2,FALSE)</f>
        <v>N/A</v>
      </c>
      <c r="L421" s="1" t="str">
        <f>VLOOKUP(D421,'Fund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421" s="6" t="str">
        <f t="shared" si="70"/>
        <v>N/A</v>
      </c>
      <c r="N421" s="6" t="s">
        <v>2886</v>
      </c>
      <c r="O421" s="6" t="str">
        <f t="shared" si="71"/>
        <v>N/A</v>
      </c>
      <c r="P421" s="5" t="s">
        <v>2886</v>
      </c>
      <c r="Q421" s="6" t="str">
        <f t="shared" si="72"/>
        <v>N/A</v>
      </c>
      <c r="R421" s="7" t="str">
        <f t="shared" si="77"/>
        <v>No</v>
      </c>
      <c r="S421" s="5" t="str">
        <f t="shared" si="73"/>
        <v>N/A</v>
      </c>
      <c r="T421" s="6" t="str">
        <f t="shared" si="74"/>
        <v>N/A</v>
      </c>
      <c r="U421" s="7" t="str">
        <f t="shared" si="78"/>
        <v>No</v>
      </c>
      <c r="V421" s="5" t="str">
        <f t="shared" si="75"/>
        <v>N/A</v>
      </c>
      <c r="W421" s="6" t="str">
        <f t="shared" si="76"/>
        <v>N/A</v>
      </c>
      <c r="X421" s="5" t="s">
        <v>2886</v>
      </c>
    </row>
    <row r="422" spans="1:24" ht="225" x14ac:dyDescent="0.25">
      <c r="A422" s="77">
        <f>VLOOKUP(C422,'BU and Control BU Listing'!A:E,5,FALSE)</f>
        <v>26000</v>
      </c>
      <c r="B422" s="80" t="s">
        <v>8859</v>
      </c>
      <c r="C422" s="22" t="str">
        <f t="shared" si="68"/>
        <v>26000</v>
      </c>
      <c r="D422" s="22" t="str">
        <f t="shared" si="69"/>
        <v>03490</v>
      </c>
      <c r="E422" s="21" t="str">
        <f>VLOOKUP(B422,'Table A as of March 2024'!A:G,7,FALSE)</f>
        <v>VA Community College System</v>
      </c>
      <c r="F422" s="21" t="str">
        <f>VLOOKUP(B422,'Table A as of March 2024'!A:H,8,FALSE)</f>
        <v>NewEconomyWrkfrcCrdntlGrntFnd</v>
      </c>
      <c r="G422" s="11" t="str">
        <f>VLOOKUP(B422,'Table A as of March 2024'!A:I,9,FALSE)</f>
        <v>500</v>
      </c>
      <c r="H422" t="str">
        <f>VLOOKUP(B422,'Table A as of March 2024'!A:L,12,FALSE)</f>
        <v>No</v>
      </c>
      <c r="I422" s="9" t="str">
        <f>VLOOKUP(B422,'Table A as of March 2024'!A:M,13,FALSE)</f>
        <v>U</v>
      </c>
      <c r="K422" t="str">
        <f>VLOOKUP(G422,'ACFR Class Vlookup'!A:B,2,FALSE)</f>
        <v>N/A</v>
      </c>
      <c r="L422" s="1" t="str">
        <f>VLOOKUP(D422,'Fund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422" s="6" t="str">
        <f t="shared" si="70"/>
        <v>N/A</v>
      </c>
      <c r="N422" s="6" t="s">
        <v>2886</v>
      </c>
      <c r="O422" s="6" t="str">
        <f t="shared" si="71"/>
        <v>N/A</v>
      </c>
      <c r="P422" s="5" t="s">
        <v>2886</v>
      </c>
      <c r="Q422" s="6" t="str">
        <f t="shared" si="72"/>
        <v>N/A</v>
      </c>
      <c r="R422" s="7" t="str">
        <f t="shared" si="77"/>
        <v>No</v>
      </c>
      <c r="S422" s="5" t="str">
        <f t="shared" si="73"/>
        <v>N/A</v>
      </c>
      <c r="T422" s="6" t="str">
        <f t="shared" si="74"/>
        <v>N/A</v>
      </c>
      <c r="U422" s="7" t="str">
        <f t="shared" si="78"/>
        <v>No</v>
      </c>
      <c r="V422" s="5" t="str">
        <f t="shared" si="75"/>
        <v>N/A</v>
      </c>
      <c r="W422" s="6" t="str">
        <f t="shared" si="76"/>
        <v>N/A</v>
      </c>
      <c r="X422" s="5" t="s">
        <v>2886</v>
      </c>
    </row>
    <row r="423" spans="1:24" ht="90" x14ac:dyDescent="0.25">
      <c r="A423" s="77">
        <f>VLOOKUP(C423,'BU and Control BU Listing'!A:E,5,FALSE)</f>
        <v>26000</v>
      </c>
      <c r="B423" s="80" t="s">
        <v>5871</v>
      </c>
      <c r="C423" s="22" t="str">
        <f t="shared" si="68"/>
        <v>26000</v>
      </c>
      <c r="D423" s="22" t="str">
        <f t="shared" si="69"/>
        <v>03690</v>
      </c>
      <c r="E423" s="21" t="str">
        <f>VLOOKUP(B423,'Table A as of March 2024'!A:G,7,FALSE)</f>
        <v>VA Community College System</v>
      </c>
      <c r="F423" s="21" t="str">
        <f>VLOOKUP(B423,'Table A as of March 2024'!A:H,8,FALSE)</f>
        <v>EduStabFund-Institutn-COVID-19</v>
      </c>
      <c r="G423" s="11" t="str">
        <f>VLOOKUP(B423,'Table A as of March 2024'!A:I,9,FALSE)</f>
        <v>500</v>
      </c>
      <c r="H423" t="str">
        <f>VLOOKUP(B423,'Table A as of March 2024'!A:L,12,FALSE)</f>
        <v>No</v>
      </c>
      <c r="I423" s="9" t="str">
        <f>VLOOKUP(B423,'Table A as of March 2024'!A:M,13,FALSE)</f>
        <v>V</v>
      </c>
      <c r="K423" t="str">
        <f>VLOOKUP(G423,'ACFR Class Vlookup'!A:B,2,FALSE)</f>
        <v>N/A</v>
      </c>
      <c r="L423" s="1" t="str">
        <f>VLOOKUP(D423,'Fund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423" s="6" t="str">
        <f t="shared" si="70"/>
        <v>N/A</v>
      </c>
      <c r="N423" s="6" t="s">
        <v>2886</v>
      </c>
      <c r="O423" s="6" t="str">
        <f t="shared" si="71"/>
        <v>N/A</v>
      </c>
      <c r="P423" s="5" t="s">
        <v>2886</v>
      </c>
      <c r="Q423" s="6" t="str">
        <f t="shared" si="72"/>
        <v>N/A</v>
      </c>
      <c r="R423" s="7" t="str">
        <f t="shared" si="77"/>
        <v>No</v>
      </c>
      <c r="S423" s="5" t="str">
        <f t="shared" si="73"/>
        <v>N/A</v>
      </c>
      <c r="T423" s="6" t="str">
        <f t="shared" si="74"/>
        <v>N/A</v>
      </c>
      <c r="U423" s="7" t="str">
        <f t="shared" si="78"/>
        <v>No</v>
      </c>
      <c r="V423" s="5" t="str">
        <f t="shared" si="75"/>
        <v>N/A</v>
      </c>
      <c r="W423" s="6" t="str">
        <f t="shared" si="76"/>
        <v>N/A</v>
      </c>
      <c r="X423" s="5" t="s">
        <v>2886</v>
      </c>
    </row>
    <row r="424" spans="1:24" ht="60" x14ac:dyDescent="0.25">
      <c r="A424" s="77">
        <f>VLOOKUP(C424,'BU and Control BU Listing'!A:E,5,FALSE)</f>
        <v>26000</v>
      </c>
      <c r="B424" s="80" t="s">
        <v>8192</v>
      </c>
      <c r="C424" s="22" t="str">
        <f t="shared" si="68"/>
        <v>26000</v>
      </c>
      <c r="D424" s="22" t="str">
        <f t="shared" si="69"/>
        <v>03710</v>
      </c>
      <c r="E424" s="21" t="str">
        <f>VLOOKUP(B424,'Table A as of March 2024'!A:G,7,FALSE)</f>
        <v>VA Community College System</v>
      </c>
      <c r="F424" s="21" t="str">
        <f>VLOOKUP(B424,'Table A as of March 2024'!A:H,8,FALSE)</f>
        <v>FEMA - State Agy - COVID-19</v>
      </c>
      <c r="G424" s="11" t="str">
        <f>VLOOKUP(B424,'Table A as of March 2024'!A:I,9,FALSE)</f>
        <v>500</v>
      </c>
      <c r="H424" t="str">
        <f>VLOOKUP(B424,'Table A as of March 2024'!A:L,12,FALSE)</f>
        <v>No</v>
      </c>
      <c r="I424" s="9" t="str">
        <f>VLOOKUP(B424,'Table A as of March 2024'!A:M,13,FALSE)</f>
        <v>V</v>
      </c>
      <c r="K424" t="str">
        <f>VLOOKUP(G424,'ACFR Class Vlookup'!A:B,2,FALSE)</f>
        <v>N/A</v>
      </c>
      <c r="L424" s="1" t="str">
        <f>VLOOKUP(D424,'Fund Information'!A:F,6,FALSE)</f>
        <v>Federal Emergency Management Agency (FEMA) - VDEM Pass Thru COVID -19 - State Agencies.
HE equivalent of Fund 10710.</v>
      </c>
      <c r="M424" s="6" t="str">
        <f t="shared" si="70"/>
        <v>N/A</v>
      </c>
      <c r="N424" s="6" t="s">
        <v>2886</v>
      </c>
      <c r="O424" s="6" t="str">
        <f t="shared" si="71"/>
        <v>N/A</v>
      </c>
      <c r="P424" s="5" t="s">
        <v>2886</v>
      </c>
      <c r="Q424" s="6" t="str">
        <f t="shared" si="72"/>
        <v>N/A</v>
      </c>
      <c r="R424" s="7" t="str">
        <f t="shared" si="77"/>
        <v>No</v>
      </c>
      <c r="S424" s="5" t="str">
        <f t="shared" si="73"/>
        <v>N/A</v>
      </c>
      <c r="T424" s="6" t="str">
        <f t="shared" si="74"/>
        <v>N/A</v>
      </c>
      <c r="U424" s="7" t="str">
        <f t="shared" si="78"/>
        <v>No</v>
      </c>
      <c r="V424" s="5" t="str">
        <f t="shared" si="75"/>
        <v>N/A</v>
      </c>
      <c r="W424" s="6" t="str">
        <f t="shared" si="76"/>
        <v>N/A</v>
      </c>
      <c r="X424" s="5" t="s">
        <v>2886</v>
      </c>
    </row>
    <row r="425" spans="1:24" ht="30" x14ac:dyDescent="0.25">
      <c r="A425" s="77">
        <f>VLOOKUP(C425,'BU and Control BU Listing'!A:E,5,FALSE)</f>
        <v>26000</v>
      </c>
      <c r="B425" s="80" t="s">
        <v>3892</v>
      </c>
      <c r="C425" s="22" t="str">
        <f t="shared" si="68"/>
        <v>26000</v>
      </c>
      <c r="D425" s="22" t="str">
        <f t="shared" si="69"/>
        <v>03860</v>
      </c>
      <c r="E425" s="21" t="str">
        <f>VLOOKUP(B425,'Table A as of March 2024'!A:G,7,FALSE)</f>
        <v>VA Community College System</v>
      </c>
      <c r="F425" s="21" t="str">
        <f>VLOOKUP(B425,'Table A as of March 2024'!A:H,8,FALSE)</f>
        <v>Rcycl Matl Sale-Non-Gen/Fed-HE</v>
      </c>
      <c r="G425" s="11" t="str">
        <f>VLOOKUP(B425,'Table A as of March 2024'!A:I,9,FALSE)</f>
        <v>500</v>
      </c>
      <c r="H425" t="str">
        <f>VLOOKUP(B425,'Table A as of March 2024'!A:L,12,FALSE)</f>
        <v>No</v>
      </c>
      <c r="I425" s="9" t="str">
        <f>VLOOKUP(B425,'Table A as of March 2024'!A:M,13,FALSE)</f>
        <v>U</v>
      </c>
      <c r="K425" t="str">
        <f>VLOOKUP(G425,'ACFR Class Vlookup'!A:B,2,FALSE)</f>
        <v>N/A</v>
      </c>
      <c r="L425" s="1" t="str">
        <f>VLOOKUP(D425,'Fund Information'!A:F,6,FALSE)</f>
        <v>Higher Education activity included on higher education financial statement template submissions.</v>
      </c>
      <c r="M425" s="6" t="str">
        <f t="shared" si="70"/>
        <v>N/A</v>
      </c>
      <c r="N425" s="6" t="s">
        <v>2886</v>
      </c>
      <c r="O425" s="6" t="str">
        <f t="shared" si="71"/>
        <v>N/A</v>
      </c>
      <c r="P425" s="5" t="s">
        <v>2886</v>
      </c>
      <c r="Q425" s="6" t="str">
        <f t="shared" si="72"/>
        <v>N/A</v>
      </c>
      <c r="R425" s="7" t="str">
        <f t="shared" si="77"/>
        <v>No</v>
      </c>
      <c r="S425" s="5" t="str">
        <f t="shared" si="73"/>
        <v>N/A</v>
      </c>
      <c r="T425" s="6" t="str">
        <f t="shared" si="74"/>
        <v>N/A</v>
      </c>
      <c r="U425" s="7" t="str">
        <f t="shared" si="78"/>
        <v>No</v>
      </c>
      <c r="V425" s="5" t="str">
        <f t="shared" si="75"/>
        <v>N/A</v>
      </c>
      <c r="W425" s="6" t="str">
        <f t="shared" si="76"/>
        <v>N/A</v>
      </c>
      <c r="X425" s="5" t="s">
        <v>2886</v>
      </c>
    </row>
    <row r="426" spans="1:24" ht="45" x14ac:dyDescent="0.25">
      <c r="A426" s="77">
        <f>VLOOKUP(C426,'BU and Control BU Listing'!A:E,5,FALSE)</f>
        <v>26000</v>
      </c>
      <c r="B426" s="80" t="s">
        <v>3893</v>
      </c>
      <c r="C426" s="22" t="str">
        <f t="shared" si="68"/>
        <v>26000</v>
      </c>
      <c r="D426" s="22" t="str">
        <f t="shared" si="69"/>
        <v>03870</v>
      </c>
      <c r="E426" s="21" t="str">
        <f>VLOOKUP(B426,'Table A as of March 2024'!A:G,7,FALSE)</f>
        <v>VA Community College System</v>
      </c>
      <c r="F426" s="21" t="str">
        <f>VLOOKUP(B426,'Table A as of March 2024'!A:H,8,FALSE)</f>
        <v>Srplus Supp&amp;Equip Sales-Gen-HE</v>
      </c>
      <c r="G426" s="11" t="str">
        <f>VLOOKUP(B426,'Table A as of March 2024'!A:I,9,FALSE)</f>
        <v>500</v>
      </c>
      <c r="H426" t="str">
        <f>VLOOKUP(B426,'Table A as of March 2024'!A:L,12,FALSE)</f>
        <v>No</v>
      </c>
      <c r="I426" s="9" t="str">
        <f>VLOOKUP(B426,'Table A as of March 2024'!A:M,13,FALSE)</f>
        <v>U</v>
      </c>
      <c r="K426" t="str">
        <f>VLOOKUP(G426,'ACFR Class Vlookup'!A:B,2,FALSE)</f>
        <v>N/A</v>
      </c>
      <c r="L426" s="1" t="str">
        <f>VLOOKUP(D426,'Fund Information'!A:F,6,FALSE)</f>
        <v>Higher Education activity accounted for on higher education financial statement template submissions.  Accounts for sale of surplus supplies and equipment.</v>
      </c>
      <c r="M426" s="6" t="str">
        <f t="shared" si="70"/>
        <v>N/A</v>
      </c>
      <c r="N426" s="6" t="s">
        <v>2886</v>
      </c>
      <c r="O426" s="6" t="str">
        <f t="shared" si="71"/>
        <v>N/A</v>
      </c>
      <c r="P426" s="5" t="s">
        <v>2886</v>
      </c>
      <c r="Q426" s="6" t="str">
        <f t="shared" si="72"/>
        <v>N/A</v>
      </c>
      <c r="R426" s="7" t="str">
        <f t="shared" si="77"/>
        <v>No</v>
      </c>
      <c r="S426" s="5" t="str">
        <f t="shared" si="73"/>
        <v>N/A</v>
      </c>
      <c r="T426" s="6" t="str">
        <f t="shared" si="74"/>
        <v>N/A</v>
      </c>
      <c r="U426" s="7" t="str">
        <f t="shared" si="78"/>
        <v>No</v>
      </c>
      <c r="V426" s="5" t="str">
        <f t="shared" si="75"/>
        <v>N/A</v>
      </c>
      <c r="W426" s="6" t="str">
        <f t="shared" si="76"/>
        <v>N/A</v>
      </c>
      <c r="X426" s="5" t="s">
        <v>2886</v>
      </c>
    </row>
    <row r="427" spans="1:24" x14ac:dyDescent="0.25">
      <c r="A427" s="77">
        <f>VLOOKUP(C427,'BU and Control BU Listing'!A:E,5,FALSE)</f>
        <v>26000</v>
      </c>
      <c r="B427" s="80" t="s">
        <v>8860</v>
      </c>
      <c r="C427" s="22" t="str">
        <f t="shared" si="68"/>
        <v>26000</v>
      </c>
      <c r="D427" s="22" t="str">
        <f t="shared" si="69"/>
        <v>03890</v>
      </c>
      <c r="E427" s="21" t="str">
        <f>VLOOKUP(B427,'Table A as of March 2024'!A:G,7,FALSE)</f>
        <v>VA Community College System</v>
      </c>
      <c r="F427" s="21" t="str">
        <f>VLOOKUP(B427,'Table A as of March 2024'!A:H,8,FALSE)</f>
        <v>Proc Sale Of Srplus-Land&amp;Bldgs</v>
      </c>
      <c r="G427" s="11" t="str">
        <f>VLOOKUP(B427,'Table A as of March 2024'!A:I,9,FALSE)</f>
        <v>500</v>
      </c>
      <c r="H427" t="str">
        <f>VLOOKUP(B427,'Table A as of March 2024'!A:L,12,FALSE)</f>
        <v>No</v>
      </c>
      <c r="I427" s="9" t="str">
        <f>VLOOKUP(B427,'Table A as of March 2024'!A:M,13,FALSE)</f>
        <v>U</v>
      </c>
      <c r="K427" t="str">
        <f>VLOOKUP(G427,'ACFR Class Vlookup'!A:B,2,FALSE)</f>
        <v>N/A</v>
      </c>
      <c r="L427" s="1" t="str">
        <f>VLOOKUP(D427,'Fund Information'!A:F,6,FALSE)</f>
        <v>Proceeds from sale of surplus Land and Buildings</v>
      </c>
      <c r="M427" s="6" t="str">
        <f t="shared" si="70"/>
        <v>N/A</v>
      </c>
      <c r="N427" s="6" t="s">
        <v>2886</v>
      </c>
      <c r="O427" s="6" t="str">
        <f t="shared" si="71"/>
        <v>N/A</v>
      </c>
      <c r="P427" s="5" t="s">
        <v>2886</v>
      </c>
      <c r="Q427" s="6" t="str">
        <f t="shared" si="72"/>
        <v>N/A</v>
      </c>
      <c r="R427" s="7" t="str">
        <f t="shared" si="77"/>
        <v>No</v>
      </c>
      <c r="S427" s="5" t="str">
        <f t="shared" si="73"/>
        <v>N/A</v>
      </c>
      <c r="T427" s="6" t="str">
        <f t="shared" si="74"/>
        <v>N/A</v>
      </c>
      <c r="U427" s="7" t="str">
        <f t="shared" si="78"/>
        <v>No</v>
      </c>
      <c r="V427" s="5" t="str">
        <f t="shared" si="75"/>
        <v>N/A</v>
      </c>
      <c r="W427" s="6" t="str">
        <f t="shared" si="76"/>
        <v>N/A</v>
      </c>
      <c r="X427" s="5" t="s">
        <v>2886</v>
      </c>
    </row>
    <row r="428" spans="1:24" ht="30" x14ac:dyDescent="0.25">
      <c r="A428" s="77">
        <f>VLOOKUP(C428,'BU and Control BU Listing'!A:E,5,FALSE)</f>
        <v>26000</v>
      </c>
      <c r="B428" s="80" t="s">
        <v>3894</v>
      </c>
      <c r="C428" s="22" t="str">
        <f t="shared" si="68"/>
        <v>26000</v>
      </c>
      <c r="D428" s="22" t="str">
        <f t="shared" si="69"/>
        <v>03900</v>
      </c>
      <c r="E428" s="21" t="str">
        <f>VLOOKUP(B428,'Table A as of March 2024'!A:G,7,FALSE)</f>
        <v>VA Community College System</v>
      </c>
      <c r="F428" s="21" t="str">
        <f>VLOOKUP(B428,'Table A as of March 2024'!A:H,8,FALSE)</f>
        <v>Insurance Recovery - Higher Ed</v>
      </c>
      <c r="G428" s="11" t="str">
        <f>VLOOKUP(B428,'Table A as of March 2024'!A:I,9,FALSE)</f>
        <v>500</v>
      </c>
      <c r="H428" t="str">
        <f>VLOOKUP(B428,'Table A as of March 2024'!A:L,12,FALSE)</f>
        <v>No</v>
      </c>
      <c r="I428" s="9" t="str">
        <f>VLOOKUP(B428,'Table A as of March 2024'!A:M,13,FALSE)</f>
        <v>U</v>
      </c>
      <c r="K428" t="str">
        <f>VLOOKUP(G428,'ACFR Class Vlookup'!A:B,2,FALSE)</f>
        <v>N/A</v>
      </c>
      <c r="L428" s="1" t="str">
        <f>VLOOKUP(D428,'Fund Information'!A:F,6,FALSE)</f>
        <v>Higher Education activity included on higher education financial statement template submissions.</v>
      </c>
      <c r="M428" s="6" t="str">
        <f t="shared" si="70"/>
        <v>N/A</v>
      </c>
      <c r="N428" s="6" t="s">
        <v>2886</v>
      </c>
      <c r="O428" s="6" t="str">
        <f t="shared" si="71"/>
        <v>N/A</v>
      </c>
      <c r="P428" s="5" t="s">
        <v>2886</v>
      </c>
      <c r="Q428" s="6" t="str">
        <f t="shared" si="72"/>
        <v>N/A</v>
      </c>
      <c r="R428" s="7" t="str">
        <f t="shared" si="77"/>
        <v>No</v>
      </c>
      <c r="S428" s="5" t="str">
        <f t="shared" si="73"/>
        <v>N/A</v>
      </c>
      <c r="T428" s="6" t="str">
        <f t="shared" si="74"/>
        <v>N/A</v>
      </c>
      <c r="U428" s="7" t="str">
        <f t="shared" si="78"/>
        <v>No</v>
      </c>
      <c r="V428" s="5" t="str">
        <f t="shared" si="75"/>
        <v>N/A</v>
      </c>
      <c r="W428" s="6" t="str">
        <f t="shared" si="76"/>
        <v>N/A</v>
      </c>
      <c r="X428" s="5" t="s">
        <v>2886</v>
      </c>
    </row>
    <row r="429" spans="1:24" ht="75" x14ac:dyDescent="0.25">
      <c r="A429" s="77">
        <f>VLOOKUP(C429,'BU and Control BU Listing'!A:E,5,FALSE)</f>
        <v>26000</v>
      </c>
      <c r="B429" s="80" t="s">
        <v>3895</v>
      </c>
      <c r="C429" s="22" t="str">
        <f t="shared" si="68"/>
        <v>26000</v>
      </c>
      <c r="D429" s="22" t="str">
        <f t="shared" si="69"/>
        <v>07005</v>
      </c>
      <c r="E429" s="21" t="str">
        <f>VLOOKUP(B429,'Table A as of March 2024'!A:G,7,FALSE)</f>
        <v>VA Community College System</v>
      </c>
      <c r="F429" s="21" t="str">
        <f>VLOOKUP(B429,'Table A as of March 2024'!A:H,8,FALSE)</f>
        <v>Trust And Agency-VCCS</v>
      </c>
      <c r="G429" s="11" t="str">
        <f>VLOOKUP(B429,'Table A as of March 2024'!A:I,9,FALSE)</f>
        <v>500</v>
      </c>
      <c r="H429" t="str">
        <f>VLOOKUP(B429,'Table A as of March 2024'!A:L,12,FALSE)</f>
        <v>No</v>
      </c>
      <c r="I429" s="9" t="str">
        <f>VLOOKUP(B429,'Table A as of March 2024'!A:M,13,FALSE)</f>
        <v>R</v>
      </c>
      <c r="K429" t="str">
        <f>VLOOKUP(G429,'ACFR Class Vlookup'!A:B,2,FALSE)</f>
        <v>N/A</v>
      </c>
      <c r="L429" s="1" t="str">
        <f>VLOOKUP(D429,'Fund Information'!A:F,6,FALSE)</f>
        <v>Higher Education activity included on higher education financial statement template submissions.
4/1/17 - Financial Reporting Validation of ACFR Chartfield Attributes – December FY 2017 analysis-Changing all HE to 500</v>
      </c>
      <c r="M429" s="6" t="str">
        <f t="shared" si="70"/>
        <v>N/A</v>
      </c>
      <c r="N429" s="6" t="s">
        <v>2886</v>
      </c>
      <c r="O429" s="6" t="str">
        <f t="shared" si="71"/>
        <v>N/A</v>
      </c>
      <c r="P429" s="5" t="s">
        <v>2886</v>
      </c>
      <c r="Q429" s="6" t="str">
        <f t="shared" si="72"/>
        <v>N/A</v>
      </c>
      <c r="R429" s="7" t="str">
        <f t="shared" si="77"/>
        <v>No</v>
      </c>
      <c r="S429" s="5" t="str">
        <f t="shared" si="73"/>
        <v>N/A</v>
      </c>
      <c r="T429" s="6" t="str">
        <f t="shared" si="74"/>
        <v>N/A</v>
      </c>
      <c r="U429" s="7" t="str">
        <f t="shared" si="78"/>
        <v>No</v>
      </c>
      <c r="V429" s="5" t="str">
        <f t="shared" si="75"/>
        <v>N/A</v>
      </c>
      <c r="W429" s="6" t="str">
        <f t="shared" si="76"/>
        <v>N/A</v>
      </c>
      <c r="X429" s="5" t="s">
        <v>2886</v>
      </c>
    </row>
    <row r="430" spans="1:24" ht="30" x14ac:dyDescent="0.25">
      <c r="A430" s="77">
        <f>VLOOKUP(C430,'BU and Control BU Listing'!A:E,5,FALSE)</f>
        <v>26000</v>
      </c>
      <c r="B430" s="80" t="s">
        <v>3896</v>
      </c>
      <c r="C430" s="22" t="str">
        <f t="shared" si="68"/>
        <v>26000</v>
      </c>
      <c r="D430" s="22" t="str">
        <f t="shared" si="69"/>
        <v>08110</v>
      </c>
      <c r="E430" s="21" t="str">
        <f>VLOOKUP(B430,'Table A as of March 2024'!A:G,7,FALSE)</f>
        <v>VA Community College System</v>
      </c>
      <c r="F430" s="21" t="str">
        <f>VLOOKUP(B430,'Table A as of March 2024'!A:H,8,FALSE)</f>
        <v>9(B) Debt Service-Const Costs</v>
      </c>
      <c r="G430" s="11" t="str">
        <f>VLOOKUP(B430,'Table A as of March 2024'!A:I,9,FALSE)</f>
        <v>500</v>
      </c>
      <c r="H430" t="str">
        <f>VLOOKUP(B430,'Table A as of March 2024'!A:L,12,FALSE)</f>
        <v>No</v>
      </c>
      <c r="I430" s="9" t="str">
        <f>VLOOKUP(B430,'Table A as of March 2024'!A:M,13,FALSE)</f>
        <v>R</v>
      </c>
      <c r="K430" t="str">
        <f>VLOOKUP(G430,'ACFR Class Vlookup'!A:B,2,FALSE)</f>
        <v>N/A</v>
      </c>
      <c r="L430" s="1" t="str">
        <f>VLOOKUP(D430,'Fund Information'!A:F,6,FALSE)</f>
        <v>Higher Education activity included on higher education financial statement template submissions.</v>
      </c>
      <c r="M430" s="6" t="str">
        <f t="shared" si="70"/>
        <v>N/A</v>
      </c>
      <c r="N430" s="6" t="s">
        <v>2886</v>
      </c>
      <c r="O430" s="6" t="str">
        <f t="shared" si="71"/>
        <v>N/A</v>
      </c>
      <c r="P430" s="5" t="s">
        <v>2886</v>
      </c>
      <c r="Q430" s="6" t="str">
        <f t="shared" si="72"/>
        <v>N/A</v>
      </c>
      <c r="R430" s="7" t="str">
        <f t="shared" si="77"/>
        <v>No</v>
      </c>
      <c r="S430" s="5" t="str">
        <f t="shared" si="73"/>
        <v>N/A</v>
      </c>
      <c r="T430" s="6" t="str">
        <f t="shared" si="74"/>
        <v>N/A</v>
      </c>
      <c r="U430" s="7" t="str">
        <f t="shared" si="78"/>
        <v>No</v>
      </c>
      <c r="V430" s="5" t="str">
        <f t="shared" si="75"/>
        <v>N/A</v>
      </c>
      <c r="W430" s="6" t="str">
        <f t="shared" si="76"/>
        <v>N/A</v>
      </c>
      <c r="X430" s="5" t="s">
        <v>2886</v>
      </c>
    </row>
    <row r="431" spans="1:24" ht="30" x14ac:dyDescent="0.25">
      <c r="A431" s="77">
        <f>VLOOKUP(C431,'BU and Control BU Listing'!A:E,5,FALSE)</f>
        <v>26000</v>
      </c>
      <c r="B431" s="80" t="s">
        <v>3897</v>
      </c>
      <c r="C431" s="22" t="str">
        <f t="shared" si="68"/>
        <v>26000</v>
      </c>
      <c r="D431" s="22" t="str">
        <f t="shared" si="69"/>
        <v>08140</v>
      </c>
      <c r="E431" s="21" t="str">
        <f>VLOOKUP(B431,'Table A as of March 2024'!A:G,7,FALSE)</f>
        <v>VA Community College System</v>
      </c>
      <c r="F431" s="21" t="str">
        <f>VLOOKUP(B431,'Table A as of March 2024'!A:H,8,FALSE)</f>
        <v>9(D) Debt Service-Prin/Int Pay</v>
      </c>
      <c r="G431" s="11" t="str">
        <f>VLOOKUP(B431,'Table A as of March 2024'!A:I,9,FALSE)</f>
        <v>500</v>
      </c>
      <c r="H431" t="str">
        <f>VLOOKUP(B431,'Table A as of March 2024'!A:L,12,FALSE)</f>
        <v>No</v>
      </c>
      <c r="I431" s="9" t="str">
        <f>VLOOKUP(B431,'Table A as of March 2024'!A:M,13,FALSE)</f>
        <v>R</v>
      </c>
      <c r="K431" t="str">
        <f>VLOOKUP(G431,'ACFR Class Vlookup'!A:B,2,FALSE)</f>
        <v>N/A</v>
      </c>
      <c r="L431" s="1" t="str">
        <f>VLOOKUP(D431,'Fund Information'!A:F,6,FALSE)</f>
        <v>Higher Education activity included on higher education financial statement template submissions.</v>
      </c>
      <c r="M431" s="6" t="str">
        <f t="shared" si="70"/>
        <v>N/A</v>
      </c>
      <c r="N431" s="6" t="s">
        <v>2886</v>
      </c>
      <c r="O431" s="6" t="str">
        <f t="shared" si="71"/>
        <v>N/A</v>
      </c>
      <c r="P431" s="5" t="s">
        <v>2886</v>
      </c>
      <c r="Q431" s="6" t="str">
        <f t="shared" si="72"/>
        <v>N/A</v>
      </c>
      <c r="R431" s="7" t="str">
        <f t="shared" si="77"/>
        <v>No</v>
      </c>
      <c r="S431" s="5" t="str">
        <f t="shared" si="73"/>
        <v>N/A</v>
      </c>
      <c r="T431" s="6" t="str">
        <f t="shared" si="74"/>
        <v>N/A</v>
      </c>
      <c r="U431" s="7" t="str">
        <f t="shared" si="78"/>
        <v>No</v>
      </c>
      <c r="V431" s="5" t="str">
        <f t="shared" si="75"/>
        <v>N/A</v>
      </c>
      <c r="W431" s="6" t="str">
        <f t="shared" si="76"/>
        <v>N/A</v>
      </c>
      <c r="X431" s="5" t="s">
        <v>2886</v>
      </c>
    </row>
    <row r="432" spans="1:24" ht="30" x14ac:dyDescent="0.25">
      <c r="A432" s="77">
        <f>VLOOKUP(C432,'BU and Control BU Listing'!A:E,5,FALSE)</f>
        <v>26000</v>
      </c>
      <c r="B432" s="80" t="s">
        <v>3898</v>
      </c>
      <c r="C432" s="22" t="str">
        <f t="shared" si="68"/>
        <v>26000</v>
      </c>
      <c r="D432" s="22" t="str">
        <f t="shared" si="69"/>
        <v>08170</v>
      </c>
      <c r="E432" s="21" t="str">
        <f>VLOOKUP(B432,'Table A as of March 2024'!A:G,7,FALSE)</f>
        <v>VA Community College System</v>
      </c>
      <c r="F432" s="21" t="str">
        <f>VLOOKUP(B432,'Table A as of March 2024'!A:H,8,FALSE)</f>
        <v>VCBA 21St Century</v>
      </c>
      <c r="G432" s="11" t="str">
        <f>VLOOKUP(B432,'Table A as of March 2024'!A:I,9,FALSE)</f>
        <v>500</v>
      </c>
      <c r="H432" t="str">
        <f>VLOOKUP(B432,'Table A as of March 2024'!A:L,12,FALSE)</f>
        <v>No</v>
      </c>
      <c r="I432" s="9" t="str">
        <f>VLOOKUP(B432,'Table A as of March 2024'!A:M,13,FALSE)</f>
        <v>R</v>
      </c>
      <c r="K432" t="str">
        <f>VLOOKUP(G432,'ACFR Class Vlookup'!A:B,2,FALSE)</f>
        <v>N/A</v>
      </c>
      <c r="L432" s="1" t="str">
        <f>VLOOKUP(D432,'Fund Information'!A:F,6,FALSE)</f>
        <v>Higher Education activity included on higher education financial statement template submission.</v>
      </c>
      <c r="M432" s="6" t="str">
        <f t="shared" si="70"/>
        <v>N/A</v>
      </c>
      <c r="N432" s="6" t="s">
        <v>2886</v>
      </c>
      <c r="O432" s="6" t="str">
        <f t="shared" si="71"/>
        <v>N/A</v>
      </c>
      <c r="P432" s="5" t="s">
        <v>2886</v>
      </c>
      <c r="Q432" s="6" t="str">
        <f t="shared" si="72"/>
        <v>N/A</v>
      </c>
      <c r="R432" s="7" t="str">
        <f t="shared" si="77"/>
        <v>No</v>
      </c>
      <c r="S432" s="5" t="str">
        <f t="shared" si="73"/>
        <v>N/A</v>
      </c>
      <c r="T432" s="6" t="str">
        <f t="shared" si="74"/>
        <v>N/A</v>
      </c>
      <c r="U432" s="7" t="str">
        <f t="shared" si="78"/>
        <v>No</v>
      </c>
      <c r="V432" s="5" t="str">
        <f t="shared" si="75"/>
        <v>N/A</v>
      </c>
      <c r="W432" s="6" t="str">
        <f t="shared" si="76"/>
        <v>N/A</v>
      </c>
      <c r="X432" s="5" t="s">
        <v>2886</v>
      </c>
    </row>
    <row r="433" spans="1:24" ht="45" x14ac:dyDescent="0.25">
      <c r="A433" s="77">
        <f>VLOOKUP(C433,'BU and Control BU Listing'!A:E,5,FALSE)</f>
        <v>26000</v>
      </c>
      <c r="B433" s="80" t="s">
        <v>3901</v>
      </c>
      <c r="C433" s="22" t="str">
        <f t="shared" si="68"/>
        <v>26100</v>
      </c>
      <c r="D433" s="22" t="str">
        <f t="shared" si="69"/>
        <v>02704</v>
      </c>
      <c r="E433" s="21" t="str">
        <f>VLOOKUP(B433,'Table A as of March 2024'!A:G,7,FALSE)</f>
        <v>VCCS - Central Office</v>
      </c>
      <c r="F433" s="21" t="str">
        <f>VLOOKUP(B433,'Table A as of March 2024'!A:H,8,FALSE)</f>
        <v>Parking - VCCS/CO</v>
      </c>
      <c r="G433" s="11" t="str">
        <f>VLOOKUP(B433,'Table A as of March 2024'!A:I,9,FALSE)</f>
        <v>500</v>
      </c>
      <c r="H433" t="str">
        <f>VLOOKUP(B433,'Table A as of March 2024'!A:L,12,FALSE)</f>
        <v>No</v>
      </c>
      <c r="I433" s="9" t="str">
        <f>VLOOKUP(B433,'Table A as of March 2024'!A:M,13,FALSE)</f>
        <v>U</v>
      </c>
      <c r="K433" t="str">
        <f>VLOOKUP(G433,'ACFR Class Vlookup'!A:B,2,FALSE)</f>
        <v>N/A</v>
      </c>
      <c r="L433" s="1" t="str">
        <f>VLOOKUP(D433,'Fund Information'!A:F,6,FALSE)</f>
        <v>Accounts for fees paid for parking vehicles in state parking lots and used for parking facilities as determined by the Governor, for payment of costs for the provision of vehicle parking spaces.</v>
      </c>
      <c r="M433" s="6" t="str">
        <f t="shared" si="70"/>
        <v>N/A</v>
      </c>
      <c r="N433" s="6" t="s">
        <v>2886</v>
      </c>
      <c r="O433" s="6" t="str">
        <f t="shared" si="71"/>
        <v>N/A</v>
      </c>
      <c r="P433" s="5" t="s">
        <v>2886</v>
      </c>
      <c r="Q433" s="6" t="str">
        <f t="shared" si="72"/>
        <v>N/A</v>
      </c>
      <c r="R433" s="7" t="str">
        <f t="shared" si="77"/>
        <v>No</v>
      </c>
      <c r="S433" s="5" t="str">
        <f t="shared" si="73"/>
        <v>N/A</v>
      </c>
      <c r="T433" s="6" t="str">
        <f t="shared" si="74"/>
        <v>N/A</v>
      </c>
      <c r="U433" s="7" t="str">
        <f t="shared" si="78"/>
        <v>No</v>
      </c>
      <c r="V433" s="5" t="str">
        <f t="shared" si="75"/>
        <v>N/A</v>
      </c>
      <c r="W433" s="6" t="str">
        <f t="shared" si="76"/>
        <v>N/A</v>
      </c>
      <c r="X433" s="5" t="s">
        <v>2886</v>
      </c>
    </row>
    <row r="434" spans="1:24" ht="30" x14ac:dyDescent="0.25">
      <c r="A434" s="77">
        <f>VLOOKUP(C434,'BU and Control BU Listing'!A:E,5,FALSE)</f>
        <v>26000</v>
      </c>
      <c r="B434" s="80" t="s">
        <v>3902</v>
      </c>
      <c r="C434" s="22" t="str">
        <f t="shared" si="68"/>
        <v>26100</v>
      </c>
      <c r="D434" s="22" t="str">
        <f t="shared" si="69"/>
        <v>02971</v>
      </c>
      <c r="E434" s="21" t="str">
        <f>VLOOKUP(B434,'Table A as of March 2024'!A:G,7,FALSE)</f>
        <v>VCCS - Central Office</v>
      </c>
      <c r="F434" s="21" t="str">
        <f>VLOOKUP(B434,'Table A as of March 2024'!A:H,8,FALSE)</f>
        <v>Asbestos Claims Trust Fund</v>
      </c>
      <c r="G434" s="11" t="str">
        <f>VLOOKUP(B434,'Table A as of March 2024'!A:I,9,FALSE)</f>
        <v>500</v>
      </c>
      <c r="H434" t="str">
        <f>VLOOKUP(B434,'Table A as of March 2024'!A:L,12,FALSE)</f>
        <v>No</v>
      </c>
      <c r="I434" s="9" t="str">
        <f>VLOOKUP(B434,'Table A as of March 2024'!A:M,13,FALSE)</f>
        <v>U</v>
      </c>
      <c r="K434" t="str">
        <f>VLOOKUP(G434,'ACFR Class Vlookup'!A:B,2,FALSE)</f>
        <v>N/A</v>
      </c>
      <c r="L434" s="1" t="str">
        <f>VLOOKUP(D434,'Fund Information'!A:F,6,FALSE)</f>
        <v>Higher Education activity included on VCCS's higher education financial statement template submission.</v>
      </c>
      <c r="M434" s="6" t="str">
        <f t="shared" si="70"/>
        <v>N/A</v>
      </c>
      <c r="N434" s="6" t="s">
        <v>2886</v>
      </c>
      <c r="O434" s="6" t="str">
        <f t="shared" si="71"/>
        <v>N/A</v>
      </c>
      <c r="P434" s="5" t="s">
        <v>2886</v>
      </c>
      <c r="Q434" s="6" t="str">
        <f t="shared" si="72"/>
        <v>N/A</v>
      </c>
      <c r="R434" s="7" t="str">
        <f t="shared" si="77"/>
        <v>No</v>
      </c>
      <c r="S434" s="5" t="str">
        <f t="shared" si="73"/>
        <v>N/A</v>
      </c>
      <c r="T434" s="6" t="str">
        <f t="shared" si="74"/>
        <v>N/A</v>
      </c>
      <c r="U434" s="7" t="str">
        <f t="shared" si="78"/>
        <v>No</v>
      </c>
      <c r="V434" s="5" t="str">
        <f t="shared" si="75"/>
        <v>N/A</v>
      </c>
      <c r="W434" s="6" t="str">
        <f t="shared" si="76"/>
        <v>N/A</v>
      </c>
      <c r="X434" s="5" t="s">
        <v>2886</v>
      </c>
    </row>
    <row r="435" spans="1:24" ht="75" x14ac:dyDescent="0.25">
      <c r="A435" s="77">
        <f>VLOOKUP(C435,'BU and Control BU Listing'!A:E,5,FALSE)</f>
        <v>26000</v>
      </c>
      <c r="B435" s="80" t="s">
        <v>3903</v>
      </c>
      <c r="C435" s="22" t="str">
        <f t="shared" si="68"/>
        <v>26100</v>
      </c>
      <c r="D435" s="22" t="str">
        <f t="shared" si="69"/>
        <v>03000</v>
      </c>
      <c r="E435" s="21" t="str">
        <f>VLOOKUP(B435,'Table A as of March 2024'!A:G,7,FALSE)</f>
        <v>VCCS - Central Office</v>
      </c>
      <c r="F435" s="21" t="str">
        <f>VLOOKUP(B435,'Table A as of March 2024'!A:H,8,FALSE)</f>
        <v>Higher Education Operating</v>
      </c>
      <c r="G435" s="11" t="str">
        <f>VLOOKUP(B435,'Table A as of March 2024'!A:I,9,FALSE)</f>
        <v>500</v>
      </c>
      <c r="H435" t="str">
        <f>VLOOKUP(B435,'Table A as of March 2024'!A:L,12,FALSE)</f>
        <v>No</v>
      </c>
      <c r="I435" s="9" t="str">
        <f>VLOOKUP(B435,'Table A as of March 2024'!A:M,13,FALSE)</f>
        <v>U</v>
      </c>
      <c r="K435" t="str">
        <f>VLOOKUP(G435,'ACFR Class Vlookup'!A:B,2,FALSE)</f>
        <v>N/A</v>
      </c>
      <c r="L435" s="1" t="str">
        <f>VLOOKUP(D435,'Fund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435" s="6" t="str">
        <f t="shared" si="70"/>
        <v>N/A</v>
      </c>
      <c r="N435" s="6" t="s">
        <v>2886</v>
      </c>
      <c r="O435" s="6" t="str">
        <f t="shared" si="71"/>
        <v>N/A</v>
      </c>
      <c r="P435" s="5" t="s">
        <v>2886</v>
      </c>
      <c r="Q435" s="6" t="str">
        <f t="shared" si="72"/>
        <v>N/A</v>
      </c>
      <c r="R435" s="7" t="str">
        <f t="shared" si="77"/>
        <v>No</v>
      </c>
      <c r="S435" s="5" t="str">
        <f t="shared" si="73"/>
        <v>N/A</v>
      </c>
      <c r="T435" s="6" t="str">
        <f t="shared" si="74"/>
        <v>N/A</v>
      </c>
      <c r="U435" s="7" t="str">
        <f t="shared" si="78"/>
        <v>No</v>
      </c>
      <c r="V435" s="5" t="str">
        <f t="shared" si="75"/>
        <v>N/A</v>
      </c>
      <c r="W435" s="6" t="str">
        <f t="shared" si="76"/>
        <v>N/A</v>
      </c>
      <c r="X435" s="5" t="s">
        <v>2886</v>
      </c>
    </row>
    <row r="436" spans="1:24" ht="30" x14ac:dyDescent="0.25">
      <c r="A436" s="77">
        <f>VLOOKUP(C436,'BU and Control BU Listing'!A:E,5,FALSE)</f>
        <v>26000</v>
      </c>
      <c r="B436" s="80" t="s">
        <v>3904</v>
      </c>
      <c r="C436" s="22" t="str">
        <f t="shared" si="68"/>
        <v>26100</v>
      </c>
      <c r="D436" s="22" t="str">
        <f t="shared" si="69"/>
        <v>03010</v>
      </c>
      <c r="E436" s="21" t="str">
        <f>VLOOKUP(B436,'Table A as of March 2024'!A:G,7,FALSE)</f>
        <v>VCCS - Central Office</v>
      </c>
      <c r="F436" s="21" t="str">
        <f>VLOOKUP(B436,'Table A as of March 2024'!A:H,8,FALSE)</f>
        <v>Higher Education Federal</v>
      </c>
      <c r="G436" s="11" t="str">
        <f>VLOOKUP(B436,'Table A as of March 2024'!A:I,9,FALSE)</f>
        <v>500</v>
      </c>
      <c r="H436" t="str">
        <f>VLOOKUP(B436,'Table A as of March 2024'!A:L,12,FALSE)</f>
        <v>No</v>
      </c>
      <c r="I436" s="9" t="str">
        <f>VLOOKUP(B436,'Table A as of March 2024'!A:M,13,FALSE)</f>
        <v>R</v>
      </c>
      <c r="K436" t="str">
        <f>VLOOKUP(G436,'ACFR Class Vlookup'!A:B,2,FALSE)</f>
        <v>N/A</v>
      </c>
      <c r="L436" s="1" t="str">
        <f>VLOOKUP(D436,'Fund Information'!A:F,6,FALSE)</f>
        <v>Higher Education activity included on higher education financial statement template submissions.</v>
      </c>
      <c r="M436" s="6" t="str">
        <f t="shared" si="70"/>
        <v>N/A</v>
      </c>
      <c r="N436" s="6" t="s">
        <v>2886</v>
      </c>
      <c r="O436" s="6" t="str">
        <f t="shared" si="71"/>
        <v>N/A</v>
      </c>
      <c r="P436" s="5" t="s">
        <v>2886</v>
      </c>
      <c r="Q436" s="6" t="str">
        <f t="shared" si="72"/>
        <v>N/A</v>
      </c>
      <c r="R436" s="7" t="str">
        <f t="shared" si="77"/>
        <v>No</v>
      </c>
      <c r="S436" s="5" t="str">
        <f t="shared" si="73"/>
        <v>N/A</v>
      </c>
      <c r="T436" s="6" t="str">
        <f t="shared" si="74"/>
        <v>N/A</v>
      </c>
      <c r="U436" s="7" t="str">
        <f t="shared" si="78"/>
        <v>No</v>
      </c>
      <c r="V436" s="5" t="str">
        <f t="shared" si="75"/>
        <v>N/A</v>
      </c>
      <c r="W436" s="6" t="str">
        <f t="shared" si="76"/>
        <v>N/A</v>
      </c>
      <c r="X436" s="5" t="s">
        <v>2886</v>
      </c>
    </row>
    <row r="437" spans="1:24" ht="30" x14ac:dyDescent="0.25">
      <c r="A437" s="77">
        <f>VLOOKUP(C437,'BU and Control BU Listing'!A:E,5,FALSE)</f>
        <v>26000</v>
      </c>
      <c r="B437" s="80" t="s">
        <v>3905</v>
      </c>
      <c r="C437" s="22" t="str">
        <f t="shared" si="68"/>
        <v>26100</v>
      </c>
      <c r="D437" s="22" t="str">
        <f t="shared" si="69"/>
        <v>03020</v>
      </c>
      <c r="E437" s="21" t="str">
        <f>VLOOKUP(B437,'Table A as of March 2024'!A:G,7,FALSE)</f>
        <v>VCCS - Central Office</v>
      </c>
      <c r="F437" s="21" t="str">
        <f>VLOOKUP(B437,'Table A as of March 2024'!A:H,8,FALSE)</f>
        <v>Foundation/Othr Grants/Cntrcts</v>
      </c>
      <c r="G437" s="11" t="str">
        <f>VLOOKUP(B437,'Table A as of March 2024'!A:I,9,FALSE)</f>
        <v>500</v>
      </c>
      <c r="H437" t="str">
        <f>VLOOKUP(B437,'Table A as of March 2024'!A:L,12,FALSE)</f>
        <v>No</v>
      </c>
      <c r="I437" s="9" t="str">
        <f>VLOOKUP(B437,'Table A as of March 2024'!A:M,13,FALSE)</f>
        <v>R</v>
      </c>
      <c r="K437" t="str">
        <f>VLOOKUP(G437,'ACFR Class Vlookup'!A:B,2,FALSE)</f>
        <v>N/A</v>
      </c>
      <c r="L437" s="1" t="str">
        <f>VLOOKUP(D437,'Fund Information'!A:F,6,FALSE)</f>
        <v>Higher Education activity included on higher education financial statement template submissions.</v>
      </c>
      <c r="M437" s="6" t="str">
        <f t="shared" si="70"/>
        <v>N/A</v>
      </c>
      <c r="N437" s="6" t="s">
        <v>2886</v>
      </c>
      <c r="O437" s="6" t="str">
        <f t="shared" si="71"/>
        <v>N/A</v>
      </c>
      <c r="P437" s="5" t="s">
        <v>2886</v>
      </c>
      <c r="Q437" s="6" t="str">
        <f t="shared" si="72"/>
        <v>N/A</v>
      </c>
      <c r="R437" s="7" t="str">
        <f t="shared" si="77"/>
        <v>No</v>
      </c>
      <c r="S437" s="5" t="str">
        <f t="shared" si="73"/>
        <v>N/A</v>
      </c>
      <c r="T437" s="6" t="str">
        <f t="shared" si="74"/>
        <v>N/A</v>
      </c>
      <c r="U437" s="7" t="str">
        <f t="shared" si="78"/>
        <v>No</v>
      </c>
      <c r="V437" s="5" t="str">
        <f t="shared" si="75"/>
        <v>N/A</v>
      </c>
      <c r="W437" s="6" t="str">
        <f t="shared" si="76"/>
        <v>N/A</v>
      </c>
      <c r="X437" s="5" t="s">
        <v>2886</v>
      </c>
    </row>
    <row r="438" spans="1:24" ht="30" x14ac:dyDescent="0.25">
      <c r="A438" s="77">
        <f>VLOOKUP(C438,'BU and Control BU Listing'!A:E,5,FALSE)</f>
        <v>26000</v>
      </c>
      <c r="B438" s="80" t="s">
        <v>3906</v>
      </c>
      <c r="C438" s="22" t="str">
        <f t="shared" si="68"/>
        <v>26100</v>
      </c>
      <c r="D438" s="22" t="str">
        <f t="shared" si="69"/>
        <v>03030</v>
      </c>
      <c r="E438" s="21" t="str">
        <f>VLOOKUP(B438,'Table A as of March 2024'!A:G,7,FALSE)</f>
        <v>VCCS - Central Office</v>
      </c>
      <c r="F438" s="21" t="str">
        <f>VLOOKUP(B438,'Table A as of March 2024'!A:H,8,FALSE)</f>
        <v>Indirect Cost Recovery</v>
      </c>
      <c r="G438" s="11" t="str">
        <f>VLOOKUP(B438,'Table A as of March 2024'!A:I,9,FALSE)</f>
        <v>500</v>
      </c>
      <c r="H438" t="str">
        <f>VLOOKUP(B438,'Table A as of March 2024'!A:L,12,FALSE)</f>
        <v>No</v>
      </c>
      <c r="I438" s="9" t="str">
        <f>VLOOKUP(B438,'Table A as of March 2024'!A:M,13,FALSE)</f>
        <v>U</v>
      </c>
      <c r="K438" t="str">
        <f>VLOOKUP(G438,'ACFR Class Vlookup'!A:B,2,FALSE)</f>
        <v>N/A</v>
      </c>
      <c r="L438" s="1" t="str">
        <f>VLOOKUP(D438,'Fund Information'!A:F,6,FALSE)</f>
        <v>Higher Education activity included on higher education financial statement template submissions.</v>
      </c>
      <c r="M438" s="6" t="str">
        <f t="shared" si="70"/>
        <v>N/A</v>
      </c>
      <c r="N438" s="6" t="s">
        <v>2886</v>
      </c>
      <c r="O438" s="6" t="str">
        <f t="shared" si="71"/>
        <v>N/A</v>
      </c>
      <c r="P438" s="5" t="s">
        <v>2886</v>
      </c>
      <c r="Q438" s="6" t="str">
        <f t="shared" si="72"/>
        <v>N/A</v>
      </c>
      <c r="R438" s="7" t="str">
        <f t="shared" si="77"/>
        <v>No</v>
      </c>
      <c r="S438" s="5" t="str">
        <f t="shared" si="73"/>
        <v>N/A</v>
      </c>
      <c r="T438" s="6" t="str">
        <f t="shared" si="74"/>
        <v>N/A</v>
      </c>
      <c r="U438" s="7" t="str">
        <f t="shared" si="78"/>
        <v>No</v>
      </c>
      <c r="V438" s="5" t="str">
        <f t="shared" si="75"/>
        <v>N/A</v>
      </c>
      <c r="W438" s="6" t="str">
        <f t="shared" si="76"/>
        <v>N/A</v>
      </c>
      <c r="X438" s="5" t="s">
        <v>2886</v>
      </c>
    </row>
    <row r="439" spans="1:24" ht="240" x14ac:dyDescent="0.25">
      <c r="A439" s="77">
        <f>VLOOKUP(C439,'BU and Control BU Listing'!A:E,5,FALSE)</f>
        <v>26000</v>
      </c>
      <c r="B439" s="80" t="s">
        <v>8694</v>
      </c>
      <c r="C439" s="22" t="str">
        <f t="shared" si="68"/>
        <v>26100</v>
      </c>
      <c r="D439" s="22" t="str">
        <f t="shared" si="69"/>
        <v>03040</v>
      </c>
      <c r="E439" s="21" t="str">
        <f>VLOOKUP(B439,'Table A as of March 2024'!A:G,7,FALSE)</f>
        <v>VCCS - Central Office</v>
      </c>
      <c r="F439" s="21" t="str">
        <f>VLOOKUP(B439,'Table A as of March 2024'!A:H,8,FALSE)</f>
        <v>Institutional Reserve Fund</v>
      </c>
      <c r="G439" s="11" t="str">
        <f>VLOOKUP(B439,'Table A as of March 2024'!A:I,9,FALSE)</f>
        <v>500</v>
      </c>
      <c r="H439" t="str">
        <f>VLOOKUP(B439,'Table A as of March 2024'!A:L,12,FALSE)</f>
        <v>No</v>
      </c>
      <c r="I439" s="9" t="str">
        <f>VLOOKUP(B439,'Table A as of March 2024'!A:M,13,FALSE)</f>
        <v>U</v>
      </c>
      <c r="K439" t="str">
        <f>VLOOKUP(G439,'ACFR Class Vlookup'!A:B,2,FALSE)</f>
        <v>N/A</v>
      </c>
      <c r="L439" s="1" t="str">
        <f>VLOOKUP(D439,'Fund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439" s="6" t="str">
        <f t="shared" si="70"/>
        <v>N/A</v>
      </c>
      <c r="N439" s="6" t="s">
        <v>2886</v>
      </c>
      <c r="O439" s="6" t="str">
        <f t="shared" si="71"/>
        <v>N/A</v>
      </c>
      <c r="P439" s="5" t="s">
        <v>2886</v>
      </c>
      <c r="Q439" s="6" t="str">
        <f t="shared" si="72"/>
        <v>N/A</v>
      </c>
      <c r="R439" s="7" t="str">
        <f t="shared" si="77"/>
        <v>No</v>
      </c>
      <c r="S439" s="5" t="str">
        <f t="shared" si="73"/>
        <v>N/A</v>
      </c>
      <c r="T439" s="6" t="str">
        <f t="shared" si="74"/>
        <v>N/A</v>
      </c>
      <c r="U439" s="7" t="str">
        <f t="shared" si="78"/>
        <v>No</v>
      </c>
      <c r="V439" s="5" t="str">
        <f t="shared" si="75"/>
        <v>N/A</v>
      </c>
      <c r="W439" s="6" t="str">
        <f t="shared" si="76"/>
        <v>N/A</v>
      </c>
      <c r="X439" s="5" t="s">
        <v>2886</v>
      </c>
    </row>
    <row r="440" spans="1:24" ht="60" x14ac:dyDescent="0.25">
      <c r="A440" s="77">
        <f>VLOOKUP(C440,'BU and Control BU Listing'!A:E,5,FALSE)</f>
        <v>26000</v>
      </c>
      <c r="B440" s="80" t="s">
        <v>3907</v>
      </c>
      <c r="C440" s="22" t="str">
        <f t="shared" si="68"/>
        <v>26100</v>
      </c>
      <c r="D440" s="22" t="str">
        <f t="shared" si="69"/>
        <v>03060</v>
      </c>
      <c r="E440" s="21" t="str">
        <f>VLOOKUP(B440,'Table A as of March 2024'!A:G,7,FALSE)</f>
        <v>VCCS - Central Office</v>
      </c>
      <c r="F440" s="21" t="str">
        <f>VLOOKUP(B440,'Table A as of March 2024'!A:H,8,FALSE)</f>
        <v>Auxiliary Enterprise</v>
      </c>
      <c r="G440" s="11" t="str">
        <f>VLOOKUP(B440,'Table A as of March 2024'!A:I,9,FALSE)</f>
        <v>500</v>
      </c>
      <c r="H440" t="str">
        <f>VLOOKUP(B440,'Table A as of March 2024'!A:L,12,FALSE)</f>
        <v>No</v>
      </c>
      <c r="I440" s="9" t="str">
        <f>VLOOKUP(B440,'Table A as of March 2024'!A:M,13,FALSE)</f>
        <v>U</v>
      </c>
      <c r="K440" t="str">
        <f>VLOOKUP(G440,'ACFR Class Vlookup'!A:B,2,FALSE)</f>
        <v>N/A</v>
      </c>
      <c r="L440" s="1" t="str">
        <f>VLOOKUP(D440,'Fund Information'!A:F,6,FALSE)</f>
        <v>The Higher Education Auxiliary Enterprise fund accounts for the Auxiliary activities at the colleges/universities.  These activities include such things as food service, bookstores, student health servicces and recreation/intramural programs.</v>
      </c>
      <c r="M440" s="6" t="str">
        <f t="shared" si="70"/>
        <v>N/A</v>
      </c>
      <c r="N440" s="6" t="s">
        <v>2886</v>
      </c>
      <c r="O440" s="6" t="str">
        <f t="shared" si="71"/>
        <v>N/A</v>
      </c>
      <c r="P440" s="5" t="s">
        <v>2886</v>
      </c>
      <c r="Q440" s="6" t="str">
        <f t="shared" si="72"/>
        <v>N/A</v>
      </c>
      <c r="R440" s="7" t="str">
        <f t="shared" si="77"/>
        <v>No</v>
      </c>
      <c r="S440" s="5" t="str">
        <f t="shared" si="73"/>
        <v>N/A</v>
      </c>
      <c r="T440" s="6" t="str">
        <f t="shared" si="74"/>
        <v>N/A</v>
      </c>
      <c r="U440" s="7" t="str">
        <f t="shared" si="78"/>
        <v>No</v>
      </c>
      <c r="V440" s="5" t="str">
        <f t="shared" si="75"/>
        <v>N/A</v>
      </c>
      <c r="W440" s="6" t="str">
        <f t="shared" si="76"/>
        <v>N/A</v>
      </c>
      <c r="X440" s="5" t="s">
        <v>2886</v>
      </c>
    </row>
    <row r="441" spans="1:24" ht="165" x14ac:dyDescent="0.25">
      <c r="A441" s="77">
        <f>VLOOKUP(C441,'BU and Control BU Listing'!A:E,5,FALSE)</f>
        <v>26000</v>
      </c>
      <c r="B441" s="80" t="s">
        <v>8193</v>
      </c>
      <c r="C441" s="22" t="str">
        <f t="shared" si="68"/>
        <v>26100</v>
      </c>
      <c r="D441" s="22" t="str">
        <f t="shared" si="69"/>
        <v>03210</v>
      </c>
      <c r="E441" s="21" t="str">
        <f>VLOOKUP(B441,'Table A as of March 2024'!A:G,7,FALSE)</f>
        <v>VCCS - Central Office</v>
      </c>
      <c r="F441" s="21" t="str">
        <f>VLOOKUP(B441,'Table A as of March 2024'!A:H,8,FALSE)</f>
        <v>ARP-CrvStLoclFisRecFd-COVID-19</v>
      </c>
      <c r="G441" s="11" t="str">
        <f>VLOOKUP(B441,'Table A as of March 2024'!A:I,9,FALSE)</f>
        <v>500</v>
      </c>
      <c r="H441" t="str">
        <f>VLOOKUP(B441,'Table A as of March 2024'!A:L,12,FALSE)</f>
        <v>No</v>
      </c>
      <c r="I441" s="9" t="str">
        <f>VLOOKUP(B441,'Table A as of March 2024'!A:M,13,FALSE)</f>
        <v>V</v>
      </c>
      <c r="K441" t="str">
        <f>VLOOKUP(G441,'ACFR Class Vlookup'!A:B,2,FALSE)</f>
        <v>N/A</v>
      </c>
      <c r="L441" s="1" t="str">
        <f>VLOOKUP(D441,'Fund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441" s="6" t="str">
        <f t="shared" si="70"/>
        <v>N/A</v>
      </c>
      <c r="N441" s="6" t="s">
        <v>2886</v>
      </c>
      <c r="O441" s="6" t="str">
        <f t="shared" si="71"/>
        <v>N/A</v>
      </c>
      <c r="P441" s="5" t="s">
        <v>2886</v>
      </c>
      <c r="Q441" s="6" t="str">
        <f t="shared" si="72"/>
        <v>N/A</v>
      </c>
      <c r="R441" s="7" t="str">
        <f t="shared" si="77"/>
        <v>No</v>
      </c>
      <c r="S441" s="5" t="str">
        <f t="shared" si="73"/>
        <v>N/A</v>
      </c>
      <c r="T441" s="6" t="str">
        <f t="shared" si="74"/>
        <v>N/A</v>
      </c>
      <c r="U441" s="7" t="str">
        <f t="shared" si="78"/>
        <v>No</v>
      </c>
      <c r="V441" s="5" t="str">
        <f t="shared" si="75"/>
        <v>N/A</v>
      </c>
      <c r="W441" s="6" t="str">
        <f t="shared" si="76"/>
        <v>N/A</v>
      </c>
      <c r="X441" s="5" t="s">
        <v>2886</v>
      </c>
    </row>
    <row r="442" spans="1:24" ht="165" x14ac:dyDescent="0.25">
      <c r="A442" s="77">
        <f>VLOOKUP(C442,'BU and Control BU Listing'!A:E,5,FALSE)</f>
        <v>26000</v>
      </c>
      <c r="B442" s="80" t="s">
        <v>5873</v>
      </c>
      <c r="C442" s="22" t="str">
        <f t="shared" si="68"/>
        <v>26100</v>
      </c>
      <c r="D442" s="22" t="str">
        <f t="shared" si="69"/>
        <v>03420</v>
      </c>
      <c r="E442" s="21" t="str">
        <f>VLOOKUP(B442,'Table A as of March 2024'!A:G,7,FALSE)</f>
        <v>VCCS - Central Office</v>
      </c>
      <c r="F442" s="21" t="str">
        <f>VLOOKUP(B442,'Table A as of March 2024'!A:H,8,FALSE)</f>
        <v>Caresactrlffd-General-Covid-19</v>
      </c>
      <c r="G442" s="11" t="str">
        <f>VLOOKUP(B442,'Table A as of March 2024'!A:I,9,FALSE)</f>
        <v>500</v>
      </c>
      <c r="H442" t="str">
        <f>VLOOKUP(B442,'Table A as of March 2024'!A:L,12,FALSE)</f>
        <v>No</v>
      </c>
      <c r="I442" s="9" t="str">
        <f>VLOOKUP(B442,'Table A as of March 2024'!A:M,13,FALSE)</f>
        <v>V</v>
      </c>
      <c r="K442" t="str">
        <f>VLOOKUP(G442,'ACFR Class Vlookup'!A:B,2,FALSE)</f>
        <v>N/A</v>
      </c>
      <c r="L442" s="1" t="str">
        <f>VLOOKUP(D442,'Fund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42" s="6" t="str">
        <f t="shared" si="70"/>
        <v>N/A</v>
      </c>
      <c r="N442" s="6" t="s">
        <v>2886</v>
      </c>
      <c r="O442" s="6" t="str">
        <f t="shared" si="71"/>
        <v>N/A</v>
      </c>
      <c r="P442" s="5" t="s">
        <v>2886</v>
      </c>
      <c r="Q442" s="6" t="str">
        <f t="shared" si="72"/>
        <v>N/A</v>
      </c>
      <c r="R442" s="7" t="str">
        <f t="shared" si="77"/>
        <v>No</v>
      </c>
      <c r="S442" s="5" t="str">
        <f t="shared" si="73"/>
        <v>N/A</v>
      </c>
      <c r="T442" s="6" t="str">
        <f t="shared" si="74"/>
        <v>N/A</v>
      </c>
      <c r="U442" s="7" t="str">
        <f t="shared" si="78"/>
        <v>No</v>
      </c>
      <c r="V442" s="5" t="str">
        <f t="shared" si="75"/>
        <v>N/A</v>
      </c>
      <c r="W442" s="6" t="str">
        <f t="shared" si="76"/>
        <v>N/A</v>
      </c>
      <c r="X442" s="5" t="s">
        <v>2886</v>
      </c>
    </row>
    <row r="443" spans="1:24" ht="30" x14ac:dyDescent="0.25">
      <c r="A443" s="77">
        <f>VLOOKUP(C443,'BU and Control BU Listing'!A:E,5,FALSE)</f>
        <v>26000</v>
      </c>
      <c r="B443" s="80" t="s">
        <v>3908</v>
      </c>
      <c r="C443" s="22" t="str">
        <f t="shared" si="68"/>
        <v>26100</v>
      </c>
      <c r="D443" s="22" t="str">
        <f t="shared" si="69"/>
        <v>03860</v>
      </c>
      <c r="E443" s="21" t="str">
        <f>VLOOKUP(B443,'Table A as of March 2024'!A:G,7,FALSE)</f>
        <v>VCCS - Central Office</v>
      </c>
      <c r="F443" s="21" t="str">
        <f>VLOOKUP(B443,'Table A as of March 2024'!A:H,8,FALSE)</f>
        <v>Rcycl Matl Sale-Non-Gen/Fed-HE</v>
      </c>
      <c r="G443" s="11" t="str">
        <f>VLOOKUP(B443,'Table A as of March 2024'!A:I,9,FALSE)</f>
        <v>500</v>
      </c>
      <c r="H443" t="str">
        <f>VLOOKUP(B443,'Table A as of March 2024'!A:L,12,FALSE)</f>
        <v>No</v>
      </c>
      <c r="I443" s="9" t="str">
        <f>VLOOKUP(B443,'Table A as of March 2024'!A:M,13,FALSE)</f>
        <v>U</v>
      </c>
      <c r="K443" t="str">
        <f>VLOOKUP(G443,'ACFR Class Vlookup'!A:B,2,FALSE)</f>
        <v>N/A</v>
      </c>
      <c r="L443" s="1" t="str">
        <f>VLOOKUP(D443,'Fund Information'!A:F,6,FALSE)</f>
        <v>Higher Education activity included on higher education financial statement template submissions.</v>
      </c>
      <c r="M443" s="6" t="str">
        <f t="shared" si="70"/>
        <v>N/A</v>
      </c>
      <c r="N443" s="6" t="s">
        <v>2886</v>
      </c>
      <c r="O443" s="6" t="str">
        <f t="shared" si="71"/>
        <v>N/A</v>
      </c>
      <c r="P443" s="5" t="s">
        <v>2886</v>
      </c>
      <c r="Q443" s="6" t="str">
        <f t="shared" si="72"/>
        <v>N/A</v>
      </c>
      <c r="R443" s="7" t="str">
        <f t="shared" si="77"/>
        <v>No</v>
      </c>
      <c r="S443" s="5" t="str">
        <f t="shared" si="73"/>
        <v>N/A</v>
      </c>
      <c r="T443" s="6" t="str">
        <f t="shared" si="74"/>
        <v>N/A</v>
      </c>
      <c r="U443" s="7" t="str">
        <f t="shared" si="78"/>
        <v>No</v>
      </c>
      <c r="V443" s="5" t="str">
        <f t="shared" si="75"/>
        <v>N/A</v>
      </c>
      <c r="W443" s="6" t="str">
        <f t="shared" si="76"/>
        <v>N/A</v>
      </c>
      <c r="X443" s="5" t="s">
        <v>2886</v>
      </c>
    </row>
    <row r="444" spans="1:24" ht="30" x14ac:dyDescent="0.25">
      <c r="A444" s="77">
        <f>VLOOKUP(C444,'BU and Control BU Listing'!A:E,5,FALSE)</f>
        <v>26000</v>
      </c>
      <c r="B444" s="80" t="s">
        <v>3909</v>
      </c>
      <c r="C444" s="22" t="str">
        <f t="shared" si="68"/>
        <v>26100</v>
      </c>
      <c r="D444" s="22" t="str">
        <f t="shared" si="69"/>
        <v>03900</v>
      </c>
      <c r="E444" s="21" t="str">
        <f>VLOOKUP(B444,'Table A as of March 2024'!A:G,7,FALSE)</f>
        <v>VCCS - Central Office</v>
      </c>
      <c r="F444" s="21" t="str">
        <f>VLOOKUP(B444,'Table A as of March 2024'!A:H,8,FALSE)</f>
        <v>Insurance Recovery - Higher Ed</v>
      </c>
      <c r="G444" s="11" t="str">
        <f>VLOOKUP(B444,'Table A as of March 2024'!A:I,9,FALSE)</f>
        <v>500</v>
      </c>
      <c r="H444" t="str">
        <f>VLOOKUP(B444,'Table A as of March 2024'!A:L,12,FALSE)</f>
        <v>No</v>
      </c>
      <c r="I444" s="9" t="str">
        <f>VLOOKUP(B444,'Table A as of March 2024'!A:M,13,FALSE)</f>
        <v>U</v>
      </c>
      <c r="K444" t="str">
        <f>VLOOKUP(G444,'ACFR Class Vlookup'!A:B,2,FALSE)</f>
        <v>N/A</v>
      </c>
      <c r="L444" s="1" t="str">
        <f>VLOOKUP(D444,'Fund Information'!A:F,6,FALSE)</f>
        <v>Higher Education activity included on higher education financial statement template submissions.</v>
      </c>
      <c r="M444" s="6" t="str">
        <f t="shared" si="70"/>
        <v>N/A</v>
      </c>
      <c r="N444" s="6" t="s">
        <v>2886</v>
      </c>
      <c r="O444" s="6" t="str">
        <f t="shared" si="71"/>
        <v>N/A</v>
      </c>
      <c r="P444" s="5" t="s">
        <v>2886</v>
      </c>
      <c r="Q444" s="6" t="str">
        <f t="shared" si="72"/>
        <v>N/A</v>
      </c>
      <c r="R444" s="7" t="str">
        <f t="shared" si="77"/>
        <v>No</v>
      </c>
      <c r="S444" s="5" t="str">
        <f t="shared" si="73"/>
        <v>N/A</v>
      </c>
      <c r="T444" s="6" t="str">
        <f t="shared" si="74"/>
        <v>N/A</v>
      </c>
      <c r="U444" s="7" t="str">
        <f t="shared" si="78"/>
        <v>No</v>
      </c>
      <c r="V444" s="5" t="str">
        <f t="shared" si="75"/>
        <v>N/A</v>
      </c>
      <c r="W444" s="6" t="str">
        <f t="shared" si="76"/>
        <v>N/A</v>
      </c>
      <c r="X444" s="5" t="s">
        <v>2886</v>
      </c>
    </row>
    <row r="445" spans="1:24" ht="75" x14ac:dyDescent="0.25">
      <c r="A445" s="77">
        <f>VLOOKUP(C445,'BU and Control BU Listing'!A:E,5,FALSE)</f>
        <v>26000</v>
      </c>
      <c r="B445" s="80" t="s">
        <v>3910</v>
      </c>
      <c r="C445" s="22" t="str">
        <f t="shared" si="68"/>
        <v>26100</v>
      </c>
      <c r="D445" s="22" t="str">
        <f t="shared" si="69"/>
        <v>07005</v>
      </c>
      <c r="E445" s="21" t="str">
        <f>VLOOKUP(B445,'Table A as of March 2024'!A:G,7,FALSE)</f>
        <v>VCCS - Central Office</v>
      </c>
      <c r="F445" s="21" t="str">
        <f>VLOOKUP(B445,'Table A as of March 2024'!A:H,8,FALSE)</f>
        <v>Trust And Agency-VCCS</v>
      </c>
      <c r="G445" s="11" t="str">
        <f>VLOOKUP(B445,'Table A as of March 2024'!A:I,9,FALSE)</f>
        <v>500</v>
      </c>
      <c r="H445" t="str">
        <f>VLOOKUP(B445,'Table A as of March 2024'!A:L,12,FALSE)</f>
        <v>No</v>
      </c>
      <c r="I445" s="9" t="str">
        <f>VLOOKUP(B445,'Table A as of March 2024'!A:M,13,FALSE)</f>
        <v>R</v>
      </c>
      <c r="K445" t="str">
        <f>VLOOKUP(G445,'ACFR Class Vlookup'!A:B,2,FALSE)</f>
        <v>N/A</v>
      </c>
      <c r="L445" s="1" t="str">
        <f>VLOOKUP(D445,'Fund Information'!A:F,6,FALSE)</f>
        <v>Higher Education activity included on higher education financial statement template submissions.
4/1/17 - Financial Reporting Validation of ACFR Chartfield Attributes – December FY 2017 analysis-Changing all HE to 500</v>
      </c>
      <c r="M445" s="6" t="str">
        <f t="shared" si="70"/>
        <v>N/A</v>
      </c>
      <c r="N445" s="6" t="s">
        <v>2886</v>
      </c>
      <c r="O445" s="6" t="str">
        <f t="shared" si="71"/>
        <v>N/A</v>
      </c>
      <c r="P445" s="5" t="s">
        <v>2886</v>
      </c>
      <c r="Q445" s="6" t="str">
        <f t="shared" si="72"/>
        <v>N/A</v>
      </c>
      <c r="R445" s="7" t="str">
        <f t="shared" si="77"/>
        <v>No</v>
      </c>
      <c r="S445" s="5" t="str">
        <f t="shared" si="73"/>
        <v>N/A</v>
      </c>
      <c r="T445" s="6" t="str">
        <f t="shared" si="74"/>
        <v>N/A</v>
      </c>
      <c r="U445" s="7" t="str">
        <f t="shared" si="78"/>
        <v>No</v>
      </c>
      <c r="V445" s="5" t="str">
        <f t="shared" si="75"/>
        <v>N/A</v>
      </c>
      <c r="W445" s="6" t="str">
        <f t="shared" si="76"/>
        <v>N/A</v>
      </c>
      <c r="X445" s="5" t="s">
        <v>2886</v>
      </c>
    </row>
    <row r="446" spans="1:24" ht="30" x14ac:dyDescent="0.25">
      <c r="A446" s="77">
        <f>VLOOKUP(C446,'BU and Control BU Listing'!A:E,5,FALSE)</f>
        <v>26000</v>
      </c>
      <c r="B446" s="80" t="s">
        <v>3911</v>
      </c>
      <c r="C446" s="22" t="str">
        <f t="shared" si="68"/>
        <v>26100</v>
      </c>
      <c r="D446" s="22" t="str">
        <f t="shared" si="69"/>
        <v>08110</v>
      </c>
      <c r="E446" s="21" t="str">
        <f>VLOOKUP(B446,'Table A as of March 2024'!A:G,7,FALSE)</f>
        <v>VCCS - Central Office</v>
      </c>
      <c r="F446" s="21" t="str">
        <f>VLOOKUP(B446,'Table A as of March 2024'!A:H,8,FALSE)</f>
        <v>9(B) Debt Service-Const Costs</v>
      </c>
      <c r="G446" s="11" t="str">
        <f>VLOOKUP(B446,'Table A as of March 2024'!A:I,9,FALSE)</f>
        <v>500</v>
      </c>
      <c r="H446" t="str">
        <f>VLOOKUP(B446,'Table A as of March 2024'!A:L,12,FALSE)</f>
        <v>No</v>
      </c>
      <c r="I446" s="9" t="str">
        <f>VLOOKUP(B446,'Table A as of March 2024'!A:M,13,FALSE)</f>
        <v>R</v>
      </c>
      <c r="K446" t="str">
        <f>VLOOKUP(G446,'ACFR Class Vlookup'!A:B,2,FALSE)</f>
        <v>N/A</v>
      </c>
      <c r="L446" s="1" t="str">
        <f>VLOOKUP(D446,'Fund Information'!A:F,6,FALSE)</f>
        <v>Higher Education activity included on higher education financial statement template submissions.</v>
      </c>
      <c r="M446" s="6" t="str">
        <f t="shared" si="70"/>
        <v>N/A</v>
      </c>
      <c r="N446" s="6" t="s">
        <v>2886</v>
      </c>
      <c r="O446" s="6" t="str">
        <f t="shared" si="71"/>
        <v>N/A</v>
      </c>
      <c r="P446" s="5" t="s">
        <v>2886</v>
      </c>
      <c r="Q446" s="6" t="str">
        <f t="shared" si="72"/>
        <v>N/A</v>
      </c>
      <c r="R446" s="7" t="str">
        <f t="shared" si="77"/>
        <v>No</v>
      </c>
      <c r="S446" s="5" t="str">
        <f t="shared" si="73"/>
        <v>N/A</v>
      </c>
      <c r="T446" s="6" t="str">
        <f t="shared" si="74"/>
        <v>N/A</v>
      </c>
      <c r="U446" s="7" t="str">
        <f t="shared" si="78"/>
        <v>No</v>
      </c>
      <c r="V446" s="5" t="str">
        <f t="shared" si="75"/>
        <v>N/A</v>
      </c>
      <c r="W446" s="6" t="str">
        <f t="shared" si="76"/>
        <v>N/A</v>
      </c>
      <c r="X446" s="5" t="s">
        <v>2886</v>
      </c>
    </row>
    <row r="447" spans="1:24" ht="30" x14ac:dyDescent="0.25">
      <c r="A447" s="77">
        <f>VLOOKUP(C447,'BU and Control BU Listing'!A:E,5,FALSE)</f>
        <v>26000</v>
      </c>
      <c r="B447" s="80" t="s">
        <v>3912</v>
      </c>
      <c r="C447" s="22" t="str">
        <f t="shared" si="68"/>
        <v>26100</v>
      </c>
      <c r="D447" s="22" t="str">
        <f t="shared" si="69"/>
        <v>08170</v>
      </c>
      <c r="E447" s="21" t="str">
        <f>VLOOKUP(B447,'Table A as of March 2024'!A:G,7,FALSE)</f>
        <v>VCCS - Central Office</v>
      </c>
      <c r="F447" s="21" t="str">
        <f>VLOOKUP(B447,'Table A as of March 2024'!A:H,8,FALSE)</f>
        <v>VCBA 21St Century</v>
      </c>
      <c r="G447" s="11" t="str">
        <f>VLOOKUP(B447,'Table A as of March 2024'!A:I,9,FALSE)</f>
        <v>500</v>
      </c>
      <c r="H447" t="str">
        <f>VLOOKUP(B447,'Table A as of March 2024'!A:L,12,FALSE)</f>
        <v>No</v>
      </c>
      <c r="I447" s="9" t="str">
        <f>VLOOKUP(B447,'Table A as of March 2024'!A:M,13,FALSE)</f>
        <v>R</v>
      </c>
      <c r="K447" t="str">
        <f>VLOOKUP(G447,'ACFR Class Vlookup'!A:B,2,FALSE)</f>
        <v>N/A</v>
      </c>
      <c r="L447" s="1" t="str">
        <f>VLOOKUP(D447,'Fund Information'!A:F,6,FALSE)</f>
        <v>Higher Education activity included on higher education financial statement template submission.</v>
      </c>
      <c r="M447" s="6" t="str">
        <f t="shared" si="70"/>
        <v>N/A</v>
      </c>
      <c r="N447" s="6" t="s">
        <v>2886</v>
      </c>
      <c r="O447" s="6" t="str">
        <f t="shared" si="71"/>
        <v>N/A</v>
      </c>
      <c r="P447" s="5" t="s">
        <v>2886</v>
      </c>
      <c r="Q447" s="6" t="str">
        <f t="shared" si="72"/>
        <v>N/A</v>
      </c>
      <c r="R447" s="7" t="str">
        <f t="shared" si="77"/>
        <v>No</v>
      </c>
      <c r="S447" s="5" t="str">
        <f t="shared" si="73"/>
        <v>N/A</v>
      </c>
      <c r="T447" s="6" t="str">
        <f t="shared" si="74"/>
        <v>N/A</v>
      </c>
      <c r="U447" s="7" t="str">
        <f t="shared" si="78"/>
        <v>No</v>
      </c>
      <c r="V447" s="5" t="str">
        <f t="shared" si="75"/>
        <v>N/A</v>
      </c>
      <c r="W447" s="6" t="str">
        <f t="shared" si="76"/>
        <v>N/A</v>
      </c>
      <c r="X447" s="5" t="s">
        <v>2886</v>
      </c>
    </row>
    <row r="448" spans="1:24" ht="75" x14ac:dyDescent="0.25">
      <c r="A448" s="77">
        <f>VLOOKUP(C448,'BU and Control BU Listing'!A:E,5,FALSE)</f>
        <v>20400</v>
      </c>
      <c r="B448" s="80" t="s">
        <v>3931</v>
      </c>
      <c r="C448" s="22" t="str">
        <f t="shared" si="68"/>
        <v>26800</v>
      </c>
      <c r="D448" s="22" t="str">
        <f t="shared" si="69"/>
        <v>03000</v>
      </c>
      <c r="E448" s="21" t="str">
        <f>VLOOKUP(B448,'Table A as of March 2024'!A:G,7,FALSE)</f>
        <v>VA Institute of Marine Science</v>
      </c>
      <c r="F448" s="21" t="str">
        <f>VLOOKUP(B448,'Table A as of March 2024'!A:H,8,FALSE)</f>
        <v>Higher Education Operating</v>
      </c>
      <c r="G448" s="11" t="str">
        <f>VLOOKUP(B448,'Table A as of March 2024'!A:I,9,FALSE)</f>
        <v>500</v>
      </c>
      <c r="H448" t="str">
        <f>VLOOKUP(B448,'Table A as of March 2024'!A:L,12,FALSE)</f>
        <v>No</v>
      </c>
      <c r="I448" s="9" t="str">
        <f>VLOOKUP(B448,'Table A as of March 2024'!A:M,13,FALSE)</f>
        <v>U</v>
      </c>
      <c r="K448" t="str">
        <f>VLOOKUP(G448,'ACFR Class Vlookup'!A:B,2,FALSE)</f>
        <v>N/A</v>
      </c>
      <c r="L448" s="1" t="str">
        <f>VLOOKUP(D448,'Fund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448" s="6" t="str">
        <f t="shared" si="70"/>
        <v>N/A</v>
      </c>
      <c r="N448" s="6" t="s">
        <v>2886</v>
      </c>
      <c r="O448" s="6" t="str">
        <f t="shared" si="71"/>
        <v>N/A</v>
      </c>
      <c r="P448" s="5" t="s">
        <v>2886</v>
      </c>
      <c r="Q448" s="6" t="str">
        <f t="shared" si="72"/>
        <v>N/A</v>
      </c>
      <c r="R448" s="7" t="str">
        <f t="shared" si="77"/>
        <v>No</v>
      </c>
      <c r="S448" s="5" t="str">
        <f t="shared" si="73"/>
        <v>N/A</v>
      </c>
      <c r="T448" s="6" t="str">
        <f t="shared" si="74"/>
        <v>N/A</v>
      </c>
      <c r="U448" s="7" t="str">
        <f t="shared" si="78"/>
        <v>No</v>
      </c>
      <c r="V448" s="5" t="str">
        <f t="shared" si="75"/>
        <v>N/A</v>
      </c>
      <c r="W448" s="6" t="str">
        <f t="shared" si="76"/>
        <v>N/A</v>
      </c>
      <c r="X448" s="5" t="s">
        <v>2886</v>
      </c>
    </row>
    <row r="449" spans="1:24" ht="30" x14ac:dyDescent="0.25">
      <c r="A449" s="77">
        <f>VLOOKUP(C449,'BU and Control BU Listing'!A:E,5,FALSE)</f>
        <v>20400</v>
      </c>
      <c r="B449" s="80" t="s">
        <v>3932</v>
      </c>
      <c r="C449" s="22" t="str">
        <f t="shared" si="68"/>
        <v>26800</v>
      </c>
      <c r="D449" s="22" t="str">
        <f t="shared" si="69"/>
        <v>03010</v>
      </c>
      <c r="E449" s="21" t="str">
        <f>VLOOKUP(B449,'Table A as of March 2024'!A:G,7,FALSE)</f>
        <v>VA Institute of Marine Science</v>
      </c>
      <c r="F449" s="21" t="str">
        <f>VLOOKUP(B449,'Table A as of March 2024'!A:H,8,FALSE)</f>
        <v>Higher Education Federal</v>
      </c>
      <c r="G449" s="11" t="str">
        <f>VLOOKUP(B449,'Table A as of March 2024'!A:I,9,FALSE)</f>
        <v>500</v>
      </c>
      <c r="H449" t="str">
        <f>VLOOKUP(B449,'Table A as of March 2024'!A:L,12,FALSE)</f>
        <v>No</v>
      </c>
      <c r="I449" s="9" t="str">
        <f>VLOOKUP(B449,'Table A as of March 2024'!A:M,13,FALSE)</f>
        <v>R</v>
      </c>
      <c r="K449" t="str">
        <f>VLOOKUP(G449,'ACFR Class Vlookup'!A:B,2,FALSE)</f>
        <v>N/A</v>
      </c>
      <c r="L449" s="1" t="str">
        <f>VLOOKUP(D449,'Fund Information'!A:F,6,FALSE)</f>
        <v>Higher Education activity included on higher education financial statement template submissions.</v>
      </c>
      <c r="M449" s="6" t="str">
        <f t="shared" si="70"/>
        <v>N/A</v>
      </c>
      <c r="N449" s="6" t="s">
        <v>2886</v>
      </c>
      <c r="O449" s="6" t="str">
        <f t="shared" si="71"/>
        <v>N/A</v>
      </c>
      <c r="P449" s="5" t="s">
        <v>2886</v>
      </c>
      <c r="Q449" s="6" t="str">
        <f t="shared" si="72"/>
        <v>N/A</v>
      </c>
      <c r="R449" s="7" t="str">
        <f t="shared" si="77"/>
        <v>No</v>
      </c>
      <c r="S449" s="5" t="str">
        <f t="shared" si="73"/>
        <v>N/A</v>
      </c>
      <c r="T449" s="6" t="str">
        <f t="shared" si="74"/>
        <v>N/A</v>
      </c>
      <c r="U449" s="7" t="str">
        <f t="shared" si="78"/>
        <v>No</v>
      </c>
      <c r="V449" s="5" t="str">
        <f t="shared" si="75"/>
        <v>N/A</v>
      </c>
      <c r="W449" s="6" t="str">
        <f t="shared" si="76"/>
        <v>N/A</v>
      </c>
      <c r="X449" s="5" t="s">
        <v>2886</v>
      </c>
    </row>
    <row r="450" spans="1:24" ht="30" x14ac:dyDescent="0.25">
      <c r="A450" s="77">
        <f>VLOOKUP(C450,'BU and Control BU Listing'!A:E,5,FALSE)</f>
        <v>20400</v>
      </c>
      <c r="B450" s="80" t="s">
        <v>3933</v>
      </c>
      <c r="C450" s="22" t="str">
        <f t="shared" si="68"/>
        <v>26800</v>
      </c>
      <c r="D450" s="22" t="str">
        <f t="shared" si="69"/>
        <v>03020</v>
      </c>
      <c r="E450" s="21" t="str">
        <f>VLOOKUP(B450,'Table A as of March 2024'!A:G,7,FALSE)</f>
        <v>VA Institute of Marine Science</v>
      </c>
      <c r="F450" s="21" t="str">
        <f>VLOOKUP(B450,'Table A as of March 2024'!A:H,8,FALSE)</f>
        <v>Foundation/Othr Grants/Cntrcts</v>
      </c>
      <c r="G450" s="11" t="str">
        <f>VLOOKUP(B450,'Table A as of March 2024'!A:I,9,FALSE)</f>
        <v>500</v>
      </c>
      <c r="H450" t="str">
        <f>VLOOKUP(B450,'Table A as of March 2024'!A:L,12,FALSE)</f>
        <v>No</v>
      </c>
      <c r="I450" s="9" t="str">
        <f>VLOOKUP(B450,'Table A as of March 2024'!A:M,13,FALSE)</f>
        <v>R</v>
      </c>
      <c r="K450" t="str">
        <f>VLOOKUP(G450,'ACFR Class Vlookup'!A:B,2,FALSE)</f>
        <v>N/A</v>
      </c>
      <c r="L450" s="1" t="str">
        <f>VLOOKUP(D450,'Fund Information'!A:F,6,FALSE)</f>
        <v>Higher Education activity included on higher education financial statement template submissions.</v>
      </c>
      <c r="M450" s="6" t="str">
        <f t="shared" si="70"/>
        <v>N/A</v>
      </c>
      <c r="N450" s="6" t="s">
        <v>2886</v>
      </c>
      <c r="O450" s="6" t="str">
        <f t="shared" si="71"/>
        <v>N/A</v>
      </c>
      <c r="P450" s="5" t="s">
        <v>2886</v>
      </c>
      <c r="Q450" s="6" t="str">
        <f t="shared" si="72"/>
        <v>N/A</v>
      </c>
      <c r="R450" s="7" t="str">
        <f t="shared" si="77"/>
        <v>No</v>
      </c>
      <c r="S450" s="5" t="str">
        <f t="shared" si="73"/>
        <v>N/A</v>
      </c>
      <c r="T450" s="6" t="str">
        <f t="shared" si="74"/>
        <v>N/A</v>
      </c>
      <c r="U450" s="7" t="str">
        <f t="shared" si="78"/>
        <v>No</v>
      </c>
      <c r="V450" s="5" t="str">
        <f t="shared" si="75"/>
        <v>N/A</v>
      </c>
      <c r="W450" s="6" t="str">
        <f t="shared" si="76"/>
        <v>N/A</v>
      </c>
      <c r="X450" s="5" t="s">
        <v>2886</v>
      </c>
    </row>
    <row r="451" spans="1:24" ht="30" x14ac:dyDescent="0.25">
      <c r="A451" s="77">
        <f>VLOOKUP(C451,'BU and Control BU Listing'!A:E,5,FALSE)</f>
        <v>20400</v>
      </c>
      <c r="B451" s="80" t="s">
        <v>3934</v>
      </c>
      <c r="C451" s="22" t="str">
        <f t="shared" ref="C451:C514" si="79">LEFT(B451,5)</f>
        <v>26800</v>
      </c>
      <c r="D451" s="22" t="str">
        <f t="shared" ref="D451:D514" si="80">RIGHT(B451,5)</f>
        <v>03030</v>
      </c>
      <c r="E451" s="21" t="str">
        <f>VLOOKUP(B451,'Table A as of March 2024'!A:G,7,FALSE)</f>
        <v>VA Institute of Marine Science</v>
      </c>
      <c r="F451" s="21" t="str">
        <f>VLOOKUP(B451,'Table A as of March 2024'!A:H,8,FALSE)</f>
        <v>Indirect Cost Recovery</v>
      </c>
      <c r="G451" s="11" t="str">
        <f>VLOOKUP(B451,'Table A as of March 2024'!A:I,9,FALSE)</f>
        <v>500</v>
      </c>
      <c r="H451" t="str">
        <f>VLOOKUP(B451,'Table A as of March 2024'!A:L,12,FALSE)</f>
        <v>No</v>
      </c>
      <c r="I451" s="9" t="str">
        <f>VLOOKUP(B451,'Table A as of March 2024'!A:M,13,FALSE)</f>
        <v>U</v>
      </c>
      <c r="K451" t="str">
        <f>VLOOKUP(G451,'ACFR Class Vlookup'!A:B,2,FALSE)</f>
        <v>N/A</v>
      </c>
      <c r="L451" s="1" t="str">
        <f>VLOOKUP(D451,'Fund Information'!A:F,6,FALSE)</f>
        <v>Higher Education activity included on higher education financial statement template submissions.</v>
      </c>
      <c r="M451" s="6" t="str">
        <f t="shared" ref="M451:M514" si="81">IF(L451="","Answer Required","N/A")</f>
        <v>N/A</v>
      </c>
      <c r="N451" s="6" t="s">
        <v>2886</v>
      </c>
      <c r="O451" s="6" t="str">
        <f t="shared" ref="O451:O514" si="82">IF(N451="No","Answer Required","N/A")</f>
        <v>N/A</v>
      </c>
      <c r="P451" s="5" t="s">
        <v>2886</v>
      </c>
      <c r="Q451" s="6" t="str">
        <f t="shared" ref="Q451:Q514" si="83">IF(P451="No","Answer Required","N/A")</f>
        <v>N/A</v>
      </c>
      <c r="R451" s="7" t="str">
        <f t="shared" si="77"/>
        <v>No</v>
      </c>
      <c r="S451" s="5" t="str">
        <f t="shared" ref="S451:S514" si="84">IF($K451="Governmental","Answer Required","N/A")</f>
        <v>N/A</v>
      </c>
      <c r="T451" s="6" t="str">
        <f t="shared" ref="T451:T514" si="85">IF(AND(S451="Yes",R451="Yes"),"Answer Required",IF(AND(S451="no",R451="no"),"Answer Required","N/A"))</f>
        <v>N/A</v>
      </c>
      <c r="U451" s="7" t="str">
        <f t="shared" si="78"/>
        <v>No</v>
      </c>
      <c r="V451" s="5" t="str">
        <f t="shared" ref="V451:V514" si="86">IF($K451="Governmental","Answer Required","N/A")</f>
        <v>N/A</v>
      </c>
      <c r="W451" s="6" t="str">
        <f t="shared" ref="W451:W514" si="87">IF(AND(V451="Yes",U451="Yes"),"Answer Required",IF(AND(V451="no",U451="no"),"Answer Required","N/A"))</f>
        <v>N/A</v>
      </c>
      <c r="X451" s="5" t="s">
        <v>2886</v>
      </c>
    </row>
    <row r="452" spans="1:24" ht="30" x14ac:dyDescent="0.25">
      <c r="A452" s="77">
        <f>VLOOKUP(C452,'BU and Control BU Listing'!A:E,5,FALSE)</f>
        <v>20400</v>
      </c>
      <c r="B452" s="80" t="s">
        <v>3935</v>
      </c>
      <c r="C452" s="22" t="str">
        <f t="shared" si="79"/>
        <v>26800</v>
      </c>
      <c r="D452" s="22" t="str">
        <f t="shared" si="80"/>
        <v>03110</v>
      </c>
      <c r="E452" s="21" t="str">
        <f>VLOOKUP(B452,'Table A as of March 2024'!A:G,7,FALSE)</f>
        <v>VA Institute of Marine Science</v>
      </c>
      <c r="F452" s="21" t="str">
        <f>VLOOKUP(B452,'Table A as of March 2024'!A:H,8,FALSE)</f>
        <v>Eminent Scholars</v>
      </c>
      <c r="G452" s="11" t="str">
        <f>VLOOKUP(B452,'Table A as of March 2024'!A:I,9,FALSE)</f>
        <v>500</v>
      </c>
      <c r="H452" t="str">
        <f>VLOOKUP(B452,'Table A as of March 2024'!A:L,12,FALSE)</f>
        <v>No</v>
      </c>
      <c r="I452" s="9" t="str">
        <f>VLOOKUP(B452,'Table A as of March 2024'!A:M,13,FALSE)</f>
        <v>R</v>
      </c>
      <c r="K452" t="str">
        <f>VLOOKUP(G452,'ACFR Class Vlookup'!A:B,2,FALSE)</f>
        <v>N/A</v>
      </c>
      <c r="L452" s="1" t="str">
        <f>VLOOKUP(D452,'Fund Information'!A:F,6,FALSE)</f>
        <v>Higher Education activity included on higher education financial statement template submissions.</v>
      </c>
      <c r="M452" s="6" t="str">
        <f t="shared" si="81"/>
        <v>N/A</v>
      </c>
      <c r="N452" s="6" t="s">
        <v>2886</v>
      </c>
      <c r="O452" s="6" t="str">
        <f t="shared" si="82"/>
        <v>N/A</v>
      </c>
      <c r="P452" s="5" t="s">
        <v>2886</v>
      </c>
      <c r="Q452" s="6" t="str">
        <f t="shared" si="83"/>
        <v>N/A</v>
      </c>
      <c r="R452" s="7" t="str">
        <f t="shared" si="77"/>
        <v>No</v>
      </c>
      <c r="S452" s="5" t="str">
        <f t="shared" si="84"/>
        <v>N/A</v>
      </c>
      <c r="T452" s="6" t="str">
        <f t="shared" si="85"/>
        <v>N/A</v>
      </c>
      <c r="U452" s="7" t="str">
        <f t="shared" si="78"/>
        <v>No</v>
      </c>
      <c r="V452" s="5" t="str">
        <f t="shared" si="86"/>
        <v>N/A</v>
      </c>
      <c r="W452" s="6" t="str">
        <f t="shared" si="87"/>
        <v>N/A</v>
      </c>
      <c r="X452" s="5" t="s">
        <v>2886</v>
      </c>
    </row>
    <row r="453" spans="1:24" ht="30" x14ac:dyDescent="0.25">
      <c r="A453" s="77">
        <f>VLOOKUP(C453,'BU and Control BU Listing'!A:E,5,FALSE)</f>
        <v>20400</v>
      </c>
      <c r="B453" s="80" t="s">
        <v>3936</v>
      </c>
      <c r="C453" s="22" t="str">
        <f t="shared" si="79"/>
        <v>26800</v>
      </c>
      <c r="D453" s="22" t="str">
        <f t="shared" si="80"/>
        <v>03160</v>
      </c>
      <c r="E453" s="21" t="str">
        <f>VLOOKUP(B453,'Table A as of March 2024'!A:G,7,FALSE)</f>
        <v>VA Institute of Marine Science</v>
      </c>
      <c r="F453" s="21" t="str">
        <f>VLOOKUP(B453,'Table A as of March 2024'!A:H,8,FALSE)</f>
        <v>Excess Indirct Cost Recoveries</v>
      </c>
      <c r="G453" s="11" t="str">
        <f>VLOOKUP(B453,'Table A as of March 2024'!A:I,9,FALSE)</f>
        <v>500</v>
      </c>
      <c r="H453" t="str">
        <f>VLOOKUP(B453,'Table A as of March 2024'!A:L,12,FALSE)</f>
        <v>No</v>
      </c>
      <c r="I453" s="9" t="str">
        <f>VLOOKUP(B453,'Table A as of March 2024'!A:M,13,FALSE)</f>
        <v>U</v>
      </c>
      <c r="K453" t="str">
        <f>VLOOKUP(G453,'ACFR Class Vlookup'!A:B,2,FALSE)</f>
        <v>N/A</v>
      </c>
      <c r="L453" s="1" t="str">
        <f>VLOOKUP(D453,'Fund Information'!A:F,6,FALSE)</f>
        <v>Higher Education activity included on higher education financial statement template submissions.</v>
      </c>
      <c r="M453" s="6" t="str">
        <f t="shared" si="81"/>
        <v>N/A</v>
      </c>
      <c r="N453" s="6" t="s">
        <v>2886</v>
      </c>
      <c r="O453" s="6" t="str">
        <f t="shared" si="82"/>
        <v>N/A</v>
      </c>
      <c r="P453" s="5" t="s">
        <v>2886</v>
      </c>
      <c r="Q453" s="6" t="str">
        <f t="shared" si="83"/>
        <v>N/A</v>
      </c>
      <c r="R453" s="7" t="str">
        <f t="shared" si="77"/>
        <v>No</v>
      </c>
      <c r="S453" s="5" t="str">
        <f t="shared" si="84"/>
        <v>N/A</v>
      </c>
      <c r="T453" s="6" t="str">
        <f t="shared" si="85"/>
        <v>N/A</v>
      </c>
      <c r="U453" s="7" t="str">
        <f t="shared" si="78"/>
        <v>No</v>
      </c>
      <c r="V453" s="5" t="str">
        <f t="shared" si="86"/>
        <v>N/A</v>
      </c>
      <c r="W453" s="6" t="str">
        <f t="shared" si="87"/>
        <v>N/A</v>
      </c>
      <c r="X453" s="5" t="s">
        <v>2886</v>
      </c>
    </row>
    <row r="454" spans="1:24" ht="30" x14ac:dyDescent="0.25">
      <c r="A454" s="77">
        <f>VLOOKUP(C454,'BU and Control BU Listing'!A:E,5,FALSE)</f>
        <v>20400</v>
      </c>
      <c r="B454" s="80" t="s">
        <v>3937</v>
      </c>
      <c r="C454" s="22" t="str">
        <f t="shared" si="79"/>
        <v>26800</v>
      </c>
      <c r="D454" s="22" t="str">
        <f t="shared" si="80"/>
        <v>03300</v>
      </c>
      <c r="E454" s="21" t="str">
        <f>VLOOKUP(B454,'Table A as of March 2024'!A:G,7,FALSE)</f>
        <v>VA Institute of Marine Science</v>
      </c>
      <c r="F454" s="21" t="str">
        <f>VLOOKUP(B454,'Table A as of March 2024'!A:H,8,FALSE)</f>
        <v>Hi Ed Decentralzation Suspense</v>
      </c>
      <c r="G454" s="11" t="str">
        <f>VLOOKUP(B454,'Table A as of March 2024'!A:I,9,FALSE)</f>
        <v>500</v>
      </c>
      <c r="H454" t="str">
        <f>VLOOKUP(B454,'Table A as of March 2024'!A:L,12,FALSE)</f>
        <v>No</v>
      </c>
      <c r="I454" s="9" t="str">
        <f>VLOOKUP(B454,'Table A as of March 2024'!A:M,13,FALSE)</f>
        <v>U</v>
      </c>
      <c r="K454" t="str">
        <f>VLOOKUP(G454,'ACFR Class Vlookup'!A:B,2,FALSE)</f>
        <v>N/A</v>
      </c>
      <c r="L454" s="1" t="str">
        <f>VLOOKUP(D454,'Fund Information'!A:F,6,FALSE)</f>
        <v>Higher Education activity included on higher education financial statement template submissions.</v>
      </c>
      <c r="M454" s="6" t="str">
        <f t="shared" si="81"/>
        <v>N/A</v>
      </c>
      <c r="N454" s="6" t="s">
        <v>2886</v>
      </c>
      <c r="O454" s="6" t="str">
        <f t="shared" si="82"/>
        <v>N/A</v>
      </c>
      <c r="P454" s="5" t="s">
        <v>2886</v>
      </c>
      <c r="Q454" s="6" t="str">
        <f t="shared" si="83"/>
        <v>N/A</v>
      </c>
      <c r="R454" s="7" t="str">
        <f t="shared" si="77"/>
        <v>No</v>
      </c>
      <c r="S454" s="5" t="str">
        <f t="shared" si="84"/>
        <v>N/A</v>
      </c>
      <c r="T454" s="6" t="str">
        <f t="shared" si="85"/>
        <v>N/A</v>
      </c>
      <c r="U454" s="7" t="str">
        <f t="shared" si="78"/>
        <v>No</v>
      </c>
      <c r="V454" s="5" t="str">
        <f t="shared" si="86"/>
        <v>N/A</v>
      </c>
      <c r="W454" s="6" t="str">
        <f t="shared" si="87"/>
        <v>N/A</v>
      </c>
      <c r="X454" s="5" t="s">
        <v>2886</v>
      </c>
    </row>
    <row r="455" spans="1:24" ht="165" x14ac:dyDescent="0.25">
      <c r="A455" s="77">
        <f>VLOOKUP(C455,'BU and Control BU Listing'!A:E,5,FALSE)</f>
        <v>20400</v>
      </c>
      <c r="B455" s="80" t="s">
        <v>5880</v>
      </c>
      <c r="C455" s="22" t="str">
        <f t="shared" si="79"/>
        <v>26800</v>
      </c>
      <c r="D455" s="22" t="str">
        <f t="shared" si="80"/>
        <v>03420</v>
      </c>
      <c r="E455" s="21" t="str">
        <f>VLOOKUP(B455,'Table A as of March 2024'!A:G,7,FALSE)</f>
        <v>VA Institute of Marine Science</v>
      </c>
      <c r="F455" s="21" t="str">
        <f>VLOOKUP(B455,'Table A as of March 2024'!A:H,8,FALSE)</f>
        <v>Caresactrlffd-General-Covid-19</v>
      </c>
      <c r="G455" s="11" t="str">
        <f>VLOOKUP(B455,'Table A as of March 2024'!A:I,9,FALSE)</f>
        <v>500</v>
      </c>
      <c r="H455" t="str">
        <f>VLOOKUP(B455,'Table A as of March 2024'!A:L,12,FALSE)</f>
        <v>No</v>
      </c>
      <c r="I455" s="9" t="str">
        <f>VLOOKUP(B455,'Table A as of March 2024'!A:M,13,FALSE)</f>
        <v>V</v>
      </c>
      <c r="K455" t="str">
        <f>VLOOKUP(G455,'ACFR Class Vlookup'!A:B,2,FALSE)</f>
        <v>N/A</v>
      </c>
      <c r="L455" s="1" t="str">
        <f>VLOOKUP(D455,'Fund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55" s="6" t="str">
        <f t="shared" si="81"/>
        <v>N/A</v>
      </c>
      <c r="N455" s="6" t="s">
        <v>2886</v>
      </c>
      <c r="O455" s="6" t="str">
        <f t="shared" si="82"/>
        <v>N/A</v>
      </c>
      <c r="P455" s="5" t="s">
        <v>2886</v>
      </c>
      <c r="Q455" s="6" t="str">
        <f t="shared" si="83"/>
        <v>N/A</v>
      </c>
      <c r="R455" s="7" t="str">
        <f t="shared" si="77"/>
        <v>No</v>
      </c>
      <c r="S455" s="5" t="str">
        <f t="shared" si="84"/>
        <v>N/A</v>
      </c>
      <c r="T455" s="6" t="str">
        <f t="shared" si="85"/>
        <v>N/A</v>
      </c>
      <c r="U455" s="7" t="str">
        <f t="shared" si="78"/>
        <v>No</v>
      </c>
      <c r="V455" s="5" t="str">
        <f t="shared" si="86"/>
        <v>N/A</v>
      </c>
      <c r="W455" s="6" t="str">
        <f t="shared" si="87"/>
        <v>N/A</v>
      </c>
      <c r="X455" s="5" t="s">
        <v>2886</v>
      </c>
    </row>
    <row r="456" spans="1:24" x14ac:dyDescent="0.25">
      <c r="A456" s="77">
        <f>VLOOKUP(C456,'BU and Control BU Listing'!A:E,5,FALSE)</f>
        <v>20400</v>
      </c>
      <c r="B456" s="80" t="s">
        <v>3938</v>
      </c>
      <c r="C456" s="22" t="str">
        <f t="shared" si="79"/>
        <v>26800</v>
      </c>
      <c r="D456" s="22" t="str">
        <f t="shared" si="80"/>
        <v>03500</v>
      </c>
      <c r="E456" s="21" t="str">
        <f>VLOOKUP(B456,'Table A as of March 2024'!A:G,7,FALSE)</f>
        <v>VA Institute of Marine Science</v>
      </c>
      <c r="F456" s="21" t="str">
        <f>VLOOKUP(B456,'Table A as of March 2024'!A:H,8,FALSE)</f>
        <v>Fishery Resource Grant Fund</v>
      </c>
      <c r="G456" s="11" t="str">
        <f>VLOOKUP(B456,'Table A as of March 2024'!A:I,9,FALSE)</f>
        <v>500</v>
      </c>
      <c r="H456" t="str">
        <f>VLOOKUP(B456,'Table A as of March 2024'!A:L,12,FALSE)</f>
        <v>No</v>
      </c>
      <c r="I456" s="9" t="str">
        <f>VLOOKUP(B456,'Table A as of March 2024'!A:M,13,FALSE)</f>
        <v>U</v>
      </c>
      <c r="K456" t="str">
        <f>VLOOKUP(G456,'ACFR Class Vlookup'!A:B,2,FALSE)</f>
        <v>N/A</v>
      </c>
      <c r="L456" s="1" t="str">
        <f>VLOOKUP(D456,'Fund Information'!A:F,6,FALSE)</f>
        <v>This fund accounts for transfers of research funding from UVA fund 0350.</v>
      </c>
      <c r="M456" s="6" t="str">
        <f t="shared" si="81"/>
        <v>N/A</v>
      </c>
      <c r="N456" s="6" t="s">
        <v>2886</v>
      </c>
      <c r="O456" s="6" t="str">
        <f t="shared" si="82"/>
        <v>N/A</v>
      </c>
      <c r="P456" s="5" t="s">
        <v>2886</v>
      </c>
      <c r="Q456" s="6" t="str">
        <f t="shared" si="83"/>
        <v>N/A</v>
      </c>
      <c r="R456" s="7" t="str">
        <f t="shared" si="77"/>
        <v>No</v>
      </c>
      <c r="S456" s="5" t="str">
        <f t="shared" si="84"/>
        <v>N/A</v>
      </c>
      <c r="T456" s="6" t="str">
        <f t="shared" si="85"/>
        <v>N/A</v>
      </c>
      <c r="U456" s="7" t="str">
        <f t="shared" si="78"/>
        <v>No</v>
      </c>
      <c r="V456" s="5" t="str">
        <f t="shared" si="86"/>
        <v>N/A</v>
      </c>
      <c r="W456" s="6" t="str">
        <f t="shared" si="87"/>
        <v>N/A</v>
      </c>
      <c r="X456" s="5" t="s">
        <v>2886</v>
      </c>
    </row>
    <row r="457" spans="1:24" ht="45" x14ac:dyDescent="0.25">
      <c r="A457" s="77">
        <f>VLOOKUP(C457,'BU and Control BU Listing'!A:E,5,FALSE)</f>
        <v>20400</v>
      </c>
      <c r="B457" s="80" t="s">
        <v>3939</v>
      </c>
      <c r="C457" s="22" t="str">
        <f t="shared" si="79"/>
        <v>26800</v>
      </c>
      <c r="D457" s="22" t="str">
        <f t="shared" si="80"/>
        <v>03870</v>
      </c>
      <c r="E457" s="21" t="str">
        <f>VLOOKUP(B457,'Table A as of March 2024'!A:G,7,FALSE)</f>
        <v>VA Institute of Marine Science</v>
      </c>
      <c r="F457" s="21" t="str">
        <f>VLOOKUP(B457,'Table A as of March 2024'!A:H,8,FALSE)</f>
        <v>Srplus Supp&amp;Equip Sales-Gen-HE</v>
      </c>
      <c r="G457" s="11" t="str">
        <f>VLOOKUP(B457,'Table A as of March 2024'!A:I,9,FALSE)</f>
        <v>500</v>
      </c>
      <c r="H457" t="str">
        <f>VLOOKUP(B457,'Table A as of March 2024'!A:L,12,FALSE)</f>
        <v>No</v>
      </c>
      <c r="I457" s="9" t="str">
        <f>VLOOKUP(B457,'Table A as of March 2024'!A:M,13,FALSE)</f>
        <v>U</v>
      </c>
      <c r="K457" t="str">
        <f>VLOOKUP(G457,'ACFR Class Vlookup'!A:B,2,FALSE)</f>
        <v>N/A</v>
      </c>
      <c r="L457" s="1" t="str">
        <f>VLOOKUP(D457,'Fund Information'!A:F,6,FALSE)</f>
        <v>Higher Education activity accounted for on higher education financial statement template submissions.  Accounts for sale of surplus supplies and equipment.</v>
      </c>
      <c r="M457" s="6" t="str">
        <f t="shared" si="81"/>
        <v>N/A</v>
      </c>
      <c r="N457" s="6" t="s">
        <v>2886</v>
      </c>
      <c r="O457" s="6" t="str">
        <f t="shared" si="82"/>
        <v>N/A</v>
      </c>
      <c r="P457" s="5" t="s">
        <v>2886</v>
      </c>
      <c r="Q457" s="6" t="str">
        <f t="shared" si="83"/>
        <v>N/A</v>
      </c>
      <c r="R457" s="7" t="str">
        <f t="shared" si="77"/>
        <v>No</v>
      </c>
      <c r="S457" s="5" t="str">
        <f t="shared" si="84"/>
        <v>N/A</v>
      </c>
      <c r="T457" s="6" t="str">
        <f t="shared" si="85"/>
        <v>N/A</v>
      </c>
      <c r="U457" s="7" t="str">
        <f t="shared" si="78"/>
        <v>No</v>
      </c>
      <c r="V457" s="5" t="str">
        <f t="shared" si="86"/>
        <v>N/A</v>
      </c>
      <c r="W457" s="6" t="str">
        <f t="shared" si="87"/>
        <v>N/A</v>
      </c>
      <c r="X457" s="5" t="s">
        <v>2886</v>
      </c>
    </row>
    <row r="458" spans="1:24" ht="30" x14ac:dyDescent="0.25">
      <c r="A458" s="77">
        <f>VLOOKUP(C458,'BU and Control BU Listing'!A:E,5,FALSE)</f>
        <v>20400</v>
      </c>
      <c r="B458" s="80" t="s">
        <v>3940</v>
      </c>
      <c r="C458" s="22" t="str">
        <f t="shared" si="79"/>
        <v>26800</v>
      </c>
      <c r="D458" s="22" t="str">
        <f t="shared" si="80"/>
        <v>03900</v>
      </c>
      <c r="E458" s="21" t="str">
        <f>VLOOKUP(B458,'Table A as of March 2024'!A:G,7,FALSE)</f>
        <v>VA Institute of Marine Science</v>
      </c>
      <c r="F458" s="21" t="str">
        <f>VLOOKUP(B458,'Table A as of March 2024'!A:H,8,FALSE)</f>
        <v>Insurance Recovery - Higher Ed</v>
      </c>
      <c r="G458" s="11" t="str">
        <f>VLOOKUP(B458,'Table A as of March 2024'!A:I,9,FALSE)</f>
        <v>500</v>
      </c>
      <c r="H458" t="str">
        <f>VLOOKUP(B458,'Table A as of March 2024'!A:L,12,FALSE)</f>
        <v>No</v>
      </c>
      <c r="I458" s="9" t="str">
        <f>VLOOKUP(B458,'Table A as of March 2024'!A:M,13,FALSE)</f>
        <v>U</v>
      </c>
      <c r="K458" t="str">
        <f>VLOOKUP(G458,'ACFR Class Vlookup'!A:B,2,FALSE)</f>
        <v>N/A</v>
      </c>
      <c r="L458" s="1" t="str">
        <f>VLOOKUP(D458,'Fund Information'!A:F,6,FALSE)</f>
        <v>Higher Education activity included on higher education financial statement template submissions.</v>
      </c>
      <c r="M458" s="6" t="str">
        <f t="shared" si="81"/>
        <v>N/A</v>
      </c>
      <c r="N458" s="6" t="s">
        <v>2886</v>
      </c>
      <c r="O458" s="6" t="str">
        <f t="shared" si="82"/>
        <v>N/A</v>
      </c>
      <c r="P458" s="5" t="s">
        <v>2886</v>
      </c>
      <c r="Q458" s="6" t="str">
        <f t="shared" si="83"/>
        <v>N/A</v>
      </c>
      <c r="R458" s="7" t="str">
        <f t="shared" si="77"/>
        <v>No</v>
      </c>
      <c r="S458" s="5" t="str">
        <f t="shared" si="84"/>
        <v>N/A</v>
      </c>
      <c r="T458" s="6" t="str">
        <f t="shared" si="85"/>
        <v>N/A</v>
      </c>
      <c r="U458" s="7" t="str">
        <f t="shared" si="78"/>
        <v>No</v>
      </c>
      <c r="V458" s="5" t="str">
        <f t="shared" si="86"/>
        <v>N/A</v>
      </c>
      <c r="W458" s="6" t="str">
        <f t="shared" si="87"/>
        <v>N/A</v>
      </c>
      <c r="X458" s="5" t="s">
        <v>2886</v>
      </c>
    </row>
    <row r="459" spans="1:24" ht="30" x14ac:dyDescent="0.25">
      <c r="A459" s="77">
        <f>VLOOKUP(C459,'BU and Control BU Listing'!A:E,5,FALSE)</f>
        <v>20400</v>
      </c>
      <c r="B459" s="80" t="s">
        <v>3941</v>
      </c>
      <c r="C459" s="22" t="str">
        <f t="shared" si="79"/>
        <v>26800</v>
      </c>
      <c r="D459" s="22" t="str">
        <f t="shared" si="80"/>
        <v>08170</v>
      </c>
      <c r="E459" s="21" t="str">
        <f>VLOOKUP(B459,'Table A as of March 2024'!A:G,7,FALSE)</f>
        <v>VA Institute of Marine Science</v>
      </c>
      <c r="F459" s="21" t="str">
        <f>VLOOKUP(B459,'Table A as of March 2024'!A:H,8,FALSE)</f>
        <v>VCBA 21St Century</v>
      </c>
      <c r="G459" s="11" t="str">
        <f>VLOOKUP(B459,'Table A as of March 2024'!A:I,9,FALSE)</f>
        <v>500</v>
      </c>
      <c r="H459" t="str">
        <f>VLOOKUP(B459,'Table A as of March 2024'!A:L,12,FALSE)</f>
        <v>No</v>
      </c>
      <c r="I459" s="9" t="str">
        <f>VLOOKUP(B459,'Table A as of March 2024'!A:M,13,FALSE)</f>
        <v>R</v>
      </c>
      <c r="K459" t="str">
        <f>VLOOKUP(G459,'ACFR Class Vlookup'!A:B,2,FALSE)</f>
        <v>N/A</v>
      </c>
      <c r="L459" s="1" t="str">
        <f>VLOOKUP(D459,'Fund Information'!A:F,6,FALSE)</f>
        <v>Higher Education activity included on higher education financial statement template submission.</v>
      </c>
      <c r="M459" s="6" t="str">
        <f t="shared" si="81"/>
        <v>N/A</v>
      </c>
      <c r="N459" s="6" t="s">
        <v>2886</v>
      </c>
      <c r="O459" s="6" t="str">
        <f t="shared" si="82"/>
        <v>N/A</v>
      </c>
      <c r="P459" s="5" t="s">
        <v>2886</v>
      </c>
      <c r="Q459" s="6" t="str">
        <f t="shared" si="83"/>
        <v>N/A</v>
      </c>
      <c r="R459" s="7" t="str">
        <f t="shared" si="77"/>
        <v>No</v>
      </c>
      <c r="S459" s="5" t="str">
        <f t="shared" si="84"/>
        <v>N/A</v>
      </c>
      <c r="T459" s="6" t="str">
        <f t="shared" si="85"/>
        <v>N/A</v>
      </c>
      <c r="U459" s="7" t="str">
        <f t="shared" si="78"/>
        <v>No</v>
      </c>
      <c r="V459" s="5" t="str">
        <f t="shared" si="86"/>
        <v>N/A</v>
      </c>
      <c r="W459" s="6" t="str">
        <f t="shared" si="87"/>
        <v>N/A</v>
      </c>
      <c r="X459" s="5" t="s">
        <v>2886</v>
      </c>
    </row>
    <row r="460" spans="1:24" ht="75" x14ac:dyDescent="0.25">
      <c r="A460" s="77">
        <f>VLOOKUP(C460,'BU and Control BU Listing'!A:E,5,FALSE)</f>
        <v>20400</v>
      </c>
      <c r="B460" s="80" t="s">
        <v>3942</v>
      </c>
      <c r="C460" s="22" t="str">
        <f t="shared" si="79"/>
        <v>26800</v>
      </c>
      <c r="D460" s="22" t="str">
        <f t="shared" si="80"/>
        <v>09018</v>
      </c>
      <c r="E460" s="21" t="str">
        <f>VLOOKUP(B460,'Table A as of March 2024'!A:G,7,FALSE)</f>
        <v>VA Institute of Marine Science</v>
      </c>
      <c r="F460" s="21" t="str">
        <f>VLOOKUP(B460,'Table A as of March 2024'!A:H,8,FALSE)</f>
        <v>Chspk Bay Restoration VPI</v>
      </c>
      <c r="G460" s="11" t="str">
        <f>VLOOKUP(B460,'Table A as of March 2024'!A:I,9,FALSE)</f>
        <v>500</v>
      </c>
      <c r="H460" t="str">
        <f>VLOOKUP(B460,'Table A as of March 2024'!A:L,12,FALSE)</f>
        <v>No</v>
      </c>
      <c r="I460" s="9" t="str">
        <f>VLOOKUP(B460,'Table A as of March 2024'!A:M,13,FALSE)</f>
        <v>U</v>
      </c>
      <c r="K460" t="str">
        <f>VLOOKUP(G460,'ACFR Class Vlookup'!A:B,2,FALSE)</f>
        <v>N/A</v>
      </c>
      <c r="L460" s="1" t="str">
        <f>VLOOKUP(D460,'Fund Information'!A:F,6,FALSE)</f>
        <v>Per Code of VA § 58.1-344.3 part C 2a, voluntary income tax contribution funds are restricted to be used to help fund Chesapeake Bay and its tributaries restoration activities in accordance with tributary plans developed pursuant to Article 7 (§ 2.2-215 et seq.) of Chapter 2 of Title 2.2.</v>
      </c>
      <c r="M460" s="6" t="str">
        <f t="shared" si="81"/>
        <v>N/A</v>
      </c>
      <c r="N460" s="6" t="s">
        <v>2886</v>
      </c>
      <c r="O460" s="6" t="str">
        <f t="shared" si="82"/>
        <v>N/A</v>
      </c>
      <c r="P460" s="5" t="s">
        <v>2886</v>
      </c>
      <c r="Q460" s="6" t="str">
        <f t="shared" si="83"/>
        <v>N/A</v>
      </c>
      <c r="R460" s="7" t="str">
        <f t="shared" si="77"/>
        <v>No</v>
      </c>
      <c r="S460" s="5" t="str">
        <f t="shared" si="84"/>
        <v>N/A</v>
      </c>
      <c r="T460" s="6" t="str">
        <f t="shared" si="85"/>
        <v>N/A</v>
      </c>
      <c r="U460" s="7" t="str">
        <f t="shared" si="78"/>
        <v>No</v>
      </c>
      <c r="V460" s="5" t="str">
        <f t="shared" si="86"/>
        <v>N/A</v>
      </c>
      <c r="W460" s="6" t="str">
        <f t="shared" si="87"/>
        <v>N/A</v>
      </c>
      <c r="X460" s="5" t="s">
        <v>2886</v>
      </c>
    </row>
    <row r="461" spans="1:24" ht="135" x14ac:dyDescent="0.25">
      <c r="A461" s="77">
        <f>VLOOKUP(C461,'BU and Control BU Listing'!A:E,5,FALSE)</f>
        <v>20400</v>
      </c>
      <c r="B461" s="80" t="s">
        <v>3943</v>
      </c>
      <c r="C461" s="22" t="str">
        <f t="shared" si="79"/>
        <v>26800</v>
      </c>
      <c r="D461" s="22" t="str">
        <f t="shared" si="80"/>
        <v>09510</v>
      </c>
      <c r="E461" s="21" t="str">
        <f>VLOOKUP(B461,'Table A as of March 2024'!A:G,7,FALSE)</f>
        <v>VA Institute of Marine Science</v>
      </c>
      <c r="F461" s="21" t="str">
        <f>VLOOKUP(B461,'Table A as of March 2024'!A:H,8,FALSE)</f>
        <v>CW Technology Research Fd 934</v>
      </c>
      <c r="G461" s="11" t="str">
        <f>VLOOKUP(B461,'Table A as of March 2024'!A:I,9,FALSE)</f>
        <v>500</v>
      </c>
      <c r="H461" t="str">
        <f>VLOOKUP(B461,'Table A as of March 2024'!A:L,12,FALSE)</f>
        <v>No</v>
      </c>
      <c r="I461" s="9" t="str">
        <f>VLOOKUP(B461,'Table A as of March 2024'!A:M,13,FALSE)</f>
        <v>U</v>
      </c>
      <c r="K461" t="str">
        <f>VLOOKUP(G461,'ACFR Class Vlookup'!A:B,2,FALSE)</f>
        <v>N/A</v>
      </c>
      <c r="L461" s="1" t="str">
        <f>VLOOKUP(D461,'Fund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461" s="6" t="str">
        <f t="shared" si="81"/>
        <v>N/A</v>
      </c>
      <c r="N461" s="6" t="s">
        <v>2886</v>
      </c>
      <c r="O461" s="6" t="str">
        <f t="shared" si="82"/>
        <v>N/A</v>
      </c>
      <c r="P461" s="5" t="s">
        <v>2886</v>
      </c>
      <c r="Q461" s="6" t="str">
        <f t="shared" si="83"/>
        <v>N/A</v>
      </c>
      <c r="R461" s="7" t="str">
        <f t="shared" si="77"/>
        <v>No</v>
      </c>
      <c r="S461" s="5" t="str">
        <f t="shared" si="84"/>
        <v>N/A</v>
      </c>
      <c r="T461" s="6" t="str">
        <f t="shared" si="85"/>
        <v>N/A</v>
      </c>
      <c r="U461" s="7" t="str">
        <f t="shared" si="78"/>
        <v>No</v>
      </c>
      <c r="V461" s="5" t="str">
        <f t="shared" si="86"/>
        <v>N/A</v>
      </c>
      <c r="W461" s="6" t="str">
        <f t="shared" si="87"/>
        <v>N/A</v>
      </c>
      <c r="X461" s="5" t="s">
        <v>2886</v>
      </c>
    </row>
    <row r="462" spans="1:24" ht="75" x14ac:dyDescent="0.25">
      <c r="A462" s="77">
        <f>VLOOKUP(C462,'BU and Control BU Listing'!A:E,5,FALSE)</f>
        <v>26000</v>
      </c>
      <c r="B462" s="80" t="s">
        <v>3945</v>
      </c>
      <c r="C462" s="22" t="str">
        <f t="shared" si="79"/>
        <v>27000</v>
      </c>
      <c r="D462" s="22" t="str">
        <f t="shared" si="80"/>
        <v>03000</v>
      </c>
      <c r="E462" s="21" t="str">
        <f>VLOOKUP(B462,'Table A as of March 2024'!A:G,7,FALSE)</f>
        <v>VCCS - Shared Services Center</v>
      </c>
      <c r="F462" s="21" t="str">
        <f>VLOOKUP(B462,'Table A as of March 2024'!A:H,8,FALSE)</f>
        <v>Higher Education Operating</v>
      </c>
      <c r="G462" s="11" t="str">
        <f>VLOOKUP(B462,'Table A as of March 2024'!A:I,9,FALSE)</f>
        <v>500</v>
      </c>
      <c r="H462" t="str">
        <f>VLOOKUP(B462,'Table A as of March 2024'!A:L,12,FALSE)</f>
        <v>No</v>
      </c>
      <c r="I462" s="9" t="str">
        <f>VLOOKUP(B462,'Table A as of March 2024'!A:M,13,FALSE)</f>
        <v>U</v>
      </c>
      <c r="K462" t="str">
        <f>VLOOKUP(G462,'ACFR Class Vlookup'!A:B,2,FALSE)</f>
        <v>N/A</v>
      </c>
      <c r="L462" s="1" t="str">
        <f>VLOOKUP(D462,'Fund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462" s="6" t="str">
        <f t="shared" si="81"/>
        <v>N/A</v>
      </c>
      <c r="N462" s="6" t="s">
        <v>2886</v>
      </c>
      <c r="O462" s="6" t="str">
        <f t="shared" si="82"/>
        <v>N/A</v>
      </c>
      <c r="P462" s="5" t="s">
        <v>2886</v>
      </c>
      <c r="Q462" s="6" t="str">
        <f t="shared" si="83"/>
        <v>N/A</v>
      </c>
      <c r="R462" s="7" t="str">
        <f t="shared" si="77"/>
        <v>No</v>
      </c>
      <c r="S462" s="5" t="str">
        <f t="shared" si="84"/>
        <v>N/A</v>
      </c>
      <c r="T462" s="6" t="str">
        <f t="shared" si="85"/>
        <v>N/A</v>
      </c>
      <c r="U462" s="7" t="str">
        <f t="shared" si="78"/>
        <v>No</v>
      </c>
      <c r="V462" s="5" t="str">
        <f t="shared" si="86"/>
        <v>N/A</v>
      </c>
      <c r="W462" s="6" t="str">
        <f t="shared" si="87"/>
        <v>N/A</v>
      </c>
      <c r="X462" s="5" t="s">
        <v>2886</v>
      </c>
    </row>
    <row r="463" spans="1:24" ht="165" x14ac:dyDescent="0.25">
      <c r="A463" s="77">
        <f>VLOOKUP(C463,'BU and Control BU Listing'!A:E,5,FALSE)</f>
        <v>26000</v>
      </c>
      <c r="B463" s="80" t="s">
        <v>5881</v>
      </c>
      <c r="C463" s="22" t="str">
        <f t="shared" si="79"/>
        <v>27000</v>
      </c>
      <c r="D463" s="22" t="str">
        <f t="shared" si="80"/>
        <v>03420</v>
      </c>
      <c r="E463" s="21" t="str">
        <f>VLOOKUP(B463,'Table A as of March 2024'!A:G,7,FALSE)</f>
        <v>VCCS - Shared Services Center</v>
      </c>
      <c r="F463" s="21" t="str">
        <f>VLOOKUP(B463,'Table A as of March 2024'!A:H,8,FALSE)</f>
        <v>Caresactrlffd-General-Covid-19</v>
      </c>
      <c r="G463" s="11" t="str">
        <f>VLOOKUP(B463,'Table A as of March 2024'!A:I,9,FALSE)</f>
        <v>500</v>
      </c>
      <c r="H463" t="str">
        <f>VLOOKUP(B463,'Table A as of March 2024'!A:L,12,FALSE)</f>
        <v>No</v>
      </c>
      <c r="I463" s="9" t="str">
        <f>VLOOKUP(B463,'Table A as of March 2024'!A:M,13,FALSE)</f>
        <v>V</v>
      </c>
      <c r="K463" t="str">
        <f>VLOOKUP(G463,'ACFR Class Vlookup'!A:B,2,FALSE)</f>
        <v>N/A</v>
      </c>
      <c r="L463" s="1" t="str">
        <f>VLOOKUP(D463,'Fund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63" s="6" t="str">
        <f t="shared" si="81"/>
        <v>N/A</v>
      </c>
      <c r="N463" s="6" t="s">
        <v>2886</v>
      </c>
      <c r="O463" s="6" t="str">
        <f t="shared" si="82"/>
        <v>N/A</v>
      </c>
      <c r="P463" s="5" t="s">
        <v>2886</v>
      </c>
      <c r="Q463" s="6" t="str">
        <f t="shared" si="83"/>
        <v>N/A</v>
      </c>
      <c r="R463" s="7" t="str">
        <f t="shared" si="77"/>
        <v>No</v>
      </c>
      <c r="S463" s="5" t="str">
        <f t="shared" si="84"/>
        <v>N/A</v>
      </c>
      <c r="T463" s="6" t="str">
        <f t="shared" si="85"/>
        <v>N/A</v>
      </c>
      <c r="U463" s="7" t="str">
        <f t="shared" si="78"/>
        <v>No</v>
      </c>
      <c r="V463" s="5" t="str">
        <f t="shared" si="86"/>
        <v>N/A</v>
      </c>
      <c r="W463" s="6" t="str">
        <f t="shared" si="87"/>
        <v>N/A</v>
      </c>
      <c r="X463" s="5" t="s">
        <v>2886</v>
      </c>
    </row>
    <row r="464" spans="1:24" x14ac:dyDescent="0.25">
      <c r="A464" s="77" t="str">
        <f>VLOOKUP(C464,'BU and Control BU Listing'!A:E,5,FALSE)</f>
        <v>DOA</v>
      </c>
      <c r="B464" s="80" t="s">
        <v>3947</v>
      </c>
      <c r="C464" s="22" t="str">
        <f t="shared" si="79"/>
        <v>27400</v>
      </c>
      <c r="D464" s="22" t="str">
        <f t="shared" si="80"/>
        <v>08171</v>
      </c>
      <c r="E464" s="21" t="str">
        <f>VLOOKUP(B464,'Table A as of March 2024'!A:G,7,FALSE)</f>
        <v>Eastern VA Medical School</v>
      </c>
      <c r="F464" s="21" t="str">
        <f>VLOOKUP(B464,'Table A as of March 2024'!A:H,8,FALSE)</f>
        <v>VCBA 21St Century - Evms</v>
      </c>
      <c r="G464" s="11" t="str">
        <f>VLOOKUP(B464,'Table A as of March 2024'!A:I,9,FALSE)</f>
        <v>500</v>
      </c>
      <c r="H464" t="str">
        <f>VLOOKUP(B464,'Table A as of March 2024'!A:L,12,FALSE)</f>
        <v>Yes</v>
      </c>
      <c r="I464" s="9" t="str">
        <f>VLOOKUP(B464,'Table A as of March 2024'!A:M,13,FALSE)</f>
        <v>R</v>
      </c>
      <c r="K464" t="str">
        <f>VLOOKUP(G464,'ACFR Class Vlookup'!A:B,2,FALSE)</f>
        <v>N/A</v>
      </c>
      <c r="L464" s="1" t="str">
        <f>VLOOKUP(D464,'Fund Information'!A:F,6,FALSE)</f>
        <v>This fund accounts for a capital project funded in Chapter 1 (2008). </v>
      </c>
      <c r="M464" s="6" t="str">
        <f t="shared" si="81"/>
        <v>N/A</v>
      </c>
      <c r="N464" s="6" t="s">
        <v>2886</v>
      </c>
      <c r="O464" s="6" t="str">
        <f t="shared" si="82"/>
        <v>N/A</v>
      </c>
      <c r="P464" s="5" t="s">
        <v>2886</v>
      </c>
      <c r="Q464" s="6" t="str">
        <f t="shared" si="83"/>
        <v>N/A</v>
      </c>
      <c r="R464" s="7" t="str">
        <f t="shared" si="77"/>
        <v>No</v>
      </c>
      <c r="S464" s="5" t="str">
        <f t="shared" si="84"/>
        <v>N/A</v>
      </c>
      <c r="T464" s="6" t="str">
        <f t="shared" si="85"/>
        <v>N/A</v>
      </c>
      <c r="U464" s="7" t="str">
        <f t="shared" si="78"/>
        <v>No</v>
      </c>
      <c r="V464" s="5" t="str">
        <f t="shared" si="86"/>
        <v>N/A</v>
      </c>
      <c r="W464" s="6" t="str">
        <f t="shared" si="87"/>
        <v>N/A</v>
      </c>
      <c r="X464" s="5" t="s">
        <v>2886</v>
      </c>
    </row>
    <row r="465" spans="1:24" ht="75" x14ac:dyDescent="0.25">
      <c r="A465" s="77">
        <f>VLOOKUP(C465,'BU and Control BU Listing'!A:E,5,FALSE)</f>
        <v>26000</v>
      </c>
      <c r="B465" s="80" t="s">
        <v>3950</v>
      </c>
      <c r="C465" s="22" t="str">
        <f t="shared" si="79"/>
        <v>27500</v>
      </c>
      <c r="D465" s="22" t="str">
        <f t="shared" si="80"/>
        <v>03000</v>
      </c>
      <c r="E465" s="21" t="str">
        <f>VLOOKUP(B465,'Table A as of March 2024'!A:G,7,FALSE)</f>
        <v>New River Community College</v>
      </c>
      <c r="F465" s="21" t="str">
        <f>VLOOKUP(B465,'Table A as of March 2024'!A:H,8,FALSE)</f>
        <v>Higher Education Operating</v>
      </c>
      <c r="G465" s="11" t="str">
        <f>VLOOKUP(B465,'Table A as of March 2024'!A:I,9,FALSE)</f>
        <v>500</v>
      </c>
      <c r="H465" t="str">
        <f>VLOOKUP(B465,'Table A as of March 2024'!A:L,12,FALSE)</f>
        <v>No</v>
      </c>
      <c r="I465" s="9" t="str">
        <f>VLOOKUP(B465,'Table A as of March 2024'!A:M,13,FALSE)</f>
        <v>U</v>
      </c>
      <c r="K465" t="str">
        <f>VLOOKUP(G465,'ACFR Class Vlookup'!A:B,2,FALSE)</f>
        <v>N/A</v>
      </c>
      <c r="L465" s="1" t="str">
        <f>VLOOKUP(D465,'Fund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465" s="6" t="str">
        <f t="shared" si="81"/>
        <v>N/A</v>
      </c>
      <c r="N465" s="6" t="s">
        <v>2886</v>
      </c>
      <c r="O465" s="6" t="str">
        <f t="shared" si="82"/>
        <v>N/A</v>
      </c>
      <c r="P465" s="5" t="s">
        <v>2886</v>
      </c>
      <c r="Q465" s="6" t="str">
        <f t="shared" si="83"/>
        <v>N/A</v>
      </c>
      <c r="R465" s="7" t="str">
        <f t="shared" si="77"/>
        <v>No</v>
      </c>
      <c r="S465" s="5" t="str">
        <f t="shared" si="84"/>
        <v>N/A</v>
      </c>
      <c r="T465" s="6" t="str">
        <f t="shared" si="85"/>
        <v>N/A</v>
      </c>
      <c r="U465" s="7" t="str">
        <f t="shared" si="78"/>
        <v>No</v>
      </c>
      <c r="V465" s="5" t="str">
        <f t="shared" si="86"/>
        <v>N/A</v>
      </c>
      <c r="W465" s="6" t="str">
        <f t="shared" si="87"/>
        <v>N/A</v>
      </c>
      <c r="X465" s="5" t="s">
        <v>2886</v>
      </c>
    </row>
    <row r="466" spans="1:24" ht="30" x14ac:dyDescent="0.25">
      <c r="A466" s="77">
        <f>VLOOKUP(C466,'BU and Control BU Listing'!A:E,5,FALSE)</f>
        <v>26000</v>
      </c>
      <c r="B466" s="80" t="s">
        <v>3951</v>
      </c>
      <c r="C466" s="22" t="str">
        <f t="shared" si="79"/>
        <v>27500</v>
      </c>
      <c r="D466" s="22" t="str">
        <f t="shared" si="80"/>
        <v>03010</v>
      </c>
      <c r="E466" s="21" t="str">
        <f>VLOOKUP(B466,'Table A as of March 2024'!A:G,7,FALSE)</f>
        <v>New River Community College</v>
      </c>
      <c r="F466" s="21" t="str">
        <f>VLOOKUP(B466,'Table A as of March 2024'!A:H,8,FALSE)</f>
        <v>Higher Education Federal</v>
      </c>
      <c r="G466" s="11" t="str">
        <f>VLOOKUP(B466,'Table A as of March 2024'!A:I,9,FALSE)</f>
        <v>500</v>
      </c>
      <c r="H466" t="str">
        <f>VLOOKUP(B466,'Table A as of March 2024'!A:L,12,FALSE)</f>
        <v>No</v>
      </c>
      <c r="I466" s="9" t="str">
        <f>VLOOKUP(B466,'Table A as of March 2024'!A:M,13,FALSE)</f>
        <v>R</v>
      </c>
      <c r="K466" t="str">
        <f>VLOOKUP(G466,'ACFR Class Vlookup'!A:B,2,FALSE)</f>
        <v>N/A</v>
      </c>
      <c r="L466" s="1" t="str">
        <f>VLOOKUP(D466,'Fund Information'!A:F,6,FALSE)</f>
        <v>Higher Education activity included on higher education financial statement template submissions.</v>
      </c>
      <c r="M466" s="6" t="str">
        <f t="shared" si="81"/>
        <v>N/A</v>
      </c>
      <c r="N466" s="6" t="s">
        <v>2886</v>
      </c>
      <c r="O466" s="6" t="str">
        <f t="shared" si="82"/>
        <v>N/A</v>
      </c>
      <c r="P466" s="5" t="s">
        <v>2886</v>
      </c>
      <c r="Q466" s="6" t="str">
        <f t="shared" si="83"/>
        <v>N/A</v>
      </c>
      <c r="R466" s="7" t="str">
        <f t="shared" si="77"/>
        <v>No</v>
      </c>
      <c r="S466" s="5" t="str">
        <f t="shared" si="84"/>
        <v>N/A</v>
      </c>
      <c r="T466" s="6" t="str">
        <f t="shared" si="85"/>
        <v>N/A</v>
      </c>
      <c r="U466" s="7" t="str">
        <f t="shared" si="78"/>
        <v>No</v>
      </c>
      <c r="V466" s="5" t="str">
        <f t="shared" si="86"/>
        <v>N/A</v>
      </c>
      <c r="W466" s="6" t="str">
        <f t="shared" si="87"/>
        <v>N/A</v>
      </c>
      <c r="X466" s="5" t="s">
        <v>2886</v>
      </c>
    </row>
    <row r="467" spans="1:24" ht="30" x14ac:dyDescent="0.25">
      <c r="A467" s="77">
        <f>VLOOKUP(C467,'BU and Control BU Listing'!A:E,5,FALSE)</f>
        <v>26000</v>
      </c>
      <c r="B467" s="80" t="s">
        <v>3952</v>
      </c>
      <c r="C467" s="22" t="str">
        <f t="shared" si="79"/>
        <v>27500</v>
      </c>
      <c r="D467" s="22" t="str">
        <f t="shared" si="80"/>
        <v>03020</v>
      </c>
      <c r="E467" s="21" t="str">
        <f>VLOOKUP(B467,'Table A as of March 2024'!A:G,7,FALSE)</f>
        <v>New River Community College</v>
      </c>
      <c r="F467" s="21" t="str">
        <f>VLOOKUP(B467,'Table A as of March 2024'!A:H,8,FALSE)</f>
        <v>Foundation/Othr Grants/Cntrcts</v>
      </c>
      <c r="G467" s="11" t="str">
        <f>VLOOKUP(B467,'Table A as of March 2024'!A:I,9,FALSE)</f>
        <v>500</v>
      </c>
      <c r="H467" t="str">
        <f>VLOOKUP(B467,'Table A as of March 2024'!A:L,12,FALSE)</f>
        <v>No</v>
      </c>
      <c r="I467" s="9" t="str">
        <f>VLOOKUP(B467,'Table A as of March 2024'!A:M,13,FALSE)</f>
        <v>R</v>
      </c>
      <c r="K467" t="str">
        <f>VLOOKUP(G467,'ACFR Class Vlookup'!A:B,2,FALSE)</f>
        <v>N/A</v>
      </c>
      <c r="L467" s="1" t="str">
        <f>VLOOKUP(D467,'Fund Information'!A:F,6,FALSE)</f>
        <v>Higher Education activity included on higher education financial statement template submissions.</v>
      </c>
      <c r="M467" s="6" t="str">
        <f t="shared" si="81"/>
        <v>N/A</v>
      </c>
      <c r="N467" s="6" t="s">
        <v>2886</v>
      </c>
      <c r="O467" s="6" t="str">
        <f t="shared" si="82"/>
        <v>N/A</v>
      </c>
      <c r="P467" s="5" t="s">
        <v>2886</v>
      </c>
      <c r="Q467" s="6" t="str">
        <f t="shared" si="83"/>
        <v>N/A</v>
      </c>
      <c r="R467" s="7" t="str">
        <f t="shared" si="77"/>
        <v>No</v>
      </c>
      <c r="S467" s="5" t="str">
        <f t="shared" si="84"/>
        <v>N/A</v>
      </c>
      <c r="T467" s="6" t="str">
        <f t="shared" si="85"/>
        <v>N/A</v>
      </c>
      <c r="U467" s="7" t="str">
        <f t="shared" si="78"/>
        <v>No</v>
      </c>
      <c r="V467" s="5" t="str">
        <f t="shared" si="86"/>
        <v>N/A</v>
      </c>
      <c r="W467" s="6" t="str">
        <f t="shared" si="87"/>
        <v>N/A</v>
      </c>
      <c r="X467" s="5" t="s">
        <v>2886</v>
      </c>
    </row>
    <row r="468" spans="1:24" ht="30" x14ac:dyDescent="0.25">
      <c r="A468" s="77">
        <f>VLOOKUP(C468,'BU and Control BU Listing'!A:E,5,FALSE)</f>
        <v>26000</v>
      </c>
      <c r="B468" s="80" t="s">
        <v>3953</v>
      </c>
      <c r="C468" s="22" t="str">
        <f t="shared" si="79"/>
        <v>27500</v>
      </c>
      <c r="D468" s="22" t="str">
        <f t="shared" si="80"/>
        <v>03030</v>
      </c>
      <c r="E468" s="21" t="str">
        <f>VLOOKUP(B468,'Table A as of March 2024'!A:G,7,FALSE)</f>
        <v>New River Community College</v>
      </c>
      <c r="F468" s="21" t="str">
        <f>VLOOKUP(B468,'Table A as of March 2024'!A:H,8,FALSE)</f>
        <v>Indirect Cost Recovery</v>
      </c>
      <c r="G468" s="11" t="str">
        <f>VLOOKUP(B468,'Table A as of March 2024'!A:I,9,FALSE)</f>
        <v>500</v>
      </c>
      <c r="H468" t="str">
        <f>VLOOKUP(B468,'Table A as of March 2024'!A:L,12,FALSE)</f>
        <v>No</v>
      </c>
      <c r="I468" s="9" t="str">
        <f>VLOOKUP(B468,'Table A as of March 2024'!A:M,13,FALSE)</f>
        <v>U</v>
      </c>
      <c r="K468" t="str">
        <f>VLOOKUP(G468,'ACFR Class Vlookup'!A:B,2,FALSE)</f>
        <v>N/A</v>
      </c>
      <c r="L468" s="1" t="str">
        <f>VLOOKUP(D468,'Fund Information'!A:F,6,FALSE)</f>
        <v>Higher Education activity included on higher education financial statement template submissions.</v>
      </c>
      <c r="M468" s="6" t="str">
        <f t="shared" si="81"/>
        <v>N/A</v>
      </c>
      <c r="N468" s="6" t="s">
        <v>2886</v>
      </c>
      <c r="O468" s="6" t="str">
        <f t="shared" si="82"/>
        <v>N/A</v>
      </c>
      <c r="P468" s="5" t="s">
        <v>2886</v>
      </c>
      <c r="Q468" s="6" t="str">
        <f t="shared" si="83"/>
        <v>N/A</v>
      </c>
      <c r="R468" s="7" t="str">
        <f t="shared" si="77"/>
        <v>No</v>
      </c>
      <c r="S468" s="5" t="str">
        <f t="shared" si="84"/>
        <v>N/A</v>
      </c>
      <c r="T468" s="6" t="str">
        <f t="shared" si="85"/>
        <v>N/A</v>
      </c>
      <c r="U468" s="7" t="str">
        <f t="shared" si="78"/>
        <v>No</v>
      </c>
      <c r="V468" s="5" t="str">
        <f t="shared" si="86"/>
        <v>N/A</v>
      </c>
      <c r="W468" s="6" t="str">
        <f t="shared" si="87"/>
        <v>N/A</v>
      </c>
      <c r="X468" s="5" t="s">
        <v>2886</v>
      </c>
    </row>
    <row r="469" spans="1:24" ht="240" x14ac:dyDescent="0.25">
      <c r="A469" s="77">
        <f>VLOOKUP(C469,'BU and Control BU Listing'!A:E,5,FALSE)</f>
        <v>26000</v>
      </c>
      <c r="B469" s="80" t="s">
        <v>8698</v>
      </c>
      <c r="C469" s="22" t="str">
        <f t="shared" si="79"/>
        <v>27500</v>
      </c>
      <c r="D469" s="22" t="str">
        <f t="shared" si="80"/>
        <v>03040</v>
      </c>
      <c r="E469" s="21" t="str">
        <f>VLOOKUP(B469,'Table A as of March 2024'!A:G,7,FALSE)</f>
        <v>New River Community College</v>
      </c>
      <c r="F469" s="21" t="str">
        <f>VLOOKUP(B469,'Table A as of March 2024'!A:H,8,FALSE)</f>
        <v>Institutional Reserve Fund</v>
      </c>
      <c r="G469" s="11" t="str">
        <f>VLOOKUP(B469,'Table A as of March 2024'!A:I,9,FALSE)</f>
        <v>500</v>
      </c>
      <c r="H469" t="str">
        <f>VLOOKUP(B469,'Table A as of March 2024'!A:L,12,FALSE)</f>
        <v>No</v>
      </c>
      <c r="I469" s="9" t="str">
        <f>VLOOKUP(B469,'Table A as of March 2024'!A:M,13,FALSE)</f>
        <v>U</v>
      </c>
      <c r="K469" t="str">
        <f>VLOOKUP(G469,'ACFR Class Vlookup'!A:B,2,FALSE)</f>
        <v>N/A</v>
      </c>
      <c r="L469" s="1" t="str">
        <f>VLOOKUP(D469,'Fund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469" s="6" t="str">
        <f t="shared" si="81"/>
        <v>N/A</v>
      </c>
      <c r="N469" s="6" t="s">
        <v>2886</v>
      </c>
      <c r="O469" s="6" t="str">
        <f t="shared" si="82"/>
        <v>N/A</v>
      </c>
      <c r="P469" s="5" t="s">
        <v>2886</v>
      </c>
      <c r="Q469" s="6" t="str">
        <f t="shared" si="83"/>
        <v>N/A</v>
      </c>
      <c r="R469" s="7" t="str">
        <f t="shared" si="77"/>
        <v>No</v>
      </c>
      <c r="S469" s="5" t="str">
        <f t="shared" si="84"/>
        <v>N/A</v>
      </c>
      <c r="T469" s="6" t="str">
        <f t="shared" si="85"/>
        <v>N/A</v>
      </c>
      <c r="U469" s="7" t="str">
        <f t="shared" si="78"/>
        <v>No</v>
      </c>
      <c r="V469" s="5" t="str">
        <f t="shared" si="86"/>
        <v>N/A</v>
      </c>
      <c r="W469" s="6" t="str">
        <f t="shared" si="87"/>
        <v>N/A</v>
      </c>
      <c r="X469" s="5" t="s">
        <v>2886</v>
      </c>
    </row>
    <row r="470" spans="1:24" ht="60" x14ac:dyDescent="0.25">
      <c r="A470" s="77">
        <f>VLOOKUP(C470,'BU and Control BU Listing'!A:E,5,FALSE)</f>
        <v>26000</v>
      </c>
      <c r="B470" s="80" t="s">
        <v>3954</v>
      </c>
      <c r="C470" s="22" t="str">
        <f t="shared" si="79"/>
        <v>27500</v>
      </c>
      <c r="D470" s="22" t="str">
        <f t="shared" si="80"/>
        <v>03060</v>
      </c>
      <c r="E470" s="21" t="str">
        <f>VLOOKUP(B470,'Table A as of March 2024'!A:G,7,FALSE)</f>
        <v>New River Community College</v>
      </c>
      <c r="F470" s="21" t="str">
        <f>VLOOKUP(B470,'Table A as of March 2024'!A:H,8,FALSE)</f>
        <v>Auxiliary Enterprise</v>
      </c>
      <c r="G470" s="11" t="str">
        <f>VLOOKUP(B470,'Table A as of March 2024'!A:I,9,FALSE)</f>
        <v>500</v>
      </c>
      <c r="H470" t="str">
        <f>VLOOKUP(B470,'Table A as of March 2024'!A:L,12,FALSE)</f>
        <v>No</v>
      </c>
      <c r="I470" s="9" t="str">
        <f>VLOOKUP(B470,'Table A as of March 2024'!A:M,13,FALSE)</f>
        <v>U</v>
      </c>
      <c r="K470" t="str">
        <f>VLOOKUP(G470,'ACFR Class Vlookup'!A:B,2,FALSE)</f>
        <v>N/A</v>
      </c>
      <c r="L470" s="1" t="str">
        <f>VLOOKUP(D470,'Fund Information'!A:F,6,FALSE)</f>
        <v>The Higher Education Auxiliary Enterprise fund accounts for the Auxiliary activities at the colleges/universities.  These activities include such things as food service, bookstores, student health servicces and recreation/intramural programs.</v>
      </c>
      <c r="M470" s="6" t="str">
        <f t="shared" si="81"/>
        <v>N/A</v>
      </c>
      <c r="N470" s="6" t="s">
        <v>2886</v>
      </c>
      <c r="O470" s="6" t="str">
        <f t="shared" si="82"/>
        <v>N/A</v>
      </c>
      <c r="P470" s="5" t="s">
        <v>2886</v>
      </c>
      <c r="Q470" s="6" t="str">
        <f t="shared" si="83"/>
        <v>N/A</v>
      </c>
      <c r="R470" s="7" t="str">
        <f t="shared" si="77"/>
        <v>No</v>
      </c>
      <c r="S470" s="5" t="str">
        <f t="shared" si="84"/>
        <v>N/A</v>
      </c>
      <c r="T470" s="6" t="str">
        <f t="shared" si="85"/>
        <v>N/A</v>
      </c>
      <c r="U470" s="7" t="str">
        <f t="shared" si="78"/>
        <v>No</v>
      </c>
      <c r="V470" s="5" t="str">
        <f t="shared" si="86"/>
        <v>N/A</v>
      </c>
      <c r="W470" s="6" t="str">
        <f t="shared" si="87"/>
        <v>N/A</v>
      </c>
      <c r="X470" s="5" t="s">
        <v>2886</v>
      </c>
    </row>
    <row r="471" spans="1:24" ht="30" x14ac:dyDescent="0.25">
      <c r="A471" s="77">
        <f>VLOOKUP(C471,'BU and Control BU Listing'!A:E,5,FALSE)</f>
        <v>26000</v>
      </c>
      <c r="B471" s="80" t="s">
        <v>3955</v>
      </c>
      <c r="C471" s="22" t="str">
        <f t="shared" si="79"/>
        <v>27500</v>
      </c>
      <c r="D471" s="22" t="str">
        <f t="shared" si="80"/>
        <v>03080</v>
      </c>
      <c r="E471" s="21" t="str">
        <f>VLOOKUP(B471,'Table A as of March 2024'!A:G,7,FALSE)</f>
        <v>New River Community College</v>
      </c>
      <c r="F471" s="21" t="str">
        <f>VLOOKUP(B471,'Table A as of March 2024'!A:H,8,FALSE)</f>
        <v>Work Study</v>
      </c>
      <c r="G471" s="11" t="str">
        <f>VLOOKUP(B471,'Table A as of March 2024'!A:I,9,FALSE)</f>
        <v>500</v>
      </c>
      <c r="H471" t="str">
        <f>VLOOKUP(B471,'Table A as of March 2024'!A:L,12,FALSE)</f>
        <v>No</v>
      </c>
      <c r="I471" s="9" t="str">
        <f>VLOOKUP(B471,'Table A as of March 2024'!A:M,13,FALSE)</f>
        <v>R</v>
      </c>
      <c r="K471" t="str">
        <f>VLOOKUP(G471,'ACFR Class Vlookup'!A:B,2,FALSE)</f>
        <v>N/A</v>
      </c>
      <c r="L471" s="1" t="str">
        <f>VLOOKUP(D471,'Fund Information'!A:F,6,FALSE)</f>
        <v>Higher Education activity included on higher education financial statement template submissions.</v>
      </c>
      <c r="M471" s="6" t="str">
        <f t="shared" si="81"/>
        <v>N/A</v>
      </c>
      <c r="N471" s="6" t="s">
        <v>2886</v>
      </c>
      <c r="O471" s="6" t="str">
        <f t="shared" si="82"/>
        <v>N/A</v>
      </c>
      <c r="P471" s="5" t="s">
        <v>2886</v>
      </c>
      <c r="Q471" s="6" t="str">
        <f t="shared" si="83"/>
        <v>N/A</v>
      </c>
      <c r="R471" s="7" t="str">
        <f t="shared" si="77"/>
        <v>No</v>
      </c>
      <c r="S471" s="5" t="str">
        <f t="shared" si="84"/>
        <v>N/A</v>
      </c>
      <c r="T471" s="6" t="str">
        <f t="shared" si="85"/>
        <v>N/A</v>
      </c>
      <c r="U471" s="7" t="str">
        <f t="shared" si="78"/>
        <v>No</v>
      </c>
      <c r="V471" s="5" t="str">
        <f t="shared" si="86"/>
        <v>N/A</v>
      </c>
      <c r="W471" s="6" t="str">
        <f t="shared" si="87"/>
        <v>N/A</v>
      </c>
      <c r="X471" s="5" t="s">
        <v>2886</v>
      </c>
    </row>
    <row r="472" spans="1:24" ht="30" x14ac:dyDescent="0.25">
      <c r="A472" s="77">
        <f>VLOOKUP(C472,'BU and Control BU Listing'!A:E,5,FALSE)</f>
        <v>26000</v>
      </c>
      <c r="B472" s="80" t="s">
        <v>3956</v>
      </c>
      <c r="C472" s="22" t="str">
        <f t="shared" si="79"/>
        <v>27500</v>
      </c>
      <c r="D472" s="22" t="str">
        <f t="shared" si="80"/>
        <v>03170</v>
      </c>
      <c r="E472" s="21" t="str">
        <f>VLOOKUP(B472,'Table A as of March 2024'!A:G,7,FALSE)</f>
        <v>New River Community College</v>
      </c>
      <c r="F472" s="21" t="str">
        <f>VLOOKUP(B472,'Table A as of March 2024'!A:H,8,FALSE)</f>
        <v>Student Financial Assistance</v>
      </c>
      <c r="G472" s="11" t="str">
        <f>VLOOKUP(B472,'Table A as of March 2024'!A:I,9,FALSE)</f>
        <v>500</v>
      </c>
      <c r="H472" t="str">
        <f>VLOOKUP(B472,'Table A as of March 2024'!A:L,12,FALSE)</f>
        <v>No</v>
      </c>
      <c r="I472" s="9" t="str">
        <f>VLOOKUP(B472,'Table A as of March 2024'!A:M,13,FALSE)</f>
        <v>U</v>
      </c>
      <c r="K472" t="str">
        <f>VLOOKUP(G472,'ACFR Class Vlookup'!A:B,2,FALSE)</f>
        <v>N/A</v>
      </c>
      <c r="L472" s="1" t="str">
        <f>VLOOKUP(D472,'Fund Information'!A:F,6,FALSE)</f>
        <v>Higher Education activity included on higher education financial statement template submissions.</v>
      </c>
      <c r="M472" s="6" t="str">
        <f t="shared" si="81"/>
        <v>N/A</v>
      </c>
      <c r="N472" s="6" t="s">
        <v>2886</v>
      </c>
      <c r="O472" s="6" t="str">
        <f t="shared" si="82"/>
        <v>N/A</v>
      </c>
      <c r="P472" s="5" t="s">
        <v>2886</v>
      </c>
      <c r="Q472" s="6" t="str">
        <f t="shared" si="83"/>
        <v>N/A</v>
      </c>
      <c r="R472" s="7" t="str">
        <f t="shared" si="77"/>
        <v>No</v>
      </c>
      <c r="S472" s="5" t="str">
        <f t="shared" si="84"/>
        <v>N/A</v>
      </c>
      <c r="T472" s="6" t="str">
        <f t="shared" si="85"/>
        <v>N/A</v>
      </c>
      <c r="U472" s="7" t="str">
        <f t="shared" si="78"/>
        <v>No</v>
      </c>
      <c r="V472" s="5" t="str">
        <f t="shared" si="86"/>
        <v>N/A</v>
      </c>
      <c r="W472" s="6" t="str">
        <f t="shared" si="87"/>
        <v>N/A</v>
      </c>
      <c r="X472" s="5" t="s">
        <v>2886</v>
      </c>
    </row>
    <row r="473" spans="1:24" x14ac:dyDescent="0.25">
      <c r="A473" s="77">
        <f>VLOOKUP(C473,'BU and Control BU Listing'!A:E,5,FALSE)</f>
        <v>26000</v>
      </c>
      <c r="B473" s="80" t="s">
        <v>3957</v>
      </c>
      <c r="C473" s="22" t="str">
        <f t="shared" si="79"/>
        <v>27500</v>
      </c>
      <c r="D473" s="22" t="str">
        <f t="shared" si="80"/>
        <v>03190</v>
      </c>
      <c r="E473" s="21" t="str">
        <f>VLOOKUP(B473,'Table A as of March 2024'!A:G,7,FALSE)</f>
        <v>New River Community College</v>
      </c>
      <c r="F473" s="21" t="str">
        <f>VLOOKUP(B473,'Table A as of March 2024'!A:H,8,FALSE)</f>
        <v>Workforce Development Program</v>
      </c>
      <c r="G473" s="11" t="str">
        <f>VLOOKUP(B473,'Table A as of March 2024'!A:I,9,FALSE)</f>
        <v>500</v>
      </c>
      <c r="H473" t="str">
        <f>VLOOKUP(B473,'Table A as of March 2024'!A:L,12,FALSE)</f>
        <v>No</v>
      </c>
      <c r="I473" s="9" t="str">
        <f>VLOOKUP(B473,'Table A as of March 2024'!A:M,13,FALSE)</f>
        <v>U</v>
      </c>
      <c r="K473" t="str">
        <f>VLOOKUP(G473,'ACFR Class Vlookup'!A:B,2,FALSE)</f>
        <v>N/A</v>
      </c>
      <c r="L473" s="1">
        <f>VLOOKUP(D473,'Fund Information'!A:F,6,FALSE)</f>
        <v>0</v>
      </c>
      <c r="M473" s="6" t="str">
        <f t="shared" si="81"/>
        <v>N/A</v>
      </c>
      <c r="N473" s="6" t="s">
        <v>2886</v>
      </c>
      <c r="O473" s="6" t="str">
        <f t="shared" si="82"/>
        <v>N/A</v>
      </c>
      <c r="P473" s="5" t="s">
        <v>2886</v>
      </c>
      <c r="Q473" s="6" t="str">
        <f t="shared" si="83"/>
        <v>N/A</v>
      </c>
      <c r="R473" s="7" t="str">
        <f t="shared" si="77"/>
        <v>No</v>
      </c>
      <c r="S473" s="5" t="str">
        <f t="shared" si="84"/>
        <v>N/A</v>
      </c>
      <c r="T473" s="6" t="str">
        <f t="shared" si="85"/>
        <v>N/A</v>
      </c>
      <c r="U473" s="7" t="str">
        <f t="shared" si="78"/>
        <v>No</v>
      </c>
      <c r="V473" s="5" t="str">
        <f t="shared" si="86"/>
        <v>N/A</v>
      </c>
      <c r="W473" s="6" t="str">
        <f t="shared" si="87"/>
        <v>N/A</v>
      </c>
      <c r="X473" s="5" t="s">
        <v>2886</v>
      </c>
    </row>
    <row r="474" spans="1:24" ht="165" x14ac:dyDescent="0.25">
      <c r="A474" s="77">
        <f>VLOOKUP(C474,'BU and Control BU Listing'!A:E,5,FALSE)</f>
        <v>26000</v>
      </c>
      <c r="B474" s="80" t="s">
        <v>8197</v>
      </c>
      <c r="C474" s="22" t="str">
        <f t="shared" si="79"/>
        <v>27500</v>
      </c>
      <c r="D474" s="22" t="str">
        <f t="shared" si="80"/>
        <v>03210</v>
      </c>
      <c r="E474" s="21" t="str">
        <f>VLOOKUP(B474,'Table A as of March 2024'!A:G,7,FALSE)</f>
        <v>New River Community College</v>
      </c>
      <c r="F474" s="21" t="str">
        <f>VLOOKUP(B474,'Table A as of March 2024'!A:H,8,FALSE)</f>
        <v>ARP-CrvStLoclFisRecFd-COVID-19</v>
      </c>
      <c r="G474" s="11" t="str">
        <f>VLOOKUP(B474,'Table A as of March 2024'!A:I,9,FALSE)</f>
        <v>500</v>
      </c>
      <c r="H474" t="str">
        <f>VLOOKUP(B474,'Table A as of March 2024'!A:L,12,FALSE)</f>
        <v>No</v>
      </c>
      <c r="I474" s="9" t="str">
        <f>VLOOKUP(B474,'Table A as of March 2024'!A:M,13,FALSE)</f>
        <v>V</v>
      </c>
      <c r="K474" t="str">
        <f>VLOOKUP(G474,'ACFR Class Vlookup'!A:B,2,FALSE)</f>
        <v>N/A</v>
      </c>
      <c r="L474" s="1" t="str">
        <f>VLOOKUP(D474,'Fund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474" s="6" t="str">
        <f t="shared" si="81"/>
        <v>N/A</v>
      </c>
      <c r="N474" s="6" t="s">
        <v>2886</v>
      </c>
      <c r="O474" s="6" t="str">
        <f t="shared" si="82"/>
        <v>N/A</v>
      </c>
      <c r="P474" s="5" t="s">
        <v>2886</v>
      </c>
      <c r="Q474" s="6" t="str">
        <f t="shared" si="83"/>
        <v>N/A</v>
      </c>
      <c r="R474" s="7" t="str">
        <f t="shared" si="77"/>
        <v>No</v>
      </c>
      <c r="S474" s="5" t="str">
        <f t="shared" si="84"/>
        <v>N/A</v>
      </c>
      <c r="T474" s="6" t="str">
        <f t="shared" si="85"/>
        <v>N/A</v>
      </c>
      <c r="U474" s="7" t="str">
        <f t="shared" si="78"/>
        <v>No</v>
      </c>
      <c r="V474" s="5" t="str">
        <f t="shared" si="86"/>
        <v>N/A</v>
      </c>
      <c r="W474" s="6" t="str">
        <f t="shared" si="87"/>
        <v>N/A</v>
      </c>
      <c r="X474" s="5" t="s">
        <v>2886</v>
      </c>
    </row>
    <row r="475" spans="1:24" ht="105" x14ac:dyDescent="0.25">
      <c r="A475" s="77">
        <f>VLOOKUP(C475,'BU and Control BU Listing'!A:E,5,FALSE)</f>
        <v>26000</v>
      </c>
      <c r="B475" s="80" t="s">
        <v>5883</v>
      </c>
      <c r="C475" s="22" t="str">
        <f t="shared" si="79"/>
        <v>27500</v>
      </c>
      <c r="D475" s="22" t="str">
        <f t="shared" si="80"/>
        <v>03390</v>
      </c>
      <c r="E475" s="21" t="str">
        <f>VLOOKUP(B475,'Table A as of March 2024'!A:G,7,FALSE)</f>
        <v>New River Community College</v>
      </c>
      <c r="F475" s="21" t="str">
        <f>VLOOKUP(B475,'Table A as of March 2024'!A:H,8,FALSE)</f>
        <v>Strngthning Inst Prgm-COVID-19</v>
      </c>
      <c r="G475" s="11" t="str">
        <f>VLOOKUP(B475,'Table A as of March 2024'!A:I,9,FALSE)</f>
        <v>500</v>
      </c>
      <c r="H475" t="str">
        <f>VLOOKUP(B475,'Table A as of March 2024'!A:L,12,FALSE)</f>
        <v>No</v>
      </c>
      <c r="I475" s="9" t="str">
        <f>VLOOKUP(B475,'Table A as of March 2024'!A:M,13,FALSE)</f>
        <v>V</v>
      </c>
      <c r="K475" t="str">
        <f>VLOOKUP(G475,'ACFR Class Vlookup'!A:B,2,FALSE)</f>
        <v>N/A</v>
      </c>
      <c r="L475" s="1" t="str">
        <f>VLOOKUP(D475,'Fund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475" s="6" t="str">
        <f t="shared" si="81"/>
        <v>N/A</v>
      </c>
      <c r="N475" s="6" t="s">
        <v>2886</v>
      </c>
      <c r="O475" s="6" t="str">
        <f t="shared" si="82"/>
        <v>N/A</v>
      </c>
      <c r="P475" s="5" t="s">
        <v>2886</v>
      </c>
      <c r="Q475" s="6" t="str">
        <f t="shared" si="83"/>
        <v>N/A</v>
      </c>
      <c r="R475" s="7" t="str">
        <f t="shared" si="77"/>
        <v>No</v>
      </c>
      <c r="S475" s="5" t="str">
        <f t="shared" si="84"/>
        <v>N/A</v>
      </c>
      <c r="T475" s="6" t="str">
        <f t="shared" si="85"/>
        <v>N/A</v>
      </c>
      <c r="U475" s="7" t="str">
        <f t="shared" si="78"/>
        <v>No</v>
      </c>
      <c r="V475" s="5" t="str">
        <f t="shared" si="86"/>
        <v>N/A</v>
      </c>
      <c r="W475" s="6" t="str">
        <f t="shared" si="87"/>
        <v>N/A</v>
      </c>
      <c r="X475" s="5" t="s">
        <v>2886</v>
      </c>
    </row>
    <row r="476" spans="1:24" ht="90" x14ac:dyDescent="0.25">
      <c r="A476" s="77">
        <f>VLOOKUP(C476,'BU and Control BU Listing'!A:E,5,FALSE)</f>
        <v>26000</v>
      </c>
      <c r="B476" s="80" t="s">
        <v>8861</v>
      </c>
      <c r="C476" s="22" t="str">
        <f t="shared" si="79"/>
        <v>27500</v>
      </c>
      <c r="D476" s="22" t="str">
        <f t="shared" si="80"/>
        <v>03410</v>
      </c>
      <c r="E476" s="21" t="str">
        <f>VLOOKUP(B476,'Table A as of March 2024'!A:G,7,FALSE)</f>
        <v>New River Community College</v>
      </c>
      <c r="F476" s="21" t="str">
        <f>VLOOKUP(B476,'Table A as of March 2024'!A:H,8,FALSE)</f>
        <v>GEER Fund - COVID-19</v>
      </c>
      <c r="G476" s="11" t="str">
        <f>VLOOKUP(B476,'Table A as of March 2024'!A:I,9,FALSE)</f>
        <v>500</v>
      </c>
      <c r="H476" t="str">
        <f>VLOOKUP(B476,'Table A as of March 2024'!A:L,12,FALSE)</f>
        <v>No</v>
      </c>
      <c r="I476" s="9" t="str">
        <f>VLOOKUP(B476,'Table A as of March 2024'!A:M,13,FALSE)</f>
        <v>V</v>
      </c>
      <c r="K476" t="str">
        <f>VLOOKUP(G476,'ACFR Class Vlookup'!A:B,2,FALSE)</f>
        <v>N/A</v>
      </c>
      <c r="L476" s="1" t="str">
        <f>VLOOKUP(D476,'Fund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476" s="6" t="str">
        <f t="shared" si="81"/>
        <v>N/A</v>
      </c>
      <c r="N476" s="6" t="s">
        <v>2886</v>
      </c>
      <c r="O476" s="6" t="str">
        <f t="shared" si="82"/>
        <v>N/A</v>
      </c>
      <c r="P476" s="5" t="s">
        <v>2886</v>
      </c>
      <c r="Q476" s="6" t="str">
        <f t="shared" si="83"/>
        <v>N/A</v>
      </c>
      <c r="R476" s="7" t="str">
        <f t="shared" ref="R476:R539" si="88">IF(J476="R","Yes","No")</f>
        <v>No</v>
      </c>
      <c r="S476" s="5" t="str">
        <f t="shared" si="84"/>
        <v>N/A</v>
      </c>
      <c r="T476" s="6" t="str">
        <f t="shared" si="85"/>
        <v>N/A</v>
      </c>
      <c r="U476" s="7" t="str">
        <f t="shared" ref="U476:U539" si="89">IF(J476="C","Yes","No")</f>
        <v>No</v>
      </c>
      <c r="V476" s="5" t="str">
        <f t="shared" si="86"/>
        <v>N/A</v>
      </c>
      <c r="W476" s="6" t="str">
        <f t="shared" si="87"/>
        <v>N/A</v>
      </c>
      <c r="X476" s="5" t="s">
        <v>2886</v>
      </c>
    </row>
    <row r="477" spans="1:24" ht="165" x14ac:dyDescent="0.25">
      <c r="A477" s="77">
        <f>VLOOKUP(C477,'BU and Control BU Listing'!A:E,5,FALSE)</f>
        <v>26000</v>
      </c>
      <c r="B477" s="80" t="s">
        <v>5884</v>
      </c>
      <c r="C477" s="22" t="str">
        <f t="shared" si="79"/>
        <v>27500</v>
      </c>
      <c r="D477" s="22" t="str">
        <f t="shared" si="80"/>
        <v>03420</v>
      </c>
      <c r="E477" s="21" t="str">
        <f>VLOOKUP(B477,'Table A as of March 2024'!A:G,7,FALSE)</f>
        <v>New River Community College</v>
      </c>
      <c r="F477" s="21" t="str">
        <f>VLOOKUP(B477,'Table A as of March 2024'!A:H,8,FALSE)</f>
        <v>Caresactrlffd-General-Covid-19</v>
      </c>
      <c r="G477" s="11" t="str">
        <f>VLOOKUP(B477,'Table A as of March 2024'!A:I,9,FALSE)</f>
        <v>500</v>
      </c>
      <c r="H477" t="str">
        <f>VLOOKUP(B477,'Table A as of March 2024'!A:L,12,FALSE)</f>
        <v>No</v>
      </c>
      <c r="I477" s="9" t="str">
        <f>VLOOKUP(B477,'Table A as of March 2024'!A:M,13,FALSE)</f>
        <v>V</v>
      </c>
      <c r="K477" t="str">
        <f>VLOOKUP(G477,'ACFR Class Vlookup'!A:B,2,FALSE)</f>
        <v>N/A</v>
      </c>
      <c r="L477" s="1" t="str">
        <f>VLOOKUP(D477,'Fund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77" s="6" t="str">
        <f t="shared" si="81"/>
        <v>N/A</v>
      </c>
      <c r="N477" s="6" t="s">
        <v>2886</v>
      </c>
      <c r="O477" s="6" t="str">
        <f t="shared" si="82"/>
        <v>N/A</v>
      </c>
      <c r="P477" s="5" t="s">
        <v>2886</v>
      </c>
      <c r="Q477" s="6" t="str">
        <f t="shared" si="83"/>
        <v>N/A</v>
      </c>
      <c r="R477" s="7" t="str">
        <f t="shared" si="88"/>
        <v>No</v>
      </c>
      <c r="S477" s="5" t="str">
        <f t="shared" si="84"/>
        <v>N/A</v>
      </c>
      <c r="T477" s="6" t="str">
        <f t="shared" si="85"/>
        <v>N/A</v>
      </c>
      <c r="U477" s="7" t="str">
        <f t="shared" si="89"/>
        <v>No</v>
      </c>
      <c r="V477" s="5" t="str">
        <f t="shared" si="86"/>
        <v>N/A</v>
      </c>
      <c r="W477" s="6" t="str">
        <f t="shared" si="87"/>
        <v>N/A</v>
      </c>
      <c r="X477" s="5" t="s">
        <v>2886</v>
      </c>
    </row>
    <row r="478" spans="1:24" ht="225" x14ac:dyDescent="0.25">
      <c r="A478" s="77">
        <f>VLOOKUP(C478,'BU and Control BU Listing'!A:E,5,FALSE)</f>
        <v>26000</v>
      </c>
      <c r="B478" s="80" t="s">
        <v>8862</v>
      </c>
      <c r="C478" s="22" t="str">
        <f t="shared" si="79"/>
        <v>27500</v>
      </c>
      <c r="D478" s="22" t="str">
        <f t="shared" si="80"/>
        <v>03490</v>
      </c>
      <c r="E478" s="21" t="str">
        <f>VLOOKUP(B478,'Table A as of March 2024'!A:G,7,FALSE)</f>
        <v>New River Community College</v>
      </c>
      <c r="F478" s="21" t="str">
        <f>VLOOKUP(B478,'Table A as of March 2024'!A:H,8,FALSE)</f>
        <v>NewEconomyWrkfrcCrdntlGrntFnd</v>
      </c>
      <c r="G478" s="11" t="str">
        <f>VLOOKUP(B478,'Table A as of March 2024'!A:I,9,FALSE)</f>
        <v>500</v>
      </c>
      <c r="H478" t="str">
        <f>VLOOKUP(B478,'Table A as of March 2024'!A:L,12,FALSE)</f>
        <v>No</v>
      </c>
      <c r="I478" s="9" t="str">
        <f>VLOOKUP(B478,'Table A as of March 2024'!A:M,13,FALSE)</f>
        <v>U</v>
      </c>
      <c r="K478" t="str">
        <f>VLOOKUP(G478,'ACFR Class Vlookup'!A:B,2,FALSE)</f>
        <v>N/A</v>
      </c>
      <c r="L478" s="1" t="str">
        <f>VLOOKUP(D478,'Fund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478" s="6" t="str">
        <f t="shared" si="81"/>
        <v>N/A</v>
      </c>
      <c r="N478" s="6" t="s">
        <v>2886</v>
      </c>
      <c r="O478" s="6" t="str">
        <f t="shared" si="82"/>
        <v>N/A</v>
      </c>
      <c r="P478" s="5" t="s">
        <v>2886</v>
      </c>
      <c r="Q478" s="6" t="str">
        <f t="shared" si="83"/>
        <v>N/A</v>
      </c>
      <c r="R478" s="7" t="str">
        <f t="shared" si="88"/>
        <v>No</v>
      </c>
      <c r="S478" s="5" t="str">
        <f t="shared" si="84"/>
        <v>N/A</v>
      </c>
      <c r="T478" s="6" t="str">
        <f t="shared" si="85"/>
        <v>N/A</v>
      </c>
      <c r="U478" s="7" t="str">
        <f t="shared" si="89"/>
        <v>No</v>
      </c>
      <c r="V478" s="5" t="str">
        <f t="shared" si="86"/>
        <v>N/A</v>
      </c>
      <c r="W478" s="6" t="str">
        <f t="shared" si="87"/>
        <v>N/A</v>
      </c>
      <c r="X478" s="5" t="s">
        <v>2886</v>
      </c>
    </row>
    <row r="479" spans="1:24" ht="90" x14ac:dyDescent="0.25">
      <c r="A479" s="77">
        <f>VLOOKUP(C479,'BU and Control BU Listing'!A:E,5,FALSE)</f>
        <v>26000</v>
      </c>
      <c r="B479" s="80" t="s">
        <v>5885</v>
      </c>
      <c r="C479" s="22" t="str">
        <f t="shared" si="79"/>
        <v>27500</v>
      </c>
      <c r="D479" s="22" t="str">
        <f t="shared" si="80"/>
        <v>03690</v>
      </c>
      <c r="E479" s="21" t="str">
        <f>VLOOKUP(B479,'Table A as of March 2024'!A:G,7,FALSE)</f>
        <v>New River Community College</v>
      </c>
      <c r="F479" s="21" t="str">
        <f>VLOOKUP(B479,'Table A as of March 2024'!A:H,8,FALSE)</f>
        <v>EduStabFund-Institutn-COVID-19</v>
      </c>
      <c r="G479" s="11" t="str">
        <f>VLOOKUP(B479,'Table A as of March 2024'!A:I,9,FALSE)</f>
        <v>500</v>
      </c>
      <c r="H479" t="str">
        <f>VLOOKUP(B479,'Table A as of March 2024'!A:L,12,FALSE)</f>
        <v>No</v>
      </c>
      <c r="I479" s="9" t="str">
        <f>VLOOKUP(B479,'Table A as of March 2024'!A:M,13,FALSE)</f>
        <v>V</v>
      </c>
      <c r="K479" t="str">
        <f>VLOOKUP(G479,'ACFR Class Vlookup'!A:B,2,FALSE)</f>
        <v>N/A</v>
      </c>
      <c r="L479" s="1" t="str">
        <f>VLOOKUP(D479,'Fund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479" s="6" t="str">
        <f t="shared" si="81"/>
        <v>N/A</v>
      </c>
      <c r="N479" s="6" t="s">
        <v>2886</v>
      </c>
      <c r="O479" s="6" t="str">
        <f t="shared" si="82"/>
        <v>N/A</v>
      </c>
      <c r="P479" s="5" t="s">
        <v>2886</v>
      </c>
      <c r="Q479" s="6" t="str">
        <f t="shared" si="83"/>
        <v>N/A</v>
      </c>
      <c r="R479" s="7" t="str">
        <f t="shared" si="88"/>
        <v>No</v>
      </c>
      <c r="S479" s="5" t="str">
        <f t="shared" si="84"/>
        <v>N/A</v>
      </c>
      <c r="T479" s="6" t="str">
        <f t="shared" si="85"/>
        <v>N/A</v>
      </c>
      <c r="U479" s="7" t="str">
        <f t="shared" si="89"/>
        <v>No</v>
      </c>
      <c r="V479" s="5" t="str">
        <f t="shared" si="86"/>
        <v>N/A</v>
      </c>
      <c r="W479" s="6" t="str">
        <f t="shared" si="87"/>
        <v>N/A</v>
      </c>
      <c r="X479" s="5" t="s">
        <v>2886</v>
      </c>
    </row>
    <row r="480" spans="1:24" ht="30" x14ac:dyDescent="0.25">
      <c r="A480" s="77">
        <f>VLOOKUP(C480,'BU and Control BU Listing'!A:E,5,FALSE)</f>
        <v>26000</v>
      </c>
      <c r="B480" s="80" t="s">
        <v>3958</v>
      </c>
      <c r="C480" s="22" t="str">
        <f t="shared" si="79"/>
        <v>27500</v>
      </c>
      <c r="D480" s="22" t="str">
        <f t="shared" si="80"/>
        <v>03860</v>
      </c>
      <c r="E480" s="21" t="str">
        <f>VLOOKUP(B480,'Table A as of March 2024'!A:G,7,FALSE)</f>
        <v>New River Community College</v>
      </c>
      <c r="F480" s="21" t="str">
        <f>VLOOKUP(B480,'Table A as of March 2024'!A:H,8,FALSE)</f>
        <v>Rcycl Matl Sale-Non-Gen/Fed-HE</v>
      </c>
      <c r="G480" s="11" t="str">
        <f>VLOOKUP(B480,'Table A as of March 2024'!A:I,9,FALSE)</f>
        <v>500</v>
      </c>
      <c r="H480" t="str">
        <f>VLOOKUP(B480,'Table A as of March 2024'!A:L,12,FALSE)</f>
        <v>No</v>
      </c>
      <c r="I480" s="9" t="str">
        <f>VLOOKUP(B480,'Table A as of March 2024'!A:M,13,FALSE)</f>
        <v>U</v>
      </c>
      <c r="K480" t="str">
        <f>VLOOKUP(G480,'ACFR Class Vlookup'!A:B,2,FALSE)</f>
        <v>N/A</v>
      </c>
      <c r="L480" s="1" t="str">
        <f>VLOOKUP(D480,'Fund Information'!A:F,6,FALSE)</f>
        <v>Higher Education activity included on higher education financial statement template submissions.</v>
      </c>
      <c r="M480" s="6" t="str">
        <f t="shared" si="81"/>
        <v>N/A</v>
      </c>
      <c r="N480" s="6" t="s">
        <v>2886</v>
      </c>
      <c r="O480" s="6" t="str">
        <f t="shared" si="82"/>
        <v>N/A</v>
      </c>
      <c r="P480" s="5" t="s">
        <v>2886</v>
      </c>
      <c r="Q480" s="6" t="str">
        <f t="shared" si="83"/>
        <v>N/A</v>
      </c>
      <c r="R480" s="7" t="str">
        <f t="shared" si="88"/>
        <v>No</v>
      </c>
      <c r="S480" s="5" t="str">
        <f t="shared" si="84"/>
        <v>N/A</v>
      </c>
      <c r="T480" s="6" t="str">
        <f t="shared" si="85"/>
        <v>N/A</v>
      </c>
      <c r="U480" s="7" t="str">
        <f t="shared" si="89"/>
        <v>No</v>
      </c>
      <c r="V480" s="5" t="str">
        <f t="shared" si="86"/>
        <v>N/A</v>
      </c>
      <c r="W480" s="6" t="str">
        <f t="shared" si="87"/>
        <v>N/A</v>
      </c>
      <c r="X480" s="5" t="s">
        <v>2886</v>
      </c>
    </row>
    <row r="481" spans="1:24" x14ac:dyDescent="0.25">
      <c r="A481" s="77">
        <f>VLOOKUP(C481,'BU and Control BU Listing'!A:E,5,FALSE)</f>
        <v>26000</v>
      </c>
      <c r="B481" s="80" t="s">
        <v>3960</v>
      </c>
      <c r="C481" s="22" t="str">
        <f t="shared" si="79"/>
        <v>27600</v>
      </c>
      <c r="D481" s="22" t="str">
        <f t="shared" si="80"/>
        <v>02713</v>
      </c>
      <c r="E481" s="21" t="str">
        <f>VLOOKUP(B481,'Table A as of March 2024'!A:G,7,FALSE)</f>
        <v>Southside VA Community College</v>
      </c>
      <c r="F481" s="21" t="str">
        <f>VLOOKUP(B481,'Table A as of March 2024'!A:H,8,FALSE)</f>
        <v>State Central Garage Pool VCCS</v>
      </c>
      <c r="G481" s="11" t="str">
        <f>VLOOKUP(B481,'Table A as of March 2024'!A:I,9,FALSE)</f>
        <v>500</v>
      </c>
      <c r="H481" t="str">
        <f>VLOOKUP(B481,'Table A as of March 2024'!A:L,12,FALSE)</f>
        <v>No</v>
      </c>
      <c r="I481" s="9" t="str">
        <f>VLOOKUP(B481,'Table A as of March 2024'!A:M,13,FALSE)</f>
        <v>U</v>
      </c>
      <c r="K481" t="str">
        <f>VLOOKUP(G481,'ACFR Class Vlookup'!A:B,2,FALSE)</f>
        <v>N/A</v>
      </c>
      <c r="L481" s="1" t="str">
        <f>VLOOKUP(D481,'Fund Information'!A:F,6,FALSE)</f>
        <v>Statewide fund which accounts for fees paid for use of state vehicles.</v>
      </c>
      <c r="M481" s="6" t="str">
        <f t="shared" si="81"/>
        <v>N/A</v>
      </c>
      <c r="N481" s="6" t="s">
        <v>2886</v>
      </c>
      <c r="O481" s="6" t="str">
        <f t="shared" si="82"/>
        <v>N/A</v>
      </c>
      <c r="P481" s="5" t="s">
        <v>2886</v>
      </c>
      <c r="Q481" s="6" t="str">
        <f t="shared" si="83"/>
        <v>N/A</v>
      </c>
      <c r="R481" s="7" t="str">
        <f t="shared" si="88"/>
        <v>No</v>
      </c>
      <c r="S481" s="5" t="str">
        <f t="shared" si="84"/>
        <v>N/A</v>
      </c>
      <c r="T481" s="6" t="str">
        <f t="shared" si="85"/>
        <v>N/A</v>
      </c>
      <c r="U481" s="7" t="str">
        <f t="shared" si="89"/>
        <v>No</v>
      </c>
      <c r="V481" s="5" t="str">
        <f t="shared" si="86"/>
        <v>N/A</v>
      </c>
      <c r="W481" s="6" t="str">
        <f t="shared" si="87"/>
        <v>N/A</v>
      </c>
      <c r="X481" s="5" t="s">
        <v>2886</v>
      </c>
    </row>
    <row r="482" spans="1:24" ht="75" x14ac:dyDescent="0.25">
      <c r="A482" s="77">
        <f>VLOOKUP(C482,'BU and Control BU Listing'!A:E,5,FALSE)</f>
        <v>26000</v>
      </c>
      <c r="B482" s="80" t="s">
        <v>3961</v>
      </c>
      <c r="C482" s="22" t="str">
        <f t="shared" si="79"/>
        <v>27600</v>
      </c>
      <c r="D482" s="22" t="str">
        <f t="shared" si="80"/>
        <v>03000</v>
      </c>
      <c r="E482" s="21" t="str">
        <f>VLOOKUP(B482,'Table A as of March 2024'!A:G,7,FALSE)</f>
        <v>Southside VA Community College</v>
      </c>
      <c r="F482" s="21" t="str">
        <f>VLOOKUP(B482,'Table A as of March 2024'!A:H,8,FALSE)</f>
        <v>Higher Education Operating</v>
      </c>
      <c r="G482" s="11" t="str">
        <f>VLOOKUP(B482,'Table A as of March 2024'!A:I,9,FALSE)</f>
        <v>500</v>
      </c>
      <c r="H482" t="str">
        <f>VLOOKUP(B482,'Table A as of March 2024'!A:L,12,FALSE)</f>
        <v>No</v>
      </c>
      <c r="I482" s="9" t="str">
        <f>VLOOKUP(B482,'Table A as of March 2024'!A:M,13,FALSE)</f>
        <v>U</v>
      </c>
      <c r="K482" t="str">
        <f>VLOOKUP(G482,'ACFR Class Vlookup'!A:B,2,FALSE)</f>
        <v>N/A</v>
      </c>
      <c r="L482" s="1" t="str">
        <f>VLOOKUP(D482,'Fund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482" s="6" t="str">
        <f t="shared" si="81"/>
        <v>N/A</v>
      </c>
      <c r="N482" s="6" t="s">
        <v>2886</v>
      </c>
      <c r="O482" s="6" t="str">
        <f t="shared" si="82"/>
        <v>N/A</v>
      </c>
      <c r="P482" s="5" t="s">
        <v>2886</v>
      </c>
      <c r="Q482" s="6" t="str">
        <f t="shared" si="83"/>
        <v>N/A</v>
      </c>
      <c r="R482" s="7" t="str">
        <f t="shared" si="88"/>
        <v>No</v>
      </c>
      <c r="S482" s="5" t="str">
        <f t="shared" si="84"/>
        <v>N/A</v>
      </c>
      <c r="T482" s="6" t="str">
        <f t="shared" si="85"/>
        <v>N/A</v>
      </c>
      <c r="U482" s="7" t="str">
        <f t="shared" si="89"/>
        <v>No</v>
      </c>
      <c r="V482" s="5" t="str">
        <f t="shared" si="86"/>
        <v>N/A</v>
      </c>
      <c r="W482" s="6" t="str">
        <f t="shared" si="87"/>
        <v>N/A</v>
      </c>
      <c r="X482" s="5" t="s">
        <v>2886</v>
      </c>
    </row>
    <row r="483" spans="1:24" ht="30" x14ac:dyDescent="0.25">
      <c r="A483" s="77">
        <f>VLOOKUP(C483,'BU and Control BU Listing'!A:E,5,FALSE)</f>
        <v>26000</v>
      </c>
      <c r="B483" s="80" t="s">
        <v>3962</v>
      </c>
      <c r="C483" s="22" t="str">
        <f t="shared" si="79"/>
        <v>27600</v>
      </c>
      <c r="D483" s="22" t="str">
        <f t="shared" si="80"/>
        <v>03010</v>
      </c>
      <c r="E483" s="21" t="str">
        <f>VLOOKUP(B483,'Table A as of March 2024'!A:G,7,FALSE)</f>
        <v>Southside VA Community College</v>
      </c>
      <c r="F483" s="21" t="str">
        <f>VLOOKUP(B483,'Table A as of March 2024'!A:H,8,FALSE)</f>
        <v>Higher Education Federal</v>
      </c>
      <c r="G483" s="11" t="str">
        <f>VLOOKUP(B483,'Table A as of March 2024'!A:I,9,FALSE)</f>
        <v>500</v>
      </c>
      <c r="H483" t="str">
        <f>VLOOKUP(B483,'Table A as of March 2024'!A:L,12,FALSE)</f>
        <v>No</v>
      </c>
      <c r="I483" s="9" t="str">
        <f>VLOOKUP(B483,'Table A as of March 2024'!A:M,13,FALSE)</f>
        <v>R</v>
      </c>
      <c r="K483" t="str">
        <f>VLOOKUP(G483,'ACFR Class Vlookup'!A:B,2,FALSE)</f>
        <v>N/A</v>
      </c>
      <c r="L483" s="1" t="str">
        <f>VLOOKUP(D483,'Fund Information'!A:F,6,FALSE)</f>
        <v>Higher Education activity included on higher education financial statement template submissions.</v>
      </c>
      <c r="M483" s="6" t="str">
        <f t="shared" si="81"/>
        <v>N/A</v>
      </c>
      <c r="N483" s="6" t="s">
        <v>2886</v>
      </c>
      <c r="O483" s="6" t="str">
        <f t="shared" si="82"/>
        <v>N/A</v>
      </c>
      <c r="P483" s="5" t="s">
        <v>2886</v>
      </c>
      <c r="Q483" s="6" t="str">
        <f t="shared" si="83"/>
        <v>N/A</v>
      </c>
      <c r="R483" s="7" t="str">
        <f t="shared" si="88"/>
        <v>No</v>
      </c>
      <c r="S483" s="5" t="str">
        <f t="shared" si="84"/>
        <v>N/A</v>
      </c>
      <c r="T483" s="6" t="str">
        <f t="shared" si="85"/>
        <v>N/A</v>
      </c>
      <c r="U483" s="7" t="str">
        <f t="shared" si="89"/>
        <v>No</v>
      </c>
      <c r="V483" s="5" t="str">
        <f t="shared" si="86"/>
        <v>N/A</v>
      </c>
      <c r="W483" s="6" t="str">
        <f t="shared" si="87"/>
        <v>N/A</v>
      </c>
      <c r="X483" s="5" t="s">
        <v>2886</v>
      </c>
    </row>
    <row r="484" spans="1:24" ht="30" x14ac:dyDescent="0.25">
      <c r="A484" s="77">
        <f>VLOOKUP(C484,'BU and Control BU Listing'!A:E,5,FALSE)</f>
        <v>26000</v>
      </c>
      <c r="B484" s="80" t="s">
        <v>3963</v>
      </c>
      <c r="C484" s="22" t="str">
        <f t="shared" si="79"/>
        <v>27600</v>
      </c>
      <c r="D484" s="22" t="str">
        <f t="shared" si="80"/>
        <v>03020</v>
      </c>
      <c r="E484" s="21" t="str">
        <f>VLOOKUP(B484,'Table A as of March 2024'!A:G,7,FALSE)</f>
        <v>Southside VA Community College</v>
      </c>
      <c r="F484" s="21" t="str">
        <f>VLOOKUP(B484,'Table A as of March 2024'!A:H,8,FALSE)</f>
        <v>Foundation/Othr Grants/Cntrcts</v>
      </c>
      <c r="G484" s="11" t="str">
        <f>VLOOKUP(B484,'Table A as of March 2024'!A:I,9,FALSE)</f>
        <v>500</v>
      </c>
      <c r="H484" t="str">
        <f>VLOOKUP(B484,'Table A as of March 2024'!A:L,12,FALSE)</f>
        <v>No</v>
      </c>
      <c r="I484" s="9" t="str">
        <f>VLOOKUP(B484,'Table A as of March 2024'!A:M,13,FALSE)</f>
        <v>R</v>
      </c>
      <c r="K484" t="str">
        <f>VLOOKUP(G484,'ACFR Class Vlookup'!A:B,2,FALSE)</f>
        <v>N/A</v>
      </c>
      <c r="L484" s="1" t="str">
        <f>VLOOKUP(D484,'Fund Information'!A:F,6,FALSE)</f>
        <v>Higher Education activity included on higher education financial statement template submissions.</v>
      </c>
      <c r="M484" s="6" t="str">
        <f t="shared" si="81"/>
        <v>N/A</v>
      </c>
      <c r="N484" s="6" t="s">
        <v>2886</v>
      </c>
      <c r="O484" s="6" t="str">
        <f t="shared" si="82"/>
        <v>N/A</v>
      </c>
      <c r="P484" s="5" t="s">
        <v>2886</v>
      </c>
      <c r="Q484" s="6" t="str">
        <f t="shared" si="83"/>
        <v>N/A</v>
      </c>
      <c r="R484" s="7" t="str">
        <f t="shared" si="88"/>
        <v>No</v>
      </c>
      <c r="S484" s="5" t="str">
        <f t="shared" si="84"/>
        <v>N/A</v>
      </c>
      <c r="T484" s="6" t="str">
        <f t="shared" si="85"/>
        <v>N/A</v>
      </c>
      <c r="U484" s="7" t="str">
        <f t="shared" si="89"/>
        <v>No</v>
      </c>
      <c r="V484" s="5" t="str">
        <f t="shared" si="86"/>
        <v>N/A</v>
      </c>
      <c r="W484" s="6" t="str">
        <f t="shared" si="87"/>
        <v>N/A</v>
      </c>
      <c r="X484" s="5" t="s">
        <v>2886</v>
      </c>
    </row>
    <row r="485" spans="1:24" ht="30" x14ac:dyDescent="0.25">
      <c r="A485" s="77">
        <f>VLOOKUP(C485,'BU and Control BU Listing'!A:E,5,FALSE)</f>
        <v>26000</v>
      </c>
      <c r="B485" s="80" t="s">
        <v>3964</v>
      </c>
      <c r="C485" s="22" t="str">
        <f t="shared" si="79"/>
        <v>27600</v>
      </c>
      <c r="D485" s="22" t="str">
        <f t="shared" si="80"/>
        <v>03030</v>
      </c>
      <c r="E485" s="21" t="str">
        <f>VLOOKUP(B485,'Table A as of March 2024'!A:G,7,FALSE)</f>
        <v>Southside VA Community College</v>
      </c>
      <c r="F485" s="21" t="str">
        <f>VLOOKUP(B485,'Table A as of March 2024'!A:H,8,FALSE)</f>
        <v>Indirect Cost Recovery</v>
      </c>
      <c r="G485" s="11" t="str">
        <f>VLOOKUP(B485,'Table A as of March 2024'!A:I,9,FALSE)</f>
        <v>500</v>
      </c>
      <c r="H485" t="str">
        <f>VLOOKUP(B485,'Table A as of March 2024'!A:L,12,FALSE)</f>
        <v>No</v>
      </c>
      <c r="I485" s="9" t="str">
        <f>VLOOKUP(B485,'Table A as of March 2024'!A:M,13,FALSE)</f>
        <v>U</v>
      </c>
      <c r="K485" t="str">
        <f>VLOOKUP(G485,'ACFR Class Vlookup'!A:B,2,FALSE)</f>
        <v>N/A</v>
      </c>
      <c r="L485" s="1" t="str">
        <f>VLOOKUP(D485,'Fund Information'!A:F,6,FALSE)</f>
        <v>Higher Education activity included on higher education financial statement template submissions.</v>
      </c>
      <c r="M485" s="6" t="str">
        <f t="shared" si="81"/>
        <v>N/A</v>
      </c>
      <c r="N485" s="6" t="s">
        <v>2886</v>
      </c>
      <c r="O485" s="6" t="str">
        <f t="shared" si="82"/>
        <v>N/A</v>
      </c>
      <c r="P485" s="5" t="s">
        <v>2886</v>
      </c>
      <c r="Q485" s="6" t="str">
        <f t="shared" si="83"/>
        <v>N/A</v>
      </c>
      <c r="R485" s="7" t="str">
        <f t="shared" si="88"/>
        <v>No</v>
      </c>
      <c r="S485" s="5" t="str">
        <f t="shared" si="84"/>
        <v>N/A</v>
      </c>
      <c r="T485" s="6" t="str">
        <f t="shared" si="85"/>
        <v>N/A</v>
      </c>
      <c r="U485" s="7" t="str">
        <f t="shared" si="89"/>
        <v>No</v>
      </c>
      <c r="V485" s="5" t="str">
        <f t="shared" si="86"/>
        <v>N/A</v>
      </c>
      <c r="W485" s="6" t="str">
        <f t="shared" si="87"/>
        <v>N/A</v>
      </c>
      <c r="X485" s="5" t="s">
        <v>2886</v>
      </c>
    </row>
    <row r="486" spans="1:24" ht="240" x14ac:dyDescent="0.25">
      <c r="A486" s="77">
        <f>VLOOKUP(C486,'BU and Control BU Listing'!A:E,5,FALSE)</f>
        <v>26000</v>
      </c>
      <c r="B486" s="80" t="s">
        <v>8700</v>
      </c>
      <c r="C486" s="22" t="str">
        <f t="shared" si="79"/>
        <v>27600</v>
      </c>
      <c r="D486" s="22" t="str">
        <f t="shared" si="80"/>
        <v>03040</v>
      </c>
      <c r="E486" s="21" t="str">
        <f>VLOOKUP(B486,'Table A as of March 2024'!A:G,7,FALSE)</f>
        <v>Southside VA Community College</v>
      </c>
      <c r="F486" s="21" t="str">
        <f>VLOOKUP(B486,'Table A as of March 2024'!A:H,8,FALSE)</f>
        <v>Institutional Reserve Fund</v>
      </c>
      <c r="G486" s="11" t="str">
        <f>VLOOKUP(B486,'Table A as of March 2024'!A:I,9,FALSE)</f>
        <v>500</v>
      </c>
      <c r="H486" t="str">
        <f>VLOOKUP(B486,'Table A as of March 2024'!A:L,12,FALSE)</f>
        <v>No</v>
      </c>
      <c r="I486" s="9" t="str">
        <f>VLOOKUP(B486,'Table A as of March 2024'!A:M,13,FALSE)</f>
        <v>U</v>
      </c>
      <c r="K486" t="str">
        <f>VLOOKUP(G486,'ACFR Class Vlookup'!A:B,2,FALSE)</f>
        <v>N/A</v>
      </c>
      <c r="L486" s="1" t="str">
        <f>VLOOKUP(D486,'Fund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486" s="6" t="str">
        <f t="shared" si="81"/>
        <v>N/A</v>
      </c>
      <c r="N486" s="6" t="s">
        <v>2886</v>
      </c>
      <c r="O486" s="6" t="str">
        <f t="shared" si="82"/>
        <v>N/A</v>
      </c>
      <c r="P486" s="5" t="s">
        <v>2886</v>
      </c>
      <c r="Q486" s="6" t="str">
        <f t="shared" si="83"/>
        <v>N/A</v>
      </c>
      <c r="R486" s="7" t="str">
        <f t="shared" si="88"/>
        <v>No</v>
      </c>
      <c r="S486" s="5" t="str">
        <f t="shared" si="84"/>
        <v>N/A</v>
      </c>
      <c r="T486" s="6" t="str">
        <f t="shared" si="85"/>
        <v>N/A</v>
      </c>
      <c r="U486" s="7" t="str">
        <f t="shared" si="89"/>
        <v>No</v>
      </c>
      <c r="V486" s="5" t="str">
        <f t="shared" si="86"/>
        <v>N/A</v>
      </c>
      <c r="W486" s="6" t="str">
        <f t="shared" si="87"/>
        <v>N/A</v>
      </c>
      <c r="X486" s="5" t="s">
        <v>2886</v>
      </c>
    </row>
    <row r="487" spans="1:24" ht="60" x14ac:dyDescent="0.25">
      <c r="A487" s="77">
        <f>VLOOKUP(C487,'BU and Control BU Listing'!A:E,5,FALSE)</f>
        <v>26000</v>
      </c>
      <c r="B487" s="80" t="s">
        <v>3965</v>
      </c>
      <c r="C487" s="22" t="str">
        <f t="shared" si="79"/>
        <v>27600</v>
      </c>
      <c r="D487" s="22" t="str">
        <f t="shared" si="80"/>
        <v>03060</v>
      </c>
      <c r="E487" s="21" t="str">
        <f>VLOOKUP(B487,'Table A as of March 2024'!A:G,7,FALSE)</f>
        <v>Southside VA Community College</v>
      </c>
      <c r="F487" s="21" t="str">
        <f>VLOOKUP(B487,'Table A as of March 2024'!A:H,8,FALSE)</f>
        <v>Auxiliary Enterprise</v>
      </c>
      <c r="G487" s="11" t="str">
        <f>VLOOKUP(B487,'Table A as of March 2024'!A:I,9,FALSE)</f>
        <v>500</v>
      </c>
      <c r="H487" t="str">
        <f>VLOOKUP(B487,'Table A as of March 2024'!A:L,12,FALSE)</f>
        <v>No</v>
      </c>
      <c r="I487" s="9" t="str">
        <f>VLOOKUP(B487,'Table A as of March 2024'!A:M,13,FALSE)</f>
        <v>U</v>
      </c>
      <c r="K487" t="str">
        <f>VLOOKUP(G487,'ACFR Class Vlookup'!A:B,2,FALSE)</f>
        <v>N/A</v>
      </c>
      <c r="L487" s="1" t="str">
        <f>VLOOKUP(D487,'Fund Information'!A:F,6,FALSE)</f>
        <v>The Higher Education Auxiliary Enterprise fund accounts for the Auxiliary activities at the colleges/universities.  These activities include such things as food service, bookstores, student health servicces and recreation/intramural programs.</v>
      </c>
      <c r="M487" s="6" t="str">
        <f t="shared" si="81"/>
        <v>N/A</v>
      </c>
      <c r="N487" s="6" t="s">
        <v>2886</v>
      </c>
      <c r="O487" s="6" t="str">
        <f t="shared" si="82"/>
        <v>N/A</v>
      </c>
      <c r="P487" s="5" t="s">
        <v>2886</v>
      </c>
      <c r="Q487" s="6" t="str">
        <f t="shared" si="83"/>
        <v>N/A</v>
      </c>
      <c r="R487" s="7" t="str">
        <f t="shared" si="88"/>
        <v>No</v>
      </c>
      <c r="S487" s="5" t="str">
        <f t="shared" si="84"/>
        <v>N/A</v>
      </c>
      <c r="T487" s="6" t="str">
        <f t="shared" si="85"/>
        <v>N/A</v>
      </c>
      <c r="U487" s="7" t="str">
        <f t="shared" si="89"/>
        <v>No</v>
      </c>
      <c r="V487" s="5" t="str">
        <f t="shared" si="86"/>
        <v>N/A</v>
      </c>
      <c r="W487" s="6" t="str">
        <f t="shared" si="87"/>
        <v>N/A</v>
      </c>
      <c r="X487" s="5" t="s">
        <v>2886</v>
      </c>
    </row>
    <row r="488" spans="1:24" ht="30" x14ac:dyDescent="0.25">
      <c r="A488" s="77">
        <f>VLOOKUP(C488,'BU and Control BU Listing'!A:E,5,FALSE)</f>
        <v>26000</v>
      </c>
      <c r="B488" s="80" t="s">
        <v>3966</v>
      </c>
      <c r="C488" s="22" t="str">
        <f t="shared" si="79"/>
        <v>27600</v>
      </c>
      <c r="D488" s="22" t="str">
        <f t="shared" si="80"/>
        <v>03080</v>
      </c>
      <c r="E488" s="21" t="str">
        <f>VLOOKUP(B488,'Table A as of March 2024'!A:G,7,FALSE)</f>
        <v>Southside VA Community College</v>
      </c>
      <c r="F488" s="21" t="str">
        <f>VLOOKUP(B488,'Table A as of March 2024'!A:H,8,FALSE)</f>
        <v>Work Study</v>
      </c>
      <c r="G488" s="11" t="str">
        <f>VLOOKUP(B488,'Table A as of March 2024'!A:I,9,FALSE)</f>
        <v>500</v>
      </c>
      <c r="H488" t="str">
        <f>VLOOKUP(B488,'Table A as of March 2024'!A:L,12,FALSE)</f>
        <v>No</v>
      </c>
      <c r="I488" s="9" t="str">
        <f>VLOOKUP(B488,'Table A as of March 2024'!A:M,13,FALSE)</f>
        <v>R</v>
      </c>
      <c r="K488" t="str">
        <f>VLOOKUP(G488,'ACFR Class Vlookup'!A:B,2,FALSE)</f>
        <v>N/A</v>
      </c>
      <c r="L488" s="1" t="str">
        <f>VLOOKUP(D488,'Fund Information'!A:F,6,FALSE)</f>
        <v>Higher Education activity included on higher education financial statement template submissions.</v>
      </c>
      <c r="M488" s="6" t="str">
        <f t="shared" si="81"/>
        <v>N/A</v>
      </c>
      <c r="N488" s="6" t="s">
        <v>2886</v>
      </c>
      <c r="O488" s="6" t="str">
        <f t="shared" si="82"/>
        <v>N/A</v>
      </c>
      <c r="P488" s="5" t="s">
        <v>2886</v>
      </c>
      <c r="Q488" s="6" t="str">
        <f t="shared" si="83"/>
        <v>N/A</v>
      </c>
      <c r="R488" s="7" t="str">
        <f t="shared" si="88"/>
        <v>No</v>
      </c>
      <c r="S488" s="5" t="str">
        <f t="shared" si="84"/>
        <v>N/A</v>
      </c>
      <c r="T488" s="6" t="str">
        <f t="shared" si="85"/>
        <v>N/A</v>
      </c>
      <c r="U488" s="7" t="str">
        <f t="shared" si="89"/>
        <v>No</v>
      </c>
      <c r="V488" s="5" t="str">
        <f t="shared" si="86"/>
        <v>N/A</v>
      </c>
      <c r="W488" s="6" t="str">
        <f t="shared" si="87"/>
        <v>N/A</v>
      </c>
      <c r="X488" s="5" t="s">
        <v>2886</v>
      </c>
    </row>
    <row r="489" spans="1:24" ht="30" x14ac:dyDescent="0.25">
      <c r="A489" s="77">
        <f>VLOOKUP(C489,'BU and Control BU Listing'!A:E,5,FALSE)</f>
        <v>26000</v>
      </c>
      <c r="B489" s="80" t="s">
        <v>3967</v>
      </c>
      <c r="C489" s="22" t="str">
        <f t="shared" si="79"/>
        <v>27600</v>
      </c>
      <c r="D489" s="22" t="str">
        <f t="shared" si="80"/>
        <v>03170</v>
      </c>
      <c r="E489" s="21" t="str">
        <f>VLOOKUP(B489,'Table A as of March 2024'!A:G,7,FALSE)</f>
        <v>Southside VA Community College</v>
      </c>
      <c r="F489" s="21" t="str">
        <f>VLOOKUP(B489,'Table A as of March 2024'!A:H,8,FALSE)</f>
        <v>Student Financial Assistance</v>
      </c>
      <c r="G489" s="11" t="str">
        <f>VLOOKUP(B489,'Table A as of March 2024'!A:I,9,FALSE)</f>
        <v>500</v>
      </c>
      <c r="H489" t="str">
        <f>VLOOKUP(B489,'Table A as of March 2024'!A:L,12,FALSE)</f>
        <v>No</v>
      </c>
      <c r="I489" s="9" t="str">
        <f>VLOOKUP(B489,'Table A as of March 2024'!A:M,13,FALSE)</f>
        <v>U</v>
      </c>
      <c r="K489" t="str">
        <f>VLOOKUP(G489,'ACFR Class Vlookup'!A:B,2,FALSE)</f>
        <v>N/A</v>
      </c>
      <c r="L489" s="1" t="str">
        <f>VLOOKUP(D489,'Fund Information'!A:F,6,FALSE)</f>
        <v>Higher Education activity included on higher education financial statement template submissions.</v>
      </c>
      <c r="M489" s="6" t="str">
        <f t="shared" si="81"/>
        <v>N/A</v>
      </c>
      <c r="N489" s="6" t="s">
        <v>2886</v>
      </c>
      <c r="O489" s="6" t="str">
        <f t="shared" si="82"/>
        <v>N/A</v>
      </c>
      <c r="P489" s="5" t="s">
        <v>2886</v>
      </c>
      <c r="Q489" s="6" t="str">
        <f t="shared" si="83"/>
        <v>N/A</v>
      </c>
      <c r="R489" s="7" t="str">
        <f t="shared" si="88"/>
        <v>No</v>
      </c>
      <c r="S489" s="5" t="str">
        <f t="shared" si="84"/>
        <v>N/A</v>
      </c>
      <c r="T489" s="6" t="str">
        <f t="shared" si="85"/>
        <v>N/A</v>
      </c>
      <c r="U489" s="7" t="str">
        <f t="shared" si="89"/>
        <v>No</v>
      </c>
      <c r="V489" s="5" t="str">
        <f t="shared" si="86"/>
        <v>N/A</v>
      </c>
      <c r="W489" s="6" t="str">
        <f t="shared" si="87"/>
        <v>N/A</v>
      </c>
      <c r="X489" s="5" t="s">
        <v>2886</v>
      </c>
    </row>
    <row r="490" spans="1:24" x14ac:dyDescent="0.25">
      <c r="A490" s="77">
        <f>VLOOKUP(C490,'BU and Control BU Listing'!A:E,5,FALSE)</f>
        <v>26000</v>
      </c>
      <c r="B490" s="80" t="s">
        <v>3968</v>
      </c>
      <c r="C490" s="22" t="str">
        <f t="shared" si="79"/>
        <v>27600</v>
      </c>
      <c r="D490" s="22" t="str">
        <f t="shared" si="80"/>
        <v>03190</v>
      </c>
      <c r="E490" s="21" t="str">
        <f>VLOOKUP(B490,'Table A as of March 2024'!A:G,7,FALSE)</f>
        <v>Southside VA Community College</v>
      </c>
      <c r="F490" s="21" t="str">
        <f>VLOOKUP(B490,'Table A as of March 2024'!A:H,8,FALSE)</f>
        <v>Workforce Development Program</v>
      </c>
      <c r="G490" s="11" t="str">
        <f>VLOOKUP(B490,'Table A as of March 2024'!A:I,9,FALSE)</f>
        <v>500</v>
      </c>
      <c r="H490" t="str">
        <f>VLOOKUP(B490,'Table A as of March 2024'!A:L,12,FALSE)</f>
        <v>No</v>
      </c>
      <c r="I490" s="9" t="str">
        <f>VLOOKUP(B490,'Table A as of March 2024'!A:M,13,FALSE)</f>
        <v>U</v>
      </c>
      <c r="K490" t="str">
        <f>VLOOKUP(G490,'ACFR Class Vlookup'!A:B,2,FALSE)</f>
        <v>N/A</v>
      </c>
      <c r="L490" s="1">
        <f>VLOOKUP(D490,'Fund Information'!A:F,6,FALSE)</f>
        <v>0</v>
      </c>
      <c r="M490" s="6" t="str">
        <f t="shared" si="81"/>
        <v>N/A</v>
      </c>
      <c r="N490" s="6" t="s">
        <v>2886</v>
      </c>
      <c r="O490" s="6" t="str">
        <f t="shared" si="82"/>
        <v>N/A</v>
      </c>
      <c r="P490" s="5" t="s">
        <v>2886</v>
      </c>
      <c r="Q490" s="6" t="str">
        <f t="shared" si="83"/>
        <v>N/A</v>
      </c>
      <c r="R490" s="7" t="str">
        <f t="shared" si="88"/>
        <v>No</v>
      </c>
      <c r="S490" s="5" t="str">
        <f t="shared" si="84"/>
        <v>N/A</v>
      </c>
      <c r="T490" s="6" t="str">
        <f t="shared" si="85"/>
        <v>N/A</v>
      </c>
      <c r="U490" s="7" t="str">
        <f t="shared" si="89"/>
        <v>No</v>
      </c>
      <c r="V490" s="5" t="str">
        <f t="shared" si="86"/>
        <v>N/A</v>
      </c>
      <c r="W490" s="6" t="str">
        <f t="shared" si="87"/>
        <v>N/A</v>
      </c>
      <c r="X490" s="5" t="s">
        <v>2886</v>
      </c>
    </row>
    <row r="491" spans="1:24" ht="165" x14ac:dyDescent="0.25">
      <c r="A491" s="77">
        <f>VLOOKUP(C491,'BU and Control BU Listing'!A:E,5,FALSE)</f>
        <v>26000</v>
      </c>
      <c r="B491" s="80" t="s">
        <v>8198</v>
      </c>
      <c r="C491" s="22" t="str">
        <f t="shared" si="79"/>
        <v>27600</v>
      </c>
      <c r="D491" s="22" t="str">
        <f t="shared" si="80"/>
        <v>03210</v>
      </c>
      <c r="E491" s="21" t="str">
        <f>VLOOKUP(B491,'Table A as of March 2024'!A:G,7,FALSE)</f>
        <v>Southside VA Community College</v>
      </c>
      <c r="F491" s="21" t="str">
        <f>VLOOKUP(B491,'Table A as of March 2024'!A:H,8,FALSE)</f>
        <v>ARP-CrvStLoclFisRecFd-COVID-19</v>
      </c>
      <c r="G491" s="11" t="str">
        <f>VLOOKUP(B491,'Table A as of March 2024'!A:I,9,FALSE)</f>
        <v>500</v>
      </c>
      <c r="H491" t="str">
        <f>VLOOKUP(B491,'Table A as of March 2024'!A:L,12,FALSE)</f>
        <v>No</v>
      </c>
      <c r="I491" s="9" t="str">
        <f>VLOOKUP(B491,'Table A as of March 2024'!A:M,13,FALSE)</f>
        <v>V</v>
      </c>
      <c r="K491" t="str">
        <f>VLOOKUP(G491,'ACFR Class Vlookup'!A:B,2,FALSE)</f>
        <v>N/A</v>
      </c>
      <c r="L491" s="1" t="str">
        <f>VLOOKUP(D491,'Fund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491" s="6" t="str">
        <f t="shared" si="81"/>
        <v>N/A</v>
      </c>
      <c r="N491" s="6" t="s">
        <v>2886</v>
      </c>
      <c r="O491" s="6" t="str">
        <f t="shared" si="82"/>
        <v>N/A</v>
      </c>
      <c r="P491" s="5" t="s">
        <v>2886</v>
      </c>
      <c r="Q491" s="6" t="str">
        <f t="shared" si="83"/>
        <v>N/A</v>
      </c>
      <c r="R491" s="7" t="str">
        <f t="shared" si="88"/>
        <v>No</v>
      </c>
      <c r="S491" s="5" t="str">
        <f t="shared" si="84"/>
        <v>N/A</v>
      </c>
      <c r="T491" s="6" t="str">
        <f t="shared" si="85"/>
        <v>N/A</v>
      </c>
      <c r="U491" s="7" t="str">
        <f t="shared" si="89"/>
        <v>No</v>
      </c>
      <c r="V491" s="5" t="str">
        <f t="shared" si="86"/>
        <v>N/A</v>
      </c>
      <c r="W491" s="6" t="str">
        <f t="shared" si="87"/>
        <v>N/A</v>
      </c>
      <c r="X491" s="5" t="s">
        <v>2886</v>
      </c>
    </row>
    <row r="492" spans="1:24" ht="105" x14ac:dyDescent="0.25">
      <c r="A492" s="77">
        <f>VLOOKUP(C492,'BU and Control BU Listing'!A:E,5,FALSE)</f>
        <v>26000</v>
      </c>
      <c r="B492" s="80" t="s">
        <v>5886</v>
      </c>
      <c r="C492" s="22" t="str">
        <f t="shared" si="79"/>
        <v>27600</v>
      </c>
      <c r="D492" s="22" t="str">
        <f t="shared" si="80"/>
        <v>03390</v>
      </c>
      <c r="E492" s="21" t="str">
        <f>VLOOKUP(B492,'Table A as of March 2024'!A:G,7,FALSE)</f>
        <v>Southside VA Community College</v>
      </c>
      <c r="F492" s="21" t="str">
        <f>VLOOKUP(B492,'Table A as of March 2024'!A:H,8,FALSE)</f>
        <v>Strngthning Inst Prgm-COVID-19</v>
      </c>
      <c r="G492" s="11" t="str">
        <f>VLOOKUP(B492,'Table A as of March 2024'!A:I,9,FALSE)</f>
        <v>500</v>
      </c>
      <c r="H492" t="str">
        <f>VLOOKUP(B492,'Table A as of March 2024'!A:L,12,FALSE)</f>
        <v>No</v>
      </c>
      <c r="I492" s="9" t="str">
        <f>VLOOKUP(B492,'Table A as of March 2024'!A:M,13,FALSE)</f>
        <v>V</v>
      </c>
      <c r="K492" t="str">
        <f>VLOOKUP(G492,'ACFR Class Vlookup'!A:B,2,FALSE)</f>
        <v>N/A</v>
      </c>
      <c r="L492" s="1" t="str">
        <f>VLOOKUP(D492,'Fund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492" s="6" t="str">
        <f t="shared" si="81"/>
        <v>N/A</v>
      </c>
      <c r="N492" s="6" t="s">
        <v>2886</v>
      </c>
      <c r="O492" s="6" t="str">
        <f t="shared" si="82"/>
        <v>N/A</v>
      </c>
      <c r="P492" s="5" t="s">
        <v>2886</v>
      </c>
      <c r="Q492" s="6" t="str">
        <f t="shared" si="83"/>
        <v>N/A</v>
      </c>
      <c r="R492" s="7" t="str">
        <f t="shared" si="88"/>
        <v>No</v>
      </c>
      <c r="S492" s="5" t="str">
        <f t="shared" si="84"/>
        <v>N/A</v>
      </c>
      <c r="T492" s="6" t="str">
        <f t="shared" si="85"/>
        <v>N/A</v>
      </c>
      <c r="U492" s="7" t="str">
        <f t="shared" si="89"/>
        <v>No</v>
      </c>
      <c r="V492" s="5" t="str">
        <f t="shared" si="86"/>
        <v>N/A</v>
      </c>
      <c r="W492" s="6" t="str">
        <f t="shared" si="87"/>
        <v>N/A</v>
      </c>
      <c r="X492" s="5" t="s">
        <v>2886</v>
      </c>
    </row>
    <row r="493" spans="1:24" ht="90" x14ac:dyDescent="0.25">
      <c r="A493" s="77">
        <f>VLOOKUP(C493,'BU and Control BU Listing'!A:E,5,FALSE)</f>
        <v>26000</v>
      </c>
      <c r="B493" s="80" t="s">
        <v>8199</v>
      </c>
      <c r="C493" s="22" t="str">
        <f t="shared" si="79"/>
        <v>27600</v>
      </c>
      <c r="D493" s="22" t="str">
        <f t="shared" si="80"/>
        <v>03410</v>
      </c>
      <c r="E493" s="21" t="str">
        <f>VLOOKUP(B493,'Table A as of March 2024'!A:G,7,FALSE)</f>
        <v>Southside VA Community College</v>
      </c>
      <c r="F493" s="21" t="str">
        <f>VLOOKUP(B493,'Table A as of March 2024'!A:H,8,FALSE)</f>
        <v>GEER Fund - COVID-19</v>
      </c>
      <c r="G493" s="11" t="str">
        <f>VLOOKUP(B493,'Table A as of March 2024'!A:I,9,FALSE)</f>
        <v>500</v>
      </c>
      <c r="H493" t="str">
        <f>VLOOKUP(B493,'Table A as of March 2024'!A:L,12,FALSE)</f>
        <v>No</v>
      </c>
      <c r="I493" s="9" t="str">
        <f>VLOOKUP(B493,'Table A as of March 2024'!A:M,13,FALSE)</f>
        <v>V</v>
      </c>
      <c r="K493" t="str">
        <f>VLOOKUP(G493,'ACFR Class Vlookup'!A:B,2,FALSE)</f>
        <v>N/A</v>
      </c>
      <c r="L493" s="1" t="str">
        <f>VLOOKUP(D493,'Fund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493" s="6" t="str">
        <f t="shared" si="81"/>
        <v>N/A</v>
      </c>
      <c r="N493" s="6" t="s">
        <v>2886</v>
      </c>
      <c r="O493" s="6" t="str">
        <f t="shared" si="82"/>
        <v>N/A</v>
      </c>
      <c r="P493" s="5" t="s">
        <v>2886</v>
      </c>
      <c r="Q493" s="6" t="str">
        <f t="shared" si="83"/>
        <v>N/A</v>
      </c>
      <c r="R493" s="7" t="str">
        <f t="shared" si="88"/>
        <v>No</v>
      </c>
      <c r="S493" s="5" t="str">
        <f t="shared" si="84"/>
        <v>N/A</v>
      </c>
      <c r="T493" s="6" t="str">
        <f t="shared" si="85"/>
        <v>N/A</v>
      </c>
      <c r="U493" s="7" t="str">
        <f t="shared" si="89"/>
        <v>No</v>
      </c>
      <c r="V493" s="5" t="str">
        <f t="shared" si="86"/>
        <v>N/A</v>
      </c>
      <c r="W493" s="6" t="str">
        <f t="shared" si="87"/>
        <v>N/A</v>
      </c>
      <c r="X493" s="5" t="s">
        <v>2886</v>
      </c>
    </row>
    <row r="494" spans="1:24" ht="165" x14ac:dyDescent="0.25">
      <c r="A494" s="77">
        <f>VLOOKUP(C494,'BU and Control BU Listing'!A:E,5,FALSE)</f>
        <v>26000</v>
      </c>
      <c r="B494" s="80" t="s">
        <v>5887</v>
      </c>
      <c r="C494" s="22" t="str">
        <f t="shared" si="79"/>
        <v>27600</v>
      </c>
      <c r="D494" s="22" t="str">
        <f t="shared" si="80"/>
        <v>03420</v>
      </c>
      <c r="E494" s="21" t="str">
        <f>VLOOKUP(B494,'Table A as of March 2024'!A:G,7,FALSE)</f>
        <v>Southside VA Community College</v>
      </c>
      <c r="F494" s="21" t="str">
        <f>VLOOKUP(B494,'Table A as of March 2024'!A:H,8,FALSE)</f>
        <v>Caresactrlffd-General-Covid-19</v>
      </c>
      <c r="G494" s="11" t="str">
        <f>VLOOKUP(B494,'Table A as of March 2024'!A:I,9,FALSE)</f>
        <v>500</v>
      </c>
      <c r="H494" t="str">
        <f>VLOOKUP(B494,'Table A as of March 2024'!A:L,12,FALSE)</f>
        <v>No</v>
      </c>
      <c r="I494" s="9" t="str">
        <f>VLOOKUP(B494,'Table A as of March 2024'!A:M,13,FALSE)</f>
        <v>V</v>
      </c>
      <c r="K494" t="str">
        <f>VLOOKUP(G494,'ACFR Class Vlookup'!A:B,2,FALSE)</f>
        <v>N/A</v>
      </c>
      <c r="L494" s="1" t="str">
        <f>VLOOKUP(D494,'Fund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494" s="6" t="str">
        <f t="shared" si="81"/>
        <v>N/A</v>
      </c>
      <c r="N494" s="6" t="s">
        <v>2886</v>
      </c>
      <c r="O494" s="6" t="str">
        <f t="shared" si="82"/>
        <v>N/A</v>
      </c>
      <c r="P494" s="5" t="s">
        <v>2886</v>
      </c>
      <c r="Q494" s="6" t="str">
        <f t="shared" si="83"/>
        <v>N/A</v>
      </c>
      <c r="R494" s="7" t="str">
        <f t="shared" si="88"/>
        <v>No</v>
      </c>
      <c r="S494" s="5" t="str">
        <f t="shared" si="84"/>
        <v>N/A</v>
      </c>
      <c r="T494" s="6" t="str">
        <f t="shared" si="85"/>
        <v>N/A</v>
      </c>
      <c r="U494" s="7" t="str">
        <f t="shared" si="89"/>
        <v>No</v>
      </c>
      <c r="V494" s="5" t="str">
        <f t="shared" si="86"/>
        <v>N/A</v>
      </c>
      <c r="W494" s="6" t="str">
        <f t="shared" si="87"/>
        <v>N/A</v>
      </c>
      <c r="X494" s="5" t="s">
        <v>2886</v>
      </c>
    </row>
    <row r="495" spans="1:24" ht="225" x14ac:dyDescent="0.25">
      <c r="A495" s="77">
        <f>VLOOKUP(C495,'BU and Control BU Listing'!A:E,5,FALSE)</f>
        <v>26000</v>
      </c>
      <c r="B495" s="80" t="s">
        <v>8863</v>
      </c>
      <c r="C495" s="22" t="str">
        <f t="shared" si="79"/>
        <v>27600</v>
      </c>
      <c r="D495" s="22" t="str">
        <f t="shared" si="80"/>
        <v>03490</v>
      </c>
      <c r="E495" s="21" t="str">
        <f>VLOOKUP(B495,'Table A as of March 2024'!A:G,7,FALSE)</f>
        <v>Southside VA Community College</v>
      </c>
      <c r="F495" s="21" t="str">
        <f>VLOOKUP(B495,'Table A as of March 2024'!A:H,8,FALSE)</f>
        <v>NewEconomyWrkfrcCrdntlGrntFnd</v>
      </c>
      <c r="G495" s="11" t="str">
        <f>VLOOKUP(B495,'Table A as of March 2024'!A:I,9,FALSE)</f>
        <v>500</v>
      </c>
      <c r="H495" t="str">
        <f>VLOOKUP(B495,'Table A as of March 2024'!A:L,12,FALSE)</f>
        <v>No</v>
      </c>
      <c r="I495" s="9" t="str">
        <f>VLOOKUP(B495,'Table A as of March 2024'!A:M,13,FALSE)</f>
        <v>U</v>
      </c>
      <c r="K495" t="str">
        <f>VLOOKUP(G495,'ACFR Class Vlookup'!A:B,2,FALSE)</f>
        <v>N/A</v>
      </c>
      <c r="L495" s="1" t="str">
        <f>VLOOKUP(D495,'Fund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495" s="6" t="str">
        <f t="shared" si="81"/>
        <v>N/A</v>
      </c>
      <c r="N495" s="6" t="s">
        <v>2886</v>
      </c>
      <c r="O495" s="6" t="str">
        <f t="shared" si="82"/>
        <v>N/A</v>
      </c>
      <c r="P495" s="5" t="s">
        <v>2886</v>
      </c>
      <c r="Q495" s="6" t="str">
        <f t="shared" si="83"/>
        <v>N/A</v>
      </c>
      <c r="R495" s="7" t="str">
        <f t="shared" si="88"/>
        <v>No</v>
      </c>
      <c r="S495" s="5" t="str">
        <f t="shared" si="84"/>
        <v>N/A</v>
      </c>
      <c r="T495" s="6" t="str">
        <f t="shared" si="85"/>
        <v>N/A</v>
      </c>
      <c r="U495" s="7" t="str">
        <f t="shared" si="89"/>
        <v>No</v>
      </c>
      <c r="V495" s="5" t="str">
        <f t="shared" si="86"/>
        <v>N/A</v>
      </c>
      <c r="W495" s="6" t="str">
        <f t="shared" si="87"/>
        <v>N/A</v>
      </c>
      <c r="X495" s="5" t="s">
        <v>2886</v>
      </c>
    </row>
    <row r="496" spans="1:24" ht="90" x14ac:dyDescent="0.25">
      <c r="A496" s="77">
        <f>VLOOKUP(C496,'BU and Control BU Listing'!A:E,5,FALSE)</f>
        <v>26000</v>
      </c>
      <c r="B496" s="80" t="s">
        <v>5888</v>
      </c>
      <c r="C496" s="22" t="str">
        <f t="shared" si="79"/>
        <v>27600</v>
      </c>
      <c r="D496" s="22" t="str">
        <f t="shared" si="80"/>
        <v>03690</v>
      </c>
      <c r="E496" s="21" t="str">
        <f>VLOOKUP(B496,'Table A as of March 2024'!A:G,7,FALSE)</f>
        <v>Southside VA Community College</v>
      </c>
      <c r="F496" s="21" t="str">
        <f>VLOOKUP(B496,'Table A as of March 2024'!A:H,8,FALSE)</f>
        <v>EduStabFund-Institutn-COVID-19</v>
      </c>
      <c r="G496" s="11" t="str">
        <f>VLOOKUP(B496,'Table A as of March 2024'!A:I,9,FALSE)</f>
        <v>500</v>
      </c>
      <c r="H496" t="str">
        <f>VLOOKUP(B496,'Table A as of March 2024'!A:L,12,FALSE)</f>
        <v>No</v>
      </c>
      <c r="I496" s="9" t="str">
        <f>VLOOKUP(B496,'Table A as of March 2024'!A:M,13,FALSE)</f>
        <v>V</v>
      </c>
      <c r="K496" t="str">
        <f>VLOOKUP(G496,'ACFR Class Vlookup'!A:B,2,FALSE)</f>
        <v>N/A</v>
      </c>
      <c r="L496" s="1" t="str">
        <f>VLOOKUP(D496,'Fund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496" s="6" t="str">
        <f t="shared" si="81"/>
        <v>N/A</v>
      </c>
      <c r="N496" s="6" t="s">
        <v>2886</v>
      </c>
      <c r="O496" s="6" t="str">
        <f t="shared" si="82"/>
        <v>N/A</v>
      </c>
      <c r="P496" s="5" t="s">
        <v>2886</v>
      </c>
      <c r="Q496" s="6" t="str">
        <f t="shared" si="83"/>
        <v>N/A</v>
      </c>
      <c r="R496" s="7" t="str">
        <f t="shared" si="88"/>
        <v>No</v>
      </c>
      <c r="S496" s="5" t="str">
        <f t="shared" si="84"/>
        <v>N/A</v>
      </c>
      <c r="T496" s="6" t="str">
        <f t="shared" si="85"/>
        <v>N/A</v>
      </c>
      <c r="U496" s="7" t="str">
        <f t="shared" si="89"/>
        <v>No</v>
      </c>
      <c r="V496" s="5" t="str">
        <f t="shared" si="86"/>
        <v>N/A</v>
      </c>
      <c r="W496" s="6" t="str">
        <f t="shared" si="87"/>
        <v>N/A</v>
      </c>
      <c r="X496" s="5" t="s">
        <v>2886</v>
      </c>
    </row>
    <row r="497" spans="1:24" ht="60" x14ac:dyDescent="0.25">
      <c r="A497" s="77">
        <f>VLOOKUP(C497,'BU and Control BU Listing'!A:E,5,FALSE)</f>
        <v>26000</v>
      </c>
      <c r="B497" s="80" t="s">
        <v>8200</v>
      </c>
      <c r="C497" s="22" t="str">
        <f t="shared" si="79"/>
        <v>27600</v>
      </c>
      <c r="D497" s="22" t="str">
        <f t="shared" si="80"/>
        <v>03710</v>
      </c>
      <c r="E497" s="21" t="str">
        <f>VLOOKUP(B497,'Table A as of March 2024'!A:G,7,FALSE)</f>
        <v>Southside VA Community College</v>
      </c>
      <c r="F497" s="21" t="str">
        <f>VLOOKUP(B497,'Table A as of March 2024'!A:H,8,FALSE)</f>
        <v>FEMA - State Agy - COVID-19</v>
      </c>
      <c r="G497" s="11" t="str">
        <f>VLOOKUP(B497,'Table A as of March 2024'!A:I,9,FALSE)</f>
        <v>500</v>
      </c>
      <c r="H497" t="str">
        <f>VLOOKUP(B497,'Table A as of March 2024'!A:L,12,FALSE)</f>
        <v>No</v>
      </c>
      <c r="I497" s="9" t="str">
        <f>VLOOKUP(B497,'Table A as of March 2024'!A:M,13,FALSE)</f>
        <v>V</v>
      </c>
      <c r="K497" t="str">
        <f>VLOOKUP(G497,'ACFR Class Vlookup'!A:B,2,FALSE)</f>
        <v>N/A</v>
      </c>
      <c r="L497" s="1" t="str">
        <f>VLOOKUP(D497,'Fund Information'!A:F,6,FALSE)</f>
        <v>Federal Emergency Management Agency (FEMA) - VDEM Pass Thru COVID -19 - State Agencies.
HE equivalent of Fund 10710.</v>
      </c>
      <c r="M497" s="6" t="str">
        <f t="shared" si="81"/>
        <v>N/A</v>
      </c>
      <c r="N497" s="6" t="s">
        <v>2886</v>
      </c>
      <c r="O497" s="6" t="str">
        <f t="shared" si="82"/>
        <v>N/A</v>
      </c>
      <c r="P497" s="5" t="s">
        <v>2886</v>
      </c>
      <c r="Q497" s="6" t="str">
        <f t="shared" si="83"/>
        <v>N/A</v>
      </c>
      <c r="R497" s="7" t="str">
        <f t="shared" si="88"/>
        <v>No</v>
      </c>
      <c r="S497" s="5" t="str">
        <f t="shared" si="84"/>
        <v>N/A</v>
      </c>
      <c r="T497" s="6" t="str">
        <f t="shared" si="85"/>
        <v>N/A</v>
      </c>
      <c r="U497" s="7" t="str">
        <f t="shared" si="89"/>
        <v>No</v>
      </c>
      <c r="V497" s="5" t="str">
        <f t="shared" si="86"/>
        <v>N/A</v>
      </c>
      <c r="W497" s="6" t="str">
        <f t="shared" si="87"/>
        <v>N/A</v>
      </c>
      <c r="X497" s="5" t="s">
        <v>2886</v>
      </c>
    </row>
    <row r="498" spans="1:24" ht="45" x14ac:dyDescent="0.25">
      <c r="A498" s="77">
        <f>VLOOKUP(C498,'BU and Control BU Listing'!A:E,5,FALSE)</f>
        <v>26000</v>
      </c>
      <c r="B498" s="80" t="s">
        <v>3969</v>
      </c>
      <c r="C498" s="22" t="str">
        <f t="shared" si="79"/>
        <v>27600</v>
      </c>
      <c r="D498" s="22" t="str">
        <f t="shared" si="80"/>
        <v>03870</v>
      </c>
      <c r="E498" s="21" t="str">
        <f>VLOOKUP(B498,'Table A as of March 2024'!A:G,7,FALSE)</f>
        <v>Southside VA Community College</v>
      </c>
      <c r="F498" s="21" t="str">
        <f>VLOOKUP(B498,'Table A as of March 2024'!A:H,8,FALSE)</f>
        <v>Srplus Supp&amp;Equip Sales-Gen-HE</v>
      </c>
      <c r="G498" s="11" t="str">
        <f>VLOOKUP(B498,'Table A as of March 2024'!A:I,9,FALSE)</f>
        <v>500</v>
      </c>
      <c r="H498" t="str">
        <f>VLOOKUP(B498,'Table A as of March 2024'!A:L,12,FALSE)</f>
        <v>No</v>
      </c>
      <c r="I498" s="9" t="str">
        <f>VLOOKUP(B498,'Table A as of March 2024'!A:M,13,FALSE)</f>
        <v>U</v>
      </c>
      <c r="K498" t="str">
        <f>VLOOKUP(G498,'ACFR Class Vlookup'!A:B,2,FALSE)</f>
        <v>N/A</v>
      </c>
      <c r="L498" s="1" t="str">
        <f>VLOOKUP(D498,'Fund Information'!A:F,6,FALSE)</f>
        <v>Higher Education activity accounted for on higher education financial statement template submissions.  Accounts for sale of surplus supplies and equipment.</v>
      </c>
      <c r="M498" s="6" t="str">
        <f t="shared" si="81"/>
        <v>N/A</v>
      </c>
      <c r="N498" s="6" t="s">
        <v>2886</v>
      </c>
      <c r="O498" s="6" t="str">
        <f t="shared" si="82"/>
        <v>N/A</v>
      </c>
      <c r="P498" s="5" t="s">
        <v>2886</v>
      </c>
      <c r="Q498" s="6" t="str">
        <f t="shared" si="83"/>
        <v>N/A</v>
      </c>
      <c r="R498" s="7" t="str">
        <f t="shared" si="88"/>
        <v>No</v>
      </c>
      <c r="S498" s="5" t="str">
        <f t="shared" si="84"/>
        <v>N/A</v>
      </c>
      <c r="T498" s="6" t="str">
        <f t="shared" si="85"/>
        <v>N/A</v>
      </c>
      <c r="U498" s="7" t="str">
        <f t="shared" si="89"/>
        <v>No</v>
      </c>
      <c r="V498" s="5" t="str">
        <f t="shared" si="86"/>
        <v>N/A</v>
      </c>
      <c r="W498" s="6" t="str">
        <f t="shared" si="87"/>
        <v>N/A</v>
      </c>
      <c r="X498" s="5" t="s">
        <v>2886</v>
      </c>
    </row>
    <row r="499" spans="1:24" ht="30" x14ac:dyDescent="0.25">
      <c r="A499" s="77">
        <f>VLOOKUP(C499,'BU and Control BU Listing'!A:E,5,FALSE)</f>
        <v>26000</v>
      </c>
      <c r="B499" s="80" t="s">
        <v>3970</v>
      </c>
      <c r="C499" s="22" t="str">
        <f t="shared" si="79"/>
        <v>27600</v>
      </c>
      <c r="D499" s="22" t="str">
        <f t="shared" si="80"/>
        <v>03900</v>
      </c>
      <c r="E499" s="21" t="str">
        <f>VLOOKUP(B499,'Table A as of March 2024'!A:G,7,FALSE)</f>
        <v>Southside VA Community College</v>
      </c>
      <c r="F499" s="21" t="str">
        <f>VLOOKUP(B499,'Table A as of March 2024'!A:H,8,FALSE)</f>
        <v>Insurance Recovery - Higher Ed</v>
      </c>
      <c r="G499" s="11" t="str">
        <f>VLOOKUP(B499,'Table A as of March 2024'!A:I,9,FALSE)</f>
        <v>500</v>
      </c>
      <c r="H499" t="str">
        <f>VLOOKUP(B499,'Table A as of March 2024'!A:L,12,FALSE)</f>
        <v>No</v>
      </c>
      <c r="I499" s="9" t="str">
        <f>VLOOKUP(B499,'Table A as of March 2024'!A:M,13,FALSE)</f>
        <v>U</v>
      </c>
      <c r="K499" t="str">
        <f>VLOOKUP(G499,'ACFR Class Vlookup'!A:B,2,FALSE)</f>
        <v>N/A</v>
      </c>
      <c r="L499" s="1" t="str">
        <f>VLOOKUP(D499,'Fund Information'!A:F,6,FALSE)</f>
        <v>Higher Education activity included on higher education financial statement template submissions.</v>
      </c>
      <c r="M499" s="6" t="str">
        <f t="shared" si="81"/>
        <v>N/A</v>
      </c>
      <c r="N499" s="6" t="s">
        <v>2886</v>
      </c>
      <c r="O499" s="6" t="str">
        <f t="shared" si="82"/>
        <v>N/A</v>
      </c>
      <c r="P499" s="5" t="s">
        <v>2886</v>
      </c>
      <c r="Q499" s="6" t="str">
        <f t="shared" si="83"/>
        <v>N/A</v>
      </c>
      <c r="R499" s="7" t="str">
        <f t="shared" si="88"/>
        <v>No</v>
      </c>
      <c r="S499" s="5" t="str">
        <f t="shared" si="84"/>
        <v>N/A</v>
      </c>
      <c r="T499" s="6" t="str">
        <f t="shared" si="85"/>
        <v>N/A</v>
      </c>
      <c r="U499" s="7" t="str">
        <f t="shared" si="89"/>
        <v>No</v>
      </c>
      <c r="V499" s="5" t="str">
        <f t="shared" si="86"/>
        <v>N/A</v>
      </c>
      <c r="W499" s="6" t="str">
        <f t="shared" si="87"/>
        <v>N/A</v>
      </c>
      <c r="X499" s="5" t="s">
        <v>2886</v>
      </c>
    </row>
    <row r="500" spans="1:24" ht="75" x14ac:dyDescent="0.25">
      <c r="A500" s="77">
        <f>VLOOKUP(C500,'BU and Control BU Listing'!A:E,5,FALSE)</f>
        <v>26000</v>
      </c>
      <c r="B500" s="80" t="s">
        <v>3971</v>
      </c>
      <c r="C500" s="22" t="str">
        <f t="shared" si="79"/>
        <v>27600</v>
      </c>
      <c r="D500" s="22" t="str">
        <f t="shared" si="80"/>
        <v>07005</v>
      </c>
      <c r="E500" s="21" t="str">
        <f>VLOOKUP(B500,'Table A as of March 2024'!A:G,7,FALSE)</f>
        <v>Southside VA Community College</v>
      </c>
      <c r="F500" s="21" t="str">
        <f>VLOOKUP(B500,'Table A as of March 2024'!A:H,8,FALSE)</f>
        <v>Trust And Agency-VCCS</v>
      </c>
      <c r="G500" s="11" t="str">
        <f>VLOOKUP(B500,'Table A as of March 2024'!A:I,9,FALSE)</f>
        <v>500</v>
      </c>
      <c r="H500" t="str">
        <f>VLOOKUP(B500,'Table A as of March 2024'!A:L,12,FALSE)</f>
        <v>No</v>
      </c>
      <c r="I500" s="9" t="str">
        <f>VLOOKUP(B500,'Table A as of March 2024'!A:M,13,FALSE)</f>
        <v>R</v>
      </c>
      <c r="K500" t="str">
        <f>VLOOKUP(G500,'ACFR Class Vlookup'!A:B,2,FALSE)</f>
        <v>N/A</v>
      </c>
      <c r="L500" s="1" t="str">
        <f>VLOOKUP(D500,'Fund Information'!A:F,6,FALSE)</f>
        <v>Higher Education activity included on higher education financial statement template submissions.
4/1/17 - Financial Reporting Validation of ACFR Chartfield Attributes – December FY 2017 analysis-Changing all HE to 500</v>
      </c>
      <c r="M500" s="6" t="str">
        <f t="shared" si="81"/>
        <v>N/A</v>
      </c>
      <c r="N500" s="6" t="s">
        <v>2886</v>
      </c>
      <c r="O500" s="6" t="str">
        <f t="shared" si="82"/>
        <v>N/A</v>
      </c>
      <c r="P500" s="5" t="s">
        <v>2886</v>
      </c>
      <c r="Q500" s="6" t="str">
        <f t="shared" si="83"/>
        <v>N/A</v>
      </c>
      <c r="R500" s="7" t="str">
        <f t="shared" si="88"/>
        <v>No</v>
      </c>
      <c r="S500" s="5" t="str">
        <f t="shared" si="84"/>
        <v>N/A</v>
      </c>
      <c r="T500" s="6" t="str">
        <f t="shared" si="85"/>
        <v>N/A</v>
      </c>
      <c r="U500" s="7" t="str">
        <f t="shared" si="89"/>
        <v>No</v>
      </c>
      <c r="V500" s="5" t="str">
        <f t="shared" si="86"/>
        <v>N/A</v>
      </c>
      <c r="W500" s="6" t="str">
        <f t="shared" si="87"/>
        <v>N/A</v>
      </c>
      <c r="X500" s="5" t="s">
        <v>2886</v>
      </c>
    </row>
    <row r="501" spans="1:24" ht="30" x14ac:dyDescent="0.25">
      <c r="A501" s="77">
        <f>VLOOKUP(C501,'BU and Control BU Listing'!A:E,5,FALSE)</f>
        <v>26000</v>
      </c>
      <c r="B501" s="80" t="s">
        <v>3972</v>
      </c>
      <c r="C501" s="22" t="str">
        <f t="shared" si="79"/>
        <v>27600</v>
      </c>
      <c r="D501" s="22" t="str">
        <f t="shared" si="80"/>
        <v>08170</v>
      </c>
      <c r="E501" s="21" t="str">
        <f>VLOOKUP(B501,'Table A as of March 2024'!A:G,7,FALSE)</f>
        <v>Southside VA Community College</v>
      </c>
      <c r="F501" s="21" t="str">
        <f>VLOOKUP(B501,'Table A as of March 2024'!A:H,8,FALSE)</f>
        <v>VCBA 21St Century</v>
      </c>
      <c r="G501" s="11" t="str">
        <f>VLOOKUP(B501,'Table A as of March 2024'!A:I,9,FALSE)</f>
        <v>500</v>
      </c>
      <c r="H501" t="str">
        <f>VLOOKUP(B501,'Table A as of March 2024'!A:L,12,FALSE)</f>
        <v>No</v>
      </c>
      <c r="I501" s="9" t="str">
        <f>VLOOKUP(B501,'Table A as of March 2024'!A:M,13,FALSE)</f>
        <v>R</v>
      </c>
      <c r="K501" t="str">
        <f>VLOOKUP(G501,'ACFR Class Vlookup'!A:B,2,FALSE)</f>
        <v>N/A</v>
      </c>
      <c r="L501" s="1" t="str">
        <f>VLOOKUP(D501,'Fund Information'!A:F,6,FALSE)</f>
        <v>Higher Education activity included on higher education financial statement template submission.</v>
      </c>
      <c r="M501" s="6" t="str">
        <f t="shared" si="81"/>
        <v>N/A</v>
      </c>
      <c r="N501" s="6" t="s">
        <v>2886</v>
      </c>
      <c r="O501" s="6" t="str">
        <f t="shared" si="82"/>
        <v>N/A</v>
      </c>
      <c r="P501" s="5" t="s">
        <v>2886</v>
      </c>
      <c r="Q501" s="6" t="str">
        <f t="shared" si="83"/>
        <v>N/A</v>
      </c>
      <c r="R501" s="7" t="str">
        <f t="shared" si="88"/>
        <v>No</v>
      </c>
      <c r="S501" s="5" t="str">
        <f t="shared" si="84"/>
        <v>N/A</v>
      </c>
      <c r="T501" s="6" t="str">
        <f t="shared" si="85"/>
        <v>N/A</v>
      </c>
      <c r="U501" s="7" t="str">
        <f t="shared" si="89"/>
        <v>No</v>
      </c>
      <c r="V501" s="5" t="str">
        <f t="shared" si="86"/>
        <v>N/A</v>
      </c>
      <c r="W501" s="6" t="str">
        <f t="shared" si="87"/>
        <v>N/A</v>
      </c>
      <c r="X501" s="5" t="s">
        <v>2886</v>
      </c>
    </row>
    <row r="502" spans="1:24" x14ac:dyDescent="0.25">
      <c r="A502" s="77">
        <f>VLOOKUP(C502,'BU and Control BU Listing'!A:E,5,FALSE)</f>
        <v>26000</v>
      </c>
      <c r="B502" s="80" t="s">
        <v>3974</v>
      </c>
      <c r="C502" s="22" t="str">
        <f t="shared" si="79"/>
        <v>27700</v>
      </c>
      <c r="D502" s="22" t="str">
        <f t="shared" si="80"/>
        <v>02713</v>
      </c>
      <c r="E502" s="21" t="str">
        <f>VLOOKUP(B502,'Table A as of March 2024'!A:G,7,FALSE)</f>
        <v>Paul D. Camp Community College</v>
      </c>
      <c r="F502" s="21" t="str">
        <f>VLOOKUP(B502,'Table A as of March 2024'!A:H,8,FALSE)</f>
        <v>State Central Garage Pool VCCS</v>
      </c>
      <c r="G502" s="11" t="str">
        <f>VLOOKUP(B502,'Table A as of March 2024'!A:I,9,FALSE)</f>
        <v>500</v>
      </c>
      <c r="H502" t="str">
        <f>VLOOKUP(B502,'Table A as of March 2024'!A:L,12,FALSE)</f>
        <v>No</v>
      </c>
      <c r="I502" s="9" t="str">
        <f>VLOOKUP(B502,'Table A as of March 2024'!A:M,13,FALSE)</f>
        <v>U</v>
      </c>
      <c r="K502" t="str">
        <f>VLOOKUP(G502,'ACFR Class Vlookup'!A:B,2,FALSE)</f>
        <v>N/A</v>
      </c>
      <c r="L502" s="1" t="str">
        <f>VLOOKUP(D502,'Fund Information'!A:F,6,FALSE)</f>
        <v>Statewide fund which accounts for fees paid for use of state vehicles.</v>
      </c>
      <c r="M502" s="6" t="str">
        <f t="shared" si="81"/>
        <v>N/A</v>
      </c>
      <c r="N502" s="6" t="s">
        <v>2886</v>
      </c>
      <c r="O502" s="6" t="str">
        <f t="shared" si="82"/>
        <v>N/A</v>
      </c>
      <c r="P502" s="5" t="s">
        <v>2886</v>
      </c>
      <c r="Q502" s="6" t="str">
        <f t="shared" si="83"/>
        <v>N/A</v>
      </c>
      <c r="R502" s="7" t="str">
        <f t="shared" si="88"/>
        <v>No</v>
      </c>
      <c r="S502" s="5" t="str">
        <f t="shared" si="84"/>
        <v>N/A</v>
      </c>
      <c r="T502" s="6" t="str">
        <f t="shared" si="85"/>
        <v>N/A</v>
      </c>
      <c r="U502" s="7" t="str">
        <f t="shared" si="89"/>
        <v>No</v>
      </c>
      <c r="V502" s="5" t="str">
        <f t="shared" si="86"/>
        <v>N/A</v>
      </c>
      <c r="W502" s="6" t="str">
        <f t="shared" si="87"/>
        <v>N/A</v>
      </c>
      <c r="X502" s="5" t="s">
        <v>2886</v>
      </c>
    </row>
    <row r="503" spans="1:24" ht="75" x14ac:dyDescent="0.25">
      <c r="A503" s="77">
        <f>VLOOKUP(C503,'BU and Control BU Listing'!A:E,5,FALSE)</f>
        <v>26000</v>
      </c>
      <c r="B503" s="80" t="s">
        <v>3975</v>
      </c>
      <c r="C503" s="22" t="str">
        <f t="shared" si="79"/>
        <v>27700</v>
      </c>
      <c r="D503" s="22" t="str">
        <f t="shared" si="80"/>
        <v>03000</v>
      </c>
      <c r="E503" s="21" t="str">
        <f>VLOOKUP(B503,'Table A as of March 2024'!A:G,7,FALSE)</f>
        <v>Paul D. Camp Community College</v>
      </c>
      <c r="F503" s="21" t="str">
        <f>VLOOKUP(B503,'Table A as of March 2024'!A:H,8,FALSE)</f>
        <v>Higher Education Operating</v>
      </c>
      <c r="G503" s="11" t="str">
        <f>VLOOKUP(B503,'Table A as of March 2024'!A:I,9,FALSE)</f>
        <v>500</v>
      </c>
      <c r="H503" t="str">
        <f>VLOOKUP(B503,'Table A as of March 2024'!A:L,12,FALSE)</f>
        <v>No</v>
      </c>
      <c r="I503" s="9" t="str">
        <f>VLOOKUP(B503,'Table A as of March 2024'!A:M,13,FALSE)</f>
        <v>U</v>
      </c>
      <c r="K503" t="str">
        <f>VLOOKUP(G503,'ACFR Class Vlookup'!A:B,2,FALSE)</f>
        <v>N/A</v>
      </c>
      <c r="L503" s="1" t="str">
        <f>VLOOKUP(D503,'Fund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03" s="6" t="str">
        <f t="shared" si="81"/>
        <v>N/A</v>
      </c>
      <c r="N503" s="6" t="s">
        <v>2886</v>
      </c>
      <c r="O503" s="6" t="str">
        <f t="shared" si="82"/>
        <v>N/A</v>
      </c>
      <c r="P503" s="5" t="s">
        <v>2886</v>
      </c>
      <c r="Q503" s="6" t="str">
        <f t="shared" si="83"/>
        <v>N/A</v>
      </c>
      <c r="R503" s="7" t="str">
        <f t="shared" si="88"/>
        <v>No</v>
      </c>
      <c r="S503" s="5" t="str">
        <f t="shared" si="84"/>
        <v>N/A</v>
      </c>
      <c r="T503" s="6" t="str">
        <f t="shared" si="85"/>
        <v>N/A</v>
      </c>
      <c r="U503" s="7" t="str">
        <f t="shared" si="89"/>
        <v>No</v>
      </c>
      <c r="V503" s="5" t="str">
        <f t="shared" si="86"/>
        <v>N/A</v>
      </c>
      <c r="W503" s="6" t="str">
        <f t="shared" si="87"/>
        <v>N/A</v>
      </c>
      <c r="X503" s="5" t="s">
        <v>2886</v>
      </c>
    </row>
    <row r="504" spans="1:24" ht="30" x14ac:dyDescent="0.25">
      <c r="A504" s="77">
        <f>VLOOKUP(C504,'BU and Control BU Listing'!A:E,5,FALSE)</f>
        <v>26000</v>
      </c>
      <c r="B504" s="80" t="s">
        <v>3976</v>
      </c>
      <c r="C504" s="22" t="str">
        <f t="shared" si="79"/>
        <v>27700</v>
      </c>
      <c r="D504" s="22" t="str">
        <f t="shared" si="80"/>
        <v>03010</v>
      </c>
      <c r="E504" s="21" t="str">
        <f>VLOOKUP(B504,'Table A as of March 2024'!A:G,7,FALSE)</f>
        <v>Paul D. Camp Community College</v>
      </c>
      <c r="F504" s="21" t="str">
        <f>VLOOKUP(B504,'Table A as of March 2024'!A:H,8,FALSE)</f>
        <v>Higher Education Federal</v>
      </c>
      <c r="G504" s="11" t="str">
        <f>VLOOKUP(B504,'Table A as of March 2024'!A:I,9,FALSE)</f>
        <v>500</v>
      </c>
      <c r="H504" t="str">
        <f>VLOOKUP(B504,'Table A as of March 2024'!A:L,12,FALSE)</f>
        <v>No</v>
      </c>
      <c r="I504" s="9" t="str">
        <f>VLOOKUP(B504,'Table A as of March 2024'!A:M,13,FALSE)</f>
        <v>R</v>
      </c>
      <c r="K504" t="str">
        <f>VLOOKUP(G504,'ACFR Class Vlookup'!A:B,2,FALSE)</f>
        <v>N/A</v>
      </c>
      <c r="L504" s="1" t="str">
        <f>VLOOKUP(D504,'Fund Information'!A:F,6,FALSE)</f>
        <v>Higher Education activity included on higher education financial statement template submissions.</v>
      </c>
      <c r="M504" s="6" t="str">
        <f t="shared" si="81"/>
        <v>N/A</v>
      </c>
      <c r="N504" s="6" t="s">
        <v>2886</v>
      </c>
      <c r="O504" s="6" t="str">
        <f t="shared" si="82"/>
        <v>N/A</v>
      </c>
      <c r="P504" s="5" t="s">
        <v>2886</v>
      </c>
      <c r="Q504" s="6" t="str">
        <f t="shared" si="83"/>
        <v>N/A</v>
      </c>
      <c r="R504" s="7" t="str">
        <f t="shared" si="88"/>
        <v>No</v>
      </c>
      <c r="S504" s="5" t="str">
        <f t="shared" si="84"/>
        <v>N/A</v>
      </c>
      <c r="T504" s="6" t="str">
        <f t="shared" si="85"/>
        <v>N/A</v>
      </c>
      <c r="U504" s="7" t="str">
        <f t="shared" si="89"/>
        <v>No</v>
      </c>
      <c r="V504" s="5" t="str">
        <f t="shared" si="86"/>
        <v>N/A</v>
      </c>
      <c r="W504" s="6" t="str">
        <f t="shared" si="87"/>
        <v>N/A</v>
      </c>
      <c r="X504" s="5" t="s">
        <v>2886</v>
      </c>
    </row>
    <row r="505" spans="1:24" ht="30" x14ac:dyDescent="0.25">
      <c r="A505" s="77">
        <f>VLOOKUP(C505,'BU and Control BU Listing'!A:E,5,FALSE)</f>
        <v>26000</v>
      </c>
      <c r="B505" s="80" t="s">
        <v>3977</v>
      </c>
      <c r="C505" s="22" t="str">
        <f t="shared" si="79"/>
        <v>27700</v>
      </c>
      <c r="D505" s="22" t="str">
        <f t="shared" si="80"/>
        <v>03020</v>
      </c>
      <c r="E505" s="21" t="str">
        <f>VLOOKUP(B505,'Table A as of March 2024'!A:G,7,FALSE)</f>
        <v>Paul D. Camp Community College</v>
      </c>
      <c r="F505" s="21" t="str">
        <f>VLOOKUP(B505,'Table A as of March 2024'!A:H,8,FALSE)</f>
        <v>Foundation/Othr Grants/Cntrcts</v>
      </c>
      <c r="G505" s="11" t="str">
        <f>VLOOKUP(B505,'Table A as of March 2024'!A:I,9,FALSE)</f>
        <v>500</v>
      </c>
      <c r="H505" t="str">
        <f>VLOOKUP(B505,'Table A as of March 2024'!A:L,12,FALSE)</f>
        <v>No</v>
      </c>
      <c r="I505" s="9" t="str">
        <f>VLOOKUP(B505,'Table A as of March 2024'!A:M,13,FALSE)</f>
        <v>R</v>
      </c>
      <c r="K505" t="str">
        <f>VLOOKUP(G505,'ACFR Class Vlookup'!A:B,2,FALSE)</f>
        <v>N/A</v>
      </c>
      <c r="L505" s="1" t="str">
        <f>VLOOKUP(D505,'Fund Information'!A:F,6,FALSE)</f>
        <v>Higher Education activity included on higher education financial statement template submissions.</v>
      </c>
      <c r="M505" s="6" t="str">
        <f t="shared" si="81"/>
        <v>N/A</v>
      </c>
      <c r="N505" s="6" t="s">
        <v>2886</v>
      </c>
      <c r="O505" s="6" t="str">
        <f t="shared" si="82"/>
        <v>N/A</v>
      </c>
      <c r="P505" s="5" t="s">
        <v>2886</v>
      </c>
      <c r="Q505" s="6" t="str">
        <f t="shared" si="83"/>
        <v>N/A</v>
      </c>
      <c r="R505" s="7" t="str">
        <f t="shared" si="88"/>
        <v>No</v>
      </c>
      <c r="S505" s="5" t="str">
        <f t="shared" si="84"/>
        <v>N/A</v>
      </c>
      <c r="T505" s="6" t="str">
        <f t="shared" si="85"/>
        <v>N/A</v>
      </c>
      <c r="U505" s="7" t="str">
        <f t="shared" si="89"/>
        <v>No</v>
      </c>
      <c r="V505" s="5" t="str">
        <f t="shared" si="86"/>
        <v>N/A</v>
      </c>
      <c r="W505" s="6" t="str">
        <f t="shared" si="87"/>
        <v>N/A</v>
      </c>
      <c r="X505" s="5" t="s">
        <v>2886</v>
      </c>
    </row>
    <row r="506" spans="1:24" ht="30" x14ac:dyDescent="0.25">
      <c r="A506" s="77">
        <f>VLOOKUP(C506,'BU and Control BU Listing'!A:E,5,FALSE)</f>
        <v>26000</v>
      </c>
      <c r="B506" s="80" t="s">
        <v>3978</v>
      </c>
      <c r="C506" s="22" t="str">
        <f t="shared" si="79"/>
        <v>27700</v>
      </c>
      <c r="D506" s="22" t="str">
        <f t="shared" si="80"/>
        <v>03030</v>
      </c>
      <c r="E506" s="21" t="str">
        <f>VLOOKUP(B506,'Table A as of March 2024'!A:G,7,FALSE)</f>
        <v>Paul D. Camp Community College</v>
      </c>
      <c r="F506" s="21" t="str">
        <f>VLOOKUP(B506,'Table A as of March 2024'!A:H,8,FALSE)</f>
        <v>Indirect Cost Recovery</v>
      </c>
      <c r="G506" s="11" t="str">
        <f>VLOOKUP(B506,'Table A as of March 2024'!A:I,9,FALSE)</f>
        <v>500</v>
      </c>
      <c r="H506" t="str">
        <f>VLOOKUP(B506,'Table A as of March 2024'!A:L,12,FALSE)</f>
        <v>No</v>
      </c>
      <c r="I506" s="9" t="str">
        <f>VLOOKUP(B506,'Table A as of March 2024'!A:M,13,FALSE)</f>
        <v>U</v>
      </c>
      <c r="K506" t="str">
        <f>VLOOKUP(G506,'ACFR Class Vlookup'!A:B,2,FALSE)</f>
        <v>N/A</v>
      </c>
      <c r="L506" s="1" t="str">
        <f>VLOOKUP(D506,'Fund Information'!A:F,6,FALSE)</f>
        <v>Higher Education activity included on higher education financial statement template submissions.</v>
      </c>
      <c r="M506" s="6" t="str">
        <f t="shared" si="81"/>
        <v>N/A</v>
      </c>
      <c r="N506" s="6" t="s">
        <v>2886</v>
      </c>
      <c r="O506" s="6" t="str">
        <f t="shared" si="82"/>
        <v>N/A</v>
      </c>
      <c r="P506" s="5" t="s">
        <v>2886</v>
      </c>
      <c r="Q506" s="6" t="str">
        <f t="shared" si="83"/>
        <v>N/A</v>
      </c>
      <c r="R506" s="7" t="str">
        <f t="shared" si="88"/>
        <v>No</v>
      </c>
      <c r="S506" s="5" t="str">
        <f t="shared" si="84"/>
        <v>N/A</v>
      </c>
      <c r="T506" s="6" t="str">
        <f t="shared" si="85"/>
        <v>N/A</v>
      </c>
      <c r="U506" s="7" t="str">
        <f t="shared" si="89"/>
        <v>No</v>
      </c>
      <c r="V506" s="5" t="str">
        <f t="shared" si="86"/>
        <v>N/A</v>
      </c>
      <c r="W506" s="6" t="str">
        <f t="shared" si="87"/>
        <v>N/A</v>
      </c>
      <c r="X506" s="5" t="s">
        <v>2886</v>
      </c>
    </row>
    <row r="507" spans="1:24" ht="240" x14ac:dyDescent="0.25">
      <c r="A507" s="77">
        <f>VLOOKUP(C507,'BU and Control BU Listing'!A:E,5,FALSE)</f>
        <v>26000</v>
      </c>
      <c r="B507" s="80" t="s">
        <v>8701</v>
      </c>
      <c r="C507" s="22" t="str">
        <f t="shared" si="79"/>
        <v>27700</v>
      </c>
      <c r="D507" s="22" t="str">
        <f t="shared" si="80"/>
        <v>03040</v>
      </c>
      <c r="E507" s="21" t="str">
        <f>VLOOKUP(B507,'Table A as of March 2024'!A:G,7,FALSE)</f>
        <v>Paul D. Camp Community College</v>
      </c>
      <c r="F507" s="21" t="str">
        <f>VLOOKUP(B507,'Table A as of March 2024'!A:H,8,FALSE)</f>
        <v>Institutional Reserve Fund</v>
      </c>
      <c r="G507" s="11" t="str">
        <f>VLOOKUP(B507,'Table A as of March 2024'!A:I,9,FALSE)</f>
        <v>500</v>
      </c>
      <c r="H507" t="str">
        <f>VLOOKUP(B507,'Table A as of March 2024'!A:L,12,FALSE)</f>
        <v>No</v>
      </c>
      <c r="I507" s="9" t="str">
        <f>VLOOKUP(B507,'Table A as of March 2024'!A:M,13,FALSE)</f>
        <v>U</v>
      </c>
      <c r="K507" t="str">
        <f>VLOOKUP(G507,'ACFR Class Vlookup'!A:B,2,FALSE)</f>
        <v>N/A</v>
      </c>
      <c r="L507" s="1" t="str">
        <f>VLOOKUP(D507,'Fund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507" s="6" t="str">
        <f t="shared" si="81"/>
        <v>N/A</v>
      </c>
      <c r="N507" s="6" t="s">
        <v>2886</v>
      </c>
      <c r="O507" s="6" t="str">
        <f t="shared" si="82"/>
        <v>N/A</v>
      </c>
      <c r="P507" s="5" t="s">
        <v>2886</v>
      </c>
      <c r="Q507" s="6" t="str">
        <f t="shared" si="83"/>
        <v>N/A</v>
      </c>
      <c r="R507" s="7" t="str">
        <f t="shared" si="88"/>
        <v>No</v>
      </c>
      <c r="S507" s="5" t="str">
        <f t="shared" si="84"/>
        <v>N/A</v>
      </c>
      <c r="T507" s="6" t="str">
        <f t="shared" si="85"/>
        <v>N/A</v>
      </c>
      <c r="U507" s="7" t="str">
        <f t="shared" si="89"/>
        <v>No</v>
      </c>
      <c r="V507" s="5" t="str">
        <f t="shared" si="86"/>
        <v>N/A</v>
      </c>
      <c r="W507" s="6" t="str">
        <f t="shared" si="87"/>
        <v>N/A</v>
      </c>
      <c r="X507" s="5" t="s">
        <v>2886</v>
      </c>
    </row>
    <row r="508" spans="1:24" ht="60" x14ac:dyDescent="0.25">
      <c r="A508" s="77">
        <f>VLOOKUP(C508,'BU and Control BU Listing'!A:E,5,FALSE)</f>
        <v>26000</v>
      </c>
      <c r="B508" s="80" t="s">
        <v>3979</v>
      </c>
      <c r="C508" s="22" t="str">
        <f t="shared" si="79"/>
        <v>27700</v>
      </c>
      <c r="D508" s="22" t="str">
        <f t="shared" si="80"/>
        <v>03060</v>
      </c>
      <c r="E508" s="21" t="str">
        <f>VLOOKUP(B508,'Table A as of March 2024'!A:G,7,FALSE)</f>
        <v>Paul D. Camp Community College</v>
      </c>
      <c r="F508" s="21" t="str">
        <f>VLOOKUP(B508,'Table A as of March 2024'!A:H,8,FALSE)</f>
        <v>Auxiliary Enterprise</v>
      </c>
      <c r="G508" s="11" t="str">
        <f>VLOOKUP(B508,'Table A as of March 2024'!A:I,9,FALSE)</f>
        <v>500</v>
      </c>
      <c r="H508" t="str">
        <f>VLOOKUP(B508,'Table A as of March 2024'!A:L,12,FALSE)</f>
        <v>No</v>
      </c>
      <c r="I508" s="9" t="str">
        <f>VLOOKUP(B508,'Table A as of March 2024'!A:M,13,FALSE)</f>
        <v>U</v>
      </c>
      <c r="K508" t="str">
        <f>VLOOKUP(G508,'ACFR Class Vlookup'!A:B,2,FALSE)</f>
        <v>N/A</v>
      </c>
      <c r="L508" s="1" t="str">
        <f>VLOOKUP(D508,'Fund Information'!A:F,6,FALSE)</f>
        <v>The Higher Education Auxiliary Enterprise fund accounts for the Auxiliary activities at the colleges/universities.  These activities include such things as food service, bookstores, student health servicces and recreation/intramural programs.</v>
      </c>
      <c r="M508" s="6" t="str">
        <f t="shared" si="81"/>
        <v>N/A</v>
      </c>
      <c r="N508" s="6" t="s">
        <v>2886</v>
      </c>
      <c r="O508" s="6" t="str">
        <f t="shared" si="82"/>
        <v>N/A</v>
      </c>
      <c r="P508" s="5" t="s">
        <v>2886</v>
      </c>
      <c r="Q508" s="6" t="str">
        <f t="shared" si="83"/>
        <v>N/A</v>
      </c>
      <c r="R508" s="7" t="str">
        <f t="shared" si="88"/>
        <v>No</v>
      </c>
      <c r="S508" s="5" t="str">
        <f t="shared" si="84"/>
        <v>N/A</v>
      </c>
      <c r="T508" s="6" t="str">
        <f t="shared" si="85"/>
        <v>N/A</v>
      </c>
      <c r="U508" s="7" t="str">
        <f t="shared" si="89"/>
        <v>No</v>
      </c>
      <c r="V508" s="5" t="str">
        <f t="shared" si="86"/>
        <v>N/A</v>
      </c>
      <c r="W508" s="6" t="str">
        <f t="shared" si="87"/>
        <v>N/A</v>
      </c>
      <c r="X508" s="5" t="s">
        <v>2886</v>
      </c>
    </row>
    <row r="509" spans="1:24" ht="30" x14ac:dyDescent="0.25">
      <c r="A509" s="77">
        <f>VLOOKUP(C509,'BU and Control BU Listing'!A:E,5,FALSE)</f>
        <v>26000</v>
      </c>
      <c r="B509" s="80" t="s">
        <v>3980</v>
      </c>
      <c r="C509" s="22" t="str">
        <f t="shared" si="79"/>
        <v>27700</v>
      </c>
      <c r="D509" s="22" t="str">
        <f t="shared" si="80"/>
        <v>03080</v>
      </c>
      <c r="E509" s="21" t="str">
        <f>VLOOKUP(B509,'Table A as of March 2024'!A:G,7,FALSE)</f>
        <v>Paul D. Camp Community College</v>
      </c>
      <c r="F509" s="21" t="str">
        <f>VLOOKUP(B509,'Table A as of March 2024'!A:H,8,FALSE)</f>
        <v>Work Study</v>
      </c>
      <c r="G509" s="11" t="str">
        <f>VLOOKUP(B509,'Table A as of March 2024'!A:I,9,FALSE)</f>
        <v>500</v>
      </c>
      <c r="H509" t="str">
        <f>VLOOKUP(B509,'Table A as of March 2024'!A:L,12,FALSE)</f>
        <v>No</v>
      </c>
      <c r="I509" s="9" t="str">
        <f>VLOOKUP(B509,'Table A as of March 2024'!A:M,13,FALSE)</f>
        <v>R</v>
      </c>
      <c r="K509" t="str">
        <f>VLOOKUP(G509,'ACFR Class Vlookup'!A:B,2,FALSE)</f>
        <v>N/A</v>
      </c>
      <c r="L509" s="1" t="str">
        <f>VLOOKUP(D509,'Fund Information'!A:F,6,FALSE)</f>
        <v>Higher Education activity included on higher education financial statement template submissions.</v>
      </c>
      <c r="M509" s="6" t="str">
        <f t="shared" si="81"/>
        <v>N/A</v>
      </c>
      <c r="N509" s="6" t="s">
        <v>2886</v>
      </c>
      <c r="O509" s="6" t="str">
        <f t="shared" si="82"/>
        <v>N/A</v>
      </c>
      <c r="P509" s="5" t="s">
        <v>2886</v>
      </c>
      <c r="Q509" s="6" t="str">
        <f t="shared" si="83"/>
        <v>N/A</v>
      </c>
      <c r="R509" s="7" t="str">
        <f t="shared" si="88"/>
        <v>No</v>
      </c>
      <c r="S509" s="5" t="str">
        <f t="shared" si="84"/>
        <v>N/A</v>
      </c>
      <c r="T509" s="6" t="str">
        <f t="shared" si="85"/>
        <v>N/A</v>
      </c>
      <c r="U509" s="7" t="str">
        <f t="shared" si="89"/>
        <v>No</v>
      </c>
      <c r="V509" s="5" t="str">
        <f t="shared" si="86"/>
        <v>N/A</v>
      </c>
      <c r="W509" s="6" t="str">
        <f t="shared" si="87"/>
        <v>N/A</v>
      </c>
      <c r="X509" s="5" t="s">
        <v>2886</v>
      </c>
    </row>
    <row r="510" spans="1:24" ht="30" x14ac:dyDescent="0.25">
      <c r="A510" s="77">
        <f>VLOOKUP(C510,'BU and Control BU Listing'!A:E,5,FALSE)</f>
        <v>26000</v>
      </c>
      <c r="B510" s="80" t="s">
        <v>3981</v>
      </c>
      <c r="C510" s="22" t="str">
        <f t="shared" si="79"/>
        <v>27700</v>
      </c>
      <c r="D510" s="22" t="str">
        <f t="shared" si="80"/>
        <v>03170</v>
      </c>
      <c r="E510" s="21" t="str">
        <f>VLOOKUP(B510,'Table A as of March 2024'!A:G,7,FALSE)</f>
        <v>Paul D. Camp Community College</v>
      </c>
      <c r="F510" s="21" t="str">
        <f>VLOOKUP(B510,'Table A as of March 2024'!A:H,8,FALSE)</f>
        <v>Student Financial Assistance</v>
      </c>
      <c r="G510" s="11" t="str">
        <f>VLOOKUP(B510,'Table A as of March 2024'!A:I,9,FALSE)</f>
        <v>500</v>
      </c>
      <c r="H510" t="str">
        <f>VLOOKUP(B510,'Table A as of March 2024'!A:L,12,FALSE)</f>
        <v>No</v>
      </c>
      <c r="I510" s="9" t="str">
        <f>VLOOKUP(B510,'Table A as of March 2024'!A:M,13,FALSE)</f>
        <v>U</v>
      </c>
      <c r="K510" t="str">
        <f>VLOOKUP(G510,'ACFR Class Vlookup'!A:B,2,FALSE)</f>
        <v>N/A</v>
      </c>
      <c r="L510" s="1" t="str">
        <f>VLOOKUP(D510,'Fund Information'!A:F,6,FALSE)</f>
        <v>Higher Education activity included on higher education financial statement template submissions.</v>
      </c>
      <c r="M510" s="6" t="str">
        <f t="shared" si="81"/>
        <v>N/A</v>
      </c>
      <c r="N510" s="6" t="s">
        <v>2886</v>
      </c>
      <c r="O510" s="6" t="str">
        <f t="shared" si="82"/>
        <v>N/A</v>
      </c>
      <c r="P510" s="5" t="s">
        <v>2886</v>
      </c>
      <c r="Q510" s="6" t="str">
        <f t="shared" si="83"/>
        <v>N/A</v>
      </c>
      <c r="R510" s="7" t="str">
        <f t="shared" si="88"/>
        <v>No</v>
      </c>
      <c r="S510" s="5" t="str">
        <f t="shared" si="84"/>
        <v>N/A</v>
      </c>
      <c r="T510" s="6" t="str">
        <f t="shared" si="85"/>
        <v>N/A</v>
      </c>
      <c r="U510" s="7" t="str">
        <f t="shared" si="89"/>
        <v>No</v>
      </c>
      <c r="V510" s="5" t="str">
        <f t="shared" si="86"/>
        <v>N/A</v>
      </c>
      <c r="W510" s="6" t="str">
        <f t="shared" si="87"/>
        <v>N/A</v>
      </c>
      <c r="X510" s="5" t="s">
        <v>2886</v>
      </c>
    </row>
    <row r="511" spans="1:24" x14ac:dyDescent="0.25">
      <c r="A511" s="77">
        <f>VLOOKUP(C511,'BU and Control BU Listing'!A:E,5,FALSE)</f>
        <v>26000</v>
      </c>
      <c r="B511" s="80" t="s">
        <v>3982</v>
      </c>
      <c r="C511" s="22" t="str">
        <f t="shared" si="79"/>
        <v>27700</v>
      </c>
      <c r="D511" s="22" t="str">
        <f t="shared" si="80"/>
        <v>03190</v>
      </c>
      <c r="E511" s="21" t="str">
        <f>VLOOKUP(B511,'Table A as of March 2024'!A:G,7,FALSE)</f>
        <v>Paul D. Camp Community College</v>
      </c>
      <c r="F511" s="21" t="str">
        <f>VLOOKUP(B511,'Table A as of March 2024'!A:H,8,FALSE)</f>
        <v>Workforce Development Program</v>
      </c>
      <c r="G511" s="11" t="str">
        <f>VLOOKUP(B511,'Table A as of March 2024'!A:I,9,FALSE)</f>
        <v>500</v>
      </c>
      <c r="H511" t="str">
        <f>VLOOKUP(B511,'Table A as of March 2024'!A:L,12,FALSE)</f>
        <v>No</v>
      </c>
      <c r="I511" s="9" t="str">
        <f>VLOOKUP(B511,'Table A as of March 2024'!A:M,13,FALSE)</f>
        <v>U</v>
      </c>
      <c r="K511" t="str">
        <f>VLOOKUP(G511,'ACFR Class Vlookup'!A:B,2,FALSE)</f>
        <v>N/A</v>
      </c>
      <c r="L511" s="1">
        <f>VLOOKUP(D511,'Fund Information'!A:F,6,FALSE)</f>
        <v>0</v>
      </c>
      <c r="M511" s="6" t="str">
        <f t="shared" si="81"/>
        <v>N/A</v>
      </c>
      <c r="N511" s="6" t="s">
        <v>2886</v>
      </c>
      <c r="O511" s="6" t="str">
        <f t="shared" si="82"/>
        <v>N/A</v>
      </c>
      <c r="P511" s="5" t="s">
        <v>2886</v>
      </c>
      <c r="Q511" s="6" t="str">
        <f t="shared" si="83"/>
        <v>N/A</v>
      </c>
      <c r="R511" s="7" t="str">
        <f t="shared" si="88"/>
        <v>No</v>
      </c>
      <c r="S511" s="5" t="str">
        <f t="shared" si="84"/>
        <v>N/A</v>
      </c>
      <c r="T511" s="6" t="str">
        <f t="shared" si="85"/>
        <v>N/A</v>
      </c>
      <c r="U511" s="7" t="str">
        <f t="shared" si="89"/>
        <v>No</v>
      </c>
      <c r="V511" s="5" t="str">
        <f t="shared" si="86"/>
        <v>N/A</v>
      </c>
      <c r="W511" s="6" t="str">
        <f t="shared" si="87"/>
        <v>N/A</v>
      </c>
      <c r="X511" s="5" t="s">
        <v>2886</v>
      </c>
    </row>
    <row r="512" spans="1:24" ht="165" x14ac:dyDescent="0.25">
      <c r="A512" s="77">
        <f>VLOOKUP(C512,'BU and Control BU Listing'!A:E,5,FALSE)</f>
        <v>26000</v>
      </c>
      <c r="B512" s="80" t="s">
        <v>8201</v>
      </c>
      <c r="C512" s="22" t="str">
        <f t="shared" si="79"/>
        <v>27700</v>
      </c>
      <c r="D512" s="22" t="str">
        <f t="shared" si="80"/>
        <v>03210</v>
      </c>
      <c r="E512" s="21" t="str">
        <f>VLOOKUP(B512,'Table A as of March 2024'!A:G,7,FALSE)</f>
        <v>Paul D. Camp Community College</v>
      </c>
      <c r="F512" s="21" t="str">
        <f>VLOOKUP(B512,'Table A as of March 2024'!A:H,8,FALSE)</f>
        <v>ARP-CrvStLoclFisRecFd-COVID-19</v>
      </c>
      <c r="G512" s="11" t="str">
        <f>VLOOKUP(B512,'Table A as of March 2024'!A:I,9,FALSE)</f>
        <v>500</v>
      </c>
      <c r="H512" t="str">
        <f>VLOOKUP(B512,'Table A as of March 2024'!A:L,12,FALSE)</f>
        <v>No</v>
      </c>
      <c r="I512" s="9" t="str">
        <f>VLOOKUP(B512,'Table A as of March 2024'!A:M,13,FALSE)</f>
        <v>V</v>
      </c>
      <c r="K512" t="str">
        <f>VLOOKUP(G512,'ACFR Class Vlookup'!A:B,2,FALSE)</f>
        <v>N/A</v>
      </c>
      <c r="L512" s="1" t="str">
        <f>VLOOKUP(D512,'Fund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12" s="6" t="str">
        <f t="shared" si="81"/>
        <v>N/A</v>
      </c>
      <c r="N512" s="6" t="s">
        <v>2886</v>
      </c>
      <c r="O512" s="6" t="str">
        <f t="shared" si="82"/>
        <v>N/A</v>
      </c>
      <c r="P512" s="5" t="s">
        <v>2886</v>
      </c>
      <c r="Q512" s="6" t="str">
        <f t="shared" si="83"/>
        <v>N/A</v>
      </c>
      <c r="R512" s="7" t="str">
        <f t="shared" si="88"/>
        <v>No</v>
      </c>
      <c r="S512" s="5" t="str">
        <f t="shared" si="84"/>
        <v>N/A</v>
      </c>
      <c r="T512" s="6" t="str">
        <f t="shared" si="85"/>
        <v>N/A</v>
      </c>
      <c r="U512" s="7" t="str">
        <f t="shared" si="89"/>
        <v>No</v>
      </c>
      <c r="V512" s="5" t="str">
        <f t="shared" si="86"/>
        <v>N/A</v>
      </c>
      <c r="W512" s="6" t="str">
        <f t="shared" si="87"/>
        <v>N/A</v>
      </c>
      <c r="X512" s="5" t="s">
        <v>2886</v>
      </c>
    </row>
    <row r="513" spans="1:24" ht="150" x14ac:dyDescent="0.25">
      <c r="A513" s="77">
        <f>VLOOKUP(C513,'BU and Control BU Listing'!A:E,5,FALSE)</f>
        <v>26000</v>
      </c>
      <c r="B513" s="80" t="s">
        <v>8864</v>
      </c>
      <c r="C513" s="22" t="str">
        <f t="shared" si="79"/>
        <v>27700</v>
      </c>
      <c r="D513" s="22" t="str">
        <f t="shared" si="80"/>
        <v>03260</v>
      </c>
      <c r="E513" s="21" t="str">
        <f>VLOOKUP(B513,'Table A as of March 2024'!A:G,7,FALSE)</f>
        <v>Paul D. Camp Community College</v>
      </c>
      <c r="F513" s="21" t="str">
        <f>VLOOKUP(B513,'Table A as of March 2024'!A:H,8,FALSE)</f>
        <v>Cllg Prtnrshp Labrtry Schl Fnd</v>
      </c>
      <c r="G513" s="11" t="str">
        <f>VLOOKUP(B513,'Table A as of March 2024'!A:I,9,FALSE)</f>
        <v>500</v>
      </c>
      <c r="H513" t="str">
        <f>VLOOKUP(B513,'Table A as of March 2024'!A:L,12,FALSE)</f>
        <v>No</v>
      </c>
      <c r="I513" s="9" t="str">
        <f>VLOOKUP(B513,'Table A as of March 2024'!A:M,13,FALSE)</f>
        <v>U</v>
      </c>
      <c r="K513" t="str">
        <f>VLOOKUP(G513,'ACFR Class Vlookup'!A:B,2,FALSE)</f>
        <v>N/A</v>
      </c>
      <c r="L513" s="1" t="str">
        <f>VLOOKUP(D513,'Fund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513" s="6" t="str">
        <f t="shared" si="81"/>
        <v>N/A</v>
      </c>
      <c r="N513" s="6" t="s">
        <v>2886</v>
      </c>
      <c r="O513" s="6" t="str">
        <f t="shared" si="82"/>
        <v>N/A</v>
      </c>
      <c r="P513" s="5" t="s">
        <v>2886</v>
      </c>
      <c r="Q513" s="6" t="str">
        <f t="shared" si="83"/>
        <v>N/A</v>
      </c>
      <c r="R513" s="7" t="str">
        <f t="shared" si="88"/>
        <v>No</v>
      </c>
      <c r="S513" s="5" t="str">
        <f t="shared" si="84"/>
        <v>N/A</v>
      </c>
      <c r="T513" s="6" t="str">
        <f t="shared" si="85"/>
        <v>N/A</v>
      </c>
      <c r="U513" s="7" t="str">
        <f t="shared" si="89"/>
        <v>No</v>
      </c>
      <c r="V513" s="5" t="str">
        <f t="shared" si="86"/>
        <v>N/A</v>
      </c>
      <c r="W513" s="6" t="str">
        <f t="shared" si="87"/>
        <v>N/A</v>
      </c>
      <c r="X513" s="5" t="s">
        <v>2886</v>
      </c>
    </row>
    <row r="514" spans="1:24" ht="90" x14ac:dyDescent="0.25">
      <c r="A514" s="77">
        <f>VLOOKUP(C514,'BU and Control BU Listing'!A:E,5,FALSE)</f>
        <v>26000</v>
      </c>
      <c r="B514" s="80" t="s">
        <v>8202</v>
      </c>
      <c r="C514" s="22" t="str">
        <f t="shared" si="79"/>
        <v>27700</v>
      </c>
      <c r="D514" s="22" t="str">
        <f t="shared" si="80"/>
        <v>03410</v>
      </c>
      <c r="E514" s="21" t="str">
        <f>VLOOKUP(B514,'Table A as of March 2024'!A:G,7,FALSE)</f>
        <v>Paul D. Camp Community College</v>
      </c>
      <c r="F514" s="21" t="str">
        <f>VLOOKUP(B514,'Table A as of March 2024'!A:H,8,FALSE)</f>
        <v>GEER Fund - COVID-19</v>
      </c>
      <c r="G514" s="11" t="str">
        <f>VLOOKUP(B514,'Table A as of March 2024'!A:I,9,FALSE)</f>
        <v>500</v>
      </c>
      <c r="H514" t="str">
        <f>VLOOKUP(B514,'Table A as of March 2024'!A:L,12,FALSE)</f>
        <v>No</v>
      </c>
      <c r="I514" s="9" t="str">
        <f>VLOOKUP(B514,'Table A as of March 2024'!A:M,13,FALSE)</f>
        <v>V</v>
      </c>
      <c r="K514" t="str">
        <f>VLOOKUP(G514,'ACFR Class Vlookup'!A:B,2,FALSE)</f>
        <v>N/A</v>
      </c>
      <c r="L514" s="1" t="str">
        <f>VLOOKUP(D514,'Fund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514" s="6" t="str">
        <f t="shared" si="81"/>
        <v>N/A</v>
      </c>
      <c r="N514" s="6" t="s">
        <v>2886</v>
      </c>
      <c r="O514" s="6" t="str">
        <f t="shared" si="82"/>
        <v>N/A</v>
      </c>
      <c r="P514" s="5" t="s">
        <v>2886</v>
      </c>
      <c r="Q514" s="6" t="str">
        <f t="shared" si="83"/>
        <v>N/A</v>
      </c>
      <c r="R514" s="7" t="str">
        <f t="shared" si="88"/>
        <v>No</v>
      </c>
      <c r="S514" s="5" t="str">
        <f t="shared" si="84"/>
        <v>N/A</v>
      </c>
      <c r="T514" s="6" t="str">
        <f t="shared" si="85"/>
        <v>N/A</v>
      </c>
      <c r="U514" s="7" t="str">
        <f t="shared" si="89"/>
        <v>No</v>
      </c>
      <c r="V514" s="5" t="str">
        <f t="shared" si="86"/>
        <v>N/A</v>
      </c>
      <c r="W514" s="6" t="str">
        <f t="shared" si="87"/>
        <v>N/A</v>
      </c>
      <c r="X514" s="5" t="s">
        <v>2886</v>
      </c>
    </row>
    <row r="515" spans="1:24" ht="165" x14ac:dyDescent="0.25">
      <c r="A515" s="77">
        <f>VLOOKUP(C515,'BU and Control BU Listing'!A:E,5,FALSE)</f>
        <v>26000</v>
      </c>
      <c r="B515" s="80" t="s">
        <v>5889</v>
      </c>
      <c r="C515" s="22" t="str">
        <f t="shared" ref="C515:C578" si="90">LEFT(B515,5)</f>
        <v>27700</v>
      </c>
      <c r="D515" s="22" t="str">
        <f t="shared" ref="D515:D578" si="91">RIGHT(B515,5)</f>
        <v>03420</v>
      </c>
      <c r="E515" s="21" t="str">
        <f>VLOOKUP(B515,'Table A as of March 2024'!A:G,7,FALSE)</f>
        <v>Paul D. Camp Community College</v>
      </c>
      <c r="F515" s="21" t="str">
        <f>VLOOKUP(B515,'Table A as of March 2024'!A:H,8,FALSE)</f>
        <v>Caresactrlffd-General-Covid-19</v>
      </c>
      <c r="G515" s="11" t="str">
        <f>VLOOKUP(B515,'Table A as of March 2024'!A:I,9,FALSE)</f>
        <v>500</v>
      </c>
      <c r="H515" t="str">
        <f>VLOOKUP(B515,'Table A as of March 2024'!A:L,12,FALSE)</f>
        <v>No</v>
      </c>
      <c r="I515" s="9" t="str">
        <f>VLOOKUP(B515,'Table A as of March 2024'!A:M,13,FALSE)</f>
        <v>V</v>
      </c>
      <c r="K515" t="str">
        <f>VLOOKUP(G515,'ACFR Class Vlookup'!A:B,2,FALSE)</f>
        <v>N/A</v>
      </c>
      <c r="L515" s="1" t="str">
        <f>VLOOKUP(D515,'Fund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15" s="6" t="str">
        <f t="shared" ref="M515:M578" si="92">IF(L515="","Answer Required","N/A")</f>
        <v>N/A</v>
      </c>
      <c r="N515" s="6" t="s">
        <v>2886</v>
      </c>
      <c r="O515" s="6" t="str">
        <f t="shared" ref="O515:O578" si="93">IF(N515="No","Answer Required","N/A")</f>
        <v>N/A</v>
      </c>
      <c r="P515" s="5" t="s">
        <v>2886</v>
      </c>
      <c r="Q515" s="6" t="str">
        <f t="shared" ref="Q515:Q578" si="94">IF(P515="No","Answer Required","N/A")</f>
        <v>N/A</v>
      </c>
      <c r="R515" s="7" t="str">
        <f t="shared" si="88"/>
        <v>No</v>
      </c>
      <c r="S515" s="5" t="str">
        <f t="shared" ref="S515:S578" si="95">IF($K515="Governmental","Answer Required","N/A")</f>
        <v>N/A</v>
      </c>
      <c r="T515" s="6" t="str">
        <f t="shared" ref="T515:T578" si="96">IF(AND(S515="Yes",R515="Yes"),"Answer Required",IF(AND(S515="no",R515="no"),"Answer Required","N/A"))</f>
        <v>N/A</v>
      </c>
      <c r="U515" s="7" t="str">
        <f t="shared" si="89"/>
        <v>No</v>
      </c>
      <c r="V515" s="5" t="str">
        <f t="shared" ref="V515:V578" si="97">IF($K515="Governmental","Answer Required","N/A")</f>
        <v>N/A</v>
      </c>
      <c r="W515" s="6" t="str">
        <f t="shared" ref="W515:W578" si="98">IF(AND(V515="Yes",U515="Yes"),"Answer Required",IF(AND(V515="no",U515="no"),"Answer Required","N/A"))</f>
        <v>N/A</v>
      </c>
      <c r="X515" s="5" t="s">
        <v>2886</v>
      </c>
    </row>
    <row r="516" spans="1:24" ht="225" x14ac:dyDescent="0.25">
      <c r="A516" s="77">
        <f>VLOOKUP(C516,'BU and Control BU Listing'!A:E,5,FALSE)</f>
        <v>26000</v>
      </c>
      <c r="B516" s="80" t="s">
        <v>8865</v>
      </c>
      <c r="C516" s="22" t="str">
        <f t="shared" si="90"/>
        <v>27700</v>
      </c>
      <c r="D516" s="22" t="str">
        <f t="shared" si="91"/>
        <v>03490</v>
      </c>
      <c r="E516" s="21" t="str">
        <f>VLOOKUP(B516,'Table A as of March 2024'!A:G,7,FALSE)</f>
        <v>Paul D. Camp Community College</v>
      </c>
      <c r="F516" s="21" t="str">
        <f>VLOOKUP(B516,'Table A as of March 2024'!A:H,8,FALSE)</f>
        <v>NewEconomyWrkfrcCrdntlGrntFnd</v>
      </c>
      <c r="G516" s="11" t="str">
        <f>VLOOKUP(B516,'Table A as of March 2024'!A:I,9,FALSE)</f>
        <v>500</v>
      </c>
      <c r="H516" t="str">
        <f>VLOOKUP(B516,'Table A as of March 2024'!A:L,12,FALSE)</f>
        <v>No</v>
      </c>
      <c r="I516" s="9" t="str">
        <f>VLOOKUP(B516,'Table A as of March 2024'!A:M,13,FALSE)</f>
        <v>U</v>
      </c>
      <c r="K516" t="str">
        <f>VLOOKUP(G516,'ACFR Class Vlookup'!A:B,2,FALSE)</f>
        <v>N/A</v>
      </c>
      <c r="L516" s="1" t="str">
        <f>VLOOKUP(D516,'Fund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516" s="6" t="str">
        <f t="shared" si="92"/>
        <v>N/A</v>
      </c>
      <c r="N516" s="6" t="s">
        <v>2886</v>
      </c>
      <c r="O516" s="6" t="str">
        <f t="shared" si="93"/>
        <v>N/A</v>
      </c>
      <c r="P516" s="5" t="s">
        <v>2886</v>
      </c>
      <c r="Q516" s="6" t="str">
        <f t="shared" si="94"/>
        <v>N/A</v>
      </c>
      <c r="R516" s="7" t="str">
        <f t="shared" si="88"/>
        <v>No</v>
      </c>
      <c r="S516" s="5" t="str">
        <f t="shared" si="95"/>
        <v>N/A</v>
      </c>
      <c r="T516" s="6" t="str">
        <f t="shared" si="96"/>
        <v>N/A</v>
      </c>
      <c r="U516" s="7" t="str">
        <f t="shared" si="89"/>
        <v>No</v>
      </c>
      <c r="V516" s="5" t="str">
        <f t="shared" si="97"/>
        <v>N/A</v>
      </c>
      <c r="W516" s="6" t="str">
        <f t="shared" si="98"/>
        <v>N/A</v>
      </c>
      <c r="X516" s="5" t="s">
        <v>2886</v>
      </c>
    </row>
    <row r="517" spans="1:24" ht="90" x14ac:dyDescent="0.25">
      <c r="A517" s="77">
        <f>VLOOKUP(C517,'BU and Control BU Listing'!A:E,5,FALSE)</f>
        <v>26000</v>
      </c>
      <c r="B517" s="80" t="s">
        <v>5890</v>
      </c>
      <c r="C517" s="22" t="str">
        <f t="shared" si="90"/>
        <v>27700</v>
      </c>
      <c r="D517" s="22" t="str">
        <f t="shared" si="91"/>
        <v>03690</v>
      </c>
      <c r="E517" s="21" t="str">
        <f>VLOOKUP(B517,'Table A as of March 2024'!A:G,7,FALSE)</f>
        <v>Paul D. Camp Community College</v>
      </c>
      <c r="F517" s="21" t="str">
        <f>VLOOKUP(B517,'Table A as of March 2024'!A:H,8,FALSE)</f>
        <v>EduStabFund-Institutn-COVID-19</v>
      </c>
      <c r="G517" s="11" t="str">
        <f>VLOOKUP(B517,'Table A as of March 2024'!A:I,9,FALSE)</f>
        <v>500</v>
      </c>
      <c r="H517" t="str">
        <f>VLOOKUP(B517,'Table A as of March 2024'!A:L,12,FALSE)</f>
        <v>No</v>
      </c>
      <c r="I517" s="9" t="str">
        <f>VLOOKUP(B517,'Table A as of March 2024'!A:M,13,FALSE)</f>
        <v>V</v>
      </c>
      <c r="K517" t="str">
        <f>VLOOKUP(G517,'ACFR Class Vlookup'!A:B,2,FALSE)</f>
        <v>N/A</v>
      </c>
      <c r="L517" s="1" t="str">
        <f>VLOOKUP(D517,'Fund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517" s="6" t="str">
        <f t="shared" si="92"/>
        <v>N/A</v>
      </c>
      <c r="N517" s="6" t="s">
        <v>2886</v>
      </c>
      <c r="O517" s="6" t="str">
        <f t="shared" si="93"/>
        <v>N/A</v>
      </c>
      <c r="P517" s="5" t="s">
        <v>2886</v>
      </c>
      <c r="Q517" s="6" t="str">
        <f t="shared" si="94"/>
        <v>N/A</v>
      </c>
      <c r="R517" s="7" t="str">
        <f t="shared" si="88"/>
        <v>No</v>
      </c>
      <c r="S517" s="5" t="str">
        <f t="shared" si="95"/>
        <v>N/A</v>
      </c>
      <c r="T517" s="6" t="str">
        <f t="shared" si="96"/>
        <v>N/A</v>
      </c>
      <c r="U517" s="7" t="str">
        <f t="shared" si="89"/>
        <v>No</v>
      </c>
      <c r="V517" s="5" t="str">
        <f t="shared" si="97"/>
        <v>N/A</v>
      </c>
      <c r="W517" s="6" t="str">
        <f t="shared" si="98"/>
        <v>N/A</v>
      </c>
      <c r="X517" s="5" t="s">
        <v>2886</v>
      </c>
    </row>
    <row r="518" spans="1:24" ht="45" x14ac:dyDescent="0.25">
      <c r="A518" s="77">
        <f>VLOOKUP(C518,'BU and Control BU Listing'!A:E,5,FALSE)</f>
        <v>26000</v>
      </c>
      <c r="B518" s="80" t="s">
        <v>3983</v>
      </c>
      <c r="C518" s="22" t="str">
        <f t="shared" si="90"/>
        <v>27700</v>
      </c>
      <c r="D518" s="22" t="str">
        <f t="shared" si="91"/>
        <v>03870</v>
      </c>
      <c r="E518" s="21" t="str">
        <f>VLOOKUP(B518,'Table A as of March 2024'!A:G,7,FALSE)</f>
        <v>Paul D. Camp Community College</v>
      </c>
      <c r="F518" s="21" t="str">
        <f>VLOOKUP(B518,'Table A as of March 2024'!A:H,8,FALSE)</f>
        <v>Srplus Supp&amp;Equip Sales-Gen-HE</v>
      </c>
      <c r="G518" s="11" t="str">
        <f>VLOOKUP(B518,'Table A as of March 2024'!A:I,9,FALSE)</f>
        <v>500</v>
      </c>
      <c r="H518" t="str">
        <f>VLOOKUP(B518,'Table A as of March 2024'!A:L,12,FALSE)</f>
        <v>No</v>
      </c>
      <c r="I518" s="9" t="str">
        <f>VLOOKUP(B518,'Table A as of March 2024'!A:M,13,FALSE)</f>
        <v>U</v>
      </c>
      <c r="K518" t="str">
        <f>VLOOKUP(G518,'ACFR Class Vlookup'!A:B,2,FALSE)</f>
        <v>N/A</v>
      </c>
      <c r="L518" s="1" t="str">
        <f>VLOOKUP(D518,'Fund Information'!A:F,6,FALSE)</f>
        <v>Higher Education activity accounted for on higher education financial statement template submissions.  Accounts for sale of surplus supplies and equipment.</v>
      </c>
      <c r="M518" s="6" t="str">
        <f t="shared" si="92"/>
        <v>N/A</v>
      </c>
      <c r="N518" s="6" t="s">
        <v>2886</v>
      </c>
      <c r="O518" s="6" t="str">
        <f t="shared" si="93"/>
        <v>N/A</v>
      </c>
      <c r="P518" s="5" t="s">
        <v>2886</v>
      </c>
      <c r="Q518" s="6" t="str">
        <f t="shared" si="94"/>
        <v>N/A</v>
      </c>
      <c r="R518" s="7" t="str">
        <f t="shared" si="88"/>
        <v>No</v>
      </c>
      <c r="S518" s="5" t="str">
        <f t="shared" si="95"/>
        <v>N/A</v>
      </c>
      <c r="T518" s="6" t="str">
        <f t="shared" si="96"/>
        <v>N/A</v>
      </c>
      <c r="U518" s="7" t="str">
        <f t="shared" si="89"/>
        <v>No</v>
      </c>
      <c r="V518" s="5" t="str">
        <f t="shared" si="97"/>
        <v>N/A</v>
      </c>
      <c r="W518" s="6" t="str">
        <f t="shared" si="98"/>
        <v>N/A</v>
      </c>
      <c r="X518" s="5" t="s">
        <v>2886</v>
      </c>
    </row>
    <row r="519" spans="1:24" ht="30" x14ac:dyDescent="0.25">
      <c r="A519" s="77">
        <f>VLOOKUP(C519,'BU and Control BU Listing'!A:E,5,FALSE)</f>
        <v>26000</v>
      </c>
      <c r="B519" s="80" t="s">
        <v>5891</v>
      </c>
      <c r="C519" s="22" t="str">
        <f t="shared" si="90"/>
        <v>27700</v>
      </c>
      <c r="D519" s="22" t="str">
        <f t="shared" si="91"/>
        <v>03900</v>
      </c>
      <c r="E519" s="21" t="str">
        <f>VLOOKUP(B519,'Table A as of March 2024'!A:G,7,FALSE)</f>
        <v>Paul D. Camp Community College</v>
      </c>
      <c r="F519" s="21" t="str">
        <f>VLOOKUP(B519,'Table A as of March 2024'!A:H,8,FALSE)</f>
        <v>Insurance Recovery - Higher Ed</v>
      </c>
      <c r="G519" s="11" t="str">
        <f>VLOOKUP(B519,'Table A as of March 2024'!A:I,9,FALSE)</f>
        <v>500</v>
      </c>
      <c r="H519" t="str">
        <f>VLOOKUP(B519,'Table A as of March 2024'!A:L,12,FALSE)</f>
        <v>No</v>
      </c>
      <c r="I519" s="9" t="str">
        <f>VLOOKUP(B519,'Table A as of March 2024'!A:M,13,FALSE)</f>
        <v>U</v>
      </c>
      <c r="K519" t="str">
        <f>VLOOKUP(G519,'ACFR Class Vlookup'!A:B,2,FALSE)</f>
        <v>N/A</v>
      </c>
      <c r="L519" s="1" t="str">
        <f>VLOOKUP(D519,'Fund Information'!A:F,6,FALSE)</f>
        <v>Higher Education activity included on higher education financial statement template submissions.</v>
      </c>
      <c r="M519" s="6" t="str">
        <f t="shared" si="92"/>
        <v>N/A</v>
      </c>
      <c r="N519" s="6" t="s">
        <v>2886</v>
      </c>
      <c r="O519" s="6" t="str">
        <f t="shared" si="93"/>
        <v>N/A</v>
      </c>
      <c r="P519" s="5" t="s">
        <v>2886</v>
      </c>
      <c r="Q519" s="6" t="str">
        <f t="shared" si="94"/>
        <v>N/A</v>
      </c>
      <c r="R519" s="7" t="str">
        <f t="shared" si="88"/>
        <v>No</v>
      </c>
      <c r="S519" s="5" t="str">
        <f t="shared" si="95"/>
        <v>N/A</v>
      </c>
      <c r="T519" s="6" t="str">
        <f t="shared" si="96"/>
        <v>N/A</v>
      </c>
      <c r="U519" s="7" t="str">
        <f t="shared" si="89"/>
        <v>No</v>
      </c>
      <c r="V519" s="5" t="str">
        <f t="shared" si="97"/>
        <v>N/A</v>
      </c>
      <c r="W519" s="6" t="str">
        <f t="shared" si="98"/>
        <v>N/A</v>
      </c>
      <c r="X519" s="5" t="s">
        <v>2886</v>
      </c>
    </row>
    <row r="520" spans="1:24" ht="30" x14ac:dyDescent="0.25">
      <c r="A520" s="77">
        <f>VLOOKUP(C520,'BU and Control BU Listing'!A:E,5,FALSE)</f>
        <v>26000</v>
      </c>
      <c r="B520" s="80" t="s">
        <v>3984</v>
      </c>
      <c r="C520" s="22" t="str">
        <f t="shared" si="90"/>
        <v>27700</v>
      </c>
      <c r="D520" s="22" t="str">
        <f t="shared" si="91"/>
        <v>08170</v>
      </c>
      <c r="E520" s="21" t="str">
        <f>VLOOKUP(B520,'Table A as of March 2024'!A:G,7,FALSE)</f>
        <v>Paul D. Camp Community College</v>
      </c>
      <c r="F520" s="21" t="str">
        <f>VLOOKUP(B520,'Table A as of March 2024'!A:H,8,FALSE)</f>
        <v>VCBA 21St Century</v>
      </c>
      <c r="G520" s="11" t="str">
        <f>VLOOKUP(B520,'Table A as of March 2024'!A:I,9,FALSE)</f>
        <v>500</v>
      </c>
      <c r="H520" t="str">
        <f>VLOOKUP(B520,'Table A as of March 2024'!A:L,12,FALSE)</f>
        <v>No</v>
      </c>
      <c r="I520" s="9" t="str">
        <f>VLOOKUP(B520,'Table A as of March 2024'!A:M,13,FALSE)</f>
        <v>R</v>
      </c>
      <c r="K520" t="str">
        <f>VLOOKUP(G520,'ACFR Class Vlookup'!A:B,2,FALSE)</f>
        <v>N/A</v>
      </c>
      <c r="L520" s="1" t="str">
        <f>VLOOKUP(D520,'Fund Information'!A:F,6,FALSE)</f>
        <v>Higher Education activity included on higher education financial statement template submission.</v>
      </c>
      <c r="M520" s="6" t="str">
        <f t="shared" si="92"/>
        <v>N/A</v>
      </c>
      <c r="N520" s="6" t="s">
        <v>2886</v>
      </c>
      <c r="O520" s="6" t="str">
        <f t="shared" si="93"/>
        <v>N/A</v>
      </c>
      <c r="P520" s="5" t="s">
        <v>2886</v>
      </c>
      <c r="Q520" s="6" t="str">
        <f t="shared" si="94"/>
        <v>N/A</v>
      </c>
      <c r="R520" s="7" t="str">
        <f t="shared" si="88"/>
        <v>No</v>
      </c>
      <c r="S520" s="5" t="str">
        <f t="shared" si="95"/>
        <v>N/A</v>
      </c>
      <c r="T520" s="6" t="str">
        <f t="shared" si="96"/>
        <v>N/A</v>
      </c>
      <c r="U520" s="7" t="str">
        <f t="shared" si="89"/>
        <v>No</v>
      </c>
      <c r="V520" s="5" t="str">
        <f t="shared" si="97"/>
        <v>N/A</v>
      </c>
      <c r="W520" s="6" t="str">
        <f t="shared" si="98"/>
        <v>N/A</v>
      </c>
      <c r="X520" s="5" t="s">
        <v>2886</v>
      </c>
    </row>
    <row r="521" spans="1:24" x14ac:dyDescent="0.25">
      <c r="A521" s="77">
        <f>VLOOKUP(C521,'BU and Control BU Listing'!A:E,5,FALSE)</f>
        <v>26000</v>
      </c>
      <c r="B521" s="80" t="s">
        <v>3986</v>
      </c>
      <c r="C521" s="22" t="str">
        <f t="shared" si="90"/>
        <v>27800</v>
      </c>
      <c r="D521" s="22" t="str">
        <f t="shared" si="91"/>
        <v>02713</v>
      </c>
      <c r="E521" s="21" t="str">
        <f>VLOOKUP(B521,'Table A as of March 2024'!A:G,7,FALSE)</f>
        <v>Rappahannock Community College</v>
      </c>
      <c r="F521" s="21" t="str">
        <f>VLOOKUP(B521,'Table A as of March 2024'!A:H,8,FALSE)</f>
        <v>State Central Garage Pool VCCS</v>
      </c>
      <c r="G521" s="11" t="str">
        <f>VLOOKUP(B521,'Table A as of March 2024'!A:I,9,FALSE)</f>
        <v>500</v>
      </c>
      <c r="H521" t="str">
        <f>VLOOKUP(B521,'Table A as of March 2024'!A:L,12,FALSE)</f>
        <v>No</v>
      </c>
      <c r="I521" s="9" t="str">
        <f>VLOOKUP(B521,'Table A as of March 2024'!A:M,13,FALSE)</f>
        <v>U</v>
      </c>
      <c r="K521" t="str">
        <f>VLOOKUP(G521,'ACFR Class Vlookup'!A:B,2,FALSE)</f>
        <v>N/A</v>
      </c>
      <c r="L521" s="1" t="str">
        <f>VLOOKUP(D521,'Fund Information'!A:F,6,FALSE)</f>
        <v>Statewide fund which accounts for fees paid for use of state vehicles.</v>
      </c>
      <c r="M521" s="6" t="str">
        <f t="shared" si="92"/>
        <v>N/A</v>
      </c>
      <c r="N521" s="6" t="s">
        <v>2886</v>
      </c>
      <c r="O521" s="6" t="str">
        <f t="shared" si="93"/>
        <v>N/A</v>
      </c>
      <c r="P521" s="5" t="s">
        <v>2886</v>
      </c>
      <c r="Q521" s="6" t="str">
        <f t="shared" si="94"/>
        <v>N/A</v>
      </c>
      <c r="R521" s="7" t="str">
        <f t="shared" si="88"/>
        <v>No</v>
      </c>
      <c r="S521" s="5" t="str">
        <f t="shared" si="95"/>
        <v>N/A</v>
      </c>
      <c r="T521" s="6" t="str">
        <f t="shared" si="96"/>
        <v>N/A</v>
      </c>
      <c r="U521" s="7" t="str">
        <f t="shared" si="89"/>
        <v>No</v>
      </c>
      <c r="V521" s="5" t="str">
        <f t="shared" si="97"/>
        <v>N/A</v>
      </c>
      <c r="W521" s="6" t="str">
        <f t="shared" si="98"/>
        <v>N/A</v>
      </c>
      <c r="X521" s="5" t="s">
        <v>2886</v>
      </c>
    </row>
    <row r="522" spans="1:24" ht="75" x14ac:dyDescent="0.25">
      <c r="A522" s="77">
        <f>VLOOKUP(C522,'BU and Control BU Listing'!A:E,5,FALSE)</f>
        <v>26000</v>
      </c>
      <c r="B522" s="80" t="s">
        <v>3987</v>
      </c>
      <c r="C522" s="22" t="str">
        <f t="shared" si="90"/>
        <v>27800</v>
      </c>
      <c r="D522" s="22" t="str">
        <f t="shared" si="91"/>
        <v>03000</v>
      </c>
      <c r="E522" s="21" t="str">
        <f>VLOOKUP(B522,'Table A as of March 2024'!A:G,7,FALSE)</f>
        <v>Rappahannock Community College</v>
      </c>
      <c r="F522" s="21" t="str">
        <f>VLOOKUP(B522,'Table A as of March 2024'!A:H,8,FALSE)</f>
        <v>Higher Education Operating</v>
      </c>
      <c r="G522" s="11" t="str">
        <f>VLOOKUP(B522,'Table A as of March 2024'!A:I,9,FALSE)</f>
        <v>500</v>
      </c>
      <c r="H522" t="str">
        <f>VLOOKUP(B522,'Table A as of March 2024'!A:L,12,FALSE)</f>
        <v>No</v>
      </c>
      <c r="I522" s="9" t="str">
        <f>VLOOKUP(B522,'Table A as of March 2024'!A:M,13,FALSE)</f>
        <v>U</v>
      </c>
      <c r="K522" t="str">
        <f>VLOOKUP(G522,'ACFR Class Vlookup'!A:B,2,FALSE)</f>
        <v>N/A</v>
      </c>
      <c r="L522" s="1" t="str">
        <f>VLOOKUP(D522,'Fund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22" s="6" t="str">
        <f t="shared" si="92"/>
        <v>N/A</v>
      </c>
      <c r="N522" s="6" t="s">
        <v>2886</v>
      </c>
      <c r="O522" s="6" t="str">
        <f t="shared" si="93"/>
        <v>N/A</v>
      </c>
      <c r="P522" s="5" t="s">
        <v>2886</v>
      </c>
      <c r="Q522" s="6" t="str">
        <f t="shared" si="94"/>
        <v>N/A</v>
      </c>
      <c r="R522" s="7" t="str">
        <f t="shared" si="88"/>
        <v>No</v>
      </c>
      <c r="S522" s="5" t="str">
        <f t="shared" si="95"/>
        <v>N/A</v>
      </c>
      <c r="T522" s="6" t="str">
        <f t="shared" si="96"/>
        <v>N/A</v>
      </c>
      <c r="U522" s="7" t="str">
        <f t="shared" si="89"/>
        <v>No</v>
      </c>
      <c r="V522" s="5" t="str">
        <f t="shared" si="97"/>
        <v>N/A</v>
      </c>
      <c r="W522" s="6" t="str">
        <f t="shared" si="98"/>
        <v>N/A</v>
      </c>
      <c r="X522" s="5" t="s">
        <v>2886</v>
      </c>
    </row>
    <row r="523" spans="1:24" ht="30" x14ac:dyDescent="0.25">
      <c r="A523" s="77">
        <f>VLOOKUP(C523,'BU and Control BU Listing'!A:E,5,FALSE)</f>
        <v>26000</v>
      </c>
      <c r="B523" s="80" t="s">
        <v>3988</v>
      </c>
      <c r="C523" s="22" t="str">
        <f t="shared" si="90"/>
        <v>27800</v>
      </c>
      <c r="D523" s="22" t="str">
        <f t="shared" si="91"/>
        <v>03010</v>
      </c>
      <c r="E523" s="21" t="str">
        <f>VLOOKUP(B523,'Table A as of March 2024'!A:G,7,FALSE)</f>
        <v>Rappahannock Community College</v>
      </c>
      <c r="F523" s="21" t="str">
        <f>VLOOKUP(B523,'Table A as of March 2024'!A:H,8,FALSE)</f>
        <v>Higher Education Federal</v>
      </c>
      <c r="G523" s="11" t="str">
        <f>VLOOKUP(B523,'Table A as of March 2024'!A:I,9,FALSE)</f>
        <v>500</v>
      </c>
      <c r="H523" t="str">
        <f>VLOOKUP(B523,'Table A as of March 2024'!A:L,12,FALSE)</f>
        <v>No</v>
      </c>
      <c r="I523" s="9" t="str">
        <f>VLOOKUP(B523,'Table A as of March 2024'!A:M,13,FALSE)</f>
        <v>R</v>
      </c>
      <c r="K523" t="str">
        <f>VLOOKUP(G523,'ACFR Class Vlookup'!A:B,2,FALSE)</f>
        <v>N/A</v>
      </c>
      <c r="L523" s="1" t="str">
        <f>VLOOKUP(D523,'Fund Information'!A:F,6,FALSE)</f>
        <v>Higher Education activity included on higher education financial statement template submissions.</v>
      </c>
      <c r="M523" s="6" t="str">
        <f t="shared" si="92"/>
        <v>N/A</v>
      </c>
      <c r="N523" s="6" t="s">
        <v>2886</v>
      </c>
      <c r="O523" s="6" t="str">
        <f t="shared" si="93"/>
        <v>N/A</v>
      </c>
      <c r="P523" s="5" t="s">
        <v>2886</v>
      </c>
      <c r="Q523" s="6" t="str">
        <f t="shared" si="94"/>
        <v>N/A</v>
      </c>
      <c r="R523" s="7" t="str">
        <f t="shared" si="88"/>
        <v>No</v>
      </c>
      <c r="S523" s="5" t="str">
        <f t="shared" si="95"/>
        <v>N/A</v>
      </c>
      <c r="T523" s="6" t="str">
        <f t="shared" si="96"/>
        <v>N/A</v>
      </c>
      <c r="U523" s="7" t="str">
        <f t="shared" si="89"/>
        <v>No</v>
      </c>
      <c r="V523" s="5" t="str">
        <f t="shared" si="97"/>
        <v>N/A</v>
      </c>
      <c r="W523" s="6" t="str">
        <f t="shared" si="98"/>
        <v>N/A</v>
      </c>
      <c r="X523" s="5" t="s">
        <v>2886</v>
      </c>
    </row>
    <row r="524" spans="1:24" ht="30" x14ac:dyDescent="0.25">
      <c r="A524" s="77">
        <f>VLOOKUP(C524,'BU and Control BU Listing'!A:E,5,FALSE)</f>
        <v>26000</v>
      </c>
      <c r="B524" s="80" t="s">
        <v>3989</v>
      </c>
      <c r="C524" s="22" t="str">
        <f t="shared" si="90"/>
        <v>27800</v>
      </c>
      <c r="D524" s="22" t="str">
        <f t="shared" si="91"/>
        <v>03020</v>
      </c>
      <c r="E524" s="21" t="str">
        <f>VLOOKUP(B524,'Table A as of March 2024'!A:G,7,FALSE)</f>
        <v>Rappahannock Community College</v>
      </c>
      <c r="F524" s="21" t="str">
        <f>VLOOKUP(B524,'Table A as of March 2024'!A:H,8,FALSE)</f>
        <v>Foundation/Othr Grants/Cntrcts</v>
      </c>
      <c r="G524" s="11" t="str">
        <f>VLOOKUP(B524,'Table A as of March 2024'!A:I,9,FALSE)</f>
        <v>500</v>
      </c>
      <c r="H524" t="str">
        <f>VLOOKUP(B524,'Table A as of March 2024'!A:L,12,FALSE)</f>
        <v>No</v>
      </c>
      <c r="I524" s="9" t="str">
        <f>VLOOKUP(B524,'Table A as of March 2024'!A:M,13,FALSE)</f>
        <v>R</v>
      </c>
      <c r="K524" t="str">
        <f>VLOOKUP(G524,'ACFR Class Vlookup'!A:B,2,FALSE)</f>
        <v>N/A</v>
      </c>
      <c r="L524" s="1" t="str">
        <f>VLOOKUP(D524,'Fund Information'!A:F,6,FALSE)</f>
        <v>Higher Education activity included on higher education financial statement template submissions.</v>
      </c>
      <c r="M524" s="6" t="str">
        <f t="shared" si="92"/>
        <v>N/A</v>
      </c>
      <c r="N524" s="6" t="s">
        <v>2886</v>
      </c>
      <c r="O524" s="6" t="str">
        <f t="shared" si="93"/>
        <v>N/A</v>
      </c>
      <c r="P524" s="5" t="s">
        <v>2886</v>
      </c>
      <c r="Q524" s="6" t="str">
        <f t="shared" si="94"/>
        <v>N/A</v>
      </c>
      <c r="R524" s="7" t="str">
        <f t="shared" si="88"/>
        <v>No</v>
      </c>
      <c r="S524" s="5" t="str">
        <f t="shared" si="95"/>
        <v>N/A</v>
      </c>
      <c r="T524" s="6" t="str">
        <f t="shared" si="96"/>
        <v>N/A</v>
      </c>
      <c r="U524" s="7" t="str">
        <f t="shared" si="89"/>
        <v>No</v>
      </c>
      <c r="V524" s="5" t="str">
        <f t="shared" si="97"/>
        <v>N/A</v>
      </c>
      <c r="W524" s="6" t="str">
        <f t="shared" si="98"/>
        <v>N/A</v>
      </c>
      <c r="X524" s="5" t="s">
        <v>2886</v>
      </c>
    </row>
    <row r="525" spans="1:24" ht="30" x14ac:dyDescent="0.25">
      <c r="A525" s="77">
        <f>VLOOKUP(C525,'BU and Control BU Listing'!A:E,5,FALSE)</f>
        <v>26000</v>
      </c>
      <c r="B525" s="80" t="s">
        <v>3990</v>
      </c>
      <c r="C525" s="22" t="str">
        <f t="shared" si="90"/>
        <v>27800</v>
      </c>
      <c r="D525" s="22" t="str">
        <f t="shared" si="91"/>
        <v>03030</v>
      </c>
      <c r="E525" s="21" t="str">
        <f>VLOOKUP(B525,'Table A as of March 2024'!A:G,7,FALSE)</f>
        <v>Rappahannock Community College</v>
      </c>
      <c r="F525" s="21" t="str">
        <f>VLOOKUP(B525,'Table A as of March 2024'!A:H,8,FALSE)</f>
        <v>Indirect Cost Recovery</v>
      </c>
      <c r="G525" s="11" t="str">
        <f>VLOOKUP(B525,'Table A as of March 2024'!A:I,9,FALSE)</f>
        <v>500</v>
      </c>
      <c r="H525" t="str">
        <f>VLOOKUP(B525,'Table A as of March 2024'!A:L,12,FALSE)</f>
        <v>No</v>
      </c>
      <c r="I525" s="9" t="str">
        <f>VLOOKUP(B525,'Table A as of March 2024'!A:M,13,FALSE)</f>
        <v>U</v>
      </c>
      <c r="K525" t="str">
        <f>VLOOKUP(G525,'ACFR Class Vlookup'!A:B,2,FALSE)</f>
        <v>N/A</v>
      </c>
      <c r="L525" s="1" t="str">
        <f>VLOOKUP(D525,'Fund Information'!A:F,6,FALSE)</f>
        <v>Higher Education activity included on higher education financial statement template submissions.</v>
      </c>
      <c r="M525" s="6" t="str">
        <f t="shared" si="92"/>
        <v>N/A</v>
      </c>
      <c r="N525" s="6" t="s">
        <v>2886</v>
      </c>
      <c r="O525" s="6" t="str">
        <f t="shared" si="93"/>
        <v>N/A</v>
      </c>
      <c r="P525" s="5" t="s">
        <v>2886</v>
      </c>
      <c r="Q525" s="6" t="str">
        <f t="shared" si="94"/>
        <v>N/A</v>
      </c>
      <c r="R525" s="7" t="str">
        <f t="shared" si="88"/>
        <v>No</v>
      </c>
      <c r="S525" s="5" t="str">
        <f t="shared" si="95"/>
        <v>N/A</v>
      </c>
      <c r="T525" s="6" t="str">
        <f t="shared" si="96"/>
        <v>N/A</v>
      </c>
      <c r="U525" s="7" t="str">
        <f t="shared" si="89"/>
        <v>No</v>
      </c>
      <c r="V525" s="5" t="str">
        <f t="shared" si="97"/>
        <v>N/A</v>
      </c>
      <c r="W525" s="6" t="str">
        <f t="shared" si="98"/>
        <v>N/A</v>
      </c>
      <c r="X525" s="5" t="s">
        <v>2886</v>
      </c>
    </row>
    <row r="526" spans="1:24" ht="240" x14ac:dyDescent="0.25">
      <c r="A526" s="77">
        <f>VLOOKUP(C526,'BU and Control BU Listing'!A:E,5,FALSE)</f>
        <v>26000</v>
      </c>
      <c r="B526" s="80" t="s">
        <v>8702</v>
      </c>
      <c r="C526" s="22" t="str">
        <f t="shared" si="90"/>
        <v>27800</v>
      </c>
      <c r="D526" s="22" t="str">
        <f t="shared" si="91"/>
        <v>03040</v>
      </c>
      <c r="E526" s="21" t="str">
        <f>VLOOKUP(B526,'Table A as of March 2024'!A:G,7,FALSE)</f>
        <v>Rappahannock Community College</v>
      </c>
      <c r="F526" s="21" t="str">
        <f>VLOOKUP(B526,'Table A as of March 2024'!A:H,8,FALSE)</f>
        <v>Institutional Reserve Fund</v>
      </c>
      <c r="G526" s="11" t="str">
        <f>VLOOKUP(B526,'Table A as of March 2024'!A:I,9,FALSE)</f>
        <v>500</v>
      </c>
      <c r="H526" t="str">
        <f>VLOOKUP(B526,'Table A as of March 2024'!A:L,12,FALSE)</f>
        <v>No</v>
      </c>
      <c r="I526" s="9" t="str">
        <f>VLOOKUP(B526,'Table A as of March 2024'!A:M,13,FALSE)</f>
        <v>U</v>
      </c>
      <c r="K526" t="str">
        <f>VLOOKUP(G526,'ACFR Class Vlookup'!A:B,2,FALSE)</f>
        <v>N/A</v>
      </c>
      <c r="L526" s="1" t="str">
        <f>VLOOKUP(D526,'Fund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526" s="6" t="str">
        <f t="shared" si="92"/>
        <v>N/A</v>
      </c>
      <c r="N526" s="6" t="s">
        <v>2886</v>
      </c>
      <c r="O526" s="6" t="str">
        <f t="shared" si="93"/>
        <v>N/A</v>
      </c>
      <c r="P526" s="5" t="s">
        <v>2886</v>
      </c>
      <c r="Q526" s="6" t="str">
        <f t="shared" si="94"/>
        <v>N/A</v>
      </c>
      <c r="R526" s="7" t="str">
        <f t="shared" si="88"/>
        <v>No</v>
      </c>
      <c r="S526" s="5" t="str">
        <f t="shared" si="95"/>
        <v>N/A</v>
      </c>
      <c r="T526" s="6" t="str">
        <f t="shared" si="96"/>
        <v>N/A</v>
      </c>
      <c r="U526" s="7" t="str">
        <f t="shared" si="89"/>
        <v>No</v>
      </c>
      <c r="V526" s="5" t="str">
        <f t="shared" si="97"/>
        <v>N/A</v>
      </c>
      <c r="W526" s="6" t="str">
        <f t="shared" si="98"/>
        <v>N/A</v>
      </c>
      <c r="X526" s="5" t="s">
        <v>2886</v>
      </c>
    </row>
    <row r="527" spans="1:24" ht="60" x14ac:dyDescent="0.25">
      <c r="A527" s="77">
        <f>VLOOKUP(C527,'BU and Control BU Listing'!A:E,5,FALSE)</f>
        <v>26000</v>
      </c>
      <c r="B527" s="80" t="s">
        <v>3991</v>
      </c>
      <c r="C527" s="22" t="str">
        <f t="shared" si="90"/>
        <v>27800</v>
      </c>
      <c r="D527" s="22" t="str">
        <f t="shared" si="91"/>
        <v>03060</v>
      </c>
      <c r="E527" s="21" t="str">
        <f>VLOOKUP(B527,'Table A as of March 2024'!A:G,7,FALSE)</f>
        <v>Rappahannock Community College</v>
      </c>
      <c r="F527" s="21" t="str">
        <f>VLOOKUP(B527,'Table A as of March 2024'!A:H,8,FALSE)</f>
        <v>Auxiliary Enterprise</v>
      </c>
      <c r="G527" s="11" t="str">
        <f>VLOOKUP(B527,'Table A as of March 2024'!A:I,9,FALSE)</f>
        <v>500</v>
      </c>
      <c r="H527" t="str">
        <f>VLOOKUP(B527,'Table A as of March 2024'!A:L,12,FALSE)</f>
        <v>No</v>
      </c>
      <c r="I527" s="9" t="str">
        <f>VLOOKUP(B527,'Table A as of March 2024'!A:M,13,FALSE)</f>
        <v>U</v>
      </c>
      <c r="K527" t="str">
        <f>VLOOKUP(G527,'ACFR Class Vlookup'!A:B,2,FALSE)</f>
        <v>N/A</v>
      </c>
      <c r="L527" s="1" t="str">
        <f>VLOOKUP(D527,'Fund Information'!A:F,6,FALSE)</f>
        <v>The Higher Education Auxiliary Enterprise fund accounts for the Auxiliary activities at the colleges/universities.  These activities include such things as food service, bookstores, student health servicces and recreation/intramural programs.</v>
      </c>
      <c r="M527" s="6" t="str">
        <f t="shared" si="92"/>
        <v>N/A</v>
      </c>
      <c r="N527" s="6" t="s">
        <v>2886</v>
      </c>
      <c r="O527" s="6" t="str">
        <f t="shared" si="93"/>
        <v>N/A</v>
      </c>
      <c r="P527" s="5" t="s">
        <v>2886</v>
      </c>
      <c r="Q527" s="6" t="str">
        <f t="shared" si="94"/>
        <v>N/A</v>
      </c>
      <c r="R527" s="7" t="str">
        <f t="shared" si="88"/>
        <v>No</v>
      </c>
      <c r="S527" s="5" t="str">
        <f t="shared" si="95"/>
        <v>N/A</v>
      </c>
      <c r="T527" s="6" t="str">
        <f t="shared" si="96"/>
        <v>N/A</v>
      </c>
      <c r="U527" s="7" t="str">
        <f t="shared" si="89"/>
        <v>No</v>
      </c>
      <c r="V527" s="5" t="str">
        <f t="shared" si="97"/>
        <v>N/A</v>
      </c>
      <c r="W527" s="6" t="str">
        <f t="shared" si="98"/>
        <v>N/A</v>
      </c>
      <c r="X527" s="5" t="s">
        <v>2886</v>
      </c>
    </row>
    <row r="528" spans="1:24" ht="30" x14ac:dyDescent="0.25">
      <c r="A528" s="77">
        <f>VLOOKUP(C528,'BU and Control BU Listing'!A:E,5,FALSE)</f>
        <v>26000</v>
      </c>
      <c r="B528" s="80" t="s">
        <v>3992</v>
      </c>
      <c r="C528" s="22" t="str">
        <f t="shared" si="90"/>
        <v>27800</v>
      </c>
      <c r="D528" s="22" t="str">
        <f t="shared" si="91"/>
        <v>03080</v>
      </c>
      <c r="E528" s="21" t="str">
        <f>VLOOKUP(B528,'Table A as of March 2024'!A:G,7,FALSE)</f>
        <v>Rappahannock Community College</v>
      </c>
      <c r="F528" s="21" t="str">
        <f>VLOOKUP(B528,'Table A as of March 2024'!A:H,8,FALSE)</f>
        <v>Work Study</v>
      </c>
      <c r="G528" s="11" t="str">
        <f>VLOOKUP(B528,'Table A as of March 2024'!A:I,9,FALSE)</f>
        <v>500</v>
      </c>
      <c r="H528" t="str">
        <f>VLOOKUP(B528,'Table A as of March 2024'!A:L,12,FALSE)</f>
        <v>No</v>
      </c>
      <c r="I528" s="9" t="str">
        <f>VLOOKUP(B528,'Table A as of March 2024'!A:M,13,FALSE)</f>
        <v>R</v>
      </c>
      <c r="K528" t="str">
        <f>VLOOKUP(G528,'ACFR Class Vlookup'!A:B,2,FALSE)</f>
        <v>N/A</v>
      </c>
      <c r="L528" s="1" t="str">
        <f>VLOOKUP(D528,'Fund Information'!A:F,6,FALSE)</f>
        <v>Higher Education activity included on higher education financial statement template submissions.</v>
      </c>
      <c r="M528" s="6" t="str">
        <f t="shared" si="92"/>
        <v>N/A</v>
      </c>
      <c r="N528" s="6" t="s">
        <v>2886</v>
      </c>
      <c r="O528" s="6" t="str">
        <f t="shared" si="93"/>
        <v>N/A</v>
      </c>
      <c r="P528" s="5" t="s">
        <v>2886</v>
      </c>
      <c r="Q528" s="6" t="str">
        <f t="shared" si="94"/>
        <v>N/A</v>
      </c>
      <c r="R528" s="7" t="str">
        <f t="shared" si="88"/>
        <v>No</v>
      </c>
      <c r="S528" s="5" t="str">
        <f t="shared" si="95"/>
        <v>N/A</v>
      </c>
      <c r="T528" s="6" t="str">
        <f t="shared" si="96"/>
        <v>N/A</v>
      </c>
      <c r="U528" s="7" t="str">
        <f t="shared" si="89"/>
        <v>No</v>
      </c>
      <c r="V528" s="5" t="str">
        <f t="shared" si="97"/>
        <v>N/A</v>
      </c>
      <c r="W528" s="6" t="str">
        <f t="shared" si="98"/>
        <v>N/A</v>
      </c>
      <c r="X528" s="5" t="s">
        <v>2886</v>
      </c>
    </row>
    <row r="529" spans="1:24" ht="30" x14ac:dyDescent="0.25">
      <c r="A529" s="77">
        <f>VLOOKUP(C529,'BU and Control BU Listing'!A:E,5,FALSE)</f>
        <v>26000</v>
      </c>
      <c r="B529" s="80" t="s">
        <v>3993</v>
      </c>
      <c r="C529" s="22" t="str">
        <f t="shared" si="90"/>
        <v>27800</v>
      </c>
      <c r="D529" s="22" t="str">
        <f t="shared" si="91"/>
        <v>03170</v>
      </c>
      <c r="E529" s="21" t="str">
        <f>VLOOKUP(B529,'Table A as of March 2024'!A:G,7,FALSE)</f>
        <v>Rappahannock Community College</v>
      </c>
      <c r="F529" s="21" t="str">
        <f>VLOOKUP(B529,'Table A as of March 2024'!A:H,8,FALSE)</f>
        <v>Student Financial Assistance</v>
      </c>
      <c r="G529" s="11" t="str">
        <f>VLOOKUP(B529,'Table A as of March 2024'!A:I,9,FALSE)</f>
        <v>500</v>
      </c>
      <c r="H529" t="str">
        <f>VLOOKUP(B529,'Table A as of March 2024'!A:L,12,FALSE)</f>
        <v>No</v>
      </c>
      <c r="I529" s="9" t="str">
        <f>VLOOKUP(B529,'Table A as of March 2024'!A:M,13,FALSE)</f>
        <v>U</v>
      </c>
      <c r="K529" t="str">
        <f>VLOOKUP(G529,'ACFR Class Vlookup'!A:B,2,FALSE)</f>
        <v>N/A</v>
      </c>
      <c r="L529" s="1" t="str">
        <f>VLOOKUP(D529,'Fund Information'!A:F,6,FALSE)</f>
        <v>Higher Education activity included on higher education financial statement template submissions.</v>
      </c>
      <c r="M529" s="6" t="str">
        <f t="shared" si="92"/>
        <v>N/A</v>
      </c>
      <c r="N529" s="6" t="s">
        <v>2886</v>
      </c>
      <c r="O529" s="6" t="str">
        <f t="shared" si="93"/>
        <v>N/A</v>
      </c>
      <c r="P529" s="5" t="s">
        <v>2886</v>
      </c>
      <c r="Q529" s="6" t="str">
        <f t="shared" si="94"/>
        <v>N/A</v>
      </c>
      <c r="R529" s="7" t="str">
        <f t="shared" si="88"/>
        <v>No</v>
      </c>
      <c r="S529" s="5" t="str">
        <f t="shared" si="95"/>
        <v>N/A</v>
      </c>
      <c r="T529" s="6" t="str">
        <f t="shared" si="96"/>
        <v>N/A</v>
      </c>
      <c r="U529" s="7" t="str">
        <f t="shared" si="89"/>
        <v>No</v>
      </c>
      <c r="V529" s="5" t="str">
        <f t="shared" si="97"/>
        <v>N/A</v>
      </c>
      <c r="W529" s="6" t="str">
        <f t="shared" si="98"/>
        <v>N/A</v>
      </c>
      <c r="X529" s="5" t="s">
        <v>2886</v>
      </c>
    </row>
    <row r="530" spans="1:24" x14ac:dyDescent="0.25">
      <c r="A530" s="77">
        <f>VLOOKUP(C530,'BU and Control BU Listing'!A:E,5,FALSE)</f>
        <v>26000</v>
      </c>
      <c r="B530" s="80" t="s">
        <v>3994</v>
      </c>
      <c r="C530" s="22" t="str">
        <f t="shared" si="90"/>
        <v>27800</v>
      </c>
      <c r="D530" s="22" t="str">
        <f t="shared" si="91"/>
        <v>03190</v>
      </c>
      <c r="E530" s="21" t="str">
        <f>VLOOKUP(B530,'Table A as of March 2024'!A:G,7,FALSE)</f>
        <v>Rappahannock Community College</v>
      </c>
      <c r="F530" s="21" t="str">
        <f>VLOOKUP(B530,'Table A as of March 2024'!A:H,8,FALSE)</f>
        <v>Workforce Development Program</v>
      </c>
      <c r="G530" s="11" t="str">
        <f>VLOOKUP(B530,'Table A as of March 2024'!A:I,9,FALSE)</f>
        <v>500</v>
      </c>
      <c r="H530" t="str">
        <f>VLOOKUP(B530,'Table A as of March 2024'!A:L,12,FALSE)</f>
        <v>No</v>
      </c>
      <c r="I530" s="9" t="str">
        <f>VLOOKUP(B530,'Table A as of March 2024'!A:M,13,FALSE)</f>
        <v>U</v>
      </c>
      <c r="K530" t="str">
        <f>VLOOKUP(G530,'ACFR Class Vlookup'!A:B,2,FALSE)</f>
        <v>N/A</v>
      </c>
      <c r="L530" s="1">
        <f>VLOOKUP(D530,'Fund Information'!A:F,6,FALSE)</f>
        <v>0</v>
      </c>
      <c r="M530" s="6" t="str">
        <f t="shared" si="92"/>
        <v>N/A</v>
      </c>
      <c r="N530" s="6" t="s">
        <v>2886</v>
      </c>
      <c r="O530" s="6" t="str">
        <f t="shared" si="93"/>
        <v>N/A</v>
      </c>
      <c r="P530" s="5" t="s">
        <v>2886</v>
      </c>
      <c r="Q530" s="6" t="str">
        <f t="shared" si="94"/>
        <v>N/A</v>
      </c>
      <c r="R530" s="7" t="str">
        <f t="shared" si="88"/>
        <v>No</v>
      </c>
      <c r="S530" s="5" t="str">
        <f t="shared" si="95"/>
        <v>N/A</v>
      </c>
      <c r="T530" s="6" t="str">
        <f t="shared" si="96"/>
        <v>N/A</v>
      </c>
      <c r="U530" s="7" t="str">
        <f t="shared" si="89"/>
        <v>No</v>
      </c>
      <c r="V530" s="5" t="str">
        <f t="shared" si="97"/>
        <v>N/A</v>
      </c>
      <c r="W530" s="6" t="str">
        <f t="shared" si="98"/>
        <v>N/A</v>
      </c>
      <c r="X530" s="5" t="s">
        <v>2886</v>
      </c>
    </row>
    <row r="531" spans="1:24" ht="165" x14ac:dyDescent="0.25">
      <c r="A531" s="77">
        <f>VLOOKUP(C531,'BU and Control BU Listing'!A:E,5,FALSE)</f>
        <v>26000</v>
      </c>
      <c r="B531" s="80" t="s">
        <v>8204</v>
      </c>
      <c r="C531" s="22" t="str">
        <f t="shared" si="90"/>
        <v>27800</v>
      </c>
      <c r="D531" s="22" t="str">
        <f t="shared" si="91"/>
        <v>03210</v>
      </c>
      <c r="E531" s="21" t="str">
        <f>VLOOKUP(B531,'Table A as of March 2024'!A:G,7,FALSE)</f>
        <v>Rappahannock Community College</v>
      </c>
      <c r="F531" s="21" t="str">
        <f>VLOOKUP(B531,'Table A as of March 2024'!A:H,8,FALSE)</f>
        <v>ARP-CrvStLoclFisRecFd-COVID-19</v>
      </c>
      <c r="G531" s="11" t="str">
        <f>VLOOKUP(B531,'Table A as of March 2024'!A:I,9,FALSE)</f>
        <v>500</v>
      </c>
      <c r="H531" t="str">
        <f>VLOOKUP(B531,'Table A as of March 2024'!A:L,12,FALSE)</f>
        <v>No</v>
      </c>
      <c r="I531" s="9" t="str">
        <f>VLOOKUP(B531,'Table A as of March 2024'!A:M,13,FALSE)</f>
        <v>V</v>
      </c>
      <c r="K531" t="str">
        <f>VLOOKUP(G531,'ACFR Class Vlookup'!A:B,2,FALSE)</f>
        <v>N/A</v>
      </c>
      <c r="L531" s="1" t="str">
        <f>VLOOKUP(D531,'Fund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31" s="6" t="str">
        <f t="shared" si="92"/>
        <v>N/A</v>
      </c>
      <c r="N531" s="6" t="s">
        <v>2886</v>
      </c>
      <c r="O531" s="6" t="str">
        <f t="shared" si="93"/>
        <v>N/A</v>
      </c>
      <c r="P531" s="5" t="s">
        <v>2886</v>
      </c>
      <c r="Q531" s="6" t="str">
        <f t="shared" si="94"/>
        <v>N/A</v>
      </c>
      <c r="R531" s="7" t="str">
        <f t="shared" si="88"/>
        <v>No</v>
      </c>
      <c r="S531" s="5" t="str">
        <f t="shared" si="95"/>
        <v>N/A</v>
      </c>
      <c r="T531" s="6" t="str">
        <f t="shared" si="96"/>
        <v>N/A</v>
      </c>
      <c r="U531" s="7" t="str">
        <f t="shared" si="89"/>
        <v>No</v>
      </c>
      <c r="V531" s="5" t="str">
        <f t="shared" si="97"/>
        <v>N/A</v>
      </c>
      <c r="W531" s="6" t="str">
        <f t="shared" si="98"/>
        <v>N/A</v>
      </c>
      <c r="X531" s="5" t="s">
        <v>2886</v>
      </c>
    </row>
    <row r="532" spans="1:24" ht="105" x14ac:dyDescent="0.25">
      <c r="A532" s="77">
        <f>VLOOKUP(C532,'BU and Control BU Listing'!A:E,5,FALSE)</f>
        <v>26000</v>
      </c>
      <c r="B532" s="80" t="s">
        <v>5892</v>
      </c>
      <c r="C532" s="22" t="str">
        <f t="shared" si="90"/>
        <v>27800</v>
      </c>
      <c r="D532" s="22" t="str">
        <f t="shared" si="91"/>
        <v>03390</v>
      </c>
      <c r="E532" s="21" t="str">
        <f>VLOOKUP(B532,'Table A as of March 2024'!A:G,7,FALSE)</f>
        <v>Rappahannock Community College</v>
      </c>
      <c r="F532" s="21" t="str">
        <f>VLOOKUP(B532,'Table A as of March 2024'!A:H,8,FALSE)</f>
        <v>Strngthning Inst Prgm-COVID-19</v>
      </c>
      <c r="G532" s="11" t="str">
        <f>VLOOKUP(B532,'Table A as of March 2024'!A:I,9,FALSE)</f>
        <v>500</v>
      </c>
      <c r="H532" t="str">
        <f>VLOOKUP(B532,'Table A as of March 2024'!A:L,12,FALSE)</f>
        <v>No</v>
      </c>
      <c r="I532" s="9" t="str">
        <f>VLOOKUP(B532,'Table A as of March 2024'!A:M,13,FALSE)</f>
        <v>V</v>
      </c>
      <c r="K532" t="str">
        <f>VLOOKUP(G532,'ACFR Class Vlookup'!A:B,2,FALSE)</f>
        <v>N/A</v>
      </c>
      <c r="L532" s="1" t="str">
        <f>VLOOKUP(D532,'Fund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532" s="6" t="str">
        <f t="shared" si="92"/>
        <v>N/A</v>
      </c>
      <c r="N532" s="6" t="s">
        <v>2886</v>
      </c>
      <c r="O532" s="6" t="str">
        <f t="shared" si="93"/>
        <v>N/A</v>
      </c>
      <c r="P532" s="5" t="s">
        <v>2886</v>
      </c>
      <c r="Q532" s="6" t="str">
        <f t="shared" si="94"/>
        <v>N/A</v>
      </c>
      <c r="R532" s="7" t="str">
        <f t="shared" si="88"/>
        <v>No</v>
      </c>
      <c r="S532" s="5" t="str">
        <f t="shared" si="95"/>
        <v>N/A</v>
      </c>
      <c r="T532" s="6" t="str">
        <f t="shared" si="96"/>
        <v>N/A</v>
      </c>
      <c r="U532" s="7" t="str">
        <f t="shared" si="89"/>
        <v>No</v>
      </c>
      <c r="V532" s="5" t="str">
        <f t="shared" si="97"/>
        <v>N/A</v>
      </c>
      <c r="W532" s="6" t="str">
        <f t="shared" si="98"/>
        <v>N/A</v>
      </c>
      <c r="X532" s="5" t="s">
        <v>2886</v>
      </c>
    </row>
    <row r="533" spans="1:24" ht="120" x14ac:dyDescent="0.25">
      <c r="A533" s="77">
        <f>VLOOKUP(C533,'BU and Control BU Listing'!A:E,5,FALSE)</f>
        <v>26000</v>
      </c>
      <c r="B533" s="80" t="s">
        <v>8205</v>
      </c>
      <c r="C533" s="22" t="str">
        <f t="shared" si="90"/>
        <v>27800</v>
      </c>
      <c r="D533" s="22" t="str">
        <f t="shared" si="91"/>
        <v>03400</v>
      </c>
      <c r="E533" s="21" t="str">
        <f>VLOOKUP(B533,'Table A as of March 2024'!A:G,7,FALSE)</f>
        <v>Rappahannock Community College</v>
      </c>
      <c r="F533" s="21" t="str">
        <f>VLOOKUP(B533,'Table A as of March 2024'!A:H,8,FALSE)</f>
        <v>ImprvmntPostscndryEdu-COVID-19</v>
      </c>
      <c r="G533" s="11" t="str">
        <f>VLOOKUP(B533,'Table A as of March 2024'!A:I,9,FALSE)</f>
        <v>500</v>
      </c>
      <c r="H533" t="str">
        <f>VLOOKUP(B533,'Table A as of March 2024'!A:L,12,FALSE)</f>
        <v>No</v>
      </c>
      <c r="I533" s="9" t="str">
        <f>VLOOKUP(B533,'Table A as of March 2024'!A:M,13,FALSE)</f>
        <v>V</v>
      </c>
      <c r="K533" t="str">
        <f>VLOOKUP(G533,'ACFR Class Vlookup'!A:B,2,FALSE)</f>
        <v>N/A</v>
      </c>
      <c r="L533" s="1" t="str">
        <f>VLOOKUP(D533,'Fund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additional funds provided to institutions through the Fund for the Improvement of Postsecondary Education (FIPSE), under the CARES Act.</v>
      </c>
      <c r="M533" s="6" t="str">
        <f t="shared" si="92"/>
        <v>N/A</v>
      </c>
      <c r="N533" s="6" t="s">
        <v>2886</v>
      </c>
      <c r="O533" s="6" t="str">
        <f t="shared" si="93"/>
        <v>N/A</v>
      </c>
      <c r="P533" s="5" t="s">
        <v>2886</v>
      </c>
      <c r="Q533" s="6" t="str">
        <f t="shared" si="94"/>
        <v>N/A</v>
      </c>
      <c r="R533" s="7" t="str">
        <f t="shared" si="88"/>
        <v>No</v>
      </c>
      <c r="S533" s="5" t="str">
        <f t="shared" si="95"/>
        <v>N/A</v>
      </c>
      <c r="T533" s="6" t="str">
        <f t="shared" si="96"/>
        <v>N/A</v>
      </c>
      <c r="U533" s="7" t="str">
        <f t="shared" si="89"/>
        <v>No</v>
      </c>
      <c r="V533" s="5" t="str">
        <f t="shared" si="97"/>
        <v>N/A</v>
      </c>
      <c r="W533" s="6" t="str">
        <f t="shared" si="98"/>
        <v>N/A</v>
      </c>
      <c r="X533" s="5" t="s">
        <v>2886</v>
      </c>
    </row>
    <row r="534" spans="1:24" ht="90" x14ac:dyDescent="0.25">
      <c r="A534" s="77">
        <f>VLOOKUP(C534,'BU and Control BU Listing'!A:E,5,FALSE)</f>
        <v>26000</v>
      </c>
      <c r="B534" s="80" t="s">
        <v>8206</v>
      </c>
      <c r="C534" s="22" t="str">
        <f t="shared" si="90"/>
        <v>27800</v>
      </c>
      <c r="D534" s="22" t="str">
        <f t="shared" si="91"/>
        <v>03410</v>
      </c>
      <c r="E534" s="21" t="str">
        <f>VLOOKUP(B534,'Table A as of March 2024'!A:G,7,FALSE)</f>
        <v>Rappahannock Community College</v>
      </c>
      <c r="F534" s="21" t="str">
        <f>VLOOKUP(B534,'Table A as of March 2024'!A:H,8,FALSE)</f>
        <v>GEER Fund - COVID-19</v>
      </c>
      <c r="G534" s="11" t="str">
        <f>VLOOKUP(B534,'Table A as of March 2024'!A:I,9,FALSE)</f>
        <v>500</v>
      </c>
      <c r="H534" t="str">
        <f>VLOOKUP(B534,'Table A as of March 2024'!A:L,12,FALSE)</f>
        <v>No</v>
      </c>
      <c r="I534" s="9" t="str">
        <f>VLOOKUP(B534,'Table A as of March 2024'!A:M,13,FALSE)</f>
        <v>V</v>
      </c>
      <c r="K534" t="str">
        <f>VLOOKUP(G534,'ACFR Class Vlookup'!A:B,2,FALSE)</f>
        <v>N/A</v>
      </c>
      <c r="L534" s="1" t="str">
        <f>VLOOKUP(D534,'Fund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534" s="6" t="str">
        <f t="shared" si="92"/>
        <v>N/A</v>
      </c>
      <c r="N534" s="6" t="s">
        <v>2886</v>
      </c>
      <c r="O534" s="6" t="str">
        <f t="shared" si="93"/>
        <v>N/A</v>
      </c>
      <c r="P534" s="5" t="s">
        <v>2886</v>
      </c>
      <c r="Q534" s="6" t="str">
        <f t="shared" si="94"/>
        <v>N/A</v>
      </c>
      <c r="R534" s="7" t="str">
        <f t="shared" si="88"/>
        <v>No</v>
      </c>
      <c r="S534" s="5" t="str">
        <f t="shared" si="95"/>
        <v>N/A</v>
      </c>
      <c r="T534" s="6" t="str">
        <f t="shared" si="96"/>
        <v>N/A</v>
      </c>
      <c r="U534" s="7" t="str">
        <f t="shared" si="89"/>
        <v>No</v>
      </c>
      <c r="V534" s="5" t="str">
        <f t="shared" si="97"/>
        <v>N/A</v>
      </c>
      <c r="W534" s="6" t="str">
        <f t="shared" si="98"/>
        <v>N/A</v>
      </c>
      <c r="X534" s="5" t="s">
        <v>2886</v>
      </c>
    </row>
    <row r="535" spans="1:24" ht="165" x14ac:dyDescent="0.25">
      <c r="A535" s="77">
        <f>VLOOKUP(C535,'BU and Control BU Listing'!A:E,5,FALSE)</f>
        <v>26000</v>
      </c>
      <c r="B535" s="80" t="s">
        <v>5893</v>
      </c>
      <c r="C535" s="22" t="str">
        <f t="shared" si="90"/>
        <v>27800</v>
      </c>
      <c r="D535" s="22" t="str">
        <f t="shared" si="91"/>
        <v>03420</v>
      </c>
      <c r="E535" s="21" t="str">
        <f>VLOOKUP(B535,'Table A as of March 2024'!A:G,7,FALSE)</f>
        <v>Rappahannock Community College</v>
      </c>
      <c r="F535" s="21" t="str">
        <f>VLOOKUP(B535,'Table A as of March 2024'!A:H,8,FALSE)</f>
        <v>Caresactrlffd-General-Covid-19</v>
      </c>
      <c r="G535" s="11" t="str">
        <f>VLOOKUP(B535,'Table A as of March 2024'!A:I,9,FALSE)</f>
        <v>500</v>
      </c>
      <c r="H535" t="str">
        <f>VLOOKUP(B535,'Table A as of March 2024'!A:L,12,FALSE)</f>
        <v>No</v>
      </c>
      <c r="I535" s="9" t="str">
        <f>VLOOKUP(B535,'Table A as of March 2024'!A:M,13,FALSE)</f>
        <v>V</v>
      </c>
      <c r="K535" t="str">
        <f>VLOOKUP(G535,'ACFR Class Vlookup'!A:B,2,FALSE)</f>
        <v>N/A</v>
      </c>
      <c r="L535" s="1" t="str">
        <f>VLOOKUP(D535,'Fund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35" s="6" t="str">
        <f t="shared" si="92"/>
        <v>N/A</v>
      </c>
      <c r="N535" s="6" t="s">
        <v>2886</v>
      </c>
      <c r="O535" s="6" t="str">
        <f t="shared" si="93"/>
        <v>N/A</v>
      </c>
      <c r="P535" s="5" t="s">
        <v>2886</v>
      </c>
      <c r="Q535" s="6" t="str">
        <f t="shared" si="94"/>
        <v>N/A</v>
      </c>
      <c r="R535" s="7" t="str">
        <f t="shared" si="88"/>
        <v>No</v>
      </c>
      <c r="S535" s="5" t="str">
        <f t="shared" si="95"/>
        <v>N/A</v>
      </c>
      <c r="T535" s="6" t="str">
        <f t="shared" si="96"/>
        <v>N/A</v>
      </c>
      <c r="U535" s="7" t="str">
        <f t="shared" si="89"/>
        <v>No</v>
      </c>
      <c r="V535" s="5" t="str">
        <f t="shared" si="97"/>
        <v>N/A</v>
      </c>
      <c r="W535" s="6" t="str">
        <f t="shared" si="98"/>
        <v>N/A</v>
      </c>
      <c r="X535" s="5" t="s">
        <v>2886</v>
      </c>
    </row>
    <row r="536" spans="1:24" ht="225" x14ac:dyDescent="0.25">
      <c r="A536" s="77">
        <f>VLOOKUP(C536,'BU and Control BU Listing'!A:E,5,FALSE)</f>
        <v>26000</v>
      </c>
      <c r="B536" s="80" t="s">
        <v>8866</v>
      </c>
      <c r="C536" s="22" t="str">
        <f t="shared" si="90"/>
        <v>27800</v>
      </c>
      <c r="D536" s="22" t="str">
        <f t="shared" si="91"/>
        <v>03490</v>
      </c>
      <c r="E536" s="21" t="str">
        <f>VLOOKUP(B536,'Table A as of March 2024'!A:G,7,FALSE)</f>
        <v>Rappahannock Community College</v>
      </c>
      <c r="F536" s="21" t="str">
        <f>VLOOKUP(B536,'Table A as of March 2024'!A:H,8,FALSE)</f>
        <v>NewEconomyWrkfrcCrdntlGrntFnd</v>
      </c>
      <c r="G536" s="11" t="str">
        <f>VLOOKUP(B536,'Table A as of March 2024'!A:I,9,FALSE)</f>
        <v>500</v>
      </c>
      <c r="H536" t="str">
        <f>VLOOKUP(B536,'Table A as of March 2024'!A:L,12,FALSE)</f>
        <v>No</v>
      </c>
      <c r="I536" s="9" t="str">
        <f>VLOOKUP(B536,'Table A as of March 2024'!A:M,13,FALSE)</f>
        <v>U</v>
      </c>
      <c r="K536" t="str">
        <f>VLOOKUP(G536,'ACFR Class Vlookup'!A:B,2,FALSE)</f>
        <v>N/A</v>
      </c>
      <c r="L536" s="1" t="str">
        <f>VLOOKUP(D536,'Fund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536" s="6" t="str">
        <f t="shared" si="92"/>
        <v>N/A</v>
      </c>
      <c r="N536" s="6" t="s">
        <v>2886</v>
      </c>
      <c r="O536" s="6" t="str">
        <f t="shared" si="93"/>
        <v>N/A</v>
      </c>
      <c r="P536" s="5" t="s">
        <v>2886</v>
      </c>
      <c r="Q536" s="6" t="str">
        <f t="shared" si="94"/>
        <v>N/A</v>
      </c>
      <c r="R536" s="7" t="str">
        <f t="shared" si="88"/>
        <v>No</v>
      </c>
      <c r="S536" s="5" t="str">
        <f t="shared" si="95"/>
        <v>N/A</v>
      </c>
      <c r="T536" s="6" t="str">
        <f t="shared" si="96"/>
        <v>N/A</v>
      </c>
      <c r="U536" s="7" t="str">
        <f t="shared" si="89"/>
        <v>No</v>
      </c>
      <c r="V536" s="5" t="str">
        <f t="shared" si="97"/>
        <v>N/A</v>
      </c>
      <c r="W536" s="6" t="str">
        <f t="shared" si="98"/>
        <v>N/A</v>
      </c>
      <c r="X536" s="5" t="s">
        <v>2886</v>
      </c>
    </row>
    <row r="537" spans="1:24" ht="90" x14ac:dyDescent="0.25">
      <c r="A537" s="77">
        <f>VLOOKUP(C537,'BU and Control BU Listing'!A:E,5,FALSE)</f>
        <v>26000</v>
      </c>
      <c r="B537" s="80" t="s">
        <v>5894</v>
      </c>
      <c r="C537" s="22" t="str">
        <f t="shared" si="90"/>
        <v>27800</v>
      </c>
      <c r="D537" s="22" t="str">
        <f t="shared" si="91"/>
        <v>03690</v>
      </c>
      <c r="E537" s="21" t="str">
        <f>VLOOKUP(B537,'Table A as of March 2024'!A:G,7,FALSE)</f>
        <v>Rappahannock Community College</v>
      </c>
      <c r="F537" s="21" t="str">
        <f>VLOOKUP(B537,'Table A as of March 2024'!A:H,8,FALSE)</f>
        <v>EduStabFund-Institutn-COVID-19</v>
      </c>
      <c r="G537" s="11" t="str">
        <f>VLOOKUP(B537,'Table A as of March 2024'!A:I,9,FALSE)</f>
        <v>500</v>
      </c>
      <c r="H537" t="str">
        <f>VLOOKUP(B537,'Table A as of March 2024'!A:L,12,FALSE)</f>
        <v>No</v>
      </c>
      <c r="I537" s="9" t="str">
        <f>VLOOKUP(B537,'Table A as of March 2024'!A:M,13,FALSE)</f>
        <v>V</v>
      </c>
      <c r="K537" t="str">
        <f>VLOOKUP(G537,'ACFR Class Vlookup'!A:B,2,FALSE)</f>
        <v>N/A</v>
      </c>
      <c r="L537" s="1" t="str">
        <f>VLOOKUP(D537,'Fund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537" s="6" t="str">
        <f t="shared" si="92"/>
        <v>N/A</v>
      </c>
      <c r="N537" s="6" t="s">
        <v>2886</v>
      </c>
      <c r="O537" s="6" t="str">
        <f t="shared" si="93"/>
        <v>N/A</v>
      </c>
      <c r="P537" s="5" t="s">
        <v>2886</v>
      </c>
      <c r="Q537" s="6" t="str">
        <f t="shared" si="94"/>
        <v>N/A</v>
      </c>
      <c r="R537" s="7" t="str">
        <f t="shared" si="88"/>
        <v>No</v>
      </c>
      <c r="S537" s="5" t="str">
        <f t="shared" si="95"/>
        <v>N/A</v>
      </c>
      <c r="T537" s="6" t="str">
        <f t="shared" si="96"/>
        <v>N/A</v>
      </c>
      <c r="U537" s="7" t="str">
        <f t="shared" si="89"/>
        <v>No</v>
      </c>
      <c r="V537" s="5" t="str">
        <f t="shared" si="97"/>
        <v>N/A</v>
      </c>
      <c r="W537" s="6" t="str">
        <f t="shared" si="98"/>
        <v>N/A</v>
      </c>
      <c r="X537" s="5" t="s">
        <v>2886</v>
      </c>
    </row>
    <row r="538" spans="1:24" ht="30" x14ac:dyDescent="0.25">
      <c r="A538" s="77">
        <f>VLOOKUP(C538,'BU and Control BU Listing'!A:E,5,FALSE)</f>
        <v>26000</v>
      </c>
      <c r="B538" s="80" t="s">
        <v>3995</v>
      </c>
      <c r="C538" s="22" t="str">
        <f t="shared" si="90"/>
        <v>27800</v>
      </c>
      <c r="D538" s="22" t="str">
        <f t="shared" si="91"/>
        <v>03860</v>
      </c>
      <c r="E538" s="21" t="str">
        <f>VLOOKUP(B538,'Table A as of March 2024'!A:G,7,FALSE)</f>
        <v>Rappahannock Community College</v>
      </c>
      <c r="F538" s="21" t="str">
        <f>VLOOKUP(B538,'Table A as of March 2024'!A:H,8,FALSE)</f>
        <v>Rcycl Matl Sale-Non-Gen/Fed-HE</v>
      </c>
      <c r="G538" s="11" t="str">
        <f>VLOOKUP(B538,'Table A as of March 2024'!A:I,9,FALSE)</f>
        <v>500</v>
      </c>
      <c r="H538" t="str">
        <f>VLOOKUP(B538,'Table A as of March 2024'!A:L,12,FALSE)</f>
        <v>No</v>
      </c>
      <c r="I538" s="9" t="str">
        <f>VLOOKUP(B538,'Table A as of March 2024'!A:M,13,FALSE)</f>
        <v>U</v>
      </c>
      <c r="K538" t="str">
        <f>VLOOKUP(G538,'ACFR Class Vlookup'!A:B,2,FALSE)</f>
        <v>N/A</v>
      </c>
      <c r="L538" s="1" t="str">
        <f>VLOOKUP(D538,'Fund Information'!A:F,6,FALSE)</f>
        <v>Higher Education activity included on higher education financial statement template submissions.</v>
      </c>
      <c r="M538" s="6" t="str">
        <f t="shared" si="92"/>
        <v>N/A</v>
      </c>
      <c r="N538" s="6" t="s">
        <v>2886</v>
      </c>
      <c r="O538" s="6" t="str">
        <f t="shared" si="93"/>
        <v>N/A</v>
      </c>
      <c r="P538" s="5" t="s">
        <v>2886</v>
      </c>
      <c r="Q538" s="6" t="str">
        <f t="shared" si="94"/>
        <v>N/A</v>
      </c>
      <c r="R538" s="7" t="str">
        <f t="shared" si="88"/>
        <v>No</v>
      </c>
      <c r="S538" s="5" t="str">
        <f t="shared" si="95"/>
        <v>N/A</v>
      </c>
      <c r="T538" s="6" t="str">
        <f t="shared" si="96"/>
        <v>N/A</v>
      </c>
      <c r="U538" s="7" t="str">
        <f t="shared" si="89"/>
        <v>No</v>
      </c>
      <c r="V538" s="5" t="str">
        <f t="shared" si="97"/>
        <v>N/A</v>
      </c>
      <c r="W538" s="6" t="str">
        <f t="shared" si="98"/>
        <v>N/A</v>
      </c>
      <c r="X538" s="5" t="s">
        <v>2886</v>
      </c>
    </row>
    <row r="539" spans="1:24" ht="45" x14ac:dyDescent="0.25">
      <c r="A539" s="77">
        <f>VLOOKUP(C539,'BU and Control BU Listing'!A:E,5,FALSE)</f>
        <v>26000</v>
      </c>
      <c r="B539" s="80" t="s">
        <v>3996</v>
      </c>
      <c r="C539" s="22" t="str">
        <f t="shared" si="90"/>
        <v>27800</v>
      </c>
      <c r="D539" s="22" t="str">
        <f t="shared" si="91"/>
        <v>03870</v>
      </c>
      <c r="E539" s="21" t="str">
        <f>VLOOKUP(B539,'Table A as of March 2024'!A:G,7,FALSE)</f>
        <v>Rappahannock Community College</v>
      </c>
      <c r="F539" s="21" t="str">
        <f>VLOOKUP(B539,'Table A as of March 2024'!A:H,8,FALSE)</f>
        <v>Srplus Supp&amp;Equip Sales-Gen-HE</v>
      </c>
      <c r="G539" s="11" t="str">
        <f>VLOOKUP(B539,'Table A as of March 2024'!A:I,9,FALSE)</f>
        <v>500</v>
      </c>
      <c r="H539" t="str">
        <f>VLOOKUP(B539,'Table A as of March 2024'!A:L,12,FALSE)</f>
        <v>No</v>
      </c>
      <c r="I539" s="9" t="str">
        <f>VLOOKUP(B539,'Table A as of March 2024'!A:M,13,FALSE)</f>
        <v>U</v>
      </c>
      <c r="K539" t="str">
        <f>VLOOKUP(G539,'ACFR Class Vlookup'!A:B,2,FALSE)</f>
        <v>N/A</v>
      </c>
      <c r="L539" s="1" t="str">
        <f>VLOOKUP(D539,'Fund Information'!A:F,6,FALSE)</f>
        <v>Higher Education activity accounted for on higher education financial statement template submissions.  Accounts for sale of surplus supplies and equipment.</v>
      </c>
      <c r="M539" s="6" t="str">
        <f t="shared" si="92"/>
        <v>N/A</v>
      </c>
      <c r="N539" s="6" t="s">
        <v>2886</v>
      </c>
      <c r="O539" s="6" t="str">
        <f t="shared" si="93"/>
        <v>N/A</v>
      </c>
      <c r="P539" s="5" t="s">
        <v>2886</v>
      </c>
      <c r="Q539" s="6" t="str">
        <f t="shared" si="94"/>
        <v>N/A</v>
      </c>
      <c r="R539" s="7" t="str">
        <f t="shared" si="88"/>
        <v>No</v>
      </c>
      <c r="S539" s="5" t="str">
        <f t="shared" si="95"/>
        <v>N/A</v>
      </c>
      <c r="T539" s="6" t="str">
        <f t="shared" si="96"/>
        <v>N/A</v>
      </c>
      <c r="U539" s="7" t="str">
        <f t="shared" si="89"/>
        <v>No</v>
      </c>
      <c r="V539" s="5" t="str">
        <f t="shared" si="97"/>
        <v>N/A</v>
      </c>
      <c r="W539" s="6" t="str">
        <f t="shared" si="98"/>
        <v>N/A</v>
      </c>
      <c r="X539" s="5" t="s">
        <v>2886</v>
      </c>
    </row>
    <row r="540" spans="1:24" ht="75" x14ac:dyDescent="0.25">
      <c r="A540" s="77">
        <f>VLOOKUP(C540,'BU and Control BU Listing'!A:E,5,FALSE)</f>
        <v>26000</v>
      </c>
      <c r="B540" s="80" t="s">
        <v>3998</v>
      </c>
      <c r="C540" s="22" t="str">
        <f t="shared" si="90"/>
        <v>27900</v>
      </c>
      <c r="D540" s="22" t="str">
        <f t="shared" si="91"/>
        <v>03000</v>
      </c>
      <c r="E540" s="21" t="str">
        <f>VLOOKUP(B540,'Table A as of March 2024'!A:G,7,FALSE)</f>
        <v>Danville Community College</v>
      </c>
      <c r="F540" s="21" t="str">
        <f>VLOOKUP(B540,'Table A as of March 2024'!A:H,8,FALSE)</f>
        <v>Higher Education Operating</v>
      </c>
      <c r="G540" s="11" t="str">
        <f>VLOOKUP(B540,'Table A as of March 2024'!A:I,9,FALSE)</f>
        <v>500</v>
      </c>
      <c r="H540" t="str">
        <f>VLOOKUP(B540,'Table A as of March 2024'!A:L,12,FALSE)</f>
        <v>No</v>
      </c>
      <c r="I540" s="9" t="str">
        <f>VLOOKUP(B540,'Table A as of March 2024'!A:M,13,FALSE)</f>
        <v>U</v>
      </c>
      <c r="K540" t="str">
        <f>VLOOKUP(G540,'ACFR Class Vlookup'!A:B,2,FALSE)</f>
        <v>N/A</v>
      </c>
      <c r="L540" s="1" t="str">
        <f>VLOOKUP(D540,'Fund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40" s="6" t="str">
        <f t="shared" si="92"/>
        <v>N/A</v>
      </c>
      <c r="N540" s="6" t="s">
        <v>2886</v>
      </c>
      <c r="O540" s="6" t="str">
        <f t="shared" si="93"/>
        <v>N/A</v>
      </c>
      <c r="P540" s="5" t="s">
        <v>2886</v>
      </c>
      <c r="Q540" s="6" t="str">
        <f t="shared" si="94"/>
        <v>N/A</v>
      </c>
      <c r="R540" s="7" t="str">
        <f t="shared" ref="R540:R603" si="99">IF(J540="R","Yes","No")</f>
        <v>No</v>
      </c>
      <c r="S540" s="5" t="str">
        <f t="shared" si="95"/>
        <v>N/A</v>
      </c>
      <c r="T540" s="6" t="str">
        <f t="shared" si="96"/>
        <v>N/A</v>
      </c>
      <c r="U540" s="7" t="str">
        <f t="shared" ref="U540:U603" si="100">IF(J540="C","Yes","No")</f>
        <v>No</v>
      </c>
      <c r="V540" s="5" t="str">
        <f t="shared" si="97"/>
        <v>N/A</v>
      </c>
      <c r="W540" s="6" t="str">
        <f t="shared" si="98"/>
        <v>N/A</v>
      </c>
      <c r="X540" s="5" t="s">
        <v>2886</v>
      </c>
    </row>
    <row r="541" spans="1:24" ht="30" x14ac:dyDescent="0.25">
      <c r="A541" s="77">
        <f>VLOOKUP(C541,'BU and Control BU Listing'!A:E,5,FALSE)</f>
        <v>26000</v>
      </c>
      <c r="B541" s="80" t="s">
        <v>3999</v>
      </c>
      <c r="C541" s="22" t="str">
        <f t="shared" si="90"/>
        <v>27900</v>
      </c>
      <c r="D541" s="22" t="str">
        <f t="shared" si="91"/>
        <v>03010</v>
      </c>
      <c r="E541" s="21" t="str">
        <f>VLOOKUP(B541,'Table A as of March 2024'!A:G,7,FALSE)</f>
        <v>Danville Community College</v>
      </c>
      <c r="F541" s="21" t="str">
        <f>VLOOKUP(B541,'Table A as of March 2024'!A:H,8,FALSE)</f>
        <v>Higher Education Federal</v>
      </c>
      <c r="G541" s="11" t="str">
        <f>VLOOKUP(B541,'Table A as of March 2024'!A:I,9,FALSE)</f>
        <v>500</v>
      </c>
      <c r="H541" t="str">
        <f>VLOOKUP(B541,'Table A as of March 2024'!A:L,12,FALSE)</f>
        <v>No</v>
      </c>
      <c r="I541" s="9" t="str">
        <f>VLOOKUP(B541,'Table A as of March 2024'!A:M,13,FALSE)</f>
        <v>R</v>
      </c>
      <c r="K541" t="str">
        <f>VLOOKUP(G541,'ACFR Class Vlookup'!A:B,2,FALSE)</f>
        <v>N/A</v>
      </c>
      <c r="L541" s="1" t="str">
        <f>VLOOKUP(D541,'Fund Information'!A:F,6,FALSE)</f>
        <v>Higher Education activity included on higher education financial statement template submissions.</v>
      </c>
      <c r="M541" s="6" t="str">
        <f t="shared" si="92"/>
        <v>N/A</v>
      </c>
      <c r="N541" s="6" t="s">
        <v>2886</v>
      </c>
      <c r="O541" s="6" t="str">
        <f t="shared" si="93"/>
        <v>N/A</v>
      </c>
      <c r="P541" s="5" t="s">
        <v>2886</v>
      </c>
      <c r="Q541" s="6" t="str">
        <f t="shared" si="94"/>
        <v>N/A</v>
      </c>
      <c r="R541" s="7" t="str">
        <f t="shared" si="99"/>
        <v>No</v>
      </c>
      <c r="S541" s="5" t="str">
        <f t="shared" si="95"/>
        <v>N/A</v>
      </c>
      <c r="T541" s="6" t="str">
        <f t="shared" si="96"/>
        <v>N/A</v>
      </c>
      <c r="U541" s="7" t="str">
        <f t="shared" si="100"/>
        <v>No</v>
      </c>
      <c r="V541" s="5" t="str">
        <f t="shared" si="97"/>
        <v>N/A</v>
      </c>
      <c r="W541" s="6" t="str">
        <f t="shared" si="98"/>
        <v>N/A</v>
      </c>
      <c r="X541" s="5" t="s">
        <v>2886</v>
      </c>
    </row>
    <row r="542" spans="1:24" ht="30" x14ac:dyDescent="0.25">
      <c r="A542" s="77">
        <f>VLOOKUP(C542,'BU and Control BU Listing'!A:E,5,FALSE)</f>
        <v>26000</v>
      </c>
      <c r="B542" s="80" t="s">
        <v>4000</v>
      </c>
      <c r="C542" s="22" t="str">
        <f t="shared" si="90"/>
        <v>27900</v>
      </c>
      <c r="D542" s="22" t="str">
        <f t="shared" si="91"/>
        <v>03020</v>
      </c>
      <c r="E542" s="21" t="str">
        <f>VLOOKUP(B542,'Table A as of March 2024'!A:G,7,FALSE)</f>
        <v>Danville Community College</v>
      </c>
      <c r="F542" s="21" t="str">
        <f>VLOOKUP(B542,'Table A as of March 2024'!A:H,8,FALSE)</f>
        <v>Foundation/Othr Grants/Cntrcts</v>
      </c>
      <c r="G542" s="11" t="str">
        <f>VLOOKUP(B542,'Table A as of March 2024'!A:I,9,FALSE)</f>
        <v>500</v>
      </c>
      <c r="H542" t="str">
        <f>VLOOKUP(B542,'Table A as of March 2024'!A:L,12,FALSE)</f>
        <v>No</v>
      </c>
      <c r="I542" s="9" t="str">
        <f>VLOOKUP(B542,'Table A as of March 2024'!A:M,13,FALSE)</f>
        <v>R</v>
      </c>
      <c r="K542" t="str">
        <f>VLOOKUP(G542,'ACFR Class Vlookup'!A:B,2,FALSE)</f>
        <v>N/A</v>
      </c>
      <c r="L542" s="1" t="str">
        <f>VLOOKUP(D542,'Fund Information'!A:F,6,FALSE)</f>
        <v>Higher Education activity included on higher education financial statement template submissions.</v>
      </c>
      <c r="M542" s="6" t="str">
        <f t="shared" si="92"/>
        <v>N/A</v>
      </c>
      <c r="N542" s="6" t="s">
        <v>2886</v>
      </c>
      <c r="O542" s="6" t="str">
        <f t="shared" si="93"/>
        <v>N/A</v>
      </c>
      <c r="P542" s="5" t="s">
        <v>2886</v>
      </c>
      <c r="Q542" s="6" t="str">
        <f t="shared" si="94"/>
        <v>N/A</v>
      </c>
      <c r="R542" s="7" t="str">
        <f t="shared" si="99"/>
        <v>No</v>
      </c>
      <c r="S542" s="5" t="str">
        <f t="shared" si="95"/>
        <v>N/A</v>
      </c>
      <c r="T542" s="6" t="str">
        <f t="shared" si="96"/>
        <v>N/A</v>
      </c>
      <c r="U542" s="7" t="str">
        <f t="shared" si="100"/>
        <v>No</v>
      </c>
      <c r="V542" s="5" t="str">
        <f t="shared" si="97"/>
        <v>N/A</v>
      </c>
      <c r="W542" s="6" t="str">
        <f t="shared" si="98"/>
        <v>N/A</v>
      </c>
      <c r="X542" s="5" t="s">
        <v>2886</v>
      </c>
    </row>
    <row r="543" spans="1:24" ht="30" x14ac:dyDescent="0.25">
      <c r="A543" s="77">
        <f>VLOOKUP(C543,'BU and Control BU Listing'!A:E,5,FALSE)</f>
        <v>26000</v>
      </c>
      <c r="B543" s="80" t="s">
        <v>4001</v>
      </c>
      <c r="C543" s="22" t="str">
        <f t="shared" si="90"/>
        <v>27900</v>
      </c>
      <c r="D543" s="22" t="str">
        <f t="shared" si="91"/>
        <v>03030</v>
      </c>
      <c r="E543" s="21" t="str">
        <f>VLOOKUP(B543,'Table A as of March 2024'!A:G,7,FALSE)</f>
        <v>Danville Community College</v>
      </c>
      <c r="F543" s="21" t="str">
        <f>VLOOKUP(B543,'Table A as of March 2024'!A:H,8,FALSE)</f>
        <v>Indirect Cost Recovery</v>
      </c>
      <c r="G543" s="11" t="str">
        <f>VLOOKUP(B543,'Table A as of March 2024'!A:I,9,FALSE)</f>
        <v>500</v>
      </c>
      <c r="H543" t="str">
        <f>VLOOKUP(B543,'Table A as of March 2024'!A:L,12,FALSE)</f>
        <v>No</v>
      </c>
      <c r="I543" s="9" t="str">
        <f>VLOOKUP(B543,'Table A as of March 2024'!A:M,13,FALSE)</f>
        <v>U</v>
      </c>
      <c r="K543" t="str">
        <f>VLOOKUP(G543,'ACFR Class Vlookup'!A:B,2,FALSE)</f>
        <v>N/A</v>
      </c>
      <c r="L543" s="1" t="str">
        <f>VLOOKUP(D543,'Fund Information'!A:F,6,FALSE)</f>
        <v>Higher Education activity included on higher education financial statement template submissions.</v>
      </c>
      <c r="M543" s="6" t="str">
        <f t="shared" si="92"/>
        <v>N/A</v>
      </c>
      <c r="N543" s="6" t="s">
        <v>2886</v>
      </c>
      <c r="O543" s="6" t="str">
        <f t="shared" si="93"/>
        <v>N/A</v>
      </c>
      <c r="P543" s="5" t="s">
        <v>2886</v>
      </c>
      <c r="Q543" s="6" t="str">
        <f t="shared" si="94"/>
        <v>N/A</v>
      </c>
      <c r="R543" s="7" t="str">
        <f t="shared" si="99"/>
        <v>No</v>
      </c>
      <c r="S543" s="5" t="str">
        <f t="shared" si="95"/>
        <v>N/A</v>
      </c>
      <c r="T543" s="6" t="str">
        <f t="shared" si="96"/>
        <v>N/A</v>
      </c>
      <c r="U543" s="7" t="str">
        <f t="shared" si="100"/>
        <v>No</v>
      </c>
      <c r="V543" s="5" t="str">
        <f t="shared" si="97"/>
        <v>N/A</v>
      </c>
      <c r="W543" s="6" t="str">
        <f t="shared" si="98"/>
        <v>N/A</v>
      </c>
      <c r="X543" s="5" t="s">
        <v>2886</v>
      </c>
    </row>
    <row r="544" spans="1:24" ht="240" x14ac:dyDescent="0.25">
      <c r="A544" s="77">
        <f>VLOOKUP(C544,'BU and Control BU Listing'!A:E,5,FALSE)</f>
        <v>26000</v>
      </c>
      <c r="B544" s="80" t="s">
        <v>8703</v>
      </c>
      <c r="C544" s="22" t="str">
        <f t="shared" si="90"/>
        <v>27900</v>
      </c>
      <c r="D544" s="22" t="str">
        <f t="shared" si="91"/>
        <v>03040</v>
      </c>
      <c r="E544" s="21" t="str">
        <f>VLOOKUP(B544,'Table A as of March 2024'!A:G,7,FALSE)</f>
        <v>Danville Community College</v>
      </c>
      <c r="F544" s="21" t="str">
        <f>VLOOKUP(B544,'Table A as of March 2024'!A:H,8,FALSE)</f>
        <v>Institutional Reserve Fund</v>
      </c>
      <c r="G544" s="11" t="str">
        <f>VLOOKUP(B544,'Table A as of March 2024'!A:I,9,FALSE)</f>
        <v>500</v>
      </c>
      <c r="H544" t="str">
        <f>VLOOKUP(B544,'Table A as of March 2024'!A:L,12,FALSE)</f>
        <v>No</v>
      </c>
      <c r="I544" s="9" t="str">
        <f>VLOOKUP(B544,'Table A as of March 2024'!A:M,13,FALSE)</f>
        <v>U</v>
      </c>
      <c r="K544" t="str">
        <f>VLOOKUP(G544,'ACFR Class Vlookup'!A:B,2,FALSE)</f>
        <v>N/A</v>
      </c>
      <c r="L544" s="1" t="str">
        <f>VLOOKUP(D544,'Fund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544" s="6" t="str">
        <f t="shared" si="92"/>
        <v>N/A</v>
      </c>
      <c r="N544" s="6" t="s">
        <v>2886</v>
      </c>
      <c r="O544" s="6" t="str">
        <f t="shared" si="93"/>
        <v>N/A</v>
      </c>
      <c r="P544" s="5" t="s">
        <v>2886</v>
      </c>
      <c r="Q544" s="6" t="str">
        <f t="shared" si="94"/>
        <v>N/A</v>
      </c>
      <c r="R544" s="7" t="str">
        <f t="shared" si="99"/>
        <v>No</v>
      </c>
      <c r="S544" s="5" t="str">
        <f t="shared" si="95"/>
        <v>N/A</v>
      </c>
      <c r="T544" s="6" t="str">
        <f t="shared" si="96"/>
        <v>N/A</v>
      </c>
      <c r="U544" s="7" t="str">
        <f t="shared" si="100"/>
        <v>No</v>
      </c>
      <c r="V544" s="5" t="str">
        <f t="shared" si="97"/>
        <v>N/A</v>
      </c>
      <c r="W544" s="6" t="str">
        <f t="shared" si="98"/>
        <v>N/A</v>
      </c>
      <c r="X544" s="5" t="s">
        <v>2886</v>
      </c>
    </row>
    <row r="545" spans="1:24" ht="60" x14ac:dyDescent="0.25">
      <c r="A545" s="77">
        <f>VLOOKUP(C545,'BU and Control BU Listing'!A:E,5,FALSE)</f>
        <v>26000</v>
      </c>
      <c r="B545" s="80" t="s">
        <v>4002</v>
      </c>
      <c r="C545" s="22" t="str">
        <f t="shared" si="90"/>
        <v>27900</v>
      </c>
      <c r="D545" s="22" t="str">
        <f t="shared" si="91"/>
        <v>03060</v>
      </c>
      <c r="E545" s="21" t="str">
        <f>VLOOKUP(B545,'Table A as of March 2024'!A:G,7,FALSE)</f>
        <v>Danville Community College</v>
      </c>
      <c r="F545" s="21" t="str">
        <f>VLOOKUP(B545,'Table A as of March 2024'!A:H,8,FALSE)</f>
        <v>Auxiliary Enterprise</v>
      </c>
      <c r="G545" s="11" t="str">
        <f>VLOOKUP(B545,'Table A as of March 2024'!A:I,9,FALSE)</f>
        <v>500</v>
      </c>
      <c r="H545" t="str">
        <f>VLOOKUP(B545,'Table A as of March 2024'!A:L,12,FALSE)</f>
        <v>No</v>
      </c>
      <c r="I545" s="9" t="str">
        <f>VLOOKUP(B545,'Table A as of March 2024'!A:M,13,FALSE)</f>
        <v>U</v>
      </c>
      <c r="K545" t="str">
        <f>VLOOKUP(G545,'ACFR Class Vlookup'!A:B,2,FALSE)</f>
        <v>N/A</v>
      </c>
      <c r="L545" s="1" t="str">
        <f>VLOOKUP(D545,'Fund Information'!A:F,6,FALSE)</f>
        <v>The Higher Education Auxiliary Enterprise fund accounts for the Auxiliary activities at the colleges/universities.  These activities include such things as food service, bookstores, student health servicces and recreation/intramural programs.</v>
      </c>
      <c r="M545" s="6" t="str">
        <f t="shared" si="92"/>
        <v>N/A</v>
      </c>
      <c r="N545" s="6" t="s">
        <v>2886</v>
      </c>
      <c r="O545" s="6" t="str">
        <f t="shared" si="93"/>
        <v>N/A</v>
      </c>
      <c r="P545" s="5" t="s">
        <v>2886</v>
      </c>
      <c r="Q545" s="6" t="str">
        <f t="shared" si="94"/>
        <v>N/A</v>
      </c>
      <c r="R545" s="7" t="str">
        <f t="shared" si="99"/>
        <v>No</v>
      </c>
      <c r="S545" s="5" t="str">
        <f t="shared" si="95"/>
        <v>N/A</v>
      </c>
      <c r="T545" s="6" t="str">
        <f t="shared" si="96"/>
        <v>N/A</v>
      </c>
      <c r="U545" s="7" t="str">
        <f t="shared" si="100"/>
        <v>No</v>
      </c>
      <c r="V545" s="5" t="str">
        <f t="shared" si="97"/>
        <v>N/A</v>
      </c>
      <c r="W545" s="6" t="str">
        <f t="shared" si="98"/>
        <v>N/A</v>
      </c>
      <c r="X545" s="5" t="s">
        <v>2886</v>
      </c>
    </row>
    <row r="546" spans="1:24" ht="30" x14ac:dyDescent="0.25">
      <c r="A546" s="77">
        <f>VLOOKUP(C546,'BU and Control BU Listing'!A:E,5,FALSE)</f>
        <v>26000</v>
      </c>
      <c r="B546" s="80" t="s">
        <v>4003</v>
      </c>
      <c r="C546" s="22" t="str">
        <f t="shared" si="90"/>
        <v>27900</v>
      </c>
      <c r="D546" s="22" t="str">
        <f t="shared" si="91"/>
        <v>03080</v>
      </c>
      <c r="E546" s="21" t="str">
        <f>VLOOKUP(B546,'Table A as of March 2024'!A:G,7,FALSE)</f>
        <v>Danville Community College</v>
      </c>
      <c r="F546" s="21" t="str">
        <f>VLOOKUP(B546,'Table A as of March 2024'!A:H,8,FALSE)</f>
        <v>Work Study</v>
      </c>
      <c r="G546" s="11" t="str">
        <f>VLOOKUP(B546,'Table A as of March 2024'!A:I,9,FALSE)</f>
        <v>500</v>
      </c>
      <c r="H546" t="str">
        <f>VLOOKUP(B546,'Table A as of March 2024'!A:L,12,FALSE)</f>
        <v>No</v>
      </c>
      <c r="I546" s="9" t="str">
        <f>VLOOKUP(B546,'Table A as of March 2024'!A:M,13,FALSE)</f>
        <v>R</v>
      </c>
      <c r="K546" t="str">
        <f>VLOOKUP(G546,'ACFR Class Vlookup'!A:B,2,FALSE)</f>
        <v>N/A</v>
      </c>
      <c r="L546" s="1" t="str">
        <f>VLOOKUP(D546,'Fund Information'!A:F,6,FALSE)</f>
        <v>Higher Education activity included on higher education financial statement template submissions.</v>
      </c>
      <c r="M546" s="6" t="str">
        <f t="shared" si="92"/>
        <v>N/A</v>
      </c>
      <c r="N546" s="6" t="s">
        <v>2886</v>
      </c>
      <c r="O546" s="6" t="str">
        <f t="shared" si="93"/>
        <v>N/A</v>
      </c>
      <c r="P546" s="5" t="s">
        <v>2886</v>
      </c>
      <c r="Q546" s="6" t="str">
        <f t="shared" si="94"/>
        <v>N/A</v>
      </c>
      <c r="R546" s="7" t="str">
        <f t="shared" si="99"/>
        <v>No</v>
      </c>
      <c r="S546" s="5" t="str">
        <f t="shared" si="95"/>
        <v>N/A</v>
      </c>
      <c r="T546" s="6" t="str">
        <f t="shared" si="96"/>
        <v>N/A</v>
      </c>
      <c r="U546" s="7" t="str">
        <f t="shared" si="100"/>
        <v>No</v>
      </c>
      <c r="V546" s="5" t="str">
        <f t="shared" si="97"/>
        <v>N/A</v>
      </c>
      <c r="W546" s="6" t="str">
        <f t="shared" si="98"/>
        <v>N/A</v>
      </c>
      <c r="X546" s="5" t="s">
        <v>2886</v>
      </c>
    </row>
    <row r="547" spans="1:24" ht="30" x14ac:dyDescent="0.25">
      <c r="A547" s="77">
        <f>VLOOKUP(C547,'BU and Control BU Listing'!A:E,5,FALSE)</f>
        <v>26000</v>
      </c>
      <c r="B547" s="80" t="s">
        <v>4004</v>
      </c>
      <c r="C547" s="22" t="str">
        <f t="shared" si="90"/>
        <v>27900</v>
      </c>
      <c r="D547" s="22" t="str">
        <f t="shared" si="91"/>
        <v>03170</v>
      </c>
      <c r="E547" s="21" t="str">
        <f>VLOOKUP(B547,'Table A as of March 2024'!A:G,7,FALSE)</f>
        <v>Danville Community College</v>
      </c>
      <c r="F547" s="21" t="str">
        <f>VLOOKUP(B547,'Table A as of March 2024'!A:H,8,FALSE)</f>
        <v>Student Financial Assistance</v>
      </c>
      <c r="G547" s="11" t="str">
        <f>VLOOKUP(B547,'Table A as of March 2024'!A:I,9,FALSE)</f>
        <v>500</v>
      </c>
      <c r="H547" t="str">
        <f>VLOOKUP(B547,'Table A as of March 2024'!A:L,12,FALSE)</f>
        <v>No</v>
      </c>
      <c r="I547" s="9" t="str">
        <f>VLOOKUP(B547,'Table A as of March 2024'!A:M,13,FALSE)</f>
        <v>U</v>
      </c>
      <c r="K547" t="str">
        <f>VLOOKUP(G547,'ACFR Class Vlookup'!A:B,2,FALSE)</f>
        <v>N/A</v>
      </c>
      <c r="L547" s="1" t="str">
        <f>VLOOKUP(D547,'Fund Information'!A:F,6,FALSE)</f>
        <v>Higher Education activity included on higher education financial statement template submissions.</v>
      </c>
      <c r="M547" s="6" t="str">
        <f t="shared" si="92"/>
        <v>N/A</v>
      </c>
      <c r="N547" s="6" t="s">
        <v>2886</v>
      </c>
      <c r="O547" s="6" t="str">
        <f t="shared" si="93"/>
        <v>N/A</v>
      </c>
      <c r="P547" s="5" t="s">
        <v>2886</v>
      </c>
      <c r="Q547" s="6" t="str">
        <f t="shared" si="94"/>
        <v>N/A</v>
      </c>
      <c r="R547" s="7" t="str">
        <f t="shared" si="99"/>
        <v>No</v>
      </c>
      <c r="S547" s="5" t="str">
        <f t="shared" si="95"/>
        <v>N/A</v>
      </c>
      <c r="T547" s="6" t="str">
        <f t="shared" si="96"/>
        <v>N/A</v>
      </c>
      <c r="U547" s="7" t="str">
        <f t="shared" si="100"/>
        <v>No</v>
      </c>
      <c r="V547" s="5" t="str">
        <f t="shared" si="97"/>
        <v>N/A</v>
      </c>
      <c r="W547" s="6" t="str">
        <f t="shared" si="98"/>
        <v>N/A</v>
      </c>
      <c r="X547" s="5" t="s">
        <v>2886</v>
      </c>
    </row>
    <row r="548" spans="1:24" x14ac:dyDescent="0.25">
      <c r="A548" s="77">
        <f>VLOOKUP(C548,'BU and Control BU Listing'!A:E,5,FALSE)</f>
        <v>26000</v>
      </c>
      <c r="B548" s="80" t="s">
        <v>4005</v>
      </c>
      <c r="C548" s="22" t="str">
        <f t="shared" si="90"/>
        <v>27900</v>
      </c>
      <c r="D548" s="22" t="str">
        <f t="shared" si="91"/>
        <v>03190</v>
      </c>
      <c r="E548" s="21" t="str">
        <f>VLOOKUP(B548,'Table A as of March 2024'!A:G,7,FALSE)</f>
        <v>Danville Community College</v>
      </c>
      <c r="F548" s="21" t="str">
        <f>VLOOKUP(B548,'Table A as of March 2024'!A:H,8,FALSE)</f>
        <v>Workforce Development Program</v>
      </c>
      <c r="G548" s="11" t="str">
        <f>VLOOKUP(B548,'Table A as of March 2024'!A:I,9,FALSE)</f>
        <v>500</v>
      </c>
      <c r="H548" t="str">
        <f>VLOOKUP(B548,'Table A as of March 2024'!A:L,12,FALSE)</f>
        <v>No</v>
      </c>
      <c r="I548" s="9" t="str">
        <f>VLOOKUP(B548,'Table A as of March 2024'!A:M,13,FALSE)</f>
        <v>U</v>
      </c>
      <c r="K548" t="str">
        <f>VLOOKUP(G548,'ACFR Class Vlookup'!A:B,2,FALSE)</f>
        <v>N/A</v>
      </c>
      <c r="L548" s="1">
        <f>VLOOKUP(D548,'Fund Information'!A:F,6,FALSE)</f>
        <v>0</v>
      </c>
      <c r="M548" s="6" t="str">
        <f t="shared" si="92"/>
        <v>N/A</v>
      </c>
      <c r="N548" s="6" t="s">
        <v>2886</v>
      </c>
      <c r="O548" s="6" t="str">
        <f t="shared" si="93"/>
        <v>N/A</v>
      </c>
      <c r="P548" s="5" t="s">
        <v>2886</v>
      </c>
      <c r="Q548" s="6" t="str">
        <f t="shared" si="94"/>
        <v>N/A</v>
      </c>
      <c r="R548" s="7" t="str">
        <f t="shared" si="99"/>
        <v>No</v>
      </c>
      <c r="S548" s="5" t="str">
        <f t="shared" si="95"/>
        <v>N/A</v>
      </c>
      <c r="T548" s="6" t="str">
        <f t="shared" si="96"/>
        <v>N/A</v>
      </c>
      <c r="U548" s="7" t="str">
        <f t="shared" si="100"/>
        <v>No</v>
      </c>
      <c r="V548" s="5" t="str">
        <f t="shared" si="97"/>
        <v>N/A</v>
      </c>
      <c r="W548" s="6" t="str">
        <f t="shared" si="98"/>
        <v>N/A</v>
      </c>
      <c r="X548" s="5" t="s">
        <v>2886</v>
      </c>
    </row>
    <row r="549" spans="1:24" ht="165" x14ac:dyDescent="0.25">
      <c r="A549" s="77">
        <f>VLOOKUP(C549,'BU and Control BU Listing'!A:E,5,FALSE)</f>
        <v>26000</v>
      </c>
      <c r="B549" s="80" t="s">
        <v>8207</v>
      </c>
      <c r="C549" s="22" t="str">
        <f t="shared" si="90"/>
        <v>27900</v>
      </c>
      <c r="D549" s="22" t="str">
        <f t="shared" si="91"/>
        <v>03210</v>
      </c>
      <c r="E549" s="21" t="str">
        <f>VLOOKUP(B549,'Table A as of March 2024'!A:G,7,FALSE)</f>
        <v>Danville Community College</v>
      </c>
      <c r="F549" s="21" t="str">
        <f>VLOOKUP(B549,'Table A as of March 2024'!A:H,8,FALSE)</f>
        <v>ARP-CrvStLoclFisRecFd-COVID-19</v>
      </c>
      <c r="G549" s="11" t="str">
        <f>VLOOKUP(B549,'Table A as of March 2024'!A:I,9,FALSE)</f>
        <v>500</v>
      </c>
      <c r="H549" t="str">
        <f>VLOOKUP(B549,'Table A as of March 2024'!A:L,12,FALSE)</f>
        <v>No</v>
      </c>
      <c r="I549" s="9" t="str">
        <f>VLOOKUP(B549,'Table A as of March 2024'!A:M,13,FALSE)</f>
        <v>V</v>
      </c>
      <c r="K549" t="str">
        <f>VLOOKUP(G549,'ACFR Class Vlookup'!A:B,2,FALSE)</f>
        <v>N/A</v>
      </c>
      <c r="L549" s="1" t="str">
        <f>VLOOKUP(D549,'Fund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49" s="6" t="str">
        <f t="shared" si="92"/>
        <v>N/A</v>
      </c>
      <c r="N549" s="6" t="s">
        <v>2886</v>
      </c>
      <c r="O549" s="6" t="str">
        <f t="shared" si="93"/>
        <v>N/A</v>
      </c>
      <c r="P549" s="5" t="s">
        <v>2886</v>
      </c>
      <c r="Q549" s="6" t="str">
        <f t="shared" si="94"/>
        <v>N/A</v>
      </c>
      <c r="R549" s="7" t="str">
        <f t="shared" si="99"/>
        <v>No</v>
      </c>
      <c r="S549" s="5" t="str">
        <f t="shared" si="95"/>
        <v>N/A</v>
      </c>
      <c r="T549" s="6" t="str">
        <f t="shared" si="96"/>
        <v>N/A</v>
      </c>
      <c r="U549" s="7" t="str">
        <f t="shared" si="100"/>
        <v>No</v>
      </c>
      <c r="V549" s="5" t="str">
        <f t="shared" si="97"/>
        <v>N/A</v>
      </c>
      <c r="W549" s="6" t="str">
        <f t="shared" si="98"/>
        <v>N/A</v>
      </c>
      <c r="X549" s="5" t="s">
        <v>2886</v>
      </c>
    </row>
    <row r="550" spans="1:24" ht="90" x14ac:dyDescent="0.25">
      <c r="A550" s="77">
        <f>VLOOKUP(C550,'BU and Control BU Listing'!A:E,5,FALSE)</f>
        <v>26000</v>
      </c>
      <c r="B550" s="80" t="s">
        <v>8704</v>
      </c>
      <c r="C550" s="22" t="str">
        <f t="shared" si="90"/>
        <v>27900</v>
      </c>
      <c r="D550" s="22" t="str">
        <f t="shared" si="91"/>
        <v>03410</v>
      </c>
      <c r="E550" s="21" t="str">
        <f>VLOOKUP(B550,'Table A as of March 2024'!A:G,7,FALSE)</f>
        <v>Danville Community College</v>
      </c>
      <c r="F550" s="21" t="str">
        <f>VLOOKUP(B550,'Table A as of March 2024'!A:H,8,FALSE)</f>
        <v>GEER Fund - COVID-19</v>
      </c>
      <c r="G550" s="11" t="str">
        <f>VLOOKUP(B550,'Table A as of March 2024'!A:I,9,FALSE)</f>
        <v>500</v>
      </c>
      <c r="H550" t="str">
        <f>VLOOKUP(B550,'Table A as of March 2024'!A:L,12,FALSE)</f>
        <v>No</v>
      </c>
      <c r="I550" s="9" t="str">
        <f>VLOOKUP(B550,'Table A as of March 2024'!A:M,13,FALSE)</f>
        <v>V</v>
      </c>
      <c r="K550" t="str">
        <f>VLOOKUP(G550,'ACFR Class Vlookup'!A:B,2,FALSE)</f>
        <v>N/A</v>
      </c>
      <c r="L550" s="1" t="str">
        <f>VLOOKUP(D550,'Fund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550" s="6" t="str">
        <f t="shared" si="92"/>
        <v>N/A</v>
      </c>
      <c r="N550" s="6" t="s">
        <v>2886</v>
      </c>
      <c r="O550" s="6" t="str">
        <f t="shared" si="93"/>
        <v>N/A</v>
      </c>
      <c r="P550" s="5" t="s">
        <v>2886</v>
      </c>
      <c r="Q550" s="6" t="str">
        <f t="shared" si="94"/>
        <v>N/A</v>
      </c>
      <c r="R550" s="7" t="str">
        <f t="shared" si="99"/>
        <v>No</v>
      </c>
      <c r="S550" s="5" t="str">
        <f t="shared" si="95"/>
        <v>N/A</v>
      </c>
      <c r="T550" s="6" t="str">
        <f t="shared" si="96"/>
        <v>N/A</v>
      </c>
      <c r="U550" s="7" t="str">
        <f t="shared" si="100"/>
        <v>No</v>
      </c>
      <c r="V550" s="5" t="str">
        <f t="shared" si="97"/>
        <v>N/A</v>
      </c>
      <c r="W550" s="6" t="str">
        <f t="shared" si="98"/>
        <v>N/A</v>
      </c>
      <c r="X550" s="5" t="s">
        <v>2886</v>
      </c>
    </row>
    <row r="551" spans="1:24" ht="165" x14ac:dyDescent="0.25">
      <c r="A551" s="77">
        <f>VLOOKUP(C551,'BU and Control BU Listing'!A:E,5,FALSE)</f>
        <v>26000</v>
      </c>
      <c r="B551" s="80" t="s">
        <v>5895</v>
      </c>
      <c r="C551" s="22" t="str">
        <f t="shared" si="90"/>
        <v>27900</v>
      </c>
      <c r="D551" s="22" t="str">
        <f t="shared" si="91"/>
        <v>03420</v>
      </c>
      <c r="E551" s="21" t="str">
        <f>VLOOKUP(B551,'Table A as of March 2024'!A:G,7,FALSE)</f>
        <v>Danville Community College</v>
      </c>
      <c r="F551" s="21" t="str">
        <f>VLOOKUP(B551,'Table A as of March 2024'!A:H,8,FALSE)</f>
        <v>Caresactrlffd-General-Covid-19</v>
      </c>
      <c r="G551" s="11" t="str">
        <f>VLOOKUP(B551,'Table A as of March 2024'!A:I,9,FALSE)</f>
        <v>500</v>
      </c>
      <c r="H551" t="str">
        <f>VLOOKUP(B551,'Table A as of March 2024'!A:L,12,FALSE)</f>
        <v>No</v>
      </c>
      <c r="I551" s="9" t="str">
        <f>VLOOKUP(B551,'Table A as of March 2024'!A:M,13,FALSE)</f>
        <v>V</v>
      </c>
      <c r="K551" t="str">
        <f>VLOOKUP(G551,'ACFR Class Vlookup'!A:B,2,FALSE)</f>
        <v>N/A</v>
      </c>
      <c r="L551" s="1" t="str">
        <f>VLOOKUP(D551,'Fund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51" s="6" t="str">
        <f t="shared" si="92"/>
        <v>N/A</v>
      </c>
      <c r="N551" s="6" t="s">
        <v>2886</v>
      </c>
      <c r="O551" s="6" t="str">
        <f t="shared" si="93"/>
        <v>N/A</v>
      </c>
      <c r="P551" s="5" t="s">
        <v>2886</v>
      </c>
      <c r="Q551" s="6" t="str">
        <f t="shared" si="94"/>
        <v>N/A</v>
      </c>
      <c r="R551" s="7" t="str">
        <f t="shared" si="99"/>
        <v>No</v>
      </c>
      <c r="S551" s="5" t="str">
        <f t="shared" si="95"/>
        <v>N/A</v>
      </c>
      <c r="T551" s="6" t="str">
        <f t="shared" si="96"/>
        <v>N/A</v>
      </c>
      <c r="U551" s="7" t="str">
        <f t="shared" si="100"/>
        <v>No</v>
      </c>
      <c r="V551" s="5" t="str">
        <f t="shared" si="97"/>
        <v>N/A</v>
      </c>
      <c r="W551" s="6" t="str">
        <f t="shared" si="98"/>
        <v>N/A</v>
      </c>
      <c r="X551" s="5" t="s">
        <v>2886</v>
      </c>
    </row>
    <row r="552" spans="1:24" ht="225" x14ac:dyDescent="0.25">
      <c r="A552" s="77">
        <f>VLOOKUP(C552,'BU and Control BU Listing'!A:E,5,FALSE)</f>
        <v>26000</v>
      </c>
      <c r="B552" s="80" t="s">
        <v>8867</v>
      </c>
      <c r="C552" s="22" t="str">
        <f t="shared" si="90"/>
        <v>27900</v>
      </c>
      <c r="D552" s="22" t="str">
        <f t="shared" si="91"/>
        <v>03490</v>
      </c>
      <c r="E552" s="21" t="str">
        <f>VLOOKUP(B552,'Table A as of March 2024'!A:G,7,FALSE)</f>
        <v>Danville Community College</v>
      </c>
      <c r="F552" s="21" t="str">
        <f>VLOOKUP(B552,'Table A as of March 2024'!A:H,8,FALSE)</f>
        <v>NewEconomyWrkfrcCrdntlGrntFnd</v>
      </c>
      <c r="G552" s="11" t="str">
        <f>VLOOKUP(B552,'Table A as of March 2024'!A:I,9,FALSE)</f>
        <v>500</v>
      </c>
      <c r="H552" t="str">
        <f>VLOOKUP(B552,'Table A as of March 2024'!A:L,12,FALSE)</f>
        <v>No</v>
      </c>
      <c r="I552" s="9" t="str">
        <f>VLOOKUP(B552,'Table A as of March 2024'!A:M,13,FALSE)</f>
        <v>U</v>
      </c>
      <c r="K552" t="str">
        <f>VLOOKUP(G552,'ACFR Class Vlookup'!A:B,2,FALSE)</f>
        <v>N/A</v>
      </c>
      <c r="L552" s="1" t="str">
        <f>VLOOKUP(D552,'Fund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552" s="6" t="str">
        <f t="shared" si="92"/>
        <v>N/A</v>
      </c>
      <c r="N552" s="6" t="s">
        <v>2886</v>
      </c>
      <c r="O552" s="6" t="str">
        <f t="shared" si="93"/>
        <v>N/A</v>
      </c>
      <c r="P552" s="5" t="s">
        <v>2886</v>
      </c>
      <c r="Q552" s="6" t="str">
        <f t="shared" si="94"/>
        <v>N/A</v>
      </c>
      <c r="R552" s="7" t="str">
        <f t="shared" si="99"/>
        <v>No</v>
      </c>
      <c r="S552" s="5" t="str">
        <f t="shared" si="95"/>
        <v>N/A</v>
      </c>
      <c r="T552" s="6" t="str">
        <f t="shared" si="96"/>
        <v>N/A</v>
      </c>
      <c r="U552" s="7" t="str">
        <f t="shared" si="100"/>
        <v>No</v>
      </c>
      <c r="V552" s="5" t="str">
        <f t="shared" si="97"/>
        <v>N/A</v>
      </c>
      <c r="W552" s="6" t="str">
        <f t="shared" si="98"/>
        <v>N/A</v>
      </c>
      <c r="X552" s="5" t="s">
        <v>2886</v>
      </c>
    </row>
    <row r="553" spans="1:24" ht="90" x14ac:dyDescent="0.25">
      <c r="A553" s="77">
        <f>VLOOKUP(C553,'BU and Control BU Listing'!A:E,5,FALSE)</f>
        <v>26000</v>
      </c>
      <c r="B553" s="80" t="s">
        <v>5896</v>
      </c>
      <c r="C553" s="22" t="str">
        <f t="shared" si="90"/>
        <v>27900</v>
      </c>
      <c r="D553" s="22" t="str">
        <f t="shared" si="91"/>
        <v>03690</v>
      </c>
      <c r="E553" s="21" t="str">
        <f>VLOOKUP(B553,'Table A as of March 2024'!A:G,7,FALSE)</f>
        <v>Danville Community College</v>
      </c>
      <c r="F553" s="21" t="str">
        <f>VLOOKUP(B553,'Table A as of March 2024'!A:H,8,FALSE)</f>
        <v>EduStabFund-Institutn-COVID-19</v>
      </c>
      <c r="G553" s="11" t="str">
        <f>VLOOKUP(B553,'Table A as of March 2024'!A:I,9,FALSE)</f>
        <v>500</v>
      </c>
      <c r="H553" t="str">
        <f>VLOOKUP(B553,'Table A as of March 2024'!A:L,12,FALSE)</f>
        <v>No</v>
      </c>
      <c r="I553" s="9" t="str">
        <f>VLOOKUP(B553,'Table A as of March 2024'!A:M,13,FALSE)</f>
        <v>V</v>
      </c>
      <c r="K553" t="str">
        <f>VLOOKUP(G553,'ACFR Class Vlookup'!A:B,2,FALSE)</f>
        <v>N/A</v>
      </c>
      <c r="L553" s="1" t="str">
        <f>VLOOKUP(D553,'Fund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553" s="6" t="str">
        <f t="shared" si="92"/>
        <v>N/A</v>
      </c>
      <c r="N553" s="6" t="s">
        <v>2886</v>
      </c>
      <c r="O553" s="6" t="str">
        <f t="shared" si="93"/>
        <v>N/A</v>
      </c>
      <c r="P553" s="5" t="s">
        <v>2886</v>
      </c>
      <c r="Q553" s="6" t="str">
        <f t="shared" si="94"/>
        <v>N/A</v>
      </c>
      <c r="R553" s="7" t="str">
        <f t="shared" si="99"/>
        <v>No</v>
      </c>
      <c r="S553" s="5" t="str">
        <f t="shared" si="95"/>
        <v>N/A</v>
      </c>
      <c r="T553" s="6" t="str">
        <f t="shared" si="96"/>
        <v>N/A</v>
      </c>
      <c r="U553" s="7" t="str">
        <f t="shared" si="100"/>
        <v>No</v>
      </c>
      <c r="V553" s="5" t="str">
        <f t="shared" si="97"/>
        <v>N/A</v>
      </c>
      <c r="W553" s="6" t="str">
        <f t="shared" si="98"/>
        <v>N/A</v>
      </c>
      <c r="X553" s="5" t="s">
        <v>2886</v>
      </c>
    </row>
    <row r="554" spans="1:24" ht="30" x14ac:dyDescent="0.25">
      <c r="A554" s="77">
        <f>VLOOKUP(C554,'BU and Control BU Listing'!A:E,5,FALSE)</f>
        <v>26000</v>
      </c>
      <c r="B554" s="80" t="s">
        <v>4006</v>
      </c>
      <c r="C554" s="22" t="str">
        <f t="shared" si="90"/>
        <v>27900</v>
      </c>
      <c r="D554" s="22" t="str">
        <f t="shared" si="91"/>
        <v>03860</v>
      </c>
      <c r="E554" s="21" t="str">
        <f>VLOOKUP(B554,'Table A as of March 2024'!A:G,7,FALSE)</f>
        <v>Danville Community College</v>
      </c>
      <c r="F554" s="21" t="str">
        <f>VLOOKUP(B554,'Table A as of March 2024'!A:H,8,FALSE)</f>
        <v>Rcycl Matl Sale-Non-Gen/Fed-HE</v>
      </c>
      <c r="G554" s="11" t="str">
        <f>VLOOKUP(B554,'Table A as of March 2024'!A:I,9,FALSE)</f>
        <v>500</v>
      </c>
      <c r="H554" t="str">
        <f>VLOOKUP(B554,'Table A as of March 2024'!A:L,12,FALSE)</f>
        <v>No</v>
      </c>
      <c r="I554" s="9" t="str">
        <f>VLOOKUP(B554,'Table A as of March 2024'!A:M,13,FALSE)</f>
        <v>U</v>
      </c>
      <c r="K554" t="str">
        <f>VLOOKUP(G554,'ACFR Class Vlookup'!A:B,2,FALSE)</f>
        <v>N/A</v>
      </c>
      <c r="L554" s="1" t="str">
        <f>VLOOKUP(D554,'Fund Information'!A:F,6,FALSE)</f>
        <v>Higher Education activity included on higher education financial statement template submissions.</v>
      </c>
      <c r="M554" s="6" t="str">
        <f t="shared" si="92"/>
        <v>N/A</v>
      </c>
      <c r="N554" s="6" t="s">
        <v>2886</v>
      </c>
      <c r="O554" s="6" t="str">
        <f t="shared" si="93"/>
        <v>N/A</v>
      </c>
      <c r="P554" s="5" t="s">
        <v>2886</v>
      </c>
      <c r="Q554" s="6" t="str">
        <f t="shared" si="94"/>
        <v>N/A</v>
      </c>
      <c r="R554" s="7" t="str">
        <f t="shared" si="99"/>
        <v>No</v>
      </c>
      <c r="S554" s="5" t="str">
        <f t="shared" si="95"/>
        <v>N/A</v>
      </c>
      <c r="T554" s="6" t="str">
        <f t="shared" si="96"/>
        <v>N/A</v>
      </c>
      <c r="U554" s="7" t="str">
        <f t="shared" si="100"/>
        <v>No</v>
      </c>
      <c r="V554" s="5" t="str">
        <f t="shared" si="97"/>
        <v>N/A</v>
      </c>
      <c r="W554" s="6" t="str">
        <f t="shared" si="98"/>
        <v>N/A</v>
      </c>
      <c r="X554" s="5" t="s">
        <v>2886</v>
      </c>
    </row>
    <row r="555" spans="1:24" ht="45" x14ac:dyDescent="0.25">
      <c r="A555" s="77">
        <f>VLOOKUP(C555,'BU and Control BU Listing'!A:E,5,FALSE)</f>
        <v>26000</v>
      </c>
      <c r="B555" s="80" t="s">
        <v>5279</v>
      </c>
      <c r="C555" s="22" t="str">
        <f t="shared" si="90"/>
        <v>27900</v>
      </c>
      <c r="D555" s="22" t="str">
        <f t="shared" si="91"/>
        <v>03870</v>
      </c>
      <c r="E555" s="21" t="str">
        <f>VLOOKUP(B555,'Table A as of March 2024'!A:G,7,FALSE)</f>
        <v>Danville Community College</v>
      </c>
      <c r="F555" s="21" t="str">
        <f>VLOOKUP(B555,'Table A as of March 2024'!A:H,8,FALSE)</f>
        <v>Srplus Supp&amp;Equip Sales-Gen-HE</v>
      </c>
      <c r="G555" s="11" t="str">
        <f>VLOOKUP(B555,'Table A as of March 2024'!A:I,9,FALSE)</f>
        <v>500</v>
      </c>
      <c r="H555" t="str">
        <f>VLOOKUP(B555,'Table A as of March 2024'!A:L,12,FALSE)</f>
        <v>No</v>
      </c>
      <c r="I555" s="9" t="str">
        <f>VLOOKUP(B555,'Table A as of March 2024'!A:M,13,FALSE)</f>
        <v>U</v>
      </c>
      <c r="K555" t="str">
        <f>VLOOKUP(G555,'ACFR Class Vlookup'!A:B,2,FALSE)</f>
        <v>N/A</v>
      </c>
      <c r="L555" s="1" t="str">
        <f>VLOOKUP(D555,'Fund Information'!A:F,6,FALSE)</f>
        <v>Higher Education activity accounted for on higher education financial statement template submissions.  Accounts for sale of surplus supplies and equipment.</v>
      </c>
      <c r="M555" s="6" t="str">
        <f t="shared" si="92"/>
        <v>N/A</v>
      </c>
      <c r="N555" s="6" t="s">
        <v>2886</v>
      </c>
      <c r="O555" s="6" t="str">
        <f t="shared" si="93"/>
        <v>N/A</v>
      </c>
      <c r="P555" s="5" t="s">
        <v>2886</v>
      </c>
      <c r="Q555" s="6" t="str">
        <f t="shared" si="94"/>
        <v>N/A</v>
      </c>
      <c r="R555" s="7" t="str">
        <f t="shared" si="99"/>
        <v>No</v>
      </c>
      <c r="S555" s="5" t="str">
        <f t="shared" si="95"/>
        <v>N/A</v>
      </c>
      <c r="T555" s="6" t="str">
        <f t="shared" si="96"/>
        <v>N/A</v>
      </c>
      <c r="U555" s="7" t="str">
        <f t="shared" si="100"/>
        <v>No</v>
      </c>
      <c r="V555" s="5" t="str">
        <f t="shared" si="97"/>
        <v>N/A</v>
      </c>
      <c r="W555" s="6" t="str">
        <f t="shared" si="98"/>
        <v>N/A</v>
      </c>
      <c r="X555" s="5" t="s">
        <v>2886</v>
      </c>
    </row>
    <row r="556" spans="1:24" ht="75" x14ac:dyDescent="0.25">
      <c r="A556" s="77">
        <f>VLOOKUP(C556,'BU and Control BU Listing'!A:E,5,FALSE)</f>
        <v>26000</v>
      </c>
      <c r="B556" s="80" t="s">
        <v>4007</v>
      </c>
      <c r="C556" s="22" t="str">
        <f t="shared" si="90"/>
        <v>27900</v>
      </c>
      <c r="D556" s="22" t="str">
        <f t="shared" si="91"/>
        <v>07005</v>
      </c>
      <c r="E556" s="21" t="str">
        <f>VLOOKUP(B556,'Table A as of March 2024'!A:G,7,FALSE)</f>
        <v>Danville Community College</v>
      </c>
      <c r="F556" s="21" t="str">
        <f>VLOOKUP(B556,'Table A as of March 2024'!A:H,8,FALSE)</f>
        <v>Trust And Agency-VCCS</v>
      </c>
      <c r="G556" s="11" t="str">
        <f>VLOOKUP(B556,'Table A as of March 2024'!A:I,9,FALSE)</f>
        <v>500</v>
      </c>
      <c r="H556" t="str">
        <f>VLOOKUP(B556,'Table A as of March 2024'!A:L,12,FALSE)</f>
        <v>No</v>
      </c>
      <c r="I556" s="9" t="str">
        <f>VLOOKUP(B556,'Table A as of March 2024'!A:M,13,FALSE)</f>
        <v>R</v>
      </c>
      <c r="K556" t="str">
        <f>VLOOKUP(G556,'ACFR Class Vlookup'!A:B,2,FALSE)</f>
        <v>N/A</v>
      </c>
      <c r="L556" s="1" t="str">
        <f>VLOOKUP(D556,'Fund Information'!A:F,6,FALSE)</f>
        <v>Higher Education activity included on higher education financial statement template submissions.
4/1/17 - Financial Reporting Validation of ACFR Chartfield Attributes – December FY 2017 analysis-Changing all HE to 500</v>
      </c>
      <c r="M556" s="6" t="str">
        <f t="shared" si="92"/>
        <v>N/A</v>
      </c>
      <c r="N556" s="6" t="s">
        <v>2886</v>
      </c>
      <c r="O556" s="6" t="str">
        <f t="shared" si="93"/>
        <v>N/A</v>
      </c>
      <c r="P556" s="5" t="s">
        <v>2886</v>
      </c>
      <c r="Q556" s="6" t="str">
        <f t="shared" si="94"/>
        <v>N/A</v>
      </c>
      <c r="R556" s="7" t="str">
        <f t="shared" si="99"/>
        <v>No</v>
      </c>
      <c r="S556" s="5" t="str">
        <f t="shared" si="95"/>
        <v>N/A</v>
      </c>
      <c r="T556" s="6" t="str">
        <f t="shared" si="96"/>
        <v>N/A</v>
      </c>
      <c r="U556" s="7" t="str">
        <f t="shared" si="100"/>
        <v>No</v>
      </c>
      <c r="V556" s="5" t="str">
        <f t="shared" si="97"/>
        <v>N/A</v>
      </c>
      <c r="W556" s="6" t="str">
        <f t="shared" si="98"/>
        <v>N/A</v>
      </c>
      <c r="X556" s="5" t="s">
        <v>2886</v>
      </c>
    </row>
    <row r="557" spans="1:24" ht="30" x14ac:dyDescent="0.25">
      <c r="A557" s="77">
        <f>VLOOKUP(C557,'BU and Control BU Listing'!A:E,5,FALSE)</f>
        <v>26000</v>
      </c>
      <c r="B557" s="80" t="s">
        <v>4008</v>
      </c>
      <c r="C557" s="22" t="str">
        <f t="shared" si="90"/>
        <v>27900</v>
      </c>
      <c r="D557" s="22" t="str">
        <f t="shared" si="91"/>
        <v>08170</v>
      </c>
      <c r="E557" s="21" t="str">
        <f>VLOOKUP(B557,'Table A as of March 2024'!A:G,7,FALSE)</f>
        <v>Danville Community College</v>
      </c>
      <c r="F557" s="21" t="str">
        <f>VLOOKUP(B557,'Table A as of March 2024'!A:H,8,FALSE)</f>
        <v>VCBA 21St Century</v>
      </c>
      <c r="G557" s="11" t="str">
        <f>VLOOKUP(B557,'Table A as of March 2024'!A:I,9,FALSE)</f>
        <v>500</v>
      </c>
      <c r="H557" t="str">
        <f>VLOOKUP(B557,'Table A as of March 2024'!A:L,12,FALSE)</f>
        <v>No</v>
      </c>
      <c r="I557" s="9" t="str">
        <f>VLOOKUP(B557,'Table A as of March 2024'!A:M,13,FALSE)</f>
        <v>R</v>
      </c>
      <c r="K557" t="str">
        <f>VLOOKUP(G557,'ACFR Class Vlookup'!A:B,2,FALSE)</f>
        <v>N/A</v>
      </c>
      <c r="L557" s="1" t="str">
        <f>VLOOKUP(D557,'Fund Information'!A:F,6,FALSE)</f>
        <v>Higher Education activity included on higher education financial statement template submission.</v>
      </c>
      <c r="M557" s="6" t="str">
        <f t="shared" si="92"/>
        <v>N/A</v>
      </c>
      <c r="N557" s="6" t="s">
        <v>2886</v>
      </c>
      <c r="O557" s="6" t="str">
        <f t="shared" si="93"/>
        <v>N/A</v>
      </c>
      <c r="P557" s="5" t="s">
        <v>2886</v>
      </c>
      <c r="Q557" s="6" t="str">
        <f t="shared" si="94"/>
        <v>N/A</v>
      </c>
      <c r="R557" s="7" t="str">
        <f t="shared" si="99"/>
        <v>No</v>
      </c>
      <c r="S557" s="5" t="str">
        <f t="shared" si="95"/>
        <v>N/A</v>
      </c>
      <c r="T557" s="6" t="str">
        <f t="shared" si="96"/>
        <v>N/A</v>
      </c>
      <c r="U557" s="7" t="str">
        <f t="shared" si="100"/>
        <v>No</v>
      </c>
      <c r="V557" s="5" t="str">
        <f t="shared" si="97"/>
        <v>N/A</v>
      </c>
      <c r="W557" s="6" t="str">
        <f t="shared" si="98"/>
        <v>N/A</v>
      </c>
      <c r="X557" s="5" t="s">
        <v>2886</v>
      </c>
    </row>
    <row r="558" spans="1:24" x14ac:dyDescent="0.25">
      <c r="A558" s="77">
        <f>VLOOKUP(C558,'BU and Control BU Listing'!A:E,5,FALSE)</f>
        <v>26000</v>
      </c>
      <c r="B558" s="80" t="s">
        <v>4010</v>
      </c>
      <c r="C558" s="22" t="str">
        <f t="shared" si="90"/>
        <v>28000</v>
      </c>
      <c r="D558" s="22" t="str">
        <f t="shared" si="91"/>
        <v>02713</v>
      </c>
      <c r="E558" s="21" t="str">
        <f>VLOOKUP(B558,'Table A as of March 2024'!A:G,7,FALSE)</f>
        <v>Northern VA Community College</v>
      </c>
      <c r="F558" s="21" t="str">
        <f>VLOOKUP(B558,'Table A as of March 2024'!A:H,8,FALSE)</f>
        <v>State Central Garage Pool VCCS</v>
      </c>
      <c r="G558" s="11" t="str">
        <f>VLOOKUP(B558,'Table A as of March 2024'!A:I,9,FALSE)</f>
        <v>500</v>
      </c>
      <c r="H558" t="str">
        <f>VLOOKUP(B558,'Table A as of March 2024'!A:L,12,FALSE)</f>
        <v>No</v>
      </c>
      <c r="I558" s="9" t="str">
        <f>VLOOKUP(B558,'Table A as of March 2024'!A:M,13,FALSE)</f>
        <v>U</v>
      </c>
      <c r="K558" t="str">
        <f>VLOOKUP(G558,'ACFR Class Vlookup'!A:B,2,FALSE)</f>
        <v>N/A</v>
      </c>
      <c r="L558" s="1" t="str">
        <f>VLOOKUP(D558,'Fund Information'!A:F,6,FALSE)</f>
        <v>Statewide fund which accounts for fees paid for use of state vehicles.</v>
      </c>
      <c r="M558" s="6" t="str">
        <f t="shared" si="92"/>
        <v>N/A</v>
      </c>
      <c r="N558" s="6" t="s">
        <v>2886</v>
      </c>
      <c r="O558" s="6" t="str">
        <f t="shared" si="93"/>
        <v>N/A</v>
      </c>
      <c r="P558" s="5" t="s">
        <v>2886</v>
      </c>
      <c r="Q558" s="6" t="str">
        <f t="shared" si="94"/>
        <v>N/A</v>
      </c>
      <c r="R558" s="7" t="str">
        <f t="shared" si="99"/>
        <v>No</v>
      </c>
      <c r="S558" s="5" t="str">
        <f t="shared" si="95"/>
        <v>N/A</v>
      </c>
      <c r="T558" s="6" t="str">
        <f t="shared" si="96"/>
        <v>N/A</v>
      </c>
      <c r="U558" s="7" t="str">
        <f t="shared" si="100"/>
        <v>No</v>
      </c>
      <c r="V558" s="5" t="str">
        <f t="shared" si="97"/>
        <v>N/A</v>
      </c>
      <c r="W558" s="6" t="str">
        <f t="shared" si="98"/>
        <v>N/A</v>
      </c>
      <c r="X558" s="5" t="s">
        <v>2886</v>
      </c>
    </row>
    <row r="559" spans="1:24" ht="75" x14ac:dyDescent="0.25">
      <c r="A559" s="77">
        <f>VLOOKUP(C559,'BU and Control BU Listing'!A:E,5,FALSE)</f>
        <v>26000</v>
      </c>
      <c r="B559" s="80" t="s">
        <v>4011</v>
      </c>
      <c r="C559" s="22" t="str">
        <f t="shared" si="90"/>
        <v>28000</v>
      </c>
      <c r="D559" s="22" t="str">
        <f t="shared" si="91"/>
        <v>03000</v>
      </c>
      <c r="E559" s="21" t="str">
        <f>VLOOKUP(B559,'Table A as of March 2024'!A:G,7,FALSE)</f>
        <v>Northern VA Community College</v>
      </c>
      <c r="F559" s="21" t="str">
        <f>VLOOKUP(B559,'Table A as of March 2024'!A:H,8,FALSE)</f>
        <v>Higher Education Operating</v>
      </c>
      <c r="G559" s="11" t="str">
        <f>VLOOKUP(B559,'Table A as of March 2024'!A:I,9,FALSE)</f>
        <v>500</v>
      </c>
      <c r="H559" t="str">
        <f>VLOOKUP(B559,'Table A as of March 2024'!A:L,12,FALSE)</f>
        <v>No</v>
      </c>
      <c r="I559" s="9" t="str">
        <f>VLOOKUP(B559,'Table A as of March 2024'!A:M,13,FALSE)</f>
        <v>U</v>
      </c>
      <c r="K559" t="str">
        <f>VLOOKUP(G559,'ACFR Class Vlookup'!A:B,2,FALSE)</f>
        <v>N/A</v>
      </c>
      <c r="L559" s="1" t="str">
        <f>VLOOKUP(D559,'Fund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59" s="6" t="str">
        <f t="shared" si="92"/>
        <v>N/A</v>
      </c>
      <c r="N559" s="6" t="s">
        <v>2886</v>
      </c>
      <c r="O559" s="6" t="str">
        <f t="shared" si="93"/>
        <v>N/A</v>
      </c>
      <c r="P559" s="5" t="s">
        <v>2886</v>
      </c>
      <c r="Q559" s="6" t="str">
        <f t="shared" si="94"/>
        <v>N/A</v>
      </c>
      <c r="R559" s="7" t="str">
        <f t="shared" si="99"/>
        <v>No</v>
      </c>
      <c r="S559" s="5" t="str">
        <f t="shared" si="95"/>
        <v>N/A</v>
      </c>
      <c r="T559" s="6" t="str">
        <f t="shared" si="96"/>
        <v>N/A</v>
      </c>
      <c r="U559" s="7" t="str">
        <f t="shared" si="100"/>
        <v>No</v>
      </c>
      <c r="V559" s="5" t="str">
        <f t="shared" si="97"/>
        <v>N/A</v>
      </c>
      <c r="W559" s="6" t="str">
        <f t="shared" si="98"/>
        <v>N/A</v>
      </c>
      <c r="X559" s="5" t="s">
        <v>2886</v>
      </c>
    </row>
    <row r="560" spans="1:24" ht="30" x14ac:dyDescent="0.25">
      <c r="A560" s="77">
        <f>VLOOKUP(C560,'BU and Control BU Listing'!A:E,5,FALSE)</f>
        <v>26000</v>
      </c>
      <c r="B560" s="80" t="s">
        <v>4012</v>
      </c>
      <c r="C560" s="22" t="str">
        <f t="shared" si="90"/>
        <v>28000</v>
      </c>
      <c r="D560" s="22" t="str">
        <f t="shared" si="91"/>
        <v>03010</v>
      </c>
      <c r="E560" s="21" t="str">
        <f>VLOOKUP(B560,'Table A as of March 2024'!A:G,7,FALSE)</f>
        <v>Northern VA Community College</v>
      </c>
      <c r="F560" s="21" t="str">
        <f>VLOOKUP(B560,'Table A as of March 2024'!A:H,8,FALSE)</f>
        <v>Higher Education Federal</v>
      </c>
      <c r="G560" s="11" t="str">
        <f>VLOOKUP(B560,'Table A as of March 2024'!A:I,9,FALSE)</f>
        <v>500</v>
      </c>
      <c r="H560" t="str">
        <f>VLOOKUP(B560,'Table A as of March 2024'!A:L,12,FALSE)</f>
        <v>No</v>
      </c>
      <c r="I560" s="9" t="str">
        <f>VLOOKUP(B560,'Table A as of March 2024'!A:M,13,FALSE)</f>
        <v>R</v>
      </c>
      <c r="K560" t="str">
        <f>VLOOKUP(G560,'ACFR Class Vlookup'!A:B,2,FALSE)</f>
        <v>N/A</v>
      </c>
      <c r="L560" s="1" t="str">
        <f>VLOOKUP(D560,'Fund Information'!A:F,6,FALSE)</f>
        <v>Higher Education activity included on higher education financial statement template submissions.</v>
      </c>
      <c r="M560" s="6" t="str">
        <f t="shared" si="92"/>
        <v>N/A</v>
      </c>
      <c r="N560" s="6" t="s">
        <v>2886</v>
      </c>
      <c r="O560" s="6" t="str">
        <f t="shared" si="93"/>
        <v>N/A</v>
      </c>
      <c r="P560" s="5" t="s">
        <v>2886</v>
      </c>
      <c r="Q560" s="6" t="str">
        <f t="shared" si="94"/>
        <v>N/A</v>
      </c>
      <c r="R560" s="7" t="str">
        <f t="shared" si="99"/>
        <v>No</v>
      </c>
      <c r="S560" s="5" t="str">
        <f t="shared" si="95"/>
        <v>N/A</v>
      </c>
      <c r="T560" s="6" t="str">
        <f t="shared" si="96"/>
        <v>N/A</v>
      </c>
      <c r="U560" s="7" t="str">
        <f t="shared" si="100"/>
        <v>No</v>
      </c>
      <c r="V560" s="5" t="str">
        <f t="shared" si="97"/>
        <v>N/A</v>
      </c>
      <c r="W560" s="6" t="str">
        <f t="shared" si="98"/>
        <v>N/A</v>
      </c>
      <c r="X560" s="5" t="s">
        <v>2886</v>
      </c>
    </row>
    <row r="561" spans="1:24" ht="30" x14ac:dyDescent="0.25">
      <c r="A561" s="77">
        <f>VLOOKUP(C561,'BU and Control BU Listing'!A:E,5,FALSE)</f>
        <v>26000</v>
      </c>
      <c r="B561" s="80" t="s">
        <v>4013</v>
      </c>
      <c r="C561" s="22" t="str">
        <f t="shared" si="90"/>
        <v>28000</v>
      </c>
      <c r="D561" s="22" t="str">
        <f t="shared" si="91"/>
        <v>03020</v>
      </c>
      <c r="E561" s="21" t="str">
        <f>VLOOKUP(B561,'Table A as of March 2024'!A:G,7,FALSE)</f>
        <v>Northern VA Community College</v>
      </c>
      <c r="F561" s="21" t="str">
        <f>VLOOKUP(B561,'Table A as of March 2024'!A:H,8,FALSE)</f>
        <v>Foundation/Othr Grants/Cntrcts</v>
      </c>
      <c r="G561" s="11" t="str">
        <f>VLOOKUP(B561,'Table A as of March 2024'!A:I,9,FALSE)</f>
        <v>500</v>
      </c>
      <c r="H561" t="str">
        <f>VLOOKUP(B561,'Table A as of March 2024'!A:L,12,FALSE)</f>
        <v>No</v>
      </c>
      <c r="I561" s="9" t="str">
        <f>VLOOKUP(B561,'Table A as of March 2024'!A:M,13,FALSE)</f>
        <v>R</v>
      </c>
      <c r="K561" t="str">
        <f>VLOOKUP(G561,'ACFR Class Vlookup'!A:B,2,FALSE)</f>
        <v>N/A</v>
      </c>
      <c r="L561" s="1" t="str">
        <f>VLOOKUP(D561,'Fund Information'!A:F,6,FALSE)</f>
        <v>Higher Education activity included on higher education financial statement template submissions.</v>
      </c>
      <c r="M561" s="6" t="str">
        <f t="shared" si="92"/>
        <v>N/A</v>
      </c>
      <c r="N561" s="6" t="s">
        <v>2886</v>
      </c>
      <c r="O561" s="6" t="str">
        <f t="shared" si="93"/>
        <v>N/A</v>
      </c>
      <c r="P561" s="5" t="s">
        <v>2886</v>
      </c>
      <c r="Q561" s="6" t="str">
        <f t="shared" si="94"/>
        <v>N/A</v>
      </c>
      <c r="R561" s="7" t="str">
        <f t="shared" si="99"/>
        <v>No</v>
      </c>
      <c r="S561" s="5" t="str">
        <f t="shared" si="95"/>
        <v>N/A</v>
      </c>
      <c r="T561" s="6" t="str">
        <f t="shared" si="96"/>
        <v>N/A</v>
      </c>
      <c r="U561" s="7" t="str">
        <f t="shared" si="100"/>
        <v>No</v>
      </c>
      <c r="V561" s="5" t="str">
        <f t="shared" si="97"/>
        <v>N/A</v>
      </c>
      <c r="W561" s="6" t="str">
        <f t="shared" si="98"/>
        <v>N/A</v>
      </c>
      <c r="X561" s="5" t="s">
        <v>2886</v>
      </c>
    </row>
    <row r="562" spans="1:24" ht="30" x14ac:dyDescent="0.25">
      <c r="A562" s="77">
        <f>VLOOKUP(C562,'BU and Control BU Listing'!A:E,5,FALSE)</f>
        <v>26000</v>
      </c>
      <c r="B562" s="80" t="s">
        <v>4014</v>
      </c>
      <c r="C562" s="22" t="str">
        <f t="shared" si="90"/>
        <v>28000</v>
      </c>
      <c r="D562" s="22" t="str">
        <f t="shared" si="91"/>
        <v>03030</v>
      </c>
      <c r="E562" s="21" t="str">
        <f>VLOOKUP(B562,'Table A as of March 2024'!A:G,7,FALSE)</f>
        <v>Northern VA Community College</v>
      </c>
      <c r="F562" s="21" t="str">
        <f>VLOOKUP(B562,'Table A as of March 2024'!A:H,8,FALSE)</f>
        <v>Indirect Cost Recovery</v>
      </c>
      <c r="G562" s="11" t="str">
        <f>VLOOKUP(B562,'Table A as of March 2024'!A:I,9,FALSE)</f>
        <v>500</v>
      </c>
      <c r="H562" t="str">
        <f>VLOOKUP(B562,'Table A as of March 2024'!A:L,12,FALSE)</f>
        <v>No</v>
      </c>
      <c r="I562" s="9" t="str">
        <f>VLOOKUP(B562,'Table A as of March 2024'!A:M,13,FALSE)</f>
        <v>U</v>
      </c>
      <c r="K562" t="str">
        <f>VLOOKUP(G562,'ACFR Class Vlookup'!A:B,2,FALSE)</f>
        <v>N/A</v>
      </c>
      <c r="L562" s="1" t="str">
        <f>VLOOKUP(D562,'Fund Information'!A:F,6,FALSE)</f>
        <v>Higher Education activity included on higher education financial statement template submissions.</v>
      </c>
      <c r="M562" s="6" t="str">
        <f t="shared" si="92"/>
        <v>N/A</v>
      </c>
      <c r="N562" s="6" t="s">
        <v>2886</v>
      </c>
      <c r="O562" s="6" t="str">
        <f t="shared" si="93"/>
        <v>N/A</v>
      </c>
      <c r="P562" s="5" t="s">
        <v>2886</v>
      </c>
      <c r="Q562" s="6" t="str">
        <f t="shared" si="94"/>
        <v>N/A</v>
      </c>
      <c r="R562" s="7" t="str">
        <f t="shared" si="99"/>
        <v>No</v>
      </c>
      <c r="S562" s="5" t="str">
        <f t="shared" si="95"/>
        <v>N/A</v>
      </c>
      <c r="T562" s="6" t="str">
        <f t="shared" si="96"/>
        <v>N/A</v>
      </c>
      <c r="U562" s="7" t="str">
        <f t="shared" si="100"/>
        <v>No</v>
      </c>
      <c r="V562" s="5" t="str">
        <f t="shared" si="97"/>
        <v>N/A</v>
      </c>
      <c r="W562" s="6" t="str">
        <f t="shared" si="98"/>
        <v>N/A</v>
      </c>
      <c r="X562" s="5" t="s">
        <v>2886</v>
      </c>
    </row>
    <row r="563" spans="1:24" ht="240" x14ac:dyDescent="0.25">
      <c r="A563" s="77">
        <f>VLOOKUP(C563,'BU and Control BU Listing'!A:E,5,FALSE)</f>
        <v>26000</v>
      </c>
      <c r="B563" s="80" t="s">
        <v>8705</v>
      </c>
      <c r="C563" s="22" t="str">
        <f t="shared" si="90"/>
        <v>28000</v>
      </c>
      <c r="D563" s="22" t="str">
        <f t="shared" si="91"/>
        <v>03040</v>
      </c>
      <c r="E563" s="21" t="str">
        <f>VLOOKUP(B563,'Table A as of March 2024'!A:G,7,FALSE)</f>
        <v>Northern VA Community College</v>
      </c>
      <c r="F563" s="21" t="str">
        <f>VLOOKUP(B563,'Table A as of March 2024'!A:H,8,FALSE)</f>
        <v>Institutional Reserve Fund</v>
      </c>
      <c r="G563" s="11" t="str">
        <f>VLOOKUP(B563,'Table A as of March 2024'!A:I,9,FALSE)</f>
        <v>500</v>
      </c>
      <c r="H563" t="str">
        <f>VLOOKUP(B563,'Table A as of March 2024'!A:L,12,FALSE)</f>
        <v>No</v>
      </c>
      <c r="I563" s="9" t="str">
        <f>VLOOKUP(B563,'Table A as of March 2024'!A:M,13,FALSE)</f>
        <v>U</v>
      </c>
      <c r="K563" t="str">
        <f>VLOOKUP(G563,'ACFR Class Vlookup'!A:B,2,FALSE)</f>
        <v>N/A</v>
      </c>
      <c r="L563" s="1" t="str">
        <f>VLOOKUP(D563,'Fund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563" s="6" t="str">
        <f t="shared" si="92"/>
        <v>N/A</v>
      </c>
      <c r="N563" s="6" t="s">
        <v>2886</v>
      </c>
      <c r="O563" s="6" t="str">
        <f t="shared" si="93"/>
        <v>N/A</v>
      </c>
      <c r="P563" s="5" t="s">
        <v>2886</v>
      </c>
      <c r="Q563" s="6" t="str">
        <f t="shared" si="94"/>
        <v>N/A</v>
      </c>
      <c r="R563" s="7" t="str">
        <f t="shared" si="99"/>
        <v>No</v>
      </c>
      <c r="S563" s="5" t="str">
        <f t="shared" si="95"/>
        <v>N/A</v>
      </c>
      <c r="T563" s="6" t="str">
        <f t="shared" si="96"/>
        <v>N/A</v>
      </c>
      <c r="U563" s="7" t="str">
        <f t="shared" si="100"/>
        <v>No</v>
      </c>
      <c r="V563" s="5" t="str">
        <f t="shared" si="97"/>
        <v>N/A</v>
      </c>
      <c r="W563" s="6" t="str">
        <f t="shared" si="98"/>
        <v>N/A</v>
      </c>
      <c r="X563" s="5" t="s">
        <v>2886</v>
      </c>
    </row>
    <row r="564" spans="1:24" ht="60" x14ac:dyDescent="0.25">
      <c r="A564" s="77">
        <f>VLOOKUP(C564,'BU and Control BU Listing'!A:E,5,FALSE)</f>
        <v>26000</v>
      </c>
      <c r="B564" s="80" t="s">
        <v>4015</v>
      </c>
      <c r="C564" s="22" t="str">
        <f t="shared" si="90"/>
        <v>28000</v>
      </c>
      <c r="D564" s="22" t="str">
        <f t="shared" si="91"/>
        <v>03060</v>
      </c>
      <c r="E564" s="21" t="str">
        <f>VLOOKUP(B564,'Table A as of March 2024'!A:G,7,FALSE)</f>
        <v>Northern VA Community College</v>
      </c>
      <c r="F564" s="21" t="str">
        <f>VLOOKUP(B564,'Table A as of March 2024'!A:H,8,FALSE)</f>
        <v>Auxiliary Enterprise</v>
      </c>
      <c r="G564" s="11" t="str">
        <f>VLOOKUP(B564,'Table A as of March 2024'!A:I,9,FALSE)</f>
        <v>500</v>
      </c>
      <c r="H564" t="str">
        <f>VLOOKUP(B564,'Table A as of March 2024'!A:L,12,FALSE)</f>
        <v>No</v>
      </c>
      <c r="I564" s="9" t="str">
        <f>VLOOKUP(B564,'Table A as of March 2024'!A:M,13,FALSE)</f>
        <v>U</v>
      </c>
      <c r="K564" t="str">
        <f>VLOOKUP(G564,'ACFR Class Vlookup'!A:B,2,FALSE)</f>
        <v>N/A</v>
      </c>
      <c r="L564" s="1" t="str">
        <f>VLOOKUP(D564,'Fund Information'!A:F,6,FALSE)</f>
        <v>The Higher Education Auxiliary Enterprise fund accounts for the Auxiliary activities at the colleges/universities.  These activities include such things as food service, bookstores, student health servicces and recreation/intramural programs.</v>
      </c>
      <c r="M564" s="6" t="str">
        <f t="shared" si="92"/>
        <v>N/A</v>
      </c>
      <c r="N564" s="6" t="s">
        <v>2886</v>
      </c>
      <c r="O564" s="6" t="str">
        <f t="shared" si="93"/>
        <v>N/A</v>
      </c>
      <c r="P564" s="5" t="s">
        <v>2886</v>
      </c>
      <c r="Q564" s="6" t="str">
        <f t="shared" si="94"/>
        <v>N/A</v>
      </c>
      <c r="R564" s="7" t="str">
        <f t="shared" si="99"/>
        <v>No</v>
      </c>
      <c r="S564" s="5" t="str">
        <f t="shared" si="95"/>
        <v>N/A</v>
      </c>
      <c r="T564" s="6" t="str">
        <f t="shared" si="96"/>
        <v>N/A</v>
      </c>
      <c r="U564" s="7" t="str">
        <f t="shared" si="100"/>
        <v>No</v>
      </c>
      <c r="V564" s="5" t="str">
        <f t="shared" si="97"/>
        <v>N/A</v>
      </c>
      <c r="W564" s="6" t="str">
        <f t="shared" si="98"/>
        <v>N/A</v>
      </c>
      <c r="X564" s="5" t="s">
        <v>2886</v>
      </c>
    </row>
    <row r="565" spans="1:24" ht="30" x14ac:dyDescent="0.25">
      <c r="A565" s="77">
        <f>VLOOKUP(C565,'BU and Control BU Listing'!A:E,5,FALSE)</f>
        <v>26000</v>
      </c>
      <c r="B565" s="80" t="s">
        <v>4016</v>
      </c>
      <c r="C565" s="22" t="str">
        <f t="shared" si="90"/>
        <v>28000</v>
      </c>
      <c r="D565" s="22" t="str">
        <f t="shared" si="91"/>
        <v>03080</v>
      </c>
      <c r="E565" s="21" t="str">
        <f>VLOOKUP(B565,'Table A as of March 2024'!A:G,7,FALSE)</f>
        <v>Northern VA Community College</v>
      </c>
      <c r="F565" s="21" t="str">
        <f>VLOOKUP(B565,'Table A as of March 2024'!A:H,8,FALSE)</f>
        <v>Work Study</v>
      </c>
      <c r="G565" s="11" t="str">
        <f>VLOOKUP(B565,'Table A as of March 2024'!A:I,9,FALSE)</f>
        <v>500</v>
      </c>
      <c r="H565" t="str">
        <f>VLOOKUP(B565,'Table A as of March 2024'!A:L,12,FALSE)</f>
        <v>No</v>
      </c>
      <c r="I565" s="9" t="str">
        <f>VLOOKUP(B565,'Table A as of March 2024'!A:M,13,FALSE)</f>
        <v>R</v>
      </c>
      <c r="K565" t="str">
        <f>VLOOKUP(G565,'ACFR Class Vlookup'!A:B,2,FALSE)</f>
        <v>N/A</v>
      </c>
      <c r="L565" s="1" t="str">
        <f>VLOOKUP(D565,'Fund Information'!A:F,6,FALSE)</f>
        <v>Higher Education activity included on higher education financial statement template submissions.</v>
      </c>
      <c r="M565" s="6" t="str">
        <f t="shared" si="92"/>
        <v>N/A</v>
      </c>
      <c r="N565" s="6" t="s">
        <v>2886</v>
      </c>
      <c r="O565" s="6" t="str">
        <f t="shared" si="93"/>
        <v>N/A</v>
      </c>
      <c r="P565" s="5" t="s">
        <v>2886</v>
      </c>
      <c r="Q565" s="6" t="str">
        <f t="shared" si="94"/>
        <v>N/A</v>
      </c>
      <c r="R565" s="7" t="str">
        <f t="shared" si="99"/>
        <v>No</v>
      </c>
      <c r="S565" s="5" t="str">
        <f t="shared" si="95"/>
        <v>N/A</v>
      </c>
      <c r="T565" s="6" t="str">
        <f t="shared" si="96"/>
        <v>N/A</v>
      </c>
      <c r="U565" s="7" t="str">
        <f t="shared" si="100"/>
        <v>No</v>
      </c>
      <c r="V565" s="5" t="str">
        <f t="shared" si="97"/>
        <v>N/A</v>
      </c>
      <c r="W565" s="6" t="str">
        <f t="shared" si="98"/>
        <v>N/A</v>
      </c>
      <c r="X565" s="5" t="s">
        <v>2886</v>
      </c>
    </row>
    <row r="566" spans="1:24" ht="30" x14ac:dyDescent="0.25">
      <c r="A566" s="77">
        <f>VLOOKUP(C566,'BU and Control BU Listing'!A:E,5,FALSE)</f>
        <v>26000</v>
      </c>
      <c r="B566" s="80" t="s">
        <v>4017</v>
      </c>
      <c r="C566" s="22" t="str">
        <f t="shared" si="90"/>
        <v>28000</v>
      </c>
      <c r="D566" s="22" t="str">
        <f t="shared" si="91"/>
        <v>03170</v>
      </c>
      <c r="E566" s="21" t="str">
        <f>VLOOKUP(B566,'Table A as of March 2024'!A:G,7,FALSE)</f>
        <v>Northern VA Community College</v>
      </c>
      <c r="F566" s="21" t="str">
        <f>VLOOKUP(B566,'Table A as of March 2024'!A:H,8,FALSE)</f>
        <v>Student Financial Assistance</v>
      </c>
      <c r="G566" s="11" t="str">
        <f>VLOOKUP(B566,'Table A as of March 2024'!A:I,9,FALSE)</f>
        <v>500</v>
      </c>
      <c r="H566" t="str">
        <f>VLOOKUP(B566,'Table A as of March 2024'!A:L,12,FALSE)</f>
        <v>No</v>
      </c>
      <c r="I566" s="9" t="str">
        <f>VLOOKUP(B566,'Table A as of March 2024'!A:M,13,FALSE)</f>
        <v>U</v>
      </c>
      <c r="K566" t="str">
        <f>VLOOKUP(G566,'ACFR Class Vlookup'!A:B,2,FALSE)</f>
        <v>N/A</v>
      </c>
      <c r="L566" s="1" t="str">
        <f>VLOOKUP(D566,'Fund Information'!A:F,6,FALSE)</f>
        <v>Higher Education activity included on higher education financial statement template submissions.</v>
      </c>
      <c r="M566" s="6" t="str">
        <f t="shared" si="92"/>
        <v>N/A</v>
      </c>
      <c r="N566" s="6" t="s">
        <v>2886</v>
      </c>
      <c r="O566" s="6" t="str">
        <f t="shared" si="93"/>
        <v>N/A</v>
      </c>
      <c r="P566" s="5" t="s">
        <v>2886</v>
      </c>
      <c r="Q566" s="6" t="str">
        <f t="shared" si="94"/>
        <v>N/A</v>
      </c>
      <c r="R566" s="7" t="str">
        <f t="shared" si="99"/>
        <v>No</v>
      </c>
      <c r="S566" s="5" t="str">
        <f t="shared" si="95"/>
        <v>N/A</v>
      </c>
      <c r="T566" s="6" t="str">
        <f t="shared" si="96"/>
        <v>N/A</v>
      </c>
      <c r="U566" s="7" t="str">
        <f t="shared" si="100"/>
        <v>No</v>
      </c>
      <c r="V566" s="5" t="str">
        <f t="shared" si="97"/>
        <v>N/A</v>
      </c>
      <c r="W566" s="6" t="str">
        <f t="shared" si="98"/>
        <v>N/A</v>
      </c>
      <c r="X566" s="5" t="s">
        <v>2886</v>
      </c>
    </row>
    <row r="567" spans="1:24" x14ac:dyDescent="0.25">
      <c r="A567" s="77">
        <f>VLOOKUP(C567,'BU and Control BU Listing'!A:E,5,FALSE)</f>
        <v>26000</v>
      </c>
      <c r="B567" s="80" t="s">
        <v>4018</v>
      </c>
      <c r="C567" s="22" t="str">
        <f t="shared" si="90"/>
        <v>28000</v>
      </c>
      <c r="D567" s="22" t="str">
        <f t="shared" si="91"/>
        <v>03190</v>
      </c>
      <c r="E567" s="21" t="str">
        <f>VLOOKUP(B567,'Table A as of March 2024'!A:G,7,FALSE)</f>
        <v>Northern VA Community College</v>
      </c>
      <c r="F567" s="21" t="str">
        <f>VLOOKUP(B567,'Table A as of March 2024'!A:H,8,FALSE)</f>
        <v>Workforce Development Program</v>
      </c>
      <c r="G567" s="11" t="str">
        <f>VLOOKUP(B567,'Table A as of March 2024'!A:I,9,FALSE)</f>
        <v>500</v>
      </c>
      <c r="H567" t="str">
        <f>VLOOKUP(B567,'Table A as of March 2024'!A:L,12,FALSE)</f>
        <v>No</v>
      </c>
      <c r="I567" s="9" t="str">
        <f>VLOOKUP(B567,'Table A as of March 2024'!A:M,13,FALSE)</f>
        <v>U</v>
      </c>
      <c r="K567" t="str">
        <f>VLOOKUP(G567,'ACFR Class Vlookup'!A:B,2,FALSE)</f>
        <v>N/A</v>
      </c>
      <c r="L567" s="1">
        <f>VLOOKUP(D567,'Fund Information'!A:F,6,FALSE)</f>
        <v>0</v>
      </c>
      <c r="M567" s="6" t="str">
        <f t="shared" si="92"/>
        <v>N/A</v>
      </c>
      <c r="N567" s="6" t="s">
        <v>2886</v>
      </c>
      <c r="O567" s="6" t="str">
        <f t="shared" si="93"/>
        <v>N/A</v>
      </c>
      <c r="P567" s="5" t="s">
        <v>2886</v>
      </c>
      <c r="Q567" s="6" t="str">
        <f t="shared" si="94"/>
        <v>N/A</v>
      </c>
      <c r="R567" s="7" t="str">
        <f t="shared" si="99"/>
        <v>No</v>
      </c>
      <c r="S567" s="5" t="str">
        <f t="shared" si="95"/>
        <v>N/A</v>
      </c>
      <c r="T567" s="6" t="str">
        <f t="shared" si="96"/>
        <v>N/A</v>
      </c>
      <c r="U567" s="7" t="str">
        <f t="shared" si="100"/>
        <v>No</v>
      </c>
      <c r="V567" s="5" t="str">
        <f t="shared" si="97"/>
        <v>N/A</v>
      </c>
      <c r="W567" s="6" t="str">
        <f t="shared" si="98"/>
        <v>N/A</v>
      </c>
      <c r="X567" s="5" t="s">
        <v>2886</v>
      </c>
    </row>
    <row r="568" spans="1:24" ht="165" x14ac:dyDescent="0.25">
      <c r="A568" s="77">
        <f>VLOOKUP(C568,'BU and Control BU Listing'!A:E,5,FALSE)</f>
        <v>26000</v>
      </c>
      <c r="B568" s="80" t="s">
        <v>8208</v>
      </c>
      <c r="C568" s="22" t="str">
        <f t="shared" si="90"/>
        <v>28000</v>
      </c>
      <c r="D568" s="22" t="str">
        <f t="shared" si="91"/>
        <v>03210</v>
      </c>
      <c r="E568" s="21" t="str">
        <f>VLOOKUP(B568,'Table A as of March 2024'!A:G,7,FALSE)</f>
        <v>Northern VA Community College</v>
      </c>
      <c r="F568" s="21" t="str">
        <f>VLOOKUP(B568,'Table A as of March 2024'!A:H,8,FALSE)</f>
        <v>ARP-CrvStLoclFisRecFd-COVID-19</v>
      </c>
      <c r="G568" s="11" t="str">
        <f>VLOOKUP(B568,'Table A as of March 2024'!A:I,9,FALSE)</f>
        <v>500</v>
      </c>
      <c r="H568" t="str">
        <f>VLOOKUP(B568,'Table A as of March 2024'!A:L,12,FALSE)</f>
        <v>No</v>
      </c>
      <c r="I568" s="9" t="str">
        <f>VLOOKUP(B568,'Table A as of March 2024'!A:M,13,FALSE)</f>
        <v>V</v>
      </c>
      <c r="K568" t="str">
        <f>VLOOKUP(G568,'ACFR Class Vlookup'!A:B,2,FALSE)</f>
        <v>N/A</v>
      </c>
      <c r="L568" s="1" t="str">
        <f>VLOOKUP(D568,'Fund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68" s="6" t="str">
        <f t="shared" si="92"/>
        <v>N/A</v>
      </c>
      <c r="N568" s="6" t="s">
        <v>2886</v>
      </c>
      <c r="O568" s="6" t="str">
        <f t="shared" si="93"/>
        <v>N/A</v>
      </c>
      <c r="P568" s="5" t="s">
        <v>2886</v>
      </c>
      <c r="Q568" s="6" t="str">
        <f t="shared" si="94"/>
        <v>N/A</v>
      </c>
      <c r="R568" s="7" t="str">
        <f t="shared" si="99"/>
        <v>No</v>
      </c>
      <c r="S568" s="5" t="str">
        <f t="shared" si="95"/>
        <v>N/A</v>
      </c>
      <c r="T568" s="6" t="str">
        <f t="shared" si="96"/>
        <v>N/A</v>
      </c>
      <c r="U568" s="7" t="str">
        <f t="shared" si="100"/>
        <v>No</v>
      </c>
      <c r="V568" s="5" t="str">
        <f t="shared" si="97"/>
        <v>N/A</v>
      </c>
      <c r="W568" s="6" t="str">
        <f t="shared" si="98"/>
        <v>N/A</v>
      </c>
      <c r="X568" s="5" t="s">
        <v>2886</v>
      </c>
    </row>
    <row r="569" spans="1:24" ht="90" x14ac:dyDescent="0.25">
      <c r="A569" s="77">
        <f>VLOOKUP(C569,'BU and Control BU Listing'!A:E,5,FALSE)</f>
        <v>26000</v>
      </c>
      <c r="B569" s="80" t="s">
        <v>8209</v>
      </c>
      <c r="C569" s="22" t="str">
        <f t="shared" si="90"/>
        <v>28000</v>
      </c>
      <c r="D569" s="22" t="str">
        <f t="shared" si="91"/>
        <v>03410</v>
      </c>
      <c r="E569" s="21" t="str">
        <f>VLOOKUP(B569,'Table A as of March 2024'!A:G,7,FALSE)</f>
        <v>Northern VA Community College</v>
      </c>
      <c r="F569" s="21" t="str">
        <f>VLOOKUP(B569,'Table A as of March 2024'!A:H,8,FALSE)</f>
        <v>GEER Fund - COVID-19</v>
      </c>
      <c r="G569" s="11" t="str">
        <f>VLOOKUP(B569,'Table A as of March 2024'!A:I,9,FALSE)</f>
        <v>500</v>
      </c>
      <c r="H569" t="str">
        <f>VLOOKUP(B569,'Table A as of March 2024'!A:L,12,FALSE)</f>
        <v>No</v>
      </c>
      <c r="I569" s="9" t="str">
        <f>VLOOKUP(B569,'Table A as of March 2024'!A:M,13,FALSE)</f>
        <v>V</v>
      </c>
      <c r="K569" t="str">
        <f>VLOOKUP(G569,'ACFR Class Vlookup'!A:B,2,FALSE)</f>
        <v>N/A</v>
      </c>
      <c r="L569" s="1" t="str">
        <f>VLOOKUP(D569,'Fund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569" s="6" t="str">
        <f t="shared" si="92"/>
        <v>N/A</v>
      </c>
      <c r="N569" s="6" t="s">
        <v>2886</v>
      </c>
      <c r="O569" s="6" t="str">
        <f t="shared" si="93"/>
        <v>N/A</v>
      </c>
      <c r="P569" s="5" t="s">
        <v>2886</v>
      </c>
      <c r="Q569" s="6" t="str">
        <f t="shared" si="94"/>
        <v>N/A</v>
      </c>
      <c r="R569" s="7" t="str">
        <f t="shared" si="99"/>
        <v>No</v>
      </c>
      <c r="S569" s="5" t="str">
        <f t="shared" si="95"/>
        <v>N/A</v>
      </c>
      <c r="T569" s="6" t="str">
        <f t="shared" si="96"/>
        <v>N/A</v>
      </c>
      <c r="U569" s="7" t="str">
        <f t="shared" si="100"/>
        <v>No</v>
      </c>
      <c r="V569" s="5" t="str">
        <f t="shared" si="97"/>
        <v>N/A</v>
      </c>
      <c r="W569" s="6" t="str">
        <f t="shared" si="98"/>
        <v>N/A</v>
      </c>
      <c r="X569" s="5" t="s">
        <v>2886</v>
      </c>
    </row>
    <row r="570" spans="1:24" ht="165" x14ac:dyDescent="0.25">
      <c r="A570" s="77">
        <f>VLOOKUP(C570,'BU and Control BU Listing'!A:E,5,FALSE)</f>
        <v>26000</v>
      </c>
      <c r="B570" s="80" t="s">
        <v>5897</v>
      </c>
      <c r="C570" s="22" t="str">
        <f t="shared" si="90"/>
        <v>28000</v>
      </c>
      <c r="D570" s="22" t="str">
        <f t="shared" si="91"/>
        <v>03420</v>
      </c>
      <c r="E570" s="21" t="str">
        <f>VLOOKUP(B570,'Table A as of March 2024'!A:G,7,FALSE)</f>
        <v>Northern VA Community College</v>
      </c>
      <c r="F570" s="21" t="str">
        <f>VLOOKUP(B570,'Table A as of March 2024'!A:H,8,FALSE)</f>
        <v>Caresactrlffd-General-Covid-19</v>
      </c>
      <c r="G570" s="11" t="str">
        <f>VLOOKUP(B570,'Table A as of March 2024'!A:I,9,FALSE)</f>
        <v>500</v>
      </c>
      <c r="H570" t="str">
        <f>VLOOKUP(B570,'Table A as of March 2024'!A:L,12,FALSE)</f>
        <v>No</v>
      </c>
      <c r="I570" s="9" t="str">
        <f>VLOOKUP(B570,'Table A as of March 2024'!A:M,13,FALSE)</f>
        <v>V</v>
      </c>
      <c r="K570" t="str">
        <f>VLOOKUP(G570,'ACFR Class Vlookup'!A:B,2,FALSE)</f>
        <v>N/A</v>
      </c>
      <c r="L570" s="1" t="str">
        <f>VLOOKUP(D570,'Fund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70" s="6" t="str">
        <f t="shared" si="92"/>
        <v>N/A</v>
      </c>
      <c r="N570" s="6" t="s">
        <v>2886</v>
      </c>
      <c r="O570" s="6" t="str">
        <f t="shared" si="93"/>
        <v>N/A</v>
      </c>
      <c r="P570" s="5" t="s">
        <v>2886</v>
      </c>
      <c r="Q570" s="6" t="str">
        <f t="shared" si="94"/>
        <v>N/A</v>
      </c>
      <c r="R570" s="7" t="str">
        <f t="shared" si="99"/>
        <v>No</v>
      </c>
      <c r="S570" s="5" t="str">
        <f t="shared" si="95"/>
        <v>N/A</v>
      </c>
      <c r="T570" s="6" t="str">
        <f t="shared" si="96"/>
        <v>N/A</v>
      </c>
      <c r="U570" s="7" t="str">
        <f t="shared" si="100"/>
        <v>No</v>
      </c>
      <c r="V570" s="5" t="str">
        <f t="shared" si="97"/>
        <v>N/A</v>
      </c>
      <c r="W570" s="6" t="str">
        <f t="shared" si="98"/>
        <v>N/A</v>
      </c>
      <c r="X570" s="5" t="s">
        <v>2886</v>
      </c>
    </row>
    <row r="571" spans="1:24" ht="165" x14ac:dyDescent="0.25">
      <c r="A571" s="77">
        <f>VLOOKUP(C571,'BU and Control BU Listing'!A:E,5,FALSE)</f>
        <v>26000</v>
      </c>
      <c r="B571" s="80" t="s">
        <v>8868</v>
      </c>
      <c r="C571" s="22" t="str">
        <f t="shared" si="90"/>
        <v>28000</v>
      </c>
      <c r="D571" s="22" t="str">
        <f t="shared" si="91"/>
        <v>03460</v>
      </c>
      <c r="E571" s="21" t="str">
        <f>VLOOKUP(B571,'Table A as of March 2024'!A:G,7,FALSE)</f>
        <v>Northern VA Community College</v>
      </c>
      <c r="F571" s="21" t="str">
        <f>VLOOKUP(B571,'Table A as of March 2024'!A:H,8,FALSE)</f>
        <v>Innovative internship Fund</v>
      </c>
      <c r="G571" s="11" t="str">
        <f>VLOOKUP(B571,'Table A as of March 2024'!A:I,9,FALSE)</f>
        <v>500</v>
      </c>
      <c r="H571" t="str">
        <f>VLOOKUP(B571,'Table A as of March 2024'!A:L,12,FALSE)</f>
        <v>No</v>
      </c>
      <c r="I571" s="9" t="str">
        <f>VLOOKUP(B571,'Table A as of March 2024'!A:M,13,FALSE)</f>
        <v>U</v>
      </c>
      <c r="K571" t="str">
        <f>VLOOKUP(G571,'ACFR Class Vlookup'!A:B,2,FALSE)</f>
        <v>N/A</v>
      </c>
      <c r="L571" s="1" t="str">
        <f>VLOOKUP(D571,'Fund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571" s="6" t="str">
        <f t="shared" si="92"/>
        <v>N/A</v>
      </c>
      <c r="N571" s="6" t="s">
        <v>2886</v>
      </c>
      <c r="O571" s="6" t="str">
        <f t="shared" si="93"/>
        <v>N/A</v>
      </c>
      <c r="P571" s="5" t="s">
        <v>2886</v>
      </c>
      <c r="Q571" s="6" t="str">
        <f t="shared" si="94"/>
        <v>N/A</v>
      </c>
      <c r="R571" s="7" t="str">
        <f t="shared" si="99"/>
        <v>No</v>
      </c>
      <c r="S571" s="5" t="str">
        <f t="shared" si="95"/>
        <v>N/A</v>
      </c>
      <c r="T571" s="6" t="str">
        <f t="shared" si="96"/>
        <v>N/A</v>
      </c>
      <c r="U571" s="7" t="str">
        <f t="shared" si="100"/>
        <v>No</v>
      </c>
      <c r="V571" s="5" t="str">
        <f t="shared" si="97"/>
        <v>N/A</v>
      </c>
      <c r="W571" s="6" t="str">
        <f t="shared" si="98"/>
        <v>N/A</v>
      </c>
      <c r="X571" s="5" t="s">
        <v>2886</v>
      </c>
    </row>
    <row r="572" spans="1:24" ht="225" x14ac:dyDescent="0.25">
      <c r="A572" s="77">
        <f>VLOOKUP(C572,'BU and Control BU Listing'!A:E,5,FALSE)</f>
        <v>26000</v>
      </c>
      <c r="B572" s="80" t="s">
        <v>8869</v>
      </c>
      <c r="C572" s="22" t="str">
        <f t="shared" si="90"/>
        <v>28000</v>
      </c>
      <c r="D572" s="22" t="str">
        <f t="shared" si="91"/>
        <v>03490</v>
      </c>
      <c r="E572" s="21" t="str">
        <f>VLOOKUP(B572,'Table A as of March 2024'!A:G,7,FALSE)</f>
        <v>Northern VA Community College</v>
      </c>
      <c r="F572" s="21" t="str">
        <f>VLOOKUP(B572,'Table A as of March 2024'!A:H,8,FALSE)</f>
        <v>NewEconomyWrkfrcCrdntlGrntFnd</v>
      </c>
      <c r="G572" s="11" t="str">
        <f>VLOOKUP(B572,'Table A as of March 2024'!A:I,9,FALSE)</f>
        <v>500</v>
      </c>
      <c r="H572" t="str">
        <f>VLOOKUP(B572,'Table A as of March 2024'!A:L,12,FALSE)</f>
        <v>No</v>
      </c>
      <c r="I572" s="9" t="str">
        <f>VLOOKUP(B572,'Table A as of March 2024'!A:M,13,FALSE)</f>
        <v>U</v>
      </c>
      <c r="K572" t="str">
        <f>VLOOKUP(G572,'ACFR Class Vlookup'!A:B,2,FALSE)</f>
        <v>N/A</v>
      </c>
      <c r="L572" s="1" t="str">
        <f>VLOOKUP(D572,'Fund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572" s="6" t="str">
        <f t="shared" si="92"/>
        <v>N/A</v>
      </c>
      <c r="N572" s="6" t="s">
        <v>2886</v>
      </c>
      <c r="O572" s="6" t="str">
        <f t="shared" si="93"/>
        <v>N/A</v>
      </c>
      <c r="P572" s="5" t="s">
        <v>2886</v>
      </c>
      <c r="Q572" s="6" t="str">
        <f t="shared" si="94"/>
        <v>N/A</v>
      </c>
      <c r="R572" s="7" t="str">
        <f t="shared" si="99"/>
        <v>No</v>
      </c>
      <c r="S572" s="5" t="str">
        <f t="shared" si="95"/>
        <v>N/A</v>
      </c>
      <c r="T572" s="6" t="str">
        <f t="shared" si="96"/>
        <v>N/A</v>
      </c>
      <c r="U572" s="7" t="str">
        <f t="shared" si="100"/>
        <v>No</v>
      </c>
      <c r="V572" s="5" t="str">
        <f t="shared" si="97"/>
        <v>N/A</v>
      </c>
      <c r="W572" s="6" t="str">
        <f t="shared" si="98"/>
        <v>N/A</v>
      </c>
      <c r="X572" s="5" t="s">
        <v>2886</v>
      </c>
    </row>
    <row r="573" spans="1:24" ht="90" x14ac:dyDescent="0.25">
      <c r="A573" s="77">
        <f>VLOOKUP(C573,'BU and Control BU Listing'!A:E,5,FALSE)</f>
        <v>26000</v>
      </c>
      <c r="B573" s="80" t="s">
        <v>5898</v>
      </c>
      <c r="C573" s="22" t="str">
        <f t="shared" si="90"/>
        <v>28000</v>
      </c>
      <c r="D573" s="22" t="str">
        <f t="shared" si="91"/>
        <v>03690</v>
      </c>
      <c r="E573" s="21" t="str">
        <f>VLOOKUP(B573,'Table A as of March 2024'!A:G,7,FALSE)</f>
        <v>Northern VA Community College</v>
      </c>
      <c r="F573" s="21" t="str">
        <f>VLOOKUP(B573,'Table A as of March 2024'!A:H,8,FALSE)</f>
        <v>EduStabFund-Institutn-COVID-19</v>
      </c>
      <c r="G573" s="11" t="str">
        <f>VLOOKUP(B573,'Table A as of March 2024'!A:I,9,FALSE)</f>
        <v>500</v>
      </c>
      <c r="H573" t="str">
        <f>VLOOKUP(B573,'Table A as of March 2024'!A:L,12,FALSE)</f>
        <v>No</v>
      </c>
      <c r="I573" s="9" t="str">
        <f>VLOOKUP(B573,'Table A as of March 2024'!A:M,13,FALSE)</f>
        <v>V</v>
      </c>
      <c r="K573" t="str">
        <f>VLOOKUP(G573,'ACFR Class Vlookup'!A:B,2,FALSE)</f>
        <v>N/A</v>
      </c>
      <c r="L573" s="1" t="str">
        <f>VLOOKUP(D573,'Fund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573" s="6" t="str">
        <f t="shared" si="92"/>
        <v>N/A</v>
      </c>
      <c r="N573" s="6" t="s">
        <v>2886</v>
      </c>
      <c r="O573" s="6" t="str">
        <f t="shared" si="93"/>
        <v>N/A</v>
      </c>
      <c r="P573" s="5" t="s">
        <v>2886</v>
      </c>
      <c r="Q573" s="6" t="str">
        <f t="shared" si="94"/>
        <v>N/A</v>
      </c>
      <c r="R573" s="7" t="str">
        <f t="shared" si="99"/>
        <v>No</v>
      </c>
      <c r="S573" s="5" t="str">
        <f t="shared" si="95"/>
        <v>N/A</v>
      </c>
      <c r="T573" s="6" t="str">
        <f t="shared" si="96"/>
        <v>N/A</v>
      </c>
      <c r="U573" s="7" t="str">
        <f t="shared" si="100"/>
        <v>No</v>
      </c>
      <c r="V573" s="5" t="str">
        <f t="shared" si="97"/>
        <v>N/A</v>
      </c>
      <c r="W573" s="6" t="str">
        <f t="shared" si="98"/>
        <v>N/A</v>
      </c>
      <c r="X573" s="5" t="s">
        <v>2886</v>
      </c>
    </row>
    <row r="574" spans="1:24" ht="30" x14ac:dyDescent="0.25">
      <c r="A574" s="77">
        <f>VLOOKUP(C574,'BU and Control BU Listing'!A:E,5,FALSE)</f>
        <v>26000</v>
      </c>
      <c r="B574" s="80" t="s">
        <v>4019</v>
      </c>
      <c r="C574" s="22" t="str">
        <f t="shared" si="90"/>
        <v>28000</v>
      </c>
      <c r="D574" s="22" t="str">
        <f t="shared" si="91"/>
        <v>03790</v>
      </c>
      <c r="E574" s="21" t="str">
        <f>VLOOKUP(B574,'Table A as of March 2024'!A:G,7,FALSE)</f>
        <v>Northern VA Community College</v>
      </c>
      <c r="F574" s="21" t="str">
        <f>VLOOKUP(B574,'Table A as of March 2024'!A:H,8,FALSE)</f>
        <v>Health Info Tech Pro-Hc-ARRA</v>
      </c>
      <c r="G574" s="11" t="str">
        <f>VLOOKUP(B574,'Table A as of March 2024'!A:I,9,FALSE)</f>
        <v>500</v>
      </c>
      <c r="H574" t="str">
        <f>VLOOKUP(B574,'Table A as of March 2024'!A:L,12,FALSE)</f>
        <v>No</v>
      </c>
      <c r="I574" s="9" t="str">
        <f>VLOOKUP(B574,'Table A as of March 2024'!A:M,13,FALSE)</f>
        <v>S</v>
      </c>
      <c r="K574" t="str">
        <f>VLOOKUP(G574,'ACFR Class Vlookup'!A:B,2,FALSE)</f>
        <v>N/A</v>
      </c>
      <c r="L574" s="1" t="str">
        <f>VLOOKUP(D574,'Fund Information'!A:F,6,FALSE)</f>
        <v>This fund accounts for American Recovery and Reinvestment Act (ARRA) Stimulus Monies.</v>
      </c>
      <c r="M574" s="6" t="str">
        <f t="shared" si="92"/>
        <v>N/A</v>
      </c>
      <c r="N574" s="6" t="s">
        <v>2886</v>
      </c>
      <c r="O574" s="6" t="str">
        <f t="shared" si="93"/>
        <v>N/A</v>
      </c>
      <c r="P574" s="5" t="s">
        <v>2886</v>
      </c>
      <c r="Q574" s="6" t="str">
        <f t="shared" si="94"/>
        <v>N/A</v>
      </c>
      <c r="R574" s="7" t="str">
        <f t="shared" si="99"/>
        <v>No</v>
      </c>
      <c r="S574" s="5" t="str">
        <f t="shared" si="95"/>
        <v>N/A</v>
      </c>
      <c r="T574" s="6" t="str">
        <f t="shared" si="96"/>
        <v>N/A</v>
      </c>
      <c r="U574" s="7" t="str">
        <f t="shared" si="100"/>
        <v>No</v>
      </c>
      <c r="V574" s="5" t="str">
        <f t="shared" si="97"/>
        <v>N/A</v>
      </c>
      <c r="W574" s="6" t="str">
        <f t="shared" si="98"/>
        <v>N/A</v>
      </c>
      <c r="X574" s="5" t="s">
        <v>2886</v>
      </c>
    </row>
    <row r="575" spans="1:24" ht="30" x14ac:dyDescent="0.25">
      <c r="A575" s="77">
        <f>VLOOKUP(C575,'BU and Control BU Listing'!A:E,5,FALSE)</f>
        <v>26000</v>
      </c>
      <c r="B575" s="80" t="s">
        <v>4020</v>
      </c>
      <c r="C575" s="22" t="str">
        <f t="shared" si="90"/>
        <v>28000</v>
      </c>
      <c r="D575" s="22" t="str">
        <f t="shared" si="91"/>
        <v>03860</v>
      </c>
      <c r="E575" s="21" t="str">
        <f>VLOOKUP(B575,'Table A as of March 2024'!A:G,7,FALSE)</f>
        <v>Northern VA Community College</v>
      </c>
      <c r="F575" s="21" t="str">
        <f>VLOOKUP(B575,'Table A as of March 2024'!A:H,8,FALSE)</f>
        <v>Rcycl Matl Sale-Non-Gen/Fed-HE</v>
      </c>
      <c r="G575" s="11" t="str">
        <f>VLOOKUP(B575,'Table A as of March 2024'!A:I,9,FALSE)</f>
        <v>500</v>
      </c>
      <c r="H575" t="str">
        <f>VLOOKUP(B575,'Table A as of March 2024'!A:L,12,FALSE)</f>
        <v>No</v>
      </c>
      <c r="I575" s="9" t="str">
        <f>VLOOKUP(B575,'Table A as of March 2024'!A:M,13,FALSE)</f>
        <v>U</v>
      </c>
      <c r="K575" t="str">
        <f>VLOOKUP(G575,'ACFR Class Vlookup'!A:B,2,FALSE)</f>
        <v>N/A</v>
      </c>
      <c r="L575" s="1" t="str">
        <f>VLOOKUP(D575,'Fund Information'!A:F,6,FALSE)</f>
        <v>Higher Education activity included on higher education financial statement template submissions.</v>
      </c>
      <c r="M575" s="6" t="str">
        <f t="shared" si="92"/>
        <v>N/A</v>
      </c>
      <c r="N575" s="6" t="s">
        <v>2886</v>
      </c>
      <c r="O575" s="6" t="str">
        <f t="shared" si="93"/>
        <v>N/A</v>
      </c>
      <c r="P575" s="5" t="s">
        <v>2886</v>
      </c>
      <c r="Q575" s="6" t="str">
        <f t="shared" si="94"/>
        <v>N/A</v>
      </c>
      <c r="R575" s="7" t="str">
        <f t="shared" si="99"/>
        <v>No</v>
      </c>
      <c r="S575" s="5" t="str">
        <f t="shared" si="95"/>
        <v>N/A</v>
      </c>
      <c r="T575" s="6" t="str">
        <f t="shared" si="96"/>
        <v>N/A</v>
      </c>
      <c r="U575" s="7" t="str">
        <f t="shared" si="100"/>
        <v>No</v>
      </c>
      <c r="V575" s="5" t="str">
        <f t="shared" si="97"/>
        <v>N/A</v>
      </c>
      <c r="W575" s="6" t="str">
        <f t="shared" si="98"/>
        <v>N/A</v>
      </c>
      <c r="X575" s="5" t="s">
        <v>2886</v>
      </c>
    </row>
    <row r="576" spans="1:24" ht="45" x14ac:dyDescent="0.25">
      <c r="A576" s="77">
        <f>VLOOKUP(C576,'BU and Control BU Listing'!A:E,5,FALSE)</f>
        <v>26000</v>
      </c>
      <c r="B576" s="80" t="s">
        <v>4021</v>
      </c>
      <c r="C576" s="22" t="str">
        <f t="shared" si="90"/>
        <v>28000</v>
      </c>
      <c r="D576" s="22" t="str">
        <f t="shared" si="91"/>
        <v>03870</v>
      </c>
      <c r="E576" s="21" t="str">
        <f>VLOOKUP(B576,'Table A as of March 2024'!A:G,7,FALSE)</f>
        <v>Northern VA Community College</v>
      </c>
      <c r="F576" s="21" t="str">
        <f>VLOOKUP(B576,'Table A as of March 2024'!A:H,8,FALSE)</f>
        <v>Srplus Supp&amp;Equip Sales-Gen-HE</v>
      </c>
      <c r="G576" s="11" t="str">
        <f>VLOOKUP(B576,'Table A as of March 2024'!A:I,9,FALSE)</f>
        <v>500</v>
      </c>
      <c r="H576" t="str">
        <f>VLOOKUP(B576,'Table A as of March 2024'!A:L,12,FALSE)</f>
        <v>No</v>
      </c>
      <c r="I576" s="9" t="str">
        <f>VLOOKUP(B576,'Table A as of March 2024'!A:M,13,FALSE)</f>
        <v>U</v>
      </c>
      <c r="K576" t="str">
        <f>VLOOKUP(G576,'ACFR Class Vlookup'!A:B,2,FALSE)</f>
        <v>N/A</v>
      </c>
      <c r="L576" s="1" t="str">
        <f>VLOOKUP(D576,'Fund Information'!A:F,6,FALSE)</f>
        <v>Higher Education activity accounted for on higher education financial statement template submissions.  Accounts for sale of surplus supplies and equipment.</v>
      </c>
      <c r="M576" s="6" t="str">
        <f t="shared" si="92"/>
        <v>N/A</v>
      </c>
      <c r="N576" s="6" t="s">
        <v>2886</v>
      </c>
      <c r="O576" s="6" t="str">
        <f t="shared" si="93"/>
        <v>N/A</v>
      </c>
      <c r="P576" s="5" t="s">
        <v>2886</v>
      </c>
      <c r="Q576" s="6" t="str">
        <f t="shared" si="94"/>
        <v>N/A</v>
      </c>
      <c r="R576" s="7" t="str">
        <f t="shared" si="99"/>
        <v>No</v>
      </c>
      <c r="S576" s="5" t="str">
        <f t="shared" si="95"/>
        <v>N/A</v>
      </c>
      <c r="T576" s="6" t="str">
        <f t="shared" si="96"/>
        <v>N/A</v>
      </c>
      <c r="U576" s="7" t="str">
        <f t="shared" si="100"/>
        <v>No</v>
      </c>
      <c r="V576" s="5" t="str">
        <f t="shared" si="97"/>
        <v>N/A</v>
      </c>
      <c r="W576" s="6" t="str">
        <f t="shared" si="98"/>
        <v>N/A</v>
      </c>
      <c r="X576" s="5" t="s">
        <v>2886</v>
      </c>
    </row>
    <row r="577" spans="1:24" x14ac:dyDescent="0.25">
      <c r="A577" s="77">
        <f>VLOOKUP(C577,'BU and Control BU Listing'!A:E,5,FALSE)</f>
        <v>26000</v>
      </c>
      <c r="B577" s="80" t="s">
        <v>5899</v>
      </c>
      <c r="C577" s="22" t="str">
        <f t="shared" si="90"/>
        <v>28000</v>
      </c>
      <c r="D577" s="22" t="str">
        <f t="shared" si="91"/>
        <v>03890</v>
      </c>
      <c r="E577" s="21" t="str">
        <f>VLOOKUP(B577,'Table A as of March 2024'!A:G,7,FALSE)</f>
        <v>Northern VA Community College</v>
      </c>
      <c r="F577" s="21" t="str">
        <f>VLOOKUP(B577,'Table A as of March 2024'!A:H,8,FALSE)</f>
        <v>Proc Sale Of Srplus-Land&amp;Bldgs</v>
      </c>
      <c r="G577" s="11" t="str">
        <f>VLOOKUP(B577,'Table A as of March 2024'!A:I,9,FALSE)</f>
        <v>500</v>
      </c>
      <c r="H577" t="str">
        <f>VLOOKUP(B577,'Table A as of March 2024'!A:L,12,FALSE)</f>
        <v>No</v>
      </c>
      <c r="I577" s="9" t="str">
        <f>VLOOKUP(B577,'Table A as of March 2024'!A:M,13,FALSE)</f>
        <v>U</v>
      </c>
      <c r="K577" t="str">
        <f>VLOOKUP(G577,'ACFR Class Vlookup'!A:B,2,FALSE)</f>
        <v>N/A</v>
      </c>
      <c r="L577" s="1" t="str">
        <f>VLOOKUP(D577,'Fund Information'!A:F,6,FALSE)</f>
        <v>Proceeds from sale of surplus Land and Buildings</v>
      </c>
      <c r="M577" s="6" t="str">
        <f t="shared" si="92"/>
        <v>N/A</v>
      </c>
      <c r="N577" s="6" t="s">
        <v>2886</v>
      </c>
      <c r="O577" s="6" t="str">
        <f t="shared" si="93"/>
        <v>N/A</v>
      </c>
      <c r="P577" s="5" t="s">
        <v>2886</v>
      </c>
      <c r="Q577" s="6" t="str">
        <f t="shared" si="94"/>
        <v>N/A</v>
      </c>
      <c r="R577" s="7" t="str">
        <f t="shared" si="99"/>
        <v>No</v>
      </c>
      <c r="S577" s="5" t="str">
        <f t="shared" si="95"/>
        <v>N/A</v>
      </c>
      <c r="T577" s="6" t="str">
        <f t="shared" si="96"/>
        <v>N/A</v>
      </c>
      <c r="U577" s="7" t="str">
        <f t="shared" si="100"/>
        <v>No</v>
      </c>
      <c r="V577" s="5" t="str">
        <f t="shared" si="97"/>
        <v>N/A</v>
      </c>
      <c r="W577" s="6" t="str">
        <f t="shared" si="98"/>
        <v>N/A</v>
      </c>
      <c r="X577" s="5" t="s">
        <v>2886</v>
      </c>
    </row>
    <row r="578" spans="1:24" ht="30" x14ac:dyDescent="0.25">
      <c r="A578" s="77">
        <f>VLOOKUP(C578,'BU and Control BU Listing'!A:E,5,FALSE)</f>
        <v>26000</v>
      </c>
      <c r="B578" s="80" t="s">
        <v>4022</v>
      </c>
      <c r="C578" s="22" t="str">
        <f t="shared" si="90"/>
        <v>28000</v>
      </c>
      <c r="D578" s="22" t="str">
        <f t="shared" si="91"/>
        <v>03900</v>
      </c>
      <c r="E578" s="21" t="str">
        <f>VLOOKUP(B578,'Table A as of March 2024'!A:G,7,FALSE)</f>
        <v>Northern VA Community College</v>
      </c>
      <c r="F578" s="21" t="str">
        <f>VLOOKUP(B578,'Table A as of March 2024'!A:H,8,FALSE)</f>
        <v>Insurance Recovery - Higher Ed</v>
      </c>
      <c r="G578" s="11" t="str">
        <f>VLOOKUP(B578,'Table A as of March 2024'!A:I,9,FALSE)</f>
        <v>500</v>
      </c>
      <c r="H578" t="str">
        <f>VLOOKUP(B578,'Table A as of March 2024'!A:L,12,FALSE)</f>
        <v>No</v>
      </c>
      <c r="I578" s="9" t="str">
        <f>VLOOKUP(B578,'Table A as of March 2024'!A:M,13,FALSE)</f>
        <v>U</v>
      </c>
      <c r="K578" t="str">
        <f>VLOOKUP(G578,'ACFR Class Vlookup'!A:B,2,FALSE)</f>
        <v>N/A</v>
      </c>
      <c r="L578" s="1" t="str">
        <f>VLOOKUP(D578,'Fund Information'!A:F,6,FALSE)</f>
        <v>Higher Education activity included on higher education financial statement template submissions.</v>
      </c>
      <c r="M578" s="6" t="str">
        <f t="shared" si="92"/>
        <v>N/A</v>
      </c>
      <c r="N578" s="6" t="s">
        <v>2886</v>
      </c>
      <c r="O578" s="6" t="str">
        <f t="shared" si="93"/>
        <v>N/A</v>
      </c>
      <c r="P578" s="5" t="s">
        <v>2886</v>
      </c>
      <c r="Q578" s="6" t="str">
        <f t="shared" si="94"/>
        <v>N/A</v>
      </c>
      <c r="R578" s="7" t="str">
        <f t="shared" si="99"/>
        <v>No</v>
      </c>
      <c r="S578" s="5" t="str">
        <f t="shared" si="95"/>
        <v>N/A</v>
      </c>
      <c r="T578" s="6" t="str">
        <f t="shared" si="96"/>
        <v>N/A</v>
      </c>
      <c r="U578" s="7" t="str">
        <f t="shared" si="100"/>
        <v>No</v>
      </c>
      <c r="V578" s="5" t="str">
        <f t="shared" si="97"/>
        <v>N/A</v>
      </c>
      <c r="W578" s="6" t="str">
        <f t="shared" si="98"/>
        <v>N/A</v>
      </c>
      <c r="X578" s="5" t="s">
        <v>2886</v>
      </c>
    </row>
    <row r="579" spans="1:24" ht="75" x14ac:dyDescent="0.25">
      <c r="A579" s="77">
        <f>VLOOKUP(C579,'BU and Control BU Listing'!A:E,5,FALSE)</f>
        <v>26000</v>
      </c>
      <c r="B579" s="80" t="s">
        <v>4023</v>
      </c>
      <c r="C579" s="22" t="str">
        <f t="shared" ref="C579:C642" si="101">LEFT(B579,5)</f>
        <v>28000</v>
      </c>
      <c r="D579" s="22" t="str">
        <f t="shared" ref="D579:D642" si="102">RIGHT(B579,5)</f>
        <v>07005</v>
      </c>
      <c r="E579" s="21" t="str">
        <f>VLOOKUP(B579,'Table A as of March 2024'!A:G,7,FALSE)</f>
        <v>Northern VA Community College</v>
      </c>
      <c r="F579" s="21" t="str">
        <f>VLOOKUP(B579,'Table A as of March 2024'!A:H,8,FALSE)</f>
        <v>Trust And Agency-VCCS</v>
      </c>
      <c r="G579" s="11" t="str">
        <f>VLOOKUP(B579,'Table A as of March 2024'!A:I,9,FALSE)</f>
        <v>500</v>
      </c>
      <c r="H579" t="str">
        <f>VLOOKUP(B579,'Table A as of March 2024'!A:L,12,FALSE)</f>
        <v>No</v>
      </c>
      <c r="I579" s="9" t="str">
        <f>VLOOKUP(B579,'Table A as of March 2024'!A:M,13,FALSE)</f>
        <v>R</v>
      </c>
      <c r="K579" t="str">
        <f>VLOOKUP(G579,'ACFR Class Vlookup'!A:B,2,FALSE)</f>
        <v>N/A</v>
      </c>
      <c r="L579" s="1" t="str">
        <f>VLOOKUP(D579,'Fund Information'!A:F,6,FALSE)</f>
        <v>Higher Education activity included on higher education financial statement template submissions.
4/1/17 - Financial Reporting Validation of ACFR Chartfield Attributes – December FY 2017 analysis-Changing all HE to 500</v>
      </c>
      <c r="M579" s="6" t="str">
        <f t="shared" ref="M579:M642" si="103">IF(L579="","Answer Required","N/A")</f>
        <v>N/A</v>
      </c>
      <c r="N579" s="6" t="s">
        <v>2886</v>
      </c>
      <c r="O579" s="6" t="str">
        <f t="shared" ref="O579:O642" si="104">IF(N579="No","Answer Required","N/A")</f>
        <v>N/A</v>
      </c>
      <c r="P579" s="5" t="s">
        <v>2886</v>
      </c>
      <c r="Q579" s="6" t="str">
        <f t="shared" ref="Q579:Q642" si="105">IF(P579="No","Answer Required","N/A")</f>
        <v>N/A</v>
      </c>
      <c r="R579" s="7" t="str">
        <f t="shared" si="99"/>
        <v>No</v>
      </c>
      <c r="S579" s="5" t="str">
        <f t="shared" ref="S579:S642" si="106">IF($K579="Governmental","Answer Required","N/A")</f>
        <v>N/A</v>
      </c>
      <c r="T579" s="6" t="str">
        <f t="shared" ref="T579:T642" si="107">IF(AND(S579="Yes",R579="Yes"),"Answer Required",IF(AND(S579="no",R579="no"),"Answer Required","N/A"))</f>
        <v>N/A</v>
      </c>
      <c r="U579" s="7" t="str">
        <f t="shared" si="100"/>
        <v>No</v>
      </c>
      <c r="V579" s="5" t="str">
        <f t="shared" ref="V579:V642" si="108">IF($K579="Governmental","Answer Required","N/A")</f>
        <v>N/A</v>
      </c>
      <c r="W579" s="6" t="str">
        <f t="shared" ref="W579:W642" si="109">IF(AND(V579="Yes",U579="Yes"),"Answer Required",IF(AND(V579="no",U579="no"),"Answer Required","N/A"))</f>
        <v>N/A</v>
      </c>
      <c r="X579" s="5" t="s">
        <v>2886</v>
      </c>
    </row>
    <row r="580" spans="1:24" ht="30" x14ac:dyDescent="0.25">
      <c r="A580" s="77">
        <f>VLOOKUP(C580,'BU and Control BU Listing'!A:E,5,FALSE)</f>
        <v>26000</v>
      </c>
      <c r="B580" s="80" t="s">
        <v>4024</v>
      </c>
      <c r="C580" s="22" t="str">
        <f t="shared" si="101"/>
        <v>28000</v>
      </c>
      <c r="D580" s="22" t="str">
        <f t="shared" si="102"/>
        <v>08140</v>
      </c>
      <c r="E580" s="21" t="str">
        <f>VLOOKUP(B580,'Table A as of March 2024'!A:G,7,FALSE)</f>
        <v>Northern VA Community College</v>
      </c>
      <c r="F580" s="21" t="str">
        <f>VLOOKUP(B580,'Table A as of March 2024'!A:H,8,FALSE)</f>
        <v>9(D) Debt Service-Prin/Int Pay</v>
      </c>
      <c r="G580" s="11" t="str">
        <f>VLOOKUP(B580,'Table A as of March 2024'!A:I,9,FALSE)</f>
        <v>500</v>
      </c>
      <c r="H580" t="str">
        <f>VLOOKUP(B580,'Table A as of March 2024'!A:L,12,FALSE)</f>
        <v>No</v>
      </c>
      <c r="I580" s="9" t="str">
        <f>VLOOKUP(B580,'Table A as of March 2024'!A:M,13,FALSE)</f>
        <v>R</v>
      </c>
      <c r="K580" t="str">
        <f>VLOOKUP(G580,'ACFR Class Vlookup'!A:B,2,FALSE)</f>
        <v>N/A</v>
      </c>
      <c r="L580" s="1" t="str">
        <f>VLOOKUP(D580,'Fund Information'!A:F,6,FALSE)</f>
        <v>Higher Education activity included on higher education financial statement template submissions.</v>
      </c>
      <c r="M580" s="6" t="str">
        <f t="shared" si="103"/>
        <v>N/A</v>
      </c>
      <c r="N580" s="6" t="s">
        <v>2886</v>
      </c>
      <c r="O580" s="6" t="str">
        <f t="shared" si="104"/>
        <v>N/A</v>
      </c>
      <c r="P580" s="5" t="s">
        <v>2886</v>
      </c>
      <c r="Q580" s="6" t="str">
        <f t="shared" si="105"/>
        <v>N/A</v>
      </c>
      <c r="R580" s="7" t="str">
        <f t="shared" si="99"/>
        <v>No</v>
      </c>
      <c r="S580" s="5" t="str">
        <f t="shared" si="106"/>
        <v>N/A</v>
      </c>
      <c r="T580" s="6" t="str">
        <f t="shared" si="107"/>
        <v>N/A</v>
      </c>
      <c r="U580" s="7" t="str">
        <f t="shared" si="100"/>
        <v>No</v>
      </c>
      <c r="V580" s="5" t="str">
        <f t="shared" si="108"/>
        <v>N/A</v>
      </c>
      <c r="W580" s="6" t="str">
        <f t="shared" si="109"/>
        <v>N/A</v>
      </c>
      <c r="X580" s="5" t="s">
        <v>2886</v>
      </c>
    </row>
    <row r="581" spans="1:24" ht="30" x14ac:dyDescent="0.25">
      <c r="A581" s="77">
        <f>VLOOKUP(C581,'BU and Control BU Listing'!A:E,5,FALSE)</f>
        <v>26000</v>
      </c>
      <c r="B581" s="80" t="s">
        <v>4025</v>
      </c>
      <c r="C581" s="22" t="str">
        <f t="shared" si="101"/>
        <v>28000</v>
      </c>
      <c r="D581" s="22" t="str">
        <f t="shared" si="102"/>
        <v>08170</v>
      </c>
      <c r="E581" s="21" t="str">
        <f>VLOOKUP(B581,'Table A as of March 2024'!A:G,7,FALSE)</f>
        <v>Northern VA Community College</v>
      </c>
      <c r="F581" s="21" t="str">
        <f>VLOOKUP(B581,'Table A as of March 2024'!A:H,8,FALSE)</f>
        <v>VCBA 21St Century</v>
      </c>
      <c r="G581" s="11" t="str">
        <f>VLOOKUP(B581,'Table A as of March 2024'!A:I,9,FALSE)</f>
        <v>500</v>
      </c>
      <c r="H581" t="str">
        <f>VLOOKUP(B581,'Table A as of March 2024'!A:L,12,FALSE)</f>
        <v>No</v>
      </c>
      <c r="I581" s="9" t="str">
        <f>VLOOKUP(B581,'Table A as of March 2024'!A:M,13,FALSE)</f>
        <v>R</v>
      </c>
      <c r="K581" t="str">
        <f>VLOOKUP(G581,'ACFR Class Vlookup'!A:B,2,FALSE)</f>
        <v>N/A</v>
      </c>
      <c r="L581" s="1" t="str">
        <f>VLOOKUP(D581,'Fund Information'!A:F,6,FALSE)</f>
        <v>Higher Education activity included on higher education financial statement template submission.</v>
      </c>
      <c r="M581" s="6" t="str">
        <f t="shared" si="103"/>
        <v>N/A</v>
      </c>
      <c r="N581" s="6" t="s">
        <v>2886</v>
      </c>
      <c r="O581" s="6" t="str">
        <f t="shared" si="104"/>
        <v>N/A</v>
      </c>
      <c r="P581" s="5" t="s">
        <v>2886</v>
      </c>
      <c r="Q581" s="6" t="str">
        <f t="shared" si="105"/>
        <v>N/A</v>
      </c>
      <c r="R581" s="7" t="str">
        <f t="shared" si="99"/>
        <v>No</v>
      </c>
      <c r="S581" s="5" t="str">
        <f t="shared" si="106"/>
        <v>N/A</v>
      </c>
      <c r="T581" s="6" t="str">
        <f t="shared" si="107"/>
        <v>N/A</v>
      </c>
      <c r="U581" s="7" t="str">
        <f t="shared" si="100"/>
        <v>No</v>
      </c>
      <c r="V581" s="5" t="str">
        <f t="shared" si="108"/>
        <v>N/A</v>
      </c>
      <c r="W581" s="6" t="str">
        <f t="shared" si="109"/>
        <v>N/A</v>
      </c>
      <c r="X581" s="5" t="s">
        <v>2886</v>
      </c>
    </row>
    <row r="582" spans="1:24" ht="75" x14ac:dyDescent="0.25">
      <c r="A582" s="77">
        <f>VLOOKUP(C582,'BU and Control BU Listing'!A:E,5,FALSE)</f>
        <v>26000</v>
      </c>
      <c r="B582" s="80" t="s">
        <v>4028</v>
      </c>
      <c r="C582" s="22" t="str">
        <f t="shared" si="101"/>
        <v>28200</v>
      </c>
      <c r="D582" s="22" t="str">
        <f t="shared" si="102"/>
        <v>03000</v>
      </c>
      <c r="E582" s="21" t="str">
        <f>VLOOKUP(B582,'Table A as of March 2024'!A:G,7,FALSE)</f>
        <v>Piedmont VA Community College</v>
      </c>
      <c r="F582" s="21" t="str">
        <f>VLOOKUP(B582,'Table A as of March 2024'!A:H,8,FALSE)</f>
        <v>Higher Education Operating</v>
      </c>
      <c r="G582" s="11" t="str">
        <f>VLOOKUP(B582,'Table A as of March 2024'!A:I,9,FALSE)</f>
        <v>500</v>
      </c>
      <c r="H582" t="str">
        <f>VLOOKUP(B582,'Table A as of March 2024'!A:L,12,FALSE)</f>
        <v>No</v>
      </c>
      <c r="I582" s="9" t="str">
        <f>VLOOKUP(B582,'Table A as of March 2024'!A:M,13,FALSE)</f>
        <v>U</v>
      </c>
      <c r="K582" t="str">
        <f>VLOOKUP(G582,'ACFR Class Vlookup'!A:B,2,FALSE)</f>
        <v>N/A</v>
      </c>
      <c r="L582" s="1" t="str">
        <f>VLOOKUP(D582,'Fund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582" s="6" t="str">
        <f t="shared" si="103"/>
        <v>N/A</v>
      </c>
      <c r="N582" s="6" t="s">
        <v>2886</v>
      </c>
      <c r="O582" s="6" t="str">
        <f t="shared" si="104"/>
        <v>N/A</v>
      </c>
      <c r="P582" s="5" t="s">
        <v>2886</v>
      </c>
      <c r="Q582" s="6" t="str">
        <f t="shared" si="105"/>
        <v>N/A</v>
      </c>
      <c r="R582" s="7" t="str">
        <f t="shared" si="99"/>
        <v>No</v>
      </c>
      <c r="S582" s="5" t="str">
        <f t="shared" si="106"/>
        <v>N/A</v>
      </c>
      <c r="T582" s="6" t="str">
        <f t="shared" si="107"/>
        <v>N/A</v>
      </c>
      <c r="U582" s="7" t="str">
        <f t="shared" si="100"/>
        <v>No</v>
      </c>
      <c r="V582" s="5" t="str">
        <f t="shared" si="108"/>
        <v>N/A</v>
      </c>
      <c r="W582" s="6" t="str">
        <f t="shared" si="109"/>
        <v>N/A</v>
      </c>
      <c r="X582" s="5" t="s">
        <v>2886</v>
      </c>
    </row>
    <row r="583" spans="1:24" ht="30" x14ac:dyDescent="0.25">
      <c r="A583" s="77">
        <f>VLOOKUP(C583,'BU and Control BU Listing'!A:E,5,FALSE)</f>
        <v>26000</v>
      </c>
      <c r="B583" s="80" t="s">
        <v>4029</v>
      </c>
      <c r="C583" s="22" t="str">
        <f t="shared" si="101"/>
        <v>28200</v>
      </c>
      <c r="D583" s="22" t="str">
        <f t="shared" si="102"/>
        <v>03010</v>
      </c>
      <c r="E583" s="21" t="str">
        <f>VLOOKUP(B583,'Table A as of March 2024'!A:G,7,FALSE)</f>
        <v>Piedmont VA Community College</v>
      </c>
      <c r="F583" s="21" t="str">
        <f>VLOOKUP(B583,'Table A as of March 2024'!A:H,8,FALSE)</f>
        <v>Higher Education Federal</v>
      </c>
      <c r="G583" s="11" t="str">
        <f>VLOOKUP(B583,'Table A as of March 2024'!A:I,9,FALSE)</f>
        <v>500</v>
      </c>
      <c r="H583" t="str">
        <f>VLOOKUP(B583,'Table A as of March 2024'!A:L,12,FALSE)</f>
        <v>No</v>
      </c>
      <c r="I583" s="9" t="str">
        <f>VLOOKUP(B583,'Table A as of March 2024'!A:M,13,FALSE)</f>
        <v>R</v>
      </c>
      <c r="K583" t="str">
        <f>VLOOKUP(G583,'ACFR Class Vlookup'!A:B,2,FALSE)</f>
        <v>N/A</v>
      </c>
      <c r="L583" s="1" t="str">
        <f>VLOOKUP(D583,'Fund Information'!A:F,6,FALSE)</f>
        <v>Higher Education activity included on higher education financial statement template submissions.</v>
      </c>
      <c r="M583" s="6" t="str">
        <f t="shared" si="103"/>
        <v>N/A</v>
      </c>
      <c r="N583" s="6" t="s">
        <v>2886</v>
      </c>
      <c r="O583" s="6" t="str">
        <f t="shared" si="104"/>
        <v>N/A</v>
      </c>
      <c r="P583" s="5" t="s">
        <v>2886</v>
      </c>
      <c r="Q583" s="6" t="str">
        <f t="shared" si="105"/>
        <v>N/A</v>
      </c>
      <c r="R583" s="7" t="str">
        <f t="shared" si="99"/>
        <v>No</v>
      </c>
      <c r="S583" s="5" t="str">
        <f t="shared" si="106"/>
        <v>N/A</v>
      </c>
      <c r="T583" s="6" t="str">
        <f t="shared" si="107"/>
        <v>N/A</v>
      </c>
      <c r="U583" s="7" t="str">
        <f t="shared" si="100"/>
        <v>No</v>
      </c>
      <c r="V583" s="5" t="str">
        <f t="shared" si="108"/>
        <v>N/A</v>
      </c>
      <c r="W583" s="6" t="str">
        <f t="shared" si="109"/>
        <v>N/A</v>
      </c>
      <c r="X583" s="5" t="s">
        <v>2886</v>
      </c>
    </row>
    <row r="584" spans="1:24" ht="30" x14ac:dyDescent="0.25">
      <c r="A584" s="77">
        <f>VLOOKUP(C584,'BU and Control BU Listing'!A:E,5,FALSE)</f>
        <v>26000</v>
      </c>
      <c r="B584" s="80" t="s">
        <v>4030</v>
      </c>
      <c r="C584" s="22" t="str">
        <f t="shared" si="101"/>
        <v>28200</v>
      </c>
      <c r="D584" s="22" t="str">
        <f t="shared" si="102"/>
        <v>03020</v>
      </c>
      <c r="E584" s="21" t="str">
        <f>VLOOKUP(B584,'Table A as of March 2024'!A:G,7,FALSE)</f>
        <v>Piedmont VA Community College</v>
      </c>
      <c r="F584" s="21" t="str">
        <f>VLOOKUP(B584,'Table A as of March 2024'!A:H,8,FALSE)</f>
        <v>Foundation/Othr Grants/Cntrcts</v>
      </c>
      <c r="G584" s="11" t="str">
        <f>VLOOKUP(B584,'Table A as of March 2024'!A:I,9,FALSE)</f>
        <v>500</v>
      </c>
      <c r="H584" t="str">
        <f>VLOOKUP(B584,'Table A as of March 2024'!A:L,12,FALSE)</f>
        <v>No</v>
      </c>
      <c r="I584" s="9" t="str">
        <f>VLOOKUP(B584,'Table A as of March 2024'!A:M,13,FALSE)</f>
        <v>R</v>
      </c>
      <c r="K584" t="str">
        <f>VLOOKUP(G584,'ACFR Class Vlookup'!A:B,2,FALSE)</f>
        <v>N/A</v>
      </c>
      <c r="L584" s="1" t="str">
        <f>VLOOKUP(D584,'Fund Information'!A:F,6,FALSE)</f>
        <v>Higher Education activity included on higher education financial statement template submissions.</v>
      </c>
      <c r="M584" s="6" t="str">
        <f t="shared" si="103"/>
        <v>N/A</v>
      </c>
      <c r="N584" s="6" t="s">
        <v>2886</v>
      </c>
      <c r="O584" s="6" t="str">
        <f t="shared" si="104"/>
        <v>N/A</v>
      </c>
      <c r="P584" s="5" t="s">
        <v>2886</v>
      </c>
      <c r="Q584" s="6" t="str">
        <f t="shared" si="105"/>
        <v>N/A</v>
      </c>
      <c r="R584" s="7" t="str">
        <f t="shared" si="99"/>
        <v>No</v>
      </c>
      <c r="S584" s="5" t="str">
        <f t="shared" si="106"/>
        <v>N/A</v>
      </c>
      <c r="T584" s="6" t="str">
        <f t="shared" si="107"/>
        <v>N/A</v>
      </c>
      <c r="U584" s="7" t="str">
        <f t="shared" si="100"/>
        <v>No</v>
      </c>
      <c r="V584" s="5" t="str">
        <f t="shared" si="108"/>
        <v>N/A</v>
      </c>
      <c r="W584" s="6" t="str">
        <f t="shared" si="109"/>
        <v>N/A</v>
      </c>
      <c r="X584" s="5" t="s">
        <v>2886</v>
      </c>
    </row>
    <row r="585" spans="1:24" ht="30" x14ac:dyDescent="0.25">
      <c r="A585" s="77">
        <f>VLOOKUP(C585,'BU and Control BU Listing'!A:E,5,FALSE)</f>
        <v>26000</v>
      </c>
      <c r="B585" s="80" t="s">
        <v>4031</v>
      </c>
      <c r="C585" s="22" t="str">
        <f t="shared" si="101"/>
        <v>28200</v>
      </c>
      <c r="D585" s="22" t="str">
        <f t="shared" si="102"/>
        <v>03030</v>
      </c>
      <c r="E585" s="21" t="str">
        <f>VLOOKUP(B585,'Table A as of March 2024'!A:G,7,FALSE)</f>
        <v>Piedmont VA Community College</v>
      </c>
      <c r="F585" s="21" t="str">
        <f>VLOOKUP(B585,'Table A as of March 2024'!A:H,8,FALSE)</f>
        <v>Indirect Cost Recovery</v>
      </c>
      <c r="G585" s="11" t="str">
        <f>VLOOKUP(B585,'Table A as of March 2024'!A:I,9,FALSE)</f>
        <v>500</v>
      </c>
      <c r="H585" t="str">
        <f>VLOOKUP(B585,'Table A as of March 2024'!A:L,12,FALSE)</f>
        <v>No</v>
      </c>
      <c r="I585" s="9" t="str">
        <f>VLOOKUP(B585,'Table A as of March 2024'!A:M,13,FALSE)</f>
        <v>U</v>
      </c>
      <c r="K585" t="str">
        <f>VLOOKUP(G585,'ACFR Class Vlookup'!A:B,2,FALSE)</f>
        <v>N/A</v>
      </c>
      <c r="L585" s="1" t="str">
        <f>VLOOKUP(D585,'Fund Information'!A:F,6,FALSE)</f>
        <v>Higher Education activity included on higher education financial statement template submissions.</v>
      </c>
      <c r="M585" s="6" t="str">
        <f t="shared" si="103"/>
        <v>N/A</v>
      </c>
      <c r="N585" s="6" t="s">
        <v>2886</v>
      </c>
      <c r="O585" s="6" t="str">
        <f t="shared" si="104"/>
        <v>N/A</v>
      </c>
      <c r="P585" s="5" t="s">
        <v>2886</v>
      </c>
      <c r="Q585" s="6" t="str">
        <f t="shared" si="105"/>
        <v>N/A</v>
      </c>
      <c r="R585" s="7" t="str">
        <f t="shared" si="99"/>
        <v>No</v>
      </c>
      <c r="S585" s="5" t="str">
        <f t="shared" si="106"/>
        <v>N/A</v>
      </c>
      <c r="T585" s="6" t="str">
        <f t="shared" si="107"/>
        <v>N/A</v>
      </c>
      <c r="U585" s="7" t="str">
        <f t="shared" si="100"/>
        <v>No</v>
      </c>
      <c r="V585" s="5" t="str">
        <f t="shared" si="108"/>
        <v>N/A</v>
      </c>
      <c r="W585" s="6" t="str">
        <f t="shared" si="109"/>
        <v>N/A</v>
      </c>
      <c r="X585" s="5" t="s">
        <v>2886</v>
      </c>
    </row>
    <row r="586" spans="1:24" ht="60" x14ac:dyDescent="0.25">
      <c r="A586" s="77">
        <f>VLOOKUP(C586,'BU and Control BU Listing'!A:E,5,FALSE)</f>
        <v>26000</v>
      </c>
      <c r="B586" s="80" t="s">
        <v>4032</v>
      </c>
      <c r="C586" s="22" t="str">
        <f t="shared" si="101"/>
        <v>28200</v>
      </c>
      <c r="D586" s="22" t="str">
        <f t="shared" si="102"/>
        <v>03060</v>
      </c>
      <c r="E586" s="21" t="str">
        <f>VLOOKUP(B586,'Table A as of March 2024'!A:G,7,FALSE)</f>
        <v>Piedmont VA Community College</v>
      </c>
      <c r="F586" s="21" t="str">
        <f>VLOOKUP(B586,'Table A as of March 2024'!A:H,8,FALSE)</f>
        <v>Auxiliary Enterprise</v>
      </c>
      <c r="G586" s="11" t="str">
        <f>VLOOKUP(B586,'Table A as of March 2024'!A:I,9,FALSE)</f>
        <v>500</v>
      </c>
      <c r="H586" t="str">
        <f>VLOOKUP(B586,'Table A as of March 2024'!A:L,12,FALSE)</f>
        <v>No</v>
      </c>
      <c r="I586" s="9" t="str">
        <f>VLOOKUP(B586,'Table A as of March 2024'!A:M,13,FALSE)</f>
        <v>U</v>
      </c>
      <c r="K586" t="str">
        <f>VLOOKUP(G586,'ACFR Class Vlookup'!A:B,2,FALSE)</f>
        <v>N/A</v>
      </c>
      <c r="L586" s="1" t="str">
        <f>VLOOKUP(D586,'Fund Information'!A:F,6,FALSE)</f>
        <v>The Higher Education Auxiliary Enterprise fund accounts for the Auxiliary activities at the colleges/universities.  These activities include such things as food service, bookstores, student health servicces and recreation/intramural programs.</v>
      </c>
      <c r="M586" s="6" t="str">
        <f t="shared" si="103"/>
        <v>N/A</v>
      </c>
      <c r="N586" s="6" t="s">
        <v>2886</v>
      </c>
      <c r="O586" s="6" t="str">
        <f t="shared" si="104"/>
        <v>N/A</v>
      </c>
      <c r="P586" s="5" t="s">
        <v>2886</v>
      </c>
      <c r="Q586" s="6" t="str">
        <f t="shared" si="105"/>
        <v>N/A</v>
      </c>
      <c r="R586" s="7" t="str">
        <f t="shared" si="99"/>
        <v>No</v>
      </c>
      <c r="S586" s="5" t="str">
        <f t="shared" si="106"/>
        <v>N/A</v>
      </c>
      <c r="T586" s="6" t="str">
        <f t="shared" si="107"/>
        <v>N/A</v>
      </c>
      <c r="U586" s="7" t="str">
        <f t="shared" si="100"/>
        <v>No</v>
      </c>
      <c r="V586" s="5" t="str">
        <f t="shared" si="108"/>
        <v>N/A</v>
      </c>
      <c r="W586" s="6" t="str">
        <f t="shared" si="109"/>
        <v>N/A</v>
      </c>
      <c r="X586" s="5" t="s">
        <v>2886</v>
      </c>
    </row>
    <row r="587" spans="1:24" ht="30" x14ac:dyDescent="0.25">
      <c r="A587" s="77">
        <f>VLOOKUP(C587,'BU and Control BU Listing'!A:E,5,FALSE)</f>
        <v>26000</v>
      </c>
      <c r="B587" s="80" t="s">
        <v>4033</v>
      </c>
      <c r="C587" s="22" t="str">
        <f t="shared" si="101"/>
        <v>28200</v>
      </c>
      <c r="D587" s="22" t="str">
        <f t="shared" si="102"/>
        <v>03080</v>
      </c>
      <c r="E587" s="21" t="str">
        <f>VLOOKUP(B587,'Table A as of March 2024'!A:G,7,FALSE)</f>
        <v>Piedmont VA Community College</v>
      </c>
      <c r="F587" s="21" t="str">
        <f>VLOOKUP(B587,'Table A as of March 2024'!A:H,8,FALSE)</f>
        <v>Work Study</v>
      </c>
      <c r="G587" s="11" t="str">
        <f>VLOOKUP(B587,'Table A as of March 2024'!A:I,9,FALSE)</f>
        <v>500</v>
      </c>
      <c r="H587" t="str">
        <f>VLOOKUP(B587,'Table A as of March 2024'!A:L,12,FALSE)</f>
        <v>No</v>
      </c>
      <c r="I587" s="9" t="str">
        <f>VLOOKUP(B587,'Table A as of March 2024'!A:M,13,FALSE)</f>
        <v>R</v>
      </c>
      <c r="K587" t="str">
        <f>VLOOKUP(G587,'ACFR Class Vlookup'!A:B,2,FALSE)</f>
        <v>N/A</v>
      </c>
      <c r="L587" s="1" t="str">
        <f>VLOOKUP(D587,'Fund Information'!A:F,6,FALSE)</f>
        <v>Higher Education activity included on higher education financial statement template submissions.</v>
      </c>
      <c r="M587" s="6" t="str">
        <f t="shared" si="103"/>
        <v>N/A</v>
      </c>
      <c r="N587" s="6" t="s">
        <v>2886</v>
      </c>
      <c r="O587" s="6" t="str">
        <f t="shared" si="104"/>
        <v>N/A</v>
      </c>
      <c r="P587" s="5" t="s">
        <v>2886</v>
      </c>
      <c r="Q587" s="6" t="str">
        <f t="shared" si="105"/>
        <v>N/A</v>
      </c>
      <c r="R587" s="7" t="str">
        <f t="shared" si="99"/>
        <v>No</v>
      </c>
      <c r="S587" s="5" t="str">
        <f t="shared" si="106"/>
        <v>N/A</v>
      </c>
      <c r="T587" s="6" t="str">
        <f t="shared" si="107"/>
        <v>N/A</v>
      </c>
      <c r="U587" s="7" t="str">
        <f t="shared" si="100"/>
        <v>No</v>
      </c>
      <c r="V587" s="5" t="str">
        <f t="shared" si="108"/>
        <v>N/A</v>
      </c>
      <c r="W587" s="6" t="str">
        <f t="shared" si="109"/>
        <v>N/A</v>
      </c>
      <c r="X587" s="5" t="s">
        <v>2886</v>
      </c>
    </row>
    <row r="588" spans="1:24" ht="30" x14ac:dyDescent="0.25">
      <c r="A588" s="77">
        <f>VLOOKUP(C588,'BU and Control BU Listing'!A:E,5,FALSE)</f>
        <v>26000</v>
      </c>
      <c r="B588" s="80" t="s">
        <v>4034</v>
      </c>
      <c r="C588" s="22" t="str">
        <f t="shared" si="101"/>
        <v>28200</v>
      </c>
      <c r="D588" s="22" t="str">
        <f t="shared" si="102"/>
        <v>03170</v>
      </c>
      <c r="E588" s="21" t="str">
        <f>VLOOKUP(B588,'Table A as of March 2024'!A:G,7,FALSE)</f>
        <v>Piedmont VA Community College</v>
      </c>
      <c r="F588" s="21" t="str">
        <f>VLOOKUP(B588,'Table A as of March 2024'!A:H,8,FALSE)</f>
        <v>Student Financial Assistance</v>
      </c>
      <c r="G588" s="11" t="str">
        <f>VLOOKUP(B588,'Table A as of March 2024'!A:I,9,FALSE)</f>
        <v>500</v>
      </c>
      <c r="H588" t="str">
        <f>VLOOKUP(B588,'Table A as of March 2024'!A:L,12,FALSE)</f>
        <v>No</v>
      </c>
      <c r="I588" s="9" t="str">
        <f>VLOOKUP(B588,'Table A as of March 2024'!A:M,13,FALSE)</f>
        <v>U</v>
      </c>
      <c r="K588" t="str">
        <f>VLOOKUP(G588,'ACFR Class Vlookup'!A:B,2,FALSE)</f>
        <v>N/A</v>
      </c>
      <c r="L588" s="1" t="str">
        <f>VLOOKUP(D588,'Fund Information'!A:F,6,FALSE)</f>
        <v>Higher Education activity included on higher education financial statement template submissions.</v>
      </c>
      <c r="M588" s="6" t="str">
        <f t="shared" si="103"/>
        <v>N/A</v>
      </c>
      <c r="N588" s="6" t="s">
        <v>2886</v>
      </c>
      <c r="O588" s="6" t="str">
        <f t="shared" si="104"/>
        <v>N/A</v>
      </c>
      <c r="P588" s="5" t="s">
        <v>2886</v>
      </c>
      <c r="Q588" s="6" t="str">
        <f t="shared" si="105"/>
        <v>N/A</v>
      </c>
      <c r="R588" s="7" t="str">
        <f t="shared" si="99"/>
        <v>No</v>
      </c>
      <c r="S588" s="5" t="str">
        <f t="shared" si="106"/>
        <v>N/A</v>
      </c>
      <c r="T588" s="6" t="str">
        <f t="shared" si="107"/>
        <v>N/A</v>
      </c>
      <c r="U588" s="7" t="str">
        <f t="shared" si="100"/>
        <v>No</v>
      </c>
      <c r="V588" s="5" t="str">
        <f t="shared" si="108"/>
        <v>N/A</v>
      </c>
      <c r="W588" s="6" t="str">
        <f t="shared" si="109"/>
        <v>N/A</v>
      </c>
      <c r="X588" s="5" t="s">
        <v>2886</v>
      </c>
    </row>
    <row r="589" spans="1:24" x14ac:dyDescent="0.25">
      <c r="A589" s="77">
        <f>VLOOKUP(C589,'BU and Control BU Listing'!A:E,5,FALSE)</f>
        <v>26000</v>
      </c>
      <c r="B589" s="80" t="s">
        <v>4035</v>
      </c>
      <c r="C589" s="22" t="str">
        <f t="shared" si="101"/>
        <v>28200</v>
      </c>
      <c r="D589" s="22" t="str">
        <f t="shared" si="102"/>
        <v>03190</v>
      </c>
      <c r="E589" s="21" t="str">
        <f>VLOOKUP(B589,'Table A as of March 2024'!A:G,7,FALSE)</f>
        <v>Piedmont VA Community College</v>
      </c>
      <c r="F589" s="21" t="str">
        <f>VLOOKUP(B589,'Table A as of March 2024'!A:H,8,FALSE)</f>
        <v>Workforce Development Program</v>
      </c>
      <c r="G589" s="11" t="str">
        <f>VLOOKUP(B589,'Table A as of March 2024'!A:I,9,FALSE)</f>
        <v>500</v>
      </c>
      <c r="H589" t="str">
        <f>VLOOKUP(B589,'Table A as of March 2024'!A:L,12,FALSE)</f>
        <v>No</v>
      </c>
      <c r="I589" s="9" t="str">
        <f>VLOOKUP(B589,'Table A as of March 2024'!A:M,13,FALSE)</f>
        <v>U</v>
      </c>
      <c r="K589" t="str">
        <f>VLOOKUP(G589,'ACFR Class Vlookup'!A:B,2,FALSE)</f>
        <v>N/A</v>
      </c>
      <c r="L589" s="1">
        <f>VLOOKUP(D589,'Fund Information'!A:F,6,FALSE)</f>
        <v>0</v>
      </c>
      <c r="M589" s="6" t="str">
        <f t="shared" si="103"/>
        <v>N/A</v>
      </c>
      <c r="N589" s="6" t="s">
        <v>2886</v>
      </c>
      <c r="O589" s="6" t="str">
        <f t="shared" si="104"/>
        <v>N/A</v>
      </c>
      <c r="P589" s="5" t="s">
        <v>2886</v>
      </c>
      <c r="Q589" s="6" t="str">
        <f t="shared" si="105"/>
        <v>N/A</v>
      </c>
      <c r="R589" s="7" t="str">
        <f t="shared" si="99"/>
        <v>No</v>
      </c>
      <c r="S589" s="5" t="str">
        <f t="shared" si="106"/>
        <v>N/A</v>
      </c>
      <c r="T589" s="6" t="str">
        <f t="shared" si="107"/>
        <v>N/A</v>
      </c>
      <c r="U589" s="7" t="str">
        <f t="shared" si="100"/>
        <v>No</v>
      </c>
      <c r="V589" s="5" t="str">
        <f t="shared" si="108"/>
        <v>N/A</v>
      </c>
      <c r="W589" s="6" t="str">
        <f t="shared" si="109"/>
        <v>N/A</v>
      </c>
      <c r="X589" s="5" t="s">
        <v>2886</v>
      </c>
    </row>
    <row r="590" spans="1:24" ht="165" x14ac:dyDescent="0.25">
      <c r="A590" s="77">
        <f>VLOOKUP(C590,'BU and Control BU Listing'!A:E,5,FALSE)</f>
        <v>26000</v>
      </c>
      <c r="B590" s="80" t="s">
        <v>8210</v>
      </c>
      <c r="C590" s="22" t="str">
        <f t="shared" si="101"/>
        <v>28200</v>
      </c>
      <c r="D590" s="22" t="str">
        <f t="shared" si="102"/>
        <v>03210</v>
      </c>
      <c r="E590" s="21" t="str">
        <f>VLOOKUP(B590,'Table A as of March 2024'!A:G,7,FALSE)</f>
        <v>Piedmont VA Community College</v>
      </c>
      <c r="F590" s="21" t="str">
        <f>VLOOKUP(B590,'Table A as of March 2024'!A:H,8,FALSE)</f>
        <v>ARP-CrvStLoclFisRecFd-COVID-19</v>
      </c>
      <c r="G590" s="11" t="str">
        <f>VLOOKUP(B590,'Table A as of March 2024'!A:I,9,FALSE)</f>
        <v>500</v>
      </c>
      <c r="H590" t="str">
        <f>VLOOKUP(B590,'Table A as of March 2024'!A:L,12,FALSE)</f>
        <v>No</v>
      </c>
      <c r="I590" s="9" t="str">
        <f>VLOOKUP(B590,'Table A as of March 2024'!A:M,13,FALSE)</f>
        <v>V</v>
      </c>
      <c r="K590" t="str">
        <f>VLOOKUP(G590,'ACFR Class Vlookup'!A:B,2,FALSE)</f>
        <v>N/A</v>
      </c>
      <c r="L590" s="1" t="str">
        <f>VLOOKUP(D590,'Fund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90" s="6" t="str">
        <f t="shared" si="103"/>
        <v>N/A</v>
      </c>
      <c r="N590" s="6" t="s">
        <v>2886</v>
      </c>
      <c r="O590" s="6" t="str">
        <f t="shared" si="104"/>
        <v>N/A</v>
      </c>
      <c r="P590" s="5" t="s">
        <v>2886</v>
      </c>
      <c r="Q590" s="6" t="str">
        <f t="shared" si="105"/>
        <v>N/A</v>
      </c>
      <c r="R590" s="7" t="str">
        <f t="shared" si="99"/>
        <v>No</v>
      </c>
      <c r="S590" s="5" t="str">
        <f t="shared" si="106"/>
        <v>N/A</v>
      </c>
      <c r="T590" s="6" t="str">
        <f t="shared" si="107"/>
        <v>N/A</v>
      </c>
      <c r="U590" s="7" t="str">
        <f t="shared" si="100"/>
        <v>No</v>
      </c>
      <c r="V590" s="5" t="str">
        <f t="shared" si="108"/>
        <v>N/A</v>
      </c>
      <c r="W590" s="6" t="str">
        <f t="shared" si="109"/>
        <v>N/A</v>
      </c>
      <c r="X590" s="5" t="s">
        <v>2886</v>
      </c>
    </row>
    <row r="591" spans="1:24" ht="150" x14ac:dyDescent="0.25">
      <c r="A591" s="77">
        <f>VLOOKUP(C591,'BU and Control BU Listing'!A:E,5,FALSE)</f>
        <v>26000</v>
      </c>
      <c r="B591" s="80" t="s">
        <v>8870</v>
      </c>
      <c r="C591" s="22" t="str">
        <f t="shared" si="101"/>
        <v>28200</v>
      </c>
      <c r="D591" s="22" t="str">
        <f t="shared" si="102"/>
        <v>03260</v>
      </c>
      <c r="E591" s="21" t="str">
        <f>VLOOKUP(B591,'Table A as of March 2024'!A:G,7,FALSE)</f>
        <v>Piedmont VA Community College</v>
      </c>
      <c r="F591" s="21" t="str">
        <f>VLOOKUP(B591,'Table A as of March 2024'!A:H,8,FALSE)</f>
        <v>Cllg Prtnrshp Labrtry Schl Fnd</v>
      </c>
      <c r="G591" s="11" t="str">
        <f>VLOOKUP(B591,'Table A as of March 2024'!A:I,9,FALSE)</f>
        <v>500</v>
      </c>
      <c r="H591" t="str">
        <f>VLOOKUP(B591,'Table A as of March 2024'!A:L,12,FALSE)</f>
        <v>No</v>
      </c>
      <c r="I591" s="9" t="str">
        <f>VLOOKUP(B591,'Table A as of March 2024'!A:M,13,FALSE)</f>
        <v>U</v>
      </c>
      <c r="K591" t="str">
        <f>VLOOKUP(G591,'ACFR Class Vlookup'!A:B,2,FALSE)</f>
        <v>N/A</v>
      </c>
      <c r="L591" s="1" t="str">
        <f>VLOOKUP(D591,'Fund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591" s="6" t="str">
        <f t="shared" si="103"/>
        <v>N/A</v>
      </c>
      <c r="N591" s="6" t="s">
        <v>2886</v>
      </c>
      <c r="O591" s="6" t="str">
        <f t="shared" si="104"/>
        <v>N/A</v>
      </c>
      <c r="P591" s="5" t="s">
        <v>2886</v>
      </c>
      <c r="Q591" s="6" t="str">
        <f t="shared" si="105"/>
        <v>N/A</v>
      </c>
      <c r="R591" s="7" t="str">
        <f t="shared" si="99"/>
        <v>No</v>
      </c>
      <c r="S591" s="5" t="str">
        <f t="shared" si="106"/>
        <v>N/A</v>
      </c>
      <c r="T591" s="6" t="str">
        <f t="shared" si="107"/>
        <v>N/A</v>
      </c>
      <c r="U591" s="7" t="str">
        <f t="shared" si="100"/>
        <v>No</v>
      </c>
      <c r="V591" s="5" t="str">
        <f t="shared" si="108"/>
        <v>N/A</v>
      </c>
      <c r="W591" s="6" t="str">
        <f t="shared" si="109"/>
        <v>N/A</v>
      </c>
      <c r="X591" s="5" t="s">
        <v>2886</v>
      </c>
    </row>
    <row r="592" spans="1:24" ht="105" x14ac:dyDescent="0.25">
      <c r="A592" s="77">
        <f>VLOOKUP(C592,'BU and Control BU Listing'!A:E,5,FALSE)</f>
        <v>26000</v>
      </c>
      <c r="B592" s="80" t="s">
        <v>5900</v>
      </c>
      <c r="C592" s="22" t="str">
        <f t="shared" si="101"/>
        <v>28200</v>
      </c>
      <c r="D592" s="22" t="str">
        <f t="shared" si="102"/>
        <v>03390</v>
      </c>
      <c r="E592" s="21" t="str">
        <f>VLOOKUP(B592,'Table A as of March 2024'!A:G,7,FALSE)</f>
        <v>Piedmont VA Community College</v>
      </c>
      <c r="F592" s="21" t="str">
        <f>VLOOKUP(B592,'Table A as of March 2024'!A:H,8,FALSE)</f>
        <v>Strngthning Inst Prgm-COVID-19</v>
      </c>
      <c r="G592" s="11" t="str">
        <f>VLOOKUP(B592,'Table A as of March 2024'!A:I,9,FALSE)</f>
        <v>500</v>
      </c>
      <c r="H592" t="str">
        <f>VLOOKUP(B592,'Table A as of March 2024'!A:L,12,FALSE)</f>
        <v>No</v>
      </c>
      <c r="I592" s="9" t="str">
        <f>VLOOKUP(B592,'Table A as of March 2024'!A:M,13,FALSE)</f>
        <v>V</v>
      </c>
      <c r="K592" t="str">
        <f>VLOOKUP(G592,'ACFR Class Vlookup'!A:B,2,FALSE)</f>
        <v>N/A</v>
      </c>
      <c r="L592" s="1" t="str">
        <f>VLOOKUP(D592,'Fund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592" s="6" t="str">
        <f t="shared" si="103"/>
        <v>N/A</v>
      </c>
      <c r="N592" s="6" t="s">
        <v>2886</v>
      </c>
      <c r="O592" s="6" t="str">
        <f t="shared" si="104"/>
        <v>N/A</v>
      </c>
      <c r="P592" s="5" t="s">
        <v>2886</v>
      </c>
      <c r="Q592" s="6" t="str">
        <f t="shared" si="105"/>
        <v>N/A</v>
      </c>
      <c r="R592" s="7" t="str">
        <f t="shared" si="99"/>
        <v>No</v>
      </c>
      <c r="S592" s="5" t="str">
        <f t="shared" si="106"/>
        <v>N/A</v>
      </c>
      <c r="T592" s="6" t="str">
        <f t="shared" si="107"/>
        <v>N/A</v>
      </c>
      <c r="U592" s="7" t="str">
        <f t="shared" si="100"/>
        <v>No</v>
      </c>
      <c r="V592" s="5" t="str">
        <f t="shared" si="108"/>
        <v>N/A</v>
      </c>
      <c r="W592" s="6" t="str">
        <f t="shared" si="109"/>
        <v>N/A</v>
      </c>
      <c r="X592" s="5" t="s">
        <v>2886</v>
      </c>
    </row>
    <row r="593" spans="1:24" ht="90" x14ac:dyDescent="0.25">
      <c r="A593" s="77">
        <f>VLOOKUP(C593,'BU and Control BU Listing'!A:E,5,FALSE)</f>
        <v>26000</v>
      </c>
      <c r="B593" s="80" t="s">
        <v>8706</v>
      </c>
      <c r="C593" s="22" t="str">
        <f t="shared" si="101"/>
        <v>28200</v>
      </c>
      <c r="D593" s="22" t="str">
        <f t="shared" si="102"/>
        <v>03410</v>
      </c>
      <c r="E593" s="21" t="str">
        <f>VLOOKUP(B593,'Table A as of March 2024'!A:G,7,FALSE)</f>
        <v>Piedmont VA Community College</v>
      </c>
      <c r="F593" s="21" t="str">
        <f>VLOOKUP(B593,'Table A as of March 2024'!A:H,8,FALSE)</f>
        <v>GEER Fund - COVID-19</v>
      </c>
      <c r="G593" s="11" t="str">
        <f>VLOOKUP(B593,'Table A as of March 2024'!A:I,9,FALSE)</f>
        <v>500</v>
      </c>
      <c r="H593" t="str">
        <f>VLOOKUP(B593,'Table A as of March 2024'!A:L,12,FALSE)</f>
        <v>No</v>
      </c>
      <c r="I593" s="9" t="str">
        <f>VLOOKUP(B593,'Table A as of March 2024'!A:M,13,FALSE)</f>
        <v>V</v>
      </c>
      <c r="K593" t="str">
        <f>VLOOKUP(G593,'ACFR Class Vlookup'!A:B,2,FALSE)</f>
        <v>N/A</v>
      </c>
      <c r="L593" s="1" t="str">
        <f>VLOOKUP(D593,'Fund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593" s="6" t="str">
        <f t="shared" si="103"/>
        <v>N/A</v>
      </c>
      <c r="N593" s="6" t="s">
        <v>2886</v>
      </c>
      <c r="O593" s="6" t="str">
        <f t="shared" si="104"/>
        <v>N/A</v>
      </c>
      <c r="P593" s="5" t="s">
        <v>2886</v>
      </c>
      <c r="Q593" s="6" t="str">
        <f t="shared" si="105"/>
        <v>N/A</v>
      </c>
      <c r="R593" s="7" t="str">
        <f t="shared" si="99"/>
        <v>No</v>
      </c>
      <c r="S593" s="5" t="str">
        <f t="shared" si="106"/>
        <v>N/A</v>
      </c>
      <c r="T593" s="6" t="str">
        <f t="shared" si="107"/>
        <v>N/A</v>
      </c>
      <c r="U593" s="7" t="str">
        <f t="shared" si="100"/>
        <v>No</v>
      </c>
      <c r="V593" s="5" t="str">
        <f t="shared" si="108"/>
        <v>N/A</v>
      </c>
      <c r="W593" s="6" t="str">
        <f t="shared" si="109"/>
        <v>N/A</v>
      </c>
      <c r="X593" s="5" t="s">
        <v>2886</v>
      </c>
    </row>
    <row r="594" spans="1:24" ht="165" x14ac:dyDescent="0.25">
      <c r="A594" s="77">
        <f>VLOOKUP(C594,'BU and Control BU Listing'!A:E,5,FALSE)</f>
        <v>26000</v>
      </c>
      <c r="B594" s="80" t="s">
        <v>5901</v>
      </c>
      <c r="C594" s="22" t="str">
        <f t="shared" si="101"/>
        <v>28200</v>
      </c>
      <c r="D594" s="22" t="str">
        <f t="shared" si="102"/>
        <v>03420</v>
      </c>
      <c r="E594" s="21" t="str">
        <f>VLOOKUP(B594,'Table A as of March 2024'!A:G,7,FALSE)</f>
        <v>Piedmont VA Community College</v>
      </c>
      <c r="F594" s="21" t="str">
        <f>VLOOKUP(B594,'Table A as of March 2024'!A:H,8,FALSE)</f>
        <v>Caresactrlffd-General-Covid-19</v>
      </c>
      <c r="G594" s="11" t="str">
        <f>VLOOKUP(B594,'Table A as of March 2024'!A:I,9,FALSE)</f>
        <v>500</v>
      </c>
      <c r="H594" t="str">
        <f>VLOOKUP(B594,'Table A as of March 2024'!A:L,12,FALSE)</f>
        <v>No</v>
      </c>
      <c r="I594" s="9" t="str">
        <f>VLOOKUP(B594,'Table A as of March 2024'!A:M,13,FALSE)</f>
        <v>V</v>
      </c>
      <c r="K594" t="str">
        <f>VLOOKUP(G594,'ACFR Class Vlookup'!A:B,2,FALSE)</f>
        <v>N/A</v>
      </c>
      <c r="L594" s="1" t="str">
        <f>VLOOKUP(D594,'Fund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594" s="6" t="str">
        <f t="shared" si="103"/>
        <v>N/A</v>
      </c>
      <c r="N594" s="6" t="s">
        <v>2886</v>
      </c>
      <c r="O594" s="6" t="str">
        <f t="shared" si="104"/>
        <v>N/A</v>
      </c>
      <c r="P594" s="5" t="s">
        <v>2886</v>
      </c>
      <c r="Q594" s="6" t="str">
        <f t="shared" si="105"/>
        <v>N/A</v>
      </c>
      <c r="R594" s="7" t="str">
        <f t="shared" si="99"/>
        <v>No</v>
      </c>
      <c r="S594" s="5" t="str">
        <f t="shared" si="106"/>
        <v>N/A</v>
      </c>
      <c r="T594" s="6" t="str">
        <f t="shared" si="107"/>
        <v>N/A</v>
      </c>
      <c r="U594" s="7" t="str">
        <f t="shared" si="100"/>
        <v>No</v>
      </c>
      <c r="V594" s="5" t="str">
        <f t="shared" si="108"/>
        <v>N/A</v>
      </c>
      <c r="W594" s="6" t="str">
        <f t="shared" si="109"/>
        <v>N/A</v>
      </c>
      <c r="X594" s="5" t="s">
        <v>2886</v>
      </c>
    </row>
    <row r="595" spans="1:24" ht="165" x14ac:dyDescent="0.25">
      <c r="A595" s="77">
        <f>VLOOKUP(C595,'BU and Control BU Listing'!A:E,5,FALSE)</f>
        <v>26000</v>
      </c>
      <c r="B595" s="80" t="s">
        <v>8871</v>
      </c>
      <c r="C595" s="22" t="str">
        <f t="shared" si="101"/>
        <v>28200</v>
      </c>
      <c r="D595" s="22" t="str">
        <f t="shared" si="102"/>
        <v>03460</v>
      </c>
      <c r="E595" s="21" t="str">
        <f>VLOOKUP(B595,'Table A as of March 2024'!A:G,7,FALSE)</f>
        <v>Piedmont VA Community College</v>
      </c>
      <c r="F595" s="21" t="str">
        <f>VLOOKUP(B595,'Table A as of March 2024'!A:H,8,FALSE)</f>
        <v>Innovative internship Fund</v>
      </c>
      <c r="G595" s="11" t="str">
        <f>VLOOKUP(B595,'Table A as of March 2024'!A:I,9,FALSE)</f>
        <v>500</v>
      </c>
      <c r="H595" t="str">
        <f>VLOOKUP(B595,'Table A as of March 2024'!A:L,12,FALSE)</f>
        <v>No</v>
      </c>
      <c r="I595" s="9" t="str">
        <f>VLOOKUP(B595,'Table A as of March 2024'!A:M,13,FALSE)</f>
        <v>U</v>
      </c>
      <c r="K595" t="str">
        <f>VLOOKUP(G595,'ACFR Class Vlookup'!A:B,2,FALSE)</f>
        <v>N/A</v>
      </c>
      <c r="L595" s="1" t="str">
        <f>VLOOKUP(D595,'Fund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595" s="6" t="str">
        <f t="shared" si="103"/>
        <v>N/A</v>
      </c>
      <c r="N595" s="6" t="s">
        <v>2886</v>
      </c>
      <c r="O595" s="6" t="str">
        <f t="shared" si="104"/>
        <v>N/A</v>
      </c>
      <c r="P595" s="5" t="s">
        <v>2886</v>
      </c>
      <c r="Q595" s="6" t="str">
        <f t="shared" si="105"/>
        <v>N/A</v>
      </c>
      <c r="R595" s="7" t="str">
        <f t="shared" si="99"/>
        <v>No</v>
      </c>
      <c r="S595" s="5" t="str">
        <f t="shared" si="106"/>
        <v>N/A</v>
      </c>
      <c r="T595" s="6" t="str">
        <f t="shared" si="107"/>
        <v>N/A</v>
      </c>
      <c r="U595" s="7" t="str">
        <f t="shared" si="100"/>
        <v>No</v>
      </c>
      <c r="V595" s="5" t="str">
        <f t="shared" si="108"/>
        <v>N/A</v>
      </c>
      <c r="W595" s="6" t="str">
        <f t="shared" si="109"/>
        <v>N/A</v>
      </c>
      <c r="X595" s="5" t="s">
        <v>2886</v>
      </c>
    </row>
    <row r="596" spans="1:24" ht="225" x14ac:dyDescent="0.25">
      <c r="A596" s="77">
        <f>VLOOKUP(C596,'BU and Control BU Listing'!A:E,5,FALSE)</f>
        <v>26000</v>
      </c>
      <c r="B596" s="80" t="s">
        <v>8872</v>
      </c>
      <c r="C596" s="22" t="str">
        <f t="shared" si="101"/>
        <v>28200</v>
      </c>
      <c r="D596" s="22" t="str">
        <f t="shared" si="102"/>
        <v>03490</v>
      </c>
      <c r="E596" s="21" t="str">
        <f>VLOOKUP(B596,'Table A as of March 2024'!A:G,7,FALSE)</f>
        <v>Piedmont VA Community College</v>
      </c>
      <c r="F596" s="21" t="str">
        <f>VLOOKUP(B596,'Table A as of March 2024'!A:H,8,FALSE)</f>
        <v>NewEconomyWrkfrcCrdntlGrntFnd</v>
      </c>
      <c r="G596" s="11" t="str">
        <f>VLOOKUP(B596,'Table A as of March 2024'!A:I,9,FALSE)</f>
        <v>500</v>
      </c>
      <c r="H596" t="str">
        <f>VLOOKUP(B596,'Table A as of March 2024'!A:L,12,FALSE)</f>
        <v>No</v>
      </c>
      <c r="I596" s="9" t="str">
        <f>VLOOKUP(B596,'Table A as of March 2024'!A:M,13,FALSE)</f>
        <v>U</v>
      </c>
      <c r="K596" t="str">
        <f>VLOOKUP(G596,'ACFR Class Vlookup'!A:B,2,FALSE)</f>
        <v>N/A</v>
      </c>
      <c r="L596" s="1" t="str">
        <f>VLOOKUP(D596,'Fund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596" s="6" t="str">
        <f t="shared" si="103"/>
        <v>N/A</v>
      </c>
      <c r="N596" s="6" t="s">
        <v>2886</v>
      </c>
      <c r="O596" s="6" t="str">
        <f t="shared" si="104"/>
        <v>N/A</v>
      </c>
      <c r="P596" s="5" t="s">
        <v>2886</v>
      </c>
      <c r="Q596" s="6" t="str">
        <f t="shared" si="105"/>
        <v>N/A</v>
      </c>
      <c r="R596" s="7" t="str">
        <f t="shared" si="99"/>
        <v>No</v>
      </c>
      <c r="S596" s="5" t="str">
        <f t="shared" si="106"/>
        <v>N/A</v>
      </c>
      <c r="T596" s="6" t="str">
        <f t="shared" si="107"/>
        <v>N/A</v>
      </c>
      <c r="U596" s="7" t="str">
        <f t="shared" si="100"/>
        <v>No</v>
      </c>
      <c r="V596" s="5" t="str">
        <f t="shared" si="108"/>
        <v>N/A</v>
      </c>
      <c r="W596" s="6" t="str">
        <f t="shared" si="109"/>
        <v>N/A</v>
      </c>
      <c r="X596" s="5" t="s">
        <v>2886</v>
      </c>
    </row>
    <row r="597" spans="1:24" ht="90" x14ac:dyDescent="0.25">
      <c r="A597" s="77">
        <f>VLOOKUP(C597,'BU and Control BU Listing'!A:E,5,FALSE)</f>
        <v>26000</v>
      </c>
      <c r="B597" s="80" t="s">
        <v>5902</v>
      </c>
      <c r="C597" s="22" t="str">
        <f t="shared" si="101"/>
        <v>28200</v>
      </c>
      <c r="D597" s="22" t="str">
        <f t="shared" si="102"/>
        <v>03690</v>
      </c>
      <c r="E597" s="21" t="str">
        <f>VLOOKUP(B597,'Table A as of March 2024'!A:G,7,FALSE)</f>
        <v>Piedmont VA Community College</v>
      </c>
      <c r="F597" s="21" t="str">
        <f>VLOOKUP(B597,'Table A as of March 2024'!A:H,8,FALSE)</f>
        <v>EduStabFund-Institutn-COVID-19</v>
      </c>
      <c r="G597" s="11" t="str">
        <f>VLOOKUP(B597,'Table A as of March 2024'!A:I,9,FALSE)</f>
        <v>500</v>
      </c>
      <c r="H597" t="str">
        <f>VLOOKUP(B597,'Table A as of March 2024'!A:L,12,FALSE)</f>
        <v>No</v>
      </c>
      <c r="I597" s="9" t="str">
        <f>VLOOKUP(B597,'Table A as of March 2024'!A:M,13,FALSE)</f>
        <v>V</v>
      </c>
      <c r="K597" t="str">
        <f>VLOOKUP(G597,'ACFR Class Vlookup'!A:B,2,FALSE)</f>
        <v>N/A</v>
      </c>
      <c r="L597" s="1" t="str">
        <f>VLOOKUP(D597,'Fund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597" s="6" t="str">
        <f t="shared" si="103"/>
        <v>N/A</v>
      </c>
      <c r="N597" s="6" t="s">
        <v>2886</v>
      </c>
      <c r="O597" s="6" t="str">
        <f t="shared" si="104"/>
        <v>N/A</v>
      </c>
      <c r="P597" s="5" t="s">
        <v>2886</v>
      </c>
      <c r="Q597" s="6" t="str">
        <f t="shared" si="105"/>
        <v>N/A</v>
      </c>
      <c r="R597" s="7" t="str">
        <f t="shared" si="99"/>
        <v>No</v>
      </c>
      <c r="S597" s="5" t="str">
        <f t="shared" si="106"/>
        <v>N/A</v>
      </c>
      <c r="T597" s="6" t="str">
        <f t="shared" si="107"/>
        <v>N/A</v>
      </c>
      <c r="U597" s="7" t="str">
        <f t="shared" si="100"/>
        <v>No</v>
      </c>
      <c r="V597" s="5" t="str">
        <f t="shared" si="108"/>
        <v>N/A</v>
      </c>
      <c r="W597" s="6" t="str">
        <f t="shared" si="109"/>
        <v>N/A</v>
      </c>
      <c r="X597" s="5" t="s">
        <v>2886</v>
      </c>
    </row>
    <row r="598" spans="1:24" ht="30" x14ac:dyDescent="0.25">
      <c r="A598" s="77">
        <f>VLOOKUP(C598,'BU and Control BU Listing'!A:E,5,FALSE)</f>
        <v>26000</v>
      </c>
      <c r="B598" s="80" t="s">
        <v>4036</v>
      </c>
      <c r="C598" s="22" t="str">
        <f t="shared" si="101"/>
        <v>28200</v>
      </c>
      <c r="D598" s="22" t="str">
        <f t="shared" si="102"/>
        <v>03860</v>
      </c>
      <c r="E598" s="21" t="str">
        <f>VLOOKUP(B598,'Table A as of March 2024'!A:G,7,FALSE)</f>
        <v>Piedmont VA Community College</v>
      </c>
      <c r="F598" s="21" t="str">
        <f>VLOOKUP(B598,'Table A as of March 2024'!A:H,8,FALSE)</f>
        <v>Rcycl Matl Sale-Non-Gen/Fed-HE</v>
      </c>
      <c r="G598" s="11" t="str">
        <f>VLOOKUP(B598,'Table A as of March 2024'!A:I,9,FALSE)</f>
        <v>500</v>
      </c>
      <c r="H598" t="str">
        <f>VLOOKUP(B598,'Table A as of March 2024'!A:L,12,FALSE)</f>
        <v>No</v>
      </c>
      <c r="I598" s="9" t="str">
        <f>VLOOKUP(B598,'Table A as of March 2024'!A:M,13,FALSE)</f>
        <v>U</v>
      </c>
      <c r="K598" t="str">
        <f>VLOOKUP(G598,'ACFR Class Vlookup'!A:B,2,FALSE)</f>
        <v>N/A</v>
      </c>
      <c r="L598" s="1" t="str">
        <f>VLOOKUP(D598,'Fund Information'!A:F,6,FALSE)</f>
        <v>Higher Education activity included on higher education financial statement template submissions.</v>
      </c>
      <c r="M598" s="6" t="str">
        <f t="shared" si="103"/>
        <v>N/A</v>
      </c>
      <c r="N598" s="6" t="s">
        <v>2886</v>
      </c>
      <c r="O598" s="6" t="str">
        <f t="shared" si="104"/>
        <v>N/A</v>
      </c>
      <c r="P598" s="5" t="s">
        <v>2886</v>
      </c>
      <c r="Q598" s="6" t="str">
        <f t="shared" si="105"/>
        <v>N/A</v>
      </c>
      <c r="R598" s="7" t="str">
        <f t="shared" si="99"/>
        <v>No</v>
      </c>
      <c r="S598" s="5" t="str">
        <f t="shared" si="106"/>
        <v>N/A</v>
      </c>
      <c r="T598" s="6" t="str">
        <f t="shared" si="107"/>
        <v>N/A</v>
      </c>
      <c r="U598" s="7" t="str">
        <f t="shared" si="100"/>
        <v>No</v>
      </c>
      <c r="V598" s="5" t="str">
        <f t="shared" si="108"/>
        <v>N/A</v>
      </c>
      <c r="W598" s="6" t="str">
        <f t="shared" si="109"/>
        <v>N/A</v>
      </c>
      <c r="X598" s="5" t="s">
        <v>2886</v>
      </c>
    </row>
    <row r="599" spans="1:24" ht="45" x14ac:dyDescent="0.25">
      <c r="A599" s="77">
        <f>VLOOKUP(C599,'BU and Control BU Listing'!A:E,5,FALSE)</f>
        <v>26000</v>
      </c>
      <c r="B599" s="80" t="s">
        <v>4037</v>
      </c>
      <c r="C599" s="22" t="str">
        <f t="shared" si="101"/>
        <v>28200</v>
      </c>
      <c r="D599" s="22" t="str">
        <f t="shared" si="102"/>
        <v>03870</v>
      </c>
      <c r="E599" s="21" t="str">
        <f>VLOOKUP(B599,'Table A as of March 2024'!A:G,7,FALSE)</f>
        <v>Piedmont VA Community College</v>
      </c>
      <c r="F599" s="21" t="str">
        <f>VLOOKUP(B599,'Table A as of March 2024'!A:H,8,FALSE)</f>
        <v>Srplus Supp&amp;Equip Sales-Gen-HE</v>
      </c>
      <c r="G599" s="11" t="str">
        <f>VLOOKUP(B599,'Table A as of March 2024'!A:I,9,FALSE)</f>
        <v>500</v>
      </c>
      <c r="H599" t="str">
        <f>VLOOKUP(B599,'Table A as of March 2024'!A:L,12,FALSE)</f>
        <v>No</v>
      </c>
      <c r="I599" s="9" t="str">
        <f>VLOOKUP(B599,'Table A as of March 2024'!A:M,13,FALSE)</f>
        <v>U</v>
      </c>
      <c r="K599" t="str">
        <f>VLOOKUP(G599,'ACFR Class Vlookup'!A:B,2,FALSE)</f>
        <v>N/A</v>
      </c>
      <c r="L599" s="1" t="str">
        <f>VLOOKUP(D599,'Fund Information'!A:F,6,FALSE)</f>
        <v>Higher Education activity accounted for on higher education financial statement template submissions.  Accounts for sale of surplus supplies and equipment.</v>
      </c>
      <c r="M599" s="6" t="str">
        <f t="shared" si="103"/>
        <v>N/A</v>
      </c>
      <c r="N599" s="6" t="s">
        <v>2886</v>
      </c>
      <c r="O599" s="6" t="str">
        <f t="shared" si="104"/>
        <v>N/A</v>
      </c>
      <c r="P599" s="5" t="s">
        <v>2886</v>
      </c>
      <c r="Q599" s="6" t="str">
        <f t="shared" si="105"/>
        <v>N/A</v>
      </c>
      <c r="R599" s="7" t="str">
        <f t="shared" si="99"/>
        <v>No</v>
      </c>
      <c r="S599" s="5" t="str">
        <f t="shared" si="106"/>
        <v>N/A</v>
      </c>
      <c r="T599" s="6" t="str">
        <f t="shared" si="107"/>
        <v>N/A</v>
      </c>
      <c r="U599" s="7" t="str">
        <f t="shared" si="100"/>
        <v>No</v>
      </c>
      <c r="V599" s="5" t="str">
        <f t="shared" si="108"/>
        <v>N/A</v>
      </c>
      <c r="W599" s="6" t="str">
        <f t="shared" si="109"/>
        <v>N/A</v>
      </c>
      <c r="X599" s="5" t="s">
        <v>2886</v>
      </c>
    </row>
    <row r="600" spans="1:24" ht="75" x14ac:dyDescent="0.25">
      <c r="A600" s="77">
        <f>VLOOKUP(C600,'BU and Control BU Listing'!A:E,5,FALSE)</f>
        <v>26000</v>
      </c>
      <c r="B600" s="80" t="s">
        <v>4038</v>
      </c>
      <c r="C600" s="22" t="str">
        <f t="shared" si="101"/>
        <v>28200</v>
      </c>
      <c r="D600" s="22" t="str">
        <f t="shared" si="102"/>
        <v>07005</v>
      </c>
      <c r="E600" s="21" t="str">
        <f>VLOOKUP(B600,'Table A as of March 2024'!A:G,7,FALSE)</f>
        <v>Piedmont VA Community College</v>
      </c>
      <c r="F600" s="21" t="str">
        <f>VLOOKUP(B600,'Table A as of March 2024'!A:H,8,FALSE)</f>
        <v>Trust And Agency-VCCS</v>
      </c>
      <c r="G600" s="11" t="str">
        <f>VLOOKUP(B600,'Table A as of March 2024'!A:I,9,FALSE)</f>
        <v>500</v>
      </c>
      <c r="H600" t="str">
        <f>VLOOKUP(B600,'Table A as of March 2024'!A:L,12,FALSE)</f>
        <v>No</v>
      </c>
      <c r="I600" s="9" t="str">
        <f>VLOOKUP(B600,'Table A as of March 2024'!A:M,13,FALSE)</f>
        <v>R</v>
      </c>
      <c r="K600" t="str">
        <f>VLOOKUP(G600,'ACFR Class Vlookup'!A:B,2,FALSE)</f>
        <v>N/A</v>
      </c>
      <c r="L600" s="1" t="str">
        <f>VLOOKUP(D600,'Fund Information'!A:F,6,FALSE)</f>
        <v>Higher Education activity included on higher education financial statement template submissions.
4/1/17 - Financial Reporting Validation of ACFR Chartfield Attributes – December FY 2017 analysis-Changing all HE to 500</v>
      </c>
      <c r="M600" s="6" t="str">
        <f t="shared" si="103"/>
        <v>N/A</v>
      </c>
      <c r="N600" s="6" t="s">
        <v>2886</v>
      </c>
      <c r="O600" s="6" t="str">
        <f t="shared" si="104"/>
        <v>N/A</v>
      </c>
      <c r="P600" s="5" t="s">
        <v>2886</v>
      </c>
      <c r="Q600" s="6" t="str">
        <f t="shared" si="105"/>
        <v>N/A</v>
      </c>
      <c r="R600" s="7" t="str">
        <f t="shared" si="99"/>
        <v>No</v>
      </c>
      <c r="S600" s="5" t="str">
        <f t="shared" si="106"/>
        <v>N/A</v>
      </c>
      <c r="T600" s="6" t="str">
        <f t="shared" si="107"/>
        <v>N/A</v>
      </c>
      <c r="U600" s="7" t="str">
        <f t="shared" si="100"/>
        <v>No</v>
      </c>
      <c r="V600" s="5" t="str">
        <f t="shared" si="108"/>
        <v>N/A</v>
      </c>
      <c r="W600" s="6" t="str">
        <f t="shared" si="109"/>
        <v>N/A</v>
      </c>
      <c r="X600" s="5" t="s">
        <v>2886</v>
      </c>
    </row>
    <row r="601" spans="1:24" ht="30" x14ac:dyDescent="0.25">
      <c r="A601" s="77">
        <f>VLOOKUP(C601,'BU and Control BU Listing'!A:E,5,FALSE)</f>
        <v>26000</v>
      </c>
      <c r="B601" s="80" t="s">
        <v>5903</v>
      </c>
      <c r="C601" s="22" t="str">
        <f t="shared" si="101"/>
        <v>28200</v>
      </c>
      <c r="D601" s="22" t="str">
        <f t="shared" si="102"/>
        <v>08170</v>
      </c>
      <c r="E601" s="21" t="str">
        <f>VLOOKUP(B601,'Table A as of March 2024'!A:G,7,FALSE)</f>
        <v>Piedmont VA Community College</v>
      </c>
      <c r="F601" s="21" t="str">
        <f>VLOOKUP(B601,'Table A as of March 2024'!A:H,8,FALSE)</f>
        <v>VCBA 21St Century</v>
      </c>
      <c r="G601" s="11" t="str">
        <f>VLOOKUP(B601,'Table A as of March 2024'!A:I,9,FALSE)</f>
        <v>500</v>
      </c>
      <c r="H601" t="str">
        <f>VLOOKUP(B601,'Table A as of March 2024'!A:L,12,FALSE)</f>
        <v>No</v>
      </c>
      <c r="I601" s="9" t="str">
        <f>VLOOKUP(B601,'Table A as of March 2024'!A:M,13,FALSE)</f>
        <v>R</v>
      </c>
      <c r="K601" t="str">
        <f>VLOOKUP(G601,'ACFR Class Vlookup'!A:B,2,FALSE)</f>
        <v>N/A</v>
      </c>
      <c r="L601" s="1" t="str">
        <f>VLOOKUP(D601,'Fund Information'!A:F,6,FALSE)</f>
        <v>Higher Education activity included on higher education financial statement template submission.</v>
      </c>
      <c r="M601" s="6" t="str">
        <f t="shared" si="103"/>
        <v>N/A</v>
      </c>
      <c r="N601" s="6" t="s">
        <v>2886</v>
      </c>
      <c r="O601" s="6" t="str">
        <f t="shared" si="104"/>
        <v>N/A</v>
      </c>
      <c r="P601" s="5" t="s">
        <v>2886</v>
      </c>
      <c r="Q601" s="6" t="str">
        <f t="shared" si="105"/>
        <v>N/A</v>
      </c>
      <c r="R601" s="7" t="str">
        <f t="shared" si="99"/>
        <v>No</v>
      </c>
      <c r="S601" s="5" t="str">
        <f t="shared" si="106"/>
        <v>N/A</v>
      </c>
      <c r="T601" s="6" t="str">
        <f t="shared" si="107"/>
        <v>N/A</v>
      </c>
      <c r="U601" s="7" t="str">
        <f t="shared" si="100"/>
        <v>No</v>
      </c>
      <c r="V601" s="5" t="str">
        <f t="shared" si="108"/>
        <v>N/A</v>
      </c>
      <c r="W601" s="6" t="str">
        <f t="shared" si="109"/>
        <v>N/A</v>
      </c>
      <c r="X601" s="5" t="s">
        <v>2886</v>
      </c>
    </row>
    <row r="602" spans="1:24" ht="75" x14ac:dyDescent="0.25">
      <c r="A602" s="77">
        <f>VLOOKUP(C602,'BU and Control BU Listing'!A:E,5,FALSE)</f>
        <v>26000</v>
      </c>
      <c r="B602" s="80" t="s">
        <v>4040</v>
      </c>
      <c r="C602" s="22" t="str">
        <f t="shared" si="101"/>
        <v>28300</v>
      </c>
      <c r="D602" s="22" t="str">
        <f t="shared" si="102"/>
        <v>03000</v>
      </c>
      <c r="E602" s="21" t="str">
        <f>VLOOKUP(B602,'Table A as of March 2024'!A:G,7,FALSE)</f>
        <v>J Sargeant Reynolds Cmnty Coll</v>
      </c>
      <c r="F602" s="21" t="str">
        <f>VLOOKUP(B602,'Table A as of March 2024'!A:H,8,FALSE)</f>
        <v>Higher Education Operating</v>
      </c>
      <c r="G602" s="11" t="str">
        <f>VLOOKUP(B602,'Table A as of March 2024'!A:I,9,FALSE)</f>
        <v>500</v>
      </c>
      <c r="H602" t="str">
        <f>VLOOKUP(B602,'Table A as of March 2024'!A:L,12,FALSE)</f>
        <v>No</v>
      </c>
      <c r="I602" s="9" t="str">
        <f>VLOOKUP(B602,'Table A as of March 2024'!A:M,13,FALSE)</f>
        <v>U</v>
      </c>
      <c r="K602" t="str">
        <f>VLOOKUP(G602,'ACFR Class Vlookup'!A:B,2,FALSE)</f>
        <v>N/A</v>
      </c>
      <c r="L602" s="1" t="str">
        <f>VLOOKUP(D602,'Fund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602" s="6" t="str">
        <f t="shared" si="103"/>
        <v>N/A</v>
      </c>
      <c r="N602" s="6" t="s">
        <v>2886</v>
      </c>
      <c r="O602" s="6" t="str">
        <f t="shared" si="104"/>
        <v>N/A</v>
      </c>
      <c r="P602" s="5" t="s">
        <v>2886</v>
      </c>
      <c r="Q602" s="6" t="str">
        <f t="shared" si="105"/>
        <v>N/A</v>
      </c>
      <c r="R602" s="7" t="str">
        <f t="shared" si="99"/>
        <v>No</v>
      </c>
      <c r="S602" s="5" t="str">
        <f t="shared" si="106"/>
        <v>N/A</v>
      </c>
      <c r="T602" s="6" t="str">
        <f t="shared" si="107"/>
        <v>N/A</v>
      </c>
      <c r="U602" s="7" t="str">
        <f t="shared" si="100"/>
        <v>No</v>
      </c>
      <c r="V602" s="5" t="str">
        <f t="shared" si="108"/>
        <v>N/A</v>
      </c>
      <c r="W602" s="6" t="str">
        <f t="shared" si="109"/>
        <v>N/A</v>
      </c>
      <c r="X602" s="5" t="s">
        <v>2886</v>
      </c>
    </row>
    <row r="603" spans="1:24" ht="30" x14ac:dyDescent="0.25">
      <c r="A603" s="77">
        <f>VLOOKUP(C603,'BU and Control BU Listing'!A:E,5,FALSE)</f>
        <v>26000</v>
      </c>
      <c r="B603" s="80" t="s">
        <v>4041</v>
      </c>
      <c r="C603" s="22" t="str">
        <f t="shared" si="101"/>
        <v>28300</v>
      </c>
      <c r="D603" s="22" t="str">
        <f t="shared" si="102"/>
        <v>03010</v>
      </c>
      <c r="E603" s="21" t="str">
        <f>VLOOKUP(B603,'Table A as of March 2024'!A:G,7,FALSE)</f>
        <v>J Sargeant Reynolds Cmnty Coll</v>
      </c>
      <c r="F603" s="21" t="str">
        <f>VLOOKUP(B603,'Table A as of March 2024'!A:H,8,FALSE)</f>
        <v>Higher Education Federal</v>
      </c>
      <c r="G603" s="11" t="str">
        <f>VLOOKUP(B603,'Table A as of March 2024'!A:I,9,FALSE)</f>
        <v>500</v>
      </c>
      <c r="H603" t="str">
        <f>VLOOKUP(B603,'Table A as of March 2024'!A:L,12,FALSE)</f>
        <v>No</v>
      </c>
      <c r="I603" s="9" t="str">
        <f>VLOOKUP(B603,'Table A as of March 2024'!A:M,13,FALSE)</f>
        <v>R</v>
      </c>
      <c r="K603" t="str">
        <f>VLOOKUP(G603,'ACFR Class Vlookup'!A:B,2,FALSE)</f>
        <v>N/A</v>
      </c>
      <c r="L603" s="1" t="str">
        <f>VLOOKUP(D603,'Fund Information'!A:F,6,FALSE)</f>
        <v>Higher Education activity included on higher education financial statement template submissions.</v>
      </c>
      <c r="M603" s="6" t="str">
        <f t="shared" si="103"/>
        <v>N/A</v>
      </c>
      <c r="N603" s="6" t="s">
        <v>2886</v>
      </c>
      <c r="O603" s="6" t="str">
        <f t="shared" si="104"/>
        <v>N/A</v>
      </c>
      <c r="P603" s="5" t="s">
        <v>2886</v>
      </c>
      <c r="Q603" s="6" t="str">
        <f t="shared" si="105"/>
        <v>N/A</v>
      </c>
      <c r="R603" s="7" t="str">
        <f t="shared" si="99"/>
        <v>No</v>
      </c>
      <c r="S603" s="5" t="str">
        <f t="shared" si="106"/>
        <v>N/A</v>
      </c>
      <c r="T603" s="6" t="str">
        <f t="shared" si="107"/>
        <v>N/A</v>
      </c>
      <c r="U603" s="7" t="str">
        <f t="shared" si="100"/>
        <v>No</v>
      </c>
      <c r="V603" s="5" t="str">
        <f t="shared" si="108"/>
        <v>N/A</v>
      </c>
      <c r="W603" s="6" t="str">
        <f t="shared" si="109"/>
        <v>N/A</v>
      </c>
      <c r="X603" s="5" t="s">
        <v>2886</v>
      </c>
    </row>
    <row r="604" spans="1:24" ht="30" x14ac:dyDescent="0.25">
      <c r="A604" s="77">
        <f>VLOOKUP(C604,'BU and Control BU Listing'!A:E,5,FALSE)</f>
        <v>26000</v>
      </c>
      <c r="B604" s="80" t="s">
        <v>4042</v>
      </c>
      <c r="C604" s="22" t="str">
        <f t="shared" si="101"/>
        <v>28300</v>
      </c>
      <c r="D604" s="22" t="str">
        <f t="shared" si="102"/>
        <v>03020</v>
      </c>
      <c r="E604" s="21" t="str">
        <f>VLOOKUP(B604,'Table A as of March 2024'!A:G,7,FALSE)</f>
        <v>J Sargeant Reynolds Cmnty Coll</v>
      </c>
      <c r="F604" s="21" t="str">
        <f>VLOOKUP(B604,'Table A as of March 2024'!A:H,8,FALSE)</f>
        <v>Foundation/Othr Grants/Cntrcts</v>
      </c>
      <c r="G604" s="11" t="str">
        <f>VLOOKUP(B604,'Table A as of March 2024'!A:I,9,FALSE)</f>
        <v>500</v>
      </c>
      <c r="H604" t="str">
        <f>VLOOKUP(B604,'Table A as of March 2024'!A:L,12,FALSE)</f>
        <v>No</v>
      </c>
      <c r="I604" s="9" t="str">
        <f>VLOOKUP(B604,'Table A as of March 2024'!A:M,13,FALSE)</f>
        <v>R</v>
      </c>
      <c r="K604" t="str">
        <f>VLOOKUP(G604,'ACFR Class Vlookup'!A:B,2,FALSE)</f>
        <v>N/A</v>
      </c>
      <c r="L604" s="1" t="str">
        <f>VLOOKUP(D604,'Fund Information'!A:F,6,FALSE)</f>
        <v>Higher Education activity included on higher education financial statement template submissions.</v>
      </c>
      <c r="M604" s="6" t="str">
        <f t="shared" si="103"/>
        <v>N/A</v>
      </c>
      <c r="N604" s="6" t="s">
        <v>2886</v>
      </c>
      <c r="O604" s="6" t="str">
        <f t="shared" si="104"/>
        <v>N/A</v>
      </c>
      <c r="P604" s="5" t="s">
        <v>2886</v>
      </c>
      <c r="Q604" s="6" t="str">
        <f t="shared" si="105"/>
        <v>N/A</v>
      </c>
      <c r="R604" s="7" t="str">
        <f t="shared" ref="R604:R667" si="110">IF(J604="R","Yes","No")</f>
        <v>No</v>
      </c>
      <c r="S604" s="5" t="str">
        <f t="shared" si="106"/>
        <v>N/A</v>
      </c>
      <c r="T604" s="6" t="str">
        <f t="shared" si="107"/>
        <v>N/A</v>
      </c>
      <c r="U604" s="7" t="str">
        <f t="shared" ref="U604:U667" si="111">IF(J604="C","Yes","No")</f>
        <v>No</v>
      </c>
      <c r="V604" s="5" t="str">
        <f t="shared" si="108"/>
        <v>N/A</v>
      </c>
      <c r="W604" s="6" t="str">
        <f t="shared" si="109"/>
        <v>N/A</v>
      </c>
      <c r="X604" s="5" t="s">
        <v>2886</v>
      </c>
    </row>
    <row r="605" spans="1:24" ht="30" x14ac:dyDescent="0.25">
      <c r="A605" s="77">
        <f>VLOOKUP(C605,'BU and Control BU Listing'!A:E,5,FALSE)</f>
        <v>26000</v>
      </c>
      <c r="B605" s="80" t="s">
        <v>4043</v>
      </c>
      <c r="C605" s="22" t="str">
        <f t="shared" si="101"/>
        <v>28300</v>
      </c>
      <c r="D605" s="22" t="str">
        <f t="shared" si="102"/>
        <v>03030</v>
      </c>
      <c r="E605" s="21" t="str">
        <f>VLOOKUP(B605,'Table A as of March 2024'!A:G,7,FALSE)</f>
        <v>J Sargeant Reynolds Cmnty Coll</v>
      </c>
      <c r="F605" s="21" t="str">
        <f>VLOOKUP(B605,'Table A as of March 2024'!A:H,8,FALSE)</f>
        <v>Indirect Cost Recovery</v>
      </c>
      <c r="G605" s="11" t="str">
        <f>VLOOKUP(B605,'Table A as of March 2024'!A:I,9,FALSE)</f>
        <v>500</v>
      </c>
      <c r="H605" t="str">
        <f>VLOOKUP(B605,'Table A as of March 2024'!A:L,12,FALSE)</f>
        <v>No</v>
      </c>
      <c r="I605" s="9" t="str">
        <f>VLOOKUP(B605,'Table A as of March 2024'!A:M,13,FALSE)</f>
        <v>U</v>
      </c>
      <c r="K605" t="str">
        <f>VLOOKUP(G605,'ACFR Class Vlookup'!A:B,2,FALSE)</f>
        <v>N/A</v>
      </c>
      <c r="L605" s="1" t="str">
        <f>VLOOKUP(D605,'Fund Information'!A:F,6,FALSE)</f>
        <v>Higher Education activity included on higher education financial statement template submissions.</v>
      </c>
      <c r="M605" s="6" t="str">
        <f t="shared" si="103"/>
        <v>N/A</v>
      </c>
      <c r="N605" s="6" t="s">
        <v>2886</v>
      </c>
      <c r="O605" s="6" t="str">
        <f t="shared" si="104"/>
        <v>N/A</v>
      </c>
      <c r="P605" s="5" t="s">
        <v>2886</v>
      </c>
      <c r="Q605" s="6" t="str">
        <f t="shared" si="105"/>
        <v>N/A</v>
      </c>
      <c r="R605" s="7" t="str">
        <f t="shared" si="110"/>
        <v>No</v>
      </c>
      <c r="S605" s="5" t="str">
        <f t="shared" si="106"/>
        <v>N/A</v>
      </c>
      <c r="T605" s="6" t="str">
        <f t="shared" si="107"/>
        <v>N/A</v>
      </c>
      <c r="U605" s="7" t="str">
        <f t="shared" si="111"/>
        <v>No</v>
      </c>
      <c r="V605" s="5" t="str">
        <f t="shared" si="108"/>
        <v>N/A</v>
      </c>
      <c r="W605" s="6" t="str">
        <f t="shared" si="109"/>
        <v>N/A</v>
      </c>
      <c r="X605" s="5" t="s">
        <v>2886</v>
      </c>
    </row>
    <row r="606" spans="1:24" ht="60" x14ac:dyDescent="0.25">
      <c r="A606" s="77">
        <f>VLOOKUP(C606,'BU and Control BU Listing'!A:E,5,FALSE)</f>
        <v>26000</v>
      </c>
      <c r="B606" s="80" t="s">
        <v>4044</v>
      </c>
      <c r="C606" s="22" t="str">
        <f t="shared" si="101"/>
        <v>28300</v>
      </c>
      <c r="D606" s="22" t="str">
        <f t="shared" si="102"/>
        <v>03060</v>
      </c>
      <c r="E606" s="21" t="str">
        <f>VLOOKUP(B606,'Table A as of March 2024'!A:G,7,FALSE)</f>
        <v>J Sargeant Reynolds Cmnty Coll</v>
      </c>
      <c r="F606" s="21" t="str">
        <f>VLOOKUP(B606,'Table A as of March 2024'!A:H,8,FALSE)</f>
        <v>Auxiliary Enterprise</v>
      </c>
      <c r="G606" s="11" t="str">
        <f>VLOOKUP(B606,'Table A as of March 2024'!A:I,9,FALSE)</f>
        <v>500</v>
      </c>
      <c r="H606" t="str">
        <f>VLOOKUP(B606,'Table A as of March 2024'!A:L,12,FALSE)</f>
        <v>No</v>
      </c>
      <c r="I606" s="9" t="str">
        <f>VLOOKUP(B606,'Table A as of March 2024'!A:M,13,FALSE)</f>
        <v>U</v>
      </c>
      <c r="K606" t="str">
        <f>VLOOKUP(G606,'ACFR Class Vlookup'!A:B,2,FALSE)</f>
        <v>N/A</v>
      </c>
      <c r="L606" s="1" t="str">
        <f>VLOOKUP(D606,'Fund Information'!A:F,6,FALSE)</f>
        <v>The Higher Education Auxiliary Enterprise fund accounts for the Auxiliary activities at the colleges/universities.  These activities include such things as food service, bookstores, student health servicces and recreation/intramural programs.</v>
      </c>
      <c r="M606" s="6" t="str">
        <f t="shared" si="103"/>
        <v>N/A</v>
      </c>
      <c r="N606" s="6" t="s">
        <v>2886</v>
      </c>
      <c r="O606" s="6" t="str">
        <f t="shared" si="104"/>
        <v>N/A</v>
      </c>
      <c r="P606" s="5" t="s">
        <v>2886</v>
      </c>
      <c r="Q606" s="6" t="str">
        <f t="shared" si="105"/>
        <v>N/A</v>
      </c>
      <c r="R606" s="7" t="str">
        <f t="shared" si="110"/>
        <v>No</v>
      </c>
      <c r="S606" s="5" t="str">
        <f t="shared" si="106"/>
        <v>N/A</v>
      </c>
      <c r="T606" s="6" t="str">
        <f t="shared" si="107"/>
        <v>N/A</v>
      </c>
      <c r="U606" s="7" t="str">
        <f t="shared" si="111"/>
        <v>No</v>
      </c>
      <c r="V606" s="5" t="str">
        <f t="shared" si="108"/>
        <v>N/A</v>
      </c>
      <c r="W606" s="6" t="str">
        <f t="shared" si="109"/>
        <v>N/A</v>
      </c>
      <c r="X606" s="5" t="s">
        <v>2886</v>
      </c>
    </row>
    <row r="607" spans="1:24" ht="30" x14ac:dyDescent="0.25">
      <c r="A607" s="77">
        <f>VLOOKUP(C607,'BU and Control BU Listing'!A:E,5,FALSE)</f>
        <v>26000</v>
      </c>
      <c r="B607" s="80" t="s">
        <v>4045</v>
      </c>
      <c r="C607" s="22" t="str">
        <f t="shared" si="101"/>
        <v>28300</v>
      </c>
      <c r="D607" s="22" t="str">
        <f t="shared" si="102"/>
        <v>03080</v>
      </c>
      <c r="E607" s="21" t="str">
        <f>VLOOKUP(B607,'Table A as of March 2024'!A:G,7,FALSE)</f>
        <v>J Sargeant Reynolds Cmnty Coll</v>
      </c>
      <c r="F607" s="21" t="str">
        <f>VLOOKUP(B607,'Table A as of March 2024'!A:H,8,FALSE)</f>
        <v>Work Study</v>
      </c>
      <c r="G607" s="11" t="str">
        <f>VLOOKUP(B607,'Table A as of March 2024'!A:I,9,FALSE)</f>
        <v>500</v>
      </c>
      <c r="H607" t="str">
        <f>VLOOKUP(B607,'Table A as of March 2024'!A:L,12,FALSE)</f>
        <v>No</v>
      </c>
      <c r="I607" s="9" t="str">
        <f>VLOOKUP(B607,'Table A as of March 2024'!A:M,13,FALSE)</f>
        <v>R</v>
      </c>
      <c r="K607" t="str">
        <f>VLOOKUP(G607,'ACFR Class Vlookup'!A:B,2,FALSE)</f>
        <v>N/A</v>
      </c>
      <c r="L607" s="1" t="str">
        <f>VLOOKUP(D607,'Fund Information'!A:F,6,FALSE)</f>
        <v>Higher Education activity included on higher education financial statement template submissions.</v>
      </c>
      <c r="M607" s="6" t="str">
        <f t="shared" si="103"/>
        <v>N/A</v>
      </c>
      <c r="N607" s="6" t="s">
        <v>2886</v>
      </c>
      <c r="O607" s="6" t="str">
        <f t="shared" si="104"/>
        <v>N/A</v>
      </c>
      <c r="P607" s="5" t="s">
        <v>2886</v>
      </c>
      <c r="Q607" s="6" t="str">
        <f t="shared" si="105"/>
        <v>N/A</v>
      </c>
      <c r="R607" s="7" t="str">
        <f t="shared" si="110"/>
        <v>No</v>
      </c>
      <c r="S607" s="5" t="str">
        <f t="shared" si="106"/>
        <v>N/A</v>
      </c>
      <c r="T607" s="6" t="str">
        <f t="shared" si="107"/>
        <v>N/A</v>
      </c>
      <c r="U607" s="7" t="str">
        <f t="shared" si="111"/>
        <v>No</v>
      </c>
      <c r="V607" s="5" t="str">
        <f t="shared" si="108"/>
        <v>N/A</v>
      </c>
      <c r="W607" s="6" t="str">
        <f t="shared" si="109"/>
        <v>N/A</v>
      </c>
      <c r="X607" s="5" t="s">
        <v>2886</v>
      </c>
    </row>
    <row r="608" spans="1:24" ht="30" x14ac:dyDescent="0.25">
      <c r="A608" s="77">
        <f>VLOOKUP(C608,'BU and Control BU Listing'!A:E,5,FALSE)</f>
        <v>26000</v>
      </c>
      <c r="B608" s="80" t="s">
        <v>4046</v>
      </c>
      <c r="C608" s="22" t="str">
        <f t="shared" si="101"/>
        <v>28300</v>
      </c>
      <c r="D608" s="22" t="str">
        <f t="shared" si="102"/>
        <v>03170</v>
      </c>
      <c r="E608" s="21" t="str">
        <f>VLOOKUP(B608,'Table A as of March 2024'!A:G,7,FALSE)</f>
        <v>J Sargeant Reynolds Cmnty Coll</v>
      </c>
      <c r="F608" s="21" t="str">
        <f>VLOOKUP(B608,'Table A as of March 2024'!A:H,8,FALSE)</f>
        <v>Student Financial Assistance</v>
      </c>
      <c r="G608" s="11" t="str">
        <f>VLOOKUP(B608,'Table A as of March 2024'!A:I,9,FALSE)</f>
        <v>500</v>
      </c>
      <c r="H608" t="str">
        <f>VLOOKUP(B608,'Table A as of March 2024'!A:L,12,FALSE)</f>
        <v>No</v>
      </c>
      <c r="I608" s="9" t="str">
        <f>VLOOKUP(B608,'Table A as of March 2024'!A:M,13,FALSE)</f>
        <v>U</v>
      </c>
      <c r="K608" t="str">
        <f>VLOOKUP(G608,'ACFR Class Vlookup'!A:B,2,FALSE)</f>
        <v>N/A</v>
      </c>
      <c r="L608" s="1" t="str">
        <f>VLOOKUP(D608,'Fund Information'!A:F,6,FALSE)</f>
        <v>Higher Education activity included on higher education financial statement template submissions.</v>
      </c>
      <c r="M608" s="6" t="str">
        <f t="shared" si="103"/>
        <v>N/A</v>
      </c>
      <c r="N608" s="6" t="s">
        <v>2886</v>
      </c>
      <c r="O608" s="6" t="str">
        <f t="shared" si="104"/>
        <v>N/A</v>
      </c>
      <c r="P608" s="5" t="s">
        <v>2886</v>
      </c>
      <c r="Q608" s="6" t="str">
        <f t="shared" si="105"/>
        <v>N/A</v>
      </c>
      <c r="R608" s="7" t="str">
        <f t="shared" si="110"/>
        <v>No</v>
      </c>
      <c r="S608" s="5" t="str">
        <f t="shared" si="106"/>
        <v>N/A</v>
      </c>
      <c r="T608" s="6" t="str">
        <f t="shared" si="107"/>
        <v>N/A</v>
      </c>
      <c r="U608" s="7" t="str">
        <f t="shared" si="111"/>
        <v>No</v>
      </c>
      <c r="V608" s="5" t="str">
        <f t="shared" si="108"/>
        <v>N/A</v>
      </c>
      <c r="W608" s="6" t="str">
        <f t="shared" si="109"/>
        <v>N/A</v>
      </c>
      <c r="X608" s="5" t="s">
        <v>2886</v>
      </c>
    </row>
    <row r="609" spans="1:24" x14ac:dyDescent="0.25">
      <c r="A609" s="77">
        <f>VLOOKUP(C609,'BU and Control BU Listing'!A:E,5,FALSE)</f>
        <v>26000</v>
      </c>
      <c r="B609" s="80" t="s">
        <v>4047</v>
      </c>
      <c r="C609" s="22" t="str">
        <f t="shared" si="101"/>
        <v>28300</v>
      </c>
      <c r="D609" s="22" t="str">
        <f t="shared" si="102"/>
        <v>03190</v>
      </c>
      <c r="E609" s="21" t="str">
        <f>VLOOKUP(B609,'Table A as of March 2024'!A:G,7,FALSE)</f>
        <v>J Sargeant Reynolds Cmnty Coll</v>
      </c>
      <c r="F609" s="21" t="str">
        <f>VLOOKUP(B609,'Table A as of March 2024'!A:H,8,FALSE)</f>
        <v>Workforce Development Program</v>
      </c>
      <c r="G609" s="11" t="str">
        <f>VLOOKUP(B609,'Table A as of March 2024'!A:I,9,FALSE)</f>
        <v>500</v>
      </c>
      <c r="H609" t="str">
        <f>VLOOKUP(B609,'Table A as of March 2024'!A:L,12,FALSE)</f>
        <v>No</v>
      </c>
      <c r="I609" s="9" t="str">
        <f>VLOOKUP(B609,'Table A as of March 2024'!A:M,13,FALSE)</f>
        <v>U</v>
      </c>
      <c r="K609" t="str">
        <f>VLOOKUP(G609,'ACFR Class Vlookup'!A:B,2,FALSE)</f>
        <v>N/A</v>
      </c>
      <c r="L609" s="1">
        <f>VLOOKUP(D609,'Fund Information'!A:F,6,FALSE)</f>
        <v>0</v>
      </c>
      <c r="M609" s="6" t="str">
        <f t="shared" si="103"/>
        <v>N/A</v>
      </c>
      <c r="N609" s="6" t="s">
        <v>2886</v>
      </c>
      <c r="O609" s="6" t="str">
        <f t="shared" si="104"/>
        <v>N/A</v>
      </c>
      <c r="P609" s="5" t="s">
        <v>2886</v>
      </c>
      <c r="Q609" s="6" t="str">
        <f t="shared" si="105"/>
        <v>N/A</v>
      </c>
      <c r="R609" s="7" t="str">
        <f t="shared" si="110"/>
        <v>No</v>
      </c>
      <c r="S609" s="5" t="str">
        <f t="shared" si="106"/>
        <v>N/A</v>
      </c>
      <c r="T609" s="6" t="str">
        <f t="shared" si="107"/>
        <v>N/A</v>
      </c>
      <c r="U609" s="7" t="str">
        <f t="shared" si="111"/>
        <v>No</v>
      </c>
      <c r="V609" s="5" t="str">
        <f t="shared" si="108"/>
        <v>N/A</v>
      </c>
      <c r="W609" s="6" t="str">
        <f t="shared" si="109"/>
        <v>N/A</v>
      </c>
      <c r="X609" s="5" t="s">
        <v>2886</v>
      </c>
    </row>
    <row r="610" spans="1:24" ht="165" x14ac:dyDescent="0.25">
      <c r="A610" s="77">
        <f>VLOOKUP(C610,'BU and Control BU Listing'!A:E,5,FALSE)</f>
        <v>26000</v>
      </c>
      <c r="B610" s="80" t="s">
        <v>8211</v>
      </c>
      <c r="C610" s="22" t="str">
        <f t="shared" si="101"/>
        <v>28300</v>
      </c>
      <c r="D610" s="22" t="str">
        <f t="shared" si="102"/>
        <v>03210</v>
      </c>
      <c r="E610" s="21" t="str">
        <f>VLOOKUP(B610,'Table A as of March 2024'!A:G,7,FALSE)</f>
        <v>J Sargeant Reynolds Cmnty Coll</v>
      </c>
      <c r="F610" s="21" t="str">
        <f>VLOOKUP(B610,'Table A as of March 2024'!A:H,8,FALSE)</f>
        <v>ARP-CrvStLoclFisRecFd-COVID-19</v>
      </c>
      <c r="G610" s="11" t="str">
        <f>VLOOKUP(B610,'Table A as of March 2024'!A:I,9,FALSE)</f>
        <v>500</v>
      </c>
      <c r="H610" t="str">
        <f>VLOOKUP(B610,'Table A as of March 2024'!A:L,12,FALSE)</f>
        <v>No</v>
      </c>
      <c r="I610" s="9" t="str">
        <f>VLOOKUP(B610,'Table A as of March 2024'!A:M,13,FALSE)</f>
        <v>V</v>
      </c>
      <c r="K610" t="str">
        <f>VLOOKUP(G610,'ACFR Class Vlookup'!A:B,2,FALSE)</f>
        <v>N/A</v>
      </c>
      <c r="L610" s="1" t="str">
        <f>VLOOKUP(D610,'Fund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10" s="6" t="str">
        <f t="shared" si="103"/>
        <v>N/A</v>
      </c>
      <c r="N610" s="6" t="s">
        <v>2886</v>
      </c>
      <c r="O610" s="6" t="str">
        <f t="shared" si="104"/>
        <v>N/A</v>
      </c>
      <c r="P610" s="5" t="s">
        <v>2886</v>
      </c>
      <c r="Q610" s="6" t="str">
        <f t="shared" si="105"/>
        <v>N/A</v>
      </c>
      <c r="R610" s="7" t="str">
        <f t="shared" si="110"/>
        <v>No</v>
      </c>
      <c r="S610" s="5" t="str">
        <f t="shared" si="106"/>
        <v>N/A</v>
      </c>
      <c r="T610" s="6" t="str">
        <f t="shared" si="107"/>
        <v>N/A</v>
      </c>
      <c r="U610" s="7" t="str">
        <f t="shared" si="111"/>
        <v>No</v>
      </c>
      <c r="V610" s="5" t="str">
        <f t="shared" si="108"/>
        <v>N/A</v>
      </c>
      <c r="W610" s="6" t="str">
        <f t="shared" si="109"/>
        <v>N/A</v>
      </c>
      <c r="X610" s="5" t="s">
        <v>2886</v>
      </c>
    </row>
    <row r="611" spans="1:24" ht="90" x14ac:dyDescent="0.25">
      <c r="A611" s="77">
        <f>VLOOKUP(C611,'BU and Control BU Listing'!A:E,5,FALSE)</f>
        <v>26000</v>
      </c>
      <c r="B611" s="80" t="s">
        <v>8707</v>
      </c>
      <c r="C611" s="22" t="str">
        <f t="shared" si="101"/>
        <v>28300</v>
      </c>
      <c r="D611" s="22" t="str">
        <f t="shared" si="102"/>
        <v>03410</v>
      </c>
      <c r="E611" s="21" t="str">
        <f>VLOOKUP(B611,'Table A as of March 2024'!A:G,7,FALSE)</f>
        <v>J Sargeant Reynolds Cmnty Coll</v>
      </c>
      <c r="F611" s="21" t="str">
        <f>VLOOKUP(B611,'Table A as of March 2024'!A:H,8,FALSE)</f>
        <v>GEER Fund - COVID-19</v>
      </c>
      <c r="G611" s="11" t="str">
        <f>VLOOKUP(B611,'Table A as of March 2024'!A:I,9,FALSE)</f>
        <v>500</v>
      </c>
      <c r="H611" t="str">
        <f>VLOOKUP(B611,'Table A as of March 2024'!A:L,12,FALSE)</f>
        <v>No</v>
      </c>
      <c r="I611" s="9" t="str">
        <f>VLOOKUP(B611,'Table A as of March 2024'!A:M,13,FALSE)</f>
        <v>V</v>
      </c>
      <c r="K611" t="str">
        <f>VLOOKUP(G611,'ACFR Class Vlookup'!A:B,2,FALSE)</f>
        <v>N/A</v>
      </c>
      <c r="L611" s="1" t="str">
        <f>VLOOKUP(D611,'Fund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611" s="6" t="str">
        <f t="shared" si="103"/>
        <v>N/A</v>
      </c>
      <c r="N611" s="6" t="s">
        <v>2886</v>
      </c>
      <c r="O611" s="6" t="str">
        <f t="shared" si="104"/>
        <v>N/A</v>
      </c>
      <c r="P611" s="5" t="s">
        <v>2886</v>
      </c>
      <c r="Q611" s="6" t="str">
        <f t="shared" si="105"/>
        <v>N/A</v>
      </c>
      <c r="R611" s="7" t="str">
        <f t="shared" si="110"/>
        <v>No</v>
      </c>
      <c r="S611" s="5" t="str">
        <f t="shared" si="106"/>
        <v>N/A</v>
      </c>
      <c r="T611" s="6" t="str">
        <f t="shared" si="107"/>
        <v>N/A</v>
      </c>
      <c r="U611" s="7" t="str">
        <f t="shared" si="111"/>
        <v>No</v>
      </c>
      <c r="V611" s="5" t="str">
        <f t="shared" si="108"/>
        <v>N/A</v>
      </c>
      <c r="W611" s="6" t="str">
        <f t="shared" si="109"/>
        <v>N/A</v>
      </c>
      <c r="X611" s="5" t="s">
        <v>2886</v>
      </c>
    </row>
    <row r="612" spans="1:24" ht="165" x14ac:dyDescent="0.25">
      <c r="A612" s="77">
        <f>VLOOKUP(C612,'BU and Control BU Listing'!A:E,5,FALSE)</f>
        <v>26000</v>
      </c>
      <c r="B612" s="80" t="s">
        <v>5904</v>
      </c>
      <c r="C612" s="22" t="str">
        <f t="shared" si="101"/>
        <v>28300</v>
      </c>
      <c r="D612" s="22" t="str">
        <f t="shared" si="102"/>
        <v>03420</v>
      </c>
      <c r="E612" s="21" t="str">
        <f>VLOOKUP(B612,'Table A as of March 2024'!A:G,7,FALSE)</f>
        <v>J Sargeant Reynolds Cmnty Coll</v>
      </c>
      <c r="F612" s="21" t="str">
        <f>VLOOKUP(B612,'Table A as of March 2024'!A:H,8,FALSE)</f>
        <v>Caresactrlffd-General-Covid-19</v>
      </c>
      <c r="G612" s="11" t="str">
        <f>VLOOKUP(B612,'Table A as of March 2024'!A:I,9,FALSE)</f>
        <v>500</v>
      </c>
      <c r="H612" t="str">
        <f>VLOOKUP(B612,'Table A as of March 2024'!A:L,12,FALSE)</f>
        <v>No</v>
      </c>
      <c r="I612" s="9" t="str">
        <f>VLOOKUP(B612,'Table A as of March 2024'!A:M,13,FALSE)</f>
        <v>V</v>
      </c>
      <c r="K612" t="str">
        <f>VLOOKUP(G612,'ACFR Class Vlookup'!A:B,2,FALSE)</f>
        <v>N/A</v>
      </c>
      <c r="L612" s="1" t="str">
        <f>VLOOKUP(D612,'Fund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12" s="6" t="str">
        <f t="shared" si="103"/>
        <v>N/A</v>
      </c>
      <c r="N612" s="6" t="s">
        <v>2886</v>
      </c>
      <c r="O612" s="6" t="str">
        <f t="shared" si="104"/>
        <v>N/A</v>
      </c>
      <c r="P612" s="5" t="s">
        <v>2886</v>
      </c>
      <c r="Q612" s="6" t="str">
        <f t="shared" si="105"/>
        <v>N/A</v>
      </c>
      <c r="R612" s="7" t="str">
        <f t="shared" si="110"/>
        <v>No</v>
      </c>
      <c r="S612" s="5" t="str">
        <f t="shared" si="106"/>
        <v>N/A</v>
      </c>
      <c r="T612" s="6" t="str">
        <f t="shared" si="107"/>
        <v>N/A</v>
      </c>
      <c r="U612" s="7" t="str">
        <f t="shared" si="111"/>
        <v>No</v>
      </c>
      <c r="V612" s="5" t="str">
        <f t="shared" si="108"/>
        <v>N/A</v>
      </c>
      <c r="W612" s="6" t="str">
        <f t="shared" si="109"/>
        <v>N/A</v>
      </c>
      <c r="X612" s="5" t="s">
        <v>2886</v>
      </c>
    </row>
    <row r="613" spans="1:24" ht="90" x14ac:dyDescent="0.25">
      <c r="A613" s="77">
        <f>VLOOKUP(C613,'BU and Control BU Listing'!A:E,5,FALSE)</f>
        <v>26000</v>
      </c>
      <c r="B613" s="80" t="s">
        <v>5905</v>
      </c>
      <c r="C613" s="22" t="str">
        <f t="shared" si="101"/>
        <v>28300</v>
      </c>
      <c r="D613" s="22" t="str">
        <f t="shared" si="102"/>
        <v>03690</v>
      </c>
      <c r="E613" s="21" t="str">
        <f>VLOOKUP(B613,'Table A as of March 2024'!A:G,7,FALSE)</f>
        <v>J Sargeant Reynolds Cmnty Coll</v>
      </c>
      <c r="F613" s="21" t="str">
        <f>VLOOKUP(B613,'Table A as of March 2024'!A:H,8,FALSE)</f>
        <v>EduStabFund-Institutn-COVID-19</v>
      </c>
      <c r="G613" s="11" t="str">
        <f>VLOOKUP(B613,'Table A as of March 2024'!A:I,9,FALSE)</f>
        <v>500</v>
      </c>
      <c r="H613" t="str">
        <f>VLOOKUP(B613,'Table A as of March 2024'!A:L,12,FALSE)</f>
        <v>No</v>
      </c>
      <c r="I613" s="9" t="str">
        <f>VLOOKUP(B613,'Table A as of March 2024'!A:M,13,FALSE)</f>
        <v>V</v>
      </c>
      <c r="K613" t="str">
        <f>VLOOKUP(G613,'ACFR Class Vlookup'!A:B,2,FALSE)</f>
        <v>N/A</v>
      </c>
      <c r="L613" s="1" t="str">
        <f>VLOOKUP(D613,'Fund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613" s="6" t="str">
        <f t="shared" si="103"/>
        <v>N/A</v>
      </c>
      <c r="N613" s="6" t="s">
        <v>2886</v>
      </c>
      <c r="O613" s="6" t="str">
        <f t="shared" si="104"/>
        <v>N/A</v>
      </c>
      <c r="P613" s="5" t="s">
        <v>2886</v>
      </c>
      <c r="Q613" s="6" t="str">
        <f t="shared" si="105"/>
        <v>N/A</v>
      </c>
      <c r="R613" s="7" t="str">
        <f t="shared" si="110"/>
        <v>No</v>
      </c>
      <c r="S613" s="5" t="str">
        <f t="shared" si="106"/>
        <v>N/A</v>
      </c>
      <c r="T613" s="6" t="str">
        <f t="shared" si="107"/>
        <v>N/A</v>
      </c>
      <c r="U613" s="7" t="str">
        <f t="shared" si="111"/>
        <v>No</v>
      </c>
      <c r="V613" s="5" t="str">
        <f t="shared" si="108"/>
        <v>N/A</v>
      </c>
      <c r="W613" s="6" t="str">
        <f t="shared" si="109"/>
        <v>N/A</v>
      </c>
      <c r="X613" s="5" t="s">
        <v>2886</v>
      </c>
    </row>
    <row r="614" spans="1:24" ht="30" x14ac:dyDescent="0.25">
      <c r="A614" s="77">
        <f>VLOOKUP(C614,'BU and Control BU Listing'!A:E,5,FALSE)</f>
        <v>26000</v>
      </c>
      <c r="B614" s="80" t="s">
        <v>4048</v>
      </c>
      <c r="C614" s="22" t="str">
        <f t="shared" si="101"/>
        <v>28300</v>
      </c>
      <c r="D614" s="22" t="str">
        <f t="shared" si="102"/>
        <v>03810</v>
      </c>
      <c r="E614" s="21" t="str">
        <f>VLOOKUP(B614,'Table A as of March 2024'!A:G,7,FALSE)</f>
        <v>J Sargeant Reynolds Cmnty Coll</v>
      </c>
      <c r="F614" s="21" t="str">
        <f>VLOOKUP(B614,'Table A as of March 2024'!A:H,8,FALSE)</f>
        <v>WIA Adult Activities-St-ARRA</v>
      </c>
      <c r="G614" s="11" t="str">
        <f>VLOOKUP(B614,'Table A as of March 2024'!A:I,9,FALSE)</f>
        <v>500</v>
      </c>
      <c r="H614" t="str">
        <f>VLOOKUP(B614,'Table A as of March 2024'!A:L,12,FALSE)</f>
        <v>No</v>
      </c>
      <c r="I614" s="9" t="str">
        <f>VLOOKUP(B614,'Table A as of March 2024'!A:M,13,FALSE)</f>
        <v>S</v>
      </c>
      <c r="K614" t="str">
        <f>VLOOKUP(G614,'ACFR Class Vlookup'!A:B,2,FALSE)</f>
        <v>N/A</v>
      </c>
      <c r="L614" s="1" t="str">
        <f>VLOOKUP(D614,'Fund Information'!A:F,6,FALSE)</f>
        <v>This fund accounts for American Recovery and Reinvestment Act (ARRA) Stimulus Monies.</v>
      </c>
      <c r="M614" s="6" t="str">
        <f t="shared" si="103"/>
        <v>N/A</v>
      </c>
      <c r="N614" s="6" t="s">
        <v>2886</v>
      </c>
      <c r="O614" s="6" t="str">
        <f t="shared" si="104"/>
        <v>N/A</v>
      </c>
      <c r="P614" s="5" t="s">
        <v>2886</v>
      </c>
      <c r="Q614" s="6" t="str">
        <f t="shared" si="105"/>
        <v>N/A</v>
      </c>
      <c r="R614" s="7" t="str">
        <f t="shared" si="110"/>
        <v>No</v>
      </c>
      <c r="S614" s="5" t="str">
        <f t="shared" si="106"/>
        <v>N/A</v>
      </c>
      <c r="T614" s="6" t="str">
        <f t="shared" si="107"/>
        <v>N/A</v>
      </c>
      <c r="U614" s="7" t="str">
        <f t="shared" si="111"/>
        <v>No</v>
      </c>
      <c r="V614" s="5" t="str">
        <f t="shared" si="108"/>
        <v>N/A</v>
      </c>
      <c r="W614" s="6" t="str">
        <f t="shared" si="109"/>
        <v>N/A</v>
      </c>
      <c r="X614" s="5" t="s">
        <v>2886</v>
      </c>
    </row>
    <row r="615" spans="1:24" ht="30" x14ac:dyDescent="0.25">
      <c r="A615" s="77">
        <f>VLOOKUP(C615,'BU and Control BU Listing'!A:E,5,FALSE)</f>
        <v>26000</v>
      </c>
      <c r="B615" s="80" t="s">
        <v>4049</v>
      </c>
      <c r="C615" s="22" t="str">
        <f t="shared" si="101"/>
        <v>28300</v>
      </c>
      <c r="D615" s="22" t="str">
        <f t="shared" si="102"/>
        <v>03820</v>
      </c>
      <c r="E615" s="21" t="str">
        <f>VLOOKUP(B615,'Table A as of March 2024'!A:G,7,FALSE)</f>
        <v>J Sargeant Reynolds Cmnty Coll</v>
      </c>
      <c r="F615" s="21" t="str">
        <f>VLOOKUP(B615,'Table A as of March 2024'!A:H,8,FALSE)</f>
        <v>WIA Yth Formula Grants-St-ARRA</v>
      </c>
      <c r="G615" s="11" t="str">
        <f>VLOOKUP(B615,'Table A as of March 2024'!A:I,9,FALSE)</f>
        <v>500</v>
      </c>
      <c r="H615" t="str">
        <f>VLOOKUP(B615,'Table A as of March 2024'!A:L,12,FALSE)</f>
        <v>No</v>
      </c>
      <c r="I615" s="9" t="str">
        <f>VLOOKUP(B615,'Table A as of March 2024'!A:M,13,FALSE)</f>
        <v>S</v>
      </c>
      <c r="K615" t="str">
        <f>VLOOKUP(G615,'ACFR Class Vlookup'!A:B,2,FALSE)</f>
        <v>N/A</v>
      </c>
      <c r="L615" s="1" t="str">
        <f>VLOOKUP(D615,'Fund Information'!A:F,6,FALSE)</f>
        <v>This fund accounts for American Recovery and Reinvestment Act (ARRA) Stimulus Monies.</v>
      </c>
      <c r="M615" s="6" t="str">
        <f t="shared" si="103"/>
        <v>N/A</v>
      </c>
      <c r="N615" s="6" t="s">
        <v>2886</v>
      </c>
      <c r="O615" s="6" t="str">
        <f t="shared" si="104"/>
        <v>N/A</v>
      </c>
      <c r="P615" s="5" t="s">
        <v>2886</v>
      </c>
      <c r="Q615" s="6" t="str">
        <f t="shared" si="105"/>
        <v>N/A</v>
      </c>
      <c r="R615" s="7" t="str">
        <f t="shared" si="110"/>
        <v>No</v>
      </c>
      <c r="S615" s="5" t="str">
        <f t="shared" si="106"/>
        <v>N/A</v>
      </c>
      <c r="T615" s="6" t="str">
        <f t="shared" si="107"/>
        <v>N/A</v>
      </c>
      <c r="U615" s="7" t="str">
        <f t="shared" si="111"/>
        <v>No</v>
      </c>
      <c r="V615" s="5" t="str">
        <f t="shared" si="108"/>
        <v>N/A</v>
      </c>
      <c r="W615" s="6" t="str">
        <f t="shared" si="109"/>
        <v>N/A</v>
      </c>
      <c r="X615" s="5" t="s">
        <v>2886</v>
      </c>
    </row>
    <row r="616" spans="1:24" ht="30" x14ac:dyDescent="0.25">
      <c r="A616" s="77">
        <f>VLOOKUP(C616,'BU and Control BU Listing'!A:E,5,FALSE)</f>
        <v>26000</v>
      </c>
      <c r="B616" s="80" t="s">
        <v>4050</v>
      </c>
      <c r="C616" s="22" t="str">
        <f t="shared" si="101"/>
        <v>28300</v>
      </c>
      <c r="D616" s="22" t="str">
        <f t="shared" si="102"/>
        <v>03830</v>
      </c>
      <c r="E616" s="21" t="str">
        <f>VLOOKUP(B616,'Table A as of March 2024'!A:G,7,FALSE)</f>
        <v>J Sargeant Reynolds Cmnty Coll</v>
      </c>
      <c r="F616" s="21" t="str">
        <f>VLOOKUP(B616,'Table A as of March 2024'!A:H,8,FALSE)</f>
        <v>WIA Dslctd Wrkrs-Frmla St-ARRA</v>
      </c>
      <c r="G616" s="11" t="str">
        <f>VLOOKUP(B616,'Table A as of March 2024'!A:I,9,FALSE)</f>
        <v>500</v>
      </c>
      <c r="H616" t="str">
        <f>VLOOKUP(B616,'Table A as of March 2024'!A:L,12,FALSE)</f>
        <v>No</v>
      </c>
      <c r="I616" s="9" t="str">
        <f>VLOOKUP(B616,'Table A as of March 2024'!A:M,13,FALSE)</f>
        <v>S</v>
      </c>
      <c r="K616" t="str">
        <f>VLOOKUP(G616,'ACFR Class Vlookup'!A:B,2,FALSE)</f>
        <v>N/A</v>
      </c>
      <c r="L616" s="1" t="str">
        <f>VLOOKUP(D616,'Fund Information'!A:F,6,FALSE)</f>
        <v>This fund accounts for American Recovery and Reinvestment Act (ARRA) Stimulus Monies.</v>
      </c>
      <c r="M616" s="6" t="str">
        <f t="shared" si="103"/>
        <v>N/A</v>
      </c>
      <c r="N616" s="6" t="s">
        <v>2886</v>
      </c>
      <c r="O616" s="6" t="str">
        <f t="shared" si="104"/>
        <v>N/A</v>
      </c>
      <c r="P616" s="5" t="s">
        <v>2886</v>
      </c>
      <c r="Q616" s="6" t="str">
        <f t="shared" si="105"/>
        <v>N/A</v>
      </c>
      <c r="R616" s="7" t="str">
        <f t="shared" si="110"/>
        <v>No</v>
      </c>
      <c r="S616" s="5" t="str">
        <f t="shared" si="106"/>
        <v>N/A</v>
      </c>
      <c r="T616" s="6" t="str">
        <f t="shared" si="107"/>
        <v>N/A</v>
      </c>
      <c r="U616" s="7" t="str">
        <f t="shared" si="111"/>
        <v>No</v>
      </c>
      <c r="V616" s="5" t="str">
        <f t="shared" si="108"/>
        <v>N/A</v>
      </c>
      <c r="W616" s="6" t="str">
        <f t="shared" si="109"/>
        <v>N/A</v>
      </c>
      <c r="X616" s="5" t="s">
        <v>2886</v>
      </c>
    </row>
    <row r="617" spans="1:24" ht="30" x14ac:dyDescent="0.25">
      <c r="A617" s="77">
        <f>VLOOKUP(C617,'BU and Control BU Listing'!A:E,5,FALSE)</f>
        <v>26000</v>
      </c>
      <c r="B617" s="80" t="s">
        <v>8873</v>
      </c>
      <c r="C617" s="22" t="str">
        <f t="shared" si="101"/>
        <v>28300</v>
      </c>
      <c r="D617" s="22" t="str">
        <f t="shared" si="102"/>
        <v>03860</v>
      </c>
      <c r="E617" s="21" t="str">
        <f>VLOOKUP(B617,'Table A as of March 2024'!A:G,7,FALSE)</f>
        <v>J Sargeant Reynolds Cmnty Coll</v>
      </c>
      <c r="F617" s="21" t="str">
        <f>VLOOKUP(B617,'Table A as of March 2024'!A:H,8,FALSE)</f>
        <v>Rcycl Matl Sale-Non-Gen/Fed-HE</v>
      </c>
      <c r="G617" s="11" t="str">
        <f>VLOOKUP(B617,'Table A as of March 2024'!A:I,9,FALSE)</f>
        <v>500</v>
      </c>
      <c r="H617" t="str">
        <f>VLOOKUP(B617,'Table A as of March 2024'!A:L,12,FALSE)</f>
        <v>No</v>
      </c>
      <c r="I617" s="9" t="str">
        <f>VLOOKUP(B617,'Table A as of March 2024'!A:M,13,FALSE)</f>
        <v>U</v>
      </c>
      <c r="K617" t="str">
        <f>VLOOKUP(G617,'ACFR Class Vlookup'!A:B,2,FALSE)</f>
        <v>N/A</v>
      </c>
      <c r="L617" s="1" t="str">
        <f>VLOOKUP(D617,'Fund Information'!A:F,6,FALSE)</f>
        <v>Higher Education activity included on higher education financial statement template submissions.</v>
      </c>
      <c r="M617" s="6" t="str">
        <f t="shared" si="103"/>
        <v>N/A</v>
      </c>
      <c r="N617" s="6" t="s">
        <v>2886</v>
      </c>
      <c r="O617" s="6" t="str">
        <f t="shared" si="104"/>
        <v>N/A</v>
      </c>
      <c r="P617" s="5" t="s">
        <v>2886</v>
      </c>
      <c r="Q617" s="6" t="str">
        <f t="shared" si="105"/>
        <v>N/A</v>
      </c>
      <c r="R617" s="7" t="str">
        <f t="shared" si="110"/>
        <v>No</v>
      </c>
      <c r="S617" s="5" t="str">
        <f t="shared" si="106"/>
        <v>N/A</v>
      </c>
      <c r="T617" s="6" t="str">
        <f t="shared" si="107"/>
        <v>N/A</v>
      </c>
      <c r="U617" s="7" t="str">
        <f t="shared" si="111"/>
        <v>No</v>
      </c>
      <c r="V617" s="5" t="str">
        <f t="shared" si="108"/>
        <v>N/A</v>
      </c>
      <c r="W617" s="6" t="str">
        <f t="shared" si="109"/>
        <v>N/A</v>
      </c>
      <c r="X617" s="5" t="s">
        <v>2886</v>
      </c>
    </row>
    <row r="618" spans="1:24" ht="45" x14ac:dyDescent="0.25">
      <c r="A618" s="77">
        <f>VLOOKUP(C618,'BU and Control BU Listing'!A:E,5,FALSE)</f>
        <v>26000</v>
      </c>
      <c r="B618" s="80" t="s">
        <v>4051</v>
      </c>
      <c r="C618" s="22" t="str">
        <f t="shared" si="101"/>
        <v>28300</v>
      </c>
      <c r="D618" s="22" t="str">
        <f t="shared" si="102"/>
        <v>03870</v>
      </c>
      <c r="E618" s="21" t="str">
        <f>VLOOKUP(B618,'Table A as of March 2024'!A:G,7,FALSE)</f>
        <v>J Sargeant Reynolds Cmnty Coll</v>
      </c>
      <c r="F618" s="21" t="str">
        <f>VLOOKUP(B618,'Table A as of March 2024'!A:H,8,FALSE)</f>
        <v>Srplus Supp&amp;Equip Sales-Gen-HE</v>
      </c>
      <c r="G618" s="11" t="str">
        <f>VLOOKUP(B618,'Table A as of March 2024'!A:I,9,FALSE)</f>
        <v>500</v>
      </c>
      <c r="H618" t="str">
        <f>VLOOKUP(B618,'Table A as of March 2024'!A:L,12,FALSE)</f>
        <v>No</v>
      </c>
      <c r="I618" s="9" t="str">
        <f>VLOOKUP(B618,'Table A as of March 2024'!A:M,13,FALSE)</f>
        <v>U</v>
      </c>
      <c r="K618" t="str">
        <f>VLOOKUP(G618,'ACFR Class Vlookup'!A:B,2,FALSE)</f>
        <v>N/A</v>
      </c>
      <c r="L618" s="1" t="str">
        <f>VLOOKUP(D618,'Fund Information'!A:F,6,FALSE)</f>
        <v>Higher Education activity accounted for on higher education financial statement template submissions.  Accounts for sale of surplus supplies and equipment.</v>
      </c>
      <c r="M618" s="6" t="str">
        <f t="shared" si="103"/>
        <v>N/A</v>
      </c>
      <c r="N618" s="6" t="s">
        <v>2886</v>
      </c>
      <c r="O618" s="6" t="str">
        <f t="shared" si="104"/>
        <v>N/A</v>
      </c>
      <c r="P618" s="5" t="s">
        <v>2886</v>
      </c>
      <c r="Q618" s="6" t="str">
        <f t="shared" si="105"/>
        <v>N/A</v>
      </c>
      <c r="R618" s="7" t="str">
        <f t="shared" si="110"/>
        <v>No</v>
      </c>
      <c r="S618" s="5" t="str">
        <f t="shared" si="106"/>
        <v>N/A</v>
      </c>
      <c r="T618" s="6" t="str">
        <f t="shared" si="107"/>
        <v>N/A</v>
      </c>
      <c r="U618" s="7" t="str">
        <f t="shared" si="111"/>
        <v>No</v>
      </c>
      <c r="V618" s="5" t="str">
        <f t="shared" si="108"/>
        <v>N/A</v>
      </c>
      <c r="W618" s="6" t="str">
        <f t="shared" si="109"/>
        <v>N/A</v>
      </c>
      <c r="X618" s="5" t="s">
        <v>2886</v>
      </c>
    </row>
    <row r="619" spans="1:24" ht="30" x14ac:dyDescent="0.25">
      <c r="A619" s="77">
        <f>VLOOKUP(C619,'BU and Control BU Listing'!A:E,5,FALSE)</f>
        <v>26000</v>
      </c>
      <c r="B619" s="80" t="s">
        <v>8874</v>
      </c>
      <c r="C619" s="22" t="str">
        <f t="shared" si="101"/>
        <v>28300</v>
      </c>
      <c r="D619" s="22" t="str">
        <f t="shared" si="102"/>
        <v>03900</v>
      </c>
      <c r="E619" s="21" t="str">
        <f>VLOOKUP(B619,'Table A as of March 2024'!A:G,7,FALSE)</f>
        <v>J Sargeant Reynolds Cmnty Coll</v>
      </c>
      <c r="F619" s="21" t="str">
        <f>VLOOKUP(B619,'Table A as of March 2024'!A:H,8,FALSE)</f>
        <v>Insurance Recovery - Higher Ed</v>
      </c>
      <c r="G619" s="11" t="str">
        <f>VLOOKUP(B619,'Table A as of March 2024'!A:I,9,FALSE)</f>
        <v>500</v>
      </c>
      <c r="H619" t="str">
        <f>VLOOKUP(B619,'Table A as of March 2024'!A:L,12,FALSE)</f>
        <v>No</v>
      </c>
      <c r="I619" s="9" t="str">
        <f>VLOOKUP(B619,'Table A as of March 2024'!A:M,13,FALSE)</f>
        <v>U</v>
      </c>
      <c r="K619" t="str">
        <f>VLOOKUP(G619,'ACFR Class Vlookup'!A:B,2,FALSE)</f>
        <v>N/A</v>
      </c>
      <c r="L619" s="1" t="str">
        <f>VLOOKUP(D619,'Fund Information'!A:F,6,FALSE)</f>
        <v>Higher Education activity included on higher education financial statement template submissions.</v>
      </c>
      <c r="M619" s="6" t="str">
        <f t="shared" si="103"/>
        <v>N/A</v>
      </c>
      <c r="N619" s="6" t="s">
        <v>2886</v>
      </c>
      <c r="O619" s="6" t="str">
        <f t="shared" si="104"/>
        <v>N/A</v>
      </c>
      <c r="P619" s="5" t="s">
        <v>2886</v>
      </c>
      <c r="Q619" s="6" t="str">
        <f t="shared" si="105"/>
        <v>N/A</v>
      </c>
      <c r="R619" s="7" t="str">
        <f t="shared" si="110"/>
        <v>No</v>
      </c>
      <c r="S619" s="5" t="str">
        <f t="shared" si="106"/>
        <v>N/A</v>
      </c>
      <c r="T619" s="6" t="str">
        <f t="shared" si="107"/>
        <v>N/A</v>
      </c>
      <c r="U619" s="7" t="str">
        <f t="shared" si="111"/>
        <v>No</v>
      </c>
      <c r="V619" s="5" t="str">
        <f t="shared" si="108"/>
        <v>N/A</v>
      </c>
      <c r="W619" s="6" t="str">
        <f t="shared" si="109"/>
        <v>N/A</v>
      </c>
      <c r="X619" s="5" t="s">
        <v>2886</v>
      </c>
    </row>
    <row r="620" spans="1:24" ht="75" x14ac:dyDescent="0.25">
      <c r="A620" s="77">
        <f>VLOOKUP(C620,'BU and Control BU Listing'!A:E,5,FALSE)</f>
        <v>26000</v>
      </c>
      <c r="B620" s="80" t="s">
        <v>4052</v>
      </c>
      <c r="C620" s="22" t="str">
        <f t="shared" si="101"/>
        <v>28300</v>
      </c>
      <c r="D620" s="22" t="str">
        <f t="shared" si="102"/>
        <v>07005</v>
      </c>
      <c r="E620" s="21" t="str">
        <f>VLOOKUP(B620,'Table A as of March 2024'!A:G,7,FALSE)</f>
        <v>J Sargeant Reynolds Cmnty Coll</v>
      </c>
      <c r="F620" s="21" t="str">
        <f>VLOOKUP(B620,'Table A as of March 2024'!A:H,8,FALSE)</f>
        <v>Trust And Agency-VCCS</v>
      </c>
      <c r="G620" s="11" t="str">
        <f>VLOOKUP(B620,'Table A as of March 2024'!A:I,9,FALSE)</f>
        <v>500</v>
      </c>
      <c r="H620" t="str">
        <f>VLOOKUP(B620,'Table A as of March 2024'!A:L,12,FALSE)</f>
        <v>No</v>
      </c>
      <c r="I620" s="9" t="str">
        <f>VLOOKUP(B620,'Table A as of March 2024'!A:M,13,FALSE)</f>
        <v>R</v>
      </c>
      <c r="K620" t="str">
        <f>VLOOKUP(G620,'ACFR Class Vlookup'!A:B,2,FALSE)</f>
        <v>N/A</v>
      </c>
      <c r="L620" s="1" t="str">
        <f>VLOOKUP(D620,'Fund Information'!A:F,6,FALSE)</f>
        <v>Higher Education activity included on higher education financial statement template submissions.
4/1/17 - Financial Reporting Validation of ACFR Chartfield Attributes – December FY 2017 analysis-Changing all HE to 500</v>
      </c>
      <c r="M620" s="6" t="str">
        <f t="shared" si="103"/>
        <v>N/A</v>
      </c>
      <c r="N620" s="6" t="s">
        <v>2886</v>
      </c>
      <c r="O620" s="6" t="str">
        <f t="shared" si="104"/>
        <v>N/A</v>
      </c>
      <c r="P620" s="5" t="s">
        <v>2886</v>
      </c>
      <c r="Q620" s="6" t="str">
        <f t="shared" si="105"/>
        <v>N/A</v>
      </c>
      <c r="R620" s="7" t="str">
        <f t="shared" si="110"/>
        <v>No</v>
      </c>
      <c r="S620" s="5" t="str">
        <f t="shared" si="106"/>
        <v>N/A</v>
      </c>
      <c r="T620" s="6" t="str">
        <f t="shared" si="107"/>
        <v>N/A</v>
      </c>
      <c r="U620" s="7" t="str">
        <f t="shared" si="111"/>
        <v>No</v>
      </c>
      <c r="V620" s="5" t="str">
        <f t="shared" si="108"/>
        <v>N/A</v>
      </c>
      <c r="W620" s="6" t="str">
        <f t="shared" si="109"/>
        <v>N/A</v>
      </c>
      <c r="X620" s="5" t="s">
        <v>2886</v>
      </c>
    </row>
    <row r="621" spans="1:24" ht="30" x14ac:dyDescent="0.25">
      <c r="A621" s="77">
        <f>VLOOKUP(C621,'BU and Control BU Listing'!A:E,5,FALSE)</f>
        <v>26000</v>
      </c>
      <c r="B621" s="80" t="s">
        <v>4053</v>
      </c>
      <c r="C621" s="22" t="str">
        <f t="shared" si="101"/>
        <v>28300</v>
      </c>
      <c r="D621" s="22" t="str">
        <f t="shared" si="102"/>
        <v>08140</v>
      </c>
      <c r="E621" s="21" t="str">
        <f>VLOOKUP(B621,'Table A as of March 2024'!A:G,7,FALSE)</f>
        <v>J Sargeant Reynolds Cmnty Coll</v>
      </c>
      <c r="F621" s="21" t="str">
        <f>VLOOKUP(B621,'Table A as of March 2024'!A:H,8,FALSE)</f>
        <v>9(D) Debt Service-Prin/Int Pay</v>
      </c>
      <c r="G621" s="11" t="str">
        <f>VLOOKUP(B621,'Table A as of March 2024'!A:I,9,FALSE)</f>
        <v>500</v>
      </c>
      <c r="H621" t="str">
        <f>VLOOKUP(B621,'Table A as of March 2024'!A:L,12,FALSE)</f>
        <v>No</v>
      </c>
      <c r="I621" s="9" t="str">
        <f>VLOOKUP(B621,'Table A as of March 2024'!A:M,13,FALSE)</f>
        <v>R</v>
      </c>
      <c r="K621" t="str">
        <f>VLOOKUP(G621,'ACFR Class Vlookup'!A:B,2,FALSE)</f>
        <v>N/A</v>
      </c>
      <c r="L621" s="1" t="str">
        <f>VLOOKUP(D621,'Fund Information'!A:F,6,FALSE)</f>
        <v>Higher Education activity included on higher education financial statement template submissions.</v>
      </c>
      <c r="M621" s="6" t="str">
        <f t="shared" si="103"/>
        <v>N/A</v>
      </c>
      <c r="N621" s="6" t="s">
        <v>2886</v>
      </c>
      <c r="O621" s="6" t="str">
        <f t="shared" si="104"/>
        <v>N/A</v>
      </c>
      <c r="P621" s="5" t="s">
        <v>2886</v>
      </c>
      <c r="Q621" s="6" t="str">
        <f t="shared" si="105"/>
        <v>N/A</v>
      </c>
      <c r="R621" s="7" t="str">
        <f t="shared" si="110"/>
        <v>No</v>
      </c>
      <c r="S621" s="5" t="str">
        <f t="shared" si="106"/>
        <v>N/A</v>
      </c>
      <c r="T621" s="6" t="str">
        <f t="shared" si="107"/>
        <v>N/A</v>
      </c>
      <c r="U621" s="7" t="str">
        <f t="shared" si="111"/>
        <v>No</v>
      </c>
      <c r="V621" s="5" t="str">
        <f t="shared" si="108"/>
        <v>N/A</v>
      </c>
      <c r="W621" s="6" t="str">
        <f t="shared" si="109"/>
        <v>N/A</v>
      </c>
      <c r="X621" s="5" t="s">
        <v>2886</v>
      </c>
    </row>
    <row r="622" spans="1:24" ht="30" x14ac:dyDescent="0.25">
      <c r="A622" s="77">
        <f>VLOOKUP(C622,'BU and Control BU Listing'!A:E,5,FALSE)</f>
        <v>26000</v>
      </c>
      <c r="B622" s="80" t="s">
        <v>4054</v>
      </c>
      <c r="C622" s="22" t="str">
        <f t="shared" si="101"/>
        <v>28300</v>
      </c>
      <c r="D622" s="22" t="str">
        <f t="shared" si="102"/>
        <v>08170</v>
      </c>
      <c r="E622" s="21" t="str">
        <f>VLOOKUP(B622,'Table A as of March 2024'!A:G,7,FALSE)</f>
        <v>J Sargeant Reynolds Cmnty Coll</v>
      </c>
      <c r="F622" s="21" t="str">
        <f>VLOOKUP(B622,'Table A as of March 2024'!A:H,8,FALSE)</f>
        <v>VCBA 21St Century</v>
      </c>
      <c r="G622" s="11" t="str">
        <f>VLOOKUP(B622,'Table A as of March 2024'!A:I,9,FALSE)</f>
        <v>500</v>
      </c>
      <c r="H622" t="str">
        <f>VLOOKUP(B622,'Table A as of March 2024'!A:L,12,FALSE)</f>
        <v>No</v>
      </c>
      <c r="I622" s="9" t="str">
        <f>VLOOKUP(B622,'Table A as of March 2024'!A:M,13,FALSE)</f>
        <v>R</v>
      </c>
      <c r="K622" t="str">
        <f>VLOOKUP(G622,'ACFR Class Vlookup'!A:B,2,FALSE)</f>
        <v>N/A</v>
      </c>
      <c r="L622" s="1" t="str">
        <f>VLOOKUP(D622,'Fund Information'!A:F,6,FALSE)</f>
        <v>Higher Education activity included on higher education financial statement template submission.</v>
      </c>
      <c r="M622" s="6" t="str">
        <f t="shared" si="103"/>
        <v>N/A</v>
      </c>
      <c r="N622" s="6" t="s">
        <v>2886</v>
      </c>
      <c r="O622" s="6" t="str">
        <f t="shared" si="104"/>
        <v>N/A</v>
      </c>
      <c r="P622" s="5" t="s">
        <v>2886</v>
      </c>
      <c r="Q622" s="6" t="str">
        <f t="shared" si="105"/>
        <v>N/A</v>
      </c>
      <c r="R622" s="7" t="str">
        <f t="shared" si="110"/>
        <v>No</v>
      </c>
      <c r="S622" s="5" t="str">
        <f t="shared" si="106"/>
        <v>N/A</v>
      </c>
      <c r="T622" s="6" t="str">
        <f t="shared" si="107"/>
        <v>N/A</v>
      </c>
      <c r="U622" s="7" t="str">
        <f t="shared" si="111"/>
        <v>No</v>
      </c>
      <c r="V622" s="5" t="str">
        <f t="shared" si="108"/>
        <v>N/A</v>
      </c>
      <c r="W622" s="6" t="str">
        <f t="shared" si="109"/>
        <v>N/A</v>
      </c>
      <c r="X622" s="5" t="s">
        <v>2886</v>
      </c>
    </row>
    <row r="623" spans="1:24" ht="75" x14ac:dyDescent="0.25">
      <c r="A623" s="77">
        <f>VLOOKUP(C623,'BU and Control BU Listing'!A:E,5,FALSE)</f>
        <v>26000</v>
      </c>
      <c r="B623" s="80" t="s">
        <v>4057</v>
      </c>
      <c r="C623" s="22" t="str">
        <f t="shared" si="101"/>
        <v>28400</v>
      </c>
      <c r="D623" s="22" t="str">
        <f t="shared" si="102"/>
        <v>03000</v>
      </c>
      <c r="E623" s="21" t="str">
        <f>VLOOKUP(B623,'Table A as of March 2024'!A:G,7,FALSE)</f>
        <v>Eastern Shore Community Coll</v>
      </c>
      <c r="F623" s="21" t="str">
        <f>VLOOKUP(B623,'Table A as of March 2024'!A:H,8,FALSE)</f>
        <v>Higher Education Operating</v>
      </c>
      <c r="G623" s="11" t="str">
        <f>VLOOKUP(B623,'Table A as of March 2024'!A:I,9,FALSE)</f>
        <v>500</v>
      </c>
      <c r="H623" t="str">
        <f>VLOOKUP(B623,'Table A as of March 2024'!A:L,12,FALSE)</f>
        <v>No</v>
      </c>
      <c r="I623" s="9" t="str">
        <f>VLOOKUP(B623,'Table A as of March 2024'!A:M,13,FALSE)</f>
        <v>U</v>
      </c>
      <c r="K623" t="str">
        <f>VLOOKUP(G623,'ACFR Class Vlookup'!A:B,2,FALSE)</f>
        <v>N/A</v>
      </c>
      <c r="L623" s="1" t="str">
        <f>VLOOKUP(D623,'Fund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623" s="6" t="str">
        <f t="shared" si="103"/>
        <v>N/A</v>
      </c>
      <c r="N623" s="6" t="s">
        <v>2886</v>
      </c>
      <c r="O623" s="6" t="str">
        <f t="shared" si="104"/>
        <v>N/A</v>
      </c>
      <c r="P623" s="5" t="s">
        <v>2886</v>
      </c>
      <c r="Q623" s="6" t="str">
        <f t="shared" si="105"/>
        <v>N/A</v>
      </c>
      <c r="R623" s="7" t="str">
        <f t="shared" si="110"/>
        <v>No</v>
      </c>
      <c r="S623" s="5" t="str">
        <f t="shared" si="106"/>
        <v>N/A</v>
      </c>
      <c r="T623" s="6" t="str">
        <f t="shared" si="107"/>
        <v>N/A</v>
      </c>
      <c r="U623" s="7" t="str">
        <f t="shared" si="111"/>
        <v>No</v>
      </c>
      <c r="V623" s="5" t="str">
        <f t="shared" si="108"/>
        <v>N/A</v>
      </c>
      <c r="W623" s="6" t="str">
        <f t="shared" si="109"/>
        <v>N/A</v>
      </c>
      <c r="X623" s="5" t="s">
        <v>2886</v>
      </c>
    </row>
    <row r="624" spans="1:24" ht="30" x14ac:dyDescent="0.25">
      <c r="A624" s="77">
        <f>VLOOKUP(C624,'BU and Control BU Listing'!A:E,5,FALSE)</f>
        <v>26000</v>
      </c>
      <c r="B624" s="80" t="s">
        <v>4058</v>
      </c>
      <c r="C624" s="22" t="str">
        <f t="shared" si="101"/>
        <v>28400</v>
      </c>
      <c r="D624" s="22" t="str">
        <f t="shared" si="102"/>
        <v>03010</v>
      </c>
      <c r="E624" s="21" t="str">
        <f>VLOOKUP(B624,'Table A as of March 2024'!A:G,7,FALSE)</f>
        <v>Eastern Shore Community Coll</v>
      </c>
      <c r="F624" s="21" t="str">
        <f>VLOOKUP(B624,'Table A as of March 2024'!A:H,8,FALSE)</f>
        <v>Higher Education Federal</v>
      </c>
      <c r="G624" s="11" t="str">
        <f>VLOOKUP(B624,'Table A as of March 2024'!A:I,9,FALSE)</f>
        <v>500</v>
      </c>
      <c r="H624" t="str">
        <f>VLOOKUP(B624,'Table A as of March 2024'!A:L,12,FALSE)</f>
        <v>No</v>
      </c>
      <c r="I624" s="9" t="str">
        <f>VLOOKUP(B624,'Table A as of March 2024'!A:M,13,FALSE)</f>
        <v>R</v>
      </c>
      <c r="K624" t="str">
        <f>VLOOKUP(G624,'ACFR Class Vlookup'!A:B,2,FALSE)</f>
        <v>N/A</v>
      </c>
      <c r="L624" s="1" t="str">
        <f>VLOOKUP(D624,'Fund Information'!A:F,6,FALSE)</f>
        <v>Higher Education activity included on higher education financial statement template submissions.</v>
      </c>
      <c r="M624" s="6" t="str">
        <f t="shared" si="103"/>
        <v>N/A</v>
      </c>
      <c r="N624" s="6" t="s">
        <v>2886</v>
      </c>
      <c r="O624" s="6" t="str">
        <f t="shared" si="104"/>
        <v>N/A</v>
      </c>
      <c r="P624" s="5" t="s">
        <v>2886</v>
      </c>
      <c r="Q624" s="6" t="str">
        <f t="shared" si="105"/>
        <v>N/A</v>
      </c>
      <c r="R624" s="7" t="str">
        <f t="shared" si="110"/>
        <v>No</v>
      </c>
      <c r="S624" s="5" t="str">
        <f t="shared" si="106"/>
        <v>N/A</v>
      </c>
      <c r="T624" s="6" t="str">
        <f t="shared" si="107"/>
        <v>N/A</v>
      </c>
      <c r="U624" s="7" t="str">
        <f t="shared" si="111"/>
        <v>No</v>
      </c>
      <c r="V624" s="5" t="str">
        <f t="shared" si="108"/>
        <v>N/A</v>
      </c>
      <c r="W624" s="6" t="str">
        <f t="shared" si="109"/>
        <v>N/A</v>
      </c>
      <c r="X624" s="5" t="s">
        <v>2886</v>
      </c>
    </row>
    <row r="625" spans="1:24" ht="30" x14ac:dyDescent="0.25">
      <c r="A625" s="77">
        <f>VLOOKUP(C625,'BU and Control BU Listing'!A:E,5,FALSE)</f>
        <v>26000</v>
      </c>
      <c r="B625" s="80" t="s">
        <v>4059</v>
      </c>
      <c r="C625" s="22" t="str">
        <f t="shared" si="101"/>
        <v>28400</v>
      </c>
      <c r="D625" s="22" t="str">
        <f t="shared" si="102"/>
        <v>03020</v>
      </c>
      <c r="E625" s="21" t="str">
        <f>VLOOKUP(B625,'Table A as of March 2024'!A:G,7,FALSE)</f>
        <v>Eastern Shore Community Coll</v>
      </c>
      <c r="F625" s="21" t="str">
        <f>VLOOKUP(B625,'Table A as of March 2024'!A:H,8,FALSE)</f>
        <v>Foundation/Othr Grants/Cntrcts</v>
      </c>
      <c r="G625" s="11" t="str">
        <f>VLOOKUP(B625,'Table A as of March 2024'!A:I,9,FALSE)</f>
        <v>500</v>
      </c>
      <c r="H625" t="str">
        <f>VLOOKUP(B625,'Table A as of March 2024'!A:L,12,FALSE)</f>
        <v>No</v>
      </c>
      <c r="I625" s="9" t="str">
        <f>VLOOKUP(B625,'Table A as of March 2024'!A:M,13,FALSE)</f>
        <v>R</v>
      </c>
      <c r="K625" t="str">
        <f>VLOOKUP(G625,'ACFR Class Vlookup'!A:B,2,FALSE)</f>
        <v>N/A</v>
      </c>
      <c r="L625" s="1" t="str">
        <f>VLOOKUP(D625,'Fund Information'!A:F,6,FALSE)</f>
        <v>Higher Education activity included on higher education financial statement template submissions.</v>
      </c>
      <c r="M625" s="6" t="str">
        <f t="shared" si="103"/>
        <v>N/A</v>
      </c>
      <c r="N625" s="6" t="s">
        <v>2886</v>
      </c>
      <c r="O625" s="6" t="str">
        <f t="shared" si="104"/>
        <v>N/A</v>
      </c>
      <c r="P625" s="5" t="s">
        <v>2886</v>
      </c>
      <c r="Q625" s="6" t="str">
        <f t="shared" si="105"/>
        <v>N/A</v>
      </c>
      <c r="R625" s="7" t="str">
        <f t="shared" si="110"/>
        <v>No</v>
      </c>
      <c r="S625" s="5" t="str">
        <f t="shared" si="106"/>
        <v>N/A</v>
      </c>
      <c r="T625" s="6" t="str">
        <f t="shared" si="107"/>
        <v>N/A</v>
      </c>
      <c r="U625" s="7" t="str">
        <f t="shared" si="111"/>
        <v>No</v>
      </c>
      <c r="V625" s="5" t="str">
        <f t="shared" si="108"/>
        <v>N/A</v>
      </c>
      <c r="W625" s="6" t="str">
        <f t="shared" si="109"/>
        <v>N/A</v>
      </c>
      <c r="X625" s="5" t="s">
        <v>2886</v>
      </c>
    </row>
    <row r="626" spans="1:24" ht="30" x14ac:dyDescent="0.25">
      <c r="A626" s="77">
        <f>VLOOKUP(C626,'BU and Control BU Listing'!A:E,5,FALSE)</f>
        <v>26000</v>
      </c>
      <c r="B626" s="80" t="s">
        <v>4060</v>
      </c>
      <c r="C626" s="22" t="str">
        <f t="shared" si="101"/>
        <v>28400</v>
      </c>
      <c r="D626" s="22" t="str">
        <f t="shared" si="102"/>
        <v>03030</v>
      </c>
      <c r="E626" s="21" t="str">
        <f>VLOOKUP(B626,'Table A as of March 2024'!A:G,7,FALSE)</f>
        <v>Eastern Shore Community Coll</v>
      </c>
      <c r="F626" s="21" t="str">
        <f>VLOOKUP(B626,'Table A as of March 2024'!A:H,8,FALSE)</f>
        <v>Indirect Cost Recovery</v>
      </c>
      <c r="G626" s="11" t="str">
        <f>VLOOKUP(B626,'Table A as of March 2024'!A:I,9,FALSE)</f>
        <v>500</v>
      </c>
      <c r="H626" t="str">
        <f>VLOOKUP(B626,'Table A as of March 2024'!A:L,12,FALSE)</f>
        <v>No</v>
      </c>
      <c r="I626" s="9" t="str">
        <f>VLOOKUP(B626,'Table A as of March 2024'!A:M,13,FALSE)</f>
        <v>U</v>
      </c>
      <c r="K626" t="str">
        <f>VLOOKUP(G626,'ACFR Class Vlookup'!A:B,2,FALSE)</f>
        <v>N/A</v>
      </c>
      <c r="L626" s="1" t="str">
        <f>VLOOKUP(D626,'Fund Information'!A:F,6,FALSE)</f>
        <v>Higher Education activity included on higher education financial statement template submissions.</v>
      </c>
      <c r="M626" s="6" t="str">
        <f t="shared" si="103"/>
        <v>N/A</v>
      </c>
      <c r="N626" s="6" t="s">
        <v>2886</v>
      </c>
      <c r="O626" s="6" t="str">
        <f t="shared" si="104"/>
        <v>N/A</v>
      </c>
      <c r="P626" s="5" t="s">
        <v>2886</v>
      </c>
      <c r="Q626" s="6" t="str">
        <f t="shared" si="105"/>
        <v>N/A</v>
      </c>
      <c r="R626" s="7" t="str">
        <f t="shared" si="110"/>
        <v>No</v>
      </c>
      <c r="S626" s="5" t="str">
        <f t="shared" si="106"/>
        <v>N/A</v>
      </c>
      <c r="T626" s="6" t="str">
        <f t="shared" si="107"/>
        <v>N/A</v>
      </c>
      <c r="U626" s="7" t="str">
        <f t="shared" si="111"/>
        <v>No</v>
      </c>
      <c r="V626" s="5" t="str">
        <f t="shared" si="108"/>
        <v>N/A</v>
      </c>
      <c r="W626" s="6" t="str">
        <f t="shared" si="109"/>
        <v>N/A</v>
      </c>
      <c r="X626" s="5" t="s">
        <v>2886</v>
      </c>
    </row>
    <row r="627" spans="1:24" ht="240" x14ac:dyDescent="0.25">
      <c r="A627" s="77">
        <f>VLOOKUP(C627,'BU and Control BU Listing'!A:E,5,FALSE)</f>
        <v>26000</v>
      </c>
      <c r="B627" s="80" t="s">
        <v>8708</v>
      </c>
      <c r="C627" s="22" t="str">
        <f t="shared" si="101"/>
        <v>28400</v>
      </c>
      <c r="D627" s="22" t="str">
        <f t="shared" si="102"/>
        <v>03040</v>
      </c>
      <c r="E627" s="21" t="str">
        <f>VLOOKUP(B627,'Table A as of March 2024'!A:G,7,FALSE)</f>
        <v>Eastern Shore Community Coll</v>
      </c>
      <c r="F627" s="21" t="str">
        <f>VLOOKUP(B627,'Table A as of March 2024'!A:H,8,FALSE)</f>
        <v>Institutional Reserve Fund</v>
      </c>
      <c r="G627" s="11" t="str">
        <f>VLOOKUP(B627,'Table A as of March 2024'!A:I,9,FALSE)</f>
        <v>500</v>
      </c>
      <c r="H627" t="str">
        <f>VLOOKUP(B627,'Table A as of March 2024'!A:L,12,FALSE)</f>
        <v>No</v>
      </c>
      <c r="I627" s="9" t="str">
        <f>VLOOKUP(B627,'Table A as of March 2024'!A:M,13,FALSE)</f>
        <v>U</v>
      </c>
      <c r="K627" t="str">
        <f>VLOOKUP(G627,'ACFR Class Vlookup'!A:B,2,FALSE)</f>
        <v>N/A</v>
      </c>
      <c r="L627" s="1" t="str">
        <f>VLOOKUP(D627,'Fund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627" s="6" t="str">
        <f t="shared" si="103"/>
        <v>N/A</v>
      </c>
      <c r="N627" s="6" t="s">
        <v>2886</v>
      </c>
      <c r="O627" s="6" t="str">
        <f t="shared" si="104"/>
        <v>N/A</v>
      </c>
      <c r="P627" s="5" t="s">
        <v>2886</v>
      </c>
      <c r="Q627" s="6" t="str">
        <f t="shared" si="105"/>
        <v>N/A</v>
      </c>
      <c r="R627" s="7" t="str">
        <f t="shared" si="110"/>
        <v>No</v>
      </c>
      <c r="S627" s="5" t="str">
        <f t="shared" si="106"/>
        <v>N/A</v>
      </c>
      <c r="T627" s="6" t="str">
        <f t="shared" si="107"/>
        <v>N/A</v>
      </c>
      <c r="U627" s="7" t="str">
        <f t="shared" si="111"/>
        <v>No</v>
      </c>
      <c r="V627" s="5" t="str">
        <f t="shared" si="108"/>
        <v>N/A</v>
      </c>
      <c r="W627" s="6" t="str">
        <f t="shared" si="109"/>
        <v>N/A</v>
      </c>
      <c r="X627" s="5" t="s">
        <v>2886</v>
      </c>
    </row>
    <row r="628" spans="1:24" ht="60" x14ac:dyDescent="0.25">
      <c r="A628" s="77">
        <f>VLOOKUP(C628,'BU and Control BU Listing'!A:E,5,FALSE)</f>
        <v>26000</v>
      </c>
      <c r="B628" s="80" t="s">
        <v>4061</v>
      </c>
      <c r="C628" s="22" t="str">
        <f t="shared" si="101"/>
        <v>28400</v>
      </c>
      <c r="D628" s="22" t="str">
        <f t="shared" si="102"/>
        <v>03060</v>
      </c>
      <c r="E628" s="21" t="str">
        <f>VLOOKUP(B628,'Table A as of March 2024'!A:G,7,FALSE)</f>
        <v>Eastern Shore Community Coll</v>
      </c>
      <c r="F628" s="21" t="str">
        <f>VLOOKUP(B628,'Table A as of March 2024'!A:H,8,FALSE)</f>
        <v>Auxiliary Enterprise</v>
      </c>
      <c r="G628" s="11" t="str">
        <f>VLOOKUP(B628,'Table A as of March 2024'!A:I,9,FALSE)</f>
        <v>500</v>
      </c>
      <c r="H628" t="str">
        <f>VLOOKUP(B628,'Table A as of March 2024'!A:L,12,FALSE)</f>
        <v>No</v>
      </c>
      <c r="I628" s="9" t="str">
        <f>VLOOKUP(B628,'Table A as of March 2024'!A:M,13,FALSE)</f>
        <v>U</v>
      </c>
      <c r="K628" t="str">
        <f>VLOOKUP(G628,'ACFR Class Vlookup'!A:B,2,FALSE)</f>
        <v>N/A</v>
      </c>
      <c r="L628" s="1" t="str">
        <f>VLOOKUP(D628,'Fund Information'!A:F,6,FALSE)</f>
        <v>The Higher Education Auxiliary Enterprise fund accounts for the Auxiliary activities at the colleges/universities.  These activities include such things as food service, bookstores, student health servicces and recreation/intramural programs.</v>
      </c>
      <c r="M628" s="6" t="str">
        <f t="shared" si="103"/>
        <v>N/A</v>
      </c>
      <c r="N628" s="6" t="s">
        <v>2886</v>
      </c>
      <c r="O628" s="6" t="str">
        <f t="shared" si="104"/>
        <v>N/A</v>
      </c>
      <c r="P628" s="5" t="s">
        <v>2886</v>
      </c>
      <c r="Q628" s="6" t="str">
        <f t="shared" si="105"/>
        <v>N/A</v>
      </c>
      <c r="R628" s="7" t="str">
        <f t="shared" si="110"/>
        <v>No</v>
      </c>
      <c r="S628" s="5" t="str">
        <f t="shared" si="106"/>
        <v>N/A</v>
      </c>
      <c r="T628" s="6" t="str">
        <f t="shared" si="107"/>
        <v>N/A</v>
      </c>
      <c r="U628" s="7" t="str">
        <f t="shared" si="111"/>
        <v>No</v>
      </c>
      <c r="V628" s="5" t="str">
        <f t="shared" si="108"/>
        <v>N/A</v>
      </c>
      <c r="W628" s="6" t="str">
        <f t="shared" si="109"/>
        <v>N/A</v>
      </c>
      <c r="X628" s="5" t="s">
        <v>2886</v>
      </c>
    </row>
    <row r="629" spans="1:24" ht="30" x14ac:dyDescent="0.25">
      <c r="A629" s="77">
        <f>VLOOKUP(C629,'BU and Control BU Listing'!A:E,5,FALSE)</f>
        <v>26000</v>
      </c>
      <c r="B629" s="80" t="s">
        <v>4062</v>
      </c>
      <c r="C629" s="22" t="str">
        <f t="shared" si="101"/>
        <v>28400</v>
      </c>
      <c r="D629" s="22" t="str">
        <f t="shared" si="102"/>
        <v>03080</v>
      </c>
      <c r="E629" s="21" t="str">
        <f>VLOOKUP(B629,'Table A as of March 2024'!A:G,7,FALSE)</f>
        <v>Eastern Shore Community Coll</v>
      </c>
      <c r="F629" s="21" t="str">
        <f>VLOOKUP(B629,'Table A as of March 2024'!A:H,8,FALSE)</f>
        <v>Work Study</v>
      </c>
      <c r="G629" s="11" t="str">
        <f>VLOOKUP(B629,'Table A as of March 2024'!A:I,9,FALSE)</f>
        <v>500</v>
      </c>
      <c r="H629" t="str">
        <f>VLOOKUP(B629,'Table A as of March 2024'!A:L,12,FALSE)</f>
        <v>No</v>
      </c>
      <c r="I629" s="9" t="str">
        <f>VLOOKUP(B629,'Table A as of March 2024'!A:M,13,FALSE)</f>
        <v>R</v>
      </c>
      <c r="K629" t="str">
        <f>VLOOKUP(G629,'ACFR Class Vlookup'!A:B,2,FALSE)</f>
        <v>N/A</v>
      </c>
      <c r="L629" s="1" t="str">
        <f>VLOOKUP(D629,'Fund Information'!A:F,6,FALSE)</f>
        <v>Higher Education activity included on higher education financial statement template submissions.</v>
      </c>
      <c r="M629" s="6" t="str">
        <f t="shared" si="103"/>
        <v>N/A</v>
      </c>
      <c r="N629" s="6" t="s">
        <v>2886</v>
      </c>
      <c r="O629" s="6" t="str">
        <f t="shared" si="104"/>
        <v>N/A</v>
      </c>
      <c r="P629" s="5" t="s">
        <v>2886</v>
      </c>
      <c r="Q629" s="6" t="str">
        <f t="shared" si="105"/>
        <v>N/A</v>
      </c>
      <c r="R629" s="7" t="str">
        <f t="shared" si="110"/>
        <v>No</v>
      </c>
      <c r="S629" s="5" t="str">
        <f t="shared" si="106"/>
        <v>N/A</v>
      </c>
      <c r="T629" s="6" t="str">
        <f t="shared" si="107"/>
        <v>N/A</v>
      </c>
      <c r="U629" s="7" t="str">
        <f t="shared" si="111"/>
        <v>No</v>
      </c>
      <c r="V629" s="5" t="str">
        <f t="shared" si="108"/>
        <v>N/A</v>
      </c>
      <c r="W629" s="6" t="str">
        <f t="shared" si="109"/>
        <v>N/A</v>
      </c>
      <c r="X629" s="5" t="s">
        <v>2886</v>
      </c>
    </row>
    <row r="630" spans="1:24" ht="30" x14ac:dyDescent="0.25">
      <c r="A630" s="77">
        <f>VLOOKUP(C630,'BU and Control BU Listing'!A:E,5,FALSE)</f>
        <v>26000</v>
      </c>
      <c r="B630" s="80" t="s">
        <v>4063</v>
      </c>
      <c r="C630" s="22" t="str">
        <f t="shared" si="101"/>
        <v>28400</v>
      </c>
      <c r="D630" s="22" t="str">
        <f t="shared" si="102"/>
        <v>03170</v>
      </c>
      <c r="E630" s="21" t="str">
        <f>VLOOKUP(B630,'Table A as of March 2024'!A:G,7,FALSE)</f>
        <v>Eastern Shore Community Coll</v>
      </c>
      <c r="F630" s="21" t="str">
        <f>VLOOKUP(B630,'Table A as of March 2024'!A:H,8,FALSE)</f>
        <v>Student Financial Assistance</v>
      </c>
      <c r="G630" s="11" t="str">
        <f>VLOOKUP(B630,'Table A as of March 2024'!A:I,9,FALSE)</f>
        <v>500</v>
      </c>
      <c r="H630" t="str">
        <f>VLOOKUP(B630,'Table A as of March 2024'!A:L,12,FALSE)</f>
        <v>No</v>
      </c>
      <c r="I630" s="9" t="str">
        <f>VLOOKUP(B630,'Table A as of March 2024'!A:M,13,FALSE)</f>
        <v>U</v>
      </c>
      <c r="K630" t="str">
        <f>VLOOKUP(G630,'ACFR Class Vlookup'!A:B,2,FALSE)</f>
        <v>N/A</v>
      </c>
      <c r="L630" s="1" t="str">
        <f>VLOOKUP(D630,'Fund Information'!A:F,6,FALSE)</f>
        <v>Higher Education activity included on higher education financial statement template submissions.</v>
      </c>
      <c r="M630" s="6" t="str">
        <f t="shared" si="103"/>
        <v>N/A</v>
      </c>
      <c r="N630" s="6" t="s">
        <v>2886</v>
      </c>
      <c r="O630" s="6" t="str">
        <f t="shared" si="104"/>
        <v>N/A</v>
      </c>
      <c r="P630" s="5" t="s">
        <v>2886</v>
      </c>
      <c r="Q630" s="6" t="str">
        <f t="shared" si="105"/>
        <v>N/A</v>
      </c>
      <c r="R630" s="7" t="str">
        <f t="shared" si="110"/>
        <v>No</v>
      </c>
      <c r="S630" s="5" t="str">
        <f t="shared" si="106"/>
        <v>N/A</v>
      </c>
      <c r="T630" s="6" t="str">
        <f t="shared" si="107"/>
        <v>N/A</v>
      </c>
      <c r="U630" s="7" t="str">
        <f t="shared" si="111"/>
        <v>No</v>
      </c>
      <c r="V630" s="5" t="str">
        <f t="shared" si="108"/>
        <v>N/A</v>
      </c>
      <c r="W630" s="6" t="str">
        <f t="shared" si="109"/>
        <v>N/A</v>
      </c>
      <c r="X630" s="5" t="s">
        <v>2886</v>
      </c>
    </row>
    <row r="631" spans="1:24" x14ac:dyDescent="0.25">
      <c r="A631" s="77">
        <f>VLOOKUP(C631,'BU and Control BU Listing'!A:E,5,FALSE)</f>
        <v>26000</v>
      </c>
      <c r="B631" s="80" t="s">
        <v>4064</v>
      </c>
      <c r="C631" s="22" t="str">
        <f t="shared" si="101"/>
        <v>28400</v>
      </c>
      <c r="D631" s="22" t="str">
        <f t="shared" si="102"/>
        <v>03190</v>
      </c>
      <c r="E631" s="21" t="str">
        <f>VLOOKUP(B631,'Table A as of March 2024'!A:G,7,FALSE)</f>
        <v>Eastern Shore Community Coll</v>
      </c>
      <c r="F631" s="21" t="str">
        <f>VLOOKUP(B631,'Table A as of March 2024'!A:H,8,FALSE)</f>
        <v>Workforce Development Program</v>
      </c>
      <c r="G631" s="11" t="str">
        <f>VLOOKUP(B631,'Table A as of March 2024'!A:I,9,FALSE)</f>
        <v>500</v>
      </c>
      <c r="H631" t="str">
        <f>VLOOKUP(B631,'Table A as of March 2024'!A:L,12,FALSE)</f>
        <v>No</v>
      </c>
      <c r="I631" s="9" t="str">
        <f>VLOOKUP(B631,'Table A as of March 2024'!A:M,13,FALSE)</f>
        <v>U</v>
      </c>
      <c r="K631" t="str">
        <f>VLOOKUP(G631,'ACFR Class Vlookup'!A:B,2,FALSE)</f>
        <v>N/A</v>
      </c>
      <c r="L631" s="1">
        <f>VLOOKUP(D631,'Fund Information'!A:F,6,FALSE)</f>
        <v>0</v>
      </c>
      <c r="M631" s="6" t="str">
        <f t="shared" si="103"/>
        <v>N/A</v>
      </c>
      <c r="N631" s="6" t="s">
        <v>2886</v>
      </c>
      <c r="O631" s="6" t="str">
        <f t="shared" si="104"/>
        <v>N/A</v>
      </c>
      <c r="P631" s="5" t="s">
        <v>2886</v>
      </c>
      <c r="Q631" s="6" t="str">
        <f t="shared" si="105"/>
        <v>N/A</v>
      </c>
      <c r="R631" s="7" t="str">
        <f t="shared" si="110"/>
        <v>No</v>
      </c>
      <c r="S631" s="5" t="str">
        <f t="shared" si="106"/>
        <v>N/A</v>
      </c>
      <c r="T631" s="6" t="str">
        <f t="shared" si="107"/>
        <v>N/A</v>
      </c>
      <c r="U631" s="7" t="str">
        <f t="shared" si="111"/>
        <v>No</v>
      </c>
      <c r="V631" s="5" t="str">
        <f t="shared" si="108"/>
        <v>N/A</v>
      </c>
      <c r="W631" s="6" t="str">
        <f t="shared" si="109"/>
        <v>N/A</v>
      </c>
      <c r="X631" s="5" t="s">
        <v>2886</v>
      </c>
    </row>
    <row r="632" spans="1:24" ht="165" x14ac:dyDescent="0.25">
      <c r="A632" s="77">
        <f>VLOOKUP(C632,'BU and Control BU Listing'!A:E,5,FALSE)</f>
        <v>26000</v>
      </c>
      <c r="B632" s="80" t="s">
        <v>8212</v>
      </c>
      <c r="C632" s="22" t="str">
        <f t="shared" si="101"/>
        <v>28400</v>
      </c>
      <c r="D632" s="22" t="str">
        <f t="shared" si="102"/>
        <v>03210</v>
      </c>
      <c r="E632" s="21" t="str">
        <f>VLOOKUP(B632,'Table A as of March 2024'!A:G,7,FALSE)</f>
        <v>Eastern Shore Community Coll</v>
      </c>
      <c r="F632" s="21" t="str">
        <f>VLOOKUP(B632,'Table A as of March 2024'!A:H,8,FALSE)</f>
        <v>ARP-CrvStLoclFisRecFd-COVID-19</v>
      </c>
      <c r="G632" s="11" t="str">
        <f>VLOOKUP(B632,'Table A as of March 2024'!A:I,9,FALSE)</f>
        <v>500</v>
      </c>
      <c r="H632" t="str">
        <f>VLOOKUP(B632,'Table A as of March 2024'!A:L,12,FALSE)</f>
        <v>No</v>
      </c>
      <c r="I632" s="9" t="str">
        <f>VLOOKUP(B632,'Table A as of March 2024'!A:M,13,FALSE)</f>
        <v>V</v>
      </c>
      <c r="K632" t="str">
        <f>VLOOKUP(G632,'ACFR Class Vlookup'!A:B,2,FALSE)</f>
        <v>N/A</v>
      </c>
      <c r="L632" s="1" t="str">
        <f>VLOOKUP(D632,'Fund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32" s="6" t="str">
        <f t="shared" si="103"/>
        <v>N/A</v>
      </c>
      <c r="N632" s="6" t="s">
        <v>2886</v>
      </c>
      <c r="O632" s="6" t="str">
        <f t="shared" si="104"/>
        <v>N/A</v>
      </c>
      <c r="P632" s="5" t="s">
        <v>2886</v>
      </c>
      <c r="Q632" s="6" t="str">
        <f t="shared" si="105"/>
        <v>N/A</v>
      </c>
      <c r="R632" s="7" t="str">
        <f t="shared" si="110"/>
        <v>No</v>
      </c>
      <c r="S632" s="5" t="str">
        <f t="shared" si="106"/>
        <v>N/A</v>
      </c>
      <c r="T632" s="6" t="str">
        <f t="shared" si="107"/>
        <v>N/A</v>
      </c>
      <c r="U632" s="7" t="str">
        <f t="shared" si="111"/>
        <v>No</v>
      </c>
      <c r="V632" s="5" t="str">
        <f t="shared" si="108"/>
        <v>N/A</v>
      </c>
      <c r="W632" s="6" t="str">
        <f t="shared" si="109"/>
        <v>N/A</v>
      </c>
      <c r="X632" s="5" t="s">
        <v>2886</v>
      </c>
    </row>
    <row r="633" spans="1:24" ht="150" x14ac:dyDescent="0.25">
      <c r="A633" s="77">
        <f>VLOOKUP(C633,'BU and Control BU Listing'!A:E,5,FALSE)</f>
        <v>26000</v>
      </c>
      <c r="B633" s="80" t="s">
        <v>8709</v>
      </c>
      <c r="C633" s="22" t="str">
        <f t="shared" si="101"/>
        <v>28400</v>
      </c>
      <c r="D633" s="22" t="str">
        <f t="shared" si="102"/>
        <v>03260</v>
      </c>
      <c r="E633" s="21" t="str">
        <f>VLOOKUP(B633,'Table A as of March 2024'!A:G,7,FALSE)</f>
        <v>Eastern Shore Community Coll</v>
      </c>
      <c r="F633" s="21" t="str">
        <f>VLOOKUP(B633,'Table A as of March 2024'!A:H,8,FALSE)</f>
        <v>Cllg Prtnrshp Labrtry Schl Fnd</v>
      </c>
      <c r="G633" s="11" t="str">
        <f>VLOOKUP(B633,'Table A as of March 2024'!A:I,9,FALSE)</f>
        <v>500</v>
      </c>
      <c r="H633" t="str">
        <f>VLOOKUP(B633,'Table A as of March 2024'!A:L,12,FALSE)</f>
        <v>No</v>
      </c>
      <c r="I633" s="9" t="str">
        <f>VLOOKUP(B633,'Table A as of March 2024'!A:M,13,FALSE)</f>
        <v>U</v>
      </c>
      <c r="K633" t="str">
        <f>VLOOKUP(G633,'ACFR Class Vlookup'!A:B,2,FALSE)</f>
        <v>N/A</v>
      </c>
      <c r="L633" s="1" t="str">
        <f>VLOOKUP(D633,'Fund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633" s="6" t="str">
        <f t="shared" si="103"/>
        <v>N/A</v>
      </c>
      <c r="N633" s="6" t="s">
        <v>2886</v>
      </c>
      <c r="O633" s="6" t="str">
        <f t="shared" si="104"/>
        <v>N/A</v>
      </c>
      <c r="P633" s="5" t="s">
        <v>2886</v>
      </c>
      <c r="Q633" s="6" t="str">
        <f t="shared" si="105"/>
        <v>N/A</v>
      </c>
      <c r="R633" s="7" t="str">
        <f t="shared" si="110"/>
        <v>No</v>
      </c>
      <c r="S633" s="5" t="str">
        <f t="shared" si="106"/>
        <v>N/A</v>
      </c>
      <c r="T633" s="6" t="str">
        <f t="shared" si="107"/>
        <v>N/A</v>
      </c>
      <c r="U633" s="7" t="str">
        <f t="shared" si="111"/>
        <v>No</v>
      </c>
      <c r="V633" s="5" t="str">
        <f t="shared" si="108"/>
        <v>N/A</v>
      </c>
      <c r="W633" s="6" t="str">
        <f t="shared" si="109"/>
        <v>N/A</v>
      </c>
      <c r="X633" s="5" t="s">
        <v>2886</v>
      </c>
    </row>
    <row r="634" spans="1:24" ht="105" x14ac:dyDescent="0.25">
      <c r="A634" s="77">
        <f>VLOOKUP(C634,'BU and Control BU Listing'!A:E,5,FALSE)</f>
        <v>26000</v>
      </c>
      <c r="B634" s="80" t="s">
        <v>5906</v>
      </c>
      <c r="C634" s="22" t="str">
        <f t="shared" si="101"/>
        <v>28400</v>
      </c>
      <c r="D634" s="22" t="str">
        <f t="shared" si="102"/>
        <v>03390</v>
      </c>
      <c r="E634" s="21" t="str">
        <f>VLOOKUP(B634,'Table A as of March 2024'!A:G,7,FALSE)</f>
        <v>Eastern Shore Community Coll</v>
      </c>
      <c r="F634" s="21" t="str">
        <f>VLOOKUP(B634,'Table A as of March 2024'!A:H,8,FALSE)</f>
        <v>Strngthning Inst Prgm-COVID-19</v>
      </c>
      <c r="G634" s="11" t="str">
        <f>VLOOKUP(B634,'Table A as of March 2024'!A:I,9,FALSE)</f>
        <v>500</v>
      </c>
      <c r="H634" t="str">
        <f>VLOOKUP(B634,'Table A as of March 2024'!A:L,12,FALSE)</f>
        <v>No</v>
      </c>
      <c r="I634" s="9" t="str">
        <f>VLOOKUP(B634,'Table A as of March 2024'!A:M,13,FALSE)</f>
        <v>V</v>
      </c>
      <c r="K634" t="str">
        <f>VLOOKUP(G634,'ACFR Class Vlookup'!A:B,2,FALSE)</f>
        <v>N/A</v>
      </c>
      <c r="L634" s="1" t="str">
        <f>VLOOKUP(D634,'Fund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634" s="6" t="str">
        <f t="shared" si="103"/>
        <v>N/A</v>
      </c>
      <c r="N634" s="6" t="s">
        <v>2886</v>
      </c>
      <c r="O634" s="6" t="str">
        <f t="shared" si="104"/>
        <v>N/A</v>
      </c>
      <c r="P634" s="5" t="s">
        <v>2886</v>
      </c>
      <c r="Q634" s="6" t="str">
        <f t="shared" si="105"/>
        <v>N/A</v>
      </c>
      <c r="R634" s="7" t="str">
        <f t="shared" si="110"/>
        <v>No</v>
      </c>
      <c r="S634" s="5" t="str">
        <f t="shared" si="106"/>
        <v>N/A</v>
      </c>
      <c r="T634" s="6" t="str">
        <f t="shared" si="107"/>
        <v>N/A</v>
      </c>
      <c r="U634" s="7" t="str">
        <f t="shared" si="111"/>
        <v>No</v>
      </c>
      <c r="V634" s="5" t="str">
        <f t="shared" si="108"/>
        <v>N/A</v>
      </c>
      <c r="W634" s="6" t="str">
        <f t="shared" si="109"/>
        <v>N/A</v>
      </c>
      <c r="X634" s="5" t="s">
        <v>2886</v>
      </c>
    </row>
    <row r="635" spans="1:24" ht="90" x14ac:dyDescent="0.25">
      <c r="A635" s="77">
        <f>VLOOKUP(C635,'BU and Control BU Listing'!A:E,5,FALSE)</f>
        <v>26000</v>
      </c>
      <c r="B635" s="80" t="s">
        <v>8710</v>
      </c>
      <c r="C635" s="22" t="str">
        <f t="shared" si="101"/>
        <v>28400</v>
      </c>
      <c r="D635" s="22" t="str">
        <f t="shared" si="102"/>
        <v>03410</v>
      </c>
      <c r="E635" s="21" t="str">
        <f>VLOOKUP(B635,'Table A as of March 2024'!A:G,7,FALSE)</f>
        <v>Eastern Shore Community Coll</v>
      </c>
      <c r="F635" s="21" t="str">
        <f>VLOOKUP(B635,'Table A as of March 2024'!A:H,8,FALSE)</f>
        <v>GEER Fund - COVID-19</v>
      </c>
      <c r="G635" s="11" t="str">
        <f>VLOOKUP(B635,'Table A as of March 2024'!A:I,9,FALSE)</f>
        <v>500</v>
      </c>
      <c r="H635" t="str">
        <f>VLOOKUP(B635,'Table A as of March 2024'!A:L,12,FALSE)</f>
        <v>No</v>
      </c>
      <c r="I635" s="9" t="str">
        <f>VLOOKUP(B635,'Table A as of March 2024'!A:M,13,FALSE)</f>
        <v>V</v>
      </c>
      <c r="K635" t="str">
        <f>VLOOKUP(G635,'ACFR Class Vlookup'!A:B,2,FALSE)</f>
        <v>N/A</v>
      </c>
      <c r="L635" s="1" t="str">
        <f>VLOOKUP(D635,'Fund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635" s="6" t="str">
        <f t="shared" si="103"/>
        <v>N/A</v>
      </c>
      <c r="N635" s="6" t="s">
        <v>2886</v>
      </c>
      <c r="O635" s="6" t="str">
        <f t="shared" si="104"/>
        <v>N/A</v>
      </c>
      <c r="P635" s="5" t="s">
        <v>2886</v>
      </c>
      <c r="Q635" s="6" t="str">
        <f t="shared" si="105"/>
        <v>N/A</v>
      </c>
      <c r="R635" s="7" t="str">
        <f t="shared" si="110"/>
        <v>No</v>
      </c>
      <c r="S635" s="5" t="str">
        <f t="shared" si="106"/>
        <v>N/A</v>
      </c>
      <c r="T635" s="6" t="str">
        <f t="shared" si="107"/>
        <v>N/A</v>
      </c>
      <c r="U635" s="7" t="str">
        <f t="shared" si="111"/>
        <v>No</v>
      </c>
      <c r="V635" s="5" t="str">
        <f t="shared" si="108"/>
        <v>N/A</v>
      </c>
      <c r="W635" s="6" t="str">
        <f t="shared" si="109"/>
        <v>N/A</v>
      </c>
      <c r="X635" s="5" t="s">
        <v>2886</v>
      </c>
    </row>
    <row r="636" spans="1:24" ht="165" x14ac:dyDescent="0.25">
      <c r="A636" s="77">
        <f>VLOOKUP(C636,'BU and Control BU Listing'!A:E,5,FALSE)</f>
        <v>26000</v>
      </c>
      <c r="B636" s="80" t="s">
        <v>5907</v>
      </c>
      <c r="C636" s="22" t="str">
        <f t="shared" si="101"/>
        <v>28400</v>
      </c>
      <c r="D636" s="22" t="str">
        <f t="shared" si="102"/>
        <v>03420</v>
      </c>
      <c r="E636" s="21" t="str">
        <f>VLOOKUP(B636,'Table A as of March 2024'!A:G,7,FALSE)</f>
        <v>Eastern Shore Community Coll</v>
      </c>
      <c r="F636" s="21" t="str">
        <f>VLOOKUP(B636,'Table A as of March 2024'!A:H,8,FALSE)</f>
        <v>Caresactrlffd-General-Covid-19</v>
      </c>
      <c r="G636" s="11" t="str">
        <f>VLOOKUP(B636,'Table A as of March 2024'!A:I,9,FALSE)</f>
        <v>500</v>
      </c>
      <c r="H636" t="str">
        <f>VLOOKUP(B636,'Table A as of March 2024'!A:L,12,FALSE)</f>
        <v>No</v>
      </c>
      <c r="I636" s="9" t="str">
        <f>VLOOKUP(B636,'Table A as of March 2024'!A:M,13,FALSE)</f>
        <v>V</v>
      </c>
      <c r="K636" t="str">
        <f>VLOOKUP(G636,'ACFR Class Vlookup'!A:B,2,FALSE)</f>
        <v>N/A</v>
      </c>
      <c r="L636" s="1" t="str">
        <f>VLOOKUP(D636,'Fund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36" s="6" t="str">
        <f t="shared" si="103"/>
        <v>N/A</v>
      </c>
      <c r="N636" s="6" t="s">
        <v>2886</v>
      </c>
      <c r="O636" s="6" t="str">
        <f t="shared" si="104"/>
        <v>N/A</v>
      </c>
      <c r="P636" s="5" t="s">
        <v>2886</v>
      </c>
      <c r="Q636" s="6" t="str">
        <f t="shared" si="105"/>
        <v>N/A</v>
      </c>
      <c r="R636" s="7" t="str">
        <f t="shared" si="110"/>
        <v>No</v>
      </c>
      <c r="S636" s="5" t="str">
        <f t="shared" si="106"/>
        <v>N/A</v>
      </c>
      <c r="T636" s="6" t="str">
        <f t="shared" si="107"/>
        <v>N/A</v>
      </c>
      <c r="U636" s="7" t="str">
        <f t="shared" si="111"/>
        <v>No</v>
      </c>
      <c r="V636" s="5" t="str">
        <f t="shared" si="108"/>
        <v>N/A</v>
      </c>
      <c r="W636" s="6" t="str">
        <f t="shared" si="109"/>
        <v>N/A</v>
      </c>
      <c r="X636" s="5" t="s">
        <v>2886</v>
      </c>
    </row>
    <row r="637" spans="1:24" ht="225" x14ac:dyDescent="0.25">
      <c r="A637" s="77">
        <f>VLOOKUP(C637,'BU and Control BU Listing'!A:E,5,FALSE)</f>
        <v>26000</v>
      </c>
      <c r="B637" s="80" t="s">
        <v>8875</v>
      </c>
      <c r="C637" s="22" t="str">
        <f t="shared" si="101"/>
        <v>28400</v>
      </c>
      <c r="D637" s="22" t="str">
        <f t="shared" si="102"/>
        <v>03490</v>
      </c>
      <c r="E637" s="21" t="str">
        <f>VLOOKUP(B637,'Table A as of March 2024'!A:G,7,FALSE)</f>
        <v>Eastern Shore Community Coll</v>
      </c>
      <c r="F637" s="21" t="str">
        <f>VLOOKUP(B637,'Table A as of March 2024'!A:H,8,FALSE)</f>
        <v>NewEconomyWrkfrcCrdntlGrntFnd</v>
      </c>
      <c r="G637" s="11" t="str">
        <f>VLOOKUP(B637,'Table A as of March 2024'!A:I,9,FALSE)</f>
        <v>500</v>
      </c>
      <c r="H637" t="str">
        <f>VLOOKUP(B637,'Table A as of March 2024'!A:L,12,FALSE)</f>
        <v>No</v>
      </c>
      <c r="I637" s="9" t="str">
        <f>VLOOKUP(B637,'Table A as of March 2024'!A:M,13,FALSE)</f>
        <v>U</v>
      </c>
      <c r="K637" t="str">
        <f>VLOOKUP(G637,'ACFR Class Vlookup'!A:B,2,FALSE)</f>
        <v>N/A</v>
      </c>
      <c r="L637" s="1" t="str">
        <f>VLOOKUP(D637,'Fund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637" s="6" t="str">
        <f t="shared" si="103"/>
        <v>N/A</v>
      </c>
      <c r="N637" s="6" t="s">
        <v>2886</v>
      </c>
      <c r="O637" s="6" t="str">
        <f t="shared" si="104"/>
        <v>N/A</v>
      </c>
      <c r="P637" s="5" t="s">
        <v>2886</v>
      </c>
      <c r="Q637" s="6" t="str">
        <f t="shared" si="105"/>
        <v>N/A</v>
      </c>
      <c r="R637" s="7" t="str">
        <f t="shared" si="110"/>
        <v>No</v>
      </c>
      <c r="S637" s="5" t="str">
        <f t="shared" si="106"/>
        <v>N/A</v>
      </c>
      <c r="T637" s="6" t="str">
        <f t="shared" si="107"/>
        <v>N/A</v>
      </c>
      <c r="U637" s="7" t="str">
        <f t="shared" si="111"/>
        <v>No</v>
      </c>
      <c r="V637" s="5" t="str">
        <f t="shared" si="108"/>
        <v>N/A</v>
      </c>
      <c r="W637" s="6" t="str">
        <f t="shared" si="109"/>
        <v>N/A</v>
      </c>
      <c r="X637" s="5" t="s">
        <v>2886</v>
      </c>
    </row>
    <row r="638" spans="1:24" ht="90" x14ac:dyDescent="0.25">
      <c r="A638" s="77">
        <f>VLOOKUP(C638,'BU and Control BU Listing'!A:E,5,FALSE)</f>
        <v>26000</v>
      </c>
      <c r="B638" s="80" t="s">
        <v>5908</v>
      </c>
      <c r="C638" s="22" t="str">
        <f t="shared" si="101"/>
        <v>28400</v>
      </c>
      <c r="D638" s="22" t="str">
        <f t="shared" si="102"/>
        <v>03690</v>
      </c>
      <c r="E638" s="21" t="str">
        <f>VLOOKUP(B638,'Table A as of March 2024'!A:G,7,FALSE)</f>
        <v>Eastern Shore Community Coll</v>
      </c>
      <c r="F638" s="21" t="str">
        <f>VLOOKUP(B638,'Table A as of March 2024'!A:H,8,FALSE)</f>
        <v>EduStabFund-Institutn-COVID-19</v>
      </c>
      <c r="G638" s="11" t="str">
        <f>VLOOKUP(B638,'Table A as of March 2024'!A:I,9,FALSE)</f>
        <v>500</v>
      </c>
      <c r="H638" t="str">
        <f>VLOOKUP(B638,'Table A as of March 2024'!A:L,12,FALSE)</f>
        <v>No</v>
      </c>
      <c r="I638" s="9" t="str">
        <f>VLOOKUP(B638,'Table A as of March 2024'!A:M,13,FALSE)</f>
        <v>V</v>
      </c>
      <c r="K638" t="str">
        <f>VLOOKUP(G638,'ACFR Class Vlookup'!A:B,2,FALSE)</f>
        <v>N/A</v>
      </c>
      <c r="L638" s="1" t="str">
        <f>VLOOKUP(D638,'Fund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638" s="6" t="str">
        <f t="shared" si="103"/>
        <v>N/A</v>
      </c>
      <c r="N638" s="6" t="s">
        <v>2886</v>
      </c>
      <c r="O638" s="6" t="str">
        <f t="shared" si="104"/>
        <v>N/A</v>
      </c>
      <c r="P638" s="5" t="s">
        <v>2886</v>
      </c>
      <c r="Q638" s="6" t="str">
        <f t="shared" si="105"/>
        <v>N/A</v>
      </c>
      <c r="R638" s="7" t="str">
        <f t="shared" si="110"/>
        <v>No</v>
      </c>
      <c r="S638" s="5" t="str">
        <f t="shared" si="106"/>
        <v>N/A</v>
      </c>
      <c r="T638" s="6" t="str">
        <f t="shared" si="107"/>
        <v>N/A</v>
      </c>
      <c r="U638" s="7" t="str">
        <f t="shared" si="111"/>
        <v>No</v>
      </c>
      <c r="V638" s="5" t="str">
        <f t="shared" si="108"/>
        <v>N/A</v>
      </c>
      <c r="W638" s="6" t="str">
        <f t="shared" si="109"/>
        <v>N/A</v>
      </c>
      <c r="X638" s="5" t="s">
        <v>2886</v>
      </c>
    </row>
    <row r="639" spans="1:24" ht="30" x14ac:dyDescent="0.25">
      <c r="A639" s="77">
        <f>VLOOKUP(C639,'BU and Control BU Listing'!A:E,5,FALSE)</f>
        <v>26000</v>
      </c>
      <c r="B639" s="80" t="s">
        <v>5340</v>
      </c>
      <c r="C639" s="22" t="str">
        <f t="shared" si="101"/>
        <v>28400</v>
      </c>
      <c r="D639" s="22" t="str">
        <f t="shared" si="102"/>
        <v>03860</v>
      </c>
      <c r="E639" s="21" t="str">
        <f>VLOOKUP(B639,'Table A as of March 2024'!A:G,7,FALSE)</f>
        <v>Eastern Shore Community Coll</v>
      </c>
      <c r="F639" s="21" t="str">
        <f>VLOOKUP(B639,'Table A as of March 2024'!A:H,8,FALSE)</f>
        <v>Rcycl Matl Sale-Non-Gen/Fed-HE</v>
      </c>
      <c r="G639" s="11" t="str">
        <f>VLOOKUP(B639,'Table A as of March 2024'!A:I,9,FALSE)</f>
        <v>500</v>
      </c>
      <c r="H639" t="str">
        <f>VLOOKUP(B639,'Table A as of March 2024'!A:L,12,FALSE)</f>
        <v>No</v>
      </c>
      <c r="I639" s="9" t="str">
        <f>VLOOKUP(B639,'Table A as of March 2024'!A:M,13,FALSE)</f>
        <v>U</v>
      </c>
      <c r="K639" t="str">
        <f>VLOOKUP(G639,'ACFR Class Vlookup'!A:B,2,FALSE)</f>
        <v>N/A</v>
      </c>
      <c r="L639" s="1" t="str">
        <f>VLOOKUP(D639,'Fund Information'!A:F,6,FALSE)</f>
        <v>Higher Education activity included on higher education financial statement template submissions.</v>
      </c>
      <c r="M639" s="6" t="str">
        <f t="shared" si="103"/>
        <v>N/A</v>
      </c>
      <c r="N639" s="6" t="s">
        <v>2886</v>
      </c>
      <c r="O639" s="6" t="str">
        <f t="shared" si="104"/>
        <v>N/A</v>
      </c>
      <c r="P639" s="5" t="s">
        <v>2886</v>
      </c>
      <c r="Q639" s="6" t="str">
        <f t="shared" si="105"/>
        <v>N/A</v>
      </c>
      <c r="R639" s="7" t="str">
        <f t="shared" si="110"/>
        <v>No</v>
      </c>
      <c r="S639" s="5" t="str">
        <f t="shared" si="106"/>
        <v>N/A</v>
      </c>
      <c r="T639" s="6" t="str">
        <f t="shared" si="107"/>
        <v>N/A</v>
      </c>
      <c r="U639" s="7" t="str">
        <f t="shared" si="111"/>
        <v>No</v>
      </c>
      <c r="V639" s="5" t="str">
        <f t="shared" si="108"/>
        <v>N/A</v>
      </c>
      <c r="W639" s="6" t="str">
        <f t="shared" si="109"/>
        <v>N/A</v>
      </c>
      <c r="X639" s="5" t="s">
        <v>2886</v>
      </c>
    </row>
    <row r="640" spans="1:24" ht="45" x14ac:dyDescent="0.25">
      <c r="A640" s="77">
        <f>VLOOKUP(C640,'BU and Control BU Listing'!A:E,5,FALSE)</f>
        <v>26000</v>
      </c>
      <c r="B640" s="80" t="s">
        <v>4065</v>
      </c>
      <c r="C640" s="22" t="str">
        <f t="shared" si="101"/>
        <v>28400</v>
      </c>
      <c r="D640" s="22" t="str">
        <f t="shared" si="102"/>
        <v>03870</v>
      </c>
      <c r="E640" s="21" t="str">
        <f>VLOOKUP(B640,'Table A as of March 2024'!A:G,7,FALSE)</f>
        <v>Eastern Shore Community Coll</v>
      </c>
      <c r="F640" s="21" t="str">
        <f>VLOOKUP(B640,'Table A as of March 2024'!A:H,8,FALSE)</f>
        <v>Srplus Supp&amp;Equip Sales-Gen-HE</v>
      </c>
      <c r="G640" s="11" t="str">
        <f>VLOOKUP(B640,'Table A as of March 2024'!A:I,9,FALSE)</f>
        <v>500</v>
      </c>
      <c r="H640" t="str">
        <f>VLOOKUP(B640,'Table A as of March 2024'!A:L,12,FALSE)</f>
        <v>No</v>
      </c>
      <c r="I640" s="9" t="str">
        <f>VLOOKUP(B640,'Table A as of March 2024'!A:M,13,FALSE)</f>
        <v>U</v>
      </c>
      <c r="K640" t="str">
        <f>VLOOKUP(G640,'ACFR Class Vlookup'!A:B,2,FALSE)</f>
        <v>N/A</v>
      </c>
      <c r="L640" s="1" t="str">
        <f>VLOOKUP(D640,'Fund Information'!A:F,6,FALSE)</f>
        <v>Higher Education activity accounted for on higher education financial statement template submissions.  Accounts for sale of surplus supplies and equipment.</v>
      </c>
      <c r="M640" s="6" t="str">
        <f t="shared" si="103"/>
        <v>N/A</v>
      </c>
      <c r="N640" s="6" t="s">
        <v>2886</v>
      </c>
      <c r="O640" s="6" t="str">
        <f t="shared" si="104"/>
        <v>N/A</v>
      </c>
      <c r="P640" s="5" t="s">
        <v>2886</v>
      </c>
      <c r="Q640" s="6" t="str">
        <f t="shared" si="105"/>
        <v>N/A</v>
      </c>
      <c r="R640" s="7" t="str">
        <f t="shared" si="110"/>
        <v>No</v>
      </c>
      <c r="S640" s="5" t="str">
        <f t="shared" si="106"/>
        <v>N/A</v>
      </c>
      <c r="T640" s="6" t="str">
        <f t="shared" si="107"/>
        <v>N/A</v>
      </c>
      <c r="U640" s="7" t="str">
        <f t="shared" si="111"/>
        <v>No</v>
      </c>
      <c r="V640" s="5" t="str">
        <f t="shared" si="108"/>
        <v>N/A</v>
      </c>
      <c r="W640" s="6" t="str">
        <f t="shared" si="109"/>
        <v>N/A</v>
      </c>
      <c r="X640" s="5" t="s">
        <v>2886</v>
      </c>
    </row>
    <row r="641" spans="1:24" ht="75" x14ac:dyDescent="0.25">
      <c r="A641" s="77">
        <f>VLOOKUP(C641,'BU and Control BU Listing'!A:E,5,FALSE)</f>
        <v>26000</v>
      </c>
      <c r="B641" s="80" t="s">
        <v>4066</v>
      </c>
      <c r="C641" s="22" t="str">
        <f t="shared" si="101"/>
        <v>28400</v>
      </c>
      <c r="D641" s="22" t="str">
        <f t="shared" si="102"/>
        <v>07005</v>
      </c>
      <c r="E641" s="21" t="str">
        <f>VLOOKUP(B641,'Table A as of March 2024'!A:G,7,FALSE)</f>
        <v>Eastern Shore Community Coll</v>
      </c>
      <c r="F641" s="21" t="str">
        <f>VLOOKUP(B641,'Table A as of March 2024'!A:H,8,FALSE)</f>
        <v>Trust And Agency-VCCS</v>
      </c>
      <c r="G641" s="11" t="str">
        <f>VLOOKUP(B641,'Table A as of March 2024'!A:I,9,FALSE)</f>
        <v>500</v>
      </c>
      <c r="H641" t="str">
        <f>VLOOKUP(B641,'Table A as of March 2024'!A:L,12,FALSE)</f>
        <v>No</v>
      </c>
      <c r="I641" s="9" t="str">
        <f>VLOOKUP(B641,'Table A as of March 2024'!A:M,13,FALSE)</f>
        <v>R</v>
      </c>
      <c r="K641" t="str">
        <f>VLOOKUP(G641,'ACFR Class Vlookup'!A:B,2,FALSE)</f>
        <v>N/A</v>
      </c>
      <c r="L641" s="1" t="str">
        <f>VLOOKUP(D641,'Fund Information'!A:F,6,FALSE)</f>
        <v>Higher Education activity included on higher education financial statement template submissions.
4/1/17 - Financial Reporting Validation of ACFR Chartfield Attributes – December FY 2017 analysis-Changing all HE to 500</v>
      </c>
      <c r="M641" s="6" t="str">
        <f t="shared" si="103"/>
        <v>N/A</v>
      </c>
      <c r="N641" s="6" t="s">
        <v>2886</v>
      </c>
      <c r="O641" s="6" t="str">
        <f t="shared" si="104"/>
        <v>N/A</v>
      </c>
      <c r="P641" s="5" t="s">
        <v>2886</v>
      </c>
      <c r="Q641" s="6" t="str">
        <f t="shared" si="105"/>
        <v>N/A</v>
      </c>
      <c r="R641" s="7" t="str">
        <f t="shared" si="110"/>
        <v>No</v>
      </c>
      <c r="S641" s="5" t="str">
        <f t="shared" si="106"/>
        <v>N/A</v>
      </c>
      <c r="T641" s="6" t="str">
        <f t="shared" si="107"/>
        <v>N/A</v>
      </c>
      <c r="U641" s="7" t="str">
        <f t="shared" si="111"/>
        <v>No</v>
      </c>
      <c r="V641" s="5" t="str">
        <f t="shared" si="108"/>
        <v>N/A</v>
      </c>
      <c r="W641" s="6" t="str">
        <f t="shared" si="109"/>
        <v>N/A</v>
      </c>
      <c r="X641" s="5" t="s">
        <v>2886</v>
      </c>
    </row>
    <row r="642" spans="1:24" ht="30" x14ac:dyDescent="0.25">
      <c r="A642" s="77">
        <f>VLOOKUP(C642,'BU and Control BU Listing'!A:E,5,FALSE)</f>
        <v>26000</v>
      </c>
      <c r="B642" s="80" t="s">
        <v>4067</v>
      </c>
      <c r="C642" s="22" t="str">
        <f t="shared" si="101"/>
        <v>28400</v>
      </c>
      <c r="D642" s="22" t="str">
        <f t="shared" si="102"/>
        <v>08170</v>
      </c>
      <c r="E642" s="21" t="str">
        <f>VLOOKUP(B642,'Table A as of March 2024'!A:G,7,FALSE)</f>
        <v>Eastern Shore Community Coll</v>
      </c>
      <c r="F642" s="21" t="str">
        <f>VLOOKUP(B642,'Table A as of March 2024'!A:H,8,FALSE)</f>
        <v>VCBA 21St Century</v>
      </c>
      <c r="G642" s="11" t="str">
        <f>VLOOKUP(B642,'Table A as of March 2024'!A:I,9,FALSE)</f>
        <v>500</v>
      </c>
      <c r="H642" t="str">
        <f>VLOOKUP(B642,'Table A as of March 2024'!A:L,12,FALSE)</f>
        <v>No</v>
      </c>
      <c r="I642" s="9" t="str">
        <f>VLOOKUP(B642,'Table A as of March 2024'!A:M,13,FALSE)</f>
        <v>R</v>
      </c>
      <c r="K642" t="str">
        <f>VLOOKUP(G642,'ACFR Class Vlookup'!A:B,2,FALSE)</f>
        <v>N/A</v>
      </c>
      <c r="L642" s="1" t="str">
        <f>VLOOKUP(D642,'Fund Information'!A:F,6,FALSE)</f>
        <v>Higher Education activity included on higher education financial statement template submission.</v>
      </c>
      <c r="M642" s="6" t="str">
        <f t="shared" si="103"/>
        <v>N/A</v>
      </c>
      <c r="N642" s="6" t="s">
        <v>2886</v>
      </c>
      <c r="O642" s="6" t="str">
        <f t="shared" si="104"/>
        <v>N/A</v>
      </c>
      <c r="P642" s="5" t="s">
        <v>2886</v>
      </c>
      <c r="Q642" s="6" t="str">
        <f t="shared" si="105"/>
        <v>N/A</v>
      </c>
      <c r="R642" s="7" t="str">
        <f t="shared" si="110"/>
        <v>No</v>
      </c>
      <c r="S642" s="5" t="str">
        <f t="shared" si="106"/>
        <v>N/A</v>
      </c>
      <c r="T642" s="6" t="str">
        <f t="shared" si="107"/>
        <v>N/A</v>
      </c>
      <c r="U642" s="7" t="str">
        <f t="shared" si="111"/>
        <v>No</v>
      </c>
      <c r="V642" s="5" t="str">
        <f t="shared" si="108"/>
        <v>N/A</v>
      </c>
      <c r="W642" s="6" t="str">
        <f t="shared" si="109"/>
        <v>N/A</v>
      </c>
      <c r="X642" s="5" t="s">
        <v>2886</v>
      </c>
    </row>
    <row r="643" spans="1:24" x14ac:dyDescent="0.25">
      <c r="A643" s="77">
        <f>VLOOKUP(C643,'BU and Control BU Listing'!A:E,5,FALSE)</f>
        <v>26000</v>
      </c>
      <c r="B643" s="80" t="s">
        <v>4069</v>
      </c>
      <c r="C643" s="22" t="str">
        <f t="shared" ref="C643:C706" si="112">LEFT(B643,5)</f>
        <v>28500</v>
      </c>
      <c r="D643" s="22" t="str">
        <f t="shared" ref="D643:D706" si="113">RIGHT(B643,5)</f>
        <v>02713</v>
      </c>
      <c r="E643" s="21" t="str">
        <f>VLOOKUP(B643,'Table A as of March 2024'!A:G,7,FALSE)</f>
        <v>Patrick &amp; Henry Community Coll</v>
      </c>
      <c r="F643" s="21" t="str">
        <f>VLOOKUP(B643,'Table A as of March 2024'!A:H,8,FALSE)</f>
        <v>State Central Garage Pool VCCS</v>
      </c>
      <c r="G643" s="11" t="str">
        <f>VLOOKUP(B643,'Table A as of March 2024'!A:I,9,FALSE)</f>
        <v>500</v>
      </c>
      <c r="H643" t="str">
        <f>VLOOKUP(B643,'Table A as of March 2024'!A:L,12,FALSE)</f>
        <v>No</v>
      </c>
      <c r="I643" s="9" t="str">
        <f>VLOOKUP(B643,'Table A as of March 2024'!A:M,13,FALSE)</f>
        <v>U</v>
      </c>
      <c r="K643" t="str">
        <f>VLOOKUP(G643,'ACFR Class Vlookup'!A:B,2,FALSE)</f>
        <v>N/A</v>
      </c>
      <c r="L643" s="1" t="str">
        <f>VLOOKUP(D643,'Fund Information'!A:F,6,FALSE)</f>
        <v>Statewide fund which accounts for fees paid for use of state vehicles.</v>
      </c>
      <c r="M643" s="6" t="str">
        <f t="shared" ref="M643:M706" si="114">IF(L643="","Answer Required","N/A")</f>
        <v>N/A</v>
      </c>
      <c r="N643" s="6" t="s">
        <v>2886</v>
      </c>
      <c r="O643" s="6" t="str">
        <f t="shared" ref="O643:O706" si="115">IF(N643="No","Answer Required","N/A")</f>
        <v>N/A</v>
      </c>
      <c r="P643" s="5" t="s">
        <v>2886</v>
      </c>
      <c r="Q643" s="6" t="str">
        <f t="shared" ref="Q643:Q706" si="116">IF(P643="No","Answer Required","N/A")</f>
        <v>N/A</v>
      </c>
      <c r="R643" s="7" t="str">
        <f t="shared" si="110"/>
        <v>No</v>
      </c>
      <c r="S643" s="5" t="str">
        <f t="shared" ref="S643:S706" si="117">IF($K643="Governmental","Answer Required","N/A")</f>
        <v>N/A</v>
      </c>
      <c r="T643" s="6" t="str">
        <f t="shared" ref="T643:T706" si="118">IF(AND(S643="Yes",R643="Yes"),"Answer Required",IF(AND(S643="no",R643="no"),"Answer Required","N/A"))</f>
        <v>N/A</v>
      </c>
      <c r="U643" s="7" t="str">
        <f t="shared" si="111"/>
        <v>No</v>
      </c>
      <c r="V643" s="5" t="str">
        <f t="shared" ref="V643:V706" si="119">IF($K643="Governmental","Answer Required","N/A")</f>
        <v>N/A</v>
      </c>
      <c r="W643" s="6" t="str">
        <f t="shared" ref="W643:W706" si="120">IF(AND(V643="Yes",U643="Yes"),"Answer Required",IF(AND(V643="no",U643="no"),"Answer Required","N/A"))</f>
        <v>N/A</v>
      </c>
      <c r="X643" s="5" t="s">
        <v>2886</v>
      </c>
    </row>
    <row r="644" spans="1:24" ht="75" x14ac:dyDescent="0.25">
      <c r="A644" s="77">
        <f>VLOOKUP(C644,'BU and Control BU Listing'!A:E,5,FALSE)</f>
        <v>26000</v>
      </c>
      <c r="B644" s="80" t="s">
        <v>4070</v>
      </c>
      <c r="C644" s="22" t="str">
        <f t="shared" si="112"/>
        <v>28500</v>
      </c>
      <c r="D644" s="22" t="str">
        <f t="shared" si="113"/>
        <v>03000</v>
      </c>
      <c r="E644" s="21" t="str">
        <f>VLOOKUP(B644,'Table A as of March 2024'!A:G,7,FALSE)</f>
        <v>Patrick &amp; Henry Community Coll</v>
      </c>
      <c r="F644" s="21" t="str">
        <f>VLOOKUP(B644,'Table A as of March 2024'!A:H,8,FALSE)</f>
        <v>Higher Education Operating</v>
      </c>
      <c r="G644" s="11" t="str">
        <f>VLOOKUP(B644,'Table A as of March 2024'!A:I,9,FALSE)</f>
        <v>500</v>
      </c>
      <c r="H644" t="str">
        <f>VLOOKUP(B644,'Table A as of March 2024'!A:L,12,FALSE)</f>
        <v>No</v>
      </c>
      <c r="I644" s="9" t="str">
        <f>VLOOKUP(B644,'Table A as of March 2024'!A:M,13,FALSE)</f>
        <v>U</v>
      </c>
      <c r="K644" t="str">
        <f>VLOOKUP(G644,'ACFR Class Vlookup'!A:B,2,FALSE)</f>
        <v>N/A</v>
      </c>
      <c r="L644" s="1" t="str">
        <f>VLOOKUP(D644,'Fund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644" s="6" t="str">
        <f t="shared" si="114"/>
        <v>N/A</v>
      </c>
      <c r="N644" s="6" t="s">
        <v>2886</v>
      </c>
      <c r="O644" s="6" t="str">
        <f t="shared" si="115"/>
        <v>N/A</v>
      </c>
      <c r="P644" s="5" t="s">
        <v>2886</v>
      </c>
      <c r="Q644" s="6" t="str">
        <f t="shared" si="116"/>
        <v>N/A</v>
      </c>
      <c r="R644" s="7" t="str">
        <f t="shared" si="110"/>
        <v>No</v>
      </c>
      <c r="S644" s="5" t="str">
        <f t="shared" si="117"/>
        <v>N/A</v>
      </c>
      <c r="T644" s="6" t="str">
        <f t="shared" si="118"/>
        <v>N/A</v>
      </c>
      <c r="U644" s="7" t="str">
        <f t="shared" si="111"/>
        <v>No</v>
      </c>
      <c r="V644" s="5" t="str">
        <f t="shared" si="119"/>
        <v>N/A</v>
      </c>
      <c r="W644" s="6" t="str">
        <f t="shared" si="120"/>
        <v>N/A</v>
      </c>
      <c r="X644" s="5" t="s">
        <v>2886</v>
      </c>
    </row>
    <row r="645" spans="1:24" ht="30" x14ac:dyDescent="0.25">
      <c r="A645" s="77">
        <f>VLOOKUP(C645,'BU and Control BU Listing'!A:E,5,FALSE)</f>
        <v>26000</v>
      </c>
      <c r="B645" s="80" t="s">
        <v>4071</v>
      </c>
      <c r="C645" s="22" t="str">
        <f t="shared" si="112"/>
        <v>28500</v>
      </c>
      <c r="D645" s="22" t="str">
        <f t="shared" si="113"/>
        <v>03010</v>
      </c>
      <c r="E645" s="21" t="str">
        <f>VLOOKUP(B645,'Table A as of March 2024'!A:G,7,FALSE)</f>
        <v>Patrick &amp; Henry Community Coll</v>
      </c>
      <c r="F645" s="21" t="str">
        <f>VLOOKUP(B645,'Table A as of March 2024'!A:H,8,FALSE)</f>
        <v>Higher Education Federal</v>
      </c>
      <c r="G645" s="11" t="str">
        <f>VLOOKUP(B645,'Table A as of March 2024'!A:I,9,FALSE)</f>
        <v>500</v>
      </c>
      <c r="H645" t="str">
        <f>VLOOKUP(B645,'Table A as of March 2024'!A:L,12,FALSE)</f>
        <v>No</v>
      </c>
      <c r="I645" s="9" t="str">
        <f>VLOOKUP(B645,'Table A as of March 2024'!A:M,13,FALSE)</f>
        <v>R</v>
      </c>
      <c r="K645" t="str">
        <f>VLOOKUP(G645,'ACFR Class Vlookup'!A:B,2,FALSE)</f>
        <v>N/A</v>
      </c>
      <c r="L645" s="1" t="str">
        <f>VLOOKUP(D645,'Fund Information'!A:F,6,FALSE)</f>
        <v>Higher Education activity included on higher education financial statement template submissions.</v>
      </c>
      <c r="M645" s="6" t="str">
        <f t="shared" si="114"/>
        <v>N/A</v>
      </c>
      <c r="N645" s="6" t="s">
        <v>2886</v>
      </c>
      <c r="O645" s="6" t="str">
        <f t="shared" si="115"/>
        <v>N/A</v>
      </c>
      <c r="P645" s="5" t="s">
        <v>2886</v>
      </c>
      <c r="Q645" s="6" t="str">
        <f t="shared" si="116"/>
        <v>N/A</v>
      </c>
      <c r="R645" s="7" t="str">
        <f t="shared" si="110"/>
        <v>No</v>
      </c>
      <c r="S645" s="5" t="str">
        <f t="shared" si="117"/>
        <v>N/A</v>
      </c>
      <c r="T645" s="6" t="str">
        <f t="shared" si="118"/>
        <v>N/A</v>
      </c>
      <c r="U645" s="7" t="str">
        <f t="shared" si="111"/>
        <v>No</v>
      </c>
      <c r="V645" s="5" t="str">
        <f t="shared" si="119"/>
        <v>N/A</v>
      </c>
      <c r="W645" s="6" t="str">
        <f t="shared" si="120"/>
        <v>N/A</v>
      </c>
      <c r="X645" s="5" t="s">
        <v>2886</v>
      </c>
    </row>
    <row r="646" spans="1:24" ht="45" x14ac:dyDescent="0.25">
      <c r="A646" s="77">
        <f>VLOOKUP(C646,'BU and Control BU Listing'!A:E,5,FALSE)</f>
        <v>26000</v>
      </c>
      <c r="B646" s="80" t="s">
        <v>8711</v>
      </c>
      <c r="C646" s="22" t="str">
        <f t="shared" si="112"/>
        <v>28500</v>
      </c>
      <c r="D646" s="22" t="str">
        <f t="shared" si="113"/>
        <v>03014</v>
      </c>
      <c r="E646" s="21" t="str">
        <f>VLOOKUP(B646,'Table A as of March 2024'!A:G,7,FALSE)</f>
        <v>Patrick &amp; Henry Community Coll</v>
      </c>
      <c r="F646" s="21" t="str">
        <f>VLOOKUP(B646,'Table A as of March 2024'!A:H,8,FALSE)</f>
        <v>SuplmntlSupptUnderARP-COVID-19</v>
      </c>
      <c r="G646" s="11" t="str">
        <f>VLOOKUP(B646,'Table A as of March 2024'!A:I,9,FALSE)</f>
        <v>500</v>
      </c>
      <c r="H646" t="str">
        <f>VLOOKUP(B646,'Table A as of March 2024'!A:L,12,FALSE)</f>
        <v>No</v>
      </c>
      <c r="I646" s="9" t="str">
        <f>VLOOKUP(B646,'Table A as of March 2024'!A:M,13,FALSE)</f>
        <v>V</v>
      </c>
      <c r="K646" t="str">
        <f>VLOOKUP(G646,'ACFR Class Vlookup'!A:B,2,FALSE)</f>
        <v>N/A</v>
      </c>
      <c r="L646" s="1" t="str">
        <f>VLOOKUP(D646,'Fund Information'!A:F,6,FALSE)</f>
        <v>ALN 84.425T; Education Stabilization Fund. Monies in Fund to prevent, prepare for, and respond to the coronavirus COVID-19 disease pandemic.</v>
      </c>
      <c r="M646" s="6" t="str">
        <f t="shared" si="114"/>
        <v>N/A</v>
      </c>
      <c r="N646" s="6" t="s">
        <v>2886</v>
      </c>
      <c r="O646" s="6" t="str">
        <f t="shared" si="115"/>
        <v>N/A</v>
      </c>
      <c r="P646" s="5" t="s">
        <v>2886</v>
      </c>
      <c r="Q646" s="6" t="str">
        <f t="shared" si="116"/>
        <v>N/A</v>
      </c>
      <c r="R646" s="7" t="str">
        <f t="shared" si="110"/>
        <v>No</v>
      </c>
      <c r="S646" s="5" t="str">
        <f t="shared" si="117"/>
        <v>N/A</v>
      </c>
      <c r="T646" s="6" t="str">
        <f t="shared" si="118"/>
        <v>N/A</v>
      </c>
      <c r="U646" s="7" t="str">
        <f t="shared" si="111"/>
        <v>No</v>
      </c>
      <c r="V646" s="5" t="str">
        <f t="shared" si="119"/>
        <v>N/A</v>
      </c>
      <c r="W646" s="6" t="str">
        <f t="shared" si="120"/>
        <v>N/A</v>
      </c>
      <c r="X646" s="5" t="s">
        <v>2886</v>
      </c>
    </row>
    <row r="647" spans="1:24" ht="30" x14ac:dyDescent="0.25">
      <c r="A647" s="77">
        <f>VLOOKUP(C647,'BU and Control BU Listing'!A:E,5,FALSE)</f>
        <v>26000</v>
      </c>
      <c r="B647" s="80" t="s">
        <v>4072</v>
      </c>
      <c r="C647" s="22" t="str">
        <f t="shared" si="112"/>
        <v>28500</v>
      </c>
      <c r="D647" s="22" t="str">
        <f t="shared" si="113"/>
        <v>03020</v>
      </c>
      <c r="E647" s="21" t="str">
        <f>VLOOKUP(B647,'Table A as of March 2024'!A:G,7,FALSE)</f>
        <v>Patrick &amp; Henry Community Coll</v>
      </c>
      <c r="F647" s="21" t="str">
        <f>VLOOKUP(B647,'Table A as of March 2024'!A:H,8,FALSE)</f>
        <v>Foundation/Othr Grants/Cntrcts</v>
      </c>
      <c r="G647" s="11" t="str">
        <f>VLOOKUP(B647,'Table A as of March 2024'!A:I,9,FALSE)</f>
        <v>500</v>
      </c>
      <c r="H647" t="str">
        <f>VLOOKUP(B647,'Table A as of March 2024'!A:L,12,FALSE)</f>
        <v>No</v>
      </c>
      <c r="I647" s="9" t="str">
        <f>VLOOKUP(B647,'Table A as of March 2024'!A:M,13,FALSE)</f>
        <v>R</v>
      </c>
      <c r="K647" t="str">
        <f>VLOOKUP(G647,'ACFR Class Vlookup'!A:B,2,FALSE)</f>
        <v>N/A</v>
      </c>
      <c r="L647" s="1" t="str">
        <f>VLOOKUP(D647,'Fund Information'!A:F,6,FALSE)</f>
        <v>Higher Education activity included on higher education financial statement template submissions.</v>
      </c>
      <c r="M647" s="6" t="str">
        <f t="shared" si="114"/>
        <v>N/A</v>
      </c>
      <c r="N647" s="6" t="s">
        <v>2886</v>
      </c>
      <c r="O647" s="6" t="str">
        <f t="shared" si="115"/>
        <v>N/A</v>
      </c>
      <c r="P647" s="5" t="s">
        <v>2886</v>
      </c>
      <c r="Q647" s="6" t="str">
        <f t="shared" si="116"/>
        <v>N/A</v>
      </c>
      <c r="R647" s="7" t="str">
        <f t="shared" si="110"/>
        <v>No</v>
      </c>
      <c r="S647" s="5" t="str">
        <f t="shared" si="117"/>
        <v>N/A</v>
      </c>
      <c r="T647" s="6" t="str">
        <f t="shared" si="118"/>
        <v>N/A</v>
      </c>
      <c r="U647" s="7" t="str">
        <f t="shared" si="111"/>
        <v>No</v>
      </c>
      <c r="V647" s="5" t="str">
        <f t="shared" si="119"/>
        <v>N/A</v>
      </c>
      <c r="W647" s="6" t="str">
        <f t="shared" si="120"/>
        <v>N/A</v>
      </c>
      <c r="X647" s="5" t="s">
        <v>2886</v>
      </c>
    </row>
    <row r="648" spans="1:24" ht="30" x14ac:dyDescent="0.25">
      <c r="A648" s="77">
        <f>VLOOKUP(C648,'BU and Control BU Listing'!A:E,5,FALSE)</f>
        <v>26000</v>
      </c>
      <c r="B648" s="80" t="s">
        <v>4073</v>
      </c>
      <c r="C648" s="22" t="str">
        <f t="shared" si="112"/>
        <v>28500</v>
      </c>
      <c r="D648" s="22" t="str">
        <f t="shared" si="113"/>
        <v>03030</v>
      </c>
      <c r="E648" s="21" t="str">
        <f>VLOOKUP(B648,'Table A as of March 2024'!A:G,7,FALSE)</f>
        <v>Patrick &amp; Henry Community Coll</v>
      </c>
      <c r="F648" s="21" t="str">
        <f>VLOOKUP(B648,'Table A as of March 2024'!A:H,8,FALSE)</f>
        <v>Indirect Cost Recovery</v>
      </c>
      <c r="G648" s="11" t="str">
        <f>VLOOKUP(B648,'Table A as of March 2024'!A:I,9,FALSE)</f>
        <v>500</v>
      </c>
      <c r="H648" t="str">
        <f>VLOOKUP(B648,'Table A as of March 2024'!A:L,12,FALSE)</f>
        <v>No</v>
      </c>
      <c r="I648" s="9" t="str">
        <f>VLOOKUP(B648,'Table A as of March 2024'!A:M,13,FALSE)</f>
        <v>U</v>
      </c>
      <c r="K648" t="str">
        <f>VLOOKUP(G648,'ACFR Class Vlookup'!A:B,2,FALSE)</f>
        <v>N/A</v>
      </c>
      <c r="L648" s="1" t="str">
        <f>VLOOKUP(D648,'Fund Information'!A:F,6,FALSE)</f>
        <v>Higher Education activity included on higher education financial statement template submissions.</v>
      </c>
      <c r="M648" s="6" t="str">
        <f t="shared" si="114"/>
        <v>N/A</v>
      </c>
      <c r="N648" s="6" t="s">
        <v>2886</v>
      </c>
      <c r="O648" s="6" t="str">
        <f t="shared" si="115"/>
        <v>N/A</v>
      </c>
      <c r="P648" s="5" t="s">
        <v>2886</v>
      </c>
      <c r="Q648" s="6" t="str">
        <f t="shared" si="116"/>
        <v>N/A</v>
      </c>
      <c r="R648" s="7" t="str">
        <f t="shared" si="110"/>
        <v>No</v>
      </c>
      <c r="S648" s="5" t="str">
        <f t="shared" si="117"/>
        <v>N/A</v>
      </c>
      <c r="T648" s="6" t="str">
        <f t="shared" si="118"/>
        <v>N/A</v>
      </c>
      <c r="U648" s="7" t="str">
        <f t="shared" si="111"/>
        <v>No</v>
      </c>
      <c r="V648" s="5" t="str">
        <f t="shared" si="119"/>
        <v>N/A</v>
      </c>
      <c r="W648" s="6" t="str">
        <f t="shared" si="120"/>
        <v>N/A</v>
      </c>
      <c r="X648" s="5" t="s">
        <v>2886</v>
      </c>
    </row>
    <row r="649" spans="1:24" ht="240" x14ac:dyDescent="0.25">
      <c r="A649" s="77">
        <f>VLOOKUP(C649,'BU and Control BU Listing'!A:E,5,FALSE)</f>
        <v>26000</v>
      </c>
      <c r="B649" s="80" t="s">
        <v>8712</v>
      </c>
      <c r="C649" s="22" t="str">
        <f t="shared" si="112"/>
        <v>28500</v>
      </c>
      <c r="D649" s="22" t="str">
        <f t="shared" si="113"/>
        <v>03040</v>
      </c>
      <c r="E649" s="21" t="str">
        <f>VLOOKUP(B649,'Table A as of March 2024'!A:G,7,FALSE)</f>
        <v>Patrick &amp; Henry Community Coll</v>
      </c>
      <c r="F649" s="21" t="str">
        <f>VLOOKUP(B649,'Table A as of March 2024'!A:H,8,FALSE)</f>
        <v>Institutional Reserve Fund</v>
      </c>
      <c r="G649" s="11" t="str">
        <f>VLOOKUP(B649,'Table A as of March 2024'!A:I,9,FALSE)</f>
        <v>500</v>
      </c>
      <c r="H649" t="str">
        <f>VLOOKUP(B649,'Table A as of March 2024'!A:L,12,FALSE)</f>
        <v>No</v>
      </c>
      <c r="I649" s="9" t="str">
        <f>VLOOKUP(B649,'Table A as of March 2024'!A:M,13,FALSE)</f>
        <v>U</v>
      </c>
      <c r="K649" t="str">
        <f>VLOOKUP(G649,'ACFR Class Vlookup'!A:B,2,FALSE)</f>
        <v>N/A</v>
      </c>
      <c r="L649" s="1" t="str">
        <f>VLOOKUP(D649,'Fund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649" s="6" t="str">
        <f t="shared" si="114"/>
        <v>N/A</v>
      </c>
      <c r="N649" s="6" t="s">
        <v>2886</v>
      </c>
      <c r="O649" s="6" t="str">
        <f t="shared" si="115"/>
        <v>N/A</v>
      </c>
      <c r="P649" s="5" t="s">
        <v>2886</v>
      </c>
      <c r="Q649" s="6" t="str">
        <f t="shared" si="116"/>
        <v>N/A</v>
      </c>
      <c r="R649" s="7" t="str">
        <f t="shared" si="110"/>
        <v>No</v>
      </c>
      <c r="S649" s="5" t="str">
        <f t="shared" si="117"/>
        <v>N/A</v>
      </c>
      <c r="T649" s="6" t="str">
        <f t="shared" si="118"/>
        <v>N/A</v>
      </c>
      <c r="U649" s="7" t="str">
        <f t="shared" si="111"/>
        <v>No</v>
      </c>
      <c r="V649" s="5" t="str">
        <f t="shared" si="119"/>
        <v>N/A</v>
      </c>
      <c r="W649" s="6" t="str">
        <f t="shared" si="120"/>
        <v>N/A</v>
      </c>
      <c r="X649" s="5" t="s">
        <v>2886</v>
      </c>
    </row>
    <row r="650" spans="1:24" ht="60" x14ac:dyDescent="0.25">
      <c r="A650" s="77">
        <f>VLOOKUP(C650,'BU and Control BU Listing'!A:E,5,FALSE)</f>
        <v>26000</v>
      </c>
      <c r="B650" s="80" t="s">
        <v>4074</v>
      </c>
      <c r="C650" s="22" t="str">
        <f t="shared" si="112"/>
        <v>28500</v>
      </c>
      <c r="D650" s="22" t="str">
        <f t="shared" si="113"/>
        <v>03060</v>
      </c>
      <c r="E650" s="21" t="str">
        <f>VLOOKUP(B650,'Table A as of March 2024'!A:G,7,FALSE)</f>
        <v>Patrick &amp; Henry Community Coll</v>
      </c>
      <c r="F650" s="21" t="str">
        <f>VLOOKUP(B650,'Table A as of March 2024'!A:H,8,FALSE)</f>
        <v>Auxiliary Enterprise</v>
      </c>
      <c r="G650" s="11" t="str">
        <f>VLOOKUP(B650,'Table A as of March 2024'!A:I,9,FALSE)</f>
        <v>500</v>
      </c>
      <c r="H650" t="str">
        <f>VLOOKUP(B650,'Table A as of March 2024'!A:L,12,FALSE)</f>
        <v>No</v>
      </c>
      <c r="I650" s="9" t="str">
        <f>VLOOKUP(B650,'Table A as of March 2024'!A:M,13,FALSE)</f>
        <v>U</v>
      </c>
      <c r="K650" t="str">
        <f>VLOOKUP(G650,'ACFR Class Vlookup'!A:B,2,FALSE)</f>
        <v>N/A</v>
      </c>
      <c r="L650" s="1" t="str">
        <f>VLOOKUP(D650,'Fund Information'!A:F,6,FALSE)</f>
        <v>The Higher Education Auxiliary Enterprise fund accounts for the Auxiliary activities at the colleges/universities.  These activities include such things as food service, bookstores, student health servicces and recreation/intramural programs.</v>
      </c>
      <c r="M650" s="6" t="str">
        <f t="shared" si="114"/>
        <v>N/A</v>
      </c>
      <c r="N650" s="6" t="s">
        <v>2886</v>
      </c>
      <c r="O650" s="6" t="str">
        <f t="shared" si="115"/>
        <v>N/A</v>
      </c>
      <c r="P650" s="5" t="s">
        <v>2886</v>
      </c>
      <c r="Q650" s="6" t="str">
        <f t="shared" si="116"/>
        <v>N/A</v>
      </c>
      <c r="R650" s="7" t="str">
        <f t="shared" si="110"/>
        <v>No</v>
      </c>
      <c r="S650" s="5" t="str">
        <f t="shared" si="117"/>
        <v>N/A</v>
      </c>
      <c r="T650" s="6" t="str">
        <f t="shared" si="118"/>
        <v>N/A</v>
      </c>
      <c r="U650" s="7" t="str">
        <f t="shared" si="111"/>
        <v>No</v>
      </c>
      <c r="V650" s="5" t="str">
        <f t="shared" si="119"/>
        <v>N/A</v>
      </c>
      <c r="W650" s="6" t="str">
        <f t="shared" si="120"/>
        <v>N/A</v>
      </c>
      <c r="X650" s="5" t="s">
        <v>2886</v>
      </c>
    </row>
    <row r="651" spans="1:24" ht="30" x14ac:dyDescent="0.25">
      <c r="A651" s="77">
        <f>VLOOKUP(C651,'BU and Control BU Listing'!A:E,5,FALSE)</f>
        <v>26000</v>
      </c>
      <c r="B651" s="80" t="s">
        <v>4075</v>
      </c>
      <c r="C651" s="22" t="str">
        <f t="shared" si="112"/>
        <v>28500</v>
      </c>
      <c r="D651" s="22" t="str">
        <f t="shared" si="113"/>
        <v>03080</v>
      </c>
      <c r="E651" s="21" t="str">
        <f>VLOOKUP(B651,'Table A as of March 2024'!A:G,7,FALSE)</f>
        <v>Patrick &amp; Henry Community Coll</v>
      </c>
      <c r="F651" s="21" t="str">
        <f>VLOOKUP(B651,'Table A as of March 2024'!A:H,8,FALSE)</f>
        <v>Work Study</v>
      </c>
      <c r="G651" s="11" t="str">
        <f>VLOOKUP(B651,'Table A as of March 2024'!A:I,9,FALSE)</f>
        <v>500</v>
      </c>
      <c r="H651" t="str">
        <f>VLOOKUP(B651,'Table A as of March 2024'!A:L,12,FALSE)</f>
        <v>No</v>
      </c>
      <c r="I651" s="9" t="str">
        <f>VLOOKUP(B651,'Table A as of March 2024'!A:M,13,FALSE)</f>
        <v>R</v>
      </c>
      <c r="K651" t="str">
        <f>VLOOKUP(G651,'ACFR Class Vlookup'!A:B,2,FALSE)</f>
        <v>N/A</v>
      </c>
      <c r="L651" s="1" t="str">
        <f>VLOOKUP(D651,'Fund Information'!A:F,6,FALSE)</f>
        <v>Higher Education activity included on higher education financial statement template submissions.</v>
      </c>
      <c r="M651" s="6" t="str">
        <f t="shared" si="114"/>
        <v>N/A</v>
      </c>
      <c r="N651" s="6" t="s">
        <v>2886</v>
      </c>
      <c r="O651" s="6" t="str">
        <f t="shared" si="115"/>
        <v>N/A</v>
      </c>
      <c r="P651" s="5" t="s">
        <v>2886</v>
      </c>
      <c r="Q651" s="6" t="str">
        <f t="shared" si="116"/>
        <v>N/A</v>
      </c>
      <c r="R651" s="7" t="str">
        <f t="shared" si="110"/>
        <v>No</v>
      </c>
      <c r="S651" s="5" t="str">
        <f t="shared" si="117"/>
        <v>N/A</v>
      </c>
      <c r="T651" s="6" t="str">
        <f t="shared" si="118"/>
        <v>N/A</v>
      </c>
      <c r="U651" s="7" t="str">
        <f t="shared" si="111"/>
        <v>No</v>
      </c>
      <c r="V651" s="5" t="str">
        <f t="shared" si="119"/>
        <v>N/A</v>
      </c>
      <c r="W651" s="6" t="str">
        <f t="shared" si="120"/>
        <v>N/A</v>
      </c>
      <c r="X651" s="5" t="s">
        <v>2886</v>
      </c>
    </row>
    <row r="652" spans="1:24" ht="30" x14ac:dyDescent="0.25">
      <c r="A652" s="77">
        <f>VLOOKUP(C652,'BU and Control BU Listing'!A:E,5,FALSE)</f>
        <v>26000</v>
      </c>
      <c r="B652" s="80" t="s">
        <v>4076</v>
      </c>
      <c r="C652" s="22" t="str">
        <f t="shared" si="112"/>
        <v>28500</v>
      </c>
      <c r="D652" s="22" t="str">
        <f t="shared" si="113"/>
        <v>03170</v>
      </c>
      <c r="E652" s="21" t="str">
        <f>VLOOKUP(B652,'Table A as of March 2024'!A:G,7,FALSE)</f>
        <v>Patrick &amp; Henry Community Coll</v>
      </c>
      <c r="F652" s="21" t="str">
        <f>VLOOKUP(B652,'Table A as of March 2024'!A:H,8,FALSE)</f>
        <v>Student Financial Assistance</v>
      </c>
      <c r="G652" s="11" t="str">
        <f>VLOOKUP(B652,'Table A as of March 2024'!A:I,9,FALSE)</f>
        <v>500</v>
      </c>
      <c r="H652" t="str">
        <f>VLOOKUP(B652,'Table A as of March 2024'!A:L,12,FALSE)</f>
        <v>No</v>
      </c>
      <c r="I652" s="9" t="str">
        <f>VLOOKUP(B652,'Table A as of March 2024'!A:M,13,FALSE)</f>
        <v>U</v>
      </c>
      <c r="K652" t="str">
        <f>VLOOKUP(G652,'ACFR Class Vlookup'!A:B,2,FALSE)</f>
        <v>N/A</v>
      </c>
      <c r="L652" s="1" t="str">
        <f>VLOOKUP(D652,'Fund Information'!A:F,6,FALSE)</f>
        <v>Higher Education activity included on higher education financial statement template submissions.</v>
      </c>
      <c r="M652" s="6" t="str">
        <f t="shared" si="114"/>
        <v>N/A</v>
      </c>
      <c r="N652" s="6" t="s">
        <v>2886</v>
      </c>
      <c r="O652" s="6" t="str">
        <f t="shared" si="115"/>
        <v>N/A</v>
      </c>
      <c r="P652" s="5" t="s">
        <v>2886</v>
      </c>
      <c r="Q652" s="6" t="str">
        <f t="shared" si="116"/>
        <v>N/A</v>
      </c>
      <c r="R652" s="7" t="str">
        <f t="shared" si="110"/>
        <v>No</v>
      </c>
      <c r="S652" s="5" t="str">
        <f t="shared" si="117"/>
        <v>N/A</v>
      </c>
      <c r="T652" s="6" t="str">
        <f t="shared" si="118"/>
        <v>N/A</v>
      </c>
      <c r="U652" s="7" t="str">
        <f t="shared" si="111"/>
        <v>No</v>
      </c>
      <c r="V652" s="5" t="str">
        <f t="shared" si="119"/>
        <v>N/A</v>
      </c>
      <c r="W652" s="6" t="str">
        <f t="shared" si="120"/>
        <v>N/A</v>
      </c>
      <c r="X652" s="5" t="s">
        <v>2886</v>
      </c>
    </row>
    <row r="653" spans="1:24" x14ac:dyDescent="0.25">
      <c r="A653" s="77">
        <f>VLOOKUP(C653,'BU and Control BU Listing'!A:E,5,FALSE)</f>
        <v>26000</v>
      </c>
      <c r="B653" s="80" t="s">
        <v>4077</v>
      </c>
      <c r="C653" s="22" t="str">
        <f t="shared" si="112"/>
        <v>28500</v>
      </c>
      <c r="D653" s="22" t="str">
        <f t="shared" si="113"/>
        <v>03190</v>
      </c>
      <c r="E653" s="21" t="str">
        <f>VLOOKUP(B653,'Table A as of March 2024'!A:G,7,FALSE)</f>
        <v>Patrick &amp; Henry Community Coll</v>
      </c>
      <c r="F653" s="21" t="str">
        <f>VLOOKUP(B653,'Table A as of March 2024'!A:H,8,FALSE)</f>
        <v>Workforce Development Program</v>
      </c>
      <c r="G653" s="11" t="str">
        <f>VLOOKUP(B653,'Table A as of March 2024'!A:I,9,FALSE)</f>
        <v>500</v>
      </c>
      <c r="H653" t="str">
        <f>VLOOKUP(B653,'Table A as of March 2024'!A:L,12,FALSE)</f>
        <v>No</v>
      </c>
      <c r="I653" s="9" t="str">
        <f>VLOOKUP(B653,'Table A as of March 2024'!A:M,13,FALSE)</f>
        <v>U</v>
      </c>
      <c r="K653" t="str">
        <f>VLOOKUP(G653,'ACFR Class Vlookup'!A:B,2,FALSE)</f>
        <v>N/A</v>
      </c>
      <c r="L653" s="1">
        <f>VLOOKUP(D653,'Fund Information'!A:F,6,FALSE)</f>
        <v>0</v>
      </c>
      <c r="M653" s="6" t="str">
        <f t="shared" si="114"/>
        <v>N/A</v>
      </c>
      <c r="N653" s="6" t="s">
        <v>2886</v>
      </c>
      <c r="O653" s="6" t="str">
        <f t="shared" si="115"/>
        <v>N/A</v>
      </c>
      <c r="P653" s="5" t="s">
        <v>2886</v>
      </c>
      <c r="Q653" s="6" t="str">
        <f t="shared" si="116"/>
        <v>N/A</v>
      </c>
      <c r="R653" s="7" t="str">
        <f t="shared" si="110"/>
        <v>No</v>
      </c>
      <c r="S653" s="5" t="str">
        <f t="shared" si="117"/>
        <v>N/A</v>
      </c>
      <c r="T653" s="6" t="str">
        <f t="shared" si="118"/>
        <v>N/A</v>
      </c>
      <c r="U653" s="7" t="str">
        <f t="shared" si="111"/>
        <v>No</v>
      </c>
      <c r="V653" s="5" t="str">
        <f t="shared" si="119"/>
        <v>N/A</v>
      </c>
      <c r="W653" s="6" t="str">
        <f t="shared" si="120"/>
        <v>N/A</v>
      </c>
      <c r="X653" s="5" t="s">
        <v>2886</v>
      </c>
    </row>
    <row r="654" spans="1:24" ht="105" x14ac:dyDescent="0.25">
      <c r="A654" s="77">
        <f>VLOOKUP(C654,'BU and Control BU Listing'!A:E,5,FALSE)</f>
        <v>26000</v>
      </c>
      <c r="B654" s="80" t="s">
        <v>5909</v>
      </c>
      <c r="C654" s="22" t="str">
        <f t="shared" si="112"/>
        <v>28500</v>
      </c>
      <c r="D654" s="22" t="str">
        <f t="shared" si="113"/>
        <v>03390</v>
      </c>
      <c r="E654" s="21" t="str">
        <f>VLOOKUP(B654,'Table A as of March 2024'!A:G,7,FALSE)</f>
        <v>Patrick &amp; Henry Community Coll</v>
      </c>
      <c r="F654" s="21" t="str">
        <f>VLOOKUP(B654,'Table A as of March 2024'!A:H,8,FALSE)</f>
        <v>Strngthning Inst Prgm-COVID-19</v>
      </c>
      <c r="G654" s="11" t="str">
        <f>VLOOKUP(B654,'Table A as of March 2024'!A:I,9,FALSE)</f>
        <v>500</v>
      </c>
      <c r="H654" t="str">
        <f>VLOOKUP(B654,'Table A as of March 2024'!A:L,12,FALSE)</f>
        <v>No</v>
      </c>
      <c r="I654" s="9" t="str">
        <f>VLOOKUP(B654,'Table A as of March 2024'!A:M,13,FALSE)</f>
        <v>V</v>
      </c>
      <c r="K654" t="str">
        <f>VLOOKUP(G654,'ACFR Class Vlookup'!A:B,2,FALSE)</f>
        <v>N/A</v>
      </c>
      <c r="L654" s="1" t="str">
        <f>VLOOKUP(D654,'Fund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654" s="6" t="str">
        <f t="shared" si="114"/>
        <v>N/A</v>
      </c>
      <c r="N654" s="6" t="s">
        <v>2886</v>
      </c>
      <c r="O654" s="6" t="str">
        <f t="shared" si="115"/>
        <v>N/A</v>
      </c>
      <c r="P654" s="5" t="s">
        <v>2886</v>
      </c>
      <c r="Q654" s="6" t="str">
        <f t="shared" si="116"/>
        <v>N/A</v>
      </c>
      <c r="R654" s="7" t="str">
        <f t="shared" si="110"/>
        <v>No</v>
      </c>
      <c r="S654" s="5" t="str">
        <f t="shared" si="117"/>
        <v>N/A</v>
      </c>
      <c r="T654" s="6" t="str">
        <f t="shared" si="118"/>
        <v>N/A</v>
      </c>
      <c r="U654" s="7" t="str">
        <f t="shared" si="111"/>
        <v>No</v>
      </c>
      <c r="V654" s="5" t="str">
        <f t="shared" si="119"/>
        <v>N/A</v>
      </c>
      <c r="W654" s="6" t="str">
        <f t="shared" si="120"/>
        <v>N/A</v>
      </c>
      <c r="X654" s="5" t="s">
        <v>2886</v>
      </c>
    </row>
    <row r="655" spans="1:24" ht="90" x14ac:dyDescent="0.25">
      <c r="A655" s="77">
        <f>VLOOKUP(C655,'BU and Control BU Listing'!A:E,5,FALSE)</f>
        <v>26000</v>
      </c>
      <c r="B655" s="80" t="s">
        <v>8713</v>
      </c>
      <c r="C655" s="22" t="str">
        <f t="shared" si="112"/>
        <v>28500</v>
      </c>
      <c r="D655" s="22" t="str">
        <f t="shared" si="113"/>
        <v>03410</v>
      </c>
      <c r="E655" s="21" t="str">
        <f>VLOOKUP(B655,'Table A as of March 2024'!A:G,7,FALSE)</f>
        <v>Patrick &amp; Henry Community Coll</v>
      </c>
      <c r="F655" s="21" t="str">
        <f>VLOOKUP(B655,'Table A as of March 2024'!A:H,8,FALSE)</f>
        <v>GEER Fund - COVID-19</v>
      </c>
      <c r="G655" s="11" t="str">
        <f>VLOOKUP(B655,'Table A as of March 2024'!A:I,9,FALSE)</f>
        <v>500</v>
      </c>
      <c r="H655" t="str">
        <f>VLOOKUP(B655,'Table A as of March 2024'!A:L,12,FALSE)</f>
        <v>No</v>
      </c>
      <c r="I655" s="9" t="str">
        <f>VLOOKUP(B655,'Table A as of March 2024'!A:M,13,FALSE)</f>
        <v>V</v>
      </c>
      <c r="K655" t="str">
        <f>VLOOKUP(G655,'ACFR Class Vlookup'!A:B,2,FALSE)</f>
        <v>N/A</v>
      </c>
      <c r="L655" s="1" t="str">
        <f>VLOOKUP(D655,'Fund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655" s="6" t="str">
        <f t="shared" si="114"/>
        <v>N/A</v>
      </c>
      <c r="N655" s="6" t="s">
        <v>2886</v>
      </c>
      <c r="O655" s="6" t="str">
        <f t="shared" si="115"/>
        <v>N/A</v>
      </c>
      <c r="P655" s="5" t="s">
        <v>2886</v>
      </c>
      <c r="Q655" s="6" t="str">
        <f t="shared" si="116"/>
        <v>N/A</v>
      </c>
      <c r="R655" s="7" t="str">
        <f t="shared" si="110"/>
        <v>No</v>
      </c>
      <c r="S655" s="5" t="str">
        <f t="shared" si="117"/>
        <v>N/A</v>
      </c>
      <c r="T655" s="6" t="str">
        <f t="shared" si="118"/>
        <v>N/A</v>
      </c>
      <c r="U655" s="7" t="str">
        <f t="shared" si="111"/>
        <v>No</v>
      </c>
      <c r="V655" s="5" t="str">
        <f t="shared" si="119"/>
        <v>N/A</v>
      </c>
      <c r="W655" s="6" t="str">
        <f t="shared" si="120"/>
        <v>N/A</v>
      </c>
      <c r="X655" s="5" t="s">
        <v>2886</v>
      </c>
    </row>
    <row r="656" spans="1:24" ht="165" x14ac:dyDescent="0.25">
      <c r="A656" s="77">
        <f>VLOOKUP(C656,'BU and Control BU Listing'!A:E,5,FALSE)</f>
        <v>26000</v>
      </c>
      <c r="B656" s="80" t="s">
        <v>5910</v>
      </c>
      <c r="C656" s="22" t="str">
        <f t="shared" si="112"/>
        <v>28500</v>
      </c>
      <c r="D656" s="22" t="str">
        <f t="shared" si="113"/>
        <v>03420</v>
      </c>
      <c r="E656" s="21" t="str">
        <f>VLOOKUP(B656,'Table A as of March 2024'!A:G,7,FALSE)</f>
        <v>Patrick &amp; Henry Community Coll</v>
      </c>
      <c r="F656" s="21" t="str">
        <f>VLOOKUP(B656,'Table A as of March 2024'!A:H,8,FALSE)</f>
        <v>Caresactrlffd-General-Covid-19</v>
      </c>
      <c r="G656" s="11" t="str">
        <f>VLOOKUP(B656,'Table A as of March 2024'!A:I,9,FALSE)</f>
        <v>500</v>
      </c>
      <c r="H656" t="str">
        <f>VLOOKUP(B656,'Table A as of March 2024'!A:L,12,FALSE)</f>
        <v>No</v>
      </c>
      <c r="I656" s="9" t="str">
        <f>VLOOKUP(B656,'Table A as of March 2024'!A:M,13,FALSE)</f>
        <v>V</v>
      </c>
      <c r="K656" t="str">
        <f>VLOOKUP(G656,'ACFR Class Vlookup'!A:B,2,FALSE)</f>
        <v>N/A</v>
      </c>
      <c r="L656" s="1" t="str">
        <f>VLOOKUP(D656,'Fund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56" s="6" t="str">
        <f t="shared" si="114"/>
        <v>N/A</v>
      </c>
      <c r="N656" s="6" t="s">
        <v>2886</v>
      </c>
      <c r="O656" s="6" t="str">
        <f t="shared" si="115"/>
        <v>N/A</v>
      </c>
      <c r="P656" s="5" t="s">
        <v>2886</v>
      </c>
      <c r="Q656" s="6" t="str">
        <f t="shared" si="116"/>
        <v>N/A</v>
      </c>
      <c r="R656" s="7" t="str">
        <f t="shared" si="110"/>
        <v>No</v>
      </c>
      <c r="S656" s="5" t="str">
        <f t="shared" si="117"/>
        <v>N/A</v>
      </c>
      <c r="T656" s="6" t="str">
        <f t="shared" si="118"/>
        <v>N/A</v>
      </c>
      <c r="U656" s="7" t="str">
        <f t="shared" si="111"/>
        <v>No</v>
      </c>
      <c r="V656" s="5" t="str">
        <f t="shared" si="119"/>
        <v>N/A</v>
      </c>
      <c r="W656" s="6" t="str">
        <f t="shared" si="120"/>
        <v>N/A</v>
      </c>
      <c r="X656" s="5" t="s">
        <v>2886</v>
      </c>
    </row>
    <row r="657" spans="1:24" ht="90" x14ac:dyDescent="0.25">
      <c r="A657" s="77">
        <f>VLOOKUP(C657,'BU and Control BU Listing'!A:E,5,FALSE)</f>
        <v>26000</v>
      </c>
      <c r="B657" s="80" t="s">
        <v>8213</v>
      </c>
      <c r="C657" s="22" t="str">
        <f t="shared" si="112"/>
        <v>28500</v>
      </c>
      <c r="D657" s="22" t="str">
        <f t="shared" si="113"/>
        <v>03440</v>
      </c>
      <c r="E657" s="21" t="str">
        <f>VLOOKUP(B657,'Table A as of March 2024'!A:G,7,FALSE)</f>
        <v>Patrick &amp; Henry Community Coll</v>
      </c>
      <c r="F657" s="21" t="str">
        <f>VLOOKUP(B657,'Table A as of March 2024'!A:H,8,FALSE)</f>
        <v>EduStabFund-Students-COVID-19</v>
      </c>
      <c r="G657" s="11" t="str">
        <f>VLOOKUP(B657,'Table A as of March 2024'!A:I,9,FALSE)</f>
        <v>500</v>
      </c>
      <c r="H657" t="str">
        <f>VLOOKUP(B657,'Table A as of March 2024'!A:L,12,FALSE)</f>
        <v>No</v>
      </c>
      <c r="I657" s="9" t="str">
        <f>VLOOKUP(B657,'Table A as of March 2024'!A:M,13,FALSE)</f>
        <v>V</v>
      </c>
      <c r="K657" t="str">
        <f>VLOOKUP(G657,'ACFR Class Vlookup'!A:B,2,FALSE)</f>
        <v>N/A</v>
      </c>
      <c r="L657" s="1" t="str">
        <f>VLOOKUP(D657,'Fund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657" s="6" t="str">
        <f t="shared" si="114"/>
        <v>N/A</v>
      </c>
      <c r="N657" s="6" t="s">
        <v>2886</v>
      </c>
      <c r="O657" s="6" t="str">
        <f t="shared" si="115"/>
        <v>N/A</v>
      </c>
      <c r="P657" s="5" t="s">
        <v>2886</v>
      </c>
      <c r="Q657" s="6" t="str">
        <f t="shared" si="116"/>
        <v>N/A</v>
      </c>
      <c r="R657" s="7" t="str">
        <f t="shared" si="110"/>
        <v>No</v>
      </c>
      <c r="S657" s="5" t="str">
        <f t="shared" si="117"/>
        <v>N/A</v>
      </c>
      <c r="T657" s="6" t="str">
        <f t="shared" si="118"/>
        <v>N/A</v>
      </c>
      <c r="U657" s="7" t="str">
        <f t="shared" si="111"/>
        <v>No</v>
      </c>
      <c r="V657" s="5" t="str">
        <f t="shared" si="119"/>
        <v>N/A</v>
      </c>
      <c r="W657" s="6" t="str">
        <f t="shared" si="120"/>
        <v>N/A</v>
      </c>
      <c r="X657" s="5" t="s">
        <v>2886</v>
      </c>
    </row>
    <row r="658" spans="1:24" ht="165" x14ac:dyDescent="0.25">
      <c r="A658" s="77">
        <f>VLOOKUP(C658,'BU and Control BU Listing'!A:E,5,FALSE)</f>
        <v>26000</v>
      </c>
      <c r="B658" s="80" t="s">
        <v>8876</v>
      </c>
      <c r="C658" s="22" t="str">
        <f t="shared" si="112"/>
        <v>28500</v>
      </c>
      <c r="D658" s="22" t="str">
        <f t="shared" si="113"/>
        <v>03460</v>
      </c>
      <c r="E658" s="21" t="str">
        <f>VLOOKUP(B658,'Table A as of March 2024'!A:G,7,FALSE)</f>
        <v>Patrick &amp; Henry Community Coll</v>
      </c>
      <c r="F658" s="21" t="str">
        <f>VLOOKUP(B658,'Table A as of March 2024'!A:H,8,FALSE)</f>
        <v>Innovative internship Fund</v>
      </c>
      <c r="G658" s="11" t="str">
        <f>VLOOKUP(B658,'Table A as of March 2024'!A:I,9,FALSE)</f>
        <v>500</v>
      </c>
      <c r="H658" t="str">
        <f>VLOOKUP(B658,'Table A as of March 2024'!A:L,12,FALSE)</f>
        <v>No</v>
      </c>
      <c r="I658" s="9" t="str">
        <f>VLOOKUP(B658,'Table A as of March 2024'!A:M,13,FALSE)</f>
        <v>U</v>
      </c>
      <c r="K658" t="str">
        <f>VLOOKUP(G658,'ACFR Class Vlookup'!A:B,2,FALSE)</f>
        <v>N/A</v>
      </c>
      <c r="L658" s="1" t="str">
        <f>VLOOKUP(D658,'Fund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658" s="6" t="str">
        <f t="shared" si="114"/>
        <v>N/A</v>
      </c>
      <c r="N658" s="6" t="s">
        <v>2886</v>
      </c>
      <c r="O658" s="6" t="str">
        <f t="shared" si="115"/>
        <v>N/A</v>
      </c>
      <c r="P658" s="5" t="s">
        <v>2886</v>
      </c>
      <c r="Q658" s="6" t="str">
        <f t="shared" si="116"/>
        <v>N/A</v>
      </c>
      <c r="R658" s="7" t="str">
        <f t="shared" si="110"/>
        <v>No</v>
      </c>
      <c r="S658" s="5" t="str">
        <f t="shared" si="117"/>
        <v>N/A</v>
      </c>
      <c r="T658" s="6" t="str">
        <f t="shared" si="118"/>
        <v>N/A</v>
      </c>
      <c r="U658" s="7" t="str">
        <f t="shared" si="111"/>
        <v>No</v>
      </c>
      <c r="V658" s="5" t="str">
        <f t="shared" si="119"/>
        <v>N/A</v>
      </c>
      <c r="W658" s="6" t="str">
        <f t="shared" si="120"/>
        <v>N/A</v>
      </c>
      <c r="X658" s="5" t="s">
        <v>2886</v>
      </c>
    </row>
    <row r="659" spans="1:24" ht="225" x14ac:dyDescent="0.25">
      <c r="A659" s="77">
        <f>VLOOKUP(C659,'BU and Control BU Listing'!A:E,5,FALSE)</f>
        <v>26000</v>
      </c>
      <c r="B659" s="80" t="s">
        <v>8877</v>
      </c>
      <c r="C659" s="22" t="str">
        <f t="shared" si="112"/>
        <v>28500</v>
      </c>
      <c r="D659" s="22" t="str">
        <f t="shared" si="113"/>
        <v>03490</v>
      </c>
      <c r="E659" s="21" t="str">
        <f>VLOOKUP(B659,'Table A as of March 2024'!A:G,7,FALSE)</f>
        <v>Patrick &amp; Henry Community Coll</v>
      </c>
      <c r="F659" s="21" t="str">
        <f>VLOOKUP(B659,'Table A as of March 2024'!A:H,8,FALSE)</f>
        <v>NewEconomyWrkfrcCrdntlGrntFnd</v>
      </c>
      <c r="G659" s="11" t="str">
        <f>VLOOKUP(B659,'Table A as of March 2024'!A:I,9,FALSE)</f>
        <v>500</v>
      </c>
      <c r="H659" t="str">
        <f>VLOOKUP(B659,'Table A as of March 2024'!A:L,12,FALSE)</f>
        <v>No</v>
      </c>
      <c r="I659" s="9" t="str">
        <f>VLOOKUP(B659,'Table A as of March 2024'!A:M,13,FALSE)</f>
        <v>U</v>
      </c>
      <c r="K659" t="str">
        <f>VLOOKUP(G659,'ACFR Class Vlookup'!A:B,2,FALSE)</f>
        <v>N/A</v>
      </c>
      <c r="L659" s="1" t="str">
        <f>VLOOKUP(D659,'Fund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659" s="6" t="str">
        <f t="shared" si="114"/>
        <v>N/A</v>
      </c>
      <c r="N659" s="6" t="s">
        <v>2886</v>
      </c>
      <c r="O659" s="6" t="str">
        <f t="shared" si="115"/>
        <v>N/A</v>
      </c>
      <c r="P659" s="5" t="s">
        <v>2886</v>
      </c>
      <c r="Q659" s="6" t="str">
        <f t="shared" si="116"/>
        <v>N/A</v>
      </c>
      <c r="R659" s="7" t="str">
        <f t="shared" si="110"/>
        <v>No</v>
      </c>
      <c r="S659" s="5" t="str">
        <f t="shared" si="117"/>
        <v>N/A</v>
      </c>
      <c r="T659" s="6" t="str">
        <f t="shared" si="118"/>
        <v>N/A</v>
      </c>
      <c r="U659" s="7" t="str">
        <f t="shared" si="111"/>
        <v>No</v>
      </c>
      <c r="V659" s="5" t="str">
        <f t="shared" si="119"/>
        <v>N/A</v>
      </c>
      <c r="W659" s="6" t="str">
        <f t="shared" si="120"/>
        <v>N/A</v>
      </c>
      <c r="X659" s="5" t="s">
        <v>2886</v>
      </c>
    </row>
    <row r="660" spans="1:24" ht="90" x14ac:dyDescent="0.25">
      <c r="A660" s="77">
        <f>VLOOKUP(C660,'BU and Control BU Listing'!A:E,5,FALSE)</f>
        <v>26000</v>
      </c>
      <c r="B660" s="80" t="s">
        <v>5911</v>
      </c>
      <c r="C660" s="22" t="str">
        <f t="shared" si="112"/>
        <v>28500</v>
      </c>
      <c r="D660" s="22" t="str">
        <f t="shared" si="113"/>
        <v>03690</v>
      </c>
      <c r="E660" s="21" t="str">
        <f>VLOOKUP(B660,'Table A as of March 2024'!A:G,7,FALSE)</f>
        <v>Patrick &amp; Henry Community Coll</v>
      </c>
      <c r="F660" s="21" t="str">
        <f>VLOOKUP(B660,'Table A as of March 2024'!A:H,8,FALSE)</f>
        <v>EduStabFund-Institutn-COVID-19</v>
      </c>
      <c r="G660" s="11" t="str">
        <f>VLOOKUP(B660,'Table A as of March 2024'!A:I,9,FALSE)</f>
        <v>500</v>
      </c>
      <c r="H660" t="str">
        <f>VLOOKUP(B660,'Table A as of March 2024'!A:L,12,FALSE)</f>
        <v>No</v>
      </c>
      <c r="I660" s="9" t="str">
        <f>VLOOKUP(B660,'Table A as of March 2024'!A:M,13,FALSE)</f>
        <v>V</v>
      </c>
      <c r="K660" t="str">
        <f>VLOOKUP(G660,'ACFR Class Vlookup'!A:B,2,FALSE)</f>
        <v>N/A</v>
      </c>
      <c r="L660" s="1" t="str">
        <f>VLOOKUP(D660,'Fund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660" s="6" t="str">
        <f t="shared" si="114"/>
        <v>N/A</v>
      </c>
      <c r="N660" s="6" t="s">
        <v>2886</v>
      </c>
      <c r="O660" s="6" t="str">
        <f t="shared" si="115"/>
        <v>N/A</v>
      </c>
      <c r="P660" s="5" t="s">
        <v>2886</v>
      </c>
      <c r="Q660" s="6" t="str">
        <f t="shared" si="116"/>
        <v>N/A</v>
      </c>
      <c r="R660" s="7" t="str">
        <f t="shared" si="110"/>
        <v>No</v>
      </c>
      <c r="S660" s="5" t="str">
        <f t="shared" si="117"/>
        <v>N/A</v>
      </c>
      <c r="T660" s="6" t="str">
        <f t="shared" si="118"/>
        <v>N/A</v>
      </c>
      <c r="U660" s="7" t="str">
        <f t="shared" si="111"/>
        <v>No</v>
      </c>
      <c r="V660" s="5" t="str">
        <f t="shared" si="119"/>
        <v>N/A</v>
      </c>
      <c r="W660" s="6" t="str">
        <f t="shared" si="120"/>
        <v>N/A</v>
      </c>
      <c r="X660" s="5" t="s">
        <v>2886</v>
      </c>
    </row>
    <row r="661" spans="1:24" ht="30" x14ac:dyDescent="0.25">
      <c r="A661" s="77">
        <f>VLOOKUP(C661,'BU and Control BU Listing'!A:E,5,FALSE)</f>
        <v>26000</v>
      </c>
      <c r="B661" s="80" t="s">
        <v>8878</v>
      </c>
      <c r="C661" s="22" t="str">
        <f t="shared" si="112"/>
        <v>28500</v>
      </c>
      <c r="D661" s="22" t="str">
        <f t="shared" si="113"/>
        <v>03860</v>
      </c>
      <c r="E661" s="21" t="str">
        <f>VLOOKUP(B661,'Table A as of March 2024'!A:G,7,FALSE)</f>
        <v>Patrick &amp; Henry Community Coll</v>
      </c>
      <c r="F661" s="21" t="str">
        <f>VLOOKUP(B661,'Table A as of March 2024'!A:H,8,FALSE)</f>
        <v>Rcycl Matl Sale-Non-Gen/Fed-HE</v>
      </c>
      <c r="G661" s="11" t="str">
        <f>VLOOKUP(B661,'Table A as of March 2024'!A:I,9,FALSE)</f>
        <v>500</v>
      </c>
      <c r="H661" t="str">
        <f>VLOOKUP(B661,'Table A as of March 2024'!A:L,12,FALSE)</f>
        <v>No</v>
      </c>
      <c r="I661" s="9" t="str">
        <f>VLOOKUP(B661,'Table A as of March 2024'!A:M,13,FALSE)</f>
        <v>U</v>
      </c>
      <c r="K661" t="str">
        <f>VLOOKUP(G661,'ACFR Class Vlookup'!A:B,2,FALSE)</f>
        <v>N/A</v>
      </c>
      <c r="L661" s="1" t="str">
        <f>VLOOKUP(D661,'Fund Information'!A:F,6,FALSE)</f>
        <v>Higher Education activity included on higher education financial statement template submissions.</v>
      </c>
      <c r="M661" s="6" t="str">
        <f t="shared" si="114"/>
        <v>N/A</v>
      </c>
      <c r="N661" s="6" t="s">
        <v>2886</v>
      </c>
      <c r="O661" s="6" t="str">
        <f t="shared" si="115"/>
        <v>N/A</v>
      </c>
      <c r="P661" s="5" t="s">
        <v>2886</v>
      </c>
      <c r="Q661" s="6" t="str">
        <f t="shared" si="116"/>
        <v>N/A</v>
      </c>
      <c r="R661" s="7" t="str">
        <f t="shared" si="110"/>
        <v>No</v>
      </c>
      <c r="S661" s="5" t="str">
        <f t="shared" si="117"/>
        <v>N/A</v>
      </c>
      <c r="T661" s="6" t="str">
        <f t="shared" si="118"/>
        <v>N/A</v>
      </c>
      <c r="U661" s="7" t="str">
        <f t="shared" si="111"/>
        <v>No</v>
      </c>
      <c r="V661" s="5" t="str">
        <f t="shared" si="119"/>
        <v>N/A</v>
      </c>
      <c r="W661" s="6" t="str">
        <f t="shared" si="120"/>
        <v>N/A</v>
      </c>
      <c r="X661" s="5" t="s">
        <v>2886</v>
      </c>
    </row>
    <row r="662" spans="1:24" ht="45" x14ac:dyDescent="0.25">
      <c r="A662" s="77">
        <f>VLOOKUP(C662,'BU and Control BU Listing'!A:E,5,FALSE)</f>
        <v>26000</v>
      </c>
      <c r="B662" s="80" t="s">
        <v>4078</v>
      </c>
      <c r="C662" s="22" t="str">
        <f t="shared" si="112"/>
        <v>28500</v>
      </c>
      <c r="D662" s="22" t="str">
        <f t="shared" si="113"/>
        <v>03870</v>
      </c>
      <c r="E662" s="21" t="str">
        <f>VLOOKUP(B662,'Table A as of March 2024'!A:G,7,FALSE)</f>
        <v>Patrick &amp; Henry Community Coll</v>
      </c>
      <c r="F662" s="21" t="str">
        <f>VLOOKUP(B662,'Table A as of March 2024'!A:H,8,FALSE)</f>
        <v>Srplus Supp&amp;Equip Sales-Gen-HE</v>
      </c>
      <c r="G662" s="11" t="str">
        <f>VLOOKUP(B662,'Table A as of March 2024'!A:I,9,FALSE)</f>
        <v>500</v>
      </c>
      <c r="H662" t="str">
        <f>VLOOKUP(B662,'Table A as of March 2024'!A:L,12,FALSE)</f>
        <v>No</v>
      </c>
      <c r="I662" s="9" t="str">
        <f>VLOOKUP(B662,'Table A as of March 2024'!A:M,13,FALSE)</f>
        <v>U</v>
      </c>
      <c r="K662" t="str">
        <f>VLOOKUP(G662,'ACFR Class Vlookup'!A:B,2,FALSE)</f>
        <v>N/A</v>
      </c>
      <c r="L662" s="1" t="str">
        <f>VLOOKUP(D662,'Fund Information'!A:F,6,FALSE)</f>
        <v>Higher Education activity accounted for on higher education financial statement template submissions.  Accounts for sale of surplus supplies and equipment.</v>
      </c>
      <c r="M662" s="6" t="str">
        <f t="shared" si="114"/>
        <v>N/A</v>
      </c>
      <c r="N662" s="6" t="s">
        <v>2886</v>
      </c>
      <c r="O662" s="6" t="str">
        <f t="shared" si="115"/>
        <v>N/A</v>
      </c>
      <c r="P662" s="5" t="s">
        <v>2886</v>
      </c>
      <c r="Q662" s="6" t="str">
        <f t="shared" si="116"/>
        <v>N/A</v>
      </c>
      <c r="R662" s="7" t="str">
        <f t="shared" si="110"/>
        <v>No</v>
      </c>
      <c r="S662" s="5" t="str">
        <f t="shared" si="117"/>
        <v>N/A</v>
      </c>
      <c r="T662" s="6" t="str">
        <f t="shared" si="118"/>
        <v>N/A</v>
      </c>
      <c r="U662" s="7" t="str">
        <f t="shared" si="111"/>
        <v>No</v>
      </c>
      <c r="V662" s="5" t="str">
        <f t="shared" si="119"/>
        <v>N/A</v>
      </c>
      <c r="W662" s="6" t="str">
        <f t="shared" si="120"/>
        <v>N/A</v>
      </c>
      <c r="X662" s="5" t="s">
        <v>2886</v>
      </c>
    </row>
    <row r="663" spans="1:24" ht="30" x14ac:dyDescent="0.25">
      <c r="A663" s="77">
        <f>VLOOKUP(C663,'BU and Control BU Listing'!A:E,5,FALSE)</f>
        <v>26000</v>
      </c>
      <c r="B663" s="80" t="s">
        <v>4079</v>
      </c>
      <c r="C663" s="22" t="str">
        <f t="shared" si="112"/>
        <v>28500</v>
      </c>
      <c r="D663" s="22" t="str">
        <f t="shared" si="113"/>
        <v>03900</v>
      </c>
      <c r="E663" s="21" t="str">
        <f>VLOOKUP(B663,'Table A as of March 2024'!A:G,7,FALSE)</f>
        <v>Patrick &amp; Henry Community Coll</v>
      </c>
      <c r="F663" s="21" t="str">
        <f>VLOOKUP(B663,'Table A as of March 2024'!A:H,8,FALSE)</f>
        <v>Insurance Recovery - Higher Ed</v>
      </c>
      <c r="G663" s="11" t="str">
        <f>VLOOKUP(B663,'Table A as of March 2024'!A:I,9,FALSE)</f>
        <v>500</v>
      </c>
      <c r="H663" t="str">
        <f>VLOOKUP(B663,'Table A as of March 2024'!A:L,12,FALSE)</f>
        <v>No</v>
      </c>
      <c r="I663" s="9" t="str">
        <f>VLOOKUP(B663,'Table A as of March 2024'!A:M,13,FALSE)</f>
        <v>U</v>
      </c>
      <c r="K663" t="str">
        <f>VLOOKUP(G663,'ACFR Class Vlookup'!A:B,2,FALSE)</f>
        <v>N/A</v>
      </c>
      <c r="L663" s="1" t="str">
        <f>VLOOKUP(D663,'Fund Information'!A:F,6,FALSE)</f>
        <v>Higher Education activity included on higher education financial statement template submissions.</v>
      </c>
      <c r="M663" s="6" t="str">
        <f t="shared" si="114"/>
        <v>N/A</v>
      </c>
      <c r="N663" s="6" t="s">
        <v>2886</v>
      </c>
      <c r="O663" s="6" t="str">
        <f t="shared" si="115"/>
        <v>N/A</v>
      </c>
      <c r="P663" s="5" t="s">
        <v>2886</v>
      </c>
      <c r="Q663" s="6" t="str">
        <f t="shared" si="116"/>
        <v>N/A</v>
      </c>
      <c r="R663" s="7" t="str">
        <f t="shared" si="110"/>
        <v>No</v>
      </c>
      <c r="S663" s="5" t="str">
        <f t="shared" si="117"/>
        <v>N/A</v>
      </c>
      <c r="T663" s="6" t="str">
        <f t="shared" si="118"/>
        <v>N/A</v>
      </c>
      <c r="U663" s="7" t="str">
        <f t="shared" si="111"/>
        <v>No</v>
      </c>
      <c r="V663" s="5" t="str">
        <f t="shared" si="119"/>
        <v>N/A</v>
      </c>
      <c r="W663" s="6" t="str">
        <f t="shared" si="120"/>
        <v>N/A</v>
      </c>
      <c r="X663" s="5" t="s">
        <v>2886</v>
      </c>
    </row>
    <row r="664" spans="1:24" ht="75" x14ac:dyDescent="0.25">
      <c r="A664" s="77">
        <f>VLOOKUP(C664,'BU and Control BU Listing'!A:E,5,FALSE)</f>
        <v>26000</v>
      </c>
      <c r="B664" s="80" t="s">
        <v>4080</v>
      </c>
      <c r="C664" s="22" t="str">
        <f t="shared" si="112"/>
        <v>28500</v>
      </c>
      <c r="D664" s="22" t="str">
        <f t="shared" si="113"/>
        <v>07005</v>
      </c>
      <c r="E664" s="21" t="str">
        <f>VLOOKUP(B664,'Table A as of March 2024'!A:G,7,FALSE)</f>
        <v>Patrick &amp; Henry Community Coll</v>
      </c>
      <c r="F664" s="21" t="str">
        <f>VLOOKUP(B664,'Table A as of March 2024'!A:H,8,FALSE)</f>
        <v>Trust And Agency-VCCS</v>
      </c>
      <c r="G664" s="11" t="str">
        <f>VLOOKUP(B664,'Table A as of March 2024'!A:I,9,FALSE)</f>
        <v>500</v>
      </c>
      <c r="H664" t="str">
        <f>VLOOKUP(B664,'Table A as of March 2024'!A:L,12,FALSE)</f>
        <v>No</v>
      </c>
      <c r="I664" s="9" t="str">
        <f>VLOOKUP(B664,'Table A as of March 2024'!A:M,13,FALSE)</f>
        <v>R</v>
      </c>
      <c r="K664" t="str">
        <f>VLOOKUP(G664,'ACFR Class Vlookup'!A:B,2,FALSE)</f>
        <v>N/A</v>
      </c>
      <c r="L664" s="1" t="str">
        <f>VLOOKUP(D664,'Fund Information'!A:F,6,FALSE)</f>
        <v>Higher Education activity included on higher education financial statement template submissions.
4/1/17 - Financial Reporting Validation of ACFR Chartfield Attributes – December FY 2017 analysis-Changing all HE to 500</v>
      </c>
      <c r="M664" s="6" t="str">
        <f t="shared" si="114"/>
        <v>N/A</v>
      </c>
      <c r="N664" s="6" t="s">
        <v>2886</v>
      </c>
      <c r="O664" s="6" t="str">
        <f t="shared" si="115"/>
        <v>N/A</v>
      </c>
      <c r="P664" s="5" t="s">
        <v>2886</v>
      </c>
      <c r="Q664" s="6" t="str">
        <f t="shared" si="116"/>
        <v>N/A</v>
      </c>
      <c r="R664" s="7" t="str">
        <f t="shared" si="110"/>
        <v>No</v>
      </c>
      <c r="S664" s="5" t="str">
        <f t="shared" si="117"/>
        <v>N/A</v>
      </c>
      <c r="T664" s="6" t="str">
        <f t="shared" si="118"/>
        <v>N/A</v>
      </c>
      <c r="U664" s="7" t="str">
        <f t="shared" si="111"/>
        <v>No</v>
      </c>
      <c r="V664" s="5" t="str">
        <f t="shared" si="119"/>
        <v>N/A</v>
      </c>
      <c r="W664" s="6" t="str">
        <f t="shared" si="120"/>
        <v>N/A</v>
      </c>
      <c r="X664" s="5" t="s">
        <v>2886</v>
      </c>
    </row>
    <row r="665" spans="1:24" ht="30" x14ac:dyDescent="0.25">
      <c r="A665" s="77">
        <f>VLOOKUP(C665,'BU and Control BU Listing'!A:E,5,FALSE)</f>
        <v>26000</v>
      </c>
      <c r="B665" s="80" t="s">
        <v>4081</v>
      </c>
      <c r="C665" s="22" t="str">
        <f t="shared" si="112"/>
        <v>28500</v>
      </c>
      <c r="D665" s="22" t="str">
        <f t="shared" si="113"/>
        <v>08110</v>
      </c>
      <c r="E665" s="21" t="str">
        <f>VLOOKUP(B665,'Table A as of March 2024'!A:G,7,FALSE)</f>
        <v>Patrick &amp; Henry Community Coll</v>
      </c>
      <c r="F665" s="21" t="str">
        <f>VLOOKUP(B665,'Table A as of March 2024'!A:H,8,FALSE)</f>
        <v>9(B) Debt Service-Const Costs</v>
      </c>
      <c r="G665" s="11" t="str">
        <f>VLOOKUP(B665,'Table A as of March 2024'!A:I,9,FALSE)</f>
        <v>500</v>
      </c>
      <c r="H665" t="str">
        <f>VLOOKUP(B665,'Table A as of March 2024'!A:L,12,FALSE)</f>
        <v>No</v>
      </c>
      <c r="I665" s="9" t="str">
        <f>VLOOKUP(B665,'Table A as of March 2024'!A:M,13,FALSE)</f>
        <v>R</v>
      </c>
      <c r="K665" t="str">
        <f>VLOOKUP(G665,'ACFR Class Vlookup'!A:B,2,FALSE)</f>
        <v>N/A</v>
      </c>
      <c r="L665" s="1" t="str">
        <f>VLOOKUP(D665,'Fund Information'!A:F,6,FALSE)</f>
        <v>Higher Education activity included on higher education financial statement template submissions.</v>
      </c>
      <c r="M665" s="6" t="str">
        <f t="shared" si="114"/>
        <v>N/A</v>
      </c>
      <c r="N665" s="6" t="s">
        <v>2886</v>
      </c>
      <c r="O665" s="6" t="str">
        <f t="shared" si="115"/>
        <v>N/A</v>
      </c>
      <c r="P665" s="5" t="s">
        <v>2886</v>
      </c>
      <c r="Q665" s="6" t="str">
        <f t="shared" si="116"/>
        <v>N/A</v>
      </c>
      <c r="R665" s="7" t="str">
        <f t="shared" si="110"/>
        <v>No</v>
      </c>
      <c r="S665" s="5" t="str">
        <f t="shared" si="117"/>
        <v>N/A</v>
      </c>
      <c r="T665" s="6" t="str">
        <f t="shared" si="118"/>
        <v>N/A</v>
      </c>
      <c r="U665" s="7" t="str">
        <f t="shared" si="111"/>
        <v>No</v>
      </c>
      <c r="V665" s="5" t="str">
        <f t="shared" si="119"/>
        <v>N/A</v>
      </c>
      <c r="W665" s="6" t="str">
        <f t="shared" si="120"/>
        <v>N/A</v>
      </c>
      <c r="X665" s="5" t="s">
        <v>2886</v>
      </c>
    </row>
    <row r="666" spans="1:24" ht="30" x14ac:dyDescent="0.25">
      <c r="A666" s="77">
        <f>VLOOKUP(C666,'BU and Control BU Listing'!A:E,5,FALSE)</f>
        <v>26000</v>
      </c>
      <c r="B666" s="80" t="s">
        <v>4082</v>
      </c>
      <c r="C666" s="22" t="str">
        <f t="shared" si="112"/>
        <v>28500</v>
      </c>
      <c r="D666" s="22" t="str">
        <f t="shared" si="113"/>
        <v>08170</v>
      </c>
      <c r="E666" s="21" t="str">
        <f>VLOOKUP(B666,'Table A as of March 2024'!A:G,7,FALSE)</f>
        <v>Patrick &amp; Henry Community Coll</v>
      </c>
      <c r="F666" s="21" t="str">
        <f>VLOOKUP(B666,'Table A as of March 2024'!A:H,8,FALSE)</f>
        <v>VCBA 21St Century</v>
      </c>
      <c r="G666" s="11" t="str">
        <f>VLOOKUP(B666,'Table A as of March 2024'!A:I,9,FALSE)</f>
        <v>500</v>
      </c>
      <c r="H666" t="str">
        <f>VLOOKUP(B666,'Table A as of March 2024'!A:L,12,FALSE)</f>
        <v>No</v>
      </c>
      <c r="I666" s="9" t="str">
        <f>VLOOKUP(B666,'Table A as of March 2024'!A:M,13,FALSE)</f>
        <v>R</v>
      </c>
      <c r="K666" t="str">
        <f>VLOOKUP(G666,'ACFR Class Vlookup'!A:B,2,FALSE)</f>
        <v>N/A</v>
      </c>
      <c r="L666" s="1" t="str">
        <f>VLOOKUP(D666,'Fund Information'!A:F,6,FALSE)</f>
        <v>Higher Education activity included on higher education financial statement template submission.</v>
      </c>
      <c r="M666" s="6" t="str">
        <f t="shared" si="114"/>
        <v>N/A</v>
      </c>
      <c r="N666" s="6" t="s">
        <v>2886</v>
      </c>
      <c r="O666" s="6" t="str">
        <f t="shared" si="115"/>
        <v>N/A</v>
      </c>
      <c r="P666" s="5" t="s">
        <v>2886</v>
      </c>
      <c r="Q666" s="6" t="str">
        <f t="shared" si="116"/>
        <v>N/A</v>
      </c>
      <c r="R666" s="7" t="str">
        <f t="shared" si="110"/>
        <v>No</v>
      </c>
      <c r="S666" s="5" t="str">
        <f t="shared" si="117"/>
        <v>N/A</v>
      </c>
      <c r="T666" s="6" t="str">
        <f t="shared" si="118"/>
        <v>N/A</v>
      </c>
      <c r="U666" s="7" t="str">
        <f t="shared" si="111"/>
        <v>No</v>
      </c>
      <c r="V666" s="5" t="str">
        <f t="shared" si="119"/>
        <v>N/A</v>
      </c>
      <c r="W666" s="6" t="str">
        <f t="shared" si="120"/>
        <v>N/A</v>
      </c>
      <c r="X666" s="5" t="s">
        <v>2886</v>
      </c>
    </row>
    <row r="667" spans="1:24" x14ac:dyDescent="0.25">
      <c r="A667" s="77">
        <f>VLOOKUP(C667,'BU and Control BU Listing'!A:E,5,FALSE)</f>
        <v>26000</v>
      </c>
      <c r="B667" s="80" t="s">
        <v>4084</v>
      </c>
      <c r="C667" s="22" t="str">
        <f t="shared" si="112"/>
        <v>28600</v>
      </c>
      <c r="D667" s="22" t="str">
        <f t="shared" si="113"/>
        <v>02713</v>
      </c>
      <c r="E667" s="21" t="str">
        <f>VLOOKUP(B667,'Table A as of March 2024'!A:G,7,FALSE)</f>
        <v>VA Western Community College</v>
      </c>
      <c r="F667" s="21" t="str">
        <f>VLOOKUP(B667,'Table A as of March 2024'!A:H,8,FALSE)</f>
        <v>State Central Garage Pool VCCS</v>
      </c>
      <c r="G667" s="11" t="str">
        <f>VLOOKUP(B667,'Table A as of March 2024'!A:I,9,FALSE)</f>
        <v>500</v>
      </c>
      <c r="H667" t="str">
        <f>VLOOKUP(B667,'Table A as of March 2024'!A:L,12,FALSE)</f>
        <v>No</v>
      </c>
      <c r="I667" s="9" t="str">
        <f>VLOOKUP(B667,'Table A as of March 2024'!A:M,13,FALSE)</f>
        <v>U</v>
      </c>
      <c r="K667" t="str">
        <f>VLOOKUP(G667,'ACFR Class Vlookup'!A:B,2,FALSE)</f>
        <v>N/A</v>
      </c>
      <c r="L667" s="1" t="str">
        <f>VLOOKUP(D667,'Fund Information'!A:F,6,FALSE)</f>
        <v>Statewide fund which accounts for fees paid for use of state vehicles.</v>
      </c>
      <c r="M667" s="6" t="str">
        <f t="shared" si="114"/>
        <v>N/A</v>
      </c>
      <c r="N667" s="6" t="s">
        <v>2886</v>
      </c>
      <c r="O667" s="6" t="str">
        <f t="shared" si="115"/>
        <v>N/A</v>
      </c>
      <c r="P667" s="5" t="s">
        <v>2886</v>
      </c>
      <c r="Q667" s="6" t="str">
        <f t="shared" si="116"/>
        <v>N/A</v>
      </c>
      <c r="R667" s="7" t="str">
        <f t="shared" si="110"/>
        <v>No</v>
      </c>
      <c r="S667" s="5" t="str">
        <f t="shared" si="117"/>
        <v>N/A</v>
      </c>
      <c r="T667" s="6" t="str">
        <f t="shared" si="118"/>
        <v>N/A</v>
      </c>
      <c r="U667" s="7" t="str">
        <f t="shared" si="111"/>
        <v>No</v>
      </c>
      <c r="V667" s="5" t="str">
        <f t="shared" si="119"/>
        <v>N/A</v>
      </c>
      <c r="W667" s="6" t="str">
        <f t="shared" si="120"/>
        <v>N/A</v>
      </c>
      <c r="X667" s="5" t="s">
        <v>2886</v>
      </c>
    </row>
    <row r="668" spans="1:24" ht="75" x14ac:dyDescent="0.25">
      <c r="A668" s="77">
        <f>VLOOKUP(C668,'BU and Control BU Listing'!A:E,5,FALSE)</f>
        <v>26000</v>
      </c>
      <c r="B668" s="80" t="s">
        <v>4085</v>
      </c>
      <c r="C668" s="22" t="str">
        <f t="shared" si="112"/>
        <v>28600</v>
      </c>
      <c r="D668" s="22" t="str">
        <f t="shared" si="113"/>
        <v>03000</v>
      </c>
      <c r="E668" s="21" t="str">
        <f>VLOOKUP(B668,'Table A as of March 2024'!A:G,7,FALSE)</f>
        <v>VA Western Community College</v>
      </c>
      <c r="F668" s="21" t="str">
        <f>VLOOKUP(B668,'Table A as of March 2024'!A:H,8,FALSE)</f>
        <v>Higher Education Operating</v>
      </c>
      <c r="G668" s="11" t="str">
        <f>VLOOKUP(B668,'Table A as of March 2024'!A:I,9,FALSE)</f>
        <v>500</v>
      </c>
      <c r="H668" t="str">
        <f>VLOOKUP(B668,'Table A as of March 2024'!A:L,12,FALSE)</f>
        <v>No</v>
      </c>
      <c r="I668" s="9" t="str">
        <f>VLOOKUP(B668,'Table A as of March 2024'!A:M,13,FALSE)</f>
        <v>U</v>
      </c>
      <c r="K668" t="str">
        <f>VLOOKUP(G668,'ACFR Class Vlookup'!A:B,2,FALSE)</f>
        <v>N/A</v>
      </c>
      <c r="L668" s="1" t="str">
        <f>VLOOKUP(D668,'Fund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668" s="6" t="str">
        <f t="shared" si="114"/>
        <v>N/A</v>
      </c>
      <c r="N668" s="6" t="s">
        <v>2886</v>
      </c>
      <c r="O668" s="6" t="str">
        <f t="shared" si="115"/>
        <v>N/A</v>
      </c>
      <c r="P668" s="5" t="s">
        <v>2886</v>
      </c>
      <c r="Q668" s="6" t="str">
        <f t="shared" si="116"/>
        <v>N/A</v>
      </c>
      <c r="R668" s="7" t="str">
        <f t="shared" ref="R668:R731" si="121">IF(J668="R","Yes","No")</f>
        <v>No</v>
      </c>
      <c r="S668" s="5" t="str">
        <f t="shared" si="117"/>
        <v>N/A</v>
      </c>
      <c r="T668" s="6" t="str">
        <f t="shared" si="118"/>
        <v>N/A</v>
      </c>
      <c r="U668" s="7" t="str">
        <f t="shared" ref="U668:U731" si="122">IF(J668="C","Yes","No")</f>
        <v>No</v>
      </c>
      <c r="V668" s="5" t="str">
        <f t="shared" si="119"/>
        <v>N/A</v>
      </c>
      <c r="W668" s="6" t="str">
        <f t="shared" si="120"/>
        <v>N/A</v>
      </c>
      <c r="X668" s="5" t="s">
        <v>2886</v>
      </c>
    </row>
    <row r="669" spans="1:24" ht="30" x14ac:dyDescent="0.25">
      <c r="A669" s="77">
        <f>VLOOKUP(C669,'BU and Control BU Listing'!A:E,5,FALSE)</f>
        <v>26000</v>
      </c>
      <c r="B669" s="80" t="s">
        <v>4086</v>
      </c>
      <c r="C669" s="22" t="str">
        <f t="shared" si="112"/>
        <v>28600</v>
      </c>
      <c r="D669" s="22" t="str">
        <f t="shared" si="113"/>
        <v>03010</v>
      </c>
      <c r="E669" s="21" t="str">
        <f>VLOOKUP(B669,'Table A as of March 2024'!A:G,7,FALSE)</f>
        <v>VA Western Community College</v>
      </c>
      <c r="F669" s="21" t="str">
        <f>VLOOKUP(B669,'Table A as of March 2024'!A:H,8,FALSE)</f>
        <v>Higher Education Federal</v>
      </c>
      <c r="G669" s="11" t="str">
        <f>VLOOKUP(B669,'Table A as of March 2024'!A:I,9,FALSE)</f>
        <v>500</v>
      </c>
      <c r="H669" t="str">
        <f>VLOOKUP(B669,'Table A as of March 2024'!A:L,12,FALSE)</f>
        <v>No</v>
      </c>
      <c r="I669" s="9" t="str">
        <f>VLOOKUP(B669,'Table A as of March 2024'!A:M,13,FALSE)</f>
        <v>R</v>
      </c>
      <c r="K669" t="str">
        <f>VLOOKUP(G669,'ACFR Class Vlookup'!A:B,2,FALSE)</f>
        <v>N/A</v>
      </c>
      <c r="L669" s="1" t="str">
        <f>VLOOKUP(D669,'Fund Information'!A:F,6,FALSE)</f>
        <v>Higher Education activity included on higher education financial statement template submissions.</v>
      </c>
      <c r="M669" s="6" t="str">
        <f t="shared" si="114"/>
        <v>N/A</v>
      </c>
      <c r="N669" s="6" t="s">
        <v>2886</v>
      </c>
      <c r="O669" s="6" t="str">
        <f t="shared" si="115"/>
        <v>N/A</v>
      </c>
      <c r="P669" s="5" t="s">
        <v>2886</v>
      </c>
      <c r="Q669" s="6" t="str">
        <f t="shared" si="116"/>
        <v>N/A</v>
      </c>
      <c r="R669" s="7" t="str">
        <f t="shared" si="121"/>
        <v>No</v>
      </c>
      <c r="S669" s="5" t="str">
        <f t="shared" si="117"/>
        <v>N/A</v>
      </c>
      <c r="T669" s="6" t="str">
        <f t="shared" si="118"/>
        <v>N/A</v>
      </c>
      <c r="U669" s="7" t="str">
        <f t="shared" si="122"/>
        <v>No</v>
      </c>
      <c r="V669" s="5" t="str">
        <f t="shared" si="119"/>
        <v>N/A</v>
      </c>
      <c r="W669" s="6" t="str">
        <f t="shared" si="120"/>
        <v>N/A</v>
      </c>
      <c r="X669" s="5" t="s">
        <v>2886</v>
      </c>
    </row>
    <row r="670" spans="1:24" ht="30" x14ac:dyDescent="0.25">
      <c r="A670" s="77">
        <f>VLOOKUP(C670,'BU and Control BU Listing'!A:E,5,FALSE)</f>
        <v>26000</v>
      </c>
      <c r="B670" s="80" t="s">
        <v>4087</v>
      </c>
      <c r="C670" s="22" t="str">
        <f t="shared" si="112"/>
        <v>28600</v>
      </c>
      <c r="D670" s="22" t="str">
        <f t="shared" si="113"/>
        <v>03020</v>
      </c>
      <c r="E670" s="21" t="str">
        <f>VLOOKUP(B670,'Table A as of March 2024'!A:G,7,FALSE)</f>
        <v>VA Western Community College</v>
      </c>
      <c r="F670" s="21" t="str">
        <f>VLOOKUP(B670,'Table A as of March 2024'!A:H,8,FALSE)</f>
        <v>Foundation/Othr Grants/Cntrcts</v>
      </c>
      <c r="G670" s="11" t="str">
        <f>VLOOKUP(B670,'Table A as of March 2024'!A:I,9,FALSE)</f>
        <v>500</v>
      </c>
      <c r="H670" t="str">
        <f>VLOOKUP(B670,'Table A as of March 2024'!A:L,12,FALSE)</f>
        <v>No</v>
      </c>
      <c r="I670" s="9" t="str">
        <f>VLOOKUP(B670,'Table A as of March 2024'!A:M,13,FALSE)</f>
        <v>R</v>
      </c>
      <c r="K670" t="str">
        <f>VLOOKUP(G670,'ACFR Class Vlookup'!A:B,2,FALSE)</f>
        <v>N/A</v>
      </c>
      <c r="L670" s="1" t="str">
        <f>VLOOKUP(D670,'Fund Information'!A:F,6,FALSE)</f>
        <v>Higher Education activity included on higher education financial statement template submissions.</v>
      </c>
      <c r="M670" s="6" t="str">
        <f t="shared" si="114"/>
        <v>N/A</v>
      </c>
      <c r="N670" s="6" t="s">
        <v>2886</v>
      </c>
      <c r="O670" s="6" t="str">
        <f t="shared" si="115"/>
        <v>N/A</v>
      </c>
      <c r="P670" s="5" t="s">
        <v>2886</v>
      </c>
      <c r="Q670" s="6" t="str">
        <f t="shared" si="116"/>
        <v>N/A</v>
      </c>
      <c r="R670" s="7" t="str">
        <f t="shared" si="121"/>
        <v>No</v>
      </c>
      <c r="S670" s="5" t="str">
        <f t="shared" si="117"/>
        <v>N/A</v>
      </c>
      <c r="T670" s="6" t="str">
        <f t="shared" si="118"/>
        <v>N/A</v>
      </c>
      <c r="U670" s="7" t="str">
        <f t="shared" si="122"/>
        <v>No</v>
      </c>
      <c r="V670" s="5" t="str">
        <f t="shared" si="119"/>
        <v>N/A</v>
      </c>
      <c r="W670" s="6" t="str">
        <f t="shared" si="120"/>
        <v>N/A</v>
      </c>
      <c r="X670" s="5" t="s">
        <v>2886</v>
      </c>
    </row>
    <row r="671" spans="1:24" ht="30" x14ac:dyDescent="0.25">
      <c r="A671" s="77">
        <f>VLOOKUP(C671,'BU and Control BU Listing'!A:E,5,FALSE)</f>
        <v>26000</v>
      </c>
      <c r="B671" s="80" t="s">
        <v>4088</v>
      </c>
      <c r="C671" s="22" t="str">
        <f t="shared" si="112"/>
        <v>28600</v>
      </c>
      <c r="D671" s="22" t="str">
        <f t="shared" si="113"/>
        <v>03030</v>
      </c>
      <c r="E671" s="21" t="str">
        <f>VLOOKUP(B671,'Table A as of March 2024'!A:G,7,FALSE)</f>
        <v>VA Western Community College</v>
      </c>
      <c r="F671" s="21" t="str">
        <f>VLOOKUP(B671,'Table A as of March 2024'!A:H,8,FALSE)</f>
        <v>Indirect Cost Recovery</v>
      </c>
      <c r="G671" s="11" t="str">
        <f>VLOOKUP(B671,'Table A as of March 2024'!A:I,9,FALSE)</f>
        <v>500</v>
      </c>
      <c r="H671" t="str">
        <f>VLOOKUP(B671,'Table A as of March 2024'!A:L,12,FALSE)</f>
        <v>No</v>
      </c>
      <c r="I671" s="9" t="str">
        <f>VLOOKUP(B671,'Table A as of March 2024'!A:M,13,FALSE)</f>
        <v>U</v>
      </c>
      <c r="K671" t="str">
        <f>VLOOKUP(G671,'ACFR Class Vlookup'!A:B,2,FALSE)</f>
        <v>N/A</v>
      </c>
      <c r="L671" s="1" t="str">
        <f>VLOOKUP(D671,'Fund Information'!A:F,6,FALSE)</f>
        <v>Higher Education activity included on higher education financial statement template submissions.</v>
      </c>
      <c r="M671" s="6" t="str">
        <f t="shared" si="114"/>
        <v>N/A</v>
      </c>
      <c r="N671" s="6" t="s">
        <v>2886</v>
      </c>
      <c r="O671" s="6" t="str">
        <f t="shared" si="115"/>
        <v>N/A</v>
      </c>
      <c r="P671" s="5" t="s">
        <v>2886</v>
      </c>
      <c r="Q671" s="6" t="str">
        <f t="shared" si="116"/>
        <v>N/A</v>
      </c>
      <c r="R671" s="7" t="str">
        <f t="shared" si="121"/>
        <v>No</v>
      </c>
      <c r="S671" s="5" t="str">
        <f t="shared" si="117"/>
        <v>N/A</v>
      </c>
      <c r="T671" s="6" t="str">
        <f t="shared" si="118"/>
        <v>N/A</v>
      </c>
      <c r="U671" s="7" t="str">
        <f t="shared" si="122"/>
        <v>No</v>
      </c>
      <c r="V671" s="5" t="str">
        <f t="shared" si="119"/>
        <v>N/A</v>
      </c>
      <c r="W671" s="6" t="str">
        <f t="shared" si="120"/>
        <v>N/A</v>
      </c>
      <c r="X671" s="5" t="s">
        <v>2886</v>
      </c>
    </row>
    <row r="672" spans="1:24" ht="240" x14ac:dyDescent="0.25">
      <c r="A672" s="77">
        <f>VLOOKUP(C672,'BU and Control BU Listing'!A:E,5,FALSE)</f>
        <v>26000</v>
      </c>
      <c r="B672" s="80" t="s">
        <v>8714</v>
      </c>
      <c r="C672" s="22" t="str">
        <f t="shared" si="112"/>
        <v>28600</v>
      </c>
      <c r="D672" s="22" t="str">
        <f t="shared" si="113"/>
        <v>03040</v>
      </c>
      <c r="E672" s="21" t="str">
        <f>VLOOKUP(B672,'Table A as of March 2024'!A:G,7,FALSE)</f>
        <v>VA Western Community College</v>
      </c>
      <c r="F672" s="21" t="str">
        <f>VLOOKUP(B672,'Table A as of March 2024'!A:H,8,FALSE)</f>
        <v>Institutional Reserve Fund</v>
      </c>
      <c r="G672" s="11" t="str">
        <f>VLOOKUP(B672,'Table A as of March 2024'!A:I,9,FALSE)</f>
        <v>500</v>
      </c>
      <c r="H672" t="str">
        <f>VLOOKUP(B672,'Table A as of March 2024'!A:L,12,FALSE)</f>
        <v>No</v>
      </c>
      <c r="I672" s="9" t="str">
        <f>VLOOKUP(B672,'Table A as of March 2024'!A:M,13,FALSE)</f>
        <v>U</v>
      </c>
      <c r="K672" t="str">
        <f>VLOOKUP(G672,'ACFR Class Vlookup'!A:B,2,FALSE)</f>
        <v>N/A</v>
      </c>
      <c r="L672" s="1" t="str">
        <f>VLOOKUP(D672,'Fund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672" s="6" t="str">
        <f t="shared" si="114"/>
        <v>N/A</v>
      </c>
      <c r="N672" s="6" t="s">
        <v>2886</v>
      </c>
      <c r="O672" s="6" t="str">
        <f t="shared" si="115"/>
        <v>N/A</v>
      </c>
      <c r="P672" s="5" t="s">
        <v>2886</v>
      </c>
      <c r="Q672" s="6" t="str">
        <f t="shared" si="116"/>
        <v>N/A</v>
      </c>
      <c r="R672" s="7" t="str">
        <f t="shared" si="121"/>
        <v>No</v>
      </c>
      <c r="S672" s="5" t="str">
        <f t="shared" si="117"/>
        <v>N/A</v>
      </c>
      <c r="T672" s="6" t="str">
        <f t="shared" si="118"/>
        <v>N/A</v>
      </c>
      <c r="U672" s="7" t="str">
        <f t="shared" si="122"/>
        <v>No</v>
      </c>
      <c r="V672" s="5" t="str">
        <f t="shared" si="119"/>
        <v>N/A</v>
      </c>
      <c r="W672" s="6" t="str">
        <f t="shared" si="120"/>
        <v>N/A</v>
      </c>
      <c r="X672" s="5" t="s">
        <v>2886</v>
      </c>
    </row>
    <row r="673" spans="1:24" ht="60" x14ac:dyDescent="0.25">
      <c r="A673" s="77">
        <f>VLOOKUP(C673,'BU and Control BU Listing'!A:E,5,FALSE)</f>
        <v>26000</v>
      </c>
      <c r="B673" s="80" t="s">
        <v>4089</v>
      </c>
      <c r="C673" s="22" t="str">
        <f t="shared" si="112"/>
        <v>28600</v>
      </c>
      <c r="D673" s="22" t="str">
        <f t="shared" si="113"/>
        <v>03060</v>
      </c>
      <c r="E673" s="21" t="str">
        <f>VLOOKUP(B673,'Table A as of March 2024'!A:G,7,FALSE)</f>
        <v>VA Western Community College</v>
      </c>
      <c r="F673" s="21" t="str">
        <f>VLOOKUP(B673,'Table A as of March 2024'!A:H,8,FALSE)</f>
        <v>Auxiliary Enterprise</v>
      </c>
      <c r="G673" s="11" t="str">
        <f>VLOOKUP(B673,'Table A as of March 2024'!A:I,9,FALSE)</f>
        <v>500</v>
      </c>
      <c r="H673" t="str">
        <f>VLOOKUP(B673,'Table A as of March 2024'!A:L,12,FALSE)</f>
        <v>No</v>
      </c>
      <c r="I673" s="9" t="str">
        <f>VLOOKUP(B673,'Table A as of March 2024'!A:M,13,FALSE)</f>
        <v>U</v>
      </c>
      <c r="K673" t="str">
        <f>VLOOKUP(G673,'ACFR Class Vlookup'!A:B,2,FALSE)</f>
        <v>N/A</v>
      </c>
      <c r="L673" s="1" t="str">
        <f>VLOOKUP(D673,'Fund Information'!A:F,6,FALSE)</f>
        <v>The Higher Education Auxiliary Enterprise fund accounts for the Auxiliary activities at the colleges/universities.  These activities include such things as food service, bookstores, student health servicces and recreation/intramural programs.</v>
      </c>
      <c r="M673" s="6" t="str">
        <f t="shared" si="114"/>
        <v>N/A</v>
      </c>
      <c r="N673" s="6" t="s">
        <v>2886</v>
      </c>
      <c r="O673" s="6" t="str">
        <f t="shared" si="115"/>
        <v>N/A</v>
      </c>
      <c r="P673" s="5" t="s">
        <v>2886</v>
      </c>
      <c r="Q673" s="6" t="str">
        <f t="shared" si="116"/>
        <v>N/A</v>
      </c>
      <c r="R673" s="7" t="str">
        <f t="shared" si="121"/>
        <v>No</v>
      </c>
      <c r="S673" s="5" t="str">
        <f t="shared" si="117"/>
        <v>N/A</v>
      </c>
      <c r="T673" s="6" t="str">
        <f t="shared" si="118"/>
        <v>N/A</v>
      </c>
      <c r="U673" s="7" t="str">
        <f t="shared" si="122"/>
        <v>No</v>
      </c>
      <c r="V673" s="5" t="str">
        <f t="shared" si="119"/>
        <v>N/A</v>
      </c>
      <c r="W673" s="6" t="str">
        <f t="shared" si="120"/>
        <v>N/A</v>
      </c>
      <c r="X673" s="5" t="s">
        <v>2886</v>
      </c>
    </row>
    <row r="674" spans="1:24" ht="30" x14ac:dyDescent="0.25">
      <c r="A674" s="77">
        <f>VLOOKUP(C674,'BU and Control BU Listing'!A:E,5,FALSE)</f>
        <v>26000</v>
      </c>
      <c r="B674" s="80" t="s">
        <v>4090</v>
      </c>
      <c r="C674" s="22" t="str">
        <f t="shared" si="112"/>
        <v>28600</v>
      </c>
      <c r="D674" s="22" t="str">
        <f t="shared" si="113"/>
        <v>03080</v>
      </c>
      <c r="E674" s="21" t="str">
        <f>VLOOKUP(B674,'Table A as of March 2024'!A:G,7,FALSE)</f>
        <v>VA Western Community College</v>
      </c>
      <c r="F674" s="21" t="str">
        <f>VLOOKUP(B674,'Table A as of March 2024'!A:H,8,FALSE)</f>
        <v>Work Study</v>
      </c>
      <c r="G674" s="11" t="str">
        <f>VLOOKUP(B674,'Table A as of March 2024'!A:I,9,FALSE)</f>
        <v>500</v>
      </c>
      <c r="H674" t="str">
        <f>VLOOKUP(B674,'Table A as of March 2024'!A:L,12,FALSE)</f>
        <v>No</v>
      </c>
      <c r="I674" s="9" t="str">
        <f>VLOOKUP(B674,'Table A as of March 2024'!A:M,13,FALSE)</f>
        <v>R</v>
      </c>
      <c r="K674" t="str">
        <f>VLOOKUP(G674,'ACFR Class Vlookup'!A:B,2,FALSE)</f>
        <v>N/A</v>
      </c>
      <c r="L674" s="1" t="str">
        <f>VLOOKUP(D674,'Fund Information'!A:F,6,FALSE)</f>
        <v>Higher Education activity included on higher education financial statement template submissions.</v>
      </c>
      <c r="M674" s="6" t="str">
        <f t="shared" si="114"/>
        <v>N/A</v>
      </c>
      <c r="N674" s="6" t="s">
        <v>2886</v>
      </c>
      <c r="O674" s="6" t="str">
        <f t="shared" si="115"/>
        <v>N/A</v>
      </c>
      <c r="P674" s="5" t="s">
        <v>2886</v>
      </c>
      <c r="Q674" s="6" t="str">
        <f t="shared" si="116"/>
        <v>N/A</v>
      </c>
      <c r="R674" s="7" t="str">
        <f t="shared" si="121"/>
        <v>No</v>
      </c>
      <c r="S674" s="5" t="str">
        <f t="shared" si="117"/>
        <v>N/A</v>
      </c>
      <c r="T674" s="6" t="str">
        <f t="shared" si="118"/>
        <v>N/A</v>
      </c>
      <c r="U674" s="7" t="str">
        <f t="shared" si="122"/>
        <v>No</v>
      </c>
      <c r="V674" s="5" t="str">
        <f t="shared" si="119"/>
        <v>N/A</v>
      </c>
      <c r="W674" s="6" t="str">
        <f t="shared" si="120"/>
        <v>N/A</v>
      </c>
      <c r="X674" s="5" t="s">
        <v>2886</v>
      </c>
    </row>
    <row r="675" spans="1:24" ht="30" x14ac:dyDescent="0.25">
      <c r="A675" s="77">
        <f>VLOOKUP(C675,'BU and Control BU Listing'!A:E,5,FALSE)</f>
        <v>26000</v>
      </c>
      <c r="B675" s="80" t="s">
        <v>4091</v>
      </c>
      <c r="C675" s="22" t="str">
        <f t="shared" si="112"/>
        <v>28600</v>
      </c>
      <c r="D675" s="22" t="str">
        <f t="shared" si="113"/>
        <v>03170</v>
      </c>
      <c r="E675" s="21" t="str">
        <f>VLOOKUP(B675,'Table A as of March 2024'!A:G,7,FALSE)</f>
        <v>VA Western Community College</v>
      </c>
      <c r="F675" s="21" t="str">
        <f>VLOOKUP(B675,'Table A as of March 2024'!A:H,8,FALSE)</f>
        <v>Student Financial Assistance</v>
      </c>
      <c r="G675" s="11" t="str">
        <f>VLOOKUP(B675,'Table A as of March 2024'!A:I,9,FALSE)</f>
        <v>500</v>
      </c>
      <c r="H675" t="str">
        <f>VLOOKUP(B675,'Table A as of March 2024'!A:L,12,FALSE)</f>
        <v>No</v>
      </c>
      <c r="I675" s="9" t="str">
        <f>VLOOKUP(B675,'Table A as of March 2024'!A:M,13,FALSE)</f>
        <v>U</v>
      </c>
      <c r="K675" t="str">
        <f>VLOOKUP(G675,'ACFR Class Vlookup'!A:B,2,FALSE)</f>
        <v>N/A</v>
      </c>
      <c r="L675" s="1" t="str">
        <f>VLOOKUP(D675,'Fund Information'!A:F,6,FALSE)</f>
        <v>Higher Education activity included on higher education financial statement template submissions.</v>
      </c>
      <c r="M675" s="6" t="str">
        <f t="shared" si="114"/>
        <v>N/A</v>
      </c>
      <c r="N675" s="6" t="s">
        <v>2886</v>
      </c>
      <c r="O675" s="6" t="str">
        <f t="shared" si="115"/>
        <v>N/A</v>
      </c>
      <c r="P675" s="5" t="s">
        <v>2886</v>
      </c>
      <c r="Q675" s="6" t="str">
        <f t="shared" si="116"/>
        <v>N/A</v>
      </c>
      <c r="R675" s="7" t="str">
        <f t="shared" si="121"/>
        <v>No</v>
      </c>
      <c r="S675" s="5" t="str">
        <f t="shared" si="117"/>
        <v>N/A</v>
      </c>
      <c r="T675" s="6" t="str">
        <f t="shared" si="118"/>
        <v>N/A</v>
      </c>
      <c r="U675" s="7" t="str">
        <f t="shared" si="122"/>
        <v>No</v>
      </c>
      <c r="V675" s="5" t="str">
        <f t="shared" si="119"/>
        <v>N/A</v>
      </c>
      <c r="W675" s="6" t="str">
        <f t="shared" si="120"/>
        <v>N/A</v>
      </c>
      <c r="X675" s="5" t="s">
        <v>2886</v>
      </c>
    </row>
    <row r="676" spans="1:24" x14ac:dyDescent="0.25">
      <c r="A676" s="77">
        <f>VLOOKUP(C676,'BU and Control BU Listing'!A:E,5,FALSE)</f>
        <v>26000</v>
      </c>
      <c r="B676" s="80" t="s">
        <v>4092</v>
      </c>
      <c r="C676" s="22" t="str">
        <f t="shared" si="112"/>
        <v>28600</v>
      </c>
      <c r="D676" s="22" t="str">
        <f t="shared" si="113"/>
        <v>03190</v>
      </c>
      <c r="E676" s="21" t="str">
        <f>VLOOKUP(B676,'Table A as of March 2024'!A:G,7,FALSE)</f>
        <v>VA Western Community College</v>
      </c>
      <c r="F676" s="21" t="str">
        <f>VLOOKUP(B676,'Table A as of March 2024'!A:H,8,FALSE)</f>
        <v>Workforce Development Program</v>
      </c>
      <c r="G676" s="11" t="str">
        <f>VLOOKUP(B676,'Table A as of March 2024'!A:I,9,FALSE)</f>
        <v>500</v>
      </c>
      <c r="H676" t="str">
        <f>VLOOKUP(B676,'Table A as of March 2024'!A:L,12,FALSE)</f>
        <v>No</v>
      </c>
      <c r="I676" s="9" t="str">
        <f>VLOOKUP(B676,'Table A as of March 2024'!A:M,13,FALSE)</f>
        <v>U</v>
      </c>
      <c r="K676" t="str">
        <f>VLOOKUP(G676,'ACFR Class Vlookup'!A:B,2,FALSE)</f>
        <v>N/A</v>
      </c>
      <c r="L676" s="1">
        <f>VLOOKUP(D676,'Fund Information'!A:F,6,FALSE)</f>
        <v>0</v>
      </c>
      <c r="M676" s="6" t="str">
        <f t="shared" si="114"/>
        <v>N/A</v>
      </c>
      <c r="N676" s="6" t="s">
        <v>2886</v>
      </c>
      <c r="O676" s="6" t="str">
        <f t="shared" si="115"/>
        <v>N/A</v>
      </c>
      <c r="P676" s="5" t="s">
        <v>2886</v>
      </c>
      <c r="Q676" s="6" t="str">
        <f t="shared" si="116"/>
        <v>N/A</v>
      </c>
      <c r="R676" s="7" t="str">
        <f t="shared" si="121"/>
        <v>No</v>
      </c>
      <c r="S676" s="5" t="str">
        <f t="shared" si="117"/>
        <v>N/A</v>
      </c>
      <c r="T676" s="6" t="str">
        <f t="shared" si="118"/>
        <v>N/A</v>
      </c>
      <c r="U676" s="7" t="str">
        <f t="shared" si="122"/>
        <v>No</v>
      </c>
      <c r="V676" s="5" t="str">
        <f t="shared" si="119"/>
        <v>N/A</v>
      </c>
      <c r="W676" s="6" t="str">
        <f t="shared" si="120"/>
        <v>N/A</v>
      </c>
      <c r="X676" s="5" t="s">
        <v>2886</v>
      </c>
    </row>
    <row r="677" spans="1:24" ht="165" x14ac:dyDescent="0.25">
      <c r="A677" s="77">
        <f>VLOOKUP(C677,'BU and Control BU Listing'!A:E,5,FALSE)</f>
        <v>26000</v>
      </c>
      <c r="B677" s="80" t="s">
        <v>8214</v>
      </c>
      <c r="C677" s="22" t="str">
        <f t="shared" si="112"/>
        <v>28600</v>
      </c>
      <c r="D677" s="22" t="str">
        <f t="shared" si="113"/>
        <v>03210</v>
      </c>
      <c r="E677" s="21" t="str">
        <f>VLOOKUP(B677,'Table A as of March 2024'!A:G,7,FALSE)</f>
        <v>VA Western Community College</v>
      </c>
      <c r="F677" s="21" t="str">
        <f>VLOOKUP(B677,'Table A as of March 2024'!A:H,8,FALSE)</f>
        <v>ARP-CrvStLoclFisRecFd-COVID-19</v>
      </c>
      <c r="G677" s="11" t="str">
        <f>VLOOKUP(B677,'Table A as of March 2024'!A:I,9,FALSE)</f>
        <v>500</v>
      </c>
      <c r="H677" t="str">
        <f>VLOOKUP(B677,'Table A as of March 2024'!A:L,12,FALSE)</f>
        <v>No</v>
      </c>
      <c r="I677" s="9" t="str">
        <f>VLOOKUP(B677,'Table A as of March 2024'!A:M,13,FALSE)</f>
        <v>V</v>
      </c>
      <c r="K677" t="str">
        <f>VLOOKUP(G677,'ACFR Class Vlookup'!A:B,2,FALSE)</f>
        <v>N/A</v>
      </c>
      <c r="L677" s="1" t="str">
        <f>VLOOKUP(D677,'Fund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77" s="6" t="str">
        <f t="shared" si="114"/>
        <v>N/A</v>
      </c>
      <c r="N677" s="6" t="s">
        <v>2886</v>
      </c>
      <c r="O677" s="6" t="str">
        <f t="shared" si="115"/>
        <v>N/A</v>
      </c>
      <c r="P677" s="5" t="s">
        <v>2886</v>
      </c>
      <c r="Q677" s="6" t="str">
        <f t="shared" si="116"/>
        <v>N/A</v>
      </c>
      <c r="R677" s="7" t="str">
        <f t="shared" si="121"/>
        <v>No</v>
      </c>
      <c r="S677" s="5" t="str">
        <f t="shared" si="117"/>
        <v>N/A</v>
      </c>
      <c r="T677" s="6" t="str">
        <f t="shared" si="118"/>
        <v>N/A</v>
      </c>
      <c r="U677" s="7" t="str">
        <f t="shared" si="122"/>
        <v>No</v>
      </c>
      <c r="V677" s="5" t="str">
        <f t="shared" si="119"/>
        <v>N/A</v>
      </c>
      <c r="W677" s="6" t="str">
        <f t="shared" si="120"/>
        <v>N/A</v>
      </c>
      <c r="X677" s="5" t="s">
        <v>2886</v>
      </c>
    </row>
    <row r="678" spans="1:24" ht="105" x14ac:dyDescent="0.25">
      <c r="A678" s="77">
        <f>VLOOKUP(C678,'BU and Control BU Listing'!A:E,5,FALSE)</f>
        <v>26000</v>
      </c>
      <c r="B678" s="80" t="s">
        <v>5912</v>
      </c>
      <c r="C678" s="22" t="str">
        <f t="shared" si="112"/>
        <v>28600</v>
      </c>
      <c r="D678" s="22" t="str">
        <f t="shared" si="113"/>
        <v>03390</v>
      </c>
      <c r="E678" s="21" t="str">
        <f>VLOOKUP(B678,'Table A as of March 2024'!A:G,7,FALSE)</f>
        <v>VA Western Community College</v>
      </c>
      <c r="F678" s="21" t="str">
        <f>VLOOKUP(B678,'Table A as of March 2024'!A:H,8,FALSE)</f>
        <v>Strngthning Inst Prgm-COVID-19</v>
      </c>
      <c r="G678" s="11" t="str">
        <f>VLOOKUP(B678,'Table A as of March 2024'!A:I,9,FALSE)</f>
        <v>500</v>
      </c>
      <c r="H678" t="str">
        <f>VLOOKUP(B678,'Table A as of March 2024'!A:L,12,FALSE)</f>
        <v>No</v>
      </c>
      <c r="I678" s="9" t="str">
        <f>VLOOKUP(B678,'Table A as of March 2024'!A:M,13,FALSE)</f>
        <v>V</v>
      </c>
      <c r="K678" t="str">
        <f>VLOOKUP(G678,'ACFR Class Vlookup'!A:B,2,FALSE)</f>
        <v>N/A</v>
      </c>
      <c r="L678" s="1" t="str">
        <f>VLOOKUP(D678,'Fund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678" s="6" t="str">
        <f t="shared" si="114"/>
        <v>N/A</v>
      </c>
      <c r="N678" s="6" t="s">
        <v>2886</v>
      </c>
      <c r="O678" s="6" t="str">
        <f t="shared" si="115"/>
        <v>N/A</v>
      </c>
      <c r="P678" s="5" t="s">
        <v>2886</v>
      </c>
      <c r="Q678" s="6" t="str">
        <f t="shared" si="116"/>
        <v>N/A</v>
      </c>
      <c r="R678" s="7" t="str">
        <f t="shared" si="121"/>
        <v>No</v>
      </c>
      <c r="S678" s="5" t="str">
        <f t="shared" si="117"/>
        <v>N/A</v>
      </c>
      <c r="T678" s="6" t="str">
        <f t="shared" si="118"/>
        <v>N/A</v>
      </c>
      <c r="U678" s="7" t="str">
        <f t="shared" si="122"/>
        <v>No</v>
      </c>
      <c r="V678" s="5" t="str">
        <f t="shared" si="119"/>
        <v>N/A</v>
      </c>
      <c r="W678" s="6" t="str">
        <f t="shared" si="120"/>
        <v>N/A</v>
      </c>
      <c r="X678" s="5" t="s">
        <v>2886</v>
      </c>
    </row>
    <row r="679" spans="1:24" ht="90" x14ac:dyDescent="0.25">
      <c r="A679" s="77">
        <f>VLOOKUP(C679,'BU and Control BU Listing'!A:E,5,FALSE)</f>
        <v>26000</v>
      </c>
      <c r="B679" s="80" t="s">
        <v>8215</v>
      </c>
      <c r="C679" s="22" t="str">
        <f t="shared" si="112"/>
        <v>28600</v>
      </c>
      <c r="D679" s="22" t="str">
        <f t="shared" si="113"/>
        <v>03410</v>
      </c>
      <c r="E679" s="21" t="str">
        <f>VLOOKUP(B679,'Table A as of March 2024'!A:G,7,FALSE)</f>
        <v>VA Western Community College</v>
      </c>
      <c r="F679" s="21" t="str">
        <f>VLOOKUP(B679,'Table A as of March 2024'!A:H,8,FALSE)</f>
        <v>GEER Fund - COVID-19</v>
      </c>
      <c r="G679" s="11" t="str">
        <f>VLOOKUP(B679,'Table A as of March 2024'!A:I,9,FALSE)</f>
        <v>500</v>
      </c>
      <c r="H679" t="str">
        <f>VLOOKUP(B679,'Table A as of March 2024'!A:L,12,FALSE)</f>
        <v>No</v>
      </c>
      <c r="I679" s="9" t="str">
        <f>VLOOKUP(B679,'Table A as of March 2024'!A:M,13,FALSE)</f>
        <v>V</v>
      </c>
      <c r="K679" t="str">
        <f>VLOOKUP(G679,'ACFR Class Vlookup'!A:B,2,FALSE)</f>
        <v>N/A</v>
      </c>
      <c r="L679" s="1" t="str">
        <f>VLOOKUP(D679,'Fund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679" s="6" t="str">
        <f t="shared" si="114"/>
        <v>N/A</v>
      </c>
      <c r="N679" s="6" t="s">
        <v>2886</v>
      </c>
      <c r="O679" s="6" t="str">
        <f t="shared" si="115"/>
        <v>N/A</v>
      </c>
      <c r="P679" s="5" t="s">
        <v>2886</v>
      </c>
      <c r="Q679" s="6" t="str">
        <f t="shared" si="116"/>
        <v>N/A</v>
      </c>
      <c r="R679" s="7" t="str">
        <f t="shared" si="121"/>
        <v>No</v>
      </c>
      <c r="S679" s="5" t="str">
        <f t="shared" si="117"/>
        <v>N/A</v>
      </c>
      <c r="T679" s="6" t="str">
        <f t="shared" si="118"/>
        <v>N/A</v>
      </c>
      <c r="U679" s="7" t="str">
        <f t="shared" si="122"/>
        <v>No</v>
      </c>
      <c r="V679" s="5" t="str">
        <f t="shared" si="119"/>
        <v>N/A</v>
      </c>
      <c r="W679" s="6" t="str">
        <f t="shared" si="120"/>
        <v>N/A</v>
      </c>
      <c r="X679" s="5" t="s">
        <v>2886</v>
      </c>
    </row>
    <row r="680" spans="1:24" ht="165" x14ac:dyDescent="0.25">
      <c r="A680" s="77">
        <f>VLOOKUP(C680,'BU and Control BU Listing'!A:E,5,FALSE)</f>
        <v>26000</v>
      </c>
      <c r="B680" s="80" t="s">
        <v>5913</v>
      </c>
      <c r="C680" s="22" t="str">
        <f t="shared" si="112"/>
        <v>28600</v>
      </c>
      <c r="D680" s="22" t="str">
        <f t="shared" si="113"/>
        <v>03420</v>
      </c>
      <c r="E680" s="21" t="str">
        <f>VLOOKUP(B680,'Table A as of March 2024'!A:G,7,FALSE)</f>
        <v>VA Western Community College</v>
      </c>
      <c r="F680" s="21" t="str">
        <f>VLOOKUP(B680,'Table A as of March 2024'!A:H,8,FALSE)</f>
        <v>Caresactrlffd-General-Covid-19</v>
      </c>
      <c r="G680" s="11" t="str">
        <f>VLOOKUP(B680,'Table A as of March 2024'!A:I,9,FALSE)</f>
        <v>500</v>
      </c>
      <c r="H680" t="str">
        <f>VLOOKUP(B680,'Table A as of March 2024'!A:L,12,FALSE)</f>
        <v>No</v>
      </c>
      <c r="I680" s="9" t="str">
        <f>VLOOKUP(B680,'Table A as of March 2024'!A:M,13,FALSE)</f>
        <v>V</v>
      </c>
      <c r="K680" t="str">
        <f>VLOOKUP(G680,'ACFR Class Vlookup'!A:B,2,FALSE)</f>
        <v>N/A</v>
      </c>
      <c r="L680" s="1" t="str">
        <f>VLOOKUP(D680,'Fund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680" s="6" t="str">
        <f t="shared" si="114"/>
        <v>N/A</v>
      </c>
      <c r="N680" s="6" t="s">
        <v>2886</v>
      </c>
      <c r="O680" s="6" t="str">
        <f t="shared" si="115"/>
        <v>N/A</v>
      </c>
      <c r="P680" s="5" t="s">
        <v>2886</v>
      </c>
      <c r="Q680" s="6" t="str">
        <f t="shared" si="116"/>
        <v>N/A</v>
      </c>
      <c r="R680" s="7" t="str">
        <f t="shared" si="121"/>
        <v>No</v>
      </c>
      <c r="S680" s="5" t="str">
        <f t="shared" si="117"/>
        <v>N/A</v>
      </c>
      <c r="T680" s="6" t="str">
        <f t="shared" si="118"/>
        <v>N/A</v>
      </c>
      <c r="U680" s="7" t="str">
        <f t="shared" si="122"/>
        <v>No</v>
      </c>
      <c r="V680" s="5" t="str">
        <f t="shared" si="119"/>
        <v>N/A</v>
      </c>
      <c r="W680" s="6" t="str">
        <f t="shared" si="120"/>
        <v>N/A</v>
      </c>
      <c r="X680" s="5" t="s">
        <v>2886</v>
      </c>
    </row>
    <row r="681" spans="1:24" ht="225" x14ac:dyDescent="0.25">
      <c r="A681" s="77">
        <f>VLOOKUP(C681,'BU and Control BU Listing'!A:E,5,FALSE)</f>
        <v>26000</v>
      </c>
      <c r="B681" s="80" t="s">
        <v>8879</v>
      </c>
      <c r="C681" s="22" t="str">
        <f t="shared" si="112"/>
        <v>28600</v>
      </c>
      <c r="D681" s="22" t="str">
        <f t="shared" si="113"/>
        <v>03490</v>
      </c>
      <c r="E681" s="21" t="str">
        <f>VLOOKUP(B681,'Table A as of March 2024'!A:G,7,FALSE)</f>
        <v>VA Western Community College</v>
      </c>
      <c r="F681" s="21" t="str">
        <f>VLOOKUP(B681,'Table A as of March 2024'!A:H,8,FALSE)</f>
        <v>NewEconomyWrkfrcCrdntlGrntFnd</v>
      </c>
      <c r="G681" s="11" t="str">
        <f>VLOOKUP(B681,'Table A as of March 2024'!A:I,9,FALSE)</f>
        <v>500</v>
      </c>
      <c r="H681" t="str">
        <f>VLOOKUP(B681,'Table A as of March 2024'!A:L,12,FALSE)</f>
        <v>No</v>
      </c>
      <c r="I681" s="9" t="str">
        <f>VLOOKUP(B681,'Table A as of March 2024'!A:M,13,FALSE)</f>
        <v>U</v>
      </c>
      <c r="K681" t="str">
        <f>VLOOKUP(G681,'ACFR Class Vlookup'!A:B,2,FALSE)</f>
        <v>N/A</v>
      </c>
      <c r="L681" s="1" t="str">
        <f>VLOOKUP(D681,'Fund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681" s="6" t="str">
        <f t="shared" si="114"/>
        <v>N/A</v>
      </c>
      <c r="N681" s="6" t="s">
        <v>2886</v>
      </c>
      <c r="O681" s="6" t="str">
        <f t="shared" si="115"/>
        <v>N/A</v>
      </c>
      <c r="P681" s="5" t="s">
        <v>2886</v>
      </c>
      <c r="Q681" s="6" t="str">
        <f t="shared" si="116"/>
        <v>N/A</v>
      </c>
      <c r="R681" s="7" t="str">
        <f t="shared" si="121"/>
        <v>No</v>
      </c>
      <c r="S681" s="5" t="str">
        <f t="shared" si="117"/>
        <v>N/A</v>
      </c>
      <c r="T681" s="6" t="str">
        <f t="shared" si="118"/>
        <v>N/A</v>
      </c>
      <c r="U681" s="7" t="str">
        <f t="shared" si="122"/>
        <v>No</v>
      </c>
      <c r="V681" s="5" t="str">
        <f t="shared" si="119"/>
        <v>N/A</v>
      </c>
      <c r="W681" s="6" t="str">
        <f t="shared" si="120"/>
        <v>N/A</v>
      </c>
      <c r="X681" s="5" t="s">
        <v>2886</v>
      </c>
    </row>
    <row r="682" spans="1:24" ht="90" x14ac:dyDescent="0.25">
      <c r="A682" s="77">
        <f>VLOOKUP(C682,'BU and Control BU Listing'!A:E,5,FALSE)</f>
        <v>26000</v>
      </c>
      <c r="B682" s="80" t="s">
        <v>5914</v>
      </c>
      <c r="C682" s="22" t="str">
        <f t="shared" si="112"/>
        <v>28600</v>
      </c>
      <c r="D682" s="22" t="str">
        <f t="shared" si="113"/>
        <v>03690</v>
      </c>
      <c r="E682" s="21" t="str">
        <f>VLOOKUP(B682,'Table A as of March 2024'!A:G,7,FALSE)</f>
        <v>VA Western Community College</v>
      </c>
      <c r="F682" s="21" t="str">
        <f>VLOOKUP(B682,'Table A as of March 2024'!A:H,8,FALSE)</f>
        <v>EduStabFund-Institutn-COVID-19</v>
      </c>
      <c r="G682" s="11" t="str">
        <f>VLOOKUP(B682,'Table A as of March 2024'!A:I,9,FALSE)</f>
        <v>500</v>
      </c>
      <c r="H682" t="str">
        <f>VLOOKUP(B682,'Table A as of March 2024'!A:L,12,FALSE)</f>
        <v>No</v>
      </c>
      <c r="I682" s="9" t="str">
        <f>VLOOKUP(B682,'Table A as of March 2024'!A:M,13,FALSE)</f>
        <v>V</v>
      </c>
      <c r="K682" t="str">
        <f>VLOOKUP(G682,'ACFR Class Vlookup'!A:B,2,FALSE)</f>
        <v>N/A</v>
      </c>
      <c r="L682" s="1" t="str">
        <f>VLOOKUP(D682,'Fund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682" s="6" t="str">
        <f t="shared" si="114"/>
        <v>N/A</v>
      </c>
      <c r="N682" s="6" t="s">
        <v>2886</v>
      </c>
      <c r="O682" s="6" t="str">
        <f t="shared" si="115"/>
        <v>N/A</v>
      </c>
      <c r="P682" s="5" t="s">
        <v>2886</v>
      </c>
      <c r="Q682" s="6" t="str">
        <f t="shared" si="116"/>
        <v>N/A</v>
      </c>
      <c r="R682" s="7" t="str">
        <f t="shared" si="121"/>
        <v>No</v>
      </c>
      <c r="S682" s="5" t="str">
        <f t="shared" si="117"/>
        <v>N/A</v>
      </c>
      <c r="T682" s="6" t="str">
        <f t="shared" si="118"/>
        <v>N/A</v>
      </c>
      <c r="U682" s="7" t="str">
        <f t="shared" si="122"/>
        <v>No</v>
      </c>
      <c r="V682" s="5" t="str">
        <f t="shared" si="119"/>
        <v>N/A</v>
      </c>
      <c r="W682" s="6" t="str">
        <f t="shared" si="120"/>
        <v>N/A</v>
      </c>
      <c r="X682" s="5" t="s">
        <v>2886</v>
      </c>
    </row>
    <row r="683" spans="1:24" ht="30" x14ac:dyDescent="0.25">
      <c r="A683" s="77">
        <f>VLOOKUP(C683,'BU and Control BU Listing'!A:E,5,FALSE)</f>
        <v>26000</v>
      </c>
      <c r="B683" s="80" t="s">
        <v>4093</v>
      </c>
      <c r="C683" s="22" t="str">
        <f t="shared" si="112"/>
        <v>28600</v>
      </c>
      <c r="D683" s="22" t="str">
        <f t="shared" si="113"/>
        <v>03860</v>
      </c>
      <c r="E683" s="21" t="str">
        <f>VLOOKUP(B683,'Table A as of March 2024'!A:G,7,FALSE)</f>
        <v>VA Western Community College</v>
      </c>
      <c r="F683" s="21" t="str">
        <f>VLOOKUP(B683,'Table A as of March 2024'!A:H,8,FALSE)</f>
        <v>Rcycl Matl Sale-Non-Gen/Fed-HE</v>
      </c>
      <c r="G683" s="11" t="str">
        <f>VLOOKUP(B683,'Table A as of March 2024'!A:I,9,FALSE)</f>
        <v>500</v>
      </c>
      <c r="H683" t="str">
        <f>VLOOKUP(B683,'Table A as of March 2024'!A:L,12,FALSE)</f>
        <v>No</v>
      </c>
      <c r="I683" s="9" t="str">
        <f>VLOOKUP(B683,'Table A as of March 2024'!A:M,13,FALSE)</f>
        <v>U</v>
      </c>
      <c r="K683" t="str">
        <f>VLOOKUP(G683,'ACFR Class Vlookup'!A:B,2,FALSE)</f>
        <v>N/A</v>
      </c>
      <c r="L683" s="1" t="str">
        <f>VLOOKUP(D683,'Fund Information'!A:F,6,FALSE)</f>
        <v>Higher Education activity included on higher education financial statement template submissions.</v>
      </c>
      <c r="M683" s="6" t="str">
        <f t="shared" si="114"/>
        <v>N/A</v>
      </c>
      <c r="N683" s="6" t="s">
        <v>2886</v>
      </c>
      <c r="O683" s="6" t="str">
        <f t="shared" si="115"/>
        <v>N/A</v>
      </c>
      <c r="P683" s="5" t="s">
        <v>2886</v>
      </c>
      <c r="Q683" s="6" t="str">
        <f t="shared" si="116"/>
        <v>N/A</v>
      </c>
      <c r="R683" s="7" t="str">
        <f t="shared" si="121"/>
        <v>No</v>
      </c>
      <c r="S683" s="5" t="str">
        <f t="shared" si="117"/>
        <v>N/A</v>
      </c>
      <c r="T683" s="6" t="str">
        <f t="shared" si="118"/>
        <v>N/A</v>
      </c>
      <c r="U683" s="7" t="str">
        <f t="shared" si="122"/>
        <v>No</v>
      </c>
      <c r="V683" s="5" t="str">
        <f t="shared" si="119"/>
        <v>N/A</v>
      </c>
      <c r="W683" s="6" t="str">
        <f t="shared" si="120"/>
        <v>N/A</v>
      </c>
      <c r="X683" s="5" t="s">
        <v>2886</v>
      </c>
    </row>
    <row r="684" spans="1:24" ht="45" x14ac:dyDescent="0.25">
      <c r="A684" s="77">
        <f>VLOOKUP(C684,'BU and Control BU Listing'!A:E,5,FALSE)</f>
        <v>26000</v>
      </c>
      <c r="B684" s="80" t="s">
        <v>4094</v>
      </c>
      <c r="C684" s="22" t="str">
        <f t="shared" si="112"/>
        <v>28600</v>
      </c>
      <c r="D684" s="22" t="str">
        <f t="shared" si="113"/>
        <v>03870</v>
      </c>
      <c r="E684" s="21" t="str">
        <f>VLOOKUP(B684,'Table A as of March 2024'!A:G,7,FALSE)</f>
        <v>VA Western Community College</v>
      </c>
      <c r="F684" s="21" t="str">
        <f>VLOOKUP(B684,'Table A as of March 2024'!A:H,8,FALSE)</f>
        <v>Srplus Supp&amp;Equip Sales-Gen-HE</v>
      </c>
      <c r="G684" s="11" t="str">
        <f>VLOOKUP(B684,'Table A as of March 2024'!A:I,9,FALSE)</f>
        <v>500</v>
      </c>
      <c r="H684" t="str">
        <f>VLOOKUP(B684,'Table A as of March 2024'!A:L,12,FALSE)</f>
        <v>No</v>
      </c>
      <c r="I684" s="9" t="str">
        <f>VLOOKUP(B684,'Table A as of March 2024'!A:M,13,FALSE)</f>
        <v>U</v>
      </c>
      <c r="K684" t="str">
        <f>VLOOKUP(G684,'ACFR Class Vlookup'!A:B,2,FALSE)</f>
        <v>N/A</v>
      </c>
      <c r="L684" s="1" t="str">
        <f>VLOOKUP(D684,'Fund Information'!A:F,6,FALSE)</f>
        <v>Higher Education activity accounted for on higher education financial statement template submissions.  Accounts for sale of surplus supplies and equipment.</v>
      </c>
      <c r="M684" s="6" t="str">
        <f t="shared" si="114"/>
        <v>N/A</v>
      </c>
      <c r="N684" s="6" t="s">
        <v>2886</v>
      </c>
      <c r="O684" s="6" t="str">
        <f t="shared" si="115"/>
        <v>N/A</v>
      </c>
      <c r="P684" s="5" t="s">
        <v>2886</v>
      </c>
      <c r="Q684" s="6" t="str">
        <f t="shared" si="116"/>
        <v>N/A</v>
      </c>
      <c r="R684" s="7" t="str">
        <f t="shared" si="121"/>
        <v>No</v>
      </c>
      <c r="S684" s="5" t="str">
        <f t="shared" si="117"/>
        <v>N/A</v>
      </c>
      <c r="T684" s="6" t="str">
        <f t="shared" si="118"/>
        <v>N/A</v>
      </c>
      <c r="U684" s="7" t="str">
        <f t="shared" si="122"/>
        <v>No</v>
      </c>
      <c r="V684" s="5" t="str">
        <f t="shared" si="119"/>
        <v>N/A</v>
      </c>
      <c r="W684" s="6" t="str">
        <f t="shared" si="120"/>
        <v>N/A</v>
      </c>
      <c r="X684" s="5" t="s">
        <v>2886</v>
      </c>
    </row>
    <row r="685" spans="1:24" ht="30" x14ac:dyDescent="0.25">
      <c r="A685" s="77">
        <f>VLOOKUP(C685,'BU and Control BU Listing'!A:E,5,FALSE)</f>
        <v>26000</v>
      </c>
      <c r="B685" s="80" t="s">
        <v>4095</v>
      </c>
      <c r="C685" s="22" t="str">
        <f t="shared" si="112"/>
        <v>28600</v>
      </c>
      <c r="D685" s="22" t="str">
        <f t="shared" si="113"/>
        <v>03900</v>
      </c>
      <c r="E685" s="21" t="str">
        <f>VLOOKUP(B685,'Table A as of March 2024'!A:G,7,FALSE)</f>
        <v>VA Western Community College</v>
      </c>
      <c r="F685" s="21" t="str">
        <f>VLOOKUP(B685,'Table A as of March 2024'!A:H,8,FALSE)</f>
        <v>Insurance Recovery - Higher Ed</v>
      </c>
      <c r="G685" s="11" t="str">
        <f>VLOOKUP(B685,'Table A as of March 2024'!A:I,9,FALSE)</f>
        <v>500</v>
      </c>
      <c r="H685" t="str">
        <f>VLOOKUP(B685,'Table A as of March 2024'!A:L,12,FALSE)</f>
        <v>No</v>
      </c>
      <c r="I685" s="9" t="str">
        <f>VLOOKUP(B685,'Table A as of March 2024'!A:M,13,FALSE)</f>
        <v>U</v>
      </c>
      <c r="K685" t="str">
        <f>VLOOKUP(G685,'ACFR Class Vlookup'!A:B,2,FALSE)</f>
        <v>N/A</v>
      </c>
      <c r="L685" s="1" t="str">
        <f>VLOOKUP(D685,'Fund Information'!A:F,6,FALSE)</f>
        <v>Higher Education activity included on higher education financial statement template submissions.</v>
      </c>
      <c r="M685" s="6" t="str">
        <f t="shared" si="114"/>
        <v>N/A</v>
      </c>
      <c r="N685" s="6" t="s">
        <v>2886</v>
      </c>
      <c r="O685" s="6" t="str">
        <f t="shared" si="115"/>
        <v>N/A</v>
      </c>
      <c r="P685" s="5" t="s">
        <v>2886</v>
      </c>
      <c r="Q685" s="6" t="str">
        <f t="shared" si="116"/>
        <v>N/A</v>
      </c>
      <c r="R685" s="7" t="str">
        <f t="shared" si="121"/>
        <v>No</v>
      </c>
      <c r="S685" s="5" t="str">
        <f t="shared" si="117"/>
        <v>N/A</v>
      </c>
      <c r="T685" s="6" t="str">
        <f t="shared" si="118"/>
        <v>N/A</v>
      </c>
      <c r="U685" s="7" t="str">
        <f t="shared" si="122"/>
        <v>No</v>
      </c>
      <c r="V685" s="5" t="str">
        <f t="shared" si="119"/>
        <v>N/A</v>
      </c>
      <c r="W685" s="6" t="str">
        <f t="shared" si="120"/>
        <v>N/A</v>
      </c>
      <c r="X685" s="5" t="s">
        <v>2886</v>
      </c>
    </row>
    <row r="686" spans="1:24" ht="75" x14ac:dyDescent="0.25">
      <c r="A686" s="77">
        <f>VLOOKUP(C686,'BU and Control BU Listing'!A:E,5,FALSE)</f>
        <v>26000</v>
      </c>
      <c r="B686" s="80" t="s">
        <v>4096</v>
      </c>
      <c r="C686" s="22" t="str">
        <f t="shared" si="112"/>
        <v>28600</v>
      </c>
      <c r="D686" s="22" t="str">
        <f t="shared" si="113"/>
        <v>07005</v>
      </c>
      <c r="E686" s="21" t="str">
        <f>VLOOKUP(B686,'Table A as of March 2024'!A:G,7,FALSE)</f>
        <v>VA Western Community College</v>
      </c>
      <c r="F686" s="21" t="str">
        <f>VLOOKUP(B686,'Table A as of March 2024'!A:H,8,FALSE)</f>
        <v>Trust And Agency-VCCS</v>
      </c>
      <c r="G686" s="11" t="str">
        <f>VLOOKUP(B686,'Table A as of March 2024'!A:I,9,FALSE)</f>
        <v>500</v>
      </c>
      <c r="H686" t="str">
        <f>VLOOKUP(B686,'Table A as of March 2024'!A:L,12,FALSE)</f>
        <v>No</v>
      </c>
      <c r="I686" s="9" t="str">
        <f>VLOOKUP(B686,'Table A as of March 2024'!A:M,13,FALSE)</f>
        <v>R</v>
      </c>
      <c r="K686" t="str">
        <f>VLOOKUP(G686,'ACFR Class Vlookup'!A:B,2,FALSE)</f>
        <v>N/A</v>
      </c>
      <c r="L686" s="1" t="str">
        <f>VLOOKUP(D686,'Fund Information'!A:F,6,FALSE)</f>
        <v>Higher Education activity included on higher education financial statement template submissions.
4/1/17 - Financial Reporting Validation of ACFR Chartfield Attributes – December FY 2017 analysis-Changing all HE to 500</v>
      </c>
      <c r="M686" s="6" t="str">
        <f t="shared" si="114"/>
        <v>N/A</v>
      </c>
      <c r="N686" s="6" t="s">
        <v>2886</v>
      </c>
      <c r="O686" s="6" t="str">
        <f t="shared" si="115"/>
        <v>N/A</v>
      </c>
      <c r="P686" s="5" t="s">
        <v>2886</v>
      </c>
      <c r="Q686" s="6" t="str">
        <f t="shared" si="116"/>
        <v>N/A</v>
      </c>
      <c r="R686" s="7" t="str">
        <f t="shared" si="121"/>
        <v>No</v>
      </c>
      <c r="S686" s="5" t="str">
        <f t="shared" si="117"/>
        <v>N/A</v>
      </c>
      <c r="T686" s="6" t="str">
        <f t="shared" si="118"/>
        <v>N/A</v>
      </c>
      <c r="U686" s="7" t="str">
        <f t="shared" si="122"/>
        <v>No</v>
      </c>
      <c r="V686" s="5" t="str">
        <f t="shared" si="119"/>
        <v>N/A</v>
      </c>
      <c r="W686" s="6" t="str">
        <f t="shared" si="120"/>
        <v>N/A</v>
      </c>
      <c r="X686" s="5" t="s">
        <v>2886</v>
      </c>
    </row>
    <row r="687" spans="1:24" ht="30" x14ac:dyDescent="0.25">
      <c r="A687" s="77">
        <f>VLOOKUP(C687,'BU and Control BU Listing'!A:E,5,FALSE)</f>
        <v>26000</v>
      </c>
      <c r="B687" s="80" t="s">
        <v>4097</v>
      </c>
      <c r="C687" s="22" t="str">
        <f t="shared" si="112"/>
        <v>28600</v>
      </c>
      <c r="D687" s="22" t="str">
        <f t="shared" si="113"/>
        <v>08140</v>
      </c>
      <c r="E687" s="21" t="str">
        <f>VLOOKUP(B687,'Table A as of March 2024'!A:G,7,FALSE)</f>
        <v>VA Western Community College</v>
      </c>
      <c r="F687" s="21" t="str">
        <f>VLOOKUP(B687,'Table A as of March 2024'!A:H,8,FALSE)</f>
        <v>9(D) Debt Service-Prin/Int Pay</v>
      </c>
      <c r="G687" s="11" t="str">
        <f>VLOOKUP(B687,'Table A as of March 2024'!A:I,9,FALSE)</f>
        <v>500</v>
      </c>
      <c r="H687" t="str">
        <f>VLOOKUP(B687,'Table A as of March 2024'!A:L,12,FALSE)</f>
        <v>No</v>
      </c>
      <c r="I687" s="9" t="str">
        <f>VLOOKUP(B687,'Table A as of March 2024'!A:M,13,FALSE)</f>
        <v>R</v>
      </c>
      <c r="K687" t="str">
        <f>VLOOKUP(G687,'ACFR Class Vlookup'!A:B,2,FALSE)</f>
        <v>N/A</v>
      </c>
      <c r="L687" s="1" t="str">
        <f>VLOOKUP(D687,'Fund Information'!A:F,6,FALSE)</f>
        <v>Higher Education activity included on higher education financial statement template submissions.</v>
      </c>
      <c r="M687" s="6" t="str">
        <f t="shared" si="114"/>
        <v>N/A</v>
      </c>
      <c r="N687" s="6" t="s">
        <v>2886</v>
      </c>
      <c r="O687" s="6" t="str">
        <f t="shared" si="115"/>
        <v>N/A</v>
      </c>
      <c r="P687" s="5" t="s">
        <v>2886</v>
      </c>
      <c r="Q687" s="6" t="str">
        <f t="shared" si="116"/>
        <v>N/A</v>
      </c>
      <c r="R687" s="7" t="str">
        <f t="shared" si="121"/>
        <v>No</v>
      </c>
      <c r="S687" s="5" t="str">
        <f t="shared" si="117"/>
        <v>N/A</v>
      </c>
      <c r="T687" s="6" t="str">
        <f t="shared" si="118"/>
        <v>N/A</v>
      </c>
      <c r="U687" s="7" t="str">
        <f t="shared" si="122"/>
        <v>No</v>
      </c>
      <c r="V687" s="5" t="str">
        <f t="shared" si="119"/>
        <v>N/A</v>
      </c>
      <c r="W687" s="6" t="str">
        <f t="shared" si="120"/>
        <v>N/A</v>
      </c>
      <c r="X687" s="5" t="s">
        <v>2886</v>
      </c>
    </row>
    <row r="688" spans="1:24" ht="30" x14ac:dyDescent="0.25">
      <c r="A688" s="77">
        <f>VLOOKUP(C688,'BU and Control BU Listing'!A:E,5,FALSE)</f>
        <v>26000</v>
      </c>
      <c r="B688" s="80" t="s">
        <v>4098</v>
      </c>
      <c r="C688" s="22" t="str">
        <f t="shared" si="112"/>
        <v>28600</v>
      </c>
      <c r="D688" s="22" t="str">
        <f t="shared" si="113"/>
        <v>08170</v>
      </c>
      <c r="E688" s="21" t="str">
        <f>VLOOKUP(B688,'Table A as of March 2024'!A:G,7,FALSE)</f>
        <v>VA Western Community College</v>
      </c>
      <c r="F688" s="21" t="str">
        <f>VLOOKUP(B688,'Table A as of March 2024'!A:H,8,FALSE)</f>
        <v>VCBA 21St Century</v>
      </c>
      <c r="G688" s="11" t="str">
        <f>VLOOKUP(B688,'Table A as of March 2024'!A:I,9,FALSE)</f>
        <v>500</v>
      </c>
      <c r="H688" t="str">
        <f>VLOOKUP(B688,'Table A as of March 2024'!A:L,12,FALSE)</f>
        <v>No</v>
      </c>
      <c r="I688" s="9" t="str">
        <f>VLOOKUP(B688,'Table A as of March 2024'!A:M,13,FALSE)</f>
        <v>R</v>
      </c>
      <c r="K688" t="str">
        <f>VLOOKUP(G688,'ACFR Class Vlookup'!A:B,2,FALSE)</f>
        <v>N/A</v>
      </c>
      <c r="L688" s="1" t="str">
        <f>VLOOKUP(D688,'Fund Information'!A:F,6,FALSE)</f>
        <v>Higher Education activity included on higher education financial statement template submission.</v>
      </c>
      <c r="M688" s="6" t="str">
        <f t="shared" si="114"/>
        <v>N/A</v>
      </c>
      <c r="N688" s="6" t="s">
        <v>2886</v>
      </c>
      <c r="O688" s="6" t="str">
        <f t="shared" si="115"/>
        <v>N/A</v>
      </c>
      <c r="P688" s="5" t="s">
        <v>2886</v>
      </c>
      <c r="Q688" s="6" t="str">
        <f t="shared" si="116"/>
        <v>N/A</v>
      </c>
      <c r="R688" s="7" t="str">
        <f t="shared" si="121"/>
        <v>No</v>
      </c>
      <c r="S688" s="5" t="str">
        <f t="shared" si="117"/>
        <v>N/A</v>
      </c>
      <c r="T688" s="6" t="str">
        <f t="shared" si="118"/>
        <v>N/A</v>
      </c>
      <c r="U688" s="7" t="str">
        <f t="shared" si="122"/>
        <v>No</v>
      </c>
      <c r="V688" s="5" t="str">
        <f t="shared" si="119"/>
        <v>N/A</v>
      </c>
      <c r="W688" s="6" t="str">
        <f t="shared" si="120"/>
        <v>N/A</v>
      </c>
      <c r="X688" s="5" t="s">
        <v>2886</v>
      </c>
    </row>
    <row r="689" spans="1:24" ht="75" x14ac:dyDescent="0.25">
      <c r="A689" s="77">
        <f>VLOOKUP(C689,'BU and Control BU Listing'!A:E,5,FALSE)</f>
        <v>26000</v>
      </c>
      <c r="B689" s="80" t="s">
        <v>4101</v>
      </c>
      <c r="C689" s="22" t="str">
        <f t="shared" si="112"/>
        <v>28700</v>
      </c>
      <c r="D689" s="22" t="str">
        <f t="shared" si="113"/>
        <v>03000</v>
      </c>
      <c r="E689" s="21" t="str">
        <f>VLOOKUP(B689,'Table A as of March 2024'!A:G,7,FALSE)</f>
        <v>Mountain Gateway Cmnty Coll</v>
      </c>
      <c r="F689" s="21" t="str">
        <f>VLOOKUP(B689,'Table A as of March 2024'!A:H,8,FALSE)</f>
        <v>Higher Education Operating</v>
      </c>
      <c r="G689" s="11" t="str">
        <f>VLOOKUP(B689,'Table A as of March 2024'!A:I,9,FALSE)</f>
        <v>500</v>
      </c>
      <c r="H689" t="str">
        <f>VLOOKUP(B689,'Table A as of March 2024'!A:L,12,FALSE)</f>
        <v>No</v>
      </c>
      <c r="I689" s="9" t="str">
        <f>VLOOKUP(B689,'Table A as of March 2024'!A:M,13,FALSE)</f>
        <v>U</v>
      </c>
      <c r="K689" t="str">
        <f>VLOOKUP(G689,'ACFR Class Vlookup'!A:B,2,FALSE)</f>
        <v>N/A</v>
      </c>
      <c r="L689" s="1" t="str">
        <f>VLOOKUP(D689,'Fund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689" s="6" t="str">
        <f t="shared" si="114"/>
        <v>N/A</v>
      </c>
      <c r="N689" s="6" t="s">
        <v>2886</v>
      </c>
      <c r="O689" s="6" t="str">
        <f t="shared" si="115"/>
        <v>N/A</v>
      </c>
      <c r="P689" s="5" t="s">
        <v>2886</v>
      </c>
      <c r="Q689" s="6" t="str">
        <f t="shared" si="116"/>
        <v>N/A</v>
      </c>
      <c r="R689" s="7" t="str">
        <f t="shared" si="121"/>
        <v>No</v>
      </c>
      <c r="S689" s="5" t="str">
        <f t="shared" si="117"/>
        <v>N/A</v>
      </c>
      <c r="T689" s="6" t="str">
        <f t="shared" si="118"/>
        <v>N/A</v>
      </c>
      <c r="U689" s="7" t="str">
        <f t="shared" si="122"/>
        <v>No</v>
      </c>
      <c r="V689" s="5" t="str">
        <f t="shared" si="119"/>
        <v>N/A</v>
      </c>
      <c r="W689" s="6" t="str">
        <f t="shared" si="120"/>
        <v>N/A</v>
      </c>
      <c r="X689" s="5" t="s">
        <v>2886</v>
      </c>
    </row>
    <row r="690" spans="1:24" ht="30" x14ac:dyDescent="0.25">
      <c r="A690" s="77">
        <f>VLOOKUP(C690,'BU and Control BU Listing'!A:E,5,FALSE)</f>
        <v>26000</v>
      </c>
      <c r="B690" s="80" t="s">
        <v>4102</v>
      </c>
      <c r="C690" s="22" t="str">
        <f t="shared" si="112"/>
        <v>28700</v>
      </c>
      <c r="D690" s="22" t="str">
        <f t="shared" si="113"/>
        <v>03010</v>
      </c>
      <c r="E690" s="21" t="str">
        <f>VLOOKUP(B690,'Table A as of March 2024'!A:G,7,FALSE)</f>
        <v>Mountain Gateway Cmnty Coll</v>
      </c>
      <c r="F690" s="21" t="str">
        <f>VLOOKUP(B690,'Table A as of March 2024'!A:H,8,FALSE)</f>
        <v>Higher Education Federal</v>
      </c>
      <c r="G690" s="11" t="str">
        <f>VLOOKUP(B690,'Table A as of March 2024'!A:I,9,FALSE)</f>
        <v>500</v>
      </c>
      <c r="H690" t="str">
        <f>VLOOKUP(B690,'Table A as of March 2024'!A:L,12,FALSE)</f>
        <v>No</v>
      </c>
      <c r="I690" s="9" t="str">
        <f>VLOOKUP(B690,'Table A as of March 2024'!A:M,13,FALSE)</f>
        <v>R</v>
      </c>
      <c r="K690" t="str">
        <f>VLOOKUP(G690,'ACFR Class Vlookup'!A:B,2,FALSE)</f>
        <v>N/A</v>
      </c>
      <c r="L690" s="1" t="str">
        <f>VLOOKUP(D690,'Fund Information'!A:F,6,FALSE)</f>
        <v>Higher Education activity included on higher education financial statement template submissions.</v>
      </c>
      <c r="M690" s="6" t="str">
        <f t="shared" si="114"/>
        <v>N/A</v>
      </c>
      <c r="N690" s="6" t="s">
        <v>2886</v>
      </c>
      <c r="O690" s="6" t="str">
        <f t="shared" si="115"/>
        <v>N/A</v>
      </c>
      <c r="P690" s="5" t="s">
        <v>2886</v>
      </c>
      <c r="Q690" s="6" t="str">
        <f t="shared" si="116"/>
        <v>N/A</v>
      </c>
      <c r="R690" s="7" t="str">
        <f t="shared" si="121"/>
        <v>No</v>
      </c>
      <c r="S690" s="5" t="str">
        <f t="shared" si="117"/>
        <v>N/A</v>
      </c>
      <c r="T690" s="6" t="str">
        <f t="shared" si="118"/>
        <v>N/A</v>
      </c>
      <c r="U690" s="7" t="str">
        <f t="shared" si="122"/>
        <v>No</v>
      </c>
      <c r="V690" s="5" t="str">
        <f t="shared" si="119"/>
        <v>N/A</v>
      </c>
      <c r="W690" s="6" t="str">
        <f t="shared" si="120"/>
        <v>N/A</v>
      </c>
      <c r="X690" s="5" t="s">
        <v>2886</v>
      </c>
    </row>
    <row r="691" spans="1:24" ht="30" x14ac:dyDescent="0.25">
      <c r="A691" s="77">
        <f>VLOOKUP(C691,'BU and Control BU Listing'!A:E,5,FALSE)</f>
        <v>26000</v>
      </c>
      <c r="B691" s="80" t="s">
        <v>4103</v>
      </c>
      <c r="C691" s="22" t="str">
        <f t="shared" si="112"/>
        <v>28700</v>
      </c>
      <c r="D691" s="22" t="str">
        <f t="shared" si="113"/>
        <v>03020</v>
      </c>
      <c r="E691" s="21" t="str">
        <f>VLOOKUP(B691,'Table A as of March 2024'!A:G,7,FALSE)</f>
        <v>Mountain Gateway Cmnty Coll</v>
      </c>
      <c r="F691" s="21" t="str">
        <f>VLOOKUP(B691,'Table A as of March 2024'!A:H,8,FALSE)</f>
        <v>Foundation/Othr Grants/Cntrcts</v>
      </c>
      <c r="G691" s="11" t="str">
        <f>VLOOKUP(B691,'Table A as of March 2024'!A:I,9,FALSE)</f>
        <v>500</v>
      </c>
      <c r="H691" t="str">
        <f>VLOOKUP(B691,'Table A as of March 2024'!A:L,12,FALSE)</f>
        <v>No</v>
      </c>
      <c r="I691" s="9" t="str">
        <f>VLOOKUP(B691,'Table A as of March 2024'!A:M,13,FALSE)</f>
        <v>R</v>
      </c>
      <c r="K691" t="str">
        <f>VLOOKUP(G691,'ACFR Class Vlookup'!A:B,2,FALSE)</f>
        <v>N/A</v>
      </c>
      <c r="L691" s="1" t="str">
        <f>VLOOKUP(D691,'Fund Information'!A:F,6,FALSE)</f>
        <v>Higher Education activity included on higher education financial statement template submissions.</v>
      </c>
      <c r="M691" s="6" t="str">
        <f t="shared" si="114"/>
        <v>N/A</v>
      </c>
      <c r="N691" s="6" t="s">
        <v>2886</v>
      </c>
      <c r="O691" s="6" t="str">
        <f t="shared" si="115"/>
        <v>N/A</v>
      </c>
      <c r="P691" s="5" t="s">
        <v>2886</v>
      </c>
      <c r="Q691" s="6" t="str">
        <f t="shared" si="116"/>
        <v>N/A</v>
      </c>
      <c r="R691" s="7" t="str">
        <f t="shared" si="121"/>
        <v>No</v>
      </c>
      <c r="S691" s="5" t="str">
        <f t="shared" si="117"/>
        <v>N/A</v>
      </c>
      <c r="T691" s="6" t="str">
        <f t="shared" si="118"/>
        <v>N/A</v>
      </c>
      <c r="U691" s="7" t="str">
        <f t="shared" si="122"/>
        <v>No</v>
      </c>
      <c r="V691" s="5" t="str">
        <f t="shared" si="119"/>
        <v>N/A</v>
      </c>
      <c r="W691" s="6" t="str">
        <f t="shared" si="120"/>
        <v>N/A</v>
      </c>
      <c r="X691" s="5" t="s">
        <v>2886</v>
      </c>
    </row>
    <row r="692" spans="1:24" ht="30" x14ac:dyDescent="0.25">
      <c r="A692" s="77">
        <f>VLOOKUP(C692,'BU and Control BU Listing'!A:E,5,FALSE)</f>
        <v>26000</v>
      </c>
      <c r="B692" s="80" t="s">
        <v>4104</v>
      </c>
      <c r="C692" s="22" t="str">
        <f t="shared" si="112"/>
        <v>28700</v>
      </c>
      <c r="D692" s="22" t="str">
        <f t="shared" si="113"/>
        <v>03030</v>
      </c>
      <c r="E692" s="21" t="str">
        <f>VLOOKUP(B692,'Table A as of March 2024'!A:G,7,FALSE)</f>
        <v>Mountain Gateway Cmnty Coll</v>
      </c>
      <c r="F692" s="21" t="str">
        <f>VLOOKUP(B692,'Table A as of March 2024'!A:H,8,FALSE)</f>
        <v>Indirect Cost Recovery</v>
      </c>
      <c r="G692" s="11" t="str">
        <f>VLOOKUP(B692,'Table A as of March 2024'!A:I,9,FALSE)</f>
        <v>500</v>
      </c>
      <c r="H692" t="str">
        <f>VLOOKUP(B692,'Table A as of March 2024'!A:L,12,FALSE)</f>
        <v>No</v>
      </c>
      <c r="I692" s="9" t="str">
        <f>VLOOKUP(B692,'Table A as of March 2024'!A:M,13,FALSE)</f>
        <v>U</v>
      </c>
      <c r="K692" t="str">
        <f>VLOOKUP(G692,'ACFR Class Vlookup'!A:B,2,FALSE)</f>
        <v>N/A</v>
      </c>
      <c r="L692" s="1" t="str">
        <f>VLOOKUP(D692,'Fund Information'!A:F,6,FALSE)</f>
        <v>Higher Education activity included on higher education financial statement template submissions.</v>
      </c>
      <c r="M692" s="6" t="str">
        <f t="shared" si="114"/>
        <v>N/A</v>
      </c>
      <c r="N692" s="6" t="s">
        <v>2886</v>
      </c>
      <c r="O692" s="6" t="str">
        <f t="shared" si="115"/>
        <v>N/A</v>
      </c>
      <c r="P692" s="5" t="s">
        <v>2886</v>
      </c>
      <c r="Q692" s="6" t="str">
        <f t="shared" si="116"/>
        <v>N/A</v>
      </c>
      <c r="R692" s="7" t="str">
        <f t="shared" si="121"/>
        <v>No</v>
      </c>
      <c r="S692" s="5" t="str">
        <f t="shared" si="117"/>
        <v>N/A</v>
      </c>
      <c r="T692" s="6" t="str">
        <f t="shared" si="118"/>
        <v>N/A</v>
      </c>
      <c r="U692" s="7" t="str">
        <f t="shared" si="122"/>
        <v>No</v>
      </c>
      <c r="V692" s="5" t="str">
        <f t="shared" si="119"/>
        <v>N/A</v>
      </c>
      <c r="W692" s="6" t="str">
        <f t="shared" si="120"/>
        <v>N/A</v>
      </c>
      <c r="X692" s="5" t="s">
        <v>2886</v>
      </c>
    </row>
    <row r="693" spans="1:24" ht="240" x14ac:dyDescent="0.25">
      <c r="A693" s="77">
        <f>VLOOKUP(C693,'BU and Control BU Listing'!A:E,5,FALSE)</f>
        <v>26000</v>
      </c>
      <c r="B693" s="80" t="s">
        <v>8715</v>
      </c>
      <c r="C693" s="22" t="str">
        <f t="shared" si="112"/>
        <v>28700</v>
      </c>
      <c r="D693" s="22" t="str">
        <f t="shared" si="113"/>
        <v>03040</v>
      </c>
      <c r="E693" s="21" t="str">
        <f>VLOOKUP(B693,'Table A as of March 2024'!A:G,7,FALSE)</f>
        <v>Mountain Gateway Cmnty Coll</v>
      </c>
      <c r="F693" s="21" t="str">
        <f>VLOOKUP(B693,'Table A as of March 2024'!A:H,8,FALSE)</f>
        <v>Institutional Reserve Fund</v>
      </c>
      <c r="G693" s="11" t="str">
        <f>VLOOKUP(B693,'Table A as of March 2024'!A:I,9,FALSE)</f>
        <v>500</v>
      </c>
      <c r="H693" t="str">
        <f>VLOOKUP(B693,'Table A as of March 2024'!A:L,12,FALSE)</f>
        <v>No</v>
      </c>
      <c r="I693" s="9" t="str">
        <f>VLOOKUP(B693,'Table A as of March 2024'!A:M,13,FALSE)</f>
        <v>U</v>
      </c>
      <c r="K693" t="str">
        <f>VLOOKUP(G693,'ACFR Class Vlookup'!A:B,2,FALSE)</f>
        <v>N/A</v>
      </c>
      <c r="L693" s="1" t="str">
        <f>VLOOKUP(D693,'Fund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693" s="6" t="str">
        <f t="shared" si="114"/>
        <v>N/A</v>
      </c>
      <c r="N693" s="6" t="s">
        <v>2886</v>
      </c>
      <c r="O693" s="6" t="str">
        <f t="shared" si="115"/>
        <v>N/A</v>
      </c>
      <c r="P693" s="5" t="s">
        <v>2886</v>
      </c>
      <c r="Q693" s="6" t="str">
        <f t="shared" si="116"/>
        <v>N/A</v>
      </c>
      <c r="R693" s="7" t="str">
        <f t="shared" si="121"/>
        <v>No</v>
      </c>
      <c r="S693" s="5" t="str">
        <f t="shared" si="117"/>
        <v>N/A</v>
      </c>
      <c r="T693" s="6" t="str">
        <f t="shared" si="118"/>
        <v>N/A</v>
      </c>
      <c r="U693" s="7" t="str">
        <f t="shared" si="122"/>
        <v>No</v>
      </c>
      <c r="V693" s="5" t="str">
        <f t="shared" si="119"/>
        <v>N/A</v>
      </c>
      <c r="W693" s="6" t="str">
        <f t="shared" si="120"/>
        <v>N/A</v>
      </c>
      <c r="X693" s="5" t="s">
        <v>2886</v>
      </c>
    </row>
    <row r="694" spans="1:24" ht="60" x14ac:dyDescent="0.25">
      <c r="A694" s="77">
        <f>VLOOKUP(C694,'BU and Control BU Listing'!A:E,5,FALSE)</f>
        <v>26000</v>
      </c>
      <c r="B694" s="80" t="s">
        <v>4105</v>
      </c>
      <c r="C694" s="22" t="str">
        <f t="shared" si="112"/>
        <v>28700</v>
      </c>
      <c r="D694" s="22" t="str">
        <f t="shared" si="113"/>
        <v>03060</v>
      </c>
      <c r="E694" s="21" t="str">
        <f>VLOOKUP(B694,'Table A as of March 2024'!A:G,7,FALSE)</f>
        <v>Mountain Gateway Cmnty Coll</v>
      </c>
      <c r="F694" s="21" t="str">
        <f>VLOOKUP(B694,'Table A as of March 2024'!A:H,8,FALSE)</f>
        <v>Auxiliary Enterprise</v>
      </c>
      <c r="G694" s="11" t="str">
        <f>VLOOKUP(B694,'Table A as of March 2024'!A:I,9,FALSE)</f>
        <v>500</v>
      </c>
      <c r="H694" t="str">
        <f>VLOOKUP(B694,'Table A as of March 2024'!A:L,12,FALSE)</f>
        <v>No</v>
      </c>
      <c r="I694" s="9" t="str">
        <f>VLOOKUP(B694,'Table A as of March 2024'!A:M,13,FALSE)</f>
        <v>U</v>
      </c>
      <c r="K694" t="str">
        <f>VLOOKUP(G694,'ACFR Class Vlookup'!A:B,2,FALSE)</f>
        <v>N/A</v>
      </c>
      <c r="L694" s="1" t="str">
        <f>VLOOKUP(D694,'Fund Information'!A:F,6,FALSE)</f>
        <v>The Higher Education Auxiliary Enterprise fund accounts for the Auxiliary activities at the colleges/universities.  These activities include such things as food service, bookstores, student health servicces and recreation/intramural programs.</v>
      </c>
      <c r="M694" s="6" t="str">
        <f t="shared" si="114"/>
        <v>N/A</v>
      </c>
      <c r="N694" s="6" t="s">
        <v>2886</v>
      </c>
      <c r="O694" s="6" t="str">
        <f t="shared" si="115"/>
        <v>N/A</v>
      </c>
      <c r="P694" s="5" t="s">
        <v>2886</v>
      </c>
      <c r="Q694" s="6" t="str">
        <f t="shared" si="116"/>
        <v>N/A</v>
      </c>
      <c r="R694" s="7" t="str">
        <f t="shared" si="121"/>
        <v>No</v>
      </c>
      <c r="S694" s="5" t="str">
        <f t="shared" si="117"/>
        <v>N/A</v>
      </c>
      <c r="T694" s="6" t="str">
        <f t="shared" si="118"/>
        <v>N/A</v>
      </c>
      <c r="U694" s="7" t="str">
        <f t="shared" si="122"/>
        <v>No</v>
      </c>
      <c r="V694" s="5" t="str">
        <f t="shared" si="119"/>
        <v>N/A</v>
      </c>
      <c r="W694" s="6" t="str">
        <f t="shared" si="120"/>
        <v>N/A</v>
      </c>
      <c r="X694" s="5" t="s">
        <v>2886</v>
      </c>
    </row>
    <row r="695" spans="1:24" ht="30" x14ac:dyDescent="0.25">
      <c r="A695" s="77">
        <f>VLOOKUP(C695,'BU and Control BU Listing'!A:E,5,FALSE)</f>
        <v>26000</v>
      </c>
      <c r="B695" s="80" t="s">
        <v>4106</v>
      </c>
      <c r="C695" s="22" t="str">
        <f t="shared" si="112"/>
        <v>28700</v>
      </c>
      <c r="D695" s="22" t="str">
        <f t="shared" si="113"/>
        <v>03080</v>
      </c>
      <c r="E695" s="21" t="str">
        <f>VLOOKUP(B695,'Table A as of March 2024'!A:G,7,FALSE)</f>
        <v>Mountain Gateway Cmnty Coll</v>
      </c>
      <c r="F695" s="21" t="str">
        <f>VLOOKUP(B695,'Table A as of March 2024'!A:H,8,FALSE)</f>
        <v>Work Study</v>
      </c>
      <c r="G695" s="11" t="str">
        <f>VLOOKUP(B695,'Table A as of March 2024'!A:I,9,FALSE)</f>
        <v>500</v>
      </c>
      <c r="H695" t="str">
        <f>VLOOKUP(B695,'Table A as of March 2024'!A:L,12,FALSE)</f>
        <v>No</v>
      </c>
      <c r="I695" s="9" t="str">
        <f>VLOOKUP(B695,'Table A as of March 2024'!A:M,13,FALSE)</f>
        <v>R</v>
      </c>
      <c r="K695" t="str">
        <f>VLOOKUP(G695,'ACFR Class Vlookup'!A:B,2,FALSE)</f>
        <v>N/A</v>
      </c>
      <c r="L695" s="1" t="str">
        <f>VLOOKUP(D695,'Fund Information'!A:F,6,FALSE)</f>
        <v>Higher Education activity included on higher education financial statement template submissions.</v>
      </c>
      <c r="M695" s="6" t="str">
        <f t="shared" si="114"/>
        <v>N/A</v>
      </c>
      <c r="N695" s="6" t="s">
        <v>2886</v>
      </c>
      <c r="O695" s="6" t="str">
        <f t="shared" si="115"/>
        <v>N/A</v>
      </c>
      <c r="P695" s="5" t="s">
        <v>2886</v>
      </c>
      <c r="Q695" s="6" t="str">
        <f t="shared" si="116"/>
        <v>N/A</v>
      </c>
      <c r="R695" s="7" t="str">
        <f t="shared" si="121"/>
        <v>No</v>
      </c>
      <c r="S695" s="5" t="str">
        <f t="shared" si="117"/>
        <v>N/A</v>
      </c>
      <c r="T695" s="6" t="str">
        <f t="shared" si="118"/>
        <v>N/A</v>
      </c>
      <c r="U695" s="7" t="str">
        <f t="shared" si="122"/>
        <v>No</v>
      </c>
      <c r="V695" s="5" t="str">
        <f t="shared" si="119"/>
        <v>N/A</v>
      </c>
      <c r="W695" s="6" t="str">
        <f t="shared" si="120"/>
        <v>N/A</v>
      </c>
      <c r="X695" s="5" t="s">
        <v>2886</v>
      </c>
    </row>
    <row r="696" spans="1:24" ht="30" x14ac:dyDescent="0.25">
      <c r="A696" s="77">
        <f>VLOOKUP(C696,'BU and Control BU Listing'!A:E,5,FALSE)</f>
        <v>26000</v>
      </c>
      <c r="B696" s="80" t="s">
        <v>4107</v>
      </c>
      <c r="C696" s="22" t="str">
        <f t="shared" si="112"/>
        <v>28700</v>
      </c>
      <c r="D696" s="22" t="str">
        <f t="shared" si="113"/>
        <v>03170</v>
      </c>
      <c r="E696" s="21" t="str">
        <f>VLOOKUP(B696,'Table A as of March 2024'!A:G,7,FALSE)</f>
        <v>Mountain Gateway Cmnty Coll</v>
      </c>
      <c r="F696" s="21" t="str">
        <f>VLOOKUP(B696,'Table A as of March 2024'!A:H,8,FALSE)</f>
        <v>Student Financial Assistance</v>
      </c>
      <c r="G696" s="11" t="str">
        <f>VLOOKUP(B696,'Table A as of March 2024'!A:I,9,FALSE)</f>
        <v>500</v>
      </c>
      <c r="H696" t="str">
        <f>VLOOKUP(B696,'Table A as of March 2024'!A:L,12,FALSE)</f>
        <v>No</v>
      </c>
      <c r="I696" s="9" t="str">
        <f>VLOOKUP(B696,'Table A as of March 2024'!A:M,13,FALSE)</f>
        <v>U</v>
      </c>
      <c r="K696" t="str">
        <f>VLOOKUP(G696,'ACFR Class Vlookup'!A:B,2,FALSE)</f>
        <v>N/A</v>
      </c>
      <c r="L696" s="1" t="str">
        <f>VLOOKUP(D696,'Fund Information'!A:F,6,FALSE)</f>
        <v>Higher Education activity included on higher education financial statement template submissions.</v>
      </c>
      <c r="M696" s="6" t="str">
        <f t="shared" si="114"/>
        <v>N/A</v>
      </c>
      <c r="N696" s="6" t="s">
        <v>2886</v>
      </c>
      <c r="O696" s="6" t="str">
        <f t="shared" si="115"/>
        <v>N/A</v>
      </c>
      <c r="P696" s="5" t="s">
        <v>2886</v>
      </c>
      <c r="Q696" s="6" t="str">
        <f t="shared" si="116"/>
        <v>N/A</v>
      </c>
      <c r="R696" s="7" t="str">
        <f t="shared" si="121"/>
        <v>No</v>
      </c>
      <c r="S696" s="5" t="str">
        <f t="shared" si="117"/>
        <v>N/A</v>
      </c>
      <c r="T696" s="6" t="str">
        <f t="shared" si="118"/>
        <v>N/A</v>
      </c>
      <c r="U696" s="7" t="str">
        <f t="shared" si="122"/>
        <v>No</v>
      </c>
      <c r="V696" s="5" t="str">
        <f t="shared" si="119"/>
        <v>N/A</v>
      </c>
      <c r="W696" s="6" t="str">
        <f t="shared" si="120"/>
        <v>N/A</v>
      </c>
      <c r="X696" s="5" t="s">
        <v>2886</v>
      </c>
    </row>
    <row r="697" spans="1:24" x14ac:dyDescent="0.25">
      <c r="A697" s="77">
        <f>VLOOKUP(C697,'BU and Control BU Listing'!A:E,5,FALSE)</f>
        <v>26000</v>
      </c>
      <c r="B697" s="80" t="s">
        <v>4108</v>
      </c>
      <c r="C697" s="22" t="str">
        <f t="shared" si="112"/>
        <v>28700</v>
      </c>
      <c r="D697" s="22" t="str">
        <f t="shared" si="113"/>
        <v>03190</v>
      </c>
      <c r="E697" s="21" t="str">
        <f>VLOOKUP(B697,'Table A as of March 2024'!A:G,7,FALSE)</f>
        <v>Mountain Gateway Cmnty Coll</v>
      </c>
      <c r="F697" s="21" t="str">
        <f>VLOOKUP(B697,'Table A as of March 2024'!A:H,8,FALSE)</f>
        <v>Workforce Development Program</v>
      </c>
      <c r="G697" s="11" t="str">
        <f>VLOOKUP(B697,'Table A as of March 2024'!A:I,9,FALSE)</f>
        <v>500</v>
      </c>
      <c r="H697" t="str">
        <f>VLOOKUP(B697,'Table A as of March 2024'!A:L,12,FALSE)</f>
        <v>No</v>
      </c>
      <c r="I697" s="9" t="str">
        <f>VLOOKUP(B697,'Table A as of March 2024'!A:M,13,FALSE)</f>
        <v>U</v>
      </c>
      <c r="K697" t="str">
        <f>VLOOKUP(G697,'ACFR Class Vlookup'!A:B,2,FALSE)</f>
        <v>N/A</v>
      </c>
      <c r="L697" s="1">
        <f>VLOOKUP(D697,'Fund Information'!A:F,6,FALSE)</f>
        <v>0</v>
      </c>
      <c r="M697" s="6" t="str">
        <f t="shared" si="114"/>
        <v>N/A</v>
      </c>
      <c r="N697" s="6" t="s">
        <v>2886</v>
      </c>
      <c r="O697" s="6" t="str">
        <f t="shared" si="115"/>
        <v>N/A</v>
      </c>
      <c r="P697" s="5" t="s">
        <v>2886</v>
      </c>
      <c r="Q697" s="6" t="str">
        <f t="shared" si="116"/>
        <v>N/A</v>
      </c>
      <c r="R697" s="7" t="str">
        <f t="shared" si="121"/>
        <v>No</v>
      </c>
      <c r="S697" s="5" t="str">
        <f t="shared" si="117"/>
        <v>N/A</v>
      </c>
      <c r="T697" s="6" t="str">
        <f t="shared" si="118"/>
        <v>N/A</v>
      </c>
      <c r="U697" s="7" t="str">
        <f t="shared" si="122"/>
        <v>No</v>
      </c>
      <c r="V697" s="5" t="str">
        <f t="shared" si="119"/>
        <v>N/A</v>
      </c>
      <c r="W697" s="6" t="str">
        <f t="shared" si="120"/>
        <v>N/A</v>
      </c>
      <c r="X697" s="5" t="s">
        <v>2886</v>
      </c>
    </row>
    <row r="698" spans="1:24" ht="165" x14ac:dyDescent="0.25">
      <c r="A698" s="77">
        <f>VLOOKUP(C698,'BU and Control BU Listing'!A:E,5,FALSE)</f>
        <v>26000</v>
      </c>
      <c r="B698" s="80" t="s">
        <v>8216</v>
      </c>
      <c r="C698" s="22" t="str">
        <f t="shared" si="112"/>
        <v>28700</v>
      </c>
      <c r="D698" s="22" t="str">
        <f t="shared" si="113"/>
        <v>03210</v>
      </c>
      <c r="E698" s="21" t="str">
        <f>VLOOKUP(B698,'Table A as of March 2024'!A:G,7,FALSE)</f>
        <v>Mountain Gateway Cmnty Coll</v>
      </c>
      <c r="F698" s="21" t="str">
        <f>VLOOKUP(B698,'Table A as of March 2024'!A:H,8,FALSE)</f>
        <v>ARP-CrvStLoclFisRecFd-COVID-19</v>
      </c>
      <c r="G698" s="11" t="str">
        <f>VLOOKUP(B698,'Table A as of March 2024'!A:I,9,FALSE)</f>
        <v>500</v>
      </c>
      <c r="H698" t="str">
        <f>VLOOKUP(B698,'Table A as of March 2024'!A:L,12,FALSE)</f>
        <v>No</v>
      </c>
      <c r="I698" s="9" t="str">
        <f>VLOOKUP(B698,'Table A as of March 2024'!A:M,13,FALSE)</f>
        <v>V</v>
      </c>
      <c r="K698" t="str">
        <f>VLOOKUP(G698,'ACFR Class Vlookup'!A:B,2,FALSE)</f>
        <v>N/A</v>
      </c>
      <c r="L698" s="1" t="str">
        <f>VLOOKUP(D698,'Fund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698" s="6" t="str">
        <f t="shared" si="114"/>
        <v>N/A</v>
      </c>
      <c r="N698" s="6" t="s">
        <v>2886</v>
      </c>
      <c r="O698" s="6" t="str">
        <f t="shared" si="115"/>
        <v>N/A</v>
      </c>
      <c r="P698" s="5" t="s">
        <v>2886</v>
      </c>
      <c r="Q698" s="6" t="str">
        <f t="shared" si="116"/>
        <v>N/A</v>
      </c>
      <c r="R698" s="7" t="str">
        <f t="shared" si="121"/>
        <v>No</v>
      </c>
      <c r="S698" s="5" t="str">
        <f t="shared" si="117"/>
        <v>N/A</v>
      </c>
      <c r="T698" s="6" t="str">
        <f t="shared" si="118"/>
        <v>N/A</v>
      </c>
      <c r="U698" s="7" t="str">
        <f t="shared" si="122"/>
        <v>No</v>
      </c>
      <c r="V698" s="5" t="str">
        <f t="shared" si="119"/>
        <v>N/A</v>
      </c>
      <c r="W698" s="6" t="str">
        <f t="shared" si="120"/>
        <v>N/A</v>
      </c>
      <c r="X698" s="5" t="s">
        <v>2886</v>
      </c>
    </row>
    <row r="699" spans="1:24" ht="150" x14ac:dyDescent="0.25">
      <c r="A699" s="77">
        <f>VLOOKUP(C699,'BU and Control BU Listing'!A:E,5,FALSE)</f>
        <v>26000</v>
      </c>
      <c r="B699" s="80" t="s">
        <v>8716</v>
      </c>
      <c r="C699" s="22" t="str">
        <f t="shared" si="112"/>
        <v>28700</v>
      </c>
      <c r="D699" s="22" t="str">
        <f t="shared" si="113"/>
        <v>03260</v>
      </c>
      <c r="E699" s="21" t="str">
        <f>VLOOKUP(B699,'Table A as of March 2024'!A:G,7,FALSE)</f>
        <v>Mountain Gateway Cmnty Coll</v>
      </c>
      <c r="F699" s="21" t="str">
        <f>VLOOKUP(B699,'Table A as of March 2024'!A:H,8,FALSE)</f>
        <v>Cllg Prtnrshp Labrtry Schl Fnd</v>
      </c>
      <c r="G699" s="11" t="str">
        <f>VLOOKUP(B699,'Table A as of March 2024'!A:I,9,FALSE)</f>
        <v>500</v>
      </c>
      <c r="H699" t="str">
        <f>VLOOKUP(B699,'Table A as of March 2024'!A:L,12,FALSE)</f>
        <v>No</v>
      </c>
      <c r="I699" s="9" t="str">
        <f>VLOOKUP(B699,'Table A as of March 2024'!A:M,13,FALSE)</f>
        <v>U</v>
      </c>
      <c r="K699" t="str">
        <f>VLOOKUP(G699,'ACFR Class Vlookup'!A:B,2,FALSE)</f>
        <v>N/A</v>
      </c>
      <c r="L699" s="1" t="str">
        <f>VLOOKUP(D699,'Fund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699" s="6" t="str">
        <f t="shared" si="114"/>
        <v>N/A</v>
      </c>
      <c r="N699" s="6" t="s">
        <v>2886</v>
      </c>
      <c r="O699" s="6" t="str">
        <f t="shared" si="115"/>
        <v>N/A</v>
      </c>
      <c r="P699" s="5" t="s">
        <v>2886</v>
      </c>
      <c r="Q699" s="6" t="str">
        <f t="shared" si="116"/>
        <v>N/A</v>
      </c>
      <c r="R699" s="7" t="str">
        <f t="shared" si="121"/>
        <v>No</v>
      </c>
      <c r="S699" s="5" t="str">
        <f t="shared" si="117"/>
        <v>N/A</v>
      </c>
      <c r="T699" s="6" t="str">
        <f t="shared" si="118"/>
        <v>N/A</v>
      </c>
      <c r="U699" s="7" t="str">
        <f t="shared" si="122"/>
        <v>No</v>
      </c>
      <c r="V699" s="5" t="str">
        <f t="shared" si="119"/>
        <v>N/A</v>
      </c>
      <c r="W699" s="6" t="str">
        <f t="shared" si="120"/>
        <v>N/A</v>
      </c>
      <c r="X699" s="5" t="s">
        <v>2886</v>
      </c>
    </row>
    <row r="700" spans="1:24" ht="105" x14ac:dyDescent="0.25">
      <c r="A700" s="77">
        <f>VLOOKUP(C700,'BU and Control BU Listing'!A:E,5,FALSE)</f>
        <v>26000</v>
      </c>
      <c r="B700" s="80" t="s">
        <v>5916</v>
      </c>
      <c r="C700" s="22" t="str">
        <f t="shared" si="112"/>
        <v>28700</v>
      </c>
      <c r="D700" s="22" t="str">
        <f t="shared" si="113"/>
        <v>03390</v>
      </c>
      <c r="E700" s="21" t="str">
        <f>VLOOKUP(B700,'Table A as of March 2024'!A:G,7,FALSE)</f>
        <v>Mountain Gateway Cmnty Coll</v>
      </c>
      <c r="F700" s="21" t="str">
        <f>VLOOKUP(B700,'Table A as of March 2024'!A:H,8,FALSE)</f>
        <v>Strngthning Inst Prgm-COVID-19</v>
      </c>
      <c r="G700" s="11" t="str">
        <f>VLOOKUP(B700,'Table A as of March 2024'!A:I,9,FALSE)</f>
        <v>500</v>
      </c>
      <c r="H700" t="str">
        <f>VLOOKUP(B700,'Table A as of March 2024'!A:L,12,FALSE)</f>
        <v>No</v>
      </c>
      <c r="I700" s="9" t="str">
        <f>VLOOKUP(B700,'Table A as of March 2024'!A:M,13,FALSE)</f>
        <v>V</v>
      </c>
      <c r="K700" t="str">
        <f>VLOOKUP(G700,'ACFR Class Vlookup'!A:B,2,FALSE)</f>
        <v>N/A</v>
      </c>
      <c r="L700" s="1" t="str">
        <f>VLOOKUP(D700,'Fund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700" s="6" t="str">
        <f t="shared" si="114"/>
        <v>N/A</v>
      </c>
      <c r="N700" s="6" t="s">
        <v>2886</v>
      </c>
      <c r="O700" s="6" t="str">
        <f t="shared" si="115"/>
        <v>N/A</v>
      </c>
      <c r="P700" s="5" t="s">
        <v>2886</v>
      </c>
      <c r="Q700" s="6" t="str">
        <f t="shared" si="116"/>
        <v>N/A</v>
      </c>
      <c r="R700" s="7" t="str">
        <f t="shared" si="121"/>
        <v>No</v>
      </c>
      <c r="S700" s="5" t="str">
        <f t="shared" si="117"/>
        <v>N/A</v>
      </c>
      <c r="T700" s="6" t="str">
        <f t="shared" si="118"/>
        <v>N/A</v>
      </c>
      <c r="U700" s="7" t="str">
        <f t="shared" si="122"/>
        <v>No</v>
      </c>
      <c r="V700" s="5" t="str">
        <f t="shared" si="119"/>
        <v>N/A</v>
      </c>
      <c r="W700" s="6" t="str">
        <f t="shared" si="120"/>
        <v>N/A</v>
      </c>
      <c r="X700" s="5" t="s">
        <v>2886</v>
      </c>
    </row>
    <row r="701" spans="1:24" ht="90" x14ac:dyDescent="0.25">
      <c r="A701" s="77">
        <f>VLOOKUP(C701,'BU and Control BU Listing'!A:E,5,FALSE)</f>
        <v>26000</v>
      </c>
      <c r="B701" s="80" t="s">
        <v>8880</v>
      </c>
      <c r="C701" s="22" t="str">
        <f t="shared" si="112"/>
        <v>28700</v>
      </c>
      <c r="D701" s="22" t="str">
        <f t="shared" si="113"/>
        <v>03410</v>
      </c>
      <c r="E701" s="21" t="str">
        <f>VLOOKUP(B701,'Table A as of March 2024'!A:G,7,FALSE)</f>
        <v>Mountain Gateway Cmnty Coll</v>
      </c>
      <c r="F701" s="21" t="str">
        <f>VLOOKUP(B701,'Table A as of March 2024'!A:H,8,FALSE)</f>
        <v>GEER Fund - COVID-19</v>
      </c>
      <c r="G701" s="11" t="str">
        <f>VLOOKUP(B701,'Table A as of March 2024'!A:I,9,FALSE)</f>
        <v>500</v>
      </c>
      <c r="H701" t="str">
        <f>VLOOKUP(B701,'Table A as of March 2024'!A:L,12,FALSE)</f>
        <v>No</v>
      </c>
      <c r="I701" s="9" t="str">
        <f>VLOOKUP(B701,'Table A as of March 2024'!A:M,13,FALSE)</f>
        <v>V</v>
      </c>
      <c r="K701" t="str">
        <f>VLOOKUP(G701,'ACFR Class Vlookup'!A:B,2,FALSE)</f>
        <v>N/A</v>
      </c>
      <c r="L701" s="1" t="str">
        <f>VLOOKUP(D701,'Fund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701" s="6" t="str">
        <f t="shared" si="114"/>
        <v>N/A</v>
      </c>
      <c r="N701" s="6" t="s">
        <v>2886</v>
      </c>
      <c r="O701" s="6" t="str">
        <f t="shared" si="115"/>
        <v>N/A</v>
      </c>
      <c r="P701" s="5" t="s">
        <v>2886</v>
      </c>
      <c r="Q701" s="6" t="str">
        <f t="shared" si="116"/>
        <v>N/A</v>
      </c>
      <c r="R701" s="7" t="str">
        <f t="shared" si="121"/>
        <v>No</v>
      </c>
      <c r="S701" s="5" t="str">
        <f t="shared" si="117"/>
        <v>N/A</v>
      </c>
      <c r="T701" s="6" t="str">
        <f t="shared" si="118"/>
        <v>N/A</v>
      </c>
      <c r="U701" s="7" t="str">
        <f t="shared" si="122"/>
        <v>No</v>
      </c>
      <c r="V701" s="5" t="str">
        <f t="shared" si="119"/>
        <v>N/A</v>
      </c>
      <c r="W701" s="6" t="str">
        <f t="shared" si="120"/>
        <v>N/A</v>
      </c>
      <c r="X701" s="5" t="s">
        <v>2886</v>
      </c>
    </row>
    <row r="702" spans="1:24" ht="165" x14ac:dyDescent="0.25">
      <c r="A702" s="77">
        <f>VLOOKUP(C702,'BU and Control BU Listing'!A:E,5,FALSE)</f>
        <v>26000</v>
      </c>
      <c r="B702" s="80" t="s">
        <v>5917</v>
      </c>
      <c r="C702" s="22" t="str">
        <f t="shared" si="112"/>
        <v>28700</v>
      </c>
      <c r="D702" s="22" t="str">
        <f t="shared" si="113"/>
        <v>03420</v>
      </c>
      <c r="E702" s="21" t="str">
        <f>VLOOKUP(B702,'Table A as of March 2024'!A:G,7,FALSE)</f>
        <v>Mountain Gateway Cmnty Coll</v>
      </c>
      <c r="F702" s="21" t="str">
        <f>VLOOKUP(B702,'Table A as of March 2024'!A:H,8,FALSE)</f>
        <v>Caresactrlffd-General-Covid-19</v>
      </c>
      <c r="G702" s="11" t="str">
        <f>VLOOKUP(B702,'Table A as of March 2024'!A:I,9,FALSE)</f>
        <v>500</v>
      </c>
      <c r="H702" t="str">
        <f>VLOOKUP(B702,'Table A as of March 2024'!A:L,12,FALSE)</f>
        <v>No</v>
      </c>
      <c r="I702" s="9" t="str">
        <f>VLOOKUP(B702,'Table A as of March 2024'!A:M,13,FALSE)</f>
        <v>V</v>
      </c>
      <c r="K702" t="str">
        <f>VLOOKUP(G702,'ACFR Class Vlookup'!A:B,2,FALSE)</f>
        <v>N/A</v>
      </c>
      <c r="L702" s="1" t="str">
        <f>VLOOKUP(D702,'Fund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02" s="6" t="str">
        <f t="shared" si="114"/>
        <v>N/A</v>
      </c>
      <c r="N702" s="6" t="s">
        <v>2886</v>
      </c>
      <c r="O702" s="6" t="str">
        <f t="shared" si="115"/>
        <v>N/A</v>
      </c>
      <c r="P702" s="5" t="s">
        <v>2886</v>
      </c>
      <c r="Q702" s="6" t="str">
        <f t="shared" si="116"/>
        <v>N/A</v>
      </c>
      <c r="R702" s="7" t="str">
        <f t="shared" si="121"/>
        <v>No</v>
      </c>
      <c r="S702" s="5" t="str">
        <f t="shared" si="117"/>
        <v>N/A</v>
      </c>
      <c r="T702" s="6" t="str">
        <f t="shared" si="118"/>
        <v>N/A</v>
      </c>
      <c r="U702" s="7" t="str">
        <f t="shared" si="122"/>
        <v>No</v>
      </c>
      <c r="V702" s="5" t="str">
        <f t="shared" si="119"/>
        <v>N/A</v>
      </c>
      <c r="W702" s="6" t="str">
        <f t="shared" si="120"/>
        <v>N/A</v>
      </c>
      <c r="X702" s="5" t="s">
        <v>2886</v>
      </c>
    </row>
    <row r="703" spans="1:24" ht="30" x14ac:dyDescent="0.25">
      <c r="A703" s="77">
        <f>VLOOKUP(C703,'BU and Control BU Listing'!A:E,5,FALSE)</f>
        <v>26000</v>
      </c>
      <c r="B703" s="80" t="s">
        <v>4109</v>
      </c>
      <c r="C703" s="22" t="str">
        <f t="shared" si="112"/>
        <v>28700</v>
      </c>
      <c r="D703" s="22" t="str">
        <f t="shared" si="113"/>
        <v>03480</v>
      </c>
      <c r="E703" s="21" t="str">
        <f>VLOOKUP(B703,'Table A as of March 2024'!A:G,7,FALSE)</f>
        <v>Mountain Gateway Cmnty Coll</v>
      </c>
      <c r="F703" s="21" t="str">
        <f>VLOOKUP(B703,'Table A as of March 2024'!A:H,8,FALSE)</f>
        <v>State Energy Program - ARRA</v>
      </c>
      <c r="G703" s="11" t="str">
        <f>VLOOKUP(B703,'Table A as of March 2024'!A:I,9,FALSE)</f>
        <v>500</v>
      </c>
      <c r="H703" t="str">
        <f>VLOOKUP(B703,'Table A as of March 2024'!A:L,12,FALSE)</f>
        <v>No</v>
      </c>
      <c r="I703" s="9" t="str">
        <f>VLOOKUP(B703,'Table A as of March 2024'!A:M,13,FALSE)</f>
        <v>S</v>
      </c>
      <c r="K703" t="str">
        <f>VLOOKUP(G703,'ACFR Class Vlookup'!A:B,2,FALSE)</f>
        <v>N/A</v>
      </c>
      <c r="L703" s="1" t="str">
        <f>VLOOKUP(D703,'Fund Information'!A:F,6,FALSE)</f>
        <v>This fund accounts for American Recovery and Reinvestment Act (ARRA) Stimulus Monies.</v>
      </c>
      <c r="M703" s="6" t="str">
        <f t="shared" si="114"/>
        <v>N/A</v>
      </c>
      <c r="N703" s="6" t="s">
        <v>2886</v>
      </c>
      <c r="O703" s="6" t="str">
        <f t="shared" si="115"/>
        <v>N/A</v>
      </c>
      <c r="P703" s="5" t="s">
        <v>2886</v>
      </c>
      <c r="Q703" s="6" t="str">
        <f t="shared" si="116"/>
        <v>N/A</v>
      </c>
      <c r="R703" s="7" t="str">
        <f t="shared" si="121"/>
        <v>No</v>
      </c>
      <c r="S703" s="5" t="str">
        <f t="shared" si="117"/>
        <v>N/A</v>
      </c>
      <c r="T703" s="6" t="str">
        <f t="shared" si="118"/>
        <v>N/A</v>
      </c>
      <c r="U703" s="7" t="str">
        <f t="shared" si="122"/>
        <v>No</v>
      </c>
      <c r="V703" s="5" t="str">
        <f t="shared" si="119"/>
        <v>N/A</v>
      </c>
      <c r="W703" s="6" t="str">
        <f t="shared" si="120"/>
        <v>N/A</v>
      </c>
      <c r="X703" s="5" t="s">
        <v>2886</v>
      </c>
    </row>
    <row r="704" spans="1:24" ht="225" x14ac:dyDescent="0.25">
      <c r="A704" s="77">
        <f>VLOOKUP(C704,'BU and Control BU Listing'!A:E,5,FALSE)</f>
        <v>26000</v>
      </c>
      <c r="B704" s="80" t="s">
        <v>8881</v>
      </c>
      <c r="C704" s="22" t="str">
        <f t="shared" si="112"/>
        <v>28700</v>
      </c>
      <c r="D704" s="22" t="str">
        <f t="shared" si="113"/>
        <v>03490</v>
      </c>
      <c r="E704" s="21" t="str">
        <f>VLOOKUP(B704,'Table A as of March 2024'!A:G,7,FALSE)</f>
        <v>Mountain Gateway Cmnty Coll</v>
      </c>
      <c r="F704" s="21" t="str">
        <f>VLOOKUP(B704,'Table A as of March 2024'!A:H,8,FALSE)</f>
        <v>NewEconomyWrkfrcCrdntlGrntFnd</v>
      </c>
      <c r="G704" s="11" t="str">
        <f>VLOOKUP(B704,'Table A as of March 2024'!A:I,9,FALSE)</f>
        <v>500</v>
      </c>
      <c r="H704" t="str">
        <f>VLOOKUP(B704,'Table A as of March 2024'!A:L,12,FALSE)</f>
        <v>No</v>
      </c>
      <c r="I704" s="9" t="str">
        <f>VLOOKUP(B704,'Table A as of March 2024'!A:M,13,FALSE)</f>
        <v>U</v>
      </c>
      <c r="K704" t="str">
        <f>VLOOKUP(G704,'ACFR Class Vlookup'!A:B,2,FALSE)</f>
        <v>N/A</v>
      </c>
      <c r="L704" s="1" t="str">
        <f>VLOOKUP(D704,'Fund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704" s="6" t="str">
        <f t="shared" si="114"/>
        <v>N/A</v>
      </c>
      <c r="N704" s="6" t="s">
        <v>2886</v>
      </c>
      <c r="O704" s="6" t="str">
        <f t="shared" si="115"/>
        <v>N/A</v>
      </c>
      <c r="P704" s="5" t="s">
        <v>2886</v>
      </c>
      <c r="Q704" s="6" t="str">
        <f t="shared" si="116"/>
        <v>N/A</v>
      </c>
      <c r="R704" s="7" t="str">
        <f t="shared" si="121"/>
        <v>No</v>
      </c>
      <c r="S704" s="5" t="str">
        <f t="shared" si="117"/>
        <v>N/A</v>
      </c>
      <c r="T704" s="6" t="str">
        <f t="shared" si="118"/>
        <v>N/A</v>
      </c>
      <c r="U704" s="7" t="str">
        <f t="shared" si="122"/>
        <v>No</v>
      </c>
      <c r="V704" s="5" t="str">
        <f t="shared" si="119"/>
        <v>N/A</v>
      </c>
      <c r="W704" s="6" t="str">
        <f t="shared" si="120"/>
        <v>N/A</v>
      </c>
      <c r="X704" s="5" t="s">
        <v>2886</v>
      </c>
    </row>
    <row r="705" spans="1:24" ht="90" x14ac:dyDescent="0.25">
      <c r="A705" s="77">
        <f>VLOOKUP(C705,'BU and Control BU Listing'!A:E,5,FALSE)</f>
        <v>26000</v>
      </c>
      <c r="B705" s="80" t="s">
        <v>5918</v>
      </c>
      <c r="C705" s="22" t="str">
        <f t="shared" si="112"/>
        <v>28700</v>
      </c>
      <c r="D705" s="22" t="str">
        <f t="shared" si="113"/>
        <v>03690</v>
      </c>
      <c r="E705" s="21" t="str">
        <f>VLOOKUP(B705,'Table A as of March 2024'!A:G,7,FALSE)</f>
        <v>Mountain Gateway Cmnty Coll</v>
      </c>
      <c r="F705" s="21" t="str">
        <f>VLOOKUP(B705,'Table A as of March 2024'!A:H,8,FALSE)</f>
        <v>EduStabFund-Institutn-COVID-19</v>
      </c>
      <c r="G705" s="11" t="str">
        <f>VLOOKUP(B705,'Table A as of March 2024'!A:I,9,FALSE)</f>
        <v>500</v>
      </c>
      <c r="H705" t="str">
        <f>VLOOKUP(B705,'Table A as of March 2024'!A:L,12,FALSE)</f>
        <v>No</v>
      </c>
      <c r="I705" s="9" t="str">
        <f>VLOOKUP(B705,'Table A as of March 2024'!A:M,13,FALSE)</f>
        <v>V</v>
      </c>
      <c r="K705" t="str">
        <f>VLOOKUP(G705,'ACFR Class Vlookup'!A:B,2,FALSE)</f>
        <v>N/A</v>
      </c>
      <c r="L705" s="1" t="str">
        <f>VLOOKUP(D705,'Fund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705" s="6" t="str">
        <f t="shared" si="114"/>
        <v>N/A</v>
      </c>
      <c r="N705" s="6" t="s">
        <v>2886</v>
      </c>
      <c r="O705" s="6" t="str">
        <f t="shared" si="115"/>
        <v>N/A</v>
      </c>
      <c r="P705" s="5" t="s">
        <v>2886</v>
      </c>
      <c r="Q705" s="6" t="str">
        <f t="shared" si="116"/>
        <v>N/A</v>
      </c>
      <c r="R705" s="7" t="str">
        <f t="shared" si="121"/>
        <v>No</v>
      </c>
      <c r="S705" s="5" t="str">
        <f t="shared" si="117"/>
        <v>N/A</v>
      </c>
      <c r="T705" s="6" t="str">
        <f t="shared" si="118"/>
        <v>N/A</v>
      </c>
      <c r="U705" s="7" t="str">
        <f t="shared" si="122"/>
        <v>No</v>
      </c>
      <c r="V705" s="5" t="str">
        <f t="shared" si="119"/>
        <v>N/A</v>
      </c>
      <c r="W705" s="6" t="str">
        <f t="shared" si="120"/>
        <v>N/A</v>
      </c>
      <c r="X705" s="5" t="s">
        <v>2886</v>
      </c>
    </row>
    <row r="706" spans="1:24" ht="30" x14ac:dyDescent="0.25">
      <c r="A706" s="77">
        <f>VLOOKUP(C706,'BU and Control BU Listing'!A:E,5,FALSE)</f>
        <v>26000</v>
      </c>
      <c r="B706" s="80" t="s">
        <v>4110</v>
      </c>
      <c r="C706" s="22" t="str">
        <f t="shared" si="112"/>
        <v>28700</v>
      </c>
      <c r="D706" s="22" t="str">
        <f t="shared" si="113"/>
        <v>03780</v>
      </c>
      <c r="E706" s="21" t="str">
        <f>VLOOKUP(B706,'Table A as of March 2024'!A:G,7,FALSE)</f>
        <v>Mountain Gateway Cmnty Coll</v>
      </c>
      <c r="F706" s="21" t="str">
        <f>VLOOKUP(B706,'Table A as of March 2024'!A:H,8,FALSE)</f>
        <v>Wrkr Trn Plcemnt-Hi Grwth-ARRA</v>
      </c>
      <c r="G706" s="11" t="str">
        <f>VLOOKUP(B706,'Table A as of March 2024'!A:I,9,FALSE)</f>
        <v>500</v>
      </c>
      <c r="H706" t="str">
        <f>VLOOKUP(B706,'Table A as of March 2024'!A:L,12,FALSE)</f>
        <v>No</v>
      </c>
      <c r="I706" s="9" t="str">
        <f>VLOOKUP(B706,'Table A as of March 2024'!A:M,13,FALSE)</f>
        <v>S</v>
      </c>
      <c r="K706" t="str">
        <f>VLOOKUP(G706,'ACFR Class Vlookup'!A:B,2,FALSE)</f>
        <v>N/A</v>
      </c>
      <c r="L706" s="1" t="str">
        <f>VLOOKUP(D706,'Fund Information'!A:F,6,FALSE)</f>
        <v>This fund accounts for American Recovery and Reinvestment Act (ARRA) Stimulus Monies.</v>
      </c>
      <c r="M706" s="6" t="str">
        <f t="shared" si="114"/>
        <v>N/A</v>
      </c>
      <c r="N706" s="6" t="s">
        <v>2886</v>
      </c>
      <c r="O706" s="6" t="str">
        <f t="shared" si="115"/>
        <v>N/A</v>
      </c>
      <c r="P706" s="5" t="s">
        <v>2886</v>
      </c>
      <c r="Q706" s="6" t="str">
        <f t="shared" si="116"/>
        <v>N/A</v>
      </c>
      <c r="R706" s="7" t="str">
        <f t="shared" si="121"/>
        <v>No</v>
      </c>
      <c r="S706" s="5" t="str">
        <f t="shared" si="117"/>
        <v>N/A</v>
      </c>
      <c r="T706" s="6" t="str">
        <f t="shared" si="118"/>
        <v>N/A</v>
      </c>
      <c r="U706" s="7" t="str">
        <f t="shared" si="122"/>
        <v>No</v>
      </c>
      <c r="V706" s="5" t="str">
        <f t="shared" si="119"/>
        <v>N/A</v>
      </c>
      <c r="W706" s="6" t="str">
        <f t="shared" si="120"/>
        <v>N/A</v>
      </c>
      <c r="X706" s="5" t="s">
        <v>2886</v>
      </c>
    </row>
    <row r="707" spans="1:24" ht="45" x14ac:dyDescent="0.25">
      <c r="A707" s="77">
        <f>VLOOKUP(C707,'BU and Control BU Listing'!A:E,5,FALSE)</f>
        <v>26000</v>
      </c>
      <c r="B707" s="80" t="s">
        <v>5280</v>
      </c>
      <c r="C707" s="22" t="str">
        <f t="shared" ref="C707:C770" si="123">LEFT(B707,5)</f>
        <v>28700</v>
      </c>
      <c r="D707" s="22" t="str">
        <f t="shared" ref="D707:D770" si="124">RIGHT(B707,5)</f>
        <v>03870</v>
      </c>
      <c r="E707" s="21" t="str">
        <f>VLOOKUP(B707,'Table A as of March 2024'!A:G,7,FALSE)</f>
        <v>Mountain Gateway Cmnty Coll</v>
      </c>
      <c r="F707" s="21" t="str">
        <f>VLOOKUP(B707,'Table A as of March 2024'!A:H,8,FALSE)</f>
        <v>Srplus Supp&amp;Equip Sales-Gen-HE</v>
      </c>
      <c r="G707" s="11" t="str">
        <f>VLOOKUP(B707,'Table A as of March 2024'!A:I,9,FALSE)</f>
        <v>500</v>
      </c>
      <c r="H707" t="str">
        <f>VLOOKUP(B707,'Table A as of March 2024'!A:L,12,FALSE)</f>
        <v>No</v>
      </c>
      <c r="I707" s="9" t="str">
        <f>VLOOKUP(B707,'Table A as of March 2024'!A:M,13,FALSE)</f>
        <v>U</v>
      </c>
      <c r="K707" t="str">
        <f>VLOOKUP(G707,'ACFR Class Vlookup'!A:B,2,FALSE)</f>
        <v>N/A</v>
      </c>
      <c r="L707" s="1" t="str">
        <f>VLOOKUP(D707,'Fund Information'!A:F,6,FALSE)</f>
        <v>Higher Education activity accounted for on higher education financial statement template submissions.  Accounts for sale of surplus supplies and equipment.</v>
      </c>
      <c r="M707" s="6" t="str">
        <f t="shared" ref="M707:M770" si="125">IF(L707="","Answer Required","N/A")</f>
        <v>N/A</v>
      </c>
      <c r="N707" s="6" t="s">
        <v>2886</v>
      </c>
      <c r="O707" s="6" t="str">
        <f t="shared" ref="O707:O770" si="126">IF(N707="No","Answer Required","N/A")</f>
        <v>N/A</v>
      </c>
      <c r="P707" s="5" t="s">
        <v>2886</v>
      </c>
      <c r="Q707" s="6" t="str">
        <f t="shared" ref="Q707:Q770" si="127">IF(P707="No","Answer Required","N/A")</f>
        <v>N/A</v>
      </c>
      <c r="R707" s="7" t="str">
        <f t="shared" si="121"/>
        <v>No</v>
      </c>
      <c r="S707" s="5" t="str">
        <f t="shared" ref="S707:S770" si="128">IF($K707="Governmental","Answer Required","N/A")</f>
        <v>N/A</v>
      </c>
      <c r="T707" s="6" t="str">
        <f t="shared" ref="T707:T770" si="129">IF(AND(S707="Yes",R707="Yes"),"Answer Required",IF(AND(S707="no",R707="no"),"Answer Required","N/A"))</f>
        <v>N/A</v>
      </c>
      <c r="U707" s="7" t="str">
        <f t="shared" si="122"/>
        <v>No</v>
      </c>
      <c r="V707" s="5" t="str">
        <f t="shared" ref="V707:V770" si="130">IF($K707="Governmental","Answer Required","N/A")</f>
        <v>N/A</v>
      </c>
      <c r="W707" s="6" t="str">
        <f t="shared" ref="W707:W770" si="131">IF(AND(V707="Yes",U707="Yes"),"Answer Required",IF(AND(V707="no",U707="no"),"Answer Required","N/A"))</f>
        <v>N/A</v>
      </c>
      <c r="X707" s="5" t="s">
        <v>2886</v>
      </c>
    </row>
    <row r="708" spans="1:24" ht="75" x14ac:dyDescent="0.25">
      <c r="A708" s="77">
        <f>VLOOKUP(C708,'BU and Control BU Listing'!A:E,5,FALSE)</f>
        <v>26000</v>
      </c>
      <c r="B708" s="80" t="s">
        <v>4112</v>
      </c>
      <c r="C708" s="22" t="str">
        <f t="shared" si="123"/>
        <v>28800</v>
      </c>
      <c r="D708" s="22" t="str">
        <f t="shared" si="124"/>
        <v>03000</v>
      </c>
      <c r="E708" s="21" t="str">
        <f>VLOOKUP(B708,'Table A as of March 2024'!A:G,7,FALSE)</f>
        <v>Wytheville Community College</v>
      </c>
      <c r="F708" s="21" t="str">
        <f>VLOOKUP(B708,'Table A as of March 2024'!A:H,8,FALSE)</f>
        <v>Higher Education Operating</v>
      </c>
      <c r="G708" s="11" t="str">
        <f>VLOOKUP(B708,'Table A as of March 2024'!A:I,9,FALSE)</f>
        <v>500</v>
      </c>
      <c r="H708" t="str">
        <f>VLOOKUP(B708,'Table A as of March 2024'!A:L,12,FALSE)</f>
        <v>No</v>
      </c>
      <c r="I708" s="9" t="str">
        <f>VLOOKUP(B708,'Table A as of March 2024'!A:M,13,FALSE)</f>
        <v>U</v>
      </c>
      <c r="K708" t="str">
        <f>VLOOKUP(G708,'ACFR Class Vlookup'!A:B,2,FALSE)</f>
        <v>N/A</v>
      </c>
      <c r="L708" s="1" t="str">
        <f>VLOOKUP(D708,'Fund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708" s="6" t="str">
        <f t="shared" si="125"/>
        <v>N/A</v>
      </c>
      <c r="N708" s="6" t="s">
        <v>2886</v>
      </c>
      <c r="O708" s="6" t="str">
        <f t="shared" si="126"/>
        <v>N/A</v>
      </c>
      <c r="P708" s="5" t="s">
        <v>2886</v>
      </c>
      <c r="Q708" s="6" t="str">
        <f t="shared" si="127"/>
        <v>N/A</v>
      </c>
      <c r="R708" s="7" t="str">
        <f t="shared" si="121"/>
        <v>No</v>
      </c>
      <c r="S708" s="5" t="str">
        <f t="shared" si="128"/>
        <v>N/A</v>
      </c>
      <c r="T708" s="6" t="str">
        <f t="shared" si="129"/>
        <v>N/A</v>
      </c>
      <c r="U708" s="7" t="str">
        <f t="shared" si="122"/>
        <v>No</v>
      </c>
      <c r="V708" s="5" t="str">
        <f t="shared" si="130"/>
        <v>N/A</v>
      </c>
      <c r="W708" s="6" t="str">
        <f t="shared" si="131"/>
        <v>N/A</v>
      </c>
      <c r="X708" s="5" t="s">
        <v>2886</v>
      </c>
    </row>
    <row r="709" spans="1:24" ht="30" x14ac:dyDescent="0.25">
      <c r="A709" s="77">
        <f>VLOOKUP(C709,'BU and Control BU Listing'!A:E,5,FALSE)</f>
        <v>26000</v>
      </c>
      <c r="B709" s="80" t="s">
        <v>4113</v>
      </c>
      <c r="C709" s="22" t="str">
        <f t="shared" si="123"/>
        <v>28800</v>
      </c>
      <c r="D709" s="22" t="str">
        <f t="shared" si="124"/>
        <v>03010</v>
      </c>
      <c r="E709" s="21" t="str">
        <f>VLOOKUP(B709,'Table A as of March 2024'!A:G,7,FALSE)</f>
        <v>Wytheville Community College</v>
      </c>
      <c r="F709" s="21" t="str">
        <f>VLOOKUP(B709,'Table A as of March 2024'!A:H,8,FALSE)</f>
        <v>Higher Education Federal</v>
      </c>
      <c r="G709" s="11" t="str">
        <f>VLOOKUP(B709,'Table A as of March 2024'!A:I,9,FALSE)</f>
        <v>500</v>
      </c>
      <c r="H709" t="str">
        <f>VLOOKUP(B709,'Table A as of March 2024'!A:L,12,FALSE)</f>
        <v>No</v>
      </c>
      <c r="I709" s="9" t="str">
        <f>VLOOKUP(B709,'Table A as of March 2024'!A:M,13,FALSE)</f>
        <v>R</v>
      </c>
      <c r="K709" t="str">
        <f>VLOOKUP(G709,'ACFR Class Vlookup'!A:B,2,FALSE)</f>
        <v>N/A</v>
      </c>
      <c r="L709" s="1" t="str">
        <f>VLOOKUP(D709,'Fund Information'!A:F,6,FALSE)</f>
        <v>Higher Education activity included on higher education financial statement template submissions.</v>
      </c>
      <c r="M709" s="6" t="str">
        <f t="shared" si="125"/>
        <v>N/A</v>
      </c>
      <c r="N709" s="6" t="s">
        <v>2886</v>
      </c>
      <c r="O709" s="6" t="str">
        <f t="shared" si="126"/>
        <v>N/A</v>
      </c>
      <c r="P709" s="5" t="s">
        <v>2886</v>
      </c>
      <c r="Q709" s="6" t="str">
        <f t="shared" si="127"/>
        <v>N/A</v>
      </c>
      <c r="R709" s="7" t="str">
        <f t="shared" si="121"/>
        <v>No</v>
      </c>
      <c r="S709" s="5" t="str">
        <f t="shared" si="128"/>
        <v>N/A</v>
      </c>
      <c r="T709" s="6" t="str">
        <f t="shared" si="129"/>
        <v>N/A</v>
      </c>
      <c r="U709" s="7" t="str">
        <f t="shared" si="122"/>
        <v>No</v>
      </c>
      <c r="V709" s="5" t="str">
        <f t="shared" si="130"/>
        <v>N/A</v>
      </c>
      <c r="W709" s="6" t="str">
        <f t="shared" si="131"/>
        <v>N/A</v>
      </c>
      <c r="X709" s="5" t="s">
        <v>2886</v>
      </c>
    </row>
    <row r="710" spans="1:24" ht="45" x14ac:dyDescent="0.25">
      <c r="A710" s="77">
        <f>VLOOKUP(C710,'BU and Control BU Listing'!A:E,5,FALSE)</f>
        <v>26000</v>
      </c>
      <c r="B710" s="80" t="s">
        <v>8717</v>
      </c>
      <c r="C710" s="22" t="str">
        <f t="shared" si="123"/>
        <v>28800</v>
      </c>
      <c r="D710" s="22" t="str">
        <f t="shared" si="124"/>
        <v>03014</v>
      </c>
      <c r="E710" s="21" t="str">
        <f>VLOOKUP(B710,'Table A as of March 2024'!A:G,7,FALSE)</f>
        <v>Wytheville Community College</v>
      </c>
      <c r="F710" s="21" t="str">
        <f>VLOOKUP(B710,'Table A as of March 2024'!A:H,8,FALSE)</f>
        <v>SuplmntlSupptUnderARP-COVID-19</v>
      </c>
      <c r="G710" s="11" t="str">
        <f>VLOOKUP(B710,'Table A as of March 2024'!A:I,9,FALSE)</f>
        <v>500</v>
      </c>
      <c r="H710" t="str">
        <f>VLOOKUP(B710,'Table A as of March 2024'!A:L,12,FALSE)</f>
        <v>No</v>
      </c>
      <c r="I710" s="9" t="str">
        <f>VLOOKUP(B710,'Table A as of March 2024'!A:M,13,FALSE)</f>
        <v>V</v>
      </c>
      <c r="K710" t="str">
        <f>VLOOKUP(G710,'ACFR Class Vlookup'!A:B,2,FALSE)</f>
        <v>N/A</v>
      </c>
      <c r="L710" s="1" t="str">
        <f>VLOOKUP(D710,'Fund Information'!A:F,6,FALSE)</f>
        <v>ALN 84.425T; Education Stabilization Fund. Monies in Fund to prevent, prepare for, and respond to the coronavirus COVID-19 disease pandemic.</v>
      </c>
      <c r="M710" s="6" t="str">
        <f t="shared" si="125"/>
        <v>N/A</v>
      </c>
      <c r="N710" s="6" t="s">
        <v>2886</v>
      </c>
      <c r="O710" s="6" t="str">
        <f t="shared" si="126"/>
        <v>N/A</v>
      </c>
      <c r="P710" s="5" t="s">
        <v>2886</v>
      </c>
      <c r="Q710" s="6" t="str">
        <f t="shared" si="127"/>
        <v>N/A</v>
      </c>
      <c r="R710" s="7" t="str">
        <f t="shared" si="121"/>
        <v>No</v>
      </c>
      <c r="S710" s="5" t="str">
        <f t="shared" si="128"/>
        <v>N/A</v>
      </c>
      <c r="T710" s="6" t="str">
        <f t="shared" si="129"/>
        <v>N/A</v>
      </c>
      <c r="U710" s="7" t="str">
        <f t="shared" si="122"/>
        <v>No</v>
      </c>
      <c r="V710" s="5" t="str">
        <f t="shared" si="130"/>
        <v>N/A</v>
      </c>
      <c r="W710" s="6" t="str">
        <f t="shared" si="131"/>
        <v>N/A</v>
      </c>
      <c r="X710" s="5" t="s">
        <v>2886</v>
      </c>
    </row>
    <row r="711" spans="1:24" ht="30" x14ac:dyDescent="0.25">
      <c r="A711" s="77">
        <f>VLOOKUP(C711,'BU and Control BU Listing'!A:E,5,FALSE)</f>
        <v>26000</v>
      </c>
      <c r="B711" s="80" t="s">
        <v>4114</v>
      </c>
      <c r="C711" s="22" t="str">
        <f t="shared" si="123"/>
        <v>28800</v>
      </c>
      <c r="D711" s="22" t="str">
        <f t="shared" si="124"/>
        <v>03020</v>
      </c>
      <c r="E711" s="21" t="str">
        <f>VLOOKUP(B711,'Table A as of March 2024'!A:G,7,FALSE)</f>
        <v>Wytheville Community College</v>
      </c>
      <c r="F711" s="21" t="str">
        <f>VLOOKUP(B711,'Table A as of March 2024'!A:H,8,FALSE)</f>
        <v>Foundation/Othr Grants/Cntrcts</v>
      </c>
      <c r="G711" s="11" t="str">
        <f>VLOOKUP(B711,'Table A as of March 2024'!A:I,9,FALSE)</f>
        <v>500</v>
      </c>
      <c r="H711" t="str">
        <f>VLOOKUP(B711,'Table A as of March 2024'!A:L,12,FALSE)</f>
        <v>No</v>
      </c>
      <c r="I711" s="9" t="str">
        <f>VLOOKUP(B711,'Table A as of March 2024'!A:M,13,FALSE)</f>
        <v>R</v>
      </c>
      <c r="K711" t="str">
        <f>VLOOKUP(G711,'ACFR Class Vlookup'!A:B,2,FALSE)</f>
        <v>N/A</v>
      </c>
      <c r="L711" s="1" t="str">
        <f>VLOOKUP(D711,'Fund Information'!A:F,6,FALSE)</f>
        <v>Higher Education activity included on higher education financial statement template submissions.</v>
      </c>
      <c r="M711" s="6" t="str">
        <f t="shared" si="125"/>
        <v>N/A</v>
      </c>
      <c r="N711" s="6" t="s">
        <v>2886</v>
      </c>
      <c r="O711" s="6" t="str">
        <f t="shared" si="126"/>
        <v>N/A</v>
      </c>
      <c r="P711" s="5" t="s">
        <v>2886</v>
      </c>
      <c r="Q711" s="6" t="str">
        <f t="shared" si="127"/>
        <v>N/A</v>
      </c>
      <c r="R711" s="7" t="str">
        <f t="shared" si="121"/>
        <v>No</v>
      </c>
      <c r="S711" s="5" t="str">
        <f t="shared" si="128"/>
        <v>N/A</v>
      </c>
      <c r="T711" s="6" t="str">
        <f t="shared" si="129"/>
        <v>N/A</v>
      </c>
      <c r="U711" s="7" t="str">
        <f t="shared" si="122"/>
        <v>No</v>
      </c>
      <c r="V711" s="5" t="str">
        <f t="shared" si="130"/>
        <v>N/A</v>
      </c>
      <c r="W711" s="6" t="str">
        <f t="shared" si="131"/>
        <v>N/A</v>
      </c>
      <c r="X711" s="5" t="s">
        <v>2886</v>
      </c>
    </row>
    <row r="712" spans="1:24" ht="30" x14ac:dyDescent="0.25">
      <c r="A712" s="77">
        <f>VLOOKUP(C712,'BU and Control BU Listing'!A:E,5,FALSE)</f>
        <v>26000</v>
      </c>
      <c r="B712" s="80" t="s">
        <v>4115</v>
      </c>
      <c r="C712" s="22" t="str">
        <f t="shared" si="123"/>
        <v>28800</v>
      </c>
      <c r="D712" s="22" t="str">
        <f t="shared" si="124"/>
        <v>03030</v>
      </c>
      <c r="E712" s="21" t="str">
        <f>VLOOKUP(B712,'Table A as of March 2024'!A:G,7,FALSE)</f>
        <v>Wytheville Community College</v>
      </c>
      <c r="F712" s="21" t="str">
        <f>VLOOKUP(B712,'Table A as of March 2024'!A:H,8,FALSE)</f>
        <v>Indirect Cost Recovery</v>
      </c>
      <c r="G712" s="11" t="str">
        <f>VLOOKUP(B712,'Table A as of March 2024'!A:I,9,FALSE)</f>
        <v>500</v>
      </c>
      <c r="H712" t="str">
        <f>VLOOKUP(B712,'Table A as of March 2024'!A:L,12,FALSE)</f>
        <v>No</v>
      </c>
      <c r="I712" s="9" t="str">
        <f>VLOOKUP(B712,'Table A as of March 2024'!A:M,13,FALSE)</f>
        <v>U</v>
      </c>
      <c r="K712" t="str">
        <f>VLOOKUP(G712,'ACFR Class Vlookup'!A:B,2,FALSE)</f>
        <v>N/A</v>
      </c>
      <c r="L712" s="1" t="str">
        <f>VLOOKUP(D712,'Fund Information'!A:F,6,FALSE)</f>
        <v>Higher Education activity included on higher education financial statement template submissions.</v>
      </c>
      <c r="M712" s="6" t="str">
        <f t="shared" si="125"/>
        <v>N/A</v>
      </c>
      <c r="N712" s="6" t="s">
        <v>2886</v>
      </c>
      <c r="O712" s="6" t="str">
        <f t="shared" si="126"/>
        <v>N/A</v>
      </c>
      <c r="P712" s="5" t="s">
        <v>2886</v>
      </c>
      <c r="Q712" s="6" t="str">
        <f t="shared" si="127"/>
        <v>N/A</v>
      </c>
      <c r="R712" s="7" t="str">
        <f t="shared" si="121"/>
        <v>No</v>
      </c>
      <c r="S712" s="5" t="str">
        <f t="shared" si="128"/>
        <v>N/A</v>
      </c>
      <c r="T712" s="6" t="str">
        <f t="shared" si="129"/>
        <v>N/A</v>
      </c>
      <c r="U712" s="7" t="str">
        <f t="shared" si="122"/>
        <v>No</v>
      </c>
      <c r="V712" s="5" t="str">
        <f t="shared" si="130"/>
        <v>N/A</v>
      </c>
      <c r="W712" s="6" t="str">
        <f t="shared" si="131"/>
        <v>N/A</v>
      </c>
      <c r="X712" s="5" t="s">
        <v>2886</v>
      </c>
    </row>
    <row r="713" spans="1:24" ht="240" x14ac:dyDescent="0.25">
      <c r="A713" s="77">
        <f>VLOOKUP(C713,'BU and Control BU Listing'!A:E,5,FALSE)</f>
        <v>26000</v>
      </c>
      <c r="B713" s="80" t="s">
        <v>8718</v>
      </c>
      <c r="C713" s="22" t="str">
        <f t="shared" si="123"/>
        <v>28800</v>
      </c>
      <c r="D713" s="22" t="str">
        <f t="shared" si="124"/>
        <v>03040</v>
      </c>
      <c r="E713" s="21" t="str">
        <f>VLOOKUP(B713,'Table A as of March 2024'!A:G,7,FALSE)</f>
        <v>Wytheville Community College</v>
      </c>
      <c r="F713" s="21" t="str">
        <f>VLOOKUP(B713,'Table A as of March 2024'!A:H,8,FALSE)</f>
        <v>Institutional Reserve Fund</v>
      </c>
      <c r="G713" s="11" t="str">
        <f>VLOOKUP(B713,'Table A as of March 2024'!A:I,9,FALSE)</f>
        <v>500</v>
      </c>
      <c r="H713" t="str">
        <f>VLOOKUP(B713,'Table A as of March 2024'!A:L,12,FALSE)</f>
        <v>No</v>
      </c>
      <c r="I713" s="9" t="str">
        <f>VLOOKUP(B713,'Table A as of March 2024'!A:M,13,FALSE)</f>
        <v>U</v>
      </c>
      <c r="K713" t="str">
        <f>VLOOKUP(G713,'ACFR Class Vlookup'!A:B,2,FALSE)</f>
        <v>N/A</v>
      </c>
      <c r="L713" s="1" t="str">
        <f>VLOOKUP(D713,'Fund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713" s="6" t="str">
        <f t="shared" si="125"/>
        <v>N/A</v>
      </c>
      <c r="N713" s="6" t="s">
        <v>2886</v>
      </c>
      <c r="O713" s="6" t="str">
        <f t="shared" si="126"/>
        <v>N/A</v>
      </c>
      <c r="P713" s="5" t="s">
        <v>2886</v>
      </c>
      <c r="Q713" s="6" t="str">
        <f t="shared" si="127"/>
        <v>N/A</v>
      </c>
      <c r="R713" s="7" t="str">
        <f t="shared" si="121"/>
        <v>No</v>
      </c>
      <c r="S713" s="5" t="str">
        <f t="shared" si="128"/>
        <v>N/A</v>
      </c>
      <c r="T713" s="6" t="str">
        <f t="shared" si="129"/>
        <v>N/A</v>
      </c>
      <c r="U713" s="7" t="str">
        <f t="shared" si="122"/>
        <v>No</v>
      </c>
      <c r="V713" s="5" t="str">
        <f t="shared" si="130"/>
        <v>N/A</v>
      </c>
      <c r="W713" s="6" t="str">
        <f t="shared" si="131"/>
        <v>N/A</v>
      </c>
      <c r="X713" s="5" t="s">
        <v>2886</v>
      </c>
    </row>
    <row r="714" spans="1:24" ht="60" x14ac:dyDescent="0.25">
      <c r="A714" s="77">
        <f>VLOOKUP(C714,'BU and Control BU Listing'!A:E,5,FALSE)</f>
        <v>26000</v>
      </c>
      <c r="B714" s="80" t="s">
        <v>4116</v>
      </c>
      <c r="C714" s="22" t="str">
        <f t="shared" si="123"/>
        <v>28800</v>
      </c>
      <c r="D714" s="22" t="str">
        <f t="shared" si="124"/>
        <v>03060</v>
      </c>
      <c r="E714" s="21" t="str">
        <f>VLOOKUP(B714,'Table A as of March 2024'!A:G,7,FALSE)</f>
        <v>Wytheville Community College</v>
      </c>
      <c r="F714" s="21" t="str">
        <f>VLOOKUP(B714,'Table A as of March 2024'!A:H,8,FALSE)</f>
        <v>Auxiliary Enterprise</v>
      </c>
      <c r="G714" s="11" t="str">
        <f>VLOOKUP(B714,'Table A as of March 2024'!A:I,9,FALSE)</f>
        <v>500</v>
      </c>
      <c r="H714" t="str">
        <f>VLOOKUP(B714,'Table A as of March 2024'!A:L,12,FALSE)</f>
        <v>No</v>
      </c>
      <c r="I714" s="9" t="str">
        <f>VLOOKUP(B714,'Table A as of March 2024'!A:M,13,FALSE)</f>
        <v>U</v>
      </c>
      <c r="K714" t="str">
        <f>VLOOKUP(G714,'ACFR Class Vlookup'!A:B,2,FALSE)</f>
        <v>N/A</v>
      </c>
      <c r="L714" s="1" t="str">
        <f>VLOOKUP(D714,'Fund Information'!A:F,6,FALSE)</f>
        <v>The Higher Education Auxiliary Enterprise fund accounts for the Auxiliary activities at the colleges/universities.  These activities include such things as food service, bookstores, student health servicces and recreation/intramural programs.</v>
      </c>
      <c r="M714" s="6" t="str">
        <f t="shared" si="125"/>
        <v>N/A</v>
      </c>
      <c r="N714" s="6" t="s">
        <v>2886</v>
      </c>
      <c r="O714" s="6" t="str">
        <f t="shared" si="126"/>
        <v>N/A</v>
      </c>
      <c r="P714" s="5" t="s">
        <v>2886</v>
      </c>
      <c r="Q714" s="6" t="str">
        <f t="shared" si="127"/>
        <v>N/A</v>
      </c>
      <c r="R714" s="7" t="str">
        <f t="shared" si="121"/>
        <v>No</v>
      </c>
      <c r="S714" s="5" t="str">
        <f t="shared" si="128"/>
        <v>N/A</v>
      </c>
      <c r="T714" s="6" t="str">
        <f t="shared" si="129"/>
        <v>N/A</v>
      </c>
      <c r="U714" s="7" t="str">
        <f t="shared" si="122"/>
        <v>No</v>
      </c>
      <c r="V714" s="5" t="str">
        <f t="shared" si="130"/>
        <v>N/A</v>
      </c>
      <c r="W714" s="6" t="str">
        <f t="shared" si="131"/>
        <v>N/A</v>
      </c>
      <c r="X714" s="5" t="s">
        <v>2886</v>
      </c>
    </row>
    <row r="715" spans="1:24" ht="30" x14ac:dyDescent="0.25">
      <c r="A715" s="77">
        <f>VLOOKUP(C715,'BU and Control BU Listing'!A:E,5,FALSE)</f>
        <v>26000</v>
      </c>
      <c r="B715" s="80" t="s">
        <v>4117</v>
      </c>
      <c r="C715" s="22" t="str">
        <f t="shared" si="123"/>
        <v>28800</v>
      </c>
      <c r="D715" s="22" t="str">
        <f t="shared" si="124"/>
        <v>03080</v>
      </c>
      <c r="E715" s="21" t="str">
        <f>VLOOKUP(B715,'Table A as of March 2024'!A:G,7,FALSE)</f>
        <v>Wytheville Community College</v>
      </c>
      <c r="F715" s="21" t="str">
        <f>VLOOKUP(B715,'Table A as of March 2024'!A:H,8,FALSE)</f>
        <v>Work Study</v>
      </c>
      <c r="G715" s="11" t="str">
        <f>VLOOKUP(B715,'Table A as of March 2024'!A:I,9,FALSE)</f>
        <v>500</v>
      </c>
      <c r="H715" t="str">
        <f>VLOOKUP(B715,'Table A as of March 2024'!A:L,12,FALSE)</f>
        <v>No</v>
      </c>
      <c r="I715" s="9" t="str">
        <f>VLOOKUP(B715,'Table A as of March 2024'!A:M,13,FALSE)</f>
        <v>R</v>
      </c>
      <c r="K715" t="str">
        <f>VLOOKUP(G715,'ACFR Class Vlookup'!A:B,2,FALSE)</f>
        <v>N/A</v>
      </c>
      <c r="L715" s="1" t="str">
        <f>VLOOKUP(D715,'Fund Information'!A:F,6,FALSE)</f>
        <v>Higher Education activity included on higher education financial statement template submissions.</v>
      </c>
      <c r="M715" s="6" t="str">
        <f t="shared" si="125"/>
        <v>N/A</v>
      </c>
      <c r="N715" s="6" t="s">
        <v>2886</v>
      </c>
      <c r="O715" s="6" t="str">
        <f t="shared" si="126"/>
        <v>N/A</v>
      </c>
      <c r="P715" s="5" t="s">
        <v>2886</v>
      </c>
      <c r="Q715" s="6" t="str">
        <f t="shared" si="127"/>
        <v>N/A</v>
      </c>
      <c r="R715" s="7" t="str">
        <f t="shared" si="121"/>
        <v>No</v>
      </c>
      <c r="S715" s="5" t="str">
        <f t="shared" si="128"/>
        <v>N/A</v>
      </c>
      <c r="T715" s="6" t="str">
        <f t="shared" si="129"/>
        <v>N/A</v>
      </c>
      <c r="U715" s="7" t="str">
        <f t="shared" si="122"/>
        <v>No</v>
      </c>
      <c r="V715" s="5" t="str">
        <f t="shared" si="130"/>
        <v>N/A</v>
      </c>
      <c r="W715" s="6" t="str">
        <f t="shared" si="131"/>
        <v>N/A</v>
      </c>
      <c r="X715" s="5" t="s">
        <v>2886</v>
      </c>
    </row>
    <row r="716" spans="1:24" ht="30" x14ac:dyDescent="0.25">
      <c r="A716" s="77">
        <f>VLOOKUP(C716,'BU and Control BU Listing'!A:E,5,FALSE)</f>
        <v>26000</v>
      </c>
      <c r="B716" s="80" t="s">
        <v>4118</v>
      </c>
      <c r="C716" s="22" t="str">
        <f t="shared" si="123"/>
        <v>28800</v>
      </c>
      <c r="D716" s="22" t="str">
        <f t="shared" si="124"/>
        <v>03170</v>
      </c>
      <c r="E716" s="21" t="str">
        <f>VLOOKUP(B716,'Table A as of March 2024'!A:G,7,FALSE)</f>
        <v>Wytheville Community College</v>
      </c>
      <c r="F716" s="21" t="str">
        <f>VLOOKUP(B716,'Table A as of March 2024'!A:H,8,FALSE)</f>
        <v>Student Financial Assistance</v>
      </c>
      <c r="G716" s="11" t="str">
        <f>VLOOKUP(B716,'Table A as of March 2024'!A:I,9,FALSE)</f>
        <v>500</v>
      </c>
      <c r="H716" t="str">
        <f>VLOOKUP(B716,'Table A as of March 2024'!A:L,12,FALSE)</f>
        <v>No</v>
      </c>
      <c r="I716" s="9" t="str">
        <f>VLOOKUP(B716,'Table A as of March 2024'!A:M,13,FALSE)</f>
        <v>U</v>
      </c>
      <c r="K716" t="str">
        <f>VLOOKUP(G716,'ACFR Class Vlookup'!A:B,2,FALSE)</f>
        <v>N/A</v>
      </c>
      <c r="L716" s="1" t="str">
        <f>VLOOKUP(D716,'Fund Information'!A:F,6,FALSE)</f>
        <v>Higher Education activity included on higher education financial statement template submissions.</v>
      </c>
      <c r="M716" s="6" t="str">
        <f t="shared" si="125"/>
        <v>N/A</v>
      </c>
      <c r="N716" s="6" t="s">
        <v>2886</v>
      </c>
      <c r="O716" s="6" t="str">
        <f t="shared" si="126"/>
        <v>N/A</v>
      </c>
      <c r="P716" s="5" t="s">
        <v>2886</v>
      </c>
      <c r="Q716" s="6" t="str">
        <f t="shared" si="127"/>
        <v>N/A</v>
      </c>
      <c r="R716" s="7" t="str">
        <f t="shared" si="121"/>
        <v>No</v>
      </c>
      <c r="S716" s="5" t="str">
        <f t="shared" si="128"/>
        <v>N/A</v>
      </c>
      <c r="T716" s="6" t="str">
        <f t="shared" si="129"/>
        <v>N/A</v>
      </c>
      <c r="U716" s="7" t="str">
        <f t="shared" si="122"/>
        <v>No</v>
      </c>
      <c r="V716" s="5" t="str">
        <f t="shared" si="130"/>
        <v>N/A</v>
      </c>
      <c r="W716" s="6" t="str">
        <f t="shared" si="131"/>
        <v>N/A</v>
      </c>
      <c r="X716" s="5" t="s">
        <v>2886</v>
      </c>
    </row>
    <row r="717" spans="1:24" x14ac:dyDescent="0.25">
      <c r="A717" s="77">
        <f>VLOOKUP(C717,'BU and Control BU Listing'!A:E,5,FALSE)</f>
        <v>26000</v>
      </c>
      <c r="B717" s="80" t="s">
        <v>4119</v>
      </c>
      <c r="C717" s="22" t="str">
        <f t="shared" si="123"/>
        <v>28800</v>
      </c>
      <c r="D717" s="22" t="str">
        <f t="shared" si="124"/>
        <v>03190</v>
      </c>
      <c r="E717" s="21" t="str">
        <f>VLOOKUP(B717,'Table A as of March 2024'!A:G,7,FALSE)</f>
        <v>Wytheville Community College</v>
      </c>
      <c r="F717" s="21" t="str">
        <f>VLOOKUP(B717,'Table A as of March 2024'!A:H,8,FALSE)</f>
        <v>Workforce Development Program</v>
      </c>
      <c r="G717" s="11" t="str">
        <f>VLOOKUP(B717,'Table A as of March 2024'!A:I,9,FALSE)</f>
        <v>500</v>
      </c>
      <c r="H717" t="str">
        <f>VLOOKUP(B717,'Table A as of March 2024'!A:L,12,FALSE)</f>
        <v>No</v>
      </c>
      <c r="I717" s="9" t="str">
        <f>VLOOKUP(B717,'Table A as of March 2024'!A:M,13,FALSE)</f>
        <v>U</v>
      </c>
      <c r="K717" t="str">
        <f>VLOOKUP(G717,'ACFR Class Vlookup'!A:B,2,FALSE)</f>
        <v>N/A</v>
      </c>
      <c r="L717" s="1">
        <f>VLOOKUP(D717,'Fund Information'!A:F,6,FALSE)</f>
        <v>0</v>
      </c>
      <c r="M717" s="6" t="str">
        <f t="shared" si="125"/>
        <v>N/A</v>
      </c>
      <c r="N717" s="6" t="s">
        <v>2886</v>
      </c>
      <c r="O717" s="6" t="str">
        <f t="shared" si="126"/>
        <v>N/A</v>
      </c>
      <c r="P717" s="5" t="s">
        <v>2886</v>
      </c>
      <c r="Q717" s="6" t="str">
        <f t="shared" si="127"/>
        <v>N/A</v>
      </c>
      <c r="R717" s="7" t="str">
        <f t="shared" si="121"/>
        <v>No</v>
      </c>
      <c r="S717" s="5" t="str">
        <f t="shared" si="128"/>
        <v>N/A</v>
      </c>
      <c r="T717" s="6" t="str">
        <f t="shared" si="129"/>
        <v>N/A</v>
      </c>
      <c r="U717" s="7" t="str">
        <f t="shared" si="122"/>
        <v>No</v>
      </c>
      <c r="V717" s="5" t="str">
        <f t="shared" si="130"/>
        <v>N/A</v>
      </c>
      <c r="W717" s="6" t="str">
        <f t="shared" si="131"/>
        <v>N/A</v>
      </c>
      <c r="X717" s="5" t="s">
        <v>2886</v>
      </c>
    </row>
    <row r="718" spans="1:24" ht="165" x14ac:dyDescent="0.25">
      <c r="A718" s="77">
        <f>VLOOKUP(C718,'BU and Control BU Listing'!A:E,5,FALSE)</f>
        <v>26000</v>
      </c>
      <c r="B718" s="80" t="s">
        <v>8217</v>
      </c>
      <c r="C718" s="22" t="str">
        <f t="shared" si="123"/>
        <v>28800</v>
      </c>
      <c r="D718" s="22" t="str">
        <f t="shared" si="124"/>
        <v>03210</v>
      </c>
      <c r="E718" s="21" t="str">
        <f>VLOOKUP(B718,'Table A as of March 2024'!A:G,7,FALSE)</f>
        <v>Wytheville Community College</v>
      </c>
      <c r="F718" s="21" t="str">
        <f>VLOOKUP(B718,'Table A as of March 2024'!A:H,8,FALSE)</f>
        <v>ARP-CrvStLoclFisRecFd-COVID-19</v>
      </c>
      <c r="G718" s="11" t="str">
        <f>VLOOKUP(B718,'Table A as of March 2024'!A:I,9,FALSE)</f>
        <v>500</v>
      </c>
      <c r="H718" t="str">
        <f>VLOOKUP(B718,'Table A as of March 2024'!A:L,12,FALSE)</f>
        <v>No</v>
      </c>
      <c r="I718" s="9" t="str">
        <f>VLOOKUP(B718,'Table A as of March 2024'!A:M,13,FALSE)</f>
        <v>V</v>
      </c>
      <c r="K718" t="str">
        <f>VLOOKUP(G718,'ACFR Class Vlookup'!A:B,2,FALSE)</f>
        <v>N/A</v>
      </c>
      <c r="L718" s="1" t="str">
        <f>VLOOKUP(D718,'Fund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718" s="6" t="str">
        <f t="shared" si="125"/>
        <v>N/A</v>
      </c>
      <c r="N718" s="6" t="s">
        <v>2886</v>
      </c>
      <c r="O718" s="6" t="str">
        <f t="shared" si="126"/>
        <v>N/A</v>
      </c>
      <c r="P718" s="5" t="s">
        <v>2886</v>
      </c>
      <c r="Q718" s="6" t="str">
        <f t="shared" si="127"/>
        <v>N/A</v>
      </c>
      <c r="R718" s="7" t="str">
        <f t="shared" si="121"/>
        <v>No</v>
      </c>
      <c r="S718" s="5" t="str">
        <f t="shared" si="128"/>
        <v>N/A</v>
      </c>
      <c r="T718" s="6" t="str">
        <f t="shared" si="129"/>
        <v>N/A</v>
      </c>
      <c r="U718" s="7" t="str">
        <f t="shared" si="122"/>
        <v>No</v>
      </c>
      <c r="V718" s="5" t="str">
        <f t="shared" si="130"/>
        <v>N/A</v>
      </c>
      <c r="W718" s="6" t="str">
        <f t="shared" si="131"/>
        <v>N/A</v>
      </c>
      <c r="X718" s="5" t="s">
        <v>2886</v>
      </c>
    </row>
    <row r="719" spans="1:24" ht="105" x14ac:dyDescent="0.25">
      <c r="A719" s="77">
        <f>VLOOKUP(C719,'BU and Control BU Listing'!A:E,5,FALSE)</f>
        <v>26000</v>
      </c>
      <c r="B719" s="80" t="s">
        <v>5919</v>
      </c>
      <c r="C719" s="22" t="str">
        <f t="shared" si="123"/>
        <v>28800</v>
      </c>
      <c r="D719" s="22" t="str">
        <f t="shared" si="124"/>
        <v>03390</v>
      </c>
      <c r="E719" s="21" t="str">
        <f>VLOOKUP(B719,'Table A as of March 2024'!A:G,7,FALSE)</f>
        <v>Wytheville Community College</v>
      </c>
      <c r="F719" s="21" t="str">
        <f>VLOOKUP(B719,'Table A as of March 2024'!A:H,8,FALSE)</f>
        <v>Strngthning Inst Prgm-COVID-19</v>
      </c>
      <c r="G719" s="11" t="str">
        <f>VLOOKUP(B719,'Table A as of March 2024'!A:I,9,FALSE)</f>
        <v>500</v>
      </c>
      <c r="H719" t="str">
        <f>VLOOKUP(B719,'Table A as of March 2024'!A:L,12,FALSE)</f>
        <v>No</v>
      </c>
      <c r="I719" s="9" t="str">
        <f>VLOOKUP(B719,'Table A as of March 2024'!A:M,13,FALSE)</f>
        <v>V</v>
      </c>
      <c r="K719" t="str">
        <f>VLOOKUP(G719,'ACFR Class Vlookup'!A:B,2,FALSE)</f>
        <v>N/A</v>
      </c>
      <c r="L719" s="1" t="str">
        <f>VLOOKUP(D719,'Fund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719" s="6" t="str">
        <f t="shared" si="125"/>
        <v>N/A</v>
      </c>
      <c r="N719" s="6" t="s">
        <v>2886</v>
      </c>
      <c r="O719" s="6" t="str">
        <f t="shared" si="126"/>
        <v>N/A</v>
      </c>
      <c r="P719" s="5" t="s">
        <v>2886</v>
      </c>
      <c r="Q719" s="6" t="str">
        <f t="shared" si="127"/>
        <v>N/A</v>
      </c>
      <c r="R719" s="7" t="str">
        <f t="shared" si="121"/>
        <v>No</v>
      </c>
      <c r="S719" s="5" t="str">
        <f t="shared" si="128"/>
        <v>N/A</v>
      </c>
      <c r="T719" s="6" t="str">
        <f t="shared" si="129"/>
        <v>N/A</v>
      </c>
      <c r="U719" s="7" t="str">
        <f t="shared" si="122"/>
        <v>No</v>
      </c>
      <c r="V719" s="5" t="str">
        <f t="shared" si="130"/>
        <v>N/A</v>
      </c>
      <c r="W719" s="6" t="str">
        <f t="shared" si="131"/>
        <v>N/A</v>
      </c>
      <c r="X719" s="5" t="s">
        <v>2886</v>
      </c>
    </row>
    <row r="720" spans="1:24" ht="90" x14ac:dyDescent="0.25">
      <c r="A720" s="77">
        <f>VLOOKUP(C720,'BU and Control BU Listing'!A:E,5,FALSE)</f>
        <v>26000</v>
      </c>
      <c r="B720" s="80" t="s">
        <v>8719</v>
      </c>
      <c r="C720" s="22" t="str">
        <f t="shared" si="123"/>
        <v>28800</v>
      </c>
      <c r="D720" s="22" t="str">
        <f t="shared" si="124"/>
        <v>03410</v>
      </c>
      <c r="E720" s="21" t="str">
        <f>VLOOKUP(B720,'Table A as of March 2024'!A:G,7,FALSE)</f>
        <v>Wytheville Community College</v>
      </c>
      <c r="F720" s="21" t="str">
        <f>VLOOKUP(B720,'Table A as of March 2024'!A:H,8,FALSE)</f>
        <v>GEER Fund - COVID-19</v>
      </c>
      <c r="G720" s="11" t="str">
        <f>VLOOKUP(B720,'Table A as of March 2024'!A:I,9,FALSE)</f>
        <v>500</v>
      </c>
      <c r="H720" t="str">
        <f>VLOOKUP(B720,'Table A as of March 2024'!A:L,12,FALSE)</f>
        <v>No</v>
      </c>
      <c r="I720" s="9" t="str">
        <f>VLOOKUP(B720,'Table A as of March 2024'!A:M,13,FALSE)</f>
        <v>V</v>
      </c>
      <c r="K720" t="str">
        <f>VLOOKUP(G720,'ACFR Class Vlookup'!A:B,2,FALSE)</f>
        <v>N/A</v>
      </c>
      <c r="L720" s="1" t="str">
        <f>VLOOKUP(D720,'Fund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720" s="6" t="str">
        <f t="shared" si="125"/>
        <v>N/A</v>
      </c>
      <c r="N720" s="6" t="s">
        <v>2886</v>
      </c>
      <c r="O720" s="6" t="str">
        <f t="shared" si="126"/>
        <v>N/A</v>
      </c>
      <c r="P720" s="5" t="s">
        <v>2886</v>
      </c>
      <c r="Q720" s="6" t="str">
        <f t="shared" si="127"/>
        <v>N/A</v>
      </c>
      <c r="R720" s="7" t="str">
        <f t="shared" si="121"/>
        <v>No</v>
      </c>
      <c r="S720" s="5" t="str">
        <f t="shared" si="128"/>
        <v>N/A</v>
      </c>
      <c r="T720" s="6" t="str">
        <f t="shared" si="129"/>
        <v>N/A</v>
      </c>
      <c r="U720" s="7" t="str">
        <f t="shared" si="122"/>
        <v>No</v>
      </c>
      <c r="V720" s="5" t="str">
        <f t="shared" si="130"/>
        <v>N/A</v>
      </c>
      <c r="W720" s="6" t="str">
        <f t="shared" si="131"/>
        <v>N/A</v>
      </c>
      <c r="X720" s="5" t="s">
        <v>2886</v>
      </c>
    </row>
    <row r="721" spans="1:24" ht="165" x14ac:dyDescent="0.25">
      <c r="A721" s="77">
        <f>VLOOKUP(C721,'BU and Control BU Listing'!A:E,5,FALSE)</f>
        <v>26000</v>
      </c>
      <c r="B721" s="80" t="s">
        <v>5920</v>
      </c>
      <c r="C721" s="22" t="str">
        <f t="shared" si="123"/>
        <v>28800</v>
      </c>
      <c r="D721" s="22" t="str">
        <f t="shared" si="124"/>
        <v>03420</v>
      </c>
      <c r="E721" s="21" t="str">
        <f>VLOOKUP(B721,'Table A as of March 2024'!A:G,7,FALSE)</f>
        <v>Wytheville Community College</v>
      </c>
      <c r="F721" s="21" t="str">
        <f>VLOOKUP(B721,'Table A as of March 2024'!A:H,8,FALSE)</f>
        <v>Caresactrlffd-General-Covid-19</v>
      </c>
      <c r="G721" s="11" t="str">
        <f>VLOOKUP(B721,'Table A as of March 2024'!A:I,9,FALSE)</f>
        <v>500</v>
      </c>
      <c r="H721" t="str">
        <f>VLOOKUP(B721,'Table A as of March 2024'!A:L,12,FALSE)</f>
        <v>No</v>
      </c>
      <c r="I721" s="9" t="str">
        <f>VLOOKUP(B721,'Table A as of March 2024'!A:M,13,FALSE)</f>
        <v>V</v>
      </c>
      <c r="K721" t="str">
        <f>VLOOKUP(G721,'ACFR Class Vlookup'!A:B,2,FALSE)</f>
        <v>N/A</v>
      </c>
      <c r="L721" s="1" t="str">
        <f>VLOOKUP(D721,'Fund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21" s="6" t="str">
        <f t="shared" si="125"/>
        <v>N/A</v>
      </c>
      <c r="N721" s="6" t="s">
        <v>2886</v>
      </c>
      <c r="O721" s="6" t="str">
        <f t="shared" si="126"/>
        <v>N/A</v>
      </c>
      <c r="P721" s="5" t="s">
        <v>2886</v>
      </c>
      <c r="Q721" s="6" t="str">
        <f t="shared" si="127"/>
        <v>N/A</v>
      </c>
      <c r="R721" s="7" t="str">
        <f t="shared" si="121"/>
        <v>No</v>
      </c>
      <c r="S721" s="5" t="str">
        <f t="shared" si="128"/>
        <v>N/A</v>
      </c>
      <c r="T721" s="6" t="str">
        <f t="shared" si="129"/>
        <v>N/A</v>
      </c>
      <c r="U721" s="7" t="str">
        <f t="shared" si="122"/>
        <v>No</v>
      </c>
      <c r="V721" s="5" t="str">
        <f t="shared" si="130"/>
        <v>N/A</v>
      </c>
      <c r="W721" s="6" t="str">
        <f t="shared" si="131"/>
        <v>N/A</v>
      </c>
      <c r="X721" s="5" t="s">
        <v>2886</v>
      </c>
    </row>
    <row r="722" spans="1:24" ht="225" x14ac:dyDescent="0.25">
      <c r="A722" s="77">
        <f>VLOOKUP(C722,'BU and Control BU Listing'!A:E,5,FALSE)</f>
        <v>26000</v>
      </c>
      <c r="B722" s="80" t="s">
        <v>8882</v>
      </c>
      <c r="C722" s="22" t="str">
        <f t="shared" si="123"/>
        <v>28800</v>
      </c>
      <c r="D722" s="22" t="str">
        <f t="shared" si="124"/>
        <v>03490</v>
      </c>
      <c r="E722" s="21" t="str">
        <f>VLOOKUP(B722,'Table A as of March 2024'!A:G,7,FALSE)</f>
        <v>Wytheville Community College</v>
      </c>
      <c r="F722" s="21" t="str">
        <f>VLOOKUP(B722,'Table A as of March 2024'!A:H,8,FALSE)</f>
        <v>NewEconomyWrkfrcCrdntlGrntFnd</v>
      </c>
      <c r="G722" s="11" t="str">
        <f>VLOOKUP(B722,'Table A as of March 2024'!A:I,9,FALSE)</f>
        <v>500</v>
      </c>
      <c r="H722" t="str">
        <f>VLOOKUP(B722,'Table A as of March 2024'!A:L,12,FALSE)</f>
        <v>No</v>
      </c>
      <c r="I722" s="9" t="str">
        <f>VLOOKUP(B722,'Table A as of March 2024'!A:M,13,FALSE)</f>
        <v>U</v>
      </c>
      <c r="K722" t="str">
        <f>VLOOKUP(G722,'ACFR Class Vlookup'!A:B,2,FALSE)</f>
        <v>N/A</v>
      </c>
      <c r="L722" s="1" t="str">
        <f>VLOOKUP(D722,'Fund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722" s="6" t="str">
        <f t="shared" si="125"/>
        <v>N/A</v>
      </c>
      <c r="N722" s="6" t="s">
        <v>2886</v>
      </c>
      <c r="O722" s="6" t="str">
        <f t="shared" si="126"/>
        <v>N/A</v>
      </c>
      <c r="P722" s="5" t="s">
        <v>2886</v>
      </c>
      <c r="Q722" s="6" t="str">
        <f t="shared" si="127"/>
        <v>N/A</v>
      </c>
      <c r="R722" s="7" t="str">
        <f t="shared" si="121"/>
        <v>No</v>
      </c>
      <c r="S722" s="5" t="str">
        <f t="shared" si="128"/>
        <v>N/A</v>
      </c>
      <c r="T722" s="6" t="str">
        <f t="shared" si="129"/>
        <v>N/A</v>
      </c>
      <c r="U722" s="7" t="str">
        <f t="shared" si="122"/>
        <v>No</v>
      </c>
      <c r="V722" s="5" t="str">
        <f t="shared" si="130"/>
        <v>N/A</v>
      </c>
      <c r="W722" s="6" t="str">
        <f t="shared" si="131"/>
        <v>N/A</v>
      </c>
      <c r="X722" s="5" t="s">
        <v>2886</v>
      </c>
    </row>
    <row r="723" spans="1:24" ht="90" x14ac:dyDescent="0.25">
      <c r="A723" s="77">
        <f>VLOOKUP(C723,'BU and Control BU Listing'!A:E,5,FALSE)</f>
        <v>26000</v>
      </c>
      <c r="B723" s="80" t="s">
        <v>5921</v>
      </c>
      <c r="C723" s="22" t="str">
        <f t="shared" si="123"/>
        <v>28800</v>
      </c>
      <c r="D723" s="22" t="str">
        <f t="shared" si="124"/>
        <v>03690</v>
      </c>
      <c r="E723" s="21" t="str">
        <f>VLOOKUP(B723,'Table A as of March 2024'!A:G,7,FALSE)</f>
        <v>Wytheville Community College</v>
      </c>
      <c r="F723" s="21" t="str">
        <f>VLOOKUP(B723,'Table A as of March 2024'!A:H,8,FALSE)</f>
        <v>EduStabFund-Institutn-COVID-19</v>
      </c>
      <c r="G723" s="11" t="str">
        <f>VLOOKUP(B723,'Table A as of March 2024'!A:I,9,FALSE)</f>
        <v>500</v>
      </c>
      <c r="H723" t="str">
        <f>VLOOKUP(B723,'Table A as of March 2024'!A:L,12,FALSE)</f>
        <v>No</v>
      </c>
      <c r="I723" s="9" t="str">
        <f>VLOOKUP(B723,'Table A as of March 2024'!A:M,13,FALSE)</f>
        <v>V</v>
      </c>
      <c r="K723" t="str">
        <f>VLOOKUP(G723,'ACFR Class Vlookup'!A:B,2,FALSE)</f>
        <v>N/A</v>
      </c>
      <c r="L723" s="1" t="str">
        <f>VLOOKUP(D723,'Fund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723" s="6" t="str">
        <f t="shared" si="125"/>
        <v>N/A</v>
      </c>
      <c r="N723" s="6" t="s">
        <v>2886</v>
      </c>
      <c r="O723" s="6" t="str">
        <f t="shared" si="126"/>
        <v>N/A</v>
      </c>
      <c r="P723" s="5" t="s">
        <v>2886</v>
      </c>
      <c r="Q723" s="6" t="str">
        <f t="shared" si="127"/>
        <v>N/A</v>
      </c>
      <c r="R723" s="7" t="str">
        <f t="shared" si="121"/>
        <v>No</v>
      </c>
      <c r="S723" s="5" t="str">
        <f t="shared" si="128"/>
        <v>N/A</v>
      </c>
      <c r="T723" s="6" t="str">
        <f t="shared" si="129"/>
        <v>N/A</v>
      </c>
      <c r="U723" s="7" t="str">
        <f t="shared" si="122"/>
        <v>No</v>
      </c>
      <c r="V723" s="5" t="str">
        <f t="shared" si="130"/>
        <v>N/A</v>
      </c>
      <c r="W723" s="6" t="str">
        <f t="shared" si="131"/>
        <v>N/A</v>
      </c>
      <c r="X723" s="5" t="s">
        <v>2886</v>
      </c>
    </row>
    <row r="724" spans="1:24" ht="30" x14ac:dyDescent="0.25">
      <c r="A724" s="77">
        <f>VLOOKUP(C724,'BU and Control BU Listing'!A:E,5,FALSE)</f>
        <v>26000</v>
      </c>
      <c r="B724" s="80" t="s">
        <v>4120</v>
      </c>
      <c r="C724" s="22" t="str">
        <f t="shared" si="123"/>
        <v>28800</v>
      </c>
      <c r="D724" s="22" t="str">
        <f t="shared" si="124"/>
        <v>03900</v>
      </c>
      <c r="E724" s="21" t="str">
        <f>VLOOKUP(B724,'Table A as of March 2024'!A:G,7,FALSE)</f>
        <v>Wytheville Community College</v>
      </c>
      <c r="F724" s="21" t="str">
        <f>VLOOKUP(B724,'Table A as of March 2024'!A:H,8,FALSE)</f>
        <v>Insurance Recovery - Higher Ed</v>
      </c>
      <c r="G724" s="11" t="str">
        <f>VLOOKUP(B724,'Table A as of March 2024'!A:I,9,FALSE)</f>
        <v>500</v>
      </c>
      <c r="H724" t="str">
        <f>VLOOKUP(B724,'Table A as of March 2024'!A:L,12,FALSE)</f>
        <v>No</v>
      </c>
      <c r="I724" s="9" t="str">
        <f>VLOOKUP(B724,'Table A as of March 2024'!A:M,13,FALSE)</f>
        <v>U</v>
      </c>
      <c r="K724" t="str">
        <f>VLOOKUP(G724,'ACFR Class Vlookup'!A:B,2,FALSE)</f>
        <v>N/A</v>
      </c>
      <c r="L724" s="1" t="str">
        <f>VLOOKUP(D724,'Fund Information'!A:F,6,FALSE)</f>
        <v>Higher Education activity included on higher education financial statement template submissions.</v>
      </c>
      <c r="M724" s="6" t="str">
        <f t="shared" si="125"/>
        <v>N/A</v>
      </c>
      <c r="N724" s="6" t="s">
        <v>2886</v>
      </c>
      <c r="O724" s="6" t="str">
        <f t="shared" si="126"/>
        <v>N/A</v>
      </c>
      <c r="P724" s="5" t="s">
        <v>2886</v>
      </c>
      <c r="Q724" s="6" t="str">
        <f t="shared" si="127"/>
        <v>N/A</v>
      </c>
      <c r="R724" s="7" t="str">
        <f t="shared" si="121"/>
        <v>No</v>
      </c>
      <c r="S724" s="5" t="str">
        <f t="shared" si="128"/>
        <v>N/A</v>
      </c>
      <c r="T724" s="6" t="str">
        <f t="shared" si="129"/>
        <v>N/A</v>
      </c>
      <c r="U724" s="7" t="str">
        <f t="shared" si="122"/>
        <v>No</v>
      </c>
      <c r="V724" s="5" t="str">
        <f t="shared" si="130"/>
        <v>N/A</v>
      </c>
      <c r="W724" s="6" t="str">
        <f t="shared" si="131"/>
        <v>N/A</v>
      </c>
      <c r="X724" s="5" t="s">
        <v>2886</v>
      </c>
    </row>
    <row r="725" spans="1:24" ht="30" x14ac:dyDescent="0.25">
      <c r="A725" s="77">
        <f>VLOOKUP(C725,'BU and Control BU Listing'!A:E,5,FALSE)</f>
        <v>26000</v>
      </c>
      <c r="B725" s="80" t="s">
        <v>4121</v>
      </c>
      <c r="C725" s="22" t="str">
        <f t="shared" si="123"/>
        <v>28800</v>
      </c>
      <c r="D725" s="22" t="str">
        <f t="shared" si="124"/>
        <v>08170</v>
      </c>
      <c r="E725" s="21" t="str">
        <f>VLOOKUP(B725,'Table A as of March 2024'!A:G,7,FALSE)</f>
        <v>Wytheville Community College</v>
      </c>
      <c r="F725" s="21" t="str">
        <f>VLOOKUP(B725,'Table A as of March 2024'!A:H,8,FALSE)</f>
        <v>VCBA 21St Century</v>
      </c>
      <c r="G725" s="11" t="str">
        <f>VLOOKUP(B725,'Table A as of March 2024'!A:I,9,FALSE)</f>
        <v>500</v>
      </c>
      <c r="H725" t="str">
        <f>VLOOKUP(B725,'Table A as of March 2024'!A:L,12,FALSE)</f>
        <v>No</v>
      </c>
      <c r="I725" s="9" t="str">
        <f>VLOOKUP(B725,'Table A as of March 2024'!A:M,13,FALSE)</f>
        <v>R</v>
      </c>
      <c r="K725" t="str">
        <f>VLOOKUP(G725,'ACFR Class Vlookup'!A:B,2,FALSE)</f>
        <v>N/A</v>
      </c>
      <c r="L725" s="1" t="str">
        <f>VLOOKUP(D725,'Fund Information'!A:F,6,FALSE)</f>
        <v>Higher Education activity included on higher education financial statement template submission.</v>
      </c>
      <c r="M725" s="6" t="str">
        <f t="shared" si="125"/>
        <v>N/A</v>
      </c>
      <c r="N725" s="6" t="s">
        <v>2886</v>
      </c>
      <c r="O725" s="6" t="str">
        <f t="shared" si="126"/>
        <v>N/A</v>
      </c>
      <c r="P725" s="5" t="s">
        <v>2886</v>
      </c>
      <c r="Q725" s="6" t="str">
        <f t="shared" si="127"/>
        <v>N/A</v>
      </c>
      <c r="R725" s="7" t="str">
        <f t="shared" si="121"/>
        <v>No</v>
      </c>
      <c r="S725" s="5" t="str">
        <f t="shared" si="128"/>
        <v>N/A</v>
      </c>
      <c r="T725" s="6" t="str">
        <f t="shared" si="129"/>
        <v>N/A</v>
      </c>
      <c r="U725" s="7" t="str">
        <f t="shared" si="122"/>
        <v>No</v>
      </c>
      <c r="V725" s="5" t="str">
        <f t="shared" si="130"/>
        <v>N/A</v>
      </c>
      <c r="W725" s="6" t="str">
        <f t="shared" si="131"/>
        <v>N/A</v>
      </c>
      <c r="X725" s="5" t="s">
        <v>2886</v>
      </c>
    </row>
    <row r="726" spans="1:24" ht="75" x14ac:dyDescent="0.25">
      <c r="A726" s="77">
        <f>VLOOKUP(C726,'BU and Control BU Listing'!A:E,5,FALSE)</f>
        <v>26000</v>
      </c>
      <c r="B726" s="80" t="s">
        <v>4123</v>
      </c>
      <c r="C726" s="22" t="str">
        <f t="shared" si="123"/>
        <v>29000</v>
      </c>
      <c r="D726" s="22" t="str">
        <f t="shared" si="124"/>
        <v>03000</v>
      </c>
      <c r="E726" s="21" t="str">
        <f>VLOOKUP(B726,'Table A as of March 2024'!A:G,7,FALSE)</f>
        <v>Brightpoint Community College</v>
      </c>
      <c r="F726" s="21" t="str">
        <f>VLOOKUP(B726,'Table A as of March 2024'!A:H,8,FALSE)</f>
        <v>Higher Education Operating</v>
      </c>
      <c r="G726" s="11" t="str">
        <f>VLOOKUP(B726,'Table A as of March 2024'!A:I,9,FALSE)</f>
        <v>500</v>
      </c>
      <c r="H726" t="str">
        <f>VLOOKUP(B726,'Table A as of March 2024'!A:L,12,FALSE)</f>
        <v>No</v>
      </c>
      <c r="I726" s="9" t="str">
        <f>VLOOKUP(B726,'Table A as of March 2024'!A:M,13,FALSE)</f>
        <v>U</v>
      </c>
      <c r="K726" t="str">
        <f>VLOOKUP(G726,'ACFR Class Vlookup'!A:B,2,FALSE)</f>
        <v>N/A</v>
      </c>
      <c r="L726" s="1" t="str">
        <f>VLOOKUP(D726,'Fund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726" s="6" t="str">
        <f t="shared" si="125"/>
        <v>N/A</v>
      </c>
      <c r="N726" s="6" t="s">
        <v>2886</v>
      </c>
      <c r="O726" s="6" t="str">
        <f t="shared" si="126"/>
        <v>N/A</v>
      </c>
      <c r="P726" s="5" t="s">
        <v>2886</v>
      </c>
      <c r="Q726" s="6" t="str">
        <f t="shared" si="127"/>
        <v>N/A</v>
      </c>
      <c r="R726" s="7" t="str">
        <f t="shared" si="121"/>
        <v>No</v>
      </c>
      <c r="S726" s="5" t="str">
        <f t="shared" si="128"/>
        <v>N/A</v>
      </c>
      <c r="T726" s="6" t="str">
        <f t="shared" si="129"/>
        <v>N/A</v>
      </c>
      <c r="U726" s="7" t="str">
        <f t="shared" si="122"/>
        <v>No</v>
      </c>
      <c r="V726" s="5" t="str">
        <f t="shared" si="130"/>
        <v>N/A</v>
      </c>
      <c r="W726" s="6" t="str">
        <f t="shared" si="131"/>
        <v>N/A</v>
      </c>
      <c r="X726" s="5" t="s">
        <v>2886</v>
      </c>
    </row>
    <row r="727" spans="1:24" ht="30" x14ac:dyDescent="0.25">
      <c r="A727" s="77">
        <f>VLOOKUP(C727,'BU and Control BU Listing'!A:E,5,FALSE)</f>
        <v>26000</v>
      </c>
      <c r="B727" s="80" t="s">
        <v>4124</v>
      </c>
      <c r="C727" s="22" t="str">
        <f t="shared" si="123"/>
        <v>29000</v>
      </c>
      <c r="D727" s="22" t="str">
        <f t="shared" si="124"/>
        <v>03010</v>
      </c>
      <c r="E727" s="21" t="str">
        <f>VLOOKUP(B727,'Table A as of March 2024'!A:G,7,FALSE)</f>
        <v>Brightpoint Community College</v>
      </c>
      <c r="F727" s="21" t="str">
        <f>VLOOKUP(B727,'Table A as of March 2024'!A:H,8,FALSE)</f>
        <v>Higher Education Federal</v>
      </c>
      <c r="G727" s="11" t="str">
        <f>VLOOKUP(B727,'Table A as of March 2024'!A:I,9,FALSE)</f>
        <v>500</v>
      </c>
      <c r="H727" t="str">
        <f>VLOOKUP(B727,'Table A as of March 2024'!A:L,12,FALSE)</f>
        <v>No</v>
      </c>
      <c r="I727" s="9" t="str">
        <f>VLOOKUP(B727,'Table A as of March 2024'!A:M,13,FALSE)</f>
        <v>R</v>
      </c>
      <c r="K727" t="str">
        <f>VLOOKUP(G727,'ACFR Class Vlookup'!A:B,2,FALSE)</f>
        <v>N/A</v>
      </c>
      <c r="L727" s="1" t="str">
        <f>VLOOKUP(D727,'Fund Information'!A:F,6,FALSE)</f>
        <v>Higher Education activity included on higher education financial statement template submissions.</v>
      </c>
      <c r="M727" s="6" t="str">
        <f t="shared" si="125"/>
        <v>N/A</v>
      </c>
      <c r="N727" s="6" t="s">
        <v>2886</v>
      </c>
      <c r="O727" s="6" t="str">
        <f t="shared" si="126"/>
        <v>N/A</v>
      </c>
      <c r="P727" s="5" t="s">
        <v>2886</v>
      </c>
      <c r="Q727" s="6" t="str">
        <f t="shared" si="127"/>
        <v>N/A</v>
      </c>
      <c r="R727" s="7" t="str">
        <f t="shared" si="121"/>
        <v>No</v>
      </c>
      <c r="S727" s="5" t="str">
        <f t="shared" si="128"/>
        <v>N/A</v>
      </c>
      <c r="T727" s="6" t="str">
        <f t="shared" si="129"/>
        <v>N/A</v>
      </c>
      <c r="U727" s="7" t="str">
        <f t="shared" si="122"/>
        <v>No</v>
      </c>
      <c r="V727" s="5" t="str">
        <f t="shared" si="130"/>
        <v>N/A</v>
      </c>
      <c r="W727" s="6" t="str">
        <f t="shared" si="131"/>
        <v>N/A</v>
      </c>
      <c r="X727" s="5" t="s">
        <v>2886</v>
      </c>
    </row>
    <row r="728" spans="1:24" ht="30" x14ac:dyDescent="0.25">
      <c r="A728" s="77">
        <f>VLOOKUP(C728,'BU and Control BU Listing'!A:E,5,FALSE)</f>
        <v>26000</v>
      </c>
      <c r="B728" s="80" t="s">
        <v>4125</v>
      </c>
      <c r="C728" s="22" t="str">
        <f t="shared" si="123"/>
        <v>29000</v>
      </c>
      <c r="D728" s="22" t="str">
        <f t="shared" si="124"/>
        <v>03020</v>
      </c>
      <c r="E728" s="21" t="str">
        <f>VLOOKUP(B728,'Table A as of March 2024'!A:G,7,FALSE)</f>
        <v>Brightpoint Community College</v>
      </c>
      <c r="F728" s="21" t="str">
        <f>VLOOKUP(B728,'Table A as of March 2024'!A:H,8,FALSE)</f>
        <v>Foundation/Othr Grants/Cntrcts</v>
      </c>
      <c r="G728" s="11" t="str">
        <f>VLOOKUP(B728,'Table A as of March 2024'!A:I,9,FALSE)</f>
        <v>500</v>
      </c>
      <c r="H728" t="str">
        <f>VLOOKUP(B728,'Table A as of March 2024'!A:L,12,FALSE)</f>
        <v>No</v>
      </c>
      <c r="I728" s="9" t="str">
        <f>VLOOKUP(B728,'Table A as of March 2024'!A:M,13,FALSE)</f>
        <v>R</v>
      </c>
      <c r="K728" t="str">
        <f>VLOOKUP(G728,'ACFR Class Vlookup'!A:B,2,FALSE)</f>
        <v>N/A</v>
      </c>
      <c r="L728" s="1" t="str">
        <f>VLOOKUP(D728,'Fund Information'!A:F,6,FALSE)</f>
        <v>Higher Education activity included on higher education financial statement template submissions.</v>
      </c>
      <c r="M728" s="6" t="str">
        <f t="shared" si="125"/>
        <v>N/A</v>
      </c>
      <c r="N728" s="6" t="s">
        <v>2886</v>
      </c>
      <c r="O728" s="6" t="str">
        <f t="shared" si="126"/>
        <v>N/A</v>
      </c>
      <c r="P728" s="5" t="s">
        <v>2886</v>
      </c>
      <c r="Q728" s="6" t="str">
        <f t="shared" si="127"/>
        <v>N/A</v>
      </c>
      <c r="R728" s="7" t="str">
        <f t="shared" si="121"/>
        <v>No</v>
      </c>
      <c r="S728" s="5" t="str">
        <f t="shared" si="128"/>
        <v>N/A</v>
      </c>
      <c r="T728" s="6" t="str">
        <f t="shared" si="129"/>
        <v>N/A</v>
      </c>
      <c r="U728" s="7" t="str">
        <f t="shared" si="122"/>
        <v>No</v>
      </c>
      <c r="V728" s="5" t="str">
        <f t="shared" si="130"/>
        <v>N/A</v>
      </c>
      <c r="W728" s="6" t="str">
        <f t="shared" si="131"/>
        <v>N/A</v>
      </c>
      <c r="X728" s="5" t="s">
        <v>2886</v>
      </c>
    </row>
    <row r="729" spans="1:24" ht="30" x14ac:dyDescent="0.25">
      <c r="A729" s="77">
        <f>VLOOKUP(C729,'BU and Control BU Listing'!A:E,5,FALSE)</f>
        <v>26000</v>
      </c>
      <c r="B729" s="80" t="s">
        <v>4126</v>
      </c>
      <c r="C729" s="22" t="str">
        <f t="shared" si="123"/>
        <v>29000</v>
      </c>
      <c r="D729" s="22" t="str">
        <f t="shared" si="124"/>
        <v>03030</v>
      </c>
      <c r="E729" s="21" t="str">
        <f>VLOOKUP(B729,'Table A as of March 2024'!A:G,7,FALSE)</f>
        <v>Brightpoint Community College</v>
      </c>
      <c r="F729" s="21" t="str">
        <f>VLOOKUP(B729,'Table A as of March 2024'!A:H,8,FALSE)</f>
        <v>Indirect Cost Recovery</v>
      </c>
      <c r="G729" s="11" t="str">
        <f>VLOOKUP(B729,'Table A as of March 2024'!A:I,9,FALSE)</f>
        <v>500</v>
      </c>
      <c r="H729" t="str">
        <f>VLOOKUP(B729,'Table A as of March 2024'!A:L,12,FALSE)</f>
        <v>No</v>
      </c>
      <c r="I729" s="9" t="str">
        <f>VLOOKUP(B729,'Table A as of March 2024'!A:M,13,FALSE)</f>
        <v>U</v>
      </c>
      <c r="K729" t="str">
        <f>VLOOKUP(G729,'ACFR Class Vlookup'!A:B,2,FALSE)</f>
        <v>N/A</v>
      </c>
      <c r="L729" s="1" t="str">
        <f>VLOOKUP(D729,'Fund Information'!A:F,6,FALSE)</f>
        <v>Higher Education activity included on higher education financial statement template submissions.</v>
      </c>
      <c r="M729" s="6" t="str">
        <f t="shared" si="125"/>
        <v>N/A</v>
      </c>
      <c r="N729" s="6" t="s">
        <v>2886</v>
      </c>
      <c r="O729" s="6" t="str">
        <f t="shared" si="126"/>
        <v>N/A</v>
      </c>
      <c r="P729" s="5" t="s">
        <v>2886</v>
      </c>
      <c r="Q729" s="6" t="str">
        <f t="shared" si="127"/>
        <v>N/A</v>
      </c>
      <c r="R729" s="7" t="str">
        <f t="shared" si="121"/>
        <v>No</v>
      </c>
      <c r="S729" s="5" t="str">
        <f t="shared" si="128"/>
        <v>N/A</v>
      </c>
      <c r="T729" s="6" t="str">
        <f t="shared" si="129"/>
        <v>N/A</v>
      </c>
      <c r="U729" s="7" t="str">
        <f t="shared" si="122"/>
        <v>No</v>
      </c>
      <c r="V729" s="5" t="str">
        <f t="shared" si="130"/>
        <v>N/A</v>
      </c>
      <c r="W729" s="6" t="str">
        <f t="shared" si="131"/>
        <v>N/A</v>
      </c>
      <c r="X729" s="5" t="s">
        <v>2886</v>
      </c>
    </row>
    <row r="730" spans="1:24" ht="240" x14ac:dyDescent="0.25">
      <c r="A730" s="77">
        <f>VLOOKUP(C730,'BU and Control BU Listing'!A:E,5,FALSE)</f>
        <v>26000</v>
      </c>
      <c r="B730" s="80" t="s">
        <v>8720</v>
      </c>
      <c r="C730" s="22" t="str">
        <f t="shared" si="123"/>
        <v>29000</v>
      </c>
      <c r="D730" s="22" t="str">
        <f t="shared" si="124"/>
        <v>03040</v>
      </c>
      <c r="E730" s="21" t="str">
        <f>VLOOKUP(B730,'Table A as of March 2024'!A:G,7,FALSE)</f>
        <v>Brightpoint Community College</v>
      </c>
      <c r="F730" s="21" t="str">
        <f>VLOOKUP(B730,'Table A as of March 2024'!A:H,8,FALSE)</f>
        <v>Institutional Reserve Fund</v>
      </c>
      <c r="G730" s="11" t="str">
        <f>VLOOKUP(B730,'Table A as of March 2024'!A:I,9,FALSE)</f>
        <v>500</v>
      </c>
      <c r="H730" t="str">
        <f>VLOOKUP(B730,'Table A as of March 2024'!A:L,12,FALSE)</f>
        <v>No</v>
      </c>
      <c r="I730" s="9" t="str">
        <f>VLOOKUP(B730,'Table A as of March 2024'!A:M,13,FALSE)</f>
        <v>U</v>
      </c>
      <c r="K730" t="str">
        <f>VLOOKUP(G730,'ACFR Class Vlookup'!A:B,2,FALSE)</f>
        <v>N/A</v>
      </c>
      <c r="L730" s="1" t="str">
        <f>VLOOKUP(D730,'Fund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730" s="6" t="str">
        <f t="shared" si="125"/>
        <v>N/A</v>
      </c>
      <c r="N730" s="6" t="s">
        <v>2886</v>
      </c>
      <c r="O730" s="6" t="str">
        <f t="shared" si="126"/>
        <v>N/A</v>
      </c>
      <c r="P730" s="5" t="s">
        <v>2886</v>
      </c>
      <c r="Q730" s="6" t="str">
        <f t="shared" si="127"/>
        <v>N/A</v>
      </c>
      <c r="R730" s="7" t="str">
        <f t="shared" si="121"/>
        <v>No</v>
      </c>
      <c r="S730" s="5" t="str">
        <f t="shared" si="128"/>
        <v>N/A</v>
      </c>
      <c r="T730" s="6" t="str">
        <f t="shared" si="129"/>
        <v>N/A</v>
      </c>
      <c r="U730" s="7" t="str">
        <f t="shared" si="122"/>
        <v>No</v>
      </c>
      <c r="V730" s="5" t="str">
        <f t="shared" si="130"/>
        <v>N/A</v>
      </c>
      <c r="W730" s="6" t="str">
        <f t="shared" si="131"/>
        <v>N/A</v>
      </c>
      <c r="X730" s="5" t="s">
        <v>2886</v>
      </c>
    </row>
    <row r="731" spans="1:24" ht="60" x14ac:dyDescent="0.25">
      <c r="A731" s="77">
        <f>VLOOKUP(C731,'BU and Control BU Listing'!A:E,5,FALSE)</f>
        <v>26000</v>
      </c>
      <c r="B731" s="80" t="s">
        <v>4127</v>
      </c>
      <c r="C731" s="22" t="str">
        <f t="shared" si="123"/>
        <v>29000</v>
      </c>
      <c r="D731" s="22" t="str">
        <f t="shared" si="124"/>
        <v>03060</v>
      </c>
      <c r="E731" s="21" t="str">
        <f>VLOOKUP(B731,'Table A as of March 2024'!A:G,7,FALSE)</f>
        <v>Brightpoint Community College</v>
      </c>
      <c r="F731" s="21" t="str">
        <f>VLOOKUP(B731,'Table A as of March 2024'!A:H,8,FALSE)</f>
        <v>Auxiliary Enterprise</v>
      </c>
      <c r="G731" s="11" t="str">
        <f>VLOOKUP(B731,'Table A as of March 2024'!A:I,9,FALSE)</f>
        <v>500</v>
      </c>
      <c r="H731" t="str">
        <f>VLOOKUP(B731,'Table A as of March 2024'!A:L,12,FALSE)</f>
        <v>No</v>
      </c>
      <c r="I731" s="9" t="str">
        <f>VLOOKUP(B731,'Table A as of March 2024'!A:M,13,FALSE)</f>
        <v>U</v>
      </c>
      <c r="K731" t="str">
        <f>VLOOKUP(G731,'ACFR Class Vlookup'!A:B,2,FALSE)</f>
        <v>N/A</v>
      </c>
      <c r="L731" s="1" t="str">
        <f>VLOOKUP(D731,'Fund Information'!A:F,6,FALSE)</f>
        <v>The Higher Education Auxiliary Enterprise fund accounts for the Auxiliary activities at the colleges/universities.  These activities include such things as food service, bookstores, student health servicces and recreation/intramural programs.</v>
      </c>
      <c r="M731" s="6" t="str">
        <f t="shared" si="125"/>
        <v>N/A</v>
      </c>
      <c r="N731" s="6" t="s">
        <v>2886</v>
      </c>
      <c r="O731" s="6" t="str">
        <f t="shared" si="126"/>
        <v>N/A</v>
      </c>
      <c r="P731" s="5" t="s">
        <v>2886</v>
      </c>
      <c r="Q731" s="6" t="str">
        <f t="shared" si="127"/>
        <v>N/A</v>
      </c>
      <c r="R731" s="7" t="str">
        <f t="shared" si="121"/>
        <v>No</v>
      </c>
      <c r="S731" s="5" t="str">
        <f t="shared" si="128"/>
        <v>N/A</v>
      </c>
      <c r="T731" s="6" t="str">
        <f t="shared" si="129"/>
        <v>N/A</v>
      </c>
      <c r="U731" s="7" t="str">
        <f t="shared" si="122"/>
        <v>No</v>
      </c>
      <c r="V731" s="5" t="str">
        <f t="shared" si="130"/>
        <v>N/A</v>
      </c>
      <c r="W731" s="6" t="str">
        <f t="shared" si="131"/>
        <v>N/A</v>
      </c>
      <c r="X731" s="5" t="s">
        <v>2886</v>
      </c>
    </row>
    <row r="732" spans="1:24" ht="30" x14ac:dyDescent="0.25">
      <c r="A732" s="77">
        <f>VLOOKUP(C732,'BU and Control BU Listing'!A:E,5,FALSE)</f>
        <v>26000</v>
      </c>
      <c r="B732" s="80" t="s">
        <v>4128</v>
      </c>
      <c r="C732" s="22" t="str">
        <f t="shared" si="123"/>
        <v>29000</v>
      </c>
      <c r="D732" s="22" t="str">
        <f t="shared" si="124"/>
        <v>03080</v>
      </c>
      <c r="E732" s="21" t="str">
        <f>VLOOKUP(B732,'Table A as of March 2024'!A:G,7,FALSE)</f>
        <v>Brightpoint Community College</v>
      </c>
      <c r="F732" s="21" t="str">
        <f>VLOOKUP(B732,'Table A as of March 2024'!A:H,8,FALSE)</f>
        <v>Work Study</v>
      </c>
      <c r="G732" s="11" t="str">
        <f>VLOOKUP(B732,'Table A as of March 2024'!A:I,9,FALSE)</f>
        <v>500</v>
      </c>
      <c r="H732" t="str">
        <f>VLOOKUP(B732,'Table A as of March 2024'!A:L,12,FALSE)</f>
        <v>No</v>
      </c>
      <c r="I732" s="9" t="str">
        <f>VLOOKUP(B732,'Table A as of March 2024'!A:M,13,FALSE)</f>
        <v>R</v>
      </c>
      <c r="K732" t="str">
        <f>VLOOKUP(G732,'ACFR Class Vlookup'!A:B,2,FALSE)</f>
        <v>N/A</v>
      </c>
      <c r="L732" s="1" t="str">
        <f>VLOOKUP(D732,'Fund Information'!A:F,6,FALSE)</f>
        <v>Higher Education activity included on higher education financial statement template submissions.</v>
      </c>
      <c r="M732" s="6" t="str">
        <f t="shared" si="125"/>
        <v>N/A</v>
      </c>
      <c r="N732" s="6" t="s">
        <v>2886</v>
      </c>
      <c r="O732" s="6" t="str">
        <f t="shared" si="126"/>
        <v>N/A</v>
      </c>
      <c r="P732" s="5" t="s">
        <v>2886</v>
      </c>
      <c r="Q732" s="6" t="str">
        <f t="shared" si="127"/>
        <v>N/A</v>
      </c>
      <c r="R732" s="7" t="str">
        <f t="shared" ref="R732:R795" si="132">IF(J732="R","Yes","No")</f>
        <v>No</v>
      </c>
      <c r="S732" s="5" t="str">
        <f t="shared" si="128"/>
        <v>N/A</v>
      </c>
      <c r="T732" s="6" t="str">
        <f t="shared" si="129"/>
        <v>N/A</v>
      </c>
      <c r="U732" s="7" t="str">
        <f t="shared" ref="U732:U795" si="133">IF(J732="C","Yes","No")</f>
        <v>No</v>
      </c>
      <c r="V732" s="5" t="str">
        <f t="shared" si="130"/>
        <v>N/A</v>
      </c>
      <c r="W732" s="6" t="str">
        <f t="shared" si="131"/>
        <v>N/A</v>
      </c>
      <c r="X732" s="5" t="s">
        <v>2886</v>
      </c>
    </row>
    <row r="733" spans="1:24" ht="30" x14ac:dyDescent="0.25">
      <c r="A733" s="77">
        <f>VLOOKUP(C733,'BU and Control BU Listing'!A:E,5,FALSE)</f>
        <v>26000</v>
      </c>
      <c r="B733" s="80" t="s">
        <v>4129</v>
      </c>
      <c r="C733" s="22" t="str">
        <f t="shared" si="123"/>
        <v>29000</v>
      </c>
      <c r="D733" s="22" t="str">
        <f t="shared" si="124"/>
        <v>03170</v>
      </c>
      <c r="E733" s="21" t="str">
        <f>VLOOKUP(B733,'Table A as of March 2024'!A:G,7,FALSE)</f>
        <v>Brightpoint Community College</v>
      </c>
      <c r="F733" s="21" t="str">
        <f>VLOOKUP(B733,'Table A as of March 2024'!A:H,8,FALSE)</f>
        <v>Student Financial Assistance</v>
      </c>
      <c r="G733" s="11" t="str">
        <f>VLOOKUP(B733,'Table A as of March 2024'!A:I,9,FALSE)</f>
        <v>500</v>
      </c>
      <c r="H733" t="str">
        <f>VLOOKUP(B733,'Table A as of March 2024'!A:L,12,FALSE)</f>
        <v>No</v>
      </c>
      <c r="I733" s="9" t="str">
        <f>VLOOKUP(B733,'Table A as of March 2024'!A:M,13,FALSE)</f>
        <v>U</v>
      </c>
      <c r="K733" t="str">
        <f>VLOOKUP(G733,'ACFR Class Vlookup'!A:B,2,FALSE)</f>
        <v>N/A</v>
      </c>
      <c r="L733" s="1" t="str">
        <f>VLOOKUP(D733,'Fund Information'!A:F,6,FALSE)</f>
        <v>Higher Education activity included on higher education financial statement template submissions.</v>
      </c>
      <c r="M733" s="6" t="str">
        <f t="shared" si="125"/>
        <v>N/A</v>
      </c>
      <c r="N733" s="6" t="s">
        <v>2886</v>
      </c>
      <c r="O733" s="6" t="str">
        <f t="shared" si="126"/>
        <v>N/A</v>
      </c>
      <c r="P733" s="5" t="s">
        <v>2886</v>
      </c>
      <c r="Q733" s="6" t="str">
        <f t="shared" si="127"/>
        <v>N/A</v>
      </c>
      <c r="R733" s="7" t="str">
        <f t="shared" si="132"/>
        <v>No</v>
      </c>
      <c r="S733" s="5" t="str">
        <f t="shared" si="128"/>
        <v>N/A</v>
      </c>
      <c r="T733" s="6" t="str">
        <f t="shared" si="129"/>
        <v>N/A</v>
      </c>
      <c r="U733" s="7" t="str">
        <f t="shared" si="133"/>
        <v>No</v>
      </c>
      <c r="V733" s="5" t="str">
        <f t="shared" si="130"/>
        <v>N/A</v>
      </c>
      <c r="W733" s="6" t="str">
        <f t="shared" si="131"/>
        <v>N/A</v>
      </c>
      <c r="X733" s="5" t="s">
        <v>2886</v>
      </c>
    </row>
    <row r="734" spans="1:24" x14ac:dyDescent="0.25">
      <c r="A734" s="77">
        <f>VLOOKUP(C734,'BU and Control BU Listing'!A:E,5,FALSE)</f>
        <v>26000</v>
      </c>
      <c r="B734" s="80" t="s">
        <v>4130</v>
      </c>
      <c r="C734" s="22" t="str">
        <f t="shared" si="123"/>
        <v>29000</v>
      </c>
      <c r="D734" s="22" t="str">
        <f t="shared" si="124"/>
        <v>03190</v>
      </c>
      <c r="E734" s="21" t="str">
        <f>VLOOKUP(B734,'Table A as of March 2024'!A:G,7,FALSE)</f>
        <v>Brightpoint Community College</v>
      </c>
      <c r="F734" s="21" t="str">
        <f>VLOOKUP(B734,'Table A as of March 2024'!A:H,8,FALSE)</f>
        <v>Workforce Development Program</v>
      </c>
      <c r="G734" s="11" t="str">
        <f>VLOOKUP(B734,'Table A as of March 2024'!A:I,9,FALSE)</f>
        <v>500</v>
      </c>
      <c r="H734" t="str">
        <f>VLOOKUP(B734,'Table A as of March 2024'!A:L,12,FALSE)</f>
        <v>No</v>
      </c>
      <c r="I734" s="9" t="str">
        <f>VLOOKUP(B734,'Table A as of March 2024'!A:M,13,FALSE)</f>
        <v>U</v>
      </c>
      <c r="K734" t="str">
        <f>VLOOKUP(G734,'ACFR Class Vlookup'!A:B,2,FALSE)</f>
        <v>N/A</v>
      </c>
      <c r="L734" s="1">
        <f>VLOOKUP(D734,'Fund Information'!A:F,6,FALSE)</f>
        <v>0</v>
      </c>
      <c r="M734" s="6" t="str">
        <f t="shared" si="125"/>
        <v>N/A</v>
      </c>
      <c r="N734" s="6" t="s">
        <v>2886</v>
      </c>
      <c r="O734" s="6" t="str">
        <f t="shared" si="126"/>
        <v>N/A</v>
      </c>
      <c r="P734" s="5" t="s">
        <v>2886</v>
      </c>
      <c r="Q734" s="6" t="str">
        <f t="shared" si="127"/>
        <v>N/A</v>
      </c>
      <c r="R734" s="7" t="str">
        <f t="shared" si="132"/>
        <v>No</v>
      </c>
      <c r="S734" s="5" t="str">
        <f t="shared" si="128"/>
        <v>N/A</v>
      </c>
      <c r="T734" s="6" t="str">
        <f t="shared" si="129"/>
        <v>N/A</v>
      </c>
      <c r="U734" s="7" t="str">
        <f t="shared" si="133"/>
        <v>No</v>
      </c>
      <c r="V734" s="5" t="str">
        <f t="shared" si="130"/>
        <v>N/A</v>
      </c>
      <c r="W734" s="6" t="str">
        <f t="shared" si="131"/>
        <v>N/A</v>
      </c>
      <c r="X734" s="5" t="s">
        <v>2886</v>
      </c>
    </row>
    <row r="735" spans="1:24" ht="165" x14ac:dyDescent="0.25">
      <c r="A735" s="77">
        <f>VLOOKUP(C735,'BU and Control BU Listing'!A:E,5,FALSE)</f>
        <v>26000</v>
      </c>
      <c r="B735" s="80" t="s">
        <v>8218</v>
      </c>
      <c r="C735" s="22" t="str">
        <f t="shared" si="123"/>
        <v>29000</v>
      </c>
      <c r="D735" s="22" t="str">
        <f t="shared" si="124"/>
        <v>03210</v>
      </c>
      <c r="E735" s="21" t="str">
        <f>VLOOKUP(B735,'Table A as of March 2024'!A:G,7,FALSE)</f>
        <v>Brightpoint Community College</v>
      </c>
      <c r="F735" s="21" t="str">
        <f>VLOOKUP(B735,'Table A as of March 2024'!A:H,8,FALSE)</f>
        <v>ARP-CrvStLoclFisRecFd-COVID-19</v>
      </c>
      <c r="G735" s="11" t="str">
        <f>VLOOKUP(B735,'Table A as of March 2024'!A:I,9,FALSE)</f>
        <v>500</v>
      </c>
      <c r="H735" t="str">
        <f>VLOOKUP(B735,'Table A as of March 2024'!A:L,12,FALSE)</f>
        <v>No</v>
      </c>
      <c r="I735" s="9" t="str">
        <f>VLOOKUP(B735,'Table A as of March 2024'!A:M,13,FALSE)</f>
        <v>V</v>
      </c>
      <c r="K735" t="str">
        <f>VLOOKUP(G735,'ACFR Class Vlookup'!A:B,2,FALSE)</f>
        <v>N/A</v>
      </c>
      <c r="L735" s="1" t="str">
        <f>VLOOKUP(D735,'Fund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735" s="6" t="str">
        <f t="shared" si="125"/>
        <v>N/A</v>
      </c>
      <c r="N735" s="6" t="s">
        <v>2886</v>
      </c>
      <c r="O735" s="6" t="str">
        <f t="shared" si="126"/>
        <v>N/A</v>
      </c>
      <c r="P735" s="5" t="s">
        <v>2886</v>
      </c>
      <c r="Q735" s="6" t="str">
        <f t="shared" si="127"/>
        <v>N/A</v>
      </c>
      <c r="R735" s="7" t="str">
        <f t="shared" si="132"/>
        <v>No</v>
      </c>
      <c r="S735" s="5" t="str">
        <f t="shared" si="128"/>
        <v>N/A</v>
      </c>
      <c r="T735" s="6" t="str">
        <f t="shared" si="129"/>
        <v>N/A</v>
      </c>
      <c r="U735" s="7" t="str">
        <f t="shared" si="133"/>
        <v>No</v>
      </c>
      <c r="V735" s="5" t="str">
        <f t="shared" si="130"/>
        <v>N/A</v>
      </c>
      <c r="W735" s="6" t="str">
        <f t="shared" si="131"/>
        <v>N/A</v>
      </c>
      <c r="X735" s="5" t="s">
        <v>2886</v>
      </c>
    </row>
    <row r="736" spans="1:24" ht="105" x14ac:dyDescent="0.25">
      <c r="A736" s="77">
        <f>VLOOKUP(C736,'BU and Control BU Listing'!A:E,5,FALSE)</f>
        <v>26000</v>
      </c>
      <c r="B736" s="80" t="s">
        <v>5922</v>
      </c>
      <c r="C736" s="22" t="str">
        <f t="shared" si="123"/>
        <v>29000</v>
      </c>
      <c r="D736" s="22" t="str">
        <f t="shared" si="124"/>
        <v>03390</v>
      </c>
      <c r="E736" s="21" t="str">
        <f>VLOOKUP(B736,'Table A as of March 2024'!A:G,7,FALSE)</f>
        <v>Brightpoint Community College</v>
      </c>
      <c r="F736" s="21" t="str">
        <f>VLOOKUP(B736,'Table A as of March 2024'!A:H,8,FALSE)</f>
        <v>Strngthning Inst Prgm-COVID-19</v>
      </c>
      <c r="G736" s="11" t="str">
        <f>VLOOKUP(B736,'Table A as of March 2024'!A:I,9,FALSE)</f>
        <v>500</v>
      </c>
      <c r="H736" t="str">
        <f>VLOOKUP(B736,'Table A as of March 2024'!A:L,12,FALSE)</f>
        <v>No</v>
      </c>
      <c r="I736" s="9" t="str">
        <f>VLOOKUP(B736,'Table A as of March 2024'!A:M,13,FALSE)</f>
        <v>V</v>
      </c>
      <c r="K736" t="str">
        <f>VLOOKUP(G736,'ACFR Class Vlookup'!A:B,2,FALSE)</f>
        <v>N/A</v>
      </c>
      <c r="L736" s="1" t="str">
        <f>VLOOKUP(D736,'Fund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736" s="6" t="str">
        <f t="shared" si="125"/>
        <v>N/A</v>
      </c>
      <c r="N736" s="6" t="s">
        <v>2886</v>
      </c>
      <c r="O736" s="6" t="str">
        <f t="shared" si="126"/>
        <v>N/A</v>
      </c>
      <c r="P736" s="5" t="s">
        <v>2886</v>
      </c>
      <c r="Q736" s="6" t="str">
        <f t="shared" si="127"/>
        <v>N/A</v>
      </c>
      <c r="R736" s="7" t="str">
        <f t="shared" si="132"/>
        <v>No</v>
      </c>
      <c r="S736" s="5" t="str">
        <f t="shared" si="128"/>
        <v>N/A</v>
      </c>
      <c r="T736" s="6" t="str">
        <f t="shared" si="129"/>
        <v>N/A</v>
      </c>
      <c r="U736" s="7" t="str">
        <f t="shared" si="133"/>
        <v>No</v>
      </c>
      <c r="V736" s="5" t="str">
        <f t="shared" si="130"/>
        <v>N/A</v>
      </c>
      <c r="W736" s="6" t="str">
        <f t="shared" si="131"/>
        <v>N/A</v>
      </c>
      <c r="X736" s="5" t="s">
        <v>2886</v>
      </c>
    </row>
    <row r="737" spans="1:24" ht="90" x14ac:dyDescent="0.25">
      <c r="A737" s="77">
        <f>VLOOKUP(C737,'BU and Control BU Listing'!A:E,5,FALSE)</f>
        <v>26000</v>
      </c>
      <c r="B737" s="80" t="s">
        <v>8721</v>
      </c>
      <c r="C737" s="22" t="str">
        <f t="shared" si="123"/>
        <v>29000</v>
      </c>
      <c r="D737" s="22" t="str">
        <f t="shared" si="124"/>
        <v>03410</v>
      </c>
      <c r="E737" s="21" t="str">
        <f>VLOOKUP(B737,'Table A as of March 2024'!A:G,7,FALSE)</f>
        <v>Brightpoint Community College</v>
      </c>
      <c r="F737" s="21" t="str">
        <f>VLOOKUP(B737,'Table A as of March 2024'!A:H,8,FALSE)</f>
        <v>GEER Fund - COVID-19</v>
      </c>
      <c r="G737" s="11" t="str">
        <f>VLOOKUP(B737,'Table A as of March 2024'!A:I,9,FALSE)</f>
        <v>500</v>
      </c>
      <c r="H737" t="str">
        <f>VLOOKUP(B737,'Table A as of March 2024'!A:L,12,FALSE)</f>
        <v>No</v>
      </c>
      <c r="I737" s="9" t="str">
        <f>VLOOKUP(B737,'Table A as of March 2024'!A:M,13,FALSE)</f>
        <v>V</v>
      </c>
      <c r="K737" t="str">
        <f>VLOOKUP(G737,'ACFR Class Vlookup'!A:B,2,FALSE)</f>
        <v>N/A</v>
      </c>
      <c r="L737" s="1" t="str">
        <f>VLOOKUP(D737,'Fund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737" s="6" t="str">
        <f t="shared" si="125"/>
        <v>N/A</v>
      </c>
      <c r="N737" s="6" t="s">
        <v>2886</v>
      </c>
      <c r="O737" s="6" t="str">
        <f t="shared" si="126"/>
        <v>N/A</v>
      </c>
      <c r="P737" s="5" t="s">
        <v>2886</v>
      </c>
      <c r="Q737" s="6" t="str">
        <f t="shared" si="127"/>
        <v>N/A</v>
      </c>
      <c r="R737" s="7" t="str">
        <f t="shared" si="132"/>
        <v>No</v>
      </c>
      <c r="S737" s="5" t="str">
        <f t="shared" si="128"/>
        <v>N/A</v>
      </c>
      <c r="T737" s="6" t="str">
        <f t="shared" si="129"/>
        <v>N/A</v>
      </c>
      <c r="U737" s="7" t="str">
        <f t="shared" si="133"/>
        <v>No</v>
      </c>
      <c r="V737" s="5" t="str">
        <f t="shared" si="130"/>
        <v>N/A</v>
      </c>
      <c r="W737" s="6" t="str">
        <f t="shared" si="131"/>
        <v>N/A</v>
      </c>
      <c r="X737" s="5" t="s">
        <v>2886</v>
      </c>
    </row>
    <row r="738" spans="1:24" ht="165" x14ac:dyDescent="0.25">
      <c r="A738" s="77">
        <f>VLOOKUP(C738,'BU and Control BU Listing'!A:E,5,FALSE)</f>
        <v>26000</v>
      </c>
      <c r="B738" s="80" t="s">
        <v>5923</v>
      </c>
      <c r="C738" s="22" t="str">
        <f t="shared" si="123"/>
        <v>29000</v>
      </c>
      <c r="D738" s="22" t="str">
        <f t="shared" si="124"/>
        <v>03420</v>
      </c>
      <c r="E738" s="21" t="str">
        <f>VLOOKUP(B738,'Table A as of March 2024'!A:G,7,FALSE)</f>
        <v>Brightpoint Community College</v>
      </c>
      <c r="F738" s="21" t="str">
        <f>VLOOKUP(B738,'Table A as of March 2024'!A:H,8,FALSE)</f>
        <v>Caresactrlffd-General-Covid-19</v>
      </c>
      <c r="G738" s="11" t="str">
        <f>VLOOKUP(B738,'Table A as of March 2024'!A:I,9,FALSE)</f>
        <v>500</v>
      </c>
      <c r="H738" t="str">
        <f>VLOOKUP(B738,'Table A as of March 2024'!A:L,12,FALSE)</f>
        <v>No</v>
      </c>
      <c r="I738" s="9" t="str">
        <f>VLOOKUP(B738,'Table A as of March 2024'!A:M,13,FALSE)</f>
        <v>V</v>
      </c>
      <c r="K738" t="str">
        <f>VLOOKUP(G738,'ACFR Class Vlookup'!A:B,2,FALSE)</f>
        <v>N/A</v>
      </c>
      <c r="L738" s="1" t="str">
        <f>VLOOKUP(D738,'Fund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38" s="6" t="str">
        <f t="shared" si="125"/>
        <v>N/A</v>
      </c>
      <c r="N738" s="6" t="s">
        <v>2886</v>
      </c>
      <c r="O738" s="6" t="str">
        <f t="shared" si="126"/>
        <v>N/A</v>
      </c>
      <c r="P738" s="5" t="s">
        <v>2886</v>
      </c>
      <c r="Q738" s="6" t="str">
        <f t="shared" si="127"/>
        <v>N/A</v>
      </c>
      <c r="R738" s="7" t="str">
        <f t="shared" si="132"/>
        <v>No</v>
      </c>
      <c r="S738" s="5" t="str">
        <f t="shared" si="128"/>
        <v>N/A</v>
      </c>
      <c r="T738" s="6" t="str">
        <f t="shared" si="129"/>
        <v>N/A</v>
      </c>
      <c r="U738" s="7" t="str">
        <f t="shared" si="133"/>
        <v>No</v>
      </c>
      <c r="V738" s="5" t="str">
        <f t="shared" si="130"/>
        <v>N/A</v>
      </c>
      <c r="W738" s="6" t="str">
        <f t="shared" si="131"/>
        <v>N/A</v>
      </c>
      <c r="X738" s="5" t="s">
        <v>2886</v>
      </c>
    </row>
    <row r="739" spans="1:24" ht="165" x14ac:dyDescent="0.25">
      <c r="A739" s="77">
        <f>VLOOKUP(C739,'BU and Control BU Listing'!A:E,5,FALSE)</f>
        <v>26000</v>
      </c>
      <c r="B739" s="80" t="s">
        <v>8883</v>
      </c>
      <c r="C739" s="22" t="str">
        <f t="shared" si="123"/>
        <v>29000</v>
      </c>
      <c r="D739" s="22" t="str">
        <f t="shared" si="124"/>
        <v>03460</v>
      </c>
      <c r="E739" s="21" t="str">
        <f>VLOOKUP(B739,'Table A as of March 2024'!A:G,7,FALSE)</f>
        <v>Brightpoint Community College</v>
      </c>
      <c r="F739" s="21" t="str">
        <f>VLOOKUP(B739,'Table A as of March 2024'!A:H,8,FALSE)</f>
        <v>Innovative internship Fund</v>
      </c>
      <c r="G739" s="11" t="str">
        <f>VLOOKUP(B739,'Table A as of March 2024'!A:I,9,FALSE)</f>
        <v>500</v>
      </c>
      <c r="H739" t="str">
        <f>VLOOKUP(B739,'Table A as of March 2024'!A:L,12,FALSE)</f>
        <v>No</v>
      </c>
      <c r="I739" s="9" t="str">
        <f>VLOOKUP(B739,'Table A as of March 2024'!A:M,13,FALSE)</f>
        <v>U</v>
      </c>
      <c r="K739" t="str">
        <f>VLOOKUP(G739,'ACFR Class Vlookup'!A:B,2,FALSE)</f>
        <v>N/A</v>
      </c>
      <c r="L739" s="1" t="str">
        <f>VLOOKUP(D739,'Fund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739" s="6" t="str">
        <f t="shared" si="125"/>
        <v>N/A</v>
      </c>
      <c r="N739" s="6" t="s">
        <v>2886</v>
      </c>
      <c r="O739" s="6" t="str">
        <f t="shared" si="126"/>
        <v>N/A</v>
      </c>
      <c r="P739" s="5" t="s">
        <v>2886</v>
      </c>
      <c r="Q739" s="6" t="str">
        <f t="shared" si="127"/>
        <v>N/A</v>
      </c>
      <c r="R739" s="7" t="str">
        <f t="shared" si="132"/>
        <v>No</v>
      </c>
      <c r="S739" s="5" t="str">
        <f t="shared" si="128"/>
        <v>N/A</v>
      </c>
      <c r="T739" s="6" t="str">
        <f t="shared" si="129"/>
        <v>N/A</v>
      </c>
      <c r="U739" s="7" t="str">
        <f t="shared" si="133"/>
        <v>No</v>
      </c>
      <c r="V739" s="5" t="str">
        <f t="shared" si="130"/>
        <v>N/A</v>
      </c>
      <c r="W739" s="6" t="str">
        <f t="shared" si="131"/>
        <v>N/A</v>
      </c>
      <c r="X739" s="5" t="s">
        <v>2886</v>
      </c>
    </row>
    <row r="740" spans="1:24" ht="225" x14ac:dyDescent="0.25">
      <c r="A740" s="77">
        <f>VLOOKUP(C740,'BU and Control BU Listing'!A:E,5,FALSE)</f>
        <v>26000</v>
      </c>
      <c r="B740" s="80" t="s">
        <v>8884</v>
      </c>
      <c r="C740" s="22" t="str">
        <f t="shared" si="123"/>
        <v>29000</v>
      </c>
      <c r="D740" s="22" t="str">
        <f t="shared" si="124"/>
        <v>03490</v>
      </c>
      <c r="E740" s="21" t="str">
        <f>VLOOKUP(B740,'Table A as of March 2024'!A:G,7,FALSE)</f>
        <v>Brightpoint Community College</v>
      </c>
      <c r="F740" s="21" t="str">
        <f>VLOOKUP(B740,'Table A as of March 2024'!A:H,8,FALSE)</f>
        <v>NewEconomyWrkfrcCrdntlGrntFnd</v>
      </c>
      <c r="G740" s="11" t="str">
        <f>VLOOKUP(B740,'Table A as of March 2024'!A:I,9,FALSE)</f>
        <v>500</v>
      </c>
      <c r="H740" t="str">
        <f>VLOOKUP(B740,'Table A as of March 2024'!A:L,12,FALSE)</f>
        <v>No</v>
      </c>
      <c r="I740" s="9" t="str">
        <f>VLOOKUP(B740,'Table A as of March 2024'!A:M,13,FALSE)</f>
        <v>U</v>
      </c>
      <c r="K740" t="str">
        <f>VLOOKUP(G740,'ACFR Class Vlookup'!A:B,2,FALSE)</f>
        <v>N/A</v>
      </c>
      <c r="L740" s="1" t="str">
        <f>VLOOKUP(D740,'Fund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740" s="6" t="str">
        <f t="shared" si="125"/>
        <v>N/A</v>
      </c>
      <c r="N740" s="6" t="s">
        <v>2886</v>
      </c>
      <c r="O740" s="6" t="str">
        <f t="shared" si="126"/>
        <v>N/A</v>
      </c>
      <c r="P740" s="5" t="s">
        <v>2886</v>
      </c>
      <c r="Q740" s="6" t="str">
        <f t="shared" si="127"/>
        <v>N/A</v>
      </c>
      <c r="R740" s="7" t="str">
        <f t="shared" si="132"/>
        <v>No</v>
      </c>
      <c r="S740" s="5" t="str">
        <f t="shared" si="128"/>
        <v>N/A</v>
      </c>
      <c r="T740" s="6" t="str">
        <f t="shared" si="129"/>
        <v>N/A</v>
      </c>
      <c r="U740" s="7" t="str">
        <f t="shared" si="133"/>
        <v>No</v>
      </c>
      <c r="V740" s="5" t="str">
        <f t="shared" si="130"/>
        <v>N/A</v>
      </c>
      <c r="W740" s="6" t="str">
        <f t="shared" si="131"/>
        <v>N/A</v>
      </c>
      <c r="X740" s="5" t="s">
        <v>2886</v>
      </c>
    </row>
    <row r="741" spans="1:24" ht="90" x14ac:dyDescent="0.25">
      <c r="A741" s="77">
        <f>VLOOKUP(C741,'BU and Control BU Listing'!A:E,5,FALSE)</f>
        <v>26000</v>
      </c>
      <c r="B741" s="80" t="s">
        <v>5924</v>
      </c>
      <c r="C741" s="22" t="str">
        <f t="shared" si="123"/>
        <v>29000</v>
      </c>
      <c r="D741" s="22" t="str">
        <f t="shared" si="124"/>
        <v>03690</v>
      </c>
      <c r="E741" s="21" t="str">
        <f>VLOOKUP(B741,'Table A as of March 2024'!A:G,7,FALSE)</f>
        <v>Brightpoint Community College</v>
      </c>
      <c r="F741" s="21" t="str">
        <f>VLOOKUP(B741,'Table A as of March 2024'!A:H,8,FALSE)</f>
        <v>EduStabFund-Institutn-COVID-19</v>
      </c>
      <c r="G741" s="11" t="str">
        <f>VLOOKUP(B741,'Table A as of March 2024'!A:I,9,FALSE)</f>
        <v>500</v>
      </c>
      <c r="H741" t="str">
        <f>VLOOKUP(B741,'Table A as of March 2024'!A:L,12,FALSE)</f>
        <v>No</v>
      </c>
      <c r="I741" s="9" t="str">
        <f>VLOOKUP(B741,'Table A as of March 2024'!A:M,13,FALSE)</f>
        <v>V</v>
      </c>
      <c r="K741" t="str">
        <f>VLOOKUP(G741,'ACFR Class Vlookup'!A:B,2,FALSE)</f>
        <v>N/A</v>
      </c>
      <c r="L741" s="1" t="str">
        <f>VLOOKUP(D741,'Fund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741" s="6" t="str">
        <f t="shared" si="125"/>
        <v>N/A</v>
      </c>
      <c r="N741" s="6" t="s">
        <v>2886</v>
      </c>
      <c r="O741" s="6" t="str">
        <f t="shared" si="126"/>
        <v>N/A</v>
      </c>
      <c r="P741" s="5" t="s">
        <v>2886</v>
      </c>
      <c r="Q741" s="6" t="str">
        <f t="shared" si="127"/>
        <v>N/A</v>
      </c>
      <c r="R741" s="7" t="str">
        <f t="shared" si="132"/>
        <v>No</v>
      </c>
      <c r="S741" s="5" t="str">
        <f t="shared" si="128"/>
        <v>N/A</v>
      </c>
      <c r="T741" s="6" t="str">
        <f t="shared" si="129"/>
        <v>N/A</v>
      </c>
      <c r="U741" s="7" t="str">
        <f t="shared" si="133"/>
        <v>No</v>
      </c>
      <c r="V741" s="5" t="str">
        <f t="shared" si="130"/>
        <v>N/A</v>
      </c>
      <c r="W741" s="6" t="str">
        <f t="shared" si="131"/>
        <v>N/A</v>
      </c>
      <c r="X741" s="5" t="s">
        <v>2886</v>
      </c>
    </row>
    <row r="742" spans="1:24" ht="30" x14ac:dyDescent="0.25">
      <c r="A742" s="77">
        <f>VLOOKUP(C742,'BU and Control BU Listing'!A:E,5,FALSE)</f>
        <v>26000</v>
      </c>
      <c r="B742" s="80" t="s">
        <v>8885</v>
      </c>
      <c r="C742" s="22" t="str">
        <f t="shared" si="123"/>
        <v>29000</v>
      </c>
      <c r="D742" s="22" t="str">
        <f t="shared" si="124"/>
        <v>03860</v>
      </c>
      <c r="E742" s="21" t="str">
        <f>VLOOKUP(B742,'Table A as of March 2024'!A:G,7,FALSE)</f>
        <v>Brightpoint Community College</v>
      </c>
      <c r="F742" s="21" t="str">
        <f>VLOOKUP(B742,'Table A as of March 2024'!A:H,8,FALSE)</f>
        <v>Rcycl Matl Sale-Non-Gen/Fed-HE</v>
      </c>
      <c r="G742" s="11" t="str">
        <f>VLOOKUP(B742,'Table A as of March 2024'!A:I,9,FALSE)</f>
        <v>500</v>
      </c>
      <c r="H742" t="str">
        <f>VLOOKUP(B742,'Table A as of March 2024'!A:L,12,FALSE)</f>
        <v>No</v>
      </c>
      <c r="I742" s="9" t="str">
        <f>VLOOKUP(B742,'Table A as of March 2024'!A:M,13,FALSE)</f>
        <v>U</v>
      </c>
      <c r="K742" t="str">
        <f>VLOOKUP(G742,'ACFR Class Vlookup'!A:B,2,FALSE)</f>
        <v>N/A</v>
      </c>
      <c r="L742" s="1" t="str">
        <f>VLOOKUP(D742,'Fund Information'!A:F,6,FALSE)</f>
        <v>Higher Education activity included on higher education financial statement template submissions.</v>
      </c>
      <c r="M742" s="6" t="str">
        <f t="shared" si="125"/>
        <v>N/A</v>
      </c>
      <c r="N742" s="6" t="s">
        <v>2886</v>
      </c>
      <c r="O742" s="6" t="str">
        <f t="shared" si="126"/>
        <v>N/A</v>
      </c>
      <c r="P742" s="5" t="s">
        <v>2886</v>
      </c>
      <c r="Q742" s="6" t="str">
        <f t="shared" si="127"/>
        <v>N/A</v>
      </c>
      <c r="R742" s="7" t="str">
        <f t="shared" si="132"/>
        <v>No</v>
      </c>
      <c r="S742" s="5" t="str">
        <f t="shared" si="128"/>
        <v>N/A</v>
      </c>
      <c r="T742" s="6" t="str">
        <f t="shared" si="129"/>
        <v>N/A</v>
      </c>
      <c r="U742" s="7" t="str">
        <f t="shared" si="133"/>
        <v>No</v>
      </c>
      <c r="V742" s="5" t="str">
        <f t="shared" si="130"/>
        <v>N/A</v>
      </c>
      <c r="W742" s="6" t="str">
        <f t="shared" si="131"/>
        <v>N/A</v>
      </c>
      <c r="X742" s="5" t="s">
        <v>2886</v>
      </c>
    </row>
    <row r="743" spans="1:24" ht="45" x14ac:dyDescent="0.25">
      <c r="A743" s="77">
        <f>VLOOKUP(C743,'BU and Control BU Listing'!A:E,5,FALSE)</f>
        <v>26000</v>
      </c>
      <c r="B743" s="80" t="s">
        <v>4131</v>
      </c>
      <c r="C743" s="22" t="str">
        <f t="shared" si="123"/>
        <v>29000</v>
      </c>
      <c r="D743" s="22" t="str">
        <f t="shared" si="124"/>
        <v>03870</v>
      </c>
      <c r="E743" s="21" t="str">
        <f>VLOOKUP(B743,'Table A as of March 2024'!A:G,7,FALSE)</f>
        <v>Brightpoint Community College</v>
      </c>
      <c r="F743" s="21" t="str">
        <f>VLOOKUP(B743,'Table A as of March 2024'!A:H,8,FALSE)</f>
        <v>Srplus Supp&amp;Equip Sales-Gen-HE</v>
      </c>
      <c r="G743" s="11" t="str">
        <f>VLOOKUP(B743,'Table A as of March 2024'!A:I,9,FALSE)</f>
        <v>500</v>
      </c>
      <c r="H743" t="str">
        <f>VLOOKUP(B743,'Table A as of March 2024'!A:L,12,FALSE)</f>
        <v>No</v>
      </c>
      <c r="I743" s="9" t="str">
        <f>VLOOKUP(B743,'Table A as of March 2024'!A:M,13,FALSE)</f>
        <v>U</v>
      </c>
      <c r="K743" t="str">
        <f>VLOOKUP(G743,'ACFR Class Vlookup'!A:B,2,FALSE)</f>
        <v>N/A</v>
      </c>
      <c r="L743" s="1" t="str">
        <f>VLOOKUP(D743,'Fund Information'!A:F,6,FALSE)</f>
        <v>Higher Education activity accounted for on higher education financial statement template submissions.  Accounts for sale of surplus supplies and equipment.</v>
      </c>
      <c r="M743" s="6" t="str">
        <f t="shared" si="125"/>
        <v>N/A</v>
      </c>
      <c r="N743" s="6" t="s">
        <v>2886</v>
      </c>
      <c r="O743" s="6" t="str">
        <f t="shared" si="126"/>
        <v>N/A</v>
      </c>
      <c r="P743" s="5" t="s">
        <v>2886</v>
      </c>
      <c r="Q743" s="6" t="str">
        <f t="shared" si="127"/>
        <v>N/A</v>
      </c>
      <c r="R743" s="7" t="str">
        <f t="shared" si="132"/>
        <v>No</v>
      </c>
      <c r="S743" s="5" t="str">
        <f t="shared" si="128"/>
        <v>N/A</v>
      </c>
      <c r="T743" s="6" t="str">
        <f t="shared" si="129"/>
        <v>N/A</v>
      </c>
      <c r="U743" s="7" t="str">
        <f t="shared" si="133"/>
        <v>No</v>
      </c>
      <c r="V743" s="5" t="str">
        <f t="shared" si="130"/>
        <v>N/A</v>
      </c>
      <c r="W743" s="6" t="str">
        <f t="shared" si="131"/>
        <v>N/A</v>
      </c>
      <c r="X743" s="5" t="s">
        <v>2886</v>
      </c>
    </row>
    <row r="744" spans="1:24" ht="75" x14ac:dyDescent="0.25">
      <c r="A744" s="77">
        <f>VLOOKUP(C744,'BU and Control BU Listing'!A:E,5,FALSE)</f>
        <v>26000</v>
      </c>
      <c r="B744" s="80" t="s">
        <v>4132</v>
      </c>
      <c r="C744" s="22" t="str">
        <f t="shared" si="123"/>
        <v>29000</v>
      </c>
      <c r="D744" s="22" t="str">
        <f t="shared" si="124"/>
        <v>07005</v>
      </c>
      <c r="E744" s="21" t="str">
        <f>VLOOKUP(B744,'Table A as of March 2024'!A:G,7,FALSE)</f>
        <v>Brightpoint Community College</v>
      </c>
      <c r="F744" s="21" t="str">
        <f>VLOOKUP(B744,'Table A as of March 2024'!A:H,8,FALSE)</f>
        <v>Trust And Agency-VCCS</v>
      </c>
      <c r="G744" s="11" t="str">
        <f>VLOOKUP(B744,'Table A as of March 2024'!A:I,9,FALSE)</f>
        <v>500</v>
      </c>
      <c r="H744" t="str">
        <f>VLOOKUP(B744,'Table A as of March 2024'!A:L,12,FALSE)</f>
        <v>No</v>
      </c>
      <c r="I744" s="9" t="str">
        <f>VLOOKUP(B744,'Table A as of March 2024'!A:M,13,FALSE)</f>
        <v>R</v>
      </c>
      <c r="K744" t="str">
        <f>VLOOKUP(G744,'ACFR Class Vlookup'!A:B,2,FALSE)</f>
        <v>N/A</v>
      </c>
      <c r="L744" s="1" t="str">
        <f>VLOOKUP(D744,'Fund Information'!A:F,6,FALSE)</f>
        <v>Higher Education activity included on higher education financial statement template submissions.
4/1/17 - Financial Reporting Validation of ACFR Chartfield Attributes – December FY 2017 analysis-Changing all HE to 500</v>
      </c>
      <c r="M744" s="6" t="str">
        <f t="shared" si="125"/>
        <v>N/A</v>
      </c>
      <c r="N744" s="6" t="s">
        <v>2886</v>
      </c>
      <c r="O744" s="6" t="str">
        <f t="shared" si="126"/>
        <v>N/A</v>
      </c>
      <c r="P744" s="5" t="s">
        <v>2886</v>
      </c>
      <c r="Q744" s="6" t="str">
        <f t="shared" si="127"/>
        <v>N/A</v>
      </c>
      <c r="R744" s="7" t="str">
        <f t="shared" si="132"/>
        <v>No</v>
      </c>
      <c r="S744" s="5" t="str">
        <f t="shared" si="128"/>
        <v>N/A</v>
      </c>
      <c r="T744" s="6" t="str">
        <f t="shared" si="129"/>
        <v>N/A</v>
      </c>
      <c r="U744" s="7" t="str">
        <f t="shared" si="133"/>
        <v>No</v>
      </c>
      <c r="V744" s="5" t="str">
        <f t="shared" si="130"/>
        <v>N/A</v>
      </c>
      <c r="W744" s="6" t="str">
        <f t="shared" si="131"/>
        <v>N/A</v>
      </c>
      <c r="X744" s="5" t="s">
        <v>2886</v>
      </c>
    </row>
    <row r="745" spans="1:24" ht="30" x14ac:dyDescent="0.25">
      <c r="A745" s="77">
        <f>VLOOKUP(C745,'BU and Control BU Listing'!A:E,5,FALSE)</f>
        <v>26000</v>
      </c>
      <c r="B745" s="80" t="s">
        <v>4133</v>
      </c>
      <c r="C745" s="22" t="str">
        <f t="shared" si="123"/>
        <v>29000</v>
      </c>
      <c r="D745" s="22" t="str">
        <f t="shared" si="124"/>
        <v>08140</v>
      </c>
      <c r="E745" s="21" t="str">
        <f>VLOOKUP(B745,'Table A as of March 2024'!A:G,7,FALSE)</f>
        <v>Brightpoint Community College</v>
      </c>
      <c r="F745" s="21" t="str">
        <f>VLOOKUP(B745,'Table A as of March 2024'!A:H,8,FALSE)</f>
        <v>9(D) Debt Service-Prin/Int Pay</v>
      </c>
      <c r="G745" s="11" t="str">
        <f>VLOOKUP(B745,'Table A as of March 2024'!A:I,9,FALSE)</f>
        <v>500</v>
      </c>
      <c r="H745" t="str">
        <f>VLOOKUP(B745,'Table A as of March 2024'!A:L,12,FALSE)</f>
        <v>No</v>
      </c>
      <c r="I745" s="9" t="str">
        <f>VLOOKUP(B745,'Table A as of March 2024'!A:M,13,FALSE)</f>
        <v>R</v>
      </c>
      <c r="K745" t="str">
        <f>VLOOKUP(G745,'ACFR Class Vlookup'!A:B,2,FALSE)</f>
        <v>N/A</v>
      </c>
      <c r="L745" s="1" t="str">
        <f>VLOOKUP(D745,'Fund Information'!A:F,6,FALSE)</f>
        <v>Higher Education activity included on higher education financial statement template submissions.</v>
      </c>
      <c r="M745" s="6" t="str">
        <f t="shared" si="125"/>
        <v>N/A</v>
      </c>
      <c r="N745" s="6" t="s">
        <v>2886</v>
      </c>
      <c r="O745" s="6" t="str">
        <f t="shared" si="126"/>
        <v>N/A</v>
      </c>
      <c r="P745" s="5" t="s">
        <v>2886</v>
      </c>
      <c r="Q745" s="6" t="str">
        <f t="shared" si="127"/>
        <v>N/A</v>
      </c>
      <c r="R745" s="7" t="str">
        <f t="shared" si="132"/>
        <v>No</v>
      </c>
      <c r="S745" s="5" t="str">
        <f t="shared" si="128"/>
        <v>N/A</v>
      </c>
      <c r="T745" s="6" t="str">
        <f t="shared" si="129"/>
        <v>N/A</v>
      </c>
      <c r="U745" s="7" t="str">
        <f t="shared" si="133"/>
        <v>No</v>
      </c>
      <c r="V745" s="5" t="str">
        <f t="shared" si="130"/>
        <v>N/A</v>
      </c>
      <c r="W745" s="6" t="str">
        <f t="shared" si="131"/>
        <v>N/A</v>
      </c>
      <c r="X745" s="5" t="s">
        <v>2886</v>
      </c>
    </row>
    <row r="746" spans="1:24" ht="45" x14ac:dyDescent="0.25">
      <c r="A746" s="77">
        <f>VLOOKUP(C746,'BU and Control BU Listing'!A:E,5,FALSE)</f>
        <v>26000</v>
      </c>
      <c r="B746" s="80" t="s">
        <v>4134</v>
      </c>
      <c r="C746" s="22" t="str">
        <f t="shared" si="123"/>
        <v>29000</v>
      </c>
      <c r="D746" s="22" t="str">
        <f t="shared" si="124"/>
        <v>08150</v>
      </c>
      <c r="E746" s="21" t="str">
        <f>VLOOKUP(B746,'Table A as of March 2024'!A:G,7,FALSE)</f>
        <v>Brightpoint Community College</v>
      </c>
      <c r="F746" s="21" t="str">
        <f>VLOOKUP(B746,'Table A as of March 2024'!A:H,8,FALSE)</f>
        <v>9(D) Rev Bonds-Construction</v>
      </c>
      <c r="G746" s="11" t="str">
        <f>VLOOKUP(B746,'Table A as of March 2024'!A:I,9,FALSE)</f>
        <v>500</v>
      </c>
      <c r="H746" t="str">
        <f>VLOOKUP(B746,'Table A as of March 2024'!A:L,12,FALSE)</f>
        <v>No</v>
      </c>
      <c r="I746" s="9" t="str">
        <f>VLOOKUP(B746,'Table A as of March 2024'!A:M,13,FALSE)</f>
        <v>R</v>
      </c>
      <c r="K746" t="str">
        <f>VLOOKUP(G746,'ACFR Class Vlookup'!A:B,2,FALSE)</f>
        <v>N/A</v>
      </c>
      <c r="L746" s="1" t="str">
        <f>VLOOKUP(D746,'Fund Information'!A:F,6,FALSE)</f>
        <v>This fund only contains budgetary activity.  This activity is not associated with the general fund or any special revenue funds.  (General and Special Revenue funds have budgetary statements in the ACFR.)</v>
      </c>
      <c r="M746" s="6" t="str">
        <f t="shared" si="125"/>
        <v>N/A</v>
      </c>
      <c r="N746" s="6" t="s">
        <v>2886</v>
      </c>
      <c r="O746" s="6" t="str">
        <f t="shared" si="126"/>
        <v>N/A</v>
      </c>
      <c r="P746" s="5" t="s">
        <v>2886</v>
      </c>
      <c r="Q746" s="6" t="str">
        <f t="shared" si="127"/>
        <v>N/A</v>
      </c>
      <c r="R746" s="7" t="str">
        <f t="shared" si="132"/>
        <v>No</v>
      </c>
      <c r="S746" s="5" t="str">
        <f t="shared" si="128"/>
        <v>N/A</v>
      </c>
      <c r="T746" s="6" t="str">
        <f t="shared" si="129"/>
        <v>N/A</v>
      </c>
      <c r="U746" s="7" t="str">
        <f t="shared" si="133"/>
        <v>No</v>
      </c>
      <c r="V746" s="5" t="str">
        <f t="shared" si="130"/>
        <v>N/A</v>
      </c>
      <c r="W746" s="6" t="str">
        <f t="shared" si="131"/>
        <v>N/A</v>
      </c>
      <c r="X746" s="5" t="s">
        <v>2886</v>
      </c>
    </row>
    <row r="747" spans="1:24" ht="30" x14ac:dyDescent="0.25">
      <c r="A747" s="77">
        <f>VLOOKUP(C747,'BU and Control BU Listing'!A:E,5,FALSE)</f>
        <v>26000</v>
      </c>
      <c r="B747" s="80" t="s">
        <v>4135</v>
      </c>
      <c r="C747" s="22" t="str">
        <f t="shared" si="123"/>
        <v>29000</v>
      </c>
      <c r="D747" s="22" t="str">
        <f t="shared" si="124"/>
        <v>08170</v>
      </c>
      <c r="E747" s="21" t="str">
        <f>VLOOKUP(B747,'Table A as of March 2024'!A:G,7,FALSE)</f>
        <v>Brightpoint Community College</v>
      </c>
      <c r="F747" s="21" t="str">
        <f>VLOOKUP(B747,'Table A as of March 2024'!A:H,8,FALSE)</f>
        <v>VCBA 21St Century</v>
      </c>
      <c r="G747" s="11" t="str">
        <f>VLOOKUP(B747,'Table A as of March 2024'!A:I,9,FALSE)</f>
        <v>500</v>
      </c>
      <c r="H747" t="str">
        <f>VLOOKUP(B747,'Table A as of March 2024'!A:L,12,FALSE)</f>
        <v>No</v>
      </c>
      <c r="I747" s="9" t="str">
        <f>VLOOKUP(B747,'Table A as of March 2024'!A:M,13,FALSE)</f>
        <v>R</v>
      </c>
      <c r="K747" t="str">
        <f>VLOOKUP(G747,'ACFR Class Vlookup'!A:B,2,FALSE)</f>
        <v>N/A</v>
      </c>
      <c r="L747" s="1" t="str">
        <f>VLOOKUP(D747,'Fund Information'!A:F,6,FALSE)</f>
        <v>Higher Education activity included on higher education financial statement template submission.</v>
      </c>
      <c r="M747" s="6" t="str">
        <f t="shared" si="125"/>
        <v>N/A</v>
      </c>
      <c r="N747" s="6" t="s">
        <v>2886</v>
      </c>
      <c r="O747" s="6" t="str">
        <f t="shared" si="126"/>
        <v>N/A</v>
      </c>
      <c r="P747" s="5" t="s">
        <v>2886</v>
      </c>
      <c r="Q747" s="6" t="str">
        <f t="shared" si="127"/>
        <v>N/A</v>
      </c>
      <c r="R747" s="7" t="str">
        <f t="shared" si="132"/>
        <v>No</v>
      </c>
      <c r="S747" s="5" t="str">
        <f t="shared" si="128"/>
        <v>N/A</v>
      </c>
      <c r="T747" s="6" t="str">
        <f t="shared" si="129"/>
        <v>N/A</v>
      </c>
      <c r="U747" s="7" t="str">
        <f t="shared" si="133"/>
        <v>No</v>
      </c>
      <c r="V747" s="5" t="str">
        <f t="shared" si="130"/>
        <v>N/A</v>
      </c>
      <c r="W747" s="6" t="str">
        <f t="shared" si="131"/>
        <v>N/A</v>
      </c>
      <c r="X747" s="5" t="s">
        <v>2886</v>
      </c>
    </row>
    <row r="748" spans="1:24" ht="75" x14ac:dyDescent="0.25">
      <c r="A748" s="77">
        <f>VLOOKUP(C748,'BU and Control BU Listing'!A:E,5,FALSE)</f>
        <v>26000</v>
      </c>
      <c r="B748" s="80" t="s">
        <v>4137</v>
      </c>
      <c r="C748" s="22" t="str">
        <f t="shared" si="123"/>
        <v>29100</v>
      </c>
      <c r="D748" s="22" t="str">
        <f t="shared" si="124"/>
        <v>03000</v>
      </c>
      <c r="E748" s="21" t="str">
        <f>VLOOKUP(B748,'Table A as of March 2024'!A:G,7,FALSE)</f>
        <v>Blue Ridge Community College</v>
      </c>
      <c r="F748" s="21" t="str">
        <f>VLOOKUP(B748,'Table A as of March 2024'!A:H,8,FALSE)</f>
        <v>Higher Education Operating</v>
      </c>
      <c r="G748" s="11" t="str">
        <f>VLOOKUP(B748,'Table A as of March 2024'!A:I,9,FALSE)</f>
        <v>500</v>
      </c>
      <c r="H748" t="str">
        <f>VLOOKUP(B748,'Table A as of March 2024'!A:L,12,FALSE)</f>
        <v>No</v>
      </c>
      <c r="I748" s="9" t="str">
        <f>VLOOKUP(B748,'Table A as of March 2024'!A:M,13,FALSE)</f>
        <v>U</v>
      </c>
      <c r="K748" t="str">
        <f>VLOOKUP(G748,'ACFR Class Vlookup'!A:B,2,FALSE)</f>
        <v>N/A</v>
      </c>
      <c r="L748" s="1" t="str">
        <f>VLOOKUP(D748,'Fund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748" s="6" t="str">
        <f t="shared" si="125"/>
        <v>N/A</v>
      </c>
      <c r="N748" s="6" t="s">
        <v>2886</v>
      </c>
      <c r="O748" s="6" t="str">
        <f t="shared" si="126"/>
        <v>N/A</v>
      </c>
      <c r="P748" s="5" t="s">
        <v>2886</v>
      </c>
      <c r="Q748" s="6" t="str">
        <f t="shared" si="127"/>
        <v>N/A</v>
      </c>
      <c r="R748" s="7" t="str">
        <f t="shared" si="132"/>
        <v>No</v>
      </c>
      <c r="S748" s="5" t="str">
        <f t="shared" si="128"/>
        <v>N/A</v>
      </c>
      <c r="T748" s="6" t="str">
        <f t="shared" si="129"/>
        <v>N/A</v>
      </c>
      <c r="U748" s="7" t="str">
        <f t="shared" si="133"/>
        <v>No</v>
      </c>
      <c r="V748" s="5" t="str">
        <f t="shared" si="130"/>
        <v>N/A</v>
      </c>
      <c r="W748" s="6" t="str">
        <f t="shared" si="131"/>
        <v>N/A</v>
      </c>
      <c r="X748" s="5" t="s">
        <v>2886</v>
      </c>
    </row>
    <row r="749" spans="1:24" ht="30" x14ac:dyDescent="0.25">
      <c r="A749" s="77">
        <f>VLOOKUP(C749,'BU and Control BU Listing'!A:E,5,FALSE)</f>
        <v>26000</v>
      </c>
      <c r="B749" s="80" t="s">
        <v>4138</v>
      </c>
      <c r="C749" s="22" t="str">
        <f t="shared" si="123"/>
        <v>29100</v>
      </c>
      <c r="D749" s="22" t="str">
        <f t="shared" si="124"/>
        <v>03010</v>
      </c>
      <c r="E749" s="21" t="str">
        <f>VLOOKUP(B749,'Table A as of March 2024'!A:G,7,FALSE)</f>
        <v>Blue Ridge Community College</v>
      </c>
      <c r="F749" s="21" t="str">
        <f>VLOOKUP(B749,'Table A as of March 2024'!A:H,8,FALSE)</f>
        <v>Higher Education Federal</v>
      </c>
      <c r="G749" s="11" t="str">
        <f>VLOOKUP(B749,'Table A as of March 2024'!A:I,9,FALSE)</f>
        <v>500</v>
      </c>
      <c r="H749" t="str">
        <f>VLOOKUP(B749,'Table A as of March 2024'!A:L,12,FALSE)</f>
        <v>No</v>
      </c>
      <c r="I749" s="9" t="str">
        <f>VLOOKUP(B749,'Table A as of March 2024'!A:M,13,FALSE)</f>
        <v>R</v>
      </c>
      <c r="K749" t="str">
        <f>VLOOKUP(G749,'ACFR Class Vlookup'!A:B,2,FALSE)</f>
        <v>N/A</v>
      </c>
      <c r="L749" s="1" t="str">
        <f>VLOOKUP(D749,'Fund Information'!A:F,6,FALSE)</f>
        <v>Higher Education activity included on higher education financial statement template submissions.</v>
      </c>
      <c r="M749" s="6" t="str">
        <f t="shared" si="125"/>
        <v>N/A</v>
      </c>
      <c r="N749" s="6" t="s">
        <v>2886</v>
      </c>
      <c r="O749" s="6" t="str">
        <f t="shared" si="126"/>
        <v>N/A</v>
      </c>
      <c r="P749" s="5" t="s">
        <v>2886</v>
      </c>
      <c r="Q749" s="6" t="str">
        <f t="shared" si="127"/>
        <v>N/A</v>
      </c>
      <c r="R749" s="7" t="str">
        <f t="shared" si="132"/>
        <v>No</v>
      </c>
      <c r="S749" s="5" t="str">
        <f t="shared" si="128"/>
        <v>N/A</v>
      </c>
      <c r="T749" s="6" t="str">
        <f t="shared" si="129"/>
        <v>N/A</v>
      </c>
      <c r="U749" s="7" t="str">
        <f t="shared" si="133"/>
        <v>No</v>
      </c>
      <c r="V749" s="5" t="str">
        <f t="shared" si="130"/>
        <v>N/A</v>
      </c>
      <c r="W749" s="6" t="str">
        <f t="shared" si="131"/>
        <v>N/A</v>
      </c>
      <c r="X749" s="5" t="s">
        <v>2886</v>
      </c>
    </row>
    <row r="750" spans="1:24" ht="30" x14ac:dyDescent="0.25">
      <c r="A750" s="77">
        <f>VLOOKUP(C750,'BU and Control BU Listing'!A:E,5,FALSE)</f>
        <v>26000</v>
      </c>
      <c r="B750" s="80" t="s">
        <v>4139</v>
      </c>
      <c r="C750" s="22" t="str">
        <f t="shared" si="123"/>
        <v>29100</v>
      </c>
      <c r="D750" s="22" t="str">
        <f t="shared" si="124"/>
        <v>03020</v>
      </c>
      <c r="E750" s="21" t="str">
        <f>VLOOKUP(B750,'Table A as of March 2024'!A:G,7,FALSE)</f>
        <v>Blue Ridge Community College</v>
      </c>
      <c r="F750" s="21" t="str">
        <f>VLOOKUP(B750,'Table A as of March 2024'!A:H,8,FALSE)</f>
        <v>Foundation/Othr Grants/Cntrcts</v>
      </c>
      <c r="G750" s="11" t="str">
        <f>VLOOKUP(B750,'Table A as of March 2024'!A:I,9,FALSE)</f>
        <v>500</v>
      </c>
      <c r="H750" t="str">
        <f>VLOOKUP(B750,'Table A as of March 2024'!A:L,12,FALSE)</f>
        <v>No</v>
      </c>
      <c r="I750" s="9" t="str">
        <f>VLOOKUP(B750,'Table A as of March 2024'!A:M,13,FALSE)</f>
        <v>R</v>
      </c>
      <c r="K750" t="str">
        <f>VLOOKUP(G750,'ACFR Class Vlookup'!A:B,2,FALSE)</f>
        <v>N/A</v>
      </c>
      <c r="L750" s="1" t="str">
        <f>VLOOKUP(D750,'Fund Information'!A:F,6,FALSE)</f>
        <v>Higher Education activity included on higher education financial statement template submissions.</v>
      </c>
      <c r="M750" s="6" t="str">
        <f t="shared" si="125"/>
        <v>N/A</v>
      </c>
      <c r="N750" s="6" t="s">
        <v>2886</v>
      </c>
      <c r="O750" s="6" t="str">
        <f t="shared" si="126"/>
        <v>N/A</v>
      </c>
      <c r="P750" s="5" t="s">
        <v>2886</v>
      </c>
      <c r="Q750" s="6" t="str">
        <f t="shared" si="127"/>
        <v>N/A</v>
      </c>
      <c r="R750" s="7" t="str">
        <f t="shared" si="132"/>
        <v>No</v>
      </c>
      <c r="S750" s="5" t="str">
        <f t="shared" si="128"/>
        <v>N/A</v>
      </c>
      <c r="T750" s="6" t="str">
        <f t="shared" si="129"/>
        <v>N/A</v>
      </c>
      <c r="U750" s="7" t="str">
        <f t="shared" si="133"/>
        <v>No</v>
      </c>
      <c r="V750" s="5" t="str">
        <f t="shared" si="130"/>
        <v>N/A</v>
      </c>
      <c r="W750" s="6" t="str">
        <f t="shared" si="131"/>
        <v>N/A</v>
      </c>
      <c r="X750" s="5" t="s">
        <v>2886</v>
      </c>
    </row>
    <row r="751" spans="1:24" ht="30" x14ac:dyDescent="0.25">
      <c r="A751" s="77">
        <f>VLOOKUP(C751,'BU and Control BU Listing'!A:E,5,FALSE)</f>
        <v>26000</v>
      </c>
      <c r="B751" s="80" t="s">
        <v>4140</v>
      </c>
      <c r="C751" s="22" t="str">
        <f t="shared" si="123"/>
        <v>29100</v>
      </c>
      <c r="D751" s="22" t="str">
        <f t="shared" si="124"/>
        <v>03030</v>
      </c>
      <c r="E751" s="21" t="str">
        <f>VLOOKUP(B751,'Table A as of March 2024'!A:G,7,FALSE)</f>
        <v>Blue Ridge Community College</v>
      </c>
      <c r="F751" s="21" t="str">
        <f>VLOOKUP(B751,'Table A as of March 2024'!A:H,8,FALSE)</f>
        <v>Indirect Cost Recovery</v>
      </c>
      <c r="G751" s="11" t="str">
        <f>VLOOKUP(B751,'Table A as of March 2024'!A:I,9,FALSE)</f>
        <v>500</v>
      </c>
      <c r="H751" t="str">
        <f>VLOOKUP(B751,'Table A as of March 2024'!A:L,12,FALSE)</f>
        <v>No</v>
      </c>
      <c r="I751" s="9" t="str">
        <f>VLOOKUP(B751,'Table A as of March 2024'!A:M,13,FALSE)</f>
        <v>U</v>
      </c>
      <c r="K751" t="str">
        <f>VLOOKUP(G751,'ACFR Class Vlookup'!A:B,2,FALSE)</f>
        <v>N/A</v>
      </c>
      <c r="L751" s="1" t="str">
        <f>VLOOKUP(D751,'Fund Information'!A:F,6,FALSE)</f>
        <v>Higher Education activity included on higher education financial statement template submissions.</v>
      </c>
      <c r="M751" s="6" t="str">
        <f t="shared" si="125"/>
        <v>N/A</v>
      </c>
      <c r="N751" s="6" t="s">
        <v>2886</v>
      </c>
      <c r="O751" s="6" t="str">
        <f t="shared" si="126"/>
        <v>N/A</v>
      </c>
      <c r="P751" s="5" t="s">
        <v>2886</v>
      </c>
      <c r="Q751" s="6" t="str">
        <f t="shared" si="127"/>
        <v>N/A</v>
      </c>
      <c r="R751" s="7" t="str">
        <f t="shared" si="132"/>
        <v>No</v>
      </c>
      <c r="S751" s="5" t="str">
        <f t="shared" si="128"/>
        <v>N/A</v>
      </c>
      <c r="T751" s="6" t="str">
        <f t="shared" si="129"/>
        <v>N/A</v>
      </c>
      <c r="U751" s="7" t="str">
        <f t="shared" si="133"/>
        <v>No</v>
      </c>
      <c r="V751" s="5" t="str">
        <f t="shared" si="130"/>
        <v>N/A</v>
      </c>
      <c r="W751" s="6" t="str">
        <f t="shared" si="131"/>
        <v>N/A</v>
      </c>
      <c r="X751" s="5" t="s">
        <v>2886</v>
      </c>
    </row>
    <row r="752" spans="1:24" ht="240" x14ac:dyDescent="0.25">
      <c r="A752" s="77">
        <f>VLOOKUP(C752,'BU and Control BU Listing'!A:E,5,FALSE)</f>
        <v>26000</v>
      </c>
      <c r="B752" s="80" t="s">
        <v>8722</v>
      </c>
      <c r="C752" s="22" t="str">
        <f t="shared" si="123"/>
        <v>29100</v>
      </c>
      <c r="D752" s="22" t="str">
        <f t="shared" si="124"/>
        <v>03040</v>
      </c>
      <c r="E752" s="21" t="str">
        <f>VLOOKUP(B752,'Table A as of March 2024'!A:G,7,FALSE)</f>
        <v>Blue Ridge Community College</v>
      </c>
      <c r="F752" s="21" t="str">
        <f>VLOOKUP(B752,'Table A as of March 2024'!A:H,8,FALSE)</f>
        <v>Institutional Reserve Fund</v>
      </c>
      <c r="G752" s="11" t="str">
        <f>VLOOKUP(B752,'Table A as of March 2024'!A:I,9,FALSE)</f>
        <v>500</v>
      </c>
      <c r="H752" t="str">
        <f>VLOOKUP(B752,'Table A as of March 2024'!A:L,12,FALSE)</f>
        <v>No</v>
      </c>
      <c r="I752" s="9" t="str">
        <f>VLOOKUP(B752,'Table A as of March 2024'!A:M,13,FALSE)</f>
        <v>U</v>
      </c>
      <c r="K752" t="str">
        <f>VLOOKUP(G752,'ACFR Class Vlookup'!A:B,2,FALSE)</f>
        <v>N/A</v>
      </c>
      <c r="L752" s="1" t="str">
        <f>VLOOKUP(D752,'Fund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752" s="6" t="str">
        <f t="shared" si="125"/>
        <v>N/A</v>
      </c>
      <c r="N752" s="6" t="s">
        <v>2886</v>
      </c>
      <c r="O752" s="6" t="str">
        <f t="shared" si="126"/>
        <v>N/A</v>
      </c>
      <c r="P752" s="5" t="s">
        <v>2886</v>
      </c>
      <c r="Q752" s="6" t="str">
        <f t="shared" si="127"/>
        <v>N/A</v>
      </c>
      <c r="R752" s="7" t="str">
        <f t="shared" si="132"/>
        <v>No</v>
      </c>
      <c r="S752" s="5" t="str">
        <f t="shared" si="128"/>
        <v>N/A</v>
      </c>
      <c r="T752" s="6" t="str">
        <f t="shared" si="129"/>
        <v>N/A</v>
      </c>
      <c r="U752" s="7" t="str">
        <f t="shared" si="133"/>
        <v>No</v>
      </c>
      <c r="V752" s="5" t="str">
        <f t="shared" si="130"/>
        <v>N/A</v>
      </c>
      <c r="W752" s="6" t="str">
        <f t="shared" si="131"/>
        <v>N/A</v>
      </c>
      <c r="X752" s="5" t="s">
        <v>2886</v>
      </c>
    </row>
    <row r="753" spans="1:24" ht="60" x14ac:dyDescent="0.25">
      <c r="A753" s="77">
        <f>VLOOKUP(C753,'BU and Control BU Listing'!A:E,5,FALSE)</f>
        <v>26000</v>
      </c>
      <c r="B753" s="80" t="s">
        <v>4141</v>
      </c>
      <c r="C753" s="22" t="str">
        <f t="shared" si="123"/>
        <v>29100</v>
      </c>
      <c r="D753" s="22" t="str">
        <f t="shared" si="124"/>
        <v>03060</v>
      </c>
      <c r="E753" s="21" t="str">
        <f>VLOOKUP(B753,'Table A as of March 2024'!A:G,7,FALSE)</f>
        <v>Blue Ridge Community College</v>
      </c>
      <c r="F753" s="21" t="str">
        <f>VLOOKUP(B753,'Table A as of March 2024'!A:H,8,FALSE)</f>
        <v>Auxiliary Enterprise</v>
      </c>
      <c r="G753" s="11" t="str">
        <f>VLOOKUP(B753,'Table A as of March 2024'!A:I,9,FALSE)</f>
        <v>500</v>
      </c>
      <c r="H753" t="str">
        <f>VLOOKUP(B753,'Table A as of March 2024'!A:L,12,FALSE)</f>
        <v>No</v>
      </c>
      <c r="I753" s="9" t="str">
        <f>VLOOKUP(B753,'Table A as of March 2024'!A:M,13,FALSE)</f>
        <v>U</v>
      </c>
      <c r="K753" t="str">
        <f>VLOOKUP(G753,'ACFR Class Vlookup'!A:B,2,FALSE)</f>
        <v>N/A</v>
      </c>
      <c r="L753" s="1" t="str">
        <f>VLOOKUP(D753,'Fund Information'!A:F,6,FALSE)</f>
        <v>The Higher Education Auxiliary Enterprise fund accounts for the Auxiliary activities at the colleges/universities.  These activities include such things as food service, bookstores, student health servicces and recreation/intramural programs.</v>
      </c>
      <c r="M753" s="6" t="str">
        <f t="shared" si="125"/>
        <v>N/A</v>
      </c>
      <c r="N753" s="6" t="s">
        <v>2886</v>
      </c>
      <c r="O753" s="6" t="str">
        <f t="shared" si="126"/>
        <v>N/A</v>
      </c>
      <c r="P753" s="5" t="s">
        <v>2886</v>
      </c>
      <c r="Q753" s="6" t="str">
        <f t="shared" si="127"/>
        <v>N/A</v>
      </c>
      <c r="R753" s="7" t="str">
        <f t="shared" si="132"/>
        <v>No</v>
      </c>
      <c r="S753" s="5" t="str">
        <f t="shared" si="128"/>
        <v>N/A</v>
      </c>
      <c r="T753" s="6" t="str">
        <f t="shared" si="129"/>
        <v>N/A</v>
      </c>
      <c r="U753" s="7" t="str">
        <f t="shared" si="133"/>
        <v>No</v>
      </c>
      <c r="V753" s="5" t="str">
        <f t="shared" si="130"/>
        <v>N/A</v>
      </c>
      <c r="W753" s="6" t="str">
        <f t="shared" si="131"/>
        <v>N/A</v>
      </c>
      <c r="X753" s="5" t="s">
        <v>2886</v>
      </c>
    </row>
    <row r="754" spans="1:24" ht="30" x14ac:dyDescent="0.25">
      <c r="A754" s="77">
        <f>VLOOKUP(C754,'BU and Control BU Listing'!A:E,5,FALSE)</f>
        <v>26000</v>
      </c>
      <c r="B754" s="80" t="s">
        <v>4142</v>
      </c>
      <c r="C754" s="22" t="str">
        <f t="shared" si="123"/>
        <v>29100</v>
      </c>
      <c r="D754" s="22" t="str">
        <f t="shared" si="124"/>
        <v>03080</v>
      </c>
      <c r="E754" s="21" t="str">
        <f>VLOOKUP(B754,'Table A as of March 2024'!A:G,7,FALSE)</f>
        <v>Blue Ridge Community College</v>
      </c>
      <c r="F754" s="21" t="str">
        <f>VLOOKUP(B754,'Table A as of March 2024'!A:H,8,FALSE)</f>
        <v>Work Study</v>
      </c>
      <c r="G754" s="11" t="str">
        <f>VLOOKUP(B754,'Table A as of March 2024'!A:I,9,FALSE)</f>
        <v>500</v>
      </c>
      <c r="H754" t="str">
        <f>VLOOKUP(B754,'Table A as of March 2024'!A:L,12,FALSE)</f>
        <v>No</v>
      </c>
      <c r="I754" s="9" t="str">
        <f>VLOOKUP(B754,'Table A as of March 2024'!A:M,13,FALSE)</f>
        <v>R</v>
      </c>
      <c r="K754" t="str">
        <f>VLOOKUP(G754,'ACFR Class Vlookup'!A:B,2,FALSE)</f>
        <v>N/A</v>
      </c>
      <c r="L754" s="1" t="str">
        <f>VLOOKUP(D754,'Fund Information'!A:F,6,FALSE)</f>
        <v>Higher Education activity included on higher education financial statement template submissions.</v>
      </c>
      <c r="M754" s="6" t="str">
        <f t="shared" si="125"/>
        <v>N/A</v>
      </c>
      <c r="N754" s="6" t="s">
        <v>2886</v>
      </c>
      <c r="O754" s="6" t="str">
        <f t="shared" si="126"/>
        <v>N/A</v>
      </c>
      <c r="P754" s="5" t="s">
        <v>2886</v>
      </c>
      <c r="Q754" s="6" t="str">
        <f t="shared" si="127"/>
        <v>N/A</v>
      </c>
      <c r="R754" s="7" t="str">
        <f t="shared" si="132"/>
        <v>No</v>
      </c>
      <c r="S754" s="5" t="str">
        <f t="shared" si="128"/>
        <v>N/A</v>
      </c>
      <c r="T754" s="6" t="str">
        <f t="shared" si="129"/>
        <v>N/A</v>
      </c>
      <c r="U754" s="7" t="str">
        <f t="shared" si="133"/>
        <v>No</v>
      </c>
      <c r="V754" s="5" t="str">
        <f t="shared" si="130"/>
        <v>N/A</v>
      </c>
      <c r="W754" s="6" t="str">
        <f t="shared" si="131"/>
        <v>N/A</v>
      </c>
      <c r="X754" s="5" t="s">
        <v>2886</v>
      </c>
    </row>
    <row r="755" spans="1:24" ht="30" x14ac:dyDescent="0.25">
      <c r="A755" s="77">
        <f>VLOOKUP(C755,'BU and Control BU Listing'!A:E,5,FALSE)</f>
        <v>26000</v>
      </c>
      <c r="B755" s="80" t="s">
        <v>4143</v>
      </c>
      <c r="C755" s="22" t="str">
        <f t="shared" si="123"/>
        <v>29100</v>
      </c>
      <c r="D755" s="22" t="str">
        <f t="shared" si="124"/>
        <v>03170</v>
      </c>
      <c r="E755" s="21" t="str">
        <f>VLOOKUP(B755,'Table A as of March 2024'!A:G,7,FALSE)</f>
        <v>Blue Ridge Community College</v>
      </c>
      <c r="F755" s="21" t="str">
        <f>VLOOKUP(B755,'Table A as of March 2024'!A:H,8,FALSE)</f>
        <v>Student Financial Assistance</v>
      </c>
      <c r="G755" s="11" t="str">
        <f>VLOOKUP(B755,'Table A as of March 2024'!A:I,9,FALSE)</f>
        <v>500</v>
      </c>
      <c r="H755" t="str">
        <f>VLOOKUP(B755,'Table A as of March 2024'!A:L,12,FALSE)</f>
        <v>No</v>
      </c>
      <c r="I755" s="9" t="str">
        <f>VLOOKUP(B755,'Table A as of March 2024'!A:M,13,FALSE)</f>
        <v>U</v>
      </c>
      <c r="K755" t="str">
        <f>VLOOKUP(G755,'ACFR Class Vlookup'!A:B,2,FALSE)</f>
        <v>N/A</v>
      </c>
      <c r="L755" s="1" t="str">
        <f>VLOOKUP(D755,'Fund Information'!A:F,6,FALSE)</f>
        <v>Higher Education activity included on higher education financial statement template submissions.</v>
      </c>
      <c r="M755" s="6" t="str">
        <f t="shared" si="125"/>
        <v>N/A</v>
      </c>
      <c r="N755" s="6" t="s">
        <v>2886</v>
      </c>
      <c r="O755" s="6" t="str">
        <f t="shared" si="126"/>
        <v>N/A</v>
      </c>
      <c r="P755" s="5" t="s">
        <v>2886</v>
      </c>
      <c r="Q755" s="6" t="str">
        <f t="shared" si="127"/>
        <v>N/A</v>
      </c>
      <c r="R755" s="7" t="str">
        <f t="shared" si="132"/>
        <v>No</v>
      </c>
      <c r="S755" s="5" t="str">
        <f t="shared" si="128"/>
        <v>N/A</v>
      </c>
      <c r="T755" s="6" t="str">
        <f t="shared" si="129"/>
        <v>N/A</v>
      </c>
      <c r="U755" s="7" t="str">
        <f t="shared" si="133"/>
        <v>No</v>
      </c>
      <c r="V755" s="5" t="str">
        <f t="shared" si="130"/>
        <v>N/A</v>
      </c>
      <c r="W755" s="6" t="str">
        <f t="shared" si="131"/>
        <v>N/A</v>
      </c>
      <c r="X755" s="5" t="s">
        <v>2886</v>
      </c>
    </row>
    <row r="756" spans="1:24" x14ac:dyDescent="0.25">
      <c r="A756" s="77">
        <f>VLOOKUP(C756,'BU and Control BU Listing'!A:E,5,FALSE)</f>
        <v>26000</v>
      </c>
      <c r="B756" s="80" t="s">
        <v>4144</v>
      </c>
      <c r="C756" s="22" t="str">
        <f t="shared" si="123"/>
        <v>29100</v>
      </c>
      <c r="D756" s="22" t="str">
        <f t="shared" si="124"/>
        <v>03190</v>
      </c>
      <c r="E756" s="21" t="str">
        <f>VLOOKUP(B756,'Table A as of March 2024'!A:G,7,FALSE)</f>
        <v>Blue Ridge Community College</v>
      </c>
      <c r="F756" s="21" t="str">
        <f>VLOOKUP(B756,'Table A as of March 2024'!A:H,8,FALSE)</f>
        <v>Workforce Development Program</v>
      </c>
      <c r="G756" s="11" t="str">
        <f>VLOOKUP(B756,'Table A as of March 2024'!A:I,9,FALSE)</f>
        <v>500</v>
      </c>
      <c r="H756" t="str">
        <f>VLOOKUP(B756,'Table A as of March 2024'!A:L,12,FALSE)</f>
        <v>No</v>
      </c>
      <c r="I756" s="9" t="str">
        <f>VLOOKUP(B756,'Table A as of March 2024'!A:M,13,FALSE)</f>
        <v>U</v>
      </c>
      <c r="K756" t="str">
        <f>VLOOKUP(G756,'ACFR Class Vlookup'!A:B,2,FALSE)</f>
        <v>N/A</v>
      </c>
      <c r="L756" s="1">
        <f>VLOOKUP(D756,'Fund Information'!A:F,6,FALSE)</f>
        <v>0</v>
      </c>
      <c r="M756" s="6" t="str">
        <f t="shared" si="125"/>
        <v>N/A</v>
      </c>
      <c r="N756" s="6" t="s">
        <v>2886</v>
      </c>
      <c r="O756" s="6" t="str">
        <f t="shared" si="126"/>
        <v>N/A</v>
      </c>
      <c r="P756" s="5" t="s">
        <v>2886</v>
      </c>
      <c r="Q756" s="6" t="str">
        <f t="shared" si="127"/>
        <v>N/A</v>
      </c>
      <c r="R756" s="7" t="str">
        <f t="shared" si="132"/>
        <v>No</v>
      </c>
      <c r="S756" s="5" t="str">
        <f t="shared" si="128"/>
        <v>N/A</v>
      </c>
      <c r="T756" s="6" t="str">
        <f t="shared" si="129"/>
        <v>N/A</v>
      </c>
      <c r="U756" s="7" t="str">
        <f t="shared" si="133"/>
        <v>No</v>
      </c>
      <c r="V756" s="5" t="str">
        <f t="shared" si="130"/>
        <v>N/A</v>
      </c>
      <c r="W756" s="6" t="str">
        <f t="shared" si="131"/>
        <v>N/A</v>
      </c>
      <c r="X756" s="5" t="s">
        <v>2886</v>
      </c>
    </row>
    <row r="757" spans="1:24" ht="165" x14ac:dyDescent="0.25">
      <c r="A757" s="77">
        <f>VLOOKUP(C757,'BU and Control BU Listing'!A:E,5,FALSE)</f>
        <v>26000</v>
      </c>
      <c r="B757" s="80" t="s">
        <v>8219</v>
      </c>
      <c r="C757" s="22" t="str">
        <f t="shared" si="123"/>
        <v>29100</v>
      </c>
      <c r="D757" s="22" t="str">
        <f t="shared" si="124"/>
        <v>03210</v>
      </c>
      <c r="E757" s="21" t="str">
        <f>VLOOKUP(B757,'Table A as of March 2024'!A:G,7,FALSE)</f>
        <v>Blue Ridge Community College</v>
      </c>
      <c r="F757" s="21" t="str">
        <f>VLOOKUP(B757,'Table A as of March 2024'!A:H,8,FALSE)</f>
        <v>ARP-CrvStLoclFisRecFd-COVID-19</v>
      </c>
      <c r="G757" s="11" t="str">
        <f>VLOOKUP(B757,'Table A as of March 2024'!A:I,9,FALSE)</f>
        <v>500</v>
      </c>
      <c r="H757" t="str">
        <f>VLOOKUP(B757,'Table A as of March 2024'!A:L,12,FALSE)</f>
        <v>No</v>
      </c>
      <c r="I757" s="9" t="str">
        <f>VLOOKUP(B757,'Table A as of March 2024'!A:M,13,FALSE)</f>
        <v>V</v>
      </c>
      <c r="K757" t="str">
        <f>VLOOKUP(G757,'ACFR Class Vlookup'!A:B,2,FALSE)</f>
        <v>N/A</v>
      </c>
      <c r="L757" s="1" t="str">
        <f>VLOOKUP(D757,'Fund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757" s="6" t="str">
        <f t="shared" si="125"/>
        <v>N/A</v>
      </c>
      <c r="N757" s="6" t="s">
        <v>2886</v>
      </c>
      <c r="O757" s="6" t="str">
        <f t="shared" si="126"/>
        <v>N/A</v>
      </c>
      <c r="P757" s="5" t="s">
        <v>2886</v>
      </c>
      <c r="Q757" s="6" t="str">
        <f t="shared" si="127"/>
        <v>N/A</v>
      </c>
      <c r="R757" s="7" t="str">
        <f t="shared" si="132"/>
        <v>No</v>
      </c>
      <c r="S757" s="5" t="str">
        <f t="shared" si="128"/>
        <v>N/A</v>
      </c>
      <c r="T757" s="6" t="str">
        <f t="shared" si="129"/>
        <v>N/A</v>
      </c>
      <c r="U757" s="7" t="str">
        <f t="shared" si="133"/>
        <v>No</v>
      </c>
      <c r="V757" s="5" t="str">
        <f t="shared" si="130"/>
        <v>N/A</v>
      </c>
      <c r="W757" s="6" t="str">
        <f t="shared" si="131"/>
        <v>N/A</v>
      </c>
      <c r="X757" s="5" t="s">
        <v>2886</v>
      </c>
    </row>
    <row r="758" spans="1:24" ht="105" x14ac:dyDescent="0.25">
      <c r="A758" s="77">
        <f>VLOOKUP(C758,'BU and Control BU Listing'!A:E,5,FALSE)</f>
        <v>26000</v>
      </c>
      <c r="B758" s="80" t="s">
        <v>5925</v>
      </c>
      <c r="C758" s="22" t="str">
        <f t="shared" si="123"/>
        <v>29100</v>
      </c>
      <c r="D758" s="22" t="str">
        <f t="shared" si="124"/>
        <v>03390</v>
      </c>
      <c r="E758" s="21" t="str">
        <f>VLOOKUP(B758,'Table A as of March 2024'!A:G,7,FALSE)</f>
        <v>Blue Ridge Community College</v>
      </c>
      <c r="F758" s="21" t="str">
        <f>VLOOKUP(B758,'Table A as of March 2024'!A:H,8,FALSE)</f>
        <v>Strngthning Inst Prgm-COVID-19</v>
      </c>
      <c r="G758" s="11" t="str">
        <f>VLOOKUP(B758,'Table A as of March 2024'!A:I,9,FALSE)</f>
        <v>500</v>
      </c>
      <c r="H758" t="str">
        <f>VLOOKUP(B758,'Table A as of March 2024'!A:L,12,FALSE)</f>
        <v>No</v>
      </c>
      <c r="I758" s="9" t="str">
        <f>VLOOKUP(B758,'Table A as of March 2024'!A:M,13,FALSE)</f>
        <v>V</v>
      </c>
      <c r="K758" t="str">
        <f>VLOOKUP(G758,'ACFR Class Vlookup'!A:B,2,FALSE)</f>
        <v>N/A</v>
      </c>
      <c r="L758" s="1" t="str">
        <f>VLOOKUP(D758,'Fund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758" s="6" t="str">
        <f t="shared" si="125"/>
        <v>N/A</v>
      </c>
      <c r="N758" s="6" t="s">
        <v>2886</v>
      </c>
      <c r="O758" s="6" t="str">
        <f t="shared" si="126"/>
        <v>N/A</v>
      </c>
      <c r="P758" s="5" t="s">
        <v>2886</v>
      </c>
      <c r="Q758" s="6" t="str">
        <f t="shared" si="127"/>
        <v>N/A</v>
      </c>
      <c r="R758" s="7" t="str">
        <f t="shared" si="132"/>
        <v>No</v>
      </c>
      <c r="S758" s="5" t="str">
        <f t="shared" si="128"/>
        <v>N/A</v>
      </c>
      <c r="T758" s="6" t="str">
        <f t="shared" si="129"/>
        <v>N/A</v>
      </c>
      <c r="U758" s="7" t="str">
        <f t="shared" si="133"/>
        <v>No</v>
      </c>
      <c r="V758" s="5" t="str">
        <f t="shared" si="130"/>
        <v>N/A</v>
      </c>
      <c r="W758" s="6" t="str">
        <f t="shared" si="131"/>
        <v>N/A</v>
      </c>
      <c r="X758" s="5" t="s">
        <v>2886</v>
      </c>
    </row>
    <row r="759" spans="1:24" ht="90" x14ac:dyDescent="0.25">
      <c r="A759" s="77">
        <f>VLOOKUP(C759,'BU and Control BU Listing'!A:E,5,FALSE)</f>
        <v>26000</v>
      </c>
      <c r="B759" s="80" t="s">
        <v>8220</v>
      </c>
      <c r="C759" s="22" t="str">
        <f t="shared" si="123"/>
        <v>29100</v>
      </c>
      <c r="D759" s="22" t="str">
        <f t="shared" si="124"/>
        <v>03410</v>
      </c>
      <c r="E759" s="21" t="str">
        <f>VLOOKUP(B759,'Table A as of March 2024'!A:G,7,FALSE)</f>
        <v>Blue Ridge Community College</v>
      </c>
      <c r="F759" s="21" t="str">
        <f>VLOOKUP(B759,'Table A as of March 2024'!A:H,8,FALSE)</f>
        <v>GEER Fund - COVID-19</v>
      </c>
      <c r="G759" s="11" t="str">
        <f>VLOOKUP(B759,'Table A as of March 2024'!A:I,9,FALSE)</f>
        <v>500</v>
      </c>
      <c r="H759" t="str">
        <f>VLOOKUP(B759,'Table A as of March 2024'!A:L,12,FALSE)</f>
        <v>No</v>
      </c>
      <c r="I759" s="9" t="str">
        <f>VLOOKUP(B759,'Table A as of March 2024'!A:M,13,FALSE)</f>
        <v>V</v>
      </c>
      <c r="K759" t="str">
        <f>VLOOKUP(G759,'ACFR Class Vlookup'!A:B,2,FALSE)</f>
        <v>N/A</v>
      </c>
      <c r="L759" s="1" t="str">
        <f>VLOOKUP(D759,'Fund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759" s="6" t="str">
        <f t="shared" si="125"/>
        <v>N/A</v>
      </c>
      <c r="N759" s="6" t="s">
        <v>2886</v>
      </c>
      <c r="O759" s="6" t="str">
        <f t="shared" si="126"/>
        <v>N/A</v>
      </c>
      <c r="P759" s="5" t="s">
        <v>2886</v>
      </c>
      <c r="Q759" s="6" t="str">
        <f t="shared" si="127"/>
        <v>N/A</v>
      </c>
      <c r="R759" s="7" t="str">
        <f t="shared" si="132"/>
        <v>No</v>
      </c>
      <c r="S759" s="5" t="str">
        <f t="shared" si="128"/>
        <v>N/A</v>
      </c>
      <c r="T759" s="6" t="str">
        <f t="shared" si="129"/>
        <v>N/A</v>
      </c>
      <c r="U759" s="7" t="str">
        <f t="shared" si="133"/>
        <v>No</v>
      </c>
      <c r="V759" s="5" t="str">
        <f t="shared" si="130"/>
        <v>N/A</v>
      </c>
      <c r="W759" s="6" t="str">
        <f t="shared" si="131"/>
        <v>N/A</v>
      </c>
      <c r="X759" s="5" t="s">
        <v>2886</v>
      </c>
    </row>
    <row r="760" spans="1:24" ht="165" x14ac:dyDescent="0.25">
      <c r="A760" s="77">
        <f>VLOOKUP(C760,'BU and Control BU Listing'!A:E,5,FALSE)</f>
        <v>26000</v>
      </c>
      <c r="B760" s="80" t="s">
        <v>5926</v>
      </c>
      <c r="C760" s="22" t="str">
        <f t="shared" si="123"/>
        <v>29100</v>
      </c>
      <c r="D760" s="22" t="str">
        <f t="shared" si="124"/>
        <v>03420</v>
      </c>
      <c r="E760" s="21" t="str">
        <f>VLOOKUP(B760,'Table A as of March 2024'!A:G,7,FALSE)</f>
        <v>Blue Ridge Community College</v>
      </c>
      <c r="F760" s="21" t="str">
        <f>VLOOKUP(B760,'Table A as of March 2024'!A:H,8,FALSE)</f>
        <v>Caresactrlffd-General-Covid-19</v>
      </c>
      <c r="G760" s="11" t="str">
        <f>VLOOKUP(B760,'Table A as of March 2024'!A:I,9,FALSE)</f>
        <v>500</v>
      </c>
      <c r="H760" t="str">
        <f>VLOOKUP(B760,'Table A as of March 2024'!A:L,12,FALSE)</f>
        <v>No</v>
      </c>
      <c r="I760" s="9" t="str">
        <f>VLOOKUP(B760,'Table A as of March 2024'!A:M,13,FALSE)</f>
        <v>V</v>
      </c>
      <c r="K760" t="str">
        <f>VLOOKUP(G760,'ACFR Class Vlookup'!A:B,2,FALSE)</f>
        <v>N/A</v>
      </c>
      <c r="L760" s="1" t="str">
        <f>VLOOKUP(D760,'Fund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60" s="6" t="str">
        <f t="shared" si="125"/>
        <v>N/A</v>
      </c>
      <c r="N760" s="6" t="s">
        <v>2886</v>
      </c>
      <c r="O760" s="6" t="str">
        <f t="shared" si="126"/>
        <v>N/A</v>
      </c>
      <c r="P760" s="5" t="s">
        <v>2886</v>
      </c>
      <c r="Q760" s="6" t="str">
        <f t="shared" si="127"/>
        <v>N/A</v>
      </c>
      <c r="R760" s="7" t="str">
        <f t="shared" si="132"/>
        <v>No</v>
      </c>
      <c r="S760" s="5" t="str">
        <f t="shared" si="128"/>
        <v>N/A</v>
      </c>
      <c r="T760" s="6" t="str">
        <f t="shared" si="129"/>
        <v>N/A</v>
      </c>
      <c r="U760" s="7" t="str">
        <f t="shared" si="133"/>
        <v>No</v>
      </c>
      <c r="V760" s="5" t="str">
        <f t="shared" si="130"/>
        <v>N/A</v>
      </c>
      <c r="W760" s="6" t="str">
        <f t="shared" si="131"/>
        <v>N/A</v>
      </c>
      <c r="X760" s="5" t="s">
        <v>2886</v>
      </c>
    </row>
    <row r="761" spans="1:24" ht="165" x14ac:dyDescent="0.25">
      <c r="A761" s="77">
        <f>VLOOKUP(C761,'BU and Control BU Listing'!A:E,5,FALSE)</f>
        <v>26000</v>
      </c>
      <c r="B761" s="80" t="s">
        <v>8886</v>
      </c>
      <c r="C761" s="22" t="str">
        <f t="shared" si="123"/>
        <v>29100</v>
      </c>
      <c r="D761" s="22" t="str">
        <f t="shared" si="124"/>
        <v>03460</v>
      </c>
      <c r="E761" s="21" t="str">
        <f>VLOOKUP(B761,'Table A as of March 2024'!A:G,7,FALSE)</f>
        <v>Blue Ridge Community College</v>
      </c>
      <c r="F761" s="21" t="str">
        <f>VLOOKUP(B761,'Table A as of March 2024'!A:H,8,FALSE)</f>
        <v>Innovative internship Fund</v>
      </c>
      <c r="G761" s="11" t="str">
        <f>VLOOKUP(B761,'Table A as of March 2024'!A:I,9,FALSE)</f>
        <v>500</v>
      </c>
      <c r="H761" t="str">
        <f>VLOOKUP(B761,'Table A as of March 2024'!A:L,12,FALSE)</f>
        <v>No</v>
      </c>
      <c r="I761" s="9" t="str">
        <f>VLOOKUP(B761,'Table A as of March 2024'!A:M,13,FALSE)</f>
        <v>U</v>
      </c>
      <c r="K761" t="str">
        <f>VLOOKUP(G761,'ACFR Class Vlookup'!A:B,2,FALSE)</f>
        <v>N/A</v>
      </c>
      <c r="L761" s="1" t="str">
        <f>VLOOKUP(D761,'Fund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761" s="6" t="str">
        <f t="shared" si="125"/>
        <v>N/A</v>
      </c>
      <c r="N761" s="6" t="s">
        <v>2886</v>
      </c>
      <c r="O761" s="6" t="str">
        <f t="shared" si="126"/>
        <v>N/A</v>
      </c>
      <c r="P761" s="5" t="s">
        <v>2886</v>
      </c>
      <c r="Q761" s="6" t="str">
        <f t="shared" si="127"/>
        <v>N/A</v>
      </c>
      <c r="R761" s="7" t="str">
        <f t="shared" si="132"/>
        <v>No</v>
      </c>
      <c r="S761" s="5" t="str">
        <f t="shared" si="128"/>
        <v>N/A</v>
      </c>
      <c r="T761" s="6" t="str">
        <f t="shared" si="129"/>
        <v>N/A</v>
      </c>
      <c r="U761" s="7" t="str">
        <f t="shared" si="133"/>
        <v>No</v>
      </c>
      <c r="V761" s="5" t="str">
        <f t="shared" si="130"/>
        <v>N/A</v>
      </c>
      <c r="W761" s="6" t="str">
        <f t="shared" si="131"/>
        <v>N/A</v>
      </c>
      <c r="X761" s="5" t="s">
        <v>2886</v>
      </c>
    </row>
    <row r="762" spans="1:24" ht="225" x14ac:dyDescent="0.25">
      <c r="A762" s="77">
        <f>VLOOKUP(C762,'BU and Control BU Listing'!A:E,5,FALSE)</f>
        <v>26000</v>
      </c>
      <c r="B762" s="80" t="s">
        <v>8887</v>
      </c>
      <c r="C762" s="22" t="str">
        <f t="shared" si="123"/>
        <v>29100</v>
      </c>
      <c r="D762" s="22" t="str">
        <f t="shared" si="124"/>
        <v>03490</v>
      </c>
      <c r="E762" s="21" t="str">
        <f>VLOOKUP(B762,'Table A as of March 2024'!A:G,7,FALSE)</f>
        <v>Blue Ridge Community College</v>
      </c>
      <c r="F762" s="21" t="str">
        <f>VLOOKUP(B762,'Table A as of March 2024'!A:H,8,FALSE)</f>
        <v>NewEconomyWrkfrcCrdntlGrntFnd</v>
      </c>
      <c r="G762" s="11" t="str">
        <f>VLOOKUP(B762,'Table A as of March 2024'!A:I,9,FALSE)</f>
        <v>500</v>
      </c>
      <c r="H762" t="str">
        <f>VLOOKUP(B762,'Table A as of March 2024'!A:L,12,FALSE)</f>
        <v>No</v>
      </c>
      <c r="I762" s="9" t="str">
        <f>VLOOKUP(B762,'Table A as of March 2024'!A:M,13,FALSE)</f>
        <v>U</v>
      </c>
      <c r="K762" t="str">
        <f>VLOOKUP(G762,'ACFR Class Vlookup'!A:B,2,FALSE)</f>
        <v>N/A</v>
      </c>
      <c r="L762" s="1" t="str">
        <f>VLOOKUP(D762,'Fund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762" s="6" t="str">
        <f t="shared" si="125"/>
        <v>N/A</v>
      </c>
      <c r="N762" s="6" t="s">
        <v>2886</v>
      </c>
      <c r="O762" s="6" t="str">
        <f t="shared" si="126"/>
        <v>N/A</v>
      </c>
      <c r="P762" s="5" t="s">
        <v>2886</v>
      </c>
      <c r="Q762" s="6" t="str">
        <f t="shared" si="127"/>
        <v>N/A</v>
      </c>
      <c r="R762" s="7" t="str">
        <f t="shared" si="132"/>
        <v>No</v>
      </c>
      <c r="S762" s="5" t="str">
        <f t="shared" si="128"/>
        <v>N/A</v>
      </c>
      <c r="T762" s="6" t="str">
        <f t="shared" si="129"/>
        <v>N/A</v>
      </c>
      <c r="U762" s="7" t="str">
        <f t="shared" si="133"/>
        <v>No</v>
      </c>
      <c r="V762" s="5" t="str">
        <f t="shared" si="130"/>
        <v>N/A</v>
      </c>
      <c r="W762" s="6" t="str">
        <f t="shared" si="131"/>
        <v>N/A</v>
      </c>
      <c r="X762" s="5" t="s">
        <v>2886</v>
      </c>
    </row>
    <row r="763" spans="1:24" ht="90" x14ac:dyDescent="0.25">
      <c r="A763" s="77">
        <f>VLOOKUP(C763,'BU and Control BU Listing'!A:E,5,FALSE)</f>
        <v>26000</v>
      </c>
      <c r="B763" s="80" t="s">
        <v>5927</v>
      </c>
      <c r="C763" s="22" t="str">
        <f t="shared" si="123"/>
        <v>29100</v>
      </c>
      <c r="D763" s="22" t="str">
        <f t="shared" si="124"/>
        <v>03690</v>
      </c>
      <c r="E763" s="21" t="str">
        <f>VLOOKUP(B763,'Table A as of March 2024'!A:G,7,FALSE)</f>
        <v>Blue Ridge Community College</v>
      </c>
      <c r="F763" s="21" t="str">
        <f>VLOOKUP(B763,'Table A as of March 2024'!A:H,8,FALSE)</f>
        <v>EduStabFund-Institutn-COVID-19</v>
      </c>
      <c r="G763" s="11" t="str">
        <f>VLOOKUP(B763,'Table A as of March 2024'!A:I,9,FALSE)</f>
        <v>500</v>
      </c>
      <c r="H763" t="str">
        <f>VLOOKUP(B763,'Table A as of March 2024'!A:L,12,FALSE)</f>
        <v>No</v>
      </c>
      <c r="I763" s="9" t="str">
        <f>VLOOKUP(B763,'Table A as of March 2024'!A:M,13,FALSE)</f>
        <v>V</v>
      </c>
      <c r="K763" t="str">
        <f>VLOOKUP(G763,'ACFR Class Vlookup'!A:B,2,FALSE)</f>
        <v>N/A</v>
      </c>
      <c r="L763" s="1" t="str">
        <f>VLOOKUP(D763,'Fund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763" s="6" t="str">
        <f t="shared" si="125"/>
        <v>N/A</v>
      </c>
      <c r="N763" s="6" t="s">
        <v>2886</v>
      </c>
      <c r="O763" s="6" t="str">
        <f t="shared" si="126"/>
        <v>N/A</v>
      </c>
      <c r="P763" s="5" t="s">
        <v>2886</v>
      </c>
      <c r="Q763" s="6" t="str">
        <f t="shared" si="127"/>
        <v>N/A</v>
      </c>
      <c r="R763" s="7" t="str">
        <f t="shared" si="132"/>
        <v>No</v>
      </c>
      <c r="S763" s="5" t="str">
        <f t="shared" si="128"/>
        <v>N/A</v>
      </c>
      <c r="T763" s="6" t="str">
        <f t="shared" si="129"/>
        <v>N/A</v>
      </c>
      <c r="U763" s="7" t="str">
        <f t="shared" si="133"/>
        <v>No</v>
      </c>
      <c r="V763" s="5" t="str">
        <f t="shared" si="130"/>
        <v>N/A</v>
      </c>
      <c r="W763" s="6" t="str">
        <f t="shared" si="131"/>
        <v>N/A</v>
      </c>
      <c r="X763" s="5" t="s">
        <v>2886</v>
      </c>
    </row>
    <row r="764" spans="1:24" ht="30" x14ac:dyDescent="0.25">
      <c r="A764" s="77">
        <f>VLOOKUP(C764,'BU and Control BU Listing'!A:E,5,FALSE)</f>
        <v>26000</v>
      </c>
      <c r="B764" s="80" t="s">
        <v>4145</v>
      </c>
      <c r="C764" s="22" t="str">
        <f t="shared" si="123"/>
        <v>29100</v>
      </c>
      <c r="D764" s="22" t="str">
        <f t="shared" si="124"/>
        <v>03860</v>
      </c>
      <c r="E764" s="21" t="str">
        <f>VLOOKUP(B764,'Table A as of March 2024'!A:G,7,FALSE)</f>
        <v>Blue Ridge Community College</v>
      </c>
      <c r="F764" s="21" t="str">
        <f>VLOOKUP(B764,'Table A as of March 2024'!A:H,8,FALSE)</f>
        <v>Rcycl Matl Sale-Non-Gen/Fed-HE</v>
      </c>
      <c r="G764" s="11" t="str">
        <f>VLOOKUP(B764,'Table A as of March 2024'!A:I,9,FALSE)</f>
        <v>500</v>
      </c>
      <c r="H764" t="str">
        <f>VLOOKUP(B764,'Table A as of March 2024'!A:L,12,FALSE)</f>
        <v>No</v>
      </c>
      <c r="I764" s="9" t="str">
        <f>VLOOKUP(B764,'Table A as of March 2024'!A:M,13,FALSE)</f>
        <v>U</v>
      </c>
      <c r="K764" t="str">
        <f>VLOOKUP(G764,'ACFR Class Vlookup'!A:B,2,FALSE)</f>
        <v>N/A</v>
      </c>
      <c r="L764" s="1" t="str">
        <f>VLOOKUP(D764,'Fund Information'!A:F,6,FALSE)</f>
        <v>Higher Education activity included on higher education financial statement template submissions.</v>
      </c>
      <c r="M764" s="6" t="str">
        <f t="shared" si="125"/>
        <v>N/A</v>
      </c>
      <c r="N764" s="6" t="s">
        <v>2886</v>
      </c>
      <c r="O764" s="6" t="str">
        <f t="shared" si="126"/>
        <v>N/A</v>
      </c>
      <c r="P764" s="5" t="s">
        <v>2886</v>
      </c>
      <c r="Q764" s="6" t="str">
        <f t="shared" si="127"/>
        <v>N/A</v>
      </c>
      <c r="R764" s="7" t="str">
        <f t="shared" si="132"/>
        <v>No</v>
      </c>
      <c r="S764" s="5" t="str">
        <f t="shared" si="128"/>
        <v>N/A</v>
      </c>
      <c r="T764" s="6" t="str">
        <f t="shared" si="129"/>
        <v>N/A</v>
      </c>
      <c r="U764" s="7" t="str">
        <f t="shared" si="133"/>
        <v>No</v>
      </c>
      <c r="V764" s="5" t="str">
        <f t="shared" si="130"/>
        <v>N/A</v>
      </c>
      <c r="W764" s="6" t="str">
        <f t="shared" si="131"/>
        <v>N/A</v>
      </c>
      <c r="X764" s="5" t="s">
        <v>2886</v>
      </c>
    </row>
    <row r="765" spans="1:24" ht="45" x14ac:dyDescent="0.25">
      <c r="A765" s="77">
        <f>VLOOKUP(C765,'BU and Control BU Listing'!A:E,5,FALSE)</f>
        <v>26000</v>
      </c>
      <c r="B765" s="80" t="s">
        <v>4146</v>
      </c>
      <c r="C765" s="22" t="str">
        <f t="shared" si="123"/>
        <v>29100</v>
      </c>
      <c r="D765" s="22" t="str">
        <f t="shared" si="124"/>
        <v>03870</v>
      </c>
      <c r="E765" s="21" t="str">
        <f>VLOOKUP(B765,'Table A as of March 2024'!A:G,7,FALSE)</f>
        <v>Blue Ridge Community College</v>
      </c>
      <c r="F765" s="21" t="str">
        <f>VLOOKUP(B765,'Table A as of March 2024'!A:H,8,FALSE)</f>
        <v>Srplus Supp&amp;Equip Sales-Gen-HE</v>
      </c>
      <c r="G765" s="11" t="str">
        <f>VLOOKUP(B765,'Table A as of March 2024'!A:I,9,FALSE)</f>
        <v>500</v>
      </c>
      <c r="H765" t="str">
        <f>VLOOKUP(B765,'Table A as of March 2024'!A:L,12,FALSE)</f>
        <v>No</v>
      </c>
      <c r="I765" s="9" t="str">
        <f>VLOOKUP(B765,'Table A as of March 2024'!A:M,13,FALSE)</f>
        <v>U</v>
      </c>
      <c r="K765" t="str">
        <f>VLOOKUP(G765,'ACFR Class Vlookup'!A:B,2,FALSE)</f>
        <v>N/A</v>
      </c>
      <c r="L765" s="1" t="str">
        <f>VLOOKUP(D765,'Fund Information'!A:F,6,FALSE)</f>
        <v>Higher Education activity accounted for on higher education financial statement template submissions.  Accounts for sale of surplus supplies and equipment.</v>
      </c>
      <c r="M765" s="6" t="str">
        <f t="shared" si="125"/>
        <v>N/A</v>
      </c>
      <c r="N765" s="6" t="s">
        <v>2886</v>
      </c>
      <c r="O765" s="6" t="str">
        <f t="shared" si="126"/>
        <v>N/A</v>
      </c>
      <c r="P765" s="5" t="s">
        <v>2886</v>
      </c>
      <c r="Q765" s="6" t="str">
        <f t="shared" si="127"/>
        <v>N/A</v>
      </c>
      <c r="R765" s="7" t="str">
        <f t="shared" si="132"/>
        <v>No</v>
      </c>
      <c r="S765" s="5" t="str">
        <f t="shared" si="128"/>
        <v>N/A</v>
      </c>
      <c r="T765" s="6" t="str">
        <f t="shared" si="129"/>
        <v>N/A</v>
      </c>
      <c r="U765" s="7" t="str">
        <f t="shared" si="133"/>
        <v>No</v>
      </c>
      <c r="V765" s="5" t="str">
        <f t="shared" si="130"/>
        <v>N/A</v>
      </c>
      <c r="W765" s="6" t="str">
        <f t="shared" si="131"/>
        <v>N/A</v>
      </c>
      <c r="X765" s="5" t="s">
        <v>2886</v>
      </c>
    </row>
    <row r="766" spans="1:24" ht="30" x14ac:dyDescent="0.25">
      <c r="A766" s="77">
        <f>VLOOKUP(C766,'BU and Control BU Listing'!A:E,5,FALSE)</f>
        <v>26000</v>
      </c>
      <c r="B766" s="80" t="s">
        <v>4147</v>
      </c>
      <c r="C766" s="22" t="str">
        <f t="shared" si="123"/>
        <v>29100</v>
      </c>
      <c r="D766" s="22" t="str">
        <f t="shared" si="124"/>
        <v>03900</v>
      </c>
      <c r="E766" s="21" t="str">
        <f>VLOOKUP(B766,'Table A as of March 2024'!A:G,7,FALSE)</f>
        <v>Blue Ridge Community College</v>
      </c>
      <c r="F766" s="21" t="str">
        <f>VLOOKUP(B766,'Table A as of March 2024'!A:H,8,FALSE)</f>
        <v>Insurance Recovery - Higher Ed</v>
      </c>
      <c r="G766" s="11" t="str">
        <f>VLOOKUP(B766,'Table A as of March 2024'!A:I,9,FALSE)</f>
        <v>500</v>
      </c>
      <c r="H766" t="str">
        <f>VLOOKUP(B766,'Table A as of March 2024'!A:L,12,FALSE)</f>
        <v>No</v>
      </c>
      <c r="I766" s="9" t="str">
        <f>VLOOKUP(B766,'Table A as of March 2024'!A:M,13,FALSE)</f>
        <v>U</v>
      </c>
      <c r="K766" t="str">
        <f>VLOOKUP(G766,'ACFR Class Vlookup'!A:B,2,FALSE)</f>
        <v>N/A</v>
      </c>
      <c r="L766" s="1" t="str">
        <f>VLOOKUP(D766,'Fund Information'!A:F,6,FALSE)</f>
        <v>Higher Education activity included on higher education financial statement template submissions.</v>
      </c>
      <c r="M766" s="6" t="str">
        <f t="shared" si="125"/>
        <v>N/A</v>
      </c>
      <c r="N766" s="6" t="s">
        <v>2886</v>
      </c>
      <c r="O766" s="6" t="str">
        <f t="shared" si="126"/>
        <v>N/A</v>
      </c>
      <c r="P766" s="5" t="s">
        <v>2886</v>
      </c>
      <c r="Q766" s="6" t="str">
        <f t="shared" si="127"/>
        <v>N/A</v>
      </c>
      <c r="R766" s="7" t="str">
        <f t="shared" si="132"/>
        <v>No</v>
      </c>
      <c r="S766" s="5" t="str">
        <f t="shared" si="128"/>
        <v>N/A</v>
      </c>
      <c r="T766" s="6" t="str">
        <f t="shared" si="129"/>
        <v>N/A</v>
      </c>
      <c r="U766" s="7" t="str">
        <f t="shared" si="133"/>
        <v>No</v>
      </c>
      <c r="V766" s="5" t="str">
        <f t="shared" si="130"/>
        <v>N/A</v>
      </c>
      <c r="W766" s="6" t="str">
        <f t="shared" si="131"/>
        <v>N/A</v>
      </c>
      <c r="X766" s="5" t="s">
        <v>2886</v>
      </c>
    </row>
    <row r="767" spans="1:24" ht="75" x14ac:dyDescent="0.25">
      <c r="A767" s="77">
        <f>VLOOKUP(C767,'BU and Control BU Listing'!A:E,5,FALSE)</f>
        <v>26000</v>
      </c>
      <c r="B767" s="80" t="s">
        <v>4148</v>
      </c>
      <c r="C767" s="22" t="str">
        <f t="shared" si="123"/>
        <v>29100</v>
      </c>
      <c r="D767" s="22" t="str">
        <f t="shared" si="124"/>
        <v>07005</v>
      </c>
      <c r="E767" s="21" t="str">
        <f>VLOOKUP(B767,'Table A as of March 2024'!A:G,7,FALSE)</f>
        <v>Blue Ridge Community College</v>
      </c>
      <c r="F767" s="21" t="str">
        <f>VLOOKUP(B767,'Table A as of March 2024'!A:H,8,FALSE)</f>
        <v>Trust And Agency-VCCS</v>
      </c>
      <c r="G767" s="11" t="str">
        <f>VLOOKUP(B767,'Table A as of March 2024'!A:I,9,FALSE)</f>
        <v>500</v>
      </c>
      <c r="H767" t="str">
        <f>VLOOKUP(B767,'Table A as of March 2024'!A:L,12,FALSE)</f>
        <v>No</v>
      </c>
      <c r="I767" s="9" t="str">
        <f>VLOOKUP(B767,'Table A as of March 2024'!A:M,13,FALSE)</f>
        <v>R</v>
      </c>
      <c r="K767" t="str">
        <f>VLOOKUP(G767,'ACFR Class Vlookup'!A:B,2,FALSE)</f>
        <v>N/A</v>
      </c>
      <c r="L767" s="1" t="str">
        <f>VLOOKUP(D767,'Fund Information'!A:F,6,FALSE)</f>
        <v>Higher Education activity included on higher education financial statement template submissions.
4/1/17 - Financial Reporting Validation of ACFR Chartfield Attributes – December FY 2017 analysis-Changing all HE to 500</v>
      </c>
      <c r="M767" s="6" t="str">
        <f t="shared" si="125"/>
        <v>N/A</v>
      </c>
      <c r="N767" s="6" t="s">
        <v>2886</v>
      </c>
      <c r="O767" s="6" t="str">
        <f t="shared" si="126"/>
        <v>N/A</v>
      </c>
      <c r="P767" s="5" t="s">
        <v>2886</v>
      </c>
      <c r="Q767" s="6" t="str">
        <f t="shared" si="127"/>
        <v>N/A</v>
      </c>
      <c r="R767" s="7" t="str">
        <f t="shared" si="132"/>
        <v>No</v>
      </c>
      <c r="S767" s="5" t="str">
        <f t="shared" si="128"/>
        <v>N/A</v>
      </c>
      <c r="T767" s="6" t="str">
        <f t="shared" si="129"/>
        <v>N/A</v>
      </c>
      <c r="U767" s="7" t="str">
        <f t="shared" si="133"/>
        <v>No</v>
      </c>
      <c r="V767" s="5" t="str">
        <f t="shared" si="130"/>
        <v>N/A</v>
      </c>
      <c r="W767" s="6" t="str">
        <f t="shared" si="131"/>
        <v>N/A</v>
      </c>
      <c r="X767" s="5" t="s">
        <v>2886</v>
      </c>
    </row>
    <row r="768" spans="1:24" ht="30" x14ac:dyDescent="0.25">
      <c r="A768" s="77">
        <f>VLOOKUP(C768,'BU and Control BU Listing'!A:E,5,FALSE)</f>
        <v>26000</v>
      </c>
      <c r="B768" s="80" t="s">
        <v>4149</v>
      </c>
      <c r="C768" s="22" t="str">
        <f t="shared" si="123"/>
        <v>29100</v>
      </c>
      <c r="D768" s="22" t="str">
        <f t="shared" si="124"/>
        <v>08140</v>
      </c>
      <c r="E768" s="21" t="str">
        <f>VLOOKUP(B768,'Table A as of March 2024'!A:G,7,FALSE)</f>
        <v>Blue Ridge Community College</v>
      </c>
      <c r="F768" s="21" t="str">
        <f>VLOOKUP(B768,'Table A as of March 2024'!A:H,8,FALSE)</f>
        <v>9(D) Debt Service-Prin/Int Pay</v>
      </c>
      <c r="G768" s="11" t="str">
        <f>VLOOKUP(B768,'Table A as of March 2024'!A:I,9,FALSE)</f>
        <v>500</v>
      </c>
      <c r="H768" t="str">
        <f>VLOOKUP(B768,'Table A as of March 2024'!A:L,12,FALSE)</f>
        <v>No</v>
      </c>
      <c r="I768" s="9" t="str">
        <f>VLOOKUP(B768,'Table A as of March 2024'!A:M,13,FALSE)</f>
        <v>R</v>
      </c>
      <c r="K768" t="str">
        <f>VLOOKUP(G768,'ACFR Class Vlookup'!A:B,2,FALSE)</f>
        <v>N/A</v>
      </c>
      <c r="L768" s="1" t="str">
        <f>VLOOKUP(D768,'Fund Information'!A:F,6,FALSE)</f>
        <v>Higher Education activity included on higher education financial statement template submissions.</v>
      </c>
      <c r="M768" s="6" t="str">
        <f t="shared" si="125"/>
        <v>N/A</v>
      </c>
      <c r="N768" s="6" t="s">
        <v>2886</v>
      </c>
      <c r="O768" s="6" t="str">
        <f t="shared" si="126"/>
        <v>N/A</v>
      </c>
      <c r="P768" s="5" t="s">
        <v>2886</v>
      </c>
      <c r="Q768" s="6" t="str">
        <f t="shared" si="127"/>
        <v>N/A</v>
      </c>
      <c r="R768" s="7" t="str">
        <f t="shared" si="132"/>
        <v>No</v>
      </c>
      <c r="S768" s="5" t="str">
        <f t="shared" si="128"/>
        <v>N/A</v>
      </c>
      <c r="T768" s="6" t="str">
        <f t="shared" si="129"/>
        <v>N/A</v>
      </c>
      <c r="U768" s="7" t="str">
        <f t="shared" si="133"/>
        <v>No</v>
      </c>
      <c r="V768" s="5" t="str">
        <f t="shared" si="130"/>
        <v>N/A</v>
      </c>
      <c r="W768" s="6" t="str">
        <f t="shared" si="131"/>
        <v>N/A</v>
      </c>
      <c r="X768" s="5" t="s">
        <v>2886</v>
      </c>
    </row>
    <row r="769" spans="1:24" ht="45" x14ac:dyDescent="0.25">
      <c r="A769" s="77">
        <f>VLOOKUP(C769,'BU and Control BU Listing'!A:E,5,FALSE)</f>
        <v>26000</v>
      </c>
      <c r="B769" s="80" t="s">
        <v>4150</v>
      </c>
      <c r="C769" s="22" t="str">
        <f t="shared" si="123"/>
        <v>29100</v>
      </c>
      <c r="D769" s="22" t="str">
        <f t="shared" si="124"/>
        <v>08150</v>
      </c>
      <c r="E769" s="21" t="str">
        <f>VLOOKUP(B769,'Table A as of March 2024'!A:G,7,FALSE)</f>
        <v>Blue Ridge Community College</v>
      </c>
      <c r="F769" s="21" t="str">
        <f>VLOOKUP(B769,'Table A as of March 2024'!A:H,8,FALSE)</f>
        <v>9(D) Rev Bonds-Construction</v>
      </c>
      <c r="G769" s="11" t="str">
        <f>VLOOKUP(B769,'Table A as of March 2024'!A:I,9,FALSE)</f>
        <v>500</v>
      </c>
      <c r="H769" t="str">
        <f>VLOOKUP(B769,'Table A as of March 2024'!A:L,12,FALSE)</f>
        <v>No</v>
      </c>
      <c r="I769" s="9" t="str">
        <f>VLOOKUP(B769,'Table A as of March 2024'!A:M,13,FALSE)</f>
        <v>R</v>
      </c>
      <c r="K769" t="str">
        <f>VLOOKUP(G769,'ACFR Class Vlookup'!A:B,2,FALSE)</f>
        <v>N/A</v>
      </c>
      <c r="L769" s="1" t="str">
        <f>VLOOKUP(D769,'Fund Information'!A:F,6,FALSE)</f>
        <v>This fund only contains budgetary activity.  This activity is not associated with the general fund or any special revenue funds.  (General and Special Revenue funds have budgetary statements in the ACFR.)</v>
      </c>
      <c r="M769" s="6" t="str">
        <f t="shared" si="125"/>
        <v>N/A</v>
      </c>
      <c r="N769" s="6" t="s">
        <v>2886</v>
      </c>
      <c r="O769" s="6" t="str">
        <f t="shared" si="126"/>
        <v>N/A</v>
      </c>
      <c r="P769" s="5" t="s">
        <v>2886</v>
      </c>
      <c r="Q769" s="6" t="str">
        <f t="shared" si="127"/>
        <v>N/A</v>
      </c>
      <c r="R769" s="7" t="str">
        <f t="shared" si="132"/>
        <v>No</v>
      </c>
      <c r="S769" s="5" t="str">
        <f t="shared" si="128"/>
        <v>N/A</v>
      </c>
      <c r="T769" s="6" t="str">
        <f t="shared" si="129"/>
        <v>N/A</v>
      </c>
      <c r="U769" s="7" t="str">
        <f t="shared" si="133"/>
        <v>No</v>
      </c>
      <c r="V769" s="5" t="str">
        <f t="shared" si="130"/>
        <v>N/A</v>
      </c>
      <c r="W769" s="6" t="str">
        <f t="shared" si="131"/>
        <v>N/A</v>
      </c>
      <c r="X769" s="5" t="s">
        <v>2886</v>
      </c>
    </row>
    <row r="770" spans="1:24" ht="30" x14ac:dyDescent="0.25">
      <c r="A770" s="77">
        <f>VLOOKUP(C770,'BU and Control BU Listing'!A:E,5,FALSE)</f>
        <v>26000</v>
      </c>
      <c r="B770" s="80" t="s">
        <v>4151</v>
      </c>
      <c r="C770" s="22" t="str">
        <f t="shared" si="123"/>
        <v>29100</v>
      </c>
      <c r="D770" s="22" t="str">
        <f t="shared" si="124"/>
        <v>08170</v>
      </c>
      <c r="E770" s="21" t="str">
        <f>VLOOKUP(B770,'Table A as of March 2024'!A:G,7,FALSE)</f>
        <v>Blue Ridge Community College</v>
      </c>
      <c r="F770" s="21" t="str">
        <f>VLOOKUP(B770,'Table A as of March 2024'!A:H,8,FALSE)</f>
        <v>VCBA 21St Century</v>
      </c>
      <c r="G770" s="11" t="str">
        <f>VLOOKUP(B770,'Table A as of March 2024'!A:I,9,FALSE)</f>
        <v>500</v>
      </c>
      <c r="H770" t="str">
        <f>VLOOKUP(B770,'Table A as of March 2024'!A:L,12,FALSE)</f>
        <v>No</v>
      </c>
      <c r="I770" s="9" t="str">
        <f>VLOOKUP(B770,'Table A as of March 2024'!A:M,13,FALSE)</f>
        <v>R</v>
      </c>
      <c r="K770" t="str">
        <f>VLOOKUP(G770,'ACFR Class Vlookup'!A:B,2,FALSE)</f>
        <v>N/A</v>
      </c>
      <c r="L770" s="1" t="str">
        <f>VLOOKUP(D770,'Fund Information'!A:F,6,FALSE)</f>
        <v>Higher Education activity included on higher education financial statement template submission.</v>
      </c>
      <c r="M770" s="6" t="str">
        <f t="shared" si="125"/>
        <v>N/A</v>
      </c>
      <c r="N770" s="6" t="s">
        <v>2886</v>
      </c>
      <c r="O770" s="6" t="str">
        <f t="shared" si="126"/>
        <v>N/A</v>
      </c>
      <c r="P770" s="5" t="s">
        <v>2886</v>
      </c>
      <c r="Q770" s="6" t="str">
        <f t="shared" si="127"/>
        <v>N/A</v>
      </c>
      <c r="R770" s="7" t="str">
        <f t="shared" si="132"/>
        <v>No</v>
      </c>
      <c r="S770" s="5" t="str">
        <f t="shared" si="128"/>
        <v>N/A</v>
      </c>
      <c r="T770" s="6" t="str">
        <f t="shared" si="129"/>
        <v>N/A</v>
      </c>
      <c r="U770" s="7" t="str">
        <f t="shared" si="133"/>
        <v>No</v>
      </c>
      <c r="V770" s="5" t="str">
        <f t="shared" si="130"/>
        <v>N/A</v>
      </c>
      <c r="W770" s="6" t="str">
        <f t="shared" si="131"/>
        <v>N/A</v>
      </c>
      <c r="X770" s="5" t="s">
        <v>2886</v>
      </c>
    </row>
    <row r="771" spans="1:24" ht="75" x14ac:dyDescent="0.25">
      <c r="A771" s="77">
        <f>VLOOKUP(C771,'BU and Control BU Listing'!A:E,5,FALSE)</f>
        <v>26000</v>
      </c>
      <c r="B771" s="80" t="s">
        <v>4153</v>
      </c>
      <c r="C771" s="22" t="str">
        <f t="shared" ref="C771:C834" si="134">LEFT(B771,5)</f>
        <v>29200</v>
      </c>
      <c r="D771" s="22" t="str">
        <f t="shared" ref="D771:D834" si="135">RIGHT(B771,5)</f>
        <v>03000</v>
      </c>
      <c r="E771" s="21" t="str">
        <f>VLOOKUP(B771,'Table A as of March 2024'!A:G,7,FALSE)</f>
        <v>Central VA Community College</v>
      </c>
      <c r="F771" s="21" t="str">
        <f>VLOOKUP(B771,'Table A as of March 2024'!A:H,8,FALSE)</f>
        <v>Higher Education Operating</v>
      </c>
      <c r="G771" s="11" t="str">
        <f>VLOOKUP(B771,'Table A as of March 2024'!A:I,9,FALSE)</f>
        <v>500</v>
      </c>
      <c r="H771" t="str">
        <f>VLOOKUP(B771,'Table A as of March 2024'!A:L,12,FALSE)</f>
        <v>No</v>
      </c>
      <c r="I771" s="9" t="str">
        <f>VLOOKUP(B771,'Table A as of March 2024'!A:M,13,FALSE)</f>
        <v>U</v>
      </c>
      <c r="K771" t="str">
        <f>VLOOKUP(G771,'ACFR Class Vlookup'!A:B,2,FALSE)</f>
        <v>N/A</v>
      </c>
      <c r="L771" s="1" t="str">
        <f>VLOOKUP(D771,'Fund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771" s="6" t="str">
        <f t="shared" ref="M771:M834" si="136">IF(L771="","Answer Required","N/A")</f>
        <v>N/A</v>
      </c>
      <c r="N771" s="6" t="s">
        <v>2886</v>
      </c>
      <c r="O771" s="6" t="str">
        <f t="shared" ref="O771:O834" si="137">IF(N771="No","Answer Required","N/A")</f>
        <v>N/A</v>
      </c>
      <c r="P771" s="5" t="s">
        <v>2886</v>
      </c>
      <c r="Q771" s="6" t="str">
        <f t="shared" ref="Q771:Q834" si="138">IF(P771="No","Answer Required","N/A")</f>
        <v>N/A</v>
      </c>
      <c r="R771" s="7" t="str">
        <f t="shared" si="132"/>
        <v>No</v>
      </c>
      <c r="S771" s="5" t="str">
        <f t="shared" ref="S771:S834" si="139">IF($K771="Governmental","Answer Required","N/A")</f>
        <v>N/A</v>
      </c>
      <c r="T771" s="6" t="str">
        <f t="shared" ref="T771:T834" si="140">IF(AND(S771="Yes",R771="Yes"),"Answer Required",IF(AND(S771="no",R771="no"),"Answer Required","N/A"))</f>
        <v>N/A</v>
      </c>
      <c r="U771" s="7" t="str">
        <f t="shared" si="133"/>
        <v>No</v>
      </c>
      <c r="V771" s="5" t="str">
        <f t="shared" ref="V771:V834" si="141">IF($K771="Governmental","Answer Required","N/A")</f>
        <v>N/A</v>
      </c>
      <c r="W771" s="6" t="str">
        <f t="shared" ref="W771:W834" si="142">IF(AND(V771="Yes",U771="Yes"),"Answer Required",IF(AND(V771="no",U771="no"),"Answer Required","N/A"))</f>
        <v>N/A</v>
      </c>
      <c r="X771" s="5" t="s">
        <v>2886</v>
      </c>
    </row>
    <row r="772" spans="1:24" ht="30" x14ac:dyDescent="0.25">
      <c r="A772" s="77">
        <f>VLOOKUP(C772,'BU and Control BU Listing'!A:E,5,FALSE)</f>
        <v>26000</v>
      </c>
      <c r="B772" s="80" t="s">
        <v>4154</v>
      </c>
      <c r="C772" s="22" t="str">
        <f t="shared" si="134"/>
        <v>29200</v>
      </c>
      <c r="D772" s="22" t="str">
        <f t="shared" si="135"/>
        <v>03010</v>
      </c>
      <c r="E772" s="21" t="str">
        <f>VLOOKUP(B772,'Table A as of March 2024'!A:G,7,FALSE)</f>
        <v>Central VA Community College</v>
      </c>
      <c r="F772" s="21" t="str">
        <f>VLOOKUP(B772,'Table A as of March 2024'!A:H,8,FALSE)</f>
        <v>Higher Education Federal</v>
      </c>
      <c r="G772" s="11" t="str">
        <f>VLOOKUP(B772,'Table A as of March 2024'!A:I,9,FALSE)</f>
        <v>500</v>
      </c>
      <c r="H772" t="str">
        <f>VLOOKUP(B772,'Table A as of March 2024'!A:L,12,FALSE)</f>
        <v>No</v>
      </c>
      <c r="I772" s="9" t="str">
        <f>VLOOKUP(B772,'Table A as of March 2024'!A:M,13,FALSE)</f>
        <v>R</v>
      </c>
      <c r="K772" t="str">
        <f>VLOOKUP(G772,'ACFR Class Vlookup'!A:B,2,FALSE)</f>
        <v>N/A</v>
      </c>
      <c r="L772" s="1" t="str">
        <f>VLOOKUP(D772,'Fund Information'!A:F,6,FALSE)</f>
        <v>Higher Education activity included on higher education financial statement template submissions.</v>
      </c>
      <c r="M772" s="6" t="str">
        <f t="shared" si="136"/>
        <v>N/A</v>
      </c>
      <c r="N772" s="6" t="s">
        <v>2886</v>
      </c>
      <c r="O772" s="6" t="str">
        <f t="shared" si="137"/>
        <v>N/A</v>
      </c>
      <c r="P772" s="5" t="s">
        <v>2886</v>
      </c>
      <c r="Q772" s="6" t="str">
        <f t="shared" si="138"/>
        <v>N/A</v>
      </c>
      <c r="R772" s="7" t="str">
        <f t="shared" si="132"/>
        <v>No</v>
      </c>
      <c r="S772" s="5" t="str">
        <f t="shared" si="139"/>
        <v>N/A</v>
      </c>
      <c r="T772" s="6" t="str">
        <f t="shared" si="140"/>
        <v>N/A</v>
      </c>
      <c r="U772" s="7" t="str">
        <f t="shared" si="133"/>
        <v>No</v>
      </c>
      <c r="V772" s="5" t="str">
        <f t="shared" si="141"/>
        <v>N/A</v>
      </c>
      <c r="W772" s="6" t="str">
        <f t="shared" si="142"/>
        <v>N/A</v>
      </c>
      <c r="X772" s="5" t="s">
        <v>2886</v>
      </c>
    </row>
    <row r="773" spans="1:24" ht="45" x14ac:dyDescent="0.25">
      <c r="A773" s="77">
        <f>VLOOKUP(C773,'BU and Control BU Listing'!A:E,5,FALSE)</f>
        <v>26000</v>
      </c>
      <c r="B773" s="80" t="s">
        <v>8723</v>
      </c>
      <c r="C773" s="22" t="str">
        <f t="shared" si="134"/>
        <v>29200</v>
      </c>
      <c r="D773" s="22" t="str">
        <f t="shared" si="135"/>
        <v>03014</v>
      </c>
      <c r="E773" s="21" t="str">
        <f>VLOOKUP(B773,'Table A as of March 2024'!A:G,7,FALSE)</f>
        <v>Central VA Community College</v>
      </c>
      <c r="F773" s="21" t="str">
        <f>VLOOKUP(B773,'Table A as of March 2024'!A:H,8,FALSE)</f>
        <v>SuplmntlSupptUnderARP-COVID-19</v>
      </c>
      <c r="G773" s="11" t="str">
        <f>VLOOKUP(B773,'Table A as of March 2024'!A:I,9,FALSE)</f>
        <v>500</v>
      </c>
      <c r="H773" t="str">
        <f>VLOOKUP(B773,'Table A as of March 2024'!A:L,12,FALSE)</f>
        <v>No</v>
      </c>
      <c r="I773" s="9" t="str">
        <f>VLOOKUP(B773,'Table A as of March 2024'!A:M,13,FALSE)</f>
        <v>V</v>
      </c>
      <c r="K773" t="str">
        <f>VLOOKUP(G773,'ACFR Class Vlookup'!A:B,2,FALSE)</f>
        <v>N/A</v>
      </c>
      <c r="L773" s="1" t="str">
        <f>VLOOKUP(D773,'Fund Information'!A:F,6,FALSE)</f>
        <v>ALN 84.425T; Education Stabilization Fund. Monies in Fund to prevent, prepare for, and respond to the coronavirus COVID-19 disease pandemic.</v>
      </c>
      <c r="M773" s="6" t="str">
        <f t="shared" si="136"/>
        <v>N/A</v>
      </c>
      <c r="N773" s="6" t="s">
        <v>2886</v>
      </c>
      <c r="O773" s="6" t="str">
        <f t="shared" si="137"/>
        <v>N/A</v>
      </c>
      <c r="P773" s="5" t="s">
        <v>2886</v>
      </c>
      <c r="Q773" s="6" t="str">
        <f t="shared" si="138"/>
        <v>N/A</v>
      </c>
      <c r="R773" s="7" t="str">
        <f t="shared" si="132"/>
        <v>No</v>
      </c>
      <c r="S773" s="5" t="str">
        <f t="shared" si="139"/>
        <v>N/A</v>
      </c>
      <c r="T773" s="6" t="str">
        <f t="shared" si="140"/>
        <v>N/A</v>
      </c>
      <c r="U773" s="7" t="str">
        <f t="shared" si="133"/>
        <v>No</v>
      </c>
      <c r="V773" s="5" t="str">
        <f t="shared" si="141"/>
        <v>N/A</v>
      </c>
      <c r="W773" s="6" t="str">
        <f t="shared" si="142"/>
        <v>N/A</v>
      </c>
      <c r="X773" s="5" t="s">
        <v>2886</v>
      </c>
    </row>
    <row r="774" spans="1:24" ht="30" x14ac:dyDescent="0.25">
      <c r="A774" s="77">
        <f>VLOOKUP(C774,'BU and Control BU Listing'!A:E,5,FALSE)</f>
        <v>26000</v>
      </c>
      <c r="B774" s="80" t="s">
        <v>4155</v>
      </c>
      <c r="C774" s="22" t="str">
        <f t="shared" si="134"/>
        <v>29200</v>
      </c>
      <c r="D774" s="22" t="str">
        <f t="shared" si="135"/>
        <v>03020</v>
      </c>
      <c r="E774" s="21" t="str">
        <f>VLOOKUP(B774,'Table A as of March 2024'!A:G,7,FALSE)</f>
        <v>Central VA Community College</v>
      </c>
      <c r="F774" s="21" t="str">
        <f>VLOOKUP(B774,'Table A as of March 2024'!A:H,8,FALSE)</f>
        <v>Foundation/Othr Grants/Cntrcts</v>
      </c>
      <c r="G774" s="11" t="str">
        <f>VLOOKUP(B774,'Table A as of March 2024'!A:I,9,FALSE)</f>
        <v>500</v>
      </c>
      <c r="H774" t="str">
        <f>VLOOKUP(B774,'Table A as of March 2024'!A:L,12,FALSE)</f>
        <v>No</v>
      </c>
      <c r="I774" s="9" t="str">
        <f>VLOOKUP(B774,'Table A as of March 2024'!A:M,13,FALSE)</f>
        <v>R</v>
      </c>
      <c r="K774" t="str">
        <f>VLOOKUP(G774,'ACFR Class Vlookup'!A:B,2,FALSE)</f>
        <v>N/A</v>
      </c>
      <c r="L774" s="1" t="str">
        <f>VLOOKUP(D774,'Fund Information'!A:F,6,FALSE)</f>
        <v>Higher Education activity included on higher education financial statement template submissions.</v>
      </c>
      <c r="M774" s="6" t="str">
        <f t="shared" si="136"/>
        <v>N/A</v>
      </c>
      <c r="N774" s="6" t="s">
        <v>2886</v>
      </c>
      <c r="O774" s="6" t="str">
        <f t="shared" si="137"/>
        <v>N/A</v>
      </c>
      <c r="P774" s="5" t="s">
        <v>2886</v>
      </c>
      <c r="Q774" s="6" t="str">
        <f t="shared" si="138"/>
        <v>N/A</v>
      </c>
      <c r="R774" s="7" t="str">
        <f t="shared" si="132"/>
        <v>No</v>
      </c>
      <c r="S774" s="5" t="str">
        <f t="shared" si="139"/>
        <v>N/A</v>
      </c>
      <c r="T774" s="6" t="str">
        <f t="shared" si="140"/>
        <v>N/A</v>
      </c>
      <c r="U774" s="7" t="str">
        <f t="shared" si="133"/>
        <v>No</v>
      </c>
      <c r="V774" s="5" t="str">
        <f t="shared" si="141"/>
        <v>N/A</v>
      </c>
      <c r="W774" s="6" t="str">
        <f t="shared" si="142"/>
        <v>N/A</v>
      </c>
      <c r="X774" s="5" t="s">
        <v>2886</v>
      </c>
    </row>
    <row r="775" spans="1:24" ht="30" x14ac:dyDescent="0.25">
      <c r="A775" s="77">
        <f>VLOOKUP(C775,'BU and Control BU Listing'!A:E,5,FALSE)</f>
        <v>26000</v>
      </c>
      <c r="B775" s="80" t="s">
        <v>4156</v>
      </c>
      <c r="C775" s="22" t="str">
        <f t="shared" si="134"/>
        <v>29200</v>
      </c>
      <c r="D775" s="22" t="str">
        <f t="shared" si="135"/>
        <v>03030</v>
      </c>
      <c r="E775" s="21" t="str">
        <f>VLOOKUP(B775,'Table A as of March 2024'!A:G,7,FALSE)</f>
        <v>Central VA Community College</v>
      </c>
      <c r="F775" s="21" t="str">
        <f>VLOOKUP(B775,'Table A as of March 2024'!A:H,8,FALSE)</f>
        <v>Indirect Cost Recovery</v>
      </c>
      <c r="G775" s="11" t="str">
        <f>VLOOKUP(B775,'Table A as of March 2024'!A:I,9,FALSE)</f>
        <v>500</v>
      </c>
      <c r="H775" t="str">
        <f>VLOOKUP(B775,'Table A as of March 2024'!A:L,12,FALSE)</f>
        <v>No</v>
      </c>
      <c r="I775" s="9" t="str">
        <f>VLOOKUP(B775,'Table A as of March 2024'!A:M,13,FALSE)</f>
        <v>U</v>
      </c>
      <c r="K775" t="str">
        <f>VLOOKUP(G775,'ACFR Class Vlookup'!A:B,2,FALSE)</f>
        <v>N/A</v>
      </c>
      <c r="L775" s="1" t="str">
        <f>VLOOKUP(D775,'Fund Information'!A:F,6,FALSE)</f>
        <v>Higher Education activity included on higher education financial statement template submissions.</v>
      </c>
      <c r="M775" s="6" t="str">
        <f t="shared" si="136"/>
        <v>N/A</v>
      </c>
      <c r="N775" s="6" t="s">
        <v>2886</v>
      </c>
      <c r="O775" s="6" t="str">
        <f t="shared" si="137"/>
        <v>N/A</v>
      </c>
      <c r="P775" s="5" t="s">
        <v>2886</v>
      </c>
      <c r="Q775" s="6" t="str">
        <f t="shared" si="138"/>
        <v>N/A</v>
      </c>
      <c r="R775" s="7" t="str">
        <f t="shared" si="132"/>
        <v>No</v>
      </c>
      <c r="S775" s="5" t="str">
        <f t="shared" si="139"/>
        <v>N/A</v>
      </c>
      <c r="T775" s="6" t="str">
        <f t="shared" si="140"/>
        <v>N/A</v>
      </c>
      <c r="U775" s="7" t="str">
        <f t="shared" si="133"/>
        <v>No</v>
      </c>
      <c r="V775" s="5" t="str">
        <f t="shared" si="141"/>
        <v>N/A</v>
      </c>
      <c r="W775" s="6" t="str">
        <f t="shared" si="142"/>
        <v>N/A</v>
      </c>
      <c r="X775" s="5" t="s">
        <v>2886</v>
      </c>
    </row>
    <row r="776" spans="1:24" ht="240" x14ac:dyDescent="0.25">
      <c r="A776" s="77">
        <f>VLOOKUP(C776,'BU and Control BU Listing'!A:E,5,FALSE)</f>
        <v>26000</v>
      </c>
      <c r="B776" s="80" t="s">
        <v>8724</v>
      </c>
      <c r="C776" s="22" t="str">
        <f t="shared" si="134"/>
        <v>29200</v>
      </c>
      <c r="D776" s="22" t="str">
        <f t="shared" si="135"/>
        <v>03040</v>
      </c>
      <c r="E776" s="21" t="str">
        <f>VLOOKUP(B776,'Table A as of March 2024'!A:G,7,FALSE)</f>
        <v>Central VA Community College</v>
      </c>
      <c r="F776" s="21" t="str">
        <f>VLOOKUP(B776,'Table A as of March 2024'!A:H,8,FALSE)</f>
        <v>Institutional Reserve Fund</v>
      </c>
      <c r="G776" s="11" t="str">
        <f>VLOOKUP(B776,'Table A as of March 2024'!A:I,9,FALSE)</f>
        <v>500</v>
      </c>
      <c r="H776" t="str">
        <f>VLOOKUP(B776,'Table A as of March 2024'!A:L,12,FALSE)</f>
        <v>No</v>
      </c>
      <c r="I776" s="9" t="str">
        <f>VLOOKUP(B776,'Table A as of March 2024'!A:M,13,FALSE)</f>
        <v>U</v>
      </c>
      <c r="K776" t="str">
        <f>VLOOKUP(G776,'ACFR Class Vlookup'!A:B,2,FALSE)</f>
        <v>N/A</v>
      </c>
      <c r="L776" s="1" t="str">
        <f>VLOOKUP(D776,'Fund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776" s="6" t="str">
        <f t="shared" si="136"/>
        <v>N/A</v>
      </c>
      <c r="N776" s="6" t="s">
        <v>2886</v>
      </c>
      <c r="O776" s="6" t="str">
        <f t="shared" si="137"/>
        <v>N/A</v>
      </c>
      <c r="P776" s="5" t="s">
        <v>2886</v>
      </c>
      <c r="Q776" s="6" t="str">
        <f t="shared" si="138"/>
        <v>N/A</v>
      </c>
      <c r="R776" s="7" t="str">
        <f t="shared" si="132"/>
        <v>No</v>
      </c>
      <c r="S776" s="5" t="str">
        <f t="shared" si="139"/>
        <v>N/A</v>
      </c>
      <c r="T776" s="6" t="str">
        <f t="shared" si="140"/>
        <v>N/A</v>
      </c>
      <c r="U776" s="7" t="str">
        <f t="shared" si="133"/>
        <v>No</v>
      </c>
      <c r="V776" s="5" t="str">
        <f t="shared" si="141"/>
        <v>N/A</v>
      </c>
      <c r="W776" s="6" t="str">
        <f t="shared" si="142"/>
        <v>N/A</v>
      </c>
      <c r="X776" s="5" t="s">
        <v>2886</v>
      </c>
    </row>
    <row r="777" spans="1:24" ht="60" x14ac:dyDescent="0.25">
      <c r="A777" s="77">
        <f>VLOOKUP(C777,'BU and Control BU Listing'!A:E,5,FALSE)</f>
        <v>26000</v>
      </c>
      <c r="B777" s="80" t="s">
        <v>4157</v>
      </c>
      <c r="C777" s="22" t="str">
        <f t="shared" si="134"/>
        <v>29200</v>
      </c>
      <c r="D777" s="22" t="str">
        <f t="shared" si="135"/>
        <v>03060</v>
      </c>
      <c r="E777" s="21" t="str">
        <f>VLOOKUP(B777,'Table A as of March 2024'!A:G,7,FALSE)</f>
        <v>Central VA Community College</v>
      </c>
      <c r="F777" s="21" t="str">
        <f>VLOOKUP(B777,'Table A as of March 2024'!A:H,8,FALSE)</f>
        <v>Auxiliary Enterprise</v>
      </c>
      <c r="G777" s="11" t="str">
        <f>VLOOKUP(B777,'Table A as of March 2024'!A:I,9,FALSE)</f>
        <v>500</v>
      </c>
      <c r="H777" t="str">
        <f>VLOOKUP(B777,'Table A as of March 2024'!A:L,12,FALSE)</f>
        <v>No</v>
      </c>
      <c r="I777" s="9" t="str">
        <f>VLOOKUP(B777,'Table A as of March 2024'!A:M,13,FALSE)</f>
        <v>U</v>
      </c>
      <c r="K777" t="str">
        <f>VLOOKUP(G777,'ACFR Class Vlookup'!A:B,2,FALSE)</f>
        <v>N/A</v>
      </c>
      <c r="L777" s="1" t="str">
        <f>VLOOKUP(D777,'Fund Information'!A:F,6,FALSE)</f>
        <v>The Higher Education Auxiliary Enterprise fund accounts for the Auxiliary activities at the colleges/universities.  These activities include such things as food service, bookstores, student health servicces and recreation/intramural programs.</v>
      </c>
      <c r="M777" s="6" t="str">
        <f t="shared" si="136"/>
        <v>N/A</v>
      </c>
      <c r="N777" s="6" t="s">
        <v>2886</v>
      </c>
      <c r="O777" s="6" t="str">
        <f t="shared" si="137"/>
        <v>N/A</v>
      </c>
      <c r="P777" s="5" t="s">
        <v>2886</v>
      </c>
      <c r="Q777" s="6" t="str">
        <f t="shared" si="138"/>
        <v>N/A</v>
      </c>
      <c r="R777" s="7" t="str">
        <f t="shared" si="132"/>
        <v>No</v>
      </c>
      <c r="S777" s="5" t="str">
        <f t="shared" si="139"/>
        <v>N/A</v>
      </c>
      <c r="T777" s="6" t="str">
        <f t="shared" si="140"/>
        <v>N/A</v>
      </c>
      <c r="U777" s="7" t="str">
        <f t="shared" si="133"/>
        <v>No</v>
      </c>
      <c r="V777" s="5" t="str">
        <f t="shared" si="141"/>
        <v>N/A</v>
      </c>
      <c r="W777" s="6" t="str">
        <f t="shared" si="142"/>
        <v>N/A</v>
      </c>
      <c r="X777" s="5" t="s">
        <v>2886</v>
      </c>
    </row>
    <row r="778" spans="1:24" ht="30" x14ac:dyDescent="0.25">
      <c r="A778" s="77">
        <f>VLOOKUP(C778,'BU and Control BU Listing'!A:E,5,FALSE)</f>
        <v>26000</v>
      </c>
      <c r="B778" s="80" t="s">
        <v>4158</v>
      </c>
      <c r="C778" s="22" t="str">
        <f t="shared" si="134"/>
        <v>29200</v>
      </c>
      <c r="D778" s="22" t="str">
        <f t="shared" si="135"/>
        <v>03080</v>
      </c>
      <c r="E778" s="21" t="str">
        <f>VLOOKUP(B778,'Table A as of March 2024'!A:G,7,FALSE)</f>
        <v>Central VA Community College</v>
      </c>
      <c r="F778" s="21" t="str">
        <f>VLOOKUP(B778,'Table A as of March 2024'!A:H,8,FALSE)</f>
        <v>Work Study</v>
      </c>
      <c r="G778" s="11" t="str">
        <f>VLOOKUP(B778,'Table A as of March 2024'!A:I,9,FALSE)</f>
        <v>500</v>
      </c>
      <c r="H778" t="str">
        <f>VLOOKUP(B778,'Table A as of March 2024'!A:L,12,FALSE)</f>
        <v>No</v>
      </c>
      <c r="I778" s="9" t="str">
        <f>VLOOKUP(B778,'Table A as of March 2024'!A:M,13,FALSE)</f>
        <v>R</v>
      </c>
      <c r="K778" t="str">
        <f>VLOOKUP(G778,'ACFR Class Vlookup'!A:B,2,FALSE)</f>
        <v>N/A</v>
      </c>
      <c r="L778" s="1" t="str">
        <f>VLOOKUP(D778,'Fund Information'!A:F,6,FALSE)</f>
        <v>Higher Education activity included on higher education financial statement template submissions.</v>
      </c>
      <c r="M778" s="6" t="str">
        <f t="shared" si="136"/>
        <v>N/A</v>
      </c>
      <c r="N778" s="6" t="s">
        <v>2886</v>
      </c>
      <c r="O778" s="6" t="str">
        <f t="shared" si="137"/>
        <v>N/A</v>
      </c>
      <c r="P778" s="5" t="s">
        <v>2886</v>
      </c>
      <c r="Q778" s="6" t="str">
        <f t="shared" si="138"/>
        <v>N/A</v>
      </c>
      <c r="R778" s="7" t="str">
        <f t="shared" si="132"/>
        <v>No</v>
      </c>
      <c r="S778" s="5" t="str">
        <f t="shared" si="139"/>
        <v>N/A</v>
      </c>
      <c r="T778" s="6" t="str">
        <f t="shared" si="140"/>
        <v>N/A</v>
      </c>
      <c r="U778" s="7" t="str">
        <f t="shared" si="133"/>
        <v>No</v>
      </c>
      <c r="V778" s="5" t="str">
        <f t="shared" si="141"/>
        <v>N/A</v>
      </c>
      <c r="W778" s="6" t="str">
        <f t="shared" si="142"/>
        <v>N/A</v>
      </c>
      <c r="X778" s="5" t="s">
        <v>2886</v>
      </c>
    </row>
    <row r="779" spans="1:24" ht="30" x14ac:dyDescent="0.25">
      <c r="A779" s="77">
        <f>VLOOKUP(C779,'BU and Control BU Listing'!A:E,5,FALSE)</f>
        <v>26000</v>
      </c>
      <c r="B779" s="80" t="s">
        <v>4159</v>
      </c>
      <c r="C779" s="22" t="str">
        <f t="shared" si="134"/>
        <v>29200</v>
      </c>
      <c r="D779" s="22" t="str">
        <f t="shared" si="135"/>
        <v>03170</v>
      </c>
      <c r="E779" s="21" t="str">
        <f>VLOOKUP(B779,'Table A as of March 2024'!A:G,7,FALSE)</f>
        <v>Central VA Community College</v>
      </c>
      <c r="F779" s="21" t="str">
        <f>VLOOKUP(B779,'Table A as of March 2024'!A:H,8,FALSE)</f>
        <v>Student Financial Assistance</v>
      </c>
      <c r="G779" s="11" t="str">
        <f>VLOOKUP(B779,'Table A as of March 2024'!A:I,9,FALSE)</f>
        <v>500</v>
      </c>
      <c r="H779" t="str">
        <f>VLOOKUP(B779,'Table A as of March 2024'!A:L,12,FALSE)</f>
        <v>No</v>
      </c>
      <c r="I779" s="9" t="str">
        <f>VLOOKUP(B779,'Table A as of March 2024'!A:M,13,FALSE)</f>
        <v>U</v>
      </c>
      <c r="K779" t="str">
        <f>VLOOKUP(G779,'ACFR Class Vlookup'!A:B,2,FALSE)</f>
        <v>N/A</v>
      </c>
      <c r="L779" s="1" t="str">
        <f>VLOOKUP(D779,'Fund Information'!A:F,6,FALSE)</f>
        <v>Higher Education activity included on higher education financial statement template submissions.</v>
      </c>
      <c r="M779" s="6" t="str">
        <f t="shared" si="136"/>
        <v>N/A</v>
      </c>
      <c r="N779" s="6" t="s">
        <v>2886</v>
      </c>
      <c r="O779" s="6" t="str">
        <f t="shared" si="137"/>
        <v>N/A</v>
      </c>
      <c r="P779" s="5" t="s">
        <v>2886</v>
      </c>
      <c r="Q779" s="6" t="str">
        <f t="shared" si="138"/>
        <v>N/A</v>
      </c>
      <c r="R779" s="7" t="str">
        <f t="shared" si="132"/>
        <v>No</v>
      </c>
      <c r="S779" s="5" t="str">
        <f t="shared" si="139"/>
        <v>N/A</v>
      </c>
      <c r="T779" s="6" t="str">
        <f t="shared" si="140"/>
        <v>N/A</v>
      </c>
      <c r="U779" s="7" t="str">
        <f t="shared" si="133"/>
        <v>No</v>
      </c>
      <c r="V779" s="5" t="str">
        <f t="shared" si="141"/>
        <v>N/A</v>
      </c>
      <c r="W779" s="6" t="str">
        <f t="shared" si="142"/>
        <v>N/A</v>
      </c>
      <c r="X779" s="5" t="s">
        <v>2886</v>
      </c>
    </row>
    <row r="780" spans="1:24" x14ac:dyDescent="0.25">
      <c r="A780" s="77">
        <f>VLOOKUP(C780,'BU and Control BU Listing'!A:E,5,FALSE)</f>
        <v>26000</v>
      </c>
      <c r="B780" s="80" t="s">
        <v>4160</v>
      </c>
      <c r="C780" s="22" t="str">
        <f t="shared" si="134"/>
        <v>29200</v>
      </c>
      <c r="D780" s="22" t="str">
        <f t="shared" si="135"/>
        <v>03190</v>
      </c>
      <c r="E780" s="21" t="str">
        <f>VLOOKUP(B780,'Table A as of March 2024'!A:G,7,FALSE)</f>
        <v>Central VA Community College</v>
      </c>
      <c r="F780" s="21" t="str">
        <f>VLOOKUP(B780,'Table A as of March 2024'!A:H,8,FALSE)</f>
        <v>Workforce Development Program</v>
      </c>
      <c r="G780" s="11" t="str">
        <f>VLOOKUP(B780,'Table A as of March 2024'!A:I,9,FALSE)</f>
        <v>500</v>
      </c>
      <c r="H780" t="str">
        <f>VLOOKUP(B780,'Table A as of March 2024'!A:L,12,FALSE)</f>
        <v>No</v>
      </c>
      <c r="I780" s="9" t="str">
        <f>VLOOKUP(B780,'Table A as of March 2024'!A:M,13,FALSE)</f>
        <v>U</v>
      </c>
      <c r="K780" t="str">
        <f>VLOOKUP(G780,'ACFR Class Vlookup'!A:B,2,FALSE)</f>
        <v>N/A</v>
      </c>
      <c r="L780" s="1">
        <f>VLOOKUP(D780,'Fund Information'!A:F,6,FALSE)</f>
        <v>0</v>
      </c>
      <c r="M780" s="6" t="str">
        <f t="shared" si="136"/>
        <v>N/A</v>
      </c>
      <c r="N780" s="6" t="s">
        <v>2886</v>
      </c>
      <c r="O780" s="6" t="str">
        <f t="shared" si="137"/>
        <v>N/A</v>
      </c>
      <c r="P780" s="5" t="s">
        <v>2886</v>
      </c>
      <c r="Q780" s="6" t="str">
        <f t="shared" si="138"/>
        <v>N/A</v>
      </c>
      <c r="R780" s="7" t="str">
        <f t="shared" si="132"/>
        <v>No</v>
      </c>
      <c r="S780" s="5" t="str">
        <f t="shared" si="139"/>
        <v>N/A</v>
      </c>
      <c r="T780" s="6" t="str">
        <f t="shared" si="140"/>
        <v>N/A</v>
      </c>
      <c r="U780" s="7" t="str">
        <f t="shared" si="133"/>
        <v>No</v>
      </c>
      <c r="V780" s="5" t="str">
        <f t="shared" si="141"/>
        <v>N/A</v>
      </c>
      <c r="W780" s="6" t="str">
        <f t="shared" si="142"/>
        <v>N/A</v>
      </c>
      <c r="X780" s="5" t="s">
        <v>2886</v>
      </c>
    </row>
    <row r="781" spans="1:24" ht="165" x14ac:dyDescent="0.25">
      <c r="A781" s="77">
        <f>VLOOKUP(C781,'BU and Control BU Listing'!A:E,5,FALSE)</f>
        <v>26000</v>
      </c>
      <c r="B781" s="80" t="s">
        <v>8221</v>
      </c>
      <c r="C781" s="22" t="str">
        <f t="shared" si="134"/>
        <v>29200</v>
      </c>
      <c r="D781" s="22" t="str">
        <f t="shared" si="135"/>
        <v>03210</v>
      </c>
      <c r="E781" s="21" t="str">
        <f>VLOOKUP(B781,'Table A as of March 2024'!A:G,7,FALSE)</f>
        <v>Central VA Community College</v>
      </c>
      <c r="F781" s="21" t="str">
        <f>VLOOKUP(B781,'Table A as of March 2024'!A:H,8,FALSE)</f>
        <v>ARP-CrvStLoclFisRecFd-COVID-19</v>
      </c>
      <c r="G781" s="11" t="str">
        <f>VLOOKUP(B781,'Table A as of March 2024'!A:I,9,FALSE)</f>
        <v>500</v>
      </c>
      <c r="H781" t="str">
        <f>VLOOKUP(B781,'Table A as of March 2024'!A:L,12,FALSE)</f>
        <v>No</v>
      </c>
      <c r="I781" s="9" t="str">
        <f>VLOOKUP(B781,'Table A as of March 2024'!A:M,13,FALSE)</f>
        <v>V</v>
      </c>
      <c r="K781" t="str">
        <f>VLOOKUP(G781,'ACFR Class Vlookup'!A:B,2,FALSE)</f>
        <v>N/A</v>
      </c>
      <c r="L781" s="1" t="str">
        <f>VLOOKUP(D781,'Fund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781" s="6" t="str">
        <f t="shared" si="136"/>
        <v>N/A</v>
      </c>
      <c r="N781" s="6" t="s">
        <v>2886</v>
      </c>
      <c r="O781" s="6" t="str">
        <f t="shared" si="137"/>
        <v>N/A</v>
      </c>
      <c r="P781" s="5" t="s">
        <v>2886</v>
      </c>
      <c r="Q781" s="6" t="str">
        <f t="shared" si="138"/>
        <v>N/A</v>
      </c>
      <c r="R781" s="7" t="str">
        <f t="shared" si="132"/>
        <v>No</v>
      </c>
      <c r="S781" s="5" t="str">
        <f t="shared" si="139"/>
        <v>N/A</v>
      </c>
      <c r="T781" s="6" t="str">
        <f t="shared" si="140"/>
        <v>N/A</v>
      </c>
      <c r="U781" s="7" t="str">
        <f t="shared" si="133"/>
        <v>No</v>
      </c>
      <c r="V781" s="5" t="str">
        <f t="shared" si="141"/>
        <v>N/A</v>
      </c>
      <c r="W781" s="6" t="str">
        <f t="shared" si="142"/>
        <v>N/A</v>
      </c>
      <c r="X781" s="5" t="s">
        <v>2886</v>
      </c>
    </row>
    <row r="782" spans="1:24" ht="150" x14ac:dyDescent="0.25">
      <c r="A782" s="77">
        <f>VLOOKUP(C782,'BU and Control BU Listing'!A:E,5,FALSE)</f>
        <v>26000</v>
      </c>
      <c r="B782" s="80" t="s">
        <v>8888</v>
      </c>
      <c r="C782" s="22" t="str">
        <f t="shared" si="134"/>
        <v>29200</v>
      </c>
      <c r="D782" s="22" t="str">
        <f t="shared" si="135"/>
        <v>03260</v>
      </c>
      <c r="E782" s="21" t="str">
        <f>VLOOKUP(B782,'Table A as of March 2024'!A:G,7,FALSE)</f>
        <v>Central VA Community College</v>
      </c>
      <c r="F782" s="21" t="str">
        <f>VLOOKUP(B782,'Table A as of March 2024'!A:H,8,FALSE)</f>
        <v>Cllg Prtnrshp Labrtry Schl Fnd</v>
      </c>
      <c r="G782" s="11" t="str">
        <f>VLOOKUP(B782,'Table A as of March 2024'!A:I,9,FALSE)</f>
        <v>500</v>
      </c>
      <c r="H782" t="str">
        <f>VLOOKUP(B782,'Table A as of March 2024'!A:L,12,FALSE)</f>
        <v>No</v>
      </c>
      <c r="I782" s="9" t="str">
        <f>VLOOKUP(B782,'Table A as of March 2024'!A:M,13,FALSE)</f>
        <v>U</v>
      </c>
      <c r="K782" t="str">
        <f>VLOOKUP(G782,'ACFR Class Vlookup'!A:B,2,FALSE)</f>
        <v>N/A</v>
      </c>
      <c r="L782" s="1" t="str">
        <f>VLOOKUP(D782,'Fund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782" s="6" t="str">
        <f t="shared" si="136"/>
        <v>N/A</v>
      </c>
      <c r="N782" s="6" t="s">
        <v>2886</v>
      </c>
      <c r="O782" s="6" t="str">
        <f t="shared" si="137"/>
        <v>N/A</v>
      </c>
      <c r="P782" s="5" t="s">
        <v>2886</v>
      </c>
      <c r="Q782" s="6" t="str">
        <f t="shared" si="138"/>
        <v>N/A</v>
      </c>
      <c r="R782" s="7" t="str">
        <f t="shared" si="132"/>
        <v>No</v>
      </c>
      <c r="S782" s="5" t="str">
        <f t="shared" si="139"/>
        <v>N/A</v>
      </c>
      <c r="T782" s="6" t="str">
        <f t="shared" si="140"/>
        <v>N/A</v>
      </c>
      <c r="U782" s="7" t="str">
        <f t="shared" si="133"/>
        <v>No</v>
      </c>
      <c r="V782" s="5" t="str">
        <f t="shared" si="141"/>
        <v>N/A</v>
      </c>
      <c r="W782" s="6" t="str">
        <f t="shared" si="142"/>
        <v>N/A</v>
      </c>
      <c r="X782" s="5" t="s">
        <v>2886</v>
      </c>
    </row>
    <row r="783" spans="1:24" ht="105" x14ac:dyDescent="0.25">
      <c r="A783" s="77">
        <f>VLOOKUP(C783,'BU and Control BU Listing'!A:E,5,FALSE)</f>
        <v>26000</v>
      </c>
      <c r="B783" s="80" t="s">
        <v>5928</v>
      </c>
      <c r="C783" s="22" t="str">
        <f t="shared" si="134"/>
        <v>29200</v>
      </c>
      <c r="D783" s="22" t="str">
        <f t="shared" si="135"/>
        <v>03390</v>
      </c>
      <c r="E783" s="21" t="str">
        <f>VLOOKUP(B783,'Table A as of March 2024'!A:G,7,FALSE)</f>
        <v>Central VA Community College</v>
      </c>
      <c r="F783" s="21" t="str">
        <f>VLOOKUP(B783,'Table A as of March 2024'!A:H,8,FALSE)</f>
        <v>Strngthning Inst Prgm-COVID-19</v>
      </c>
      <c r="G783" s="11" t="str">
        <f>VLOOKUP(B783,'Table A as of March 2024'!A:I,9,FALSE)</f>
        <v>500</v>
      </c>
      <c r="H783" t="str">
        <f>VLOOKUP(B783,'Table A as of March 2024'!A:L,12,FALSE)</f>
        <v>No</v>
      </c>
      <c r="I783" s="9" t="str">
        <f>VLOOKUP(B783,'Table A as of March 2024'!A:M,13,FALSE)</f>
        <v>V</v>
      </c>
      <c r="K783" t="str">
        <f>VLOOKUP(G783,'ACFR Class Vlookup'!A:B,2,FALSE)</f>
        <v>N/A</v>
      </c>
      <c r="L783" s="1" t="str">
        <f>VLOOKUP(D783,'Fund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783" s="6" t="str">
        <f t="shared" si="136"/>
        <v>N/A</v>
      </c>
      <c r="N783" s="6" t="s">
        <v>2886</v>
      </c>
      <c r="O783" s="6" t="str">
        <f t="shared" si="137"/>
        <v>N/A</v>
      </c>
      <c r="P783" s="5" t="s">
        <v>2886</v>
      </c>
      <c r="Q783" s="6" t="str">
        <f t="shared" si="138"/>
        <v>N/A</v>
      </c>
      <c r="R783" s="7" t="str">
        <f t="shared" si="132"/>
        <v>No</v>
      </c>
      <c r="S783" s="5" t="str">
        <f t="shared" si="139"/>
        <v>N/A</v>
      </c>
      <c r="T783" s="6" t="str">
        <f t="shared" si="140"/>
        <v>N/A</v>
      </c>
      <c r="U783" s="7" t="str">
        <f t="shared" si="133"/>
        <v>No</v>
      </c>
      <c r="V783" s="5" t="str">
        <f t="shared" si="141"/>
        <v>N/A</v>
      </c>
      <c r="W783" s="6" t="str">
        <f t="shared" si="142"/>
        <v>N/A</v>
      </c>
      <c r="X783" s="5" t="s">
        <v>2886</v>
      </c>
    </row>
    <row r="784" spans="1:24" ht="165" x14ac:dyDescent="0.25">
      <c r="A784" s="77">
        <f>VLOOKUP(C784,'BU and Control BU Listing'!A:E,5,FALSE)</f>
        <v>26000</v>
      </c>
      <c r="B784" s="80" t="s">
        <v>5929</v>
      </c>
      <c r="C784" s="22" t="str">
        <f t="shared" si="134"/>
        <v>29200</v>
      </c>
      <c r="D784" s="22" t="str">
        <f t="shared" si="135"/>
        <v>03420</v>
      </c>
      <c r="E784" s="21" t="str">
        <f>VLOOKUP(B784,'Table A as of March 2024'!A:G,7,FALSE)</f>
        <v>Central VA Community College</v>
      </c>
      <c r="F784" s="21" t="str">
        <f>VLOOKUP(B784,'Table A as of March 2024'!A:H,8,FALSE)</f>
        <v>Caresactrlffd-General-Covid-19</v>
      </c>
      <c r="G784" s="11" t="str">
        <f>VLOOKUP(B784,'Table A as of March 2024'!A:I,9,FALSE)</f>
        <v>500</v>
      </c>
      <c r="H784" t="str">
        <f>VLOOKUP(B784,'Table A as of March 2024'!A:L,12,FALSE)</f>
        <v>No</v>
      </c>
      <c r="I784" s="9" t="str">
        <f>VLOOKUP(B784,'Table A as of March 2024'!A:M,13,FALSE)</f>
        <v>V</v>
      </c>
      <c r="K784" t="str">
        <f>VLOOKUP(G784,'ACFR Class Vlookup'!A:B,2,FALSE)</f>
        <v>N/A</v>
      </c>
      <c r="L784" s="1" t="str">
        <f>VLOOKUP(D784,'Fund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784" s="6" t="str">
        <f t="shared" si="136"/>
        <v>N/A</v>
      </c>
      <c r="N784" s="6" t="s">
        <v>2886</v>
      </c>
      <c r="O784" s="6" t="str">
        <f t="shared" si="137"/>
        <v>N/A</v>
      </c>
      <c r="P784" s="5" t="s">
        <v>2886</v>
      </c>
      <c r="Q784" s="6" t="str">
        <f t="shared" si="138"/>
        <v>N/A</v>
      </c>
      <c r="R784" s="7" t="str">
        <f t="shared" si="132"/>
        <v>No</v>
      </c>
      <c r="S784" s="5" t="str">
        <f t="shared" si="139"/>
        <v>N/A</v>
      </c>
      <c r="T784" s="6" t="str">
        <f t="shared" si="140"/>
        <v>N/A</v>
      </c>
      <c r="U784" s="7" t="str">
        <f t="shared" si="133"/>
        <v>No</v>
      </c>
      <c r="V784" s="5" t="str">
        <f t="shared" si="141"/>
        <v>N/A</v>
      </c>
      <c r="W784" s="6" t="str">
        <f t="shared" si="142"/>
        <v>N/A</v>
      </c>
      <c r="X784" s="5" t="s">
        <v>2886</v>
      </c>
    </row>
    <row r="785" spans="1:24" ht="90" x14ac:dyDescent="0.25">
      <c r="A785" s="77">
        <f>VLOOKUP(C785,'BU and Control BU Listing'!A:E,5,FALSE)</f>
        <v>26000</v>
      </c>
      <c r="B785" s="80" t="s">
        <v>8222</v>
      </c>
      <c r="C785" s="22" t="str">
        <f t="shared" si="134"/>
        <v>29200</v>
      </c>
      <c r="D785" s="22" t="str">
        <f t="shared" si="135"/>
        <v>03440</v>
      </c>
      <c r="E785" s="21" t="str">
        <f>VLOOKUP(B785,'Table A as of March 2024'!A:G,7,FALSE)</f>
        <v>Central VA Community College</v>
      </c>
      <c r="F785" s="21" t="str">
        <f>VLOOKUP(B785,'Table A as of March 2024'!A:H,8,FALSE)</f>
        <v>EduStabFund-Students-COVID-19</v>
      </c>
      <c r="G785" s="11" t="str">
        <f>VLOOKUP(B785,'Table A as of March 2024'!A:I,9,FALSE)</f>
        <v>500</v>
      </c>
      <c r="H785" t="str">
        <f>VLOOKUP(B785,'Table A as of March 2024'!A:L,12,FALSE)</f>
        <v>No</v>
      </c>
      <c r="I785" s="9" t="str">
        <f>VLOOKUP(B785,'Table A as of March 2024'!A:M,13,FALSE)</f>
        <v>V</v>
      </c>
      <c r="K785" t="str">
        <f>VLOOKUP(G785,'ACFR Class Vlookup'!A:B,2,FALSE)</f>
        <v>N/A</v>
      </c>
      <c r="L785" s="1" t="str">
        <f>VLOOKUP(D785,'Fund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student funds provided under the CARES Act.</v>
      </c>
      <c r="M785" s="6" t="str">
        <f t="shared" si="136"/>
        <v>N/A</v>
      </c>
      <c r="N785" s="6" t="s">
        <v>2886</v>
      </c>
      <c r="O785" s="6" t="str">
        <f t="shared" si="137"/>
        <v>N/A</v>
      </c>
      <c r="P785" s="5" t="s">
        <v>2886</v>
      </c>
      <c r="Q785" s="6" t="str">
        <f t="shared" si="138"/>
        <v>N/A</v>
      </c>
      <c r="R785" s="7" t="str">
        <f t="shared" si="132"/>
        <v>No</v>
      </c>
      <c r="S785" s="5" t="str">
        <f t="shared" si="139"/>
        <v>N/A</v>
      </c>
      <c r="T785" s="6" t="str">
        <f t="shared" si="140"/>
        <v>N/A</v>
      </c>
      <c r="U785" s="7" t="str">
        <f t="shared" si="133"/>
        <v>No</v>
      </c>
      <c r="V785" s="5" t="str">
        <f t="shared" si="141"/>
        <v>N/A</v>
      </c>
      <c r="W785" s="6" t="str">
        <f t="shared" si="142"/>
        <v>N/A</v>
      </c>
      <c r="X785" s="5" t="s">
        <v>2886</v>
      </c>
    </row>
    <row r="786" spans="1:24" ht="225" x14ac:dyDescent="0.25">
      <c r="A786" s="77">
        <f>VLOOKUP(C786,'BU and Control BU Listing'!A:E,5,FALSE)</f>
        <v>26000</v>
      </c>
      <c r="B786" s="80" t="s">
        <v>8889</v>
      </c>
      <c r="C786" s="22" t="str">
        <f t="shared" si="134"/>
        <v>29200</v>
      </c>
      <c r="D786" s="22" t="str">
        <f t="shared" si="135"/>
        <v>03490</v>
      </c>
      <c r="E786" s="21" t="str">
        <f>VLOOKUP(B786,'Table A as of March 2024'!A:G,7,FALSE)</f>
        <v>Central VA Community College</v>
      </c>
      <c r="F786" s="21" t="str">
        <f>VLOOKUP(B786,'Table A as of March 2024'!A:H,8,FALSE)</f>
        <v>NewEconomyWrkfrcCrdntlGrntFnd</v>
      </c>
      <c r="G786" s="11" t="str">
        <f>VLOOKUP(B786,'Table A as of March 2024'!A:I,9,FALSE)</f>
        <v>500</v>
      </c>
      <c r="H786" t="str">
        <f>VLOOKUP(B786,'Table A as of March 2024'!A:L,12,FALSE)</f>
        <v>No</v>
      </c>
      <c r="I786" s="9" t="str">
        <f>VLOOKUP(B786,'Table A as of March 2024'!A:M,13,FALSE)</f>
        <v>U</v>
      </c>
      <c r="K786" t="str">
        <f>VLOOKUP(G786,'ACFR Class Vlookup'!A:B,2,FALSE)</f>
        <v>N/A</v>
      </c>
      <c r="L786" s="1" t="str">
        <f>VLOOKUP(D786,'Fund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786" s="6" t="str">
        <f t="shared" si="136"/>
        <v>N/A</v>
      </c>
      <c r="N786" s="6" t="s">
        <v>2886</v>
      </c>
      <c r="O786" s="6" t="str">
        <f t="shared" si="137"/>
        <v>N/A</v>
      </c>
      <c r="P786" s="5" t="s">
        <v>2886</v>
      </c>
      <c r="Q786" s="6" t="str">
        <f t="shared" si="138"/>
        <v>N/A</v>
      </c>
      <c r="R786" s="7" t="str">
        <f t="shared" si="132"/>
        <v>No</v>
      </c>
      <c r="S786" s="5" t="str">
        <f t="shared" si="139"/>
        <v>N/A</v>
      </c>
      <c r="T786" s="6" t="str">
        <f t="shared" si="140"/>
        <v>N/A</v>
      </c>
      <c r="U786" s="7" t="str">
        <f t="shared" si="133"/>
        <v>No</v>
      </c>
      <c r="V786" s="5" t="str">
        <f t="shared" si="141"/>
        <v>N/A</v>
      </c>
      <c r="W786" s="6" t="str">
        <f t="shared" si="142"/>
        <v>N/A</v>
      </c>
      <c r="X786" s="5" t="s">
        <v>2886</v>
      </c>
    </row>
    <row r="787" spans="1:24" ht="90" x14ac:dyDescent="0.25">
      <c r="A787" s="77">
        <f>VLOOKUP(C787,'BU and Control BU Listing'!A:E,5,FALSE)</f>
        <v>26000</v>
      </c>
      <c r="B787" s="80" t="s">
        <v>5930</v>
      </c>
      <c r="C787" s="22" t="str">
        <f t="shared" si="134"/>
        <v>29200</v>
      </c>
      <c r="D787" s="22" t="str">
        <f t="shared" si="135"/>
        <v>03690</v>
      </c>
      <c r="E787" s="21" t="str">
        <f>VLOOKUP(B787,'Table A as of March 2024'!A:G,7,FALSE)</f>
        <v>Central VA Community College</v>
      </c>
      <c r="F787" s="21" t="str">
        <f>VLOOKUP(B787,'Table A as of March 2024'!A:H,8,FALSE)</f>
        <v>EduStabFund-Institutn-COVID-19</v>
      </c>
      <c r="G787" s="11" t="str">
        <f>VLOOKUP(B787,'Table A as of March 2024'!A:I,9,FALSE)</f>
        <v>500</v>
      </c>
      <c r="H787" t="str">
        <f>VLOOKUP(B787,'Table A as of March 2024'!A:L,12,FALSE)</f>
        <v>No</v>
      </c>
      <c r="I787" s="9" t="str">
        <f>VLOOKUP(B787,'Table A as of March 2024'!A:M,13,FALSE)</f>
        <v>V</v>
      </c>
      <c r="K787" t="str">
        <f>VLOOKUP(G787,'ACFR Class Vlookup'!A:B,2,FALSE)</f>
        <v>N/A</v>
      </c>
      <c r="L787" s="1" t="str">
        <f>VLOOKUP(D787,'Fund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787" s="6" t="str">
        <f t="shared" si="136"/>
        <v>N/A</v>
      </c>
      <c r="N787" s="6" t="s">
        <v>2886</v>
      </c>
      <c r="O787" s="6" t="str">
        <f t="shared" si="137"/>
        <v>N/A</v>
      </c>
      <c r="P787" s="5" t="s">
        <v>2886</v>
      </c>
      <c r="Q787" s="6" t="str">
        <f t="shared" si="138"/>
        <v>N/A</v>
      </c>
      <c r="R787" s="7" t="str">
        <f t="shared" si="132"/>
        <v>No</v>
      </c>
      <c r="S787" s="5" t="str">
        <f t="shared" si="139"/>
        <v>N/A</v>
      </c>
      <c r="T787" s="6" t="str">
        <f t="shared" si="140"/>
        <v>N/A</v>
      </c>
      <c r="U787" s="7" t="str">
        <f t="shared" si="133"/>
        <v>No</v>
      </c>
      <c r="V787" s="5" t="str">
        <f t="shared" si="141"/>
        <v>N/A</v>
      </c>
      <c r="W787" s="6" t="str">
        <f t="shared" si="142"/>
        <v>N/A</v>
      </c>
      <c r="X787" s="5" t="s">
        <v>2886</v>
      </c>
    </row>
    <row r="788" spans="1:24" ht="30" x14ac:dyDescent="0.25">
      <c r="A788" s="77">
        <f>VLOOKUP(C788,'BU and Control BU Listing'!A:E,5,FALSE)</f>
        <v>26000</v>
      </c>
      <c r="B788" s="80" t="s">
        <v>4161</v>
      </c>
      <c r="C788" s="22" t="str">
        <f t="shared" si="134"/>
        <v>29200</v>
      </c>
      <c r="D788" s="22" t="str">
        <f t="shared" si="135"/>
        <v>03860</v>
      </c>
      <c r="E788" s="21" t="str">
        <f>VLOOKUP(B788,'Table A as of March 2024'!A:G,7,FALSE)</f>
        <v>Central VA Community College</v>
      </c>
      <c r="F788" s="21" t="str">
        <f>VLOOKUP(B788,'Table A as of March 2024'!A:H,8,FALSE)</f>
        <v>Rcycl Matl Sale-Non-Gen/Fed-HE</v>
      </c>
      <c r="G788" s="11" t="str">
        <f>VLOOKUP(B788,'Table A as of March 2024'!A:I,9,FALSE)</f>
        <v>500</v>
      </c>
      <c r="H788" t="str">
        <f>VLOOKUP(B788,'Table A as of March 2024'!A:L,12,FALSE)</f>
        <v>No</v>
      </c>
      <c r="I788" s="9" t="str">
        <f>VLOOKUP(B788,'Table A as of March 2024'!A:M,13,FALSE)</f>
        <v>U</v>
      </c>
      <c r="K788" t="str">
        <f>VLOOKUP(G788,'ACFR Class Vlookup'!A:B,2,FALSE)</f>
        <v>N/A</v>
      </c>
      <c r="L788" s="1" t="str">
        <f>VLOOKUP(D788,'Fund Information'!A:F,6,FALSE)</f>
        <v>Higher Education activity included on higher education financial statement template submissions.</v>
      </c>
      <c r="M788" s="6" t="str">
        <f t="shared" si="136"/>
        <v>N/A</v>
      </c>
      <c r="N788" s="6" t="s">
        <v>2886</v>
      </c>
      <c r="O788" s="6" t="str">
        <f t="shared" si="137"/>
        <v>N/A</v>
      </c>
      <c r="P788" s="5" t="s">
        <v>2886</v>
      </c>
      <c r="Q788" s="6" t="str">
        <f t="shared" si="138"/>
        <v>N/A</v>
      </c>
      <c r="R788" s="7" t="str">
        <f t="shared" si="132"/>
        <v>No</v>
      </c>
      <c r="S788" s="5" t="str">
        <f t="shared" si="139"/>
        <v>N/A</v>
      </c>
      <c r="T788" s="6" t="str">
        <f t="shared" si="140"/>
        <v>N/A</v>
      </c>
      <c r="U788" s="7" t="str">
        <f t="shared" si="133"/>
        <v>No</v>
      </c>
      <c r="V788" s="5" t="str">
        <f t="shared" si="141"/>
        <v>N/A</v>
      </c>
      <c r="W788" s="6" t="str">
        <f t="shared" si="142"/>
        <v>N/A</v>
      </c>
      <c r="X788" s="5" t="s">
        <v>2886</v>
      </c>
    </row>
    <row r="789" spans="1:24" ht="45" x14ac:dyDescent="0.25">
      <c r="A789" s="77">
        <f>VLOOKUP(C789,'BU and Control BU Listing'!A:E,5,FALSE)</f>
        <v>26000</v>
      </c>
      <c r="B789" s="80" t="s">
        <v>4162</v>
      </c>
      <c r="C789" s="22" t="str">
        <f t="shared" si="134"/>
        <v>29200</v>
      </c>
      <c r="D789" s="22" t="str">
        <f t="shared" si="135"/>
        <v>03870</v>
      </c>
      <c r="E789" s="21" t="str">
        <f>VLOOKUP(B789,'Table A as of March 2024'!A:G,7,FALSE)</f>
        <v>Central VA Community College</v>
      </c>
      <c r="F789" s="21" t="str">
        <f>VLOOKUP(B789,'Table A as of March 2024'!A:H,8,FALSE)</f>
        <v>Srplus Supp&amp;Equip Sales-Gen-HE</v>
      </c>
      <c r="G789" s="11" t="str">
        <f>VLOOKUP(B789,'Table A as of March 2024'!A:I,9,FALSE)</f>
        <v>500</v>
      </c>
      <c r="H789" t="str">
        <f>VLOOKUP(B789,'Table A as of March 2024'!A:L,12,FALSE)</f>
        <v>No</v>
      </c>
      <c r="I789" s="9" t="str">
        <f>VLOOKUP(B789,'Table A as of March 2024'!A:M,13,FALSE)</f>
        <v>U</v>
      </c>
      <c r="K789" t="str">
        <f>VLOOKUP(G789,'ACFR Class Vlookup'!A:B,2,FALSE)</f>
        <v>N/A</v>
      </c>
      <c r="L789" s="1" t="str">
        <f>VLOOKUP(D789,'Fund Information'!A:F,6,FALSE)</f>
        <v>Higher Education activity accounted for on higher education financial statement template submissions.  Accounts for sale of surplus supplies and equipment.</v>
      </c>
      <c r="M789" s="6" t="str">
        <f t="shared" si="136"/>
        <v>N/A</v>
      </c>
      <c r="N789" s="6" t="s">
        <v>2886</v>
      </c>
      <c r="O789" s="6" t="str">
        <f t="shared" si="137"/>
        <v>N/A</v>
      </c>
      <c r="P789" s="5" t="s">
        <v>2886</v>
      </c>
      <c r="Q789" s="6" t="str">
        <f t="shared" si="138"/>
        <v>N/A</v>
      </c>
      <c r="R789" s="7" t="str">
        <f t="shared" si="132"/>
        <v>No</v>
      </c>
      <c r="S789" s="5" t="str">
        <f t="shared" si="139"/>
        <v>N/A</v>
      </c>
      <c r="T789" s="6" t="str">
        <f t="shared" si="140"/>
        <v>N/A</v>
      </c>
      <c r="U789" s="7" t="str">
        <f t="shared" si="133"/>
        <v>No</v>
      </c>
      <c r="V789" s="5" t="str">
        <f t="shared" si="141"/>
        <v>N/A</v>
      </c>
      <c r="W789" s="6" t="str">
        <f t="shared" si="142"/>
        <v>N/A</v>
      </c>
      <c r="X789" s="5" t="s">
        <v>2886</v>
      </c>
    </row>
    <row r="790" spans="1:24" ht="30" x14ac:dyDescent="0.25">
      <c r="A790" s="77">
        <f>VLOOKUP(C790,'BU and Control BU Listing'!A:E,5,FALSE)</f>
        <v>26000</v>
      </c>
      <c r="B790" s="80" t="s">
        <v>4163</v>
      </c>
      <c r="C790" s="22" t="str">
        <f t="shared" si="134"/>
        <v>29200</v>
      </c>
      <c r="D790" s="22" t="str">
        <f t="shared" si="135"/>
        <v>03900</v>
      </c>
      <c r="E790" s="21" t="str">
        <f>VLOOKUP(B790,'Table A as of March 2024'!A:G,7,FALSE)</f>
        <v>Central VA Community College</v>
      </c>
      <c r="F790" s="21" t="str">
        <f>VLOOKUP(B790,'Table A as of March 2024'!A:H,8,FALSE)</f>
        <v>Insurance Recovery - Higher Ed</v>
      </c>
      <c r="G790" s="11" t="str">
        <f>VLOOKUP(B790,'Table A as of March 2024'!A:I,9,FALSE)</f>
        <v>500</v>
      </c>
      <c r="H790" t="str">
        <f>VLOOKUP(B790,'Table A as of March 2024'!A:L,12,FALSE)</f>
        <v>No</v>
      </c>
      <c r="I790" s="9" t="str">
        <f>VLOOKUP(B790,'Table A as of March 2024'!A:M,13,FALSE)</f>
        <v>U</v>
      </c>
      <c r="K790" t="str">
        <f>VLOOKUP(G790,'ACFR Class Vlookup'!A:B,2,FALSE)</f>
        <v>N/A</v>
      </c>
      <c r="L790" s="1" t="str">
        <f>VLOOKUP(D790,'Fund Information'!A:F,6,FALSE)</f>
        <v>Higher Education activity included on higher education financial statement template submissions.</v>
      </c>
      <c r="M790" s="6" t="str">
        <f t="shared" si="136"/>
        <v>N/A</v>
      </c>
      <c r="N790" s="6" t="s">
        <v>2886</v>
      </c>
      <c r="O790" s="6" t="str">
        <f t="shared" si="137"/>
        <v>N/A</v>
      </c>
      <c r="P790" s="5" t="s">
        <v>2886</v>
      </c>
      <c r="Q790" s="6" t="str">
        <f t="shared" si="138"/>
        <v>N/A</v>
      </c>
      <c r="R790" s="7" t="str">
        <f t="shared" si="132"/>
        <v>No</v>
      </c>
      <c r="S790" s="5" t="str">
        <f t="shared" si="139"/>
        <v>N/A</v>
      </c>
      <c r="T790" s="6" t="str">
        <f t="shared" si="140"/>
        <v>N/A</v>
      </c>
      <c r="U790" s="7" t="str">
        <f t="shared" si="133"/>
        <v>No</v>
      </c>
      <c r="V790" s="5" t="str">
        <f t="shared" si="141"/>
        <v>N/A</v>
      </c>
      <c r="W790" s="6" t="str">
        <f t="shared" si="142"/>
        <v>N/A</v>
      </c>
      <c r="X790" s="5" t="s">
        <v>2886</v>
      </c>
    </row>
    <row r="791" spans="1:24" ht="45" x14ac:dyDescent="0.25">
      <c r="A791" s="77">
        <f>VLOOKUP(C791,'BU and Control BU Listing'!A:E,5,FALSE)</f>
        <v>26000</v>
      </c>
      <c r="B791" s="80" t="s">
        <v>5281</v>
      </c>
      <c r="C791" s="22" t="str">
        <f t="shared" si="134"/>
        <v>29300</v>
      </c>
      <c r="D791" s="22" t="str">
        <f t="shared" si="135"/>
        <v>02704</v>
      </c>
      <c r="E791" s="21" t="str">
        <f>VLOOKUP(B791,'Table A as of March 2024'!A:G,7,FALSE)</f>
        <v>Virginia Peninsula Cmnty Coll</v>
      </c>
      <c r="F791" s="21" t="str">
        <f>VLOOKUP(B791,'Table A as of March 2024'!A:H,8,FALSE)</f>
        <v>Parking - VCCS/CO</v>
      </c>
      <c r="G791" s="11" t="str">
        <f>VLOOKUP(B791,'Table A as of March 2024'!A:I,9,FALSE)</f>
        <v>500</v>
      </c>
      <c r="H791" t="str">
        <f>VLOOKUP(B791,'Table A as of March 2024'!A:L,12,FALSE)</f>
        <v>No</v>
      </c>
      <c r="I791" s="9" t="str">
        <f>VLOOKUP(B791,'Table A as of March 2024'!A:M,13,FALSE)</f>
        <v>U</v>
      </c>
      <c r="K791" t="str">
        <f>VLOOKUP(G791,'ACFR Class Vlookup'!A:B,2,FALSE)</f>
        <v>N/A</v>
      </c>
      <c r="L791" s="1" t="str">
        <f>VLOOKUP(D791,'Fund Information'!A:F,6,FALSE)</f>
        <v>Accounts for fees paid for parking vehicles in state parking lots and used for parking facilities as determined by the Governor, for payment of costs for the provision of vehicle parking spaces.</v>
      </c>
      <c r="M791" s="6" t="str">
        <f t="shared" si="136"/>
        <v>N/A</v>
      </c>
      <c r="N791" s="6" t="s">
        <v>2886</v>
      </c>
      <c r="O791" s="6" t="str">
        <f t="shared" si="137"/>
        <v>N/A</v>
      </c>
      <c r="P791" s="5" t="s">
        <v>2886</v>
      </c>
      <c r="Q791" s="6" t="str">
        <f t="shared" si="138"/>
        <v>N/A</v>
      </c>
      <c r="R791" s="7" t="str">
        <f t="shared" si="132"/>
        <v>No</v>
      </c>
      <c r="S791" s="5" t="str">
        <f t="shared" si="139"/>
        <v>N/A</v>
      </c>
      <c r="T791" s="6" t="str">
        <f t="shared" si="140"/>
        <v>N/A</v>
      </c>
      <c r="U791" s="7" t="str">
        <f t="shared" si="133"/>
        <v>No</v>
      </c>
      <c r="V791" s="5" t="str">
        <f t="shared" si="141"/>
        <v>N/A</v>
      </c>
      <c r="W791" s="6" t="str">
        <f t="shared" si="142"/>
        <v>N/A</v>
      </c>
      <c r="X791" s="5" t="s">
        <v>2886</v>
      </c>
    </row>
    <row r="792" spans="1:24" ht="75" x14ac:dyDescent="0.25">
      <c r="A792" s="77">
        <f>VLOOKUP(C792,'BU and Control BU Listing'!A:E,5,FALSE)</f>
        <v>26000</v>
      </c>
      <c r="B792" s="80" t="s">
        <v>4165</v>
      </c>
      <c r="C792" s="22" t="str">
        <f t="shared" si="134"/>
        <v>29300</v>
      </c>
      <c r="D792" s="22" t="str">
        <f t="shared" si="135"/>
        <v>03000</v>
      </c>
      <c r="E792" s="21" t="str">
        <f>VLOOKUP(B792,'Table A as of March 2024'!A:G,7,FALSE)</f>
        <v>Virginia Peninsula Cmnty Coll</v>
      </c>
      <c r="F792" s="21" t="str">
        <f>VLOOKUP(B792,'Table A as of March 2024'!A:H,8,FALSE)</f>
        <v>Higher Education Operating</v>
      </c>
      <c r="G792" s="11" t="str">
        <f>VLOOKUP(B792,'Table A as of March 2024'!A:I,9,FALSE)</f>
        <v>500</v>
      </c>
      <c r="H792" t="str">
        <f>VLOOKUP(B792,'Table A as of March 2024'!A:L,12,FALSE)</f>
        <v>No</v>
      </c>
      <c r="I792" s="9" t="str">
        <f>VLOOKUP(B792,'Table A as of March 2024'!A:M,13,FALSE)</f>
        <v>U</v>
      </c>
      <c r="K792" t="str">
        <f>VLOOKUP(G792,'ACFR Class Vlookup'!A:B,2,FALSE)</f>
        <v>N/A</v>
      </c>
      <c r="L792" s="1" t="str">
        <f>VLOOKUP(D792,'Fund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792" s="6" t="str">
        <f t="shared" si="136"/>
        <v>N/A</v>
      </c>
      <c r="N792" s="6" t="s">
        <v>2886</v>
      </c>
      <c r="O792" s="6" t="str">
        <f t="shared" si="137"/>
        <v>N/A</v>
      </c>
      <c r="P792" s="5" t="s">
        <v>2886</v>
      </c>
      <c r="Q792" s="6" t="str">
        <f t="shared" si="138"/>
        <v>N/A</v>
      </c>
      <c r="R792" s="7" t="str">
        <f t="shared" si="132"/>
        <v>No</v>
      </c>
      <c r="S792" s="5" t="str">
        <f t="shared" si="139"/>
        <v>N/A</v>
      </c>
      <c r="T792" s="6" t="str">
        <f t="shared" si="140"/>
        <v>N/A</v>
      </c>
      <c r="U792" s="7" t="str">
        <f t="shared" si="133"/>
        <v>No</v>
      </c>
      <c r="V792" s="5" t="str">
        <f t="shared" si="141"/>
        <v>N/A</v>
      </c>
      <c r="W792" s="6" t="str">
        <f t="shared" si="142"/>
        <v>N/A</v>
      </c>
      <c r="X792" s="5" t="s">
        <v>2886</v>
      </c>
    </row>
    <row r="793" spans="1:24" ht="30" x14ac:dyDescent="0.25">
      <c r="A793" s="77">
        <f>VLOOKUP(C793,'BU and Control BU Listing'!A:E,5,FALSE)</f>
        <v>26000</v>
      </c>
      <c r="B793" s="80" t="s">
        <v>4166</v>
      </c>
      <c r="C793" s="22" t="str">
        <f t="shared" si="134"/>
        <v>29300</v>
      </c>
      <c r="D793" s="22" t="str">
        <f t="shared" si="135"/>
        <v>03010</v>
      </c>
      <c r="E793" s="21" t="str">
        <f>VLOOKUP(B793,'Table A as of March 2024'!A:G,7,FALSE)</f>
        <v>Virginia Peninsula Cmnty Coll</v>
      </c>
      <c r="F793" s="21" t="str">
        <f>VLOOKUP(B793,'Table A as of March 2024'!A:H,8,FALSE)</f>
        <v>Higher Education Federal</v>
      </c>
      <c r="G793" s="11" t="str">
        <f>VLOOKUP(B793,'Table A as of March 2024'!A:I,9,FALSE)</f>
        <v>500</v>
      </c>
      <c r="H793" t="str">
        <f>VLOOKUP(B793,'Table A as of March 2024'!A:L,12,FALSE)</f>
        <v>No</v>
      </c>
      <c r="I793" s="9" t="str">
        <f>VLOOKUP(B793,'Table A as of March 2024'!A:M,13,FALSE)</f>
        <v>R</v>
      </c>
      <c r="K793" t="str">
        <f>VLOOKUP(G793,'ACFR Class Vlookup'!A:B,2,FALSE)</f>
        <v>N/A</v>
      </c>
      <c r="L793" s="1" t="str">
        <f>VLOOKUP(D793,'Fund Information'!A:F,6,FALSE)</f>
        <v>Higher Education activity included on higher education financial statement template submissions.</v>
      </c>
      <c r="M793" s="6" t="str">
        <f t="shared" si="136"/>
        <v>N/A</v>
      </c>
      <c r="N793" s="6" t="s">
        <v>2886</v>
      </c>
      <c r="O793" s="6" t="str">
        <f t="shared" si="137"/>
        <v>N/A</v>
      </c>
      <c r="P793" s="5" t="s">
        <v>2886</v>
      </c>
      <c r="Q793" s="6" t="str">
        <f t="shared" si="138"/>
        <v>N/A</v>
      </c>
      <c r="R793" s="7" t="str">
        <f t="shared" si="132"/>
        <v>No</v>
      </c>
      <c r="S793" s="5" t="str">
        <f t="shared" si="139"/>
        <v>N/A</v>
      </c>
      <c r="T793" s="6" t="str">
        <f t="shared" si="140"/>
        <v>N/A</v>
      </c>
      <c r="U793" s="7" t="str">
        <f t="shared" si="133"/>
        <v>No</v>
      </c>
      <c r="V793" s="5" t="str">
        <f t="shared" si="141"/>
        <v>N/A</v>
      </c>
      <c r="W793" s="6" t="str">
        <f t="shared" si="142"/>
        <v>N/A</v>
      </c>
      <c r="X793" s="5" t="s">
        <v>2886</v>
      </c>
    </row>
    <row r="794" spans="1:24" ht="30" x14ac:dyDescent="0.25">
      <c r="A794" s="77">
        <f>VLOOKUP(C794,'BU and Control BU Listing'!A:E,5,FALSE)</f>
        <v>26000</v>
      </c>
      <c r="B794" s="80" t="s">
        <v>4167</v>
      </c>
      <c r="C794" s="22" t="str">
        <f t="shared" si="134"/>
        <v>29300</v>
      </c>
      <c r="D794" s="22" t="str">
        <f t="shared" si="135"/>
        <v>03020</v>
      </c>
      <c r="E794" s="21" t="str">
        <f>VLOOKUP(B794,'Table A as of March 2024'!A:G,7,FALSE)</f>
        <v>Virginia Peninsula Cmnty Coll</v>
      </c>
      <c r="F794" s="21" t="str">
        <f>VLOOKUP(B794,'Table A as of March 2024'!A:H,8,FALSE)</f>
        <v>Foundation/Othr Grants/Cntrcts</v>
      </c>
      <c r="G794" s="11" t="str">
        <f>VLOOKUP(B794,'Table A as of March 2024'!A:I,9,FALSE)</f>
        <v>500</v>
      </c>
      <c r="H794" t="str">
        <f>VLOOKUP(B794,'Table A as of March 2024'!A:L,12,FALSE)</f>
        <v>No</v>
      </c>
      <c r="I794" s="9" t="str">
        <f>VLOOKUP(B794,'Table A as of March 2024'!A:M,13,FALSE)</f>
        <v>R</v>
      </c>
      <c r="K794" t="str">
        <f>VLOOKUP(G794,'ACFR Class Vlookup'!A:B,2,FALSE)</f>
        <v>N/A</v>
      </c>
      <c r="L794" s="1" t="str">
        <f>VLOOKUP(D794,'Fund Information'!A:F,6,FALSE)</f>
        <v>Higher Education activity included on higher education financial statement template submissions.</v>
      </c>
      <c r="M794" s="6" t="str">
        <f t="shared" si="136"/>
        <v>N/A</v>
      </c>
      <c r="N794" s="6" t="s">
        <v>2886</v>
      </c>
      <c r="O794" s="6" t="str">
        <f t="shared" si="137"/>
        <v>N/A</v>
      </c>
      <c r="P794" s="5" t="s">
        <v>2886</v>
      </c>
      <c r="Q794" s="6" t="str">
        <f t="shared" si="138"/>
        <v>N/A</v>
      </c>
      <c r="R794" s="7" t="str">
        <f t="shared" si="132"/>
        <v>No</v>
      </c>
      <c r="S794" s="5" t="str">
        <f t="shared" si="139"/>
        <v>N/A</v>
      </c>
      <c r="T794" s="6" t="str">
        <f t="shared" si="140"/>
        <v>N/A</v>
      </c>
      <c r="U794" s="7" t="str">
        <f t="shared" si="133"/>
        <v>No</v>
      </c>
      <c r="V794" s="5" t="str">
        <f t="shared" si="141"/>
        <v>N/A</v>
      </c>
      <c r="W794" s="6" t="str">
        <f t="shared" si="142"/>
        <v>N/A</v>
      </c>
      <c r="X794" s="5" t="s">
        <v>2886</v>
      </c>
    </row>
    <row r="795" spans="1:24" ht="30" x14ac:dyDescent="0.25">
      <c r="A795" s="77">
        <f>VLOOKUP(C795,'BU and Control BU Listing'!A:E,5,FALSE)</f>
        <v>26000</v>
      </c>
      <c r="B795" s="80" t="s">
        <v>4168</v>
      </c>
      <c r="C795" s="22" t="str">
        <f t="shared" si="134"/>
        <v>29300</v>
      </c>
      <c r="D795" s="22" t="str">
        <f t="shared" si="135"/>
        <v>03030</v>
      </c>
      <c r="E795" s="21" t="str">
        <f>VLOOKUP(B795,'Table A as of March 2024'!A:G,7,FALSE)</f>
        <v>Virginia Peninsula Cmnty Coll</v>
      </c>
      <c r="F795" s="21" t="str">
        <f>VLOOKUP(B795,'Table A as of March 2024'!A:H,8,FALSE)</f>
        <v>Indirect Cost Recovery</v>
      </c>
      <c r="G795" s="11" t="str">
        <f>VLOOKUP(B795,'Table A as of March 2024'!A:I,9,FALSE)</f>
        <v>500</v>
      </c>
      <c r="H795" t="str">
        <f>VLOOKUP(B795,'Table A as of March 2024'!A:L,12,FALSE)</f>
        <v>No</v>
      </c>
      <c r="I795" s="9" t="str">
        <f>VLOOKUP(B795,'Table A as of March 2024'!A:M,13,FALSE)</f>
        <v>U</v>
      </c>
      <c r="K795" t="str">
        <f>VLOOKUP(G795,'ACFR Class Vlookup'!A:B,2,FALSE)</f>
        <v>N/A</v>
      </c>
      <c r="L795" s="1" t="str">
        <f>VLOOKUP(D795,'Fund Information'!A:F,6,FALSE)</f>
        <v>Higher Education activity included on higher education financial statement template submissions.</v>
      </c>
      <c r="M795" s="6" t="str">
        <f t="shared" si="136"/>
        <v>N/A</v>
      </c>
      <c r="N795" s="6" t="s">
        <v>2886</v>
      </c>
      <c r="O795" s="6" t="str">
        <f t="shared" si="137"/>
        <v>N/A</v>
      </c>
      <c r="P795" s="5" t="s">
        <v>2886</v>
      </c>
      <c r="Q795" s="6" t="str">
        <f t="shared" si="138"/>
        <v>N/A</v>
      </c>
      <c r="R795" s="7" t="str">
        <f t="shared" si="132"/>
        <v>No</v>
      </c>
      <c r="S795" s="5" t="str">
        <f t="shared" si="139"/>
        <v>N/A</v>
      </c>
      <c r="T795" s="6" t="str">
        <f t="shared" si="140"/>
        <v>N/A</v>
      </c>
      <c r="U795" s="7" t="str">
        <f t="shared" si="133"/>
        <v>No</v>
      </c>
      <c r="V795" s="5" t="str">
        <f t="shared" si="141"/>
        <v>N/A</v>
      </c>
      <c r="W795" s="6" t="str">
        <f t="shared" si="142"/>
        <v>N/A</v>
      </c>
      <c r="X795" s="5" t="s">
        <v>2886</v>
      </c>
    </row>
    <row r="796" spans="1:24" ht="240" x14ac:dyDescent="0.25">
      <c r="A796" s="77">
        <f>VLOOKUP(C796,'BU and Control BU Listing'!A:E,5,FALSE)</f>
        <v>26000</v>
      </c>
      <c r="B796" s="80" t="s">
        <v>8725</v>
      </c>
      <c r="C796" s="22" t="str">
        <f t="shared" si="134"/>
        <v>29300</v>
      </c>
      <c r="D796" s="22" t="str">
        <f t="shared" si="135"/>
        <v>03040</v>
      </c>
      <c r="E796" s="21" t="str">
        <f>VLOOKUP(B796,'Table A as of March 2024'!A:G,7,FALSE)</f>
        <v>Virginia Peninsula Cmnty Coll</v>
      </c>
      <c r="F796" s="21" t="str">
        <f>VLOOKUP(B796,'Table A as of March 2024'!A:H,8,FALSE)</f>
        <v>Institutional Reserve Fund</v>
      </c>
      <c r="G796" s="11" t="str">
        <f>VLOOKUP(B796,'Table A as of March 2024'!A:I,9,FALSE)</f>
        <v>500</v>
      </c>
      <c r="H796" t="str">
        <f>VLOOKUP(B796,'Table A as of March 2024'!A:L,12,FALSE)</f>
        <v>No</v>
      </c>
      <c r="I796" s="9" t="str">
        <f>VLOOKUP(B796,'Table A as of March 2024'!A:M,13,FALSE)</f>
        <v>U</v>
      </c>
      <c r="K796" t="str">
        <f>VLOOKUP(G796,'ACFR Class Vlookup'!A:B,2,FALSE)</f>
        <v>N/A</v>
      </c>
      <c r="L796" s="1" t="str">
        <f>VLOOKUP(D796,'Fund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796" s="6" t="str">
        <f t="shared" si="136"/>
        <v>N/A</v>
      </c>
      <c r="N796" s="6" t="s">
        <v>2886</v>
      </c>
      <c r="O796" s="6" t="str">
        <f t="shared" si="137"/>
        <v>N/A</v>
      </c>
      <c r="P796" s="5" t="s">
        <v>2886</v>
      </c>
      <c r="Q796" s="6" t="str">
        <f t="shared" si="138"/>
        <v>N/A</v>
      </c>
      <c r="R796" s="7" t="str">
        <f t="shared" ref="R796:R859" si="143">IF(J796="R","Yes","No")</f>
        <v>No</v>
      </c>
      <c r="S796" s="5" t="str">
        <f t="shared" si="139"/>
        <v>N/A</v>
      </c>
      <c r="T796" s="6" t="str">
        <f t="shared" si="140"/>
        <v>N/A</v>
      </c>
      <c r="U796" s="7" t="str">
        <f t="shared" ref="U796:U859" si="144">IF(J796="C","Yes","No")</f>
        <v>No</v>
      </c>
      <c r="V796" s="5" t="str">
        <f t="shared" si="141"/>
        <v>N/A</v>
      </c>
      <c r="W796" s="6" t="str">
        <f t="shared" si="142"/>
        <v>N/A</v>
      </c>
      <c r="X796" s="5" t="s">
        <v>2886</v>
      </c>
    </row>
    <row r="797" spans="1:24" ht="60" x14ac:dyDescent="0.25">
      <c r="A797" s="77">
        <f>VLOOKUP(C797,'BU and Control BU Listing'!A:E,5,FALSE)</f>
        <v>26000</v>
      </c>
      <c r="B797" s="80" t="s">
        <v>4169</v>
      </c>
      <c r="C797" s="22" t="str">
        <f t="shared" si="134"/>
        <v>29300</v>
      </c>
      <c r="D797" s="22" t="str">
        <f t="shared" si="135"/>
        <v>03060</v>
      </c>
      <c r="E797" s="21" t="str">
        <f>VLOOKUP(B797,'Table A as of March 2024'!A:G,7,FALSE)</f>
        <v>Virginia Peninsula Cmnty Coll</v>
      </c>
      <c r="F797" s="21" t="str">
        <f>VLOOKUP(B797,'Table A as of March 2024'!A:H,8,FALSE)</f>
        <v>Auxiliary Enterprise</v>
      </c>
      <c r="G797" s="11" t="str">
        <f>VLOOKUP(B797,'Table A as of March 2024'!A:I,9,FALSE)</f>
        <v>500</v>
      </c>
      <c r="H797" t="str">
        <f>VLOOKUP(B797,'Table A as of March 2024'!A:L,12,FALSE)</f>
        <v>No</v>
      </c>
      <c r="I797" s="9" t="str">
        <f>VLOOKUP(B797,'Table A as of March 2024'!A:M,13,FALSE)</f>
        <v>U</v>
      </c>
      <c r="K797" t="str">
        <f>VLOOKUP(G797,'ACFR Class Vlookup'!A:B,2,FALSE)</f>
        <v>N/A</v>
      </c>
      <c r="L797" s="1" t="str">
        <f>VLOOKUP(D797,'Fund Information'!A:F,6,FALSE)</f>
        <v>The Higher Education Auxiliary Enterprise fund accounts for the Auxiliary activities at the colleges/universities.  These activities include such things as food service, bookstores, student health servicces and recreation/intramural programs.</v>
      </c>
      <c r="M797" s="6" t="str">
        <f t="shared" si="136"/>
        <v>N/A</v>
      </c>
      <c r="N797" s="6" t="s">
        <v>2886</v>
      </c>
      <c r="O797" s="6" t="str">
        <f t="shared" si="137"/>
        <v>N/A</v>
      </c>
      <c r="P797" s="5" t="s">
        <v>2886</v>
      </c>
      <c r="Q797" s="6" t="str">
        <f t="shared" si="138"/>
        <v>N/A</v>
      </c>
      <c r="R797" s="7" t="str">
        <f t="shared" si="143"/>
        <v>No</v>
      </c>
      <c r="S797" s="5" t="str">
        <f t="shared" si="139"/>
        <v>N/A</v>
      </c>
      <c r="T797" s="6" t="str">
        <f t="shared" si="140"/>
        <v>N/A</v>
      </c>
      <c r="U797" s="7" t="str">
        <f t="shared" si="144"/>
        <v>No</v>
      </c>
      <c r="V797" s="5" t="str">
        <f t="shared" si="141"/>
        <v>N/A</v>
      </c>
      <c r="W797" s="6" t="str">
        <f t="shared" si="142"/>
        <v>N/A</v>
      </c>
      <c r="X797" s="5" t="s">
        <v>2886</v>
      </c>
    </row>
    <row r="798" spans="1:24" ht="30" x14ac:dyDescent="0.25">
      <c r="A798" s="77">
        <f>VLOOKUP(C798,'BU and Control BU Listing'!A:E,5,FALSE)</f>
        <v>26000</v>
      </c>
      <c r="B798" s="80" t="s">
        <v>4170</v>
      </c>
      <c r="C798" s="22" t="str">
        <f t="shared" si="134"/>
        <v>29300</v>
      </c>
      <c r="D798" s="22" t="str">
        <f t="shared" si="135"/>
        <v>03080</v>
      </c>
      <c r="E798" s="21" t="str">
        <f>VLOOKUP(B798,'Table A as of March 2024'!A:G,7,FALSE)</f>
        <v>Virginia Peninsula Cmnty Coll</v>
      </c>
      <c r="F798" s="21" t="str">
        <f>VLOOKUP(B798,'Table A as of March 2024'!A:H,8,FALSE)</f>
        <v>Work Study</v>
      </c>
      <c r="G798" s="11" t="str">
        <f>VLOOKUP(B798,'Table A as of March 2024'!A:I,9,FALSE)</f>
        <v>500</v>
      </c>
      <c r="H798" t="str">
        <f>VLOOKUP(B798,'Table A as of March 2024'!A:L,12,FALSE)</f>
        <v>No</v>
      </c>
      <c r="I798" s="9" t="str">
        <f>VLOOKUP(B798,'Table A as of March 2024'!A:M,13,FALSE)</f>
        <v>R</v>
      </c>
      <c r="K798" t="str">
        <f>VLOOKUP(G798,'ACFR Class Vlookup'!A:B,2,FALSE)</f>
        <v>N/A</v>
      </c>
      <c r="L798" s="1" t="str">
        <f>VLOOKUP(D798,'Fund Information'!A:F,6,FALSE)</f>
        <v>Higher Education activity included on higher education financial statement template submissions.</v>
      </c>
      <c r="M798" s="6" t="str">
        <f t="shared" si="136"/>
        <v>N/A</v>
      </c>
      <c r="N798" s="6" t="s">
        <v>2886</v>
      </c>
      <c r="O798" s="6" t="str">
        <f t="shared" si="137"/>
        <v>N/A</v>
      </c>
      <c r="P798" s="5" t="s">
        <v>2886</v>
      </c>
      <c r="Q798" s="6" t="str">
        <f t="shared" si="138"/>
        <v>N/A</v>
      </c>
      <c r="R798" s="7" t="str">
        <f t="shared" si="143"/>
        <v>No</v>
      </c>
      <c r="S798" s="5" t="str">
        <f t="shared" si="139"/>
        <v>N/A</v>
      </c>
      <c r="T798" s="6" t="str">
        <f t="shared" si="140"/>
        <v>N/A</v>
      </c>
      <c r="U798" s="7" t="str">
        <f t="shared" si="144"/>
        <v>No</v>
      </c>
      <c r="V798" s="5" t="str">
        <f t="shared" si="141"/>
        <v>N/A</v>
      </c>
      <c r="W798" s="6" t="str">
        <f t="shared" si="142"/>
        <v>N/A</v>
      </c>
      <c r="X798" s="5" t="s">
        <v>2886</v>
      </c>
    </row>
    <row r="799" spans="1:24" ht="30" x14ac:dyDescent="0.25">
      <c r="A799" s="77">
        <f>VLOOKUP(C799,'BU and Control BU Listing'!A:E,5,FALSE)</f>
        <v>26000</v>
      </c>
      <c r="B799" s="80" t="s">
        <v>4171</v>
      </c>
      <c r="C799" s="22" t="str">
        <f t="shared" si="134"/>
        <v>29300</v>
      </c>
      <c r="D799" s="22" t="str">
        <f t="shared" si="135"/>
        <v>03170</v>
      </c>
      <c r="E799" s="21" t="str">
        <f>VLOOKUP(B799,'Table A as of March 2024'!A:G,7,FALSE)</f>
        <v>Virginia Peninsula Cmnty Coll</v>
      </c>
      <c r="F799" s="21" t="str">
        <f>VLOOKUP(B799,'Table A as of March 2024'!A:H,8,FALSE)</f>
        <v>Student Financial Assistance</v>
      </c>
      <c r="G799" s="11" t="str">
        <f>VLOOKUP(B799,'Table A as of March 2024'!A:I,9,FALSE)</f>
        <v>500</v>
      </c>
      <c r="H799" t="str">
        <f>VLOOKUP(B799,'Table A as of March 2024'!A:L,12,FALSE)</f>
        <v>No</v>
      </c>
      <c r="I799" s="9" t="str">
        <f>VLOOKUP(B799,'Table A as of March 2024'!A:M,13,FALSE)</f>
        <v>U</v>
      </c>
      <c r="K799" t="str">
        <f>VLOOKUP(G799,'ACFR Class Vlookup'!A:B,2,FALSE)</f>
        <v>N/A</v>
      </c>
      <c r="L799" s="1" t="str">
        <f>VLOOKUP(D799,'Fund Information'!A:F,6,FALSE)</f>
        <v>Higher Education activity included on higher education financial statement template submissions.</v>
      </c>
      <c r="M799" s="6" t="str">
        <f t="shared" si="136"/>
        <v>N/A</v>
      </c>
      <c r="N799" s="6" t="s">
        <v>2886</v>
      </c>
      <c r="O799" s="6" t="str">
        <f t="shared" si="137"/>
        <v>N/A</v>
      </c>
      <c r="P799" s="5" t="s">
        <v>2886</v>
      </c>
      <c r="Q799" s="6" t="str">
        <f t="shared" si="138"/>
        <v>N/A</v>
      </c>
      <c r="R799" s="7" t="str">
        <f t="shared" si="143"/>
        <v>No</v>
      </c>
      <c r="S799" s="5" t="str">
        <f t="shared" si="139"/>
        <v>N/A</v>
      </c>
      <c r="T799" s="6" t="str">
        <f t="shared" si="140"/>
        <v>N/A</v>
      </c>
      <c r="U799" s="7" t="str">
        <f t="shared" si="144"/>
        <v>No</v>
      </c>
      <c r="V799" s="5" t="str">
        <f t="shared" si="141"/>
        <v>N/A</v>
      </c>
      <c r="W799" s="6" t="str">
        <f t="shared" si="142"/>
        <v>N/A</v>
      </c>
      <c r="X799" s="5" t="s">
        <v>2886</v>
      </c>
    </row>
    <row r="800" spans="1:24" x14ac:dyDescent="0.25">
      <c r="A800" s="77">
        <f>VLOOKUP(C800,'BU and Control BU Listing'!A:E,5,FALSE)</f>
        <v>26000</v>
      </c>
      <c r="B800" s="80" t="s">
        <v>4172</v>
      </c>
      <c r="C800" s="22" t="str">
        <f t="shared" si="134"/>
        <v>29300</v>
      </c>
      <c r="D800" s="22" t="str">
        <f t="shared" si="135"/>
        <v>03190</v>
      </c>
      <c r="E800" s="21" t="str">
        <f>VLOOKUP(B800,'Table A as of March 2024'!A:G,7,FALSE)</f>
        <v>Virginia Peninsula Cmnty Coll</v>
      </c>
      <c r="F800" s="21" t="str">
        <f>VLOOKUP(B800,'Table A as of March 2024'!A:H,8,FALSE)</f>
        <v>Workforce Development Program</v>
      </c>
      <c r="G800" s="11" t="str">
        <f>VLOOKUP(B800,'Table A as of March 2024'!A:I,9,FALSE)</f>
        <v>500</v>
      </c>
      <c r="H800" t="str">
        <f>VLOOKUP(B800,'Table A as of March 2024'!A:L,12,FALSE)</f>
        <v>No</v>
      </c>
      <c r="I800" s="9" t="str">
        <f>VLOOKUP(B800,'Table A as of March 2024'!A:M,13,FALSE)</f>
        <v>U</v>
      </c>
      <c r="K800" t="str">
        <f>VLOOKUP(G800,'ACFR Class Vlookup'!A:B,2,FALSE)</f>
        <v>N/A</v>
      </c>
      <c r="L800" s="1">
        <f>VLOOKUP(D800,'Fund Information'!A:F,6,FALSE)</f>
        <v>0</v>
      </c>
      <c r="M800" s="6" t="str">
        <f t="shared" si="136"/>
        <v>N/A</v>
      </c>
      <c r="N800" s="6" t="s">
        <v>2886</v>
      </c>
      <c r="O800" s="6" t="str">
        <f t="shared" si="137"/>
        <v>N/A</v>
      </c>
      <c r="P800" s="5" t="s">
        <v>2886</v>
      </c>
      <c r="Q800" s="6" t="str">
        <f t="shared" si="138"/>
        <v>N/A</v>
      </c>
      <c r="R800" s="7" t="str">
        <f t="shared" si="143"/>
        <v>No</v>
      </c>
      <c r="S800" s="5" t="str">
        <f t="shared" si="139"/>
        <v>N/A</v>
      </c>
      <c r="T800" s="6" t="str">
        <f t="shared" si="140"/>
        <v>N/A</v>
      </c>
      <c r="U800" s="7" t="str">
        <f t="shared" si="144"/>
        <v>No</v>
      </c>
      <c r="V800" s="5" t="str">
        <f t="shared" si="141"/>
        <v>N/A</v>
      </c>
      <c r="W800" s="6" t="str">
        <f t="shared" si="142"/>
        <v>N/A</v>
      </c>
      <c r="X800" s="5" t="s">
        <v>2886</v>
      </c>
    </row>
    <row r="801" spans="1:24" ht="165" x14ac:dyDescent="0.25">
      <c r="A801" s="77">
        <f>VLOOKUP(C801,'BU and Control BU Listing'!A:E,5,FALSE)</f>
        <v>26000</v>
      </c>
      <c r="B801" s="80" t="s">
        <v>8223</v>
      </c>
      <c r="C801" s="22" t="str">
        <f t="shared" si="134"/>
        <v>29300</v>
      </c>
      <c r="D801" s="22" t="str">
        <f t="shared" si="135"/>
        <v>03210</v>
      </c>
      <c r="E801" s="21" t="str">
        <f>VLOOKUP(B801,'Table A as of March 2024'!A:G,7,FALSE)</f>
        <v>Virginia Peninsula Cmnty Coll</v>
      </c>
      <c r="F801" s="21" t="str">
        <f>VLOOKUP(B801,'Table A as of March 2024'!A:H,8,FALSE)</f>
        <v>ARP-CrvStLoclFisRecFd-COVID-19</v>
      </c>
      <c r="G801" s="11" t="str">
        <f>VLOOKUP(B801,'Table A as of March 2024'!A:I,9,FALSE)</f>
        <v>500</v>
      </c>
      <c r="H801" t="str">
        <f>VLOOKUP(B801,'Table A as of March 2024'!A:L,12,FALSE)</f>
        <v>No</v>
      </c>
      <c r="I801" s="9" t="str">
        <f>VLOOKUP(B801,'Table A as of March 2024'!A:M,13,FALSE)</f>
        <v>V</v>
      </c>
      <c r="K801" t="str">
        <f>VLOOKUP(G801,'ACFR Class Vlookup'!A:B,2,FALSE)</f>
        <v>N/A</v>
      </c>
      <c r="L801" s="1" t="str">
        <f>VLOOKUP(D801,'Fund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01" s="6" t="str">
        <f t="shared" si="136"/>
        <v>N/A</v>
      </c>
      <c r="N801" s="6" t="s">
        <v>2886</v>
      </c>
      <c r="O801" s="6" t="str">
        <f t="shared" si="137"/>
        <v>N/A</v>
      </c>
      <c r="P801" s="5" t="s">
        <v>2886</v>
      </c>
      <c r="Q801" s="6" t="str">
        <f t="shared" si="138"/>
        <v>N/A</v>
      </c>
      <c r="R801" s="7" t="str">
        <f t="shared" si="143"/>
        <v>No</v>
      </c>
      <c r="S801" s="5" t="str">
        <f t="shared" si="139"/>
        <v>N/A</v>
      </c>
      <c r="T801" s="6" t="str">
        <f t="shared" si="140"/>
        <v>N/A</v>
      </c>
      <c r="U801" s="7" t="str">
        <f t="shared" si="144"/>
        <v>No</v>
      </c>
      <c r="V801" s="5" t="str">
        <f t="shared" si="141"/>
        <v>N/A</v>
      </c>
      <c r="W801" s="6" t="str">
        <f t="shared" si="142"/>
        <v>N/A</v>
      </c>
      <c r="X801" s="5" t="s">
        <v>2886</v>
      </c>
    </row>
    <row r="802" spans="1:24" ht="105" x14ac:dyDescent="0.25">
      <c r="A802" s="77">
        <f>VLOOKUP(C802,'BU and Control BU Listing'!A:E,5,FALSE)</f>
        <v>26000</v>
      </c>
      <c r="B802" s="80" t="s">
        <v>5931</v>
      </c>
      <c r="C802" s="22" t="str">
        <f t="shared" si="134"/>
        <v>29300</v>
      </c>
      <c r="D802" s="22" t="str">
        <f t="shared" si="135"/>
        <v>03390</v>
      </c>
      <c r="E802" s="21" t="str">
        <f>VLOOKUP(B802,'Table A as of March 2024'!A:G,7,FALSE)</f>
        <v>Virginia Peninsula Cmnty Coll</v>
      </c>
      <c r="F802" s="21" t="str">
        <f>VLOOKUP(B802,'Table A as of March 2024'!A:H,8,FALSE)</f>
        <v>Strngthning Inst Prgm-COVID-19</v>
      </c>
      <c r="G802" s="11" t="str">
        <f>VLOOKUP(B802,'Table A as of March 2024'!A:I,9,FALSE)</f>
        <v>500</v>
      </c>
      <c r="H802" t="str">
        <f>VLOOKUP(B802,'Table A as of March 2024'!A:L,12,FALSE)</f>
        <v>No</v>
      </c>
      <c r="I802" s="9" t="str">
        <f>VLOOKUP(B802,'Table A as of March 2024'!A:M,13,FALSE)</f>
        <v>V</v>
      </c>
      <c r="K802" t="str">
        <f>VLOOKUP(G802,'ACFR Class Vlookup'!A:B,2,FALSE)</f>
        <v>N/A</v>
      </c>
      <c r="L802" s="1" t="str">
        <f>VLOOKUP(D802,'Fund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802" s="6" t="str">
        <f t="shared" si="136"/>
        <v>N/A</v>
      </c>
      <c r="N802" s="6" t="s">
        <v>2886</v>
      </c>
      <c r="O802" s="6" t="str">
        <f t="shared" si="137"/>
        <v>N/A</v>
      </c>
      <c r="P802" s="5" t="s">
        <v>2886</v>
      </c>
      <c r="Q802" s="6" t="str">
        <f t="shared" si="138"/>
        <v>N/A</v>
      </c>
      <c r="R802" s="7" t="str">
        <f t="shared" si="143"/>
        <v>No</v>
      </c>
      <c r="S802" s="5" t="str">
        <f t="shared" si="139"/>
        <v>N/A</v>
      </c>
      <c r="T802" s="6" t="str">
        <f t="shared" si="140"/>
        <v>N/A</v>
      </c>
      <c r="U802" s="7" t="str">
        <f t="shared" si="144"/>
        <v>No</v>
      </c>
      <c r="V802" s="5" t="str">
        <f t="shared" si="141"/>
        <v>N/A</v>
      </c>
      <c r="W802" s="6" t="str">
        <f t="shared" si="142"/>
        <v>N/A</v>
      </c>
      <c r="X802" s="5" t="s">
        <v>2886</v>
      </c>
    </row>
    <row r="803" spans="1:24" ht="90" x14ac:dyDescent="0.25">
      <c r="A803" s="77">
        <f>VLOOKUP(C803,'BU and Control BU Listing'!A:E,5,FALSE)</f>
        <v>26000</v>
      </c>
      <c r="B803" s="80" t="s">
        <v>8224</v>
      </c>
      <c r="C803" s="22" t="str">
        <f t="shared" si="134"/>
        <v>29300</v>
      </c>
      <c r="D803" s="22" t="str">
        <f t="shared" si="135"/>
        <v>03410</v>
      </c>
      <c r="E803" s="21" t="str">
        <f>VLOOKUP(B803,'Table A as of March 2024'!A:G,7,FALSE)</f>
        <v>Virginia Peninsula Cmnty Coll</v>
      </c>
      <c r="F803" s="21" t="str">
        <f>VLOOKUP(B803,'Table A as of March 2024'!A:H,8,FALSE)</f>
        <v>GEER Fund - COVID-19</v>
      </c>
      <c r="G803" s="11" t="str">
        <f>VLOOKUP(B803,'Table A as of March 2024'!A:I,9,FALSE)</f>
        <v>500</v>
      </c>
      <c r="H803" t="str">
        <f>VLOOKUP(B803,'Table A as of March 2024'!A:L,12,FALSE)</f>
        <v>No</v>
      </c>
      <c r="I803" s="9" t="str">
        <f>VLOOKUP(B803,'Table A as of March 2024'!A:M,13,FALSE)</f>
        <v>V</v>
      </c>
      <c r="K803" t="str">
        <f>VLOOKUP(G803,'ACFR Class Vlookup'!A:B,2,FALSE)</f>
        <v>N/A</v>
      </c>
      <c r="L803" s="1" t="str">
        <f>VLOOKUP(D803,'Fund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803" s="6" t="str">
        <f t="shared" si="136"/>
        <v>N/A</v>
      </c>
      <c r="N803" s="6" t="s">
        <v>2886</v>
      </c>
      <c r="O803" s="6" t="str">
        <f t="shared" si="137"/>
        <v>N/A</v>
      </c>
      <c r="P803" s="5" t="s">
        <v>2886</v>
      </c>
      <c r="Q803" s="6" t="str">
        <f t="shared" si="138"/>
        <v>N/A</v>
      </c>
      <c r="R803" s="7" t="str">
        <f t="shared" si="143"/>
        <v>No</v>
      </c>
      <c r="S803" s="5" t="str">
        <f t="shared" si="139"/>
        <v>N/A</v>
      </c>
      <c r="T803" s="6" t="str">
        <f t="shared" si="140"/>
        <v>N/A</v>
      </c>
      <c r="U803" s="7" t="str">
        <f t="shared" si="144"/>
        <v>No</v>
      </c>
      <c r="V803" s="5" t="str">
        <f t="shared" si="141"/>
        <v>N/A</v>
      </c>
      <c r="W803" s="6" t="str">
        <f t="shared" si="142"/>
        <v>N/A</v>
      </c>
      <c r="X803" s="5" t="s">
        <v>2886</v>
      </c>
    </row>
    <row r="804" spans="1:24" ht="165" x14ac:dyDescent="0.25">
      <c r="A804" s="77">
        <f>VLOOKUP(C804,'BU and Control BU Listing'!A:E,5,FALSE)</f>
        <v>26000</v>
      </c>
      <c r="B804" s="80" t="s">
        <v>5932</v>
      </c>
      <c r="C804" s="22" t="str">
        <f t="shared" si="134"/>
        <v>29300</v>
      </c>
      <c r="D804" s="22" t="str">
        <f t="shared" si="135"/>
        <v>03420</v>
      </c>
      <c r="E804" s="21" t="str">
        <f>VLOOKUP(B804,'Table A as of March 2024'!A:G,7,FALSE)</f>
        <v>Virginia Peninsula Cmnty Coll</v>
      </c>
      <c r="F804" s="21" t="str">
        <f>VLOOKUP(B804,'Table A as of March 2024'!A:H,8,FALSE)</f>
        <v>Caresactrlffd-General-Covid-19</v>
      </c>
      <c r="G804" s="11" t="str">
        <f>VLOOKUP(B804,'Table A as of March 2024'!A:I,9,FALSE)</f>
        <v>500</v>
      </c>
      <c r="H804" t="str">
        <f>VLOOKUP(B804,'Table A as of March 2024'!A:L,12,FALSE)</f>
        <v>No</v>
      </c>
      <c r="I804" s="9" t="str">
        <f>VLOOKUP(B804,'Table A as of March 2024'!A:M,13,FALSE)</f>
        <v>V</v>
      </c>
      <c r="K804" t="str">
        <f>VLOOKUP(G804,'ACFR Class Vlookup'!A:B,2,FALSE)</f>
        <v>N/A</v>
      </c>
      <c r="L804" s="1" t="str">
        <f>VLOOKUP(D804,'Fund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04" s="6" t="str">
        <f t="shared" si="136"/>
        <v>N/A</v>
      </c>
      <c r="N804" s="6" t="s">
        <v>2886</v>
      </c>
      <c r="O804" s="6" t="str">
        <f t="shared" si="137"/>
        <v>N/A</v>
      </c>
      <c r="P804" s="5" t="s">
        <v>2886</v>
      </c>
      <c r="Q804" s="6" t="str">
        <f t="shared" si="138"/>
        <v>N/A</v>
      </c>
      <c r="R804" s="7" t="str">
        <f t="shared" si="143"/>
        <v>No</v>
      </c>
      <c r="S804" s="5" t="str">
        <f t="shared" si="139"/>
        <v>N/A</v>
      </c>
      <c r="T804" s="6" t="str">
        <f t="shared" si="140"/>
        <v>N/A</v>
      </c>
      <c r="U804" s="7" t="str">
        <f t="shared" si="144"/>
        <v>No</v>
      </c>
      <c r="V804" s="5" t="str">
        <f t="shared" si="141"/>
        <v>N/A</v>
      </c>
      <c r="W804" s="6" t="str">
        <f t="shared" si="142"/>
        <v>N/A</v>
      </c>
      <c r="X804" s="5" t="s">
        <v>2886</v>
      </c>
    </row>
    <row r="805" spans="1:24" ht="225" x14ac:dyDescent="0.25">
      <c r="A805" s="77">
        <f>VLOOKUP(C805,'BU and Control BU Listing'!A:E,5,FALSE)</f>
        <v>26000</v>
      </c>
      <c r="B805" s="80" t="s">
        <v>8890</v>
      </c>
      <c r="C805" s="22" t="str">
        <f t="shared" si="134"/>
        <v>29300</v>
      </c>
      <c r="D805" s="22" t="str">
        <f t="shared" si="135"/>
        <v>03490</v>
      </c>
      <c r="E805" s="21" t="str">
        <f>VLOOKUP(B805,'Table A as of March 2024'!A:G,7,FALSE)</f>
        <v>Virginia Peninsula Cmnty Coll</v>
      </c>
      <c r="F805" s="21" t="str">
        <f>VLOOKUP(B805,'Table A as of March 2024'!A:H,8,FALSE)</f>
        <v>NewEconomyWrkfrcCrdntlGrntFnd</v>
      </c>
      <c r="G805" s="11" t="str">
        <f>VLOOKUP(B805,'Table A as of March 2024'!A:I,9,FALSE)</f>
        <v>500</v>
      </c>
      <c r="H805" t="str">
        <f>VLOOKUP(B805,'Table A as of March 2024'!A:L,12,FALSE)</f>
        <v>No</v>
      </c>
      <c r="I805" s="9" t="str">
        <f>VLOOKUP(B805,'Table A as of March 2024'!A:M,13,FALSE)</f>
        <v>U</v>
      </c>
      <c r="K805" t="str">
        <f>VLOOKUP(G805,'ACFR Class Vlookup'!A:B,2,FALSE)</f>
        <v>N/A</v>
      </c>
      <c r="L805" s="1" t="str">
        <f>VLOOKUP(D805,'Fund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805" s="6" t="str">
        <f t="shared" si="136"/>
        <v>N/A</v>
      </c>
      <c r="N805" s="6" t="s">
        <v>2886</v>
      </c>
      <c r="O805" s="6" t="str">
        <f t="shared" si="137"/>
        <v>N/A</v>
      </c>
      <c r="P805" s="5" t="s">
        <v>2886</v>
      </c>
      <c r="Q805" s="6" t="str">
        <f t="shared" si="138"/>
        <v>N/A</v>
      </c>
      <c r="R805" s="7" t="str">
        <f t="shared" si="143"/>
        <v>No</v>
      </c>
      <c r="S805" s="5" t="str">
        <f t="shared" si="139"/>
        <v>N/A</v>
      </c>
      <c r="T805" s="6" t="str">
        <f t="shared" si="140"/>
        <v>N/A</v>
      </c>
      <c r="U805" s="7" t="str">
        <f t="shared" si="144"/>
        <v>No</v>
      </c>
      <c r="V805" s="5" t="str">
        <f t="shared" si="141"/>
        <v>N/A</v>
      </c>
      <c r="W805" s="6" t="str">
        <f t="shared" si="142"/>
        <v>N/A</v>
      </c>
      <c r="X805" s="5" t="s">
        <v>2886</v>
      </c>
    </row>
    <row r="806" spans="1:24" ht="45" x14ac:dyDescent="0.25">
      <c r="A806" s="77">
        <f>VLOOKUP(C806,'BU and Control BU Listing'!A:E,5,FALSE)</f>
        <v>26000</v>
      </c>
      <c r="B806" s="80" t="s">
        <v>4173</v>
      </c>
      <c r="C806" s="22" t="str">
        <f t="shared" si="134"/>
        <v>29300</v>
      </c>
      <c r="D806" s="22" t="str">
        <f t="shared" si="135"/>
        <v>03670</v>
      </c>
      <c r="E806" s="21" t="str">
        <f>VLOOKUP(B806,'Table A as of March 2024'!A:G,7,FALSE)</f>
        <v>Virginia Peninsula Cmnty Coll</v>
      </c>
      <c r="F806" s="21" t="str">
        <f>VLOOKUP(B806,'Table A as of March 2024'!A:H,8,FALSE)</f>
        <v>Weatherztion Asst Low-Inc-ARRA</v>
      </c>
      <c r="G806" s="11" t="str">
        <f>VLOOKUP(B806,'Table A as of March 2024'!A:I,9,FALSE)</f>
        <v>500</v>
      </c>
      <c r="H806" t="str">
        <f>VLOOKUP(B806,'Table A as of March 2024'!A:L,12,FALSE)</f>
        <v>No</v>
      </c>
      <c r="I806" s="9" t="str">
        <f>VLOOKUP(B806,'Table A as of March 2024'!A:M,13,FALSE)</f>
        <v>S</v>
      </c>
      <c r="K806" t="str">
        <f>VLOOKUP(G806,'ACFR Class Vlookup'!A:B,2,FALSE)</f>
        <v>N/A</v>
      </c>
      <c r="L806" s="1" t="str">
        <f>VLOOKUP(D806,'Fund Information'!A:F,6,FALSE)</f>
        <v>This fund accounts Higher Education activity included on VCCS's or VPI's higher education financial statement template submissions related to American Recovery and Reinvestment Act (ARRA) Stimulus Monies.</v>
      </c>
      <c r="M806" s="6" t="str">
        <f t="shared" si="136"/>
        <v>N/A</v>
      </c>
      <c r="N806" s="6" t="s">
        <v>2886</v>
      </c>
      <c r="O806" s="6" t="str">
        <f t="shared" si="137"/>
        <v>N/A</v>
      </c>
      <c r="P806" s="5" t="s">
        <v>2886</v>
      </c>
      <c r="Q806" s="6" t="str">
        <f t="shared" si="138"/>
        <v>N/A</v>
      </c>
      <c r="R806" s="7" t="str">
        <f t="shared" si="143"/>
        <v>No</v>
      </c>
      <c r="S806" s="5" t="str">
        <f t="shared" si="139"/>
        <v>N/A</v>
      </c>
      <c r="T806" s="6" t="str">
        <f t="shared" si="140"/>
        <v>N/A</v>
      </c>
      <c r="U806" s="7" t="str">
        <f t="shared" si="144"/>
        <v>No</v>
      </c>
      <c r="V806" s="5" t="str">
        <f t="shared" si="141"/>
        <v>N/A</v>
      </c>
      <c r="W806" s="6" t="str">
        <f t="shared" si="142"/>
        <v>N/A</v>
      </c>
      <c r="X806" s="5" t="s">
        <v>2886</v>
      </c>
    </row>
    <row r="807" spans="1:24" ht="90" x14ac:dyDescent="0.25">
      <c r="A807" s="77">
        <f>VLOOKUP(C807,'BU and Control BU Listing'!A:E,5,FALSE)</f>
        <v>26000</v>
      </c>
      <c r="B807" s="80" t="s">
        <v>5933</v>
      </c>
      <c r="C807" s="22" t="str">
        <f t="shared" si="134"/>
        <v>29300</v>
      </c>
      <c r="D807" s="22" t="str">
        <f t="shared" si="135"/>
        <v>03690</v>
      </c>
      <c r="E807" s="21" t="str">
        <f>VLOOKUP(B807,'Table A as of March 2024'!A:G,7,FALSE)</f>
        <v>Virginia Peninsula Cmnty Coll</v>
      </c>
      <c r="F807" s="21" t="str">
        <f>VLOOKUP(B807,'Table A as of March 2024'!A:H,8,FALSE)</f>
        <v>EduStabFund-Institutn-COVID-19</v>
      </c>
      <c r="G807" s="11" t="str">
        <f>VLOOKUP(B807,'Table A as of March 2024'!A:I,9,FALSE)</f>
        <v>500</v>
      </c>
      <c r="H807" t="str">
        <f>VLOOKUP(B807,'Table A as of March 2024'!A:L,12,FALSE)</f>
        <v>No</v>
      </c>
      <c r="I807" s="9" t="str">
        <f>VLOOKUP(B807,'Table A as of March 2024'!A:M,13,FALSE)</f>
        <v>V</v>
      </c>
      <c r="K807" t="str">
        <f>VLOOKUP(G807,'ACFR Class Vlookup'!A:B,2,FALSE)</f>
        <v>N/A</v>
      </c>
      <c r="L807" s="1" t="str">
        <f>VLOOKUP(D807,'Fund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807" s="6" t="str">
        <f t="shared" si="136"/>
        <v>N/A</v>
      </c>
      <c r="N807" s="6" t="s">
        <v>2886</v>
      </c>
      <c r="O807" s="6" t="str">
        <f t="shared" si="137"/>
        <v>N/A</v>
      </c>
      <c r="P807" s="5" t="s">
        <v>2886</v>
      </c>
      <c r="Q807" s="6" t="str">
        <f t="shared" si="138"/>
        <v>N/A</v>
      </c>
      <c r="R807" s="7" t="str">
        <f t="shared" si="143"/>
        <v>No</v>
      </c>
      <c r="S807" s="5" t="str">
        <f t="shared" si="139"/>
        <v>N/A</v>
      </c>
      <c r="T807" s="6" t="str">
        <f t="shared" si="140"/>
        <v>N/A</v>
      </c>
      <c r="U807" s="7" t="str">
        <f t="shared" si="144"/>
        <v>No</v>
      </c>
      <c r="V807" s="5" t="str">
        <f t="shared" si="141"/>
        <v>N/A</v>
      </c>
      <c r="W807" s="6" t="str">
        <f t="shared" si="142"/>
        <v>N/A</v>
      </c>
      <c r="X807" s="5" t="s">
        <v>2886</v>
      </c>
    </row>
    <row r="808" spans="1:24" ht="30" x14ac:dyDescent="0.25">
      <c r="A808" s="77">
        <f>VLOOKUP(C808,'BU and Control BU Listing'!A:E,5,FALSE)</f>
        <v>26000</v>
      </c>
      <c r="B808" s="80" t="s">
        <v>4174</v>
      </c>
      <c r="C808" s="22" t="str">
        <f t="shared" si="134"/>
        <v>29300</v>
      </c>
      <c r="D808" s="22" t="str">
        <f t="shared" si="135"/>
        <v>03810</v>
      </c>
      <c r="E808" s="21" t="str">
        <f>VLOOKUP(B808,'Table A as of March 2024'!A:G,7,FALSE)</f>
        <v>Virginia Peninsula Cmnty Coll</v>
      </c>
      <c r="F808" s="21" t="str">
        <f>VLOOKUP(B808,'Table A as of March 2024'!A:H,8,FALSE)</f>
        <v>WIA Adult Activities-St-ARRA</v>
      </c>
      <c r="G808" s="11" t="str">
        <f>VLOOKUP(B808,'Table A as of March 2024'!A:I,9,FALSE)</f>
        <v>500</v>
      </c>
      <c r="H808" t="str">
        <f>VLOOKUP(B808,'Table A as of March 2024'!A:L,12,FALSE)</f>
        <v>No</v>
      </c>
      <c r="I808" s="9" t="str">
        <f>VLOOKUP(B808,'Table A as of March 2024'!A:M,13,FALSE)</f>
        <v>S</v>
      </c>
      <c r="K808" t="str">
        <f>VLOOKUP(G808,'ACFR Class Vlookup'!A:B,2,FALSE)</f>
        <v>N/A</v>
      </c>
      <c r="L808" s="1" t="str">
        <f>VLOOKUP(D808,'Fund Information'!A:F,6,FALSE)</f>
        <v>This fund accounts for American Recovery and Reinvestment Act (ARRA) Stimulus Monies.</v>
      </c>
      <c r="M808" s="6" t="str">
        <f t="shared" si="136"/>
        <v>N/A</v>
      </c>
      <c r="N808" s="6" t="s">
        <v>2886</v>
      </c>
      <c r="O808" s="6" t="str">
        <f t="shared" si="137"/>
        <v>N/A</v>
      </c>
      <c r="P808" s="5" t="s">
        <v>2886</v>
      </c>
      <c r="Q808" s="6" t="str">
        <f t="shared" si="138"/>
        <v>N/A</v>
      </c>
      <c r="R808" s="7" t="str">
        <f t="shared" si="143"/>
        <v>No</v>
      </c>
      <c r="S808" s="5" t="str">
        <f t="shared" si="139"/>
        <v>N/A</v>
      </c>
      <c r="T808" s="6" t="str">
        <f t="shared" si="140"/>
        <v>N/A</v>
      </c>
      <c r="U808" s="7" t="str">
        <f t="shared" si="144"/>
        <v>No</v>
      </c>
      <c r="V808" s="5" t="str">
        <f t="shared" si="141"/>
        <v>N/A</v>
      </c>
      <c r="W808" s="6" t="str">
        <f t="shared" si="142"/>
        <v>N/A</v>
      </c>
      <c r="X808" s="5" t="s">
        <v>2886</v>
      </c>
    </row>
    <row r="809" spans="1:24" ht="30" x14ac:dyDescent="0.25">
      <c r="A809" s="77">
        <f>VLOOKUP(C809,'BU and Control BU Listing'!A:E,5,FALSE)</f>
        <v>26000</v>
      </c>
      <c r="B809" s="80" t="s">
        <v>4175</v>
      </c>
      <c r="C809" s="22" t="str">
        <f t="shared" si="134"/>
        <v>29300</v>
      </c>
      <c r="D809" s="22" t="str">
        <f t="shared" si="135"/>
        <v>03820</v>
      </c>
      <c r="E809" s="21" t="str">
        <f>VLOOKUP(B809,'Table A as of March 2024'!A:G,7,FALSE)</f>
        <v>Virginia Peninsula Cmnty Coll</v>
      </c>
      <c r="F809" s="21" t="str">
        <f>VLOOKUP(B809,'Table A as of March 2024'!A:H,8,FALSE)</f>
        <v>WIA Yth Formula Grants-St-ARRA</v>
      </c>
      <c r="G809" s="11" t="str">
        <f>VLOOKUP(B809,'Table A as of March 2024'!A:I,9,FALSE)</f>
        <v>500</v>
      </c>
      <c r="H809" t="str">
        <f>VLOOKUP(B809,'Table A as of March 2024'!A:L,12,FALSE)</f>
        <v>No</v>
      </c>
      <c r="I809" s="9" t="str">
        <f>VLOOKUP(B809,'Table A as of March 2024'!A:M,13,FALSE)</f>
        <v>S</v>
      </c>
      <c r="K809" t="str">
        <f>VLOOKUP(G809,'ACFR Class Vlookup'!A:B,2,FALSE)</f>
        <v>N/A</v>
      </c>
      <c r="L809" s="1" t="str">
        <f>VLOOKUP(D809,'Fund Information'!A:F,6,FALSE)</f>
        <v>This fund accounts for American Recovery and Reinvestment Act (ARRA) Stimulus Monies.</v>
      </c>
      <c r="M809" s="6" t="str">
        <f t="shared" si="136"/>
        <v>N/A</v>
      </c>
      <c r="N809" s="6" t="s">
        <v>2886</v>
      </c>
      <c r="O809" s="6" t="str">
        <f t="shared" si="137"/>
        <v>N/A</v>
      </c>
      <c r="P809" s="5" t="s">
        <v>2886</v>
      </c>
      <c r="Q809" s="6" t="str">
        <f t="shared" si="138"/>
        <v>N/A</v>
      </c>
      <c r="R809" s="7" t="str">
        <f t="shared" si="143"/>
        <v>No</v>
      </c>
      <c r="S809" s="5" t="str">
        <f t="shared" si="139"/>
        <v>N/A</v>
      </c>
      <c r="T809" s="6" t="str">
        <f t="shared" si="140"/>
        <v>N/A</v>
      </c>
      <c r="U809" s="7" t="str">
        <f t="shared" si="144"/>
        <v>No</v>
      </c>
      <c r="V809" s="5" t="str">
        <f t="shared" si="141"/>
        <v>N/A</v>
      </c>
      <c r="W809" s="6" t="str">
        <f t="shared" si="142"/>
        <v>N/A</v>
      </c>
      <c r="X809" s="5" t="s">
        <v>2886</v>
      </c>
    </row>
    <row r="810" spans="1:24" ht="30" x14ac:dyDescent="0.25">
      <c r="A810" s="77">
        <f>VLOOKUP(C810,'BU and Control BU Listing'!A:E,5,FALSE)</f>
        <v>26000</v>
      </c>
      <c r="B810" s="80" t="s">
        <v>4176</v>
      </c>
      <c r="C810" s="22" t="str">
        <f t="shared" si="134"/>
        <v>29300</v>
      </c>
      <c r="D810" s="22" t="str">
        <f t="shared" si="135"/>
        <v>03830</v>
      </c>
      <c r="E810" s="21" t="str">
        <f>VLOOKUP(B810,'Table A as of March 2024'!A:G,7,FALSE)</f>
        <v>Virginia Peninsula Cmnty Coll</v>
      </c>
      <c r="F810" s="21" t="str">
        <f>VLOOKUP(B810,'Table A as of March 2024'!A:H,8,FALSE)</f>
        <v>WIA Dslctd Wrkrs-Frmla St-ARRA</v>
      </c>
      <c r="G810" s="11" t="str">
        <f>VLOOKUP(B810,'Table A as of March 2024'!A:I,9,FALSE)</f>
        <v>500</v>
      </c>
      <c r="H810" t="str">
        <f>VLOOKUP(B810,'Table A as of March 2024'!A:L,12,FALSE)</f>
        <v>No</v>
      </c>
      <c r="I810" s="9" t="str">
        <f>VLOOKUP(B810,'Table A as of March 2024'!A:M,13,FALSE)</f>
        <v>S</v>
      </c>
      <c r="K810" t="str">
        <f>VLOOKUP(G810,'ACFR Class Vlookup'!A:B,2,FALSE)</f>
        <v>N/A</v>
      </c>
      <c r="L810" s="1" t="str">
        <f>VLOOKUP(D810,'Fund Information'!A:F,6,FALSE)</f>
        <v>This fund accounts for American Recovery and Reinvestment Act (ARRA) Stimulus Monies.</v>
      </c>
      <c r="M810" s="6" t="str">
        <f t="shared" si="136"/>
        <v>N/A</v>
      </c>
      <c r="N810" s="6" t="s">
        <v>2886</v>
      </c>
      <c r="O810" s="6" t="str">
        <f t="shared" si="137"/>
        <v>N/A</v>
      </c>
      <c r="P810" s="5" t="s">
        <v>2886</v>
      </c>
      <c r="Q810" s="6" t="str">
        <f t="shared" si="138"/>
        <v>N/A</v>
      </c>
      <c r="R810" s="7" t="str">
        <f t="shared" si="143"/>
        <v>No</v>
      </c>
      <c r="S810" s="5" t="str">
        <f t="shared" si="139"/>
        <v>N/A</v>
      </c>
      <c r="T810" s="6" t="str">
        <f t="shared" si="140"/>
        <v>N/A</v>
      </c>
      <c r="U810" s="7" t="str">
        <f t="shared" si="144"/>
        <v>No</v>
      </c>
      <c r="V810" s="5" t="str">
        <f t="shared" si="141"/>
        <v>N/A</v>
      </c>
      <c r="W810" s="6" t="str">
        <f t="shared" si="142"/>
        <v>N/A</v>
      </c>
      <c r="X810" s="5" t="s">
        <v>2886</v>
      </c>
    </row>
    <row r="811" spans="1:24" ht="30" x14ac:dyDescent="0.25">
      <c r="A811" s="77">
        <f>VLOOKUP(C811,'BU and Control BU Listing'!A:E,5,FALSE)</f>
        <v>26000</v>
      </c>
      <c r="B811" s="80" t="s">
        <v>4177</v>
      </c>
      <c r="C811" s="22" t="str">
        <f t="shared" si="134"/>
        <v>29300</v>
      </c>
      <c r="D811" s="22" t="str">
        <f t="shared" si="135"/>
        <v>03860</v>
      </c>
      <c r="E811" s="21" t="str">
        <f>VLOOKUP(B811,'Table A as of March 2024'!A:G,7,FALSE)</f>
        <v>Virginia Peninsula Cmnty Coll</v>
      </c>
      <c r="F811" s="21" t="str">
        <f>VLOOKUP(B811,'Table A as of March 2024'!A:H,8,FALSE)</f>
        <v>Rcycl Matl Sale-Non-Gen/Fed-HE</v>
      </c>
      <c r="G811" s="11" t="str">
        <f>VLOOKUP(B811,'Table A as of March 2024'!A:I,9,FALSE)</f>
        <v>500</v>
      </c>
      <c r="H811" t="str">
        <f>VLOOKUP(B811,'Table A as of March 2024'!A:L,12,FALSE)</f>
        <v>No</v>
      </c>
      <c r="I811" s="9" t="str">
        <f>VLOOKUP(B811,'Table A as of March 2024'!A:M,13,FALSE)</f>
        <v>U</v>
      </c>
      <c r="K811" t="str">
        <f>VLOOKUP(G811,'ACFR Class Vlookup'!A:B,2,FALSE)</f>
        <v>N/A</v>
      </c>
      <c r="L811" s="1" t="str">
        <f>VLOOKUP(D811,'Fund Information'!A:F,6,FALSE)</f>
        <v>Higher Education activity included on higher education financial statement template submissions.</v>
      </c>
      <c r="M811" s="6" t="str">
        <f t="shared" si="136"/>
        <v>N/A</v>
      </c>
      <c r="N811" s="6" t="s">
        <v>2886</v>
      </c>
      <c r="O811" s="6" t="str">
        <f t="shared" si="137"/>
        <v>N/A</v>
      </c>
      <c r="P811" s="5" t="s">
        <v>2886</v>
      </c>
      <c r="Q811" s="6" t="str">
        <f t="shared" si="138"/>
        <v>N/A</v>
      </c>
      <c r="R811" s="7" t="str">
        <f t="shared" si="143"/>
        <v>No</v>
      </c>
      <c r="S811" s="5" t="str">
        <f t="shared" si="139"/>
        <v>N/A</v>
      </c>
      <c r="T811" s="6" t="str">
        <f t="shared" si="140"/>
        <v>N/A</v>
      </c>
      <c r="U811" s="7" t="str">
        <f t="shared" si="144"/>
        <v>No</v>
      </c>
      <c r="V811" s="5" t="str">
        <f t="shared" si="141"/>
        <v>N/A</v>
      </c>
      <c r="W811" s="6" t="str">
        <f t="shared" si="142"/>
        <v>N/A</v>
      </c>
      <c r="X811" s="5" t="s">
        <v>2886</v>
      </c>
    </row>
    <row r="812" spans="1:24" ht="45" x14ac:dyDescent="0.25">
      <c r="A812" s="77">
        <f>VLOOKUP(C812,'BU and Control BU Listing'!A:E,5,FALSE)</f>
        <v>26000</v>
      </c>
      <c r="B812" s="80" t="s">
        <v>4178</v>
      </c>
      <c r="C812" s="22" t="str">
        <f t="shared" si="134"/>
        <v>29300</v>
      </c>
      <c r="D812" s="22" t="str">
        <f t="shared" si="135"/>
        <v>03870</v>
      </c>
      <c r="E812" s="21" t="str">
        <f>VLOOKUP(B812,'Table A as of March 2024'!A:G,7,FALSE)</f>
        <v>Virginia Peninsula Cmnty Coll</v>
      </c>
      <c r="F812" s="21" t="str">
        <f>VLOOKUP(B812,'Table A as of March 2024'!A:H,8,FALSE)</f>
        <v>Srplus Supp&amp;Equip Sales-Gen-HE</v>
      </c>
      <c r="G812" s="11" t="str">
        <f>VLOOKUP(B812,'Table A as of March 2024'!A:I,9,FALSE)</f>
        <v>500</v>
      </c>
      <c r="H812" t="str">
        <f>VLOOKUP(B812,'Table A as of March 2024'!A:L,12,FALSE)</f>
        <v>No</v>
      </c>
      <c r="I812" s="9" t="str">
        <f>VLOOKUP(B812,'Table A as of March 2024'!A:M,13,FALSE)</f>
        <v>U</v>
      </c>
      <c r="K812" t="str">
        <f>VLOOKUP(G812,'ACFR Class Vlookup'!A:B,2,FALSE)</f>
        <v>N/A</v>
      </c>
      <c r="L812" s="1" t="str">
        <f>VLOOKUP(D812,'Fund Information'!A:F,6,FALSE)</f>
        <v>Higher Education activity accounted for on higher education financial statement template submissions.  Accounts for sale of surplus supplies and equipment.</v>
      </c>
      <c r="M812" s="6" t="str">
        <f t="shared" si="136"/>
        <v>N/A</v>
      </c>
      <c r="N812" s="6" t="s">
        <v>2886</v>
      </c>
      <c r="O812" s="6" t="str">
        <f t="shared" si="137"/>
        <v>N/A</v>
      </c>
      <c r="P812" s="5" t="s">
        <v>2886</v>
      </c>
      <c r="Q812" s="6" t="str">
        <f t="shared" si="138"/>
        <v>N/A</v>
      </c>
      <c r="R812" s="7" t="str">
        <f t="shared" si="143"/>
        <v>No</v>
      </c>
      <c r="S812" s="5" t="str">
        <f t="shared" si="139"/>
        <v>N/A</v>
      </c>
      <c r="T812" s="6" t="str">
        <f t="shared" si="140"/>
        <v>N/A</v>
      </c>
      <c r="U812" s="7" t="str">
        <f t="shared" si="144"/>
        <v>No</v>
      </c>
      <c r="V812" s="5" t="str">
        <f t="shared" si="141"/>
        <v>N/A</v>
      </c>
      <c r="W812" s="6" t="str">
        <f t="shared" si="142"/>
        <v>N/A</v>
      </c>
      <c r="X812" s="5" t="s">
        <v>2886</v>
      </c>
    </row>
    <row r="813" spans="1:24" ht="30" x14ac:dyDescent="0.25">
      <c r="A813" s="77">
        <f>VLOOKUP(C813,'BU and Control BU Listing'!A:E,5,FALSE)</f>
        <v>26000</v>
      </c>
      <c r="B813" s="80" t="s">
        <v>5341</v>
      </c>
      <c r="C813" s="22" t="str">
        <f t="shared" si="134"/>
        <v>29300</v>
      </c>
      <c r="D813" s="22" t="str">
        <f t="shared" si="135"/>
        <v>03900</v>
      </c>
      <c r="E813" s="21" t="str">
        <f>VLOOKUP(B813,'Table A as of March 2024'!A:G,7,FALSE)</f>
        <v>Virginia Peninsula Cmnty Coll</v>
      </c>
      <c r="F813" s="21" t="str">
        <f>VLOOKUP(B813,'Table A as of March 2024'!A:H,8,FALSE)</f>
        <v>Insurance Recovery - Higher Ed</v>
      </c>
      <c r="G813" s="11" t="str">
        <f>VLOOKUP(B813,'Table A as of March 2024'!A:I,9,FALSE)</f>
        <v>500</v>
      </c>
      <c r="H813" t="str">
        <f>VLOOKUP(B813,'Table A as of March 2024'!A:L,12,FALSE)</f>
        <v>No</v>
      </c>
      <c r="I813" s="9" t="str">
        <f>VLOOKUP(B813,'Table A as of March 2024'!A:M,13,FALSE)</f>
        <v>U</v>
      </c>
      <c r="K813" t="str">
        <f>VLOOKUP(G813,'ACFR Class Vlookup'!A:B,2,FALSE)</f>
        <v>N/A</v>
      </c>
      <c r="L813" s="1" t="str">
        <f>VLOOKUP(D813,'Fund Information'!A:F,6,FALSE)</f>
        <v>Higher Education activity included on higher education financial statement template submissions.</v>
      </c>
      <c r="M813" s="6" t="str">
        <f t="shared" si="136"/>
        <v>N/A</v>
      </c>
      <c r="N813" s="6" t="s">
        <v>2886</v>
      </c>
      <c r="O813" s="6" t="str">
        <f t="shared" si="137"/>
        <v>N/A</v>
      </c>
      <c r="P813" s="5" t="s">
        <v>2886</v>
      </c>
      <c r="Q813" s="6" t="str">
        <f t="shared" si="138"/>
        <v>N/A</v>
      </c>
      <c r="R813" s="7" t="str">
        <f t="shared" si="143"/>
        <v>No</v>
      </c>
      <c r="S813" s="5" t="str">
        <f t="shared" si="139"/>
        <v>N/A</v>
      </c>
      <c r="T813" s="6" t="str">
        <f t="shared" si="140"/>
        <v>N/A</v>
      </c>
      <c r="U813" s="7" t="str">
        <f t="shared" si="144"/>
        <v>No</v>
      </c>
      <c r="V813" s="5" t="str">
        <f t="shared" si="141"/>
        <v>N/A</v>
      </c>
      <c r="W813" s="6" t="str">
        <f t="shared" si="142"/>
        <v>N/A</v>
      </c>
      <c r="X813" s="5" t="s">
        <v>2886</v>
      </c>
    </row>
    <row r="814" spans="1:24" ht="75" x14ac:dyDescent="0.25">
      <c r="A814" s="77">
        <f>VLOOKUP(C814,'BU and Control BU Listing'!A:E,5,FALSE)</f>
        <v>26000</v>
      </c>
      <c r="B814" s="80" t="s">
        <v>4179</v>
      </c>
      <c r="C814" s="22" t="str">
        <f t="shared" si="134"/>
        <v>29300</v>
      </c>
      <c r="D814" s="22" t="str">
        <f t="shared" si="135"/>
        <v>07005</v>
      </c>
      <c r="E814" s="21" t="str">
        <f>VLOOKUP(B814,'Table A as of March 2024'!A:G,7,FALSE)</f>
        <v>Virginia Peninsula Cmnty Coll</v>
      </c>
      <c r="F814" s="21" t="str">
        <f>VLOOKUP(B814,'Table A as of March 2024'!A:H,8,FALSE)</f>
        <v>Trust And Agency-VCCS</v>
      </c>
      <c r="G814" s="11" t="str">
        <f>VLOOKUP(B814,'Table A as of March 2024'!A:I,9,FALSE)</f>
        <v>500</v>
      </c>
      <c r="H814" t="str">
        <f>VLOOKUP(B814,'Table A as of March 2024'!A:L,12,FALSE)</f>
        <v>No</v>
      </c>
      <c r="I814" s="9" t="str">
        <f>VLOOKUP(B814,'Table A as of March 2024'!A:M,13,FALSE)</f>
        <v>R</v>
      </c>
      <c r="K814" t="str">
        <f>VLOOKUP(G814,'ACFR Class Vlookup'!A:B,2,FALSE)</f>
        <v>N/A</v>
      </c>
      <c r="L814" s="1" t="str">
        <f>VLOOKUP(D814,'Fund Information'!A:F,6,FALSE)</f>
        <v>Higher Education activity included on higher education financial statement template submissions.
4/1/17 - Financial Reporting Validation of ACFR Chartfield Attributes – December FY 2017 analysis-Changing all HE to 500</v>
      </c>
      <c r="M814" s="6" t="str">
        <f t="shared" si="136"/>
        <v>N/A</v>
      </c>
      <c r="N814" s="6" t="s">
        <v>2886</v>
      </c>
      <c r="O814" s="6" t="str">
        <f t="shared" si="137"/>
        <v>N/A</v>
      </c>
      <c r="P814" s="5" t="s">
        <v>2886</v>
      </c>
      <c r="Q814" s="6" t="str">
        <f t="shared" si="138"/>
        <v>N/A</v>
      </c>
      <c r="R814" s="7" t="str">
        <f t="shared" si="143"/>
        <v>No</v>
      </c>
      <c r="S814" s="5" t="str">
        <f t="shared" si="139"/>
        <v>N/A</v>
      </c>
      <c r="T814" s="6" t="str">
        <f t="shared" si="140"/>
        <v>N/A</v>
      </c>
      <c r="U814" s="7" t="str">
        <f t="shared" si="144"/>
        <v>No</v>
      </c>
      <c r="V814" s="5" t="str">
        <f t="shared" si="141"/>
        <v>N/A</v>
      </c>
      <c r="W814" s="6" t="str">
        <f t="shared" si="142"/>
        <v>N/A</v>
      </c>
      <c r="X814" s="5" t="s">
        <v>2886</v>
      </c>
    </row>
    <row r="815" spans="1:24" ht="30" x14ac:dyDescent="0.25">
      <c r="A815" s="77">
        <f>VLOOKUP(C815,'BU and Control BU Listing'!A:E,5,FALSE)</f>
        <v>26000</v>
      </c>
      <c r="B815" s="80" t="s">
        <v>4180</v>
      </c>
      <c r="C815" s="22" t="str">
        <f t="shared" si="134"/>
        <v>29300</v>
      </c>
      <c r="D815" s="22" t="str">
        <f t="shared" si="135"/>
        <v>08170</v>
      </c>
      <c r="E815" s="21" t="str">
        <f>VLOOKUP(B815,'Table A as of March 2024'!A:G,7,FALSE)</f>
        <v>Virginia Peninsula Cmnty Coll</v>
      </c>
      <c r="F815" s="21" t="str">
        <f>VLOOKUP(B815,'Table A as of March 2024'!A:H,8,FALSE)</f>
        <v>VCBA 21St Century</v>
      </c>
      <c r="G815" s="11" t="str">
        <f>VLOOKUP(B815,'Table A as of March 2024'!A:I,9,FALSE)</f>
        <v>500</v>
      </c>
      <c r="H815" t="str">
        <f>VLOOKUP(B815,'Table A as of March 2024'!A:L,12,FALSE)</f>
        <v>No</v>
      </c>
      <c r="I815" s="9" t="str">
        <f>VLOOKUP(B815,'Table A as of March 2024'!A:M,13,FALSE)</f>
        <v>R</v>
      </c>
      <c r="K815" t="str">
        <f>VLOOKUP(G815,'ACFR Class Vlookup'!A:B,2,FALSE)</f>
        <v>N/A</v>
      </c>
      <c r="L815" s="1" t="str">
        <f>VLOOKUP(D815,'Fund Information'!A:F,6,FALSE)</f>
        <v>Higher Education activity included on higher education financial statement template submission.</v>
      </c>
      <c r="M815" s="6" t="str">
        <f t="shared" si="136"/>
        <v>N/A</v>
      </c>
      <c r="N815" s="6" t="s">
        <v>2886</v>
      </c>
      <c r="O815" s="6" t="str">
        <f t="shared" si="137"/>
        <v>N/A</v>
      </c>
      <c r="P815" s="5" t="s">
        <v>2886</v>
      </c>
      <c r="Q815" s="6" t="str">
        <f t="shared" si="138"/>
        <v>N/A</v>
      </c>
      <c r="R815" s="7" t="str">
        <f t="shared" si="143"/>
        <v>No</v>
      </c>
      <c r="S815" s="5" t="str">
        <f t="shared" si="139"/>
        <v>N/A</v>
      </c>
      <c r="T815" s="6" t="str">
        <f t="shared" si="140"/>
        <v>N/A</v>
      </c>
      <c r="U815" s="7" t="str">
        <f t="shared" si="144"/>
        <v>No</v>
      </c>
      <c r="V815" s="5" t="str">
        <f t="shared" si="141"/>
        <v>N/A</v>
      </c>
      <c r="W815" s="6" t="str">
        <f t="shared" si="142"/>
        <v>N/A</v>
      </c>
      <c r="X815" s="5" t="s">
        <v>2886</v>
      </c>
    </row>
    <row r="816" spans="1:24" ht="75" x14ac:dyDescent="0.25">
      <c r="A816" s="77">
        <f>VLOOKUP(C816,'BU and Control BU Listing'!A:E,5,FALSE)</f>
        <v>26000</v>
      </c>
      <c r="B816" s="80" t="s">
        <v>4182</v>
      </c>
      <c r="C816" s="22" t="str">
        <f t="shared" si="134"/>
        <v>29400</v>
      </c>
      <c r="D816" s="22" t="str">
        <f t="shared" si="135"/>
        <v>03000</v>
      </c>
      <c r="E816" s="21" t="str">
        <f>VLOOKUP(B816,'Table A as of March 2024'!A:G,7,FALSE)</f>
        <v>Southwest VA Community College</v>
      </c>
      <c r="F816" s="21" t="str">
        <f>VLOOKUP(B816,'Table A as of March 2024'!A:H,8,FALSE)</f>
        <v>Higher Education Operating</v>
      </c>
      <c r="G816" s="11" t="str">
        <f>VLOOKUP(B816,'Table A as of March 2024'!A:I,9,FALSE)</f>
        <v>500</v>
      </c>
      <c r="H816" t="str">
        <f>VLOOKUP(B816,'Table A as of March 2024'!A:L,12,FALSE)</f>
        <v>No</v>
      </c>
      <c r="I816" s="9" t="str">
        <f>VLOOKUP(B816,'Table A as of March 2024'!A:M,13,FALSE)</f>
        <v>U</v>
      </c>
      <c r="K816" t="str">
        <f>VLOOKUP(G816,'ACFR Class Vlookup'!A:B,2,FALSE)</f>
        <v>N/A</v>
      </c>
      <c r="L816" s="1" t="str">
        <f>VLOOKUP(D816,'Fund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816" s="6" t="str">
        <f t="shared" si="136"/>
        <v>N/A</v>
      </c>
      <c r="N816" s="6" t="s">
        <v>2886</v>
      </c>
      <c r="O816" s="6" t="str">
        <f t="shared" si="137"/>
        <v>N/A</v>
      </c>
      <c r="P816" s="5" t="s">
        <v>2886</v>
      </c>
      <c r="Q816" s="6" t="str">
        <f t="shared" si="138"/>
        <v>N/A</v>
      </c>
      <c r="R816" s="7" t="str">
        <f t="shared" si="143"/>
        <v>No</v>
      </c>
      <c r="S816" s="5" t="str">
        <f t="shared" si="139"/>
        <v>N/A</v>
      </c>
      <c r="T816" s="6" t="str">
        <f t="shared" si="140"/>
        <v>N/A</v>
      </c>
      <c r="U816" s="7" t="str">
        <f t="shared" si="144"/>
        <v>No</v>
      </c>
      <c r="V816" s="5" t="str">
        <f t="shared" si="141"/>
        <v>N/A</v>
      </c>
      <c r="W816" s="6" t="str">
        <f t="shared" si="142"/>
        <v>N/A</v>
      </c>
      <c r="X816" s="5" t="s">
        <v>2886</v>
      </c>
    </row>
    <row r="817" spans="1:24" ht="30" x14ac:dyDescent="0.25">
      <c r="A817" s="77">
        <f>VLOOKUP(C817,'BU and Control BU Listing'!A:E,5,FALSE)</f>
        <v>26000</v>
      </c>
      <c r="B817" s="80" t="s">
        <v>4183</v>
      </c>
      <c r="C817" s="22" t="str">
        <f t="shared" si="134"/>
        <v>29400</v>
      </c>
      <c r="D817" s="22" t="str">
        <f t="shared" si="135"/>
        <v>03010</v>
      </c>
      <c r="E817" s="21" t="str">
        <f>VLOOKUP(B817,'Table A as of March 2024'!A:G,7,FALSE)</f>
        <v>Southwest VA Community College</v>
      </c>
      <c r="F817" s="21" t="str">
        <f>VLOOKUP(B817,'Table A as of March 2024'!A:H,8,FALSE)</f>
        <v>Higher Education Federal</v>
      </c>
      <c r="G817" s="11" t="str">
        <f>VLOOKUP(B817,'Table A as of March 2024'!A:I,9,FALSE)</f>
        <v>500</v>
      </c>
      <c r="H817" t="str">
        <f>VLOOKUP(B817,'Table A as of March 2024'!A:L,12,FALSE)</f>
        <v>No</v>
      </c>
      <c r="I817" s="9" t="str">
        <f>VLOOKUP(B817,'Table A as of March 2024'!A:M,13,FALSE)</f>
        <v>R</v>
      </c>
      <c r="K817" t="str">
        <f>VLOOKUP(G817,'ACFR Class Vlookup'!A:B,2,FALSE)</f>
        <v>N/A</v>
      </c>
      <c r="L817" s="1" t="str">
        <f>VLOOKUP(D817,'Fund Information'!A:F,6,FALSE)</f>
        <v>Higher Education activity included on higher education financial statement template submissions.</v>
      </c>
      <c r="M817" s="6" t="str">
        <f t="shared" si="136"/>
        <v>N/A</v>
      </c>
      <c r="N817" s="6" t="s">
        <v>2886</v>
      </c>
      <c r="O817" s="6" t="str">
        <f t="shared" si="137"/>
        <v>N/A</v>
      </c>
      <c r="P817" s="5" t="s">
        <v>2886</v>
      </c>
      <c r="Q817" s="6" t="str">
        <f t="shared" si="138"/>
        <v>N/A</v>
      </c>
      <c r="R817" s="7" t="str">
        <f t="shared" si="143"/>
        <v>No</v>
      </c>
      <c r="S817" s="5" t="str">
        <f t="shared" si="139"/>
        <v>N/A</v>
      </c>
      <c r="T817" s="6" t="str">
        <f t="shared" si="140"/>
        <v>N/A</v>
      </c>
      <c r="U817" s="7" t="str">
        <f t="shared" si="144"/>
        <v>No</v>
      </c>
      <c r="V817" s="5" t="str">
        <f t="shared" si="141"/>
        <v>N/A</v>
      </c>
      <c r="W817" s="6" t="str">
        <f t="shared" si="142"/>
        <v>N/A</v>
      </c>
      <c r="X817" s="5" t="s">
        <v>2886</v>
      </c>
    </row>
    <row r="818" spans="1:24" ht="30" x14ac:dyDescent="0.25">
      <c r="A818" s="77">
        <f>VLOOKUP(C818,'BU and Control BU Listing'!A:E,5,FALSE)</f>
        <v>26000</v>
      </c>
      <c r="B818" s="80" t="s">
        <v>4184</v>
      </c>
      <c r="C818" s="22" t="str">
        <f t="shared" si="134"/>
        <v>29400</v>
      </c>
      <c r="D818" s="22" t="str">
        <f t="shared" si="135"/>
        <v>03020</v>
      </c>
      <c r="E818" s="21" t="str">
        <f>VLOOKUP(B818,'Table A as of March 2024'!A:G,7,FALSE)</f>
        <v>Southwest VA Community College</v>
      </c>
      <c r="F818" s="21" t="str">
        <f>VLOOKUP(B818,'Table A as of March 2024'!A:H,8,FALSE)</f>
        <v>Foundation/Othr Grants/Cntrcts</v>
      </c>
      <c r="G818" s="11" t="str">
        <f>VLOOKUP(B818,'Table A as of March 2024'!A:I,9,FALSE)</f>
        <v>500</v>
      </c>
      <c r="H818" t="str">
        <f>VLOOKUP(B818,'Table A as of March 2024'!A:L,12,FALSE)</f>
        <v>No</v>
      </c>
      <c r="I818" s="9" t="str">
        <f>VLOOKUP(B818,'Table A as of March 2024'!A:M,13,FALSE)</f>
        <v>R</v>
      </c>
      <c r="K818" t="str">
        <f>VLOOKUP(G818,'ACFR Class Vlookup'!A:B,2,FALSE)</f>
        <v>N/A</v>
      </c>
      <c r="L818" s="1" t="str">
        <f>VLOOKUP(D818,'Fund Information'!A:F,6,FALSE)</f>
        <v>Higher Education activity included on higher education financial statement template submissions.</v>
      </c>
      <c r="M818" s="6" t="str">
        <f t="shared" si="136"/>
        <v>N/A</v>
      </c>
      <c r="N818" s="6" t="s">
        <v>2886</v>
      </c>
      <c r="O818" s="6" t="str">
        <f t="shared" si="137"/>
        <v>N/A</v>
      </c>
      <c r="P818" s="5" t="s">
        <v>2886</v>
      </c>
      <c r="Q818" s="6" t="str">
        <f t="shared" si="138"/>
        <v>N/A</v>
      </c>
      <c r="R818" s="7" t="str">
        <f t="shared" si="143"/>
        <v>No</v>
      </c>
      <c r="S818" s="5" t="str">
        <f t="shared" si="139"/>
        <v>N/A</v>
      </c>
      <c r="T818" s="6" t="str">
        <f t="shared" si="140"/>
        <v>N/A</v>
      </c>
      <c r="U818" s="7" t="str">
        <f t="shared" si="144"/>
        <v>No</v>
      </c>
      <c r="V818" s="5" t="str">
        <f t="shared" si="141"/>
        <v>N/A</v>
      </c>
      <c r="W818" s="6" t="str">
        <f t="shared" si="142"/>
        <v>N/A</v>
      </c>
      <c r="X818" s="5" t="s">
        <v>2886</v>
      </c>
    </row>
    <row r="819" spans="1:24" ht="30" x14ac:dyDescent="0.25">
      <c r="A819" s="77">
        <f>VLOOKUP(C819,'BU and Control BU Listing'!A:E,5,FALSE)</f>
        <v>26000</v>
      </c>
      <c r="B819" s="80" t="s">
        <v>4185</v>
      </c>
      <c r="C819" s="22" t="str">
        <f t="shared" si="134"/>
        <v>29400</v>
      </c>
      <c r="D819" s="22" t="str">
        <f t="shared" si="135"/>
        <v>03030</v>
      </c>
      <c r="E819" s="21" t="str">
        <f>VLOOKUP(B819,'Table A as of March 2024'!A:G,7,FALSE)</f>
        <v>Southwest VA Community College</v>
      </c>
      <c r="F819" s="21" t="str">
        <f>VLOOKUP(B819,'Table A as of March 2024'!A:H,8,FALSE)</f>
        <v>Indirect Cost Recovery</v>
      </c>
      <c r="G819" s="11" t="str">
        <f>VLOOKUP(B819,'Table A as of March 2024'!A:I,9,FALSE)</f>
        <v>500</v>
      </c>
      <c r="H819" t="str">
        <f>VLOOKUP(B819,'Table A as of March 2024'!A:L,12,FALSE)</f>
        <v>No</v>
      </c>
      <c r="I819" s="9" t="str">
        <f>VLOOKUP(B819,'Table A as of March 2024'!A:M,13,FALSE)</f>
        <v>U</v>
      </c>
      <c r="K819" t="str">
        <f>VLOOKUP(G819,'ACFR Class Vlookup'!A:B,2,FALSE)</f>
        <v>N/A</v>
      </c>
      <c r="L819" s="1" t="str">
        <f>VLOOKUP(D819,'Fund Information'!A:F,6,FALSE)</f>
        <v>Higher Education activity included on higher education financial statement template submissions.</v>
      </c>
      <c r="M819" s="6" t="str">
        <f t="shared" si="136"/>
        <v>N/A</v>
      </c>
      <c r="N819" s="6" t="s">
        <v>2886</v>
      </c>
      <c r="O819" s="6" t="str">
        <f t="shared" si="137"/>
        <v>N/A</v>
      </c>
      <c r="P819" s="5" t="s">
        <v>2886</v>
      </c>
      <c r="Q819" s="6" t="str">
        <f t="shared" si="138"/>
        <v>N/A</v>
      </c>
      <c r="R819" s="7" t="str">
        <f t="shared" si="143"/>
        <v>No</v>
      </c>
      <c r="S819" s="5" t="str">
        <f t="shared" si="139"/>
        <v>N/A</v>
      </c>
      <c r="T819" s="6" t="str">
        <f t="shared" si="140"/>
        <v>N/A</v>
      </c>
      <c r="U819" s="7" t="str">
        <f t="shared" si="144"/>
        <v>No</v>
      </c>
      <c r="V819" s="5" t="str">
        <f t="shared" si="141"/>
        <v>N/A</v>
      </c>
      <c r="W819" s="6" t="str">
        <f t="shared" si="142"/>
        <v>N/A</v>
      </c>
      <c r="X819" s="5" t="s">
        <v>2886</v>
      </c>
    </row>
    <row r="820" spans="1:24" ht="240" x14ac:dyDescent="0.25">
      <c r="A820" s="77">
        <f>VLOOKUP(C820,'BU and Control BU Listing'!A:E,5,FALSE)</f>
        <v>26000</v>
      </c>
      <c r="B820" s="80" t="s">
        <v>8726</v>
      </c>
      <c r="C820" s="22" t="str">
        <f t="shared" si="134"/>
        <v>29400</v>
      </c>
      <c r="D820" s="22" t="str">
        <f t="shared" si="135"/>
        <v>03040</v>
      </c>
      <c r="E820" s="21" t="str">
        <f>VLOOKUP(B820,'Table A as of March 2024'!A:G,7,FALSE)</f>
        <v>Southwest VA Community College</v>
      </c>
      <c r="F820" s="21" t="str">
        <f>VLOOKUP(B820,'Table A as of March 2024'!A:H,8,FALSE)</f>
        <v>Institutional Reserve Fund</v>
      </c>
      <c r="G820" s="11" t="str">
        <f>VLOOKUP(B820,'Table A as of March 2024'!A:I,9,FALSE)</f>
        <v>500</v>
      </c>
      <c r="H820" t="str">
        <f>VLOOKUP(B820,'Table A as of March 2024'!A:L,12,FALSE)</f>
        <v>No</v>
      </c>
      <c r="I820" s="9" t="str">
        <f>VLOOKUP(B820,'Table A as of March 2024'!A:M,13,FALSE)</f>
        <v>U</v>
      </c>
      <c r="K820" t="str">
        <f>VLOOKUP(G820,'ACFR Class Vlookup'!A:B,2,FALSE)</f>
        <v>N/A</v>
      </c>
      <c r="L820" s="1" t="str">
        <f>VLOOKUP(D820,'Fund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820" s="6" t="str">
        <f t="shared" si="136"/>
        <v>N/A</v>
      </c>
      <c r="N820" s="6" t="s">
        <v>2886</v>
      </c>
      <c r="O820" s="6" t="str">
        <f t="shared" si="137"/>
        <v>N/A</v>
      </c>
      <c r="P820" s="5" t="s">
        <v>2886</v>
      </c>
      <c r="Q820" s="6" t="str">
        <f t="shared" si="138"/>
        <v>N/A</v>
      </c>
      <c r="R820" s="7" t="str">
        <f t="shared" si="143"/>
        <v>No</v>
      </c>
      <c r="S820" s="5" t="str">
        <f t="shared" si="139"/>
        <v>N/A</v>
      </c>
      <c r="T820" s="6" t="str">
        <f t="shared" si="140"/>
        <v>N/A</v>
      </c>
      <c r="U820" s="7" t="str">
        <f t="shared" si="144"/>
        <v>No</v>
      </c>
      <c r="V820" s="5" t="str">
        <f t="shared" si="141"/>
        <v>N/A</v>
      </c>
      <c r="W820" s="6" t="str">
        <f t="shared" si="142"/>
        <v>N/A</v>
      </c>
      <c r="X820" s="5" t="s">
        <v>2886</v>
      </c>
    </row>
    <row r="821" spans="1:24" ht="60" x14ac:dyDescent="0.25">
      <c r="A821" s="77">
        <f>VLOOKUP(C821,'BU and Control BU Listing'!A:E,5,FALSE)</f>
        <v>26000</v>
      </c>
      <c r="B821" s="80" t="s">
        <v>4186</v>
      </c>
      <c r="C821" s="22" t="str">
        <f t="shared" si="134"/>
        <v>29400</v>
      </c>
      <c r="D821" s="22" t="str">
        <f t="shared" si="135"/>
        <v>03060</v>
      </c>
      <c r="E821" s="21" t="str">
        <f>VLOOKUP(B821,'Table A as of March 2024'!A:G,7,FALSE)</f>
        <v>Southwest VA Community College</v>
      </c>
      <c r="F821" s="21" t="str">
        <f>VLOOKUP(B821,'Table A as of March 2024'!A:H,8,FALSE)</f>
        <v>Auxiliary Enterprise</v>
      </c>
      <c r="G821" s="11" t="str">
        <f>VLOOKUP(B821,'Table A as of March 2024'!A:I,9,FALSE)</f>
        <v>500</v>
      </c>
      <c r="H821" t="str">
        <f>VLOOKUP(B821,'Table A as of March 2024'!A:L,12,FALSE)</f>
        <v>No</v>
      </c>
      <c r="I821" s="9" t="str">
        <f>VLOOKUP(B821,'Table A as of March 2024'!A:M,13,FALSE)</f>
        <v>U</v>
      </c>
      <c r="K821" t="str">
        <f>VLOOKUP(G821,'ACFR Class Vlookup'!A:B,2,FALSE)</f>
        <v>N/A</v>
      </c>
      <c r="L821" s="1" t="str">
        <f>VLOOKUP(D821,'Fund Information'!A:F,6,FALSE)</f>
        <v>The Higher Education Auxiliary Enterprise fund accounts for the Auxiliary activities at the colleges/universities.  These activities include such things as food service, bookstores, student health servicces and recreation/intramural programs.</v>
      </c>
      <c r="M821" s="6" t="str">
        <f t="shared" si="136"/>
        <v>N/A</v>
      </c>
      <c r="N821" s="6" t="s">
        <v>2886</v>
      </c>
      <c r="O821" s="6" t="str">
        <f t="shared" si="137"/>
        <v>N/A</v>
      </c>
      <c r="P821" s="5" t="s">
        <v>2886</v>
      </c>
      <c r="Q821" s="6" t="str">
        <f t="shared" si="138"/>
        <v>N/A</v>
      </c>
      <c r="R821" s="7" t="str">
        <f t="shared" si="143"/>
        <v>No</v>
      </c>
      <c r="S821" s="5" t="str">
        <f t="shared" si="139"/>
        <v>N/A</v>
      </c>
      <c r="T821" s="6" t="str">
        <f t="shared" si="140"/>
        <v>N/A</v>
      </c>
      <c r="U821" s="7" t="str">
        <f t="shared" si="144"/>
        <v>No</v>
      </c>
      <c r="V821" s="5" t="str">
        <f t="shared" si="141"/>
        <v>N/A</v>
      </c>
      <c r="W821" s="6" t="str">
        <f t="shared" si="142"/>
        <v>N/A</v>
      </c>
      <c r="X821" s="5" t="s">
        <v>2886</v>
      </c>
    </row>
    <row r="822" spans="1:24" ht="30" x14ac:dyDescent="0.25">
      <c r="A822" s="77">
        <f>VLOOKUP(C822,'BU and Control BU Listing'!A:E,5,FALSE)</f>
        <v>26000</v>
      </c>
      <c r="B822" s="80" t="s">
        <v>4187</v>
      </c>
      <c r="C822" s="22" t="str">
        <f t="shared" si="134"/>
        <v>29400</v>
      </c>
      <c r="D822" s="22" t="str">
        <f t="shared" si="135"/>
        <v>03080</v>
      </c>
      <c r="E822" s="21" t="str">
        <f>VLOOKUP(B822,'Table A as of March 2024'!A:G,7,FALSE)</f>
        <v>Southwest VA Community College</v>
      </c>
      <c r="F822" s="21" t="str">
        <f>VLOOKUP(B822,'Table A as of March 2024'!A:H,8,FALSE)</f>
        <v>Work Study</v>
      </c>
      <c r="G822" s="11" t="str">
        <f>VLOOKUP(B822,'Table A as of March 2024'!A:I,9,FALSE)</f>
        <v>500</v>
      </c>
      <c r="H822" t="str">
        <f>VLOOKUP(B822,'Table A as of March 2024'!A:L,12,FALSE)</f>
        <v>No</v>
      </c>
      <c r="I822" s="9" t="str">
        <f>VLOOKUP(B822,'Table A as of March 2024'!A:M,13,FALSE)</f>
        <v>R</v>
      </c>
      <c r="K822" t="str">
        <f>VLOOKUP(G822,'ACFR Class Vlookup'!A:B,2,FALSE)</f>
        <v>N/A</v>
      </c>
      <c r="L822" s="1" t="str">
        <f>VLOOKUP(D822,'Fund Information'!A:F,6,FALSE)</f>
        <v>Higher Education activity included on higher education financial statement template submissions.</v>
      </c>
      <c r="M822" s="6" t="str">
        <f t="shared" si="136"/>
        <v>N/A</v>
      </c>
      <c r="N822" s="6" t="s">
        <v>2886</v>
      </c>
      <c r="O822" s="6" t="str">
        <f t="shared" si="137"/>
        <v>N/A</v>
      </c>
      <c r="P822" s="5" t="s">
        <v>2886</v>
      </c>
      <c r="Q822" s="6" t="str">
        <f t="shared" si="138"/>
        <v>N/A</v>
      </c>
      <c r="R822" s="7" t="str">
        <f t="shared" si="143"/>
        <v>No</v>
      </c>
      <c r="S822" s="5" t="str">
        <f t="shared" si="139"/>
        <v>N/A</v>
      </c>
      <c r="T822" s="6" t="str">
        <f t="shared" si="140"/>
        <v>N/A</v>
      </c>
      <c r="U822" s="7" t="str">
        <f t="shared" si="144"/>
        <v>No</v>
      </c>
      <c r="V822" s="5" t="str">
        <f t="shared" si="141"/>
        <v>N/A</v>
      </c>
      <c r="W822" s="6" t="str">
        <f t="shared" si="142"/>
        <v>N/A</v>
      </c>
      <c r="X822" s="5" t="s">
        <v>2886</v>
      </c>
    </row>
    <row r="823" spans="1:24" ht="30" x14ac:dyDescent="0.25">
      <c r="A823" s="77">
        <f>VLOOKUP(C823,'BU and Control BU Listing'!A:E,5,FALSE)</f>
        <v>26000</v>
      </c>
      <c r="B823" s="80" t="s">
        <v>4188</v>
      </c>
      <c r="C823" s="22" t="str">
        <f t="shared" si="134"/>
        <v>29400</v>
      </c>
      <c r="D823" s="22" t="str">
        <f t="shared" si="135"/>
        <v>03170</v>
      </c>
      <c r="E823" s="21" t="str">
        <f>VLOOKUP(B823,'Table A as of March 2024'!A:G,7,FALSE)</f>
        <v>Southwest VA Community College</v>
      </c>
      <c r="F823" s="21" t="str">
        <f>VLOOKUP(B823,'Table A as of March 2024'!A:H,8,FALSE)</f>
        <v>Student Financial Assistance</v>
      </c>
      <c r="G823" s="11" t="str">
        <f>VLOOKUP(B823,'Table A as of March 2024'!A:I,9,FALSE)</f>
        <v>500</v>
      </c>
      <c r="H823" t="str">
        <f>VLOOKUP(B823,'Table A as of March 2024'!A:L,12,FALSE)</f>
        <v>No</v>
      </c>
      <c r="I823" s="9" t="str">
        <f>VLOOKUP(B823,'Table A as of March 2024'!A:M,13,FALSE)</f>
        <v>U</v>
      </c>
      <c r="K823" t="str">
        <f>VLOOKUP(G823,'ACFR Class Vlookup'!A:B,2,FALSE)</f>
        <v>N/A</v>
      </c>
      <c r="L823" s="1" t="str">
        <f>VLOOKUP(D823,'Fund Information'!A:F,6,FALSE)</f>
        <v>Higher Education activity included on higher education financial statement template submissions.</v>
      </c>
      <c r="M823" s="6" t="str">
        <f t="shared" si="136"/>
        <v>N/A</v>
      </c>
      <c r="N823" s="6" t="s">
        <v>2886</v>
      </c>
      <c r="O823" s="6" t="str">
        <f t="shared" si="137"/>
        <v>N/A</v>
      </c>
      <c r="P823" s="5" t="s">
        <v>2886</v>
      </c>
      <c r="Q823" s="6" t="str">
        <f t="shared" si="138"/>
        <v>N/A</v>
      </c>
      <c r="R823" s="7" t="str">
        <f t="shared" si="143"/>
        <v>No</v>
      </c>
      <c r="S823" s="5" t="str">
        <f t="shared" si="139"/>
        <v>N/A</v>
      </c>
      <c r="T823" s="6" t="str">
        <f t="shared" si="140"/>
        <v>N/A</v>
      </c>
      <c r="U823" s="7" t="str">
        <f t="shared" si="144"/>
        <v>No</v>
      </c>
      <c r="V823" s="5" t="str">
        <f t="shared" si="141"/>
        <v>N/A</v>
      </c>
      <c r="W823" s="6" t="str">
        <f t="shared" si="142"/>
        <v>N/A</v>
      </c>
      <c r="X823" s="5" t="s">
        <v>2886</v>
      </c>
    </row>
    <row r="824" spans="1:24" x14ac:dyDescent="0.25">
      <c r="A824" s="77">
        <f>VLOOKUP(C824,'BU and Control BU Listing'!A:E,5,FALSE)</f>
        <v>26000</v>
      </c>
      <c r="B824" s="80" t="s">
        <v>4189</v>
      </c>
      <c r="C824" s="22" t="str">
        <f t="shared" si="134"/>
        <v>29400</v>
      </c>
      <c r="D824" s="22" t="str">
        <f t="shared" si="135"/>
        <v>03190</v>
      </c>
      <c r="E824" s="21" t="str">
        <f>VLOOKUP(B824,'Table A as of March 2024'!A:G,7,FALSE)</f>
        <v>Southwest VA Community College</v>
      </c>
      <c r="F824" s="21" t="str">
        <f>VLOOKUP(B824,'Table A as of March 2024'!A:H,8,FALSE)</f>
        <v>Workforce Development Program</v>
      </c>
      <c r="G824" s="11" t="str">
        <f>VLOOKUP(B824,'Table A as of March 2024'!A:I,9,FALSE)</f>
        <v>500</v>
      </c>
      <c r="H824" t="str">
        <f>VLOOKUP(B824,'Table A as of March 2024'!A:L,12,FALSE)</f>
        <v>No</v>
      </c>
      <c r="I824" s="9" t="str">
        <f>VLOOKUP(B824,'Table A as of March 2024'!A:M,13,FALSE)</f>
        <v>U</v>
      </c>
      <c r="K824" t="str">
        <f>VLOOKUP(G824,'ACFR Class Vlookup'!A:B,2,FALSE)</f>
        <v>N/A</v>
      </c>
      <c r="L824" s="1">
        <f>VLOOKUP(D824,'Fund Information'!A:F,6,FALSE)</f>
        <v>0</v>
      </c>
      <c r="M824" s="6" t="str">
        <f t="shared" si="136"/>
        <v>N/A</v>
      </c>
      <c r="N824" s="6" t="s">
        <v>2886</v>
      </c>
      <c r="O824" s="6" t="str">
        <f t="shared" si="137"/>
        <v>N/A</v>
      </c>
      <c r="P824" s="5" t="s">
        <v>2886</v>
      </c>
      <c r="Q824" s="6" t="str">
        <f t="shared" si="138"/>
        <v>N/A</v>
      </c>
      <c r="R824" s="7" t="str">
        <f t="shared" si="143"/>
        <v>No</v>
      </c>
      <c r="S824" s="5" t="str">
        <f t="shared" si="139"/>
        <v>N/A</v>
      </c>
      <c r="T824" s="6" t="str">
        <f t="shared" si="140"/>
        <v>N/A</v>
      </c>
      <c r="U824" s="7" t="str">
        <f t="shared" si="144"/>
        <v>No</v>
      </c>
      <c r="V824" s="5" t="str">
        <f t="shared" si="141"/>
        <v>N/A</v>
      </c>
      <c r="W824" s="6" t="str">
        <f t="shared" si="142"/>
        <v>N/A</v>
      </c>
      <c r="X824" s="5" t="s">
        <v>2886</v>
      </c>
    </row>
    <row r="825" spans="1:24" ht="165" x14ac:dyDescent="0.25">
      <c r="A825" s="77">
        <f>VLOOKUP(C825,'BU and Control BU Listing'!A:E,5,FALSE)</f>
        <v>26000</v>
      </c>
      <c r="B825" s="80" t="s">
        <v>8225</v>
      </c>
      <c r="C825" s="22" t="str">
        <f t="shared" si="134"/>
        <v>29400</v>
      </c>
      <c r="D825" s="22" t="str">
        <f t="shared" si="135"/>
        <v>03210</v>
      </c>
      <c r="E825" s="21" t="str">
        <f>VLOOKUP(B825,'Table A as of March 2024'!A:G,7,FALSE)</f>
        <v>Southwest VA Community College</v>
      </c>
      <c r="F825" s="21" t="str">
        <f>VLOOKUP(B825,'Table A as of March 2024'!A:H,8,FALSE)</f>
        <v>ARP-CrvStLoclFisRecFd-COVID-19</v>
      </c>
      <c r="G825" s="11" t="str">
        <f>VLOOKUP(B825,'Table A as of March 2024'!A:I,9,FALSE)</f>
        <v>500</v>
      </c>
      <c r="H825" t="str">
        <f>VLOOKUP(B825,'Table A as of March 2024'!A:L,12,FALSE)</f>
        <v>No</v>
      </c>
      <c r="I825" s="9" t="str">
        <f>VLOOKUP(B825,'Table A as of March 2024'!A:M,13,FALSE)</f>
        <v>V</v>
      </c>
      <c r="K825" t="str">
        <f>VLOOKUP(G825,'ACFR Class Vlookup'!A:B,2,FALSE)</f>
        <v>N/A</v>
      </c>
      <c r="L825" s="1" t="str">
        <f>VLOOKUP(D825,'Fund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25" s="6" t="str">
        <f t="shared" si="136"/>
        <v>N/A</v>
      </c>
      <c r="N825" s="6" t="s">
        <v>2886</v>
      </c>
      <c r="O825" s="6" t="str">
        <f t="shared" si="137"/>
        <v>N/A</v>
      </c>
      <c r="P825" s="5" t="s">
        <v>2886</v>
      </c>
      <c r="Q825" s="6" t="str">
        <f t="shared" si="138"/>
        <v>N/A</v>
      </c>
      <c r="R825" s="7" t="str">
        <f t="shared" si="143"/>
        <v>No</v>
      </c>
      <c r="S825" s="5" t="str">
        <f t="shared" si="139"/>
        <v>N/A</v>
      </c>
      <c r="T825" s="6" t="str">
        <f t="shared" si="140"/>
        <v>N/A</v>
      </c>
      <c r="U825" s="7" t="str">
        <f t="shared" si="144"/>
        <v>No</v>
      </c>
      <c r="V825" s="5" t="str">
        <f t="shared" si="141"/>
        <v>N/A</v>
      </c>
      <c r="W825" s="6" t="str">
        <f t="shared" si="142"/>
        <v>N/A</v>
      </c>
      <c r="X825" s="5" t="s">
        <v>2886</v>
      </c>
    </row>
    <row r="826" spans="1:24" ht="105" x14ac:dyDescent="0.25">
      <c r="A826" s="77">
        <f>VLOOKUP(C826,'BU and Control BU Listing'!A:E,5,FALSE)</f>
        <v>26000</v>
      </c>
      <c r="B826" s="80" t="s">
        <v>5934</v>
      </c>
      <c r="C826" s="22" t="str">
        <f t="shared" si="134"/>
        <v>29400</v>
      </c>
      <c r="D826" s="22" t="str">
        <f t="shared" si="135"/>
        <v>03390</v>
      </c>
      <c r="E826" s="21" t="str">
        <f>VLOOKUP(B826,'Table A as of March 2024'!A:G,7,FALSE)</f>
        <v>Southwest VA Community College</v>
      </c>
      <c r="F826" s="21" t="str">
        <f>VLOOKUP(B826,'Table A as of March 2024'!A:H,8,FALSE)</f>
        <v>Strngthning Inst Prgm-COVID-19</v>
      </c>
      <c r="G826" s="11" t="str">
        <f>VLOOKUP(B826,'Table A as of March 2024'!A:I,9,FALSE)</f>
        <v>500</v>
      </c>
      <c r="H826" t="str">
        <f>VLOOKUP(B826,'Table A as of March 2024'!A:L,12,FALSE)</f>
        <v>No</v>
      </c>
      <c r="I826" s="9" t="str">
        <f>VLOOKUP(B826,'Table A as of March 2024'!A:M,13,FALSE)</f>
        <v>V</v>
      </c>
      <c r="K826" t="str">
        <f>VLOOKUP(G826,'ACFR Class Vlookup'!A:B,2,FALSE)</f>
        <v>N/A</v>
      </c>
      <c r="L826" s="1" t="str">
        <f>VLOOKUP(D826,'Fund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826" s="6" t="str">
        <f t="shared" si="136"/>
        <v>N/A</v>
      </c>
      <c r="N826" s="6" t="s">
        <v>2886</v>
      </c>
      <c r="O826" s="6" t="str">
        <f t="shared" si="137"/>
        <v>N/A</v>
      </c>
      <c r="P826" s="5" t="s">
        <v>2886</v>
      </c>
      <c r="Q826" s="6" t="str">
        <f t="shared" si="138"/>
        <v>N/A</v>
      </c>
      <c r="R826" s="7" t="str">
        <f t="shared" si="143"/>
        <v>No</v>
      </c>
      <c r="S826" s="5" t="str">
        <f t="shared" si="139"/>
        <v>N/A</v>
      </c>
      <c r="T826" s="6" t="str">
        <f t="shared" si="140"/>
        <v>N/A</v>
      </c>
      <c r="U826" s="7" t="str">
        <f t="shared" si="144"/>
        <v>No</v>
      </c>
      <c r="V826" s="5" t="str">
        <f t="shared" si="141"/>
        <v>N/A</v>
      </c>
      <c r="W826" s="6" t="str">
        <f t="shared" si="142"/>
        <v>N/A</v>
      </c>
      <c r="X826" s="5" t="s">
        <v>2886</v>
      </c>
    </row>
    <row r="827" spans="1:24" ht="165" x14ac:dyDescent="0.25">
      <c r="A827" s="77">
        <f>VLOOKUP(C827,'BU and Control BU Listing'!A:E,5,FALSE)</f>
        <v>26000</v>
      </c>
      <c r="B827" s="80" t="s">
        <v>5935</v>
      </c>
      <c r="C827" s="22" t="str">
        <f t="shared" si="134"/>
        <v>29400</v>
      </c>
      <c r="D827" s="22" t="str">
        <f t="shared" si="135"/>
        <v>03420</v>
      </c>
      <c r="E827" s="21" t="str">
        <f>VLOOKUP(B827,'Table A as of March 2024'!A:G,7,FALSE)</f>
        <v>Southwest VA Community College</v>
      </c>
      <c r="F827" s="21" t="str">
        <f>VLOOKUP(B827,'Table A as of March 2024'!A:H,8,FALSE)</f>
        <v>Caresactrlffd-General-Covid-19</v>
      </c>
      <c r="G827" s="11" t="str">
        <f>VLOOKUP(B827,'Table A as of March 2024'!A:I,9,FALSE)</f>
        <v>500</v>
      </c>
      <c r="H827" t="str">
        <f>VLOOKUP(B827,'Table A as of March 2024'!A:L,12,FALSE)</f>
        <v>No</v>
      </c>
      <c r="I827" s="9" t="str">
        <f>VLOOKUP(B827,'Table A as of March 2024'!A:M,13,FALSE)</f>
        <v>V</v>
      </c>
      <c r="K827" t="str">
        <f>VLOOKUP(G827,'ACFR Class Vlookup'!A:B,2,FALSE)</f>
        <v>N/A</v>
      </c>
      <c r="L827" s="1" t="str">
        <f>VLOOKUP(D827,'Fund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27" s="6" t="str">
        <f t="shared" si="136"/>
        <v>N/A</v>
      </c>
      <c r="N827" s="6" t="s">
        <v>2886</v>
      </c>
      <c r="O827" s="6" t="str">
        <f t="shared" si="137"/>
        <v>N/A</v>
      </c>
      <c r="P827" s="5" t="s">
        <v>2886</v>
      </c>
      <c r="Q827" s="6" t="str">
        <f t="shared" si="138"/>
        <v>N/A</v>
      </c>
      <c r="R827" s="7" t="str">
        <f t="shared" si="143"/>
        <v>No</v>
      </c>
      <c r="S827" s="5" t="str">
        <f t="shared" si="139"/>
        <v>N/A</v>
      </c>
      <c r="T827" s="6" t="str">
        <f t="shared" si="140"/>
        <v>N/A</v>
      </c>
      <c r="U827" s="7" t="str">
        <f t="shared" si="144"/>
        <v>No</v>
      </c>
      <c r="V827" s="5" t="str">
        <f t="shared" si="141"/>
        <v>N/A</v>
      </c>
      <c r="W827" s="6" t="str">
        <f t="shared" si="142"/>
        <v>N/A</v>
      </c>
      <c r="X827" s="5" t="s">
        <v>2886</v>
      </c>
    </row>
    <row r="828" spans="1:24" ht="225" x14ac:dyDescent="0.25">
      <c r="A828" s="77">
        <f>VLOOKUP(C828,'BU and Control BU Listing'!A:E,5,FALSE)</f>
        <v>26000</v>
      </c>
      <c r="B828" s="80" t="s">
        <v>8891</v>
      </c>
      <c r="C828" s="22" t="str">
        <f t="shared" si="134"/>
        <v>29400</v>
      </c>
      <c r="D828" s="22" t="str">
        <f t="shared" si="135"/>
        <v>03490</v>
      </c>
      <c r="E828" s="21" t="str">
        <f>VLOOKUP(B828,'Table A as of March 2024'!A:G,7,FALSE)</f>
        <v>Southwest VA Community College</v>
      </c>
      <c r="F828" s="21" t="str">
        <f>VLOOKUP(B828,'Table A as of March 2024'!A:H,8,FALSE)</f>
        <v>NewEconomyWrkfrcCrdntlGrntFnd</v>
      </c>
      <c r="G828" s="11" t="str">
        <f>VLOOKUP(B828,'Table A as of March 2024'!A:I,9,FALSE)</f>
        <v>500</v>
      </c>
      <c r="H828" t="str">
        <f>VLOOKUP(B828,'Table A as of March 2024'!A:L,12,FALSE)</f>
        <v>No</v>
      </c>
      <c r="I828" s="9" t="str">
        <f>VLOOKUP(B828,'Table A as of March 2024'!A:M,13,FALSE)</f>
        <v>U</v>
      </c>
      <c r="K828" t="str">
        <f>VLOOKUP(G828,'ACFR Class Vlookup'!A:B,2,FALSE)</f>
        <v>N/A</v>
      </c>
      <c r="L828" s="1" t="str">
        <f>VLOOKUP(D828,'Fund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828" s="6" t="str">
        <f t="shared" si="136"/>
        <v>N/A</v>
      </c>
      <c r="N828" s="6" t="s">
        <v>2886</v>
      </c>
      <c r="O828" s="6" t="str">
        <f t="shared" si="137"/>
        <v>N/A</v>
      </c>
      <c r="P828" s="5" t="s">
        <v>2886</v>
      </c>
      <c r="Q828" s="6" t="str">
        <f t="shared" si="138"/>
        <v>N/A</v>
      </c>
      <c r="R828" s="7" t="str">
        <f t="shared" si="143"/>
        <v>No</v>
      </c>
      <c r="S828" s="5" t="str">
        <f t="shared" si="139"/>
        <v>N/A</v>
      </c>
      <c r="T828" s="6" t="str">
        <f t="shared" si="140"/>
        <v>N/A</v>
      </c>
      <c r="U828" s="7" t="str">
        <f t="shared" si="144"/>
        <v>No</v>
      </c>
      <c r="V828" s="5" t="str">
        <f t="shared" si="141"/>
        <v>N/A</v>
      </c>
      <c r="W828" s="6" t="str">
        <f t="shared" si="142"/>
        <v>N/A</v>
      </c>
      <c r="X828" s="5" t="s">
        <v>2886</v>
      </c>
    </row>
    <row r="829" spans="1:24" ht="90" x14ac:dyDescent="0.25">
      <c r="A829" s="77">
        <f>VLOOKUP(C829,'BU and Control BU Listing'!A:E,5,FALSE)</f>
        <v>26000</v>
      </c>
      <c r="B829" s="80" t="s">
        <v>5936</v>
      </c>
      <c r="C829" s="22" t="str">
        <f t="shared" si="134"/>
        <v>29400</v>
      </c>
      <c r="D829" s="22" t="str">
        <f t="shared" si="135"/>
        <v>03690</v>
      </c>
      <c r="E829" s="21" t="str">
        <f>VLOOKUP(B829,'Table A as of March 2024'!A:G,7,FALSE)</f>
        <v>Southwest VA Community College</v>
      </c>
      <c r="F829" s="21" t="str">
        <f>VLOOKUP(B829,'Table A as of March 2024'!A:H,8,FALSE)</f>
        <v>EduStabFund-Institutn-COVID-19</v>
      </c>
      <c r="G829" s="11" t="str">
        <f>VLOOKUP(B829,'Table A as of March 2024'!A:I,9,FALSE)</f>
        <v>500</v>
      </c>
      <c r="H829" t="str">
        <f>VLOOKUP(B829,'Table A as of March 2024'!A:L,12,FALSE)</f>
        <v>No</v>
      </c>
      <c r="I829" s="9" t="str">
        <f>VLOOKUP(B829,'Table A as of March 2024'!A:M,13,FALSE)</f>
        <v>V</v>
      </c>
      <c r="K829" t="str">
        <f>VLOOKUP(G829,'ACFR Class Vlookup'!A:B,2,FALSE)</f>
        <v>N/A</v>
      </c>
      <c r="L829" s="1" t="str">
        <f>VLOOKUP(D829,'Fund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829" s="6" t="str">
        <f t="shared" si="136"/>
        <v>N/A</v>
      </c>
      <c r="N829" s="6" t="s">
        <v>2886</v>
      </c>
      <c r="O829" s="6" t="str">
        <f t="shared" si="137"/>
        <v>N/A</v>
      </c>
      <c r="P829" s="5" t="s">
        <v>2886</v>
      </c>
      <c r="Q829" s="6" t="str">
        <f t="shared" si="138"/>
        <v>N/A</v>
      </c>
      <c r="R829" s="7" t="str">
        <f t="shared" si="143"/>
        <v>No</v>
      </c>
      <c r="S829" s="5" t="str">
        <f t="shared" si="139"/>
        <v>N/A</v>
      </c>
      <c r="T829" s="6" t="str">
        <f t="shared" si="140"/>
        <v>N/A</v>
      </c>
      <c r="U829" s="7" t="str">
        <f t="shared" si="144"/>
        <v>No</v>
      </c>
      <c r="V829" s="5" t="str">
        <f t="shared" si="141"/>
        <v>N/A</v>
      </c>
      <c r="W829" s="6" t="str">
        <f t="shared" si="142"/>
        <v>N/A</v>
      </c>
      <c r="X829" s="5" t="s">
        <v>2886</v>
      </c>
    </row>
    <row r="830" spans="1:24" ht="30" x14ac:dyDescent="0.25">
      <c r="A830" s="77">
        <f>VLOOKUP(C830,'BU and Control BU Listing'!A:E,5,FALSE)</f>
        <v>26000</v>
      </c>
      <c r="B830" s="80" t="s">
        <v>4190</v>
      </c>
      <c r="C830" s="22" t="str">
        <f t="shared" si="134"/>
        <v>29400</v>
      </c>
      <c r="D830" s="22" t="str">
        <f t="shared" si="135"/>
        <v>03860</v>
      </c>
      <c r="E830" s="21" t="str">
        <f>VLOOKUP(B830,'Table A as of March 2024'!A:G,7,FALSE)</f>
        <v>Southwest VA Community College</v>
      </c>
      <c r="F830" s="21" t="str">
        <f>VLOOKUP(B830,'Table A as of March 2024'!A:H,8,FALSE)</f>
        <v>Rcycl Matl Sale-Non-Gen/Fed-HE</v>
      </c>
      <c r="G830" s="11" t="str">
        <f>VLOOKUP(B830,'Table A as of March 2024'!A:I,9,FALSE)</f>
        <v>500</v>
      </c>
      <c r="H830" t="str">
        <f>VLOOKUP(B830,'Table A as of March 2024'!A:L,12,FALSE)</f>
        <v>No</v>
      </c>
      <c r="I830" s="9" t="str">
        <f>VLOOKUP(B830,'Table A as of March 2024'!A:M,13,FALSE)</f>
        <v>U</v>
      </c>
      <c r="K830" t="str">
        <f>VLOOKUP(G830,'ACFR Class Vlookup'!A:B,2,FALSE)</f>
        <v>N/A</v>
      </c>
      <c r="L830" s="1" t="str">
        <f>VLOOKUP(D830,'Fund Information'!A:F,6,FALSE)</f>
        <v>Higher Education activity included on higher education financial statement template submissions.</v>
      </c>
      <c r="M830" s="6" t="str">
        <f t="shared" si="136"/>
        <v>N/A</v>
      </c>
      <c r="N830" s="6" t="s">
        <v>2886</v>
      </c>
      <c r="O830" s="6" t="str">
        <f t="shared" si="137"/>
        <v>N/A</v>
      </c>
      <c r="P830" s="5" t="s">
        <v>2886</v>
      </c>
      <c r="Q830" s="6" t="str">
        <f t="shared" si="138"/>
        <v>N/A</v>
      </c>
      <c r="R830" s="7" t="str">
        <f t="shared" si="143"/>
        <v>No</v>
      </c>
      <c r="S830" s="5" t="str">
        <f t="shared" si="139"/>
        <v>N/A</v>
      </c>
      <c r="T830" s="6" t="str">
        <f t="shared" si="140"/>
        <v>N/A</v>
      </c>
      <c r="U830" s="7" t="str">
        <f t="shared" si="144"/>
        <v>No</v>
      </c>
      <c r="V830" s="5" t="str">
        <f t="shared" si="141"/>
        <v>N/A</v>
      </c>
      <c r="W830" s="6" t="str">
        <f t="shared" si="142"/>
        <v>N/A</v>
      </c>
      <c r="X830" s="5" t="s">
        <v>2886</v>
      </c>
    </row>
    <row r="831" spans="1:24" ht="45" x14ac:dyDescent="0.25">
      <c r="A831" s="77">
        <f>VLOOKUP(C831,'BU and Control BU Listing'!A:E,5,FALSE)</f>
        <v>26000</v>
      </c>
      <c r="B831" s="80" t="s">
        <v>4191</v>
      </c>
      <c r="C831" s="22" t="str">
        <f t="shared" si="134"/>
        <v>29400</v>
      </c>
      <c r="D831" s="22" t="str">
        <f t="shared" si="135"/>
        <v>03870</v>
      </c>
      <c r="E831" s="21" t="str">
        <f>VLOOKUP(B831,'Table A as of March 2024'!A:G,7,FALSE)</f>
        <v>Southwest VA Community College</v>
      </c>
      <c r="F831" s="21" t="str">
        <f>VLOOKUP(B831,'Table A as of March 2024'!A:H,8,FALSE)</f>
        <v>Srplus Supp&amp;Equip Sales-Gen-HE</v>
      </c>
      <c r="G831" s="11" t="str">
        <f>VLOOKUP(B831,'Table A as of March 2024'!A:I,9,FALSE)</f>
        <v>500</v>
      </c>
      <c r="H831" t="str">
        <f>VLOOKUP(B831,'Table A as of March 2024'!A:L,12,FALSE)</f>
        <v>No</v>
      </c>
      <c r="I831" s="9" t="str">
        <f>VLOOKUP(B831,'Table A as of March 2024'!A:M,13,FALSE)</f>
        <v>U</v>
      </c>
      <c r="K831" t="str">
        <f>VLOOKUP(G831,'ACFR Class Vlookup'!A:B,2,FALSE)</f>
        <v>N/A</v>
      </c>
      <c r="L831" s="1" t="str">
        <f>VLOOKUP(D831,'Fund Information'!A:F,6,FALSE)</f>
        <v>Higher Education activity accounted for on higher education financial statement template submissions.  Accounts for sale of surplus supplies and equipment.</v>
      </c>
      <c r="M831" s="6" t="str">
        <f t="shared" si="136"/>
        <v>N/A</v>
      </c>
      <c r="N831" s="6" t="s">
        <v>2886</v>
      </c>
      <c r="O831" s="6" t="str">
        <f t="shared" si="137"/>
        <v>N/A</v>
      </c>
      <c r="P831" s="5" t="s">
        <v>2886</v>
      </c>
      <c r="Q831" s="6" t="str">
        <f t="shared" si="138"/>
        <v>N/A</v>
      </c>
      <c r="R831" s="7" t="str">
        <f t="shared" si="143"/>
        <v>No</v>
      </c>
      <c r="S831" s="5" t="str">
        <f t="shared" si="139"/>
        <v>N/A</v>
      </c>
      <c r="T831" s="6" t="str">
        <f t="shared" si="140"/>
        <v>N/A</v>
      </c>
      <c r="U831" s="7" t="str">
        <f t="shared" si="144"/>
        <v>No</v>
      </c>
      <c r="V831" s="5" t="str">
        <f t="shared" si="141"/>
        <v>N/A</v>
      </c>
      <c r="W831" s="6" t="str">
        <f t="shared" si="142"/>
        <v>N/A</v>
      </c>
      <c r="X831" s="5" t="s">
        <v>2886</v>
      </c>
    </row>
    <row r="832" spans="1:24" ht="45" x14ac:dyDescent="0.25">
      <c r="A832" s="77">
        <f>VLOOKUP(C832,'BU and Control BU Listing'!A:E,5,FALSE)</f>
        <v>26000</v>
      </c>
      <c r="B832" s="80" t="s">
        <v>4192</v>
      </c>
      <c r="C832" s="22" t="str">
        <f t="shared" si="134"/>
        <v>29400</v>
      </c>
      <c r="D832" s="22" t="str">
        <f t="shared" si="135"/>
        <v>03880</v>
      </c>
      <c r="E832" s="21" t="str">
        <f>VLOOKUP(B832,'Table A as of March 2024'!A:G,7,FALSE)</f>
        <v>Southwest VA Community College</v>
      </c>
      <c r="F832" s="21" t="str">
        <f>VLOOKUP(B832,'Table A as of March 2024'!A:H,8,FALSE)</f>
        <v>Supp&amp;Equip Sls-Non-Gen/Fed-HE</v>
      </c>
      <c r="G832" s="11" t="str">
        <f>VLOOKUP(B832,'Table A as of March 2024'!A:I,9,FALSE)</f>
        <v>500</v>
      </c>
      <c r="H832" t="str">
        <f>VLOOKUP(B832,'Table A as of March 2024'!A:L,12,FALSE)</f>
        <v>No</v>
      </c>
      <c r="I832" s="9" t="str">
        <f>VLOOKUP(B832,'Table A as of March 2024'!A:M,13,FALSE)</f>
        <v>U</v>
      </c>
      <c r="K832" t="str">
        <f>VLOOKUP(G832,'ACFR Class Vlookup'!A:B,2,FALSE)</f>
        <v>N/A</v>
      </c>
      <c r="L832" s="1" t="str">
        <f>VLOOKUP(D832,'Fund Information'!A:F,6,FALSE)</f>
        <v>Higher Education activity included on higher education financial statement template submissions.  Accounts for sale of surplus supplies and equipment.</v>
      </c>
      <c r="M832" s="6" t="str">
        <f t="shared" si="136"/>
        <v>N/A</v>
      </c>
      <c r="N832" s="6" t="s">
        <v>2886</v>
      </c>
      <c r="O832" s="6" t="str">
        <f t="shared" si="137"/>
        <v>N/A</v>
      </c>
      <c r="P832" s="5" t="s">
        <v>2886</v>
      </c>
      <c r="Q832" s="6" t="str">
        <f t="shared" si="138"/>
        <v>N/A</v>
      </c>
      <c r="R832" s="7" t="str">
        <f t="shared" si="143"/>
        <v>No</v>
      </c>
      <c r="S832" s="5" t="str">
        <f t="shared" si="139"/>
        <v>N/A</v>
      </c>
      <c r="T832" s="6" t="str">
        <f t="shared" si="140"/>
        <v>N/A</v>
      </c>
      <c r="U832" s="7" t="str">
        <f t="shared" si="144"/>
        <v>No</v>
      </c>
      <c r="V832" s="5" t="str">
        <f t="shared" si="141"/>
        <v>N/A</v>
      </c>
      <c r="W832" s="6" t="str">
        <f t="shared" si="142"/>
        <v>N/A</v>
      </c>
      <c r="X832" s="5" t="s">
        <v>2886</v>
      </c>
    </row>
    <row r="833" spans="1:24" ht="30" x14ac:dyDescent="0.25">
      <c r="A833" s="77">
        <f>VLOOKUP(C833,'BU and Control BU Listing'!A:E,5,FALSE)</f>
        <v>26000</v>
      </c>
      <c r="B833" s="80" t="s">
        <v>4193</v>
      </c>
      <c r="C833" s="22" t="str">
        <f t="shared" si="134"/>
        <v>29400</v>
      </c>
      <c r="D833" s="22" t="str">
        <f t="shared" si="135"/>
        <v>03900</v>
      </c>
      <c r="E833" s="21" t="str">
        <f>VLOOKUP(B833,'Table A as of March 2024'!A:G,7,FALSE)</f>
        <v>Southwest VA Community College</v>
      </c>
      <c r="F833" s="21" t="str">
        <f>VLOOKUP(B833,'Table A as of March 2024'!A:H,8,FALSE)</f>
        <v>Insurance Recovery - Higher Ed</v>
      </c>
      <c r="G833" s="11" t="str">
        <f>VLOOKUP(B833,'Table A as of March 2024'!A:I,9,FALSE)</f>
        <v>500</v>
      </c>
      <c r="H833" t="str">
        <f>VLOOKUP(B833,'Table A as of March 2024'!A:L,12,FALSE)</f>
        <v>No</v>
      </c>
      <c r="I833" s="9" t="str">
        <f>VLOOKUP(B833,'Table A as of March 2024'!A:M,13,FALSE)</f>
        <v>U</v>
      </c>
      <c r="K833" t="str">
        <f>VLOOKUP(G833,'ACFR Class Vlookup'!A:B,2,FALSE)</f>
        <v>N/A</v>
      </c>
      <c r="L833" s="1" t="str">
        <f>VLOOKUP(D833,'Fund Information'!A:F,6,FALSE)</f>
        <v>Higher Education activity included on higher education financial statement template submissions.</v>
      </c>
      <c r="M833" s="6" t="str">
        <f t="shared" si="136"/>
        <v>N/A</v>
      </c>
      <c r="N833" s="6" t="s">
        <v>2886</v>
      </c>
      <c r="O833" s="6" t="str">
        <f t="shared" si="137"/>
        <v>N/A</v>
      </c>
      <c r="P833" s="5" t="s">
        <v>2886</v>
      </c>
      <c r="Q833" s="6" t="str">
        <f t="shared" si="138"/>
        <v>N/A</v>
      </c>
      <c r="R833" s="7" t="str">
        <f t="shared" si="143"/>
        <v>No</v>
      </c>
      <c r="S833" s="5" t="str">
        <f t="shared" si="139"/>
        <v>N/A</v>
      </c>
      <c r="T833" s="6" t="str">
        <f t="shared" si="140"/>
        <v>N/A</v>
      </c>
      <c r="U833" s="7" t="str">
        <f t="shared" si="144"/>
        <v>No</v>
      </c>
      <c r="V833" s="5" t="str">
        <f t="shared" si="141"/>
        <v>N/A</v>
      </c>
      <c r="W833" s="6" t="str">
        <f t="shared" si="142"/>
        <v>N/A</v>
      </c>
      <c r="X833" s="5" t="s">
        <v>2886</v>
      </c>
    </row>
    <row r="834" spans="1:24" x14ac:dyDescent="0.25">
      <c r="A834" s="77">
        <f>VLOOKUP(C834,'BU and Control BU Listing'!A:E,5,FALSE)</f>
        <v>26000</v>
      </c>
      <c r="B834" s="80" t="s">
        <v>4194</v>
      </c>
      <c r="C834" s="22" t="str">
        <f t="shared" si="134"/>
        <v>29400</v>
      </c>
      <c r="D834" s="22" t="str">
        <f t="shared" si="135"/>
        <v>10881</v>
      </c>
      <c r="E834" s="21" t="str">
        <f>VLOOKUP(B834,'Table A as of March 2024'!A:G,7,FALSE)</f>
        <v>Southwest VA Community College</v>
      </c>
      <c r="F834" s="21" t="str">
        <f>VLOOKUP(B834,'Table A as of March 2024'!A:H,8,FALSE)</f>
        <v>Surp Supp&amp;Equip Sales-Fed-HE</v>
      </c>
      <c r="G834" s="11" t="str">
        <f>VLOOKUP(B834,'Table A as of March 2024'!A:I,9,FALSE)</f>
        <v>500</v>
      </c>
      <c r="H834" t="str">
        <f>VLOOKUP(B834,'Table A as of March 2024'!A:L,12,FALSE)</f>
        <v>No</v>
      </c>
      <c r="I834" s="9" t="str">
        <f>VLOOKUP(B834,'Table A as of March 2024'!A:M,13,FALSE)</f>
        <v>R</v>
      </c>
      <c r="K834" t="str">
        <f>VLOOKUP(G834,'ACFR Class Vlookup'!A:B,2,FALSE)</f>
        <v>N/A</v>
      </c>
      <c r="L834" s="1" t="str">
        <f>VLOOKUP(D834,'Fund Information'!A:F,6,FALSE)</f>
        <v>This fund accounts for Federal funds.</v>
      </c>
      <c r="M834" s="6" t="str">
        <f t="shared" si="136"/>
        <v>N/A</v>
      </c>
      <c r="N834" s="6" t="s">
        <v>2886</v>
      </c>
      <c r="O834" s="6" t="str">
        <f t="shared" si="137"/>
        <v>N/A</v>
      </c>
      <c r="P834" s="5" t="s">
        <v>2886</v>
      </c>
      <c r="Q834" s="6" t="str">
        <f t="shared" si="138"/>
        <v>N/A</v>
      </c>
      <c r="R834" s="7" t="str">
        <f t="shared" si="143"/>
        <v>No</v>
      </c>
      <c r="S834" s="5" t="str">
        <f t="shared" si="139"/>
        <v>N/A</v>
      </c>
      <c r="T834" s="6" t="str">
        <f t="shared" si="140"/>
        <v>N/A</v>
      </c>
      <c r="U834" s="7" t="str">
        <f t="shared" si="144"/>
        <v>No</v>
      </c>
      <c r="V834" s="5" t="str">
        <f t="shared" si="141"/>
        <v>N/A</v>
      </c>
      <c r="W834" s="6" t="str">
        <f t="shared" si="142"/>
        <v>N/A</v>
      </c>
      <c r="X834" s="5" t="s">
        <v>2886</v>
      </c>
    </row>
    <row r="835" spans="1:24" ht="75" x14ac:dyDescent="0.25">
      <c r="A835" s="77">
        <f>VLOOKUP(C835,'BU and Control BU Listing'!A:E,5,FALSE)</f>
        <v>26000</v>
      </c>
      <c r="B835" s="80" t="s">
        <v>4196</v>
      </c>
      <c r="C835" s="22" t="str">
        <f t="shared" ref="C835:C898" si="145">LEFT(B835,5)</f>
        <v>29500</v>
      </c>
      <c r="D835" s="22" t="str">
        <f t="shared" ref="D835:D898" si="146">RIGHT(B835,5)</f>
        <v>03000</v>
      </c>
      <c r="E835" s="21" t="str">
        <f>VLOOKUP(B835,'Table A as of March 2024'!A:G,7,FALSE)</f>
        <v>Tidewater Community College</v>
      </c>
      <c r="F835" s="21" t="str">
        <f>VLOOKUP(B835,'Table A as of March 2024'!A:H,8,FALSE)</f>
        <v>Higher Education Operating</v>
      </c>
      <c r="G835" s="11" t="str">
        <f>VLOOKUP(B835,'Table A as of March 2024'!A:I,9,FALSE)</f>
        <v>500</v>
      </c>
      <c r="H835" t="str">
        <f>VLOOKUP(B835,'Table A as of March 2024'!A:L,12,FALSE)</f>
        <v>No</v>
      </c>
      <c r="I835" s="9" t="str">
        <f>VLOOKUP(B835,'Table A as of March 2024'!A:M,13,FALSE)</f>
        <v>U</v>
      </c>
      <c r="K835" t="str">
        <f>VLOOKUP(G835,'ACFR Class Vlookup'!A:B,2,FALSE)</f>
        <v>N/A</v>
      </c>
      <c r="L835" s="1" t="str">
        <f>VLOOKUP(D835,'Fund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835" s="6" t="str">
        <f t="shared" ref="M835:M898" si="147">IF(L835="","Answer Required","N/A")</f>
        <v>N/A</v>
      </c>
      <c r="N835" s="6" t="s">
        <v>2886</v>
      </c>
      <c r="O835" s="6" t="str">
        <f t="shared" ref="O835:O898" si="148">IF(N835="No","Answer Required","N/A")</f>
        <v>N/A</v>
      </c>
      <c r="P835" s="5" t="s">
        <v>2886</v>
      </c>
      <c r="Q835" s="6" t="str">
        <f t="shared" ref="Q835:Q898" si="149">IF(P835="No","Answer Required","N/A")</f>
        <v>N/A</v>
      </c>
      <c r="R835" s="7" t="str">
        <f t="shared" si="143"/>
        <v>No</v>
      </c>
      <c r="S835" s="5" t="str">
        <f t="shared" ref="S835:S898" si="150">IF($K835="Governmental","Answer Required","N/A")</f>
        <v>N/A</v>
      </c>
      <c r="T835" s="6" t="str">
        <f t="shared" ref="T835:T898" si="151">IF(AND(S835="Yes",R835="Yes"),"Answer Required",IF(AND(S835="no",R835="no"),"Answer Required","N/A"))</f>
        <v>N/A</v>
      </c>
      <c r="U835" s="7" t="str">
        <f t="shared" si="144"/>
        <v>No</v>
      </c>
      <c r="V835" s="5" t="str">
        <f t="shared" ref="V835:V898" si="152">IF($K835="Governmental","Answer Required","N/A")</f>
        <v>N/A</v>
      </c>
      <c r="W835" s="6" t="str">
        <f t="shared" ref="W835:W898" si="153">IF(AND(V835="Yes",U835="Yes"),"Answer Required",IF(AND(V835="no",U835="no"),"Answer Required","N/A"))</f>
        <v>N/A</v>
      </c>
      <c r="X835" s="5" t="s">
        <v>2886</v>
      </c>
    </row>
    <row r="836" spans="1:24" ht="30" x14ac:dyDescent="0.25">
      <c r="A836" s="77">
        <f>VLOOKUP(C836,'BU and Control BU Listing'!A:E,5,FALSE)</f>
        <v>26000</v>
      </c>
      <c r="B836" s="80" t="s">
        <v>4197</v>
      </c>
      <c r="C836" s="22" t="str">
        <f t="shared" si="145"/>
        <v>29500</v>
      </c>
      <c r="D836" s="22" t="str">
        <f t="shared" si="146"/>
        <v>03010</v>
      </c>
      <c r="E836" s="21" t="str">
        <f>VLOOKUP(B836,'Table A as of March 2024'!A:G,7,FALSE)</f>
        <v>Tidewater Community College</v>
      </c>
      <c r="F836" s="21" t="str">
        <f>VLOOKUP(B836,'Table A as of March 2024'!A:H,8,FALSE)</f>
        <v>Higher Education Federal</v>
      </c>
      <c r="G836" s="11" t="str">
        <f>VLOOKUP(B836,'Table A as of March 2024'!A:I,9,FALSE)</f>
        <v>500</v>
      </c>
      <c r="H836" t="str">
        <f>VLOOKUP(B836,'Table A as of March 2024'!A:L,12,FALSE)</f>
        <v>No</v>
      </c>
      <c r="I836" s="9" t="str">
        <f>VLOOKUP(B836,'Table A as of March 2024'!A:M,13,FALSE)</f>
        <v>R</v>
      </c>
      <c r="K836" t="str">
        <f>VLOOKUP(G836,'ACFR Class Vlookup'!A:B,2,FALSE)</f>
        <v>N/A</v>
      </c>
      <c r="L836" s="1" t="str">
        <f>VLOOKUP(D836,'Fund Information'!A:F,6,FALSE)</f>
        <v>Higher Education activity included on higher education financial statement template submissions.</v>
      </c>
      <c r="M836" s="6" t="str">
        <f t="shared" si="147"/>
        <v>N/A</v>
      </c>
      <c r="N836" s="6" t="s">
        <v>2886</v>
      </c>
      <c r="O836" s="6" t="str">
        <f t="shared" si="148"/>
        <v>N/A</v>
      </c>
      <c r="P836" s="5" t="s">
        <v>2886</v>
      </c>
      <c r="Q836" s="6" t="str">
        <f t="shared" si="149"/>
        <v>N/A</v>
      </c>
      <c r="R836" s="7" t="str">
        <f t="shared" si="143"/>
        <v>No</v>
      </c>
      <c r="S836" s="5" t="str">
        <f t="shared" si="150"/>
        <v>N/A</v>
      </c>
      <c r="T836" s="6" t="str">
        <f t="shared" si="151"/>
        <v>N/A</v>
      </c>
      <c r="U836" s="7" t="str">
        <f t="shared" si="144"/>
        <v>No</v>
      </c>
      <c r="V836" s="5" t="str">
        <f t="shared" si="152"/>
        <v>N/A</v>
      </c>
      <c r="W836" s="6" t="str">
        <f t="shared" si="153"/>
        <v>N/A</v>
      </c>
      <c r="X836" s="5" t="s">
        <v>2886</v>
      </c>
    </row>
    <row r="837" spans="1:24" ht="30" x14ac:dyDescent="0.25">
      <c r="A837" s="77">
        <f>VLOOKUP(C837,'BU and Control BU Listing'!A:E,5,FALSE)</f>
        <v>26000</v>
      </c>
      <c r="B837" s="80" t="s">
        <v>4198</v>
      </c>
      <c r="C837" s="22" t="str">
        <f t="shared" si="145"/>
        <v>29500</v>
      </c>
      <c r="D837" s="22" t="str">
        <f t="shared" si="146"/>
        <v>03020</v>
      </c>
      <c r="E837" s="21" t="str">
        <f>VLOOKUP(B837,'Table A as of March 2024'!A:G,7,FALSE)</f>
        <v>Tidewater Community College</v>
      </c>
      <c r="F837" s="21" t="str">
        <f>VLOOKUP(B837,'Table A as of March 2024'!A:H,8,FALSE)</f>
        <v>Foundation/Othr Grants/Cntrcts</v>
      </c>
      <c r="G837" s="11" t="str">
        <f>VLOOKUP(B837,'Table A as of March 2024'!A:I,9,FALSE)</f>
        <v>500</v>
      </c>
      <c r="H837" t="str">
        <f>VLOOKUP(B837,'Table A as of March 2024'!A:L,12,FALSE)</f>
        <v>No</v>
      </c>
      <c r="I837" s="9" t="str">
        <f>VLOOKUP(B837,'Table A as of March 2024'!A:M,13,FALSE)</f>
        <v>R</v>
      </c>
      <c r="K837" t="str">
        <f>VLOOKUP(G837,'ACFR Class Vlookup'!A:B,2,FALSE)</f>
        <v>N/A</v>
      </c>
      <c r="L837" s="1" t="str">
        <f>VLOOKUP(D837,'Fund Information'!A:F,6,FALSE)</f>
        <v>Higher Education activity included on higher education financial statement template submissions.</v>
      </c>
      <c r="M837" s="6" t="str">
        <f t="shared" si="147"/>
        <v>N/A</v>
      </c>
      <c r="N837" s="6" t="s">
        <v>2886</v>
      </c>
      <c r="O837" s="6" t="str">
        <f t="shared" si="148"/>
        <v>N/A</v>
      </c>
      <c r="P837" s="5" t="s">
        <v>2886</v>
      </c>
      <c r="Q837" s="6" t="str">
        <f t="shared" si="149"/>
        <v>N/A</v>
      </c>
      <c r="R837" s="7" t="str">
        <f t="shared" si="143"/>
        <v>No</v>
      </c>
      <c r="S837" s="5" t="str">
        <f t="shared" si="150"/>
        <v>N/A</v>
      </c>
      <c r="T837" s="6" t="str">
        <f t="shared" si="151"/>
        <v>N/A</v>
      </c>
      <c r="U837" s="7" t="str">
        <f t="shared" si="144"/>
        <v>No</v>
      </c>
      <c r="V837" s="5" t="str">
        <f t="shared" si="152"/>
        <v>N/A</v>
      </c>
      <c r="W837" s="6" t="str">
        <f t="shared" si="153"/>
        <v>N/A</v>
      </c>
      <c r="X837" s="5" t="s">
        <v>2886</v>
      </c>
    </row>
    <row r="838" spans="1:24" ht="30" x14ac:dyDescent="0.25">
      <c r="A838" s="77">
        <f>VLOOKUP(C838,'BU and Control BU Listing'!A:E,5,FALSE)</f>
        <v>26000</v>
      </c>
      <c r="B838" s="80" t="s">
        <v>4199</v>
      </c>
      <c r="C838" s="22" t="str">
        <f t="shared" si="145"/>
        <v>29500</v>
      </c>
      <c r="D838" s="22" t="str">
        <f t="shared" si="146"/>
        <v>03030</v>
      </c>
      <c r="E838" s="21" t="str">
        <f>VLOOKUP(B838,'Table A as of March 2024'!A:G,7,FALSE)</f>
        <v>Tidewater Community College</v>
      </c>
      <c r="F838" s="21" t="str">
        <f>VLOOKUP(B838,'Table A as of March 2024'!A:H,8,FALSE)</f>
        <v>Indirect Cost Recovery</v>
      </c>
      <c r="G838" s="11" t="str">
        <f>VLOOKUP(B838,'Table A as of March 2024'!A:I,9,FALSE)</f>
        <v>500</v>
      </c>
      <c r="H838" t="str">
        <f>VLOOKUP(B838,'Table A as of March 2024'!A:L,12,FALSE)</f>
        <v>No</v>
      </c>
      <c r="I838" s="9" t="str">
        <f>VLOOKUP(B838,'Table A as of March 2024'!A:M,13,FALSE)</f>
        <v>U</v>
      </c>
      <c r="K838" t="str">
        <f>VLOOKUP(G838,'ACFR Class Vlookup'!A:B,2,FALSE)</f>
        <v>N/A</v>
      </c>
      <c r="L838" s="1" t="str">
        <f>VLOOKUP(D838,'Fund Information'!A:F,6,FALSE)</f>
        <v>Higher Education activity included on higher education financial statement template submissions.</v>
      </c>
      <c r="M838" s="6" t="str">
        <f t="shared" si="147"/>
        <v>N/A</v>
      </c>
      <c r="N838" s="6" t="s">
        <v>2886</v>
      </c>
      <c r="O838" s="6" t="str">
        <f t="shared" si="148"/>
        <v>N/A</v>
      </c>
      <c r="P838" s="5" t="s">
        <v>2886</v>
      </c>
      <c r="Q838" s="6" t="str">
        <f t="shared" si="149"/>
        <v>N/A</v>
      </c>
      <c r="R838" s="7" t="str">
        <f t="shared" si="143"/>
        <v>No</v>
      </c>
      <c r="S838" s="5" t="str">
        <f t="shared" si="150"/>
        <v>N/A</v>
      </c>
      <c r="T838" s="6" t="str">
        <f t="shared" si="151"/>
        <v>N/A</v>
      </c>
      <c r="U838" s="7" t="str">
        <f t="shared" si="144"/>
        <v>No</v>
      </c>
      <c r="V838" s="5" t="str">
        <f t="shared" si="152"/>
        <v>N/A</v>
      </c>
      <c r="W838" s="6" t="str">
        <f t="shared" si="153"/>
        <v>N/A</v>
      </c>
      <c r="X838" s="5" t="s">
        <v>2886</v>
      </c>
    </row>
    <row r="839" spans="1:24" ht="240" x14ac:dyDescent="0.25">
      <c r="A839" s="77">
        <f>VLOOKUP(C839,'BU and Control BU Listing'!A:E,5,FALSE)</f>
        <v>26000</v>
      </c>
      <c r="B839" s="80" t="s">
        <v>8727</v>
      </c>
      <c r="C839" s="22" t="str">
        <f t="shared" si="145"/>
        <v>29500</v>
      </c>
      <c r="D839" s="22" t="str">
        <f t="shared" si="146"/>
        <v>03040</v>
      </c>
      <c r="E839" s="21" t="str">
        <f>VLOOKUP(B839,'Table A as of March 2024'!A:G,7,FALSE)</f>
        <v>Tidewater Community College</v>
      </c>
      <c r="F839" s="21" t="str">
        <f>VLOOKUP(B839,'Table A as of March 2024'!A:H,8,FALSE)</f>
        <v>Institutional Reserve Fund</v>
      </c>
      <c r="G839" s="11" t="str">
        <f>VLOOKUP(B839,'Table A as of March 2024'!A:I,9,FALSE)</f>
        <v>500</v>
      </c>
      <c r="H839" t="str">
        <f>VLOOKUP(B839,'Table A as of March 2024'!A:L,12,FALSE)</f>
        <v>No</v>
      </c>
      <c r="I839" s="9" t="str">
        <f>VLOOKUP(B839,'Table A as of March 2024'!A:M,13,FALSE)</f>
        <v>U</v>
      </c>
      <c r="K839" t="str">
        <f>VLOOKUP(G839,'ACFR Class Vlookup'!A:B,2,FALSE)</f>
        <v>N/A</v>
      </c>
      <c r="L839" s="1" t="str">
        <f>VLOOKUP(D839,'Fund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839" s="6" t="str">
        <f t="shared" si="147"/>
        <v>N/A</v>
      </c>
      <c r="N839" s="6" t="s">
        <v>2886</v>
      </c>
      <c r="O839" s="6" t="str">
        <f t="shared" si="148"/>
        <v>N/A</v>
      </c>
      <c r="P839" s="5" t="s">
        <v>2886</v>
      </c>
      <c r="Q839" s="6" t="str">
        <f t="shared" si="149"/>
        <v>N/A</v>
      </c>
      <c r="R839" s="7" t="str">
        <f t="shared" si="143"/>
        <v>No</v>
      </c>
      <c r="S839" s="5" t="str">
        <f t="shared" si="150"/>
        <v>N/A</v>
      </c>
      <c r="T839" s="6" t="str">
        <f t="shared" si="151"/>
        <v>N/A</v>
      </c>
      <c r="U839" s="7" t="str">
        <f t="shared" si="144"/>
        <v>No</v>
      </c>
      <c r="V839" s="5" t="str">
        <f t="shared" si="152"/>
        <v>N/A</v>
      </c>
      <c r="W839" s="6" t="str">
        <f t="shared" si="153"/>
        <v>N/A</v>
      </c>
      <c r="X839" s="5" t="s">
        <v>2886</v>
      </c>
    </row>
    <row r="840" spans="1:24" ht="60" x14ac:dyDescent="0.25">
      <c r="A840" s="77">
        <f>VLOOKUP(C840,'BU and Control BU Listing'!A:E,5,FALSE)</f>
        <v>26000</v>
      </c>
      <c r="B840" s="80" t="s">
        <v>4200</v>
      </c>
      <c r="C840" s="22" t="str">
        <f t="shared" si="145"/>
        <v>29500</v>
      </c>
      <c r="D840" s="22" t="str">
        <f t="shared" si="146"/>
        <v>03060</v>
      </c>
      <c r="E840" s="21" t="str">
        <f>VLOOKUP(B840,'Table A as of March 2024'!A:G,7,FALSE)</f>
        <v>Tidewater Community College</v>
      </c>
      <c r="F840" s="21" t="str">
        <f>VLOOKUP(B840,'Table A as of March 2024'!A:H,8,FALSE)</f>
        <v>Auxiliary Enterprise</v>
      </c>
      <c r="G840" s="11" t="str">
        <f>VLOOKUP(B840,'Table A as of March 2024'!A:I,9,FALSE)</f>
        <v>500</v>
      </c>
      <c r="H840" t="str">
        <f>VLOOKUP(B840,'Table A as of March 2024'!A:L,12,FALSE)</f>
        <v>No</v>
      </c>
      <c r="I840" s="9" t="str">
        <f>VLOOKUP(B840,'Table A as of March 2024'!A:M,13,FALSE)</f>
        <v>U</v>
      </c>
      <c r="K840" t="str">
        <f>VLOOKUP(G840,'ACFR Class Vlookup'!A:B,2,FALSE)</f>
        <v>N/A</v>
      </c>
      <c r="L840" s="1" t="str">
        <f>VLOOKUP(D840,'Fund Information'!A:F,6,FALSE)</f>
        <v>The Higher Education Auxiliary Enterprise fund accounts for the Auxiliary activities at the colleges/universities.  These activities include such things as food service, bookstores, student health servicces and recreation/intramural programs.</v>
      </c>
      <c r="M840" s="6" t="str">
        <f t="shared" si="147"/>
        <v>N/A</v>
      </c>
      <c r="N840" s="6" t="s">
        <v>2886</v>
      </c>
      <c r="O840" s="6" t="str">
        <f t="shared" si="148"/>
        <v>N/A</v>
      </c>
      <c r="P840" s="5" t="s">
        <v>2886</v>
      </c>
      <c r="Q840" s="6" t="str">
        <f t="shared" si="149"/>
        <v>N/A</v>
      </c>
      <c r="R840" s="7" t="str">
        <f t="shared" si="143"/>
        <v>No</v>
      </c>
      <c r="S840" s="5" t="str">
        <f t="shared" si="150"/>
        <v>N/A</v>
      </c>
      <c r="T840" s="6" t="str">
        <f t="shared" si="151"/>
        <v>N/A</v>
      </c>
      <c r="U840" s="7" t="str">
        <f t="shared" si="144"/>
        <v>No</v>
      </c>
      <c r="V840" s="5" t="str">
        <f t="shared" si="152"/>
        <v>N/A</v>
      </c>
      <c r="W840" s="6" t="str">
        <f t="shared" si="153"/>
        <v>N/A</v>
      </c>
      <c r="X840" s="5" t="s">
        <v>2886</v>
      </c>
    </row>
    <row r="841" spans="1:24" ht="30" x14ac:dyDescent="0.25">
      <c r="A841" s="77">
        <f>VLOOKUP(C841,'BU and Control BU Listing'!A:E,5,FALSE)</f>
        <v>26000</v>
      </c>
      <c r="B841" s="80" t="s">
        <v>4201</v>
      </c>
      <c r="C841" s="22" t="str">
        <f t="shared" si="145"/>
        <v>29500</v>
      </c>
      <c r="D841" s="22" t="str">
        <f t="shared" si="146"/>
        <v>03070</v>
      </c>
      <c r="E841" s="21" t="str">
        <f>VLOOKUP(B841,'Table A as of March 2024'!A:G,7,FALSE)</f>
        <v>Tidewater Community College</v>
      </c>
      <c r="F841" s="21" t="str">
        <f>VLOOKUP(B841,'Table A as of March 2024'!A:H,8,FALSE)</f>
        <v>Excess Tuition And Fees</v>
      </c>
      <c r="G841" s="11" t="str">
        <f>VLOOKUP(B841,'Table A as of March 2024'!A:I,9,FALSE)</f>
        <v>500</v>
      </c>
      <c r="H841" t="str">
        <f>VLOOKUP(B841,'Table A as of March 2024'!A:L,12,FALSE)</f>
        <v>No</v>
      </c>
      <c r="I841" s="9" t="str">
        <f>VLOOKUP(B841,'Table A as of March 2024'!A:M,13,FALSE)</f>
        <v>U</v>
      </c>
      <c r="K841" t="str">
        <f>VLOOKUP(G841,'ACFR Class Vlookup'!A:B,2,FALSE)</f>
        <v>N/A</v>
      </c>
      <c r="L841" s="1" t="str">
        <f>VLOOKUP(D841,'Fund Information'!A:F,6,FALSE)</f>
        <v>Higher Education activity included on higher education financial statement template submissions.</v>
      </c>
      <c r="M841" s="6" t="str">
        <f t="shared" si="147"/>
        <v>N/A</v>
      </c>
      <c r="N841" s="6" t="s">
        <v>2886</v>
      </c>
      <c r="O841" s="6" t="str">
        <f t="shared" si="148"/>
        <v>N/A</v>
      </c>
      <c r="P841" s="5" t="s">
        <v>2886</v>
      </c>
      <c r="Q841" s="6" t="str">
        <f t="shared" si="149"/>
        <v>N/A</v>
      </c>
      <c r="R841" s="7" t="str">
        <f t="shared" si="143"/>
        <v>No</v>
      </c>
      <c r="S841" s="5" t="str">
        <f t="shared" si="150"/>
        <v>N/A</v>
      </c>
      <c r="T841" s="6" t="str">
        <f t="shared" si="151"/>
        <v>N/A</v>
      </c>
      <c r="U841" s="7" t="str">
        <f t="shared" si="144"/>
        <v>No</v>
      </c>
      <c r="V841" s="5" t="str">
        <f t="shared" si="152"/>
        <v>N/A</v>
      </c>
      <c r="W841" s="6" t="str">
        <f t="shared" si="153"/>
        <v>N/A</v>
      </c>
      <c r="X841" s="5" t="s">
        <v>2886</v>
      </c>
    </row>
    <row r="842" spans="1:24" ht="30" x14ac:dyDescent="0.25">
      <c r="A842" s="77">
        <f>VLOOKUP(C842,'BU and Control BU Listing'!A:E,5,FALSE)</f>
        <v>26000</v>
      </c>
      <c r="B842" s="80" t="s">
        <v>4202</v>
      </c>
      <c r="C842" s="22" t="str">
        <f t="shared" si="145"/>
        <v>29500</v>
      </c>
      <c r="D842" s="22" t="str">
        <f t="shared" si="146"/>
        <v>03080</v>
      </c>
      <c r="E842" s="21" t="str">
        <f>VLOOKUP(B842,'Table A as of March 2024'!A:G,7,FALSE)</f>
        <v>Tidewater Community College</v>
      </c>
      <c r="F842" s="21" t="str">
        <f>VLOOKUP(B842,'Table A as of March 2024'!A:H,8,FALSE)</f>
        <v>Work Study</v>
      </c>
      <c r="G842" s="11" t="str">
        <f>VLOOKUP(B842,'Table A as of March 2024'!A:I,9,FALSE)</f>
        <v>500</v>
      </c>
      <c r="H842" t="str">
        <f>VLOOKUP(B842,'Table A as of March 2024'!A:L,12,FALSE)</f>
        <v>No</v>
      </c>
      <c r="I842" s="9" t="str">
        <f>VLOOKUP(B842,'Table A as of March 2024'!A:M,13,FALSE)</f>
        <v>R</v>
      </c>
      <c r="K842" t="str">
        <f>VLOOKUP(G842,'ACFR Class Vlookup'!A:B,2,FALSE)</f>
        <v>N/A</v>
      </c>
      <c r="L842" s="1" t="str">
        <f>VLOOKUP(D842,'Fund Information'!A:F,6,FALSE)</f>
        <v>Higher Education activity included on higher education financial statement template submissions.</v>
      </c>
      <c r="M842" s="6" t="str">
        <f t="shared" si="147"/>
        <v>N/A</v>
      </c>
      <c r="N842" s="6" t="s">
        <v>2886</v>
      </c>
      <c r="O842" s="6" t="str">
        <f t="shared" si="148"/>
        <v>N/A</v>
      </c>
      <c r="P842" s="5" t="s">
        <v>2886</v>
      </c>
      <c r="Q842" s="6" t="str">
        <f t="shared" si="149"/>
        <v>N/A</v>
      </c>
      <c r="R842" s="7" t="str">
        <f t="shared" si="143"/>
        <v>No</v>
      </c>
      <c r="S842" s="5" t="str">
        <f t="shared" si="150"/>
        <v>N/A</v>
      </c>
      <c r="T842" s="6" t="str">
        <f t="shared" si="151"/>
        <v>N/A</v>
      </c>
      <c r="U842" s="7" t="str">
        <f t="shared" si="144"/>
        <v>No</v>
      </c>
      <c r="V842" s="5" t="str">
        <f t="shared" si="152"/>
        <v>N/A</v>
      </c>
      <c r="W842" s="6" t="str">
        <f t="shared" si="153"/>
        <v>N/A</v>
      </c>
      <c r="X842" s="5" t="s">
        <v>2886</v>
      </c>
    </row>
    <row r="843" spans="1:24" ht="30" x14ac:dyDescent="0.25">
      <c r="A843" s="77">
        <f>VLOOKUP(C843,'BU and Control BU Listing'!A:E,5,FALSE)</f>
        <v>26000</v>
      </c>
      <c r="B843" s="80" t="s">
        <v>4203</v>
      </c>
      <c r="C843" s="22" t="str">
        <f t="shared" si="145"/>
        <v>29500</v>
      </c>
      <c r="D843" s="22" t="str">
        <f t="shared" si="146"/>
        <v>03170</v>
      </c>
      <c r="E843" s="21" t="str">
        <f>VLOOKUP(B843,'Table A as of March 2024'!A:G,7,FALSE)</f>
        <v>Tidewater Community College</v>
      </c>
      <c r="F843" s="21" t="str">
        <f>VLOOKUP(B843,'Table A as of March 2024'!A:H,8,FALSE)</f>
        <v>Student Financial Assistance</v>
      </c>
      <c r="G843" s="11" t="str">
        <f>VLOOKUP(B843,'Table A as of March 2024'!A:I,9,FALSE)</f>
        <v>500</v>
      </c>
      <c r="H843" t="str">
        <f>VLOOKUP(B843,'Table A as of March 2024'!A:L,12,FALSE)</f>
        <v>No</v>
      </c>
      <c r="I843" s="9" t="str">
        <f>VLOOKUP(B843,'Table A as of March 2024'!A:M,13,FALSE)</f>
        <v>U</v>
      </c>
      <c r="K843" t="str">
        <f>VLOOKUP(G843,'ACFR Class Vlookup'!A:B,2,FALSE)</f>
        <v>N/A</v>
      </c>
      <c r="L843" s="1" t="str">
        <f>VLOOKUP(D843,'Fund Information'!A:F,6,FALSE)</f>
        <v>Higher Education activity included on higher education financial statement template submissions.</v>
      </c>
      <c r="M843" s="6" t="str">
        <f t="shared" si="147"/>
        <v>N/A</v>
      </c>
      <c r="N843" s="6" t="s">
        <v>2886</v>
      </c>
      <c r="O843" s="6" t="str">
        <f t="shared" si="148"/>
        <v>N/A</v>
      </c>
      <c r="P843" s="5" t="s">
        <v>2886</v>
      </c>
      <c r="Q843" s="6" t="str">
        <f t="shared" si="149"/>
        <v>N/A</v>
      </c>
      <c r="R843" s="7" t="str">
        <f t="shared" si="143"/>
        <v>No</v>
      </c>
      <c r="S843" s="5" t="str">
        <f t="shared" si="150"/>
        <v>N/A</v>
      </c>
      <c r="T843" s="6" t="str">
        <f t="shared" si="151"/>
        <v>N/A</v>
      </c>
      <c r="U843" s="7" t="str">
        <f t="shared" si="144"/>
        <v>No</v>
      </c>
      <c r="V843" s="5" t="str">
        <f t="shared" si="152"/>
        <v>N/A</v>
      </c>
      <c r="W843" s="6" t="str">
        <f t="shared" si="153"/>
        <v>N/A</v>
      </c>
      <c r="X843" s="5" t="s">
        <v>2886</v>
      </c>
    </row>
    <row r="844" spans="1:24" x14ac:dyDescent="0.25">
      <c r="A844" s="77">
        <f>VLOOKUP(C844,'BU and Control BU Listing'!A:E,5,FALSE)</f>
        <v>26000</v>
      </c>
      <c r="B844" s="80" t="s">
        <v>4204</v>
      </c>
      <c r="C844" s="22" t="str">
        <f t="shared" si="145"/>
        <v>29500</v>
      </c>
      <c r="D844" s="22" t="str">
        <f t="shared" si="146"/>
        <v>03190</v>
      </c>
      <c r="E844" s="21" t="str">
        <f>VLOOKUP(B844,'Table A as of March 2024'!A:G,7,FALSE)</f>
        <v>Tidewater Community College</v>
      </c>
      <c r="F844" s="21" t="str">
        <f>VLOOKUP(B844,'Table A as of March 2024'!A:H,8,FALSE)</f>
        <v>Workforce Development Program</v>
      </c>
      <c r="G844" s="11" t="str">
        <f>VLOOKUP(B844,'Table A as of March 2024'!A:I,9,FALSE)</f>
        <v>500</v>
      </c>
      <c r="H844" t="str">
        <f>VLOOKUP(B844,'Table A as of March 2024'!A:L,12,FALSE)</f>
        <v>No</v>
      </c>
      <c r="I844" s="9" t="str">
        <f>VLOOKUP(B844,'Table A as of March 2024'!A:M,13,FALSE)</f>
        <v>U</v>
      </c>
      <c r="K844" t="str">
        <f>VLOOKUP(G844,'ACFR Class Vlookup'!A:B,2,FALSE)</f>
        <v>N/A</v>
      </c>
      <c r="L844" s="1">
        <f>VLOOKUP(D844,'Fund Information'!A:F,6,FALSE)</f>
        <v>0</v>
      </c>
      <c r="M844" s="6" t="str">
        <f t="shared" si="147"/>
        <v>N/A</v>
      </c>
      <c r="N844" s="6" t="s">
        <v>2886</v>
      </c>
      <c r="O844" s="6" t="str">
        <f t="shared" si="148"/>
        <v>N/A</v>
      </c>
      <c r="P844" s="5" t="s">
        <v>2886</v>
      </c>
      <c r="Q844" s="6" t="str">
        <f t="shared" si="149"/>
        <v>N/A</v>
      </c>
      <c r="R844" s="7" t="str">
        <f t="shared" si="143"/>
        <v>No</v>
      </c>
      <c r="S844" s="5" t="str">
        <f t="shared" si="150"/>
        <v>N/A</v>
      </c>
      <c r="T844" s="6" t="str">
        <f t="shared" si="151"/>
        <v>N/A</v>
      </c>
      <c r="U844" s="7" t="str">
        <f t="shared" si="144"/>
        <v>No</v>
      </c>
      <c r="V844" s="5" t="str">
        <f t="shared" si="152"/>
        <v>N/A</v>
      </c>
      <c r="W844" s="6" t="str">
        <f t="shared" si="153"/>
        <v>N/A</v>
      </c>
      <c r="X844" s="5" t="s">
        <v>2886</v>
      </c>
    </row>
    <row r="845" spans="1:24" ht="165" x14ac:dyDescent="0.25">
      <c r="A845" s="77">
        <f>VLOOKUP(C845,'BU and Control BU Listing'!A:E,5,FALSE)</f>
        <v>26000</v>
      </c>
      <c r="B845" s="80" t="s">
        <v>8226</v>
      </c>
      <c r="C845" s="22" t="str">
        <f t="shared" si="145"/>
        <v>29500</v>
      </c>
      <c r="D845" s="22" t="str">
        <f t="shared" si="146"/>
        <v>03210</v>
      </c>
      <c r="E845" s="21" t="str">
        <f>VLOOKUP(B845,'Table A as of March 2024'!A:G,7,FALSE)</f>
        <v>Tidewater Community College</v>
      </c>
      <c r="F845" s="21" t="str">
        <f>VLOOKUP(B845,'Table A as of March 2024'!A:H,8,FALSE)</f>
        <v>ARP-CrvStLoclFisRecFd-COVID-19</v>
      </c>
      <c r="G845" s="11" t="str">
        <f>VLOOKUP(B845,'Table A as of March 2024'!A:I,9,FALSE)</f>
        <v>500</v>
      </c>
      <c r="H845" t="str">
        <f>VLOOKUP(B845,'Table A as of March 2024'!A:L,12,FALSE)</f>
        <v>No</v>
      </c>
      <c r="I845" s="9" t="str">
        <f>VLOOKUP(B845,'Table A as of March 2024'!A:M,13,FALSE)</f>
        <v>V</v>
      </c>
      <c r="K845" t="str">
        <f>VLOOKUP(G845,'ACFR Class Vlookup'!A:B,2,FALSE)</f>
        <v>N/A</v>
      </c>
      <c r="L845" s="1" t="str">
        <f>VLOOKUP(D845,'Fund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45" s="6" t="str">
        <f t="shared" si="147"/>
        <v>N/A</v>
      </c>
      <c r="N845" s="6" t="s">
        <v>2886</v>
      </c>
      <c r="O845" s="6" t="str">
        <f t="shared" si="148"/>
        <v>N/A</v>
      </c>
      <c r="P845" s="5" t="s">
        <v>2886</v>
      </c>
      <c r="Q845" s="6" t="str">
        <f t="shared" si="149"/>
        <v>N/A</v>
      </c>
      <c r="R845" s="7" t="str">
        <f t="shared" si="143"/>
        <v>No</v>
      </c>
      <c r="S845" s="5" t="str">
        <f t="shared" si="150"/>
        <v>N/A</v>
      </c>
      <c r="T845" s="6" t="str">
        <f t="shared" si="151"/>
        <v>N/A</v>
      </c>
      <c r="U845" s="7" t="str">
        <f t="shared" si="144"/>
        <v>No</v>
      </c>
      <c r="V845" s="5" t="str">
        <f t="shared" si="152"/>
        <v>N/A</v>
      </c>
      <c r="W845" s="6" t="str">
        <f t="shared" si="153"/>
        <v>N/A</v>
      </c>
      <c r="X845" s="5" t="s">
        <v>2886</v>
      </c>
    </row>
    <row r="846" spans="1:24" ht="90" x14ac:dyDescent="0.25">
      <c r="A846" s="77">
        <f>VLOOKUP(C846,'BU and Control BU Listing'!A:E,5,FALSE)</f>
        <v>26000</v>
      </c>
      <c r="B846" s="80" t="s">
        <v>8227</v>
      </c>
      <c r="C846" s="22" t="str">
        <f t="shared" si="145"/>
        <v>29500</v>
      </c>
      <c r="D846" s="22" t="str">
        <f t="shared" si="146"/>
        <v>03410</v>
      </c>
      <c r="E846" s="21" t="str">
        <f>VLOOKUP(B846,'Table A as of March 2024'!A:G,7,FALSE)</f>
        <v>Tidewater Community College</v>
      </c>
      <c r="F846" s="21" t="str">
        <f>VLOOKUP(B846,'Table A as of March 2024'!A:H,8,FALSE)</f>
        <v>GEER Fund - COVID-19</v>
      </c>
      <c r="G846" s="11" t="str">
        <f>VLOOKUP(B846,'Table A as of March 2024'!A:I,9,FALSE)</f>
        <v>500</v>
      </c>
      <c r="H846" t="str">
        <f>VLOOKUP(B846,'Table A as of March 2024'!A:L,12,FALSE)</f>
        <v>No</v>
      </c>
      <c r="I846" s="9" t="str">
        <f>VLOOKUP(B846,'Table A as of March 2024'!A:M,13,FALSE)</f>
        <v>V</v>
      </c>
      <c r="K846" t="str">
        <f>VLOOKUP(G846,'ACFR Class Vlookup'!A:B,2,FALSE)</f>
        <v>N/A</v>
      </c>
      <c r="L846" s="1" t="str">
        <f>VLOOKUP(D846,'Fund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846" s="6" t="str">
        <f t="shared" si="147"/>
        <v>N/A</v>
      </c>
      <c r="N846" s="6" t="s">
        <v>2886</v>
      </c>
      <c r="O846" s="6" t="str">
        <f t="shared" si="148"/>
        <v>N/A</v>
      </c>
      <c r="P846" s="5" t="s">
        <v>2886</v>
      </c>
      <c r="Q846" s="6" t="str">
        <f t="shared" si="149"/>
        <v>N/A</v>
      </c>
      <c r="R846" s="7" t="str">
        <f t="shared" si="143"/>
        <v>No</v>
      </c>
      <c r="S846" s="5" t="str">
        <f t="shared" si="150"/>
        <v>N/A</v>
      </c>
      <c r="T846" s="6" t="str">
        <f t="shared" si="151"/>
        <v>N/A</v>
      </c>
      <c r="U846" s="7" t="str">
        <f t="shared" si="144"/>
        <v>No</v>
      </c>
      <c r="V846" s="5" t="str">
        <f t="shared" si="152"/>
        <v>N/A</v>
      </c>
      <c r="W846" s="6" t="str">
        <f t="shared" si="153"/>
        <v>N/A</v>
      </c>
      <c r="X846" s="5" t="s">
        <v>2886</v>
      </c>
    </row>
    <row r="847" spans="1:24" ht="165" x14ac:dyDescent="0.25">
      <c r="A847" s="77">
        <f>VLOOKUP(C847,'BU and Control BU Listing'!A:E,5,FALSE)</f>
        <v>26000</v>
      </c>
      <c r="B847" s="80" t="s">
        <v>5937</v>
      </c>
      <c r="C847" s="22" t="str">
        <f t="shared" si="145"/>
        <v>29500</v>
      </c>
      <c r="D847" s="22" t="str">
        <f t="shared" si="146"/>
        <v>03420</v>
      </c>
      <c r="E847" s="21" t="str">
        <f>VLOOKUP(B847,'Table A as of March 2024'!A:G,7,FALSE)</f>
        <v>Tidewater Community College</v>
      </c>
      <c r="F847" s="21" t="str">
        <f>VLOOKUP(B847,'Table A as of March 2024'!A:H,8,FALSE)</f>
        <v>Caresactrlffd-General-Covid-19</v>
      </c>
      <c r="G847" s="11" t="str">
        <f>VLOOKUP(B847,'Table A as of March 2024'!A:I,9,FALSE)</f>
        <v>500</v>
      </c>
      <c r="H847" t="str">
        <f>VLOOKUP(B847,'Table A as of March 2024'!A:L,12,FALSE)</f>
        <v>No</v>
      </c>
      <c r="I847" s="9" t="str">
        <f>VLOOKUP(B847,'Table A as of March 2024'!A:M,13,FALSE)</f>
        <v>V</v>
      </c>
      <c r="K847" t="str">
        <f>VLOOKUP(G847,'ACFR Class Vlookup'!A:B,2,FALSE)</f>
        <v>N/A</v>
      </c>
      <c r="L847" s="1" t="str">
        <f>VLOOKUP(D847,'Fund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47" s="6" t="str">
        <f t="shared" si="147"/>
        <v>N/A</v>
      </c>
      <c r="N847" s="6" t="s">
        <v>2886</v>
      </c>
      <c r="O847" s="6" t="str">
        <f t="shared" si="148"/>
        <v>N/A</v>
      </c>
      <c r="P847" s="5" t="s">
        <v>2886</v>
      </c>
      <c r="Q847" s="6" t="str">
        <f t="shared" si="149"/>
        <v>N/A</v>
      </c>
      <c r="R847" s="7" t="str">
        <f t="shared" si="143"/>
        <v>No</v>
      </c>
      <c r="S847" s="5" t="str">
        <f t="shared" si="150"/>
        <v>N/A</v>
      </c>
      <c r="T847" s="6" t="str">
        <f t="shared" si="151"/>
        <v>N/A</v>
      </c>
      <c r="U847" s="7" t="str">
        <f t="shared" si="144"/>
        <v>No</v>
      </c>
      <c r="V847" s="5" t="str">
        <f t="shared" si="152"/>
        <v>N/A</v>
      </c>
      <c r="W847" s="6" t="str">
        <f t="shared" si="153"/>
        <v>N/A</v>
      </c>
      <c r="X847" s="5" t="s">
        <v>2886</v>
      </c>
    </row>
    <row r="848" spans="1:24" ht="165" x14ac:dyDescent="0.25">
      <c r="A848" s="77">
        <f>VLOOKUP(C848,'BU and Control BU Listing'!A:E,5,FALSE)</f>
        <v>26000</v>
      </c>
      <c r="B848" s="80" t="s">
        <v>8892</v>
      </c>
      <c r="C848" s="22" t="str">
        <f t="shared" si="145"/>
        <v>29500</v>
      </c>
      <c r="D848" s="22" t="str">
        <f t="shared" si="146"/>
        <v>03460</v>
      </c>
      <c r="E848" s="21" t="str">
        <f>VLOOKUP(B848,'Table A as of March 2024'!A:G,7,FALSE)</f>
        <v>Tidewater Community College</v>
      </c>
      <c r="F848" s="21" t="str">
        <f>VLOOKUP(B848,'Table A as of March 2024'!A:H,8,FALSE)</f>
        <v>Innovative internship Fund</v>
      </c>
      <c r="G848" s="11" t="str">
        <f>VLOOKUP(B848,'Table A as of March 2024'!A:I,9,FALSE)</f>
        <v>500</v>
      </c>
      <c r="H848" t="str">
        <f>VLOOKUP(B848,'Table A as of March 2024'!A:L,12,FALSE)</f>
        <v>No</v>
      </c>
      <c r="I848" s="9" t="str">
        <f>VLOOKUP(B848,'Table A as of March 2024'!A:M,13,FALSE)</f>
        <v>U</v>
      </c>
      <c r="K848" t="str">
        <f>VLOOKUP(G848,'ACFR Class Vlookup'!A:B,2,FALSE)</f>
        <v>N/A</v>
      </c>
      <c r="L848" s="1" t="str">
        <f>VLOOKUP(D848,'Fund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848" s="6" t="str">
        <f t="shared" si="147"/>
        <v>N/A</v>
      </c>
      <c r="N848" s="6" t="s">
        <v>2886</v>
      </c>
      <c r="O848" s="6" t="str">
        <f t="shared" si="148"/>
        <v>N/A</v>
      </c>
      <c r="P848" s="5" t="s">
        <v>2886</v>
      </c>
      <c r="Q848" s="6" t="str">
        <f t="shared" si="149"/>
        <v>N/A</v>
      </c>
      <c r="R848" s="7" t="str">
        <f t="shared" si="143"/>
        <v>No</v>
      </c>
      <c r="S848" s="5" t="str">
        <f t="shared" si="150"/>
        <v>N/A</v>
      </c>
      <c r="T848" s="6" t="str">
        <f t="shared" si="151"/>
        <v>N/A</v>
      </c>
      <c r="U848" s="7" t="str">
        <f t="shared" si="144"/>
        <v>No</v>
      </c>
      <c r="V848" s="5" t="str">
        <f t="shared" si="152"/>
        <v>N/A</v>
      </c>
      <c r="W848" s="6" t="str">
        <f t="shared" si="153"/>
        <v>N/A</v>
      </c>
      <c r="X848" s="5" t="s">
        <v>2886</v>
      </c>
    </row>
    <row r="849" spans="1:24" ht="225" x14ac:dyDescent="0.25">
      <c r="A849" s="77">
        <f>VLOOKUP(C849,'BU and Control BU Listing'!A:E,5,FALSE)</f>
        <v>26000</v>
      </c>
      <c r="B849" s="80" t="s">
        <v>8893</v>
      </c>
      <c r="C849" s="22" t="str">
        <f t="shared" si="145"/>
        <v>29500</v>
      </c>
      <c r="D849" s="22" t="str">
        <f t="shared" si="146"/>
        <v>03490</v>
      </c>
      <c r="E849" s="21" t="str">
        <f>VLOOKUP(B849,'Table A as of March 2024'!A:G,7,FALSE)</f>
        <v>Tidewater Community College</v>
      </c>
      <c r="F849" s="21" t="str">
        <f>VLOOKUP(B849,'Table A as of March 2024'!A:H,8,FALSE)</f>
        <v>NewEconomyWrkfrcCrdntlGrntFnd</v>
      </c>
      <c r="G849" s="11" t="str">
        <f>VLOOKUP(B849,'Table A as of March 2024'!A:I,9,FALSE)</f>
        <v>500</v>
      </c>
      <c r="H849" t="str">
        <f>VLOOKUP(B849,'Table A as of March 2024'!A:L,12,FALSE)</f>
        <v>No</v>
      </c>
      <c r="I849" s="9" t="str">
        <f>VLOOKUP(B849,'Table A as of March 2024'!A:M,13,FALSE)</f>
        <v>U</v>
      </c>
      <c r="K849" t="str">
        <f>VLOOKUP(G849,'ACFR Class Vlookup'!A:B,2,FALSE)</f>
        <v>N/A</v>
      </c>
      <c r="L849" s="1" t="str">
        <f>VLOOKUP(D849,'Fund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849" s="6" t="str">
        <f t="shared" si="147"/>
        <v>N/A</v>
      </c>
      <c r="N849" s="6" t="s">
        <v>2886</v>
      </c>
      <c r="O849" s="6" t="str">
        <f t="shared" si="148"/>
        <v>N/A</v>
      </c>
      <c r="P849" s="5" t="s">
        <v>2886</v>
      </c>
      <c r="Q849" s="6" t="str">
        <f t="shared" si="149"/>
        <v>N/A</v>
      </c>
      <c r="R849" s="7" t="str">
        <f t="shared" si="143"/>
        <v>No</v>
      </c>
      <c r="S849" s="5" t="str">
        <f t="shared" si="150"/>
        <v>N/A</v>
      </c>
      <c r="T849" s="6" t="str">
        <f t="shared" si="151"/>
        <v>N/A</v>
      </c>
      <c r="U849" s="7" t="str">
        <f t="shared" si="144"/>
        <v>No</v>
      </c>
      <c r="V849" s="5" t="str">
        <f t="shared" si="152"/>
        <v>N/A</v>
      </c>
      <c r="W849" s="6" t="str">
        <f t="shared" si="153"/>
        <v>N/A</v>
      </c>
      <c r="X849" s="5" t="s">
        <v>2886</v>
      </c>
    </row>
    <row r="850" spans="1:24" ht="90" x14ac:dyDescent="0.25">
      <c r="A850" s="77">
        <f>VLOOKUP(C850,'BU and Control BU Listing'!A:E,5,FALSE)</f>
        <v>26000</v>
      </c>
      <c r="B850" s="80" t="s">
        <v>5938</v>
      </c>
      <c r="C850" s="22" t="str">
        <f t="shared" si="145"/>
        <v>29500</v>
      </c>
      <c r="D850" s="22" t="str">
        <f t="shared" si="146"/>
        <v>03690</v>
      </c>
      <c r="E850" s="21" t="str">
        <f>VLOOKUP(B850,'Table A as of March 2024'!A:G,7,FALSE)</f>
        <v>Tidewater Community College</v>
      </c>
      <c r="F850" s="21" t="str">
        <f>VLOOKUP(B850,'Table A as of March 2024'!A:H,8,FALSE)</f>
        <v>EduStabFund-Institutn-COVID-19</v>
      </c>
      <c r="G850" s="11" t="str">
        <f>VLOOKUP(B850,'Table A as of March 2024'!A:I,9,FALSE)</f>
        <v>500</v>
      </c>
      <c r="H850" t="str">
        <f>VLOOKUP(B850,'Table A as of March 2024'!A:L,12,FALSE)</f>
        <v>No</v>
      </c>
      <c r="I850" s="9" t="str">
        <f>VLOOKUP(B850,'Table A as of March 2024'!A:M,13,FALSE)</f>
        <v>V</v>
      </c>
      <c r="K850" t="str">
        <f>VLOOKUP(G850,'ACFR Class Vlookup'!A:B,2,FALSE)</f>
        <v>N/A</v>
      </c>
      <c r="L850" s="1" t="str">
        <f>VLOOKUP(D850,'Fund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850" s="6" t="str">
        <f t="shared" si="147"/>
        <v>N/A</v>
      </c>
      <c r="N850" s="6" t="s">
        <v>2886</v>
      </c>
      <c r="O850" s="6" t="str">
        <f t="shared" si="148"/>
        <v>N/A</v>
      </c>
      <c r="P850" s="5" t="s">
        <v>2886</v>
      </c>
      <c r="Q850" s="6" t="str">
        <f t="shared" si="149"/>
        <v>N/A</v>
      </c>
      <c r="R850" s="7" t="str">
        <f t="shared" si="143"/>
        <v>No</v>
      </c>
      <c r="S850" s="5" t="str">
        <f t="shared" si="150"/>
        <v>N/A</v>
      </c>
      <c r="T850" s="6" t="str">
        <f t="shared" si="151"/>
        <v>N/A</v>
      </c>
      <c r="U850" s="7" t="str">
        <f t="shared" si="144"/>
        <v>No</v>
      </c>
      <c r="V850" s="5" t="str">
        <f t="shared" si="152"/>
        <v>N/A</v>
      </c>
      <c r="W850" s="6" t="str">
        <f t="shared" si="153"/>
        <v>N/A</v>
      </c>
      <c r="X850" s="5" t="s">
        <v>2886</v>
      </c>
    </row>
    <row r="851" spans="1:24" ht="30" x14ac:dyDescent="0.25">
      <c r="A851" s="77">
        <f>VLOOKUP(C851,'BU and Control BU Listing'!A:E,5,FALSE)</f>
        <v>26000</v>
      </c>
      <c r="B851" s="80" t="s">
        <v>4205</v>
      </c>
      <c r="C851" s="22" t="str">
        <f t="shared" si="145"/>
        <v>29500</v>
      </c>
      <c r="D851" s="22" t="str">
        <f t="shared" si="146"/>
        <v>03860</v>
      </c>
      <c r="E851" s="21" t="str">
        <f>VLOOKUP(B851,'Table A as of March 2024'!A:G,7,FALSE)</f>
        <v>Tidewater Community College</v>
      </c>
      <c r="F851" s="21" t="str">
        <f>VLOOKUP(B851,'Table A as of March 2024'!A:H,8,FALSE)</f>
        <v>Rcycl Matl Sale-Non-Gen/Fed-HE</v>
      </c>
      <c r="G851" s="11" t="str">
        <f>VLOOKUP(B851,'Table A as of March 2024'!A:I,9,FALSE)</f>
        <v>500</v>
      </c>
      <c r="H851" t="str">
        <f>VLOOKUP(B851,'Table A as of March 2024'!A:L,12,FALSE)</f>
        <v>No</v>
      </c>
      <c r="I851" s="9" t="str">
        <f>VLOOKUP(B851,'Table A as of March 2024'!A:M,13,FALSE)</f>
        <v>U</v>
      </c>
      <c r="K851" t="str">
        <f>VLOOKUP(G851,'ACFR Class Vlookup'!A:B,2,FALSE)</f>
        <v>N/A</v>
      </c>
      <c r="L851" s="1" t="str">
        <f>VLOOKUP(D851,'Fund Information'!A:F,6,FALSE)</f>
        <v>Higher Education activity included on higher education financial statement template submissions.</v>
      </c>
      <c r="M851" s="6" t="str">
        <f t="shared" si="147"/>
        <v>N/A</v>
      </c>
      <c r="N851" s="6" t="s">
        <v>2886</v>
      </c>
      <c r="O851" s="6" t="str">
        <f t="shared" si="148"/>
        <v>N/A</v>
      </c>
      <c r="P851" s="5" t="s">
        <v>2886</v>
      </c>
      <c r="Q851" s="6" t="str">
        <f t="shared" si="149"/>
        <v>N/A</v>
      </c>
      <c r="R851" s="7" t="str">
        <f t="shared" si="143"/>
        <v>No</v>
      </c>
      <c r="S851" s="5" t="str">
        <f t="shared" si="150"/>
        <v>N/A</v>
      </c>
      <c r="T851" s="6" t="str">
        <f t="shared" si="151"/>
        <v>N/A</v>
      </c>
      <c r="U851" s="7" t="str">
        <f t="shared" si="144"/>
        <v>No</v>
      </c>
      <c r="V851" s="5" t="str">
        <f t="shared" si="152"/>
        <v>N/A</v>
      </c>
      <c r="W851" s="6" t="str">
        <f t="shared" si="153"/>
        <v>N/A</v>
      </c>
      <c r="X851" s="5" t="s">
        <v>2886</v>
      </c>
    </row>
    <row r="852" spans="1:24" ht="45" x14ac:dyDescent="0.25">
      <c r="A852" s="77">
        <f>VLOOKUP(C852,'BU and Control BU Listing'!A:E,5,FALSE)</f>
        <v>26000</v>
      </c>
      <c r="B852" s="80" t="s">
        <v>4206</v>
      </c>
      <c r="C852" s="22" t="str">
        <f t="shared" si="145"/>
        <v>29500</v>
      </c>
      <c r="D852" s="22" t="str">
        <f t="shared" si="146"/>
        <v>03870</v>
      </c>
      <c r="E852" s="21" t="str">
        <f>VLOOKUP(B852,'Table A as of March 2024'!A:G,7,FALSE)</f>
        <v>Tidewater Community College</v>
      </c>
      <c r="F852" s="21" t="str">
        <f>VLOOKUP(B852,'Table A as of March 2024'!A:H,8,FALSE)</f>
        <v>Srplus Supp&amp;Equip Sales-Gen-HE</v>
      </c>
      <c r="G852" s="11" t="str">
        <f>VLOOKUP(B852,'Table A as of March 2024'!A:I,9,FALSE)</f>
        <v>500</v>
      </c>
      <c r="H852" t="str">
        <f>VLOOKUP(B852,'Table A as of March 2024'!A:L,12,FALSE)</f>
        <v>No</v>
      </c>
      <c r="I852" s="9" t="str">
        <f>VLOOKUP(B852,'Table A as of March 2024'!A:M,13,FALSE)</f>
        <v>U</v>
      </c>
      <c r="K852" t="str">
        <f>VLOOKUP(G852,'ACFR Class Vlookup'!A:B,2,FALSE)</f>
        <v>N/A</v>
      </c>
      <c r="L852" s="1" t="str">
        <f>VLOOKUP(D852,'Fund Information'!A:F,6,FALSE)</f>
        <v>Higher Education activity accounted for on higher education financial statement template submissions.  Accounts for sale of surplus supplies and equipment.</v>
      </c>
      <c r="M852" s="6" t="str">
        <f t="shared" si="147"/>
        <v>N/A</v>
      </c>
      <c r="N852" s="6" t="s">
        <v>2886</v>
      </c>
      <c r="O852" s="6" t="str">
        <f t="shared" si="148"/>
        <v>N/A</v>
      </c>
      <c r="P852" s="5" t="s">
        <v>2886</v>
      </c>
      <c r="Q852" s="6" t="str">
        <f t="shared" si="149"/>
        <v>N/A</v>
      </c>
      <c r="R852" s="7" t="str">
        <f t="shared" si="143"/>
        <v>No</v>
      </c>
      <c r="S852" s="5" t="str">
        <f t="shared" si="150"/>
        <v>N/A</v>
      </c>
      <c r="T852" s="6" t="str">
        <f t="shared" si="151"/>
        <v>N/A</v>
      </c>
      <c r="U852" s="7" t="str">
        <f t="shared" si="144"/>
        <v>No</v>
      </c>
      <c r="V852" s="5" t="str">
        <f t="shared" si="152"/>
        <v>N/A</v>
      </c>
      <c r="W852" s="6" t="str">
        <f t="shared" si="153"/>
        <v>N/A</v>
      </c>
      <c r="X852" s="5" t="s">
        <v>2886</v>
      </c>
    </row>
    <row r="853" spans="1:24" ht="30" x14ac:dyDescent="0.25">
      <c r="A853" s="77">
        <f>VLOOKUP(C853,'BU and Control BU Listing'!A:E,5,FALSE)</f>
        <v>26000</v>
      </c>
      <c r="B853" s="80" t="s">
        <v>4207</v>
      </c>
      <c r="C853" s="22" t="str">
        <f t="shared" si="145"/>
        <v>29500</v>
      </c>
      <c r="D853" s="22" t="str">
        <f t="shared" si="146"/>
        <v>03900</v>
      </c>
      <c r="E853" s="21" t="str">
        <f>VLOOKUP(B853,'Table A as of March 2024'!A:G,7,FALSE)</f>
        <v>Tidewater Community College</v>
      </c>
      <c r="F853" s="21" t="str">
        <f>VLOOKUP(B853,'Table A as of March 2024'!A:H,8,FALSE)</f>
        <v>Insurance Recovery - Higher Ed</v>
      </c>
      <c r="G853" s="11" t="str">
        <f>VLOOKUP(B853,'Table A as of March 2024'!A:I,9,FALSE)</f>
        <v>500</v>
      </c>
      <c r="H853" t="str">
        <f>VLOOKUP(B853,'Table A as of March 2024'!A:L,12,FALSE)</f>
        <v>No</v>
      </c>
      <c r="I853" s="9" t="str">
        <f>VLOOKUP(B853,'Table A as of March 2024'!A:M,13,FALSE)</f>
        <v>U</v>
      </c>
      <c r="K853" t="str">
        <f>VLOOKUP(G853,'ACFR Class Vlookup'!A:B,2,FALSE)</f>
        <v>N/A</v>
      </c>
      <c r="L853" s="1" t="str">
        <f>VLOOKUP(D853,'Fund Information'!A:F,6,FALSE)</f>
        <v>Higher Education activity included on higher education financial statement template submissions.</v>
      </c>
      <c r="M853" s="6" t="str">
        <f t="shared" si="147"/>
        <v>N/A</v>
      </c>
      <c r="N853" s="6" t="s">
        <v>2886</v>
      </c>
      <c r="O853" s="6" t="str">
        <f t="shared" si="148"/>
        <v>N/A</v>
      </c>
      <c r="P853" s="5" t="s">
        <v>2886</v>
      </c>
      <c r="Q853" s="6" t="str">
        <f t="shared" si="149"/>
        <v>N/A</v>
      </c>
      <c r="R853" s="7" t="str">
        <f t="shared" si="143"/>
        <v>No</v>
      </c>
      <c r="S853" s="5" t="str">
        <f t="shared" si="150"/>
        <v>N/A</v>
      </c>
      <c r="T853" s="6" t="str">
        <f t="shared" si="151"/>
        <v>N/A</v>
      </c>
      <c r="U853" s="7" t="str">
        <f t="shared" si="144"/>
        <v>No</v>
      </c>
      <c r="V853" s="5" t="str">
        <f t="shared" si="152"/>
        <v>N/A</v>
      </c>
      <c r="W853" s="6" t="str">
        <f t="shared" si="153"/>
        <v>N/A</v>
      </c>
      <c r="X853" s="5" t="s">
        <v>2886</v>
      </c>
    </row>
    <row r="854" spans="1:24" ht="75" x14ac:dyDescent="0.25">
      <c r="A854" s="77">
        <f>VLOOKUP(C854,'BU and Control BU Listing'!A:E,5,FALSE)</f>
        <v>26000</v>
      </c>
      <c r="B854" s="80" t="s">
        <v>4208</v>
      </c>
      <c r="C854" s="22" t="str">
        <f t="shared" si="145"/>
        <v>29500</v>
      </c>
      <c r="D854" s="22" t="str">
        <f t="shared" si="146"/>
        <v>07005</v>
      </c>
      <c r="E854" s="21" t="str">
        <f>VLOOKUP(B854,'Table A as of March 2024'!A:G,7,FALSE)</f>
        <v>Tidewater Community College</v>
      </c>
      <c r="F854" s="21" t="str">
        <f>VLOOKUP(B854,'Table A as of March 2024'!A:H,8,FALSE)</f>
        <v>Trust And Agency-VCCS</v>
      </c>
      <c r="G854" s="11" t="str">
        <f>VLOOKUP(B854,'Table A as of March 2024'!A:I,9,FALSE)</f>
        <v>500</v>
      </c>
      <c r="H854" t="str">
        <f>VLOOKUP(B854,'Table A as of March 2024'!A:L,12,FALSE)</f>
        <v>No</v>
      </c>
      <c r="I854" s="9" t="str">
        <f>VLOOKUP(B854,'Table A as of March 2024'!A:M,13,FALSE)</f>
        <v>R</v>
      </c>
      <c r="K854" t="str">
        <f>VLOOKUP(G854,'ACFR Class Vlookup'!A:B,2,FALSE)</f>
        <v>N/A</v>
      </c>
      <c r="L854" s="1" t="str">
        <f>VLOOKUP(D854,'Fund Information'!A:F,6,FALSE)</f>
        <v>Higher Education activity included on higher education financial statement template submissions.
4/1/17 - Financial Reporting Validation of ACFR Chartfield Attributes – December FY 2017 analysis-Changing all HE to 500</v>
      </c>
      <c r="M854" s="6" t="str">
        <f t="shared" si="147"/>
        <v>N/A</v>
      </c>
      <c r="N854" s="6" t="s">
        <v>2886</v>
      </c>
      <c r="O854" s="6" t="str">
        <f t="shared" si="148"/>
        <v>N/A</v>
      </c>
      <c r="P854" s="5" t="s">
        <v>2886</v>
      </c>
      <c r="Q854" s="6" t="str">
        <f t="shared" si="149"/>
        <v>N/A</v>
      </c>
      <c r="R854" s="7" t="str">
        <f t="shared" si="143"/>
        <v>No</v>
      </c>
      <c r="S854" s="5" t="str">
        <f t="shared" si="150"/>
        <v>N/A</v>
      </c>
      <c r="T854" s="6" t="str">
        <f t="shared" si="151"/>
        <v>N/A</v>
      </c>
      <c r="U854" s="7" t="str">
        <f t="shared" si="144"/>
        <v>No</v>
      </c>
      <c r="V854" s="5" t="str">
        <f t="shared" si="152"/>
        <v>N/A</v>
      </c>
      <c r="W854" s="6" t="str">
        <f t="shared" si="153"/>
        <v>N/A</v>
      </c>
      <c r="X854" s="5" t="s">
        <v>2886</v>
      </c>
    </row>
    <row r="855" spans="1:24" ht="30" x14ac:dyDescent="0.25">
      <c r="A855" s="77">
        <f>VLOOKUP(C855,'BU and Control BU Listing'!A:E,5,FALSE)</f>
        <v>26000</v>
      </c>
      <c r="B855" s="80" t="s">
        <v>4209</v>
      </c>
      <c r="C855" s="22" t="str">
        <f t="shared" si="145"/>
        <v>29500</v>
      </c>
      <c r="D855" s="22" t="str">
        <f t="shared" si="146"/>
        <v>08140</v>
      </c>
      <c r="E855" s="21" t="str">
        <f>VLOOKUP(B855,'Table A as of March 2024'!A:G,7,FALSE)</f>
        <v>Tidewater Community College</v>
      </c>
      <c r="F855" s="21" t="str">
        <f>VLOOKUP(B855,'Table A as of March 2024'!A:H,8,FALSE)</f>
        <v>9(D) Debt Service-Prin/Int Pay</v>
      </c>
      <c r="G855" s="11" t="str">
        <f>VLOOKUP(B855,'Table A as of March 2024'!A:I,9,FALSE)</f>
        <v>500</v>
      </c>
      <c r="H855" t="str">
        <f>VLOOKUP(B855,'Table A as of March 2024'!A:L,12,FALSE)</f>
        <v>No</v>
      </c>
      <c r="I855" s="9" t="str">
        <f>VLOOKUP(B855,'Table A as of March 2024'!A:M,13,FALSE)</f>
        <v>R</v>
      </c>
      <c r="K855" t="str">
        <f>VLOOKUP(G855,'ACFR Class Vlookup'!A:B,2,FALSE)</f>
        <v>N/A</v>
      </c>
      <c r="L855" s="1" t="str">
        <f>VLOOKUP(D855,'Fund Information'!A:F,6,FALSE)</f>
        <v>Higher Education activity included on higher education financial statement template submissions.</v>
      </c>
      <c r="M855" s="6" t="str">
        <f t="shared" si="147"/>
        <v>N/A</v>
      </c>
      <c r="N855" s="6" t="s">
        <v>2886</v>
      </c>
      <c r="O855" s="6" t="str">
        <f t="shared" si="148"/>
        <v>N/A</v>
      </c>
      <c r="P855" s="5" t="s">
        <v>2886</v>
      </c>
      <c r="Q855" s="6" t="str">
        <f t="shared" si="149"/>
        <v>N/A</v>
      </c>
      <c r="R855" s="7" t="str">
        <f t="shared" si="143"/>
        <v>No</v>
      </c>
      <c r="S855" s="5" t="str">
        <f t="shared" si="150"/>
        <v>N/A</v>
      </c>
      <c r="T855" s="6" t="str">
        <f t="shared" si="151"/>
        <v>N/A</v>
      </c>
      <c r="U855" s="7" t="str">
        <f t="shared" si="144"/>
        <v>No</v>
      </c>
      <c r="V855" s="5" t="str">
        <f t="shared" si="152"/>
        <v>N/A</v>
      </c>
      <c r="W855" s="6" t="str">
        <f t="shared" si="153"/>
        <v>N/A</v>
      </c>
      <c r="X855" s="5" t="s">
        <v>2886</v>
      </c>
    </row>
    <row r="856" spans="1:24" ht="45" x14ac:dyDescent="0.25">
      <c r="A856" s="77">
        <f>VLOOKUP(C856,'BU and Control BU Listing'!A:E,5,FALSE)</f>
        <v>26000</v>
      </c>
      <c r="B856" s="80" t="s">
        <v>4210</v>
      </c>
      <c r="C856" s="22" t="str">
        <f t="shared" si="145"/>
        <v>29500</v>
      </c>
      <c r="D856" s="22" t="str">
        <f t="shared" si="146"/>
        <v>08150</v>
      </c>
      <c r="E856" s="21" t="str">
        <f>VLOOKUP(B856,'Table A as of March 2024'!A:G,7,FALSE)</f>
        <v>Tidewater Community College</v>
      </c>
      <c r="F856" s="21" t="str">
        <f>VLOOKUP(B856,'Table A as of March 2024'!A:H,8,FALSE)</f>
        <v>9(D) Rev Bonds-Construction</v>
      </c>
      <c r="G856" s="11" t="str">
        <f>VLOOKUP(B856,'Table A as of March 2024'!A:I,9,FALSE)</f>
        <v>500</v>
      </c>
      <c r="H856" t="str">
        <f>VLOOKUP(B856,'Table A as of March 2024'!A:L,12,FALSE)</f>
        <v>No</v>
      </c>
      <c r="I856" s="9" t="str">
        <f>VLOOKUP(B856,'Table A as of March 2024'!A:M,13,FALSE)</f>
        <v>R</v>
      </c>
      <c r="K856" t="str">
        <f>VLOOKUP(G856,'ACFR Class Vlookup'!A:B,2,FALSE)</f>
        <v>N/A</v>
      </c>
      <c r="L856" s="1" t="str">
        <f>VLOOKUP(D856,'Fund Information'!A:F,6,FALSE)</f>
        <v>This fund only contains budgetary activity.  This activity is not associated with the general fund or any special revenue funds.  (General and Special Revenue funds have budgetary statements in the ACFR.)</v>
      </c>
      <c r="M856" s="6" t="str">
        <f t="shared" si="147"/>
        <v>N/A</v>
      </c>
      <c r="N856" s="6" t="s">
        <v>2886</v>
      </c>
      <c r="O856" s="6" t="str">
        <f t="shared" si="148"/>
        <v>N/A</v>
      </c>
      <c r="P856" s="5" t="s">
        <v>2886</v>
      </c>
      <c r="Q856" s="6" t="str">
        <f t="shared" si="149"/>
        <v>N/A</v>
      </c>
      <c r="R856" s="7" t="str">
        <f t="shared" si="143"/>
        <v>No</v>
      </c>
      <c r="S856" s="5" t="str">
        <f t="shared" si="150"/>
        <v>N/A</v>
      </c>
      <c r="T856" s="6" t="str">
        <f t="shared" si="151"/>
        <v>N/A</v>
      </c>
      <c r="U856" s="7" t="str">
        <f t="shared" si="144"/>
        <v>No</v>
      </c>
      <c r="V856" s="5" t="str">
        <f t="shared" si="152"/>
        <v>N/A</v>
      </c>
      <c r="W856" s="6" t="str">
        <f t="shared" si="153"/>
        <v>N/A</v>
      </c>
      <c r="X856" s="5" t="s">
        <v>2886</v>
      </c>
    </row>
    <row r="857" spans="1:24" ht="30" x14ac:dyDescent="0.25">
      <c r="A857" s="77">
        <f>VLOOKUP(C857,'BU and Control BU Listing'!A:E,5,FALSE)</f>
        <v>26000</v>
      </c>
      <c r="B857" s="80" t="s">
        <v>4211</v>
      </c>
      <c r="C857" s="22" t="str">
        <f t="shared" si="145"/>
        <v>29500</v>
      </c>
      <c r="D857" s="22" t="str">
        <f t="shared" si="146"/>
        <v>08170</v>
      </c>
      <c r="E857" s="21" t="str">
        <f>VLOOKUP(B857,'Table A as of March 2024'!A:G,7,FALSE)</f>
        <v>Tidewater Community College</v>
      </c>
      <c r="F857" s="21" t="str">
        <f>VLOOKUP(B857,'Table A as of March 2024'!A:H,8,FALSE)</f>
        <v>VCBA 21St Century</v>
      </c>
      <c r="G857" s="11" t="str">
        <f>VLOOKUP(B857,'Table A as of March 2024'!A:I,9,FALSE)</f>
        <v>500</v>
      </c>
      <c r="H857" t="str">
        <f>VLOOKUP(B857,'Table A as of March 2024'!A:L,12,FALSE)</f>
        <v>No</v>
      </c>
      <c r="I857" s="9" t="str">
        <f>VLOOKUP(B857,'Table A as of March 2024'!A:M,13,FALSE)</f>
        <v>R</v>
      </c>
      <c r="K857" t="str">
        <f>VLOOKUP(G857,'ACFR Class Vlookup'!A:B,2,FALSE)</f>
        <v>N/A</v>
      </c>
      <c r="L857" s="1" t="str">
        <f>VLOOKUP(D857,'Fund Information'!A:F,6,FALSE)</f>
        <v>Higher Education activity included on higher education financial statement template submission.</v>
      </c>
      <c r="M857" s="6" t="str">
        <f t="shared" si="147"/>
        <v>N/A</v>
      </c>
      <c r="N857" s="6" t="s">
        <v>2886</v>
      </c>
      <c r="O857" s="6" t="str">
        <f t="shared" si="148"/>
        <v>N/A</v>
      </c>
      <c r="P857" s="5" t="s">
        <v>2886</v>
      </c>
      <c r="Q857" s="6" t="str">
        <f t="shared" si="149"/>
        <v>N/A</v>
      </c>
      <c r="R857" s="7" t="str">
        <f t="shared" si="143"/>
        <v>No</v>
      </c>
      <c r="S857" s="5" t="str">
        <f t="shared" si="150"/>
        <v>N/A</v>
      </c>
      <c r="T857" s="6" t="str">
        <f t="shared" si="151"/>
        <v>N/A</v>
      </c>
      <c r="U857" s="7" t="str">
        <f t="shared" si="144"/>
        <v>No</v>
      </c>
      <c r="V857" s="5" t="str">
        <f t="shared" si="152"/>
        <v>N/A</v>
      </c>
      <c r="W857" s="6" t="str">
        <f t="shared" si="153"/>
        <v>N/A</v>
      </c>
      <c r="X857" s="5" t="s">
        <v>2886</v>
      </c>
    </row>
    <row r="858" spans="1:24" ht="75" x14ac:dyDescent="0.25">
      <c r="A858" s="77">
        <f>VLOOKUP(C858,'BU and Control BU Listing'!A:E,5,FALSE)</f>
        <v>26000</v>
      </c>
      <c r="B858" s="80" t="s">
        <v>4213</v>
      </c>
      <c r="C858" s="22" t="str">
        <f t="shared" si="145"/>
        <v>29600</v>
      </c>
      <c r="D858" s="22" t="str">
        <f t="shared" si="146"/>
        <v>03000</v>
      </c>
      <c r="E858" s="21" t="str">
        <f>VLOOKUP(B858,'Table A as of March 2024'!A:G,7,FALSE)</f>
        <v>VA Highlands Community College</v>
      </c>
      <c r="F858" s="21" t="str">
        <f>VLOOKUP(B858,'Table A as of March 2024'!A:H,8,FALSE)</f>
        <v>Higher Education Operating</v>
      </c>
      <c r="G858" s="11" t="str">
        <f>VLOOKUP(B858,'Table A as of March 2024'!A:I,9,FALSE)</f>
        <v>500</v>
      </c>
      <c r="H858" t="str">
        <f>VLOOKUP(B858,'Table A as of March 2024'!A:L,12,FALSE)</f>
        <v>No</v>
      </c>
      <c r="I858" s="9" t="str">
        <f>VLOOKUP(B858,'Table A as of March 2024'!A:M,13,FALSE)</f>
        <v>U</v>
      </c>
      <c r="K858" t="str">
        <f>VLOOKUP(G858,'ACFR Class Vlookup'!A:B,2,FALSE)</f>
        <v>N/A</v>
      </c>
      <c r="L858" s="1" t="str">
        <f>VLOOKUP(D858,'Fund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858" s="6" t="str">
        <f t="shared" si="147"/>
        <v>N/A</v>
      </c>
      <c r="N858" s="6" t="s">
        <v>2886</v>
      </c>
      <c r="O858" s="6" t="str">
        <f t="shared" si="148"/>
        <v>N/A</v>
      </c>
      <c r="P858" s="5" t="s">
        <v>2886</v>
      </c>
      <c r="Q858" s="6" t="str">
        <f t="shared" si="149"/>
        <v>N/A</v>
      </c>
      <c r="R858" s="7" t="str">
        <f t="shared" si="143"/>
        <v>No</v>
      </c>
      <c r="S858" s="5" t="str">
        <f t="shared" si="150"/>
        <v>N/A</v>
      </c>
      <c r="T858" s="6" t="str">
        <f t="shared" si="151"/>
        <v>N/A</v>
      </c>
      <c r="U858" s="7" t="str">
        <f t="shared" si="144"/>
        <v>No</v>
      </c>
      <c r="V858" s="5" t="str">
        <f t="shared" si="152"/>
        <v>N/A</v>
      </c>
      <c r="W858" s="6" t="str">
        <f t="shared" si="153"/>
        <v>N/A</v>
      </c>
      <c r="X858" s="5" t="s">
        <v>2886</v>
      </c>
    </row>
    <row r="859" spans="1:24" ht="30" x14ac:dyDescent="0.25">
      <c r="A859" s="77">
        <f>VLOOKUP(C859,'BU and Control BU Listing'!A:E,5,FALSE)</f>
        <v>26000</v>
      </c>
      <c r="B859" s="80" t="s">
        <v>4214</v>
      </c>
      <c r="C859" s="22" t="str">
        <f t="shared" si="145"/>
        <v>29600</v>
      </c>
      <c r="D859" s="22" t="str">
        <f t="shared" si="146"/>
        <v>03010</v>
      </c>
      <c r="E859" s="21" t="str">
        <f>VLOOKUP(B859,'Table A as of March 2024'!A:G,7,FALSE)</f>
        <v>VA Highlands Community College</v>
      </c>
      <c r="F859" s="21" t="str">
        <f>VLOOKUP(B859,'Table A as of March 2024'!A:H,8,FALSE)</f>
        <v>Higher Education Federal</v>
      </c>
      <c r="G859" s="11" t="str">
        <f>VLOOKUP(B859,'Table A as of March 2024'!A:I,9,FALSE)</f>
        <v>500</v>
      </c>
      <c r="H859" t="str">
        <f>VLOOKUP(B859,'Table A as of March 2024'!A:L,12,FALSE)</f>
        <v>No</v>
      </c>
      <c r="I859" s="9" t="str">
        <f>VLOOKUP(B859,'Table A as of March 2024'!A:M,13,FALSE)</f>
        <v>R</v>
      </c>
      <c r="K859" t="str">
        <f>VLOOKUP(G859,'ACFR Class Vlookup'!A:B,2,FALSE)</f>
        <v>N/A</v>
      </c>
      <c r="L859" s="1" t="str">
        <f>VLOOKUP(D859,'Fund Information'!A:F,6,FALSE)</f>
        <v>Higher Education activity included on higher education financial statement template submissions.</v>
      </c>
      <c r="M859" s="6" t="str">
        <f t="shared" si="147"/>
        <v>N/A</v>
      </c>
      <c r="N859" s="6" t="s">
        <v>2886</v>
      </c>
      <c r="O859" s="6" t="str">
        <f t="shared" si="148"/>
        <v>N/A</v>
      </c>
      <c r="P859" s="5" t="s">
        <v>2886</v>
      </c>
      <c r="Q859" s="6" t="str">
        <f t="shared" si="149"/>
        <v>N/A</v>
      </c>
      <c r="R859" s="7" t="str">
        <f t="shared" si="143"/>
        <v>No</v>
      </c>
      <c r="S859" s="5" t="str">
        <f t="shared" si="150"/>
        <v>N/A</v>
      </c>
      <c r="T859" s="6" t="str">
        <f t="shared" si="151"/>
        <v>N/A</v>
      </c>
      <c r="U859" s="7" t="str">
        <f t="shared" si="144"/>
        <v>No</v>
      </c>
      <c r="V859" s="5" t="str">
        <f t="shared" si="152"/>
        <v>N/A</v>
      </c>
      <c r="W859" s="6" t="str">
        <f t="shared" si="153"/>
        <v>N/A</v>
      </c>
      <c r="X859" s="5" t="s">
        <v>2886</v>
      </c>
    </row>
    <row r="860" spans="1:24" ht="30" x14ac:dyDescent="0.25">
      <c r="A860" s="77">
        <f>VLOOKUP(C860,'BU and Control BU Listing'!A:E,5,FALSE)</f>
        <v>26000</v>
      </c>
      <c r="B860" s="80" t="s">
        <v>4215</v>
      </c>
      <c r="C860" s="22" t="str">
        <f t="shared" si="145"/>
        <v>29600</v>
      </c>
      <c r="D860" s="22" t="str">
        <f t="shared" si="146"/>
        <v>03020</v>
      </c>
      <c r="E860" s="21" t="str">
        <f>VLOOKUP(B860,'Table A as of March 2024'!A:G,7,FALSE)</f>
        <v>VA Highlands Community College</v>
      </c>
      <c r="F860" s="21" t="str">
        <f>VLOOKUP(B860,'Table A as of March 2024'!A:H,8,FALSE)</f>
        <v>Foundation/Othr Grants/Cntrcts</v>
      </c>
      <c r="G860" s="11" t="str">
        <f>VLOOKUP(B860,'Table A as of March 2024'!A:I,9,FALSE)</f>
        <v>500</v>
      </c>
      <c r="H860" t="str">
        <f>VLOOKUP(B860,'Table A as of March 2024'!A:L,12,FALSE)</f>
        <v>No</v>
      </c>
      <c r="I860" s="9" t="str">
        <f>VLOOKUP(B860,'Table A as of March 2024'!A:M,13,FALSE)</f>
        <v>R</v>
      </c>
      <c r="K860" t="str">
        <f>VLOOKUP(G860,'ACFR Class Vlookup'!A:B,2,FALSE)</f>
        <v>N/A</v>
      </c>
      <c r="L860" s="1" t="str">
        <f>VLOOKUP(D860,'Fund Information'!A:F,6,FALSE)</f>
        <v>Higher Education activity included on higher education financial statement template submissions.</v>
      </c>
      <c r="M860" s="6" t="str">
        <f t="shared" si="147"/>
        <v>N/A</v>
      </c>
      <c r="N860" s="6" t="s">
        <v>2886</v>
      </c>
      <c r="O860" s="6" t="str">
        <f t="shared" si="148"/>
        <v>N/A</v>
      </c>
      <c r="P860" s="5" t="s">
        <v>2886</v>
      </c>
      <c r="Q860" s="6" t="str">
        <f t="shared" si="149"/>
        <v>N/A</v>
      </c>
      <c r="R860" s="7" t="str">
        <f t="shared" ref="R860:R923" si="154">IF(J860="R","Yes","No")</f>
        <v>No</v>
      </c>
      <c r="S860" s="5" t="str">
        <f t="shared" si="150"/>
        <v>N/A</v>
      </c>
      <c r="T860" s="6" t="str">
        <f t="shared" si="151"/>
        <v>N/A</v>
      </c>
      <c r="U860" s="7" t="str">
        <f t="shared" ref="U860:U923" si="155">IF(J860="C","Yes","No")</f>
        <v>No</v>
      </c>
      <c r="V860" s="5" t="str">
        <f t="shared" si="152"/>
        <v>N/A</v>
      </c>
      <c r="W860" s="6" t="str">
        <f t="shared" si="153"/>
        <v>N/A</v>
      </c>
      <c r="X860" s="5" t="s">
        <v>2886</v>
      </c>
    </row>
    <row r="861" spans="1:24" ht="30" x14ac:dyDescent="0.25">
      <c r="A861" s="77">
        <f>VLOOKUP(C861,'BU and Control BU Listing'!A:E,5,FALSE)</f>
        <v>26000</v>
      </c>
      <c r="B861" s="80" t="s">
        <v>4216</v>
      </c>
      <c r="C861" s="22" t="str">
        <f t="shared" si="145"/>
        <v>29600</v>
      </c>
      <c r="D861" s="22" t="str">
        <f t="shared" si="146"/>
        <v>03030</v>
      </c>
      <c r="E861" s="21" t="str">
        <f>VLOOKUP(B861,'Table A as of March 2024'!A:G,7,FALSE)</f>
        <v>VA Highlands Community College</v>
      </c>
      <c r="F861" s="21" t="str">
        <f>VLOOKUP(B861,'Table A as of March 2024'!A:H,8,FALSE)</f>
        <v>Indirect Cost Recovery</v>
      </c>
      <c r="G861" s="11" t="str">
        <f>VLOOKUP(B861,'Table A as of March 2024'!A:I,9,FALSE)</f>
        <v>500</v>
      </c>
      <c r="H861" t="str">
        <f>VLOOKUP(B861,'Table A as of March 2024'!A:L,12,FALSE)</f>
        <v>No</v>
      </c>
      <c r="I861" s="9" t="str">
        <f>VLOOKUP(B861,'Table A as of March 2024'!A:M,13,FALSE)</f>
        <v>U</v>
      </c>
      <c r="K861" t="str">
        <f>VLOOKUP(G861,'ACFR Class Vlookup'!A:B,2,FALSE)</f>
        <v>N/A</v>
      </c>
      <c r="L861" s="1" t="str">
        <f>VLOOKUP(D861,'Fund Information'!A:F,6,FALSE)</f>
        <v>Higher Education activity included on higher education financial statement template submissions.</v>
      </c>
      <c r="M861" s="6" t="str">
        <f t="shared" si="147"/>
        <v>N/A</v>
      </c>
      <c r="N861" s="6" t="s">
        <v>2886</v>
      </c>
      <c r="O861" s="6" t="str">
        <f t="shared" si="148"/>
        <v>N/A</v>
      </c>
      <c r="P861" s="5" t="s">
        <v>2886</v>
      </c>
      <c r="Q861" s="6" t="str">
        <f t="shared" si="149"/>
        <v>N/A</v>
      </c>
      <c r="R861" s="7" t="str">
        <f t="shared" si="154"/>
        <v>No</v>
      </c>
      <c r="S861" s="5" t="str">
        <f t="shared" si="150"/>
        <v>N/A</v>
      </c>
      <c r="T861" s="6" t="str">
        <f t="shared" si="151"/>
        <v>N/A</v>
      </c>
      <c r="U861" s="7" t="str">
        <f t="shared" si="155"/>
        <v>No</v>
      </c>
      <c r="V861" s="5" t="str">
        <f t="shared" si="152"/>
        <v>N/A</v>
      </c>
      <c r="W861" s="6" t="str">
        <f t="shared" si="153"/>
        <v>N/A</v>
      </c>
      <c r="X861" s="5" t="s">
        <v>2886</v>
      </c>
    </row>
    <row r="862" spans="1:24" ht="240" x14ac:dyDescent="0.25">
      <c r="A862" s="77">
        <f>VLOOKUP(C862,'BU and Control BU Listing'!A:E,5,FALSE)</f>
        <v>26000</v>
      </c>
      <c r="B862" s="80" t="s">
        <v>8728</v>
      </c>
      <c r="C862" s="22" t="str">
        <f t="shared" si="145"/>
        <v>29600</v>
      </c>
      <c r="D862" s="22" t="str">
        <f t="shared" si="146"/>
        <v>03040</v>
      </c>
      <c r="E862" s="21" t="str">
        <f>VLOOKUP(B862,'Table A as of March 2024'!A:G,7,FALSE)</f>
        <v>VA Highlands Community College</v>
      </c>
      <c r="F862" s="21" t="str">
        <f>VLOOKUP(B862,'Table A as of March 2024'!A:H,8,FALSE)</f>
        <v>Institutional Reserve Fund</v>
      </c>
      <c r="G862" s="11" t="str">
        <f>VLOOKUP(B862,'Table A as of March 2024'!A:I,9,FALSE)</f>
        <v>500</v>
      </c>
      <c r="H862" t="str">
        <f>VLOOKUP(B862,'Table A as of March 2024'!A:L,12,FALSE)</f>
        <v>No</v>
      </c>
      <c r="I862" s="9" t="str">
        <f>VLOOKUP(B862,'Table A as of March 2024'!A:M,13,FALSE)</f>
        <v>U</v>
      </c>
      <c r="K862" t="str">
        <f>VLOOKUP(G862,'ACFR Class Vlookup'!A:B,2,FALSE)</f>
        <v>N/A</v>
      </c>
      <c r="L862" s="1" t="str">
        <f>VLOOKUP(D862,'Fund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862" s="6" t="str">
        <f t="shared" si="147"/>
        <v>N/A</v>
      </c>
      <c r="N862" s="6" t="s">
        <v>2886</v>
      </c>
      <c r="O862" s="6" t="str">
        <f t="shared" si="148"/>
        <v>N/A</v>
      </c>
      <c r="P862" s="5" t="s">
        <v>2886</v>
      </c>
      <c r="Q862" s="6" t="str">
        <f t="shared" si="149"/>
        <v>N/A</v>
      </c>
      <c r="R862" s="7" t="str">
        <f t="shared" si="154"/>
        <v>No</v>
      </c>
      <c r="S862" s="5" t="str">
        <f t="shared" si="150"/>
        <v>N/A</v>
      </c>
      <c r="T862" s="6" t="str">
        <f t="shared" si="151"/>
        <v>N/A</v>
      </c>
      <c r="U862" s="7" t="str">
        <f t="shared" si="155"/>
        <v>No</v>
      </c>
      <c r="V862" s="5" t="str">
        <f t="shared" si="152"/>
        <v>N/A</v>
      </c>
      <c r="W862" s="6" t="str">
        <f t="shared" si="153"/>
        <v>N/A</v>
      </c>
      <c r="X862" s="5" t="s">
        <v>2886</v>
      </c>
    </row>
    <row r="863" spans="1:24" ht="60" x14ac:dyDescent="0.25">
      <c r="A863" s="77">
        <f>VLOOKUP(C863,'BU and Control BU Listing'!A:E,5,FALSE)</f>
        <v>26000</v>
      </c>
      <c r="B863" s="80" t="s">
        <v>4217</v>
      </c>
      <c r="C863" s="22" t="str">
        <f t="shared" si="145"/>
        <v>29600</v>
      </c>
      <c r="D863" s="22" t="str">
        <f t="shared" si="146"/>
        <v>03060</v>
      </c>
      <c r="E863" s="21" t="str">
        <f>VLOOKUP(B863,'Table A as of March 2024'!A:G,7,FALSE)</f>
        <v>VA Highlands Community College</v>
      </c>
      <c r="F863" s="21" t="str">
        <f>VLOOKUP(B863,'Table A as of March 2024'!A:H,8,FALSE)</f>
        <v>Auxiliary Enterprise</v>
      </c>
      <c r="G863" s="11" t="str">
        <f>VLOOKUP(B863,'Table A as of March 2024'!A:I,9,FALSE)</f>
        <v>500</v>
      </c>
      <c r="H863" t="str">
        <f>VLOOKUP(B863,'Table A as of March 2024'!A:L,12,FALSE)</f>
        <v>No</v>
      </c>
      <c r="I863" s="9" t="str">
        <f>VLOOKUP(B863,'Table A as of March 2024'!A:M,13,FALSE)</f>
        <v>U</v>
      </c>
      <c r="K863" t="str">
        <f>VLOOKUP(G863,'ACFR Class Vlookup'!A:B,2,FALSE)</f>
        <v>N/A</v>
      </c>
      <c r="L863" s="1" t="str">
        <f>VLOOKUP(D863,'Fund Information'!A:F,6,FALSE)</f>
        <v>The Higher Education Auxiliary Enterprise fund accounts for the Auxiliary activities at the colleges/universities.  These activities include such things as food service, bookstores, student health servicces and recreation/intramural programs.</v>
      </c>
      <c r="M863" s="6" t="str">
        <f t="shared" si="147"/>
        <v>N/A</v>
      </c>
      <c r="N863" s="6" t="s">
        <v>2886</v>
      </c>
      <c r="O863" s="6" t="str">
        <f t="shared" si="148"/>
        <v>N/A</v>
      </c>
      <c r="P863" s="5" t="s">
        <v>2886</v>
      </c>
      <c r="Q863" s="6" t="str">
        <f t="shared" si="149"/>
        <v>N/A</v>
      </c>
      <c r="R863" s="7" t="str">
        <f t="shared" si="154"/>
        <v>No</v>
      </c>
      <c r="S863" s="5" t="str">
        <f t="shared" si="150"/>
        <v>N/A</v>
      </c>
      <c r="T863" s="6" t="str">
        <f t="shared" si="151"/>
        <v>N/A</v>
      </c>
      <c r="U863" s="7" t="str">
        <f t="shared" si="155"/>
        <v>No</v>
      </c>
      <c r="V863" s="5" t="str">
        <f t="shared" si="152"/>
        <v>N/A</v>
      </c>
      <c r="W863" s="6" t="str">
        <f t="shared" si="153"/>
        <v>N/A</v>
      </c>
      <c r="X863" s="5" t="s">
        <v>2886</v>
      </c>
    </row>
    <row r="864" spans="1:24" ht="30" x14ac:dyDescent="0.25">
      <c r="A864" s="77">
        <f>VLOOKUP(C864,'BU and Control BU Listing'!A:E,5,FALSE)</f>
        <v>26000</v>
      </c>
      <c r="B864" s="80" t="s">
        <v>4218</v>
      </c>
      <c r="C864" s="22" t="str">
        <f t="shared" si="145"/>
        <v>29600</v>
      </c>
      <c r="D864" s="22" t="str">
        <f t="shared" si="146"/>
        <v>03080</v>
      </c>
      <c r="E864" s="21" t="str">
        <f>VLOOKUP(B864,'Table A as of March 2024'!A:G,7,FALSE)</f>
        <v>VA Highlands Community College</v>
      </c>
      <c r="F864" s="21" t="str">
        <f>VLOOKUP(B864,'Table A as of March 2024'!A:H,8,FALSE)</f>
        <v>Work Study</v>
      </c>
      <c r="G864" s="11" t="str">
        <f>VLOOKUP(B864,'Table A as of March 2024'!A:I,9,FALSE)</f>
        <v>500</v>
      </c>
      <c r="H864" t="str">
        <f>VLOOKUP(B864,'Table A as of March 2024'!A:L,12,FALSE)</f>
        <v>No</v>
      </c>
      <c r="I864" s="9" t="str">
        <f>VLOOKUP(B864,'Table A as of March 2024'!A:M,13,FALSE)</f>
        <v>R</v>
      </c>
      <c r="K864" t="str">
        <f>VLOOKUP(G864,'ACFR Class Vlookup'!A:B,2,FALSE)</f>
        <v>N/A</v>
      </c>
      <c r="L864" s="1" t="str">
        <f>VLOOKUP(D864,'Fund Information'!A:F,6,FALSE)</f>
        <v>Higher Education activity included on higher education financial statement template submissions.</v>
      </c>
      <c r="M864" s="6" t="str">
        <f t="shared" si="147"/>
        <v>N/A</v>
      </c>
      <c r="N864" s="6" t="s">
        <v>2886</v>
      </c>
      <c r="O864" s="6" t="str">
        <f t="shared" si="148"/>
        <v>N/A</v>
      </c>
      <c r="P864" s="5" t="s">
        <v>2886</v>
      </c>
      <c r="Q864" s="6" t="str">
        <f t="shared" si="149"/>
        <v>N/A</v>
      </c>
      <c r="R864" s="7" t="str">
        <f t="shared" si="154"/>
        <v>No</v>
      </c>
      <c r="S864" s="5" t="str">
        <f t="shared" si="150"/>
        <v>N/A</v>
      </c>
      <c r="T864" s="6" t="str">
        <f t="shared" si="151"/>
        <v>N/A</v>
      </c>
      <c r="U864" s="7" t="str">
        <f t="shared" si="155"/>
        <v>No</v>
      </c>
      <c r="V864" s="5" t="str">
        <f t="shared" si="152"/>
        <v>N/A</v>
      </c>
      <c r="W864" s="6" t="str">
        <f t="shared" si="153"/>
        <v>N/A</v>
      </c>
      <c r="X864" s="5" t="s">
        <v>2886</v>
      </c>
    </row>
    <row r="865" spans="1:24" ht="30" x14ac:dyDescent="0.25">
      <c r="A865" s="77">
        <f>VLOOKUP(C865,'BU and Control BU Listing'!A:E,5,FALSE)</f>
        <v>26000</v>
      </c>
      <c r="B865" s="80" t="s">
        <v>4219</v>
      </c>
      <c r="C865" s="22" t="str">
        <f t="shared" si="145"/>
        <v>29600</v>
      </c>
      <c r="D865" s="22" t="str">
        <f t="shared" si="146"/>
        <v>03170</v>
      </c>
      <c r="E865" s="21" t="str">
        <f>VLOOKUP(B865,'Table A as of March 2024'!A:G,7,FALSE)</f>
        <v>VA Highlands Community College</v>
      </c>
      <c r="F865" s="21" t="str">
        <f>VLOOKUP(B865,'Table A as of March 2024'!A:H,8,FALSE)</f>
        <v>Student Financial Assistance</v>
      </c>
      <c r="G865" s="11" t="str">
        <f>VLOOKUP(B865,'Table A as of March 2024'!A:I,9,FALSE)</f>
        <v>500</v>
      </c>
      <c r="H865" t="str">
        <f>VLOOKUP(B865,'Table A as of March 2024'!A:L,12,FALSE)</f>
        <v>No</v>
      </c>
      <c r="I865" s="9" t="str">
        <f>VLOOKUP(B865,'Table A as of March 2024'!A:M,13,FALSE)</f>
        <v>U</v>
      </c>
      <c r="K865" t="str">
        <f>VLOOKUP(G865,'ACFR Class Vlookup'!A:B,2,FALSE)</f>
        <v>N/A</v>
      </c>
      <c r="L865" s="1" t="str">
        <f>VLOOKUP(D865,'Fund Information'!A:F,6,FALSE)</f>
        <v>Higher Education activity included on higher education financial statement template submissions.</v>
      </c>
      <c r="M865" s="6" t="str">
        <f t="shared" si="147"/>
        <v>N/A</v>
      </c>
      <c r="N865" s="6" t="s">
        <v>2886</v>
      </c>
      <c r="O865" s="6" t="str">
        <f t="shared" si="148"/>
        <v>N/A</v>
      </c>
      <c r="P865" s="5" t="s">
        <v>2886</v>
      </c>
      <c r="Q865" s="6" t="str">
        <f t="shared" si="149"/>
        <v>N/A</v>
      </c>
      <c r="R865" s="7" t="str">
        <f t="shared" si="154"/>
        <v>No</v>
      </c>
      <c r="S865" s="5" t="str">
        <f t="shared" si="150"/>
        <v>N/A</v>
      </c>
      <c r="T865" s="6" t="str">
        <f t="shared" si="151"/>
        <v>N/A</v>
      </c>
      <c r="U865" s="7" t="str">
        <f t="shared" si="155"/>
        <v>No</v>
      </c>
      <c r="V865" s="5" t="str">
        <f t="shared" si="152"/>
        <v>N/A</v>
      </c>
      <c r="W865" s="6" t="str">
        <f t="shared" si="153"/>
        <v>N/A</v>
      </c>
      <c r="X865" s="5" t="s">
        <v>2886</v>
      </c>
    </row>
    <row r="866" spans="1:24" x14ac:dyDescent="0.25">
      <c r="A866" s="77">
        <f>VLOOKUP(C866,'BU and Control BU Listing'!A:E,5,FALSE)</f>
        <v>26000</v>
      </c>
      <c r="B866" s="80" t="s">
        <v>4220</v>
      </c>
      <c r="C866" s="22" t="str">
        <f t="shared" si="145"/>
        <v>29600</v>
      </c>
      <c r="D866" s="22" t="str">
        <f t="shared" si="146"/>
        <v>03190</v>
      </c>
      <c r="E866" s="21" t="str">
        <f>VLOOKUP(B866,'Table A as of March 2024'!A:G,7,FALSE)</f>
        <v>VA Highlands Community College</v>
      </c>
      <c r="F866" s="21" t="str">
        <f>VLOOKUP(B866,'Table A as of March 2024'!A:H,8,FALSE)</f>
        <v>Workforce Development Program</v>
      </c>
      <c r="G866" s="11" t="str">
        <f>VLOOKUP(B866,'Table A as of March 2024'!A:I,9,FALSE)</f>
        <v>500</v>
      </c>
      <c r="H866" t="str">
        <f>VLOOKUP(B866,'Table A as of March 2024'!A:L,12,FALSE)</f>
        <v>No</v>
      </c>
      <c r="I866" s="9" t="str">
        <f>VLOOKUP(B866,'Table A as of March 2024'!A:M,13,FALSE)</f>
        <v>U</v>
      </c>
      <c r="K866" t="str">
        <f>VLOOKUP(G866,'ACFR Class Vlookup'!A:B,2,FALSE)</f>
        <v>N/A</v>
      </c>
      <c r="L866" s="1">
        <f>VLOOKUP(D866,'Fund Information'!A:F,6,FALSE)</f>
        <v>0</v>
      </c>
      <c r="M866" s="6" t="str">
        <f t="shared" si="147"/>
        <v>N/A</v>
      </c>
      <c r="N866" s="6" t="s">
        <v>2886</v>
      </c>
      <c r="O866" s="6" t="str">
        <f t="shared" si="148"/>
        <v>N/A</v>
      </c>
      <c r="P866" s="5" t="s">
        <v>2886</v>
      </c>
      <c r="Q866" s="6" t="str">
        <f t="shared" si="149"/>
        <v>N/A</v>
      </c>
      <c r="R866" s="7" t="str">
        <f t="shared" si="154"/>
        <v>No</v>
      </c>
      <c r="S866" s="5" t="str">
        <f t="shared" si="150"/>
        <v>N/A</v>
      </c>
      <c r="T866" s="6" t="str">
        <f t="shared" si="151"/>
        <v>N/A</v>
      </c>
      <c r="U866" s="7" t="str">
        <f t="shared" si="155"/>
        <v>No</v>
      </c>
      <c r="V866" s="5" t="str">
        <f t="shared" si="152"/>
        <v>N/A</v>
      </c>
      <c r="W866" s="6" t="str">
        <f t="shared" si="153"/>
        <v>N/A</v>
      </c>
      <c r="X866" s="5" t="s">
        <v>2886</v>
      </c>
    </row>
    <row r="867" spans="1:24" ht="165" x14ac:dyDescent="0.25">
      <c r="A867" s="77">
        <f>VLOOKUP(C867,'BU and Control BU Listing'!A:E,5,FALSE)</f>
        <v>26000</v>
      </c>
      <c r="B867" s="80" t="s">
        <v>8229</v>
      </c>
      <c r="C867" s="22" t="str">
        <f t="shared" si="145"/>
        <v>29600</v>
      </c>
      <c r="D867" s="22" t="str">
        <f t="shared" si="146"/>
        <v>03210</v>
      </c>
      <c r="E867" s="21" t="str">
        <f>VLOOKUP(B867,'Table A as of March 2024'!A:G,7,FALSE)</f>
        <v>VA Highlands Community College</v>
      </c>
      <c r="F867" s="21" t="str">
        <f>VLOOKUP(B867,'Table A as of March 2024'!A:H,8,FALSE)</f>
        <v>ARP-CrvStLoclFisRecFd-COVID-19</v>
      </c>
      <c r="G867" s="11" t="str">
        <f>VLOOKUP(B867,'Table A as of March 2024'!A:I,9,FALSE)</f>
        <v>500</v>
      </c>
      <c r="H867" t="str">
        <f>VLOOKUP(B867,'Table A as of March 2024'!A:L,12,FALSE)</f>
        <v>No</v>
      </c>
      <c r="I867" s="9" t="str">
        <f>VLOOKUP(B867,'Table A as of March 2024'!A:M,13,FALSE)</f>
        <v>V</v>
      </c>
      <c r="K867" t="str">
        <f>VLOOKUP(G867,'ACFR Class Vlookup'!A:B,2,FALSE)</f>
        <v>N/A</v>
      </c>
      <c r="L867" s="1" t="str">
        <f>VLOOKUP(D867,'Fund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67" s="6" t="str">
        <f t="shared" si="147"/>
        <v>N/A</v>
      </c>
      <c r="N867" s="6" t="s">
        <v>2886</v>
      </c>
      <c r="O867" s="6" t="str">
        <f t="shared" si="148"/>
        <v>N/A</v>
      </c>
      <c r="P867" s="5" t="s">
        <v>2886</v>
      </c>
      <c r="Q867" s="6" t="str">
        <f t="shared" si="149"/>
        <v>N/A</v>
      </c>
      <c r="R867" s="7" t="str">
        <f t="shared" si="154"/>
        <v>No</v>
      </c>
      <c r="S867" s="5" t="str">
        <f t="shared" si="150"/>
        <v>N/A</v>
      </c>
      <c r="T867" s="6" t="str">
        <f t="shared" si="151"/>
        <v>N/A</v>
      </c>
      <c r="U867" s="7" t="str">
        <f t="shared" si="155"/>
        <v>No</v>
      </c>
      <c r="V867" s="5" t="str">
        <f t="shared" si="152"/>
        <v>N/A</v>
      </c>
      <c r="W867" s="6" t="str">
        <f t="shared" si="153"/>
        <v>N/A</v>
      </c>
      <c r="X867" s="5" t="s">
        <v>2886</v>
      </c>
    </row>
    <row r="868" spans="1:24" ht="90" x14ac:dyDescent="0.25">
      <c r="A868" s="77">
        <f>VLOOKUP(C868,'BU and Control BU Listing'!A:E,5,FALSE)</f>
        <v>26000</v>
      </c>
      <c r="B868" s="80" t="s">
        <v>8729</v>
      </c>
      <c r="C868" s="22" t="str">
        <f t="shared" si="145"/>
        <v>29600</v>
      </c>
      <c r="D868" s="22" t="str">
        <f t="shared" si="146"/>
        <v>03410</v>
      </c>
      <c r="E868" s="21" t="str">
        <f>VLOOKUP(B868,'Table A as of March 2024'!A:G,7,FALSE)</f>
        <v>VA Highlands Community College</v>
      </c>
      <c r="F868" s="21" t="str">
        <f>VLOOKUP(B868,'Table A as of March 2024'!A:H,8,FALSE)</f>
        <v>GEER Fund - COVID-19</v>
      </c>
      <c r="G868" s="11" t="str">
        <f>VLOOKUP(B868,'Table A as of March 2024'!A:I,9,FALSE)</f>
        <v>500</v>
      </c>
      <c r="H868" t="str">
        <f>VLOOKUP(B868,'Table A as of March 2024'!A:L,12,FALSE)</f>
        <v>No</v>
      </c>
      <c r="I868" s="9" t="str">
        <f>VLOOKUP(B868,'Table A as of March 2024'!A:M,13,FALSE)</f>
        <v>V</v>
      </c>
      <c r="K868" t="str">
        <f>VLOOKUP(G868,'ACFR Class Vlookup'!A:B,2,FALSE)</f>
        <v>N/A</v>
      </c>
      <c r="L868" s="1" t="str">
        <f>VLOOKUP(D868,'Fund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868" s="6" t="str">
        <f t="shared" si="147"/>
        <v>N/A</v>
      </c>
      <c r="N868" s="6" t="s">
        <v>2886</v>
      </c>
      <c r="O868" s="6" t="str">
        <f t="shared" si="148"/>
        <v>N/A</v>
      </c>
      <c r="P868" s="5" t="s">
        <v>2886</v>
      </c>
      <c r="Q868" s="6" t="str">
        <f t="shared" si="149"/>
        <v>N/A</v>
      </c>
      <c r="R868" s="7" t="str">
        <f t="shared" si="154"/>
        <v>No</v>
      </c>
      <c r="S868" s="5" t="str">
        <f t="shared" si="150"/>
        <v>N/A</v>
      </c>
      <c r="T868" s="6" t="str">
        <f t="shared" si="151"/>
        <v>N/A</v>
      </c>
      <c r="U868" s="7" t="str">
        <f t="shared" si="155"/>
        <v>No</v>
      </c>
      <c r="V868" s="5" t="str">
        <f t="shared" si="152"/>
        <v>N/A</v>
      </c>
      <c r="W868" s="6" t="str">
        <f t="shared" si="153"/>
        <v>N/A</v>
      </c>
      <c r="X868" s="5" t="s">
        <v>2886</v>
      </c>
    </row>
    <row r="869" spans="1:24" ht="165" x14ac:dyDescent="0.25">
      <c r="A869" s="77">
        <f>VLOOKUP(C869,'BU and Control BU Listing'!A:E,5,FALSE)</f>
        <v>26000</v>
      </c>
      <c r="B869" s="80" t="s">
        <v>5939</v>
      </c>
      <c r="C869" s="22" t="str">
        <f t="shared" si="145"/>
        <v>29600</v>
      </c>
      <c r="D869" s="22" t="str">
        <f t="shared" si="146"/>
        <v>03420</v>
      </c>
      <c r="E869" s="21" t="str">
        <f>VLOOKUP(B869,'Table A as of March 2024'!A:G,7,FALSE)</f>
        <v>VA Highlands Community College</v>
      </c>
      <c r="F869" s="21" t="str">
        <f>VLOOKUP(B869,'Table A as of March 2024'!A:H,8,FALSE)</f>
        <v>Caresactrlffd-General-Covid-19</v>
      </c>
      <c r="G869" s="11" t="str">
        <f>VLOOKUP(B869,'Table A as of March 2024'!A:I,9,FALSE)</f>
        <v>500</v>
      </c>
      <c r="H869" t="str">
        <f>VLOOKUP(B869,'Table A as of March 2024'!A:L,12,FALSE)</f>
        <v>No</v>
      </c>
      <c r="I869" s="9" t="str">
        <f>VLOOKUP(B869,'Table A as of March 2024'!A:M,13,FALSE)</f>
        <v>V</v>
      </c>
      <c r="K869" t="str">
        <f>VLOOKUP(G869,'ACFR Class Vlookup'!A:B,2,FALSE)</f>
        <v>N/A</v>
      </c>
      <c r="L869" s="1" t="str">
        <f>VLOOKUP(D869,'Fund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69" s="6" t="str">
        <f t="shared" si="147"/>
        <v>N/A</v>
      </c>
      <c r="N869" s="6" t="s">
        <v>2886</v>
      </c>
      <c r="O869" s="6" t="str">
        <f t="shared" si="148"/>
        <v>N/A</v>
      </c>
      <c r="P869" s="5" t="s">
        <v>2886</v>
      </c>
      <c r="Q869" s="6" t="str">
        <f t="shared" si="149"/>
        <v>N/A</v>
      </c>
      <c r="R869" s="7" t="str">
        <f t="shared" si="154"/>
        <v>No</v>
      </c>
      <c r="S869" s="5" t="str">
        <f t="shared" si="150"/>
        <v>N/A</v>
      </c>
      <c r="T869" s="6" t="str">
        <f t="shared" si="151"/>
        <v>N/A</v>
      </c>
      <c r="U869" s="7" t="str">
        <f t="shared" si="155"/>
        <v>No</v>
      </c>
      <c r="V869" s="5" t="str">
        <f t="shared" si="152"/>
        <v>N/A</v>
      </c>
      <c r="W869" s="6" t="str">
        <f t="shared" si="153"/>
        <v>N/A</v>
      </c>
      <c r="X869" s="5" t="s">
        <v>2886</v>
      </c>
    </row>
    <row r="870" spans="1:24" ht="225" x14ac:dyDescent="0.25">
      <c r="A870" s="77">
        <f>VLOOKUP(C870,'BU and Control BU Listing'!A:E,5,FALSE)</f>
        <v>26000</v>
      </c>
      <c r="B870" s="80" t="s">
        <v>8894</v>
      </c>
      <c r="C870" s="22" t="str">
        <f t="shared" si="145"/>
        <v>29600</v>
      </c>
      <c r="D870" s="22" t="str">
        <f t="shared" si="146"/>
        <v>03490</v>
      </c>
      <c r="E870" s="21" t="str">
        <f>VLOOKUP(B870,'Table A as of March 2024'!A:G,7,FALSE)</f>
        <v>VA Highlands Community College</v>
      </c>
      <c r="F870" s="21" t="str">
        <f>VLOOKUP(B870,'Table A as of March 2024'!A:H,8,FALSE)</f>
        <v>NewEconomyWrkfrcCrdntlGrntFnd</v>
      </c>
      <c r="G870" s="11" t="str">
        <f>VLOOKUP(B870,'Table A as of March 2024'!A:I,9,FALSE)</f>
        <v>500</v>
      </c>
      <c r="H870" t="str">
        <f>VLOOKUP(B870,'Table A as of March 2024'!A:L,12,FALSE)</f>
        <v>No</v>
      </c>
      <c r="I870" s="9" t="str">
        <f>VLOOKUP(B870,'Table A as of March 2024'!A:M,13,FALSE)</f>
        <v>U</v>
      </c>
      <c r="K870" t="str">
        <f>VLOOKUP(G870,'ACFR Class Vlookup'!A:B,2,FALSE)</f>
        <v>N/A</v>
      </c>
      <c r="L870" s="1" t="str">
        <f>VLOOKUP(D870,'Fund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870" s="6" t="str">
        <f t="shared" si="147"/>
        <v>N/A</v>
      </c>
      <c r="N870" s="6" t="s">
        <v>2886</v>
      </c>
      <c r="O870" s="6" t="str">
        <f t="shared" si="148"/>
        <v>N/A</v>
      </c>
      <c r="P870" s="5" t="s">
        <v>2886</v>
      </c>
      <c r="Q870" s="6" t="str">
        <f t="shared" si="149"/>
        <v>N/A</v>
      </c>
      <c r="R870" s="7" t="str">
        <f t="shared" si="154"/>
        <v>No</v>
      </c>
      <c r="S870" s="5" t="str">
        <f t="shared" si="150"/>
        <v>N/A</v>
      </c>
      <c r="T870" s="6" t="str">
        <f t="shared" si="151"/>
        <v>N/A</v>
      </c>
      <c r="U870" s="7" t="str">
        <f t="shared" si="155"/>
        <v>No</v>
      </c>
      <c r="V870" s="5" t="str">
        <f t="shared" si="152"/>
        <v>N/A</v>
      </c>
      <c r="W870" s="6" t="str">
        <f t="shared" si="153"/>
        <v>N/A</v>
      </c>
      <c r="X870" s="5" t="s">
        <v>2886</v>
      </c>
    </row>
    <row r="871" spans="1:24" ht="90" x14ac:dyDescent="0.25">
      <c r="A871" s="77">
        <f>VLOOKUP(C871,'BU and Control BU Listing'!A:E,5,FALSE)</f>
        <v>26000</v>
      </c>
      <c r="B871" s="80" t="s">
        <v>5940</v>
      </c>
      <c r="C871" s="22" t="str">
        <f t="shared" si="145"/>
        <v>29600</v>
      </c>
      <c r="D871" s="22" t="str">
        <f t="shared" si="146"/>
        <v>03690</v>
      </c>
      <c r="E871" s="21" t="str">
        <f>VLOOKUP(B871,'Table A as of March 2024'!A:G,7,FALSE)</f>
        <v>VA Highlands Community College</v>
      </c>
      <c r="F871" s="21" t="str">
        <f>VLOOKUP(B871,'Table A as of March 2024'!A:H,8,FALSE)</f>
        <v>EduStabFund-Institutn-COVID-19</v>
      </c>
      <c r="G871" s="11" t="str">
        <f>VLOOKUP(B871,'Table A as of March 2024'!A:I,9,FALSE)</f>
        <v>500</v>
      </c>
      <c r="H871" t="str">
        <f>VLOOKUP(B871,'Table A as of March 2024'!A:L,12,FALSE)</f>
        <v>No</v>
      </c>
      <c r="I871" s="9" t="str">
        <f>VLOOKUP(B871,'Table A as of March 2024'!A:M,13,FALSE)</f>
        <v>V</v>
      </c>
      <c r="K871" t="str">
        <f>VLOOKUP(G871,'ACFR Class Vlookup'!A:B,2,FALSE)</f>
        <v>N/A</v>
      </c>
      <c r="L871" s="1" t="str">
        <f>VLOOKUP(D871,'Fund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871" s="6" t="str">
        <f t="shared" si="147"/>
        <v>N/A</v>
      </c>
      <c r="N871" s="6" t="s">
        <v>2886</v>
      </c>
      <c r="O871" s="6" t="str">
        <f t="shared" si="148"/>
        <v>N/A</v>
      </c>
      <c r="P871" s="5" t="s">
        <v>2886</v>
      </c>
      <c r="Q871" s="6" t="str">
        <f t="shared" si="149"/>
        <v>N/A</v>
      </c>
      <c r="R871" s="7" t="str">
        <f t="shared" si="154"/>
        <v>No</v>
      </c>
      <c r="S871" s="5" t="str">
        <f t="shared" si="150"/>
        <v>N/A</v>
      </c>
      <c r="T871" s="6" t="str">
        <f t="shared" si="151"/>
        <v>N/A</v>
      </c>
      <c r="U871" s="7" t="str">
        <f t="shared" si="155"/>
        <v>No</v>
      </c>
      <c r="V871" s="5" t="str">
        <f t="shared" si="152"/>
        <v>N/A</v>
      </c>
      <c r="W871" s="6" t="str">
        <f t="shared" si="153"/>
        <v>N/A</v>
      </c>
      <c r="X871" s="5" t="s">
        <v>2886</v>
      </c>
    </row>
    <row r="872" spans="1:24" ht="30" x14ac:dyDescent="0.25">
      <c r="A872" s="77">
        <f>VLOOKUP(C872,'BU and Control BU Listing'!A:E,5,FALSE)</f>
        <v>26000</v>
      </c>
      <c r="B872" s="80" t="s">
        <v>4221</v>
      </c>
      <c r="C872" s="22" t="str">
        <f t="shared" si="145"/>
        <v>29600</v>
      </c>
      <c r="D872" s="22" t="str">
        <f t="shared" si="146"/>
        <v>03860</v>
      </c>
      <c r="E872" s="21" t="str">
        <f>VLOOKUP(B872,'Table A as of March 2024'!A:G,7,FALSE)</f>
        <v>VA Highlands Community College</v>
      </c>
      <c r="F872" s="21" t="str">
        <f>VLOOKUP(B872,'Table A as of March 2024'!A:H,8,FALSE)</f>
        <v>Rcycl Matl Sale-Non-Gen/Fed-HE</v>
      </c>
      <c r="G872" s="11" t="str">
        <f>VLOOKUP(B872,'Table A as of March 2024'!A:I,9,FALSE)</f>
        <v>500</v>
      </c>
      <c r="H872" t="str">
        <f>VLOOKUP(B872,'Table A as of March 2024'!A:L,12,FALSE)</f>
        <v>No</v>
      </c>
      <c r="I872" s="9" t="str">
        <f>VLOOKUP(B872,'Table A as of March 2024'!A:M,13,FALSE)</f>
        <v>U</v>
      </c>
      <c r="K872" t="str">
        <f>VLOOKUP(G872,'ACFR Class Vlookup'!A:B,2,FALSE)</f>
        <v>N/A</v>
      </c>
      <c r="L872" s="1" t="str">
        <f>VLOOKUP(D872,'Fund Information'!A:F,6,FALSE)</f>
        <v>Higher Education activity included on higher education financial statement template submissions.</v>
      </c>
      <c r="M872" s="6" t="str">
        <f t="shared" si="147"/>
        <v>N/A</v>
      </c>
      <c r="N872" s="6" t="s">
        <v>2886</v>
      </c>
      <c r="O872" s="6" t="str">
        <f t="shared" si="148"/>
        <v>N/A</v>
      </c>
      <c r="P872" s="5" t="s">
        <v>2886</v>
      </c>
      <c r="Q872" s="6" t="str">
        <f t="shared" si="149"/>
        <v>N/A</v>
      </c>
      <c r="R872" s="7" t="str">
        <f t="shared" si="154"/>
        <v>No</v>
      </c>
      <c r="S872" s="5" t="str">
        <f t="shared" si="150"/>
        <v>N/A</v>
      </c>
      <c r="T872" s="6" t="str">
        <f t="shared" si="151"/>
        <v>N/A</v>
      </c>
      <c r="U872" s="7" t="str">
        <f t="shared" si="155"/>
        <v>No</v>
      </c>
      <c r="V872" s="5" t="str">
        <f t="shared" si="152"/>
        <v>N/A</v>
      </c>
      <c r="W872" s="6" t="str">
        <f t="shared" si="153"/>
        <v>N/A</v>
      </c>
      <c r="X872" s="5" t="s">
        <v>2886</v>
      </c>
    </row>
    <row r="873" spans="1:24" ht="45" x14ac:dyDescent="0.25">
      <c r="A873" s="77">
        <f>VLOOKUP(C873,'BU and Control BU Listing'!A:E,5,FALSE)</f>
        <v>26000</v>
      </c>
      <c r="B873" s="80" t="s">
        <v>4222</v>
      </c>
      <c r="C873" s="22" t="str">
        <f t="shared" si="145"/>
        <v>29600</v>
      </c>
      <c r="D873" s="22" t="str">
        <f t="shared" si="146"/>
        <v>03870</v>
      </c>
      <c r="E873" s="21" t="str">
        <f>VLOOKUP(B873,'Table A as of March 2024'!A:G,7,FALSE)</f>
        <v>VA Highlands Community College</v>
      </c>
      <c r="F873" s="21" t="str">
        <f>VLOOKUP(B873,'Table A as of March 2024'!A:H,8,FALSE)</f>
        <v>Srplus Supp&amp;Equip Sales-Gen-HE</v>
      </c>
      <c r="G873" s="11" t="str">
        <f>VLOOKUP(B873,'Table A as of March 2024'!A:I,9,FALSE)</f>
        <v>500</v>
      </c>
      <c r="H873" t="str">
        <f>VLOOKUP(B873,'Table A as of March 2024'!A:L,12,FALSE)</f>
        <v>No</v>
      </c>
      <c r="I873" s="9" t="str">
        <f>VLOOKUP(B873,'Table A as of March 2024'!A:M,13,FALSE)</f>
        <v>U</v>
      </c>
      <c r="K873" t="str">
        <f>VLOOKUP(G873,'ACFR Class Vlookup'!A:B,2,FALSE)</f>
        <v>N/A</v>
      </c>
      <c r="L873" s="1" t="str">
        <f>VLOOKUP(D873,'Fund Information'!A:F,6,FALSE)</f>
        <v>Higher Education activity accounted for on higher education financial statement template submissions.  Accounts for sale of surplus supplies and equipment.</v>
      </c>
      <c r="M873" s="6" t="str">
        <f t="shared" si="147"/>
        <v>N/A</v>
      </c>
      <c r="N873" s="6" t="s">
        <v>2886</v>
      </c>
      <c r="O873" s="6" t="str">
        <f t="shared" si="148"/>
        <v>N/A</v>
      </c>
      <c r="P873" s="5" t="s">
        <v>2886</v>
      </c>
      <c r="Q873" s="6" t="str">
        <f t="shared" si="149"/>
        <v>N/A</v>
      </c>
      <c r="R873" s="7" t="str">
        <f t="shared" si="154"/>
        <v>No</v>
      </c>
      <c r="S873" s="5" t="str">
        <f t="shared" si="150"/>
        <v>N/A</v>
      </c>
      <c r="T873" s="6" t="str">
        <f t="shared" si="151"/>
        <v>N/A</v>
      </c>
      <c r="U873" s="7" t="str">
        <f t="shared" si="155"/>
        <v>No</v>
      </c>
      <c r="V873" s="5" t="str">
        <f t="shared" si="152"/>
        <v>N/A</v>
      </c>
      <c r="W873" s="6" t="str">
        <f t="shared" si="153"/>
        <v>N/A</v>
      </c>
      <c r="X873" s="5" t="s">
        <v>2886</v>
      </c>
    </row>
    <row r="874" spans="1:24" ht="30" x14ac:dyDescent="0.25">
      <c r="A874" s="77">
        <f>VLOOKUP(C874,'BU and Control BU Listing'!A:E,5,FALSE)</f>
        <v>26000</v>
      </c>
      <c r="B874" s="80" t="s">
        <v>5941</v>
      </c>
      <c r="C874" s="22" t="str">
        <f t="shared" si="145"/>
        <v>29600</v>
      </c>
      <c r="D874" s="22" t="str">
        <f t="shared" si="146"/>
        <v>03900</v>
      </c>
      <c r="E874" s="21" t="str">
        <f>VLOOKUP(B874,'Table A as of March 2024'!A:G,7,FALSE)</f>
        <v>VA Highlands Community College</v>
      </c>
      <c r="F874" s="21" t="str">
        <f>VLOOKUP(B874,'Table A as of March 2024'!A:H,8,FALSE)</f>
        <v>Insurance Recovery - Higher Ed</v>
      </c>
      <c r="G874" s="11" t="str">
        <f>VLOOKUP(B874,'Table A as of March 2024'!A:I,9,FALSE)</f>
        <v>500</v>
      </c>
      <c r="H874" t="str">
        <f>VLOOKUP(B874,'Table A as of March 2024'!A:L,12,FALSE)</f>
        <v>No</v>
      </c>
      <c r="I874" s="9" t="str">
        <f>VLOOKUP(B874,'Table A as of March 2024'!A:M,13,FALSE)</f>
        <v>U</v>
      </c>
      <c r="K874" t="str">
        <f>VLOOKUP(G874,'ACFR Class Vlookup'!A:B,2,FALSE)</f>
        <v>N/A</v>
      </c>
      <c r="L874" s="1" t="str">
        <f>VLOOKUP(D874,'Fund Information'!A:F,6,FALSE)</f>
        <v>Higher Education activity included on higher education financial statement template submissions.</v>
      </c>
      <c r="M874" s="6" t="str">
        <f t="shared" si="147"/>
        <v>N/A</v>
      </c>
      <c r="N874" s="6" t="s">
        <v>2886</v>
      </c>
      <c r="O874" s="6" t="str">
        <f t="shared" si="148"/>
        <v>N/A</v>
      </c>
      <c r="P874" s="5" t="s">
        <v>2886</v>
      </c>
      <c r="Q874" s="6" t="str">
        <f t="shared" si="149"/>
        <v>N/A</v>
      </c>
      <c r="R874" s="7" t="str">
        <f t="shared" si="154"/>
        <v>No</v>
      </c>
      <c r="S874" s="5" t="str">
        <f t="shared" si="150"/>
        <v>N/A</v>
      </c>
      <c r="T874" s="6" t="str">
        <f t="shared" si="151"/>
        <v>N/A</v>
      </c>
      <c r="U874" s="7" t="str">
        <f t="shared" si="155"/>
        <v>No</v>
      </c>
      <c r="V874" s="5" t="str">
        <f t="shared" si="152"/>
        <v>N/A</v>
      </c>
      <c r="W874" s="6" t="str">
        <f t="shared" si="153"/>
        <v>N/A</v>
      </c>
      <c r="X874" s="5" t="s">
        <v>2886</v>
      </c>
    </row>
    <row r="875" spans="1:24" ht="75" x14ac:dyDescent="0.25">
      <c r="A875" s="77">
        <f>VLOOKUP(C875,'BU and Control BU Listing'!A:E,5,FALSE)</f>
        <v>26000</v>
      </c>
      <c r="B875" s="80" t="s">
        <v>4224</v>
      </c>
      <c r="C875" s="22" t="str">
        <f t="shared" si="145"/>
        <v>29700</v>
      </c>
      <c r="D875" s="22" t="str">
        <f t="shared" si="146"/>
        <v>03000</v>
      </c>
      <c r="E875" s="21" t="str">
        <f>VLOOKUP(B875,'Table A as of March 2024'!A:G,7,FALSE)</f>
        <v>Germanna Community College</v>
      </c>
      <c r="F875" s="21" t="str">
        <f>VLOOKUP(B875,'Table A as of March 2024'!A:H,8,FALSE)</f>
        <v>Higher Education Operating</v>
      </c>
      <c r="G875" s="11" t="str">
        <f>VLOOKUP(B875,'Table A as of March 2024'!A:I,9,FALSE)</f>
        <v>500</v>
      </c>
      <c r="H875" t="str">
        <f>VLOOKUP(B875,'Table A as of March 2024'!A:L,12,FALSE)</f>
        <v>No</v>
      </c>
      <c r="I875" s="9" t="str">
        <f>VLOOKUP(B875,'Table A as of March 2024'!A:M,13,FALSE)</f>
        <v>U</v>
      </c>
      <c r="K875" t="str">
        <f>VLOOKUP(G875,'ACFR Class Vlookup'!A:B,2,FALSE)</f>
        <v>N/A</v>
      </c>
      <c r="L875" s="1" t="str">
        <f>VLOOKUP(D875,'Fund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875" s="6" t="str">
        <f t="shared" si="147"/>
        <v>N/A</v>
      </c>
      <c r="N875" s="6" t="s">
        <v>2886</v>
      </c>
      <c r="O875" s="6" t="str">
        <f t="shared" si="148"/>
        <v>N/A</v>
      </c>
      <c r="P875" s="5" t="s">
        <v>2886</v>
      </c>
      <c r="Q875" s="6" t="str">
        <f t="shared" si="149"/>
        <v>N/A</v>
      </c>
      <c r="R875" s="7" t="str">
        <f t="shared" si="154"/>
        <v>No</v>
      </c>
      <c r="S875" s="5" t="str">
        <f t="shared" si="150"/>
        <v>N/A</v>
      </c>
      <c r="T875" s="6" t="str">
        <f t="shared" si="151"/>
        <v>N/A</v>
      </c>
      <c r="U875" s="7" t="str">
        <f t="shared" si="155"/>
        <v>No</v>
      </c>
      <c r="V875" s="5" t="str">
        <f t="shared" si="152"/>
        <v>N/A</v>
      </c>
      <c r="W875" s="6" t="str">
        <f t="shared" si="153"/>
        <v>N/A</v>
      </c>
      <c r="X875" s="5" t="s">
        <v>2886</v>
      </c>
    </row>
    <row r="876" spans="1:24" ht="30" x14ac:dyDescent="0.25">
      <c r="A876" s="77">
        <f>VLOOKUP(C876,'BU and Control BU Listing'!A:E,5,FALSE)</f>
        <v>26000</v>
      </c>
      <c r="B876" s="80" t="s">
        <v>4225</v>
      </c>
      <c r="C876" s="22" t="str">
        <f t="shared" si="145"/>
        <v>29700</v>
      </c>
      <c r="D876" s="22" t="str">
        <f t="shared" si="146"/>
        <v>03010</v>
      </c>
      <c r="E876" s="21" t="str">
        <f>VLOOKUP(B876,'Table A as of March 2024'!A:G,7,FALSE)</f>
        <v>Germanna Community College</v>
      </c>
      <c r="F876" s="21" t="str">
        <f>VLOOKUP(B876,'Table A as of March 2024'!A:H,8,FALSE)</f>
        <v>Higher Education Federal</v>
      </c>
      <c r="G876" s="11" t="str">
        <f>VLOOKUP(B876,'Table A as of March 2024'!A:I,9,FALSE)</f>
        <v>500</v>
      </c>
      <c r="H876" t="str">
        <f>VLOOKUP(B876,'Table A as of March 2024'!A:L,12,FALSE)</f>
        <v>No</v>
      </c>
      <c r="I876" s="9" t="str">
        <f>VLOOKUP(B876,'Table A as of March 2024'!A:M,13,FALSE)</f>
        <v>R</v>
      </c>
      <c r="K876" t="str">
        <f>VLOOKUP(G876,'ACFR Class Vlookup'!A:B,2,FALSE)</f>
        <v>N/A</v>
      </c>
      <c r="L876" s="1" t="str">
        <f>VLOOKUP(D876,'Fund Information'!A:F,6,FALSE)</f>
        <v>Higher Education activity included on higher education financial statement template submissions.</v>
      </c>
      <c r="M876" s="6" t="str">
        <f t="shared" si="147"/>
        <v>N/A</v>
      </c>
      <c r="N876" s="6" t="s">
        <v>2886</v>
      </c>
      <c r="O876" s="6" t="str">
        <f t="shared" si="148"/>
        <v>N/A</v>
      </c>
      <c r="P876" s="5" t="s">
        <v>2886</v>
      </c>
      <c r="Q876" s="6" t="str">
        <f t="shared" si="149"/>
        <v>N/A</v>
      </c>
      <c r="R876" s="7" t="str">
        <f t="shared" si="154"/>
        <v>No</v>
      </c>
      <c r="S876" s="5" t="str">
        <f t="shared" si="150"/>
        <v>N/A</v>
      </c>
      <c r="T876" s="6" t="str">
        <f t="shared" si="151"/>
        <v>N/A</v>
      </c>
      <c r="U876" s="7" t="str">
        <f t="shared" si="155"/>
        <v>No</v>
      </c>
      <c r="V876" s="5" t="str">
        <f t="shared" si="152"/>
        <v>N/A</v>
      </c>
      <c r="W876" s="6" t="str">
        <f t="shared" si="153"/>
        <v>N/A</v>
      </c>
      <c r="X876" s="5" t="s">
        <v>2886</v>
      </c>
    </row>
    <row r="877" spans="1:24" ht="30" x14ac:dyDescent="0.25">
      <c r="A877" s="77">
        <f>VLOOKUP(C877,'BU and Control BU Listing'!A:E,5,FALSE)</f>
        <v>26000</v>
      </c>
      <c r="B877" s="80" t="s">
        <v>4226</v>
      </c>
      <c r="C877" s="22" t="str">
        <f t="shared" si="145"/>
        <v>29700</v>
      </c>
      <c r="D877" s="22" t="str">
        <f t="shared" si="146"/>
        <v>03020</v>
      </c>
      <c r="E877" s="21" t="str">
        <f>VLOOKUP(B877,'Table A as of March 2024'!A:G,7,FALSE)</f>
        <v>Germanna Community College</v>
      </c>
      <c r="F877" s="21" t="str">
        <f>VLOOKUP(B877,'Table A as of March 2024'!A:H,8,FALSE)</f>
        <v>Foundation/Othr Grants/Cntrcts</v>
      </c>
      <c r="G877" s="11" t="str">
        <f>VLOOKUP(B877,'Table A as of March 2024'!A:I,9,FALSE)</f>
        <v>500</v>
      </c>
      <c r="H877" t="str">
        <f>VLOOKUP(B877,'Table A as of March 2024'!A:L,12,FALSE)</f>
        <v>No</v>
      </c>
      <c r="I877" s="9" t="str">
        <f>VLOOKUP(B877,'Table A as of March 2024'!A:M,13,FALSE)</f>
        <v>R</v>
      </c>
      <c r="K877" t="str">
        <f>VLOOKUP(G877,'ACFR Class Vlookup'!A:B,2,FALSE)</f>
        <v>N/A</v>
      </c>
      <c r="L877" s="1" t="str">
        <f>VLOOKUP(D877,'Fund Information'!A:F,6,FALSE)</f>
        <v>Higher Education activity included on higher education financial statement template submissions.</v>
      </c>
      <c r="M877" s="6" t="str">
        <f t="shared" si="147"/>
        <v>N/A</v>
      </c>
      <c r="N877" s="6" t="s">
        <v>2886</v>
      </c>
      <c r="O877" s="6" t="str">
        <f t="shared" si="148"/>
        <v>N/A</v>
      </c>
      <c r="P877" s="5" t="s">
        <v>2886</v>
      </c>
      <c r="Q877" s="6" t="str">
        <f t="shared" si="149"/>
        <v>N/A</v>
      </c>
      <c r="R877" s="7" t="str">
        <f t="shared" si="154"/>
        <v>No</v>
      </c>
      <c r="S877" s="5" t="str">
        <f t="shared" si="150"/>
        <v>N/A</v>
      </c>
      <c r="T877" s="6" t="str">
        <f t="shared" si="151"/>
        <v>N/A</v>
      </c>
      <c r="U877" s="7" t="str">
        <f t="shared" si="155"/>
        <v>No</v>
      </c>
      <c r="V877" s="5" t="str">
        <f t="shared" si="152"/>
        <v>N/A</v>
      </c>
      <c r="W877" s="6" t="str">
        <f t="shared" si="153"/>
        <v>N/A</v>
      </c>
      <c r="X877" s="5" t="s">
        <v>2886</v>
      </c>
    </row>
    <row r="878" spans="1:24" ht="30" x14ac:dyDescent="0.25">
      <c r="A878" s="77">
        <f>VLOOKUP(C878,'BU and Control BU Listing'!A:E,5,FALSE)</f>
        <v>26000</v>
      </c>
      <c r="B878" s="80" t="s">
        <v>4227</v>
      </c>
      <c r="C878" s="22" t="str">
        <f t="shared" si="145"/>
        <v>29700</v>
      </c>
      <c r="D878" s="22" t="str">
        <f t="shared" si="146"/>
        <v>03030</v>
      </c>
      <c r="E878" s="21" t="str">
        <f>VLOOKUP(B878,'Table A as of March 2024'!A:G,7,FALSE)</f>
        <v>Germanna Community College</v>
      </c>
      <c r="F878" s="21" t="str">
        <f>VLOOKUP(B878,'Table A as of March 2024'!A:H,8,FALSE)</f>
        <v>Indirect Cost Recovery</v>
      </c>
      <c r="G878" s="11" t="str">
        <f>VLOOKUP(B878,'Table A as of March 2024'!A:I,9,FALSE)</f>
        <v>500</v>
      </c>
      <c r="H878" t="str">
        <f>VLOOKUP(B878,'Table A as of March 2024'!A:L,12,FALSE)</f>
        <v>No</v>
      </c>
      <c r="I878" s="9" t="str">
        <f>VLOOKUP(B878,'Table A as of March 2024'!A:M,13,FALSE)</f>
        <v>U</v>
      </c>
      <c r="K878" t="str">
        <f>VLOOKUP(G878,'ACFR Class Vlookup'!A:B,2,FALSE)</f>
        <v>N/A</v>
      </c>
      <c r="L878" s="1" t="str">
        <f>VLOOKUP(D878,'Fund Information'!A:F,6,FALSE)</f>
        <v>Higher Education activity included on higher education financial statement template submissions.</v>
      </c>
      <c r="M878" s="6" t="str">
        <f t="shared" si="147"/>
        <v>N/A</v>
      </c>
      <c r="N878" s="6" t="s">
        <v>2886</v>
      </c>
      <c r="O878" s="6" t="str">
        <f t="shared" si="148"/>
        <v>N/A</v>
      </c>
      <c r="P878" s="5" t="s">
        <v>2886</v>
      </c>
      <c r="Q878" s="6" t="str">
        <f t="shared" si="149"/>
        <v>N/A</v>
      </c>
      <c r="R878" s="7" t="str">
        <f t="shared" si="154"/>
        <v>No</v>
      </c>
      <c r="S878" s="5" t="str">
        <f t="shared" si="150"/>
        <v>N/A</v>
      </c>
      <c r="T878" s="6" t="str">
        <f t="shared" si="151"/>
        <v>N/A</v>
      </c>
      <c r="U878" s="7" t="str">
        <f t="shared" si="155"/>
        <v>No</v>
      </c>
      <c r="V878" s="5" t="str">
        <f t="shared" si="152"/>
        <v>N/A</v>
      </c>
      <c r="W878" s="6" t="str">
        <f t="shared" si="153"/>
        <v>N/A</v>
      </c>
      <c r="X878" s="5" t="s">
        <v>2886</v>
      </c>
    </row>
    <row r="879" spans="1:24" ht="240" x14ac:dyDescent="0.25">
      <c r="A879" s="77">
        <f>VLOOKUP(C879,'BU and Control BU Listing'!A:E,5,FALSE)</f>
        <v>26000</v>
      </c>
      <c r="B879" s="80" t="s">
        <v>8730</v>
      </c>
      <c r="C879" s="22" t="str">
        <f t="shared" si="145"/>
        <v>29700</v>
      </c>
      <c r="D879" s="22" t="str">
        <f t="shared" si="146"/>
        <v>03040</v>
      </c>
      <c r="E879" s="21" t="str">
        <f>VLOOKUP(B879,'Table A as of March 2024'!A:G,7,FALSE)</f>
        <v>Germanna Community College</v>
      </c>
      <c r="F879" s="21" t="str">
        <f>VLOOKUP(B879,'Table A as of March 2024'!A:H,8,FALSE)</f>
        <v>Institutional Reserve Fund</v>
      </c>
      <c r="G879" s="11" t="str">
        <f>VLOOKUP(B879,'Table A as of March 2024'!A:I,9,FALSE)</f>
        <v>500</v>
      </c>
      <c r="H879" t="str">
        <f>VLOOKUP(B879,'Table A as of March 2024'!A:L,12,FALSE)</f>
        <v>No</v>
      </c>
      <c r="I879" s="9" t="str">
        <f>VLOOKUP(B879,'Table A as of March 2024'!A:M,13,FALSE)</f>
        <v>U</v>
      </c>
      <c r="K879" t="str">
        <f>VLOOKUP(G879,'ACFR Class Vlookup'!A:B,2,FALSE)</f>
        <v>N/A</v>
      </c>
      <c r="L879" s="1" t="str">
        <f>VLOOKUP(D879,'Fund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879" s="6" t="str">
        <f t="shared" si="147"/>
        <v>N/A</v>
      </c>
      <c r="N879" s="6" t="s">
        <v>2886</v>
      </c>
      <c r="O879" s="6" t="str">
        <f t="shared" si="148"/>
        <v>N/A</v>
      </c>
      <c r="P879" s="5" t="s">
        <v>2886</v>
      </c>
      <c r="Q879" s="6" t="str">
        <f t="shared" si="149"/>
        <v>N/A</v>
      </c>
      <c r="R879" s="7" t="str">
        <f t="shared" si="154"/>
        <v>No</v>
      </c>
      <c r="S879" s="5" t="str">
        <f t="shared" si="150"/>
        <v>N/A</v>
      </c>
      <c r="T879" s="6" t="str">
        <f t="shared" si="151"/>
        <v>N/A</v>
      </c>
      <c r="U879" s="7" t="str">
        <f t="shared" si="155"/>
        <v>No</v>
      </c>
      <c r="V879" s="5" t="str">
        <f t="shared" si="152"/>
        <v>N/A</v>
      </c>
      <c r="W879" s="6" t="str">
        <f t="shared" si="153"/>
        <v>N/A</v>
      </c>
      <c r="X879" s="5" t="s">
        <v>2886</v>
      </c>
    </row>
    <row r="880" spans="1:24" ht="60" x14ac:dyDescent="0.25">
      <c r="A880" s="77">
        <f>VLOOKUP(C880,'BU and Control BU Listing'!A:E,5,FALSE)</f>
        <v>26000</v>
      </c>
      <c r="B880" s="80" t="s">
        <v>4228</v>
      </c>
      <c r="C880" s="22" t="str">
        <f t="shared" si="145"/>
        <v>29700</v>
      </c>
      <c r="D880" s="22" t="str">
        <f t="shared" si="146"/>
        <v>03060</v>
      </c>
      <c r="E880" s="21" t="str">
        <f>VLOOKUP(B880,'Table A as of March 2024'!A:G,7,FALSE)</f>
        <v>Germanna Community College</v>
      </c>
      <c r="F880" s="21" t="str">
        <f>VLOOKUP(B880,'Table A as of March 2024'!A:H,8,FALSE)</f>
        <v>Auxiliary Enterprise</v>
      </c>
      <c r="G880" s="11" t="str">
        <f>VLOOKUP(B880,'Table A as of March 2024'!A:I,9,FALSE)</f>
        <v>500</v>
      </c>
      <c r="H880" t="str">
        <f>VLOOKUP(B880,'Table A as of March 2024'!A:L,12,FALSE)</f>
        <v>No</v>
      </c>
      <c r="I880" s="9" t="str">
        <f>VLOOKUP(B880,'Table A as of March 2024'!A:M,13,FALSE)</f>
        <v>U</v>
      </c>
      <c r="K880" t="str">
        <f>VLOOKUP(G880,'ACFR Class Vlookup'!A:B,2,FALSE)</f>
        <v>N/A</v>
      </c>
      <c r="L880" s="1" t="str">
        <f>VLOOKUP(D880,'Fund Information'!A:F,6,FALSE)</f>
        <v>The Higher Education Auxiliary Enterprise fund accounts for the Auxiliary activities at the colleges/universities.  These activities include such things as food service, bookstores, student health servicces and recreation/intramural programs.</v>
      </c>
      <c r="M880" s="6" t="str">
        <f t="shared" si="147"/>
        <v>N/A</v>
      </c>
      <c r="N880" s="6" t="s">
        <v>2886</v>
      </c>
      <c r="O880" s="6" t="str">
        <f t="shared" si="148"/>
        <v>N/A</v>
      </c>
      <c r="P880" s="5" t="s">
        <v>2886</v>
      </c>
      <c r="Q880" s="6" t="str">
        <f t="shared" si="149"/>
        <v>N/A</v>
      </c>
      <c r="R880" s="7" t="str">
        <f t="shared" si="154"/>
        <v>No</v>
      </c>
      <c r="S880" s="5" t="str">
        <f t="shared" si="150"/>
        <v>N/A</v>
      </c>
      <c r="T880" s="6" t="str">
        <f t="shared" si="151"/>
        <v>N/A</v>
      </c>
      <c r="U880" s="7" t="str">
        <f t="shared" si="155"/>
        <v>No</v>
      </c>
      <c r="V880" s="5" t="str">
        <f t="shared" si="152"/>
        <v>N/A</v>
      </c>
      <c r="W880" s="6" t="str">
        <f t="shared" si="153"/>
        <v>N/A</v>
      </c>
      <c r="X880" s="5" t="s">
        <v>2886</v>
      </c>
    </row>
    <row r="881" spans="1:24" ht="30" x14ac:dyDescent="0.25">
      <c r="A881" s="77">
        <f>VLOOKUP(C881,'BU and Control BU Listing'!A:E,5,FALSE)</f>
        <v>26000</v>
      </c>
      <c r="B881" s="80" t="s">
        <v>4229</v>
      </c>
      <c r="C881" s="22" t="str">
        <f t="shared" si="145"/>
        <v>29700</v>
      </c>
      <c r="D881" s="22" t="str">
        <f t="shared" si="146"/>
        <v>03080</v>
      </c>
      <c r="E881" s="21" t="str">
        <f>VLOOKUP(B881,'Table A as of March 2024'!A:G,7,FALSE)</f>
        <v>Germanna Community College</v>
      </c>
      <c r="F881" s="21" t="str">
        <f>VLOOKUP(B881,'Table A as of March 2024'!A:H,8,FALSE)</f>
        <v>Work Study</v>
      </c>
      <c r="G881" s="11" t="str">
        <f>VLOOKUP(B881,'Table A as of March 2024'!A:I,9,FALSE)</f>
        <v>500</v>
      </c>
      <c r="H881" t="str">
        <f>VLOOKUP(B881,'Table A as of March 2024'!A:L,12,FALSE)</f>
        <v>No</v>
      </c>
      <c r="I881" s="9" t="str">
        <f>VLOOKUP(B881,'Table A as of March 2024'!A:M,13,FALSE)</f>
        <v>R</v>
      </c>
      <c r="K881" t="str">
        <f>VLOOKUP(G881,'ACFR Class Vlookup'!A:B,2,FALSE)</f>
        <v>N/A</v>
      </c>
      <c r="L881" s="1" t="str">
        <f>VLOOKUP(D881,'Fund Information'!A:F,6,FALSE)</f>
        <v>Higher Education activity included on higher education financial statement template submissions.</v>
      </c>
      <c r="M881" s="6" t="str">
        <f t="shared" si="147"/>
        <v>N/A</v>
      </c>
      <c r="N881" s="6" t="s">
        <v>2886</v>
      </c>
      <c r="O881" s="6" t="str">
        <f t="shared" si="148"/>
        <v>N/A</v>
      </c>
      <c r="P881" s="5" t="s">
        <v>2886</v>
      </c>
      <c r="Q881" s="6" t="str">
        <f t="shared" si="149"/>
        <v>N/A</v>
      </c>
      <c r="R881" s="7" t="str">
        <f t="shared" si="154"/>
        <v>No</v>
      </c>
      <c r="S881" s="5" t="str">
        <f t="shared" si="150"/>
        <v>N/A</v>
      </c>
      <c r="T881" s="6" t="str">
        <f t="shared" si="151"/>
        <v>N/A</v>
      </c>
      <c r="U881" s="7" t="str">
        <f t="shared" si="155"/>
        <v>No</v>
      </c>
      <c r="V881" s="5" t="str">
        <f t="shared" si="152"/>
        <v>N/A</v>
      </c>
      <c r="W881" s="6" t="str">
        <f t="shared" si="153"/>
        <v>N/A</v>
      </c>
      <c r="X881" s="5" t="s">
        <v>2886</v>
      </c>
    </row>
    <row r="882" spans="1:24" ht="30" x14ac:dyDescent="0.25">
      <c r="A882" s="77">
        <f>VLOOKUP(C882,'BU and Control BU Listing'!A:E,5,FALSE)</f>
        <v>26000</v>
      </c>
      <c r="B882" s="80" t="s">
        <v>4230</v>
      </c>
      <c r="C882" s="22" t="str">
        <f t="shared" si="145"/>
        <v>29700</v>
      </c>
      <c r="D882" s="22" t="str">
        <f t="shared" si="146"/>
        <v>03170</v>
      </c>
      <c r="E882" s="21" t="str">
        <f>VLOOKUP(B882,'Table A as of March 2024'!A:G,7,FALSE)</f>
        <v>Germanna Community College</v>
      </c>
      <c r="F882" s="21" t="str">
        <f>VLOOKUP(B882,'Table A as of March 2024'!A:H,8,FALSE)</f>
        <v>Student Financial Assistance</v>
      </c>
      <c r="G882" s="11" t="str">
        <f>VLOOKUP(B882,'Table A as of March 2024'!A:I,9,FALSE)</f>
        <v>500</v>
      </c>
      <c r="H882" t="str">
        <f>VLOOKUP(B882,'Table A as of March 2024'!A:L,12,FALSE)</f>
        <v>No</v>
      </c>
      <c r="I882" s="9" t="str">
        <f>VLOOKUP(B882,'Table A as of March 2024'!A:M,13,FALSE)</f>
        <v>U</v>
      </c>
      <c r="K882" t="str">
        <f>VLOOKUP(G882,'ACFR Class Vlookup'!A:B,2,FALSE)</f>
        <v>N/A</v>
      </c>
      <c r="L882" s="1" t="str">
        <f>VLOOKUP(D882,'Fund Information'!A:F,6,FALSE)</f>
        <v>Higher Education activity included on higher education financial statement template submissions.</v>
      </c>
      <c r="M882" s="6" t="str">
        <f t="shared" si="147"/>
        <v>N/A</v>
      </c>
      <c r="N882" s="6" t="s">
        <v>2886</v>
      </c>
      <c r="O882" s="6" t="str">
        <f t="shared" si="148"/>
        <v>N/A</v>
      </c>
      <c r="P882" s="5" t="s">
        <v>2886</v>
      </c>
      <c r="Q882" s="6" t="str">
        <f t="shared" si="149"/>
        <v>N/A</v>
      </c>
      <c r="R882" s="7" t="str">
        <f t="shared" si="154"/>
        <v>No</v>
      </c>
      <c r="S882" s="5" t="str">
        <f t="shared" si="150"/>
        <v>N/A</v>
      </c>
      <c r="T882" s="6" t="str">
        <f t="shared" si="151"/>
        <v>N/A</v>
      </c>
      <c r="U882" s="7" t="str">
        <f t="shared" si="155"/>
        <v>No</v>
      </c>
      <c r="V882" s="5" t="str">
        <f t="shared" si="152"/>
        <v>N/A</v>
      </c>
      <c r="W882" s="6" t="str">
        <f t="shared" si="153"/>
        <v>N/A</v>
      </c>
      <c r="X882" s="5" t="s">
        <v>2886</v>
      </c>
    </row>
    <row r="883" spans="1:24" x14ac:dyDescent="0.25">
      <c r="A883" s="77">
        <f>VLOOKUP(C883,'BU and Control BU Listing'!A:E,5,FALSE)</f>
        <v>26000</v>
      </c>
      <c r="B883" s="80" t="s">
        <v>4231</v>
      </c>
      <c r="C883" s="22" t="str">
        <f t="shared" si="145"/>
        <v>29700</v>
      </c>
      <c r="D883" s="22" t="str">
        <f t="shared" si="146"/>
        <v>03190</v>
      </c>
      <c r="E883" s="21" t="str">
        <f>VLOOKUP(B883,'Table A as of March 2024'!A:G,7,FALSE)</f>
        <v>Germanna Community College</v>
      </c>
      <c r="F883" s="21" t="str">
        <f>VLOOKUP(B883,'Table A as of March 2024'!A:H,8,FALSE)</f>
        <v>Workforce Development Program</v>
      </c>
      <c r="G883" s="11" t="str">
        <f>VLOOKUP(B883,'Table A as of March 2024'!A:I,9,FALSE)</f>
        <v>500</v>
      </c>
      <c r="H883" t="str">
        <f>VLOOKUP(B883,'Table A as of March 2024'!A:L,12,FALSE)</f>
        <v>No</v>
      </c>
      <c r="I883" s="9" t="str">
        <f>VLOOKUP(B883,'Table A as of March 2024'!A:M,13,FALSE)</f>
        <v>U</v>
      </c>
      <c r="K883" t="str">
        <f>VLOOKUP(G883,'ACFR Class Vlookup'!A:B,2,FALSE)</f>
        <v>N/A</v>
      </c>
      <c r="L883" s="1">
        <f>VLOOKUP(D883,'Fund Information'!A:F,6,FALSE)</f>
        <v>0</v>
      </c>
      <c r="M883" s="6" t="str">
        <f t="shared" si="147"/>
        <v>N/A</v>
      </c>
      <c r="N883" s="6" t="s">
        <v>2886</v>
      </c>
      <c r="O883" s="6" t="str">
        <f t="shared" si="148"/>
        <v>N/A</v>
      </c>
      <c r="P883" s="5" t="s">
        <v>2886</v>
      </c>
      <c r="Q883" s="6" t="str">
        <f t="shared" si="149"/>
        <v>N/A</v>
      </c>
      <c r="R883" s="7" t="str">
        <f t="shared" si="154"/>
        <v>No</v>
      </c>
      <c r="S883" s="5" t="str">
        <f t="shared" si="150"/>
        <v>N/A</v>
      </c>
      <c r="T883" s="6" t="str">
        <f t="shared" si="151"/>
        <v>N/A</v>
      </c>
      <c r="U883" s="7" t="str">
        <f t="shared" si="155"/>
        <v>No</v>
      </c>
      <c r="V883" s="5" t="str">
        <f t="shared" si="152"/>
        <v>N/A</v>
      </c>
      <c r="W883" s="6" t="str">
        <f t="shared" si="153"/>
        <v>N/A</v>
      </c>
      <c r="X883" s="5" t="s">
        <v>2886</v>
      </c>
    </row>
    <row r="884" spans="1:24" ht="165" x14ac:dyDescent="0.25">
      <c r="A884" s="77">
        <f>VLOOKUP(C884,'BU and Control BU Listing'!A:E,5,FALSE)</f>
        <v>26000</v>
      </c>
      <c r="B884" s="80" t="s">
        <v>8230</v>
      </c>
      <c r="C884" s="22" t="str">
        <f t="shared" si="145"/>
        <v>29700</v>
      </c>
      <c r="D884" s="22" t="str">
        <f t="shared" si="146"/>
        <v>03210</v>
      </c>
      <c r="E884" s="21" t="str">
        <f>VLOOKUP(B884,'Table A as of March 2024'!A:G,7,FALSE)</f>
        <v>Germanna Community College</v>
      </c>
      <c r="F884" s="21" t="str">
        <f>VLOOKUP(B884,'Table A as of March 2024'!A:H,8,FALSE)</f>
        <v>ARP-CrvStLoclFisRecFd-COVID-19</v>
      </c>
      <c r="G884" s="11" t="str">
        <f>VLOOKUP(B884,'Table A as of March 2024'!A:I,9,FALSE)</f>
        <v>500</v>
      </c>
      <c r="H884" t="str">
        <f>VLOOKUP(B884,'Table A as of March 2024'!A:L,12,FALSE)</f>
        <v>No</v>
      </c>
      <c r="I884" s="9" t="str">
        <f>VLOOKUP(B884,'Table A as of March 2024'!A:M,13,FALSE)</f>
        <v>V</v>
      </c>
      <c r="K884" t="str">
        <f>VLOOKUP(G884,'ACFR Class Vlookup'!A:B,2,FALSE)</f>
        <v>N/A</v>
      </c>
      <c r="L884" s="1" t="str">
        <f>VLOOKUP(D884,'Fund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884" s="6" t="str">
        <f t="shared" si="147"/>
        <v>N/A</v>
      </c>
      <c r="N884" s="6" t="s">
        <v>2886</v>
      </c>
      <c r="O884" s="6" t="str">
        <f t="shared" si="148"/>
        <v>N/A</v>
      </c>
      <c r="P884" s="5" t="s">
        <v>2886</v>
      </c>
      <c r="Q884" s="6" t="str">
        <f t="shared" si="149"/>
        <v>N/A</v>
      </c>
      <c r="R884" s="7" t="str">
        <f t="shared" si="154"/>
        <v>No</v>
      </c>
      <c r="S884" s="5" t="str">
        <f t="shared" si="150"/>
        <v>N/A</v>
      </c>
      <c r="T884" s="6" t="str">
        <f t="shared" si="151"/>
        <v>N/A</v>
      </c>
      <c r="U884" s="7" t="str">
        <f t="shared" si="155"/>
        <v>No</v>
      </c>
      <c r="V884" s="5" t="str">
        <f t="shared" si="152"/>
        <v>N/A</v>
      </c>
      <c r="W884" s="6" t="str">
        <f t="shared" si="153"/>
        <v>N/A</v>
      </c>
      <c r="X884" s="5" t="s">
        <v>2886</v>
      </c>
    </row>
    <row r="885" spans="1:24" ht="150" x14ac:dyDescent="0.25">
      <c r="A885" s="77">
        <f>VLOOKUP(C885,'BU and Control BU Listing'!A:E,5,FALSE)</f>
        <v>26000</v>
      </c>
      <c r="B885" s="80" t="s">
        <v>8731</v>
      </c>
      <c r="C885" s="22" t="str">
        <f t="shared" si="145"/>
        <v>29700</v>
      </c>
      <c r="D885" s="22" t="str">
        <f t="shared" si="146"/>
        <v>03260</v>
      </c>
      <c r="E885" s="21" t="str">
        <f>VLOOKUP(B885,'Table A as of March 2024'!A:G,7,FALSE)</f>
        <v>Germanna Community College</v>
      </c>
      <c r="F885" s="21" t="str">
        <f>VLOOKUP(B885,'Table A as of March 2024'!A:H,8,FALSE)</f>
        <v>Cllg Prtnrshp Labrtry Schl Fnd</v>
      </c>
      <c r="G885" s="11" t="str">
        <f>VLOOKUP(B885,'Table A as of March 2024'!A:I,9,FALSE)</f>
        <v>500</v>
      </c>
      <c r="H885" t="str">
        <f>VLOOKUP(B885,'Table A as of March 2024'!A:L,12,FALSE)</f>
        <v>No</v>
      </c>
      <c r="I885" s="9" t="str">
        <f>VLOOKUP(B885,'Table A as of March 2024'!A:M,13,FALSE)</f>
        <v>U</v>
      </c>
      <c r="K885" t="str">
        <f>VLOOKUP(G885,'ACFR Class Vlookup'!A:B,2,FALSE)</f>
        <v>N/A</v>
      </c>
      <c r="L885" s="1" t="str">
        <f>VLOOKUP(D885,'Fund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885" s="6" t="str">
        <f t="shared" si="147"/>
        <v>N/A</v>
      </c>
      <c r="N885" s="6" t="s">
        <v>2886</v>
      </c>
      <c r="O885" s="6" t="str">
        <f t="shared" si="148"/>
        <v>N/A</v>
      </c>
      <c r="P885" s="5" t="s">
        <v>2886</v>
      </c>
      <c r="Q885" s="6" t="str">
        <f t="shared" si="149"/>
        <v>N/A</v>
      </c>
      <c r="R885" s="7" t="str">
        <f t="shared" si="154"/>
        <v>No</v>
      </c>
      <c r="S885" s="5" t="str">
        <f t="shared" si="150"/>
        <v>N/A</v>
      </c>
      <c r="T885" s="6" t="str">
        <f t="shared" si="151"/>
        <v>N/A</v>
      </c>
      <c r="U885" s="7" t="str">
        <f t="shared" si="155"/>
        <v>No</v>
      </c>
      <c r="V885" s="5" t="str">
        <f t="shared" si="152"/>
        <v>N/A</v>
      </c>
      <c r="W885" s="6" t="str">
        <f t="shared" si="153"/>
        <v>N/A</v>
      </c>
      <c r="X885" s="5" t="s">
        <v>2886</v>
      </c>
    </row>
    <row r="886" spans="1:24" ht="105" x14ac:dyDescent="0.25">
      <c r="A886" s="77">
        <f>VLOOKUP(C886,'BU and Control BU Listing'!A:E,5,FALSE)</f>
        <v>26000</v>
      </c>
      <c r="B886" s="80" t="s">
        <v>5942</v>
      </c>
      <c r="C886" s="22" t="str">
        <f t="shared" si="145"/>
        <v>29700</v>
      </c>
      <c r="D886" s="22" t="str">
        <f t="shared" si="146"/>
        <v>03390</v>
      </c>
      <c r="E886" s="21" t="str">
        <f>VLOOKUP(B886,'Table A as of March 2024'!A:G,7,FALSE)</f>
        <v>Germanna Community College</v>
      </c>
      <c r="F886" s="21" t="str">
        <f>VLOOKUP(B886,'Table A as of March 2024'!A:H,8,FALSE)</f>
        <v>Strngthning Inst Prgm-COVID-19</v>
      </c>
      <c r="G886" s="11" t="str">
        <f>VLOOKUP(B886,'Table A as of March 2024'!A:I,9,FALSE)</f>
        <v>500</v>
      </c>
      <c r="H886" t="str">
        <f>VLOOKUP(B886,'Table A as of March 2024'!A:L,12,FALSE)</f>
        <v>No</v>
      </c>
      <c r="I886" s="9" t="str">
        <f>VLOOKUP(B886,'Table A as of March 2024'!A:M,13,FALSE)</f>
        <v>V</v>
      </c>
      <c r="K886" t="str">
        <f>VLOOKUP(G886,'ACFR Class Vlookup'!A:B,2,FALSE)</f>
        <v>N/A</v>
      </c>
      <c r="L886" s="1" t="str">
        <f>VLOOKUP(D886,'Fund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886" s="6" t="str">
        <f t="shared" si="147"/>
        <v>N/A</v>
      </c>
      <c r="N886" s="6" t="s">
        <v>2886</v>
      </c>
      <c r="O886" s="6" t="str">
        <f t="shared" si="148"/>
        <v>N/A</v>
      </c>
      <c r="P886" s="5" t="s">
        <v>2886</v>
      </c>
      <c r="Q886" s="6" t="str">
        <f t="shared" si="149"/>
        <v>N/A</v>
      </c>
      <c r="R886" s="7" t="str">
        <f t="shared" si="154"/>
        <v>No</v>
      </c>
      <c r="S886" s="5" t="str">
        <f t="shared" si="150"/>
        <v>N/A</v>
      </c>
      <c r="T886" s="6" t="str">
        <f t="shared" si="151"/>
        <v>N/A</v>
      </c>
      <c r="U886" s="7" t="str">
        <f t="shared" si="155"/>
        <v>No</v>
      </c>
      <c r="V886" s="5" t="str">
        <f t="shared" si="152"/>
        <v>N/A</v>
      </c>
      <c r="W886" s="6" t="str">
        <f t="shared" si="153"/>
        <v>N/A</v>
      </c>
      <c r="X886" s="5" t="s">
        <v>2886</v>
      </c>
    </row>
    <row r="887" spans="1:24" ht="90" x14ac:dyDescent="0.25">
      <c r="A887" s="77">
        <f>VLOOKUP(C887,'BU and Control BU Listing'!A:E,5,FALSE)</f>
        <v>26000</v>
      </c>
      <c r="B887" s="80" t="s">
        <v>8231</v>
      </c>
      <c r="C887" s="22" t="str">
        <f t="shared" si="145"/>
        <v>29700</v>
      </c>
      <c r="D887" s="22" t="str">
        <f t="shared" si="146"/>
        <v>03410</v>
      </c>
      <c r="E887" s="21" t="str">
        <f>VLOOKUP(B887,'Table A as of March 2024'!A:G,7,FALSE)</f>
        <v>Germanna Community College</v>
      </c>
      <c r="F887" s="21" t="str">
        <f>VLOOKUP(B887,'Table A as of March 2024'!A:H,8,FALSE)</f>
        <v>GEER Fund - COVID-19</v>
      </c>
      <c r="G887" s="11" t="str">
        <f>VLOOKUP(B887,'Table A as of March 2024'!A:I,9,FALSE)</f>
        <v>500</v>
      </c>
      <c r="H887" t="str">
        <f>VLOOKUP(B887,'Table A as of March 2024'!A:L,12,FALSE)</f>
        <v>No</v>
      </c>
      <c r="I887" s="9" t="str">
        <f>VLOOKUP(B887,'Table A as of March 2024'!A:M,13,FALSE)</f>
        <v>V</v>
      </c>
      <c r="K887" t="str">
        <f>VLOOKUP(G887,'ACFR Class Vlookup'!A:B,2,FALSE)</f>
        <v>N/A</v>
      </c>
      <c r="L887" s="1" t="str">
        <f>VLOOKUP(D887,'Fund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887" s="6" t="str">
        <f t="shared" si="147"/>
        <v>N/A</v>
      </c>
      <c r="N887" s="6" t="s">
        <v>2886</v>
      </c>
      <c r="O887" s="6" t="str">
        <f t="shared" si="148"/>
        <v>N/A</v>
      </c>
      <c r="P887" s="5" t="s">
        <v>2886</v>
      </c>
      <c r="Q887" s="6" t="str">
        <f t="shared" si="149"/>
        <v>N/A</v>
      </c>
      <c r="R887" s="7" t="str">
        <f t="shared" si="154"/>
        <v>No</v>
      </c>
      <c r="S887" s="5" t="str">
        <f t="shared" si="150"/>
        <v>N/A</v>
      </c>
      <c r="T887" s="6" t="str">
        <f t="shared" si="151"/>
        <v>N/A</v>
      </c>
      <c r="U887" s="7" t="str">
        <f t="shared" si="155"/>
        <v>No</v>
      </c>
      <c r="V887" s="5" t="str">
        <f t="shared" si="152"/>
        <v>N/A</v>
      </c>
      <c r="W887" s="6" t="str">
        <f t="shared" si="153"/>
        <v>N/A</v>
      </c>
      <c r="X887" s="5" t="s">
        <v>2886</v>
      </c>
    </row>
    <row r="888" spans="1:24" ht="165" x14ac:dyDescent="0.25">
      <c r="A888" s="77">
        <f>VLOOKUP(C888,'BU and Control BU Listing'!A:E,5,FALSE)</f>
        <v>26000</v>
      </c>
      <c r="B888" s="80" t="s">
        <v>5943</v>
      </c>
      <c r="C888" s="22" t="str">
        <f t="shared" si="145"/>
        <v>29700</v>
      </c>
      <c r="D888" s="22" t="str">
        <f t="shared" si="146"/>
        <v>03420</v>
      </c>
      <c r="E888" s="21" t="str">
        <f>VLOOKUP(B888,'Table A as of March 2024'!A:G,7,FALSE)</f>
        <v>Germanna Community College</v>
      </c>
      <c r="F888" s="21" t="str">
        <f>VLOOKUP(B888,'Table A as of March 2024'!A:H,8,FALSE)</f>
        <v>Caresactrlffd-General-Covid-19</v>
      </c>
      <c r="G888" s="11" t="str">
        <f>VLOOKUP(B888,'Table A as of March 2024'!A:I,9,FALSE)</f>
        <v>500</v>
      </c>
      <c r="H888" t="str">
        <f>VLOOKUP(B888,'Table A as of March 2024'!A:L,12,FALSE)</f>
        <v>No</v>
      </c>
      <c r="I888" s="9" t="str">
        <f>VLOOKUP(B888,'Table A as of March 2024'!A:M,13,FALSE)</f>
        <v>V</v>
      </c>
      <c r="K888" t="str">
        <f>VLOOKUP(G888,'ACFR Class Vlookup'!A:B,2,FALSE)</f>
        <v>N/A</v>
      </c>
      <c r="L888" s="1" t="str">
        <f>VLOOKUP(D888,'Fund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888" s="6" t="str">
        <f t="shared" si="147"/>
        <v>N/A</v>
      </c>
      <c r="N888" s="6" t="s">
        <v>2886</v>
      </c>
      <c r="O888" s="6" t="str">
        <f t="shared" si="148"/>
        <v>N/A</v>
      </c>
      <c r="P888" s="5" t="s">
        <v>2886</v>
      </c>
      <c r="Q888" s="6" t="str">
        <f t="shared" si="149"/>
        <v>N/A</v>
      </c>
      <c r="R888" s="7" t="str">
        <f t="shared" si="154"/>
        <v>No</v>
      </c>
      <c r="S888" s="5" t="str">
        <f t="shared" si="150"/>
        <v>N/A</v>
      </c>
      <c r="T888" s="6" t="str">
        <f t="shared" si="151"/>
        <v>N/A</v>
      </c>
      <c r="U888" s="7" t="str">
        <f t="shared" si="155"/>
        <v>No</v>
      </c>
      <c r="V888" s="5" t="str">
        <f t="shared" si="152"/>
        <v>N/A</v>
      </c>
      <c r="W888" s="6" t="str">
        <f t="shared" si="153"/>
        <v>N/A</v>
      </c>
      <c r="X888" s="5" t="s">
        <v>2886</v>
      </c>
    </row>
    <row r="889" spans="1:24" ht="225" x14ac:dyDescent="0.25">
      <c r="A889" s="77">
        <f>VLOOKUP(C889,'BU and Control BU Listing'!A:E,5,FALSE)</f>
        <v>26000</v>
      </c>
      <c r="B889" s="80" t="s">
        <v>8895</v>
      </c>
      <c r="C889" s="22" t="str">
        <f t="shared" si="145"/>
        <v>29700</v>
      </c>
      <c r="D889" s="22" t="str">
        <f t="shared" si="146"/>
        <v>03490</v>
      </c>
      <c r="E889" s="21" t="str">
        <f>VLOOKUP(B889,'Table A as of March 2024'!A:G,7,FALSE)</f>
        <v>Germanna Community College</v>
      </c>
      <c r="F889" s="21" t="str">
        <f>VLOOKUP(B889,'Table A as of March 2024'!A:H,8,FALSE)</f>
        <v>NewEconomyWrkfrcCrdntlGrntFnd</v>
      </c>
      <c r="G889" s="11" t="str">
        <f>VLOOKUP(B889,'Table A as of March 2024'!A:I,9,FALSE)</f>
        <v>500</v>
      </c>
      <c r="H889" t="str">
        <f>VLOOKUP(B889,'Table A as of March 2024'!A:L,12,FALSE)</f>
        <v>No</v>
      </c>
      <c r="I889" s="9" t="str">
        <f>VLOOKUP(B889,'Table A as of March 2024'!A:M,13,FALSE)</f>
        <v>U</v>
      </c>
      <c r="K889" t="str">
        <f>VLOOKUP(G889,'ACFR Class Vlookup'!A:B,2,FALSE)</f>
        <v>N/A</v>
      </c>
      <c r="L889" s="1" t="str">
        <f>VLOOKUP(D889,'Fund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889" s="6" t="str">
        <f t="shared" si="147"/>
        <v>N/A</v>
      </c>
      <c r="N889" s="6" t="s">
        <v>2886</v>
      </c>
      <c r="O889" s="6" t="str">
        <f t="shared" si="148"/>
        <v>N/A</v>
      </c>
      <c r="P889" s="5" t="s">
        <v>2886</v>
      </c>
      <c r="Q889" s="6" t="str">
        <f t="shared" si="149"/>
        <v>N/A</v>
      </c>
      <c r="R889" s="7" t="str">
        <f t="shared" si="154"/>
        <v>No</v>
      </c>
      <c r="S889" s="5" t="str">
        <f t="shared" si="150"/>
        <v>N/A</v>
      </c>
      <c r="T889" s="6" t="str">
        <f t="shared" si="151"/>
        <v>N/A</v>
      </c>
      <c r="U889" s="7" t="str">
        <f t="shared" si="155"/>
        <v>No</v>
      </c>
      <c r="V889" s="5" t="str">
        <f t="shared" si="152"/>
        <v>N/A</v>
      </c>
      <c r="W889" s="6" t="str">
        <f t="shared" si="153"/>
        <v>N/A</v>
      </c>
      <c r="X889" s="5" t="s">
        <v>2886</v>
      </c>
    </row>
    <row r="890" spans="1:24" ht="90" x14ac:dyDescent="0.25">
      <c r="A890" s="77">
        <f>VLOOKUP(C890,'BU and Control BU Listing'!A:E,5,FALSE)</f>
        <v>26000</v>
      </c>
      <c r="B890" s="80" t="s">
        <v>5944</v>
      </c>
      <c r="C890" s="22" t="str">
        <f t="shared" si="145"/>
        <v>29700</v>
      </c>
      <c r="D890" s="22" t="str">
        <f t="shared" si="146"/>
        <v>03690</v>
      </c>
      <c r="E890" s="21" t="str">
        <f>VLOOKUP(B890,'Table A as of March 2024'!A:G,7,FALSE)</f>
        <v>Germanna Community College</v>
      </c>
      <c r="F890" s="21" t="str">
        <f>VLOOKUP(B890,'Table A as of March 2024'!A:H,8,FALSE)</f>
        <v>EduStabFund-Institutn-COVID-19</v>
      </c>
      <c r="G890" s="11" t="str">
        <f>VLOOKUP(B890,'Table A as of March 2024'!A:I,9,FALSE)</f>
        <v>500</v>
      </c>
      <c r="H890" t="str">
        <f>VLOOKUP(B890,'Table A as of March 2024'!A:L,12,FALSE)</f>
        <v>No</v>
      </c>
      <c r="I890" s="9" t="str">
        <f>VLOOKUP(B890,'Table A as of March 2024'!A:M,13,FALSE)</f>
        <v>V</v>
      </c>
      <c r="K890" t="str">
        <f>VLOOKUP(G890,'ACFR Class Vlookup'!A:B,2,FALSE)</f>
        <v>N/A</v>
      </c>
      <c r="L890" s="1" t="str">
        <f>VLOOKUP(D890,'Fund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890" s="6" t="str">
        <f t="shared" si="147"/>
        <v>N/A</v>
      </c>
      <c r="N890" s="6" t="s">
        <v>2886</v>
      </c>
      <c r="O890" s="6" t="str">
        <f t="shared" si="148"/>
        <v>N/A</v>
      </c>
      <c r="P890" s="5" t="s">
        <v>2886</v>
      </c>
      <c r="Q890" s="6" t="str">
        <f t="shared" si="149"/>
        <v>N/A</v>
      </c>
      <c r="R890" s="7" t="str">
        <f t="shared" si="154"/>
        <v>No</v>
      </c>
      <c r="S890" s="5" t="str">
        <f t="shared" si="150"/>
        <v>N/A</v>
      </c>
      <c r="T890" s="6" t="str">
        <f t="shared" si="151"/>
        <v>N/A</v>
      </c>
      <c r="U890" s="7" t="str">
        <f t="shared" si="155"/>
        <v>No</v>
      </c>
      <c r="V890" s="5" t="str">
        <f t="shared" si="152"/>
        <v>N/A</v>
      </c>
      <c r="W890" s="6" t="str">
        <f t="shared" si="153"/>
        <v>N/A</v>
      </c>
      <c r="X890" s="5" t="s">
        <v>2886</v>
      </c>
    </row>
    <row r="891" spans="1:24" ht="30" x14ac:dyDescent="0.25">
      <c r="A891" s="77">
        <f>VLOOKUP(C891,'BU and Control BU Listing'!A:E,5,FALSE)</f>
        <v>26000</v>
      </c>
      <c r="B891" s="80" t="s">
        <v>4232</v>
      </c>
      <c r="C891" s="22" t="str">
        <f t="shared" si="145"/>
        <v>29700</v>
      </c>
      <c r="D891" s="22" t="str">
        <f t="shared" si="146"/>
        <v>03860</v>
      </c>
      <c r="E891" s="21" t="str">
        <f>VLOOKUP(B891,'Table A as of March 2024'!A:G,7,FALSE)</f>
        <v>Germanna Community College</v>
      </c>
      <c r="F891" s="21" t="str">
        <f>VLOOKUP(B891,'Table A as of March 2024'!A:H,8,FALSE)</f>
        <v>Rcycl Matl Sale-Non-Gen/Fed-HE</v>
      </c>
      <c r="G891" s="11" t="str">
        <f>VLOOKUP(B891,'Table A as of March 2024'!A:I,9,FALSE)</f>
        <v>500</v>
      </c>
      <c r="H891" t="str">
        <f>VLOOKUP(B891,'Table A as of March 2024'!A:L,12,FALSE)</f>
        <v>No</v>
      </c>
      <c r="I891" s="9" t="str">
        <f>VLOOKUP(B891,'Table A as of March 2024'!A:M,13,FALSE)</f>
        <v>U</v>
      </c>
      <c r="K891" t="str">
        <f>VLOOKUP(G891,'ACFR Class Vlookup'!A:B,2,FALSE)</f>
        <v>N/A</v>
      </c>
      <c r="L891" s="1" t="str">
        <f>VLOOKUP(D891,'Fund Information'!A:F,6,FALSE)</f>
        <v>Higher Education activity included on higher education financial statement template submissions.</v>
      </c>
      <c r="M891" s="6" t="str">
        <f t="shared" si="147"/>
        <v>N/A</v>
      </c>
      <c r="N891" s="6" t="s">
        <v>2886</v>
      </c>
      <c r="O891" s="6" t="str">
        <f t="shared" si="148"/>
        <v>N/A</v>
      </c>
      <c r="P891" s="5" t="s">
        <v>2886</v>
      </c>
      <c r="Q891" s="6" t="str">
        <f t="shared" si="149"/>
        <v>N/A</v>
      </c>
      <c r="R891" s="7" t="str">
        <f t="shared" si="154"/>
        <v>No</v>
      </c>
      <c r="S891" s="5" t="str">
        <f t="shared" si="150"/>
        <v>N/A</v>
      </c>
      <c r="T891" s="6" t="str">
        <f t="shared" si="151"/>
        <v>N/A</v>
      </c>
      <c r="U891" s="7" t="str">
        <f t="shared" si="155"/>
        <v>No</v>
      </c>
      <c r="V891" s="5" t="str">
        <f t="shared" si="152"/>
        <v>N/A</v>
      </c>
      <c r="W891" s="6" t="str">
        <f t="shared" si="153"/>
        <v>N/A</v>
      </c>
      <c r="X891" s="5" t="s">
        <v>2886</v>
      </c>
    </row>
    <row r="892" spans="1:24" ht="45" x14ac:dyDescent="0.25">
      <c r="A892" s="77">
        <f>VLOOKUP(C892,'BU and Control BU Listing'!A:E,5,FALSE)</f>
        <v>26000</v>
      </c>
      <c r="B892" s="80" t="s">
        <v>4233</v>
      </c>
      <c r="C892" s="22" t="str">
        <f t="shared" si="145"/>
        <v>29700</v>
      </c>
      <c r="D892" s="22" t="str">
        <f t="shared" si="146"/>
        <v>03870</v>
      </c>
      <c r="E892" s="21" t="str">
        <f>VLOOKUP(B892,'Table A as of March 2024'!A:G,7,FALSE)</f>
        <v>Germanna Community College</v>
      </c>
      <c r="F892" s="21" t="str">
        <f>VLOOKUP(B892,'Table A as of March 2024'!A:H,8,FALSE)</f>
        <v>Srplus Supp&amp;Equip Sales-Gen-HE</v>
      </c>
      <c r="G892" s="11" t="str">
        <f>VLOOKUP(B892,'Table A as of March 2024'!A:I,9,FALSE)</f>
        <v>500</v>
      </c>
      <c r="H892" t="str">
        <f>VLOOKUP(B892,'Table A as of March 2024'!A:L,12,FALSE)</f>
        <v>No</v>
      </c>
      <c r="I892" s="9" t="str">
        <f>VLOOKUP(B892,'Table A as of March 2024'!A:M,13,FALSE)</f>
        <v>U</v>
      </c>
      <c r="K892" t="str">
        <f>VLOOKUP(G892,'ACFR Class Vlookup'!A:B,2,FALSE)</f>
        <v>N/A</v>
      </c>
      <c r="L892" s="1" t="str">
        <f>VLOOKUP(D892,'Fund Information'!A:F,6,FALSE)</f>
        <v>Higher Education activity accounted for on higher education financial statement template submissions.  Accounts for sale of surplus supplies and equipment.</v>
      </c>
      <c r="M892" s="6" t="str">
        <f t="shared" si="147"/>
        <v>N/A</v>
      </c>
      <c r="N892" s="6" t="s">
        <v>2886</v>
      </c>
      <c r="O892" s="6" t="str">
        <f t="shared" si="148"/>
        <v>N/A</v>
      </c>
      <c r="P892" s="5" t="s">
        <v>2886</v>
      </c>
      <c r="Q892" s="6" t="str">
        <f t="shared" si="149"/>
        <v>N/A</v>
      </c>
      <c r="R892" s="7" t="str">
        <f t="shared" si="154"/>
        <v>No</v>
      </c>
      <c r="S892" s="5" t="str">
        <f t="shared" si="150"/>
        <v>N/A</v>
      </c>
      <c r="T892" s="6" t="str">
        <f t="shared" si="151"/>
        <v>N/A</v>
      </c>
      <c r="U892" s="7" t="str">
        <f t="shared" si="155"/>
        <v>No</v>
      </c>
      <c r="V892" s="5" t="str">
        <f t="shared" si="152"/>
        <v>N/A</v>
      </c>
      <c r="W892" s="6" t="str">
        <f t="shared" si="153"/>
        <v>N/A</v>
      </c>
      <c r="X892" s="5" t="s">
        <v>2886</v>
      </c>
    </row>
    <row r="893" spans="1:24" ht="30" x14ac:dyDescent="0.25">
      <c r="A893" s="77">
        <f>VLOOKUP(C893,'BU and Control BU Listing'!A:E,5,FALSE)</f>
        <v>26000</v>
      </c>
      <c r="B893" s="80" t="s">
        <v>8896</v>
      </c>
      <c r="C893" s="22" t="str">
        <f t="shared" si="145"/>
        <v>29700</v>
      </c>
      <c r="D893" s="22" t="str">
        <f t="shared" si="146"/>
        <v>03900</v>
      </c>
      <c r="E893" s="21" t="str">
        <f>VLOOKUP(B893,'Table A as of March 2024'!A:G,7,FALSE)</f>
        <v>Germanna Community College</v>
      </c>
      <c r="F893" s="21" t="str">
        <f>VLOOKUP(B893,'Table A as of March 2024'!A:H,8,FALSE)</f>
        <v>Insurance Recovery - Higher Ed</v>
      </c>
      <c r="G893" s="11" t="str">
        <f>VLOOKUP(B893,'Table A as of March 2024'!A:I,9,FALSE)</f>
        <v>500</v>
      </c>
      <c r="H893" t="str">
        <f>VLOOKUP(B893,'Table A as of March 2024'!A:L,12,FALSE)</f>
        <v>No</v>
      </c>
      <c r="I893" s="9" t="str">
        <f>VLOOKUP(B893,'Table A as of March 2024'!A:M,13,FALSE)</f>
        <v>U</v>
      </c>
      <c r="K893" t="str">
        <f>VLOOKUP(G893,'ACFR Class Vlookup'!A:B,2,FALSE)</f>
        <v>N/A</v>
      </c>
      <c r="L893" s="1" t="str">
        <f>VLOOKUP(D893,'Fund Information'!A:F,6,FALSE)</f>
        <v>Higher Education activity included on higher education financial statement template submissions.</v>
      </c>
      <c r="M893" s="6" t="str">
        <f t="shared" si="147"/>
        <v>N/A</v>
      </c>
      <c r="N893" s="6" t="s">
        <v>2886</v>
      </c>
      <c r="O893" s="6" t="str">
        <f t="shared" si="148"/>
        <v>N/A</v>
      </c>
      <c r="P893" s="5" t="s">
        <v>2886</v>
      </c>
      <c r="Q893" s="6" t="str">
        <f t="shared" si="149"/>
        <v>N/A</v>
      </c>
      <c r="R893" s="7" t="str">
        <f t="shared" si="154"/>
        <v>No</v>
      </c>
      <c r="S893" s="5" t="str">
        <f t="shared" si="150"/>
        <v>N/A</v>
      </c>
      <c r="T893" s="6" t="str">
        <f t="shared" si="151"/>
        <v>N/A</v>
      </c>
      <c r="U893" s="7" t="str">
        <f t="shared" si="155"/>
        <v>No</v>
      </c>
      <c r="V893" s="5" t="str">
        <f t="shared" si="152"/>
        <v>N/A</v>
      </c>
      <c r="W893" s="6" t="str">
        <f t="shared" si="153"/>
        <v>N/A</v>
      </c>
      <c r="X893" s="5" t="s">
        <v>2886</v>
      </c>
    </row>
    <row r="894" spans="1:24" ht="75" x14ac:dyDescent="0.25">
      <c r="A894" s="77">
        <f>VLOOKUP(C894,'BU and Control BU Listing'!A:E,5,FALSE)</f>
        <v>26000</v>
      </c>
      <c r="B894" s="80" t="s">
        <v>4234</v>
      </c>
      <c r="C894" s="22" t="str">
        <f t="shared" si="145"/>
        <v>29700</v>
      </c>
      <c r="D894" s="22" t="str">
        <f t="shared" si="146"/>
        <v>07005</v>
      </c>
      <c r="E894" s="21" t="str">
        <f>VLOOKUP(B894,'Table A as of March 2024'!A:G,7,FALSE)</f>
        <v>Germanna Community College</v>
      </c>
      <c r="F894" s="21" t="str">
        <f>VLOOKUP(B894,'Table A as of March 2024'!A:H,8,FALSE)</f>
        <v>Trust And Agency-VCCS</v>
      </c>
      <c r="G894" s="11" t="str">
        <f>VLOOKUP(B894,'Table A as of March 2024'!A:I,9,FALSE)</f>
        <v>500</v>
      </c>
      <c r="H894" t="str">
        <f>VLOOKUP(B894,'Table A as of March 2024'!A:L,12,FALSE)</f>
        <v>No</v>
      </c>
      <c r="I894" s="9" t="str">
        <f>VLOOKUP(B894,'Table A as of March 2024'!A:M,13,FALSE)</f>
        <v>R</v>
      </c>
      <c r="K894" t="str">
        <f>VLOOKUP(G894,'ACFR Class Vlookup'!A:B,2,FALSE)</f>
        <v>N/A</v>
      </c>
      <c r="L894" s="1" t="str">
        <f>VLOOKUP(D894,'Fund Information'!A:F,6,FALSE)</f>
        <v>Higher Education activity included on higher education financial statement template submissions.
4/1/17 - Financial Reporting Validation of ACFR Chartfield Attributes – December FY 2017 analysis-Changing all HE to 500</v>
      </c>
      <c r="M894" s="6" t="str">
        <f t="shared" si="147"/>
        <v>N/A</v>
      </c>
      <c r="N894" s="6" t="s">
        <v>2886</v>
      </c>
      <c r="O894" s="6" t="str">
        <f t="shared" si="148"/>
        <v>N/A</v>
      </c>
      <c r="P894" s="5" t="s">
        <v>2886</v>
      </c>
      <c r="Q894" s="6" t="str">
        <f t="shared" si="149"/>
        <v>N/A</v>
      </c>
      <c r="R894" s="7" t="str">
        <f t="shared" si="154"/>
        <v>No</v>
      </c>
      <c r="S894" s="5" t="str">
        <f t="shared" si="150"/>
        <v>N/A</v>
      </c>
      <c r="T894" s="6" t="str">
        <f t="shared" si="151"/>
        <v>N/A</v>
      </c>
      <c r="U894" s="7" t="str">
        <f t="shared" si="155"/>
        <v>No</v>
      </c>
      <c r="V894" s="5" t="str">
        <f t="shared" si="152"/>
        <v>N/A</v>
      </c>
      <c r="W894" s="6" t="str">
        <f t="shared" si="153"/>
        <v>N/A</v>
      </c>
      <c r="X894" s="5" t="s">
        <v>2886</v>
      </c>
    </row>
    <row r="895" spans="1:24" ht="30" x14ac:dyDescent="0.25">
      <c r="A895" s="77">
        <f>VLOOKUP(C895,'BU and Control BU Listing'!A:E,5,FALSE)</f>
        <v>26000</v>
      </c>
      <c r="B895" s="80" t="s">
        <v>4235</v>
      </c>
      <c r="C895" s="22" t="str">
        <f t="shared" si="145"/>
        <v>29700</v>
      </c>
      <c r="D895" s="22" t="str">
        <f t="shared" si="146"/>
        <v>08140</v>
      </c>
      <c r="E895" s="21" t="str">
        <f>VLOOKUP(B895,'Table A as of March 2024'!A:G,7,FALSE)</f>
        <v>Germanna Community College</v>
      </c>
      <c r="F895" s="21" t="str">
        <f>VLOOKUP(B895,'Table A as of March 2024'!A:H,8,FALSE)</f>
        <v>9(D) Debt Service-Prin/Int Pay</v>
      </c>
      <c r="G895" s="11" t="str">
        <f>VLOOKUP(B895,'Table A as of March 2024'!A:I,9,FALSE)</f>
        <v>500</v>
      </c>
      <c r="H895" t="str">
        <f>VLOOKUP(B895,'Table A as of March 2024'!A:L,12,FALSE)</f>
        <v>No</v>
      </c>
      <c r="I895" s="9" t="str">
        <f>VLOOKUP(B895,'Table A as of March 2024'!A:M,13,FALSE)</f>
        <v>R</v>
      </c>
      <c r="K895" t="str">
        <f>VLOOKUP(G895,'ACFR Class Vlookup'!A:B,2,FALSE)</f>
        <v>N/A</v>
      </c>
      <c r="L895" s="1" t="str">
        <f>VLOOKUP(D895,'Fund Information'!A:F,6,FALSE)</f>
        <v>Higher Education activity included on higher education financial statement template submissions.</v>
      </c>
      <c r="M895" s="6" t="str">
        <f t="shared" si="147"/>
        <v>N/A</v>
      </c>
      <c r="N895" s="6" t="s">
        <v>2886</v>
      </c>
      <c r="O895" s="6" t="str">
        <f t="shared" si="148"/>
        <v>N/A</v>
      </c>
      <c r="P895" s="5" t="s">
        <v>2886</v>
      </c>
      <c r="Q895" s="6" t="str">
        <f t="shared" si="149"/>
        <v>N/A</v>
      </c>
      <c r="R895" s="7" t="str">
        <f t="shared" si="154"/>
        <v>No</v>
      </c>
      <c r="S895" s="5" t="str">
        <f t="shared" si="150"/>
        <v>N/A</v>
      </c>
      <c r="T895" s="6" t="str">
        <f t="shared" si="151"/>
        <v>N/A</v>
      </c>
      <c r="U895" s="7" t="str">
        <f t="shared" si="155"/>
        <v>No</v>
      </c>
      <c r="V895" s="5" t="str">
        <f t="shared" si="152"/>
        <v>N/A</v>
      </c>
      <c r="W895" s="6" t="str">
        <f t="shared" si="153"/>
        <v>N/A</v>
      </c>
      <c r="X895" s="5" t="s">
        <v>2886</v>
      </c>
    </row>
    <row r="896" spans="1:24" ht="30" x14ac:dyDescent="0.25">
      <c r="A896" s="77">
        <f>VLOOKUP(C896,'BU and Control BU Listing'!A:E,5,FALSE)</f>
        <v>26000</v>
      </c>
      <c r="B896" s="80" t="s">
        <v>4236</v>
      </c>
      <c r="C896" s="22" t="str">
        <f t="shared" si="145"/>
        <v>29700</v>
      </c>
      <c r="D896" s="22" t="str">
        <f t="shared" si="146"/>
        <v>08170</v>
      </c>
      <c r="E896" s="21" t="str">
        <f>VLOOKUP(B896,'Table A as of March 2024'!A:G,7,FALSE)</f>
        <v>Germanna Community College</v>
      </c>
      <c r="F896" s="21" t="str">
        <f>VLOOKUP(B896,'Table A as of March 2024'!A:H,8,FALSE)</f>
        <v>VCBA 21St Century</v>
      </c>
      <c r="G896" s="11" t="str">
        <f>VLOOKUP(B896,'Table A as of March 2024'!A:I,9,FALSE)</f>
        <v>500</v>
      </c>
      <c r="H896" t="str">
        <f>VLOOKUP(B896,'Table A as of March 2024'!A:L,12,FALSE)</f>
        <v>No</v>
      </c>
      <c r="I896" s="9" t="str">
        <f>VLOOKUP(B896,'Table A as of March 2024'!A:M,13,FALSE)</f>
        <v>R</v>
      </c>
      <c r="K896" t="str">
        <f>VLOOKUP(G896,'ACFR Class Vlookup'!A:B,2,FALSE)</f>
        <v>N/A</v>
      </c>
      <c r="L896" s="1" t="str">
        <f>VLOOKUP(D896,'Fund Information'!A:F,6,FALSE)</f>
        <v>Higher Education activity included on higher education financial statement template submission.</v>
      </c>
      <c r="M896" s="6" t="str">
        <f t="shared" si="147"/>
        <v>N/A</v>
      </c>
      <c r="N896" s="6" t="s">
        <v>2886</v>
      </c>
      <c r="O896" s="6" t="str">
        <f t="shared" si="148"/>
        <v>N/A</v>
      </c>
      <c r="P896" s="5" t="s">
        <v>2886</v>
      </c>
      <c r="Q896" s="6" t="str">
        <f t="shared" si="149"/>
        <v>N/A</v>
      </c>
      <c r="R896" s="7" t="str">
        <f t="shared" si="154"/>
        <v>No</v>
      </c>
      <c r="S896" s="5" t="str">
        <f t="shared" si="150"/>
        <v>N/A</v>
      </c>
      <c r="T896" s="6" t="str">
        <f t="shared" si="151"/>
        <v>N/A</v>
      </c>
      <c r="U896" s="7" t="str">
        <f t="shared" si="155"/>
        <v>No</v>
      </c>
      <c r="V896" s="5" t="str">
        <f t="shared" si="152"/>
        <v>N/A</v>
      </c>
      <c r="W896" s="6" t="str">
        <f t="shared" si="153"/>
        <v>N/A</v>
      </c>
      <c r="X896" s="5" t="s">
        <v>2886</v>
      </c>
    </row>
    <row r="897" spans="1:24" ht="75" x14ac:dyDescent="0.25">
      <c r="A897" s="77">
        <f>VLOOKUP(C897,'BU and Control BU Listing'!A:E,5,FALSE)</f>
        <v>26000</v>
      </c>
      <c r="B897" s="80" t="s">
        <v>4238</v>
      </c>
      <c r="C897" s="22" t="str">
        <f t="shared" si="145"/>
        <v>29800</v>
      </c>
      <c r="D897" s="22" t="str">
        <f t="shared" si="146"/>
        <v>03000</v>
      </c>
      <c r="E897" s="21" t="str">
        <f>VLOOKUP(B897,'Table A as of March 2024'!A:G,7,FALSE)</f>
        <v>Laurel Ridge Community College</v>
      </c>
      <c r="F897" s="21" t="str">
        <f>VLOOKUP(B897,'Table A as of March 2024'!A:H,8,FALSE)</f>
        <v>Higher Education Operating</v>
      </c>
      <c r="G897" s="11" t="str">
        <f>VLOOKUP(B897,'Table A as of March 2024'!A:I,9,FALSE)</f>
        <v>500</v>
      </c>
      <c r="H897" t="str">
        <f>VLOOKUP(B897,'Table A as of March 2024'!A:L,12,FALSE)</f>
        <v>No</v>
      </c>
      <c r="I897" s="9" t="str">
        <f>VLOOKUP(B897,'Table A as of March 2024'!A:M,13,FALSE)</f>
        <v>U</v>
      </c>
      <c r="K897" t="str">
        <f>VLOOKUP(G897,'ACFR Class Vlookup'!A:B,2,FALSE)</f>
        <v>N/A</v>
      </c>
      <c r="L897" s="1" t="str">
        <f>VLOOKUP(D897,'Fund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897" s="6" t="str">
        <f t="shared" si="147"/>
        <v>N/A</v>
      </c>
      <c r="N897" s="6" t="s">
        <v>2886</v>
      </c>
      <c r="O897" s="6" t="str">
        <f t="shared" si="148"/>
        <v>N/A</v>
      </c>
      <c r="P897" s="5" t="s">
        <v>2886</v>
      </c>
      <c r="Q897" s="6" t="str">
        <f t="shared" si="149"/>
        <v>N/A</v>
      </c>
      <c r="R897" s="7" t="str">
        <f t="shared" si="154"/>
        <v>No</v>
      </c>
      <c r="S897" s="5" t="str">
        <f t="shared" si="150"/>
        <v>N/A</v>
      </c>
      <c r="T897" s="6" t="str">
        <f t="shared" si="151"/>
        <v>N/A</v>
      </c>
      <c r="U897" s="7" t="str">
        <f t="shared" si="155"/>
        <v>No</v>
      </c>
      <c r="V897" s="5" t="str">
        <f t="shared" si="152"/>
        <v>N/A</v>
      </c>
      <c r="W897" s="6" t="str">
        <f t="shared" si="153"/>
        <v>N/A</v>
      </c>
      <c r="X897" s="5" t="s">
        <v>2886</v>
      </c>
    </row>
    <row r="898" spans="1:24" ht="30" x14ac:dyDescent="0.25">
      <c r="A898" s="77">
        <f>VLOOKUP(C898,'BU and Control BU Listing'!A:E,5,FALSE)</f>
        <v>26000</v>
      </c>
      <c r="B898" s="80" t="s">
        <v>4239</v>
      </c>
      <c r="C898" s="22" t="str">
        <f t="shared" si="145"/>
        <v>29800</v>
      </c>
      <c r="D898" s="22" t="str">
        <f t="shared" si="146"/>
        <v>03010</v>
      </c>
      <c r="E898" s="21" t="str">
        <f>VLOOKUP(B898,'Table A as of March 2024'!A:G,7,FALSE)</f>
        <v>Laurel Ridge Community College</v>
      </c>
      <c r="F898" s="21" t="str">
        <f>VLOOKUP(B898,'Table A as of March 2024'!A:H,8,FALSE)</f>
        <v>Higher Education Federal</v>
      </c>
      <c r="G898" s="11" t="str">
        <f>VLOOKUP(B898,'Table A as of March 2024'!A:I,9,FALSE)</f>
        <v>500</v>
      </c>
      <c r="H898" t="str">
        <f>VLOOKUP(B898,'Table A as of March 2024'!A:L,12,FALSE)</f>
        <v>No</v>
      </c>
      <c r="I898" s="9" t="str">
        <f>VLOOKUP(B898,'Table A as of March 2024'!A:M,13,FALSE)</f>
        <v>R</v>
      </c>
      <c r="K898" t="str">
        <f>VLOOKUP(G898,'ACFR Class Vlookup'!A:B,2,FALSE)</f>
        <v>N/A</v>
      </c>
      <c r="L898" s="1" t="str">
        <f>VLOOKUP(D898,'Fund Information'!A:F,6,FALSE)</f>
        <v>Higher Education activity included on higher education financial statement template submissions.</v>
      </c>
      <c r="M898" s="6" t="str">
        <f t="shared" si="147"/>
        <v>N/A</v>
      </c>
      <c r="N898" s="6" t="s">
        <v>2886</v>
      </c>
      <c r="O898" s="6" t="str">
        <f t="shared" si="148"/>
        <v>N/A</v>
      </c>
      <c r="P898" s="5" t="s">
        <v>2886</v>
      </c>
      <c r="Q898" s="6" t="str">
        <f t="shared" si="149"/>
        <v>N/A</v>
      </c>
      <c r="R898" s="7" t="str">
        <f t="shared" si="154"/>
        <v>No</v>
      </c>
      <c r="S898" s="5" t="str">
        <f t="shared" si="150"/>
        <v>N/A</v>
      </c>
      <c r="T898" s="6" t="str">
        <f t="shared" si="151"/>
        <v>N/A</v>
      </c>
      <c r="U898" s="7" t="str">
        <f t="shared" si="155"/>
        <v>No</v>
      </c>
      <c r="V898" s="5" t="str">
        <f t="shared" si="152"/>
        <v>N/A</v>
      </c>
      <c r="W898" s="6" t="str">
        <f t="shared" si="153"/>
        <v>N/A</v>
      </c>
      <c r="X898" s="5" t="s">
        <v>2886</v>
      </c>
    </row>
    <row r="899" spans="1:24" ht="30" x14ac:dyDescent="0.25">
      <c r="A899" s="77">
        <f>VLOOKUP(C899,'BU and Control BU Listing'!A:E,5,FALSE)</f>
        <v>26000</v>
      </c>
      <c r="B899" s="80" t="s">
        <v>4240</v>
      </c>
      <c r="C899" s="22" t="str">
        <f t="shared" ref="C899:C962" si="156">LEFT(B899,5)</f>
        <v>29800</v>
      </c>
      <c r="D899" s="22" t="str">
        <f t="shared" ref="D899:D962" si="157">RIGHT(B899,5)</f>
        <v>03020</v>
      </c>
      <c r="E899" s="21" t="str">
        <f>VLOOKUP(B899,'Table A as of March 2024'!A:G,7,FALSE)</f>
        <v>Laurel Ridge Community College</v>
      </c>
      <c r="F899" s="21" t="str">
        <f>VLOOKUP(B899,'Table A as of March 2024'!A:H,8,FALSE)</f>
        <v>Foundation/Othr Grants/Cntrcts</v>
      </c>
      <c r="G899" s="11" t="str">
        <f>VLOOKUP(B899,'Table A as of March 2024'!A:I,9,FALSE)</f>
        <v>500</v>
      </c>
      <c r="H899" t="str">
        <f>VLOOKUP(B899,'Table A as of March 2024'!A:L,12,FALSE)</f>
        <v>No</v>
      </c>
      <c r="I899" s="9" t="str">
        <f>VLOOKUP(B899,'Table A as of March 2024'!A:M,13,FALSE)</f>
        <v>R</v>
      </c>
      <c r="K899" t="str">
        <f>VLOOKUP(G899,'ACFR Class Vlookup'!A:B,2,FALSE)</f>
        <v>N/A</v>
      </c>
      <c r="L899" s="1" t="str">
        <f>VLOOKUP(D899,'Fund Information'!A:F,6,FALSE)</f>
        <v>Higher Education activity included on higher education financial statement template submissions.</v>
      </c>
      <c r="M899" s="6" t="str">
        <f t="shared" ref="M899:M962" si="158">IF(L899="","Answer Required","N/A")</f>
        <v>N/A</v>
      </c>
      <c r="N899" s="6" t="s">
        <v>2886</v>
      </c>
      <c r="O899" s="6" t="str">
        <f t="shared" ref="O899:O962" si="159">IF(N899="No","Answer Required","N/A")</f>
        <v>N/A</v>
      </c>
      <c r="P899" s="5" t="s">
        <v>2886</v>
      </c>
      <c r="Q899" s="6" t="str">
        <f t="shared" ref="Q899:Q962" si="160">IF(P899="No","Answer Required","N/A")</f>
        <v>N/A</v>
      </c>
      <c r="R899" s="7" t="str">
        <f t="shared" si="154"/>
        <v>No</v>
      </c>
      <c r="S899" s="5" t="str">
        <f t="shared" ref="S899:S962" si="161">IF($K899="Governmental","Answer Required","N/A")</f>
        <v>N/A</v>
      </c>
      <c r="T899" s="6" t="str">
        <f t="shared" ref="T899:T962" si="162">IF(AND(S899="Yes",R899="Yes"),"Answer Required",IF(AND(S899="no",R899="no"),"Answer Required","N/A"))</f>
        <v>N/A</v>
      </c>
      <c r="U899" s="7" t="str">
        <f t="shared" si="155"/>
        <v>No</v>
      </c>
      <c r="V899" s="5" t="str">
        <f t="shared" ref="V899:V962" si="163">IF($K899="Governmental","Answer Required","N/A")</f>
        <v>N/A</v>
      </c>
      <c r="W899" s="6" t="str">
        <f t="shared" ref="W899:W962" si="164">IF(AND(V899="Yes",U899="Yes"),"Answer Required",IF(AND(V899="no",U899="no"),"Answer Required","N/A"))</f>
        <v>N/A</v>
      </c>
      <c r="X899" s="5" t="s">
        <v>2886</v>
      </c>
    </row>
    <row r="900" spans="1:24" ht="30" x14ac:dyDescent="0.25">
      <c r="A900" s="77">
        <f>VLOOKUP(C900,'BU and Control BU Listing'!A:E,5,FALSE)</f>
        <v>26000</v>
      </c>
      <c r="B900" s="80" t="s">
        <v>4241</v>
      </c>
      <c r="C900" s="22" t="str">
        <f t="shared" si="156"/>
        <v>29800</v>
      </c>
      <c r="D900" s="22" t="str">
        <f t="shared" si="157"/>
        <v>03030</v>
      </c>
      <c r="E900" s="21" t="str">
        <f>VLOOKUP(B900,'Table A as of March 2024'!A:G,7,FALSE)</f>
        <v>Laurel Ridge Community College</v>
      </c>
      <c r="F900" s="21" t="str">
        <f>VLOOKUP(B900,'Table A as of March 2024'!A:H,8,FALSE)</f>
        <v>Indirect Cost Recovery</v>
      </c>
      <c r="G900" s="11" t="str">
        <f>VLOOKUP(B900,'Table A as of March 2024'!A:I,9,FALSE)</f>
        <v>500</v>
      </c>
      <c r="H900" t="str">
        <f>VLOOKUP(B900,'Table A as of March 2024'!A:L,12,FALSE)</f>
        <v>No</v>
      </c>
      <c r="I900" s="9" t="str">
        <f>VLOOKUP(B900,'Table A as of March 2024'!A:M,13,FALSE)</f>
        <v>U</v>
      </c>
      <c r="K900" t="str">
        <f>VLOOKUP(G900,'ACFR Class Vlookup'!A:B,2,FALSE)</f>
        <v>N/A</v>
      </c>
      <c r="L900" s="1" t="str">
        <f>VLOOKUP(D900,'Fund Information'!A:F,6,FALSE)</f>
        <v>Higher Education activity included on higher education financial statement template submissions.</v>
      </c>
      <c r="M900" s="6" t="str">
        <f t="shared" si="158"/>
        <v>N/A</v>
      </c>
      <c r="N900" s="6" t="s">
        <v>2886</v>
      </c>
      <c r="O900" s="6" t="str">
        <f t="shared" si="159"/>
        <v>N/A</v>
      </c>
      <c r="P900" s="5" t="s">
        <v>2886</v>
      </c>
      <c r="Q900" s="6" t="str">
        <f t="shared" si="160"/>
        <v>N/A</v>
      </c>
      <c r="R900" s="7" t="str">
        <f t="shared" si="154"/>
        <v>No</v>
      </c>
      <c r="S900" s="5" t="str">
        <f t="shared" si="161"/>
        <v>N/A</v>
      </c>
      <c r="T900" s="6" t="str">
        <f t="shared" si="162"/>
        <v>N/A</v>
      </c>
      <c r="U900" s="7" t="str">
        <f t="shared" si="155"/>
        <v>No</v>
      </c>
      <c r="V900" s="5" t="str">
        <f t="shared" si="163"/>
        <v>N/A</v>
      </c>
      <c r="W900" s="6" t="str">
        <f t="shared" si="164"/>
        <v>N/A</v>
      </c>
      <c r="X900" s="5" t="s">
        <v>2886</v>
      </c>
    </row>
    <row r="901" spans="1:24" ht="240" x14ac:dyDescent="0.25">
      <c r="A901" s="77">
        <f>VLOOKUP(C901,'BU and Control BU Listing'!A:E,5,FALSE)</f>
        <v>26000</v>
      </c>
      <c r="B901" s="80" t="s">
        <v>8732</v>
      </c>
      <c r="C901" s="22" t="str">
        <f t="shared" si="156"/>
        <v>29800</v>
      </c>
      <c r="D901" s="22" t="str">
        <f t="shared" si="157"/>
        <v>03040</v>
      </c>
      <c r="E901" s="21" t="str">
        <f>VLOOKUP(B901,'Table A as of March 2024'!A:G,7,FALSE)</f>
        <v>Laurel Ridge Community College</v>
      </c>
      <c r="F901" s="21" t="str">
        <f>VLOOKUP(B901,'Table A as of March 2024'!A:H,8,FALSE)</f>
        <v>Institutional Reserve Fund</v>
      </c>
      <c r="G901" s="11" t="str">
        <f>VLOOKUP(B901,'Table A as of March 2024'!A:I,9,FALSE)</f>
        <v>500</v>
      </c>
      <c r="H901" t="str">
        <f>VLOOKUP(B901,'Table A as of March 2024'!A:L,12,FALSE)</f>
        <v>No</v>
      </c>
      <c r="I901" s="9" t="str">
        <f>VLOOKUP(B901,'Table A as of March 2024'!A:M,13,FALSE)</f>
        <v>U</v>
      </c>
      <c r="K901" t="str">
        <f>VLOOKUP(G901,'ACFR Class Vlookup'!A:B,2,FALSE)</f>
        <v>N/A</v>
      </c>
      <c r="L901" s="1" t="str">
        <f>VLOOKUP(D901,'Fund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901" s="6" t="str">
        <f t="shared" si="158"/>
        <v>N/A</v>
      </c>
      <c r="N901" s="6" t="s">
        <v>2886</v>
      </c>
      <c r="O901" s="6" t="str">
        <f t="shared" si="159"/>
        <v>N/A</v>
      </c>
      <c r="P901" s="5" t="s">
        <v>2886</v>
      </c>
      <c r="Q901" s="6" t="str">
        <f t="shared" si="160"/>
        <v>N/A</v>
      </c>
      <c r="R901" s="7" t="str">
        <f t="shared" si="154"/>
        <v>No</v>
      </c>
      <c r="S901" s="5" t="str">
        <f t="shared" si="161"/>
        <v>N/A</v>
      </c>
      <c r="T901" s="6" t="str">
        <f t="shared" si="162"/>
        <v>N/A</v>
      </c>
      <c r="U901" s="7" t="str">
        <f t="shared" si="155"/>
        <v>No</v>
      </c>
      <c r="V901" s="5" t="str">
        <f t="shared" si="163"/>
        <v>N/A</v>
      </c>
      <c r="W901" s="6" t="str">
        <f t="shared" si="164"/>
        <v>N/A</v>
      </c>
      <c r="X901" s="5" t="s">
        <v>2886</v>
      </c>
    </row>
    <row r="902" spans="1:24" ht="60" x14ac:dyDescent="0.25">
      <c r="A902" s="77">
        <f>VLOOKUP(C902,'BU and Control BU Listing'!A:E,5,FALSE)</f>
        <v>26000</v>
      </c>
      <c r="B902" s="80" t="s">
        <v>4242</v>
      </c>
      <c r="C902" s="22" t="str">
        <f t="shared" si="156"/>
        <v>29800</v>
      </c>
      <c r="D902" s="22" t="str">
        <f t="shared" si="157"/>
        <v>03060</v>
      </c>
      <c r="E902" s="21" t="str">
        <f>VLOOKUP(B902,'Table A as of March 2024'!A:G,7,FALSE)</f>
        <v>Laurel Ridge Community College</v>
      </c>
      <c r="F902" s="21" t="str">
        <f>VLOOKUP(B902,'Table A as of March 2024'!A:H,8,FALSE)</f>
        <v>Auxiliary Enterprise</v>
      </c>
      <c r="G902" s="11" t="str">
        <f>VLOOKUP(B902,'Table A as of March 2024'!A:I,9,FALSE)</f>
        <v>500</v>
      </c>
      <c r="H902" t="str">
        <f>VLOOKUP(B902,'Table A as of March 2024'!A:L,12,FALSE)</f>
        <v>No</v>
      </c>
      <c r="I902" s="9" t="str">
        <f>VLOOKUP(B902,'Table A as of March 2024'!A:M,13,FALSE)</f>
        <v>U</v>
      </c>
      <c r="K902" t="str">
        <f>VLOOKUP(G902,'ACFR Class Vlookup'!A:B,2,FALSE)</f>
        <v>N/A</v>
      </c>
      <c r="L902" s="1" t="str">
        <f>VLOOKUP(D902,'Fund Information'!A:F,6,FALSE)</f>
        <v>The Higher Education Auxiliary Enterprise fund accounts for the Auxiliary activities at the colleges/universities.  These activities include such things as food service, bookstores, student health servicces and recreation/intramural programs.</v>
      </c>
      <c r="M902" s="6" t="str">
        <f t="shared" si="158"/>
        <v>N/A</v>
      </c>
      <c r="N902" s="6" t="s">
        <v>2886</v>
      </c>
      <c r="O902" s="6" t="str">
        <f t="shared" si="159"/>
        <v>N/A</v>
      </c>
      <c r="P902" s="5" t="s">
        <v>2886</v>
      </c>
      <c r="Q902" s="6" t="str">
        <f t="shared" si="160"/>
        <v>N/A</v>
      </c>
      <c r="R902" s="7" t="str">
        <f t="shared" si="154"/>
        <v>No</v>
      </c>
      <c r="S902" s="5" t="str">
        <f t="shared" si="161"/>
        <v>N/A</v>
      </c>
      <c r="T902" s="6" t="str">
        <f t="shared" si="162"/>
        <v>N/A</v>
      </c>
      <c r="U902" s="7" t="str">
        <f t="shared" si="155"/>
        <v>No</v>
      </c>
      <c r="V902" s="5" t="str">
        <f t="shared" si="163"/>
        <v>N/A</v>
      </c>
      <c r="W902" s="6" t="str">
        <f t="shared" si="164"/>
        <v>N/A</v>
      </c>
      <c r="X902" s="5" t="s">
        <v>2886</v>
      </c>
    </row>
    <row r="903" spans="1:24" ht="30" x14ac:dyDescent="0.25">
      <c r="A903" s="77">
        <f>VLOOKUP(C903,'BU and Control BU Listing'!A:E,5,FALSE)</f>
        <v>26000</v>
      </c>
      <c r="B903" s="80" t="s">
        <v>4243</v>
      </c>
      <c r="C903" s="22" t="str">
        <f t="shared" si="156"/>
        <v>29800</v>
      </c>
      <c r="D903" s="22" t="str">
        <f t="shared" si="157"/>
        <v>03080</v>
      </c>
      <c r="E903" s="21" t="str">
        <f>VLOOKUP(B903,'Table A as of March 2024'!A:G,7,FALSE)</f>
        <v>Laurel Ridge Community College</v>
      </c>
      <c r="F903" s="21" t="str">
        <f>VLOOKUP(B903,'Table A as of March 2024'!A:H,8,FALSE)</f>
        <v>Work Study</v>
      </c>
      <c r="G903" s="11" t="str">
        <f>VLOOKUP(B903,'Table A as of March 2024'!A:I,9,FALSE)</f>
        <v>500</v>
      </c>
      <c r="H903" t="str">
        <f>VLOOKUP(B903,'Table A as of March 2024'!A:L,12,FALSE)</f>
        <v>No</v>
      </c>
      <c r="I903" s="9" t="str">
        <f>VLOOKUP(B903,'Table A as of March 2024'!A:M,13,FALSE)</f>
        <v>R</v>
      </c>
      <c r="K903" t="str">
        <f>VLOOKUP(G903,'ACFR Class Vlookup'!A:B,2,FALSE)</f>
        <v>N/A</v>
      </c>
      <c r="L903" s="1" t="str">
        <f>VLOOKUP(D903,'Fund Information'!A:F,6,FALSE)</f>
        <v>Higher Education activity included on higher education financial statement template submissions.</v>
      </c>
      <c r="M903" s="6" t="str">
        <f t="shared" si="158"/>
        <v>N/A</v>
      </c>
      <c r="N903" s="6" t="s">
        <v>2886</v>
      </c>
      <c r="O903" s="6" t="str">
        <f t="shared" si="159"/>
        <v>N/A</v>
      </c>
      <c r="P903" s="5" t="s">
        <v>2886</v>
      </c>
      <c r="Q903" s="6" t="str">
        <f t="shared" si="160"/>
        <v>N/A</v>
      </c>
      <c r="R903" s="7" t="str">
        <f t="shared" si="154"/>
        <v>No</v>
      </c>
      <c r="S903" s="5" t="str">
        <f t="shared" si="161"/>
        <v>N/A</v>
      </c>
      <c r="T903" s="6" t="str">
        <f t="shared" si="162"/>
        <v>N/A</v>
      </c>
      <c r="U903" s="7" t="str">
        <f t="shared" si="155"/>
        <v>No</v>
      </c>
      <c r="V903" s="5" t="str">
        <f t="shared" si="163"/>
        <v>N/A</v>
      </c>
      <c r="W903" s="6" t="str">
        <f t="shared" si="164"/>
        <v>N/A</v>
      </c>
      <c r="X903" s="5" t="s">
        <v>2886</v>
      </c>
    </row>
    <row r="904" spans="1:24" ht="30" x14ac:dyDescent="0.25">
      <c r="A904" s="77">
        <f>VLOOKUP(C904,'BU and Control BU Listing'!A:E,5,FALSE)</f>
        <v>26000</v>
      </c>
      <c r="B904" s="80" t="s">
        <v>4244</v>
      </c>
      <c r="C904" s="22" t="str">
        <f t="shared" si="156"/>
        <v>29800</v>
      </c>
      <c r="D904" s="22" t="str">
        <f t="shared" si="157"/>
        <v>03170</v>
      </c>
      <c r="E904" s="21" t="str">
        <f>VLOOKUP(B904,'Table A as of March 2024'!A:G,7,FALSE)</f>
        <v>Laurel Ridge Community College</v>
      </c>
      <c r="F904" s="21" t="str">
        <f>VLOOKUP(B904,'Table A as of March 2024'!A:H,8,FALSE)</f>
        <v>Student Financial Assistance</v>
      </c>
      <c r="G904" s="11" t="str">
        <f>VLOOKUP(B904,'Table A as of March 2024'!A:I,9,FALSE)</f>
        <v>500</v>
      </c>
      <c r="H904" t="str">
        <f>VLOOKUP(B904,'Table A as of March 2024'!A:L,12,FALSE)</f>
        <v>No</v>
      </c>
      <c r="I904" s="9" t="str">
        <f>VLOOKUP(B904,'Table A as of March 2024'!A:M,13,FALSE)</f>
        <v>U</v>
      </c>
      <c r="K904" t="str">
        <f>VLOOKUP(G904,'ACFR Class Vlookup'!A:B,2,FALSE)</f>
        <v>N/A</v>
      </c>
      <c r="L904" s="1" t="str">
        <f>VLOOKUP(D904,'Fund Information'!A:F,6,FALSE)</f>
        <v>Higher Education activity included on higher education financial statement template submissions.</v>
      </c>
      <c r="M904" s="6" t="str">
        <f t="shared" si="158"/>
        <v>N/A</v>
      </c>
      <c r="N904" s="6" t="s">
        <v>2886</v>
      </c>
      <c r="O904" s="6" t="str">
        <f t="shared" si="159"/>
        <v>N/A</v>
      </c>
      <c r="P904" s="5" t="s">
        <v>2886</v>
      </c>
      <c r="Q904" s="6" t="str">
        <f t="shared" si="160"/>
        <v>N/A</v>
      </c>
      <c r="R904" s="7" t="str">
        <f t="shared" si="154"/>
        <v>No</v>
      </c>
      <c r="S904" s="5" t="str">
        <f t="shared" si="161"/>
        <v>N/A</v>
      </c>
      <c r="T904" s="6" t="str">
        <f t="shared" si="162"/>
        <v>N/A</v>
      </c>
      <c r="U904" s="7" t="str">
        <f t="shared" si="155"/>
        <v>No</v>
      </c>
      <c r="V904" s="5" t="str">
        <f t="shared" si="163"/>
        <v>N/A</v>
      </c>
      <c r="W904" s="6" t="str">
        <f t="shared" si="164"/>
        <v>N/A</v>
      </c>
      <c r="X904" s="5" t="s">
        <v>2886</v>
      </c>
    </row>
    <row r="905" spans="1:24" x14ac:dyDescent="0.25">
      <c r="A905" s="77">
        <f>VLOOKUP(C905,'BU and Control BU Listing'!A:E,5,FALSE)</f>
        <v>26000</v>
      </c>
      <c r="B905" s="80" t="s">
        <v>4245</v>
      </c>
      <c r="C905" s="22" t="str">
        <f t="shared" si="156"/>
        <v>29800</v>
      </c>
      <c r="D905" s="22" t="str">
        <f t="shared" si="157"/>
        <v>03190</v>
      </c>
      <c r="E905" s="21" t="str">
        <f>VLOOKUP(B905,'Table A as of March 2024'!A:G,7,FALSE)</f>
        <v>Laurel Ridge Community College</v>
      </c>
      <c r="F905" s="21" t="str">
        <f>VLOOKUP(B905,'Table A as of March 2024'!A:H,8,FALSE)</f>
        <v>Workforce Development Program</v>
      </c>
      <c r="G905" s="11" t="str">
        <f>VLOOKUP(B905,'Table A as of March 2024'!A:I,9,FALSE)</f>
        <v>500</v>
      </c>
      <c r="H905" t="str">
        <f>VLOOKUP(B905,'Table A as of March 2024'!A:L,12,FALSE)</f>
        <v>No</v>
      </c>
      <c r="I905" s="9" t="str">
        <f>VLOOKUP(B905,'Table A as of March 2024'!A:M,13,FALSE)</f>
        <v>U</v>
      </c>
      <c r="K905" t="str">
        <f>VLOOKUP(G905,'ACFR Class Vlookup'!A:B,2,FALSE)</f>
        <v>N/A</v>
      </c>
      <c r="L905" s="1">
        <f>VLOOKUP(D905,'Fund Information'!A:F,6,FALSE)</f>
        <v>0</v>
      </c>
      <c r="M905" s="6" t="str">
        <f t="shared" si="158"/>
        <v>N/A</v>
      </c>
      <c r="N905" s="6" t="s">
        <v>2886</v>
      </c>
      <c r="O905" s="6" t="str">
        <f t="shared" si="159"/>
        <v>N/A</v>
      </c>
      <c r="P905" s="5" t="s">
        <v>2886</v>
      </c>
      <c r="Q905" s="6" t="str">
        <f t="shared" si="160"/>
        <v>N/A</v>
      </c>
      <c r="R905" s="7" t="str">
        <f t="shared" si="154"/>
        <v>No</v>
      </c>
      <c r="S905" s="5" t="str">
        <f t="shared" si="161"/>
        <v>N/A</v>
      </c>
      <c r="T905" s="6" t="str">
        <f t="shared" si="162"/>
        <v>N/A</v>
      </c>
      <c r="U905" s="7" t="str">
        <f t="shared" si="155"/>
        <v>No</v>
      </c>
      <c r="V905" s="5" t="str">
        <f t="shared" si="163"/>
        <v>N/A</v>
      </c>
      <c r="W905" s="6" t="str">
        <f t="shared" si="164"/>
        <v>N/A</v>
      </c>
      <c r="X905" s="5" t="s">
        <v>2886</v>
      </c>
    </row>
    <row r="906" spans="1:24" ht="165" x14ac:dyDescent="0.25">
      <c r="A906" s="77">
        <f>VLOOKUP(C906,'BU and Control BU Listing'!A:E,5,FALSE)</f>
        <v>26000</v>
      </c>
      <c r="B906" s="80" t="s">
        <v>8232</v>
      </c>
      <c r="C906" s="22" t="str">
        <f t="shared" si="156"/>
        <v>29800</v>
      </c>
      <c r="D906" s="22" t="str">
        <f t="shared" si="157"/>
        <v>03210</v>
      </c>
      <c r="E906" s="21" t="str">
        <f>VLOOKUP(B906,'Table A as of March 2024'!A:G,7,FALSE)</f>
        <v>Laurel Ridge Community College</v>
      </c>
      <c r="F906" s="21" t="str">
        <f>VLOOKUP(B906,'Table A as of March 2024'!A:H,8,FALSE)</f>
        <v>ARP-CrvStLoclFisRecFd-COVID-19</v>
      </c>
      <c r="G906" s="11" t="str">
        <f>VLOOKUP(B906,'Table A as of March 2024'!A:I,9,FALSE)</f>
        <v>500</v>
      </c>
      <c r="H906" t="str">
        <f>VLOOKUP(B906,'Table A as of March 2024'!A:L,12,FALSE)</f>
        <v>No</v>
      </c>
      <c r="I906" s="9" t="str">
        <f>VLOOKUP(B906,'Table A as of March 2024'!A:M,13,FALSE)</f>
        <v>V</v>
      </c>
      <c r="K906" t="str">
        <f>VLOOKUP(G906,'ACFR Class Vlookup'!A:B,2,FALSE)</f>
        <v>N/A</v>
      </c>
      <c r="L906" s="1" t="str">
        <f>VLOOKUP(D906,'Fund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906" s="6" t="str">
        <f t="shared" si="158"/>
        <v>N/A</v>
      </c>
      <c r="N906" s="6" t="s">
        <v>2886</v>
      </c>
      <c r="O906" s="6" t="str">
        <f t="shared" si="159"/>
        <v>N/A</v>
      </c>
      <c r="P906" s="5" t="s">
        <v>2886</v>
      </c>
      <c r="Q906" s="6" t="str">
        <f t="shared" si="160"/>
        <v>N/A</v>
      </c>
      <c r="R906" s="7" t="str">
        <f t="shared" si="154"/>
        <v>No</v>
      </c>
      <c r="S906" s="5" t="str">
        <f t="shared" si="161"/>
        <v>N/A</v>
      </c>
      <c r="T906" s="6" t="str">
        <f t="shared" si="162"/>
        <v>N/A</v>
      </c>
      <c r="U906" s="7" t="str">
        <f t="shared" si="155"/>
        <v>No</v>
      </c>
      <c r="V906" s="5" t="str">
        <f t="shared" si="163"/>
        <v>N/A</v>
      </c>
      <c r="W906" s="6" t="str">
        <f t="shared" si="164"/>
        <v>N/A</v>
      </c>
      <c r="X906" s="5" t="s">
        <v>2886</v>
      </c>
    </row>
    <row r="907" spans="1:24" ht="150" x14ac:dyDescent="0.25">
      <c r="A907" s="77">
        <f>VLOOKUP(C907,'BU and Control BU Listing'!A:E,5,FALSE)</f>
        <v>26000</v>
      </c>
      <c r="B907" s="80" t="s">
        <v>9135</v>
      </c>
      <c r="C907" s="22" t="str">
        <f t="shared" si="156"/>
        <v>29800</v>
      </c>
      <c r="D907" s="22" t="str">
        <f t="shared" si="157"/>
        <v>03260</v>
      </c>
      <c r="E907" s="21" t="s">
        <v>8427</v>
      </c>
      <c r="F907" s="21" t="s">
        <v>8467</v>
      </c>
      <c r="G907" s="11" t="s">
        <v>2307</v>
      </c>
      <c r="H907" t="s">
        <v>2890</v>
      </c>
      <c r="I907" s="9" t="s">
        <v>2240</v>
      </c>
      <c r="K907" t="str">
        <f>VLOOKUP(G907,'ACFR Class Vlookup'!A:B,2,FALSE)</f>
        <v>N/A</v>
      </c>
      <c r="L907" s="1" t="str">
        <f>VLOOKUP(D907,'Fund Information'!A:F,6,FALSE)</f>
        <v>College Partnership Laboratory School Fund established pursuant to Code of Virginia § 22.1-349.2. Moneys in the Fund shall be used solely for the purposes of establishing or supporting college partnership laboratory schools that stimulate the development of alternative education programs for preschool through grade 12 students by providing opportunities for innovative instruction and greater cooperation and coordination between institutions of higher education and preschool through grade 12 education systems.
Higher Education equivalent of Fund 09063.</v>
      </c>
      <c r="M907" s="6" t="str">
        <f t="shared" si="158"/>
        <v>N/A</v>
      </c>
      <c r="N907" s="6" t="s">
        <v>2886</v>
      </c>
      <c r="O907" s="6" t="str">
        <f t="shared" si="159"/>
        <v>N/A</v>
      </c>
      <c r="P907" s="5" t="s">
        <v>2886</v>
      </c>
      <c r="Q907" s="6" t="str">
        <f t="shared" si="160"/>
        <v>N/A</v>
      </c>
      <c r="R907" s="7" t="str">
        <f t="shared" si="154"/>
        <v>No</v>
      </c>
      <c r="S907" s="5" t="str">
        <f t="shared" si="161"/>
        <v>N/A</v>
      </c>
      <c r="T907" s="6" t="str">
        <f t="shared" si="162"/>
        <v>N/A</v>
      </c>
      <c r="U907" s="7" t="str">
        <f t="shared" si="155"/>
        <v>No</v>
      </c>
      <c r="V907" s="5" t="str">
        <f t="shared" si="163"/>
        <v>N/A</v>
      </c>
      <c r="W907" s="6" t="str">
        <f t="shared" si="164"/>
        <v>N/A</v>
      </c>
      <c r="X907" s="5" t="s">
        <v>2886</v>
      </c>
    </row>
    <row r="908" spans="1:24" ht="105" x14ac:dyDescent="0.25">
      <c r="A908" s="77">
        <f>VLOOKUP(C908,'BU and Control BU Listing'!A:E,5,FALSE)</f>
        <v>26000</v>
      </c>
      <c r="B908" s="80" t="s">
        <v>5945</v>
      </c>
      <c r="C908" s="22" t="str">
        <f t="shared" si="156"/>
        <v>29800</v>
      </c>
      <c r="D908" s="22" t="str">
        <f t="shared" si="157"/>
        <v>03390</v>
      </c>
      <c r="E908" s="21" t="str">
        <f>VLOOKUP(B908,'Table A as of March 2024'!A:G,7,FALSE)</f>
        <v>Laurel Ridge Community College</v>
      </c>
      <c r="F908" s="21" t="str">
        <f>VLOOKUP(B908,'Table A as of March 2024'!A:H,8,FALSE)</f>
        <v>Strngthning Inst Prgm-COVID-19</v>
      </c>
      <c r="G908" s="11" t="str">
        <f>VLOOKUP(B908,'Table A as of March 2024'!A:I,9,FALSE)</f>
        <v>500</v>
      </c>
      <c r="H908" t="str">
        <f>VLOOKUP(B908,'Table A as of March 2024'!A:L,12,FALSE)</f>
        <v>No</v>
      </c>
      <c r="I908" s="9" t="str">
        <f>VLOOKUP(B908,'Table A as of March 2024'!A:M,13,FALSE)</f>
        <v>V</v>
      </c>
      <c r="K908" t="str">
        <f>VLOOKUP(G908,'ACFR Class Vlookup'!A:B,2,FALSE)</f>
        <v>N/A</v>
      </c>
      <c r="L908" s="1" t="str">
        <f>VLOOKUP(D908,'Fund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908" s="6" t="str">
        <f t="shared" si="158"/>
        <v>N/A</v>
      </c>
      <c r="N908" s="6" t="s">
        <v>2886</v>
      </c>
      <c r="O908" s="6" t="str">
        <f t="shared" si="159"/>
        <v>N/A</v>
      </c>
      <c r="P908" s="5" t="s">
        <v>2886</v>
      </c>
      <c r="Q908" s="6" t="str">
        <f t="shared" si="160"/>
        <v>N/A</v>
      </c>
      <c r="R908" s="7" t="str">
        <f t="shared" si="154"/>
        <v>No</v>
      </c>
      <c r="S908" s="5" t="str">
        <f t="shared" si="161"/>
        <v>N/A</v>
      </c>
      <c r="T908" s="6" t="str">
        <f t="shared" si="162"/>
        <v>N/A</v>
      </c>
      <c r="U908" s="7" t="str">
        <f t="shared" si="155"/>
        <v>No</v>
      </c>
      <c r="V908" s="5" t="str">
        <f t="shared" si="163"/>
        <v>N/A</v>
      </c>
      <c r="W908" s="6" t="str">
        <f t="shared" si="164"/>
        <v>N/A</v>
      </c>
      <c r="X908" s="5" t="s">
        <v>2886</v>
      </c>
    </row>
    <row r="909" spans="1:24" ht="165" x14ac:dyDescent="0.25">
      <c r="A909" s="77">
        <f>VLOOKUP(C909,'BU and Control BU Listing'!A:E,5,FALSE)</f>
        <v>26000</v>
      </c>
      <c r="B909" s="80" t="s">
        <v>5946</v>
      </c>
      <c r="C909" s="22" t="str">
        <f t="shared" si="156"/>
        <v>29800</v>
      </c>
      <c r="D909" s="22" t="str">
        <f t="shared" si="157"/>
        <v>03420</v>
      </c>
      <c r="E909" s="21" t="str">
        <f>VLOOKUP(B909,'Table A as of March 2024'!A:G,7,FALSE)</f>
        <v>Laurel Ridge Community College</v>
      </c>
      <c r="F909" s="21" t="str">
        <f>VLOOKUP(B909,'Table A as of March 2024'!A:H,8,FALSE)</f>
        <v>Caresactrlffd-General-Covid-19</v>
      </c>
      <c r="G909" s="11" t="str">
        <f>VLOOKUP(B909,'Table A as of March 2024'!A:I,9,FALSE)</f>
        <v>500</v>
      </c>
      <c r="H909" t="str">
        <f>VLOOKUP(B909,'Table A as of March 2024'!A:L,12,FALSE)</f>
        <v>No</v>
      </c>
      <c r="I909" s="9" t="str">
        <f>VLOOKUP(B909,'Table A as of March 2024'!A:M,13,FALSE)</f>
        <v>V</v>
      </c>
      <c r="K909" t="str">
        <f>VLOOKUP(G909,'ACFR Class Vlookup'!A:B,2,FALSE)</f>
        <v>N/A</v>
      </c>
      <c r="L909" s="1" t="str">
        <f>VLOOKUP(D909,'Fund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909" s="6" t="str">
        <f t="shared" si="158"/>
        <v>N/A</v>
      </c>
      <c r="N909" s="6" t="s">
        <v>2886</v>
      </c>
      <c r="O909" s="6" t="str">
        <f t="shared" si="159"/>
        <v>N/A</v>
      </c>
      <c r="P909" s="5" t="s">
        <v>2886</v>
      </c>
      <c r="Q909" s="6" t="str">
        <f t="shared" si="160"/>
        <v>N/A</v>
      </c>
      <c r="R909" s="7" t="str">
        <f t="shared" si="154"/>
        <v>No</v>
      </c>
      <c r="S909" s="5" t="str">
        <f t="shared" si="161"/>
        <v>N/A</v>
      </c>
      <c r="T909" s="6" t="str">
        <f t="shared" si="162"/>
        <v>N/A</v>
      </c>
      <c r="U909" s="7" t="str">
        <f t="shared" si="155"/>
        <v>No</v>
      </c>
      <c r="V909" s="5" t="str">
        <f t="shared" si="163"/>
        <v>N/A</v>
      </c>
      <c r="W909" s="6" t="str">
        <f t="shared" si="164"/>
        <v>N/A</v>
      </c>
      <c r="X909" s="5" t="s">
        <v>2886</v>
      </c>
    </row>
    <row r="910" spans="1:24" ht="165" x14ac:dyDescent="0.25">
      <c r="A910" s="77">
        <f>VLOOKUP(C910,'BU and Control BU Listing'!A:E,5,FALSE)</f>
        <v>26000</v>
      </c>
      <c r="B910" s="80" t="s">
        <v>8897</v>
      </c>
      <c r="C910" s="22" t="str">
        <f t="shared" si="156"/>
        <v>29800</v>
      </c>
      <c r="D910" s="22" t="str">
        <f t="shared" si="157"/>
        <v>03460</v>
      </c>
      <c r="E910" s="21" t="str">
        <f>VLOOKUP(B910,'Table A as of March 2024'!A:G,7,FALSE)</f>
        <v>Laurel Ridge Community College</v>
      </c>
      <c r="F910" s="21" t="str">
        <f>VLOOKUP(B910,'Table A as of March 2024'!A:H,8,FALSE)</f>
        <v>Innovative internship Fund</v>
      </c>
      <c r="G910" s="11" t="str">
        <f>VLOOKUP(B910,'Table A as of March 2024'!A:I,9,FALSE)</f>
        <v>500</v>
      </c>
      <c r="H910" t="str">
        <f>VLOOKUP(B910,'Table A as of March 2024'!A:L,12,FALSE)</f>
        <v>No</v>
      </c>
      <c r="I910" s="9" t="str">
        <f>VLOOKUP(B910,'Table A as of March 2024'!A:M,13,FALSE)</f>
        <v>U</v>
      </c>
      <c r="K910" t="str">
        <f>VLOOKUP(G910,'ACFR Class Vlookup'!A:B,2,FALSE)</f>
        <v>N/A</v>
      </c>
      <c r="L910" s="1" t="str">
        <f>VLOOKUP(D910,'Fund Information'!A:F,6,FALSE)</f>
        <v>Innovative Internship Fund established per Code of Virginia § 23.1-903.4. Moneys in the Fund shall be used solely for the purposes of the Innovative Internship Program. The purpose of the Program is to expand paid or credit-bearing student internship and other work-based learning opportunities in collaboration with Virginia employers. The Program comprises institutional grants and a statewide initiative to facilitate the readiness of students, employers, and institutions of higher education to participate in internship and other work-based learning opportunities.
HE equivalent of Fund 09074</v>
      </c>
      <c r="M910" s="6" t="str">
        <f t="shared" si="158"/>
        <v>N/A</v>
      </c>
      <c r="N910" s="6" t="s">
        <v>2886</v>
      </c>
      <c r="O910" s="6" t="str">
        <f t="shared" si="159"/>
        <v>N/A</v>
      </c>
      <c r="P910" s="5" t="s">
        <v>2886</v>
      </c>
      <c r="Q910" s="6" t="str">
        <f t="shared" si="160"/>
        <v>N/A</v>
      </c>
      <c r="R910" s="7" t="str">
        <f t="shared" si="154"/>
        <v>No</v>
      </c>
      <c r="S910" s="5" t="str">
        <f t="shared" si="161"/>
        <v>N/A</v>
      </c>
      <c r="T910" s="6" t="str">
        <f t="shared" si="162"/>
        <v>N/A</v>
      </c>
      <c r="U910" s="7" t="str">
        <f t="shared" si="155"/>
        <v>No</v>
      </c>
      <c r="V910" s="5" t="str">
        <f t="shared" si="163"/>
        <v>N/A</v>
      </c>
      <c r="W910" s="6" t="str">
        <f t="shared" si="164"/>
        <v>N/A</v>
      </c>
      <c r="X910" s="5" t="s">
        <v>2886</v>
      </c>
    </row>
    <row r="911" spans="1:24" ht="225" x14ac:dyDescent="0.25">
      <c r="A911" s="77">
        <f>VLOOKUP(C911,'BU and Control BU Listing'!A:E,5,FALSE)</f>
        <v>26000</v>
      </c>
      <c r="B911" s="80" t="s">
        <v>8898</v>
      </c>
      <c r="C911" s="22" t="str">
        <f t="shared" si="156"/>
        <v>29800</v>
      </c>
      <c r="D911" s="22" t="str">
        <f t="shared" si="157"/>
        <v>03490</v>
      </c>
      <c r="E911" s="21" t="str">
        <f>VLOOKUP(B911,'Table A as of March 2024'!A:G,7,FALSE)</f>
        <v>Laurel Ridge Community College</v>
      </c>
      <c r="F911" s="21" t="str">
        <f>VLOOKUP(B911,'Table A as of March 2024'!A:H,8,FALSE)</f>
        <v>NewEconomyWrkfrcCrdntlGrntFnd</v>
      </c>
      <c r="G911" s="11" t="str">
        <f>VLOOKUP(B911,'Table A as of March 2024'!A:I,9,FALSE)</f>
        <v>500</v>
      </c>
      <c r="H911" t="str">
        <f>VLOOKUP(B911,'Table A as of March 2024'!A:L,12,FALSE)</f>
        <v>No</v>
      </c>
      <c r="I911" s="9" t="str">
        <f>VLOOKUP(B911,'Table A as of March 2024'!A:M,13,FALSE)</f>
        <v>U</v>
      </c>
      <c r="K911" t="str">
        <f>VLOOKUP(G911,'ACFR Class Vlookup'!A:B,2,FALSE)</f>
        <v>N/A</v>
      </c>
      <c r="L911" s="1" t="str">
        <f>VLOOKUP(D911,'Fund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911" s="6" t="str">
        <f t="shared" si="158"/>
        <v>N/A</v>
      </c>
      <c r="N911" s="6" t="s">
        <v>2886</v>
      </c>
      <c r="O911" s="6" t="str">
        <f t="shared" si="159"/>
        <v>N/A</v>
      </c>
      <c r="P911" s="5" t="s">
        <v>2886</v>
      </c>
      <c r="Q911" s="6" t="str">
        <f t="shared" si="160"/>
        <v>N/A</v>
      </c>
      <c r="R911" s="7" t="str">
        <f t="shared" si="154"/>
        <v>No</v>
      </c>
      <c r="S911" s="5" t="str">
        <f t="shared" si="161"/>
        <v>N/A</v>
      </c>
      <c r="T911" s="6" t="str">
        <f t="shared" si="162"/>
        <v>N/A</v>
      </c>
      <c r="U911" s="7" t="str">
        <f t="shared" si="155"/>
        <v>No</v>
      </c>
      <c r="V911" s="5" t="str">
        <f t="shared" si="163"/>
        <v>N/A</v>
      </c>
      <c r="W911" s="6" t="str">
        <f t="shared" si="164"/>
        <v>N/A</v>
      </c>
      <c r="X911" s="5" t="s">
        <v>2886</v>
      </c>
    </row>
    <row r="912" spans="1:24" ht="90" x14ac:dyDescent="0.25">
      <c r="A912" s="77">
        <f>VLOOKUP(C912,'BU and Control BU Listing'!A:E,5,FALSE)</f>
        <v>26000</v>
      </c>
      <c r="B912" s="80" t="s">
        <v>5947</v>
      </c>
      <c r="C912" s="22" t="str">
        <f t="shared" si="156"/>
        <v>29800</v>
      </c>
      <c r="D912" s="22" t="str">
        <f t="shared" si="157"/>
        <v>03690</v>
      </c>
      <c r="E912" s="21" t="str">
        <f>VLOOKUP(B912,'Table A as of March 2024'!A:G,7,FALSE)</f>
        <v>Laurel Ridge Community College</v>
      </c>
      <c r="F912" s="21" t="str">
        <f>VLOOKUP(B912,'Table A as of March 2024'!A:H,8,FALSE)</f>
        <v>EduStabFund-Institutn-COVID-19</v>
      </c>
      <c r="G912" s="11" t="str">
        <f>VLOOKUP(B912,'Table A as of March 2024'!A:I,9,FALSE)</f>
        <v>500</v>
      </c>
      <c r="H912" t="str">
        <f>VLOOKUP(B912,'Table A as of March 2024'!A:L,12,FALSE)</f>
        <v>No</v>
      </c>
      <c r="I912" s="9" t="str">
        <f>VLOOKUP(B912,'Table A as of March 2024'!A:M,13,FALSE)</f>
        <v>V</v>
      </c>
      <c r="K912" t="str">
        <f>VLOOKUP(G912,'ACFR Class Vlookup'!A:B,2,FALSE)</f>
        <v>N/A</v>
      </c>
      <c r="L912" s="1" t="str">
        <f>VLOOKUP(D912,'Fund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912" s="6" t="str">
        <f t="shared" si="158"/>
        <v>N/A</v>
      </c>
      <c r="N912" s="6" t="s">
        <v>2886</v>
      </c>
      <c r="O912" s="6" t="str">
        <f t="shared" si="159"/>
        <v>N/A</v>
      </c>
      <c r="P912" s="5" t="s">
        <v>2886</v>
      </c>
      <c r="Q912" s="6" t="str">
        <f t="shared" si="160"/>
        <v>N/A</v>
      </c>
      <c r="R912" s="7" t="str">
        <f t="shared" si="154"/>
        <v>No</v>
      </c>
      <c r="S912" s="5" t="str">
        <f t="shared" si="161"/>
        <v>N/A</v>
      </c>
      <c r="T912" s="6" t="str">
        <f t="shared" si="162"/>
        <v>N/A</v>
      </c>
      <c r="U912" s="7" t="str">
        <f t="shared" si="155"/>
        <v>No</v>
      </c>
      <c r="V912" s="5" t="str">
        <f t="shared" si="163"/>
        <v>N/A</v>
      </c>
      <c r="W912" s="6" t="str">
        <f t="shared" si="164"/>
        <v>N/A</v>
      </c>
      <c r="X912" s="5" t="s">
        <v>2886</v>
      </c>
    </row>
    <row r="913" spans="1:24" ht="30" x14ac:dyDescent="0.25">
      <c r="A913" s="77">
        <f>VLOOKUP(C913,'BU and Control BU Listing'!A:E,5,FALSE)</f>
        <v>26000</v>
      </c>
      <c r="B913" s="80" t="s">
        <v>4246</v>
      </c>
      <c r="C913" s="22" t="str">
        <f t="shared" si="156"/>
        <v>29800</v>
      </c>
      <c r="D913" s="22" t="str">
        <f t="shared" si="157"/>
        <v>03860</v>
      </c>
      <c r="E913" s="21" t="str">
        <f>VLOOKUP(B913,'Table A as of March 2024'!A:G,7,FALSE)</f>
        <v>Laurel Ridge Community College</v>
      </c>
      <c r="F913" s="21" t="str">
        <f>VLOOKUP(B913,'Table A as of March 2024'!A:H,8,FALSE)</f>
        <v>Rcycl Matl Sale-Non-Gen/Fed-HE</v>
      </c>
      <c r="G913" s="11" t="str">
        <f>VLOOKUP(B913,'Table A as of March 2024'!A:I,9,FALSE)</f>
        <v>500</v>
      </c>
      <c r="H913" t="str">
        <f>VLOOKUP(B913,'Table A as of March 2024'!A:L,12,FALSE)</f>
        <v>No</v>
      </c>
      <c r="I913" s="9" t="str">
        <f>VLOOKUP(B913,'Table A as of March 2024'!A:M,13,FALSE)</f>
        <v>U</v>
      </c>
      <c r="K913" t="str">
        <f>VLOOKUP(G913,'ACFR Class Vlookup'!A:B,2,FALSE)</f>
        <v>N/A</v>
      </c>
      <c r="L913" s="1" t="str">
        <f>VLOOKUP(D913,'Fund Information'!A:F,6,FALSE)</f>
        <v>Higher Education activity included on higher education financial statement template submissions.</v>
      </c>
      <c r="M913" s="6" t="str">
        <f t="shared" si="158"/>
        <v>N/A</v>
      </c>
      <c r="N913" s="6" t="s">
        <v>2886</v>
      </c>
      <c r="O913" s="6" t="str">
        <f t="shared" si="159"/>
        <v>N/A</v>
      </c>
      <c r="P913" s="5" t="s">
        <v>2886</v>
      </c>
      <c r="Q913" s="6" t="str">
        <f t="shared" si="160"/>
        <v>N/A</v>
      </c>
      <c r="R913" s="7" t="str">
        <f t="shared" si="154"/>
        <v>No</v>
      </c>
      <c r="S913" s="5" t="str">
        <f t="shared" si="161"/>
        <v>N/A</v>
      </c>
      <c r="T913" s="6" t="str">
        <f t="shared" si="162"/>
        <v>N/A</v>
      </c>
      <c r="U913" s="7" t="str">
        <f t="shared" si="155"/>
        <v>No</v>
      </c>
      <c r="V913" s="5" t="str">
        <f t="shared" si="163"/>
        <v>N/A</v>
      </c>
      <c r="W913" s="6" t="str">
        <f t="shared" si="164"/>
        <v>N/A</v>
      </c>
      <c r="X913" s="5" t="s">
        <v>2886</v>
      </c>
    </row>
    <row r="914" spans="1:24" ht="45" x14ac:dyDescent="0.25">
      <c r="A914" s="77">
        <f>VLOOKUP(C914,'BU and Control BU Listing'!A:E,5,FALSE)</f>
        <v>26000</v>
      </c>
      <c r="B914" s="80" t="s">
        <v>4247</v>
      </c>
      <c r="C914" s="22" t="str">
        <f t="shared" si="156"/>
        <v>29800</v>
      </c>
      <c r="D914" s="22" t="str">
        <f t="shared" si="157"/>
        <v>03870</v>
      </c>
      <c r="E914" s="21" t="str">
        <f>VLOOKUP(B914,'Table A as of March 2024'!A:G,7,FALSE)</f>
        <v>Laurel Ridge Community College</v>
      </c>
      <c r="F914" s="21" t="str">
        <f>VLOOKUP(B914,'Table A as of March 2024'!A:H,8,FALSE)</f>
        <v>Srplus Supp&amp;Equip Sales-Gen-HE</v>
      </c>
      <c r="G914" s="11" t="str">
        <f>VLOOKUP(B914,'Table A as of March 2024'!A:I,9,FALSE)</f>
        <v>500</v>
      </c>
      <c r="H914" t="str">
        <f>VLOOKUP(B914,'Table A as of March 2024'!A:L,12,FALSE)</f>
        <v>No</v>
      </c>
      <c r="I914" s="9" t="str">
        <f>VLOOKUP(B914,'Table A as of March 2024'!A:M,13,FALSE)</f>
        <v>U</v>
      </c>
      <c r="K914" t="str">
        <f>VLOOKUP(G914,'ACFR Class Vlookup'!A:B,2,FALSE)</f>
        <v>N/A</v>
      </c>
      <c r="L914" s="1" t="str">
        <f>VLOOKUP(D914,'Fund Information'!A:F,6,FALSE)</f>
        <v>Higher Education activity accounted for on higher education financial statement template submissions.  Accounts for sale of surplus supplies and equipment.</v>
      </c>
      <c r="M914" s="6" t="str">
        <f t="shared" si="158"/>
        <v>N/A</v>
      </c>
      <c r="N914" s="6" t="s">
        <v>2886</v>
      </c>
      <c r="O914" s="6" t="str">
        <f t="shared" si="159"/>
        <v>N/A</v>
      </c>
      <c r="P914" s="5" t="s">
        <v>2886</v>
      </c>
      <c r="Q914" s="6" t="str">
        <f t="shared" si="160"/>
        <v>N/A</v>
      </c>
      <c r="R914" s="7" t="str">
        <f t="shared" si="154"/>
        <v>No</v>
      </c>
      <c r="S914" s="5" t="str">
        <f t="shared" si="161"/>
        <v>N/A</v>
      </c>
      <c r="T914" s="6" t="str">
        <f t="shared" si="162"/>
        <v>N/A</v>
      </c>
      <c r="U914" s="7" t="str">
        <f t="shared" si="155"/>
        <v>No</v>
      </c>
      <c r="V914" s="5" t="str">
        <f t="shared" si="163"/>
        <v>N/A</v>
      </c>
      <c r="W914" s="6" t="str">
        <f t="shared" si="164"/>
        <v>N/A</v>
      </c>
      <c r="X914" s="5" t="s">
        <v>2886</v>
      </c>
    </row>
    <row r="915" spans="1:24" ht="75" x14ac:dyDescent="0.25">
      <c r="A915" s="77">
        <f>VLOOKUP(C915,'BU and Control BU Listing'!A:E,5,FALSE)</f>
        <v>26000</v>
      </c>
      <c r="B915" s="80" t="s">
        <v>4248</v>
      </c>
      <c r="C915" s="22" t="str">
        <f t="shared" si="156"/>
        <v>29800</v>
      </c>
      <c r="D915" s="22" t="str">
        <f t="shared" si="157"/>
        <v>07005</v>
      </c>
      <c r="E915" s="21" t="str">
        <f>VLOOKUP(B915,'Table A as of March 2024'!A:G,7,FALSE)</f>
        <v>Laurel Ridge Community College</v>
      </c>
      <c r="F915" s="21" t="str">
        <f>VLOOKUP(B915,'Table A as of March 2024'!A:H,8,FALSE)</f>
        <v>Trust And Agency-VCCS</v>
      </c>
      <c r="G915" s="11" t="str">
        <f>VLOOKUP(B915,'Table A as of March 2024'!A:I,9,FALSE)</f>
        <v>500</v>
      </c>
      <c r="H915" t="str">
        <f>VLOOKUP(B915,'Table A as of March 2024'!A:L,12,FALSE)</f>
        <v>No</v>
      </c>
      <c r="I915" s="9" t="str">
        <f>VLOOKUP(B915,'Table A as of March 2024'!A:M,13,FALSE)</f>
        <v>R</v>
      </c>
      <c r="K915" t="str">
        <f>VLOOKUP(G915,'ACFR Class Vlookup'!A:B,2,FALSE)</f>
        <v>N/A</v>
      </c>
      <c r="L915" s="1" t="str">
        <f>VLOOKUP(D915,'Fund Information'!A:F,6,FALSE)</f>
        <v>Higher Education activity included on higher education financial statement template submissions.
4/1/17 - Financial Reporting Validation of ACFR Chartfield Attributes – December FY 2017 analysis-Changing all HE to 500</v>
      </c>
      <c r="M915" s="6" t="str">
        <f t="shared" si="158"/>
        <v>N/A</v>
      </c>
      <c r="N915" s="6" t="s">
        <v>2886</v>
      </c>
      <c r="O915" s="6" t="str">
        <f t="shared" si="159"/>
        <v>N/A</v>
      </c>
      <c r="P915" s="5" t="s">
        <v>2886</v>
      </c>
      <c r="Q915" s="6" t="str">
        <f t="shared" si="160"/>
        <v>N/A</v>
      </c>
      <c r="R915" s="7" t="str">
        <f t="shared" si="154"/>
        <v>No</v>
      </c>
      <c r="S915" s="5" t="str">
        <f t="shared" si="161"/>
        <v>N/A</v>
      </c>
      <c r="T915" s="6" t="str">
        <f t="shared" si="162"/>
        <v>N/A</v>
      </c>
      <c r="U915" s="7" t="str">
        <f t="shared" si="155"/>
        <v>No</v>
      </c>
      <c r="V915" s="5" t="str">
        <f t="shared" si="163"/>
        <v>N/A</v>
      </c>
      <c r="W915" s="6" t="str">
        <f t="shared" si="164"/>
        <v>N/A</v>
      </c>
      <c r="X915" s="5" t="s">
        <v>2886</v>
      </c>
    </row>
    <row r="916" spans="1:24" ht="30" x14ac:dyDescent="0.25">
      <c r="A916" s="77">
        <f>VLOOKUP(C916,'BU and Control BU Listing'!A:E,5,FALSE)</f>
        <v>26000</v>
      </c>
      <c r="B916" s="80" t="s">
        <v>4249</v>
      </c>
      <c r="C916" s="22" t="str">
        <f t="shared" si="156"/>
        <v>29800</v>
      </c>
      <c r="D916" s="22" t="str">
        <f t="shared" si="157"/>
        <v>08170</v>
      </c>
      <c r="E916" s="21" t="str">
        <f>VLOOKUP(B916,'Table A as of March 2024'!A:G,7,FALSE)</f>
        <v>Laurel Ridge Community College</v>
      </c>
      <c r="F916" s="21" t="str">
        <f>VLOOKUP(B916,'Table A as of March 2024'!A:H,8,FALSE)</f>
        <v>VCBA 21St Century</v>
      </c>
      <c r="G916" s="11" t="str">
        <f>VLOOKUP(B916,'Table A as of March 2024'!A:I,9,FALSE)</f>
        <v>500</v>
      </c>
      <c r="H916" t="str">
        <f>VLOOKUP(B916,'Table A as of March 2024'!A:L,12,FALSE)</f>
        <v>No</v>
      </c>
      <c r="I916" s="9" t="str">
        <f>VLOOKUP(B916,'Table A as of March 2024'!A:M,13,FALSE)</f>
        <v>R</v>
      </c>
      <c r="K916" t="str">
        <f>VLOOKUP(G916,'ACFR Class Vlookup'!A:B,2,FALSE)</f>
        <v>N/A</v>
      </c>
      <c r="L916" s="1" t="str">
        <f>VLOOKUP(D916,'Fund Information'!A:F,6,FALSE)</f>
        <v>Higher Education activity included on higher education financial statement template submission.</v>
      </c>
      <c r="M916" s="6" t="str">
        <f t="shared" si="158"/>
        <v>N/A</v>
      </c>
      <c r="N916" s="6" t="s">
        <v>2886</v>
      </c>
      <c r="O916" s="6" t="str">
        <f t="shared" si="159"/>
        <v>N/A</v>
      </c>
      <c r="P916" s="5" t="s">
        <v>2886</v>
      </c>
      <c r="Q916" s="6" t="str">
        <f t="shared" si="160"/>
        <v>N/A</v>
      </c>
      <c r="R916" s="7" t="str">
        <f t="shared" si="154"/>
        <v>No</v>
      </c>
      <c r="S916" s="5" t="str">
        <f t="shared" si="161"/>
        <v>N/A</v>
      </c>
      <c r="T916" s="6" t="str">
        <f t="shared" si="162"/>
        <v>N/A</v>
      </c>
      <c r="U916" s="7" t="str">
        <f t="shared" si="155"/>
        <v>No</v>
      </c>
      <c r="V916" s="5" t="str">
        <f t="shared" si="163"/>
        <v>N/A</v>
      </c>
      <c r="W916" s="6" t="str">
        <f t="shared" si="164"/>
        <v>N/A</v>
      </c>
      <c r="X916" s="5" t="s">
        <v>2886</v>
      </c>
    </row>
    <row r="917" spans="1:24" ht="75" x14ac:dyDescent="0.25">
      <c r="A917" s="77">
        <f>VLOOKUP(C917,'BU and Control BU Listing'!A:E,5,FALSE)</f>
        <v>26000</v>
      </c>
      <c r="B917" s="80" t="s">
        <v>4252</v>
      </c>
      <c r="C917" s="22" t="str">
        <f t="shared" si="156"/>
        <v>29900</v>
      </c>
      <c r="D917" s="22" t="str">
        <f t="shared" si="157"/>
        <v>03000</v>
      </c>
      <c r="E917" s="21" t="str">
        <f>VLOOKUP(B917,'Table A as of March 2024'!A:G,7,FALSE)</f>
        <v>Mountain Empire Community Coll</v>
      </c>
      <c r="F917" s="21" t="str">
        <f>VLOOKUP(B917,'Table A as of March 2024'!A:H,8,FALSE)</f>
        <v>Higher Education Operating</v>
      </c>
      <c r="G917" s="11" t="str">
        <f>VLOOKUP(B917,'Table A as of March 2024'!A:I,9,FALSE)</f>
        <v>500</v>
      </c>
      <c r="H917" t="str">
        <f>VLOOKUP(B917,'Table A as of March 2024'!A:L,12,FALSE)</f>
        <v>No</v>
      </c>
      <c r="I917" s="9" t="str">
        <f>VLOOKUP(B917,'Table A as of March 2024'!A:M,13,FALSE)</f>
        <v>U</v>
      </c>
      <c r="K917" t="str">
        <f>VLOOKUP(G917,'ACFR Class Vlookup'!A:B,2,FALSE)</f>
        <v>N/A</v>
      </c>
      <c r="L917" s="1" t="str">
        <f>VLOOKUP(D917,'Fund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917" s="6" t="str">
        <f t="shared" si="158"/>
        <v>N/A</v>
      </c>
      <c r="N917" s="6" t="s">
        <v>2886</v>
      </c>
      <c r="O917" s="6" t="str">
        <f t="shared" si="159"/>
        <v>N/A</v>
      </c>
      <c r="P917" s="5" t="s">
        <v>2886</v>
      </c>
      <c r="Q917" s="6" t="str">
        <f t="shared" si="160"/>
        <v>N/A</v>
      </c>
      <c r="R917" s="7" t="str">
        <f t="shared" si="154"/>
        <v>No</v>
      </c>
      <c r="S917" s="5" t="str">
        <f t="shared" si="161"/>
        <v>N/A</v>
      </c>
      <c r="T917" s="6" t="str">
        <f t="shared" si="162"/>
        <v>N/A</v>
      </c>
      <c r="U917" s="7" t="str">
        <f t="shared" si="155"/>
        <v>No</v>
      </c>
      <c r="V917" s="5" t="str">
        <f t="shared" si="163"/>
        <v>N/A</v>
      </c>
      <c r="W917" s="6" t="str">
        <f t="shared" si="164"/>
        <v>N/A</v>
      </c>
      <c r="X917" s="5" t="s">
        <v>2886</v>
      </c>
    </row>
    <row r="918" spans="1:24" ht="30" x14ac:dyDescent="0.25">
      <c r="A918" s="77">
        <f>VLOOKUP(C918,'BU and Control BU Listing'!A:E,5,FALSE)</f>
        <v>26000</v>
      </c>
      <c r="B918" s="80" t="s">
        <v>4253</v>
      </c>
      <c r="C918" s="22" t="str">
        <f t="shared" si="156"/>
        <v>29900</v>
      </c>
      <c r="D918" s="22" t="str">
        <f t="shared" si="157"/>
        <v>03010</v>
      </c>
      <c r="E918" s="21" t="str">
        <f>VLOOKUP(B918,'Table A as of March 2024'!A:G,7,FALSE)</f>
        <v>Mountain Empire Community Coll</v>
      </c>
      <c r="F918" s="21" t="str">
        <f>VLOOKUP(B918,'Table A as of March 2024'!A:H,8,FALSE)</f>
        <v>Higher Education Federal</v>
      </c>
      <c r="G918" s="11" t="str">
        <f>VLOOKUP(B918,'Table A as of March 2024'!A:I,9,FALSE)</f>
        <v>500</v>
      </c>
      <c r="H918" t="str">
        <f>VLOOKUP(B918,'Table A as of March 2024'!A:L,12,FALSE)</f>
        <v>No</v>
      </c>
      <c r="I918" s="9" t="str">
        <f>VLOOKUP(B918,'Table A as of March 2024'!A:M,13,FALSE)</f>
        <v>R</v>
      </c>
      <c r="K918" t="str">
        <f>VLOOKUP(G918,'ACFR Class Vlookup'!A:B,2,FALSE)</f>
        <v>N/A</v>
      </c>
      <c r="L918" s="1" t="str">
        <f>VLOOKUP(D918,'Fund Information'!A:F,6,FALSE)</f>
        <v>Higher Education activity included on higher education financial statement template submissions.</v>
      </c>
      <c r="M918" s="6" t="str">
        <f t="shared" si="158"/>
        <v>N/A</v>
      </c>
      <c r="N918" s="6" t="s">
        <v>2886</v>
      </c>
      <c r="O918" s="6" t="str">
        <f t="shared" si="159"/>
        <v>N/A</v>
      </c>
      <c r="P918" s="5" t="s">
        <v>2886</v>
      </c>
      <c r="Q918" s="6" t="str">
        <f t="shared" si="160"/>
        <v>N/A</v>
      </c>
      <c r="R918" s="7" t="str">
        <f t="shared" si="154"/>
        <v>No</v>
      </c>
      <c r="S918" s="5" t="str">
        <f t="shared" si="161"/>
        <v>N/A</v>
      </c>
      <c r="T918" s="6" t="str">
        <f t="shared" si="162"/>
        <v>N/A</v>
      </c>
      <c r="U918" s="7" t="str">
        <f t="shared" si="155"/>
        <v>No</v>
      </c>
      <c r="V918" s="5" t="str">
        <f t="shared" si="163"/>
        <v>N/A</v>
      </c>
      <c r="W918" s="6" t="str">
        <f t="shared" si="164"/>
        <v>N/A</v>
      </c>
      <c r="X918" s="5" t="s">
        <v>2886</v>
      </c>
    </row>
    <row r="919" spans="1:24" ht="30" x14ac:dyDescent="0.25">
      <c r="A919" s="77">
        <f>VLOOKUP(C919,'BU and Control BU Listing'!A:E,5,FALSE)</f>
        <v>26000</v>
      </c>
      <c r="B919" s="80" t="s">
        <v>4254</v>
      </c>
      <c r="C919" s="22" t="str">
        <f t="shared" si="156"/>
        <v>29900</v>
      </c>
      <c r="D919" s="22" t="str">
        <f t="shared" si="157"/>
        <v>03020</v>
      </c>
      <c r="E919" s="21" t="str">
        <f>VLOOKUP(B919,'Table A as of March 2024'!A:G,7,FALSE)</f>
        <v>Mountain Empire Community Coll</v>
      </c>
      <c r="F919" s="21" t="str">
        <f>VLOOKUP(B919,'Table A as of March 2024'!A:H,8,FALSE)</f>
        <v>Foundation/Othr Grants/Cntrcts</v>
      </c>
      <c r="G919" s="11" t="str">
        <f>VLOOKUP(B919,'Table A as of March 2024'!A:I,9,FALSE)</f>
        <v>500</v>
      </c>
      <c r="H919" t="str">
        <f>VLOOKUP(B919,'Table A as of March 2024'!A:L,12,FALSE)</f>
        <v>No</v>
      </c>
      <c r="I919" s="9" t="str">
        <f>VLOOKUP(B919,'Table A as of March 2024'!A:M,13,FALSE)</f>
        <v>R</v>
      </c>
      <c r="K919" t="str">
        <f>VLOOKUP(G919,'ACFR Class Vlookup'!A:B,2,FALSE)</f>
        <v>N/A</v>
      </c>
      <c r="L919" s="1" t="str">
        <f>VLOOKUP(D919,'Fund Information'!A:F,6,FALSE)</f>
        <v>Higher Education activity included on higher education financial statement template submissions.</v>
      </c>
      <c r="M919" s="6" t="str">
        <f t="shared" si="158"/>
        <v>N/A</v>
      </c>
      <c r="N919" s="6" t="s">
        <v>2886</v>
      </c>
      <c r="O919" s="6" t="str">
        <f t="shared" si="159"/>
        <v>N/A</v>
      </c>
      <c r="P919" s="5" t="s">
        <v>2886</v>
      </c>
      <c r="Q919" s="6" t="str">
        <f t="shared" si="160"/>
        <v>N/A</v>
      </c>
      <c r="R919" s="7" t="str">
        <f t="shared" si="154"/>
        <v>No</v>
      </c>
      <c r="S919" s="5" t="str">
        <f t="shared" si="161"/>
        <v>N/A</v>
      </c>
      <c r="T919" s="6" t="str">
        <f t="shared" si="162"/>
        <v>N/A</v>
      </c>
      <c r="U919" s="7" t="str">
        <f t="shared" si="155"/>
        <v>No</v>
      </c>
      <c r="V919" s="5" t="str">
        <f t="shared" si="163"/>
        <v>N/A</v>
      </c>
      <c r="W919" s="6" t="str">
        <f t="shared" si="164"/>
        <v>N/A</v>
      </c>
      <c r="X919" s="5" t="s">
        <v>2886</v>
      </c>
    </row>
    <row r="920" spans="1:24" ht="30" x14ac:dyDescent="0.25">
      <c r="A920" s="77">
        <f>VLOOKUP(C920,'BU and Control BU Listing'!A:E,5,FALSE)</f>
        <v>26000</v>
      </c>
      <c r="B920" s="80" t="s">
        <v>4255</v>
      </c>
      <c r="C920" s="22" t="str">
        <f t="shared" si="156"/>
        <v>29900</v>
      </c>
      <c r="D920" s="22" t="str">
        <f t="shared" si="157"/>
        <v>03030</v>
      </c>
      <c r="E920" s="21" t="str">
        <f>VLOOKUP(B920,'Table A as of March 2024'!A:G,7,FALSE)</f>
        <v>Mountain Empire Community Coll</v>
      </c>
      <c r="F920" s="21" t="str">
        <f>VLOOKUP(B920,'Table A as of March 2024'!A:H,8,FALSE)</f>
        <v>Indirect Cost Recovery</v>
      </c>
      <c r="G920" s="11" t="str">
        <f>VLOOKUP(B920,'Table A as of March 2024'!A:I,9,FALSE)</f>
        <v>500</v>
      </c>
      <c r="H920" t="str">
        <f>VLOOKUP(B920,'Table A as of March 2024'!A:L,12,FALSE)</f>
        <v>No</v>
      </c>
      <c r="I920" s="9" t="str">
        <f>VLOOKUP(B920,'Table A as of March 2024'!A:M,13,FALSE)</f>
        <v>U</v>
      </c>
      <c r="K920" t="str">
        <f>VLOOKUP(G920,'ACFR Class Vlookup'!A:B,2,FALSE)</f>
        <v>N/A</v>
      </c>
      <c r="L920" s="1" t="str">
        <f>VLOOKUP(D920,'Fund Information'!A:F,6,FALSE)</f>
        <v>Higher Education activity included on higher education financial statement template submissions.</v>
      </c>
      <c r="M920" s="6" t="str">
        <f t="shared" si="158"/>
        <v>N/A</v>
      </c>
      <c r="N920" s="6" t="s">
        <v>2886</v>
      </c>
      <c r="O920" s="6" t="str">
        <f t="shared" si="159"/>
        <v>N/A</v>
      </c>
      <c r="P920" s="5" t="s">
        <v>2886</v>
      </c>
      <c r="Q920" s="6" t="str">
        <f t="shared" si="160"/>
        <v>N/A</v>
      </c>
      <c r="R920" s="7" t="str">
        <f t="shared" si="154"/>
        <v>No</v>
      </c>
      <c r="S920" s="5" t="str">
        <f t="shared" si="161"/>
        <v>N/A</v>
      </c>
      <c r="T920" s="6" t="str">
        <f t="shared" si="162"/>
        <v>N/A</v>
      </c>
      <c r="U920" s="7" t="str">
        <f t="shared" si="155"/>
        <v>No</v>
      </c>
      <c r="V920" s="5" t="str">
        <f t="shared" si="163"/>
        <v>N/A</v>
      </c>
      <c r="W920" s="6" t="str">
        <f t="shared" si="164"/>
        <v>N/A</v>
      </c>
      <c r="X920" s="5" t="s">
        <v>2886</v>
      </c>
    </row>
    <row r="921" spans="1:24" ht="240" x14ac:dyDescent="0.25">
      <c r="A921" s="77">
        <f>VLOOKUP(C921,'BU and Control BU Listing'!A:E,5,FALSE)</f>
        <v>26000</v>
      </c>
      <c r="B921" s="80" t="s">
        <v>8733</v>
      </c>
      <c r="C921" s="22" t="str">
        <f t="shared" si="156"/>
        <v>29900</v>
      </c>
      <c r="D921" s="22" t="str">
        <f t="shared" si="157"/>
        <v>03040</v>
      </c>
      <c r="E921" s="21" t="str">
        <f>VLOOKUP(B921,'Table A as of March 2024'!A:G,7,FALSE)</f>
        <v>Mountain Empire Community Coll</v>
      </c>
      <c r="F921" s="21" t="str">
        <f>VLOOKUP(B921,'Table A as of March 2024'!A:H,8,FALSE)</f>
        <v>Institutional Reserve Fund</v>
      </c>
      <c r="G921" s="11" t="str">
        <f>VLOOKUP(B921,'Table A as of March 2024'!A:I,9,FALSE)</f>
        <v>500</v>
      </c>
      <c r="H921" t="str">
        <f>VLOOKUP(B921,'Table A as of March 2024'!A:L,12,FALSE)</f>
        <v>No</v>
      </c>
      <c r="I921" s="9" t="str">
        <f>VLOOKUP(B921,'Table A as of March 2024'!A:M,13,FALSE)</f>
        <v>U</v>
      </c>
      <c r="K921" t="str">
        <f>VLOOKUP(G921,'ACFR Class Vlookup'!A:B,2,FALSE)</f>
        <v>N/A</v>
      </c>
      <c r="L921" s="1" t="str">
        <f>VLOOKUP(D921,'Fund Information'!A:F,6,FALSE)</f>
        <v>Established per Item 4-1.05 a.1.c of Chapter 552 Acts of Assembly, Special Session I. To improve the stability in institutional planning and predictability for students and families to prepare for the cost of higher education, public higher education institutions are encouraged to employ the financial management strategy of establishing an institutional reserve fund supported by any unexpended education and general appropriations of the institution at the end of the fiscal year. The establishment of such a fund is designed to foster more long-term planning, promote efficient resource utilization and reduce the need for substantial year-to-year increases in tuition, thereby increasing affordability for Virginians. Any use of the reserve fund shall be approved by the Board of Visitors of the affected institution, and the institution shall immediately report the details of the approved plan for use of the reserve fund to the Governor, the Secretary of Education, the Secretary of Finance and the Chairmen of the House Appropriations and Senate Finance Committees.</v>
      </c>
      <c r="M921" s="6" t="str">
        <f t="shared" si="158"/>
        <v>N/A</v>
      </c>
      <c r="N921" s="6" t="s">
        <v>2886</v>
      </c>
      <c r="O921" s="6" t="str">
        <f t="shared" si="159"/>
        <v>N/A</v>
      </c>
      <c r="P921" s="5" t="s">
        <v>2886</v>
      </c>
      <c r="Q921" s="6" t="str">
        <f t="shared" si="160"/>
        <v>N/A</v>
      </c>
      <c r="R921" s="7" t="str">
        <f t="shared" si="154"/>
        <v>No</v>
      </c>
      <c r="S921" s="5" t="str">
        <f t="shared" si="161"/>
        <v>N/A</v>
      </c>
      <c r="T921" s="6" t="str">
        <f t="shared" si="162"/>
        <v>N/A</v>
      </c>
      <c r="U921" s="7" t="str">
        <f t="shared" si="155"/>
        <v>No</v>
      </c>
      <c r="V921" s="5" t="str">
        <f t="shared" si="163"/>
        <v>N/A</v>
      </c>
      <c r="W921" s="6" t="str">
        <f t="shared" si="164"/>
        <v>N/A</v>
      </c>
      <c r="X921" s="5" t="s">
        <v>2886</v>
      </c>
    </row>
    <row r="922" spans="1:24" ht="60" x14ac:dyDescent="0.25">
      <c r="A922" s="77">
        <f>VLOOKUP(C922,'BU and Control BU Listing'!A:E,5,FALSE)</f>
        <v>26000</v>
      </c>
      <c r="B922" s="80" t="s">
        <v>4256</v>
      </c>
      <c r="C922" s="22" t="str">
        <f t="shared" si="156"/>
        <v>29900</v>
      </c>
      <c r="D922" s="22" t="str">
        <f t="shared" si="157"/>
        <v>03060</v>
      </c>
      <c r="E922" s="21" t="str">
        <f>VLOOKUP(B922,'Table A as of March 2024'!A:G,7,FALSE)</f>
        <v>Mountain Empire Community Coll</v>
      </c>
      <c r="F922" s="21" t="str">
        <f>VLOOKUP(B922,'Table A as of March 2024'!A:H,8,FALSE)</f>
        <v>Auxiliary Enterprise</v>
      </c>
      <c r="G922" s="11" t="str">
        <f>VLOOKUP(B922,'Table A as of March 2024'!A:I,9,FALSE)</f>
        <v>500</v>
      </c>
      <c r="H922" t="str">
        <f>VLOOKUP(B922,'Table A as of March 2024'!A:L,12,FALSE)</f>
        <v>No</v>
      </c>
      <c r="I922" s="9" t="str">
        <f>VLOOKUP(B922,'Table A as of March 2024'!A:M,13,FALSE)</f>
        <v>U</v>
      </c>
      <c r="K922" t="str">
        <f>VLOOKUP(G922,'ACFR Class Vlookup'!A:B,2,FALSE)</f>
        <v>N/A</v>
      </c>
      <c r="L922" s="1" t="str">
        <f>VLOOKUP(D922,'Fund Information'!A:F,6,FALSE)</f>
        <v>The Higher Education Auxiliary Enterprise fund accounts for the Auxiliary activities at the colleges/universities.  These activities include such things as food service, bookstores, student health servicces and recreation/intramural programs.</v>
      </c>
      <c r="M922" s="6" t="str">
        <f t="shared" si="158"/>
        <v>N/A</v>
      </c>
      <c r="N922" s="6" t="s">
        <v>2886</v>
      </c>
      <c r="O922" s="6" t="str">
        <f t="shared" si="159"/>
        <v>N/A</v>
      </c>
      <c r="P922" s="5" t="s">
        <v>2886</v>
      </c>
      <c r="Q922" s="6" t="str">
        <f t="shared" si="160"/>
        <v>N/A</v>
      </c>
      <c r="R922" s="7" t="str">
        <f t="shared" si="154"/>
        <v>No</v>
      </c>
      <c r="S922" s="5" t="str">
        <f t="shared" si="161"/>
        <v>N/A</v>
      </c>
      <c r="T922" s="6" t="str">
        <f t="shared" si="162"/>
        <v>N/A</v>
      </c>
      <c r="U922" s="7" t="str">
        <f t="shared" si="155"/>
        <v>No</v>
      </c>
      <c r="V922" s="5" t="str">
        <f t="shared" si="163"/>
        <v>N/A</v>
      </c>
      <c r="W922" s="6" t="str">
        <f t="shared" si="164"/>
        <v>N/A</v>
      </c>
      <c r="X922" s="5" t="s">
        <v>2886</v>
      </c>
    </row>
    <row r="923" spans="1:24" ht="30" x14ac:dyDescent="0.25">
      <c r="A923" s="77">
        <f>VLOOKUP(C923,'BU and Control BU Listing'!A:E,5,FALSE)</f>
        <v>26000</v>
      </c>
      <c r="B923" s="80" t="s">
        <v>4257</v>
      </c>
      <c r="C923" s="22" t="str">
        <f t="shared" si="156"/>
        <v>29900</v>
      </c>
      <c r="D923" s="22" t="str">
        <f t="shared" si="157"/>
        <v>03080</v>
      </c>
      <c r="E923" s="21" t="str">
        <f>VLOOKUP(B923,'Table A as of March 2024'!A:G,7,FALSE)</f>
        <v>Mountain Empire Community Coll</v>
      </c>
      <c r="F923" s="21" t="str">
        <f>VLOOKUP(B923,'Table A as of March 2024'!A:H,8,FALSE)</f>
        <v>Work Study</v>
      </c>
      <c r="G923" s="11" t="str">
        <f>VLOOKUP(B923,'Table A as of March 2024'!A:I,9,FALSE)</f>
        <v>500</v>
      </c>
      <c r="H923" t="str">
        <f>VLOOKUP(B923,'Table A as of March 2024'!A:L,12,FALSE)</f>
        <v>No</v>
      </c>
      <c r="I923" s="9" t="str">
        <f>VLOOKUP(B923,'Table A as of March 2024'!A:M,13,FALSE)</f>
        <v>R</v>
      </c>
      <c r="K923" t="str">
        <f>VLOOKUP(G923,'ACFR Class Vlookup'!A:B,2,FALSE)</f>
        <v>N/A</v>
      </c>
      <c r="L923" s="1" t="str">
        <f>VLOOKUP(D923,'Fund Information'!A:F,6,FALSE)</f>
        <v>Higher Education activity included on higher education financial statement template submissions.</v>
      </c>
      <c r="M923" s="6" t="str">
        <f t="shared" si="158"/>
        <v>N/A</v>
      </c>
      <c r="N923" s="6" t="s">
        <v>2886</v>
      </c>
      <c r="O923" s="6" t="str">
        <f t="shared" si="159"/>
        <v>N/A</v>
      </c>
      <c r="P923" s="5" t="s">
        <v>2886</v>
      </c>
      <c r="Q923" s="6" t="str">
        <f t="shared" si="160"/>
        <v>N/A</v>
      </c>
      <c r="R923" s="7" t="str">
        <f t="shared" si="154"/>
        <v>No</v>
      </c>
      <c r="S923" s="5" t="str">
        <f t="shared" si="161"/>
        <v>N/A</v>
      </c>
      <c r="T923" s="6" t="str">
        <f t="shared" si="162"/>
        <v>N/A</v>
      </c>
      <c r="U923" s="7" t="str">
        <f t="shared" si="155"/>
        <v>No</v>
      </c>
      <c r="V923" s="5" t="str">
        <f t="shared" si="163"/>
        <v>N/A</v>
      </c>
      <c r="W923" s="6" t="str">
        <f t="shared" si="164"/>
        <v>N/A</v>
      </c>
      <c r="X923" s="5" t="s">
        <v>2886</v>
      </c>
    </row>
    <row r="924" spans="1:24" ht="30" x14ac:dyDescent="0.25">
      <c r="A924" s="77">
        <f>VLOOKUP(C924,'BU and Control BU Listing'!A:E,5,FALSE)</f>
        <v>26000</v>
      </c>
      <c r="B924" s="80" t="s">
        <v>4258</v>
      </c>
      <c r="C924" s="22" t="str">
        <f t="shared" si="156"/>
        <v>29900</v>
      </c>
      <c r="D924" s="22" t="str">
        <f t="shared" si="157"/>
        <v>03170</v>
      </c>
      <c r="E924" s="21" t="str">
        <f>VLOOKUP(B924,'Table A as of March 2024'!A:G,7,FALSE)</f>
        <v>Mountain Empire Community Coll</v>
      </c>
      <c r="F924" s="21" t="str">
        <f>VLOOKUP(B924,'Table A as of March 2024'!A:H,8,FALSE)</f>
        <v>Student Financial Assistance</v>
      </c>
      <c r="G924" s="11" t="str">
        <f>VLOOKUP(B924,'Table A as of March 2024'!A:I,9,FALSE)</f>
        <v>500</v>
      </c>
      <c r="H924" t="str">
        <f>VLOOKUP(B924,'Table A as of March 2024'!A:L,12,FALSE)</f>
        <v>No</v>
      </c>
      <c r="I924" s="9" t="str">
        <f>VLOOKUP(B924,'Table A as of March 2024'!A:M,13,FALSE)</f>
        <v>U</v>
      </c>
      <c r="K924" t="str">
        <f>VLOOKUP(G924,'ACFR Class Vlookup'!A:B,2,FALSE)</f>
        <v>N/A</v>
      </c>
      <c r="L924" s="1" t="str">
        <f>VLOOKUP(D924,'Fund Information'!A:F,6,FALSE)</f>
        <v>Higher Education activity included on higher education financial statement template submissions.</v>
      </c>
      <c r="M924" s="6" t="str">
        <f t="shared" si="158"/>
        <v>N/A</v>
      </c>
      <c r="N924" s="6" t="s">
        <v>2886</v>
      </c>
      <c r="O924" s="6" t="str">
        <f t="shared" si="159"/>
        <v>N/A</v>
      </c>
      <c r="P924" s="5" t="s">
        <v>2886</v>
      </c>
      <c r="Q924" s="6" t="str">
        <f t="shared" si="160"/>
        <v>N/A</v>
      </c>
      <c r="R924" s="7" t="str">
        <f t="shared" ref="R924:R987" si="165">IF(J924="R","Yes","No")</f>
        <v>No</v>
      </c>
      <c r="S924" s="5" t="str">
        <f t="shared" si="161"/>
        <v>N/A</v>
      </c>
      <c r="T924" s="6" t="str">
        <f t="shared" si="162"/>
        <v>N/A</v>
      </c>
      <c r="U924" s="7" t="str">
        <f t="shared" ref="U924:U987" si="166">IF(J924="C","Yes","No")</f>
        <v>No</v>
      </c>
      <c r="V924" s="5" t="str">
        <f t="shared" si="163"/>
        <v>N/A</v>
      </c>
      <c r="W924" s="6" t="str">
        <f t="shared" si="164"/>
        <v>N/A</v>
      </c>
      <c r="X924" s="5" t="s">
        <v>2886</v>
      </c>
    </row>
    <row r="925" spans="1:24" x14ac:dyDescent="0.25">
      <c r="A925" s="77">
        <f>VLOOKUP(C925,'BU and Control BU Listing'!A:E,5,FALSE)</f>
        <v>26000</v>
      </c>
      <c r="B925" s="80" t="s">
        <v>4259</v>
      </c>
      <c r="C925" s="22" t="str">
        <f t="shared" si="156"/>
        <v>29900</v>
      </c>
      <c r="D925" s="22" t="str">
        <f t="shared" si="157"/>
        <v>03190</v>
      </c>
      <c r="E925" s="21" t="str">
        <f>VLOOKUP(B925,'Table A as of March 2024'!A:G,7,FALSE)</f>
        <v>Mountain Empire Community Coll</v>
      </c>
      <c r="F925" s="21" t="str">
        <f>VLOOKUP(B925,'Table A as of March 2024'!A:H,8,FALSE)</f>
        <v>Workforce Development Program</v>
      </c>
      <c r="G925" s="11" t="str">
        <f>VLOOKUP(B925,'Table A as of March 2024'!A:I,9,FALSE)</f>
        <v>500</v>
      </c>
      <c r="H925" t="str">
        <f>VLOOKUP(B925,'Table A as of March 2024'!A:L,12,FALSE)</f>
        <v>No</v>
      </c>
      <c r="I925" s="9" t="str">
        <f>VLOOKUP(B925,'Table A as of March 2024'!A:M,13,FALSE)</f>
        <v>U</v>
      </c>
      <c r="K925" t="str">
        <f>VLOOKUP(G925,'ACFR Class Vlookup'!A:B,2,FALSE)</f>
        <v>N/A</v>
      </c>
      <c r="L925" s="1">
        <f>VLOOKUP(D925,'Fund Information'!A:F,6,FALSE)</f>
        <v>0</v>
      </c>
      <c r="M925" s="6" t="str">
        <f t="shared" si="158"/>
        <v>N/A</v>
      </c>
      <c r="N925" s="6" t="s">
        <v>2886</v>
      </c>
      <c r="O925" s="6" t="str">
        <f t="shared" si="159"/>
        <v>N/A</v>
      </c>
      <c r="P925" s="5" t="s">
        <v>2886</v>
      </c>
      <c r="Q925" s="6" t="str">
        <f t="shared" si="160"/>
        <v>N/A</v>
      </c>
      <c r="R925" s="7" t="str">
        <f t="shared" si="165"/>
        <v>No</v>
      </c>
      <c r="S925" s="5" t="str">
        <f t="shared" si="161"/>
        <v>N/A</v>
      </c>
      <c r="T925" s="6" t="str">
        <f t="shared" si="162"/>
        <v>N/A</v>
      </c>
      <c r="U925" s="7" t="str">
        <f t="shared" si="166"/>
        <v>No</v>
      </c>
      <c r="V925" s="5" t="str">
        <f t="shared" si="163"/>
        <v>N/A</v>
      </c>
      <c r="W925" s="6" t="str">
        <f t="shared" si="164"/>
        <v>N/A</v>
      </c>
      <c r="X925" s="5" t="s">
        <v>2886</v>
      </c>
    </row>
    <row r="926" spans="1:24" ht="165" x14ac:dyDescent="0.25">
      <c r="A926" s="77">
        <f>VLOOKUP(C926,'BU and Control BU Listing'!A:E,5,FALSE)</f>
        <v>26000</v>
      </c>
      <c r="B926" s="80" t="s">
        <v>8233</v>
      </c>
      <c r="C926" s="22" t="str">
        <f t="shared" si="156"/>
        <v>29900</v>
      </c>
      <c r="D926" s="22" t="str">
        <f t="shared" si="157"/>
        <v>03210</v>
      </c>
      <c r="E926" s="21" t="str">
        <f>VLOOKUP(B926,'Table A as of March 2024'!A:G,7,FALSE)</f>
        <v>Mountain Empire Community Coll</v>
      </c>
      <c r="F926" s="21" t="str">
        <f>VLOOKUP(B926,'Table A as of March 2024'!A:H,8,FALSE)</f>
        <v>ARP-CrvStLoclFisRecFd-COVID-19</v>
      </c>
      <c r="G926" s="11" t="str">
        <f>VLOOKUP(B926,'Table A as of March 2024'!A:I,9,FALSE)</f>
        <v>500</v>
      </c>
      <c r="H926" t="str">
        <f>VLOOKUP(B926,'Table A as of March 2024'!A:L,12,FALSE)</f>
        <v>No</v>
      </c>
      <c r="I926" s="9" t="str">
        <f>VLOOKUP(B926,'Table A as of March 2024'!A:M,13,FALSE)</f>
        <v>V</v>
      </c>
      <c r="K926" t="str">
        <f>VLOOKUP(G926,'ACFR Class Vlookup'!A:B,2,FALSE)</f>
        <v>N/A</v>
      </c>
      <c r="L926" s="1" t="str">
        <f>VLOOKUP(D926,'Fund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926" s="6" t="str">
        <f t="shared" si="158"/>
        <v>N/A</v>
      </c>
      <c r="N926" s="6" t="s">
        <v>2886</v>
      </c>
      <c r="O926" s="6" t="str">
        <f t="shared" si="159"/>
        <v>N/A</v>
      </c>
      <c r="P926" s="5" t="s">
        <v>2886</v>
      </c>
      <c r="Q926" s="6" t="str">
        <f t="shared" si="160"/>
        <v>N/A</v>
      </c>
      <c r="R926" s="7" t="str">
        <f t="shared" si="165"/>
        <v>No</v>
      </c>
      <c r="S926" s="5" t="str">
        <f t="shared" si="161"/>
        <v>N/A</v>
      </c>
      <c r="T926" s="6" t="str">
        <f t="shared" si="162"/>
        <v>N/A</v>
      </c>
      <c r="U926" s="7" t="str">
        <f t="shared" si="166"/>
        <v>No</v>
      </c>
      <c r="V926" s="5" t="str">
        <f t="shared" si="163"/>
        <v>N/A</v>
      </c>
      <c r="W926" s="6" t="str">
        <f t="shared" si="164"/>
        <v>N/A</v>
      </c>
      <c r="X926" s="5" t="s">
        <v>2886</v>
      </c>
    </row>
    <row r="927" spans="1:24" ht="105" x14ac:dyDescent="0.25">
      <c r="A927" s="77">
        <f>VLOOKUP(C927,'BU and Control BU Listing'!A:E,5,FALSE)</f>
        <v>26000</v>
      </c>
      <c r="B927" s="80" t="s">
        <v>5948</v>
      </c>
      <c r="C927" s="22" t="str">
        <f t="shared" si="156"/>
        <v>29900</v>
      </c>
      <c r="D927" s="22" t="str">
        <f t="shared" si="157"/>
        <v>03390</v>
      </c>
      <c r="E927" s="21" t="str">
        <f>VLOOKUP(B927,'Table A as of March 2024'!A:G,7,FALSE)</f>
        <v>Mountain Empire Community Coll</v>
      </c>
      <c r="F927" s="21" t="str">
        <f>VLOOKUP(B927,'Table A as of March 2024'!A:H,8,FALSE)</f>
        <v>Strngthning Inst Prgm-COVID-19</v>
      </c>
      <c r="G927" s="11" t="str">
        <f>VLOOKUP(B927,'Table A as of March 2024'!A:I,9,FALSE)</f>
        <v>500</v>
      </c>
      <c r="H927" t="str">
        <f>VLOOKUP(B927,'Table A as of March 2024'!A:L,12,FALSE)</f>
        <v>No</v>
      </c>
      <c r="I927" s="9" t="str">
        <f>VLOOKUP(B927,'Table A as of March 2024'!A:M,13,FALSE)</f>
        <v>V</v>
      </c>
      <c r="K927" t="str">
        <f>VLOOKUP(G927,'ACFR Class Vlookup'!A:B,2,FALSE)</f>
        <v>N/A</v>
      </c>
      <c r="L927" s="1" t="str">
        <f>VLOOKUP(D927,'Fund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funds provided to institutions eligible for the Strengthening Institutions Program (SIP), under the CARES Act.</v>
      </c>
      <c r="M927" s="6" t="str">
        <f t="shared" si="158"/>
        <v>N/A</v>
      </c>
      <c r="N927" s="6" t="s">
        <v>2886</v>
      </c>
      <c r="O927" s="6" t="str">
        <f t="shared" si="159"/>
        <v>N/A</v>
      </c>
      <c r="P927" s="5" t="s">
        <v>2886</v>
      </c>
      <c r="Q927" s="6" t="str">
        <f t="shared" si="160"/>
        <v>N/A</v>
      </c>
      <c r="R927" s="7" t="str">
        <f t="shared" si="165"/>
        <v>No</v>
      </c>
      <c r="S927" s="5" t="str">
        <f t="shared" si="161"/>
        <v>N/A</v>
      </c>
      <c r="T927" s="6" t="str">
        <f t="shared" si="162"/>
        <v>N/A</v>
      </c>
      <c r="U927" s="7" t="str">
        <f t="shared" si="166"/>
        <v>No</v>
      </c>
      <c r="V927" s="5" t="str">
        <f t="shared" si="163"/>
        <v>N/A</v>
      </c>
      <c r="W927" s="6" t="str">
        <f t="shared" si="164"/>
        <v>N/A</v>
      </c>
      <c r="X927" s="5" t="s">
        <v>2886</v>
      </c>
    </row>
    <row r="928" spans="1:24" ht="90" x14ac:dyDescent="0.25">
      <c r="A928" s="77">
        <f>VLOOKUP(C928,'BU and Control BU Listing'!A:E,5,FALSE)</f>
        <v>26000</v>
      </c>
      <c r="B928" s="80" t="s">
        <v>8734</v>
      </c>
      <c r="C928" s="22" t="str">
        <f t="shared" si="156"/>
        <v>29900</v>
      </c>
      <c r="D928" s="22" t="str">
        <f t="shared" si="157"/>
        <v>03410</v>
      </c>
      <c r="E928" s="21" t="str">
        <f>VLOOKUP(B928,'Table A as of March 2024'!A:G,7,FALSE)</f>
        <v>Mountain Empire Community Coll</v>
      </c>
      <c r="F928" s="21" t="str">
        <f>VLOOKUP(B928,'Table A as of March 2024'!A:H,8,FALSE)</f>
        <v>GEER Fund - COVID-19</v>
      </c>
      <c r="G928" s="11" t="str">
        <f>VLOOKUP(B928,'Table A as of March 2024'!A:I,9,FALSE)</f>
        <v>500</v>
      </c>
      <c r="H928" t="str">
        <f>VLOOKUP(B928,'Table A as of March 2024'!A:L,12,FALSE)</f>
        <v>No</v>
      </c>
      <c r="I928" s="9" t="str">
        <f>VLOOKUP(B928,'Table A as of March 2024'!A:M,13,FALSE)</f>
        <v>V</v>
      </c>
      <c r="K928" t="str">
        <f>VLOOKUP(G928,'ACFR Class Vlookup'!A:B,2,FALSE)</f>
        <v>N/A</v>
      </c>
      <c r="L928" s="1" t="str">
        <f>VLOOKUP(D928,'Fund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v>
      </c>
      <c r="M928" s="6" t="str">
        <f t="shared" si="158"/>
        <v>N/A</v>
      </c>
      <c r="N928" s="6" t="s">
        <v>2886</v>
      </c>
      <c r="O928" s="6" t="str">
        <f t="shared" si="159"/>
        <v>N/A</v>
      </c>
      <c r="P928" s="5" t="s">
        <v>2886</v>
      </c>
      <c r="Q928" s="6" t="str">
        <f t="shared" si="160"/>
        <v>N/A</v>
      </c>
      <c r="R928" s="7" t="str">
        <f t="shared" si="165"/>
        <v>No</v>
      </c>
      <c r="S928" s="5" t="str">
        <f t="shared" si="161"/>
        <v>N/A</v>
      </c>
      <c r="T928" s="6" t="str">
        <f t="shared" si="162"/>
        <v>N/A</v>
      </c>
      <c r="U928" s="7" t="str">
        <f t="shared" si="166"/>
        <v>No</v>
      </c>
      <c r="V928" s="5" t="str">
        <f t="shared" si="163"/>
        <v>N/A</v>
      </c>
      <c r="W928" s="6" t="str">
        <f t="shared" si="164"/>
        <v>N/A</v>
      </c>
      <c r="X928" s="5" t="s">
        <v>2886</v>
      </c>
    </row>
    <row r="929" spans="1:24" ht="165" x14ac:dyDescent="0.25">
      <c r="A929" s="77">
        <f>VLOOKUP(C929,'BU and Control BU Listing'!A:E,5,FALSE)</f>
        <v>26000</v>
      </c>
      <c r="B929" s="80" t="s">
        <v>5949</v>
      </c>
      <c r="C929" s="22" t="str">
        <f t="shared" si="156"/>
        <v>29900</v>
      </c>
      <c r="D929" s="22" t="str">
        <f t="shared" si="157"/>
        <v>03420</v>
      </c>
      <c r="E929" s="21" t="str">
        <f>VLOOKUP(B929,'Table A as of March 2024'!A:G,7,FALSE)</f>
        <v>Mountain Empire Community Coll</v>
      </c>
      <c r="F929" s="21" t="str">
        <f>VLOOKUP(B929,'Table A as of March 2024'!A:H,8,FALSE)</f>
        <v>Caresactrlffd-General-Covid-19</v>
      </c>
      <c r="G929" s="11" t="str">
        <f>VLOOKUP(B929,'Table A as of March 2024'!A:I,9,FALSE)</f>
        <v>500</v>
      </c>
      <c r="H929" t="str">
        <f>VLOOKUP(B929,'Table A as of March 2024'!A:L,12,FALSE)</f>
        <v>No</v>
      </c>
      <c r="I929" s="9" t="str">
        <f>VLOOKUP(B929,'Table A as of March 2024'!A:M,13,FALSE)</f>
        <v>V</v>
      </c>
      <c r="K929" t="str">
        <f>VLOOKUP(G929,'ACFR Class Vlookup'!A:B,2,FALSE)</f>
        <v>N/A</v>
      </c>
      <c r="L929" s="1" t="str">
        <f>VLOOKUP(D929,'Fund Information'!A:F,6,FALSE)</f>
        <v>CARES Act Relief Fund – General – COVID-19; for Higher Education Institutes.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929" s="6" t="str">
        <f t="shared" si="158"/>
        <v>N/A</v>
      </c>
      <c r="N929" s="6" t="s">
        <v>2886</v>
      </c>
      <c r="O929" s="6" t="str">
        <f t="shared" si="159"/>
        <v>N/A</v>
      </c>
      <c r="P929" s="5" t="s">
        <v>2886</v>
      </c>
      <c r="Q929" s="6" t="str">
        <f t="shared" si="160"/>
        <v>N/A</v>
      </c>
      <c r="R929" s="7" t="str">
        <f t="shared" si="165"/>
        <v>No</v>
      </c>
      <c r="S929" s="5" t="str">
        <f t="shared" si="161"/>
        <v>N/A</v>
      </c>
      <c r="T929" s="6" t="str">
        <f t="shared" si="162"/>
        <v>N/A</v>
      </c>
      <c r="U929" s="7" t="str">
        <f t="shared" si="166"/>
        <v>No</v>
      </c>
      <c r="V929" s="5" t="str">
        <f t="shared" si="163"/>
        <v>N/A</v>
      </c>
      <c r="W929" s="6" t="str">
        <f t="shared" si="164"/>
        <v>N/A</v>
      </c>
      <c r="X929" s="5" t="s">
        <v>2886</v>
      </c>
    </row>
    <row r="930" spans="1:24" ht="225" x14ac:dyDescent="0.25">
      <c r="A930" s="77">
        <f>VLOOKUP(C930,'BU and Control BU Listing'!A:E,5,FALSE)</f>
        <v>26000</v>
      </c>
      <c r="B930" s="80" t="s">
        <v>8899</v>
      </c>
      <c r="C930" s="22" t="str">
        <f t="shared" si="156"/>
        <v>29900</v>
      </c>
      <c r="D930" s="22" t="str">
        <f t="shared" si="157"/>
        <v>03490</v>
      </c>
      <c r="E930" s="21" t="str">
        <f>VLOOKUP(B930,'Table A as of March 2024'!A:G,7,FALSE)</f>
        <v>Mountain Empire Community Coll</v>
      </c>
      <c r="F930" s="21" t="str">
        <f>VLOOKUP(B930,'Table A as of March 2024'!A:H,8,FALSE)</f>
        <v>NewEconomyWrkfrcCrdntlGrntFnd</v>
      </c>
      <c r="G930" s="11" t="str">
        <f>VLOOKUP(B930,'Table A as of March 2024'!A:I,9,FALSE)</f>
        <v>500</v>
      </c>
      <c r="H930" t="str">
        <f>VLOOKUP(B930,'Table A as of March 2024'!A:L,12,FALSE)</f>
        <v>No</v>
      </c>
      <c r="I930" s="9" t="str">
        <f>VLOOKUP(B930,'Table A as of March 2024'!A:M,13,FALSE)</f>
        <v>U</v>
      </c>
      <c r="K930" t="str">
        <f>VLOOKUP(G930,'ACFR Class Vlookup'!A:B,2,FALSE)</f>
        <v>N/A</v>
      </c>
      <c r="L930" s="1" t="str">
        <f>VLOOKUP(D930,'Fund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
HE equivalent of Fund 09093</v>
      </c>
      <c r="M930" s="6" t="str">
        <f t="shared" si="158"/>
        <v>N/A</v>
      </c>
      <c r="N930" s="6" t="s">
        <v>2886</v>
      </c>
      <c r="O930" s="6" t="str">
        <f t="shared" si="159"/>
        <v>N/A</v>
      </c>
      <c r="P930" s="5" t="s">
        <v>2886</v>
      </c>
      <c r="Q930" s="6" t="str">
        <f t="shared" si="160"/>
        <v>N/A</v>
      </c>
      <c r="R930" s="7" t="str">
        <f t="shared" si="165"/>
        <v>No</v>
      </c>
      <c r="S930" s="5" t="str">
        <f t="shared" si="161"/>
        <v>N/A</v>
      </c>
      <c r="T930" s="6" t="str">
        <f t="shared" si="162"/>
        <v>N/A</v>
      </c>
      <c r="U930" s="7" t="str">
        <f t="shared" si="166"/>
        <v>No</v>
      </c>
      <c r="V930" s="5" t="str">
        <f t="shared" si="163"/>
        <v>N/A</v>
      </c>
      <c r="W930" s="6" t="str">
        <f t="shared" si="164"/>
        <v>N/A</v>
      </c>
      <c r="X930" s="5" t="s">
        <v>2886</v>
      </c>
    </row>
    <row r="931" spans="1:24" ht="90" x14ac:dyDescent="0.25">
      <c r="A931" s="77">
        <f>VLOOKUP(C931,'BU and Control BU Listing'!A:E,5,FALSE)</f>
        <v>26000</v>
      </c>
      <c r="B931" s="80" t="s">
        <v>5950</v>
      </c>
      <c r="C931" s="22" t="str">
        <f t="shared" si="156"/>
        <v>29900</v>
      </c>
      <c r="D931" s="22" t="str">
        <f t="shared" si="157"/>
        <v>03690</v>
      </c>
      <c r="E931" s="21" t="str">
        <f>VLOOKUP(B931,'Table A as of March 2024'!A:G,7,FALSE)</f>
        <v>Mountain Empire Community Coll</v>
      </c>
      <c r="F931" s="21" t="str">
        <f>VLOOKUP(B931,'Table A as of March 2024'!A:H,8,FALSE)</f>
        <v>EduStabFund-Institutn-COVID-19</v>
      </c>
      <c r="G931" s="11" t="str">
        <f>VLOOKUP(B931,'Table A as of March 2024'!A:I,9,FALSE)</f>
        <v>500</v>
      </c>
      <c r="H931" t="str">
        <f>VLOOKUP(B931,'Table A as of March 2024'!A:L,12,FALSE)</f>
        <v>No</v>
      </c>
      <c r="I931" s="9" t="str">
        <f>VLOOKUP(B931,'Table A as of March 2024'!A:M,13,FALSE)</f>
        <v>V</v>
      </c>
      <c r="K931" t="str">
        <f>VLOOKUP(G931,'ACFR Class Vlookup'!A:B,2,FALSE)</f>
        <v>N/A</v>
      </c>
      <c r="L931" s="1" t="str">
        <f>VLOOKUP(D931,'Fund Information'!A:F,6,FALSE)</f>
        <v>CFDA 84.425 Education Stabilization Fund; Provides Federal funding for Higher Education Institutions to prevent, prepare for, and respond to the coronavirus (COVID-19) disease pandemic as part of the Coronavirus Aid, Relief, and Economic Security (CARES) Act. 
This Fund accounts for institutional funds provided under the CARES Act.</v>
      </c>
      <c r="M931" s="6" t="str">
        <f t="shared" si="158"/>
        <v>N/A</v>
      </c>
      <c r="N931" s="6" t="s">
        <v>2886</v>
      </c>
      <c r="O931" s="6" t="str">
        <f t="shared" si="159"/>
        <v>N/A</v>
      </c>
      <c r="P931" s="5" t="s">
        <v>2886</v>
      </c>
      <c r="Q931" s="6" t="str">
        <f t="shared" si="160"/>
        <v>N/A</v>
      </c>
      <c r="R931" s="7" t="str">
        <f t="shared" si="165"/>
        <v>No</v>
      </c>
      <c r="S931" s="5" t="str">
        <f t="shared" si="161"/>
        <v>N/A</v>
      </c>
      <c r="T931" s="6" t="str">
        <f t="shared" si="162"/>
        <v>N/A</v>
      </c>
      <c r="U931" s="7" t="str">
        <f t="shared" si="166"/>
        <v>No</v>
      </c>
      <c r="V931" s="5" t="str">
        <f t="shared" si="163"/>
        <v>N/A</v>
      </c>
      <c r="W931" s="6" t="str">
        <f t="shared" si="164"/>
        <v>N/A</v>
      </c>
      <c r="X931" s="5" t="s">
        <v>2886</v>
      </c>
    </row>
    <row r="932" spans="1:24" ht="30" x14ac:dyDescent="0.25">
      <c r="A932" s="77">
        <f>VLOOKUP(C932,'BU and Control BU Listing'!A:E,5,FALSE)</f>
        <v>26000</v>
      </c>
      <c r="B932" s="80" t="s">
        <v>8900</v>
      </c>
      <c r="C932" s="22" t="str">
        <f t="shared" si="156"/>
        <v>29900</v>
      </c>
      <c r="D932" s="22" t="str">
        <f t="shared" si="157"/>
        <v>03860</v>
      </c>
      <c r="E932" s="21" t="str">
        <f>VLOOKUP(B932,'Table A as of March 2024'!A:G,7,FALSE)</f>
        <v>Mountain Empire Community Coll</v>
      </c>
      <c r="F932" s="21" t="str">
        <f>VLOOKUP(B932,'Table A as of March 2024'!A:H,8,FALSE)</f>
        <v>Rcycl Matl Sale-Non-Gen/Fed-HE</v>
      </c>
      <c r="G932" s="11" t="str">
        <f>VLOOKUP(B932,'Table A as of March 2024'!A:I,9,FALSE)</f>
        <v>500</v>
      </c>
      <c r="H932" t="str">
        <f>VLOOKUP(B932,'Table A as of March 2024'!A:L,12,FALSE)</f>
        <v>No</v>
      </c>
      <c r="I932" s="9" t="str">
        <f>VLOOKUP(B932,'Table A as of March 2024'!A:M,13,FALSE)</f>
        <v>U</v>
      </c>
      <c r="K932" t="str">
        <f>VLOOKUP(G932,'ACFR Class Vlookup'!A:B,2,FALSE)</f>
        <v>N/A</v>
      </c>
      <c r="L932" s="1" t="str">
        <f>VLOOKUP(D932,'Fund Information'!A:F,6,FALSE)</f>
        <v>Higher Education activity included on higher education financial statement template submissions.</v>
      </c>
      <c r="M932" s="6" t="str">
        <f t="shared" si="158"/>
        <v>N/A</v>
      </c>
      <c r="N932" s="6" t="s">
        <v>2886</v>
      </c>
      <c r="O932" s="6" t="str">
        <f t="shared" si="159"/>
        <v>N/A</v>
      </c>
      <c r="P932" s="5" t="s">
        <v>2886</v>
      </c>
      <c r="Q932" s="6" t="str">
        <f t="shared" si="160"/>
        <v>N/A</v>
      </c>
      <c r="R932" s="7" t="str">
        <f t="shared" si="165"/>
        <v>No</v>
      </c>
      <c r="S932" s="5" t="str">
        <f t="shared" si="161"/>
        <v>N/A</v>
      </c>
      <c r="T932" s="6" t="str">
        <f t="shared" si="162"/>
        <v>N/A</v>
      </c>
      <c r="U932" s="7" t="str">
        <f t="shared" si="166"/>
        <v>No</v>
      </c>
      <c r="V932" s="5" t="str">
        <f t="shared" si="163"/>
        <v>N/A</v>
      </c>
      <c r="W932" s="6" t="str">
        <f t="shared" si="164"/>
        <v>N/A</v>
      </c>
      <c r="X932" s="5" t="s">
        <v>2886</v>
      </c>
    </row>
    <row r="933" spans="1:24" ht="45" x14ac:dyDescent="0.25">
      <c r="A933" s="77">
        <f>VLOOKUP(C933,'BU and Control BU Listing'!A:E,5,FALSE)</f>
        <v>26000</v>
      </c>
      <c r="B933" s="80" t="s">
        <v>4260</v>
      </c>
      <c r="C933" s="22" t="str">
        <f t="shared" si="156"/>
        <v>29900</v>
      </c>
      <c r="D933" s="22" t="str">
        <f t="shared" si="157"/>
        <v>03870</v>
      </c>
      <c r="E933" s="21" t="str">
        <f>VLOOKUP(B933,'Table A as of March 2024'!A:G,7,FALSE)</f>
        <v>Mountain Empire Community Coll</v>
      </c>
      <c r="F933" s="21" t="str">
        <f>VLOOKUP(B933,'Table A as of March 2024'!A:H,8,FALSE)</f>
        <v>Srplus Supp&amp;Equip Sales-Gen-HE</v>
      </c>
      <c r="G933" s="11" t="str">
        <f>VLOOKUP(B933,'Table A as of March 2024'!A:I,9,FALSE)</f>
        <v>500</v>
      </c>
      <c r="H933" t="str">
        <f>VLOOKUP(B933,'Table A as of March 2024'!A:L,12,FALSE)</f>
        <v>No</v>
      </c>
      <c r="I933" s="9" t="str">
        <f>VLOOKUP(B933,'Table A as of March 2024'!A:M,13,FALSE)</f>
        <v>U</v>
      </c>
      <c r="K933" t="str">
        <f>VLOOKUP(G933,'ACFR Class Vlookup'!A:B,2,FALSE)</f>
        <v>N/A</v>
      </c>
      <c r="L933" s="1" t="str">
        <f>VLOOKUP(D933,'Fund Information'!A:F,6,FALSE)</f>
        <v>Higher Education activity accounted for on higher education financial statement template submissions.  Accounts for sale of surplus supplies and equipment.</v>
      </c>
      <c r="M933" s="6" t="str">
        <f t="shared" si="158"/>
        <v>N/A</v>
      </c>
      <c r="N933" s="6" t="s">
        <v>2886</v>
      </c>
      <c r="O933" s="6" t="str">
        <f t="shared" si="159"/>
        <v>N/A</v>
      </c>
      <c r="P933" s="5" t="s">
        <v>2886</v>
      </c>
      <c r="Q933" s="6" t="str">
        <f t="shared" si="160"/>
        <v>N/A</v>
      </c>
      <c r="R933" s="7" t="str">
        <f t="shared" si="165"/>
        <v>No</v>
      </c>
      <c r="S933" s="5" t="str">
        <f t="shared" si="161"/>
        <v>N/A</v>
      </c>
      <c r="T933" s="6" t="str">
        <f t="shared" si="162"/>
        <v>N/A</v>
      </c>
      <c r="U933" s="7" t="str">
        <f t="shared" si="166"/>
        <v>No</v>
      </c>
      <c r="V933" s="5" t="str">
        <f t="shared" si="163"/>
        <v>N/A</v>
      </c>
      <c r="W933" s="6" t="str">
        <f t="shared" si="164"/>
        <v>N/A</v>
      </c>
      <c r="X933" s="5" t="s">
        <v>2886</v>
      </c>
    </row>
    <row r="934" spans="1:24" ht="30" x14ac:dyDescent="0.25">
      <c r="A934" s="77">
        <f>VLOOKUP(C934,'BU and Control BU Listing'!A:E,5,FALSE)</f>
        <v>26000</v>
      </c>
      <c r="B934" s="80" t="s">
        <v>4261</v>
      </c>
      <c r="C934" s="22" t="str">
        <f t="shared" si="156"/>
        <v>29900</v>
      </c>
      <c r="D934" s="22" t="str">
        <f t="shared" si="157"/>
        <v>03900</v>
      </c>
      <c r="E934" s="21" t="str">
        <f>VLOOKUP(B934,'Table A as of March 2024'!A:G,7,FALSE)</f>
        <v>Mountain Empire Community Coll</v>
      </c>
      <c r="F934" s="21" t="str">
        <f>VLOOKUP(B934,'Table A as of March 2024'!A:H,8,FALSE)</f>
        <v>Insurance Recovery - Higher Ed</v>
      </c>
      <c r="G934" s="11" t="str">
        <f>VLOOKUP(B934,'Table A as of March 2024'!A:I,9,FALSE)</f>
        <v>500</v>
      </c>
      <c r="H934" t="str">
        <f>VLOOKUP(B934,'Table A as of March 2024'!A:L,12,FALSE)</f>
        <v>No</v>
      </c>
      <c r="I934" s="9" t="str">
        <f>VLOOKUP(B934,'Table A as of March 2024'!A:M,13,FALSE)</f>
        <v>U</v>
      </c>
      <c r="K934" t="str">
        <f>VLOOKUP(G934,'ACFR Class Vlookup'!A:B,2,FALSE)</f>
        <v>N/A</v>
      </c>
      <c r="L934" s="1" t="str">
        <f>VLOOKUP(D934,'Fund Information'!A:F,6,FALSE)</f>
        <v>Higher Education activity included on higher education financial statement template submissions.</v>
      </c>
      <c r="M934" s="6" t="str">
        <f t="shared" si="158"/>
        <v>N/A</v>
      </c>
      <c r="N934" s="6" t="s">
        <v>2886</v>
      </c>
      <c r="O934" s="6" t="str">
        <f t="shared" si="159"/>
        <v>N/A</v>
      </c>
      <c r="P934" s="5" t="s">
        <v>2886</v>
      </c>
      <c r="Q934" s="6" t="str">
        <f t="shared" si="160"/>
        <v>N/A</v>
      </c>
      <c r="R934" s="7" t="str">
        <f t="shared" si="165"/>
        <v>No</v>
      </c>
      <c r="S934" s="5" t="str">
        <f t="shared" si="161"/>
        <v>N/A</v>
      </c>
      <c r="T934" s="6" t="str">
        <f t="shared" si="162"/>
        <v>N/A</v>
      </c>
      <c r="U934" s="7" t="str">
        <f t="shared" si="166"/>
        <v>No</v>
      </c>
      <c r="V934" s="5" t="str">
        <f t="shared" si="163"/>
        <v>N/A</v>
      </c>
      <c r="W934" s="6" t="str">
        <f t="shared" si="164"/>
        <v>N/A</v>
      </c>
      <c r="X934" s="5" t="s">
        <v>2886</v>
      </c>
    </row>
    <row r="935" spans="1:24" ht="75" x14ac:dyDescent="0.25">
      <c r="A935" s="77">
        <f>VLOOKUP(C935,'BU and Control BU Listing'!A:E,5,FALSE)</f>
        <v>26000</v>
      </c>
      <c r="B935" s="80" t="s">
        <v>4262</v>
      </c>
      <c r="C935" s="22" t="str">
        <f t="shared" si="156"/>
        <v>29900</v>
      </c>
      <c r="D935" s="22" t="str">
        <f t="shared" si="157"/>
        <v>07005</v>
      </c>
      <c r="E935" s="21" t="str">
        <f>VLOOKUP(B935,'Table A as of March 2024'!A:G,7,FALSE)</f>
        <v>Mountain Empire Community Coll</v>
      </c>
      <c r="F935" s="21" t="str">
        <f>VLOOKUP(B935,'Table A as of March 2024'!A:H,8,FALSE)</f>
        <v>Trust And Agency-VCCS</v>
      </c>
      <c r="G935" s="11" t="str">
        <f>VLOOKUP(B935,'Table A as of March 2024'!A:I,9,FALSE)</f>
        <v>500</v>
      </c>
      <c r="H935" t="str">
        <f>VLOOKUP(B935,'Table A as of March 2024'!A:L,12,FALSE)</f>
        <v>No</v>
      </c>
      <c r="I935" s="9" t="str">
        <f>VLOOKUP(B935,'Table A as of March 2024'!A:M,13,FALSE)</f>
        <v>R</v>
      </c>
      <c r="K935" t="str">
        <f>VLOOKUP(G935,'ACFR Class Vlookup'!A:B,2,FALSE)</f>
        <v>N/A</v>
      </c>
      <c r="L935" s="1" t="str">
        <f>VLOOKUP(D935,'Fund Information'!A:F,6,FALSE)</f>
        <v>Higher Education activity included on higher education financial statement template submissions.
4/1/17 - Financial Reporting Validation of ACFR Chartfield Attributes – December FY 2017 analysis-Changing all HE to 500</v>
      </c>
      <c r="M935" s="6" t="str">
        <f t="shared" si="158"/>
        <v>N/A</v>
      </c>
      <c r="N935" s="6" t="s">
        <v>2886</v>
      </c>
      <c r="O935" s="6" t="str">
        <f t="shared" si="159"/>
        <v>N/A</v>
      </c>
      <c r="P935" s="5" t="s">
        <v>2886</v>
      </c>
      <c r="Q935" s="6" t="str">
        <f t="shared" si="160"/>
        <v>N/A</v>
      </c>
      <c r="R935" s="7" t="str">
        <f t="shared" si="165"/>
        <v>No</v>
      </c>
      <c r="S935" s="5" t="str">
        <f t="shared" si="161"/>
        <v>N/A</v>
      </c>
      <c r="T935" s="6" t="str">
        <f t="shared" si="162"/>
        <v>N/A</v>
      </c>
      <c r="U935" s="7" t="str">
        <f t="shared" si="166"/>
        <v>No</v>
      </c>
      <c r="V935" s="5" t="str">
        <f t="shared" si="163"/>
        <v>N/A</v>
      </c>
      <c r="W935" s="6" t="str">
        <f t="shared" si="164"/>
        <v>N/A</v>
      </c>
      <c r="X935" s="5" t="s">
        <v>2886</v>
      </c>
    </row>
    <row r="936" spans="1:24" ht="30" x14ac:dyDescent="0.25">
      <c r="A936" s="77">
        <f>VLOOKUP(C936,'BU and Control BU Listing'!A:E,5,FALSE)</f>
        <v>26000</v>
      </c>
      <c r="B936" s="80" t="s">
        <v>4263</v>
      </c>
      <c r="C936" s="22" t="str">
        <f t="shared" si="156"/>
        <v>29900</v>
      </c>
      <c r="D936" s="22" t="str">
        <f t="shared" si="157"/>
        <v>08170</v>
      </c>
      <c r="E936" s="21" t="str">
        <f>VLOOKUP(B936,'Table A as of March 2024'!A:G,7,FALSE)</f>
        <v>Mountain Empire Community Coll</v>
      </c>
      <c r="F936" s="21" t="str">
        <f>VLOOKUP(B936,'Table A as of March 2024'!A:H,8,FALSE)</f>
        <v>VCBA 21St Century</v>
      </c>
      <c r="G936" s="11" t="str">
        <f>VLOOKUP(B936,'Table A as of March 2024'!A:I,9,FALSE)</f>
        <v>500</v>
      </c>
      <c r="H936" t="str">
        <f>VLOOKUP(B936,'Table A as of March 2024'!A:L,12,FALSE)</f>
        <v>No</v>
      </c>
      <c r="I936" s="9" t="str">
        <f>VLOOKUP(B936,'Table A as of March 2024'!A:M,13,FALSE)</f>
        <v>R</v>
      </c>
      <c r="K936" t="str">
        <f>VLOOKUP(G936,'ACFR Class Vlookup'!A:B,2,FALSE)</f>
        <v>N/A</v>
      </c>
      <c r="L936" s="1" t="str">
        <f>VLOOKUP(D936,'Fund Information'!A:F,6,FALSE)</f>
        <v>Higher Education activity included on higher education financial statement template submission.</v>
      </c>
      <c r="M936" s="6" t="str">
        <f t="shared" si="158"/>
        <v>N/A</v>
      </c>
      <c r="N936" s="6" t="s">
        <v>2886</v>
      </c>
      <c r="O936" s="6" t="str">
        <f t="shared" si="159"/>
        <v>N/A</v>
      </c>
      <c r="P936" s="5" t="s">
        <v>2886</v>
      </c>
      <c r="Q936" s="6" t="str">
        <f t="shared" si="160"/>
        <v>N/A</v>
      </c>
      <c r="R936" s="7" t="str">
        <f t="shared" si="165"/>
        <v>No</v>
      </c>
      <c r="S936" s="5" t="str">
        <f t="shared" si="161"/>
        <v>N/A</v>
      </c>
      <c r="T936" s="6" t="str">
        <f t="shared" si="162"/>
        <v>N/A</v>
      </c>
      <c r="U936" s="7" t="str">
        <f t="shared" si="166"/>
        <v>No</v>
      </c>
      <c r="V936" s="5" t="str">
        <f t="shared" si="163"/>
        <v>N/A</v>
      </c>
      <c r="W936" s="6" t="str">
        <f t="shared" si="164"/>
        <v>N/A</v>
      </c>
      <c r="X936" s="5" t="s">
        <v>2886</v>
      </c>
    </row>
    <row r="937" spans="1:24" ht="135" x14ac:dyDescent="0.25">
      <c r="A937" s="77">
        <f>VLOOKUP(C937,'BU and Control BU Listing'!A:E,5,FALSE)</f>
        <v>15100</v>
      </c>
      <c r="B937" s="80" t="s">
        <v>5957</v>
      </c>
      <c r="C937" s="22" t="str">
        <f t="shared" si="156"/>
        <v>30900</v>
      </c>
      <c r="D937" s="22" t="str">
        <f t="shared" si="157"/>
        <v>09510</v>
      </c>
      <c r="E937" s="21" t="str">
        <f>VLOOKUP(B937,'Table A as of March 2024'!A:G,7,FALSE)</f>
        <v>VA Innovation Partnership Auth</v>
      </c>
      <c r="F937" s="21" t="str">
        <f>VLOOKUP(B937,'Table A as of March 2024'!A:H,8,FALSE)</f>
        <v>CW Technology Research Fd 934</v>
      </c>
      <c r="G937" s="11" t="str">
        <f>VLOOKUP(B937,'Table A as of March 2024'!A:I,9,FALSE)</f>
        <v>500</v>
      </c>
      <c r="H937" t="str">
        <f>VLOOKUP(B937,'Table A as of March 2024'!A:L,12,FALSE)</f>
        <v>Yes</v>
      </c>
      <c r="I937" s="9" t="str">
        <f>VLOOKUP(B937,'Table A as of March 2024'!A:M,13,FALSE)</f>
        <v>U</v>
      </c>
      <c r="K937" t="str">
        <f>VLOOKUP(G937,'ACFR Class Vlookup'!A:B,2,FALSE)</f>
        <v>N/A</v>
      </c>
      <c r="L937" s="1" t="str">
        <f>VLOOKUP(D937,'Fund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937" s="6" t="str">
        <f t="shared" si="158"/>
        <v>N/A</v>
      </c>
      <c r="N937" s="6" t="s">
        <v>2886</v>
      </c>
      <c r="O937" s="6" t="str">
        <f t="shared" si="159"/>
        <v>N/A</v>
      </c>
      <c r="P937" s="5" t="s">
        <v>2886</v>
      </c>
      <c r="Q937" s="6" t="str">
        <f t="shared" si="160"/>
        <v>N/A</v>
      </c>
      <c r="R937" s="7" t="str">
        <f t="shared" si="165"/>
        <v>No</v>
      </c>
      <c r="S937" s="5" t="str">
        <f t="shared" si="161"/>
        <v>N/A</v>
      </c>
      <c r="T937" s="6" t="str">
        <f t="shared" si="162"/>
        <v>N/A</v>
      </c>
      <c r="U937" s="7" t="str">
        <f t="shared" si="166"/>
        <v>No</v>
      </c>
      <c r="V937" s="5" t="str">
        <f t="shared" si="163"/>
        <v>N/A</v>
      </c>
      <c r="W937" s="6" t="str">
        <f t="shared" si="164"/>
        <v>N/A</v>
      </c>
      <c r="X937" s="5" t="s">
        <v>2886</v>
      </c>
    </row>
    <row r="938" spans="1:24" ht="45" x14ac:dyDescent="0.25">
      <c r="A938" s="77">
        <f>VLOOKUP(C938,'BU and Control BU Listing'!A:E,5,FALSE)</f>
        <v>40700</v>
      </c>
      <c r="B938" s="80" t="s">
        <v>4379</v>
      </c>
      <c r="C938" s="22" t="str">
        <f t="shared" si="156"/>
        <v>40700</v>
      </c>
      <c r="D938" s="22" t="str">
        <f t="shared" si="157"/>
        <v>08150</v>
      </c>
      <c r="E938" s="21" t="str">
        <f>VLOOKUP(B938,'Table A as of March 2024'!A:G,7,FALSE)</f>
        <v>Virginia Port Authority</v>
      </c>
      <c r="F938" s="21" t="str">
        <f>VLOOKUP(B938,'Table A as of March 2024'!A:H,8,FALSE)</f>
        <v>9(D) Rev Bonds-Construction</v>
      </c>
      <c r="G938" s="11" t="str">
        <f>VLOOKUP(B938,'Table A as of March 2024'!A:I,9,FALSE)</f>
        <v>500</v>
      </c>
      <c r="H938" t="str">
        <f>VLOOKUP(B938,'Table A as of March 2024'!A:L,12,FALSE)</f>
        <v>Yes</v>
      </c>
      <c r="I938" s="9" t="str">
        <f>VLOOKUP(B938,'Table A as of March 2024'!A:M,13,FALSE)</f>
        <v>R</v>
      </c>
      <c r="K938" t="str">
        <f>VLOOKUP(G938,'ACFR Class Vlookup'!A:B,2,FALSE)</f>
        <v>N/A</v>
      </c>
      <c r="L938" s="1" t="str">
        <f>VLOOKUP(D938,'Fund Information'!A:F,6,FALSE)</f>
        <v>This fund only contains budgetary activity.  This activity is not associated with the general fund or any special revenue funds.  (General and Special Revenue funds have budgetary statements in the ACFR.)</v>
      </c>
      <c r="M938" s="6" t="str">
        <f t="shared" si="158"/>
        <v>N/A</v>
      </c>
      <c r="N938" s="6" t="s">
        <v>2886</v>
      </c>
      <c r="O938" s="6" t="str">
        <f t="shared" si="159"/>
        <v>N/A</v>
      </c>
      <c r="P938" s="5" t="s">
        <v>2886</v>
      </c>
      <c r="Q938" s="6" t="str">
        <f t="shared" si="160"/>
        <v>N/A</v>
      </c>
      <c r="R938" s="7" t="str">
        <f t="shared" si="165"/>
        <v>No</v>
      </c>
      <c r="S938" s="5" t="str">
        <f t="shared" si="161"/>
        <v>N/A</v>
      </c>
      <c r="T938" s="6" t="str">
        <f t="shared" si="162"/>
        <v>N/A</v>
      </c>
      <c r="U938" s="7" t="str">
        <f t="shared" si="166"/>
        <v>No</v>
      </c>
      <c r="V938" s="5" t="str">
        <f t="shared" si="163"/>
        <v>N/A</v>
      </c>
      <c r="W938" s="6" t="str">
        <f t="shared" si="164"/>
        <v>N/A</v>
      </c>
      <c r="X938" s="5" t="s">
        <v>2886</v>
      </c>
    </row>
    <row r="939" spans="1:24" x14ac:dyDescent="0.25">
      <c r="A939" s="77">
        <f>VLOOKUP(C939,'BU and Control BU Listing'!A:E,5,FALSE)</f>
        <v>15100</v>
      </c>
      <c r="B939" s="80" t="s">
        <v>5137</v>
      </c>
      <c r="C939" s="22" t="str">
        <f t="shared" si="156"/>
        <v>88500</v>
      </c>
      <c r="D939" s="22" t="str">
        <f t="shared" si="157"/>
        <v>08171</v>
      </c>
      <c r="E939" s="21" t="str">
        <f>VLOOKUP(B939,'Table A as of March 2024'!A:G,7,FALSE)</f>
        <v>Inst for Adv Learn &amp; Research</v>
      </c>
      <c r="F939" s="21" t="str">
        <f>VLOOKUP(B939,'Table A as of March 2024'!A:H,8,FALSE)</f>
        <v>VCBA 21St Century - Evms</v>
      </c>
      <c r="G939" s="11" t="str">
        <f>VLOOKUP(B939,'Table A as of March 2024'!A:I,9,FALSE)</f>
        <v>500</v>
      </c>
      <c r="H939" t="str">
        <f>VLOOKUP(B939,'Table A as of March 2024'!A:L,12,FALSE)</f>
        <v>No</v>
      </c>
      <c r="I939" s="9" t="str">
        <f>VLOOKUP(B939,'Table A as of March 2024'!A:M,13,FALSE)</f>
        <v>R</v>
      </c>
      <c r="K939" t="str">
        <f>VLOOKUP(G939,'ACFR Class Vlookup'!A:B,2,FALSE)</f>
        <v>N/A</v>
      </c>
      <c r="L939" s="1" t="str">
        <f>VLOOKUP(D939,'Fund Information'!A:F,6,FALSE)</f>
        <v>This fund accounts for a capital project funded in Chapter 1 (2008). </v>
      </c>
      <c r="M939" s="6" t="str">
        <f t="shared" si="158"/>
        <v>N/A</v>
      </c>
      <c r="N939" s="6" t="s">
        <v>2886</v>
      </c>
      <c r="O939" s="6" t="str">
        <f t="shared" si="159"/>
        <v>N/A</v>
      </c>
      <c r="P939" s="5" t="s">
        <v>2886</v>
      </c>
      <c r="Q939" s="6" t="str">
        <f t="shared" si="160"/>
        <v>N/A</v>
      </c>
      <c r="R939" s="7" t="str">
        <f t="shared" si="165"/>
        <v>No</v>
      </c>
      <c r="S939" s="5" t="str">
        <f t="shared" si="161"/>
        <v>N/A</v>
      </c>
      <c r="T939" s="6" t="str">
        <f t="shared" si="162"/>
        <v>N/A</v>
      </c>
      <c r="U939" s="7" t="str">
        <f t="shared" si="166"/>
        <v>No</v>
      </c>
      <c r="V939" s="5" t="str">
        <f t="shared" si="163"/>
        <v>N/A</v>
      </c>
      <c r="W939" s="6" t="str">
        <f t="shared" si="164"/>
        <v>N/A</v>
      </c>
      <c r="X939" s="5" t="s">
        <v>2886</v>
      </c>
    </row>
    <row r="940" spans="1:24" ht="135" x14ac:dyDescent="0.25">
      <c r="A940" s="77">
        <f>VLOOKUP(C940,'BU and Control BU Listing'!A:E,5,FALSE)</f>
        <v>15100</v>
      </c>
      <c r="B940" s="80" t="s">
        <v>5158</v>
      </c>
      <c r="C940" s="22" t="str">
        <f t="shared" si="156"/>
        <v>93400</v>
      </c>
      <c r="D940" s="22" t="str">
        <f t="shared" si="157"/>
        <v>09510</v>
      </c>
      <c r="E940" s="21" t="str">
        <f>VLOOKUP(B940,'Table A as of March 2024'!A:G,7,FALSE)</f>
        <v>Innov &amp; Entrepreneur Invst Ath</v>
      </c>
      <c r="F940" s="21" t="str">
        <f>VLOOKUP(B940,'Table A as of March 2024'!A:H,8,FALSE)</f>
        <v>CW Technology Research Fd 934</v>
      </c>
      <c r="G940" s="11" t="str">
        <f>VLOOKUP(B940,'Table A as of March 2024'!A:I,9,FALSE)</f>
        <v>500</v>
      </c>
      <c r="H940" t="str">
        <f>VLOOKUP(B940,'Table A as of March 2024'!A:L,12,FALSE)</f>
        <v>Yes</v>
      </c>
      <c r="I940" s="9" t="str">
        <f>VLOOKUP(B940,'Table A as of March 2024'!A:M,13,FALSE)</f>
        <v>U</v>
      </c>
      <c r="K940" t="str">
        <f>VLOOKUP(G940,'ACFR Class Vlookup'!A:B,2,FALSE)</f>
        <v>N/A</v>
      </c>
      <c r="L940" s="1" t="str">
        <f>VLOOKUP(D940,'Fund Information'!A:F,6,FALSE)</f>
        <v>Activity included on IEIA's financial statement template. Awards from the Fund shall be made by the IEIA pursuant to the guidelines and upon the recommendation of the Research and Technology Investment Advisory Committee. The awards shall only be made to applications that further the goals set forth in the Commonwealth Research and Technology Strategic Roadmap.   §2.2-2233.1, Chapter 890 Item 96 N
4/1/17 - Financial Reporting Validation of ACFR Chartfield Attributes – December FY 2017 analysis-Changing all HE to 500</v>
      </c>
      <c r="M940" s="6" t="str">
        <f t="shared" si="158"/>
        <v>N/A</v>
      </c>
      <c r="N940" s="6" t="s">
        <v>2886</v>
      </c>
      <c r="O940" s="6" t="str">
        <f t="shared" si="159"/>
        <v>N/A</v>
      </c>
      <c r="P940" s="5" t="s">
        <v>2886</v>
      </c>
      <c r="Q940" s="6" t="str">
        <f t="shared" si="160"/>
        <v>N/A</v>
      </c>
      <c r="R940" s="7" t="str">
        <f t="shared" si="165"/>
        <v>No</v>
      </c>
      <c r="S940" s="5" t="str">
        <f t="shared" si="161"/>
        <v>N/A</v>
      </c>
      <c r="T940" s="6" t="str">
        <f t="shared" si="162"/>
        <v>N/A</v>
      </c>
      <c r="U940" s="7" t="str">
        <f t="shared" si="166"/>
        <v>No</v>
      </c>
      <c r="V940" s="5" t="str">
        <f t="shared" si="163"/>
        <v>N/A</v>
      </c>
      <c r="W940" s="6" t="str">
        <f t="shared" si="164"/>
        <v>N/A</v>
      </c>
      <c r="X940" s="5" t="s">
        <v>2886</v>
      </c>
    </row>
    <row r="941" spans="1:24" ht="30" x14ac:dyDescent="0.25">
      <c r="A941" s="77">
        <f>VLOOKUP(C941,'BU and Control BU Listing'!A:E,5,FALSE)</f>
        <v>15100</v>
      </c>
      <c r="B941" s="80" t="s">
        <v>5160</v>
      </c>
      <c r="C941" s="22" t="str">
        <f t="shared" si="156"/>
        <v>93500</v>
      </c>
      <c r="D941" s="22" t="str">
        <f t="shared" si="157"/>
        <v>08170</v>
      </c>
      <c r="E941" s="21" t="str">
        <f>VLOOKUP(B941,'Table A as of March 2024'!A:G,7,FALSE)</f>
        <v>Roanoke Higher Educ Authority</v>
      </c>
      <c r="F941" s="21" t="str">
        <f>VLOOKUP(B941,'Table A as of March 2024'!A:H,8,FALSE)</f>
        <v>VCBA 21St Century</v>
      </c>
      <c r="G941" s="11" t="str">
        <f>VLOOKUP(B941,'Table A as of March 2024'!A:I,9,FALSE)</f>
        <v>500</v>
      </c>
      <c r="H941" t="str">
        <f>VLOOKUP(B941,'Table A as of March 2024'!A:L,12,FALSE)</f>
        <v>No</v>
      </c>
      <c r="I941" s="9" t="str">
        <f>VLOOKUP(B941,'Table A as of March 2024'!A:M,13,FALSE)</f>
        <v>R</v>
      </c>
      <c r="K941" t="str">
        <f>VLOOKUP(G941,'ACFR Class Vlookup'!A:B,2,FALSE)</f>
        <v>N/A</v>
      </c>
      <c r="L941" s="1" t="str">
        <f>VLOOKUP(D941,'Fund Information'!A:F,6,FALSE)</f>
        <v>Higher Education activity included on higher education financial statement template submission.</v>
      </c>
      <c r="M941" s="6" t="str">
        <f t="shared" si="158"/>
        <v>N/A</v>
      </c>
      <c r="N941" s="6" t="s">
        <v>2886</v>
      </c>
      <c r="O941" s="6" t="str">
        <f t="shared" si="159"/>
        <v>N/A</v>
      </c>
      <c r="P941" s="5" t="s">
        <v>2886</v>
      </c>
      <c r="Q941" s="6" t="str">
        <f t="shared" si="160"/>
        <v>N/A</v>
      </c>
      <c r="R941" s="7" t="str">
        <f t="shared" si="165"/>
        <v>No</v>
      </c>
      <c r="S941" s="5" t="str">
        <f t="shared" si="161"/>
        <v>N/A</v>
      </c>
      <c r="T941" s="6" t="str">
        <f t="shared" si="162"/>
        <v>N/A</v>
      </c>
      <c r="U941" s="7" t="str">
        <f t="shared" si="166"/>
        <v>No</v>
      </c>
      <c r="V941" s="5" t="str">
        <f t="shared" si="163"/>
        <v>N/A</v>
      </c>
      <c r="W941" s="6" t="str">
        <f t="shared" si="164"/>
        <v>N/A</v>
      </c>
      <c r="X941" s="5" t="s">
        <v>2886</v>
      </c>
    </row>
    <row r="942" spans="1:24" ht="75" x14ac:dyDescent="0.25">
      <c r="A942" s="77">
        <f>VLOOKUP(C942,'BU and Control BU Listing'!A:E,5,FALSE)</f>
        <v>93700</v>
      </c>
      <c r="B942" s="80" t="s">
        <v>5163</v>
      </c>
      <c r="C942" s="22" t="str">
        <f t="shared" si="156"/>
        <v>93700</v>
      </c>
      <c r="D942" s="22" t="str">
        <f t="shared" si="157"/>
        <v>02937</v>
      </c>
      <c r="E942" s="21" t="str">
        <f>VLOOKUP(B942,'Table A as of March 2024'!A:G,7,FALSE)</f>
        <v>Southern VA Higher Educ Center</v>
      </c>
      <c r="F942" s="21" t="str">
        <f>VLOOKUP(B942,'Table A as of March 2024'!A:H,8,FALSE)</f>
        <v>SVHEC Special Revenue Fund</v>
      </c>
      <c r="G942" s="11" t="str">
        <f>VLOOKUP(B942,'Table A as of March 2024'!A:I,9,FALSE)</f>
        <v>500</v>
      </c>
      <c r="H942" t="str">
        <f>VLOOKUP(B942,'Table A as of March 2024'!A:L,12,FALSE)</f>
        <v>No</v>
      </c>
      <c r="I942" s="9" t="str">
        <f>VLOOKUP(B942,'Table A as of March 2024'!A:M,13,FALSE)</f>
        <v>U</v>
      </c>
      <c r="K942" t="str">
        <f>VLOOKUP(G942,'ACFR Class Vlookup'!A:B,2,FALSE)</f>
        <v>N/A</v>
      </c>
      <c r="L942" s="1" t="str">
        <f>VLOOKUP(D942,'Fund Information'!A:F,6,FALSE)</f>
        <v>Higher Education activity included on S VA Higher Education Training Center's higher education financial statement template submission.
4/1/17 - Financial Reporting Validation of ACFR Chartfield Attributes – December FY 2017 analysis-Changing all HE to 500</v>
      </c>
      <c r="M942" s="6" t="str">
        <f t="shared" si="158"/>
        <v>N/A</v>
      </c>
      <c r="N942" s="6" t="s">
        <v>2886</v>
      </c>
      <c r="O942" s="6" t="str">
        <f t="shared" si="159"/>
        <v>N/A</v>
      </c>
      <c r="P942" s="5" t="s">
        <v>2886</v>
      </c>
      <c r="Q942" s="6" t="str">
        <f t="shared" si="160"/>
        <v>N/A</v>
      </c>
      <c r="R942" s="7" t="str">
        <f t="shared" si="165"/>
        <v>No</v>
      </c>
      <c r="S942" s="5" t="str">
        <f t="shared" si="161"/>
        <v>N/A</v>
      </c>
      <c r="T942" s="6" t="str">
        <f t="shared" si="162"/>
        <v>N/A</v>
      </c>
      <c r="U942" s="7" t="str">
        <f t="shared" si="166"/>
        <v>No</v>
      </c>
      <c r="V942" s="5" t="str">
        <f t="shared" si="163"/>
        <v>N/A</v>
      </c>
      <c r="W942" s="6" t="str">
        <f t="shared" si="164"/>
        <v>N/A</v>
      </c>
      <c r="X942" s="5" t="s">
        <v>2886</v>
      </c>
    </row>
    <row r="943" spans="1:24" ht="30" x14ac:dyDescent="0.25">
      <c r="A943" s="77">
        <f>VLOOKUP(C943,'BU and Control BU Listing'!A:E,5,FALSE)</f>
        <v>93700</v>
      </c>
      <c r="B943" s="80" t="s">
        <v>5164</v>
      </c>
      <c r="C943" s="22" t="str">
        <f t="shared" si="156"/>
        <v>93700</v>
      </c>
      <c r="D943" s="22" t="str">
        <f t="shared" si="157"/>
        <v>08170</v>
      </c>
      <c r="E943" s="21" t="str">
        <f>VLOOKUP(B943,'Table A as of March 2024'!A:G,7,FALSE)</f>
        <v>Southern VA Higher Educ Center</v>
      </c>
      <c r="F943" s="21" t="str">
        <f>VLOOKUP(B943,'Table A as of March 2024'!A:H,8,FALSE)</f>
        <v>VCBA 21St Century</v>
      </c>
      <c r="G943" s="11" t="str">
        <f>VLOOKUP(B943,'Table A as of March 2024'!A:I,9,FALSE)</f>
        <v>500</v>
      </c>
      <c r="H943" t="str">
        <f>VLOOKUP(B943,'Table A as of March 2024'!A:L,12,FALSE)</f>
        <v>No</v>
      </c>
      <c r="I943" s="9" t="str">
        <f>VLOOKUP(B943,'Table A as of March 2024'!A:M,13,FALSE)</f>
        <v>R</v>
      </c>
      <c r="K943" t="str">
        <f>VLOOKUP(G943,'ACFR Class Vlookup'!A:B,2,FALSE)</f>
        <v>N/A</v>
      </c>
      <c r="L943" s="1" t="str">
        <f>VLOOKUP(D943,'Fund Information'!A:F,6,FALSE)</f>
        <v>Higher Education activity included on higher education financial statement template submission.</v>
      </c>
      <c r="M943" s="6" t="str">
        <f t="shared" si="158"/>
        <v>N/A</v>
      </c>
      <c r="N943" s="6" t="s">
        <v>2886</v>
      </c>
      <c r="O943" s="6" t="str">
        <f t="shared" si="159"/>
        <v>N/A</v>
      </c>
      <c r="P943" s="5" t="s">
        <v>2886</v>
      </c>
      <c r="Q943" s="6" t="str">
        <f t="shared" si="160"/>
        <v>N/A</v>
      </c>
      <c r="R943" s="7" t="str">
        <f t="shared" si="165"/>
        <v>No</v>
      </c>
      <c r="S943" s="5" t="str">
        <f t="shared" si="161"/>
        <v>N/A</v>
      </c>
      <c r="T943" s="6" t="str">
        <f t="shared" si="162"/>
        <v>N/A</v>
      </c>
      <c r="U943" s="7" t="str">
        <f t="shared" si="166"/>
        <v>No</v>
      </c>
      <c r="V943" s="5" t="str">
        <f t="shared" si="163"/>
        <v>N/A</v>
      </c>
      <c r="W943" s="6" t="str">
        <f t="shared" si="164"/>
        <v>N/A</v>
      </c>
      <c r="X943" s="5" t="s">
        <v>2886</v>
      </c>
    </row>
    <row r="944" spans="1:24" ht="75" x14ac:dyDescent="0.25">
      <c r="A944" s="77">
        <f>VLOOKUP(C944,'BU and Control BU Listing'!A:E,5,FALSE)</f>
        <v>93700</v>
      </c>
      <c r="B944" s="80" t="s">
        <v>5165</v>
      </c>
      <c r="C944" s="22" t="str">
        <f t="shared" si="156"/>
        <v>93700</v>
      </c>
      <c r="D944" s="22" t="str">
        <f t="shared" si="157"/>
        <v>09513</v>
      </c>
      <c r="E944" s="21" t="str">
        <f>VLOOKUP(B944,'Table A as of March 2024'!A:G,7,FALSE)</f>
        <v>Southern VA Higher Educ Center</v>
      </c>
      <c r="F944" s="21" t="str">
        <f>VLOOKUP(B944,'Table A as of March 2024'!A:H,8,FALSE)</f>
        <v>Research Commercialization 937</v>
      </c>
      <c r="G944" s="11" t="str">
        <f>VLOOKUP(B944,'Table A as of March 2024'!A:I,9,FALSE)</f>
        <v>500</v>
      </c>
      <c r="H944" t="str">
        <f>VLOOKUP(B944,'Table A as of March 2024'!A:L,12,FALSE)</f>
        <v>No</v>
      </c>
      <c r="I944" s="9" t="str">
        <f>VLOOKUP(B944,'Table A as of March 2024'!A:M,13,FALSE)</f>
        <v>U</v>
      </c>
      <c r="K944" t="str">
        <f>VLOOKUP(G944,'ACFR Class Vlookup'!A:B,2,FALSE)</f>
        <v>N/A</v>
      </c>
      <c r="L944" s="1" t="str">
        <f>VLOOKUP(D944,'Fund Information'!A:F,6,FALSE)</f>
        <v>Higher Education activity included on SVHEC's higher education financial statement template submission.
4/1/17 - Financial Reporting Validation of ACFR Chartfield Attributes – December FY 2017 analysis-Changing all HE to 500</v>
      </c>
      <c r="M944" s="6" t="str">
        <f t="shared" si="158"/>
        <v>N/A</v>
      </c>
      <c r="N944" s="6" t="s">
        <v>2886</v>
      </c>
      <c r="O944" s="6" t="str">
        <f t="shared" si="159"/>
        <v>N/A</v>
      </c>
      <c r="P944" s="5" t="s">
        <v>2886</v>
      </c>
      <c r="Q944" s="6" t="str">
        <f t="shared" si="160"/>
        <v>N/A</v>
      </c>
      <c r="R944" s="7" t="str">
        <f t="shared" si="165"/>
        <v>No</v>
      </c>
      <c r="S944" s="5" t="str">
        <f t="shared" si="161"/>
        <v>N/A</v>
      </c>
      <c r="T944" s="6" t="str">
        <f t="shared" si="162"/>
        <v>N/A</v>
      </c>
      <c r="U944" s="7" t="str">
        <f t="shared" si="166"/>
        <v>No</v>
      </c>
      <c r="V944" s="5" t="str">
        <f t="shared" si="163"/>
        <v>N/A</v>
      </c>
      <c r="W944" s="6" t="str">
        <f t="shared" si="164"/>
        <v>N/A</v>
      </c>
      <c r="X944" s="5" t="s">
        <v>2886</v>
      </c>
    </row>
    <row r="945" spans="1:24" ht="90" x14ac:dyDescent="0.25">
      <c r="A945" s="77">
        <f>VLOOKUP(C945,'BU and Control BU Listing'!A:E,5,FALSE)</f>
        <v>93800</v>
      </c>
      <c r="B945" s="80" t="s">
        <v>5168</v>
      </c>
      <c r="C945" s="22" t="str">
        <f t="shared" si="156"/>
        <v>93800</v>
      </c>
      <c r="D945" s="22" t="str">
        <f t="shared" si="157"/>
        <v>02938</v>
      </c>
      <c r="E945" s="21" t="str">
        <f>VLOOKUP(B945,'Table A as of March 2024'!A:G,7,FALSE)</f>
        <v>New College Institute</v>
      </c>
      <c r="F945" s="21" t="str">
        <f>VLOOKUP(B945,'Table A as of March 2024'!A:H,8,FALSE)</f>
        <v>NCI Special Revenue Fund</v>
      </c>
      <c r="G945" s="11" t="str">
        <f>VLOOKUP(B945,'Table A as of March 2024'!A:I,9,FALSE)</f>
        <v>500</v>
      </c>
      <c r="H945" t="str">
        <f>VLOOKUP(B945,'Table A as of March 2024'!A:L,12,FALSE)</f>
        <v>No</v>
      </c>
      <c r="I945" s="9" t="str">
        <f>VLOOKUP(B945,'Table A as of March 2024'!A:M,13,FALSE)</f>
        <v>U</v>
      </c>
      <c r="K945" t="str">
        <f>VLOOKUP(G945,'ACFR Class Vlookup'!A:B,2,FALSE)</f>
        <v>N/A</v>
      </c>
      <c r="L945" s="1" t="str">
        <f>VLOOKUP(D945,'Fund Information'!A:F,6,FALSE)</f>
        <v>Higher Education activity included on New College Institute's Higher Education Authority's higher education financial statement template submission.
4/1/17 - Financial Reporting Validation of ACFR Chartfield Attributes – December FY 2017 analysis-Changing all HE to 500</v>
      </c>
      <c r="M945" s="6" t="str">
        <f t="shared" si="158"/>
        <v>N/A</v>
      </c>
      <c r="N945" s="6" t="s">
        <v>2886</v>
      </c>
      <c r="O945" s="6" t="str">
        <f t="shared" si="159"/>
        <v>N/A</v>
      </c>
      <c r="P945" s="5" t="s">
        <v>2886</v>
      </c>
      <c r="Q945" s="6" t="str">
        <f t="shared" si="160"/>
        <v>N/A</v>
      </c>
      <c r="R945" s="7" t="str">
        <f t="shared" si="165"/>
        <v>No</v>
      </c>
      <c r="S945" s="5" t="str">
        <f t="shared" si="161"/>
        <v>N/A</v>
      </c>
      <c r="T945" s="6" t="str">
        <f t="shared" si="162"/>
        <v>N/A</v>
      </c>
      <c r="U945" s="7" t="str">
        <f t="shared" si="166"/>
        <v>No</v>
      </c>
      <c r="V945" s="5" t="str">
        <f t="shared" si="163"/>
        <v>N/A</v>
      </c>
      <c r="W945" s="6" t="str">
        <f t="shared" si="164"/>
        <v>N/A</v>
      </c>
      <c r="X945" s="5" t="s">
        <v>2886</v>
      </c>
    </row>
    <row r="946" spans="1:24" ht="30" x14ac:dyDescent="0.25">
      <c r="A946" s="77">
        <f>VLOOKUP(C946,'BU and Control BU Listing'!A:E,5,FALSE)</f>
        <v>93800</v>
      </c>
      <c r="B946" s="80" t="s">
        <v>5169</v>
      </c>
      <c r="C946" s="22" t="str">
        <f t="shared" si="156"/>
        <v>93800</v>
      </c>
      <c r="D946" s="22" t="str">
        <f t="shared" si="157"/>
        <v>08170</v>
      </c>
      <c r="E946" s="21" t="str">
        <f>VLOOKUP(B946,'Table A as of March 2024'!A:G,7,FALSE)</f>
        <v>New College Institute</v>
      </c>
      <c r="F946" s="21" t="str">
        <f>VLOOKUP(B946,'Table A as of March 2024'!A:H,8,FALSE)</f>
        <v>VCBA 21St Century</v>
      </c>
      <c r="G946" s="11" t="str">
        <f>VLOOKUP(B946,'Table A as of March 2024'!A:I,9,FALSE)</f>
        <v>500</v>
      </c>
      <c r="H946" t="str">
        <f>VLOOKUP(B946,'Table A as of March 2024'!A:L,12,FALSE)</f>
        <v>No</v>
      </c>
      <c r="I946" s="9" t="str">
        <f>VLOOKUP(B946,'Table A as of March 2024'!A:M,13,FALSE)</f>
        <v>R</v>
      </c>
      <c r="K946" t="str">
        <f>VLOOKUP(G946,'ACFR Class Vlookup'!A:B,2,FALSE)</f>
        <v>N/A</v>
      </c>
      <c r="L946" s="1" t="str">
        <f>VLOOKUP(D946,'Fund Information'!A:F,6,FALSE)</f>
        <v>Higher Education activity included on higher education financial statement template submission.</v>
      </c>
      <c r="M946" s="6" t="str">
        <f t="shared" si="158"/>
        <v>N/A</v>
      </c>
      <c r="N946" s="6" t="s">
        <v>2886</v>
      </c>
      <c r="O946" s="6" t="str">
        <f t="shared" si="159"/>
        <v>N/A</v>
      </c>
      <c r="P946" s="5" t="s">
        <v>2886</v>
      </c>
      <c r="Q946" s="6" t="str">
        <f t="shared" si="160"/>
        <v>N/A</v>
      </c>
      <c r="R946" s="7" t="str">
        <f t="shared" si="165"/>
        <v>No</v>
      </c>
      <c r="S946" s="5" t="str">
        <f t="shared" si="161"/>
        <v>N/A</v>
      </c>
      <c r="T946" s="6" t="str">
        <f t="shared" si="162"/>
        <v>N/A</v>
      </c>
      <c r="U946" s="7" t="str">
        <f t="shared" si="166"/>
        <v>No</v>
      </c>
      <c r="V946" s="5" t="str">
        <f t="shared" si="163"/>
        <v>N/A</v>
      </c>
      <c r="W946" s="6" t="str">
        <f t="shared" si="164"/>
        <v>N/A</v>
      </c>
      <c r="X946" s="5" t="s">
        <v>2886</v>
      </c>
    </row>
    <row r="947" spans="1:24" ht="30" x14ac:dyDescent="0.25">
      <c r="A947" s="77">
        <f>VLOOKUP(C947,'BU and Control BU Listing'!A:E,5,FALSE)</f>
        <v>15200</v>
      </c>
      <c r="B947" s="80" t="s">
        <v>5170</v>
      </c>
      <c r="C947" s="22" t="str">
        <f t="shared" si="156"/>
        <v>94100</v>
      </c>
      <c r="D947" s="22" t="str">
        <f t="shared" si="157"/>
        <v>08170</v>
      </c>
      <c r="E947" s="21" t="str">
        <f>VLOOKUP(B947,'Table A as of March 2024'!A:G,7,FALSE)</f>
        <v>VA College Building Authority</v>
      </c>
      <c r="F947" s="21" t="str">
        <f>VLOOKUP(B947,'Table A as of March 2024'!A:H,8,FALSE)</f>
        <v>VCBA 21St Century</v>
      </c>
      <c r="G947" s="11" t="str">
        <f>VLOOKUP(B947,'Table A as of March 2024'!A:I,9,FALSE)</f>
        <v>500</v>
      </c>
      <c r="H947" t="str">
        <f>VLOOKUP(B947,'Table A as of March 2024'!A:L,12,FALSE)</f>
        <v>No</v>
      </c>
      <c r="I947" s="9" t="str">
        <f>VLOOKUP(B947,'Table A as of March 2024'!A:M,13,FALSE)</f>
        <v>R</v>
      </c>
      <c r="K947" t="str">
        <f>VLOOKUP(G947,'ACFR Class Vlookup'!A:B,2,FALSE)</f>
        <v>N/A</v>
      </c>
      <c r="L947" s="1" t="str">
        <f>VLOOKUP(D947,'Fund Information'!A:F,6,FALSE)</f>
        <v>Higher Education activity included on higher education financial statement template submission.</v>
      </c>
      <c r="M947" s="6" t="str">
        <f t="shared" si="158"/>
        <v>N/A</v>
      </c>
      <c r="N947" s="6" t="s">
        <v>2886</v>
      </c>
      <c r="O947" s="6" t="str">
        <f t="shared" si="159"/>
        <v>N/A</v>
      </c>
      <c r="P947" s="5" t="s">
        <v>2886</v>
      </c>
      <c r="Q947" s="6" t="str">
        <f t="shared" si="160"/>
        <v>N/A</v>
      </c>
      <c r="R947" s="7" t="str">
        <f t="shared" si="165"/>
        <v>No</v>
      </c>
      <c r="S947" s="5" t="str">
        <f t="shared" si="161"/>
        <v>N/A</v>
      </c>
      <c r="T947" s="6" t="str">
        <f t="shared" si="162"/>
        <v>N/A</v>
      </c>
      <c r="U947" s="7" t="str">
        <f t="shared" si="166"/>
        <v>No</v>
      </c>
      <c r="V947" s="5" t="str">
        <f t="shared" si="163"/>
        <v>N/A</v>
      </c>
      <c r="W947" s="6" t="str">
        <f t="shared" si="164"/>
        <v>N/A</v>
      </c>
      <c r="X947" s="5" t="s">
        <v>2886</v>
      </c>
    </row>
    <row r="948" spans="1:24" ht="30" x14ac:dyDescent="0.25">
      <c r="A948" s="77">
        <f>VLOOKUP(C948,'BU and Control BU Listing'!A:E,5,FALSE)</f>
        <v>20700</v>
      </c>
      <c r="B948" s="80" t="s">
        <v>5177</v>
      </c>
      <c r="C948" s="22" t="str">
        <f t="shared" si="156"/>
        <v>94800</v>
      </c>
      <c r="D948" s="22" t="str">
        <f t="shared" si="157"/>
        <v>02948</v>
      </c>
      <c r="E948" s="21" t="str">
        <f>VLOOKUP(B948,'Table A as of March 2024'!A:G,7,FALSE)</f>
        <v>Southwest VA Higher Educ Ctr</v>
      </c>
      <c r="F948" s="21" t="str">
        <f>VLOOKUP(B948,'Table A as of March 2024'!A:H,8,FALSE)</f>
        <v>SWHEC Special Revenue Fund</v>
      </c>
      <c r="G948" s="11" t="str">
        <f>VLOOKUP(B948,'Table A as of March 2024'!A:I,9,FALSE)</f>
        <v>500</v>
      </c>
      <c r="H948" t="str">
        <f>VLOOKUP(B948,'Table A as of March 2024'!A:L,12,FALSE)</f>
        <v>No</v>
      </c>
      <c r="I948" s="9" t="str">
        <f>VLOOKUP(B948,'Table A as of March 2024'!A:M,13,FALSE)</f>
        <v>U</v>
      </c>
      <c r="K948" t="str">
        <f>VLOOKUP(G948,'ACFR Class Vlookup'!A:B,2,FALSE)</f>
        <v>N/A</v>
      </c>
      <c r="L948" s="1" t="str">
        <f>VLOOKUP(D948,'Fund Information'!A:F,6,FALSE)</f>
        <v>Higher Education activity included on SW VA Higher Education Training Center's higher education financial statement template submission</v>
      </c>
      <c r="M948" s="6" t="str">
        <f t="shared" si="158"/>
        <v>N/A</v>
      </c>
      <c r="N948" s="6" t="s">
        <v>2886</v>
      </c>
      <c r="O948" s="6" t="str">
        <f t="shared" si="159"/>
        <v>N/A</v>
      </c>
      <c r="P948" s="5" t="s">
        <v>2886</v>
      </c>
      <c r="Q948" s="6" t="str">
        <f t="shared" si="160"/>
        <v>N/A</v>
      </c>
      <c r="R948" s="7" t="str">
        <f t="shared" si="165"/>
        <v>No</v>
      </c>
      <c r="S948" s="5" t="str">
        <f t="shared" si="161"/>
        <v>N/A</v>
      </c>
      <c r="T948" s="6" t="str">
        <f t="shared" si="162"/>
        <v>N/A</v>
      </c>
      <c r="U948" s="7" t="str">
        <f t="shared" si="166"/>
        <v>No</v>
      </c>
      <c r="V948" s="5" t="str">
        <f t="shared" si="163"/>
        <v>N/A</v>
      </c>
      <c r="W948" s="6" t="str">
        <f t="shared" si="164"/>
        <v>N/A</v>
      </c>
      <c r="X948" s="5" t="s">
        <v>2886</v>
      </c>
    </row>
    <row r="949" spans="1:24" ht="30" x14ac:dyDescent="0.25">
      <c r="A949" s="77">
        <f>VLOOKUP(C949,'BU and Control BU Listing'!A:E,5,FALSE)</f>
        <v>20700</v>
      </c>
      <c r="B949" s="80" t="s">
        <v>5178</v>
      </c>
      <c r="C949" s="22" t="str">
        <f t="shared" si="156"/>
        <v>94800</v>
      </c>
      <c r="D949" s="22" t="str">
        <f t="shared" si="157"/>
        <v>03300</v>
      </c>
      <c r="E949" s="21" t="str">
        <f>VLOOKUP(B949,'Table A as of March 2024'!A:G,7,FALSE)</f>
        <v>Southwest VA Higher Educ Ctr</v>
      </c>
      <c r="F949" s="21" t="str">
        <f>VLOOKUP(B949,'Table A as of March 2024'!A:H,8,FALSE)</f>
        <v>Hi Ed Decentralzation Suspense</v>
      </c>
      <c r="G949" s="11" t="str">
        <f>VLOOKUP(B949,'Table A as of March 2024'!A:I,9,FALSE)</f>
        <v>500</v>
      </c>
      <c r="H949" t="str">
        <f>VLOOKUP(B949,'Table A as of March 2024'!A:L,12,FALSE)</f>
        <v>No</v>
      </c>
      <c r="I949" s="9" t="str">
        <f>VLOOKUP(B949,'Table A as of March 2024'!A:M,13,FALSE)</f>
        <v>U</v>
      </c>
      <c r="K949" t="str">
        <f>VLOOKUP(G949,'ACFR Class Vlookup'!A:B,2,FALSE)</f>
        <v>N/A</v>
      </c>
      <c r="L949" s="1" t="str">
        <f>VLOOKUP(D949,'Fund Information'!A:F,6,FALSE)</f>
        <v>Higher Education activity included on higher education financial statement template submissions.</v>
      </c>
      <c r="M949" s="6" t="str">
        <f t="shared" si="158"/>
        <v>N/A</v>
      </c>
      <c r="N949" s="6" t="s">
        <v>2886</v>
      </c>
      <c r="O949" s="6" t="str">
        <f t="shared" si="159"/>
        <v>N/A</v>
      </c>
      <c r="P949" s="5" t="s">
        <v>2886</v>
      </c>
      <c r="Q949" s="6" t="str">
        <f t="shared" si="160"/>
        <v>N/A</v>
      </c>
      <c r="R949" s="7" t="str">
        <f t="shared" si="165"/>
        <v>No</v>
      </c>
      <c r="S949" s="5" t="str">
        <f t="shared" si="161"/>
        <v>N/A</v>
      </c>
      <c r="T949" s="6" t="str">
        <f t="shared" si="162"/>
        <v>N/A</v>
      </c>
      <c r="U949" s="7" t="str">
        <f t="shared" si="166"/>
        <v>No</v>
      </c>
      <c r="V949" s="5" t="str">
        <f t="shared" si="163"/>
        <v>N/A</v>
      </c>
      <c r="W949" s="6" t="str">
        <f t="shared" si="164"/>
        <v>N/A</v>
      </c>
      <c r="X949" s="5" t="s">
        <v>2886</v>
      </c>
    </row>
    <row r="950" spans="1:24" ht="30" x14ac:dyDescent="0.25">
      <c r="A950" s="77">
        <f>VLOOKUP(C950,'BU and Control BU Listing'!A:E,5,FALSE)</f>
        <v>20700</v>
      </c>
      <c r="B950" s="80" t="s">
        <v>5179</v>
      </c>
      <c r="C950" s="22" t="str">
        <f t="shared" si="156"/>
        <v>94800</v>
      </c>
      <c r="D950" s="22" t="str">
        <f t="shared" si="157"/>
        <v>08170</v>
      </c>
      <c r="E950" s="21" t="str">
        <f>VLOOKUP(B950,'Table A as of March 2024'!A:G,7,FALSE)</f>
        <v>Southwest VA Higher Educ Ctr</v>
      </c>
      <c r="F950" s="21" t="str">
        <f>VLOOKUP(B950,'Table A as of March 2024'!A:H,8,FALSE)</f>
        <v>VCBA 21St Century</v>
      </c>
      <c r="G950" s="11" t="str">
        <f>VLOOKUP(B950,'Table A as of March 2024'!A:I,9,FALSE)</f>
        <v>500</v>
      </c>
      <c r="H950" t="str">
        <f>VLOOKUP(B950,'Table A as of March 2024'!A:L,12,FALSE)</f>
        <v>No</v>
      </c>
      <c r="I950" s="9" t="str">
        <f>VLOOKUP(B950,'Table A as of March 2024'!A:M,13,FALSE)</f>
        <v>R</v>
      </c>
      <c r="K950" t="str">
        <f>VLOOKUP(G950,'ACFR Class Vlookup'!A:B,2,FALSE)</f>
        <v>N/A</v>
      </c>
      <c r="L950" s="1" t="str">
        <f>VLOOKUP(D950,'Fund Information'!A:F,6,FALSE)</f>
        <v>Higher Education activity included on higher education financial statement template submission.</v>
      </c>
      <c r="M950" s="6" t="str">
        <f t="shared" si="158"/>
        <v>N/A</v>
      </c>
      <c r="N950" s="6" t="s">
        <v>2886</v>
      </c>
      <c r="O950" s="6" t="str">
        <f t="shared" si="159"/>
        <v>N/A</v>
      </c>
      <c r="P950" s="5" t="s">
        <v>2886</v>
      </c>
      <c r="Q950" s="6" t="str">
        <f t="shared" si="160"/>
        <v>N/A</v>
      </c>
      <c r="R950" s="7" t="str">
        <f t="shared" si="165"/>
        <v>No</v>
      </c>
      <c r="S950" s="5" t="str">
        <f t="shared" si="161"/>
        <v>N/A</v>
      </c>
      <c r="T950" s="6" t="str">
        <f t="shared" si="162"/>
        <v>N/A</v>
      </c>
      <c r="U950" s="7" t="str">
        <f t="shared" si="166"/>
        <v>No</v>
      </c>
      <c r="V950" s="5" t="str">
        <f t="shared" si="163"/>
        <v>N/A</v>
      </c>
      <c r="W950" s="6" t="str">
        <f t="shared" si="164"/>
        <v>N/A</v>
      </c>
      <c r="X950" s="5" t="s">
        <v>2886</v>
      </c>
    </row>
    <row r="951" spans="1:24" ht="75" x14ac:dyDescent="0.25">
      <c r="A951" s="77">
        <f>VLOOKUP(C951,'BU and Control BU Listing'!A:E,5,FALSE)</f>
        <v>12200</v>
      </c>
      <c r="B951" s="80" t="s">
        <v>5181</v>
      </c>
      <c r="C951" s="22" t="str">
        <f t="shared" si="156"/>
        <v>94900</v>
      </c>
      <c r="D951" s="22" t="str">
        <f t="shared" si="157"/>
        <v>03000</v>
      </c>
      <c r="E951" s="21" t="str">
        <f>VLOOKUP(B951,'Table A as of March 2024'!A:G,7,FALSE)</f>
        <v>Central Capital Outlay</v>
      </c>
      <c r="F951" s="21" t="str">
        <f>VLOOKUP(B951,'Table A as of March 2024'!A:H,8,FALSE)</f>
        <v>Higher Education Operating</v>
      </c>
      <c r="G951" s="11" t="str">
        <f>VLOOKUP(B951,'Table A as of March 2024'!A:I,9,FALSE)</f>
        <v>500</v>
      </c>
      <c r="H951" t="str">
        <f>VLOOKUP(B951,'Table A as of March 2024'!A:L,12,FALSE)</f>
        <v>No</v>
      </c>
      <c r="I951" s="9" t="str">
        <f>VLOOKUP(B951,'Table A as of March 2024'!A:M,13,FALSE)</f>
        <v>U</v>
      </c>
      <c r="K951" t="str">
        <f>VLOOKUP(G951,'ACFR Class Vlookup'!A:B,2,FALSE)</f>
        <v>N/A</v>
      </c>
      <c r="L951" s="1" t="str">
        <f>VLOOKUP(D951,'Fund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951" s="6" t="str">
        <f t="shared" si="158"/>
        <v>N/A</v>
      </c>
      <c r="N951" s="6" t="s">
        <v>2886</v>
      </c>
      <c r="O951" s="6" t="str">
        <f t="shared" si="159"/>
        <v>N/A</v>
      </c>
      <c r="P951" s="5" t="s">
        <v>2886</v>
      </c>
      <c r="Q951" s="6" t="str">
        <f t="shared" si="160"/>
        <v>N/A</v>
      </c>
      <c r="R951" s="7" t="str">
        <f t="shared" si="165"/>
        <v>No</v>
      </c>
      <c r="S951" s="5" t="str">
        <f t="shared" si="161"/>
        <v>N/A</v>
      </c>
      <c r="T951" s="6" t="str">
        <f t="shared" si="162"/>
        <v>N/A</v>
      </c>
      <c r="U951" s="7" t="str">
        <f t="shared" si="166"/>
        <v>No</v>
      </c>
      <c r="V951" s="5" t="str">
        <f t="shared" si="163"/>
        <v>N/A</v>
      </c>
      <c r="W951" s="6" t="str">
        <f t="shared" si="164"/>
        <v>N/A</v>
      </c>
      <c r="X951" s="5" t="s">
        <v>2886</v>
      </c>
    </row>
    <row r="952" spans="1:24" ht="45" x14ac:dyDescent="0.25">
      <c r="A952" s="77">
        <f>VLOOKUP(C952,'BU and Control BU Listing'!A:E,5,FALSE)</f>
        <v>12200</v>
      </c>
      <c r="B952" s="80" t="s">
        <v>8947</v>
      </c>
      <c r="C952" s="22" t="str">
        <f t="shared" si="156"/>
        <v>94900</v>
      </c>
      <c r="D952" s="22" t="str">
        <f t="shared" si="157"/>
        <v>08150</v>
      </c>
      <c r="E952" s="21" t="str">
        <f>VLOOKUP(B952,'Table A as of March 2024'!A:G,7,FALSE)</f>
        <v>Central Capital Outlay</v>
      </c>
      <c r="F952" s="21" t="str">
        <f>VLOOKUP(B952,'Table A as of March 2024'!A:H,8,FALSE)</f>
        <v>9(D) Rev Bonds-Construction</v>
      </c>
      <c r="G952" s="11" t="str">
        <f>VLOOKUP(B952,'Table A as of March 2024'!A:I,9,FALSE)</f>
        <v>500</v>
      </c>
      <c r="H952" t="str">
        <f>VLOOKUP(B952,'Table A as of March 2024'!A:L,12,FALSE)</f>
        <v>No</v>
      </c>
      <c r="I952" s="9" t="str">
        <f>VLOOKUP(B952,'Table A as of March 2024'!A:M,13,FALSE)</f>
        <v>R</v>
      </c>
      <c r="K952" t="str">
        <f>VLOOKUP(G952,'ACFR Class Vlookup'!A:B,2,FALSE)</f>
        <v>N/A</v>
      </c>
      <c r="L952" s="1" t="str">
        <f>VLOOKUP(D952,'Fund Information'!A:F,6,FALSE)</f>
        <v>This fund only contains budgetary activity.  This activity is not associated with the general fund or any special revenue funds.  (General and Special Revenue funds have budgetary statements in the ACFR.)</v>
      </c>
      <c r="M952" s="6" t="str">
        <f t="shared" si="158"/>
        <v>N/A</v>
      </c>
      <c r="N952" s="6" t="s">
        <v>2886</v>
      </c>
      <c r="O952" s="6" t="str">
        <f t="shared" si="159"/>
        <v>N/A</v>
      </c>
      <c r="P952" s="5" t="s">
        <v>2886</v>
      </c>
      <c r="Q952" s="6" t="str">
        <f t="shared" si="160"/>
        <v>N/A</v>
      </c>
      <c r="R952" s="7" t="str">
        <f t="shared" si="165"/>
        <v>No</v>
      </c>
      <c r="S952" s="5" t="str">
        <f t="shared" si="161"/>
        <v>N/A</v>
      </c>
      <c r="T952" s="6" t="str">
        <f t="shared" si="162"/>
        <v>N/A</v>
      </c>
      <c r="U952" s="7" t="str">
        <f t="shared" si="166"/>
        <v>No</v>
      </c>
      <c r="V952" s="5" t="str">
        <f t="shared" si="163"/>
        <v>N/A</v>
      </c>
      <c r="W952" s="6" t="str">
        <f t="shared" si="164"/>
        <v>N/A</v>
      </c>
      <c r="X952" s="5" t="s">
        <v>2886</v>
      </c>
    </row>
    <row r="953" spans="1:24" ht="30" x14ac:dyDescent="0.25">
      <c r="A953" s="77">
        <f>VLOOKUP(C953,'BU and Control BU Listing'!A:E,5,FALSE)</f>
        <v>12200</v>
      </c>
      <c r="B953" s="80" t="s">
        <v>5183</v>
      </c>
      <c r="C953" s="22" t="str">
        <f t="shared" si="156"/>
        <v>94900</v>
      </c>
      <c r="D953" s="22" t="str">
        <f t="shared" si="157"/>
        <v>08170</v>
      </c>
      <c r="E953" s="21" t="str">
        <f>VLOOKUP(B953,'Table A as of March 2024'!A:G,7,FALSE)</f>
        <v>Central Capital Outlay</v>
      </c>
      <c r="F953" s="21" t="str">
        <f>VLOOKUP(B953,'Table A as of March 2024'!A:H,8,FALSE)</f>
        <v>VCBA 21St Century</v>
      </c>
      <c r="G953" s="11" t="str">
        <f>VLOOKUP(B953,'Table A as of March 2024'!A:I,9,FALSE)</f>
        <v>500</v>
      </c>
      <c r="H953" t="str">
        <f>VLOOKUP(B953,'Table A as of March 2024'!A:L,12,FALSE)</f>
        <v>No</v>
      </c>
      <c r="I953" s="9" t="str">
        <f>VLOOKUP(B953,'Table A as of March 2024'!A:M,13,FALSE)</f>
        <v>R</v>
      </c>
      <c r="K953" t="str">
        <f>VLOOKUP(G953,'ACFR Class Vlookup'!A:B,2,FALSE)</f>
        <v>N/A</v>
      </c>
      <c r="L953" s="1" t="str">
        <f>VLOOKUP(D953,'Fund Information'!A:F,6,FALSE)</f>
        <v>Higher Education activity included on higher education financial statement template submission.</v>
      </c>
      <c r="M953" s="6" t="str">
        <f t="shared" si="158"/>
        <v>N/A</v>
      </c>
      <c r="N953" s="6" t="s">
        <v>2886</v>
      </c>
      <c r="O953" s="6" t="str">
        <f t="shared" si="159"/>
        <v>N/A</v>
      </c>
      <c r="P953" s="5" t="s">
        <v>2886</v>
      </c>
      <c r="Q953" s="6" t="str">
        <f t="shared" si="160"/>
        <v>N/A</v>
      </c>
      <c r="R953" s="7" t="str">
        <f t="shared" si="165"/>
        <v>No</v>
      </c>
      <c r="S953" s="5" t="str">
        <f t="shared" si="161"/>
        <v>N/A</v>
      </c>
      <c r="T953" s="6" t="str">
        <f t="shared" si="162"/>
        <v>N/A</v>
      </c>
      <c r="U953" s="7" t="str">
        <f t="shared" si="166"/>
        <v>No</v>
      </c>
      <c r="V953" s="5" t="str">
        <f t="shared" si="163"/>
        <v>N/A</v>
      </c>
      <c r="W953" s="6" t="str">
        <f t="shared" si="164"/>
        <v>N/A</v>
      </c>
      <c r="X953" s="5" t="s">
        <v>2886</v>
      </c>
    </row>
    <row r="954" spans="1:24" x14ac:dyDescent="0.25">
      <c r="A954" s="77">
        <f>VLOOKUP(C954,'BU and Control BU Listing'!A:E,5,FALSE)</f>
        <v>15200</v>
      </c>
      <c r="B954" s="80" t="s">
        <v>5216</v>
      </c>
      <c r="C954" s="22" t="str">
        <f t="shared" si="156"/>
        <v>99400</v>
      </c>
      <c r="D954" s="22" t="str">
        <f t="shared" si="157"/>
        <v>07760</v>
      </c>
      <c r="E954" s="21" t="str">
        <f>VLOOKUP(B954,'Table A as of March 2024'!A:G,7,FALSE)</f>
        <v>Treasury Trust Funds</v>
      </c>
      <c r="F954" s="21" t="str">
        <f>VLOOKUP(B954,'Table A as of March 2024'!A:H,8,FALSE)</f>
        <v>9-C Higher Education Bonds</v>
      </c>
      <c r="G954" s="11" t="str">
        <f>VLOOKUP(B954,'Table A as of March 2024'!A:I,9,FALSE)</f>
        <v>500</v>
      </c>
      <c r="H954" t="str">
        <f>VLOOKUP(B954,'Table A as of March 2024'!A:L,12,FALSE)</f>
        <v>Yes</v>
      </c>
      <c r="I954" s="9" t="str">
        <f>VLOOKUP(B954,'Table A as of March 2024'!A:M,13,FALSE)</f>
        <v>R</v>
      </c>
      <c r="K954" t="str">
        <f>VLOOKUP(G954,'ACFR Class Vlookup'!A:B,2,FALSE)</f>
        <v>N/A</v>
      </c>
      <c r="L954" s="1" t="str">
        <f>VLOOKUP(D954,'Fund Information'!A:F,6,FALSE)</f>
        <v>9-C HIGHER EDUCATION BONDS</v>
      </c>
      <c r="M954" s="6" t="str">
        <f t="shared" si="158"/>
        <v>N/A</v>
      </c>
      <c r="N954" s="6" t="s">
        <v>2886</v>
      </c>
      <c r="O954" s="6" t="str">
        <f t="shared" si="159"/>
        <v>N/A</v>
      </c>
      <c r="P954" s="5" t="s">
        <v>2886</v>
      </c>
      <c r="Q954" s="6" t="str">
        <f t="shared" si="160"/>
        <v>N/A</v>
      </c>
      <c r="R954" s="7" t="str">
        <f t="shared" si="165"/>
        <v>No</v>
      </c>
      <c r="S954" s="5" t="str">
        <f t="shared" si="161"/>
        <v>N/A</v>
      </c>
      <c r="T954" s="6" t="str">
        <f t="shared" si="162"/>
        <v>N/A</v>
      </c>
      <c r="U954" s="7" t="str">
        <f t="shared" si="166"/>
        <v>No</v>
      </c>
      <c r="V954" s="5" t="str">
        <f t="shared" si="163"/>
        <v>N/A</v>
      </c>
      <c r="W954" s="6" t="str">
        <f t="shared" si="164"/>
        <v>N/A</v>
      </c>
      <c r="X954" s="5" t="s">
        <v>2886</v>
      </c>
    </row>
    <row r="955" spans="1:24" x14ac:dyDescent="0.25">
      <c r="A955" s="77">
        <f>VLOOKUP(C955,'BU and Control BU Listing'!A:E,5,FALSE)</f>
        <v>15200</v>
      </c>
      <c r="B955" s="80" t="s">
        <v>5217</v>
      </c>
      <c r="C955" s="22" t="str">
        <f t="shared" si="156"/>
        <v>99400</v>
      </c>
      <c r="D955" s="22" t="str">
        <f t="shared" si="157"/>
        <v>07770</v>
      </c>
      <c r="E955" s="21" t="str">
        <f>VLOOKUP(B955,'Table A as of March 2024'!A:G,7,FALSE)</f>
        <v>Treasury Trust Funds</v>
      </c>
      <c r="F955" s="21" t="str">
        <f>VLOOKUP(B955,'Table A as of March 2024'!A:H,8,FALSE)</f>
        <v>9-D Higher Education Bonds</v>
      </c>
      <c r="G955" s="11" t="str">
        <f>VLOOKUP(B955,'Table A as of March 2024'!A:I,9,FALSE)</f>
        <v>500</v>
      </c>
      <c r="H955" t="str">
        <f>VLOOKUP(B955,'Table A as of March 2024'!A:L,12,FALSE)</f>
        <v>No</v>
      </c>
      <c r="I955" s="9" t="str">
        <f>VLOOKUP(B955,'Table A as of March 2024'!A:M,13,FALSE)</f>
        <v>R</v>
      </c>
      <c r="K955" t="str">
        <f>VLOOKUP(G955,'ACFR Class Vlookup'!A:B,2,FALSE)</f>
        <v>N/A</v>
      </c>
      <c r="L955" s="1" t="str">
        <f>VLOOKUP(D955,'Fund Information'!A:F,6,FALSE)</f>
        <v>9-D HIGHER EDUCATION BONDS</v>
      </c>
      <c r="M955" s="6" t="str">
        <f t="shared" si="158"/>
        <v>N/A</v>
      </c>
      <c r="N955" s="6" t="s">
        <v>2886</v>
      </c>
      <c r="O955" s="6" t="str">
        <f t="shared" si="159"/>
        <v>N/A</v>
      </c>
      <c r="P955" s="5" t="s">
        <v>2886</v>
      </c>
      <c r="Q955" s="6" t="str">
        <f t="shared" si="160"/>
        <v>N/A</v>
      </c>
      <c r="R955" s="7" t="str">
        <f t="shared" si="165"/>
        <v>No</v>
      </c>
      <c r="S955" s="5" t="str">
        <f t="shared" si="161"/>
        <v>N/A</v>
      </c>
      <c r="T955" s="6" t="str">
        <f t="shared" si="162"/>
        <v>N/A</v>
      </c>
      <c r="U955" s="7" t="str">
        <f t="shared" si="166"/>
        <v>No</v>
      </c>
      <c r="V955" s="5" t="str">
        <f t="shared" si="163"/>
        <v>N/A</v>
      </c>
      <c r="W955" s="6" t="str">
        <f t="shared" si="164"/>
        <v>N/A</v>
      </c>
      <c r="X955" s="5" t="s">
        <v>2886</v>
      </c>
    </row>
    <row r="956" spans="1:24" ht="30" x14ac:dyDescent="0.25">
      <c r="A956" s="77">
        <f>VLOOKUP(C956,'BU and Control BU Listing'!A:E,5,FALSE)</f>
        <v>15200</v>
      </c>
      <c r="B956" s="80" t="s">
        <v>5218</v>
      </c>
      <c r="C956" s="22" t="str">
        <f t="shared" si="156"/>
        <v>99400</v>
      </c>
      <c r="D956" s="22" t="str">
        <f t="shared" si="157"/>
        <v>07800</v>
      </c>
      <c r="E956" s="21" t="str">
        <f>VLOOKUP(B956,'Table A as of March 2024'!A:G,7,FALSE)</f>
        <v>Treasury Trust Funds</v>
      </c>
      <c r="F956" s="21" t="str">
        <f>VLOOKUP(B956,'Table A as of March 2024'!A:H,8,FALSE)</f>
        <v>VPI Bond Funds</v>
      </c>
      <c r="G956" s="11" t="str">
        <f>VLOOKUP(B956,'Table A as of March 2024'!A:I,9,FALSE)</f>
        <v>500</v>
      </c>
      <c r="H956" t="str">
        <f>VLOOKUP(B956,'Table A as of March 2024'!A:L,12,FALSE)</f>
        <v>No</v>
      </c>
      <c r="I956" s="9" t="str">
        <f>VLOOKUP(B956,'Table A as of March 2024'!A:M,13,FALSE)</f>
        <v>R</v>
      </c>
      <c r="K956" t="str">
        <f>VLOOKUP(G956,'ACFR Class Vlookup'!A:B,2,FALSE)</f>
        <v>N/A</v>
      </c>
      <c r="L956" s="1" t="str">
        <f>VLOOKUP(D956,'Fund Information'!A:F,6,FALSE)</f>
        <v>Higher Education activity included on VPI's higher education financial statement template submission.</v>
      </c>
      <c r="M956" s="6" t="str">
        <f t="shared" si="158"/>
        <v>N/A</v>
      </c>
      <c r="N956" s="6" t="s">
        <v>2886</v>
      </c>
      <c r="O956" s="6" t="str">
        <f t="shared" si="159"/>
        <v>N/A</v>
      </c>
      <c r="P956" s="5" t="s">
        <v>2886</v>
      </c>
      <c r="Q956" s="6" t="str">
        <f t="shared" si="160"/>
        <v>N/A</v>
      </c>
      <c r="R956" s="7" t="str">
        <f t="shared" si="165"/>
        <v>No</v>
      </c>
      <c r="S956" s="5" t="str">
        <f t="shared" si="161"/>
        <v>N/A</v>
      </c>
      <c r="T956" s="6" t="str">
        <f t="shared" si="162"/>
        <v>N/A</v>
      </c>
      <c r="U956" s="7" t="str">
        <f t="shared" si="166"/>
        <v>No</v>
      </c>
      <c r="V956" s="5" t="str">
        <f t="shared" si="163"/>
        <v>N/A</v>
      </c>
      <c r="W956" s="6" t="str">
        <f t="shared" si="164"/>
        <v>N/A</v>
      </c>
      <c r="X956" s="5" t="s">
        <v>2886</v>
      </c>
    </row>
    <row r="957" spans="1:24" ht="75" x14ac:dyDescent="0.25">
      <c r="A957" s="77">
        <f>VLOOKUP(C957,'BU and Control BU Listing'!A:E,5,FALSE)</f>
        <v>12200</v>
      </c>
      <c r="B957" s="80" t="s">
        <v>5223</v>
      </c>
      <c r="C957" s="22" t="str">
        <f t="shared" si="156"/>
        <v>99500</v>
      </c>
      <c r="D957" s="22" t="str">
        <f t="shared" si="157"/>
        <v>03000</v>
      </c>
      <c r="E957" s="21" t="str">
        <f>VLOOKUP(B957,'Table A as of March 2024'!A:G,7,FALSE)</f>
        <v>Central Appropriations</v>
      </c>
      <c r="F957" s="21" t="str">
        <f>VLOOKUP(B957,'Table A as of March 2024'!A:H,8,FALSE)</f>
        <v>Higher Education Operating</v>
      </c>
      <c r="G957" s="11" t="str">
        <f>VLOOKUP(B957,'Table A as of March 2024'!A:I,9,FALSE)</f>
        <v>500</v>
      </c>
      <c r="H957" t="str">
        <f>VLOOKUP(B957,'Table A as of March 2024'!A:L,12,FALSE)</f>
        <v>No</v>
      </c>
      <c r="I957" s="9" t="str">
        <f>VLOOKUP(B957,'Table A as of March 2024'!A:M,13,FALSE)</f>
        <v>U</v>
      </c>
      <c r="K957" t="str">
        <f>VLOOKUP(G957,'ACFR Class Vlookup'!A:B,2,FALSE)</f>
        <v>N/A</v>
      </c>
      <c r="L957" s="1" t="str">
        <f>VLOOKUP(D957,'Fund Information'!A:F,6,FALSE)</f>
        <v>Chapter 836, Items 281.E4 and E5 - Certain capital projects are to be funded partially by higher education operating non-general fund sources and partially from the Central Capital Planning Fund.  Chapter 836, 281.E4 and E5 allows agencies to transfer maintenance reserves to the Higher Education Operating Fund.</v>
      </c>
      <c r="M957" s="6" t="str">
        <f t="shared" si="158"/>
        <v>N/A</v>
      </c>
      <c r="N957" s="6" t="s">
        <v>2886</v>
      </c>
      <c r="O957" s="6" t="str">
        <f t="shared" si="159"/>
        <v>N/A</v>
      </c>
      <c r="P957" s="5" t="s">
        <v>2886</v>
      </c>
      <c r="Q957" s="6" t="str">
        <f t="shared" si="160"/>
        <v>N/A</v>
      </c>
      <c r="R957" s="7" t="str">
        <f t="shared" si="165"/>
        <v>No</v>
      </c>
      <c r="S957" s="5" t="str">
        <f t="shared" si="161"/>
        <v>N/A</v>
      </c>
      <c r="T957" s="6" t="str">
        <f t="shared" si="162"/>
        <v>N/A</v>
      </c>
      <c r="U957" s="7" t="str">
        <f t="shared" si="166"/>
        <v>No</v>
      </c>
      <c r="V957" s="5" t="str">
        <f t="shared" si="163"/>
        <v>N/A</v>
      </c>
      <c r="W957" s="6" t="str">
        <f t="shared" si="164"/>
        <v>N/A</v>
      </c>
      <c r="X957" s="5" t="s">
        <v>2886</v>
      </c>
    </row>
    <row r="958" spans="1:24" ht="30" x14ac:dyDescent="0.25">
      <c r="A958" s="77">
        <f>VLOOKUP(C958,'BU and Control BU Listing'!A:E,5,FALSE)</f>
        <v>40700</v>
      </c>
      <c r="B958" s="80" t="s">
        <v>4377</v>
      </c>
      <c r="C958" s="22" t="str">
        <f t="shared" si="156"/>
        <v>40700</v>
      </c>
      <c r="D958" s="22" t="str">
        <f t="shared" si="157"/>
        <v>02407</v>
      </c>
      <c r="E958" s="21" t="str">
        <f>VLOOKUP(B958,'Table A as of March 2024'!A:G,7,FALSE)</f>
        <v>Virginia Port Authority</v>
      </c>
      <c r="F958" s="21" t="str">
        <f>VLOOKUP(B958,'Table A as of March 2024'!A:H,8,FALSE)</f>
        <v>VPA Special Revenue Fund</v>
      </c>
      <c r="G958" s="11" t="str">
        <f>VLOOKUP(B958,'Table A as of March 2024'!A:I,9,FALSE)</f>
        <v>550</v>
      </c>
      <c r="H958" t="str">
        <f>VLOOKUP(B958,'Table A as of March 2024'!A:L,12,FALSE)</f>
        <v>No</v>
      </c>
      <c r="I958" s="9" t="str">
        <f>VLOOKUP(B958,'Table A as of March 2024'!A:M,13,FALSE)</f>
        <v>U</v>
      </c>
      <c r="K958" t="str">
        <f>VLOOKUP(G958,'ACFR Class Vlookup'!A:B,2,FALSE)</f>
        <v>N/A</v>
      </c>
      <c r="L958" s="1" t="str">
        <f>VLOOKUP(D958,'Fund Information'!A:F,6,FALSE)</f>
        <v>Activity is included on a component unit financial statement template submission.</v>
      </c>
      <c r="M958" s="6" t="str">
        <f t="shared" si="158"/>
        <v>N/A</v>
      </c>
      <c r="N958" s="6" t="s">
        <v>2886</v>
      </c>
      <c r="O958" s="6" t="str">
        <f t="shared" si="159"/>
        <v>N/A</v>
      </c>
      <c r="P958" s="5" t="s">
        <v>2886</v>
      </c>
      <c r="Q958" s="6" t="str">
        <f t="shared" si="160"/>
        <v>N/A</v>
      </c>
      <c r="R958" s="7" t="str">
        <f t="shared" si="165"/>
        <v>No</v>
      </c>
      <c r="S958" s="5" t="str">
        <f t="shared" si="161"/>
        <v>N/A</v>
      </c>
      <c r="T958" s="6" t="str">
        <f t="shared" si="162"/>
        <v>N/A</v>
      </c>
      <c r="U958" s="7" t="str">
        <f t="shared" si="166"/>
        <v>No</v>
      </c>
      <c r="V958" s="5" t="str">
        <f t="shared" si="163"/>
        <v>N/A</v>
      </c>
      <c r="W958" s="6" t="str">
        <f t="shared" si="164"/>
        <v>N/A</v>
      </c>
      <c r="X958" s="5" t="s">
        <v>2886</v>
      </c>
    </row>
    <row r="959" spans="1:24" ht="45" x14ac:dyDescent="0.25">
      <c r="A959" s="77">
        <f>VLOOKUP(C959,'BU and Control BU Listing'!A:E,5,FALSE)</f>
        <v>40700</v>
      </c>
      <c r="B959" s="80" t="s">
        <v>4378</v>
      </c>
      <c r="C959" s="22" t="str">
        <f t="shared" si="156"/>
        <v>40700</v>
      </c>
      <c r="D959" s="22" t="str">
        <f t="shared" si="157"/>
        <v>04740</v>
      </c>
      <c r="E959" s="21" t="str">
        <f>VLOOKUP(B959,'Table A as of March 2024'!A:G,7,FALSE)</f>
        <v>Virginia Port Authority</v>
      </c>
      <c r="F959" s="21" t="str">
        <f>VLOOKUP(B959,'Table A as of March 2024'!A:H,8,FALSE)</f>
        <v>Commonwealth Port Fund</v>
      </c>
      <c r="G959" s="11" t="str">
        <f>VLOOKUP(B959,'Table A as of March 2024'!A:I,9,FALSE)</f>
        <v>550</v>
      </c>
      <c r="H959" t="str">
        <f>VLOOKUP(B959,'Table A as of March 2024'!A:L,12,FALSE)</f>
        <v>No</v>
      </c>
      <c r="I959" s="9" t="str">
        <f>VLOOKUP(B959,'Table A as of March 2024'!A:M,13,FALSE)</f>
        <v>R</v>
      </c>
      <c r="K959" t="str">
        <f>VLOOKUP(G959,'ACFR Class Vlookup'!A:B,2,FALSE)</f>
        <v>N/A</v>
      </c>
      <c r="L959" s="1" t="str">
        <f>VLOOKUP(D959,'Fund Information'!A:F,6,FALSE)</f>
        <v>Commonwealth Port Fund - The Commonwealth Port Fund receives 4.2% of the Transportation Trust Fund Special Revenues according to the Code of Virginia Section 33.2-1526 for Transfer to the Virginia Port Authority.</v>
      </c>
      <c r="M959" s="6" t="str">
        <f t="shared" si="158"/>
        <v>N/A</v>
      </c>
      <c r="N959" s="6" t="s">
        <v>2886</v>
      </c>
      <c r="O959" s="6" t="str">
        <f t="shared" si="159"/>
        <v>N/A</v>
      </c>
      <c r="P959" s="5" t="s">
        <v>2886</v>
      </c>
      <c r="Q959" s="6" t="str">
        <f t="shared" si="160"/>
        <v>N/A</v>
      </c>
      <c r="R959" s="7" t="str">
        <f t="shared" si="165"/>
        <v>No</v>
      </c>
      <c r="S959" s="5" t="str">
        <f t="shared" si="161"/>
        <v>N/A</v>
      </c>
      <c r="T959" s="6" t="str">
        <f t="shared" si="162"/>
        <v>N/A</v>
      </c>
      <c r="U959" s="7" t="str">
        <f t="shared" si="166"/>
        <v>No</v>
      </c>
      <c r="V959" s="5" t="str">
        <f t="shared" si="163"/>
        <v>N/A</v>
      </c>
      <c r="W959" s="6" t="str">
        <f t="shared" si="164"/>
        <v>N/A</v>
      </c>
      <c r="X959" s="5" t="s">
        <v>2886</v>
      </c>
    </row>
    <row r="960" spans="1:24" ht="90" x14ac:dyDescent="0.25">
      <c r="A960" s="77">
        <f>VLOOKUP(C960,'BU and Control BU Listing'!A:E,5,FALSE)</f>
        <v>40700</v>
      </c>
      <c r="B960" s="80" t="s">
        <v>8242</v>
      </c>
      <c r="C960" s="22" t="str">
        <f t="shared" si="156"/>
        <v>40700</v>
      </c>
      <c r="D960" s="22" t="str">
        <f t="shared" si="157"/>
        <v>04820</v>
      </c>
      <c r="E960" s="21" t="str">
        <f>VLOOKUP(B960,'Table A as of March 2024'!A:G,7,FALSE)</f>
        <v>Virginia Port Authority</v>
      </c>
      <c r="F960" s="21" t="str">
        <f>VLOOKUP(B960,'Table A as of March 2024'!A:H,8,FALSE)</f>
        <v>Port Opportunity Fund</v>
      </c>
      <c r="G960" s="11" t="str">
        <f>VLOOKUP(B960,'Table A as of March 2024'!A:I,9,FALSE)</f>
        <v>550</v>
      </c>
      <c r="H960" t="str">
        <f>VLOOKUP(B960,'Table A as of March 2024'!A:L,12,FALSE)</f>
        <v>No</v>
      </c>
      <c r="I960" s="9" t="str">
        <f>VLOOKUP(B960,'Table A as of March 2024'!A:M,13,FALSE)</f>
        <v>R</v>
      </c>
      <c r="K960" t="str">
        <f>VLOOKUP(G960,'ACFR Class Vlookup'!A:B,2,FALSE)</f>
        <v>N/A</v>
      </c>
      <c r="L960" s="1" t="str">
        <f>VLOOKUP(D960,'Fund Information'!A:F,6,FALSE)</f>
        <v>Established per § 62.1-132.3:1; Moneys in the Fund shall be used to fund the development and implementation of a national and international marketing program and to provide incentives, as prescribed by the Board of Commissioners, for expanding the use of Virginia Port Authority facilities for the import and export of containerized and noncontainerized cargoes.</v>
      </c>
      <c r="M960" s="6" t="str">
        <f t="shared" si="158"/>
        <v>N/A</v>
      </c>
      <c r="N960" s="6" t="s">
        <v>2886</v>
      </c>
      <c r="O960" s="6" t="str">
        <f t="shared" si="159"/>
        <v>N/A</v>
      </c>
      <c r="P960" s="5" t="s">
        <v>2886</v>
      </c>
      <c r="Q960" s="6" t="str">
        <f t="shared" si="160"/>
        <v>N/A</v>
      </c>
      <c r="R960" s="7" t="str">
        <f t="shared" si="165"/>
        <v>No</v>
      </c>
      <c r="S960" s="5" t="str">
        <f t="shared" si="161"/>
        <v>N/A</v>
      </c>
      <c r="T960" s="6" t="str">
        <f t="shared" si="162"/>
        <v>N/A</v>
      </c>
      <c r="U960" s="7" t="str">
        <f t="shared" si="166"/>
        <v>No</v>
      </c>
      <c r="V960" s="5" t="str">
        <f t="shared" si="163"/>
        <v>N/A</v>
      </c>
      <c r="W960" s="6" t="str">
        <f t="shared" si="164"/>
        <v>N/A</v>
      </c>
      <c r="X960" s="5" t="s">
        <v>2886</v>
      </c>
    </row>
    <row r="961" spans="1:24" ht="60" x14ac:dyDescent="0.25">
      <c r="A961" s="77">
        <f>VLOOKUP(C961,'BU and Control BU Listing'!A:E,5,FALSE)</f>
        <v>40700</v>
      </c>
      <c r="B961" s="80" t="s">
        <v>5514</v>
      </c>
      <c r="C961" s="22" t="str">
        <f t="shared" si="156"/>
        <v>40700</v>
      </c>
      <c r="D961" s="22" t="str">
        <f t="shared" si="157"/>
        <v>09210</v>
      </c>
      <c r="E961" s="21" t="str">
        <f>VLOOKUP(B961,'Table A as of March 2024'!A:G,7,FALSE)</f>
        <v>Virginia Port Authority</v>
      </c>
      <c r="F961" s="21" t="str">
        <f>VLOOKUP(B961,'Table A as of March 2024'!A:H,8,FALSE)</f>
        <v>VA Waterway Maintenance Fund</v>
      </c>
      <c r="G961" s="11" t="str">
        <f>VLOOKUP(B961,'Table A as of March 2024'!A:I,9,FALSE)</f>
        <v>550</v>
      </c>
      <c r="H961" t="str">
        <f>VLOOKUP(B961,'Table A as of March 2024'!A:L,12,FALSE)</f>
        <v>No</v>
      </c>
      <c r="I961" s="9" t="str">
        <f>VLOOKUP(B961,'Table A as of March 2024'!A:M,13,FALSE)</f>
        <v>U</v>
      </c>
      <c r="K961" t="str">
        <f>VLOOKUP(G961,'ACFR Class Vlookup'!A:B,2,FALSE)</f>
        <v>N/A</v>
      </c>
      <c r="L961" s="1" t="str">
        <f>VLOOKUP(D961,'Fund Information'!A:F,6,FALSE)</f>
        <v>Established per Code of Virginia § 62.1-132.3:3. Moneys in the Fund shall be used solely for the purpose of awarding grants to applicants to the Virginia Waterway Maintenance Grant Program pursuant to § 62.1-132.3:4</v>
      </c>
      <c r="M961" s="6" t="str">
        <f t="shared" si="158"/>
        <v>N/A</v>
      </c>
      <c r="N961" s="6" t="s">
        <v>2886</v>
      </c>
      <c r="O961" s="6" t="str">
        <f t="shared" si="159"/>
        <v>N/A</v>
      </c>
      <c r="P961" s="5" t="s">
        <v>2886</v>
      </c>
      <c r="Q961" s="6" t="str">
        <f t="shared" si="160"/>
        <v>N/A</v>
      </c>
      <c r="R961" s="7" t="str">
        <f t="shared" si="165"/>
        <v>No</v>
      </c>
      <c r="S961" s="5" t="str">
        <f t="shared" si="161"/>
        <v>N/A</v>
      </c>
      <c r="T961" s="6" t="str">
        <f t="shared" si="162"/>
        <v>N/A</v>
      </c>
      <c r="U961" s="7" t="str">
        <f t="shared" si="166"/>
        <v>No</v>
      </c>
      <c r="V961" s="5" t="str">
        <f t="shared" si="163"/>
        <v>N/A</v>
      </c>
      <c r="W961" s="6" t="str">
        <f t="shared" si="164"/>
        <v>N/A</v>
      </c>
      <c r="X961" s="5" t="s">
        <v>2886</v>
      </c>
    </row>
    <row r="962" spans="1:24" x14ac:dyDescent="0.25">
      <c r="A962" s="77">
        <f>VLOOKUP(C962,'BU and Control BU Listing'!A:E,5,FALSE)</f>
        <v>40700</v>
      </c>
      <c r="B962" s="80" t="s">
        <v>4381</v>
      </c>
      <c r="C962" s="22" t="str">
        <f t="shared" si="156"/>
        <v>40700</v>
      </c>
      <c r="D962" s="22" t="str">
        <f t="shared" si="157"/>
        <v>09471</v>
      </c>
      <c r="E962" s="21" t="str">
        <f>VLOOKUP(B962,'Table A as of March 2024'!A:G,7,FALSE)</f>
        <v>Virginia Port Authority</v>
      </c>
      <c r="F962" s="21" t="str">
        <f>VLOOKUP(B962,'Table A as of March 2024'!A:H,8,FALSE)</f>
        <v>Econ &amp; Infrastruc Dev Grant Fd</v>
      </c>
      <c r="G962" s="11" t="str">
        <f>VLOOKUP(B962,'Table A as of March 2024'!A:I,9,FALSE)</f>
        <v>550</v>
      </c>
      <c r="H962" t="str">
        <f>VLOOKUP(B962,'Table A as of March 2024'!A:L,12,FALSE)</f>
        <v>No</v>
      </c>
      <c r="I962" s="9" t="str">
        <f>VLOOKUP(B962,'Table A as of March 2024'!A:M,13,FALSE)</f>
        <v>U</v>
      </c>
      <c r="K962" t="str">
        <f>VLOOKUP(G962,'ACFR Class Vlookup'!A:B,2,FALSE)</f>
        <v>N/A</v>
      </c>
      <c r="L962" s="1">
        <f>VLOOKUP(D962,'Fund Information'!A:F,6,FALSE)</f>
        <v>0</v>
      </c>
      <c r="M962" s="6" t="str">
        <f t="shared" si="158"/>
        <v>N/A</v>
      </c>
      <c r="N962" s="6" t="s">
        <v>2886</v>
      </c>
      <c r="O962" s="6" t="str">
        <f t="shared" si="159"/>
        <v>N/A</v>
      </c>
      <c r="P962" s="5" t="s">
        <v>2886</v>
      </c>
      <c r="Q962" s="6" t="str">
        <f t="shared" si="160"/>
        <v>N/A</v>
      </c>
      <c r="R962" s="7" t="str">
        <f t="shared" si="165"/>
        <v>No</v>
      </c>
      <c r="S962" s="5" t="str">
        <f t="shared" si="161"/>
        <v>N/A</v>
      </c>
      <c r="T962" s="6" t="str">
        <f t="shared" si="162"/>
        <v>N/A</v>
      </c>
      <c r="U962" s="7" t="str">
        <f t="shared" si="166"/>
        <v>No</v>
      </c>
      <c r="V962" s="5" t="str">
        <f t="shared" si="163"/>
        <v>N/A</v>
      </c>
      <c r="W962" s="6" t="str">
        <f t="shared" si="164"/>
        <v>N/A</v>
      </c>
      <c r="X962" s="5" t="s">
        <v>2886</v>
      </c>
    </row>
    <row r="963" spans="1:24" x14ac:dyDescent="0.25">
      <c r="A963" s="77">
        <f>VLOOKUP(C963,'BU and Control BU Listing'!A:E,5,FALSE)</f>
        <v>40700</v>
      </c>
      <c r="B963" s="80" t="s">
        <v>4382</v>
      </c>
      <c r="C963" s="22" t="str">
        <f t="shared" ref="C963:C1026" si="167">LEFT(B963,5)</f>
        <v>40700</v>
      </c>
      <c r="D963" s="22" t="str">
        <f t="shared" ref="D963:D1026" si="168">RIGHT(B963,5)</f>
        <v>10006</v>
      </c>
      <c r="E963" s="21" t="str">
        <f>VLOOKUP(B963,'Table A as of March 2024'!A:G,7,FALSE)</f>
        <v>Virginia Port Authority</v>
      </c>
      <c r="F963" s="21" t="str">
        <f>VLOOKUP(B963,'Table A as of March 2024'!A:H,8,FALSE)</f>
        <v>Federal Trust - VPA</v>
      </c>
      <c r="G963" s="11" t="str">
        <f>VLOOKUP(B963,'Table A as of March 2024'!A:I,9,FALSE)</f>
        <v>550</v>
      </c>
      <c r="H963" t="str">
        <f>VLOOKUP(B963,'Table A as of March 2024'!A:L,12,FALSE)</f>
        <v>No</v>
      </c>
      <c r="I963" s="9" t="str">
        <f>VLOOKUP(B963,'Table A as of March 2024'!A:M,13,FALSE)</f>
        <v>R</v>
      </c>
      <c r="K963" t="str">
        <f>VLOOKUP(G963,'ACFR Class Vlookup'!A:B,2,FALSE)</f>
        <v>N/A</v>
      </c>
      <c r="L963" s="1" t="str">
        <f>VLOOKUP(D963,'Fund Information'!A:F,6,FALSE)</f>
        <v>This fund accounts for Federal funds.</v>
      </c>
      <c r="M963" s="6" t="str">
        <f t="shared" ref="M963:M1026" si="169">IF(L963="","Answer Required","N/A")</f>
        <v>N/A</v>
      </c>
      <c r="N963" s="6" t="s">
        <v>2886</v>
      </c>
      <c r="O963" s="6" t="str">
        <f t="shared" ref="O963:O1026" si="170">IF(N963="No","Answer Required","N/A")</f>
        <v>N/A</v>
      </c>
      <c r="P963" s="5" t="s">
        <v>2886</v>
      </c>
      <c r="Q963" s="6" t="str">
        <f t="shared" ref="Q963:Q1026" si="171">IF(P963="No","Answer Required","N/A")</f>
        <v>N/A</v>
      </c>
      <c r="R963" s="7" t="str">
        <f t="shared" si="165"/>
        <v>No</v>
      </c>
      <c r="S963" s="5" t="str">
        <f t="shared" ref="S963:S1026" si="172">IF($K963="Governmental","Answer Required","N/A")</f>
        <v>N/A</v>
      </c>
      <c r="T963" s="6" t="str">
        <f t="shared" ref="T963:T1026" si="173">IF(AND(S963="Yes",R963="Yes"),"Answer Required",IF(AND(S963="no",R963="no"),"Answer Required","N/A"))</f>
        <v>N/A</v>
      </c>
      <c r="U963" s="7" t="str">
        <f t="shared" si="166"/>
        <v>No</v>
      </c>
      <c r="V963" s="5" t="str">
        <f t="shared" ref="V963:V1026" si="174">IF($K963="Governmental","Answer Required","N/A")</f>
        <v>N/A</v>
      </c>
      <c r="W963" s="6" t="str">
        <f t="shared" ref="W963:W1026" si="175">IF(AND(V963="Yes",U963="Yes"),"Answer Required",IF(AND(V963="no",U963="no"),"Answer Required","N/A"))</f>
        <v>N/A</v>
      </c>
      <c r="X963" s="5" t="s">
        <v>2886</v>
      </c>
    </row>
    <row r="964" spans="1:24" x14ac:dyDescent="0.25">
      <c r="A964" s="77">
        <f>VLOOKUP(C964,'BU and Control BU Listing'!A:E,5,FALSE)</f>
        <v>40700</v>
      </c>
      <c r="B964" s="80" t="s">
        <v>4383</v>
      </c>
      <c r="C964" s="22" t="str">
        <f t="shared" si="167"/>
        <v>40700</v>
      </c>
      <c r="D964" s="22" t="str">
        <f t="shared" si="168"/>
        <v>15001</v>
      </c>
      <c r="E964" s="21" t="str">
        <f>VLOOKUP(B964,'Table A as of March 2024'!A:G,7,FALSE)</f>
        <v>Virginia Port Authority</v>
      </c>
      <c r="F964" s="21" t="str">
        <f>VLOOKUP(B964,'Table A as of March 2024'!A:H,8,FALSE)</f>
        <v>Fixed Assets - VPA</v>
      </c>
      <c r="G964" s="11" t="str">
        <f>VLOOKUP(B964,'Table A as of March 2024'!A:I,9,FALSE)</f>
        <v>550</v>
      </c>
      <c r="H964" t="str">
        <f>VLOOKUP(B964,'Table A as of March 2024'!A:L,12,FALSE)</f>
        <v>No</v>
      </c>
      <c r="I964" s="9" t="str">
        <f>VLOOKUP(B964,'Table A as of March 2024'!A:M,13,FALSE)</f>
        <v>N</v>
      </c>
      <c r="K964" t="str">
        <f>VLOOKUP(G964,'ACFR Class Vlookup'!A:B,2,FALSE)</f>
        <v>N/A</v>
      </c>
      <c r="L964" s="1" t="str">
        <f>VLOOKUP(D964,'Fund Information'!A:F,6,FALSE)</f>
        <v>This fund accounts for the fixed assets of Virginia Port Authority.</v>
      </c>
      <c r="M964" s="6" t="str">
        <f t="shared" si="169"/>
        <v>N/A</v>
      </c>
      <c r="N964" s="6" t="s">
        <v>2886</v>
      </c>
      <c r="O964" s="6" t="str">
        <f t="shared" si="170"/>
        <v>N/A</v>
      </c>
      <c r="P964" s="5" t="s">
        <v>2886</v>
      </c>
      <c r="Q964" s="6" t="str">
        <f t="shared" si="171"/>
        <v>N/A</v>
      </c>
      <c r="R964" s="7" t="str">
        <f t="shared" si="165"/>
        <v>No</v>
      </c>
      <c r="S964" s="5" t="str">
        <f t="shared" si="172"/>
        <v>N/A</v>
      </c>
      <c r="T964" s="6" t="str">
        <f t="shared" si="173"/>
        <v>N/A</v>
      </c>
      <c r="U964" s="7" t="str">
        <f t="shared" si="166"/>
        <v>No</v>
      </c>
      <c r="V964" s="5" t="str">
        <f t="shared" si="174"/>
        <v>N/A</v>
      </c>
      <c r="W964" s="6" t="str">
        <f t="shared" si="175"/>
        <v>N/A</v>
      </c>
      <c r="X964" s="5" t="s">
        <v>2886</v>
      </c>
    </row>
    <row r="965" spans="1:24" ht="30" x14ac:dyDescent="0.25">
      <c r="A965" s="77">
        <f>VLOOKUP(C965,'BU and Control BU Listing'!A:E,5,FALSE)</f>
        <v>30100</v>
      </c>
      <c r="B965" s="80" t="s">
        <v>5109</v>
      </c>
      <c r="C965" s="22" t="str">
        <f t="shared" si="167"/>
        <v>85100</v>
      </c>
      <c r="D965" s="22" t="str">
        <f t="shared" si="168"/>
        <v>09322</v>
      </c>
      <c r="E965" s="21" t="str">
        <f>VLOOKUP(B965,'Table A as of March 2024'!A:G,7,FALSE)</f>
        <v>Tobacco Rgn Revitalizatn Comm</v>
      </c>
      <c r="F965" s="21" t="str">
        <f>VLOOKUP(B965,'Table A as of March 2024'!A:H,8,FALSE)</f>
        <v>TICR Fund</v>
      </c>
      <c r="G965" s="11" t="str">
        <f>VLOOKUP(B965,'Table A as of March 2024'!A:I,9,FALSE)</f>
        <v>550</v>
      </c>
      <c r="H965" t="str">
        <f>VLOOKUP(B965,'Table A as of March 2024'!A:L,12,FALSE)</f>
        <v>No</v>
      </c>
      <c r="I965" s="9" t="str">
        <f>VLOOKUP(B965,'Table A as of March 2024'!A:M,13,FALSE)</f>
        <v>U</v>
      </c>
      <c r="K965" t="str">
        <f>VLOOKUP(G965,'ACFR Class Vlookup'!A:B,2,FALSE)</f>
        <v>N/A</v>
      </c>
      <c r="L965" s="1" t="str">
        <f>VLOOKUP(D965,'Fund Information'!A:F,6,FALSE)</f>
        <v>Activity is included on a component unit financial statement template submission.</v>
      </c>
      <c r="M965" s="6" t="str">
        <f t="shared" si="169"/>
        <v>N/A</v>
      </c>
      <c r="N965" s="6" t="s">
        <v>2886</v>
      </c>
      <c r="O965" s="6" t="str">
        <f t="shared" si="170"/>
        <v>N/A</v>
      </c>
      <c r="P965" s="5" t="s">
        <v>2886</v>
      </c>
      <c r="Q965" s="6" t="str">
        <f t="shared" si="171"/>
        <v>N/A</v>
      </c>
      <c r="R965" s="7" t="str">
        <f t="shared" si="165"/>
        <v>No</v>
      </c>
      <c r="S965" s="5" t="str">
        <f t="shared" si="172"/>
        <v>N/A</v>
      </c>
      <c r="T965" s="6" t="str">
        <f t="shared" si="173"/>
        <v>N/A</v>
      </c>
      <c r="U965" s="7" t="str">
        <f t="shared" si="166"/>
        <v>No</v>
      </c>
      <c r="V965" s="5" t="str">
        <f t="shared" si="174"/>
        <v>N/A</v>
      </c>
      <c r="W965" s="6" t="str">
        <f t="shared" si="175"/>
        <v>N/A</v>
      </c>
      <c r="X965" s="5" t="s">
        <v>2886</v>
      </c>
    </row>
    <row r="966" spans="1:24" ht="30" x14ac:dyDescent="0.25">
      <c r="A966" s="77">
        <f>VLOOKUP(C966,'BU and Control BU Listing'!A:E,5,FALSE)</f>
        <v>30100</v>
      </c>
      <c r="B966" s="80" t="s">
        <v>5110</v>
      </c>
      <c r="C966" s="22" t="str">
        <f t="shared" si="167"/>
        <v>85100</v>
      </c>
      <c r="D966" s="22" t="str">
        <f t="shared" si="168"/>
        <v>09420</v>
      </c>
      <c r="E966" s="21" t="str">
        <f>VLOOKUP(B966,'Table A as of March 2024'!A:G,7,FALSE)</f>
        <v>Tobacco Rgn Revitalizatn Comm</v>
      </c>
      <c r="F966" s="21" t="str">
        <f>VLOOKUP(B966,'Table A as of March 2024'!A:H,8,FALSE)</f>
        <v>Tobac Indmnfction/Comm Revital</v>
      </c>
      <c r="G966" s="11" t="str">
        <f>VLOOKUP(B966,'Table A as of March 2024'!A:I,9,FALSE)</f>
        <v>550</v>
      </c>
      <c r="H966" t="str">
        <f>VLOOKUP(B966,'Table A as of March 2024'!A:L,12,FALSE)</f>
        <v>No</v>
      </c>
      <c r="I966" s="9" t="str">
        <f>VLOOKUP(B966,'Table A as of March 2024'!A:M,13,FALSE)</f>
        <v>U</v>
      </c>
      <c r="K966" t="str">
        <f>VLOOKUP(G966,'ACFR Class Vlookup'!A:B,2,FALSE)</f>
        <v>N/A</v>
      </c>
      <c r="L966" s="1" t="str">
        <f>VLOOKUP(D966,'Fund Information'!A:F,6,FALSE)</f>
        <v>Activity is included on a component unit financial statement template submission.</v>
      </c>
      <c r="M966" s="6" t="str">
        <f t="shared" si="169"/>
        <v>N/A</v>
      </c>
      <c r="N966" s="6" t="s">
        <v>2886</v>
      </c>
      <c r="O966" s="6" t="str">
        <f t="shared" si="170"/>
        <v>N/A</v>
      </c>
      <c r="P966" s="5" t="s">
        <v>2886</v>
      </c>
      <c r="Q966" s="6" t="str">
        <f t="shared" si="171"/>
        <v>N/A</v>
      </c>
      <c r="R966" s="7" t="str">
        <f t="shared" si="165"/>
        <v>No</v>
      </c>
      <c r="S966" s="5" t="str">
        <f t="shared" si="172"/>
        <v>N/A</v>
      </c>
      <c r="T966" s="6" t="str">
        <f t="shared" si="173"/>
        <v>N/A</v>
      </c>
      <c r="U966" s="7" t="str">
        <f t="shared" si="166"/>
        <v>No</v>
      </c>
      <c r="V966" s="5" t="str">
        <f t="shared" si="174"/>
        <v>N/A</v>
      </c>
      <c r="W966" s="6" t="str">
        <f t="shared" si="175"/>
        <v>N/A</v>
      </c>
      <c r="X966" s="5" t="s">
        <v>2886</v>
      </c>
    </row>
    <row r="967" spans="1:24" ht="30" x14ac:dyDescent="0.25">
      <c r="A967" s="77">
        <f>VLOOKUP(C967,'BU and Control BU Listing'!A:E,5,FALSE)</f>
        <v>30100</v>
      </c>
      <c r="B967" s="80" t="s">
        <v>5112</v>
      </c>
      <c r="C967" s="22" t="str">
        <f t="shared" si="167"/>
        <v>85100</v>
      </c>
      <c r="D967" s="22" t="str">
        <f t="shared" si="168"/>
        <v>15003</v>
      </c>
      <c r="E967" s="21" t="str">
        <f>VLOOKUP(B967,'Table A as of March 2024'!A:G,7,FALSE)</f>
        <v>Tobacco Rgn Revitalizatn Comm</v>
      </c>
      <c r="F967" s="21" t="str">
        <f>VLOOKUP(B967,'Table A as of March 2024'!A:H,8,FALSE)</f>
        <v>Fixed Assets - TICR</v>
      </c>
      <c r="G967" s="11" t="str">
        <f>VLOOKUP(B967,'Table A as of March 2024'!A:I,9,FALSE)</f>
        <v>550</v>
      </c>
      <c r="H967" t="str">
        <f>VLOOKUP(B967,'Table A as of March 2024'!A:L,12,FALSE)</f>
        <v>No</v>
      </c>
      <c r="I967" s="9" t="str">
        <f>VLOOKUP(B967,'Table A as of March 2024'!A:M,13,FALSE)</f>
        <v>N</v>
      </c>
      <c r="K967" t="str">
        <f>VLOOKUP(G967,'ACFR Class Vlookup'!A:B,2,FALSE)</f>
        <v>N/A</v>
      </c>
      <c r="L967" s="1" t="str">
        <f>VLOOKUP(D967,'Fund Information'!A:F,6,FALSE)</f>
        <v>This fund accounts for the fixed assets of Tobacco Indemnification and Revitalization Comm.</v>
      </c>
      <c r="M967" s="6" t="str">
        <f t="shared" si="169"/>
        <v>N/A</v>
      </c>
      <c r="N967" s="6" t="s">
        <v>2886</v>
      </c>
      <c r="O967" s="6" t="str">
        <f t="shared" si="170"/>
        <v>N/A</v>
      </c>
      <c r="P967" s="5" t="s">
        <v>2886</v>
      </c>
      <c r="Q967" s="6" t="str">
        <f t="shared" si="171"/>
        <v>N/A</v>
      </c>
      <c r="R967" s="7" t="str">
        <f t="shared" si="165"/>
        <v>No</v>
      </c>
      <c r="S967" s="5" t="str">
        <f t="shared" si="172"/>
        <v>N/A</v>
      </c>
      <c r="T967" s="6" t="str">
        <f t="shared" si="173"/>
        <v>N/A</v>
      </c>
      <c r="U967" s="7" t="str">
        <f t="shared" si="166"/>
        <v>No</v>
      </c>
      <c r="V967" s="5" t="str">
        <f t="shared" si="174"/>
        <v>N/A</v>
      </c>
      <c r="W967" s="6" t="str">
        <f t="shared" si="175"/>
        <v>N/A</v>
      </c>
      <c r="X967" s="5" t="s">
        <v>2886</v>
      </c>
    </row>
    <row r="968" spans="1:24" ht="75" x14ac:dyDescent="0.25">
      <c r="A968" s="77">
        <f>VLOOKUP(C968,'BU and Control BU Listing'!A:E,5,FALSE)</f>
        <v>15200</v>
      </c>
      <c r="B968" s="80" t="s">
        <v>5212</v>
      </c>
      <c r="C968" s="22" t="str">
        <f t="shared" si="167"/>
        <v>99400</v>
      </c>
      <c r="D968" s="22" t="str">
        <f t="shared" si="168"/>
        <v>07320</v>
      </c>
      <c r="E968" s="21" t="str">
        <f>VLOOKUP(B968,'Table A as of March 2024'!A:G,7,FALSE)</f>
        <v>Treasury Trust Funds</v>
      </c>
      <c r="F968" s="21" t="str">
        <f>VLOOKUP(B968,'Table A as of March 2024'!A:H,8,FALSE)</f>
        <v>TICR Endowment</v>
      </c>
      <c r="G968" s="11" t="str">
        <f>VLOOKUP(B968,'Table A as of March 2024'!A:I,9,FALSE)</f>
        <v>550</v>
      </c>
      <c r="H968" t="str">
        <f>VLOOKUP(B968,'Table A as of March 2024'!A:L,12,FALSE)</f>
        <v>No</v>
      </c>
      <c r="I968" s="9" t="str">
        <f>VLOOKUP(B968,'Table A as of March 2024'!A:M,13,FALSE)</f>
        <v>R</v>
      </c>
      <c r="K968" t="str">
        <f>VLOOKUP(G968,'ACFR Class Vlookup'!A:B,2,FALSE)</f>
        <v>N/A</v>
      </c>
      <c r="L968" s="1" t="str">
        <f>VLOOKUP(D968,'Fund Information'!A:F,6,FALSE)</f>
        <v>This fund was created to receive any proceeds from any sale of all or any portion of the Commission Allocation, and any gifts, grants and contributions that are specifically designated for inclusion in such Endowment. No part of the Endowment, neither corpus nor income, or interest thereon, shall revert to the general fund of the state treasury.</v>
      </c>
      <c r="M968" s="6" t="str">
        <f t="shared" si="169"/>
        <v>N/A</v>
      </c>
      <c r="N968" s="6" t="s">
        <v>2886</v>
      </c>
      <c r="O968" s="6" t="str">
        <f t="shared" si="170"/>
        <v>N/A</v>
      </c>
      <c r="P968" s="5" t="s">
        <v>2886</v>
      </c>
      <c r="Q968" s="6" t="str">
        <f t="shared" si="171"/>
        <v>N/A</v>
      </c>
      <c r="R968" s="7" t="str">
        <f t="shared" si="165"/>
        <v>No</v>
      </c>
      <c r="S968" s="5" t="str">
        <f t="shared" si="172"/>
        <v>N/A</v>
      </c>
      <c r="T968" s="6" t="str">
        <f t="shared" si="173"/>
        <v>N/A</v>
      </c>
      <c r="U968" s="7" t="str">
        <f t="shared" si="166"/>
        <v>No</v>
      </c>
      <c r="V968" s="5" t="str">
        <f t="shared" si="174"/>
        <v>N/A</v>
      </c>
      <c r="W968" s="6" t="str">
        <f t="shared" si="175"/>
        <v>N/A</v>
      </c>
      <c r="X968" s="5" t="s">
        <v>2886</v>
      </c>
    </row>
    <row r="969" spans="1:24" ht="30" x14ac:dyDescent="0.25">
      <c r="A969" s="77">
        <f>VLOOKUP(C969,'BU and Control BU Listing'!A:E,5,FALSE)</f>
        <v>15200</v>
      </c>
      <c r="B969" s="80" t="s">
        <v>5213</v>
      </c>
      <c r="C969" s="22" t="str">
        <f t="shared" si="167"/>
        <v>99400</v>
      </c>
      <c r="D969" s="22" t="str">
        <f t="shared" si="168"/>
        <v>07690</v>
      </c>
      <c r="E969" s="21" t="str">
        <f>VLOOKUP(B969,'Table A as of March 2024'!A:G,7,FALSE)</f>
        <v>Treasury Trust Funds</v>
      </c>
      <c r="F969" s="21" t="str">
        <f>VLOOKUP(B969,'Table A as of March 2024'!A:H,8,FALSE)</f>
        <v>VA Public School Authority</v>
      </c>
      <c r="G969" s="11" t="str">
        <f>VLOOKUP(B969,'Table A as of March 2024'!A:I,9,FALSE)</f>
        <v>550</v>
      </c>
      <c r="H969" t="str">
        <f>VLOOKUP(B969,'Table A as of March 2024'!A:L,12,FALSE)</f>
        <v>No</v>
      </c>
      <c r="I969" s="9" t="str">
        <f>VLOOKUP(B969,'Table A as of March 2024'!A:M,13,FALSE)</f>
        <v>R</v>
      </c>
      <c r="K969" t="str">
        <f>VLOOKUP(G969,'ACFR Class Vlookup'!A:B,2,FALSE)</f>
        <v>N/A</v>
      </c>
      <c r="L969" s="1" t="str">
        <f>VLOOKUP(D969,'Fund Information'!A:F,6,FALSE)</f>
        <v>Proprietary Component Unit activity is included on VPSA's Component Unit financial statement template submission.</v>
      </c>
      <c r="M969" s="6" t="str">
        <f t="shared" si="169"/>
        <v>N/A</v>
      </c>
      <c r="N969" s="6" t="s">
        <v>2886</v>
      </c>
      <c r="O969" s="6" t="str">
        <f t="shared" si="170"/>
        <v>N/A</v>
      </c>
      <c r="P969" s="5" t="s">
        <v>2886</v>
      </c>
      <c r="Q969" s="6" t="str">
        <f t="shared" si="171"/>
        <v>N/A</v>
      </c>
      <c r="R969" s="7" t="str">
        <f t="shared" si="165"/>
        <v>No</v>
      </c>
      <c r="S969" s="5" t="str">
        <f t="shared" si="172"/>
        <v>N/A</v>
      </c>
      <c r="T969" s="6" t="str">
        <f t="shared" si="173"/>
        <v>N/A</v>
      </c>
      <c r="U969" s="7" t="str">
        <f t="shared" si="166"/>
        <v>No</v>
      </c>
      <c r="V969" s="5" t="str">
        <f t="shared" si="174"/>
        <v>N/A</v>
      </c>
      <c r="W969" s="6" t="str">
        <f t="shared" si="175"/>
        <v>N/A</v>
      </c>
      <c r="X969" s="5" t="s">
        <v>2886</v>
      </c>
    </row>
    <row r="970" spans="1:24" ht="45" x14ac:dyDescent="0.25">
      <c r="A970" s="77">
        <f>VLOOKUP(C970,'BU and Control BU Listing'!A:E,5,FALSE)</f>
        <v>15200</v>
      </c>
      <c r="B970" s="80" t="s">
        <v>5227</v>
      </c>
      <c r="C970" s="22" t="str">
        <f t="shared" si="167"/>
        <v>99600</v>
      </c>
      <c r="D970" s="22" t="str">
        <f t="shared" si="168"/>
        <v>04740</v>
      </c>
      <c r="E970" s="21" t="str">
        <f>VLOOKUP(B970,'Table A as of March 2024'!A:G,7,FALSE)</f>
        <v>Treasury Statewide Activities</v>
      </c>
      <c r="F970" s="21" t="str">
        <f>VLOOKUP(B970,'Table A as of March 2024'!A:H,8,FALSE)</f>
        <v>Commonwealth Port Fund</v>
      </c>
      <c r="G970" s="11" t="str">
        <f>VLOOKUP(B970,'Table A as of March 2024'!A:I,9,FALSE)</f>
        <v>550</v>
      </c>
      <c r="H970" t="str">
        <f>VLOOKUP(B970,'Table A as of March 2024'!A:L,12,FALSE)</f>
        <v>No</v>
      </c>
      <c r="I970" s="9" t="str">
        <f>VLOOKUP(B970,'Table A as of March 2024'!A:M,13,FALSE)</f>
        <v>R</v>
      </c>
      <c r="K970" t="str">
        <f>VLOOKUP(G970,'ACFR Class Vlookup'!A:B,2,FALSE)</f>
        <v>N/A</v>
      </c>
      <c r="L970" s="1" t="str">
        <f>VLOOKUP(D970,'Fund Information'!A:F,6,FALSE)</f>
        <v>Commonwealth Port Fund - The Commonwealth Port Fund receives 4.2% of the Transportation Trust Fund Special Revenues according to the Code of Virginia Section 33.2-1526 for Transfer to the Virginia Port Authority.</v>
      </c>
      <c r="M970" s="6" t="str">
        <f t="shared" si="169"/>
        <v>N/A</v>
      </c>
      <c r="N970" s="6" t="s">
        <v>2886</v>
      </c>
      <c r="O970" s="6" t="str">
        <f t="shared" si="170"/>
        <v>N/A</v>
      </c>
      <c r="P970" s="5" t="s">
        <v>2886</v>
      </c>
      <c r="Q970" s="6" t="str">
        <f t="shared" si="171"/>
        <v>N/A</v>
      </c>
      <c r="R970" s="7" t="str">
        <f t="shared" si="165"/>
        <v>No</v>
      </c>
      <c r="S970" s="5" t="str">
        <f t="shared" si="172"/>
        <v>N/A</v>
      </c>
      <c r="T970" s="6" t="str">
        <f t="shared" si="173"/>
        <v>N/A</v>
      </c>
      <c r="U970" s="7" t="str">
        <f t="shared" si="166"/>
        <v>No</v>
      </c>
      <c r="V970" s="5" t="str">
        <f t="shared" si="174"/>
        <v>N/A</v>
      </c>
      <c r="W970" s="6" t="str">
        <f t="shared" si="175"/>
        <v>N/A</v>
      </c>
      <c r="X970" s="5" t="s">
        <v>2886</v>
      </c>
    </row>
    <row r="971" spans="1:24" ht="135" x14ac:dyDescent="0.25">
      <c r="A971" s="77">
        <f>VLOOKUP(C971,'BU and Control BU Listing'!A:E,5,FALSE)</f>
        <v>19900</v>
      </c>
      <c r="B971" s="80" t="s">
        <v>3474</v>
      </c>
      <c r="C971" s="22" t="str">
        <f t="shared" si="167"/>
        <v>19900</v>
      </c>
      <c r="D971" s="22" t="str">
        <f t="shared" si="168"/>
        <v>09170</v>
      </c>
      <c r="E971" s="21" t="str">
        <f>VLOOKUP(B971,'Table A as of March 2024'!A:G,7,FALSE)</f>
        <v>Dept Conservation &amp; Recreation</v>
      </c>
      <c r="F971" s="21" t="str">
        <f>VLOOKUP(B971,'Table A as of March 2024'!A:H,8,FALSE)</f>
        <v>VA Land Conservation - Restric</v>
      </c>
      <c r="G971" s="11" t="str">
        <f>VLOOKUP(B971,'Table A as of March 2024'!A:I,9,FALSE)</f>
        <v>560</v>
      </c>
      <c r="H971" t="str">
        <f>VLOOKUP(B971,'Table A as of March 2024'!A:L,12,FALSE)</f>
        <v>No</v>
      </c>
      <c r="I971" s="9" t="str">
        <f>VLOOKUP(B971,'Table A as of March 2024'!A:M,13,FALSE)</f>
        <v>R</v>
      </c>
      <c r="K971" t="str">
        <f>VLOOKUP(G971,'ACFR Class Vlookup'!A:B,2,FALSE)</f>
        <v>N/A</v>
      </c>
      <c r="L971" s="1" t="str">
        <f>VLOOKUP(D971,'Fund Information'!A:F,6,FALSE)</f>
        <v>Acquiring fee simple title or other rights, including the purchase of development rights, to interests or privileges in property for the protection or preservation of ecological, cultural or historical resources, lands for recreational purposes, state forest lands, and lands for threatened or endangered species, fish and wildlife habitat, natural areas, agricultural and forestall lands and open space; and providing grants to state agencies, including the Virginia Outdoors Foundation, and matching grants to other public bodies and holders for the same purpose.</v>
      </c>
      <c r="M971" s="6" t="str">
        <f t="shared" si="169"/>
        <v>N/A</v>
      </c>
      <c r="N971" s="6" t="s">
        <v>2886</v>
      </c>
      <c r="O971" s="6" t="str">
        <f t="shared" si="170"/>
        <v>N/A</v>
      </c>
      <c r="P971" s="5" t="s">
        <v>2886</v>
      </c>
      <c r="Q971" s="6" t="str">
        <f t="shared" si="171"/>
        <v>N/A</v>
      </c>
      <c r="R971" s="7" t="str">
        <f t="shared" si="165"/>
        <v>No</v>
      </c>
      <c r="S971" s="5" t="str">
        <f t="shared" si="172"/>
        <v>N/A</v>
      </c>
      <c r="T971" s="6" t="str">
        <f t="shared" si="173"/>
        <v>N/A</v>
      </c>
      <c r="U971" s="7" t="str">
        <f t="shared" si="166"/>
        <v>No</v>
      </c>
      <c r="V971" s="5" t="str">
        <f t="shared" si="174"/>
        <v>N/A</v>
      </c>
      <c r="W971" s="6" t="str">
        <f t="shared" si="175"/>
        <v>N/A</v>
      </c>
      <c r="X971" s="5" t="s">
        <v>2886</v>
      </c>
    </row>
    <row r="972" spans="1:24" ht="45" x14ac:dyDescent="0.25">
      <c r="A972" s="77">
        <f>VLOOKUP(C972,'BU and Control BU Listing'!A:E,5,FALSE)</f>
        <v>19900</v>
      </c>
      <c r="B972" s="80" t="s">
        <v>3475</v>
      </c>
      <c r="C972" s="22" t="str">
        <f t="shared" si="167"/>
        <v>19900</v>
      </c>
      <c r="D972" s="22" t="str">
        <f t="shared" si="168"/>
        <v>09180</v>
      </c>
      <c r="E972" s="21" t="str">
        <f>VLOOKUP(B972,'Table A as of March 2024'!A:G,7,FALSE)</f>
        <v>Dept Conservation &amp; Recreation</v>
      </c>
      <c r="F972" s="21" t="str">
        <f>VLOOKUP(B972,'Table A as of March 2024'!A:H,8,FALSE)</f>
        <v>VA Land Conservation-Unrestric</v>
      </c>
      <c r="G972" s="11" t="str">
        <f>VLOOKUP(B972,'Table A as of March 2024'!A:I,9,FALSE)</f>
        <v>560</v>
      </c>
      <c r="H972" t="str">
        <f>VLOOKUP(B972,'Table A as of March 2024'!A:L,12,FALSE)</f>
        <v>No</v>
      </c>
      <c r="I972" s="9" t="str">
        <f>VLOOKUP(B972,'Table A as of March 2024'!A:M,13,FALSE)</f>
        <v>U</v>
      </c>
      <c r="K972" t="str">
        <f>VLOOKUP(G972,'ACFR Class Vlookup'!A:B,2,FALSE)</f>
        <v>N/A</v>
      </c>
      <c r="L972" s="1" t="str">
        <f>VLOOKUP(D972,'Fund Information'!A:F,6,FALSE)</f>
        <v>This fund accounts for unrestricted contributions to the Virginia Land Conservation Foundation, including funds appropriated by the General Assembly and unconditional gifts.</v>
      </c>
      <c r="M972" s="6" t="str">
        <f t="shared" si="169"/>
        <v>N/A</v>
      </c>
      <c r="N972" s="6" t="s">
        <v>2886</v>
      </c>
      <c r="O972" s="6" t="str">
        <f t="shared" si="170"/>
        <v>N/A</v>
      </c>
      <c r="P972" s="5" t="s">
        <v>2886</v>
      </c>
      <c r="Q972" s="6" t="str">
        <f t="shared" si="171"/>
        <v>N/A</v>
      </c>
      <c r="R972" s="7" t="str">
        <f t="shared" si="165"/>
        <v>No</v>
      </c>
      <c r="S972" s="5" t="str">
        <f t="shared" si="172"/>
        <v>N/A</v>
      </c>
      <c r="T972" s="6" t="str">
        <f t="shared" si="173"/>
        <v>N/A</v>
      </c>
      <c r="U972" s="7" t="str">
        <f t="shared" si="166"/>
        <v>No</v>
      </c>
      <c r="V972" s="5" t="str">
        <f t="shared" si="174"/>
        <v>N/A</v>
      </c>
      <c r="W972" s="6" t="str">
        <f t="shared" si="175"/>
        <v>N/A</v>
      </c>
      <c r="X972" s="5" t="s">
        <v>2886</v>
      </c>
    </row>
    <row r="973" spans="1:24" ht="30" x14ac:dyDescent="0.25">
      <c r="A973" s="77">
        <f>VLOOKUP(C973,'BU and Control BU Listing'!A:E,5,FALSE)</f>
        <v>35000</v>
      </c>
      <c r="B973" s="80" t="s">
        <v>4306</v>
      </c>
      <c r="C973" s="22" t="str">
        <f t="shared" si="167"/>
        <v>35000</v>
      </c>
      <c r="D973" s="22" t="str">
        <f t="shared" si="168"/>
        <v>02159</v>
      </c>
      <c r="E973" s="21" t="str">
        <f>VLOOKUP(B973,'Table A as of March 2024'!A:G,7,FALSE)</f>
        <v>Small Bus and Supp Diversity</v>
      </c>
      <c r="F973" s="21" t="str">
        <f>VLOOKUP(B973,'Table A as of March 2024'!A:H,8,FALSE)</f>
        <v>SWAM Owned Business Loan Fund</v>
      </c>
      <c r="G973" s="11" t="str">
        <f>VLOOKUP(B973,'Table A as of March 2024'!A:I,9,FALSE)</f>
        <v>560</v>
      </c>
      <c r="H973" t="str">
        <f>VLOOKUP(B973,'Table A as of March 2024'!A:L,12,FALSE)</f>
        <v>No</v>
      </c>
      <c r="I973" s="9" t="str">
        <f>VLOOKUP(B973,'Table A as of March 2024'!A:M,13,FALSE)</f>
        <v>U</v>
      </c>
      <c r="K973" t="str">
        <f>VLOOKUP(G973,'ACFR Class Vlookup'!A:B,2,FALSE)</f>
        <v>N/A</v>
      </c>
      <c r="L973" s="1" t="str">
        <f>VLOOKUP(D973,'Fund Information'!A:F,6,FALSE)</f>
        <v>Small,Women-owned, and Minority-owned Business Loan Fund - Code of VA Section 2.2-2311.1</v>
      </c>
      <c r="M973" s="6" t="str">
        <f t="shared" si="169"/>
        <v>N/A</v>
      </c>
      <c r="N973" s="6" t="s">
        <v>2886</v>
      </c>
      <c r="O973" s="6" t="str">
        <f t="shared" si="170"/>
        <v>N/A</v>
      </c>
      <c r="P973" s="5" t="s">
        <v>2886</v>
      </c>
      <c r="Q973" s="6" t="str">
        <f t="shared" si="171"/>
        <v>N/A</v>
      </c>
      <c r="R973" s="7" t="str">
        <f t="shared" si="165"/>
        <v>No</v>
      </c>
      <c r="S973" s="5" t="str">
        <f t="shared" si="172"/>
        <v>N/A</v>
      </c>
      <c r="T973" s="6" t="str">
        <f t="shared" si="173"/>
        <v>N/A</v>
      </c>
      <c r="U973" s="7" t="str">
        <f t="shared" si="166"/>
        <v>No</v>
      </c>
      <c r="V973" s="5" t="str">
        <f t="shared" si="174"/>
        <v>N/A</v>
      </c>
      <c r="W973" s="6" t="str">
        <f t="shared" si="175"/>
        <v>N/A</v>
      </c>
      <c r="X973" s="5" t="s">
        <v>2886</v>
      </c>
    </row>
    <row r="974" spans="1:24" ht="105" x14ac:dyDescent="0.25">
      <c r="A974" s="77">
        <f>VLOOKUP(C974,'BU and Control BU Listing'!A:E,5,FALSE)</f>
        <v>35000</v>
      </c>
      <c r="B974" s="80" t="s">
        <v>4307</v>
      </c>
      <c r="C974" s="22" t="str">
        <f t="shared" si="167"/>
        <v>35000</v>
      </c>
      <c r="D974" s="22" t="str">
        <f t="shared" si="168"/>
        <v>02350</v>
      </c>
      <c r="E974" s="21" t="str">
        <f>VLOOKUP(B974,'Table A as of March 2024'!A:G,7,FALSE)</f>
        <v>Small Bus and Supp Diversity</v>
      </c>
      <c r="F974" s="21" t="str">
        <f>VLOOKUP(B974,'Table A as of March 2024'!A:H,8,FALSE)</f>
        <v>SBD Special Revenue Fund</v>
      </c>
      <c r="G974" s="11" t="str">
        <f>VLOOKUP(B974,'Table A as of March 2024'!A:I,9,FALSE)</f>
        <v>560</v>
      </c>
      <c r="H974" t="str">
        <f>VLOOKUP(B974,'Table A as of March 2024'!A:L,12,FALSE)</f>
        <v>No</v>
      </c>
      <c r="I974" s="9" t="str">
        <f>VLOOKUP(B974,'Table A as of March 2024'!A:M,13,FALSE)</f>
        <v>U</v>
      </c>
      <c r="K974" t="str">
        <f>VLOOKUP(G974,'ACFR Class Vlookup'!A:B,2,FALSE)</f>
        <v>N/A</v>
      </c>
      <c r="L974" s="1" t="str">
        <f>VLOOKUP(D974,'Fund Information'!A:F,6,FALSE)</f>
        <v>The fund is used for processing payroll expenses for a loan fund program, Child Care Financing Program, which are restricted.  The funds were received from DSS to administer the loan program and DSS received them from a federal grant.  Funds for the Child Care Financing Program belong to DSS and are restricted for the use of the program.
7/1/17 - ACFR Attribute Update based on Table A Analysis</v>
      </c>
      <c r="M974" s="6" t="str">
        <f t="shared" si="169"/>
        <v>N/A</v>
      </c>
      <c r="N974" s="6" t="s">
        <v>2886</v>
      </c>
      <c r="O974" s="6" t="str">
        <f t="shared" si="170"/>
        <v>N/A</v>
      </c>
      <c r="P974" s="5" t="s">
        <v>2886</v>
      </c>
      <c r="Q974" s="6" t="str">
        <f t="shared" si="171"/>
        <v>N/A</v>
      </c>
      <c r="R974" s="7" t="str">
        <f t="shared" si="165"/>
        <v>No</v>
      </c>
      <c r="S974" s="5" t="str">
        <f t="shared" si="172"/>
        <v>N/A</v>
      </c>
      <c r="T974" s="6" t="str">
        <f t="shared" si="173"/>
        <v>N/A</v>
      </c>
      <c r="U974" s="7" t="str">
        <f t="shared" si="166"/>
        <v>No</v>
      </c>
      <c r="V974" s="5" t="str">
        <f t="shared" si="174"/>
        <v>N/A</v>
      </c>
      <c r="W974" s="6" t="str">
        <f t="shared" si="175"/>
        <v>N/A</v>
      </c>
      <c r="X974" s="5" t="s">
        <v>2886</v>
      </c>
    </row>
    <row r="975" spans="1:24" ht="90" x14ac:dyDescent="0.25">
      <c r="A975" s="77">
        <f>VLOOKUP(C975,'BU and Control BU Listing'!A:E,5,FALSE)</f>
        <v>35000</v>
      </c>
      <c r="B975" s="80" t="s">
        <v>4308</v>
      </c>
      <c r="C975" s="22" t="str">
        <f t="shared" si="167"/>
        <v>35000</v>
      </c>
      <c r="D975" s="22" t="str">
        <f t="shared" si="168"/>
        <v>02430</v>
      </c>
      <c r="E975" s="21" t="str">
        <f>VLOOKUP(B975,'Table A as of March 2024'!A:G,7,FALSE)</f>
        <v>Small Bus and Supp Diversity</v>
      </c>
      <c r="F975" s="21" t="str">
        <f>VLOOKUP(B975,'Table A as of March 2024'!A:H,8,FALSE)</f>
        <v>EDA-Title IX Grant</v>
      </c>
      <c r="G975" s="11" t="str">
        <f>VLOOKUP(B975,'Table A as of March 2024'!A:I,9,FALSE)</f>
        <v>560</v>
      </c>
      <c r="H975" t="str">
        <f>VLOOKUP(B975,'Table A as of March 2024'!A:L,12,FALSE)</f>
        <v>No</v>
      </c>
      <c r="I975" s="9" t="str">
        <f>VLOOKUP(B975,'Table A as of March 2024'!A:M,13,FALSE)</f>
        <v>R</v>
      </c>
      <c r="K975" t="str">
        <f>VLOOKUP(G975,'ACFR Class Vlookup'!A:B,2,FALSE)</f>
        <v>N/A</v>
      </c>
      <c r="L975" s="1" t="str">
        <f>VLOOKUP(D975,'Fund Information'!A:F,6,FALSE)</f>
        <v>This fund was originally funded by the US Economic Development Administration&amp;#59; subsequent receipts are from loan repayments. The Federal funds are used to provide economic development loans to companies and to pay for various legal fees and administrative costs.  Activity is included on the Small Business Financing Authority component unit financial statement template submission.</v>
      </c>
      <c r="M975" s="6" t="str">
        <f t="shared" si="169"/>
        <v>N/A</v>
      </c>
      <c r="N975" s="6" t="s">
        <v>2886</v>
      </c>
      <c r="O975" s="6" t="str">
        <f t="shared" si="170"/>
        <v>N/A</v>
      </c>
      <c r="P975" s="5" t="s">
        <v>2886</v>
      </c>
      <c r="Q975" s="6" t="str">
        <f t="shared" si="171"/>
        <v>N/A</v>
      </c>
      <c r="R975" s="7" t="str">
        <f t="shared" si="165"/>
        <v>No</v>
      </c>
      <c r="S975" s="5" t="str">
        <f t="shared" si="172"/>
        <v>N/A</v>
      </c>
      <c r="T975" s="6" t="str">
        <f t="shared" si="173"/>
        <v>N/A</v>
      </c>
      <c r="U975" s="7" t="str">
        <f t="shared" si="166"/>
        <v>No</v>
      </c>
      <c r="V975" s="5" t="str">
        <f t="shared" si="174"/>
        <v>N/A</v>
      </c>
      <c r="W975" s="6" t="str">
        <f t="shared" si="175"/>
        <v>N/A</v>
      </c>
      <c r="X975" s="5" t="s">
        <v>2886</v>
      </c>
    </row>
    <row r="976" spans="1:24" ht="75" x14ac:dyDescent="0.25">
      <c r="A976" s="77">
        <f>VLOOKUP(C976,'BU and Control BU Listing'!A:E,5,FALSE)</f>
        <v>35000</v>
      </c>
      <c r="B976" s="80" t="s">
        <v>4316</v>
      </c>
      <c r="C976" s="22" t="str">
        <f t="shared" si="167"/>
        <v>35000</v>
      </c>
      <c r="D976" s="22" t="str">
        <f t="shared" si="168"/>
        <v>07153</v>
      </c>
      <c r="E976" s="21" t="str">
        <f>VLOOKUP(B976,'Table A as of March 2024'!A:G,7,FALSE)</f>
        <v>Small Bus and Supp Diversity</v>
      </c>
      <c r="F976" s="21" t="str">
        <f>VLOOKUP(B976,'Table A as of March 2024'!A:H,8,FALSE)</f>
        <v>SSBCI Federal Fund</v>
      </c>
      <c r="G976" s="11" t="str">
        <f>VLOOKUP(B976,'Table A as of March 2024'!A:I,9,FALSE)</f>
        <v>560</v>
      </c>
      <c r="H976" t="str">
        <f>VLOOKUP(B976,'Table A as of March 2024'!A:L,12,FALSE)</f>
        <v>No</v>
      </c>
      <c r="I976" s="9" t="str">
        <f>VLOOKUP(B976,'Table A as of March 2024'!A:M,13,FALSE)</f>
        <v>R</v>
      </c>
      <c r="K976" t="str">
        <f>VLOOKUP(G976,'ACFR Class Vlookup'!A:B,2,FALSE)</f>
        <v>N/A</v>
      </c>
      <c r="L976" s="1" t="str">
        <f>VLOOKUP(D976,'Fund Information'!A:F,6,FALSE)</f>
        <v>This fund accounts for activity in the State Small Business Credit Initiative Federal program.  The SSBCI is administered by the US Treasury to strengthen state programs that support private financing to small businesses and manufacturers.  States receive Federal funding for Capital Access Programs and Other Credit Support Programs</v>
      </c>
      <c r="M976" s="6" t="str">
        <f t="shared" si="169"/>
        <v>N/A</v>
      </c>
      <c r="N976" s="6" t="s">
        <v>2886</v>
      </c>
      <c r="O976" s="6" t="str">
        <f t="shared" si="170"/>
        <v>N/A</v>
      </c>
      <c r="P976" s="5" t="s">
        <v>2886</v>
      </c>
      <c r="Q976" s="6" t="str">
        <f t="shared" si="171"/>
        <v>N/A</v>
      </c>
      <c r="R976" s="7" t="str">
        <f t="shared" si="165"/>
        <v>No</v>
      </c>
      <c r="S976" s="5" t="str">
        <f t="shared" si="172"/>
        <v>N/A</v>
      </c>
      <c r="T976" s="6" t="str">
        <f t="shared" si="173"/>
        <v>N/A</v>
      </c>
      <c r="U976" s="7" t="str">
        <f t="shared" si="166"/>
        <v>No</v>
      </c>
      <c r="V976" s="5" t="str">
        <f t="shared" si="174"/>
        <v>N/A</v>
      </c>
      <c r="W976" s="6" t="str">
        <f t="shared" si="175"/>
        <v>N/A</v>
      </c>
      <c r="X976" s="5" t="s">
        <v>2886</v>
      </c>
    </row>
    <row r="977" spans="1:24" ht="90" x14ac:dyDescent="0.25">
      <c r="A977" s="77">
        <f>VLOOKUP(C977,'BU and Control BU Listing'!A:E,5,FALSE)</f>
        <v>35000</v>
      </c>
      <c r="B977" s="80" t="s">
        <v>4317</v>
      </c>
      <c r="C977" s="22" t="str">
        <f t="shared" si="167"/>
        <v>35000</v>
      </c>
      <c r="D977" s="22" t="str">
        <f t="shared" si="168"/>
        <v>09011</v>
      </c>
      <c r="E977" s="21" t="str">
        <f>VLOOKUP(B977,'Table A as of March 2024'!A:G,7,FALSE)</f>
        <v>Small Bus and Supp Diversity</v>
      </c>
      <c r="F977" s="21" t="str">
        <f>VLOOKUP(B977,'Table A as of March 2024'!A:H,8,FALSE)</f>
        <v>Cap Access-Disadvntgd Business</v>
      </c>
      <c r="G977" s="11" t="str">
        <f>VLOOKUP(B977,'Table A as of March 2024'!A:I,9,FALSE)</f>
        <v>560</v>
      </c>
      <c r="H977" t="str">
        <f>VLOOKUP(B977,'Table A as of March 2024'!A:L,12,FALSE)</f>
        <v>No</v>
      </c>
      <c r="I977" s="9" t="str">
        <f>VLOOKUP(B977,'Table A as of March 2024'!A:M,13,FALSE)</f>
        <v>U</v>
      </c>
      <c r="K977" t="str">
        <f>VLOOKUP(G977,'ACFR Class Vlookup'!A:B,2,FALSE)</f>
        <v>N/A</v>
      </c>
      <c r="L977" s="1" t="str">
        <f>VLOOKUP(D977,'Fund Information'!A:F,6,FALSE)</f>
        <v>Accounts for one-time monies appropriated by the GA to Department of Minority Business Enterprise and administered by VA Small Business Financing Authority. Monies are used to create special reserve funds to cover potential future losses from the loan portfolios for minority-owned businesses of participating banks. Activity included on VSBFA component unit financial statement template submission.</v>
      </c>
      <c r="M977" s="6" t="str">
        <f t="shared" si="169"/>
        <v>N/A</v>
      </c>
      <c r="N977" s="6" t="s">
        <v>2886</v>
      </c>
      <c r="O977" s="6" t="str">
        <f t="shared" si="170"/>
        <v>N/A</v>
      </c>
      <c r="P977" s="5" t="s">
        <v>2886</v>
      </c>
      <c r="Q977" s="6" t="str">
        <f t="shared" si="171"/>
        <v>N/A</v>
      </c>
      <c r="R977" s="7" t="str">
        <f t="shared" si="165"/>
        <v>No</v>
      </c>
      <c r="S977" s="5" t="str">
        <f t="shared" si="172"/>
        <v>N/A</v>
      </c>
      <c r="T977" s="6" t="str">
        <f t="shared" si="173"/>
        <v>N/A</v>
      </c>
      <c r="U977" s="7" t="str">
        <f t="shared" si="166"/>
        <v>No</v>
      </c>
      <c r="V977" s="5" t="str">
        <f t="shared" si="174"/>
        <v>N/A</v>
      </c>
      <c r="W977" s="6" t="str">
        <f t="shared" si="175"/>
        <v>N/A</v>
      </c>
      <c r="X977" s="5" t="s">
        <v>2886</v>
      </c>
    </row>
    <row r="978" spans="1:24" ht="90" x14ac:dyDescent="0.25">
      <c r="A978" s="77">
        <f>VLOOKUP(C978,'BU and Control BU Listing'!A:E,5,FALSE)</f>
        <v>35000</v>
      </c>
      <c r="B978" s="80" t="s">
        <v>4318</v>
      </c>
      <c r="C978" s="22" t="str">
        <f t="shared" si="167"/>
        <v>35000</v>
      </c>
      <c r="D978" s="22" t="str">
        <f t="shared" si="168"/>
        <v>09302</v>
      </c>
      <c r="E978" s="21" t="str">
        <f>VLOOKUP(B978,'Table A as of March 2024'!A:G,7,FALSE)</f>
        <v>Small Bus and Supp Diversity</v>
      </c>
      <c r="F978" s="21" t="str">
        <f>VLOOKUP(B978,'Table A as of March 2024'!A:H,8,FALSE)</f>
        <v>Sm Business Envnmtl Compliance</v>
      </c>
      <c r="G978" s="11" t="str">
        <f>VLOOKUP(B978,'Table A as of March 2024'!A:I,9,FALSE)</f>
        <v>560</v>
      </c>
      <c r="H978" t="str">
        <f>VLOOKUP(B978,'Table A as of March 2024'!A:L,12,FALSE)</f>
        <v>No</v>
      </c>
      <c r="I978" s="9" t="str">
        <f>VLOOKUP(B978,'Table A as of March 2024'!A:M,13,FALSE)</f>
        <v>U</v>
      </c>
      <c r="K978" t="str">
        <f>VLOOKUP(G978,'ACFR Class Vlookup'!A:B,2,FALSE)</f>
        <v>N/A</v>
      </c>
      <c r="L978" s="1" t="str">
        <f>VLOOKUP(D978,'Fund Information'!A:F,6,FALSE)</f>
        <v>Accounts for one-time monies appropriated by the GA to DEQ and receipts from loans of the fund.  Funds are administered by the VA Small Business Financing Authority.  Funds are used to make loans to small businesses for the purchase and installation of environmental pollution control equipment.  Activity is included on the VSBFA component unit financial statement template submission.</v>
      </c>
      <c r="M978" s="6" t="str">
        <f t="shared" si="169"/>
        <v>N/A</v>
      </c>
      <c r="N978" s="6" t="s">
        <v>2886</v>
      </c>
      <c r="O978" s="6" t="str">
        <f t="shared" si="170"/>
        <v>N/A</v>
      </c>
      <c r="P978" s="5" t="s">
        <v>2886</v>
      </c>
      <c r="Q978" s="6" t="str">
        <f t="shared" si="171"/>
        <v>N/A</v>
      </c>
      <c r="R978" s="7" t="str">
        <f t="shared" si="165"/>
        <v>No</v>
      </c>
      <c r="S978" s="5" t="str">
        <f t="shared" si="172"/>
        <v>N/A</v>
      </c>
      <c r="T978" s="6" t="str">
        <f t="shared" si="173"/>
        <v>N/A</v>
      </c>
      <c r="U978" s="7" t="str">
        <f t="shared" si="166"/>
        <v>No</v>
      </c>
      <c r="V978" s="5" t="str">
        <f t="shared" si="174"/>
        <v>N/A</v>
      </c>
      <c r="W978" s="6" t="str">
        <f t="shared" si="175"/>
        <v>N/A</v>
      </c>
      <c r="X978" s="5" t="s">
        <v>2886</v>
      </c>
    </row>
    <row r="979" spans="1:24" ht="75" x14ac:dyDescent="0.25">
      <c r="A979" s="77">
        <f>VLOOKUP(C979,'BU and Control BU Listing'!A:E,5,FALSE)</f>
        <v>35000</v>
      </c>
      <c r="B979" s="80" t="s">
        <v>4319</v>
      </c>
      <c r="C979" s="22" t="str">
        <f t="shared" si="167"/>
        <v>35000</v>
      </c>
      <c r="D979" s="22" t="str">
        <f t="shared" si="168"/>
        <v>09352</v>
      </c>
      <c r="E979" s="21" t="str">
        <f>VLOOKUP(B979,'Table A as of March 2024'!A:G,7,FALSE)</f>
        <v>Small Bus and Supp Diversity</v>
      </c>
      <c r="F979" s="21" t="str">
        <f>VLOOKUP(B979,'Table A as of March 2024'!A:H,8,FALSE)</f>
        <v>Dedicated Special Revenue-SBD</v>
      </c>
      <c r="G979" s="11" t="str">
        <f>VLOOKUP(B979,'Table A as of March 2024'!A:I,9,FALSE)</f>
        <v>560</v>
      </c>
      <c r="H979" t="str">
        <f>VLOOKUP(B979,'Table A as of March 2024'!A:L,12,FALSE)</f>
        <v>No</v>
      </c>
      <c r="I979" s="9" t="str">
        <f>VLOOKUP(B979,'Table A as of March 2024'!A:M,13,FALSE)</f>
        <v>U</v>
      </c>
      <c r="K979" t="str">
        <f>VLOOKUP(G979,'ACFR Class Vlookup'!A:B,2,FALSE)</f>
        <v>N/A</v>
      </c>
      <c r="L979" s="1" t="str">
        <f>VLOOKUP(D979,'Fund Information'!A:F,6,FALSE)</f>
        <v>Accounts for monies belonging to the Tobacco Commission and administered by the VSBFA. Funds are used to create special reserve funds to cover potential future losses from the loan portfolios of participating banks.  Activity is included on the Small Business Financing Authority component unit financial statement template submission.</v>
      </c>
      <c r="M979" s="6" t="str">
        <f t="shared" si="169"/>
        <v>N/A</v>
      </c>
      <c r="N979" s="6" t="s">
        <v>2886</v>
      </c>
      <c r="O979" s="6" t="str">
        <f t="shared" si="170"/>
        <v>N/A</v>
      </c>
      <c r="P979" s="5" t="s">
        <v>2886</v>
      </c>
      <c r="Q979" s="6" t="str">
        <f t="shared" si="171"/>
        <v>N/A</v>
      </c>
      <c r="R979" s="7" t="str">
        <f t="shared" si="165"/>
        <v>No</v>
      </c>
      <c r="S979" s="5" t="str">
        <f t="shared" si="172"/>
        <v>N/A</v>
      </c>
      <c r="T979" s="6" t="str">
        <f t="shared" si="173"/>
        <v>N/A</v>
      </c>
      <c r="U979" s="7" t="str">
        <f t="shared" si="166"/>
        <v>No</v>
      </c>
      <c r="V979" s="5" t="str">
        <f t="shared" si="174"/>
        <v>N/A</v>
      </c>
      <c r="W979" s="6" t="str">
        <f t="shared" si="175"/>
        <v>N/A</v>
      </c>
      <c r="X979" s="5" t="s">
        <v>2886</v>
      </c>
    </row>
    <row r="980" spans="1:24" ht="90" x14ac:dyDescent="0.25">
      <c r="A980" s="77">
        <f>VLOOKUP(C980,'BU and Control BU Listing'!A:E,5,FALSE)</f>
        <v>35000</v>
      </c>
      <c r="B980" s="80" t="s">
        <v>4321</v>
      </c>
      <c r="C980" s="22" t="str">
        <f t="shared" si="167"/>
        <v>35000</v>
      </c>
      <c r="D980" s="22" t="str">
        <f t="shared" si="168"/>
        <v>09431</v>
      </c>
      <c r="E980" s="21" t="str">
        <f>VLOOKUP(B980,'Table A as of March 2024'!A:G,7,FALSE)</f>
        <v>Small Bus and Supp Diversity</v>
      </c>
      <c r="F980" s="21" t="str">
        <f>VLOOKUP(B980,'Table A as of March 2024'!A:H,8,FALSE)</f>
        <v>EDA-Titl IX Gnt-Sequestrd Prtn</v>
      </c>
      <c r="G980" s="11" t="str">
        <f>VLOOKUP(B980,'Table A as of March 2024'!A:I,9,FALSE)</f>
        <v>560</v>
      </c>
      <c r="H980" t="str">
        <f>VLOOKUP(B980,'Table A as of March 2024'!A:L,12,FALSE)</f>
        <v>No</v>
      </c>
      <c r="I980" s="9" t="str">
        <f>VLOOKUP(B980,'Table A as of March 2024'!A:M,13,FALSE)</f>
        <v>R</v>
      </c>
      <c r="K980" t="str">
        <f>VLOOKUP(G980,'ACFR Class Vlookup'!A:B,2,FALSE)</f>
        <v>N/A</v>
      </c>
      <c r="L980" s="1" t="str">
        <f>VLOOKUP(D980,'Fund Information'!A:F,6,FALSE)</f>
        <v>Per US Dept of Commerce's Economic Development Administration's Revolving Loan Fund Financial Assistance Award Program, (13 C.F.R. § 307.16(c)) - This fund accounts for sequestered funds as a result of holding excess funds for two or more consecutive reporting periods, due to failure to satisfy the applicable capital utilization percentage requirement for two (2) consecutive reporting intervals.</v>
      </c>
      <c r="M980" s="6" t="str">
        <f t="shared" si="169"/>
        <v>N/A</v>
      </c>
      <c r="N980" s="6" t="s">
        <v>2886</v>
      </c>
      <c r="O980" s="6" t="str">
        <f t="shared" si="170"/>
        <v>N/A</v>
      </c>
      <c r="P980" s="5" t="s">
        <v>2886</v>
      </c>
      <c r="Q980" s="6" t="str">
        <f t="shared" si="171"/>
        <v>N/A</v>
      </c>
      <c r="R980" s="7" t="str">
        <f t="shared" si="165"/>
        <v>No</v>
      </c>
      <c r="S980" s="5" t="str">
        <f t="shared" si="172"/>
        <v>N/A</v>
      </c>
      <c r="T980" s="6" t="str">
        <f t="shared" si="173"/>
        <v>N/A</v>
      </c>
      <c r="U980" s="7" t="str">
        <f t="shared" si="166"/>
        <v>No</v>
      </c>
      <c r="V980" s="5" t="str">
        <f t="shared" si="174"/>
        <v>N/A</v>
      </c>
      <c r="W980" s="6" t="str">
        <f t="shared" si="175"/>
        <v>N/A</v>
      </c>
      <c r="X980" s="5" t="s">
        <v>2886</v>
      </c>
    </row>
    <row r="981" spans="1:24" ht="75" x14ac:dyDescent="0.25">
      <c r="A981" s="77">
        <f>VLOOKUP(C981,'BU and Control BU Listing'!A:E,5,FALSE)</f>
        <v>35000</v>
      </c>
      <c r="B981" s="80" t="s">
        <v>4322</v>
      </c>
      <c r="C981" s="22" t="str">
        <f t="shared" si="167"/>
        <v>35000</v>
      </c>
      <c r="D981" s="22" t="str">
        <f t="shared" si="168"/>
        <v>09570</v>
      </c>
      <c r="E981" s="21" t="str">
        <f>VLOOKUP(B981,'Table A as of March 2024'!A:G,7,FALSE)</f>
        <v>Small Bus and Supp Diversity</v>
      </c>
      <c r="F981" s="21" t="str">
        <f>VLOOKUP(B981,'Table A as of March 2024'!A:H,8,FALSE)</f>
        <v>VSBFA-VA Small Business Growth</v>
      </c>
      <c r="G981" s="11" t="str">
        <f>VLOOKUP(B981,'Table A as of March 2024'!A:I,9,FALSE)</f>
        <v>560</v>
      </c>
      <c r="H981" t="str">
        <f>VLOOKUP(B981,'Table A as of March 2024'!A:L,12,FALSE)</f>
        <v>No</v>
      </c>
      <c r="I981" s="9" t="str">
        <f>VLOOKUP(B981,'Table A as of March 2024'!A:M,13,FALSE)</f>
        <v>U</v>
      </c>
      <c r="K981" t="str">
        <f>VLOOKUP(G981,'ACFR Class Vlookup'!A:B,2,FALSE)</f>
        <v>N/A</v>
      </c>
      <c r="L981" s="1" t="str">
        <f>VLOOKUP(D981,'Fund Information'!A:F,6,FALSE)</f>
        <v>Accounts for monies appropriated by the General Assembly. Funds are used to create special reserve funds to cover potential future losses from the loan portfolios of participating banks.  Activity is included on the Small Business Financing Authority component unit financial statement template submission.</v>
      </c>
      <c r="M981" s="6" t="str">
        <f t="shared" si="169"/>
        <v>N/A</v>
      </c>
      <c r="N981" s="6" t="s">
        <v>2886</v>
      </c>
      <c r="O981" s="6" t="str">
        <f t="shared" si="170"/>
        <v>N/A</v>
      </c>
      <c r="P981" s="5" t="s">
        <v>2886</v>
      </c>
      <c r="Q981" s="6" t="str">
        <f t="shared" si="171"/>
        <v>N/A</v>
      </c>
      <c r="R981" s="7" t="str">
        <f t="shared" si="165"/>
        <v>No</v>
      </c>
      <c r="S981" s="5" t="str">
        <f t="shared" si="172"/>
        <v>N/A</v>
      </c>
      <c r="T981" s="6" t="str">
        <f t="shared" si="173"/>
        <v>N/A</v>
      </c>
      <c r="U981" s="7" t="str">
        <f t="shared" si="166"/>
        <v>No</v>
      </c>
      <c r="V981" s="5" t="str">
        <f t="shared" si="174"/>
        <v>N/A</v>
      </c>
      <c r="W981" s="6" t="str">
        <f t="shared" si="175"/>
        <v>N/A</v>
      </c>
      <c r="X981" s="5" t="s">
        <v>2886</v>
      </c>
    </row>
    <row r="982" spans="1:24" ht="30" x14ac:dyDescent="0.25">
      <c r="A982" s="77">
        <f>VLOOKUP(C982,'BU and Control BU Listing'!A:E,5,FALSE)</f>
        <v>85200</v>
      </c>
      <c r="B982" s="80" t="s">
        <v>5114</v>
      </c>
      <c r="C982" s="22" t="str">
        <f t="shared" si="167"/>
        <v>85200</v>
      </c>
      <c r="D982" s="22" t="str">
        <f t="shared" si="168"/>
        <v>09430</v>
      </c>
      <c r="E982" s="21" t="str">
        <f>VLOOKUP(B982,'Table A as of March 2024'!A:G,7,FALSE)</f>
        <v>VA Foundation for Hlthy Youth</v>
      </c>
      <c r="F982" s="21" t="str">
        <f>VLOOKUP(B982,'Table A as of March 2024'!A:H,8,FALSE)</f>
        <v>Virginia Tobacco Settlement</v>
      </c>
      <c r="G982" s="11" t="str">
        <f>VLOOKUP(B982,'Table A as of March 2024'!A:I,9,FALSE)</f>
        <v>560</v>
      </c>
      <c r="H982" t="str">
        <f>VLOOKUP(B982,'Table A as of March 2024'!A:L,12,FALSE)</f>
        <v>No</v>
      </c>
      <c r="I982" s="9" t="str">
        <f>VLOOKUP(B982,'Table A as of March 2024'!A:M,13,FALSE)</f>
        <v>U</v>
      </c>
      <c r="K982" t="str">
        <f>VLOOKUP(G982,'ACFR Class Vlookup'!A:B,2,FALSE)</f>
        <v>N/A</v>
      </c>
      <c r="L982" s="1" t="str">
        <f>VLOOKUP(D982,'Fund Information'!A:F,6,FALSE)</f>
        <v>Activity is included on a component unit financial statement template submission.</v>
      </c>
      <c r="M982" s="6" t="str">
        <f t="shared" si="169"/>
        <v>N/A</v>
      </c>
      <c r="N982" s="6" t="s">
        <v>2886</v>
      </c>
      <c r="O982" s="6" t="str">
        <f t="shared" si="170"/>
        <v>N/A</v>
      </c>
      <c r="P982" s="5" t="s">
        <v>2886</v>
      </c>
      <c r="Q982" s="6" t="str">
        <f t="shared" si="171"/>
        <v>N/A</v>
      </c>
      <c r="R982" s="7" t="str">
        <f t="shared" si="165"/>
        <v>No</v>
      </c>
      <c r="S982" s="5" t="str">
        <f t="shared" si="172"/>
        <v>N/A</v>
      </c>
      <c r="T982" s="6" t="str">
        <f t="shared" si="173"/>
        <v>N/A</v>
      </c>
      <c r="U982" s="7" t="str">
        <f t="shared" si="166"/>
        <v>No</v>
      </c>
      <c r="V982" s="5" t="str">
        <f t="shared" si="174"/>
        <v>N/A</v>
      </c>
      <c r="W982" s="6" t="str">
        <f t="shared" si="175"/>
        <v>N/A</v>
      </c>
      <c r="X982" s="5" t="s">
        <v>2886</v>
      </c>
    </row>
    <row r="983" spans="1:24" ht="30" x14ac:dyDescent="0.25">
      <c r="A983" s="77">
        <f>VLOOKUP(C983,'BU and Control BU Listing'!A:E,5,FALSE)</f>
        <v>85200</v>
      </c>
      <c r="B983" s="80" t="s">
        <v>5115</v>
      </c>
      <c r="C983" s="22" t="str">
        <f t="shared" si="167"/>
        <v>85200</v>
      </c>
      <c r="D983" s="22" t="str">
        <f t="shared" si="168"/>
        <v>10007</v>
      </c>
      <c r="E983" s="21" t="str">
        <f>VLOOKUP(B983,'Table A as of March 2024'!A:G,7,FALSE)</f>
        <v>VA Foundation for Hlthy Youth</v>
      </c>
      <c r="F983" s="21" t="str">
        <f>VLOOKUP(B983,'Table A as of March 2024'!A:H,8,FALSE)</f>
        <v>Federal Trust - VFHY</v>
      </c>
      <c r="G983" s="11" t="str">
        <f>VLOOKUP(B983,'Table A as of March 2024'!A:I,9,FALSE)</f>
        <v>560</v>
      </c>
      <c r="H983" t="str">
        <f>VLOOKUP(B983,'Table A as of March 2024'!A:L,12,FALSE)</f>
        <v>No</v>
      </c>
      <c r="I983" s="9" t="str">
        <f>VLOOKUP(B983,'Table A as of March 2024'!A:M,13,FALSE)</f>
        <v>R</v>
      </c>
      <c r="K983" t="str">
        <f>VLOOKUP(G983,'ACFR Class Vlookup'!A:B,2,FALSE)</f>
        <v>N/A</v>
      </c>
      <c r="L983" s="1" t="str">
        <f>VLOOKUP(D983,'Fund Information'!A:F,6,FALSE)</f>
        <v>Activity is included on a component unit financial statement template submission.</v>
      </c>
      <c r="M983" s="6" t="str">
        <f t="shared" si="169"/>
        <v>N/A</v>
      </c>
      <c r="N983" s="6" t="s">
        <v>2886</v>
      </c>
      <c r="O983" s="6" t="str">
        <f t="shared" si="170"/>
        <v>N/A</v>
      </c>
      <c r="P983" s="5" t="s">
        <v>2886</v>
      </c>
      <c r="Q983" s="6" t="str">
        <f t="shared" si="171"/>
        <v>N/A</v>
      </c>
      <c r="R983" s="7" t="str">
        <f t="shared" si="165"/>
        <v>No</v>
      </c>
      <c r="S983" s="5" t="str">
        <f t="shared" si="172"/>
        <v>N/A</v>
      </c>
      <c r="T983" s="6" t="str">
        <f t="shared" si="173"/>
        <v>N/A</v>
      </c>
      <c r="U983" s="7" t="str">
        <f t="shared" si="166"/>
        <v>No</v>
      </c>
      <c r="V983" s="5" t="str">
        <f t="shared" si="174"/>
        <v>N/A</v>
      </c>
      <c r="W983" s="6" t="str">
        <f t="shared" si="175"/>
        <v>N/A</v>
      </c>
      <c r="X983" s="5" t="s">
        <v>2886</v>
      </c>
    </row>
    <row r="984" spans="1:24" x14ac:dyDescent="0.25">
      <c r="A984" s="77">
        <f>VLOOKUP(C984,'BU and Control BU Listing'!A:E,5,FALSE)</f>
        <v>10000</v>
      </c>
      <c r="B984" s="80" t="s">
        <v>2889</v>
      </c>
      <c r="C984" s="22" t="str">
        <f t="shared" si="167"/>
        <v>10000</v>
      </c>
      <c r="D984" s="22" t="str">
        <f t="shared" si="168"/>
        <v>15000</v>
      </c>
      <c r="E984" s="21" t="str">
        <f>VLOOKUP(B984,'Table A as of March 2024'!A:G,7,FALSE)</f>
        <v>Senate</v>
      </c>
      <c r="F984" s="21" t="str">
        <f>VLOOKUP(B984,'Table A as of March 2024'!A:H,8,FALSE)</f>
        <v>General Fixed Asset Acct Group</v>
      </c>
      <c r="G984" s="11" t="str">
        <f>VLOOKUP(B984,'Table A as of March 2024'!A:I,9,FALSE)</f>
        <v>610</v>
      </c>
      <c r="H984" t="str">
        <f>VLOOKUP(B984,'Table A as of March 2024'!A:L,12,FALSE)</f>
        <v>No</v>
      </c>
      <c r="I984" s="9" t="str">
        <f>VLOOKUP(B984,'Table A as of March 2024'!A:M,13,FALSE)</f>
        <v>N</v>
      </c>
      <c r="K984" t="str">
        <f>VLOOKUP(G984,'ACFR Class Vlookup'!A:B,2,FALSE)</f>
        <v>N/A</v>
      </c>
      <c r="L984" s="1" t="str">
        <f>VLOOKUP(D984,'Fund Information'!A:F,6,FALSE)</f>
        <v>General Fixed Asset Account Group</v>
      </c>
      <c r="M984" s="6" t="str">
        <f t="shared" si="169"/>
        <v>N/A</v>
      </c>
      <c r="N984" s="6" t="s">
        <v>2886</v>
      </c>
      <c r="O984" s="6" t="str">
        <f t="shared" si="170"/>
        <v>N/A</v>
      </c>
      <c r="P984" s="5" t="s">
        <v>2886</v>
      </c>
      <c r="Q984" s="6" t="str">
        <f t="shared" si="171"/>
        <v>N/A</v>
      </c>
      <c r="R984" s="7" t="str">
        <f t="shared" si="165"/>
        <v>No</v>
      </c>
      <c r="S984" s="5" t="str">
        <f t="shared" si="172"/>
        <v>N/A</v>
      </c>
      <c r="T984" s="6" t="str">
        <f t="shared" si="173"/>
        <v>N/A</v>
      </c>
      <c r="U984" s="7" t="str">
        <f t="shared" si="166"/>
        <v>No</v>
      </c>
      <c r="V984" s="5" t="str">
        <f t="shared" si="174"/>
        <v>N/A</v>
      </c>
      <c r="W984" s="6" t="str">
        <f t="shared" si="175"/>
        <v>N/A</v>
      </c>
      <c r="X984" s="5" t="s">
        <v>2886</v>
      </c>
    </row>
    <row r="985" spans="1:24" x14ac:dyDescent="0.25">
      <c r="A985" s="77">
        <f>VLOOKUP(C985,'BU and Control BU Listing'!A:E,5,FALSE)</f>
        <v>10100</v>
      </c>
      <c r="B985" s="80" t="s">
        <v>2893</v>
      </c>
      <c r="C985" s="22" t="str">
        <f t="shared" si="167"/>
        <v>10100</v>
      </c>
      <c r="D985" s="22" t="str">
        <f t="shared" si="168"/>
        <v>15000</v>
      </c>
      <c r="E985" s="21" t="str">
        <f>VLOOKUP(B985,'Table A as of March 2024'!A:G,7,FALSE)</f>
        <v>House of Delegates</v>
      </c>
      <c r="F985" s="21" t="str">
        <f>VLOOKUP(B985,'Table A as of March 2024'!A:H,8,FALSE)</f>
        <v>General Fixed Asset Acct Group</v>
      </c>
      <c r="G985" s="11" t="str">
        <f>VLOOKUP(B985,'Table A as of March 2024'!A:I,9,FALSE)</f>
        <v>610</v>
      </c>
      <c r="H985" t="str">
        <f>VLOOKUP(B985,'Table A as of March 2024'!A:L,12,FALSE)</f>
        <v>No</v>
      </c>
      <c r="I985" s="9" t="str">
        <f>VLOOKUP(B985,'Table A as of March 2024'!A:M,13,FALSE)</f>
        <v>N</v>
      </c>
      <c r="K985" t="str">
        <f>VLOOKUP(G985,'ACFR Class Vlookup'!A:B,2,FALSE)</f>
        <v>N/A</v>
      </c>
      <c r="L985" s="1" t="str">
        <f>VLOOKUP(D985,'Fund Information'!A:F,6,FALSE)</f>
        <v>General Fixed Asset Account Group</v>
      </c>
      <c r="M985" s="6" t="str">
        <f t="shared" si="169"/>
        <v>N/A</v>
      </c>
      <c r="N985" s="6" t="s">
        <v>2886</v>
      </c>
      <c r="O985" s="6" t="str">
        <f t="shared" si="170"/>
        <v>N/A</v>
      </c>
      <c r="P985" s="5" t="s">
        <v>2886</v>
      </c>
      <c r="Q985" s="6" t="str">
        <f t="shared" si="171"/>
        <v>N/A</v>
      </c>
      <c r="R985" s="7" t="str">
        <f t="shared" si="165"/>
        <v>No</v>
      </c>
      <c r="S985" s="5" t="str">
        <f t="shared" si="172"/>
        <v>N/A</v>
      </c>
      <c r="T985" s="6" t="str">
        <f t="shared" si="173"/>
        <v>N/A</v>
      </c>
      <c r="U985" s="7" t="str">
        <f t="shared" si="166"/>
        <v>No</v>
      </c>
      <c r="V985" s="5" t="str">
        <f t="shared" si="174"/>
        <v>N/A</v>
      </c>
      <c r="W985" s="6" t="str">
        <f t="shared" si="175"/>
        <v>N/A</v>
      </c>
      <c r="X985" s="5" t="s">
        <v>2886</v>
      </c>
    </row>
    <row r="986" spans="1:24" x14ac:dyDescent="0.25">
      <c r="A986" s="77">
        <f>VLOOKUP(C986,'BU and Control BU Listing'!A:E,5,FALSE)</f>
        <v>10700</v>
      </c>
      <c r="B986" s="80" t="s">
        <v>2902</v>
      </c>
      <c r="C986" s="22" t="str">
        <f t="shared" si="167"/>
        <v>10700</v>
      </c>
      <c r="D986" s="22" t="str">
        <f t="shared" si="168"/>
        <v>15000</v>
      </c>
      <c r="E986" s="21" t="str">
        <f>VLOOKUP(B986,'Table A as of March 2024'!A:G,7,FALSE)</f>
        <v>Div of Legislative Services</v>
      </c>
      <c r="F986" s="21" t="str">
        <f>VLOOKUP(B986,'Table A as of March 2024'!A:H,8,FALSE)</f>
        <v>General Fixed Asset Acct Group</v>
      </c>
      <c r="G986" s="11" t="str">
        <f>VLOOKUP(B986,'Table A as of March 2024'!A:I,9,FALSE)</f>
        <v>610</v>
      </c>
      <c r="H986" t="str">
        <f>VLOOKUP(B986,'Table A as of March 2024'!A:L,12,FALSE)</f>
        <v>No</v>
      </c>
      <c r="I986" s="9" t="str">
        <f>VLOOKUP(B986,'Table A as of March 2024'!A:M,13,FALSE)</f>
        <v>N</v>
      </c>
      <c r="K986" t="str">
        <f>VLOOKUP(G986,'ACFR Class Vlookup'!A:B,2,FALSE)</f>
        <v>N/A</v>
      </c>
      <c r="L986" s="1" t="str">
        <f>VLOOKUP(D986,'Fund Information'!A:F,6,FALSE)</f>
        <v>General Fixed Asset Account Group</v>
      </c>
      <c r="M986" s="6" t="str">
        <f t="shared" si="169"/>
        <v>N/A</v>
      </c>
      <c r="N986" s="6" t="s">
        <v>2886</v>
      </c>
      <c r="O986" s="6" t="str">
        <f t="shared" si="170"/>
        <v>N/A</v>
      </c>
      <c r="P986" s="5" t="s">
        <v>2886</v>
      </c>
      <c r="Q986" s="6" t="str">
        <f t="shared" si="171"/>
        <v>N/A</v>
      </c>
      <c r="R986" s="7" t="str">
        <f t="shared" si="165"/>
        <v>No</v>
      </c>
      <c r="S986" s="5" t="str">
        <f t="shared" si="172"/>
        <v>N/A</v>
      </c>
      <c r="T986" s="6" t="str">
        <f t="shared" si="173"/>
        <v>N/A</v>
      </c>
      <c r="U986" s="7" t="str">
        <f t="shared" si="166"/>
        <v>No</v>
      </c>
      <c r="V986" s="5" t="str">
        <f t="shared" si="174"/>
        <v>N/A</v>
      </c>
      <c r="W986" s="6" t="str">
        <f t="shared" si="175"/>
        <v>N/A</v>
      </c>
      <c r="X986" s="5" t="s">
        <v>2886</v>
      </c>
    </row>
    <row r="987" spans="1:24" x14ac:dyDescent="0.25">
      <c r="A987" s="77">
        <f>VLOOKUP(C987,'BU and Control BU Listing'!A:E,5,FALSE)</f>
        <v>10900</v>
      </c>
      <c r="B987" s="80" t="s">
        <v>2909</v>
      </c>
      <c r="C987" s="22" t="str">
        <f t="shared" si="167"/>
        <v>10900</v>
      </c>
      <c r="D987" s="22" t="str">
        <f t="shared" si="168"/>
        <v>15000</v>
      </c>
      <c r="E987" s="21" t="str">
        <f>VLOOKUP(B987,'Table A as of March 2024'!A:G,7,FALSE)</f>
        <v>Div Legislative Automated Sys</v>
      </c>
      <c r="F987" s="21" t="str">
        <f>VLOOKUP(B987,'Table A as of March 2024'!A:H,8,FALSE)</f>
        <v>General Fixed Asset Acct Group</v>
      </c>
      <c r="G987" s="11" t="str">
        <f>VLOOKUP(B987,'Table A as of March 2024'!A:I,9,FALSE)</f>
        <v>610</v>
      </c>
      <c r="H987" t="str">
        <f>VLOOKUP(B987,'Table A as of March 2024'!A:L,12,FALSE)</f>
        <v>No</v>
      </c>
      <c r="I987" s="9" t="str">
        <f>VLOOKUP(B987,'Table A as of March 2024'!A:M,13,FALSE)</f>
        <v>N</v>
      </c>
      <c r="K987" t="str">
        <f>VLOOKUP(G987,'ACFR Class Vlookup'!A:B,2,FALSE)</f>
        <v>N/A</v>
      </c>
      <c r="L987" s="1" t="str">
        <f>VLOOKUP(D987,'Fund Information'!A:F,6,FALSE)</f>
        <v>General Fixed Asset Account Group</v>
      </c>
      <c r="M987" s="6" t="str">
        <f t="shared" si="169"/>
        <v>N/A</v>
      </c>
      <c r="N987" s="6" t="s">
        <v>2886</v>
      </c>
      <c r="O987" s="6" t="str">
        <f t="shared" si="170"/>
        <v>N/A</v>
      </c>
      <c r="P987" s="5" t="s">
        <v>2886</v>
      </c>
      <c r="Q987" s="6" t="str">
        <f t="shared" si="171"/>
        <v>N/A</v>
      </c>
      <c r="R987" s="7" t="str">
        <f t="shared" si="165"/>
        <v>No</v>
      </c>
      <c r="S987" s="5" t="str">
        <f t="shared" si="172"/>
        <v>N/A</v>
      </c>
      <c r="T987" s="6" t="str">
        <f t="shared" si="173"/>
        <v>N/A</v>
      </c>
      <c r="U987" s="7" t="str">
        <f t="shared" si="166"/>
        <v>No</v>
      </c>
      <c r="V987" s="5" t="str">
        <f t="shared" si="174"/>
        <v>N/A</v>
      </c>
      <c r="W987" s="6" t="str">
        <f t="shared" si="175"/>
        <v>N/A</v>
      </c>
      <c r="X987" s="5" t="s">
        <v>2886</v>
      </c>
    </row>
    <row r="988" spans="1:24" x14ac:dyDescent="0.25">
      <c r="A988" s="77">
        <f>VLOOKUP(C988,'BU and Control BU Listing'!A:E,5,FALSE)</f>
        <v>11000</v>
      </c>
      <c r="B988" s="80" t="s">
        <v>2913</v>
      </c>
      <c r="C988" s="22" t="str">
        <f t="shared" si="167"/>
        <v>11000</v>
      </c>
      <c r="D988" s="22" t="str">
        <f t="shared" si="168"/>
        <v>15000</v>
      </c>
      <c r="E988" s="21" t="str">
        <f>VLOOKUP(B988,'Table A as of March 2024'!A:G,7,FALSE)</f>
        <v>Joint Legis Audit &amp; Review Com</v>
      </c>
      <c r="F988" s="21" t="str">
        <f>VLOOKUP(B988,'Table A as of March 2024'!A:H,8,FALSE)</f>
        <v>General Fixed Asset Acct Group</v>
      </c>
      <c r="G988" s="11" t="str">
        <f>VLOOKUP(B988,'Table A as of March 2024'!A:I,9,FALSE)</f>
        <v>610</v>
      </c>
      <c r="H988" t="str">
        <f>VLOOKUP(B988,'Table A as of March 2024'!A:L,12,FALSE)</f>
        <v>No</v>
      </c>
      <c r="I988" s="9" t="str">
        <f>VLOOKUP(B988,'Table A as of March 2024'!A:M,13,FALSE)</f>
        <v>N</v>
      </c>
      <c r="K988" t="str">
        <f>VLOOKUP(G988,'ACFR Class Vlookup'!A:B,2,FALSE)</f>
        <v>N/A</v>
      </c>
      <c r="L988" s="1" t="str">
        <f>VLOOKUP(D988,'Fund Information'!A:F,6,FALSE)</f>
        <v>General Fixed Asset Account Group</v>
      </c>
      <c r="M988" s="6" t="str">
        <f t="shared" si="169"/>
        <v>N/A</v>
      </c>
      <c r="N988" s="6" t="s">
        <v>2886</v>
      </c>
      <c r="O988" s="6" t="str">
        <f t="shared" si="170"/>
        <v>N/A</v>
      </c>
      <c r="P988" s="5" t="s">
        <v>2886</v>
      </c>
      <c r="Q988" s="6" t="str">
        <f t="shared" si="171"/>
        <v>N/A</v>
      </c>
      <c r="R988" s="7" t="str">
        <f t="shared" ref="R988:R1051" si="176">IF(J988="R","Yes","No")</f>
        <v>No</v>
      </c>
      <c r="S988" s="5" t="str">
        <f t="shared" si="172"/>
        <v>N/A</v>
      </c>
      <c r="T988" s="6" t="str">
        <f t="shared" si="173"/>
        <v>N/A</v>
      </c>
      <c r="U988" s="7" t="str">
        <f t="shared" ref="U988:U1051" si="177">IF(J988="C","Yes","No")</f>
        <v>No</v>
      </c>
      <c r="V988" s="5" t="str">
        <f t="shared" si="174"/>
        <v>N/A</v>
      </c>
      <c r="W988" s="6" t="str">
        <f t="shared" si="175"/>
        <v>N/A</v>
      </c>
      <c r="X988" s="5" t="s">
        <v>2886</v>
      </c>
    </row>
    <row r="989" spans="1:24" x14ac:dyDescent="0.25">
      <c r="A989" s="77">
        <f>VLOOKUP(C989,'BU and Control BU Listing'!A:E,5,FALSE)</f>
        <v>11100</v>
      </c>
      <c r="B989" s="80" t="s">
        <v>2921</v>
      </c>
      <c r="C989" s="22" t="str">
        <f t="shared" si="167"/>
        <v>11100</v>
      </c>
      <c r="D989" s="22" t="str">
        <f t="shared" si="168"/>
        <v>15000</v>
      </c>
      <c r="E989" s="21" t="str">
        <f>VLOOKUP(B989,'Table A as of March 2024'!A:G,7,FALSE)</f>
        <v>Supreme Court</v>
      </c>
      <c r="F989" s="21" t="str">
        <f>VLOOKUP(B989,'Table A as of March 2024'!A:H,8,FALSE)</f>
        <v>General Fixed Asset Acct Group</v>
      </c>
      <c r="G989" s="11" t="str">
        <f>VLOOKUP(B989,'Table A as of March 2024'!A:I,9,FALSE)</f>
        <v>610</v>
      </c>
      <c r="H989" t="str">
        <f>VLOOKUP(B989,'Table A as of March 2024'!A:L,12,FALSE)</f>
        <v>No</v>
      </c>
      <c r="I989" s="9" t="str">
        <f>VLOOKUP(B989,'Table A as of March 2024'!A:M,13,FALSE)</f>
        <v>N</v>
      </c>
      <c r="K989" t="str">
        <f>VLOOKUP(G989,'ACFR Class Vlookup'!A:B,2,FALSE)</f>
        <v>N/A</v>
      </c>
      <c r="L989" s="1" t="str">
        <f>VLOOKUP(D989,'Fund Information'!A:F,6,FALSE)</f>
        <v>General Fixed Asset Account Group</v>
      </c>
      <c r="M989" s="6" t="str">
        <f t="shared" si="169"/>
        <v>N/A</v>
      </c>
      <c r="N989" s="6" t="s">
        <v>2886</v>
      </c>
      <c r="O989" s="6" t="str">
        <f t="shared" si="170"/>
        <v>N/A</v>
      </c>
      <c r="P989" s="5" t="s">
        <v>2886</v>
      </c>
      <c r="Q989" s="6" t="str">
        <f t="shared" si="171"/>
        <v>N/A</v>
      </c>
      <c r="R989" s="7" t="str">
        <f t="shared" si="176"/>
        <v>No</v>
      </c>
      <c r="S989" s="5" t="str">
        <f t="shared" si="172"/>
        <v>N/A</v>
      </c>
      <c r="T989" s="6" t="str">
        <f t="shared" si="173"/>
        <v>N/A</v>
      </c>
      <c r="U989" s="7" t="str">
        <f t="shared" si="177"/>
        <v>No</v>
      </c>
      <c r="V989" s="5" t="str">
        <f t="shared" si="174"/>
        <v>N/A</v>
      </c>
      <c r="W989" s="6" t="str">
        <f t="shared" si="175"/>
        <v>N/A</v>
      </c>
      <c r="X989" s="5" t="s">
        <v>2886</v>
      </c>
    </row>
    <row r="990" spans="1:24" x14ac:dyDescent="0.25">
      <c r="A990" s="77">
        <f>VLOOKUP(C990,'BU and Control BU Listing'!A:E,5,FALSE)</f>
        <v>11700</v>
      </c>
      <c r="B990" s="80" t="s">
        <v>2941</v>
      </c>
      <c r="C990" s="22" t="str">
        <f t="shared" si="167"/>
        <v>11700</v>
      </c>
      <c r="D990" s="22" t="str">
        <f t="shared" si="168"/>
        <v>15000</v>
      </c>
      <c r="E990" s="21" t="str">
        <f>VLOOKUP(B990,'Table A as of March 2024'!A:G,7,FALSE)</f>
        <v>Virginia State Bar</v>
      </c>
      <c r="F990" s="21" t="str">
        <f>VLOOKUP(B990,'Table A as of March 2024'!A:H,8,FALSE)</f>
        <v>General Fixed Asset Acct Group</v>
      </c>
      <c r="G990" s="11" t="str">
        <f>VLOOKUP(B990,'Table A as of March 2024'!A:I,9,FALSE)</f>
        <v>610</v>
      </c>
      <c r="H990" t="str">
        <f>VLOOKUP(B990,'Table A as of March 2024'!A:L,12,FALSE)</f>
        <v>No</v>
      </c>
      <c r="I990" s="9" t="str">
        <f>VLOOKUP(B990,'Table A as of March 2024'!A:M,13,FALSE)</f>
        <v>N</v>
      </c>
      <c r="K990" t="str">
        <f>VLOOKUP(G990,'ACFR Class Vlookup'!A:B,2,FALSE)</f>
        <v>N/A</v>
      </c>
      <c r="L990" s="1" t="str">
        <f>VLOOKUP(D990,'Fund Information'!A:F,6,FALSE)</f>
        <v>General Fixed Asset Account Group</v>
      </c>
      <c r="M990" s="6" t="str">
        <f t="shared" si="169"/>
        <v>N/A</v>
      </c>
      <c r="N990" s="6" t="s">
        <v>2886</v>
      </c>
      <c r="O990" s="6" t="str">
        <f t="shared" si="170"/>
        <v>N/A</v>
      </c>
      <c r="P990" s="5" t="s">
        <v>2886</v>
      </c>
      <c r="Q990" s="6" t="str">
        <f t="shared" si="171"/>
        <v>N/A</v>
      </c>
      <c r="R990" s="7" t="str">
        <f t="shared" si="176"/>
        <v>No</v>
      </c>
      <c r="S990" s="5" t="str">
        <f t="shared" si="172"/>
        <v>N/A</v>
      </c>
      <c r="T990" s="6" t="str">
        <f t="shared" si="173"/>
        <v>N/A</v>
      </c>
      <c r="U990" s="7" t="str">
        <f t="shared" si="177"/>
        <v>No</v>
      </c>
      <c r="V990" s="5" t="str">
        <f t="shared" si="174"/>
        <v>N/A</v>
      </c>
      <c r="W990" s="6" t="str">
        <f t="shared" si="175"/>
        <v>N/A</v>
      </c>
      <c r="X990" s="5" t="s">
        <v>2886</v>
      </c>
    </row>
    <row r="991" spans="1:24" x14ac:dyDescent="0.25">
      <c r="A991" s="77">
        <f>VLOOKUP(C991,'BU and Control BU Listing'!A:E,5,FALSE)</f>
        <v>11900</v>
      </c>
      <c r="B991" s="80" t="s">
        <v>2949</v>
      </c>
      <c r="C991" s="22" t="str">
        <f t="shared" si="167"/>
        <v>12100</v>
      </c>
      <c r="D991" s="22" t="str">
        <f t="shared" si="168"/>
        <v>15000</v>
      </c>
      <c r="E991" s="21" t="str">
        <f>VLOOKUP(B991,'Table A as of March 2024'!A:G,7,FALSE)</f>
        <v>Office of the Governor</v>
      </c>
      <c r="F991" s="21" t="str">
        <f>VLOOKUP(B991,'Table A as of March 2024'!A:H,8,FALSE)</f>
        <v>General Fixed Asset Acct Group</v>
      </c>
      <c r="G991" s="11" t="str">
        <f>VLOOKUP(B991,'Table A as of March 2024'!A:I,9,FALSE)</f>
        <v>610</v>
      </c>
      <c r="H991" t="str">
        <f>VLOOKUP(B991,'Table A as of March 2024'!A:L,12,FALSE)</f>
        <v>No</v>
      </c>
      <c r="I991" s="9" t="str">
        <f>VLOOKUP(B991,'Table A as of March 2024'!A:M,13,FALSE)</f>
        <v>N</v>
      </c>
      <c r="K991" t="str">
        <f>VLOOKUP(G991,'ACFR Class Vlookup'!A:B,2,FALSE)</f>
        <v>N/A</v>
      </c>
      <c r="L991" s="1" t="str">
        <f>VLOOKUP(D991,'Fund Information'!A:F,6,FALSE)</f>
        <v>General Fixed Asset Account Group</v>
      </c>
      <c r="M991" s="6" t="str">
        <f t="shared" si="169"/>
        <v>N/A</v>
      </c>
      <c r="N991" s="6" t="s">
        <v>2886</v>
      </c>
      <c r="O991" s="6" t="str">
        <f t="shared" si="170"/>
        <v>N/A</v>
      </c>
      <c r="P991" s="5" t="s">
        <v>2886</v>
      </c>
      <c r="Q991" s="6" t="str">
        <f t="shared" si="171"/>
        <v>N/A</v>
      </c>
      <c r="R991" s="7" t="str">
        <f t="shared" si="176"/>
        <v>No</v>
      </c>
      <c r="S991" s="5" t="str">
        <f t="shared" si="172"/>
        <v>N/A</v>
      </c>
      <c r="T991" s="6" t="str">
        <f t="shared" si="173"/>
        <v>N/A</v>
      </c>
      <c r="U991" s="7" t="str">
        <f t="shared" si="177"/>
        <v>No</v>
      </c>
      <c r="V991" s="5" t="str">
        <f t="shared" si="174"/>
        <v>N/A</v>
      </c>
      <c r="W991" s="6" t="str">
        <f t="shared" si="175"/>
        <v>N/A</v>
      </c>
      <c r="X991" s="5" t="s">
        <v>2886</v>
      </c>
    </row>
    <row r="992" spans="1:24" x14ac:dyDescent="0.25">
      <c r="A992" s="77">
        <f>VLOOKUP(C992,'BU and Control BU Listing'!A:E,5,FALSE)</f>
        <v>12300</v>
      </c>
      <c r="B992" s="80" t="s">
        <v>2960</v>
      </c>
      <c r="C992" s="22" t="str">
        <f t="shared" si="167"/>
        <v>12300</v>
      </c>
      <c r="D992" s="22" t="str">
        <f t="shared" si="168"/>
        <v>15000</v>
      </c>
      <c r="E992" s="21" t="str">
        <f>VLOOKUP(B992,'Table A as of March 2024'!A:G,7,FALSE)</f>
        <v>Department of Military Affairs</v>
      </c>
      <c r="F992" s="21" t="str">
        <f>VLOOKUP(B992,'Table A as of March 2024'!A:H,8,FALSE)</f>
        <v>General Fixed Asset Acct Group</v>
      </c>
      <c r="G992" s="11" t="str">
        <f>VLOOKUP(B992,'Table A as of March 2024'!A:I,9,FALSE)</f>
        <v>610</v>
      </c>
      <c r="H992" t="str">
        <f>VLOOKUP(B992,'Table A as of March 2024'!A:L,12,FALSE)</f>
        <v>No</v>
      </c>
      <c r="I992" s="9" t="str">
        <f>VLOOKUP(B992,'Table A as of March 2024'!A:M,13,FALSE)</f>
        <v>N</v>
      </c>
      <c r="K992" t="str">
        <f>VLOOKUP(G992,'ACFR Class Vlookup'!A:B,2,FALSE)</f>
        <v>N/A</v>
      </c>
      <c r="L992" s="1" t="str">
        <f>VLOOKUP(D992,'Fund Information'!A:F,6,FALSE)</f>
        <v>General Fixed Asset Account Group</v>
      </c>
      <c r="M992" s="6" t="str">
        <f t="shared" si="169"/>
        <v>N/A</v>
      </c>
      <c r="N992" s="6" t="s">
        <v>2886</v>
      </c>
      <c r="O992" s="6" t="str">
        <f t="shared" si="170"/>
        <v>N/A</v>
      </c>
      <c r="P992" s="5" t="s">
        <v>2886</v>
      </c>
      <c r="Q992" s="6" t="str">
        <f t="shared" si="171"/>
        <v>N/A</v>
      </c>
      <c r="R992" s="7" t="str">
        <f t="shared" si="176"/>
        <v>No</v>
      </c>
      <c r="S992" s="5" t="str">
        <f t="shared" si="172"/>
        <v>N/A</v>
      </c>
      <c r="T992" s="6" t="str">
        <f t="shared" si="173"/>
        <v>N/A</v>
      </c>
      <c r="U992" s="7" t="str">
        <f t="shared" si="177"/>
        <v>No</v>
      </c>
      <c r="V992" s="5" t="str">
        <f t="shared" si="174"/>
        <v>N/A</v>
      </c>
      <c r="W992" s="6" t="str">
        <f t="shared" si="175"/>
        <v>N/A</v>
      </c>
      <c r="X992" s="5" t="s">
        <v>2886</v>
      </c>
    </row>
    <row r="993" spans="1:24" x14ac:dyDescent="0.25">
      <c r="A993" s="77">
        <f>VLOOKUP(C993,'BU and Control BU Listing'!A:E,5,FALSE)</f>
        <v>12700</v>
      </c>
      <c r="B993" s="80" t="s">
        <v>2981</v>
      </c>
      <c r="C993" s="22" t="str">
        <f t="shared" si="167"/>
        <v>12700</v>
      </c>
      <c r="D993" s="22" t="str">
        <f t="shared" si="168"/>
        <v>15000</v>
      </c>
      <c r="E993" s="21" t="str">
        <f>VLOOKUP(B993,'Table A as of March 2024'!A:G,7,FALSE)</f>
        <v>Dept of Emergency Management</v>
      </c>
      <c r="F993" s="21" t="str">
        <f>VLOOKUP(B993,'Table A as of March 2024'!A:H,8,FALSE)</f>
        <v>General Fixed Asset Acct Group</v>
      </c>
      <c r="G993" s="11" t="str">
        <f>VLOOKUP(B993,'Table A as of March 2024'!A:I,9,FALSE)</f>
        <v>610</v>
      </c>
      <c r="H993" t="str">
        <f>VLOOKUP(B993,'Table A as of March 2024'!A:L,12,FALSE)</f>
        <v>No</v>
      </c>
      <c r="I993" s="9" t="str">
        <f>VLOOKUP(B993,'Table A as of March 2024'!A:M,13,FALSE)</f>
        <v>N</v>
      </c>
      <c r="K993" t="str">
        <f>VLOOKUP(G993,'ACFR Class Vlookup'!A:B,2,FALSE)</f>
        <v>N/A</v>
      </c>
      <c r="L993" s="1" t="str">
        <f>VLOOKUP(D993,'Fund Information'!A:F,6,FALSE)</f>
        <v>General Fixed Asset Account Group</v>
      </c>
      <c r="M993" s="6" t="str">
        <f t="shared" si="169"/>
        <v>N/A</v>
      </c>
      <c r="N993" s="6" t="s">
        <v>2886</v>
      </c>
      <c r="O993" s="6" t="str">
        <f t="shared" si="170"/>
        <v>N/A</v>
      </c>
      <c r="P993" s="5" t="s">
        <v>2886</v>
      </c>
      <c r="Q993" s="6" t="str">
        <f t="shared" si="171"/>
        <v>N/A</v>
      </c>
      <c r="R993" s="7" t="str">
        <f t="shared" si="176"/>
        <v>No</v>
      </c>
      <c r="S993" s="5" t="str">
        <f t="shared" si="172"/>
        <v>N/A</v>
      </c>
      <c r="T993" s="6" t="str">
        <f t="shared" si="173"/>
        <v>N/A</v>
      </c>
      <c r="U993" s="7" t="str">
        <f t="shared" si="177"/>
        <v>No</v>
      </c>
      <c r="V993" s="5" t="str">
        <f t="shared" si="174"/>
        <v>N/A</v>
      </c>
      <c r="W993" s="6" t="str">
        <f t="shared" si="175"/>
        <v>N/A</v>
      </c>
      <c r="X993" s="5" t="s">
        <v>2886</v>
      </c>
    </row>
    <row r="994" spans="1:24" x14ac:dyDescent="0.25">
      <c r="A994" s="77">
        <f>VLOOKUP(C994,'BU and Control BU Listing'!A:E,5,FALSE)</f>
        <v>91200</v>
      </c>
      <c r="B994" s="80" t="s">
        <v>2988</v>
      </c>
      <c r="C994" s="22" t="str">
        <f t="shared" si="167"/>
        <v>12800</v>
      </c>
      <c r="D994" s="22" t="str">
        <f t="shared" si="168"/>
        <v>15000</v>
      </c>
      <c r="E994" s="21" t="str">
        <f>VLOOKUP(B994,'Table A as of March 2024'!A:G,7,FALSE)</f>
        <v>Davis &amp; McDaniel Vet Care Ctr</v>
      </c>
      <c r="F994" s="21" t="str">
        <f>VLOOKUP(B994,'Table A as of March 2024'!A:H,8,FALSE)</f>
        <v>General Fixed Asset Acct Group</v>
      </c>
      <c r="G994" s="11" t="str">
        <f>VLOOKUP(B994,'Table A as of March 2024'!A:I,9,FALSE)</f>
        <v>610</v>
      </c>
      <c r="H994" t="str">
        <f>VLOOKUP(B994,'Table A as of March 2024'!A:L,12,FALSE)</f>
        <v>No</v>
      </c>
      <c r="I994" s="9" t="str">
        <f>VLOOKUP(B994,'Table A as of March 2024'!A:M,13,FALSE)</f>
        <v>N</v>
      </c>
      <c r="K994" t="str">
        <f>VLOOKUP(G994,'ACFR Class Vlookup'!A:B,2,FALSE)</f>
        <v>N/A</v>
      </c>
      <c r="L994" s="1" t="str">
        <f>VLOOKUP(D994,'Fund Information'!A:F,6,FALSE)</f>
        <v>General Fixed Asset Account Group</v>
      </c>
      <c r="M994" s="6" t="str">
        <f t="shared" si="169"/>
        <v>N/A</v>
      </c>
      <c r="N994" s="6" t="s">
        <v>2886</v>
      </c>
      <c r="O994" s="6" t="str">
        <f t="shared" si="170"/>
        <v>N/A</v>
      </c>
      <c r="P994" s="5" t="s">
        <v>2886</v>
      </c>
      <c r="Q994" s="6" t="str">
        <f t="shared" si="171"/>
        <v>N/A</v>
      </c>
      <c r="R994" s="7" t="str">
        <f t="shared" si="176"/>
        <v>No</v>
      </c>
      <c r="S994" s="5" t="str">
        <f t="shared" si="172"/>
        <v>N/A</v>
      </c>
      <c r="T994" s="6" t="str">
        <f t="shared" si="173"/>
        <v>N/A</v>
      </c>
      <c r="U994" s="7" t="str">
        <f t="shared" si="177"/>
        <v>No</v>
      </c>
      <c r="V994" s="5" t="str">
        <f t="shared" si="174"/>
        <v>N/A</v>
      </c>
      <c r="W994" s="6" t="str">
        <f t="shared" si="175"/>
        <v>N/A</v>
      </c>
      <c r="X994" s="5" t="s">
        <v>2886</v>
      </c>
    </row>
    <row r="995" spans="1:24" x14ac:dyDescent="0.25">
      <c r="A995" s="77">
        <f>VLOOKUP(C995,'BU and Control BU Listing'!A:E,5,FALSE)</f>
        <v>12900</v>
      </c>
      <c r="B995" s="80" t="s">
        <v>3004</v>
      </c>
      <c r="C995" s="22" t="str">
        <f t="shared" si="167"/>
        <v>12900</v>
      </c>
      <c r="D995" s="22" t="str">
        <f t="shared" si="168"/>
        <v>15000</v>
      </c>
      <c r="E995" s="21" t="str">
        <f>VLOOKUP(B995,'Table A as of March 2024'!A:G,7,FALSE)</f>
        <v>Dept of Human Resource Mgt</v>
      </c>
      <c r="F995" s="21" t="str">
        <f>VLOOKUP(B995,'Table A as of March 2024'!A:H,8,FALSE)</f>
        <v>General Fixed Asset Acct Group</v>
      </c>
      <c r="G995" s="11" t="str">
        <f>VLOOKUP(B995,'Table A as of March 2024'!A:I,9,FALSE)</f>
        <v>610</v>
      </c>
      <c r="H995" t="str">
        <f>VLOOKUP(B995,'Table A as of March 2024'!A:L,12,FALSE)</f>
        <v>No</v>
      </c>
      <c r="I995" s="9" t="str">
        <f>VLOOKUP(B995,'Table A as of March 2024'!A:M,13,FALSE)</f>
        <v>N</v>
      </c>
      <c r="K995" t="str">
        <f>VLOOKUP(G995,'ACFR Class Vlookup'!A:B,2,FALSE)</f>
        <v>N/A</v>
      </c>
      <c r="L995" s="1" t="str">
        <f>VLOOKUP(D995,'Fund Information'!A:F,6,FALSE)</f>
        <v>General Fixed Asset Account Group</v>
      </c>
      <c r="M995" s="6" t="str">
        <f t="shared" si="169"/>
        <v>N/A</v>
      </c>
      <c r="N995" s="6" t="s">
        <v>2886</v>
      </c>
      <c r="O995" s="6" t="str">
        <f t="shared" si="170"/>
        <v>N/A</v>
      </c>
      <c r="P995" s="5" t="s">
        <v>2886</v>
      </c>
      <c r="Q995" s="6" t="str">
        <f t="shared" si="171"/>
        <v>N/A</v>
      </c>
      <c r="R995" s="7" t="str">
        <f t="shared" si="176"/>
        <v>No</v>
      </c>
      <c r="S995" s="5" t="str">
        <f t="shared" si="172"/>
        <v>N/A</v>
      </c>
      <c r="T995" s="6" t="str">
        <f t="shared" si="173"/>
        <v>N/A</v>
      </c>
      <c r="U995" s="7" t="str">
        <f t="shared" si="177"/>
        <v>No</v>
      </c>
      <c r="V995" s="5" t="str">
        <f t="shared" si="174"/>
        <v>N/A</v>
      </c>
      <c r="W995" s="6" t="str">
        <f t="shared" si="175"/>
        <v>N/A</v>
      </c>
      <c r="X995" s="5" t="s">
        <v>2886</v>
      </c>
    </row>
    <row r="996" spans="1:24" x14ac:dyDescent="0.25">
      <c r="A996" s="77">
        <f>VLOOKUP(C996,'BU and Control BU Listing'!A:E,5,FALSE)</f>
        <v>13200</v>
      </c>
      <c r="B996" s="80" t="s">
        <v>3010</v>
      </c>
      <c r="C996" s="22" t="str">
        <f t="shared" si="167"/>
        <v>13200</v>
      </c>
      <c r="D996" s="22" t="str">
        <f t="shared" si="168"/>
        <v>15000</v>
      </c>
      <c r="E996" s="21" t="str">
        <f>VLOOKUP(B996,'Table A as of March 2024'!A:G,7,FALSE)</f>
        <v>Department of Elections</v>
      </c>
      <c r="F996" s="21" t="str">
        <f>VLOOKUP(B996,'Table A as of March 2024'!A:H,8,FALSE)</f>
        <v>General Fixed Asset Acct Group</v>
      </c>
      <c r="G996" s="11" t="str">
        <f>VLOOKUP(B996,'Table A as of March 2024'!A:I,9,FALSE)</f>
        <v>610</v>
      </c>
      <c r="H996" t="str">
        <f>VLOOKUP(B996,'Table A as of March 2024'!A:L,12,FALSE)</f>
        <v>No</v>
      </c>
      <c r="I996" s="9" t="str">
        <f>VLOOKUP(B996,'Table A as of March 2024'!A:M,13,FALSE)</f>
        <v>N</v>
      </c>
      <c r="K996" t="str">
        <f>VLOOKUP(G996,'ACFR Class Vlookup'!A:B,2,FALSE)</f>
        <v>N/A</v>
      </c>
      <c r="L996" s="1" t="str">
        <f>VLOOKUP(D996,'Fund Information'!A:F,6,FALSE)</f>
        <v>General Fixed Asset Account Group</v>
      </c>
      <c r="M996" s="6" t="str">
        <f t="shared" si="169"/>
        <v>N/A</v>
      </c>
      <c r="N996" s="6" t="s">
        <v>2886</v>
      </c>
      <c r="O996" s="6" t="str">
        <f t="shared" si="170"/>
        <v>N/A</v>
      </c>
      <c r="P996" s="5" t="s">
        <v>2886</v>
      </c>
      <c r="Q996" s="6" t="str">
        <f t="shared" si="171"/>
        <v>N/A</v>
      </c>
      <c r="R996" s="7" t="str">
        <f t="shared" si="176"/>
        <v>No</v>
      </c>
      <c r="S996" s="5" t="str">
        <f t="shared" si="172"/>
        <v>N/A</v>
      </c>
      <c r="T996" s="6" t="str">
        <f t="shared" si="173"/>
        <v>N/A</v>
      </c>
      <c r="U996" s="7" t="str">
        <f t="shared" si="177"/>
        <v>No</v>
      </c>
      <c r="V996" s="5" t="str">
        <f t="shared" si="174"/>
        <v>N/A</v>
      </c>
      <c r="W996" s="6" t="str">
        <f t="shared" si="175"/>
        <v>N/A</v>
      </c>
      <c r="X996" s="5" t="s">
        <v>2886</v>
      </c>
    </row>
    <row r="997" spans="1:24" x14ac:dyDescent="0.25">
      <c r="A997" s="77">
        <f>VLOOKUP(C997,'BU and Control BU Listing'!A:E,5,FALSE)</f>
        <v>13300</v>
      </c>
      <c r="B997" s="80" t="s">
        <v>3014</v>
      </c>
      <c r="C997" s="22" t="str">
        <f t="shared" si="167"/>
        <v>13300</v>
      </c>
      <c r="D997" s="22" t="str">
        <f t="shared" si="168"/>
        <v>15000</v>
      </c>
      <c r="E997" s="21" t="str">
        <f>VLOOKUP(B997,'Table A as of March 2024'!A:G,7,FALSE)</f>
        <v>Auditor of Public Accounts</v>
      </c>
      <c r="F997" s="21" t="str">
        <f>VLOOKUP(B997,'Table A as of March 2024'!A:H,8,FALSE)</f>
        <v>General Fixed Asset Acct Group</v>
      </c>
      <c r="G997" s="11" t="str">
        <f>VLOOKUP(B997,'Table A as of March 2024'!A:I,9,FALSE)</f>
        <v>610</v>
      </c>
      <c r="H997" t="str">
        <f>VLOOKUP(B997,'Table A as of March 2024'!A:L,12,FALSE)</f>
        <v>No</v>
      </c>
      <c r="I997" s="9" t="str">
        <f>VLOOKUP(B997,'Table A as of March 2024'!A:M,13,FALSE)</f>
        <v>N</v>
      </c>
      <c r="K997" t="str">
        <f>VLOOKUP(G997,'ACFR Class Vlookup'!A:B,2,FALSE)</f>
        <v>N/A</v>
      </c>
      <c r="L997" s="1" t="str">
        <f>VLOOKUP(D997,'Fund Information'!A:F,6,FALSE)</f>
        <v>General Fixed Asset Account Group</v>
      </c>
      <c r="M997" s="6" t="str">
        <f t="shared" si="169"/>
        <v>N/A</v>
      </c>
      <c r="N997" s="6" t="s">
        <v>2886</v>
      </c>
      <c r="O997" s="6" t="str">
        <f t="shared" si="170"/>
        <v>N/A</v>
      </c>
      <c r="P997" s="5" t="s">
        <v>2886</v>
      </c>
      <c r="Q997" s="6" t="str">
        <f t="shared" si="171"/>
        <v>N/A</v>
      </c>
      <c r="R997" s="7" t="str">
        <f t="shared" si="176"/>
        <v>No</v>
      </c>
      <c r="S997" s="5" t="str">
        <f t="shared" si="172"/>
        <v>N/A</v>
      </c>
      <c r="T997" s="6" t="str">
        <f t="shared" si="173"/>
        <v>N/A</v>
      </c>
      <c r="U997" s="7" t="str">
        <f t="shared" si="177"/>
        <v>No</v>
      </c>
      <c r="V997" s="5" t="str">
        <f t="shared" si="174"/>
        <v>N/A</v>
      </c>
      <c r="W997" s="6" t="str">
        <f t="shared" si="175"/>
        <v>N/A</v>
      </c>
      <c r="X997" s="5" t="s">
        <v>2886</v>
      </c>
    </row>
    <row r="998" spans="1:24" x14ac:dyDescent="0.25">
      <c r="A998" s="77">
        <f>VLOOKUP(C998,'BU and Control BU Listing'!A:E,5,FALSE)</f>
        <v>14000</v>
      </c>
      <c r="B998" s="80" t="s">
        <v>3047</v>
      </c>
      <c r="C998" s="22" t="str">
        <f t="shared" si="167"/>
        <v>14000</v>
      </c>
      <c r="D998" s="22" t="str">
        <f t="shared" si="168"/>
        <v>15000</v>
      </c>
      <c r="E998" s="21" t="str">
        <f>VLOOKUP(B998,'Table A as of March 2024'!A:G,7,FALSE)</f>
        <v>Dept of Criminal Justice Svcs</v>
      </c>
      <c r="F998" s="21" t="str">
        <f>VLOOKUP(B998,'Table A as of March 2024'!A:H,8,FALSE)</f>
        <v>General Fixed Asset Acct Group</v>
      </c>
      <c r="G998" s="11" t="str">
        <f>VLOOKUP(B998,'Table A as of March 2024'!A:I,9,FALSE)</f>
        <v>610</v>
      </c>
      <c r="H998" t="str">
        <f>VLOOKUP(B998,'Table A as of March 2024'!A:L,12,FALSE)</f>
        <v>No</v>
      </c>
      <c r="I998" s="9" t="str">
        <f>VLOOKUP(B998,'Table A as of March 2024'!A:M,13,FALSE)</f>
        <v>N</v>
      </c>
      <c r="K998" t="str">
        <f>VLOOKUP(G998,'ACFR Class Vlookup'!A:B,2,FALSE)</f>
        <v>N/A</v>
      </c>
      <c r="L998" s="1" t="str">
        <f>VLOOKUP(D998,'Fund Information'!A:F,6,FALSE)</f>
        <v>General Fixed Asset Account Group</v>
      </c>
      <c r="M998" s="6" t="str">
        <f t="shared" si="169"/>
        <v>N/A</v>
      </c>
      <c r="N998" s="6" t="s">
        <v>2886</v>
      </c>
      <c r="O998" s="6" t="str">
        <f t="shared" si="170"/>
        <v>N/A</v>
      </c>
      <c r="P998" s="5" t="s">
        <v>2886</v>
      </c>
      <c r="Q998" s="6" t="str">
        <f t="shared" si="171"/>
        <v>N/A</v>
      </c>
      <c r="R998" s="7" t="str">
        <f t="shared" si="176"/>
        <v>No</v>
      </c>
      <c r="S998" s="5" t="str">
        <f t="shared" si="172"/>
        <v>N/A</v>
      </c>
      <c r="T998" s="6" t="str">
        <f t="shared" si="173"/>
        <v>N/A</v>
      </c>
      <c r="U998" s="7" t="str">
        <f t="shared" si="177"/>
        <v>No</v>
      </c>
      <c r="V998" s="5" t="str">
        <f t="shared" si="174"/>
        <v>N/A</v>
      </c>
      <c r="W998" s="6" t="str">
        <f t="shared" si="175"/>
        <v>N/A</v>
      </c>
      <c r="X998" s="5" t="s">
        <v>2886</v>
      </c>
    </row>
    <row r="999" spans="1:24" x14ac:dyDescent="0.25">
      <c r="A999" s="77">
        <f>VLOOKUP(C999,'BU and Control BU Listing'!A:E,5,FALSE)</f>
        <v>14100</v>
      </c>
      <c r="B999" s="80" t="s">
        <v>3062</v>
      </c>
      <c r="C999" s="22" t="str">
        <f t="shared" si="167"/>
        <v>14100</v>
      </c>
      <c r="D999" s="22" t="str">
        <f t="shared" si="168"/>
        <v>15000</v>
      </c>
      <c r="E999" s="21" t="str">
        <f>VLOOKUP(B999,'Table A as of March 2024'!A:G,7,FALSE)</f>
        <v>Attorney General &amp; Dept of Law</v>
      </c>
      <c r="F999" s="21" t="str">
        <f>VLOOKUP(B999,'Table A as of March 2024'!A:H,8,FALSE)</f>
        <v>General Fixed Asset Acct Group</v>
      </c>
      <c r="G999" s="11" t="str">
        <f>VLOOKUP(B999,'Table A as of March 2024'!A:I,9,FALSE)</f>
        <v>610</v>
      </c>
      <c r="H999" t="str">
        <f>VLOOKUP(B999,'Table A as of March 2024'!A:L,12,FALSE)</f>
        <v>No</v>
      </c>
      <c r="I999" s="9" t="str">
        <f>VLOOKUP(B999,'Table A as of March 2024'!A:M,13,FALSE)</f>
        <v>N</v>
      </c>
      <c r="K999" t="str">
        <f>VLOOKUP(G999,'ACFR Class Vlookup'!A:B,2,FALSE)</f>
        <v>N/A</v>
      </c>
      <c r="L999" s="1" t="str">
        <f>VLOOKUP(D999,'Fund Information'!A:F,6,FALSE)</f>
        <v>General Fixed Asset Account Group</v>
      </c>
      <c r="M999" s="6" t="str">
        <f t="shared" si="169"/>
        <v>N/A</v>
      </c>
      <c r="N999" s="6" t="s">
        <v>2886</v>
      </c>
      <c r="O999" s="6" t="str">
        <f t="shared" si="170"/>
        <v>N/A</v>
      </c>
      <c r="P999" s="5" t="s">
        <v>2886</v>
      </c>
      <c r="Q999" s="6" t="str">
        <f t="shared" si="171"/>
        <v>N/A</v>
      </c>
      <c r="R999" s="7" t="str">
        <f t="shared" si="176"/>
        <v>No</v>
      </c>
      <c r="S999" s="5" t="str">
        <f t="shared" si="172"/>
        <v>N/A</v>
      </c>
      <c r="T999" s="6" t="str">
        <f t="shared" si="173"/>
        <v>N/A</v>
      </c>
      <c r="U999" s="7" t="str">
        <f t="shared" si="177"/>
        <v>No</v>
      </c>
      <c r="V999" s="5" t="str">
        <f t="shared" si="174"/>
        <v>N/A</v>
      </c>
      <c r="W999" s="6" t="str">
        <f t="shared" si="175"/>
        <v>N/A</v>
      </c>
      <c r="X999" s="5" t="s">
        <v>2886</v>
      </c>
    </row>
    <row r="1000" spans="1:24" x14ac:dyDescent="0.25">
      <c r="A1000" s="77">
        <f>VLOOKUP(C1000,'BU and Control BU Listing'!A:E,5,FALSE)</f>
        <v>10700</v>
      </c>
      <c r="B1000" s="80" t="s">
        <v>3066</v>
      </c>
      <c r="C1000" s="22" t="str">
        <f t="shared" si="167"/>
        <v>14200</v>
      </c>
      <c r="D1000" s="22" t="str">
        <f t="shared" si="168"/>
        <v>15000</v>
      </c>
      <c r="E1000" s="21" t="str">
        <f>VLOOKUP(B1000,'Table A as of March 2024'!A:G,7,FALSE)</f>
        <v>VA State Crime Commission</v>
      </c>
      <c r="F1000" s="21" t="str">
        <f>VLOOKUP(B1000,'Table A as of March 2024'!A:H,8,FALSE)</f>
        <v>General Fixed Asset Acct Group</v>
      </c>
      <c r="G1000" s="11" t="str">
        <f>VLOOKUP(B1000,'Table A as of March 2024'!A:I,9,FALSE)</f>
        <v>610</v>
      </c>
      <c r="H1000" t="str">
        <f>VLOOKUP(B1000,'Table A as of March 2024'!A:L,12,FALSE)</f>
        <v>No</v>
      </c>
      <c r="I1000" s="9" t="str">
        <f>VLOOKUP(B1000,'Table A as of March 2024'!A:M,13,FALSE)</f>
        <v>N</v>
      </c>
      <c r="K1000" t="str">
        <f>VLOOKUP(G1000,'ACFR Class Vlookup'!A:B,2,FALSE)</f>
        <v>N/A</v>
      </c>
      <c r="L1000" s="1" t="str">
        <f>VLOOKUP(D1000,'Fund Information'!A:F,6,FALSE)</f>
        <v>General Fixed Asset Account Group</v>
      </c>
      <c r="M1000" s="6" t="str">
        <f t="shared" si="169"/>
        <v>N/A</v>
      </c>
      <c r="N1000" s="6" t="s">
        <v>2886</v>
      </c>
      <c r="O1000" s="6" t="str">
        <f t="shared" si="170"/>
        <v>N/A</v>
      </c>
      <c r="P1000" s="5" t="s">
        <v>2886</v>
      </c>
      <c r="Q1000" s="6" t="str">
        <f t="shared" si="171"/>
        <v>N/A</v>
      </c>
      <c r="R1000" s="7" t="str">
        <f t="shared" si="176"/>
        <v>No</v>
      </c>
      <c r="S1000" s="5" t="str">
        <f t="shared" si="172"/>
        <v>N/A</v>
      </c>
      <c r="T1000" s="6" t="str">
        <f t="shared" si="173"/>
        <v>N/A</v>
      </c>
      <c r="U1000" s="7" t="str">
        <f t="shared" si="177"/>
        <v>No</v>
      </c>
      <c r="V1000" s="5" t="str">
        <f t="shared" si="174"/>
        <v>N/A</v>
      </c>
      <c r="W1000" s="6" t="str">
        <f t="shared" si="175"/>
        <v>N/A</v>
      </c>
      <c r="X1000" s="5" t="s">
        <v>2886</v>
      </c>
    </row>
    <row r="1001" spans="1:24" x14ac:dyDescent="0.25">
      <c r="A1001" s="77">
        <f>VLOOKUP(C1001,'BU and Control BU Listing'!A:E,5,FALSE)</f>
        <v>14600</v>
      </c>
      <c r="B1001" s="80" t="s">
        <v>3079</v>
      </c>
      <c r="C1001" s="22" t="str">
        <f t="shared" si="167"/>
        <v>14600</v>
      </c>
      <c r="D1001" s="22" t="str">
        <f t="shared" si="168"/>
        <v>15000</v>
      </c>
      <c r="E1001" s="21" t="str">
        <f>VLOOKUP(B1001,'Table A as of March 2024'!A:G,7,FALSE)</f>
        <v>The Science Museum of Virginia</v>
      </c>
      <c r="F1001" s="21" t="str">
        <f>VLOOKUP(B1001,'Table A as of March 2024'!A:H,8,FALSE)</f>
        <v>General Fixed Asset Acct Group</v>
      </c>
      <c r="G1001" s="11" t="str">
        <f>VLOOKUP(B1001,'Table A as of March 2024'!A:I,9,FALSE)</f>
        <v>610</v>
      </c>
      <c r="H1001" t="str">
        <f>VLOOKUP(B1001,'Table A as of March 2024'!A:L,12,FALSE)</f>
        <v>No</v>
      </c>
      <c r="I1001" s="9" t="str">
        <f>VLOOKUP(B1001,'Table A as of March 2024'!A:M,13,FALSE)</f>
        <v>N</v>
      </c>
      <c r="K1001" t="str">
        <f>VLOOKUP(G1001,'ACFR Class Vlookup'!A:B,2,FALSE)</f>
        <v>N/A</v>
      </c>
      <c r="L1001" s="1" t="str">
        <f>VLOOKUP(D1001,'Fund Information'!A:F,6,FALSE)</f>
        <v>General Fixed Asset Account Group</v>
      </c>
      <c r="M1001" s="6" t="str">
        <f t="shared" si="169"/>
        <v>N/A</v>
      </c>
      <c r="N1001" s="6" t="s">
        <v>2886</v>
      </c>
      <c r="O1001" s="6" t="str">
        <f t="shared" si="170"/>
        <v>N/A</v>
      </c>
      <c r="P1001" s="5" t="s">
        <v>2886</v>
      </c>
      <c r="Q1001" s="6" t="str">
        <f t="shared" si="171"/>
        <v>N/A</v>
      </c>
      <c r="R1001" s="7" t="str">
        <f t="shared" si="176"/>
        <v>No</v>
      </c>
      <c r="S1001" s="5" t="str">
        <f t="shared" si="172"/>
        <v>N/A</v>
      </c>
      <c r="T1001" s="6" t="str">
        <f t="shared" si="173"/>
        <v>N/A</v>
      </c>
      <c r="U1001" s="7" t="str">
        <f t="shared" si="177"/>
        <v>No</v>
      </c>
      <c r="V1001" s="5" t="str">
        <f t="shared" si="174"/>
        <v>N/A</v>
      </c>
      <c r="W1001" s="6" t="str">
        <f t="shared" si="175"/>
        <v>N/A</v>
      </c>
      <c r="X1001" s="5" t="s">
        <v>2886</v>
      </c>
    </row>
    <row r="1002" spans="1:24" x14ac:dyDescent="0.25">
      <c r="A1002" s="77">
        <f>VLOOKUP(C1002,'BU and Control BU Listing'!A:E,5,FALSE)</f>
        <v>15100</v>
      </c>
      <c r="B1002" s="80" t="s">
        <v>3085</v>
      </c>
      <c r="C1002" s="22" t="str">
        <f t="shared" si="167"/>
        <v>14700</v>
      </c>
      <c r="D1002" s="22" t="str">
        <f t="shared" si="168"/>
        <v>15000</v>
      </c>
      <c r="E1002" s="21" t="str">
        <f>VLOOKUP(B1002,'Table A as of March 2024'!A:G,7,FALSE)</f>
        <v>Office of State Inspector Gen</v>
      </c>
      <c r="F1002" s="21" t="str">
        <f>VLOOKUP(B1002,'Table A as of March 2024'!A:H,8,FALSE)</f>
        <v>General Fixed Asset Acct Group</v>
      </c>
      <c r="G1002" s="11" t="str">
        <f>VLOOKUP(B1002,'Table A as of March 2024'!A:I,9,FALSE)</f>
        <v>610</v>
      </c>
      <c r="H1002" t="str">
        <f>VLOOKUP(B1002,'Table A as of March 2024'!A:L,12,FALSE)</f>
        <v>No</v>
      </c>
      <c r="I1002" s="9" t="str">
        <f>VLOOKUP(B1002,'Table A as of March 2024'!A:M,13,FALSE)</f>
        <v>N</v>
      </c>
      <c r="K1002" t="str">
        <f>VLOOKUP(G1002,'ACFR Class Vlookup'!A:B,2,FALSE)</f>
        <v>N/A</v>
      </c>
      <c r="L1002" s="1" t="str">
        <f>VLOOKUP(D1002,'Fund Information'!A:F,6,FALSE)</f>
        <v>General Fixed Asset Account Group</v>
      </c>
      <c r="M1002" s="6" t="str">
        <f t="shared" si="169"/>
        <v>N/A</v>
      </c>
      <c r="N1002" s="6" t="s">
        <v>2886</v>
      </c>
      <c r="O1002" s="6" t="str">
        <f t="shared" si="170"/>
        <v>N/A</v>
      </c>
      <c r="P1002" s="5" t="s">
        <v>2886</v>
      </c>
      <c r="Q1002" s="6" t="str">
        <f t="shared" si="171"/>
        <v>N/A</v>
      </c>
      <c r="R1002" s="7" t="str">
        <f t="shared" si="176"/>
        <v>No</v>
      </c>
      <c r="S1002" s="5" t="str">
        <f t="shared" si="172"/>
        <v>N/A</v>
      </c>
      <c r="T1002" s="6" t="str">
        <f t="shared" si="173"/>
        <v>N/A</v>
      </c>
      <c r="U1002" s="7" t="str">
        <f t="shared" si="177"/>
        <v>No</v>
      </c>
      <c r="V1002" s="5" t="str">
        <f t="shared" si="174"/>
        <v>N/A</v>
      </c>
      <c r="W1002" s="6" t="str">
        <f t="shared" si="175"/>
        <v>N/A</v>
      </c>
      <c r="X1002" s="5" t="s">
        <v>2886</v>
      </c>
    </row>
    <row r="1003" spans="1:24" x14ac:dyDescent="0.25">
      <c r="A1003" s="77">
        <f>VLOOKUP(C1003,'BU and Control BU Listing'!A:E,5,FALSE)</f>
        <v>15100</v>
      </c>
      <c r="B1003" s="80" t="s">
        <v>3109</v>
      </c>
      <c r="C1003" s="22" t="str">
        <f t="shared" si="167"/>
        <v>15100</v>
      </c>
      <c r="D1003" s="22" t="str">
        <f t="shared" si="168"/>
        <v>15000</v>
      </c>
      <c r="E1003" s="21" t="str">
        <f>VLOOKUP(B1003,'Table A as of March 2024'!A:G,7,FALSE)</f>
        <v>Department of Accounts</v>
      </c>
      <c r="F1003" s="21" t="str">
        <f>VLOOKUP(B1003,'Table A as of March 2024'!A:H,8,FALSE)</f>
        <v>General Fixed Asset Acct Group</v>
      </c>
      <c r="G1003" s="11" t="str">
        <f>VLOOKUP(B1003,'Table A as of March 2024'!A:I,9,FALSE)</f>
        <v>610</v>
      </c>
      <c r="H1003" t="str">
        <f>VLOOKUP(B1003,'Table A as of March 2024'!A:L,12,FALSE)</f>
        <v>No</v>
      </c>
      <c r="I1003" s="9" t="str">
        <f>VLOOKUP(B1003,'Table A as of March 2024'!A:M,13,FALSE)</f>
        <v>N</v>
      </c>
      <c r="K1003" t="str">
        <f>VLOOKUP(G1003,'ACFR Class Vlookup'!A:B,2,FALSE)</f>
        <v>N/A</v>
      </c>
      <c r="L1003" s="1" t="str">
        <f>VLOOKUP(D1003,'Fund Information'!A:F,6,FALSE)</f>
        <v>General Fixed Asset Account Group</v>
      </c>
      <c r="M1003" s="6" t="str">
        <f t="shared" si="169"/>
        <v>N/A</v>
      </c>
      <c r="N1003" s="6" t="s">
        <v>2886</v>
      </c>
      <c r="O1003" s="6" t="str">
        <f t="shared" si="170"/>
        <v>N/A</v>
      </c>
      <c r="P1003" s="5" t="s">
        <v>2886</v>
      </c>
      <c r="Q1003" s="6" t="str">
        <f t="shared" si="171"/>
        <v>N/A</v>
      </c>
      <c r="R1003" s="7" t="str">
        <f t="shared" si="176"/>
        <v>No</v>
      </c>
      <c r="S1003" s="5" t="str">
        <f t="shared" si="172"/>
        <v>N/A</v>
      </c>
      <c r="T1003" s="6" t="str">
        <f t="shared" si="173"/>
        <v>N/A</v>
      </c>
      <c r="U1003" s="7" t="str">
        <f t="shared" si="177"/>
        <v>No</v>
      </c>
      <c r="V1003" s="5" t="str">
        <f t="shared" si="174"/>
        <v>N/A</v>
      </c>
      <c r="W1003" s="6" t="str">
        <f t="shared" si="175"/>
        <v>N/A</v>
      </c>
      <c r="X1003" s="5" t="s">
        <v>2886</v>
      </c>
    </row>
    <row r="1004" spans="1:24" x14ac:dyDescent="0.25">
      <c r="A1004" s="77">
        <f>VLOOKUP(C1004,'BU and Control BU Listing'!A:E,5,FALSE)</f>
        <v>15200</v>
      </c>
      <c r="B1004" s="80" t="s">
        <v>3130</v>
      </c>
      <c r="C1004" s="22" t="str">
        <f t="shared" si="167"/>
        <v>15200</v>
      </c>
      <c r="D1004" s="22" t="str">
        <f t="shared" si="168"/>
        <v>15000</v>
      </c>
      <c r="E1004" s="21" t="str">
        <f>VLOOKUP(B1004,'Table A as of March 2024'!A:G,7,FALSE)</f>
        <v>Department of the Treasury</v>
      </c>
      <c r="F1004" s="21" t="str">
        <f>VLOOKUP(B1004,'Table A as of March 2024'!A:H,8,FALSE)</f>
        <v>General Fixed Asset Acct Group</v>
      </c>
      <c r="G1004" s="11" t="str">
        <f>VLOOKUP(B1004,'Table A as of March 2024'!A:I,9,FALSE)</f>
        <v>610</v>
      </c>
      <c r="H1004" t="str">
        <f>VLOOKUP(B1004,'Table A as of March 2024'!A:L,12,FALSE)</f>
        <v>No</v>
      </c>
      <c r="I1004" s="9" t="str">
        <f>VLOOKUP(B1004,'Table A as of March 2024'!A:M,13,FALSE)</f>
        <v>N</v>
      </c>
      <c r="K1004" t="str">
        <f>VLOOKUP(G1004,'ACFR Class Vlookup'!A:B,2,FALSE)</f>
        <v>N/A</v>
      </c>
      <c r="L1004" s="1" t="str">
        <f>VLOOKUP(D1004,'Fund Information'!A:F,6,FALSE)</f>
        <v>General Fixed Asset Account Group</v>
      </c>
      <c r="M1004" s="6" t="str">
        <f t="shared" si="169"/>
        <v>N/A</v>
      </c>
      <c r="N1004" s="6" t="s">
        <v>2886</v>
      </c>
      <c r="O1004" s="6" t="str">
        <f t="shared" si="170"/>
        <v>N/A</v>
      </c>
      <c r="P1004" s="5" t="s">
        <v>2886</v>
      </c>
      <c r="Q1004" s="6" t="str">
        <f t="shared" si="171"/>
        <v>N/A</v>
      </c>
      <c r="R1004" s="7" t="str">
        <f t="shared" si="176"/>
        <v>No</v>
      </c>
      <c r="S1004" s="5" t="str">
        <f t="shared" si="172"/>
        <v>N/A</v>
      </c>
      <c r="T1004" s="6" t="str">
        <f t="shared" si="173"/>
        <v>N/A</v>
      </c>
      <c r="U1004" s="7" t="str">
        <f t="shared" si="177"/>
        <v>No</v>
      </c>
      <c r="V1004" s="5" t="str">
        <f t="shared" si="174"/>
        <v>N/A</v>
      </c>
      <c r="W1004" s="6" t="str">
        <f t="shared" si="175"/>
        <v>N/A</v>
      </c>
      <c r="X1004" s="5" t="s">
        <v>2886</v>
      </c>
    </row>
    <row r="1005" spans="1:24" x14ac:dyDescent="0.25">
      <c r="A1005" s="77">
        <f>VLOOKUP(C1005,'BU and Control BU Listing'!A:E,5,FALSE)</f>
        <v>15400</v>
      </c>
      <c r="B1005" s="80" t="s">
        <v>3169</v>
      </c>
      <c r="C1005" s="22" t="str">
        <f t="shared" si="167"/>
        <v>15400</v>
      </c>
      <c r="D1005" s="22" t="str">
        <f t="shared" si="168"/>
        <v>15000</v>
      </c>
      <c r="E1005" s="21" t="str">
        <f>VLOOKUP(B1005,'Table A as of March 2024'!A:G,7,FALSE)</f>
        <v>Department of Motor Vehicles</v>
      </c>
      <c r="F1005" s="21" t="str">
        <f>VLOOKUP(B1005,'Table A as of March 2024'!A:H,8,FALSE)</f>
        <v>General Fixed Asset Acct Group</v>
      </c>
      <c r="G1005" s="11" t="str">
        <f>VLOOKUP(B1005,'Table A as of March 2024'!A:I,9,FALSE)</f>
        <v>610</v>
      </c>
      <c r="H1005" t="str">
        <f>VLOOKUP(B1005,'Table A as of March 2024'!A:L,12,FALSE)</f>
        <v>No</v>
      </c>
      <c r="I1005" s="9" t="str">
        <f>VLOOKUP(B1005,'Table A as of March 2024'!A:M,13,FALSE)</f>
        <v>N</v>
      </c>
      <c r="K1005" t="str">
        <f>VLOOKUP(G1005,'ACFR Class Vlookup'!A:B,2,FALSE)</f>
        <v>N/A</v>
      </c>
      <c r="L1005" s="1" t="str">
        <f>VLOOKUP(D1005,'Fund Information'!A:F,6,FALSE)</f>
        <v>General Fixed Asset Account Group</v>
      </c>
      <c r="M1005" s="6" t="str">
        <f t="shared" si="169"/>
        <v>N/A</v>
      </c>
      <c r="N1005" s="6" t="s">
        <v>2886</v>
      </c>
      <c r="O1005" s="6" t="str">
        <f t="shared" si="170"/>
        <v>N/A</v>
      </c>
      <c r="P1005" s="5" t="s">
        <v>2886</v>
      </c>
      <c r="Q1005" s="6" t="str">
        <f t="shared" si="171"/>
        <v>N/A</v>
      </c>
      <c r="R1005" s="7" t="str">
        <f t="shared" si="176"/>
        <v>No</v>
      </c>
      <c r="S1005" s="5" t="str">
        <f t="shared" si="172"/>
        <v>N/A</v>
      </c>
      <c r="T1005" s="6" t="str">
        <f t="shared" si="173"/>
        <v>N/A</v>
      </c>
      <c r="U1005" s="7" t="str">
        <f t="shared" si="177"/>
        <v>No</v>
      </c>
      <c r="V1005" s="5" t="str">
        <f t="shared" si="174"/>
        <v>N/A</v>
      </c>
      <c r="W1005" s="6" t="str">
        <f t="shared" si="175"/>
        <v>N/A</v>
      </c>
      <c r="X1005" s="5" t="s">
        <v>2886</v>
      </c>
    </row>
    <row r="1006" spans="1:24" x14ac:dyDescent="0.25">
      <c r="A1006" s="77">
        <f>VLOOKUP(C1006,'BU and Control BU Listing'!A:E,5,FALSE)</f>
        <v>15600</v>
      </c>
      <c r="B1006" s="80" t="s">
        <v>3217</v>
      </c>
      <c r="C1006" s="22" t="str">
        <f t="shared" si="167"/>
        <v>15600</v>
      </c>
      <c r="D1006" s="22" t="str">
        <f t="shared" si="168"/>
        <v>15000</v>
      </c>
      <c r="E1006" s="21" t="str">
        <f>VLOOKUP(B1006,'Table A as of March 2024'!A:G,7,FALSE)</f>
        <v>Department of State Police</v>
      </c>
      <c r="F1006" s="21" t="str">
        <f>VLOOKUP(B1006,'Table A as of March 2024'!A:H,8,FALSE)</f>
        <v>General Fixed Asset Acct Group</v>
      </c>
      <c r="G1006" s="11" t="str">
        <f>VLOOKUP(B1006,'Table A as of March 2024'!A:I,9,FALSE)</f>
        <v>610</v>
      </c>
      <c r="H1006" t="str">
        <f>VLOOKUP(B1006,'Table A as of March 2024'!A:L,12,FALSE)</f>
        <v>No</v>
      </c>
      <c r="I1006" s="9" t="str">
        <f>VLOOKUP(B1006,'Table A as of March 2024'!A:M,13,FALSE)</f>
        <v>N</v>
      </c>
      <c r="K1006" t="str">
        <f>VLOOKUP(G1006,'ACFR Class Vlookup'!A:B,2,FALSE)</f>
        <v>N/A</v>
      </c>
      <c r="L1006" s="1" t="str">
        <f>VLOOKUP(D1006,'Fund Information'!A:F,6,FALSE)</f>
        <v>General Fixed Asset Account Group</v>
      </c>
      <c r="M1006" s="6" t="str">
        <f t="shared" si="169"/>
        <v>N/A</v>
      </c>
      <c r="N1006" s="6" t="s">
        <v>2886</v>
      </c>
      <c r="O1006" s="6" t="str">
        <f t="shared" si="170"/>
        <v>N/A</v>
      </c>
      <c r="P1006" s="5" t="s">
        <v>2886</v>
      </c>
      <c r="Q1006" s="6" t="str">
        <f t="shared" si="171"/>
        <v>N/A</v>
      </c>
      <c r="R1006" s="7" t="str">
        <f t="shared" si="176"/>
        <v>No</v>
      </c>
      <c r="S1006" s="5" t="str">
        <f t="shared" si="172"/>
        <v>N/A</v>
      </c>
      <c r="T1006" s="6" t="str">
        <f t="shared" si="173"/>
        <v>N/A</v>
      </c>
      <c r="U1006" s="7" t="str">
        <f t="shared" si="177"/>
        <v>No</v>
      </c>
      <c r="V1006" s="5" t="str">
        <f t="shared" si="174"/>
        <v>N/A</v>
      </c>
      <c r="W1006" s="6" t="str">
        <f t="shared" si="175"/>
        <v>N/A</v>
      </c>
      <c r="X1006" s="5" t="s">
        <v>2886</v>
      </c>
    </row>
    <row r="1007" spans="1:24" x14ac:dyDescent="0.25">
      <c r="A1007" s="77">
        <f>VLOOKUP(C1007,'BU and Control BU Listing'!A:E,5,FALSE)</f>
        <v>15700</v>
      </c>
      <c r="B1007" s="80" t="s">
        <v>3223</v>
      </c>
      <c r="C1007" s="22" t="str">
        <f t="shared" si="167"/>
        <v>15700</v>
      </c>
      <c r="D1007" s="22" t="str">
        <f t="shared" si="168"/>
        <v>15000</v>
      </c>
      <c r="E1007" s="21" t="str">
        <f>VLOOKUP(B1007,'Table A as of March 2024'!A:G,7,FALSE)</f>
        <v>Compensation Board</v>
      </c>
      <c r="F1007" s="21" t="str">
        <f>VLOOKUP(B1007,'Table A as of March 2024'!A:H,8,FALSE)</f>
        <v>General Fixed Asset Acct Group</v>
      </c>
      <c r="G1007" s="11" t="str">
        <f>VLOOKUP(B1007,'Table A as of March 2024'!A:I,9,FALSE)</f>
        <v>610</v>
      </c>
      <c r="H1007" t="str">
        <f>VLOOKUP(B1007,'Table A as of March 2024'!A:L,12,FALSE)</f>
        <v>No</v>
      </c>
      <c r="I1007" s="9" t="str">
        <f>VLOOKUP(B1007,'Table A as of March 2024'!A:M,13,FALSE)</f>
        <v>N</v>
      </c>
      <c r="K1007" t="str">
        <f>VLOOKUP(G1007,'ACFR Class Vlookup'!A:B,2,FALSE)</f>
        <v>N/A</v>
      </c>
      <c r="L1007" s="1" t="str">
        <f>VLOOKUP(D1007,'Fund Information'!A:F,6,FALSE)</f>
        <v>General Fixed Asset Account Group</v>
      </c>
      <c r="M1007" s="6" t="str">
        <f t="shared" si="169"/>
        <v>N/A</v>
      </c>
      <c r="N1007" s="6" t="s">
        <v>2886</v>
      </c>
      <c r="O1007" s="6" t="str">
        <f t="shared" si="170"/>
        <v>N/A</v>
      </c>
      <c r="P1007" s="5" t="s">
        <v>2886</v>
      </c>
      <c r="Q1007" s="6" t="str">
        <f t="shared" si="171"/>
        <v>N/A</v>
      </c>
      <c r="R1007" s="7" t="str">
        <f t="shared" si="176"/>
        <v>No</v>
      </c>
      <c r="S1007" s="5" t="str">
        <f t="shared" si="172"/>
        <v>N/A</v>
      </c>
      <c r="T1007" s="6" t="str">
        <f t="shared" si="173"/>
        <v>N/A</v>
      </c>
      <c r="U1007" s="7" t="str">
        <f t="shared" si="177"/>
        <v>No</v>
      </c>
      <c r="V1007" s="5" t="str">
        <f t="shared" si="174"/>
        <v>N/A</v>
      </c>
      <c r="W1007" s="6" t="str">
        <f t="shared" si="175"/>
        <v>N/A</v>
      </c>
      <c r="X1007" s="5" t="s">
        <v>2886</v>
      </c>
    </row>
    <row r="1008" spans="1:24" x14ac:dyDescent="0.25">
      <c r="A1008" s="77">
        <f>VLOOKUP(C1008,'BU and Control BU Listing'!A:E,5,FALSE)</f>
        <v>16100</v>
      </c>
      <c r="B1008" s="80" t="s">
        <v>3284</v>
      </c>
      <c r="C1008" s="22" t="str">
        <f t="shared" si="167"/>
        <v>16100</v>
      </c>
      <c r="D1008" s="22" t="str">
        <f t="shared" si="168"/>
        <v>15000</v>
      </c>
      <c r="E1008" s="21" t="str">
        <f>VLOOKUP(B1008,'Table A as of March 2024'!A:G,7,FALSE)</f>
        <v>Department of Taxation</v>
      </c>
      <c r="F1008" s="21" t="str">
        <f>VLOOKUP(B1008,'Table A as of March 2024'!A:H,8,FALSE)</f>
        <v>General Fixed Asset Acct Group</v>
      </c>
      <c r="G1008" s="11" t="str">
        <f>VLOOKUP(B1008,'Table A as of March 2024'!A:I,9,FALSE)</f>
        <v>610</v>
      </c>
      <c r="H1008" t="str">
        <f>VLOOKUP(B1008,'Table A as of March 2024'!A:L,12,FALSE)</f>
        <v>No</v>
      </c>
      <c r="I1008" s="9" t="str">
        <f>VLOOKUP(B1008,'Table A as of March 2024'!A:M,13,FALSE)</f>
        <v>N</v>
      </c>
      <c r="K1008" t="str">
        <f>VLOOKUP(G1008,'ACFR Class Vlookup'!A:B,2,FALSE)</f>
        <v>N/A</v>
      </c>
      <c r="L1008" s="1" t="str">
        <f>VLOOKUP(D1008,'Fund Information'!A:F,6,FALSE)</f>
        <v>General Fixed Asset Account Group</v>
      </c>
      <c r="M1008" s="6" t="str">
        <f t="shared" si="169"/>
        <v>N/A</v>
      </c>
      <c r="N1008" s="6" t="s">
        <v>2886</v>
      </c>
      <c r="O1008" s="6" t="str">
        <f t="shared" si="170"/>
        <v>N/A</v>
      </c>
      <c r="P1008" s="5" t="s">
        <v>2886</v>
      </c>
      <c r="Q1008" s="6" t="str">
        <f t="shared" si="171"/>
        <v>N/A</v>
      </c>
      <c r="R1008" s="7" t="str">
        <f t="shared" si="176"/>
        <v>No</v>
      </c>
      <c r="S1008" s="5" t="str">
        <f t="shared" si="172"/>
        <v>N/A</v>
      </c>
      <c r="T1008" s="6" t="str">
        <f t="shared" si="173"/>
        <v>N/A</v>
      </c>
      <c r="U1008" s="7" t="str">
        <f t="shared" si="177"/>
        <v>No</v>
      </c>
      <c r="V1008" s="5" t="str">
        <f t="shared" si="174"/>
        <v>N/A</v>
      </c>
      <c r="W1008" s="6" t="str">
        <f t="shared" si="175"/>
        <v>N/A</v>
      </c>
      <c r="X1008" s="5" t="s">
        <v>2886</v>
      </c>
    </row>
    <row r="1009" spans="1:24" x14ac:dyDescent="0.25">
      <c r="A1009" s="77">
        <f>VLOOKUP(C1009,'BU and Control BU Listing'!A:E,5,FALSE)</f>
        <v>16500</v>
      </c>
      <c r="B1009" s="80" t="s">
        <v>3317</v>
      </c>
      <c r="C1009" s="22" t="str">
        <f t="shared" si="167"/>
        <v>16500</v>
      </c>
      <c r="D1009" s="22" t="str">
        <f t="shared" si="168"/>
        <v>15000</v>
      </c>
      <c r="E1009" s="21" t="str">
        <f>VLOOKUP(B1009,'Table A as of March 2024'!A:G,7,FALSE)</f>
        <v>Dept of Housing &amp; Cmnty Devel</v>
      </c>
      <c r="F1009" s="21" t="str">
        <f>VLOOKUP(B1009,'Table A as of March 2024'!A:H,8,FALSE)</f>
        <v>General Fixed Asset Acct Group</v>
      </c>
      <c r="G1009" s="11" t="str">
        <f>VLOOKUP(B1009,'Table A as of March 2024'!A:I,9,FALSE)</f>
        <v>610</v>
      </c>
      <c r="H1009" t="str">
        <f>VLOOKUP(B1009,'Table A as of March 2024'!A:L,12,FALSE)</f>
        <v>No</v>
      </c>
      <c r="I1009" s="9" t="str">
        <f>VLOOKUP(B1009,'Table A as of March 2024'!A:M,13,FALSE)</f>
        <v>N</v>
      </c>
      <c r="K1009" t="str">
        <f>VLOOKUP(G1009,'ACFR Class Vlookup'!A:B,2,FALSE)</f>
        <v>N/A</v>
      </c>
      <c r="L1009" s="1" t="str">
        <f>VLOOKUP(D1009,'Fund Information'!A:F,6,FALSE)</f>
        <v>General Fixed Asset Account Group</v>
      </c>
      <c r="M1009" s="6" t="str">
        <f t="shared" si="169"/>
        <v>N/A</v>
      </c>
      <c r="N1009" s="6" t="s">
        <v>2886</v>
      </c>
      <c r="O1009" s="6" t="str">
        <f t="shared" si="170"/>
        <v>N/A</v>
      </c>
      <c r="P1009" s="5" t="s">
        <v>2886</v>
      </c>
      <c r="Q1009" s="6" t="str">
        <f t="shared" si="171"/>
        <v>N/A</v>
      </c>
      <c r="R1009" s="7" t="str">
        <f t="shared" si="176"/>
        <v>No</v>
      </c>
      <c r="S1009" s="5" t="str">
        <f t="shared" si="172"/>
        <v>N/A</v>
      </c>
      <c r="T1009" s="6" t="str">
        <f t="shared" si="173"/>
        <v>N/A</v>
      </c>
      <c r="U1009" s="7" t="str">
        <f t="shared" si="177"/>
        <v>No</v>
      </c>
      <c r="V1009" s="5" t="str">
        <f t="shared" si="174"/>
        <v>N/A</v>
      </c>
      <c r="W1009" s="6" t="str">
        <f t="shared" si="175"/>
        <v>N/A</v>
      </c>
      <c r="X1009" s="5" t="s">
        <v>2886</v>
      </c>
    </row>
    <row r="1010" spans="1:24" x14ac:dyDescent="0.25">
      <c r="A1010" s="77">
        <f>VLOOKUP(C1010,'BU and Control BU Listing'!A:E,5,FALSE)</f>
        <v>17100</v>
      </c>
      <c r="B1010" s="80" t="s">
        <v>3337</v>
      </c>
      <c r="C1010" s="22" t="str">
        <f t="shared" si="167"/>
        <v>17100</v>
      </c>
      <c r="D1010" s="22" t="str">
        <f t="shared" si="168"/>
        <v>15000</v>
      </c>
      <c r="E1010" s="21" t="str">
        <f>VLOOKUP(B1010,'Table A as of March 2024'!A:G,7,FALSE)</f>
        <v>State Corporation Commission</v>
      </c>
      <c r="F1010" s="21" t="str">
        <f>VLOOKUP(B1010,'Table A as of March 2024'!A:H,8,FALSE)</f>
        <v>General Fixed Asset Acct Group</v>
      </c>
      <c r="G1010" s="11" t="str">
        <f>VLOOKUP(B1010,'Table A as of March 2024'!A:I,9,FALSE)</f>
        <v>610</v>
      </c>
      <c r="H1010" t="str">
        <f>VLOOKUP(B1010,'Table A as of March 2024'!A:L,12,FALSE)</f>
        <v>No</v>
      </c>
      <c r="I1010" s="9" t="str">
        <f>VLOOKUP(B1010,'Table A as of March 2024'!A:M,13,FALSE)</f>
        <v>N</v>
      </c>
      <c r="K1010" t="str">
        <f>VLOOKUP(G1010,'ACFR Class Vlookup'!A:B,2,FALSE)</f>
        <v>N/A</v>
      </c>
      <c r="L1010" s="1" t="str">
        <f>VLOOKUP(D1010,'Fund Information'!A:F,6,FALSE)</f>
        <v>General Fixed Asset Account Group</v>
      </c>
      <c r="M1010" s="6" t="str">
        <f t="shared" si="169"/>
        <v>N/A</v>
      </c>
      <c r="N1010" s="6" t="s">
        <v>2886</v>
      </c>
      <c r="O1010" s="6" t="str">
        <f t="shared" si="170"/>
        <v>N/A</v>
      </c>
      <c r="P1010" s="5" t="s">
        <v>2886</v>
      </c>
      <c r="Q1010" s="6" t="str">
        <f t="shared" si="171"/>
        <v>N/A</v>
      </c>
      <c r="R1010" s="7" t="str">
        <f t="shared" si="176"/>
        <v>No</v>
      </c>
      <c r="S1010" s="5" t="str">
        <f t="shared" si="172"/>
        <v>N/A</v>
      </c>
      <c r="T1010" s="6" t="str">
        <f t="shared" si="173"/>
        <v>N/A</v>
      </c>
      <c r="U1010" s="7" t="str">
        <f t="shared" si="177"/>
        <v>No</v>
      </c>
      <c r="V1010" s="5" t="str">
        <f t="shared" si="174"/>
        <v>N/A</v>
      </c>
      <c r="W1010" s="6" t="str">
        <f t="shared" si="175"/>
        <v>N/A</v>
      </c>
      <c r="X1010" s="5" t="s">
        <v>2886</v>
      </c>
    </row>
    <row r="1011" spans="1:24" x14ac:dyDescent="0.25">
      <c r="A1011" s="77">
        <f>VLOOKUP(C1011,'BU and Control BU Listing'!A:E,5,FALSE)</f>
        <v>18100</v>
      </c>
      <c r="B1011" s="80" t="s">
        <v>3352</v>
      </c>
      <c r="C1011" s="22" t="str">
        <f t="shared" si="167"/>
        <v>18100</v>
      </c>
      <c r="D1011" s="22" t="str">
        <f t="shared" si="168"/>
        <v>15000</v>
      </c>
      <c r="E1011" s="21" t="str">
        <f>VLOOKUP(B1011,'Table A as of March 2024'!A:G,7,FALSE)</f>
        <v>Dept of Labor and Industry</v>
      </c>
      <c r="F1011" s="21" t="str">
        <f>VLOOKUP(B1011,'Table A as of March 2024'!A:H,8,FALSE)</f>
        <v>General Fixed Asset Acct Group</v>
      </c>
      <c r="G1011" s="11" t="str">
        <f>VLOOKUP(B1011,'Table A as of March 2024'!A:I,9,FALSE)</f>
        <v>610</v>
      </c>
      <c r="H1011" t="str">
        <f>VLOOKUP(B1011,'Table A as of March 2024'!A:L,12,FALSE)</f>
        <v>No</v>
      </c>
      <c r="I1011" s="9" t="str">
        <f>VLOOKUP(B1011,'Table A as of March 2024'!A:M,13,FALSE)</f>
        <v>N</v>
      </c>
      <c r="K1011" t="str">
        <f>VLOOKUP(G1011,'ACFR Class Vlookup'!A:B,2,FALSE)</f>
        <v>N/A</v>
      </c>
      <c r="L1011" s="1" t="str">
        <f>VLOOKUP(D1011,'Fund Information'!A:F,6,FALSE)</f>
        <v>General Fixed Asset Account Group</v>
      </c>
      <c r="M1011" s="6" t="str">
        <f t="shared" si="169"/>
        <v>N/A</v>
      </c>
      <c r="N1011" s="6" t="s">
        <v>2886</v>
      </c>
      <c r="O1011" s="6" t="str">
        <f t="shared" si="170"/>
        <v>N/A</v>
      </c>
      <c r="P1011" s="5" t="s">
        <v>2886</v>
      </c>
      <c r="Q1011" s="6" t="str">
        <f t="shared" si="171"/>
        <v>N/A</v>
      </c>
      <c r="R1011" s="7" t="str">
        <f t="shared" si="176"/>
        <v>No</v>
      </c>
      <c r="S1011" s="5" t="str">
        <f t="shared" si="172"/>
        <v>N/A</v>
      </c>
      <c r="T1011" s="6" t="str">
        <f t="shared" si="173"/>
        <v>N/A</v>
      </c>
      <c r="U1011" s="7" t="str">
        <f t="shared" si="177"/>
        <v>No</v>
      </c>
      <c r="V1011" s="5" t="str">
        <f t="shared" si="174"/>
        <v>N/A</v>
      </c>
      <c r="W1011" s="6" t="str">
        <f t="shared" si="175"/>
        <v>N/A</v>
      </c>
      <c r="X1011" s="5" t="s">
        <v>2886</v>
      </c>
    </row>
    <row r="1012" spans="1:24" x14ac:dyDescent="0.25">
      <c r="A1012" s="77">
        <f>VLOOKUP(C1012,'BU and Control BU Listing'!A:E,5,FALSE)</f>
        <v>18200</v>
      </c>
      <c r="B1012" s="80" t="s">
        <v>3364</v>
      </c>
      <c r="C1012" s="22" t="str">
        <f t="shared" si="167"/>
        <v>18200</v>
      </c>
      <c r="D1012" s="22" t="str">
        <f t="shared" si="168"/>
        <v>15000</v>
      </c>
      <c r="E1012" s="21" t="str">
        <f>VLOOKUP(B1012,'Table A as of March 2024'!A:G,7,FALSE)</f>
        <v>Virginia Employment Commission</v>
      </c>
      <c r="F1012" s="21" t="str">
        <f>VLOOKUP(B1012,'Table A as of March 2024'!A:H,8,FALSE)</f>
        <v>General Fixed Asset Acct Group</v>
      </c>
      <c r="G1012" s="11" t="str">
        <f>VLOOKUP(B1012,'Table A as of March 2024'!A:I,9,FALSE)</f>
        <v>610</v>
      </c>
      <c r="H1012" t="str">
        <f>VLOOKUP(B1012,'Table A as of March 2024'!A:L,12,FALSE)</f>
        <v>No</v>
      </c>
      <c r="I1012" s="9" t="str">
        <f>VLOOKUP(B1012,'Table A as of March 2024'!A:M,13,FALSE)</f>
        <v>N</v>
      </c>
      <c r="K1012" t="str">
        <f>VLOOKUP(G1012,'ACFR Class Vlookup'!A:B,2,FALSE)</f>
        <v>N/A</v>
      </c>
      <c r="L1012" s="1" t="str">
        <f>VLOOKUP(D1012,'Fund Information'!A:F,6,FALSE)</f>
        <v>General Fixed Asset Account Group</v>
      </c>
      <c r="M1012" s="6" t="str">
        <f t="shared" si="169"/>
        <v>N/A</v>
      </c>
      <c r="N1012" s="6" t="s">
        <v>2886</v>
      </c>
      <c r="O1012" s="6" t="str">
        <f t="shared" si="170"/>
        <v>N/A</v>
      </c>
      <c r="P1012" s="5" t="s">
        <v>2886</v>
      </c>
      <c r="Q1012" s="6" t="str">
        <f t="shared" si="171"/>
        <v>N/A</v>
      </c>
      <c r="R1012" s="7" t="str">
        <f t="shared" si="176"/>
        <v>No</v>
      </c>
      <c r="S1012" s="5" t="str">
        <f t="shared" si="172"/>
        <v>N/A</v>
      </c>
      <c r="T1012" s="6" t="str">
        <f t="shared" si="173"/>
        <v>N/A</v>
      </c>
      <c r="U1012" s="7" t="str">
        <f t="shared" si="177"/>
        <v>No</v>
      </c>
      <c r="V1012" s="5" t="str">
        <f t="shared" si="174"/>
        <v>N/A</v>
      </c>
      <c r="W1012" s="6" t="str">
        <f t="shared" si="175"/>
        <v>N/A</v>
      </c>
      <c r="X1012" s="5" t="s">
        <v>2886</v>
      </c>
    </row>
    <row r="1013" spans="1:24" x14ac:dyDescent="0.25">
      <c r="A1013" s="77">
        <f>VLOOKUP(C1013,'BU and Control BU Listing'!A:E,5,FALSE)</f>
        <v>19100</v>
      </c>
      <c r="B1013" s="80" t="s">
        <v>3392</v>
      </c>
      <c r="C1013" s="22" t="str">
        <f t="shared" si="167"/>
        <v>19100</v>
      </c>
      <c r="D1013" s="22" t="str">
        <f t="shared" si="168"/>
        <v>15000</v>
      </c>
      <c r="E1013" s="21" t="str">
        <f>VLOOKUP(B1013,'Table A as of March 2024'!A:G,7,FALSE)</f>
        <v>VA Workers' Compensation Comm</v>
      </c>
      <c r="F1013" s="21" t="str">
        <f>VLOOKUP(B1013,'Table A as of March 2024'!A:H,8,FALSE)</f>
        <v>General Fixed Asset Acct Group</v>
      </c>
      <c r="G1013" s="11" t="str">
        <f>VLOOKUP(B1013,'Table A as of March 2024'!A:I,9,FALSE)</f>
        <v>610</v>
      </c>
      <c r="H1013" t="str">
        <f>VLOOKUP(B1013,'Table A as of March 2024'!A:L,12,FALSE)</f>
        <v>No</v>
      </c>
      <c r="I1013" s="9" t="str">
        <f>VLOOKUP(B1013,'Table A as of March 2024'!A:M,13,FALSE)</f>
        <v>N</v>
      </c>
      <c r="K1013" t="str">
        <f>VLOOKUP(G1013,'ACFR Class Vlookup'!A:B,2,FALSE)</f>
        <v>N/A</v>
      </c>
      <c r="L1013" s="1" t="str">
        <f>VLOOKUP(D1013,'Fund Information'!A:F,6,FALSE)</f>
        <v>General Fixed Asset Account Group</v>
      </c>
      <c r="M1013" s="6" t="str">
        <f t="shared" si="169"/>
        <v>N/A</v>
      </c>
      <c r="N1013" s="6" t="s">
        <v>2886</v>
      </c>
      <c r="O1013" s="6" t="str">
        <f t="shared" si="170"/>
        <v>N/A</v>
      </c>
      <c r="P1013" s="5" t="s">
        <v>2886</v>
      </c>
      <c r="Q1013" s="6" t="str">
        <f t="shared" si="171"/>
        <v>N/A</v>
      </c>
      <c r="R1013" s="7" t="str">
        <f t="shared" si="176"/>
        <v>No</v>
      </c>
      <c r="S1013" s="5" t="str">
        <f t="shared" si="172"/>
        <v>N/A</v>
      </c>
      <c r="T1013" s="6" t="str">
        <f t="shared" si="173"/>
        <v>N/A</v>
      </c>
      <c r="U1013" s="7" t="str">
        <f t="shared" si="177"/>
        <v>No</v>
      </c>
      <c r="V1013" s="5" t="str">
        <f t="shared" si="174"/>
        <v>N/A</v>
      </c>
      <c r="W1013" s="6" t="str">
        <f t="shared" si="175"/>
        <v>N/A</v>
      </c>
      <c r="X1013" s="5" t="s">
        <v>2886</v>
      </c>
    </row>
    <row r="1014" spans="1:24" x14ac:dyDescent="0.25">
      <c r="A1014" s="77">
        <f>VLOOKUP(C1014,'BU and Control BU Listing'!A:E,5,FALSE)</f>
        <v>19400</v>
      </c>
      <c r="B1014" s="80" t="s">
        <v>3442</v>
      </c>
      <c r="C1014" s="22" t="str">
        <f t="shared" si="167"/>
        <v>19400</v>
      </c>
      <c r="D1014" s="22" t="str">
        <f t="shared" si="168"/>
        <v>15000</v>
      </c>
      <c r="E1014" s="21" t="str">
        <f>VLOOKUP(B1014,'Table A as of March 2024'!A:G,7,FALSE)</f>
        <v>Department of General Services</v>
      </c>
      <c r="F1014" s="21" t="str">
        <f>VLOOKUP(B1014,'Table A as of March 2024'!A:H,8,FALSE)</f>
        <v>General Fixed Asset Acct Group</v>
      </c>
      <c r="G1014" s="11" t="str">
        <f>VLOOKUP(B1014,'Table A as of March 2024'!A:I,9,FALSE)</f>
        <v>610</v>
      </c>
      <c r="H1014" t="str">
        <f>VLOOKUP(B1014,'Table A as of March 2024'!A:L,12,FALSE)</f>
        <v>No</v>
      </c>
      <c r="I1014" s="9" t="str">
        <f>VLOOKUP(B1014,'Table A as of March 2024'!A:M,13,FALSE)</f>
        <v>N</v>
      </c>
      <c r="K1014" t="str">
        <f>VLOOKUP(G1014,'ACFR Class Vlookup'!A:B,2,FALSE)</f>
        <v>N/A</v>
      </c>
      <c r="L1014" s="1" t="str">
        <f>VLOOKUP(D1014,'Fund Information'!A:F,6,FALSE)</f>
        <v>General Fixed Asset Account Group</v>
      </c>
      <c r="M1014" s="6" t="str">
        <f t="shared" si="169"/>
        <v>N/A</v>
      </c>
      <c r="N1014" s="6" t="s">
        <v>2886</v>
      </c>
      <c r="O1014" s="6" t="str">
        <f t="shared" si="170"/>
        <v>N/A</v>
      </c>
      <c r="P1014" s="5" t="s">
        <v>2886</v>
      </c>
      <c r="Q1014" s="6" t="str">
        <f t="shared" si="171"/>
        <v>N/A</v>
      </c>
      <c r="R1014" s="7" t="str">
        <f t="shared" si="176"/>
        <v>No</v>
      </c>
      <c r="S1014" s="5" t="str">
        <f t="shared" si="172"/>
        <v>N/A</v>
      </c>
      <c r="T1014" s="6" t="str">
        <f t="shared" si="173"/>
        <v>N/A</v>
      </c>
      <c r="U1014" s="7" t="str">
        <f t="shared" si="177"/>
        <v>No</v>
      </c>
      <c r="V1014" s="5" t="str">
        <f t="shared" si="174"/>
        <v>N/A</v>
      </c>
      <c r="W1014" s="6" t="str">
        <f t="shared" si="175"/>
        <v>N/A</v>
      </c>
      <c r="X1014" s="5" t="s">
        <v>2886</v>
      </c>
    </row>
    <row r="1015" spans="1:24" x14ac:dyDescent="0.25">
      <c r="A1015" s="77">
        <f>VLOOKUP(C1015,'BU and Control BU Listing'!A:E,5,FALSE)</f>
        <v>19900</v>
      </c>
      <c r="B1015" s="80" t="s">
        <v>3485</v>
      </c>
      <c r="C1015" s="22" t="str">
        <f t="shared" si="167"/>
        <v>19900</v>
      </c>
      <c r="D1015" s="22" t="str">
        <f t="shared" si="168"/>
        <v>15000</v>
      </c>
      <c r="E1015" s="21" t="str">
        <f>VLOOKUP(B1015,'Table A as of March 2024'!A:G,7,FALSE)</f>
        <v>Dept Conservation &amp; Recreation</v>
      </c>
      <c r="F1015" s="21" t="str">
        <f>VLOOKUP(B1015,'Table A as of March 2024'!A:H,8,FALSE)</f>
        <v>General Fixed Asset Acct Group</v>
      </c>
      <c r="G1015" s="11" t="str">
        <f>VLOOKUP(B1015,'Table A as of March 2024'!A:I,9,FALSE)</f>
        <v>610</v>
      </c>
      <c r="H1015" t="str">
        <f>VLOOKUP(B1015,'Table A as of March 2024'!A:L,12,FALSE)</f>
        <v>No</v>
      </c>
      <c r="I1015" s="9" t="str">
        <f>VLOOKUP(B1015,'Table A as of March 2024'!A:M,13,FALSE)</f>
        <v>N</v>
      </c>
      <c r="K1015" t="str">
        <f>VLOOKUP(G1015,'ACFR Class Vlookup'!A:B,2,FALSE)</f>
        <v>N/A</v>
      </c>
      <c r="L1015" s="1" t="str">
        <f>VLOOKUP(D1015,'Fund Information'!A:F,6,FALSE)</f>
        <v>General Fixed Asset Account Group</v>
      </c>
      <c r="M1015" s="6" t="str">
        <f t="shared" si="169"/>
        <v>N/A</v>
      </c>
      <c r="N1015" s="6" t="s">
        <v>2886</v>
      </c>
      <c r="O1015" s="6" t="str">
        <f t="shared" si="170"/>
        <v>N/A</v>
      </c>
      <c r="P1015" s="5" t="s">
        <v>2886</v>
      </c>
      <c r="Q1015" s="6" t="str">
        <f t="shared" si="171"/>
        <v>N/A</v>
      </c>
      <c r="R1015" s="7" t="str">
        <f t="shared" si="176"/>
        <v>No</v>
      </c>
      <c r="S1015" s="5" t="str">
        <f t="shared" si="172"/>
        <v>N/A</v>
      </c>
      <c r="T1015" s="6" t="str">
        <f t="shared" si="173"/>
        <v>N/A</v>
      </c>
      <c r="U1015" s="7" t="str">
        <f t="shared" si="177"/>
        <v>No</v>
      </c>
      <c r="V1015" s="5" t="str">
        <f t="shared" si="174"/>
        <v>N/A</v>
      </c>
      <c r="W1015" s="6" t="str">
        <f t="shared" si="175"/>
        <v>N/A</v>
      </c>
      <c r="X1015" s="5" t="s">
        <v>2886</v>
      </c>
    </row>
    <row r="1016" spans="1:24" x14ac:dyDescent="0.25">
      <c r="A1016" s="77">
        <f>VLOOKUP(C1016,'BU and Control BU Listing'!A:E,5,FALSE)</f>
        <v>20100</v>
      </c>
      <c r="B1016" s="80" t="s">
        <v>3497</v>
      </c>
      <c r="C1016" s="22" t="str">
        <f t="shared" si="167"/>
        <v>20100</v>
      </c>
      <c r="D1016" s="22" t="str">
        <f t="shared" si="168"/>
        <v>15000</v>
      </c>
      <c r="E1016" s="21" t="str">
        <f>VLOOKUP(B1016,'Table A as of March 2024'!A:G,7,FALSE)</f>
        <v>Dept of Ed Central Operations</v>
      </c>
      <c r="F1016" s="21" t="str">
        <f>VLOOKUP(B1016,'Table A as of March 2024'!A:H,8,FALSE)</f>
        <v>General Fixed Asset Acct Group</v>
      </c>
      <c r="G1016" s="11" t="str">
        <f>VLOOKUP(B1016,'Table A as of March 2024'!A:I,9,FALSE)</f>
        <v>610</v>
      </c>
      <c r="H1016" t="str">
        <f>VLOOKUP(B1016,'Table A as of March 2024'!A:L,12,FALSE)</f>
        <v>No</v>
      </c>
      <c r="I1016" s="9" t="str">
        <f>VLOOKUP(B1016,'Table A as of March 2024'!A:M,13,FALSE)</f>
        <v>N</v>
      </c>
      <c r="K1016" t="str">
        <f>VLOOKUP(G1016,'ACFR Class Vlookup'!A:B,2,FALSE)</f>
        <v>N/A</v>
      </c>
      <c r="L1016" s="1" t="str">
        <f>VLOOKUP(D1016,'Fund Information'!A:F,6,FALSE)</f>
        <v>General Fixed Asset Account Group</v>
      </c>
      <c r="M1016" s="6" t="str">
        <f t="shared" si="169"/>
        <v>N/A</v>
      </c>
      <c r="N1016" s="6" t="s">
        <v>2886</v>
      </c>
      <c r="O1016" s="6" t="str">
        <f t="shared" si="170"/>
        <v>N/A</v>
      </c>
      <c r="P1016" s="5" t="s">
        <v>2886</v>
      </c>
      <c r="Q1016" s="6" t="str">
        <f t="shared" si="171"/>
        <v>N/A</v>
      </c>
      <c r="R1016" s="7" t="str">
        <f t="shared" si="176"/>
        <v>No</v>
      </c>
      <c r="S1016" s="5" t="str">
        <f t="shared" si="172"/>
        <v>N/A</v>
      </c>
      <c r="T1016" s="6" t="str">
        <f t="shared" si="173"/>
        <v>N/A</v>
      </c>
      <c r="U1016" s="7" t="str">
        <f t="shared" si="177"/>
        <v>No</v>
      </c>
      <c r="V1016" s="5" t="str">
        <f t="shared" si="174"/>
        <v>N/A</v>
      </c>
      <c r="W1016" s="6" t="str">
        <f t="shared" si="175"/>
        <v>N/A</v>
      </c>
      <c r="X1016" s="5" t="s">
        <v>2886</v>
      </c>
    </row>
    <row r="1017" spans="1:24" x14ac:dyDescent="0.25">
      <c r="A1017" s="77">
        <f>VLOOKUP(C1017,'BU and Control BU Listing'!A:E,5,FALSE)</f>
        <v>20200</v>
      </c>
      <c r="B1017" s="80" t="s">
        <v>3505</v>
      </c>
      <c r="C1017" s="22" t="str">
        <f t="shared" si="167"/>
        <v>20200</v>
      </c>
      <c r="D1017" s="22" t="str">
        <f t="shared" si="168"/>
        <v>15000</v>
      </c>
      <c r="E1017" s="21" t="str">
        <f>VLOOKUP(B1017,'Table A as of March 2024'!A:G,7,FALSE)</f>
        <v>The Library of Virginia</v>
      </c>
      <c r="F1017" s="21" t="str">
        <f>VLOOKUP(B1017,'Table A as of March 2024'!A:H,8,FALSE)</f>
        <v>General Fixed Asset Acct Group</v>
      </c>
      <c r="G1017" s="11" t="str">
        <f>VLOOKUP(B1017,'Table A as of March 2024'!A:I,9,FALSE)</f>
        <v>610</v>
      </c>
      <c r="H1017" t="str">
        <f>VLOOKUP(B1017,'Table A as of March 2024'!A:L,12,FALSE)</f>
        <v>No</v>
      </c>
      <c r="I1017" s="9" t="str">
        <f>VLOOKUP(B1017,'Table A as of March 2024'!A:M,13,FALSE)</f>
        <v>N</v>
      </c>
      <c r="K1017" t="str">
        <f>VLOOKUP(G1017,'ACFR Class Vlookup'!A:B,2,FALSE)</f>
        <v>N/A</v>
      </c>
      <c r="L1017" s="1" t="str">
        <f>VLOOKUP(D1017,'Fund Information'!A:F,6,FALSE)</f>
        <v>General Fixed Asset Account Group</v>
      </c>
      <c r="M1017" s="6" t="str">
        <f t="shared" si="169"/>
        <v>N/A</v>
      </c>
      <c r="N1017" s="6" t="s">
        <v>2886</v>
      </c>
      <c r="O1017" s="6" t="str">
        <f t="shared" si="170"/>
        <v>N/A</v>
      </c>
      <c r="P1017" s="5" t="s">
        <v>2886</v>
      </c>
      <c r="Q1017" s="6" t="str">
        <f t="shared" si="171"/>
        <v>N/A</v>
      </c>
      <c r="R1017" s="7" t="str">
        <f t="shared" si="176"/>
        <v>No</v>
      </c>
      <c r="S1017" s="5" t="str">
        <f t="shared" si="172"/>
        <v>N/A</v>
      </c>
      <c r="T1017" s="6" t="str">
        <f t="shared" si="173"/>
        <v>N/A</v>
      </c>
      <c r="U1017" s="7" t="str">
        <f t="shared" si="177"/>
        <v>No</v>
      </c>
      <c r="V1017" s="5" t="str">
        <f t="shared" si="174"/>
        <v>N/A</v>
      </c>
      <c r="W1017" s="6" t="str">
        <f t="shared" si="175"/>
        <v>N/A</v>
      </c>
      <c r="X1017" s="5" t="s">
        <v>2886</v>
      </c>
    </row>
    <row r="1018" spans="1:24" x14ac:dyDescent="0.25">
      <c r="A1018" s="77">
        <f>VLOOKUP(C1018,'BU and Control BU Listing'!A:E,5,FALSE)</f>
        <v>26200</v>
      </c>
      <c r="B1018" s="80" t="s">
        <v>3513</v>
      </c>
      <c r="C1018" s="22" t="str">
        <f t="shared" si="167"/>
        <v>20300</v>
      </c>
      <c r="D1018" s="22" t="str">
        <f t="shared" si="168"/>
        <v>15000</v>
      </c>
      <c r="E1018" s="21" t="str">
        <f>VLOOKUP(B1018,'Table A as of March 2024'!A:G,7,FALSE)</f>
        <v>Wilson Workforce &amp; Rehab Ctr</v>
      </c>
      <c r="F1018" s="21" t="str">
        <f>VLOOKUP(B1018,'Table A as of March 2024'!A:H,8,FALSE)</f>
        <v>General Fixed Asset Acct Group</v>
      </c>
      <c r="G1018" s="11" t="str">
        <f>VLOOKUP(B1018,'Table A as of March 2024'!A:I,9,FALSE)</f>
        <v>610</v>
      </c>
      <c r="H1018" t="str">
        <f>VLOOKUP(B1018,'Table A as of March 2024'!A:L,12,FALSE)</f>
        <v>No</v>
      </c>
      <c r="I1018" s="9" t="str">
        <f>VLOOKUP(B1018,'Table A as of March 2024'!A:M,13,FALSE)</f>
        <v>N</v>
      </c>
      <c r="K1018" t="str">
        <f>VLOOKUP(G1018,'ACFR Class Vlookup'!A:B,2,FALSE)</f>
        <v>N/A</v>
      </c>
      <c r="L1018" s="1" t="str">
        <f>VLOOKUP(D1018,'Fund Information'!A:F,6,FALSE)</f>
        <v>General Fixed Asset Account Group</v>
      </c>
      <c r="M1018" s="6" t="str">
        <f t="shared" si="169"/>
        <v>N/A</v>
      </c>
      <c r="N1018" s="6" t="s">
        <v>2886</v>
      </c>
      <c r="O1018" s="6" t="str">
        <f t="shared" si="170"/>
        <v>N/A</v>
      </c>
      <c r="P1018" s="5" t="s">
        <v>2886</v>
      </c>
      <c r="Q1018" s="6" t="str">
        <f t="shared" si="171"/>
        <v>N/A</v>
      </c>
      <c r="R1018" s="7" t="str">
        <f t="shared" si="176"/>
        <v>No</v>
      </c>
      <c r="S1018" s="5" t="str">
        <f t="shared" si="172"/>
        <v>N/A</v>
      </c>
      <c r="T1018" s="6" t="str">
        <f t="shared" si="173"/>
        <v>N/A</v>
      </c>
      <c r="U1018" s="7" t="str">
        <f t="shared" si="177"/>
        <v>No</v>
      </c>
      <c r="V1018" s="5" t="str">
        <f t="shared" si="174"/>
        <v>N/A</v>
      </c>
      <c r="W1018" s="6" t="str">
        <f t="shared" si="175"/>
        <v>N/A</v>
      </c>
      <c r="X1018" s="5" t="s">
        <v>2886</v>
      </c>
    </row>
    <row r="1019" spans="1:24" x14ac:dyDescent="0.25">
      <c r="A1019" s="77">
        <f>VLOOKUP(C1019,'BU and Control BU Listing'!A:E,5,FALSE)</f>
        <v>21800</v>
      </c>
      <c r="B1019" s="80" t="s">
        <v>3725</v>
      </c>
      <c r="C1019" s="22" t="str">
        <f t="shared" si="167"/>
        <v>21800</v>
      </c>
      <c r="D1019" s="22" t="str">
        <f t="shared" si="168"/>
        <v>15000</v>
      </c>
      <c r="E1019" s="21" t="str">
        <f>VLOOKUP(B1019,'Table A as of March 2024'!A:G,7,FALSE)</f>
        <v>VA School for the Deaf &amp; Blind</v>
      </c>
      <c r="F1019" s="21" t="str">
        <f>VLOOKUP(B1019,'Table A as of March 2024'!A:H,8,FALSE)</f>
        <v>General Fixed Asset Acct Group</v>
      </c>
      <c r="G1019" s="11" t="str">
        <f>VLOOKUP(B1019,'Table A as of March 2024'!A:I,9,FALSE)</f>
        <v>610</v>
      </c>
      <c r="H1019" t="str">
        <f>VLOOKUP(B1019,'Table A as of March 2024'!A:L,12,FALSE)</f>
        <v>No</v>
      </c>
      <c r="I1019" s="9" t="str">
        <f>VLOOKUP(B1019,'Table A as of March 2024'!A:M,13,FALSE)</f>
        <v>N</v>
      </c>
      <c r="K1019" t="str">
        <f>VLOOKUP(G1019,'ACFR Class Vlookup'!A:B,2,FALSE)</f>
        <v>N/A</v>
      </c>
      <c r="L1019" s="1" t="str">
        <f>VLOOKUP(D1019,'Fund Information'!A:F,6,FALSE)</f>
        <v>General Fixed Asset Account Group</v>
      </c>
      <c r="M1019" s="6" t="str">
        <f t="shared" si="169"/>
        <v>N/A</v>
      </c>
      <c r="N1019" s="6" t="s">
        <v>2886</v>
      </c>
      <c r="O1019" s="6" t="str">
        <f t="shared" si="170"/>
        <v>N/A</v>
      </c>
      <c r="P1019" s="5" t="s">
        <v>2886</v>
      </c>
      <c r="Q1019" s="6" t="str">
        <f t="shared" si="171"/>
        <v>N/A</v>
      </c>
      <c r="R1019" s="7" t="str">
        <f t="shared" si="176"/>
        <v>No</v>
      </c>
      <c r="S1019" s="5" t="str">
        <f t="shared" si="172"/>
        <v>N/A</v>
      </c>
      <c r="T1019" s="6" t="str">
        <f t="shared" si="173"/>
        <v>N/A</v>
      </c>
      <c r="U1019" s="7" t="str">
        <f t="shared" si="177"/>
        <v>No</v>
      </c>
      <c r="V1019" s="5" t="str">
        <f t="shared" si="174"/>
        <v>N/A</v>
      </c>
      <c r="W1019" s="6" t="str">
        <f t="shared" si="175"/>
        <v>N/A</v>
      </c>
      <c r="X1019" s="5" t="s">
        <v>2886</v>
      </c>
    </row>
    <row r="1020" spans="1:24" x14ac:dyDescent="0.25">
      <c r="A1020" s="77">
        <f>VLOOKUP(C1020,'BU and Control BU Listing'!A:E,5,FALSE)</f>
        <v>22200</v>
      </c>
      <c r="B1020" s="80" t="s">
        <v>3748</v>
      </c>
      <c r="C1020" s="22" t="str">
        <f t="shared" si="167"/>
        <v>22200</v>
      </c>
      <c r="D1020" s="22" t="str">
        <f t="shared" si="168"/>
        <v>15000</v>
      </c>
      <c r="E1020" s="21" t="str">
        <f>VLOOKUP(B1020,'Table A as of March 2024'!A:G,7,FALSE)</f>
        <v>Dept of Prof &amp; Occup Reg</v>
      </c>
      <c r="F1020" s="21" t="str">
        <f>VLOOKUP(B1020,'Table A as of March 2024'!A:H,8,FALSE)</f>
        <v>General Fixed Asset Acct Group</v>
      </c>
      <c r="G1020" s="11" t="str">
        <f>VLOOKUP(B1020,'Table A as of March 2024'!A:I,9,FALSE)</f>
        <v>610</v>
      </c>
      <c r="H1020" t="str">
        <f>VLOOKUP(B1020,'Table A as of March 2024'!A:L,12,FALSE)</f>
        <v>No</v>
      </c>
      <c r="I1020" s="9" t="str">
        <f>VLOOKUP(B1020,'Table A as of March 2024'!A:M,13,FALSE)</f>
        <v>N</v>
      </c>
      <c r="K1020" t="str">
        <f>VLOOKUP(G1020,'ACFR Class Vlookup'!A:B,2,FALSE)</f>
        <v>N/A</v>
      </c>
      <c r="L1020" s="1" t="str">
        <f>VLOOKUP(D1020,'Fund Information'!A:F,6,FALSE)</f>
        <v>General Fixed Asset Account Group</v>
      </c>
      <c r="M1020" s="6" t="str">
        <f t="shared" si="169"/>
        <v>N/A</v>
      </c>
      <c r="N1020" s="6" t="s">
        <v>2886</v>
      </c>
      <c r="O1020" s="6" t="str">
        <f t="shared" si="170"/>
        <v>N/A</v>
      </c>
      <c r="P1020" s="5" t="s">
        <v>2886</v>
      </c>
      <c r="Q1020" s="6" t="str">
        <f t="shared" si="171"/>
        <v>N/A</v>
      </c>
      <c r="R1020" s="7" t="str">
        <f t="shared" si="176"/>
        <v>No</v>
      </c>
      <c r="S1020" s="5" t="str">
        <f t="shared" si="172"/>
        <v>N/A</v>
      </c>
      <c r="T1020" s="6" t="str">
        <f t="shared" si="173"/>
        <v>N/A</v>
      </c>
      <c r="U1020" s="7" t="str">
        <f t="shared" si="177"/>
        <v>No</v>
      </c>
      <c r="V1020" s="5" t="str">
        <f t="shared" si="174"/>
        <v>N/A</v>
      </c>
      <c r="W1020" s="6" t="str">
        <f t="shared" si="175"/>
        <v>N/A</v>
      </c>
      <c r="X1020" s="5" t="s">
        <v>2886</v>
      </c>
    </row>
    <row r="1021" spans="1:24" x14ac:dyDescent="0.25">
      <c r="A1021" s="77">
        <f>VLOOKUP(C1021,'BU and Control BU Listing'!A:E,5,FALSE)</f>
        <v>22300</v>
      </c>
      <c r="B1021" s="80" t="s">
        <v>3755</v>
      </c>
      <c r="C1021" s="22" t="str">
        <f t="shared" si="167"/>
        <v>22300</v>
      </c>
      <c r="D1021" s="22" t="str">
        <f t="shared" si="168"/>
        <v>15000</v>
      </c>
      <c r="E1021" s="21" t="str">
        <f>VLOOKUP(B1021,'Table A as of March 2024'!A:G,7,FALSE)</f>
        <v>Dept of Health Professions</v>
      </c>
      <c r="F1021" s="21" t="str">
        <f>VLOOKUP(B1021,'Table A as of March 2024'!A:H,8,FALSE)</f>
        <v>General Fixed Asset Acct Group</v>
      </c>
      <c r="G1021" s="11" t="str">
        <f>VLOOKUP(B1021,'Table A as of March 2024'!A:I,9,FALSE)</f>
        <v>610</v>
      </c>
      <c r="H1021" t="str">
        <f>VLOOKUP(B1021,'Table A as of March 2024'!A:L,12,FALSE)</f>
        <v>No</v>
      </c>
      <c r="I1021" s="9" t="str">
        <f>VLOOKUP(B1021,'Table A as of March 2024'!A:M,13,FALSE)</f>
        <v>N</v>
      </c>
      <c r="K1021" t="str">
        <f>VLOOKUP(G1021,'ACFR Class Vlookup'!A:B,2,FALSE)</f>
        <v>N/A</v>
      </c>
      <c r="L1021" s="1" t="str">
        <f>VLOOKUP(D1021,'Fund Information'!A:F,6,FALSE)</f>
        <v>General Fixed Asset Account Group</v>
      </c>
      <c r="M1021" s="6" t="str">
        <f t="shared" si="169"/>
        <v>N/A</v>
      </c>
      <c r="N1021" s="6" t="s">
        <v>2886</v>
      </c>
      <c r="O1021" s="6" t="str">
        <f t="shared" si="170"/>
        <v>N/A</v>
      </c>
      <c r="P1021" s="5" t="s">
        <v>2886</v>
      </c>
      <c r="Q1021" s="6" t="str">
        <f t="shared" si="171"/>
        <v>N/A</v>
      </c>
      <c r="R1021" s="7" t="str">
        <f t="shared" si="176"/>
        <v>No</v>
      </c>
      <c r="S1021" s="5" t="str">
        <f t="shared" si="172"/>
        <v>N/A</v>
      </c>
      <c r="T1021" s="6" t="str">
        <f t="shared" si="173"/>
        <v>N/A</v>
      </c>
      <c r="U1021" s="7" t="str">
        <f t="shared" si="177"/>
        <v>No</v>
      </c>
      <c r="V1021" s="5" t="str">
        <f t="shared" si="174"/>
        <v>N/A</v>
      </c>
      <c r="W1021" s="6" t="str">
        <f t="shared" si="175"/>
        <v>N/A</v>
      </c>
      <c r="X1021" s="5" t="s">
        <v>2886</v>
      </c>
    </row>
    <row r="1022" spans="1:24" x14ac:dyDescent="0.25">
      <c r="A1022" s="77">
        <f>VLOOKUP(C1022,'BU and Control BU Listing'!A:E,5,FALSE)</f>
        <v>15100</v>
      </c>
      <c r="B1022" s="80" t="s">
        <v>3759</v>
      </c>
      <c r="C1022" s="22" t="str">
        <f t="shared" si="167"/>
        <v>22600</v>
      </c>
      <c r="D1022" s="22" t="str">
        <f t="shared" si="168"/>
        <v>15000</v>
      </c>
      <c r="E1022" s="21" t="str">
        <f>VLOOKUP(B1022,'Table A as of March 2024'!A:G,7,FALSE)</f>
        <v>Board of Accountancy</v>
      </c>
      <c r="F1022" s="21" t="str">
        <f>VLOOKUP(B1022,'Table A as of March 2024'!A:H,8,FALSE)</f>
        <v>General Fixed Asset Acct Group</v>
      </c>
      <c r="G1022" s="11" t="str">
        <f>VLOOKUP(B1022,'Table A as of March 2024'!A:I,9,FALSE)</f>
        <v>610</v>
      </c>
      <c r="H1022" t="str">
        <f>VLOOKUP(B1022,'Table A as of March 2024'!A:L,12,FALSE)</f>
        <v>No</v>
      </c>
      <c r="I1022" s="9" t="str">
        <f>VLOOKUP(B1022,'Table A as of March 2024'!A:M,13,FALSE)</f>
        <v>N</v>
      </c>
      <c r="K1022" t="str">
        <f>VLOOKUP(G1022,'ACFR Class Vlookup'!A:B,2,FALSE)</f>
        <v>N/A</v>
      </c>
      <c r="L1022" s="1" t="str">
        <f>VLOOKUP(D1022,'Fund Information'!A:F,6,FALSE)</f>
        <v>General Fixed Asset Account Group</v>
      </c>
      <c r="M1022" s="6" t="str">
        <f t="shared" si="169"/>
        <v>N/A</v>
      </c>
      <c r="N1022" s="6" t="s">
        <v>2886</v>
      </c>
      <c r="O1022" s="6" t="str">
        <f t="shared" si="170"/>
        <v>N/A</v>
      </c>
      <c r="P1022" s="5" t="s">
        <v>2886</v>
      </c>
      <c r="Q1022" s="6" t="str">
        <f t="shared" si="171"/>
        <v>N/A</v>
      </c>
      <c r="R1022" s="7" t="str">
        <f t="shared" si="176"/>
        <v>No</v>
      </c>
      <c r="S1022" s="5" t="str">
        <f t="shared" si="172"/>
        <v>N/A</v>
      </c>
      <c r="T1022" s="6" t="str">
        <f t="shared" si="173"/>
        <v>N/A</v>
      </c>
      <c r="U1022" s="7" t="str">
        <f t="shared" si="177"/>
        <v>No</v>
      </c>
      <c r="V1022" s="5" t="str">
        <f t="shared" si="174"/>
        <v>N/A</v>
      </c>
      <c r="W1022" s="6" t="str">
        <f t="shared" si="175"/>
        <v>N/A</v>
      </c>
      <c r="X1022" s="5" t="s">
        <v>2886</v>
      </c>
    </row>
    <row r="1023" spans="1:24" x14ac:dyDescent="0.25">
      <c r="A1023" s="77">
        <f>VLOOKUP(C1023,'BU and Control BU Listing'!A:E,5,FALSE)</f>
        <v>23300</v>
      </c>
      <c r="B1023" s="80" t="s">
        <v>3766</v>
      </c>
      <c r="C1023" s="22" t="str">
        <f t="shared" si="167"/>
        <v>23300</v>
      </c>
      <c r="D1023" s="22" t="str">
        <f t="shared" si="168"/>
        <v>15000</v>
      </c>
      <c r="E1023" s="21" t="str">
        <f>VLOOKUP(B1023,'Table A as of March 2024'!A:G,7,FALSE)</f>
        <v>Board of Bar Examiners</v>
      </c>
      <c r="F1023" s="21" t="str">
        <f>VLOOKUP(B1023,'Table A as of March 2024'!A:H,8,FALSE)</f>
        <v>General Fixed Asset Acct Group</v>
      </c>
      <c r="G1023" s="11" t="str">
        <f>VLOOKUP(B1023,'Table A as of March 2024'!A:I,9,FALSE)</f>
        <v>610</v>
      </c>
      <c r="H1023" t="str">
        <f>VLOOKUP(B1023,'Table A as of March 2024'!A:L,12,FALSE)</f>
        <v>No</v>
      </c>
      <c r="I1023" s="9" t="str">
        <f>VLOOKUP(B1023,'Table A as of March 2024'!A:M,13,FALSE)</f>
        <v>N</v>
      </c>
      <c r="K1023" t="str">
        <f>VLOOKUP(G1023,'ACFR Class Vlookup'!A:B,2,FALSE)</f>
        <v>N/A</v>
      </c>
      <c r="L1023" s="1" t="str">
        <f>VLOOKUP(D1023,'Fund Information'!A:F,6,FALSE)</f>
        <v>General Fixed Asset Account Group</v>
      </c>
      <c r="M1023" s="6" t="str">
        <f t="shared" si="169"/>
        <v>N/A</v>
      </c>
      <c r="N1023" s="6" t="s">
        <v>2886</v>
      </c>
      <c r="O1023" s="6" t="str">
        <f t="shared" si="170"/>
        <v>N/A</v>
      </c>
      <c r="P1023" s="5" t="s">
        <v>2886</v>
      </c>
      <c r="Q1023" s="6" t="str">
        <f t="shared" si="171"/>
        <v>N/A</v>
      </c>
      <c r="R1023" s="7" t="str">
        <f t="shared" si="176"/>
        <v>No</v>
      </c>
      <c r="S1023" s="5" t="str">
        <f t="shared" si="172"/>
        <v>N/A</v>
      </c>
      <c r="T1023" s="6" t="str">
        <f t="shared" si="173"/>
        <v>N/A</v>
      </c>
      <c r="U1023" s="7" t="str">
        <f t="shared" si="177"/>
        <v>No</v>
      </c>
      <c r="V1023" s="5" t="str">
        <f t="shared" si="174"/>
        <v>N/A</v>
      </c>
      <c r="W1023" s="6" t="str">
        <f t="shared" si="175"/>
        <v>N/A</v>
      </c>
      <c r="X1023" s="5" t="s">
        <v>2886</v>
      </c>
    </row>
    <row r="1024" spans="1:24" x14ac:dyDescent="0.25">
      <c r="A1024" s="77">
        <f>VLOOKUP(C1024,'BU and Control BU Listing'!A:E,5,FALSE)</f>
        <v>23800</v>
      </c>
      <c r="B1024" s="80" t="s">
        <v>3795</v>
      </c>
      <c r="C1024" s="22" t="str">
        <f t="shared" si="167"/>
        <v>23800</v>
      </c>
      <c r="D1024" s="22" t="str">
        <f t="shared" si="168"/>
        <v>15000</v>
      </c>
      <c r="E1024" s="21" t="str">
        <f>VLOOKUP(B1024,'Table A as of March 2024'!A:G,7,FALSE)</f>
        <v>Virginia Museum of Fine Arts</v>
      </c>
      <c r="F1024" s="21" t="str">
        <f>VLOOKUP(B1024,'Table A as of March 2024'!A:H,8,FALSE)</f>
        <v>General Fixed Asset Acct Group</v>
      </c>
      <c r="G1024" s="11" t="str">
        <f>VLOOKUP(B1024,'Table A as of March 2024'!A:I,9,FALSE)</f>
        <v>610</v>
      </c>
      <c r="H1024" t="str">
        <f>VLOOKUP(B1024,'Table A as of March 2024'!A:L,12,FALSE)</f>
        <v>No</v>
      </c>
      <c r="I1024" s="9" t="str">
        <f>VLOOKUP(B1024,'Table A as of March 2024'!A:M,13,FALSE)</f>
        <v>N</v>
      </c>
      <c r="K1024" t="str">
        <f>VLOOKUP(G1024,'ACFR Class Vlookup'!A:B,2,FALSE)</f>
        <v>N/A</v>
      </c>
      <c r="L1024" s="1" t="str">
        <f>VLOOKUP(D1024,'Fund Information'!A:F,6,FALSE)</f>
        <v>General Fixed Asset Account Group</v>
      </c>
      <c r="M1024" s="6" t="str">
        <f t="shared" si="169"/>
        <v>N/A</v>
      </c>
      <c r="N1024" s="6" t="s">
        <v>2886</v>
      </c>
      <c r="O1024" s="6" t="str">
        <f t="shared" si="170"/>
        <v>N/A</v>
      </c>
      <c r="P1024" s="5" t="s">
        <v>2886</v>
      </c>
      <c r="Q1024" s="6" t="str">
        <f t="shared" si="171"/>
        <v>N/A</v>
      </c>
      <c r="R1024" s="7" t="str">
        <f t="shared" si="176"/>
        <v>No</v>
      </c>
      <c r="S1024" s="5" t="str">
        <f t="shared" si="172"/>
        <v>N/A</v>
      </c>
      <c r="T1024" s="6" t="str">
        <f t="shared" si="173"/>
        <v>N/A</v>
      </c>
      <c r="U1024" s="7" t="str">
        <f t="shared" si="177"/>
        <v>No</v>
      </c>
      <c r="V1024" s="5" t="str">
        <f t="shared" si="174"/>
        <v>N/A</v>
      </c>
      <c r="W1024" s="6" t="str">
        <f t="shared" si="175"/>
        <v>N/A</v>
      </c>
      <c r="X1024" s="5" t="s">
        <v>2886</v>
      </c>
    </row>
    <row r="1025" spans="1:24" x14ac:dyDescent="0.25">
      <c r="A1025" s="77">
        <f>VLOOKUP(C1025,'BU and Control BU Listing'!A:E,5,FALSE)</f>
        <v>23900</v>
      </c>
      <c r="B1025" s="80" t="s">
        <v>3804</v>
      </c>
      <c r="C1025" s="22" t="str">
        <f t="shared" si="167"/>
        <v>23900</v>
      </c>
      <c r="D1025" s="22" t="str">
        <f t="shared" si="168"/>
        <v>15000</v>
      </c>
      <c r="E1025" s="21" t="str">
        <f>VLOOKUP(B1025,'Table A as of March 2024'!A:G,7,FALSE)</f>
        <v>Frontier Culture Musuem of VA</v>
      </c>
      <c r="F1025" s="21" t="str">
        <f>VLOOKUP(B1025,'Table A as of March 2024'!A:H,8,FALSE)</f>
        <v>General Fixed Asset Acct Group</v>
      </c>
      <c r="G1025" s="11" t="str">
        <f>VLOOKUP(B1025,'Table A as of March 2024'!A:I,9,FALSE)</f>
        <v>610</v>
      </c>
      <c r="H1025" t="str">
        <f>VLOOKUP(B1025,'Table A as of March 2024'!A:L,12,FALSE)</f>
        <v>No</v>
      </c>
      <c r="I1025" s="9" t="str">
        <f>VLOOKUP(B1025,'Table A as of March 2024'!A:M,13,FALSE)</f>
        <v>N</v>
      </c>
      <c r="K1025" t="str">
        <f>VLOOKUP(G1025,'ACFR Class Vlookup'!A:B,2,FALSE)</f>
        <v>N/A</v>
      </c>
      <c r="L1025" s="1" t="str">
        <f>VLOOKUP(D1025,'Fund Information'!A:F,6,FALSE)</f>
        <v>General Fixed Asset Account Group</v>
      </c>
      <c r="M1025" s="6" t="str">
        <f t="shared" si="169"/>
        <v>N/A</v>
      </c>
      <c r="N1025" s="6" t="s">
        <v>2886</v>
      </c>
      <c r="O1025" s="6" t="str">
        <f t="shared" si="170"/>
        <v>N/A</v>
      </c>
      <c r="P1025" s="5" t="s">
        <v>2886</v>
      </c>
      <c r="Q1025" s="6" t="str">
        <f t="shared" si="171"/>
        <v>N/A</v>
      </c>
      <c r="R1025" s="7" t="str">
        <f t="shared" si="176"/>
        <v>No</v>
      </c>
      <c r="S1025" s="5" t="str">
        <f t="shared" si="172"/>
        <v>N/A</v>
      </c>
      <c r="T1025" s="6" t="str">
        <f t="shared" si="173"/>
        <v>N/A</v>
      </c>
      <c r="U1025" s="7" t="str">
        <f t="shared" si="177"/>
        <v>No</v>
      </c>
      <c r="V1025" s="5" t="str">
        <f t="shared" si="174"/>
        <v>N/A</v>
      </c>
      <c r="W1025" s="6" t="str">
        <f t="shared" si="175"/>
        <v>N/A</v>
      </c>
      <c r="X1025" s="5" t="s">
        <v>2886</v>
      </c>
    </row>
    <row r="1026" spans="1:24" x14ac:dyDescent="0.25">
      <c r="A1026" s="77">
        <f>VLOOKUP(C1026,'BU and Control BU Listing'!A:E,5,FALSE)</f>
        <v>24500</v>
      </c>
      <c r="B1026" s="80" t="s">
        <v>3845</v>
      </c>
      <c r="C1026" s="22" t="str">
        <f t="shared" si="167"/>
        <v>24500</v>
      </c>
      <c r="D1026" s="22" t="str">
        <f t="shared" si="168"/>
        <v>15000</v>
      </c>
      <c r="E1026" s="21" t="str">
        <f>VLOOKUP(B1026,'Table A as of March 2024'!A:G,7,FALSE)</f>
        <v>State Council of Higher Educ</v>
      </c>
      <c r="F1026" s="21" t="str">
        <f>VLOOKUP(B1026,'Table A as of March 2024'!A:H,8,FALSE)</f>
        <v>General Fixed Asset Acct Group</v>
      </c>
      <c r="G1026" s="11" t="str">
        <f>VLOOKUP(B1026,'Table A as of March 2024'!A:I,9,FALSE)</f>
        <v>610</v>
      </c>
      <c r="H1026" t="str">
        <f>VLOOKUP(B1026,'Table A as of March 2024'!A:L,12,FALSE)</f>
        <v>No</v>
      </c>
      <c r="I1026" s="9" t="str">
        <f>VLOOKUP(B1026,'Table A as of March 2024'!A:M,13,FALSE)</f>
        <v>N</v>
      </c>
      <c r="K1026" t="str">
        <f>VLOOKUP(G1026,'ACFR Class Vlookup'!A:B,2,FALSE)</f>
        <v>N/A</v>
      </c>
      <c r="L1026" s="1" t="str">
        <f>VLOOKUP(D1026,'Fund Information'!A:F,6,FALSE)</f>
        <v>General Fixed Asset Account Group</v>
      </c>
      <c r="M1026" s="6" t="str">
        <f t="shared" si="169"/>
        <v>N/A</v>
      </c>
      <c r="N1026" s="6" t="s">
        <v>2886</v>
      </c>
      <c r="O1026" s="6" t="str">
        <f t="shared" si="170"/>
        <v>N/A</v>
      </c>
      <c r="P1026" s="5" t="s">
        <v>2886</v>
      </c>
      <c r="Q1026" s="6" t="str">
        <f t="shared" si="171"/>
        <v>N/A</v>
      </c>
      <c r="R1026" s="7" t="str">
        <f t="shared" si="176"/>
        <v>No</v>
      </c>
      <c r="S1026" s="5" t="str">
        <f t="shared" si="172"/>
        <v>N/A</v>
      </c>
      <c r="T1026" s="6" t="str">
        <f t="shared" si="173"/>
        <v>N/A</v>
      </c>
      <c r="U1026" s="7" t="str">
        <f t="shared" si="177"/>
        <v>No</v>
      </c>
      <c r="V1026" s="5" t="str">
        <f t="shared" si="174"/>
        <v>N/A</v>
      </c>
      <c r="W1026" s="6" t="str">
        <f t="shared" si="175"/>
        <v>N/A</v>
      </c>
      <c r="X1026" s="5" t="s">
        <v>2886</v>
      </c>
    </row>
    <row r="1027" spans="1:24" x14ac:dyDescent="0.25">
      <c r="A1027" s="77">
        <f>VLOOKUP(C1027,'BU and Control BU Listing'!A:E,5,FALSE)</f>
        <v>26200</v>
      </c>
      <c r="B1027" s="80" t="s">
        <v>3923</v>
      </c>
      <c r="C1027" s="22" t="str">
        <f t="shared" ref="C1027:C1090" si="178">LEFT(B1027,5)</f>
        <v>26200</v>
      </c>
      <c r="D1027" s="22" t="str">
        <f t="shared" ref="D1027:D1090" si="179">RIGHT(B1027,5)</f>
        <v>15000</v>
      </c>
      <c r="E1027" s="21" t="str">
        <f>VLOOKUP(B1027,'Table A as of March 2024'!A:G,7,FALSE)</f>
        <v>Dept for Aging &amp; Rehab Svcs</v>
      </c>
      <c r="F1027" s="21" t="str">
        <f>VLOOKUP(B1027,'Table A as of March 2024'!A:H,8,FALSE)</f>
        <v>General Fixed Asset Acct Group</v>
      </c>
      <c r="G1027" s="11" t="str">
        <f>VLOOKUP(B1027,'Table A as of March 2024'!A:I,9,FALSE)</f>
        <v>610</v>
      </c>
      <c r="H1027" t="str">
        <f>VLOOKUP(B1027,'Table A as of March 2024'!A:L,12,FALSE)</f>
        <v>No</v>
      </c>
      <c r="I1027" s="9" t="str">
        <f>VLOOKUP(B1027,'Table A as of March 2024'!A:M,13,FALSE)</f>
        <v>N</v>
      </c>
      <c r="K1027" t="str">
        <f>VLOOKUP(G1027,'ACFR Class Vlookup'!A:B,2,FALSE)</f>
        <v>N/A</v>
      </c>
      <c r="L1027" s="1" t="str">
        <f>VLOOKUP(D1027,'Fund Information'!A:F,6,FALSE)</f>
        <v>General Fixed Asset Account Group</v>
      </c>
      <c r="M1027" s="6" t="str">
        <f t="shared" ref="M1027:M1090" si="180">IF(L1027="","Answer Required","N/A")</f>
        <v>N/A</v>
      </c>
      <c r="N1027" s="6" t="s">
        <v>2886</v>
      </c>
      <c r="O1027" s="6" t="str">
        <f t="shared" ref="O1027:O1090" si="181">IF(N1027="No","Answer Required","N/A")</f>
        <v>N/A</v>
      </c>
      <c r="P1027" s="5" t="s">
        <v>2886</v>
      </c>
      <c r="Q1027" s="6" t="str">
        <f t="shared" ref="Q1027:Q1090" si="182">IF(P1027="No","Answer Required","N/A")</f>
        <v>N/A</v>
      </c>
      <c r="R1027" s="7" t="str">
        <f t="shared" si="176"/>
        <v>No</v>
      </c>
      <c r="S1027" s="5" t="str">
        <f t="shared" ref="S1027:S1090" si="183">IF($K1027="Governmental","Answer Required","N/A")</f>
        <v>N/A</v>
      </c>
      <c r="T1027" s="6" t="str">
        <f t="shared" ref="T1027:T1090" si="184">IF(AND(S1027="Yes",R1027="Yes"),"Answer Required",IF(AND(S1027="no",R1027="no"),"Answer Required","N/A"))</f>
        <v>N/A</v>
      </c>
      <c r="U1027" s="7" t="str">
        <f t="shared" si="177"/>
        <v>No</v>
      </c>
      <c r="V1027" s="5" t="str">
        <f t="shared" ref="V1027:V1090" si="185">IF($K1027="Governmental","Answer Required","N/A")</f>
        <v>N/A</v>
      </c>
      <c r="W1027" s="6" t="str">
        <f t="shared" ref="W1027:W1090" si="186">IF(AND(V1027="Yes",U1027="Yes"),"Answer Required",IF(AND(V1027="no",U1027="no"),"Answer Required","N/A"))</f>
        <v>N/A</v>
      </c>
      <c r="X1027" s="5" t="s">
        <v>2886</v>
      </c>
    </row>
    <row r="1028" spans="1:24" x14ac:dyDescent="0.25">
      <c r="A1028" s="77">
        <f>VLOOKUP(C1028,'BU and Control BU Listing'!A:E,5,FALSE)</f>
        <v>26200</v>
      </c>
      <c r="B1028" s="80" t="s">
        <v>3929</v>
      </c>
      <c r="C1028" s="22" t="str">
        <f t="shared" si="178"/>
        <v>26300</v>
      </c>
      <c r="D1028" s="22" t="str">
        <f t="shared" si="179"/>
        <v>15000</v>
      </c>
      <c r="E1028" s="21" t="str">
        <f>VLOOKUP(B1028,'Table A as of March 2024'!A:G,7,FALSE)</f>
        <v>Rehab Ctr for the Blind</v>
      </c>
      <c r="F1028" s="21" t="str">
        <f>VLOOKUP(B1028,'Table A as of March 2024'!A:H,8,FALSE)</f>
        <v>General Fixed Asset Acct Group</v>
      </c>
      <c r="G1028" s="11" t="str">
        <f>VLOOKUP(B1028,'Table A as of March 2024'!A:I,9,FALSE)</f>
        <v>610</v>
      </c>
      <c r="H1028" t="str">
        <f>VLOOKUP(B1028,'Table A as of March 2024'!A:L,12,FALSE)</f>
        <v>No</v>
      </c>
      <c r="I1028" s="9" t="str">
        <f>VLOOKUP(B1028,'Table A as of March 2024'!A:M,13,FALSE)</f>
        <v>N</v>
      </c>
      <c r="K1028" t="str">
        <f>VLOOKUP(G1028,'ACFR Class Vlookup'!A:B,2,FALSE)</f>
        <v>N/A</v>
      </c>
      <c r="L1028" s="1" t="str">
        <f>VLOOKUP(D1028,'Fund Information'!A:F,6,FALSE)</f>
        <v>General Fixed Asset Account Group</v>
      </c>
      <c r="M1028" s="6" t="str">
        <f t="shared" si="180"/>
        <v>N/A</v>
      </c>
      <c r="N1028" s="6" t="s">
        <v>2886</v>
      </c>
      <c r="O1028" s="6" t="str">
        <f t="shared" si="181"/>
        <v>N/A</v>
      </c>
      <c r="P1028" s="5" t="s">
        <v>2886</v>
      </c>
      <c r="Q1028" s="6" t="str">
        <f t="shared" si="182"/>
        <v>N/A</v>
      </c>
      <c r="R1028" s="7" t="str">
        <f t="shared" si="176"/>
        <v>No</v>
      </c>
      <c r="S1028" s="5" t="str">
        <f t="shared" si="183"/>
        <v>N/A</v>
      </c>
      <c r="T1028" s="6" t="str">
        <f t="shared" si="184"/>
        <v>N/A</v>
      </c>
      <c r="U1028" s="7" t="str">
        <f t="shared" si="177"/>
        <v>No</v>
      </c>
      <c r="V1028" s="5" t="str">
        <f t="shared" si="185"/>
        <v>N/A</v>
      </c>
      <c r="W1028" s="6" t="str">
        <f t="shared" si="186"/>
        <v>N/A</v>
      </c>
      <c r="X1028" s="5" t="s">
        <v>2886</v>
      </c>
    </row>
    <row r="1029" spans="1:24" x14ac:dyDescent="0.25">
      <c r="A1029" s="77">
        <f>VLOOKUP(C1029,'BU and Control BU Listing'!A:E,5,FALSE)</f>
        <v>30100</v>
      </c>
      <c r="B1029" s="80" t="s">
        <v>4294</v>
      </c>
      <c r="C1029" s="22" t="str">
        <f t="shared" si="178"/>
        <v>30100</v>
      </c>
      <c r="D1029" s="22" t="str">
        <f t="shared" si="179"/>
        <v>15000</v>
      </c>
      <c r="E1029" s="21" t="str">
        <f>VLOOKUP(B1029,'Table A as of March 2024'!A:G,7,FALSE)</f>
        <v>Agriculture &amp; Consumer Svcs</v>
      </c>
      <c r="F1029" s="21" t="str">
        <f>VLOOKUP(B1029,'Table A as of March 2024'!A:H,8,FALSE)</f>
        <v>General Fixed Asset Acct Group</v>
      </c>
      <c r="G1029" s="11" t="str">
        <f>VLOOKUP(B1029,'Table A as of March 2024'!A:I,9,FALSE)</f>
        <v>610</v>
      </c>
      <c r="H1029" t="str">
        <f>VLOOKUP(B1029,'Table A as of March 2024'!A:L,12,FALSE)</f>
        <v>No</v>
      </c>
      <c r="I1029" s="9" t="str">
        <f>VLOOKUP(B1029,'Table A as of March 2024'!A:M,13,FALSE)</f>
        <v>N</v>
      </c>
      <c r="K1029" t="str">
        <f>VLOOKUP(G1029,'ACFR Class Vlookup'!A:B,2,FALSE)</f>
        <v>N/A</v>
      </c>
      <c r="L1029" s="1" t="str">
        <f>VLOOKUP(D1029,'Fund Information'!A:F,6,FALSE)</f>
        <v>General Fixed Asset Account Group</v>
      </c>
      <c r="M1029" s="6" t="str">
        <f t="shared" si="180"/>
        <v>N/A</v>
      </c>
      <c r="N1029" s="6" t="s">
        <v>2886</v>
      </c>
      <c r="O1029" s="6" t="str">
        <f t="shared" si="181"/>
        <v>N/A</v>
      </c>
      <c r="P1029" s="5" t="s">
        <v>2886</v>
      </c>
      <c r="Q1029" s="6" t="str">
        <f t="shared" si="182"/>
        <v>N/A</v>
      </c>
      <c r="R1029" s="7" t="str">
        <f t="shared" si="176"/>
        <v>No</v>
      </c>
      <c r="S1029" s="5" t="str">
        <f t="shared" si="183"/>
        <v>N/A</v>
      </c>
      <c r="T1029" s="6" t="str">
        <f t="shared" si="184"/>
        <v>N/A</v>
      </c>
      <c r="U1029" s="7" t="str">
        <f t="shared" si="177"/>
        <v>No</v>
      </c>
      <c r="V1029" s="5" t="str">
        <f t="shared" si="185"/>
        <v>N/A</v>
      </c>
      <c r="W1029" s="6" t="str">
        <f t="shared" si="186"/>
        <v>N/A</v>
      </c>
      <c r="X1029" s="5" t="s">
        <v>2886</v>
      </c>
    </row>
    <row r="1030" spans="1:24" x14ac:dyDescent="0.25">
      <c r="A1030" s="77">
        <f>VLOOKUP(C1030,'BU and Control BU Listing'!A:E,5,FALSE)</f>
        <v>35000</v>
      </c>
      <c r="B1030" s="80" t="s">
        <v>4323</v>
      </c>
      <c r="C1030" s="22" t="str">
        <f t="shared" si="178"/>
        <v>35000</v>
      </c>
      <c r="D1030" s="22" t="str">
        <f t="shared" si="179"/>
        <v>15000</v>
      </c>
      <c r="E1030" s="21" t="str">
        <f>VLOOKUP(B1030,'Table A as of March 2024'!A:G,7,FALSE)</f>
        <v>Small Bus and Supp Diversity</v>
      </c>
      <c r="F1030" s="21" t="str">
        <f>VLOOKUP(B1030,'Table A as of March 2024'!A:H,8,FALSE)</f>
        <v>General Fixed Asset Acct Group</v>
      </c>
      <c r="G1030" s="11" t="str">
        <f>VLOOKUP(B1030,'Table A as of March 2024'!A:I,9,FALSE)</f>
        <v>610</v>
      </c>
      <c r="H1030" t="str">
        <f>VLOOKUP(B1030,'Table A as of March 2024'!A:L,12,FALSE)</f>
        <v>No</v>
      </c>
      <c r="I1030" s="9" t="str">
        <f>VLOOKUP(B1030,'Table A as of March 2024'!A:M,13,FALSE)</f>
        <v>N</v>
      </c>
      <c r="K1030" t="str">
        <f>VLOOKUP(G1030,'ACFR Class Vlookup'!A:B,2,FALSE)</f>
        <v>N/A</v>
      </c>
      <c r="L1030" s="1" t="str">
        <f>VLOOKUP(D1030,'Fund Information'!A:F,6,FALSE)</f>
        <v>General Fixed Asset Account Group</v>
      </c>
      <c r="M1030" s="6" t="str">
        <f t="shared" si="180"/>
        <v>N/A</v>
      </c>
      <c r="N1030" s="6" t="s">
        <v>2886</v>
      </c>
      <c r="O1030" s="6" t="str">
        <f t="shared" si="181"/>
        <v>N/A</v>
      </c>
      <c r="P1030" s="5" t="s">
        <v>2886</v>
      </c>
      <c r="Q1030" s="6" t="str">
        <f t="shared" si="182"/>
        <v>N/A</v>
      </c>
      <c r="R1030" s="7" t="str">
        <f t="shared" si="176"/>
        <v>No</v>
      </c>
      <c r="S1030" s="5" t="str">
        <f t="shared" si="183"/>
        <v>N/A</v>
      </c>
      <c r="T1030" s="6" t="str">
        <f t="shared" si="184"/>
        <v>N/A</v>
      </c>
      <c r="U1030" s="7" t="str">
        <f t="shared" si="177"/>
        <v>No</v>
      </c>
      <c r="V1030" s="5" t="str">
        <f t="shared" si="185"/>
        <v>N/A</v>
      </c>
      <c r="W1030" s="6" t="str">
        <f t="shared" si="186"/>
        <v>N/A</v>
      </c>
      <c r="X1030" s="5" t="s">
        <v>2886</v>
      </c>
    </row>
    <row r="1031" spans="1:24" x14ac:dyDescent="0.25">
      <c r="A1031" s="77">
        <f>VLOOKUP(C1031,'BU and Control BU Listing'!A:E,5,FALSE)</f>
        <v>36000</v>
      </c>
      <c r="B1031" s="80" t="s">
        <v>4325</v>
      </c>
      <c r="C1031" s="22" t="str">
        <f t="shared" si="178"/>
        <v>36000</v>
      </c>
      <c r="D1031" s="22" t="str">
        <f t="shared" si="179"/>
        <v>15000</v>
      </c>
      <c r="E1031" s="21" t="str">
        <f>VLOOKUP(B1031,'Table A as of March 2024'!A:G,7,FALSE)</f>
        <v>Fort Monroe Authority</v>
      </c>
      <c r="F1031" s="21" t="str">
        <f>VLOOKUP(B1031,'Table A as of March 2024'!A:H,8,FALSE)</f>
        <v>General Fixed Asset Acct Group</v>
      </c>
      <c r="G1031" s="11" t="str">
        <f>VLOOKUP(B1031,'Table A as of March 2024'!A:I,9,FALSE)</f>
        <v>610</v>
      </c>
      <c r="H1031" t="str">
        <f>VLOOKUP(B1031,'Table A as of March 2024'!A:L,12,FALSE)</f>
        <v>No</v>
      </c>
      <c r="I1031" s="9" t="str">
        <f>VLOOKUP(B1031,'Table A as of March 2024'!A:M,13,FALSE)</f>
        <v>N</v>
      </c>
      <c r="K1031" t="str">
        <f>VLOOKUP(G1031,'ACFR Class Vlookup'!A:B,2,FALSE)</f>
        <v>N/A</v>
      </c>
      <c r="L1031" s="1" t="str">
        <f>VLOOKUP(D1031,'Fund Information'!A:F,6,FALSE)</f>
        <v>General Fixed Asset Account Group</v>
      </c>
      <c r="M1031" s="6" t="str">
        <f t="shared" si="180"/>
        <v>N/A</v>
      </c>
      <c r="N1031" s="6" t="s">
        <v>2886</v>
      </c>
      <c r="O1031" s="6" t="str">
        <f t="shared" si="181"/>
        <v>N/A</v>
      </c>
      <c r="P1031" s="5" t="s">
        <v>2886</v>
      </c>
      <c r="Q1031" s="6" t="str">
        <f t="shared" si="182"/>
        <v>N/A</v>
      </c>
      <c r="R1031" s="7" t="str">
        <f t="shared" si="176"/>
        <v>No</v>
      </c>
      <c r="S1031" s="5" t="str">
        <f t="shared" si="183"/>
        <v>N/A</v>
      </c>
      <c r="T1031" s="6" t="str">
        <f t="shared" si="184"/>
        <v>N/A</v>
      </c>
      <c r="U1031" s="7" t="str">
        <f t="shared" si="177"/>
        <v>No</v>
      </c>
      <c r="V1031" s="5" t="str">
        <f t="shared" si="185"/>
        <v>N/A</v>
      </c>
      <c r="W1031" s="6" t="str">
        <f t="shared" si="186"/>
        <v>N/A</v>
      </c>
      <c r="X1031" s="5" t="s">
        <v>2886</v>
      </c>
    </row>
    <row r="1032" spans="1:24" x14ac:dyDescent="0.25">
      <c r="A1032" s="77">
        <f>VLOOKUP(C1032,'BU and Control BU Listing'!A:E,5,FALSE)</f>
        <v>40200</v>
      </c>
      <c r="B1032" s="80" t="s">
        <v>4347</v>
      </c>
      <c r="C1032" s="22" t="str">
        <f t="shared" si="178"/>
        <v>40200</v>
      </c>
      <c r="D1032" s="22" t="str">
        <f t="shared" si="179"/>
        <v>15000</v>
      </c>
      <c r="E1032" s="21" t="str">
        <f>VLOOKUP(B1032,'Table A as of March 2024'!A:G,7,FALSE)</f>
        <v>Marine Resources Commission</v>
      </c>
      <c r="F1032" s="21" t="str">
        <f>VLOOKUP(B1032,'Table A as of March 2024'!A:H,8,FALSE)</f>
        <v>General Fixed Asset Acct Group</v>
      </c>
      <c r="G1032" s="11" t="str">
        <f>VLOOKUP(B1032,'Table A as of March 2024'!A:I,9,FALSE)</f>
        <v>610</v>
      </c>
      <c r="H1032" t="str">
        <f>VLOOKUP(B1032,'Table A as of March 2024'!A:L,12,FALSE)</f>
        <v>No</v>
      </c>
      <c r="I1032" s="9" t="str">
        <f>VLOOKUP(B1032,'Table A as of March 2024'!A:M,13,FALSE)</f>
        <v>N</v>
      </c>
      <c r="K1032" t="str">
        <f>VLOOKUP(G1032,'ACFR Class Vlookup'!A:B,2,FALSE)</f>
        <v>N/A</v>
      </c>
      <c r="L1032" s="1" t="str">
        <f>VLOOKUP(D1032,'Fund Information'!A:F,6,FALSE)</f>
        <v>General Fixed Asset Account Group</v>
      </c>
      <c r="M1032" s="6" t="str">
        <f t="shared" si="180"/>
        <v>N/A</v>
      </c>
      <c r="N1032" s="6" t="s">
        <v>2886</v>
      </c>
      <c r="O1032" s="6" t="str">
        <f t="shared" si="181"/>
        <v>N/A</v>
      </c>
      <c r="P1032" s="5" t="s">
        <v>2886</v>
      </c>
      <c r="Q1032" s="6" t="str">
        <f t="shared" si="182"/>
        <v>N/A</v>
      </c>
      <c r="R1032" s="7" t="str">
        <f t="shared" si="176"/>
        <v>No</v>
      </c>
      <c r="S1032" s="5" t="str">
        <f t="shared" si="183"/>
        <v>N/A</v>
      </c>
      <c r="T1032" s="6" t="str">
        <f t="shared" si="184"/>
        <v>N/A</v>
      </c>
      <c r="U1032" s="7" t="str">
        <f t="shared" si="177"/>
        <v>No</v>
      </c>
      <c r="V1032" s="5" t="str">
        <f t="shared" si="185"/>
        <v>N/A</v>
      </c>
      <c r="W1032" s="6" t="str">
        <f t="shared" si="186"/>
        <v>N/A</v>
      </c>
      <c r="X1032" s="5" t="s">
        <v>2886</v>
      </c>
    </row>
    <row r="1033" spans="1:24" x14ac:dyDescent="0.25">
      <c r="A1033" s="77">
        <f>VLOOKUP(C1033,'BU and Control BU Listing'!A:E,5,FALSE)</f>
        <v>40300</v>
      </c>
      <c r="B1033" s="80" t="s">
        <v>4370</v>
      </c>
      <c r="C1033" s="22" t="str">
        <f t="shared" si="178"/>
        <v>40300</v>
      </c>
      <c r="D1033" s="22" t="str">
        <f t="shared" si="179"/>
        <v>15000</v>
      </c>
      <c r="E1033" s="21" t="str">
        <f>VLOOKUP(B1033,'Table A as of March 2024'!A:G,7,FALSE)</f>
        <v>Dept of Wildlife Resources</v>
      </c>
      <c r="F1033" s="21" t="str">
        <f>VLOOKUP(B1033,'Table A as of March 2024'!A:H,8,FALSE)</f>
        <v>General Fixed Asset Acct Group</v>
      </c>
      <c r="G1033" s="11" t="str">
        <f>VLOOKUP(B1033,'Table A as of March 2024'!A:I,9,FALSE)</f>
        <v>610</v>
      </c>
      <c r="H1033" t="str">
        <f>VLOOKUP(B1033,'Table A as of March 2024'!A:L,12,FALSE)</f>
        <v>No</v>
      </c>
      <c r="I1033" s="9" t="str">
        <f>VLOOKUP(B1033,'Table A as of March 2024'!A:M,13,FALSE)</f>
        <v>N</v>
      </c>
      <c r="K1033" t="str">
        <f>VLOOKUP(G1033,'ACFR Class Vlookup'!A:B,2,FALSE)</f>
        <v>N/A</v>
      </c>
      <c r="L1033" s="1" t="str">
        <f>VLOOKUP(D1033,'Fund Information'!A:F,6,FALSE)</f>
        <v>General Fixed Asset Account Group</v>
      </c>
      <c r="M1033" s="6" t="str">
        <f t="shared" si="180"/>
        <v>N/A</v>
      </c>
      <c r="N1033" s="6" t="s">
        <v>2886</v>
      </c>
      <c r="O1033" s="6" t="str">
        <f t="shared" si="181"/>
        <v>N/A</v>
      </c>
      <c r="P1033" s="5" t="s">
        <v>2886</v>
      </c>
      <c r="Q1033" s="6" t="str">
        <f t="shared" si="182"/>
        <v>N/A</v>
      </c>
      <c r="R1033" s="7" t="str">
        <f t="shared" si="176"/>
        <v>No</v>
      </c>
      <c r="S1033" s="5" t="str">
        <f t="shared" si="183"/>
        <v>N/A</v>
      </c>
      <c r="T1033" s="6" t="str">
        <f t="shared" si="184"/>
        <v>N/A</v>
      </c>
      <c r="U1033" s="7" t="str">
        <f t="shared" si="177"/>
        <v>No</v>
      </c>
      <c r="V1033" s="5" t="str">
        <f t="shared" si="185"/>
        <v>N/A</v>
      </c>
      <c r="W1033" s="6" t="str">
        <f t="shared" si="186"/>
        <v>N/A</v>
      </c>
      <c r="X1033" s="5" t="s">
        <v>2886</v>
      </c>
    </row>
    <row r="1034" spans="1:24" x14ac:dyDescent="0.25">
      <c r="A1034" s="77">
        <f>VLOOKUP(C1034,'BU and Control BU Listing'!A:E,5,FALSE)</f>
        <v>15100</v>
      </c>
      <c r="B1034" s="80" t="s">
        <v>4375</v>
      </c>
      <c r="C1034" s="22" t="str">
        <f t="shared" si="178"/>
        <v>40500</v>
      </c>
      <c r="D1034" s="22" t="str">
        <f t="shared" si="179"/>
        <v>15000</v>
      </c>
      <c r="E1034" s="21" t="str">
        <f>VLOOKUP(B1034,'Table A as of March 2024'!A:G,7,FALSE)</f>
        <v>Virginia Racing Commission</v>
      </c>
      <c r="F1034" s="21" t="str">
        <f>VLOOKUP(B1034,'Table A as of March 2024'!A:H,8,FALSE)</f>
        <v>General Fixed Asset Acct Group</v>
      </c>
      <c r="G1034" s="11" t="str">
        <f>VLOOKUP(B1034,'Table A as of March 2024'!A:I,9,FALSE)</f>
        <v>610</v>
      </c>
      <c r="H1034" t="str">
        <f>VLOOKUP(B1034,'Table A as of March 2024'!A:L,12,FALSE)</f>
        <v>No</v>
      </c>
      <c r="I1034" s="9" t="str">
        <f>VLOOKUP(B1034,'Table A as of March 2024'!A:M,13,FALSE)</f>
        <v>N</v>
      </c>
      <c r="K1034" t="str">
        <f>VLOOKUP(G1034,'ACFR Class Vlookup'!A:B,2,FALSE)</f>
        <v>N/A</v>
      </c>
      <c r="L1034" s="1" t="str">
        <f>VLOOKUP(D1034,'Fund Information'!A:F,6,FALSE)</f>
        <v>General Fixed Asset Account Group</v>
      </c>
      <c r="M1034" s="6" t="str">
        <f t="shared" si="180"/>
        <v>N/A</v>
      </c>
      <c r="N1034" s="6" t="s">
        <v>2886</v>
      </c>
      <c r="O1034" s="6" t="str">
        <f t="shared" si="181"/>
        <v>N/A</v>
      </c>
      <c r="P1034" s="5" t="s">
        <v>2886</v>
      </c>
      <c r="Q1034" s="6" t="str">
        <f t="shared" si="182"/>
        <v>N/A</v>
      </c>
      <c r="R1034" s="7" t="str">
        <f t="shared" si="176"/>
        <v>No</v>
      </c>
      <c r="S1034" s="5" t="str">
        <f t="shared" si="183"/>
        <v>N/A</v>
      </c>
      <c r="T1034" s="6" t="str">
        <f t="shared" si="184"/>
        <v>N/A</v>
      </c>
      <c r="U1034" s="7" t="str">
        <f t="shared" si="177"/>
        <v>No</v>
      </c>
      <c r="V1034" s="5" t="str">
        <f t="shared" si="185"/>
        <v>N/A</v>
      </c>
      <c r="W1034" s="6" t="str">
        <f t="shared" si="186"/>
        <v>N/A</v>
      </c>
      <c r="X1034" s="5" t="s">
        <v>2886</v>
      </c>
    </row>
    <row r="1035" spans="1:24" x14ac:dyDescent="0.25">
      <c r="A1035" s="77">
        <f>VLOOKUP(C1035,'BU and Control BU Listing'!A:E,5,FALSE)</f>
        <v>40900</v>
      </c>
      <c r="B1035" s="80" t="s">
        <v>4415</v>
      </c>
      <c r="C1035" s="22" t="str">
        <f t="shared" si="178"/>
        <v>40900</v>
      </c>
      <c r="D1035" s="22" t="str">
        <f t="shared" si="179"/>
        <v>15000</v>
      </c>
      <c r="E1035" s="21" t="str">
        <f>VLOOKUP(B1035,'Table A as of March 2024'!A:G,7,FALSE)</f>
        <v>Department of Energy</v>
      </c>
      <c r="F1035" s="21" t="str">
        <f>VLOOKUP(B1035,'Table A as of March 2024'!A:H,8,FALSE)</f>
        <v>General Fixed Asset Acct Group</v>
      </c>
      <c r="G1035" s="11" t="str">
        <f>VLOOKUP(B1035,'Table A as of March 2024'!A:I,9,FALSE)</f>
        <v>610</v>
      </c>
      <c r="H1035" t="str">
        <f>VLOOKUP(B1035,'Table A as of March 2024'!A:L,12,FALSE)</f>
        <v>No</v>
      </c>
      <c r="I1035" s="9" t="str">
        <f>VLOOKUP(B1035,'Table A as of March 2024'!A:M,13,FALSE)</f>
        <v>N</v>
      </c>
      <c r="K1035" t="str">
        <f>VLOOKUP(G1035,'ACFR Class Vlookup'!A:B,2,FALSE)</f>
        <v>N/A</v>
      </c>
      <c r="L1035" s="1" t="str">
        <f>VLOOKUP(D1035,'Fund Information'!A:F,6,FALSE)</f>
        <v>General Fixed Asset Account Group</v>
      </c>
      <c r="M1035" s="6" t="str">
        <f t="shared" si="180"/>
        <v>N/A</v>
      </c>
      <c r="N1035" s="6" t="s">
        <v>2886</v>
      </c>
      <c r="O1035" s="6" t="str">
        <f t="shared" si="181"/>
        <v>N/A</v>
      </c>
      <c r="P1035" s="5" t="s">
        <v>2886</v>
      </c>
      <c r="Q1035" s="6" t="str">
        <f t="shared" si="182"/>
        <v>N/A</v>
      </c>
      <c r="R1035" s="7" t="str">
        <f t="shared" si="176"/>
        <v>No</v>
      </c>
      <c r="S1035" s="5" t="str">
        <f t="shared" si="183"/>
        <v>N/A</v>
      </c>
      <c r="T1035" s="6" t="str">
        <f t="shared" si="184"/>
        <v>N/A</v>
      </c>
      <c r="U1035" s="7" t="str">
        <f t="shared" si="177"/>
        <v>No</v>
      </c>
      <c r="V1035" s="5" t="str">
        <f t="shared" si="185"/>
        <v>N/A</v>
      </c>
      <c r="W1035" s="6" t="str">
        <f t="shared" si="186"/>
        <v>N/A</v>
      </c>
      <c r="X1035" s="5" t="s">
        <v>2886</v>
      </c>
    </row>
    <row r="1036" spans="1:24" x14ac:dyDescent="0.25">
      <c r="A1036" s="77">
        <f>VLOOKUP(C1036,'BU and Control BU Listing'!A:E,5,FALSE)</f>
        <v>41100</v>
      </c>
      <c r="B1036" s="80" t="s">
        <v>4437</v>
      </c>
      <c r="C1036" s="22" t="str">
        <f t="shared" si="178"/>
        <v>41100</v>
      </c>
      <c r="D1036" s="22" t="str">
        <f t="shared" si="179"/>
        <v>15000</v>
      </c>
      <c r="E1036" s="21" t="str">
        <f>VLOOKUP(B1036,'Table A as of March 2024'!A:G,7,FALSE)</f>
        <v>Department of Forestry</v>
      </c>
      <c r="F1036" s="21" t="str">
        <f>VLOOKUP(B1036,'Table A as of March 2024'!A:H,8,FALSE)</f>
        <v>General Fixed Asset Acct Group</v>
      </c>
      <c r="G1036" s="11" t="str">
        <f>VLOOKUP(B1036,'Table A as of March 2024'!A:I,9,FALSE)</f>
        <v>610</v>
      </c>
      <c r="H1036" t="str">
        <f>VLOOKUP(B1036,'Table A as of March 2024'!A:L,12,FALSE)</f>
        <v>No</v>
      </c>
      <c r="I1036" s="9" t="str">
        <f>VLOOKUP(B1036,'Table A as of March 2024'!A:M,13,FALSE)</f>
        <v>N</v>
      </c>
      <c r="K1036" t="str">
        <f>VLOOKUP(G1036,'ACFR Class Vlookup'!A:B,2,FALSE)</f>
        <v>N/A</v>
      </c>
      <c r="L1036" s="1" t="str">
        <f>VLOOKUP(D1036,'Fund Information'!A:F,6,FALSE)</f>
        <v>General Fixed Asset Account Group</v>
      </c>
      <c r="M1036" s="6" t="str">
        <f t="shared" si="180"/>
        <v>N/A</v>
      </c>
      <c r="N1036" s="6" t="s">
        <v>2886</v>
      </c>
      <c r="O1036" s="6" t="str">
        <f t="shared" si="181"/>
        <v>N/A</v>
      </c>
      <c r="P1036" s="5" t="s">
        <v>2886</v>
      </c>
      <c r="Q1036" s="6" t="str">
        <f t="shared" si="182"/>
        <v>N/A</v>
      </c>
      <c r="R1036" s="7" t="str">
        <f t="shared" si="176"/>
        <v>No</v>
      </c>
      <c r="S1036" s="5" t="str">
        <f t="shared" si="183"/>
        <v>N/A</v>
      </c>
      <c r="T1036" s="6" t="str">
        <f t="shared" si="184"/>
        <v>N/A</v>
      </c>
      <c r="U1036" s="7" t="str">
        <f t="shared" si="177"/>
        <v>No</v>
      </c>
      <c r="V1036" s="5" t="str">
        <f t="shared" si="185"/>
        <v>N/A</v>
      </c>
      <c r="W1036" s="6" t="str">
        <f t="shared" si="186"/>
        <v>N/A</v>
      </c>
      <c r="X1036" s="5" t="s">
        <v>2886</v>
      </c>
    </row>
    <row r="1037" spans="1:24" x14ac:dyDescent="0.25">
      <c r="A1037" s="77">
        <f>VLOOKUP(C1037,'BU and Control BU Listing'!A:E,5,FALSE)</f>
        <v>41300</v>
      </c>
      <c r="B1037" s="80" t="s">
        <v>5283</v>
      </c>
      <c r="C1037" s="22" t="str">
        <f t="shared" si="178"/>
        <v>41300</v>
      </c>
      <c r="D1037" s="22" t="str">
        <f t="shared" si="179"/>
        <v>15000</v>
      </c>
      <c r="E1037" s="21" t="str">
        <f>VLOOKUP(B1037,'Table A as of March 2024'!A:G,7,FALSE)</f>
        <v>Comm on VA Alcohol Safety Pgm</v>
      </c>
      <c r="F1037" s="21" t="str">
        <f>VLOOKUP(B1037,'Table A as of March 2024'!A:H,8,FALSE)</f>
        <v>General Fixed Asset Acct Group</v>
      </c>
      <c r="G1037" s="11" t="str">
        <f>VLOOKUP(B1037,'Table A as of March 2024'!A:I,9,FALSE)</f>
        <v>610</v>
      </c>
      <c r="H1037" t="str">
        <f>VLOOKUP(B1037,'Table A as of March 2024'!A:L,12,FALSE)</f>
        <v>No</v>
      </c>
      <c r="I1037" s="9" t="str">
        <f>VLOOKUP(B1037,'Table A as of March 2024'!A:M,13,FALSE)</f>
        <v>N</v>
      </c>
      <c r="K1037" t="str">
        <f>VLOOKUP(G1037,'ACFR Class Vlookup'!A:B,2,FALSE)</f>
        <v>N/A</v>
      </c>
      <c r="L1037" s="1" t="str">
        <f>VLOOKUP(D1037,'Fund Information'!A:F,6,FALSE)</f>
        <v>General Fixed Asset Account Group</v>
      </c>
      <c r="M1037" s="6" t="str">
        <f t="shared" si="180"/>
        <v>N/A</v>
      </c>
      <c r="N1037" s="6" t="s">
        <v>2886</v>
      </c>
      <c r="O1037" s="6" t="str">
        <f t="shared" si="181"/>
        <v>N/A</v>
      </c>
      <c r="P1037" s="5" t="s">
        <v>2886</v>
      </c>
      <c r="Q1037" s="6" t="str">
        <f t="shared" si="182"/>
        <v>N/A</v>
      </c>
      <c r="R1037" s="7" t="str">
        <f t="shared" si="176"/>
        <v>No</v>
      </c>
      <c r="S1037" s="5" t="str">
        <f t="shared" si="183"/>
        <v>N/A</v>
      </c>
      <c r="T1037" s="6" t="str">
        <f t="shared" si="184"/>
        <v>N/A</v>
      </c>
      <c r="U1037" s="7" t="str">
        <f t="shared" si="177"/>
        <v>No</v>
      </c>
      <c r="V1037" s="5" t="str">
        <f t="shared" si="185"/>
        <v>N/A</v>
      </c>
      <c r="W1037" s="6" t="str">
        <f t="shared" si="186"/>
        <v>N/A</v>
      </c>
      <c r="X1037" s="5" t="s">
        <v>2886</v>
      </c>
    </row>
    <row r="1038" spans="1:24" x14ac:dyDescent="0.25">
      <c r="A1038" s="77">
        <f>VLOOKUP(C1038,'BU and Control BU Listing'!A:E,5,FALSE)</f>
        <v>41700</v>
      </c>
      <c r="B1038" s="80" t="s">
        <v>4446</v>
      </c>
      <c r="C1038" s="22" t="str">
        <f t="shared" si="178"/>
        <v>41700</v>
      </c>
      <c r="D1038" s="22" t="str">
        <f t="shared" si="179"/>
        <v>15000</v>
      </c>
      <c r="E1038" s="21" t="str">
        <f>VLOOKUP(B1038,'Table A as of March 2024'!A:G,7,FALSE)</f>
        <v>Gunston Hall</v>
      </c>
      <c r="F1038" s="21" t="str">
        <f>VLOOKUP(B1038,'Table A as of March 2024'!A:H,8,FALSE)</f>
        <v>General Fixed Asset Acct Group</v>
      </c>
      <c r="G1038" s="11" t="str">
        <f>VLOOKUP(B1038,'Table A as of March 2024'!A:I,9,FALSE)</f>
        <v>610</v>
      </c>
      <c r="H1038" t="str">
        <f>VLOOKUP(B1038,'Table A as of March 2024'!A:L,12,FALSE)</f>
        <v>No</v>
      </c>
      <c r="I1038" s="9" t="str">
        <f>VLOOKUP(B1038,'Table A as of March 2024'!A:M,13,FALSE)</f>
        <v>N</v>
      </c>
      <c r="K1038" t="str">
        <f>VLOOKUP(G1038,'ACFR Class Vlookup'!A:B,2,FALSE)</f>
        <v>N/A</v>
      </c>
      <c r="L1038" s="1" t="str">
        <f>VLOOKUP(D1038,'Fund Information'!A:F,6,FALSE)</f>
        <v>General Fixed Asset Account Group</v>
      </c>
      <c r="M1038" s="6" t="str">
        <f t="shared" si="180"/>
        <v>N/A</v>
      </c>
      <c r="N1038" s="6" t="s">
        <v>2886</v>
      </c>
      <c r="O1038" s="6" t="str">
        <f t="shared" si="181"/>
        <v>N/A</v>
      </c>
      <c r="P1038" s="5" t="s">
        <v>2886</v>
      </c>
      <c r="Q1038" s="6" t="str">
        <f t="shared" si="182"/>
        <v>N/A</v>
      </c>
      <c r="R1038" s="7" t="str">
        <f t="shared" si="176"/>
        <v>No</v>
      </c>
      <c r="S1038" s="5" t="str">
        <f t="shared" si="183"/>
        <v>N/A</v>
      </c>
      <c r="T1038" s="6" t="str">
        <f t="shared" si="184"/>
        <v>N/A</v>
      </c>
      <c r="U1038" s="7" t="str">
        <f t="shared" si="177"/>
        <v>No</v>
      </c>
      <c r="V1038" s="5" t="str">
        <f t="shared" si="185"/>
        <v>N/A</v>
      </c>
      <c r="W1038" s="6" t="str">
        <f t="shared" si="186"/>
        <v>N/A</v>
      </c>
      <c r="X1038" s="5" t="s">
        <v>2886</v>
      </c>
    </row>
    <row r="1039" spans="1:24" x14ac:dyDescent="0.25">
      <c r="A1039" s="77">
        <f>VLOOKUP(C1039,'BU and Control BU Listing'!A:E,5,FALSE)</f>
        <v>42300</v>
      </c>
      <c r="B1039" s="80" t="s">
        <v>4454</v>
      </c>
      <c r="C1039" s="22" t="str">
        <f t="shared" si="178"/>
        <v>42300</v>
      </c>
      <c r="D1039" s="22" t="str">
        <f t="shared" si="179"/>
        <v>15000</v>
      </c>
      <c r="E1039" s="21" t="str">
        <f>VLOOKUP(B1039,'Table A as of March 2024'!A:G,7,FALSE)</f>
        <v>Dept of Historic Resources</v>
      </c>
      <c r="F1039" s="21" t="str">
        <f>VLOOKUP(B1039,'Table A as of March 2024'!A:H,8,FALSE)</f>
        <v>General Fixed Asset Acct Group</v>
      </c>
      <c r="G1039" s="11" t="str">
        <f>VLOOKUP(B1039,'Table A as of March 2024'!A:I,9,FALSE)</f>
        <v>610</v>
      </c>
      <c r="H1039" t="str">
        <f>VLOOKUP(B1039,'Table A as of March 2024'!A:L,12,FALSE)</f>
        <v>No</v>
      </c>
      <c r="I1039" s="9" t="str">
        <f>VLOOKUP(B1039,'Table A as of March 2024'!A:M,13,FALSE)</f>
        <v>N</v>
      </c>
      <c r="K1039" t="str">
        <f>VLOOKUP(G1039,'ACFR Class Vlookup'!A:B,2,FALSE)</f>
        <v>N/A</v>
      </c>
      <c r="L1039" s="1" t="str">
        <f>VLOOKUP(D1039,'Fund Information'!A:F,6,FALSE)</f>
        <v>General Fixed Asset Account Group</v>
      </c>
      <c r="M1039" s="6" t="str">
        <f t="shared" si="180"/>
        <v>N/A</v>
      </c>
      <c r="N1039" s="6" t="s">
        <v>2886</v>
      </c>
      <c r="O1039" s="6" t="str">
        <f t="shared" si="181"/>
        <v>N/A</v>
      </c>
      <c r="P1039" s="5" t="s">
        <v>2886</v>
      </c>
      <c r="Q1039" s="6" t="str">
        <f t="shared" si="182"/>
        <v>N/A</v>
      </c>
      <c r="R1039" s="7" t="str">
        <f t="shared" si="176"/>
        <v>No</v>
      </c>
      <c r="S1039" s="5" t="str">
        <f t="shared" si="183"/>
        <v>N/A</v>
      </c>
      <c r="T1039" s="6" t="str">
        <f t="shared" si="184"/>
        <v>N/A</v>
      </c>
      <c r="U1039" s="7" t="str">
        <f t="shared" si="177"/>
        <v>No</v>
      </c>
      <c r="V1039" s="5" t="str">
        <f t="shared" si="185"/>
        <v>N/A</v>
      </c>
      <c r="W1039" s="6" t="str">
        <f t="shared" si="186"/>
        <v>N/A</v>
      </c>
      <c r="X1039" s="5" t="s">
        <v>2886</v>
      </c>
    </row>
    <row r="1040" spans="1:24" x14ac:dyDescent="0.25">
      <c r="A1040" s="77">
        <f>VLOOKUP(C1040,'BU and Control BU Listing'!A:E,5,FALSE)</f>
        <v>42500</v>
      </c>
      <c r="B1040" s="80" t="s">
        <v>4459</v>
      </c>
      <c r="C1040" s="22" t="str">
        <f t="shared" si="178"/>
        <v>42500</v>
      </c>
      <c r="D1040" s="22" t="str">
        <f t="shared" si="179"/>
        <v>15000</v>
      </c>
      <c r="E1040" s="21" t="str">
        <f>VLOOKUP(B1040,'Table A as of March 2024'!A:G,7,FALSE)</f>
        <v>Jamestown-Yorktown Foundation</v>
      </c>
      <c r="F1040" s="21" t="str">
        <f>VLOOKUP(B1040,'Table A as of March 2024'!A:H,8,FALSE)</f>
        <v>General Fixed Asset Acct Group</v>
      </c>
      <c r="G1040" s="11" t="str">
        <f>VLOOKUP(B1040,'Table A as of March 2024'!A:I,9,FALSE)</f>
        <v>610</v>
      </c>
      <c r="H1040" t="str">
        <f>VLOOKUP(B1040,'Table A as of March 2024'!A:L,12,FALSE)</f>
        <v>No</v>
      </c>
      <c r="I1040" s="9" t="str">
        <f>VLOOKUP(B1040,'Table A as of March 2024'!A:M,13,FALSE)</f>
        <v>N</v>
      </c>
      <c r="K1040" t="str">
        <f>VLOOKUP(G1040,'ACFR Class Vlookup'!A:B,2,FALSE)</f>
        <v>N/A</v>
      </c>
      <c r="L1040" s="1" t="str">
        <f>VLOOKUP(D1040,'Fund Information'!A:F,6,FALSE)</f>
        <v>General Fixed Asset Account Group</v>
      </c>
      <c r="M1040" s="6" t="str">
        <f t="shared" si="180"/>
        <v>N/A</v>
      </c>
      <c r="N1040" s="6" t="s">
        <v>2886</v>
      </c>
      <c r="O1040" s="6" t="str">
        <f t="shared" si="181"/>
        <v>N/A</v>
      </c>
      <c r="P1040" s="5" t="s">
        <v>2886</v>
      </c>
      <c r="Q1040" s="6" t="str">
        <f t="shared" si="182"/>
        <v>N/A</v>
      </c>
      <c r="R1040" s="7" t="str">
        <f t="shared" si="176"/>
        <v>No</v>
      </c>
      <c r="S1040" s="5" t="str">
        <f t="shared" si="183"/>
        <v>N/A</v>
      </c>
      <c r="T1040" s="6" t="str">
        <f t="shared" si="184"/>
        <v>N/A</v>
      </c>
      <c r="U1040" s="7" t="str">
        <f t="shared" si="177"/>
        <v>No</v>
      </c>
      <c r="V1040" s="5" t="str">
        <f t="shared" si="185"/>
        <v>N/A</v>
      </c>
      <c r="W1040" s="6" t="str">
        <f t="shared" si="186"/>
        <v>N/A</v>
      </c>
      <c r="X1040" s="5" t="s">
        <v>2886</v>
      </c>
    </row>
    <row r="1041" spans="1:24" x14ac:dyDescent="0.25">
      <c r="A1041" s="77">
        <f>VLOOKUP(C1041,'BU and Control BU Listing'!A:E,5,FALSE)</f>
        <v>44000</v>
      </c>
      <c r="B1041" s="80" t="s">
        <v>4490</v>
      </c>
      <c r="C1041" s="22" t="str">
        <f t="shared" si="178"/>
        <v>44000</v>
      </c>
      <c r="D1041" s="22" t="str">
        <f t="shared" si="179"/>
        <v>15000</v>
      </c>
      <c r="E1041" s="21" t="str">
        <f>VLOOKUP(B1041,'Table A as of March 2024'!A:G,7,FALSE)</f>
        <v>Dept of Environmental Quality</v>
      </c>
      <c r="F1041" s="21" t="str">
        <f>VLOOKUP(B1041,'Table A as of March 2024'!A:H,8,FALSE)</f>
        <v>General Fixed Asset Acct Group</v>
      </c>
      <c r="G1041" s="11" t="str">
        <f>VLOOKUP(B1041,'Table A as of March 2024'!A:I,9,FALSE)</f>
        <v>610</v>
      </c>
      <c r="H1041" t="str">
        <f>VLOOKUP(B1041,'Table A as of March 2024'!A:L,12,FALSE)</f>
        <v>No</v>
      </c>
      <c r="I1041" s="9" t="str">
        <f>VLOOKUP(B1041,'Table A as of March 2024'!A:M,13,FALSE)</f>
        <v>N</v>
      </c>
      <c r="K1041" t="str">
        <f>VLOOKUP(G1041,'ACFR Class Vlookup'!A:B,2,FALSE)</f>
        <v>N/A</v>
      </c>
      <c r="L1041" s="1" t="str">
        <f>VLOOKUP(D1041,'Fund Information'!A:F,6,FALSE)</f>
        <v>General Fixed Asset Account Group</v>
      </c>
      <c r="M1041" s="6" t="str">
        <f t="shared" si="180"/>
        <v>N/A</v>
      </c>
      <c r="N1041" s="6" t="s">
        <v>2886</v>
      </c>
      <c r="O1041" s="6" t="str">
        <f t="shared" si="181"/>
        <v>N/A</v>
      </c>
      <c r="P1041" s="5" t="s">
        <v>2886</v>
      </c>
      <c r="Q1041" s="6" t="str">
        <f t="shared" si="182"/>
        <v>N/A</v>
      </c>
      <c r="R1041" s="7" t="str">
        <f t="shared" si="176"/>
        <v>No</v>
      </c>
      <c r="S1041" s="5" t="str">
        <f t="shared" si="183"/>
        <v>N/A</v>
      </c>
      <c r="T1041" s="6" t="str">
        <f t="shared" si="184"/>
        <v>N/A</v>
      </c>
      <c r="U1041" s="7" t="str">
        <f t="shared" si="177"/>
        <v>No</v>
      </c>
      <c r="V1041" s="5" t="str">
        <f t="shared" si="185"/>
        <v>N/A</v>
      </c>
      <c r="W1041" s="6" t="str">
        <f t="shared" si="186"/>
        <v>N/A</v>
      </c>
      <c r="X1041" s="5" t="s">
        <v>2886</v>
      </c>
    </row>
    <row r="1042" spans="1:24" x14ac:dyDescent="0.25">
      <c r="A1042" s="77">
        <f>VLOOKUP(C1042,'BU and Control BU Listing'!A:E,5,FALSE)</f>
        <v>11900</v>
      </c>
      <c r="B1042" s="80" t="s">
        <v>4496</v>
      </c>
      <c r="C1042" s="22" t="str">
        <f t="shared" si="178"/>
        <v>45400</v>
      </c>
      <c r="D1042" s="22" t="str">
        <f t="shared" si="179"/>
        <v>15000</v>
      </c>
      <c r="E1042" s="21" t="str">
        <f>VLOOKUP(B1042,'Table A as of March 2024'!A:G,7,FALSE)</f>
        <v>Sec Veteran &amp; Defense Affairs</v>
      </c>
      <c r="F1042" s="21" t="str">
        <f>VLOOKUP(B1042,'Table A as of March 2024'!A:H,8,FALSE)</f>
        <v>General Fixed Asset Acct Group</v>
      </c>
      <c r="G1042" s="11" t="str">
        <f>VLOOKUP(B1042,'Table A as of March 2024'!A:I,9,FALSE)</f>
        <v>610</v>
      </c>
      <c r="H1042" t="str">
        <f>VLOOKUP(B1042,'Table A as of March 2024'!A:L,12,FALSE)</f>
        <v>No</v>
      </c>
      <c r="I1042" s="9" t="str">
        <f>VLOOKUP(B1042,'Table A as of March 2024'!A:M,13,FALSE)</f>
        <v>N</v>
      </c>
      <c r="K1042" t="str">
        <f>VLOOKUP(G1042,'ACFR Class Vlookup'!A:B,2,FALSE)</f>
        <v>N/A</v>
      </c>
      <c r="L1042" s="1" t="str">
        <f>VLOOKUP(D1042,'Fund Information'!A:F,6,FALSE)</f>
        <v>General Fixed Asset Account Group</v>
      </c>
      <c r="M1042" s="6" t="str">
        <f t="shared" si="180"/>
        <v>N/A</v>
      </c>
      <c r="N1042" s="6" t="s">
        <v>2886</v>
      </c>
      <c r="O1042" s="6" t="str">
        <f t="shared" si="181"/>
        <v>N/A</v>
      </c>
      <c r="P1042" s="5" t="s">
        <v>2886</v>
      </c>
      <c r="Q1042" s="6" t="str">
        <f t="shared" si="182"/>
        <v>N/A</v>
      </c>
      <c r="R1042" s="7" t="str">
        <f t="shared" si="176"/>
        <v>No</v>
      </c>
      <c r="S1042" s="5" t="str">
        <f t="shared" si="183"/>
        <v>N/A</v>
      </c>
      <c r="T1042" s="6" t="str">
        <f t="shared" si="184"/>
        <v>N/A</v>
      </c>
      <c r="U1042" s="7" t="str">
        <f t="shared" si="177"/>
        <v>No</v>
      </c>
      <c r="V1042" s="5" t="str">
        <f t="shared" si="185"/>
        <v>N/A</v>
      </c>
      <c r="W1042" s="6" t="str">
        <f t="shared" si="186"/>
        <v>N/A</v>
      </c>
      <c r="X1042" s="5" t="s">
        <v>2886</v>
      </c>
    </row>
    <row r="1043" spans="1:24" x14ac:dyDescent="0.25">
      <c r="A1043" s="77">
        <f>VLOOKUP(C1043,'BU and Control BU Listing'!A:E,5,FALSE)</f>
        <v>50100</v>
      </c>
      <c r="B1043" s="80" t="s">
        <v>4568</v>
      </c>
      <c r="C1043" s="22" t="str">
        <f t="shared" si="178"/>
        <v>50100</v>
      </c>
      <c r="D1043" s="22" t="str">
        <f t="shared" si="179"/>
        <v>15000</v>
      </c>
      <c r="E1043" s="21" t="str">
        <f>VLOOKUP(B1043,'Table A as of March 2024'!A:G,7,FALSE)</f>
        <v>VA Dept of Transportation</v>
      </c>
      <c r="F1043" s="21" t="str">
        <f>VLOOKUP(B1043,'Table A as of March 2024'!A:H,8,FALSE)</f>
        <v>General Fixed Asset Acct Group</v>
      </c>
      <c r="G1043" s="11" t="str">
        <f>VLOOKUP(B1043,'Table A as of March 2024'!A:I,9,FALSE)</f>
        <v>610</v>
      </c>
      <c r="H1043" t="str">
        <f>VLOOKUP(B1043,'Table A as of March 2024'!A:L,12,FALSE)</f>
        <v>No</v>
      </c>
      <c r="I1043" s="9" t="str">
        <f>VLOOKUP(B1043,'Table A as of March 2024'!A:M,13,FALSE)</f>
        <v>N</v>
      </c>
      <c r="K1043" t="str">
        <f>VLOOKUP(G1043,'ACFR Class Vlookup'!A:B,2,FALSE)</f>
        <v>N/A</v>
      </c>
      <c r="L1043" s="1" t="str">
        <f>VLOOKUP(D1043,'Fund Information'!A:F,6,FALSE)</f>
        <v>General Fixed Asset Account Group</v>
      </c>
      <c r="M1043" s="6" t="str">
        <f t="shared" si="180"/>
        <v>N/A</v>
      </c>
      <c r="N1043" s="6" t="s">
        <v>2886</v>
      </c>
      <c r="O1043" s="6" t="str">
        <f t="shared" si="181"/>
        <v>N/A</v>
      </c>
      <c r="P1043" s="5" t="s">
        <v>2886</v>
      </c>
      <c r="Q1043" s="6" t="str">
        <f t="shared" si="182"/>
        <v>N/A</v>
      </c>
      <c r="R1043" s="7" t="str">
        <f t="shared" si="176"/>
        <v>No</v>
      </c>
      <c r="S1043" s="5" t="str">
        <f t="shared" si="183"/>
        <v>N/A</v>
      </c>
      <c r="T1043" s="6" t="str">
        <f t="shared" si="184"/>
        <v>N/A</v>
      </c>
      <c r="U1043" s="7" t="str">
        <f t="shared" si="177"/>
        <v>No</v>
      </c>
      <c r="V1043" s="5" t="str">
        <f t="shared" si="185"/>
        <v>N/A</v>
      </c>
      <c r="W1043" s="6" t="str">
        <f t="shared" si="186"/>
        <v>N/A</v>
      </c>
      <c r="X1043" s="5" t="s">
        <v>2886</v>
      </c>
    </row>
    <row r="1044" spans="1:24" x14ac:dyDescent="0.25">
      <c r="A1044" s="77">
        <f>VLOOKUP(C1044,'BU and Control BU Listing'!A:E,5,FALSE)</f>
        <v>50500</v>
      </c>
      <c r="B1044" s="80" t="s">
        <v>4585</v>
      </c>
      <c r="C1044" s="22" t="str">
        <f t="shared" si="178"/>
        <v>50500</v>
      </c>
      <c r="D1044" s="22" t="str">
        <f t="shared" si="179"/>
        <v>15000</v>
      </c>
      <c r="E1044" s="21" t="str">
        <f>VLOOKUP(B1044,'Table A as of March 2024'!A:G,7,FALSE)</f>
        <v>Dept of Rail &amp; Public Trans</v>
      </c>
      <c r="F1044" s="21" t="str">
        <f>VLOOKUP(B1044,'Table A as of March 2024'!A:H,8,FALSE)</f>
        <v>General Fixed Asset Acct Group</v>
      </c>
      <c r="G1044" s="11" t="str">
        <f>VLOOKUP(B1044,'Table A as of March 2024'!A:I,9,FALSE)</f>
        <v>610</v>
      </c>
      <c r="H1044" t="str">
        <f>VLOOKUP(B1044,'Table A as of March 2024'!A:L,12,FALSE)</f>
        <v>No</v>
      </c>
      <c r="I1044" s="9" t="str">
        <f>VLOOKUP(B1044,'Table A as of March 2024'!A:M,13,FALSE)</f>
        <v>N</v>
      </c>
      <c r="K1044" t="str">
        <f>VLOOKUP(G1044,'ACFR Class Vlookup'!A:B,2,FALSE)</f>
        <v>N/A</v>
      </c>
      <c r="L1044" s="1" t="str">
        <f>VLOOKUP(D1044,'Fund Information'!A:F,6,FALSE)</f>
        <v>General Fixed Asset Account Group</v>
      </c>
      <c r="M1044" s="6" t="str">
        <f t="shared" si="180"/>
        <v>N/A</v>
      </c>
      <c r="N1044" s="6" t="s">
        <v>2886</v>
      </c>
      <c r="O1044" s="6" t="str">
        <f t="shared" si="181"/>
        <v>N/A</v>
      </c>
      <c r="P1044" s="5" t="s">
        <v>2886</v>
      </c>
      <c r="Q1044" s="6" t="str">
        <f t="shared" si="182"/>
        <v>N/A</v>
      </c>
      <c r="R1044" s="7" t="str">
        <f t="shared" si="176"/>
        <v>No</v>
      </c>
      <c r="S1044" s="5" t="str">
        <f t="shared" si="183"/>
        <v>N/A</v>
      </c>
      <c r="T1044" s="6" t="str">
        <f t="shared" si="184"/>
        <v>N/A</v>
      </c>
      <c r="U1044" s="7" t="str">
        <f t="shared" si="177"/>
        <v>No</v>
      </c>
      <c r="V1044" s="5" t="str">
        <f t="shared" si="185"/>
        <v>N/A</v>
      </c>
      <c r="W1044" s="6" t="str">
        <f t="shared" si="186"/>
        <v>N/A</v>
      </c>
      <c r="X1044" s="5" t="s">
        <v>2886</v>
      </c>
    </row>
    <row r="1045" spans="1:24" x14ac:dyDescent="0.25">
      <c r="A1045" s="77">
        <f>VLOOKUP(C1045,'BU and Control BU Listing'!A:E,5,FALSE)</f>
        <v>15400</v>
      </c>
      <c r="B1045" s="80" t="s">
        <v>4589</v>
      </c>
      <c r="C1045" s="22" t="str">
        <f t="shared" si="178"/>
        <v>50600</v>
      </c>
      <c r="D1045" s="22" t="str">
        <f t="shared" si="179"/>
        <v>15000</v>
      </c>
      <c r="E1045" s="21" t="str">
        <f>VLOOKUP(B1045,'Table A as of March 2024'!A:G,7,FALSE)</f>
        <v>Motor Vehicle Dealer Board</v>
      </c>
      <c r="F1045" s="21" t="str">
        <f>VLOOKUP(B1045,'Table A as of March 2024'!A:H,8,FALSE)</f>
        <v>General Fixed Asset Acct Group</v>
      </c>
      <c r="G1045" s="11" t="str">
        <f>VLOOKUP(B1045,'Table A as of March 2024'!A:I,9,FALSE)</f>
        <v>610</v>
      </c>
      <c r="H1045" t="str">
        <f>VLOOKUP(B1045,'Table A as of March 2024'!A:L,12,FALSE)</f>
        <v>No</v>
      </c>
      <c r="I1045" s="9" t="str">
        <f>VLOOKUP(B1045,'Table A as of March 2024'!A:M,13,FALSE)</f>
        <v>N</v>
      </c>
      <c r="K1045" t="str">
        <f>VLOOKUP(G1045,'ACFR Class Vlookup'!A:B,2,FALSE)</f>
        <v>N/A</v>
      </c>
      <c r="L1045" s="1" t="str">
        <f>VLOOKUP(D1045,'Fund Information'!A:F,6,FALSE)</f>
        <v>General Fixed Asset Account Group</v>
      </c>
      <c r="M1045" s="6" t="str">
        <f t="shared" si="180"/>
        <v>N/A</v>
      </c>
      <c r="N1045" s="6" t="s">
        <v>2886</v>
      </c>
      <c r="O1045" s="6" t="str">
        <f t="shared" si="181"/>
        <v>N/A</v>
      </c>
      <c r="P1045" s="5" t="s">
        <v>2886</v>
      </c>
      <c r="Q1045" s="6" t="str">
        <f t="shared" si="182"/>
        <v>N/A</v>
      </c>
      <c r="R1045" s="7" t="str">
        <f t="shared" si="176"/>
        <v>No</v>
      </c>
      <c r="S1045" s="5" t="str">
        <f t="shared" si="183"/>
        <v>N/A</v>
      </c>
      <c r="T1045" s="6" t="str">
        <f t="shared" si="184"/>
        <v>N/A</v>
      </c>
      <c r="U1045" s="7" t="str">
        <f t="shared" si="177"/>
        <v>No</v>
      </c>
      <c r="V1045" s="5" t="str">
        <f t="shared" si="185"/>
        <v>N/A</v>
      </c>
      <c r="W1045" s="6" t="str">
        <f t="shared" si="186"/>
        <v>N/A</v>
      </c>
      <c r="X1045" s="5" t="s">
        <v>2886</v>
      </c>
    </row>
    <row r="1046" spans="1:24" x14ac:dyDescent="0.25">
      <c r="A1046" s="77">
        <f>VLOOKUP(C1046,'BU and Control BU Listing'!A:E,5,FALSE)</f>
        <v>60100</v>
      </c>
      <c r="B1046" s="80" t="s">
        <v>4625</v>
      </c>
      <c r="C1046" s="22" t="str">
        <f t="shared" si="178"/>
        <v>60100</v>
      </c>
      <c r="D1046" s="22" t="str">
        <f t="shared" si="179"/>
        <v>15000</v>
      </c>
      <c r="E1046" s="21" t="str">
        <f>VLOOKUP(B1046,'Table A as of March 2024'!A:G,7,FALSE)</f>
        <v>Department of Health</v>
      </c>
      <c r="F1046" s="21" t="str">
        <f>VLOOKUP(B1046,'Table A as of March 2024'!A:H,8,FALSE)</f>
        <v>General Fixed Asset Acct Group</v>
      </c>
      <c r="G1046" s="11" t="str">
        <f>VLOOKUP(B1046,'Table A as of March 2024'!A:I,9,FALSE)</f>
        <v>610</v>
      </c>
      <c r="H1046" t="str">
        <f>VLOOKUP(B1046,'Table A as of March 2024'!A:L,12,FALSE)</f>
        <v>No</v>
      </c>
      <c r="I1046" s="9" t="str">
        <f>VLOOKUP(B1046,'Table A as of March 2024'!A:M,13,FALSE)</f>
        <v>N</v>
      </c>
      <c r="K1046" t="str">
        <f>VLOOKUP(G1046,'ACFR Class Vlookup'!A:B,2,FALSE)</f>
        <v>N/A</v>
      </c>
      <c r="L1046" s="1" t="str">
        <f>VLOOKUP(D1046,'Fund Information'!A:F,6,FALSE)</f>
        <v>General Fixed Asset Account Group</v>
      </c>
      <c r="M1046" s="6" t="str">
        <f t="shared" si="180"/>
        <v>N/A</v>
      </c>
      <c r="N1046" s="6" t="s">
        <v>2886</v>
      </c>
      <c r="O1046" s="6" t="str">
        <f t="shared" si="181"/>
        <v>N/A</v>
      </c>
      <c r="P1046" s="5" t="s">
        <v>2886</v>
      </c>
      <c r="Q1046" s="6" t="str">
        <f t="shared" si="182"/>
        <v>N/A</v>
      </c>
      <c r="R1046" s="7" t="str">
        <f t="shared" si="176"/>
        <v>No</v>
      </c>
      <c r="S1046" s="5" t="str">
        <f t="shared" si="183"/>
        <v>N/A</v>
      </c>
      <c r="T1046" s="6" t="str">
        <f t="shared" si="184"/>
        <v>N/A</v>
      </c>
      <c r="U1046" s="7" t="str">
        <f t="shared" si="177"/>
        <v>No</v>
      </c>
      <c r="V1046" s="5" t="str">
        <f t="shared" si="185"/>
        <v>N/A</v>
      </c>
      <c r="W1046" s="6" t="str">
        <f t="shared" si="186"/>
        <v>N/A</v>
      </c>
      <c r="X1046" s="5" t="s">
        <v>2886</v>
      </c>
    </row>
    <row r="1047" spans="1:24" x14ac:dyDescent="0.25">
      <c r="A1047" s="77">
        <f>VLOOKUP(C1047,'BU and Control BU Listing'!A:E,5,FALSE)</f>
        <v>60200</v>
      </c>
      <c r="B1047" s="80" t="s">
        <v>4642</v>
      </c>
      <c r="C1047" s="22" t="str">
        <f t="shared" si="178"/>
        <v>60200</v>
      </c>
      <c r="D1047" s="22" t="str">
        <f t="shared" si="179"/>
        <v>15000</v>
      </c>
      <c r="E1047" s="21" t="str">
        <f>VLOOKUP(B1047,'Table A as of March 2024'!A:G,7,FALSE)</f>
        <v>Dept of Med Assistance Svcs</v>
      </c>
      <c r="F1047" s="21" t="str">
        <f>VLOOKUP(B1047,'Table A as of March 2024'!A:H,8,FALSE)</f>
        <v>General Fixed Asset Acct Group</v>
      </c>
      <c r="G1047" s="11" t="str">
        <f>VLOOKUP(B1047,'Table A as of March 2024'!A:I,9,FALSE)</f>
        <v>610</v>
      </c>
      <c r="H1047" t="str">
        <f>VLOOKUP(B1047,'Table A as of March 2024'!A:L,12,FALSE)</f>
        <v>No</v>
      </c>
      <c r="I1047" s="9" t="str">
        <f>VLOOKUP(B1047,'Table A as of March 2024'!A:M,13,FALSE)</f>
        <v>N</v>
      </c>
      <c r="K1047" t="str">
        <f>VLOOKUP(G1047,'ACFR Class Vlookup'!A:B,2,FALSE)</f>
        <v>N/A</v>
      </c>
      <c r="L1047" s="1" t="str">
        <f>VLOOKUP(D1047,'Fund Information'!A:F,6,FALSE)</f>
        <v>General Fixed Asset Account Group</v>
      </c>
      <c r="M1047" s="6" t="str">
        <f t="shared" si="180"/>
        <v>N/A</v>
      </c>
      <c r="N1047" s="6" t="s">
        <v>2886</v>
      </c>
      <c r="O1047" s="6" t="str">
        <f t="shared" si="181"/>
        <v>N/A</v>
      </c>
      <c r="P1047" s="5" t="s">
        <v>2886</v>
      </c>
      <c r="Q1047" s="6" t="str">
        <f t="shared" si="182"/>
        <v>N/A</v>
      </c>
      <c r="R1047" s="7" t="str">
        <f t="shared" si="176"/>
        <v>No</v>
      </c>
      <c r="S1047" s="5" t="str">
        <f t="shared" si="183"/>
        <v>N/A</v>
      </c>
      <c r="T1047" s="6" t="str">
        <f t="shared" si="184"/>
        <v>N/A</v>
      </c>
      <c r="U1047" s="7" t="str">
        <f t="shared" si="177"/>
        <v>No</v>
      </c>
      <c r="V1047" s="5" t="str">
        <f t="shared" si="185"/>
        <v>N/A</v>
      </c>
      <c r="W1047" s="6" t="str">
        <f t="shared" si="186"/>
        <v>N/A</v>
      </c>
      <c r="X1047" s="5" t="s">
        <v>2886</v>
      </c>
    </row>
    <row r="1048" spans="1:24" x14ac:dyDescent="0.25">
      <c r="A1048" s="77">
        <f>VLOOKUP(C1048,'BU and Control BU Listing'!A:E,5,FALSE)</f>
        <v>70100</v>
      </c>
      <c r="B1048" s="80" t="s">
        <v>4660</v>
      </c>
      <c r="C1048" s="22" t="str">
        <f t="shared" si="178"/>
        <v>70100</v>
      </c>
      <c r="D1048" s="22" t="str">
        <f t="shared" si="179"/>
        <v>15000</v>
      </c>
      <c r="E1048" s="21" t="str">
        <f>VLOOKUP(B1048,'Table A as of March 2024'!A:G,7,FALSE)</f>
        <v>Dept of Corr - Central Admin</v>
      </c>
      <c r="F1048" s="21" t="str">
        <f>VLOOKUP(B1048,'Table A as of March 2024'!A:H,8,FALSE)</f>
        <v>General Fixed Asset Acct Group</v>
      </c>
      <c r="G1048" s="11" t="str">
        <f>VLOOKUP(B1048,'Table A as of March 2024'!A:I,9,FALSE)</f>
        <v>610</v>
      </c>
      <c r="H1048" t="str">
        <f>VLOOKUP(B1048,'Table A as of March 2024'!A:L,12,FALSE)</f>
        <v>No</v>
      </c>
      <c r="I1048" s="9" t="str">
        <f>VLOOKUP(B1048,'Table A as of March 2024'!A:M,13,FALSE)</f>
        <v>N</v>
      </c>
      <c r="K1048" t="str">
        <f>VLOOKUP(G1048,'ACFR Class Vlookup'!A:B,2,FALSE)</f>
        <v>N/A</v>
      </c>
      <c r="L1048" s="1" t="str">
        <f>VLOOKUP(D1048,'Fund Information'!A:F,6,FALSE)</f>
        <v>General Fixed Asset Account Group</v>
      </c>
      <c r="M1048" s="6" t="str">
        <f t="shared" si="180"/>
        <v>N/A</v>
      </c>
      <c r="N1048" s="6" t="s">
        <v>2886</v>
      </c>
      <c r="O1048" s="6" t="str">
        <f t="shared" si="181"/>
        <v>N/A</v>
      </c>
      <c r="P1048" s="5" t="s">
        <v>2886</v>
      </c>
      <c r="Q1048" s="6" t="str">
        <f t="shared" si="182"/>
        <v>N/A</v>
      </c>
      <c r="R1048" s="7" t="str">
        <f t="shared" si="176"/>
        <v>No</v>
      </c>
      <c r="S1048" s="5" t="str">
        <f t="shared" si="183"/>
        <v>N/A</v>
      </c>
      <c r="T1048" s="6" t="str">
        <f t="shared" si="184"/>
        <v>N/A</v>
      </c>
      <c r="U1048" s="7" t="str">
        <f t="shared" si="177"/>
        <v>No</v>
      </c>
      <c r="V1048" s="5" t="str">
        <f t="shared" si="185"/>
        <v>N/A</v>
      </c>
      <c r="W1048" s="6" t="str">
        <f t="shared" si="186"/>
        <v>N/A</v>
      </c>
      <c r="X1048" s="5" t="s">
        <v>2886</v>
      </c>
    </row>
    <row r="1049" spans="1:24" x14ac:dyDescent="0.25">
      <c r="A1049" s="77">
        <f>VLOOKUP(C1049,'BU and Control BU Listing'!A:E,5,FALSE)</f>
        <v>26200</v>
      </c>
      <c r="B1049" s="80" t="s">
        <v>4672</v>
      </c>
      <c r="C1049" s="22" t="str">
        <f t="shared" si="178"/>
        <v>70200</v>
      </c>
      <c r="D1049" s="22" t="str">
        <f t="shared" si="179"/>
        <v>15000</v>
      </c>
      <c r="E1049" s="21" t="str">
        <f>VLOOKUP(B1049,'Table A as of March 2024'!A:G,7,FALSE)</f>
        <v>Dept for Blind/Vision Impaired</v>
      </c>
      <c r="F1049" s="21" t="str">
        <f>VLOOKUP(B1049,'Table A as of March 2024'!A:H,8,FALSE)</f>
        <v>General Fixed Asset Acct Group</v>
      </c>
      <c r="G1049" s="11" t="str">
        <f>VLOOKUP(B1049,'Table A as of March 2024'!A:I,9,FALSE)</f>
        <v>610</v>
      </c>
      <c r="H1049" t="str">
        <f>VLOOKUP(B1049,'Table A as of March 2024'!A:L,12,FALSE)</f>
        <v>No</v>
      </c>
      <c r="I1049" s="9" t="str">
        <f>VLOOKUP(B1049,'Table A as of March 2024'!A:M,13,FALSE)</f>
        <v>N</v>
      </c>
      <c r="K1049" t="str">
        <f>VLOOKUP(G1049,'ACFR Class Vlookup'!A:B,2,FALSE)</f>
        <v>N/A</v>
      </c>
      <c r="L1049" s="1" t="str">
        <f>VLOOKUP(D1049,'Fund Information'!A:F,6,FALSE)</f>
        <v>General Fixed Asset Account Group</v>
      </c>
      <c r="M1049" s="6" t="str">
        <f t="shared" si="180"/>
        <v>N/A</v>
      </c>
      <c r="N1049" s="6" t="s">
        <v>2886</v>
      </c>
      <c r="O1049" s="6" t="str">
        <f t="shared" si="181"/>
        <v>N/A</v>
      </c>
      <c r="P1049" s="5" t="s">
        <v>2886</v>
      </c>
      <c r="Q1049" s="6" t="str">
        <f t="shared" si="182"/>
        <v>N/A</v>
      </c>
      <c r="R1049" s="7" t="str">
        <f t="shared" si="176"/>
        <v>No</v>
      </c>
      <c r="S1049" s="5" t="str">
        <f t="shared" si="183"/>
        <v>N/A</v>
      </c>
      <c r="T1049" s="6" t="str">
        <f t="shared" si="184"/>
        <v>N/A</v>
      </c>
      <c r="U1049" s="7" t="str">
        <f t="shared" si="177"/>
        <v>No</v>
      </c>
      <c r="V1049" s="5" t="str">
        <f t="shared" si="185"/>
        <v>N/A</v>
      </c>
      <c r="W1049" s="6" t="str">
        <f t="shared" si="186"/>
        <v>N/A</v>
      </c>
      <c r="X1049" s="5" t="s">
        <v>2886</v>
      </c>
    </row>
    <row r="1050" spans="1:24" x14ac:dyDescent="0.25">
      <c r="A1050" s="77">
        <f>VLOOKUP(C1050,'BU and Control BU Listing'!A:E,5,FALSE)</f>
        <v>72000</v>
      </c>
      <c r="B1050" s="80" t="s">
        <v>4677</v>
      </c>
      <c r="C1050" s="22" t="str">
        <f t="shared" si="178"/>
        <v>70300</v>
      </c>
      <c r="D1050" s="22" t="str">
        <f t="shared" si="179"/>
        <v>15000</v>
      </c>
      <c r="E1050" s="21" t="str">
        <f>VLOOKUP(B1050,'Table A as of March 2024'!A:G,7,FALSE)</f>
        <v>Central State Hospital</v>
      </c>
      <c r="F1050" s="21" t="str">
        <f>VLOOKUP(B1050,'Table A as of March 2024'!A:H,8,FALSE)</f>
        <v>General Fixed Asset Acct Group</v>
      </c>
      <c r="G1050" s="11" t="str">
        <f>VLOOKUP(B1050,'Table A as of March 2024'!A:I,9,FALSE)</f>
        <v>610</v>
      </c>
      <c r="H1050" t="str">
        <f>VLOOKUP(B1050,'Table A as of March 2024'!A:L,12,FALSE)</f>
        <v>No</v>
      </c>
      <c r="I1050" s="9" t="str">
        <f>VLOOKUP(B1050,'Table A as of March 2024'!A:M,13,FALSE)</f>
        <v>N</v>
      </c>
      <c r="K1050" t="str">
        <f>VLOOKUP(G1050,'ACFR Class Vlookup'!A:B,2,FALSE)</f>
        <v>N/A</v>
      </c>
      <c r="L1050" s="1" t="str">
        <f>VLOOKUP(D1050,'Fund Information'!A:F,6,FALSE)</f>
        <v>General Fixed Asset Account Group</v>
      </c>
      <c r="M1050" s="6" t="str">
        <f t="shared" si="180"/>
        <v>N/A</v>
      </c>
      <c r="N1050" s="6" t="s">
        <v>2886</v>
      </c>
      <c r="O1050" s="6" t="str">
        <f t="shared" si="181"/>
        <v>N/A</v>
      </c>
      <c r="P1050" s="5" t="s">
        <v>2886</v>
      </c>
      <c r="Q1050" s="6" t="str">
        <f t="shared" si="182"/>
        <v>N/A</v>
      </c>
      <c r="R1050" s="7" t="str">
        <f t="shared" si="176"/>
        <v>No</v>
      </c>
      <c r="S1050" s="5" t="str">
        <f t="shared" si="183"/>
        <v>N/A</v>
      </c>
      <c r="T1050" s="6" t="str">
        <f t="shared" si="184"/>
        <v>N/A</v>
      </c>
      <c r="U1050" s="7" t="str">
        <f t="shared" si="177"/>
        <v>No</v>
      </c>
      <c r="V1050" s="5" t="str">
        <f t="shared" si="185"/>
        <v>N/A</v>
      </c>
      <c r="W1050" s="6" t="str">
        <f t="shared" si="186"/>
        <v>N/A</v>
      </c>
      <c r="X1050" s="5" t="s">
        <v>2886</v>
      </c>
    </row>
    <row r="1051" spans="1:24" x14ac:dyDescent="0.25">
      <c r="A1051" s="77">
        <f>VLOOKUP(C1051,'BU and Control BU Listing'!A:E,5,FALSE)</f>
        <v>72000</v>
      </c>
      <c r="B1051" s="80" t="s">
        <v>4684</v>
      </c>
      <c r="C1051" s="22" t="str">
        <f t="shared" si="178"/>
        <v>70400</v>
      </c>
      <c r="D1051" s="22" t="str">
        <f t="shared" si="179"/>
        <v>15000</v>
      </c>
      <c r="E1051" s="21" t="str">
        <f>VLOOKUP(B1051,'Table A as of March 2024'!A:G,7,FALSE)</f>
        <v>Eastern State Hospital</v>
      </c>
      <c r="F1051" s="21" t="str">
        <f>VLOOKUP(B1051,'Table A as of March 2024'!A:H,8,FALSE)</f>
        <v>General Fixed Asset Acct Group</v>
      </c>
      <c r="G1051" s="11" t="str">
        <f>VLOOKUP(B1051,'Table A as of March 2024'!A:I,9,FALSE)</f>
        <v>610</v>
      </c>
      <c r="H1051" t="str">
        <f>VLOOKUP(B1051,'Table A as of March 2024'!A:L,12,FALSE)</f>
        <v>No</v>
      </c>
      <c r="I1051" s="9" t="str">
        <f>VLOOKUP(B1051,'Table A as of March 2024'!A:M,13,FALSE)</f>
        <v>N</v>
      </c>
      <c r="K1051" t="str">
        <f>VLOOKUP(G1051,'ACFR Class Vlookup'!A:B,2,FALSE)</f>
        <v>N/A</v>
      </c>
      <c r="L1051" s="1" t="str">
        <f>VLOOKUP(D1051,'Fund Information'!A:F,6,FALSE)</f>
        <v>General Fixed Asset Account Group</v>
      </c>
      <c r="M1051" s="6" t="str">
        <f t="shared" si="180"/>
        <v>N/A</v>
      </c>
      <c r="N1051" s="6" t="s">
        <v>2886</v>
      </c>
      <c r="O1051" s="6" t="str">
        <f t="shared" si="181"/>
        <v>N/A</v>
      </c>
      <c r="P1051" s="5" t="s">
        <v>2886</v>
      </c>
      <c r="Q1051" s="6" t="str">
        <f t="shared" si="182"/>
        <v>N/A</v>
      </c>
      <c r="R1051" s="7" t="str">
        <f t="shared" si="176"/>
        <v>No</v>
      </c>
      <c r="S1051" s="5" t="str">
        <f t="shared" si="183"/>
        <v>N/A</v>
      </c>
      <c r="T1051" s="6" t="str">
        <f t="shared" si="184"/>
        <v>N/A</v>
      </c>
      <c r="U1051" s="7" t="str">
        <f t="shared" si="177"/>
        <v>No</v>
      </c>
      <c r="V1051" s="5" t="str">
        <f t="shared" si="185"/>
        <v>N/A</v>
      </c>
      <c r="W1051" s="6" t="str">
        <f t="shared" si="186"/>
        <v>N/A</v>
      </c>
      <c r="X1051" s="5" t="s">
        <v>2886</v>
      </c>
    </row>
    <row r="1052" spans="1:24" x14ac:dyDescent="0.25">
      <c r="A1052" s="77">
        <f>VLOOKUP(C1052,'BU and Control BU Listing'!A:E,5,FALSE)</f>
        <v>72000</v>
      </c>
      <c r="B1052" s="80" t="s">
        <v>4690</v>
      </c>
      <c r="C1052" s="22" t="str">
        <f t="shared" si="178"/>
        <v>70500</v>
      </c>
      <c r="D1052" s="22" t="str">
        <f t="shared" si="179"/>
        <v>15000</v>
      </c>
      <c r="E1052" s="21" t="str">
        <f>VLOOKUP(B1052,'Table A as of March 2024'!A:G,7,FALSE)</f>
        <v>Southwestern VA Mntal Hlth</v>
      </c>
      <c r="F1052" s="21" t="str">
        <f>VLOOKUP(B1052,'Table A as of March 2024'!A:H,8,FALSE)</f>
        <v>General Fixed Asset Acct Group</v>
      </c>
      <c r="G1052" s="11" t="str">
        <f>VLOOKUP(B1052,'Table A as of March 2024'!A:I,9,FALSE)</f>
        <v>610</v>
      </c>
      <c r="H1052" t="str">
        <f>VLOOKUP(B1052,'Table A as of March 2024'!A:L,12,FALSE)</f>
        <v>No</v>
      </c>
      <c r="I1052" s="9" t="str">
        <f>VLOOKUP(B1052,'Table A as of March 2024'!A:M,13,FALSE)</f>
        <v>N</v>
      </c>
      <c r="K1052" t="str">
        <f>VLOOKUP(G1052,'ACFR Class Vlookup'!A:B,2,FALSE)</f>
        <v>N/A</v>
      </c>
      <c r="L1052" s="1" t="str">
        <f>VLOOKUP(D1052,'Fund Information'!A:F,6,FALSE)</f>
        <v>General Fixed Asset Account Group</v>
      </c>
      <c r="M1052" s="6" t="str">
        <f t="shared" si="180"/>
        <v>N/A</v>
      </c>
      <c r="N1052" s="6" t="s">
        <v>2886</v>
      </c>
      <c r="O1052" s="6" t="str">
        <f t="shared" si="181"/>
        <v>N/A</v>
      </c>
      <c r="P1052" s="5" t="s">
        <v>2886</v>
      </c>
      <c r="Q1052" s="6" t="str">
        <f t="shared" si="182"/>
        <v>N/A</v>
      </c>
      <c r="R1052" s="7" t="str">
        <f t="shared" ref="R1052:R1115" si="187">IF(J1052="R","Yes","No")</f>
        <v>No</v>
      </c>
      <c r="S1052" s="5" t="str">
        <f t="shared" si="183"/>
        <v>N/A</v>
      </c>
      <c r="T1052" s="6" t="str">
        <f t="shared" si="184"/>
        <v>N/A</v>
      </c>
      <c r="U1052" s="7" t="str">
        <f t="shared" ref="U1052:U1115" si="188">IF(J1052="C","Yes","No")</f>
        <v>No</v>
      </c>
      <c r="V1052" s="5" t="str">
        <f t="shared" si="185"/>
        <v>N/A</v>
      </c>
      <c r="W1052" s="6" t="str">
        <f t="shared" si="186"/>
        <v>N/A</v>
      </c>
      <c r="X1052" s="5" t="s">
        <v>2886</v>
      </c>
    </row>
    <row r="1053" spans="1:24" x14ac:dyDescent="0.25">
      <c r="A1053" s="77">
        <f>VLOOKUP(C1053,'BU and Control BU Listing'!A:E,5,FALSE)</f>
        <v>72000</v>
      </c>
      <c r="B1053" s="80" t="s">
        <v>4695</v>
      </c>
      <c r="C1053" s="22" t="str">
        <f t="shared" si="178"/>
        <v>70600</v>
      </c>
      <c r="D1053" s="22" t="str">
        <f t="shared" si="179"/>
        <v>15000</v>
      </c>
      <c r="E1053" s="21" t="str">
        <f>VLOOKUP(B1053,'Table A as of March 2024'!A:G,7,FALSE)</f>
        <v>Western State Hospital</v>
      </c>
      <c r="F1053" s="21" t="str">
        <f>VLOOKUP(B1053,'Table A as of March 2024'!A:H,8,FALSE)</f>
        <v>General Fixed Asset Acct Group</v>
      </c>
      <c r="G1053" s="11" t="str">
        <f>VLOOKUP(B1053,'Table A as of March 2024'!A:I,9,FALSE)</f>
        <v>610</v>
      </c>
      <c r="H1053" t="str">
        <f>VLOOKUP(B1053,'Table A as of March 2024'!A:L,12,FALSE)</f>
        <v>No</v>
      </c>
      <c r="I1053" s="9" t="str">
        <f>VLOOKUP(B1053,'Table A as of March 2024'!A:M,13,FALSE)</f>
        <v>N</v>
      </c>
      <c r="K1053" t="str">
        <f>VLOOKUP(G1053,'ACFR Class Vlookup'!A:B,2,FALSE)</f>
        <v>N/A</v>
      </c>
      <c r="L1053" s="1" t="str">
        <f>VLOOKUP(D1053,'Fund Information'!A:F,6,FALSE)</f>
        <v>General Fixed Asset Account Group</v>
      </c>
      <c r="M1053" s="6" t="str">
        <f t="shared" si="180"/>
        <v>N/A</v>
      </c>
      <c r="N1053" s="6" t="s">
        <v>2886</v>
      </c>
      <c r="O1053" s="6" t="str">
        <f t="shared" si="181"/>
        <v>N/A</v>
      </c>
      <c r="P1053" s="5" t="s">
        <v>2886</v>
      </c>
      <c r="Q1053" s="6" t="str">
        <f t="shared" si="182"/>
        <v>N/A</v>
      </c>
      <c r="R1053" s="7" t="str">
        <f t="shared" si="187"/>
        <v>No</v>
      </c>
      <c r="S1053" s="5" t="str">
        <f t="shared" si="183"/>
        <v>N/A</v>
      </c>
      <c r="T1053" s="6" t="str">
        <f t="shared" si="184"/>
        <v>N/A</v>
      </c>
      <c r="U1053" s="7" t="str">
        <f t="shared" si="188"/>
        <v>No</v>
      </c>
      <c r="V1053" s="5" t="str">
        <f t="shared" si="185"/>
        <v>N/A</v>
      </c>
      <c r="W1053" s="6" t="str">
        <f t="shared" si="186"/>
        <v>N/A</v>
      </c>
      <c r="X1053" s="5" t="s">
        <v>2886</v>
      </c>
    </row>
    <row r="1054" spans="1:24" x14ac:dyDescent="0.25">
      <c r="A1054" s="77">
        <f>VLOOKUP(C1054,'BU and Control BU Listing'!A:E,5,FALSE)</f>
        <v>72000</v>
      </c>
      <c r="B1054" s="80" t="s">
        <v>4702</v>
      </c>
      <c r="C1054" s="22" t="str">
        <f t="shared" si="178"/>
        <v>70700</v>
      </c>
      <c r="D1054" s="22" t="str">
        <f t="shared" si="179"/>
        <v>15000</v>
      </c>
      <c r="E1054" s="21" t="str">
        <f>VLOOKUP(B1054,'Table A as of March 2024'!A:G,7,FALSE)</f>
        <v>Central VA Training Center</v>
      </c>
      <c r="F1054" s="21" t="str">
        <f>VLOOKUP(B1054,'Table A as of March 2024'!A:H,8,FALSE)</f>
        <v>General Fixed Asset Acct Group</v>
      </c>
      <c r="G1054" s="11" t="str">
        <f>VLOOKUP(B1054,'Table A as of March 2024'!A:I,9,FALSE)</f>
        <v>610</v>
      </c>
      <c r="H1054" t="str">
        <f>VLOOKUP(B1054,'Table A as of March 2024'!A:L,12,FALSE)</f>
        <v>No</v>
      </c>
      <c r="I1054" s="9" t="str">
        <f>VLOOKUP(B1054,'Table A as of March 2024'!A:M,13,FALSE)</f>
        <v>N</v>
      </c>
      <c r="K1054" t="str">
        <f>VLOOKUP(G1054,'ACFR Class Vlookup'!A:B,2,FALSE)</f>
        <v>N/A</v>
      </c>
      <c r="L1054" s="1" t="str">
        <f>VLOOKUP(D1054,'Fund Information'!A:F,6,FALSE)</f>
        <v>General Fixed Asset Account Group</v>
      </c>
      <c r="M1054" s="6" t="str">
        <f t="shared" si="180"/>
        <v>N/A</v>
      </c>
      <c r="N1054" s="6" t="s">
        <v>2886</v>
      </c>
      <c r="O1054" s="6" t="str">
        <f t="shared" si="181"/>
        <v>N/A</v>
      </c>
      <c r="P1054" s="5" t="s">
        <v>2886</v>
      </c>
      <c r="Q1054" s="6" t="str">
        <f t="shared" si="182"/>
        <v>N/A</v>
      </c>
      <c r="R1054" s="7" t="str">
        <f t="shared" si="187"/>
        <v>No</v>
      </c>
      <c r="S1054" s="5" t="str">
        <f t="shared" si="183"/>
        <v>N/A</v>
      </c>
      <c r="T1054" s="6" t="str">
        <f t="shared" si="184"/>
        <v>N/A</v>
      </c>
      <c r="U1054" s="7" t="str">
        <f t="shared" si="188"/>
        <v>No</v>
      </c>
      <c r="V1054" s="5" t="str">
        <f t="shared" si="185"/>
        <v>N/A</v>
      </c>
      <c r="W1054" s="6" t="str">
        <f t="shared" si="186"/>
        <v>N/A</v>
      </c>
      <c r="X1054" s="5" t="s">
        <v>2886</v>
      </c>
    </row>
    <row r="1055" spans="1:24" x14ac:dyDescent="0.25">
      <c r="A1055" s="77">
        <f>VLOOKUP(C1055,'BU and Control BU Listing'!A:E,5,FALSE)</f>
        <v>72000</v>
      </c>
      <c r="B1055" s="80" t="s">
        <v>4708</v>
      </c>
      <c r="C1055" s="22" t="str">
        <f t="shared" si="178"/>
        <v>70800</v>
      </c>
      <c r="D1055" s="22" t="str">
        <f t="shared" si="179"/>
        <v>15000</v>
      </c>
      <c r="E1055" s="21" t="str">
        <f>VLOOKUP(B1055,'Table A as of March 2024'!A:G,7,FALSE)</f>
        <v>Center Children &amp; Adolescents</v>
      </c>
      <c r="F1055" s="21" t="str">
        <f>VLOOKUP(B1055,'Table A as of March 2024'!A:H,8,FALSE)</f>
        <v>General Fixed Asset Acct Group</v>
      </c>
      <c r="G1055" s="11" t="str">
        <f>VLOOKUP(B1055,'Table A as of March 2024'!A:I,9,FALSE)</f>
        <v>610</v>
      </c>
      <c r="H1055" t="str">
        <f>VLOOKUP(B1055,'Table A as of March 2024'!A:L,12,FALSE)</f>
        <v>No</v>
      </c>
      <c r="I1055" s="9" t="str">
        <f>VLOOKUP(B1055,'Table A as of March 2024'!A:M,13,FALSE)</f>
        <v>N</v>
      </c>
      <c r="K1055" t="str">
        <f>VLOOKUP(G1055,'ACFR Class Vlookup'!A:B,2,FALSE)</f>
        <v>N/A</v>
      </c>
      <c r="L1055" s="1" t="str">
        <f>VLOOKUP(D1055,'Fund Information'!A:F,6,FALSE)</f>
        <v>General Fixed Asset Account Group</v>
      </c>
      <c r="M1055" s="6" t="str">
        <f t="shared" si="180"/>
        <v>N/A</v>
      </c>
      <c r="N1055" s="6" t="s">
        <v>2886</v>
      </c>
      <c r="O1055" s="6" t="str">
        <f t="shared" si="181"/>
        <v>N/A</v>
      </c>
      <c r="P1055" s="5" t="s">
        <v>2886</v>
      </c>
      <c r="Q1055" s="6" t="str">
        <f t="shared" si="182"/>
        <v>N/A</v>
      </c>
      <c r="R1055" s="7" t="str">
        <f t="shared" si="187"/>
        <v>No</v>
      </c>
      <c r="S1055" s="5" t="str">
        <f t="shared" si="183"/>
        <v>N/A</v>
      </c>
      <c r="T1055" s="6" t="str">
        <f t="shared" si="184"/>
        <v>N/A</v>
      </c>
      <c r="U1055" s="7" t="str">
        <f t="shared" si="188"/>
        <v>No</v>
      </c>
      <c r="V1055" s="5" t="str">
        <f t="shared" si="185"/>
        <v>N/A</v>
      </c>
      <c r="W1055" s="6" t="str">
        <f t="shared" si="186"/>
        <v>N/A</v>
      </c>
      <c r="X1055" s="5" t="s">
        <v>2886</v>
      </c>
    </row>
    <row r="1056" spans="1:24" x14ac:dyDescent="0.25">
      <c r="A1056" s="77">
        <f>VLOOKUP(C1056,'BU and Control BU Listing'!A:E,5,FALSE)</f>
        <v>70100</v>
      </c>
      <c r="B1056" s="80" t="s">
        <v>4713</v>
      </c>
      <c r="C1056" s="22" t="str">
        <f t="shared" si="178"/>
        <v>70900</v>
      </c>
      <c r="D1056" s="22" t="str">
        <f t="shared" si="179"/>
        <v>15000</v>
      </c>
      <c r="E1056" s="21" t="str">
        <f>VLOOKUP(B1056,'Table A as of March 2024'!A:G,7,FALSE)</f>
        <v>Powhatan Correctional Center</v>
      </c>
      <c r="F1056" s="21" t="str">
        <f>VLOOKUP(B1056,'Table A as of March 2024'!A:H,8,FALSE)</f>
        <v>General Fixed Asset Acct Group</v>
      </c>
      <c r="G1056" s="11" t="str">
        <f>VLOOKUP(B1056,'Table A as of March 2024'!A:I,9,FALSE)</f>
        <v>610</v>
      </c>
      <c r="H1056" t="str">
        <f>VLOOKUP(B1056,'Table A as of March 2024'!A:L,12,FALSE)</f>
        <v>No</v>
      </c>
      <c r="I1056" s="9" t="str">
        <f>VLOOKUP(B1056,'Table A as of March 2024'!A:M,13,FALSE)</f>
        <v>N</v>
      </c>
      <c r="K1056" t="str">
        <f>VLOOKUP(G1056,'ACFR Class Vlookup'!A:B,2,FALSE)</f>
        <v>N/A</v>
      </c>
      <c r="L1056" s="1" t="str">
        <f>VLOOKUP(D1056,'Fund Information'!A:F,6,FALSE)</f>
        <v>General Fixed Asset Account Group</v>
      </c>
      <c r="M1056" s="6" t="str">
        <f t="shared" si="180"/>
        <v>N/A</v>
      </c>
      <c r="N1056" s="6" t="s">
        <v>2886</v>
      </c>
      <c r="O1056" s="6" t="str">
        <f t="shared" si="181"/>
        <v>N/A</v>
      </c>
      <c r="P1056" s="5" t="s">
        <v>2886</v>
      </c>
      <c r="Q1056" s="6" t="str">
        <f t="shared" si="182"/>
        <v>N/A</v>
      </c>
      <c r="R1056" s="7" t="str">
        <f t="shared" si="187"/>
        <v>No</v>
      </c>
      <c r="S1056" s="5" t="str">
        <f t="shared" si="183"/>
        <v>N/A</v>
      </c>
      <c r="T1056" s="6" t="str">
        <f t="shared" si="184"/>
        <v>N/A</v>
      </c>
      <c r="U1056" s="7" t="str">
        <f t="shared" si="188"/>
        <v>No</v>
      </c>
      <c r="V1056" s="5" t="str">
        <f t="shared" si="185"/>
        <v>N/A</v>
      </c>
      <c r="W1056" s="6" t="str">
        <f t="shared" si="186"/>
        <v>N/A</v>
      </c>
      <c r="X1056" s="5" t="s">
        <v>2886</v>
      </c>
    </row>
    <row r="1057" spans="1:24" x14ac:dyDescent="0.25">
      <c r="A1057" s="77">
        <f>VLOOKUP(C1057,'BU and Control BU Listing'!A:E,5,FALSE)</f>
        <v>70100</v>
      </c>
      <c r="B1057" s="80" t="s">
        <v>4723</v>
      </c>
      <c r="C1057" s="22" t="str">
        <f t="shared" si="178"/>
        <v>71600</v>
      </c>
      <c r="D1057" s="22" t="str">
        <f t="shared" si="179"/>
        <v>15000</v>
      </c>
      <c r="E1057" s="21" t="str">
        <f>VLOOKUP(B1057,'Table A as of March 2024'!A:G,7,FALSE)</f>
        <v>VA Correctional Ctr for Women</v>
      </c>
      <c r="F1057" s="21" t="str">
        <f>VLOOKUP(B1057,'Table A as of March 2024'!A:H,8,FALSE)</f>
        <v>General Fixed Asset Acct Group</v>
      </c>
      <c r="G1057" s="11" t="str">
        <f>VLOOKUP(B1057,'Table A as of March 2024'!A:I,9,FALSE)</f>
        <v>610</v>
      </c>
      <c r="H1057" t="str">
        <f>VLOOKUP(B1057,'Table A as of March 2024'!A:L,12,FALSE)</f>
        <v>No</v>
      </c>
      <c r="I1057" s="9" t="str">
        <f>VLOOKUP(B1057,'Table A as of March 2024'!A:M,13,FALSE)</f>
        <v>N</v>
      </c>
      <c r="K1057" t="str">
        <f>VLOOKUP(G1057,'ACFR Class Vlookup'!A:B,2,FALSE)</f>
        <v>N/A</v>
      </c>
      <c r="L1057" s="1" t="str">
        <f>VLOOKUP(D1057,'Fund Information'!A:F,6,FALSE)</f>
        <v>General Fixed Asset Account Group</v>
      </c>
      <c r="M1057" s="6" t="str">
        <f t="shared" si="180"/>
        <v>N/A</v>
      </c>
      <c r="N1057" s="6" t="s">
        <v>2886</v>
      </c>
      <c r="O1057" s="6" t="str">
        <f t="shared" si="181"/>
        <v>N/A</v>
      </c>
      <c r="P1057" s="5" t="s">
        <v>2886</v>
      </c>
      <c r="Q1057" s="6" t="str">
        <f t="shared" si="182"/>
        <v>N/A</v>
      </c>
      <c r="R1057" s="7" t="str">
        <f t="shared" si="187"/>
        <v>No</v>
      </c>
      <c r="S1057" s="5" t="str">
        <f t="shared" si="183"/>
        <v>N/A</v>
      </c>
      <c r="T1057" s="6" t="str">
        <f t="shared" si="184"/>
        <v>N/A</v>
      </c>
      <c r="U1057" s="7" t="str">
        <f t="shared" si="188"/>
        <v>No</v>
      </c>
      <c r="V1057" s="5" t="str">
        <f t="shared" si="185"/>
        <v>N/A</v>
      </c>
      <c r="W1057" s="6" t="str">
        <f t="shared" si="186"/>
        <v>N/A</v>
      </c>
      <c r="X1057" s="5" t="s">
        <v>2886</v>
      </c>
    </row>
    <row r="1058" spans="1:24" x14ac:dyDescent="0.25">
      <c r="A1058" s="77">
        <f>VLOOKUP(C1058,'BU and Control BU Listing'!A:E,5,FALSE)</f>
        <v>72000</v>
      </c>
      <c r="B1058" s="80" t="s">
        <v>4724</v>
      </c>
      <c r="C1058" s="22" t="str">
        <f t="shared" si="178"/>
        <v>71700</v>
      </c>
      <c r="D1058" s="22" t="str">
        <f t="shared" si="179"/>
        <v>15000</v>
      </c>
      <c r="E1058" s="21" t="str">
        <f>VLOOKUP(B1058,'Table A as of March 2024'!A:G,7,FALSE)</f>
        <v>Southampton Correctional Ctr</v>
      </c>
      <c r="F1058" s="21" t="str">
        <f>VLOOKUP(B1058,'Table A as of March 2024'!A:H,8,FALSE)</f>
        <v>General Fixed Asset Acct Group</v>
      </c>
      <c r="G1058" s="11" t="str">
        <f>VLOOKUP(B1058,'Table A as of March 2024'!A:I,9,FALSE)</f>
        <v>610</v>
      </c>
      <c r="H1058" t="str">
        <f>VLOOKUP(B1058,'Table A as of March 2024'!A:L,12,FALSE)</f>
        <v>No</v>
      </c>
      <c r="I1058" s="9" t="str">
        <f>VLOOKUP(B1058,'Table A as of March 2024'!A:M,13,FALSE)</f>
        <v>N</v>
      </c>
      <c r="K1058" t="str">
        <f>VLOOKUP(G1058,'ACFR Class Vlookup'!A:B,2,FALSE)</f>
        <v>N/A</v>
      </c>
      <c r="L1058" s="1" t="str">
        <f>VLOOKUP(D1058,'Fund Information'!A:F,6,FALSE)</f>
        <v>General Fixed Asset Account Group</v>
      </c>
      <c r="M1058" s="6" t="str">
        <f t="shared" si="180"/>
        <v>N/A</v>
      </c>
      <c r="N1058" s="6" t="s">
        <v>2886</v>
      </c>
      <c r="O1058" s="6" t="str">
        <f t="shared" si="181"/>
        <v>N/A</v>
      </c>
      <c r="P1058" s="5" t="s">
        <v>2886</v>
      </c>
      <c r="Q1058" s="6" t="str">
        <f t="shared" si="182"/>
        <v>N/A</v>
      </c>
      <c r="R1058" s="7" t="str">
        <f t="shared" si="187"/>
        <v>No</v>
      </c>
      <c r="S1058" s="5" t="str">
        <f t="shared" si="183"/>
        <v>N/A</v>
      </c>
      <c r="T1058" s="6" t="str">
        <f t="shared" si="184"/>
        <v>N/A</v>
      </c>
      <c r="U1058" s="7" t="str">
        <f t="shared" si="188"/>
        <v>No</v>
      </c>
      <c r="V1058" s="5" t="str">
        <f t="shared" si="185"/>
        <v>N/A</v>
      </c>
      <c r="W1058" s="6" t="str">
        <f t="shared" si="186"/>
        <v>N/A</v>
      </c>
      <c r="X1058" s="5" t="s">
        <v>2886</v>
      </c>
    </row>
    <row r="1059" spans="1:24" x14ac:dyDescent="0.25">
      <c r="A1059" s="77">
        <f>VLOOKUP(C1059,'BU and Control BU Listing'!A:E,5,FALSE)</f>
        <v>70100</v>
      </c>
      <c r="B1059" s="80" t="s">
        <v>4731</v>
      </c>
      <c r="C1059" s="22" t="str">
        <f t="shared" si="178"/>
        <v>71800</v>
      </c>
      <c r="D1059" s="22" t="str">
        <f t="shared" si="179"/>
        <v>15000</v>
      </c>
      <c r="E1059" s="21" t="str">
        <f>VLOOKUP(B1059,'Table A as of March 2024'!A:G,7,FALSE)</f>
        <v>Bland Correctional Center</v>
      </c>
      <c r="F1059" s="21" t="str">
        <f>VLOOKUP(B1059,'Table A as of March 2024'!A:H,8,FALSE)</f>
        <v>General Fixed Asset Acct Group</v>
      </c>
      <c r="G1059" s="11" t="str">
        <f>VLOOKUP(B1059,'Table A as of March 2024'!A:I,9,FALSE)</f>
        <v>610</v>
      </c>
      <c r="H1059" t="str">
        <f>VLOOKUP(B1059,'Table A as of March 2024'!A:L,12,FALSE)</f>
        <v>No</v>
      </c>
      <c r="I1059" s="9" t="str">
        <f>VLOOKUP(B1059,'Table A as of March 2024'!A:M,13,FALSE)</f>
        <v>N</v>
      </c>
      <c r="K1059" t="str">
        <f>VLOOKUP(G1059,'ACFR Class Vlookup'!A:B,2,FALSE)</f>
        <v>N/A</v>
      </c>
      <c r="L1059" s="1" t="str">
        <f>VLOOKUP(D1059,'Fund Information'!A:F,6,FALSE)</f>
        <v>General Fixed Asset Account Group</v>
      </c>
      <c r="M1059" s="6" t="str">
        <f t="shared" si="180"/>
        <v>N/A</v>
      </c>
      <c r="N1059" s="6" t="s">
        <v>2886</v>
      </c>
      <c r="O1059" s="6" t="str">
        <f t="shared" si="181"/>
        <v>N/A</v>
      </c>
      <c r="P1059" s="5" t="s">
        <v>2886</v>
      </c>
      <c r="Q1059" s="6" t="str">
        <f t="shared" si="182"/>
        <v>N/A</v>
      </c>
      <c r="R1059" s="7" t="str">
        <f t="shared" si="187"/>
        <v>No</v>
      </c>
      <c r="S1059" s="5" t="str">
        <f t="shared" si="183"/>
        <v>N/A</v>
      </c>
      <c r="T1059" s="6" t="str">
        <f t="shared" si="184"/>
        <v>N/A</v>
      </c>
      <c r="U1059" s="7" t="str">
        <f t="shared" si="188"/>
        <v>No</v>
      </c>
      <c r="V1059" s="5" t="str">
        <f t="shared" si="185"/>
        <v>N/A</v>
      </c>
      <c r="W1059" s="6" t="str">
        <f t="shared" si="186"/>
        <v>N/A</v>
      </c>
      <c r="X1059" s="5" t="s">
        <v>2886</v>
      </c>
    </row>
    <row r="1060" spans="1:24" x14ac:dyDescent="0.25">
      <c r="A1060" s="77">
        <f>VLOOKUP(C1060,'BU and Control BU Listing'!A:E,5,FALSE)</f>
        <v>70100</v>
      </c>
      <c r="B1060" s="80" t="s">
        <v>4732</v>
      </c>
      <c r="C1060" s="22" t="str">
        <f t="shared" si="178"/>
        <v>71900</v>
      </c>
      <c r="D1060" s="22" t="str">
        <f t="shared" si="179"/>
        <v>15000</v>
      </c>
      <c r="E1060" s="21" t="str">
        <f>VLOOKUP(B1060,'Table A as of March 2024'!A:G,7,FALSE)</f>
        <v>James River Correctional Ctr</v>
      </c>
      <c r="F1060" s="21" t="str">
        <f>VLOOKUP(B1060,'Table A as of March 2024'!A:H,8,FALSE)</f>
        <v>General Fixed Asset Acct Group</v>
      </c>
      <c r="G1060" s="11" t="str">
        <f>VLOOKUP(B1060,'Table A as of March 2024'!A:I,9,FALSE)</f>
        <v>610</v>
      </c>
      <c r="H1060" t="str">
        <f>VLOOKUP(B1060,'Table A as of March 2024'!A:L,12,FALSE)</f>
        <v>No</v>
      </c>
      <c r="I1060" s="9" t="str">
        <f>VLOOKUP(B1060,'Table A as of March 2024'!A:M,13,FALSE)</f>
        <v>N</v>
      </c>
      <c r="K1060" t="str">
        <f>VLOOKUP(G1060,'ACFR Class Vlookup'!A:B,2,FALSE)</f>
        <v>N/A</v>
      </c>
      <c r="L1060" s="1" t="str">
        <f>VLOOKUP(D1060,'Fund Information'!A:F,6,FALSE)</f>
        <v>General Fixed Asset Account Group</v>
      </c>
      <c r="M1060" s="6" t="str">
        <f t="shared" si="180"/>
        <v>N/A</v>
      </c>
      <c r="N1060" s="6" t="s">
        <v>2886</v>
      </c>
      <c r="O1060" s="6" t="str">
        <f t="shared" si="181"/>
        <v>N/A</v>
      </c>
      <c r="P1060" s="5" t="s">
        <v>2886</v>
      </c>
      <c r="Q1060" s="6" t="str">
        <f t="shared" si="182"/>
        <v>N/A</v>
      </c>
      <c r="R1060" s="7" t="str">
        <f t="shared" si="187"/>
        <v>No</v>
      </c>
      <c r="S1060" s="5" t="str">
        <f t="shared" si="183"/>
        <v>N/A</v>
      </c>
      <c r="T1060" s="6" t="str">
        <f t="shared" si="184"/>
        <v>N/A</v>
      </c>
      <c r="U1060" s="7" t="str">
        <f t="shared" si="188"/>
        <v>No</v>
      </c>
      <c r="V1060" s="5" t="str">
        <f t="shared" si="185"/>
        <v>N/A</v>
      </c>
      <c r="W1060" s="6" t="str">
        <f t="shared" si="186"/>
        <v>N/A</v>
      </c>
      <c r="X1060" s="5" t="s">
        <v>2886</v>
      </c>
    </row>
    <row r="1061" spans="1:24" x14ac:dyDescent="0.25">
      <c r="A1061" s="77">
        <f>VLOOKUP(C1061,'BU and Control BU Listing'!A:E,5,FALSE)</f>
        <v>72000</v>
      </c>
      <c r="B1061" s="80" t="s">
        <v>4743</v>
      </c>
      <c r="C1061" s="22" t="str">
        <f t="shared" si="178"/>
        <v>72000</v>
      </c>
      <c r="D1061" s="22" t="str">
        <f t="shared" si="179"/>
        <v>15000</v>
      </c>
      <c r="E1061" s="21" t="str">
        <f>VLOOKUP(B1061,'Table A as of March 2024'!A:G,7,FALSE)</f>
        <v>Dept Behavioral Health/Develop</v>
      </c>
      <c r="F1061" s="21" t="str">
        <f>VLOOKUP(B1061,'Table A as of March 2024'!A:H,8,FALSE)</f>
        <v>General Fixed Asset Acct Group</v>
      </c>
      <c r="G1061" s="11" t="str">
        <f>VLOOKUP(B1061,'Table A as of March 2024'!A:I,9,FALSE)</f>
        <v>610</v>
      </c>
      <c r="H1061" t="str">
        <f>VLOOKUP(B1061,'Table A as of March 2024'!A:L,12,FALSE)</f>
        <v>No</v>
      </c>
      <c r="I1061" s="9" t="str">
        <f>VLOOKUP(B1061,'Table A as of March 2024'!A:M,13,FALSE)</f>
        <v>N</v>
      </c>
      <c r="K1061" t="str">
        <f>VLOOKUP(G1061,'ACFR Class Vlookup'!A:B,2,FALSE)</f>
        <v>N/A</v>
      </c>
      <c r="L1061" s="1" t="str">
        <f>VLOOKUP(D1061,'Fund Information'!A:F,6,FALSE)</f>
        <v>General Fixed Asset Account Group</v>
      </c>
      <c r="M1061" s="6" t="str">
        <f t="shared" si="180"/>
        <v>N/A</v>
      </c>
      <c r="N1061" s="6" t="s">
        <v>2886</v>
      </c>
      <c r="O1061" s="6" t="str">
        <f t="shared" si="181"/>
        <v>N/A</v>
      </c>
      <c r="P1061" s="5" t="s">
        <v>2886</v>
      </c>
      <c r="Q1061" s="6" t="str">
        <f t="shared" si="182"/>
        <v>N/A</v>
      </c>
      <c r="R1061" s="7" t="str">
        <f t="shared" si="187"/>
        <v>No</v>
      </c>
      <c r="S1061" s="5" t="str">
        <f t="shared" si="183"/>
        <v>N/A</v>
      </c>
      <c r="T1061" s="6" t="str">
        <f t="shared" si="184"/>
        <v>N/A</v>
      </c>
      <c r="U1061" s="7" t="str">
        <f t="shared" si="188"/>
        <v>No</v>
      </c>
      <c r="V1061" s="5" t="str">
        <f t="shared" si="185"/>
        <v>N/A</v>
      </c>
      <c r="W1061" s="6" t="str">
        <f t="shared" si="186"/>
        <v>N/A</v>
      </c>
      <c r="X1061" s="5" t="s">
        <v>2886</v>
      </c>
    </row>
    <row r="1062" spans="1:24" x14ac:dyDescent="0.25">
      <c r="A1062" s="77">
        <f>VLOOKUP(C1062,'BU and Control BU Listing'!A:E,5,FALSE)</f>
        <v>70100</v>
      </c>
      <c r="B1062" s="80" t="s">
        <v>4745</v>
      </c>
      <c r="C1062" s="22" t="str">
        <f t="shared" si="178"/>
        <v>72100</v>
      </c>
      <c r="D1062" s="22" t="str">
        <f t="shared" si="179"/>
        <v>15000</v>
      </c>
      <c r="E1062" s="21" t="str">
        <f>VLOOKUP(B1062,'Table A as of March 2024'!A:G,7,FALSE)</f>
        <v>State Farm Enterprise Unit</v>
      </c>
      <c r="F1062" s="21" t="str">
        <f>VLOOKUP(B1062,'Table A as of March 2024'!A:H,8,FALSE)</f>
        <v>General Fixed Asset Acct Group</v>
      </c>
      <c r="G1062" s="11" t="str">
        <f>VLOOKUP(B1062,'Table A as of March 2024'!A:I,9,FALSE)</f>
        <v>610</v>
      </c>
      <c r="H1062" t="str">
        <f>VLOOKUP(B1062,'Table A as of March 2024'!A:L,12,FALSE)</f>
        <v>No</v>
      </c>
      <c r="I1062" s="9" t="str">
        <f>VLOOKUP(B1062,'Table A as of March 2024'!A:M,13,FALSE)</f>
        <v>N</v>
      </c>
      <c r="K1062" t="str">
        <f>VLOOKUP(G1062,'ACFR Class Vlookup'!A:B,2,FALSE)</f>
        <v>N/A</v>
      </c>
      <c r="L1062" s="1" t="str">
        <f>VLOOKUP(D1062,'Fund Information'!A:F,6,FALSE)</f>
        <v>General Fixed Asset Account Group</v>
      </c>
      <c r="M1062" s="6" t="str">
        <f t="shared" si="180"/>
        <v>N/A</v>
      </c>
      <c r="N1062" s="6" t="s">
        <v>2886</v>
      </c>
      <c r="O1062" s="6" t="str">
        <f t="shared" si="181"/>
        <v>N/A</v>
      </c>
      <c r="P1062" s="5" t="s">
        <v>2886</v>
      </c>
      <c r="Q1062" s="6" t="str">
        <f t="shared" si="182"/>
        <v>N/A</v>
      </c>
      <c r="R1062" s="7" t="str">
        <f t="shared" si="187"/>
        <v>No</v>
      </c>
      <c r="S1062" s="5" t="str">
        <f t="shared" si="183"/>
        <v>N/A</v>
      </c>
      <c r="T1062" s="6" t="str">
        <f t="shared" si="184"/>
        <v>N/A</v>
      </c>
      <c r="U1062" s="7" t="str">
        <f t="shared" si="188"/>
        <v>No</v>
      </c>
      <c r="V1062" s="5" t="str">
        <f t="shared" si="185"/>
        <v>N/A</v>
      </c>
      <c r="W1062" s="6" t="str">
        <f t="shared" si="186"/>
        <v>N/A</v>
      </c>
      <c r="X1062" s="5" t="s">
        <v>2886</v>
      </c>
    </row>
    <row r="1063" spans="1:24" x14ac:dyDescent="0.25">
      <c r="A1063" s="77">
        <f>VLOOKUP(C1063,'BU and Control BU Listing'!A:E,5,FALSE)</f>
        <v>72000</v>
      </c>
      <c r="B1063" s="80" t="s">
        <v>4750</v>
      </c>
      <c r="C1063" s="22" t="str">
        <f t="shared" si="178"/>
        <v>72300</v>
      </c>
      <c r="D1063" s="22" t="str">
        <f t="shared" si="179"/>
        <v>15000</v>
      </c>
      <c r="E1063" s="21" t="str">
        <f>VLOOKUP(B1063,'Table A as of March 2024'!A:G,7,FALSE)</f>
        <v>Southeastern VA Training Ctr</v>
      </c>
      <c r="F1063" s="21" t="str">
        <f>VLOOKUP(B1063,'Table A as of March 2024'!A:H,8,FALSE)</f>
        <v>General Fixed Asset Acct Group</v>
      </c>
      <c r="G1063" s="11" t="str">
        <f>VLOOKUP(B1063,'Table A as of March 2024'!A:I,9,FALSE)</f>
        <v>610</v>
      </c>
      <c r="H1063" t="str">
        <f>VLOOKUP(B1063,'Table A as of March 2024'!A:L,12,FALSE)</f>
        <v>No</v>
      </c>
      <c r="I1063" s="9" t="str">
        <f>VLOOKUP(B1063,'Table A as of March 2024'!A:M,13,FALSE)</f>
        <v>N</v>
      </c>
      <c r="K1063" t="str">
        <f>VLOOKUP(G1063,'ACFR Class Vlookup'!A:B,2,FALSE)</f>
        <v>N/A</v>
      </c>
      <c r="L1063" s="1" t="str">
        <f>VLOOKUP(D1063,'Fund Information'!A:F,6,FALSE)</f>
        <v>General Fixed Asset Account Group</v>
      </c>
      <c r="M1063" s="6" t="str">
        <f t="shared" si="180"/>
        <v>N/A</v>
      </c>
      <c r="N1063" s="6" t="s">
        <v>2886</v>
      </c>
      <c r="O1063" s="6" t="str">
        <f t="shared" si="181"/>
        <v>N/A</v>
      </c>
      <c r="P1063" s="5" t="s">
        <v>2886</v>
      </c>
      <c r="Q1063" s="6" t="str">
        <f t="shared" si="182"/>
        <v>N/A</v>
      </c>
      <c r="R1063" s="7" t="str">
        <f t="shared" si="187"/>
        <v>No</v>
      </c>
      <c r="S1063" s="5" t="str">
        <f t="shared" si="183"/>
        <v>N/A</v>
      </c>
      <c r="T1063" s="6" t="str">
        <f t="shared" si="184"/>
        <v>N/A</v>
      </c>
      <c r="U1063" s="7" t="str">
        <f t="shared" si="188"/>
        <v>No</v>
      </c>
      <c r="V1063" s="5" t="str">
        <f t="shared" si="185"/>
        <v>N/A</v>
      </c>
      <c r="W1063" s="6" t="str">
        <f t="shared" si="186"/>
        <v>N/A</v>
      </c>
      <c r="X1063" s="5" t="s">
        <v>2886</v>
      </c>
    </row>
    <row r="1064" spans="1:24" x14ac:dyDescent="0.25">
      <c r="A1064" s="77">
        <f>VLOOKUP(C1064,'BU and Control BU Listing'!A:E,5,FALSE)</f>
        <v>72000</v>
      </c>
      <c r="B1064" s="80" t="s">
        <v>4755</v>
      </c>
      <c r="C1064" s="22" t="str">
        <f t="shared" si="178"/>
        <v>72400</v>
      </c>
      <c r="D1064" s="22" t="str">
        <f t="shared" si="179"/>
        <v>15000</v>
      </c>
      <c r="E1064" s="21" t="str">
        <f>VLOOKUP(B1064,'Table A as of March 2024'!A:G,7,FALSE)</f>
        <v>Catawba Hospital</v>
      </c>
      <c r="F1064" s="21" t="str">
        <f>VLOOKUP(B1064,'Table A as of March 2024'!A:H,8,FALSE)</f>
        <v>General Fixed Asset Acct Group</v>
      </c>
      <c r="G1064" s="11" t="str">
        <f>VLOOKUP(B1064,'Table A as of March 2024'!A:I,9,FALSE)</f>
        <v>610</v>
      </c>
      <c r="H1064" t="str">
        <f>VLOOKUP(B1064,'Table A as of March 2024'!A:L,12,FALSE)</f>
        <v>No</v>
      </c>
      <c r="I1064" s="9" t="str">
        <f>VLOOKUP(B1064,'Table A as of March 2024'!A:M,13,FALSE)</f>
        <v>N</v>
      </c>
      <c r="K1064" t="str">
        <f>VLOOKUP(G1064,'ACFR Class Vlookup'!A:B,2,FALSE)</f>
        <v>N/A</v>
      </c>
      <c r="L1064" s="1" t="str">
        <f>VLOOKUP(D1064,'Fund Information'!A:F,6,FALSE)</f>
        <v>General Fixed Asset Account Group</v>
      </c>
      <c r="M1064" s="6" t="str">
        <f t="shared" si="180"/>
        <v>N/A</v>
      </c>
      <c r="N1064" s="6" t="s">
        <v>2886</v>
      </c>
      <c r="O1064" s="6" t="str">
        <f t="shared" si="181"/>
        <v>N/A</v>
      </c>
      <c r="P1064" s="5" t="s">
        <v>2886</v>
      </c>
      <c r="Q1064" s="6" t="str">
        <f t="shared" si="182"/>
        <v>N/A</v>
      </c>
      <c r="R1064" s="7" t="str">
        <f t="shared" si="187"/>
        <v>No</v>
      </c>
      <c r="S1064" s="5" t="str">
        <f t="shared" si="183"/>
        <v>N/A</v>
      </c>
      <c r="T1064" s="6" t="str">
        <f t="shared" si="184"/>
        <v>N/A</v>
      </c>
      <c r="U1064" s="7" t="str">
        <f t="shared" si="188"/>
        <v>No</v>
      </c>
      <c r="V1064" s="5" t="str">
        <f t="shared" si="185"/>
        <v>N/A</v>
      </c>
      <c r="W1064" s="6" t="str">
        <f t="shared" si="186"/>
        <v>N/A</v>
      </c>
      <c r="X1064" s="5" t="s">
        <v>2886</v>
      </c>
    </row>
    <row r="1065" spans="1:24" x14ac:dyDescent="0.25">
      <c r="A1065" s="77">
        <f>VLOOKUP(C1065,'BU and Control BU Listing'!A:E,5,FALSE)</f>
        <v>72000</v>
      </c>
      <c r="B1065" s="80" t="s">
        <v>4760</v>
      </c>
      <c r="C1065" s="22" t="str">
        <f t="shared" si="178"/>
        <v>72500</v>
      </c>
      <c r="D1065" s="22" t="str">
        <f t="shared" si="179"/>
        <v>15000</v>
      </c>
      <c r="E1065" s="21" t="str">
        <f>VLOOKUP(B1065,'Table A as of March 2024'!A:G,7,FALSE)</f>
        <v>Northern VA Training Center</v>
      </c>
      <c r="F1065" s="21" t="str">
        <f>VLOOKUP(B1065,'Table A as of March 2024'!A:H,8,FALSE)</f>
        <v>General Fixed Asset Acct Group</v>
      </c>
      <c r="G1065" s="11" t="str">
        <f>VLOOKUP(B1065,'Table A as of March 2024'!A:I,9,FALSE)</f>
        <v>610</v>
      </c>
      <c r="H1065" t="str">
        <f>VLOOKUP(B1065,'Table A as of March 2024'!A:L,12,FALSE)</f>
        <v>No</v>
      </c>
      <c r="I1065" s="9" t="str">
        <f>VLOOKUP(B1065,'Table A as of March 2024'!A:M,13,FALSE)</f>
        <v>N</v>
      </c>
      <c r="K1065" t="str">
        <f>VLOOKUP(G1065,'ACFR Class Vlookup'!A:B,2,FALSE)</f>
        <v>N/A</v>
      </c>
      <c r="L1065" s="1" t="str">
        <f>VLOOKUP(D1065,'Fund Information'!A:F,6,FALSE)</f>
        <v>General Fixed Asset Account Group</v>
      </c>
      <c r="M1065" s="6" t="str">
        <f t="shared" si="180"/>
        <v>N/A</v>
      </c>
      <c r="N1065" s="6" t="s">
        <v>2886</v>
      </c>
      <c r="O1065" s="6" t="str">
        <f t="shared" si="181"/>
        <v>N/A</v>
      </c>
      <c r="P1065" s="5" t="s">
        <v>2886</v>
      </c>
      <c r="Q1065" s="6" t="str">
        <f t="shared" si="182"/>
        <v>N/A</v>
      </c>
      <c r="R1065" s="7" t="str">
        <f t="shared" si="187"/>
        <v>No</v>
      </c>
      <c r="S1065" s="5" t="str">
        <f t="shared" si="183"/>
        <v>N/A</v>
      </c>
      <c r="T1065" s="6" t="str">
        <f t="shared" si="184"/>
        <v>N/A</v>
      </c>
      <c r="U1065" s="7" t="str">
        <f t="shared" si="188"/>
        <v>No</v>
      </c>
      <c r="V1065" s="5" t="str">
        <f t="shared" si="185"/>
        <v>N/A</v>
      </c>
      <c r="W1065" s="6" t="str">
        <f t="shared" si="186"/>
        <v>N/A</v>
      </c>
      <c r="X1065" s="5" t="s">
        <v>2886</v>
      </c>
    </row>
    <row r="1066" spans="1:24" x14ac:dyDescent="0.25">
      <c r="A1066" s="77">
        <f>VLOOKUP(C1066,'BU and Control BU Listing'!A:E,5,FALSE)</f>
        <v>72000</v>
      </c>
      <c r="B1066" s="80" t="s">
        <v>4766</v>
      </c>
      <c r="C1066" s="22" t="str">
        <f t="shared" si="178"/>
        <v>72600</v>
      </c>
      <c r="D1066" s="22" t="str">
        <f t="shared" si="179"/>
        <v>15000</v>
      </c>
      <c r="E1066" s="21" t="str">
        <f>VLOOKUP(B1066,'Table A as of March 2024'!A:G,7,FALSE)</f>
        <v>Southside VA Training Center</v>
      </c>
      <c r="F1066" s="21" t="str">
        <f>VLOOKUP(B1066,'Table A as of March 2024'!A:H,8,FALSE)</f>
        <v>General Fixed Asset Acct Group</v>
      </c>
      <c r="G1066" s="11" t="str">
        <f>VLOOKUP(B1066,'Table A as of March 2024'!A:I,9,FALSE)</f>
        <v>610</v>
      </c>
      <c r="H1066" t="str">
        <f>VLOOKUP(B1066,'Table A as of March 2024'!A:L,12,FALSE)</f>
        <v>No</v>
      </c>
      <c r="I1066" s="9" t="str">
        <f>VLOOKUP(B1066,'Table A as of March 2024'!A:M,13,FALSE)</f>
        <v>N</v>
      </c>
      <c r="K1066" t="str">
        <f>VLOOKUP(G1066,'ACFR Class Vlookup'!A:B,2,FALSE)</f>
        <v>N/A</v>
      </c>
      <c r="L1066" s="1" t="str">
        <f>VLOOKUP(D1066,'Fund Information'!A:F,6,FALSE)</f>
        <v>General Fixed Asset Account Group</v>
      </c>
      <c r="M1066" s="6" t="str">
        <f t="shared" si="180"/>
        <v>N/A</v>
      </c>
      <c r="N1066" s="6" t="s">
        <v>2886</v>
      </c>
      <c r="O1066" s="6" t="str">
        <f t="shared" si="181"/>
        <v>N/A</v>
      </c>
      <c r="P1066" s="5" t="s">
        <v>2886</v>
      </c>
      <c r="Q1066" s="6" t="str">
        <f t="shared" si="182"/>
        <v>N/A</v>
      </c>
      <c r="R1066" s="7" t="str">
        <f t="shared" si="187"/>
        <v>No</v>
      </c>
      <c r="S1066" s="5" t="str">
        <f t="shared" si="183"/>
        <v>N/A</v>
      </c>
      <c r="T1066" s="6" t="str">
        <f t="shared" si="184"/>
        <v>N/A</v>
      </c>
      <c r="U1066" s="7" t="str">
        <f t="shared" si="188"/>
        <v>No</v>
      </c>
      <c r="V1066" s="5" t="str">
        <f t="shared" si="185"/>
        <v>N/A</v>
      </c>
      <c r="W1066" s="6" t="str">
        <f t="shared" si="186"/>
        <v>N/A</v>
      </c>
      <c r="X1066" s="5" t="s">
        <v>2886</v>
      </c>
    </row>
    <row r="1067" spans="1:24" x14ac:dyDescent="0.25">
      <c r="A1067" s="77">
        <f>VLOOKUP(C1067,'BU and Control BU Listing'!A:E,5,FALSE)</f>
        <v>72000</v>
      </c>
      <c r="B1067" s="80" t="s">
        <v>4770</v>
      </c>
      <c r="C1067" s="22" t="str">
        <f t="shared" si="178"/>
        <v>72800</v>
      </c>
      <c r="D1067" s="22" t="str">
        <f t="shared" si="179"/>
        <v>15000</v>
      </c>
      <c r="E1067" s="21" t="str">
        <f>VLOOKUP(B1067,'Table A as of March 2024'!A:G,7,FALSE)</f>
        <v>Northern VA Mental Health Inst</v>
      </c>
      <c r="F1067" s="21" t="str">
        <f>VLOOKUP(B1067,'Table A as of March 2024'!A:H,8,FALSE)</f>
        <v>General Fixed Asset Acct Group</v>
      </c>
      <c r="G1067" s="11" t="str">
        <f>VLOOKUP(B1067,'Table A as of March 2024'!A:I,9,FALSE)</f>
        <v>610</v>
      </c>
      <c r="H1067" t="str">
        <f>VLOOKUP(B1067,'Table A as of March 2024'!A:L,12,FALSE)</f>
        <v>No</v>
      </c>
      <c r="I1067" s="9" t="str">
        <f>VLOOKUP(B1067,'Table A as of March 2024'!A:M,13,FALSE)</f>
        <v>N</v>
      </c>
      <c r="K1067" t="str">
        <f>VLOOKUP(G1067,'ACFR Class Vlookup'!A:B,2,FALSE)</f>
        <v>N/A</v>
      </c>
      <c r="L1067" s="1" t="str">
        <f>VLOOKUP(D1067,'Fund Information'!A:F,6,FALSE)</f>
        <v>General Fixed Asset Account Group</v>
      </c>
      <c r="M1067" s="6" t="str">
        <f t="shared" si="180"/>
        <v>N/A</v>
      </c>
      <c r="N1067" s="6" t="s">
        <v>2886</v>
      </c>
      <c r="O1067" s="6" t="str">
        <f t="shared" si="181"/>
        <v>N/A</v>
      </c>
      <c r="P1067" s="5" t="s">
        <v>2886</v>
      </c>
      <c r="Q1067" s="6" t="str">
        <f t="shared" si="182"/>
        <v>N/A</v>
      </c>
      <c r="R1067" s="7" t="str">
        <f t="shared" si="187"/>
        <v>No</v>
      </c>
      <c r="S1067" s="5" t="str">
        <f t="shared" si="183"/>
        <v>N/A</v>
      </c>
      <c r="T1067" s="6" t="str">
        <f t="shared" si="184"/>
        <v>N/A</v>
      </c>
      <c r="U1067" s="7" t="str">
        <f t="shared" si="188"/>
        <v>No</v>
      </c>
      <c r="V1067" s="5" t="str">
        <f t="shared" si="185"/>
        <v>N/A</v>
      </c>
      <c r="W1067" s="6" t="str">
        <f t="shared" si="186"/>
        <v>N/A</v>
      </c>
      <c r="X1067" s="5" t="s">
        <v>2886</v>
      </c>
    </row>
    <row r="1068" spans="1:24" x14ac:dyDescent="0.25">
      <c r="A1068" s="77">
        <f>VLOOKUP(C1068,'BU and Control BU Listing'!A:E,5,FALSE)</f>
        <v>72000</v>
      </c>
      <c r="B1068" s="80" t="s">
        <v>4775</v>
      </c>
      <c r="C1068" s="22" t="str">
        <f t="shared" si="178"/>
        <v>72900</v>
      </c>
      <c r="D1068" s="22" t="str">
        <f t="shared" si="179"/>
        <v>15000</v>
      </c>
      <c r="E1068" s="21" t="str">
        <f>VLOOKUP(B1068,'Table A as of March 2024'!A:G,7,FALSE)</f>
        <v>Piedmont Geriatric Hospital</v>
      </c>
      <c r="F1068" s="21" t="str">
        <f>VLOOKUP(B1068,'Table A as of March 2024'!A:H,8,FALSE)</f>
        <v>General Fixed Asset Acct Group</v>
      </c>
      <c r="G1068" s="11" t="str">
        <f>VLOOKUP(B1068,'Table A as of March 2024'!A:I,9,FALSE)</f>
        <v>610</v>
      </c>
      <c r="H1068" t="str">
        <f>VLOOKUP(B1068,'Table A as of March 2024'!A:L,12,FALSE)</f>
        <v>No</v>
      </c>
      <c r="I1068" s="9" t="str">
        <f>VLOOKUP(B1068,'Table A as of March 2024'!A:M,13,FALSE)</f>
        <v>N</v>
      </c>
      <c r="K1068" t="str">
        <f>VLOOKUP(G1068,'ACFR Class Vlookup'!A:B,2,FALSE)</f>
        <v>N/A</v>
      </c>
      <c r="L1068" s="1" t="str">
        <f>VLOOKUP(D1068,'Fund Information'!A:F,6,FALSE)</f>
        <v>General Fixed Asset Account Group</v>
      </c>
      <c r="M1068" s="6" t="str">
        <f t="shared" si="180"/>
        <v>N/A</v>
      </c>
      <c r="N1068" s="6" t="s">
        <v>2886</v>
      </c>
      <c r="O1068" s="6" t="str">
        <f t="shared" si="181"/>
        <v>N/A</v>
      </c>
      <c r="P1068" s="5" t="s">
        <v>2886</v>
      </c>
      <c r="Q1068" s="6" t="str">
        <f t="shared" si="182"/>
        <v>N/A</v>
      </c>
      <c r="R1068" s="7" t="str">
        <f t="shared" si="187"/>
        <v>No</v>
      </c>
      <c r="S1068" s="5" t="str">
        <f t="shared" si="183"/>
        <v>N/A</v>
      </c>
      <c r="T1068" s="6" t="str">
        <f t="shared" si="184"/>
        <v>N/A</v>
      </c>
      <c r="U1068" s="7" t="str">
        <f t="shared" si="188"/>
        <v>No</v>
      </c>
      <c r="V1068" s="5" t="str">
        <f t="shared" si="185"/>
        <v>N/A</v>
      </c>
      <c r="W1068" s="6" t="str">
        <f t="shared" si="186"/>
        <v>N/A</v>
      </c>
      <c r="X1068" s="5" t="s">
        <v>2886</v>
      </c>
    </row>
    <row r="1069" spans="1:24" x14ac:dyDescent="0.25">
      <c r="A1069" s="77">
        <f>VLOOKUP(C1069,'BU and Control BU Listing'!A:E,5,FALSE)</f>
        <v>70100</v>
      </c>
      <c r="B1069" s="80" t="s">
        <v>4776</v>
      </c>
      <c r="C1069" s="22" t="str">
        <f t="shared" si="178"/>
        <v>73000</v>
      </c>
      <c r="D1069" s="22" t="str">
        <f t="shared" si="179"/>
        <v>15000</v>
      </c>
      <c r="E1069" s="21" t="str">
        <f>VLOOKUP(B1069,'Table A as of March 2024'!A:G,7,FALSE)</f>
        <v>Brunswick Correctional Center</v>
      </c>
      <c r="F1069" s="21" t="str">
        <f>VLOOKUP(B1069,'Table A as of March 2024'!A:H,8,FALSE)</f>
        <v>General Fixed Asset Acct Group</v>
      </c>
      <c r="G1069" s="11" t="str">
        <f>VLOOKUP(B1069,'Table A as of March 2024'!A:I,9,FALSE)</f>
        <v>610</v>
      </c>
      <c r="H1069" t="str">
        <f>VLOOKUP(B1069,'Table A as of March 2024'!A:L,12,FALSE)</f>
        <v>No</v>
      </c>
      <c r="I1069" s="9" t="str">
        <f>VLOOKUP(B1069,'Table A as of March 2024'!A:M,13,FALSE)</f>
        <v>N</v>
      </c>
      <c r="K1069" t="str">
        <f>VLOOKUP(G1069,'ACFR Class Vlookup'!A:B,2,FALSE)</f>
        <v>N/A</v>
      </c>
      <c r="L1069" s="1" t="str">
        <f>VLOOKUP(D1069,'Fund Information'!A:F,6,FALSE)</f>
        <v>General Fixed Asset Account Group</v>
      </c>
      <c r="M1069" s="6" t="str">
        <f t="shared" si="180"/>
        <v>N/A</v>
      </c>
      <c r="N1069" s="6" t="s">
        <v>2886</v>
      </c>
      <c r="O1069" s="6" t="str">
        <f t="shared" si="181"/>
        <v>N/A</v>
      </c>
      <c r="P1069" s="5" t="s">
        <v>2886</v>
      </c>
      <c r="Q1069" s="6" t="str">
        <f t="shared" si="182"/>
        <v>N/A</v>
      </c>
      <c r="R1069" s="7" t="str">
        <f t="shared" si="187"/>
        <v>No</v>
      </c>
      <c r="S1069" s="5" t="str">
        <f t="shared" si="183"/>
        <v>N/A</v>
      </c>
      <c r="T1069" s="6" t="str">
        <f t="shared" si="184"/>
        <v>N/A</v>
      </c>
      <c r="U1069" s="7" t="str">
        <f t="shared" si="188"/>
        <v>No</v>
      </c>
      <c r="V1069" s="5" t="str">
        <f t="shared" si="185"/>
        <v>N/A</v>
      </c>
      <c r="W1069" s="6" t="str">
        <f t="shared" si="186"/>
        <v>N/A</v>
      </c>
      <c r="X1069" s="5" t="s">
        <v>2886</v>
      </c>
    </row>
    <row r="1070" spans="1:24" x14ac:dyDescent="0.25">
      <c r="A1070" s="77">
        <f>VLOOKUP(C1070,'BU and Control BU Listing'!A:E,5,FALSE)</f>
        <v>70100</v>
      </c>
      <c r="B1070" s="80" t="s">
        <v>4783</v>
      </c>
      <c r="C1070" s="22" t="str">
        <f t="shared" si="178"/>
        <v>73300</v>
      </c>
      <c r="D1070" s="22" t="str">
        <f t="shared" si="179"/>
        <v>15000</v>
      </c>
      <c r="E1070" s="21" t="str">
        <f>VLOOKUP(B1070,'Table A as of March 2024'!A:G,7,FALSE)</f>
        <v>Sussex I State Prison</v>
      </c>
      <c r="F1070" s="21" t="str">
        <f>VLOOKUP(B1070,'Table A as of March 2024'!A:H,8,FALSE)</f>
        <v>General Fixed Asset Acct Group</v>
      </c>
      <c r="G1070" s="11" t="str">
        <f>VLOOKUP(B1070,'Table A as of March 2024'!A:I,9,FALSE)</f>
        <v>610</v>
      </c>
      <c r="H1070" t="str">
        <f>VLOOKUP(B1070,'Table A as of March 2024'!A:L,12,FALSE)</f>
        <v>No</v>
      </c>
      <c r="I1070" s="9" t="str">
        <f>VLOOKUP(B1070,'Table A as of March 2024'!A:M,13,FALSE)</f>
        <v>N</v>
      </c>
      <c r="K1070" t="str">
        <f>VLOOKUP(G1070,'ACFR Class Vlookup'!A:B,2,FALSE)</f>
        <v>N/A</v>
      </c>
      <c r="L1070" s="1" t="str">
        <f>VLOOKUP(D1070,'Fund Information'!A:F,6,FALSE)</f>
        <v>General Fixed Asset Account Group</v>
      </c>
      <c r="M1070" s="6" t="str">
        <f t="shared" si="180"/>
        <v>N/A</v>
      </c>
      <c r="N1070" s="6" t="s">
        <v>2886</v>
      </c>
      <c r="O1070" s="6" t="str">
        <f t="shared" si="181"/>
        <v>N/A</v>
      </c>
      <c r="P1070" s="5" t="s">
        <v>2886</v>
      </c>
      <c r="Q1070" s="6" t="str">
        <f t="shared" si="182"/>
        <v>N/A</v>
      </c>
      <c r="R1070" s="7" t="str">
        <f t="shared" si="187"/>
        <v>No</v>
      </c>
      <c r="S1070" s="5" t="str">
        <f t="shared" si="183"/>
        <v>N/A</v>
      </c>
      <c r="T1070" s="6" t="str">
        <f t="shared" si="184"/>
        <v>N/A</v>
      </c>
      <c r="U1070" s="7" t="str">
        <f t="shared" si="188"/>
        <v>No</v>
      </c>
      <c r="V1070" s="5" t="str">
        <f t="shared" si="185"/>
        <v>N/A</v>
      </c>
      <c r="W1070" s="6" t="str">
        <f t="shared" si="186"/>
        <v>N/A</v>
      </c>
      <c r="X1070" s="5" t="s">
        <v>2886</v>
      </c>
    </row>
    <row r="1071" spans="1:24" x14ac:dyDescent="0.25">
      <c r="A1071" s="77">
        <f>VLOOKUP(C1071,'BU and Control BU Listing'!A:E,5,FALSE)</f>
        <v>70100</v>
      </c>
      <c r="B1071" s="80" t="s">
        <v>4791</v>
      </c>
      <c r="C1071" s="22" t="str">
        <f t="shared" si="178"/>
        <v>73400</v>
      </c>
      <c r="D1071" s="22" t="str">
        <f t="shared" si="179"/>
        <v>15000</v>
      </c>
      <c r="E1071" s="21" t="str">
        <f>VLOOKUP(B1071,'Table A as of March 2024'!A:G,7,FALSE)</f>
        <v>Sussex II State Prison</v>
      </c>
      <c r="F1071" s="21" t="str">
        <f>VLOOKUP(B1071,'Table A as of March 2024'!A:H,8,FALSE)</f>
        <v>General Fixed Asset Acct Group</v>
      </c>
      <c r="G1071" s="11" t="str">
        <f>VLOOKUP(B1071,'Table A as of March 2024'!A:I,9,FALSE)</f>
        <v>610</v>
      </c>
      <c r="H1071" t="str">
        <f>VLOOKUP(B1071,'Table A as of March 2024'!A:L,12,FALSE)</f>
        <v>No</v>
      </c>
      <c r="I1071" s="9" t="str">
        <f>VLOOKUP(B1071,'Table A as of March 2024'!A:M,13,FALSE)</f>
        <v>N</v>
      </c>
      <c r="K1071" t="str">
        <f>VLOOKUP(G1071,'ACFR Class Vlookup'!A:B,2,FALSE)</f>
        <v>N/A</v>
      </c>
      <c r="L1071" s="1" t="str">
        <f>VLOOKUP(D1071,'Fund Information'!A:F,6,FALSE)</f>
        <v>General Fixed Asset Account Group</v>
      </c>
      <c r="M1071" s="6" t="str">
        <f t="shared" si="180"/>
        <v>N/A</v>
      </c>
      <c r="N1071" s="6" t="s">
        <v>2886</v>
      </c>
      <c r="O1071" s="6" t="str">
        <f t="shared" si="181"/>
        <v>N/A</v>
      </c>
      <c r="P1071" s="5" t="s">
        <v>2886</v>
      </c>
      <c r="Q1071" s="6" t="str">
        <f t="shared" si="182"/>
        <v>N/A</v>
      </c>
      <c r="R1071" s="7" t="str">
        <f t="shared" si="187"/>
        <v>No</v>
      </c>
      <c r="S1071" s="5" t="str">
        <f t="shared" si="183"/>
        <v>N/A</v>
      </c>
      <c r="T1071" s="6" t="str">
        <f t="shared" si="184"/>
        <v>N/A</v>
      </c>
      <c r="U1071" s="7" t="str">
        <f t="shared" si="188"/>
        <v>No</v>
      </c>
      <c r="V1071" s="5" t="str">
        <f t="shared" si="185"/>
        <v>N/A</v>
      </c>
      <c r="W1071" s="6" t="str">
        <f t="shared" si="186"/>
        <v>N/A</v>
      </c>
      <c r="X1071" s="5" t="s">
        <v>2886</v>
      </c>
    </row>
    <row r="1072" spans="1:24" x14ac:dyDescent="0.25">
      <c r="A1072" s="77">
        <f>VLOOKUP(C1072,'BU and Control BU Listing'!A:E,5,FALSE)</f>
        <v>70100</v>
      </c>
      <c r="B1072" s="80" t="s">
        <v>4797</v>
      </c>
      <c r="C1072" s="22" t="str">
        <f t="shared" si="178"/>
        <v>73500</v>
      </c>
      <c r="D1072" s="22" t="str">
        <f t="shared" si="179"/>
        <v>15000</v>
      </c>
      <c r="E1072" s="21" t="str">
        <f>VLOOKUP(B1072,'Table A as of March 2024'!A:G,7,FALSE)</f>
        <v>Wallens Ridge State Prison</v>
      </c>
      <c r="F1072" s="21" t="str">
        <f>VLOOKUP(B1072,'Table A as of March 2024'!A:H,8,FALSE)</f>
        <v>General Fixed Asset Acct Group</v>
      </c>
      <c r="G1072" s="11" t="str">
        <f>VLOOKUP(B1072,'Table A as of March 2024'!A:I,9,FALSE)</f>
        <v>610</v>
      </c>
      <c r="H1072" t="str">
        <f>VLOOKUP(B1072,'Table A as of March 2024'!A:L,12,FALSE)</f>
        <v>No</v>
      </c>
      <c r="I1072" s="9" t="str">
        <f>VLOOKUP(B1072,'Table A as of March 2024'!A:M,13,FALSE)</f>
        <v>N</v>
      </c>
      <c r="K1072" t="str">
        <f>VLOOKUP(G1072,'ACFR Class Vlookup'!A:B,2,FALSE)</f>
        <v>N/A</v>
      </c>
      <c r="L1072" s="1" t="str">
        <f>VLOOKUP(D1072,'Fund Information'!A:F,6,FALSE)</f>
        <v>General Fixed Asset Account Group</v>
      </c>
      <c r="M1072" s="6" t="str">
        <f t="shared" si="180"/>
        <v>N/A</v>
      </c>
      <c r="N1072" s="6" t="s">
        <v>2886</v>
      </c>
      <c r="O1072" s="6" t="str">
        <f t="shared" si="181"/>
        <v>N/A</v>
      </c>
      <c r="P1072" s="5" t="s">
        <v>2886</v>
      </c>
      <c r="Q1072" s="6" t="str">
        <f t="shared" si="182"/>
        <v>N/A</v>
      </c>
      <c r="R1072" s="7" t="str">
        <f t="shared" si="187"/>
        <v>No</v>
      </c>
      <c r="S1072" s="5" t="str">
        <f t="shared" si="183"/>
        <v>N/A</v>
      </c>
      <c r="T1072" s="6" t="str">
        <f t="shared" si="184"/>
        <v>N/A</v>
      </c>
      <c r="U1072" s="7" t="str">
        <f t="shared" si="188"/>
        <v>No</v>
      </c>
      <c r="V1072" s="5" t="str">
        <f t="shared" si="185"/>
        <v>N/A</v>
      </c>
      <c r="W1072" s="6" t="str">
        <f t="shared" si="186"/>
        <v>N/A</v>
      </c>
      <c r="X1072" s="5" t="s">
        <v>2886</v>
      </c>
    </row>
    <row r="1073" spans="1:24" x14ac:dyDescent="0.25">
      <c r="A1073" s="77">
        <f>VLOOKUP(C1073,'BU and Control BU Listing'!A:E,5,FALSE)</f>
        <v>70100</v>
      </c>
      <c r="B1073" s="80" t="s">
        <v>4803</v>
      </c>
      <c r="C1073" s="22" t="str">
        <f t="shared" si="178"/>
        <v>73700</v>
      </c>
      <c r="D1073" s="22" t="str">
        <f t="shared" si="179"/>
        <v>15000</v>
      </c>
      <c r="E1073" s="21" t="str">
        <f>VLOOKUP(B1073,'Table A as of March 2024'!A:G,7,FALSE)</f>
        <v>St. Brides Correctional Center</v>
      </c>
      <c r="F1073" s="21" t="str">
        <f>VLOOKUP(B1073,'Table A as of March 2024'!A:H,8,FALSE)</f>
        <v>General Fixed Asset Acct Group</v>
      </c>
      <c r="G1073" s="11" t="str">
        <f>VLOOKUP(B1073,'Table A as of March 2024'!A:I,9,FALSE)</f>
        <v>610</v>
      </c>
      <c r="H1073" t="str">
        <f>VLOOKUP(B1073,'Table A as of March 2024'!A:L,12,FALSE)</f>
        <v>No</v>
      </c>
      <c r="I1073" s="9" t="str">
        <f>VLOOKUP(B1073,'Table A as of March 2024'!A:M,13,FALSE)</f>
        <v>N</v>
      </c>
      <c r="K1073" t="str">
        <f>VLOOKUP(G1073,'ACFR Class Vlookup'!A:B,2,FALSE)</f>
        <v>N/A</v>
      </c>
      <c r="L1073" s="1" t="str">
        <f>VLOOKUP(D1073,'Fund Information'!A:F,6,FALSE)</f>
        <v>General Fixed Asset Account Group</v>
      </c>
      <c r="M1073" s="6" t="str">
        <f t="shared" si="180"/>
        <v>N/A</v>
      </c>
      <c r="N1073" s="6" t="s">
        <v>2886</v>
      </c>
      <c r="O1073" s="6" t="str">
        <f t="shared" si="181"/>
        <v>N/A</v>
      </c>
      <c r="P1073" s="5" t="s">
        <v>2886</v>
      </c>
      <c r="Q1073" s="6" t="str">
        <f t="shared" si="182"/>
        <v>N/A</v>
      </c>
      <c r="R1073" s="7" t="str">
        <f t="shared" si="187"/>
        <v>No</v>
      </c>
      <c r="S1073" s="5" t="str">
        <f t="shared" si="183"/>
        <v>N/A</v>
      </c>
      <c r="T1073" s="6" t="str">
        <f t="shared" si="184"/>
        <v>N/A</v>
      </c>
      <c r="U1073" s="7" t="str">
        <f t="shared" si="188"/>
        <v>No</v>
      </c>
      <c r="V1073" s="5" t="str">
        <f t="shared" si="185"/>
        <v>N/A</v>
      </c>
      <c r="W1073" s="6" t="str">
        <f t="shared" si="186"/>
        <v>N/A</v>
      </c>
      <c r="X1073" s="5" t="s">
        <v>2886</v>
      </c>
    </row>
    <row r="1074" spans="1:24" x14ac:dyDescent="0.25">
      <c r="A1074" s="77">
        <f>VLOOKUP(C1074,'BU and Control BU Listing'!A:E,5,FALSE)</f>
        <v>72000</v>
      </c>
      <c r="B1074" s="80" t="s">
        <v>4808</v>
      </c>
      <c r="C1074" s="22" t="str">
        <f t="shared" si="178"/>
        <v>73800</v>
      </c>
      <c r="D1074" s="22" t="str">
        <f t="shared" si="179"/>
        <v>15000</v>
      </c>
      <c r="E1074" s="21" t="str">
        <f>VLOOKUP(B1074,'Table A as of March 2024'!A:G,7,FALSE)</f>
        <v>Southwestern VA Training Ctr</v>
      </c>
      <c r="F1074" s="21" t="str">
        <f>VLOOKUP(B1074,'Table A as of March 2024'!A:H,8,FALSE)</f>
        <v>General Fixed Asset Acct Group</v>
      </c>
      <c r="G1074" s="11" t="str">
        <f>VLOOKUP(B1074,'Table A as of March 2024'!A:I,9,FALSE)</f>
        <v>610</v>
      </c>
      <c r="H1074" t="str">
        <f>VLOOKUP(B1074,'Table A as of March 2024'!A:L,12,FALSE)</f>
        <v>No</v>
      </c>
      <c r="I1074" s="9" t="str">
        <f>VLOOKUP(B1074,'Table A as of March 2024'!A:M,13,FALSE)</f>
        <v>N</v>
      </c>
      <c r="K1074" t="str">
        <f>VLOOKUP(G1074,'ACFR Class Vlookup'!A:B,2,FALSE)</f>
        <v>N/A</v>
      </c>
      <c r="L1074" s="1" t="str">
        <f>VLOOKUP(D1074,'Fund Information'!A:F,6,FALSE)</f>
        <v>General Fixed Asset Account Group</v>
      </c>
      <c r="M1074" s="6" t="str">
        <f t="shared" si="180"/>
        <v>N/A</v>
      </c>
      <c r="N1074" s="6" t="s">
        <v>2886</v>
      </c>
      <c r="O1074" s="6" t="str">
        <f t="shared" si="181"/>
        <v>N/A</v>
      </c>
      <c r="P1074" s="5" t="s">
        <v>2886</v>
      </c>
      <c r="Q1074" s="6" t="str">
        <f t="shared" si="182"/>
        <v>N/A</v>
      </c>
      <c r="R1074" s="7" t="str">
        <f t="shared" si="187"/>
        <v>No</v>
      </c>
      <c r="S1074" s="5" t="str">
        <f t="shared" si="183"/>
        <v>N/A</v>
      </c>
      <c r="T1074" s="6" t="str">
        <f t="shared" si="184"/>
        <v>N/A</v>
      </c>
      <c r="U1074" s="7" t="str">
        <f t="shared" si="188"/>
        <v>No</v>
      </c>
      <c r="V1074" s="5" t="str">
        <f t="shared" si="185"/>
        <v>N/A</v>
      </c>
      <c r="W1074" s="6" t="str">
        <f t="shared" si="186"/>
        <v>N/A</v>
      </c>
      <c r="X1074" s="5" t="s">
        <v>2886</v>
      </c>
    </row>
    <row r="1075" spans="1:24" x14ac:dyDescent="0.25">
      <c r="A1075" s="77">
        <f>VLOOKUP(C1075,'BU and Control BU Listing'!A:E,5,FALSE)</f>
        <v>72000</v>
      </c>
      <c r="B1075" s="80" t="s">
        <v>4813</v>
      </c>
      <c r="C1075" s="22" t="str">
        <f t="shared" si="178"/>
        <v>73900</v>
      </c>
      <c r="D1075" s="22" t="str">
        <f t="shared" si="179"/>
        <v>15000</v>
      </c>
      <c r="E1075" s="21" t="str">
        <f>VLOOKUP(B1075,'Table A as of March 2024'!A:G,7,FALSE)</f>
        <v>Southern VA Mental Health Inst</v>
      </c>
      <c r="F1075" s="21" t="str">
        <f>VLOOKUP(B1075,'Table A as of March 2024'!A:H,8,FALSE)</f>
        <v>General Fixed Asset Acct Group</v>
      </c>
      <c r="G1075" s="11" t="str">
        <f>VLOOKUP(B1075,'Table A as of March 2024'!A:I,9,FALSE)</f>
        <v>610</v>
      </c>
      <c r="H1075" t="str">
        <f>VLOOKUP(B1075,'Table A as of March 2024'!A:L,12,FALSE)</f>
        <v>No</v>
      </c>
      <c r="I1075" s="9" t="str">
        <f>VLOOKUP(B1075,'Table A as of March 2024'!A:M,13,FALSE)</f>
        <v>N</v>
      </c>
      <c r="K1075" t="str">
        <f>VLOOKUP(G1075,'ACFR Class Vlookup'!A:B,2,FALSE)</f>
        <v>N/A</v>
      </c>
      <c r="L1075" s="1" t="str">
        <f>VLOOKUP(D1075,'Fund Information'!A:F,6,FALSE)</f>
        <v>General Fixed Asset Account Group</v>
      </c>
      <c r="M1075" s="6" t="str">
        <f t="shared" si="180"/>
        <v>N/A</v>
      </c>
      <c r="N1075" s="6" t="s">
        <v>2886</v>
      </c>
      <c r="O1075" s="6" t="str">
        <f t="shared" si="181"/>
        <v>N/A</v>
      </c>
      <c r="P1075" s="5" t="s">
        <v>2886</v>
      </c>
      <c r="Q1075" s="6" t="str">
        <f t="shared" si="182"/>
        <v>N/A</v>
      </c>
      <c r="R1075" s="7" t="str">
        <f t="shared" si="187"/>
        <v>No</v>
      </c>
      <c r="S1075" s="5" t="str">
        <f t="shared" si="183"/>
        <v>N/A</v>
      </c>
      <c r="T1075" s="6" t="str">
        <f t="shared" si="184"/>
        <v>N/A</v>
      </c>
      <c r="U1075" s="7" t="str">
        <f t="shared" si="188"/>
        <v>No</v>
      </c>
      <c r="V1075" s="5" t="str">
        <f t="shared" si="185"/>
        <v>N/A</v>
      </c>
      <c r="W1075" s="6" t="str">
        <f t="shared" si="186"/>
        <v>N/A</v>
      </c>
      <c r="X1075" s="5" t="s">
        <v>2886</v>
      </c>
    </row>
    <row r="1076" spans="1:24" x14ac:dyDescent="0.25">
      <c r="A1076" s="77">
        <f>VLOOKUP(C1076,'BU and Control BU Listing'!A:E,5,FALSE)</f>
        <v>70100</v>
      </c>
      <c r="B1076" s="80" t="s">
        <v>4819</v>
      </c>
      <c r="C1076" s="22" t="str">
        <f t="shared" si="178"/>
        <v>74100</v>
      </c>
      <c r="D1076" s="22" t="str">
        <f t="shared" si="179"/>
        <v>15000</v>
      </c>
      <c r="E1076" s="21" t="str">
        <f>VLOOKUP(B1076,'Table A as of March 2024'!A:G,7,FALSE)</f>
        <v>Red Onion State Prison</v>
      </c>
      <c r="F1076" s="21" t="str">
        <f>VLOOKUP(B1076,'Table A as of March 2024'!A:H,8,FALSE)</f>
        <v>General Fixed Asset Acct Group</v>
      </c>
      <c r="G1076" s="11" t="str">
        <f>VLOOKUP(B1076,'Table A as of March 2024'!A:I,9,FALSE)</f>
        <v>610</v>
      </c>
      <c r="H1076" t="str">
        <f>VLOOKUP(B1076,'Table A as of March 2024'!A:L,12,FALSE)</f>
        <v>No</v>
      </c>
      <c r="I1076" s="9" t="str">
        <f>VLOOKUP(B1076,'Table A as of March 2024'!A:M,13,FALSE)</f>
        <v>N</v>
      </c>
      <c r="K1076" t="str">
        <f>VLOOKUP(G1076,'ACFR Class Vlookup'!A:B,2,FALSE)</f>
        <v>N/A</v>
      </c>
      <c r="L1076" s="1" t="str">
        <f>VLOOKUP(D1076,'Fund Information'!A:F,6,FALSE)</f>
        <v>General Fixed Asset Account Group</v>
      </c>
      <c r="M1076" s="6" t="str">
        <f t="shared" si="180"/>
        <v>N/A</v>
      </c>
      <c r="N1076" s="6" t="s">
        <v>2886</v>
      </c>
      <c r="O1076" s="6" t="str">
        <f t="shared" si="181"/>
        <v>N/A</v>
      </c>
      <c r="P1076" s="5" t="s">
        <v>2886</v>
      </c>
      <c r="Q1076" s="6" t="str">
        <f t="shared" si="182"/>
        <v>N/A</v>
      </c>
      <c r="R1076" s="7" t="str">
        <f t="shared" si="187"/>
        <v>No</v>
      </c>
      <c r="S1076" s="5" t="str">
        <f t="shared" si="183"/>
        <v>N/A</v>
      </c>
      <c r="T1076" s="6" t="str">
        <f t="shared" si="184"/>
        <v>N/A</v>
      </c>
      <c r="U1076" s="7" t="str">
        <f t="shared" si="188"/>
        <v>No</v>
      </c>
      <c r="V1076" s="5" t="str">
        <f t="shared" si="185"/>
        <v>N/A</v>
      </c>
      <c r="W1076" s="6" t="str">
        <f t="shared" si="186"/>
        <v>N/A</v>
      </c>
      <c r="X1076" s="5" t="s">
        <v>2886</v>
      </c>
    </row>
    <row r="1077" spans="1:24" x14ac:dyDescent="0.25">
      <c r="A1077" s="77">
        <f>VLOOKUP(C1077,'BU and Control BU Listing'!A:E,5,FALSE)</f>
        <v>70100</v>
      </c>
      <c r="B1077" s="80" t="s">
        <v>4823</v>
      </c>
      <c r="C1077" s="22" t="str">
        <f t="shared" si="178"/>
        <v>74200</v>
      </c>
      <c r="D1077" s="22" t="str">
        <f t="shared" si="179"/>
        <v>15000</v>
      </c>
      <c r="E1077" s="21" t="str">
        <f>VLOOKUP(B1077,'Table A as of March 2024'!A:G,7,FALSE)</f>
        <v>Corr - Employee Rel &amp; Train</v>
      </c>
      <c r="F1077" s="21" t="str">
        <f>VLOOKUP(B1077,'Table A as of March 2024'!A:H,8,FALSE)</f>
        <v>General Fixed Asset Acct Group</v>
      </c>
      <c r="G1077" s="11" t="str">
        <f>VLOOKUP(B1077,'Table A as of March 2024'!A:I,9,FALSE)</f>
        <v>610</v>
      </c>
      <c r="H1077" t="str">
        <f>VLOOKUP(B1077,'Table A as of March 2024'!A:L,12,FALSE)</f>
        <v>No</v>
      </c>
      <c r="I1077" s="9" t="str">
        <f>VLOOKUP(B1077,'Table A as of March 2024'!A:M,13,FALSE)</f>
        <v>N</v>
      </c>
      <c r="K1077" t="str">
        <f>VLOOKUP(G1077,'ACFR Class Vlookup'!A:B,2,FALSE)</f>
        <v>N/A</v>
      </c>
      <c r="L1077" s="1" t="str">
        <f>VLOOKUP(D1077,'Fund Information'!A:F,6,FALSE)</f>
        <v>General Fixed Asset Account Group</v>
      </c>
      <c r="M1077" s="6" t="str">
        <f t="shared" si="180"/>
        <v>N/A</v>
      </c>
      <c r="N1077" s="6" t="s">
        <v>2886</v>
      </c>
      <c r="O1077" s="6" t="str">
        <f t="shared" si="181"/>
        <v>N/A</v>
      </c>
      <c r="P1077" s="5" t="s">
        <v>2886</v>
      </c>
      <c r="Q1077" s="6" t="str">
        <f t="shared" si="182"/>
        <v>N/A</v>
      </c>
      <c r="R1077" s="7" t="str">
        <f t="shared" si="187"/>
        <v>No</v>
      </c>
      <c r="S1077" s="5" t="str">
        <f t="shared" si="183"/>
        <v>N/A</v>
      </c>
      <c r="T1077" s="6" t="str">
        <f t="shared" si="184"/>
        <v>N/A</v>
      </c>
      <c r="U1077" s="7" t="str">
        <f t="shared" si="188"/>
        <v>No</v>
      </c>
      <c r="V1077" s="5" t="str">
        <f t="shared" si="185"/>
        <v>N/A</v>
      </c>
      <c r="W1077" s="6" t="str">
        <f t="shared" si="186"/>
        <v>N/A</v>
      </c>
      <c r="X1077" s="5" t="s">
        <v>2886</v>
      </c>
    </row>
    <row r="1078" spans="1:24" x14ac:dyDescent="0.25">
      <c r="A1078" s="77">
        <f>VLOOKUP(C1078,'BU and Control BU Listing'!A:E,5,FALSE)</f>
        <v>70100</v>
      </c>
      <c r="B1078" s="80" t="s">
        <v>4831</v>
      </c>
      <c r="C1078" s="22" t="str">
        <f t="shared" si="178"/>
        <v>74300</v>
      </c>
      <c r="D1078" s="22" t="str">
        <f t="shared" si="179"/>
        <v>15000</v>
      </c>
      <c r="E1078" s="21" t="str">
        <f>VLOOKUP(B1078,'Table A as of March 2024'!A:G,7,FALSE)</f>
        <v>Fluvanna Corr Ctr for Women</v>
      </c>
      <c r="F1078" s="21" t="str">
        <f>VLOOKUP(B1078,'Table A as of March 2024'!A:H,8,FALSE)</f>
        <v>General Fixed Asset Acct Group</v>
      </c>
      <c r="G1078" s="11" t="str">
        <f>VLOOKUP(B1078,'Table A as of March 2024'!A:I,9,FALSE)</f>
        <v>610</v>
      </c>
      <c r="H1078" t="str">
        <f>VLOOKUP(B1078,'Table A as of March 2024'!A:L,12,FALSE)</f>
        <v>No</v>
      </c>
      <c r="I1078" s="9" t="str">
        <f>VLOOKUP(B1078,'Table A as of March 2024'!A:M,13,FALSE)</f>
        <v>N</v>
      </c>
      <c r="K1078" t="str">
        <f>VLOOKUP(G1078,'ACFR Class Vlookup'!A:B,2,FALSE)</f>
        <v>N/A</v>
      </c>
      <c r="L1078" s="1" t="str">
        <f>VLOOKUP(D1078,'Fund Information'!A:F,6,FALSE)</f>
        <v>General Fixed Asset Account Group</v>
      </c>
      <c r="M1078" s="6" t="str">
        <f t="shared" si="180"/>
        <v>N/A</v>
      </c>
      <c r="N1078" s="6" t="s">
        <v>2886</v>
      </c>
      <c r="O1078" s="6" t="str">
        <f t="shared" si="181"/>
        <v>N/A</v>
      </c>
      <c r="P1078" s="5" t="s">
        <v>2886</v>
      </c>
      <c r="Q1078" s="6" t="str">
        <f t="shared" si="182"/>
        <v>N/A</v>
      </c>
      <c r="R1078" s="7" t="str">
        <f t="shared" si="187"/>
        <v>No</v>
      </c>
      <c r="S1078" s="5" t="str">
        <f t="shared" si="183"/>
        <v>N/A</v>
      </c>
      <c r="T1078" s="6" t="str">
        <f t="shared" si="184"/>
        <v>N/A</v>
      </c>
      <c r="U1078" s="7" t="str">
        <f t="shared" si="188"/>
        <v>No</v>
      </c>
      <c r="V1078" s="5" t="str">
        <f t="shared" si="185"/>
        <v>N/A</v>
      </c>
      <c r="W1078" s="6" t="str">
        <f t="shared" si="186"/>
        <v>N/A</v>
      </c>
      <c r="X1078" s="5" t="s">
        <v>2886</v>
      </c>
    </row>
    <row r="1079" spans="1:24" x14ac:dyDescent="0.25">
      <c r="A1079" s="77">
        <f>VLOOKUP(C1079,'BU and Control BU Listing'!A:E,5,FALSE)</f>
        <v>70100</v>
      </c>
      <c r="B1079" s="80" t="s">
        <v>4835</v>
      </c>
      <c r="C1079" s="22" t="str">
        <f t="shared" si="178"/>
        <v>74400</v>
      </c>
      <c r="D1079" s="22" t="str">
        <f t="shared" si="179"/>
        <v>15000</v>
      </c>
      <c r="E1079" s="21" t="str">
        <f>VLOOKUP(B1079,'Table A as of March 2024'!A:G,7,FALSE)</f>
        <v>Mecklenburg Correctional Ctr</v>
      </c>
      <c r="F1079" s="21" t="str">
        <f>VLOOKUP(B1079,'Table A as of March 2024'!A:H,8,FALSE)</f>
        <v>General Fixed Asset Acct Group</v>
      </c>
      <c r="G1079" s="11" t="str">
        <f>VLOOKUP(B1079,'Table A as of March 2024'!A:I,9,FALSE)</f>
        <v>610</v>
      </c>
      <c r="H1079" t="str">
        <f>VLOOKUP(B1079,'Table A as of March 2024'!A:L,12,FALSE)</f>
        <v>No</v>
      </c>
      <c r="I1079" s="9" t="str">
        <f>VLOOKUP(B1079,'Table A as of March 2024'!A:M,13,FALSE)</f>
        <v>N</v>
      </c>
      <c r="K1079" t="str">
        <f>VLOOKUP(G1079,'ACFR Class Vlookup'!A:B,2,FALSE)</f>
        <v>N/A</v>
      </c>
      <c r="L1079" s="1" t="str">
        <f>VLOOKUP(D1079,'Fund Information'!A:F,6,FALSE)</f>
        <v>General Fixed Asset Account Group</v>
      </c>
      <c r="M1079" s="6" t="str">
        <f t="shared" si="180"/>
        <v>N/A</v>
      </c>
      <c r="N1079" s="6" t="s">
        <v>2886</v>
      </c>
      <c r="O1079" s="6" t="str">
        <f t="shared" si="181"/>
        <v>N/A</v>
      </c>
      <c r="P1079" s="5" t="s">
        <v>2886</v>
      </c>
      <c r="Q1079" s="6" t="str">
        <f t="shared" si="182"/>
        <v>N/A</v>
      </c>
      <c r="R1079" s="7" t="str">
        <f t="shared" si="187"/>
        <v>No</v>
      </c>
      <c r="S1079" s="5" t="str">
        <f t="shared" si="183"/>
        <v>N/A</v>
      </c>
      <c r="T1079" s="6" t="str">
        <f t="shared" si="184"/>
        <v>N/A</v>
      </c>
      <c r="U1079" s="7" t="str">
        <f t="shared" si="188"/>
        <v>No</v>
      </c>
      <c r="V1079" s="5" t="str">
        <f t="shared" si="185"/>
        <v>N/A</v>
      </c>
      <c r="W1079" s="6" t="str">
        <f t="shared" si="186"/>
        <v>N/A</v>
      </c>
      <c r="X1079" s="5" t="s">
        <v>2886</v>
      </c>
    </row>
    <row r="1080" spans="1:24" x14ac:dyDescent="0.25">
      <c r="A1080" s="77">
        <f>VLOOKUP(C1080,'BU and Control BU Listing'!A:E,5,FALSE)</f>
        <v>70100</v>
      </c>
      <c r="B1080" s="80" t="s">
        <v>4842</v>
      </c>
      <c r="C1080" s="22" t="str">
        <f t="shared" si="178"/>
        <v>74500</v>
      </c>
      <c r="D1080" s="22" t="str">
        <f t="shared" si="179"/>
        <v>15000</v>
      </c>
      <c r="E1080" s="21" t="str">
        <f>VLOOKUP(B1080,'Table A as of March 2024'!A:G,7,FALSE)</f>
        <v>Nottoway Correctional Center</v>
      </c>
      <c r="F1080" s="21" t="str">
        <f>VLOOKUP(B1080,'Table A as of March 2024'!A:H,8,FALSE)</f>
        <v>General Fixed Asset Acct Group</v>
      </c>
      <c r="G1080" s="11" t="str">
        <f>VLOOKUP(B1080,'Table A as of March 2024'!A:I,9,FALSE)</f>
        <v>610</v>
      </c>
      <c r="H1080" t="str">
        <f>VLOOKUP(B1080,'Table A as of March 2024'!A:L,12,FALSE)</f>
        <v>No</v>
      </c>
      <c r="I1080" s="9" t="str">
        <f>VLOOKUP(B1080,'Table A as of March 2024'!A:M,13,FALSE)</f>
        <v>N</v>
      </c>
      <c r="K1080" t="str">
        <f>VLOOKUP(G1080,'ACFR Class Vlookup'!A:B,2,FALSE)</f>
        <v>N/A</v>
      </c>
      <c r="L1080" s="1" t="str">
        <f>VLOOKUP(D1080,'Fund Information'!A:F,6,FALSE)</f>
        <v>General Fixed Asset Account Group</v>
      </c>
      <c r="M1080" s="6" t="str">
        <f t="shared" si="180"/>
        <v>N/A</v>
      </c>
      <c r="N1080" s="6" t="s">
        <v>2886</v>
      </c>
      <c r="O1080" s="6" t="str">
        <f t="shared" si="181"/>
        <v>N/A</v>
      </c>
      <c r="P1080" s="5" t="s">
        <v>2886</v>
      </c>
      <c r="Q1080" s="6" t="str">
        <f t="shared" si="182"/>
        <v>N/A</v>
      </c>
      <c r="R1080" s="7" t="str">
        <f t="shared" si="187"/>
        <v>No</v>
      </c>
      <c r="S1080" s="5" t="str">
        <f t="shared" si="183"/>
        <v>N/A</v>
      </c>
      <c r="T1080" s="6" t="str">
        <f t="shared" si="184"/>
        <v>N/A</v>
      </c>
      <c r="U1080" s="7" t="str">
        <f t="shared" si="188"/>
        <v>No</v>
      </c>
      <c r="V1080" s="5" t="str">
        <f t="shared" si="185"/>
        <v>N/A</v>
      </c>
      <c r="W1080" s="6" t="str">
        <f t="shared" si="186"/>
        <v>N/A</v>
      </c>
      <c r="X1080" s="5" t="s">
        <v>2886</v>
      </c>
    </row>
    <row r="1081" spans="1:24" x14ac:dyDescent="0.25">
      <c r="A1081" s="77">
        <f>VLOOKUP(C1081,'BU and Control BU Listing'!A:E,5,FALSE)</f>
        <v>70100</v>
      </c>
      <c r="B1081" s="80" t="s">
        <v>4847</v>
      </c>
      <c r="C1081" s="22" t="str">
        <f t="shared" si="178"/>
        <v>74700</v>
      </c>
      <c r="D1081" s="22" t="str">
        <f t="shared" si="179"/>
        <v>15000</v>
      </c>
      <c r="E1081" s="21" t="str">
        <f>VLOOKUP(B1081,'Table A as of March 2024'!A:G,7,FALSE)</f>
        <v>Marion Correctional Center</v>
      </c>
      <c r="F1081" s="21" t="str">
        <f>VLOOKUP(B1081,'Table A as of March 2024'!A:H,8,FALSE)</f>
        <v>General Fixed Asset Acct Group</v>
      </c>
      <c r="G1081" s="11" t="str">
        <f>VLOOKUP(B1081,'Table A as of March 2024'!A:I,9,FALSE)</f>
        <v>610</v>
      </c>
      <c r="H1081" t="str">
        <f>VLOOKUP(B1081,'Table A as of March 2024'!A:L,12,FALSE)</f>
        <v>No</v>
      </c>
      <c r="I1081" s="9" t="str">
        <f>VLOOKUP(B1081,'Table A as of March 2024'!A:M,13,FALSE)</f>
        <v>N</v>
      </c>
      <c r="K1081" t="str">
        <f>VLOOKUP(G1081,'ACFR Class Vlookup'!A:B,2,FALSE)</f>
        <v>N/A</v>
      </c>
      <c r="L1081" s="1" t="str">
        <f>VLOOKUP(D1081,'Fund Information'!A:F,6,FALSE)</f>
        <v>General Fixed Asset Account Group</v>
      </c>
      <c r="M1081" s="6" t="str">
        <f t="shared" si="180"/>
        <v>N/A</v>
      </c>
      <c r="N1081" s="6" t="s">
        <v>2886</v>
      </c>
      <c r="O1081" s="6" t="str">
        <f t="shared" si="181"/>
        <v>N/A</v>
      </c>
      <c r="P1081" s="5" t="s">
        <v>2886</v>
      </c>
      <c r="Q1081" s="6" t="str">
        <f t="shared" si="182"/>
        <v>N/A</v>
      </c>
      <c r="R1081" s="7" t="str">
        <f t="shared" si="187"/>
        <v>No</v>
      </c>
      <c r="S1081" s="5" t="str">
        <f t="shared" si="183"/>
        <v>N/A</v>
      </c>
      <c r="T1081" s="6" t="str">
        <f t="shared" si="184"/>
        <v>N/A</v>
      </c>
      <c r="U1081" s="7" t="str">
        <f t="shared" si="188"/>
        <v>No</v>
      </c>
      <c r="V1081" s="5" t="str">
        <f t="shared" si="185"/>
        <v>N/A</v>
      </c>
      <c r="W1081" s="6" t="str">
        <f t="shared" si="186"/>
        <v>N/A</v>
      </c>
      <c r="X1081" s="5" t="s">
        <v>2886</v>
      </c>
    </row>
    <row r="1082" spans="1:24" x14ac:dyDescent="0.25">
      <c r="A1082" s="77">
        <f>VLOOKUP(C1082,'BU and Control BU Listing'!A:E,5,FALSE)</f>
        <v>72000</v>
      </c>
      <c r="B1082" s="80" t="s">
        <v>4850</v>
      </c>
      <c r="C1082" s="22" t="str">
        <f t="shared" si="178"/>
        <v>74800</v>
      </c>
      <c r="D1082" s="22" t="str">
        <f t="shared" si="179"/>
        <v>15000</v>
      </c>
      <c r="E1082" s="21" t="str">
        <f>VLOOKUP(B1082,'Table A as of March 2024'!A:G,7,FALSE)</f>
        <v>Hiram Davis Medical Center</v>
      </c>
      <c r="F1082" s="21" t="str">
        <f>VLOOKUP(B1082,'Table A as of March 2024'!A:H,8,FALSE)</f>
        <v>General Fixed Asset Acct Group</v>
      </c>
      <c r="G1082" s="11" t="str">
        <f>VLOOKUP(B1082,'Table A as of March 2024'!A:I,9,FALSE)</f>
        <v>610</v>
      </c>
      <c r="H1082" t="str">
        <f>VLOOKUP(B1082,'Table A as of March 2024'!A:L,12,FALSE)</f>
        <v>No</v>
      </c>
      <c r="I1082" s="9" t="str">
        <f>VLOOKUP(B1082,'Table A as of March 2024'!A:M,13,FALSE)</f>
        <v>N</v>
      </c>
      <c r="K1082" t="str">
        <f>VLOOKUP(G1082,'ACFR Class Vlookup'!A:B,2,FALSE)</f>
        <v>N/A</v>
      </c>
      <c r="L1082" s="1" t="str">
        <f>VLOOKUP(D1082,'Fund Information'!A:F,6,FALSE)</f>
        <v>General Fixed Asset Account Group</v>
      </c>
      <c r="M1082" s="6" t="str">
        <f t="shared" si="180"/>
        <v>N/A</v>
      </c>
      <c r="N1082" s="6" t="s">
        <v>2886</v>
      </c>
      <c r="O1082" s="6" t="str">
        <f t="shared" si="181"/>
        <v>N/A</v>
      </c>
      <c r="P1082" s="5" t="s">
        <v>2886</v>
      </c>
      <c r="Q1082" s="6" t="str">
        <f t="shared" si="182"/>
        <v>N/A</v>
      </c>
      <c r="R1082" s="7" t="str">
        <f t="shared" si="187"/>
        <v>No</v>
      </c>
      <c r="S1082" s="5" t="str">
        <f t="shared" si="183"/>
        <v>N/A</v>
      </c>
      <c r="T1082" s="6" t="str">
        <f t="shared" si="184"/>
        <v>N/A</v>
      </c>
      <c r="U1082" s="7" t="str">
        <f t="shared" si="188"/>
        <v>No</v>
      </c>
      <c r="V1082" s="5" t="str">
        <f t="shared" si="185"/>
        <v>N/A</v>
      </c>
      <c r="W1082" s="6" t="str">
        <f t="shared" si="186"/>
        <v>N/A</v>
      </c>
      <c r="X1082" s="5" t="s">
        <v>2886</v>
      </c>
    </row>
    <row r="1083" spans="1:24" x14ac:dyDescent="0.25">
      <c r="A1083" s="77">
        <f>VLOOKUP(C1083,'BU and Control BU Listing'!A:E,5,FALSE)</f>
        <v>70100</v>
      </c>
      <c r="B1083" s="80" t="s">
        <v>4857</v>
      </c>
      <c r="C1083" s="22" t="str">
        <f t="shared" si="178"/>
        <v>74900</v>
      </c>
      <c r="D1083" s="22" t="str">
        <f t="shared" si="179"/>
        <v>15000</v>
      </c>
      <c r="E1083" s="21" t="str">
        <f>VLOOKUP(B1083,'Table A as of March 2024'!A:G,7,FALSE)</f>
        <v>Buckingham Correctional Center</v>
      </c>
      <c r="F1083" s="21" t="str">
        <f>VLOOKUP(B1083,'Table A as of March 2024'!A:H,8,FALSE)</f>
        <v>General Fixed Asset Acct Group</v>
      </c>
      <c r="G1083" s="11" t="str">
        <f>VLOOKUP(B1083,'Table A as of March 2024'!A:I,9,FALSE)</f>
        <v>610</v>
      </c>
      <c r="H1083" t="str">
        <f>VLOOKUP(B1083,'Table A as of March 2024'!A:L,12,FALSE)</f>
        <v>No</v>
      </c>
      <c r="I1083" s="9" t="str">
        <f>VLOOKUP(B1083,'Table A as of March 2024'!A:M,13,FALSE)</f>
        <v>N</v>
      </c>
      <c r="K1083" t="str">
        <f>VLOOKUP(G1083,'ACFR Class Vlookup'!A:B,2,FALSE)</f>
        <v>N/A</v>
      </c>
      <c r="L1083" s="1" t="str">
        <f>VLOOKUP(D1083,'Fund Information'!A:F,6,FALSE)</f>
        <v>General Fixed Asset Account Group</v>
      </c>
      <c r="M1083" s="6" t="str">
        <f t="shared" si="180"/>
        <v>N/A</v>
      </c>
      <c r="N1083" s="6" t="s">
        <v>2886</v>
      </c>
      <c r="O1083" s="6" t="str">
        <f t="shared" si="181"/>
        <v>N/A</v>
      </c>
      <c r="P1083" s="5" t="s">
        <v>2886</v>
      </c>
      <c r="Q1083" s="6" t="str">
        <f t="shared" si="182"/>
        <v>N/A</v>
      </c>
      <c r="R1083" s="7" t="str">
        <f t="shared" si="187"/>
        <v>No</v>
      </c>
      <c r="S1083" s="5" t="str">
        <f t="shared" si="183"/>
        <v>N/A</v>
      </c>
      <c r="T1083" s="6" t="str">
        <f t="shared" si="184"/>
        <v>N/A</v>
      </c>
      <c r="U1083" s="7" t="str">
        <f t="shared" si="188"/>
        <v>No</v>
      </c>
      <c r="V1083" s="5" t="str">
        <f t="shared" si="185"/>
        <v>N/A</v>
      </c>
      <c r="W1083" s="6" t="str">
        <f t="shared" si="186"/>
        <v>N/A</v>
      </c>
      <c r="X1083" s="5" t="s">
        <v>2886</v>
      </c>
    </row>
    <row r="1084" spans="1:24" x14ac:dyDescent="0.25">
      <c r="A1084" s="77">
        <f>VLOOKUP(C1084,'BU and Control BU Listing'!A:E,5,FALSE)</f>
        <v>26200</v>
      </c>
      <c r="B1084" s="80" t="s">
        <v>4861</v>
      </c>
      <c r="C1084" s="22" t="str">
        <f t="shared" si="178"/>
        <v>75100</v>
      </c>
      <c r="D1084" s="22" t="str">
        <f t="shared" si="179"/>
        <v>15000</v>
      </c>
      <c r="E1084" s="21" t="str">
        <f>VLOOKUP(B1084,'Table A as of March 2024'!A:G,7,FALSE)</f>
        <v>Dept for Deaf &amp; Hard-of-Hearng</v>
      </c>
      <c r="F1084" s="21" t="str">
        <f>VLOOKUP(B1084,'Table A as of March 2024'!A:H,8,FALSE)</f>
        <v>General Fixed Asset Acct Group</v>
      </c>
      <c r="G1084" s="11" t="str">
        <f>VLOOKUP(B1084,'Table A as of March 2024'!A:I,9,FALSE)</f>
        <v>610</v>
      </c>
      <c r="H1084" t="str">
        <f>VLOOKUP(B1084,'Table A as of March 2024'!A:L,12,FALSE)</f>
        <v>No</v>
      </c>
      <c r="I1084" s="9" t="str">
        <f>VLOOKUP(B1084,'Table A as of March 2024'!A:M,13,FALSE)</f>
        <v>N</v>
      </c>
      <c r="K1084" t="str">
        <f>VLOOKUP(G1084,'ACFR Class Vlookup'!A:B,2,FALSE)</f>
        <v>N/A</v>
      </c>
      <c r="L1084" s="1" t="str">
        <f>VLOOKUP(D1084,'Fund Information'!A:F,6,FALSE)</f>
        <v>General Fixed Asset Account Group</v>
      </c>
      <c r="M1084" s="6" t="str">
        <f t="shared" si="180"/>
        <v>N/A</v>
      </c>
      <c r="N1084" s="6" t="s">
        <v>2886</v>
      </c>
      <c r="O1084" s="6" t="str">
        <f t="shared" si="181"/>
        <v>N/A</v>
      </c>
      <c r="P1084" s="5" t="s">
        <v>2886</v>
      </c>
      <c r="Q1084" s="6" t="str">
        <f t="shared" si="182"/>
        <v>N/A</v>
      </c>
      <c r="R1084" s="7" t="str">
        <f t="shared" si="187"/>
        <v>No</v>
      </c>
      <c r="S1084" s="5" t="str">
        <f t="shared" si="183"/>
        <v>N/A</v>
      </c>
      <c r="T1084" s="6" t="str">
        <f t="shared" si="184"/>
        <v>N/A</v>
      </c>
      <c r="U1084" s="7" t="str">
        <f t="shared" si="188"/>
        <v>No</v>
      </c>
      <c r="V1084" s="5" t="str">
        <f t="shared" si="185"/>
        <v>N/A</v>
      </c>
      <c r="W1084" s="6" t="str">
        <f t="shared" si="186"/>
        <v>N/A</v>
      </c>
      <c r="X1084" s="5" t="s">
        <v>2886</v>
      </c>
    </row>
    <row r="1085" spans="1:24" x14ac:dyDescent="0.25">
      <c r="A1085" s="77">
        <f>VLOOKUP(C1085,'BU and Control BU Listing'!A:E,5,FALSE)</f>
        <v>70100</v>
      </c>
      <c r="B1085" s="80" t="s">
        <v>4869</v>
      </c>
      <c r="C1085" s="22" t="str">
        <f t="shared" si="178"/>
        <v>75200</v>
      </c>
      <c r="D1085" s="22" t="str">
        <f t="shared" si="179"/>
        <v>15000</v>
      </c>
      <c r="E1085" s="21" t="str">
        <f>VLOOKUP(B1085,'Table A as of March 2024'!A:G,7,FALSE)</f>
        <v>State Farm Complex</v>
      </c>
      <c r="F1085" s="21" t="str">
        <f>VLOOKUP(B1085,'Table A as of March 2024'!A:H,8,FALSE)</f>
        <v>General Fixed Asset Acct Group</v>
      </c>
      <c r="G1085" s="11" t="str">
        <f>VLOOKUP(B1085,'Table A as of March 2024'!A:I,9,FALSE)</f>
        <v>610</v>
      </c>
      <c r="H1085" t="str">
        <f>VLOOKUP(B1085,'Table A as of March 2024'!A:L,12,FALSE)</f>
        <v>No</v>
      </c>
      <c r="I1085" s="9" t="str">
        <f>VLOOKUP(B1085,'Table A as of March 2024'!A:M,13,FALSE)</f>
        <v>N</v>
      </c>
      <c r="K1085" t="str">
        <f>VLOOKUP(G1085,'ACFR Class Vlookup'!A:B,2,FALSE)</f>
        <v>N/A</v>
      </c>
      <c r="L1085" s="1" t="str">
        <f>VLOOKUP(D1085,'Fund Information'!A:F,6,FALSE)</f>
        <v>General Fixed Asset Account Group</v>
      </c>
      <c r="M1085" s="6" t="str">
        <f t="shared" si="180"/>
        <v>N/A</v>
      </c>
      <c r="N1085" s="6" t="s">
        <v>2886</v>
      </c>
      <c r="O1085" s="6" t="str">
        <f t="shared" si="181"/>
        <v>N/A</v>
      </c>
      <c r="P1085" s="5" t="s">
        <v>2886</v>
      </c>
      <c r="Q1085" s="6" t="str">
        <f t="shared" si="182"/>
        <v>N/A</v>
      </c>
      <c r="R1085" s="7" t="str">
        <f t="shared" si="187"/>
        <v>No</v>
      </c>
      <c r="S1085" s="5" t="str">
        <f t="shared" si="183"/>
        <v>N/A</v>
      </c>
      <c r="T1085" s="6" t="str">
        <f t="shared" si="184"/>
        <v>N/A</v>
      </c>
      <c r="U1085" s="7" t="str">
        <f t="shared" si="188"/>
        <v>No</v>
      </c>
      <c r="V1085" s="5" t="str">
        <f t="shared" si="185"/>
        <v>N/A</v>
      </c>
      <c r="W1085" s="6" t="str">
        <f t="shared" si="186"/>
        <v>N/A</v>
      </c>
      <c r="X1085" s="5" t="s">
        <v>2886</v>
      </c>
    </row>
    <row r="1086" spans="1:24" x14ac:dyDescent="0.25">
      <c r="A1086" s="77">
        <f>VLOOKUP(C1086,'BU and Control BU Listing'!A:E,5,FALSE)</f>
        <v>70100</v>
      </c>
      <c r="B1086" s="80" t="s">
        <v>4877</v>
      </c>
      <c r="C1086" s="22" t="str">
        <f t="shared" si="178"/>
        <v>75300</v>
      </c>
      <c r="D1086" s="22" t="str">
        <f t="shared" si="179"/>
        <v>15000</v>
      </c>
      <c r="E1086" s="21" t="str">
        <f>VLOOKUP(B1086,'Table A as of March 2024'!A:G,7,FALSE)</f>
        <v>Deerfield Correctional Center</v>
      </c>
      <c r="F1086" s="21" t="str">
        <f>VLOOKUP(B1086,'Table A as of March 2024'!A:H,8,FALSE)</f>
        <v>General Fixed Asset Acct Group</v>
      </c>
      <c r="G1086" s="11" t="str">
        <f>VLOOKUP(B1086,'Table A as of March 2024'!A:I,9,FALSE)</f>
        <v>610</v>
      </c>
      <c r="H1086" t="str">
        <f>VLOOKUP(B1086,'Table A as of March 2024'!A:L,12,FALSE)</f>
        <v>No</v>
      </c>
      <c r="I1086" s="9" t="str">
        <f>VLOOKUP(B1086,'Table A as of March 2024'!A:M,13,FALSE)</f>
        <v>N</v>
      </c>
      <c r="K1086" t="str">
        <f>VLOOKUP(G1086,'ACFR Class Vlookup'!A:B,2,FALSE)</f>
        <v>N/A</v>
      </c>
      <c r="L1086" s="1" t="str">
        <f>VLOOKUP(D1086,'Fund Information'!A:F,6,FALSE)</f>
        <v>General Fixed Asset Account Group</v>
      </c>
      <c r="M1086" s="6" t="str">
        <f t="shared" si="180"/>
        <v>N/A</v>
      </c>
      <c r="N1086" s="6" t="s">
        <v>2886</v>
      </c>
      <c r="O1086" s="6" t="str">
        <f t="shared" si="181"/>
        <v>N/A</v>
      </c>
      <c r="P1086" s="5" t="s">
        <v>2886</v>
      </c>
      <c r="Q1086" s="6" t="str">
        <f t="shared" si="182"/>
        <v>N/A</v>
      </c>
      <c r="R1086" s="7" t="str">
        <f t="shared" si="187"/>
        <v>No</v>
      </c>
      <c r="S1086" s="5" t="str">
        <f t="shared" si="183"/>
        <v>N/A</v>
      </c>
      <c r="T1086" s="6" t="str">
        <f t="shared" si="184"/>
        <v>N/A</v>
      </c>
      <c r="U1086" s="7" t="str">
        <f t="shared" si="188"/>
        <v>No</v>
      </c>
      <c r="V1086" s="5" t="str">
        <f t="shared" si="185"/>
        <v>N/A</v>
      </c>
      <c r="W1086" s="6" t="str">
        <f t="shared" si="186"/>
        <v>N/A</v>
      </c>
      <c r="X1086" s="5" t="s">
        <v>2886</v>
      </c>
    </row>
    <row r="1087" spans="1:24" x14ac:dyDescent="0.25">
      <c r="A1087" s="77">
        <f>VLOOKUP(C1087,'BU and Control BU Listing'!A:E,5,FALSE)</f>
        <v>70100</v>
      </c>
      <c r="B1087" s="80" t="s">
        <v>4882</v>
      </c>
      <c r="C1087" s="22" t="str">
        <f t="shared" si="178"/>
        <v>75400</v>
      </c>
      <c r="D1087" s="22" t="str">
        <f t="shared" si="179"/>
        <v>15000</v>
      </c>
      <c r="E1087" s="21" t="str">
        <f>VLOOKUP(B1087,'Table A as of March 2024'!A:G,7,FALSE)</f>
        <v>Augusta Correctional Center</v>
      </c>
      <c r="F1087" s="21" t="str">
        <f>VLOOKUP(B1087,'Table A as of March 2024'!A:H,8,FALSE)</f>
        <v>General Fixed Asset Acct Group</v>
      </c>
      <c r="G1087" s="11" t="str">
        <f>VLOOKUP(B1087,'Table A as of March 2024'!A:I,9,FALSE)</f>
        <v>610</v>
      </c>
      <c r="H1087" t="str">
        <f>VLOOKUP(B1087,'Table A as of March 2024'!A:L,12,FALSE)</f>
        <v>No</v>
      </c>
      <c r="I1087" s="9" t="str">
        <f>VLOOKUP(B1087,'Table A as of March 2024'!A:M,13,FALSE)</f>
        <v>N</v>
      </c>
      <c r="K1087" t="str">
        <f>VLOOKUP(G1087,'ACFR Class Vlookup'!A:B,2,FALSE)</f>
        <v>N/A</v>
      </c>
      <c r="L1087" s="1" t="str">
        <f>VLOOKUP(D1087,'Fund Information'!A:F,6,FALSE)</f>
        <v>General Fixed Asset Account Group</v>
      </c>
      <c r="M1087" s="6" t="str">
        <f t="shared" si="180"/>
        <v>N/A</v>
      </c>
      <c r="N1087" s="6" t="s">
        <v>2886</v>
      </c>
      <c r="O1087" s="6" t="str">
        <f t="shared" si="181"/>
        <v>N/A</v>
      </c>
      <c r="P1087" s="5" t="s">
        <v>2886</v>
      </c>
      <c r="Q1087" s="6" t="str">
        <f t="shared" si="182"/>
        <v>N/A</v>
      </c>
      <c r="R1087" s="7" t="str">
        <f t="shared" si="187"/>
        <v>No</v>
      </c>
      <c r="S1087" s="5" t="str">
        <f t="shared" si="183"/>
        <v>N/A</v>
      </c>
      <c r="T1087" s="6" t="str">
        <f t="shared" si="184"/>
        <v>N/A</v>
      </c>
      <c r="U1087" s="7" t="str">
        <f t="shared" si="188"/>
        <v>No</v>
      </c>
      <c r="V1087" s="5" t="str">
        <f t="shared" si="185"/>
        <v>N/A</v>
      </c>
      <c r="W1087" s="6" t="str">
        <f t="shared" si="186"/>
        <v>N/A</v>
      </c>
      <c r="X1087" s="5" t="s">
        <v>2886</v>
      </c>
    </row>
    <row r="1088" spans="1:24" x14ac:dyDescent="0.25">
      <c r="A1088" s="77">
        <f>VLOOKUP(C1088,'BU and Control BU Listing'!A:E,5,FALSE)</f>
        <v>70100</v>
      </c>
      <c r="B1088" s="80" t="s">
        <v>4893</v>
      </c>
      <c r="C1088" s="22" t="str">
        <f t="shared" si="178"/>
        <v>75600</v>
      </c>
      <c r="D1088" s="22" t="str">
        <f t="shared" si="179"/>
        <v>15000</v>
      </c>
      <c r="E1088" s="21" t="str">
        <f>VLOOKUP(B1088,'Table A as of March 2024'!A:G,7,FALSE)</f>
        <v>Dept of Corr - Div of Inst</v>
      </c>
      <c r="F1088" s="21" t="str">
        <f>VLOOKUP(B1088,'Table A as of March 2024'!A:H,8,FALSE)</f>
        <v>General Fixed Asset Acct Group</v>
      </c>
      <c r="G1088" s="11" t="str">
        <f>VLOOKUP(B1088,'Table A as of March 2024'!A:I,9,FALSE)</f>
        <v>610</v>
      </c>
      <c r="H1088" t="str">
        <f>VLOOKUP(B1088,'Table A as of March 2024'!A:L,12,FALSE)</f>
        <v>No</v>
      </c>
      <c r="I1088" s="9" t="str">
        <f>VLOOKUP(B1088,'Table A as of March 2024'!A:M,13,FALSE)</f>
        <v>N</v>
      </c>
      <c r="K1088" t="str">
        <f>VLOOKUP(G1088,'ACFR Class Vlookup'!A:B,2,FALSE)</f>
        <v>N/A</v>
      </c>
      <c r="L1088" s="1" t="str">
        <f>VLOOKUP(D1088,'Fund Information'!A:F,6,FALSE)</f>
        <v>General Fixed Asset Account Group</v>
      </c>
      <c r="M1088" s="6" t="str">
        <f t="shared" si="180"/>
        <v>N/A</v>
      </c>
      <c r="N1088" s="6" t="s">
        <v>2886</v>
      </c>
      <c r="O1088" s="6" t="str">
        <f t="shared" si="181"/>
        <v>N/A</v>
      </c>
      <c r="P1088" s="5" t="s">
        <v>2886</v>
      </c>
      <c r="Q1088" s="6" t="str">
        <f t="shared" si="182"/>
        <v>N/A</v>
      </c>
      <c r="R1088" s="7" t="str">
        <f t="shared" si="187"/>
        <v>No</v>
      </c>
      <c r="S1088" s="5" t="str">
        <f t="shared" si="183"/>
        <v>N/A</v>
      </c>
      <c r="T1088" s="6" t="str">
        <f t="shared" si="184"/>
        <v>N/A</v>
      </c>
      <c r="U1088" s="7" t="str">
        <f t="shared" si="188"/>
        <v>No</v>
      </c>
      <c r="V1088" s="5" t="str">
        <f t="shared" si="185"/>
        <v>N/A</v>
      </c>
      <c r="W1088" s="6" t="str">
        <f t="shared" si="186"/>
        <v>N/A</v>
      </c>
      <c r="X1088" s="5" t="s">
        <v>2886</v>
      </c>
    </row>
    <row r="1089" spans="1:24" x14ac:dyDescent="0.25">
      <c r="A1089" s="77">
        <f>VLOOKUP(C1089,'BU and Control BU Listing'!A:E,5,FALSE)</f>
        <v>70100</v>
      </c>
      <c r="B1089" s="80" t="s">
        <v>4898</v>
      </c>
      <c r="C1089" s="22" t="str">
        <f t="shared" si="178"/>
        <v>75700</v>
      </c>
      <c r="D1089" s="22" t="str">
        <f t="shared" si="179"/>
        <v>15000</v>
      </c>
      <c r="E1089" s="21" t="str">
        <f>VLOOKUP(B1089,'Table A as of March 2024'!A:G,7,FALSE)</f>
        <v>Western Region Corr FieldUnits</v>
      </c>
      <c r="F1089" s="21" t="str">
        <f>VLOOKUP(B1089,'Table A as of March 2024'!A:H,8,FALSE)</f>
        <v>General Fixed Asset Acct Group</v>
      </c>
      <c r="G1089" s="11" t="str">
        <f>VLOOKUP(B1089,'Table A as of March 2024'!A:I,9,FALSE)</f>
        <v>610</v>
      </c>
      <c r="H1089" t="str">
        <f>VLOOKUP(B1089,'Table A as of March 2024'!A:L,12,FALSE)</f>
        <v>No</v>
      </c>
      <c r="I1089" s="9" t="str">
        <f>VLOOKUP(B1089,'Table A as of March 2024'!A:M,13,FALSE)</f>
        <v>N</v>
      </c>
      <c r="K1089" t="str">
        <f>VLOOKUP(G1089,'ACFR Class Vlookup'!A:B,2,FALSE)</f>
        <v>N/A</v>
      </c>
      <c r="L1089" s="1" t="str">
        <f>VLOOKUP(D1089,'Fund Information'!A:F,6,FALSE)</f>
        <v>General Fixed Asset Account Group</v>
      </c>
      <c r="M1089" s="6" t="str">
        <f t="shared" si="180"/>
        <v>N/A</v>
      </c>
      <c r="N1089" s="6" t="s">
        <v>2886</v>
      </c>
      <c r="O1089" s="6" t="str">
        <f t="shared" si="181"/>
        <v>N/A</v>
      </c>
      <c r="P1089" s="5" t="s">
        <v>2886</v>
      </c>
      <c r="Q1089" s="6" t="str">
        <f t="shared" si="182"/>
        <v>N/A</v>
      </c>
      <c r="R1089" s="7" t="str">
        <f t="shared" si="187"/>
        <v>No</v>
      </c>
      <c r="S1089" s="5" t="str">
        <f t="shared" si="183"/>
        <v>N/A</v>
      </c>
      <c r="T1089" s="6" t="str">
        <f t="shared" si="184"/>
        <v>N/A</v>
      </c>
      <c r="U1089" s="7" t="str">
        <f t="shared" si="188"/>
        <v>No</v>
      </c>
      <c r="V1089" s="5" t="str">
        <f t="shared" si="185"/>
        <v>N/A</v>
      </c>
      <c r="W1089" s="6" t="str">
        <f t="shared" si="186"/>
        <v>N/A</v>
      </c>
      <c r="X1089" s="5" t="s">
        <v>2886</v>
      </c>
    </row>
    <row r="1090" spans="1:24" x14ac:dyDescent="0.25">
      <c r="A1090" s="77">
        <f>VLOOKUP(C1090,'BU and Control BU Listing'!A:E,5,FALSE)</f>
        <v>70100</v>
      </c>
      <c r="B1090" s="80" t="s">
        <v>4903</v>
      </c>
      <c r="C1090" s="22" t="str">
        <f t="shared" si="178"/>
        <v>76000</v>
      </c>
      <c r="D1090" s="22" t="str">
        <f t="shared" si="179"/>
        <v>15000</v>
      </c>
      <c r="E1090" s="21" t="str">
        <f>VLOOKUP(B1090,'Table A as of March 2024'!A:G,7,FALSE)</f>
        <v>Central Region Corr FieldUnits</v>
      </c>
      <c r="F1090" s="21" t="str">
        <f>VLOOKUP(B1090,'Table A as of March 2024'!A:H,8,FALSE)</f>
        <v>General Fixed Asset Acct Group</v>
      </c>
      <c r="G1090" s="11" t="str">
        <f>VLOOKUP(B1090,'Table A as of March 2024'!A:I,9,FALSE)</f>
        <v>610</v>
      </c>
      <c r="H1090" t="str">
        <f>VLOOKUP(B1090,'Table A as of March 2024'!A:L,12,FALSE)</f>
        <v>No</v>
      </c>
      <c r="I1090" s="9" t="str">
        <f>VLOOKUP(B1090,'Table A as of March 2024'!A:M,13,FALSE)</f>
        <v>N</v>
      </c>
      <c r="K1090" t="str">
        <f>VLOOKUP(G1090,'ACFR Class Vlookup'!A:B,2,FALSE)</f>
        <v>N/A</v>
      </c>
      <c r="L1090" s="1" t="str">
        <f>VLOOKUP(D1090,'Fund Information'!A:F,6,FALSE)</f>
        <v>General Fixed Asset Account Group</v>
      </c>
      <c r="M1090" s="6" t="str">
        <f t="shared" si="180"/>
        <v>N/A</v>
      </c>
      <c r="N1090" s="6" t="s">
        <v>2886</v>
      </c>
      <c r="O1090" s="6" t="str">
        <f t="shared" si="181"/>
        <v>N/A</v>
      </c>
      <c r="P1090" s="5" t="s">
        <v>2886</v>
      </c>
      <c r="Q1090" s="6" t="str">
        <f t="shared" si="182"/>
        <v>N/A</v>
      </c>
      <c r="R1090" s="7" t="str">
        <f t="shared" si="187"/>
        <v>No</v>
      </c>
      <c r="S1090" s="5" t="str">
        <f t="shared" si="183"/>
        <v>N/A</v>
      </c>
      <c r="T1090" s="6" t="str">
        <f t="shared" si="184"/>
        <v>N/A</v>
      </c>
      <c r="U1090" s="7" t="str">
        <f t="shared" si="188"/>
        <v>No</v>
      </c>
      <c r="V1090" s="5" t="str">
        <f t="shared" si="185"/>
        <v>N/A</v>
      </c>
      <c r="W1090" s="6" t="str">
        <f t="shared" si="186"/>
        <v>N/A</v>
      </c>
      <c r="X1090" s="5" t="s">
        <v>2886</v>
      </c>
    </row>
    <row r="1091" spans="1:24" x14ac:dyDescent="0.25">
      <c r="A1091" s="77">
        <f>VLOOKUP(C1091,'BU and Control BU Listing'!A:E,5,FALSE)</f>
        <v>70100</v>
      </c>
      <c r="B1091" s="80" t="s">
        <v>4910</v>
      </c>
      <c r="C1091" s="22" t="str">
        <f t="shared" ref="C1091:C1154" si="189">LEFT(B1091,5)</f>
        <v>76100</v>
      </c>
      <c r="D1091" s="22" t="str">
        <f t="shared" ref="D1091:D1154" si="190">RIGHT(B1091,5)</f>
        <v>15000</v>
      </c>
      <c r="E1091" s="21" t="str">
        <f>VLOOKUP(B1091,'Table A as of March 2024'!A:G,7,FALSE)</f>
        <v>Baskerville Correctional Cntr</v>
      </c>
      <c r="F1091" s="21" t="str">
        <f>VLOOKUP(B1091,'Table A as of March 2024'!A:H,8,FALSE)</f>
        <v>General Fixed Asset Acct Group</v>
      </c>
      <c r="G1091" s="11" t="str">
        <f>VLOOKUP(B1091,'Table A as of March 2024'!A:I,9,FALSE)</f>
        <v>610</v>
      </c>
      <c r="H1091" t="str">
        <f>VLOOKUP(B1091,'Table A as of March 2024'!A:L,12,FALSE)</f>
        <v>No</v>
      </c>
      <c r="I1091" s="9" t="str">
        <f>VLOOKUP(B1091,'Table A as of March 2024'!A:M,13,FALSE)</f>
        <v>N</v>
      </c>
      <c r="K1091" t="str">
        <f>VLOOKUP(G1091,'ACFR Class Vlookup'!A:B,2,FALSE)</f>
        <v>N/A</v>
      </c>
      <c r="L1091" s="1" t="str">
        <f>VLOOKUP(D1091,'Fund Information'!A:F,6,FALSE)</f>
        <v>General Fixed Asset Account Group</v>
      </c>
      <c r="M1091" s="6" t="str">
        <f t="shared" ref="M1091:M1154" si="191">IF(L1091="","Answer Required","N/A")</f>
        <v>N/A</v>
      </c>
      <c r="N1091" s="6" t="s">
        <v>2886</v>
      </c>
      <c r="O1091" s="6" t="str">
        <f t="shared" ref="O1091:O1154" si="192">IF(N1091="No","Answer Required","N/A")</f>
        <v>N/A</v>
      </c>
      <c r="P1091" s="5" t="s">
        <v>2886</v>
      </c>
      <c r="Q1091" s="6" t="str">
        <f t="shared" ref="Q1091:Q1154" si="193">IF(P1091="No","Answer Required","N/A")</f>
        <v>N/A</v>
      </c>
      <c r="R1091" s="7" t="str">
        <f t="shared" si="187"/>
        <v>No</v>
      </c>
      <c r="S1091" s="5" t="str">
        <f t="shared" ref="S1091:S1154" si="194">IF($K1091="Governmental","Answer Required","N/A")</f>
        <v>N/A</v>
      </c>
      <c r="T1091" s="6" t="str">
        <f t="shared" ref="T1091:T1154" si="195">IF(AND(S1091="Yes",R1091="Yes"),"Answer Required",IF(AND(S1091="no",R1091="no"),"Answer Required","N/A"))</f>
        <v>N/A</v>
      </c>
      <c r="U1091" s="7" t="str">
        <f t="shared" si="188"/>
        <v>No</v>
      </c>
      <c r="V1091" s="5" t="str">
        <f t="shared" ref="V1091:V1154" si="196">IF($K1091="Governmental","Answer Required","N/A")</f>
        <v>N/A</v>
      </c>
      <c r="W1091" s="6" t="str">
        <f t="shared" ref="W1091:W1154" si="197">IF(AND(V1091="Yes",U1091="Yes"),"Answer Required",IF(AND(V1091="no",U1091="no"),"Answer Required","N/A"))</f>
        <v>N/A</v>
      </c>
      <c r="X1091" s="5" t="s">
        <v>2886</v>
      </c>
    </row>
    <row r="1092" spans="1:24" x14ac:dyDescent="0.25">
      <c r="A1092" s="77">
        <f>VLOOKUP(C1092,'BU and Control BU Listing'!A:E,5,FALSE)</f>
        <v>76500</v>
      </c>
      <c r="B1092" s="80" t="s">
        <v>4932</v>
      </c>
      <c r="C1092" s="22" t="str">
        <f t="shared" si="189"/>
        <v>76500</v>
      </c>
      <c r="D1092" s="22" t="str">
        <f t="shared" si="190"/>
        <v>15000</v>
      </c>
      <c r="E1092" s="21" t="str">
        <f>VLOOKUP(B1092,'Table A as of March 2024'!A:G,7,FALSE)</f>
        <v>Department of Social Services</v>
      </c>
      <c r="F1092" s="21" t="str">
        <f>VLOOKUP(B1092,'Table A as of March 2024'!A:H,8,FALSE)</f>
        <v>General Fixed Asset Acct Group</v>
      </c>
      <c r="G1092" s="11" t="str">
        <f>VLOOKUP(B1092,'Table A as of March 2024'!A:I,9,FALSE)</f>
        <v>610</v>
      </c>
      <c r="H1092" t="str">
        <f>VLOOKUP(B1092,'Table A as of March 2024'!A:L,12,FALSE)</f>
        <v>No</v>
      </c>
      <c r="I1092" s="9" t="str">
        <f>VLOOKUP(B1092,'Table A as of March 2024'!A:M,13,FALSE)</f>
        <v>N</v>
      </c>
      <c r="K1092" t="str">
        <f>VLOOKUP(G1092,'ACFR Class Vlookup'!A:B,2,FALSE)</f>
        <v>N/A</v>
      </c>
      <c r="L1092" s="1" t="str">
        <f>VLOOKUP(D1092,'Fund Information'!A:F,6,FALSE)</f>
        <v>General Fixed Asset Account Group</v>
      </c>
      <c r="M1092" s="6" t="str">
        <f t="shared" si="191"/>
        <v>N/A</v>
      </c>
      <c r="N1092" s="6" t="s">
        <v>2886</v>
      </c>
      <c r="O1092" s="6" t="str">
        <f t="shared" si="192"/>
        <v>N/A</v>
      </c>
      <c r="P1092" s="5" t="s">
        <v>2886</v>
      </c>
      <c r="Q1092" s="6" t="str">
        <f t="shared" si="193"/>
        <v>N/A</v>
      </c>
      <c r="R1092" s="7" t="str">
        <f t="shared" si="187"/>
        <v>No</v>
      </c>
      <c r="S1092" s="5" t="str">
        <f t="shared" si="194"/>
        <v>N/A</v>
      </c>
      <c r="T1092" s="6" t="str">
        <f t="shared" si="195"/>
        <v>N/A</v>
      </c>
      <c r="U1092" s="7" t="str">
        <f t="shared" si="188"/>
        <v>No</v>
      </c>
      <c r="V1092" s="5" t="str">
        <f t="shared" si="196"/>
        <v>N/A</v>
      </c>
      <c r="W1092" s="6" t="str">
        <f t="shared" si="197"/>
        <v>N/A</v>
      </c>
      <c r="X1092" s="5" t="s">
        <v>2886</v>
      </c>
    </row>
    <row r="1093" spans="1:24" x14ac:dyDescent="0.25">
      <c r="A1093" s="77">
        <f>VLOOKUP(C1093,'BU and Control BU Listing'!A:E,5,FALSE)</f>
        <v>70100</v>
      </c>
      <c r="B1093" s="80" t="s">
        <v>4946</v>
      </c>
      <c r="C1093" s="22" t="str">
        <f t="shared" si="189"/>
        <v>76700</v>
      </c>
      <c r="D1093" s="22" t="str">
        <f t="shared" si="190"/>
        <v>15000</v>
      </c>
      <c r="E1093" s="21" t="str">
        <f>VLOOKUP(B1093,'Table A as of March 2024'!A:G,7,FALSE)</f>
        <v>Div of Community Corrections</v>
      </c>
      <c r="F1093" s="21" t="str">
        <f>VLOOKUP(B1093,'Table A as of March 2024'!A:H,8,FALSE)</f>
        <v>General Fixed Asset Acct Group</v>
      </c>
      <c r="G1093" s="11" t="str">
        <f>VLOOKUP(B1093,'Table A as of March 2024'!A:I,9,FALSE)</f>
        <v>610</v>
      </c>
      <c r="H1093" t="str">
        <f>VLOOKUP(B1093,'Table A as of March 2024'!A:L,12,FALSE)</f>
        <v>No</v>
      </c>
      <c r="I1093" s="9" t="str">
        <f>VLOOKUP(B1093,'Table A as of March 2024'!A:M,13,FALSE)</f>
        <v>N</v>
      </c>
      <c r="K1093" t="str">
        <f>VLOOKUP(G1093,'ACFR Class Vlookup'!A:B,2,FALSE)</f>
        <v>N/A</v>
      </c>
      <c r="L1093" s="1" t="str">
        <f>VLOOKUP(D1093,'Fund Information'!A:F,6,FALSE)</f>
        <v>General Fixed Asset Account Group</v>
      </c>
      <c r="M1093" s="6" t="str">
        <f t="shared" si="191"/>
        <v>N/A</v>
      </c>
      <c r="N1093" s="6" t="s">
        <v>2886</v>
      </c>
      <c r="O1093" s="6" t="str">
        <f t="shared" si="192"/>
        <v>N/A</v>
      </c>
      <c r="P1093" s="5" t="s">
        <v>2886</v>
      </c>
      <c r="Q1093" s="6" t="str">
        <f t="shared" si="193"/>
        <v>N/A</v>
      </c>
      <c r="R1093" s="7" t="str">
        <f t="shared" si="187"/>
        <v>No</v>
      </c>
      <c r="S1093" s="5" t="str">
        <f t="shared" si="194"/>
        <v>N/A</v>
      </c>
      <c r="T1093" s="6" t="str">
        <f t="shared" si="195"/>
        <v>N/A</v>
      </c>
      <c r="U1093" s="7" t="str">
        <f t="shared" si="188"/>
        <v>No</v>
      </c>
      <c r="V1093" s="5" t="str">
        <f t="shared" si="196"/>
        <v>N/A</v>
      </c>
      <c r="W1093" s="6" t="str">
        <f t="shared" si="197"/>
        <v>N/A</v>
      </c>
      <c r="X1093" s="5" t="s">
        <v>2886</v>
      </c>
    </row>
    <row r="1094" spans="1:24" x14ac:dyDescent="0.25">
      <c r="A1094" s="77">
        <f>VLOOKUP(C1094,'BU and Control BU Listing'!A:E,5,FALSE)</f>
        <v>70100</v>
      </c>
      <c r="B1094" s="80" t="s">
        <v>4952</v>
      </c>
      <c r="C1094" s="22" t="str">
        <f t="shared" si="189"/>
        <v>76800</v>
      </c>
      <c r="D1094" s="22" t="str">
        <f t="shared" si="190"/>
        <v>15000</v>
      </c>
      <c r="E1094" s="21" t="str">
        <f>VLOOKUP(B1094,'Table A as of March 2024'!A:G,7,FALSE)</f>
        <v>Keen Mountain Correctional Ctr</v>
      </c>
      <c r="F1094" s="21" t="str">
        <f>VLOOKUP(B1094,'Table A as of March 2024'!A:H,8,FALSE)</f>
        <v>General Fixed Asset Acct Group</v>
      </c>
      <c r="G1094" s="11" t="str">
        <f>VLOOKUP(B1094,'Table A as of March 2024'!A:I,9,FALSE)</f>
        <v>610</v>
      </c>
      <c r="H1094" t="str">
        <f>VLOOKUP(B1094,'Table A as of March 2024'!A:L,12,FALSE)</f>
        <v>No</v>
      </c>
      <c r="I1094" s="9" t="str">
        <f>VLOOKUP(B1094,'Table A as of March 2024'!A:M,13,FALSE)</f>
        <v>N</v>
      </c>
      <c r="K1094" t="str">
        <f>VLOOKUP(G1094,'ACFR Class Vlookup'!A:B,2,FALSE)</f>
        <v>N/A</v>
      </c>
      <c r="L1094" s="1" t="str">
        <f>VLOOKUP(D1094,'Fund Information'!A:F,6,FALSE)</f>
        <v>General Fixed Asset Account Group</v>
      </c>
      <c r="M1094" s="6" t="str">
        <f t="shared" si="191"/>
        <v>N/A</v>
      </c>
      <c r="N1094" s="6" t="s">
        <v>2886</v>
      </c>
      <c r="O1094" s="6" t="str">
        <f t="shared" si="192"/>
        <v>N/A</v>
      </c>
      <c r="P1094" s="5" t="s">
        <v>2886</v>
      </c>
      <c r="Q1094" s="6" t="str">
        <f t="shared" si="193"/>
        <v>N/A</v>
      </c>
      <c r="R1094" s="7" t="str">
        <f t="shared" si="187"/>
        <v>No</v>
      </c>
      <c r="S1094" s="5" t="str">
        <f t="shared" si="194"/>
        <v>N/A</v>
      </c>
      <c r="T1094" s="6" t="str">
        <f t="shared" si="195"/>
        <v>N/A</v>
      </c>
      <c r="U1094" s="7" t="str">
        <f t="shared" si="188"/>
        <v>No</v>
      </c>
      <c r="V1094" s="5" t="str">
        <f t="shared" si="196"/>
        <v>N/A</v>
      </c>
      <c r="W1094" s="6" t="str">
        <f t="shared" si="197"/>
        <v>N/A</v>
      </c>
      <c r="X1094" s="5" t="s">
        <v>2886</v>
      </c>
    </row>
    <row r="1095" spans="1:24" x14ac:dyDescent="0.25">
      <c r="A1095" s="77">
        <f>VLOOKUP(C1095,'BU and Control BU Listing'!A:E,5,FALSE)</f>
        <v>70100</v>
      </c>
      <c r="B1095" s="80" t="s">
        <v>4960</v>
      </c>
      <c r="C1095" s="22" t="str">
        <f t="shared" si="189"/>
        <v>76900</v>
      </c>
      <c r="D1095" s="22" t="str">
        <f t="shared" si="190"/>
        <v>15000</v>
      </c>
      <c r="E1095" s="21" t="str">
        <f>VLOOKUP(B1095,'Table A as of March 2024'!A:G,7,FALSE)</f>
        <v>Greensville Correctional Ctr</v>
      </c>
      <c r="F1095" s="21" t="str">
        <f>VLOOKUP(B1095,'Table A as of March 2024'!A:H,8,FALSE)</f>
        <v>General Fixed Asset Acct Group</v>
      </c>
      <c r="G1095" s="11" t="str">
        <f>VLOOKUP(B1095,'Table A as of March 2024'!A:I,9,FALSE)</f>
        <v>610</v>
      </c>
      <c r="H1095" t="str">
        <f>VLOOKUP(B1095,'Table A as of March 2024'!A:L,12,FALSE)</f>
        <v>No</v>
      </c>
      <c r="I1095" s="9" t="str">
        <f>VLOOKUP(B1095,'Table A as of March 2024'!A:M,13,FALSE)</f>
        <v>N</v>
      </c>
      <c r="K1095" t="str">
        <f>VLOOKUP(G1095,'ACFR Class Vlookup'!A:B,2,FALSE)</f>
        <v>N/A</v>
      </c>
      <c r="L1095" s="1" t="str">
        <f>VLOOKUP(D1095,'Fund Information'!A:F,6,FALSE)</f>
        <v>General Fixed Asset Account Group</v>
      </c>
      <c r="M1095" s="6" t="str">
        <f t="shared" si="191"/>
        <v>N/A</v>
      </c>
      <c r="N1095" s="6" t="s">
        <v>2886</v>
      </c>
      <c r="O1095" s="6" t="str">
        <f t="shared" si="192"/>
        <v>N/A</v>
      </c>
      <c r="P1095" s="5" t="s">
        <v>2886</v>
      </c>
      <c r="Q1095" s="6" t="str">
        <f t="shared" si="193"/>
        <v>N/A</v>
      </c>
      <c r="R1095" s="7" t="str">
        <f t="shared" si="187"/>
        <v>No</v>
      </c>
      <c r="S1095" s="5" t="str">
        <f t="shared" si="194"/>
        <v>N/A</v>
      </c>
      <c r="T1095" s="6" t="str">
        <f t="shared" si="195"/>
        <v>N/A</v>
      </c>
      <c r="U1095" s="7" t="str">
        <f t="shared" si="188"/>
        <v>No</v>
      </c>
      <c r="V1095" s="5" t="str">
        <f t="shared" si="196"/>
        <v>N/A</v>
      </c>
      <c r="W1095" s="6" t="str">
        <f t="shared" si="197"/>
        <v>N/A</v>
      </c>
      <c r="X1095" s="5" t="s">
        <v>2886</v>
      </c>
    </row>
    <row r="1096" spans="1:24" x14ac:dyDescent="0.25">
      <c r="A1096" s="77">
        <f>VLOOKUP(C1096,'BU and Control BU Listing'!A:E,5,FALSE)</f>
        <v>70100</v>
      </c>
      <c r="B1096" s="80" t="s">
        <v>4967</v>
      </c>
      <c r="C1096" s="22" t="str">
        <f t="shared" si="189"/>
        <v>77000</v>
      </c>
      <c r="D1096" s="22" t="str">
        <f t="shared" si="190"/>
        <v>15000</v>
      </c>
      <c r="E1096" s="21" t="str">
        <f>VLOOKUP(B1096,'Table A as of March 2024'!A:G,7,FALSE)</f>
        <v>Dillwyn Correctional Center</v>
      </c>
      <c r="F1096" s="21" t="str">
        <f>VLOOKUP(B1096,'Table A as of March 2024'!A:H,8,FALSE)</f>
        <v>General Fixed Asset Acct Group</v>
      </c>
      <c r="G1096" s="11" t="str">
        <f>VLOOKUP(B1096,'Table A as of March 2024'!A:I,9,FALSE)</f>
        <v>610</v>
      </c>
      <c r="H1096" t="str">
        <f>VLOOKUP(B1096,'Table A as of March 2024'!A:L,12,FALSE)</f>
        <v>No</v>
      </c>
      <c r="I1096" s="9" t="str">
        <f>VLOOKUP(B1096,'Table A as of March 2024'!A:M,13,FALSE)</f>
        <v>N</v>
      </c>
      <c r="K1096" t="str">
        <f>VLOOKUP(G1096,'ACFR Class Vlookup'!A:B,2,FALSE)</f>
        <v>N/A</v>
      </c>
      <c r="L1096" s="1" t="str">
        <f>VLOOKUP(D1096,'Fund Information'!A:F,6,FALSE)</f>
        <v>General Fixed Asset Account Group</v>
      </c>
      <c r="M1096" s="6" t="str">
        <f t="shared" si="191"/>
        <v>N/A</v>
      </c>
      <c r="N1096" s="6" t="s">
        <v>2886</v>
      </c>
      <c r="O1096" s="6" t="str">
        <f t="shared" si="192"/>
        <v>N/A</v>
      </c>
      <c r="P1096" s="5" t="s">
        <v>2886</v>
      </c>
      <c r="Q1096" s="6" t="str">
        <f t="shared" si="193"/>
        <v>N/A</v>
      </c>
      <c r="R1096" s="7" t="str">
        <f t="shared" si="187"/>
        <v>No</v>
      </c>
      <c r="S1096" s="5" t="str">
        <f t="shared" si="194"/>
        <v>N/A</v>
      </c>
      <c r="T1096" s="6" t="str">
        <f t="shared" si="195"/>
        <v>N/A</v>
      </c>
      <c r="U1096" s="7" t="str">
        <f t="shared" si="188"/>
        <v>No</v>
      </c>
      <c r="V1096" s="5" t="str">
        <f t="shared" si="196"/>
        <v>N/A</v>
      </c>
      <c r="W1096" s="6" t="str">
        <f t="shared" si="197"/>
        <v>N/A</v>
      </c>
      <c r="X1096" s="5" t="s">
        <v>2886</v>
      </c>
    </row>
    <row r="1097" spans="1:24" x14ac:dyDescent="0.25">
      <c r="A1097" s="77">
        <f>VLOOKUP(C1097,'BU and Control BU Listing'!A:E,5,FALSE)</f>
        <v>70100</v>
      </c>
      <c r="B1097" s="80" t="s">
        <v>4975</v>
      </c>
      <c r="C1097" s="22" t="str">
        <f t="shared" si="189"/>
        <v>77100</v>
      </c>
      <c r="D1097" s="22" t="str">
        <f t="shared" si="190"/>
        <v>15000</v>
      </c>
      <c r="E1097" s="21" t="str">
        <f>VLOOKUP(B1097,'Table A as of March 2024'!A:G,7,FALSE)</f>
        <v>Indian Creek Correctional Ctr</v>
      </c>
      <c r="F1097" s="21" t="str">
        <f>VLOOKUP(B1097,'Table A as of March 2024'!A:H,8,FALSE)</f>
        <v>General Fixed Asset Acct Group</v>
      </c>
      <c r="G1097" s="11" t="str">
        <f>VLOOKUP(B1097,'Table A as of March 2024'!A:I,9,FALSE)</f>
        <v>610</v>
      </c>
      <c r="H1097" t="str">
        <f>VLOOKUP(B1097,'Table A as of March 2024'!A:L,12,FALSE)</f>
        <v>No</v>
      </c>
      <c r="I1097" s="9" t="str">
        <f>VLOOKUP(B1097,'Table A as of March 2024'!A:M,13,FALSE)</f>
        <v>N</v>
      </c>
      <c r="K1097" t="str">
        <f>VLOOKUP(G1097,'ACFR Class Vlookup'!A:B,2,FALSE)</f>
        <v>N/A</v>
      </c>
      <c r="L1097" s="1" t="str">
        <f>VLOOKUP(D1097,'Fund Information'!A:F,6,FALSE)</f>
        <v>General Fixed Asset Account Group</v>
      </c>
      <c r="M1097" s="6" t="str">
        <f t="shared" si="191"/>
        <v>N/A</v>
      </c>
      <c r="N1097" s="6" t="s">
        <v>2886</v>
      </c>
      <c r="O1097" s="6" t="str">
        <f t="shared" si="192"/>
        <v>N/A</v>
      </c>
      <c r="P1097" s="5" t="s">
        <v>2886</v>
      </c>
      <c r="Q1097" s="6" t="str">
        <f t="shared" si="193"/>
        <v>N/A</v>
      </c>
      <c r="R1097" s="7" t="str">
        <f t="shared" si="187"/>
        <v>No</v>
      </c>
      <c r="S1097" s="5" t="str">
        <f t="shared" si="194"/>
        <v>N/A</v>
      </c>
      <c r="T1097" s="6" t="str">
        <f t="shared" si="195"/>
        <v>N/A</v>
      </c>
      <c r="U1097" s="7" t="str">
        <f t="shared" si="188"/>
        <v>No</v>
      </c>
      <c r="V1097" s="5" t="str">
        <f t="shared" si="196"/>
        <v>N/A</v>
      </c>
      <c r="W1097" s="6" t="str">
        <f t="shared" si="197"/>
        <v>N/A</v>
      </c>
      <c r="X1097" s="5" t="s">
        <v>2886</v>
      </c>
    </row>
    <row r="1098" spans="1:24" x14ac:dyDescent="0.25">
      <c r="A1098" s="77">
        <f>VLOOKUP(C1098,'BU and Control BU Listing'!A:E,5,FALSE)</f>
        <v>70100</v>
      </c>
      <c r="B1098" s="80" t="s">
        <v>4980</v>
      </c>
      <c r="C1098" s="22" t="str">
        <f t="shared" si="189"/>
        <v>77200</v>
      </c>
      <c r="D1098" s="22" t="str">
        <f t="shared" si="190"/>
        <v>15000</v>
      </c>
      <c r="E1098" s="21" t="str">
        <f>VLOOKUP(B1098,'Table A as of March 2024'!A:G,7,FALSE)</f>
        <v>Haynesville Correctional Ctr</v>
      </c>
      <c r="F1098" s="21" t="str">
        <f>VLOOKUP(B1098,'Table A as of March 2024'!A:H,8,FALSE)</f>
        <v>General Fixed Asset Acct Group</v>
      </c>
      <c r="G1098" s="11" t="str">
        <f>VLOOKUP(B1098,'Table A as of March 2024'!A:I,9,FALSE)</f>
        <v>610</v>
      </c>
      <c r="H1098" t="str">
        <f>VLOOKUP(B1098,'Table A as of March 2024'!A:L,12,FALSE)</f>
        <v>No</v>
      </c>
      <c r="I1098" s="9" t="str">
        <f>VLOOKUP(B1098,'Table A as of March 2024'!A:M,13,FALSE)</f>
        <v>N</v>
      </c>
      <c r="K1098" t="str">
        <f>VLOOKUP(G1098,'ACFR Class Vlookup'!A:B,2,FALSE)</f>
        <v>N/A</v>
      </c>
      <c r="L1098" s="1" t="str">
        <f>VLOOKUP(D1098,'Fund Information'!A:F,6,FALSE)</f>
        <v>General Fixed Asset Account Group</v>
      </c>
      <c r="M1098" s="6" t="str">
        <f t="shared" si="191"/>
        <v>N/A</v>
      </c>
      <c r="N1098" s="6" t="s">
        <v>2886</v>
      </c>
      <c r="O1098" s="6" t="str">
        <f t="shared" si="192"/>
        <v>N/A</v>
      </c>
      <c r="P1098" s="5" t="s">
        <v>2886</v>
      </c>
      <c r="Q1098" s="6" t="str">
        <f t="shared" si="193"/>
        <v>N/A</v>
      </c>
      <c r="R1098" s="7" t="str">
        <f t="shared" si="187"/>
        <v>No</v>
      </c>
      <c r="S1098" s="5" t="str">
        <f t="shared" si="194"/>
        <v>N/A</v>
      </c>
      <c r="T1098" s="6" t="str">
        <f t="shared" si="195"/>
        <v>N/A</v>
      </c>
      <c r="U1098" s="7" t="str">
        <f t="shared" si="188"/>
        <v>No</v>
      </c>
      <c r="V1098" s="5" t="str">
        <f t="shared" si="196"/>
        <v>N/A</v>
      </c>
      <c r="W1098" s="6" t="str">
        <f t="shared" si="197"/>
        <v>N/A</v>
      </c>
      <c r="X1098" s="5" t="s">
        <v>2886</v>
      </c>
    </row>
    <row r="1099" spans="1:24" x14ac:dyDescent="0.25">
      <c r="A1099" s="77">
        <f>VLOOKUP(C1099,'BU and Control BU Listing'!A:E,5,FALSE)</f>
        <v>70100</v>
      </c>
      <c r="B1099" s="80" t="s">
        <v>4985</v>
      </c>
      <c r="C1099" s="22" t="str">
        <f t="shared" si="189"/>
        <v>77300</v>
      </c>
      <c r="D1099" s="22" t="str">
        <f t="shared" si="190"/>
        <v>15000</v>
      </c>
      <c r="E1099" s="21" t="str">
        <f>VLOOKUP(B1099,'Table A as of March 2024'!A:G,7,FALSE)</f>
        <v>Coffeewood Correctional Center</v>
      </c>
      <c r="F1099" s="21" t="str">
        <f>VLOOKUP(B1099,'Table A as of March 2024'!A:H,8,FALSE)</f>
        <v>General Fixed Asset Acct Group</v>
      </c>
      <c r="G1099" s="11" t="str">
        <f>VLOOKUP(B1099,'Table A as of March 2024'!A:I,9,FALSE)</f>
        <v>610</v>
      </c>
      <c r="H1099" t="str">
        <f>VLOOKUP(B1099,'Table A as of March 2024'!A:L,12,FALSE)</f>
        <v>No</v>
      </c>
      <c r="I1099" s="9" t="str">
        <f>VLOOKUP(B1099,'Table A as of March 2024'!A:M,13,FALSE)</f>
        <v>N</v>
      </c>
      <c r="K1099" t="str">
        <f>VLOOKUP(G1099,'ACFR Class Vlookup'!A:B,2,FALSE)</f>
        <v>N/A</v>
      </c>
      <c r="L1099" s="1" t="str">
        <f>VLOOKUP(D1099,'Fund Information'!A:F,6,FALSE)</f>
        <v>General Fixed Asset Account Group</v>
      </c>
      <c r="M1099" s="6" t="str">
        <f t="shared" si="191"/>
        <v>N/A</v>
      </c>
      <c r="N1099" s="6" t="s">
        <v>2886</v>
      </c>
      <c r="O1099" s="6" t="str">
        <f t="shared" si="192"/>
        <v>N/A</v>
      </c>
      <c r="P1099" s="5" t="s">
        <v>2886</v>
      </c>
      <c r="Q1099" s="6" t="str">
        <f t="shared" si="193"/>
        <v>N/A</v>
      </c>
      <c r="R1099" s="7" t="str">
        <f t="shared" si="187"/>
        <v>No</v>
      </c>
      <c r="S1099" s="5" t="str">
        <f t="shared" si="194"/>
        <v>N/A</v>
      </c>
      <c r="T1099" s="6" t="str">
        <f t="shared" si="195"/>
        <v>N/A</v>
      </c>
      <c r="U1099" s="7" t="str">
        <f t="shared" si="188"/>
        <v>No</v>
      </c>
      <c r="V1099" s="5" t="str">
        <f t="shared" si="196"/>
        <v>N/A</v>
      </c>
      <c r="W1099" s="6" t="str">
        <f t="shared" si="197"/>
        <v>N/A</v>
      </c>
      <c r="X1099" s="5" t="s">
        <v>2886</v>
      </c>
    </row>
    <row r="1100" spans="1:24" x14ac:dyDescent="0.25">
      <c r="A1100" s="77">
        <f>VLOOKUP(C1100,'BU and Control BU Listing'!A:E,5,FALSE)</f>
        <v>70100</v>
      </c>
      <c r="B1100" s="80" t="s">
        <v>4993</v>
      </c>
      <c r="C1100" s="22" t="str">
        <f t="shared" si="189"/>
        <v>77400</v>
      </c>
      <c r="D1100" s="22" t="str">
        <f t="shared" si="190"/>
        <v>15000</v>
      </c>
      <c r="E1100" s="21" t="str">
        <f>VLOOKUP(B1100,'Table A as of March 2024'!A:G,7,FALSE)</f>
        <v>Lunenburg Correctional Center</v>
      </c>
      <c r="F1100" s="21" t="str">
        <f>VLOOKUP(B1100,'Table A as of March 2024'!A:H,8,FALSE)</f>
        <v>General Fixed Asset Acct Group</v>
      </c>
      <c r="G1100" s="11" t="str">
        <f>VLOOKUP(B1100,'Table A as of March 2024'!A:I,9,FALSE)</f>
        <v>610</v>
      </c>
      <c r="H1100" t="str">
        <f>VLOOKUP(B1100,'Table A as of March 2024'!A:L,12,FALSE)</f>
        <v>No</v>
      </c>
      <c r="I1100" s="9" t="str">
        <f>VLOOKUP(B1100,'Table A as of March 2024'!A:M,13,FALSE)</f>
        <v>N</v>
      </c>
      <c r="K1100" t="str">
        <f>VLOOKUP(G1100,'ACFR Class Vlookup'!A:B,2,FALSE)</f>
        <v>N/A</v>
      </c>
      <c r="L1100" s="1" t="str">
        <f>VLOOKUP(D1100,'Fund Information'!A:F,6,FALSE)</f>
        <v>General Fixed Asset Account Group</v>
      </c>
      <c r="M1100" s="6" t="str">
        <f t="shared" si="191"/>
        <v>N/A</v>
      </c>
      <c r="N1100" s="6" t="s">
        <v>2886</v>
      </c>
      <c r="O1100" s="6" t="str">
        <f t="shared" si="192"/>
        <v>N/A</v>
      </c>
      <c r="P1100" s="5" t="s">
        <v>2886</v>
      </c>
      <c r="Q1100" s="6" t="str">
        <f t="shared" si="193"/>
        <v>N/A</v>
      </c>
      <c r="R1100" s="7" t="str">
        <f t="shared" si="187"/>
        <v>No</v>
      </c>
      <c r="S1100" s="5" t="str">
        <f t="shared" si="194"/>
        <v>N/A</v>
      </c>
      <c r="T1100" s="6" t="str">
        <f t="shared" si="195"/>
        <v>N/A</v>
      </c>
      <c r="U1100" s="7" t="str">
        <f t="shared" si="188"/>
        <v>No</v>
      </c>
      <c r="V1100" s="5" t="str">
        <f t="shared" si="196"/>
        <v>N/A</v>
      </c>
      <c r="W1100" s="6" t="str">
        <f t="shared" si="197"/>
        <v>N/A</v>
      </c>
      <c r="X1100" s="5" t="s">
        <v>2886</v>
      </c>
    </row>
    <row r="1101" spans="1:24" x14ac:dyDescent="0.25">
      <c r="A1101" s="77">
        <f>VLOOKUP(C1101,'BU and Control BU Listing'!A:E,5,FALSE)</f>
        <v>70100</v>
      </c>
      <c r="B1101" s="80" t="s">
        <v>5000</v>
      </c>
      <c r="C1101" s="22" t="str">
        <f t="shared" si="189"/>
        <v>77500</v>
      </c>
      <c r="D1101" s="22" t="str">
        <f t="shared" si="190"/>
        <v>15000</v>
      </c>
      <c r="E1101" s="21" t="str">
        <f>VLOOKUP(B1101,'Table A as of March 2024'!A:G,7,FALSE)</f>
        <v>Pocahontas St Correctional Ctr</v>
      </c>
      <c r="F1101" s="21" t="str">
        <f>VLOOKUP(B1101,'Table A as of March 2024'!A:H,8,FALSE)</f>
        <v>General Fixed Asset Acct Group</v>
      </c>
      <c r="G1101" s="11" t="str">
        <f>VLOOKUP(B1101,'Table A as of March 2024'!A:I,9,FALSE)</f>
        <v>610</v>
      </c>
      <c r="H1101" t="str">
        <f>VLOOKUP(B1101,'Table A as of March 2024'!A:L,12,FALSE)</f>
        <v>No</v>
      </c>
      <c r="I1101" s="9" t="str">
        <f>VLOOKUP(B1101,'Table A as of March 2024'!A:M,13,FALSE)</f>
        <v>N</v>
      </c>
      <c r="K1101" t="str">
        <f>VLOOKUP(G1101,'ACFR Class Vlookup'!A:B,2,FALSE)</f>
        <v>N/A</v>
      </c>
      <c r="L1101" s="1" t="str">
        <f>VLOOKUP(D1101,'Fund Information'!A:F,6,FALSE)</f>
        <v>General Fixed Asset Account Group</v>
      </c>
      <c r="M1101" s="6" t="str">
        <f t="shared" si="191"/>
        <v>N/A</v>
      </c>
      <c r="N1101" s="6" t="s">
        <v>2886</v>
      </c>
      <c r="O1101" s="6" t="str">
        <f t="shared" si="192"/>
        <v>N/A</v>
      </c>
      <c r="P1101" s="5" t="s">
        <v>2886</v>
      </c>
      <c r="Q1101" s="6" t="str">
        <f t="shared" si="193"/>
        <v>N/A</v>
      </c>
      <c r="R1101" s="7" t="str">
        <f t="shared" si="187"/>
        <v>No</v>
      </c>
      <c r="S1101" s="5" t="str">
        <f t="shared" si="194"/>
        <v>N/A</v>
      </c>
      <c r="T1101" s="6" t="str">
        <f t="shared" si="195"/>
        <v>N/A</v>
      </c>
      <c r="U1101" s="7" t="str">
        <f t="shared" si="188"/>
        <v>No</v>
      </c>
      <c r="V1101" s="5" t="str">
        <f t="shared" si="196"/>
        <v>N/A</v>
      </c>
      <c r="W1101" s="6" t="str">
        <f t="shared" si="197"/>
        <v>N/A</v>
      </c>
      <c r="X1101" s="5" t="s">
        <v>2886</v>
      </c>
    </row>
    <row r="1102" spans="1:24" x14ac:dyDescent="0.25">
      <c r="A1102" s="77">
        <f>VLOOKUP(C1102,'BU and Control BU Listing'!A:E,5,FALSE)</f>
        <v>70100</v>
      </c>
      <c r="B1102" s="80" t="s">
        <v>5006</v>
      </c>
      <c r="C1102" s="22" t="str">
        <f t="shared" si="189"/>
        <v>77600</v>
      </c>
      <c r="D1102" s="22" t="str">
        <f t="shared" si="190"/>
        <v>15000</v>
      </c>
      <c r="E1102" s="21" t="str">
        <f>VLOOKUP(B1102,'Table A as of March 2024'!A:G,7,FALSE)</f>
        <v>Green Rock Correctional Center</v>
      </c>
      <c r="F1102" s="21" t="str">
        <f>VLOOKUP(B1102,'Table A as of March 2024'!A:H,8,FALSE)</f>
        <v>General Fixed Asset Acct Group</v>
      </c>
      <c r="G1102" s="11" t="str">
        <f>VLOOKUP(B1102,'Table A as of March 2024'!A:I,9,FALSE)</f>
        <v>610</v>
      </c>
      <c r="H1102" t="str">
        <f>VLOOKUP(B1102,'Table A as of March 2024'!A:L,12,FALSE)</f>
        <v>No</v>
      </c>
      <c r="I1102" s="9" t="str">
        <f>VLOOKUP(B1102,'Table A as of March 2024'!A:M,13,FALSE)</f>
        <v>N</v>
      </c>
      <c r="K1102" t="str">
        <f>VLOOKUP(G1102,'ACFR Class Vlookup'!A:B,2,FALSE)</f>
        <v>N/A</v>
      </c>
      <c r="L1102" s="1" t="str">
        <f>VLOOKUP(D1102,'Fund Information'!A:F,6,FALSE)</f>
        <v>General Fixed Asset Account Group</v>
      </c>
      <c r="M1102" s="6" t="str">
        <f t="shared" si="191"/>
        <v>N/A</v>
      </c>
      <c r="N1102" s="6" t="s">
        <v>2886</v>
      </c>
      <c r="O1102" s="6" t="str">
        <f t="shared" si="192"/>
        <v>N/A</v>
      </c>
      <c r="P1102" s="5" t="s">
        <v>2886</v>
      </c>
      <c r="Q1102" s="6" t="str">
        <f t="shared" si="193"/>
        <v>N/A</v>
      </c>
      <c r="R1102" s="7" t="str">
        <f t="shared" si="187"/>
        <v>No</v>
      </c>
      <c r="S1102" s="5" t="str">
        <f t="shared" si="194"/>
        <v>N/A</v>
      </c>
      <c r="T1102" s="6" t="str">
        <f t="shared" si="195"/>
        <v>N/A</v>
      </c>
      <c r="U1102" s="7" t="str">
        <f t="shared" si="188"/>
        <v>No</v>
      </c>
      <c r="V1102" s="5" t="str">
        <f t="shared" si="196"/>
        <v>N/A</v>
      </c>
      <c r="W1102" s="6" t="str">
        <f t="shared" si="197"/>
        <v>N/A</v>
      </c>
      <c r="X1102" s="5" t="s">
        <v>2886</v>
      </c>
    </row>
    <row r="1103" spans="1:24" x14ac:dyDescent="0.25">
      <c r="A1103" s="77">
        <f>VLOOKUP(C1103,'BU and Control BU Listing'!A:E,5,FALSE)</f>
        <v>77700</v>
      </c>
      <c r="B1103" s="80" t="s">
        <v>5016</v>
      </c>
      <c r="C1103" s="22" t="str">
        <f t="shared" si="189"/>
        <v>77700</v>
      </c>
      <c r="D1103" s="22" t="str">
        <f t="shared" si="190"/>
        <v>15000</v>
      </c>
      <c r="E1103" s="21" t="str">
        <f>VLOOKUP(B1103,'Table A as of March 2024'!A:G,7,FALSE)</f>
        <v>Department of Juvenile Justice</v>
      </c>
      <c r="F1103" s="21" t="str">
        <f>VLOOKUP(B1103,'Table A as of March 2024'!A:H,8,FALSE)</f>
        <v>General Fixed Asset Acct Group</v>
      </c>
      <c r="G1103" s="11" t="str">
        <f>VLOOKUP(B1103,'Table A as of March 2024'!A:I,9,FALSE)</f>
        <v>610</v>
      </c>
      <c r="H1103" t="str">
        <f>VLOOKUP(B1103,'Table A as of March 2024'!A:L,12,FALSE)</f>
        <v>No</v>
      </c>
      <c r="I1103" s="9" t="str">
        <f>VLOOKUP(B1103,'Table A as of March 2024'!A:M,13,FALSE)</f>
        <v>N</v>
      </c>
      <c r="K1103" t="str">
        <f>VLOOKUP(G1103,'ACFR Class Vlookup'!A:B,2,FALSE)</f>
        <v>N/A</v>
      </c>
      <c r="L1103" s="1" t="str">
        <f>VLOOKUP(D1103,'Fund Information'!A:F,6,FALSE)</f>
        <v>General Fixed Asset Account Group</v>
      </c>
      <c r="M1103" s="6" t="str">
        <f t="shared" si="191"/>
        <v>N/A</v>
      </c>
      <c r="N1103" s="6" t="s">
        <v>2886</v>
      </c>
      <c r="O1103" s="6" t="str">
        <f t="shared" si="192"/>
        <v>N/A</v>
      </c>
      <c r="P1103" s="5" t="s">
        <v>2886</v>
      </c>
      <c r="Q1103" s="6" t="str">
        <f t="shared" si="193"/>
        <v>N/A</v>
      </c>
      <c r="R1103" s="7" t="str">
        <f t="shared" si="187"/>
        <v>No</v>
      </c>
      <c r="S1103" s="5" t="str">
        <f t="shared" si="194"/>
        <v>N/A</v>
      </c>
      <c r="T1103" s="6" t="str">
        <f t="shared" si="195"/>
        <v>N/A</v>
      </c>
      <c r="U1103" s="7" t="str">
        <f t="shared" si="188"/>
        <v>No</v>
      </c>
      <c r="V1103" s="5" t="str">
        <f t="shared" si="196"/>
        <v>N/A</v>
      </c>
      <c r="W1103" s="6" t="str">
        <f t="shared" si="197"/>
        <v>N/A</v>
      </c>
      <c r="X1103" s="5" t="s">
        <v>2886</v>
      </c>
    </row>
    <row r="1104" spans="1:24" x14ac:dyDescent="0.25">
      <c r="A1104" s="77">
        <f>VLOOKUP(C1104,'BU and Control BU Listing'!A:E,5,FALSE)</f>
        <v>77800</v>
      </c>
      <c r="B1104" s="80" t="s">
        <v>5023</v>
      </c>
      <c r="C1104" s="22" t="str">
        <f t="shared" si="189"/>
        <v>77800</v>
      </c>
      <c r="D1104" s="22" t="str">
        <f t="shared" si="190"/>
        <v>15000</v>
      </c>
      <c r="E1104" s="21" t="str">
        <f>VLOOKUP(B1104,'Table A as of March 2024'!A:G,7,FALSE)</f>
        <v>Department of Forensic Science</v>
      </c>
      <c r="F1104" s="21" t="str">
        <f>VLOOKUP(B1104,'Table A as of March 2024'!A:H,8,FALSE)</f>
        <v>General Fixed Asset Acct Group</v>
      </c>
      <c r="G1104" s="11" t="str">
        <f>VLOOKUP(B1104,'Table A as of March 2024'!A:I,9,FALSE)</f>
        <v>610</v>
      </c>
      <c r="H1104" t="str">
        <f>VLOOKUP(B1104,'Table A as of March 2024'!A:L,12,FALSE)</f>
        <v>No</v>
      </c>
      <c r="I1104" s="9" t="str">
        <f>VLOOKUP(B1104,'Table A as of March 2024'!A:M,13,FALSE)</f>
        <v>N</v>
      </c>
      <c r="K1104" t="str">
        <f>VLOOKUP(G1104,'ACFR Class Vlookup'!A:B,2,FALSE)</f>
        <v>N/A</v>
      </c>
      <c r="L1104" s="1" t="str">
        <f>VLOOKUP(D1104,'Fund Information'!A:F,6,FALSE)</f>
        <v>General Fixed Asset Account Group</v>
      </c>
      <c r="M1104" s="6" t="str">
        <f t="shared" si="191"/>
        <v>N/A</v>
      </c>
      <c r="N1104" s="6" t="s">
        <v>2886</v>
      </c>
      <c r="O1104" s="6" t="str">
        <f t="shared" si="192"/>
        <v>N/A</v>
      </c>
      <c r="P1104" s="5" t="s">
        <v>2886</v>
      </c>
      <c r="Q1104" s="6" t="str">
        <f t="shared" si="193"/>
        <v>N/A</v>
      </c>
      <c r="R1104" s="7" t="str">
        <f t="shared" si="187"/>
        <v>No</v>
      </c>
      <c r="S1104" s="5" t="str">
        <f t="shared" si="194"/>
        <v>N/A</v>
      </c>
      <c r="T1104" s="6" t="str">
        <f t="shared" si="195"/>
        <v>N/A</v>
      </c>
      <c r="U1104" s="7" t="str">
        <f t="shared" si="188"/>
        <v>No</v>
      </c>
      <c r="V1104" s="5" t="str">
        <f t="shared" si="196"/>
        <v>N/A</v>
      </c>
      <c r="W1104" s="6" t="str">
        <f t="shared" si="197"/>
        <v>N/A</v>
      </c>
      <c r="X1104" s="5" t="s">
        <v>2886</v>
      </c>
    </row>
    <row r="1105" spans="1:24" x14ac:dyDescent="0.25">
      <c r="A1105" s="77">
        <f>VLOOKUP(C1105,'BU and Control BU Listing'!A:E,5,FALSE)</f>
        <v>70100</v>
      </c>
      <c r="B1105" s="80" t="s">
        <v>5027</v>
      </c>
      <c r="C1105" s="22" t="str">
        <f t="shared" si="189"/>
        <v>78500</v>
      </c>
      <c r="D1105" s="22" t="str">
        <f t="shared" si="190"/>
        <v>15000</v>
      </c>
      <c r="E1105" s="21" t="str">
        <f>VLOOKUP(B1105,'Table A as of March 2024'!A:G,7,FALSE)</f>
        <v>River North Correctional Ctr</v>
      </c>
      <c r="F1105" s="21" t="str">
        <f>VLOOKUP(B1105,'Table A as of March 2024'!A:H,8,FALSE)</f>
        <v>General Fixed Asset Acct Group</v>
      </c>
      <c r="G1105" s="11" t="str">
        <f>VLOOKUP(B1105,'Table A as of March 2024'!A:I,9,FALSE)</f>
        <v>610</v>
      </c>
      <c r="H1105" t="str">
        <f>VLOOKUP(B1105,'Table A as of March 2024'!A:L,12,FALSE)</f>
        <v>No</v>
      </c>
      <c r="I1105" s="9" t="str">
        <f>VLOOKUP(B1105,'Table A as of March 2024'!A:M,13,FALSE)</f>
        <v>N</v>
      </c>
      <c r="K1105" t="str">
        <f>VLOOKUP(G1105,'ACFR Class Vlookup'!A:B,2,FALSE)</f>
        <v>N/A</v>
      </c>
      <c r="L1105" s="1" t="str">
        <f>VLOOKUP(D1105,'Fund Information'!A:F,6,FALSE)</f>
        <v>General Fixed Asset Account Group</v>
      </c>
      <c r="M1105" s="6" t="str">
        <f t="shared" si="191"/>
        <v>N/A</v>
      </c>
      <c r="N1105" s="6" t="s">
        <v>2886</v>
      </c>
      <c r="O1105" s="6" t="str">
        <f t="shared" si="192"/>
        <v>N/A</v>
      </c>
      <c r="P1105" s="5" t="s">
        <v>2886</v>
      </c>
      <c r="Q1105" s="6" t="str">
        <f t="shared" si="193"/>
        <v>N/A</v>
      </c>
      <c r="R1105" s="7" t="str">
        <f t="shared" si="187"/>
        <v>No</v>
      </c>
      <c r="S1105" s="5" t="str">
        <f t="shared" si="194"/>
        <v>N/A</v>
      </c>
      <c r="T1105" s="6" t="str">
        <f t="shared" si="195"/>
        <v>N/A</v>
      </c>
      <c r="U1105" s="7" t="str">
        <f t="shared" si="188"/>
        <v>No</v>
      </c>
      <c r="V1105" s="5" t="str">
        <f t="shared" si="196"/>
        <v>N/A</v>
      </c>
      <c r="W1105" s="6" t="str">
        <f t="shared" si="197"/>
        <v>N/A</v>
      </c>
      <c r="X1105" s="5" t="s">
        <v>2886</v>
      </c>
    </row>
    <row r="1106" spans="1:24" x14ac:dyDescent="0.25">
      <c r="A1106" s="77">
        <f>VLOOKUP(C1106,'BU and Control BU Listing'!A:E,5,FALSE)</f>
        <v>70100</v>
      </c>
      <c r="B1106" s="80" t="s">
        <v>5029</v>
      </c>
      <c r="C1106" s="22" t="str">
        <f t="shared" si="189"/>
        <v>78600</v>
      </c>
      <c r="D1106" s="22" t="str">
        <f t="shared" si="190"/>
        <v>15000</v>
      </c>
      <c r="E1106" s="21" t="str">
        <f>VLOOKUP(B1106,'Table A as of March 2024'!A:G,7,FALSE)</f>
        <v>Culpeper Corr Faclty for Women</v>
      </c>
      <c r="F1106" s="21" t="str">
        <f>VLOOKUP(B1106,'Table A as of March 2024'!A:H,8,FALSE)</f>
        <v>General Fixed Asset Acct Group</v>
      </c>
      <c r="G1106" s="11" t="str">
        <f>VLOOKUP(B1106,'Table A as of March 2024'!A:I,9,FALSE)</f>
        <v>610</v>
      </c>
      <c r="H1106" t="str">
        <f>VLOOKUP(B1106,'Table A as of March 2024'!A:L,12,FALSE)</f>
        <v>No</v>
      </c>
      <c r="I1106" s="9" t="str">
        <f>VLOOKUP(B1106,'Table A as of March 2024'!A:M,13,FALSE)</f>
        <v>N</v>
      </c>
      <c r="K1106" t="str">
        <f>VLOOKUP(G1106,'ACFR Class Vlookup'!A:B,2,FALSE)</f>
        <v>N/A</v>
      </c>
      <c r="L1106" s="1" t="str">
        <f>VLOOKUP(D1106,'Fund Information'!A:F,6,FALSE)</f>
        <v>General Fixed Asset Account Group</v>
      </c>
      <c r="M1106" s="6" t="str">
        <f t="shared" si="191"/>
        <v>N/A</v>
      </c>
      <c r="N1106" s="6" t="s">
        <v>2886</v>
      </c>
      <c r="O1106" s="6" t="str">
        <f t="shared" si="192"/>
        <v>N/A</v>
      </c>
      <c r="P1106" s="5" t="s">
        <v>2886</v>
      </c>
      <c r="Q1106" s="6" t="str">
        <f t="shared" si="193"/>
        <v>N/A</v>
      </c>
      <c r="R1106" s="7" t="str">
        <f t="shared" si="187"/>
        <v>No</v>
      </c>
      <c r="S1106" s="5" t="str">
        <f t="shared" si="194"/>
        <v>N/A</v>
      </c>
      <c r="T1106" s="6" t="str">
        <f t="shared" si="195"/>
        <v>N/A</v>
      </c>
      <c r="U1106" s="7" t="str">
        <f t="shared" si="188"/>
        <v>No</v>
      </c>
      <c r="V1106" s="5" t="str">
        <f t="shared" si="196"/>
        <v>N/A</v>
      </c>
      <c r="W1106" s="6" t="str">
        <f t="shared" si="197"/>
        <v>N/A</v>
      </c>
      <c r="X1106" s="5" t="s">
        <v>2886</v>
      </c>
    </row>
    <row r="1107" spans="1:24" x14ac:dyDescent="0.25">
      <c r="A1107" s="77">
        <f>VLOOKUP(C1107,'BU and Control BU Listing'!A:E,5,FALSE)</f>
        <v>72000</v>
      </c>
      <c r="B1107" s="80" t="s">
        <v>5050</v>
      </c>
      <c r="C1107" s="22" t="str">
        <f t="shared" si="189"/>
        <v>79400</v>
      </c>
      <c r="D1107" s="22" t="str">
        <f t="shared" si="190"/>
        <v>15000</v>
      </c>
      <c r="E1107" s="21" t="str">
        <f>VLOOKUP(B1107,'Table A as of March 2024'!A:G,7,FALSE)</f>
        <v>VA Center for Behavioral Rehab</v>
      </c>
      <c r="F1107" s="21" t="str">
        <f>VLOOKUP(B1107,'Table A as of March 2024'!A:H,8,FALSE)</f>
        <v>General Fixed Asset Acct Group</v>
      </c>
      <c r="G1107" s="11" t="str">
        <f>VLOOKUP(B1107,'Table A as of March 2024'!A:I,9,FALSE)</f>
        <v>610</v>
      </c>
      <c r="H1107" t="str">
        <f>VLOOKUP(B1107,'Table A as of March 2024'!A:L,12,FALSE)</f>
        <v>No</v>
      </c>
      <c r="I1107" s="9" t="str">
        <f>VLOOKUP(B1107,'Table A as of March 2024'!A:M,13,FALSE)</f>
        <v>N</v>
      </c>
      <c r="K1107" t="str">
        <f>VLOOKUP(G1107,'ACFR Class Vlookup'!A:B,2,FALSE)</f>
        <v>N/A</v>
      </c>
      <c r="L1107" s="1" t="str">
        <f>VLOOKUP(D1107,'Fund Information'!A:F,6,FALSE)</f>
        <v>General Fixed Asset Account Group</v>
      </c>
      <c r="M1107" s="6" t="str">
        <f t="shared" si="191"/>
        <v>N/A</v>
      </c>
      <c r="N1107" s="6" t="s">
        <v>2886</v>
      </c>
      <c r="O1107" s="6" t="str">
        <f t="shared" si="192"/>
        <v>N/A</v>
      </c>
      <c r="P1107" s="5" t="s">
        <v>2886</v>
      </c>
      <c r="Q1107" s="6" t="str">
        <f t="shared" si="193"/>
        <v>N/A</v>
      </c>
      <c r="R1107" s="7" t="str">
        <f t="shared" si="187"/>
        <v>No</v>
      </c>
      <c r="S1107" s="5" t="str">
        <f t="shared" si="194"/>
        <v>N/A</v>
      </c>
      <c r="T1107" s="6" t="str">
        <f t="shared" si="195"/>
        <v>N/A</v>
      </c>
      <c r="U1107" s="7" t="str">
        <f t="shared" si="188"/>
        <v>No</v>
      </c>
      <c r="V1107" s="5" t="str">
        <f t="shared" si="196"/>
        <v>N/A</v>
      </c>
      <c r="W1107" s="6" t="str">
        <f t="shared" si="197"/>
        <v>N/A</v>
      </c>
      <c r="X1107" s="5" t="s">
        <v>2886</v>
      </c>
    </row>
    <row r="1108" spans="1:24" x14ac:dyDescent="0.25">
      <c r="A1108" s="77">
        <f>VLOOKUP(C1108,'BU and Control BU Listing'!A:E,5,FALSE)</f>
        <v>11900</v>
      </c>
      <c r="B1108" s="80" t="s">
        <v>5083</v>
      </c>
      <c r="C1108" s="22" t="str">
        <f t="shared" si="189"/>
        <v>83600</v>
      </c>
      <c r="D1108" s="22" t="str">
        <f t="shared" si="190"/>
        <v>15000</v>
      </c>
      <c r="E1108" s="21" t="str">
        <f>VLOOKUP(B1108,'Table A as of March 2024'!A:G,7,FALSE)</f>
        <v>Citizens' Council Exec Mansion</v>
      </c>
      <c r="F1108" s="21" t="str">
        <f>VLOOKUP(B1108,'Table A as of March 2024'!A:H,8,FALSE)</f>
        <v>General Fixed Asset Acct Group</v>
      </c>
      <c r="G1108" s="11" t="str">
        <f>VLOOKUP(B1108,'Table A as of March 2024'!A:I,9,FALSE)</f>
        <v>610</v>
      </c>
      <c r="H1108" t="str">
        <f>VLOOKUP(B1108,'Table A as of March 2024'!A:L,12,FALSE)</f>
        <v>No</v>
      </c>
      <c r="I1108" s="9" t="str">
        <f>VLOOKUP(B1108,'Table A as of March 2024'!A:M,13,FALSE)</f>
        <v>N</v>
      </c>
      <c r="K1108" t="str">
        <f>VLOOKUP(G1108,'ACFR Class Vlookup'!A:B,2,FALSE)</f>
        <v>N/A</v>
      </c>
      <c r="L1108" s="1" t="str">
        <f>VLOOKUP(D1108,'Fund Information'!A:F,6,FALSE)</f>
        <v>General Fixed Asset Account Group</v>
      </c>
      <c r="M1108" s="6" t="str">
        <f t="shared" si="191"/>
        <v>N/A</v>
      </c>
      <c r="N1108" s="6" t="s">
        <v>2886</v>
      </c>
      <c r="O1108" s="6" t="str">
        <f t="shared" si="192"/>
        <v>N/A</v>
      </c>
      <c r="P1108" s="5" t="s">
        <v>2886</v>
      </c>
      <c r="Q1108" s="6" t="str">
        <f t="shared" si="193"/>
        <v>N/A</v>
      </c>
      <c r="R1108" s="7" t="str">
        <f t="shared" si="187"/>
        <v>No</v>
      </c>
      <c r="S1108" s="5" t="str">
        <f t="shared" si="194"/>
        <v>N/A</v>
      </c>
      <c r="T1108" s="6" t="str">
        <f t="shared" si="195"/>
        <v>N/A</v>
      </c>
      <c r="U1108" s="7" t="str">
        <f t="shared" si="188"/>
        <v>No</v>
      </c>
      <c r="V1108" s="5" t="str">
        <f t="shared" si="196"/>
        <v>N/A</v>
      </c>
      <c r="W1108" s="6" t="str">
        <f t="shared" si="197"/>
        <v>N/A</v>
      </c>
      <c r="X1108" s="5" t="s">
        <v>2886</v>
      </c>
    </row>
    <row r="1109" spans="1:24" x14ac:dyDescent="0.25">
      <c r="A1109" s="77">
        <f>VLOOKUP(C1109,'BU and Control BU Listing'!A:E,5,FALSE)</f>
        <v>84100</v>
      </c>
      <c r="B1109" s="80" t="s">
        <v>5095</v>
      </c>
      <c r="C1109" s="22" t="str">
        <f t="shared" si="189"/>
        <v>84100</v>
      </c>
      <c r="D1109" s="22" t="str">
        <f t="shared" si="190"/>
        <v>15000</v>
      </c>
      <c r="E1109" s="21" t="str">
        <f>VLOOKUP(B1109,'Table A as of March 2024'!A:G,7,FALSE)</f>
        <v>Department of Aviation</v>
      </c>
      <c r="F1109" s="21" t="str">
        <f>VLOOKUP(B1109,'Table A as of March 2024'!A:H,8,FALSE)</f>
        <v>General Fixed Asset Acct Group</v>
      </c>
      <c r="G1109" s="11" t="str">
        <f>VLOOKUP(B1109,'Table A as of March 2024'!A:I,9,FALSE)</f>
        <v>610</v>
      </c>
      <c r="H1109" t="str">
        <f>VLOOKUP(B1109,'Table A as of March 2024'!A:L,12,FALSE)</f>
        <v>No</v>
      </c>
      <c r="I1109" s="9" t="str">
        <f>VLOOKUP(B1109,'Table A as of March 2024'!A:M,13,FALSE)</f>
        <v>N</v>
      </c>
      <c r="K1109" t="str">
        <f>VLOOKUP(G1109,'ACFR Class Vlookup'!A:B,2,FALSE)</f>
        <v>N/A</v>
      </c>
      <c r="L1109" s="1" t="str">
        <f>VLOOKUP(D1109,'Fund Information'!A:F,6,FALSE)</f>
        <v>General Fixed Asset Account Group</v>
      </c>
      <c r="M1109" s="6" t="str">
        <f t="shared" si="191"/>
        <v>N/A</v>
      </c>
      <c r="N1109" s="6" t="s">
        <v>2886</v>
      </c>
      <c r="O1109" s="6" t="str">
        <f t="shared" si="192"/>
        <v>N/A</v>
      </c>
      <c r="P1109" s="5" t="s">
        <v>2886</v>
      </c>
      <c r="Q1109" s="6" t="str">
        <f t="shared" si="193"/>
        <v>N/A</v>
      </c>
      <c r="R1109" s="7" t="str">
        <f t="shared" si="187"/>
        <v>No</v>
      </c>
      <c r="S1109" s="5" t="str">
        <f t="shared" si="194"/>
        <v>N/A</v>
      </c>
      <c r="T1109" s="6" t="str">
        <f t="shared" si="195"/>
        <v>N/A</v>
      </c>
      <c r="U1109" s="7" t="str">
        <f t="shared" si="188"/>
        <v>No</v>
      </c>
      <c r="V1109" s="5" t="str">
        <f t="shared" si="196"/>
        <v>N/A</v>
      </c>
      <c r="W1109" s="6" t="str">
        <f t="shared" si="197"/>
        <v>N/A</v>
      </c>
      <c r="X1109" s="5" t="s">
        <v>2886</v>
      </c>
    </row>
    <row r="1110" spans="1:24" x14ac:dyDescent="0.25">
      <c r="A1110" s="77">
        <f>VLOOKUP(C1110,'BU and Control BU Listing'!A:E,5,FALSE)</f>
        <v>10700</v>
      </c>
      <c r="B1110" s="80" t="s">
        <v>5521</v>
      </c>
      <c r="C1110" s="22" t="str">
        <f t="shared" si="189"/>
        <v>84500</v>
      </c>
      <c r="D1110" s="22" t="str">
        <f t="shared" si="190"/>
        <v>15000</v>
      </c>
      <c r="E1110" s="21" t="str">
        <f>VLOOKUP(B1110,'Table A as of March 2024'!A:G,7,FALSE)</f>
        <v>Dr Martin Luther King Mem Comm</v>
      </c>
      <c r="F1110" s="21" t="str">
        <f>VLOOKUP(B1110,'Table A as of March 2024'!A:H,8,FALSE)</f>
        <v>General Fixed Asset Acct Group</v>
      </c>
      <c r="G1110" s="11" t="str">
        <f>VLOOKUP(B1110,'Table A as of March 2024'!A:I,9,FALSE)</f>
        <v>610</v>
      </c>
      <c r="H1110" t="str">
        <f>VLOOKUP(B1110,'Table A as of March 2024'!A:L,12,FALSE)</f>
        <v>No</v>
      </c>
      <c r="I1110" s="9" t="str">
        <f>VLOOKUP(B1110,'Table A as of March 2024'!A:M,13,FALSE)</f>
        <v>N</v>
      </c>
      <c r="K1110" t="str">
        <f>VLOOKUP(G1110,'ACFR Class Vlookup'!A:B,2,FALSE)</f>
        <v>N/A</v>
      </c>
      <c r="L1110" s="1" t="str">
        <f>VLOOKUP(D1110,'Fund Information'!A:F,6,FALSE)</f>
        <v>General Fixed Asset Account Group</v>
      </c>
      <c r="M1110" s="6" t="str">
        <f t="shared" si="191"/>
        <v>N/A</v>
      </c>
      <c r="N1110" s="6" t="s">
        <v>2886</v>
      </c>
      <c r="O1110" s="6" t="str">
        <f t="shared" si="192"/>
        <v>N/A</v>
      </c>
      <c r="P1110" s="5" t="s">
        <v>2886</v>
      </c>
      <c r="Q1110" s="6" t="str">
        <f t="shared" si="193"/>
        <v>N/A</v>
      </c>
      <c r="R1110" s="7" t="str">
        <f t="shared" si="187"/>
        <v>No</v>
      </c>
      <c r="S1110" s="5" t="str">
        <f t="shared" si="194"/>
        <v>N/A</v>
      </c>
      <c r="T1110" s="6" t="str">
        <f t="shared" si="195"/>
        <v>N/A</v>
      </c>
      <c r="U1110" s="7" t="str">
        <f t="shared" si="188"/>
        <v>No</v>
      </c>
      <c r="V1110" s="5" t="str">
        <f t="shared" si="196"/>
        <v>N/A</v>
      </c>
      <c r="W1110" s="6" t="str">
        <f t="shared" si="197"/>
        <v>N/A</v>
      </c>
      <c r="X1110" s="5" t="s">
        <v>2886</v>
      </c>
    </row>
    <row r="1111" spans="1:24" x14ac:dyDescent="0.25">
      <c r="A1111" s="77">
        <f>VLOOKUP(C1111,'BU and Control BU Listing'!A:E,5,FALSE)</f>
        <v>84800</v>
      </c>
      <c r="B1111" s="80" t="s">
        <v>5108</v>
      </c>
      <c r="C1111" s="22" t="str">
        <f t="shared" si="189"/>
        <v>84800</v>
      </c>
      <c r="D1111" s="22" t="str">
        <f t="shared" si="190"/>
        <v>15000</v>
      </c>
      <c r="E1111" s="21" t="str">
        <f>VLOOKUP(B1111,'Table A as of March 2024'!A:G,7,FALSE)</f>
        <v>Indigent Defense Commission</v>
      </c>
      <c r="F1111" s="21" t="str">
        <f>VLOOKUP(B1111,'Table A as of March 2024'!A:H,8,FALSE)</f>
        <v>General Fixed Asset Acct Group</v>
      </c>
      <c r="G1111" s="11" t="str">
        <f>VLOOKUP(B1111,'Table A as of March 2024'!A:I,9,FALSE)</f>
        <v>610</v>
      </c>
      <c r="H1111" t="str">
        <f>VLOOKUP(B1111,'Table A as of March 2024'!A:L,12,FALSE)</f>
        <v>No</v>
      </c>
      <c r="I1111" s="9" t="str">
        <f>VLOOKUP(B1111,'Table A as of March 2024'!A:M,13,FALSE)</f>
        <v>N</v>
      </c>
      <c r="K1111" t="str">
        <f>VLOOKUP(G1111,'ACFR Class Vlookup'!A:B,2,FALSE)</f>
        <v>N/A</v>
      </c>
      <c r="L1111" s="1" t="str">
        <f>VLOOKUP(D1111,'Fund Information'!A:F,6,FALSE)</f>
        <v>General Fixed Asset Account Group</v>
      </c>
      <c r="M1111" s="6" t="str">
        <f t="shared" si="191"/>
        <v>N/A</v>
      </c>
      <c r="N1111" s="6" t="s">
        <v>2886</v>
      </c>
      <c r="O1111" s="6" t="str">
        <f t="shared" si="192"/>
        <v>N/A</v>
      </c>
      <c r="P1111" s="5" t="s">
        <v>2886</v>
      </c>
      <c r="Q1111" s="6" t="str">
        <f t="shared" si="193"/>
        <v>N/A</v>
      </c>
      <c r="R1111" s="7" t="str">
        <f t="shared" si="187"/>
        <v>No</v>
      </c>
      <c r="S1111" s="5" t="str">
        <f t="shared" si="194"/>
        <v>N/A</v>
      </c>
      <c r="T1111" s="6" t="str">
        <f t="shared" si="195"/>
        <v>N/A</v>
      </c>
      <c r="U1111" s="7" t="str">
        <f t="shared" si="188"/>
        <v>No</v>
      </c>
      <c r="V1111" s="5" t="str">
        <f t="shared" si="196"/>
        <v>N/A</v>
      </c>
      <c r="W1111" s="6" t="str">
        <f t="shared" si="197"/>
        <v>N/A</v>
      </c>
      <c r="X1111" s="5" t="s">
        <v>2886</v>
      </c>
    </row>
    <row r="1112" spans="1:24" x14ac:dyDescent="0.25">
      <c r="A1112" s="77">
        <f>VLOOKUP(C1112,'BU and Control BU Listing'!A:E,5,FALSE)</f>
        <v>91200</v>
      </c>
      <c r="B1112" s="80" t="s">
        <v>5145</v>
      </c>
      <c r="C1112" s="22" t="str">
        <f t="shared" si="189"/>
        <v>91200</v>
      </c>
      <c r="D1112" s="22" t="str">
        <f t="shared" si="190"/>
        <v>15000</v>
      </c>
      <c r="E1112" s="21" t="str">
        <f>VLOOKUP(B1112,'Table A as of March 2024'!A:G,7,FALSE)</f>
        <v>Dept of Veterans Services</v>
      </c>
      <c r="F1112" s="21" t="str">
        <f>VLOOKUP(B1112,'Table A as of March 2024'!A:H,8,FALSE)</f>
        <v>General Fixed Asset Acct Group</v>
      </c>
      <c r="G1112" s="11" t="str">
        <f>VLOOKUP(B1112,'Table A as of March 2024'!A:I,9,FALSE)</f>
        <v>610</v>
      </c>
      <c r="H1112" t="str">
        <f>VLOOKUP(B1112,'Table A as of March 2024'!A:L,12,FALSE)</f>
        <v>No</v>
      </c>
      <c r="I1112" s="9" t="str">
        <f>VLOOKUP(B1112,'Table A as of March 2024'!A:M,13,FALSE)</f>
        <v>N</v>
      </c>
      <c r="K1112" t="str">
        <f>VLOOKUP(G1112,'ACFR Class Vlookup'!A:B,2,FALSE)</f>
        <v>N/A</v>
      </c>
      <c r="L1112" s="1" t="str">
        <f>VLOOKUP(D1112,'Fund Information'!A:F,6,FALSE)</f>
        <v>General Fixed Asset Account Group</v>
      </c>
      <c r="M1112" s="6" t="str">
        <f t="shared" si="191"/>
        <v>N/A</v>
      </c>
      <c r="N1112" s="6" t="s">
        <v>2886</v>
      </c>
      <c r="O1112" s="6" t="str">
        <f t="shared" si="192"/>
        <v>N/A</v>
      </c>
      <c r="P1112" s="5" t="s">
        <v>2886</v>
      </c>
      <c r="Q1112" s="6" t="str">
        <f t="shared" si="193"/>
        <v>N/A</v>
      </c>
      <c r="R1112" s="7" t="str">
        <f t="shared" si="187"/>
        <v>No</v>
      </c>
      <c r="S1112" s="5" t="str">
        <f t="shared" si="194"/>
        <v>N/A</v>
      </c>
      <c r="T1112" s="6" t="str">
        <f t="shared" si="195"/>
        <v>N/A</v>
      </c>
      <c r="U1112" s="7" t="str">
        <f t="shared" si="188"/>
        <v>No</v>
      </c>
      <c r="V1112" s="5" t="str">
        <f t="shared" si="196"/>
        <v>N/A</v>
      </c>
      <c r="W1112" s="6" t="str">
        <f t="shared" si="197"/>
        <v>N/A</v>
      </c>
      <c r="X1112" s="5" t="s">
        <v>2886</v>
      </c>
    </row>
    <row r="1113" spans="1:24" x14ac:dyDescent="0.25">
      <c r="A1113" s="77">
        <f>VLOOKUP(C1113,'BU and Control BU Listing'!A:E,5,FALSE)</f>
        <v>91200</v>
      </c>
      <c r="B1113" s="80" t="s">
        <v>5156</v>
      </c>
      <c r="C1113" s="22" t="str">
        <f t="shared" si="189"/>
        <v>92200</v>
      </c>
      <c r="D1113" s="22" t="str">
        <f t="shared" si="190"/>
        <v>15000</v>
      </c>
      <c r="E1113" s="21" t="str">
        <f>VLOOKUP(B1113,'Table A as of March 2024'!A:G,7,FALSE)</f>
        <v>Sitter &amp; Barfoot Vet Care Ctr</v>
      </c>
      <c r="F1113" s="21" t="str">
        <f>VLOOKUP(B1113,'Table A as of March 2024'!A:H,8,FALSE)</f>
        <v>General Fixed Asset Acct Group</v>
      </c>
      <c r="G1113" s="11" t="str">
        <f>VLOOKUP(B1113,'Table A as of March 2024'!A:I,9,FALSE)</f>
        <v>610</v>
      </c>
      <c r="H1113" t="str">
        <f>VLOOKUP(B1113,'Table A as of March 2024'!A:L,12,FALSE)</f>
        <v>No</v>
      </c>
      <c r="I1113" s="9" t="str">
        <f>VLOOKUP(B1113,'Table A as of March 2024'!A:M,13,FALSE)</f>
        <v>N</v>
      </c>
      <c r="K1113" t="str">
        <f>VLOOKUP(G1113,'ACFR Class Vlookup'!A:B,2,FALSE)</f>
        <v>N/A</v>
      </c>
      <c r="L1113" s="1" t="str">
        <f>VLOOKUP(D1113,'Fund Information'!A:F,6,FALSE)</f>
        <v>General Fixed Asset Account Group</v>
      </c>
      <c r="M1113" s="6" t="str">
        <f t="shared" si="191"/>
        <v>N/A</v>
      </c>
      <c r="N1113" s="6" t="s">
        <v>2886</v>
      </c>
      <c r="O1113" s="6" t="str">
        <f t="shared" si="192"/>
        <v>N/A</v>
      </c>
      <c r="P1113" s="5" t="s">
        <v>2886</v>
      </c>
      <c r="Q1113" s="6" t="str">
        <f t="shared" si="193"/>
        <v>N/A</v>
      </c>
      <c r="R1113" s="7" t="str">
        <f t="shared" si="187"/>
        <v>No</v>
      </c>
      <c r="S1113" s="5" t="str">
        <f t="shared" si="194"/>
        <v>N/A</v>
      </c>
      <c r="T1113" s="6" t="str">
        <f t="shared" si="195"/>
        <v>N/A</v>
      </c>
      <c r="U1113" s="7" t="str">
        <f t="shared" si="188"/>
        <v>No</v>
      </c>
      <c r="V1113" s="5" t="str">
        <f t="shared" si="196"/>
        <v>N/A</v>
      </c>
      <c r="W1113" s="6" t="str">
        <f t="shared" si="197"/>
        <v>N/A</v>
      </c>
      <c r="X1113" s="5" t="s">
        <v>2886</v>
      </c>
    </row>
    <row r="1114" spans="1:24" x14ac:dyDescent="0.25">
      <c r="A1114" s="77">
        <f>VLOOKUP(C1114,'BU and Control BU Listing'!A:E,5,FALSE)</f>
        <v>93700</v>
      </c>
      <c r="B1114" s="80" t="s">
        <v>5166</v>
      </c>
      <c r="C1114" s="22" t="str">
        <f t="shared" si="189"/>
        <v>93700</v>
      </c>
      <c r="D1114" s="22" t="str">
        <f t="shared" si="190"/>
        <v>15000</v>
      </c>
      <c r="E1114" s="21" t="str">
        <f>VLOOKUP(B1114,'Table A as of March 2024'!A:G,7,FALSE)</f>
        <v>Southern VA Higher Educ Center</v>
      </c>
      <c r="F1114" s="21" t="str">
        <f>VLOOKUP(B1114,'Table A as of March 2024'!A:H,8,FALSE)</f>
        <v>General Fixed Asset Acct Group</v>
      </c>
      <c r="G1114" s="11" t="str">
        <f>VLOOKUP(B1114,'Table A as of March 2024'!A:I,9,FALSE)</f>
        <v>610</v>
      </c>
      <c r="H1114" t="str">
        <f>VLOOKUP(B1114,'Table A as of March 2024'!A:L,12,FALSE)</f>
        <v>No</v>
      </c>
      <c r="I1114" s="9" t="str">
        <f>VLOOKUP(B1114,'Table A as of March 2024'!A:M,13,FALSE)</f>
        <v>N</v>
      </c>
      <c r="K1114" t="str">
        <f>VLOOKUP(G1114,'ACFR Class Vlookup'!A:B,2,FALSE)</f>
        <v>N/A</v>
      </c>
      <c r="L1114" s="1" t="str">
        <f>VLOOKUP(D1114,'Fund Information'!A:F,6,FALSE)</f>
        <v>General Fixed Asset Account Group</v>
      </c>
      <c r="M1114" s="6" t="str">
        <f t="shared" si="191"/>
        <v>N/A</v>
      </c>
      <c r="N1114" s="6" t="s">
        <v>2886</v>
      </c>
      <c r="O1114" s="6" t="str">
        <f t="shared" si="192"/>
        <v>N/A</v>
      </c>
      <c r="P1114" s="5" t="s">
        <v>2886</v>
      </c>
      <c r="Q1114" s="6" t="str">
        <f t="shared" si="193"/>
        <v>N/A</v>
      </c>
      <c r="R1114" s="7" t="str">
        <f t="shared" si="187"/>
        <v>No</v>
      </c>
      <c r="S1114" s="5" t="str">
        <f t="shared" si="194"/>
        <v>N/A</v>
      </c>
      <c r="T1114" s="6" t="str">
        <f t="shared" si="195"/>
        <v>N/A</v>
      </c>
      <c r="U1114" s="7" t="str">
        <f t="shared" si="188"/>
        <v>No</v>
      </c>
      <c r="V1114" s="5" t="str">
        <f t="shared" si="196"/>
        <v>N/A</v>
      </c>
      <c r="W1114" s="6" t="str">
        <f t="shared" si="197"/>
        <v>N/A</v>
      </c>
      <c r="X1114" s="5" t="s">
        <v>2886</v>
      </c>
    </row>
    <row r="1115" spans="1:24" x14ac:dyDescent="0.25">
      <c r="A1115" s="77">
        <f>VLOOKUP(C1115,'BU and Control BU Listing'!A:E,5,FALSE)</f>
        <v>94200</v>
      </c>
      <c r="B1115" s="80" t="s">
        <v>5175</v>
      </c>
      <c r="C1115" s="22" t="str">
        <f t="shared" si="189"/>
        <v>94200</v>
      </c>
      <c r="D1115" s="22" t="str">
        <f t="shared" si="190"/>
        <v>15000</v>
      </c>
      <c r="E1115" s="21" t="str">
        <f>VLOOKUP(B1115,'Table A as of March 2024'!A:G,7,FALSE)</f>
        <v>VA Museum of Natural History</v>
      </c>
      <c r="F1115" s="21" t="str">
        <f>VLOOKUP(B1115,'Table A as of March 2024'!A:H,8,FALSE)</f>
        <v>General Fixed Asset Acct Group</v>
      </c>
      <c r="G1115" s="11" t="str">
        <f>VLOOKUP(B1115,'Table A as of March 2024'!A:I,9,FALSE)</f>
        <v>610</v>
      </c>
      <c r="H1115" t="str">
        <f>VLOOKUP(B1115,'Table A as of March 2024'!A:L,12,FALSE)</f>
        <v>No</v>
      </c>
      <c r="I1115" s="9" t="str">
        <f>VLOOKUP(B1115,'Table A as of March 2024'!A:M,13,FALSE)</f>
        <v>N</v>
      </c>
      <c r="K1115" t="str">
        <f>VLOOKUP(G1115,'ACFR Class Vlookup'!A:B,2,FALSE)</f>
        <v>N/A</v>
      </c>
      <c r="L1115" s="1" t="str">
        <f>VLOOKUP(D1115,'Fund Information'!A:F,6,FALSE)</f>
        <v>General Fixed Asset Account Group</v>
      </c>
      <c r="M1115" s="6" t="str">
        <f t="shared" si="191"/>
        <v>N/A</v>
      </c>
      <c r="N1115" s="6" t="s">
        <v>2886</v>
      </c>
      <c r="O1115" s="6" t="str">
        <f t="shared" si="192"/>
        <v>N/A</v>
      </c>
      <c r="P1115" s="5" t="s">
        <v>2886</v>
      </c>
      <c r="Q1115" s="6" t="str">
        <f t="shared" si="193"/>
        <v>N/A</v>
      </c>
      <c r="R1115" s="7" t="str">
        <f t="shared" si="187"/>
        <v>No</v>
      </c>
      <c r="S1115" s="5" t="str">
        <f t="shared" si="194"/>
        <v>N/A</v>
      </c>
      <c r="T1115" s="6" t="str">
        <f t="shared" si="195"/>
        <v>N/A</v>
      </c>
      <c r="U1115" s="7" t="str">
        <f t="shared" si="188"/>
        <v>No</v>
      </c>
      <c r="V1115" s="5" t="str">
        <f t="shared" si="196"/>
        <v>N/A</v>
      </c>
      <c r="W1115" s="6" t="str">
        <f t="shared" si="197"/>
        <v>N/A</v>
      </c>
      <c r="X1115" s="5" t="s">
        <v>2886</v>
      </c>
    </row>
    <row r="1116" spans="1:24" x14ac:dyDescent="0.25">
      <c r="A1116" s="77">
        <f>VLOOKUP(C1116,'BU and Control BU Listing'!A:E,5,FALSE)</f>
        <v>96000</v>
      </c>
      <c r="B1116" s="80" t="s">
        <v>5199</v>
      </c>
      <c r="C1116" s="22" t="str">
        <f t="shared" si="189"/>
        <v>96000</v>
      </c>
      <c r="D1116" s="22" t="str">
        <f t="shared" si="190"/>
        <v>15000</v>
      </c>
      <c r="E1116" s="21" t="str">
        <f>VLOOKUP(B1116,'Table A as of March 2024'!A:G,7,FALSE)</f>
        <v>Department of Fire Programs</v>
      </c>
      <c r="F1116" s="21" t="str">
        <f>VLOOKUP(B1116,'Table A as of March 2024'!A:H,8,FALSE)</f>
        <v>General Fixed Asset Acct Group</v>
      </c>
      <c r="G1116" s="11" t="str">
        <f>VLOOKUP(B1116,'Table A as of March 2024'!A:I,9,FALSE)</f>
        <v>610</v>
      </c>
      <c r="H1116" t="str">
        <f>VLOOKUP(B1116,'Table A as of March 2024'!A:L,12,FALSE)</f>
        <v>No</v>
      </c>
      <c r="I1116" s="9" t="str">
        <f>VLOOKUP(B1116,'Table A as of March 2024'!A:M,13,FALSE)</f>
        <v>N</v>
      </c>
      <c r="K1116" t="str">
        <f>VLOOKUP(G1116,'ACFR Class Vlookup'!A:B,2,FALSE)</f>
        <v>N/A</v>
      </c>
      <c r="L1116" s="1" t="str">
        <f>VLOOKUP(D1116,'Fund Information'!A:F,6,FALSE)</f>
        <v>General Fixed Asset Account Group</v>
      </c>
      <c r="M1116" s="6" t="str">
        <f t="shared" si="191"/>
        <v>N/A</v>
      </c>
      <c r="N1116" s="6" t="s">
        <v>2886</v>
      </c>
      <c r="O1116" s="6" t="str">
        <f t="shared" si="192"/>
        <v>N/A</v>
      </c>
      <c r="P1116" s="5" t="s">
        <v>2886</v>
      </c>
      <c r="Q1116" s="6" t="str">
        <f t="shared" si="193"/>
        <v>N/A</v>
      </c>
      <c r="R1116" s="7" t="str">
        <f t="shared" ref="R1116:R1179" si="198">IF(J1116="R","Yes","No")</f>
        <v>No</v>
      </c>
      <c r="S1116" s="5" t="str">
        <f t="shared" si="194"/>
        <v>N/A</v>
      </c>
      <c r="T1116" s="6" t="str">
        <f t="shared" si="195"/>
        <v>N/A</v>
      </c>
      <c r="U1116" s="7" t="str">
        <f t="shared" ref="U1116:U1179" si="199">IF(J1116="C","Yes","No")</f>
        <v>No</v>
      </c>
      <c r="V1116" s="5" t="str">
        <f t="shared" si="196"/>
        <v>N/A</v>
      </c>
      <c r="W1116" s="6" t="str">
        <f t="shared" si="197"/>
        <v>N/A</v>
      </c>
      <c r="X1116" s="5" t="s">
        <v>2886</v>
      </c>
    </row>
    <row r="1117" spans="1:24" x14ac:dyDescent="0.25">
      <c r="A1117" s="77">
        <f>VLOOKUP(C1117,'BU and Control BU Listing'!A:E,5,FALSE)</f>
        <v>96100</v>
      </c>
      <c r="B1117" s="80" t="s">
        <v>5205</v>
      </c>
      <c r="C1117" s="22" t="str">
        <f t="shared" si="189"/>
        <v>96100</v>
      </c>
      <c r="D1117" s="22" t="str">
        <f t="shared" si="190"/>
        <v>15000</v>
      </c>
      <c r="E1117" s="21" t="str">
        <f>VLOOKUP(B1117,'Table A as of March 2024'!A:G,7,FALSE)</f>
        <v>Division of Capitol Police</v>
      </c>
      <c r="F1117" s="21" t="str">
        <f>VLOOKUP(B1117,'Table A as of March 2024'!A:H,8,FALSE)</f>
        <v>General Fixed Asset Acct Group</v>
      </c>
      <c r="G1117" s="11" t="str">
        <f>VLOOKUP(B1117,'Table A as of March 2024'!A:I,9,FALSE)</f>
        <v>610</v>
      </c>
      <c r="H1117" t="str">
        <f>VLOOKUP(B1117,'Table A as of March 2024'!A:L,12,FALSE)</f>
        <v>No</v>
      </c>
      <c r="I1117" s="9" t="str">
        <f>VLOOKUP(B1117,'Table A as of March 2024'!A:M,13,FALSE)</f>
        <v>N</v>
      </c>
      <c r="K1117" t="str">
        <f>VLOOKUP(G1117,'ACFR Class Vlookup'!A:B,2,FALSE)</f>
        <v>N/A</v>
      </c>
      <c r="L1117" s="1" t="str">
        <f>VLOOKUP(D1117,'Fund Information'!A:F,6,FALSE)</f>
        <v>General Fixed Asset Account Group</v>
      </c>
      <c r="M1117" s="6" t="str">
        <f t="shared" si="191"/>
        <v>N/A</v>
      </c>
      <c r="N1117" s="6" t="s">
        <v>2886</v>
      </c>
      <c r="O1117" s="6" t="str">
        <f t="shared" si="192"/>
        <v>N/A</v>
      </c>
      <c r="P1117" s="5" t="s">
        <v>2886</v>
      </c>
      <c r="Q1117" s="6" t="str">
        <f t="shared" si="193"/>
        <v>N/A</v>
      </c>
      <c r="R1117" s="7" t="str">
        <f t="shared" si="198"/>
        <v>No</v>
      </c>
      <c r="S1117" s="5" t="str">
        <f t="shared" si="194"/>
        <v>N/A</v>
      </c>
      <c r="T1117" s="6" t="str">
        <f t="shared" si="195"/>
        <v>N/A</v>
      </c>
      <c r="U1117" s="7" t="str">
        <f t="shared" si="199"/>
        <v>No</v>
      </c>
      <c r="V1117" s="5" t="str">
        <f t="shared" si="196"/>
        <v>N/A</v>
      </c>
      <c r="W1117" s="6" t="str">
        <f t="shared" si="197"/>
        <v>N/A</v>
      </c>
      <c r="X1117" s="5" t="s">
        <v>2886</v>
      </c>
    </row>
    <row r="1118" spans="1:24" x14ac:dyDescent="0.25">
      <c r="A1118" s="77" t="str">
        <f>VLOOKUP(C1118,'BU and Control BU Listing'!A:E,5,FALSE)</f>
        <v>DOA</v>
      </c>
      <c r="B1118" s="80" t="s">
        <v>5239</v>
      </c>
      <c r="C1118" s="22" t="str">
        <f t="shared" si="189"/>
        <v>99700</v>
      </c>
      <c r="D1118" s="22" t="str">
        <f t="shared" si="190"/>
        <v>15000</v>
      </c>
      <c r="E1118" s="21" t="str">
        <f>VLOOKUP(B1118,'Table A as of March 2024'!A:G,7,FALSE)</f>
        <v>DOA Statewide Activities</v>
      </c>
      <c r="F1118" s="21" t="str">
        <f>VLOOKUP(B1118,'Table A as of March 2024'!A:H,8,FALSE)</f>
        <v>General Fixed Asset Acct Group</v>
      </c>
      <c r="G1118" s="11" t="str">
        <f>VLOOKUP(B1118,'Table A as of March 2024'!A:I,9,FALSE)</f>
        <v>610</v>
      </c>
      <c r="H1118" t="str">
        <f>VLOOKUP(B1118,'Table A as of March 2024'!A:L,12,FALSE)</f>
        <v>No</v>
      </c>
      <c r="I1118" s="9" t="str">
        <f>VLOOKUP(B1118,'Table A as of March 2024'!A:M,13,FALSE)</f>
        <v>N</v>
      </c>
      <c r="K1118" t="str">
        <f>VLOOKUP(G1118,'ACFR Class Vlookup'!A:B,2,FALSE)</f>
        <v>N/A</v>
      </c>
      <c r="L1118" s="1" t="str">
        <f>VLOOKUP(D1118,'Fund Information'!A:F,6,FALSE)</f>
        <v>General Fixed Asset Account Group</v>
      </c>
      <c r="M1118" s="6" t="str">
        <f t="shared" si="191"/>
        <v>N/A</v>
      </c>
      <c r="N1118" s="6" t="s">
        <v>2886</v>
      </c>
      <c r="O1118" s="6" t="str">
        <f t="shared" si="192"/>
        <v>N/A</v>
      </c>
      <c r="P1118" s="5" t="s">
        <v>2886</v>
      </c>
      <c r="Q1118" s="6" t="str">
        <f t="shared" si="193"/>
        <v>N/A</v>
      </c>
      <c r="R1118" s="7" t="str">
        <f t="shared" si="198"/>
        <v>No</v>
      </c>
      <c r="S1118" s="5" t="str">
        <f t="shared" si="194"/>
        <v>N/A</v>
      </c>
      <c r="T1118" s="6" t="str">
        <f t="shared" si="195"/>
        <v>N/A</v>
      </c>
      <c r="U1118" s="7" t="str">
        <f t="shared" si="199"/>
        <v>No</v>
      </c>
      <c r="V1118" s="5" t="str">
        <f t="shared" si="196"/>
        <v>N/A</v>
      </c>
      <c r="W1118" s="6" t="str">
        <f t="shared" si="197"/>
        <v>N/A</v>
      </c>
      <c r="X1118" s="5" t="s">
        <v>2886</v>
      </c>
    </row>
    <row r="1119" spans="1:24" x14ac:dyDescent="0.25">
      <c r="A1119" s="77">
        <f>VLOOKUP(C1119,'BU and Control BU Listing'!A:E,5,FALSE)</f>
        <v>72000</v>
      </c>
      <c r="B1119" s="80" t="s">
        <v>8932</v>
      </c>
      <c r="C1119" s="22" t="str">
        <f t="shared" si="189"/>
        <v>72000</v>
      </c>
      <c r="D1119" s="22" t="str">
        <f t="shared" si="190"/>
        <v>02998</v>
      </c>
      <c r="E1119" s="21" t="str">
        <f>VLOOKUP(B1119,'Table A as of March 2024'!A:G,7,FALSE)</f>
        <v>Dept Behavioral Health/Develop</v>
      </c>
      <c r="F1119" s="21" t="str">
        <f>VLOOKUP(B1119,'Table A as of March 2024'!A:H,8,FALSE)</f>
        <v>Special Rev - Budgetary Only</v>
      </c>
      <c r="G1119" s="11" t="str">
        <f>VLOOKUP(B1119,'Table A as of March 2024'!A:I,9,FALSE)</f>
        <v>650</v>
      </c>
      <c r="H1119" t="str">
        <f>VLOOKUP(B1119,'Table A as of March 2024'!A:L,12,FALSE)</f>
        <v>No</v>
      </c>
      <c r="I1119" s="9" t="str">
        <f>VLOOKUP(B1119,'Table A as of March 2024'!A:M,13,FALSE)</f>
        <v>N</v>
      </c>
      <c r="K1119" t="str">
        <f>VLOOKUP(G1119,'ACFR Class Vlookup'!A:B,2,FALSE)</f>
        <v>N/A</v>
      </c>
      <c r="L1119" s="1" t="str">
        <f>VLOOKUP(D1119,'Fund Information'!A:F,6,FALSE)</f>
        <v>Budgetary Only Fund setup for DPB transactions</v>
      </c>
      <c r="M1119" s="6" t="str">
        <f t="shared" si="191"/>
        <v>N/A</v>
      </c>
      <c r="N1119" s="6" t="s">
        <v>2886</v>
      </c>
      <c r="O1119" s="6" t="str">
        <f t="shared" si="192"/>
        <v>N/A</v>
      </c>
      <c r="P1119" s="5" t="s">
        <v>2886</v>
      </c>
      <c r="Q1119" s="6" t="str">
        <f t="shared" si="193"/>
        <v>N/A</v>
      </c>
      <c r="R1119" s="7" t="str">
        <f t="shared" si="198"/>
        <v>No</v>
      </c>
      <c r="S1119" s="5" t="str">
        <f t="shared" si="194"/>
        <v>N/A</v>
      </c>
      <c r="T1119" s="6" t="str">
        <f t="shared" si="195"/>
        <v>N/A</v>
      </c>
      <c r="U1119" s="7" t="str">
        <f t="shared" si="199"/>
        <v>No</v>
      </c>
      <c r="V1119" s="5" t="str">
        <f t="shared" si="196"/>
        <v>N/A</v>
      </c>
      <c r="W1119" s="6" t="str">
        <f t="shared" si="197"/>
        <v>N/A</v>
      </c>
      <c r="X1119" s="5" t="s">
        <v>2886</v>
      </c>
    </row>
    <row r="1120" spans="1:24" ht="30" x14ac:dyDescent="0.25">
      <c r="A1120" s="77">
        <f>VLOOKUP(C1120,'BU and Control BU Listing'!A:E,5,FALSE)</f>
        <v>12200</v>
      </c>
      <c r="B1120" s="80" t="s">
        <v>5303</v>
      </c>
      <c r="C1120" s="22" t="str">
        <f t="shared" si="189"/>
        <v>94900</v>
      </c>
      <c r="D1120" s="22" t="str">
        <f t="shared" si="190"/>
        <v>02949</v>
      </c>
      <c r="E1120" s="21" t="str">
        <f>VLOOKUP(B1120,'Table A as of March 2024'!A:G,7,FALSE)</f>
        <v>Central Capital Outlay</v>
      </c>
      <c r="F1120" s="21" t="str">
        <f>VLOOKUP(B1120,'Table A as of March 2024'!A:H,8,FALSE)</f>
        <v>Cen Cap Outlay Special Revenue</v>
      </c>
      <c r="G1120" s="11" t="str">
        <f>VLOOKUP(B1120,'Table A as of March 2024'!A:I,9,FALSE)</f>
        <v>650</v>
      </c>
      <c r="H1120" t="str">
        <f>VLOOKUP(B1120,'Table A as of March 2024'!A:L,12,FALSE)</f>
        <v>No</v>
      </c>
      <c r="I1120" s="9" t="str">
        <f>VLOOKUP(B1120,'Table A as of March 2024'!A:M,13,FALSE)</f>
        <v>N</v>
      </c>
      <c r="K1120" t="str">
        <f>VLOOKUP(G1120,'ACFR Class Vlookup'!A:B,2,FALSE)</f>
        <v>N/A</v>
      </c>
      <c r="L1120" s="1" t="str">
        <f>VLOOKUP(D1120,'Fund Information'!A:F,6,FALSE)</f>
        <v>This fund is set up to capture the Life to Date information for Agency 949.</v>
      </c>
      <c r="M1120" s="6" t="str">
        <f t="shared" si="191"/>
        <v>N/A</v>
      </c>
      <c r="N1120" s="6" t="s">
        <v>2886</v>
      </c>
      <c r="O1120" s="6" t="str">
        <f t="shared" si="192"/>
        <v>N/A</v>
      </c>
      <c r="P1120" s="5" t="s">
        <v>2886</v>
      </c>
      <c r="Q1120" s="6" t="str">
        <f t="shared" si="193"/>
        <v>N/A</v>
      </c>
      <c r="R1120" s="7" t="str">
        <f t="shared" si="198"/>
        <v>No</v>
      </c>
      <c r="S1120" s="5" t="str">
        <f t="shared" si="194"/>
        <v>N/A</v>
      </c>
      <c r="T1120" s="6" t="str">
        <f t="shared" si="195"/>
        <v>N/A</v>
      </c>
      <c r="U1120" s="7" t="str">
        <f t="shared" si="199"/>
        <v>No</v>
      </c>
      <c r="V1120" s="5" t="str">
        <f t="shared" si="196"/>
        <v>N/A</v>
      </c>
      <c r="W1120" s="6" t="str">
        <f t="shared" si="197"/>
        <v>N/A</v>
      </c>
      <c r="X1120" s="5" t="s">
        <v>2886</v>
      </c>
    </row>
    <row r="1121" spans="1:24" x14ac:dyDescent="0.25">
      <c r="A1121" s="77">
        <f>VLOOKUP(C1121,'BU and Control BU Listing'!A:E,5,FALSE)</f>
        <v>12200</v>
      </c>
      <c r="B1121" s="80" t="s">
        <v>5225</v>
      </c>
      <c r="C1121" s="22" t="str">
        <f t="shared" si="189"/>
        <v>99500</v>
      </c>
      <c r="D1121" s="22" t="str">
        <f t="shared" si="190"/>
        <v>07995</v>
      </c>
      <c r="E1121" s="21" t="str">
        <f>VLOOKUP(B1121,'Table A as of March 2024'!A:G,7,FALSE)</f>
        <v>Central Appropriations</v>
      </c>
      <c r="F1121" s="21" t="str">
        <f>VLOOKUP(B1121,'Table A as of March 2024'!A:H,8,FALSE)</f>
        <v>Central Approp Trust &amp; Agency</v>
      </c>
      <c r="G1121" s="11" t="str">
        <f>VLOOKUP(B1121,'Table A as of March 2024'!A:I,9,FALSE)</f>
        <v>650</v>
      </c>
      <c r="H1121" t="str">
        <f>VLOOKUP(B1121,'Table A as of March 2024'!A:L,12,FALSE)</f>
        <v>No</v>
      </c>
      <c r="I1121" s="9" t="str">
        <f>VLOOKUP(B1121,'Table A as of March 2024'!A:M,13,FALSE)</f>
        <v>N</v>
      </c>
      <c r="K1121" t="str">
        <f>VLOOKUP(G1121,'ACFR Class Vlookup'!A:B,2,FALSE)</f>
        <v>N/A</v>
      </c>
      <c r="L1121" s="1" t="str">
        <f>VLOOKUP(D1121,'Fund Information'!A:F,6,FALSE)</f>
        <v>This fund only contains budgetary activity.</v>
      </c>
      <c r="M1121" s="6" t="str">
        <f t="shared" si="191"/>
        <v>N/A</v>
      </c>
      <c r="N1121" s="6" t="s">
        <v>2886</v>
      </c>
      <c r="O1121" s="6" t="str">
        <f t="shared" si="192"/>
        <v>N/A</v>
      </c>
      <c r="P1121" s="5" t="s">
        <v>2886</v>
      </c>
      <c r="Q1121" s="6" t="str">
        <f t="shared" si="193"/>
        <v>N/A</v>
      </c>
      <c r="R1121" s="7" t="str">
        <f t="shared" si="198"/>
        <v>No</v>
      </c>
      <c r="S1121" s="5" t="str">
        <f t="shared" si="194"/>
        <v>N/A</v>
      </c>
      <c r="T1121" s="6" t="str">
        <f t="shared" si="195"/>
        <v>N/A</v>
      </c>
      <c r="U1121" s="7" t="str">
        <f t="shared" si="199"/>
        <v>No</v>
      </c>
      <c r="V1121" s="5" t="str">
        <f t="shared" si="196"/>
        <v>N/A</v>
      </c>
      <c r="W1121" s="6" t="str">
        <f t="shared" si="197"/>
        <v>N/A</v>
      </c>
      <c r="X1121" s="5" t="s">
        <v>2886</v>
      </c>
    </row>
    <row r="1122" spans="1:24" ht="45" x14ac:dyDescent="0.25">
      <c r="A1122" s="77">
        <f>VLOOKUP(C1122,'BU and Control BU Listing'!A:E,5,FALSE)</f>
        <v>12200</v>
      </c>
      <c r="B1122" s="80" t="s">
        <v>2951</v>
      </c>
      <c r="C1122" s="22" t="str">
        <f t="shared" si="189"/>
        <v>12200</v>
      </c>
      <c r="D1122" s="22" t="str">
        <f t="shared" si="190"/>
        <v>02442</v>
      </c>
      <c r="E1122" s="21" t="str">
        <f>VLOOKUP(B1122,'Table A as of March 2024'!A:G,7,FALSE)</f>
        <v>Dept of Planning and Budget</v>
      </c>
      <c r="F1122" s="21" t="str">
        <f>VLOOKUP(B1122,'Table A as of March 2024'!A:H,8,FALSE)</f>
        <v>School Efficiency Review Fund</v>
      </c>
      <c r="G1122" s="11" t="str">
        <f>VLOOKUP(B1122,'Table A as of March 2024'!A:I,9,FALSE)</f>
        <v>660</v>
      </c>
      <c r="H1122" t="str">
        <f>VLOOKUP(B1122,'Table A as of March 2024'!A:L,12,FALSE)</f>
        <v>No</v>
      </c>
      <c r="I1122" s="9" t="str">
        <f>VLOOKUP(B1122,'Table A as of March 2024'!A:M,13,FALSE)</f>
        <v>N</v>
      </c>
      <c r="K1122" t="str">
        <f>VLOOKUP(G1122,'ACFR Class Vlookup'!A:B,2,FALSE)</f>
        <v>N/A</v>
      </c>
      <c r="L1122" s="1" t="str">
        <f>VLOOKUP(D1122,'Fund Information'!A:F,6,FALSE)</f>
        <v>School divisions may request the Department of Planning and Budget to coordinate a school efficiency review that is funded 100% by the local school division.</v>
      </c>
      <c r="M1122" s="6" t="str">
        <f t="shared" si="191"/>
        <v>N/A</v>
      </c>
      <c r="N1122" s="6" t="s">
        <v>2886</v>
      </c>
      <c r="O1122" s="6" t="str">
        <f t="shared" si="192"/>
        <v>N/A</v>
      </c>
      <c r="P1122" s="5" t="s">
        <v>2886</v>
      </c>
      <c r="Q1122" s="6" t="str">
        <f t="shared" si="193"/>
        <v>N/A</v>
      </c>
      <c r="R1122" s="7" t="str">
        <f t="shared" si="198"/>
        <v>No</v>
      </c>
      <c r="S1122" s="5" t="str">
        <f t="shared" si="194"/>
        <v>N/A</v>
      </c>
      <c r="T1122" s="6" t="str">
        <f t="shared" si="195"/>
        <v>N/A</v>
      </c>
      <c r="U1122" s="7" t="str">
        <f t="shared" si="199"/>
        <v>No</v>
      </c>
      <c r="V1122" s="5" t="str">
        <f t="shared" si="196"/>
        <v>N/A</v>
      </c>
      <c r="W1122" s="6" t="str">
        <f t="shared" si="197"/>
        <v>N/A</v>
      </c>
      <c r="X1122" s="5" t="s">
        <v>2886</v>
      </c>
    </row>
    <row r="1123" spans="1:24" ht="60" x14ac:dyDescent="0.25">
      <c r="A1123" s="77">
        <f>VLOOKUP(C1123,'BU and Control BU Listing'!A:E,5,FALSE)</f>
        <v>12900</v>
      </c>
      <c r="B1123" s="80" t="s">
        <v>2991</v>
      </c>
      <c r="C1123" s="22" t="str">
        <f t="shared" si="189"/>
        <v>12900</v>
      </c>
      <c r="D1123" s="22" t="str">
        <f t="shared" si="190"/>
        <v>02129</v>
      </c>
      <c r="E1123" s="21" t="str">
        <f>VLOOKUP(B1123,'Table A as of March 2024'!A:G,7,FALSE)</f>
        <v>Dept of Human Resource Mgt</v>
      </c>
      <c r="F1123" s="21" t="str">
        <f>VLOOKUP(B1123,'Table A as of March 2024'!A:H,8,FALSE)</f>
        <v>DHRM Special Revenue Fund</v>
      </c>
      <c r="G1123" s="11" t="str">
        <f>VLOOKUP(B1123,'Table A as of March 2024'!A:I,9,FALSE)</f>
        <v>660</v>
      </c>
      <c r="H1123" t="str">
        <f>VLOOKUP(B1123,'Table A as of March 2024'!A:L,12,FALSE)</f>
        <v>No</v>
      </c>
      <c r="I1123" s="9" t="str">
        <f>VLOOKUP(B1123,'Table A as of March 2024'!A:M,13,FALSE)</f>
        <v>N</v>
      </c>
      <c r="K1123" t="str">
        <f>VLOOKUP(G1123,'ACFR Class Vlookup'!A:B,2,FALSE)</f>
        <v>N/A</v>
      </c>
      <c r="L1123" s="1" t="str">
        <f>VLOOKUP(D1123,'Fund Information'!A:F,6,FALSE)</f>
        <v>This fund is used to account for agency portion of administrative expenses related to running the state and The Local Choice health benefits program that is reimbursed from the Health Insurance Fund, Agency 149.</v>
      </c>
      <c r="M1123" s="6" t="str">
        <f t="shared" si="191"/>
        <v>N/A</v>
      </c>
      <c r="N1123" s="6" t="s">
        <v>2886</v>
      </c>
      <c r="O1123" s="6" t="str">
        <f t="shared" si="192"/>
        <v>N/A</v>
      </c>
      <c r="P1123" s="5" t="s">
        <v>2886</v>
      </c>
      <c r="Q1123" s="6" t="str">
        <f t="shared" si="193"/>
        <v>N/A</v>
      </c>
      <c r="R1123" s="7" t="str">
        <f t="shared" si="198"/>
        <v>No</v>
      </c>
      <c r="S1123" s="5" t="str">
        <f t="shared" si="194"/>
        <v>N/A</v>
      </c>
      <c r="T1123" s="6" t="str">
        <f t="shared" si="195"/>
        <v>N/A</v>
      </c>
      <c r="U1123" s="7" t="str">
        <f t="shared" si="199"/>
        <v>No</v>
      </c>
      <c r="V1123" s="5" t="str">
        <f t="shared" si="196"/>
        <v>N/A</v>
      </c>
      <c r="W1123" s="6" t="str">
        <f t="shared" si="197"/>
        <v>N/A</v>
      </c>
      <c r="X1123" s="5" t="s">
        <v>2886</v>
      </c>
    </row>
    <row r="1124" spans="1:24" ht="30" x14ac:dyDescent="0.25">
      <c r="A1124" s="77">
        <f>VLOOKUP(C1124,'BU and Control BU Listing'!A:E,5,FALSE)</f>
        <v>12900</v>
      </c>
      <c r="B1124" s="80" t="s">
        <v>2997</v>
      </c>
      <c r="C1124" s="22" t="str">
        <f t="shared" si="189"/>
        <v>12900</v>
      </c>
      <c r="D1124" s="22" t="str">
        <f t="shared" si="190"/>
        <v>05420</v>
      </c>
      <c r="E1124" s="21" t="str">
        <f>VLOOKUP(B1124,'Table A as of March 2024'!A:G,7,FALSE)</f>
        <v>Dept of Human Resource Mgt</v>
      </c>
      <c r="F1124" s="21" t="str">
        <f>VLOOKUP(B1124,'Table A as of March 2024'!A:H,8,FALSE)</f>
        <v>Admin of Local Health Option</v>
      </c>
      <c r="G1124" s="11" t="str">
        <f>VLOOKUP(B1124,'Table A as of March 2024'!A:I,9,FALSE)</f>
        <v>660</v>
      </c>
      <c r="H1124" t="str">
        <f>VLOOKUP(B1124,'Table A as of March 2024'!A:L,12,FALSE)</f>
        <v>No</v>
      </c>
      <c r="I1124" s="9" t="str">
        <f>VLOOKUP(B1124,'Table A as of March 2024'!A:M,13,FALSE)</f>
        <v>N</v>
      </c>
      <c r="K1124" t="str">
        <f>VLOOKUP(G1124,'ACFR Class Vlookup'!A:B,2,FALSE)</f>
        <v>N/A</v>
      </c>
      <c r="L1124" s="1" t="str">
        <f>VLOOKUP(D1124,'Fund Information'!A:F,6,FALSE)</f>
        <v>Establish a separate fund detail for the administrative costs of the new local health insurance option.</v>
      </c>
      <c r="M1124" s="6" t="str">
        <f t="shared" si="191"/>
        <v>N/A</v>
      </c>
      <c r="N1124" s="6" t="s">
        <v>2886</v>
      </c>
      <c r="O1124" s="6" t="str">
        <f t="shared" si="192"/>
        <v>N/A</v>
      </c>
      <c r="P1124" s="5" t="s">
        <v>2886</v>
      </c>
      <c r="Q1124" s="6" t="str">
        <f t="shared" si="193"/>
        <v>N/A</v>
      </c>
      <c r="R1124" s="7" t="str">
        <f t="shared" si="198"/>
        <v>No</v>
      </c>
      <c r="S1124" s="5" t="str">
        <f t="shared" si="194"/>
        <v>N/A</v>
      </c>
      <c r="T1124" s="6" t="str">
        <f t="shared" si="195"/>
        <v>N/A</v>
      </c>
      <c r="U1124" s="7" t="str">
        <f t="shared" si="199"/>
        <v>No</v>
      </c>
      <c r="V1124" s="5" t="str">
        <f t="shared" si="196"/>
        <v>N/A</v>
      </c>
      <c r="W1124" s="6" t="str">
        <f t="shared" si="197"/>
        <v>N/A</v>
      </c>
      <c r="X1124" s="5" t="s">
        <v>2886</v>
      </c>
    </row>
    <row r="1125" spans="1:24" x14ac:dyDescent="0.25">
      <c r="A1125" s="77">
        <f>VLOOKUP(C1125,'BU and Control BU Listing'!A:E,5,FALSE)</f>
        <v>12900</v>
      </c>
      <c r="B1125" s="80" t="s">
        <v>2998</v>
      </c>
      <c r="C1125" s="22" t="str">
        <f t="shared" si="189"/>
        <v>12900</v>
      </c>
      <c r="D1125" s="22" t="str">
        <f t="shared" si="190"/>
        <v>06129</v>
      </c>
      <c r="E1125" s="21" t="str">
        <f>VLOOKUP(B1125,'Table A as of March 2024'!A:G,7,FALSE)</f>
        <v>Dept of Human Resource Mgt</v>
      </c>
      <c r="F1125" s="21" t="str">
        <f>VLOOKUP(B1125,'Table A as of March 2024'!A:H,8,FALSE)</f>
        <v>Prsnl Mngmt Inf Systm ISF</v>
      </c>
      <c r="G1125" s="11" t="str">
        <f>VLOOKUP(B1125,'Table A as of March 2024'!A:I,9,FALSE)</f>
        <v>660</v>
      </c>
      <c r="H1125" t="str">
        <f>VLOOKUP(B1125,'Table A as of March 2024'!A:L,12,FALSE)</f>
        <v>No</v>
      </c>
      <c r="I1125" s="9" t="str">
        <f>VLOOKUP(B1125,'Table A as of March 2024'!A:M,13,FALSE)</f>
        <v>N</v>
      </c>
      <c r="K1125" t="str">
        <f>VLOOKUP(G1125,'ACFR Class Vlookup'!A:B,2,FALSE)</f>
        <v>N/A</v>
      </c>
      <c r="L1125" s="1" t="str">
        <f>VLOOKUP(D1125,'Fund Information'!A:F,6,FALSE)</f>
        <v>2019 Acts of Assembly Chapter 854 Item 81 - J.1</v>
      </c>
      <c r="M1125" s="6" t="str">
        <f t="shared" si="191"/>
        <v>N/A</v>
      </c>
      <c r="N1125" s="6" t="s">
        <v>2886</v>
      </c>
      <c r="O1125" s="6" t="str">
        <f t="shared" si="192"/>
        <v>N/A</v>
      </c>
      <c r="P1125" s="5" t="s">
        <v>2886</v>
      </c>
      <c r="Q1125" s="6" t="str">
        <f t="shared" si="193"/>
        <v>N/A</v>
      </c>
      <c r="R1125" s="7" t="str">
        <f t="shared" si="198"/>
        <v>No</v>
      </c>
      <c r="S1125" s="5" t="str">
        <f t="shared" si="194"/>
        <v>N/A</v>
      </c>
      <c r="T1125" s="6" t="str">
        <f t="shared" si="195"/>
        <v>N/A</v>
      </c>
      <c r="U1125" s="7" t="str">
        <f t="shared" si="199"/>
        <v>No</v>
      </c>
      <c r="V1125" s="5" t="str">
        <f t="shared" si="196"/>
        <v>N/A</v>
      </c>
      <c r="W1125" s="6" t="str">
        <f t="shared" si="197"/>
        <v>N/A</v>
      </c>
      <c r="X1125" s="5" t="s">
        <v>2886</v>
      </c>
    </row>
    <row r="1126" spans="1:24" ht="45" x14ac:dyDescent="0.25">
      <c r="A1126" s="77">
        <f>VLOOKUP(C1126,'BU and Control BU Listing'!A:E,5,FALSE)</f>
        <v>13600</v>
      </c>
      <c r="B1126" s="80" t="s">
        <v>3022</v>
      </c>
      <c r="C1126" s="22" t="str">
        <f t="shared" si="189"/>
        <v>13600</v>
      </c>
      <c r="D1126" s="22" t="str">
        <f t="shared" si="190"/>
        <v>09104</v>
      </c>
      <c r="E1126" s="21" t="str">
        <f>VLOOKUP(B1126,'Table A as of March 2024'!A:G,7,FALSE)</f>
        <v>VA Information Tech Agency</v>
      </c>
      <c r="F1126" s="21" t="str">
        <f>VLOOKUP(B1126,'Table A as of March 2024'!A:H,8,FALSE)</f>
        <v>VA Info Providers Network Fd</v>
      </c>
      <c r="G1126" s="11" t="str">
        <f>VLOOKUP(B1126,'Table A as of March 2024'!A:I,9,FALSE)</f>
        <v>660</v>
      </c>
      <c r="H1126" t="str">
        <f>VLOOKUP(B1126,'Table A as of March 2024'!A:L,12,FALSE)</f>
        <v>No</v>
      </c>
      <c r="I1126" s="9" t="str">
        <f>VLOOKUP(B1126,'Table A as of March 2024'!A:M,13,FALSE)</f>
        <v>N</v>
      </c>
      <c r="K1126" t="str">
        <f>VLOOKUP(G1126,'ACFR Class Vlookup'!A:B,2,FALSE)</f>
        <v>N/A</v>
      </c>
      <c r="L1126" s="1" t="str">
        <f>VLOOKUP(D1126,'Fund Information'!A:F,6,FALSE)</f>
        <v>This fund accounts for revenue for administering the Virginia Interactive contract but is not externally restricted or committed by legislation or Governor</v>
      </c>
      <c r="M1126" s="6" t="str">
        <f t="shared" si="191"/>
        <v>N/A</v>
      </c>
      <c r="N1126" s="6" t="s">
        <v>2886</v>
      </c>
      <c r="O1126" s="6" t="str">
        <f t="shared" si="192"/>
        <v>N/A</v>
      </c>
      <c r="P1126" s="5" t="s">
        <v>2886</v>
      </c>
      <c r="Q1126" s="6" t="str">
        <f t="shared" si="193"/>
        <v>N/A</v>
      </c>
      <c r="R1126" s="7" t="str">
        <f t="shared" si="198"/>
        <v>No</v>
      </c>
      <c r="S1126" s="5" t="str">
        <f t="shared" si="194"/>
        <v>N/A</v>
      </c>
      <c r="T1126" s="6" t="str">
        <f t="shared" si="195"/>
        <v>N/A</v>
      </c>
      <c r="U1126" s="7" t="str">
        <f t="shared" si="199"/>
        <v>No</v>
      </c>
      <c r="V1126" s="5" t="str">
        <f t="shared" si="196"/>
        <v>N/A</v>
      </c>
      <c r="W1126" s="6" t="str">
        <f t="shared" si="197"/>
        <v>N/A</v>
      </c>
      <c r="X1126" s="5" t="s">
        <v>2886</v>
      </c>
    </row>
    <row r="1127" spans="1:24" ht="90" x14ac:dyDescent="0.25">
      <c r="A1127" s="77">
        <f>VLOOKUP(C1127,'BU and Control BU Listing'!A:E,5,FALSE)</f>
        <v>13600</v>
      </c>
      <c r="B1127" s="80" t="s">
        <v>3024</v>
      </c>
      <c r="C1127" s="22" t="str">
        <f t="shared" si="189"/>
        <v>13600</v>
      </c>
      <c r="D1127" s="22" t="str">
        <f t="shared" si="190"/>
        <v>09311</v>
      </c>
      <c r="E1127" s="21" t="str">
        <f>VLOOKUP(B1127,'Table A as of March 2024'!A:G,7,FALSE)</f>
        <v>VA Information Tech Agency</v>
      </c>
      <c r="F1127" s="21" t="str">
        <f>VLOOKUP(B1127,'Table A as of March 2024'!A:H,8,FALSE)</f>
        <v>VA Technology Infrastructure</v>
      </c>
      <c r="G1127" s="11" t="str">
        <f>VLOOKUP(B1127,'Table A as of March 2024'!A:I,9,FALSE)</f>
        <v>660</v>
      </c>
      <c r="H1127" t="str">
        <f>VLOOKUP(B1127,'Table A as of March 2024'!A:L,12,FALSE)</f>
        <v>No</v>
      </c>
      <c r="I1127" s="9" t="str">
        <f>VLOOKUP(B1127,'Table A as of March 2024'!A:M,13,FALSE)</f>
        <v>N</v>
      </c>
      <c r="K1127" t="str">
        <f>VLOOKUP(G1127,'ACFR Class Vlookup'!A:B,2,FALSE)</f>
        <v>N/A</v>
      </c>
      <c r="L1127" s="1" t="str">
        <f>VLOOKUP(D1127,'Fund Information'!A:F,6,FALSE)</f>
        <v>This fund accounts for the disbursements/working capital advance proceeds provided for in Item 433.A.1 and B.1, Ch 874 of the Approp Act: 'As established July 1, 2008, the working capital advance for the Enterprise Applications Division will continue to cover up to $30,000,000 for expenditures from anticipated revenues..." Use of the working capital advance is restricted to enterprise resource planning costs.</v>
      </c>
      <c r="M1127" s="6" t="str">
        <f t="shared" si="191"/>
        <v>N/A</v>
      </c>
      <c r="N1127" s="6" t="s">
        <v>2886</v>
      </c>
      <c r="O1127" s="6" t="str">
        <f t="shared" si="192"/>
        <v>N/A</v>
      </c>
      <c r="P1127" s="5" t="s">
        <v>2886</v>
      </c>
      <c r="Q1127" s="6" t="str">
        <f t="shared" si="193"/>
        <v>N/A</v>
      </c>
      <c r="R1127" s="7" t="str">
        <f t="shared" si="198"/>
        <v>No</v>
      </c>
      <c r="S1127" s="5" t="str">
        <f t="shared" si="194"/>
        <v>N/A</v>
      </c>
      <c r="T1127" s="6" t="str">
        <f t="shared" si="195"/>
        <v>N/A</v>
      </c>
      <c r="U1127" s="7" t="str">
        <f t="shared" si="199"/>
        <v>No</v>
      </c>
      <c r="V1127" s="5" t="str">
        <f t="shared" si="196"/>
        <v>N/A</v>
      </c>
      <c r="W1127" s="6" t="str">
        <f t="shared" si="197"/>
        <v>N/A</v>
      </c>
      <c r="X1127" s="5" t="s">
        <v>2886</v>
      </c>
    </row>
    <row r="1128" spans="1:24" ht="60" x14ac:dyDescent="0.25">
      <c r="A1128" s="77">
        <f>VLOOKUP(C1128,'BU and Control BU Listing'!A:E,5,FALSE)</f>
        <v>15100</v>
      </c>
      <c r="B1128" s="80" t="s">
        <v>3099</v>
      </c>
      <c r="C1128" s="22" t="str">
        <f t="shared" si="189"/>
        <v>15100</v>
      </c>
      <c r="D1128" s="22" t="str">
        <f t="shared" si="190"/>
        <v>02054</v>
      </c>
      <c r="E1128" s="21" t="str">
        <f>VLOOKUP(B1128,'Table A as of March 2024'!A:G,7,FALSE)</f>
        <v>Department of Accounts</v>
      </c>
      <c r="F1128" s="21" t="str">
        <f>VLOOKUP(B1128,'Table A as of March 2024'!A:H,8,FALSE)</f>
        <v>Cost Recovery Audit Fund</v>
      </c>
      <c r="G1128" s="11" t="str">
        <f>VLOOKUP(B1128,'Table A as of March 2024'!A:I,9,FALSE)</f>
        <v>660</v>
      </c>
      <c r="H1128" t="str">
        <f>VLOOKUP(B1128,'Table A as of March 2024'!A:L,12,FALSE)</f>
        <v>No</v>
      </c>
      <c r="I1128" s="9" t="str">
        <f>VLOOKUP(B1128,'Table A as of March 2024'!A:M,13,FALSE)</f>
        <v>N</v>
      </c>
      <c r="K1128" t="str">
        <f>VLOOKUP(G1128,'ACFR Class Vlookup'!A:B,2,FALSE)</f>
        <v>N/A</v>
      </c>
      <c r="L1128" s="1" t="str">
        <f>VLOOKUP(D1128,'Fund Information'!A:F,6,FALSE)</f>
        <v>Appropriations to this fund are used to hire contractors to audit payments, invoices, contracts, etc.  Payment to the contractors is a percentage of the amount of the error discovered.Code of Virginia 2.2-1822.1</v>
      </c>
      <c r="M1128" s="6" t="str">
        <f t="shared" si="191"/>
        <v>N/A</v>
      </c>
      <c r="N1128" s="6" t="s">
        <v>2886</v>
      </c>
      <c r="O1128" s="6" t="str">
        <f t="shared" si="192"/>
        <v>N/A</v>
      </c>
      <c r="P1128" s="5" t="s">
        <v>2886</v>
      </c>
      <c r="Q1128" s="6" t="str">
        <f t="shared" si="193"/>
        <v>N/A</v>
      </c>
      <c r="R1128" s="7" t="str">
        <f t="shared" si="198"/>
        <v>No</v>
      </c>
      <c r="S1128" s="5" t="str">
        <f t="shared" si="194"/>
        <v>N/A</v>
      </c>
      <c r="T1128" s="6" t="str">
        <f t="shared" si="195"/>
        <v>N/A</v>
      </c>
      <c r="U1128" s="7" t="str">
        <f t="shared" si="199"/>
        <v>No</v>
      </c>
      <c r="V1128" s="5" t="str">
        <f t="shared" si="196"/>
        <v>N/A</v>
      </c>
      <c r="W1128" s="6" t="str">
        <f t="shared" si="197"/>
        <v>N/A</v>
      </c>
      <c r="X1128" s="5" t="s">
        <v>2886</v>
      </c>
    </row>
    <row r="1129" spans="1:24" ht="90" x14ac:dyDescent="0.25">
      <c r="A1129" s="77">
        <f>VLOOKUP(C1129,'BU and Control BU Listing'!A:E,5,FALSE)</f>
        <v>15400</v>
      </c>
      <c r="B1129" s="80" t="s">
        <v>5259</v>
      </c>
      <c r="C1129" s="22" t="str">
        <f t="shared" si="189"/>
        <v>15400</v>
      </c>
      <c r="D1129" s="22" t="str">
        <f t="shared" si="190"/>
        <v>04240</v>
      </c>
      <c r="E1129" s="21" t="str">
        <f>VLOOKUP(B1129,'Table A as of March 2024'!A:G,7,FALSE)</f>
        <v>Department of Motor Vehicles</v>
      </c>
      <c r="F1129" s="21" t="str">
        <f>VLOOKUP(B1129,'Table A as of March 2024'!A:H,8,FALSE)</f>
        <v>Intercity Pass Rail Op&amp;Cap Fd</v>
      </c>
      <c r="G1129" s="11" t="str">
        <f>VLOOKUP(B1129,'Table A as of March 2024'!A:I,9,FALSE)</f>
        <v>660</v>
      </c>
      <c r="H1129" t="str">
        <f>VLOOKUP(B1129,'Table A as of March 2024'!A:L,12,FALSE)</f>
        <v>No</v>
      </c>
      <c r="I1129" s="9" t="str">
        <f>VLOOKUP(B1129,'Table A as of March 2024'!A:M,13,FALSE)</f>
        <v>N</v>
      </c>
      <c r="K1129" t="str">
        <f>VLOOKUP(G1129,'ACFR Class Vlookup'!A:B,2,FALSE)</f>
        <v>N/A</v>
      </c>
      <c r="L1129" s="1" t="str">
        <f>VLOOKUP(D1129,'Fund Information'!A:F,6,FALSE)</f>
        <v>§33.2-1603. This is a special fund within the TTF supporting the cost of operating intercity passenger rail service: acquiring/leasing/improving railways/railroad equip, rolling stock, rights of way, facilities and matching funds for federal grants.  This fund consists of appropriations and allocation of funds for operating and projects in accordance with §33.2-1603. It retains its interest.</v>
      </c>
      <c r="M1129" s="6" t="str">
        <f t="shared" si="191"/>
        <v>N/A</v>
      </c>
      <c r="N1129" s="6" t="s">
        <v>2886</v>
      </c>
      <c r="O1129" s="6" t="str">
        <f t="shared" si="192"/>
        <v>N/A</v>
      </c>
      <c r="P1129" s="5" t="s">
        <v>2886</v>
      </c>
      <c r="Q1129" s="6" t="str">
        <f t="shared" si="193"/>
        <v>N/A</v>
      </c>
      <c r="R1129" s="7" t="str">
        <f t="shared" si="198"/>
        <v>No</v>
      </c>
      <c r="S1129" s="5" t="str">
        <f t="shared" si="194"/>
        <v>N/A</v>
      </c>
      <c r="T1129" s="6" t="str">
        <f t="shared" si="195"/>
        <v>N/A</v>
      </c>
      <c r="U1129" s="7" t="str">
        <f t="shared" si="199"/>
        <v>No</v>
      </c>
      <c r="V1129" s="5" t="str">
        <f t="shared" si="196"/>
        <v>N/A</v>
      </c>
      <c r="W1129" s="6" t="str">
        <f t="shared" si="197"/>
        <v>N/A</v>
      </c>
      <c r="X1129" s="5" t="s">
        <v>2886</v>
      </c>
    </row>
    <row r="1130" spans="1:24" x14ac:dyDescent="0.25">
      <c r="A1130" s="77">
        <f>VLOOKUP(C1130,'BU and Control BU Listing'!A:E,5,FALSE)</f>
        <v>15400</v>
      </c>
      <c r="B1130" s="80" t="s">
        <v>3167</v>
      </c>
      <c r="C1130" s="22" t="str">
        <f t="shared" si="189"/>
        <v>15400</v>
      </c>
      <c r="D1130" s="22" t="str">
        <f t="shared" si="190"/>
        <v>09256</v>
      </c>
      <c r="E1130" s="21" t="str">
        <f>VLOOKUP(B1130,'Table A as of March 2024'!A:G,7,FALSE)</f>
        <v>Department of Motor Vehicles</v>
      </c>
      <c r="F1130" s="21" t="str">
        <f>VLOOKUP(B1130,'Table A as of March 2024'!A:H,8,FALSE)</f>
        <v>VA 400th Anniversary Fund</v>
      </c>
      <c r="G1130" s="11" t="str">
        <f>VLOOKUP(B1130,'Table A as of March 2024'!A:I,9,FALSE)</f>
        <v>660</v>
      </c>
      <c r="H1130" t="str">
        <f>VLOOKUP(B1130,'Table A as of March 2024'!A:L,12,FALSE)</f>
        <v>No</v>
      </c>
      <c r="I1130" s="9" t="str">
        <f>VLOOKUP(B1130,'Table A as of March 2024'!A:M,13,FALSE)</f>
        <v>N</v>
      </c>
      <c r="K1130" t="str">
        <f>VLOOKUP(G1130,'ACFR Class Vlookup'!A:B,2,FALSE)</f>
        <v>N/A</v>
      </c>
      <c r="L1130" s="1" t="str">
        <f>VLOOKUP(D1130,'Fund Information'!A:F,6,FALSE)</f>
        <v>ACFR Attribute Update based on Table A Analysis</v>
      </c>
      <c r="M1130" s="6" t="str">
        <f t="shared" si="191"/>
        <v>N/A</v>
      </c>
      <c r="N1130" s="6" t="s">
        <v>2886</v>
      </c>
      <c r="O1130" s="6" t="str">
        <f t="shared" si="192"/>
        <v>N/A</v>
      </c>
      <c r="P1130" s="5" t="s">
        <v>2886</v>
      </c>
      <c r="Q1130" s="6" t="str">
        <f t="shared" si="193"/>
        <v>N/A</v>
      </c>
      <c r="R1130" s="7" t="str">
        <f t="shared" si="198"/>
        <v>No</v>
      </c>
      <c r="S1130" s="5" t="str">
        <f t="shared" si="194"/>
        <v>N/A</v>
      </c>
      <c r="T1130" s="6" t="str">
        <f t="shared" si="195"/>
        <v>N/A</v>
      </c>
      <c r="U1130" s="7" t="str">
        <f t="shared" si="199"/>
        <v>No</v>
      </c>
      <c r="V1130" s="5" t="str">
        <f t="shared" si="196"/>
        <v>N/A</v>
      </c>
      <c r="W1130" s="6" t="str">
        <f t="shared" si="197"/>
        <v>N/A</v>
      </c>
      <c r="X1130" s="5" t="s">
        <v>2886</v>
      </c>
    </row>
    <row r="1131" spans="1:24" ht="90" x14ac:dyDescent="0.25">
      <c r="A1131" s="77">
        <f>VLOOKUP(C1131,'BU and Control BU Listing'!A:E,5,FALSE)</f>
        <v>16100</v>
      </c>
      <c r="B1131" s="80" t="s">
        <v>3266</v>
      </c>
      <c r="C1131" s="22" t="str">
        <f t="shared" si="189"/>
        <v>16100</v>
      </c>
      <c r="D1131" s="22" t="str">
        <f t="shared" si="190"/>
        <v>04260</v>
      </c>
      <c r="E1131" s="21" t="str">
        <f>VLOOKUP(B1131,'Table A as of March 2024'!A:G,7,FALSE)</f>
        <v>Department of Taxation</v>
      </c>
      <c r="F1131" s="21" t="str">
        <f>VLOOKUP(B1131,'Table A as of March 2024'!A:H,8,FALSE)</f>
        <v>Rail Enhancement Fund</v>
      </c>
      <c r="G1131" s="11" t="str">
        <f>VLOOKUP(B1131,'Table A as of March 2024'!A:I,9,FALSE)</f>
        <v>660</v>
      </c>
      <c r="H1131" t="str">
        <f>VLOOKUP(B1131,'Table A as of March 2024'!A:L,12,FALSE)</f>
        <v>No</v>
      </c>
      <c r="I1131" s="9" t="str">
        <f>VLOOKUP(B1131,'Table A as of March 2024'!A:M,13,FALSE)</f>
        <v>N</v>
      </c>
      <c r="K1131" t="str">
        <f>VLOOKUP(G1131,'ACFR Class Vlookup'!A:B,2,FALSE)</f>
        <v>N/A</v>
      </c>
      <c r="L1131" s="1" t="str">
        <f>VLOOKUP(D1131,'Fund Information'!A:F,6,FALSE)</f>
        <v>Relates to the Rail Enhancement Fund, a nonreverting fund. Consists of dedications set forth in the appropriations act for acquiring/leasing/improving railways or railroad equipment, rolling stock, rights-of-way or facilities, or assisting other appropriate entities to do the same whenever the Board determines that the action is for the common good of the Commonwealth or one of its regions.</v>
      </c>
      <c r="M1131" s="6" t="str">
        <f t="shared" si="191"/>
        <v>N/A</v>
      </c>
      <c r="N1131" s="6" t="s">
        <v>2886</v>
      </c>
      <c r="O1131" s="6" t="str">
        <f t="shared" si="192"/>
        <v>N/A</v>
      </c>
      <c r="P1131" s="5" t="s">
        <v>2886</v>
      </c>
      <c r="Q1131" s="6" t="str">
        <f t="shared" si="193"/>
        <v>N/A</v>
      </c>
      <c r="R1131" s="7" t="str">
        <f t="shared" si="198"/>
        <v>No</v>
      </c>
      <c r="S1131" s="5" t="str">
        <f t="shared" si="194"/>
        <v>N/A</v>
      </c>
      <c r="T1131" s="6" t="str">
        <f t="shared" si="195"/>
        <v>N/A</v>
      </c>
      <c r="U1131" s="7" t="str">
        <f t="shared" si="199"/>
        <v>No</v>
      </c>
      <c r="V1131" s="5" t="str">
        <f t="shared" si="196"/>
        <v>N/A</v>
      </c>
      <c r="W1131" s="6" t="str">
        <f t="shared" si="197"/>
        <v>N/A</v>
      </c>
      <c r="X1131" s="5" t="s">
        <v>2886</v>
      </c>
    </row>
    <row r="1132" spans="1:24" ht="90" x14ac:dyDescent="0.25">
      <c r="A1132" s="77">
        <f>VLOOKUP(C1132,'BU and Control BU Listing'!A:E,5,FALSE)</f>
        <v>15100</v>
      </c>
      <c r="B1132" s="80" t="s">
        <v>3290</v>
      </c>
      <c r="C1132" s="22" t="str">
        <f t="shared" si="189"/>
        <v>16200</v>
      </c>
      <c r="D1132" s="22" t="str">
        <f t="shared" si="190"/>
        <v>07150</v>
      </c>
      <c r="E1132" s="21" t="str">
        <f>VLOOKUP(B1132,'Table A as of March 2024'!A:G,7,FALSE)</f>
        <v>Dept of Accounts Transfer Pmts</v>
      </c>
      <c r="F1132" s="21" t="str">
        <f>VLOOKUP(B1132,'Table A as of March 2024'!A:H,8,FALSE)</f>
        <v>Local Fines And Fees In Escrow</v>
      </c>
      <c r="G1132" s="11" t="str">
        <f>VLOOKUP(B1132,'Table A as of March 2024'!A:I,9,FALSE)</f>
        <v>660</v>
      </c>
      <c r="H1132" t="str">
        <f>VLOOKUP(B1132,'Table A as of March 2024'!A:L,12,FALSE)</f>
        <v>No</v>
      </c>
      <c r="I1132" s="9" t="str">
        <f>VLOOKUP(B1132,'Table A as of March 2024'!A:M,13,FALSE)</f>
        <v>N</v>
      </c>
      <c r="K1132" t="str">
        <f>VLOOKUP(G1132,'ACFR Class Vlookup'!A:B,2,FALSE)</f>
        <v>N/A</v>
      </c>
      <c r="L1132" s="1" t="str">
        <f>VLOOKUP(D1132,'Fund Information'!A:F,6,FALSE)</f>
        <v>Per Chapter 806, 3-6.05, this fund is established to capture fines and fees collected by the district courts.  The courts remit amount collected by the fine payer. The Comptroller relies on certification by APA to identify the portion collected representing state funds to be deposited to the Literary Fund. DOA makes required transfers to Literary Fund and returns all remaining funds to localities.</v>
      </c>
      <c r="M1132" s="6" t="str">
        <f t="shared" si="191"/>
        <v>N/A</v>
      </c>
      <c r="N1132" s="6" t="s">
        <v>2886</v>
      </c>
      <c r="O1132" s="6" t="str">
        <f t="shared" si="192"/>
        <v>N/A</v>
      </c>
      <c r="P1132" s="5" t="s">
        <v>2886</v>
      </c>
      <c r="Q1132" s="6" t="str">
        <f t="shared" si="193"/>
        <v>N/A</v>
      </c>
      <c r="R1132" s="7" t="str">
        <f t="shared" si="198"/>
        <v>No</v>
      </c>
      <c r="S1132" s="5" t="str">
        <f t="shared" si="194"/>
        <v>N/A</v>
      </c>
      <c r="T1132" s="6" t="str">
        <f t="shared" si="195"/>
        <v>N/A</v>
      </c>
      <c r="U1132" s="7" t="str">
        <f t="shared" si="199"/>
        <v>No</v>
      </c>
      <c r="V1132" s="5" t="str">
        <f t="shared" si="196"/>
        <v>N/A</v>
      </c>
      <c r="W1132" s="6" t="str">
        <f t="shared" si="197"/>
        <v>N/A</v>
      </c>
      <c r="X1132" s="5" t="s">
        <v>2886</v>
      </c>
    </row>
    <row r="1133" spans="1:24" ht="60" x14ac:dyDescent="0.25">
      <c r="A1133" s="77">
        <f>VLOOKUP(C1133,'BU and Control BU Listing'!A:E,5,FALSE)</f>
        <v>17400</v>
      </c>
      <c r="B1133" s="80" t="s">
        <v>8136</v>
      </c>
      <c r="C1133" s="22" t="str">
        <f t="shared" si="189"/>
        <v>17400</v>
      </c>
      <c r="D1133" s="22" t="str">
        <f t="shared" si="190"/>
        <v>05175</v>
      </c>
      <c r="E1133" s="21" t="str">
        <f>VLOOKUP(B1133,'Table A as of March 2024'!A:G,7,FALSE)</f>
        <v>Virginia College Savings Plan</v>
      </c>
      <c r="F1133" s="21" t="str">
        <f>VLOOKUP(B1133,'Table A as of March 2024'!A:H,8,FALSE)</f>
        <v>College Savings Systems</v>
      </c>
      <c r="G1133" s="11" t="str">
        <f>VLOOKUP(B1133,'Table A as of March 2024'!A:I,9,FALSE)</f>
        <v>660</v>
      </c>
      <c r="H1133" t="str">
        <f>VLOOKUP(B1133,'Table A as of March 2024'!A:L,12,FALSE)</f>
        <v>No</v>
      </c>
      <c r="I1133" s="9" t="str">
        <f>VLOOKUP(B1133,'Table A as of March 2024'!A:M,13,FALSE)</f>
        <v>N</v>
      </c>
      <c r="K1133" t="str">
        <f>VLOOKUP(G1133,'ACFR Class Vlookup'!A:B,2,FALSE)</f>
        <v>N/A</v>
      </c>
      <c r="L1133" s="1" t="str">
        <f>VLOOKUP(D1133,'Fund Information'!A:F,6,FALSE)</f>
        <v>College Savings Systems (CSS) is the software development and technical services division of Virginia529. This fund is used to account for operating activities of  CSS.  This activity is accounted for in an enterprise fund for financial reporting purposes.</v>
      </c>
      <c r="M1133" s="6" t="str">
        <f t="shared" si="191"/>
        <v>N/A</v>
      </c>
      <c r="N1133" s="6" t="s">
        <v>2886</v>
      </c>
      <c r="O1133" s="6" t="str">
        <f t="shared" si="192"/>
        <v>N/A</v>
      </c>
      <c r="P1133" s="5" t="s">
        <v>2886</v>
      </c>
      <c r="Q1133" s="6" t="str">
        <f t="shared" si="193"/>
        <v>N/A</v>
      </c>
      <c r="R1133" s="7" t="str">
        <f t="shared" si="198"/>
        <v>No</v>
      </c>
      <c r="S1133" s="5" t="str">
        <f t="shared" si="194"/>
        <v>N/A</v>
      </c>
      <c r="T1133" s="6" t="str">
        <f t="shared" si="195"/>
        <v>N/A</v>
      </c>
      <c r="U1133" s="7" t="str">
        <f t="shared" si="199"/>
        <v>No</v>
      </c>
      <c r="V1133" s="5" t="str">
        <f t="shared" si="196"/>
        <v>N/A</v>
      </c>
      <c r="W1133" s="6" t="str">
        <f t="shared" si="197"/>
        <v>N/A</v>
      </c>
      <c r="X1133" s="5" t="s">
        <v>2886</v>
      </c>
    </row>
    <row r="1134" spans="1:24" ht="45" x14ac:dyDescent="0.25">
      <c r="A1134" s="77">
        <f>VLOOKUP(C1134,'BU and Control BU Listing'!A:E,5,FALSE)</f>
        <v>19400</v>
      </c>
      <c r="B1134" s="80" t="s">
        <v>3433</v>
      </c>
      <c r="C1134" s="22" t="str">
        <f t="shared" si="189"/>
        <v>19400</v>
      </c>
      <c r="D1134" s="22" t="str">
        <f t="shared" si="190"/>
        <v>07004</v>
      </c>
      <c r="E1134" s="21" t="str">
        <f>VLOOKUP(B1134,'Table A as of March 2024'!A:G,7,FALSE)</f>
        <v>Department of General Services</v>
      </c>
      <c r="F1134" s="21" t="str">
        <f>VLOOKUP(B1134,'Table A as of March 2024'!A:H,8,FALSE)</f>
        <v>Trust And Agency-DGS</v>
      </c>
      <c r="G1134" s="11" t="str">
        <f>VLOOKUP(B1134,'Table A as of March 2024'!A:I,9,FALSE)</f>
        <v>660</v>
      </c>
      <c r="H1134" t="str">
        <f>VLOOKUP(B1134,'Table A as of March 2024'!A:L,12,FALSE)</f>
        <v>No</v>
      </c>
      <c r="I1134" s="9" t="str">
        <f>VLOOKUP(B1134,'Table A as of March 2024'!A:M,13,FALSE)</f>
        <v>N</v>
      </c>
      <c r="K1134" t="str">
        <f>VLOOKUP(G1134,'ACFR Class Vlookup'!A:B,2,FALSE)</f>
        <v>N/A</v>
      </c>
      <c r="L1134" s="1" t="str">
        <f>VLOOKUP(D1134,'Fund Information'!A:F,6,FALSE)</f>
        <v>This fund accounts for a deposit made in 12/08 involving Office Depot.  The COVA through DGS was awarded $1,844,183 of which $382,878 still remains in this fund in GLA 547.</v>
      </c>
      <c r="M1134" s="6" t="str">
        <f t="shared" si="191"/>
        <v>N/A</v>
      </c>
      <c r="N1134" s="6" t="s">
        <v>2886</v>
      </c>
      <c r="O1134" s="6" t="str">
        <f t="shared" si="192"/>
        <v>N/A</v>
      </c>
      <c r="P1134" s="5" t="s">
        <v>2886</v>
      </c>
      <c r="Q1134" s="6" t="str">
        <f t="shared" si="193"/>
        <v>N/A</v>
      </c>
      <c r="R1134" s="7" t="str">
        <f t="shared" si="198"/>
        <v>No</v>
      </c>
      <c r="S1134" s="5" t="str">
        <f t="shared" si="194"/>
        <v>N/A</v>
      </c>
      <c r="T1134" s="6" t="str">
        <f t="shared" si="195"/>
        <v>N/A</v>
      </c>
      <c r="U1134" s="7" t="str">
        <f t="shared" si="199"/>
        <v>No</v>
      </c>
      <c r="V1134" s="5" t="str">
        <f t="shared" si="196"/>
        <v>N/A</v>
      </c>
      <c r="W1134" s="6" t="str">
        <f t="shared" si="197"/>
        <v>N/A</v>
      </c>
      <c r="X1134" s="5" t="s">
        <v>2886</v>
      </c>
    </row>
    <row r="1135" spans="1:24" ht="90" x14ac:dyDescent="0.25">
      <c r="A1135" s="77">
        <f>VLOOKUP(C1135,'BU and Control BU Listing'!A:E,5,FALSE)</f>
        <v>19400</v>
      </c>
      <c r="B1135" s="80" t="s">
        <v>3437</v>
      </c>
      <c r="C1135" s="22" t="str">
        <f t="shared" si="189"/>
        <v>19400</v>
      </c>
      <c r="D1135" s="22" t="str">
        <f t="shared" si="190"/>
        <v>09194</v>
      </c>
      <c r="E1135" s="21" t="str">
        <f>VLOOKUP(B1135,'Table A as of March 2024'!A:G,7,FALSE)</f>
        <v>Department of General Services</v>
      </c>
      <c r="F1135" s="21" t="str">
        <f>VLOOKUP(B1135,'Table A as of March 2024'!A:H,8,FALSE)</f>
        <v>Dedicated Special Revenue-DGS</v>
      </c>
      <c r="G1135" s="11" t="str">
        <f>VLOOKUP(B1135,'Table A as of March 2024'!A:I,9,FALSE)</f>
        <v>660</v>
      </c>
      <c r="H1135" t="str">
        <f>VLOOKUP(B1135,'Table A as of March 2024'!A:L,12,FALSE)</f>
        <v>No</v>
      </c>
      <c r="I1135" s="9" t="str">
        <f>VLOOKUP(B1135,'Table A as of March 2024'!A:M,13,FALSE)</f>
        <v>N</v>
      </c>
      <c r="K1135" t="str">
        <f>VLOOKUP(G1135,'ACFR Class Vlookup'!A:B,2,FALSE)</f>
        <v>N/A</v>
      </c>
      <c r="L1135" s="1" t="str">
        <f>VLOOKUP(D1135,'Fund Information'!A:F,6,FALSE)</f>
        <v>Per Code of VA § 2.2-1132, Accounts for donations for the state capitol renovations. Code does not establish revenue stream. No donations received to date. Treasury loan  issued with the repayment stream identified as donations and other funds received. As no funds have been received, this was recorded as liability in General Fund for FY 10 as the general fund will ultimately have to repay loan.</v>
      </c>
      <c r="M1135" s="6" t="str">
        <f t="shared" si="191"/>
        <v>N/A</v>
      </c>
      <c r="N1135" s="6" t="s">
        <v>2886</v>
      </c>
      <c r="O1135" s="6" t="str">
        <f t="shared" si="192"/>
        <v>N/A</v>
      </c>
      <c r="P1135" s="5" t="s">
        <v>2886</v>
      </c>
      <c r="Q1135" s="6" t="str">
        <f t="shared" si="193"/>
        <v>N/A</v>
      </c>
      <c r="R1135" s="7" t="str">
        <f t="shared" si="198"/>
        <v>No</v>
      </c>
      <c r="S1135" s="5" t="str">
        <f t="shared" si="194"/>
        <v>N/A</v>
      </c>
      <c r="T1135" s="6" t="str">
        <f t="shared" si="195"/>
        <v>N/A</v>
      </c>
      <c r="U1135" s="7" t="str">
        <f t="shared" si="199"/>
        <v>No</v>
      </c>
      <c r="V1135" s="5" t="str">
        <f t="shared" si="196"/>
        <v>N/A</v>
      </c>
      <c r="W1135" s="6" t="str">
        <f t="shared" si="197"/>
        <v>N/A</v>
      </c>
      <c r="X1135" s="5" t="s">
        <v>2886</v>
      </c>
    </row>
    <row r="1136" spans="1:24" ht="105" x14ac:dyDescent="0.25">
      <c r="A1136" s="77">
        <f>VLOOKUP(C1136,'BU and Control BU Listing'!A:E,5,FALSE)</f>
        <v>20200</v>
      </c>
      <c r="B1136" s="80" t="s">
        <v>3503</v>
      </c>
      <c r="C1136" s="22" t="str">
        <f t="shared" si="189"/>
        <v>20200</v>
      </c>
      <c r="D1136" s="22" t="str">
        <f t="shared" si="190"/>
        <v>09240</v>
      </c>
      <c r="E1136" s="21" t="str">
        <f>VLOOKUP(B1136,'Table A as of March 2024'!A:G,7,FALSE)</f>
        <v>The Library of Virginia</v>
      </c>
      <c r="F1136" s="21" t="str">
        <f>VLOOKUP(B1136,'Table A as of March 2024'!A:H,8,FALSE)</f>
        <v>Bill &amp; Melinda Gates Foundtion</v>
      </c>
      <c r="G1136" s="11" t="str">
        <f>VLOOKUP(B1136,'Table A as of March 2024'!A:I,9,FALSE)</f>
        <v>660</v>
      </c>
      <c r="H1136" t="str">
        <f>VLOOKUP(B1136,'Table A as of March 2024'!A:L,12,FALSE)</f>
        <v>No</v>
      </c>
      <c r="I1136" s="9" t="str">
        <f>VLOOKUP(B1136,'Table A as of March 2024'!A:M,13,FALSE)</f>
        <v>N</v>
      </c>
      <c r="K1136" t="str">
        <f>VLOOKUP(G1136,'ACFR Class Vlookup'!A:B,2,FALSE)</f>
        <v>N/A</v>
      </c>
      <c r="L1136" s="1" t="str">
        <f>VLOOKUP(D1136,'Fund Information'!A:F,6,FALSE)</f>
        <v>This fund accounts for BILL &amp; MELINDA GATES FOUNDATION Project support grant to improve technology access in libraries serving low income patrons and establish sustainable local funding to support the ongoing provision of this service.
ACFR Attribute updated based on Table Analysis; effective date 07/01/2018</v>
      </c>
      <c r="M1136" s="6" t="str">
        <f t="shared" si="191"/>
        <v>N/A</v>
      </c>
      <c r="N1136" s="6" t="s">
        <v>2886</v>
      </c>
      <c r="O1136" s="6" t="str">
        <f t="shared" si="192"/>
        <v>N/A</v>
      </c>
      <c r="P1136" s="5" t="s">
        <v>2886</v>
      </c>
      <c r="Q1136" s="6" t="str">
        <f t="shared" si="193"/>
        <v>N/A</v>
      </c>
      <c r="R1136" s="7" t="str">
        <f t="shared" si="198"/>
        <v>No</v>
      </c>
      <c r="S1136" s="5" t="str">
        <f t="shared" si="194"/>
        <v>N/A</v>
      </c>
      <c r="T1136" s="6" t="str">
        <f t="shared" si="195"/>
        <v>N/A</v>
      </c>
      <c r="U1136" s="7" t="str">
        <f t="shared" si="199"/>
        <v>No</v>
      </c>
      <c r="V1136" s="5" t="str">
        <f t="shared" si="196"/>
        <v>N/A</v>
      </c>
      <c r="W1136" s="6" t="str">
        <f t="shared" si="197"/>
        <v>N/A</v>
      </c>
      <c r="X1136" s="5" t="s">
        <v>2886</v>
      </c>
    </row>
    <row r="1137" spans="1:24" ht="120" x14ac:dyDescent="0.25">
      <c r="A1137" s="77">
        <f>VLOOKUP(C1137,'BU and Control BU Listing'!A:E,5,FALSE)</f>
        <v>30100</v>
      </c>
      <c r="B1137" s="80" t="s">
        <v>4291</v>
      </c>
      <c r="C1137" s="22" t="str">
        <f t="shared" si="189"/>
        <v>30100</v>
      </c>
      <c r="D1137" s="22" t="str">
        <f t="shared" si="190"/>
        <v>09330</v>
      </c>
      <c r="E1137" s="21" t="str">
        <f>VLOOKUP(B1137,'Table A as of March 2024'!A:G,7,FALSE)</f>
        <v>Agriculture &amp; Consumer Svcs</v>
      </c>
      <c r="F1137" s="21" t="str">
        <f>VLOOKUP(B1137,'Table A as of March 2024'!A:H,8,FALSE)</f>
        <v>Cig Fr Sfty Stndrd/Frftr Protn</v>
      </c>
      <c r="G1137" s="11" t="str">
        <f>VLOOKUP(B1137,'Table A as of March 2024'!A:I,9,FALSE)</f>
        <v>660</v>
      </c>
      <c r="H1137" t="str">
        <f>VLOOKUP(B1137,'Table A as of March 2024'!A:L,12,FALSE)</f>
        <v>No</v>
      </c>
      <c r="I1137" s="9" t="str">
        <f>VLOOKUP(B1137,'Table A as of March 2024'!A:M,13,FALSE)</f>
        <v>N</v>
      </c>
      <c r="K1137" t="str">
        <f>VLOOKUP(G1137,'ACFR Class Vlookup'!A:B,2,FALSE)</f>
        <v>N/A</v>
      </c>
      <c r="L1137" s="1" t="str">
        <f>VLOOKUP(D1137,'Fund Information'!A:F,6,FALSE)</f>
        <v>ACFR Attribute Update based on Table A Analysis
Per Code of VA  § 59.1-293.3, manufacturers of cigarettes pay an annual fee to defray the actual costs of the processing, testing, enforcement &amp; oversight activities required by the code. 50% used to conduct the processing, testing, enforcement, &amp; oversight activities required by Chapter 348. Remaining 50% used to carry out the provisions of the Statewide Fire Prevention Code Act (§ 27-94 et seq.)</v>
      </c>
      <c r="M1137" s="6" t="str">
        <f t="shared" si="191"/>
        <v>N/A</v>
      </c>
      <c r="N1137" s="6" t="s">
        <v>2886</v>
      </c>
      <c r="O1137" s="6" t="str">
        <f t="shared" si="192"/>
        <v>N/A</v>
      </c>
      <c r="P1137" s="5" t="s">
        <v>2886</v>
      </c>
      <c r="Q1137" s="6" t="str">
        <f t="shared" si="193"/>
        <v>N/A</v>
      </c>
      <c r="R1137" s="7" t="str">
        <f t="shared" si="198"/>
        <v>No</v>
      </c>
      <c r="S1137" s="5" t="str">
        <f t="shared" si="194"/>
        <v>N/A</v>
      </c>
      <c r="T1137" s="6" t="str">
        <f t="shared" si="195"/>
        <v>N/A</v>
      </c>
      <c r="U1137" s="7" t="str">
        <f t="shared" si="199"/>
        <v>No</v>
      </c>
      <c r="V1137" s="5" t="str">
        <f t="shared" si="196"/>
        <v>N/A</v>
      </c>
      <c r="W1137" s="6" t="str">
        <f t="shared" si="197"/>
        <v>N/A</v>
      </c>
      <c r="X1137" s="5" t="s">
        <v>2886</v>
      </c>
    </row>
    <row r="1138" spans="1:24" ht="90" x14ac:dyDescent="0.25">
      <c r="A1138" s="77">
        <f>VLOOKUP(C1138,'BU and Control BU Listing'!A:E,5,FALSE)</f>
        <v>35000</v>
      </c>
      <c r="B1138" s="80" t="s">
        <v>4313</v>
      </c>
      <c r="C1138" s="22" t="str">
        <f t="shared" si="189"/>
        <v>35000</v>
      </c>
      <c r="D1138" s="22" t="str">
        <f t="shared" si="190"/>
        <v>02810</v>
      </c>
      <c r="E1138" s="21" t="str">
        <f>VLOOKUP(B1138,'Table A as of March 2024'!A:G,7,FALSE)</f>
        <v>Small Bus and Supp Diversity</v>
      </c>
      <c r="F1138" s="21" t="str">
        <f>VLOOKUP(B1138,'Table A as of March 2024'!A:H,8,FALSE)</f>
        <v>Small Business Jobs Grant Fund</v>
      </c>
      <c r="G1138" s="11" t="str">
        <f>VLOOKUP(B1138,'Table A as of March 2024'!A:I,9,FALSE)</f>
        <v>660</v>
      </c>
      <c r="H1138" t="str">
        <f>VLOOKUP(B1138,'Table A as of March 2024'!A:L,12,FALSE)</f>
        <v>No</v>
      </c>
      <c r="I1138" s="9" t="str">
        <f>VLOOKUP(B1138,'Table A as of March 2024'!A:M,13,FALSE)</f>
        <v>N</v>
      </c>
      <c r="K1138" t="str">
        <f>VLOOKUP(G1138,'ACFR Class Vlookup'!A:B,2,FALSE)</f>
        <v>N/A</v>
      </c>
      <c r="L1138" s="1" t="str">
        <f>VLOOKUP(D1138,'Fund Information'!A:F,6,FALSE)</f>
        <v>Code of VA §2.2-1615 creates the Small Business Jobs Grant Fund (SBJGF). A min of 10% of the amounts appropriated to the VA Jobs Investment Program each year shall be transferred to the SBJGF. The SBJGF will be included in the General Fund for reporting. All monies in the fund are to be used solely for providing grants to small businesses that create at least 5 new FTEs within any 24-mo period.</v>
      </c>
      <c r="M1138" s="6" t="str">
        <f t="shared" si="191"/>
        <v>N/A</v>
      </c>
      <c r="N1138" s="6" t="s">
        <v>2886</v>
      </c>
      <c r="O1138" s="6" t="str">
        <f t="shared" si="192"/>
        <v>N/A</v>
      </c>
      <c r="P1138" s="5" t="s">
        <v>2886</v>
      </c>
      <c r="Q1138" s="6" t="str">
        <f t="shared" si="193"/>
        <v>N/A</v>
      </c>
      <c r="R1138" s="7" t="str">
        <f t="shared" si="198"/>
        <v>No</v>
      </c>
      <c r="S1138" s="5" t="str">
        <f t="shared" si="194"/>
        <v>N/A</v>
      </c>
      <c r="T1138" s="6" t="str">
        <f t="shared" si="195"/>
        <v>N/A</v>
      </c>
      <c r="U1138" s="7" t="str">
        <f t="shared" si="199"/>
        <v>No</v>
      </c>
      <c r="V1138" s="5" t="str">
        <f t="shared" si="196"/>
        <v>N/A</v>
      </c>
      <c r="W1138" s="6" t="str">
        <f t="shared" si="197"/>
        <v>N/A</v>
      </c>
      <c r="X1138" s="5" t="s">
        <v>2886</v>
      </c>
    </row>
    <row r="1139" spans="1:24" x14ac:dyDescent="0.25">
      <c r="A1139" s="77">
        <f>VLOOKUP(C1139,'BU and Control BU Listing'!A:E,5,FALSE)</f>
        <v>40300</v>
      </c>
      <c r="B1139" s="80" t="s">
        <v>4365</v>
      </c>
      <c r="C1139" s="22" t="str">
        <f t="shared" si="189"/>
        <v>40300</v>
      </c>
      <c r="D1139" s="22" t="str">
        <f t="shared" si="190"/>
        <v>09700</v>
      </c>
      <c r="E1139" s="21" t="str">
        <f>VLOOKUP(B1139,'Table A as of March 2024'!A:G,7,FALSE)</f>
        <v>Dept of Wildlife Resources</v>
      </c>
      <c r="F1139" s="21" t="str">
        <f>VLOOKUP(B1139,'Table A as of March 2024'!A:H,8,FALSE)</f>
        <v>Parking-DGIF</v>
      </c>
      <c r="G1139" s="11" t="str">
        <f>VLOOKUP(B1139,'Table A as of March 2024'!A:I,9,FALSE)</f>
        <v>660</v>
      </c>
      <c r="H1139" t="str">
        <f>VLOOKUP(B1139,'Table A as of March 2024'!A:L,12,FALSE)</f>
        <v>No</v>
      </c>
      <c r="I1139" s="9" t="str">
        <f>VLOOKUP(B1139,'Table A as of March 2024'!A:M,13,FALSE)</f>
        <v>N</v>
      </c>
      <c r="K1139" t="str">
        <f>VLOOKUP(G1139,'ACFR Class Vlookup'!A:B,2,FALSE)</f>
        <v>N/A</v>
      </c>
      <c r="L1139" s="1" t="str">
        <f>VLOOKUP(D1139,'Fund Information'!A:F,6,FALSE)</f>
        <v>Accounts for fees paid for parking vehicles in state parking lots.</v>
      </c>
      <c r="M1139" s="6" t="str">
        <f t="shared" si="191"/>
        <v>N/A</v>
      </c>
      <c r="N1139" s="6" t="s">
        <v>2886</v>
      </c>
      <c r="O1139" s="6" t="str">
        <f t="shared" si="192"/>
        <v>N/A</v>
      </c>
      <c r="P1139" s="5" t="s">
        <v>2886</v>
      </c>
      <c r="Q1139" s="6" t="str">
        <f t="shared" si="193"/>
        <v>N/A</v>
      </c>
      <c r="R1139" s="7" t="str">
        <f t="shared" si="198"/>
        <v>No</v>
      </c>
      <c r="S1139" s="5" t="str">
        <f t="shared" si="194"/>
        <v>N/A</v>
      </c>
      <c r="T1139" s="6" t="str">
        <f t="shared" si="195"/>
        <v>N/A</v>
      </c>
      <c r="U1139" s="7" t="str">
        <f t="shared" si="199"/>
        <v>No</v>
      </c>
      <c r="V1139" s="5" t="str">
        <f t="shared" si="196"/>
        <v>N/A</v>
      </c>
      <c r="W1139" s="6" t="str">
        <f t="shared" si="197"/>
        <v>N/A</v>
      </c>
      <c r="X1139" s="5" t="s">
        <v>2886</v>
      </c>
    </row>
    <row r="1140" spans="1:24" ht="60" x14ac:dyDescent="0.25">
      <c r="A1140" s="77">
        <f>VLOOKUP(C1140,'BU and Control BU Listing'!A:E,5,FALSE)</f>
        <v>44000</v>
      </c>
      <c r="B1140" s="80" t="s">
        <v>4469</v>
      </c>
      <c r="C1140" s="22" t="str">
        <f t="shared" si="189"/>
        <v>44000</v>
      </c>
      <c r="D1140" s="22" t="str">
        <f t="shared" si="190"/>
        <v>07083</v>
      </c>
      <c r="E1140" s="21" t="str">
        <f>VLOOKUP(B1140,'Table A as of March 2024'!A:G,7,FALSE)</f>
        <v>Dept of Environmental Quality</v>
      </c>
      <c r="F1140" s="21" t="str">
        <f>VLOOKUP(B1140,'Table A as of March 2024'!A:H,8,FALSE)</f>
        <v>Dominion Power Settlement Fund</v>
      </c>
      <c r="G1140" s="11" t="str">
        <f>VLOOKUP(B1140,'Table A as of March 2024'!A:I,9,FALSE)</f>
        <v>660</v>
      </c>
      <c r="H1140" t="str">
        <f>VLOOKUP(B1140,'Table A as of March 2024'!A:L,12,FALSE)</f>
        <v>No</v>
      </c>
      <c r="I1140" s="9" t="str">
        <f>VLOOKUP(B1140,'Table A as of March 2024'!A:M,13,FALSE)</f>
        <v>N</v>
      </c>
      <c r="K1140" t="str">
        <f>VLOOKUP(G1140,'ACFR Class Vlookup'!A:B,2,FALSE)</f>
        <v>N/A</v>
      </c>
      <c r="L1140" s="1" t="str">
        <f>VLOOKUP(D1140,'Fund Information'!A:F,6,FALSE)</f>
        <v>This fund accounts for a court settlement between the EPA and Dominion Resources.  Other states have received similar proceeds.  The money will be passed through to localities to retro-fit school buses.  The project is estimated to be completed in two years.</v>
      </c>
      <c r="M1140" s="6" t="str">
        <f t="shared" si="191"/>
        <v>N/A</v>
      </c>
      <c r="N1140" s="6" t="s">
        <v>2886</v>
      </c>
      <c r="O1140" s="6" t="str">
        <f t="shared" si="192"/>
        <v>N/A</v>
      </c>
      <c r="P1140" s="5" t="s">
        <v>2886</v>
      </c>
      <c r="Q1140" s="6" t="str">
        <f t="shared" si="193"/>
        <v>N/A</v>
      </c>
      <c r="R1140" s="7" t="str">
        <f t="shared" si="198"/>
        <v>No</v>
      </c>
      <c r="S1140" s="5" t="str">
        <f t="shared" si="194"/>
        <v>N/A</v>
      </c>
      <c r="T1140" s="6" t="str">
        <f t="shared" si="195"/>
        <v>N/A</v>
      </c>
      <c r="U1140" s="7" t="str">
        <f t="shared" si="199"/>
        <v>No</v>
      </c>
      <c r="V1140" s="5" t="str">
        <f t="shared" si="196"/>
        <v>N/A</v>
      </c>
      <c r="W1140" s="6" t="str">
        <f t="shared" si="197"/>
        <v>N/A</v>
      </c>
      <c r="X1140" s="5" t="s">
        <v>2886</v>
      </c>
    </row>
    <row r="1141" spans="1:24" ht="45" x14ac:dyDescent="0.25">
      <c r="A1141" s="77">
        <f>VLOOKUP(C1141,'BU and Control BU Listing'!A:E,5,FALSE)</f>
        <v>50100</v>
      </c>
      <c r="B1141" s="80" t="s">
        <v>4544</v>
      </c>
      <c r="C1141" s="22" t="str">
        <f t="shared" si="189"/>
        <v>50100</v>
      </c>
      <c r="D1141" s="22" t="str">
        <f t="shared" si="190"/>
        <v>07614</v>
      </c>
      <c r="E1141" s="21" t="str">
        <f>VLOOKUP(B1141,'Table A as of March 2024'!A:G,7,FALSE)</f>
        <v>VA Dept of Transportation</v>
      </c>
      <c r="F1141" s="21" t="str">
        <f>VLOOKUP(B1141,'Table A as of March 2024'!A:H,8,FALSE)</f>
        <v>Oak Grove Cnntr &amp; Prnpl</v>
      </c>
      <c r="G1141" s="11" t="str">
        <f>VLOOKUP(B1141,'Table A as of March 2024'!A:I,9,FALSE)</f>
        <v>660</v>
      </c>
      <c r="H1141" t="str">
        <f>VLOOKUP(B1141,'Table A as of March 2024'!A:L,12,FALSE)</f>
        <v>No</v>
      </c>
      <c r="I1141" s="9" t="str">
        <f>VLOOKUP(B1141,'Table A as of March 2024'!A:M,13,FALSE)</f>
        <v>N</v>
      </c>
      <c r="K1141" t="str">
        <f>VLOOKUP(G1141,'ACFR Class Vlookup'!A:B,2,FALSE)</f>
        <v>N/A</v>
      </c>
      <c r="L1141" s="1" t="str">
        <f>VLOOKUP(D1141,'Fund Information'!A:F,6,FALSE)</f>
        <v>Per Code of VA §58.1-816.1, the purpose of the fund is to account for debt service resources for Oak Grove Connector Principal and Interest payments.</v>
      </c>
      <c r="M1141" s="6" t="str">
        <f t="shared" si="191"/>
        <v>N/A</v>
      </c>
      <c r="N1141" s="6" t="s">
        <v>2886</v>
      </c>
      <c r="O1141" s="6" t="str">
        <f t="shared" si="192"/>
        <v>N/A</v>
      </c>
      <c r="P1141" s="5" t="s">
        <v>2886</v>
      </c>
      <c r="Q1141" s="6" t="str">
        <f t="shared" si="193"/>
        <v>N/A</v>
      </c>
      <c r="R1141" s="7" t="str">
        <f t="shared" si="198"/>
        <v>No</v>
      </c>
      <c r="S1141" s="5" t="str">
        <f t="shared" si="194"/>
        <v>N/A</v>
      </c>
      <c r="T1141" s="6" t="str">
        <f t="shared" si="195"/>
        <v>N/A</v>
      </c>
      <c r="U1141" s="7" t="str">
        <f t="shared" si="199"/>
        <v>No</v>
      </c>
      <c r="V1141" s="5" t="str">
        <f t="shared" si="196"/>
        <v>N/A</v>
      </c>
      <c r="W1141" s="6" t="str">
        <f t="shared" si="197"/>
        <v>N/A</v>
      </c>
      <c r="X1141" s="5" t="s">
        <v>2886</v>
      </c>
    </row>
    <row r="1142" spans="1:24" ht="60" x14ac:dyDescent="0.25">
      <c r="A1142" s="77">
        <f>VLOOKUP(C1142,'BU and Control BU Listing'!A:E,5,FALSE)</f>
        <v>50100</v>
      </c>
      <c r="B1142" s="80" t="s">
        <v>4548</v>
      </c>
      <c r="C1142" s="22" t="str">
        <f t="shared" si="189"/>
        <v>50100</v>
      </c>
      <c r="D1142" s="22" t="str">
        <f t="shared" si="190"/>
        <v>07820</v>
      </c>
      <c r="E1142" s="21" t="str">
        <f>VLOOKUP(B1142,'Table A as of March 2024'!A:G,7,FALSE)</f>
        <v>VA Dept of Transportation</v>
      </c>
      <c r="F1142" s="21" t="str">
        <f>VLOOKUP(B1142,'Table A as of March 2024'!A:H,8,FALSE)</f>
        <v>Coleman Bridge Fund</v>
      </c>
      <c r="G1142" s="11" t="str">
        <f>VLOOKUP(B1142,'Table A as of March 2024'!A:I,9,FALSE)</f>
        <v>660</v>
      </c>
      <c r="H1142" t="str">
        <f>VLOOKUP(B1142,'Table A as of March 2024'!A:L,12,FALSE)</f>
        <v>No</v>
      </c>
      <c r="I1142" s="9" t="str">
        <f>VLOOKUP(B1142,'Table A as of March 2024'!A:M,13,FALSE)</f>
        <v>N</v>
      </c>
      <c r="K1142" t="str">
        <f>VLOOKUP(G1142,'ACFR Class Vlookup'!A:B,2,FALSE)</f>
        <v>N/A</v>
      </c>
      <c r="L1142" s="1" t="str">
        <f>VLOOKUP(D1142,'Fund Information'!A:F,6,FALSE)</f>
        <v>Coleman Bridge Fund -  Expenditures of Fund net assets  are restricted to finance Coleman Bridge costs including operations and debt service pursuant to the provisions of enabling state legislation, Board resolutions, and master and supplemental agreements of trust.</v>
      </c>
      <c r="M1142" s="6" t="str">
        <f t="shared" si="191"/>
        <v>N/A</v>
      </c>
      <c r="N1142" s="6" t="s">
        <v>2886</v>
      </c>
      <c r="O1142" s="6" t="str">
        <f t="shared" si="192"/>
        <v>N/A</v>
      </c>
      <c r="P1142" s="5" t="s">
        <v>2886</v>
      </c>
      <c r="Q1142" s="6" t="str">
        <f t="shared" si="193"/>
        <v>N/A</v>
      </c>
      <c r="R1142" s="7" t="str">
        <f t="shared" si="198"/>
        <v>No</v>
      </c>
      <c r="S1142" s="5" t="str">
        <f t="shared" si="194"/>
        <v>N/A</v>
      </c>
      <c r="T1142" s="6" t="str">
        <f t="shared" si="195"/>
        <v>N/A</v>
      </c>
      <c r="U1142" s="7" t="str">
        <f t="shared" si="199"/>
        <v>No</v>
      </c>
      <c r="V1142" s="5" t="str">
        <f t="shared" si="196"/>
        <v>N/A</v>
      </c>
      <c r="W1142" s="6" t="str">
        <f t="shared" si="197"/>
        <v>N/A</v>
      </c>
      <c r="X1142" s="5" t="s">
        <v>2886</v>
      </c>
    </row>
    <row r="1143" spans="1:24" ht="45" x14ac:dyDescent="0.25">
      <c r="A1143" s="77">
        <f>VLOOKUP(C1143,'BU and Control BU Listing'!A:E,5,FALSE)</f>
        <v>50100</v>
      </c>
      <c r="B1143" s="80" t="s">
        <v>4549</v>
      </c>
      <c r="C1143" s="22" t="str">
        <f t="shared" si="189"/>
        <v>50100</v>
      </c>
      <c r="D1143" s="22" t="str">
        <f t="shared" si="190"/>
        <v>07822</v>
      </c>
      <c r="E1143" s="21" t="str">
        <f>VLOOKUP(B1143,'Table A as of March 2024'!A:G,7,FALSE)</f>
        <v>VA Dept of Transportation</v>
      </c>
      <c r="F1143" s="21" t="str">
        <f>VLOOKUP(B1143,'Table A as of March 2024'!A:H,8,FALSE)</f>
        <v>Coleman Bridge - Revenue Fund</v>
      </c>
      <c r="G1143" s="11" t="str">
        <f>VLOOKUP(B1143,'Table A as of March 2024'!A:I,9,FALSE)</f>
        <v>660</v>
      </c>
      <c r="H1143" t="str">
        <f>VLOOKUP(B1143,'Table A as of March 2024'!A:L,12,FALSE)</f>
        <v>No</v>
      </c>
      <c r="I1143" s="9" t="str">
        <f>VLOOKUP(B1143,'Table A as of March 2024'!A:M,13,FALSE)</f>
        <v>N</v>
      </c>
      <c r="K1143" t="str">
        <f>VLOOKUP(G1143,'ACFR Class Vlookup'!A:B,2,FALSE)</f>
        <v>N/A</v>
      </c>
      <c r="L1143" s="1" t="str">
        <f>VLOOKUP(D1143,'Fund Information'!A:F,6,FALSE)</f>
        <v>Coleman Bridge - Revenue Fund - Accounts for the routine operations of the Coleman Bridge.  Collection of toll revenues, administrative cost, and transfer to other sub-accounts.</v>
      </c>
      <c r="M1143" s="6" t="str">
        <f t="shared" si="191"/>
        <v>N/A</v>
      </c>
      <c r="N1143" s="6" t="s">
        <v>2886</v>
      </c>
      <c r="O1143" s="6" t="str">
        <f t="shared" si="192"/>
        <v>N/A</v>
      </c>
      <c r="P1143" s="5" t="s">
        <v>2886</v>
      </c>
      <c r="Q1143" s="6" t="str">
        <f t="shared" si="193"/>
        <v>N/A</v>
      </c>
      <c r="R1143" s="7" t="str">
        <f t="shared" si="198"/>
        <v>No</v>
      </c>
      <c r="S1143" s="5" t="str">
        <f t="shared" si="194"/>
        <v>N/A</v>
      </c>
      <c r="T1143" s="6" t="str">
        <f t="shared" si="195"/>
        <v>N/A</v>
      </c>
      <c r="U1143" s="7" t="str">
        <f t="shared" si="199"/>
        <v>No</v>
      </c>
      <c r="V1143" s="5" t="str">
        <f t="shared" si="196"/>
        <v>N/A</v>
      </c>
      <c r="W1143" s="6" t="str">
        <f t="shared" si="197"/>
        <v>N/A</v>
      </c>
      <c r="X1143" s="5" t="s">
        <v>2886</v>
      </c>
    </row>
    <row r="1144" spans="1:24" ht="60" x14ac:dyDescent="0.25">
      <c r="A1144" s="77">
        <f>VLOOKUP(C1144,'BU and Control BU Listing'!A:E,5,FALSE)</f>
        <v>50100</v>
      </c>
      <c r="B1144" s="80" t="s">
        <v>4550</v>
      </c>
      <c r="C1144" s="22" t="str">
        <f t="shared" si="189"/>
        <v>50100</v>
      </c>
      <c r="D1144" s="22" t="str">
        <f t="shared" si="190"/>
        <v>07823</v>
      </c>
      <c r="E1144" s="21" t="str">
        <f>VLOOKUP(B1144,'Table A as of March 2024'!A:G,7,FALSE)</f>
        <v>VA Dept of Transportation</v>
      </c>
      <c r="F1144" s="21" t="str">
        <f>VLOOKUP(B1144,'Table A as of March 2024'!A:H,8,FALSE)</f>
        <v>Colemanbrdge Maint Replace Fnd</v>
      </c>
      <c r="G1144" s="11" t="str">
        <f>VLOOKUP(B1144,'Table A as of March 2024'!A:I,9,FALSE)</f>
        <v>660</v>
      </c>
      <c r="H1144" t="str">
        <f>VLOOKUP(B1144,'Table A as of March 2024'!A:L,12,FALSE)</f>
        <v>No</v>
      </c>
      <c r="I1144" s="9" t="str">
        <f>VLOOKUP(B1144,'Table A as of March 2024'!A:M,13,FALSE)</f>
        <v>N</v>
      </c>
      <c r="K1144" t="str">
        <f>VLOOKUP(G1144,'ACFR Class Vlookup'!A:B,2,FALSE)</f>
        <v>N/A</v>
      </c>
      <c r="L1144" s="1" t="str">
        <f>VLOOKUP(D1144,'Fund Information'!A:F,6,FALSE)</f>
        <v>Coleman Bridge Maintenance Replacement Fund - Toll increase to cover the costs associated with the installation/implementation of the Violation Enforcement System.  The toll rate increase became effective in August 2005 to deposit into the replacement fund by 11/2005.</v>
      </c>
      <c r="M1144" s="6" t="str">
        <f t="shared" si="191"/>
        <v>N/A</v>
      </c>
      <c r="N1144" s="6" t="s">
        <v>2886</v>
      </c>
      <c r="O1144" s="6" t="str">
        <f t="shared" si="192"/>
        <v>N/A</v>
      </c>
      <c r="P1144" s="5" t="s">
        <v>2886</v>
      </c>
      <c r="Q1144" s="6" t="str">
        <f t="shared" si="193"/>
        <v>N/A</v>
      </c>
      <c r="R1144" s="7" t="str">
        <f t="shared" si="198"/>
        <v>No</v>
      </c>
      <c r="S1144" s="5" t="str">
        <f t="shared" si="194"/>
        <v>N/A</v>
      </c>
      <c r="T1144" s="6" t="str">
        <f t="shared" si="195"/>
        <v>N/A</v>
      </c>
      <c r="U1144" s="7" t="str">
        <f t="shared" si="199"/>
        <v>No</v>
      </c>
      <c r="V1144" s="5" t="str">
        <f t="shared" si="196"/>
        <v>N/A</v>
      </c>
      <c r="W1144" s="6" t="str">
        <f t="shared" si="197"/>
        <v>N/A</v>
      </c>
      <c r="X1144" s="5" t="s">
        <v>2886</v>
      </c>
    </row>
    <row r="1145" spans="1:24" ht="45" x14ac:dyDescent="0.25">
      <c r="A1145" s="77">
        <f>VLOOKUP(C1145,'BU and Control BU Listing'!A:E,5,FALSE)</f>
        <v>50100</v>
      </c>
      <c r="B1145" s="80" t="s">
        <v>4551</v>
      </c>
      <c r="C1145" s="22" t="str">
        <f t="shared" si="189"/>
        <v>50100</v>
      </c>
      <c r="D1145" s="22" t="str">
        <f t="shared" si="190"/>
        <v>07824</v>
      </c>
      <c r="E1145" s="21" t="str">
        <f>VLOOKUP(B1145,'Table A as of March 2024'!A:G,7,FALSE)</f>
        <v>VA Dept of Transportation</v>
      </c>
      <c r="F1145" s="21" t="str">
        <f>VLOOKUP(B1145,'Table A as of March 2024'!A:H,8,FALSE)</f>
        <v>Coleman Br - Interest &amp; Prinpl</v>
      </c>
      <c r="G1145" s="11" t="str">
        <f>VLOOKUP(B1145,'Table A as of March 2024'!A:I,9,FALSE)</f>
        <v>660</v>
      </c>
      <c r="H1145" t="str">
        <f>VLOOKUP(B1145,'Table A as of March 2024'!A:L,12,FALSE)</f>
        <v>No</v>
      </c>
      <c r="I1145" s="9" t="str">
        <f>VLOOKUP(B1145,'Table A as of March 2024'!A:M,13,FALSE)</f>
        <v>N</v>
      </c>
      <c r="K1145" t="str">
        <f>VLOOKUP(G1145,'ACFR Class Vlookup'!A:B,2,FALSE)</f>
        <v>N/A</v>
      </c>
      <c r="L1145" s="1" t="str">
        <f>VLOOKUP(D1145,'Fund Information'!A:F,6,FALSE)</f>
        <v>Coleman Bridge - Interest &amp; Principal - Accounts for the accumulation of resources for,  and payment of, General Long-Term Debt Principal and Interest on Bonds of the Coleman Bridge.</v>
      </c>
      <c r="M1145" s="6" t="str">
        <f t="shared" si="191"/>
        <v>N/A</v>
      </c>
      <c r="N1145" s="6" t="s">
        <v>2886</v>
      </c>
      <c r="O1145" s="6" t="str">
        <f t="shared" si="192"/>
        <v>N/A</v>
      </c>
      <c r="P1145" s="5" t="s">
        <v>2886</v>
      </c>
      <c r="Q1145" s="6" t="str">
        <f t="shared" si="193"/>
        <v>N/A</v>
      </c>
      <c r="R1145" s="7" t="str">
        <f t="shared" si="198"/>
        <v>No</v>
      </c>
      <c r="S1145" s="5" t="str">
        <f t="shared" si="194"/>
        <v>N/A</v>
      </c>
      <c r="T1145" s="6" t="str">
        <f t="shared" si="195"/>
        <v>N/A</v>
      </c>
      <c r="U1145" s="7" t="str">
        <f t="shared" si="199"/>
        <v>No</v>
      </c>
      <c r="V1145" s="5" t="str">
        <f t="shared" si="196"/>
        <v>N/A</v>
      </c>
      <c r="W1145" s="6" t="str">
        <f t="shared" si="197"/>
        <v>N/A</v>
      </c>
      <c r="X1145" s="5" t="s">
        <v>2886</v>
      </c>
    </row>
    <row r="1146" spans="1:24" ht="75" x14ac:dyDescent="0.25">
      <c r="A1146" s="77">
        <f>VLOOKUP(C1146,'BU and Control BU Listing'!A:E,5,FALSE)</f>
        <v>50100</v>
      </c>
      <c r="B1146" s="80" t="s">
        <v>4554</v>
      </c>
      <c r="C1146" s="22" t="str">
        <f t="shared" si="189"/>
        <v>50100</v>
      </c>
      <c r="D1146" s="22" t="str">
        <f t="shared" si="190"/>
        <v>08062</v>
      </c>
      <c r="E1146" s="21" t="str">
        <f>VLOOKUP(B1146,'Table A as of March 2024'!A:G,7,FALSE)</f>
        <v>VA Dept of Transportation</v>
      </c>
      <c r="F1146" s="21" t="str">
        <f>VLOOKUP(B1146,'Table A as of March 2024'!A:H,8,FALSE)</f>
        <v>Hirst-Brault- Revenue Fund</v>
      </c>
      <c r="G1146" s="11" t="str">
        <f>VLOOKUP(B1146,'Table A as of March 2024'!A:I,9,FALSE)</f>
        <v>660</v>
      </c>
      <c r="H1146" t="str">
        <f>VLOOKUP(B1146,'Table A as of March 2024'!A:L,12,FALSE)</f>
        <v>No</v>
      </c>
      <c r="I1146" s="9" t="str">
        <f>VLOOKUP(B1146,'Table A as of March 2024'!A:M,13,FALSE)</f>
        <v>N</v>
      </c>
      <c r="K1146" t="str">
        <f>VLOOKUP(G1146,'ACFR Class Vlookup'!A:B,2,FALSE)</f>
        <v>N/A</v>
      </c>
      <c r="L1146" s="1" t="str">
        <f>VLOOKUP(D1146,'Fund Information'!A:F,6,FALSE)</f>
        <v>ACFR Attribute Update based on Table A Analysis
Hirst-Brault - Revenue Fund - Accounts for the routine operations of the Hirst-Brault Expressway (Dulles Toll Road).  Collection of toll revenues, administrative costs, and transfers to other sub-accounts.</v>
      </c>
      <c r="M1146" s="6" t="str">
        <f t="shared" si="191"/>
        <v>N/A</v>
      </c>
      <c r="N1146" s="6" t="s">
        <v>2886</v>
      </c>
      <c r="O1146" s="6" t="str">
        <f t="shared" si="192"/>
        <v>N/A</v>
      </c>
      <c r="P1146" s="5" t="s">
        <v>2886</v>
      </c>
      <c r="Q1146" s="6" t="str">
        <f t="shared" si="193"/>
        <v>N/A</v>
      </c>
      <c r="R1146" s="7" t="str">
        <f t="shared" si="198"/>
        <v>No</v>
      </c>
      <c r="S1146" s="5" t="str">
        <f t="shared" si="194"/>
        <v>N/A</v>
      </c>
      <c r="T1146" s="6" t="str">
        <f t="shared" si="195"/>
        <v>N/A</v>
      </c>
      <c r="U1146" s="7" t="str">
        <f t="shared" si="199"/>
        <v>No</v>
      </c>
      <c r="V1146" s="5" t="str">
        <f t="shared" si="196"/>
        <v>N/A</v>
      </c>
      <c r="W1146" s="6" t="str">
        <f t="shared" si="197"/>
        <v>N/A</v>
      </c>
      <c r="X1146" s="5" t="s">
        <v>2886</v>
      </c>
    </row>
    <row r="1147" spans="1:24" ht="60" x14ac:dyDescent="0.25">
      <c r="A1147" s="77">
        <f>VLOOKUP(C1147,'BU and Control BU Listing'!A:E,5,FALSE)</f>
        <v>50100</v>
      </c>
      <c r="B1147" s="80" t="s">
        <v>4555</v>
      </c>
      <c r="C1147" s="22" t="str">
        <f t="shared" si="189"/>
        <v>50100</v>
      </c>
      <c r="D1147" s="22" t="str">
        <f t="shared" si="190"/>
        <v>08070</v>
      </c>
      <c r="E1147" s="21" t="str">
        <f>VLOOKUP(B1147,'Table A as of March 2024'!A:G,7,FALSE)</f>
        <v>VA Dept of Transportation</v>
      </c>
      <c r="F1147" s="21" t="str">
        <f>VLOOKUP(B1147,'Table A as of March 2024'!A:H,8,FALSE)</f>
        <v>Powhite Parkway Extension</v>
      </c>
      <c r="G1147" s="11" t="str">
        <f>VLOOKUP(B1147,'Table A as of March 2024'!A:I,9,FALSE)</f>
        <v>660</v>
      </c>
      <c r="H1147" t="str">
        <f>VLOOKUP(B1147,'Table A as of March 2024'!A:L,12,FALSE)</f>
        <v>No</v>
      </c>
      <c r="I1147" s="9" t="str">
        <f>VLOOKUP(B1147,'Table A as of March 2024'!A:M,13,FALSE)</f>
        <v>N</v>
      </c>
      <c r="K1147" t="str">
        <f>VLOOKUP(G1147,'ACFR Class Vlookup'!A:B,2,FALSE)</f>
        <v>N/A</v>
      </c>
      <c r="L1147" s="1" t="str">
        <f>VLOOKUP(D1147,'Fund Information'!A:F,6,FALSE)</f>
        <v>ACFR Attribute Update based on Table A Analysis
Powhite Parkway Extension - Accounts for the operations and construction of the Powhite Parkway Extension.</v>
      </c>
      <c r="M1147" s="6" t="str">
        <f t="shared" si="191"/>
        <v>N/A</v>
      </c>
      <c r="N1147" s="6" t="s">
        <v>2886</v>
      </c>
      <c r="O1147" s="6" t="str">
        <f t="shared" si="192"/>
        <v>N/A</v>
      </c>
      <c r="P1147" s="5" t="s">
        <v>2886</v>
      </c>
      <c r="Q1147" s="6" t="str">
        <f t="shared" si="193"/>
        <v>N/A</v>
      </c>
      <c r="R1147" s="7" t="str">
        <f t="shared" si="198"/>
        <v>No</v>
      </c>
      <c r="S1147" s="5" t="str">
        <f t="shared" si="194"/>
        <v>N/A</v>
      </c>
      <c r="T1147" s="6" t="str">
        <f t="shared" si="195"/>
        <v>N/A</v>
      </c>
      <c r="U1147" s="7" t="str">
        <f t="shared" si="199"/>
        <v>No</v>
      </c>
      <c r="V1147" s="5" t="str">
        <f t="shared" si="196"/>
        <v>N/A</v>
      </c>
      <c r="W1147" s="6" t="str">
        <f t="shared" si="197"/>
        <v>N/A</v>
      </c>
      <c r="X1147" s="5" t="s">
        <v>2886</v>
      </c>
    </row>
    <row r="1148" spans="1:24" ht="75" x14ac:dyDescent="0.25">
      <c r="A1148" s="77">
        <f>VLOOKUP(C1148,'BU and Control BU Listing'!A:E,5,FALSE)</f>
        <v>50100</v>
      </c>
      <c r="B1148" s="80" t="s">
        <v>4556</v>
      </c>
      <c r="C1148" s="22" t="str">
        <f t="shared" si="189"/>
        <v>50100</v>
      </c>
      <c r="D1148" s="22" t="str">
        <f t="shared" si="190"/>
        <v>08071</v>
      </c>
      <c r="E1148" s="21" t="str">
        <f>VLOOKUP(B1148,'Table A as of March 2024'!A:G,7,FALSE)</f>
        <v>VA Dept of Transportation</v>
      </c>
      <c r="F1148" s="21" t="str">
        <f>VLOOKUP(B1148,'Table A as of March 2024'!A:H,8,FALSE)</f>
        <v>Powhite - Constr Fund</v>
      </c>
      <c r="G1148" s="11" t="str">
        <f>VLOOKUP(B1148,'Table A as of March 2024'!A:I,9,FALSE)</f>
        <v>660</v>
      </c>
      <c r="H1148" t="str">
        <f>VLOOKUP(B1148,'Table A as of March 2024'!A:L,12,FALSE)</f>
        <v>No</v>
      </c>
      <c r="I1148" s="9" t="str">
        <f>VLOOKUP(B1148,'Table A as of March 2024'!A:M,13,FALSE)</f>
        <v>N</v>
      </c>
      <c r="K1148" t="str">
        <f>VLOOKUP(G1148,'ACFR Class Vlookup'!A:B,2,FALSE)</f>
        <v>N/A</v>
      </c>
      <c r="L1148" s="1" t="str">
        <f>VLOOKUP(D1148,'Fund Information'!A:F,6,FALSE)</f>
        <v>ACFR Attribute Update based on Table A Analysis
Powhite - Construction Fund - Accounts for the bond proceeds, investment revenue, and expenditures related to the actual construction costs of the Powhite Parkway Extension.</v>
      </c>
      <c r="M1148" s="6" t="str">
        <f t="shared" si="191"/>
        <v>N/A</v>
      </c>
      <c r="N1148" s="6" t="s">
        <v>2886</v>
      </c>
      <c r="O1148" s="6" t="str">
        <f t="shared" si="192"/>
        <v>N/A</v>
      </c>
      <c r="P1148" s="5" t="s">
        <v>2886</v>
      </c>
      <c r="Q1148" s="6" t="str">
        <f t="shared" si="193"/>
        <v>N/A</v>
      </c>
      <c r="R1148" s="7" t="str">
        <f t="shared" si="198"/>
        <v>No</v>
      </c>
      <c r="S1148" s="5" t="str">
        <f t="shared" si="194"/>
        <v>N/A</v>
      </c>
      <c r="T1148" s="6" t="str">
        <f t="shared" si="195"/>
        <v>N/A</v>
      </c>
      <c r="U1148" s="7" t="str">
        <f t="shared" si="199"/>
        <v>No</v>
      </c>
      <c r="V1148" s="5" t="str">
        <f t="shared" si="196"/>
        <v>N/A</v>
      </c>
      <c r="W1148" s="6" t="str">
        <f t="shared" si="197"/>
        <v>N/A</v>
      </c>
      <c r="X1148" s="5" t="s">
        <v>2886</v>
      </c>
    </row>
    <row r="1149" spans="1:24" ht="75" x14ac:dyDescent="0.25">
      <c r="A1149" s="77">
        <f>VLOOKUP(C1149,'BU and Control BU Listing'!A:E,5,FALSE)</f>
        <v>50100</v>
      </c>
      <c r="B1149" s="80" t="s">
        <v>4557</v>
      </c>
      <c r="C1149" s="22" t="str">
        <f t="shared" si="189"/>
        <v>50100</v>
      </c>
      <c r="D1149" s="22" t="str">
        <f t="shared" si="190"/>
        <v>08072</v>
      </c>
      <c r="E1149" s="21" t="str">
        <f>VLOOKUP(B1149,'Table A as of March 2024'!A:G,7,FALSE)</f>
        <v>VA Dept of Transportation</v>
      </c>
      <c r="F1149" s="21" t="str">
        <f>VLOOKUP(B1149,'Table A as of March 2024'!A:H,8,FALSE)</f>
        <v>Powhite - Revenue Fund</v>
      </c>
      <c r="G1149" s="11" t="str">
        <f>VLOOKUP(B1149,'Table A as of March 2024'!A:I,9,FALSE)</f>
        <v>660</v>
      </c>
      <c r="H1149" t="str">
        <f>VLOOKUP(B1149,'Table A as of March 2024'!A:L,12,FALSE)</f>
        <v>No</v>
      </c>
      <c r="I1149" s="9" t="str">
        <f>VLOOKUP(B1149,'Table A as of March 2024'!A:M,13,FALSE)</f>
        <v>N</v>
      </c>
      <c r="K1149" t="str">
        <f>VLOOKUP(G1149,'ACFR Class Vlookup'!A:B,2,FALSE)</f>
        <v>N/A</v>
      </c>
      <c r="L1149" s="1" t="str">
        <f>VLOOKUP(D1149,'Fund Information'!A:F,6,FALSE)</f>
        <v>ACFR Attribute Update based on Table A Analysis
Powhite - Revenue Fund - Accounts for the routine operations of the Powhite Parkway Extension Toll Road.  Collection of Toll Revenues and administration cost.</v>
      </c>
      <c r="M1149" s="6" t="str">
        <f t="shared" si="191"/>
        <v>N/A</v>
      </c>
      <c r="N1149" s="6" t="s">
        <v>2886</v>
      </c>
      <c r="O1149" s="6" t="str">
        <f t="shared" si="192"/>
        <v>N/A</v>
      </c>
      <c r="P1149" s="5" t="s">
        <v>2886</v>
      </c>
      <c r="Q1149" s="6" t="str">
        <f t="shared" si="193"/>
        <v>N/A</v>
      </c>
      <c r="R1149" s="7" t="str">
        <f t="shared" si="198"/>
        <v>No</v>
      </c>
      <c r="S1149" s="5" t="str">
        <f t="shared" si="194"/>
        <v>N/A</v>
      </c>
      <c r="T1149" s="6" t="str">
        <f t="shared" si="195"/>
        <v>N/A</v>
      </c>
      <c r="U1149" s="7" t="str">
        <f t="shared" si="199"/>
        <v>No</v>
      </c>
      <c r="V1149" s="5" t="str">
        <f t="shared" si="196"/>
        <v>N/A</v>
      </c>
      <c r="W1149" s="6" t="str">
        <f t="shared" si="197"/>
        <v>N/A</v>
      </c>
      <c r="X1149" s="5" t="s">
        <v>2886</v>
      </c>
    </row>
    <row r="1150" spans="1:24" ht="75" x14ac:dyDescent="0.25">
      <c r="A1150" s="77">
        <f>VLOOKUP(C1150,'BU and Control BU Listing'!A:E,5,FALSE)</f>
        <v>50100</v>
      </c>
      <c r="B1150" s="80" t="s">
        <v>4558</v>
      </c>
      <c r="C1150" s="22" t="str">
        <f t="shared" si="189"/>
        <v>50100</v>
      </c>
      <c r="D1150" s="22" t="str">
        <f t="shared" si="190"/>
        <v>08075</v>
      </c>
      <c r="E1150" s="21" t="str">
        <f>VLOOKUP(B1150,'Table A as of March 2024'!A:G,7,FALSE)</f>
        <v>VA Dept of Transportation</v>
      </c>
      <c r="F1150" s="21" t="str">
        <f>VLOOKUP(B1150,'Table A as of March 2024'!A:H,8,FALSE)</f>
        <v>Powhite - Sinking Fund Redempt</v>
      </c>
      <c r="G1150" s="11" t="str">
        <f>VLOOKUP(B1150,'Table A as of March 2024'!A:I,9,FALSE)</f>
        <v>660</v>
      </c>
      <c r="H1150" t="str">
        <f>VLOOKUP(B1150,'Table A as of March 2024'!A:L,12,FALSE)</f>
        <v>No</v>
      </c>
      <c r="I1150" s="9" t="str">
        <f>VLOOKUP(B1150,'Table A as of March 2024'!A:M,13,FALSE)</f>
        <v>N</v>
      </c>
      <c r="K1150" t="str">
        <f>VLOOKUP(G1150,'ACFR Class Vlookup'!A:B,2,FALSE)</f>
        <v>N/A</v>
      </c>
      <c r="L1150" s="1" t="str">
        <f>VLOOKUP(D1150,'Fund Information'!A:F,6,FALSE)</f>
        <v>ACFR Attribute Update based on Table A Analysis
Powhite - Sinking Fund Redemption - Accounts for the accumulation of resources for, and payment of, General Long-Term Debt Principal and Interest on Bonds of the Powhite Parkway Extension.</v>
      </c>
      <c r="M1150" s="6" t="str">
        <f t="shared" si="191"/>
        <v>N/A</v>
      </c>
      <c r="N1150" s="6" t="s">
        <v>2886</v>
      </c>
      <c r="O1150" s="6" t="str">
        <f t="shared" si="192"/>
        <v>N/A</v>
      </c>
      <c r="P1150" s="5" t="s">
        <v>2886</v>
      </c>
      <c r="Q1150" s="6" t="str">
        <f t="shared" si="193"/>
        <v>N/A</v>
      </c>
      <c r="R1150" s="7" t="str">
        <f t="shared" si="198"/>
        <v>No</v>
      </c>
      <c r="S1150" s="5" t="str">
        <f t="shared" si="194"/>
        <v>N/A</v>
      </c>
      <c r="T1150" s="6" t="str">
        <f t="shared" si="195"/>
        <v>N/A</v>
      </c>
      <c r="U1150" s="7" t="str">
        <f t="shared" si="199"/>
        <v>No</v>
      </c>
      <c r="V1150" s="5" t="str">
        <f t="shared" si="196"/>
        <v>N/A</v>
      </c>
      <c r="W1150" s="6" t="str">
        <f t="shared" si="197"/>
        <v>N/A</v>
      </c>
      <c r="X1150" s="5" t="s">
        <v>2886</v>
      </c>
    </row>
    <row r="1151" spans="1:24" ht="60" x14ac:dyDescent="0.25">
      <c r="A1151" s="77">
        <f>VLOOKUP(C1151,'BU and Control BU Listing'!A:E,5,FALSE)</f>
        <v>50100</v>
      </c>
      <c r="B1151" s="80" t="s">
        <v>4559</v>
      </c>
      <c r="C1151" s="22" t="str">
        <f t="shared" si="189"/>
        <v>50100</v>
      </c>
      <c r="D1151" s="22" t="str">
        <f t="shared" si="190"/>
        <v>08076</v>
      </c>
      <c r="E1151" s="21" t="str">
        <f>VLOOKUP(B1151,'Table A as of March 2024'!A:G,7,FALSE)</f>
        <v>VA Dept of Transportation</v>
      </c>
      <c r="F1151" s="21" t="str">
        <f>VLOOKUP(B1151,'Table A as of March 2024'!A:H,8,FALSE)</f>
        <v>Powhite Prkwy Improvement Fund</v>
      </c>
      <c r="G1151" s="11" t="str">
        <f>VLOOKUP(B1151,'Table A as of March 2024'!A:I,9,FALSE)</f>
        <v>660</v>
      </c>
      <c r="H1151" t="str">
        <f>VLOOKUP(B1151,'Table A as of March 2024'!A:L,12,FALSE)</f>
        <v>No</v>
      </c>
      <c r="I1151" s="9" t="str">
        <f>VLOOKUP(B1151,'Table A as of March 2024'!A:M,13,FALSE)</f>
        <v>N</v>
      </c>
      <c r="K1151" t="str">
        <f>VLOOKUP(G1151,'ACFR Class Vlookup'!A:B,2,FALSE)</f>
        <v>N/A</v>
      </c>
      <c r="L1151" s="1" t="str">
        <f>VLOOKUP(D1151,'Fund Information'!A:F,6,FALSE)</f>
        <v>ACFR Attribute Update based on Table A Analysis
Powhite Parkway Improvement Fund - to cover cost associated with the installation/implementation of the Violation Enforcement System.</v>
      </c>
      <c r="M1151" s="6" t="str">
        <f t="shared" si="191"/>
        <v>N/A</v>
      </c>
      <c r="N1151" s="6" t="s">
        <v>2886</v>
      </c>
      <c r="O1151" s="6" t="str">
        <f t="shared" si="192"/>
        <v>N/A</v>
      </c>
      <c r="P1151" s="5" t="s">
        <v>2886</v>
      </c>
      <c r="Q1151" s="6" t="str">
        <f t="shared" si="193"/>
        <v>N/A</v>
      </c>
      <c r="R1151" s="7" t="str">
        <f t="shared" si="198"/>
        <v>No</v>
      </c>
      <c r="S1151" s="5" t="str">
        <f t="shared" si="194"/>
        <v>N/A</v>
      </c>
      <c r="T1151" s="6" t="str">
        <f t="shared" si="195"/>
        <v>N/A</v>
      </c>
      <c r="U1151" s="7" t="str">
        <f t="shared" si="199"/>
        <v>No</v>
      </c>
      <c r="V1151" s="5" t="str">
        <f t="shared" si="196"/>
        <v>N/A</v>
      </c>
      <c r="W1151" s="6" t="str">
        <f t="shared" si="197"/>
        <v>N/A</v>
      </c>
      <c r="X1151" s="5" t="s">
        <v>2886</v>
      </c>
    </row>
    <row r="1152" spans="1:24" ht="90" x14ac:dyDescent="0.25">
      <c r="A1152" s="77">
        <f>VLOOKUP(C1152,'BU and Control BU Listing'!A:E,5,FALSE)</f>
        <v>50100</v>
      </c>
      <c r="B1152" s="80" t="s">
        <v>4562</v>
      </c>
      <c r="C1152" s="22" t="str">
        <f t="shared" si="189"/>
        <v>50100</v>
      </c>
      <c r="D1152" s="22" t="str">
        <f t="shared" si="190"/>
        <v>09810</v>
      </c>
      <c r="E1152" s="21" t="str">
        <f>VLOOKUP(B1152,'Table A as of March 2024'!A:G,7,FALSE)</f>
        <v>VA Dept of Transportation</v>
      </c>
      <c r="F1152" s="21" t="str">
        <f>VLOOKUP(B1152,'Table A as of March 2024'!A:H,8,FALSE)</f>
        <v>Hampton Rds Fund-2013 Session</v>
      </c>
      <c r="G1152" s="11" t="str">
        <f>VLOOKUP(B1152,'Table A as of March 2024'!A:I,9,FALSE)</f>
        <v>660</v>
      </c>
      <c r="H1152" t="str">
        <f>VLOOKUP(B1152,'Table A as of March 2024'!A:L,12,FALSE)</f>
        <v>Yes</v>
      </c>
      <c r="I1152" s="9" t="str">
        <f>VLOOKUP(B1152,'Table A as of March 2024'!A:M,13,FALSE)</f>
        <v>N</v>
      </c>
      <c r="K1152" t="str">
        <f>VLOOKUP(G1152,'ACFR Class Vlookup'!A:B,2,FALSE)</f>
        <v>N/A</v>
      </c>
      <c r="L1152" s="1" t="str">
        <f>VLOOKUP(D1152,'Fund Information'!A:F,6,FALSE)</f>
        <v>Statewide Fund Detail - Hampton Roads Transportation Fund  - 2013 Session. Code of Virginia Section 33.1-23.5:3 established the fund. Agencies 154, 161, and 530 will also be using this fund detail.
ACFR Attribute updated based on Table Analysis; effective date 07/01/2018</v>
      </c>
      <c r="M1152" s="6" t="str">
        <f t="shared" si="191"/>
        <v>N/A</v>
      </c>
      <c r="N1152" s="6" t="s">
        <v>2886</v>
      </c>
      <c r="O1152" s="6" t="str">
        <f t="shared" si="192"/>
        <v>N/A</v>
      </c>
      <c r="P1152" s="5" t="s">
        <v>2886</v>
      </c>
      <c r="Q1152" s="6" t="str">
        <f t="shared" si="193"/>
        <v>N/A</v>
      </c>
      <c r="R1152" s="7" t="str">
        <f t="shared" si="198"/>
        <v>No</v>
      </c>
      <c r="S1152" s="5" t="str">
        <f t="shared" si="194"/>
        <v>N/A</v>
      </c>
      <c r="T1152" s="6" t="str">
        <f t="shared" si="195"/>
        <v>N/A</v>
      </c>
      <c r="U1152" s="7" t="str">
        <f t="shared" si="199"/>
        <v>No</v>
      </c>
      <c r="V1152" s="5" t="str">
        <f t="shared" si="196"/>
        <v>N/A</v>
      </c>
      <c r="W1152" s="6" t="str">
        <f t="shared" si="197"/>
        <v>N/A</v>
      </c>
      <c r="X1152" s="5" t="s">
        <v>2886</v>
      </c>
    </row>
    <row r="1153" spans="1:24" ht="105" x14ac:dyDescent="0.25">
      <c r="A1153" s="77">
        <f>VLOOKUP(C1153,'BU and Control BU Listing'!A:E,5,FALSE)</f>
        <v>50100</v>
      </c>
      <c r="B1153" s="80" t="s">
        <v>4565</v>
      </c>
      <c r="C1153" s="22" t="str">
        <f t="shared" si="189"/>
        <v>50100</v>
      </c>
      <c r="D1153" s="22" t="str">
        <f t="shared" si="190"/>
        <v>10940</v>
      </c>
      <c r="E1153" s="21" t="str">
        <f>VLOOKUP(B1153,'Table A as of March 2024'!A:G,7,FALSE)</f>
        <v>VA Dept of Transportation</v>
      </c>
      <c r="F1153" s="21" t="str">
        <f>VLOOKUP(B1153,'Table A as of March 2024'!A:H,8,FALSE)</f>
        <v>ARRA Hwy Planning &amp; Constructn</v>
      </c>
      <c r="G1153" s="11" t="str">
        <f>VLOOKUP(B1153,'Table A as of March 2024'!A:I,9,FALSE)</f>
        <v>660</v>
      </c>
      <c r="H1153" t="str">
        <f>VLOOKUP(B1153,'Table A as of March 2024'!A:L,12,FALSE)</f>
        <v>No</v>
      </c>
      <c r="I1153" s="9" t="str">
        <f>VLOOKUP(B1153,'Table A as of March 2024'!A:M,13,FALSE)</f>
        <v>N</v>
      </c>
      <c r="K1153" t="str">
        <f>VLOOKUP(G1153,'ACFR Class Vlookup'!A:B,2,FALSE)</f>
        <v>N/A</v>
      </c>
      <c r="L1153" s="1" t="str">
        <f>VLOOKUP(D1153,'Fund Information'!A:F,6,FALSE)</f>
        <v>07/02/17 Effective Date - ACFR Attribute Update based on Table A Analysis
Inactivated 07/26/2017 at request of BU 50100
Highway Planning And Construction - ARRA - Federal Stimulus Fund - American Recovery and Reinvestment Act of 2009 (ARRA)</v>
      </c>
      <c r="M1153" s="6" t="str">
        <f t="shared" si="191"/>
        <v>N/A</v>
      </c>
      <c r="N1153" s="6" t="s">
        <v>2886</v>
      </c>
      <c r="O1153" s="6" t="str">
        <f t="shared" si="192"/>
        <v>N/A</v>
      </c>
      <c r="P1153" s="5" t="s">
        <v>2886</v>
      </c>
      <c r="Q1153" s="6" t="str">
        <f t="shared" si="193"/>
        <v>N/A</v>
      </c>
      <c r="R1153" s="7" t="str">
        <f t="shared" si="198"/>
        <v>No</v>
      </c>
      <c r="S1153" s="5" t="str">
        <f t="shared" si="194"/>
        <v>N/A</v>
      </c>
      <c r="T1153" s="6" t="str">
        <f t="shared" si="195"/>
        <v>N/A</v>
      </c>
      <c r="U1153" s="7" t="str">
        <f t="shared" si="199"/>
        <v>No</v>
      </c>
      <c r="V1153" s="5" t="str">
        <f t="shared" si="196"/>
        <v>N/A</v>
      </c>
      <c r="W1153" s="6" t="str">
        <f t="shared" si="197"/>
        <v>N/A</v>
      </c>
      <c r="X1153" s="5" t="s">
        <v>2886</v>
      </c>
    </row>
    <row r="1154" spans="1:24" ht="45" x14ac:dyDescent="0.25">
      <c r="A1154" s="77">
        <f>VLOOKUP(C1154,'BU and Control BU Listing'!A:E,5,FALSE)</f>
        <v>50500</v>
      </c>
      <c r="B1154" s="80" t="s">
        <v>5976</v>
      </c>
      <c r="C1154" s="22" t="str">
        <f t="shared" si="189"/>
        <v>50500</v>
      </c>
      <c r="D1154" s="22" t="str">
        <f t="shared" si="190"/>
        <v>04030</v>
      </c>
      <c r="E1154" s="21" t="str">
        <f>VLOOKUP(B1154,'Table A as of March 2024'!A:G,7,FALSE)</f>
        <v>Dept of Rail &amp; Public Trans</v>
      </c>
      <c r="F1154" s="21" t="str">
        <f>VLOOKUP(B1154,'Table A as of March 2024'!A:H,8,FALSE)</f>
        <v>VPRA Temporary Fund</v>
      </c>
      <c r="G1154" s="11" t="str">
        <f>VLOOKUP(B1154,'Table A as of March 2024'!A:I,9,FALSE)</f>
        <v>660</v>
      </c>
      <c r="H1154" t="str">
        <f>VLOOKUP(B1154,'Table A as of March 2024'!A:L,12,FALSE)</f>
        <v>No</v>
      </c>
      <c r="I1154" s="9" t="str">
        <f>VLOOKUP(B1154,'Table A as of March 2024'!A:M,13,FALSE)</f>
        <v>N</v>
      </c>
      <c r="K1154" t="str">
        <f>VLOOKUP(G1154,'ACFR Class Vlookup'!A:B,2,FALSE)</f>
        <v>N/A</v>
      </c>
      <c r="L1154" s="1" t="str">
        <f>VLOOKUP(D1154,'Fund Information'!A:F,6,FALSE)</f>
        <v>Fund established to be used temporarily until the Virginia Passenger Rail Authority (VPRA) is set up and able to establish their own financial system and bank account. Fund should be zero prior to Fiscal Year End.</v>
      </c>
      <c r="M1154" s="6" t="str">
        <f t="shared" si="191"/>
        <v>N/A</v>
      </c>
      <c r="N1154" s="6" t="s">
        <v>2886</v>
      </c>
      <c r="O1154" s="6" t="str">
        <f t="shared" si="192"/>
        <v>N/A</v>
      </c>
      <c r="P1154" s="5" t="s">
        <v>2886</v>
      </c>
      <c r="Q1154" s="6" t="str">
        <f t="shared" si="193"/>
        <v>N/A</v>
      </c>
      <c r="R1154" s="7" t="str">
        <f t="shared" si="198"/>
        <v>No</v>
      </c>
      <c r="S1154" s="5" t="str">
        <f t="shared" si="194"/>
        <v>N/A</v>
      </c>
      <c r="T1154" s="6" t="str">
        <f t="shared" si="195"/>
        <v>N/A</v>
      </c>
      <c r="U1154" s="7" t="str">
        <f t="shared" si="199"/>
        <v>No</v>
      </c>
      <c r="V1154" s="5" t="str">
        <f t="shared" si="196"/>
        <v>N/A</v>
      </c>
      <c r="W1154" s="6" t="str">
        <f t="shared" si="197"/>
        <v>N/A</v>
      </c>
      <c r="X1154" s="5" t="s">
        <v>2886</v>
      </c>
    </row>
    <row r="1155" spans="1:24" ht="90" x14ac:dyDescent="0.25">
      <c r="A1155" s="77">
        <f>VLOOKUP(C1155,'BU and Control BU Listing'!A:E,5,FALSE)</f>
        <v>50500</v>
      </c>
      <c r="B1155" s="80" t="s">
        <v>4574</v>
      </c>
      <c r="C1155" s="22" t="str">
        <f t="shared" ref="C1155:C1218" si="200">LEFT(B1155,5)</f>
        <v>50500</v>
      </c>
      <c r="D1155" s="22" t="str">
        <f t="shared" ref="D1155:D1218" si="201">RIGHT(B1155,5)</f>
        <v>04240</v>
      </c>
      <c r="E1155" s="21" t="str">
        <f>VLOOKUP(B1155,'Table A as of March 2024'!A:G,7,FALSE)</f>
        <v>Dept of Rail &amp; Public Trans</v>
      </c>
      <c r="F1155" s="21" t="str">
        <f>VLOOKUP(B1155,'Table A as of March 2024'!A:H,8,FALSE)</f>
        <v>Intercity Pass Rail Op&amp;Cap Fd</v>
      </c>
      <c r="G1155" s="11" t="str">
        <f>VLOOKUP(B1155,'Table A as of March 2024'!A:I,9,FALSE)</f>
        <v>660</v>
      </c>
      <c r="H1155" t="str">
        <f>VLOOKUP(B1155,'Table A as of March 2024'!A:L,12,FALSE)</f>
        <v>No</v>
      </c>
      <c r="I1155" s="9" t="str">
        <f>VLOOKUP(B1155,'Table A as of March 2024'!A:M,13,FALSE)</f>
        <v>N</v>
      </c>
      <c r="K1155" t="str">
        <f>VLOOKUP(G1155,'ACFR Class Vlookup'!A:B,2,FALSE)</f>
        <v>N/A</v>
      </c>
      <c r="L1155" s="1" t="str">
        <f>VLOOKUP(D1155,'Fund Information'!A:F,6,FALSE)</f>
        <v>§33.2-1603. This is a special fund within the TTF supporting the cost of operating intercity passenger rail service: acquiring/leasing/improving railways/railroad equip, rolling stock, rights of way, facilities and matching funds for federal grants.  This fund consists of appropriations and allocation of funds for operating and projects in accordance with §33.2-1603. It retains its interest.</v>
      </c>
      <c r="M1155" s="6" t="str">
        <f t="shared" ref="M1155:M1218" si="202">IF(L1155="","Answer Required","N/A")</f>
        <v>N/A</v>
      </c>
      <c r="N1155" s="6" t="s">
        <v>2886</v>
      </c>
      <c r="O1155" s="6" t="str">
        <f t="shared" ref="O1155:O1218" si="203">IF(N1155="No","Answer Required","N/A")</f>
        <v>N/A</v>
      </c>
      <c r="P1155" s="5" t="s">
        <v>2886</v>
      </c>
      <c r="Q1155" s="6" t="str">
        <f t="shared" ref="Q1155:Q1218" si="204">IF(P1155="No","Answer Required","N/A")</f>
        <v>N/A</v>
      </c>
      <c r="R1155" s="7" t="str">
        <f t="shared" si="198"/>
        <v>No</v>
      </c>
      <c r="S1155" s="5" t="str">
        <f t="shared" ref="S1155:S1218" si="205">IF($K1155="Governmental","Answer Required","N/A")</f>
        <v>N/A</v>
      </c>
      <c r="T1155" s="6" t="str">
        <f t="shared" ref="T1155:T1218" si="206">IF(AND(S1155="Yes",R1155="Yes"),"Answer Required",IF(AND(S1155="no",R1155="no"),"Answer Required","N/A"))</f>
        <v>N/A</v>
      </c>
      <c r="U1155" s="7" t="str">
        <f t="shared" si="199"/>
        <v>No</v>
      </c>
      <c r="V1155" s="5" t="str">
        <f t="shared" ref="V1155:V1218" si="207">IF($K1155="Governmental","Answer Required","N/A")</f>
        <v>N/A</v>
      </c>
      <c r="W1155" s="6" t="str">
        <f t="shared" ref="W1155:W1218" si="208">IF(AND(V1155="Yes",U1155="Yes"),"Answer Required",IF(AND(V1155="no",U1155="no"),"Answer Required","N/A"))</f>
        <v>N/A</v>
      </c>
      <c r="X1155" s="5" t="s">
        <v>2886</v>
      </c>
    </row>
    <row r="1156" spans="1:24" ht="90" x14ac:dyDescent="0.25">
      <c r="A1156" s="77">
        <f>VLOOKUP(C1156,'BU and Control BU Listing'!A:E,5,FALSE)</f>
        <v>50500</v>
      </c>
      <c r="B1156" s="80" t="s">
        <v>4575</v>
      </c>
      <c r="C1156" s="22" t="str">
        <f t="shared" si="200"/>
        <v>50500</v>
      </c>
      <c r="D1156" s="22" t="str">
        <f t="shared" si="201"/>
        <v>04260</v>
      </c>
      <c r="E1156" s="21" t="str">
        <f>VLOOKUP(B1156,'Table A as of March 2024'!A:G,7,FALSE)</f>
        <v>Dept of Rail &amp; Public Trans</v>
      </c>
      <c r="F1156" s="21" t="str">
        <f>VLOOKUP(B1156,'Table A as of March 2024'!A:H,8,FALSE)</f>
        <v>Rail Enhancement Fund</v>
      </c>
      <c r="G1156" s="11" t="str">
        <f>VLOOKUP(B1156,'Table A as of March 2024'!A:I,9,FALSE)</f>
        <v>660</v>
      </c>
      <c r="H1156" t="str">
        <f>VLOOKUP(B1156,'Table A as of March 2024'!A:L,12,FALSE)</f>
        <v>No</v>
      </c>
      <c r="I1156" s="9" t="str">
        <f>VLOOKUP(B1156,'Table A as of March 2024'!A:M,13,FALSE)</f>
        <v>N</v>
      </c>
      <c r="K1156" t="str">
        <f>VLOOKUP(G1156,'ACFR Class Vlookup'!A:B,2,FALSE)</f>
        <v>N/A</v>
      </c>
      <c r="L1156" s="1" t="str">
        <f>VLOOKUP(D1156,'Fund Information'!A:F,6,FALSE)</f>
        <v>Relates to the Rail Enhancement Fund, a nonreverting fund. Consists of dedications set forth in the appropriations act for acquiring/leasing/improving railways or railroad equipment, rolling stock, rights-of-way or facilities, or assisting other appropriate entities to do the same whenever the Board determines that the action is for the common good of the Commonwealth or one of its regions.</v>
      </c>
      <c r="M1156" s="6" t="str">
        <f t="shared" si="202"/>
        <v>N/A</v>
      </c>
      <c r="N1156" s="6" t="s">
        <v>2886</v>
      </c>
      <c r="O1156" s="6" t="str">
        <f t="shared" si="203"/>
        <v>N/A</v>
      </c>
      <c r="P1156" s="5" t="s">
        <v>2886</v>
      </c>
      <c r="Q1156" s="6" t="str">
        <f t="shared" si="204"/>
        <v>N/A</v>
      </c>
      <c r="R1156" s="7" t="str">
        <f t="shared" si="198"/>
        <v>No</v>
      </c>
      <c r="S1156" s="5" t="str">
        <f t="shared" si="205"/>
        <v>N/A</v>
      </c>
      <c r="T1156" s="6" t="str">
        <f t="shared" si="206"/>
        <v>N/A</v>
      </c>
      <c r="U1156" s="7" t="str">
        <f t="shared" si="199"/>
        <v>No</v>
      </c>
      <c r="V1156" s="5" t="str">
        <f t="shared" si="207"/>
        <v>N/A</v>
      </c>
      <c r="W1156" s="6" t="str">
        <f t="shared" si="208"/>
        <v>N/A</v>
      </c>
      <c r="X1156" s="5" t="s">
        <v>2886</v>
      </c>
    </row>
    <row r="1157" spans="1:24" ht="75" x14ac:dyDescent="0.25">
      <c r="A1157" s="77">
        <f>VLOOKUP(C1157,'BU and Control BU Listing'!A:E,5,FALSE)</f>
        <v>50500</v>
      </c>
      <c r="B1157" s="80" t="s">
        <v>4583</v>
      </c>
      <c r="C1157" s="22" t="str">
        <f t="shared" si="200"/>
        <v>50500</v>
      </c>
      <c r="D1157" s="22" t="str">
        <f t="shared" si="201"/>
        <v>12400</v>
      </c>
      <c r="E1157" s="21" t="str">
        <f>VLOOKUP(B1157,'Table A as of March 2024'!A:G,7,FALSE)</f>
        <v>Dept of Rail &amp; Public Trans</v>
      </c>
      <c r="F1157" s="21" t="str">
        <f>VLOOKUP(B1157,'Table A as of March 2024'!A:H,8,FALSE)</f>
        <v>Formula Grants Nonurban - ARRA</v>
      </c>
      <c r="G1157" s="11" t="str">
        <f>VLOOKUP(B1157,'Table A as of March 2024'!A:I,9,FALSE)</f>
        <v>660</v>
      </c>
      <c r="H1157" t="str">
        <f>VLOOKUP(B1157,'Table A as of March 2024'!A:L,12,FALSE)</f>
        <v>No</v>
      </c>
      <c r="I1157" s="9" t="str">
        <f>VLOOKUP(B1157,'Table A as of March 2024'!A:M,13,FALSE)</f>
        <v>N</v>
      </c>
      <c r="K1157" t="str">
        <f>VLOOKUP(G1157,'ACFR Class Vlookup'!A:B,2,FALSE)</f>
        <v>N/A</v>
      </c>
      <c r="L1157" s="1" t="str">
        <f>VLOOKUP(D1157,'Fund Information'!A:F,6,FALSE)</f>
        <v>This fund accounts for American Recovery and Reinvestment Act (ARRA) Stimulus Monies.
4/1/17 - Financial Reporting Validation of ACFR Chartfield Attributes – December FY 2017 analysis-No activity funds assigned 660</v>
      </c>
      <c r="M1157" s="6" t="str">
        <f t="shared" si="202"/>
        <v>N/A</v>
      </c>
      <c r="N1157" s="6" t="s">
        <v>2886</v>
      </c>
      <c r="O1157" s="6" t="str">
        <f t="shared" si="203"/>
        <v>N/A</v>
      </c>
      <c r="P1157" s="5" t="s">
        <v>2886</v>
      </c>
      <c r="Q1157" s="6" t="str">
        <f t="shared" si="204"/>
        <v>N/A</v>
      </c>
      <c r="R1157" s="7" t="str">
        <f t="shared" si="198"/>
        <v>No</v>
      </c>
      <c r="S1157" s="5" t="str">
        <f t="shared" si="205"/>
        <v>N/A</v>
      </c>
      <c r="T1157" s="6" t="str">
        <f t="shared" si="206"/>
        <v>N/A</v>
      </c>
      <c r="U1157" s="7" t="str">
        <f t="shared" si="199"/>
        <v>No</v>
      </c>
      <c r="V1157" s="5" t="str">
        <f t="shared" si="207"/>
        <v>N/A</v>
      </c>
      <c r="W1157" s="6" t="str">
        <f t="shared" si="208"/>
        <v>N/A</v>
      </c>
      <c r="X1157" s="5" t="s">
        <v>2886</v>
      </c>
    </row>
    <row r="1158" spans="1:24" ht="75" x14ac:dyDescent="0.25">
      <c r="A1158" s="77">
        <f>VLOOKUP(C1158,'BU and Control BU Listing'!A:E,5,FALSE)</f>
        <v>60200</v>
      </c>
      <c r="B1158" s="80" t="s">
        <v>4641</v>
      </c>
      <c r="C1158" s="22" t="str">
        <f t="shared" si="200"/>
        <v>60200</v>
      </c>
      <c r="D1158" s="22" t="str">
        <f t="shared" si="201"/>
        <v>10010</v>
      </c>
      <c r="E1158" s="21" t="str">
        <f>VLOOKUP(B1158,'Table A as of March 2024'!A:G,7,FALSE)</f>
        <v>Dept of Med Assistance Svcs</v>
      </c>
      <c r="F1158" s="21" t="str">
        <f>VLOOKUP(B1158,'Table A as of March 2024'!A:H,8,FALSE)</f>
        <v>Medical Assistance Pgm - ARRA</v>
      </c>
      <c r="G1158" s="11" t="str">
        <f>VLOOKUP(B1158,'Table A as of March 2024'!A:I,9,FALSE)</f>
        <v>660</v>
      </c>
      <c r="H1158" t="str">
        <f>VLOOKUP(B1158,'Table A as of March 2024'!A:L,12,FALSE)</f>
        <v>No</v>
      </c>
      <c r="I1158" s="9" t="str">
        <f>VLOOKUP(B1158,'Table A as of March 2024'!A:M,13,FALSE)</f>
        <v>N</v>
      </c>
      <c r="K1158" t="str">
        <f>VLOOKUP(G1158,'ACFR Class Vlookup'!A:B,2,FALSE)</f>
        <v>N/A</v>
      </c>
      <c r="L1158" s="1" t="str">
        <f>VLOOKUP(D1158,'Fund Information'!A:F,6,FALSE)</f>
        <v>This fund accounts for American Recovery and Reinvestment Act (ARRA) Stimulus Monies.
4/1/17 - Financial Reporting Validation of ACFR Chartfield Attributes – December FY 2017 analysis-No activity funds assigned 660</v>
      </c>
      <c r="M1158" s="6" t="str">
        <f t="shared" si="202"/>
        <v>N/A</v>
      </c>
      <c r="N1158" s="6" t="s">
        <v>2886</v>
      </c>
      <c r="O1158" s="6" t="str">
        <f t="shared" si="203"/>
        <v>N/A</v>
      </c>
      <c r="P1158" s="5" t="s">
        <v>2886</v>
      </c>
      <c r="Q1158" s="6" t="str">
        <f t="shared" si="204"/>
        <v>N/A</v>
      </c>
      <c r="R1158" s="7" t="str">
        <f t="shared" si="198"/>
        <v>No</v>
      </c>
      <c r="S1158" s="5" t="str">
        <f t="shared" si="205"/>
        <v>N/A</v>
      </c>
      <c r="T1158" s="6" t="str">
        <f t="shared" si="206"/>
        <v>N/A</v>
      </c>
      <c r="U1158" s="7" t="str">
        <f t="shared" si="199"/>
        <v>No</v>
      </c>
      <c r="V1158" s="5" t="str">
        <f t="shared" si="207"/>
        <v>N/A</v>
      </c>
      <c r="W1158" s="6" t="str">
        <f t="shared" si="208"/>
        <v>N/A</v>
      </c>
      <c r="X1158" s="5" t="s">
        <v>2886</v>
      </c>
    </row>
    <row r="1159" spans="1:24" ht="75" x14ac:dyDescent="0.25">
      <c r="A1159" s="77">
        <f>VLOOKUP(C1159,'BU and Control BU Listing'!A:E,5,FALSE)</f>
        <v>70100</v>
      </c>
      <c r="B1159" s="80" t="s">
        <v>4936</v>
      </c>
      <c r="C1159" s="22" t="str">
        <f t="shared" si="200"/>
        <v>76700</v>
      </c>
      <c r="D1159" s="22" t="str">
        <f t="shared" si="201"/>
        <v>02052</v>
      </c>
      <c r="E1159" s="21" t="str">
        <f>VLOOKUP(B1159,'Table A as of March 2024'!A:G,7,FALSE)</f>
        <v>Div of Community Corrections</v>
      </c>
      <c r="F1159" s="21" t="str">
        <f>VLOOKUP(B1159,'Table A as of March 2024'!A:H,8,FALSE)</f>
        <v>Probation &amp; Parole Officers Fd</v>
      </c>
      <c r="G1159" s="11" t="str">
        <f>VLOOKUP(B1159,'Table A as of March 2024'!A:I,9,FALSE)</f>
        <v>660</v>
      </c>
      <c r="H1159" t="str">
        <f>VLOOKUP(B1159,'Table A as of March 2024'!A:L,12,FALSE)</f>
        <v>No</v>
      </c>
      <c r="I1159" s="9" t="str">
        <f>VLOOKUP(B1159,'Table A as of March 2024'!A:M,13,FALSE)</f>
        <v>N</v>
      </c>
      <c r="K1159" t="str">
        <f>VLOOKUP(G1159,'ACFR Class Vlookup'!A:B,2,FALSE)</f>
        <v>N/A</v>
      </c>
      <c r="L1159" s="1" t="str">
        <f>VLOOKUP(D1159,'Fund Information'!A:F,6,FALSE)</f>
        <v>This fund accounts for supplements to the salaries of probation and parole officers provided by cities and counties.  Money must be used to increase state probation and parole officers' salaries with the total amount not to exceed fifty percent of the amount paid by the Commonwealth.</v>
      </c>
      <c r="M1159" s="6" t="str">
        <f t="shared" si="202"/>
        <v>N/A</v>
      </c>
      <c r="N1159" s="6" t="s">
        <v>2886</v>
      </c>
      <c r="O1159" s="6" t="str">
        <f t="shared" si="203"/>
        <v>N/A</v>
      </c>
      <c r="P1159" s="5" t="s">
        <v>2886</v>
      </c>
      <c r="Q1159" s="6" t="str">
        <f t="shared" si="204"/>
        <v>N/A</v>
      </c>
      <c r="R1159" s="7" t="str">
        <f t="shared" si="198"/>
        <v>No</v>
      </c>
      <c r="S1159" s="5" t="str">
        <f t="shared" si="205"/>
        <v>N/A</v>
      </c>
      <c r="T1159" s="6" t="str">
        <f t="shared" si="206"/>
        <v>N/A</v>
      </c>
      <c r="U1159" s="7" t="str">
        <f t="shared" si="199"/>
        <v>No</v>
      </c>
      <c r="V1159" s="5" t="str">
        <f t="shared" si="207"/>
        <v>N/A</v>
      </c>
      <c r="W1159" s="6" t="str">
        <f t="shared" si="208"/>
        <v>N/A</v>
      </c>
      <c r="X1159" s="5" t="s">
        <v>2886</v>
      </c>
    </row>
    <row r="1160" spans="1:24" ht="75" x14ac:dyDescent="0.25">
      <c r="A1160" s="77">
        <f>VLOOKUP(C1160,'BU and Control BU Listing'!A:E,5,FALSE)</f>
        <v>70100</v>
      </c>
      <c r="B1160" s="80" t="s">
        <v>5055</v>
      </c>
      <c r="C1160" s="22" t="str">
        <f t="shared" si="200"/>
        <v>79900</v>
      </c>
      <c r="D1160" s="22" t="str">
        <f t="shared" si="201"/>
        <v>02052</v>
      </c>
      <c r="E1160" s="21" t="str">
        <f>VLOOKUP(B1160,'Table A as of March 2024'!A:G,7,FALSE)</f>
        <v>Department of Corrections</v>
      </c>
      <c r="F1160" s="21" t="str">
        <f>VLOOKUP(B1160,'Table A as of March 2024'!A:H,8,FALSE)</f>
        <v>Probation &amp; Parole Officers Fd</v>
      </c>
      <c r="G1160" s="11" t="str">
        <f>VLOOKUP(B1160,'Table A as of March 2024'!A:I,9,FALSE)</f>
        <v>660</v>
      </c>
      <c r="H1160" t="str">
        <f>VLOOKUP(B1160,'Table A as of March 2024'!A:L,12,FALSE)</f>
        <v>No</v>
      </c>
      <c r="I1160" s="9" t="str">
        <f>VLOOKUP(B1160,'Table A as of March 2024'!A:M,13,FALSE)</f>
        <v>N</v>
      </c>
      <c r="K1160" t="str">
        <f>VLOOKUP(G1160,'ACFR Class Vlookup'!A:B,2,FALSE)</f>
        <v>N/A</v>
      </c>
      <c r="L1160" s="1" t="str">
        <f>VLOOKUP(D1160,'Fund Information'!A:F,6,FALSE)</f>
        <v>This fund accounts for supplements to the salaries of probation and parole officers provided by cities and counties.  Money must be used to increase state probation and parole officers' salaries with the total amount not to exceed fifty percent of the amount paid by the Commonwealth.</v>
      </c>
      <c r="M1160" s="6" t="str">
        <f t="shared" si="202"/>
        <v>N/A</v>
      </c>
      <c r="N1160" s="6" t="s">
        <v>2886</v>
      </c>
      <c r="O1160" s="6" t="str">
        <f t="shared" si="203"/>
        <v>N/A</v>
      </c>
      <c r="P1160" s="5" t="s">
        <v>2886</v>
      </c>
      <c r="Q1160" s="6" t="str">
        <f t="shared" si="204"/>
        <v>N/A</v>
      </c>
      <c r="R1160" s="7" t="str">
        <f t="shared" si="198"/>
        <v>No</v>
      </c>
      <c r="S1160" s="5" t="str">
        <f t="shared" si="205"/>
        <v>N/A</v>
      </c>
      <c r="T1160" s="6" t="str">
        <f t="shared" si="206"/>
        <v>N/A</v>
      </c>
      <c r="U1160" s="7" t="str">
        <f t="shared" si="199"/>
        <v>No</v>
      </c>
      <c r="V1160" s="5" t="str">
        <f t="shared" si="207"/>
        <v>N/A</v>
      </c>
      <c r="W1160" s="6" t="str">
        <f t="shared" si="208"/>
        <v>N/A</v>
      </c>
      <c r="X1160" s="5" t="s">
        <v>2886</v>
      </c>
    </row>
    <row r="1161" spans="1:24" ht="30" x14ac:dyDescent="0.25">
      <c r="A1161" s="77">
        <f>VLOOKUP(C1161,'BU and Control BU Listing'!A:E,5,FALSE)</f>
        <v>12200</v>
      </c>
      <c r="B1161" s="80" t="s">
        <v>5182</v>
      </c>
      <c r="C1161" s="22" t="str">
        <f t="shared" si="200"/>
        <v>94900</v>
      </c>
      <c r="D1161" s="22" t="str">
        <f t="shared" si="201"/>
        <v>07909</v>
      </c>
      <c r="E1161" s="21" t="str">
        <f>VLOOKUP(B1161,'Table A as of March 2024'!A:G,7,FALSE)</f>
        <v>Central Capital Outlay</v>
      </c>
      <c r="F1161" s="21" t="str">
        <f>VLOOKUP(B1161,'Table A as of March 2024'!A:H,8,FALSE)</f>
        <v>Cen Cap Outlay Trust &amp; Agency</v>
      </c>
      <c r="G1161" s="11" t="str">
        <f>VLOOKUP(B1161,'Table A as of March 2024'!A:I,9,FALSE)</f>
        <v>660</v>
      </c>
      <c r="H1161" t="str">
        <f>VLOOKUP(B1161,'Table A as of March 2024'!A:L,12,FALSE)</f>
        <v>No</v>
      </c>
      <c r="I1161" s="9" t="str">
        <f>VLOOKUP(B1161,'Table A as of March 2024'!A:M,13,FALSE)</f>
        <v>N</v>
      </c>
      <c r="K1161" t="str">
        <f>VLOOKUP(G1161,'ACFR Class Vlookup'!A:B,2,FALSE)</f>
        <v>N/A</v>
      </c>
      <c r="L1161" s="1" t="str">
        <f>VLOOKUP(D1161,'Fund Information'!A:F,6,FALSE)</f>
        <v>Item C-43 of Chapter 665 of the Appropriation Act provides Trust and Agency Funding for specific Capital  Outlay expenditures.</v>
      </c>
      <c r="M1161" s="6" t="str">
        <f t="shared" si="202"/>
        <v>N/A</v>
      </c>
      <c r="N1161" s="6" t="s">
        <v>2886</v>
      </c>
      <c r="O1161" s="6" t="str">
        <f t="shared" si="203"/>
        <v>N/A</v>
      </c>
      <c r="P1161" s="5" t="s">
        <v>2886</v>
      </c>
      <c r="Q1161" s="6" t="str">
        <f t="shared" si="204"/>
        <v>N/A</v>
      </c>
      <c r="R1161" s="7" t="str">
        <f t="shared" si="198"/>
        <v>No</v>
      </c>
      <c r="S1161" s="5" t="str">
        <f t="shared" si="205"/>
        <v>N/A</v>
      </c>
      <c r="T1161" s="6" t="str">
        <f t="shared" si="206"/>
        <v>N/A</v>
      </c>
      <c r="U1161" s="7" t="str">
        <f t="shared" si="199"/>
        <v>No</v>
      </c>
      <c r="V1161" s="5" t="str">
        <f t="shared" si="207"/>
        <v>N/A</v>
      </c>
      <c r="W1161" s="6" t="str">
        <f t="shared" si="208"/>
        <v>N/A</v>
      </c>
      <c r="X1161" s="5" t="s">
        <v>2886</v>
      </c>
    </row>
    <row r="1162" spans="1:24" ht="45" x14ac:dyDescent="0.25">
      <c r="A1162" s="77">
        <f>VLOOKUP(C1162,'BU and Control BU Listing'!A:E,5,FALSE)</f>
        <v>15200</v>
      </c>
      <c r="B1162" s="80" t="s">
        <v>5220</v>
      </c>
      <c r="C1162" s="22" t="str">
        <f t="shared" si="200"/>
        <v>99400</v>
      </c>
      <c r="D1162" s="22" t="str">
        <f t="shared" si="201"/>
        <v>07825</v>
      </c>
      <c r="E1162" s="21" t="str">
        <f>VLOOKUP(B1162,'Table A as of March 2024'!A:G,7,FALSE)</f>
        <v>Treasury Trust Funds</v>
      </c>
      <c r="F1162" s="21" t="str">
        <f>VLOOKUP(B1162,'Table A as of March 2024'!A:H,8,FALSE)</f>
        <v>Coleman Bridge Fund</v>
      </c>
      <c r="G1162" s="11" t="str">
        <f>VLOOKUP(B1162,'Table A as of March 2024'!A:I,9,FALSE)</f>
        <v>660</v>
      </c>
      <c r="H1162" t="str">
        <f>VLOOKUP(B1162,'Table A as of March 2024'!A:L,12,FALSE)</f>
        <v>No</v>
      </c>
      <c r="I1162" s="9" t="str">
        <f>VLOOKUP(B1162,'Table A as of March 2024'!A:M,13,FALSE)</f>
        <v>N</v>
      </c>
      <c r="K1162" t="str">
        <f>VLOOKUP(G1162,'ACFR Class Vlookup'!A:B,2,FALSE)</f>
        <v>N/A</v>
      </c>
      <c r="L1162" s="1" t="str">
        <f>VLOOKUP(D1162,'Fund Information'!A:F,6,FALSE)</f>
        <v>This fund must be excluded so as not to duplicate activity in the ACFR due to the fact that VDOT also records the investments and the fund balance related to this activity.</v>
      </c>
      <c r="M1162" s="6" t="str">
        <f t="shared" si="202"/>
        <v>N/A</v>
      </c>
      <c r="N1162" s="6" t="s">
        <v>2886</v>
      </c>
      <c r="O1162" s="6" t="str">
        <f t="shared" si="203"/>
        <v>N/A</v>
      </c>
      <c r="P1162" s="5" t="s">
        <v>2886</v>
      </c>
      <c r="Q1162" s="6" t="str">
        <f t="shared" si="204"/>
        <v>N/A</v>
      </c>
      <c r="R1162" s="7" t="str">
        <f t="shared" si="198"/>
        <v>No</v>
      </c>
      <c r="S1162" s="5" t="str">
        <f t="shared" si="205"/>
        <v>N/A</v>
      </c>
      <c r="T1162" s="6" t="str">
        <f t="shared" si="206"/>
        <v>N/A</v>
      </c>
      <c r="U1162" s="7" t="str">
        <f t="shared" si="199"/>
        <v>No</v>
      </c>
      <c r="V1162" s="5" t="str">
        <f t="shared" si="207"/>
        <v>N/A</v>
      </c>
      <c r="W1162" s="6" t="str">
        <f t="shared" si="208"/>
        <v>N/A</v>
      </c>
      <c r="X1162" s="5" t="s">
        <v>2886</v>
      </c>
    </row>
    <row r="1163" spans="1:24" ht="45" x14ac:dyDescent="0.25">
      <c r="A1163" s="77" t="str">
        <f>VLOOKUP(C1163,'BU and Control BU Listing'!A:E,5,FALSE)</f>
        <v>DOA</v>
      </c>
      <c r="B1163" s="80" t="s">
        <v>5231</v>
      </c>
      <c r="C1163" s="22" t="str">
        <f t="shared" si="200"/>
        <v>99700</v>
      </c>
      <c r="D1163" s="22" t="str">
        <f t="shared" si="201"/>
        <v>02670</v>
      </c>
      <c r="E1163" s="21" t="str">
        <f>VLOOKUP(B1163,'Table A as of March 2024'!A:G,7,FALSE)</f>
        <v>DOA Statewide Activities</v>
      </c>
      <c r="F1163" s="21" t="str">
        <f>VLOOKUP(B1163,'Table A as of March 2024'!A:H,8,FALSE)</f>
        <v>Abusive Drivers Fees</v>
      </c>
      <c r="G1163" s="11" t="str">
        <f>VLOOKUP(B1163,'Table A as of March 2024'!A:I,9,FALSE)</f>
        <v>660</v>
      </c>
      <c r="H1163" t="str">
        <f>VLOOKUP(B1163,'Table A as of March 2024'!A:L,12,FALSE)</f>
        <v>No</v>
      </c>
      <c r="I1163" s="9" t="str">
        <f>VLOOKUP(B1163,'Table A as of March 2024'!A:M,13,FALSE)</f>
        <v>N</v>
      </c>
      <c r="K1163" t="str">
        <f>VLOOKUP(G1163,'ACFR Class Vlookup'!A:B,2,FALSE)</f>
        <v>N/A</v>
      </c>
      <c r="L1163" s="1" t="str">
        <f>VLOOKUP(D1163,'Fund Information'!A:F,6,FALSE)</f>
        <v>This fund holds the fees collected in Fiscal Year 2008.  These funds will then be transferred to the Highway Maintenance and Operating Fund on August 15, 2008.</v>
      </c>
      <c r="M1163" s="6" t="str">
        <f t="shared" si="202"/>
        <v>N/A</v>
      </c>
      <c r="N1163" s="6" t="s">
        <v>2886</v>
      </c>
      <c r="O1163" s="6" t="str">
        <f t="shared" si="203"/>
        <v>N/A</v>
      </c>
      <c r="P1163" s="5" t="s">
        <v>2886</v>
      </c>
      <c r="Q1163" s="6" t="str">
        <f t="shared" si="204"/>
        <v>N/A</v>
      </c>
      <c r="R1163" s="7" t="str">
        <f t="shared" si="198"/>
        <v>No</v>
      </c>
      <c r="S1163" s="5" t="str">
        <f t="shared" si="205"/>
        <v>N/A</v>
      </c>
      <c r="T1163" s="6" t="str">
        <f t="shared" si="206"/>
        <v>N/A</v>
      </c>
      <c r="U1163" s="7" t="str">
        <f t="shared" si="199"/>
        <v>No</v>
      </c>
      <c r="V1163" s="5" t="str">
        <f t="shared" si="207"/>
        <v>N/A</v>
      </c>
      <c r="W1163" s="6" t="str">
        <f t="shared" si="208"/>
        <v>N/A</v>
      </c>
      <c r="X1163" s="5" t="s">
        <v>2886</v>
      </c>
    </row>
    <row r="1164" spans="1:24" x14ac:dyDescent="0.25">
      <c r="A1164" s="77">
        <f>VLOOKUP(C1164,'BU and Control BU Listing'!A:E,5,FALSE)</f>
        <v>20400</v>
      </c>
      <c r="B1164" s="80" t="s">
        <v>3514</v>
      </c>
      <c r="C1164" s="22" t="str">
        <f t="shared" si="200"/>
        <v>20400</v>
      </c>
      <c r="D1164" s="22" t="str">
        <f t="shared" si="201"/>
        <v>01000</v>
      </c>
      <c r="E1164" s="21" t="str">
        <f>VLOOKUP(B1164,'Table A as of March 2024'!A:G,7,FALSE)</f>
        <v>College of William and Mary</v>
      </c>
      <c r="F1164" s="21" t="str">
        <f>VLOOKUP(B1164,'Table A as of March 2024'!A:H,8,FALSE)</f>
        <v>General Fund</v>
      </c>
      <c r="G1164" s="11" t="str">
        <f>VLOOKUP(B1164,'Table A as of March 2024'!A:I,9,FALSE)</f>
        <v>100</v>
      </c>
      <c r="H1164" t="str">
        <f>VLOOKUP(B1164,'Table A as of March 2024'!A:L,12,FALSE)</f>
        <v>No</v>
      </c>
      <c r="I1164" s="9" t="str">
        <f>VLOOKUP(B1164,'Table A as of March 2024'!A:M,13,FALSE)</f>
        <v>G</v>
      </c>
      <c r="J1164" t="str">
        <f>VLOOKUP(B1164,'Table A as of March 2024'!A:O,15,FALSE)</f>
        <v>U</v>
      </c>
      <c r="K1164" t="str">
        <f>VLOOKUP(G1164,'ACFR Class Vlookup'!A:B,2,FALSE)</f>
        <v>Governmental</v>
      </c>
      <c r="L1164" s="1" t="str">
        <f>VLOOKUP(D1164,'Fund Information'!A:F,6,FALSE)</f>
        <v>General Fund</v>
      </c>
      <c r="M1164" s="6" t="str">
        <f t="shared" si="202"/>
        <v>N/A</v>
      </c>
      <c r="N1164" s="6" t="s">
        <v>2886</v>
      </c>
      <c r="O1164" s="6" t="str">
        <f t="shared" si="203"/>
        <v>N/A</v>
      </c>
      <c r="P1164" s="5" t="s">
        <v>2886</v>
      </c>
      <c r="Q1164" s="6" t="str">
        <f t="shared" si="204"/>
        <v>N/A</v>
      </c>
      <c r="R1164" s="7" t="str">
        <f t="shared" si="198"/>
        <v>No</v>
      </c>
      <c r="S1164" s="5" t="str">
        <f t="shared" si="205"/>
        <v>Answer Required</v>
      </c>
      <c r="T1164" s="6" t="str">
        <f t="shared" si="206"/>
        <v>N/A</v>
      </c>
      <c r="U1164" s="7" t="str">
        <f t="shared" si="199"/>
        <v>No</v>
      </c>
      <c r="V1164" s="5" t="str">
        <f t="shared" si="207"/>
        <v>Answer Required</v>
      </c>
      <c r="W1164" s="6" t="str">
        <f t="shared" si="208"/>
        <v>N/A</v>
      </c>
      <c r="X1164" s="5" t="s">
        <v>2886</v>
      </c>
    </row>
    <row r="1165" spans="1:24" ht="135" x14ac:dyDescent="0.25">
      <c r="A1165" s="77">
        <f>VLOOKUP(C1165,'BU and Control BU Listing'!A:E,5,FALSE)</f>
        <v>20400</v>
      </c>
      <c r="B1165" s="80" t="s">
        <v>5802</v>
      </c>
      <c r="C1165" s="22" t="str">
        <f t="shared" si="200"/>
        <v>20400</v>
      </c>
      <c r="D1165" s="22" t="str">
        <f t="shared" si="201"/>
        <v>07562</v>
      </c>
      <c r="E1165" s="21" t="str">
        <f>VLOOKUP(B1165,'Table A as of March 2024'!A:G,7,FALSE)</f>
        <v>College of William and Mary</v>
      </c>
      <c r="F1165" s="21" t="str">
        <f>VLOOKUP(B1165,'Table A as of March 2024'!A:H,8,FALSE)</f>
        <v>VA Research Investment Fund–GF</v>
      </c>
      <c r="G1165" s="11" t="str">
        <f>VLOOKUP(B1165,'Table A as of March 2024'!A:I,9,FALSE)</f>
        <v>100</v>
      </c>
      <c r="H1165" t="str">
        <f>VLOOKUP(B1165,'Table A as of March 2024'!A:L,12,FALSE)</f>
        <v>Yes</v>
      </c>
      <c r="I1165" s="9" t="str">
        <f>VLOOKUP(B1165,'Table A as of March 2024'!A:M,13,FALSE)</f>
        <v>U</v>
      </c>
      <c r="J1165" t="str">
        <f>VLOOKUP(B1165,'Table A as of March 2024'!A:O,15,FALSE)</f>
        <v>U</v>
      </c>
      <c r="K1165" t="str">
        <f>VLOOKUP(G1165,'ACFR Class Vlookup'!A:B,2,FALSE)</f>
        <v>Governmental</v>
      </c>
      <c r="L1165" s="1" t="str">
        <f>VLOOKUP(D1165,'Fund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165" s="6" t="str">
        <f t="shared" si="202"/>
        <v>N/A</v>
      </c>
      <c r="N1165" s="6" t="s">
        <v>2886</v>
      </c>
      <c r="O1165" s="6" t="str">
        <f t="shared" si="203"/>
        <v>N/A</v>
      </c>
      <c r="P1165" s="5" t="s">
        <v>2886</v>
      </c>
      <c r="Q1165" s="6" t="str">
        <f t="shared" si="204"/>
        <v>N/A</v>
      </c>
      <c r="R1165" s="7" t="str">
        <f t="shared" si="198"/>
        <v>No</v>
      </c>
      <c r="S1165" s="5" t="str">
        <f t="shared" si="205"/>
        <v>Answer Required</v>
      </c>
      <c r="T1165" s="6" t="str">
        <f t="shared" si="206"/>
        <v>N/A</v>
      </c>
      <c r="U1165" s="7" t="str">
        <f t="shared" si="199"/>
        <v>No</v>
      </c>
      <c r="V1165" s="5" t="str">
        <f t="shared" si="207"/>
        <v>Answer Required</v>
      </c>
      <c r="W1165" s="6" t="str">
        <f t="shared" si="208"/>
        <v>N/A</v>
      </c>
      <c r="X1165" s="5" t="s">
        <v>2886</v>
      </c>
    </row>
    <row r="1166" spans="1:24" ht="45" x14ac:dyDescent="0.25">
      <c r="A1166" s="77">
        <f>VLOOKUP(C1166,'BU and Control BU Listing'!A:E,5,FALSE)</f>
        <v>20400</v>
      </c>
      <c r="B1166" s="80" t="s">
        <v>9132</v>
      </c>
      <c r="C1166" s="22" t="str">
        <f t="shared" si="200"/>
        <v>20400</v>
      </c>
      <c r="D1166" s="22" t="str">
        <f t="shared" si="201"/>
        <v>09650</v>
      </c>
      <c r="E1166" s="21" t="s">
        <v>2653</v>
      </c>
      <c r="F1166" s="21" t="s">
        <v>2090</v>
      </c>
      <c r="G1166" s="11" t="s">
        <v>2236</v>
      </c>
      <c r="H1166" t="s">
        <v>2890</v>
      </c>
      <c r="I1166" s="9" t="s">
        <v>2240</v>
      </c>
      <c r="J1166" t="s">
        <v>2241</v>
      </c>
      <c r="K1166" t="str">
        <f>VLOOKUP(G1166,'ACFR Class Vlookup'!A:B,2,FALSE)</f>
        <v>Governmental</v>
      </c>
      <c r="L1166" s="1" t="str">
        <f>VLOOKUP(D1166,'Fund Information'!A:F,6,FALSE)</f>
        <v>Fund established to pay the pre-planning or detailed planning costs of capital outlay projects that have been approved for pre-planning or detailed planning by the general assembly.</v>
      </c>
      <c r="M1166" s="6" t="str">
        <f t="shared" si="202"/>
        <v>N/A</v>
      </c>
      <c r="N1166" s="6" t="s">
        <v>2886</v>
      </c>
      <c r="O1166" s="6" t="str">
        <f t="shared" si="203"/>
        <v>N/A</v>
      </c>
      <c r="P1166" s="5" t="s">
        <v>2886</v>
      </c>
      <c r="Q1166" s="6" t="str">
        <f t="shared" si="204"/>
        <v>N/A</v>
      </c>
      <c r="R1166" s="7" t="str">
        <f t="shared" si="198"/>
        <v>No</v>
      </c>
      <c r="S1166" s="5" t="str">
        <f t="shared" si="205"/>
        <v>Answer Required</v>
      </c>
      <c r="T1166" s="6" t="str">
        <f t="shared" si="206"/>
        <v>N/A</v>
      </c>
      <c r="U1166" s="7" t="str">
        <f t="shared" si="199"/>
        <v>Yes</v>
      </c>
      <c r="V1166" s="5" t="str">
        <f t="shared" si="207"/>
        <v>Answer Required</v>
      </c>
      <c r="W1166" s="6" t="str">
        <f t="shared" si="208"/>
        <v>N/A</v>
      </c>
      <c r="X1166" s="5" t="s">
        <v>2886</v>
      </c>
    </row>
    <row r="1167" spans="1:24" x14ac:dyDescent="0.25">
      <c r="A1167" s="77">
        <f>VLOOKUP(C1167,'BU and Control BU Listing'!A:E,5,FALSE)</f>
        <v>20400</v>
      </c>
      <c r="B1167" s="80" t="s">
        <v>3930</v>
      </c>
      <c r="C1167" s="22" t="str">
        <f t="shared" si="200"/>
        <v>26800</v>
      </c>
      <c r="D1167" s="22" t="str">
        <f t="shared" si="201"/>
        <v>01000</v>
      </c>
      <c r="E1167" s="21" t="str">
        <f>VLOOKUP(B1167,'Table A as of March 2024'!A:G,7,FALSE)</f>
        <v>VA Institute of Marine Science</v>
      </c>
      <c r="F1167" s="21" t="str">
        <f>VLOOKUP(B1167,'Table A as of March 2024'!A:H,8,FALSE)</f>
        <v>General Fund</v>
      </c>
      <c r="G1167" s="11" t="str">
        <f>VLOOKUP(B1167,'Table A as of March 2024'!A:I,9,FALSE)</f>
        <v>100</v>
      </c>
      <c r="H1167" t="str">
        <f>VLOOKUP(B1167,'Table A as of March 2024'!A:L,12,FALSE)</f>
        <v>No</v>
      </c>
      <c r="I1167" s="9" t="str">
        <f>VLOOKUP(B1167,'Table A as of March 2024'!A:M,13,FALSE)</f>
        <v>G</v>
      </c>
      <c r="J1167" t="str">
        <f>VLOOKUP(B1167,'Table A as of March 2024'!A:O,15,FALSE)</f>
        <v>U</v>
      </c>
      <c r="K1167" t="str">
        <f>VLOOKUP(G1167,'ACFR Class Vlookup'!A:B,2,FALSE)</f>
        <v>Governmental</v>
      </c>
      <c r="L1167" s="1" t="str">
        <f>VLOOKUP(D1167,'Fund Information'!A:F,6,FALSE)</f>
        <v>General Fund</v>
      </c>
      <c r="M1167" s="6" t="str">
        <f t="shared" si="202"/>
        <v>N/A</v>
      </c>
      <c r="N1167" s="6" t="s">
        <v>2886</v>
      </c>
      <c r="O1167" s="6" t="str">
        <f t="shared" si="203"/>
        <v>N/A</v>
      </c>
      <c r="P1167" s="5" t="s">
        <v>2886</v>
      </c>
      <c r="Q1167" s="6" t="str">
        <f t="shared" si="204"/>
        <v>N/A</v>
      </c>
      <c r="R1167" s="7" t="str">
        <f t="shared" si="198"/>
        <v>No</v>
      </c>
      <c r="S1167" s="5" t="str">
        <f t="shared" si="205"/>
        <v>Answer Required</v>
      </c>
      <c r="T1167" s="6" t="str">
        <f t="shared" si="206"/>
        <v>N/A</v>
      </c>
      <c r="U1167" s="7" t="str">
        <f t="shared" si="199"/>
        <v>No</v>
      </c>
      <c r="V1167" s="5" t="str">
        <f t="shared" si="207"/>
        <v>Answer Required</v>
      </c>
      <c r="W1167" s="6" t="str">
        <f t="shared" si="208"/>
        <v>N/A</v>
      </c>
      <c r="X1167" s="5" t="s">
        <v>2886</v>
      </c>
    </row>
    <row r="1168" spans="1:24" ht="45" x14ac:dyDescent="0.25">
      <c r="A1168" s="77">
        <f>VLOOKUP(C1168,'BU and Control BU Listing'!A:E,5,FALSE)</f>
        <v>20400</v>
      </c>
      <c r="B1168" s="80" t="s">
        <v>3944</v>
      </c>
      <c r="C1168" s="22" t="str">
        <f t="shared" si="200"/>
        <v>26800</v>
      </c>
      <c r="D1168" s="22" t="str">
        <f t="shared" si="201"/>
        <v>09650</v>
      </c>
      <c r="E1168" s="21" t="str">
        <f>VLOOKUP(B1168,'Table A as of March 2024'!A:G,7,FALSE)</f>
        <v>VA Institute of Marine Science</v>
      </c>
      <c r="F1168" s="21" t="str">
        <f>VLOOKUP(B1168,'Table A as of March 2024'!A:H,8,FALSE)</f>
        <v>Central Capital Planning Fund</v>
      </c>
      <c r="G1168" s="11" t="str">
        <f>VLOOKUP(B1168,'Table A as of March 2024'!A:I,9,FALSE)</f>
        <v>100</v>
      </c>
      <c r="H1168" t="str">
        <f>VLOOKUP(B1168,'Table A as of March 2024'!A:L,12,FALSE)</f>
        <v>No</v>
      </c>
      <c r="I1168" s="9" t="str">
        <f>VLOOKUP(B1168,'Table A as of March 2024'!A:M,13,FALSE)</f>
        <v>U</v>
      </c>
      <c r="J1168" t="str">
        <f>VLOOKUP(B1168,'Table A as of March 2024'!A:O,15,FALSE)</f>
        <v>C</v>
      </c>
      <c r="K1168" t="str">
        <f>VLOOKUP(G1168,'ACFR Class Vlookup'!A:B,2,FALSE)</f>
        <v>Governmental</v>
      </c>
      <c r="L1168" s="1" t="str">
        <f>VLOOKUP(D1168,'Fund Information'!A:F,6,FALSE)</f>
        <v>Fund established to pay the pre-planning or detailed planning costs of capital outlay projects that have been approved for pre-planning or detailed planning by the general assembly.</v>
      </c>
      <c r="M1168" s="6" t="str">
        <f t="shared" si="202"/>
        <v>N/A</v>
      </c>
      <c r="N1168" s="6" t="s">
        <v>2886</v>
      </c>
      <c r="O1168" s="6" t="str">
        <f t="shared" si="203"/>
        <v>N/A</v>
      </c>
      <c r="P1168" s="5" t="s">
        <v>2886</v>
      </c>
      <c r="Q1168" s="6" t="str">
        <f t="shared" si="204"/>
        <v>N/A</v>
      </c>
      <c r="R1168" s="7" t="str">
        <f t="shared" si="198"/>
        <v>No</v>
      </c>
      <c r="S1168" s="5" t="str">
        <f t="shared" si="205"/>
        <v>Answer Required</v>
      </c>
      <c r="T1168" s="6" t="str">
        <f t="shared" si="206"/>
        <v>N/A</v>
      </c>
      <c r="U1168" s="7" t="str">
        <f t="shared" si="199"/>
        <v>Yes</v>
      </c>
      <c r="V1168" s="5" t="str">
        <f t="shared" si="207"/>
        <v>Answer Required</v>
      </c>
      <c r="W1168" s="6" t="str">
        <f t="shared" si="208"/>
        <v>N/A</v>
      </c>
      <c r="X1168" s="5" t="s">
        <v>2886</v>
      </c>
    </row>
    <row r="1169" spans="1:24" x14ac:dyDescent="0.25">
      <c r="A1169" s="77">
        <f>VLOOKUP(C1169,'BU and Control BU Listing'!A:E,5,FALSE)</f>
        <v>20700</v>
      </c>
      <c r="B1169" s="80" t="s">
        <v>3531</v>
      </c>
      <c r="C1169" s="22" t="str">
        <f t="shared" si="200"/>
        <v>20700</v>
      </c>
      <c r="D1169" s="22" t="str">
        <f t="shared" si="201"/>
        <v>01000</v>
      </c>
      <c r="E1169" s="21" t="str">
        <f>VLOOKUP(B1169,'Table A as of March 2024'!A:G,7,FALSE)</f>
        <v>University of Virginia</v>
      </c>
      <c r="F1169" s="21" t="str">
        <f>VLOOKUP(B1169,'Table A as of March 2024'!A:H,8,FALSE)</f>
        <v>General Fund</v>
      </c>
      <c r="G1169" s="11" t="str">
        <f>VLOOKUP(B1169,'Table A as of March 2024'!A:I,9,FALSE)</f>
        <v>100</v>
      </c>
      <c r="H1169" t="str">
        <f>VLOOKUP(B1169,'Table A as of March 2024'!A:L,12,FALSE)</f>
        <v>No</v>
      </c>
      <c r="I1169" s="9" t="str">
        <f>VLOOKUP(B1169,'Table A as of March 2024'!A:M,13,FALSE)</f>
        <v>G</v>
      </c>
      <c r="J1169" t="str">
        <f>VLOOKUP(B1169,'Table A as of March 2024'!A:O,15,FALSE)</f>
        <v>U</v>
      </c>
      <c r="K1169" t="str">
        <f>VLOOKUP(G1169,'ACFR Class Vlookup'!A:B,2,FALSE)</f>
        <v>Governmental</v>
      </c>
      <c r="L1169" s="1" t="str">
        <f>VLOOKUP(D1169,'Fund Information'!A:F,6,FALSE)</f>
        <v>General Fund</v>
      </c>
      <c r="M1169" s="6" t="str">
        <f t="shared" si="202"/>
        <v>N/A</v>
      </c>
      <c r="N1169" s="6" t="s">
        <v>2886</v>
      </c>
      <c r="O1169" s="6" t="str">
        <f t="shared" si="203"/>
        <v>N/A</v>
      </c>
      <c r="P1169" s="5" t="s">
        <v>2886</v>
      </c>
      <c r="Q1169" s="6" t="str">
        <f t="shared" si="204"/>
        <v>N/A</v>
      </c>
      <c r="R1169" s="7" t="str">
        <f t="shared" si="198"/>
        <v>No</v>
      </c>
      <c r="S1169" s="5" t="str">
        <f t="shared" si="205"/>
        <v>Answer Required</v>
      </c>
      <c r="T1169" s="6" t="str">
        <f t="shared" si="206"/>
        <v>N/A</v>
      </c>
      <c r="U1169" s="7" t="str">
        <f t="shared" si="199"/>
        <v>No</v>
      </c>
      <c r="V1169" s="5" t="str">
        <f t="shared" si="207"/>
        <v>Answer Required</v>
      </c>
      <c r="W1169" s="6" t="str">
        <f t="shared" si="208"/>
        <v>N/A</v>
      </c>
      <c r="X1169" s="5" t="s">
        <v>2886</v>
      </c>
    </row>
    <row r="1170" spans="1:24" ht="135" x14ac:dyDescent="0.25">
      <c r="A1170" s="77">
        <f>VLOOKUP(C1170,'BU and Control BU Listing'!A:E,5,FALSE)</f>
        <v>20700</v>
      </c>
      <c r="B1170" s="80" t="s">
        <v>5805</v>
      </c>
      <c r="C1170" s="22" t="str">
        <f t="shared" si="200"/>
        <v>20700</v>
      </c>
      <c r="D1170" s="22" t="str">
        <f t="shared" si="201"/>
        <v>07562</v>
      </c>
      <c r="E1170" s="21" t="str">
        <f>VLOOKUP(B1170,'Table A as of March 2024'!A:G,7,FALSE)</f>
        <v>University of Virginia</v>
      </c>
      <c r="F1170" s="21" t="str">
        <f>VLOOKUP(B1170,'Table A as of March 2024'!A:H,8,FALSE)</f>
        <v>VA Research Investment Fund–GF</v>
      </c>
      <c r="G1170" s="11" t="str">
        <f>VLOOKUP(B1170,'Table A as of March 2024'!A:I,9,FALSE)</f>
        <v>100</v>
      </c>
      <c r="H1170" t="str">
        <f>VLOOKUP(B1170,'Table A as of March 2024'!A:L,12,FALSE)</f>
        <v>Yes</v>
      </c>
      <c r="I1170" s="9" t="str">
        <f>VLOOKUP(B1170,'Table A as of March 2024'!A:M,13,FALSE)</f>
        <v>U</v>
      </c>
      <c r="J1170" t="str">
        <f>VLOOKUP(B1170,'Table A as of March 2024'!A:O,15,FALSE)</f>
        <v>U</v>
      </c>
      <c r="K1170" t="str">
        <f>VLOOKUP(G1170,'ACFR Class Vlookup'!A:B,2,FALSE)</f>
        <v>Governmental</v>
      </c>
      <c r="L1170" s="1" t="str">
        <f>VLOOKUP(D1170,'Fund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170" s="6" t="str">
        <f t="shared" si="202"/>
        <v>N/A</v>
      </c>
      <c r="N1170" s="6" t="s">
        <v>2886</v>
      </c>
      <c r="O1170" s="6" t="str">
        <f t="shared" si="203"/>
        <v>N/A</v>
      </c>
      <c r="P1170" s="5" t="s">
        <v>2886</v>
      </c>
      <c r="Q1170" s="6" t="str">
        <f t="shared" si="204"/>
        <v>N/A</v>
      </c>
      <c r="R1170" s="7" t="str">
        <f t="shared" si="198"/>
        <v>No</v>
      </c>
      <c r="S1170" s="5" t="str">
        <f t="shared" si="205"/>
        <v>Answer Required</v>
      </c>
      <c r="T1170" s="6" t="str">
        <f t="shared" si="206"/>
        <v>N/A</v>
      </c>
      <c r="U1170" s="7" t="str">
        <f t="shared" si="199"/>
        <v>No</v>
      </c>
      <c r="V1170" s="5" t="str">
        <f t="shared" si="207"/>
        <v>Answer Required</v>
      </c>
      <c r="W1170" s="6" t="str">
        <f t="shared" si="208"/>
        <v>N/A</v>
      </c>
      <c r="X1170" s="5" t="s">
        <v>2886</v>
      </c>
    </row>
    <row r="1171" spans="1:24" x14ac:dyDescent="0.25">
      <c r="A1171" s="77">
        <f>VLOOKUP(C1171,'BU and Control BU Listing'!A:E,5,FALSE)</f>
        <v>20700</v>
      </c>
      <c r="B1171" s="80" t="s">
        <v>3571</v>
      </c>
      <c r="C1171" s="22" t="str">
        <f t="shared" si="200"/>
        <v>20900</v>
      </c>
      <c r="D1171" s="22" t="str">
        <f t="shared" si="201"/>
        <v>01000</v>
      </c>
      <c r="E1171" s="21" t="str">
        <f>VLOOKUP(B1171,'Table A as of March 2024'!A:G,7,FALSE)</f>
        <v>University of VA Medical Ctr</v>
      </c>
      <c r="F1171" s="21" t="str">
        <f>VLOOKUP(B1171,'Table A as of March 2024'!A:H,8,FALSE)</f>
        <v>General Fund</v>
      </c>
      <c r="G1171" s="11" t="str">
        <f>VLOOKUP(B1171,'Table A as of March 2024'!A:I,9,FALSE)</f>
        <v>100</v>
      </c>
      <c r="H1171" t="str">
        <f>VLOOKUP(B1171,'Table A as of March 2024'!A:L,12,FALSE)</f>
        <v>No</v>
      </c>
      <c r="I1171" s="9" t="str">
        <f>VLOOKUP(B1171,'Table A as of March 2024'!A:M,13,FALSE)</f>
        <v>G</v>
      </c>
      <c r="J1171" t="str">
        <f>VLOOKUP(B1171,'Table A as of March 2024'!A:O,15,FALSE)</f>
        <v>U</v>
      </c>
      <c r="K1171" t="str">
        <f>VLOOKUP(G1171,'ACFR Class Vlookup'!A:B,2,FALSE)</f>
        <v>Governmental</v>
      </c>
      <c r="L1171" s="1" t="str">
        <f>VLOOKUP(D1171,'Fund Information'!A:F,6,FALSE)</f>
        <v>General Fund</v>
      </c>
      <c r="M1171" s="6" t="str">
        <f t="shared" si="202"/>
        <v>N/A</v>
      </c>
      <c r="N1171" s="6" t="s">
        <v>2886</v>
      </c>
      <c r="O1171" s="6" t="str">
        <f t="shared" si="203"/>
        <v>N/A</v>
      </c>
      <c r="P1171" s="5" t="s">
        <v>2886</v>
      </c>
      <c r="Q1171" s="6" t="str">
        <f t="shared" si="204"/>
        <v>N/A</v>
      </c>
      <c r="R1171" s="7" t="str">
        <f t="shared" si="198"/>
        <v>No</v>
      </c>
      <c r="S1171" s="5" t="str">
        <f t="shared" si="205"/>
        <v>Answer Required</v>
      </c>
      <c r="T1171" s="6" t="str">
        <f t="shared" si="206"/>
        <v>N/A</v>
      </c>
      <c r="U1171" s="7" t="str">
        <f t="shared" si="199"/>
        <v>No</v>
      </c>
      <c r="V1171" s="5" t="str">
        <f t="shared" si="207"/>
        <v>Answer Required</v>
      </c>
      <c r="W1171" s="6" t="str">
        <f t="shared" si="208"/>
        <v>N/A</v>
      </c>
      <c r="X1171" s="5" t="s">
        <v>2886</v>
      </c>
    </row>
    <row r="1172" spans="1:24" x14ac:dyDescent="0.25">
      <c r="A1172" s="77">
        <f>VLOOKUP(C1172,'BU and Control BU Listing'!A:E,5,FALSE)</f>
        <v>20700</v>
      </c>
      <c r="B1172" s="80" t="s">
        <v>3846</v>
      </c>
      <c r="C1172" s="22" t="str">
        <f t="shared" si="200"/>
        <v>24600</v>
      </c>
      <c r="D1172" s="22" t="str">
        <f t="shared" si="201"/>
        <v>01000</v>
      </c>
      <c r="E1172" s="21" t="str">
        <f>VLOOKUP(B1172,'Table A as of March 2024'!A:G,7,FALSE)</f>
        <v>Univ of VA's College at Wise</v>
      </c>
      <c r="F1172" s="21" t="str">
        <f>VLOOKUP(B1172,'Table A as of March 2024'!A:H,8,FALSE)</f>
        <v>General Fund</v>
      </c>
      <c r="G1172" s="11" t="str">
        <f>VLOOKUP(B1172,'Table A as of March 2024'!A:I,9,FALSE)</f>
        <v>100</v>
      </c>
      <c r="H1172" t="str">
        <f>VLOOKUP(B1172,'Table A as of March 2024'!A:L,12,FALSE)</f>
        <v>No</v>
      </c>
      <c r="I1172" s="9" t="str">
        <f>VLOOKUP(B1172,'Table A as of March 2024'!A:M,13,FALSE)</f>
        <v>G</v>
      </c>
      <c r="J1172" t="str">
        <f>VLOOKUP(B1172,'Table A as of March 2024'!A:O,15,FALSE)</f>
        <v>U</v>
      </c>
      <c r="K1172" t="str">
        <f>VLOOKUP(G1172,'ACFR Class Vlookup'!A:B,2,FALSE)</f>
        <v>Governmental</v>
      </c>
      <c r="L1172" s="1" t="str">
        <f>VLOOKUP(D1172,'Fund Information'!A:F,6,FALSE)</f>
        <v>General Fund</v>
      </c>
      <c r="M1172" s="6" t="str">
        <f t="shared" si="202"/>
        <v>N/A</v>
      </c>
      <c r="N1172" s="6" t="s">
        <v>2886</v>
      </c>
      <c r="O1172" s="6" t="str">
        <f t="shared" si="203"/>
        <v>N/A</v>
      </c>
      <c r="P1172" s="5" t="s">
        <v>2886</v>
      </c>
      <c r="Q1172" s="6" t="str">
        <f t="shared" si="204"/>
        <v>N/A</v>
      </c>
      <c r="R1172" s="7" t="str">
        <f t="shared" si="198"/>
        <v>No</v>
      </c>
      <c r="S1172" s="5" t="str">
        <f t="shared" si="205"/>
        <v>Answer Required</v>
      </c>
      <c r="T1172" s="6" t="str">
        <f t="shared" si="206"/>
        <v>N/A</v>
      </c>
      <c r="U1172" s="7" t="str">
        <f t="shared" si="199"/>
        <v>No</v>
      </c>
      <c r="V1172" s="5" t="str">
        <f t="shared" si="207"/>
        <v>Answer Required</v>
      </c>
      <c r="W1172" s="6" t="str">
        <f t="shared" si="208"/>
        <v>N/A</v>
      </c>
      <c r="X1172" s="5" t="s">
        <v>2886</v>
      </c>
    </row>
    <row r="1173" spans="1:24" ht="45" x14ac:dyDescent="0.25">
      <c r="A1173" s="77">
        <f>VLOOKUP(C1173,'BU and Control BU Listing'!A:E,5,FALSE)</f>
        <v>20700</v>
      </c>
      <c r="B1173" s="80" t="s">
        <v>5512</v>
      </c>
      <c r="C1173" s="22" t="str">
        <f t="shared" si="200"/>
        <v>24600</v>
      </c>
      <c r="D1173" s="22" t="str">
        <f t="shared" si="201"/>
        <v>09650</v>
      </c>
      <c r="E1173" s="21" t="str">
        <f>VLOOKUP(B1173,'Table A as of March 2024'!A:G,7,FALSE)</f>
        <v>Univ of VA's College at Wise</v>
      </c>
      <c r="F1173" s="21" t="str">
        <f>VLOOKUP(B1173,'Table A as of March 2024'!A:H,8,FALSE)</f>
        <v>Central Capital Planning Fund</v>
      </c>
      <c r="G1173" s="11" t="str">
        <f>VLOOKUP(B1173,'Table A as of March 2024'!A:I,9,FALSE)</f>
        <v>100</v>
      </c>
      <c r="H1173" t="str">
        <f>VLOOKUP(B1173,'Table A as of March 2024'!A:L,12,FALSE)</f>
        <v>No</v>
      </c>
      <c r="I1173" s="9" t="str">
        <f>VLOOKUP(B1173,'Table A as of March 2024'!A:M,13,FALSE)</f>
        <v>U</v>
      </c>
      <c r="J1173" t="str">
        <f>VLOOKUP(B1173,'Table A as of March 2024'!A:O,15,FALSE)</f>
        <v>C</v>
      </c>
      <c r="K1173" t="str">
        <f>VLOOKUP(G1173,'ACFR Class Vlookup'!A:B,2,FALSE)</f>
        <v>Governmental</v>
      </c>
      <c r="L1173" s="1" t="str">
        <f>VLOOKUP(D1173,'Fund Information'!A:F,6,FALSE)</f>
        <v>Fund established to pay the pre-planning or detailed planning costs of capital outlay projects that have been approved for pre-planning or detailed planning by the general assembly.</v>
      </c>
      <c r="M1173" s="6" t="str">
        <f t="shared" si="202"/>
        <v>N/A</v>
      </c>
      <c r="N1173" s="6" t="s">
        <v>2886</v>
      </c>
      <c r="O1173" s="6" t="str">
        <f t="shared" si="203"/>
        <v>N/A</v>
      </c>
      <c r="P1173" s="5" t="s">
        <v>2886</v>
      </c>
      <c r="Q1173" s="6" t="str">
        <f t="shared" si="204"/>
        <v>N/A</v>
      </c>
      <c r="R1173" s="7" t="str">
        <f t="shared" si="198"/>
        <v>No</v>
      </c>
      <c r="S1173" s="5" t="str">
        <f t="shared" si="205"/>
        <v>Answer Required</v>
      </c>
      <c r="T1173" s="6" t="str">
        <f t="shared" si="206"/>
        <v>N/A</v>
      </c>
      <c r="U1173" s="7" t="str">
        <f t="shared" si="199"/>
        <v>Yes</v>
      </c>
      <c r="V1173" s="5" t="str">
        <f t="shared" si="207"/>
        <v>Answer Required</v>
      </c>
      <c r="W1173" s="6" t="str">
        <f t="shared" si="208"/>
        <v>N/A</v>
      </c>
      <c r="X1173" s="5" t="s">
        <v>2886</v>
      </c>
    </row>
    <row r="1174" spans="1:24" x14ac:dyDescent="0.25">
      <c r="A1174" s="77">
        <f>VLOOKUP(C1174,'BU and Control BU Listing'!A:E,5,FALSE)</f>
        <v>20700</v>
      </c>
      <c r="B1174" s="80" t="s">
        <v>5176</v>
      </c>
      <c r="C1174" s="22" t="str">
        <f t="shared" si="200"/>
        <v>94800</v>
      </c>
      <c r="D1174" s="22" t="str">
        <f t="shared" si="201"/>
        <v>01000</v>
      </c>
      <c r="E1174" s="21" t="str">
        <f>VLOOKUP(B1174,'Table A as of March 2024'!A:G,7,FALSE)</f>
        <v>Southwest VA Higher Educ Ctr</v>
      </c>
      <c r="F1174" s="21" t="str">
        <f>VLOOKUP(B1174,'Table A as of March 2024'!A:H,8,FALSE)</f>
        <v>General Fund</v>
      </c>
      <c r="G1174" s="11" t="str">
        <f>VLOOKUP(B1174,'Table A as of March 2024'!A:I,9,FALSE)</f>
        <v>100</v>
      </c>
      <c r="H1174" t="str">
        <f>VLOOKUP(B1174,'Table A as of March 2024'!A:L,12,FALSE)</f>
        <v>No</v>
      </c>
      <c r="I1174" s="9" t="str">
        <f>VLOOKUP(B1174,'Table A as of March 2024'!A:M,13,FALSE)</f>
        <v>G</v>
      </c>
      <c r="J1174" t="str">
        <f>VLOOKUP(B1174,'Table A as of March 2024'!A:O,15,FALSE)</f>
        <v>U</v>
      </c>
      <c r="K1174" t="str">
        <f>VLOOKUP(G1174,'ACFR Class Vlookup'!A:B,2,FALSE)</f>
        <v>Governmental</v>
      </c>
      <c r="L1174" s="1" t="str">
        <f>VLOOKUP(D1174,'Fund Information'!A:F,6,FALSE)</f>
        <v>General Fund</v>
      </c>
      <c r="M1174" s="6" t="str">
        <f t="shared" si="202"/>
        <v>N/A</v>
      </c>
      <c r="N1174" s="6" t="s">
        <v>2886</v>
      </c>
      <c r="O1174" s="6" t="str">
        <f t="shared" si="203"/>
        <v>N/A</v>
      </c>
      <c r="P1174" s="5" t="s">
        <v>2886</v>
      </c>
      <c r="Q1174" s="6" t="str">
        <f t="shared" si="204"/>
        <v>N/A</v>
      </c>
      <c r="R1174" s="7" t="str">
        <f t="shared" si="198"/>
        <v>No</v>
      </c>
      <c r="S1174" s="5" t="str">
        <f t="shared" si="205"/>
        <v>Answer Required</v>
      </c>
      <c r="T1174" s="6" t="str">
        <f t="shared" si="206"/>
        <v>N/A</v>
      </c>
      <c r="U1174" s="7" t="str">
        <f t="shared" si="199"/>
        <v>No</v>
      </c>
      <c r="V1174" s="5" t="str">
        <f t="shared" si="207"/>
        <v>Answer Required</v>
      </c>
      <c r="W1174" s="6" t="str">
        <f t="shared" si="208"/>
        <v>N/A</v>
      </c>
      <c r="X1174" s="5" t="s">
        <v>2886</v>
      </c>
    </row>
    <row r="1175" spans="1:24" ht="165" x14ac:dyDescent="0.25">
      <c r="A1175" s="77">
        <f>VLOOKUP(C1175,'BU and Control BU Listing'!A:E,5,FALSE)</f>
        <v>20700</v>
      </c>
      <c r="B1175" s="80" t="s">
        <v>6043</v>
      </c>
      <c r="C1175" s="22" t="str">
        <f t="shared" si="200"/>
        <v>94800</v>
      </c>
      <c r="D1175" s="22" t="str">
        <f t="shared" si="201"/>
        <v>10110</v>
      </c>
      <c r="E1175" s="21" t="str">
        <f>VLOOKUP(B1175,'Table A as of March 2024'!A:G,7,FALSE)</f>
        <v>Southwest VA Higher Educ Ctr</v>
      </c>
      <c r="F1175" s="21" t="str">
        <f>VLOOKUP(B1175,'Table A as of March 2024'!A:H,8,FALSE)</f>
        <v>CARESActRlfFd–General-COVID-19</v>
      </c>
      <c r="G1175" s="11" t="str">
        <f>VLOOKUP(B1175,'Table A as of March 2024'!A:I,9,FALSE)</f>
        <v>120</v>
      </c>
      <c r="H1175" t="str">
        <f>VLOOKUP(B1175,'Table A as of March 2024'!A:L,12,FALSE)</f>
        <v>Yes</v>
      </c>
      <c r="I1175" s="9" t="str">
        <f>VLOOKUP(B1175,'Table A as of March 2024'!A:M,13,FALSE)</f>
        <v>V</v>
      </c>
      <c r="J1175" t="str">
        <f>VLOOKUP(B1175,'Table A as of March 2024'!A:O,15,FALSE)</f>
        <v>U</v>
      </c>
      <c r="K1175" t="str">
        <f>VLOOKUP(G1175,'ACFR Class Vlookup'!A:B,2,FALSE)</f>
        <v>Governmental</v>
      </c>
      <c r="L1175" s="1" t="str">
        <f>VLOOKUP(D1175,'Fund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175" s="6" t="str">
        <f t="shared" si="202"/>
        <v>N/A</v>
      </c>
      <c r="N1175" s="6" t="s">
        <v>2886</v>
      </c>
      <c r="O1175" s="6" t="str">
        <f t="shared" si="203"/>
        <v>N/A</v>
      </c>
      <c r="P1175" s="5" t="s">
        <v>2886</v>
      </c>
      <c r="Q1175" s="6" t="str">
        <f t="shared" si="204"/>
        <v>N/A</v>
      </c>
      <c r="R1175" s="7" t="str">
        <f t="shared" si="198"/>
        <v>No</v>
      </c>
      <c r="S1175" s="5" t="str">
        <f t="shared" si="205"/>
        <v>Answer Required</v>
      </c>
      <c r="T1175" s="6" t="str">
        <f t="shared" si="206"/>
        <v>N/A</v>
      </c>
      <c r="U1175" s="7" t="str">
        <f t="shared" si="199"/>
        <v>No</v>
      </c>
      <c r="V1175" s="5" t="str">
        <f t="shared" si="207"/>
        <v>Answer Required</v>
      </c>
      <c r="W1175" s="6" t="str">
        <f t="shared" si="208"/>
        <v>N/A</v>
      </c>
      <c r="X1175" s="5" t="s">
        <v>2886</v>
      </c>
    </row>
    <row r="1176" spans="1:24" x14ac:dyDescent="0.25">
      <c r="A1176" s="77">
        <f>VLOOKUP(C1176,'BU and Control BU Listing'!A:E,5,FALSE)</f>
        <v>20800</v>
      </c>
      <c r="B1176" s="80" t="s">
        <v>3551</v>
      </c>
      <c r="C1176" s="22" t="str">
        <f t="shared" si="200"/>
        <v>20800</v>
      </c>
      <c r="D1176" s="22" t="str">
        <f t="shared" si="201"/>
        <v>01000</v>
      </c>
      <c r="E1176" s="21" t="str">
        <f>VLOOKUP(B1176,'Table A as of March 2024'!A:G,7,FALSE)</f>
        <v>VA Polytech Inst &amp; State Univ</v>
      </c>
      <c r="F1176" s="21" t="str">
        <f>VLOOKUP(B1176,'Table A as of March 2024'!A:H,8,FALSE)</f>
        <v>General Fund</v>
      </c>
      <c r="G1176" s="11" t="str">
        <f>VLOOKUP(B1176,'Table A as of March 2024'!A:I,9,FALSE)</f>
        <v>100</v>
      </c>
      <c r="H1176" t="str">
        <f>VLOOKUP(B1176,'Table A as of March 2024'!A:L,12,FALSE)</f>
        <v>No</v>
      </c>
      <c r="I1176" s="9" t="str">
        <f>VLOOKUP(B1176,'Table A as of March 2024'!A:M,13,FALSE)</f>
        <v>G</v>
      </c>
      <c r="J1176" t="str">
        <f>VLOOKUP(B1176,'Table A as of March 2024'!A:O,15,FALSE)</f>
        <v>U</v>
      </c>
      <c r="K1176" t="str">
        <f>VLOOKUP(G1176,'ACFR Class Vlookup'!A:B,2,FALSE)</f>
        <v>Governmental</v>
      </c>
      <c r="L1176" s="1" t="str">
        <f>VLOOKUP(D1176,'Fund Information'!A:F,6,FALSE)</f>
        <v>General Fund</v>
      </c>
      <c r="M1176" s="6" t="str">
        <f t="shared" si="202"/>
        <v>N/A</v>
      </c>
      <c r="N1176" s="6" t="s">
        <v>2886</v>
      </c>
      <c r="O1176" s="6" t="str">
        <f t="shared" si="203"/>
        <v>N/A</v>
      </c>
      <c r="P1176" s="5" t="s">
        <v>2886</v>
      </c>
      <c r="Q1176" s="6" t="str">
        <f t="shared" si="204"/>
        <v>N/A</v>
      </c>
      <c r="R1176" s="7" t="str">
        <f t="shared" si="198"/>
        <v>No</v>
      </c>
      <c r="S1176" s="5" t="str">
        <f t="shared" si="205"/>
        <v>Answer Required</v>
      </c>
      <c r="T1176" s="6" t="str">
        <f t="shared" si="206"/>
        <v>N/A</v>
      </c>
      <c r="U1176" s="7" t="str">
        <f t="shared" si="199"/>
        <v>No</v>
      </c>
      <c r="V1176" s="5" t="str">
        <f t="shared" si="207"/>
        <v>Answer Required</v>
      </c>
      <c r="W1176" s="6" t="str">
        <f t="shared" si="208"/>
        <v>N/A</v>
      </c>
      <c r="X1176" s="5" t="s">
        <v>2886</v>
      </c>
    </row>
    <row r="1177" spans="1:24" ht="135" x14ac:dyDescent="0.25">
      <c r="A1177" s="77">
        <f>VLOOKUP(C1177,'BU and Control BU Listing'!A:E,5,FALSE)</f>
        <v>20800</v>
      </c>
      <c r="B1177" s="80" t="s">
        <v>5339</v>
      </c>
      <c r="C1177" s="22" t="str">
        <f t="shared" si="200"/>
        <v>20800</v>
      </c>
      <c r="D1177" s="22" t="str">
        <f t="shared" si="201"/>
        <v>07562</v>
      </c>
      <c r="E1177" s="21" t="str">
        <f>VLOOKUP(B1177,'Table A as of March 2024'!A:G,7,FALSE)</f>
        <v>VA Polytech Inst &amp; State Univ</v>
      </c>
      <c r="F1177" s="21" t="str">
        <f>VLOOKUP(B1177,'Table A as of March 2024'!A:H,8,FALSE)</f>
        <v>VA Research Investment Fund–GF</v>
      </c>
      <c r="G1177" s="11" t="str">
        <f>VLOOKUP(B1177,'Table A as of March 2024'!A:I,9,FALSE)</f>
        <v>100</v>
      </c>
      <c r="H1177" t="str">
        <f>VLOOKUP(B1177,'Table A as of March 2024'!A:L,12,FALSE)</f>
        <v>Yes</v>
      </c>
      <c r="I1177" s="9" t="str">
        <f>VLOOKUP(B1177,'Table A as of March 2024'!A:M,13,FALSE)</f>
        <v>U</v>
      </c>
      <c r="J1177" t="str">
        <f>VLOOKUP(B1177,'Table A as of March 2024'!A:O,15,FALSE)</f>
        <v>U</v>
      </c>
      <c r="K1177" t="str">
        <f>VLOOKUP(G1177,'ACFR Class Vlookup'!A:B,2,FALSE)</f>
        <v>Governmental</v>
      </c>
      <c r="L1177" s="1" t="str">
        <f>VLOOKUP(D1177,'Fund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177" s="6" t="str">
        <f t="shared" si="202"/>
        <v>N/A</v>
      </c>
      <c r="N1177" s="6" t="s">
        <v>2886</v>
      </c>
      <c r="O1177" s="6" t="str">
        <f t="shared" si="203"/>
        <v>N/A</v>
      </c>
      <c r="P1177" s="5" t="s">
        <v>2886</v>
      </c>
      <c r="Q1177" s="6" t="str">
        <f t="shared" si="204"/>
        <v>N/A</v>
      </c>
      <c r="R1177" s="7" t="str">
        <f t="shared" si="198"/>
        <v>No</v>
      </c>
      <c r="S1177" s="5" t="str">
        <f t="shared" si="205"/>
        <v>Answer Required</v>
      </c>
      <c r="T1177" s="6" t="str">
        <f t="shared" si="206"/>
        <v>N/A</v>
      </c>
      <c r="U1177" s="7" t="str">
        <f t="shared" si="199"/>
        <v>No</v>
      </c>
      <c r="V1177" s="5" t="str">
        <f t="shared" si="207"/>
        <v>Answer Required</v>
      </c>
      <c r="W1177" s="6" t="str">
        <f t="shared" si="208"/>
        <v>N/A</v>
      </c>
      <c r="X1177" s="5" t="s">
        <v>2886</v>
      </c>
    </row>
    <row r="1178" spans="1:24" x14ac:dyDescent="0.25">
      <c r="A1178" s="77">
        <f>VLOOKUP(C1178,'BU and Control BU Listing'!A:E,5,FALSE)</f>
        <v>20800</v>
      </c>
      <c r="B1178" s="80" t="s">
        <v>3760</v>
      </c>
      <c r="C1178" s="22" t="str">
        <f t="shared" si="200"/>
        <v>22900</v>
      </c>
      <c r="D1178" s="22" t="str">
        <f t="shared" si="201"/>
        <v>01000</v>
      </c>
      <c r="E1178" s="21" t="str">
        <f>VLOOKUP(B1178,'Table A as of March 2024'!A:G,7,FALSE)</f>
        <v>Coop Extension &amp; Agr Experimnt</v>
      </c>
      <c r="F1178" s="21" t="str">
        <f>VLOOKUP(B1178,'Table A as of March 2024'!A:H,8,FALSE)</f>
        <v>General Fund</v>
      </c>
      <c r="G1178" s="11" t="str">
        <f>VLOOKUP(B1178,'Table A as of March 2024'!A:I,9,FALSE)</f>
        <v>100</v>
      </c>
      <c r="H1178" t="str">
        <f>VLOOKUP(B1178,'Table A as of March 2024'!A:L,12,FALSE)</f>
        <v>No</v>
      </c>
      <c r="I1178" s="9" t="str">
        <f>VLOOKUP(B1178,'Table A as of March 2024'!A:M,13,FALSE)</f>
        <v>G</v>
      </c>
      <c r="J1178" t="str">
        <f>VLOOKUP(B1178,'Table A as of March 2024'!A:O,15,FALSE)</f>
        <v>U</v>
      </c>
      <c r="K1178" t="str">
        <f>VLOOKUP(G1178,'ACFR Class Vlookup'!A:B,2,FALSE)</f>
        <v>Governmental</v>
      </c>
      <c r="L1178" s="1" t="str">
        <f>VLOOKUP(D1178,'Fund Information'!A:F,6,FALSE)</f>
        <v>General Fund</v>
      </c>
      <c r="M1178" s="6" t="str">
        <f t="shared" si="202"/>
        <v>N/A</v>
      </c>
      <c r="N1178" s="6" t="s">
        <v>2886</v>
      </c>
      <c r="O1178" s="6" t="str">
        <f t="shared" si="203"/>
        <v>N/A</v>
      </c>
      <c r="P1178" s="5" t="s">
        <v>2886</v>
      </c>
      <c r="Q1178" s="6" t="str">
        <f t="shared" si="204"/>
        <v>N/A</v>
      </c>
      <c r="R1178" s="7" t="str">
        <f t="shared" si="198"/>
        <v>No</v>
      </c>
      <c r="S1178" s="5" t="str">
        <f t="shared" si="205"/>
        <v>Answer Required</v>
      </c>
      <c r="T1178" s="6" t="str">
        <f t="shared" si="206"/>
        <v>N/A</v>
      </c>
      <c r="U1178" s="7" t="str">
        <f t="shared" si="199"/>
        <v>No</v>
      </c>
      <c r="V1178" s="5" t="str">
        <f t="shared" si="207"/>
        <v>Answer Required</v>
      </c>
      <c r="W1178" s="6" t="str">
        <f t="shared" si="208"/>
        <v>N/A</v>
      </c>
      <c r="X1178" s="5" t="s">
        <v>2886</v>
      </c>
    </row>
    <row r="1179" spans="1:24" ht="45" x14ac:dyDescent="0.25">
      <c r="A1179" s="77">
        <f>VLOOKUP(C1179,'BU and Control BU Listing'!A:E,5,FALSE)</f>
        <v>20800</v>
      </c>
      <c r="B1179" s="80" t="s">
        <v>9133</v>
      </c>
      <c r="C1179" s="22" t="str">
        <f t="shared" si="200"/>
        <v>22900</v>
      </c>
      <c r="D1179" s="22" t="str">
        <f t="shared" si="201"/>
        <v>09650</v>
      </c>
      <c r="E1179" s="21" t="s">
        <v>2669</v>
      </c>
      <c r="F1179" s="21" t="s">
        <v>2090</v>
      </c>
      <c r="G1179" s="11" t="s">
        <v>2236</v>
      </c>
      <c r="H1179" t="s">
        <v>2890</v>
      </c>
      <c r="I1179" s="9" t="s">
        <v>2240</v>
      </c>
      <c r="J1179" t="s">
        <v>2241</v>
      </c>
      <c r="K1179" t="str">
        <f>VLOOKUP(G1179,'ACFR Class Vlookup'!A:B,2,FALSE)</f>
        <v>Governmental</v>
      </c>
      <c r="L1179" s="1" t="str">
        <f>VLOOKUP(D1179,'Fund Information'!A:F,6,FALSE)</f>
        <v>Fund established to pay the pre-planning or detailed planning costs of capital outlay projects that have been approved for pre-planning or detailed planning by the general assembly.</v>
      </c>
      <c r="M1179" s="6" t="str">
        <f t="shared" si="202"/>
        <v>N/A</v>
      </c>
      <c r="N1179" s="6" t="s">
        <v>2886</v>
      </c>
      <c r="O1179" s="6" t="str">
        <f t="shared" si="203"/>
        <v>N/A</v>
      </c>
      <c r="P1179" s="5" t="s">
        <v>2886</v>
      </c>
      <c r="Q1179" s="6" t="str">
        <f t="shared" si="204"/>
        <v>N/A</v>
      </c>
      <c r="R1179" s="7" t="str">
        <f t="shared" si="198"/>
        <v>No</v>
      </c>
      <c r="S1179" s="5" t="str">
        <f t="shared" si="205"/>
        <v>Answer Required</v>
      </c>
      <c r="T1179" s="6" t="str">
        <f t="shared" si="206"/>
        <v>N/A</v>
      </c>
      <c r="U1179" s="7" t="str">
        <f t="shared" si="199"/>
        <v>Yes</v>
      </c>
      <c r="V1179" s="5" t="str">
        <f t="shared" si="207"/>
        <v>Answer Required</v>
      </c>
      <c r="W1179" s="6" t="str">
        <f t="shared" si="208"/>
        <v>N/A</v>
      </c>
      <c r="X1179" s="5" t="s">
        <v>2886</v>
      </c>
    </row>
    <row r="1180" spans="1:24" x14ac:dyDescent="0.25">
      <c r="A1180" s="77">
        <f>VLOOKUP(C1180,'BU and Control BU Listing'!A:E,5,FALSE)</f>
        <v>21100</v>
      </c>
      <c r="B1180" s="80" t="s">
        <v>3575</v>
      </c>
      <c r="C1180" s="22" t="str">
        <f t="shared" si="200"/>
        <v>21100</v>
      </c>
      <c r="D1180" s="22" t="str">
        <f t="shared" si="201"/>
        <v>01000</v>
      </c>
      <c r="E1180" s="21" t="str">
        <f>VLOOKUP(B1180,'Table A as of March 2024'!A:G,7,FALSE)</f>
        <v>Virginia Military Institute</v>
      </c>
      <c r="F1180" s="21" t="str">
        <f>VLOOKUP(B1180,'Table A as of March 2024'!A:H,8,FALSE)</f>
        <v>General Fund</v>
      </c>
      <c r="G1180" s="11" t="str">
        <f>VLOOKUP(B1180,'Table A as of March 2024'!A:I,9,FALSE)</f>
        <v>100</v>
      </c>
      <c r="H1180" t="str">
        <f>VLOOKUP(B1180,'Table A as of March 2024'!A:L,12,FALSE)</f>
        <v>No</v>
      </c>
      <c r="I1180" s="9" t="str">
        <f>VLOOKUP(B1180,'Table A as of March 2024'!A:M,13,FALSE)</f>
        <v>G</v>
      </c>
      <c r="J1180" t="str">
        <f>VLOOKUP(B1180,'Table A as of March 2024'!A:O,15,FALSE)</f>
        <v>U</v>
      </c>
      <c r="K1180" t="str">
        <f>VLOOKUP(G1180,'ACFR Class Vlookup'!A:B,2,FALSE)</f>
        <v>Governmental</v>
      </c>
      <c r="L1180" s="1" t="str">
        <f>VLOOKUP(D1180,'Fund Information'!A:F,6,FALSE)</f>
        <v>General Fund</v>
      </c>
      <c r="M1180" s="6" t="str">
        <f t="shared" si="202"/>
        <v>N/A</v>
      </c>
      <c r="N1180" s="6" t="s">
        <v>2886</v>
      </c>
      <c r="O1180" s="6" t="str">
        <f t="shared" si="203"/>
        <v>N/A</v>
      </c>
      <c r="P1180" s="5" t="s">
        <v>2886</v>
      </c>
      <c r="Q1180" s="6" t="str">
        <f t="shared" si="204"/>
        <v>N/A</v>
      </c>
      <c r="R1180" s="7" t="str">
        <f t="shared" ref="R1180:R1243" si="209">IF(J1180="R","Yes","No")</f>
        <v>No</v>
      </c>
      <c r="S1180" s="5" t="str">
        <f t="shared" si="205"/>
        <v>Answer Required</v>
      </c>
      <c r="T1180" s="6" t="str">
        <f t="shared" si="206"/>
        <v>N/A</v>
      </c>
      <c r="U1180" s="7" t="str">
        <f t="shared" ref="U1180:U1243" si="210">IF(J1180="C","Yes","No")</f>
        <v>No</v>
      </c>
      <c r="V1180" s="5" t="str">
        <f t="shared" si="207"/>
        <v>Answer Required</v>
      </c>
      <c r="W1180" s="6" t="str">
        <f t="shared" si="208"/>
        <v>N/A</v>
      </c>
      <c r="X1180" s="5" t="s">
        <v>2886</v>
      </c>
    </row>
    <row r="1181" spans="1:24" ht="45" x14ac:dyDescent="0.25">
      <c r="A1181" s="77">
        <f>VLOOKUP(C1181,'BU and Control BU Listing'!A:E,5,FALSE)</f>
        <v>21100</v>
      </c>
      <c r="B1181" s="80" t="s">
        <v>8837</v>
      </c>
      <c r="C1181" s="22" t="str">
        <f t="shared" si="200"/>
        <v>21100</v>
      </c>
      <c r="D1181" s="22" t="str">
        <f t="shared" si="201"/>
        <v>09650</v>
      </c>
      <c r="E1181" s="21" t="str">
        <f>VLOOKUP(B1181,'Table A as of March 2024'!A:G,7,FALSE)</f>
        <v>Virginia Military Institute</v>
      </c>
      <c r="F1181" s="21" t="str">
        <f>VLOOKUP(B1181,'Table A as of March 2024'!A:H,8,FALSE)</f>
        <v>Central Capital Planning Fund</v>
      </c>
      <c r="G1181" s="11" t="str">
        <f>VLOOKUP(B1181,'Table A as of March 2024'!A:I,9,FALSE)</f>
        <v>100</v>
      </c>
      <c r="H1181" t="str">
        <f>VLOOKUP(B1181,'Table A as of March 2024'!A:L,12,FALSE)</f>
        <v>No</v>
      </c>
      <c r="I1181" s="9" t="str">
        <f>VLOOKUP(B1181,'Table A as of March 2024'!A:M,13,FALSE)</f>
        <v>U</v>
      </c>
      <c r="J1181" t="str">
        <f>VLOOKUP(B1181,'Table A as of March 2024'!A:O,15,FALSE)</f>
        <v>C</v>
      </c>
      <c r="K1181" t="str">
        <f>VLOOKUP(G1181,'ACFR Class Vlookup'!A:B,2,FALSE)</f>
        <v>Governmental</v>
      </c>
      <c r="L1181" s="1" t="str">
        <f>VLOOKUP(D1181,'Fund Information'!A:F,6,FALSE)</f>
        <v>Fund established to pay the pre-planning or detailed planning costs of capital outlay projects that have been approved for pre-planning or detailed planning by the general assembly.</v>
      </c>
      <c r="M1181" s="6" t="str">
        <f t="shared" si="202"/>
        <v>N/A</v>
      </c>
      <c r="N1181" s="6" t="s">
        <v>2886</v>
      </c>
      <c r="O1181" s="6" t="str">
        <f t="shared" si="203"/>
        <v>N/A</v>
      </c>
      <c r="P1181" s="5" t="s">
        <v>2886</v>
      </c>
      <c r="Q1181" s="6" t="str">
        <f t="shared" si="204"/>
        <v>N/A</v>
      </c>
      <c r="R1181" s="7" t="str">
        <f t="shared" si="209"/>
        <v>No</v>
      </c>
      <c r="S1181" s="5" t="str">
        <f t="shared" si="205"/>
        <v>Answer Required</v>
      </c>
      <c r="T1181" s="6" t="str">
        <f t="shared" si="206"/>
        <v>N/A</v>
      </c>
      <c r="U1181" s="7" t="str">
        <f t="shared" si="210"/>
        <v>Yes</v>
      </c>
      <c r="V1181" s="5" t="str">
        <f t="shared" si="207"/>
        <v>Answer Required</v>
      </c>
      <c r="W1181" s="6" t="str">
        <f t="shared" si="208"/>
        <v>N/A</v>
      </c>
      <c r="X1181" s="5" t="s">
        <v>2886</v>
      </c>
    </row>
    <row r="1182" spans="1:24" x14ac:dyDescent="0.25">
      <c r="A1182" s="77">
        <f>VLOOKUP(C1182,'BU and Control BU Listing'!A:E,5,FALSE)</f>
        <v>21200</v>
      </c>
      <c r="B1182" s="80" t="s">
        <v>3593</v>
      </c>
      <c r="C1182" s="22" t="str">
        <f t="shared" si="200"/>
        <v>21200</v>
      </c>
      <c r="D1182" s="22" t="str">
        <f t="shared" si="201"/>
        <v>01000</v>
      </c>
      <c r="E1182" s="21" t="str">
        <f>VLOOKUP(B1182,'Table A as of March 2024'!A:G,7,FALSE)</f>
        <v>Virginia State University</v>
      </c>
      <c r="F1182" s="21" t="str">
        <f>VLOOKUP(B1182,'Table A as of March 2024'!A:H,8,FALSE)</f>
        <v>General Fund</v>
      </c>
      <c r="G1182" s="11" t="str">
        <f>VLOOKUP(B1182,'Table A as of March 2024'!A:I,9,FALSE)</f>
        <v>100</v>
      </c>
      <c r="H1182" t="str">
        <f>VLOOKUP(B1182,'Table A as of March 2024'!A:L,12,FALSE)</f>
        <v>No</v>
      </c>
      <c r="I1182" s="9" t="str">
        <f>VLOOKUP(B1182,'Table A as of March 2024'!A:M,13,FALSE)</f>
        <v>G</v>
      </c>
      <c r="J1182" t="str">
        <f>VLOOKUP(B1182,'Table A as of March 2024'!A:O,15,FALSE)</f>
        <v>U</v>
      </c>
      <c r="K1182" t="str">
        <f>VLOOKUP(G1182,'ACFR Class Vlookup'!A:B,2,FALSE)</f>
        <v>Governmental</v>
      </c>
      <c r="L1182" s="1" t="str">
        <f>VLOOKUP(D1182,'Fund Information'!A:F,6,FALSE)</f>
        <v>General Fund</v>
      </c>
      <c r="M1182" s="6" t="str">
        <f t="shared" si="202"/>
        <v>N/A</v>
      </c>
      <c r="N1182" s="6" t="s">
        <v>2886</v>
      </c>
      <c r="O1182" s="6" t="str">
        <f t="shared" si="203"/>
        <v>N/A</v>
      </c>
      <c r="P1182" s="5" t="s">
        <v>2886</v>
      </c>
      <c r="Q1182" s="6" t="str">
        <f t="shared" si="204"/>
        <v>N/A</v>
      </c>
      <c r="R1182" s="7" t="str">
        <f t="shared" si="209"/>
        <v>No</v>
      </c>
      <c r="S1182" s="5" t="str">
        <f t="shared" si="205"/>
        <v>Answer Required</v>
      </c>
      <c r="T1182" s="6" t="str">
        <f t="shared" si="206"/>
        <v>N/A</v>
      </c>
      <c r="U1182" s="7" t="str">
        <f t="shared" si="210"/>
        <v>No</v>
      </c>
      <c r="V1182" s="5" t="str">
        <f t="shared" si="207"/>
        <v>Answer Required</v>
      </c>
      <c r="W1182" s="6" t="str">
        <f t="shared" si="208"/>
        <v>N/A</v>
      </c>
      <c r="X1182" s="5" t="s">
        <v>2886</v>
      </c>
    </row>
    <row r="1183" spans="1:24" ht="60" x14ac:dyDescent="0.25">
      <c r="A1183" s="77">
        <f>VLOOKUP(C1183,'BU and Control BU Listing'!A:E,5,FALSE)</f>
        <v>21200</v>
      </c>
      <c r="B1183" s="80" t="s">
        <v>8838</v>
      </c>
      <c r="C1183" s="22" t="str">
        <f t="shared" si="200"/>
        <v>21200</v>
      </c>
      <c r="D1183" s="22" t="str">
        <f t="shared" si="201"/>
        <v>02460</v>
      </c>
      <c r="E1183" s="21" t="str">
        <f>VLOOKUP(B1183,'Table A as of March 2024'!A:G,7,FALSE)</f>
        <v>Virginia State University</v>
      </c>
      <c r="F1183" s="21" t="str">
        <f>VLOOKUP(B1183,'Table A as of March 2024'!A:H,8,FALSE)</f>
        <v>Disaster Recovery Fund</v>
      </c>
      <c r="G1183" s="11" t="str">
        <f>VLOOKUP(B1183,'Table A as of March 2024'!A:I,9,FALSE)</f>
        <v>100</v>
      </c>
      <c r="H1183" t="str">
        <f>VLOOKUP(B1183,'Table A as of March 2024'!A:L,12,FALSE)</f>
        <v>Yes</v>
      </c>
      <c r="I1183" s="9" t="str">
        <f>VLOOKUP(B1183,'Table A as of March 2024'!A:M,13,FALSE)</f>
        <v>U</v>
      </c>
      <c r="J1183" t="str">
        <f>VLOOKUP(B1183,'Table A as of March 2024'!A:O,15,FALSE)</f>
        <v>U</v>
      </c>
      <c r="K1183" t="str">
        <f>VLOOKUP(G1183,'ACFR Class Vlookup'!A:B,2,FALSE)</f>
        <v>Governmental</v>
      </c>
      <c r="L1183" s="1" t="str">
        <f>VLOOKUP(D1183,'Fund Information'!A:F,6,FALSE)</f>
        <v>Per COV § 44-146.18.1, this fund accounts for General Fund Sum Sufficient Appropriations.  Funds are used when the Governor declares a "state of emergency"; can be used for anything related to the state of emergency.</v>
      </c>
      <c r="M1183" s="6" t="str">
        <f t="shared" si="202"/>
        <v>N/A</v>
      </c>
      <c r="N1183" s="6" t="s">
        <v>2886</v>
      </c>
      <c r="O1183" s="6" t="str">
        <f t="shared" si="203"/>
        <v>N/A</v>
      </c>
      <c r="P1183" s="5" t="s">
        <v>2886</v>
      </c>
      <c r="Q1183" s="6" t="str">
        <f t="shared" si="204"/>
        <v>N/A</v>
      </c>
      <c r="R1183" s="7" t="str">
        <f t="shared" si="209"/>
        <v>No</v>
      </c>
      <c r="S1183" s="5" t="str">
        <f t="shared" si="205"/>
        <v>Answer Required</v>
      </c>
      <c r="T1183" s="6" t="str">
        <f t="shared" si="206"/>
        <v>N/A</v>
      </c>
      <c r="U1183" s="7" t="str">
        <f t="shared" si="210"/>
        <v>No</v>
      </c>
      <c r="V1183" s="5" t="str">
        <f t="shared" si="207"/>
        <v>Answer Required</v>
      </c>
      <c r="W1183" s="6" t="str">
        <f t="shared" si="208"/>
        <v>N/A</v>
      </c>
      <c r="X1183" s="5" t="s">
        <v>2886</v>
      </c>
    </row>
    <row r="1184" spans="1:24" ht="45" x14ac:dyDescent="0.25">
      <c r="A1184" s="77">
        <f>VLOOKUP(C1184,'BU and Control BU Listing'!A:E,5,FALSE)</f>
        <v>21200</v>
      </c>
      <c r="B1184" s="80" t="s">
        <v>3621</v>
      </c>
      <c r="C1184" s="22" t="str">
        <f t="shared" si="200"/>
        <v>21200</v>
      </c>
      <c r="D1184" s="22" t="str">
        <f t="shared" si="201"/>
        <v>09650</v>
      </c>
      <c r="E1184" s="21" t="str">
        <f>VLOOKUP(B1184,'Table A as of March 2024'!A:G,7,FALSE)</f>
        <v>Virginia State University</v>
      </c>
      <c r="F1184" s="21" t="str">
        <f>VLOOKUP(B1184,'Table A as of March 2024'!A:H,8,FALSE)</f>
        <v>Central Capital Planning Fund</v>
      </c>
      <c r="G1184" s="11" t="str">
        <f>VLOOKUP(B1184,'Table A as of March 2024'!A:I,9,FALSE)</f>
        <v>100</v>
      </c>
      <c r="H1184" t="str">
        <f>VLOOKUP(B1184,'Table A as of March 2024'!A:L,12,FALSE)</f>
        <v>No</v>
      </c>
      <c r="I1184" s="9" t="str">
        <f>VLOOKUP(B1184,'Table A as of March 2024'!A:M,13,FALSE)</f>
        <v>U</v>
      </c>
      <c r="J1184" t="str">
        <f>VLOOKUP(B1184,'Table A as of March 2024'!A:O,15,FALSE)</f>
        <v>C</v>
      </c>
      <c r="K1184" t="str">
        <f>VLOOKUP(G1184,'ACFR Class Vlookup'!A:B,2,FALSE)</f>
        <v>Governmental</v>
      </c>
      <c r="L1184" s="1" t="str">
        <f>VLOOKUP(D1184,'Fund Information'!A:F,6,FALSE)</f>
        <v>Fund established to pay the pre-planning or detailed planning costs of capital outlay projects that have been approved for pre-planning or detailed planning by the general assembly.</v>
      </c>
      <c r="M1184" s="6" t="str">
        <f t="shared" si="202"/>
        <v>N/A</v>
      </c>
      <c r="N1184" s="6" t="s">
        <v>2886</v>
      </c>
      <c r="O1184" s="6" t="str">
        <f t="shared" si="203"/>
        <v>N/A</v>
      </c>
      <c r="P1184" s="5" t="s">
        <v>2886</v>
      </c>
      <c r="Q1184" s="6" t="str">
        <f t="shared" si="204"/>
        <v>N/A</v>
      </c>
      <c r="R1184" s="7" t="str">
        <f t="shared" si="209"/>
        <v>No</v>
      </c>
      <c r="S1184" s="5" t="str">
        <f t="shared" si="205"/>
        <v>Answer Required</v>
      </c>
      <c r="T1184" s="6" t="str">
        <f t="shared" si="206"/>
        <v>N/A</v>
      </c>
      <c r="U1184" s="7" t="str">
        <f t="shared" si="210"/>
        <v>Yes</v>
      </c>
      <c r="V1184" s="5" t="str">
        <f t="shared" si="207"/>
        <v>Answer Required</v>
      </c>
      <c r="W1184" s="6" t="str">
        <f t="shared" si="208"/>
        <v>N/A</v>
      </c>
      <c r="X1184" s="5" t="s">
        <v>2886</v>
      </c>
    </row>
    <row r="1185" spans="1:24" x14ac:dyDescent="0.25">
      <c r="A1185" s="77">
        <f>VLOOKUP(C1185,'BU and Control BU Listing'!A:E,5,FALSE)</f>
        <v>21300</v>
      </c>
      <c r="B1185" s="80" t="s">
        <v>3622</v>
      </c>
      <c r="C1185" s="22" t="str">
        <f t="shared" si="200"/>
        <v>21300</v>
      </c>
      <c r="D1185" s="22" t="str">
        <f t="shared" si="201"/>
        <v>01000</v>
      </c>
      <c r="E1185" s="21" t="str">
        <f>VLOOKUP(B1185,'Table A as of March 2024'!A:G,7,FALSE)</f>
        <v>Norfolk State University</v>
      </c>
      <c r="F1185" s="21" t="str">
        <f>VLOOKUP(B1185,'Table A as of March 2024'!A:H,8,FALSE)</f>
        <v>General Fund</v>
      </c>
      <c r="G1185" s="11" t="str">
        <f>VLOOKUP(B1185,'Table A as of March 2024'!A:I,9,FALSE)</f>
        <v>100</v>
      </c>
      <c r="H1185" t="str">
        <f>VLOOKUP(B1185,'Table A as of March 2024'!A:L,12,FALSE)</f>
        <v>No</v>
      </c>
      <c r="I1185" s="9" t="str">
        <f>VLOOKUP(B1185,'Table A as of March 2024'!A:M,13,FALSE)</f>
        <v>G</v>
      </c>
      <c r="J1185" t="str">
        <f>VLOOKUP(B1185,'Table A as of March 2024'!A:O,15,FALSE)</f>
        <v>U</v>
      </c>
      <c r="K1185" t="str">
        <f>VLOOKUP(G1185,'ACFR Class Vlookup'!A:B,2,FALSE)</f>
        <v>Governmental</v>
      </c>
      <c r="L1185" s="1" t="str">
        <f>VLOOKUP(D1185,'Fund Information'!A:F,6,FALSE)</f>
        <v>General Fund</v>
      </c>
      <c r="M1185" s="6" t="str">
        <f t="shared" si="202"/>
        <v>N/A</v>
      </c>
      <c r="N1185" s="6" t="s">
        <v>2886</v>
      </c>
      <c r="O1185" s="6" t="str">
        <f t="shared" si="203"/>
        <v>N/A</v>
      </c>
      <c r="P1185" s="5" t="s">
        <v>2886</v>
      </c>
      <c r="Q1185" s="6" t="str">
        <f t="shared" si="204"/>
        <v>N/A</v>
      </c>
      <c r="R1185" s="7" t="str">
        <f t="shared" si="209"/>
        <v>No</v>
      </c>
      <c r="S1185" s="5" t="str">
        <f t="shared" si="205"/>
        <v>Answer Required</v>
      </c>
      <c r="T1185" s="6" t="str">
        <f t="shared" si="206"/>
        <v>N/A</v>
      </c>
      <c r="U1185" s="7" t="str">
        <f t="shared" si="210"/>
        <v>No</v>
      </c>
      <c r="V1185" s="5" t="str">
        <f t="shared" si="207"/>
        <v>Answer Required</v>
      </c>
      <c r="W1185" s="6" t="str">
        <f t="shared" si="208"/>
        <v>N/A</v>
      </c>
      <c r="X1185" s="5" t="s">
        <v>2886</v>
      </c>
    </row>
    <row r="1186" spans="1:24" ht="135" x14ac:dyDescent="0.25">
      <c r="A1186" s="77">
        <f>VLOOKUP(C1186,'BU and Control BU Listing'!A:E,5,FALSE)</f>
        <v>21300</v>
      </c>
      <c r="B1186" s="80" t="s">
        <v>5821</v>
      </c>
      <c r="C1186" s="22" t="str">
        <f t="shared" si="200"/>
        <v>21300</v>
      </c>
      <c r="D1186" s="22" t="str">
        <f t="shared" si="201"/>
        <v>07562</v>
      </c>
      <c r="E1186" s="21" t="str">
        <f>VLOOKUP(B1186,'Table A as of March 2024'!A:G,7,FALSE)</f>
        <v>Norfolk State University</v>
      </c>
      <c r="F1186" s="21" t="str">
        <f>VLOOKUP(B1186,'Table A as of March 2024'!A:H,8,FALSE)</f>
        <v>VA Research Investment Fund–GF</v>
      </c>
      <c r="G1186" s="11" t="str">
        <f>VLOOKUP(B1186,'Table A as of March 2024'!A:I,9,FALSE)</f>
        <v>100</v>
      </c>
      <c r="H1186" t="str">
        <f>VLOOKUP(B1186,'Table A as of March 2024'!A:L,12,FALSE)</f>
        <v>Yes</v>
      </c>
      <c r="I1186" s="9" t="str">
        <f>VLOOKUP(B1186,'Table A as of March 2024'!A:M,13,FALSE)</f>
        <v>U</v>
      </c>
      <c r="J1186" t="str">
        <f>VLOOKUP(B1186,'Table A as of March 2024'!A:O,15,FALSE)</f>
        <v>U</v>
      </c>
      <c r="K1186" t="str">
        <f>VLOOKUP(G1186,'ACFR Class Vlookup'!A:B,2,FALSE)</f>
        <v>Governmental</v>
      </c>
      <c r="L1186" s="1" t="str">
        <f>VLOOKUP(D1186,'Fund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186" s="6" t="str">
        <f t="shared" si="202"/>
        <v>N/A</v>
      </c>
      <c r="N1186" s="6" t="s">
        <v>2886</v>
      </c>
      <c r="O1186" s="6" t="str">
        <f t="shared" si="203"/>
        <v>N/A</v>
      </c>
      <c r="P1186" s="5" t="s">
        <v>2886</v>
      </c>
      <c r="Q1186" s="6" t="str">
        <f t="shared" si="204"/>
        <v>N/A</v>
      </c>
      <c r="R1186" s="7" t="str">
        <f t="shared" si="209"/>
        <v>No</v>
      </c>
      <c r="S1186" s="5" t="str">
        <f t="shared" si="205"/>
        <v>Answer Required</v>
      </c>
      <c r="T1186" s="6" t="str">
        <f t="shared" si="206"/>
        <v>N/A</v>
      </c>
      <c r="U1186" s="7" t="str">
        <f t="shared" si="210"/>
        <v>No</v>
      </c>
      <c r="V1186" s="5" t="str">
        <f t="shared" si="207"/>
        <v>Answer Required</v>
      </c>
      <c r="W1186" s="6" t="str">
        <f t="shared" si="208"/>
        <v>N/A</v>
      </c>
      <c r="X1186" s="5" t="s">
        <v>2886</v>
      </c>
    </row>
    <row r="1187" spans="1:24" ht="45" x14ac:dyDescent="0.25">
      <c r="A1187" s="77">
        <f>VLOOKUP(C1187,'BU and Control BU Listing'!A:E,5,FALSE)</f>
        <v>21300</v>
      </c>
      <c r="B1187" s="80" t="s">
        <v>3643</v>
      </c>
      <c r="C1187" s="22" t="str">
        <f t="shared" si="200"/>
        <v>21300</v>
      </c>
      <c r="D1187" s="22" t="str">
        <f t="shared" si="201"/>
        <v>09650</v>
      </c>
      <c r="E1187" s="21" t="str">
        <f>VLOOKUP(B1187,'Table A as of March 2024'!A:G,7,FALSE)</f>
        <v>Norfolk State University</v>
      </c>
      <c r="F1187" s="21" t="str">
        <f>VLOOKUP(B1187,'Table A as of March 2024'!A:H,8,FALSE)</f>
        <v>Central Capital Planning Fund</v>
      </c>
      <c r="G1187" s="11" t="str">
        <f>VLOOKUP(B1187,'Table A as of March 2024'!A:I,9,FALSE)</f>
        <v>100</v>
      </c>
      <c r="H1187" t="str">
        <f>VLOOKUP(B1187,'Table A as of March 2024'!A:L,12,FALSE)</f>
        <v>No</v>
      </c>
      <c r="I1187" s="9" t="str">
        <f>VLOOKUP(B1187,'Table A as of March 2024'!A:M,13,FALSE)</f>
        <v>U</v>
      </c>
      <c r="J1187" t="str">
        <f>VLOOKUP(B1187,'Table A as of March 2024'!A:O,15,FALSE)</f>
        <v>C</v>
      </c>
      <c r="K1187" t="str">
        <f>VLOOKUP(G1187,'ACFR Class Vlookup'!A:B,2,FALSE)</f>
        <v>Governmental</v>
      </c>
      <c r="L1187" s="1" t="str">
        <f>VLOOKUP(D1187,'Fund Information'!A:F,6,FALSE)</f>
        <v>Fund established to pay the pre-planning or detailed planning costs of capital outlay projects that have been approved for pre-planning or detailed planning by the general assembly.</v>
      </c>
      <c r="M1187" s="6" t="str">
        <f t="shared" si="202"/>
        <v>N/A</v>
      </c>
      <c r="N1187" s="6" t="s">
        <v>2886</v>
      </c>
      <c r="O1187" s="6" t="str">
        <f t="shared" si="203"/>
        <v>N/A</v>
      </c>
      <c r="P1187" s="5" t="s">
        <v>2886</v>
      </c>
      <c r="Q1187" s="6" t="str">
        <f t="shared" si="204"/>
        <v>N/A</v>
      </c>
      <c r="R1187" s="7" t="str">
        <f t="shared" si="209"/>
        <v>No</v>
      </c>
      <c r="S1187" s="5" t="str">
        <f t="shared" si="205"/>
        <v>Answer Required</v>
      </c>
      <c r="T1187" s="6" t="str">
        <f t="shared" si="206"/>
        <v>N/A</v>
      </c>
      <c r="U1187" s="7" t="str">
        <f t="shared" si="210"/>
        <v>Yes</v>
      </c>
      <c r="V1187" s="5" t="str">
        <f t="shared" si="207"/>
        <v>Answer Required</v>
      </c>
      <c r="W1187" s="6" t="str">
        <f t="shared" si="208"/>
        <v>N/A</v>
      </c>
      <c r="X1187" s="5" t="s">
        <v>2886</v>
      </c>
    </row>
    <row r="1188" spans="1:24" x14ac:dyDescent="0.25">
      <c r="A1188" s="77">
        <f>VLOOKUP(C1188,'BU and Control BU Listing'!A:E,5,FALSE)</f>
        <v>21400</v>
      </c>
      <c r="B1188" s="80" t="s">
        <v>3644</v>
      </c>
      <c r="C1188" s="22" t="str">
        <f t="shared" si="200"/>
        <v>21400</v>
      </c>
      <c r="D1188" s="22" t="str">
        <f t="shared" si="201"/>
        <v>01000</v>
      </c>
      <c r="E1188" s="21" t="str">
        <f>VLOOKUP(B1188,'Table A as of March 2024'!A:G,7,FALSE)</f>
        <v>Longwood University</v>
      </c>
      <c r="F1188" s="21" t="str">
        <f>VLOOKUP(B1188,'Table A as of March 2024'!A:H,8,FALSE)</f>
        <v>General Fund</v>
      </c>
      <c r="G1188" s="11" t="str">
        <f>VLOOKUP(B1188,'Table A as of March 2024'!A:I,9,FALSE)</f>
        <v>100</v>
      </c>
      <c r="H1188" t="str">
        <f>VLOOKUP(B1188,'Table A as of March 2024'!A:L,12,FALSE)</f>
        <v>No</v>
      </c>
      <c r="I1188" s="9" t="str">
        <f>VLOOKUP(B1188,'Table A as of March 2024'!A:M,13,FALSE)</f>
        <v>G</v>
      </c>
      <c r="J1188" t="str">
        <f>VLOOKUP(B1188,'Table A as of March 2024'!A:O,15,FALSE)</f>
        <v>U</v>
      </c>
      <c r="K1188" t="str">
        <f>VLOOKUP(G1188,'ACFR Class Vlookup'!A:B,2,FALSE)</f>
        <v>Governmental</v>
      </c>
      <c r="L1188" s="1" t="str">
        <f>VLOOKUP(D1188,'Fund Information'!A:F,6,FALSE)</f>
        <v>General Fund</v>
      </c>
      <c r="M1188" s="6" t="str">
        <f t="shared" si="202"/>
        <v>N/A</v>
      </c>
      <c r="N1188" s="6" t="s">
        <v>2886</v>
      </c>
      <c r="O1188" s="6" t="str">
        <f t="shared" si="203"/>
        <v>N/A</v>
      </c>
      <c r="P1188" s="5" t="s">
        <v>2886</v>
      </c>
      <c r="Q1188" s="6" t="str">
        <f t="shared" si="204"/>
        <v>N/A</v>
      </c>
      <c r="R1188" s="7" t="str">
        <f t="shared" si="209"/>
        <v>No</v>
      </c>
      <c r="S1188" s="5" t="str">
        <f t="shared" si="205"/>
        <v>Answer Required</v>
      </c>
      <c r="T1188" s="6" t="str">
        <f t="shared" si="206"/>
        <v>N/A</v>
      </c>
      <c r="U1188" s="7" t="str">
        <f t="shared" si="210"/>
        <v>No</v>
      </c>
      <c r="V1188" s="5" t="str">
        <f t="shared" si="207"/>
        <v>Answer Required</v>
      </c>
      <c r="W1188" s="6" t="str">
        <f t="shared" si="208"/>
        <v>N/A</v>
      </c>
      <c r="X1188" s="5" t="s">
        <v>2886</v>
      </c>
    </row>
    <row r="1189" spans="1:24" ht="45" x14ac:dyDescent="0.25">
      <c r="A1189" s="77">
        <f>VLOOKUP(C1189,'BU and Control BU Listing'!A:E,5,FALSE)</f>
        <v>21400</v>
      </c>
      <c r="B1189" s="80" t="s">
        <v>3659</v>
      </c>
      <c r="C1189" s="22" t="str">
        <f t="shared" si="200"/>
        <v>21400</v>
      </c>
      <c r="D1189" s="22" t="str">
        <f t="shared" si="201"/>
        <v>09650</v>
      </c>
      <c r="E1189" s="21" t="str">
        <f>VLOOKUP(B1189,'Table A as of March 2024'!A:G,7,FALSE)</f>
        <v>Longwood University</v>
      </c>
      <c r="F1189" s="21" t="str">
        <f>VLOOKUP(B1189,'Table A as of March 2024'!A:H,8,FALSE)</f>
        <v>Central Capital Planning Fund</v>
      </c>
      <c r="G1189" s="11" t="str">
        <f>VLOOKUP(B1189,'Table A as of March 2024'!A:I,9,FALSE)</f>
        <v>100</v>
      </c>
      <c r="H1189" t="str">
        <f>VLOOKUP(B1189,'Table A as of March 2024'!A:L,12,FALSE)</f>
        <v>No</v>
      </c>
      <c r="I1189" s="9" t="str">
        <f>VLOOKUP(B1189,'Table A as of March 2024'!A:M,13,FALSE)</f>
        <v>U</v>
      </c>
      <c r="J1189" t="str">
        <f>VLOOKUP(B1189,'Table A as of March 2024'!A:O,15,FALSE)</f>
        <v>C</v>
      </c>
      <c r="K1189" t="str">
        <f>VLOOKUP(G1189,'ACFR Class Vlookup'!A:B,2,FALSE)</f>
        <v>Governmental</v>
      </c>
      <c r="L1189" s="1" t="str">
        <f>VLOOKUP(D1189,'Fund Information'!A:F,6,FALSE)</f>
        <v>Fund established to pay the pre-planning or detailed planning costs of capital outlay projects that have been approved for pre-planning or detailed planning by the general assembly.</v>
      </c>
      <c r="M1189" s="6" t="str">
        <f t="shared" si="202"/>
        <v>N/A</v>
      </c>
      <c r="N1189" s="6" t="s">
        <v>2886</v>
      </c>
      <c r="O1189" s="6" t="str">
        <f t="shared" si="203"/>
        <v>N/A</v>
      </c>
      <c r="P1189" s="5" t="s">
        <v>2886</v>
      </c>
      <c r="Q1189" s="6" t="str">
        <f t="shared" si="204"/>
        <v>N/A</v>
      </c>
      <c r="R1189" s="7" t="str">
        <f t="shared" si="209"/>
        <v>No</v>
      </c>
      <c r="S1189" s="5" t="str">
        <f t="shared" si="205"/>
        <v>Answer Required</v>
      </c>
      <c r="T1189" s="6" t="str">
        <f t="shared" si="206"/>
        <v>N/A</v>
      </c>
      <c r="U1189" s="7" t="str">
        <f t="shared" si="210"/>
        <v>Yes</v>
      </c>
      <c r="V1189" s="5" t="str">
        <f t="shared" si="207"/>
        <v>Answer Required</v>
      </c>
      <c r="W1189" s="6" t="str">
        <f t="shared" si="208"/>
        <v>N/A</v>
      </c>
      <c r="X1189" s="5" t="s">
        <v>2886</v>
      </c>
    </row>
    <row r="1190" spans="1:24" x14ac:dyDescent="0.25">
      <c r="A1190" s="77">
        <f>VLOOKUP(C1190,'BU and Control BU Listing'!A:E,5,FALSE)</f>
        <v>21500</v>
      </c>
      <c r="B1190" s="80" t="s">
        <v>3660</v>
      </c>
      <c r="C1190" s="22" t="str">
        <f t="shared" si="200"/>
        <v>21500</v>
      </c>
      <c r="D1190" s="22" t="str">
        <f t="shared" si="201"/>
        <v>01000</v>
      </c>
      <c r="E1190" s="21" t="str">
        <f>VLOOKUP(B1190,'Table A as of March 2024'!A:G,7,FALSE)</f>
        <v>University of Mary Washington</v>
      </c>
      <c r="F1190" s="21" t="str">
        <f>VLOOKUP(B1190,'Table A as of March 2024'!A:H,8,FALSE)</f>
        <v>General Fund</v>
      </c>
      <c r="G1190" s="11" t="str">
        <f>VLOOKUP(B1190,'Table A as of March 2024'!A:I,9,FALSE)</f>
        <v>100</v>
      </c>
      <c r="H1190" t="str">
        <f>VLOOKUP(B1190,'Table A as of March 2024'!A:L,12,FALSE)</f>
        <v>No</v>
      </c>
      <c r="I1190" s="9" t="str">
        <f>VLOOKUP(B1190,'Table A as of March 2024'!A:M,13,FALSE)</f>
        <v>G</v>
      </c>
      <c r="J1190" t="str">
        <f>VLOOKUP(B1190,'Table A as of March 2024'!A:O,15,FALSE)</f>
        <v>U</v>
      </c>
      <c r="K1190" t="str">
        <f>VLOOKUP(G1190,'ACFR Class Vlookup'!A:B,2,FALSE)</f>
        <v>Governmental</v>
      </c>
      <c r="L1190" s="1" t="str">
        <f>VLOOKUP(D1190,'Fund Information'!A:F,6,FALSE)</f>
        <v>General Fund</v>
      </c>
      <c r="M1190" s="6" t="str">
        <f t="shared" si="202"/>
        <v>N/A</v>
      </c>
      <c r="N1190" s="6" t="s">
        <v>2886</v>
      </c>
      <c r="O1190" s="6" t="str">
        <f t="shared" si="203"/>
        <v>N/A</v>
      </c>
      <c r="P1190" s="5" t="s">
        <v>2886</v>
      </c>
      <c r="Q1190" s="6" t="str">
        <f t="shared" si="204"/>
        <v>N/A</v>
      </c>
      <c r="R1190" s="7" t="str">
        <f t="shared" si="209"/>
        <v>No</v>
      </c>
      <c r="S1190" s="5" t="str">
        <f t="shared" si="205"/>
        <v>Answer Required</v>
      </c>
      <c r="T1190" s="6" t="str">
        <f t="shared" si="206"/>
        <v>N/A</v>
      </c>
      <c r="U1190" s="7" t="str">
        <f t="shared" si="210"/>
        <v>No</v>
      </c>
      <c r="V1190" s="5" t="str">
        <f t="shared" si="207"/>
        <v>Answer Required</v>
      </c>
      <c r="W1190" s="6" t="str">
        <f t="shared" si="208"/>
        <v>N/A</v>
      </c>
      <c r="X1190" s="5" t="s">
        <v>2886</v>
      </c>
    </row>
    <row r="1191" spans="1:24" ht="60" x14ac:dyDescent="0.25">
      <c r="A1191" s="77">
        <f>VLOOKUP(C1191,'BU and Control BU Listing'!A:E,5,FALSE)</f>
        <v>21500</v>
      </c>
      <c r="B1191" s="80" t="s">
        <v>8841</v>
      </c>
      <c r="C1191" s="22" t="str">
        <f t="shared" si="200"/>
        <v>21500</v>
      </c>
      <c r="D1191" s="22" t="str">
        <f t="shared" si="201"/>
        <v>02460</v>
      </c>
      <c r="E1191" s="21" t="str">
        <f>VLOOKUP(B1191,'Table A as of March 2024'!A:G,7,FALSE)</f>
        <v>University of Mary Washington</v>
      </c>
      <c r="F1191" s="21" t="str">
        <f>VLOOKUP(B1191,'Table A as of March 2024'!A:H,8,FALSE)</f>
        <v>Disaster Recovery Fund</v>
      </c>
      <c r="G1191" s="11" t="str">
        <f>VLOOKUP(B1191,'Table A as of March 2024'!A:I,9,FALSE)</f>
        <v>100</v>
      </c>
      <c r="H1191" t="str">
        <f>VLOOKUP(B1191,'Table A as of March 2024'!A:L,12,FALSE)</f>
        <v>Yes</v>
      </c>
      <c r="I1191" s="9" t="str">
        <f>VLOOKUP(B1191,'Table A as of March 2024'!A:M,13,FALSE)</f>
        <v>U</v>
      </c>
      <c r="J1191" t="str">
        <f>VLOOKUP(B1191,'Table A as of March 2024'!A:O,15,FALSE)</f>
        <v>U</v>
      </c>
      <c r="K1191" t="str">
        <f>VLOOKUP(G1191,'ACFR Class Vlookup'!A:B,2,FALSE)</f>
        <v>Governmental</v>
      </c>
      <c r="L1191" s="1" t="str">
        <f>VLOOKUP(D1191,'Fund Information'!A:F,6,FALSE)</f>
        <v>Per COV § 44-146.18.1, this fund accounts for General Fund Sum Sufficient Appropriations.  Funds are used when the Governor declares a "state of emergency"; can be used for anything related to the state of emergency.</v>
      </c>
      <c r="M1191" s="6" t="str">
        <f t="shared" si="202"/>
        <v>N/A</v>
      </c>
      <c r="N1191" s="6" t="s">
        <v>2886</v>
      </c>
      <c r="O1191" s="6" t="str">
        <f t="shared" si="203"/>
        <v>N/A</v>
      </c>
      <c r="P1191" s="5" t="s">
        <v>2886</v>
      </c>
      <c r="Q1191" s="6" t="str">
        <f t="shared" si="204"/>
        <v>N/A</v>
      </c>
      <c r="R1191" s="7" t="str">
        <f t="shared" si="209"/>
        <v>No</v>
      </c>
      <c r="S1191" s="5" t="str">
        <f t="shared" si="205"/>
        <v>Answer Required</v>
      </c>
      <c r="T1191" s="6" t="str">
        <f t="shared" si="206"/>
        <v>N/A</v>
      </c>
      <c r="U1191" s="7" t="str">
        <f t="shared" si="210"/>
        <v>No</v>
      </c>
      <c r="V1191" s="5" t="str">
        <f t="shared" si="207"/>
        <v>Answer Required</v>
      </c>
      <c r="W1191" s="6" t="str">
        <f t="shared" si="208"/>
        <v>N/A</v>
      </c>
      <c r="X1191" s="5" t="s">
        <v>2886</v>
      </c>
    </row>
    <row r="1192" spans="1:24" ht="45" x14ac:dyDescent="0.25">
      <c r="A1192" s="77">
        <f>VLOOKUP(C1192,'BU and Control BU Listing'!A:E,5,FALSE)</f>
        <v>21500</v>
      </c>
      <c r="B1192" s="80" t="s">
        <v>8169</v>
      </c>
      <c r="C1192" s="22" t="str">
        <f t="shared" si="200"/>
        <v>21500</v>
      </c>
      <c r="D1192" s="22" t="str">
        <f t="shared" si="201"/>
        <v>09650</v>
      </c>
      <c r="E1192" s="21" t="str">
        <f>VLOOKUP(B1192,'Table A as of March 2024'!A:G,7,FALSE)</f>
        <v>University of Mary Washington</v>
      </c>
      <c r="F1192" s="21" t="str">
        <f>VLOOKUP(B1192,'Table A as of March 2024'!A:H,8,FALSE)</f>
        <v>Central Capital Planning Fund</v>
      </c>
      <c r="G1192" s="11" t="str">
        <f>VLOOKUP(B1192,'Table A as of March 2024'!A:I,9,FALSE)</f>
        <v>100</v>
      </c>
      <c r="H1192" t="str">
        <f>VLOOKUP(B1192,'Table A as of March 2024'!A:L,12,FALSE)</f>
        <v>No</v>
      </c>
      <c r="I1192" s="9" t="str">
        <f>VLOOKUP(B1192,'Table A as of March 2024'!A:M,13,FALSE)</f>
        <v>U</v>
      </c>
      <c r="J1192" t="str">
        <f>VLOOKUP(B1192,'Table A as of March 2024'!A:O,15,FALSE)</f>
        <v>C</v>
      </c>
      <c r="K1192" t="str">
        <f>VLOOKUP(G1192,'ACFR Class Vlookup'!A:B,2,FALSE)</f>
        <v>Governmental</v>
      </c>
      <c r="L1192" s="1" t="str">
        <f>VLOOKUP(D1192,'Fund Information'!A:F,6,FALSE)</f>
        <v>Fund established to pay the pre-planning or detailed planning costs of capital outlay projects that have been approved for pre-planning or detailed planning by the general assembly.</v>
      </c>
      <c r="M1192" s="6" t="str">
        <f t="shared" si="202"/>
        <v>N/A</v>
      </c>
      <c r="N1192" s="6" t="s">
        <v>2886</v>
      </c>
      <c r="O1192" s="6" t="str">
        <f t="shared" si="203"/>
        <v>N/A</v>
      </c>
      <c r="P1192" s="5" t="s">
        <v>2886</v>
      </c>
      <c r="Q1192" s="6" t="str">
        <f t="shared" si="204"/>
        <v>N/A</v>
      </c>
      <c r="R1192" s="7" t="str">
        <f t="shared" si="209"/>
        <v>No</v>
      </c>
      <c r="S1192" s="5" t="str">
        <f t="shared" si="205"/>
        <v>Answer Required</v>
      </c>
      <c r="T1192" s="6" t="str">
        <f t="shared" si="206"/>
        <v>N/A</v>
      </c>
      <c r="U1192" s="7" t="str">
        <f t="shared" si="210"/>
        <v>Yes</v>
      </c>
      <c r="V1192" s="5" t="str">
        <f t="shared" si="207"/>
        <v>Answer Required</v>
      </c>
      <c r="W1192" s="6" t="str">
        <f t="shared" si="208"/>
        <v>N/A</v>
      </c>
      <c r="X1192" s="5" t="s">
        <v>2886</v>
      </c>
    </row>
    <row r="1193" spans="1:24" x14ac:dyDescent="0.25">
      <c r="A1193" s="77">
        <f>VLOOKUP(C1193,'BU and Control BU Listing'!A:E,5,FALSE)</f>
        <v>21600</v>
      </c>
      <c r="B1193" s="80" t="s">
        <v>3676</v>
      </c>
      <c r="C1193" s="22" t="str">
        <f t="shared" si="200"/>
        <v>21600</v>
      </c>
      <c r="D1193" s="22" t="str">
        <f t="shared" si="201"/>
        <v>01000</v>
      </c>
      <c r="E1193" s="21" t="str">
        <f>VLOOKUP(B1193,'Table A as of March 2024'!A:G,7,FALSE)</f>
        <v>James Madison University</v>
      </c>
      <c r="F1193" s="21" t="str">
        <f>VLOOKUP(B1193,'Table A as of March 2024'!A:H,8,FALSE)</f>
        <v>General Fund</v>
      </c>
      <c r="G1193" s="11" t="str">
        <f>VLOOKUP(B1193,'Table A as of March 2024'!A:I,9,FALSE)</f>
        <v>100</v>
      </c>
      <c r="H1193" t="str">
        <f>VLOOKUP(B1193,'Table A as of March 2024'!A:L,12,FALSE)</f>
        <v>No</v>
      </c>
      <c r="I1193" s="9" t="str">
        <f>VLOOKUP(B1193,'Table A as of March 2024'!A:M,13,FALSE)</f>
        <v>G</v>
      </c>
      <c r="J1193" t="str">
        <f>VLOOKUP(B1193,'Table A as of March 2024'!A:O,15,FALSE)</f>
        <v>U</v>
      </c>
      <c r="K1193" t="str">
        <f>VLOOKUP(G1193,'ACFR Class Vlookup'!A:B,2,FALSE)</f>
        <v>Governmental</v>
      </c>
      <c r="L1193" s="1" t="str">
        <f>VLOOKUP(D1193,'Fund Information'!A:F,6,FALSE)</f>
        <v>General Fund</v>
      </c>
      <c r="M1193" s="6" t="str">
        <f t="shared" si="202"/>
        <v>N/A</v>
      </c>
      <c r="N1193" s="6" t="s">
        <v>2886</v>
      </c>
      <c r="O1193" s="6" t="str">
        <f t="shared" si="203"/>
        <v>N/A</v>
      </c>
      <c r="P1193" s="5" t="s">
        <v>2886</v>
      </c>
      <c r="Q1193" s="6" t="str">
        <f t="shared" si="204"/>
        <v>N/A</v>
      </c>
      <c r="R1193" s="7" t="str">
        <f t="shared" si="209"/>
        <v>No</v>
      </c>
      <c r="S1193" s="5" t="str">
        <f t="shared" si="205"/>
        <v>Answer Required</v>
      </c>
      <c r="T1193" s="6" t="str">
        <f t="shared" si="206"/>
        <v>N/A</v>
      </c>
      <c r="U1193" s="7" t="str">
        <f t="shared" si="210"/>
        <v>No</v>
      </c>
      <c r="V1193" s="5" t="str">
        <f t="shared" si="207"/>
        <v>Answer Required</v>
      </c>
      <c r="W1193" s="6" t="str">
        <f t="shared" si="208"/>
        <v>N/A</v>
      </c>
      <c r="X1193" s="5" t="s">
        <v>2886</v>
      </c>
    </row>
    <row r="1194" spans="1:24" x14ac:dyDescent="0.25">
      <c r="A1194" s="77">
        <f>VLOOKUP(C1194,'BU and Control BU Listing'!A:E,5,FALSE)</f>
        <v>21700</v>
      </c>
      <c r="B1194" s="80" t="s">
        <v>3698</v>
      </c>
      <c r="C1194" s="22" t="str">
        <f t="shared" si="200"/>
        <v>21700</v>
      </c>
      <c r="D1194" s="22" t="str">
        <f t="shared" si="201"/>
        <v>01000</v>
      </c>
      <c r="E1194" s="21" t="str">
        <f>VLOOKUP(B1194,'Table A as of March 2024'!A:G,7,FALSE)</f>
        <v>Radford University</v>
      </c>
      <c r="F1194" s="21" t="str">
        <f>VLOOKUP(B1194,'Table A as of March 2024'!A:H,8,FALSE)</f>
        <v>General Fund</v>
      </c>
      <c r="G1194" s="11" t="str">
        <f>VLOOKUP(B1194,'Table A as of March 2024'!A:I,9,FALSE)</f>
        <v>100</v>
      </c>
      <c r="H1194" t="str">
        <f>VLOOKUP(B1194,'Table A as of March 2024'!A:L,12,FALSE)</f>
        <v>No</v>
      </c>
      <c r="I1194" s="9" t="str">
        <f>VLOOKUP(B1194,'Table A as of March 2024'!A:M,13,FALSE)</f>
        <v>G</v>
      </c>
      <c r="J1194" t="str">
        <f>VLOOKUP(B1194,'Table A as of March 2024'!A:O,15,FALSE)</f>
        <v>U</v>
      </c>
      <c r="K1194" t="str">
        <f>VLOOKUP(G1194,'ACFR Class Vlookup'!A:B,2,FALSE)</f>
        <v>Governmental</v>
      </c>
      <c r="L1194" s="1" t="str">
        <f>VLOOKUP(D1194,'Fund Information'!A:F,6,FALSE)</f>
        <v>General Fund</v>
      </c>
      <c r="M1194" s="6" t="str">
        <f t="shared" si="202"/>
        <v>N/A</v>
      </c>
      <c r="N1194" s="6" t="s">
        <v>2886</v>
      </c>
      <c r="O1194" s="6" t="str">
        <f t="shared" si="203"/>
        <v>N/A</v>
      </c>
      <c r="P1194" s="5" t="s">
        <v>2886</v>
      </c>
      <c r="Q1194" s="6" t="str">
        <f t="shared" si="204"/>
        <v>N/A</v>
      </c>
      <c r="R1194" s="7" t="str">
        <f t="shared" si="209"/>
        <v>No</v>
      </c>
      <c r="S1194" s="5" t="str">
        <f t="shared" si="205"/>
        <v>Answer Required</v>
      </c>
      <c r="T1194" s="6" t="str">
        <f t="shared" si="206"/>
        <v>N/A</v>
      </c>
      <c r="U1194" s="7" t="str">
        <f t="shared" si="210"/>
        <v>No</v>
      </c>
      <c r="V1194" s="5" t="str">
        <f t="shared" si="207"/>
        <v>Answer Required</v>
      </c>
      <c r="W1194" s="6" t="str">
        <f t="shared" si="208"/>
        <v>N/A</v>
      </c>
      <c r="X1194" s="5" t="s">
        <v>2886</v>
      </c>
    </row>
    <row r="1195" spans="1:24" ht="135" x14ac:dyDescent="0.25">
      <c r="A1195" s="77">
        <f>VLOOKUP(C1195,'BU and Control BU Listing'!A:E,5,FALSE)</f>
        <v>21700</v>
      </c>
      <c r="B1195" s="80" t="s">
        <v>5837</v>
      </c>
      <c r="C1195" s="22" t="str">
        <f t="shared" si="200"/>
        <v>21700</v>
      </c>
      <c r="D1195" s="22" t="str">
        <f t="shared" si="201"/>
        <v>07562</v>
      </c>
      <c r="E1195" s="21" t="str">
        <f>VLOOKUP(B1195,'Table A as of March 2024'!A:G,7,FALSE)</f>
        <v>Radford University</v>
      </c>
      <c r="F1195" s="21" t="str">
        <f>VLOOKUP(B1195,'Table A as of March 2024'!A:H,8,FALSE)</f>
        <v>VA Research Investment Fund–GF</v>
      </c>
      <c r="G1195" s="11" t="str">
        <f>VLOOKUP(B1195,'Table A as of March 2024'!A:I,9,FALSE)</f>
        <v>100</v>
      </c>
      <c r="H1195" t="str">
        <f>VLOOKUP(B1195,'Table A as of March 2024'!A:L,12,FALSE)</f>
        <v>Yes</v>
      </c>
      <c r="I1195" s="9" t="str">
        <f>VLOOKUP(B1195,'Table A as of March 2024'!A:M,13,FALSE)</f>
        <v>U</v>
      </c>
      <c r="J1195" t="str">
        <f>VLOOKUP(B1195,'Table A as of March 2024'!A:O,15,FALSE)</f>
        <v>U</v>
      </c>
      <c r="K1195" t="str">
        <f>VLOOKUP(G1195,'ACFR Class Vlookup'!A:B,2,FALSE)</f>
        <v>Governmental</v>
      </c>
      <c r="L1195" s="1" t="str">
        <f>VLOOKUP(D1195,'Fund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195" s="6" t="str">
        <f t="shared" si="202"/>
        <v>N/A</v>
      </c>
      <c r="N1195" s="6" t="s">
        <v>2886</v>
      </c>
      <c r="O1195" s="6" t="str">
        <f t="shared" si="203"/>
        <v>N/A</v>
      </c>
      <c r="P1195" s="5" t="s">
        <v>2886</v>
      </c>
      <c r="Q1195" s="6" t="str">
        <f t="shared" si="204"/>
        <v>N/A</v>
      </c>
      <c r="R1195" s="7" t="str">
        <f t="shared" si="209"/>
        <v>No</v>
      </c>
      <c r="S1195" s="5" t="str">
        <f t="shared" si="205"/>
        <v>Answer Required</v>
      </c>
      <c r="T1195" s="6" t="str">
        <f t="shared" si="206"/>
        <v>N/A</v>
      </c>
      <c r="U1195" s="7" t="str">
        <f t="shared" si="210"/>
        <v>No</v>
      </c>
      <c r="V1195" s="5" t="str">
        <f t="shared" si="207"/>
        <v>Answer Required</v>
      </c>
      <c r="W1195" s="6" t="str">
        <f t="shared" si="208"/>
        <v>N/A</v>
      </c>
      <c r="X1195" s="5" t="s">
        <v>2886</v>
      </c>
    </row>
    <row r="1196" spans="1:24" x14ac:dyDescent="0.25">
      <c r="A1196" s="77">
        <f>VLOOKUP(C1196,'BU and Control BU Listing'!A:E,5,FALSE)</f>
        <v>22100</v>
      </c>
      <c r="B1196" s="80" t="s">
        <v>3726</v>
      </c>
      <c r="C1196" s="22" t="str">
        <f t="shared" si="200"/>
        <v>22100</v>
      </c>
      <c r="D1196" s="22" t="str">
        <f t="shared" si="201"/>
        <v>01000</v>
      </c>
      <c r="E1196" s="21" t="str">
        <f>VLOOKUP(B1196,'Table A as of March 2024'!A:G,7,FALSE)</f>
        <v>Old Dominion University</v>
      </c>
      <c r="F1196" s="21" t="str">
        <f>VLOOKUP(B1196,'Table A as of March 2024'!A:H,8,FALSE)</f>
        <v>General Fund</v>
      </c>
      <c r="G1196" s="11" t="str">
        <f>VLOOKUP(B1196,'Table A as of March 2024'!A:I,9,FALSE)</f>
        <v>100</v>
      </c>
      <c r="H1196" t="str">
        <f>VLOOKUP(B1196,'Table A as of March 2024'!A:L,12,FALSE)</f>
        <v>No</v>
      </c>
      <c r="I1196" s="9" t="str">
        <f>VLOOKUP(B1196,'Table A as of March 2024'!A:M,13,FALSE)</f>
        <v>G</v>
      </c>
      <c r="J1196" t="str">
        <f>VLOOKUP(B1196,'Table A as of March 2024'!A:O,15,FALSE)</f>
        <v>U</v>
      </c>
      <c r="K1196" t="str">
        <f>VLOOKUP(G1196,'ACFR Class Vlookup'!A:B,2,FALSE)</f>
        <v>Governmental</v>
      </c>
      <c r="L1196" s="1" t="str">
        <f>VLOOKUP(D1196,'Fund Information'!A:F,6,FALSE)</f>
        <v>General Fund</v>
      </c>
      <c r="M1196" s="6" t="str">
        <f t="shared" si="202"/>
        <v>N/A</v>
      </c>
      <c r="N1196" s="6" t="s">
        <v>2886</v>
      </c>
      <c r="O1196" s="6" t="str">
        <f t="shared" si="203"/>
        <v>N/A</v>
      </c>
      <c r="P1196" s="5" t="s">
        <v>2886</v>
      </c>
      <c r="Q1196" s="6" t="str">
        <f t="shared" si="204"/>
        <v>N/A</v>
      </c>
      <c r="R1196" s="7" t="str">
        <f t="shared" si="209"/>
        <v>No</v>
      </c>
      <c r="S1196" s="5" t="str">
        <f t="shared" si="205"/>
        <v>Answer Required</v>
      </c>
      <c r="T1196" s="6" t="str">
        <f t="shared" si="206"/>
        <v>N/A</v>
      </c>
      <c r="U1196" s="7" t="str">
        <f t="shared" si="210"/>
        <v>No</v>
      </c>
      <c r="V1196" s="5" t="str">
        <f t="shared" si="207"/>
        <v>Answer Required</v>
      </c>
      <c r="W1196" s="6" t="str">
        <f t="shared" si="208"/>
        <v>N/A</v>
      </c>
      <c r="X1196" s="5" t="s">
        <v>2886</v>
      </c>
    </row>
    <row r="1197" spans="1:24" ht="135" x14ac:dyDescent="0.25">
      <c r="A1197" s="77">
        <f>VLOOKUP(C1197,'BU and Control BU Listing'!A:E,5,FALSE)</f>
        <v>22100</v>
      </c>
      <c r="B1197" s="80" t="s">
        <v>5508</v>
      </c>
      <c r="C1197" s="22" t="str">
        <f t="shared" si="200"/>
        <v>22100</v>
      </c>
      <c r="D1197" s="22" t="str">
        <f t="shared" si="201"/>
        <v>07562</v>
      </c>
      <c r="E1197" s="21" t="str">
        <f>VLOOKUP(B1197,'Table A as of March 2024'!A:G,7,FALSE)</f>
        <v>Old Dominion University</v>
      </c>
      <c r="F1197" s="21" t="str">
        <f>VLOOKUP(B1197,'Table A as of March 2024'!A:H,8,FALSE)</f>
        <v>VA Research Investment Fund–GF</v>
      </c>
      <c r="G1197" s="11" t="str">
        <f>VLOOKUP(B1197,'Table A as of March 2024'!A:I,9,FALSE)</f>
        <v>100</v>
      </c>
      <c r="H1197" t="str">
        <f>VLOOKUP(B1197,'Table A as of March 2024'!A:L,12,FALSE)</f>
        <v>Yes</v>
      </c>
      <c r="I1197" s="9" t="str">
        <f>VLOOKUP(B1197,'Table A as of March 2024'!A:M,13,FALSE)</f>
        <v>U</v>
      </c>
      <c r="J1197" t="str">
        <f>VLOOKUP(B1197,'Table A as of March 2024'!A:O,15,FALSE)</f>
        <v>U</v>
      </c>
      <c r="K1197" t="str">
        <f>VLOOKUP(G1197,'ACFR Class Vlookup'!A:B,2,FALSE)</f>
        <v>Governmental</v>
      </c>
      <c r="L1197" s="1" t="str">
        <f>VLOOKUP(D1197,'Fund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197" s="6" t="str">
        <f t="shared" si="202"/>
        <v>N/A</v>
      </c>
      <c r="N1197" s="6" t="s">
        <v>2886</v>
      </c>
      <c r="O1197" s="6" t="str">
        <f t="shared" si="203"/>
        <v>N/A</v>
      </c>
      <c r="P1197" s="5" t="s">
        <v>2886</v>
      </c>
      <c r="Q1197" s="6" t="str">
        <f t="shared" si="204"/>
        <v>N/A</v>
      </c>
      <c r="R1197" s="7" t="str">
        <f t="shared" si="209"/>
        <v>No</v>
      </c>
      <c r="S1197" s="5" t="str">
        <f t="shared" si="205"/>
        <v>Answer Required</v>
      </c>
      <c r="T1197" s="6" t="str">
        <f t="shared" si="206"/>
        <v>N/A</v>
      </c>
      <c r="U1197" s="7" t="str">
        <f t="shared" si="210"/>
        <v>No</v>
      </c>
      <c r="V1197" s="5" t="str">
        <f t="shared" si="207"/>
        <v>Answer Required</v>
      </c>
      <c r="W1197" s="6" t="str">
        <f t="shared" si="208"/>
        <v>N/A</v>
      </c>
      <c r="X1197" s="5" t="s">
        <v>2886</v>
      </c>
    </row>
    <row r="1198" spans="1:24" x14ac:dyDescent="0.25">
      <c r="A1198" s="77">
        <f>VLOOKUP(C1198,'BU and Control BU Listing'!A:E,5,FALSE)</f>
        <v>23400</v>
      </c>
      <c r="B1198" s="80" t="s">
        <v>3767</v>
      </c>
      <c r="C1198" s="22" t="str">
        <f t="shared" si="200"/>
        <v>23400</v>
      </c>
      <c r="D1198" s="22" t="str">
        <f t="shared" si="201"/>
        <v>01000</v>
      </c>
      <c r="E1198" s="21" t="str">
        <f>VLOOKUP(B1198,'Table A as of March 2024'!A:G,7,FALSE)</f>
        <v>Coop Extension &amp; Agr Research</v>
      </c>
      <c r="F1198" s="21" t="str">
        <f>VLOOKUP(B1198,'Table A as of March 2024'!A:H,8,FALSE)</f>
        <v>General Fund</v>
      </c>
      <c r="G1198" s="11" t="str">
        <f>VLOOKUP(B1198,'Table A as of March 2024'!A:I,9,FALSE)</f>
        <v>100</v>
      </c>
      <c r="H1198" t="str">
        <f>VLOOKUP(B1198,'Table A as of March 2024'!A:L,12,FALSE)</f>
        <v>No</v>
      </c>
      <c r="I1198" s="9" t="str">
        <f>VLOOKUP(B1198,'Table A as of March 2024'!A:M,13,FALSE)</f>
        <v>G</v>
      </c>
      <c r="J1198" t="str">
        <f>VLOOKUP(B1198,'Table A as of March 2024'!A:O,15,FALSE)</f>
        <v>U</v>
      </c>
      <c r="K1198" t="str">
        <f>VLOOKUP(G1198,'ACFR Class Vlookup'!A:B,2,FALSE)</f>
        <v>Governmental</v>
      </c>
      <c r="L1198" s="1" t="str">
        <f>VLOOKUP(D1198,'Fund Information'!A:F,6,FALSE)</f>
        <v>General Fund</v>
      </c>
      <c r="M1198" s="6" t="str">
        <f t="shared" si="202"/>
        <v>N/A</v>
      </c>
      <c r="N1198" s="6" t="s">
        <v>2886</v>
      </c>
      <c r="O1198" s="6" t="str">
        <f t="shared" si="203"/>
        <v>N/A</v>
      </c>
      <c r="P1198" s="5" t="s">
        <v>2886</v>
      </c>
      <c r="Q1198" s="6" t="str">
        <f t="shared" si="204"/>
        <v>N/A</v>
      </c>
      <c r="R1198" s="7" t="str">
        <f t="shared" si="209"/>
        <v>No</v>
      </c>
      <c r="S1198" s="5" t="str">
        <f t="shared" si="205"/>
        <v>Answer Required</v>
      </c>
      <c r="T1198" s="6" t="str">
        <f t="shared" si="206"/>
        <v>N/A</v>
      </c>
      <c r="U1198" s="7" t="str">
        <f t="shared" si="210"/>
        <v>No</v>
      </c>
      <c r="V1198" s="5" t="str">
        <f t="shared" si="207"/>
        <v>Answer Required</v>
      </c>
      <c r="W1198" s="6" t="str">
        <f t="shared" si="208"/>
        <v>N/A</v>
      </c>
      <c r="X1198" s="5" t="s">
        <v>2886</v>
      </c>
    </row>
    <row r="1199" spans="1:24" ht="45" x14ac:dyDescent="0.25">
      <c r="A1199" s="77">
        <f>VLOOKUP(C1199,'BU and Control BU Listing'!A:E,5,FALSE)</f>
        <v>23400</v>
      </c>
      <c r="B1199" s="80" t="s">
        <v>8177</v>
      </c>
      <c r="C1199" s="22" t="str">
        <f t="shared" si="200"/>
        <v>23400</v>
      </c>
      <c r="D1199" s="22" t="str">
        <f t="shared" si="201"/>
        <v>09650</v>
      </c>
      <c r="E1199" s="21" t="str">
        <f>VLOOKUP(B1199,'Table A as of March 2024'!A:G,7,FALSE)</f>
        <v>Coop Extension &amp; Agr Research</v>
      </c>
      <c r="F1199" s="21" t="str">
        <f>VLOOKUP(B1199,'Table A as of March 2024'!A:H,8,FALSE)</f>
        <v>Central Capital Planning Fund</v>
      </c>
      <c r="G1199" s="11" t="str">
        <f>VLOOKUP(B1199,'Table A as of March 2024'!A:I,9,FALSE)</f>
        <v>100</v>
      </c>
      <c r="H1199" t="str">
        <f>VLOOKUP(B1199,'Table A as of March 2024'!A:L,12,FALSE)</f>
        <v>No</v>
      </c>
      <c r="I1199" s="9" t="str">
        <f>VLOOKUP(B1199,'Table A as of March 2024'!A:M,13,FALSE)</f>
        <v>U</v>
      </c>
      <c r="J1199" t="str">
        <f>VLOOKUP(B1199,'Table A as of March 2024'!A:O,15,FALSE)</f>
        <v>C</v>
      </c>
      <c r="K1199" t="str">
        <f>VLOOKUP(G1199,'ACFR Class Vlookup'!A:B,2,FALSE)</f>
        <v>Governmental</v>
      </c>
      <c r="L1199" s="1" t="str">
        <f>VLOOKUP(D1199,'Fund Information'!A:F,6,FALSE)</f>
        <v>Fund established to pay the pre-planning or detailed planning costs of capital outlay projects that have been approved for pre-planning or detailed planning by the general assembly.</v>
      </c>
      <c r="M1199" s="6" t="str">
        <f t="shared" si="202"/>
        <v>N/A</v>
      </c>
      <c r="N1199" s="6" t="s">
        <v>2886</v>
      </c>
      <c r="O1199" s="6" t="str">
        <f t="shared" si="203"/>
        <v>N/A</v>
      </c>
      <c r="P1199" s="5" t="s">
        <v>2886</v>
      </c>
      <c r="Q1199" s="6" t="str">
        <f t="shared" si="204"/>
        <v>N/A</v>
      </c>
      <c r="R1199" s="7" t="str">
        <f t="shared" si="209"/>
        <v>No</v>
      </c>
      <c r="S1199" s="5" t="str">
        <f t="shared" si="205"/>
        <v>Answer Required</v>
      </c>
      <c r="T1199" s="6" t="str">
        <f t="shared" si="206"/>
        <v>N/A</v>
      </c>
      <c r="U1199" s="7" t="str">
        <f t="shared" si="210"/>
        <v>Yes</v>
      </c>
      <c r="V1199" s="5" t="str">
        <f t="shared" si="207"/>
        <v>Answer Required</v>
      </c>
      <c r="W1199" s="6" t="str">
        <f t="shared" si="208"/>
        <v>N/A</v>
      </c>
      <c r="X1199" s="5" t="s">
        <v>2886</v>
      </c>
    </row>
    <row r="1200" spans="1:24" x14ac:dyDescent="0.25">
      <c r="A1200" s="77">
        <f>VLOOKUP(C1200,'BU and Control BU Listing'!A:E,5,FALSE)</f>
        <v>23600</v>
      </c>
      <c r="B1200" s="80" t="s">
        <v>3770</v>
      </c>
      <c r="C1200" s="22" t="str">
        <f t="shared" si="200"/>
        <v>23600</v>
      </c>
      <c r="D1200" s="22" t="str">
        <f t="shared" si="201"/>
        <v>01000</v>
      </c>
      <c r="E1200" s="21" t="str">
        <f>VLOOKUP(B1200,'Table A as of March 2024'!A:G,7,FALSE)</f>
        <v>Virginia Commonwealth Univ</v>
      </c>
      <c r="F1200" s="21" t="str">
        <f>VLOOKUP(B1200,'Table A as of March 2024'!A:H,8,FALSE)</f>
        <v>General Fund</v>
      </c>
      <c r="G1200" s="11" t="str">
        <f>VLOOKUP(B1200,'Table A as of March 2024'!A:I,9,FALSE)</f>
        <v>100</v>
      </c>
      <c r="H1200" t="str">
        <f>VLOOKUP(B1200,'Table A as of March 2024'!A:L,12,FALSE)</f>
        <v>No</v>
      </c>
      <c r="I1200" s="9" t="str">
        <f>VLOOKUP(B1200,'Table A as of March 2024'!A:M,13,FALSE)</f>
        <v>G</v>
      </c>
      <c r="J1200" t="str">
        <f>VLOOKUP(B1200,'Table A as of March 2024'!A:O,15,FALSE)</f>
        <v>U</v>
      </c>
      <c r="K1200" t="str">
        <f>VLOOKUP(G1200,'ACFR Class Vlookup'!A:B,2,FALSE)</f>
        <v>Governmental</v>
      </c>
      <c r="L1200" s="1" t="str">
        <f>VLOOKUP(D1200,'Fund Information'!A:F,6,FALSE)</f>
        <v>General Fund</v>
      </c>
      <c r="M1200" s="6" t="str">
        <f t="shared" si="202"/>
        <v>N/A</v>
      </c>
      <c r="N1200" s="6" t="s">
        <v>2886</v>
      </c>
      <c r="O1200" s="6" t="str">
        <f t="shared" si="203"/>
        <v>N/A</v>
      </c>
      <c r="P1200" s="5" t="s">
        <v>2886</v>
      </c>
      <c r="Q1200" s="6" t="str">
        <f t="shared" si="204"/>
        <v>N/A</v>
      </c>
      <c r="R1200" s="7" t="str">
        <f t="shared" si="209"/>
        <v>No</v>
      </c>
      <c r="S1200" s="5" t="str">
        <f t="shared" si="205"/>
        <v>Answer Required</v>
      </c>
      <c r="T1200" s="6" t="str">
        <f t="shared" si="206"/>
        <v>N/A</v>
      </c>
      <c r="U1200" s="7" t="str">
        <f t="shared" si="210"/>
        <v>No</v>
      </c>
      <c r="V1200" s="5" t="str">
        <f t="shared" si="207"/>
        <v>Answer Required</v>
      </c>
      <c r="W1200" s="6" t="str">
        <f t="shared" si="208"/>
        <v>N/A</v>
      </c>
      <c r="X1200" s="5" t="s">
        <v>2886</v>
      </c>
    </row>
    <row r="1201" spans="1:24" ht="135" x14ac:dyDescent="0.25">
      <c r="A1201" s="77">
        <f>VLOOKUP(C1201,'BU and Control BU Listing'!A:E,5,FALSE)</f>
        <v>23600</v>
      </c>
      <c r="B1201" s="80" t="s">
        <v>5510</v>
      </c>
      <c r="C1201" s="22" t="str">
        <f t="shared" si="200"/>
        <v>23600</v>
      </c>
      <c r="D1201" s="22" t="str">
        <f t="shared" si="201"/>
        <v>07562</v>
      </c>
      <c r="E1201" s="21" t="str">
        <f>VLOOKUP(B1201,'Table A as of March 2024'!A:G,7,FALSE)</f>
        <v>Virginia Commonwealth Univ</v>
      </c>
      <c r="F1201" s="21" t="str">
        <f>VLOOKUP(B1201,'Table A as of March 2024'!A:H,8,FALSE)</f>
        <v>VA Research Investment Fund–GF</v>
      </c>
      <c r="G1201" s="11" t="str">
        <f>VLOOKUP(B1201,'Table A as of March 2024'!A:I,9,FALSE)</f>
        <v>100</v>
      </c>
      <c r="H1201" t="str">
        <f>VLOOKUP(B1201,'Table A as of March 2024'!A:L,12,FALSE)</f>
        <v>Yes</v>
      </c>
      <c r="I1201" s="9" t="str">
        <f>VLOOKUP(B1201,'Table A as of March 2024'!A:M,13,FALSE)</f>
        <v>U</v>
      </c>
      <c r="J1201" t="str">
        <f>VLOOKUP(B1201,'Table A as of March 2024'!A:O,15,FALSE)</f>
        <v>U</v>
      </c>
      <c r="K1201" t="str">
        <f>VLOOKUP(G1201,'ACFR Class Vlookup'!A:B,2,FALSE)</f>
        <v>Governmental</v>
      </c>
      <c r="L1201" s="1" t="str">
        <f>VLOOKUP(D1201,'Fund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01" s="6" t="str">
        <f t="shared" si="202"/>
        <v>N/A</v>
      </c>
      <c r="N1201" s="6" t="s">
        <v>2886</v>
      </c>
      <c r="O1201" s="6" t="str">
        <f t="shared" si="203"/>
        <v>N/A</v>
      </c>
      <c r="P1201" s="5" t="s">
        <v>2886</v>
      </c>
      <c r="Q1201" s="6" t="str">
        <f t="shared" si="204"/>
        <v>N/A</v>
      </c>
      <c r="R1201" s="7" t="str">
        <f t="shared" si="209"/>
        <v>No</v>
      </c>
      <c r="S1201" s="5" t="str">
        <f t="shared" si="205"/>
        <v>Answer Required</v>
      </c>
      <c r="T1201" s="6" t="str">
        <f t="shared" si="206"/>
        <v>N/A</v>
      </c>
      <c r="U1201" s="7" t="str">
        <f t="shared" si="210"/>
        <v>No</v>
      </c>
      <c r="V1201" s="5" t="str">
        <f t="shared" si="207"/>
        <v>Answer Required</v>
      </c>
      <c r="W1201" s="6" t="str">
        <f t="shared" si="208"/>
        <v>N/A</v>
      </c>
      <c r="X1201" s="5" t="s">
        <v>2886</v>
      </c>
    </row>
    <row r="1202" spans="1:24" ht="90" x14ac:dyDescent="0.25">
      <c r="A1202" s="77">
        <f>VLOOKUP(C1202,'BU and Control BU Listing'!A:E,5,FALSE)</f>
        <v>23600</v>
      </c>
      <c r="B1202" s="80" t="s">
        <v>3786</v>
      </c>
      <c r="C1202" s="22" t="str">
        <f t="shared" si="200"/>
        <v>23600</v>
      </c>
      <c r="D1202" s="22" t="str">
        <f t="shared" si="201"/>
        <v>09021</v>
      </c>
      <c r="E1202" s="21" t="str">
        <f>VLOOKUP(B1202,'Table A as of March 2024'!A:G,7,FALSE)</f>
        <v>Virginia Commonwealth Univ</v>
      </c>
      <c r="F1202" s="21" t="str">
        <f>VLOOKUP(B1202,'Table A as of March 2024'!A:H,8,FALSE)</f>
        <v>Gov's Motion Picture Oppor Fd</v>
      </c>
      <c r="G1202" s="11" t="str">
        <f>VLOOKUP(B1202,'Table A as of March 2024'!A:I,9,FALSE)</f>
        <v>100</v>
      </c>
      <c r="H1202" t="str">
        <f>VLOOKUP(B1202,'Table A as of March 2024'!A:L,12,FALSE)</f>
        <v>Yes</v>
      </c>
      <c r="I1202" s="9" t="str">
        <f>VLOOKUP(B1202,'Table A as of March 2024'!A:M,13,FALSE)</f>
        <v>U</v>
      </c>
      <c r="J1202" t="str">
        <f>VLOOKUP(B1202,'Table A as of March 2024'!A:O,15,FALSE)</f>
        <v>U</v>
      </c>
      <c r="K1202" t="str">
        <f>VLOOKUP(G1202,'ACFR Class Vlookup'!A:B,2,FALSE)</f>
        <v>Governmental</v>
      </c>
      <c r="L1202" s="1" t="str">
        <f>VLOOKUP(D1202,'Fund Information'!A:F,6,FALSE)</f>
        <v>This fund is to be used, in the sole discretion of the Governor, to support the film and video industries in Virginia by providing the means for attracting production companies and producers who make their projects in the Commonwealth. The Fund shall consist of any moneys appropriated to it in the general appropriation act or revenue from any other source.</v>
      </c>
      <c r="M1202" s="6" t="str">
        <f t="shared" si="202"/>
        <v>N/A</v>
      </c>
      <c r="N1202" s="6" t="s">
        <v>2886</v>
      </c>
      <c r="O1202" s="6" t="str">
        <f t="shared" si="203"/>
        <v>N/A</v>
      </c>
      <c r="P1202" s="5" t="s">
        <v>2886</v>
      </c>
      <c r="Q1202" s="6" t="str">
        <f t="shared" si="204"/>
        <v>N/A</v>
      </c>
      <c r="R1202" s="7" t="str">
        <f t="shared" si="209"/>
        <v>No</v>
      </c>
      <c r="S1202" s="5" t="str">
        <f t="shared" si="205"/>
        <v>Answer Required</v>
      </c>
      <c r="T1202" s="6" t="str">
        <f t="shared" si="206"/>
        <v>N/A</v>
      </c>
      <c r="U1202" s="7" t="str">
        <f t="shared" si="210"/>
        <v>No</v>
      </c>
      <c r="V1202" s="5" t="str">
        <f t="shared" si="207"/>
        <v>Answer Required</v>
      </c>
      <c r="W1202" s="6" t="str">
        <f t="shared" si="208"/>
        <v>N/A</v>
      </c>
      <c r="X1202" s="5" t="s">
        <v>2886</v>
      </c>
    </row>
    <row r="1203" spans="1:24" x14ac:dyDescent="0.25">
      <c r="A1203" s="77">
        <f>VLOOKUP(C1203,'BU and Control BU Listing'!A:E,5,FALSE)</f>
        <v>24100</v>
      </c>
      <c r="B1203" s="80" t="s">
        <v>3805</v>
      </c>
      <c r="C1203" s="22" t="str">
        <f t="shared" si="200"/>
        <v>24100</v>
      </c>
      <c r="D1203" s="22" t="str">
        <f t="shared" si="201"/>
        <v>01000</v>
      </c>
      <c r="E1203" s="21" t="str">
        <f>VLOOKUP(B1203,'Table A as of March 2024'!A:G,7,FALSE)</f>
        <v>Richard Bland College</v>
      </c>
      <c r="F1203" s="21" t="str">
        <f>VLOOKUP(B1203,'Table A as of March 2024'!A:H,8,FALSE)</f>
        <v>General Fund</v>
      </c>
      <c r="G1203" s="11" t="str">
        <f>VLOOKUP(B1203,'Table A as of March 2024'!A:I,9,FALSE)</f>
        <v>100</v>
      </c>
      <c r="H1203" t="str">
        <f>VLOOKUP(B1203,'Table A as of March 2024'!A:L,12,FALSE)</f>
        <v>No</v>
      </c>
      <c r="I1203" s="9" t="str">
        <f>VLOOKUP(B1203,'Table A as of March 2024'!A:M,13,FALSE)</f>
        <v>G</v>
      </c>
      <c r="J1203" t="str">
        <f>VLOOKUP(B1203,'Table A as of March 2024'!A:O,15,FALSE)</f>
        <v>U</v>
      </c>
      <c r="K1203" t="str">
        <f>VLOOKUP(G1203,'ACFR Class Vlookup'!A:B,2,FALSE)</f>
        <v>Governmental</v>
      </c>
      <c r="L1203" s="1" t="str">
        <f>VLOOKUP(D1203,'Fund Information'!A:F,6,FALSE)</f>
        <v>General Fund</v>
      </c>
      <c r="M1203" s="6" t="str">
        <f t="shared" si="202"/>
        <v>N/A</v>
      </c>
      <c r="N1203" s="6" t="s">
        <v>2886</v>
      </c>
      <c r="O1203" s="6" t="str">
        <f t="shared" si="203"/>
        <v>N/A</v>
      </c>
      <c r="P1203" s="5" t="s">
        <v>2886</v>
      </c>
      <c r="Q1203" s="6" t="str">
        <f t="shared" si="204"/>
        <v>N/A</v>
      </c>
      <c r="R1203" s="7" t="str">
        <f t="shared" si="209"/>
        <v>No</v>
      </c>
      <c r="S1203" s="5" t="str">
        <f t="shared" si="205"/>
        <v>Answer Required</v>
      </c>
      <c r="T1203" s="6" t="str">
        <f t="shared" si="206"/>
        <v>N/A</v>
      </c>
      <c r="U1203" s="7" t="str">
        <f t="shared" si="210"/>
        <v>No</v>
      </c>
      <c r="V1203" s="5" t="str">
        <f t="shared" si="207"/>
        <v>Answer Required</v>
      </c>
      <c r="W1203" s="6" t="str">
        <f t="shared" si="208"/>
        <v>N/A</v>
      </c>
      <c r="X1203" s="5" t="s">
        <v>2886</v>
      </c>
    </row>
    <row r="1204" spans="1:24" ht="45" x14ac:dyDescent="0.25">
      <c r="A1204" s="77">
        <f>VLOOKUP(C1204,'BU and Control BU Listing'!A:E,5,FALSE)</f>
        <v>24100</v>
      </c>
      <c r="B1204" s="80" t="s">
        <v>5511</v>
      </c>
      <c r="C1204" s="22" t="str">
        <f t="shared" si="200"/>
        <v>24100</v>
      </c>
      <c r="D1204" s="22" t="str">
        <f t="shared" si="201"/>
        <v>09650</v>
      </c>
      <c r="E1204" s="21" t="str">
        <f>VLOOKUP(B1204,'Table A as of March 2024'!A:G,7,FALSE)</f>
        <v>Richard Bland College</v>
      </c>
      <c r="F1204" s="21" t="str">
        <f>VLOOKUP(B1204,'Table A as of March 2024'!A:H,8,FALSE)</f>
        <v>Central Capital Planning Fund</v>
      </c>
      <c r="G1204" s="11" t="str">
        <f>VLOOKUP(B1204,'Table A as of March 2024'!A:I,9,FALSE)</f>
        <v>100</v>
      </c>
      <c r="H1204" t="str">
        <f>VLOOKUP(B1204,'Table A as of March 2024'!A:L,12,FALSE)</f>
        <v>No</v>
      </c>
      <c r="I1204" s="9" t="str">
        <f>VLOOKUP(B1204,'Table A as of March 2024'!A:M,13,FALSE)</f>
        <v>U</v>
      </c>
      <c r="J1204" t="str">
        <f>VLOOKUP(B1204,'Table A as of March 2024'!A:O,15,FALSE)</f>
        <v>C</v>
      </c>
      <c r="K1204" t="str">
        <f>VLOOKUP(G1204,'ACFR Class Vlookup'!A:B,2,FALSE)</f>
        <v>Governmental</v>
      </c>
      <c r="L1204" s="1" t="str">
        <f>VLOOKUP(D1204,'Fund Information'!A:F,6,FALSE)</f>
        <v>Fund established to pay the pre-planning or detailed planning costs of capital outlay projects that have been approved for pre-planning or detailed planning by the general assembly.</v>
      </c>
      <c r="M1204" s="6" t="str">
        <f t="shared" si="202"/>
        <v>N/A</v>
      </c>
      <c r="N1204" s="6" t="s">
        <v>2886</v>
      </c>
      <c r="O1204" s="6" t="str">
        <f t="shared" si="203"/>
        <v>N/A</v>
      </c>
      <c r="P1204" s="5" t="s">
        <v>2886</v>
      </c>
      <c r="Q1204" s="6" t="str">
        <f t="shared" si="204"/>
        <v>N/A</v>
      </c>
      <c r="R1204" s="7" t="str">
        <f t="shared" si="209"/>
        <v>No</v>
      </c>
      <c r="S1204" s="5" t="str">
        <f t="shared" si="205"/>
        <v>Answer Required</v>
      </c>
      <c r="T1204" s="6" t="str">
        <f t="shared" si="206"/>
        <v>N/A</v>
      </c>
      <c r="U1204" s="7" t="str">
        <f t="shared" si="210"/>
        <v>Yes</v>
      </c>
      <c r="V1204" s="5" t="str">
        <f t="shared" si="207"/>
        <v>Answer Required</v>
      </c>
      <c r="W1204" s="6" t="str">
        <f t="shared" si="208"/>
        <v>N/A</v>
      </c>
      <c r="X1204" s="5" t="s">
        <v>2886</v>
      </c>
    </row>
    <row r="1205" spans="1:24" x14ac:dyDescent="0.25">
      <c r="A1205" s="77">
        <f>VLOOKUP(C1205,'BU and Control BU Listing'!A:E,5,FALSE)</f>
        <v>24200</v>
      </c>
      <c r="B1205" s="80" t="s">
        <v>3815</v>
      </c>
      <c r="C1205" s="22" t="str">
        <f t="shared" si="200"/>
        <v>24200</v>
      </c>
      <c r="D1205" s="22" t="str">
        <f t="shared" si="201"/>
        <v>01000</v>
      </c>
      <c r="E1205" s="21" t="str">
        <f>VLOOKUP(B1205,'Table A as of March 2024'!A:G,7,FALSE)</f>
        <v>Christopher Newport University</v>
      </c>
      <c r="F1205" s="21" t="str">
        <f>VLOOKUP(B1205,'Table A as of March 2024'!A:H,8,FALSE)</f>
        <v>General Fund</v>
      </c>
      <c r="G1205" s="11" t="str">
        <f>VLOOKUP(B1205,'Table A as of March 2024'!A:I,9,FALSE)</f>
        <v>100</v>
      </c>
      <c r="H1205" t="str">
        <f>VLOOKUP(B1205,'Table A as of March 2024'!A:L,12,FALSE)</f>
        <v>No</v>
      </c>
      <c r="I1205" s="9" t="str">
        <f>VLOOKUP(B1205,'Table A as of March 2024'!A:M,13,FALSE)</f>
        <v>G</v>
      </c>
      <c r="J1205" t="str">
        <f>VLOOKUP(B1205,'Table A as of March 2024'!A:O,15,FALSE)</f>
        <v>U</v>
      </c>
      <c r="K1205" t="str">
        <f>VLOOKUP(G1205,'ACFR Class Vlookup'!A:B,2,FALSE)</f>
        <v>Governmental</v>
      </c>
      <c r="L1205" s="1" t="str">
        <f>VLOOKUP(D1205,'Fund Information'!A:F,6,FALSE)</f>
        <v>General Fund</v>
      </c>
      <c r="M1205" s="6" t="str">
        <f t="shared" si="202"/>
        <v>N/A</v>
      </c>
      <c r="N1205" s="6" t="s">
        <v>2886</v>
      </c>
      <c r="O1205" s="6" t="str">
        <f t="shared" si="203"/>
        <v>N/A</v>
      </c>
      <c r="P1205" s="5" t="s">
        <v>2886</v>
      </c>
      <c r="Q1205" s="6" t="str">
        <f t="shared" si="204"/>
        <v>N/A</v>
      </c>
      <c r="R1205" s="7" t="str">
        <f t="shared" si="209"/>
        <v>No</v>
      </c>
      <c r="S1205" s="5" t="str">
        <f t="shared" si="205"/>
        <v>Answer Required</v>
      </c>
      <c r="T1205" s="6" t="str">
        <f t="shared" si="206"/>
        <v>N/A</v>
      </c>
      <c r="U1205" s="7" t="str">
        <f t="shared" si="210"/>
        <v>No</v>
      </c>
      <c r="V1205" s="5" t="str">
        <f t="shared" si="207"/>
        <v>Answer Required</v>
      </c>
      <c r="W1205" s="6" t="str">
        <f t="shared" si="208"/>
        <v>N/A</v>
      </c>
      <c r="X1205" s="5" t="s">
        <v>2886</v>
      </c>
    </row>
    <row r="1206" spans="1:24" ht="135" x14ac:dyDescent="0.25">
      <c r="A1206" s="77">
        <f>VLOOKUP(C1206,'BU and Control BU Listing'!A:E,5,FALSE)</f>
        <v>24200</v>
      </c>
      <c r="B1206" s="80" t="s">
        <v>5859</v>
      </c>
      <c r="C1206" s="22" t="str">
        <f t="shared" si="200"/>
        <v>24200</v>
      </c>
      <c r="D1206" s="22" t="str">
        <f t="shared" si="201"/>
        <v>07562</v>
      </c>
      <c r="E1206" s="21" t="str">
        <f>VLOOKUP(B1206,'Table A as of March 2024'!A:G,7,FALSE)</f>
        <v>Christopher Newport University</v>
      </c>
      <c r="F1206" s="21" t="str">
        <f>VLOOKUP(B1206,'Table A as of March 2024'!A:H,8,FALSE)</f>
        <v>VA Research Investment Fund–GF</v>
      </c>
      <c r="G1206" s="11" t="str">
        <f>VLOOKUP(B1206,'Table A as of March 2024'!A:I,9,FALSE)</f>
        <v>100</v>
      </c>
      <c r="H1206" t="str">
        <f>VLOOKUP(B1206,'Table A as of March 2024'!A:L,12,FALSE)</f>
        <v>Yes</v>
      </c>
      <c r="I1206" s="9" t="str">
        <f>VLOOKUP(B1206,'Table A as of March 2024'!A:M,13,FALSE)</f>
        <v>U</v>
      </c>
      <c r="J1206" t="str">
        <f>VLOOKUP(B1206,'Table A as of March 2024'!A:O,15,FALSE)</f>
        <v>U</v>
      </c>
      <c r="K1206" t="str">
        <f>VLOOKUP(G1206,'ACFR Class Vlookup'!A:B,2,FALSE)</f>
        <v>Governmental</v>
      </c>
      <c r="L1206" s="1" t="str">
        <f>VLOOKUP(D1206,'Fund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06" s="6" t="str">
        <f t="shared" si="202"/>
        <v>N/A</v>
      </c>
      <c r="N1206" s="6" t="s">
        <v>2886</v>
      </c>
      <c r="O1206" s="6" t="str">
        <f t="shared" si="203"/>
        <v>N/A</v>
      </c>
      <c r="P1206" s="5" t="s">
        <v>2886</v>
      </c>
      <c r="Q1206" s="6" t="str">
        <f t="shared" si="204"/>
        <v>N/A</v>
      </c>
      <c r="R1206" s="7" t="str">
        <f t="shared" si="209"/>
        <v>No</v>
      </c>
      <c r="S1206" s="5" t="str">
        <f t="shared" si="205"/>
        <v>Answer Required</v>
      </c>
      <c r="T1206" s="6" t="str">
        <f t="shared" si="206"/>
        <v>N/A</v>
      </c>
      <c r="U1206" s="7" t="str">
        <f t="shared" si="210"/>
        <v>No</v>
      </c>
      <c r="V1206" s="5" t="str">
        <f t="shared" si="207"/>
        <v>Answer Required</v>
      </c>
      <c r="W1206" s="6" t="str">
        <f t="shared" si="208"/>
        <v>N/A</v>
      </c>
      <c r="X1206" s="5" t="s">
        <v>2886</v>
      </c>
    </row>
    <row r="1207" spans="1:24" ht="45" x14ac:dyDescent="0.25">
      <c r="A1207" s="77">
        <f>VLOOKUP(C1207,'BU and Control BU Listing'!A:E,5,FALSE)</f>
        <v>24200</v>
      </c>
      <c r="B1207" s="80" t="s">
        <v>8854</v>
      </c>
      <c r="C1207" s="22" t="str">
        <f t="shared" si="200"/>
        <v>24200</v>
      </c>
      <c r="D1207" s="22" t="str">
        <f t="shared" si="201"/>
        <v>09650</v>
      </c>
      <c r="E1207" s="21" t="str">
        <f>VLOOKUP(B1207,'Table A as of March 2024'!A:G,7,FALSE)</f>
        <v>Christopher Newport University</v>
      </c>
      <c r="F1207" s="21" t="str">
        <f>VLOOKUP(B1207,'Table A as of March 2024'!A:H,8,FALSE)</f>
        <v>Central Capital Planning Fund</v>
      </c>
      <c r="G1207" s="11" t="str">
        <f>VLOOKUP(B1207,'Table A as of March 2024'!A:I,9,FALSE)</f>
        <v>100</v>
      </c>
      <c r="H1207" t="str">
        <f>VLOOKUP(B1207,'Table A as of March 2024'!A:L,12,FALSE)</f>
        <v>No</v>
      </c>
      <c r="I1207" s="9" t="str">
        <f>VLOOKUP(B1207,'Table A as of March 2024'!A:M,13,FALSE)</f>
        <v>U</v>
      </c>
      <c r="J1207" t="str">
        <f>VLOOKUP(B1207,'Table A as of March 2024'!A:O,15,FALSE)</f>
        <v>C</v>
      </c>
      <c r="K1207" t="str">
        <f>VLOOKUP(G1207,'ACFR Class Vlookup'!A:B,2,FALSE)</f>
        <v>Governmental</v>
      </c>
      <c r="L1207" s="1" t="str">
        <f>VLOOKUP(D1207,'Fund Information'!A:F,6,FALSE)</f>
        <v>Fund established to pay the pre-planning or detailed planning costs of capital outlay projects that have been approved for pre-planning or detailed planning by the general assembly.</v>
      </c>
      <c r="M1207" s="6" t="str">
        <f t="shared" si="202"/>
        <v>N/A</v>
      </c>
      <c r="N1207" s="6" t="s">
        <v>2886</v>
      </c>
      <c r="O1207" s="6" t="str">
        <f t="shared" si="203"/>
        <v>N/A</v>
      </c>
      <c r="P1207" s="5" t="s">
        <v>2886</v>
      </c>
      <c r="Q1207" s="6" t="str">
        <f t="shared" si="204"/>
        <v>N/A</v>
      </c>
      <c r="R1207" s="7" t="str">
        <f t="shared" si="209"/>
        <v>No</v>
      </c>
      <c r="S1207" s="5" t="str">
        <f t="shared" si="205"/>
        <v>Answer Required</v>
      </c>
      <c r="T1207" s="6" t="str">
        <f t="shared" si="206"/>
        <v>N/A</v>
      </c>
      <c r="U1207" s="7" t="str">
        <f t="shared" si="210"/>
        <v>Yes</v>
      </c>
      <c r="V1207" s="5" t="str">
        <f t="shared" si="207"/>
        <v>Answer Required</v>
      </c>
      <c r="W1207" s="6" t="str">
        <f t="shared" si="208"/>
        <v>N/A</v>
      </c>
      <c r="X1207" s="5" t="s">
        <v>2886</v>
      </c>
    </row>
    <row r="1208" spans="1:24" x14ac:dyDescent="0.25">
      <c r="A1208" s="77">
        <f>VLOOKUP(C1208,'BU and Control BU Listing'!A:E,5,FALSE)</f>
        <v>24700</v>
      </c>
      <c r="B1208" s="80" t="s">
        <v>3861</v>
      </c>
      <c r="C1208" s="22" t="str">
        <f t="shared" si="200"/>
        <v>24700</v>
      </c>
      <c r="D1208" s="22" t="str">
        <f t="shared" si="201"/>
        <v>01000</v>
      </c>
      <c r="E1208" s="21" t="str">
        <f>VLOOKUP(B1208,'Table A as of March 2024'!A:G,7,FALSE)</f>
        <v>George Mason University</v>
      </c>
      <c r="F1208" s="21" t="str">
        <f>VLOOKUP(B1208,'Table A as of March 2024'!A:H,8,FALSE)</f>
        <v>General Fund</v>
      </c>
      <c r="G1208" s="11" t="str">
        <f>VLOOKUP(B1208,'Table A as of March 2024'!A:I,9,FALSE)</f>
        <v>100</v>
      </c>
      <c r="H1208" t="str">
        <f>VLOOKUP(B1208,'Table A as of March 2024'!A:L,12,FALSE)</f>
        <v>No</v>
      </c>
      <c r="I1208" s="9" t="str">
        <f>VLOOKUP(B1208,'Table A as of March 2024'!A:M,13,FALSE)</f>
        <v>G</v>
      </c>
      <c r="J1208" t="str">
        <f>VLOOKUP(B1208,'Table A as of March 2024'!A:O,15,FALSE)</f>
        <v>U</v>
      </c>
      <c r="K1208" t="str">
        <f>VLOOKUP(G1208,'ACFR Class Vlookup'!A:B,2,FALSE)</f>
        <v>Governmental</v>
      </c>
      <c r="L1208" s="1" t="str">
        <f>VLOOKUP(D1208,'Fund Information'!A:F,6,FALSE)</f>
        <v>General Fund</v>
      </c>
      <c r="M1208" s="6" t="str">
        <f t="shared" si="202"/>
        <v>N/A</v>
      </c>
      <c r="N1208" s="6" t="s">
        <v>2886</v>
      </c>
      <c r="O1208" s="6" t="str">
        <f t="shared" si="203"/>
        <v>N/A</v>
      </c>
      <c r="P1208" s="5" t="s">
        <v>2886</v>
      </c>
      <c r="Q1208" s="6" t="str">
        <f t="shared" si="204"/>
        <v>N/A</v>
      </c>
      <c r="R1208" s="7" t="str">
        <f t="shared" si="209"/>
        <v>No</v>
      </c>
      <c r="S1208" s="5" t="str">
        <f t="shared" si="205"/>
        <v>Answer Required</v>
      </c>
      <c r="T1208" s="6" t="str">
        <f t="shared" si="206"/>
        <v>N/A</v>
      </c>
      <c r="U1208" s="7" t="str">
        <f t="shared" si="210"/>
        <v>No</v>
      </c>
      <c r="V1208" s="5" t="str">
        <f t="shared" si="207"/>
        <v>Answer Required</v>
      </c>
      <c r="W1208" s="6" t="str">
        <f t="shared" si="208"/>
        <v>N/A</v>
      </c>
      <c r="X1208" s="5" t="s">
        <v>2886</v>
      </c>
    </row>
    <row r="1209" spans="1:24" ht="135" x14ac:dyDescent="0.25">
      <c r="A1209" s="77">
        <f>VLOOKUP(C1209,'BU and Control BU Listing'!A:E,5,FALSE)</f>
        <v>24700</v>
      </c>
      <c r="B1209" s="80" t="s">
        <v>5513</v>
      </c>
      <c r="C1209" s="22" t="str">
        <f t="shared" si="200"/>
        <v>24700</v>
      </c>
      <c r="D1209" s="22" t="str">
        <f t="shared" si="201"/>
        <v>07562</v>
      </c>
      <c r="E1209" s="21" t="str">
        <f>VLOOKUP(B1209,'Table A as of March 2024'!A:G,7,FALSE)</f>
        <v>George Mason University</v>
      </c>
      <c r="F1209" s="21" t="str">
        <f>VLOOKUP(B1209,'Table A as of March 2024'!A:H,8,FALSE)</f>
        <v>VA Research Investment Fund–GF</v>
      </c>
      <c r="G1209" s="11" t="str">
        <f>VLOOKUP(B1209,'Table A as of March 2024'!A:I,9,FALSE)</f>
        <v>100</v>
      </c>
      <c r="H1209" t="str">
        <f>VLOOKUP(B1209,'Table A as of March 2024'!A:L,12,FALSE)</f>
        <v>Yes</v>
      </c>
      <c r="I1209" s="9" t="str">
        <f>VLOOKUP(B1209,'Table A as of March 2024'!A:M,13,FALSE)</f>
        <v>U</v>
      </c>
      <c r="J1209" t="str">
        <f>VLOOKUP(B1209,'Table A as of March 2024'!A:O,15,FALSE)</f>
        <v>U</v>
      </c>
      <c r="K1209" t="str">
        <f>VLOOKUP(G1209,'ACFR Class Vlookup'!A:B,2,FALSE)</f>
        <v>Governmental</v>
      </c>
      <c r="L1209" s="1" t="str">
        <f>VLOOKUP(D1209,'Fund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09" s="6" t="str">
        <f t="shared" si="202"/>
        <v>N/A</v>
      </c>
      <c r="N1209" s="6" t="s">
        <v>2886</v>
      </c>
      <c r="O1209" s="6" t="str">
        <f t="shared" si="203"/>
        <v>N/A</v>
      </c>
      <c r="P1209" s="5" t="s">
        <v>2886</v>
      </c>
      <c r="Q1209" s="6" t="str">
        <f t="shared" si="204"/>
        <v>N/A</v>
      </c>
      <c r="R1209" s="7" t="str">
        <f t="shared" si="209"/>
        <v>No</v>
      </c>
      <c r="S1209" s="5" t="str">
        <f t="shared" si="205"/>
        <v>Answer Required</v>
      </c>
      <c r="T1209" s="6" t="str">
        <f t="shared" si="206"/>
        <v>N/A</v>
      </c>
      <c r="U1209" s="7" t="str">
        <f t="shared" si="210"/>
        <v>No</v>
      </c>
      <c r="V1209" s="5" t="str">
        <f t="shared" si="207"/>
        <v>Answer Required</v>
      </c>
      <c r="W1209" s="6" t="str">
        <f t="shared" si="208"/>
        <v>N/A</v>
      </c>
      <c r="X1209" s="5" t="s">
        <v>2886</v>
      </c>
    </row>
    <row r="1210" spans="1:24" x14ac:dyDescent="0.25">
      <c r="A1210" s="77">
        <f>VLOOKUP(C1210,'BU and Control BU Listing'!A:E,5,FALSE)</f>
        <v>26000</v>
      </c>
      <c r="B1210" s="80" t="s">
        <v>3881</v>
      </c>
      <c r="C1210" s="22" t="str">
        <f t="shared" si="200"/>
        <v>26000</v>
      </c>
      <c r="D1210" s="22" t="str">
        <f t="shared" si="201"/>
        <v>01000</v>
      </c>
      <c r="E1210" s="21" t="str">
        <f>VLOOKUP(B1210,'Table A as of March 2024'!A:G,7,FALSE)</f>
        <v>VA Community College System</v>
      </c>
      <c r="F1210" s="21" t="str">
        <f>VLOOKUP(B1210,'Table A as of March 2024'!A:H,8,FALSE)</f>
        <v>General Fund</v>
      </c>
      <c r="G1210" s="11" t="str">
        <f>VLOOKUP(B1210,'Table A as of March 2024'!A:I,9,FALSE)</f>
        <v>100</v>
      </c>
      <c r="H1210" t="str">
        <f>VLOOKUP(B1210,'Table A as of March 2024'!A:L,12,FALSE)</f>
        <v>No</v>
      </c>
      <c r="I1210" s="9" t="str">
        <f>VLOOKUP(B1210,'Table A as of March 2024'!A:M,13,FALSE)</f>
        <v>G</v>
      </c>
      <c r="J1210" t="str">
        <f>VLOOKUP(B1210,'Table A as of March 2024'!A:O,15,FALSE)</f>
        <v>U</v>
      </c>
      <c r="K1210" t="str">
        <f>VLOOKUP(G1210,'ACFR Class Vlookup'!A:B,2,FALSE)</f>
        <v>Governmental</v>
      </c>
      <c r="L1210" s="1" t="str">
        <f>VLOOKUP(D1210,'Fund Information'!A:F,6,FALSE)</f>
        <v>General Fund</v>
      </c>
      <c r="M1210" s="6" t="str">
        <f t="shared" si="202"/>
        <v>N/A</v>
      </c>
      <c r="N1210" s="6" t="s">
        <v>2886</v>
      </c>
      <c r="O1210" s="6" t="str">
        <f t="shared" si="203"/>
        <v>N/A</v>
      </c>
      <c r="P1210" s="5" t="s">
        <v>2886</v>
      </c>
      <c r="Q1210" s="6" t="str">
        <f t="shared" si="204"/>
        <v>N/A</v>
      </c>
      <c r="R1210" s="7" t="str">
        <f t="shared" si="209"/>
        <v>No</v>
      </c>
      <c r="S1210" s="5" t="str">
        <f t="shared" si="205"/>
        <v>Answer Required</v>
      </c>
      <c r="T1210" s="6" t="str">
        <f t="shared" si="206"/>
        <v>N/A</v>
      </c>
      <c r="U1210" s="7" t="str">
        <f t="shared" si="210"/>
        <v>No</v>
      </c>
      <c r="V1210" s="5" t="str">
        <f t="shared" si="207"/>
        <v>Answer Required</v>
      </c>
      <c r="W1210" s="6" t="str">
        <f t="shared" si="208"/>
        <v>N/A</v>
      </c>
      <c r="X1210" s="5" t="s">
        <v>2886</v>
      </c>
    </row>
    <row r="1211" spans="1:24" ht="60" x14ac:dyDescent="0.25">
      <c r="A1211" s="77">
        <f>VLOOKUP(C1211,'BU and Control BU Listing'!A:E,5,FALSE)</f>
        <v>26000</v>
      </c>
      <c r="B1211" s="80" t="s">
        <v>8690</v>
      </c>
      <c r="C1211" s="22" t="str">
        <f t="shared" si="200"/>
        <v>26000</v>
      </c>
      <c r="D1211" s="22" t="str">
        <f t="shared" si="201"/>
        <v>02460</v>
      </c>
      <c r="E1211" s="21" t="str">
        <f>VLOOKUP(B1211,'Table A as of March 2024'!A:G,7,FALSE)</f>
        <v>VA Community College System</v>
      </c>
      <c r="F1211" s="21" t="str">
        <f>VLOOKUP(B1211,'Table A as of March 2024'!A:H,8,FALSE)</f>
        <v>Disaster Recovery Fund</v>
      </c>
      <c r="G1211" s="11" t="str">
        <f>VLOOKUP(B1211,'Table A as of March 2024'!A:I,9,FALSE)</f>
        <v>100</v>
      </c>
      <c r="H1211" t="str">
        <f>VLOOKUP(B1211,'Table A as of March 2024'!A:L,12,FALSE)</f>
        <v>Yes</v>
      </c>
      <c r="I1211" s="9" t="str">
        <f>VLOOKUP(B1211,'Table A as of March 2024'!A:M,13,FALSE)</f>
        <v>U</v>
      </c>
      <c r="J1211" t="str">
        <f>VLOOKUP(B1211,'Table A as of March 2024'!A:O,15,FALSE)</f>
        <v>U</v>
      </c>
      <c r="K1211" t="str">
        <f>VLOOKUP(G1211,'ACFR Class Vlookup'!A:B,2,FALSE)</f>
        <v>Governmental</v>
      </c>
      <c r="L1211" s="1" t="str">
        <f>VLOOKUP(D1211,'Fund Information'!A:F,6,FALSE)</f>
        <v>Per COV § 44-146.18.1, this fund accounts for General Fund Sum Sufficient Appropriations.  Funds are used when the Governor declares a "state of emergency"; can be used for anything related to the state of emergency.</v>
      </c>
      <c r="M1211" s="6" t="str">
        <f t="shared" si="202"/>
        <v>N/A</v>
      </c>
      <c r="N1211" s="6" t="s">
        <v>2886</v>
      </c>
      <c r="O1211" s="6" t="str">
        <f t="shared" si="203"/>
        <v>N/A</v>
      </c>
      <c r="P1211" s="5" t="s">
        <v>2886</v>
      </c>
      <c r="Q1211" s="6" t="str">
        <f t="shared" si="204"/>
        <v>N/A</v>
      </c>
      <c r="R1211" s="7" t="str">
        <f t="shared" si="209"/>
        <v>No</v>
      </c>
      <c r="S1211" s="5" t="str">
        <f t="shared" si="205"/>
        <v>Answer Required</v>
      </c>
      <c r="T1211" s="6" t="str">
        <f t="shared" si="206"/>
        <v>N/A</v>
      </c>
      <c r="U1211" s="7" t="str">
        <f t="shared" si="210"/>
        <v>No</v>
      </c>
      <c r="V1211" s="5" t="str">
        <f t="shared" si="207"/>
        <v>Answer Required</v>
      </c>
      <c r="W1211" s="6" t="str">
        <f t="shared" si="208"/>
        <v>N/A</v>
      </c>
      <c r="X1211" s="5" t="s">
        <v>2886</v>
      </c>
    </row>
    <row r="1212" spans="1:24" ht="135" x14ac:dyDescent="0.25">
      <c r="A1212" s="77">
        <f>VLOOKUP(C1212,'BU and Control BU Listing'!A:E,5,FALSE)</f>
        <v>26000</v>
      </c>
      <c r="B1212" s="80" t="s">
        <v>5872</v>
      </c>
      <c r="C1212" s="22" t="str">
        <f t="shared" si="200"/>
        <v>26000</v>
      </c>
      <c r="D1212" s="22" t="str">
        <f t="shared" si="201"/>
        <v>07562</v>
      </c>
      <c r="E1212" s="21" t="str">
        <f>VLOOKUP(B1212,'Table A as of March 2024'!A:G,7,FALSE)</f>
        <v>VA Community College System</v>
      </c>
      <c r="F1212" s="21" t="str">
        <f>VLOOKUP(B1212,'Table A as of March 2024'!A:H,8,FALSE)</f>
        <v>VA Research Investment Fund–GF</v>
      </c>
      <c r="G1212" s="11" t="str">
        <f>VLOOKUP(B1212,'Table A as of March 2024'!A:I,9,FALSE)</f>
        <v>100</v>
      </c>
      <c r="H1212" t="str">
        <f>VLOOKUP(B1212,'Table A as of March 2024'!A:L,12,FALSE)</f>
        <v>Yes</v>
      </c>
      <c r="I1212" s="9" t="str">
        <f>VLOOKUP(B1212,'Table A as of March 2024'!A:M,13,FALSE)</f>
        <v>U</v>
      </c>
      <c r="J1212" t="str">
        <f>VLOOKUP(B1212,'Table A as of March 2024'!A:O,15,FALSE)</f>
        <v>U</v>
      </c>
      <c r="K1212" t="str">
        <f>VLOOKUP(G1212,'ACFR Class Vlookup'!A:B,2,FALSE)</f>
        <v>Governmental</v>
      </c>
      <c r="L1212" s="1" t="str">
        <f>VLOOKUP(D1212,'Fund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12" s="6" t="str">
        <f t="shared" si="202"/>
        <v>N/A</v>
      </c>
      <c r="N1212" s="6" t="s">
        <v>2886</v>
      </c>
      <c r="O1212" s="6" t="str">
        <f t="shared" si="203"/>
        <v>N/A</v>
      </c>
      <c r="P1212" s="5" t="s">
        <v>2886</v>
      </c>
      <c r="Q1212" s="6" t="str">
        <f t="shared" si="204"/>
        <v>N/A</v>
      </c>
      <c r="R1212" s="7" t="str">
        <f t="shared" si="209"/>
        <v>No</v>
      </c>
      <c r="S1212" s="5" t="str">
        <f t="shared" si="205"/>
        <v>Answer Required</v>
      </c>
      <c r="T1212" s="6" t="str">
        <f t="shared" si="206"/>
        <v>N/A</v>
      </c>
      <c r="U1212" s="7" t="str">
        <f t="shared" si="210"/>
        <v>No</v>
      </c>
      <c r="V1212" s="5" t="str">
        <f t="shared" si="207"/>
        <v>Answer Required</v>
      </c>
      <c r="W1212" s="6" t="str">
        <f t="shared" si="208"/>
        <v>N/A</v>
      </c>
      <c r="X1212" s="5" t="s">
        <v>2886</v>
      </c>
    </row>
    <row r="1213" spans="1:24" ht="45" x14ac:dyDescent="0.25">
      <c r="A1213" s="77">
        <f>VLOOKUP(C1213,'BU and Control BU Listing'!A:E,5,FALSE)</f>
        <v>26000</v>
      </c>
      <c r="B1213" s="80" t="s">
        <v>3899</v>
      </c>
      <c r="C1213" s="22" t="str">
        <f t="shared" si="200"/>
        <v>26000</v>
      </c>
      <c r="D1213" s="22" t="str">
        <f t="shared" si="201"/>
        <v>09650</v>
      </c>
      <c r="E1213" s="21" t="str">
        <f>VLOOKUP(B1213,'Table A as of March 2024'!A:G,7,FALSE)</f>
        <v>VA Community College System</v>
      </c>
      <c r="F1213" s="21" t="str">
        <f>VLOOKUP(B1213,'Table A as of March 2024'!A:H,8,FALSE)</f>
        <v>Central Capital Planning Fund</v>
      </c>
      <c r="G1213" s="11" t="str">
        <f>VLOOKUP(B1213,'Table A as of March 2024'!A:I,9,FALSE)</f>
        <v>100</v>
      </c>
      <c r="H1213" t="str">
        <f>VLOOKUP(B1213,'Table A as of March 2024'!A:L,12,FALSE)</f>
        <v>No</v>
      </c>
      <c r="I1213" s="9" t="str">
        <f>VLOOKUP(B1213,'Table A as of March 2024'!A:M,13,FALSE)</f>
        <v>U</v>
      </c>
      <c r="J1213" t="str">
        <f>VLOOKUP(B1213,'Table A as of March 2024'!A:O,15,FALSE)</f>
        <v>C</v>
      </c>
      <c r="K1213" t="str">
        <f>VLOOKUP(G1213,'ACFR Class Vlookup'!A:B,2,FALSE)</f>
        <v>Governmental</v>
      </c>
      <c r="L1213" s="1" t="str">
        <f>VLOOKUP(D1213,'Fund Information'!A:F,6,FALSE)</f>
        <v>Fund established to pay the pre-planning or detailed planning costs of capital outlay projects that have been approved for pre-planning or detailed planning by the general assembly.</v>
      </c>
      <c r="M1213" s="6" t="str">
        <f t="shared" si="202"/>
        <v>N/A</v>
      </c>
      <c r="N1213" s="6" t="s">
        <v>2886</v>
      </c>
      <c r="O1213" s="6" t="str">
        <f t="shared" si="203"/>
        <v>N/A</v>
      </c>
      <c r="P1213" s="5" t="s">
        <v>2886</v>
      </c>
      <c r="Q1213" s="6" t="str">
        <f t="shared" si="204"/>
        <v>N/A</v>
      </c>
      <c r="R1213" s="7" t="str">
        <f t="shared" si="209"/>
        <v>No</v>
      </c>
      <c r="S1213" s="5" t="str">
        <f t="shared" si="205"/>
        <v>Answer Required</v>
      </c>
      <c r="T1213" s="6" t="str">
        <f t="shared" si="206"/>
        <v>N/A</v>
      </c>
      <c r="U1213" s="7" t="str">
        <f t="shared" si="210"/>
        <v>Yes</v>
      </c>
      <c r="V1213" s="5" t="str">
        <f t="shared" si="207"/>
        <v>Answer Required</v>
      </c>
      <c r="W1213" s="6" t="str">
        <f t="shared" si="208"/>
        <v>N/A</v>
      </c>
      <c r="X1213" s="5" t="s">
        <v>2886</v>
      </c>
    </row>
    <row r="1214" spans="1:24" x14ac:dyDescent="0.25">
      <c r="A1214" s="77">
        <f>VLOOKUP(C1214,'BU and Control BU Listing'!A:E,5,FALSE)</f>
        <v>26000</v>
      </c>
      <c r="B1214" s="80" t="s">
        <v>3900</v>
      </c>
      <c r="C1214" s="22" t="str">
        <f t="shared" si="200"/>
        <v>26100</v>
      </c>
      <c r="D1214" s="22" t="str">
        <f t="shared" si="201"/>
        <v>01000</v>
      </c>
      <c r="E1214" s="21" t="str">
        <f>VLOOKUP(B1214,'Table A as of March 2024'!A:G,7,FALSE)</f>
        <v>VCCS - Central Office</v>
      </c>
      <c r="F1214" s="21" t="str">
        <f>VLOOKUP(B1214,'Table A as of March 2024'!A:H,8,FALSE)</f>
        <v>General Fund</v>
      </c>
      <c r="G1214" s="11" t="str">
        <f>VLOOKUP(B1214,'Table A as of March 2024'!A:I,9,FALSE)</f>
        <v>100</v>
      </c>
      <c r="H1214" t="str">
        <f>VLOOKUP(B1214,'Table A as of March 2024'!A:L,12,FALSE)</f>
        <v>No</v>
      </c>
      <c r="I1214" s="9" t="str">
        <f>VLOOKUP(B1214,'Table A as of March 2024'!A:M,13,FALSE)</f>
        <v>G</v>
      </c>
      <c r="J1214" t="str">
        <f>VLOOKUP(B1214,'Table A as of March 2024'!A:O,15,FALSE)</f>
        <v>U</v>
      </c>
      <c r="K1214" t="str">
        <f>VLOOKUP(G1214,'ACFR Class Vlookup'!A:B,2,FALSE)</f>
        <v>Governmental</v>
      </c>
      <c r="L1214" s="1" t="str">
        <f>VLOOKUP(D1214,'Fund Information'!A:F,6,FALSE)</f>
        <v>General Fund</v>
      </c>
      <c r="M1214" s="6" t="str">
        <f t="shared" si="202"/>
        <v>N/A</v>
      </c>
      <c r="N1214" s="6" t="s">
        <v>2886</v>
      </c>
      <c r="O1214" s="6" t="str">
        <f t="shared" si="203"/>
        <v>N/A</v>
      </c>
      <c r="P1214" s="5" t="s">
        <v>2886</v>
      </c>
      <c r="Q1214" s="6" t="str">
        <f t="shared" si="204"/>
        <v>N/A</v>
      </c>
      <c r="R1214" s="7" t="str">
        <f t="shared" si="209"/>
        <v>No</v>
      </c>
      <c r="S1214" s="5" t="str">
        <f t="shared" si="205"/>
        <v>Answer Required</v>
      </c>
      <c r="T1214" s="6" t="str">
        <f t="shared" si="206"/>
        <v>N/A</v>
      </c>
      <c r="U1214" s="7" t="str">
        <f t="shared" si="210"/>
        <v>No</v>
      </c>
      <c r="V1214" s="5" t="str">
        <f t="shared" si="207"/>
        <v>Answer Required</v>
      </c>
      <c r="W1214" s="6" t="str">
        <f t="shared" si="208"/>
        <v>N/A</v>
      </c>
      <c r="X1214" s="5" t="s">
        <v>2886</v>
      </c>
    </row>
    <row r="1215" spans="1:24" x14ac:dyDescent="0.25">
      <c r="A1215" s="77">
        <f>VLOOKUP(C1215,'BU and Control BU Listing'!A:E,5,FALSE)</f>
        <v>26000</v>
      </c>
      <c r="B1215" s="80" t="s">
        <v>5278</v>
      </c>
      <c r="C1215" s="22" t="str">
        <f t="shared" si="200"/>
        <v>27000</v>
      </c>
      <c r="D1215" s="22" t="str">
        <f t="shared" si="201"/>
        <v>01000</v>
      </c>
      <c r="E1215" s="21" t="str">
        <f>VLOOKUP(B1215,'Table A as of March 2024'!A:G,7,FALSE)</f>
        <v>VCCS - Shared Services Center</v>
      </c>
      <c r="F1215" s="21" t="str">
        <f>VLOOKUP(B1215,'Table A as of March 2024'!A:H,8,FALSE)</f>
        <v>General Fund</v>
      </c>
      <c r="G1215" s="11" t="str">
        <f>VLOOKUP(B1215,'Table A as of March 2024'!A:I,9,FALSE)</f>
        <v>100</v>
      </c>
      <c r="H1215" t="str">
        <f>VLOOKUP(B1215,'Table A as of March 2024'!A:L,12,FALSE)</f>
        <v>No</v>
      </c>
      <c r="I1215" s="9" t="str">
        <f>VLOOKUP(B1215,'Table A as of March 2024'!A:M,13,FALSE)</f>
        <v>G</v>
      </c>
      <c r="J1215" t="str">
        <f>VLOOKUP(B1215,'Table A as of March 2024'!A:O,15,FALSE)</f>
        <v>U</v>
      </c>
      <c r="K1215" t="str">
        <f>VLOOKUP(G1215,'ACFR Class Vlookup'!A:B,2,FALSE)</f>
        <v>Governmental</v>
      </c>
      <c r="L1215" s="1" t="str">
        <f>VLOOKUP(D1215,'Fund Information'!A:F,6,FALSE)</f>
        <v>General Fund</v>
      </c>
      <c r="M1215" s="6" t="str">
        <f t="shared" si="202"/>
        <v>N/A</v>
      </c>
      <c r="N1215" s="6" t="s">
        <v>2886</v>
      </c>
      <c r="O1215" s="6" t="str">
        <f t="shared" si="203"/>
        <v>N/A</v>
      </c>
      <c r="P1215" s="5" t="s">
        <v>2886</v>
      </c>
      <c r="Q1215" s="6" t="str">
        <f t="shared" si="204"/>
        <v>N/A</v>
      </c>
      <c r="R1215" s="7" t="str">
        <f t="shared" si="209"/>
        <v>No</v>
      </c>
      <c r="S1215" s="5" t="str">
        <f t="shared" si="205"/>
        <v>Answer Required</v>
      </c>
      <c r="T1215" s="6" t="str">
        <f t="shared" si="206"/>
        <v>N/A</v>
      </c>
      <c r="U1215" s="7" t="str">
        <f t="shared" si="210"/>
        <v>No</v>
      </c>
      <c r="V1215" s="5" t="str">
        <f t="shared" si="207"/>
        <v>Answer Required</v>
      </c>
      <c r="W1215" s="6" t="str">
        <f t="shared" si="208"/>
        <v>N/A</v>
      </c>
      <c r="X1215" s="5" t="s">
        <v>2886</v>
      </c>
    </row>
    <row r="1216" spans="1:24" x14ac:dyDescent="0.25">
      <c r="A1216" s="77">
        <f>VLOOKUP(C1216,'BU and Control BU Listing'!A:E,5,FALSE)</f>
        <v>26000</v>
      </c>
      <c r="B1216" s="80" t="s">
        <v>3949</v>
      </c>
      <c r="C1216" s="22" t="str">
        <f t="shared" si="200"/>
        <v>27500</v>
      </c>
      <c r="D1216" s="22" t="str">
        <f t="shared" si="201"/>
        <v>01000</v>
      </c>
      <c r="E1216" s="21" t="str">
        <f>VLOOKUP(B1216,'Table A as of March 2024'!A:G,7,FALSE)</f>
        <v>New River Community College</v>
      </c>
      <c r="F1216" s="21" t="str">
        <f>VLOOKUP(B1216,'Table A as of March 2024'!A:H,8,FALSE)</f>
        <v>General Fund</v>
      </c>
      <c r="G1216" s="11" t="str">
        <f>VLOOKUP(B1216,'Table A as of March 2024'!A:I,9,FALSE)</f>
        <v>100</v>
      </c>
      <c r="H1216" t="str">
        <f>VLOOKUP(B1216,'Table A as of March 2024'!A:L,12,FALSE)</f>
        <v>No</v>
      </c>
      <c r="I1216" s="9" t="str">
        <f>VLOOKUP(B1216,'Table A as of March 2024'!A:M,13,FALSE)</f>
        <v>G</v>
      </c>
      <c r="J1216" t="str">
        <f>VLOOKUP(B1216,'Table A as of March 2024'!A:O,15,FALSE)</f>
        <v>U</v>
      </c>
      <c r="K1216" t="str">
        <f>VLOOKUP(G1216,'ACFR Class Vlookup'!A:B,2,FALSE)</f>
        <v>Governmental</v>
      </c>
      <c r="L1216" s="1" t="str">
        <f>VLOOKUP(D1216,'Fund Information'!A:F,6,FALSE)</f>
        <v>General Fund</v>
      </c>
      <c r="M1216" s="6" t="str">
        <f t="shared" si="202"/>
        <v>N/A</v>
      </c>
      <c r="N1216" s="6" t="s">
        <v>2886</v>
      </c>
      <c r="O1216" s="6" t="str">
        <f t="shared" si="203"/>
        <v>N/A</v>
      </c>
      <c r="P1216" s="5" t="s">
        <v>2886</v>
      </c>
      <c r="Q1216" s="6" t="str">
        <f t="shared" si="204"/>
        <v>N/A</v>
      </c>
      <c r="R1216" s="7" t="str">
        <f t="shared" si="209"/>
        <v>No</v>
      </c>
      <c r="S1216" s="5" t="str">
        <f t="shared" si="205"/>
        <v>Answer Required</v>
      </c>
      <c r="T1216" s="6" t="str">
        <f t="shared" si="206"/>
        <v>N/A</v>
      </c>
      <c r="U1216" s="7" t="str">
        <f t="shared" si="210"/>
        <v>No</v>
      </c>
      <c r="V1216" s="5" t="str">
        <f t="shared" si="207"/>
        <v>Answer Required</v>
      </c>
      <c r="W1216" s="6" t="str">
        <f t="shared" si="208"/>
        <v>N/A</v>
      </c>
      <c r="X1216" s="5" t="s">
        <v>2886</v>
      </c>
    </row>
    <row r="1217" spans="1:24" x14ac:dyDescent="0.25">
      <c r="A1217" s="77">
        <f>VLOOKUP(C1217,'BU and Control BU Listing'!A:E,5,FALSE)</f>
        <v>26000</v>
      </c>
      <c r="B1217" s="80" t="s">
        <v>3959</v>
      </c>
      <c r="C1217" s="22" t="str">
        <f t="shared" si="200"/>
        <v>27600</v>
      </c>
      <c r="D1217" s="22" t="str">
        <f t="shared" si="201"/>
        <v>01000</v>
      </c>
      <c r="E1217" s="21" t="str">
        <f>VLOOKUP(B1217,'Table A as of March 2024'!A:G,7,FALSE)</f>
        <v>Southside VA Community College</v>
      </c>
      <c r="F1217" s="21" t="str">
        <f>VLOOKUP(B1217,'Table A as of March 2024'!A:H,8,FALSE)</f>
        <v>General Fund</v>
      </c>
      <c r="G1217" s="11" t="str">
        <f>VLOOKUP(B1217,'Table A as of March 2024'!A:I,9,FALSE)</f>
        <v>100</v>
      </c>
      <c r="H1217" t="str">
        <f>VLOOKUP(B1217,'Table A as of March 2024'!A:L,12,FALSE)</f>
        <v>No</v>
      </c>
      <c r="I1217" s="9" t="str">
        <f>VLOOKUP(B1217,'Table A as of March 2024'!A:M,13,FALSE)</f>
        <v>G</v>
      </c>
      <c r="J1217" t="str">
        <f>VLOOKUP(B1217,'Table A as of March 2024'!A:O,15,FALSE)</f>
        <v>U</v>
      </c>
      <c r="K1217" t="str">
        <f>VLOOKUP(G1217,'ACFR Class Vlookup'!A:B,2,FALSE)</f>
        <v>Governmental</v>
      </c>
      <c r="L1217" s="1" t="str">
        <f>VLOOKUP(D1217,'Fund Information'!A:F,6,FALSE)</f>
        <v>General Fund</v>
      </c>
      <c r="M1217" s="6" t="str">
        <f t="shared" si="202"/>
        <v>N/A</v>
      </c>
      <c r="N1217" s="6" t="s">
        <v>2886</v>
      </c>
      <c r="O1217" s="6" t="str">
        <f t="shared" si="203"/>
        <v>N/A</v>
      </c>
      <c r="P1217" s="5" t="s">
        <v>2886</v>
      </c>
      <c r="Q1217" s="6" t="str">
        <f t="shared" si="204"/>
        <v>N/A</v>
      </c>
      <c r="R1217" s="7" t="str">
        <f t="shared" si="209"/>
        <v>No</v>
      </c>
      <c r="S1217" s="5" t="str">
        <f t="shared" si="205"/>
        <v>Answer Required</v>
      </c>
      <c r="T1217" s="6" t="str">
        <f t="shared" si="206"/>
        <v>N/A</v>
      </c>
      <c r="U1217" s="7" t="str">
        <f t="shared" si="210"/>
        <v>No</v>
      </c>
      <c r="V1217" s="5" t="str">
        <f t="shared" si="207"/>
        <v>Answer Required</v>
      </c>
      <c r="W1217" s="6" t="str">
        <f t="shared" si="208"/>
        <v>N/A</v>
      </c>
      <c r="X1217" s="5" t="s">
        <v>2886</v>
      </c>
    </row>
    <row r="1218" spans="1:24" ht="60" x14ac:dyDescent="0.25">
      <c r="A1218" s="77">
        <f>VLOOKUP(C1218,'BU and Control BU Listing'!A:E,5,FALSE)</f>
        <v>26000</v>
      </c>
      <c r="B1218" s="80" t="s">
        <v>8699</v>
      </c>
      <c r="C1218" s="22" t="str">
        <f t="shared" si="200"/>
        <v>27600</v>
      </c>
      <c r="D1218" s="22" t="str">
        <f t="shared" si="201"/>
        <v>02460</v>
      </c>
      <c r="E1218" s="21" t="str">
        <f>VLOOKUP(B1218,'Table A as of March 2024'!A:G,7,FALSE)</f>
        <v>Southside VA Community College</v>
      </c>
      <c r="F1218" s="21" t="str">
        <f>VLOOKUP(B1218,'Table A as of March 2024'!A:H,8,FALSE)</f>
        <v>Disaster Recovery Fund</v>
      </c>
      <c r="G1218" s="11" t="str">
        <f>VLOOKUP(B1218,'Table A as of March 2024'!A:I,9,FALSE)</f>
        <v>100</v>
      </c>
      <c r="H1218" t="str">
        <f>VLOOKUP(B1218,'Table A as of March 2024'!A:L,12,FALSE)</f>
        <v>Yes</v>
      </c>
      <c r="I1218" s="9" t="str">
        <f>VLOOKUP(B1218,'Table A as of March 2024'!A:M,13,FALSE)</f>
        <v>U</v>
      </c>
      <c r="J1218" t="str">
        <f>VLOOKUP(B1218,'Table A as of March 2024'!A:O,15,FALSE)</f>
        <v>U</v>
      </c>
      <c r="K1218" t="str">
        <f>VLOOKUP(G1218,'ACFR Class Vlookup'!A:B,2,FALSE)</f>
        <v>Governmental</v>
      </c>
      <c r="L1218" s="1" t="str">
        <f>VLOOKUP(D1218,'Fund Information'!A:F,6,FALSE)</f>
        <v>Per COV § 44-146.18.1, this fund accounts for General Fund Sum Sufficient Appropriations.  Funds are used when the Governor declares a "state of emergency"; can be used for anything related to the state of emergency.</v>
      </c>
      <c r="M1218" s="6" t="str">
        <f t="shared" si="202"/>
        <v>N/A</v>
      </c>
      <c r="N1218" s="6" t="s">
        <v>2886</v>
      </c>
      <c r="O1218" s="6" t="str">
        <f t="shared" si="203"/>
        <v>N/A</v>
      </c>
      <c r="P1218" s="5" t="s">
        <v>2886</v>
      </c>
      <c r="Q1218" s="6" t="str">
        <f t="shared" si="204"/>
        <v>N/A</v>
      </c>
      <c r="R1218" s="7" t="str">
        <f t="shared" si="209"/>
        <v>No</v>
      </c>
      <c r="S1218" s="5" t="str">
        <f t="shared" si="205"/>
        <v>Answer Required</v>
      </c>
      <c r="T1218" s="6" t="str">
        <f t="shared" si="206"/>
        <v>N/A</v>
      </c>
      <c r="U1218" s="7" t="str">
        <f t="shared" si="210"/>
        <v>No</v>
      </c>
      <c r="V1218" s="5" t="str">
        <f t="shared" si="207"/>
        <v>Answer Required</v>
      </c>
      <c r="W1218" s="6" t="str">
        <f t="shared" si="208"/>
        <v>N/A</v>
      </c>
      <c r="X1218" s="5" t="s">
        <v>2886</v>
      </c>
    </row>
    <row r="1219" spans="1:24" x14ac:dyDescent="0.25">
      <c r="A1219" s="77">
        <f>VLOOKUP(C1219,'BU and Control BU Listing'!A:E,5,FALSE)</f>
        <v>26000</v>
      </c>
      <c r="B1219" s="80" t="s">
        <v>3973</v>
      </c>
      <c r="C1219" s="22" t="str">
        <f t="shared" ref="C1219:C1253" si="211">LEFT(B1219,5)</f>
        <v>27700</v>
      </c>
      <c r="D1219" s="22" t="str">
        <f t="shared" ref="D1219:D1253" si="212">RIGHT(B1219,5)</f>
        <v>01000</v>
      </c>
      <c r="E1219" s="21" t="str">
        <f>VLOOKUP(B1219,'Table A as of March 2024'!A:G,7,FALSE)</f>
        <v>Paul D. Camp Community College</v>
      </c>
      <c r="F1219" s="21" t="str">
        <f>VLOOKUP(B1219,'Table A as of March 2024'!A:H,8,FALSE)</f>
        <v>General Fund</v>
      </c>
      <c r="G1219" s="11" t="str">
        <f>VLOOKUP(B1219,'Table A as of March 2024'!A:I,9,FALSE)</f>
        <v>100</v>
      </c>
      <c r="H1219" t="str">
        <f>VLOOKUP(B1219,'Table A as of March 2024'!A:L,12,FALSE)</f>
        <v>No</v>
      </c>
      <c r="I1219" s="9" t="str">
        <f>VLOOKUP(B1219,'Table A as of March 2024'!A:M,13,FALSE)</f>
        <v>G</v>
      </c>
      <c r="J1219" t="str">
        <f>VLOOKUP(B1219,'Table A as of March 2024'!A:O,15,FALSE)</f>
        <v>U</v>
      </c>
      <c r="K1219" t="str">
        <f>VLOOKUP(G1219,'ACFR Class Vlookup'!A:B,2,FALSE)</f>
        <v>Governmental</v>
      </c>
      <c r="L1219" s="1" t="str">
        <f>VLOOKUP(D1219,'Fund Information'!A:F,6,FALSE)</f>
        <v>General Fund</v>
      </c>
      <c r="M1219" s="6" t="str">
        <f t="shared" ref="M1219:M1253" si="213">IF(L1219="","Answer Required","N/A")</f>
        <v>N/A</v>
      </c>
      <c r="N1219" s="6" t="s">
        <v>2886</v>
      </c>
      <c r="O1219" s="6" t="str">
        <f t="shared" ref="O1219:O1253" si="214">IF(N1219="No","Answer Required","N/A")</f>
        <v>N/A</v>
      </c>
      <c r="P1219" s="5" t="s">
        <v>2886</v>
      </c>
      <c r="Q1219" s="6" t="str">
        <f t="shared" ref="Q1219:Q1253" si="215">IF(P1219="No","Answer Required","N/A")</f>
        <v>N/A</v>
      </c>
      <c r="R1219" s="7" t="str">
        <f t="shared" si="209"/>
        <v>No</v>
      </c>
      <c r="S1219" s="5" t="str">
        <f t="shared" ref="S1219:S1253" si="216">IF($K1219="Governmental","Answer Required","N/A")</f>
        <v>Answer Required</v>
      </c>
      <c r="T1219" s="6" t="str">
        <f t="shared" ref="T1219:T1253" si="217">IF(AND(S1219="Yes",R1219="Yes"),"Answer Required",IF(AND(S1219="no",R1219="no"),"Answer Required","N/A"))</f>
        <v>N/A</v>
      </c>
      <c r="U1219" s="7" t="str">
        <f t="shared" si="210"/>
        <v>No</v>
      </c>
      <c r="V1219" s="5" t="str">
        <f t="shared" ref="V1219:V1253" si="218">IF($K1219="Governmental","Answer Required","N/A")</f>
        <v>Answer Required</v>
      </c>
      <c r="W1219" s="6" t="str">
        <f t="shared" ref="W1219:W1253" si="219">IF(AND(V1219="Yes",U1219="Yes"),"Answer Required",IF(AND(V1219="no",U1219="no"),"Answer Required","N/A"))</f>
        <v>N/A</v>
      </c>
      <c r="X1219" s="5" t="s">
        <v>2886</v>
      </c>
    </row>
    <row r="1220" spans="1:24" ht="135" x14ac:dyDescent="0.25">
      <c r="A1220" s="77">
        <f>VLOOKUP(C1220,'BU and Control BU Listing'!A:E,5,FALSE)</f>
        <v>26000</v>
      </c>
      <c r="B1220" s="80" t="s">
        <v>8203</v>
      </c>
      <c r="C1220" s="22" t="str">
        <f t="shared" si="211"/>
        <v>27700</v>
      </c>
      <c r="D1220" s="22" t="str">
        <f t="shared" si="212"/>
        <v>07562</v>
      </c>
      <c r="E1220" s="21" t="str">
        <f>VLOOKUP(B1220,'Table A as of March 2024'!A:G,7,FALSE)</f>
        <v>Paul D. Camp Community College</v>
      </c>
      <c r="F1220" s="21" t="str">
        <f>VLOOKUP(B1220,'Table A as of March 2024'!A:H,8,FALSE)</f>
        <v>VA Research Investment Fund–GF</v>
      </c>
      <c r="G1220" s="11" t="str">
        <f>VLOOKUP(B1220,'Table A as of March 2024'!A:I,9,FALSE)</f>
        <v>100</v>
      </c>
      <c r="H1220" t="str">
        <f>VLOOKUP(B1220,'Table A as of March 2024'!A:L,12,FALSE)</f>
        <v>Yes</v>
      </c>
      <c r="I1220" s="9" t="str">
        <f>VLOOKUP(B1220,'Table A as of March 2024'!A:M,13,FALSE)</f>
        <v>U</v>
      </c>
      <c r="J1220" t="str">
        <f>VLOOKUP(B1220,'Table A as of March 2024'!A:O,15,FALSE)</f>
        <v>U</v>
      </c>
      <c r="K1220" t="str">
        <f>VLOOKUP(G1220,'ACFR Class Vlookup'!A:B,2,FALSE)</f>
        <v>Governmental</v>
      </c>
      <c r="L1220" s="1" t="str">
        <f>VLOOKUP(D1220,'Fund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20" s="6" t="str">
        <f t="shared" si="213"/>
        <v>N/A</v>
      </c>
      <c r="N1220" s="6" t="s">
        <v>2886</v>
      </c>
      <c r="O1220" s="6" t="str">
        <f t="shared" si="214"/>
        <v>N/A</v>
      </c>
      <c r="P1220" s="5" t="s">
        <v>2886</v>
      </c>
      <c r="Q1220" s="6" t="str">
        <f t="shared" si="215"/>
        <v>N/A</v>
      </c>
      <c r="R1220" s="7" t="str">
        <f t="shared" si="209"/>
        <v>No</v>
      </c>
      <c r="S1220" s="5" t="str">
        <f t="shared" si="216"/>
        <v>Answer Required</v>
      </c>
      <c r="T1220" s="6" t="str">
        <f t="shared" si="217"/>
        <v>N/A</v>
      </c>
      <c r="U1220" s="7" t="str">
        <f t="shared" si="210"/>
        <v>No</v>
      </c>
      <c r="V1220" s="5" t="str">
        <f t="shared" si="218"/>
        <v>Answer Required</v>
      </c>
      <c r="W1220" s="6" t="str">
        <f t="shared" si="219"/>
        <v>N/A</v>
      </c>
      <c r="X1220" s="5" t="s">
        <v>2886</v>
      </c>
    </row>
    <row r="1221" spans="1:24" x14ac:dyDescent="0.25">
      <c r="A1221" s="77">
        <f>VLOOKUP(C1221,'BU and Control BU Listing'!A:E,5,FALSE)</f>
        <v>26000</v>
      </c>
      <c r="B1221" s="80" t="s">
        <v>3985</v>
      </c>
      <c r="C1221" s="22" t="str">
        <f t="shared" si="211"/>
        <v>27800</v>
      </c>
      <c r="D1221" s="22" t="str">
        <f t="shared" si="212"/>
        <v>01000</v>
      </c>
      <c r="E1221" s="21" t="str">
        <f>VLOOKUP(B1221,'Table A as of March 2024'!A:G,7,FALSE)</f>
        <v>Rappahannock Community College</v>
      </c>
      <c r="F1221" s="21" t="str">
        <f>VLOOKUP(B1221,'Table A as of March 2024'!A:H,8,FALSE)</f>
        <v>General Fund</v>
      </c>
      <c r="G1221" s="11" t="str">
        <f>VLOOKUP(B1221,'Table A as of March 2024'!A:I,9,FALSE)</f>
        <v>100</v>
      </c>
      <c r="H1221" t="str">
        <f>VLOOKUP(B1221,'Table A as of March 2024'!A:L,12,FALSE)</f>
        <v>No</v>
      </c>
      <c r="I1221" s="9" t="str">
        <f>VLOOKUP(B1221,'Table A as of March 2024'!A:M,13,FALSE)</f>
        <v>G</v>
      </c>
      <c r="J1221" t="str">
        <f>VLOOKUP(B1221,'Table A as of March 2024'!A:O,15,FALSE)</f>
        <v>U</v>
      </c>
      <c r="K1221" t="str">
        <f>VLOOKUP(G1221,'ACFR Class Vlookup'!A:B,2,FALSE)</f>
        <v>Governmental</v>
      </c>
      <c r="L1221" s="1" t="str">
        <f>VLOOKUP(D1221,'Fund Information'!A:F,6,FALSE)</f>
        <v>General Fund</v>
      </c>
      <c r="M1221" s="6" t="str">
        <f t="shared" si="213"/>
        <v>N/A</v>
      </c>
      <c r="N1221" s="6" t="s">
        <v>2886</v>
      </c>
      <c r="O1221" s="6" t="str">
        <f t="shared" si="214"/>
        <v>N/A</v>
      </c>
      <c r="P1221" s="5" t="s">
        <v>2886</v>
      </c>
      <c r="Q1221" s="6" t="str">
        <f t="shared" si="215"/>
        <v>N/A</v>
      </c>
      <c r="R1221" s="7" t="str">
        <f t="shared" si="209"/>
        <v>No</v>
      </c>
      <c r="S1221" s="5" t="str">
        <f t="shared" si="216"/>
        <v>Answer Required</v>
      </c>
      <c r="T1221" s="6" t="str">
        <f t="shared" si="217"/>
        <v>N/A</v>
      </c>
      <c r="U1221" s="7" t="str">
        <f t="shared" si="210"/>
        <v>No</v>
      </c>
      <c r="V1221" s="5" t="str">
        <f t="shared" si="218"/>
        <v>Answer Required</v>
      </c>
      <c r="W1221" s="6" t="str">
        <f t="shared" si="219"/>
        <v>N/A</v>
      </c>
      <c r="X1221" s="5" t="s">
        <v>2886</v>
      </c>
    </row>
    <row r="1222" spans="1:24" x14ac:dyDescent="0.25">
      <c r="A1222" s="77">
        <f>VLOOKUP(C1222,'BU and Control BU Listing'!A:E,5,FALSE)</f>
        <v>26000</v>
      </c>
      <c r="B1222" s="80" t="s">
        <v>3997</v>
      </c>
      <c r="C1222" s="22" t="str">
        <f t="shared" si="211"/>
        <v>27900</v>
      </c>
      <c r="D1222" s="22" t="str">
        <f t="shared" si="212"/>
        <v>01000</v>
      </c>
      <c r="E1222" s="21" t="str">
        <f>VLOOKUP(B1222,'Table A as of March 2024'!A:G,7,FALSE)</f>
        <v>Danville Community College</v>
      </c>
      <c r="F1222" s="21" t="str">
        <f>VLOOKUP(B1222,'Table A as of March 2024'!A:H,8,FALSE)</f>
        <v>General Fund</v>
      </c>
      <c r="G1222" s="11" t="str">
        <f>VLOOKUP(B1222,'Table A as of March 2024'!A:I,9,FALSE)</f>
        <v>100</v>
      </c>
      <c r="H1222" t="str">
        <f>VLOOKUP(B1222,'Table A as of March 2024'!A:L,12,FALSE)</f>
        <v>No</v>
      </c>
      <c r="I1222" s="9" t="str">
        <f>VLOOKUP(B1222,'Table A as of March 2024'!A:M,13,FALSE)</f>
        <v>G</v>
      </c>
      <c r="J1222" t="str">
        <f>VLOOKUP(B1222,'Table A as of March 2024'!A:O,15,FALSE)</f>
        <v>U</v>
      </c>
      <c r="K1222" t="str">
        <f>VLOOKUP(G1222,'ACFR Class Vlookup'!A:B,2,FALSE)</f>
        <v>Governmental</v>
      </c>
      <c r="L1222" s="1" t="str">
        <f>VLOOKUP(D1222,'Fund Information'!A:F,6,FALSE)</f>
        <v>General Fund</v>
      </c>
      <c r="M1222" s="6" t="str">
        <f t="shared" si="213"/>
        <v>N/A</v>
      </c>
      <c r="N1222" s="6" t="s">
        <v>2886</v>
      </c>
      <c r="O1222" s="6" t="str">
        <f t="shared" si="214"/>
        <v>N/A</v>
      </c>
      <c r="P1222" s="5" t="s">
        <v>2886</v>
      </c>
      <c r="Q1222" s="6" t="str">
        <f t="shared" si="215"/>
        <v>N/A</v>
      </c>
      <c r="R1222" s="7" t="str">
        <f t="shared" si="209"/>
        <v>No</v>
      </c>
      <c r="S1222" s="5" t="str">
        <f t="shared" si="216"/>
        <v>Answer Required</v>
      </c>
      <c r="T1222" s="6" t="str">
        <f t="shared" si="217"/>
        <v>N/A</v>
      </c>
      <c r="U1222" s="7" t="str">
        <f t="shared" si="210"/>
        <v>No</v>
      </c>
      <c r="V1222" s="5" t="str">
        <f t="shared" si="218"/>
        <v>Answer Required</v>
      </c>
      <c r="W1222" s="6" t="str">
        <f t="shared" si="219"/>
        <v>N/A</v>
      </c>
      <c r="X1222" s="5" t="s">
        <v>2886</v>
      </c>
    </row>
    <row r="1223" spans="1:24" x14ac:dyDescent="0.25">
      <c r="A1223" s="77">
        <f>VLOOKUP(C1223,'BU and Control BU Listing'!A:E,5,FALSE)</f>
        <v>26000</v>
      </c>
      <c r="B1223" s="80" t="s">
        <v>4009</v>
      </c>
      <c r="C1223" s="22" t="str">
        <f t="shared" si="211"/>
        <v>28000</v>
      </c>
      <c r="D1223" s="22" t="str">
        <f t="shared" si="212"/>
        <v>01000</v>
      </c>
      <c r="E1223" s="21" t="str">
        <f>VLOOKUP(B1223,'Table A as of March 2024'!A:G,7,FALSE)</f>
        <v>Northern VA Community College</v>
      </c>
      <c r="F1223" s="21" t="str">
        <f>VLOOKUP(B1223,'Table A as of March 2024'!A:H,8,FALSE)</f>
        <v>General Fund</v>
      </c>
      <c r="G1223" s="11" t="str">
        <f>VLOOKUP(B1223,'Table A as of March 2024'!A:I,9,FALSE)</f>
        <v>100</v>
      </c>
      <c r="H1223" t="str">
        <f>VLOOKUP(B1223,'Table A as of March 2024'!A:L,12,FALSE)</f>
        <v>No</v>
      </c>
      <c r="I1223" s="9" t="str">
        <f>VLOOKUP(B1223,'Table A as of March 2024'!A:M,13,FALSE)</f>
        <v>G</v>
      </c>
      <c r="J1223" t="str">
        <f>VLOOKUP(B1223,'Table A as of March 2024'!A:O,15,FALSE)</f>
        <v>U</v>
      </c>
      <c r="K1223" t="str">
        <f>VLOOKUP(G1223,'ACFR Class Vlookup'!A:B,2,FALSE)</f>
        <v>Governmental</v>
      </c>
      <c r="L1223" s="1" t="str">
        <f>VLOOKUP(D1223,'Fund Information'!A:F,6,FALSE)</f>
        <v>General Fund</v>
      </c>
      <c r="M1223" s="6" t="str">
        <f t="shared" si="213"/>
        <v>N/A</v>
      </c>
      <c r="N1223" s="6" t="s">
        <v>2886</v>
      </c>
      <c r="O1223" s="6" t="str">
        <f t="shared" si="214"/>
        <v>N/A</v>
      </c>
      <c r="P1223" s="5" t="s">
        <v>2886</v>
      </c>
      <c r="Q1223" s="6" t="str">
        <f t="shared" si="215"/>
        <v>N/A</v>
      </c>
      <c r="R1223" s="7" t="str">
        <f t="shared" si="209"/>
        <v>No</v>
      </c>
      <c r="S1223" s="5" t="str">
        <f t="shared" si="216"/>
        <v>Answer Required</v>
      </c>
      <c r="T1223" s="6" t="str">
        <f t="shared" si="217"/>
        <v>N/A</v>
      </c>
      <c r="U1223" s="7" t="str">
        <f t="shared" si="210"/>
        <v>No</v>
      </c>
      <c r="V1223" s="5" t="str">
        <f t="shared" si="218"/>
        <v>Answer Required</v>
      </c>
      <c r="W1223" s="6" t="str">
        <f t="shared" si="219"/>
        <v>N/A</v>
      </c>
      <c r="X1223" s="5" t="s">
        <v>2886</v>
      </c>
    </row>
    <row r="1224" spans="1:24" ht="45" x14ac:dyDescent="0.25">
      <c r="A1224" s="77">
        <f>VLOOKUP(C1224,'BU and Control BU Listing'!A:E,5,FALSE)</f>
        <v>26000</v>
      </c>
      <c r="B1224" s="80" t="s">
        <v>4026</v>
      </c>
      <c r="C1224" s="22" t="str">
        <f t="shared" si="211"/>
        <v>28000</v>
      </c>
      <c r="D1224" s="22" t="str">
        <f t="shared" si="212"/>
        <v>09650</v>
      </c>
      <c r="E1224" s="21" t="str">
        <f>VLOOKUP(B1224,'Table A as of March 2024'!A:G,7,FALSE)</f>
        <v>Northern VA Community College</v>
      </c>
      <c r="F1224" s="21" t="str">
        <f>VLOOKUP(B1224,'Table A as of March 2024'!A:H,8,FALSE)</f>
        <v>Central Capital Planning Fund</v>
      </c>
      <c r="G1224" s="11" t="str">
        <f>VLOOKUP(B1224,'Table A as of March 2024'!A:I,9,FALSE)</f>
        <v>100</v>
      </c>
      <c r="H1224" t="str">
        <f>VLOOKUP(B1224,'Table A as of March 2024'!A:L,12,FALSE)</f>
        <v>No</v>
      </c>
      <c r="I1224" s="9" t="str">
        <f>VLOOKUP(B1224,'Table A as of March 2024'!A:M,13,FALSE)</f>
        <v>U</v>
      </c>
      <c r="J1224" t="str">
        <f>VLOOKUP(B1224,'Table A as of March 2024'!A:O,15,FALSE)</f>
        <v>C</v>
      </c>
      <c r="K1224" t="str">
        <f>VLOOKUP(G1224,'ACFR Class Vlookup'!A:B,2,FALSE)</f>
        <v>Governmental</v>
      </c>
      <c r="L1224" s="1" t="str">
        <f>VLOOKUP(D1224,'Fund Information'!A:F,6,FALSE)</f>
        <v>Fund established to pay the pre-planning or detailed planning costs of capital outlay projects that have been approved for pre-planning or detailed planning by the general assembly.</v>
      </c>
      <c r="M1224" s="6" t="str">
        <f t="shared" si="213"/>
        <v>N/A</v>
      </c>
      <c r="N1224" s="6" t="s">
        <v>2886</v>
      </c>
      <c r="O1224" s="6" t="str">
        <f t="shared" si="214"/>
        <v>N/A</v>
      </c>
      <c r="P1224" s="5" t="s">
        <v>2886</v>
      </c>
      <c r="Q1224" s="6" t="str">
        <f t="shared" si="215"/>
        <v>N/A</v>
      </c>
      <c r="R1224" s="7" t="str">
        <f t="shared" si="209"/>
        <v>No</v>
      </c>
      <c r="S1224" s="5" t="str">
        <f t="shared" si="216"/>
        <v>Answer Required</v>
      </c>
      <c r="T1224" s="6" t="str">
        <f t="shared" si="217"/>
        <v>N/A</v>
      </c>
      <c r="U1224" s="7" t="str">
        <f t="shared" si="210"/>
        <v>Yes</v>
      </c>
      <c r="V1224" s="5" t="str">
        <f t="shared" si="218"/>
        <v>Answer Required</v>
      </c>
      <c r="W1224" s="6" t="str">
        <f t="shared" si="219"/>
        <v>N/A</v>
      </c>
      <c r="X1224" s="5" t="s">
        <v>2886</v>
      </c>
    </row>
    <row r="1225" spans="1:24" x14ac:dyDescent="0.25">
      <c r="A1225" s="77">
        <f>VLOOKUP(C1225,'BU and Control BU Listing'!A:E,5,FALSE)</f>
        <v>26000</v>
      </c>
      <c r="B1225" s="80" t="s">
        <v>4027</v>
      </c>
      <c r="C1225" s="22" t="str">
        <f t="shared" si="211"/>
        <v>28200</v>
      </c>
      <c r="D1225" s="22" t="str">
        <f t="shared" si="212"/>
        <v>01000</v>
      </c>
      <c r="E1225" s="21" t="str">
        <f>VLOOKUP(B1225,'Table A as of March 2024'!A:G,7,FALSE)</f>
        <v>Piedmont VA Community College</v>
      </c>
      <c r="F1225" s="21" t="str">
        <f>VLOOKUP(B1225,'Table A as of March 2024'!A:H,8,FALSE)</f>
        <v>General Fund</v>
      </c>
      <c r="G1225" s="11" t="str">
        <f>VLOOKUP(B1225,'Table A as of March 2024'!A:I,9,FALSE)</f>
        <v>100</v>
      </c>
      <c r="H1225" t="str">
        <f>VLOOKUP(B1225,'Table A as of March 2024'!A:L,12,FALSE)</f>
        <v>No</v>
      </c>
      <c r="I1225" s="9" t="str">
        <f>VLOOKUP(B1225,'Table A as of March 2024'!A:M,13,FALSE)</f>
        <v>G</v>
      </c>
      <c r="J1225" t="str">
        <f>VLOOKUP(B1225,'Table A as of March 2024'!A:O,15,FALSE)</f>
        <v>U</v>
      </c>
      <c r="K1225" t="str">
        <f>VLOOKUP(G1225,'ACFR Class Vlookup'!A:B,2,FALSE)</f>
        <v>Governmental</v>
      </c>
      <c r="L1225" s="1" t="str">
        <f>VLOOKUP(D1225,'Fund Information'!A:F,6,FALSE)</f>
        <v>General Fund</v>
      </c>
      <c r="M1225" s="6" t="str">
        <f t="shared" si="213"/>
        <v>N/A</v>
      </c>
      <c r="N1225" s="6" t="s">
        <v>2886</v>
      </c>
      <c r="O1225" s="6" t="str">
        <f t="shared" si="214"/>
        <v>N/A</v>
      </c>
      <c r="P1225" s="5" t="s">
        <v>2886</v>
      </c>
      <c r="Q1225" s="6" t="str">
        <f t="shared" si="215"/>
        <v>N/A</v>
      </c>
      <c r="R1225" s="7" t="str">
        <f t="shared" si="209"/>
        <v>No</v>
      </c>
      <c r="S1225" s="5" t="str">
        <f t="shared" si="216"/>
        <v>Answer Required</v>
      </c>
      <c r="T1225" s="6" t="str">
        <f t="shared" si="217"/>
        <v>N/A</v>
      </c>
      <c r="U1225" s="7" t="str">
        <f t="shared" si="210"/>
        <v>No</v>
      </c>
      <c r="V1225" s="5" t="str">
        <f t="shared" si="218"/>
        <v>Answer Required</v>
      </c>
      <c r="W1225" s="6" t="str">
        <f t="shared" si="219"/>
        <v>N/A</v>
      </c>
      <c r="X1225" s="5" t="s">
        <v>2886</v>
      </c>
    </row>
    <row r="1226" spans="1:24" x14ac:dyDescent="0.25">
      <c r="A1226" s="77">
        <f>VLOOKUP(C1226,'BU and Control BU Listing'!A:E,5,FALSE)</f>
        <v>26000</v>
      </c>
      <c r="B1226" s="80" t="s">
        <v>4039</v>
      </c>
      <c r="C1226" s="22" t="str">
        <f t="shared" si="211"/>
        <v>28300</v>
      </c>
      <c r="D1226" s="22" t="str">
        <f t="shared" si="212"/>
        <v>01000</v>
      </c>
      <c r="E1226" s="21" t="str">
        <f>VLOOKUP(B1226,'Table A as of March 2024'!A:G,7,FALSE)</f>
        <v>J Sargeant Reynolds Cmnty Coll</v>
      </c>
      <c r="F1226" s="21" t="str">
        <f>VLOOKUP(B1226,'Table A as of March 2024'!A:H,8,FALSE)</f>
        <v>General Fund</v>
      </c>
      <c r="G1226" s="11" t="str">
        <f>VLOOKUP(B1226,'Table A as of March 2024'!A:I,9,FALSE)</f>
        <v>100</v>
      </c>
      <c r="H1226" t="str">
        <f>VLOOKUP(B1226,'Table A as of March 2024'!A:L,12,FALSE)</f>
        <v>No</v>
      </c>
      <c r="I1226" s="9" t="str">
        <f>VLOOKUP(B1226,'Table A as of March 2024'!A:M,13,FALSE)</f>
        <v>G</v>
      </c>
      <c r="J1226" t="str">
        <f>VLOOKUP(B1226,'Table A as of March 2024'!A:O,15,FALSE)</f>
        <v>U</v>
      </c>
      <c r="K1226" t="str">
        <f>VLOOKUP(G1226,'ACFR Class Vlookup'!A:B,2,FALSE)</f>
        <v>Governmental</v>
      </c>
      <c r="L1226" s="1" t="str">
        <f>VLOOKUP(D1226,'Fund Information'!A:F,6,FALSE)</f>
        <v>General Fund</v>
      </c>
      <c r="M1226" s="6" t="str">
        <f t="shared" si="213"/>
        <v>N/A</v>
      </c>
      <c r="N1226" s="6" t="s">
        <v>2886</v>
      </c>
      <c r="O1226" s="6" t="str">
        <f t="shared" si="214"/>
        <v>N/A</v>
      </c>
      <c r="P1226" s="5" t="s">
        <v>2886</v>
      </c>
      <c r="Q1226" s="6" t="str">
        <f t="shared" si="215"/>
        <v>N/A</v>
      </c>
      <c r="R1226" s="7" t="str">
        <f t="shared" si="209"/>
        <v>No</v>
      </c>
      <c r="S1226" s="5" t="str">
        <f t="shared" si="216"/>
        <v>Answer Required</v>
      </c>
      <c r="T1226" s="6" t="str">
        <f t="shared" si="217"/>
        <v>N/A</v>
      </c>
      <c r="U1226" s="7" t="str">
        <f t="shared" si="210"/>
        <v>No</v>
      </c>
      <c r="V1226" s="5" t="str">
        <f t="shared" si="218"/>
        <v>Answer Required</v>
      </c>
      <c r="W1226" s="6" t="str">
        <f t="shared" si="219"/>
        <v>N/A</v>
      </c>
      <c r="X1226" s="5" t="s">
        <v>2886</v>
      </c>
    </row>
    <row r="1227" spans="1:24" ht="45" x14ac:dyDescent="0.25">
      <c r="A1227" s="77">
        <f>VLOOKUP(C1227,'BU and Control BU Listing'!A:E,5,FALSE)</f>
        <v>26000</v>
      </c>
      <c r="B1227" s="80" t="s">
        <v>4055</v>
      </c>
      <c r="C1227" s="22" t="str">
        <f t="shared" si="211"/>
        <v>28300</v>
      </c>
      <c r="D1227" s="22" t="str">
        <f t="shared" si="212"/>
        <v>09650</v>
      </c>
      <c r="E1227" s="21" t="str">
        <f>VLOOKUP(B1227,'Table A as of March 2024'!A:G,7,FALSE)</f>
        <v>J Sargeant Reynolds Cmnty Coll</v>
      </c>
      <c r="F1227" s="21" t="str">
        <f>VLOOKUP(B1227,'Table A as of March 2024'!A:H,8,FALSE)</f>
        <v>Central Capital Planning Fund</v>
      </c>
      <c r="G1227" s="11" t="str">
        <f>VLOOKUP(B1227,'Table A as of March 2024'!A:I,9,FALSE)</f>
        <v>100</v>
      </c>
      <c r="H1227" t="str">
        <f>VLOOKUP(B1227,'Table A as of March 2024'!A:L,12,FALSE)</f>
        <v>No</v>
      </c>
      <c r="I1227" s="9" t="str">
        <f>VLOOKUP(B1227,'Table A as of March 2024'!A:M,13,FALSE)</f>
        <v>U</v>
      </c>
      <c r="J1227" t="str">
        <f>VLOOKUP(B1227,'Table A as of March 2024'!A:O,15,FALSE)</f>
        <v>C</v>
      </c>
      <c r="K1227" t="str">
        <f>VLOOKUP(G1227,'ACFR Class Vlookup'!A:B,2,FALSE)</f>
        <v>Governmental</v>
      </c>
      <c r="L1227" s="1" t="str">
        <f>VLOOKUP(D1227,'Fund Information'!A:F,6,FALSE)</f>
        <v>Fund established to pay the pre-planning or detailed planning costs of capital outlay projects that have been approved for pre-planning or detailed planning by the general assembly.</v>
      </c>
      <c r="M1227" s="6" t="str">
        <f t="shared" si="213"/>
        <v>N/A</v>
      </c>
      <c r="N1227" s="6" t="s">
        <v>2886</v>
      </c>
      <c r="O1227" s="6" t="str">
        <f t="shared" si="214"/>
        <v>N/A</v>
      </c>
      <c r="P1227" s="5" t="s">
        <v>2886</v>
      </c>
      <c r="Q1227" s="6" t="str">
        <f t="shared" si="215"/>
        <v>N/A</v>
      </c>
      <c r="R1227" s="7" t="str">
        <f t="shared" si="209"/>
        <v>No</v>
      </c>
      <c r="S1227" s="5" t="str">
        <f t="shared" si="216"/>
        <v>Answer Required</v>
      </c>
      <c r="T1227" s="6" t="str">
        <f t="shared" si="217"/>
        <v>N/A</v>
      </c>
      <c r="U1227" s="7" t="str">
        <f t="shared" si="210"/>
        <v>Yes</v>
      </c>
      <c r="V1227" s="5" t="str">
        <f t="shared" si="218"/>
        <v>Answer Required</v>
      </c>
      <c r="W1227" s="6" t="str">
        <f t="shared" si="219"/>
        <v>N/A</v>
      </c>
      <c r="X1227" s="5" t="s">
        <v>2886</v>
      </c>
    </row>
    <row r="1228" spans="1:24" x14ac:dyDescent="0.25">
      <c r="A1228" s="77">
        <f>VLOOKUP(C1228,'BU and Control BU Listing'!A:E,5,FALSE)</f>
        <v>26000</v>
      </c>
      <c r="B1228" s="80" t="s">
        <v>4056</v>
      </c>
      <c r="C1228" s="22" t="str">
        <f t="shared" si="211"/>
        <v>28400</v>
      </c>
      <c r="D1228" s="22" t="str">
        <f t="shared" si="212"/>
        <v>01000</v>
      </c>
      <c r="E1228" s="21" t="str">
        <f>VLOOKUP(B1228,'Table A as of March 2024'!A:G,7,FALSE)</f>
        <v>Eastern Shore Community Coll</v>
      </c>
      <c r="F1228" s="21" t="str">
        <f>VLOOKUP(B1228,'Table A as of March 2024'!A:H,8,FALSE)</f>
        <v>General Fund</v>
      </c>
      <c r="G1228" s="11" t="str">
        <f>VLOOKUP(B1228,'Table A as of March 2024'!A:I,9,FALSE)</f>
        <v>100</v>
      </c>
      <c r="H1228" t="str">
        <f>VLOOKUP(B1228,'Table A as of March 2024'!A:L,12,FALSE)</f>
        <v>No</v>
      </c>
      <c r="I1228" s="9" t="str">
        <f>VLOOKUP(B1228,'Table A as of March 2024'!A:M,13,FALSE)</f>
        <v>G</v>
      </c>
      <c r="J1228" t="str">
        <f>VLOOKUP(B1228,'Table A as of March 2024'!A:O,15,FALSE)</f>
        <v>U</v>
      </c>
      <c r="K1228" t="str">
        <f>VLOOKUP(G1228,'ACFR Class Vlookup'!A:B,2,FALSE)</f>
        <v>Governmental</v>
      </c>
      <c r="L1228" s="1" t="str">
        <f>VLOOKUP(D1228,'Fund Information'!A:F,6,FALSE)</f>
        <v>General Fund</v>
      </c>
      <c r="M1228" s="6" t="str">
        <f t="shared" si="213"/>
        <v>N/A</v>
      </c>
      <c r="N1228" s="6" t="s">
        <v>2886</v>
      </c>
      <c r="O1228" s="6" t="str">
        <f t="shared" si="214"/>
        <v>N/A</v>
      </c>
      <c r="P1228" s="5" t="s">
        <v>2886</v>
      </c>
      <c r="Q1228" s="6" t="str">
        <f t="shared" si="215"/>
        <v>N/A</v>
      </c>
      <c r="R1228" s="7" t="str">
        <f t="shared" si="209"/>
        <v>No</v>
      </c>
      <c r="S1228" s="5" t="str">
        <f t="shared" si="216"/>
        <v>Answer Required</v>
      </c>
      <c r="T1228" s="6" t="str">
        <f t="shared" si="217"/>
        <v>N/A</v>
      </c>
      <c r="U1228" s="7" t="str">
        <f t="shared" si="210"/>
        <v>No</v>
      </c>
      <c r="V1228" s="5" t="str">
        <f t="shared" si="218"/>
        <v>Answer Required</v>
      </c>
      <c r="W1228" s="6" t="str">
        <f t="shared" si="219"/>
        <v>N/A</v>
      </c>
      <c r="X1228" s="5" t="s">
        <v>2886</v>
      </c>
    </row>
    <row r="1229" spans="1:24" x14ac:dyDescent="0.25">
      <c r="A1229" s="77">
        <f>VLOOKUP(C1229,'BU and Control BU Listing'!A:E,5,FALSE)</f>
        <v>26000</v>
      </c>
      <c r="B1229" s="80" t="s">
        <v>4068</v>
      </c>
      <c r="C1229" s="22" t="str">
        <f t="shared" si="211"/>
        <v>28500</v>
      </c>
      <c r="D1229" s="22" t="str">
        <f t="shared" si="212"/>
        <v>01000</v>
      </c>
      <c r="E1229" s="21" t="str">
        <f>VLOOKUP(B1229,'Table A as of March 2024'!A:G,7,FALSE)</f>
        <v>Patrick &amp; Henry Community Coll</v>
      </c>
      <c r="F1229" s="21" t="str">
        <f>VLOOKUP(B1229,'Table A as of March 2024'!A:H,8,FALSE)</f>
        <v>General Fund</v>
      </c>
      <c r="G1229" s="11" t="str">
        <f>VLOOKUP(B1229,'Table A as of March 2024'!A:I,9,FALSE)</f>
        <v>100</v>
      </c>
      <c r="H1229" t="str">
        <f>VLOOKUP(B1229,'Table A as of March 2024'!A:L,12,FALSE)</f>
        <v>No</v>
      </c>
      <c r="I1229" s="9" t="str">
        <f>VLOOKUP(B1229,'Table A as of March 2024'!A:M,13,FALSE)</f>
        <v>G</v>
      </c>
      <c r="J1229" t="str">
        <f>VLOOKUP(B1229,'Table A as of March 2024'!A:O,15,FALSE)</f>
        <v>U</v>
      </c>
      <c r="K1229" t="str">
        <f>VLOOKUP(G1229,'ACFR Class Vlookup'!A:B,2,FALSE)</f>
        <v>Governmental</v>
      </c>
      <c r="L1229" s="1" t="str">
        <f>VLOOKUP(D1229,'Fund Information'!A:F,6,FALSE)</f>
        <v>General Fund</v>
      </c>
      <c r="M1229" s="6" t="str">
        <f t="shared" si="213"/>
        <v>N/A</v>
      </c>
      <c r="N1229" s="6" t="s">
        <v>2886</v>
      </c>
      <c r="O1229" s="6" t="str">
        <f t="shared" si="214"/>
        <v>N/A</v>
      </c>
      <c r="P1229" s="5" t="s">
        <v>2886</v>
      </c>
      <c r="Q1229" s="6" t="str">
        <f t="shared" si="215"/>
        <v>N/A</v>
      </c>
      <c r="R1229" s="7" t="str">
        <f t="shared" si="209"/>
        <v>No</v>
      </c>
      <c r="S1229" s="5" t="str">
        <f t="shared" si="216"/>
        <v>Answer Required</v>
      </c>
      <c r="T1229" s="6" t="str">
        <f t="shared" si="217"/>
        <v>N/A</v>
      </c>
      <c r="U1229" s="7" t="str">
        <f t="shared" si="210"/>
        <v>No</v>
      </c>
      <c r="V1229" s="5" t="str">
        <f t="shared" si="218"/>
        <v>Answer Required</v>
      </c>
      <c r="W1229" s="6" t="str">
        <f t="shared" si="219"/>
        <v>N/A</v>
      </c>
      <c r="X1229" s="5" t="s">
        <v>2886</v>
      </c>
    </row>
    <row r="1230" spans="1:24" x14ac:dyDescent="0.25">
      <c r="A1230" s="77">
        <f>VLOOKUP(C1230,'BU and Control BU Listing'!A:E,5,FALSE)</f>
        <v>26000</v>
      </c>
      <c r="B1230" s="80" t="s">
        <v>4083</v>
      </c>
      <c r="C1230" s="22" t="str">
        <f t="shared" si="211"/>
        <v>28600</v>
      </c>
      <c r="D1230" s="22" t="str">
        <f t="shared" si="212"/>
        <v>01000</v>
      </c>
      <c r="E1230" s="21" t="str">
        <f>VLOOKUP(B1230,'Table A as of March 2024'!A:G,7,FALSE)</f>
        <v>VA Western Community College</v>
      </c>
      <c r="F1230" s="21" t="str">
        <f>VLOOKUP(B1230,'Table A as of March 2024'!A:H,8,FALSE)</f>
        <v>General Fund</v>
      </c>
      <c r="G1230" s="11" t="str">
        <f>VLOOKUP(B1230,'Table A as of March 2024'!A:I,9,FALSE)</f>
        <v>100</v>
      </c>
      <c r="H1230" t="str">
        <f>VLOOKUP(B1230,'Table A as of March 2024'!A:L,12,FALSE)</f>
        <v>No</v>
      </c>
      <c r="I1230" s="9" t="str">
        <f>VLOOKUP(B1230,'Table A as of March 2024'!A:M,13,FALSE)</f>
        <v>G</v>
      </c>
      <c r="J1230" t="str">
        <f>VLOOKUP(B1230,'Table A as of March 2024'!A:O,15,FALSE)</f>
        <v>U</v>
      </c>
      <c r="K1230" t="str">
        <f>VLOOKUP(G1230,'ACFR Class Vlookup'!A:B,2,FALSE)</f>
        <v>Governmental</v>
      </c>
      <c r="L1230" s="1" t="str">
        <f>VLOOKUP(D1230,'Fund Information'!A:F,6,FALSE)</f>
        <v>General Fund</v>
      </c>
      <c r="M1230" s="6" t="str">
        <f t="shared" si="213"/>
        <v>N/A</v>
      </c>
      <c r="N1230" s="6" t="s">
        <v>2886</v>
      </c>
      <c r="O1230" s="6" t="str">
        <f t="shared" si="214"/>
        <v>N/A</v>
      </c>
      <c r="P1230" s="5" t="s">
        <v>2886</v>
      </c>
      <c r="Q1230" s="6" t="str">
        <f t="shared" si="215"/>
        <v>N/A</v>
      </c>
      <c r="R1230" s="7" t="str">
        <f t="shared" si="209"/>
        <v>No</v>
      </c>
      <c r="S1230" s="5" t="str">
        <f t="shared" si="216"/>
        <v>Answer Required</v>
      </c>
      <c r="T1230" s="6" t="str">
        <f t="shared" si="217"/>
        <v>N/A</v>
      </c>
      <c r="U1230" s="7" t="str">
        <f t="shared" si="210"/>
        <v>No</v>
      </c>
      <c r="V1230" s="5" t="str">
        <f t="shared" si="218"/>
        <v>Answer Required</v>
      </c>
      <c r="W1230" s="6" t="str">
        <f t="shared" si="219"/>
        <v>N/A</v>
      </c>
      <c r="X1230" s="5" t="s">
        <v>2886</v>
      </c>
    </row>
    <row r="1231" spans="1:24" ht="135" x14ac:dyDescent="0.25">
      <c r="A1231" s="77">
        <f>VLOOKUP(C1231,'BU and Control BU Listing'!A:E,5,FALSE)</f>
        <v>26000</v>
      </c>
      <c r="B1231" s="80" t="s">
        <v>5915</v>
      </c>
      <c r="C1231" s="22" t="str">
        <f t="shared" si="211"/>
        <v>28600</v>
      </c>
      <c r="D1231" s="22" t="str">
        <f t="shared" si="212"/>
        <v>07562</v>
      </c>
      <c r="E1231" s="21" t="str">
        <f>VLOOKUP(B1231,'Table A as of March 2024'!A:G,7,FALSE)</f>
        <v>VA Western Community College</v>
      </c>
      <c r="F1231" s="21" t="str">
        <f>VLOOKUP(B1231,'Table A as of March 2024'!A:H,8,FALSE)</f>
        <v>VA Research Investment Fund–GF</v>
      </c>
      <c r="G1231" s="11" t="str">
        <f>VLOOKUP(B1231,'Table A as of March 2024'!A:I,9,FALSE)</f>
        <v>100</v>
      </c>
      <c r="H1231" t="str">
        <f>VLOOKUP(B1231,'Table A as of March 2024'!A:L,12,FALSE)</f>
        <v>Yes</v>
      </c>
      <c r="I1231" s="9" t="str">
        <f>VLOOKUP(B1231,'Table A as of March 2024'!A:M,13,FALSE)</f>
        <v>U</v>
      </c>
      <c r="J1231" t="str">
        <f>VLOOKUP(B1231,'Table A as of March 2024'!A:O,15,FALSE)</f>
        <v>U</v>
      </c>
      <c r="K1231" t="str">
        <f>VLOOKUP(G1231,'ACFR Class Vlookup'!A:B,2,FALSE)</f>
        <v>Governmental</v>
      </c>
      <c r="L1231" s="1" t="str">
        <f>VLOOKUP(D1231,'Fund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31" s="6" t="str">
        <f t="shared" si="213"/>
        <v>N/A</v>
      </c>
      <c r="N1231" s="6" t="s">
        <v>2886</v>
      </c>
      <c r="O1231" s="6" t="str">
        <f t="shared" si="214"/>
        <v>N/A</v>
      </c>
      <c r="P1231" s="5" t="s">
        <v>2886</v>
      </c>
      <c r="Q1231" s="6" t="str">
        <f t="shared" si="215"/>
        <v>N/A</v>
      </c>
      <c r="R1231" s="7" t="str">
        <f t="shared" si="209"/>
        <v>No</v>
      </c>
      <c r="S1231" s="5" t="str">
        <f t="shared" si="216"/>
        <v>Answer Required</v>
      </c>
      <c r="T1231" s="6" t="str">
        <f t="shared" si="217"/>
        <v>N/A</v>
      </c>
      <c r="U1231" s="7" t="str">
        <f t="shared" si="210"/>
        <v>No</v>
      </c>
      <c r="V1231" s="5" t="str">
        <f t="shared" si="218"/>
        <v>Answer Required</v>
      </c>
      <c r="W1231" s="6" t="str">
        <f t="shared" si="219"/>
        <v>N/A</v>
      </c>
      <c r="X1231" s="5" t="s">
        <v>2886</v>
      </c>
    </row>
    <row r="1232" spans="1:24" ht="45" x14ac:dyDescent="0.25">
      <c r="A1232" s="77">
        <f>VLOOKUP(C1232,'BU and Control BU Listing'!A:E,5,FALSE)</f>
        <v>26000</v>
      </c>
      <c r="B1232" s="80" t="s">
        <v>4099</v>
      </c>
      <c r="C1232" s="22" t="str">
        <f t="shared" si="211"/>
        <v>28600</v>
      </c>
      <c r="D1232" s="22" t="str">
        <f t="shared" si="212"/>
        <v>09650</v>
      </c>
      <c r="E1232" s="21" t="str">
        <f>VLOOKUP(B1232,'Table A as of March 2024'!A:G,7,FALSE)</f>
        <v>VA Western Community College</v>
      </c>
      <c r="F1232" s="21" t="str">
        <f>VLOOKUP(B1232,'Table A as of March 2024'!A:H,8,FALSE)</f>
        <v>Central Capital Planning Fund</v>
      </c>
      <c r="G1232" s="11" t="str">
        <f>VLOOKUP(B1232,'Table A as of March 2024'!A:I,9,FALSE)</f>
        <v>100</v>
      </c>
      <c r="H1232" t="str">
        <f>VLOOKUP(B1232,'Table A as of March 2024'!A:L,12,FALSE)</f>
        <v>No</v>
      </c>
      <c r="I1232" s="9" t="str">
        <f>VLOOKUP(B1232,'Table A as of March 2024'!A:M,13,FALSE)</f>
        <v>U</v>
      </c>
      <c r="J1232" t="str">
        <f>VLOOKUP(B1232,'Table A as of March 2024'!A:O,15,FALSE)</f>
        <v>C</v>
      </c>
      <c r="K1232" t="str">
        <f>VLOOKUP(G1232,'ACFR Class Vlookup'!A:B,2,FALSE)</f>
        <v>Governmental</v>
      </c>
      <c r="L1232" s="1" t="str">
        <f>VLOOKUP(D1232,'Fund Information'!A:F,6,FALSE)</f>
        <v>Fund established to pay the pre-planning or detailed planning costs of capital outlay projects that have been approved for pre-planning or detailed planning by the general assembly.</v>
      </c>
      <c r="M1232" s="6" t="str">
        <f t="shared" si="213"/>
        <v>N/A</v>
      </c>
      <c r="N1232" s="6" t="s">
        <v>2886</v>
      </c>
      <c r="O1232" s="6" t="str">
        <f t="shared" si="214"/>
        <v>N/A</v>
      </c>
      <c r="P1232" s="5" t="s">
        <v>2886</v>
      </c>
      <c r="Q1232" s="6" t="str">
        <f t="shared" si="215"/>
        <v>N/A</v>
      </c>
      <c r="R1232" s="7" t="str">
        <f t="shared" si="209"/>
        <v>No</v>
      </c>
      <c r="S1232" s="5" t="str">
        <f t="shared" si="216"/>
        <v>Answer Required</v>
      </c>
      <c r="T1232" s="6" t="str">
        <f t="shared" si="217"/>
        <v>N/A</v>
      </c>
      <c r="U1232" s="7" t="str">
        <f t="shared" si="210"/>
        <v>Yes</v>
      </c>
      <c r="V1232" s="5" t="str">
        <f t="shared" si="218"/>
        <v>Answer Required</v>
      </c>
      <c r="W1232" s="6" t="str">
        <f t="shared" si="219"/>
        <v>N/A</v>
      </c>
      <c r="X1232" s="5" t="s">
        <v>2886</v>
      </c>
    </row>
    <row r="1233" spans="1:24" x14ac:dyDescent="0.25">
      <c r="A1233" s="77">
        <f>VLOOKUP(C1233,'BU and Control BU Listing'!A:E,5,FALSE)</f>
        <v>26000</v>
      </c>
      <c r="B1233" s="80" t="s">
        <v>4100</v>
      </c>
      <c r="C1233" s="22" t="str">
        <f t="shared" si="211"/>
        <v>28700</v>
      </c>
      <c r="D1233" s="22" t="str">
        <f t="shared" si="212"/>
        <v>01000</v>
      </c>
      <c r="E1233" s="21" t="str">
        <f>VLOOKUP(B1233,'Table A as of March 2024'!A:G,7,FALSE)</f>
        <v>Mountain Gateway Cmnty Coll</v>
      </c>
      <c r="F1233" s="21" t="str">
        <f>VLOOKUP(B1233,'Table A as of March 2024'!A:H,8,FALSE)</f>
        <v>General Fund</v>
      </c>
      <c r="G1233" s="11" t="str">
        <f>VLOOKUP(B1233,'Table A as of March 2024'!A:I,9,FALSE)</f>
        <v>100</v>
      </c>
      <c r="H1233" t="str">
        <f>VLOOKUP(B1233,'Table A as of March 2024'!A:L,12,FALSE)</f>
        <v>No</v>
      </c>
      <c r="I1233" s="9" t="str">
        <f>VLOOKUP(B1233,'Table A as of March 2024'!A:M,13,FALSE)</f>
        <v>G</v>
      </c>
      <c r="J1233" t="str">
        <f>VLOOKUP(B1233,'Table A as of March 2024'!A:O,15,FALSE)</f>
        <v>U</v>
      </c>
      <c r="K1233" t="str">
        <f>VLOOKUP(G1233,'ACFR Class Vlookup'!A:B,2,FALSE)</f>
        <v>Governmental</v>
      </c>
      <c r="L1233" s="1" t="str">
        <f>VLOOKUP(D1233,'Fund Information'!A:F,6,FALSE)</f>
        <v>General Fund</v>
      </c>
      <c r="M1233" s="6" t="str">
        <f t="shared" si="213"/>
        <v>N/A</v>
      </c>
      <c r="N1233" s="6" t="s">
        <v>2886</v>
      </c>
      <c r="O1233" s="6" t="str">
        <f t="shared" si="214"/>
        <v>N/A</v>
      </c>
      <c r="P1233" s="5" t="s">
        <v>2886</v>
      </c>
      <c r="Q1233" s="6" t="str">
        <f t="shared" si="215"/>
        <v>N/A</v>
      </c>
      <c r="R1233" s="7" t="str">
        <f t="shared" si="209"/>
        <v>No</v>
      </c>
      <c r="S1233" s="5" t="str">
        <f t="shared" si="216"/>
        <v>Answer Required</v>
      </c>
      <c r="T1233" s="6" t="str">
        <f t="shared" si="217"/>
        <v>N/A</v>
      </c>
      <c r="U1233" s="7" t="str">
        <f t="shared" si="210"/>
        <v>No</v>
      </c>
      <c r="V1233" s="5" t="str">
        <f t="shared" si="218"/>
        <v>Answer Required</v>
      </c>
      <c r="W1233" s="6" t="str">
        <f t="shared" si="219"/>
        <v>N/A</v>
      </c>
      <c r="X1233" s="5" t="s">
        <v>2886</v>
      </c>
    </row>
    <row r="1234" spans="1:24" x14ac:dyDescent="0.25">
      <c r="A1234" s="77">
        <f>VLOOKUP(C1234,'BU and Control BU Listing'!A:E,5,FALSE)</f>
        <v>26000</v>
      </c>
      <c r="B1234" s="80" t="s">
        <v>4111</v>
      </c>
      <c r="C1234" s="22" t="str">
        <f t="shared" si="211"/>
        <v>28800</v>
      </c>
      <c r="D1234" s="22" t="str">
        <f t="shared" si="212"/>
        <v>01000</v>
      </c>
      <c r="E1234" s="21" t="str">
        <f>VLOOKUP(B1234,'Table A as of March 2024'!A:G,7,FALSE)</f>
        <v>Wytheville Community College</v>
      </c>
      <c r="F1234" s="21" t="str">
        <f>VLOOKUP(B1234,'Table A as of March 2024'!A:H,8,FALSE)</f>
        <v>General Fund</v>
      </c>
      <c r="G1234" s="11" t="str">
        <f>VLOOKUP(B1234,'Table A as of March 2024'!A:I,9,FALSE)</f>
        <v>100</v>
      </c>
      <c r="H1234" t="str">
        <f>VLOOKUP(B1234,'Table A as of March 2024'!A:L,12,FALSE)</f>
        <v>No</v>
      </c>
      <c r="I1234" s="9" t="str">
        <f>VLOOKUP(B1234,'Table A as of March 2024'!A:M,13,FALSE)</f>
        <v>G</v>
      </c>
      <c r="J1234" t="str">
        <f>VLOOKUP(B1234,'Table A as of March 2024'!A:O,15,FALSE)</f>
        <v>U</v>
      </c>
      <c r="K1234" t="str">
        <f>VLOOKUP(G1234,'ACFR Class Vlookup'!A:B,2,FALSE)</f>
        <v>Governmental</v>
      </c>
      <c r="L1234" s="1" t="str">
        <f>VLOOKUP(D1234,'Fund Information'!A:F,6,FALSE)</f>
        <v>General Fund</v>
      </c>
      <c r="M1234" s="6" t="str">
        <f t="shared" si="213"/>
        <v>N/A</v>
      </c>
      <c r="N1234" s="6" t="s">
        <v>2886</v>
      </c>
      <c r="O1234" s="6" t="str">
        <f t="shared" si="214"/>
        <v>N/A</v>
      </c>
      <c r="P1234" s="5" t="s">
        <v>2886</v>
      </c>
      <c r="Q1234" s="6" t="str">
        <f t="shared" si="215"/>
        <v>N/A</v>
      </c>
      <c r="R1234" s="7" t="str">
        <f t="shared" si="209"/>
        <v>No</v>
      </c>
      <c r="S1234" s="5" t="str">
        <f t="shared" si="216"/>
        <v>Answer Required</v>
      </c>
      <c r="T1234" s="6" t="str">
        <f t="shared" si="217"/>
        <v>N/A</v>
      </c>
      <c r="U1234" s="7" t="str">
        <f t="shared" si="210"/>
        <v>No</v>
      </c>
      <c r="V1234" s="5" t="str">
        <f t="shared" si="218"/>
        <v>Answer Required</v>
      </c>
      <c r="W1234" s="6" t="str">
        <f t="shared" si="219"/>
        <v>N/A</v>
      </c>
      <c r="X1234" s="5" t="s">
        <v>2886</v>
      </c>
    </row>
    <row r="1235" spans="1:24" x14ac:dyDescent="0.25">
      <c r="A1235" s="77">
        <f>VLOOKUP(C1235,'BU and Control BU Listing'!A:E,5,FALSE)</f>
        <v>26000</v>
      </c>
      <c r="B1235" s="80" t="s">
        <v>4122</v>
      </c>
      <c r="C1235" s="22" t="str">
        <f t="shared" si="211"/>
        <v>29000</v>
      </c>
      <c r="D1235" s="22" t="str">
        <f t="shared" si="212"/>
        <v>01000</v>
      </c>
      <c r="E1235" s="21" t="str">
        <f>VLOOKUP(B1235,'Table A as of March 2024'!A:G,7,FALSE)</f>
        <v>Brightpoint Community College</v>
      </c>
      <c r="F1235" s="21" t="str">
        <f>VLOOKUP(B1235,'Table A as of March 2024'!A:H,8,FALSE)</f>
        <v>General Fund</v>
      </c>
      <c r="G1235" s="11" t="str">
        <f>VLOOKUP(B1235,'Table A as of March 2024'!A:I,9,FALSE)</f>
        <v>100</v>
      </c>
      <c r="H1235" t="str">
        <f>VLOOKUP(B1235,'Table A as of March 2024'!A:L,12,FALSE)</f>
        <v>No</v>
      </c>
      <c r="I1235" s="9" t="str">
        <f>VLOOKUP(B1235,'Table A as of March 2024'!A:M,13,FALSE)</f>
        <v>G</v>
      </c>
      <c r="J1235" t="str">
        <f>VLOOKUP(B1235,'Table A as of March 2024'!A:O,15,FALSE)</f>
        <v>U</v>
      </c>
      <c r="K1235" t="str">
        <f>VLOOKUP(G1235,'ACFR Class Vlookup'!A:B,2,FALSE)</f>
        <v>Governmental</v>
      </c>
      <c r="L1235" s="1" t="str">
        <f>VLOOKUP(D1235,'Fund Information'!A:F,6,FALSE)</f>
        <v>General Fund</v>
      </c>
      <c r="M1235" s="6" t="str">
        <f t="shared" si="213"/>
        <v>N/A</v>
      </c>
      <c r="N1235" s="6" t="s">
        <v>2886</v>
      </c>
      <c r="O1235" s="6" t="str">
        <f t="shared" si="214"/>
        <v>N/A</v>
      </c>
      <c r="P1235" s="5" t="s">
        <v>2886</v>
      </c>
      <c r="Q1235" s="6" t="str">
        <f t="shared" si="215"/>
        <v>N/A</v>
      </c>
      <c r="R1235" s="7" t="str">
        <f t="shared" si="209"/>
        <v>No</v>
      </c>
      <c r="S1235" s="5" t="str">
        <f t="shared" si="216"/>
        <v>Answer Required</v>
      </c>
      <c r="T1235" s="6" t="str">
        <f t="shared" si="217"/>
        <v>N/A</v>
      </c>
      <c r="U1235" s="7" t="str">
        <f t="shared" si="210"/>
        <v>No</v>
      </c>
      <c r="V1235" s="5" t="str">
        <f t="shared" si="218"/>
        <v>Answer Required</v>
      </c>
      <c r="W1235" s="6" t="str">
        <f t="shared" si="219"/>
        <v>N/A</v>
      </c>
      <c r="X1235" s="5" t="s">
        <v>2886</v>
      </c>
    </row>
    <row r="1236" spans="1:24" x14ac:dyDescent="0.25">
      <c r="A1236" s="77">
        <f>VLOOKUP(C1236,'BU and Control BU Listing'!A:E,5,FALSE)</f>
        <v>26000</v>
      </c>
      <c r="B1236" s="80" t="s">
        <v>4136</v>
      </c>
      <c r="C1236" s="22" t="str">
        <f t="shared" si="211"/>
        <v>29100</v>
      </c>
      <c r="D1236" s="22" t="str">
        <f t="shared" si="212"/>
        <v>01000</v>
      </c>
      <c r="E1236" s="21" t="str">
        <f>VLOOKUP(B1236,'Table A as of March 2024'!A:G,7,FALSE)</f>
        <v>Blue Ridge Community College</v>
      </c>
      <c r="F1236" s="21" t="str">
        <f>VLOOKUP(B1236,'Table A as of March 2024'!A:H,8,FALSE)</f>
        <v>General Fund</v>
      </c>
      <c r="G1236" s="11" t="str">
        <f>VLOOKUP(B1236,'Table A as of March 2024'!A:I,9,FALSE)</f>
        <v>100</v>
      </c>
      <c r="H1236" t="str">
        <f>VLOOKUP(B1236,'Table A as of March 2024'!A:L,12,FALSE)</f>
        <v>No</v>
      </c>
      <c r="I1236" s="9" t="str">
        <f>VLOOKUP(B1236,'Table A as of March 2024'!A:M,13,FALSE)</f>
        <v>G</v>
      </c>
      <c r="J1236" t="str">
        <f>VLOOKUP(B1236,'Table A as of March 2024'!A:O,15,FALSE)</f>
        <v>U</v>
      </c>
      <c r="K1236" t="str">
        <f>VLOOKUP(G1236,'ACFR Class Vlookup'!A:B,2,FALSE)</f>
        <v>Governmental</v>
      </c>
      <c r="L1236" s="1" t="str">
        <f>VLOOKUP(D1236,'Fund Information'!A:F,6,FALSE)</f>
        <v>General Fund</v>
      </c>
      <c r="M1236" s="6" t="str">
        <f t="shared" si="213"/>
        <v>N/A</v>
      </c>
      <c r="N1236" s="6" t="s">
        <v>2886</v>
      </c>
      <c r="O1236" s="6" t="str">
        <f t="shared" si="214"/>
        <v>N/A</v>
      </c>
      <c r="P1236" s="5" t="s">
        <v>2886</v>
      </c>
      <c r="Q1236" s="6" t="str">
        <f t="shared" si="215"/>
        <v>N/A</v>
      </c>
      <c r="R1236" s="7" t="str">
        <f t="shared" si="209"/>
        <v>No</v>
      </c>
      <c r="S1236" s="5" t="str">
        <f t="shared" si="216"/>
        <v>Answer Required</v>
      </c>
      <c r="T1236" s="6" t="str">
        <f t="shared" si="217"/>
        <v>N/A</v>
      </c>
      <c r="U1236" s="7" t="str">
        <f t="shared" si="210"/>
        <v>No</v>
      </c>
      <c r="V1236" s="5" t="str">
        <f t="shared" si="218"/>
        <v>Answer Required</v>
      </c>
      <c r="W1236" s="6" t="str">
        <f t="shared" si="219"/>
        <v>N/A</v>
      </c>
      <c r="X1236" s="5" t="s">
        <v>2886</v>
      </c>
    </row>
    <row r="1237" spans="1:24" x14ac:dyDescent="0.25">
      <c r="A1237" s="77">
        <f>VLOOKUP(C1237,'BU and Control BU Listing'!A:E,5,FALSE)</f>
        <v>26000</v>
      </c>
      <c r="B1237" s="80" t="s">
        <v>4152</v>
      </c>
      <c r="C1237" s="22" t="str">
        <f t="shared" si="211"/>
        <v>29200</v>
      </c>
      <c r="D1237" s="22" t="str">
        <f t="shared" si="212"/>
        <v>01000</v>
      </c>
      <c r="E1237" s="21" t="str">
        <f>VLOOKUP(B1237,'Table A as of March 2024'!A:G,7,FALSE)</f>
        <v>Central VA Community College</v>
      </c>
      <c r="F1237" s="21" t="str">
        <f>VLOOKUP(B1237,'Table A as of March 2024'!A:H,8,FALSE)</f>
        <v>General Fund</v>
      </c>
      <c r="G1237" s="11" t="str">
        <f>VLOOKUP(B1237,'Table A as of March 2024'!A:I,9,FALSE)</f>
        <v>100</v>
      </c>
      <c r="H1237" t="str">
        <f>VLOOKUP(B1237,'Table A as of March 2024'!A:L,12,FALSE)</f>
        <v>No</v>
      </c>
      <c r="I1237" s="9" t="str">
        <f>VLOOKUP(B1237,'Table A as of March 2024'!A:M,13,FALSE)</f>
        <v>G</v>
      </c>
      <c r="J1237" t="str">
        <f>VLOOKUP(B1237,'Table A as of March 2024'!A:O,15,FALSE)</f>
        <v>U</v>
      </c>
      <c r="K1237" t="str">
        <f>VLOOKUP(G1237,'ACFR Class Vlookup'!A:B,2,FALSE)</f>
        <v>Governmental</v>
      </c>
      <c r="L1237" s="1" t="str">
        <f>VLOOKUP(D1237,'Fund Information'!A:F,6,FALSE)</f>
        <v>General Fund</v>
      </c>
      <c r="M1237" s="6" t="str">
        <f t="shared" si="213"/>
        <v>N/A</v>
      </c>
      <c r="N1237" s="6" t="s">
        <v>2886</v>
      </c>
      <c r="O1237" s="6" t="str">
        <f t="shared" si="214"/>
        <v>N/A</v>
      </c>
      <c r="P1237" s="5" t="s">
        <v>2886</v>
      </c>
      <c r="Q1237" s="6" t="str">
        <f t="shared" si="215"/>
        <v>N/A</v>
      </c>
      <c r="R1237" s="7" t="str">
        <f t="shared" si="209"/>
        <v>No</v>
      </c>
      <c r="S1237" s="5" t="str">
        <f t="shared" si="216"/>
        <v>Answer Required</v>
      </c>
      <c r="T1237" s="6" t="str">
        <f t="shared" si="217"/>
        <v>N/A</v>
      </c>
      <c r="U1237" s="7" t="str">
        <f t="shared" si="210"/>
        <v>No</v>
      </c>
      <c r="V1237" s="5" t="str">
        <f t="shared" si="218"/>
        <v>Answer Required</v>
      </c>
      <c r="W1237" s="6" t="str">
        <f t="shared" si="219"/>
        <v>N/A</v>
      </c>
      <c r="X1237" s="5" t="s">
        <v>2886</v>
      </c>
    </row>
    <row r="1238" spans="1:24" x14ac:dyDescent="0.25">
      <c r="A1238" s="77">
        <f>VLOOKUP(C1238,'BU and Control BU Listing'!A:E,5,FALSE)</f>
        <v>26000</v>
      </c>
      <c r="B1238" s="80" t="s">
        <v>4164</v>
      </c>
      <c r="C1238" s="22" t="str">
        <f t="shared" si="211"/>
        <v>29300</v>
      </c>
      <c r="D1238" s="22" t="str">
        <f t="shared" si="212"/>
        <v>01000</v>
      </c>
      <c r="E1238" s="21" t="str">
        <f>VLOOKUP(B1238,'Table A as of March 2024'!A:G,7,FALSE)</f>
        <v>Virginia Peninsula Cmnty Coll</v>
      </c>
      <c r="F1238" s="21" t="str">
        <f>VLOOKUP(B1238,'Table A as of March 2024'!A:H,8,FALSE)</f>
        <v>General Fund</v>
      </c>
      <c r="G1238" s="11" t="str">
        <f>VLOOKUP(B1238,'Table A as of March 2024'!A:I,9,FALSE)</f>
        <v>100</v>
      </c>
      <c r="H1238" t="str">
        <f>VLOOKUP(B1238,'Table A as of March 2024'!A:L,12,FALSE)</f>
        <v>No</v>
      </c>
      <c r="I1238" s="9" t="str">
        <f>VLOOKUP(B1238,'Table A as of March 2024'!A:M,13,FALSE)</f>
        <v>G</v>
      </c>
      <c r="J1238" t="str">
        <f>VLOOKUP(B1238,'Table A as of March 2024'!A:O,15,FALSE)</f>
        <v>U</v>
      </c>
      <c r="K1238" t="str">
        <f>VLOOKUP(G1238,'ACFR Class Vlookup'!A:B,2,FALSE)</f>
        <v>Governmental</v>
      </c>
      <c r="L1238" s="1" t="str">
        <f>VLOOKUP(D1238,'Fund Information'!A:F,6,FALSE)</f>
        <v>General Fund</v>
      </c>
      <c r="M1238" s="6" t="str">
        <f t="shared" si="213"/>
        <v>N/A</v>
      </c>
      <c r="N1238" s="6" t="s">
        <v>2886</v>
      </c>
      <c r="O1238" s="6" t="str">
        <f t="shared" si="214"/>
        <v>N/A</v>
      </c>
      <c r="P1238" s="5" t="s">
        <v>2886</v>
      </c>
      <c r="Q1238" s="6" t="str">
        <f t="shared" si="215"/>
        <v>N/A</v>
      </c>
      <c r="R1238" s="7" t="str">
        <f t="shared" si="209"/>
        <v>No</v>
      </c>
      <c r="S1238" s="5" t="str">
        <f t="shared" si="216"/>
        <v>Answer Required</v>
      </c>
      <c r="T1238" s="6" t="str">
        <f t="shared" si="217"/>
        <v>N/A</v>
      </c>
      <c r="U1238" s="7" t="str">
        <f t="shared" si="210"/>
        <v>No</v>
      </c>
      <c r="V1238" s="5" t="str">
        <f t="shared" si="218"/>
        <v>Answer Required</v>
      </c>
      <c r="W1238" s="6" t="str">
        <f t="shared" si="219"/>
        <v>N/A</v>
      </c>
      <c r="X1238" s="5" t="s">
        <v>2886</v>
      </c>
    </row>
    <row r="1239" spans="1:24" x14ac:dyDescent="0.25">
      <c r="A1239" s="77">
        <f>VLOOKUP(C1239,'BU and Control BU Listing'!A:E,5,FALSE)</f>
        <v>26000</v>
      </c>
      <c r="B1239" s="80" t="s">
        <v>4181</v>
      </c>
      <c r="C1239" s="22" t="str">
        <f t="shared" si="211"/>
        <v>29400</v>
      </c>
      <c r="D1239" s="22" t="str">
        <f t="shared" si="212"/>
        <v>01000</v>
      </c>
      <c r="E1239" s="21" t="str">
        <f>VLOOKUP(B1239,'Table A as of March 2024'!A:G,7,FALSE)</f>
        <v>Southwest VA Community College</v>
      </c>
      <c r="F1239" s="21" t="str">
        <f>VLOOKUP(B1239,'Table A as of March 2024'!A:H,8,FALSE)</f>
        <v>General Fund</v>
      </c>
      <c r="G1239" s="11" t="str">
        <f>VLOOKUP(B1239,'Table A as of March 2024'!A:I,9,FALSE)</f>
        <v>100</v>
      </c>
      <c r="H1239" t="str">
        <f>VLOOKUP(B1239,'Table A as of March 2024'!A:L,12,FALSE)</f>
        <v>No</v>
      </c>
      <c r="I1239" s="9" t="str">
        <f>VLOOKUP(B1239,'Table A as of March 2024'!A:M,13,FALSE)</f>
        <v>G</v>
      </c>
      <c r="J1239" t="str">
        <f>VLOOKUP(B1239,'Table A as of March 2024'!A:O,15,FALSE)</f>
        <v>U</v>
      </c>
      <c r="K1239" t="str">
        <f>VLOOKUP(G1239,'ACFR Class Vlookup'!A:B,2,FALSE)</f>
        <v>Governmental</v>
      </c>
      <c r="L1239" s="1" t="str">
        <f>VLOOKUP(D1239,'Fund Information'!A:F,6,FALSE)</f>
        <v>General Fund</v>
      </c>
      <c r="M1239" s="6" t="str">
        <f t="shared" si="213"/>
        <v>N/A</v>
      </c>
      <c r="N1239" s="6" t="s">
        <v>2886</v>
      </c>
      <c r="O1239" s="6" t="str">
        <f t="shared" si="214"/>
        <v>N/A</v>
      </c>
      <c r="P1239" s="5" t="s">
        <v>2886</v>
      </c>
      <c r="Q1239" s="6" t="str">
        <f t="shared" si="215"/>
        <v>N/A</v>
      </c>
      <c r="R1239" s="7" t="str">
        <f t="shared" si="209"/>
        <v>No</v>
      </c>
      <c r="S1239" s="5" t="str">
        <f t="shared" si="216"/>
        <v>Answer Required</v>
      </c>
      <c r="T1239" s="6" t="str">
        <f t="shared" si="217"/>
        <v>N/A</v>
      </c>
      <c r="U1239" s="7" t="str">
        <f t="shared" si="210"/>
        <v>No</v>
      </c>
      <c r="V1239" s="5" t="str">
        <f t="shared" si="218"/>
        <v>Answer Required</v>
      </c>
      <c r="W1239" s="6" t="str">
        <f t="shared" si="219"/>
        <v>N/A</v>
      </c>
      <c r="X1239" s="5" t="s">
        <v>2886</v>
      </c>
    </row>
    <row r="1240" spans="1:24" x14ac:dyDescent="0.25">
      <c r="A1240" s="77">
        <f>VLOOKUP(C1240,'BU and Control BU Listing'!A:E,5,FALSE)</f>
        <v>26000</v>
      </c>
      <c r="B1240" s="80" t="s">
        <v>4195</v>
      </c>
      <c r="C1240" s="22" t="str">
        <f t="shared" si="211"/>
        <v>29500</v>
      </c>
      <c r="D1240" s="22" t="str">
        <f t="shared" si="212"/>
        <v>01000</v>
      </c>
      <c r="E1240" s="21" t="str">
        <f>VLOOKUP(B1240,'Table A as of March 2024'!A:G,7,FALSE)</f>
        <v>Tidewater Community College</v>
      </c>
      <c r="F1240" s="21" t="str">
        <f>VLOOKUP(B1240,'Table A as of March 2024'!A:H,8,FALSE)</f>
        <v>General Fund</v>
      </c>
      <c r="G1240" s="11" t="str">
        <f>VLOOKUP(B1240,'Table A as of March 2024'!A:I,9,FALSE)</f>
        <v>100</v>
      </c>
      <c r="H1240" t="str">
        <f>VLOOKUP(B1240,'Table A as of March 2024'!A:L,12,FALSE)</f>
        <v>No</v>
      </c>
      <c r="I1240" s="9" t="str">
        <f>VLOOKUP(B1240,'Table A as of March 2024'!A:M,13,FALSE)</f>
        <v>G</v>
      </c>
      <c r="J1240" t="str">
        <f>VLOOKUP(B1240,'Table A as of March 2024'!A:O,15,FALSE)</f>
        <v>U</v>
      </c>
      <c r="K1240" t="str">
        <f>VLOOKUP(G1240,'ACFR Class Vlookup'!A:B,2,FALSE)</f>
        <v>Governmental</v>
      </c>
      <c r="L1240" s="1" t="str">
        <f>VLOOKUP(D1240,'Fund Information'!A:F,6,FALSE)</f>
        <v>General Fund</v>
      </c>
      <c r="M1240" s="6" t="str">
        <f t="shared" si="213"/>
        <v>N/A</v>
      </c>
      <c r="N1240" s="6" t="s">
        <v>2886</v>
      </c>
      <c r="O1240" s="6" t="str">
        <f t="shared" si="214"/>
        <v>N/A</v>
      </c>
      <c r="P1240" s="5" t="s">
        <v>2886</v>
      </c>
      <c r="Q1240" s="6" t="str">
        <f t="shared" si="215"/>
        <v>N/A</v>
      </c>
      <c r="R1240" s="7" t="str">
        <f t="shared" si="209"/>
        <v>No</v>
      </c>
      <c r="S1240" s="5" t="str">
        <f t="shared" si="216"/>
        <v>Answer Required</v>
      </c>
      <c r="T1240" s="6" t="str">
        <f t="shared" si="217"/>
        <v>N/A</v>
      </c>
      <c r="U1240" s="7" t="str">
        <f t="shared" si="210"/>
        <v>No</v>
      </c>
      <c r="V1240" s="5" t="str">
        <f t="shared" si="218"/>
        <v>Answer Required</v>
      </c>
      <c r="W1240" s="6" t="str">
        <f t="shared" si="219"/>
        <v>N/A</v>
      </c>
      <c r="X1240" s="5" t="s">
        <v>2886</v>
      </c>
    </row>
    <row r="1241" spans="1:24" ht="135" x14ac:dyDescent="0.25">
      <c r="A1241" s="77">
        <f>VLOOKUP(C1241,'BU and Control BU Listing'!A:E,5,FALSE)</f>
        <v>26000</v>
      </c>
      <c r="B1241" s="80" t="s">
        <v>8228</v>
      </c>
      <c r="C1241" s="22" t="str">
        <f t="shared" si="211"/>
        <v>29500</v>
      </c>
      <c r="D1241" s="22" t="str">
        <f t="shared" si="212"/>
        <v>07562</v>
      </c>
      <c r="E1241" s="21" t="str">
        <f>VLOOKUP(B1241,'Table A as of March 2024'!A:G,7,FALSE)</f>
        <v>Tidewater Community College</v>
      </c>
      <c r="F1241" s="21" t="str">
        <f>VLOOKUP(B1241,'Table A as of March 2024'!A:H,8,FALSE)</f>
        <v>VA Research Investment Fund–GF</v>
      </c>
      <c r="G1241" s="11" t="str">
        <f>VLOOKUP(B1241,'Table A as of March 2024'!A:I,9,FALSE)</f>
        <v>100</v>
      </c>
      <c r="H1241" t="str">
        <f>VLOOKUP(B1241,'Table A as of March 2024'!A:L,12,FALSE)</f>
        <v>Yes</v>
      </c>
      <c r="I1241" s="9" t="str">
        <f>VLOOKUP(B1241,'Table A as of March 2024'!A:M,13,FALSE)</f>
        <v>U</v>
      </c>
      <c r="J1241" t="str">
        <f>VLOOKUP(B1241,'Table A as of March 2024'!A:O,15,FALSE)</f>
        <v>U</v>
      </c>
      <c r="K1241" t="str">
        <f>VLOOKUP(G1241,'ACFR Class Vlookup'!A:B,2,FALSE)</f>
        <v>Governmental</v>
      </c>
      <c r="L1241" s="1" t="str">
        <f>VLOOKUP(D1241,'Fund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1241" s="6" t="str">
        <f t="shared" si="213"/>
        <v>N/A</v>
      </c>
      <c r="N1241" s="6" t="s">
        <v>2886</v>
      </c>
      <c r="O1241" s="6" t="str">
        <f t="shared" si="214"/>
        <v>N/A</v>
      </c>
      <c r="P1241" s="5" t="s">
        <v>2886</v>
      </c>
      <c r="Q1241" s="6" t="str">
        <f t="shared" si="215"/>
        <v>N/A</v>
      </c>
      <c r="R1241" s="7" t="str">
        <f t="shared" si="209"/>
        <v>No</v>
      </c>
      <c r="S1241" s="5" t="str">
        <f t="shared" si="216"/>
        <v>Answer Required</v>
      </c>
      <c r="T1241" s="6" t="str">
        <f t="shared" si="217"/>
        <v>N/A</v>
      </c>
      <c r="U1241" s="7" t="str">
        <f t="shared" si="210"/>
        <v>No</v>
      </c>
      <c r="V1241" s="5" t="str">
        <f t="shared" si="218"/>
        <v>Answer Required</v>
      </c>
      <c r="W1241" s="6" t="str">
        <f t="shared" si="219"/>
        <v>N/A</v>
      </c>
      <c r="X1241" s="5" t="s">
        <v>2886</v>
      </c>
    </row>
    <row r="1242" spans="1:24" x14ac:dyDescent="0.25">
      <c r="A1242" s="77">
        <f>VLOOKUP(C1242,'BU and Control BU Listing'!A:E,5,FALSE)</f>
        <v>26000</v>
      </c>
      <c r="B1242" s="80" t="s">
        <v>4212</v>
      </c>
      <c r="C1242" s="22" t="str">
        <f t="shared" si="211"/>
        <v>29600</v>
      </c>
      <c r="D1242" s="22" t="str">
        <f t="shared" si="212"/>
        <v>01000</v>
      </c>
      <c r="E1242" s="21" t="str">
        <f>VLOOKUP(B1242,'Table A as of March 2024'!A:G,7,FALSE)</f>
        <v>VA Highlands Community College</v>
      </c>
      <c r="F1242" s="21" t="str">
        <f>VLOOKUP(B1242,'Table A as of March 2024'!A:H,8,FALSE)</f>
        <v>General Fund</v>
      </c>
      <c r="G1242" s="11" t="str">
        <f>VLOOKUP(B1242,'Table A as of March 2024'!A:I,9,FALSE)</f>
        <v>100</v>
      </c>
      <c r="H1242" t="str">
        <f>VLOOKUP(B1242,'Table A as of March 2024'!A:L,12,FALSE)</f>
        <v>No</v>
      </c>
      <c r="I1242" s="9" t="str">
        <f>VLOOKUP(B1242,'Table A as of March 2024'!A:M,13,FALSE)</f>
        <v>G</v>
      </c>
      <c r="J1242" t="str">
        <f>VLOOKUP(B1242,'Table A as of March 2024'!A:O,15,FALSE)</f>
        <v>U</v>
      </c>
      <c r="K1242" t="str">
        <f>VLOOKUP(G1242,'ACFR Class Vlookup'!A:B,2,FALSE)</f>
        <v>Governmental</v>
      </c>
      <c r="L1242" s="1" t="str">
        <f>VLOOKUP(D1242,'Fund Information'!A:F,6,FALSE)</f>
        <v>General Fund</v>
      </c>
      <c r="M1242" s="6" t="str">
        <f t="shared" si="213"/>
        <v>N/A</v>
      </c>
      <c r="N1242" s="6" t="s">
        <v>2886</v>
      </c>
      <c r="O1242" s="6" t="str">
        <f t="shared" si="214"/>
        <v>N/A</v>
      </c>
      <c r="P1242" s="5" t="s">
        <v>2886</v>
      </c>
      <c r="Q1242" s="6" t="str">
        <f t="shared" si="215"/>
        <v>N/A</v>
      </c>
      <c r="R1242" s="7" t="str">
        <f t="shared" si="209"/>
        <v>No</v>
      </c>
      <c r="S1242" s="5" t="str">
        <f t="shared" si="216"/>
        <v>Answer Required</v>
      </c>
      <c r="T1242" s="6" t="str">
        <f t="shared" si="217"/>
        <v>N/A</v>
      </c>
      <c r="U1242" s="7" t="str">
        <f t="shared" si="210"/>
        <v>No</v>
      </c>
      <c r="V1242" s="5" t="str">
        <f t="shared" si="218"/>
        <v>Answer Required</v>
      </c>
      <c r="W1242" s="6" t="str">
        <f t="shared" si="219"/>
        <v>N/A</v>
      </c>
      <c r="X1242" s="5" t="s">
        <v>2886</v>
      </c>
    </row>
    <row r="1243" spans="1:24" x14ac:dyDescent="0.25">
      <c r="A1243" s="77">
        <f>VLOOKUP(C1243,'BU and Control BU Listing'!A:E,5,FALSE)</f>
        <v>26000</v>
      </c>
      <c r="B1243" s="80" t="s">
        <v>4223</v>
      </c>
      <c r="C1243" s="22" t="str">
        <f t="shared" si="211"/>
        <v>29700</v>
      </c>
      <c r="D1243" s="22" t="str">
        <f t="shared" si="212"/>
        <v>01000</v>
      </c>
      <c r="E1243" s="21" t="str">
        <f>VLOOKUP(B1243,'Table A as of March 2024'!A:G,7,FALSE)</f>
        <v>Germanna Community College</v>
      </c>
      <c r="F1243" s="21" t="str">
        <f>VLOOKUP(B1243,'Table A as of March 2024'!A:H,8,FALSE)</f>
        <v>General Fund</v>
      </c>
      <c r="G1243" s="11" t="str">
        <f>VLOOKUP(B1243,'Table A as of March 2024'!A:I,9,FALSE)</f>
        <v>100</v>
      </c>
      <c r="H1243" t="str">
        <f>VLOOKUP(B1243,'Table A as of March 2024'!A:L,12,FALSE)</f>
        <v>No</v>
      </c>
      <c r="I1243" s="9" t="str">
        <f>VLOOKUP(B1243,'Table A as of March 2024'!A:M,13,FALSE)</f>
        <v>G</v>
      </c>
      <c r="J1243" t="str">
        <f>VLOOKUP(B1243,'Table A as of March 2024'!A:O,15,FALSE)</f>
        <v>U</v>
      </c>
      <c r="K1243" t="str">
        <f>VLOOKUP(G1243,'ACFR Class Vlookup'!A:B,2,FALSE)</f>
        <v>Governmental</v>
      </c>
      <c r="L1243" s="1" t="str">
        <f>VLOOKUP(D1243,'Fund Information'!A:F,6,FALSE)</f>
        <v>General Fund</v>
      </c>
      <c r="M1243" s="6" t="str">
        <f t="shared" si="213"/>
        <v>N/A</v>
      </c>
      <c r="N1243" s="6" t="s">
        <v>2886</v>
      </c>
      <c r="O1243" s="6" t="str">
        <f t="shared" si="214"/>
        <v>N/A</v>
      </c>
      <c r="P1243" s="5" t="s">
        <v>2886</v>
      </c>
      <c r="Q1243" s="6" t="str">
        <f t="shared" si="215"/>
        <v>N/A</v>
      </c>
      <c r="R1243" s="7" t="str">
        <f t="shared" si="209"/>
        <v>No</v>
      </c>
      <c r="S1243" s="5" t="str">
        <f t="shared" si="216"/>
        <v>Answer Required</v>
      </c>
      <c r="T1243" s="6" t="str">
        <f t="shared" si="217"/>
        <v>N/A</v>
      </c>
      <c r="U1243" s="7" t="str">
        <f t="shared" si="210"/>
        <v>No</v>
      </c>
      <c r="V1243" s="5" t="str">
        <f t="shared" si="218"/>
        <v>Answer Required</v>
      </c>
      <c r="W1243" s="6" t="str">
        <f t="shared" si="219"/>
        <v>N/A</v>
      </c>
      <c r="X1243" s="5" t="s">
        <v>2886</v>
      </c>
    </row>
    <row r="1244" spans="1:24" x14ac:dyDescent="0.25">
      <c r="A1244" s="77">
        <f>VLOOKUP(C1244,'BU and Control BU Listing'!A:E,5,FALSE)</f>
        <v>26000</v>
      </c>
      <c r="B1244" s="80" t="s">
        <v>4237</v>
      </c>
      <c r="C1244" s="22" t="str">
        <f t="shared" si="211"/>
        <v>29800</v>
      </c>
      <c r="D1244" s="22" t="str">
        <f t="shared" si="212"/>
        <v>01000</v>
      </c>
      <c r="E1244" s="21" t="str">
        <f>VLOOKUP(B1244,'Table A as of March 2024'!A:G,7,FALSE)</f>
        <v>Laurel Ridge Community College</v>
      </c>
      <c r="F1244" s="21" t="str">
        <f>VLOOKUP(B1244,'Table A as of March 2024'!A:H,8,FALSE)</f>
        <v>General Fund</v>
      </c>
      <c r="G1244" s="11" t="str">
        <f>VLOOKUP(B1244,'Table A as of March 2024'!A:I,9,FALSE)</f>
        <v>100</v>
      </c>
      <c r="H1244" t="str">
        <f>VLOOKUP(B1244,'Table A as of March 2024'!A:L,12,FALSE)</f>
        <v>No</v>
      </c>
      <c r="I1244" s="9" t="str">
        <f>VLOOKUP(B1244,'Table A as of March 2024'!A:M,13,FALSE)</f>
        <v>G</v>
      </c>
      <c r="J1244" t="str">
        <f>VLOOKUP(B1244,'Table A as of March 2024'!A:O,15,FALSE)</f>
        <v>U</v>
      </c>
      <c r="K1244" t="str">
        <f>VLOOKUP(G1244,'ACFR Class Vlookup'!A:B,2,FALSE)</f>
        <v>Governmental</v>
      </c>
      <c r="L1244" s="1" t="str">
        <f>VLOOKUP(D1244,'Fund Information'!A:F,6,FALSE)</f>
        <v>General Fund</v>
      </c>
      <c r="M1244" s="6" t="str">
        <f t="shared" si="213"/>
        <v>N/A</v>
      </c>
      <c r="N1244" s="6" t="s">
        <v>2886</v>
      </c>
      <c r="O1244" s="6" t="str">
        <f t="shared" si="214"/>
        <v>N/A</v>
      </c>
      <c r="P1244" s="5" t="s">
        <v>2886</v>
      </c>
      <c r="Q1244" s="6" t="str">
        <f t="shared" si="215"/>
        <v>N/A</v>
      </c>
      <c r="R1244" s="7" t="str">
        <f t="shared" ref="R1244:R1253" si="220">IF(J1244="R","Yes","No")</f>
        <v>No</v>
      </c>
      <c r="S1244" s="5" t="str">
        <f t="shared" si="216"/>
        <v>Answer Required</v>
      </c>
      <c r="T1244" s="6" t="str">
        <f t="shared" si="217"/>
        <v>N/A</v>
      </c>
      <c r="U1244" s="7" t="str">
        <f t="shared" ref="U1244:U1253" si="221">IF(J1244="C","Yes","No")</f>
        <v>No</v>
      </c>
      <c r="V1244" s="5" t="str">
        <f t="shared" si="218"/>
        <v>Answer Required</v>
      </c>
      <c r="W1244" s="6" t="str">
        <f t="shared" si="219"/>
        <v>N/A</v>
      </c>
      <c r="X1244" s="5" t="s">
        <v>2886</v>
      </c>
    </row>
    <row r="1245" spans="1:24" ht="45" x14ac:dyDescent="0.25">
      <c r="A1245" s="77">
        <f>VLOOKUP(C1245,'BU and Control BU Listing'!A:E,5,FALSE)</f>
        <v>26000</v>
      </c>
      <c r="B1245" s="80" t="s">
        <v>4250</v>
      </c>
      <c r="C1245" s="22" t="str">
        <f t="shared" si="211"/>
        <v>29800</v>
      </c>
      <c r="D1245" s="22" t="str">
        <f t="shared" si="212"/>
        <v>09650</v>
      </c>
      <c r="E1245" s="21" t="str">
        <f>VLOOKUP(B1245,'Table A as of March 2024'!A:G,7,FALSE)</f>
        <v>Laurel Ridge Community College</v>
      </c>
      <c r="F1245" s="21" t="str">
        <f>VLOOKUP(B1245,'Table A as of March 2024'!A:H,8,FALSE)</f>
        <v>Central Capital Planning Fund</v>
      </c>
      <c r="G1245" s="11" t="str">
        <f>VLOOKUP(B1245,'Table A as of March 2024'!A:I,9,FALSE)</f>
        <v>100</v>
      </c>
      <c r="H1245" t="str">
        <f>VLOOKUP(B1245,'Table A as of March 2024'!A:L,12,FALSE)</f>
        <v>No</v>
      </c>
      <c r="I1245" s="9" t="str">
        <f>VLOOKUP(B1245,'Table A as of March 2024'!A:M,13,FALSE)</f>
        <v>U</v>
      </c>
      <c r="J1245" t="str">
        <f>VLOOKUP(B1245,'Table A as of March 2024'!A:O,15,FALSE)</f>
        <v>C</v>
      </c>
      <c r="K1245" t="str">
        <f>VLOOKUP(G1245,'ACFR Class Vlookup'!A:B,2,FALSE)</f>
        <v>Governmental</v>
      </c>
      <c r="L1245" s="1" t="str">
        <f>VLOOKUP(D1245,'Fund Information'!A:F,6,FALSE)</f>
        <v>Fund established to pay the pre-planning or detailed planning costs of capital outlay projects that have been approved for pre-planning or detailed planning by the general assembly.</v>
      </c>
      <c r="M1245" s="6" t="str">
        <f t="shared" si="213"/>
        <v>N/A</v>
      </c>
      <c r="N1245" s="6" t="s">
        <v>2886</v>
      </c>
      <c r="O1245" s="6" t="str">
        <f t="shared" si="214"/>
        <v>N/A</v>
      </c>
      <c r="P1245" s="5" t="s">
        <v>2886</v>
      </c>
      <c r="Q1245" s="6" t="str">
        <f t="shared" si="215"/>
        <v>N/A</v>
      </c>
      <c r="R1245" s="7" t="str">
        <f t="shared" si="220"/>
        <v>No</v>
      </c>
      <c r="S1245" s="5" t="str">
        <f t="shared" si="216"/>
        <v>Answer Required</v>
      </c>
      <c r="T1245" s="6" t="str">
        <f t="shared" si="217"/>
        <v>N/A</v>
      </c>
      <c r="U1245" s="7" t="str">
        <f t="shared" si="221"/>
        <v>Yes</v>
      </c>
      <c r="V1245" s="5" t="str">
        <f t="shared" si="218"/>
        <v>Answer Required</v>
      </c>
      <c r="W1245" s="6" t="str">
        <f t="shared" si="219"/>
        <v>N/A</v>
      </c>
      <c r="X1245" s="5" t="s">
        <v>2886</v>
      </c>
    </row>
    <row r="1246" spans="1:24" x14ac:dyDescent="0.25">
      <c r="A1246" s="77">
        <f>VLOOKUP(C1246,'BU and Control BU Listing'!A:E,5,FALSE)</f>
        <v>26000</v>
      </c>
      <c r="B1246" s="80" t="s">
        <v>4251</v>
      </c>
      <c r="C1246" s="22" t="str">
        <f t="shared" si="211"/>
        <v>29900</v>
      </c>
      <c r="D1246" s="22" t="str">
        <f t="shared" si="212"/>
        <v>01000</v>
      </c>
      <c r="E1246" s="21" t="str">
        <f>VLOOKUP(B1246,'Table A as of March 2024'!A:G,7,FALSE)</f>
        <v>Mountain Empire Community Coll</v>
      </c>
      <c r="F1246" s="21" t="str">
        <f>VLOOKUP(B1246,'Table A as of March 2024'!A:H,8,FALSE)</f>
        <v>General Fund</v>
      </c>
      <c r="G1246" s="11" t="str">
        <f>VLOOKUP(B1246,'Table A as of March 2024'!A:I,9,FALSE)</f>
        <v>100</v>
      </c>
      <c r="H1246" t="str">
        <f>VLOOKUP(B1246,'Table A as of March 2024'!A:L,12,FALSE)</f>
        <v>No</v>
      </c>
      <c r="I1246" s="9" t="str">
        <f>VLOOKUP(B1246,'Table A as of March 2024'!A:M,13,FALSE)</f>
        <v>G</v>
      </c>
      <c r="J1246" t="str">
        <f>VLOOKUP(B1246,'Table A as of March 2024'!A:O,15,FALSE)</f>
        <v>U</v>
      </c>
      <c r="K1246" t="str">
        <f>VLOOKUP(G1246,'ACFR Class Vlookup'!A:B,2,FALSE)</f>
        <v>Governmental</v>
      </c>
      <c r="L1246" s="1" t="str">
        <f>VLOOKUP(D1246,'Fund Information'!A:F,6,FALSE)</f>
        <v>General Fund</v>
      </c>
      <c r="M1246" s="6" t="str">
        <f t="shared" si="213"/>
        <v>N/A</v>
      </c>
      <c r="N1246" s="6" t="s">
        <v>2886</v>
      </c>
      <c r="O1246" s="6" t="str">
        <f t="shared" si="214"/>
        <v>N/A</v>
      </c>
      <c r="P1246" s="5" t="s">
        <v>2886</v>
      </c>
      <c r="Q1246" s="6" t="str">
        <f t="shared" si="215"/>
        <v>N/A</v>
      </c>
      <c r="R1246" s="7" t="str">
        <f t="shared" si="220"/>
        <v>No</v>
      </c>
      <c r="S1246" s="5" t="str">
        <f t="shared" si="216"/>
        <v>Answer Required</v>
      </c>
      <c r="T1246" s="6" t="str">
        <f t="shared" si="217"/>
        <v>N/A</v>
      </c>
      <c r="U1246" s="7" t="str">
        <f t="shared" si="221"/>
        <v>No</v>
      </c>
      <c r="V1246" s="5" t="str">
        <f t="shared" si="218"/>
        <v>Answer Required</v>
      </c>
      <c r="W1246" s="6" t="str">
        <f t="shared" si="219"/>
        <v>N/A</v>
      </c>
      <c r="X1246" s="5" t="s">
        <v>2886</v>
      </c>
    </row>
    <row r="1247" spans="1:24" x14ac:dyDescent="0.25">
      <c r="A1247" s="77">
        <f>VLOOKUP(C1247,'BU and Control BU Listing'!A:E,5,FALSE)</f>
        <v>93700</v>
      </c>
      <c r="B1247" s="80" t="s">
        <v>5162</v>
      </c>
      <c r="C1247" s="22" t="str">
        <f t="shared" si="211"/>
        <v>93700</v>
      </c>
      <c r="D1247" s="22" t="str">
        <f t="shared" si="212"/>
        <v>01000</v>
      </c>
      <c r="E1247" s="21" t="str">
        <f>VLOOKUP(B1247,'Table A as of March 2024'!A:G,7,FALSE)</f>
        <v>Southern VA Higher Educ Center</v>
      </c>
      <c r="F1247" s="21" t="str">
        <f>VLOOKUP(B1247,'Table A as of March 2024'!A:H,8,FALSE)</f>
        <v>General Fund</v>
      </c>
      <c r="G1247" s="11" t="str">
        <f>VLOOKUP(B1247,'Table A as of March 2024'!A:I,9,FALSE)</f>
        <v>100</v>
      </c>
      <c r="H1247" t="str">
        <f>VLOOKUP(B1247,'Table A as of March 2024'!A:L,12,FALSE)</f>
        <v>No</v>
      </c>
      <c r="I1247" s="9" t="str">
        <f>VLOOKUP(B1247,'Table A as of March 2024'!A:M,13,FALSE)</f>
        <v>G</v>
      </c>
      <c r="J1247" t="str">
        <f>VLOOKUP(B1247,'Table A as of March 2024'!A:O,15,FALSE)</f>
        <v>U</v>
      </c>
      <c r="K1247" t="str">
        <f>VLOOKUP(G1247,'ACFR Class Vlookup'!A:B,2,FALSE)</f>
        <v>Governmental</v>
      </c>
      <c r="L1247" s="1" t="str">
        <f>VLOOKUP(D1247,'Fund Information'!A:F,6,FALSE)</f>
        <v>General Fund</v>
      </c>
      <c r="M1247" s="6" t="str">
        <f t="shared" si="213"/>
        <v>N/A</v>
      </c>
      <c r="N1247" s="6" t="s">
        <v>2886</v>
      </c>
      <c r="O1247" s="6" t="str">
        <f t="shared" si="214"/>
        <v>N/A</v>
      </c>
      <c r="P1247" s="5" t="s">
        <v>2886</v>
      </c>
      <c r="Q1247" s="6" t="str">
        <f t="shared" si="215"/>
        <v>N/A</v>
      </c>
      <c r="R1247" s="7" t="str">
        <f t="shared" si="220"/>
        <v>No</v>
      </c>
      <c r="S1247" s="5" t="str">
        <f t="shared" si="216"/>
        <v>Answer Required</v>
      </c>
      <c r="T1247" s="6" t="str">
        <f t="shared" si="217"/>
        <v>N/A</v>
      </c>
      <c r="U1247" s="7" t="str">
        <f t="shared" si="221"/>
        <v>No</v>
      </c>
      <c r="V1247" s="5" t="str">
        <f t="shared" si="218"/>
        <v>Answer Required</v>
      </c>
      <c r="W1247" s="6" t="str">
        <f t="shared" si="219"/>
        <v>N/A</v>
      </c>
      <c r="X1247" s="5" t="s">
        <v>2886</v>
      </c>
    </row>
    <row r="1248" spans="1:24" ht="195" x14ac:dyDescent="0.25">
      <c r="A1248" s="77">
        <f>VLOOKUP(C1248,'BU and Control BU Listing'!A:E,5,FALSE)</f>
        <v>93700</v>
      </c>
      <c r="B1248" s="80" t="s">
        <v>8946</v>
      </c>
      <c r="C1248" s="22" t="str">
        <f t="shared" si="211"/>
        <v>93700</v>
      </c>
      <c r="D1248" s="22" t="str">
        <f t="shared" si="212"/>
        <v>09093</v>
      </c>
      <c r="E1248" s="21" t="str">
        <f>VLOOKUP(B1248,'Table A as of March 2024'!A:G,7,FALSE)</f>
        <v>Southern VA Higher Educ Center</v>
      </c>
      <c r="F1248" s="21" t="str">
        <f>VLOOKUP(B1248,'Table A as of March 2024'!A:H,8,FALSE)</f>
        <v>NewEconomyWrkfrcCrdntlGrntFnd</v>
      </c>
      <c r="G1248" s="11" t="str">
        <f>VLOOKUP(B1248,'Table A as of March 2024'!A:I,9,FALSE)</f>
        <v>100</v>
      </c>
      <c r="H1248" t="str">
        <f>VLOOKUP(B1248,'Table A as of March 2024'!A:L,12,FALSE)</f>
        <v>Yes</v>
      </c>
      <c r="I1248" s="9" t="str">
        <f>VLOOKUP(B1248,'Table A as of March 2024'!A:M,13,FALSE)</f>
        <v>U</v>
      </c>
      <c r="J1248" t="str">
        <f>VLOOKUP(B1248,'Table A as of March 2024'!A:O,15,FALSE)</f>
        <v>U</v>
      </c>
      <c r="K1248" t="str">
        <f>VLOOKUP(G1248,'ACFR Class Vlookup'!A:B,2,FALSE)</f>
        <v>Governmental</v>
      </c>
      <c r="L1248" s="1" t="str">
        <f>VLOOKUP(D1248,'Fund Information'!A:F,6,FALSE)</f>
        <v>New Economy Workforce Credential Grant Fund established per Code of Virginia § 23.1-627.3. Moneys in the Fund shall be used solely for the purposes of disbursing moneys to eligible institutions for the award of grants pursuant to the Program. Program is established for the purpose of (i) creating and sustaining a demand-driven supply of credentialed workers for high-demand occupations in the Commonwealth by addressing and closing the gap between the skills needed by workers in the Commonwealth and the skills of the available workforce in the Commonwealth; (ii) expanding the affordability of workforce training and credentialing; and (iii) increasing the interest of current and future Virginia workers in technician, technologist, and trade-level positions to fill the available and emerging jobs in the Commonwealth that require less than a bachelor's degree but more than a high school diploma.</v>
      </c>
      <c r="M1248" s="6" t="str">
        <f t="shared" si="213"/>
        <v>N/A</v>
      </c>
      <c r="N1248" s="6" t="s">
        <v>2886</v>
      </c>
      <c r="O1248" s="6" t="str">
        <f t="shared" si="214"/>
        <v>N/A</v>
      </c>
      <c r="P1248" s="5" t="s">
        <v>2886</v>
      </c>
      <c r="Q1248" s="6" t="str">
        <f t="shared" si="215"/>
        <v>N/A</v>
      </c>
      <c r="R1248" s="7" t="str">
        <f t="shared" si="220"/>
        <v>No</v>
      </c>
      <c r="S1248" s="5" t="str">
        <f t="shared" si="216"/>
        <v>Answer Required</v>
      </c>
      <c r="T1248" s="6" t="str">
        <f t="shared" si="217"/>
        <v>N/A</v>
      </c>
      <c r="U1248" s="7" t="str">
        <f t="shared" si="221"/>
        <v>No</v>
      </c>
      <c r="V1248" s="5" t="str">
        <f t="shared" si="218"/>
        <v>Answer Required</v>
      </c>
      <c r="W1248" s="6" t="str">
        <f t="shared" si="219"/>
        <v>N/A</v>
      </c>
      <c r="X1248" s="5" t="s">
        <v>2886</v>
      </c>
    </row>
    <row r="1249" spans="1:24" x14ac:dyDescent="0.25">
      <c r="A1249" s="77">
        <f>VLOOKUP(C1249,'BU and Control BU Listing'!A:E,5,FALSE)</f>
        <v>93700</v>
      </c>
      <c r="B1249" s="80" t="s">
        <v>8773</v>
      </c>
      <c r="C1249" s="22" t="str">
        <f t="shared" si="211"/>
        <v>93700</v>
      </c>
      <c r="D1249" s="22" t="str">
        <f t="shared" si="212"/>
        <v>10000</v>
      </c>
      <c r="E1249" s="21" t="str">
        <f>VLOOKUP(B1249,'Table A as of March 2024'!A:G,7,FALSE)</f>
        <v>Southern VA Higher Educ Center</v>
      </c>
      <c r="F1249" s="21" t="str">
        <f>VLOOKUP(B1249,'Table A as of March 2024'!A:H,8,FALSE)</f>
        <v>Federal Trust</v>
      </c>
      <c r="G1249" s="11" t="str">
        <f>VLOOKUP(B1249,'Table A as of March 2024'!A:I,9,FALSE)</f>
        <v>120</v>
      </c>
      <c r="H1249" t="str">
        <f>VLOOKUP(B1249,'Table A as of March 2024'!A:L,12,FALSE)</f>
        <v>Yes</v>
      </c>
      <c r="I1249" s="9" t="str">
        <f>VLOOKUP(B1249,'Table A as of March 2024'!A:M,13,FALSE)</f>
        <v>R</v>
      </c>
      <c r="J1249" t="str">
        <f>VLOOKUP(B1249,'Table A as of March 2024'!A:O,15,FALSE)</f>
        <v>U</v>
      </c>
      <c r="K1249" t="str">
        <f>VLOOKUP(G1249,'ACFR Class Vlookup'!A:B,2,FALSE)</f>
        <v>Governmental</v>
      </c>
      <c r="L1249" s="1" t="str">
        <f>VLOOKUP(D1249,'Fund Information'!A:F,6,FALSE)</f>
        <v>This fund accounts for Federal funds.</v>
      </c>
      <c r="M1249" s="6" t="str">
        <f t="shared" si="213"/>
        <v>N/A</v>
      </c>
      <c r="N1249" s="6" t="s">
        <v>2886</v>
      </c>
      <c r="O1249" s="6" t="str">
        <f t="shared" si="214"/>
        <v>N/A</v>
      </c>
      <c r="P1249" s="5" t="s">
        <v>2886</v>
      </c>
      <c r="Q1249" s="6" t="str">
        <f t="shared" si="215"/>
        <v>N/A</v>
      </c>
      <c r="R1249" s="7" t="str">
        <f t="shared" si="220"/>
        <v>No</v>
      </c>
      <c r="S1249" s="5" t="str">
        <f t="shared" si="216"/>
        <v>Answer Required</v>
      </c>
      <c r="T1249" s="6" t="str">
        <f t="shared" si="217"/>
        <v>N/A</v>
      </c>
      <c r="U1249" s="7" t="str">
        <f t="shared" si="221"/>
        <v>No</v>
      </c>
      <c r="V1249" s="5" t="str">
        <f t="shared" si="218"/>
        <v>Answer Required</v>
      </c>
      <c r="W1249" s="6" t="str">
        <f t="shared" si="219"/>
        <v>N/A</v>
      </c>
      <c r="X1249" s="5" t="s">
        <v>2886</v>
      </c>
    </row>
    <row r="1250" spans="1:24" ht="165" x14ac:dyDescent="0.25">
      <c r="A1250" s="77">
        <f>VLOOKUP(C1250,'BU and Control BU Listing'!A:E,5,FALSE)</f>
        <v>93700</v>
      </c>
      <c r="B1250" s="80" t="s">
        <v>6040</v>
      </c>
      <c r="C1250" s="22" t="str">
        <f t="shared" si="211"/>
        <v>93700</v>
      </c>
      <c r="D1250" s="22" t="str">
        <f t="shared" si="212"/>
        <v>10110</v>
      </c>
      <c r="E1250" s="21" t="str">
        <f>VLOOKUP(B1250,'Table A as of March 2024'!A:G,7,FALSE)</f>
        <v>Southern VA Higher Educ Center</v>
      </c>
      <c r="F1250" s="21" t="str">
        <f>VLOOKUP(B1250,'Table A as of March 2024'!A:H,8,FALSE)</f>
        <v>CARESActRlfFd–General-COVID-19</v>
      </c>
      <c r="G1250" s="11" t="str">
        <f>VLOOKUP(B1250,'Table A as of March 2024'!A:I,9,FALSE)</f>
        <v>120</v>
      </c>
      <c r="H1250" t="str">
        <f>VLOOKUP(B1250,'Table A as of March 2024'!A:L,12,FALSE)</f>
        <v>Yes</v>
      </c>
      <c r="I1250" s="9" t="str">
        <f>VLOOKUP(B1250,'Table A as of March 2024'!A:M,13,FALSE)</f>
        <v>V</v>
      </c>
      <c r="J1250" t="str">
        <f>VLOOKUP(B1250,'Table A as of March 2024'!A:O,15,FALSE)</f>
        <v>U</v>
      </c>
      <c r="K1250" t="str">
        <f>VLOOKUP(G1250,'ACFR Class Vlookup'!A:B,2,FALSE)</f>
        <v>Governmental</v>
      </c>
      <c r="L1250" s="1" t="str">
        <f>VLOOKUP(D1250,'Fund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250" s="6" t="str">
        <f t="shared" si="213"/>
        <v>N/A</v>
      </c>
      <c r="N1250" s="6" t="s">
        <v>2886</v>
      </c>
      <c r="O1250" s="6" t="str">
        <f t="shared" si="214"/>
        <v>N/A</v>
      </c>
      <c r="P1250" s="5" t="s">
        <v>2886</v>
      </c>
      <c r="Q1250" s="6" t="str">
        <f t="shared" si="215"/>
        <v>N/A</v>
      </c>
      <c r="R1250" s="7" t="str">
        <f t="shared" si="220"/>
        <v>No</v>
      </c>
      <c r="S1250" s="5" t="str">
        <f t="shared" si="216"/>
        <v>Answer Required</v>
      </c>
      <c r="T1250" s="6" t="str">
        <f t="shared" si="217"/>
        <v>N/A</v>
      </c>
      <c r="U1250" s="7" t="str">
        <f t="shared" si="221"/>
        <v>No</v>
      </c>
      <c r="V1250" s="5" t="str">
        <f t="shared" si="218"/>
        <v>Answer Required</v>
      </c>
      <c r="W1250" s="6" t="str">
        <f t="shared" si="219"/>
        <v>N/A</v>
      </c>
      <c r="X1250" s="5" t="s">
        <v>2886</v>
      </c>
    </row>
    <row r="1251" spans="1:24" ht="120" x14ac:dyDescent="0.25">
      <c r="A1251" s="77">
        <f>VLOOKUP(C1251,'BU and Control BU Listing'!A:E,5,FALSE)</f>
        <v>93700</v>
      </c>
      <c r="B1251" s="80" t="s">
        <v>6041</v>
      </c>
      <c r="C1251" s="22" t="str">
        <f t="shared" si="211"/>
        <v>93700</v>
      </c>
      <c r="D1251" s="22" t="str">
        <f t="shared" si="212"/>
        <v>10380</v>
      </c>
      <c r="E1251" s="21" t="str">
        <f>VLOOKUP(B1251,'Table A as of March 2024'!A:G,7,FALSE)</f>
        <v>Southern VA Higher Educ Center</v>
      </c>
      <c r="F1251" s="21" t="str">
        <f>VLOOKUP(B1251,'Table A as of March 2024'!A:H,8,FALSE)</f>
        <v>GEER Fund - COVID-19</v>
      </c>
      <c r="G1251" s="11" t="str">
        <f>VLOOKUP(B1251,'Table A as of March 2024'!A:I,9,FALSE)</f>
        <v>120</v>
      </c>
      <c r="H1251" t="str">
        <f>VLOOKUP(B1251,'Table A as of March 2024'!A:L,12,FALSE)</f>
        <v>Yes</v>
      </c>
      <c r="I1251" s="9" t="str">
        <f>VLOOKUP(B1251,'Table A as of March 2024'!A:M,13,FALSE)</f>
        <v>V</v>
      </c>
      <c r="J1251" t="str">
        <f>VLOOKUP(B1251,'Table A as of March 2024'!A:O,15,FALSE)</f>
        <v>U</v>
      </c>
      <c r="K1251" t="str">
        <f>VLOOKUP(G1251,'ACFR Class Vlookup'!A:B,2,FALSE)</f>
        <v>Governmental</v>
      </c>
      <c r="L1251" s="1" t="str">
        <f>VLOOKUP(D1251,'Fund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
HE equivalent is Fund 03410</v>
      </c>
      <c r="M1251" s="6" t="str">
        <f t="shared" si="213"/>
        <v>N/A</v>
      </c>
      <c r="N1251" s="6" t="s">
        <v>2886</v>
      </c>
      <c r="O1251" s="6" t="str">
        <f t="shared" si="214"/>
        <v>N/A</v>
      </c>
      <c r="P1251" s="5" t="s">
        <v>2886</v>
      </c>
      <c r="Q1251" s="6" t="str">
        <f t="shared" si="215"/>
        <v>N/A</v>
      </c>
      <c r="R1251" s="7" t="str">
        <f t="shared" si="220"/>
        <v>No</v>
      </c>
      <c r="S1251" s="5" t="str">
        <f t="shared" si="216"/>
        <v>Answer Required</v>
      </c>
      <c r="T1251" s="6" t="str">
        <f t="shared" si="217"/>
        <v>N/A</v>
      </c>
      <c r="U1251" s="7" t="str">
        <f t="shared" si="221"/>
        <v>No</v>
      </c>
      <c r="V1251" s="5" t="str">
        <f t="shared" si="218"/>
        <v>Answer Required</v>
      </c>
      <c r="W1251" s="6" t="str">
        <f t="shared" si="219"/>
        <v>N/A</v>
      </c>
      <c r="X1251" s="5" t="s">
        <v>2886</v>
      </c>
    </row>
    <row r="1252" spans="1:24" x14ac:dyDescent="0.25">
      <c r="A1252" s="77">
        <f>VLOOKUP(C1252,'BU and Control BU Listing'!A:E,5,FALSE)</f>
        <v>93800</v>
      </c>
      <c r="B1252" s="80" t="s">
        <v>5167</v>
      </c>
      <c r="C1252" s="22" t="str">
        <f t="shared" si="211"/>
        <v>93800</v>
      </c>
      <c r="D1252" s="22" t="str">
        <f t="shared" si="212"/>
        <v>01000</v>
      </c>
      <c r="E1252" s="21" t="str">
        <f>VLOOKUP(B1252,'Table A as of March 2024'!A:G,7,FALSE)</f>
        <v>New College Institute</v>
      </c>
      <c r="F1252" s="21" t="str">
        <f>VLOOKUP(B1252,'Table A as of March 2024'!A:H,8,FALSE)</f>
        <v>General Fund</v>
      </c>
      <c r="G1252" s="11" t="str">
        <f>VLOOKUP(B1252,'Table A as of March 2024'!A:I,9,FALSE)</f>
        <v>100</v>
      </c>
      <c r="H1252" t="str">
        <f>VLOOKUP(B1252,'Table A as of March 2024'!A:L,12,FALSE)</f>
        <v>No</v>
      </c>
      <c r="I1252" s="9" t="str">
        <f>VLOOKUP(B1252,'Table A as of March 2024'!A:M,13,FALSE)</f>
        <v>G</v>
      </c>
      <c r="J1252" t="str">
        <f>VLOOKUP(B1252,'Table A as of March 2024'!A:O,15,FALSE)</f>
        <v>U</v>
      </c>
      <c r="K1252" t="str">
        <f>VLOOKUP(G1252,'ACFR Class Vlookup'!A:B,2,FALSE)</f>
        <v>Governmental</v>
      </c>
      <c r="L1252" s="1" t="str">
        <f>VLOOKUP(D1252,'Fund Information'!A:F,6,FALSE)</f>
        <v>General Fund</v>
      </c>
      <c r="M1252" s="6" t="str">
        <f t="shared" si="213"/>
        <v>N/A</v>
      </c>
      <c r="N1252" s="6" t="s">
        <v>2886</v>
      </c>
      <c r="O1252" s="6" t="str">
        <f t="shared" si="214"/>
        <v>N/A</v>
      </c>
      <c r="P1252" s="5" t="s">
        <v>2886</v>
      </c>
      <c r="Q1252" s="6" t="str">
        <f t="shared" si="215"/>
        <v>N/A</v>
      </c>
      <c r="R1252" s="7" t="str">
        <f t="shared" si="220"/>
        <v>No</v>
      </c>
      <c r="S1252" s="5" t="str">
        <f t="shared" si="216"/>
        <v>Answer Required</v>
      </c>
      <c r="T1252" s="6" t="str">
        <f t="shared" si="217"/>
        <v>N/A</v>
      </c>
      <c r="U1252" s="7" t="str">
        <f t="shared" si="221"/>
        <v>No</v>
      </c>
      <c r="V1252" s="5" t="str">
        <f t="shared" si="218"/>
        <v>Answer Required</v>
      </c>
      <c r="W1252" s="6" t="str">
        <f t="shared" si="219"/>
        <v>N/A</v>
      </c>
      <c r="X1252" s="5" t="s">
        <v>2886</v>
      </c>
    </row>
    <row r="1253" spans="1:24" ht="165" x14ac:dyDescent="0.25">
      <c r="A1253" s="77">
        <f>VLOOKUP(C1253,'BU and Control BU Listing'!A:E,5,FALSE)</f>
        <v>93800</v>
      </c>
      <c r="B1253" s="80" t="s">
        <v>6042</v>
      </c>
      <c r="C1253" s="22" t="str">
        <f t="shared" si="211"/>
        <v>93800</v>
      </c>
      <c r="D1253" s="22" t="str">
        <f t="shared" si="212"/>
        <v>10110</v>
      </c>
      <c r="E1253" s="21" t="str">
        <f>VLOOKUP(B1253,'Table A as of March 2024'!A:G,7,FALSE)</f>
        <v>New College Institute</v>
      </c>
      <c r="F1253" s="21" t="str">
        <f>VLOOKUP(B1253,'Table A as of March 2024'!A:H,8,FALSE)</f>
        <v>CARESActRlfFd–General-COVID-19</v>
      </c>
      <c r="G1253" s="11" t="str">
        <f>VLOOKUP(B1253,'Table A as of March 2024'!A:I,9,FALSE)</f>
        <v>120</v>
      </c>
      <c r="H1253" t="str">
        <f>VLOOKUP(B1253,'Table A as of March 2024'!A:L,12,FALSE)</f>
        <v>Yes</v>
      </c>
      <c r="I1253" s="9" t="str">
        <f>VLOOKUP(B1253,'Table A as of March 2024'!A:M,13,FALSE)</f>
        <v>V</v>
      </c>
      <c r="J1253" t="str">
        <f>VLOOKUP(B1253,'Table A as of March 2024'!A:O,15,FALSE)</f>
        <v>U</v>
      </c>
      <c r="K1253" t="str">
        <f>VLOOKUP(G1253,'ACFR Class Vlookup'!A:B,2,FALSE)</f>
        <v>Governmental</v>
      </c>
      <c r="L1253" s="1" t="str">
        <f>VLOOKUP(D1253,'Fund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253" s="6" t="str">
        <f t="shared" si="213"/>
        <v>N/A</v>
      </c>
      <c r="N1253" s="6" t="s">
        <v>2886</v>
      </c>
      <c r="O1253" s="6" t="str">
        <f t="shared" si="214"/>
        <v>N/A</v>
      </c>
      <c r="P1253" s="5" t="s">
        <v>2886</v>
      </c>
      <c r="Q1253" s="6" t="str">
        <f t="shared" si="215"/>
        <v>N/A</v>
      </c>
      <c r="R1253" s="7" t="str">
        <f t="shared" si="220"/>
        <v>No</v>
      </c>
      <c r="S1253" s="5" t="str">
        <f t="shared" si="216"/>
        <v>Answer Required</v>
      </c>
      <c r="T1253" s="6" t="str">
        <f t="shared" si="217"/>
        <v>N/A</v>
      </c>
      <c r="U1253" s="7" t="str">
        <f t="shared" si="221"/>
        <v>No</v>
      </c>
      <c r="V1253" s="5" t="str">
        <f t="shared" si="218"/>
        <v>Answer Required</v>
      </c>
      <c r="W1253" s="6" t="str">
        <f t="shared" si="219"/>
        <v>N/A</v>
      </c>
      <c r="X1253" s="5" t="s">
        <v>2886</v>
      </c>
    </row>
    <row r="1254" spans="1:24" x14ac:dyDescent="0.25">
      <c r="A1254" s="77"/>
      <c r="B1254" s="80"/>
      <c r="C1254" s="22"/>
      <c r="D1254" s="22"/>
      <c r="E1254" s="21"/>
      <c r="F1254" s="21"/>
      <c r="G1254" s="11"/>
      <c r="I1254" s="9"/>
      <c r="L1254" s="1"/>
      <c r="M1254" s="112"/>
      <c r="N1254" s="112"/>
      <c r="O1254" s="112"/>
      <c r="P1254" s="113"/>
      <c r="Q1254" s="112"/>
      <c r="R1254" s="114"/>
      <c r="S1254" s="113"/>
      <c r="T1254" s="112"/>
      <c r="U1254" s="114"/>
      <c r="V1254" s="113"/>
      <c r="W1254" s="112"/>
      <c r="X1254" s="113"/>
    </row>
    <row r="1255" spans="1:24" x14ac:dyDescent="0.25">
      <c r="A1255" s="77"/>
      <c r="B1255" s="80"/>
      <c r="C1255" s="22"/>
      <c r="D1255" s="22"/>
      <c r="E1255" s="21"/>
      <c r="F1255" s="21"/>
      <c r="G1255" s="11"/>
      <c r="I1255" s="9"/>
      <c r="L1255" s="1"/>
      <c r="M1255" s="112"/>
      <c r="N1255" s="112"/>
      <c r="O1255" s="112"/>
      <c r="P1255" s="113"/>
      <c r="Q1255" s="112"/>
      <c r="R1255" s="114"/>
      <c r="S1255" s="113"/>
      <c r="T1255" s="112"/>
      <c r="U1255" s="114"/>
      <c r="V1255" s="113"/>
      <c r="W1255" s="112"/>
      <c r="X1255" s="113"/>
    </row>
    <row r="1256" spans="1:24" x14ac:dyDescent="0.25">
      <c r="A1256" s="77"/>
      <c r="B1256" s="80"/>
      <c r="C1256" s="22"/>
      <c r="D1256" s="22"/>
      <c r="E1256" s="21"/>
      <c r="F1256" s="21"/>
      <c r="G1256" s="11"/>
      <c r="I1256" s="9"/>
      <c r="L1256" s="1"/>
      <c r="M1256" s="112"/>
      <c r="N1256" s="112"/>
      <c r="O1256" s="112"/>
      <c r="P1256" s="113"/>
      <c r="Q1256" s="112"/>
      <c r="R1256" s="114"/>
      <c r="S1256" s="113"/>
      <c r="T1256" s="112"/>
      <c r="U1256" s="114"/>
      <c r="V1256" s="113"/>
      <c r="W1256" s="112"/>
      <c r="X1256" s="113"/>
    </row>
    <row r="1257" spans="1:24" x14ac:dyDescent="0.25">
      <c r="A1257" s="77"/>
      <c r="B1257" s="80"/>
      <c r="C1257" s="22"/>
      <c r="D1257" s="22"/>
      <c r="E1257" s="21"/>
      <c r="F1257" s="21"/>
      <c r="G1257" s="11"/>
      <c r="I1257" s="9"/>
      <c r="L1257" s="1"/>
      <c r="M1257" s="112"/>
      <c r="N1257" s="112"/>
      <c r="O1257" s="112"/>
      <c r="P1257" s="113"/>
      <c r="Q1257" s="112"/>
      <c r="R1257" s="114"/>
      <c r="S1257" s="113"/>
      <c r="T1257" s="112"/>
      <c r="U1257" s="114"/>
      <c r="V1257" s="113"/>
      <c r="W1257" s="112"/>
      <c r="X1257" s="113"/>
    </row>
    <row r="1258" spans="1:24" x14ac:dyDescent="0.25">
      <c r="A1258" s="77"/>
      <c r="B1258" s="80"/>
      <c r="C1258" s="22"/>
      <c r="D1258" s="22"/>
      <c r="E1258" s="21"/>
      <c r="F1258" s="21"/>
      <c r="G1258" s="11"/>
      <c r="I1258" s="9"/>
      <c r="L1258" s="1"/>
      <c r="M1258" s="112"/>
      <c r="N1258" s="112"/>
      <c r="O1258" s="112"/>
      <c r="P1258" s="113"/>
      <c r="Q1258" s="112"/>
      <c r="R1258" s="114"/>
      <c r="S1258" s="113"/>
      <c r="T1258" s="112"/>
      <c r="U1258" s="114"/>
      <c r="V1258" s="113"/>
      <c r="W1258" s="112"/>
      <c r="X1258" s="113"/>
    </row>
    <row r="1259" spans="1:24" x14ac:dyDescent="0.25">
      <c r="A1259" s="77"/>
      <c r="B1259" s="80"/>
      <c r="C1259" s="22"/>
      <c r="D1259" s="22"/>
      <c r="E1259" s="21"/>
      <c r="F1259" s="21"/>
      <c r="G1259" s="11"/>
      <c r="I1259" s="9"/>
      <c r="L1259" s="1"/>
      <c r="M1259" s="112"/>
      <c r="N1259" s="112"/>
      <c r="O1259" s="112"/>
      <c r="P1259" s="113"/>
      <c r="Q1259" s="112"/>
      <c r="R1259" s="114"/>
      <c r="S1259" s="113"/>
      <c r="T1259" s="112"/>
      <c r="U1259" s="114"/>
      <c r="V1259" s="113"/>
      <c r="W1259" s="112"/>
      <c r="X1259" s="113"/>
    </row>
    <row r="1260" spans="1:24" x14ac:dyDescent="0.25">
      <c r="A1260" s="77"/>
      <c r="B1260" s="80"/>
      <c r="C1260" s="22"/>
      <c r="D1260" s="22"/>
      <c r="E1260" s="21"/>
      <c r="F1260" s="21"/>
      <c r="G1260" s="11"/>
      <c r="I1260" s="9"/>
      <c r="L1260" s="1"/>
      <c r="M1260" s="112"/>
      <c r="N1260" s="112"/>
      <c r="O1260" s="112"/>
      <c r="P1260" s="113"/>
      <c r="Q1260" s="112"/>
      <c r="R1260" s="114"/>
      <c r="S1260" s="113"/>
      <c r="T1260" s="112"/>
      <c r="U1260" s="114"/>
      <c r="V1260" s="113"/>
      <c r="W1260" s="112"/>
      <c r="X1260" s="113"/>
    </row>
    <row r="1261" spans="1:24" x14ac:dyDescent="0.25">
      <c r="A1261" s="77"/>
      <c r="B1261" s="80"/>
      <c r="C1261" s="22"/>
      <c r="D1261" s="22"/>
      <c r="E1261" s="21"/>
      <c r="F1261" s="21"/>
      <c r="G1261" s="11"/>
      <c r="I1261" s="9"/>
      <c r="L1261" s="1"/>
      <c r="M1261" s="112"/>
      <c r="N1261" s="112"/>
      <c r="O1261" s="112"/>
      <c r="P1261" s="113"/>
      <c r="Q1261" s="112"/>
      <c r="R1261" s="114"/>
      <c r="S1261" s="113"/>
      <c r="T1261" s="112"/>
      <c r="U1261" s="114"/>
      <c r="V1261" s="113"/>
      <c r="W1261" s="112"/>
      <c r="X1261" s="113"/>
    </row>
    <row r="1262" spans="1:24" x14ac:dyDescent="0.25">
      <c r="A1262" s="77"/>
      <c r="B1262" s="80"/>
      <c r="C1262" s="22"/>
      <c r="D1262" s="22"/>
      <c r="E1262" s="21"/>
      <c r="F1262" s="21"/>
      <c r="G1262" s="11"/>
      <c r="I1262" s="9"/>
      <c r="L1262" s="1"/>
      <c r="M1262" s="112"/>
      <c r="N1262" s="112"/>
      <c r="O1262" s="112"/>
      <c r="P1262" s="113"/>
      <c r="Q1262" s="112"/>
      <c r="R1262" s="114"/>
      <c r="S1262" s="113"/>
      <c r="T1262" s="112"/>
      <c r="U1262" s="114"/>
      <c r="V1262" s="113"/>
      <c r="W1262" s="112"/>
      <c r="X1262" s="113"/>
    </row>
    <row r="1263" spans="1:24" x14ac:dyDescent="0.25">
      <c r="A1263" s="77"/>
      <c r="B1263" s="80"/>
      <c r="C1263" s="22"/>
      <c r="D1263" s="22"/>
      <c r="E1263" s="21"/>
      <c r="F1263" s="21"/>
      <c r="G1263" s="11"/>
      <c r="I1263" s="9"/>
      <c r="L1263" s="1"/>
      <c r="M1263" s="112"/>
      <c r="N1263" s="112"/>
      <c r="O1263" s="112"/>
      <c r="P1263" s="113"/>
      <c r="Q1263" s="112"/>
      <c r="R1263" s="114"/>
      <c r="S1263" s="113"/>
      <c r="T1263" s="112"/>
      <c r="U1263" s="114"/>
      <c r="V1263" s="113"/>
      <c r="W1263" s="112"/>
      <c r="X1263" s="113"/>
    </row>
    <row r="1264" spans="1:24" x14ac:dyDescent="0.25">
      <c r="A1264" s="77"/>
      <c r="B1264" s="80"/>
      <c r="C1264" s="22"/>
      <c r="D1264" s="22"/>
      <c r="E1264" s="21"/>
      <c r="F1264" s="21"/>
      <c r="G1264" s="11"/>
      <c r="I1264" s="9"/>
      <c r="L1264" s="1"/>
      <c r="M1264" s="112"/>
      <c r="N1264" s="112"/>
      <c r="O1264" s="112"/>
      <c r="P1264" s="113"/>
      <c r="Q1264" s="112"/>
      <c r="R1264" s="114"/>
      <c r="S1264" s="113"/>
      <c r="T1264" s="112"/>
      <c r="U1264" s="114"/>
      <c r="V1264" s="113"/>
      <c r="W1264" s="112"/>
      <c r="X1264" s="113"/>
    </row>
    <row r="1265" spans="1:24" x14ac:dyDescent="0.25">
      <c r="A1265" s="77"/>
      <c r="B1265" s="80"/>
      <c r="C1265" s="22"/>
      <c r="D1265" s="22"/>
      <c r="E1265" s="21"/>
      <c r="F1265" s="21"/>
      <c r="G1265" s="11"/>
      <c r="I1265" s="9"/>
      <c r="L1265" s="1"/>
      <c r="M1265" s="112"/>
      <c r="N1265" s="112"/>
      <c r="O1265" s="112"/>
      <c r="P1265" s="113"/>
      <c r="Q1265" s="112"/>
      <c r="R1265" s="114"/>
      <c r="S1265" s="113"/>
      <c r="T1265" s="112"/>
      <c r="U1265" s="114"/>
      <c r="V1265" s="113"/>
      <c r="W1265" s="112"/>
      <c r="X1265" s="113"/>
    </row>
    <row r="1266" spans="1:24" x14ac:dyDescent="0.25">
      <c r="A1266" s="77"/>
      <c r="B1266" s="80"/>
      <c r="C1266" s="22"/>
      <c r="D1266" s="22"/>
      <c r="E1266" s="21"/>
      <c r="F1266" s="21"/>
      <c r="G1266" s="11"/>
      <c r="I1266" s="9"/>
      <c r="L1266" s="1"/>
      <c r="M1266" s="112"/>
      <c r="N1266" s="112"/>
      <c r="O1266" s="112"/>
      <c r="P1266" s="113"/>
      <c r="Q1266" s="112"/>
      <c r="R1266" s="114"/>
      <c r="S1266" s="113"/>
      <c r="T1266" s="112"/>
      <c r="U1266" s="114"/>
      <c r="V1266" s="113"/>
      <c r="W1266" s="112"/>
      <c r="X1266" s="113"/>
    </row>
    <row r="1267" spans="1:24" x14ac:dyDescent="0.25">
      <c r="A1267" s="77"/>
      <c r="B1267" s="80"/>
      <c r="C1267" s="22"/>
      <c r="D1267" s="22"/>
      <c r="E1267" s="21"/>
      <c r="F1267" s="21"/>
      <c r="G1267" s="11"/>
      <c r="I1267" s="9"/>
      <c r="L1267" s="1"/>
      <c r="M1267" s="112"/>
      <c r="N1267" s="112"/>
      <c r="O1267" s="112"/>
      <c r="P1267" s="113"/>
      <c r="Q1267" s="112"/>
      <c r="R1267" s="114"/>
      <c r="S1267" s="113"/>
      <c r="T1267" s="112"/>
      <c r="U1267" s="114"/>
      <c r="V1267" s="113"/>
      <c r="W1267" s="112"/>
      <c r="X1267" s="113"/>
    </row>
    <row r="1268" spans="1:24" x14ac:dyDescent="0.25">
      <c r="A1268" s="77"/>
      <c r="B1268" s="80"/>
      <c r="C1268" s="22"/>
      <c r="D1268" s="22"/>
      <c r="E1268" s="21"/>
      <c r="F1268" s="21"/>
      <c r="G1268" s="11"/>
      <c r="I1268" s="9"/>
      <c r="L1268" s="1"/>
      <c r="M1268" s="112"/>
      <c r="N1268" s="112"/>
      <c r="O1268" s="112"/>
      <c r="P1268" s="113"/>
      <c r="Q1268" s="112"/>
      <c r="R1268" s="114"/>
      <c r="S1268" s="113"/>
      <c r="T1268" s="112"/>
      <c r="U1268" s="114"/>
      <c r="V1268" s="113"/>
      <c r="W1268" s="112"/>
      <c r="X1268" s="113"/>
    </row>
    <row r="1269" spans="1:24" x14ac:dyDescent="0.25">
      <c r="A1269" s="77"/>
      <c r="B1269" s="80"/>
      <c r="C1269" s="22"/>
      <c r="D1269" s="22"/>
      <c r="E1269" s="21"/>
      <c r="F1269" s="21"/>
      <c r="G1269" s="11"/>
      <c r="I1269" s="9"/>
      <c r="L1269" s="1"/>
      <c r="M1269" s="112"/>
      <c r="N1269" s="112"/>
      <c r="O1269" s="112"/>
      <c r="P1269" s="113"/>
      <c r="Q1269" s="112"/>
      <c r="R1269" s="114"/>
      <c r="S1269" s="113"/>
      <c r="T1269" s="112"/>
      <c r="U1269" s="114"/>
      <c r="V1269" s="113"/>
      <c r="W1269" s="112"/>
      <c r="X1269" s="113"/>
    </row>
    <row r="1270" spans="1:24" x14ac:dyDescent="0.25">
      <c r="A1270" s="77"/>
      <c r="B1270" s="80"/>
      <c r="C1270" s="22"/>
      <c r="D1270" s="22"/>
      <c r="E1270" s="21"/>
      <c r="F1270" s="21"/>
      <c r="G1270" s="11"/>
      <c r="I1270" s="9"/>
      <c r="L1270" s="1"/>
      <c r="M1270" s="112"/>
      <c r="N1270" s="112"/>
      <c r="O1270" s="112"/>
      <c r="P1270" s="113"/>
      <c r="Q1270" s="112"/>
      <c r="R1270" s="114"/>
      <c r="S1270" s="113"/>
      <c r="T1270" s="112"/>
      <c r="U1270" s="114"/>
      <c r="V1270" s="113"/>
      <c r="W1270" s="112"/>
      <c r="X1270" s="113"/>
    </row>
    <row r="1271" spans="1:24" x14ac:dyDescent="0.25">
      <c r="A1271" s="77"/>
      <c r="B1271" s="80"/>
      <c r="C1271" s="22"/>
      <c r="D1271" s="22"/>
      <c r="E1271" s="21"/>
      <c r="F1271" s="21"/>
      <c r="G1271" s="11"/>
      <c r="I1271" s="9"/>
      <c r="L1271" s="1"/>
      <c r="M1271" s="112"/>
      <c r="N1271" s="112"/>
      <c r="O1271" s="112"/>
      <c r="P1271" s="113"/>
      <c r="Q1271" s="112"/>
      <c r="R1271" s="114"/>
      <c r="S1271" s="113"/>
      <c r="T1271" s="112"/>
      <c r="U1271" s="114"/>
      <c r="V1271" s="113"/>
      <c r="W1271" s="112"/>
      <c r="X1271" s="113"/>
    </row>
    <row r="1272" spans="1:24" x14ac:dyDescent="0.25">
      <c r="A1272" s="77"/>
      <c r="B1272" s="80"/>
      <c r="C1272" s="22"/>
      <c r="D1272" s="22"/>
      <c r="E1272" s="21"/>
      <c r="F1272" s="21"/>
      <c r="G1272" s="11"/>
      <c r="I1272" s="9"/>
      <c r="L1272" s="1"/>
      <c r="M1272" s="112"/>
      <c r="N1272" s="112"/>
      <c r="O1272" s="112"/>
      <c r="P1272" s="113"/>
      <c r="Q1272" s="112"/>
      <c r="R1272" s="114"/>
      <c r="S1272" s="113"/>
      <c r="T1272" s="112"/>
      <c r="U1272" s="114"/>
      <c r="V1272" s="113"/>
      <c r="W1272" s="112"/>
      <c r="X1272" s="113"/>
    </row>
    <row r="1273" spans="1:24" x14ac:dyDescent="0.25">
      <c r="A1273" s="77"/>
      <c r="B1273" s="80"/>
      <c r="C1273" s="22"/>
      <c r="D1273" s="22"/>
      <c r="E1273" s="21"/>
      <c r="F1273" s="21"/>
      <c r="G1273" s="11"/>
      <c r="I1273" s="9"/>
      <c r="L1273" s="1"/>
      <c r="M1273" s="112"/>
      <c r="N1273" s="112"/>
      <c r="O1273" s="112"/>
      <c r="P1273" s="113"/>
      <c r="Q1273" s="112"/>
      <c r="R1273" s="114"/>
      <c r="S1273" s="113"/>
      <c r="T1273" s="112"/>
      <c r="U1273" s="114"/>
      <c r="V1273" s="113"/>
      <c r="W1273" s="112"/>
      <c r="X1273" s="113"/>
    </row>
    <row r="1274" spans="1:24" x14ac:dyDescent="0.25">
      <c r="A1274" s="77"/>
      <c r="B1274" s="80"/>
      <c r="C1274" s="22"/>
      <c r="D1274" s="22"/>
      <c r="E1274" s="21"/>
      <c r="F1274" s="21"/>
      <c r="G1274" s="11"/>
      <c r="I1274" s="9"/>
      <c r="L1274" s="1"/>
      <c r="M1274" s="112"/>
      <c r="N1274" s="112"/>
      <c r="O1274" s="112"/>
      <c r="P1274" s="113"/>
      <c r="Q1274" s="112"/>
      <c r="R1274" s="114"/>
      <c r="S1274" s="113"/>
      <c r="T1274" s="112"/>
      <c r="U1274" s="114"/>
      <c r="V1274" s="113"/>
      <c r="W1274" s="112"/>
      <c r="X1274" s="113"/>
    </row>
    <row r="1275" spans="1:24" x14ac:dyDescent="0.25">
      <c r="A1275" s="77"/>
      <c r="B1275" s="80"/>
      <c r="C1275" s="22"/>
      <c r="D1275" s="22"/>
      <c r="E1275" s="21"/>
      <c r="F1275" s="21"/>
      <c r="G1275" s="11"/>
      <c r="I1275" s="9"/>
      <c r="L1275" s="1"/>
      <c r="M1275" s="112"/>
      <c r="N1275" s="112"/>
      <c r="O1275" s="112"/>
      <c r="P1275" s="113"/>
      <c r="Q1275" s="112"/>
      <c r="R1275" s="114"/>
      <c r="S1275" s="113"/>
      <c r="T1275" s="112"/>
      <c r="U1275" s="114"/>
      <c r="V1275" s="113"/>
      <c r="W1275" s="112"/>
      <c r="X1275" s="113"/>
    </row>
    <row r="1276" spans="1:24" x14ac:dyDescent="0.25">
      <c r="A1276" s="77"/>
      <c r="B1276" s="80"/>
      <c r="C1276" s="22"/>
      <c r="D1276" s="22"/>
      <c r="E1276" s="21"/>
      <c r="F1276" s="21"/>
      <c r="G1276" s="11"/>
      <c r="I1276" s="9"/>
      <c r="L1276" s="1"/>
      <c r="M1276" s="112"/>
      <c r="N1276" s="112"/>
      <c r="O1276" s="112"/>
      <c r="P1276" s="113"/>
      <c r="Q1276" s="112"/>
      <c r="R1276" s="114"/>
      <c r="S1276" s="113"/>
      <c r="T1276" s="112"/>
      <c r="U1276" s="114"/>
      <c r="V1276" s="113"/>
      <c r="W1276" s="112"/>
      <c r="X1276" s="113"/>
    </row>
    <row r="1277" spans="1:24" x14ac:dyDescent="0.25">
      <c r="A1277" s="77"/>
      <c r="B1277" s="80"/>
      <c r="C1277" s="22"/>
      <c r="D1277" s="22"/>
      <c r="E1277" s="21"/>
      <c r="F1277" s="21"/>
      <c r="G1277" s="11"/>
      <c r="I1277" s="9"/>
      <c r="L1277" s="1"/>
      <c r="M1277" s="112"/>
      <c r="N1277" s="112"/>
      <c r="O1277" s="112"/>
      <c r="P1277" s="113"/>
      <c r="Q1277" s="112"/>
      <c r="R1277" s="114"/>
      <c r="S1277" s="113"/>
      <c r="T1277" s="112"/>
      <c r="U1277" s="114"/>
      <c r="V1277" s="113"/>
      <c r="W1277" s="112"/>
      <c r="X1277" s="113"/>
    </row>
    <row r="1278" spans="1:24" x14ac:dyDescent="0.25">
      <c r="A1278" s="77"/>
      <c r="B1278" s="80"/>
      <c r="C1278" s="22"/>
      <c r="D1278" s="22"/>
      <c r="E1278" s="21"/>
      <c r="F1278" s="21"/>
      <c r="G1278" s="11"/>
      <c r="I1278" s="9"/>
      <c r="L1278" s="1"/>
      <c r="M1278" s="112"/>
      <c r="N1278" s="112"/>
      <c r="O1278" s="112"/>
      <c r="P1278" s="113"/>
      <c r="Q1278" s="112"/>
      <c r="R1278" s="114"/>
      <c r="S1278" s="113"/>
      <c r="T1278" s="112"/>
      <c r="U1278" s="114"/>
      <c r="V1278" s="113"/>
      <c r="W1278" s="112"/>
      <c r="X1278" s="113"/>
    </row>
    <row r="1279" spans="1:24" x14ac:dyDescent="0.25">
      <c r="A1279" s="77"/>
      <c r="B1279" s="80"/>
      <c r="C1279" s="22"/>
      <c r="D1279" s="22"/>
      <c r="E1279" s="21"/>
      <c r="F1279" s="21"/>
      <c r="G1279" s="11"/>
      <c r="I1279" s="9"/>
      <c r="L1279" s="1"/>
      <c r="M1279" s="112"/>
      <c r="N1279" s="112"/>
      <c r="O1279" s="112"/>
      <c r="P1279" s="113"/>
      <c r="Q1279" s="112"/>
      <c r="R1279" s="114"/>
      <c r="S1279" s="113"/>
      <c r="T1279" s="112"/>
      <c r="U1279" s="114"/>
      <c r="V1279" s="113"/>
      <c r="W1279" s="112"/>
      <c r="X1279" s="113"/>
    </row>
    <row r="1280" spans="1:24" x14ac:dyDescent="0.25">
      <c r="A1280" s="77"/>
      <c r="B1280" s="80"/>
      <c r="C1280" s="22"/>
      <c r="D1280" s="22"/>
      <c r="E1280" s="21"/>
      <c r="F1280" s="21"/>
      <c r="G1280" s="11"/>
      <c r="I1280" s="9"/>
      <c r="L1280" s="1"/>
      <c r="M1280" s="112"/>
      <c r="N1280" s="112"/>
      <c r="O1280" s="112"/>
      <c r="P1280" s="113"/>
      <c r="Q1280" s="112"/>
      <c r="R1280" s="114"/>
      <c r="S1280" s="113"/>
      <c r="T1280" s="112"/>
      <c r="U1280" s="114"/>
      <c r="V1280" s="113"/>
      <c r="W1280" s="112"/>
      <c r="X1280" s="113"/>
    </row>
    <row r="1281" spans="1:24" x14ac:dyDescent="0.25">
      <c r="A1281" s="77"/>
      <c r="B1281" s="80"/>
      <c r="C1281" s="22"/>
      <c r="D1281" s="22"/>
      <c r="E1281" s="21"/>
      <c r="F1281" s="21"/>
      <c r="G1281" s="11"/>
      <c r="I1281" s="9"/>
      <c r="L1281" s="1"/>
      <c r="M1281" s="112"/>
      <c r="N1281" s="112"/>
      <c r="O1281" s="112"/>
      <c r="P1281" s="113"/>
      <c r="Q1281" s="112"/>
      <c r="R1281" s="114"/>
      <c r="S1281" s="113"/>
      <c r="T1281" s="112"/>
      <c r="U1281" s="114"/>
      <c r="V1281" s="113"/>
      <c r="W1281" s="112"/>
      <c r="X1281" s="113"/>
    </row>
    <row r="1282" spans="1:24" x14ac:dyDescent="0.25">
      <c r="A1282" s="77"/>
      <c r="B1282" s="80"/>
      <c r="C1282" s="22"/>
      <c r="D1282" s="22"/>
      <c r="E1282" s="21"/>
      <c r="F1282" s="21"/>
      <c r="G1282" s="11"/>
      <c r="I1282" s="9"/>
      <c r="L1282" s="1"/>
      <c r="M1282" s="112"/>
      <c r="N1282" s="112"/>
      <c r="O1282" s="112"/>
      <c r="P1282" s="113"/>
      <c r="Q1282" s="112"/>
      <c r="R1282" s="114"/>
      <c r="S1282" s="113"/>
      <c r="T1282" s="112"/>
      <c r="U1282" s="114"/>
      <c r="V1282" s="113"/>
      <c r="W1282" s="112"/>
      <c r="X1282" s="113"/>
    </row>
    <row r="1283" spans="1:24" x14ac:dyDescent="0.25">
      <c r="A1283" s="77"/>
      <c r="B1283" s="80"/>
      <c r="C1283" s="22"/>
      <c r="D1283" s="22"/>
      <c r="E1283" s="21"/>
      <c r="F1283" s="21"/>
      <c r="G1283" s="11"/>
      <c r="I1283" s="9"/>
      <c r="L1283" s="1"/>
      <c r="M1283" s="112"/>
      <c r="N1283" s="112"/>
      <c r="O1283" s="112"/>
      <c r="P1283" s="113"/>
      <c r="Q1283" s="112"/>
      <c r="R1283" s="114"/>
      <c r="S1283" s="113"/>
      <c r="T1283" s="112"/>
      <c r="U1283" s="114"/>
      <c r="V1283" s="113"/>
      <c r="W1283" s="112"/>
      <c r="X1283" s="113"/>
    </row>
    <row r="1284" spans="1:24" x14ac:dyDescent="0.25">
      <c r="A1284" s="77"/>
      <c r="B1284" s="80"/>
      <c r="C1284" s="22"/>
      <c r="D1284" s="22"/>
      <c r="E1284" s="21"/>
      <c r="F1284" s="21"/>
      <c r="G1284" s="11"/>
      <c r="I1284" s="9"/>
      <c r="L1284" s="1"/>
      <c r="M1284" s="112"/>
      <c r="N1284" s="112"/>
      <c r="O1284" s="112"/>
      <c r="P1284" s="113"/>
      <c r="Q1284" s="112"/>
      <c r="R1284" s="114"/>
      <c r="S1284" s="113"/>
      <c r="T1284" s="112"/>
      <c r="U1284" s="114"/>
      <c r="V1284" s="113"/>
      <c r="W1284" s="112"/>
      <c r="X1284" s="113"/>
    </row>
    <row r="1285" spans="1:24" x14ac:dyDescent="0.25">
      <c r="A1285" s="77"/>
      <c r="B1285" s="80"/>
      <c r="C1285" s="22"/>
      <c r="D1285" s="22"/>
      <c r="E1285" s="21"/>
      <c r="F1285" s="21"/>
      <c r="G1285" s="11"/>
      <c r="I1285" s="9"/>
      <c r="L1285" s="1"/>
      <c r="M1285" s="112"/>
      <c r="N1285" s="112"/>
      <c r="O1285" s="112"/>
      <c r="P1285" s="113"/>
      <c r="Q1285" s="112"/>
      <c r="R1285" s="114"/>
      <c r="S1285" s="113"/>
      <c r="T1285" s="112"/>
      <c r="U1285" s="114"/>
      <c r="V1285" s="113"/>
      <c r="W1285" s="112"/>
      <c r="X1285" s="113"/>
    </row>
    <row r="1286" spans="1:24" x14ac:dyDescent="0.25">
      <c r="A1286" s="77"/>
      <c r="B1286" s="80"/>
      <c r="C1286" s="22"/>
      <c r="D1286" s="22"/>
      <c r="E1286" s="21"/>
      <c r="F1286" s="21"/>
      <c r="G1286" s="11"/>
      <c r="I1286" s="9"/>
      <c r="L1286" s="1"/>
      <c r="M1286" s="112"/>
      <c r="N1286" s="112"/>
      <c r="O1286" s="112"/>
      <c r="P1286" s="113"/>
      <c r="Q1286" s="112"/>
      <c r="R1286" s="114"/>
      <c r="S1286" s="113"/>
      <c r="T1286" s="112"/>
      <c r="U1286" s="114"/>
      <c r="V1286" s="113"/>
      <c r="W1286" s="112"/>
      <c r="X1286" s="113"/>
    </row>
    <row r="1287" spans="1:24" x14ac:dyDescent="0.25">
      <c r="A1287" s="77"/>
      <c r="B1287" s="80"/>
      <c r="C1287" s="22"/>
      <c r="D1287" s="22"/>
      <c r="E1287" s="21"/>
      <c r="F1287" s="21"/>
      <c r="G1287" s="11"/>
      <c r="I1287" s="9"/>
      <c r="L1287" s="1"/>
      <c r="M1287" s="112"/>
      <c r="N1287" s="112"/>
      <c r="O1287" s="112"/>
      <c r="P1287" s="113"/>
      <c r="Q1287" s="112"/>
      <c r="R1287" s="114"/>
      <c r="S1287" s="113"/>
      <c r="T1287" s="112"/>
      <c r="U1287" s="114"/>
      <c r="V1287" s="113"/>
      <c r="W1287" s="112"/>
      <c r="X1287" s="113"/>
    </row>
    <row r="1288" spans="1:24" x14ac:dyDescent="0.25">
      <c r="A1288" s="77"/>
      <c r="B1288" s="80"/>
      <c r="C1288" s="22"/>
      <c r="D1288" s="22"/>
      <c r="E1288" s="21"/>
      <c r="F1288" s="21"/>
      <c r="G1288" s="11"/>
      <c r="I1288" s="9"/>
      <c r="L1288" s="1"/>
      <c r="M1288" s="112"/>
      <c r="N1288" s="112"/>
      <c r="O1288" s="112"/>
      <c r="P1288" s="113"/>
      <c r="Q1288" s="112"/>
      <c r="R1288" s="114"/>
      <c r="S1288" s="113"/>
      <c r="T1288" s="112"/>
      <c r="U1288" s="114"/>
      <c r="V1288" s="113"/>
      <c r="W1288" s="112"/>
      <c r="X1288" s="113"/>
    </row>
    <row r="1289" spans="1:24" x14ac:dyDescent="0.25">
      <c r="A1289" s="77"/>
      <c r="B1289" s="80"/>
      <c r="C1289" s="22"/>
      <c r="D1289" s="22"/>
      <c r="E1289" s="21"/>
      <c r="F1289" s="21"/>
      <c r="G1289" s="11"/>
      <c r="I1289" s="9"/>
      <c r="L1289" s="1"/>
      <c r="M1289" s="112"/>
      <c r="N1289" s="112"/>
      <c r="O1289" s="112"/>
      <c r="P1289" s="113"/>
      <c r="Q1289" s="112"/>
      <c r="R1289" s="114"/>
      <c r="S1289" s="113"/>
      <c r="T1289" s="112"/>
      <c r="U1289" s="114"/>
      <c r="V1289" s="113"/>
      <c r="W1289" s="112"/>
      <c r="X1289" s="113"/>
    </row>
    <row r="1290" spans="1:24" x14ac:dyDescent="0.25">
      <c r="A1290" s="77"/>
      <c r="B1290" s="80"/>
      <c r="C1290" s="22"/>
      <c r="D1290" s="22"/>
      <c r="E1290" s="21"/>
      <c r="F1290" s="21"/>
      <c r="G1290" s="11"/>
      <c r="I1290" s="9"/>
      <c r="L1290" s="1"/>
      <c r="M1290" s="112"/>
      <c r="N1290" s="112"/>
      <c r="O1290" s="112"/>
      <c r="P1290" s="113"/>
      <c r="Q1290" s="112"/>
      <c r="R1290" s="114"/>
      <c r="S1290" s="113"/>
      <c r="T1290" s="112"/>
      <c r="U1290" s="114"/>
      <c r="V1290" s="113"/>
      <c r="W1290" s="112"/>
      <c r="X1290" s="113"/>
    </row>
    <row r="1291" spans="1:24" x14ac:dyDescent="0.25">
      <c r="A1291" s="77"/>
      <c r="B1291" s="80"/>
      <c r="C1291" s="22"/>
      <c r="D1291" s="22"/>
      <c r="E1291" s="21"/>
      <c r="F1291" s="21"/>
      <c r="G1291" s="11"/>
      <c r="I1291" s="9"/>
      <c r="L1291" s="1"/>
      <c r="M1291" s="112"/>
      <c r="N1291" s="112"/>
      <c r="O1291" s="112"/>
      <c r="P1291" s="113"/>
      <c r="Q1291" s="112"/>
      <c r="R1291" s="114"/>
      <c r="S1291" s="113"/>
      <c r="T1291" s="112"/>
      <c r="U1291" s="114"/>
      <c r="V1291" s="113"/>
      <c r="W1291" s="112"/>
      <c r="X1291" s="113"/>
    </row>
    <row r="1292" spans="1:24" x14ac:dyDescent="0.25">
      <c r="A1292" s="77"/>
      <c r="B1292" s="80"/>
      <c r="C1292" s="22"/>
      <c r="D1292" s="22"/>
      <c r="E1292" s="21"/>
      <c r="F1292" s="21"/>
      <c r="G1292" s="11"/>
      <c r="I1292" s="9"/>
      <c r="L1292" s="1"/>
      <c r="M1292" s="112"/>
      <c r="N1292" s="112"/>
      <c r="O1292" s="112"/>
      <c r="P1292" s="113"/>
      <c r="Q1292" s="112"/>
      <c r="R1292" s="114"/>
      <c r="S1292" s="113"/>
      <c r="T1292" s="112"/>
      <c r="U1292" s="114"/>
      <c r="V1292" s="113"/>
      <c r="W1292" s="112"/>
      <c r="X1292" s="113"/>
    </row>
    <row r="1293" spans="1:24" x14ac:dyDescent="0.25">
      <c r="A1293" s="77"/>
      <c r="B1293" s="80"/>
      <c r="C1293" s="22"/>
      <c r="D1293" s="22"/>
      <c r="E1293" s="21"/>
      <c r="F1293" s="21"/>
      <c r="G1293" s="11"/>
      <c r="I1293" s="9"/>
      <c r="L1293" s="1"/>
      <c r="M1293" s="112"/>
      <c r="N1293" s="112"/>
      <c r="O1293" s="112"/>
      <c r="P1293" s="113"/>
      <c r="Q1293" s="112"/>
      <c r="R1293" s="114"/>
      <c r="S1293" s="113"/>
      <c r="T1293" s="112"/>
      <c r="U1293" s="114"/>
      <c r="V1293" s="113"/>
      <c r="W1293" s="112"/>
      <c r="X1293" s="113"/>
    </row>
    <row r="1294" spans="1:24" x14ac:dyDescent="0.25">
      <c r="A1294" s="77"/>
      <c r="B1294" s="80"/>
      <c r="C1294" s="22"/>
      <c r="D1294" s="22"/>
      <c r="E1294" s="21"/>
      <c r="F1294" s="21"/>
      <c r="G1294" s="11"/>
      <c r="I1294" s="9"/>
      <c r="L1294" s="1"/>
      <c r="M1294" s="112"/>
      <c r="N1294" s="112"/>
      <c r="O1294" s="112"/>
      <c r="P1294" s="113"/>
      <c r="Q1294" s="112"/>
      <c r="R1294" s="114"/>
      <c r="S1294" s="113"/>
      <c r="T1294" s="112"/>
      <c r="U1294" s="114"/>
      <c r="V1294" s="113"/>
      <c r="W1294" s="112"/>
      <c r="X1294" s="113"/>
    </row>
    <row r="1295" spans="1:24" x14ac:dyDescent="0.25">
      <c r="A1295" s="77"/>
      <c r="B1295" s="80"/>
      <c r="C1295" s="22"/>
      <c r="D1295" s="22"/>
      <c r="E1295" s="21"/>
      <c r="F1295" s="21"/>
      <c r="G1295" s="11"/>
      <c r="I1295" s="9"/>
      <c r="L1295" s="1"/>
      <c r="M1295" s="112"/>
      <c r="N1295" s="112"/>
      <c r="O1295" s="112"/>
      <c r="P1295" s="113"/>
      <c r="Q1295" s="112"/>
      <c r="R1295" s="114"/>
      <c r="S1295" s="113"/>
      <c r="T1295" s="112"/>
      <c r="U1295" s="114"/>
      <c r="V1295" s="113"/>
      <c r="W1295" s="112"/>
      <c r="X1295" s="113"/>
    </row>
    <row r="1296" spans="1:24" x14ac:dyDescent="0.25">
      <c r="A1296" s="77"/>
      <c r="B1296" s="80"/>
      <c r="C1296" s="22"/>
      <c r="D1296" s="22"/>
      <c r="E1296" s="21"/>
      <c r="F1296" s="21"/>
      <c r="G1296" s="11"/>
      <c r="I1296" s="9"/>
      <c r="L1296" s="1"/>
      <c r="M1296" s="112"/>
      <c r="N1296" s="112"/>
      <c r="O1296" s="112"/>
      <c r="P1296" s="113"/>
      <c r="Q1296" s="112"/>
      <c r="R1296" s="114"/>
      <c r="S1296" s="113"/>
      <c r="T1296" s="112"/>
      <c r="U1296" s="114"/>
      <c r="V1296" s="113"/>
      <c r="W1296" s="112"/>
      <c r="X1296" s="113"/>
    </row>
    <row r="1297" spans="1:24" x14ac:dyDescent="0.25">
      <c r="A1297" s="77"/>
      <c r="B1297" s="80"/>
      <c r="C1297" s="22"/>
      <c r="D1297" s="22"/>
      <c r="E1297" s="21"/>
      <c r="F1297" s="21"/>
      <c r="G1297" s="11"/>
      <c r="I1297" s="9"/>
      <c r="L1297" s="1"/>
      <c r="M1297" s="112"/>
      <c r="N1297" s="112"/>
      <c r="O1297" s="112"/>
      <c r="P1297" s="113"/>
      <c r="Q1297" s="112"/>
      <c r="R1297" s="114"/>
      <c r="S1297" s="113"/>
      <c r="T1297" s="112"/>
      <c r="U1297" s="114"/>
      <c r="V1297" s="113"/>
      <c r="W1297" s="112"/>
      <c r="X1297" s="113"/>
    </row>
    <row r="1298" spans="1:24" x14ac:dyDescent="0.25">
      <c r="A1298" s="77"/>
      <c r="B1298" s="80"/>
      <c r="C1298" s="22"/>
      <c r="D1298" s="22"/>
      <c r="E1298" s="21"/>
      <c r="F1298" s="21"/>
      <c r="G1298" s="11"/>
      <c r="I1298" s="9"/>
      <c r="L1298" s="1"/>
      <c r="M1298" s="112"/>
      <c r="N1298" s="112"/>
      <c r="O1298" s="112"/>
      <c r="P1298" s="113"/>
      <c r="Q1298" s="112"/>
      <c r="R1298" s="114"/>
      <c r="S1298" s="113"/>
      <c r="T1298" s="112"/>
      <c r="U1298" s="114"/>
      <c r="V1298" s="113"/>
      <c r="W1298" s="112"/>
      <c r="X1298" s="113"/>
    </row>
    <row r="1299" spans="1:24" x14ac:dyDescent="0.25">
      <c r="A1299" s="77"/>
      <c r="B1299" s="80"/>
      <c r="C1299" s="22"/>
      <c r="D1299" s="22"/>
      <c r="E1299" s="21"/>
      <c r="F1299" s="21"/>
      <c r="G1299" s="11"/>
      <c r="I1299" s="9"/>
      <c r="L1299" s="1"/>
      <c r="M1299" s="112"/>
      <c r="N1299" s="112"/>
      <c r="O1299" s="112"/>
      <c r="P1299" s="113"/>
      <c r="Q1299" s="112"/>
      <c r="R1299" s="114"/>
      <c r="S1299" s="113"/>
      <c r="T1299" s="112"/>
      <c r="U1299" s="114"/>
      <c r="V1299" s="113"/>
      <c r="W1299" s="112"/>
      <c r="X1299" s="113"/>
    </row>
    <row r="1300" spans="1:24" x14ac:dyDescent="0.25">
      <c r="A1300" s="77"/>
      <c r="B1300" s="80"/>
      <c r="C1300" s="22"/>
      <c r="D1300" s="22"/>
      <c r="E1300" s="21"/>
      <c r="F1300" s="21"/>
      <c r="G1300" s="11"/>
      <c r="I1300" s="9"/>
      <c r="L1300" s="1"/>
      <c r="M1300" s="112"/>
      <c r="N1300" s="112"/>
      <c r="O1300" s="112"/>
      <c r="P1300" s="113"/>
      <c r="Q1300" s="112"/>
      <c r="R1300" s="114"/>
      <c r="S1300" s="113"/>
      <c r="T1300" s="112"/>
      <c r="U1300" s="114"/>
      <c r="V1300" s="113"/>
      <c r="W1300" s="112"/>
      <c r="X1300" s="113"/>
    </row>
    <row r="1301" spans="1:24" x14ac:dyDescent="0.25">
      <c r="A1301" s="77"/>
      <c r="B1301" s="80"/>
      <c r="C1301" s="22"/>
      <c r="D1301" s="22"/>
      <c r="E1301" s="21"/>
      <c r="F1301" s="21"/>
      <c r="G1301" s="11"/>
      <c r="I1301" s="9"/>
      <c r="L1301" s="1"/>
      <c r="M1301" s="112"/>
      <c r="N1301" s="112"/>
      <c r="O1301" s="112"/>
      <c r="P1301" s="113"/>
      <c r="Q1301" s="112"/>
      <c r="R1301" s="114"/>
      <c r="S1301" s="113"/>
      <c r="T1301" s="112"/>
      <c r="U1301" s="114"/>
      <c r="V1301" s="113"/>
      <c r="W1301" s="112"/>
      <c r="X1301" s="113"/>
    </row>
    <row r="1302" spans="1:24" x14ac:dyDescent="0.25">
      <c r="A1302" s="77"/>
      <c r="B1302" s="80"/>
      <c r="C1302" s="22"/>
      <c r="D1302" s="22"/>
      <c r="E1302" s="21"/>
      <c r="F1302" s="21"/>
      <c r="G1302" s="11"/>
      <c r="I1302" s="9"/>
      <c r="L1302" s="1"/>
      <c r="M1302" s="112"/>
      <c r="N1302" s="112"/>
      <c r="O1302" s="112"/>
      <c r="P1302" s="113"/>
      <c r="Q1302" s="112"/>
      <c r="R1302" s="114"/>
      <c r="S1302" s="113"/>
      <c r="T1302" s="112"/>
      <c r="U1302" s="114"/>
      <c r="V1302" s="113"/>
      <c r="W1302" s="112"/>
      <c r="X1302" s="113"/>
    </row>
    <row r="1303" spans="1:24" x14ac:dyDescent="0.25">
      <c r="A1303" s="77"/>
      <c r="B1303" s="80"/>
      <c r="C1303" s="22"/>
      <c r="D1303" s="22"/>
      <c r="E1303" s="21"/>
      <c r="F1303" s="21"/>
      <c r="G1303" s="11"/>
      <c r="I1303" s="9"/>
      <c r="L1303" s="1"/>
      <c r="M1303" s="112"/>
      <c r="N1303" s="112"/>
      <c r="O1303" s="112"/>
      <c r="P1303" s="113"/>
      <c r="Q1303" s="112"/>
      <c r="R1303" s="114"/>
      <c r="S1303" s="113"/>
      <c r="T1303" s="112"/>
      <c r="U1303" s="114"/>
      <c r="V1303" s="113"/>
      <c r="W1303" s="112"/>
      <c r="X1303" s="113"/>
    </row>
    <row r="1304" spans="1:24" x14ac:dyDescent="0.25">
      <c r="A1304" s="77"/>
      <c r="B1304" s="80"/>
      <c r="C1304" s="22"/>
      <c r="D1304" s="22"/>
      <c r="E1304" s="21"/>
      <c r="F1304" s="21"/>
      <c r="G1304" s="11"/>
      <c r="I1304" s="9"/>
      <c r="L1304" s="1"/>
      <c r="M1304" s="112"/>
      <c r="N1304" s="112"/>
      <c r="O1304" s="112"/>
      <c r="P1304" s="113"/>
      <c r="Q1304" s="112"/>
      <c r="R1304" s="114"/>
      <c r="S1304" s="113"/>
      <c r="T1304" s="112"/>
      <c r="U1304" s="114"/>
      <c r="V1304" s="113"/>
      <c r="W1304" s="112"/>
      <c r="X1304" s="113"/>
    </row>
    <row r="1305" spans="1:24" x14ac:dyDescent="0.25">
      <c r="A1305" s="77"/>
      <c r="B1305" s="80"/>
      <c r="C1305" s="22"/>
      <c r="D1305" s="22"/>
      <c r="E1305" s="21"/>
      <c r="F1305" s="21"/>
      <c r="G1305" s="11"/>
      <c r="I1305" s="9"/>
      <c r="L1305" s="1"/>
      <c r="M1305" s="112"/>
      <c r="N1305" s="112"/>
      <c r="O1305" s="112"/>
      <c r="P1305" s="113"/>
      <c r="Q1305" s="112"/>
      <c r="R1305" s="114"/>
      <c r="S1305" s="113"/>
      <c r="T1305" s="112"/>
      <c r="U1305" s="114"/>
      <c r="V1305" s="113"/>
      <c r="W1305" s="112"/>
      <c r="X1305" s="113"/>
    </row>
    <row r="1306" spans="1:24" x14ac:dyDescent="0.25">
      <c r="A1306" s="77"/>
      <c r="B1306" s="80"/>
      <c r="C1306" s="22"/>
      <c r="D1306" s="22"/>
      <c r="E1306" s="21"/>
      <c r="F1306" s="21"/>
      <c r="G1306" s="11"/>
      <c r="I1306" s="9"/>
      <c r="L1306" s="1"/>
      <c r="M1306" s="112"/>
      <c r="N1306" s="112"/>
      <c r="O1306" s="112"/>
      <c r="P1306" s="113"/>
      <c r="Q1306" s="112"/>
      <c r="R1306" s="114"/>
      <c r="S1306" s="113"/>
      <c r="T1306" s="112"/>
      <c r="U1306" s="114"/>
      <c r="V1306" s="113"/>
      <c r="W1306" s="112"/>
      <c r="X1306" s="113"/>
    </row>
    <row r="1307" spans="1:24" x14ac:dyDescent="0.25">
      <c r="A1307" s="77"/>
      <c r="B1307" s="80"/>
      <c r="C1307" s="22"/>
      <c r="D1307" s="22"/>
      <c r="E1307" s="21"/>
      <c r="F1307" s="21"/>
      <c r="G1307" s="11"/>
      <c r="I1307" s="9"/>
      <c r="L1307" s="1"/>
      <c r="M1307" s="112"/>
      <c r="N1307" s="112"/>
      <c r="O1307" s="112"/>
      <c r="P1307" s="113"/>
      <c r="Q1307" s="112"/>
      <c r="R1307" s="114"/>
      <c r="S1307" s="113"/>
      <c r="T1307" s="112"/>
      <c r="U1307" s="114"/>
      <c r="V1307" s="113"/>
      <c r="W1307" s="112"/>
      <c r="X1307" s="113"/>
    </row>
    <row r="1308" spans="1:24" x14ac:dyDescent="0.25">
      <c r="A1308" s="77"/>
      <c r="B1308" s="80"/>
      <c r="C1308" s="22"/>
      <c r="D1308" s="22"/>
      <c r="E1308" s="21"/>
      <c r="F1308" s="21"/>
      <c r="G1308" s="11"/>
      <c r="I1308" s="9"/>
      <c r="L1308" s="1"/>
      <c r="M1308" s="112"/>
      <c r="N1308" s="112"/>
      <c r="O1308" s="112"/>
      <c r="P1308" s="113"/>
      <c r="Q1308" s="112"/>
      <c r="R1308" s="114"/>
      <c r="S1308" s="113"/>
      <c r="T1308" s="112"/>
      <c r="U1308" s="114"/>
      <c r="V1308" s="113"/>
      <c r="W1308" s="112"/>
      <c r="X1308" s="113"/>
    </row>
    <row r="1309" spans="1:24" x14ac:dyDescent="0.25">
      <c r="A1309" s="77"/>
      <c r="B1309" s="80"/>
      <c r="C1309" s="22"/>
      <c r="D1309" s="22"/>
      <c r="E1309" s="21"/>
      <c r="F1309" s="21"/>
      <c r="G1309" s="11"/>
      <c r="I1309" s="9"/>
      <c r="L1309" s="1"/>
      <c r="M1309" s="112"/>
      <c r="N1309" s="112"/>
      <c r="O1309" s="112"/>
      <c r="P1309" s="113"/>
      <c r="Q1309" s="112"/>
      <c r="R1309" s="114"/>
      <c r="S1309" s="113"/>
      <c r="T1309" s="112"/>
      <c r="U1309" s="114"/>
      <c r="V1309" s="113"/>
      <c r="W1309" s="112"/>
      <c r="X1309" s="113"/>
    </row>
    <row r="1310" spans="1:24" x14ac:dyDescent="0.25">
      <c r="A1310" s="77"/>
      <c r="B1310" s="80"/>
      <c r="C1310" s="22"/>
      <c r="D1310" s="22"/>
      <c r="E1310" s="21"/>
      <c r="F1310" s="21"/>
      <c r="G1310" s="11"/>
      <c r="I1310" s="9"/>
      <c r="L1310" s="1"/>
      <c r="M1310" s="112"/>
      <c r="N1310" s="112"/>
      <c r="O1310" s="112"/>
      <c r="P1310" s="113"/>
      <c r="Q1310" s="112"/>
      <c r="R1310" s="114"/>
      <c r="S1310" s="113"/>
      <c r="T1310" s="112"/>
      <c r="U1310" s="114"/>
      <c r="V1310" s="113"/>
      <c r="W1310" s="112"/>
      <c r="X1310" s="113"/>
    </row>
    <row r="1311" spans="1:24" x14ac:dyDescent="0.25">
      <c r="A1311" s="77"/>
      <c r="B1311" s="80"/>
      <c r="C1311" s="22"/>
      <c r="D1311" s="22"/>
      <c r="E1311" s="21"/>
      <c r="F1311" s="21"/>
      <c r="G1311" s="11"/>
      <c r="I1311" s="9"/>
      <c r="L1311" s="1"/>
      <c r="M1311" s="112"/>
      <c r="N1311" s="112"/>
      <c r="O1311" s="112"/>
      <c r="P1311" s="113"/>
      <c r="Q1311" s="112"/>
      <c r="R1311" s="114"/>
      <c r="S1311" s="113"/>
      <c r="T1311" s="112"/>
      <c r="U1311" s="114"/>
      <c r="V1311" s="113"/>
      <c r="W1311" s="112"/>
      <c r="X1311" s="113"/>
    </row>
    <row r="1312" spans="1:24" x14ac:dyDescent="0.25">
      <c r="A1312" s="77"/>
      <c r="B1312" s="80"/>
      <c r="C1312" s="22"/>
      <c r="D1312" s="22"/>
      <c r="E1312" s="21"/>
      <c r="F1312" s="21"/>
      <c r="G1312" s="11"/>
      <c r="I1312" s="9"/>
      <c r="L1312" s="1"/>
      <c r="M1312" s="112"/>
      <c r="N1312" s="112"/>
      <c r="O1312" s="112"/>
      <c r="P1312" s="113"/>
      <c r="Q1312" s="112"/>
      <c r="R1312" s="114"/>
      <c r="S1312" s="113"/>
      <c r="T1312" s="112"/>
      <c r="U1312" s="114"/>
      <c r="V1312" s="113"/>
      <c r="W1312" s="112"/>
      <c r="X1312" s="113"/>
    </row>
    <row r="1313" spans="1:24" x14ac:dyDescent="0.25">
      <c r="A1313" s="77"/>
      <c r="B1313" s="80"/>
      <c r="C1313" s="22"/>
      <c r="D1313" s="22"/>
      <c r="E1313" s="21"/>
      <c r="F1313" s="21"/>
      <c r="G1313" s="11"/>
      <c r="I1313" s="9"/>
      <c r="L1313" s="1"/>
      <c r="M1313" s="112"/>
      <c r="N1313" s="112"/>
      <c r="O1313" s="112"/>
      <c r="P1313" s="113"/>
      <c r="Q1313" s="112"/>
      <c r="R1313" s="114"/>
      <c r="S1313" s="113"/>
      <c r="T1313" s="112"/>
      <c r="U1313" s="114"/>
      <c r="V1313" s="113"/>
      <c r="W1313" s="112"/>
      <c r="X1313" s="113"/>
    </row>
    <row r="1314" spans="1:24" x14ac:dyDescent="0.25">
      <c r="A1314" s="77"/>
      <c r="B1314" s="80"/>
      <c r="C1314" s="22"/>
      <c r="D1314" s="22"/>
      <c r="E1314" s="21"/>
      <c r="F1314" s="21"/>
      <c r="G1314" s="11"/>
      <c r="I1314" s="9"/>
      <c r="L1314" s="1"/>
      <c r="M1314" s="112"/>
      <c r="N1314" s="112"/>
      <c r="O1314" s="112"/>
      <c r="P1314" s="113"/>
      <c r="Q1314" s="112"/>
      <c r="R1314" s="114"/>
      <c r="S1314" s="113"/>
      <c r="T1314" s="112"/>
      <c r="U1314" s="114"/>
      <c r="V1314" s="113"/>
      <c r="W1314" s="112"/>
      <c r="X1314" s="113"/>
    </row>
    <row r="1315" spans="1:24" x14ac:dyDescent="0.25">
      <c r="A1315" s="77"/>
      <c r="B1315" s="80"/>
      <c r="C1315" s="22"/>
      <c r="D1315" s="22"/>
      <c r="E1315" s="21"/>
      <c r="F1315" s="21"/>
      <c r="G1315" s="11"/>
      <c r="I1315" s="9"/>
      <c r="L1315" s="1"/>
      <c r="M1315" s="112"/>
      <c r="N1315" s="112"/>
      <c r="O1315" s="112"/>
      <c r="P1315" s="113"/>
      <c r="Q1315" s="112"/>
      <c r="R1315" s="114"/>
      <c r="S1315" s="113"/>
      <c r="T1315" s="112"/>
      <c r="U1315" s="114"/>
      <c r="V1315" s="113"/>
      <c r="W1315" s="112"/>
      <c r="X1315" s="113"/>
    </row>
    <row r="1316" spans="1:24" x14ac:dyDescent="0.25">
      <c r="A1316" s="77"/>
      <c r="B1316" s="80"/>
      <c r="C1316" s="22"/>
      <c r="D1316" s="22"/>
      <c r="E1316" s="21"/>
      <c r="F1316" s="21"/>
      <c r="G1316" s="11"/>
      <c r="I1316" s="9"/>
      <c r="L1316" s="1"/>
      <c r="M1316" s="112"/>
      <c r="N1316" s="112"/>
      <c r="O1316" s="112"/>
      <c r="P1316" s="113"/>
      <c r="Q1316" s="112"/>
      <c r="R1316" s="114"/>
      <c r="S1316" s="113"/>
      <c r="T1316" s="112"/>
      <c r="U1316" s="114"/>
      <c r="V1316" s="113"/>
      <c r="W1316" s="112"/>
      <c r="X1316" s="113"/>
    </row>
    <row r="1317" spans="1:24" x14ac:dyDescent="0.25">
      <c r="A1317" s="77"/>
      <c r="B1317" s="80"/>
      <c r="C1317" s="22"/>
      <c r="D1317" s="22"/>
      <c r="E1317" s="21"/>
      <c r="F1317" s="21"/>
      <c r="G1317" s="11"/>
      <c r="I1317" s="9"/>
      <c r="L1317" s="1"/>
      <c r="M1317" s="112"/>
      <c r="N1317" s="112"/>
      <c r="O1317" s="112"/>
      <c r="P1317" s="113"/>
      <c r="Q1317" s="112"/>
      <c r="R1317" s="114"/>
      <c r="S1317" s="113"/>
      <c r="T1317" s="112"/>
      <c r="U1317" s="114"/>
      <c r="V1317" s="113"/>
      <c r="W1317" s="112"/>
      <c r="X1317" s="113"/>
    </row>
    <row r="1318" spans="1:24" x14ac:dyDescent="0.25">
      <c r="A1318" s="77"/>
      <c r="B1318" s="80"/>
      <c r="C1318" s="22"/>
      <c r="D1318" s="22"/>
      <c r="E1318" s="21"/>
      <c r="F1318" s="21"/>
      <c r="G1318" s="11"/>
      <c r="I1318" s="9"/>
      <c r="L1318" s="1"/>
      <c r="M1318" s="112"/>
      <c r="N1318" s="112"/>
      <c r="O1318" s="112"/>
      <c r="P1318" s="113"/>
      <c r="Q1318" s="112"/>
      <c r="R1318" s="114"/>
      <c r="S1318" s="113"/>
      <c r="T1318" s="112"/>
      <c r="U1318" s="114"/>
      <c r="V1318" s="113"/>
      <c r="W1318" s="112"/>
      <c r="X1318" s="113"/>
    </row>
    <row r="1319" spans="1:24" x14ac:dyDescent="0.25">
      <c r="A1319" s="77"/>
      <c r="B1319" s="80"/>
      <c r="C1319" s="22"/>
      <c r="D1319" s="22"/>
      <c r="E1319" s="21"/>
      <c r="F1319" s="21"/>
      <c r="G1319" s="11"/>
      <c r="I1319" s="9"/>
      <c r="L1319" s="1"/>
      <c r="M1319" s="112"/>
      <c r="N1319" s="112"/>
      <c r="O1319" s="112"/>
      <c r="P1319" s="113"/>
      <c r="Q1319" s="112"/>
      <c r="R1319" s="114"/>
      <c r="S1319" s="113"/>
      <c r="T1319" s="112"/>
      <c r="U1319" s="114"/>
      <c r="V1319" s="113"/>
      <c r="W1319" s="112"/>
      <c r="X1319" s="113"/>
    </row>
    <row r="1320" spans="1:24" x14ac:dyDescent="0.25">
      <c r="A1320" s="77"/>
      <c r="B1320" s="80"/>
      <c r="C1320" s="22"/>
      <c r="D1320" s="22"/>
      <c r="E1320" s="21"/>
      <c r="F1320" s="21"/>
      <c r="G1320" s="11"/>
      <c r="I1320" s="9"/>
      <c r="L1320" s="1"/>
      <c r="M1320" s="112"/>
      <c r="N1320" s="112"/>
      <c r="O1320" s="112"/>
      <c r="P1320" s="113"/>
      <c r="Q1320" s="112"/>
      <c r="R1320" s="114"/>
      <c r="S1320" s="113"/>
      <c r="T1320" s="112"/>
      <c r="U1320" s="114"/>
      <c r="V1320" s="113"/>
      <c r="W1320" s="112"/>
      <c r="X1320" s="113"/>
    </row>
    <row r="1321" spans="1:24" x14ac:dyDescent="0.25">
      <c r="A1321" s="77"/>
      <c r="B1321" s="80"/>
      <c r="C1321" s="22"/>
      <c r="D1321" s="22"/>
      <c r="E1321" s="21"/>
      <c r="F1321" s="21"/>
      <c r="G1321" s="11"/>
      <c r="I1321" s="9"/>
      <c r="L1321" s="1"/>
      <c r="M1321" s="112"/>
      <c r="N1321" s="112"/>
      <c r="O1321" s="112"/>
      <c r="P1321" s="113"/>
      <c r="Q1321" s="112"/>
      <c r="R1321" s="114"/>
      <c r="S1321" s="113"/>
      <c r="T1321" s="112"/>
      <c r="U1321" s="114"/>
      <c r="V1321" s="113"/>
      <c r="W1321" s="112"/>
      <c r="X1321" s="113"/>
    </row>
    <row r="1322" spans="1:24" x14ac:dyDescent="0.25">
      <c r="A1322" s="77"/>
      <c r="B1322" s="80"/>
      <c r="C1322" s="22"/>
      <c r="D1322" s="22"/>
      <c r="E1322" s="21"/>
      <c r="F1322" s="21"/>
      <c r="G1322" s="11"/>
      <c r="I1322" s="9"/>
      <c r="L1322" s="1"/>
      <c r="M1322" s="112"/>
      <c r="N1322" s="112"/>
      <c r="O1322" s="112"/>
      <c r="P1322" s="113"/>
      <c r="Q1322" s="112"/>
      <c r="R1322" s="114"/>
      <c r="S1322" s="113"/>
      <c r="T1322" s="112"/>
      <c r="U1322" s="114"/>
      <c r="V1322" s="113"/>
      <c r="W1322" s="112"/>
      <c r="X1322" s="113"/>
    </row>
    <row r="1323" spans="1:24" x14ac:dyDescent="0.25">
      <c r="A1323" s="77"/>
      <c r="B1323" s="80"/>
      <c r="C1323" s="22"/>
      <c r="D1323" s="22"/>
      <c r="E1323" s="21"/>
      <c r="F1323" s="21"/>
      <c r="G1323" s="11"/>
      <c r="I1323" s="9"/>
      <c r="L1323" s="1"/>
      <c r="M1323" s="112"/>
      <c r="N1323" s="112"/>
      <c r="O1323" s="112"/>
      <c r="P1323" s="113"/>
      <c r="Q1323" s="112"/>
      <c r="R1323" s="114"/>
      <c r="S1323" s="113"/>
      <c r="T1323" s="112"/>
      <c r="U1323" s="114"/>
      <c r="V1323" s="113"/>
      <c r="W1323" s="112"/>
      <c r="X1323" s="113"/>
    </row>
    <row r="1324" spans="1:24" x14ac:dyDescent="0.25">
      <c r="A1324" s="77"/>
      <c r="B1324" s="80"/>
      <c r="C1324" s="22"/>
      <c r="D1324" s="22"/>
      <c r="E1324" s="21"/>
      <c r="F1324" s="21"/>
      <c r="G1324" s="11"/>
      <c r="I1324" s="9"/>
      <c r="L1324" s="1"/>
      <c r="M1324" s="112"/>
      <c r="N1324" s="112"/>
      <c r="O1324" s="112"/>
      <c r="P1324" s="113"/>
      <c r="Q1324" s="112"/>
      <c r="R1324" s="114"/>
      <c r="S1324" s="113"/>
      <c r="T1324" s="112"/>
      <c r="U1324" s="114"/>
      <c r="V1324" s="113"/>
      <c r="W1324" s="112"/>
      <c r="X1324" s="113"/>
    </row>
    <row r="1325" spans="1:24" x14ac:dyDescent="0.25">
      <c r="A1325" s="77"/>
      <c r="B1325" s="80"/>
      <c r="C1325" s="22"/>
      <c r="D1325" s="22"/>
      <c r="E1325" s="21"/>
      <c r="F1325" s="21"/>
      <c r="G1325" s="11"/>
      <c r="I1325" s="9"/>
      <c r="L1325" s="1"/>
      <c r="M1325" s="112"/>
      <c r="N1325" s="112"/>
      <c r="O1325" s="112"/>
      <c r="P1325" s="113"/>
      <c r="Q1325" s="112"/>
      <c r="R1325" s="114"/>
      <c r="S1325" s="113"/>
      <c r="T1325" s="112"/>
      <c r="U1325" s="114"/>
      <c r="V1325" s="113"/>
      <c r="W1325" s="112"/>
      <c r="X1325" s="113"/>
    </row>
    <row r="1326" spans="1:24" x14ac:dyDescent="0.25">
      <c r="A1326" s="77"/>
      <c r="B1326" s="80"/>
      <c r="C1326" s="22"/>
      <c r="D1326" s="22"/>
      <c r="E1326" s="21"/>
      <c r="F1326" s="21"/>
      <c r="G1326" s="11"/>
      <c r="I1326" s="9"/>
      <c r="L1326" s="1"/>
      <c r="M1326" s="112"/>
      <c r="N1326" s="112"/>
      <c r="O1326" s="112"/>
      <c r="P1326" s="113"/>
      <c r="Q1326" s="112"/>
      <c r="R1326" s="114"/>
      <c r="S1326" s="113"/>
      <c r="T1326" s="112"/>
      <c r="U1326" s="114"/>
      <c r="V1326" s="113"/>
      <c r="W1326" s="112"/>
      <c r="X1326" s="113"/>
    </row>
    <row r="1327" spans="1:24" x14ac:dyDescent="0.25">
      <c r="A1327" s="77"/>
      <c r="B1327" s="80"/>
      <c r="C1327" s="22"/>
      <c r="D1327" s="22"/>
      <c r="E1327" s="21"/>
      <c r="F1327" s="21"/>
      <c r="G1327" s="11"/>
      <c r="I1327" s="9"/>
      <c r="L1327" s="1"/>
      <c r="M1327" s="112"/>
      <c r="N1327" s="112"/>
      <c r="O1327" s="112"/>
      <c r="P1327" s="113"/>
      <c r="Q1327" s="112"/>
      <c r="R1327" s="114"/>
      <c r="S1327" s="113"/>
      <c r="T1327" s="112"/>
      <c r="U1327" s="114"/>
      <c r="V1327" s="113"/>
      <c r="W1327" s="112"/>
      <c r="X1327" s="113"/>
    </row>
    <row r="1328" spans="1:24" x14ac:dyDescent="0.25">
      <c r="A1328" s="77"/>
      <c r="B1328" s="80"/>
      <c r="C1328" s="22"/>
      <c r="D1328" s="22"/>
      <c r="E1328" s="21"/>
      <c r="F1328" s="21"/>
      <c r="G1328" s="11"/>
      <c r="I1328" s="9"/>
      <c r="L1328" s="1"/>
      <c r="M1328" s="112"/>
      <c r="N1328" s="112"/>
      <c r="O1328" s="112"/>
      <c r="P1328" s="113"/>
      <c r="Q1328" s="112"/>
      <c r="R1328" s="114"/>
      <c r="S1328" s="113"/>
      <c r="T1328" s="112"/>
      <c r="U1328" s="114"/>
      <c r="V1328" s="113"/>
      <c r="W1328" s="112"/>
      <c r="X1328" s="113"/>
    </row>
    <row r="1329" spans="1:24" x14ac:dyDescent="0.25">
      <c r="A1329" s="77"/>
      <c r="B1329" s="80"/>
      <c r="C1329" s="22"/>
      <c r="D1329" s="22"/>
      <c r="E1329" s="21"/>
      <c r="F1329" s="21"/>
      <c r="G1329" s="11"/>
      <c r="I1329" s="9"/>
      <c r="L1329" s="1"/>
      <c r="M1329" s="112"/>
      <c r="N1329" s="112"/>
      <c r="O1329" s="112"/>
      <c r="P1329" s="113"/>
      <c r="Q1329" s="112"/>
      <c r="R1329" s="114"/>
      <c r="S1329" s="113"/>
      <c r="T1329" s="112"/>
      <c r="U1329" s="114"/>
      <c r="V1329" s="113"/>
      <c r="W1329" s="112"/>
      <c r="X1329" s="113"/>
    </row>
    <row r="1330" spans="1:24" x14ac:dyDescent="0.25">
      <c r="A1330" s="77"/>
      <c r="B1330" s="80"/>
      <c r="C1330" s="22"/>
      <c r="D1330" s="22"/>
      <c r="E1330" s="21"/>
      <c r="F1330" s="21"/>
      <c r="G1330" s="11"/>
      <c r="I1330" s="9"/>
      <c r="L1330" s="1"/>
      <c r="M1330" s="112"/>
      <c r="N1330" s="112"/>
      <c r="O1330" s="112"/>
      <c r="P1330" s="113"/>
      <c r="Q1330" s="112"/>
      <c r="R1330" s="114"/>
      <c r="S1330" s="113"/>
      <c r="T1330" s="112"/>
      <c r="U1330" s="114"/>
      <c r="V1330" s="113"/>
      <c r="W1330" s="112"/>
      <c r="X1330" s="113"/>
    </row>
    <row r="1331" spans="1:24" x14ac:dyDescent="0.25">
      <c r="A1331" s="77"/>
      <c r="B1331" s="80"/>
      <c r="C1331" s="22"/>
      <c r="D1331" s="22"/>
      <c r="E1331" s="21"/>
      <c r="F1331" s="21"/>
      <c r="G1331" s="11"/>
      <c r="I1331" s="9"/>
      <c r="L1331" s="1"/>
      <c r="M1331" s="112"/>
      <c r="N1331" s="112"/>
      <c r="O1331" s="112"/>
      <c r="P1331" s="113"/>
      <c r="Q1331" s="112"/>
      <c r="R1331" s="114"/>
      <c r="S1331" s="113"/>
      <c r="T1331" s="112"/>
      <c r="U1331" s="114"/>
      <c r="V1331" s="113"/>
      <c r="W1331" s="112"/>
      <c r="X1331" s="113"/>
    </row>
    <row r="1332" spans="1:24" x14ac:dyDescent="0.25">
      <c r="A1332" s="77"/>
      <c r="B1332" s="80"/>
      <c r="C1332" s="22"/>
      <c r="D1332" s="22"/>
      <c r="E1332" s="21"/>
      <c r="F1332" s="21"/>
      <c r="G1332" s="11"/>
      <c r="I1332" s="9"/>
      <c r="L1332" s="1"/>
      <c r="M1332" s="112"/>
      <c r="N1332" s="112"/>
      <c r="O1332" s="112"/>
      <c r="P1332" s="113"/>
      <c r="Q1332" s="112"/>
      <c r="R1332" s="114"/>
      <c r="S1332" s="113"/>
      <c r="T1332" s="112"/>
      <c r="U1332" s="114"/>
      <c r="V1332" s="113"/>
      <c r="W1332" s="112"/>
      <c r="X1332" s="113"/>
    </row>
    <row r="1333" spans="1:24" x14ac:dyDescent="0.25">
      <c r="A1333" s="77"/>
      <c r="B1333" s="80"/>
      <c r="C1333" s="22"/>
      <c r="D1333" s="22"/>
      <c r="E1333" s="21"/>
      <c r="F1333" s="21"/>
      <c r="G1333" s="11"/>
      <c r="I1333" s="9"/>
      <c r="L1333" s="1"/>
      <c r="M1333" s="112"/>
      <c r="N1333" s="112"/>
      <c r="O1333" s="112"/>
      <c r="P1333" s="113"/>
      <c r="Q1333" s="112"/>
      <c r="R1333" s="114"/>
      <c r="S1333" s="113"/>
      <c r="T1333" s="112"/>
      <c r="U1333" s="114"/>
      <c r="V1333" s="113"/>
      <c r="W1333" s="112"/>
      <c r="X1333" s="113"/>
    </row>
    <row r="1334" spans="1:24" x14ac:dyDescent="0.25">
      <c r="A1334" s="77"/>
      <c r="B1334" s="80"/>
      <c r="C1334" s="22"/>
      <c r="D1334" s="22"/>
      <c r="E1334" s="21"/>
      <c r="F1334" s="21"/>
      <c r="G1334" s="11"/>
      <c r="I1334" s="9"/>
      <c r="L1334" s="1"/>
      <c r="M1334" s="112"/>
      <c r="N1334" s="112"/>
      <c r="O1334" s="112"/>
      <c r="P1334" s="113"/>
      <c r="Q1334" s="112"/>
      <c r="R1334" s="114"/>
      <c r="S1334" s="113"/>
      <c r="T1334" s="112"/>
      <c r="U1334" s="114"/>
      <c r="V1334" s="113"/>
      <c r="W1334" s="112"/>
      <c r="X1334" s="113"/>
    </row>
    <row r="1335" spans="1:24" x14ac:dyDescent="0.25">
      <c r="A1335" s="77"/>
      <c r="B1335" s="80"/>
      <c r="C1335" s="22"/>
      <c r="D1335" s="22"/>
      <c r="E1335" s="21"/>
      <c r="F1335" s="21"/>
      <c r="G1335" s="11"/>
      <c r="I1335" s="9"/>
      <c r="L1335" s="1"/>
      <c r="M1335" s="112"/>
      <c r="N1335" s="112"/>
      <c r="O1335" s="112"/>
      <c r="P1335" s="113"/>
      <c r="Q1335" s="112"/>
      <c r="R1335" s="114"/>
      <c r="S1335" s="113"/>
      <c r="T1335" s="112"/>
      <c r="U1335" s="114"/>
      <c r="V1335" s="113"/>
      <c r="W1335" s="112"/>
      <c r="X1335" s="113"/>
    </row>
    <row r="1336" spans="1:24" x14ac:dyDescent="0.25">
      <c r="A1336" s="77"/>
      <c r="B1336" s="80"/>
      <c r="C1336" s="22"/>
      <c r="D1336" s="22"/>
      <c r="E1336" s="21"/>
      <c r="F1336" s="21"/>
      <c r="G1336" s="11"/>
      <c r="I1336" s="9"/>
      <c r="L1336" s="1"/>
      <c r="M1336" s="112"/>
      <c r="N1336" s="112"/>
      <c r="O1336" s="112"/>
      <c r="P1336" s="113"/>
      <c r="Q1336" s="112"/>
      <c r="R1336" s="114"/>
      <c r="S1336" s="113"/>
      <c r="T1336" s="112"/>
      <c r="U1336" s="114"/>
      <c r="V1336" s="113"/>
      <c r="W1336" s="112"/>
      <c r="X1336" s="113"/>
    </row>
    <row r="1337" spans="1:24" x14ac:dyDescent="0.25">
      <c r="A1337" s="77"/>
      <c r="B1337" s="80"/>
      <c r="C1337" s="22"/>
      <c r="D1337" s="22"/>
      <c r="E1337" s="21"/>
      <c r="F1337" s="21"/>
      <c r="G1337" s="11"/>
      <c r="I1337" s="9"/>
      <c r="L1337" s="1"/>
      <c r="M1337" s="112"/>
      <c r="N1337" s="112"/>
      <c r="O1337" s="112"/>
      <c r="P1337" s="113"/>
      <c r="Q1337" s="112"/>
      <c r="R1337" s="114"/>
      <c r="S1337" s="113"/>
      <c r="T1337" s="112"/>
      <c r="U1337" s="114"/>
      <c r="V1337" s="113"/>
      <c r="W1337" s="112"/>
      <c r="X1337" s="113"/>
    </row>
    <row r="1338" spans="1:24" x14ac:dyDescent="0.25">
      <c r="A1338" s="77"/>
      <c r="B1338" s="80"/>
      <c r="C1338" s="22"/>
      <c r="D1338" s="22"/>
      <c r="E1338" s="21"/>
      <c r="F1338" s="21"/>
      <c r="G1338" s="11"/>
      <c r="I1338" s="9"/>
      <c r="L1338" s="1"/>
      <c r="M1338" s="112"/>
      <c r="N1338" s="112"/>
      <c r="O1338" s="112"/>
      <c r="P1338" s="113"/>
      <c r="Q1338" s="112"/>
      <c r="R1338" s="114"/>
      <c r="S1338" s="113"/>
      <c r="T1338" s="112"/>
      <c r="U1338" s="114"/>
      <c r="V1338" s="113"/>
      <c r="W1338" s="112"/>
      <c r="X1338" s="113"/>
    </row>
    <row r="1339" spans="1:24" x14ac:dyDescent="0.25">
      <c r="A1339" s="77"/>
      <c r="B1339" s="80"/>
      <c r="C1339" s="22"/>
      <c r="D1339" s="22"/>
      <c r="E1339" s="21"/>
      <c r="F1339" s="21"/>
      <c r="G1339" s="11"/>
      <c r="I1339" s="9"/>
      <c r="L1339" s="1"/>
      <c r="M1339" s="112"/>
      <c r="N1339" s="112"/>
      <c r="O1339" s="112"/>
      <c r="P1339" s="113"/>
      <c r="Q1339" s="112"/>
      <c r="R1339" s="114"/>
      <c r="S1339" s="113"/>
      <c r="T1339" s="112"/>
      <c r="U1339" s="114"/>
      <c r="V1339" s="113"/>
      <c r="W1339" s="112"/>
      <c r="X1339" s="113"/>
    </row>
    <row r="1340" spans="1:24" x14ac:dyDescent="0.25">
      <c r="A1340" s="77"/>
      <c r="B1340" s="80"/>
      <c r="C1340" s="22"/>
      <c r="D1340" s="22"/>
      <c r="E1340" s="21"/>
      <c r="F1340" s="21"/>
      <c r="G1340" s="11"/>
      <c r="I1340" s="9"/>
      <c r="L1340" s="1"/>
      <c r="M1340" s="112"/>
      <c r="N1340" s="112"/>
      <c r="O1340" s="112"/>
      <c r="P1340" s="113"/>
      <c r="Q1340" s="112"/>
      <c r="R1340" s="114"/>
      <c r="S1340" s="113"/>
      <c r="T1340" s="112"/>
      <c r="U1340" s="114"/>
      <c r="V1340" s="113"/>
      <c r="W1340" s="112"/>
      <c r="X1340" s="113"/>
    </row>
    <row r="1341" spans="1:24" x14ac:dyDescent="0.25">
      <c r="A1341" s="77"/>
      <c r="B1341" s="80"/>
      <c r="C1341" s="22"/>
      <c r="D1341" s="22"/>
      <c r="E1341" s="21"/>
      <c r="F1341" s="21"/>
      <c r="G1341" s="11"/>
      <c r="I1341" s="9"/>
      <c r="L1341" s="1"/>
      <c r="M1341" s="112"/>
      <c r="N1341" s="112"/>
      <c r="O1341" s="112"/>
      <c r="P1341" s="113"/>
      <c r="Q1341" s="112"/>
      <c r="R1341" s="114"/>
      <c r="S1341" s="113"/>
      <c r="T1341" s="112"/>
      <c r="U1341" s="114"/>
      <c r="V1341" s="113"/>
      <c r="W1341" s="112"/>
      <c r="X1341" s="113"/>
    </row>
    <row r="1342" spans="1:24" x14ac:dyDescent="0.25">
      <c r="A1342" s="77"/>
      <c r="B1342" s="80"/>
      <c r="C1342" s="22"/>
      <c r="D1342" s="22"/>
      <c r="E1342" s="21"/>
      <c r="F1342" s="21"/>
      <c r="G1342" s="11"/>
      <c r="I1342" s="9"/>
      <c r="L1342" s="1"/>
      <c r="M1342" s="112"/>
      <c r="N1342" s="112"/>
      <c r="O1342" s="112"/>
      <c r="P1342" s="113"/>
      <c r="Q1342" s="112"/>
      <c r="R1342" s="114"/>
      <c r="S1342" s="113"/>
      <c r="T1342" s="112"/>
      <c r="U1342" s="114"/>
      <c r="V1342" s="113"/>
      <c r="W1342" s="112"/>
      <c r="X1342" s="113"/>
    </row>
    <row r="1343" spans="1:24" x14ac:dyDescent="0.25">
      <c r="A1343" s="77"/>
      <c r="B1343" s="80"/>
      <c r="C1343" s="22"/>
      <c r="D1343" s="22"/>
      <c r="E1343" s="21"/>
      <c r="F1343" s="21"/>
      <c r="G1343" s="11"/>
      <c r="I1343" s="9"/>
      <c r="L1343" s="1"/>
      <c r="M1343" s="112"/>
      <c r="N1343" s="112"/>
      <c r="O1343" s="112"/>
      <c r="P1343" s="113"/>
      <c r="Q1343" s="112"/>
      <c r="R1343" s="114"/>
      <c r="S1343" s="113"/>
      <c r="T1343" s="112"/>
      <c r="U1343" s="114"/>
      <c r="V1343" s="113"/>
      <c r="W1343" s="112"/>
      <c r="X1343" s="113"/>
    </row>
    <row r="1344" spans="1:24" x14ac:dyDescent="0.25">
      <c r="A1344" s="77"/>
      <c r="B1344" s="80"/>
      <c r="C1344" s="22"/>
      <c r="D1344" s="22"/>
      <c r="E1344" s="21"/>
      <c r="F1344" s="21"/>
      <c r="G1344" s="11"/>
      <c r="I1344" s="9"/>
      <c r="L1344" s="1"/>
      <c r="M1344" s="112"/>
      <c r="N1344" s="112"/>
      <c r="O1344" s="112"/>
      <c r="P1344" s="113"/>
      <c r="Q1344" s="112"/>
      <c r="R1344" s="114"/>
      <c r="S1344" s="113"/>
      <c r="T1344" s="112"/>
      <c r="U1344" s="114"/>
      <c r="V1344" s="113"/>
      <c r="W1344" s="112"/>
      <c r="X1344" s="113"/>
    </row>
    <row r="1345" spans="1:24" x14ac:dyDescent="0.25">
      <c r="A1345" s="77"/>
      <c r="B1345" s="80"/>
      <c r="C1345" s="22"/>
      <c r="D1345" s="22"/>
      <c r="E1345" s="21"/>
      <c r="F1345" s="21"/>
      <c r="G1345" s="11"/>
      <c r="I1345" s="9"/>
      <c r="L1345" s="1"/>
      <c r="M1345" s="112"/>
      <c r="N1345" s="112"/>
      <c r="O1345" s="112"/>
      <c r="P1345" s="113"/>
      <c r="Q1345" s="112"/>
      <c r="R1345" s="114"/>
      <c r="S1345" s="113"/>
      <c r="T1345" s="112"/>
      <c r="U1345" s="114"/>
      <c r="V1345" s="113"/>
      <c r="W1345" s="112"/>
      <c r="X1345" s="113"/>
    </row>
    <row r="1346" spans="1:24" x14ac:dyDescent="0.25">
      <c r="A1346" s="77"/>
      <c r="B1346" s="80"/>
      <c r="C1346" s="22"/>
      <c r="D1346" s="22"/>
      <c r="E1346" s="21"/>
      <c r="F1346" s="21"/>
      <c r="G1346" s="11"/>
      <c r="I1346" s="9"/>
      <c r="L1346" s="1"/>
      <c r="M1346" s="112"/>
      <c r="N1346" s="112"/>
      <c r="O1346" s="112"/>
      <c r="P1346" s="113"/>
      <c r="Q1346" s="112"/>
      <c r="R1346" s="114"/>
      <c r="S1346" s="113"/>
      <c r="T1346" s="112"/>
      <c r="U1346" s="114"/>
      <c r="V1346" s="113"/>
      <c r="W1346" s="112"/>
      <c r="X1346" s="113"/>
    </row>
    <row r="1347" spans="1:24" x14ac:dyDescent="0.25">
      <c r="A1347" s="77"/>
      <c r="B1347" s="80"/>
      <c r="C1347" s="22"/>
      <c r="D1347" s="22"/>
      <c r="E1347" s="21"/>
      <c r="F1347" s="21"/>
      <c r="G1347" s="11"/>
      <c r="I1347" s="9"/>
      <c r="L1347" s="1"/>
      <c r="M1347" s="112"/>
      <c r="N1347" s="112"/>
      <c r="O1347" s="112"/>
      <c r="P1347" s="113"/>
      <c r="Q1347" s="112"/>
      <c r="R1347" s="114"/>
      <c r="S1347" s="113"/>
      <c r="T1347" s="112"/>
      <c r="U1347" s="114"/>
      <c r="V1347" s="113"/>
      <c r="W1347" s="112"/>
      <c r="X1347" s="113"/>
    </row>
    <row r="1348" spans="1:24" x14ac:dyDescent="0.25">
      <c r="A1348" s="77"/>
      <c r="B1348" s="80"/>
      <c r="C1348" s="22"/>
      <c r="D1348" s="22"/>
      <c r="E1348" s="21"/>
      <c r="F1348" s="21"/>
      <c r="G1348" s="11"/>
      <c r="I1348" s="9"/>
      <c r="L1348" s="1"/>
      <c r="M1348" s="112"/>
      <c r="N1348" s="112"/>
      <c r="O1348" s="112"/>
      <c r="P1348" s="113"/>
      <c r="Q1348" s="112"/>
      <c r="R1348" s="114"/>
      <c r="S1348" s="113"/>
      <c r="T1348" s="112"/>
      <c r="U1348" s="114"/>
      <c r="V1348" s="113"/>
      <c r="W1348" s="112"/>
      <c r="X1348" s="113"/>
    </row>
    <row r="1349" spans="1:24" x14ac:dyDescent="0.25">
      <c r="A1349" s="77"/>
      <c r="B1349" s="80"/>
      <c r="C1349" s="22"/>
      <c r="D1349" s="22"/>
      <c r="E1349" s="21"/>
      <c r="F1349" s="21"/>
      <c r="G1349" s="11"/>
      <c r="I1349" s="9"/>
      <c r="L1349" s="1"/>
      <c r="M1349" s="112"/>
      <c r="N1349" s="112"/>
      <c r="O1349" s="112"/>
      <c r="P1349" s="113"/>
      <c r="Q1349" s="112"/>
      <c r="R1349" s="114"/>
      <c r="S1349" s="113"/>
      <c r="T1349" s="112"/>
      <c r="U1349" s="114"/>
      <c r="V1349" s="113"/>
      <c r="W1349" s="112"/>
      <c r="X1349" s="113"/>
    </row>
    <row r="1350" spans="1:24" x14ac:dyDescent="0.25">
      <c r="A1350" s="77"/>
      <c r="B1350" s="80"/>
      <c r="C1350" s="22"/>
      <c r="D1350" s="22"/>
      <c r="E1350" s="21"/>
      <c r="F1350" s="21"/>
      <c r="G1350" s="11"/>
      <c r="I1350" s="9"/>
      <c r="L1350" s="1"/>
      <c r="M1350" s="112"/>
      <c r="N1350" s="112"/>
      <c r="O1350" s="112"/>
      <c r="P1350" s="113"/>
      <c r="Q1350" s="112"/>
      <c r="R1350" s="114"/>
      <c r="S1350" s="113"/>
      <c r="T1350" s="112"/>
      <c r="U1350" s="114"/>
      <c r="V1350" s="113"/>
      <c r="W1350" s="112"/>
      <c r="X1350" s="113"/>
    </row>
    <row r="1351" spans="1:24" x14ac:dyDescent="0.25">
      <c r="A1351" s="77"/>
      <c r="B1351" s="80"/>
      <c r="C1351" s="22"/>
      <c r="D1351" s="22"/>
      <c r="E1351" s="21"/>
      <c r="F1351" s="21"/>
      <c r="G1351" s="11"/>
      <c r="I1351" s="9"/>
      <c r="L1351" s="1"/>
      <c r="M1351" s="112"/>
      <c r="N1351" s="112"/>
      <c r="O1351" s="112"/>
      <c r="P1351" s="113"/>
      <c r="Q1351" s="112"/>
      <c r="R1351" s="114"/>
      <c r="S1351" s="113"/>
      <c r="T1351" s="112"/>
      <c r="U1351" s="114"/>
      <c r="V1351" s="113"/>
      <c r="W1351" s="112"/>
      <c r="X1351" s="113"/>
    </row>
    <row r="1352" spans="1:24" x14ac:dyDescent="0.25">
      <c r="A1352" s="77"/>
      <c r="B1352" s="80"/>
      <c r="C1352" s="22"/>
      <c r="D1352" s="22"/>
      <c r="E1352" s="21"/>
      <c r="F1352" s="21"/>
      <c r="G1352" s="11"/>
      <c r="I1352" s="9"/>
      <c r="L1352" s="1"/>
      <c r="M1352" s="112"/>
      <c r="N1352" s="112"/>
      <c r="O1352" s="112"/>
      <c r="P1352" s="113"/>
      <c r="Q1352" s="112"/>
      <c r="R1352" s="114"/>
      <c r="S1352" s="113"/>
      <c r="T1352" s="112"/>
      <c r="U1352" s="114"/>
      <c r="V1352" s="113"/>
      <c r="W1352" s="112"/>
      <c r="X1352" s="113"/>
    </row>
    <row r="1353" spans="1:24" x14ac:dyDescent="0.25">
      <c r="A1353" s="77"/>
      <c r="B1353" s="80"/>
      <c r="C1353" s="22"/>
      <c r="D1353" s="22"/>
      <c r="E1353" s="21"/>
      <c r="F1353" s="21"/>
      <c r="G1353" s="11"/>
      <c r="I1353" s="9"/>
      <c r="L1353" s="1"/>
      <c r="M1353" s="112"/>
      <c r="N1353" s="112"/>
      <c r="O1353" s="112"/>
      <c r="P1353" s="113"/>
      <c r="Q1353" s="112"/>
      <c r="R1353" s="114"/>
      <c r="S1353" s="113"/>
      <c r="T1353" s="112"/>
      <c r="U1353" s="114"/>
      <c r="V1353" s="113"/>
      <c r="W1353" s="112"/>
      <c r="X1353" s="113"/>
    </row>
    <row r="1354" spans="1:24" x14ac:dyDescent="0.25">
      <c r="A1354" s="77"/>
      <c r="B1354" s="80"/>
      <c r="C1354" s="22"/>
      <c r="D1354" s="22"/>
      <c r="E1354" s="21"/>
      <c r="F1354" s="21"/>
      <c r="G1354" s="11"/>
      <c r="I1354" s="9"/>
      <c r="L1354" s="1"/>
      <c r="M1354" s="112"/>
      <c r="N1354" s="112"/>
      <c r="O1354" s="112"/>
      <c r="P1354" s="113"/>
      <c r="Q1354" s="112"/>
      <c r="R1354" s="114"/>
      <c r="S1354" s="113"/>
      <c r="T1354" s="112"/>
      <c r="U1354" s="114"/>
      <c r="V1354" s="113"/>
      <c r="W1354" s="112"/>
      <c r="X1354" s="113"/>
    </row>
    <row r="1355" spans="1:24" x14ac:dyDescent="0.25">
      <c r="A1355" s="77"/>
      <c r="B1355" s="80"/>
      <c r="C1355" s="22"/>
      <c r="D1355" s="22"/>
      <c r="E1355" s="21"/>
      <c r="F1355" s="21"/>
      <c r="G1355" s="11"/>
      <c r="I1355" s="9"/>
      <c r="L1355" s="1"/>
      <c r="M1355" s="112"/>
      <c r="N1355" s="112"/>
      <c r="O1355" s="112"/>
      <c r="P1355" s="113"/>
      <c r="Q1355" s="112"/>
      <c r="R1355" s="114"/>
      <c r="S1355" s="113"/>
      <c r="T1355" s="112"/>
      <c r="U1355" s="114"/>
      <c r="V1355" s="113"/>
      <c r="W1355" s="112"/>
      <c r="X1355" s="113"/>
    </row>
    <row r="1356" spans="1:24" x14ac:dyDescent="0.25">
      <c r="A1356" s="77"/>
      <c r="B1356" s="80"/>
      <c r="C1356" s="22"/>
      <c r="D1356" s="22"/>
      <c r="E1356" s="21"/>
      <c r="F1356" s="21"/>
      <c r="G1356" s="11"/>
      <c r="I1356" s="9"/>
      <c r="L1356" s="1"/>
      <c r="M1356" s="112"/>
      <c r="N1356" s="112"/>
      <c r="O1356" s="112"/>
      <c r="P1356" s="113"/>
      <c r="Q1356" s="112"/>
      <c r="R1356" s="114"/>
      <c r="S1356" s="113"/>
      <c r="T1356" s="112"/>
      <c r="U1356" s="114"/>
      <c r="V1356" s="113"/>
      <c r="W1356" s="112"/>
      <c r="X1356" s="113"/>
    </row>
    <row r="1357" spans="1:24" x14ac:dyDescent="0.25">
      <c r="A1357" s="77"/>
      <c r="B1357" s="80"/>
      <c r="C1357" s="22"/>
      <c r="D1357" s="22"/>
      <c r="E1357" s="21"/>
      <c r="F1357" s="21"/>
      <c r="G1357" s="11"/>
      <c r="I1357" s="9"/>
      <c r="L1357" s="1"/>
      <c r="M1357" s="112"/>
      <c r="N1357" s="112"/>
      <c r="O1357" s="112"/>
      <c r="P1357" s="113"/>
      <c r="Q1357" s="112"/>
      <c r="R1357" s="114"/>
      <c r="S1357" s="113"/>
      <c r="T1357" s="112"/>
      <c r="U1357" s="114"/>
      <c r="V1357" s="113"/>
      <c r="W1357" s="112"/>
      <c r="X1357" s="113"/>
    </row>
    <row r="1358" spans="1:24" x14ac:dyDescent="0.25">
      <c r="A1358" s="77"/>
      <c r="B1358" s="80"/>
      <c r="C1358" s="22"/>
      <c r="D1358" s="22"/>
      <c r="E1358" s="21"/>
      <c r="F1358" s="21"/>
      <c r="G1358" s="11"/>
      <c r="I1358" s="9"/>
      <c r="L1358" s="1"/>
      <c r="M1358" s="112"/>
      <c r="N1358" s="112"/>
      <c r="O1358" s="112"/>
      <c r="P1358" s="113"/>
      <c r="Q1358" s="112"/>
      <c r="R1358" s="114"/>
      <c r="S1358" s="113"/>
      <c r="T1358" s="112"/>
      <c r="U1358" s="114"/>
      <c r="V1358" s="113"/>
      <c r="W1358" s="112"/>
      <c r="X1358" s="113"/>
    </row>
    <row r="1359" spans="1:24" x14ac:dyDescent="0.25">
      <c r="A1359" s="77"/>
      <c r="B1359" s="80"/>
      <c r="C1359" s="22"/>
      <c r="D1359" s="22"/>
      <c r="E1359" s="21"/>
      <c r="F1359" s="21"/>
      <c r="G1359" s="11"/>
      <c r="I1359" s="9"/>
      <c r="L1359" s="1"/>
      <c r="M1359" s="112"/>
      <c r="N1359" s="112"/>
      <c r="O1359" s="112"/>
      <c r="P1359" s="113"/>
      <c r="Q1359" s="112"/>
      <c r="R1359" s="114"/>
      <c r="S1359" s="113"/>
      <c r="T1359" s="112"/>
      <c r="U1359" s="114"/>
      <c r="V1359" s="113"/>
      <c r="W1359" s="112"/>
      <c r="X1359" s="113"/>
    </row>
    <row r="1360" spans="1:24" x14ac:dyDescent="0.25">
      <c r="A1360" s="77"/>
      <c r="B1360" s="80"/>
      <c r="C1360" s="22"/>
      <c r="D1360" s="22"/>
      <c r="E1360" s="21"/>
      <c r="F1360" s="21"/>
      <c r="G1360" s="11"/>
      <c r="I1360" s="9"/>
      <c r="L1360" s="1"/>
      <c r="M1360" s="112"/>
      <c r="N1360" s="112"/>
      <c r="O1360" s="112"/>
      <c r="P1360" s="113"/>
      <c r="Q1360" s="112"/>
      <c r="R1360" s="114"/>
      <c r="S1360" s="113"/>
      <c r="T1360" s="112"/>
      <c r="U1360" s="114"/>
      <c r="V1360" s="113"/>
      <c r="W1360" s="112"/>
      <c r="X1360" s="113"/>
    </row>
    <row r="1361" spans="1:24" x14ac:dyDescent="0.25">
      <c r="A1361" s="77"/>
      <c r="B1361" s="80"/>
      <c r="C1361" s="22"/>
      <c r="D1361" s="22"/>
      <c r="E1361" s="21"/>
      <c r="F1361" s="21"/>
      <c r="G1361" s="11"/>
      <c r="I1361" s="9"/>
      <c r="L1361" s="1"/>
      <c r="M1361" s="112"/>
      <c r="N1361" s="112"/>
      <c r="O1361" s="112"/>
      <c r="P1361" s="113"/>
      <c r="Q1361" s="112"/>
      <c r="R1361" s="114"/>
      <c r="S1361" s="113"/>
      <c r="T1361" s="112"/>
      <c r="U1361" s="114"/>
      <c r="V1361" s="113"/>
      <c r="W1361" s="112"/>
      <c r="X1361" s="113"/>
    </row>
    <row r="1362" spans="1:24" x14ac:dyDescent="0.25">
      <c r="A1362" s="77"/>
      <c r="B1362" s="80"/>
      <c r="C1362" s="22"/>
      <c r="D1362" s="22"/>
      <c r="E1362" s="21"/>
      <c r="F1362" s="21"/>
      <c r="G1362" s="11"/>
      <c r="I1362" s="9"/>
      <c r="L1362" s="1"/>
      <c r="M1362" s="112"/>
      <c r="N1362" s="112"/>
      <c r="O1362" s="112"/>
      <c r="P1362" s="113"/>
      <c r="Q1362" s="112"/>
      <c r="R1362" s="114"/>
      <c r="S1362" s="113"/>
      <c r="T1362" s="112"/>
      <c r="U1362" s="114"/>
      <c r="V1362" s="113"/>
      <c r="W1362" s="112"/>
      <c r="X1362" s="113"/>
    </row>
    <row r="1363" spans="1:24" x14ac:dyDescent="0.25">
      <c r="A1363" s="77"/>
      <c r="B1363" s="80"/>
      <c r="C1363" s="22"/>
      <c r="D1363" s="22"/>
      <c r="E1363" s="21"/>
      <c r="F1363" s="21"/>
      <c r="G1363" s="11"/>
      <c r="I1363" s="9"/>
      <c r="L1363" s="1"/>
      <c r="M1363" s="112"/>
      <c r="N1363" s="112"/>
      <c r="O1363" s="112"/>
      <c r="P1363" s="113"/>
      <c r="Q1363" s="112"/>
      <c r="R1363" s="114"/>
      <c r="S1363" s="113"/>
      <c r="T1363" s="112"/>
      <c r="U1363" s="114"/>
      <c r="V1363" s="113"/>
      <c r="W1363" s="112"/>
      <c r="X1363" s="113"/>
    </row>
    <row r="1364" spans="1:24" x14ac:dyDescent="0.25">
      <c r="A1364" s="77"/>
      <c r="B1364" s="80"/>
      <c r="C1364" s="22"/>
      <c r="D1364" s="22"/>
      <c r="E1364" s="21"/>
      <c r="F1364" s="21"/>
      <c r="G1364" s="11"/>
      <c r="I1364" s="9"/>
      <c r="L1364" s="1"/>
      <c r="M1364" s="112"/>
      <c r="N1364" s="112"/>
      <c r="O1364" s="112"/>
      <c r="P1364" s="113"/>
      <c r="Q1364" s="112"/>
      <c r="R1364" s="114"/>
      <c r="S1364" s="113"/>
      <c r="T1364" s="112"/>
      <c r="U1364" s="114"/>
      <c r="V1364" s="113"/>
      <c r="W1364" s="112"/>
      <c r="X1364" s="113"/>
    </row>
    <row r="1365" spans="1:24" x14ac:dyDescent="0.25">
      <c r="A1365" s="77"/>
      <c r="B1365" s="80"/>
      <c r="C1365" s="22"/>
      <c r="D1365" s="22"/>
      <c r="E1365" s="21"/>
      <c r="F1365" s="21"/>
      <c r="G1365" s="11"/>
      <c r="I1365" s="9"/>
      <c r="L1365" s="1"/>
      <c r="M1365" s="112"/>
      <c r="N1365" s="112"/>
      <c r="O1365" s="112"/>
      <c r="P1365" s="113"/>
      <c r="Q1365" s="112"/>
      <c r="R1365" s="114"/>
      <c r="S1365" s="113"/>
      <c r="T1365" s="112"/>
      <c r="U1365" s="114"/>
      <c r="V1365" s="113"/>
      <c r="W1365" s="112"/>
      <c r="X1365" s="113"/>
    </row>
    <row r="1366" spans="1:24" x14ac:dyDescent="0.25">
      <c r="A1366" s="77"/>
      <c r="B1366" s="80"/>
      <c r="C1366" s="22"/>
      <c r="D1366" s="22"/>
      <c r="E1366" s="21"/>
      <c r="F1366" s="21"/>
      <c r="G1366" s="11"/>
      <c r="I1366" s="9"/>
      <c r="L1366" s="1"/>
      <c r="M1366" s="112"/>
      <c r="N1366" s="112"/>
      <c r="O1366" s="112"/>
      <c r="P1366" s="113"/>
      <c r="Q1366" s="112"/>
      <c r="R1366" s="114"/>
      <c r="S1366" s="113"/>
      <c r="T1366" s="112"/>
      <c r="U1366" s="114"/>
      <c r="V1366" s="113"/>
      <c r="W1366" s="112"/>
      <c r="X1366" s="113"/>
    </row>
    <row r="1367" spans="1:24" x14ac:dyDescent="0.25">
      <c r="A1367" s="77"/>
      <c r="B1367" s="80"/>
      <c r="C1367" s="22"/>
      <c r="D1367" s="22"/>
      <c r="E1367" s="21"/>
      <c r="F1367" s="21"/>
      <c r="G1367" s="11"/>
      <c r="I1367" s="9"/>
      <c r="L1367" s="1"/>
      <c r="M1367" s="112"/>
      <c r="N1367" s="112"/>
      <c r="O1367" s="112"/>
      <c r="P1367" s="113"/>
      <c r="Q1367" s="112"/>
      <c r="R1367" s="114"/>
      <c r="S1367" s="113"/>
      <c r="T1367" s="112"/>
      <c r="U1367" s="114"/>
      <c r="V1367" s="113"/>
      <c r="W1367" s="112"/>
      <c r="X1367" s="113"/>
    </row>
    <row r="1368" spans="1:24" x14ac:dyDescent="0.25">
      <c r="A1368" s="77"/>
      <c r="B1368" s="80"/>
      <c r="C1368" s="22"/>
      <c r="D1368" s="22"/>
      <c r="E1368" s="21"/>
      <c r="F1368" s="21"/>
      <c r="G1368" s="11"/>
      <c r="I1368" s="9"/>
      <c r="L1368" s="1"/>
      <c r="M1368" s="112"/>
      <c r="N1368" s="112"/>
      <c r="O1368" s="112"/>
      <c r="P1368" s="113"/>
      <c r="Q1368" s="112"/>
      <c r="R1368" s="114"/>
      <c r="S1368" s="113"/>
      <c r="T1368" s="112"/>
      <c r="U1368" s="114"/>
      <c r="V1368" s="113"/>
      <c r="W1368" s="112"/>
      <c r="X1368" s="113"/>
    </row>
    <row r="1369" spans="1:24" x14ac:dyDescent="0.25">
      <c r="A1369" s="77"/>
      <c r="B1369" s="80"/>
      <c r="C1369" s="22"/>
      <c r="D1369" s="22"/>
      <c r="E1369" s="21"/>
      <c r="F1369" s="21"/>
      <c r="G1369" s="11"/>
      <c r="I1369" s="9"/>
      <c r="L1369" s="1"/>
      <c r="M1369" s="112"/>
      <c r="N1369" s="112"/>
      <c r="O1369" s="112"/>
      <c r="P1369" s="113"/>
      <c r="Q1369" s="112"/>
      <c r="R1369" s="114"/>
      <c r="S1369" s="113"/>
      <c r="T1369" s="112"/>
      <c r="U1369" s="114"/>
      <c r="V1369" s="113"/>
      <c r="W1369" s="112"/>
      <c r="X1369" s="113"/>
    </row>
    <row r="1370" spans="1:24" x14ac:dyDescent="0.25">
      <c r="A1370" s="77"/>
      <c r="B1370" s="80"/>
      <c r="C1370" s="22"/>
      <c r="D1370" s="22"/>
      <c r="E1370" s="21"/>
      <c r="F1370" s="21"/>
      <c r="G1370" s="11"/>
      <c r="I1370" s="9"/>
      <c r="L1370" s="1"/>
      <c r="M1370" s="112"/>
      <c r="N1370" s="112"/>
      <c r="O1370" s="112"/>
      <c r="P1370" s="113"/>
      <c r="Q1370" s="112"/>
      <c r="R1370" s="114"/>
      <c r="S1370" s="113"/>
      <c r="T1370" s="112"/>
      <c r="U1370" s="114"/>
      <c r="V1370" s="113"/>
      <c r="W1370" s="112"/>
      <c r="X1370" s="113"/>
    </row>
    <row r="1371" spans="1:24" x14ac:dyDescent="0.25">
      <c r="A1371" s="77"/>
      <c r="B1371" s="80"/>
      <c r="C1371" s="22"/>
      <c r="D1371" s="22"/>
      <c r="E1371" s="21"/>
      <c r="F1371" s="21"/>
      <c r="G1371" s="11"/>
      <c r="I1371" s="9"/>
      <c r="L1371" s="1"/>
      <c r="M1371" s="112"/>
      <c r="N1371" s="112"/>
      <c r="O1371" s="112"/>
      <c r="P1371" s="113"/>
      <c r="Q1371" s="112"/>
      <c r="R1371" s="114"/>
      <c r="S1371" s="113"/>
      <c r="T1371" s="112"/>
      <c r="U1371" s="114"/>
      <c r="V1371" s="113"/>
      <c r="W1371" s="112"/>
      <c r="X1371" s="113"/>
    </row>
    <row r="1372" spans="1:24" x14ac:dyDescent="0.25">
      <c r="A1372" s="77"/>
      <c r="B1372" s="80"/>
      <c r="C1372" s="22"/>
      <c r="D1372" s="22"/>
      <c r="E1372" s="21"/>
      <c r="F1372" s="21"/>
      <c r="G1372" s="11"/>
      <c r="I1372" s="9"/>
      <c r="L1372" s="1"/>
      <c r="M1372" s="112"/>
      <c r="N1372" s="112"/>
      <c r="O1372" s="112"/>
      <c r="P1372" s="113"/>
      <c r="Q1372" s="112"/>
      <c r="R1372" s="114"/>
      <c r="S1372" s="113"/>
      <c r="T1372" s="112"/>
      <c r="U1372" s="114"/>
      <c r="V1372" s="113"/>
      <c r="W1372" s="112"/>
      <c r="X1372" s="113"/>
    </row>
    <row r="1373" spans="1:24" x14ac:dyDescent="0.25">
      <c r="A1373" s="77"/>
      <c r="B1373" s="80"/>
      <c r="C1373" s="22"/>
      <c r="D1373" s="22"/>
      <c r="E1373" s="21"/>
      <c r="F1373" s="21"/>
      <c r="G1373" s="11"/>
      <c r="I1373" s="9"/>
      <c r="L1373" s="1"/>
      <c r="M1373" s="112"/>
      <c r="N1373" s="112"/>
      <c r="O1373" s="112"/>
      <c r="P1373" s="113"/>
      <c r="Q1373" s="112"/>
      <c r="R1373" s="114"/>
      <c r="S1373" s="113"/>
      <c r="T1373" s="112"/>
      <c r="U1373" s="114"/>
      <c r="V1373" s="113"/>
      <c r="W1373" s="112"/>
      <c r="X1373" s="113"/>
    </row>
    <row r="1374" spans="1:24" x14ac:dyDescent="0.25">
      <c r="A1374" s="77"/>
      <c r="B1374" s="80"/>
      <c r="C1374" s="22"/>
      <c r="D1374" s="22"/>
      <c r="E1374" s="21"/>
      <c r="F1374" s="21"/>
      <c r="G1374" s="11"/>
      <c r="I1374" s="9"/>
      <c r="L1374" s="1"/>
      <c r="M1374" s="112"/>
      <c r="N1374" s="112"/>
      <c r="O1374" s="112"/>
      <c r="P1374" s="113"/>
      <c r="Q1374" s="112"/>
      <c r="R1374" s="114"/>
      <c r="S1374" s="113"/>
      <c r="T1374" s="112"/>
      <c r="U1374" s="114"/>
      <c r="V1374" s="113"/>
      <c r="W1374" s="112"/>
      <c r="X1374" s="113"/>
    </row>
    <row r="1375" spans="1:24" x14ac:dyDescent="0.25">
      <c r="A1375" s="77"/>
      <c r="B1375" s="80"/>
      <c r="C1375" s="22"/>
      <c r="D1375" s="22"/>
      <c r="E1375" s="21"/>
      <c r="F1375" s="21"/>
      <c r="G1375" s="11"/>
      <c r="I1375" s="9"/>
      <c r="L1375" s="1"/>
      <c r="M1375" s="112"/>
      <c r="N1375" s="112"/>
      <c r="O1375" s="112"/>
      <c r="P1375" s="113"/>
      <c r="Q1375" s="112"/>
      <c r="R1375" s="114"/>
      <c r="S1375" s="113"/>
      <c r="T1375" s="112"/>
      <c r="U1375" s="114"/>
      <c r="V1375" s="113"/>
      <c r="W1375" s="112"/>
      <c r="X1375" s="113"/>
    </row>
    <row r="1376" spans="1:24" x14ac:dyDescent="0.25">
      <c r="A1376" s="77"/>
      <c r="B1376" s="80"/>
      <c r="C1376" s="22"/>
      <c r="D1376" s="22"/>
      <c r="E1376" s="21"/>
      <c r="F1376" s="21"/>
      <c r="G1376" s="11"/>
      <c r="I1376" s="9"/>
      <c r="L1376" s="1"/>
      <c r="M1376" s="112"/>
      <c r="N1376" s="112"/>
      <c r="O1376" s="112"/>
      <c r="P1376" s="113"/>
      <c r="Q1376" s="112"/>
      <c r="R1376" s="114"/>
      <c r="S1376" s="113"/>
      <c r="T1376" s="112"/>
      <c r="U1376" s="114"/>
      <c r="V1376" s="113"/>
      <c r="W1376" s="112"/>
      <c r="X1376" s="113"/>
    </row>
    <row r="1377" spans="1:24" x14ac:dyDescent="0.25">
      <c r="A1377" s="77"/>
      <c r="B1377" s="80"/>
      <c r="C1377" s="22"/>
      <c r="D1377" s="22"/>
      <c r="E1377" s="21"/>
      <c r="F1377" s="21"/>
      <c r="G1377" s="11"/>
      <c r="I1377" s="9"/>
      <c r="L1377" s="1"/>
      <c r="M1377" s="112"/>
      <c r="N1377" s="112"/>
      <c r="O1377" s="112"/>
      <c r="P1377" s="113"/>
      <c r="Q1377" s="112"/>
      <c r="R1377" s="114"/>
      <c r="S1377" s="113"/>
      <c r="T1377" s="112"/>
      <c r="U1377" s="114"/>
      <c r="V1377" s="113"/>
      <c r="W1377" s="112"/>
      <c r="X1377" s="113"/>
    </row>
    <row r="1378" spans="1:24" x14ac:dyDescent="0.25">
      <c r="A1378" s="77"/>
      <c r="B1378" s="80"/>
      <c r="C1378" s="22"/>
      <c r="D1378" s="22"/>
      <c r="E1378" s="21"/>
      <c r="F1378" s="21"/>
      <c r="G1378" s="11"/>
      <c r="I1378" s="9"/>
      <c r="L1378" s="1"/>
      <c r="M1378" s="112"/>
      <c r="N1378" s="112"/>
      <c r="O1378" s="112"/>
      <c r="P1378" s="113"/>
      <c r="Q1378" s="112"/>
      <c r="R1378" s="114"/>
      <c r="S1378" s="113"/>
      <c r="T1378" s="112"/>
      <c r="U1378" s="114"/>
      <c r="V1378" s="113"/>
      <c r="W1378" s="112"/>
      <c r="X1378" s="113"/>
    </row>
    <row r="1379" spans="1:24" x14ac:dyDescent="0.25">
      <c r="A1379" s="77"/>
      <c r="B1379" s="80"/>
      <c r="C1379" s="22"/>
      <c r="D1379" s="22"/>
      <c r="E1379" s="21"/>
      <c r="F1379" s="21"/>
      <c r="G1379" s="11"/>
      <c r="I1379" s="9"/>
      <c r="L1379" s="1"/>
      <c r="M1379" s="112"/>
      <c r="N1379" s="112"/>
      <c r="O1379" s="112"/>
      <c r="P1379" s="113"/>
      <c r="Q1379" s="112"/>
      <c r="R1379" s="114"/>
      <c r="S1379" s="113"/>
      <c r="T1379" s="112"/>
      <c r="U1379" s="114"/>
      <c r="V1379" s="113"/>
      <c r="W1379" s="112"/>
      <c r="X1379" s="113"/>
    </row>
    <row r="1380" spans="1:24" x14ac:dyDescent="0.25">
      <c r="A1380" s="77"/>
      <c r="B1380" s="80"/>
      <c r="C1380" s="22"/>
      <c r="D1380" s="22"/>
      <c r="E1380" s="21"/>
      <c r="F1380" s="21"/>
      <c r="G1380" s="11"/>
      <c r="I1380" s="9"/>
      <c r="L1380" s="1"/>
      <c r="M1380" s="112"/>
      <c r="N1380" s="112"/>
      <c r="O1380" s="112"/>
      <c r="P1380" s="113"/>
      <c r="Q1380" s="112"/>
      <c r="R1380" s="114"/>
      <c r="S1380" s="113"/>
      <c r="T1380" s="112"/>
      <c r="U1380" s="114"/>
      <c r="V1380" s="113"/>
      <c r="W1380" s="112"/>
      <c r="X1380" s="113"/>
    </row>
    <row r="1381" spans="1:24" x14ac:dyDescent="0.25">
      <c r="A1381" s="77"/>
      <c r="B1381" s="80"/>
      <c r="C1381" s="22"/>
      <c r="D1381" s="22"/>
      <c r="E1381" s="21"/>
      <c r="F1381" s="21"/>
      <c r="G1381" s="11"/>
      <c r="I1381" s="9"/>
      <c r="L1381" s="1"/>
      <c r="M1381" s="112"/>
      <c r="N1381" s="112"/>
      <c r="O1381" s="112"/>
      <c r="P1381" s="113"/>
      <c r="Q1381" s="112"/>
      <c r="R1381" s="114"/>
      <c r="S1381" s="113"/>
      <c r="T1381" s="112"/>
      <c r="U1381" s="114"/>
      <c r="V1381" s="113"/>
      <c r="W1381" s="112"/>
      <c r="X1381" s="113"/>
    </row>
    <row r="1382" spans="1:24" x14ac:dyDescent="0.25">
      <c r="A1382" s="77"/>
      <c r="B1382" s="80"/>
      <c r="C1382" s="22"/>
      <c r="D1382" s="22"/>
      <c r="E1382" s="21"/>
      <c r="F1382" s="21"/>
      <c r="G1382" s="11"/>
      <c r="I1382" s="9"/>
      <c r="L1382" s="1"/>
      <c r="M1382" s="112"/>
      <c r="N1382" s="112"/>
      <c r="O1382" s="112"/>
      <c r="P1382" s="113"/>
      <c r="Q1382" s="112"/>
      <c r="R1382" s="114"/>
      <c r="S1382" s="113"/>
      <c r="T1382" s="112"/>
      <c r="U1382" s="114"/>
      <c r="V1382" s="113"/>
      <c r="W1382" s="112"/>
      <c r="X1382" s="113"/>
    </row>
    <row r="1383" spans="1:24" x14ac:dyDescent="0.25">
      <c r="A1383" s="77"/>
      <c r="B1383" s="80"/>
      <c r="C1383" s="22"/>
      <c r="D1383" s="22"/>
      <c r="E1383" s="21"/>
      <c r="F1383" s="21"/>
      <c r="G1383" s="11"/>
      <c r="I1383" s="9"/>
      <c r="L1383" s="1"/>
      <c r="M1383" s="112"/>
      <c r="N1383" s="112"/>
      <c r="O1383" s="112"/>
      <c r="P1383" s="113"/>
      <c r="Q1383" s="112"/>
      <c r="R1383" s="114"/>
      <c r="S1383" s="113"/>
      <c r="T1383" s="112"/>
      <c r="U1383" s="114"/>
      <c r="V1383" s="113"/>
      <c r="W1383" s="112"/>
      <c r="X1383" s="113"/>
    </row>
    <row r="1384" spans="1:24" x14ac:dyDescent="0.25">
      <c r="A1384" s="77"/>
      <c r="B1384" s="80"/>
      <c r="C1384" s="22"/>
      <c r="D1384" s="22"/>
      <c r="E1384" s="21"/>
      <c r="F1384" s="21"/>
      <c r="G1384" s="11"/>
      <c r="I1384" s="9"/>
      <c r="L1384" s="1"/>
      <c r="M1384" s="112"/>
      <c r="N1384" s="112"/>
      <c r="O1384" s="112"/>
      <c r="P1384" s="113"/>
      <c r="Q1384" s="112"/>
      <c r="R1384" s="114"/>
      <c r="S1384" s="113"/>
      <c r="T1384" s="112"/>
      <c r="U1384" s="114"/>
      <c r="V1384" s="113"/>
      <c r="W1384" s="112"/>
      <c r="X1384" s="113"/>
    </row>
    <row r="1385" spans="1:24" x14ac:dyDescent="0.25">
      <c r="A1385" s="77"/>
      <c r="B1385" s="80"/>
      <c r="C1385" s="22"/>
      <c r="D1385" s="22"/>
      <c r="E1385" s="21"/>
      <c r="F1385" s="21"/>
      <c r="G1385" s="11"/>
      <c r="I1385" s="9"/>
      <c r="L1385" s="1"/>
      <c r="M1385" s="112"/>
      <c r="N1385" s="112"/>
      <c r="O1385" s="112"/>
      <c r="P1385" s="113"/>
      <c r="Q1385" s="112"/>
      <c r="R1385" s="114"/>
      <c r="S1385" s="113"/>
      <c r="T1385" s="112"/>
      <c r="U1385" s="114"/>
      <c r="V1385" s="113"/>
      <c r="W1385" s="112"/>
      <c r="X1385" s="113"/>
    </row>
    <row r="1386" spans="1:24" x14ac:dyDescent="0.25">
      <c r="A1386" s="77"/>
      <c r="B1386" s="80"/>
      <c r="C1386" s="22"/>
      <c r="D1386" s="22"/>
      <c r="E1386" s="21"/>
      <c r="F1386" s="21"/>
      <c r="G1386" s="11"/>
      <c r="I1386" s="9"/>
      <c r="L1386" s="1"/>
      <c r="M1386" s="112"/>
      <c r="N1386" s="112"/>
      <c r="O1386" s="112"/>
      <c r="P1386" s="113"/>
      <c r="Q1386" s="112"/>
      <c r="R1386" s="114"/>
      <c r="S1386" s="113"/>
      <c r="T1386" s="112"/>
      <c r="U1386" s="114"/>
      <c r="V1386" s="113"/>
      <c r="W1386" s="112"/>
      <c r="X1386" s="113"/>
    </row>
    <row r="1387" spans="1:24" x14ac:dyDescent="0.25">
      <c r="A1387" s="77"/>
      <c r="B1387" s="80"/>
      <c r="C1387" s="22"/>
      <c r="D1387" s="22"/>
      <c r="E1387" s="21"/>
      <c r="F1387" s="21"/>
      <c r="G1387" s="11"/>
      <c r="I1387" s="9"/>
      <c r="L1387" s="1"/>
      <c r="M1387" s="112"/>
      <c r="N1387" s="112"/>
      <c r="O1387" s="112"/>
      <c r="P1387" s="113"/>
      <c r="Q1387" s="112"/>
      <c r="R1387" s="114"/>
      <c r="S1387" s="113"/>
      <c r="T1387" s="112"/>
      <c r="U1387" s="114"/>
      <c r="V1387" s="113"/>
      <c r="W1387" s="112"/>
      <c r="X1387" s="113"/>
    </row>
    <row r="1388" spans="1:24" x14ac:dyDescent="0.25">
      <c r="A1388" s="77"/>
      <c r="B1388" s="80"/>
      <c r="C1388" s="22"/>
      <c r="D1388" s="22"/>
      <c r="E1388" s="21"/>
      <c r="F1388" s="21"/>
      <c r="G1388" s="11"/>
      <c r="I1388" s="9"/>
      <c r="L1388" s="1"/>
      <c r="M1388" s="112"/>
      <c r="N1388" s="112"/>
      <c r="O1388" s="112"/>
      <c r="P1388" s="113"/>
      <c r="Q1388" s="112"/>
      <c r="R1388" s="114"/>
      <c r="S1388" s="113"/>
      <c r="T1388" s="112"/>
      <c r="U1388" s="114"/>
      <c r="V1388" s="113"/>
      <c r="W1388" s="112"/>
      <c r="X1388" s="113"/>
    </row>
    <row r="1389" spans="1:24" x14ac:dyDescent="0.25">
      <c r="A1389" s="77"/>
      <c r="B1389" s="80"/>
      <c r="C1389" s="22"/>
      <c r="D1389" s="22"/>
      <c r="E1389" s="21"/>
      <c r="F1389" s="21"/>
      <c r="G1389" s="11"/>
      <c r="I1389" s="9"/>
      <c r="L1389" s="1"/>
      <c r="M1389" s="112"/>
      <c r="N1389" s="112"/>
      <c r="O1389" s="112"/>
      <c r="P1389" s="113"/>
      <c r="Q1389" s="112"/>
      <c r="R1389" s="114"/>
      <c r="S1389" s="113"/>
      <c r="T1389" s="112"/>
      <c r="U1389" s="114"/>
      <c r="V1389" s="113"/>
      <c r="W1389" s="112"/>
      <c r="X1389" s="113"/>
    </row>
    <row r="1390" spans="1:24" x14ac:dyDescent="0.25">
      <c r="A1390" s="77"/>
      <c r="B1390" s="80"/>
      <c r="C1390" s="22"/>
      <c r="D1390" s="22"/>
      <c r="E1390" s="21"/>
      <c r="F1390" s="21"/>
      <c r="G1390" s="11"/>
      <c r="I1390" s="9"/>
      <c r="L1390" s="1"/>
      <c r="M1390" s="112"/>
      <c r="N1390" s="112"/>
      <c r="O1390" s="112"/>
      <c r="P1390" s="113"/>
      <c r="Q1390" s="112"/>
      <c r="R1390" s="114"/>
      <c r="S1390" s="113"/>
      <c r="T1390" s="112"/>
      <c r="U1390" s="114"/>
      <c r="V1390" s="113"/>
      <c r="W1390" s="112"/>
      <c r="X1390" s="113"/>
    </row>
    <row r="1391" spans="1:24" x14ac:dyDescent="0.25">
      <c r="A1391" s="77"/>
      <c r="B1391" s="80"/>
      <c r="C1391" s="22"/>
      <c r="D1391" s="22"/>
      <c r="E1391" s="21"/>
      <c r="F1391" s="21"/>
      <c r="G1391" s="11"/>
      <c r="I1391" s="9"/>
      <c r="L1391" s="1"/>
      <c r="M1391" s="112"/>
      <c r="N1391" s="112"/>
      <c r="O1391" s="112"/>
      <c r="P1391" s="113"/>
      <c r="Q1391" s="112"/>
      <c r="R1391" s="114"/>
      <c r="S1391" s="113"/>
      <c r="T1391" s="112"/>
      <c r="U1391" s="114"/>
      <c r="V1391" s="113"/>
      <c r="W1391" s="112"/>
      <c r="X1391" s="113"/>
    </row>
    <row r="1392" spans="1:24" x14ac:dyDescent="0.25">
      <c r="A1392" s="77"/>
      <c r="B1392" s="80"/>
      <c r="C1392" s="22"/>
      <c r="D1392" s="22"/>
      <c r="E1392" s="21"/>
      <c r="F1392" s="21"/>
      <c r="G1392" s="11"/>
      <c r="I1392" s="9"/>
      <c r="L1392" s="1"/>
      <c r="M1392" s="112"/>
      <c r="N1392" s="112"/>
      <c r="O1392" s="112"/>
      <c r="P1392" s="113"/>
      <c r="Q1392" s="112"/>
      <c r="R1392" s="114"/>
      <c r="S1392" s="113"/>
      <c r="T1392" s="112"/>
      <c r="U1392" s="114"/>
      <c r="V1392" s="113"/>
      <c r="W1392" s="112"/>
      <c r="X1392" s="113"/>
    </row>
    <row r="1393" spans="1:24" x14ac:dyDescent="0.25">
      <c r="A1393" s="77"/>
      <c r="B1393" s="80"/>
      <c r="C1393" s="22"/>
      <c r="D1393" s="22"/>
      <c r="E1393" s="21"/>
      <c r="F1393" s="21"/>
      <c r="G1393" s="11"/>
      <c r="I1393" s="9"/>
      <c r="L1393" s="1"/>
      <c r="M1393" s="112"/>
      <c r="N1393" s="112"/>
      <c r="O1393" s="112"/>
      <c r="P1393" s="113"/>
      <c r="Q1393" s="112"/>
      <c r="R1393" s="114"/>
      <c r="S1393" s="113"/>
      <c r="T1393" s="112"/>
      <c r="U1393" s="114"/>
      <c r="V1393" s="113"/>
      <c r="W1393" s="112"/>
      <c r="X1393" s="113"/>
    </row>
    <row r="1394" spans="1:24" x14ac:dyDescent="0.25">
      <c r="A1394" s="77"/>
      <c r="B1394" s="80"/>
      <c r="C1394" s="22"/>
      <c r="D1394" s="22"/>
      <c r="E1394" s="21"/>
      <c r="F1394" s="21"/>
      <c r="G1394" s="11"/>
      <c r="I1394" s="9"/>
      <c r="L1394" s="1"/>
      <c r="M1394" s="112"/>
      <c r="N1394" s="112"/>
      <c r="O1394" s="112"/>
      <c r="P1394" s="113"/>
      <c r="Q1394" s="112"/>
      <c r="R1394" s="114"/>
      <c r="S1394" s="113"/>
      <c r="T1394" s="112"/>
      <c r="U1394" s="114"/>
      <c r="V1394" s="113"/>
      <c r="W1394" s="112"/>
      <c r="X1394" s="113"/>
    </row>
    <row r="1395" spans="1:24" x14ac:dyDescent="0.25">
      <c r="A1395" s="77"/>
      <c r="B1395" s="80"/>
      <c r="C1395" s="22"/>
      <c r="D1395" s="22"/>
      <c r="E1395" s="21"/>
      <c r="F1395" s="21"/>
      <c r="G1395" s="11"/>
      <c r="I1395" s="9"/>
      <c r="L1395" s="1"/>
      <c r="M1395" s="112"/>
      <c r="N1395" s="112"/>
      <c r="O1395" s="112"/>
      <c r="P1395" s="113"/>
      <c r="Q1395" s="112"/>
      <c r="R1395" s="114"/>
      <c r="S1395" s="113"/>
      <c r="T1395" s="112"/>
      <c r="U1395" s="114"/>
      <c r="V1395" s="113"/>
      <c r="W1395" s="112"/>
      <c r="X1395" s="113"/>
    </row>
    <row r="1396" spans="1:24" x14ac:dyDescent="0.25">
      <c r="A1396" s="77"/>
      <c r="B1396" s="80"/>
      <c r="C1396" s="22"/>
      <c r="D1396" s="22"/>
      <c r="E1396" s="21"/>
      <c r="F1396" s="21"/>
      <c r="G1396" s="11"/>
      <c r="I1396" s="9"/>
      <c r="L1396" s="1"/>
      <c r="M1396" s="112"/>
      <c r="N1396" s="112"/>
      <c r="O1396" s="112"/>
      <c r="P1396" s="113"/>
      <c r="Q1396" s="112"/>
      <c r="R1396" s="114"/>
      <c r="S1396" s="113"/>
      <c r="T1396" s="112"/>
      <c r="U1396" s="114"/>
      <c r="V1396" s="113"/>
      <c r="W1396" s="112"/>
      <c r="X1396" s="113"/>
    </row>
    <row r="1397" spans="1:24" x14ac:dyDescent="0.25">
      <c r="A1397" s="77"/>
      <c r="B1397" s="80"/>
      <c r="C1397" s="22"/>
      <c r="D1397" s="22"/>
      <c r="E1397" s="21"/>
      <c r="F1397" s="21"/>
      <c r="G1397" s="11"/>
      <c r="I1397" s="9"/>
      <c r="L1397" s="1"/>
      <c r="M1397" s="112"/>
      <c r="N1397" s="112"/>
      <c r="O1397" s="112"/>
      <c r="P1397" s="113"/>
      <c r="Q1397" s="112"/>
      <c r="R1397" s="114"/>
      <c r="S1397" s="113"/>
      <c r="T1397" s="112"/>
      <c r="U1397" s="114"/>
      <c r="V1397" s="113"/>
      <c r="W1397" s="112"/>
      <c r="X1397" s="113"/>
    </row>
    <row r="1398" spans="1:24" x14ac:dyDescent="0.25">
      <c r="A1398" s="77"/>
      <c r="B1398" s="80"/>
      <c r="C1398" s="22"/>
      <c r="D1398" s="22"/>
      <c r="E1398" s="21"/>
      <c r="F1398" s="21"/>
      <c r="G1398" s="11"/>
      <c r="I1398" s="9"/>
      <c r="L1398" s="1"/>
      <c r="M1398" s="112"/>
      <c r="N1398" s="112"/>
      <c r="O1398" s="112"/>
      <c r="P1398" s="113"/>
      <c r="Q1398" s="112"/>
      <c r="R1398" s="114"/>
      <c r="S1398" s="113"/>
      <c r="T1398" s="112"/>
      <c r="U1398" s="114"/>
      <c r="V1398" s="113"/>
      <c r="W1398" s="112"/>
      <c r="X1398" s="113"/>
    </row>
    <row r="1399" spans="1:24" x14ac:dyDescent="0.25">
      <c r="A1399" s="77"/>
      <c r="B1399" s="80"/>
      <c r="C1399" s="22"/>
      <c r="D1399" s="22"/>
      <c r="E1399" s="21"/>
      <c r="F1399" s="21"/>
      <c r="G1399" s="11"/>
      <c r="I1399" s="9"/>
      <c r="L1399" s="1"/>
      <c r="M1399" s="112"/>
      <c r="N1399" s="112"/>
      <c r="O1399" s="112"/>
      <c r="P1399" s="113"/>
      <c r="Q1399" s="112"/>
      <c r="R1399" s="114"/>
      <c r="S1399" s="113"/>
      <c r="T1399" s="112"/>
      <c r="U1399" s="114"/>
      <c r="V1399" s="113"/>
      <c r="W1399" s="112"/>
      <c r="X1399" s="113"/>
    </row>
    <row r="1400" spans="1:24" x14ac:dyDescent="0.25">
      <c r="A1400" s="77"/>
      <c r="B1400" s="80"/>
      <c r="C1400" s="22"/>
      <c r="D1400" s="22"/>
      <c r="E1400" s="21"/>
      <c r="F1400" s="21"/>
      <c r="G1400" s="11"/>
      <c r="I1400" s="9"/>
      <c r="L1400" s="1"/>
      <c r="M1400" s="112"/>
      <c r="N1400" s="112"/>
      <c r="O1400" s="112"/>
      <c r="P1400" s="113"/>
      <c r="Q1400" s="112"/>
      <c r="R1400" s="114"/>
      <c r="S1400" s="113"/>
      <c r="T1400" s="112"/>
      <c r="U1400" s="114"/>
      <c r="V1400" s="113"/>
      <c r="W1400" s="112"/>
      <c r="X1400" s="113"/>
    </row>
    <row r="1401" spans="1:24" x14ac:dyDescent="0.25">
      <c r="A1401" s="77"/>
      <c r="B1401" s="80"/>
      <c r="C1401" s="22"/>
      <c r="D1401" s="22"/>
      <c r="E1401" s="21"/>
      <c r="F1401" s="21"/>
      <c r="G1401" s="11"/>
      <c r="I1401" s="9"/>
      <c r="L1401" s="1"/>
      <c r="M1401" s="112"/>
      <c r="N1401" s="112"/>
      <c r="O1401" s="112"/>
      <c r="P1401" s="113"/>
      <c r="Q1401" s="112"/>
      <c r="R1401" s="114"/>
      <c r="S1401" s="113"/>
      <c r="T1401" s="112"/>
      <c r="U1401" s="114"/>
      <c r="V1401" s="113"/>
      <c r="W1401" s="112"/>
      <c r="X1401" s="113"/>
    </row>
    <row r="1402" spans="1:24" x14ac:dyDescent="0.25">
      <c r="A1402" s="77"/>
      <c r="B1402" s="80"/>
      <c r="C1402" s="22"/>
      <c r="D1402" s="22"/>
      <c r="E1402" s="21"/>
      <c r="F1402" s="21"/>
      <c r="G1402" s="11"/>
      <c r="I1402" s="9"/>
      <c r="L1402" s="1"/>
      <c r="M1402" s="112"/>
      <c r="N1402" s="112"/>
      <c r="O1402" s="112"/>
      <c r="P1402" s="113"/>
      <c r="Q1402" s="112"/>
      <c r="R1402" s="114"/>
      <c r="S1402" s="113"/>
      <c r="T1402" s="112"/>
      <c r="U1402" s="114"/>
      <c r="V1402" s="113"/>
      <c r="W1402" s="112"/>
      <c r="X1402" s="113"/>
    </row>
    <row r="1403" spans="1:24" x14ac:dyDescent="0.25">
      <c r="A1403" s="77"/>
      <c r="B1403" s="80"/>
      <c r="C1403" s="22"/>
      <c r="D1403" s="22"/>
      <c r="E1403" s="21"/>
      <c r="F1403" s="21"/>
      <c r="G1403" s="11"/>
      <c r="I1403" s="9"/>
      <c r="L1403" s="1"/>
      <c r="M1403" s="112"/>
      <c r="N1403" s="112"/>
      <c r="O1403" s="112"/>
      <c r="P1403" s="113"/>
      <c r="Q1403" s="112"/>
      <c r="R1403" s="114"/>
      <c r="S1403" s="113"/>
      <c r="T1403" s="112"/>
      <c r="U1403" s="114"/>
      <c r="V1403" s="113"/>
      <c r="W1403" s="112"/>
      <c r="X1403" s="113"/>
    </row>
    <row r="1404" spans="1:24" x14ac:dyDescent="0.25">
      <c r="A1404" s="77"/>
      <c r="B1404" s="80"/>
      <c r="C1404" s="22"/>
      <c r="D1404" s="22"/>
      <c r="E1404" s="21"/>
      <c r="F1404" s="21"/>
      <c r="G1404" s="11"/>
      <c r="I1404" s="9"/>
      <c r="L1404" s="1"/>
      <c r="M1404" s="112"/>
      <c r="N1404" s="112"/>
      <c r="O1404" s="112"/>
      <c r="P1404" s="113"/>
      <c r="Q1404" s="112"/>
      <c r="R1404" s="114"/>
      <c r="S1404" s="113"/>
      <c r="T1404" s="112"/>
      <c r="U1404" s="114"/>
      <c r="V1404" s="113"/>
      <c r="W1404" s="112"/>
      <c r="X1404" s="113"/>
    </row>
    <row r="1405" spans="1:24" x14ac:dyDescent="0.25">
      <c r="A1405" s="77"/>
      <c r="B1405" s="80"/>
      <c r="C1405" s="22"/>
      <c r="D1405" s="22"/>
      <c r="E1405" s="21"/>
      <c r="F1405" s="21"/>
      <c r="G1405" s="11"/>
      <c r="I1405" s="9"/>
      <c r="L1405" s="1"/>
      <c r="M1405" s="112"/>
      <c r="N1405" s="112"/>
      <c r="O1405" s="112"/>
      <c r="P1405" s="113"/>
      <c r="Q1405" s="112"/>
      <c r="R1405" s="114"/>
      <c r="S1405" s="113"/>
      <c r="T1405" s="112"/>
      <c r="U1405" s="114"/>
      <c r="V1405" s="113"/>
      <c r="W1405" s="112"/>
      <c r="X1405" s="113"/>
    </row>
    <row r="1406" spans="1:24" x14ac:dyDescent="0.25">
      <c r="A1406" s="77"/>
      <c r="B1406" s="80"/>
      <c r="C1406" s="22"/>
      <c r="D1406" s="22"/>
      <c r="E1406" s="21"/>
      <c r="F1406" s="21"/>
      <c r="G1406" s="11"/>
      <c r="I1406" s="9"/>
      <c r="L1406" s="1"/>
      <c r="M1406" s="112"/>
      <c r="N1406" s="112"/>
      <c r="O1406" s="112"/>
      <c r="P1406" s="113"/>
      <c r="Q1406" s="112"/>
      <c r="R1406" s="114"/>
      <c r="S1406" s="113"/>
      <c r="T1406" s="112"/>
      <c r="U1406" s="114"/>
      <c r="V1406" s="113"/>
      <c r="W1406" s="112"/>
      <c r="X1406" s="113"/>
    </row>
    <row r="1407" spans="1:24" x14ac:dyDescent="0.25">
      <c r="A1407" s="77"/>
      <c r="B1407" s="80"/>
      <c r="C1407" s="22"/>
      <c r="D1407" s="22"/>
      <c r="E1407" s="21"/>
      <c r="F1407" s="21"/>
      <c r="G1407" s="11"/>
      <c r="I1407" s="9"/>
      <c r="L1407" s="1"/>
      <c r="M1407" s="112"/>
      <c r="N1407" s="112"/>
      <c r="O1407" s="112"/>
      <c r="P1407" s="113"/>
      <c r="Q1407" s="112"/>
      <c r="R1407" s="114"/>
      <c r="S1407" s="113"/>
      <c r="T1407" s="112"/>
      <c r="U1407" s="114"/>
      <c r="V1407" s="113"/>
      <c r="W1407" s="112"/>
      <c r="X1407" s="113"/>
    </row>
    <row r="1408" spans="1:24" x14ac:dyDescent="0.25">
      <c r="A1408" s="77"/>
      <c r="B1408" s="80"/>
      <c r="C1408" s="22"/>
      <c r="D1408" s="22"/>
      <c r="E1408" s="21"/>
      <c r="F1408" s="21"/>
      <c r="G1408" s="11"/>
      <c r="I1408" s="9"/>
      <c r="L1408" s="1"/>
      <c r="M1408" s="112"/>
      <c r="N1408" s="112"/>
      <c r="O1408" s="112"/>
      <c r="P1408" s="113"/>
      <c r="Q1408" s="112"/>
      <c r="R1408" s="114"/>
      <c r="S1408" s="113"/>
      <c r="T1408" s="112"/>
      <c r="U1408" s="114"/>
      <c r="V1408" s="113"/>
      <c r="W1408" s="112"/>
      <c r="X1408" s="113"/>
    </row>
    <row r="1409" spans="1:24" x14ac:dyDescent="0.25">
      <c r="A1409" s="77"/>
      <c r="B1409" s="80"/>
      <c r="C1409" s="22"/>
      <c r="D1409" s="22"/>
      <c r="E1409" s="21"/>
      <c r="F1409" s="21"/>
      <c r="G1409" s="11"/>
      <c r="I1409" s="9"/>
      <c r="L1409" s="1"/>
      <c r="M1409" s="112"/>
      <c r="N1409" s="112"/>
      <c r="O1409" s="112"/>
      <c r="P1409" s="113"/>
      <c r="Q1409" s="112"/>
      <c r="R1409" s="114"/>
      <c r="S1409" s="113"/>
      <c r="T1409" s="112"/>
      <c r="U1409" s="114"/>
      <c r="V1409" s="113"/>
      <c r="W1409" s="112"/>
      <c r="X1409" s="113"/>
    </row>
    <row r="1410" spans="1:24" x14ac:dyDescent="0.25">
      <c r="A1410" s="77"/>
      <c r="B1410" s="80"/>
      <c r="C1410" s="22"/>
      <c r="D1410" s="22"/>
      <c r="E1410" s="21"/>
      <c r="F1410" s="21"/>
      <c r="G1410" s="11"/>
      <c r="I1410" s="9"/>
      <c r="L1410" s="1"/>
      <c r="M1410" s="112"/>
      <c r="N1410" s="112"/>
      <c r="O1410" s="112"/>
      <c r="P1410" s="113"/>
      <c r="Q1410" s="112"/>
      <c r="R1410" s="114"/>
      <c r="S1410" s="113"/>
      <c r="T1410" s="112"/>
      <c r="U1410" s="114"/>
      <c r="V1410" s="113"/>
      <c r="W1410" s="112"/>
      <c r="X1410" s="113"/>
    </row>
    <row r="1411" spans="1:24" x14ac:dyDescent="0.25">
      <c r="A1411" s="77"/>
      <c r="B1411" s="80"/>
      <c r="C1411" s="22"/>
      <c r="D1411" s="22"/>
      <c r="E1411" s="21"/>
      <c r="F1411" s="21"/>
      <c r="G1411" s="11"/>
      <c r="I1411" s="9"/>
      <c r="L1411" s="1"/>
      <c r="M1411" s="112"/>
      <c r="N1411" s="112"/>
      <c r="O1411" s="112"/>
      <c r="P1411" s="113"/>
      <c r="Q1411" s="112"/>
      <c r="R1411" s="114"/>
      <c r="S1411" s="113"/>
      <c r="T1411" s="112"/>
      <c r="U1411" s="114"/>
      <c r="V1411" s="113"/>
      <c r="W1411" s="112"/>
      <c r="X1411" s="113"/>
    </row>
    <row r="1412" spans="1:24" x14ac:dyDescent="0.25">
      <c r="A1412" s="77"/>
      <c r="B1412" s="80"/>
      <c r="C1412" s="22"/>
      <c r="D1412" s="22"/>
      <c r="E1412" s="21"/>
      <c r="F1412" s="21"/>
      <c r="G1412" s="11"/>
      <c r="I1412" s="9"/>
      <c r="L1412" s="1"/>
      <c r="M1412" s="112"/>
      <c r="N1412" s="112"/>
      <c r="O1412" s="112"/>
      <c r="P1412" s="113"/>
      <c r="Q1412" s="112"/>
      <c r="R1412" s="114"/>
      <c r="S1412" s="113"/>
      <c r="T1412" s="112"/>
      <c r="U1412" s="114"/>
      <c r="V1412" s="113"/>
      <c r="W1412" s="112"/>
      <c r="X1412" s="113"/>
    </row>
    <row r="1413" spans="1:24" x14ac:dyDescent="0.25">
      <c r="A1413" s="77"/>
      <c r="B1413" s="80"/>
      <c r="C1413" s="22"/>
      <c r="D1413" s="22"/>
      <c r="E1413" s="21"/>
      <c r="F1413" s="21"/>
      <c r="G1413" s="11"/>
      <c r="I1413" s="9"/>
      <c r="L1413" s="1"/>
      <c r="M1413" s="112"/>
      <c r="N1413" s="112"/>
      <c r="O1413" s="112"/>
      <c r="P1413" s="113"/>
      <c r="Q1413" s="112"/>
      <c r="R1413" s="114"/>
      <c r="S1413" s="113"/>
      <c r="T1413" s="112"/>
      <c r="U1413" s="114"/>
      <c r="V1413" s="113"/>
      <c r="W1413" s="112"/>
      <c r="X1413" s="113"/>
    </row>
    <row r="1414" spans="1:24" x14ac:dyDescent="0.25">
      <c r="A1414" s="77"/>
      <c r="B1414" s="80"/>
      <c r="C1414" s="22"/>
      <c r="D1414" s="22"/>
      <c r="E1414" s="21"/>
      <c r="F1414" s="21"/>
      <c r="G1414" s="11"/>
      <c r="I1414" s="9"/>
      <c r="L1414" s="1"/>
      <c r="M1414" s="112"/>
      <c r="N1414" s="112"/>
      <c r="O1414" s="112"/>
      <c r="P1414" s="113"/>
      <c r="Q1414" s="112"/>
      <c r="R1414" s="114"/>
      <c r="S1414" s="113"/>
      <c r="T1414" s="112"/>
      <c r="U1414" s="114"/>
      <c r="V1414" s="113"/>
      <c r="W1414" s="112"/>
      <c r="X1414" s="113"/>
    </row>
    <row r="1415" spans="1:24" x14ac:dyDescent="0.25">
      <c r="A1415" s="77"/>
      <c r="B1415" s="80"/>
      <c r="C1415" s="22"/>
      <c r="D1415" s="22"/>
      <c r="E1415" s="21"/>
      <c r="F1415" s="21"/>
      <c r="G1415" s="11"/>
      <c r="I1415" s="9"/>
      <c r="L1415" s="1"/>
      <c r="M1415" s="112"/>
      <c r="N1415" s="112"/>
      <c r="O1415" s="112"/>
      <c r="P1415" s="113"/>
      <c r="Q1415" s="112"/>
      <c r="R1415" s="114"/>
      <c r="S1415" s="113"/>
      <c r="T1415" s="112"/>
      <c r="U1415" s="114"/>
      <c r="V1415" s="113"/>
      <c r="W1415" s="112"/>
      <c r="X1415" s="113"/>
    </row>
    <row r="1416" spans="1:24" x14ac:dyDescent="0.25">
      <c r="A1416" s="77"/>
      <c r="B1416" s="80"/>
      <c r="C1416" s="22"/>
      <c r="D1416" s="22"/>
      <c r="E1416" s="21"/>
      <c r="F1416" s="21"/>
      <c r="G1416" s="11"/>
      <c r="I1416" s="9"/>
      <c r="L1416" s="1"/>
      <c r="M1416" s="112"/>
      <c r="N1416" s="112"/>
      <c r="O1416" s="112"/>
      <c r="P1416" s="113"/>
      <c r="Q1416" s="112"/>
      <c r="R1416" s="114"/>
      <c r="S1416" s="113"/>
      <c r="T1416" s="112"/>
      <c r="U1416" s="114"/>
      <c r="V1416" s="113"/>
      <c r="W1416" s="112"/>
      <c r="X1416" s="113"/>
    </row>
    <row r="1417" spans="1:24" x14ac:dyDescent="0.25">
      <c r="A1417" s="77"/>
      <c r="B1417" s="80"/>
      <c r="C1417" s="22"/>
      <c r="D1417" s="22"/>
      <c r="E1417" s="21"/>
      <c r="F1417" s="21"/>
      <c r="G1417" s="11"/>
      <c r="I1417" s="9"/>
      <c r="L1417" s="1"/>
      <c r="M1417" s="112"/>
      <c r="N1417" s="112"/>
      <c r="O1417" s="112"/>
      <c r="P1417" s="113"/>
      <c r="Q1417" s="112"/>
      <c r="R1417" s="114"/>
      <c r="S1417" s="113"/>
      <c r="T1417" s="112"/>
      <c r="U1417" s="114"/>
      <c r="V1417" s="113"/>
      <c r="W1417" s="112"/>
      <c r="X1417" s="113"/>
    </row>
    <row r="1418" spans="1:24" x14ac:dyDescent="0.25">
      <c r="A1418" s="77"/>
      <c r="B1418" s="80"/>
      <c r="C1418" s="22"/>
      <c r="D1418" s="22"/>
      <c r="E1418" s="21"/>
      <c r="F1418" s="21"/>
      <c r="G1418" s="11"/>
      <c r="I1418" s="9"/>
      <c r="L1418" s="1"/>
      <c r="M1418" s="112"/>
      <c r="N1418" s="112"/>
      <c r="O1418" s="112"/>
      <c r="P1418" s="113"/>
      <c r="Q1418" s="112"/>
      <c r="R1418" s="114"/>
      <c r="S1418" s="113"/>
      <c r="T1418" s="112"/>
      <c r="U1418" s="114"/>
      <c r="V1418" s="113"/>
      <c r="W1418" s="112"/>
      <c r="X1418" s="113"/>
    </row>
    <row r="1419" spans="1:24" x14ac:dyDescent="0.25">
      <c r="A1419" s="77"/>
      <c r="B1419" s="80"/>
      <c r="C1419" s="22"/>
      <c r="D1419" s="22"/>
      <c r="E1419" s="21"/>
      <c r="F1419" s="21"/>
      <c r="G1419" s="11"/>
      <c r="I1419" s="9"/>
      <c r="L1419" s="1"/>
      <c r="M1419" s="112"/>
      <c r="N1419" s="112"/>
      <c r="O1419" s="112"/>
      <c r="P1419" s="113"/>
      <c r="Q1419" s="112"/>
      <c r="R1419" s="114"/>
      <c r="S1419" s="113"/>
      <c r="T1419" s="112"/>
      <c r="U1419" s="114"/>
      <c r="V1419" s="113"/>
      <c r="W1419" s="112"/>
      <c r="X1419" s="113"/>
    </row>
    <row r="1420" spans="1:24" x14ac:dyDescent="0.25">
      <c r="A1420" s="77"/>
      <c r="B1420" s="80"/>
      <c r="C1420" s="22"/>
      <c r="D1420" s="22"/>
      <c r="E1420" s="21"/>
      <c r="F1420" s="21"/>
      <c r="G1420" s="11"/>
      <c r="I1420" s="9"/>
      <c r="L1420" s="1"/>
      <c r="M1420" s="112"/>
      <c r="N1420" s="112"/>
      <c r="O1420" s="112"/>
      <c r="P1420" s="113"/>
      <c r="Q1420" s="112"/>
      <c r="R1420" s="114"/>
      <c r="S1420" s="113"/>
      <c r="T1420" s="112"/>
      <c r="U1420" s="114"/>
      <c r="V1420" s="113"/>
      <c r="W1420" s="112"/>
      <c r="X1420" s="113"/>
    </row>
    <row r="1421" spans="1:24" x14ac:dyDescent="0.25">
      <c r="A1421" s="77"/>
      <c r="B1421" s="80"/>
      <c r="C1421" s="22"/>
      <c r="D1421" s="22"/>
      <c r="E1421" s="21"/>
      <c r="F1421" s="21"/>
      <c r="G1421" s="11"/>
      <c r="I1421" s="9"/>
      <c r="L1421" s="1"/>
      <c r="M1421" s="112"/>
      <c r="N1421" s="112"/>
      <c r="O1421" s="112"/>
      <c r="P1421" s="113"/>
      <c r="Q1421" s="112"/>
      <c r="R1421" s="114"/>
      <c r="S1421" s="113"/>
      <c r="T1421" s="112"/>
      <c r="U1421" s="114"/>
      <c r="V1421" s="113"/>
      <c r="W1421" s="112"/>
      <c r="X1421" s="113"/>
    </row>
    <row r="1422" spans="1:24" x14ac:dyDescent="0.25">
      <c r="A1422" s="77"/>
      <c r="B1422" s="80"/>
      <c r="C1422" s="22"/>
      <c r="D1422" s="22"/>
      <c r="E1422" s="21"/>
      <c r="F1422" s="21"/>
      <c r="G1422" s="11"/>
      <c r="I1422" s="9"/>
      <c r="L1422" s="1"/>
      <c r="M1422" s="112"/>
      <c r="N1422" s="112"/>
      <c r="O1422" s="112"/>
      <c r="P1422" s="113"/>
      <c r="Q1422" s="112"/>
      <c r="R1422" s="114"/>
      <c r="S1422" s="113"/>
      <c r="T1422" s="112"/>
      <c r="U1422" s="114"/>
      <c r="V1422" s="113"/>
      <c r="W1422" s="112"/>
      <c r="X1422" s="113"/>
    </row>
    <row r="1423" spans="1:24" x14ac:dyDescent="0.25">
      <c r="A1423" s="77"/>
      <c r="B1423" s="80"/>
      <c r="C1423" s="22"/>
      <c r="D1423" s="22"/>
      <c r="E1423" s="21"/>
      <c r="F1423" s="21"/>
      <c r="G1423" s="11"/>
      <c r="I1423" s="9"/>
      <c r="L1423" s="1"/>
      <c r="M1423" s="112"/>
      <c r="N1423" s="112"/>
      <c r="O1423" s="112"/>
      <c r="P1423" s="113"/>
      <c r="Q1423" s="112"/>
      <c r="R1423" s="114"/>
      <c r="S1423" s="113"/>
      <c r="T1423" s="112"/>
      <c r="U1423" s="114"/>
      <c r="V1423" s="113"/>
      <c r="W1423" s="112"/>
      <c r="X1423" s="113"/>
    </row>
    <row r="1424" spans="1:24" x14ac:dyDescent="0.25">
      <c r="A1424" s="77"/>
      <c r="B1424" s="80"/>
      <c r="C1424" s="22"/>
      <c r="D1424" s="22"/>
      <c r="E1424" s="21"/>
      <c r="F1424" s="21"/>
      <c r="G1424" s="11"/>
      <c r="I1424" s="9"/>
      <c r="L1424" s="1"/>
      <c r="M1424" s="112"/>
      <c r="N1424" s="112"/>
      <c r="O1424" s="112"/>
      <c r="P1424" s="113"/>
      <c r="Q1424" s="112"/>
      <c r="R1424" s="114"/>
      <c r="S1424" s="113"/>
      <c r="T1424" s="112"/>
      <c r="U1424" s="114"/>
      <c r="V1424" s="113"/>
      <c r="W1424" s="112"/>
      <c r="X1424" s="113"/>
    </row>
    <row r="1425" spans="1:24" x14ac:dyDescent="0.25">
      <c r="A1425" s="77"/>
      <c r="B1425" s="80"/>
      <c r="C1425" s="22"/>
      <c r="D1425" s="22"/>
      <c r="E1425" s="21"/>
      <c r="F1425" s="21"/>
      <c r="G1425" s="11"/>
      <c r="I1425" s="9"/>
      <c r="L1425" s="1"/>
      <c r="M1425" s="112"/>
      <c r="N1425" s="112"/>
      <c r="O1425" s="112"/>
      <c r="P1425" s="113"/>
      <c r="Q1425" s="112"/>
      <c r="R1425" s="114"/>
      <c r="S1425" s="113"/>
      <c r="T1425" s="112"/>
      <c r="U1425" s="114"/>
      <c r="V1425" s="113"/>
      <c r="W1425" s="112"/>
      <c r="X1425" s="113"/>
    </row>
    <row r="1426" spans="1:24" x14ac:dyDescent="0.25">
      <c r="A1426" s="77"/>
      <c r="B1426" s="80"/>
      <c r="C1426" s="22"/>
      <c r="D1426" s="22"/>
      <c r="E1426" s="21"/>
      <c r="F1426" s="21"/>
      <c r="G1426" s="11"/>
      <c r="I1426" s="9"/>
      <c r="L1426" s="1"/>
      <c r="M1426" s="112"/>
      <c r="N1426" s="112"/>
      <c r="O1426" s="112"/>
      <c r="P1426" s="113"/>
      <c r="Q1426" s="112"/>
      <c r="R1426" s="114"/>
      <c r="S1426" s="113"/>
      <c r="T1426" s="112"/>
      <c r="U1426" s="114"/>
      <c r="V1426" s="113"/>
      <c r="W1426" s="112"/>
      <c r="X1426" s="113"/>
    </row>
    <row r="1427" spans="1:24" x14ac:dyDescent="0.25">
      <c r="A1427" s="77"/>
      <c r="B1427" s="80"/>
      <c r="C1427" s="22"/>
      <c r="D1427" s="22"/>
      <c r="E1427" s="21"/>
      <c r="F1427" s="21"/>
      <c r="G1427" s="11"/>
      <c r="I1427" s="9"/>
      <c r="L1427" s="1"/>
      <c r="M1427" s="112"/>
      <c r="N1427" s="112"/>
      <c r="O1427" s="112"/>
      <c r="P1427" s="113"/>
      <c r="Q1427" s="112"/>
      <c r="R1427" s="114"/>
      <c r="S1427" s="113"/>
      <c r="T1427" s="112"/>
      <c r="U1427" s="114"/>
      <c r="V1427" s="113"/>
      <c r="W1427" s="112"/>
      <c r="X1427" s="113"/>
    </row>
    <row r="1428" spans="1:24" x14ac:dyDescent="0.25">
      <c r="A1428" s="77"/>
      <c r="B1428" s="80"/>
      <c r="C1428" s="22"/>
      <c r="D1428" s="22"/>
      <c r="E1428" s="21"/>
      <c r="F1428" s="21"/>
      <c r="G1428" s="11"/>
      <c r="I1428" s="9"/>
      <c r="L1428" s="1"/>
      <c r="M1428" s="112"/>
      <c r="N1428" s="112"/>
      <c r="O1428" s="112"/>
      <c r="P1428" s="113"/>
      <c r="Q1428" s="112"/>
      <c r="R1428" s="114"/>
      <c r="S1428" s="113"/>
      <c r="T1428" s="112"/>
      <c r="U1428" s="114"/>
      <c r="V1428" s="113"/>
      <c r="W1428" s="112"/>
      <c r="X1428" s="113"/>
    </row>
    <row r="1429" spans="1:24" x14ac:dyDescent="0.25">
      <c r="A1429" s="77"/>
      <c r="B1429" s="80"/>
      <c r="C1429" s="22"/>
      <c r="D1429" s="22"/>
      <c r="E1429" s="21"/>
      <c r="F1429" s="21"/>
      <c r="G1429" s="11"/>
      <c r="I1429" s="9"/>
      <c r="L1429" s="1"/>
      <c r="M1429" s="112"/>
      <c r="N1429" s="112"/>
      <c r="O1429" s="112"/>
      <c r="P1429" s="113"/>
      <c r="Q1429" s="112"/>
      <c r="R1429" s="114"/>
      <c r="S1429" s="113"/>
      <c r="T1429" s="112"/>
      <c r="U1429" s="114"/>
      <c r="V1429" s="113"/>
      <c r="W1429" s="112"/>
      <c r="X1429" s="113"/>
    </row>
    <row r="1430" spans="1:24" x14ac:dyDescent="0.25">
      <c r="A1430" s="77"/>
      <c r="B1430" s="80"/>
      <c r="C1430" s="22"/>
      <c r="D1430" s="22"/>
      <c r="E1430" s="21"/>
      <c r="F1430" s="21"/>
      <c r="G1430" s="11"/>
      <c r="I1430" s="9"/>
      <c r="L1430" s="1"/>
      <c r="M1430" s="112"/>
      <c r="N1430" s="112"/>
      <c r="O1430" s="112"/>
      <c r="P1430" s="113"/>
      <c r="Q1430" s="112"/>
      <c r="R1430" s="114"/>
      <c r="S1430" s="113"/>
      <c r="T1430" s="112"/>
      <c r="U1430" s="114"/>
      <c r="V1430" s="113"/>
      <c r="W1430" s="112"/>
      <c r="X1430" s="113"/>
    </row>
    <row r="1431" spans="1:24" x14ac:dyDescent="0.25">
      <c r="A1431" s="77"/>
      <c r="B1431" s="80"/>
      <c r="C1431" s="22"/>
      <c r="D1431" s="22"/>
      <c r="E1431" s="21"/>
      <c r="F1431" s="21"/>
      <c r="G1431" s="11"/>
      <c r="I1431" s="9"/>
      <c r="L1431" s="1"/>
      <c r="M1431" s="112"/>
      <c r="N1431" s="112"/>
      <c r="O1431" s="112"/>
      <c r="P1431" s="113"/>
      <c r="Q1431" s="112"/>
      <c r="R1431" s="114"/>
      <c r="S1431" s="113"/>
      <c r="T1431" s="112"/>
      <c r="U1431" s="114"/>
      <c r="V1431" s="113"/>
      <c r="W1431" s="112"/>
      <c r="X1431" s="113"/>
    </row>
    <row r="1432" spans="1:24" x14ac:dyDescent="0.25">
      <c r="A1432" s="77"/>
      <c r="B1432" s="80"/>
      <c r="C1432" s="22"/>
      <c r="D1432" s="22"/>
      <c r="E1432" s="21"/>
      <c r="F1432" s="21"/>
      <c r="G1432" s="11"/>
      <c r="I1432" s="9"/>
      <c r="L1432" s="1"/>
      <c r="M1432" s="112"/>
      <c r="N1432" s="112"/>
      <c r="O1432" s="112"/>
      <c r="P1432" s="113"/>
      <c r="Q1432" s="112"/>
      <c r="R1432" s="114"/>
      <c r="S1432" s="113"/>
      <c r="T1432" s="112"/>
      <c r="U1432" s="114"/>
      <c r="V1432" s="113"/>
      <c r="W1432" s="112"/>
      <c r="X1432" s="113"/>
    </row>
    <row r="1433" spans="1:24" x14ac:dyDescent="0.25">
      <c r="A1433" s="77"/>
      <c r="B1433" s="80"/>
      <c r="C1433" s="22"/>
      <c r="D1433" s="22"/>
      <c r="E1433" s="21"/>
      <c r="F1433" s="21"/>
      <c r="G1433" s="11"/>
      <c r="I1433" s="9"/>
      <c r="L1433" s="1"/>
      <c r="M1433" s="112"/>
      <c r="N1433" s="112"/>
      <c r="O1433" s="112"/>
      <c r="P1433" s="113"/>
      <c r="Q1433" s="112"/>
      <c r="R1433" s="114"/>
      <c r="S1433" s="113"/>
      <c r="T1433" s="112"/>
      <c r="U1433" s="114"/>
      <c r="V1433" s="113"/>
      <c r="W1433" s="112"/>
      <c r="X1433" s="113"/>
    </row>
    <row r="1434" spans="1:24" x14ac:dyDescent="0.25">
      <c r="A1434" s="77"/>
      <c r="B1434" s="80"/>
      <c r="C1434" s="22"/>
      <c r="D1434" s="22"/>
      <c r="E1434" s="21"/>
      <c r="F1434" s="21"/>
      <c r="G1434" s="11"/>
      <c r="I1434" s="9"/>
      <c r="L1434" s="1"/>
      <c r="M1434" s="112"/>
      <c r="N1434" s="112"/>
      <c r="O1434" s="112"/>
      <c r="P1434" s="113"/>
      <c r="Q1434" s="112"/>
      <c r="R1434" s="114"/>
      <c r="S1434" s="113"/>
      <c r="T1434" s="112"/>
      <c r="U1434" s="114"/>
      <c r="V1434" s="113"/>
      <c r="W1434" s="112"/>
      <c r="X1434" s="113"/>
    </row>
    <row r="1435" spans="1:24" x14ac:dyDescent="0.25">
      <c r="A1435" s="77"/>
      <c r="B1435" s="80"/>
      <c r="C1435" s="22"/>
      <c r="D1435" s="22"/>
      <c r="E1435" s="21"/>
      <c r="F1435" s="21"/>
      <c r="G1435" s="11"/>
      <c r="I1435" s="9"/>
      <c r="L1435" s="1"/>
      <c r="M1435" s="112"/>
      <c r="N1435" s="112"/>
      <c r="O1435" s="112"/>
      <c r="P1435" s="113"/>
      <c r="Q1435" s="112"/>
      <c r="R1435" s="114"/>
      <c r="S1435" s="113"/>
      <c r="T1435" s="112"/>
      <c r="U1435" s="114"/>
      <c r="V1435" s="113"/>
      <c r="W1435" s="112"/>
      <c r="X1435" s="113"/>
    </row>
    <row r="1436" spans="1:24" x14ac:dyDescent="0.25">
      <c r="A1436" s="77"/>
      <c r="B1436" s="80"/>
      <c r="C1436" s="22"/>
      <c r="D1436" s="22"/>
      <c r="E1436" s="21"/>
      <c r="F1436" s="21"/>
      <c r="G1436" s="11"/>
      <c r="I1436" s="9"/>
      <c r="L1436" s="1"/>
      <c r="M1436" s="112"/>
      <c r="N1436" s="112"/>
      <c r="O1436" s="112"/>
      <c r="P1436" s="113"/>
      <c r="Q1436" s="112"/>
      <c r="R1436" s="114"/>
      <c r="S1436" s="113"/>
      <c r="T1436" s="112"/>
      <c r="U1436" s="114"/>
      <c r="V1436" s="113"/>
      <c r="W1436" s="112"/>
      <c r="X1436" s="113"/>
    </row>
    <row r="1437" spans="1:24" x14ac:dyDescent="0.25">
      <c r="A1437" s="77"/>
      <c r="B1437" s="80"/>
      <c r="C1437" s="22"/>
      <c r="D1437" s="22"/>
      <c r="E1437" s="21"/>
      <c r="F1437" s="21"/>
      <c r="G1437" s="11"/>
      <c r="I1437" s="9"/>
      <c r="L1437" s="1"/>
      <c r="M1437" s="112"/>
      <c r="N1437" s="112"/>
      <c r="O1437" s="112"/>
      <c r="P1437" s="113"/>
      <c r="Q1437" s="112"/>
      <c r="R1437" s="114"/>
      <c r="S1437" s="113"/>
      <c r="T1437" s="112"/>
      <c r="U1437" s="114"/>
      <c r="V1437" s="113"/>
      <c r="W1437" s="112"/>
      <c r="X1437" s="113"/>
    </row>
    <row r="1438" spans="1:24" x14ac:dyDescent="0.25">
      <c r="A1438" s="77"/>
      <c r="B1438" s="80"/>
      <c r="C1438" s="22"/>
      <c r="D1438" s="22"/>
      <c r="E1438" s="21"/>
      <c r="F1438" s="21"/>
      <c r="G1438" s="11"/>
      <c r="I1438" s="9"/>
      <c r="L1438" s="1"/>
      <c r="M1438" s="112"/>
      <c r="N1438" s="112"/>
      <c r="O1438" s="112"/>
      <c r="P1438" s="113"/>
      <c r="Q1438" s="112"/>
      <c r="R1438" s="114"/>
      <c r="S1438" s="113"/>
      <c r="T1438" s="112"/>
      <c r="U1438" s="114"/>
      <c r="V1438" s="113"/>
      <c r="W1438" s="112"/>
      <c r="X1438" s="113"/>
    </row>
    <row r="1439" spans="1:24" x14ac:dyDescent="0.25">
      <c r="A1439" s="77"/>
      <c r="B1439" s="80"/>
      <c r="C1439" s="22"/>
      <c r="D1439" s="22"/>
      <c r="E1439" s="21"/>
      <c r="F1439" s="21"/>
      <c r="G1439" s="11"/>
      <c r="I1439" s="9"/>
      <c r="L1439" s="1"/>
      <c r="M1439" s="112"/>
      <c r="N1439" s="112"/>
      <c r="O1439" s="112"/>
      <c r="P1439" s="113"/>
      <c r="Q1439" s="112"/>
      <c r="R1439" s="114"/>
      <c r="S1439" s="113"/>
      <c r="T1439" s="112"/>
      <c r="U1439" s="114"/>
      <c r="V1439" s="113"/>
      <c r="W1439" s="112"/>
      <c r="X1439" s="113"/>
    </row>
    <row r="1440" spans="1:24" x14ac:dyDescent="0.25">
      <c r="A1440" s="77"/>
      <c r="B1440" s="80"/>
      <c r="C1440" s="22"/>
      <c r="D1440" s="22"/>
      <c r="E1440" s="21"/>
      <c r="F1440" s="21"/>
      <c r="G1440" s="11"/>
      <c r="I1440" s="9"/>
      <c r="L1440" s="1"/>
      <c r="M1440" s="112"/>
      <c r="N1440" s="112"/>
      <c r="O1440" s="112"/>
      <c r="P1440" s="113"/>
      <c r="Q1440" s="112"/>
      <c r="R1440" s="114"/>
      <c r="S1440" s="113"/>
      <c r="T1440" s="112"/>
      <c r="U1440" s="114"/>
      <c r="V1440" s="113"/>
      <c r="W1440" s="112"/>
      <c r="X1440" s="113"/>
    </row>
    <row r="1441" spans="1:24" x14ac:dyDescent="0.25">
      <c r="A1441" s="77"/>
      <c r="B1441" s="80"/>
      <c r="C1441" s="22"/>
      <c r="D1441" s="22"/>
      <c r="E1441" s="21"/>
      <c r="F1441" s="21"/>
      <c r="G1441" s="11"/>
      <c r="I1441" s="9"/>
      <c r="L1441" s="1"/>
      <c r="M1441" s="112"/>
      <c r="N1441" s="112"/>
      <c r="O1441" s="112"/>
      <c r="P1441" s="113"/>
      <c r="Q1441" s="112"/>
      <c r="R1441" s="114"/>
      <c r="S1441" s="113"/>
      <c r="T1441" s="112"/>
      <c r="U1441" s="114"/>
      <c r="V1441" s="113"/>
      <c r="W1441" s="112"/>
      <c r="X1441" s="113"/>
    </row>
    <row r="1442" spans="1:24" x14ac:dyDescent="0.25">
      <c r="A1442" s="77"/>
      <c r="B1442" s="80"/>
      <c r="C1442" s="22"/>
      <c r="D1442" s="22"/>
      <c r="E1442" s="21"/>
      <c r="F1442" s="21"/>
      <c r="G1442" s="11"/>
      <c r="I1442" s="9"/>
      <c r="L1442" s="1"/>
      <c r="M1442" s="112"/>
      <c r="N1442" s="112"/>
      <c r="O1442" s="112"/>
      <c r="P1442" s="113"/>
      <c r="Q1442" s="112"/>
      <c r="R1442" s="114"/>
      <c r="S1442" s="113"/>
      <c r="T1442" s="112"/>
      <c r="U1442" s="114"/>
      <c r="V1442" s="113"/>
      <c r="W1442" s="112"/>
      <c r="X1442" s="113"/>
    </row>
    <row r="1443" spans="1:24" x14ac:dyDescent="0.25">
      <c r="A1443" s="77"/>
      <c r="B1443" s="80"/>
      <c r="C1443" s="22"/>
      <c r="D1443" s="22"/>
      <c r="E1443" s="21"/>
      <c r="F1443" s="21"/>
      <c r="G1443" s="11"/>
      <c r="I1443" s="9"/>
      <c r="L1443" s="1"/>
      <c r="M1443" s="112"/>
      <c r="N1443" s="112"/>
      <c r="O1443" s="112"/>
      <c r="P1443" s="113"/>
      <c r="Q1443" s="112"/>
      <c r="R1443" s="114"/>
      <c r="S1443" s="113"/>
      <c r="T1443" s="112"/>
      <c r="U1443" s="114"/>
      <c r="V1443" s="113"/>
      <c r="W1443" s="112"/>
      <c r="X1443" s="113"/>
    </row>
    <row r="1444" spans="1:24" x14ac:dyDescent="0.25">
      <c r="A1444" s="77"/>
      <c r="B1444" s="80"/>
      <c r="C1444" s="22"/>
      <c r="D1444" s="22"/>
      <c r="E1444" s="21"/>
      <c r="F1444" s="21"/>
      <c r="G1444" s="11"/>
      <c r="I1444" s="9"/>
      <c r="L1444" s="1"/>
      <c r="M1444" s="112"/>
      <c r="N1444" s="112"/>
      <c r="O1444" s="112"/>
      <c r="P1444" s="113"/>
      <c r="Q1444" s="112"/>
      <c r="R1444" s="114"/>
      <c r="S1444" s="113"/>
      <c r="T1444" s="112"/>
      <c r="U1444" s="114"/>
      <c r="V1444" s="113"/>
      <c r="W1444" s="112"/>
      <c r="X1444" s="113"/>
    </row>
    <row r="1445" spans="1:24" x14ac:dyDescent="0.25">
      <c r="A1445" s="77"/>
      <c r="B1445" s="80"/>
      <c r="C1445" s="22"/>
      <c r="D1445" s="22"/>
      <c r="E1445" s="21"/>
      <c r="F1445" s="21"/>
      <c r="G1445" s="11"/>
      <c r="I1445" s="9"/>
      <c r="L1445" s="1"/>
      <c r="M1445" s="112"/>
      <c r="N1445" s="112"/>
      <c r="O1445" s="112"/>
      <c r="P1445" s="113"/>
      <c r="Q1445" s="112"/>
      <c r="R1445" s="114"/>
      <c r="S1445" s="113"/>
      <c r="T1445" s="112"/>
      <c r="U1445" s="114"/>
      <c r="V1445" s="113"/>
      <c r="W1445" s="112"/>
      <c r="X1445" s="113"/>
    </row>
    <row r="1446" spans="1:24" x14ac:dyDescent="0.25">
      <c r="A1446" s="77"/>
      <c r="B1446" s="80"/>
      <c r="C1446" s="22"/>
      <c r="D1446" s="22"/>
      <c r="E1446" s="21"/>
      <c r="F1446" s="21"/>
      <c r="G1446" s="11"/>
      <c r="I1446" s="9"/>
      <c r="L1446" s="1"/>
      <c r="M1446" s="112"/>
      <c r="N1446" s="112"/>
      <c r="O1446" s="112"/>
      <c r="P1446" s="113"/>
      <c r="Q1446" s="112"/>
      <c r="R1446" s="114"/>
      <c r="S1446" s="113"/>
      <c r="T1446" s="112"/>
      <c r="U1446" s="114"/>
      <c r="V1446" s="113"/>
      <c r="W1446" s="112"/>
      <c r="X1446" s="113"/>
    </row>
    <row r="1447" spans="1:24" x14ac:dyDescent="0.25">
      <c r="A1447" s="77"/>
      <c r="B1447" s="80"/>
      <c r="C1447" s="22"/>
      <c r="D1447" s="22"/>
      <c r="E1447" s="21"/>
      <c r="F1447" s="21"/>
      <c r="G1447" s="11"/>
      <c r="I1447" s="9"/>
      <c r="L1447" s="1"/>
      <c r="M1447" s="112"/>
      <c r="N1447" s="112"/>
      <c r="O1447" s="112"/>
      <c r="P1447" s="113"/>
      <c r="Q1447" s="112"/>
      <c r="R1447" s="114"/>
      <c r="S1447" s="113"/>
      <c r="T1447" s="112"/>
      <c r="U1447" s="114"/>
      <c r="V1447" s="113"/>
      <c r="W1447" s="112"/>
      <c r="X1447" s="113"/>
    </row>
    <row r="1448" spans="1:24" x14ac:dyDescent="0.25">
      <c r="A1448" s="77"/>
      <c r="B1448" s="80"/>
      <c r="C1448" s="22"/>
      <c r="D1448" s="22"/>
      <c r="E1448" s="21"/>
      <c r="F1448" s="21"/>
      <c r="G1448" s="11"/>
      <c r="I1448" s="9"/>
      <c r="L1448" s="1"/>
      <c r="M1448" s="112"/>
      <c r="N1448" s="112"/>
      <c r="O1448" s="112"/>
      <c r="P1448" s="113"/>
      <c r="Q1448" s="112"/>
      <c r="R1448" s="114"/>
      <c r="S1448" s="113"/>
      <c r="T1448" s="112"/>
      <c r="U1448" s="114"/>
      <c r="V1448" s="113"/>
      <c r="W1448" s="112"/>
      <c r="X1448" s="113"/>
    </row>
    <row r="1449" spans="1:24" x14ac:dyDescent="0.25">
      <c r="A1449" s="77"/>
      <c r="B1449" s="80"/>
      <c r="C1449" s="22"/>
      <c r="D1449" s="22"/>
      <c r="E1449" s="21"/>
      <c r="F1449" s="21"/>
      <c r="G1449" s="11"/>
      <c r="I1449" s="9"/>
      <c r="L1449" s="1"/>
      <c r="M1449" s="112"/>
      <c r="N1449" s="112"/>
      <c r="O1449" s="112"/>
      <c r="P1449" s="113"/>
      <c r="Q1449" s="112"/>
      <c r="R1449" s="114"/>
      <c r="S1449" s="113"/>
      <c r="T1449" s="112"/>
      <c r="U1449" s="114"/>
      <c r="V1449" s="113"/>
      <c r="W1449" s="112"/>
      <c r="X1449" s="113"/>
    </row>
    <row r="1450" spans="1:24" x14ac:dyDescent="0.25">
      <c r="A1450" s="77"/>
      <c r="B1450" s="80"/>
      <c r="C1450" s="22"/>
      <c r="D1450" s="22"/>
      <c r="E1450" s="21"/>
      <c r="F1450" s="21"/>
      <c r="G1450" s="11"/>
      <c r="I1450" s="9"/>
      <c r="L1450" s="1"/>
      <c r="M1450" s="112"/>
      <c r="N1450" s="112"/>
      <c r="O1450" s="112"/>
      <c r="P1450" s="113"/>
      <c r="Q1450" s="112"/>
      <c r="R1450" s="114"/>
      <c r="S1450" s="113"/>
      <c r="T1450" s="112"/>
      <c r="U1450" s="114"/>
      <c r="V1450" s="113"/>
      <c r="W1450" s="112"/>
      <c r="X1450" s="113"/>
    </row>
    <row r="1451" spans="1:24" x14ac:dyDescent="0.25">
      <c r="A1451" s="77"/>
      <c r="B1451" s="80"/>
      <c r="C1451" s="22"/>
      <c r="D1451" s="22"/>
      <c r="E1451" s="21"/>
      <c r="F1451" s="21"/>
      <c r="G1451" s="11"/>
      <c r="I1451" s="9"/>
      <c r="L1451" s="1"/>
      <c r="M1451" s="112"/>
      <c r="N1451" s="112"/>
      <c r="O1451" s="112"/>
      <c r="P1451" s="113"/>
      <c r="Q1451" s="112"/>
      <c r="R1451" s="114"/>
      <c r="S1451" s="113"/>
      <c r="T1451" s="112"/>
      <c r="U1451" s="114"/>
      <c r="V1451" s="113"/>
      <c r="W1451" s="112"/>
      <c r="X1451" s="113"/>
    </row>
    <row r="1452" spans="1:24" x14ac:dyDescent="0.25">
      <c r="A1452" s="77"/>
      <c r="B1452" s="80"/>
      <c r="C1452" s="22"/>
      <c r="D1452" s="22"/>
      <c r="E1452" s="21"/>
      <c r="F1452" s="21"/>
      <c r="G1452" s="11"/>
      <c r="I1452" s="9"/>
      <c r="L1452" s="1"/>
      <c r="M1452" s="112"/>
      <c r="N1452" s="112"/>
      <c r="O1452" s="112"/>
      <c r="P1452" s="113"/>
      <c r="Q1452" s="112"/>
      <c r="R1452" s="114"/>
      <c r="S1452" s="113"/>
      <c r="T1452" s="112"/>
      <c r="U1452" s="114"/>
      <c r="V1452" s="113"/>
      <c r="W1452" s="112"/>
      <c r="X1452" s="113"/>
    </row>
    <row r="1453" spans="1:24" x14ac:dyDescent="0.25">
      <c r="A1453" s="77"/>
      <c r="B1453" s="80"/>
      <c r="C1453" s="22"/>
      <c r="D1453" s="22"/>
      <c r="E1453" s="21"/>
      <c r="F1453" s="21"/>
      <c r="G1453" s="11"/>
      <c r="I1453" s="9"/>
      <c r="L1453" s="1"/>
      <c r="M1453" s="112"/>
      <c r="N1453" s="112"/>
      <c r="O1453" s="112"/>
      <c r="P1453" s="113"/>
      <c r="Q1453" s="112"/>
      <c r="R1453" s="114"/>
      <c r="S1453" s="113"/>
      <c r="T1453" s="112"/>
      <c r="U1453" s="114"/>
      <c r="V1453" s="113"/>
      <c r="W1453" s="112"/>
      <c r="X1453" s="113"/>
    </row>
    <row r="1454" spans="1:24" x14ac:dyDescent="0.25">
      <c r="A1454" s="77"/>
      <c r="B1454" s="80"/>
      <c r="C1454" s="22"/>
      <c r="D1454" s="22"/>
      <c r="E1454" s="21"/>
      <c r="F1454" s="21"/>
      <c r="G1454" s="11"/>
      <c r="I1454" s="9"/>
      <c r="L1454" s="1"/>
      <c r="M1454" s="112"/>
      <c r="N1454" s="112"/>
      <c r="O1454" s="112"/>
      <c r="P1454" s="113"/>
      <c r="Q1454" s="112"/>
      <c r="R1454" s="114"/>
      <c r="S1454" s="113"/>
      <c r="T1454" s="112"/>
      <c r="U1454" s="114"/>
      <c r="V1454" s="113"/>
      <c r="W1454" s="112"/>
      <c r="X1454" s="113"/>
    </row>
    <row r="1455" spans="1:24" x14ac:dyDescent="0.25">
      <c r="A1455" s="77"/>
      <c r="B1455" s="80"/>
      <c r="C1455" s="22"/>
      <c r="D1455" s="22"/>
      <c r="E1455" s="21"/>
      <c r="F1455" s="21"/>
      <c r="G1455" s="11"/>
      <c r="I1455" s="9"/>
      <c r="L1455" s="1"/>
      <c r="M1455" s="112"/>
      <c r="N1455" s="112"/>
      <c r="O1455" s="112"/>
      <c r="P1455" s="113"/>
      <c r="Q1455" s="112"/>
      <c r="R1455" s="114"/>
      <c r="S1455" s="113"/>
      <c r="T1455" s="112"/>
      <c r="U1455" s="114"/>
      <c r="V1455" s="113"/>
      <c r="W1455" s="112"/>
      <c r="X1455" s="113"/>
    </row>
    <row r="1456" spans="1:24" x14ac:dyDescent="0.25">
      <c r="A1456" s="77"/>
      <c r="B1456" s="80"/>
      <c r="C1456" s="22"/>
      <c r="D1456" s="22"/>
      <c r="E1456" s="21"/>
      <c r="F1456" s="21"/>
      <c r="G1456" s="11"/>
      <c r="I1456" s="9"/>
      <c r="L1456" s="1"/>
      <c r="M1456" s="112"/>
      <c r="N1456" s="112"/>
      <c r="O1456" s="112"/>
      <c r="P1456" s="113"/>
      <c r="Q1456" s="112"/>
      <c r="R1456" s="114"/>
      <c r="S1456" s="113"/>
      <c r="T1456" s="112"/>
      <c r="U1456" s="114"/>
      <c r="V1456" s="113"/>
      <c r="W1456" s="112"/>
      <c r="X1456" s="113"/>
    </row>
    <row r="1457" spans="1:24" x14ac:dyDescent="0.25">
      <c r="A1457" s="77"/>
      <c r="B1457" s="80"/>
      <c r="C1457" s="22"/>
      <c r="D1457" s="22"/>
      <c r="E1457" s="21"/>
      <c r="F1457" s="21"/>
      <c r="G1457" s="11"/>
      <c r="I1457" s="9"/>
      <c r="L1457" s="1"/>
      <c r="M1457" s="112"/>
      <c r="N1457" s="112"/>
      <c r="O1457" s="112"/>
      <c r="P1457" s="113"/>
      <c r="Q1457" s="112"/>
      <c r="R1457" s="114"/>
      <c r="S1457" s="113"/>
      <c r="T1457" s="112"/>
      <c r="U1457" s="114"/>
      <c r="V1457" s="113"/>
      <c r="W1457" s="112"/>
      <c r="X1457" s="113"/>
    </row>
    <row r="1458" spans="1:24" x14ac:dyDescent="0.25">
      <c r="A1458" s="77"/>
      <c r="B1458" s="80"/>
      <c r="C1458" s="22"/>
      <c r="D1458" s="22"/>
      <c r="E1458" s="21"/>
      <c r="F1458" s="21"/>
      <c r="G1458" s="11"/>
      <c r="I1458" s="9"/>
      <c r="L1458" s="1"/>
      <c r="M1458" s="112"/>
      <c r="N1458" s="112"/>
      <c r="O1458" s="112"/>
      <c r="P1458" s="113"/>
      <c r="Q1458" s="112"/>
      <c r="R1458" s="114"/>
      <c r="S1458" s="113"/>
      <c r="T1458" s="112"/>
      <c r="U1458" s="114"/>
      <c r="V1458" s="113"/>
      <c r="W1458" s="112"/>
      <c r="X1458" s="113"/>
    </row>
    <row r="1459" spans="1:24" x14ac:dyDescent="0.25">
      <c r="A1459" s="77"/>
      <c r="B1459" s="80"/>
      <c r="C1459" s="22"/>
      <c r="D1459" s="22"/>
      <c r="E1459" s="21"/>
      <c r="F1459" s="21"/>
      <c r="G1459" s="11"/>
      <c r="I1459" s="9"/>
      <c r="L1459" s="1"/>
      <c r="M1459" s="112"/>
      <c r="N1459" s="112"/>
      <c r="O1459" s="112"/>
      <c r="P1459" s="113"/>
      <c r="Q1459" s="112"/>
      <c r="R1459" s="114"/>
      <c r="S1459" s="113"/>
      <c r="T1459" s="112"/>
      <c r="U1459" s="114"/>
      <c r="V1459" s="113"/>
      <c r="W1459" s="112"/>
      <c r="X1459" s="113"/>
    </row>
    <row r="1460" spans="1:24" x14ac:dyDescent="0.25">
      <c r="A1460" s="77"/>
      <c r="B1460" s="80"/>
      <c r="C1460" s="22"/>
      <c r="D1460" s="22"/>
      <c r="E1460" s="21"/>
      <c r="F1460" s="21"/>
      <c r="G1460" s="11"/>
      <c r="I1460" s="9"/>
      <c r="L1460" s="1"/>
      <c r="M1460" s="112"/>
      <c r="N1460" s="112"/>
      <c r="O1460" s="112"/>
      <c r="P1460" s="113"/>
      <c r="Q1460" s="112"/>
      <c r="R1460" s="114"/>
      <c r="S1460" s="113"/>
      <c r="T1460" s="112"/>
      <c r="U1460" s="114"/>
      <c r="V1460" s="113"/>
      <c r="W1460" s="112"/>
      <c r="X1460" s="113"/>
    </row>
    <row r="1461" spans="1:24" x14ac:dyDescent="0.25">
      <c r="A1461" s="77"/>
      <c r="B1461" s="80"/>
      <c r="C1461" s="22"/>
      <c r="D1461" s="22"/>
      <c r="E1461" s="21"/>
      <c r="F1461" s="21"/>
      <c r="G1461" s="11"/>
      <c r="I1461" s="9"/>
      <c r="L1461" s="1"/>
      <c r="M1461" s="112"/>
      <c r="N1461" s="112"/>
      <c r="O1461" s="112"/>
      <c r="P1461" s="113"/>
      <c r="Q1461" s="112"/>
      <c r="R1461" s="114"/>
      <c r="S1461" s="113"/>
      <c r="T1461" s="112"/>
      <c r="U1461" s="114"/>
      <c r="V1461" s="113"/>
      <c r="W1461" s="112"/>
      <c r="X1461" s="113"/>
    </row>
    <row r="1462" spans="1:24" x14ac:dyDescent="0.25">
      <c r="A1462" s="77"/>
      <c r="B1462" s="80"/>
      <c r="C1462" s="22"/>
      <c r="D1462" s="22"/>
      <c r="E1462" s="21"/>
      <c r="F1462" s="21"/>
      <c r="G1462" s="11"/>
      <c r="I1462" s="9"/>
      <c r="L1462" s="1"/>
      <c r="M1462" s="112"/>
      <c r="N1462" s="112"/>
      <c r="O1462" s="112"/>
      <c r="P1462" s="113"/>
      <c r="Q1462" s="112"/>
      <c r="R1462" s="114"/>
      <c r="S1462" s="113"/>
      <c r="T1462" s="112"/>
      <c r="U1462" s="114"/>
      <c r="V1462" s="113"/>
      <c r="W1462" s="112"/>
      <c r="X1462" s="113"/>
    </row>
    <row r="1463" spans="1:24" x14ac:dyDescent="0.25">
      <c r="A1463" s="77"/>
      <c r="B1463" s="80"/>
      <c r="C1463" s="22"/>
      <c r="D1463" s="22"/>
      <c r="E1463" s="21"/>
      <c r="F1463" s="21"/>
      <c r="G1463" s="11"/>
      <c r="I1463" s="9"/>
      <c r="L1463" s="1"/>
      <c r="M1463" s="112"/>
      <c r="N1463" s="112"/>
      <c r="O1463" s="112"/>
      <c r="P1463" s="113"/>
      <c r="Q1463" s="112"/>
      <c r="R1463" s="114"/>
      <c r="S1463" s="113"/>
      <c r="T1463" s="112"/>
      <c r="U1463" s="114"/>
      <c r="V1463" s="113"/>
      <c r="W1463" s="112"/>
      <c r="X1463" s="113"/>
    </row>
    <row r="1464" spans="1:24" x14ac:dyDescent="0.25">
      <c r="A1464" s="77"/>
      <c r="B1464" s="80"/>
      <c r="C1464" s="22"/>
      <c r="D1464" s="22"/>
      <c r="E1464" s="21"/>
      <c r="F1464" s="21"/>
      <c r="G1464" s="11"/>
      <c r="I1464" s="9"/>
      <c r="L1464" s="1"/>
      <c r="M1464" s="112"/>
      <c r="N1464" s="112"/>
      <c r="O1464" s="112"/>
      <c r="P1464" s="113"/>
      <c r="Q1464" s="112"/>
      <c r="R1464" s="114"/>
      <c r="S1464" s="113"/>
      <c r="T1464" s="112"/>
      <c r="U1464" s="114"/>
      <c r="V1464" s="113"/>
      <c r="W1464" s="112"/>
      <c r="X1464" s="113"/>
    </row>
    <row r="1465" spans="1:24" x14ac:dyDescent="0.25">
      <c r="A1465" s="77"/>
      <c r="B1465" s="80"/>
      <c r="C1465" s="22"/>
      <c r="D1465" s="22"/>
      <c r="E1465" s="21"/>
      <c r="F1465" s="21"/>
      <c r="G1465" s="11"/>
      <c r="I1465" s="9"/>
      <c r="L1465" s="1"/>
      <c r="M1465" s="112"/>
      <c r="N1465" s="112"/>
      <c r="O1465" s="112"/>
      <c r="P1465" s="113"/>
      <c r="Q1465" s="112"/>
      <c r="R1465" s="114"/>
      <c r="S1465" s="113"/>
      <c r="T1465" s="112"/>
      <c r="U1465" s="114"/>
      <c r="V1465" s="113"/>
      <c r="W1465" s="112"/>
      <c r="X1465" s="113"/>
    </row>
    <row r="1466" spans="1:24" x14ac:dyDescent="0.25">
      <c r="A1466" s="77"/>
      <c r="B1466" s="80"/>
      <c r="C1466" s="22"/>
      <c r="D1466" s="22"/>
      <c r="E1466" s="21"/>
      <c r="F1466" s="21"/>
      <c r="G1466" s="11"/>
      <c r="I1466" s="9"/>
      <c r="L1466" s="1"/>
      <c r="M1466" s="112"/>
      <c r="N1466" s="112"/>
      <c r="O1466" s="112"/>
      <c r="P1466" s="113"/>
      <c r="Q1466" s="112"/>
      <c r="R1466" s="114"/>
      <c r="S1466" s="113"/>
      <c r="T1466" s="112"/>
      <c r="U1466" s="114"/>
      <c r="V1466" s="113"/>
      <c r="W1466" s="112"/>
      <c r="X1466" s="113"/>
    </row>
    <row r="1467" spans="1:24" x14ac:dyDescent="0.25">
      <c r="A1467" s="77"/>
      <c r="B1467" s="80"/>
      <c r="C1467" s="22"/>
      <c r="D1467" s="22"/>
      <c r="E1467" s="21"/>
      <c r="F1467" s="21"/>
      <c r="G1467" s="11"/>
      <c r="I1467" s="9"/>
      <c r="L1467" s="1"/>
      <c r="M1467" s="112"/>
      <c r="N1467" s="112"/>
      <c r="O1467" s="112"/>
      <c r="P1467" s="113"/>
      <c r="Q1467" s="112"/>
      <c r="R1467" s="114"/>
      <c r="S1467" s="113"/>
      <c r="T1467" s="112"/>
      <c r="U1467" s="114"/>
      <c r="V1467" s="113"/>
      <c r="W1467" s="112"/>
      <c r="X1467" s="113"/>
    </row>
    <row r="1468" spans="1:24" x14ac:dyDescent="0.25">
      <c r="A1468" s="77"/>
      <c r="B1468" s="80"/>
      <c r="C1468" s="22"/>
      <c r="D1468" s="22"/>
      <c r="E1468" s="21"/>
      <c r="F1468" s="21"/>
      <c r="G1468" s="11"/>
      <c r="I1468" s="9"/>
      <c r="L1468" s="1"/>
      <c r="M1468" s="112"/>
      <c r="N1468" s="112"/>
      <c r="O1468" s="112"/>
      <c r="P1468" s="113"/>
      <c r="Q1468" s="112"/>
      <c r="R1468" s="114"/>
      <c r="S1468" s="113"/>
      <c r="T1468" s="112"/>
      <c r="U1468" s="114"/>
      <c r="V1468" s="113"/>
      <c r="W1468" s="112"/>
      <c r="X1468" s="113"/>
    </row>
    <row r="1469" spans="1:24" x14ac:dyDescent="0.25">
      <c r="A1469" s="77"/>
      <c r="B1469" s="80"/>
      <c r="C1469" s="22"/>
      <c r="D1469" s="22"/>
      <c r="E1469" s="21"/>
      <c r="F1469" s="21"/>
      <c r="G1469" s="11"/>
      <c r="I1469" s="9"/>
      <c r="L1469" s="1"/>
      <c r="M1469" s="112"/>
      <c r="N1469" s="112"/>
      <c r="O1469" s="112"/>
      <c r="P1469" s="113"/>
      <c r="Q1469" s="112"/>
      <c r="R1469" s="114"/>
      <c r="S1469" s="113"/>
      <c r="T1469" s="112"/>
      <c r="U1469" s="114"/>
      <c r="V1469" s="113"/>
      <c r="W1469" s="112"/>
      <c r="X1469" s="113"/>
    </row>
    <row r="1470" spans="1:24" x14ac:dyDescent="0.25">
      <c r="A1470" s="77"/>
      <c r="B1470" s="80"/>
      <c r="C1470" s="22"/>
      <c r="D1470" s="22"/>
      <c r="E1470" s="21"/>
      <c r="F1470" s="21"/>
      <c r="G1470" s="11"/>
      <c r="I1470" s="9"/>
      <c r="L1470" s="1"/>
      <c r="M1470" s="112"/>
      <c r="N1470" s="112"/>
      <c r="O1470" s="112"/>
      <c r="P1470" s="113"/>
      <c r="Q1470" s="112"/>
      <c r="R1470" s="114"/>
      <c r="S1470" s="113"/>
      <c r="T1470" s="112"/>
      <c r="U1470" s="114"/>
      <c r="V1470" s="113"/>
      <c r="W1470" s="112"/>
      <c r="X1470" s="113"/>
    </row>
    <row r="1471" spans="1:24" x14ac:dyDescent="0.25">
      <c r="A1471" s="77"/>
      <c r="B1471" s="80"/>
      <c r="C1471" s="22"/>
      <c r="D1471" s="22"/>
      <c r="E1471" s="21"/>
      <c r="F1471" s="21"/>
      <c r="G1471" s="11"/>
      <c r="I1471" s="9"/>
      <c r="L1471" s="1"/>
      <c r="M1471" s="112"/>
      <c r="N1471" s="112"/>
      <c r="O1471" s="112"/>
      <c r="P1471" s="113"/>
      <c r="Q1471" s="112"/>
      <c r="R1471" s="114"/>
      <c r="S1471" s="113"/>
      <c r="T1471" s="112"/>
      <c r="U1471" s="114"/>
      <c r="V1471" s="113"/>
      <c r="W1471" s="112"/>
      <c r="X1471" s="113"/>
    </row>
    <row r="1472" spans="1:24" x14ac:dyDescent="0.25">
      <c r="A1472" s="77"/>
      <c r="B1472" s="80"/>
      <c r="C1472" s="22"/>
      <c r="D1472" s="22"/>
      <c r="E1472" s="21"/>
      <c r="F1472" s="21"/>
      <c r="G1472" s="11"/>
      <c r="I1472" s="9"/>
      <c r="L1472" s="1"/>
      <c r="M1472" s="112"/>
      <c r="N1472" s="112"/>
      <c r="O1472" s="112"/>
      <c r="P1472" s="113"/>
      <c r="Q1472" s="112"/>
      <c r="R1472" s="114"/>
      <c r="S1472" s="113"/>
      <c r="T1472" s="112"/>
      <c r="U1472" s="114"/>
      <c r="V1472" s="113"/>
      <c r="W1472" s="112"/>
      <c r="X1472" s="113"/>
    </row>
    <row r="1473" spans="1:24" x14ac:dyDescent="0.25">
      <c r="A1473" s="77"/>
      <c r="B1473" s="80"/>
      <c r="C1473" s="22"/>
      <c r="D1473" s="22"/>
      <c r="E1473" s="21"/>
      <c r="F1473" s="21"/>
      <c r="G1473" s="11"/>
      <c r="I1473" s="9"/>
      <c r="L1473" s="1"/>
      <c r="M1473" s="112"/>
      <c r="N1473" s="112"/>
      <c r="O1473" s="112"/>
      <c r="P1473" s="113"/>
      <c r="Q1473" s="112"/>
      <c r="R1473" s="114"/>
      <c r="S1473" s="113"/>
      <c r="T1473" s="112"/>
      <c r="U1473" s="114"/>
      <c r="V1473" s="113"/>
      <c r="W1473" s="112"/>
      <c r="X1473" s="113"/>
    </row>
    <row r="1474" spans="1:24" x14ac:dyDescent="0.25">
      <c r="A1474" s="77"/>
      <c r="B1474" s="80"/>
      <c r="C1474" s="22"/>
      <c r="D1474" s="22"/>
      <c r="E1474" s="21"/>
      <c r="F1474" s="21"/>
      <c r="G1474" s="11"/>
      <c r="I1474" s="9"/>
      <c r="L1474" s="1"/>
      <c r="M1474" s="112"/>
      <c r="N1474" s="112"/>
      <c r="O1474" s="112"/>
      <c r="P1474" s="113"/>
      <c r="Q1474" s="112"/>
      <c r="R1474" s="114"/>
      <c r="S1474" s="113"/>
      <c r="T1474" s="112"/>
      <c r="U1474" s="114"/>
      <c r="V1474" s="113"/>
      <c r="W1474" s="112"/>
      <c r="X1474" s="113"/>
    </row>
    <row r="1475" spans="1:24" x14ac:dyDescent="0.25">
      <c r="A1475" s="77"/>
      <c r="B1475" s="80"/>
      <c r="C1475" s="22"/>
      <c r="D1475" s="22"/>
      <c r="E1475" s="21"/>
      <c r="F1475" s="21"/>
      <c r="G1475" s="11"/>
      <c r="I1475" s="9"/>
      <c r="L1475" s="1"/>
      <c r="M1475" s="112"/>
      <c r="N1475" s="112"/>
      <c r="O1475" s="112"/>
      <c r="P1475" s="113"/>
      <c r="Q1475" s="112"/>
      <c r="R1475" s="114"/>
      <c r="S1475" s="113"/>
      <c r="T1475" s="112"/>
      <c r="U1475" s="114"/>
      <c r="V1475" s="113"/>
      <c r="W1475" s="112"/>
      <c r="X1475" s="113"/>
    </row>
    <row r="1476" spans="1:24" x14ac:dyDescent="0.25">
      <c r="A1476" s="77"/>
      <c r="B1476" s="80"/>
      <c r="C1476" s="22"/>
      <c r="D1476" s="22"/>
      <c r="E1476" s="21"/>
      <c r="F1476" s="21"/>
      <c r="G1476" s="11"/>
      <c r="I1476" s="9"/>
      <c r="L1476" s="1"/>
      <c r="M1476" s="112"/>
      <c r="N1476" s="112"/>
      <c r="O1476" s="112"/>
      <c r="P1476" s="113"/>
      <c r="Q1476" s="112"/>
      <c r="R1476" s="114"/>
      <c r="S1476" s="113"/>
      <c r="T1476" s="112"/>
      <c r="U1476" s="114"/>
      <c r="V1476" s="113"/>
      <c r="W1476" s="112"/>
      <c r="X1476" s="113"/>
    </row>
    <row r="1477" spans="1:24" x14ac:dyDescent="0.25">
      <c r="A1477" s="77"/>
      <c r="B1477" s="80"/>
      <c r="C1477" s="22"/>
      <c r="D1477" s="22"/>
      <c r="E1477" s="21"/>
      <c r="F1477" s="21"/>
      <c r="G1477" s="11"/>
      <c r="I1477" s="9"/>
      <c r="L1477" s="1"/>
      <c r="M1477" s="112"/>
      <c r="N1477" s="112"/>
      <c r="O1477" s="112"/>
      <c r="P1477" s="113"/>
      <c r="Q1477" s="112"/>
      <c r="R1477" s="114"/>
      <c r="S1477" s="113"/>
      <c r="T1477" s="112"/>
      <c r="U1477" s="114"/>
      <c r="V1477" s="113"/>
      <c r="W1477" s="112"/>
      <c r="X1477" s="113"/>
    </row>
    <row r="1478" spans="1:24" x14ac:dyDescent="0.25">
      <c r="A1478" s="77"/>
      <c r="B1478" s="80"/>
      <c r="C1478" s="22"/>
      <c r="D1478" s="22"/>
      <c r="E1478" s="21"/>
      <c r="F1478" s="21"/>
      <c r="G1478" s="11"/>
      <c r="I1478" s="9"/>
      <c r="L1478" s="1"/>
      <c r="M1478" s="112"/>
      <c r="N1478" s="112"/>
      <c r="O1478" s="112"/>
      <c r="P1478" s="113"/>
      <c r="Q1478" s="112"/>
      <c r="R1478" s="114"/>
      <c r="S1478" s="113"/>
      <c r="T1478" s="112"/>
      <c r="U1478" s="114"/>
      <c r="V1478" s="113"/>
      <c r="W1478" s="112"/>
      <c r="X1478" s="113"/>
    </row>
    <row r="1479" spans="1:24" x14ac:dyDescent="0.25">
      <c r="A1479" s="77"/>
      <c r="B1479" s="80"/>
      <c r="C1479" s="22"/>
      <c r="D1479" s="22"/>
      <c r="E1479" s="21"/>
      <c r="F1479" s="21"/>
      <c r="G1479" s="11"/>
      <c r="I1479" s="9"/>
      <c r="L1479" s="1"/>
      <c r="M1479" s="112"/>
      <c r="N1479" s="112"/>
      <c r="O1479" s="112"/>
      <c r="P1479" s="113"/>
      <c r="Q1479" s="112"/>
      <c r="R1479" s="114"/>
      <c r="S1479" s="113"/>
      <c r="T1479" s="112"/>
      <c r="U1479" s="114"/>
      <c r="V1479" s="113"/>
      <c r="W1479" s="112"/>
      <c r="X1479" s="113"/>
    </row>
    <row r="1480" spans="1:24" x14ac:dyDescent="0.25">
      <c r="A1480" s="77"/>
      <c r="B1480" s="80"/>
      <c r="C1480" s="22"/>
      <c r="D1480" s="22"/>
      <c r="E1480" s="21"/>
      <c r="F1480" s="21"/>
      <c r="G1480" s="11"/>
      <c r="I1480" s="9"/>
      <c r="L1480" s="1"/>
      <c r="M1480" s="112"/>
      <c r="N1480" s="112"/>
      <c r="O1480" s="112"/>
      <c r="P1480" s="113"/>
      <c r="Q1480" s="112"/>
      <c r="R1480" s="114"/>
      <c r="S1480" s="113"/>
      <c r="T1480" s="112"/>
      <c r="U1480" s="114"/>
      <c r="V1480" s="113"/>
      <c r="W1480" s="112"/>
      <c r="X1480" s="113"/>
    </row>
    <row r="1481" spans="1:24" x14ac:dyDescent="0.25">
      <c r="A1481" s="77"/>
      <c r="B1481" s="80"/>
      <c r="C1481" s="22"/>
      <c r="D1481" s="22"/>
      <c r="E1481" s="21"/>
      <c r="F1481" s="21"/>
      <c r="G1481" s="11"/>
      <c r="I1481" s="9"/>
      <c r="L1481" s="1"/>
      <c r="M1481" s="112"/>
      <c r="N1481" s="112"/>
      <c r="O1481" s="112"/>
      <c r="P1481" s="113"/>
      <c r="Q1481" s="112"/>
      <c r="R1481" s="114"/>
      <c r="S1481" s="113"/>
      <c r="T1481" s="112"/>
      <c r="U1481" s="114"/>
      <c r="V1481" s="113"/>
      <c r="W1481" s="112"/>
      <c r="X1481" s="113"/>
    </row>
    <row r="1482" spans="1:24" x14ac:dyDescent="0.25">
      <c r="A1482" s="77"/>
      <c r="B1482" s="80"/>
      <c r="C1482" s="22"/>
      <c r="D1482" s="22"/>
      <c r="E1482" s="21"/>
      <c r="F1482" s="21"/>
      <c r="G1482" s="11"/>
      <c r="I1482" s="9"/>
      <c r="L1482" s="1"/>
      <c r="M1482" s="112"/>
      <c r="N1482" s="112"/>
      <c r="O1482" s="112"/>
      <c r="P1482" s="113"/>
      <c r="Q1482" s="112"/>
      <c r="R1482" s="114"/>
      <c r="S1482" s="113"/>
      <c r="T1482" s="112"/>
      <c r="U1482" s="114"/>
      <c r="V1482" s="113"/>
      <c r="W1482" s="112"/>
      <c r="X1482" s="113"/>
    </row>
    <row r="1483" spans="1:24" x14ac:dyDescent="0.25">
      <c r="A1483" s="77"/>
      <c r="B1483" s="80"/>
      <c r="C1483" s="22"/>
      <c r="D1483" s="22"/>
      <c r="E1483" s="21"/>
      <c r="F1483" s="21"/>
      <c r="G1483" s="11"/>
      <c r="I1483" s="9"/>
      <c r="L1483" s="1"/>
      <c r="M1483" s="112"/>
      <c r="N1483" s="112"/>
      <c r="O1483" s="112"/>
      <c r="P1483" s="113"/>
      <c r="Q1483" s="112"/>
      <c r="R1483" s="114"/>
      <c r="S1483" s="113"/>
      <c r="T1483" s="112"/>
      <c r="U1483" s="114"/>
      <c r="V1483" s="113"/>
      <c r="W1483" s="112"/>
      <c r="X1483" s="113"/>
    </row>
    <row r="1484" spans="1:24" x14ac:dyDescent="0.25">
      <c r="A1484" s="77"/>
      <c r="B1484" s="80"/>
      <c r="C1484" s="22"/>
      <c r="D1484" s="22"/>
      <c r="E1484" s="21"/>
      <c r="F1484" s="21"/>
      <c r="G1484" s="11"/>
      <c r="I1484" s="9"/>
      <c r="L1484" s="1"/>
      <c r="M1484" s="112"/>
      <c r="N1484" s="112"/>
      <c r="O1484" s="112"/>
      <c r="P1484" s="113"/>
      <c r="Q1484" s="112"/>
      <c r="R1484" s="114"/>
      <c r="S1484" s="113"/>
      <c r="T1484" s="112"/>
      <c r="U1484" s="114"/>
      <c r="V1484" s="113"/>
      <c r="W1484" s="112"/>
      <c r="X1484" s="113"/>
    </row>
    <row r="1485" spans="1:24" x14ac:dyDescent="0.25">
      <c r="A1485" s="77"/>
      <c r="B1485" s="80"/>
      <c r="C1485" s="22"/>
      <c r="D1485" s="22"/>
      <c r="E1485" s="21"/>
      <c r="F1485" s="21"/>
      <c r="G1485" s="11"/>
      <c r="I1485" s="9"/>
      <c r="L1485" s="1"/>
      <c r="M1485" s="112"/>
      <c r="N1485" s="112"/>
      <c r="O1485" s="112"/>
      <c r="P1485" s="113"/>
      <c r="Q1485" s="112"/>
      <c r="R1485" s="114"/>
      <c r="S1485" s="113"/>
      <c r="T1485" s="112"/>
      <c r="U1485" s="114"/>
      <c r="V1485" s="113"/>
      <c r="W1485" s="112"/>
      <c r="X1485" s="113"/>
    </row>
    <row r="1486" spans="1:24" x14ac:dyDescent="0.25">
      <c r="A1486" s="77"/>
      <c r="B1486" s="80"/>
      <c r="C1486" s="22"/>
      <c r="D1486" s="22"/>
      <c r="E1486" s="21"/>
      <c r="F1486" s="21"/>
      <c r="G1486" s="11"/>
      <c r="I1486" s="9"/>
      <c r="L1486" s="1"/>
      <c r="M1486" s="112"/>
      <c r="N1486" s="112"/>
      <c r="O1486" s="112"/>
      <c r="P1486" s="113"/>
      <c r="Q1486" s="112"/>
      <c r="R1486" s="114"/>
      <c r="S1486" s="113"/>
      <c r="T1486" s="112"/>
      <c r="U1486" s="114"/>
      <c r="V1486" s="113"/>
      <c r="W1486" s="112"/>
      <c r="X1486" s="113"/>
    </row>
    <row r="1487" spans="1:24" x14ac:dyDescent="0.25">
      <c r="A1487" s="77"/>
      <c r="B1487" s="80"/>
      <c r="C1487" s="22"/>
      <c r="D1487" s="22"/>
      <c r="E1487" s="21"/>
      <c r="F1487" s="21"/>
      <c r="G1487" s="11"/>
      <c r="I1487" s="9"/>
      <c r="L1487" s="1"/>
      <c r="M1487" s="112"/>
      <c r="N1487" s="112"/>
      <c r="O1487" s="112"/>
      <c r="P1487" s="113"/>
      <c r="Q1487" s="112"/>
      <c r="R1487" s="114"/>
      <c r="S1487" s="113"/>
      <c r="T1487" s="112"/>
      <c r="U1487" s="114"/>
      <c r="V1487" s="113"/>
      <c r="W1487" s="112"/>
      <c r="X1487" s="113"/>
    </row>
    <row r="1488" spans="1:24" x14ac:dyDescent="0.25">
      <c r="A1488" s="77"/>
      <c r="B1488" s="80"/>
      <c r="C1488" s="22"/>
      <c r="D1488" s="22"/>
      <c r="E1488" s="21"/>
      <c r="F1488" s="21"/>
      <c r="G1488" s="11"/>
      <c r="I1488" s="9"/>
      <c r="L1488" s="1"/>
      <c r="M1488" s="112"/>
      <c r="N1488" s="112"/>
      <c r="O1488" s="112"/>
      <c r="P1488" s="113"/>
      <c r="Q1488" s="112"/>
      <c r="R1488" s="114"/>
      <c r="S1488" s="113"/>
      <c r="T1488" s="112"/>
      <c r="U1488" s="114"/>
      <c r="V1488" s="113"/>
      <c r="W1488" s="112"/>
      <c r="X1488" s="113"/>
    </row>
    <row r="1489" spans="1:24" x14ac:dyDescent="0.25">
      <c r="A1489" s="77"/>
      <c r="B1489" s="80"/>
      <c r="C1489" s="22"/>
      <c r="D1489" s="22"/>
      <c r="E1489" s="21"/>
      <c r="F1489" s="21"/>
      <c r="G1489" s="11"/>
      <c r="I1489" s="9"/>
      <c r="L1489" s="1"/>
      <c r="M1489" s="112"/>
      <c r="N1489" s="112"/>
      <c r="O1489" s="112"/>
      <c r="P1489" s="113"/>
      <c r="Q1489" s="112"/>
      <c r="R1489" s="114"/>
      <c r="S1489" s="113"/>
      <c r="T1489" s="112"/>
      <c r="U1489" s="114"/>
      <c r="V1489" s="113"/>
      <c r="W1489" s="112"/>
      <c r="X1489" s="113"/>
    </row>
    <row r="1490" spans="1:24" x14ac:dyDescent="0.25">
      <c r="A1490" s="77"/>
      <c r="B1490" s="80"/>
      <c r="C1490" s="22"/>
      <c r="D1490" s="22"/>
      <c r="E1490" s="21"/>
      <c r="F1490" s="21"/>
      <c r="G1490" s="11"/>
      <c r="I1490" s="9"/>
      <c r="L1490" s="1"/>
      <c r="M1490" s="112"/>
      <c r="N1490" s="112"/>
      <c r="O1490" s="112"/>
      <c r="P1490" s="113"/>
      <c r="Q1490" s="112"/>
      <c r="R1490" s="114"/>
      <c r="S1490" s="113"/>
      <c r="T1490" s="112"/>
      <c r="U1490" s="114"/>
      <c r="V1490" s="113"/>
      <c r="W1490" s="112"/>
      <c r="X1490" s="113"/>
    </row>
    <row r="1491" spans="1:24" x14ac:dyDescent="0.25">
      <c r="A1491" s="77"/>
      <c r="B1491" s="80"/>
      <c r="C1491" s="22"/>
      <c r="D1491" s="22"/>
      <c r="E1491" s="21"/>
      <c r="F1491" s="21"/>
      <c r="G1491" s="11"/>
      <c r="I1491" s="9"/>
      <c r="L1491" s="1"/>
      <c r="M1491" s="112"/>
      <c r="N1491" s="112"/>
      <c r="O1491" s="112"/>
      <c r="P1491" s="113"/>
      <c r="Q1491" s="112"/>
      <c r="R1491" s="114"/>
      <c r="S1491" s="113"/>
      <c r="T1491" s="112"/>
      <c r="U1491" s="114"/>
      <c r="V1491" s="113"/>
      <c r="W1491" s="112"/>
      <c r="X1491" s="113"/>
    </row>
    <row r="1492" spans="1:24" x14ac:dyDescent="0.25">
      <c r="A1492" s="77"/>
      <c r="B1492" s="80"/>
      <c r="C1492" s="22"/>
      <c r="D1492" s="22"/>
      <c r="E1492" s="21"/>
      <c r="F1492" s="21"/>
      <c r="G1492" s="11"/>
      <c r="I1492" s="9"/>
      <c r="L1492" s="1"/>
      <c r="M1492" s="112"/>
      <c r="N1492" s="112"/>
      <c r="O1492" s="112"/>
      <c r="P1492" s="113"/>
      <c r="Q1492" s="112"/>
      <c r="R1492" s="114"/>
      <c r="S1492" s="113"/>
      <c r="T1492" s="112"/>
      <c r="U1492" s="114"/>
      <c r="V1492" s="113"/>
      <c r="W1492" s="112"/>
      <c r="X1492" s="113"/>
    </row>
    <row r="1493" spans="1:24" x14ac:dyDescent="0.25">
      <c r="A1493" s="77"/>
      <c r="B1493" s="80"/>
      <c r="C1493" s="22"/>
      <c r="D1493" s="22"/>
      <c r="E1493" s="21"/>
      <c r="F1493" s="21"/>
      <c r="G1493" s="11"/>
      <c r="I1493" s="9"/>
      <c r="L1493" s="1"/>
      <c r="M1493" s="112"/>
      <c r="N1493" s="112"/>
      <c r="O1493" s="112"/>
      <c r="P1493" s="113"/>
      <c r="Q1493" s="112"/>
      <c r="R1493" s="114"/>
      <c r="S1493" s="113"/>
      <c r="T1493" s="112"/>
      <c r="U1493" s="114"/>
      <c r="V1493" s="113"/>
      <c r="W1493" s="112"/>
      <c r="X1493" s="113"/>
    </row>
    <row r="1494" spans="1:24" x14ac:dyDescent="0.25">
      <c r="A1494" s="77"/>
      <c r="B1494" s="80"/>
      <c r="C1494" s="22"/>
      <c r="D1494" s="22"/>
      <c r="E1494" s="21"/>
      <c r="F1494" s="21"/>
      <c r="G1494" s="11"/>
      <c r="I1494" s="9"/>
      <c r="L1494" s="1"/>
      <c r="M1494" s="112"/>
      <c r="N1494" s="112"/>
      <c r="O1494" s="112"/>
      <c r="P1494" s="113"/>
      <c r="Q1494" s="112"/>
      <c r="R1494" s="114"/>
      <c r="S1494" s="113"/>
      <c r="T1494" s="112"/>
      <c r="U1494" s="114"/>
      <c r="V1494" s="113"/>
      <c r="W1494" s="112"/>
      <c r="X1494" s="113"/>
    </row>
    <row r="1495" spans="1:24" x14ac:dyDescent="0.25">
      <c r="A1495" s="77"/>
      <c r="B1495" s="80"/>
      <c r="C1495" s="22"/>
      <c r="D1495" s="22"/>
      <c r="E1495" s="21"/>
      <c r="F1495" s="21"/>
      <c r="G1495" s="11"/>
      <c r="I1495" s="9"/>
      <c r="L1495" s="1"/>
      <c r="M1495" s="112"/>
      <c r="N1495" s="112"/>
      <c r="O1495" s="112"/>
      <c r="P1495" s="113"/>
      <c r="Q1495" s="112"/>
      <c r="R1495" s="114"/>
      <c r="S1495" s="113"/>
      <c r="T1495" s="112"/>
      <c r="U1495" s="114"/>
      <c r="V1495" s="113"/>
      <c r="W1495" s="112"/>
      <c r="X1495" s="113"/>
    </row>
    <row r="1496" spans="1:24" x14ac:dyDescent="0.25">
      <c r="A1496" s="77"/>
      <c r="B1496" s="80"/>
      <c r="C1496" s="22"/>
      <c r="D1496" s="22"/>
      <c r="E1496" s="21"/>
      <c r="F1496" s="21"/>
      <c r="G1496" s="11"/>
      <c r="I1496" s="9"/>
      <c r="L1496" s="1"/>
      <c r="M1496" s="112"/>
      <c r="N1496" s="112"/>
      <c r="O1496" s="112"/>
      <c r="P1496" s="113"/>
      <c r="Q1496" s="112"/>
      <c r="R1496" s="114"/>
      <c r="S1496" s="113"/>
      <c r="T1496" s="112"/>
      <c r="U1496" s="114"/>
      <c r="V1496" s="113"/>
      <c r="W1496" s="112"/>
      <c r="X1496" s="113"/>
    </row>
    <row r="1497" spans="1:24" x14ac:dyDescent="0.25">
      <c r="A1497" s="77"/>
      <c r="B1497" s="80"/>
      <c r="C1497" s="22"/>
      <c r="D1497" s="22"/>
      <c r="E1497" s="21"/>
      <c r="F1497" s="21"/>
      <c r="G1497" s="11"/>
      <c r="I1497" s="9"/>
      <c r="L1497" s="1"/>
      <c r="M1497" s="112"/>
      <c r="N1497" s="112"/>
      <c r="O1497" s="112"/>
      <c r="P1497" s="113"/>
      <c r="Q1497" s="112"/>
      <c r="R1497" s="114"/>
      <c r="S1497" s="113"/>
      <c r="T1497" s="112"/>
      <c r="U1497" s="114"/>
      <c r="V1497" s="113"/>
      <c r="W1497" s="112"/>
      <c r="X1497" s="113"/>
    </row>
    <row r="1498" spans="1:24" x14ac:dyDescent="0.25">
      <c r="A1498" s="77"/>
      <c r="B1498" s="80"/>
      <c r="C1498" s="22"/>
      <c r="D1498" s="22"/>
      <c r="E1498" s="21"/>
      <c r="F1498" s="21"/>
      <c r="G1498" s="11"/>
      <c r="I1498" s="9"/>
      <c r="L1498" s="1"/>
      <c r="M1498" s="112"/>
      <c r="N1498" s="112"/>
      <c r="O1498" s="112"/>
      <c r="P1498" s="113"/>
      <c r="Q1498" s="112"/>
      <c r="R1498" s="114"/>
      <c r="S1498" s="113"/>
      <c r="T1498" s="112"/>
      <c r="U1498" s="114"/>
      <c r="V1498" s="113"/>
      <c r="W1498" s="112"/>
      <c r="X1498" s="113"/>
    </row>
    <row r="1499" spans="1:24" x14ac:dyDescent="0.25">
      <c r="A1499" s="77"/>
      <c r="B1499" s="80"/>
      <c r="C1499" s="22"/>
      <c r="D1499" s="22"/>
      <c r="E1499" s="21"/>
      <c r="F1499" s="21"/>
      <c r="G1499" s="11"/>
      <c r="I1499" s="9"/>
      <c r="L1499" s="1"/>
      <c r="M1499" s="112"/>
      <c r="N1499" s="112"/>
      <c r="O1499" s="112"/>
      <c r="P1499" s="113"/>
      <c r="Q1499" s="112"/>
      <c r="R1499" s="114"/>
      <c r="S1499" s="113"/>
      <c r="T1499" s="112"/>
      <c r="U1499" s="114"/>
      <c r="V1499" s="113"/>
      <c r="W1499" s="112"/>
      <c r="X1499" s="113"/>
    </row>
    <row r="1500" spans="1:24" x14ac:dyDescent="0.25">
      <c r="A1500" s="77"/>
      <c r="B1500" s="80"/>
      <c r="C1500" s="22"/>
      <c r="D1500" s="22"/>
      <c r="E1500" s="21"/>
      <c r="F1500" s="21"/>
      <c r="G1500" s="11"/>
      <c r="I1500" s="9"/>
      <c r="L1500" s="1"/>
      <c r="M1500" s="112"/>
      <c r="N1500" s="112"/>
      <c r="O1500" s="112"/>
      <c r="P1500" s="113"/>
      <c r="Q1500" s="112"/>
      <c r="R1500" s="114"/>
      <c r="S1500" s="113"/>
      <c r="T1500" s="112"/>
      <c r="U1500" s="114"/>
      <c r="V1500" s="113"/>
      <c r="W1500" s="112"/>
      <c r="X1500" s="113"/>
    </row>
    <row r="1501" spans="1:24" x14ac:dyDescent="0.25">
      <c r="A1501" s="77"/>
      <c r="B1501" s="80"/>
      <c r="C1501" s="22"/>
      <c r="D1501" s="22"/>
      <c r="E1501" s="21"/>
      <c r="F1501" s="21"/>
      <c r="G1501" s="11"/>
      <c r="I1501" s="9"/>
      <c r="L1501" s="1"/>
      <c r="M1501" s="112"/>
      <c r="N1501" s="112"/>
      <c r="O1501" s="112"/>
      <c r="P1501" s="113"/>
      <c r="Q1501" s="112"/>
      <c r="R1501" s="114"/>
      <c r="S1501" s="113"/>
      <c r="T1501" s="112"/>
      <c r="U1501" s="114"/>
      <c r="V1501" s="113"/>
      <c r="W1501" s="112"/>
      <c r="X1501" s="113"/>
    </row>
    <row r="1502" spans="1:24" x14ac:dyDescent="0.25">
      <c r="A1502" s="77"/>
      <c r="B1502" s="80"/>
      <c r="C1502" s="22"/>
      <c r="D1502" s="22"/>
      <c r="E1502" s="21"/>
      <c r="F1502" s="21"/>
      <c r="G1502" s="11"/>
      <c r="I1502" s="9"/>
      <c r="L1502" s="1"/>
      <c r="M1502" s="112"/>
      <c r="N1502" s="112"/>
      <c r="O1502" s="112"/>
      <c r="P1502" s="113"/>
      <c r="Q1502" s="112"/>
      <c r="R1502" s="114"/>
      <c r="S1502" s="113"/>
      <c r="T1502" s="112"/>
      <c r="U1502" s="114"/>
      <c r="V1502" s="113"/>
      <c r="W1502" s="112"/>
      <c r="X1502" s="113"/>
    </row>
    <row r="1503" spans="1:24" x14ac:dyDescent="0.25">
      <c r="A1503" s="77"/>
      <c r="B1503" s="80"/>
      <c r="C1503" s="22"/>
      <c r="D1503" s="22"/>
      <c r="E1503" s="21"/>
      <c r="F1503" s="21"/>
      <c r="G1503" s="11"/>
      <c r="I1503" s="9"/>
      <c r="L1503" s="1"/>
      <c r="M1503" s="112"/>
      <c r="N1503" s="112"/>
      <c r="O1503" s="112"/>
      <c r="P1503" s="113"/>
      <c r="Q1503" s="112"/>
      <c r="R1503" s="114"/>
      <c r="S1503" s="113"/>
      <c r="T1503" s="112"/>
      <c r="U1503" s="114"/>
      <c r="V1503" s="113"/>
      <c r="W1503" s="112"/>
      <c r="X1503" s="113"/>
    </row>
    <row r="1504" spans="1:24" x14ac:dyDescent="0.25">
      <c r="A1504" s="77"/>
      <c r="B1504" s="80"/>
      <c r="C1504" s="22"/>
      <c r="D1504" s="22"/>
      <c r="E1504" s="21"/>
      <c r="F1504" s="21"/>
      <c r="G1504" s="11"/>
      <c r="I1504" s="9"/>
      <c r="L1504" s="1"/>
      <c r="M1504" s="112"/>
      <c r="N1504" s="112"/>
      <c r="O1504" s="112"/>
      <c r="P1504" s="113"/>
      <c r="Q1504" s="112"/>
      <c r="R1504" s="114"/>
      <c r="S1504" s="113"/>
      <c r="T1504" s="112"/>
      <c r="U1504" s="114"/>
      <c r="V1504" s="113"/>
      <c r="W1504" s="112"/>
      <c r="X1504" s="113"/>
    </row>
    <row r="1505" spans="1:24" x14ac:dyDescent="0.25">
      <c r="A1505" s="77"/>
      <c r="B1505" s="80"/>
      <c r="C1505" s="22"/>
      <c r="D1505" s="22"/>
      <c r="E1505" s="21"/>
      <c r="F1505" s="21"/>
      <c r="G1505" s="11"/>
      <c r="I1505" s="9"/>
      <c r="L1505" s="1"/>
      <c r="M1505" s="112"/>
      <c r="N1505" s="112"/>
      <c r="O1505" s="112"/>
      <c r="P1505" s="113"/>
      <c r="Q1505" s="112"/>
      <c r="R1505" s="114"/>
      <c r="S1505" s="113"/>
      <c r="T1505" s="112"/>
      <c r="U1505" s="114"/>
      <c r="V1505" s="113"/>
      <c r="W1505" s="112"/>
      <c r="X1505" s="113"/>
    </row>
    <row r="1506" spans="1:24" x14ac:dyDescent="0.25">
      <c r="A1506" s="77"/>
      <c r="B1506" s="80"/>
      <c r="C1506" s="22"/>
      <c r="D1506" s="22"/>
      <c r="E1506" s="21"/>
      <c r="F1506" s="21"/>
      <c r="G1506" s="11"/>
      <c r="I1506" s="9"/>
      <c r="L1506" s="1"/>
      <c r="M1506" s="112"/>
      <c r="N1506" s="112"/>
      <c r="O1506" s="112"/>
      <c r="P1506" s="113"/>
      <c r="Q1506" s="112"/>
      <c r="R1506" s="114"/>
      <c r="S1506" s="113"/>
      <c r="T1506" s="112"/>
      <c r="U1506" s="114"/>
      <c r="V1506" s="113"/>
      <c r="W1506" s="112"/>
      <c r="X1506" s="113"/>
    </row>
    <row r="1507" spans="1:24" x14ac:dyDescent="0.25">
      <c r="A1507" s="77"/>
      <c r="B1507" s="80"/>
      <c r="C1507" s="22"/>
      <c r="D1507" s="22"/>
      <c r="E1507" s="21"/>
      <c r="F1507" s="21"/>
      <c r="G1507" s="11"/>
      <c r="I1507" s="9"/>
      <c r="L1507" s="1"/>
      <c r="M1507" s="112"/>
      <c r="N1507" s="112"/>
      <c r="O1507" s="112"/>
      <c r="P1507" s="113"/>
      <c r="Q1507" s="112"/>
      <c r="R1507" s="114"/>
      <c r="S1507" s="113"/>
      <c r="T1507" s="112"/>
      <c r="U1507" s="114"/>
      <c r="V1507" s="113"/>
      <c r="W1507" s="112"/>
      <c r="X1507" s="113"/>
    </row>
    <row r="1508" spans="1:24" x14ac:dyDescent="0.25">
      <c r="A1508" s="77"/>
      <c r="B1508" s="80"/>
      <c r="C1508" s="22"/>
      <c r="D1508" s="22"/>
      <c r="E1508" s="21"/>
      <c r="F1508" s="21"/>
      <c r="G1508" s="11"/>
      <c r="I1508" s="9"/>
      <c r="L1508" s="1"/>
      <c r="M1508" s="112"/>
      <c r="N1508" s="112"/>
      <c r="O1508" s="112"/>
      <c r="P1508" s="113"/>
      <c r="Q1508" s="112"/>
      <c r="R1508" s="114"/>
      <c r="S1508" s="113"/>
      <c r="T1508" s="112"/>
      <c r="U1508" s="114"/>
      <c r="V1508" s="113"/>
      <c r="W1508" s="112"/>
      <c r="X1508" s="113"/>
    </row>
    <row r="1509" spans="1:24" x14ac:dyDescent="0.25">
      <c r="A1509" s="77"/>
      <c r="B1509" s="80"/>
      <c r="C1509" s="22"/>
      <c r="D1509" s="22"/>
      <c r="E1509" s="21"/>
      <c r="F1509" s="21"/>
      <c r="G1509" s="11"/>
      <c r="I1509" s="9"/>
      <c r="L1509" s="1"/>
      <c r="M1509" s="112"/>
      <c r="N1509" s="112"/>
      <c r="O1509" s="112"/>
      <c r="P1509" s="113"/>
      <c r="Q1509" s="112"/>
      <c r="R1509" s="114"/>
      <c r="S1509" s="113"/>
      <c r="T1509" s="112"/>
      <c r="U1509" s="114"/>
      <c r="V1509" s="113"/>
      <c r="W1509" s="112"/>
      <c r="X1509" s="113"/>
    </row>
    <row r="1510" spans="1:24" x14ac:dyDescent="0.25">
      <c r="A1510" s="77"/>
      <c r="B1510" s="80"/>
      <c r="C1510" s="22"/>
      <c r="D1510" s="22"/>
      <c r="E1510" s="21"/>
      <c r="F1510" s="21"/>
      <c r="G1510" s="11"/>
      <c r="I1510" s="9"/>
      <c r="L1510" s="1"/>
      <c r="M1510" s="112"/>
      <c r="N1510" s="112"/>
      <c r="O1510" s="112"/>
      <c r="P1510" s="113"/>
      <c r="Q1510" s="112"/>
      <c r="R1510" s="114"/>
      <c r="S1510" s="113"/>
      <c r="T1510" s="112"/>
      <c r="U1510" s="114"/>
      <c r="V1510" s="113"/>
      <c r="W1510" s="112"/>
      <c r="X1510" s="113"/>
    </row>
    <row r="1511" spans="1:24" x14ac:dyDescent="0.25">
      <c r="A1511" s="77"/>
      <c r="B1511" s="80"/>
      <c r="C1511" s="22"/>
      <c r="D1511" s="22"/>
      <c r="E1511" s="21"/>
      <c r="F1511" s="21"/>
      <c r="G1511" s="11"/>
      <c r="I1511" s="9"/>
      <c r="L1511" s="1"/>
      <c r="M1511" s="112"/>
      <c r="N1511" s="112"/>
      <c r="O1511" s="112"/>
      <c r="P1511" s="113"/>
      <c r="Q1511" s="112"/>
      <c r="R1511" s="114"/>
      <c r="S1511" s="113"/>
      <c r="T1511" s="112"/>
      <c r="U1511" s="114"/>
      <c r="V1511" s="113"/>
      <c r="W1511" s="112"/>
      <c r="X1511" s="113"/>
    </row>
    <row r="1512" spans="1:24" x14ac:dyDescent="0.25">
      <c r="A1512" s="77"/>
      <c r="B1512" s="80"/>
      <c r="C1512" s="22"/>
      <c r="D1512" s="22"/>
      <c r="E1512" s="21"/>
      <c r="F1512" s="21"/>
      <c r="G1512" s="11"/>
      <c r="I1512" s="9"/>
      <c r="L1512" s="1"/>
      <c r="M1512" s="112"/>
      <c r="N1512" s="112"/>
      <c r="O1512" s="112"/>
      <c r="P1512" s="113"/>
      <c r="Q1512" s="112"/>
      <c r="R1512" s="114"/>
      <c r="S1512" s="113"/>
      <c r="T1512" s="112"/>
      <c r="U1512" s="114"/>
      <c r="V1512" s="113"/>
      <c r="W1512" s="112"/>
      <c r="X1512" s="113"/>
    </row>
    <row r="1513" spans="1:24" x14ac:dyDescent="0.25">
      <c r="A1513" s="77"/>
      <c r="B1513" s="80"/>
      <c r="C1513" s="22"/>
      <c r="D1513" s="22"/>
      <c r="E1513" s="21"/>
      <c r="F1513" s="21"/>
      <c r="G1513" s="11"/>
      <c r="I1513" s="9"/>
      <c r="L1513" s="1"/>
      <c r="M1513" s="112"/>
      <c r="N1513" s="112"/>
      <c r="O1513" s="112"/>
      <c r="P1513" s="113"/>
      <c r="Q1513" s="112"/>
      <c r="R1513" s="114"/>
      <c r="S1513" s="113"/>
      <c r="T1513" s="112"/>
      <c r="U1513" s="114"/>
      <c r="V1513" s="113"/>
      <c r="W1513" s="112"/>
      <c r="X1513" s="113"/>
    </row>
    <row r="1514" spans="1:24" x14ac:dyDescent="0.25">
      <c r="A1514" s="77"/>
      <c r="B1514" s="80"/>
      <c r="C1514" s="22"/>
      <c r="D1514" s="22"/>
      <c r="E1514" s="21"/>
      <c r="F1514" s="21"/>
      <c r="G1514" s="11"/>
      <c r="I1514" s="9"/>
      <c r="L1514" s="1"/>
      <c r="M1514" s="112"/>
      <c r="N1514" s="112"/>
      <c r="O1514" s="112"/>
      <c r="P1514" s="113"/>
      <c r="Q1514" s="112"/>
      <c r="R1514" s="114"/>
      <c r="S1514" s="113"/>
      <c r="T1514" s="112"/>
      <c r="U1514" s="114"/>
      <c r="V1514" s="113"/>
      <c r="W1514" s="112"/>
      <c r="X1514" s="113"/>
    </row>
    <row r="1515" spans="1:24" x14ac:dyDescent="0.25">
      <c r="A1515" s="77"/>
      <c r="B1515" s="80"/>
      <c r="C1515" s="22"/>
      <c r="D1515" s="22"/>
      <c r="E1515" s="21"/>
      <c r="F1515" s="21"/>
      <c r="G1515" s="11"/>
      <c r="I1515" s="9"/>
      <c r="L1515" s="1"/>
      <c r="M1515" s="112"/>
      <c r="N1515" s="112"/>
      <c r="O1515" s="112"/>
      <c r="P1515" s="113"/>
      <c r="Q1515" s="112"/>
      <c r="R1515" s="114"/>
      <c r="S1515" s="113"/>
      <c r="T1515" s="112"/>
      <c r="U1515" s="114"/>
      <c r="V1515" s="113"/>
      <c r="W1515" s="112"/>
      <c r="X1515" s="113"/>
    </row>
    <row r="1516" spans="1:24" x14ac:dyDescent="0.25">
      <c r="A1516" s="77"/>
      <c r="B1516" s="80"/>
      <c r="C1516" s="22"/>
      <c r="D1516" s="22"/>
      <c r="E1516" s="21"/>
      <c r="F1516" s="21"/>
      <c r="G1516" s="11"/>
      <c r="I1516" s="9"/>
      <c r="L1516" s="1"/>
      <c r="M1516" s="112"/>
      <c r="N1516" s="112"/>
      <c r="O1516" s="112"/>
      <c r="P1516" s="113"/>
      <c r="Q1516" s="112"/>
      <c r="R1516" s="114"/>
      <c r="S1516" s="113"/>
      <c r="T1516" s="112"/>
      <c r="U1516" s="114"/>
      <c r="V1516" s="113"/>
      <c r="W1516" s="112"/>
      <c r="X1516" s="113"/>
    </row>
    <row r="1517" spans="1:24" x14ac:dyDescent="0.25">
      <c r="A1517" s="77"/>
      <c r="B1517" s="80"/>
      <c r="C1517" s="22"/>
      <c r="D1517" s="22"/>
      <c r="E1517" s="21"/>
      <c r="F1517" s="21"/>
      <c r="G1517" s="11"/>
      <c r="I1517" s="9"/>
      <c r="L1517" s="1"/>
      <c r="M1517" s="112"/>
      <c r="N1517" s="112"/>
      <c r="O1517" s="112"/>
      <c r="P1517" s="113"/>
      <c r="Q1517" s="112"/>
      <c r="R1517" s="114"/>
      <c r="S1517" s="113"/>
      <c r="T1517" s="112"/>
      <c r="U1517" s="114"/>
      <c r="V1517" s="113"/>
      <c r="W1517" s="112"/>
      <c r="X1517" s="113"/>
    </row>
    <row r="1518" spans="1:24" x14ac:dyDescent="0.25">
      <c r="A1518" s="77"/>
      <c r="B1518" s="80"/>
      <c r="C1518" s="22"/>
      <c r="D1518" s="22"/>
      <c r="E1518" s="21"/>
      <c r="F1518" s="21"/>
      <c r="G1518" s="11"/>
      <c r="I1518" s="9"/>
      <c r="L1518" s="1"/>
      <c r="M1518" s="112"/>
      <c r="N1518" s="112"/>
      <c r="O1518" s="112"/>
      <c r="P1518" s="113"/>
      <c r="Q1518" s="112"/>
      <c r="R1518" s="114"/>
      <c r="S1518" s="113"/>
      <c r="T1518" s="112"/>
      <c r="U1518" s="114"/>
      <c r="V1518" s="113"/>
      <c r="W1518" s="112"/>
      <c r="X1518" s="113"/>
    </row>
    <row r="1519" spans="1:24" x14ac:dyDescent="0.25">
      <c r="A1519" s="77"/>
      <c r="B1519" s="80"/>
      <c r="C1519" s="22"/>
      <c r="D1519" s="22"/>
      <c r="E1519" s="21"/>
      <c r="F1519" s="21"/>
      <c r="G1519" s="11"/>
      <c r="I1519" s="9"/>
      <c r="L1519" s="1"/>
      <c r="M1519" s="112"/>
      <c r="N1519" s="112"/>
      <c r="O1519" s="112"/>
      <c r="P1519" s="113"/>
      <c r="Q1519" s="112"/>
      <c r="R1519" s="114"/>
      <c r="S1519" s="113"/>
      <c r="T1519" s="112"/>
      <c r="U1519" s="114"/>
      <c r="V1519" s="113"/>
      <c r="W1519" s="112"/>
      <c r="X1519" s="113"/>
    </row>
    <row r="1520" spans="1:24" x14ac:dyDescent="0.25">
      <c r="A1520" s="77"/>
      <c r="B1520" s="80"/>
      <c r="C1520" s="22"/>
      <c r="D1520" s="22"/>
      <c r="E1520" s="21"/>
      <c r="F1520" s="21"/>
      <c r="G1520" s="11"/>
      <c r="I1520" s="9"/>
      <c r="L1520" s="1"/>
      <c r="M1520" s="112"/>
      <c r="N1520" s="112"/>
      <c r="O1520" s="112"/>
      <c r="P1520" s="113"/>
      <c r="Q1520" s="112"/>
      <c r="R1520" s="114"/>
      <c r="S1520" s="113"/>
      <c r="T1520" s="112"/>
      <c r="U1520" s="114"/>
      <c r="V1520" s="113"/>
      <c r="W1520" s="112"/>
      <c r="X1520" s="113"/>
    </row>
    <row r="1521" spans="1:24" x14ac:dyDescent="0.25">
      <c r="A1521" s="77"/>
      <c r="B1521" s="80"/>
      <c r="C1521" s="22"/>
      <c r="D1521" s="22"/>
      <c r="E1521" s="21"/>
      <c r="F1521" s="21"/>
      <c r="G1521" s="11"/>
      <c r="I1521" s="9"/>
      <c r="L1521" s="1"/>
      <c r="M1521" s="112"/>
      <c r="N1521" s="112"/>
      <c r="O1521" s="112"/>
      <c r="P1521" s="113"/>
      <c r="Q1521" s="112"/>
      <c r="R1521" s="114"/>
      <c r="S1521" s="113"/>
      <c r="T1521" s="112"/>
      <c r="U1521" s="114"/>
      <c r="V1521" s="113"/>
      <c r="W1521" s="112"/>
      <c r="X1521" s="113"/>
    </row>
    <row r="1522" spans="1:24" x14ac:dyDescent="0.25">
      <c r="A1522" s="77"/>
      <c r="B1522" s="80"/>
      <c r="C1522" s="22"/>
      <c r="D1522" s="22"/>
      <c r="E1522" s="21"/>
      <c r="F1522" s="21"/>
      <c r="G1522" s="11"/>
      <c r="I1522" s="9"/>
      <c r="L1522" s="1"/>
      <c r="M1522" s="112"/>
      <c r="N1522" s="112"/>
      <c r="O1522" s="112"/>
      <c r="P1522" s="113"/>
      <c r="Q1522" s="112"/>
      <c r="R1522" s="114"/>
      <c r="S1522" s="113"/>
      <c r="T1522" s="112"/>
      <c r="U1522" s="114"/>
      <c r="V1522" s="113"/>
      <c r="W1522" s="112"/>
      <c r="X1522" s="113"/>
    </row>
    <row r="1523" spans="1:24" x14ac:dyDescent="0.25">
      <c r="A1523" s="77"/>
      <c r="B1523" s="80"/>
      <c r="C1523" s="22"/>
      <c r="D1523" s="22"/>
      <c r="E1523" s="21"/>
      <c r="F1523" s="21"/>
      <c r="G1523" s="11"/>
      <c r="I1523" s="9"/>
      <c r="L1523" s="1"/>
      <c r="M1523" s="112"/>
      <c r="N1523" s="112"/>
      <c r="O1523" s="112"/>
      <c r="P1523" s="113"/>
      <c r="Q1523" s="112"/>
      <c r="R1523" s="114"/>
      <c r="S1523" s="113"/>
      <c r="T1523" s="112"/>
      <c r="U1523" s="114"/>
      <c r="V1523" s="113"/>
      <c r="W1523" s="112"/>
      <c r="X1523" s="113"/>
    </row>
    <row r="1524" spans="1:24" x14ac:dyDescent="0.25">
      <c r="A1524" s="77"/>
      <c r="B1524" s="80"/>
      <c r="C1524" s="22"/>
      <c r="D1524" s="22"/>
      <c r="E1524" s="21"/>
      <c r="F1524" s="21"/>
      <c r="G1524" s="11"/>
      <c r="I1524" s="9"/>
      <c r="L1524" s="1"/>
      <c r="M1524" s="112"/>
      <c r="N1524" s="112"/>
      <c r="O1524" s="112"/>
      <c r="P1524" s="113"/>
      <c r="Q1524" s="112"/>
      <c r="R1524" s="114"/>
      <c r="S1524" s="113"/>
      <c r="T1524" s="112"/>
      <c r="U1524" s="114"/>
      <c r="V1524" s="113"/>
      <c r="W1524" s="112"/>
      <c r="X1524" s="113"/>
    </row>
    <row r="1525" spans="1:24" x14ac:dyDescent="0.25">
      <c r="A1525" s="77"/>
      <c r="B1525" s="80"/>
      <c r="C1525" s="22"/>
      <c r="D1525" s="22"/>
      <c r="E1525" s="21"/>
      <c r="F1525" s="21"/>
      <c r="G1525" s="11"/>
      <c r="I1525" s="9"/>
      <c r="L1525" s="1"/>
      <c r="M1525" s="112"/>
      <c r="N1525" s="112"/>
      <c r="O1525" s="112"/>
      <c r="P1525" s="113"/>
      <c r="Q1525" s="112"/>
      <c r="R1525" s="114"/>
      <c r="S1525" s="113"/>
      <c r="T1525" s="112"/>
      <c r="U1525" s="114"/>
      <c r="V1525" s="113"/>
      <c r="W1525" s="112"/>
      <c r="X1525" s="113"/>
    </row>
    <row r="1526" spans="1:24" x14ac:dyDescent="0.25">
      <c r="A1526" s="77"/>
      <c r="B1526" s="80"/>
      <c r="C1526" s="22"/>
      <c r="D1526" s="22"/>
      <c r="E1526" s="21"/>
      <c r="F1526" s="21"/>
      <c r="G1526" s="11"/>
      <c r="I1526" s="9"/>
      <c r="L1526" s="1"/>
      <c r="M1526" s="112"/>
      <c r="N1526" s="112"/>
      <c r="O1526" s="112"/>
      <c r="P1526" s="113"/>
      <c r="Q1526" s="112"/>
      <c r="R1526" s="114"/>
      <c r="S1526" s="113"/>
      <c r="T1526" s="112"/>
      <c r="U1526" s="114"/>
      <c r="V1526" s="113"/>
      <c r="W1526" s="112"/>
      <c r="X1526" s="113"/>
    </row>
    <row r="1527" spans="1:24" x14ac:dyDescent="0.25">
      <c r="A1527" s="77"/>
      <c r="B1527" s="80"/>
      <c r="C1527" s="22"/>
      <c r="D1527" s="22"/>
      <c r="E1527" s="21"/>
      <c r="F1527" s="21"/>
      <c r="G1527" s="11"/>
      <c r="I1527" s="9"/>
      <c r="L1527" s="1"/>
      <c r="M1527" s="112"/>
      <c r="N1527" s="112"/>
      <c r="O1527" s="112"/>
      <c r="P1527" s="113"/>
      <c r="Q1527" s="112"/>
      <c r="R1527" s="114"/>
      <c r="S1527" s="113"/>
      <c r="T1527" s="112"/>
      <c r="U1527" s="114"/>
      <c r="V1527" s="113"/>
      <c r="W1527" s="112"/>
      <c r="X1527" s="113"/>
    </row>
    <row r="1528" spans="1:24" x14ac:dyDescent="0.25">
      <c r="A1528" s="77"/>
      <c r="B1528" s="80"/>
      <c r="C1528" s="22"/>
      <c r="D1528" s="22"/>
      <c r="E1528" s="21"/>
      <c r="F1528" s="21"/>
      <c r="G1528" s="11"/>
      <c r="I1528" s="9"/>
      <c r="L1528" s="1"/>
      <c r="M1528" s="112"/>
      <c r="N1528" s="112"/>
      <c r="O1528" s="112"/>
      <c r="P1528" s="113"/>
      <c r="Q1528" s="112"/>
      <c r="R1528" s="114"/>
      <c r="S1528" s="113"/>
      <c r="T1528" s="112"/>
      <c r="U1528" s="114"/>
      <c r="V1528" s="113"/>
      <c r="W1528" s="112"/>
      <c r="X1528" s="113"/>
    </row>
    <row r="1529" spans="1:24" x14ac:dyDescent="0.25">
      <c r="A1529" s="77"/>
      <c r="B1529" s="80"/>
      <c r="C1529" s="22"/>
      <c r="D1529" s="22"/>
      <c r="E1529" s="21"/>
      <c r="F1529" s="21"/>
      <c r="G1529" s="11"/>
      <c r="I1529" s="9"/>
      <c r="L1529" s="1"/>
      <c r="M1529" s="112"/>
      <c r="N1529" s="112"/>
      <c r="O1529" s="112"/>
      <c r="P1529" s="113"/>
      <c r="Q1529" s="112"/>
      <c r="R1529" s="114"/>
      <c r="S1529" s="113"/>
      <c r="T1529" s="112"/>
      <c r="U1529" s="114"/>
      <c r="V1529" s="113"/>
      <c r="W1529" s="112"/>
      <c r="X1529" s="113"/>
    </row>
    <row r="1530" spans="1:24" x14ac:dyDescent="0.25">
      <c r="A1530" s="77"/>
      <c r="B1530" s="80"/>
      <c r="C1530" s="22"/>
      <c r="D1530" s="22"/>
      <c r="E1530" s="21"/>
      <c r="F1530" s="21"/>
      <c r="G1530" s="11"/>
      <c r="I1530" s="9"/>
      <c r="L1530" s="1"/>
      <c r="M1530" s="112"/>
      <c r="N1530" s="112"/>
      <c r="O1530" s="112"/>
      <c r="P1530" s="113"/>
      <c r="Q1530" s="112"/>
      <c r="R1530" s="114"/>
      <c r="S1530" s="113"/>
      <c r="T1530" s="112"/>
      <c r="U1530" s="114"/>
      <c r="V1530" s="113"/>
      <c r="W1530" s="112"/>
      <c r="X1530" s="113"/>
    </row>
    <row r="1531" spans="1:24" x14ac:dyDescent="0.25">
      <c r="A1531" s="77"/>
      <c r="B1531" s="80"/>
      <c r="C1531" s="22"/>
      <c r="D1531" s="22"/>
      <c r="E1531" s="21"/>
      <c r="F1531" s="21"/>
      <c r="G1531" s="11"/>
      <c r="I1531" s="9"/>
      <c r="L1531" s="1"/>
      <c r="M1531" s="112"/>
      <c r="N1531" s="112"/>
      <c r="O1531" s="112"/>
      <c r="P1531" s="113"/>
      <c r="Q1531" s="112"/>
      <c r="R1531" s="114"/>
      <c r="S1531" s="113"/>
      <c r="T1531" s="112"/>
      <c r="U1531" s="114"/>
      <c r="V1531" s="113"/>
      <c r="W1531" s="112"/>
      <c r="X1531" s="113"/>
    </row>
    <row r="1532" spans="1:24" x14ac:dyDescent="0.25">
      <c r="A1532" s="77"/>
      <c r="B1532" s="80"/>
      <c r="C1532" s="22"/>
      <c r="D1532" s="22"/>
      <c r="E1532" s="21"/>
      <c r="F1532" s="21"/>
      <c r="G1532" s="11"/>
      <c r="I1532" s="9"/>
      <c r="L1532" s="1"/>
      <c r="M1532" s="112"/>
      <c r="N1532" s="112"/>
      <c r="O1532" s="112"/>
      <c r="P1532" s="113"/>
      <c r="Q1532" s="112"/>
      <c r="R1532" s="114"/>
      <c r="S1532" s="113"/>
      <c r="T1532" s="112"/>
      <c r="U1532" s="114"/>
      <c r="V1532" s="113"/>
      <c r="W1532" s="112"/>
      <c r="X1532" s="113"/>
    </row>
    <row r="1533" spans="1:24" x14ac:dyDescent="0.25">
      <c r="A1533" s="77"/>
      <c r="B1533" s="80"/>
      <c r="C1533" s="22"/>
      <c r="D1533" s="22"/>
      <c r="E1533" s="21"/>
      <c r="F1533" s="21"/>
      <c r="G1533" s="11"/>
      <c r="I1533" s="9"/>
      <c r="L1533" s="1"/>
      <c r="M1533" s="112"/>
      <c r="N1533" s="112"/>
      <c r="O1533" s="112"/>
      <c r="P1533" s="113"/>
      <c r="Q1533" s="112"/>
      <c r="R1533" s="114"/>
      <c r="S1533" s="113"/>
      <c r="T1533" s="112"/>
      <c r="U1533" s="114"/>
      <c r="V1533" s="113"/>
      <c r="W1533" s="112"/>
      <c r="X1533" s="113"/>
    </row>
    <row r="1534" spans="1:24" x14ac:dyDescent="0.25">
      <c r="A1534" s="77"/>
      <c r="B1534" s="80"/>
      <c r="C1534" s="22"/>
      <c r="D1534" s="22"/>
      <c r="E1534" s="21"/>
      <c r="F1534" s="21"/>
      <c r="G1534" s="11"/>
      <c r="I1534" s="9"/>
      <c r="L1534" s="1"/>
      <c r="M1534" s="112"/>
      <c r="N1534" s="112"/>
      <c r="O1534" s="112"/>
      <c r="P1534" s="113"/>
      <c r="Q1534" s="112"/>
      <c r="R1534" s="114"/>
      <c r="S1534" s="113"/>
      <c r="T1534" s="112"/>
      <c r="U1534" s="114"/>
      <c r="V1534" s="113"/>
      <c r="W1534" s="112"/>
      <c r="X1534" s="113"/>
    </row>
    <row r="1535" spans="1:24" x14ac:dyDescent="0.25">
      <c r="A1535" s="77"/>
      <c r="B1535" s="80"/>
      <c r="C1535" s="22"/>
      <c r="D1535" s="22"/>
      <c r="E1535" s="21"/>
      <c r="F1535" s="21"/>
      <c r="G1535" s="11"/>
      <c r="I1535" s="9"/>
      <c r="L1535" s="1"/>
      <c r="M1535" s="112"/>
      <c r="N1535" s="112"/>
      <c r="O1535" s="112"/>
      <c r="P1535" s="113"/>
      <c r="Q1535" s="112"/>
      <c r="R1535" s="114"/>
      <c r="S1535" s="113"/>
      <c r="T1535" s="112"/>
      <c r="U1535" s="114"/>
      <c r="V1535" s="113"/>
      <c r="W1535" s="112"/>
      <c r="X1535" s="113"/>
    </row>
    <row r="1536" spans="1:24" x14ac:dyDescent="0.25">
      <c r="A1536" s="77"/>
      <c r="B1536" s="80"/>
      <c r="C1536" s="22"/>
      <c r="D1536" s="22"/>
      <c r="E1536" s="21"/>
      <c r="F1536" s="21"/>
      <c r="G1536" s="11"/>
      <c r="I1536" s="9"/>
      <c r="L1536" s="1"/>
      <c r="M1536" s="112"/>
      <c r="N1536" s="112"/>
      <c r="O1536" s="112"/>
      <c r="P1536" s="113"/>
      <c r="Q1536" s="112"/>
      <c r="R1536" s="114"/>
      <c r="S1536" s="113"/>
      <c r="T1536" s="112"/>
      <c r="U1536" s="114"/>
      <c r="V1536" s="113"/>
      <c r="W1536" s="112"/>
      <c r="X1536" s="113"/>
    </row>
    <row r="1537" spans="1:24" x14ac:dyDescent="0.25">
      <c r="A1537" s="77"/>
      <c r="B1537" s="80"/>
      <c r="C1537" s="22"/>
      <c r="D1537" s="22"/>
      <c r="E1537" s="21"/>
      <c r="F1537" s="21"/>
      <c r="G1537" s="11"/>
      <c r="I1537" s="9"/>
      <c r="L1537" s="1"/>
      <c r="M1537" s="112"/>
      <c r="N1537" s="112"/>
      <c r="O1537" s="112"/>
      <c r="P1537" s="113"/>
      <c r="Q1537" s="112"/>
      <c r="R1537" s="114"/>
      <c r="S1537" s="113"/>
      <c r="T1537" s="112"/>
      <c r="U1537" s="114"/>
      <c r="V1537" s="113"/>
      <c r="W1537" s="112"/>
      <c r="X1537" s="113"/>
    </row>
    <row r="1538" spans="1:24" x14ac:dyDescent="0.25">
      <c r="A1538" s="77"/>
      <c r="B1538" s="80"/>
      <c r="C1538" s="22"/>
      <c r="D1538" s="22"/>
      <c r="E1538" s="21"/>
      <c r="F1538" s="21"/>
      <c r="G1538" s="11"/>
      <c r="I1538" s="9"/>
      <c r="L1538" s="1"/>
      <c r="M1538" s="112"/>
      <c r="N1538" s="112"/>
      <c r="O1538" s="112"/>
      <c r="P1538" s="113"/>
      <c r="Q1538" s="112"/>
      <c r="R1538" s="114"/>
      <c r="S1538" s="113"/>
      <c r="T1538" s="112"/>
      <c r="U1538" s="114"/>
      <c r="V1538" s="113"/>
      <c r="W1538" s="112"/>
      <c r="X1538" s="113"/>
    </row>
    <row r="1539" spans="1:24" x14ac:dyDescent="0.25">
      <c r="A1539" s="77"/>
      <c r="B1539" s="80"/>
      <c r="C1539" s="22"/>
      <c r="D1539" s="22"/>
      <c r="E1539" s="21"/>
      <c r="F1539" s="21"/>
      <c r="G1539" s="11"/>
      <c r="I1539" s="9"/>
      <c r="L1539" s="1"/>
      <c r="M1539" s="112"/>
      <c r="N1539" s="112"/>
      <c r="O1539" s="112"/>
      <c r="P1539" s="113"/>
      <c r="Q1539" s="112"/>
      <c r="R1539" s="114"/>
      <c r="S1539" s="113"/>
      <c r="T1539" s="112"/>
      <c r="U1539" s="114"/>
      <c r="V1539" s="113"/>
      <c r="W1539" s="112"/>
      <c r="X1539" s="113"/>
    </row>
    <row r="1540" spans="1:24" x14ac:dyDescent="0.25">
      <c r="A1540" s="77"/>
      <c r="B1540" s="80"/>
      <c r="C1540" s="22"/>
      <c r="D1540" s="22"/>
      <c r="E1540" s="21"/>
      <c r="F1540" s="21"/>
      <c r="G1540" s="11"/>
      <c r="I1540" s="9"/>
      <c r="L1540" s="1"/>
      <c r="M1540" s="112"/>
      <c r="N1540" s="112"/>
      <c r="O1540" s="112"/>
      <c r="P1540" s="113"/>
      <c r="Q1540" s="112"/>
      <c r="R1540" s="114"/>
      <c r="S1540" s="113"/>
      <c r="T1540" s="112"/>
      <c r="U1540" s="114"/>
      <c r="V1540" s="113"/>
      <c r="W1540" s="112"/>
      <c r="X1540" s="113"/>
    </row>
    <row r="1541" spans="1:24" x14ac:dyDescent="0.25">
      <c r="A1541" s="77"/>
      <c r="B1541" s="80"/>
      <c r="C1541" s="22"/>
      <c r="D1541" s="22"/>
      <c r="E1541" s="21"/>
      <c r="F1541" s="21"/>
      <c r="G1541" s="11"/>
      <c r="I1541" s="9"/>
      <c r="L1541" s="1"/>
      <c r="M1541" s="112"/>
      <c r="N1541" s="112"/>
      <c r="O1541" s="112"/>
      <c r="P1541" s="113"/>
      <c r="Q1541" s="112"/>
      <c r="R1541" s="114"/>
      <c r="S1541" s="113"/>
      <c r="T1541" s="112"/>
      <c r="U1541" s="114"/>
      <c r="V1541" s="113"/>
      <c r="W1541" s="112"/>
      <c r="X1541" s="113"/>
    </row>
    <row r="1542" spans="1:24" x14ac:dyDescent="0.25">
      <c r="A1542" s="77"/>
      <c r="B1542" s="80"/>
      <c r="C1542" s="22"/>
      <c r="D1542" s="22"/>
      <c r="E1542" s="21"/>
      <c r="F1542" s="21"/>
      <c r="G1542" s="11"/>
      <c r="I1542" s="9"/>
      <c r="L1542" s="1"/>
      <c r="M1542" s="112"/>
      <c r="N1542" s="112"/>
      <c r="O1542" s="112"/>
      <c r="P1542" s="113"/>
      <c r="Q1542" s="112"/>
      <c r="R1542" s="114"/>
      <c r="S1542" s="113"/>
      <c r="T1542" s="112"/>
      <c r="U1542" s="114"/>
      <c r="V1542" s="113"/>
      <c r="W1542" s="112"/>
      <c r="X1542" s="113"/>
    </row>
    <row r="1543" spans="1:24" x14ac:dyDescent="0.25">
      <c r="A1543" s="77"/>
      <c r="B1543" s="80"/>
      <c r="C1543" s="22"/>
      <c r="D1543" s="22"/>
      <c r="E1543" s="21"/>
      <c r="F1543" s="21"/>
      <c r="G1543" s="11"/>
      <c r="I1543" s="9"/>
      <c r="L1543" s="1"/>
      <c r="M1543" s="112"/>
      <c r="N1543" s="112"/>
      <c r="O1543" s="112"/>
      <c r="P1543" s="113"/>
      <c r="Q1543" s="112"/>
      <c r="R1543" s="114"/>
      <c r="S1543" s="113"/>
      <c r="T1543" s="112"/>
      <c r="U1543" s="114"/>
      <c r="V1543" s="113"/>
      <c r="W1543" s="112"/>
      <c r="X1543" s="113"/>
    </row>
    <row r="1544" spans="1:24" x14ac:dyDescent="0.25">
      <c r="A1544" s="77"/>
      <c r="B1544" s="80"/>
      <c r="C1544" s="22"/>
      <c r="D1544" s="22"/>
      <c r="E1544" s="21"/>
      <c r="F1544" s="21"/>
      <c r="G1544" s="11"/>
      <c r="I1544" s="9"/>
      <c r="L1544" s="1"/>
      <c r="M1544" s="112"/>
      <c r="N1544" s="112"/>
      <c r="O1544" s="112"/>
      <c r="P1544" s="113"/>
      <c r="Q1544" s="112"/>
      <c r="R1544" s="114"/>
      <c r="S1544" s="113"/>
      <c r="T1544" s="112"/>
      <c r="U1544" s="114"/>
      <c r="V1544" s="113"/>
      <c r="W1544" s="112"/>
      <c r="X1544" s="113"/>
    </row>
    <row r="1545" spans="1:24" x14ac:dyDescent="0.25">
      <c r="A1545" s="77"/>
      <c r="B1545" s="80"/>
      <c r="C1545" s="22"/>
      <c r="D1545" s="22"/>
      <c r="E1545" s="21"/>
      <c r="F1545" s="21"/>
      <c r="G1545" s="11"/>
      <c r="I1545" s="9"/>
      <c r="L1545" s="1"/>
      <c r="M1545" s="112"/>
      <c r="N1545" s="112"/>
      <c r="O1545" s="112"/>
      <c r="P1545" s="113"/>
      <c r="Q1545" s="112"/>
      <c r="R1545" s="114"/>
      <c r="S1545" s="113"/>
      <c r="T1545" s="112"/>
      <c r="U1545" s="114"/>
      <c r="V1545" s="113"/>
      <c r="W1545" s="112"/>
      <c r="X1545" s="113"/>
    </row>
    <row r="1546" spans="1:24" x14ac:dyDescent="0.25">
      <c r="A1546" s="77"/>
      <c r="B1546" s="80"/>
      <c r="C1546" s="22"/>
      <c r="D1546" s="22"/>
      <c r="E1546" s="21"/>
      <c r="F1546" s="21"/>
      <c r="G1546" s="11"/>
      <c r="I1546" s="9"/>
      <c r="L1546" s="1"/>
      <c r="M1546" s="112"/>
      <c r="N1546" s="112"/>
      <c r="O1546" s="112"/>
      <c r="P1546" s="113"/>
      <c r="Q1546" s="112"/>
      <c r="R1546" s="114"/>
      <c r="S1546" s="113"/>
      <c r="T1546" s="112"/>
      <c r="U1546" s="114"/>
      <c r="V1546" s="113"/>
      <c r="W1546" s="112"/>
      <c r="X1546" s="113"/>
    </row>
    <row r="1547" spans="1:24" x14ac:dyDescent="0.25">
      <c r="A1547" s="77"/>
      <c r="B1547" s="80"/>
      <c r="C1547" s="22"/>
      <c r="D1547" s="22"/>
      <c r="E1547" s="21"/>
      <c r="F1547" s="21"/>
      <c r="G1547" s="11"/>
      <c r="I1547" s="9"/>
      <c r="L1547" s="1"/>
      <c r="M1547" s="112"/>
      <c r="N1547" s="112"/>
      <c r="O1547" s="112"/>
      <c r="P1547" s="113"/>
      <c r="Q1547" s="112"/>
      <c r="R1547" s="114"/>
      <c r="S1547" s="113"/>
      <c r="T1547" s="112"/>
      <c r="U1547" s="114"/>
      <c r="V1547" s="113"/>
      <c r="W1547" s="112"/>
      <c r="X1547" s="113"/>
    </row>
    <row r="1548" spans="1:24" x14ac:dyDescent="0.25">
      <c r="A1548" s="77"/>
      <c r="B1548" s="80"/>
      <c r="C1548" s="22"/>
      <c r="D1548" s="22"/>
      <c r="E1548" s="21"/>
      <c r="F1548" s="21"/>
      <c r="G1548" s="11"/>
      <c r="I1548" s="9"/>
      <c r="L1548" s="1"/>
      <c r="M1548" s="112"/>
      <c r="N1548" s="112"/>
      <c r="O1548" s="112"/>
      <c r="P1548" s="113"/>
      <c r="Q1548" s="112"/>
      <c r="R1548" s="114"/>
      <c r="S1548" s="113"/>
      <c r="T1548" s="112"/>
      <c r="U1548" s="114"/>
      <c r="V1548" s="113"/>
      <c r="W1548" s="112"/>
      <c r="X1548" s="113"/>
    </row>
    <row r="1549" spans="1:24" x14ac:dyDescent="0.25">
      <c r="A1549" s="77"/>
      <c r="B1549" s="80"/>
      <c r="C1549" s="22"/>
      <c r="D1549" s="22"/>
      <c r="E1549" s="21"/>
      <c r="F1549" s="21"/>
      <c r="G1549" s="11"/>
      <c r="I1549" s="9"/>
      <c r="L1549" s="1"/>
      <c r="M1549" s="112"/>
      <c r="N1549" s="112"/>
      <c r="O1549" s="112"/>
      <c r="P1549" s="113"/>
      <c r="Q1549" s="112"/>
      <c r="R1549" s="114"/>
      <c r="S1549" s="113"/>
      <c r="T1549" s="112"/>
      <c r="U1549" s="114"/>
      <c r="V1549" s="113"/>
      <c r="W1549" s="112"/>
      <c r="X1549" s="113"/>
    </row>
    <row r="1550" spans="1:24" x14ac:dyDescent="0.25">
      <c r="A1550" s="77"/>
      <c r="B1550" s="80"/>
      <c r="C1550" s="22"/>
      <c r="D1550" s="22"/>
      <c r="E1550" s="21"/>
      <c r="F1550" s="21"/>
      <c r="G1550" s="11"/>
      <c r="I1550" s="9"/>
      <c r="L1550" s="1"/>
      <c r="M1550" s="112"/>
      <c r="N1550" s="112"/>
      <c r="O1550" s="112"/>
      <c r="P1550" s="113"/>
      <c r="Q1550" s="112"/>
      <c r="R1550" s="114"/>
      <c r="S1550" s="113"/>
      <c r="T1550" s="112"/>
      <c r="U1550" s="114"/>
      <c r="V1550" s="113"/>
      <c r="W1550" s="112"/>
      <c r="X1550" s="113"/>
    </row>
    <row r="1551" spans="1:24" x14ac:dyDescent="0.25">
      <c r="A1551" s="77"/>
      <c r="B1551" s="80"/>
      <c r="C1551" s="22"/>
      <c r="D1551" s="22"/>
      <c r="E1551" s="21"/>
      <c r="F1551" s="21"/>
      <c r="G1551" s="11"/>
      <c r="I1551" s="9"/>
      <c r="L1551" s="1"/>
      <c r="M1551" s="112"/>
      <c r="N1551" s="112"/>
      <c r="O1551" s="112"/>
      <c r="P1551" s="113"/>
      <c r="Q1551" s="112"/>
      <c r="R1551" s="114"/>
      <c r="S1551" s="113"/>
      <c r="T1551" s="112"/>
      <c r="U1551" s="114"/>
      <c r="V1551" s="113"/>
      <c r="W1551" s="112"/>
      <c r="X1551" s="113"/>
    </row>
    <row r="1552" spans="1:24" x14ac:dyDescent="0.25">
      <c r="A1552" s="77"/>
      <c r="B1552" s="80"/>
      <c r="C1552" s="22"/>
      <c r="D1552" s="22"/>
      <c r="E1552" s="21"/>
      <c r="F1552" s="21"/>
      <c r="G1552" s="11"/>
      <c r="I1552" s="9"/>
      <c r="L1552" s="1"/>
      <c r="M1552" s="112"/>
      <c r="N1552" s="112"/>
      <c r="O1552" s="112"/>
      <c r="P1552" s="113"/>
      <c r="Q1552" s="112"/>
      <c r="R1552" s="114"/>
      <c r="S1552" s="113"/>
      <c r="T1552" s="112"/>
      <c r="U1552" s="114"/>
      <c r="V1552" s="113"/>
      <c r="W1552" s="112"/>
      <c r="X1552" s="113"/>
    </row>
    <row r="1553" spans="1:24" x14ac:dyDescent="0.25">
      <c r="A1553" s="77"/>
      <c r="B1553" s="80"/>
      <c r="C1553" s="22"/>
      <c r="D1553" s="22"/>
      <c r="E1553" s="21"/>
      <c r="F1553" s="21"/>
      <c r="G1553" s="11"/>
      <c r="I1553" s="9"/>
      <c r="L1553" s="1"/>
      <c r="M1553" s="112"/>
      <c r="N1553" s="112"/>
      <c r="O1553" s="112"/>
      <c r="P1553" s="113"/>
      <c r="Q1553" s="112"/>
      <c r="R1553" s="114"/>
      <c r="S1553" s="113"/>
      <c r="T1553" s="112"/>
      <c r="U1553" s="114"/>
      <c r="V1553" s="113"/>
      <c r="W1553" s="112"/>
      <c r="X1553" s="113"/>
    </row>
    <row r="1554" spans="1:24" x14ac:dyDescent="0.25">
      <c r="A1554" s="77"/>
      <c r="B1554" s="80"/>
      <c r="C1554" s="22"/>
      <c r="D1554" s="22"/>
      <c r="E1554" s="21"/>
      <c r="F1554" s="21"/>
      <c r="G1554" s="11"/>
      <c r="I1554" s="9"/>
      <c r="L1554" s="1"/>
      <c r="M1554" s="112"/>
      <c r="N1554" s="112"/>
      <c r="O1554" s="112"/>
      <c r="P1554" s="113"/>
      <c r="Q1554" s="112"/>
      <c r="R1554" s="114"/>
      <c r="S1554" s="113"/>
      <c r="T1554" s="112"/>
      <c r="U1554" s="114"/>
      <c r="V1554" s="113"/>
      <c r="W1554" s="112"/>
      <c r="X1554" s="113"/>
    </row>
    <row r="1555" spans="1:24" x14ac:dyDescent="0.25">
      <c r="A1555" s="77"/>
      <c r="B1555" s="80"/>
      <c r="C1555" s="22"/>
      <c r="D1555" s="22"/>
      <c r="E1555" s="21"/>
      <c r="F1555" s="21"/>
      <c r="G1555" s="11"/>
      <c r="I1555" s="9"/>
      <c r="L1555" s="1"/>
      <c r="M1555" s="112"/>
      <c r="N1555" s="112"/>
      <c r="O1555" s="112"/>
      <c r="P1555" s="113"/>
      <c r="Q1555" s="112"/>
      <c r="R1555" s="114"/>
      <c r="S1555" s="113"/>
      <c r="T1555" s="112"/>
      <c r="U1555" s="114"/>
      <c r="V1555" s="113"/>
      <c r="W1555" s="112"/>
      <c r="X1555" s="113"/>
    </row>
    <row r="1556" spans="1:24" x14ac:dyDescent="0.25">
      <c r="A1556" s="77"/>
      <c r="B1556" s="80"/>
      <c r="C1556" s="22"/>
      <c r="D1556" s="22"/>
      <c r="E1556" s="21"/>
      <c r="F1556" s="21"/>
      <c r="G1556" s="11"/>
      <c r="I1556" s="9"/>
      <c r="L1556" s="1"/>
      <c r="M1556" s="112"/>
      <c r="N1556" s="112"/>
      <c r="O1556" s="112"/>
      <c r="P1556" s="113"/>
      <c r="Q1556" s="112"/>
      <c r="R1556" s="114"/>
      <c r="S1556" s="113"/>
      <c r="T1556" s="112"/>
      <c r="U1556" s="114"/>
      <c r="V1556" s="113"/>
      <c r="W1556" s="112"/>
      <c r="X1556" s="113"/>
    </row>
    <row r="1557" spans="1:24" x14ac:dyDescent="0.25">
      <c r="A1557" s="77"/>
      <c r="B1557" s="80"/>
      <c r="C1557" s="22"/>
      <c r="D1557" s="22"/>
      <c r="E1557" s="21"/>
      <c r="F1557" s="21"/>
      <c r="G1557" s="11"/>
      <c r="I1557" s="9"/>
      <c r="L1557" s="1"/>
      <c r="M1557" s="112"/>
      <c r="N1557" s="112"/>
      <c r="O1557" s="112"/>
      <c r="P1557" s="113"/>
      <c r="Q1557" s="112"/>
      <c r="R1557" s="114"/>
      <c r="S1557" s="113"/>
      <c r="T1557" s="112"/>
      <c r="U1557" s="114"/>
      <c r="V1557" s="113"/>
      <c r="W1557" s="112"/>
      <c r="X1557" s="113"/>
    </row>
    <row r="1558" spans="1:24" x14ac:dyDescent="0.25">
      <c r="A1558" s="77"/>
      <c r="B1558" s="80"/>
      <c r="C1558" s="22"/>
      <c r="D1558" s="22"/>
      <c r="E1558" s="21"/>
      <c r="F1558" s="21"/>
      <c r="G1558" s="11"/>
      <c r="I1558" s="9"/>
      <c r="L1558" s="1"/>
      <c r="M1558" s="112"/>
      <c r="N1558" s="112"/>
      <c r="O1558" s="112"/>
      <c r="P1558" s="113"/>
      <c r="Q1558" s="112"/>
      <c r="R1558" s="114"/>
      <c r="S1558" s="113"/>
      <c r="T1558" s="112"/>
      <c r="U1558" s="114"/>
      <c r="V1558" s="113"/>
      <c r="W1558" s="112"/>
      <c r="X1558" s="113"/>
    </row>
    <row r="1559" spans="1:24" x14ac:dyDescent="0.25">
      <c r="A1559" s="77"/>
      <c r="B1559" s="80"/>
      <c r="C1559" s="22"/>
      <c r="D1559" s="22"/>
      <c r="E1559" s="21"/>
      <c r="F1559" s="21"/>
      <c r="G1559" s="11"/>
      <c r="I1559" s="9"/>
      <c r="L1559" s="1"/>
      <c r="M1559" s="112"/>
      <c r="N1559" s="112"/>
      <c r="O1559" s="112"/>
      <c r="P1559" s="113"/>
      <c r="Q1559" s="112"/>
      <c r="R1559" s="114"/>
      <c r="S1559" s="113"/>
      <c r="T1559" s="112"/>
      <c r="U1559" s="114"/>
      <c r="V1559" s="113"/>
      <c r="W1559" s="112"/>
      <c r="X1559" s="113"/>
    </row>
    <row r="1560" spans="1:24" x14ac:dyDescent="0.25">
      <c r="A1560" s="77"/>
      <c r="B1560" s="80"/>
      <c r="C1560" s="22"/>
      <c r="D1560" s="22"/>
      <c r="E1560" s="21"/>
      <c r="F1560" s="21"/>
      <c r="G1560" s="11"/>
      <c r="I1560" s="9"/>
      <c r="L1560" s="1"/>
      <c r="M1560" s="112"/>
      <c r="N1560" s="112"/>
      <c r="O1560" s="112"/>
      <c r="P1560" s="113"/>
      <c r="Q1560" s="112"/>
      <c r="R1560" s="114"/>
      <c r="S1560" s="113"/>
      <c r="T1560" s="112"/>
      <c r="U1560" s="114"/>
      <c r="V1560" s="113"/>
      <c r="W1560" s="112"/>
      <c r="X1560" s="113"/>
    </row>
    <row r="1561" spans="1:24" x14ac:dyDescent="0.25">
      <c r="A1561" s="77"/>
      <c r="B1561" s="80"/>
      <c r="C1561" s="22"/>
      <c r="D1561" s="22"/>
      <c r="E1561" s="21"/>
      <c r="F1561" s="21"/>
      <c r="G1561" s="11"/>
      <c r="I1561" s="9"/>
      <c r="L1561" s="1"/>
      <c r="M1561" s="112"/>
      <c r="N1561" s="112"/>
      <c r="O1561" s="112"/>
      <c r="P1561" s="113"/>
      <c r="Q1561" s="112"/>
      <c r="R1561" s="114"/>
      <c r="S1561" s="113"/>
      <c r="T1561" s="112"/>
      <c r="U1561" s="114"/>
      <c r="V1561" s="113"/>
      <c r="W1561" s="112"/>
      <c r="X1561" s="113"/>
    </row>
    <row r="1562" spans="1:24" x14ac:dyDescent="0.25">
      <c r="A1562" s="77"/>
      <c r="B1562" s="80"/>
      <c r="C1562" s="22"/>
      <c r="D1562" s="22"/>
      <c r="E1562" s="21"/>
      <c r="F1562" s="21"/>
      <c r="G1562" s="11"/>
      <c r="I1562" s="9"/>
      <c r="L1562" s="1"/>
      <c r="M1562" s="112"/>
      <c r="N1562" s="112"/>
      <c r="O1562" s="112"/>
      <c r="P1562" s="113"/>
      <c r="Q1562" s="112"/>
      <c r="R1562" s="114"/>
      <c r="S1562" s="113"/>
      <c r="T1562" s="112"/>
      <c r="U1562" s="114"/>
      <c r="V1562" s="113"/>
      <c r="W1562" s="112"/>
      <c r="X1562" s="113"/>
    </row>
    <row r="1563" spans="1:24" x14ac:dyDescent="0.25">
      <c r="A1563" s="77"/>
      <c r="B1563" s="80"/>
      <c r="C1563" s="22"/>
      <c r="D1563" s="22"/>
      <c r="E1563" s="21"/>
      <c r="F1563" s="21"/>
      <c r="G1563" s="11"/>
      <c r="I1563" s="9"/>
      <c r="L1563" s="1"/>
      <c r="M1563" s="112"/>
      <c r="N1563" s="112"/>
      <c r="O1563" s="112"/>
      <c r="P1563" s="113"/>
      <c r="Q1563" s="112"/>
      <c r="R1563" s="114"/>
      <c r="S1563" s="113"/>
      <c r="T1563" s="112"/>
      <c r="U1563" s="114"/>
      <c r="V1563" s="113"/>
      <c r="W1563" s="112"/>
      <c r="X1563" s="113"/>
    </row>
    <row r="1564" spans="1:24" x14ac:dyDescent="0.25">
      <c r="A1564" s="77"/>
      <c r="B1564" s="80"/>
      <c r="C1564" s="22"/>
      <c r="D1564" s="22"/>
      <c r="E1564" s="21"/>
      <c r="F1564" s="21"/>
      <c r="G1564" s="11"/>
      <c r="I1564" s="9"/>
      <c r="L1564" s="1"/>
      <c r="M1564" s="112"/>
      <c r="N1564" s="112"/>
      <c r="O1564" s="112"/>
      <c r="P1564" s="113"/>
      <c r="Q1564" s="112"/>
      <c r="R1564" s="114"/>
      <c r="S1564" s="113"/>
      <c r="T1564" s="112"/>
      <c r="U1564" s="114"/>
      <c r="V1564" s="113"/>
      <c r="W1564" s="112"/>
      <c r="X1564" s="113"/>
    </row>
    <row r="1565" spans="1:24" x14ac:dyDescent="0.25">
      <c r="A1565" s="77"/>
      <c r="B1565" s="80"/>
      <c r="C1565" s="22"/>
      <c r="D1565" s="22"/>
      <c r="E1565" s="21"/>
      <c r="F1565" s="21"/>
      <c r="G1565" s="11"/>
      <c r="I1565" s="9"/>
      <c r="L1565" s="1"/>
      <c r="M1565" s="112"/>
      <c r="N1565" s="112"/>
      <c r="O1565" s="112"/>
      <c r="P1565" s="113"/>
      <c r="Q1565" s="112"/>
      <c r="R1565" s="114"/>
      <c r="S1565" s="113"/>
      <c r="T1565" s="112"/>
      <c r="U1565" s="114"/>
      <c r="V1565" s="113"/>
      <c r="W1565" s="112"/>
      <c r="X1565" s="113"/>
    </row>
    <row r="1566" spans="1:24" x14ac:dyDescent="0.25">
      <c r="A1566" s="77"/>
      <c r="B1566" s="80"/>
      <c r="C1566" s="22"/>
      <c r="D1566" s="22"/>
      <c r="E1566" s="21"/>
      <c r="F1566" s="21"/>
      <c r="G1566" s="11"/>
      <c r="I1566" s="9"/>
      <c r="L1566" s="1"/>
      <c r="M1566" s="112"/>
      <c r="N1566" s="112"/>
      <c r="O1566" s="112"/>
      <c r="P1566" s="113"/>
      <c r="Q1566" s="112"/>
      <c r="R1566" s="114"/>
      <c r="S1566" s="113"/>
      <c r="T1566" s="112"/>
      <c r="U1566" s="114"/>
      <c r="V1566" s="113"/>
      <c r="W1566" s="112"/>
      <c r="X1566" s="113"/>
    </row>
    <row r="1567" spans="1:24" x14ac:dyDescent="0.25">
      <c r="A1567" s="77"/>
      <c r="B1567" s="80"/>
      <c r="C1567" s="22"/>
      <c r="D1567" s="22"/>
      <c r="E1567" s="21"/>
      <c r="F1567" s="21"/>
      <c r="G1567" s="11"/>
      <c r="I1567" s="9"/>
      <c r="L1567" s="1"/>
      <c r="M1567" s="112"/>
      <c r="N1567" s="112"/>
      <c r="O1567" s="112"/>
      <c r="P1567" s="113"/>
      <c r="Q1567" s="112"/>
      <c r="R1567" s="114"/>
      <c r="S1567" s="113"/>
      <c r="T1567" s="112"/>
      <c r="U1567" s="114"/>
      <c r="V1567" s="113"/>
      <c r="W1567" s="112"/>
      <c r="X1567" s="113"/>
    </row>
    <row r="1568" spans="1:24" x14ac:dyDescent="0.25">
      <c r="A1568" s="77"/>
      <c r="B1568" s="80"/>
      <c r="C1568" s="22"/>
      <c r="D1568" s="22"/>
      <c r="E1568" s="21"/>
      <c r="F1568" s="21"/>
      <c r="G1568" s="11"/>
      <c r="I1568" s="9"/>
      <c r="L1568" s="1"/>
      <c r="M1568" s="112"/>
      <c r="N1568" s="112"/>
      <c r="O1568" s="112"/>
      <c r="P1568" s="113"/>
      <c r="Q1568" s="112"/>
      <c r="R1568" s="114"/>
      <c r="S1568" s="113"/>
      <c r="T1568" s="112"/>
      <c r="U1568" s="114"/>
      <c r="V1568" s="113"/>
      <c r="W1568" s="112"/>
      <c r="X1568" s="113"/>
    </row>
    <row r="1569" spans="1:24" x14ac:dyDescent="0.25">
      <c r="A1569" s="77"/>
      <c r="B1569" s="80"/>
      <c r="C1569" s="22"/>
      <c r="D1569" s="22"/>
      <c r="E1569" s="21"/>
      <c r="F1569" s="21"/>
      <c r="G1569" s="11"/>
      <c r="I1569" s="9"/>
      <c r="L1569" s="1"/>
      <c r="M1569" s="112"/>
      <c r="N1569" s="112"/>
      <c r="O1569" s="112"/>
      <c r="P1569" s="113"/>
      <c r="Q1569" s="112"/>
      <c r="R1569" s="114"/>
      <c r="S1569" s="113"/>
      <c r="T1569" s="112"/>
      <c r="U1569" s="114"/>
      <c r="V1569" s="113"/>
      <c r="W1569" s="112"/>
      <c r="X1569" s="113"/>
    </row>
    <row r="1570" spans="1:24" x14ac:dyDescent="0.25">
      <c r="A1570" s="77"/>
      <c r="B1570" s="80"/>
      <c r="C1570" s="22"/>
      <c r="D1570" s="22"/>
      <c r="E1570" s="21"/>
      <c r="F1570" s="21"/>
      <c r="G1570" s="11"/>
      <c r="I1570" s="9"/>
      <c r="L1570" s="1"/>
      <c r="M1570" s="112"/>
      <c r="N1570" s="112"/>
      <c r="O1570" s="112"/>
      <c r="P1570" s="113"/>
      <c r="Q1570" s="112"/>
      <c r="R1570" s="114"/>
      <c r="S1570" s="113"/>
      <c r="T1570" s="112"/>
      <c r="U1570" s="114"/>
      <c r="V1570" s="113"/>
      <c r="W1570" s="112"/>
      <c r="X1570" s="113"/>
    </row>
    <row r="1571" spans="1:24" x14ac:dyDescent="0.25">
      <c r="A1571" s="77"/>
      <c r="B1571" s="80"/>
      <c r="C1571" s="22"/>
      <c r="D1571" s="22"/>
      <c r="E1571" s="21"/>
      <c r="F1571" s="21"/>
      <c r="G1571" s="11"/>
      <c r="I1571" s="9"/>
      <c r="L1571" s="1"/>
      <c r="M1571" s="112"/>
      <c r="N1571" s="112"/>
      <c r="O1571" s="112"/>
      <c r="P1571" s="113"/>
      <c r="Q1571" s="112"/>
      <c r="R1571" s="114"/>
      <c r="S1571" s="113"/>
      <c r="T1571" s="112"/>
      <c r="U1571" s="114"/>
      <c r="V1571" s="113"/>
      <c r="W1571" s="112"/>
      <c r="X1571" s="113"/>
    </row>
    <row r="1572" spans="1:24" x14ac:dyDescent="0.25">
      <c r="A1572" s="77"/>
      <c r="B1572" s="80"/>
      <c r="C1572" s="22"/>
      <c r="D1572" s="22"/>
      <c r="E1572" s="21"/>
      <c r="F1572" s="21"/>
      <c r="G1572" s="11"/>
      <c r="I1572" s="9"/>
      <c r="L1572" s="1"/>
      <c r="M1572" s="112"/>
      <c r="N1572" s="112"/>
      <c r="O1572" s="112"/>
      <c r="P1572" s="113"/>
      <c r="Q1572" s="112"/>
      <c r="R1572" s="114"/>
      <c r="S1572" s="113"/>
      <c r="T1572" s="112"/>
      <c r="U1572" s="114"/>
      <c r="V1572" s="113"/>
      <c r="W1572" s="112"/>
      <c r="X1572" s="113"/>
    </row>
    <row r="1573" spans="1:24" x14ac:dyDescent="0.25">
      <c r="A1573" s="77"/>
      <c r="B1573" s="80"/>
      <c r="C1573" s="22"/>
      <c r="D1573" s="22"/>
      <c r="E1573" s="21"/>
      <c r="F1573" s="21"/>
      <c r="G1573" s="11"/>
      <c r="I1573" s="9"/>
      <c r="L1573" s="1"/>
      <c r="M1573" s="112"/>
      <c r="N1573" s="112"/>
      <c r="O1573" s="112"/>
      <c r="P1573" s="113"/>
      <c r="Q1573" s="112"/>
      <c r="R1573" s="114"/>
      <c r="S1573" s="113"/>
      <c r="T1573" s="112"/>
      <c r="U1573" s="114"/>
      <c r="V1573" s="113"/>
      <c r="W1573" s="112"/>
      <c r="X1573" s="113"/>
    </row>
    <row r="1574" spans="1:24" x14ac:dyDescent="0.25">
      <c r="A1574" s="77"/>
      <c r="B1574" s="80"/>
      <c r="C1574" s="22"/>
      <c r="D1574" s="22"/>
      <c r="E1574" s="21"/>
      <c r="F1574" s="21"/>
      <c r="G1574" s="11"/>
      <c r="I1574" s="9"/>
      <c r="L1574" s="1"/>
      <c r="M1574" s="112"/>
      <c r="N1574" s="112"/>
      <c r="O1574" s="112"/>
      <c r="P1574" s="113"/>
      <c r="Q1574" s="112"/>
      <c r="R1574" s="114"/>
      <c r="S1574" s="113"/>
      <c r="T1574" s="112"/>
      <c r="U1574" s="114"/>
      <c r="V1574" s="113"/>
      <c r="W1574" s="112"/>
      <c r="X1574" s="113"/>
    </row>
    <row r="1575" spans="1:24" x14ac:dyDescent="0.25">
      <c r="A1575" s="77"/>
      <c r="B1575" s="80"/>
      <c r="C1575" s="22"/>
      <c r="D1575" s="22"/>
      <c r="E1575" s="21"/>
      <c r="F1575" s="21"/>
      <c r="G1575" s="11"/>
      <c r="I1575" s="9"/>
      <c r="L1575" s="1"/>
      <c r="M1575" s="112"/>
      <c r="N1575" s="112"/>
      <c r="O1575" s="112"/>
      <c r="P1575" s="113"/>
      <c r="Q1575" s="112"/>
      <c r="R1575" s="114"/>
      <c r="S1575" s="113"/>
      <c r="T1575" s="112"/>
      <c r="U1575" s="114"/>
      <c r="V1575" s="113"/>
      <c r="W1575" s="112"/>
      <c r="X1575" s="113"/>
    </row>
    <row r="1576" spans="1:24" x14ac:dyDescent="0.25">
      <c r="A1576" s="77"/>
      <c r="B1576" s="80"/>
      <c r="C1576" s="22"/>
      <c r="D1576" s="22"/>
      <c r="E1576" s="21"/>
      <c r="F1576" s="21"/>
      <c r="G1576" s="11"/>
      <c r="I1576" s="9"/>
      <c r="L1576" s="1"/>
      <c r="M1576" s="112"/>
      <c r="N1576" s="112"/>
      <c r="O1576" s="112"/>
      <c r="P1576" s="113"/>
      <c r="Q1576" s="112"/>
      <c r="R1576" s="114"/>
      <c r="S1576" s="113"/>
      <c r="T1576" s="112"/>
      <c r="U1576" s="114"/>
      <c r="V1576" s="113"/>
      <c r="W1576" s="112"/>
      <c r="X1576" s="113"/>
    </row>
    <row r="1577" spans="1:24" x14ac:dyDescent="0.25">
      <c r="A1577" s="77"/>
      <c r="B1577" s="80"/>
      <c r="C1577" s="22"/>
      <c r="D1577" s="22"/>
      <c r="E1577" s="21"/>
      <c r="F1577" s="21"/>
      <c r="G1577" s="11"/>
      <c r="I1577" s="9"/>
      <c r="L1577" s="1"/>
      <c r="M1577" s="112"/>
      <c r="N1577" s="112"/>
      <c r="O1577" s="112"/>
      <c r="P1577" s="113"/>
      <c r="Q1577" s="112"/>
      <c r="R1577" s="114"/>
      <c r="S1577" s="113"/>
      <c r="T1577" s="112"/>
      <c r="U1577" s="114"/>
      <c r="V1577" s="113"/>
      <c r="W1577" s="112"/>
      <c r="X1577" s="113"/>
    </row>
    <row r="1578" spans="1:24" x14ac:dyDescent="0.25">
      <c r="A1578" s="77"/>
      <c r="B1578" s="80"/>
      <c r="C1578" s="22"/>
      <c r="D1578" s="22"/>
      <c r="E1578" s="21"/>
      <c r="F1578" s="21"/>
      <c r="G1578" s="11"/>
      <c r="I1578" s="9"/>
      <c r="L1578" s="1"/>
      <c r="M1578" s="112"/>
      <c r="N1578" s="112"/>
      <c r="O1578" s="112"/>
      <c r="P1578" s="113"/>
      <c r="Q1578" s="112"/>
      <c r="R1578" s="114"/>
      <c r="S1578" s="113"/>
      <c r="T1578" s="112"/>
      <c r="U1578" s="114"/>
      <c r="V1578" s="113"/>
      <c r="W1578" s="112"/>
      <c r="X1578" s="113"/>
    </row>
    <row r="1579" spans="1:24" x14ac:dyDescent="0.25">
      <c r="A1579" s="77"/>
      <c r="B1579" s="80"/>
      <c r="C1579" s="22"/>
      <c r="D1579" s="22"/>
      <c r="E1579" s="21"/>
      <c r="F1579" s="21"/>
      <c r="G1579" s="11"/>
      <c r="I1579" s="9"/>
      <c r="L1579" s="1"/>
      <c r="M1579" s="112"/>
      <c r="N1579" s="112"/>
      <c r="O1579" s="112"/>
      <c r="P1579" s="113"/>
      <c r="Q1579" s="112"/>
      <c r="R1579" s="114"/>
      <c r="S1579" s="113"/>
      <c r="T1579" s="112"/>
      <c r="U1579" s="114"/>
      <c r="V1579" s="113"/>
      <c r="W1579" s="112"/>
      <c r="X1579" s="113"/>
    </row>
    <row r="1580" spans="1:24" x14ac:dyDescent="0.25">
      <c r="A1580" s="77"/>
      <c r="B1580" s="80"/>
      <c r="C1580" s="22"/>
      <c r="D1580" s="22"/>
      <c r="E1580" s="21"/>
      <c r="F1580" s="21"/>
      <c r="G1580" s="11"/>
      <c r="I1580" s="9"/>
      <c r="L1580" s="1"/>
      <c r="M1580" s="112"/>
      <c r="N1580" s="112"/>
      <c r="O1580" s="112"/>
      <c r="P1580" s="113"/>
      <c r="Q1580" s="112"/>
      <c r="R1580" s="114"/>
      <c r="S1580" s="113"/>
      <c r="T1580" s="112"/>
      <c r="U1580" s="114"/>
      <c r="V1580" s="113"/>
      <c r="W1580" s="112"/>
      <c r="X1580" s="113"/>
    </row>
    <row r="1581" spans="1:24" x14ac:dyDescent="0.25">
      <c r="A1581" s="77"/>
      <c r="B1581" s="80"/>
      <c r="C1581" s="22"/>
      <c r="D1581" s="22"/>
      <c r="E1581" s="21"/>
      <c r="F1581" s="21"/>
      <c r="G1581" s="11"/>
      <c r="I1581" s="9"/>
      <c r="L1581" s="1"/>
      <c r="M1581" s="112"/>
      <c r="N1581" s="112"/>
      <c r="O1581" s="112"/>
      <c r="P1581" s="113"/>
      <c r="Q1581" s="112"/>
      <c r="R1581" s="114"/>
      <c r="S1581" s="113"/>
      <c r="T1581" s="112"/>
      <c r="U1581" s="114"/>
      <c r="V1581" s="113"/>
      <c r="W1581" s="112"/>
      <c r="X1581" s="113"/>
    </row>
    <row r="1582" spans="1:24" x14ac:dyDescent="0.25">
      <c r="A1582" s="77"/>
      <c r="B1582" s="80"/>
      <c r="C1582" s="22"/>
      <c r="D1582" s="22"/>
      <c r="E1582" s="21"/>
      <c r="F1582" s="21"/>
      <c r="G1582" s="11"/>
      <c r="I1582" s="9"/>
      <c r="L1582" s="1"/>
      <c r="M1582" s="112"/>
      <c r="N1582" s="112"/>
      <c r="O1582" s="112"/>
      <c r="P1582" s="113"/>
      <c r="Q1582" s="112"/>
      <c r="R1582" s="114"/>
      <c r="S1582" s="113"/>
      <c r="T1582" s="112"/>
      <c r="U1582" s="114"/>
      <c r="V1582" s="113"/>
      <c r="W1582" s="112"/>
      <c r="X1582" s="113"/>
    </row>
    <row r="1583" spans="1:24" x14ac:dyDescent="0.25">
      <c r="A1583" s="77"/>
      <c r="B1583" s="80"/>
      <c r="C1583" s="22"/>
      <c r="D1583" s="22"/>
      <c r="E1583" s="21"/>
      <c r="F1583" s="21"/>
      <c r="G1583" s="11"/>
      <c r="I1583" s="9"/>
      <c r="L1583" s="1"/>
      <c r="M1583" s="112"/>
      <c r="N1583" s="112"/>
      <c r="O1583" s="112"/>
      <c r="P1583" s="113"/>
      <c r="Q1583" s="112"/>
      <c r="R1583" s="114"/>
      <c r="S1583" s="113"/>
      <c r="T1583" s="112"/>
      <c r="U1583" s="114"/>
      <c r="V1583" s="113"/>
      <c r="W1583" s="112"/>
      <c r="X1583" s="113"/>
    </row>
    <row r="1584" spans="1:24" x14ac:dyDescent="0.25">
      <c r="A1584" s="77"/>
      <c r="B1584" s="80"/>
      <c r="C1584" s="22"/>
      <c r="D1584" s="22"/>
      <c r="E1584" s="21"/>
      <c r="F1584" s="21"/>
      <c r="G1584" s="11"/>
      <c r="I1584" s="9"/>
      <c r="L1584" s="1"/>
      <c r="M1584" s="112"/>
      <c r="N1584" s="112"/>
      <c r="O1584" s="112"/>
      <c r="P1584" s="113"/>
      <c r="Q1584" s="112"/>
      <c r="R1584" s="114"/>
      <c r="S1584" s="113"/>
      <c r="T1584" s="112"/>
      <c r="U1584" s="114"/>
      <c r="V1584" s="113"/>
      <c r="W1584" s="112"/>
      <c r="X1584" s="113"/>
    </row>
    <row r="1585" spans="1:24" x14ac:dyDescent="0.25">
      <c r="A1585" s="77"/>
      <c r="B1585" s="80"/>
      <c r="C1585" s="22"/>
      <c r="D1585" s="22"/>
      <c r="E1585" s="21"/>
      <c r="F1585" s="21"/>
      <c r="G1585" s="11"/>
      <c r="I1585" s="9"/>
      <c r="L1585" s="1"/>
      <c r="M1585" s="112"/>
      <c r="N1585" s="112"/>
      <c r="O1585" s="112"/>
      <c r="P1585" s="113"/>
      <c r="Q1585" s="112"/>
      <c r="R1585" s="114"/>
      <c r="S1585" s="113"/>
      <c r="T1585" s="112"/>
      <c r="U1585" s="114"/>
      <c r="V1585" s="113"/>
      <c r="W1585" s="112"/>
      <c r="X1585" s="113"/>
    </row>
    <row r="1586" spans="1:24" x14ac:dyDescent="0.25">
      <c r="A1586" s="77"/>
      <c r="B1586" s="80"/>
      <c r="C1586" s="22"/>
      <c r="D1586" s="22"/>
      <c r="E1586" s="21"/>
      <c r="F1586" s="21"/>
      <c r="G1586" s="11"/>
      <c r="I1586" s="9"/>
      <c r="L1586" s="1"/>
      <c r="M1586" s="112"/>
      <c r="N1586" s="112"/>
      <c r="O1586" s="112"/>
      <c r="P1586" s="113"/>
      <c r="Q1586" s="112"/>
      <c r="R1586" s="114"/>
      <c r="S1586" s="113"/>
      <c r="T1586" s="112"/>
      <c r="U1586" s="114"/>
      <c r="V1586" s="113"/>
      <c r="W1586" s="112"/>
      <c r="X1586" s="113"/>
    </row>
    <row r="1587" spans="1:24" x14ac:dyDescent="0.25">
      <c r="A1587" s="77"/>
      <c r="B1587" s="80"/>
      <c r="C1587" s="22"/>
      <c r="D1587" s="22"/>
      <c r="E1587" s="21"/>
      <c r="F1587" s="21"/>
      <c r="G1587" s="11"/>
      <c r="I1587" s="9"/>
      <c r="L1587" s="1"/>
      <c r="M1587" s="112"/>
      <c r="N1587" s="112"/>
      <c r="O1587" s="112"/>
      <c r="P1587" s="113"/>
      <c r="Q1587" s="112"/>
      <c r="R1587" s="114"/>
      <c r="S1587" s="113"/>
      <c r="T1587" s="112"/>
      <c r="U1587" s="114"/>
      <c r="V1587" s="113"/>
      <c r="W1587" s="112"/>
      <c r="X1587" s="113"/>
    </row>
    <row r="1588" spans="1:24" x14ac:dyDescent="0.25">
      <c r="A1588" s="77"/>
      <c r="B1588" s="80"/>
      <c r="C1588" s="22"/>
      <c r="D1588" s="22"/>
      <c r="E1588" s="21"/>
      <c r="F1588" s="21"/>
      <c r="G1588" s="11"/>
      <c r="I1588" s="9"/>
      <c r="L1588" s="1"/>
      <c r="M1588" s="112"/>
      <c r="N1588" s="112"/>
      <c r="O1588" s="112"/>
      <c r="P1588" s="113"/>
      <c r="Q1588" s="112"/>
      <c r="R1588" s="114"/>
      <c r="S1588" s="113"/>
      <c r="T1588" s="112"/>
      <c r="U1588" s="114"/>
      <c r="V1588" s="113"/>
      <c r="W1588" s="112"/>
      <c r="X1588" s="113"/>
    </row>
    <row r="1589" spans="1:24" x14ac:dyDescent="0.25">
      <c r="A1589" s="77"/>
      <c r="B1589" s="80"/>
      <c r="C1589" s="22"/>
      <c r="D1589" s="22"/>
      <c r="E1589" s="21"/>
      <c r="F1589" s="21"/>
      <c r="G1589" s="11"/>
      <c r="I1589" s="9"/>
      <c r="L1589" s="1"/>
      <c r="M1589" s="112"/>
      <c r="N1589" s="112"/>
      <c r="O1589" s="112"/>
      <c r="P1589" s="113"/>
      <c r="Q1589" s="112"/>
      <c r="R1589" s="114"/>
      <c r="S1589" s="113"/>
      <c r="T1589" s="112"/>
      <c r="U1589" s="114"/>
      <c r="V1589" s="113"/>
      <c r="W1589" s="112"/>
      <c r="X1589" s="113"/>
    </row>
    <row r="1590" spans="1:24" x14ac:dyDescent="0.25">
      <c r="A1590" s="77"/>
      <c r="B1590" s="80"/>
      <c r="C1590" s="22"/>
      <c r="D1590" s="22"/>
      <c r="E1590" s="21"/>
      <c r="F1590" s="21"/>
      <c r="G1590" s="11"/>
      <c r="I1590" s="9"/>
      <c r="L1590" s="1"/>
      <c r="M1590" s="112"/>
      <c r="N1590" s="112"/>
      <c r="O1590" s="112"/>
      <c r="P1590" s="113"/>
      <c r="Q1590" s="112"/>
      <c r="R1590" s="114"/>
      <c r="S1590" s="113"/>
      <c r="T1590" s="112"/>
      <c r="U1590" s="114"/>
      <c r="V1590" s="113"/>
      <c r="W1590" s="112"/>
      <c r="X1590" s="113"/>
    </row>
    <row r="1591" spans="1:24" x14ac:dyDescent="0.25">
      <c r="A1591" s="77"/>
      <c r="B1591" s="80"/>
      <c r="C1591" s="22"/>
      <c r="D1591" s="22"/>
      <c r="E1591" s="21"/>
      <c r="F1591" s="21"/>
      <c r="G1591" s="11"/>
      <c r="I1591" s="9"/>
      <c r="L1591" s="1"/>
      <c r="M1591" s="112"/>
      <c r="N1591" s="112"/>
      <c r="O1591" s="112"/>
      <c r="P1591" s="113"/>
      <c r="Q1591" s="112"/>
      <c r="R1591" s="114"/>
      <c r="S1591" s="113"/>
      <c r="T1591" s="112"/>
      <c r="U1591" s="114"/>
      <c r="V1591" s="113"/>
      <c r="W1591" s="112"/>
      <c r="X1591" s="113"/>
    </row>
    <row r="1592" spans="1:24" x14ac:dyDescent="0.25">
      <c r="A1592" s="77"/>
      <c r="B1592" s="80"/>
      <c r="C1592" s="22"/>
      <c r="D1592" s="22"/>
      <c r="E1592" s="21"/>
      <c r="F1592" s="21"/>
      <c r="G1592" s="11"/>
      <c r="I1592" s="9"/>
      <c r="L1592" s="1"/>
      <c r="M1592" s="112"/>
      <c r="N1592" s="112"/>
      <c r="O1592" s="112"/>
      <c r="P1592" s="113"/>
      <c r="Q1592" s="112"/>
      <c r="R1592" s="114"/>
      <c r="S1592" s="113"/>
      <c r="T1592" s="112"/>
      <c r="U1592" s="114"/>
      <c r="V1592" s="113"/>
      <c r="W1592" s="112"/>
      <c r="X1592" s="113"/>
    </row>
    <row r="1593" spans="1:24" x14ac:dyDescent="0.25">
      <c r="A1593" s="77"/>
      <c r="B1593" s="80"/>
      <c r="C1593" s="22"/>
      <c r="D1593" s="22"/>
      <c r="E1593" s="21"/>
      <c r="F1593" s="21"/>
      <c r="G1593" s="11"/>
      <c r="I1593" s="9"/>
      <c r="L1593" s="1"/>
      <c r="M1593" s="112"/>
      <c r="N1593" s="112"/>
      <c r="O1593" s="112"/>
      <c r="P1593" s="113"/>
      <c r="Q1593" s="112"/>
      <c r="R1593" s="114"/>
      <c r="S1593" s="113"/>
      <c r="T1593" s="112"/>
      <c r="U1593" s="114"/>
      <c r="V1593" s="113"/>
      <c r="W1593" s="112"/>
      <c r="X1593" s="113"/>
    </row>
    <row r="1594" spans="1:24" x14ac:dyDescent="0.25">
      <c r="A1594" s="77"/>
      <c r="B1594" s="80"/>
      <c r="C1594" s="22"/>
      <c r="D1594" s="22"/>
      <c r="E1594" s="21"/>
      <c r="F1594" s="21"/>
      <c r="G1594" s="11"/>
      <c r="I1594" s="9"/>
      <c r="L1594" s="1"/>
      <c r="M1594" s="112"/>
      <c r="N1594" s="112"/>
      <c r="O1594" s="112"/>
      <c r="P1594" s="113"/>
      <c r="Q1594" s="112"/>
      <c r="R1594" s="114"/>
      <c r="S1594" s="113"/>
      <c r="T1594" s="112"/>
      <c r="U1594" s="114"/>
      <c r="V1594" s="113"/>
      <c r="W1594" s="112"/>
      <c r="X1594" s="113"/>
    </row>
    <row r="1595" spans="1:24" x14ac:dyDescent="0.25">
      <c r="A1595" s="77"/>
      <c r="B1595" s="80"/>
      <c r="C1595" s="22"/>
      <c r="D1595" s="22"/>
      <c r="E1595" s="21"/>
      <c r="F1595" s="21"/>
      <c r="G1595" s="11"/>
      <c r="I1595" s="9"/>
      <c r="L1595" s="1"/>
      <c r="M1595" s="112"/>
      <c r="N1595" s="112"/>
      <c r="O1595" s="112"/>
      <c r="P1595" s="113"/>
      <c r="Q1595" s="112"/>
      <c r="R1595" s="114"/>
      <c r="S1595" s="113"/>
      <c r="T1595" s="112"/>
      <c r="U1595" s="114"/>
      <c r="V1595" s="113"/>
      <c r="W1595" s="112"/>
      <c r="X1595" s="113"/>
    </row>
    <row r="1596" spans="1:24" x14ac:dyDescent="0.25">
      <c r="A1596" s="77"/>
      <c r="B1596" s="80"/>
      <c r="C1596" s="22"/>
      <c r="D1596" s="22"/>
      <c r="E1596" s="21"/>
      <c r="F1596" s="21"/>
      <c r="G1596" s="11"/>
      <c r="I1596" s="9"/>
      <c r="L1596" s="1"/>
      <c r="M1596" s="112"/>
      <c r="N1596" s="112"/>
      <c r="O1596" s="112"/>
      <c r="P1596" s="113"/>
      <c r="Q1596" s="112"/>
      <c r="R1596" s="114"/>
      <c r="S1596" s="113"/>
      <c r="T1596" s="112"/>
      <c r="U1596" s="114"/>
      <c r="V1596" s="113"/>
      <c r="W1596" s="112"/>
      <c r="X1596" s="113"/>
    </row>
    <row r="1597" spans="1:24" x14ac:dyDescent="0.25">
      <c r="A1597" s="77"/>
      <c r="B1597" s="80"/>
      <c r="C1597" s="22"/>
      <c r="D1597" s="22"/>
      <c r="E1597" s="21"/>
      <c r="F1597" s="21"/>
      <c r="G1597" s="11"/>
      <c r="I1597" s="9"/>
      <c r="L1597" s="1"/>
      <c r="M1597" s="112"/>
      <c r="N1597" s="112"/>
      <c r="O1597" s="112"/>
      <c r="P1597" s="113"/>
      <c r="Q1597" s="112"/>
      <c r="R1597" s="114"/>
      <c r="S1597" s="113"/>
      <c r="T1597" s="112"/>
      <c r="U1597" s="114"/>
      <c r="V1597" s="113"/>
      <c r="W1597" s="112"/>
      <c r="X1597" s="113"/>
    </row>
    <row r="1598" spans="1:24" x14ac:dyDescent="0.25">
      <c r="A1598" s="77"/>
      <c r="B1598" s="80"/>
      <c r="C1598" s="22"/>
      <c r="D1598" s="22"/>
      <c r="E1598" s="21"/>
      <c r="F1598" s="21"/>
      <c r="G1598" s="11"/>
      <c r="I1598" s="9"/>
      <c r="L1598" s="1"/>
      <c r="M1598" s="112"/>
      <c r="N1598" s="112"/>
      <c r="O1598" s="112"/>
      <c r="P1598" s="113"/>
      <c r="Q1598" s="112"/>
      <c r="R1598" s="114"/>
      <c r="S1598" s="113"/>
      <c r="T1598" s="112"/>
      <c r="U1598" s="114"/>
      <c r="V1598" s="113"/>
      <c r="W1598" s="112"/>
      <c r="X1598" s="113"/>
    </row>
    <row r="1599" spans="1:24" x14ac:dyDescent="0.25">
      <c r="A1599" s="77"/>
      <c r="B1599" s="80"/>
      <c r="C1599" s="22"/>
      <c r="D1599" s="22"/>
      <c r="E1599" s="21"/>
      <c r="F1599" s="21"/>
      <c r="G1599" s="11"/>
      <c r="I1599" s="9"/>
      <c r="L1599" s="1"/>
      <c r="M1599" s="112"/>
      <c r="N1599" s="112"/>
      <c r="O1599" s="112"/>
      <c r="P1599" s="113"/>
      <c r="Q1599" s="112"/>
      <c r="R1599" s="114"/>
      <c r="S1599" s="113"/>
      <c r="T1599" s="112"/>
      <c r="U1599" s="114"/>
      <c r="V1599" s="113"/>
      <c r="W1599" s="112"/>
      <c r="X1599" s="113"/>
    </row>
    <row r="1600" spans="1:24" x14ac:dyDescent="0.25">
      <c r="A1600" s="77"/>
      <c r="B1600" s="80"/>
      <c r="C1600" s="22"/>
      <c r="D1600" s="22"/>
      <c r="E1600" s="21"/>
      <c r="F1600" s="21"/>
      <c r="G1600" s="11"/>
      <c r="I1600" s="9"/>
      <c r="L1600" s="1"/>
      <c r="M1600" s="112"/>
      <c r="N1600" s="112"/>
      <c r="O1600" s="112"/>
      <c r="P1600" s="113"/>
      <c r="Q1600" s="112"/>
      <c r="R1600" s="114"/>
      <c r="S1600" s="113"/>
      <c r="T1600" s="112"/>
      <c r="U1600" s="114"/>
      <c r="V1600" s="113"/>
      <c r="W1600" s="112"/>
      <c r="X1600" s="113"/>
    </row>
    <row r="1601" spans="1:24" x14ac:dyDescent="0.25">
      <c r="A1601" s="77"/>
      <c r="B1601" s="80"/>
      <c r="C1601" s="22"/>
      <c r="D1601" s="22"/>
      <c r="E1601" s="21"/>
      <c r="F1601" s="21"/>
      <c r="G1601" s="11"/>
      <c r="I1601" s="9"/>
      <c r="L1601" s="1"/>
      <c r="M1601" s="112"/>
      <c r="N1601" s="112"/>
      <c r="O1601" s="112"/>
      <c r="P1601" s="113"/>
      <c r="Q1601" s="112"/>
      <c r="R1601" s="114"/>
      <c r="S1601" s="113"/>
      <c r="T1601" s="112"/>
      <c r="U1601" s="114"/>
      <c r="V1601" s="113"/>
      <c r="W1601" s="112"/>
      <c r="X1601" s="113"/>
    </row>
    <row r="1602" spans="1:24" x14ac:dyDescent="0.25">
      <c r="A1602" s="77"/>
      <c r="B1602" s="80"/>
      <c r="C1602" s="22"/>
      <c r="D1602" s="22"/>
      <c r="E1602" s="21"/>
      <c r="F1602" s="21"/>
      <c r="G1602" s="11"/>
      <c r="I1602" s="9"/>
      <c r="L1602" s="1"/>
      <c r="M1602" s="112"/>
      <c r="N1602" s="112"/>
      <c r="O1602" s="112"/>
      <c r="P1602" s="113"/>
      <c r="Q1602" s="112"/>
      <c r="R1602" s="114"/>
      <c r="S1602" s="113"/>
      <c r="T1602" s="112"/>
      <c r="U1602" s="114"/>
      <c r="V1602" s="113"/>
      <c r="W1602" s="112"/>
      <c r="X1602" s="113"/>
    </row>
    <row r="1603" spans="1:24" x14ac:dyDescent="0.25">
      <c r="A1603" s="77"/>
      <c r="B1603" s="80"/>
      <c r="C1603" s="22"/>
      <c r="D1603" s="22"/>
      <c r="E1603" s="21"/>
      <c r="F1603" s="21"/>
      <c r="G1603" s="11"/>
      <c r="I1603" s="9"/>
      <c r="L1603" s="1"/>
      <c r="M1603" s="112"/>
      <c r="N1603" s="112"/>
      <c r="O1603" s="112"/>
      <c r="P1603" s="113"/>
      <c r="Q1603" s="112"/>
      <c r="R1603" s="114"/>
      <c r="S1603" s="113"/>
      <c r="T1603" s="112"/>
      <c r="U1603" s="114"/>
      <c r="V1603" s="113"/>
      <c r="W1603" s="112"/>
      <c r="X1603" s="113"/>
    </row>
    <row r="1604" spans="1:24" x14ac:dyDescent="0.25">
      <c r="A1604" s="77"/>
      <c r="B1604" s="80"/>
      <c r="C1604" s="22"/>
      <c r="D1604" s="22"/>
      <c r="E1604" s="21"/>
      <c r="F1604" s="21"/>
      <c r="G1604" s="11"/>
      <c r="I1604" s="9"/>
      <c r="L1604" s="1"/>
      <c r="M1604" s="112"/>
      <c r="N1604" s="112"/>
      <c r="O1604" s="112"/>
      <c r="P1604" s="113"/>
      <c r="Q1604" s="112"/>
      <c r="R1604" s="114"/>
      <c r="S1604" s="113"/>
      <c r="T1604" s="112"/>
      <c r="U1604" s="114"/>
      <c r="V1604" s="113"/>
      <c r="W1604" s="112"/>
      <c r="X1604" s="113"/>
    </row>
    <row r="1605" spans="1:24" x14ac:dyDescent="0.25">
      <c r="A1605" s="77"/>
      <c r="B1605" s="80"/>
      <c r="C1605" s="22"/>
      <c r="D1605" s="22"/>
      <c r="E1605" s="21"/>
      <c r="F1605" s="21"/>
      <c r="G1605" s="11"/>
      <c r="I1605" s="9"/>
      <c r="L1605" s="1"/>
      <c r="M1605" s="112"/>
      <c r="N1605" s="112"/>
      <c r="O1605" s="112"/>
      <c r="P1605" s="113"/>
      <c r="Q1605" s="112"/>
      <c r="R1605" s="114"/>
      <c r="S1605" s="113"/>
      <c r="T1605" s="112"/>
      <c r="U1605" s="114"/>
      <c r="V1605" s="113"/>
      <c r="W1605" s="112"/>
      <c r="X1605" s="113"/>
    </row>
    <row r="1606" spans="1:24" x14ac:dyDescent="0.25">
      <c r="A1606" s="77"/>
      <c r="B1606" s="80"/>
      <c r="C1606" s="22"/>
      <c r="D1606" s="22"/>
      <c r="E1606" s="21"/>
      <c r="F1606" s="21"/>
      <c r="G1606" s="11"/>
      <c r="I1606" s="9"/>
      <c r="L1606" s="1"/>
      <c r="M1606" s="112"/>
      <c r="N1606" s="112"/>
      <c r="O1606" s="112"/>
      <c r="P1606" s="113"/>
      <c r="Q1606" s="112"/>
      <c r="R1606" s="114"/>
      <c r="S1606" s="113"/>
      <c r="T1606" s="112"/>
      <c r="U1606" s="114"/>
      <c r="V1606" s="113"/>
      <c r="W1606" s="112"/>
      <c r="X1606" s="113"/>
    </row>
    <row r="1607" spans="1:24" x14ac:dyDescent="0.25">
      <c r="A1607" s="77"/>
      <c r="B1607" s="80"/>
      <c r="C1607" s="22"/>
      <c r="D1607" s="22"/>
      <c r="E1607" s="21"/>
      <c r="F1607" s="21"/>
      <c r="G1607" s="11"/>
      <c r="I1607" s="9"/>
      <c r="L1607" s="1"/>
      <c r="M1607" s="112"/>
      <c r="N1607" s="112"/>
      <c r="O1607" s="112"/>
      <c r="P1607" s="113"/>
      <c r="Q1607" s="112"/>
      <c r="R1607" s="114"/>
      <c r="S1607" s="113"/>
      <c r="T1607" s="112"/>
      <c r="U1607" s="114"/>
      <c r="V1607" s="113"/>
      <c r="W1607" s="112"/>
      <c r="X1607" s="113"/>
    </row>
    <row r="1608" spans="1:24" x14ac:dyDescent="0.25">
      <c r="A1608" s="77"/>
      <c r="B1608" s="80"/>
      <c r="C1608" s="22"/>
      <c r="D1608" s="22"/>
      <c r="E1608" s="21"/>
      <c r="F1608" s="21"/>
      <c r="G1608" s="11"/>
      <c r="I1608" s="9"/>
      <c r="L1608" s="1"/>
      <c r="M1608" s="112"/>
      <c r="N1608" s="112"/>
      <c r="O1608" s="112"/>
      <c r="P1608" s="113"/>
      <c r="Q1608" s="112"/>
      <c r="R1608" s="114"/>
      <c r="S1608" s="113"/>
      <c r="T1608" s="112"/>
      <c r="U1608" s="114"/>
      <c r="V1608" s="113"/>
      <c r="W1608" s="112"/>
      <c r="X1608" s="113"/>
    </row>
    <row r="1609" spans="1:24" x14ac:dyDescent="0.25">
      <c r="A1609" s="77"/>
      <c r="B1609" s="80"/>
      <c r="C1609" s="22"/>
      <c r="D1609" s="22"/>
      <c r="E1609" s="21"/>
      <c r="F1609" s="21"/>
      <c r="G1609" s="11"/>
      <c r="I1609" s="9"/>
      <c r="L1609" s="1"/>
      <c r="M1609" s="112"/>
      <c r="N1609" s="112"/>
      <c r="O1609" s="112"/>
      <c r="P1609" s="113"/>
      <c r="Q1609" s="112"/>
      <c r="R1609" s="114"/>
      <c r="S1609" s="113"/>
      <c r="T1609" s="112"/>
      <c r="U1609" s="114"/>
      <c r="V1609" s="113"/>
      <c r="W1609" s="112"/>
      <c r="X1609" s="113"/>
    </row>
    <row r="1610" spans="1:24" x14ac:dyDescent="0.25">
      <c r="A1610" s="77"/>
      <c r="B1610" s="80"/>
      <c r="C1610" s="22"/>
      <c r="D1610" s="22"/>
      <c r="E1610" s="21"/>
      <c r="F1610" s="21"/>
      <c r="G1610" s="11"/>
      <c r="I1610" s="9"/>
      <c r="L1610" s="1"/>
      <c r="M1610" s="112"/>
      <c r="N1610" s="112"/>
      <c r="O1610" s="112"/>
      <c r="P1610" s="113"/>
      <c r="Q1610" s="112"/>
      <c r="R1610" s="114"/>
      <c r="S1610" s="113"/>
      <c r="T1610" s="112"/>
      <c r="U1610" s="114"/>
      <c r="V1610" s="113"/>
      <c r="W1610" s="112"/>
      <c r="X1610" s="113"/>
    </row>
    <row r="1611" spans="1:24" x14ac:dyDescent="0.25">
      <c r="A1611" s="77"/>
      <c r="B1611" s="80"/>
      <c r="C1611" s="22"/>
      <c r="D1611" s="22"/>
      <c r="E1611" s="21"/>
      <c r="F1611" s="21"/>
      <c r="G1611" s="11"/>
      <c r="I1611" s="9"/>
      <c r="L1611" s="1"/>
      <c r="M1611" s="112"/>
      <c r="N1611" s="112"/>
      <c r="O1611" s="112"/>
      <c r="P1611" s="113"/>
      <c r="Q1611" s="112"/>
      <c r="R1611" s="114"/>
      <c r="S1611" s="113"/>
      <c r="T1611" s="112"/>
      <c r="U1611" s="114"/>
      <c r="V1611" s="113"/>
      <c r="W1611" s="112"/>
      <c r="X1611" s="113"/>
    </row>
    <row r="1612" spans="1:24" x14ac:dyDescent="0.25">
      <c r="A1612" s="77"/>
      <c r="B1612" s="80"/>
      <c r="C1612" s="22"/>
      <c r="D1612" s="22"/>
      <c r="E1612" s="21"/>
      <c r="F1612" s="21"/>
      <c r="G1612" s="11"/>
      <c r="I1612" s="9"/>
      <c r="L1612" s="1"/>
      <c r="M1612" s="112"/>
      <c r="N1612" s="112"/>
      <c r="O1612" s="112"/>
      <c r="P1612" s="113"/>
      <c r="Q1612" s="112"/>
      <c r="R1612" s="114"/>
      <c r="S1612" s="113"/>
      <c r="T1612" s="112"/>
      <c r="U1612" s="114"/>
      <c r="V1612" s="113"/>
      <c r="W1612" s="112"/>
      <c r="X1612" s="113"/>
    </row>
    <row r="1613" spans="1:24" x14ac:dyDescent="0.25">
      <c r="A1613" s="77"/>
      <c r="B1613" s="80"/>
      <c r="C1613" s="22"/>
      <c r="D1613" s="22"/>
      <c r="E1613" s="21"/>
      <c r="F1613" s="21"/>
      <c r="G1613" s="11"/>
      <c r="I1613" s="9"/>
      <c r="L1613" s="1"/>
      <c r="M1613" s="112"/>
      <c r="N1613" s="112"/>
      <c r="O1613" s="112"/>
      <c r="P1613" s="113"/>
      <c r="Q1613" s="112"/>
      <c r="R1613" s="114"/>
      <c r="S1613" s="113"/>
      <c r="T1613" s="112"/>
      <c r="U1613" s="114"/>
      <c r="V1613" s="113"/>
      <c r="W1613" s="112"/>
      <c r="X1613" s="113"/>
    </row>
    <row r="1614" spans="1:24" x14ac:dyDescent="0.25">
      <c r="A1614" s="77"/>
      <c r="B1614" s="80"/>
      <c r="C1614" s="22"/>
      <c r="D1614" s="22"/>
      <c r="E1614" s="21"/>
      <c r="F1614" s="21"/>
      <c r="G1614" s="11"/>
      <c r="I1614" s="9"/>
      <c r="L1614" s="1"/>
      <c r="M1614" s="112"/>
      <c r="N1614" s="112"/>
      <c r="O1614" s="112"/>
      <c r="P1614" s="113"/>
      <c r="Q1614" s="112"/>
      <c r="R1614" s="114"/>
      <c r="S1614" s="113"/>
      <c r="T1614" s="112"/>
      <c r="U1614" s="114"/>
      <c r="V1614" s="113"/>
      <c r="W1614" s="112"/>
      <c r="X1614" s="113"/>
    </row>
    <row r="1615" spans="1:24" x14ac:dyDescent="0.25">
      <c r="A1615" s="77"/>
      <c r="B1615" s="80"/>
      <c r="C1615" s="22"/>
      <c r="D1615" s="22"/>
      <c r="E1615" s="21"/>
      <c r="F1615" s="21"/>
      <c r="G1615" s="11"/>
      <c r="I1615" s="9"/>
      <c r="L1615" s="1"/>
      <c r="M1615" s="112"/>
      <c r="N1615" s="112"/>
      <c r="O1615" s="112"/>
      <c r="P1615" s="113"/>
      <c r="Q1615" s="112"/>
      <c r="R1615" s="114"/>
      <c r="S1615" s="113"/>
      <c r="T1615" s="112"/>
      <c r="U1615" s="114"/>
      <c r="V1615" s="113"/>
      <c r="W1615" s="112"/>
      <c r="X1615" s="113"/>
    </row>
    <row r="1616" spans="1:24" x14ac:dyDescent="0.25">
      <c r="A1616" s="77"/>
      <c r="B1616" s="80"/>
      <c r="C1616" s="22"/>
      <c r="D1616" s="22"/>
      <c r="E1616" s="21"/>
      <c r="F1616" s="21"/>
      <c r="G1616" s="11"/>
      <c r="I1616" s="9"/>
      <c r="L1616" s="1"/>
      <c r="M1616" s="112"/>
      <c r="N1616" s="112"/>
      <c r="O1616" s="112"/>
      <c r="P1616" s="113"/>
      <c r="Q1616" s="112"/>
      <c r="R1616" s="114"/>
      <c r="S1616" s="113"/>
      <c r="T1616" s="112"/>
      <c r="U1616" s="114"/>
      <c r="V1616" s="113"/>
      <c r="W1616" s="112"/>
      <c r="X1616" s="113"/>
    </row>
    <row r="1617" spans="1:24" x14ac:dyDescent="0.25">
      <c r="A1617" s="77"/>
      <c r="B1617" s="80"/>
      <c r="C1617" s="22"/>
      <c r="D1617" s="22"/>
      <c r="E1617" s="21"/>
      <c r="F1617" s="21"/>
      <c r="G1617" s="11"/>
      <c r="I1617" s="9"/>
      <c r="L1617" s="1"/>
      <c r="M1617" s="112"/>
      <c r="N1617" s="112"/>
      <c r="O1617" s="112"/>
      <c r="P1617" s="113"/>
      <c r="Q1617" s="112"/>
      <c r="R1617" s="114"/>
      <c r="S1617" s="113"/>
      <c r="T1617" s="112"/>
      <c r="U1617" s="114"/>
      <c r="V1617" s="113"/>
      <c r="W1617" s="112"/>
      <c r="X1617" s="113"/>
    </row>
    <row r="1618" spans="1:24" x14ac:dyDescent="0.25">
      <c r="A1618" s="77"/>
      <c r="B1618" s="80"/>
      <c r="C1618" s="22"/>
      <c r="D1618" s="22"/>
      <c r="E1618" s="21"/>
      <c r="F1618" s="21"/>
      <c r="G1618" s="11"/>
      <c r="I1618" s="9"/>
      <c r="L1618" s="1"/>
      <c r="M1618" s="112"/>
      <c r="N1618" s="112"/>
      <c r="O1618" s="112"/>
      <c r="P1618" s="113"/>
      <c r="Q1618" s="112"/>
      <c r="R1618" s="114"/>
      <c r="S1618" s="113"/>
      <c r="T1618" s="112"/>
      <c r="U1618" s="114"/>
      <c r="V1618" s="113"/>
      <c r="W1618" s="112"/>
      <c r="X1618" s="113"/>
    </row>
    <row r="1619" spans="1:24" x14ac:dyDescent="0.25">
      <c r="A1619" s="77"/>
      <c r="B1619" s="80"/>
      <c r="C1619" s="22"/>
      <c r="D1619" s="22"/>
      <c r="E1619" s="21"/>
      <c r="F1619" s="21"/>
      <c r="G1619" s="11"/>
      <c r="I1619" s="9"/>
      <c r="L1619" s="1"/>
      <c r="M1619" s="112"/>
      <c r="N1619" s="112"/>
      <c r="O1619" s="112"/>
      <c r="P1619" s="113"/>
      <c r="Q1619" s="112"/>
      <c r="R1619" s="114"/>
      <c r="S1619" s="113"/>
      <c r="T1619" s="112"/>
      <c r="U1619" s="114"/>
      <c r="V1619" s="113"/>
      <c r="W1619" s="112"/>
      <c r="X1619" s="113"/>
    </row>
    <row r="1620" spans="1:24" x14ac:dyDescent="0.25">
      <c r="A1620" s="77"/>
      <c r="B1620" s="80"/>
      <c r="C1620" s="22"/>
      <c r="D1620" s="22"/>
      <c r="E1620" s="21"/>
      <c r="F1620" s="21"/>
      <c r="G1620" s="11"/>
      <c r="I1620" s="9"/>
      <c r="L1620" s="1"/>
      <c r="M1620" s="112"/>
      <c r="N1620" s="112"/>
      <c r="O1620" s="112"/>
      <c r="P1620" s="113"/>
      <c r="Q1620" s="112"/>
      <c r="R1620" s="114"/>
      <c r="S1620" s="113"/>
      <c r="T1620" s="112"/>
      <c r="U1620" s="114"/>
      <c r="V1620" s="113"/>
      <c r="W1620" s="112"/>
      <c r="X1620" s="113"/>
    </row>
    <row r="1621" spans="1:24" x14ac:dyDescent="0.25">
      <c r="A1621" s="77"/>
      <c r="B1621" s="80"/>
      <c r="C1621" s="22"/>
      <c r="D1621" s="22"/>
      <c r="E1621" s="21"/>
      <c r="F1621" s="21"/>
      <c r="G1621" s="11"/>
      <c r="I1621" s="9"/>
      <c r="L1621" s="1"/>
      <c r="M1621" s="112"/>
      <c r="N1621" s="112"/>
      <c r="O1621" s="112"/>
      <c r="P1621" s="113"/>
      <c r="Q1621" s="112"/>
      <c r="R1621" s="114"/>
      <c r="S1621" s="113"/>
      <c r="T1621" s="112"/>
      <c r="U1621" s="114"/>
      <c r="V1621" s="113"/>
      <c r="W1621" s="112"/>
      <c r="X1621" s="113"/>
    </row>
    <row r="1622" spans="1:24" x14ac:dyDescent="0.25">
      <c r="A1622" s="77"/>
      <c r="B1622" s="80"/>
      <c r="C1622" s="22"/>
      <c r="D1622" s="22"/>
      <c r="E1622" s="21"/>
      <c r="F1622" s="21"/>
      <c r="G1622" s="11"/>
      <c r="I1622" s="9"/>
      <c r="L1622" s="1"/>
      <c r="M1622" s="112"/>
      <c r="N1622" s="112"/>
      <c r="O1622" s="112"/>
      <c r="P1622" s="113"/>
      <c r="Q1622" s="112"/>
      <c r="R1622" s="114"/>
      <c r="S1622" s="113"/>
      <c r="T1622" s="112"/>
      <c r="U1622" s="114"/>
      <c r="V1622" s="113"/>
      <c r="W1622" s="112"/>
      <c r="X1622" s="113"/>
    </row>
    <row r="1623" spans="1:24" x14ac:dyDescent="0.25">
      <c r="A1623" s="77"/>
      <c r="B1623" s="80"/>
      <c r="C1623" s="22"/>
      <c r="D1623" s="22"/>
      <c r="E1623" s="21"/>
      <c r="F1623" s="21"/>
      <c r="G1623" s="11"/>
      <c r="I1623" s="9"/>
      <c r="L1623" s="1"/>
      <c r="M1623" s="112"/>
      <c r="N1623" s="112"/>
      <c r="O1623" s="112"/>
      <c r="P1623" s="113"/>
      <c r="Q1623" s="112"/>
      <c r="R1623" s="114"/>
      <c r="S1623" s="113"/>
      <c r="T1623" s="112"/>
      <c r="U1623" s="114"/>
      <c r="V1623" s="113"/>
      <c r="W1623" s="112"/>
      <c r="X1623" s="113"/>
    </row>
    <row r="1624" spans="1:24" x14ac:dyDescent="0.25">
      <c r="A1624" s="77"/>
      <c r="B1624" s="80"/>
      <c r="C1624" s="22"/>
      <c r="D1624" s="22"/>
      <c r="E1624" s="21"/>
      <c r="F1624" s="21"/>
      <c r="G1624" s="11"/>
      <c r="I1624" s="9"/>
      <c r="L1624" s="1"/>
      <c r="M1624" s="112"/>
      <c r="N1624" s="112"/>
      <c r="O1624" s="112"/>
      <c r="P1624" s="113"/>
      <c r="Q1624" s="112"/>
      <c r="R1624" s="114"/>
      <c r="S1624" s="113"/>
      <c r="T1624" s="112"/>
      <c r="U1624" s="114"/>
      <c r="V1624" s="113"/>
      <c r="W1624" s="112"/>
      <c r="X1624" s="113"/>
    </row>
    <row r="1625" spans="1:24" x14ac:dyDescent="0.25">
      <c r="A1625" s="77"/>
      <c r="B1625" s="80"/>
      <c r="C1625" s="22"/>
      <c r="D1625" s="22"/>
      <c r="E1625" s="21"/>
      <c r="F1625" s="21"/>
      <c r="G1625" s="11"/>
      <c r="I1625" s="9"/>
      <c r="L1625" s="1"/>
      <c r="M1625" s="112"/>
      <c r="N1625" s="112"/>
      <c r="O1625" s="112"/>
      <c r="P1625" s="113"/>
      <c r="Q1625" s="112"/>
      <c r="R1625" s="114"/>
      <c r="S1625" s="113"/>
      <c r="T1625" s="112"/>
      <c r="U1625" s="114"/>
      <c r="V1625" s="113"/>
      <c r="W1625" s="112"/>
      <c r="X1625" s="113"/>
    </row>
    <row r="1626" spans="1:24" x14ac:dyDescent="0.25">
      <c r="A1626" s="77"/>
      <c r="B1626" s="80"/>
      <c r="C1626" s="22"/>
      <c r="D1626" s="22"/>
      <c r="E1626" s="21"/>
      <c r="F1626" s="21"/>
      <c r="G1626" s="11"/>
      <c r="I1626" s="9"/>
      <c r="L1626" s="1"/>
      <c r="M1626" s="112"/>
      <c r="N1626" s="112"/>
      <c r="O1626" s="112"/>
      <c r="P1626" s="113"/>
      <c r="Q1626" s="112"/>
      <c r="R1626" s="114"/>
      <c r="S1626" s="113"/>
      <c r="T1626" s="112"/>
      <c r="U1626" s="114"/>
      <c r="V1626" s="113"/>
      <c r="W1626" s="112"/>
      <c r="X1626" s="113"/>
    </row>
    <row r="1627" spans="1:24" x14ac:dyDescent="0.25">
      <c r="A1627" s="77"/>
      <c r="B1627" s="80"/>
      <c r="C1627" s="22"/>
      <c r="D1627" s="22"/>
      <c r="E1627" s="21"/>
      <c r="F1627" s="21"/>
      <c r="G1627" s="11"/>
      <c r="I1627" s="9"/>
      <c r="L1627" s="1"/>
      <c r="M1627" s="112"/>
      <c r="N1627" s="112"/>
      <c r="O1627" s="112"/>
      <c r="P1627" s="113"/>
      <c r="Q1627" s="112"/>
      <c r="R1627" s="114"/>
      <c r="S1627" s="113"/>
      <c r="T1627" s="112"/>
      <c r="U1627" s="114"/>
      <c r="V1627" s="113"/>
      <c r="W1627" s="112"/>
      <c r="X1627" s="113"/>
    </row>
    <row r="1628" spans="1:24" x14ac:dyDescent="0.25">
      <c r="A1628" s="77"/>
      <c r="B1628" s="80"/>
      <c r="C1628" s="22"/>
      <c r="D1628" s="22"/>
      <c r="E1628" s="21"/>
      <c r="F1628" s="21"/>
      <c r="G1628" s="11"/>
      <c r="I1628" s="9"/>
      <c r="L1628" s="1"/>
      <c r="M1628" s="112"/>
      <c r="N1628" s="112"/>
      <c r="O1628" s="112"/>
      <c r="P1628" s="113"/>
      <c r="Q1628" s="112"/>
      <c r="R1628" s="114"/>
      <c r="S1628" s="113"/>
      <c r="T1628" s="112"/>
      <c r="U1628" s="114"/>
      <c r="V1628" s="113"/>
      <c r="W1628" s="112"/>
      <c r="X1628" s="113"/>
    </row>
    <row r="1629" spans="1:24" x14ac:dyDescent="0.25">
      <c r="A1629" s="77"/>
      <c r="B1629" s="80"/>
      <c r="C1629" s="22"/>
      <c r="D1629" s="22"/>
      <c r="E1629" s="21"/>
      <c r="F1629" s="21"/>
      <c r="G1629" s="11"/>
      <c r="I1629" s="9"/>
      <c r="L1629" s="1"/>
      <c r="M1629" s="112"/>
      <c r="N1629" s="112"/>
      <c r="O1629" s="112"/>
      <c r="P1629" s="113"/>
      <c r="Q1629" s="112"/>
      <c r="R1629" s="114"/>
      <c r="S1629" s="113"/>
      <c r="T1629" s="112"/>
      <c r="U1629" s="114"/>
      <c r="V1629" s="113"/>
      <c r="W1629" s="112"/>
      <c r="X1629" s="113"/>
    </row>
    <row r="1630" spans="1:24" x14ac:dyDescent="0.25">
      <c r="A1630" s="77"/>
      <c r="B1630" s="80"/>
      <c r="C1630" s="22"/>
      <c r="D1630" s="22"/>
      <c r="E1630" s="21"/>
      <c r="F1630" s="21"/>
      <c r="G1630" s="11"/>
      <c r="I1630" s="9"/>
      <c r="L1630" s="1"/>
      <c r="M1630" s="112"/>
      <c r="N1630" s="112"/>
      <c r="O1630" s="112"/>
      <c r="P1630" s="113"/>
      <c r="Q1630" s="112"/>
      <c r="R1630" s="114"/>
      <c r="S1630" s="113"/>
      <c r="T1630" s="112"/>
      <c r="U1630" s="114"/>
      <c r="V1630" s="113"/>
      <c r="W1630" s="112"/>
      <c r="X1630" s="113"/>
    </row>
    <row r="1631" spans="1:24" x14ac:dyDescent="0.25">
      <c r="A1631" s="77"/>
      <c r="B1631" s="80"/>
      <c r="C1631" s="22"/>
      <c r="D1631" s="22"/>
      <c r="E1631" s="21"/>
      <c r="F1631" s="21"/>
      <c r="G1631" s="11"/>
      <c r="I1631" s="9"/>
      <c r="L1631" s="1"/>
      <c r="M1631" s="112"/>
      <c r="N1631" s="112"/>
      <c r="O1631" s="112"/>
      <c r="P1631" s="113"/>
      <c r="Q1631" s="112"/>
      <c r="R1631" s="114"/>
      <c r="S1631" s="113"/>
      <c r="T1631" s="112"/>
      <c r="U1631" s="114"/>
      <c r="V1631" s="113"/>
      <c r="W1631" s="112"/>
      <c r="X1631" s="113"/>
    </row>
    <row r="1632" spans="1:24" x14ac:dyDescent="0.25">
      <c r="A1632" s="77"/>
      <c r="B1632" s="80"/>
      <c r="C1632" s="22"/>
      <c r="D1632" s="22"/>
      <c r="E1632" s="21"/>
      <c r="F1632" s="21"/>
      <c r="G1632" s="11"/>
      <c r="I1632" s="9"/>
      <c r="L1632" s="1"/>
      <c r="M1632" s="112"/>
      <c r="N1632" s="112"/>
      <c r="O1632" s="112"/>
      <c r="P1632" s="113"/>
      <c r="Q1632" s="112"/>
      <c r="R1632" s="114"/>
      <c r="S1632" s="113"/>
      <c r="T1632" s="112"/>
      <c r="U1632" s="114"/>
      <c r="V1632" s="113"/>
      <c r="W1632" s="112"/>
      <c r="X1632" s="113"/>
    </row>
    <row r="1633" spans="1:24" x14ac:dyDescent="0.25">
      <c r="A1633" s="77"/>
      <c r="B1633" s="80"/>
      <c r="C1633" s="22"/>
      <c r="D1633" s="22"/>
      <c r="E1633" s="21"/>
      <c r="F1633" s="21"/>
      <c r="G1633" s="11"/>
      <c r="I1633" s="9"/>
      <c r="L1633" s="1"/>
      <c r="M1633" s="112"/>
      <c r="N1633" s="112"/>
      <c r="O1633" s="112"/>
      <c r="P1633" s="113"/>
      <c r="Q1633" s="112"/>
      <c r="R1633" s="114"/>
      <c r="S1633" s="113"/>
      <c r="T1633" s="112"/>
      <c r="U1633" s="114"/>
      <c r="V1633" s="113"/>
      <c r="W1633" s="112"/>
      <c r="X1633" s="113"/>
    </row>
    <row r="1634" spans="1:24" x14ac:dyDescent="0.25">
      <c r="A1634" s="77"/>
      <c r="B1634" s="80"/>
      <c r="C1634" s="22"/>
      <c r="D1634" s="22"/>
      <c r="E1634" s="21"/>
      <c r="F1634" s="21"/>
      <c r="G1634" s="11"/>
      <c r="I1634" s="9"/>
      <c r="L1634" s="1"/>
      <c r="M1634" s="112"/>
      <c r="N1634" s="112"/>
      <c r="O1634" s="112"/>
      <c r="P1634" s="113"/>
      <c r="Q1634" s="112"/>
      <c r="R1634" s="114"/>
      <c r="S1634" s="113"/>
      <c r="T1634" s="112"/>
      <c r="U1634" s="114"/>
      <c r="V1634" s="113"/>
      <c r="W1634" s="112"/>
      <c r="X1634" s="113"/>
    </row>
    <row r="1635" spans="1:24" x14ac:dyDescent="0.25">
      <c r="A1635" s="77"/>
      <c r="B1635" s="80"/>
      <c r="C1635" s="22"/>
      <c r="D1635" s="22"/>
      <c r="E1635" s="21"/>
      <c r="F1635" s="21"/>
      <c r="G1635" s="11"/>
      <c r="I1635" s="9"/>
      <c r="L1635" s="1"/>
      <c r="M1635" s="112"/>
      <c r="N1635" s="112"/>
      <c r="O1635" s="112"/>
      <c r="P1635" s="113"/>
      <c r="Q1635" s="112"/>
      <c r="R1635" s="114"/>
      <c r="S1635" s="113"/>
      <c r="T1635" s="112"/>
      <c r="U1635" s="114"/>
      <c r="V1635" s="113"/>
      <c r="W1635" s="112"/>
      <c r="X1635" s="113"/>
    </row>
    <row r="1636" spans="1:24" x14ac:dyDescent="0.25">
      <c r="A1636" s="77"/>
      <c r="B1636" s="80"/>
      <c r="C1636" s="22"/>
      <c r="D1636" s="22"/>
      <c r="E1636" s="21"/>
      <c r="F1636" s="21"/>
      <c r="G1636" s="11"/>
      <c r="I1636" s="9"/>
      <c r="L1636" s="1"/>
      <c r="M1636" s="112"/>
      <c r="N1636" s="112"/>
      <c r="O1636" s="112"/>
      <c r="P1636" s="113"/>
      <c r="Q1636" s="112"/>
      <c r="R1636" s="114"/>
      <c r="S1636" s="113"/>
      <c r="T1636" s="112"/>
      <c r="U1636" s="114"/>
      <c r="V1636" s="113"/>
      <c r="W1636" s="112"/>
      <c r="X1636" s="113"/>
    </row>
    <row r="1637" spans="1:24" x14ac:dyDescent="0.25">
      <c r="A1637" s="77"/>
      <c r="B1637" s="80"/>
      <c r="C1637" s="22"/>
      <c r="D1637" s="22"/>
      <c r="E1637" s="21"/>
      <c r="F1637" s="21"/>
      <c r="G1637" s="11"/>
      <c r="I1637" s="9"/>
      <c r="L1637" s="1"/>
      <c r="M1637" s="112"/>
      <c r="N1637" s="112"/>
      <c r="O1637" s="112"/>
      <c r="P1637" s="113"/>
      <c r="Q1637" s="112"/>
      <c r="R1637" s="114"/>
      <c r="S1637" s="113"/>
      <c r="T1637" s="112"/>
      <c r="U1637" s="114"/>
      <c r="V1637" s="113"/>
      <c r="W1637" s="112"/>
      <c r="X1637" s="113"/>
    </row>
    <row r="1638" spans="1:24" x14ac:dyDescent="0.25">
      <c r="A1638" s="77"/>
      <c r="B1638" s="80"/>
      <c r="C1638" s="22"/>
      <c r="D1638" s="22"/>
      <c r="E1638" s="21"/>
      <c r="F1638" s="21"/>
      <c r="G1638" s="11"/>
      <c r="I1638" s="9"/>
      <c r="L1638" s="1"/>
      <c r="M1638" s="112"/>
      <c r="N1638" s="112"/>
      <c r="O1638" s="112"/>
      <c r="P1638" s="113"/>
      <c r="Q1638" s="112"/>
      <c r="R1638" s="114"/>
      <c r="S1638" s="113"/>
      <c r="T1638" s="112"/>
      <c r="U1638" s="114"/>
      <c r="V1638" s="113"/>
      <c r="W1638" s="112"/>
      <c r="X1638" s="113"/>
    </row>
    <row r="1639" spans="1:24" x14ac:dyDescent="0.25">
      <c r="A1639" s="77"/>
      <c r="B1639" s="80"/>
      <c r="C1639" s="22"/>
      <c r="D1639" s="22"/>
      <c r="E1639" s="21"/>
      <c r="F1639" s="21"/>
      <c r="G1639" s="11"/>
      <c r="I1639" s="9"/>
      <c r="L1639" s="1"/>
      <c r="M1639" s="112"/>
      <c r="N1639" s="112"/>
      <c r="O1639" s="112"/>
      <c r="P1639" s="113"/>
      <c r="Q1639" s="112"/>
      <c r="R1639" s="114"/>
      <c r="S1639" s="113"/>
      <c r="T1639" s="112"/>
      <c r="U1639" s="114"/>
      <c r="V1639" s="113"/>
      <c r="W1639" s="112"/>
      <c r="X1639" s="113"/>
    </row>
    <row r="1640" spans="1:24" x14ac:dyDescent="0.25">
      <c r="A1640" s="77"/>
      <c r="B1640" s="80"/>
      <c r="C1640" s="22"/>
      <c r="D1640" s="22"/>
      <c r="E1640" s="21"/>
      <c r="F1640" s="21"/>
      <c r="G1640" s="11"/>
      <c r="I1640" s="9"/>
      <c r="L1640" s="1"/>
      <c r="M1640" s="112"/>
      <c r="N1640" s="112"/>
      <c r="O1640" s="112"/>
      <c r="P1640" s="113"/>
      <c r="Q1640" s="112"/>
      <c r="R1640" s="114"/>
      <c r="S1640" s="113"/>
      <c r="T1640" s="112"/>
      <c r="U1640" s="114"/>
      <c r="V1640" s="113"/>
      <c r="W1640" s="112"/>
      <c r="X1640" s="113"/>
    </row>
    <row r="1641" spans="1:24" x14ac:dyDescent="0.25">
      <c r="A1641" s="77"/>
      <c r="B1641" s="80"/>
      <c r="C1641" s="22"/>
      <c r="D1641" s="22"/>
      <c r="E1641" s="21"/>
      <c r="F1641" s="21"/>
      <c r="G1641" s="11"/>
      <c r="I1641" s="9"/>
      <c r="L1641" s="1"/>
      <c r="M1641" s="112"/>
      <c r="N1641" s="112"/>
      <c r="O1641" s="112"/>
      <c r="P1641" s="113"/>
      <c r="Q1641" s="112"/>
      <c r="R1641" s="114"/>
      <c r="S1641" s="113"/>
      <c r="T1641" s="112"/>
      <c r="U1641" s="114"/>
      <c r="V1641" s="113"/>
      <c r="W1641" s="112"/>
      <c r="X1641" s="113"/>
    </row>
    <row r="1642" spans="1:24" x14ac:dyDescent="0.25">
      <c r="A1642" s="77"/>
      <c r="B1642" s="80"/>
      <c r="C1642" s="22"/>
      <c r="D1642" s="22"/>
      <c r="E1642" s="21"/>
      <c r="F1642" s="21"/>
      <c r="G1642" s="11"/>
      <c r="I1642" s="9"/>
      <c r="L1642" s="1"/>
      <c r="M1642" s="112"/>
      <c r="N1642" s="112"/>
      <c r="O1642" s="112"/>
      <c r="P1642" s="113"/>
      <c r="Q1642" s="112"/>
      <c r="R1642" s="114"/>
      <c r="S1642" s="113"/>
      <c r="T1642" s="112"/>
      <c r="U1642" s="114"/>
      <c r="V1642" s="113"/>
      <c r="W1642" s="112"/>
      <c r="X1642" s="113"/>
    </row>
    <row r="1643" spans="1:24" x14ac:dyDescent="0.25">
      <c r="A1643" s="77"/>
      <c r="B1643" s="80"/>
      <c r="C1643" s="22"/>
      <c r="D1643" s="22"/>
      <c r="E1643" s="21"/>
      <c r="F1643" s="21"/>
      <c r="G1643" s="11"/>
      <c r="I1643" s="9"/>
      <c r="L1643" s="1"/>
      <c r="M1643" s="112"/>
      <c r="N1643" s="112"/>
      <c r="O1643" s="112"/>
      <c r="P1643" s="113"/>
      <c r="Q1643" s="112"/>
      <c r="R1643" s="114"/>
      <c r="S1643" s="113"/>
      <c r="T1643" s="112"/>
      <c r="U1643" s="114"/>
      <c r="V1643" s="113"/>
      <c r="W1643" s="112"/>
      <c r="X1643" s="113"/>
    </row>
    <row r="1644" spans="1:24" x14ac:dyDescent="0.25">
      <c r="A1644" s="77"/>
      <c r="B1644" s="80"/>
      <c r="C1644" s="22"/>
      <c r="D1644" s="22"/>
      <c r="E1644" s="21"/>
      <c r="F1644" s="21"/>
      <c r="G1644" s="11"/>
      <c r="I1644" s="9"/>
      <c r="L1644" s="1"/>
      <c r="M1644" s="112"/>
      <c r="N1644" s="112"/>
      <c r="O1644" s="112"/>
      <c r="P1644" s="113"/>
      <c r="Q1644" s="112"/>
      <c r="R1644" s="114"/>
      <c r="S1644" s="113"/>
      <c r="T1644" s="112"/>
      <c r="U1644" s="114"/>
      <c r="V1644" s="113"/>
      <c r="W1644" s="112"/>
      <c r="X1644" s="113"/>
    </row>
    <row r="1645" spans="1:24" x14ac:dyDescent="0.25">
      <c r="A1645" s="77"/>
      <c r="B1645" s="80"/>
      <c r="C1645" s="22"/>
      <c r="D1645" s="22"/>
      <c r="E1645" s="21"/>
      <c r="F1645" s="21"/>
      <c r="G1645" s="11"/>
      <c r="I1645" s="9"/>
      <c r="L1645" s="1"/>
      <c r="M1645" s="112"/>
      <c r="N1645" s="112"/>
      <c r="O1645" s="112"/>
      <c r="P1645" s="113"/>
      <c r="Q1645" s="112"/>
      <c r="R1645" s="114"/>
      <c r="S1645" s="113"/>
      <c r="T1645" s="112"/>
      <c r="U1645" s="114"/>
      <c r="V1645" s="113"/>
      <c r="W1645" s="112"/>
      <c r="X1645" s="113"/>
    </row>
    <row r="1646" spans="1:24" x14ac:dyDescent="0.25">
      <c r="A1646" s="77"/>
      <c r="B1646" s="80"/>
      <c r="C1646" s="22"/>
      <c r="D1646" s="22"/>
      <c r="E1646" s="21"/>
      <c r="F1646" s="21"/>
      <c r="G1646" s="11"/>
      <c r="I1646" s="9"/>
      <c r="L1646" s="1"/>
      <c r="M1646" s="112"/>
      <c r="N1646" s="112"/>
      <c r="O1646" s="112"/>
      <c r="P1646" s="113"/>
      <c r="Q1646" s="112"/>
      <c r="R1646" s="114"/>
      <c r="S1646" s="113"/>
      <c r="T1646" s="112"/>
      <c r="U1646" s="114"/>
      <c r="V1646" s="113"/>
      <c r="W1646" s="112"/>
      <c r="X1646" s="113"/>
    </row>
    <row r="1647" spans="1:24" x14ac:dyDescent="0.25">
      <c r="A1647" s="77"/>
      <c r="B1647" s="80"/>
      <c r="C1647" s="22"/>
      <c r="D1647" s="22"/>
      <c r="E1647" s="21"/>
      <c r="F1647" s="21"/>
      <c r="G1647" s="11"/>
      <c r="I1647" s="9"/>
      <c r="L1647" s="1"/>
      <c r="M1647" s="112"/>
      <c r="N1647" s="112"/>
      <c r="O1647" s="112"/>
      <c r="P1647" s="113"/>
      <c r="Q1647" s="112"/>
      <c r="R1647" s="114"/>
      <c r="S1647" s="113"/>
      <c r="T1647" s="112"/>
      <c r="U1647" s="114"/>
      <c r="V1647" s="113"/>
      <c r="W1647" s="112"/>
      <c r="X1647" s="113"/>
    </row>
    <row r="1648" spans="1:24" x14ac:dyDescent="0.25">
      <c r="A1648" s="77"/>
      <c r="B1648" s="80"/>
      <c r="C1648" s="22"/>
      <c r="D1648" s="22"/>
      <c r="E1648" s="21"/>
      <c r="F1648" s="21"/>
      <c r="G1648" s="11"/>
      <c r="I1648" s="9"/>
      <c r="L1648" s="1"/>
      <c r="M1648" s="112"/>
      <c r="N1648" s="112"/>
      <c r="O1648" s="112"/>
      <c r="P1648" s="113"/>
      <c r="Q1648" s="112"/>
      <c r="R1648" s="114"/>
      <c r="S1648" s="113"/>
      <c r="T1648" s="112"/>
      <c r="U1648" s="114"/>
      <c r="V1648" s="113"/>
      <c r="W1648" s="112"/>
      <c r="X1648" s="113"/>
    </row>
    <row r="1649" spans="1:24" x14ac:dyDescent="0.25">
      <c r="A1649" s="77"/>
      <c r="B1649" s="80"/>
      <c r="C1649" s="22"/>
      <c r="D1649" s="22"/>
      <c r="E1649" s="21"/>
      <c r="F1649" s="21"/>
      <c r="G1649" s="11"/>
      <c r="I1649" s="9"/>
      <c r="L1649" s="1"/>
      <c r="M1649" s="112"/>
      <c r="N1649" s="112"/>
      <c r="O1649" s="112"/>
      <c r="P1649" s="113"/>
      <c r="Q1649" s="112"/>
      <c r="R1649" s="114"/>
      <c r="S1649" s="113"/>
      <c r="T1649" s="112"/>
      <c r="U1649" s="114"/>
      <c r="V1649" s="113"/>
      <c r="W1649" s="112"/>
      <c r="X1649" s="113"/>
    </row>
    <row r="1650" spans="1:24" x14ac:dyDescent="0.25">
      <c r="A1650" s="77"/>
      <c r="B1650" s="80"/>
      <c r="C1650" s="22"/>
      <c r="D1650" s="22"/>
      <c r="E1650" s="21"/>
      <c r="F1650" s="21"/>
      <c r="G1650" s="11"/>
      <c r="I1650" s="9"/>
      <c r="L1650" s="1"/>
      <c r="M1650" s="112"/>
      <c r="N1650" s="112"/>
      <c r="O1650" s="112"/>
      <c r="P1650" s="113"/>
      <c r="Q1650" s="112"/>
      <c r="R1650" s="114"/>
      <c r="S1650" s="113"/>
      <c r="T1650" s="112"/>
      <c r="U1650" s="114"/>
      <c r="V1650" s="113"/>
      <c r="W1650" s="112"/>
      <c r="X1650" s="113"/>
    </row>
    <row r="1651" spans="1:24" x14ac:dyDescent="0.25">
      <c r="A1651" s="77"/>
      <c r="B1651" s="80"/>
      <c r="C1651" s="22"/>
      <c r="D1651" s="22"/>
      <c r="E1651" s="21"/>
      <c r="F1651" s="21"/>
      <c r="G1651" s="11"/>
      <c r="I1651" s="9"/>
      <c r="L1651" s="1"/>
      <c r="M1651" s="112"/>
      <c r="N1651" s="112"/>
      <c r="O1651" s="112"/>
      <c r="P1651" s="113"/>
      <c r="Q1651" s="112"/>
      <c r="R1651" s="114"/>
      <c r="S1651" s="113"/>
      <c r="T1651" s="112"/>
      <c r="U1651" s="114"/>
      <c r="V1651" s="113"/>
      <c r="W1651" s="112"/>
      <c r="X1651" s="113"/>
    </row>
    <row r="1652" spans="1:24" x14ac:dyDescent="0.25">
      <c r="A1652" s="77"/>
      <c r="B1652" s="80"/>
      <c r="C1652" s="22"/>
      <c r="D1652" s="22"/>
      <c r="E1652" s="21"/>
      <c r="F1652" s="21"/>
      <c r="G1652" s="11"/>
      <c r="I1652" s="9"/>
      <c r="L1652" s="1"/>
      <c r="M1652" s="112"/>
      <c r="N1652" s="112"/>
      <c r="O1652" s="112"/>
      <c r="P1652" s="113"/>
      <c r="Q1652" s="112"/>
      <c r="R1652" s="114"/>
      <c r="S1652" s="113"/>
      <c r="T1652" s="112"/>
      <c r="U1652" s="114"/>
      <c r="V1652" s="113"/>
      <c r="W1652" s="112"/>
      <c r="X1652" s="113"/>
    </row>
    <row r="1653" spans="1:24" x14ac:dyDescent="0.25">
      <c r="A1653" s="77"/>
      <c r="B1653" s="80"/>
      <c r="C1653" s="22"/>
      <c r="D1653" s="22"/>
      <c r="E1653" s="21"/>
      <c r="F1653" s="21"/>
      <c r="G1653" s="11"/>
      <c r="I1653" s="9"/>
      <c r="L1653" s="1"/>
      <c r="M1653" s="112"/>
      <c r="N1653" s="112"/>
      <c r="O1653" s="112"/>
      <c r="P1653" s="113"/>
      <c r="Q1653" s="112"/>
      <c r="R1653" s="114"/>
      <c r="S1653" s="113"/>
      <c r="T1653" s="112"/>
      <c r="U1653" s="114"/>
      <c r="V1653" s="113"/>
      <c r="W1653" s="112"/>
      <c r="X1653" s="113"/>
    </row>
    <row r="1654" spans="1:24" x14ac:dyDescent="0.25">
      <c r="A1654" s="77"/>
      <c r="B1654" s="80"/>
      <c r="C1654" s="22"/>
      <c r="D1654" s="22"/>
      <c r="E1654" s="21"/>
      <c r="F1654" s="21"/>
      <c r="G1654" s="11"/>
      <c r="I1654" s="9"/>
      <c r="L1654" s="1"/>
      <c r="M1654" s="112"/>
      <c r="N1654" s="112"/>
      <c r="O1654" s="112"/>
      <c r="P1654" s="113"/>
      <c r="Q1654" s="112"/>
      <c r="R1654" s="114"/>
      <c r="S1654" s="113"/>
      <c r="T1654" s="112"/>
      <c r="U1654" s="114"/>
      <c r="V1654" s="113"/>
      <c r="W1654" s="112"/>
      <c r="X1654" s="113"/>
    </row>
    <row r="1655" spans="1:24" x14ac:dyDescent="0.25">
      <c r="A1655" s="77"/>
      <c r="B1655" s="80"/>
      <c r="C1655" s="22"/>
      <c r="D1655" s="22"/>
      <c r="E1655" s="21"/>
      <c r="F1655" s="21"/>
      <c r="G1655" s="11"/>
      <c r="I1655" s="9"/>
      <c r="L1655" s="1"/>
      <c r="M1655" s="112"/>
      <c r="N1655" s="112"/>
      <c r="O1655" s="112"/>
      <c r="P1655" s="113"/>
      <c r="Q1655" s="112"/>
      <c r="R1655" s="114"/>
      <c r="S1655" s="113"/>
      <c r="T1655" s="112"/>
      <c r="U1655" s="114"/>
      <c r="V1655" s="113"/>
      <c r="W1655" s="112"/>
      <c r="X1655" s="113"/>
    </row>
    <row r="1656" spans="1:24" x14ac:dyDescent="0.25">
      <c r="A1656" s="77"/>
      <c r="B1656" s="80"/>
      <c r="C1656" s="22"/>
      <c r="D1656" s="22"/>
      <c r="E1656" s="21"/>
      <c r="F1656" s="21"/>
      <c r="G1656" s="11"/>
      <c r="I1656" s="9"/>
      <c r="L1656" s="1"/>
      <c r="M1656" s="112"/>
      <c r="N1656" s="112"/>
      <c r="O1656" s="112"/>
      <c r="P1656" s="113"/>
      <c r="Q1656" s="112"/>
      <c r="R1656" s="114"/>
      <c r="S1656" s="113"/>
      <c r="T1656" s="112"/>
      <c r="U1656" s="114"/>
      <c r="V1656" s="113"/>
      <c r="W1656" s="112"/>
      <c r="X1656" s="113"/>
    </row>
    <row r="1657" spans="1:24" x14ac:dyDescent="0.25">
      <c r="A1657" s="77"/>
      <c r="B1657" s="80"/>
      <c r="C1657" s="22"/>
      <c r="D1657" s="22"/>
      <c r="E1657" s="21"/>
      <c r="F1657" s="21"/>
      <c r="G1657" s="11"/>
      <c r="I1657" s="9"/>
      <c r="L1657" s="1"/>
      <c r="M1657" s="112"/>
      <c r="N1657" s="112"/>
      <c r="O1657" s="112"/>
      <c r="P1657" s="113"/>
      <c r="Q1657" s="112"/>
      <c r="R1657" s="114"/>
      <c r="S1657" s="113"/>
      <c r="T1657" s="112"/>
      <c r="U1657" s="114"/>
      <c r="V1657" s="113"/>
      <c r="W1657" s="112"/>
      <c r="X1657" s="113"/>
    </row>
    <row r="1658" spans="1:24" x14ac:dyDescent="0.25">
      <c r="A1658" s="77"/>
      <c r="B1658" s="80"/>
      <c r="C1658" s="22"/>
      <c r="D1658" s="22"/>
      <c r="E1658" s="21"/>
      <c r="F1658" s="21"/>
      <c r="G1658" s="11"/>
      <c r="I1658" s="9"/>
      <c r="L1658" s="1"/>
      <c r="M1658" s="112"/>
      <c r="N1658" s="112"/>
      <c r="O1658" s="112"/>
      <c r="P1658" s="113"/>
      <c r="Q1658" s="112"/>
      <c r="R1658" s="114"/>
      <c r="S1658" s="113"/>
      <c r="T1658" s="112"/>
      <c r="U1658" s="114"/>
      <c r="V1658" s="113"/>
      <c r="W1658" s="112"/>
      <c r="X1658" s="113"/>
    </row>
    <row r="1659" spans="1:24" x14ac:dyDescent="0.25">
      <c r="A1659" s="77"/>
      <c r="B1659" s="80"/>
      <c r="C1659" s="22"/>
      <c r="D1659" s="22"/>
      <c r="E1659" s="21"/>
      <c r="F1659" s="21"/>
      <c r="G1659" s="11"/>
      <c r="I1659" s="9"/>
      <c r="L1659" s="1"/>
      <c r="M1659" s="112"/>
      <c r="N1659" s="112"/>
      <c r="O1659" s="112"/>
      <c r="P1659" s="113"/>
      <c r="Q1659" s="112"/>
      <c r="R1659" s="114"/>
      <c r="S1659" s="113"/>
      <c r="T1659" s="112"/>
      <c r="U1659" s="114"/>
      <c r="V1659" s="113"/>
      <c r="W1659" s="112"/>
      <c r="X1659" s="113"/>
    </row>
    <row r="1660" spans="1:24" x14ac:dyDescent="0.25">
      <c r="A1660" s="77"/>
      <c r="B1660" s="80"/>
      <c r="C1660" s="22"/>
      <c r="D1660" s="22"/>
      <c r="E1660" s="21"/>
      <c r="F1660" s="21"/>
      <c r="G1660" s="11"/>
      <c r="I1660" s="9"/>
      <c r="L1660" s="1"/>
      <c r="M1660" s="112"/>
      <c r="N1660" s="112"/>
      <c r="O1660" s="112"/>
      <c r="P1660" s="113"/>
      <c r="Q1660" s="112"/>
      <c r="R1660" s="114"/>
      <c r="S1660" s="113"/>
      <c r="T1660" s="112"/>
      <c r="U1660" s="114"/>
      <c r="V1660" s="113"/>
      <c r="W1660" s="112"/>
      <c r="X1660" s="113"/>
    </row>
    <row r="1661" spans="1:24" x14ac:dyDescent="0.25">
      <c r="A1661" s="77"/>
      <c r="B1661" s="80"/>
      <c r="C1661" s="22"/>
      <c r="D1661" s="22"/>
      <c r="E1661" s="21"/>
      <c r="F1661" s="21"/>
      <c r="G1661" s="11"/>
      <c r="I1661" s="9"/>
      <c r="L1661" s="1"/>
      <c r="M1661" s="112"/>
      <c r="N1661" s="112"/>
      <c r="O1661" s="112"/>
      <c r="P1661" s="113"/>
      <c r="Q1661" s="112"/>
      <c r="R1661" s="114"/>
      <c r="S1661" s="113"/>
      <c r="T1661" s="112"/>
      <c r="U1661" s="114"/>
      <c r="V1661" s="113"/>
      <c r="W1661" s="112"/>
      <c r="X1661" s="113"/>
    </row>
    <row r="1662" spans="1:24" x14ac:dyDescent="0.25">
      <c r="A1662" s="77"/>
      <c r="B1662" s="80"/>
      <c r="C1662" s="22"/>
      <c r="D1662" s="22"/>
      <c r="E1662" s="21"/>
      <c r="F1662" s="21"/>
      <c r="G1662" s="11"/>
      <c r="I1662" s="9"/>
      <c r="L1662" s="1"/>
      <c r="M1662" s="112"/>
      <c r="N1662" s="112"/>
      <c r="O1662" s="112"/>
      <c r="P1662" s="113"/>
      <c r="Q1662" s="112"/>
      <c r="R1662" s="114"/>
      <c r="S1662" s="113"/>
      <c r="T1662" s="112"/>
      <c r="U1662" s="114"/>
      <c r="V1662" s="113"/>
      <c r="W1662" s="112"/>
      <c r="X1662" s="113"/>
    </row>
    <row r="1663" spans="1:24" x14ac:dyDescent="0.25">
      <c r="A1663" s="77"/>
      <c r="B1663" s="80"/>
      <c r="C1663" s="22"/>
      <c r="D1663" s="22"/>
      <c r="E1663" s="21"/>
      <c r="F1663" s="21"/>
      <c r="G1663" s="11"/>
      <c r="I1663" s="9"/>
      <c r="L1663" s="1"/>
      <c r="M1663" s="112"/>
      <c r="N1663" s="112"/>
      <c r="O1663" s="112"/>
      <c r="P1663" s="113"/>
      <c r="Q1663" s="112"/>
      <c r="R1663" s="114"/>
      <c r="S1663" s="113"/>
      <c r="T1663" s="112"/>
      <c r="U1663" s="114"/>
      <c r="V1663" s="113"/>
      <c r="W1663" s="112"/>
      <c r="X1663" s="113"/>
    </row>
    <row r="1664" spans="1:24" x14ac:dyDescent="0.25">
      <c r="A1664" s="77"/>
      <c r="B1664" s="80"/>
      <c r="C1664" s="22"/>
      <c r="D1664" s="22"/>
      <c r="E1664" s="21"/>
      <c r="F1664" s="21"/>
      <c r="G1664" s="11"/>
      <c r="I1664" s="9"/>
      <c r="L1664" s="1"/>
      <c r="M1664" s="112"/>
      <c r="N1664" s="112"/>
      <c r="O1664" s="112"/>
      <c r="P1664" s="113"/>
      <c r="Q1664" s="112"/>
      <c r="R1664" s="114"/>
      <c r="S1664" s="113"/>
      <c r="T1664" s="112"/>
      <c r="U1664" s="114"/>
      <c r="V1664" s="113"/>
      <c r="W1664" s="112"/>
      <c r="X1664" s="113"/>
    </row>
    <row r="1665" spans="1:24" x14ac:dyDescent="0.25">
      <c r="A1665" s="77"/>
      <c r="B1665" s="80"/>
      <c r="C1665" s="22"/>
      <c r="D1665" s="22"/>
      <c r="E1665" s="21"/>
      <c r="F1665" s="21"/>
      <c r="G1665" s="11"/>
      <c r="I1665" s="9"/>
      <c r="L1665" s="1"/>
      <c r="M1665" s="112"/>
      <c r="N1665" s="112"/>
      <c r="O1665" s="112"/>
      <c r="P1665" s="113"/>
      <c r="Q1665" s="112"/>
      <c r="R1665" s="114"/>
      <c r="S1665" s="113"/>
      <c r="T1665" s="112"/>
      <c r="U1665" s="114"/>
      <c r="V1665" s="113"/>
      <c r="W1665" s="112"/>
      <c r="X1665" s="113"/>
    </row>
    <row r="1666" spans="1:24" x14ac:dyDescent="0.25">
      <c r="A1666" s="77"/>
      <c r="B1666" s="80"/>
      <c r="C1666" s="22"/>
      <c r="D1666" s="22"/>
      <c r="E1666" s="21"/>
      <c r="F1666" s="21"/>
      <c r="G1666" s="11"/>
      <c r="I1666" s="9"/>
      <c r="L1666" s="1"/>
      <c r="M1666" s="112"/>
      <c r="N1666" s="112"/>
      <c r="O1666" s="112"/>
      <c r="P1666" s="113"/>
      <c r="Q1666" s="112"/>
      <c r="R1666" s="114"/>
      <c r="S1666" s="113"/>
      <c r="T1666" s="112"/>
      <c r="U1666" s="114"/>
      <c r="V1666" s="113"/>
      <c r="W1666" s="112"/>
      <c r="X1666" s="113"/>
    </row>
    <row r="1667" spans="1:24" x14ac:dyDescent="0.25">
      <c r="A1667" s="77"/>
      <c r="B1667" s="80"/>
      <c r="C1667" s="22"/>
      <c r="D1667" s="22"/>
      <c r="E1667" s="21"/>
      <c r="F1667" s="21"/>
      <c r="G1667" s="11"/>
      <c r="I1667" s="9"/>
      <c r="L1667" s="1"/>
      <c r="M1667" s="112"/>
      <c r="N1667" s="112"/>
      <c r="O1667" s="112"/>
      <c r="P1667" s="113"/>
      <c r="Q1667" s="112"/>
      <c r="R1667" s="114"/>
      <c r="S1667" s="113"/>
      <c r="T1667" s="112"/>
      <c r="U1667" s="114"/>
      <c r="V1667" s="113"/>
      <c r="W1667" s="112"/>
      <c r="X1667" s="113"/>
    </row>
    <row r="1668" spans="1:24" x14ac:dyDescent="0.25">
      <c r="A1668" s="77"/>
      <c r="B1668" s="80"/>
      <c r="C1668" s="22"/>
      <c r="D1668" s="22"/>
      <c r="E1668" s="21"/>
      <c r="F1668" s="21"/>
      <c r="G1668" s="11"/>
      <c r="I1668" s="9"/>
      <c r="L1668" s="1"/>
      <c r="M1668" s="112"/>
      <c r="N1668" s="112"/>
      <c r="O1668" s="112"/>
      <c r="P1668" s="113"/>
      <c r="Q1668" s="112"/>
      <c r="R1668" s="114"/>
      <c r="S1668" s="113"/>
      <c r="T1668" s="112"/>
      <c r="U1668" s="114"/>
      <c r="V1668" s="113"/>
      <c r="W1668" s="112"/>
      <c r="X1668" s="113"/>
    </row>
    <row r="1669" spans="1:24" x14ac:dyDescent="0.25">
      <c r="A1669" s="77"/>
      <c r="B1669" s="80"/>
      <c r="C1669" s="22"/>
      <c r="D1669" s="22"/>
      <c r="E1669" s="21"/>
      <c r="F1669" s="21"/>
      <c r="G1669" s="11"/>
      <c r="I1669" s="9"/>
      <c r="L1669" s="1"/>
      <c r="M1669" s="112"/>
      <c r="N1669" s="112"/>
      <c r="O1669" s="112"/>
      <c r="P1669" s="113"/>
      <c r="Q1669" s="112"/>
      <c r="R1669" s="114"/>
      <c r="S1669" s="113"/>
      <c r="T1669" s="112"/>
      <c r="U1669" s="114"/>
      <c r="V1669" s="113"/>
      <c r="W1669" s="112"/>
      <c r="X1669" s="113"/>
    </row>
    <row r="1670" spans="1:24" x14ac:dyDescent="0.25">
      <c r="A1670" s="77"/>
      <c r="B1670" s="80"/>
      <c r="C1670" s="22"/>
      <c r="D1670" s="22"/>
      <c r="E1670" s="21"/>
      <c r="F1670" s="21"/>
      <c r="G1670" s="11"/>
      <c r="I1670" s="9"/>
      <c r="L1670" s="1"/>
      <c r="M1670" s="112"/>
      <c r="N1670" s="112"/>
      <c r="O1670" s="112"/>
      <c r="P1670" s="113"/>
      <c r="Q1670" s="112"/>
      <c r="R1670" s="114"/>
      <c r="S1670" s="113"/>
      <c r="T1670" s="112"/>
      <c r="U1670" s="114"/>
      <c r="V1670" s="113"/>
      <c r="W1670" s="112"/>
      <c r="X1670" s="113"/>
    </row>
    <row r="1671" spans="1:24" x14ac:dyDescent="0.25">
      <c r="A1671" s="77"/>
      <c r="B1671" s="80"/>
      <c r="C1671" s="22"/>
      <c r="D1671" s="22"/>
      <c r="E1671" s="21"/>
      <c r="F1671" s="21"/>
      <c r="G1671" s="11"/>
      <c r="I1671" s="9"/>
      <c r="L1671" s="1"/>
      <c r="M1671" s="112"/>
      <c r="N1671" s="112"/>
      <c r="O1671" s="112"/>
      <c r="P1671" s="113"/>
      <c r="Q1671" s="112"/>
      <c r="R1671" s="114"/>
      <c r="S1671" s="113"/>
      <c r="T1671" s="112"/>
      <c r="U1671" s="114"/>
      <c r="V1671" s="113"/>
      <c r="W1671" s="112"/>
      <c r="X1671" s="113"/>
    </row>
    <row r="1672" spans="1:24" x14ac:dyDescent="0.25">
      <c r="A1672" s="77"/>
      <c r="B1672" s="80"/>
      <c r="C1672" s="22"/>
      <c r="D1672" s="22"/>
      <c r="E1672" s="21"/>
      <c r="F1672" s="21"/>
      <c r="G1672" s="11"/>
      <c r="I1672" s="9"/>
      <c r="L1672" s="1"/>
      <c r="M1672" s="112"/>
      <c r="N1672" s="112"/>
      <c r="O1672" s="112"/>
      <c r="P1672" s="113"/>
      <c r="Q1672" s="112"/>
      <c r="R1672" s="114"/>
      <c r="S1672" s="113"/>
      <c r="T1672" s="112"/>
      <c r="U1672" s="114"/>
      <c r="V1672" s="113"/>
      <c r="W1672" s="112"/>
      <c r="X1672" s="113"/>
    </row>
    <row r="1673" spans="1:24" x14ac:dyDescent="0.25">
      <c r="A1673" s="77"/>
      <c r="B1673" s="80"/>
      <c r="C1673" s="22"/>
      <c r="D1673" s="22"/>
      <c r="E1673" s="21"/>
      <c r="F1673" s="21"/>
      <c r="G1673" s="11"/>
      <c r="I1673" s="9"/>
      <c r="L1673" s="1"/>
      <c r="M1673" s="112"/>
      <c r="N1673" s="112"/>
      <c r="O1673" s="112"/>
      <c r="P1673" s="113"/>
      <c r="Q1673" s="112"/>
      <c r="R1673" s="114"/>
      <c r="S1673" s="113"/>
      <c r="T1673" s="112"/>
      <c r="U1673" s="114"/>
      <c r="V1673" s="113"/>
      <c r="W1673" s="112"/>
      <c r="X1673" s="113"/>
    </row>
    <row r="1674" spans="1:24" x14ac:dyDescent="0.25">
      <c r="A1674" s="77"/>
      <c r="B1674" s="80"/>
      <c r="C1674" s="22"/>
      <c r="D1674" s="22"/>
      <c r="E1674" s="21"/>
      <c r="F1674" s="21"/>
      <c r="G1674" s="11"/>
      <c r="I1674" s="9"/>
      <c r="L1674" s="1"/>
      <c r="M1674" s="112"/>
      <c r="N1674" s="112"/>
      <c r="O1674" s="112"/>
      <c r="P1674" s="113"/>
      <c r="Q1674" s="112"/>
      <c r="R1674" s="114"/>
      <c r="S1674" s="113"/>
      <c r="T1674" s="112"/>
      <c r="U1674" s="114"/>
      <c r="V1674" s="113"/>
      <c r="W1674" s="112"/>
      <c r="X1674" s="113"/>
    </row>
    <row r="1675" spans="1:24" x14ac:dyDescent="0.25">
      <c r="A1675" s="77"/>
      <c r="B1675" s="80"/>
      <c r="C1675" s="22"/>
      <c r="D1675" s="22"/>
      <c r="E1675" s="21"/>
      <c r="F1675" s="21"/>
      <c r="G1675" s="11"/>
      <c r="I1675" s="9"/>
      <c r="L1675" s="1"/>
      <c r="M1675" s="112"/>
      <c r="N1675" s="112"/>
      <c r="O1675" s="112"/>
      <c r="P1675" s="113"/>
      <c r="Q1675" s="112"/>
      <c r="R1675" s="114"/>
      <c r="S1675" s="113"/>
      <c r="T1675" s="112"/>
      <c r="U1675" s="114"/>
      <c r="V1675" s="113"/>
      <c r="W1675" s="112"/>
      <c r="X1675" s="113"/>
    </row>
    <row r="1676" spans="1:24" x14ac:dyDescent="0.25">
      <c r="A1676" s="77"/>
      <c r="B1676" s="80"/>
      <c r="C1676" s="22"/>
      <c r="D1676" s="22"/>
      <c r="E1676" s="21"/>
      <c r="F1676" s="21"/>
      <c r="G1676" s="11"/>
      <c r="I1676" s="9"/>
      <c r="L1676" s="1"/>
      <c r="M1676" s="112"/>
      <c r="N1676" s="112"/>
      <c r="O1676" s="112"/>
      <c r="P1676" s="113"/>
      <c r="Q1676" s="112"/>
      <c r="R1676" s="114"/>
      <c r="S1676" s="113"/>
      <c r="T1676" s="112"/>
      <c r="U1676" s="114"/>
      <c r="V1676" s="113"/>
      <c r="W1676" s="112"/>
      <c r="X1676" s="113"/>
    </row>
    <row r="1677" spans="1:24" x14ac:dyDescent="0.25">
      <c r="A1677" s="77"/>
      <c r="B1677" s="80"/>
      <c r="C1677" s="22"/>
      <c r="D1677" s="22"/>
      <c r="E1677" s="21"/>
      <c r="F1677" s="21"/>
      <c r="G1677" s="11"/>
      <c r="I1677" s="9"/>
      <c r="L1677" s="1"/>
      <c r="M1677" s="112"/>
      <c r="N1677" s="112"/>
      <c r="O1677" s="112"/>
      <c r="P1677" s="113"/>
      <c r="Q1677" s="112"/>
      <c r="R1677" s="114"/>
      <c r="S1677" s="113"/>
      <c r="T1677" s="112"/>
      <c r="U1677" s="114"/>
      <c r="V1677" s="113"/>
      <c r="W1677" s="112"/>
      <c r="X1677" s="113"/>
    </row>
    <row r="1678" spans="1:24" x14ac:dyDescent="0.25">
      <c r="A1678" s="77"/>
      <c r="B1678" s="80"/>
      <c r="C1678" s="22"/>
      <c r="D1678" s="22"/>
      <c r="E1678" s="21"/>
      <c r="F1678" s="21"/>
      <c r="G1678" s="11"/>
      <c r="I1678" s="9"/>
      <c r="L1678" s="1"/>
      <c r="M1678" s="112"/>
      <c r="N1678" s="112"/>
      <c r="O1678" s="112"/>
      <c r="P1678" s="113"/>
      <c r="Q1678" s="112"/>
      <c r="R1678" s="114"/>
      <c r="S1678" s="113"/>
      <c r="T1678" s="112"/>
      <c r="U1678" s="114"/>
      <c r="V1678" s="113"/>
      <c r="W1678" s="112"/>
      <c r="X1678" s="113"/>
    </row>
    <row r="1679" spans="1:24" x14ac:dyDescent="0.25">
      <c r="A1679" s="77"/>
      <c r="B1679" s="80"/>
      <c r="C1679" s="22"/>
      <c r="D1679" s="22"/>
      <c r="E1679" s="21"/>
      <c r="F1679" s="21"/>
      <c r="G1679" s="11"/>
      <c r="I1679" s="9"/>
      <c r="L1679" s="1"/>
      <c r="M1679" s="112"/>
      <c r="N1679" s="112"/>
      <c r="O1679" s="112"/>
      <c r="P1679" s="113"/>
      <c r="Q1679" s="112"/>
      <c r="R1679" s="114"/>
      <c r="S1679" s="113"/>
      <c r="T1679" s="112"/>
      <c r="U1679" s="114"/>
      <c r="V1679" s="113"/>
      <c r="W1679" s="112"/>
      <c r="X1679" s="113"/>
    </row>
    <row r="1680" spans="1:24" x14ac:dyDescent="0.25">
      <c r="A1680" s="77"/>
      <c r="B1680" s="80"/>
      <c r="C1680" s="22"/>
      <c r="D1680" s="22"/>
      <c r="E1680" s="21"/>
      <c r="F1680" s="21"/>
      <c r="G1680" s="11"/>
      <c r="I1680" s="9"/>
      <c r="L1680" s="1"/>
      <c r="M1680" s="112"/>
      <c r="N1680" s="112"/>
      <c r="O1680" s="112"/>
      <c r="P1680" s="113"/>
      <c r="Q1680" s="112"/>
      <c r="R1680" s="114"/>
      <c r="S1680" s="113"/>
      <c r="T1680" s="112"/>
      <c r="U1680" s="114"/>
      <c r="V1680" s="113"/>
      <c r="W1680" s="112"/>
      <c r="X1680" s="113"/>
    </row>
    <row r="1681" spans="1:24" x14ac:dyDescent="0.25">
      <c r="A1681" s="77"/>
      <c r="B1681" s="80"/>
      <c r="C1681" s="22"/>
      <c r="D1681" s="22"/>
      <c r="E1681" s="21"/>
      <c r="F1681" s="21"/>
      <c r="G1681" s="11"/>
      <c r="I1681" s="9"/>
      <c r="L1681" s="1"/>
      <c r="M1681" s="112"/>
      <c r="N1681" s="112"/>
      <c r="O1681" s="112"/>
      <c r="P1681" s="113"/>
      <c r="Q1681" s="112"/>
      <c r="R1681" s="114"/>
      <c r="S1681" s="113"/>
      <c r="T1681" s="112"/>
      <c r="U1681" s="114"/>
      <c r="V1681" s="113"/>
      <c r="W1681" s="112"/>
      <c r="X1681" s="113"/>
    </row>
    <row r="1682" spans="1:24" x14ac:dyDescent="0.25">
      <c r="A1682" s="77"/>
      <c r="B1682" s="80"/>
      <c r="C1682" s="22"/>
      <c r="D1682" s="22"/>
      <c r="E1682" s="21"/>
      <c r="F1682" s="21"/>
      <c r="G1682" s="11"/>
      <c r="I1682" s="9"/>
      <c r="L1682" s="1"/>
      <c r="M1682" s="112"/>
      <c r="N1682" s="112"/>
      <c r="O1682" s="112"/>
      <c r="P1682" s="113"/>
      <c r="Q1682" s="112"/>
      <c r="R1682" s="114"/>
      <c r="S1682" s="113"/>
      <c r="T1682" s="112"/>
      <c r="U1682" s="114"/>
      <c r="V1682" s="113"/>
      <c r="W1682" s="112"/>
      <c r="X1682" s="113"/>
    </row>
    <row r="1683" spans="1:24" x14ac:dyDescent="0.25">
      <c r="A1683" s="77"/>
      <c r="B1683" s="80"/>
      <c r="C1683" s="22"/>
      <c r="D1683" s="22"/>
      <c r="E1683" s="21"/>
      <c r="F1683" s="21"/>
      <c r="G1683" s="11"/>
      <c r="I1683" s="9"/>
      <c r="L1683" s="1"/>
      <c r="M1683" s="112"/>
      <c r="N1683" s="112"/>
      <c r="O1683" s="112"/>
      <c r="P1683" s="113"/>
      <c r="Q1683" s="112"/>
      <c r="R1683" s="114"/>
      <c r="S1683" s="113"/>
      <c r="T1683" s="112"/>
      <c r="U1683" s="114"/>
      <c r="V1683" s="113"/>
      <c r="W1683" s="112"/>
      <c r="X1683" s="113"/>
    </row>
    <row r="1684" spans="1:24" x14ac:dyDescent="0.25">
      <c r="A1684" s="77"/>
      <c r="B1684" s="80"/>
      <c r="C1684" s="22"/>
      <c r="D1684" s="22"/>
      <c r="E1684" s="21"/>
      <c r="F1684" s="21"/>
      <c r="G1684" s="11"/>
      <c r="I1684" s="9"/>
      <c r="L1684" s="1"/>
      <c r="M1684" s="112"/>
      <c r="N1684" s="112"/>
      <c r="O1684" s="112"/>
      <c r="P1684" s="113"/>
      <c r="Q1684" s="112"/>
      <c r="R1684" s="114"/>
      <c r="S1684" s="113"/>
      <c r="T1684" s="112"/>
      <c r="U1684" s="114"/>
      <c r="V1684" s="113"/>
      <c r="W1684" s="112"/>
      <c r="X1684" s="113"/>
    </row>
    <row r="1685" spans="1:24" x14ac:dyDescent="0.25">
      <c r="A1685" s="77"/>
      <c r="B1685" s="80"/>
      <c r="C1685" s="22"/>
      <c r="D1685" s="22"/>
      <c r="E1685" s="21"/>
      <c r="F1685" s="21"/>
      <c r="G1685" s="11"/>
      <c r="I1685" s="9"/>
      <c r="L1685" s="1"/>
      <c r="M1685" s="112"/>
      <c r="N1685" s="112"/>
      <c r="O1685" s="112"/>
      <c r="P1685" s="113"/>
      <c r="Q1685" s="112"/>
      <c r="R1685" s="114"/>
      <c r="S1685" s="113"/>
      <c r="T1685" s="112"/>
      <c r="U1685" s="114"/>
      <c r="V1685" s="113"/>
      <c r="W1685" s="112"/>
      <c r="X1685" s="113"/>
    </row>
    <row r="1686" spans="1:24" x14ac:dyDescent="0.25">
      <c r="A1686" s="77"/>
      <c r="B1686" s="80"/>
      <c r="C1686" s="22"/>
      <c r="D1686" s="22"/>
      <c r="E1686" s="21"/>
      <c r="F1686" s="21"/>
      <c r="G1686" s="11"/>
      <c r="I1686" s="9"/>
      <c r="L1686" s="1"/>
      <c r="M1686" s="112"/>
      <c r="N1686" s="112"/>
      <c r="O1686" s="112"/>
      <c r="P1686" s="113"/>
      <c r="Q1686" s="112"/>
      <c r="R1686" s="114"/>
      <c r="S1686" s="113"/>
      <c r="T1686" s="112"/>
      <c r="U1686" s="114"/>
      <c r="V1686" s="113"/>
      <c r="W1686" s="112"/>
      <c r="X1686" s="113"/>
    </row>
    <row r="1687" spans="1:24" x14ac:dyDescent="0.25">
      <c r="A1687" s="77"/>
      <c r="B1687" s="80"/>
      <c r="C1687" s="22"/>
      <c r="D1687" s="22"/>
      <c r="E1687" s="21"/>
      <c r="F1687" s="21"/>
      <c r="G1687" s="11"/>
      <c r="I1687" s="9"/>
      <c r="L1687" s="1"/>
      <c r="M1687" s="112"/>
      <c r="N1687" s="112"/>
      <c r="O1687" s="112"/>
      <c r="P1687" s="113"/>
      <c r="Q1687" s="112"/>
      <c r="R1687" s="114"/>
      <c r="S1687" s="113"/>
      <c r="T1687" s="112"/>
      <c r="U1687" s="114"/>
      <c r="V1687" s="113"/>
      <c r="W1687" s="112"/>
      <c r="X1687" s="113"/>
    </row>
    <row r="1688" spans="1:24" x14ac:dyDescent="0.25">
      <c r="A1688" s="77"/>
      <c r="B1688" s="80"/>
      <c r="C1688" s="22"/>
      <c r="D1688" s="22"/>
      <c r="E1688" s="21"/>
      <c r="F1688" s="21"/>
      <c r="G1688" s="11"/>
      <c r="I1688" s="9"/>
      <c r="L1688" s="1"/>
      <c r="M1688" s="112"/>
      <c r="N1688" s="112"/>
      <c r="O1688" s="112"/>
      <c r="P1688" s="113"/>
      <c r="Q1688" s="112"/>
      <c r="R1688" s="114"/>
      <c r="S1688" s="113"/>
      <c r="T1688" s="112"/>
      <c r="U1688" s="114"/>
      <c r="V1688" s="113"/>
      <c r="W1688" s="112"/>
      <c r="X1688" s="113"/>
    </row>
    <row r="1689" spans="1:24" x14ac:dyDescent="0.25">
      <c r="A1689" s="77"/>
      <c r="B1689" s="80"/>
      <c r="C1689" s="22"/>
      <c r="D1689" s="22"/>
      <c r="E1689" s="21"/>
      <c r="F1689" s="21"/>
      <c r="G1689" s="11"/>
      <c r="I1689" s="9"/>
      <c r="L1689" s="1"/>
      <c r="M1689" s="112"/>
      <c r="N1689" s="112"/>
      <c r="O1689" s="112"/>
      <c r="P1689" s="113"/>
      <c r="Q1689" s="112"/>
      <c r="R1689" s="114"/>
      <c r="S1689" s="113"/>
      <c r="T1689" s="112"/>
      <c r="U1689" s="114"/>
      <c r="V1689" s="113"/>
      <c r="W1689" s="112"/>
      <c r="X1689" s="113"/>
    </row>
    <row r="1690" spans="1:24" x14ac:dyDescent="0.25">
      <c r="A1690" s="77"/>
      <c r="B1690" s="80"/>
      <c r="C1690" s="22"/>
      <c r="D1690" s="22"/>
      <c r="E1690" s="21"/>
      <c r="F1690" s="21"/>
      <c r="G1690" s="11"/>
      <c r="I1690" s="9"/>
      <c r="L1690" s="1"/>
      <c r="M1690" s="112"/>
      <c r="N1690" s="112"/>
      <c r="O1690" s="112"/>
      <c r="P1690" s="113"/>
      <c r="Q1690" s="112"/>
      <c r="R1690" s="114"/>
      <c r="S1690" s="113"/>
      <c r="T1690" s="112"/>
      <c r="U1690" s="114"/>
      <c r="V1690" s="113"/>
      <c r="W1690" s="112"/>
      <c r="X1690" s="113"/>
    </row>
    <row r="1691" spans="1:24" x14ac:dyDescent="0.25">
      <c r="A1691" s="77"/>
      <c r="B1691" s="80"/>
      <c r="C1691" s="22"/>
      <c r="D1691" s="22"/>
      <c r="E1691" s="21"/>
      <c r="F1691" s="21"/>
      <c r="G1691" s="11"/>
      <c r="I1691" s="9"/>
      <c r="L1691" s="1"/>
      <c r="M1691" s="112"/>
      <c r="N1691" s="112"/>
      <c r="O1691" s="112"/>
      <c r="P1691" s="113"/>
      <c r="Q1691" s="112"/>
      <c r="R1691" s="114"/>
      <c r="S1691" s="113"/>
      <c r="T1691" s="112"/>
      <c r="U1691" s="114"/>
      <c r="V1691" s="113"/>
      <c r="W1691" s="112"/>
      <c r="X1691" s="113"/>
    </row>
    <row r="1692" spans="1:24" x14ac:dyDescent="0.25">
      <c r="A1692" s="77"/>
      <c r="B1692" s="80"/>
      <c r="C1692" s="22"/>
      <c r="D1692" s="22"/>
      <c r="E1692" s="21"/>
      <c r="F1692" s="21"/>
      <c r="G1692" s="11"/>
      <c r="I1692" s="9"/>
      <c r="L1692" s="1"/>
      <c r="M1692" s="112"/>
      <c r="N1692" s="112"/>
      <c r="O1692" s="112"/>
      <c r="P1692" s="113"/>
      <c r="Q1692" s="112"/>
      <c r="R1692" s="114"/>
      <c r="S1692" s="113"/>
      <c r="T1692" s="112"/>
      <c r="U1692" s="114"/>
      <c r="V1692" s="113"/>
      <c r="W1692" s="112"/>
      <c r="X1692" s="113"/>
    </row>
    <row r="1693" spans="1:24" x14ac:dyDescent="0.25">
      <c r="A1693" s="77"/>
      <c r="B1693" s="80"/>
      <c r="C1693" s="22"/>
      <c r="D1693" s="22"/>
      <c r="E1693" s="21"/>
      <c r="F1693" s="21"/>
      <c r="G1693" s="11"/>
      <c r="I1693" s="9"/>
      <c r="L1693" s="1"/>
      <c r="M1693" s="112"/>
      <c r="N1693" s="112"/>
      <c r="O1693" s="112"/>
      <c r="P1693" s="113"/>
      <c r="Q1693" s="112"/>
      <c r="R1693" s="114"/>
      <c r="S1693" s="113"/>
      <c r="T1693" s="112"/>
      <c r="U1693" s="114"/>
      <c r="V1693" s="113"/>
      <c r="W1693" s="112"/>
      <c r="X1693" s="113"/>
    </row>
    <row r="1694" spans="1:24" x14ac:dyDescent="0.25">
      <c r="A1694" s="77"/>
      <c r="B1694" s="80"/>
      <c r="C1694" s="22"/>
      <c r="D1694" s="22"/>
      <c r="E1694" s="21"/>
      <c r="F1694" s="21"/>
      <c r="G1694" s="11"/>
      <c r="I1694" s="9"/>
      <c r="L1694" s="1"/>
      <c r="M1694" s="112"/>
      <c r="N1694" s="112"/>
      <c r="O1694" s="112"/>
      <c r="P1694" s="113"/>
      <c r="Q1694" s="112"/>
      <c r="R1694" s="114"/>
      <c r="S1694" s="113"/>
      <c r="T1694" s="112"/>
      <c r="U1694" s="114"/>
      <c r="V1694" s="113"/>
      <c r="W1694" s="112"/>
      <c r="X1694" s="113"/>
    </row>
    <row r="1695" spans="1:24" x14ac:dyDescent="0.25">
      <c r="A1695" s="77"/>
      <c r="B1695" s="80"/>
      <c r="C1695" s="22"/>
      <c r="D1695" s="22"/>
      <c r="E1695" s="21"/>
      <c r="F1695" s="21"/>
      <c r="G1695" s="11"/>
      <c r="I1695" s="9"/>
      <c r="L1695" s="1"/>
      <c r="M1695" s="112"/>
      <c r="N1695" s="112"/>
      <c r="O1695" s="112"/>
      <c r="P1695" s="113"/>
      <c r="Q1695" s="112"/>
      <c r="R1695" s="114"/>
      <c r="S1695" s="113"/>
      <c r="T1695" s="112"/>
      <c r="U1695" s="114"/>
      <c r="V1695" s="113"/>
      <c r="W1695" s="112"/>
      <c r="X1695" s="113"/>
    </row>
    <row r="1696" spans="1:24" x14ac:dyDescent="0.25">
      <c r="A1696" s="77"/>
      <c r="B1696" s="80"/>
      <c r="C1696" s="22"/>
      <c r="D1696" s="22"/>
      <c r="E1696" s="21"/>
      <c r="F1696" s="21"/>
      <c r="G1696" s="11"/>
      <c r="I1696" s="9"/>
      <c r="L1696" s="1"/>
      <c r="M1696" s="112"/>
      <c r="N1696" s="112"/>
      <c r="O1696" s="112"/>
      <c r="P1696" s="113"/>
      <c r="Q1696" s="112"/>
      <c r="R1696" s="114"/>
      <c r="S1696" s="113"/>
      <c r="T1696" s="112"/>
      <c r="U1696" s="114"/>
      <c r="V1696" s="113"/>
      <c r="W1696" s="112"/>
      <c r="X1696" s="113"/>
    </row>
    <row r="1697" spans="1:24" x14ac:dyDescent="0.25">
      <c r="A1697" s="77"/>
      <c r="B1697" s="80"/>
      <c r="C1697" s="22"/>
      <c r="D1697" s="22"/>
      <c r="E1697" s="21"/>
      <c r="F1697" s="21"/>
      <c r="G1697" s="11"/>
      <c r="I1697" s="9"/>
      <c r="L1697" s="1"/>
      <c r="M1697" s="112"/>
      <c r="N1697" s="112"/>
      <c r="O1697" s="112"/>
      <c r="P1697" s="113"/>
      <c r="Q1697" s="112"/>
      <c r="R1697" s="114"/>
      <c r="S1697" s="113"/>
      <c r="T1697" s="112"/>
      <c r="U1697" s="114"/>
      <c r="V1697" s="113"/>
      <c r="W1697" s="112"/>
      <c r="X1697" s="113"/>
    </row>
    <row r="1698" spans="1:24" x14ac:dyDescent="0.25">
      <c r="A1698" s="77"/>
      <c r="B1698" s="80"/>
      <c r="C1698" s="22"/>
      <c r="D1698" s="22"/>
      <c r="E1698" s="21"/>
      <c r="F1698" s="21"/>
      <c r="G1698" s="11"/>
      <c r="I1698" s="9"/>
      <c r="L1698" s="1"/>
      <c r="M1698" s="112"/>
      <c r="N1698" s="112"/>
      <c r="O1698" s="112"/>
      <c r="P1698" s="113"/>
      <c r="Q1698" s="112"/>
      <c r="R1698" s="114"/>
      <c r="S1698" s="113"/>
      <c r="T1698" s="112"/>
      <c r="U1698" s="114"/>
      <c r="V1698" s="113"/>
      <c r="W1698" s="112"/>
      <c r="X1698" s="113"/>
    </row>
    <row r="1699" spans="1:24" x14ac:dyDescent="0.25">
      <c r="A1699" s="77"/>
      <c r="B1699" s="80"/>
      <c r="C1699" s="22"/>
      <c r="D1699" s="22"/>
      <c r="E1699" s="21"/>
      <c r="F1699" s="21"/>
      <c r="G1699" s="11"/>
      <c r="I1699" s="9"/>
      <c r="L1699" s="1"/>
      <c r="M1699" s="112"/>
      <c r="N1699" s="112"/>
      <c r="O1699" s="112"/>
      <c r="P1699" s="113"/>
      <c r="Q1699" s="112"/>
      <c r="R1699" s="114"/>
      <c r="S1699" s="113"/>
      <c r="T1699" s="112"/>
      <c r="U1699" s="114"/>
      <c r="V1699" s="113"/>
      <c r="W1699" s="112"/>
      <c r="X1699" s="113"/>
    </row>
    <row r="1700" spans="1:24" x14ac:dyDescent="0.25">
      <c r="A1700" s="77"/>
      <c r="B1700" s="80"/>
      <c r="C1700" s="22"/>
      <c r="D1700" s="22"/>
      <c r="E1700" s="21"/>
      <c r="F1700" s="21"/>
      <c r="G1700" s="11"/>
      <c r="I1700" s="9"/>
      <c r="L1700" s="1"/>
      <c r="M1700" s="112"/>
      <c r="N1700" s="112"/>
      <c r="O1700" s="112"/>
      <c r="P1700" s="113"/>
      <c r="Q1700" s="112"/>
      <c r="R1700" s="114"/>
      <c r="S1700" s="113"/>
      <c r="T1700" s="112"/>
      <c r="U1700" s="114"/>
      <c r="V1700" s="113"/>
      <c r="W1700" s="112"/>
      <c r="X1700" s="113"/>
    </row>
    <row r="1701" spans="1:24" x14ac:dyDescent="0.25">
      <c r="A1701" s="77"/>
      <c r="B1701" s="80"/>
      <c r="C1701" s="22"/>
      <c r="D1701" s="22"/>
      <c r="E1701" s="21"/>
      <c r="F1701" s="21"/>
      <c r="G1701" s="11"/>
      <c r="I1701" s="9"/>
      <c r="L1701" s="1"/>
      <c r="M1701" s="112"/>
      <c r="N1701" s="112"/>
      <c r="O1701" s="112"/>
      <c r="P1701" s="113"/>
      <c r="Q1701" s="112"/>
      <c r="R1701" s="114"/>
      <c r="S1701" s="113"/>
      <c r="T1701" s="112"/>
      <c r="U1701" s="114"/>
      <c r="V1701" s="113"/>
      <c r="W1701" s="112"/>
      <c r="X1701" s="113"/>
    </row>
    <row r="1702" spans="1:24" x14ac:dyDescent="0.25">
      <c r="A1702" s="77"/>
      <c r="B1702" s="80"/>
      <c r="C1702" s="22"/>
      <c r="D1702" s="22"/>
      <c r="E1702" s="21"/>
      <c r="F1702" s="21"/>
      <c r="G1702" s="11"/>
      <c r="I1702" s="9"/>
      <c r="L1702" s="1"/>
      <c r="M1702" s="112"/>
      <c r="N1702" s="112"/>
      <c r="O1702" s="112"/>
      <c r="P1702" s="113"/>
      <c r="Q1702" s="112"/>
      <c r="R1702" s="114"/>
      <c r="S1702" s="113"/>
      <c r="T1702" s="112"/>
      <c r="U1702" s="114"/>
      <c r="V1702" s="113"/>
      <c r="W1702" s="112"/>
      <c r="X1702" s="113"/>
    </row>
    <row r="1703" spans="1:24" x14ac:dyDescent="0.25">
      <c r="A1703" s="77"/>
      <c r="B1703" s="80"/>
      <c r="C1703" s="22"/>
      <c r="D1703" s="22"/>
      <c r="E1703" s="21"/>
      <c r="F1703" s="21"/>
      <c r="G1703" s="11"/>
      <c r="I1703" s="9"/>
      <c r="L1703" s="1"/>
      <c r="M1703" s="112"/>
      <c r="N1703" s="112"/>
      <c r="O1703" s="112"/>
      <c r="P1703" s="113"/>
      <c r="Q1703" s="112"/>
      <c r="R1703" s="114"/>
      <c r="S1703" s="113"/>
      <c r="T1703" s="112"/>
      <c r="U1703" s="114"/>
      <c r="V1703" s="113"/>
      <c r="W1703" s="112"/>
      <c r="X1703" s="113"/>
    </row>
    <row r="1704" spans="1:24" x14ac:dyDescent="0.25">
      <c r="A1704" s="77"/>
      <c r="B1704" s="80"/>
      <c r="C1704" s="22"/>
      <c r="D1704" s="22"/>
      <c r="E1704" s="21"/>
      <c r="F1704" s="21"/>
      <c r="G1704" s="11"/>
      <c r="I1704" s="9"/>
      <c r="L1704" s="1"/>
      <c r="M1704" s="112"/>
      <c r="N1704" s="112"/>
      <c r="O1704" s="112"/>
      <c r="P1704" s="113"/>
      <c r="Q1704" s="112"/>
      <c r="R1704" s="114"/>
      <c r="S1704" s="113"/>
      <c r="T1704" s="112"/>
      <c r="U1704" s="114"/>
      <c r="V1704" s="113"/>
      <c r="W1704" s="112"/>
      <c r="X1704" s="113"/>
    </row>
    <row r="1705" spans="1:24" x14ac:dyDescent="0.25">
      <c r="A1705" s="77"/>
      <c r="B1705" s="80"/>
      <c r="C1705" s="22"/>
      <c r="D1705" s="22"/>
      <c r="E1705" s="21"/>
      <c r="F1705" s="21"/>
      <c r="G1705" s="11"/>
      <c r="I1705" s="9"/>
      <c r="L1705" s="1"/>
      <c r="M1705" s="112"/>
      <c r="N1705" s="112"/>
      <c r="O1705" s="112"/>
      <c r="P1705" s="113"/>
      <c r="Q1705" s="112"/>
      <c r="R1705" s="114"/>
      <c r="S1705" s="113"/>
      <c r="T1705" s="112"/>
      <c r="U1705" s="114"/>
      <c r="V1705" s="113"/>
      <c r="W1705" s="112"/>
      <c r="X1705" s="113"/>
    </row>
    <row r="1706" spans="1:24" x14ac:dyDescent="0.25">
      <c r="A1706" s="77"/>
      <c r="B1706" s="80"/>
      <c r="C1706" s="22"/>
      <c r="D1706" s="22"/>
      <c r="E1706" s="21"/>
      <c r="F1706" s="21"/>
      <c r="G1706" s="11"/>
      <c r="I1706" s="9"/>
      <c r="L1706" s="1"/>
      <c r="M1706" s="112"/>
      <c r="N1706" s="112"/>
      <c r="O1706" s="112"/>
      <c r="P1706" s="113"/>
      <c r="Q1706" s="112"/>
      <c r="R1706" s="114"/>
      <c r="S1706" s="113"/>
      <c r="T1706" s="112"/>
      <c r="U1706" s="114"/>
      <c r="V1706" s="113"/>
      <c r="W1706" s="112"/>
      <c r="X1706" s="113"/>
    </row>
    <row r="1707" spans="1:24" x14ac:dyDescent="0.25">
      <c r="A1707" s="77"/>
      <c r="B1707" s="80"/>
      <c r="C1707" s="22"/>
      <c r="D1707" s="22"/>
      <c r="E1707" s="21"/>
      <c r="F1707" s="21"/>
      <c r="G1707" s="11"/>
      <c r="I1707" s="9"/>
      <c r="L1707" s="1"/>
      <c r="M1707" s="112"/>
      <c r="N1707" s="112"/>
      <c r="O1707" s="112"/>
      <c r="P1707" s="113"/>
      <c r="Q1707" s="112"/>
      <c r="R1707" s="114"/>
      <c r="S1707" s="113"/>
      <c r="T1707" s="112"/>
      <c r="U1707" s="114"/>
      <c r="V1707" s="113"/>
      <c r="W1707" s="112"/>
      <c r="X1707" s="113"/>
    </row>
    <row r="1708" spans="1:24" x14ac:dyDescent="0.25">
      <c r="A1708" s="77"/>
      <c r="B1708" s="80"/>
      <c r="C1708" s="22"/>
      <c r="D1708" s="22"/>
      <c r="E1708" s="21"/>
      <c r="F1708" s="21"/>
      <c r="G1708" s="11"/>
      <c r="I1708" s="9"/>
      <c r="L1708" s="1"/>
      <c r="M1708" s="112"/>
      <c r="N1708" s="112"/>
      <c r="O1708" s="112"/>
      <c r="P1708" s="113"/>
      <c r="Q1708" s="112"/>
      <c r="R1708" s="114"/>
      <c r="S1708" s="113"/>
      <c r="T1708" s="112"/>
      <c r="U1708" s="114"/>
      <c r="V1708" s="113"/>
      <c r="W1708" s="112"/>
      <c r="X1708" s="113"/>
    </row>
    <row r="1709" spans="1:24" x14ac:dyDescent="0.25">
      <c r="A1709" s="77"/>
      <c r="B1709" s="80"/>
      <c r="C1709" s="22"/>
      <c r="D1709" s="22"/>
      <c r="E1709" s="21"/>
      <c r="F1709" s="21"/>
      <c r="G1709" s="11"/>
      <c r="I1709" s="9"/>
      <c r="L1709" s="1"/>
      <c r="M1709" s="112"/>
      <c r="N1709" s="112"/>
      <c r="O1709" s="112"/>
      <c r="P1709" s="113"/>
      <c r="Q1709" s="112"/>
      <c r="R1709" s="114"/>
      <c r="S1709" s="113"/>
      <c r="T1709" s="112"/>
      <c r="U1709" s="114"/>
      <c r="V1709" s="113"/>
      <c r="W1709" s="112"/>
      <c r="X1709" s="113"/>
    </row>
    <row r="1710" spans="1:24" x14ac:dyDescent="0.25">
      <c r="A1710" s="77"/>
      <c r="B1710" s="80"/>
      <c r="C1710" s="22"/>
      <c r="D1710" s="22"/>
      <c r="E1710" s="21"/>
      <c r="F1710" s="21"/>
      <c r="G1710" s="11"/>
      <c r="I1710" s="9"/>
      <c r="L1710" s="1"/>
      <c r="M1710" s="112"/>
      <c r="N1710" s="112"/>
      <c r="O1710" s="112"/>
      <c r="P1710" s="113"/>
      <c r="Q1710" s="112"/>
      <c r="R1710" s="114"/>
      <c r="S1710" s="113"/>
      <c r="T1710" s="112"/>
      <c r="U1710" s="114"/>
      <c r="V1710" s="113"/>
      <c r="W1710" s="112"/>
      <c r="X1710" s="113"/>
    </row>
    <row r="1711" spans="1:24" x14ac:dyDescent="0.25">
      <c r="A1711" s="77"/>
      <c r="B1711" s="80"/>
      <c r="C1711" s="22"/>
      <c r="D1711" s="22"/>
      <c r="E1711" s="21"/>
      <c r="F1711" s="21"/>
      <c r="G1711" s="11"/>
      <c r="I1711" s="9"/>
      <c r="L1711" s="1"/>
      <c r="M1711" s="112"/>
      <c r="N1711" s="112"/>
      <c r="O1711" s="112"/>
      <c r="P1711" s="113"/>
      <c r="Q1711" s="112"/>
      <c r="R1711" s="114"/>
      <c r="S1711" s="113"/>
      <c r="T1711" s="112"/>
      <c r="U1711" s="114"/>
      <c r="V1711" s="113"/>
      <c r="W1711" s="112"/>
      <c r="X1711" s="113"/>
    </row>
    <row r="1712" spans="1:24" x14ac:dyDescent="0.25">
      <c r="A1712" s="77"/>
      <c r="B1712" s="80"/>
      <c r="C1712" s="22"/>
      <c r="D1712" s="22"/>
      <c r="E1712" s="21"/>
      <c r="F1712" s="21"/>
      <c r="G1712" s="11"/>
      <c r="I1712" s="9"/>
      <c r="L1712" s="1"/>
      <c r="M1712" s="112"/>
      <c r="N1712" s="112"/>
      <c r="O1712" s="112"/>
      <c r="P1712" s="113"/>
      <c r="Q1712" s="112"/>
      <c r="R1712" s="114"/>
      <c r="S1712" s="113"/>
      <c r="T1712" s="112"/>
      <c r="U1712" s="114"/>
      <c r="V1712" s="113"/>
      <c r="W1712" s="112"/>
      <c r="X1712" s="113"/>
    </row>
    <row r="1713" spans="1:24" x14ac:dyDescent="0.25">
      <c r="A1713" s="77"/>
      <c r="B1713" s="80"/>
      <c r="C1713" s="22"/>
      <c r="D1713" s="22"/>
      <c r="E1713" s="21"/>
      <c r="F1713" s="21"/>
      <c r="G1713" s="11"/>
      <c r="I1713" s="9"/>
      <c r="L1713" s="1"/>
      <c r="M1713" s="112"/>
      <c r="N1713" s="112"/>
      <c r="O1713" s="112"/>
      <c r="P1713" s="113"/>
      <c r="Q1713" s="112"/>
      <c r="R1713" s="114"/>
      <c r="S1713" s="113"/>
      <c r="T1713" s="112"/>
      <c r="U1713" s="114"/>
      <c r="V1713" s="113"/>
      <c r="W1713" s="112"/>
      <c r="X1713" s="113"/>
    </row>
    <row r="1714" spans="1:24" x14ac:dyDescent="0.25">
      <c r="A1714" s="77"/>
      <c r="B1714" s="80"/>
      <c r="C1714" s="22"/>
      <c r="D1714" s="22"/>
      <c r="E1714" s="21"/>
      <c r="F1714" s="21"/>
      <c r="G1714" s="11"/>
      <c r="I1714" s="9"/>
      <c r="L1714" s="1"/>
      <c r="M1714" s="112"/>
      <c r="N1714" s="112"/>
      <c r="O1714" s="112"/>
      <c r="P1714" s="113"/>
      <c r="Q1714" s="112"/>
      <c r="R1714" s="114"/>
      <c r="S1714" s="113"/>
      <c r="T1714" s="112"/>
      <c r="U1714" s="114"/>
      <c r="V1714" s="113"/>
      <c r="W1714" s="112"/>
      <c r="X1714" s="113"/>
    </row>
    <row r="1715" spans="1:24" x14ac:dyDescent="0.25">
      <c r="A1715" s="77"/>
      <c r="B1715" s="80"/>
      <c r="C1715" s="22"/>
      <c r="D1715" s="22"/>
      <c r="E1715" s="21"/>
      <c r="F1715" s="21"/>
      <c r="G1715" s="11"/>
      <c r="I1715" s="9"/>
      <c r="L1715" s="1"/>
      <c r="M1715" s="112"/>
      <c r="N1715" s="112"/>
      <c r="O1715" s="112"/>
      <c r="P1715" s="113"/>
      <c r="Q1715" s="112"/>
      <c r="R1715" s="114"/>
      <c r="S1715" s="113"/>
      <c r="T1715" s="112"/>
      <c r="U1715" s="114"/>
      <c r="V1715" s="113"/>
      <c r="W1715" s="112"/>
      <c r="X1715" s="113"/>
    </row>
    <row r="1716" spans="1:24" x14ac:dyDescent="0.25">
      <c r="A1716" s="77"/>
      <c r="B1716" s="80"/>
      <c r="C1716" s="22"/>
      <c r="D1716" s="22"/>
      <c r="E1716" s="21"/>
      <c r="F1716" s="21"/>
      <c r="G1716" s="11"/>
      <c r="I1716" s="9"/>
      <c r="L1716" s="1"/>
      <c r="M1716" s="112"/>
      <c r="N1716" s="112"/>
      <c r="O1716" s="112"/>
      <c r="P1716" s="113"/>
      <c r="Q1716" s="112"/>
      <c r="R1716" s="114"/>
      <c r="S1716" s="113"/>
      <c r="T1716" s="112"/>
      <c r="U1716" s="114"/>
      <c r="V1716" s="113"/>
      <c r="W1716" s="112"/>
      <c r="X1716" s="113"/>
    </row>
    <row r="1717" spans="1:24" x14ac:dyDescent="0.25">
      <c r="A1717" s="77"/>
      <c r="B1717" s="80"/>
      <c r="C1717" s="22"/>
      <c r="D1717" s="22"/>
      <c r="E1717" s="21"/>
      <c r="F1717" s="21"/>
      <c r="G1717" s="11"/>
      <c r="I1717" s="9"/>
      <c r="L1717" s="1"/>
      <c r="M1717" s="112"/>
      <c r="N1717" s="112"/>
      <c r="O1717" s="112"/>
      <c r="P1717" s="113"/>
      <c r="Q1717" s="112"/>
      <c r="R1717" s="114"/>
      <c r="S1717" s="113"/>
      <c r="T1717" s="112"/>
      <c r="U1717" s="114"/>
      <c r="V1717" s="113"/>
      <c r="W1717" s="112"/>
      <c r="X1717" s="113"/>
    </row>
    <row r="1718" spans="1:24" x14ac:dyDescent="0.25">
      <c r="A1718" s="77"/>
      <c r="B1718" s="80"/>
      <c r="C1718" s="22"/>
      <c r="D1718" s="22"/>
      <c r="E1718" s="21"/>
      <c r="F1718" s="21"/>
      <c r="G1718" s="11"/>
      <c r="I1718" s="9"/>
      <c r="L1718" s="1"/>
      <c r="M1718" s="112"/>
      <c r="N1718" s="112"/>
      <c r="O1718" s="112"/>
      <c r="P1718" s="113"/>
      <c r="Q1718" s="112"/>
      <c r="R1718" s="114"/>
      <c r="S1718" s="113"/>
      <c r="T1718" s="112"/>
      <c r="U1718" s="114"/>
      <c r="V1718" s="113"/>
      <c r="W1718" s="112"/>
      <c r="X1718" s="113"/>
    </row>
    <row r="1719" spans="1:24" x14ac:dyDescent="0.25">
      <c r="A1719" s="77"/>
      <c r="B1719" s="80"/>
      <c r="C1719" s="22"/>
      <c r="D1719" s="22"/>
      <c r="E1719" s="21"/>
      <c r="F1719" s="21"/>
      <c r="G1719" s="11"/>
      <c r="I1719" s="9"/>
      <c r="L1719" s="1"/>
      <c r="M1719" s="112"/>
      <c r="N1719" s="112"/>
      <c r="O1719" s="112"/>
      <c r="P1719" s="113"/>
      <c r="Q1719" s="112"/>
      <c r="R1719" s="114"/>
      <c r="S1719" s="113"/>
      <c r="T1719" s="112"/>
      <c r="U1719" s="114"/>
      <c r="V1719" s="113"/>
      <c r="W1719" s="112"/>
      <c r="X1719" s="113"/>
    </row>
    <row r="1720" spans="1:24" x14ac:dyDescent="0.25">
      <c r="A1720" s="77"/>
      <c r="B1720" s="80"/>
      <c r="C1720" s="22"/>
      <c r="D1720" s="22"/>
      <c r="E1720" s="21"/>
      <c r="F1720" s="21"/>
      <c r="G1720" s="11"/>
      <c r="I1720" s="9"/>
      <c r="L1720" s="1"/>
      <c r="M1720" s="112"/>
      <c r="N1720" s="112"/>
      <c r="O1720" s="112"/>
      <c r="P1720" s="113"/>
      <c r="Q1720" s="112"/>
      <c r="R1720" s="114"/>
      <c r="S1720" s="113"/>
      <c r="T1720" s="112"/>
      <c r="U1720" s="114"/>
      <c r="V1720" s="113"/>
      <c r="W1720" s="112"/>
      <c r="X1720" s="113"/>
    </row>
    <row r="1721" spans="1:24" x14ac:dyDescent="0.25">
      <c r="A1721" s="77"/>
      <c r="B1721" s="80"/>
      <c r="C1721" s="22"/>
      <c r="D1721" s="22"/>
      <c r="E1721" s="21"/>
      <c r="F1721" s="21"/>
      <c r="G1721" s="11"/>
      <c r="I1721" s="9"/>
      <c r="L1721" s="1"/>
      <c r="M1721" s="112"/>
      <c r="N1721" s="112"/>
      <c r="O1721" s="112"/>
      <c r="P1721" s="113"/>
      <c r="Q1721" s="112"/>
      <c r="R1721" s="114"/>
      <c r="S1721" s="113"/>
      <c r="T1721" s="112"/>
      <c r="U1721" s="114"/>
      <c r="V1721" s="113"/>
      <c r="W1721" s="112"/>
      <c r="X1721" s="113"/>
    </row>
    <row r="1722" spans="1:24" x14ac:dyDescent="0.25">
      <c r="A1722" s="77"/>
      <c r="B1722" s="80"/>
      <c r="C1722" s="22"/>
      <c r="D1722" s="22"/>
      <c r="E1722" s="21"/>
      <c r="F1722" s="21"/>
      <c r="G1722" s="11"/>
      <c r="I1722" s="9"/>
      <c r="L1722" s="1"/>
      <c r="M1722" s="112"/>
      <c r="N1722" s="112"/>
      <c r="O1722" s="112"/>
      <c r="P1722" s="113"/>
      <c r="Q1722" s="112"/>
      <c r="R1722" s="114"/>
      <c r="S1722" s="113"/>
      <c r="T1722" s="112"/>
      <c r="U1722" s="114"/>
      <c r="V1722" s="113"/>
      <c r="W1722" s="112"/>
      <c r="X1722" s="113"/>
    </row>
    <row r="1723" spans="1:24" x14ac:dyDescent="0.25">
      <c r="A1723" s="77"/>
      <c r="B1723" s="80"/>
      <c r="C1723" s="22"/>
      <c r="D1723" s="22"/>
      <c r="E1723" s="21"/>
      <c r="F1723" s="21"/>
      <c r="G1723" s="11"/>
      <c r="I1723" s="9"/>
      <c r="L1723" s="1"/>
      <c r="M1723" s="112"/>
      <c r="N1723" s="112"/>
      <c r="O1723" s="112"/>
      <c r="P1723" s="113"/>
      <c r="Q1723" s="112"/>
      <c r="R1723" s="114"/>
      <c r="S1723" s="113"/>
      <c r="T1723" s="112"/>
      <c r="U1723" s="114"/>
      <c r="V1723" s="113"/>
      <c r="W1723" s="112"/>
      <c r="X1723" s="113"/>
    </row>
    <row r="1724" spans="1:24" x14ac:dyDescent="0.25">
      <c r="A1724" s="77"/>
      <c r="B1724" s="80"/>
      <c r="C1724" s="22"/>
      <c r="D1724" s="22"/>
      <c r="E1724" s="21"/>
      <c r="F1724" s="21"/>
      <c r="G1724" s="11"/>
      <c r="I1724" s="9"/>
      <c r="L1724" s="1"/>
      <c r="M1724" s="112"/>
      <c r="N1724" s="112"/>
      <c r="O1724" s="112"/>
      <c r="P1724" s="113"/>
      <c r="Q1724" s="112"/>
      <c r="R1724" s="114"/>
      <c r="S1724" s="113"/>
      <c r="T1724" s="112"/>
      <c r="U1724" s="114"/>
      <c r="V1724" s="113"/>
      <c r="W1724" s="112"/>
      <c r="X1724" s="113"/>
    </row>
    <row r="1725" spans="1:24" x14ac:dyDescent="0.25">
      <c r="A1725" s="77"/>
      <c r="B1725" s="80"/>
      <c r="C1725" s="22"/>
      <c r="D1725" s="22"/>
      <c r="E1725" s="21"/>
      <c r="F1725" s="21"/>
      <c r="G1725" s="11"/>
      <c r="I1725" s="9"/>
      <c r="L1725" s="1"/>
      <c r="M1725" s="112"/>
      <c r="N1725" s="112"/>
      <c r="O1725" s="112"/>
      <c r="P1725" s="113"/>
      <c r="Q1725" s="112"/>
      <c r="R1725" s="114"/>
      <c r="S1725" s="113"/>
      <c r="T1725" s="112"/>
      <c r="U1725" s="114"/>
      <c r="V1725" s="113"/>
      <c r="W1725" s="112"/>
      <c r="X1725" s="113"/>
    </row>
    <row r="1726" spans="1:24" x14ac:dyDescent="0.25">
      <c r="A1726" s="77"/>
      <c r="B1726" s="80"/>
      <c r="C1726" s="22"/>
      <c r="D1726" s="22"/>
      <c r="E1726" s="21"/>
      <c r="F1726" s="21"/>
      <c r="G1726" s="11"/>
      <c r="I1726" s="9"/>
      <c r="L1726" s="1"/>
      <c r="M1726" s="112"/>
      <c r="N1726" s="112"/>
      <c r="O1726" s="112"/>
      <c r="P1726" s="113"/>
      <c r="Q1726" s="112"/>
      <c r="R1726" s="114"/>
      <c r="S1726" s="113"/>
      <c r="T1726" s="112"/>
      <c r="U1726" s="114"/>
      <c r="V1726" s="113"/>
      <c r="W1726" s="112"/>
      <c r="X1726" s="113"/>
    </row>
    <row r="1727" spans="1:24" x14ac:dyDescent="0.25">
      <c r="A1727" s="77"/>
      <c r="B1727" s="80"/>
      <c r="C1727" s="22"/>
      <c r="D1727" s="22"/>
      <c r="E1727" s="21"/>
      <c r="F1727" s="21"/>
      <c r="G1727" s="11"/>
      <c r="I1727" s="9"/>
      <c r="L1727" s="1"/>
      <c r="M1727" s="112"/>
      <c r="N1727" s="112"/>
      <c r="O1727" s="112"/>
      <c r="P1727" s="113"/>
      <c r="Q1727" s="112"/>
      <c r="R1727" s="114"/>
      <c r="S1727" s="113"/>
      <c r="T1727" s="112"/>
      <c r="U1727" s="114"/>
      <c r="V1727" s="113"/>
      <c r="W1727" s="112"/>
      <c r="X1727" s="113"/>
    </row>
    <row r="1728" spans="1:24" x14ac:dyDescent="0.25">
      <c r="A1728" s="77"/>
      <c r="B1728" s="80"/>
      <c r="C1728" s="22"/>
      <c r="D1728" s="22"/>
      <c r="E1728" s="21"/>
      <c r="F1728" s="21"/>
      <c r="G1728" s="11"/>
      <c r="I1728" s="9"/>
      <c r="L1728" s="1"/>
      <c r="M1728" s="112"/>
      <c r="N1728" s="112"/>
      <c r="O1728" s="112"/>
      <c r="P1728" s="113"/>
      <c r="Q1728" s="112"/>
      <c r="R1728" s="114"/>
      <c r="S1728" s="113"/>
      <c r="T1728" s="112"/>
      <c r="U1728" s="114"/>
      <c r="V1728" s="113"/>
      <c r="W1728" s="112"/>
      <c r="X1728" s="113"/>
    </row>
    <row r="1729" spans="1:24" x14ac:dyDescent="0.25">
      <c r="A1729" s="77"/>
      <c r="B1729" s="80"/>
      <c r="C1729" s="22"/>
      <c r="D1729" s="22"/>
      <c r="E1729" s="21"/>
      <c r="F1729" s="21"/>
      <c r="G1729" s="11"/>
      <c r="I1729" s="9"/>
      <c r="L1729" s="1"/>
      <c r="M1729" s="112"/>
      <c r="N1729" s="112"/>
      <c r="O1729" s="112"/>
      <c r="P1729" s="113"/>
      <c r="Q1729" s="112"/>
      <c r="R1729" s="114"/>
      <c r="S1729" s="113"/>
      <c r="T1729" s="112"/>
      <c r="U1729" s="114"/>
      <c r="V1729" s="113"/>
      <c r="W1729" s="112"/>
      <c r="X1729" s="113"/>
    </row>
    <row r="1730" spans="1:24" x14ac:dyDescent="0.25">
      <c r="A1730" s="77"/>
      <c r="B1730" s="80"/>
      <c r="C1730" s="22"/>
      <c r="D1730" s="22"/>
      <c r="E1730" s="21"/>
      <c r="F1730" s="21"/>
      <c r="G1730" s="11"/>
      <c r="I1730" s="9"/>
      <c r="L1730" s="1"/>
      <c r="M1730" s="112"/>
      <c r="N1730" s="112"/>
      <c r="O1730" s="112"/>
      <c r="P1730" s="113"/>
      <c r="Q1730" s="112"/>
      <c r="R1730" s="114"/>
      <c r="S1730" s="113"/>
      <c r="T1730" s="112"/>
      <c r="U1730" s="114"/>
      <c r="V1730" s="113"/>
      <c r="W1730" s="112"/>
      <c r="X1730" s="113"/>
    </row>
    <row r="1731" spans="1:24" x14ac:dyDescent="0.25">
      <c r="A1731" s="77"/>
      <c r="B1731" s="80"/>
      <c r="C1731" s="22"/>
      <c r="D1731" s="22"/>
      <c r="E1731" s="21"/>
      <c r="F1731" s="21"/>
      <c r="G1731" s="11"/>
      <c r="I1731" s="9"/>
      <c r="L1731" s="1"/>
      <c r="M1731" s="112"/>
      <c r="N1731" s="112"/>
      <c r="O1731" s="112"/>
      <c r="P1731" s="113"/>
      <c r="Q1731" s="112"/>
      <c r="R1731" s="114"/>
      <c r="S1731" s="113"/>
      <c r="T1731" s="112"/>
      <c r="U1731" s="114"/>
      <c r="V1731" s="113"/>
      <c r="W1731" s="112"/>
      <c r="X1731" s="113"/>
    </row>
    <row r="1732" spans="1:24" x14ac:dyDescent="0.25">
      <c r="A1732" s="77"/>
      <c r="B1732" s="80"/>
      <c r="C1732" s="22"/>
      <c r="D1732" s="22"/>
      <c r="E1732" s="21"/>
      <c r="F1732" s="21"/>
      <c r="G1732" s="11"/>
      <c r="I1732" s="9"/>
      <c r="L1732" s="1"/>
      <c r="M1732" s="112"/>
      <c r="N1732" s="112"/>
      <c r="O1732" s="112"/>
      <c r="P1732" s="113"/>
      <c r="Q1732" s="112"/>
      <c r="R1732" s="114"/>
      <c r="S1732" s="113"/>
      <c r="T1732" s="112"/>
      <c r="U1732" s="114"/>
      <c r="V1732" s="113"/>
      <c r="W1732" s="112"/>
      <c r="X1732" s="113"/>
    </row>
    <row r="1733" spans="1:24" x14ac:dyDescent="0.25">
      <c r="A1733" s="77"/>
      <c r="B1733" s="80"/>
      <c r="C1733" s="22"/>
      <c r="D1733" s="22"/>
      <c r="E1733" s="21"/>
      <c r="F1733" s="21"/>
      <c r="G1733" s="11"/>
      <c r="I1733" s="9"/>
      <c r="L1733" s="1"/>
      <c r="M1733" s="112"/>
      <c r="N1733" s="112"/>
      <c r="O1733" s="112"/>
      <c r="P1733" s="113"/>
      <c r="Q1733" s="112"/>
      <c r="R1733" s="114"/>
      <c r="S1733" s="113"/>
      <c r="T1733" s="112"/>
      <c r="U1733" s="114"/>
      <c r="V1733" s="113"/>
      <c r="W1733" s="112"/>
      <c r="X1733" s="113"/>
    </row>
    <row r="1734" spans="1:24" x14ac:dyDescent="0.25">
      <c r="A1734" s="77"/>
      <c r="B1734" s="80"/>
      <c r="C1734" s="22"/>
      <c r="D1734" s="22"/>
      <c r="E1734" s="21"/>
      <c r="F1734" s="21"/>
      <c r="G1734" s="11"/>
      <c r="I1734" s="9"/>
      <c r="L1734" s="1"/>
      <c r="M1734" s="112"/>
      <c r="N1734" s="112"/>
      <c r="O1734" s="112"/>
      <c r="P1734" s="113"/>
      <c r="Q1734" s="112"/>
      <c r="R1734" s="114"/>
      <c r="S1734" s="113"/>
      <c r="T1734" s="112"/>
      <c r="U1734" s="114"/>
      <c r="V1734" s="113"/>
      <c r="W1734" s="112"/>
      <c r="X1734" s="113"/>
    </row>
    <row r="1735" spans="1:24" x14ac:dyDescent="0.25">
      <c r="A1735" s="77"/>
      <c r="B1735" s="80"/>
      <c r="C1735" s="22"/>
      <c r="D1735" s="22"/>
      <c r="E1735" s="21"/>
      <c r="F1735" s="21"/>
      <c r="G1735" s="11"/>
      <c r="I1735" s="9"/>
      <c r="L1735" s="1"/>
      <c r="M1735" s="112"/>
      <c r="N1735" s="112"/>
      <c r="O1735" s="112"/>
      <c r="P1735" s="113"/>
      <c r="Q1735" s="112"/>
      <c r="R1735" s="114"/>
      <c r="S1735" s="113"/>
      <c r="T1735" s="112"/>
      <c r="U1735" s="114"/>
      <c r="V1735" s="113"/>
      <c r="W1735" s="112"/>
      <c r="X1735" s="113"/>
    </row>
    <row r="1736" spans="1:24" x14ac:dyDescent="0.25">
      <c r="A1736" s="77"/>
      <c r="B1736" s="80"/>
      <c r="C1736" s="22"/>
      <c r="D1736" s="22"/>
      <c r="E1736" s="21"/>
      <c r="F1736" s="21"/>
      <c r="G1736" s="11"/>
      <c r="I1736" s="9"/>
      <c r="L1736" s="1"/>
      <c r="M1736" s="112"/>
      <c r="N1736" s="112"/>
      <c r="O1736" s="112"/>
      <c r="P1736" s="113"/>
      <c r="Q1736" s="112"/>
      <c r="R1736" s="114"/>
      <c r="S1736" s="113"/>
      <c r="T1736" s="112"/>
      <c r="U1736" s="114"/>
      <c r="V1736" s="113"/>
      <c r="W1736" s="112"/>
      <c r="X1736" s="113"/>
    </row>
    <row r="1737" spans="1:24" x14ac:dyDescent="0.25">
      <c r="A1737" s="77"/>
      <c r="B1737" s="80"/>
      <c r="C1737" s="22"/>
      <c r="D1737" s="22"/>
      <c r="E1737" s="21"/>
      <c r="F1737" s="21"/>
      <c r="G1737" s="11"/>
      <c r="I1737" s="9"/>
      <c r="L1737" s="1"/>
      <c r="M1737" s="112"/>
      <c r="N1737" s="112"/>
      <c r="O1737" s="112"/>
      <c r="P1737" s="113"/>
      <c r="Q1737" s="112"/>
      <c r="R1737" s="114"/>
      <c r="S1737" s="113"/>
      <c r="T1737" s="112"/>
      <c r="U1737" s="114"/>
      <c r="V1737" s="113"/>
      <c r="W1737" s="112"/>
      <c r="X1737" s="113"/>
    </row>
    <row r="1738" spans="1:24" x14ac:dyDescent="0.25">
      <c r="A1738" s="77"/>
      <c r="B1738" s="80"/>
      <c r="C1738" s="22"/>
      <c r="D1738" s="22"/>
      <c r="E1738" s="21"/>
      <c r="F1738" s="21"/>
      <c r="G1738" s="11"/>
      <c r="I1738" s="9"/>
      <c r="L1738" s="1"/>
      <c r="M1738" s="112"/>
      <c r="N1738" s="112"/>
      <c r="O1738" s="112"/>
      <c r="P1738" s="113"/>
      <c r="Q1738" s="112"/>
      <c r="R1738" s="114"/>
      <c r="S1738" s="113"/>
      <c r="T1738" s="112"/>
      <c r="U1738" s="114"/>
      <c r="V1738" s="113"/>
      <c r="W1738" s="112"/>
      <c r="X1738" s="113"/>
    </row>
    <row r="1739" spans="1:24" x14ac:dyDescent="0.25">
      <c r="A1739" s="77"/>
      <c r="B1739" s="80"/>
      <c r="C1739" s="22"/>
      <c r="D1739" s="22"/>
      <c r="E1739" s="21"/>
      <c r="F1739" s="21"/>
      <c r="G1739" s="11"/>
      <c r="I1739" s="9"/>
      <c r="L1739" s="1"/>
      <c r="M1739" s="112"/>
      <c r="N1739" s="112"/>
      <c r="O1739" s="112"/>
      <c r="P1739" s="113"/>
      <c r="Q1739" s="112"/>
      <c r="R1739" s="114"/>
      <c r="S1739" s="113"/>
      <c r="T1739" s="112"/>
      <c r="U1739" s="114"/>
      <c r="V1739" s="113"/>
      <c r="W1739" s="112"/>
      <c r="X1739" s="113"/>
    </row>
    <row r="1740" spans="1:24" x14ac:dyDescent="0.25">
      <c r="A1740" s="77"/>
      <c r="B1740" s="80"/>
      <c r="C1740" s="22"/>
      <c r="D1740" s="22"/>
      <c r="E1740" s="21"/>
      <c r="F1740" s="21"/>
      <c r="G1740" s="11"/>
      <c r="I1740" s="9"/>
      <c r="L1740" s="1"/>
      <c r="M1740" s="112"/>
      <c r="N1740" s="112"/>
      <c r="O1740" s="112"/>
      <c r="P1740" s="113"/>
      <c r="Q1740" s="112"/>
      <c r="R1740" s="114"/>
      <c r="S1740" s="113"/>
      <c r="T1740" s="112"/>
      <c r="U1740" s="114"/>
      <c r="V1740" s="113"/>
      <c r="W1740" s="112"/>
      <c r="X1740" s="113"/>
    </row>
    <row r="1741" spans="1:24" x14ac:dyDescent="0.25">
      <c r="A1741" s="77"/>
      <c r="B1741" s="80"/>
      <c r="C1741" s="22"/>
      <c r="D1741" s="22"/>
      <c r="E1741" s="21"/>
      <c r="F1741" s="21"/>
      <c r="G1741" s="11"/>
      <c r="I1741" s="9"/>
      <c r="L1741" s="1"/>
      <c r="M1741" s="112"/>
      <c r="N1741" s="112"/>
      <c r="O1741" s="112"/>
      <c r="P1741" s="113"/>
      <c r="Q1741" s="112"/>
      <c r="R1741" s="114"/>
      <c r="S1741" s="113"/>
      <c r="T1741" s="112"/>
      <c r="U1741" s="114"/>
      <c r="V1741" s="113"/>
      <c r="W1741" s="112"/>
      <c r="X1741" s="113"/>
    </row>
    <row r="1742" spans="1:24" x14ac:dyDescent="0.25">
      <c r="A1742" s="77"/>
      <c r="B1742" s="80"/>
      <c r="C1742" s="22"/>
      <c r="D1742" s="22"/>
      <c r="E1742" s="21"/>
      <c r="F1742" s="21"/>
      <c r="G1742" s="11"/>
      <c r="I1742" s="9"/>
      <c r="L1742" s="1"/>
      <c r="M1742" s="112"/>
      <c r="N1742" s="112"/>
      <c r="O1742" s="112"/>
      <c r="P1742" s="113"/>
      <c r="Q1742" s="112"/>
      <c r="R1742" s="114"/>
      <c r="S1742" s="113"/>
      <c r="T1742" s="112"/>
      <c r="U1742" s="114"/>
      <c r="V1742" s="113"/>
      <c r="W1742" s="112"/>
      <c r="X1742" s="113"/>
    </row>
    <row r="1743" spans="1:24" x14ac:dyDescent="0.25">
      <c r="A1743" s="77"/>
      <c r="B1743" s="80"/>
      <c r="C1743" s="22"/>
      <c r="D1743" s="22"/>
      <c r="E1743" s="21"/>
      <c r="F1743" s="21"/>
      <c r="G1743" s="11"/>
      <c r="I1743" s="9"/>
      <c r="L1743" s="1"/>
      <c r="M1743" s="112"/>
      <c r="N1743" s="112"/>
      <c r="O1743" s="112"/>
      <c r="P1743" s="113"/>
      <c r="Q1743" s="112"/>
      <c r="R1743" s="114"/>
      <c r="S1743" s="113"/>
      <c r="T1743" s="112"/>
      <c r="U1743" s="114"/>
      <c r="V1743" s="113"/>
      <c r="W1743" s="112"/>
      <c r="X1743" s="113"/>
    </row>
    <row r="1744" spans="1:24" x14ac:dyDescent="0.25">
      <c r="A1744" s="77"/>
      <c r="B1744" s="80"/>
      <c r="C1744" s="22"/>
      <c r="D1744" s="22"/>
      <c r="E1744" s="21"/>
      <c r="F1744" s="21"/>
      <c r="G1744" s="11"/>
      <c r="I1744" s="9"/>
      <c r="L1744" s="1"/>
      <c r="M1744" s="112"/>
      <c r="N1744" s="112"/>
      <c r="O1744" s="112"/>
      <c r="P1744" s="113"/>
      <c r="Q1744" s="112"/>
      <c r="R1744" s="114"/>
      <c r="S1744" s="113"/>
      <c r="T1744" s="112"/>
      <c r="U1744" s="114"/>
      <c r="V1744" s="113"/>
      <c r="W1744" s="112"/>
      <c r="X1744" s="113"/>
    </row>
    <row r="1745" spans="1:24" x14ac:dyDescent="0.25">
      <c r="A1745" s="77"/>
      <c r="B1745" s="80"/>
      <c r="C1745" s="22"/>
      <c r="D1745" s="22"/>
      <c r="E1745" s="21"/>
      <c r="F1745" s="21"/>
      <c r="G1745" s="11"/>
      <c r="I1745" s="9"/>
      <c r="L1745" s="1"/>
      <c r="M1745" s="112"/>
      <c r="N1745" s="112"/>
      <c r="O1745" s="112"/>
      <c r="P1745" s="113"/>
      <c r="Q1745" s="112"/>
      <c r="R1745" s="114"/>
      <c r="S1745" s="113"/>
      <c r="T1745" s="112"/>
      <c r="U1745" s="114"/>
      <c r="V1745" s="113"/>
      <c r="W1745" s="112"/>
      <c r="X1745" s="113"/>
    </row>
    <row r="1746" spans="1:24" x14ac:dyDescent="0.25">
      <c r="A1746" s="77"/>
      <c r="B1746" s="80"/>
      <c r="C1746" s="22"/>
      <c r="D1746" s="22"/>
      <c r="E1746" s="21"/>
      <c r="F1746" s="21"/>
      <c r="G1746" s="11"/>
      <c r="I1746" s="9"/>
      <c r="L1746" s="1"/>
      <c r="M1746" s="112"/>
      <c r="N1746" s="112"/>
      <c r="O1746" s="112"/>
      <c r="P1746" s="113"/>
      <c r="Q1746" s="112"/>
      <c r="R1746" s="114"/>
      <c r="S1746" s="113"/>
      <c r="T1746" s="112"/>
      <c r="U1746" s="114"/>
      <c r="V1746" s="113"/>
      <c r="W1746" s="112"/>
      <c r="X1746" s="113"/>
    </row>
    <row r="1747" spans="1:24" x14ac:dyDescent="0.25">
      <c r="A1747" s="77"/>
      <c r="B1747" s="80"/>
      <c r="C1747" s="22"/>
      <c r="D1747" s="22"/>
      <c r="E1747" s="21"/>
      <c r="F1747" s="21"/>
      <c r="G1747" s="11"/>
      <c r="I1747" s="9"/>
      <c r="L1747" s="1"/>
      <c r="M1747" s="112"/>
      <c r="N1747" s="112"/>
      <c r="O1747" s="112"/>
      <c r="P1747" s="113"/>
      <c r="Q1747" s="112"/>
      <c r="R1747" s="114"/>
      <c r="S1747" s="113"/>
      <c r="T1747" s="112"/>
      <c r="U1747" s="114"/>
      <c r="V1747" s="113"/>
      <c r="W1747" s="112"/>
      <c r="X1747" s="113"/>
    </row>
    <row r="1748" spans="1:24" x14ac:dyDescent="0.25">
      <c r="A1748" s="77"/>
      <c r="B1748" s="80"/>
      <c r="C1748" s="22"/>
      <c r="D1748" s="22"/>
      <c r="E1748" s="21"/>
      <c r="F1748" s="21"/>
      <c r="G1748" s="11"/>
      <c r="I1748" s="9"/>
      <c r="L1748" s="1"/>
      <c r="M1748" s="112"/>
      <c r="N1748" s="112"/>
      <c r="O1748" s="112"/>
      <c r="P1748" s="113"/>
      <c r="Q1748" s="112"/>
      <c r="R1748" s="114"/>
      <c r="S1748" s="113"/>
      <c r="T1748" s="112"/>
      <c r="U1748" s="114"/>
      <c r="V1748" s="113"/>
      <c r="W1748" s="112"/>
      <c r="X1748" s="113"/>
    </row>
    <row r="1749" spans="1:24" x14ac:dyDescent="0.25">
      <c r="A1749" s="77"/>
      <c r="B1749" s="80"/>
      <c r="C1749" s="22"/>
      <c r="D1749" s="22"/>
      <c r="E1749" s="21"/>
      <c r="F1749" s="21"/>
      <c r="G1749" s="11"/>
      <c r="I1749" s="9"/>
      <c r="L1749" s="1"/>
      <c r="M1749" s="112"/>
      <c r="N1749" s="112"/>
      <c r="O1749" s="112"/>
      <c r="P1749" s="113"/>
      <c r="Q1749" s="112"/>
      <c r="R1749" s="114"/>
      <c r="S1749" s="113"/>
      <c r="T1749" s="112"/>
      <c r="U1749" s="114"/>
      <c r="V1749" s="113"/>
      <c r="W1749" s="112"/>
      <c r="X1749" s="113"/>
    </row>
    <row r="1750" spans="1:24" x14ac:dyDescent="0.25">
      <c r="A1750" s="77"/>
      <c r="B1750" s="80"/>
      <c r="C1750" s="22"/>
      <c r="D1750" s="22"/>
      <c r="E1750" s="21"/>
      <c r="F1750" s="21"/>
      <c r="G1750" s="11"/>
      <c r="I1750" s="9"/>
      <c r="L1750" s="1"/>
      <c r="M1750" s="112"/>
      <c r="N1750" s="112"/>
      <c r="O1750" s="112"/>
      <c r="P1750" s="113"/>
      <c r="Q1750" s="112"/>
      <c r="R1750" s="114"/>
      <c r="S1750" s="113"/>
      <c r="T1750" s="112"/>
      <c r="U1750" s="114"/>
      <c r="V1750" s="113"/>
      <c r="W1750" s="112"/>
      <c r="X1750" s="113"/>
    </row>
    <row r="1751" spans="1:24" x14ac:dyDescent="0.25">
      <c r="A1751" s="77"/>
      <c r="B1751" s="80"/>
      <c r="C1751" s="22"/>
      <c r="D1751" s="22"/>
      <c r="E1751" s="21"/>
      <c r="F1751" s="21"/>
      <c r="G1751" s="11"/>
      <c r="I1751" s="9"/>
      <c r="L1751" s="1"/>
      <c r="M1751" s="112"/>
      <c r="N1751" s="112"/>
      <c r="O1751" s="112"/>
      <c r="P1751" s="113"/>
      <c r="Q1751" s="112"/>
      <c r="R1751" s="114"/>
      <c r="S1751" s="113"/>
      <c r="T1751" s="112"/>
      <c r="U1751" s="114"/>
      <c r="V1751" s="113"/>
      <c r="W1751" s="112"/>
      <c r="X1751" s="113"/>
    </row>
    <row r="1752" spans="1:24" x14ac:dyDescent="0.25">
      <c r="A1752" s="77"/>
      <c r="B1752" s="80"/>
      <c r="C1752" s="22"/>
      <c r="D1752" s="22"/>
      <c r="E1752" s="21"/>
      <c r="F1752" s="21"/>
      <c r="G1752" s="11"/>
      <c r="I1752" s="9"/>
      <c r="L1752" s="1"/>
      <c r="M1752" s="112"/>
      <c r="N1752" s="112"/>
      <c r="O1752" s="112"/>
      <c r="P1752" s="113"/>
      <c r="Q1752" s="112"/>
      <c r="R1752" s="114"/>
      <c r="S1752" s="113"/>
      <c r="T1752" s="112"/>
      <c r="U1752" s="114"/>
      <c r="V1752" s="113"/>
      <c r="W1752" s="112"/>
      <c r="X1752" s="113"/>
    </row>
    <row r="1753" spans="1:24" x14ac:dyDescent="0.25">
      <c r="A1753" s="77"/>
      <c r="B1753" s="80"/>
      <c r="C1753" s="22"/>
      <c r="D1753" s="22"/>
      <c r="E1753" s="21"/>
      <c r="F1753" s="21"/>
      <c r="G1753" s="11"/>
      <c r="I1753" s="9"/>
      <c r="L1753" s="1"/>
      <c r="M1753" s="112"/>
      <c r="N1753" s="112"/>
      <c r="O1753" s="112"/>
      <c r="P1753" s="113"/>
      <c r="Q1753" s="112"/>
      <c r="R1753" s="114"/>
      <c r="S1753" s="113"/>
      <c r="T1753" s="112"/>
      <c r="U1753" s="114"/>
      <c r="V1753" s="113"/>
      <c r="W1753" s="112"/>
      <c r="X1753" s="113"/>
    </row>
    <row r="1754" spans="1:24" x14ac:dyDescent="0.25">
      <c r="A1754" s="77"/>
      <c r="B1754" s="80"/>
      <c r="C1754" s="22"/>
      <c r="D1754" s="22"/>
      <c r="E1754" s="21"/>
      <c r="F1754" s="21"/>
      <c r="G1754" s="11"/>
      <c r="I1754" s="9"/>
      <c r="L1754" s="1"/>
      <c r="M1754" s="112"/>
      <c r="N1754" s="112"/>
      <c r="O1754" s="112"/>
      <c r="P1754" s="113"/>
      <c r="Q1754" s="112"/>
      <c r="R1754" s="114"/>
      <c r="S1754" s="113"/>
      <c r="T1754" s="112"/>
      <c r="U1754" s="114"/>
      <c r="V1754" s="113"/>
      <c r="W1754" s="112"/>
      <c r="X1754" s="113"/>
    </row>
    <row r="1755" spans="1:24" x14ac:dyDescent="0.25">
      <c r="A1755" s="77"/>
      <c r="B1755" s="80"/>
      <c r="C1755" s="22"/>
      <c r="D1755" s="22"/>
      <c r="E1755" s="21"/>
      <c r="F1755" s="21"/>
      <c r="G1755" s="11"/>
      <c r="I1755" s="9"/>
      <c r="L1755" s="1"/>
      <c r="M1755" s="112"/>
      <c r="N1755" s="112"/>
      <c r="O1755" s="112"/>
      <c r="P1755" s="113"/>
      <c r="Q1755" s="112"/>
      <c r="R1755" s="114"/>
      <c r="S1755" s="113"/>
      <c r="T1755" s="112"/>
      <c r="U1755" s="114"/>
      <c r="V1755" s="113"/>
      <c r="W1755" s="112"/>
      <c r="X1755" s="113"/>
    </row>
    <row r="1756" spans="1:24" x14ac:dyDescent="0.25">
      <c r="A1756" s="77"/>
      <c r="B1756" s="80"/>
      <c r="C1756" s="22"/>
      <c r="D1756" s="22"/>
      <c r="E1756" s="21"/>
      <c r="F1756" s="21"/>
      <c r="G1756" s="11"/>
      <c r="I1756" s="9"/>
      <c r="L1756" s="1"/>
      <c r="M1756" s="112"/>
      <c r="N1756" s="112"/>
      <c r="O1756" s="112"/>
      <c r="P1756" s="113"/>
      <c r="Q1756" s="112"/>
      <c r="R1756" s="114"/>
      <c r="S1756" s="113"/>
      <c r="T1756" s="112"/>
      <c r="U1756" s="114"/>
      <c r="V1756" s="113"/>
      <c r="W1756" s="112"/>
      <c r="X1756" s="113"/>
    </row>
    <row r="1757" spans="1:24" x14ac:dyDescent="0.25">
      <c r="A1757" s="77"/>
      <c r="B1757" s="80"/>
      <c r="C1757" s="22"/>
      <c r="D1757" s="22"/>
      <c r="E1757" s="21"/>
      <c r="F1757" s="21"/>
      <c r="G1757" s="11"/>
      <c r="I1757" s="9"/>
      <c r="L1757" s="1"/>
      <c r="M1757" s="112"/>
      <c r="N1757" s="112"/>
      <c r="O1757" s="112"/>
      <c r="P1757" s="113"/>
      <c r="Q1757" s="112"/>
      <c r="R1757" s="114"/>
      <c r="S1757" s="113"/>
      <c r="T1757" s="112"/>
      <c r="U1757" s="114"/>
      <c r="V1757" s="113"/>
      <c r="W1757" s="112"/>
      <c r="X1757" s="113"/>
    </row>
    <row r="1758" spans="1:24" x14ac:dyDescent="0.25">
      <c r="A1758" s="77"/>
      <c r="B1758" s="80"/>
      <c r="C1758" s="22"/>
      <c r="D1758" s="22"/>
      <c r="E1758" s="21"/>
      <c r="F1758" s="21"/>
      <c r="G1758" s="11"/>
      <c r="I1758" s="9"/>
      <c r="L1758" s="1"/>
      <c r="M1758" s="112"/>
      <c r="N1758" s="112"/>
      <c r="O1758" s="112"/>
      <c r="P1758" s="113"/>
      <c r="Q1758" s="112"/>
      <c r="R1758" s="114"/>
      <c r="S1758" s="113"/>
      <c r="T1758" s="112"/>
      <c r="U1758" s="114"/>
      <c r="V1758" s="113"/>
      <c r="W1758" s="112"/>
      <c r="X1758" s="113"/>
    </row>
    <row r="1759" spans="1:24" x14ac:dyDescent="0.25">
      <c r="A1759" s="77"/>
      <c r="B1759" s="80"/>
      <c r="C1759" s="22"/>
      <c r="D1759" s="22"/>
      <c r="E1759" s="21"/>
      <c r="F1759" s="21"/>
      <c r="G1759" s="11"/>
      <c r="I1759" s="9"/>
      <c r="L1759" s="1"/>
      <c r="M1759" s="112"/>
      <c r="N1759" s="112"/>
      <c r="O1759" s="112"/>
      <c r="P1759" s="113"/>
      <c r="Q1759" s="112"/>
      <c r="R1759" s="114"/>
      <c r="S1759" s="113"/>
      <c r="T1759" s="112"/>
      <c r="U1759" s="114"/>
      <c r="V1759" s="113"/>
      <c r="W1759" s="112"/>
      <c r="X1759" s="113"/>
    </row>
    <row r="1760" spans="1:24" x14ac:dyDescent="0.25">
      <c r="A1760" s="77"/>
      <c r="B1760" s="80"/>
      <c r="C1760" s="22"/>
      <c r="D1760" s="22"/>
      <c r="E1760" s="21"/>
      <c r="F1760" s="21"/>
      <c r="G1760" s="11"/>
      <c r="I1760" s="9"/>
      <c r="L1760" s="1"/>
      <c r="M1760" s="112"/>
      <c r="N1760" s="112"/>
      <c r="O1760" s="112"/>
      <c r="P1760" s="113"/>
      <c r="Q1760" s="112"/>
      <c r="R1760" s="114"/>
      <c r="S1760" s="113"/>
      <c r="T1760" s="112"/>
      <c r="U1760" s="114"/>
      <c r="V1760" s="113"/>
      <c r="W1760" s="112"/>
      <c r="X1760" s="113"/>
    </row>
    <row r="1761" spans="1:24" x14ac:dyDescent="0.25">
      <c r="A1761" s="77"/>
      <c r="B1761" s="80"/>
      <c r="C1761" s="22"/>
      <c r="D1761" s="22"/>
      <c r="E1761" s="21"/>
      <c r="F1761" s="21"/>
      <c r="G1761" s="11"/>
      <c r="I1761" s="9"/>
      <c r="L1761" s="1"/>
      <c r="M1761" s="112"/>
      <c r="N1761" s="112"/>
      <c r="O1761" s="112"/>
      <c r="P1761" s="113"/>
      <c r="Q1761" s="112"/>
      <c r="R1761" s="114"/>
      <c r="S1761" s="113"/>
      <c r="T1761" s="112"/>
      <c r="U1761" s="114"/>
      <c r="V1761" s="113"/>
      <c r="W1761" s="112"/>
      <c r="X1761" s="113"/>
    </row>
    <row r="1762" spans="1:24" x14ac:dyDescent="0.25">
      <c r="A1762" s="77"/>
      <c r="B1762" s="80"/>
      <c r="C1762" s="22"/>
      <c r="D1762" s="22"/>
      <c r="E1762" s="21"/>
      <c r="F1762" s="21"/>
      <c r="G1762" s="11"/>
      <c r="I1762" s="9"/>
      <c r="L1762" s="1"/>
      <c r="M1762" s="112"/>
      <c r="N1762" s="112"/>
      <c r="O1762" s="112"/>
      <c r="P1762" s="113"/>
      <c r="Q1762" s="112"/>
      <c r="R1762" s="114"/>
      <c r="S1762" s="113"/>
      <c r="T1762" s="112"/>
      <c r="U1762" s="114"/>
      <c r="V1762" s="113"/>
      <c r="W1762" s="112"/>
      <c r="X1762" s="113"/>
    </row>
    <row r="1763" spans="1:24" x14ac:dyDescent="0.25">
      <c r="A1763" s="77"/>
      <c r="B1763" s="80"/>
      <c r="C1763" s="22"/>
      <c r="D1763" s="22"/>
      <c r="E1763" s="21"/>
      <c r="F1763" s="21"/>
      <c r="G1763" s="11"/>
      <c r="I1763" s="9"/>
      <c r="L1763" s="1"/>
      <c r="M1763" s="112"/>
      <c r="N1763" s="112"/>
      <c r="O1763" s="112"/>
      <c r="P1763" s="113"/>
      <c r="Q1763" s="112"/>
      <c r="R1763" s="114"/>
      <c r="S1763" s="113"/>
      <c r="T1763" s="112"/>
      <c r="U1763" s="114"/>
      <c r="V1763" s="113"/>
      <c r="W1763" s="112"/>
      <c r="X1763" s="113"/>
    </row>
    <row r="1764" spans="1:24" x14ac:dyDescent="0.25">
      <c r="A1764" s="77"/>
      <c r="B1764" s="80"/>
      <c r="C1764" s="22"/>
      <c r="D1764" s="22"/>
      <c r="E1764" s="21"/>
      <c r="F1764" s="21"/>
      <c r="G1764" s="11"/>
      <c r="I1764" s="9"/>
      <c r="L1764" s="1"/>
      <c r="M1764" s="112"/>
      <c r="N1764" s="112"/>
      <c r="O1764" s="112"/>
      <c r="P1764" s="113"/>
      <c r="Q1764" s="112"/>
      <c r="R1764" s="114"/>
      <c r="S1764" s="113"/>
      <c r="T1764" s="112"/>
      <c r="U1764" s="114"/>
      <c r="V1764" s="113"/>
      <c r="W1764" s="112"/>
      <c r="X1764" s="113"/>
    </row>
    <row r="1765" spans="1:24" x14ac:dyDescent="0.25">
      <c r="A1765" s="77"/>
      <c r="B1765" s="80"/>
      <c r="C1765" s="22"/>
      <c r="D1765" s="22"/>
      <c r="E1765" s="21"/>
      <c r="F1765" s="21"/>
      <c r="G1765" s="11"/>
      <c r="I1765" s="9"/>
      <c r="L1765" s="1"/>
      <c r="M1765" s="112"/>
      <c r="N1765" s="112"/>
      <c r="O1765" s="112"/>
      <c r="P1765" s="113"/>
      <c r="Q1765" s="112"/>
      <c r="R1765" s="114"/>
      <c r="S1765" s="113"/>
      <c r="T1765" s="112"/>
      <c r="U1765" s="114"/>
      <c r="V1765" s="113"/>
      <c r="W1765" s="112"/>
      <c r="X1765" s="113"/>
    </row>
    <row r="1766" spans="1:24" x14ac:dyDescent="0.25">
      <c r="A1766" s="77"/>
      <c r="B1766" s="80"/>
      <c r="C1766" s="22"/>
      <c r="D1766" s="22"/>
      <c r="E1766" s="21"/>
      <c r="F1766" s="21"/>
      <c r="G1766" s="11"/>
      <c r="I1766" s="9"/>
      <c r="L1766" s="1"/>
      <c r="M1766" s="112"/>
      <c r="N1766" s="112"/>
      <c r="O1766" s="112"/>
      <c r="P1766" s="113"/>
      <c r="Q1766" s="112"/>
      <c r="R1766" s="114"/>
      <c r="S1766" s="113"/>
      <c r="T1766" s="112"/>
      <c r="U1766" s="114"/>
      <c r="V1766" s="113"/>
      <c r="W1766" s="112"/>
      <c r="X1766" s="113"/>
    </row>
    <row r="1767" spans="1:24" x14ac:dyDescent="0.25">
      <c r="A1767" s="77"/>
      <c r="B1767" s="80"/>
      <c r="C1767" s="22"/>
      <c r="D1767" s="22"/>
      <c r="E1767" s="21"/>
      <c r="F1767" s="21"/>
      <c r="G1767" s="11"/>
      <c r="I1767" s="9"/>
      <c r="L1767" s="1"/>
      <c r="M1767" s="112"/>
      <c r="N1767" s="112"/>
      <c r="O1767" s="112"/>
      <c r="P1767" s="113"/>
      <c r="Q1767" s="112"/>
      <c r="R1767" s="114"/>
      <c r="S1767" s="113"/>
      <c r="T1767" s="112"/>
      <c r="U1767" s="114"/>
      <c r="V1767" s="113"/>
      <c r="W1767" s="112"/>
      <c r="X1767" s="113"/>
    </row>
    <row r="1768" spans="1:24" x14ac:dyDescent="0.25">
      <c r="A1768" s="77"/>
      <c r="B1768" s="80"/>
      <c r="C1768" s="22"/>
      <c r="D1768" s="22"/>
      <c r="E1768" s="21"/>
      <c r="F1768" s="21"/>
      <c r="G1768" s="11"/>
      <c r="I1768" s="9"/>
      <c r="L1768" s="1"/>
      <c r="M1768" s="112"/>
      <c r="N1768" s="112"/>
      <c r="O1768" s="112"/>
      <c r="P1768" s="113"/>
      <c r="Q1768" s="112"/>
      <c r="R1768" s="114"/>
      <c r="S1768" s="113"/>
      <c r="T1768" s="112"/>
      <c r="U1768" s="114"/>
      <c r="V1768" s="113"/>
      <c r="W1768" s="112"/>
      <c r="X1768" s="113"/>
    </row>
    <row r="1769" spans="1:24" x14ac:dyDescent="0.25">
      <c r="A1769" s="77"/>
      <c r="B1769" s="80"/>
      <c r="C1769" s="22"/>
      <c r="D1769" s="22"/>
      <c r="E1769" s="21"/>
      <c r="F1769" s="21"/>
      <c r="G1769" s="11"/>
      <c r="I1769" s="9"/>
      <c r="L1769" s="1"/>
      <c r="M1769" s="112"/>
      <c r="N1769" s="112"/>
      <c r="O1769" s="112"/>
      <c r="P1769" s="113"/>
      <c r="Q1769" s="112"/>
      <c r="R1769" s="114"/>
      <c r="S1769" s="113"/>
      <c r="T1769" s="112"/>
      <c r="U1769" s="114"/>
      <c r="V1769" s="113"/>
      <c r="W1769" s="112"/>
      <c r="X1769" s="113"/>
    </row>
    <row r="1770" spans="1:24" x14ac:dyDescent="0.25">
      <c r="A1770" s="77"/>
      <c r="B1770" s="80"/>
      <c r="C1770" s="22"/>
      <c r="D1770" s="22"/>
      <c r="E1770" s="21"/>
      <c r="F1770" s="21"/>
      <c r="G1770" s="11"/>
      <c r="I1770" s="9"/>
      <c r="L1770" s="1"/>
      <c r="M1770" s="112"/>
      <c r="N1770" s="112"/>
      <c r="O1770" s="112"/>
      <c r="P1770" s="113"/>
      <c r="Q1770" s="112"/>
      <c r="R1770" s="114"/>
      <c r="S1770" s="113"/>
      <c r="T1770" s="112"/>
      <c r="U1770" s="114"/>
      <c r="V1770" s="113"/>
      <c r="W1770" s="112"/>
      <c r="X1770" s="113"/>
    </row>
    <row r="1771" spans="1:24" x14ac:dyDescent="0.25">
      <c r="A1771" s="77"/>
      <c r="B1771" s="80"/>
      <c r="C1771" s="22"/>
      <c r="D1771" s="22"/>
      <c r="E1771" s="21"/>
      <c r="F1771" s="21"/>
      <c r="G1771" s="11"/>
      <c r="I1771" s="9"/>
      <c r="L1771" s="1"/>
      <c r="M1771" s="112"/>
      <c r="N1771" s="112"/>
      <c r="O1771" s="112"/>
      <c r="P1771" s="113"/>
      <c r="Q1771" s="112"/>
      <c r="R1771" s="114"/>
      <c r="S1771" s="113"/>
      <c r="T1771" s="112"/>
      <c r="U1771" s="114"/>
      <c r="V1771" s="113"/>
      <c r="W1771" s="112"/>
      <c r="X1771" s="113"/>
    </row>
    <row r="1772" spans="1:24" x14ac:dyDescent="0.25">
      <c r="A1772" s="77"/>
      <c r="B1772" s="80"/>
      <c r="C1772" s="22"/>
      <c r="D1772" s="22"/>
      <c r="E1772" s="21"/>
      <c r="F1772" s="21"/>
      <c r="G1772" s="11"/>
      <c r="I1772" s="9"/>
      <c r="L1772" s="1"/>
      <c r="M1772" s="112"/>
      <c r="N1772" s="112"/>
      <c r="O1772" s="112"/>
      <c r="P1772" s="113"/>
      <c r="Q1772" s="112"/>
      <c r="R1772" s="114"/>
      <c r="S1772" s="113"/>
      <c r="T1772" s="112"/>
      <c r="U1772" s="114"/>
      <c r="V1772" s="113"/>
      <c r="W1772" s="112"/>
      <c r="X1772" s="113"/>
    </row>
    <row r="1773" spans="1:24" x14ac:dyDescent="0.25">
      <c r="A1773" s="77"/>
      <c r="B1773" s="80"/>
      <c r="C1773" s="22"/>
      <c r="D1773" s="22"/>
      <c r="E1773" s="21"/>
      <c r="F1773" s="21"/>
      <c r="G1773" s="11"/>
      <c r="I1773" s="9"/>
      <c r="L1773" s="1"/>
      <c r="M1773" s="112"/>
      <c r="N1773" s="112"/>
      <c r="O1773" s="112"/>
      <c r="P1773" s="113"/>
      <c r="Q1773" s="112"/>
      <c r="R1773" s="114"/>
      <c r="S1773" s="113"/>
      <c r="T1773" s="112"/>
      <c r="U1773" s="114"/>
      <c r="V1773" s="113"/>
      <c r="W1773" s="112"/>
      <c r="X1773" s="113"/>
    </row>
    <row r="1774" spans="1:24" x14ac:dyDescent="0.25">
      <c r="A1774" s="77"/>
      <c r="B1774" s="80"/>
      <c r="C1774" s="22"/>
      <c r="D1774" s="22"/>
      <c r="E1774" s="21"/>
      <c r="F1774" s="21"/>
      <c r="G1774" s="11"/>
      <c r="I1774" s="9"/>
      <c r="L1774" s="1"/>
      <c r="M1774" s="112"/>
      <c r="N1774" s="112"/>
      <c r="O1774" s="112"/>
      <c r="P1774" s="113"/>
      <c r="Q1774" s="112"/>
      <c r="R1774" s="114"/>
      <c r="S1774" s="113"/>
      <c r="T1774" s="112"/>
      <c r="U1774" s="114"/>
      <c r="V1774" s="113"/>
      <c r="W1774" s="112"/>
      <c r="X1774" s="113"/>
    </row>
    <row r="1775" spans="1:24" x14ac:dyDescent="0.25">
      <c r="A1775" s="77"/>
      <c r="B1775" s="80"/>
      <c r="C1775" s="22"/>
      <c r="D1775" s="22"/>
      <c r="E1775" s="21"/>
      <c r="F1775" s="21"/>
      <c r="G1775" s="11"/>
      <c r="I1775" s="9"/>
      <c r="L1775" s="1"/>
      <c r="M1775" s="112"/>
      <c r="N1775" s="112"/>
      <c r="O1775" s="112"/>
      <c r="P1775" s="113"/>
      <c r="Q1775" s="112"/>
      <c r="R1775" s="114"/>
      <c r="S1775" s="113"/>
      <c r="T1775" s="112"/>
      <c r="U1775" s="114"/>
      <c r="V1775" s="113"/>
      <c r="W1775" s="112"/>
      <c r="X1775" s="113"/>
    </row>
    <row r="1776" spans="1:24" x14ac:dyDescent="0.25">
      <c r="A1776" s="77"/>
      <c r="B1776" s="80"/>
      <c r="C1776" s="22"/>
      <c r="D1776" s="22"/>
      <c r="E1776" s="21"/>
      <c r="F1776" s="21"/>
      <c r="G1776" s="11"/>
      <c r="I1776" s="9"/>
      <c r="L1776" s="1"/>
      <c r="M1776" s="112"/>
      <c r="N1776" s="112"/>
      <c r="O1776" s="112"/>
      <c r="P1776" s="113"/>
      <c r="Q1776" s="112"/>
      <c r="R1776" s="114"/>
      <c r="S1776" s="113"/>
      <c r="T1776" s="112"/>
      <c r="U1776" s="114"/>
      <c r="V1776" s="113"/>
      <c r="W1776" s="112"/>
      <c r="X1776" s="113"/>
    </row>
    <row r="1777" spans="1:24" x14ac:dyDescent="0.25">
      <c r="A1777" s="77"/>
      <c r="B1777" s="80"/>
      <c r="C1777" s="22"/>
      <c r="D1777" s="22"/>
      <c r="E1777" s="21"/>
      <c r="F1777" s="21"/>
      <c r="G1777" s="11"/>
      <c r="I1777" s="9"/>
      <c r="L1777" s="1"/>
      <c r="M1777" s="112"/>
      <c r="N1777" s="112"/>
      <c r="O1777" s="112"/>
      <c r="P1777" s="113"/>
      <c r="Q1777" s="112"/>
      <c r="R1777" s="114"/>
      <c r="S1777" s="113"/>
      <c r="T1777" s="112"/>
      <c r="U1777" s="114"/>
      <c r="V1777" s="113"/>
      <c r="W1777" s="112"/>
      <c r="X1777" s="113"/>
    </row>
    <row r="1778" spans="1:24" x14ac:dyDescent="0.25">
      <c r="A1778" s="77"/>
      <c r="B1778" s="80"/>
      <c r="C1778" s="22"/>
      <c r="D1778" s="22"/>
      <c r="E1778" s="21"/>
      <c r="F1778" s="21"/>
      <c r="G1778" s="11"/>
      <c r="I1778" s="9"/>
      <c r="L1778" s="1"/>
      <c r="M1778" s="112"/>
      <c r="N1778" s="112"/>
      <c r="O1778" s="112"/>
      <c r="P1778" s="113"/>
      <c r="Q1778" s="112"/>
      <c r="R1778" s="114"/>
      <c r="S1778" s="113"/>
      <c r="T1778" s="112"/>
      <c r="U1778" s="114"/>
      <c r="V1778" s="113"/>
      <c r="W1778" s="112"/>
      <c r="X1778" s="113"/>
    </row>
    <row r="1779" spans="1:24" x14ac:dyDescent="0.25">
      <c r="A1779" s="77"/>
      <c r="B1779" s="80"/>
      <c r="C1779" s="22"/>
      <c r="D1779" s="22"/>
      <c r="E1779" s="21"/>
      <c r="F1779" s="21"/>
      <c r="G1779" s="11"/>
      <c r="I1779" s="9"/>
      <c r="L1779" s="1"/>
      <c r="M1779" s="112"/>
      <c r="N1779" s="112"/>
      <c r="O1779" s="112"/>
      <c r="P1779" s="113"/>
      <c r="Q1779" s="112"/>
      <c r="R1779" s="114"/>
      <c r="S1779" s="113"/>
      <c r="T1779" s="112"/>
      <c r="U1779" s="114"/>
      <c r="V1779" s="113"/>
      <c r="W1779" s="112"/>
      <c r="X1779" s="113"/>
    </row>
    <row r="1780" spans="1:24" x14ac:dyDescent="0.25">
      <c r="A1780" s="77"/>
      <c r="B1780" s="80"/>
      <c r="C1780" s="22"/>
      <c r="D1780" s="22"/>
      <c r="E1780" s="21"/>
      <c r="F1780" s="21"/>
      <c r="G1780" s="11"/>
      <c r="I1780" s="9"/>
      <c r="L1780" s="1"/>
      <c r="M1780" s="112"/>
      <c r="N1780" s="112"/>
      <c r="O1780" s="112"/>
      <c r="P1780" s="113"/>
      <c r="Q1780" s="112"/>
      <c r="R1780" s="114"/>
      <c r="S1780" s="113"/>
      <c r="T1780" s="112"/>
      <c r="U1780" s="114"/>
      <c r="V1780" s="113"/>
      <c r="W1780" s="112"/>
      <c r="X1780" s="113"/>
    </row>
    <row r="1781" spans="1:24" x14ac:dyDescent="0.25">
      <c r="A1781" s="77"/>
      <c r="B1781" s="80"/>
      <c r="C1781" s="22"/>
      <c r="D1781" s="22"/>
      <c r="E1781" s="21"/>
      <c r="F1781" s="21"/>
      <c r="G1781" s="11"/>
      <c r="I1781" s="9"/>
      <c r="L1781" s="1"/>
      <c r="M1781" s="112"/>
      <c r="N1781" s="112"/>
      <c r="O1781" s="112"/>
      <c r="P1781" s="113"/>
      <c r="Q1781" s="112"/>
      <c r="R1781" s="114"/>
      <c r="S1781" s="113"/>
      <c r="T1781" s="112"/>
      <c r="U1781" s="114"/>
      <c r="V1781" s="113"/>
      <c r="W1781" s="112"/>
      <c r="X1781" s="113"/>
    </row>
    <row r="1782" spans="1:24" x14ac:dyDescent="0.25">
      <c r="A1782" s="77"/>
      <c r="B1782" s="80"/>
      <c r="C1782" s="22"/>
      <c r="D1782" s="22"/>
      <c r="E1782" s="21"/>
      <c r="F1782" s="21"/>
      <c r="G1782" s="11"/>
      <c r="I1782" s="9"/>
      <c r="L1782" s="1"/>
      <c r="M1782" s="112"/>
      <c r="N1782" s="112"/>
      <c r="O1782" s="112"/>
      <c r="P1782" s="113"/>
      <c r="Q1782" s="112"/>
      <c r="R1782" s="114"/>
      <c r="S1782" s="113"/>
      <c r="T1782" s="112"/>
      <c r="U1782" s="114"/>
      <c r="V1782" s="113"/>
      <c r="W1782" s="112"/>
      <c r="X1782" s="113"/>
    </row>
    <row r="1783" spans="1:24" x14ac:dyDescent="0.25">
      <c r="A1783" s="77"/>
      <c r="B1783" s="80"/>
      <c r="C1783" s="22"/>
      <c r="D1783" s="22"/>
      <c r="E1783" s="21"/>
      <c r="F1783" s="21"/>
      <c r="G1783" s="11"/>
      <c r="I1783" s="9"/>
      <c r="L1783" s="1"/>
      <c r="M1783" s="112"/>
      <c r="N1783" s="112"/>
      <c r="O1783" s="112"/>
      <c r="P1783" s="113"/>
      <c r="Q1783" s="112"/>
      <c r="R1783" s="114"/>
      <c r="S1783" s="113"/>
      <c r="T1783" s="112"/>
      <c r="U1783" s="114"/>
      <c r="V1783" s="113"/>
      <c r="W1783" s="112"/>
      <c r="X1783" s="113"/>
    </row>
    <row r="1784" spans="1:24" x14ac:dyDescent="0.25">
      <c r="A1784" s="77"/>
      <c r="B1784" s="80"/>
      <c r="C1784" s="22"/>
      <c r="D1784" s="22"/>
      <c r="E1784" s="21"/>
      <c r="F1784" s="21"/>
      <c r="G1784" s="11"/>
      <c r="I1784" s="9"/>
      <c r="L1784" s="1"/>
      <c r="M1784" s="112"/>
      <c r="N1784" s="112"/>
      <c r="O1784" s="112"/>
      <c r="P1784" s="113"/>
      <c r="Q1784" s="112"/>
      <c r="R1784" s="114"/>
      <c r="S1784" s="113"/>
      <c r="T1784" s="112"/>
      <c r="U1784" s="114"/>
      <c r="V1784" s="113"/>
      <c r="W1784" s="112"/>
      <c r="X1784" s="113"/>
    </row>
    <row r="1785" spans="1:24" x14ac:dyDescent="0.25">
      <c r="A1785" s="77"/>
      <c r="B1785" s="80"/>
      <c r="C1785" s="22"/>
      <c r="D1785" s="22"/>
      <c r="E1785" s="21"/>
      <c r="F1785" s="21"/>
      <c r="G1785" s="11"/>
      <c r="I1785" s="9"/>
      <c r="L1785" s="1"/>
      <c r="M1785" s="112"/>
      <c r="N1785" s="112"/>
      <c r="O1785" s="112"/>
      <c r="P1785" s="113"/>
      <c r="Q1785" s="112"/>
      <c r="R1785" s="114"/>
      <c r="S1785" s="113"/>
      <c r="T1785" s="112"/>
      <c r="U1785" s="114"/>
      <c r="V1785" s="113"/>
      <c r="W1785" s="112"/>
      <c r="X1785" s="113"/>
    </row>
    <row r="1786" spans="1:24" x14ac:dyDescent="0.25">
      <c r="A1786" s="77"/>
      <c r="B1786" s="80"/>
      <c r="C1786" s="22"/>
      <c r="D1786" s="22"/>
      <c r="E1786" s="21"/>
      <c r="F1786" s="21"/>
      <c r="G1786" s="11"/>
      <c r="I1786" s="9"/>
      <c r="L1786" s="1"/>
      <c r="M1786" s="112"/>
      <c r="N1786" s="112"/>
      <c r="O1786" s="112"/>
      <c r="P1786" s="113"/>
      <c r="Q1786" s="112"/>
      <c r="R1786" s="114"/>
      <c r="S1786" s="113"/>
      <c r="T1786" s="112"/>
      <c r="U1786" s="114"/>
      <c r="V1786" s="113"/>
      <c r="W1786" s="112"/>
      <c r="X1786" s="113"/>
    </row>
    <row r="1787" spans="1:24" x14ac:dyDescent="0.25">
      <c r="A1787" s="77"/>
      <c r="B1787" s="80"/>
      <c r="C1787" s="22"/>
      <c r="D1787" s="22"/>
      <c r="E1787" s="21"/>
      <c r="F1787" s="21"/>
      <c r="G1787" s="11"/>
      <c r="I1787" s="9"/>
      <c r="L1787" s="1"/>
      <c r="M1787" s="112"/>
      <c r="N1787" s="112"/>
      <c r="O1787" s="112"/>
      <c r="P1787" s="113"/>
      <c r="Q1787" s="112"/>
      <c r="R1787" s="114"/>
      <c r="S1787" s="113"/>
      <c r="T1787" s="112"/>
      <c r="U1787" s="114"/>
      <c r="V1787" s="113"/>
      <c r="W1787" s="112"/>
      <c r="X1787" s="113"/>
    </row>
    <row r="1788" spans="1:24" x14ac:dyDescent="0.25">
      <c r="A1788" s="77"/>
      <c r="B1788" s="80"/>
      <c r="C1788" s="22"/>
      <c r="D1788" s="22"/>
      <c r="E1788" s="21"/>
      <c r="F1788" s="21"/>
      <c r="G1788" s="11"/>
      <c r="I1788" s="9"/>
      <c r="L1788" s="1"/>
      <c r="M1788" s="112"/>
      <c r="N1788" s="112"/>
      <c r="O1788" s="112"/>
      <c r="P1788" s="113"/>
      <c r="Q1788" s="112"/>
      <c r="R1788" s="114"/>
      <c r="S1788" s="113"/>
      <c r="T1788" s="112"/>
      <c r="U1788" s="114"/>
      <c r="V1788" s="113"/>
      <c r="W1788" s="112"/>
      <c r="X1788" s="113"/>
    </row>
    <row r="1789" spans="1:24" x14ac:dyDescent="0.25">
      <c r="A1789" s="77"/>
      <c r="B1789" s="80"/>
      <c r="C1789" s="22"/>
      <c r="D1789" s="22"/>
      <c r="E1789" s="21"/>
      <c r="F1789" s="21"/>
      <c r="G1789" s="11"/>
      <c r="I1789" s="9"/>
      <c r="L1789" s="1"/>
      <c r="M1789" s="112"/>
      <c r="N1789" s="112"/>
      <c r="O1789" s="112"/>
      <c r="P1789" s="113"/>
      <c r="Q1789" s="112"/>
      <c r="R1789" s="114"/>
      <c r="S1789" s="113"/>
      <c r="T1789" s="112"/>
      <c r="U1789" s="114"/>
      <c r="V1789" s="113"/>
      <c r="W1789" s="112"/>
      <c r="X1789" s="113"/>
    </row>
    <row r="1790" spans="1:24" x14ac:dyDescent="0.25">
      <c r="A1790" s="77"/>
      <c r="B1790" s="80"/>
      <c r="C1790" s="22"/>
      <c r="D1790" s="22"/>
      <c r="E1790" s="21"/>
      <c r="F1790" s="21"/>
      <c r="G1790" s="11"/>
      <c r="I1790" s="9"/>
      <c r="L1790" s="1"/>
      <c r="M1790" s="112"/>
      <c r="N1790" s="112"/>
      <c r="O1790" s="112"/>
      <c r="P1790" s="113"/>
      <c r="Q1790" s="112"/>
      <c r="R1790" s="114"/>
      <c r="S1790" s="113"/>
      <c r="T1790" s="112"/>
      <c r="U1790" s="114"/>
      <c r="V1790" s="113"/>
      <c r="W1790" s="112"/>
      <c r="X1790" s="113"/>
    </row>
    <row r="1791" spans="1:24" x14ac:dyDescent="0.25">
      <c r="A1791" s="77"/>
      <c r="B1791" s="80"/>
      <c r="C1791" s="22"/>
      <c r="D1791" s="22"/>
      <c r="E1791" s="21"/>
      <c r="F1791" s="21"/>
      <c r="G1791" s="11"/>
      <c r="I1791" s="9"/>
      <c r="L1791" s="1"/>
      <c r="M1791" s="112"/>
      <c r="N1791" s="112"/>
      <c r="O1791" s="112"/>
      <c r="P1791" s="113"/>
      <c r="Q1791" s="112"/>
      <c r="R1791" s="114"/>
      <c r="S1791" s="113"/>
      <c r="T1791" s="112"/>
      <c r="U1791" s="114"/>
      <c r="V1791" s="113"/>
      <c r="W1791" s="112"/>
      <c r="X1791" s="113"/>
    </row>
    <row r="1792" spans="1:24" x14ac:dyDescent="0.25">
      <c r="A1792" s="77"/>
      <c r="B1792" s="80"/>
      <c r="C1792" s="22"/>
      <c r="D1792" s="22"/>
      <c r="E1792" s="21"/>
      <c r="F1792" s="21"/>
      <c r="G1792" s="11"/>
      <c r="I1792" s="9"/>
      <c r="L1792" s="1"/>
      <c r="M1792" s="112"/>
      <c r="N1792" s="112"/>
      <c r="O1792" s="112"/>
      <c r="P1792" s="113"/>
      <c r="Q1792" s="112"/>
      <c r="R1792" s="114"/>
      <c r="S1792" s="113"/>
      <c r="T1792" s="112"/>
      <c r="U1792" s="114"/>
      <c r="V1792" s="113"/>
      <c r="W1792" s="112"/>
      <c r="X1792" s="113"/>
    </row>
    <row r="1793" spans="1:24" x14ac:dyDescent="0.25">
      <c r="A1793" s="77"/>
      <c r="B1793" s="80"/>
      <c r="C1793" s="22"/>
      <c r="D1793" s="22"/>
      <c r="E1793" s="21"/>
      <c r="F1793" s="21"/>
      <c r="G1793" s="11"/>
      <c r="I1793" s="9"/>
      <c r="L1793" s="1"/>
      <c r="M1793" s="112"/>
      <c r="N1793" s="112"/>
      <c r="O1793" s="112"/>
      <c r="P1793" s="113"/>
      <c r="Q1793" s="112"/>
      <c r="R1793" s="114"/>
      <c r="S1793" s="113"/>
      <c r="T1793" s="112"/>
      <c r="U1793" s="114"/>
      <c r="V1793" s="113"/>
      <c r="W1793" s="112"/>
      <c r="X1793" s="113"/>
    </row>
    <row r="1794" spans="1:24" x14ac:dyDescent="0.25">
      <c r="A1794" s="77"/>
      <c r="B1794" s="80"/>
      <c r="C1794" s="22"/>
      <c r="D1794" s="22"/>
      <c r="E1794" s="21"/>
      <c r="F1794" s="21"/>
      <c r="G1794" s="11"/>
      <c r="I1794" s="9"/>
      <c r="L1794" s="1"/>
      <c r="M1794" s="112"/>
      <c r="N1794" s="112"/>
      <c r="O1794" s="112"/>
      <c r="P1794" s="113"/>
      <c r="Q1794" s="112"/>
      <c r="R1794" s="114"/>
      <c r="S1794" s="113"/>
      <c r="T1794" s="112"/>
      <c r="U1794" s="114"/>
      <c r="V1794" s="113"/>
      <c r="W1794" s="112"/>
      <c r="X1794" s="113"/>
    </row>
    <row r="1795" spans="1:24" x14ac:dyDescent="0.25">
      <c r="A1795" s="77"/>
      <c r="B1795" s="80"/>
      <c r="C1795" s="22"/>
      <c r="D1795" s="22"/>
      <c r="E1795" s="21"/>
      <c r="F1795" s="21"/>
      <c r="G1795" s="11"/>
      <c r="I1795" s="9"/>
      <c r="L1795" s="1"/>
      <c r="M1795" s="112"/>
      <c r="N1795" s="112"/>
      <c r="O1795" s="112"/>
      <c r="P1795" s="113"/>
      <c r="Q1795" s="112"/>
      <c r="R1795" s="114"/>
      <c r="S1795" s="113"/>
      <c r="T1795" s="112"/>
      <c r="U1795" s="114"/>
      <c r="V1795" s="113"/>
      <c r="W1795" s="112"/>
      <c r="X1795" s="113"/>
    </row>
    <row r="1796" spans="1:24" x14ac:dyDescent="0.25">
      <c r="A1796" s="77"/>
      <c r="B1796" s="80"/>
      <c r="C1796" s="22"/>
      <c r="D1796" s="22"/>
      <c r="E1796" s="21"/>
      <c r="F1796" s="21"/>
      <c r="G1796" s="11"/>
      <c r="I1796" s="9"/>
      <c r="L1796" s="1"/>
      <c r="M1796" s="112"/>
      <c r="N1796" s="112"/>
      <c r="O1796" s="112"/>
      <c r="P1796" s="113"/>
      <c r="Q1796" s="112"/>
      <c r="R1796" s="114"/>
      <c r="S1796" s="113"/>
      <c r="T1796" s="112"/>
      <c r="U1796" s="114"/>
      <c r="V1796" s="113"/>
      <c r="W1796" s="112"/>
      <c r="X1796" s="113"/>
    </row>
    <row r="1797" spans="1:24" x14ac:dyDescent="0.25">
      <c r="A1797" s="77"/>
      <c r="B1797" s="80"/>
      <c r="C1797" s="22"/>
      <c r="D1797" s="22"/>
      <c r="E1797" s="21"/>
      <c r="F1797" s="21"/>
      <c r="G1797" s="11"/>
      <c r="I1797" s="9"/>
      <c r="L1797" s="1"/>
      <c r="M1797" s="112"/>
      <c r="N1797" s="112"/>
      <c r="O1797" s="112"/>
      <c r="P1797" s="113"/>
      <c r="Q1797" s="112"/>
      <c r="R1797" s="114"/>
      <c r="S1797" s="113"/>
      <c r="T1797" s="112"/>
      <c r="U1797" s="114"/>
      <c r="V1797" s="113"/>
      <c r="W1797" s="112"/>
      <c r="X1797" s="113"/>
    </row>
    <row r="1798" spans="1:24" x14ac:dyDescent="0.25">
      <c r="A1798" s="77"/>
      <c r="B1798" s="80"/>
      <c r="C1798" s="22"/>
      <c r="D1798" s="22"/>
      <c r="E1798" s="21"/>
      <c r="F1798" s="21"/>
      <c r="G1798" s="11"/>
      <c r="I1798" s="9"/>
      <c r="L1798" s="1"/>
      <c r="M1798" s="112"/>
      <c r="N1798" s="112"/>
      <c r="O1798" s="112"/>
      <c r="P1798" s="113"/>
      <c r="Q1798" s="112"/>
      <c r="R1798" s="114"/>
      <c r="S1798" s="113"/>
      <c r="T1798" s="112"/>
      <c r="U1798" s="114"/>
      <c r="V1798" s="113"/>
      <c r="W1798" s="112"/>
      <c r="X1798" s="113"/>
    </row>
    <row r="1799" spans="1:24" x14ac:dyDescent="0.25">
      <c r="A1799" s="77"/>
      <c r="B1799" s="80"/>
      <c r="C1799" s="22"/>
      <c r="D1799" s="22"/>
      <c r="E1799" s="21"/>
      <c r="F1799" s="21"/>
      <c r="G1799" s="11"/>
      <c r="I1799" s="9"/>
      <c r="L1799" s="1"/>
      <c r="M1799" s="112"/>
      <c r="N1799" s="112"/>
      <c r="O1799" s="112"/>
      <c r="P1799" s="113"/>
      <c r="Q1799" s="112"/>
      <c r="R1799" s="114"/>
      <c r="S1799" s="113"/>
      <c r="T1799" s="112"/>
      <c r="U1799" s="114"/>
      <c r="V1799" s="113"/>
      <c r="W1799" s="112"/>
      <c r="X1799" s="113"/>
    </row>
    <row r="1800" spans="1:24" x14ac:dyDescent="0.25">
      <c r="A1800" s="77"/>
      <c r="B1800" s="80"/>
      <c r="C1800" s="22"/>
      <c r="D1800" s="22"/>
      <c r="E1800" s="21"/>
      <c r="F1800" s="21"/>
      <c r="G1800" s="11"/>
      <c r="I1800" s="9"/>
      <c r="L1800" s="1"/>
      <c r="M1800" s="112"/>
      <c r="N1800" s="112"/>
      <c r="O1800" s="112"/>
      <c r="P1800" s="113"/>
      <c r="Q1800" s="112"/>
      <c r="R1800" s="114"/>
      <c r="S1800" s="113"/>
      <c r="T1800" s="112"/>
      <c r="U1800" s="114"/>
      <c r="V1800" s="113"/>
      <c r="W1800" s="112"/>
      <c r="X1800" s="113"/>
    </row>
    <row r="1801" spans="1:24" x14ac:dyDescent="0.25">
      <c r="A1801" s="77"/>
      <c r="B1801" s="80"/>
      <c r="C1801" s="22"/>
      <c r="D1801" s="22"/>
      <c r="E1801" s="21"/>
      <c r="F1801" s="21"/>
      <c r="G1801" s="11"/>
      <c r="I1801" s="9"/>
      <c r="L1801" s="1"/>
      <c r="M1801" s="112"/>
      <c r="N1801" s="112"/>
      <c r="O1801" s="112"/>
      <c r="P1801" s="113"/>
      <c r="Q1801" s="112"/>
      <c r="R1801" s="114"/>
      <c r="S1801" s="113"/>
      <c r="T1801" s="112"/>
      <c r="U1801" s="114"/>
      <c r="V1801" s="113"/>
      <c r="W1801" s="112"/>
      <c r="X1801" s="113"/>
    </row>
    <row r="1802" spans="1:24" x14ac:dyDescent="0.25">
      <c r="A1802" s="77"/>
      <c r="B1802" s="80"/>
      <c r="C1802" s="22"/>
      <c r="D1802" s="22"/>
      <c r="E1802" s="21"/>
      <c r="F1802" s="21"/>
      <c r="G1802" s="11"/>
      <c r="I1802" s="9"/>
      <c r="L1802" s="1"/>
      <c r="M1802" s="112"/>
      <c r="N1802" s="112"/>
      <c r="O1802" s="112"/>
      <c r="P1802" s="113"/>
      <c r="Q1802" s="112"/>
      <c r="R1802" s="114"/>
      <c r="S1802" s="113"/>
      <c r="T1802" s="112"/>
      <c r="U1802" s="114"/>
      <c r="V1802" s="113"/>
      <c r="W1802" s="112"/>
      <c r="X1802" s="113"/>
    </row>
    <row r="1803" spans="1:24" x14ac:dyDescent="0.25">
      <c r="A1803" s="77"/>
      <c r="B1803" s="80"/>
      <c r="C1803" s="22"/>
      <c r="D1803" s="22"/>
      <c r="E1803" s="21"/>
      <c r="F1803" s="21"/>
      <c r="G1803" s="11"/>
      <c r="I1803" s="9"/>
      <c r="L1803" s="1"/>
      <c r="M1803" s="112"/>
      <c r="N1803" s="112"/>
      <c r="O1803" s="112"/>
      <c r="P1803" s="113"/>
      <c r="Q1803" s="112"/>
      <c r="R1803" s="114"/>
      <c r="S1803" s="113"/>
      <c r="T1803" s="112"/>
      <c r="U1803" s="114"/>
      <c r="V1803" s="113"/>
      <c r="W1803" s="112"/>
      <c r="X1803" s="113"/>
    </row>
    <row r="1804" spans="1:24" x14ac:dyDescent="0.25">
      <c r="A1804" s="77"/>
      <c r="B1804" s="80"/>
      <c r="C1804" s="22"/>
      <c r="D1804" s="22"/>
      <c r="E1804" s="21"/>
      <c r="F1804" s="21"/>
      <c r="G1804" s="11"/>
      <c r="I1804" s="9"/>
      <c r="L1804" s="1"/>
      <c r="M1804" s="112"/>
      <c r="N1804" s="112"/>
      <c r="O1804" s="112"/>
      <c r="P1804" s="113"/>
      <c r="Q1804" s="112"/>
      <c r="R1804" s="114"/>
      <c r="S1804" s="113"/>
      <c r="T1804" s="112"/>
      <c r="U1804" s="114"/>
      <c r="V1804" s="113"/>
      <c r="W1804" s="112"/>
      <c r="X1804" s="113"/>
    </row>
    <row r="1805" spans="1:24" x14ac:dyDescent="0.25">
      <c r="A1805" s="77"/>
      <c r="B1805" s="80"/>
      <c r="C1805" s="22"/>
      <c r="D1805" s="22"/>
      <c r="E1805" s="21"/>
      <c r="F1805" s="21"/>
      <c r="G1805" s="11"/>
      <c r="I1805" s="9"/>
      <c r="L1805" s="1"/>
      <c r="M1805" s="112"/>
      <c r="N1805" s="112"/>
      <c r="O1805" s="112"/>
      <c r="P1805" s="113"/>
      <c r="Q1805" s="112"/>
      <c r="R1805" s="114"/>
      <c r="S1805" s="113"/>
      <c r="T1805" s="112"/>
      <c r="U1805" s="114"/>
      <c r="V1805" s="113"/>
      <c r="W1805" s="112"/>
      <c r="X1805" s="113"/>
    </row>
    <row r="1806" spans="1:24" x14ac:dyDescent="0.25">
      <c r="A1806" s="77"/>
      <c r="B1806" s="80"/>
      <c r="C1806" s="22"/>
      <c r="D1806" s="22"/>
      <c r="E1806" s="21"/>
      <c r="F1806" s="21"/>
      <c r="G1806" s="11"/>
      <c r="I1806" s="9"/>
      <c r="L1806" s="1"/>
      <c r="M1806" s="112"/>
      <c r="N1806" s="112"/>
      <c r="O1806" s="112"/>
      <c r="P1806" s="113"/>
      <c r="Q1806" s="112"/>
      <c r="R1806" s="114"/>
      <c r="S1806" s="113"/>
      <c r="T1806" s="112"/>
      <c r="U1806" s="114"/>
      <c r="V1806" s="113"/>
      <c r="W1806" s="112"/>
      <c r="X1806" s="113"/>
    </row>
    <row r="1807" spans="1:24" x14ac:dyDescent="0.25">
      <c r="A1807" s="77"/>
      <c r="B1807" s="80"/>
      <c r="C1807" s="22"/>
      <c r="D1807" s="22"/>
      <c r="E1807" s="21"/>
      <c r="F1807" s="21"/>
      <c r="G1807" s="11"/>
      <c r="I1807" s="9"/>
      <c r="L1807" s="1"/>
      <c r="M1807" s="112"/>
      <c r="N1807" s="112"/>
      <c r="O1807" s="112"/>
      <c r="P1807" s="113"/>
      <c r="Q1807" s="112"/>
      <c r="R1807" s="114"/>
      <c r="S1807" s="113"/>
      <c r="T1807" s="112"/>
      <c r="U1807" s="114"/>
      <c r="V1807" s="113"/>
      <c r="W1807" s="112"/>
      <c r="X1807" s="113"/>
    </row>
    <row r="1808" spans="1:24" x14ac:dyDescent="0.25">
      <c r="A1808" s="77"/>
      <c r="B1808" s="80"/>
      <c r="C1808" s="22"/>
      <c r="D1808" s="22"/>
      <c r="E1808" s="21"/>
      <c r="F1808" s="21"/>
      <c r="G1808" s="11"/>
      <c r="I1808" s="9"/>
      <c r="L1808" s="1"/>
      <c r="M1808" s="112"/>
      <c r="N1808" s="112"/>
      <c r="O1808" s="112"/>
      <c r="P1808" s="113"/>
      <c r="Q1808" s="112"/>
      <c r="R1808" s="114"/>
      <c r="S1808" s="113"/>
      <c r="T1808" s="112"/>
      <c r="U1808" s="114"/>
      <c r="V1808" s="113"/>
      <c r="W1808" s="112"/>
      <c r="X1808" s="113"/>
    </row>
    <row r="1809" spans="1:24" x14ac:dyDescent="0.25">
      <c r="A1809" s="77"/>
      <c r="B1809" s="80"/>
      <c r="C1809" s="22"/>
      <c r="D1809" s="22"/>
      <c r="E1809" s="21"/>
      <c r="F1809" s="21"/>
      <c r="G1809" s="11"/>
      <c r="I1809" s="9"/>
      <c r="L1809" s="1"/>
      <c r="M1809" s="112"/>
      <c r="N1809" s="112"/>
      <c r="O1809" s="112"/>
      <c r="P1809" s="113"/>
      <c r="Q1809" s="112"/>
      <c r="R1809" s="114"/>
      <c r="S1809" s="113"/>
      <c r="T1809" s="112"/>
      <c r="U1809" s="114"/>
      <c r="V1809" s="113"/>
      <c r="W1809" s="112"/>
      <c r="X1809" s="113"/>
    </row>
    <row r="1810" spans="1:24" x14ac:dyDescent="0.25">
      <c r="A1810" s="77"/>
      <c r="B1810" s="80"/>
      <c r="C1810" s="22"/>
      <c r="D1810" s="22"/>
      <c r="E1810" s="21"/>
      <c r="F1810" s="21"/>
      <c r="G1810" s="11"/>
      <c r="I1810" s="9"/>
      <c r="L1810" s="1"/>
      <c r="M1810" s="112"/>
      <c r="N1810" s="112"/>
      <c r="O1810" s="112"/>
      <c r="P1810" s="113"/>
      <c r="Q1810" s="112"/>
      <c r="R1810" s="114"/>
      <c r="S1810" s="113"/>
      <c r="T1810" s="112"/>
      <c r="U1810" s="114"/>
      <c r="V1810" s="113"/>
      <c r="W1810" s="112"/>
      <c r="X1810" s="113"/>
    </row>
    <row r="1811" spans="1:24" x14ac:dyDescent="0.25">
      <c r="A1811" s="77"/>
      <c r="B1811" s="80"/>
      <c r="C1811" s="22"/>
      <c r="D1811" s="22"/>
      <c r="E1811" s="21"/>
      <c r="F1811" s="21"/>
      <c r="G1811" s="11"/>
      <c r="I1811" s="9"/>
      <c r="L1811" s="1"/>
      <c r="M1811" s="112"/>
      <c r="N1811" s="112"/>
      <c r="O1811" s="112"/>
      <c r="P1811" s="113"/>
      <c r="Q1811" s="112"/>
      <c r="R1811" s="114"/>
      <c r="S1811" s="113"/>
      <c r="T1811" s="112"/>
      <c r="U1811" s="114"/>
      <c r="V1811" s="113"/>
      <c r="W1811" s="112"/>
      <c r="X1811" s="113"/>
    </row>
    <row r="1812" spans="1:24" x14ac:dyDescent="0.25">
      <c r="A1812" s="77"/>
      <c r="B1812" s="80"/>
      <c r="C1812" s="22"/>
      <c r="D1812" s="22"/>
      <c r="E1812" s="21"/>
      <c r="F1812" s="21"/>
      <c r="G1812" s="11"/>
      <c r="I1812" s="9"/>
      <c r="L1812" s="1"/>
      <c r="M1812" s="112"/>
      <c r="N1812" s="112"/>
      <c r="O1812" s="112"/>
      <c r="P1812" s="113"/>
      <c r="Q1812" s="112"/>
      <c r="R1812" s="114"/>
      <c r="S1812" s="113"/>
      <c r="T1812" s="112"/>
      <c r="U1812" s="114"/>
      <c r="V1812" s="113"/>
      <c r="W1812" s="112"/>
      <c r="X1812" s="113"/>
    </row>
    <row r="1813" spans="1:24" x14ac:dyDescent="0.25">
      <c r="A1813" s="77"/>
      <c r="B1813" s="80"/>
      <c r="C1813" s="22"/>
      <c r="D1813" s="22"/>
      <c r="E1813" s="21"/>
      <c r="F1813" s="21"/>
      <c r="G1813" s="11"/>
      <c r="I1813" s="9"/>
      <c r="L1813" s="1"/>
      <c r="M1813" s="112"/>
      <c r="N1813" s="112"/>
      <c r="O1813" s="112"/>
      <c r="P1813" s="113"/>
      <c r="Q1813" s="112"/>
      <c r="R1813" s="114"/>
      <c r="S1813" s="113"/>
      <c r="T1813" s="112"/>
      <c r="U1813" s="114"/>
      <c r="V1813" s="113"/>
      <c r="W1813" s="112"/>
      <c r="X1813" s="113"/>
    </row>
    <row r="1814" spans="1:24" x14ac:dyDescent="0.25">
      <c r="A1814" s="77"/>
      <c r="B1814" s="80"/>
      <c r="C1814" s="22"/>
      <c r="D1814" s="22"/>
      <c r="E1814" s="21"/>
      <c r="F1814" s="21"/>
      <c r="G1814" s="11"/>
      <c r="I1814" s="9"/>
      <c r="L1814" s="1"/>
      <c r="M1814" s="112"/>
      <c r="N1814" s="112"/>
      <c r="O1814" s="112"/>
      <c r="P1814" s="113"/>
      <c r="Q1814" s="112"/>
      <c r="R1814" s="114"/>
      <c r="S1814" s="113"/>
      <c r="T1814" s="112"/>
      <c r="U1814" s="114"/>
      <c r="V1814" s="113"/>
      <c r="W1814" s="112"/>
      <c r="X1814" s="113"/>
    </row>
    <row r="1815" spans="1:24" x14ac:dyDescent="0.25">
      <c r="A1815" s="77"/>
      <c r="B1815" s="80"/>
      <c r="C1815" s="22"/>
      <c r="D1815" s="22"/>
      <c r="E1815" s="21"/>
      <c r="F1815" s="21"/>
      <c r="G1815" s="11"/>
      <c r="I1815" s="9"/>
      <c r="L1815" s="1"/>
      <c r="M1815" s="112"/>
      <c r="N1815" s="112"/>
      <c r="O1815" s="112"/>
      <c r="P1815" s="113"/>
      <c r="Q1815" s="112"/>
      <c r="R1815" s="114"/>
      <c r="S1815" s="113"/>
      <c r="T1815" s="112"/>
      <c r="U1815" s="114"/>
      <c r="V1815" s="113"/>
      <c r="W1815" s="112"/>
      <c r="X1815" s="113"/>
    </row>
    <row r="1816" spans="1:24" x14ac:dyDescent="0.25">
      <c r="A1816" s="77"/>
      <c r="B1816" s="80"/>
      <c r="C1816" s="22"/>
      <c r="D1816" s="22"/>
      <c r="E1816" s="21"/>
      <c r="F1816" s="21"/>
      <c r="G1816" s="11"/>
      <c r="I1816" s="9"/>
      <c r="L1816" s="1"/>
      <c r="M1816" s="112"/>
      <c r="N1816" s="112"/>
      <c r="O1816" s="112"/>
      <c r="P1816" s="113"/>
      <c r="Q1816" s="112"/>
      <c r="R1816" s="114"/>
      <c r="S1816" s="113"/>
      <c r="T1816" s="112"/>
      <c r="U1816" s="114"/>
      <c r="V1816" s="113"/>
      <c r="W1816" s="112"/>
      <c r="X1816" s="113"/>
    </row>
    <row r="1817" spans="1:24" x14ac:dyDescent="0.25">
      <c r="A1817" s="77"/>
      <c r="B1817" s="80"/>
      <c r="C1817" s="22"/>
      <c r="D1817" s="22"/>
      <c r="E1817" s="21"/>
      <c r="F1817" s="21"/>
      <c r="G1817" s="11"/>
      <c r="I1817" s="9"/>
      <c r="L1817" s="1"/>
      <c r="M1817" s="112"/>
      <c r="N1817" s="112"/>
      <c r="O1817" s="112"/>
      <c r="P1817" s="113"/>
      <c r="Q1817" s="112"/>
      <c r="R1817" s="114"/>
      <c r="S1817" s="113"/>
      <c r="T1817" s="112"/>
      <c r="U1817" s="114"/>
      <c r="V1817" s="113"/>
      <c r="W1817" s="112"/>
      <c r="X1817" s="113"/>
    </row>
    <row r="1818" spans="1:24" x14ac:dyDescent="0.25">
      <c r="A1818" s="77"/>
      <c r="B1818" s="80"/>
      <c r="C1818" s="22"/>
      <c r="D1818" s="22"/>
      <c r="E1818" s="21"/>
      <c r="F1818" s="21"/>
      <c r="G1818" s="11"/>
      <c r="I1818" s="9"/>
      <c r="L1818" s="1"/>
      <c r="M1818" s="112"/>
      <c r="N1818" s="112"/>
      <c r="O1818" s="112"/>
      <c r="P1818" s="113"/>
      <c r="Q1818" s="112"/>
      <c r="R1818" s="114"/>
      <c r="S1818" s="113"/>
      <c r="T1818" s="112"/>
      <c r="U1818" s="114"/>
      <c r="V1818" s="113"/>
      <c r="W1818" s="112"/>
      <c r="X1818" s="113"/>
    </row>
    <row r="1819" spans="1:24" x14ac:dyDescent="0.25">
      <c r="A1819" s="77"/>
      <c r="B1819" s="80"/>
      <c r="C1819" s="22"/>
      <c r="D1819" s="22"/>
      <c r="E1819" s="21"/>
      <c r="F1819" s="21"/>
      <c r="G1819" s="11"/>
      <c r="I1819" s="9"/>
      <c r="L1819" s="1"/>
      <c r="M1819" s="112"/>
      <c r="N1819" s="112"/>
      <c r="O1819" s="112"/>
      <c r="P1819" s="113"/>
      <c r="Q1819" s="112"/>
      <c r="R1819" s="114"/>
      <c r="S1819" s="113"/>
      <c r="T1819" s="112"/>
      <c r="U1819" s="114"/>
      <c r="V1819" s="113"/>
      <c r="W1819" s="112"/>
      <c r="X1819" s="113"/>
    </row>
    <row r="1820" spans="1:24" x14ac:dyDescent="0.25">
      <c r="A1820" s="77"/>
      <c r="B1820" s="80"/>
      <c r="C1820" s="22"/>
      <c r="D1820" s="22"/>
      <c r="E1820" s="21"/>
      <c r="F1820" s="21"/>
      <c r="G1820" s="11"/>
      <c r="I1820" s="9"/>
      <c r="L1820" s="1"/>
      <c r="M1820" s="112"/>
      <c r="N1820" s="112"/>
      <c r="O1820" s="112"/>
      <c r="P1820" s="113"/>
      <c r="Q1820" s="112"/>
      <c r="R1820" s="114"/>
      <c r="S1820" s="113"/>
      <c r="T1820" s="112"/>
      <c r="U1820" s="114"/>
      <c r="V1820" s="113"/>
      <c r="W1820" s="112"/>
      <c r="X1820" s="113"/>
    </row>
    <row r="1821" spans="1:24" x14ac:dyDescent="0.25">
      <c r="A1821" s="77"/>
      <c r="B1821" s="80"/>
      <c r="C1821" s="22"/>
      <c r="D1821" s="22"/>
      <c r="E1821" s="21"/>
      <c r="F1821" s="21"/>
      <c r="G1821" s="11"/>
      <c r="I1821" s="9"/>
      <c r="L1821" s="1"/>
      <c r="M1821" s="112"/>
      <c r="N1821" s="112"/>
      <c r="O1821" s="112"/>
      <c r="P1821" s="113"/>
      <c r="Q1821" s="112"/>
      <c r="R1821" s="114"/>
      <c r="S1821" s="113"/>
      <c r="T1821" s="112"/>
      <c r="U1821" s="114"/>
      <c r="V1821" s="113"/>
      <c r="W1821" s="112"/>
      <c r="X1821" s="113"/>
    </row>
    <row r="1822" spans="1:24" x14ac:dyDescent="0.25">
      <c r="A1822" s="77"/>
      <c r="B1822" s="80"/>
      <c r="C1822" s="22"/>
      <c r="D1822" s="22"/>
      <c r="E1822" s="21"/>
      <c r="F1822" s="21"/>
      <c r="G1822" s="11"/>
      <c r="I1822" s="9"/>
      <c r="L1822" s="1"/>
      <c r="M1822" s="112"/>
      <c r="N1822" s="112"/>
      <c r="O1822" s="112"/>
      <c r="P1822" s="113"/>
      <c r="Q1822" s="112"/>
      <c r="R1822" s="114"/>
      <c r="S1822" s="113"/>
      <c r="T1822" s="112"/>
      <c r="U1822" s="114"/>
      <c r="V1822" s="113"/>
      <c r="W1822" s="112"/>
      <c r="X1822" s="113"/>
    </row>
    <row r="1823" spans="1:24" x14ac:dyDescent="0.25">
      <c r="A1823" s="77"/>
      <c r="B1823" s="80"/>
      <c r="C1823" s="22"/>
      <c r="D1823" s="22"/>
      <c r="E1823" s="21"/>
      <c r="F1823" s="21"/>
      <c r="G1823" s="11"/>
      <c r="I1823" s="9"/>
      <c r="L1823" s="1"/>
      <c r="M1823" s="112"/>
      <c r="N1823" s="112"/>
      <c r="O1823" s="112"/>
      <c r="P1823" s="113"/>
      <c r="Q1823" s="112"/>
      <c r="R1823" s="114"/>
      <c r="S1823" s="113"/>
      <c r="T1823" s="112"/>
      <c r="U1823" s="114"/>
      <c r="V1823" s="113"/>
      <c r="W1823" s="112"/>
      <c r="X1823" s="113"/>
    </row>
    <row r="1824" spans="1:24" x14ac:dyDescent="0.25">
      <c r="A1824" s="77"/>
      <c r="B1824" s="80"/>
      <c r="C1824" s="22"/>
      <c r="D1824" s="22"/>
      <c r="E1824" s="21"/>
      <c r="F1824" s="21"/>
      <c r="G1824" s="11"/>
      <c r="I1824" s="9"/>
      <c r="L1824" s="1"/>
      <c r="M1824" s="112"/>
      <c r="N1824" s="112"/>
      <c r="O1824" s="112"/>
      <c r="P1824" s="113"/>
      <c r="Q1824" s="112"/>
      <c r="R1824" s="114"/>
      <c r="S1824" s="113"/>
      <c r="T1824" s="112"/>
      <c r="U1824" s="114"/>
      <c r="V1824" s="113"/>
      <c r="W1824" s="112"/>
      <c r="X1824" s="113"/>
    </row>
    <row r="1825" spans="1:24" x14ac:dyDescent="0.25">
      <c r="A1825" s="77"/>
      <c r="B1825" s="80"/>
      <c r="C1825" s="22"/>
      <c r="D1825" s="22"/>
      <c r="E1825" s="21"/>
      <c r="F1825" s="21"/>
      <c r="G1825" s="11"/>
      <c r="I1825" s="9"/>
      <c r="L1825" s="1"/>
      <c r="M1825" s="112"/>
      <c r="N1825" s="112"/>
      <c r="O1825" s="112"/>
      <c r="P1825" s="113"/>
      <c r="Q1825" s="112"/>
      <c r="R1825" s="114"/>
      <c r="S1825" s="113"/>
      <c r="T1825" s="112"/>
      <c r="U1825" s="114"/>
      <c r="V1825" s="113"/>
      <c r="W1825" s="112"/>
      <c r="X1825" s="113"/>
    </row>
    <row r="1826" spans="1:24" x14ac:dyDescent="0.25">
      <c r="A1826" s="77"/>
      <c r="B1826" s="80"/>
      <c r="C1826" s="22"/>
      <c r="D1826" s="22"/>
      <c r="E1826" s="21"/>
      <c r="F1826" s="21"/>
      <c r="G1826" s="11"/>
      <c r="I1826" s="9"/>
      <c r="L1826" s="1"/>
      <c r="M1826" s="112"/>
      <c r="N1826" s="112"/>
      <c r="O1826" s="112"/>
      <c r="P1826" s="113"/>
      <c r="Q1826" s="112"/>
      <c r="R1826" s="114"/>
      <c r="S1826" s="113"/>
      <c r="T1826" s="112"/>
      <c r="U1826" s="114"/>
      <c r="V1826" s="113"/>
      <c r="W1826" s="112"/>
      <c r="X1826" s="113"/>
    </row>
    <row r="1827" spans="1:24" x14ac:dyDescent="0.25">
      <c r="A1827" s="77"/>
      <c r="B1827" s="80"/>
      <c r="C1827" s="22"/>
      <c r="D1827" s="22"/>
      <c r="E1827" s="21"/>
      <c r="F1827" s="21"/>
      <c r="G1827" s="11"/>
      <c r="I1827" s="9"/>
      <c r="L1827" s="1"/>
      <c r="M1827" s="112"/>
      <c r="N1827" s="112"/>
      <c r="O1827" s="112"/>
      <c r="P1827" s="113"/>
      <c r="Q1827" s="112"/>
      <c r="R1827" s="114"/>
      <c r="S1827" s="113"/>
      <c r="T1827" s="112"/>
      <c r="U1827" s="114"/>
      <c r="V1827" s="113"/>
      <c r="W1827" s="112"/>
      <c r="X1827" s="113"/>
    </row>
    <row r="1828" spans="1:24" x14ac:dyDescent="0.25">
      <c r="A1828" s="77"/>
      <c r="B1828" s="80"/>
      <c r="C1828" s="22"/>
      <c r="D1828" s="22"/>
      <c r="E1828" s="21"/>
      <c r="F1828" s="21"/>
      <c r="G1828" s="11"/>
      <c r="I1828" s="9"/>
      <c r="L1828" s="1"/>
      <c r="M1828" s="112"/>
      <c r="N1828" s="112"/>
      <c r="O1828" s="112"/>
      <c r="P1828" s="113"/>
      <c r="Q1828" s="112"/>
      <c r="R1828" s="114"/>
      <c r="S1828" s="113"/>
      <c r="T1828" s="112"/>
      <c r="U1828" s="114"/>
      <c r="V1828" s="113"/>
      <c r="W1828" s="112"/>
      <c r="X1828" s="113"/>
    </row>
    <row r="1829" spans="1:24" x14ac:dyDescent="0.25">
      <c r="A1829" s="77"/>
      <c r="B1829" s="80"/>
      <c r="C1829" s="22"/>
      <c r="D1829" s="22"/>
      <c r="E1829" s="21"/>
      <c r="F1829" s="21"/>
      <c r="G1829" s="11"/>
      <c r="I1829" s="9"/>
      <c r="L1829" s="1"/>
      <c r="M1829" s="112"/>
      <c r="N1829" s="112"/>
      <c r="O1829" s="112"/>
      <c r="P1829" s="113"/>
      <c r="Q1829" s="112"/>
      <c r="R1829" s="114"/>
      <c r="S1829" s="113"/>
      <c r="T1829" s="112"/>
      <c r="U1829" s="114"/>
      <c r="V1829" s="113"/>
      <c r="W1829" s="112"/>
      <c r="X1829" s="113"/>
    </row>
    <row r="1830" spans="1:24" x14ac:dyDescent="0.25">
      <c r="A1830" s="77"/>
      <c r="B1830" s="80"/>
      <c r="C1830" s="22"/>
      <c r="D1830" s="22"/>
      <c r="E1830" s="21"/>
      <c r="F1830" s="21"/>
      <c r="G1830" s="11"/>
      <c r="I1830" s="9"/>
      <c r="L1830" s="1"/>
      <c r="M1830" s="112"/>
      <c r="N1830" s="112"/>
      <c r="O1830" s="112"/>
      <c r="P1830" s="113"/>
      <c r="Q1830" s="112"/>
      <c r="R1830" s="114"/>
      <c r="S1830" s="113"/>
      <c r="T1830" s="112"/>
      <c r="U1830" s="114"/>
      <c r="V1830" s="113"/>
      <c r="W1830" s="112"/>
      <c r="X1830" s="113"/>
    </row>
    <row r="1831" spans="1:24" x14ac:dyDescent="0.25">
      <c r="A1831" s="77"/>
      <c r="B1831" s="80"/>
      <c r="C1831" s="22"/>
      <c r="D1831" s="22"/>
      <c r="E1831" s="21"/>
      <c r="F1831" s="21"/>
      <c r="G1831" s="11"/>
      <c r="I1831" s="9"/>
      <c r="L1831" s="1"/>
      <c r="M1831" s="112"/>
      <c r="N1831" s="112"/>
      <c r="O1831" s="112"/>
      <c r="P1831" s="113"/>
      <c r="Q1831" s="112"/>
      <c r="R1831" s="114"/>
      <c r="S1831" s="113"/>
      <c r="T1831" s="112"/>
      <c r="U1831" s="114"/>
      <c r="V1831" s="113"/>
      <c r="W1831" s="112"/>
      <c r="X1831" s="113"/>
    </row>
    <row r="1832" spans="1:24" x14ac:dyDescent="0.25">
      <c r="A1832" s="77"/>
      <c r="B1832" s="80"/>
      <c r="C1832" s="22"/>
      <c r="D1832" s="22"/>
      <c r="E1832" s="21"/>
      <c r="F1832" s="21"/>
      <c r="G1832" s="11"/>
      <c r="I1832" s="9"/>
      <c r="L1832" s="1"/>
      <c r="M1832" s="112"/>
      <c r="N1832" s="112"/>
      <c r="O1832" s="112"/>
      <c r="P1832" s="113"/>
      <c r="Q1832" s="112"/>
      <c r="R1832" s="114"/>
      <c r="S1832" s="113"/>
      <c r="T1832" s="112"/>
      <c r="U1832" s="114"/>
      <c r="V1832" s="113"/>
      <c r="W1832" s="112"/>
      <c r="X1832" s="113"/>
    </row>
    <row r="1833" spans="1:24" x14ac:dyDescent="0.25">
      <c r="A1833" s="77"/>
      <c r="B1833" s="80"/>
      <c r="C1833" s="22"/>
      <c r="D1833" s="22"/>
      <c r="E1833" s="21"/>
      <c r="F1833" s="21"/>
      <c r="G1833" s="11"/>
      <c r="I1833" s="9"/>
      <c r="L1833" s="1"/>
      <c r="M1833" s="112"/>
      <c r="N1833" s="112"/>
      <c r="O1833" s="112"/>
      <c r="P1833" s="113"/>
      <c r="Q1833" s="112"/>
      <c r="R1833" s="114"/>
      <c r="S1833" s="113"/>
      <c r="T1833" s="112"/>
      <c r="U1833" s="114"/>
      <c r="V1833" s="113"/>
      <c r="W1833" s="112"/>
      <c r="X1833" s="113"/>
    </row>
    <row r="1834" spans="1:24" x14ac:dyDescent="0.25">
      <c r="A1834" s="77"/>
      <c r="B1834" s="80"/>
      <c r="C1834" s="22"/>
      <c r="D1834" s="22"/>
      <c r="E1834" s="21"/>
      <c r="F1834" s="21"/>
      <c r="G1834" s="11"/>
      <c r="I1834" s="9"/>
      <c r="L1834" s="1"/>
      <c r="M1834" s="112"/>
      <c r="N1834" s="112"/>
      <c r="O1834" s="112"/>
      <c r="P1834" s="113"/>
      <c r="Q1834" s="112"/>
      <c r="R1834" s="114"/>
      <c r="S1834" s="113"/>
      <c r="T1834" s="112"/>
      <c r="U1834" s="114"/>
      <c r="V1834" s="113"/>
      <c r="W1834" s="112"/>
      <c r="X1834" s="113"/>
    </row>
    <row r="1835" spans="1:24" x14ac:dyDescent="0.25">
      <c r="A1835" s="77"/>
      <c r="B1835" s="80"/>
      <c r="C1835" s="22"/>
      <c r="D1835" s="22"/>
      <c r="E1835" s="21"/>
      <c r="F1835" s="21"/>
      <c r="G1835" s="11"/>
      <c r="I1835" s="9"/>
      <c r="L1835" s="1"/>
      <c r="M1835" s="112"/>
      <c r="N1835" s="112"/>
      <c r="O1835" s="112"/>
      <c r="P1835" s="113"/>
      <c r="Q1835" s="112"/>
      <c r="R1835" s="114"/>
      <c r="S1835" s="113"/>
      <c r="T1835" s="112"/>
      <c r="U1835" s="114"/>
      <c r="V1835" s="113"/>
      <c r="W1835" s="112"/>
      <c r="X1835" s="113"/>
    </row>
    <row r="1836" spans="1:24" x14ac:dyDescent="0.25">
      <c r="A1836" s="77"/>
      <c r="B1836" s="80"/>
      <c r="C1836" s="22"/>
      <c r="D1836" s="22"/>
      <c r="E1836" s="21"/>
      <c r="F1836" s="21"/>
      <c r="G1836" s="11"/>
      <c r="I1836" s="9"/>
      <c r="L1836" s="1"/>
      <c r="M1836" s="112"/>
      <c r="N1836" s="112"/>
      <c r="O1836" s="112"/>
      <c r="P1836" s="113"/>
      <c r="Q1836" s="112"/>
      <c r="R1836" s="114"/>
      <c r="S1836" s="113"/>
      <c r="T1836" s="112"/>
      <c r="U1836" s="114"/>
      <c r="V1836" s="113"/>
      <c r="W1836" s="112"/>
      <c r="X1836" s="113"/>
    </row>
    <row r="1837" spans="1:24" x14ac:dyDescent="0.25">
      <c r="A1837" s="77"/>
      <c r="B1837" s="80"/>
      <c r="C1837" s="22"/>
      <c r="D1837" s="22"/>
      <c r="E1837" s="21"/>
      <c r="F1837" s="21"/>
      <c r="G1837" s="11"/>
      <c r="I1837" s="9"/>
      <c r="L1837" s="1"/>
      <c r="M1837" s="112"/>
      <c r="N1837" s="112"/>
      <c r="O1837" s="112"/>
      <c r="P1837" s="113"/>
      <c r="Q1837" s="112"/>
      <c r="R1837" s="114"/>
      <c r="S1837" s="113"/>
      <c r="T1837" s="112"/>
      <c r="U1837" s="114"/>
      <c r="V1837" s="113"/>
      <c r="W1837" s="112"/>
      <c r="X1837" s="113"/>
    </row>
    <row r="1838" spans="1:24" x14ac:dyDescent="0.25">
      <c r="A1838" s="77"/>
      <c r="B1838" s="80"/>
      <c r="C1838" s="22"/>
      <c r="D1838" s="22"/>
      <c r="E1838" s="21"/>
      <c r="F1838" s="21"/>
      <c r="G1838" s="11"/>
      <c r="I1838" s="9"/>
      <c r="L1838" s="1"/>
      <c r="M1838" s="112"/>
      <c r="N1838" s="112"/>
      <c r="O1838" s="112"/>
      <c r="P1838" s="113"/>
      <c r="Q1838" s="112"/>
      <c r="R1838" s="114"/>
      <c r="S1838" s="113"/>
      <c r="T1838" s="112"/>
      <c r="U1838" s="114"/>
      <c r="V1838" s="113"/>
      <c r="W1838" s="112"/>
      <c r="X1838" s="113"/>
    </row>
    <row r="1839" spans="1:24" x14ac:dyDescent="0.25">
      <c r="A1839" s="77"/>
      <c r="B1839" s="80"/>
      <c r="C1839" s="22"/>
      <c r="D1839" s="22"/>
      <c r="E1839" s="21"/>
      <c r="F1839" s="21"/>
      <c r="G1839" s="11"/>
      <c r="I1839" s="9"/>
      <c r="L1839" s="1"/>
      <c r="M1839" s="112"/>
      <c r="N1839" s="112"/>
      <c r="O1839" s="112"/>
      <c r="P1839" s="113"/>
      <c r="Q1839" s="112"/>
      <c r="R1839" s="114"/>
      <c r="S1839" s="113"/>
      <c r="T1839" s="112"/>
      <c r="U1839" s="114"/>
      <c r="V1839" s="113"/>
      <c r="W1839" s="112"/>
      <c r="X1839" s="113"/>
    </row>
    <row r="1840" spans="1:24" x14ac:dyDescent="0.25">
      <c r="A1840" s="77"/>
      <c r="B1840" s="80"/>
      <c r="C1840" s="22"/>
      <c r="D1840" s="22"/>
      <c r="E1840" s="21"/>
      <c r="F1840" s="21"/>
      <c r="G1840" s="11"/>
      <c r="I1840" s="9"/>
      <c r="L1840" s="1"/>
      <c r="M1840" s="112"/>
      <c r="N1840" s="112"/>
      <c r="O1840" s="112"/>
      <c r="P1840" s="113"/>
      <c r="Q1840" s="112"/>
      <c r="R1840" s="114"/>
      <c r="S1840" s="113"/>
      <c r="T1840" s="112"/>
      <c r="U1840" s="114"/>
      <c r="V1840" s="113"/>
      <c r="W1840" s="112"/>
      <c r="X1840" s="113"/>
    </row>
    <row r="1841" spans="1:24" x14ac:dyDescent="0.25">
      <c r="A1841" s="77"/>
      <c r="B1841" s="80"/>
      <c r="C1841" s="22"/>
      <c r="D1841" s="22"/>
      <c r="E1841" s="21"/>
      <c r="F1841" s="21"/>
      <c r="G1841" s="11"/>
      <c r="I1841" s="9"/>
      <c r="L1841" s="1"/>
      <c r="M1841" s="112"/>
      <c r="N1841" s="112"/>
      <c r="O1841" s="112"/>
      <c r="P1841" s="113"/>
      <c r="Q1841" s="112"/>
      <c r="R1841" s="114"/>
      <c r="S1841" s="113"/>
      <c r="T1841" s="112"/>
      <c r="U1841" s="114"/>
      <c r="V1841" s="113"/>
      <c r="W1841" s="112"/>
      <c r="X1841" s="113"/>
    </row>
    <row r="1842" spans="1:24" x14ac:dyDescent="0.25">
      <c r="A1842" s="77"/>
      <c r="B1842" s="80"/>
      <c r="C1842" s="22"/>
      <c r="D1842" s="22"/>
      <c r="E1842" s="21"/>
      <c r="F1842" s="21"/>
      <c r="G1842" s="11"/>
      <c r="I1842" s="9"/>
      <c r="L1842" s="1"/>
      <c r="M1842" s="112"/>
      <c r="N1842" s="112"/>
      <c r="O1842" s="112"/>
      <c r="P1842" s="113"/>
      <c r="Q1842" s="112"/>
      <c r="R1842" s="114"/>
      <c r="S1842" s="113"/>
      <c r="T1842" s="112"/>
      <c r="U1842" s="114"/>
      <c r="V1842" s="113"/>
      <c r="W1842" s="112"/>
      <c r="X1842" s="113"/>
    </row>
    <row r="1843" spans="1:24" x14ac:dyDescent="0.25">
      <c r="A1843" s="77"/>
      <c r="B1843" s="80"/>
      <c r="C1843" s="22"/>
      <c r="D1843" s="22"/>
      <c r="E1843" s="21"/>
      <c r="F1843" s="21"/>
      <c r="G1843" s="11"/>
      <c r="I1843" s="9"/>
      <c r="L1843" s="1"/>
      <c r="M1843" s="112"/>
      <c r="N1843" s="112"/>
      <c r="O1843" s="112"/>
      <c r="P1843" s="113"/>
      <c r="Q1843" s="112"/>
      <c r="R1843" s="114"/>
      <c r="S1843" s="113"/>
      <c r="T1843" s="112"/>
      <c r="U1843" s="114"/>
      <c r="V1843" s="113"/>
      <c r="W1843" s="112"/>
      <c r="X1843" s="113"/>
    </row>
    <row r="1844" spans="1:24" x14ac:dyDescent="0.25">
      <c r="A1844" s="77"/>
      <c r="B1844" s="80"/>
      <c r="C1844" s="22"/>
      <c r="D1844" s="22"/>
      <c r="E1844" s="21"/>
      <c r="F1844" s="21"/>
      <c r="G1844" s="11"/>
      <c r="I1844" s="9"/>
      <c r="L1844" s="1"/>
      <c r="M1844" s="112"/>
      <c r="N1844" s="112"/>
      <c r="O1844" s="112"/>
      <c r="P1844" s="113"/>
      <c r="Q1844" s="112"/>
      <c r="R1844" s="114"/>
      <c r="S1844" s="113"/>
      <c r="T1844" s="112"/>
      <c r="U1844" s="114"/>
      <c r="V1844" s="113"/>
      <c r="W1844" s="112"/>
      <c r="X1844" s="113"/>
    </row>
    <row r="1845" spans="1:24" x14ac:dyDescent="0.25">
      <c r="A1845" s="77"/>
      <c r="B1845" s="80"/>
      <c r="C1845" s="22"/>
      <c r="D1845" s="22"/>
      <c r="E1845" s="21"/>
      <c r="F1845" s="21"/>
      <c r="G1845" s="11"/>
      <c r="I1845" s="9"/>
      <c r="L1845" s="1"/>
      <c r="M1845" s="112"/>
      <c r="N1845" s="112"/>
      <c r="O1845" s="112"/>
      <c r="P1845" s="113"/>
      <c r="Q1845" s="112"/>
      <c r="R1845" s="114"/>
      <c r="S1845" s="113"/>
      <c r="T1845" s="112"/>
      <c r="U1845" s="114"/>
      <c r="V1845" s="113"/>
      <c r="W1845" s="112"/>
      <c r="X1845" s="113"/>
    </row>
    <row r="1846" spans="1:24" x14ac:dyDescent="0.25">
      <c r="A1846" s="77"/>
      <c r="B1846" s="80"/>
      <c r="C1846" s="22"/>
      <c r="D1846" s="22"/>
      <c r="E1846" s="21"/>
      <c r="F1846" s="21"/>
      <c r="G1846" s="11"/>
      <c r="I1846" s="9"/>
      <c r="L1846" s="1"/>
      <c r="M1846" s="112"/>
      <c r="N1846" s="112"/>
      <c r="O1846" s="112"/>
      <c r="P1846" s="113"/>
      <c r="Q1846" s="112"/>
      <c r="R1846" s="114"/>
      <c r="S1846" s="113"/>
      <c r="T1846" s="112"/>
      <c r="U1846" s="114"/>
      <c r="V1846" s="113"/>
      <c r="W1846" s="112"/>
      <c r="X1846" s="113"/>
    </row>
    <row r="1847" spans="1:24" x14ac:dyDescent="0.25">
      <c r="A1847" s="77"/>
      <c r="B1847" s="80"/>
      <c r="C1847" s="22"/>
      <c r="D1847" s="22"/>
      <c r="E1847" s="21"/>
      <c r="F1847" s="21"/>
      <c r="G1847" s="11"/>
      <c r="I1847" s="9"/>
      <c r="L1847" s="1"/>
      <c r="M1847" s="112"/>
      <c r="N1847" s="112"/>
      <c r="O1847" s="112"/>
      <c r="P1847" s="113"/>
      <c r="Q1847" s="112"/>
      <c r="R1847" s="114"/>
      <c r="S1847" s="113"/>
      <c r="T1847" s="112"/>
      <c r="U1847" s="114"/>
      <c r="V1847" s="113"/>
      <c r="W1847" s="112"/>
      <c r="X1847" s="113"/>
    </row>
    <row r="1848" spans="1:24" x14ac:dyDescent="0.25">
      <c r="A1848" s="77"/>
      <c r="B1848" s="80"/>
      <c r="C1848" s="22"/>
      <c r="D1848" s="22"/>
      <c r="E1848" s="21"/>
      <c r="F1848" s="21"/>
      <c r="G1848" s="11"/>
      <c r="I1848" s="9"/>
      <c r="L1848" s="1"/>
      <c r="M1848" s="112"/>
      <c r="N1848" s="112"/>
      <c r="O1848" s="112"/>
      <c r="P1848" s="113"/>
      <c r="Q1848" s="112"/>
      <c r="R1848" s="114"/>
      <c r="S1848" s="113"/>
      <c r="T1848" s="112"/>
      <c r="U1848" s="114"/>
      <c r="V1848" s="113"/>
      <c r="W1848" s="112"/>
      <c r="X1848" s="113"/>
    </row>
    <row r="1849" spans="1:24" x14ac:dyDescent="0.25">
      <c r="A1849" s="77"/>
      <c r="B1849" s="80"/>
      <c r="C1849" s="22"/>
      <c r="D1849" s="22"/>
      <c r="E1849" s="21"/>
      <c r="F1849" s="21"/>
      <c r="G1849" s="11"/>
      <c r="I1849" s="9"/>
      <c r="L1849" s="1"/>
      <c r="M1849" s="112"/>
      <c r="N1849" s="112"/>
      <c r="O1849" s="112"/>
      <c r="P1849" s="113"/>
      <c r="Q1849" s="112"/>
      <c r="R1849" s="114"/>
      <c r="S1849" s="113"/>
      <c r="T1849" s="112"/>
      <c r="U1849" s="114"/>
      <c r="V1849" s="113"/>
      <c r="W1849" s="112"/>
      <c r="X1849" s="113"/>
    </row>
    <row r="1850" spans="1:24" x14ac:dyDescent="0.25">
      <c r="A1850" s="77"/>
      <c r="B1850" s="80"/>
      <c r="C1850" s="22"/>
      <c r="D1850" s="22"/>
      <c r="E1850" s="21"/>
      <c r="F1850" s="21"/>
      <c r="G1850" s="11"/>
      <c r="I1850" s="9"/>
      <c r="L1850" s="1"/>
      <c r="M1850" s="112"/>
      <c r="N1850" s="112"/>
      <c r="O1850" s="112"/>
      <c r="P1850" s="113"/>
      <c r="Q1850" s="112"/>
      <c r="R1850" s="114"/>
      <c r="S1850" s="113"/>
      <c r="T1850" s="112"/>
      <c r="U1850" s="114"/>
      <c r="V1850" s="113"/>
      <c r="W1850" s="112"/>
      <c r="X1850" s="113"/>
    </row>
    <row r="1851" spans="1:24" x14ac:dyDescent="0.25">
      <c r="A1851" s="77"/>
      <c r="B1851" s="80"/>
      <c r="C1851" s="22"/>
      <c r="D1851" s="22"/>
      <c r="E1851" s="21"/>
      <c r="F1851" s="21"/>
      <c r="G1851" s="11"/>
      <c r="I1851" s="9"/>
      <c r="L1851" s="1"/>
      <c r="M1851" s="112"/>
      <c r="N1851" s="112"/>
      <c r="O1851" s="112"/>
      <c r="P1851" s="113"/>
      <c r="Q1851" s="112"/>
      <c r="R1851" s="114"/>
      <c r="S1851" s="113"/>
      <c r="T1851" s="112"/>
      <c r="U1851" s="114"/>
      <c r="V1851" s="113"/>
      <c r="W1851" s="112"/>
      <c r="X1851" s="113"/>
    </row>
    <row r="1852" spans="1:24" x14ac:dyDescent="0.25">
      <c r="A1852" s="77"/>
      <c r="B1852" s="80"/>
      <c r="C1852" s="22"/>
      <c r="D1852" s="22"/>
      <c r="E1852" s="21"/>
      <c r="F1852" s="21"/>
      <c r="G1852" s="11"/>
      <c r="I1852" s="9"/>
      <c r="L1852" s="1"/>
      <c r="M1852" s="112"/>
      <c r="N1852" s="112"/>
      <c r="O1852" s="112"/>
      <c r="P1852" s="113"/>
      <c r="Q1852" s="112"/>
      <c r="R1852" s="114"/>
      <c r="S1852" s="113"/>
      <c r="T1852" s="112"/>
      <c r="U1852" s="114"/>
      <c r="V1852" s="113"/>
      <c r="W1852" s="112"/>
      <c r="X1852" s="113"/>
    </row>
    <row r="1853" spans="1:24" x14ac:dyDescent="0.25">
      <c r="A1853" s="77"/>
      <c r="B1853" s="80"/>
      <c r="C1853" s="22"/>
      <c r="D1853" s="22"/>
      <c r="E1853" s="21"/>
      <c r="F1853" s="21"/>
      <c r="G1853" s="11"/>
      <c r="I1853" s="9"/>
      <c r="L1853" s="1"/>
      <c r="M1853" s="112"/>
      <c r="N1853" s="112"/>
      <c r="O1853" s="112"/>
      <c r="P1853" s="113"/>
      <c r="Q1853" s="112"/>
      <c r="R1853" s="114"/>
      <c r="S1853" s="113"/>
      <c r="T1853" s="112"/>
      <c r="U1853" s="114"/>
      <c r="V1853" s="113"/>
      <c r="W1853" s="112"/>
      <c r="X1853" s="113"/>
    </row>
    <row r="1854" spans="1:24" x14ac:dyDescent="0.25">
      <c r="A1854" s="77"/>
      <c r="B1854" s="80"/>
      <c r="C1854" s="22"/>
      <c r="D1854" s="22"/>
      <c r="E1854" s="21"/>
      <c r="F1854" s="21"/>
      <c r="G1854" s="11"/>
      <c r="I1854" s="9"/>
      <c r="L1854" s="1"/>
      <c r="M1854" s="112"/>
      <c r="N1854" s="112"/>
      <c r="O1854" s="112"/>
      <c r="P1854" s="113"/>
      <c r="Q1854" s="112"/>
      <c r="R1854" s="114"/>
      <c r="S1854" s="113"/>
      <c r="T1854" s="112"/>
      <c r="U1854" s="114"/>
      <c r="V1854" s="113"/>
      <c r="W1854" s="112"/>
      <c r="X1854" s="113"/>
    </row>
    <row r="1855" spans="1:24" x14ac:dyDescent="0.25">
      <c r="A1855" s="77"/>
      <c r="B1855" s="80"/>
      <c r="C1855" s="22"/>
      <c r="D1855" s="22"/>
      <c r="E1855" s="21"/>
      <c r="F1855" s="21"/>
      <c r="G1855" s="11"/>
      <c r="I1855" s="9"/>
      <c r="L1855" s="1"/>
      <c r="M1855" s="112"/>
      <c r="N1855" s="112"/>
      <c r="O1855" s="112"/>
      <c r="P1855" s="113"/>
      <c r="Q1855" s="112"/>
      <c r="R1855" s="114"/>
      <c r="S1855" s="113"/>
      <c r="T1855" s="112"/>
      <c r="U1855" s="114"/>
      <c r="V1855" s="113"/>
      <c r="W1855" s="112"/>
      <c r="X1855" s="113"/>
    </row>
    <row r="1856" spans="1:24" x14ac:dyDescent="0.25">
      <c r="A1856" s="77"/>
      <c r="B1856" s="80"/>
      <c r="C1856" s="22"/>
      <c r="D1856" s="22"/>
      <c r="E1856" s="21"/>
      <c r="F1856" s="21"/>
      <c r="G1856" s="11"/>
      <c r="I1856" s="9"/>
      <c r="L1856" s="1"/>
      <c r="M1856" s="112"/>
      <c r="N1856" s="112"/>
      <c r="O1856" s="112"/>
      <c r="P1856" s="113"/>
      <c r="Q1856" s="112"/>
      <c r="R1856" s="114"/>
      <c r="S1856" s="113"/>
      <c r="T1856" s="112"/>
      <c r="U1856" s="114"/>
      <c r="V1856" s="113"/>
      <c r="W1856" s="112"/>
      <c r="X1856" s="113"/>
    </row>
    <row r="1857" spans="1:24" x14ac:dyDescent="0.25">
      <c r="A1857" s="77"/>
      <c r="B1857" s="80"/>
      <c r="C1857" s="22"/>
      <c r="D1857" s="22"/>
      <c r="E1857" s="21"/>
      <c r="F1857" s="21"/>
      <c r="G1857" s="11"/>
      <c r="I1857" s="9"/>
      <c r="L1857" s="1"/>
      <c r="M1857" s="112"/>
      <c r="N1857" s="112"/>
      <c r="O1857" s="112"/>
      <c r="P1857" s="113"/>
      <c r="Q1857" s="112"/>
      <c r="R1857" s="114"/>
      <c r="S1857" s="113"/>
      <c r="T1857" s="112"/>
      <c r="U1857" s="114"/>
      <c r="V1857" s="113"/>
      <c r="W1857" s="112"/>
      <c r="X1857" s="113"/>
    </row>
    <row r="1858" spans="1:24" x14ac:dyDescent="0.25">
      <c r="A1858" s="77"/>
      <c r="B1858" s="80"/>
      <c r="C1858" s="22"/>
      <c r="D1858" s="22"/>
      <c r="E1858" s="21"/>
      <c r="F1858" s="21"/>
      <c r="G1858" s="11"/>
      <c r="I1858" s="9"/>
      <c r="L1858" s="1"/>
      <c r="M1858" s="112"/>
      <c r="N1858" s="112"/>
      <c r="O1858" s="112"/>
      <c r="P1858" s="113"/>
      <c r="Q1858" s="112"/>
      <c r="R1858" s="114"/>
      <c r="S1858" s="113"/>
      <c r="T1858" s="112"/>
      <c r="U1858" s="114"/>
      <c r="V1858" s="113"/>
      <c r="W1858" s="112"/>
      <c r="X1858" s="113"/>
    </row>
    <row r="1859" spans="1:24" x14ac:dyDescent="0.25">
      <c r="A1859" s="77"/>
      <c r="B1859" s="80"/>
      <c r="C1859" s="22"/>
      <c r="D1859" s="22"/>
      <c r="E1859" s="21"/>
      <c r="F1859" s="21"/>
      <c r="G1859" s="11"/>
      <c r="I1859" s="9"/>
      <c r="L1859" s="1"/>
      <c r="M1859" s="112"/>
      <c r="N1859" s="112"/>
      <c r="O1859" s="112"/>
      <c r="P1859" s="113"/>
      <c r="Q1859" s="112"/>
      <c r="R1859" s="114"/>
      <c r="S1859" s="113"/>
      <c r="T1859" s="112"/>
      <c r="U1859" s="114"/>
      <c r="V1859" s="113"/>
      <c r="W1859" s="112"/>
      <c r="X1859" s="113"/>
    </row>
    <row r="1860" spans="1:24" x14ac:dyDescent="0.25">
      <c r="A1860" s="77"/>
      <c r="B1860" s="80"/>
      <c r="C1860" s="22"/>
      <c r="D1860" s="22"/>
      <c r="E1860" s="21"/>
      <c r="F1860" s="21"/>
      <c r="G1860" s="11"/>
      <c r="I1860" s="9"/>
      <c r="L1860" s="1"/>
      <c r="M1860" s="112"/>
      <c r="N1860" s="112"/>
      <c r="O1860" s="112"/>
      <c r="P1860" s="113"/>
      <c r="Q1860" s="112"/>
      <c r="R1860" s="114"/>
      <c r="S1860" s="113"/>
      <c r="T1860" s="112"/>
      <c r="U1860" s="114"/>
      <c r="V1860" s="113"/>
      <c r="W1860" s="112"/>
      <c r="X1860" s="113"/>
    </row>
    <row r="1861" spans="1:24" x14ac:dyDescent="0.25">
      <c r="A1861" s="77"/>
      <c r="B1861" s="80"/>
      <c r="C1861" s="22"/>
      <c r="D1861" s="22"/>
      <c r="E1861" s="21"/>
      <c r="F1861" s="21"/>
      <c r="G1861" s="11"/>
      <c r="I1861" s="9"/>
      <c r="L1861" s="1"/>
      <c r="M1861" s="112"/>
      <c r="N1861" s="112"/>
      <c r="O1861" s="112"/>
      <c r="P1861" s="113"/>
      <c r="Q1861" s="112"/>
      <c r="R1861" s="114"/>
      <c r="S1861" s="113"/>
      <c r="T1861" s="112"/>
      <c r="U1861" s="114"/>
      <c r="V1861" s="113"/>
      <c r="W1861" s="112"/>
      <c r="X1861" s="113"/>
    </row>
    <row r="1862" spans="1:24" x14ac:dyDescent="0.25">
      <c r="A1862" s="77"/>
      <c r="B1862" s="80"/>
      <c r="C1862" s="22"/>
      <c r="D1862" s="22"/>
      <c r="E1862" s="21"/>
      <c r="F1862" s="21"/>
      <c r="G1862" s="11"/>
      <c r="I1862" s="9"/>
      <c r="L1862" s="1"/>
      <c r="M1862" s="112"/>
      <c r="N1862" s="112"/>
      <c r="O1862" s="112"/>
      <c r="P1862" s="113"/>
      <c r="Q1862" s="112"/>
      <c r="R1862" s="114"/>
      <c r="S1862" s="113"/>
      <c r="T1862" s="112"/>
      <c r="U1862" s="114"/>
      <c r="V1862" s="113"/>
      <c r="W1862" s="112"/>
      <c r="X1862" s="113"/>
    </row>
    <row r="1863" spans="1:24" x14ac:dyDescent="0.25">
      <c r="A1863" s="77"/>
      <c r="B1863" s="80"/>
      <c r="C1863" s="22"/>
      <c r="D1863" s="22"/>
      <c r="E1863" s="21"/>
      <c r="F1863" s="21"/>
      <c r="G1863" s="11"/>
      <c r="I1863" s="9"/>
      <c r="L1863" s="1"/>
      <c r="M1863" s="112"/>
      <c r="N1863" s="112"/>
      <c r="O1863" s="112"/>
      <c r="P1863" s="113"/>
      <c r="Q1863" s="112"/>
      <c r="R1863" s="114"/>
      <c r="S1863" s="113"/>
      <c r="T1863" s="112"/>
      <c r="U1863" s="114"/>
      <c r="V1863" s="113"/>
      <c r="W1863" s="112"/>
      <c r="X1863" s="113"/>
    </row>
    <row r="1864" spans="1:24" x14ac:dyDescent="0.25">
      <c r="A1864" s="77"/>
      <c r="B1864" s="80"/>
      <c r="C1864" s="22"/>
      <c r="D1864" s="22"/>
      <c r="E1864" s="21"/>
      <c r="F1864" s="21"/>
      <c r="G1864" s="11"/>
      <c r="I1864" s="9"/>
      <c r="L1864" s="1"/>
      <c r="M1864" s="112"/>
      <c r="N1864" s="112"/>
      <c r="O1864" s="112"/>
      <c r="P1864" s="113"/>
      <c r="Q1864" s="112"/>
      <c r="R1864" s="114"/>
      <c r="S1864" s="113"/>
      <c r="T1864" s="112"/>
      <c r="U1864" s="114"/>
      <c r="V1864" s="113"/>
      <c r="W1864" s="112"/>
      <c r="X1864" s="113"/>
    </row>
    <row r="1865" spans="1:24" x14ac:dyDescent="0.25">
      <c r="A1865" s="77"/>
      <c r="B1865" s="80"/>
      <c r="C1865" s="22"/>
      <c r="D1865" s="22"/>
      <c r="E1865" s="21"/>
      <c r="F1865" s="21"/>
      <c r="G1865" s="11"/>
      <c r="I1865" s="9"/>
      <c r="L1865" s="1"/>
      <c r="M1865" s="112"/>
      <c r="N1865" s="112"/>
      <c r="O1865" s="112"/>
      <c r="P1865" s="113"/>
      <c r="Q1865" s="112"/>
      <c r="R1865" s="114"/>
      <c r="S1865" s="113"/>
      <c r="T1865" s="112"/>
      <c r="U1865" s="114"/>
      <c r="V1865" s="113"/>
      <c r="W1865" s="112"/>
      <c r="X1865" s="113"/>
    </row>
    <row r="1866" spans="1:24" x14ac:dyDescent="0.25">
      <c r="A1866" s="77"/>
      <c r="B1866" s="80"/>
      <c r="C1866" s="22"/>
      <c r="D1866" s="22"/>
      <c r="E1866" s="21"/>
      <c r="F1866" s="21"/>
      <c r="G1866" s="11"/>
      <c r="I1866" s="9"/>
      <c r="L1866" s="1"/>
      <c r="M1866" s="112"/>
      <c r="N1866" s="112"/>
      <c r="O1866" s="112"/>
      <c r="P1866" s="113"/>
      <c r="Q1866" s="112"/>
      <c r="R1866" s="114"/>
      <c r="S1866" s="113"/>
      <c r="T1866" s="112"/>
      <c r="U1866" s="114"/>
      <c r="V1866" s="113"/>
      <c r="W1866" s="112"/>
      <c r="X1866" s="113"/>
    </row>
    <row r="1867" spans="1:24" x14ac:dyDescent="0.25">
      <c r="A1867" s="77"/>
      <c r="B1867" s="80"/>
      <c r="C1867" s="22"/>
      <c r="D1867" s="22"/>
      <c r="E1867" s="21"/>
      <c r="F1867" s="21"/>
      <c r="G1867" s="11"/>
      <c r="I1867" s="9"/>
      <c r="L1867" s="1"/>
      <c r="M1867" s="112"/>
      <c r="N1867" s="112"/>
      <c r="O1867" s="112"/>
      <c r="P1867" s="113"/>
      <c r="Q1867" s="112"/>
      <c r="R1867" s="114"/>
      <c r="S1867" s="113"/>
      <c r="T1867" s="112"/>
      <c r="U1867" s="114"/>
      <c r="V1867" s="113"/>
      <c r="W1867" s="112"/>
      <c r="X1867" s="113"/>
    </row>
    <row r="1868" spans="1:24" x14ac:dyDescent="0.25">
      <c r="A1868" s="77"/>
      <c r="B1868" s="80"/>
      <c r="C1868" s="22"/>
      <c r="D1868" s="22"/>
      <c r="E1868" s="21"/>
      <c r="F1868" s="21"/>
      <c r="G1868" s="11"/>
      <c r="I1868" s="9"/>
      <c r="L1868" s="1"/>
      <c r="M1868" s="112"/>
      <c r="N1868" s="112"/>
      <c r="O1868" s="112"/>
      <c r="P1868" s="113"/>
      <c r="Q1868" s="112"/>
      <c r="R1868" s="114"/>
      <c r="S1868" s="113"/>
      <c r="T1868" s="112"/>
      <c r="U1868" s="114"/>
      <c r="V1868" s="113"/>
      <c r="W1868" s="112"/>
      <c r="X1868" s="113"/>
    </row>
    <row r="1869" spans="1:24" x14ac:dyDescent="0.25">
      <c r="A1869" s="77"/>
      <c r="B1869" s="80"/>
      <c r="C1869" s="22"/>
      <c r="D1869" s="22"/>
      <c r="E1869" s="21"/>
      <c r="F1869" s="21"/>
      <c r="G1869" s="11"/>
      <c r="I1869" s="9"/>
      <c r="L1869" s="1"/>
      <c r="M1869" s="112"/>
      <c r="N1869" s="112"/>
      <c r="O1869" s="112"/>
      <c r="P1869" s="113"/>
      <c r="Q1869" s="112"/>
      <c r="R1869" s="114"/>
      <c r="S1869" s="113"/>
      <c r="T1869" s="112"/>
      <c r="U1869" s="114"/>
      <c r="V1869" s="113"/>
      <c r="W1869" s="112"/>
      <c r="X1869" s="113"/>
    </row>
    <row r="1870" spans="1:24" x14ac:dyDescent="0.25">
      <c r="A1870" s="77"/>
      <c r="B1870" s="80"/>
      <c r="C1870" s="22"/>
      <c r="D1870" s="22"/>
      <c r="E1870" s="21"/>
      <c r="F1870" s="21"/>
      <c r="G1870" s="11"/>
      <c r="I1870" s="9"/>
      <c r="L1870" s="1"/>
      <c r="M1870" s="112"/>
      <c r="N1870" s="112"/>
      <c r="O1870" s="112"/>
      <c r="P1870" s="113"/>
      <c r="Q1870" s="112"/>
      <c r="R1870" s="114"/>
      <c r="S1870" s="113"/>
      <c r="T1870" s="112"/>
      <c r="U1870" s="114"/>
      <c r="V1870" s="113"/>
      <c r="W1870" s="112"/>
      <c r="X1870" s="113"/>
    </row>
    <row r="1871" spans="1:24" x14ac:dyDescent="0.25">
      <c r="A1871" s="77"/>
      <c r="B1871" s="80"/>
      <c r="C1871" s="22"/>
      <c r="D1871" s="22"/>
      <c r="E1871" s="21"/>
      <c r="F1871" s="21"/>
      <c r="G1871" s="11"/>
      <c r="I1871" s="9"/>
      <c r="L1871" s="1"/>
      <c r="M1871" s="112"/>
      <c r="N1871" s="112"/>
      <c r="O1871" s="112"/>
      <c r="P1871" s="113"/>
      <c r="Q1871" s="112"/>
      <c r="R1871" s="114"/>
      <c r="S1871" s="113"/>
      <c r="T1871" s="112"/>
      <c r="U1871" s="114"/>
      <c r="V1871" s="113"/>
      <c r="W1871" s="112"/>
      <c r="X1871" s="113"/>
    </row>
    <row r="1872" spans="1:24" x14ac:dyDescent="0.25">
      <c r="A1872" s="77"/>
      <c r="B1872" s="80"/>
      <c r="C1872" s="22"/>
      <c r="D1872" s="22"/>
      <c r="E1872" s="21"/>
      <c r="F1872" s="21"/>
      <c r="G1872" s="11"/>
      <c r="I1872" s="9"/>
      <c r="L1872" s="1"/>
      <c r="M1872" s="112"/>
      <c r="N1872" s="112"/>
      <c r="O1872" s="112"/>
      <c r="P1872" s="113"/>
      <c r="Q1872" s="112"/>
      <c r="R1872" s="114"/>
      <c r="S1872" s="113"/>
      <c r="T1872" s="112"/>
      <c r="U1872" s="114"/>
      <c r="V1872" s="113"/>
      <c r="W1872" s="112"/>
      <c r="X1872" s="113"/>
    </row>
    <row r="1873" spans="1:24" x14ac:dyDescent="0.25">
      <c r="A1873" s="77"/>
      <c r="B1873" s="80"/>
      <c r="C1873" s="22"/>
      <c r="D1873" s="22"/>
      <c r="E1873" s="21"/>
      <c r="F1873" s="21"/>
      <c r="G1873" s="11"/>
      <c r="I1873" s="9"/>
      <c r="L1873" s="1"/>
      <c r="M1873" s="112"/>
      <c r="N1873" s="112"/>
      <c r="O1873" s="112"/>
      <c r="P1873" s="113"/>
      <c r="Q1873" s="112"/>
      <c r="R1873" s="114"/>
      <c r="S1873" s="113"/>
      <c r="T1873" s="112"/>
      <c r="U1873" s="114"/>
      <c r="V1873" s="113"/>
      <c r="W1873" s="112"/>
      <c r="X1873" s="113"/>
    </row>
    <row r="1874" spans="1:24" x14ac:dyDescent="0.25">
      <c r="A1874" s="77"/>
      <c r="B1874" s="80"/>
      <c r="C1874" s="22"/>
      <c r="D1874" s="22"/>
      <c r="E1874" s="21"/>
      <c r="F1874" s="21"/>
      <c r="G1874" s="11"/>
      <c r="I1874" s="9"/>
      <c r="L1874" s="1"/>
      <c r="M1874" s="112"/>
      <c r="N1874" s="112"/>
      <c r="O1874" s="112"/>
      <c r="P1874" s="113"/>
      <c r="Q1874" s="112"/>
      <c r="R1874" s="114"/>
      <c r="S1874" s="113"/>
      <c r="T1874" s="112"/>
      <c r="U1874" s="114"/>
      <c r="V1874" s="113"/>
      <c r="W1874" s="112"/>
      <c r="X1874" s="113"/>
    </row>
    <row r="1875" spans="1:24" x14ac:dyDescent="0.25">
      <c r="A1875" s="77"/>
      <c r="B1875" s="80"/>
      <c r="C1875" s="22"/>
      <c r="D1875" s="22"/>
      <c r="E1875" s="21"/>
      <c r="F1875" s="21"/>
      <c r="G1875" s="11"/>
      <c r="I1875" s="9"/>
      <c r="L1875" s="1"/>
      <c r="M1875" s="112"/>
      <c r="N1875" s="112"/>
      <c r="O1875" s="112"/>
      <c r="P1875" s="113"/>
      <c r="Q1875" s="112"/>
      <c r="R1875" s="114"/>
      <c r="S1875" s="113"/>
      <c r="T1875" s="112"/>
      <c r="U1875" s="114"/>
      <c r="V1875" s="113"/>
      <c r="W1875" s="112"/>
      <c r="X1875" s="113"/>
    </row>
    <row r="1876" spans="1:24" x14ac:dyDescent="0.25">
      <c r="A1876" s="77"/>
      <c r="B1876" s="80"/>
      <c r="C1876" s="22"/>
      <c r="D1876" s="22"/>
      <c r="E1876" s="21"/>
      <c r="F1876" s="21"/>
      <c r="G1876" s="11"/>
      <c r="I1876" s="9"/>
      <c r="L1876" s="1"/>
      <c r="M1876" s="112"/>
      <c r="N1876" s="112"/>
      <c r="O1876" s="112"/>
      <c r="P1876" s="113"/>
      <c r="Q1876" s="112"/>
      <c r="R1876" s="114"/>
      <c r="S1876" s="113"/>
      <c r="T1876" s="112"/>
      <c r="U1876" s="114"/>
      <c r="V1876" s="113"/>
      <c r="W1876" s="112"/>
      <c r="X1876" s="113"/>
    </row>
    <row r="1877" spans="1:24" x14ac:dyDescent="0.25">
      <c r="A1877" s="77"/>
      <c r="B1877" s="80"/>
      <c r="C1877" s="22"/>
      <c r="D1877" s="22"/>
      <c r="E1877" s="21"/>
      <c r="F1877" s="21"/>
      <c r="G1877" s="11"/>
      <c r="I1877" s="9"/>
      <c r="L1877" s="1"/>
      <c r="M1877" s="112"/>
      <c r="N1877" s="112"/>
      <c r="O1877" s="112"/>
      <c r="P1877" s="113"/>
      <c r="Q1877" s="112"/>
      <c r="R1877" s="114"/>
      <c r="S1877" s="113"/>
      <c r="T1877" s="112"/>
      <c r="U1877" s="114"/>
      <c r="V1877" s="113"/>
      <c r="W1877" s="112"/>
      <c r="X1877" s="113"/>
    </row>
    <row r="1878" spans="1:24" x14ac:dyDescent="0.25">
      <c r="A1878" s="77"/>
      <c r="B1878" s="80"/>
      <c r="C1878" s="22"/>
      <c r="D1878" s="22"/>
      <c r="E1878" s="21"/>
      <c r="F1878" s="21"/>
      <c r="G1878" s="11"/>
      <c r="I1878" s="9"/>
      <c r="L1878" s="1"/>
      <c r="M1878" s="112"/>
      <c r="N1878" s="112"/>
      <c r="O1878" s="112"/>
      <c r="P1878" s="113"/>
      <c r="Q1878" s="112"/>
      <c r="R1878" s="114"/>
      <c r="S1878" s="113"/>
      <c r="T1878" s="112"/>
      <c r="U1878" s="114"/>
      <c r="V1878" s="113"/>
      <c r="W1878" s="112"/>
      <c r="X1878" s="113"/>
    </row>
    <row r="1879" spans="1:24" x14ac:dyDescent="0.25">
      <c r="A1879" s="77"/>
      <c r="B1879" s="80"/>
      <c r="C1879" s="22"/>
      <c r="D1879" s="22"/>
      <c r="E1879" s="21"/>
      <c r="F1879" s="21"/>
      <c r="G1879" s="11"/>
      <c r="I1879" s="9"/>
      <c r="L1879" s="1"/>
      <c r="M1879" s="112"/>
      <c r="N1879" s="112"/>
      <c r="O1879" s="112"/>
      <c r="P1879" s="113"/>
      <c r="Q1879" s="112"/>
      <c r="R1879" s="114"/>
      <c r="S1879" s="113"/>
      <c r="T1879" s="112"/>
      <c r="U1879" s="114"/>
      <c r="V1879" s="113"/>
      <c r="W1879" s="112"/>
      <c r="X1879" s="113"/>
    </row>
    <row r="1880" spans="1:24" x14ac:dyDescent="0.25">
      <c r="A1880" s="77"/>
      <c r="B1880" s="80"/>
      <c r="C1880" s="22"/>
      <c r="D1880" s="22"/>
      <c r="E1880" s="21"/>
      <c r="F1880" s="21"/>
      <c r="G1880" s="11"/>
      <c r="I1880" s="9"/>
      <c r="L1880" s="1"/>
      <c r="M1880" s="112"/>
      <c r="N1880" s="112"/>
      <c r="O1880" s="112"/>
      <c r="P1880" s="113"/>
      <c r="Q1880" s="112"/>
      <c r="R1880" s="114"/>
      <c r="S1880" s="113"/>
      <c r="T1880" s="112"/>
      <c r="U1880" s="114"/>
      <c r="V1880" s="113"/>
      <c r="W1880" s="112"/>
      <c r="X1880" s="113"/>
    </row>
    <row r="1881" spans="1:24" x14ac:dyDescent="0.25">
      <c r="A1881" s="77"/>
      <c r="B1881" s="80"/>
      <c r="C1881" s="22"/>
      <c r="D1881" s="22"/>
      <c r="E1881" s="21"/>
      <c r="F1881" s="21"/>
      <c r="G1881" s="11"/>
      <c r="I1881" s="9"/>
      <c r="L1881" s="1"/>
      <c r="M1881" s="112"/>
      <c r="N1881" s="112"/>
      <c r="O1881" s="112"/>
      <c r="P1881" s="113"/>
      <c r="Q1881" s="112"/>
      <c r="R1881" s="114"/>
      <c r="S1881" s="113"/>
      <c r="T1881" s="112"/>
      <c r="U1881" s="114"/>
      <c r="V1881" s="113"/>
      <c r="W1881" s="112"/>
      <c r="X1881" s="113"/>
    </row>
    <row r="1882" spans="1:24" x14ac:dyDescent="0.25">
      <c r="A1882" s="77"/>
      <c r="B1882" s="80"/>
      <c r="C1882" s="22"/>
      <c r="D1882" s="22"/>
      <c r="E1882" s="21"/>
      <c r="F1882" s="21"/>
      <c r="G1882" s="11"/>
      <c r="I1882" s="9"/>
      <c r="L1882" s="1"/>
      <c r="M1882" s="112"/>
      <c r="N1882" s="112"/>
      <c r="O1882" s="112"/>
      <c r="P1882" s="113"/>
      <c r="Q1882" s="112"/>
      <c r="R1882" s="114"/>
      <c r="S1882" s="113"/>
      <c r="T1882" s="112"/>
      <c r="U1882" s="114"/>
      <c r="V1882" s="113"/>
      <c r="W1882" s="112"/>
      <c r="X1882" s="113"/>
    </row>
    <row r="1883" spans="1:24" x14ac:dyDescent="0.25">
      <c r="A1883" s="77"/>
      <c r="B1883" s="80"/>
      <c r="C1883" s="22"/>
      <c r="D1883" s="22"/>
      <c r="E1883" s="21"/>
      <c r="F1883" s="21"/>
      <c r="G1883" s="11"/>
      <c r="I1883" s="9"/>
      <c r="L1883" s="1"/>
      <c r="M1883" s="112"/>
      <c r="N1883" s="112"/>
      <c r="O1883" s="112"/>
      <c r="P1883" s="113"/>
      <c r="Q1883" s="112"/>
      <c r="R1883" s="114"/>
      <c r="S1883" s="113"/>
      <c r="T1883" s="112"/>
      <c r="U1883" s="114"/>
      <c r="V1883" s="113"/>
      <c r="W1883" s="112"/>
      <c r="X1883" s="113"/>
    </row>
    <row r="1884" spans="1:24" x14ac:dyDescent="0.25">
      <c r="A1884" s="77"/>
      <c r="B1884" s="80"/>
      <c r="C1884" s="22"/>
      <c r="D1884" s="22"/>
      <c r="E1884" s="21"/>
      <c r="F1884" s="21"/>
      <c r="G1884" s="11"/>
      <c r="I1884" s="9"/>
      <c r="L1884" s="1"/>
      <c r="M1884" s="112"/>
      <c r="N1884" s="112"/>
      <c r="O1884" s="112"/>
      <c r="P1884" s="113"/>
      <c r="Q1884" s="112"/>
      <c r="R1884" s="114"/>
      <c r="S1884" s="113"/>
      <c r="T1884" s="112"/>
      <c r="U1884" s="114"/>
      <c r="V1884" s="113"/>
      <c r="W1884" s="112"/>
      <c r="X1884" s="113"/>
    </row>
    <row r="1885" spans="1:24" x14ac:dyDescent="0.25">
      <c r="A1885" s="77"/>
      <c r="B1885" s="80"/>
      <c r="C1885" s="22"/>
      <c r="D1885" s="22"/>
      <c r="E1885" s="21"/>
      <c r="F1885" s="21"/>
      <c r="G1885" s="11"/>
      <c r="I1885" s="9"/>
      <c r="L1885" s="1"/>
      <c r="M1885" s="112"/>
      <c r="N1885" s="112"/>
      <c r="O1885" s="112"/>
      <c r="P1885" s="113"/>
      <c r="Q1885" s="112"/>
      <c r="R1885" s="114"/>
      <c r="S1885" s="113"/>
      <c r="T1885" s="112"/>
      <c r="U1885" s="114"/>
      <c r="V1885" s="113"/>
      <c r="W1885" s="112"/>
      <c r="X1885" s="113"/>
    </row>
    <row r="1886" spans="1:24" x14ac:dyDescent="0.25">
      <c r="A1886" s="77"/>
      <c r="B1886" s="80"/>
      <c r="C1886" s="22"/>
      <c r="D1886" s="22"/>
      <c r="E1886" s="21"/>
      <c r="F1886" s="21"/>
      <c r="G1886" s="11"/>
      <c r="I1886" s="9"/>
      <c r="L1886" s="1"/>
      <c r="M1886" s="112"/>
      <c r="N1886" s="112"/>
      <c r="O1886" s="112"/>
      <c r="P1886" s="113"/>
      <c r="Q1886" s="112"/>
      <c r="R1886" s="114"/>
      <c r="S1886" s="113"/>
      <c r="T1886" s="112"/>
      <c r="U1886" s="114"/>
      <c r="V1886" s="113"/>
      <c r="W1886" s="112"/>
      <c r="X1886" s="113"/>
    </row>
    <row r="1887" spans="1:24" x14ac:dyDescent="0.25">
      <c r="A1887" s="77"/>
      <c r="B1887" s="80"/>
      <c r="C1887" s="22"/>
      <c r="D1887" s="22"/>
      <c r="E1887" s="21"/>
      <c r="F1887" s="21"/>
      <c r="G1887" s="11"/>
      <c r="I1887" s="9"/>
      <c r="L1887" s="1"/>
      <c r="M1887" s="112"/>
      <c r="N1887" s="112"/>
      <c r="O1887" s="112"/>
      <c r="P1887" s="113"/>
      <c r="Q1887" s="112"/>
      <c r="R1887" s="114"/>
      <c r="S1887" s="113"/>
      <c r="T1887" s="112"/>
      <c r="U1887" s="114"/>
      <c r="V1887" s="113"/>
      <c r="W1887" s="112"/>
      <c r="X1887" s="113"/>
    </row>
    <row r="1888" spans="1:24" x14ac:dyDescent="0.25">
      <c r="A1888" s="77"/>
      <c r="B1888" s="80"/>
      <c r="C1888" s="22"/>
      <c r="D1888" s="22"/>
      <c r="E1888" s="21"/>
      <c r="F1888" s="21"/>
      <c r="G1888" s="11"/>
      <c r="I1888" s="9"/>
      <c r="L1888" s="1"/>
      <c r="M1888" s="112"/>
      <c r="N1888" s="112"/>
      <c r="O1888" s="112"/>
      <c r="P1888" s="113"/>
      <c r="Q1888" s="112"/>
      <c r="R1888" s="114"/>
      <c r="S1888" s="113"/>
      <c r="T1888" s="112"/>
      <c r="U1888" s="114"/>
      <c r="V1888" s="113"/>
      <c r="W1888" s="112"/>
      <c r="X1888" s="113"/>
    </row>
    <row r="1889" spans="1:24" x14ac:dyDescent="0.25">
      <c r="A1889" s="77"/>
      <c r="B1889" s="80"/>
      <c r="C1889" s="22"/>
      <c r="D1889" s="22"/>
      <c r="E1889" s="21"/>
      <c r="F1889" s="21"/>
      <c r="G1889" s="11"/>
      <c r="I1889" s="9"/>
      <c r="L1889" s="1"/>
      <c r="M1889" s="112"/>
      <c r="N1889" s="112"/>
      <c r="O1889" s="112"/>
      <c r="P1889" s="113"/>
      <c r="Q1889" s="112"/>
      <c r="R1889" s="114"/>
      <c r="S1889" s="113"/>
      <c r="T1889" s="112"/>
      <c r="U1889" s="114"/>
      <c r="V1889" s="113"/>
      <c r="W1889" s="112"/>
      <c r="X1889" s="113"/>
    </row>
    <row r="1890" spans="1:24" x14ac:dyDescent="0.25">
      <c r="A1890" s="77"/>
      <c r="B1890" s="80"/>
      <c r="C1890" s="22"/>
      <c r="D1890" s="22"/>
      <c r="E1890" s="21"/>
      <c r="F1890" s="21"/>
      <c r="G1890" s="11"/>
      <c r="I1890" s="9"/>
      <c r="L1890" s="1"/>
      <c r="M1890" s="112"/>
      <c r="N1890" s="112"/>
      <c r="O1890" s="112"/>
      <c r="P1890" s="113"/>
      <c r="Q1890" s="112"/>
      <c r="R1890" s="114"/>
      <c r="S1890" s="113"/>
      <c r="T1890" s="112"/>
      <c r="U1890" s="114"/>
      <c r="V1890" s="113"/>
      <c r="W1890" s="112"/>
      <c r="X1890" s="113"/>
    </row>
    <row r="1891" spans="1:24" x14ac:dyDescent="0.25">
      <c r="A1891" s="77"/>
      <c r="B1891" s="80"/>
      <c r="C1891" s="22"/>
      <c r="D1891" s="22"/>
      <c r="E1891" s="21"/>
      <c r="F1891" s="21"/>
      <c r="G1891" s="11"/>
      <c r="I1891" s="9"/>
      <c r="L1891" s="1"/>
      <c r="M1891" s="112"/>
      <c r="N1891" s="112"/>
      <c r="O1891" s="112"/>
      <c r="P1891" s="113"/>
      <c r="Q1891" s="112"/>
      <c r="R1891" s="114"/>
      <c r="S1891" s="113"/>
      <c r="T1891" s="112"/>
      <c r="U1891" s="114"/>
      <c r="V1891" s="113"/>
      <c r="W1891" s="112"/>
      <c r="X1891" s="113"/>
    </row>
    <row r="1892" spans="1:24" x14ac:dyDescent="0.25">
      <c r="A1892" s="77"/>
      <c r="B1892" s="80"/>
      <c r="C1892" s="22"/>
      <c r="D1892" s="22"/>
      <c r="E1892" s="21"/>
      <c r="F1892" s="21"/>
      <c r="G1892" s="11"/>
      <c r="I1892" s="9"/>
      <c r="L1892" s="1"/>
      <c r="M1892" s="112"/>
      <c r="N1892" s="112"/>
      <c r="O1892" s="112"/>
      <c r="P1892" s="113"/>
      <c r="Q1892" s="112"/>
      <c r="R1892" s="114"/>
      <c r="S1892" s="113"/>
      <c r="T1892" s="112"/>
      <c r="U1892" s="114"/>
      <c r="V1892" s="113"/>
      <c r="W1892" s="112"/>
      <c r="X1892" s="113"/>
    </row>
    <row r="1893" spans="1:24" x14ac:dyDescent="0.25">
      <c r="A1893" s="77"/>
      <c r="B1893" s="80"/>
      <c r="C1893" s="22"/>
      <c r="D1893" s="22"/>
      <c r="E1893" s="21"/>
      <c r="F1893" s="21"/>
      <c r="G1893" s="11"/>
      <c r="I1893" s="9"/>
      <c r="L1893" s="1"/>
      <c r="M1893" s="112"/>
      <c r="N1893" s="112"/>
      <c r="O1893" s="112"/>
      <c r="P1893" s="113"/>
      <c r="Q1893" s="112"/>
      <c r="R1893" s="114"/>
      <c r="S1893" s="113"/>
      <c r="T1893" s="112"/>
      <c r="U1893" s="114"/>
      <c r="V1893" s="113"/>
      <c r="W1893" s="112"/>
      <c r="X1893" s="113"/>
    </row>
    <row r="1894" spans="1:24" x14ac:dyDescent="0.25">
      <c r="A1894" s="77"/>
      <c r="B1894" s="80"/>
      <c r="C1894" s="22"/>
      <c r="D1894" s="22"/>
      <c r="E1894" s="21"/>
      <c r="F1894" s="21"/>
      <c r="G1894" s="11"/>
      <c r="I1894" s="9"/>
      <c r="L1894" s="1"/>
      <c r="M1894" s="112"/>
      <c r="N1894" s="112"/>
      <c r="O1894" s="112"/>
      <c r="P1894" s="113"/>
      <c r="Q1894" s="112"/>
      <c r="R1894" s="114"/>
      <c r="S1894" s="113"/>
      <c r="T1894" s="112"/>
      <c r="U1894" s="114"/>
      <c r="V1894" s="113"/>
      <c r="W1894" s="112"/>
      <c r="X1894" s="113"/>
    </row>
    <row r="1895" spans="1:24" x14ac:dyDescent="0.25">
      <c r="A1895" s="77"/>
      <c r="B1895" s="80"/>
      <c r="C1895" s="22"/>
      <c r="D1895" s="22"/>
      <c r="E1895" s="21"/>
      <c r="F1895" s="21"/>
      <c r="G1895" s="11"/>
      <c r="I1895" s="9"/>
      <c r="L1895" s="1"/>
      <c r="M1895" s="112"/>
      <c r="N1895" s="112"/>
      <c r="O1895" s="112"/>
      <c r="P1895" s="113"/>
      <c r="Q1895" s="112"/>
      <c r="R1895" s="114"/>
      <c r="S1895" s="113"/>
      <c r="T1895" s="112"/>
      <c r="U1895" s="114"/>
      <c r="V1895" s="113"/>
      <c r="W1895" s="112"/>
      <c r="X1895" s="113"/>
    </row>
    <row r="1896" spans="1:24" x14ac:dyDescent="0.25">
      <c r="A1896" s="77"/>
      <c r="B1896" s="80"/>
      <c r="C1896" s="22"/>
      <c r="D1896" s="22"/>
      <c r="E1896" s="21"/>
      <c r="F1896" s="21"/>
      <c r="G1896" s="11"/>
      <c r="I1896" s="9"/>
      <c r="L1896" s="1"/>
      <c r="M1896" s="112"/>
      <c r="N1896" s="112"/>
      <c r="O1896" s="112"/>
      <c r="P1896" s="113"/>
      <c r="Q1896" s="112"/>
      <c r="R1896" s="114"/>
      <c r="S1896" s="113"/>
      <c r="T1896" s="112"/>
      <c r="U1896" s="114"/>
      <c r="V1896" s="113"/>
      <c r="W1896" s="112"/>
      <c r="X1896" s="113"/>
    </row>
    <row r="1897" spans="1:24" x14ac:dyDescent="0.25">
      <c r="A1897" s="77"/>
      <c r="B1897" s="80"/>
      <c r="C1897" s="22"/>
      <c r="D1897" s="22"/>
      <c r="E1897" s="21"/>
      <c r="F1897" s="21"/>
      <c r="G1897" s="11"/>
      <c r="I1897" s="9"/>
      <c r="L1897" s="1"/>
      <c r="M1897" s="112"/>
      <c r="N1897" s="112"/>
      <c r="O1897" s="112"/>
      <c r="P1897" s="113"/>
      <c r="Q1897" s="112"/>
      <c r="R1897" s="114"/>
      <c r="S1897" s="113"/>
      <c r="T1897" s="112"/>
      <c r="U1897" s="114"/>
      <c r="V1897" s="113"/>
      <c r="W1897" s="112"/>
      <c r="X1897" s="113"/>
    </row>
    <row r="1898" spans="1:24" x14ac:dyDescent="0.25">
      <c r="A1898" s="77"/>
      <c r="B1898" s="80"/>
      <c r="C1898" s="22"/>
      <c r="D1898" s="22"/>
      <c r="E1898" s="21"/>
      <c r="F1898" s="21"/>
      <c r="G1898" s="11"/>
      <c r="I1898" s="9"/>
      <c r="L1898" s="1"/>
      <c r="M1898" s="112"/>
      <c r="N1898" s="112"/>
      <c r="O1898" s="112"/>
      <c r="P1898" s="113"/>
      <c r="Q1898" s="112"/>
      <c r="R1898" s="114"/>
      <c r="S1898" s="113"/>
      <c r="T1898" s="112"/>
      <c r="U1898" s="114"/>
      <c r="V1898" s="113"/>
      <c r="W1898" s="112"/>
      <c r="X1898" s="113"/>
    </row>
    <row r="1899" spans="1:24" x14ac:dyDescent="0.25">
      <c r="A1899" s="77"/>
      <c r="B1899" s="80"/>
      <c r="C1899" s="22"/>
      <c r="D1899" s="22"/>
      <c r="E1899" s="21"/>
      <c r="F1899" s="21"/>
      <c r="G1899" s="11"/>
      <c r="I1899" s="9"/>
      <c r="L1899" s="1"/>
      <c r="M1899" s="112"/>
      <c r="N1899" s="112"/>
      <c r="O1899" s="112"/>
      <c r="P1899" s="113"/>
      <c r="Q1899" s="112"/>
      <c r="R1899" s="114"/>
      <c r="S1899" s="113"/>
      <c r="T1899" s="112"/>
      <c r="U1899" s="114"/>
      <c r="V1899" s="113"/>
      <c r="W1899" s="112"/>
      <c r="X1899" s="113"/>
    </row>
    <row r="1900" spans="1:24" x14ac:dyDescent="0.25">
      <c r="A1900" s="77"/>
      <c r="B1900" s="80"/>
      <c r="C1900" s="22"/>
      <c r="D1900" s="22"/>
      <c r="E1900" s="21"/>
      <c r="F1900" s="21"/>
      <c r="G1900" s="11"/>
      <c r="I1900" s="9"/>
      <c r="L1900" s="1"/>
      <c r="M1900" s="112"/>
      <c r="N1900" s="112"/>
      <c r="O1900" s="112"/>
      <c r="P1900" s="113"/>
      <c r="Q1900" s="112"/>
      <c r="R1900" s="114"/>
      <c r="S1900" s="113"/>
      <c r="T1900" s="112"/>
      <c r="U1900" s="114"/>
      <c r="V1900" s="113"/>
      <c r="W1900" s="112"/>
      <c r="X1900" s="113"/>
    </row>
    <row r="1901" spans="1:24" x14ac:dyDescent="0.25">
      <c r="A1901" s="77"/>
      <c r="B1901" s="80"/>
      <c r="C1901" s="22"/>
      <c r="D1901" s="22"/>
      <c r="E1901" s="21"/>
      <c r="F1901" s="21"/>
      <c r="G1901" s="11"/>
      <c r="I1901" s="9"/>
      <c r="L1901" s="1"/>
      <c r="M1901" s="112"/>
      <c r="N1901" s="112"/>
      <c r="O1901" s="112"/>
      <c r="P1901" s="113"/>
      <c r="Q1901" s="112"/>
      <c r="R1901" s="114"/>
      <c r="S1901" s="113"/>
      <c r="T1901" s="112"/>
      <c r="U1901" s="114"/>
      <c r="V1901" s="113"/>
      <c r="W1901" s="112"/>
      <c r="X1901" s="113"/>
    </row>
    <row r="1902" spans="1:24" x14ac:dyDescent="0.25">
      <c r="A1902" s="77"/>
      <c r="B1902" s="80"/>
      <c r="C1902" s="22"/>
      <c r="D1902" s="22"/>
      <c r="E1902" s="21"/>
      <c r="F1902" s="21"/>
      <c r="G1902" s="11"/>
      <c r="I1902" s="9"/>
      <c r="L1902" s="1"/>
      <c r="M1902" s="112"/>
      <c r="N1902" s="112"/>
      <c r="O1902" s="112"/>
      <c r="P1902" s="113"/>
      <c r="Q1902" s="112"/>
      <c r="R1902" s="114"/>
      <c r="S1902" s="113"/>
      <c r="T1902" s="112"/>
      <c r="U1902" s="114"/>
      <c r="V1902" s="113"/>
      <c r="W1902" s="112"/>
      <c r="X1902" s="113"/>
    </row>
    <row r="1903" spans="1:24" x14ac:dyDescent="0.25">
      <c r="A1903" s="77"/>
      <c r="B1903" s="80"/>
      <c r="C1903" s="22"/>
      <c r="D1903" s="22"/>
      <c r="E1903" s="21"/>
      <c r="F1903" s="21"/>
      <c r="G1903" s="11"/>
      <c r="I1903" s="9"/>
      <c r="L1903" s="1"/>
      <c r="M1903" s="112"/>
      <c r="N1903" s="112"/>
      <c r="O1903" s="112"/>
      <c r="P1903" s="113"/>
      <c r="Q1903" s="112"/>
      <c r="R1903" s="114"/>
      <c r="S1903" s="113"/>
      <c r="T1903" s="112"/>
      <c r="U1903" s="114"/>
      <c r="V1903" s="113"/>
      <c r="W1903" s="112"/>
      <c r="X1903" s="113"/>
    </row>
    <row r="1904" spans="1:24" x14ac:dyDescent="0.25">
      <c r="A1904" s="77"/>
      <c r="B1904" s="80"/>
      <c r="C1904" s="22"/>
      <c r="D1904" s="22"/>
      <c r="E1904" s="21"/>
      <c r="F1904" s="21"/>
      <c r="G1904" s="11"/>
      <c r="I1904" s="9"/>
      <c r="L1904" s="1"/>
      <c r="M1904" s="112"/>
      <c r="N1904" s="112"/>
      <c r="O1904" s="112"/>
      <c r="P1904" s="113"/>
      <c r="Q1904" s="112"/>
      <c r="R1904" s="114"/>
      <c r="S1904" s="113"/>
      <c r="T1904" s="112"/>
      <c r="U1904" s="114"/>
      <c r="V1904" s="113"/>
      <c r="W1904" s="112"/>
      <c r="X1904" s="113"/>
    </row>
    <row r="1905" spans="1:24" x14ac:dyDescent="0.25">
      <c r="A1905" s="77"/>
      <c r="B1905" s="80"/>
      <c r="C1905" s="22"/>
      <c r="D1905" s="22"/>
      <c r="E1905" s="21"/>
      <c r="F1905" s="21"/>
      <c r="G1905" s="11"/>
      <c r="I1905" s="9"/>
      <c r="L1905" s="1"/>
      <c r="M1905" s="112"/>
      <c r="N1905" s="112"/>
      <c r="O1905" s="112"/>
      <c r="P1905" s="113"/>
      <c r="Q1905" s="112"/>
      <c r="R1905" s="114"/>
      <c r="S1905" s="113"/>
      <c r="T1905" s="112"/>
      <c r="U1905" s="114"/>
      <c r="V1905" s="113"/>
      <c r="W1905" s="112"/>
      <c r="X1905" s="113"/>
    </row>
    <row r="1906" spans="1:24" x14ac:dyDescent="0.25">
      <c r="A1906" s="77"/>
      <c r="B1906" s="80"/>
      <c r="C1906" s="22"/>
      <c r="D1906" s="22"/>
      <c r="E1906" s="21"/>
      <c r="F1906" s="21"/>
      <c r="G1906" s="11"/>
      <c r="I1906" s="9"/>
      <c r="L1906" s="1"/>
      <c r="M1906" s="112"/>
      <c r="N1906" s="112"/>
      <c r="O1906" s="112"/>
      <c r="P1906" s="113"/>
      <c r="Q1906" s="112"/>
      <c r="R1906" s="114"/>
      <c r="S1906" s="113"/>
      <c r="T1906" s="112"/>
      <c r="U1906" s="114"/>
      <c r="V1906" s="113"/>
      <c r="W1906" s="112"/>
      <c r="X1906" s="113"/>
    </row>
    <row r="1907" spans="1:24" x14ac:dyDescent="0.25">
      <c r="A1907" s="77"/>
      <c r="B1907" s="80"/>
      <c r="C1907" s="22"/>
      <c r="D1907" s="22"/>
      <c r="E1907" s="21"/>
      <c r="F1907" s="21"/>
      <c r="G1907" s="11"/>
      <c r="I1907" s="9"/>
      <c r="L1907" s="1"/>
      <c r="M1907" s="112"/>
      <c r="N1907" s="112"/>
      <c r="O1907" s="112"/>
      <c r="P1907" s="113"/>
      <c r="Q1907" s="112"/>
      <c r="R1907" s="114"/>
      <c r="S1907" s="113"/>
      <c r="T1907" s="112"/>
      <c r="U1907" s="114"/>
      <c r="V1907" s="113"/>
      <c r="W1907" s="112"/>
      <c r="X1907" s="113"/>
    </row>
    <row r="1908" spans="1:24" x14ac:dyDescent="0.25">
      <c r="A1908" s="77"/>
      <c r="B1908" s="80"/>
      <c r="C1908" s="22"/>
      <c r="D1908" s="22"/>
      <c r="E1908" s="21"/>
      <c r="F1908" s="21"/>
      <c r="G1908" s="11"/>
      <c r="I1908" s="9"/>
      <c r="L1908" s="1"/>
      <c r="M1908" s="112"/>
      <c r="N1908" s="112"/>
      <c r="O1908" s="112"/>
      <c r="P1908" s="113"/>
      <c r="Q1908" s="112"/>
      <c r="R1908" s="114"/>
      <c r="S1908" s="113"/>
      <c r="T1908" s="112"/>
      <c r="U1908" s="114"/>
      <c r="V1908" s="113"/>
      <c r="W1908" s="112"/>
      <c r="X1908" s="113"/>
    </row>
    <row r="1909" spans="1:24" x14ac:dyDescent="0.25">
      <c r="A1909" s="77"/>
      <c r="B1909" s="80"/>
      <c r="C1909" s="22"/>
      <c r="D1909" s="22"/>
      <c r="E1909" s="21"/>
      <c r="F1909" s="21"/>
      <c r="G1909" s="11"/>
      <c r="I1909" s="9"/>
      <c r="L1909" s="1"/>
      <c r="M1909" s="112"/>
      <c r="N1909" s="112"/>
      <c r="O1909" s="112"/>
      <c r="P1909" s="113"/>
      <c r="Q1909" s="112"/>
      <c r="R1909" s="114"/>
      <c r="S1909" s="113"/>
      <c r="T1909" s="112"/>
      <c r="U1909" s="114"/>
      <c r="V1909" s="113"/>
      <c r="W1909" s="112"/>
      <c r="X1909" s="113"/>
    </row>
    <row r="1910" spans="1:24" x14ac:dyDescent="0.25">
      <c r="A1910" s="77"/>
      <c r="B1910" s="80"/>
      <c r="C1910" s="22"/>
      <c r="D1910" s="22"/>
      <c r="E1910" s="21"/>
      <c r="F1910" s="21"/>
      <c r="G1910" s="11"/>
      <c r="I1910" s="9"/>
      <c r="L1910" s="1"/>
      <c r="M1910" s="112"/>
      <c r="N1910" s="112"/>
      <c r="O1910" s="112"/>
      <c r="P1910" s="113"/>
      <c r="Q1910" s="112"/>
      <c r="R1910" s="114"/>
      <c r="S1910" s="113"/>
      <c r="T1910" s="112"/>
      <c r="U1910" s="114"/>
      <c r="V1910" s="113"/>
      <c r="W1910" s="112"/>
      <c r="X1910" s="113"/>
    </row>
    <row r="1911" spans="1:24" x14ac:dyDescent="0.25">
      <c r="A1911" s="77"/>
      <c r="B1911" s="80"/>
      <c r="C1911" s="22"/>
      <c r="D1911" s="22"/>
      <c r="E1911" s="21"/>
      <c r="F1911" s="21"/>
      <c r="G1911" s="11"/>
      <c r="I1911" s="9"/>
      <c r="L1911" s="1"/>
      <c r="M1911" s="112"/>
      <c r="N1911" s="112"/>
      <c r="O1911" s="112"/>
      <c r="P1911" s="113"/>
      <c r="Q1911" s="112"/>
      <c r="R1911" s="114"/>
      <c r="S1911" s="113"/>
      <c r="T1911" s="112"/>
      <c r="U1911" s="114"/>
      <c r="V1911" s="113"/>
      <c r="W1911" s="112"/>
      <c r="X1911" s="113"/>
    </row>
    <row r="1912" spans="1:24" x14ac:dyDescent="0.25">
      <c r="A1912" s="77"/>
      <c r="B1912" s="80"/>
      <c r="C1912" s="22"/>
      <c r="D1912" s="22"/>
      <c r="E1912" s="21"/>
      <c r="F1912" s="21"/>
      <c r="G1912" s="11"/>
      <c r="I1912" s="9"/>
      <c r="L1912" s="1"/>
      <c r="M1912" s="112"/>
      <c r="N1912" s="112"/>
      <c r="O1912" s="112"/>
      <c r="P1912" s="113"/>
      <c r="Q1912" s="112"/>
      <c r="R1912" s="114"/>
      <c r="S1912" s="113"/>
      <c r="T1912" s="112"/>
      <c r="U1912" s="114"/>
      <c r="V1912" s="113"/>
      <c r="W1912" s="112"/>
      <c r="X1912" s="113"/>
    </row>
    <row r="1913" spans="1:24" x14ac:dyDescent="0.25">
      <c r="A1913" s="77"/>
      <c r="B1913" s="80"/>
      <c r="C1913" s="22"/>
      <c r="D1913" s="22"/>
      <c r="E1913" s="21"/>
      <c r="F1913" s="21"/>
      <c r="G1913" s="11"/>
      <c r="I1913" s="9"/>
      <c r="L1913" s="1"/>
      <c r="M1913" s="112"/>
      <c r="N1913" s="112"/>
      <c r="O1913" s="112"/>
      <c r="P1913" s="113"/>
      <c r="Q1913" s="112"/>
      <c r="R1913" s="114"/>
      <c r="S1913" s="113"/>
      <c r="T1913" s="112"/>
      <c r="U1913" s="114"/>
      <c r="V1913" s="113"/>
      <c r="W1913" s="112"/>
      <c r="X1913" s="113"/>
    </row>
    <row r="1914" spans="1:24" x14ac:dyDescent="0.25">
      <c r="A1914" s="77"/>
      <c r="B1914" s="80"/>
      <c r="C1914" s="22"/>
      <c r="D1914" s="22"/>
      <c r="E1914" s="21"/>
      <c r="F1914" s="21"/>
      <c r="G1914" s="11"/>
      <c r="I1914" s="9"/>
      <c r="L1914" s="1"/>
      <c r="M1914" s="112"/>
      <c r="N1914" s="112"/>
      <c r="O1914" s="112"/>
      <c r="P1914" s="113"/>
      <c r="Q1914" s="112"/>
      <c r="R1914" s="114"/>
      <c r="S1914" s="113"/>
      <c r="T1914" s="112"/>
      <c r="U1914" s="114"/>
      <c r="V1914" s="113"/>
      <c r="W1914" s="112"/>
      <c r="X1914" s="113"/>
    </row>
    <row r="1915" spans="1:24" x14ac:dyDescent="0.25">
      <c r="A1915" s="77"/>
      <c r="B1915" s="80"/>
      <c r="C1915" s="22"/>
      <c r="D1915" s="22"/>
      <c r="E1915" s="21"/>
      <c r="F1915" s="21"/>
      <c r="G1915" s="11"/>
      <c r="I1915" s="9"/>
      <c r="L1915" s="1"/>
      <c r="M1915" s="112"/>
      <c r="N1915" s="112"/>
      <c r="O1915" s="112"/>
      <c r="P1915" s="113"/>
      <c r="Q1915" s="112"/>
      <c r="R1915" s="114"/>
      <c r="S1915" s="113"/>
      <c r="T1915" s="112"/>
      <c r="U1915" s="114"/>
      <c r="V1915" s="113"/>
      <c r="W1915" s="112"/>
      <c r="X1915" s="113"/>
    </row>
    <row r="1916" spans="1:24" x14ac:dyDescent="0.25">
      <c r="A1916" s="77"/>
      <c r="B1916" s="80"/>
      <c r="C1916" s="22"/>
      <c r="D1916" s="22"/>
      <c r="E1916" s="21"/>
      <c r="F1916" s="21"/>
      <c r="G1916" s="11"/>
      <c r="I1916" s="9"/>
      <c r="L1916" s="1"/>
      <c r="M1916" s="112"/>
      <c r="N1916" s="112"/>
      <c r="O1916" s="112"/>
      <c r="P1916" s="113"/>
      <c r="Q1916" s="112"/>
      <c r="R1916" s="114"/>
      <c r="S1916" s="113"/>
      <c r="T1916" s="112"/>
      <c r="U1916" s="114"/>
      <c r="V1916" s="113"/>
      <c r="W1916" s="112"/>
      <c r="X1916" s="113"/>
    </row>
    <row r="1917" spans="1:24" x14ac:dyDescent="0.25">
      <c r="A1917" s="77"/>
      <c r="B1917" s="80"/>
      <c r="C1917" s="22"/>
      <c r="D1917" s="22"/>
      <c r="E1917" s="21"/>
      <c r="F1917" s="21"/>
      <c r="G1917" s="11"/>
      <c r="I1917" s="9"/>
      <c r="L1917" s="1"/>
      <c r="M1917" s="112"/>
      <c r="N1917" s="112"/>
      <c r="O1917" s="112"/>
      <c r="P1917" s="113"/>
      <c r="Q1917" s="112"/>
      <c r="R1917" s="114"/>
      <c r="S1917" s="113"/>
      <c r="T1917" s="112"/>
      <c r="U1917" s="114"/>
      <c r="V1917" s="113"/>
      <c r="W1917" s="112"/>
      <c r="X1917" s="113"/>
    </row>
    <row r="1918" spans="1:24" x14ac:dyDescent="0.25">
      <c r="A1918" s="77"/>
      <c r="B1918" s="80"/>
      <c r="C1918" s="22"/>
      <c r="D1918" s="22"/>
      <c r="E1918" s="21"/>
      <c r="F1918" s="21"/>
      <c r="G1918" s="11"/>
      <c r="I1918" s="9"/>
      <c r="L1918" s="1"/>
      <c r="M1918" s="112"/>
      <c r="N1918" s="112"/>
      <c r="O1918" s="112"/>
      <c r="P1918" s="113"/>
      <c r="Q1918" s="112"/>
      <c r="R1918" s="114"/>
      <c r="S1918" s="113"/>
      <c r="T1918" s="112"/>
      <c r="U1918" s="114"/>
      <c r="V1918" s="113"/>
      <c r="W1918" s="112"/>
      <c r="X1918" s="113"/>
    </row>
    <row r="1919" spans="1:24" x14ac:dyDescent="0.25">
      <c r="A1919" s="77"/>
      <c r="B1919" s="80"/>
      <c r="C1919" s="22"/>
      <c r="D1919" s="22"/>
      <c r="E1919" s="21"/>
      <c r="F1919" s="21"/>
      <c r="G1919" s="11"/>
      <c r="I1919" s="9"/>
      <c r="L1919" s="1"/>
      <c r="M1919" s="112"/>
      <c r="N1919" s="112"/>
      <c r="O1919" s="112"/>
      <c r="P1919" s="113"/>
      <c r="Q1919" s="112"/>
      <c r="R1919" s="114"/>
      <c r="S1919" s="113"/>
      <c r="T1919" s="112"/>
      <c r="U1919" s="114"/>
      <c r="V1919" s="113"/>
      <c r="W1919" s="112"/>
      <c r="X1919" s="113"/>
    </row>
    <row r="1920" spans="1:24" x14ac:dyDescent="0.25">
      <c r="A1920" s="77"/>
      <c r="B1920" s="80"/>
      <c r="C1920" s="22"/>
      <c r="D1920" s="22"/>
      <c r="E1920" s="21"/>
      <c r="F1920" s="21"/>
      <c r="G1920" s="11"/>
      <c r="I1920" s="9"/>
      <c r="L1920" s="1"/>
      <c r="M1920" s="112"/>
      <c r="N1920" s="112"/>
      <c r="O1920" s="112"/>
      <c r="P1920" s="113"/>
      <c r="Q1920" s="112"/>
      <c r="R1920" s="114"/>
      <c r="S1920" s="113"/>
      <c r="T1920" s="112"/>
      <c r="U1920" s="114"/>
      <c r="V1920" s="113"/>
      <c r="W1920" s="112"/>
      <c r="X1920" s="113"/>
    </row>
    <row r="1921" spans="1:24" x14ac:dyDescent="0.25">
      <c r="A1921" s="77"/>
      <c r="B1921" s="80"/>
      <c r="C1921" s="22"/>
      <c r="D1921" s="22"/>
      <c r="E1921" s="21"/>
      <c r="F1921" s="21"/>
      <c r="G1921" s="11"/>
      <c r="I1921" s="9"/>
      <c r="L1921" s="1"/>
      <c r="M1921" s="112"/>
      <c r="N1921" s="112"/>
      <c r="O1921" s="112"/>
      <c r="P1921" s="113"/>
      <c r="Q1921" s="112"/>
      <c r="R1921" s="114"/>
      <c r="S1921" s="113"/>
      <c r="T1921" s="112"/>
      <c r="U1921" s="114"/>
      <c r="V1921" s="113"/>
      <c r="W1921" s="112"/>
      <c r="X1921" s="113"/>
    </row>
    <row r="1922" spans="1:24" x14ac:dyDescent="0.25">
      <c r="A1922" s="77"/>
      <c r="B1922" s="80"/>
      <c r="C1922" s="22"/>
      <c r="D1922" s="22"/>
      <c r="E1922" s="21"/>
      <c r="F1922" s="21"/>
      <c r="G1922" s="11"/>
      <c r="I1922" s="9"/>
      <c r="L1922" s="1"/>
      <c r="M1922" s="112"/>
      <c r="N1922" s="112"/>
      <c r="O1922" s="112"/>
      <c r="P1922" s="113"/>
      <c r="Q1922" s="112"/>
      <c r="R1922" s="114"/>
      <c r="S1922" s="113"/>
      <c r="T1922" s="112"/>
      <c r="U1922" s="114"/>
      <c r="V1922" s="113"/>
      <c r="W1922" s="112"/>
      <c r="X1922" s="113"/>
    </row>
    <row r="1923" spans="1:24" x14ac:dyDescent="0.25">
      <c r="A1923" s="77"/>
      <c r="B1923" s="80"/>
      <c r="C1923" s="22"/>
      <c r="D1923" s="22"/>
      <c r="E1923" s="21"/>
      <c r="F1923" s="21"/>
      <c r="G1923" s="11"/>
      <c r="I1923" s="9"/>
      <c r="L1923" s="1"/>
      <c r="M1923" s="112"/>
      <c r="N1923" s="112"/>
      <c r="O1923" s="112"/>
      <c r="P1923" s="113"/>
      <c r="Q1923" s="112"/>
      <c r="R1923" s="114"/>
      <c r="S1923" s="113"/>
      <c r="T1923" s="112"/>
      <c r="U1923" s="114"/>
      <c r="V1923" s="113"/>
      <c r="W1923" s="112"/>
      <c r="X1923" s="113"/>
    </row>
    <row r="1924" spans="1:24" x14ac:dyDescent="0.25">
      <c r="A1924" s="77"/>
      <c r="B1924" s="80"/>
      <c r="C1924" s="22"/>
      <c r="D1924" s="22"/>
      <c r="E1924" s="21"/>
      <c r="F1924" s="21"/>
      <c r="G1924" s="11"/>
      <c r="I1924" s="9"/>
      <c r="L1924" s="1"/>
      <c r="M1924" s="112"/>
      <c r="N1924" s="112"/>
      <c r="O1924" s="112"/>
      <c r="P1924" s="113"/>
      <c r="Q1924" s="112"/>
      <c r="R1924" s="114"/>
      <c r="S1924" s="113"/>
      <c r="T1924" s="112"/>
      <c r="U1924" s="114"/>
      <c r="V1924" s="113"/>
      <c r="W1924" s="112"/>
      <c r="X1924" s="113"/>
    </row>
    <row r="1925" spans="1:24" x14ac:dyDescent="0.25">
      <c r="A1925" s="77"/>
      <c r="B1925" s="80"/>
      <c r="C1925" s="22"/>
      <c r="D1925" s="22"/>
      <c r="E1925" s="21"/>
      <c r="F1925" s="21"/>
      <c r="G1925" s="11"/>
      <c r="I1925" s="9"/>
      <c r="L1925" s="1"/>
      <c r="M1925" s="112"/>
      <c r="N1925" s="112"/>
      <c r="O1925" s="112"/>
      <c r="P1925" s="113"/>
      <c r="Q1925" s="112"/>
      <c r="R1925" s="114"/>
      <c r="S1925" s="113"/>
      <c r="T1925" s="112"/>
      <c r="U1925" s="114"/>
      <c r="V1925" s="113"/>
      <c r="W1925" s="112"/>
      <c r="X1925" s="113"/>
    </row>
    <row r="1926" spans="1:24" x14ac:dyDescent="0.25">
      <c r="A1926" s="77"/>
      <c r="B1926" s="80"/>
      <c r="C1926" s="22"/>
      <c r="D1926" s="22"/>
      <c r="E1926" s="21"/>
      <c r="F1926" s="21"/>
      <c r="G1926" s="11"/>
      <c r="I1926" s="9"/>
      <c r="L1926" s="1"/>
      <c r="M1926" s="112"/>
      <c r="N1926" s="112"/>
      <c r="O1926" s="112"/>
      <c r="P1926" s="113"/>
      <c r="Q1926" s="112"/>
      <c r="R1926" s="114"/>
      <c r="S1926" s="113"/>
      <c r="T1926" s="112"/>
      <c r="U1926" s="114"/>
      <c r="V1926" s="113"/>
      <c r="W1926" s="112"/>
      <c r="X1926" s="113"/>
    </row>
    <row r="1927" spans="1:24" x14ac:dyDescent="0.25">
      <c r="A1927" s="77"/>
      <c r="B1927" s="80"/>
      <c r="C1927" s="22"/>
      <c r="D1927" s="22"/>
      <c r="E1927" s="21"/>
      <c r="F1927" s="21"/>
      <c r="G1927" s="11"/>
      <c r="I1927" s="9"/>
      <c r="L1927" s="1"/>
      <c r="M1927" s="112"/>
      <c r="N1927" s="112"/>
      <c r="O1927" s="112"/>
      <c r="P1927" s="113"/>
      <c r="Q1927" s="112"/>
      <c r="R1927" s="114"/>
      <c r="S1927" s="113"/>
      <c r="T1927" s="112"/>
      <c r="U1927" s="114"/>
      <c r="V1927" s="113"/>
      <c r="W1927" s="112"/>
      <c r="X1927" s="113"/>
    </row>
    <row r="1928" spans="1:24" x14ac:dyDescent="0.25">
      <c r="A1928" s="77"/>
      <c r="B1928" s="80"/>
      <c r="C1928" s="22"/>
      <c r="D1928" s="22"/>
      <c r="E1928" s="21"/>
      <c r="F1928" s="21"/>
      <c r="G1928" s="11"/>
      <c r="I1928" s="9"/>
      <c r="L1928" s="1"/>
      <c r="M1928" s="112"/>
      <c r="N1928" s="112"/>
      <c r="O1928" s="112"/>
      <c r="P1928" s="113"/>
      <c r="Q1928" s="112"/>
      <c r="R1928" s="114"/>
      <c r="S1928" s="113"/>
      <c r="T1928" s="112"/>
      <c r="U1928" s="114"/>
      <c r="V1928" s="113"/>
      <c r="W1928" s="112"/>
      <c r="X1928" s="113"/>
    </row>
    <row r="1929" spans="1:24" x14ac:dyDescent="0.25">
      <c r="A1929" s="77"/>
      <c r="B1929" s="80"/>
      <c r="C1929" s="22"/>
      <c r="D1929" s="22"/>
      <c r="E1929" s="21"/>
      <c r="F1929" s="21"/>
      <c r="G1929" s="11"/>
      <c r="I1929" s="9"/>
      <c r="L1929" s="1"/>
      <c r="M1929" s="112"/>
      <c r="N1929" s="112"/>
      <c r="O1929" s="112"/>
      <c r="P1929" s="113"/>
      <c r="Q1929" s="112"/>
      <c r="R1929" s="114"/>
      <c r="S1929" s="113"/>
      <c r="T1929" s="112"/>
      <c r="U1929" s="114"/>
      <c r="V1929" s="113"/>
      <c r="W1929" s="112"/>
      <c r="X1929" s="113"/>
    </row>
    <row r="1930" spans="1:24" x14ac:dyDescent="0.25">
      <c r="A1930" s="77"/>
      <c r="B1930" s="80"/>
      <c r="C1930" s="22"/>
      <c r="D1930" s="22"/>
      <c r="E1930" s="21"/>
      <c r="F1930" s="21"/>
      <c r="G1930" s="11"/>
      <c r="I1930" s="9"/>
      <c r="L1930" s="1"/>
      <c r="M1930" s="112"/>
      <c r="N1930" s="112"/>
      <c r="O1930" s="112"/>
      <c r="P1930" s="113"/>
      <c r="Q1930" s="112"/>
      <c r="R1930" s="114"/>
      <c r="S1930" s="113"/>
      <c r="T1930" s="112"/>
      <c r="U1930" s="114"/>
      <c r="V1930" s="113"/>
      <c r="W1930" s="112"/>
      <c r="X1930" s="113"/>
    </row>
    <row r="1931" spans="1:24" x14ac:dyDescent="0.25">
      <c r="A1931" s="77"/>
      <c r="B1931" s="80"/>
      <c r="C1931" s="22"/>
      <c r="D1931" s="22"/>
      <c r="E1931" s="21"/>
      <c r="F1931" s="21"/>
      <c r="G1931" s="11"/>
      <c r="I1931" s="9"/>
      <c r="L1931" s="1"/>
      <c r="M1931" s="112"/>
      <c r="N1931" s="112"/>
      <c r="O1931" s="112"/>
      <c r="P1931" s="113"/>
      <c r="Q1931" s="112"/>
      <c r="R1931" s="114"/>
      <c r="S1931" s="113"/>
      <c r="T1931" s="112"/>
      <c r="U1931" s="114"/>
      <c r="V1931" s="113"/>
      <c r="W1931" s="112"/>
      <c r="X1931" s="113"/>
    </row>
    <row r="1932" spans="1:24" x14ac:dyDescent="0.25">
      <c r="A1932" s="77"/>
      <c r="B1932" s="80"/>
      <c r="C1932" s="22"/>
      <c r="D1932" s="22"/>
      <c r="E1932" s="21"/>
      <c r="F1932" s="21"/>
      <c r="G1932" s="11"/>
      <c r="I1932" s="9"/>
      <c r="L1932" s="1"/>
      <c r="M1932" s="112"/>
      <c r="N1932" s="112"/>
      <c r="O1932" s="112"/>
      <c r="P1932" s="113"/>
      <c r="Q1932" s="112"/>
      <c r="R1932" s="114"/>
      <c r="S1932" s="113"/>
      <c r="T1932" s="112"/>
      <c r="U1932" s="114"/>
      <c r="V1932" s="113"/>
      <c r="W1932" s="112"/>
      <c r="X1932" s="113"/>
    </row>
    <row r="1933" spans="1:24" x14ac:dyDescent="0.25">
      <c r="A1933" s="77"/>
      <c r="B1933" s="80"/>
      <c r="C1933" s="22"/>
      <c r="D1933" s="22"/>
      <c r="E1933" s="21"/>
      <c r="F1933" s="21"/>
      <c r="G1933" s="11"/>
      <c r="I1933" s="9"/>
      <c r="L1933" s="1"/>
      <c r="M1933" s="112"/>
      <c r="N1933" s="112"/>
      <c r="O1933" s="112"/>
      <c r="P1933" s="113"/>
      <c r="Q1933" s="112"/>
      <c r="R1933" s="114"/>
      <c r="S1933" s="113"/>
      <c r="T1933" s="112"/>
      <c r="U1933" s="114"/>
      <c r="V1933" s="113"/>
      <c r="W1933" s="112"/>
      <c r="X1933" s="113"/>
    </row>
    <row r="1934" spans="1:24" x14ac:dyDescent="0.25">
      <c r="A1934" s="77"/>
      <c r="B1934" s="80"/>
      <c r="C1934" s="22"/>
      <c r="D1934" s="22"/>
      <c r="E1934" s="21"/>
      <c r="F1934" s="21"/>
      <c r="G1934" s="11"/>
      <c r="I1934" s="9"/>
      <c r="L1934" s="1"/>
      <c r="M1934" s="112"/>
      <c r="N1934" s="112"/>
      <c r="O1934" s="112"/>
      <c r="P1934" s="113"/>
      <c r="Q1934" s="112"/>
      <c r="R1934" s="114"/>
      <c r="S1934" s="113"/>
      <c r="T1934" s="112"/>
      <c r="U1934" s="114"/>
      <c r="V1934" s="113"/>
      <c r="W1934" s="112"/>
      <c r="X1934" s="113"/>
    </row>
    <row r="1935" spans="1:24" x14ac:dyDescent="0.25">
      <c r="A1935" s="77"/>
      <c r="B1935" s="80"/>
      <c r="C1935" s="22"/>
      <c r="D1935" s="22"/>
      <c r="E1935" s="21"/>
      <c r="F1935" s="21"/>
      <c r="G1935" s="11"/>
      <c r="I1935" s="9"/>
      <c r="L1935" s="1"/>
      <c r="M1935" s="112"/>
      <c r="N1935" s="112"/>
      <c r="O1935" s="112"/>
      <c r="P1935" s="113"/>
      <c r="Q1935" s="112"/>
      <c r="R1935" s="114"/>
      <c r="S1935" s="113"/>
      <c r="T1935" s="112"/>
      <c r="U1935" s="114"/>
      <c r="V1935" s="113"/>
      <c r="W1935" s="112"/>
      <c r="X1935" s="113"/>
    </row>
    <row r="1936" spans="1:24" x14ac:dyDescent="0.25">
      <c r="A1936" s="77"/>
      <c r="B1936" s="80"/>
      <c r="C1936" s="22"/>
      <c r="D1936" s="22"/>
      <c r="E1936" s="21"/>
      <c r="F1936" s="21"/>
      <c r="G1936" s="11"/>
      <c r="I1936" s="9"/>
      <c r="L1936" s="1"/>
      <c r="M1936" s="112"/>
      <c r="N1936" s="112"/>
      <c r="O1936" s="112"/>
      <c r="P1936" s="113"/>
      <c r="Q1936" s="112"/>
      <c r="R1936" s="114"/>
      <c r="S1936" s="113"/>
      <c r="T1936" s="112"/>
      <c r="U1936" s="114"/>
      <c r="V1936" s="113"/>
      <c r="W1936" s="112"/>
      <c r="X1936" s="113"/>
    </row>
    <row r="1937" spans="1:24" x14ac:dyDescent="0.25">
      <c r="A1937" s="77"/>
      <c r="B1937" s="80"/>
      <c r="C1937" s="22"/>
      <c r="D1937" s="22"/>
      <c r="E1937" s="21"/>
      <c r="F1937" s="21"/>
      <c r="G1937" s="11"/>
      <c r="I1937" s="9"/>
      <c r="L1937" s="1"/>
      <c r="M1937" s="112"/>
      <c r="N1937" s="112"/>
      <c r="O1937" s="112"/>
      <c r="P1937" s="113"/>
      <c r="Q1937" s="112"/>
      <c r="R1937" s="114"/>
      <c r="S1937" s="113"/>
      <c r="T1937" s="112"/>
      <c r="U1937" s="114"/>
      <c r="V1937" s="113"/>
      <c r="W1937" s="112"/>
      <c r="X1937" s="113"/>
    </row>
    <row r="1938" spans="1:24" x14ac:dyDescent="0.25">
      <c r="A1938" s="77"/>
      <c r="B1938" s="80"/>
      <c r="C1938" s="22"/>
      <c r="D1938" s="22"/>
      <c r="E1938" s="21"/>
      <c r="F1938" s="21"/>
      <c r="G1938" s="11"/>
      <c r="I1938" s="9"/>
      <c r="L1938" s="1"/>
      <c r="M1938" s="112"/>
      <c r="N1938" s="112"/>
      <c r="O1938" s="112"/>
      <c r="P1938" s="113"/>
      <c r="Q1938" s="112"/>
      <c r="R1938" s="114"/>
      <c r="S1938" s="113"/>
      <c r="T1938" s="112"/>
      <c r="U1938" s="114"/>
      <c r="V1938" s="113"/>
      <c r="W1938" s="112"/>
      <c r="X1938" s="113"/>
    </row>
    <row r="1939" spans="1:24" x14ac:dyDescent="0.25">
      <c r="A1939" s="77"/>
      <c r="B1939" s="80"/>
      <c r="C1939" s="22"/>
      <c r="D1939" s="22"/>
      <c r="E1939" s="21"/>
      <c r="F1939" s="21"/>
      <c r="G1939" s="11"/>
      <c r="I1939" s="9"/>
      <c r="L1939" s="1"/>
      <c r="M1939" s="112"/>
      <c r="N1939" s="112"/>
      <c r="O1939" s="112"/>
      <c r="P1939" s="113"/>
      <c r="Q1939" s="112"/>
      <c r="R1939" s="114"/>
      <c r="S1939" s="113"/>
      <c r="T1939" s="112"/>
      <c r="U1939" s="114"/>
      <c r="V1939" s="113"/>
      <c r="W1939" s="112"/>
      <c r="X1939" s="113"/>
    </row>
    <row r="1940" spans="1:24" x14ac:dyDescent="0.25">
      <c r="A1940" s="77"/>
      <c r="B1940" s="80"/>
      <c r="C1940" s="22"/>
      <c r="D1940" s="22"/>
      <c r="E1940" s="21"/>
      <c r="F1940" s="21"/>
      <c r="G1940" s="11"/>
      <c r="I1940" s="9"/>
      <c r="L1940" s="1"/>
      <c r="M1940" s="112"/>
      <c r="N1940" s="112"/>
      <c r="O1940" s="112"/>
      <c r="P1940" s="113"/>
      <c r="Q1940" s="112"/>
      <c r="R1940" s="114"/>
      <c r="S1940" s="113"/>
      <c r="T1940" s="112"/>
      <c r="U1940" s="114"/>
      <c r="V1940" s="113"/>
      <c r="W1940" s="112"/>
      <c r="X1940" s="113"/>
    </row>
    <row r="1941" spans="1:24" x14ac:dyDescent="0.25">
      <c r="A1941" s="77"/>
      <c r="B1941" s="80"/>
      <c r="C1941" s="22"/>
      <c r="D1941" s="22"/>
      <c r="E1941" s="21"/>
      <c r="F1941" s="21"/>
      <c r="G1941" s="11"/>
      <c r="I1941" s="9"/>
      <c r="L1941" s="1"/>
      <c r="M1941" s="112"/>
      <c r="N1941" s="112"/>
      <c r="O1941" s="112"/>
      <c r="P1941" s="113"/>
      <c r="Q1941" s="112"/>
      <c r="R1941" s="114"/>
      <c r="S1941" s="113"/>
      <c r="T1941" s="112"/>
      <c r="U1941" s="114"/>
      <c r="V1941" s="113"/>
      <c r="W1941" s="112"/>
      <c r="X1941" s="113"/>
    </row>
    <row r="1942" spans="1:24" x14ac:dyDescent="0.25">
      <c r="A1942" s="77"/>
      <c r="B1942" s="80"/>
      <c r="C1942" s="22"/>
      <c r="D1942" s="22"/>
      <c r="E1942" s="21"/>
      <c r="F1942" s="21"/>
      <c r="G1942" s="11"/>
      <c r="I1942" s="9"/>
      <c r="L1942" s="1"/>
      <c r="M1942" s="112"/>
      <c r="N1942" s="112"/>
      <c r="O1942" s="112"/>
      <c r="P1942" s="113"/>
      <c r="Q1942" s="112"/>
      <c r="R1942" s="114"/>
      <c r="S1942" s="113"/>
      <c r="T1942" s="112"/>
      <c r="U1942" s="114"/>
      <c r="V1942" s="113"/>
      <c r="W1942" s="112"/>
      <c r="X1942" s="113"/>
    </row>
    <row r="1943" spans="1:24" x14ac:dyDescent="0.25">
      <c r="A1943" s="77"/>
      <c r="B1943" s="80"/>
      <c r="C1943" s="22"/>
      <c r="D1943" s="22"/>
      <c r="E1943" s="21"/>
      <c r="F1943" s="21"/>
      <c r="G1943" s="11"/>
      <c r="I1943" s="9"/>
      <c r="L1943" s="1"/>
      <c r="M1943" s="112"/>
      <c r="N1943" s="112"/>
      <c r="O1943" s="112"/>
      <c r="P1943" s="113"/>
      <c r="Q1943" s="112"/>
      <c r="R1943" s="114"/>
      <c r="S1943" s="113"/>
      <c r="T1943" s="112"/>
      <c r="U1943" s="114"/>
      <c r="V1943" s="113"/>
      <c r="W1943" s="112"/>
      <c r="X1943" s="113"/>
    </row>
    <row r="1944" spans="1:24" x14ac:dyDescent="0.25">
      <c r="A1944" s="77"/>
      <c r="B1944" s="80"/>
      <c r="C1944" s="22"/>
      <c r="D1944" s="22"/>
      <c r="E1944" s="21"/>
      <c r="F1944" s="21"/>
      <c r="G1944" s="11"/>
      <c r="I1944" s="9"/>
      <c r="L1944" s="1"/>
      <c r="M1944" s="112"/>
      <c r="N1944" s="112"/>
      <c r="O1944" s="112"/>
      <c r="P1944" s="113"/>
      <c r="Q1944" s="112"/>
      <c r="R1944" s="114"/>
      <c r="S1944" s="113"/>
      <c r="T1944" s="112"/>
      <c r="U1944" s="114"/>
      <c r="V1944" s="113"/>
      <c r="W1944" s="112"/>
      <c r="X1944" s="113"/>
    </row>
    <row r="1945" spans="1:24" x14ac:dyDescent="0.25">
      <c r="A1945" s="77"/>
      <c r="B1945" s="80"/>
      <c r="C1945" s="22"/>
      <c r="D1945" s="22"/>
      <c r="E1945" s="21"/>
      <c r="F1945" s="21"/>
      <c r="G1945" s="11"/>
      <c r="I1945" s="9"/>
      <c r="L1945" s="1"/>
      <c r="M1945" s="112"/>
      <c r="N1945" s="112"/>
      <c r="O1945" s="112"/>
      <c r="P1945" s="113"/>
      <c r="Q1945" s="112"/>
      <c r="R1945" s="114"/>
      <c r="S1945" s="113"/>
      <c r="T1945" s="112"/>
      <c r="U1945" s="114"/>
      <c r="V1945" s="113"/>
      <c r="W1945" s="112"/>
      <c r="X1945" s="113"/>
    </row>
    <row r="1946" spans="1:24" x14ac:dyDescent="0.25">
      <c r="A1946" s="77"/>
      <c r="B1946" s="80"/>
      <c r="C1946" s="22"/>
      <c r="D1946" s="22"/>
      <c r="E1946" s="21"/>
      <c r="F1946" s="21"/>
      <c r="G1946" s="11"/>
      <c r="I1946" s="9"/>
      <c r="L1946" s="1"/>
      <c r="M1946" s="112"/>
      <c r="N1946" s="112"/>
      <c r="O1946" s="112"/>
      <c r="P1946" s="113"/>
      <c r="Q1946" s="112"/>
      <c r="R1946" s="114"/>
      <c r="S1946" s="113"/>
      <c r="T1946" s="112"/>
      <c r="U1946" s="114"/>
      <c r="V1946" s="113"/>
      <c r="W1946" s="112"/>
      <c r="X1946" s="113"/>
    </row>
    <row r="1947" spans="1:24" x14ac:dyDescent="0.25">
      <c r="A1947" s="77"/>
      <c r="B1947" s="80"/>
      <c r="C1947" s="22"/>
      <c r="D1947" s="22"/>
      <c r="E1947" s="21"/>
      <c r="F1947" s="21"/>
      <c r="G1947" s="11"/>
      <c r="I1947" s="9"/>
      <c r="L1947" s="1"/>
      <c r="M1947" s="112"/>
      <c r="N1947" s="112"/>
      <c r="O1947" s="112"/>
      <c r="P1947" s="113"/>
      <c r="Q1947" s="112"/>
      <c r="R1947" s="114"/>
      <c r="S1947" s="113"/>
      <c r="T1947" s="112"/>
      <c r="U1947" s="114"/>
      <c r="V1947" s="113"/>
      <c r="W1947" s="112"/>
      <c r="X1947" s="113"/>
    </row>
    <row r="1948" spans="1:24" x14ac:dyDescent="0.25">
      <c r="A1948" s="77"/>
      <c r="B1948" s="80"/>
      <c r="C1948" s="22"/>
      <c r="D1948" s="22"/>
      <c r="E1948" s="21"/>
      <c r="F1948" s="21"/>
      <c r="G1948" s="11"/>
      <c r="I1948" s="9"/>
      <c r="L1948" s="1"/>
      <c r="M1948" s="112"/>
      <c r="N1948" s="112"/>
      <c r="O1948" s="112"/>
      <c r="P1948" s="113"/>
      <c r="Q1948" s="112"/>
      <c r="R1948" s="114"/>
      <c r="S1948" s="113"/>
      <c r="T1948" s="112"/>
      <c r="U1948" s="114"/>
      <c r="V1948" s="113"/>
      <c r="W1948" s="112"/>
      <c r="X1948" s="113"/>
    </row>
    <row r="1949" spans="1:24" x14ac:dyDescent="0.25">
      <c r="A1949" s="77"/>
      <c r="B1949" s="80"/>
      <c r="C1949" s="22"/>
      <c r="D1949" s="22"/>
      <c r="E1949" s="21"/>
      <c r="F1949" s="21"/>
      <c r="G1949" s="11"/>
      <c r="I1949" s="9"/>
      <c r="L1949" s="1"/>
      <c r="M1949" s="112"/>
      <c r="N1949" s="112"/>
      <c r="O1949" s="112"/>
      <c r="P1949" s="113"/>
      <c r="Q1949" s="112"/>
      <c r="R1949" s="114"/>
      <c r="S1949" s="113"/>
      <c r="T1949" s="112"/>
      <c r="U1949" s="114"/>
      <c r="V1949" s="113"/>
      <c r="W1949" s="112"/>
      <c r="X1949" s="113"/>
    </row>
    <row r="1950" spans="1:24" x14ac:dyDescent="0.25">
      <c r="A1950" s="77"/>
      <c r="B1950" s="80"/>
      <c r="C1950" s="22"/>
      <c r="D1950" s="22"/>
      <c r="E1950" s="21"/>
      <c r="F1950" s="21"/>
      <c r="G1950" s="11"/>
      <c r="I1950" s="9"/>
      <c r="L1950" s="1"/>
      <c r="M1950" s="112"/>
      <c r="N1950" s="112"/>
      <c r="O1950" s="112"/>
      <c r="P1950" s="113"/>
      <c r="Q1950" s="112"/>
      <c r="R1950" s="114"/>
      <c r="S1950" s="113"/>
      <c r="T1950" s="112"/>
      <c r="U1950" s="114"/>
      <c r="V1950" s="113"/>
      <c r="W1950" s="112"/>
      <c r="X1950" s="113"/>
    </row>
    <row r="1951" spans="1:24" x14ac:dyDescent="0.25">
      <c r="A1951" s="77"/>
      <c r="B1951" s="80"/>
      <c r="C1951" s="22"/>
      <c r="D1951" s="22"/>
      <c r="E1951" s="21"/>
      <c r="F1951" s="21"/>
      <c r="G1951" s="11"/>
      <c r="I1951" s="9"/>
      <c r="L1951" s="1"/>
      <c r="M1951" s="112"/>
      <c r="N1951" s="112"/>
      <c r="O1951" s="112"/>
      <c r="P1951" s="113"/>
      <c r="Q1951" s="112"/>
      <c r="R1951" s="114"/>
      <c r="S1951" s="113"/>
      <c r="T1951" s="112"/>
      <c r="U1951" s="114"/>
      <c r="V1951" s="113"/>
      <c r="W1951" s="112"/>
      <c r="X1951" s="113"/>
    </row>
    <row r="1952" spans="1:24" x14ac:dyDescent="0.25">
      <c r="A1952" s="77"/>
      <c r="B1952" s="80"/>
      <c r="C1952" s="22"/>
      <c r="D1952" s="22"/>
      <c r="E1952" s="21"/>
      <c r="F1952" s="21"/>
      <c r="G1952" s="11"/>
      <c r="I1952" s="9"/>
      <c r="L1952" s="1"/>
      <c r="M1952" s="112"/>
      <c r="N1952" s="112"/>
      <c r="O1952" s="112"/>
      <c r="P1952" s="113"/>
      <c r="Q1952" s="112"/>
      <c r="R1952" s="114"/>
      <c r="S1952" s="113"/>
      <c r="T1952" s="112"/>
      <c r="U1952" s="114"/>
      <c r="V1952" s="113"/>
      <c r="W1952" s="112"/>
      <c r="X1952" s="113"/>
    </row>
    <row r="1953" spans="1:24" x14ac:dyDescent="0.25">
      <c r="A1953" s="77"/>
      <c r="B1953" s="80"/>
      <c r="C1953" s="22"/>
      <c r="D1953" s="22"/>
      <c r="E1953" s="21"/>
      <c r="F1953" s="21"/>
      <c r="G1953" s="11"/>
      <c r="I1953" s="9"/>
      <c r="L1953" s="1"/>
      <c r="M1953" s="112"/>
      <c r="N1953" s="112"/>
      <c r="O1953" s="112"/>
      <c r="P1953" s="113"/>
      <c r="Q1953" s="112"/>
      <c r="R1953" s="114"/>
      <c r="S1953" s="113"/>
      <c r="T1953" s="112"/>
      <c r="U1953" s="114"/>
      <c r="V1953" s="113"/>
      <c r="W1953" s="112"/>
      <c r="X1953" s="113"/>
    </row>
    <row r="1954" spans="1:24" x14ac:dyDescent="0.25">
      <c r="A1954" s="77"/>
      <c r="B1954" s="80"/>
      <c r="C1954" s="22"/>
      <c r="D1954" s="22"/>
      <c r="E1954" s="21"/>
      <c r="F1954" s="21"/>
      <c r="G1954" s="11"/>
      <c r="I1954" s="9"/>
      <c r="L1954" s="1"/>
      <c r="M1954" s="112"/>
      <c r="N1954" s="112"/>
      <c r="O1954" s="112"/>
      <c r="P1954" s="113"/>
      <c r="Q1954" s="112"/>
      <c r="R1954" s="114"/>
      <c r="S1954" s="113"/>
      <c r="T1954" s="112"/>
      <c r="U1954" s="114"/>
      <c r="V1954" s="113"/>
      <c r="W1954" s="112"/>
      <c r="X1954" s="113"/>
    </row>
    <row r="1955" spans="1:24" x14ac:dyDescent="0.25">
      <c r="A1955" s="77"/>
      <c r="B1955" s="80"/>
      <c r="C1955" s="22"/>
      <c r="D1955" s="22"/>
      <c r="E1955" s="21"/>
      <c r="F1955" s="21"/>
      <c r="G1955" s="11"/>
      <c r="I1955" s="9"/>
      <c r="L1955" s="1"/>
      <c r="M1955" s="112"/>
      <c r="N1955" s="112"/>
      <c r="O1955" s="112"/>
      <c r="P1955" s="113"/>
      <c r="Q1955" s="112"/>
      <c r="R1955" s="114"/>
      <c r="S1955" s="113"/>
      <c r="T1955" s="112"/>
      <c r="U1955" s="114"/>
      <c r="V1955" s="113"/>
      <c r="W1955" s="112"/>
      <c r="X1955" s="113"/>
    </row>
    <row r="1956" spans="1:24" x14ac:dyDescent="0.25">
      <c r="A1956" s="77"/>
      <c r="B1956" s="80"/>
      <c r="C1956" s="22"/>
      <c r="D1956" s="22"/>
      <c r="E1956" s="21"/>
      <c r="F1956" s="21"/>
      <c r="G1956" s="11"/>
      <c r="I1956" s="9"/>
      <c r="L1956" s="1"/>
      <c r="M1956" s="112"/>
      <c r="N1956" s="112"/>
      <c r="O1956" s="112"/>
      <c r="P1956" s="113"/>
      <c r="Q1956" s="112"/>
      <c r="R1956" s="114"/>
      <c r="S1956" s="113"/>
      <c r="T1956" s="112"/>
      <c r="U1956" s="114"/>
      <c r="V1956" s="113"/>
      <c r="W1956" s="112"/>
      <c r="X1956" s="113"/>
    </row>
    <row r="1957" spans="1:24" x14ac:dyDescent="0.25">
      <c r="A1957" s="77"/>
      <c r="B1957" s="80"/>
      <c r="C1957" s="22"/>
      <c r="D1957" s="22"/>
      <c r="E1957" s="21"/>
      <c r="F1957" s="21"/>
      <c r="G1957" s="11"/>
      <c r="I1957" s="9"/>
      <c r="L1957" s="1"/>
      <c r="M1957" s="112"/>
      <c r="N1957" s="112"/>
      <c r="O1957" s="112"/>
      <c r="P1957" s="113"/>
      <c r="Q1957" s="112"/>
      <c r="R1957" s="114"/>
      <c r="S1957" s="113"/>
      <c r="T1957" s="112"/>
      <c r="U1957" s="114"/>
      <c r="V1957" s="113"/>
      <c r="W1957" s="112"/>
      <c r="X1957" s="113"/>
    </row>
    <row r="1958" spans="1:24" x14ac:dyDescent="0.25">
      <c r="A1958" s="77"/>
      <c r="B1958" s="80"/>
      <c r="C1958" s="22"/>
      <c r="D1958" s="22"/>
      <c r="E1958" s="21"/>
      <c r="F1958" s="21"/>
      <c r="G1958" s="11"/>
      <c r="I1958" s="9"/>
      <c r="L1958" s="1"/>
      <c r="M1958" s="112"/>
      <c r="N1958" s="112"/>
      <c r="O1958" s="112"/>
      <c r="P1958" s="113"/>
      <c r="Q1958" s="112"/>
      <c r="R1958" s="114"/>
      <c r="S1958" s="113"/>
      <c r="T1958" s="112"/>
      <c r="U1958" s="114"/>
      <c r="V1958" s="113"/>
      <c r="W1958" s="112"/>
      <c r="X1958" s="113"/>
    </row>
    <row r="1959" spans="1:24" x14ac:dyDescent="0.25">
      <c r="A1959" s="77"/>
      <c r="B1959" s="80"/>
      <c r="C1959" s="22"/>
      <c r="D1959" s="22"/>
      <c r="E1959" s="21"/>
      <c r="F1959" s="21"/>
      <c r="G1959" s="11"/>
      <c r="I1959" s="9"/>
      <c r="L1959" s="1"/>
      <c r="M1959" s="112"/>
      <c r="N1959" s="112"/>
      <c r="O1959" s="112"/>
      <c r="P1959" s="113"/>
      <c r="Q1959" s="112"/>
      <c r="R1959" s="114"/>
      <c r="S1959" s="113"/>
      <c r="T1959" s="112"/>
      <c r="U1959" s="114"/>
      <c r="V1959" s="113"/>
      <c r="W1959" s="112"/>
      <c r="X1959" s="113"/>
    </row>
    <row r="1960" spans="1:24" x14ac:dyDescent="0.25">
      <c r="A1960" s="77"/>
      <c r="B1960" s="80"/>
      <c r="C1960" s="22"/>
      <c r="D1960" s="22"/>
      <c r="E1960" s="21"/>
      <c r="F1960" s="21"/>
      <c r="G1960" s="11"/>
      <c r="I1960" s="9"/>
      <c r="L1960" s="1"/>
      <c r="M1960" s="112"/>
      <c r="N1960" s="112"/>
      <c r="O1960" s="112"/>
      <c r="P1960" s="113"/>
      <c r="Q1960" s="112"/>
      <c r="R1960" s="114"/>
      <c r="S1960" s="113"/>
      <c r="T1960" s="112"/>
      <c r="U1960" s="114"/>
      <c r="V1960" s="113"/>
      <c r="W1960" s="112"/>
      <c r="X1960" s="113"/>
    </row>
    <row r="1961" spans="1:24" x14ac:dyDescent="0.25">
      <c r="A1961" s="77"/>
      <c r="B1961" s="80"/>
      <c r="C1961" s="22"/>
      <c r="D1961" s="22"/>
      <c r="E1961" s="21"/>
      <c r="F1961" s="21"/>
      <c r="G1961" s="11"/>
      <c r="I1961" s="9"/>
      <c r="L1961" s="1"/>
      <c r="M1961" s="112"/>
      <c r="N1961" s="112"/>
      <c r="O1961" s="112"/>
      <c r="P1961" s="113"/>
      <c r="Q1961" s="112"/>
      <c r="R1961" s="114"/>
      <c r="S1961" s="113"/>
      <c r="T1961" s="112"/>
      <c r="U1961" s="114"/>
      <c r="V1961" s="113"/>
      <c r="W1961" s="112"/>
      <c r="X1961" s="113"/>
    </row>
    <row r="1962" spans="1:24" x14ac:dyDescent="0.25">
      <c r="A1962" s="77"/>
      <c r="B1962" s="80"/>
      <c r="C1962" s="22"/>
      <c r="D1962" s="22"/>
      <c r="E1962" s="21"/>
      <c r="F1962" s="21"/>
      <c r="G1962" s="11"/>
      <c r="I1962" s="9"/>
      <c r="L1962" s="1"/>
      <c r="M1962" s="112"/>
      <c r="N1962" s="112"/>
      <c r="O1962" s="112"/>
      <c r="P1962" s="113"/>
      <c r="Q1962" s="112"/>
      <c r="R1962" s="114"/>
      <c r="S1962" s="113"/>
      <c r="T1962" s="112"/>
      <c r="U1962" s="114"/>
      <c r="V1962" s="113"/>
      <c r="W1962" s="112"/>
      <c r="X1962" s="113"/>
    </row>
    <row r="1963" spans="1:24" x14ac:dyDescent="0.25">
      <c r="A1963" s="77"/>
      <c r="B1963" s="80"/>
      <c r="C1963" s="22"/>
      <c r="D1963" s="22"/>
      <c r="E1963" s="21"/>
      <c r="F1963" s="21"/>
      <c r="G1963" s="11"/>
      <c r="I1963" s="9"/>
      <c r="L1963" s="1"/>
      <c r="M1963" s="112"/>
      <c r="N1963" s="112"/>
      <c r="O1963" s="112"/>
      <c r="P1963" s="113"/>
      <c r="Q1963" s="112"/>
      <c r="R1963" s="114"/>
      <c r="S1963" s="113"/>
      <c r="T1963" s="112"/>
      <c r="U1963" s="114"/>
      <c r="V1963" s="113"/>
      <c r="W1963" s="112"/>
      <c r="X1963" s="113"/>
    </row>
    <row r="1964" spans="1:24" x14ac:dyDescent="0.25">
      <c r="A1964" s="77"/>
      <c r="B1964" s="80"/>
      <c r="C1964" s="22"/>
      <c r="D1964" s="22"/>
      <c r="E1964" s="21"/>
      <c r="F1964" s="21"/>
      <c r="G1964" s="11"/>
      <c r="I1964" s="9"/>
      <c r="L1964" s="1"/>
      <c r="M1964" s="112"/>
      <c r="N1964" s="112"/>
      <c r="O1964" s="112"/>
      <c r="P1964" s="113"/>
      <c r="Q1964" s="112"/>
      <c r="R1964" s="114"/>
      <c r="S1964" s="113"/>
      <c r="T1964" s="112"/>
      <c r="U1964" s="114"/>
      <c r="V1964" s="113"/>
      <c r="W1964" s="112"/>
      <c r="X1964" s="113"/>
    </row>
    <row r="1965" spans="1:24" x14ac:dyDescent="0.25">
      <c r="A1965" s="77"/>
      <c r="B1965" s="80"/>
      <c r="C1965" s="22"/>
      <c r="D1965" s="22"/>
      <c r="E1965" s="21"/>
      <c r="F1965" s="21"/>
      <c r="G1965" s="11"/>
      <c r="I1965" s="9"/>
      <c r="L1965" s="1"/>
      <c r="M1965" s="112"/>
      <c r="N1965" s="112"/>
      <c r="O1965" s="112"/>
      <c r="P1965" s="113"/>
      <c r="Q1965" s="112"/>
      <c r="R1965" s="114"/>
      <c r="S1965" s="113"/>
      <c r="T1965" s="112"/>
      <c r="U1965" s="114"/>
      <c r="V1965" s="113"/>
      <c r="W1965" s="112"/>
      <c r="X1965" s="113"/>
    </row>
    <row r="1966" spans="1:24" x14ac:dyDescent="0.25">
      <c r="A1966" s="77"/>
      <c r="B1966" s="80"/>
      <c r="C1966" s="22"/>
      <c r="D1966" s="22"/>
      <c r="E1966" s="21"/>
      <c r="F1966" s="21"/>
      <c r="G1966" s="11"/>
      <c r="I1966" s="9"/>
      <c r="L1966" s="1"/>
      <c r="M1966" s="112"/>
      <c r="N1966" s="112"/>
      <c r="O1966" s="112"/>
      <c r="P1966" s="113"/>
      <c r="Q1966" s="112"/>
      <c r="R1966" s="114"/>
      <c r="S1966" s="113"/>
      <c r="T1966" s="112"/>
      <c r="U1966" s="114"/>
      <c r="V1966" s="113"/>
      <c r="W1966" s="112"/>
      <c r="X1966" s="113"/>
    </row>
    <row r="1967" spans="1:24" x14ac:dyDescent="0.25">
      <c r="A1967" s="77"/>
      <c r="B1967" s="80"/>
      <c r="C1967" s="22"/>
      <c r="D1967" s="22"/>
      <c r="E1967" s="21"/>
      <c r="F1967" s="21"/>
      <c r="G1967" s="11"/>
      <c r="I1967" s="9"/>
      <c r="L1967" s="1"/>
      <c r="M1967" s="112"/>
      <c r="N1967" s="112"/>
      <c r="O1967" s="112"/>
      <c r="P1967" s="113"/>
      <c r="Q1967" s="112"/>
      <c r="R1967" s="114"/>
      <c r="S1967" s="113"/>
      <c r="T1967" s="112"/>
      <c r="U1967" s="114"/>
      <c r="V1967" s="113"/>
      <c r="W1967" s="112"/>
      <c r="X1967" s="113"/>
    </row>
    <row r="1968" spans="1:24" x14ac:dyDescent="0.25">
      <c r="A1968" s="77"/>
      <c r="B1968" s="80"/>
      <c r="C1968" s="22"/>
      <c r="D1968" s="22"/>
      <c r="E1968" s="21"/>
      <c r="F1968" s="21"/>
      <c r="G1968" s="11"/>
      <c r="I1968" s="9"/>
      <c r="L1968" s="1"/>
      <c r="M1968" s="112"/>
      <c r="N1968" s="112"/>
      <c r="O1968" s="112"/>
      <c r="P1968" s="113"/>
      <c r="Q1968" s="112"/>
      <c r="R1968" s="114"/>
      <c r="S1968" s="113"/>
      <c r="T1968" s="112"/>
      <c r="U1968" s="114"/>
      <c r="V1968" s="113"/>
      <c r="W1968" s="112"/>
      <c r="X1968" s="113"/>
    </row>
    <row r="1969" spans="1:24" x14ac:dyDescent="0.25">
      <c r="A1969" s="77"/>
      <c r="B1969" s="80"/>
      <c r="C1969" s="22"/>
      <c r="D1969" s="22"/>
      <c r="E1969" s="21"/>
      <c r="F1969" s="21"/>
      <c r="G1969" s="11"/>
      <c r="I1969" s="9"/>
      <c r="L1969" s="1"/>
      <c r="M1969" s="112"/>
      <c r="N1969" s="112"/>
      <c r="O1969" s="112"/>
      <c r="P1969" s="113"/>
      <c r="Q1969" s="112"/>
      <c r="R1969" s="114"/>
      <c r="S1969" s="113"/>
      <c r="T1969" s="112"/>
      <c r="U1969" s="114"/>
      <c r="V1969" s="113"/>
      <c r="W1969" s="112"/>
      <c r="X1969" s="113"/>
    </row>
    <row r="1970" spans="1:24" x14ac:dyDescent="0.25">
      <c r="A1970" s="77"/>
      <c r="B1970" s="80"/>
      <c r="C1970" s="22"/>
      <c r="D1970" s="22"/>
      <c r="E1970" s="21"/>
      <c r="F1970" s="21"/>
      <c r="G1970" s="11"/>
      <c r="I1970" s="9"/>
      <c r="L1970" s="1"/>
      <c r="M1970" s="112"/>
      <c r="N1970" s="112"/>
      <c r="O1970" s="112"/>
      <c r="P1970" s="113"/>
      <c r="Q1970" s="112"/>
      <c r="R1970" s="114"/>
      <c r="S1970" s="113"/>
      <c r="T1970" s="112"/>
      <c r="U1970" s="114"/>
      <c r="V1970" s="113"/>
      <c r="W1970" s="112"/>
      <c r="X1970" s="113"/>
    </row>
    <row r="1971" spans="1:24" x14ac:dyDescent="0.25">
      <c r="A1971" s="77"/>
      <c r="B1971" s="80"/>
      <c r="C1971" s="22"/>
      <c r="D1971" s="22"/>
      <c r="E1971" s="21"/>
      <c r="F1971" s="21"/>
      <c r="G1971" s="11"/>
      <c r="I1971" s="9"/>
      <c r="L1971" s="1"/>
      <c r="M1971" s="112"/>
      <c r="N1971" s="112"/>
      <c r="O1971" s="112"/>
      <c r="P1971" s="113"/>
      <c r="Q1971" s="112"/>
      <c r="R1971" s="114"/>
      <c r="S1971" s="113"/>
      <c r="T1971" s="112"/>
      <c r="U1971" s="114"/>
      <c r="V1971" s="113"/>
      <c r="W1971" s="112"/>
      <c r="X1971" s="113"/>
    </row>
    <row r="1972" spans="1:24" x14ac:dyDescent="0.25">
      <c r="A1972" s="77"/>
      <c r="B1972" s="80"/>
      <c r="C1972" s="22"/>
      <c r="D1972" s="22"/>
      <c r="E1972" s="21"/>
      <c r="F1972" s="21"/>
      <c r="G1972" s="11"/>
      <c r="I1972" s="9"/>
      <c r="L1972" s="1"/>
      <c r="M1972" s="112"/>
      <c r="N1972" s="112"/>
      <c r="O1972" s="112"/>
      <c r="P1972" s="113"/>
      <c r="Q1972" s="112"/>
      <c r="R1972" s="114"/>
      <c r="S1972" s="113"/>
      <c r="T1972" s="112"/>
      <c r="U1972" s="114"/>
      <c r="V1972" s="113"/>
      <c r="W1972" s="112"/>
      <c r="X1972" s="113"/>
    </row>
    <row r="1973" spans="1:24" x14ac:dyDescent="0.25">
      <c r="A1973" s="77"/>
      <c r="B1973" s="80"/>
      <c r="C1973" s="22"/>
      <c r="D1973" s="22"/>
      <c r="E1973" s="21"/>
      <c r="F1973" s="21"/>
      <c r="G1973" s="11"/>
      <c r="I1973" s="9"/>
      <c r="L1973" s="1"/>
      <c r="M1973" s="112"/>
      <c r="N1973" s="112"/>
      <c r="O1973" s="112"/>
      <c r="P1973" s="113"/>
      <c r="Q1973" s="112"/>
      <c r="R1973" s="114"/>
      <c r="S1973" s="113"/>
      <c r="T1973" s="112"/>
      <c r="U1973" s="114"/>
      <c r="V1973" s="113"/>
      <c r="W1973" s="112"/>
      <c r="X1973" s="113"/>
    </row>
    <row r="1974" spans="1:24" x14ac:dyDescent="0.25">
      <c r="A1974" s="77"/>
      <c r="B1974" s="80"/>
      <c r="C1974" s="22"/>
      <c r="D1974" s="22"/>
      <c r="E1974" s="21"/>
      <c r="F1974" s="21"/>
      <c r="G1974" s="11"/>
      <c r="I1974" s="9"/>
      <c r="L1974" s="1"/>
      <c r="M1974" s="112"/>
      <c r="N1974" s="112"/>
      <c r="O1974" s="112"/>
      <c r="P1974" s="113"/>
      <c r="Q1974" s="112"/>
      <c r="R1974" s="114"/>
      <c r="S1974" s="113"/>
      <c r="T1974" s="112"/>
      <c r="U1974" s="114"/>
      <c r="V1974" s="113"/>
      <c r="W1974" s="112"/>
      <c r="X1974" s="113"/>
    </row>
    <row r="1975" spans="1:24" x14ac:dyDescent="0.25">
      <c r="A1975" s="77"/>
      <c r="B1975" s="80"/>
      <c r="C1975" s="22"/>
      <c r="D1975" s="22"/>
      <c r="E1975" s="21"/>
      <c r="F1975" s="21"/>
      <c r="G1975" s="11"/>
      <c r="I1975" s="9"/>
      <c r="L1975" s="1"/>
      <c r="M1975" s="112"/>
      <c r="N1975" s="112"/>
      <c r="O1975" s="112"/>
      <c r="P1975" s="113"/>
      <c r="Q1975" s="112"/>
      <c r="R1975" s="114"/>
      <c r="S1975" s="113"/>
      <c r="T1975" s="112"/>
      <c r="U1975" s="114"/>
      <c r="V1975" s="113"/>
      <c r="W1975" s="112"/>
      <c r="X1975" s="113"/>
    </row>
    <row r="1976" spans="1:24" x14ac:dyDescent="0.25">
      <c r="A1976" s="77"/>
      <c r="B1976" s="80"/>
      <c r="C1976" s="22"/>
      <c r="D1976" s="22"/>
      <c r="E1976" s="21"/>
      <c r="F1976" s="21"/>
      <c r="G1976" s="11"/>
      <c r="I1976" s="9"/>
      <c r="L1976" s="1"/>
      <c r="M1976" s="112"/>
      <c r="N1976" s="112"/>
      <c r="O1976" s="112"/>
      <c r="P1976" s="113"/>
      <c r="Q1976" s="112"/>
      <c r="R1976" s="114"/>
      <c r="S1976" s="113"/>
      <c r="T1976" s="112"/>
      <c r="U1976" s="114"/>
      <c r="V1976" s="113"/>
      <c r="W1976" s="112"/>
      <c r="X1976" s="113"/>
    </row>
    <row r="1977" spans="1:24" x14ac:dyDescent="0.25">
      <c r="A1977" s="77"/>
      <c r="B1977" s="80"/>
      <c r="C1977" s="22"/>
      <c r="D1977" s="22"/>
      <c r="E1977" s="21"/>
      <c r="F1977" s="21"/>
      <c r="G1977" s="11"/>
      <c r="I1977" s="9"/>
      <c r="L1977" s="1"/>
      <c r="M1977" s="112"/>
      <c r="N1977" s="112"/>
      <c r="O1977" s="112"/>
      <c r="P1977" s="113"/>
      <c r="Q1977" s="112"/>
      <c r="R1977" s="114"/>
      <c r="S1977" s="113"/>
      <c r="T1977" s="112"/>
      <c r="U1977" s="114"/>
      <c r="V1977" s="113"/>
      <c r="W1977" s="112"/>
      <c r="X1977" s="113"/>
    </row>
    <row r="1978" spans="1:24" x14ac:dyDescent="0.25">
      <c r="A1978" s="77"/>
      <c r="B1978" s="80"/>
      <c r="C1978" s="22"/>
      <c r="D1978" s="22"/>
      <c r="E1978" s="21"/>
      <c r="F1978" s="21"/>
      <c r="G1978" s="11"/>
      <c r="I1978" s="9"/>
      <c r="L1978" s="1"/>
      <c r="M1978" s="112"/>
      <c r="N1978" s="112"/>
      <c r="O1978" s="112"/>
      <c r="P1978" s="113"/>
      <c r="Q1978" s="112"/>
      <c r="R1978" s="114"/>
      <c r="S1978" s="113"/>
      <c r="T1978" s="112"/>
      <c r="U1978" s="114"/>
      <c r="V1978" s="113"/>
      <c r="W1978" s="112"/>
      <c r="X1978" s="113"/>
    </row>
    <row r="1979" spans="1:24" x14ac:dyDescent="0.25">
      <c r="A1979" s="77"/>
      <c r="B1979" s="80"/>
      <c r="C1979" s="22"/>
      <c r="D1979" s="22"/>
      <c r="E1979" s="21"/>
      <c r="F1979" s="21"/>
      <c r="G1979" s="11"/>
      <c r="I1979" s="9"/>
      <c r="L1979" s="1"/>
      <c r="M1979" s="112"/>
      <c r="N1979" s="112"/>
      <c r="O1979" s="112"/>
      <c r="P1979" s="113"/>
      <c r="Q1979" s="112"/>
      <c r="R1979" s="114"/>
      <c r="S1979" s="113"/>
      <c r="T1979" s="112"/>
      <c r="U1979" s="114"/>
      <c r="V1979" s="113"/>
      <c r="W1979" s="112"/>
      <c r="X1979" s="113"/>
    </row>
    <row r="1980" spans="1:24" x14ac:dyDescent="0.25">
      <c r="A1980" s="77"/>
      <c r="B1980" s="80"/>
      <c r="C1980" s="22"/>
      <c r="D1980" s="22"/>
      <c r="E1980" s="21"/>
      <c r="F1980" s="21"/>
      <c r="G1980" s="11"/>
      <c r="I1980" s="9"/>
      <c r="L1980" s="1"/>
      <c r="M1980" s="112"/>
      <c r="N1980" s="112"/>
      <c r="O1980" s="112"/>
      <c r="P1980" s="113"/>
      <c r="Q1980" s="112"/>
      <c r="R1980" s="114"/>
      <c r="S1980" s="113"/>
      <c r="T1980" s="112"/>
      <c r="U1980" s="114"/>
      <c r="V1980" s="113"/>
      <c r="W1980" s="112"/>
      <c r="X1980" s="113"/>
    </row>
    <row r="1981" spans="1:24" x14ac:dyDescent="0.25">
      <c r="A1981" s="77"/>
      <c r="B1981" s="80"/>
      <c r="C1981" s="22"/>
      <c r="D1981" s="22"/>
      <c r="E1981" s="21"/>
      <c r="F1981" s="21"/>
      <c r="G1981" s="11"/>
      <c r="I1981" s="9"/>
      <c r="L1981" s="1"/>
      <c r="M1981" s="112"/>
      <c r="N1981" s="112"/>
      <c r="O1981" s="112"/>
      <c r="P1981" s="113"/>
      <c r="Q1981" s="112"/>
      <c r="R1981" s="114"/>
      <c r="S1981" s="113"/>
      <c r="T1981" s="112"/>
      <c r="U1981" s="114"/>
      <c r="V1981" s="113"/>
      <c r="W1981" s="112"/>
      <c r="X1981" s="113"/>
    </row>
    <row r="1982" spans="1:24" x14ac:dyDescent="0.25">
      <c r="A1982" s="77"/>
      <c r="B1982" s="80"/>
      <c r="C1982" s="22"/>
      <c r="D1982" s="22"/>
      <c r="E1982" s="21"/>
      <c r="F1982" s="21"/>
      <c r="G1982" s="11"/>
      <c r="I1982" s="9"/>
      <c r="L1982" s="1"/>
      <c r="M1982" s="112"/>
      <c r="N1982" s="112"/>
      <c r="O1982" s="112"/>
      <c r="P1982" s="113"/>
      <c r="Q1982" s="112"/>
      <c r="R1982" s="114"/>
      <c r="S1982" s="113"/>
      <c r="T1982" s="112"/>
      <c r="U1982" s="114"/>
      <c r="V1982" s="113"/>
      <c r="W1982" s="112"/>
      <c r="X1982" s="113"/>
    </row>
    <row r="1983" spans="1:24" x14ac:dyDescent="0.25">
      <c r="A1983" s="77"/>
      <c r="B1983" s="80"/>
      <c r="C1983" s="22"/>
      <c r="D1983" s="22"/>
      <c r="E1983" s="21"/>
      <c r="F1983" s="21"/>
      <c r="G1983" s="11"/>
      <c r="I1983" s="9"/>
      <c r="L1983" s="1"/>
      <c r="M1983" s="112"/>
      <c r="N1983" s="112"/>
      <c r="O1983" s="112"/>
      <c r="P1983" s="113"/>
      <c r="Q1983" s="112"/>
      <c r="R1983" s="114"/>
      <c r="S1983" s="113"/>
      <c r="T1983" s="112"/>
      <c r="U1983" s="114"/>
      <c r="V1983" s="113"/>
      <c r="W1983" s="112"/>
      <c r="X1983" s="113"/>
    </row>
    <row r="1984" spans="1:24" x14ac:dyDescent="0.25">
      <c r="A1984" s="77"/>
      <c r="B1984" s="80"/>
      <c r="C1984" s="22"/>
      <c r="D1984" s="22"/>
      <c r="E1984" s="21"/>
      <c r="F1984" s="21"/>
      <c r="G1984" s="11"/>
      <c r="I1984" s="9"/>
      <c r="L1984" s="1"/>
      <c r="M1984" s="112"/>
      <c r="N1984" s="112"/>
      <c r="O1984" s="112"/>
      <c r="P1984" s="113"/>
      <c r="Q1984" s="112"/>
      <c r="R1984" s="114"/>
      <c r="S1984" s="113"/>
      <c r="T1984" s="112"/>
      <c r="U1984" s="114"/>
      <c r="V1984" s="113"/>
      <c r="W1984" s="112"/>
      <c r="X1984" s="113"/>
    </row>
    <row r="1985" spans="1:24" x14ac:dyDescent="0.25">
      <c r="A1985" s="77"/>
      <c r="B1985" s="80"/>
      <c r="C1985" s="22"/>
      <c r="D1985" s="22"/>
      <c r="E1985" s="21"/>
      <c r="F1985" s="21"/>
      <c r="G1985" s="11"/>
      <c r="I1985" s="9"/>
      <c r="L1985" s="1"/>
      <c r="M1985" s="112"/>
      <c r="N1985" s="112"/>
      <c r="O1985" s="112"/>
      <c r="P1985" s="113"/>
      <c r="Q1985" s="112"/>
      <c r="R1985" s="114"/>
      <c r="S1985" s="113"/>
      <c r="T1985" s="112"/>
      <c r="U1985" s="114"/>
      <c r="V1985" s="113"/>
      <c r="W1985" s="112"/>
      <c r="X1985" s="113"/>
    </row>
    <row r="1986" spans="1:24" x14ac:dyDescent="0.25">
      <c r="A1986" s="77"/>
      <c r="B1986" s="80"/>
      <c r="C1986" s="22"/>
      <c r="D1986" s="22"/>
      <c r="E1986" s="21"/>
      <c r="F1986" s="21"/>
      <c r="G1986" s="11"/>
      <c r="I1986" s="9"/>
      <c r="L1986" s="1"/>
      <c r="M1986" s="112"/>
      <c r="N1986" s="112"/>
      <c r="O1986" s="112"/>
      <c r="P1986" s="113"/>
      <c r="Q1986" s="112"/>
      <c r="R1986" s="114"/>
      <c r="S1986" s="113"/>
      <c r="T1986" s="112"/>
      <c r="U1986" s="114"/>
      <c r="V1986" s="113"/>
      <c r="W1986" s="112"/>
      <c r="X1986" s="113"/>
    </row>
    <row r="1987" spans="1:24" x14ac:dyDescent="0.25">
      <c r="A1987" s="77"/>
      <c r="B1987" s="80"/>
      <c r="C1987" s="22"/>
      <c r="D1987" s="22"/>
      <c r="E1987" s="21"/>
      <c r="F1987" s="21"/>
      <c r="G1987" s="11"/>
      <c r="I1987" s="9"/>
      <c r="L1987" s="1"/>
      <c r="M1987" s="112"/>
      <c r="N1987" s="112"/>
      <c r="O1987" s="112"/>
      <c r="P1987" s="113"/>
      <c r="Q1987" s="112"/>
      <c r="R1987" s="114"/>
      <c r="S1987" s="113"/>
      <c r="T1987" s="112"/>
      <c r="U1987" s="114"/>
      <c r="V1987" s="113"/>
      <c r="W1987" s="112"/>
      <c r="X1987" s="113"/>
    </row>
    <row r="1988" spans="1:24" x14ac:dyDescent="0.25">
      <c r="A1988" s="77"/>
      <c r="B1988" s="80"/>
      <c r="C1988" s="22"/>
      <c r="D1988" s="22"/>
      <c r="E1988" s="21"/>
      <c r="F1988" s="21"/>
      <c r="G1988" s="11"/>
      <c r="I1988" s="9"/>
      <c r="L1988" s="1"/>
      <c r="M1988" s="112"/>
      <c r="N1988" s="112"/>
      <c r="O1988" s="112"/>
      <c r="P1988" s="113"/>
      <c r="Q1988" s="112"/>
      <c r="R1988" s="114"/>
      <c r="S1988" s="113"/>
      <c r="T1988" s="112"/>
      <c r="U1988" s="114"/>
      <c r="V1988" s="113"/>
      <c r="W1988" s="112"/>
      <c r="X1988" s="113"/>
    </row>
    <row r="1989" spans="1:24" x14ac:dyDescent="0.25">
      <c r="A1989" s="77"/>
      <c r="B1989" s="80"/>
      <c r="C1989" s="22"/>
      <c r="D1989" s="22"/>
      <c r="E1989" s="21"/>
      <c r="F1989" s="21"/>
      <c r="G1989" s="11"/>
      <c r="I1989" s="9"/>
      <c r="L1989" s="1"/>
      <c r="M1989" s="112"/>
      <c r="N1989" s="112"/>
      <c r="O1989" s="112"/>
      <c r="P1989" s="113"/>
      <c r="Q1989" s="112"/>
      <c r="R1989" s="114"/>
      <c r="S1989" s="113"/>
      <c r="T1989" s="112"/>
      <c r="U1989" s="114"/>
      <c r="V1989" s="113"/>
      <c r="W1989" s="112"/>
      <c r="X1989" s="113"/>
    </row>
    <row r="1990" spans="1:24" x14ac:dyDescent="0.25">
      <c r="A1990" s="77"/>
      <c r="B1990" s="80"/>
      <c r="C1990" s="22"/>
      <c r="D1990" s="22"/>
      <c r="E1990" s="21"/>
      <c r="F1990" s="21"/>
      <c r="G1990" s="11"/>
      <c r="I1990" s="9"/>
      <c r="L1990" s="1"/>
      <c r="M1990" s="112"/>
      <c r="N1990" s="112"/>
      <c r="O1990" s="112"/>
      <c r="P1990" s="113"/>
      <c r="Q1990" s="112"/>
      <c r="R1990" s="114"/>
      <c r="S1990" s="113"/>
      <c r="T1990" s="112"/>
      <c r="U1990" s="114"/>
      <c r="V1990" s="113"/>
      <c r="W1990" s="112"/>
      <c r="X1990" s="113"/>
    </row>
    <row r="1991" spans="1:24" x14ac:dyDescent="0.25">
      <c r="A1991" s="77"/>
      <c r="B1991" s="80"/>
      <c r="C1991" s="22"/>
      <c r="D1991" s="22"/>
      <c r="E1991" s="21"/>
      <c r="F1991" s="21"/>
      <c r="G1991" s="11"/>
      <c r="I1991" s="9"/>
      <c r="L1991" s="1"/>
      <c r="M1991" s="112"/>
      <c r="N1991" s="112"/>
      <c r="O1991" s="112"/>
      <c r="P1991" s="113"/>
      <c r="Q1991" s="112"/>
      <c r="R1991" s="114"/>
      <c r="S1991" s="113"/>
      <c r="T1991" s="112"/>
      <c r="U1991" s="114"/>
      <c r="V1991" s="113"/>
      <c r="W1991" s="112"/>
      <c r="X1991" s="113"/>
    </row>
    <row r="1992" spans="1:24" x14ac:dyDescent="0.25">
      <c r="A1992" s="77"/>
      <c r="B1992" s="80"/>
      <c r="C1992" s="22"/>
      <c r="D1992" s="22"/>
      <c r="E1992" s="21"/>
      <c r="F1992" s="21"/>
      <c r="G1992" s="11"/>
      <c r="I1992" s="9"/>
      <c r="L1992" s="1"/>
      <c r="M1992" s="112"/>
      <c r="N1992" s="112"/>
      <c r="O1992" s="112"/>
      <c r="P1992" s="113"/>
      <c r="Q1992" s="112"/>
      <c r="R1992" s="114"/>
      <c r="S1992" s="113"/>
      <c r="T1992" s="112"/>
      <c r="U1992" s="114"/>
      <c r="V1992" s="113"/>
      <c r="W1992" s="112"/>
      <c r="X1992" s="113"/>
    </row>
    <row r="1993" spans="1:24" x14ac:dyDescent="0.25">
      <c r="A1993" s="77"/>
      <c r="B1993" s="80"/>
      <c r="C1993" s="22"/>
      <c r="D1993" s="22"/>
      <c r="E1993" s="21"/>
      <c r="F1993" s="21"/>
      <c r="G1993" s="11"/>
      <c r="I1993" s="9"/>
      <c r="L1993" s="1"/>
      <c r="M1993" s="112"/>
      <c r="N1993" s="112"/>
      <c r="O1993" s="112"/>
      <c r="P1993" s="113"/>
      <c r="Q1993" s="112"/>
      <c r="R1993" s="114"/>
      <c r="S1993" s="113"/>
      <c r="T1993" s="112"/>
      <c r="U1993" s="114"/>
      <c r="V1993" s="113"/>
      <c r="W1993" s="112"/>
      <c r="X1993" s="113"/>
    </row>
    <row r="1994" spans="1:24" x14ac:dyDescent="0.25">
      <c r="A1994" s="77"/>
      <c r="B1994" s="80"/>
      <c r="C1994" s="22"/>
      <c r="D1994" s="22"/>
      <c r="E1994" s="21"/>
      <c r="F1994" s="21"/>
      <c r="G1994" s="11"/>
      <c r="I1994" s="9"/>
      <c r="L1994" s="1"/>
      <c r="M1994" s="112"/>
      <c r="N1994" s="112"/>
      <c r="O1994" s="112"/>
      <c r="P1994" s="113"/>
      <c r="Q1994" s="112"/>
      <c r="R1994" s="114"/>
      <c r="S1994" s="113"/>
      <c r="T1994" s="112"/>
      <c r="U1994" s="114"/>
      <c r="V1994" s="113"/>
      <c r="W1994" s="112"/>
      <c r="X1994" s="113"/>
    </row>
    <row r="1995" spans="1:24" x14ac:dyDescent="0.25">
      <c r="A1995" s="77"/>
      <c r="B1995" s="80"/>
      <c r="C1995" s="22"/>
      <c r="D1995" s="22"/>
      <c r="E1995" s="21"/>
      <c r="F1995" s="21"/>
      <c r="G1995" s="11"/>
      <c r="I1995" s="9"/>
      <c r="L1995" s="1"/>
      <c r="M1995" s="112"/>
      <c r="N1995" s="112"/>
      <c r="O1995" s="112"/>
      <c r="P1995" s="113"/>
      <c r="Q1995" s="112"/>
      <c r="R1995" s="114"/>
      <c r="S1995" s="113"/>
      <c r="T1995" s="112"/>
      <c r="U1995" s="114"/>
      <c r="V1995" s="113"/>
      <c r="W1995" s="112"/>
      <c r="X1995" s="113"/>
    </row>
    <row r="1996" spans="1:24" x14ac:dyDescent="0.25">
      <c r="A1996" s="77"/>
      <c r="B1996" s="80"/>
      <c r="C1996" s="22"/>
      <c r="D1996" s="22"/>
      <c r="E1996" s="21"/>
      <c r="F1996" s="21"/>
      <c r="G1996" s="11"/>
      <c r="I1996" s="9"/>
      <c r="L1996" s="1"/>
      <c r="M1996" s="112"/>
      <c r="N1996" s="112"/>
      <c r="O1996" s="112"/>
      <c r="P1996" s="113"/>
      <c r="Q1996" s="112"/>
      <c r="R1996" s="114"/>
      <c r="S1996" s="113"/>
      <c r="T1996" s="112"/>
      <c r="U1996" s="114"/>
      <c r="V1996" s="113"/>
      <c r="W1996" s="112"/>
      <c r="X1996" s="113"/>
    </row>
    <row r="1997" spans="1:24" x14ac:dyDescent="0.25">
      <c r="A1997" s="77"/>
      <c r="B1997" s="80"/>
      <c r="C1997" s="22"/>
      <c r="D1997" s="22"/>
      <c r="E1997" s="21"/>
      <c r="F1997" s="21"/>
      <c r="G1997" s="11"/>
      <c r="I1997" s="9"/>
      <c r="L1997" s="1"/>
      <c r="M1997" s="112"/>
      <c r="N1997" s="112"/>
      <c r="O1997" s="112"/>
      <c r="P1997" s="113"/>
      <c r="Q1997" s="112"/>
      <c r="R1997" s="114"/>
      <c r="S1997" s="113"/>
      <c r="T1997" s="112"/>
      <c r="U1997" s="114"/>
      <c r="V1997" s="113"/>
      <c r="W1997" s="112"/>
      <c r="X1997" s="113"/>
    </row>
    <row r="1998" spans="1:24" x14ac:dyDescent="0.25">
      <c r="A1998" s="77"/>
      <c r="B1998" s="80"/>
      <c r="C1998" s="22"/>
      <c r="D1998" s="22"/>
      <c r="E1998" s="21"/>
      <c r="F1998" s="21"/>
      <c r="G1998" s="11"/>
      <c r="I1998" s="9"/>
      <c r="L1998" s="1"/>
      <c r="M1998" s="112"/>
      <c r="N1998" s="112"/>
      <c r="O1998" s="112"/>
      <c r="P1998" s="113"/>
      <c r="Q1998" s="112"/>
      <c r="R1998" s="114"/>
      <c r="S1998" s="113"/>
      <c r="T1998" s="112"/>
      <c r="U1998" s="114"/>
      <c r="V1998" s="113"/>
      <c r="W1998" s="112"/>
      <c r="X1998" s="113"/>
    </row>
    <row r="1999" spans="1:24" x14ac:dyDescent="0.25">
      <c r="A1999" s="77"/>
      <c r="B1999" s="80"/>
      <c r="C1999" s="22"/>
      <c r="D1999" s="22"/>
      <c r="E1999" s="21"/>
      <c r="F1999" s="21"/>
      <c r="G1999" s="11"/>
      <c r="I1999" s="9"/>
      <c r="L1999" s="1"/>
      <c r="M1999" s="112"/>
      <c r="N1999" s="112"/>
      <c r="O1999" s="112"/>
      <c r="P1999" s="113"/>
      <c r="Q1999" s="112"/>
      <c r="R1999" s="114"/>
      <c r="S1999" s="113"/>
      <c r="T1999" s="112"/>
      <c r="U1999" s="114"/>
      <c r="V1999" s="113"/>
      <c r="W1999" s="112"/>
      <c r="X1999" s="113"/>
    </row>
    <row r="2000" spans="1:24" x14ac:dyDescent="0.25">
      <c r="A2000" s="77"/>
      <c r="B2000" s="80"/>
      <c r="C2000" s="22"/>
      <c r="D2000" s="22"/>
      <c r="E2000" s="21"/>
      <c r="F2000" s="21"/>
      <c r="G2000" s="11"/>
      <c r="I2000" s="9"/>
      <c r="L2000" s="1"/>
      <c r="M2000" s="112"/>
      <c r="N2000" s="112"/>
      <c r="O2000" s="112"/>
      <c r="P2000" s="113"/>
      <c r="Q2000" s="112"/>
      <c r="R2000" s="114"/>
      <c r="S2000" s="113"/>
      <c r="T2000" s="112"/>
      <c r="U2000" s="114"/>
      <c r="V2000" s="113"/>
      <c r="W2000" s="112"/>
      <c r="X2000" s="113"/>
    </row>
    <row r="2001" spans="1:24" x14ac:dyDescent="0.25">
      <c r="A2001" s="77"/>
      <c r="B2001" s="80"/>
      <c r="C2001" s="22"/>
      <c r="D2001" s="22"/>
      <c r="E2001" s="21"/>
      <c r="F2001" s="21"/>
      <c r="G2001" s="11"/>
      <c r="I2001" s="9"/>
      <c r="L2001" s="1"/>
      <c r="M2001" s="112"/>
      <c r="N2001" s="112"/>
      <c r="O2001" s="112"/>
      <c r="P2001" s="113"/>
      <c r="Q2001" s="112"/>
      <c r="R2001" s="114"/>
      <c r="S2001" s="113"/>
      <c r="T2001" s="112"/>
      <c r="U2001" s="114"/>
      <c r="V2001" s="113"/>
      <c r="W2001" s="112"/>
      <c r="X2001" s="113"/>
    </row>
    <row r="2002" spans="1:24" x14ac:dyDescent="0.25">
      <c r="A2002" s="77"/>
      <c r="B2002" s="80"/>
      <c r="C2002" s="22"/>
      <c r="D2002" s="22"/>
      <c r="E2002" s="21"/>
      <c r="F2002" s="21"/>
      <c r="G2002" s="11"/>
      <c r="I2002" s="9"/>
      <c r="L2002" s="1"/>
      <c r="M2002" s="112"/>
      <c r="N2002" s="112"/>
      <c r="O2002" s="112"/>
      <c r="P2002" s="113"/>
      <c r="Q2002" s="112"/>
      <c r="R2002" s="114"/>
      <c r="S2002" s="113"/>
      <c r="T2002" s="112"/>
      <c r="U2002" s="114"/>
      <c r="V2002" s="113"/>
      <c r="W2002" s="112"/>
      <c r="X2002" s="113"/>
    </row>
    <row r="2003" spans="1:24" x14ac:dyDescent="0.25">
      <c r="A2003" s="77"/>
      <c r="B2003" s="80"/>
      <c r="C2003" s="22"/>
      <c r="D2003" s="22"/>
      <c r="E2003" s="21"/>
      <c r="F2003" s="21"/>
      <c r="G2003" s="11"/>
      <c r="I2003" s="9"/>
      <c r="L2003" s="1"/>
      <c r="M2003" s="112"/>
      <c r="N2003" s="112"/>
      <c r="O2003" s="112"/>
      <c r="P2003" s="113"/>
      <c r="Q2003" s="112"/>
      <c r="R2003" s="114"/>
      <c r="S2003" s="113"/>
      <c r="T2003" s="112"/>
      <c r="U2003" s="114"/>
      <c r="V2003" s="113"/>
      <c r="W2003" s="112"/>
      <c r="X2003" s="113"/>
    </row>
    <row r="2004" spans="1:24" x14ac:dyDescent="0.25">
      <c r="A2004" s="77"/>
      <c r="B2004" s="80"/>
      <c r="C2004" s="22"/>
      <c r="D2004" s="22"/>
      <c r="E2004" s="21"/>
      <c r="F2004" s="21"/>
      <c r="G2004" s="11"/>
      <c r="I2004" s="9"/>
      <c r="L2004" s="1"/>
      <c r="M2004" s="112"/>
      <c r="N2004" s="112"/>
      <c r="O2004" s="112"/>
      <c r="P2004" s="113"/>
      <c r="Q2004" s="112"/>
      <c r="R2004" s="114"/>
      <c r="S2004" s="113"/>
      <c r="T2004" s="112"/>
      <c r="U2004" s="114"/>
      <c r="V2004" s="113"/>
      <c r="W2004" s="112"/>
      <c r="X2004" s="113"/>
    </row>
    <row r="2005" spans="1:24" x14ac:dyDescent="0.25">
      <c r="A2005" s="77"/>
      <c r="B2005" s="80"/>
      <c r="C2005" s="22"/>
      <c r="D2005" s="22"/>
      <c r="E2005" s="21"/>
      <c r="F2005" s="21"/>
      <c r="G2005" s="11"/>
      <c r="I2005" s="9"/>
      <c r="L2005" s="1"/>
      <c r="M2005" s="112"/>
      <c r="N2005" s="112"/>
      <c r="O2005" s="112"/>
      <c r="P2005" s="113"/>
      <c r="Q2005" s="112"/>
      <c r="R2005" s="114"/>
      <c r="S2005" s="113"/>
      <c r="T2005" s="112"/>
      <c r="U2005" s="114"/>
      <c r="V2005" s="113"/>
      <c r="W2005" s="112"/>
      <c r="X2005" s="113"/>
    </row>
    <row r="2006" spans="1:24" x14ac:dyDescent="0.25">
      <c r="A2006" s="77"/>
      <c r="B2006" s="80"/>
      <c r="C2006" s="22"/>
      <c r="D2006" s="22"/>
      <c r="E2006" s="21"/>
      <c r="F2006" s="21"/>
      <c r="G2006" s="11"/>
      <c r="I2006" s="9"/>
      <c r="L2006" s="1"/>
      <c r="M2006" s="112"/>
      <c r="N2006" s="112"/>
      <c r="O2006" s="112"/>
      <c r="P2006" s="113"/>
      <c r="Q2006" s="112"/>
      <c r="R2006" s="114"/>
      <c r="S2006" s="113"/>
      <c r="T2006" s="112"/>
      <c r="U2006" s="114"/>
      <c r="V2006" s="113"/>
      <c r="W2006" s="112"/>
      <c r="X2006" s="113"/>
    </row>
    <row r="2007" spans="1:24" x14ac:dyDescent="0.25">
      <c r="A2007" s="77"/>
      <c r="B2007" s="80"/>
      <c r="C2007" s="22"/>
      <c r="D2007" s="22"/>
      <c r="E2007" s="21"/>
      <c r="F2007" s="21"/>
      <c r="G2007" s="11"/>
      <c r="I2007" s="9"/>
      <c r="L2007" s="1"/>
      <c r="M2007" s="112"/>
      <c r="N2007" s="112"/>
      <c r="O2007" s="112"/>
      <c r="P2007" s="113"/>
      <c r="Q2007" s="112"/>
      <c r="R2007" s="114"/>
      <c r="S2007" s="113"/>
      <c r="T2007" s="112"/>
      <c r="U2007" s="114"/>
      <c r="V2007" s="113"/>
      <c r="W2007" s="112"/>
      <c r="X2007" s="113"/>
    </row>
    <row r="2008" spans="1:24" x14ac:dyDescent="0.25">
      <c r="A2008" s="77"/>
      <c r="B2008" s="80"/>
      <c r="C2008" s="22"/>
      <c r="D2008" s="22"/>
      <c r="E2008" s="21"/>
      <c r="F2008" s="21"/>
      <c r="G2008" s="11"/>
      <c r="I2008" s="9"/>
      <c r="L2008" s="1"/>
      <c r="M2008" s="112"/>
      <c r="N2008" s="112"/>
      <c r="O2008" s="112"/>
      <c r="P2008" s="113"/>
      <c r="Q2008" s="112"/>
      <c r="R2008" s="114"/>
      <c r="S2008" s="113"/>
      <c r="T2008" s="112"/>
      <c r="U2008" s="114"/>
      <c r="V2008" s="113"/>
      <c r="W2008" s="112"/>
      <c r="X2008" s="113"/>
    </row>
    <row r="2009" spans="1:24" x14ac:dyDescent="0.25">
      <c r="A2009" s="77"/>
      <c r="B2009" s="80"/>
      <c r="C2009" s="22"/>
      <c r="D2009" s="22"/>
      <c r="E2009" s="21"/>
      <c r="F2009" s="21"/>
      <c r="G2009" s="11"/>
      <c r="I2009" s="9"/>
      <c r="L2009" s="1"/>
      <c r="M2009" s="112"/>
      <c r="N2009" s="112"/>
      <c r="O2009" s="112"/>
      <c r="P2009" s="113"/>
      <c r="Q2009" s="112"/>
      <c r="R2009" s="114"/>
      <c r="S2009" s="113"/>
      <c r="T2009" s="112"/>
      <c r="U2009" s="114"/>
      <c r="V2009" s="113"/>
      <c r="W2009" s="112"/>
      <c r="X2009" s="113"/>
    </row>
    <row r="2010" spans="1:24" x14ac:dyDescent="0.25">
      <c r="A2010" s="77"/>
      <c r="B2010" s="80"/>
      <c r="C2010" s="22"/>
      <c r="D2010" s="22"/>
      <c r="E2010" s="21"/>
      <c r="F2010" s="21"/>
      <c r="G2010" s="11"/>
      <c r="I2010" s="9"/>
      <c r="L2010" s="1"/>
      <c r="M2010" s="112"/>
      <c r="N2010" s="112"/>
      <c r="O2010" s="112"/>
      <c r="P2010" s="113"/>
      <c r="Q2010" s="112"/>
      <c r="R2010" s="114"/>
      <c r="S2010" s="113"/>
      <c r="T2010" s="112"/>
      <c r="U2010" s="114"/>
      <c r="V2010" s="113"/>
      <c r="W2010" s="112"/>
      <c r="X2010" s="113"/>
    </row>
    <row r="2011" spans="1:24" x14ac:dyDescent="0.25">
      <c r="A2011" s="77"/>
      <c r="B2011" s="80"/>
      <c r="C2011" s="22"/>
      <c r="D2011" s="22"/>
      <c r="E2011" s="21"/>
      <c r="F2011" s="21"/>
      <c r="G2011" s="11"/>
      <c r="I2011" s="9"/>
      <c r="L2011" s="1"/>
      <c r="M2011" s="112"/>
      <c r="N2011" s="112"/>
      <c r="O2011" s="112"/>
      <c r="P2011" s="113"/>
      <c r="Q2011" s="112"/>
      <c r="R2011" s="114"/>
      <c r="S2011" s="113"/>
      <c r="T2011" s="112"/>
      <c r="U2011" s="114"/>
      <c r="V2011" s="113"/>
      <c r="W2011" s="112"/>
      <c r="X2011" s="113"/>
    </row>
    <row r="2012" spans="1:24" x14ac:dyDescent="0.25">
      <c r="A2012" s="77"/>
      <c r="B2012" s="80"/>
      <c r="C2012" s="22"/>
      <c r="D2012" s="22"/>
      <c r="E2012" s="21"/>
      <c r="F2012" s="21"/>
      <c r="G2012" s="11"/>
      <c r="I2012" s="9"/>
      <c r="L2012" s="1"/>
      <c r="M2012" s="112"/>
      <c r="N2012" s="112"/>
      <c r="O2012" s="112"/>
      <c r="P2012" s="113"/>
      <c r="Q2012" s="112"/>
      <c r="R2012" s="114"/>
      <c r="S2012" s="113"/>
      <c r="T2012" s="112"/>
      <c r="U2012" s="114"/>
      <c r="V2012" s="113"/>
      <c r="W2012" s="112"/>
      <c r="X2012" s="113"/>
    </row>
    <row r="2013" spans="1:24" x14ac:dyDescent="0.25">
      <c r="A2013" s="77"/>
      <c r="B2013" s="80"/>
      <c r="C2013" s="22"/>
      <c r="D2013" s="22"/>
      <c r="E2013" s="21"/>
      <c r="F2013" s="21"/>
      <c r="G2013" s="11"/>
      <c r="I2013" s="9"/>
      <c r="L2013" s="1"/>
      <c r="M2013" s="112"/>
      <c r="N2013" s="112"/>
      <c r="O2013" s="112"/>
      <c r="P2013" s="113"/>
      <c r="Q2013" s="112"/>
      <c r="R2013" s="114"/>
      <c r="S2013" s="113"/>
      <c r="T2013" s="112"/>
      <c r="U2013" s="114"/>
      <c r="V2013" s="113"/>
      <c r="W2013" s="112"/>
      <c r="X2013" s="113"/>
    </row>
    <row r="2014" spans="1:24" x14ac:dyDescent="0.25">
      <c r="A2014" s="77"/>
      <c r="B2014" s="80"/>
      <c r="C2014" s="22"/>
      <c r="D2014" s="22"/>
      <c r="E2014" s="21"/>
      <c r="F2014" s="21"/>
      <c r="G2014" s="11"/>
      <c r="I2014" s="9"/>
      <c r="L2014" s="1"/>
      <c r="M2014" s="112"/>
      <c r="N2014" s="112"/>
      <c r="O2014" s="112"/>
      <c r="P2014" s="113"/>
      <c r="Q2014" s="112"/>
      <c r="R2014" s="114"/>
      <c r="S2014" s="113"/>
      <c r="T2014" s="112"/>
      <c r="U2014" s="114"/>
      <c r="V2014" s="113"/>
      <c r="W2014" s="112"/>
      <c r="X2014" s="113"/>
    </row>
    <row r="2015" spans="1:24" x14ac:dyDescent="0.25">
      <c r="A2015" s="77"/>
      <c r="B2015" s="80"/>
      <c r="C2015" s="22"/>
      <c r="D2015" s="22"/>
      <c r="E2015" s="21"/>
      <c r="F2015" s="21"/>
      <c r="G2015" s="11"/>
      <c r="I2015" s="9"/>
      <c r="L2015" s="1"/>
      <c r="M2015" s="112"/>
      <c r="N2015" s="112"/>
      <c r="O2015" s="112"/>
      <c r="P2015" s="113"/>
      <c r="Q2015" s="112"/>
      <c r="R2015" s="114"/>
      <c r="S2015" s="113"/>
      <c r="T2015" s="112"/>
      <c r="U2015" s="114"/>
      <c r="V2015" s="113"/>
      <c r="W2015" s="112"/>
      <c r="X2015" s="113"/>
    </row>
    <row r="2016" spans="1:24" x14ac:dyDescent="0.25">
      <c r="A2016" s="77"/>
      <c r="B2016" s="80"/>
      <c r="C2016" s="22"/>
      <c r="D2016" s="22"/>
      <c r="E2016" s="21"/>
      <c r="F2016" s="21"/>
      <c r="G2016" s="11"/>
      <c r="I2016" s="9"/>
      <c r="L2016" s="1"/>
      <c r="M2016" s="112"/>
      <c r="N2016" s="112"/>
      <c r="O2016" s="112"/>
      <c r="P2016" s="113"/>
      <c r="Q2016" s="112"/>
      <c r="R2016" s="114"/>
      <c r="S2016" s="113"/>
      <c r="T2016" s="112"/>
      <c r="U2016" s="114"/>
      <c r="V2016" s="113"/>
      <c r="W2016" s="112"/>
      <c r="X2016" s="113"/>
    </row>
    <row r="2017" spans="1:24" x14ac:dyDescent="0.25">
      <c r="A2017" s="77"/>
      <c r="B2017" s="80"/>
      <c r="C2017" s="22"/>
      <c r="D2017" s="22"/>
      <c r="E2017" s="21"/>
      <c r="F2017" s="21"/>
      <c r="G2017" s="11"/>
      <c r="I2017" s="9"/>
      <c r="L2017" s="1"/>
      <c r="M2017" s="112"/>
      <c r="N2017" s="112"/>
      <c r="O2017" s="112"/>
      <c r="P2017" s="113"/>
      <c r="Q2017" s="112"/>
      <c r="R2017" s="114"/>
      <c r="S2017" s="113"/>
      <c r="T2017" s="112"/>
      <c r="U2017" s="114"/>
      <c r="V2017" s="113"/>
      <c r="W2017" s="112"/>
      <c r="X2017" s="113"/>
    </row>
    <row r="2018" spans="1:24" x14ac:dyDescent="0.25">
      <c r="A2018" s="77"/>
      <c r="B2018" s="80"/>
      <c r="C2018" s="22"/>
      <c r="D2018" s="22"/>
      <c r="E2018" s="21"/>
      <c r="F2018" s="21"/>
      <c r="G2018" s="11"/>
      <c r="I2018" s="9"/>
      <c r="L2018" s="1"/>
      <c r="M2018" s="112"/>
      <c r="N2018" s="112"/>
      <c r="O2018" s="112"/>
      <c r="P2018" s="113"/>
      <c r="Q2018" s="112"/>
      <c r="R2018" s="114"/>
      <c r="S2018" s="113"/>
      <c r="T2018" s="112"/>
      <c r="U2018" s="114"/>
      <c r="V2018" s="113"/>
      <c r="W2018" s="112"/>
      <c r="X2018" s="113"/>
    </row>
    <row r="2019" spans="1:24" x14ac:dyDescent="0.25">
      <c r="A2019" s="77"/>
      <c r="B2019" s="80"/>
      <c r="C2019" s="22"/>
      <c r="D2019" s="22"/>
      <c r="E2019" s="21"/>
      <c r="F2019" s="21"/>
      <c r="G2019" s="11"/>
      <c r="I2019" s="9"/>
      <c r="L2019" s="1"/>
      <c r="M2019" s="112"/>
      <c r="N2019" s="112"/>
      <c r="O2019" s="112"/>
      <c r="P2019" s="113"/>
      <c r="Q2019" s="112"/>
      <c r="R2019" s="114"/>
      <c r="S2019" s="113"/>
      <c r="T2019" s="112"/>
      <c r="U2019" s="114"/>
      <c r="V2019" s="113"/>
      <c r="W2019" s="112"/>
      <c r="X2019" s="113"/>
    </row>
    <row r="2020" spans="1:24" x14ac:dyDescent="0.25">
      <c r="A2020" s="77"/>
      <c r="B2020" s="80"/>
      <c r="C2020" s="22"/>
      <c r="D2020" s="22"/>
      <c r="E2020" s="21"/>
      <c r="F2020" s="21"/>
      <c r="G2020" s="11"/>
      <c r="I2020" s="9"/>
      <c r="L2020" s="1"/>
      <c r="M2020" s="112"/>
      <c r="N2020" s="112"/>
      <c r="O2020" s="112"/>
      <c r="P2020" s="113"/>
      <c r="Q2020" s="112"/>
      <c r="R2020" s="114"/>
      <c r="S2020" s="113"/>
      <c r="T2020" s="112"/>
      <c r="U2020" s="114"/>
      <c r="V2020" s="113"/>
      <c r="W2020" s="112"/>
      <c r="X2020" s="113"/>
    </row>
    <row r="2021" spans="1:24" x14ac:dyDescent="0.25">
      <c r="A2021" s="77"/>
      <c r="B2021" s="80"/>
      <c r="C2021" s="22"/>
      <c r="D2021" s="22"/>
      <c r="E2021" s="21"/>
      <c r="F2021" s="21"/>
      <c r="G2021" s="11"/>
      <c r="I2021" s="9"/>
      <c r="L2021" s="1"/>
      <c r="M2021" s="112"/>
      <c r="N2021" s="112"/>
      <c r="O2021" s="112"/>
      <c r="P2021" s="113"/>
      <c r="Q2021" s="112"/>
      <c r="R2021" s="114"/>
      <c r="S2021" s="113"/>
      <c r="T2021" s="112"/>
      <c r="U2021" s="114"/>
      <c r="V2021" s="113"/>
      <c r="W2021" s="112"/>
      <c r="X2021" s="113"/>
    </row>
    <row r="2022" spans="1:24" x14ac:dyDescent="0.25">
      <c r="A2022" s="77"/>
      <c r="B2022" s="80"/>
      <c r="C2022" s="22"/>
      <c r="D2022" s="22"/>
      <c r="E2022" s="21"/>
      <c r="F2022" s="21"/>
      <c r="G2022" s="11"/>
      <c r="I2022" s="9"/>
      <c r="L2022" s="1"/>
      <c r="M2022" s="112"/>
      <c r="N2022" s="112"/>
      <c r="O2022" s="112"/>
      <c r="P2022" s="113"/>
      <c r="Q2022" s="112"/>
      <c r="R2022" s="114"/>
      <c r="S2022" s="113"/>
      <c r="T2022" s="112"/>
      <c r="U2022" s="114"/>
      <c r="V2022" s="113"/>
      <c r="W2022" s="112"/>
      <c r="X2022" s="113"/>
    </row>
    <row r="2023" spans="1:24" x14ac:dyDescent="0.25">
      <c r="A2023" s="77"/>
      <c r="B2023" s="80"/>
      <c r="C2023" s="22"/>
      <c r="D2023" s="22"/>
      <c r="E2023" s="21"/>
      <c r="F2023" s="21"/>
      <c r="G2023" s="11"/>
      <c r="I2023" s="9"/>
      <c r="L2023" s="1"/>
      <c r="M2023" s="112"/>
      <c r="N2023" s="112"/>
      <c r="O2023" s="112"/>
      <c r="P2023" s="113"/>
      <c r="Q2023" s="112"/>
      <c r="R2023" s="114"/>
      <c r="S2023" s="113"/>
      <c r="T2023" s="112"/>
      <c r="U2023" s="114"/>
      <c r="V2023" s="113"/>
      <c r="W2023" s="112"/>
      <c r="X2023" s="113"/>
    </row>
    <row r="2024" spans="1:24" x14ac:dyDescent="0.25">
      <c r="A2024" s="77"/>
      <c r="B2024" s="80"/>
      <c r="C2024" s="22"/>
      <c r="D2024" s="22"/>
      <c r="E2024" s="21"/>
      <c r="F2024" s="21"/>
      <c r="G2024" s="11"/>
      <c r="I2024" s="9"/>
      <c r="L2024" s="1"/>
      <c r="M2024" s="112"/>
      <c r="N2024" s="112"/>
      <c r="O2024" s="112"/>
      <c r="P2024" s="113"/>
      <c r="Q2024" s="112"/>
      <c r="R2024" s="114"/>
      <c r="S2024" s="113"/>
      <c r="T2024" s="112"/>
      <c r="U2024" s="114"/>
      <c r="V2024" s="113"/>
      <c r="W2024" s="112"/>
      <c r="X2024" s="113"/>
    </row>
    <row r="2025" spans="1:24" x14ac:dyDescent="0.25">
      <c r="A2025" s="77"/>
      <c r="B2025" s="80"/>
      <c r="C2025" s="22"/>
      <c r="D2025" s="22"/>
      <c r="E2025" s="21"/>
      <c r="F2025" s="21"/>
      <c r="G2025" s="11"/>
      <c r="I2025" s="9"/>
      <c r="L2025" s="1"/>
      <c r="M2025" s="112"/>
      <c r="N2025" s="112"/>
      <c r="O2025" s="112"/>
      <c r="P2025" s="113"/>
      <c r="Q2025" s="112"/>
      <c r="R2025" s="114"/>
      <c r="S2025" s="113"/>
      <c r="T2025" s="112"/>
      <c r="U2025" s="114"/>
      <c r="V2025" s="113"/>
      <c r="W2025" s="112"/>
      <c r="X2025" s="113"/>
    </row>
    <row r="2026" spans="1:24" x14ac:dyDescent="0.25">
      <c r="A2026" s="77"/>
      <c r="B2026" s="80"/>
      <c r="C2026" s="22"/>
      <c r="D2026" s="22"/>
      <c r="E2026" s="21"/>
      <c r="F2026" s="21"/>
      <c r="G2026" s="11"/>
      <c r="I2026" s="9"/>
      <c r="L2026" s="1"/>
      <c r="M2026" s="112"/>
      <c r="N2026" s="112"/>
      <c r="O2026" s="112"/>
      <c r="P2026" s="113"/>
      <c r="Q2026" s="112"/>
      <c r="R2026" s="114"/>
      <c r="S2026" s="113"/>
      <c r="T2026" s="112"/>
      <c r="U2026" s="114"/>
      <c r="V2026" s="113"/>
      <c r="W2026" s="112"/>
      <c r="X2026" s="113"/>
    </row>
    <row r="2027" spans="1:24" x14ac:dyDescent="0.25">
      <c r="A2027" s="77"/>
      <c r="B2027" s="80"/>
      <c r="C2027" s="22"/>
      <c r="D2027" s="22"/>
      <c r="E2027" s="21"/>
      <c r="F2027" s="21"/>
      <c r="G2027" s="11"/>
      <c r="I2027" s="9"/>
      <c r="L2027" s="1"/>
      <c r="M2027" s="112"/>
      <c r="N2027" s="112"/>
      <c r="O2027" s="112"/>
      <c r="P2027" s="113"/>
      <c r="Q2027" s="112"/>
      <c r="R2027" s="114"/>
      <c r="S2027" s="113"/>
      <c r="T2027" s="112"/>
      <c r="U2027" s="114"/>
      <c r="V2027" s="113"/>
      <c r="W2027" s="112"/>
      <c r="X2027" s="113"/>
    </row>
    <row r="2028" spans="1:24" x14ac:dyDescent="0.25">
      <c r="A2028" s="77"/>
      <c r="B2028" s="80"/>
      <c r="C2028" s="22"/>
      <c r="D2028" s="22"/>
      <c r="E2028" s="21"/>
      <c r="F2028" s="21"/>
      <c r="G2028" s="11"/>
      <c r="I2028" s="9"/>
      <c r="L2028" s="1"/>
      <c r="M2028" s="112"/>
      <c r="N2028" s="112"/>
      <c r="O2028" s="112"/>
      <c r="P2028" s="113"/>
      <c r="Q2028" s="112"/>
      <c r="R2028" s="114"/>
      <c r="S2028" s="113"/>
      <c r="T2028" s="112"/>
      <c r="U2028" s="114"/>
      <c r="V2028" s="113"/>
      <c r="W2028" s="112"/>
      <c r="X2028" s="113"/>
    </row>
    <row r="2029" spans="1:24" x14ac:dyDescent="0.25">
      <c r="A2029" s="77"/>
      <c r="B2029" s="80"/>
      <c r="C2029" s="22"/>
      <c r="D2029" s="22"/>
      <c r="E2029" s="21"/>
      <c r="F2029" s="21"/>
      <c r="G2029" s="11"/>
      <c r="I2029" s="9"/>
      <c r="L2029" s="1"/>
      <c r="M2029" s="112"/>
      <c r="N2029" s="112"/>
      <c r="O2029" s="112"/>
      <c r="P2029" s="113"/>
      <c r="Q2029" s="112"/>
      <c r="R2029" s="114"/>
      <c r="S2029" s="113"/>
      <c r="T2029" s="112"/>
      <c r="U2029" s="114"/>
      <c r="V2029" s="113"/>
      <c r="W2029" s="112"/>
      <c r="X2029" s="113"/>
    </row>
    <row r="2030" spans="1:24" x14ac:dyDescent="0.25">
      <c r="A2030" s="77"/>
      <c r="B2030" s="80"/>
      <c r="C2030" s="22"/>
      <c r="D2030" s="22"/>
      <c r="E2030" s="21"/>
      <c r="F2030" s="21"/>
      <c r="G2030" s="11"/>
      <c r="I2030" s="9"/>
      <c r="L2030" s="1"/>
      <c r="M2030" s="112"/>
      <c r="N2030" s="112"/>
      <c r="O2030" s="112"/>
      <c r="P2030" s="113"/>
      <c r="Q2030" s="112"/>
      <c r="R2030" s="114"/>
      <c r="S2030" s="113"/>
      <c r="T2030" s="112"/>
      <c r="U2030" s="114"/>
      <c r="V2030" s="113"/>
      <c r="W2030" s="112"/>
      <c r="X2030" s="113"/>
    </row>
    <row r="2031" spans="1:24" x14ac:dyDescent="0.25">
      <c r="A2031" s="77"/>
      <c r="B2031" s="80"/>
      <c r="C2031" s="22"/>
      <c r="D2031" s="22"/>
      <c r="E2031" s="21"/>
      <c r="F2031" s="21"/>
      <c r="G2031" s="11"/>
      <c r="I2031" s="9"/>
      <c r="L2031" s="1"/>
      <c r="M2031" s="112"/>
      <c r="N2031" s="112"/>
      <c r="O2031" s="112"/>
      <c r="P2031" s="113"/>
      <c r="Q2031" s="112"/>
      <c r="R2031" s="114"/>
      <c r="S2031" s="113"/>
      <c r="T2031" s="112"/>
      <c r="U2031" s="114"/>
      <c r="V2031" s="113"/>
      <c r="W2031" s="112"/>
      <c r="X2031" s="113"/>
    </row>
    <row r="2032" spans="1:24" x14ac:dyDescent="0.25">
      <c r="A2032" s="77"/>
      <c r="B2032" s="80"/>
      <c r="C2032" s="22"/>
      <c r="D2032" s="22"/>
      <c r="E2032" s="21"/>
      <c r="F2032" s="21"/>
      <c r="G2032" s="11"/>
      <c r="I2032" s="9"/>
      <c r="L2032" s="1"/>
      <c r="M2032" s="112"/>
      <c r="N2032" s="112"/>
      <c r="O2032" s="112"/>
      <c r="P2032" s="113"/>
      <c r="Q2032" s="112"/>
      <c r="R2032" s="114"/>
      <c r="S2032" s="113"/>
      <c r="T2032" s="112"/>
      <c r="U2032" s="114"/>
      <c r="V2032" s="113"/>
      <c r="W2032" s="112"/>
      <c r="X2032" s="113"/>
    </row>
    <row r="2033" spans="1:24" x14ac:dyDescent="0.25">
      <c r="A2033" s="77"/>
      <c r="B2033" s="80"/>
      <c r="C2033" s="22"/>
      <c r="D2033" s="22"/>
      <c r="E2033" s="21"/>
      <c r="F2033" s="21"/>
      <c r="G2033" s="11"/>
      <c r="I2033" s="9"/>
      <c r="L2033" s="1"/>
      <c r="M2033" s="112"/>
      <c r="N2033" s="112"/>
      <c r="O2033" s="112"/>
      <c r="P2033" s="113"/>
      <c r="Q2033" s="112"/>
      <c r="R2033" s="114"/>
      <c r="S2033" s="113"/>
      <c r="T2033" s="112"/>
      <c r="U2033" s="114"/>
      <c r="V2033" s="113"/>
      <c r="W2033" s="112"/>
      <c r="X2033" s="113"/>
    </row>
    <row r="2034" spans="1:24" x14ac:dyDescent="0.25">
      <c r="A2034" s="77"/>
      <c r="B2034" s="80"/>
      <c r="C2034" s="22"/>
      <c r="D2034" s="22"/>
      <c r="E2034" s="21"/>
      <c r="F2034" s="21"/>
      <c r="G2034" s="11"/>
      <c r="I2034" s="9"/>
      <c r="L2034" s="1"/>
      <c r="M2034" s="112"/>
      <c r="N2034" s="112"/>
      <c r="O2034" s="112"/>
      <c r="P2034" s="113"/>
      <c r="Q2034" s="112"/>
      <c r="R2034" s="114"/>
      <c r="S2034" s="113"/>
      <c r="T2034" s="112"/>
      <c r="U2034" s="114"/>
      <c r="V2034" s="113"/>
      <c r="W2034" s="112"/>
      <c r="X2034" s="113"/>
    </row>
    <row r="2035" spans="1:24" x14ac:dyDescent="0.25">
      <c r="A2035" s="77"/>
      <c r="B2035" s="80"/>
      <c r="C2035" s="22"/>
      <c r="D2035" s="22"/>
      <c r="E2035" s="21"/>
      <c r="F2035" s="21"/>
      <c r="G2035" s="11"/>
      <c r="I2035" s="9"/>
      <c r="L2035" s="1"/>
      <c r="M2035" s="112"/>
      <c r="N2035" s="112"/>
      <c r="O2035" s="112"/>
      <c r="P2035" s="113"/>
      <c r="Q2035" s="112"/>
      <c r="R2035" s="114"/>
      <c r="S2035" s="113"/>
      <c r="T2035" s="112"/>
      <c r="U2035" s="114"/>
      <c r="V2035" s="113"/>
      <c r="W2035" s="112"/>
      <c r="X2035" s="113"/>
    </row>
    <row r="2036" spans="1:24" x14ac:dyDescent="0.25">
      <c r="A2036" s="77"/>
      <c r="B2036" s="80"/>
      <c r="C2036" s="22"/>
      <c r="D2036" s="22"/>
      <c r="E2036" s="21"/>
      <c r="F2036" s="21"/>
      <c r="G2036" s="11"/>
      <c r="I2036" s="9"/>
      <c r="L2036" s="1"/>
      <c r="M2036" s="112"/>
      <c r="N2036" s="112"/>
      <c r="O2036" s="112"/>
      <c r="P2036" s="113"/>
      <c r="Q2036" s="112"/>
      <c r="R2036" s="114"/>
      <c r="S2036" s="113"/>
      <c r="T2036" s="112"/>
      <c r="U2036" s="114"/>
      <c r="V2036" s="113"/>
      <c r="W2036" s="112"/>
      <c r="X2036" s="113"/>
    </row>
    <row r="2037" spans="1:24" x14ac:dyDescent="0.25">
      <c r="A2037" s="77"/>
      <c r="B2037" s="80"/>
      <c r="C2037" s="22"/>
      <c r="D2037" s="22"/>
      <c r="E2037" s="21"/>
      <c r="F2037" s="21"/>
      <c r="G2037" s="11"/>
      <c r="I2037" s="9"/>
      <c r="L2037" s="1"/>
      <c r="M2037" s="112"/>
      <c r="N2037" s="112"/>
      <c r="O2037" s="112"/>
      <c r="P2037" s="113"/>
      <c r="Q2037" s="112"/>
      <c r="R2037" s="114"/>
      <c r="S2037" s="113"/>
      <c r="T2037" s="112"/>
      <c r="U2037" s="114"/>
      <c r="V2037" s="113"/>
      <c r="W2037" s="112"/>
      <c r="X2037" s="113"/>
    </row>
    <row r="2038" spans="1:24" x14ac:dyDescent="0.25">
      <c r="A2038" s="77"/>
      <c r="B2038" s="80"/>
      <c r="C2038" s="22"/>
      <c r="D2038" s="22"/>
      <c r="E2038" s="21"/>
      <c r="F2038" s="21"/>
      <c r="G2038" s="11"/>
      <c r="I2038" s="9"/>
      <c r="L2038" s="1"/>
      <c r="M2038" s="112"/>
      <c r="N2038" s="112"/>
      <c r="O2038" s="112"/>
      <c r="P2038" s="113"/>
      <c r="Q2038" s="112"/>
      <c r="R2038" s="114"/>
      <c r="S2038" s="113"/>
      <c r="T2038" s="112"/>
      <c r="U2038" s="114"/>
      <c r="V2038" s="113"/>
      <c r="W2038" s="112"/>
      <c r="X2038" s="113"/>
    </row>
    <row r="2039" spans="1:24" x14ac:dyDescent="0.25">
      <c r="A2039" s="77"/>
      <c r="B2039" s="80"/>
      <c r="C2039" s="22"/>
      <c r="D2039" s="22"/>
      <c r="E2039" s="21"/>
      <c r="F2039" s="21"/>
      <c r="G2039" s="11"/>
      <c r="I2039" s="9"/>
      <c r="L2039" s="1"/>
      <c r="M2039" s="112"/>
      <c r="N2039" s="112"/>
      <c r="O2039" s="112"/>
      <c r="P2039" s="113"/>
      <c r="Q2039" s="112"/>
      <c r="R2039" s="114"/>
      <c r="S2039" s="113"/>
      <c r="T2039" s="112"/>
      <c r="U2039" s="114"/>
      <c r="V2039" s="113"/>
      <c r="W2039" s="112"/>
      <c r="X2039" s="113"/>
    </row>
    <row r="2040" spans="1:24" x14ac:dyDescent="0.25">
      <c r="A2040" s="77"/>
      <c r="B2040" s="80"/>
      <c r="C2040" s="22"/>
      <c r="D2040" s="22"/>
      <c r="E2040" s="21"/>
      <c r="F2040" s="21"/>
      <c r="G2040" s="11"/>
      <c r="I2040" s="9"/>
      <c r="L2040" s="1"/>
      <c r="M2040" s="112"/>
      <c r="N2040" s="112"/>
      <c r="O2040" s="112"/>
      <c r="P2040" s="113"/>
      <c r="Q2040" s="112"/>
      <c r="R2040" s="114"/>
      <c r="S2040" s="113"/>
      <c r="T2040" s="112"/>
      <c r="U2040" s="114"/>
      <c r="V2040" s="113"/>
      <c r="W2040" s="112"/>
      <c r="X2040" s="113"/>
    </row>
    <row r="2041" spans="1:24" x14ac:dyDescent="0.25">
      <c r="A2041" s="77"/>
      <c r="B2041" s="80"/>
      <c r="C2041" s="22"/>
      <c r="D2041" s="22"/>
      <c r="E2041" s="21"/>
      <c r="F2041" s="21"/>
      <c r="G2041" s="11"/>
      <c r="I2041" s="9"/>
      <c r="L2041" s="1"/>
      <c r="M2041" s="112"/>
      <c r="N2041" s="112"/>
      <c r="O2041" s="112"/>
      <c r="P2041" s="113"/>
      <c r="Q2041" s="112"/>
      <c r="R2041" s="114"/>
      <c r="S2041" s="113"/>
      <c r="T2041" s="112"/>
      <c r="U2041" s="114"/>
      <c r="V2041" s="113"/>
      <c r="W2041" s="112"/>
      <c r="X2041" s="113"/>
    </row>
    <row r="2042" spans="1:24" x14ac:dyDescent="0.25">
      <c r="A2042" s="77"/>
      <c r="B2042" s="80"/>
      <c r="C2042" s="22"/>
      <c r="D2042" s="22"/>
      <c r="E2042" s="21"/>
      <c r="F2042" s="21"/>
      <c r="G2042" s="11"/>
      <c r="I2042" s="9"/>
      <c r="L2042" s="1"/>
      <c r="M2042" s="112"/>
      <c r="N2042" s="112"/>
      <c r="O2042" s="112"/>
      <c r="P2042" s="113"/>
      <c r="Q2042" s="112"/>
      <c r="R2042" s="114"/>
      <c r="S2042" s="113"/>
      <c r="T2042" s="112"/>
      <c r="U2042" s="114"/>
      <c r="V2042" s="113"/>
      <c r="W2042" s="112"/>
      <c r="X2042" s="113"/>
    </row>
    <row r="2043" spans="1:24" x14ac:dyDescent="0.25">
      <c r="A2043" s="77"/>
      <c r="B2043" s="80"/>
      <c r="C2043" s="22"/>
      <c r="D2043" s="22"/>
      <c r="E2043" s="21"/>
      <c r="F2043" s="21"/>
      <c r="G2043" s="11"/>
      <c r="I2043" s="9"/>
      <c r="L2043" s="1"/>
      <c r="M2043" s="112"/>
      <c r="N2043" s="112"/>
      <c r="O2043" s="112"/>
      <c r="P2043" s="113"/>
      <c r="Q2043" s="112"/>
      <c r="R2043" s="114"/>
      <c r="S2043" s="113"/>
      <c r="T2043" s="112"/>
      <c r="U2043" s="114"/>
      <c r="V2043" s="113"/>
      <c r="W2043" s="112"/>
      <c r="X2043" s="113"/>
    </row>
    <row r="2044" spans="1:24" x14ac:dyDescent="0.25">
      <c r="A2044" s="77"/>
      <c r="B2044" s="80"/>
      <c r="C2044" s="22"/>
      <c r="D2044" s="22"/>
      <c r="E2044" s="21"/>
      <c r="F2044" s="21"/>
      <c r="G2044" s="11"/>
      <c r="I2044" s="9"/>
      <c r="L2044" s="1"/>
      <c r="M2044" s="112"/>
      <c r="N2044" s="112"/>
      <c r="O2044" s="112"/>
      <c r="P2044" s="113"/>
      <c r="Q2044" s="112"/>
      <c r="R2044" s="114"/>
      <c r="S2044" s="113"/>
      <c r="T2044" s="112"/>
      <c r="U2044" s="114"/>
      <c r="V2044" s="113"/>
      <c r="W2044" s="112"/>
      <c r="X2044" s="113"/>
    </row>
    <row r="2045" spans="1:24" x14ac:dyDescent="0.25">
      <c r="A2045" s="77"/>
      <c r="B2045" s="80"/>
      <c r="C2045" s="22"/>
      <c r="D2045" s="22"/>
      <c r="E2045" s="21"/>
      <c r="F2045" s="21"/>
      <c r="G2045" s="11"/>
      <c r="I2045" s="9"/>
      <c r="L2045" s="1"/>
      <c r="M2045" s="112"/>
      <c r="N2045" s="112"/>
      <c r="O2045" s="112"/>
      <c r="P2045" s="113"/>
      <c r="Q2045" s="112"/>
      <c r="R2045" s="114"/>
      <c r="S2045" s="113"/>
      <c r="T2045" s="112"/>
      <c r="U2045" s="114"/>
      <c r="V2045" s="113"/>
      <c r="W2045" s="112"/>
      <c r="X2045" s="113"/>
    </row>
    <row r="2046" spans="1:24" x14ac:dyDescent="0.25">
      <c r="A2046" s="77"/>
      <c r="B2046" s="80"/>
      <c r="C2046" s="22"/>
      <c r="D2046" s="22"/>
      <c r="E2046" s="21"/>
      <c r="F2046" s="21"/>
      <c r="G2046" s="11"/>
      <c r="I2046" s="9"/>
      <c r="L2046" s="1"/>
      <c r="M2046" s="112"/>
      <c r="N2046" s="112"/>
      <c r="O2046" s="112"/>
      <c r="P2046" s="113"/>
      <c r="Q2046" s="112"/>
      <c r="R2046" s="114"/>
      <c r="S2046" s="113"/>
      <c r="T2046" s="112"/>
      <c r="U2046" s="114"/>
      <c r="V2046" s="113"/>
      <c r="W2046" s="112"/>
      <c r="X2046" s="113"/>
    </row>
    <row r="2047" spans="1:24" x14ac:dyDescent="0.25">
      <c r="A2047" s="77"/>
      <c r="B2047" s="80"/>
      <c r="C2047" s="22"/>
      <c r="D2047" s="22"/>
      <c r="E2047" s="21"/>
      <c r="F2047" s="21"/>
      <c r="G2047" s="11"/>
      <c r="I2047" s="9"/>
      <c r="L2047" s="1"/>
      <c r="M2047" s="112"/>
      <c r="N2047" s="112"/>
      <c r="O2047" s="112"/>
      <c r="P2047" s="113"/>
      <c r="Q2047" s="112"/>
      <c r="R2047" s="114"/>
      <c r="S2047" s="113"/>
      <c r="T2047" s="112"/>
      <c r="U2047" s="114"/>
      <c r="V2047" s="113"/>
      <c r="W2047" s="112"/>
      <c r="X2047" s="113"/>
    </row>
    <row r="2048" spans="1:24" x14ac:dyDescent="0.25">
      <c r="A2048" s="77"/>
      <c r="B2048" s="80"/>
      <c r="C2048" s="22"/>
      <c r="D2048" s="22"/>
      <c r="E2048" s="21"/>
      <c r="F2048" s="21"/>
      <c r="G2048" s="11"/>
      <c r="I2048" s="9"/>
      <c r="L2048" s="1"/>
      <c r="M2048" s="112"/>
      <c r="N2048" s="112"/>
      <c r="O2048" s="112"/>
      <c r="P2048" s="113"/>
      <c r="Q2048" s="112"/>
      <c r="R2048" s="114"/>
      <c r="S2048" s="113"/>
      <c r="T2048" s="112"/>
      <c r="U2048" s="114"/>
      <c r="V2048" s="113"/>
      <c r="W2048" s="112"/>
      <c r="X2048" s="113"/>
    </row>
    <row r="2049" spans="1:24" x14ac:dyDescent="0.25">
      <c r="A2049" s="77"/>
      <c r="B2049" s="80"/>
      <c r="C2049" s="22"/>
      <c r="D2049" s="22"/>
      <c r="E2049" s="21"/>
      <c r="F2049" s="21"/>
      <c r="G2049" s="11"/>
      <c r="I2049" s="9"/>
      <c r="L2049" s="1"/>
      <c r="M2049" s="112"/>
      <c r="N2049" s="112"/>
      <c r="O2049" s="112"/>
      <c r="P2049" s="113"/>
      <c r="Q2049" s="112"/>
      <c r="R2049" s="114"/>
      <c r="S2049" s="113"/>
      <c r="T2049" s="112"/>
      <c r="U2049" s="114"/>
      <c r="V2049" s="113"/>
      <c r="W2049" s="112"/>
      <c r="X2049" s="113"/>
    </row>
    <row r="2050" spans="1:24" x14ac:dyDescent="0.25">
      <c r="A2050" s="77"/>
      <c r="B2050" s="80"/>
      <c r="C2050" s="22"/>
      <c r="D2050" s="22"/>
      <c r="E2050" s="21"/>
      <c r="F2050" s="21"/>
      <c r="G2050" s="11"/>
      <c r="I2050" s="9"/>
      <c r="L2050" s="1"/>
      <c r="M2050" s="112"/>
      <c r="N2050" s="112"/>
      <c r="O2050" s="112"/>
      <c r="P2050" s="113"/>
      <c r="Q2050" s="112"/>
      <c r="R2050" s="114"/>
      <c r="S2050" s="113"/>
      <c r="T2050" s="112"/>
      <c r="U2050" s="114"/>
      <c r="V2050" s="113"/>
      <c r="W2050" s="112"/>
      <c r="X2050" s="113"/>
    </row>
    <row r="2051" spans="1:24" x14ac:dyDescent="0.25">
      <c r="A2051" s="77"/>
      <c r="B2051" s="80"/>
      <c r="C2051" s="22"/>
      <c r="D2051" s="22"/>
      <c r="E2051" s="21"/>
      <c r="F2051" s="21"/>
      <c r="G2051" s="11"/>
      <c r="I2051" s="9"/>
      <c r="L2051" s="1"/>
      <c r="M2051" s="112"/>
      <c r="N2051" s="112"/>
      <c r="O2051" s="112"/>
      <c r="P2051" s="113"/>
      <c r="Q2051" s="112"/>
      <c r="R2051" s="114"/>
      <c r="S2051" s="113"/>
      <c r="T2051" s="112"/>
      <c r="U2051" s="114"/>
      <c r="V2051" s="113"/>
      <c r="W2051" s="112"/>
      <c r="X2051" s="113"/>
    </row>
    <row r="2052" spans="1:24" x14ac:dyDescent="0.25">
      <c r="A2052" s="77"/>
      <c r="B2052" s="80"/>
      <c r="C2052" s="22"/>
      <c r="D2052" s="22"/>
      <c r="E2052" s="21"/>
      <c r="F2052" s="21"/>
      <c r="G2052" s="11"/>
      <c r="I2052" s="9"/>
      <c r="L2052" s="1"/>
      <c r="M2052" s="112"/>
      <c r="N2052" s="112"/>
      <c r="O2052" s="112"/>
      <c r="P2052" s="113"/>
      <c r="Q2052" s="112"/>
      <c r="R2052" s="114"/>
      <c r="S2052" s="113"/>
      <c r="T2052" s="112"/>
      <c r="U2052" s="114"/>
      <c r="V2052" s="113"/>
      <c r="W2052" s="112"/>
      <c r="X2052" s="113"/>
    </row>
    <row r="2053" spans="1:24" x14ac:dyDescent="0.25">
      <c r="A2053" s="77"/>
      <c r="B2053" s="80"/>
      <c r="C2053" s="22"/>
      <c r="D2053" s="22"/>
      <c r="E2053" s="21"/>
      <c r="F2053" s="21"/>
      <c r="G2053" s="11"/>
      <c r="I2053" s="9"/>
      <c r="L2053" s="1"/>
      <c r="M2053" s="112"/>
      <c r="N2053" s="112"/>
      <c r="O2053" s="112"/>
      <c r="P2053" s="113"/>
      <c r="Q2053" s="112"/>
      <c r="R2053" s="114"/>
      <c r="S2053" s="113"/>
      <c r="T2053" s="112"/>
      <c r="U2053" s="114"/>
      <c r="V2053" s="113"/>
      <c r="W2053" s="112"/>
      <c r="X2053" s="113"/>
    </row>
    <row r="2054" spans="1:24" x14ac:dyDescent="0.25">
      <c r="A2054" s="77"/>
      <c r="B2054" s="80"/>
      <c r="C2054" s="22"/>
      <c r="D2054" s="22"/>
      <c r="E2054" s="21"/>
      <c r="F2054" s="21"/>
      <c r="G2054" s="11"/>
      <c r="I2054" s="9"/>
      <c r="L2054" s="1"/>
      <c r="M2054" s="112"/>
      <c r="N2054" s="112"/>
      <c r="O2054" s="112"/>
      <c r="P2054" s="113"/>
      <c r="Q2054" s="112"/>
      <c r="R2054" s="114"/>
      <c r="S2054" s="113"/>
      <c r="T2054" s="112"/>
      <c r="U2054" s="114"/>
      <c r="V2054" s="113"/>
      <c r="W2054" s="112"/>
      <c r="X2054" s="113"/>
    </row>
    <row r="2055" spans="1:24" x14ac:dyDescent="0.25">
      <c r="A2055" s="77"/>
      <c r="B2055" s="80"/>
      <c r="C2055" s="22"/>
      <c r="D2055" s="22"/>
      <c r="E2055" s="21"/>
      <c r="F2055" s="21"/>
      <c r="G2055" s="11"/>
      <c r="I2055" s="9"/>
      <c r="L2055" s="1"/>
      <c r="M2055" s="112"/>
      <c r="N2055" s="112"/>
      <c r="O2055" s="112"/>
      <c r="P2055" s="113"/>
      <c r="Q2055" s="112"/>
      <c r="R2055" s="114"/>
      <c r="S2055" s="113"/>
      <c r="T2055" s="112"/>
      <c r="U2055" s="114"/>
      <c r="V2055" s="113"/>
      <c r="W2055" s="112"/>
      <c r="X2055" s="113"/>
    </row>
    <row r="2056" spans="1:24" x14ac:dyDescent="0.25">
      <c r="A2056" s="77"/>
      <c r="B2056" s="80"/>
      <c r="C2056" s="22"/>
      <c r="D2056" s="22"/>
      <c r="E2056" s="21"/>
      <c r="F2056" s="21"/>
      <c r="G2056" s="11"/>
      <c r="I2056" s="9"/>
      <c r="L2056" s="1"/>
      <c r="M2056" s="112"/>
      <c r="N2056" s="112"/>
      <c r="O2056" s="112"/>
      <c r="P2056" s="113"/>
      <c r="Q2056" s="112"/>
      <c r="R2056" s="114"/>
      <c r="S2056" s="113"/>
      <c r="T2056" s="112"/>
      <c r="U2056" s="114"/>
      <c r="V2056" s="113"/>
      <c r="W2056" s="112"/>
      <c r="X2056" s="113"/>
    </row>
    <row r="2057" spans="1:24" x14ac:dyDescent="0.25">
      <c r="A2057" s="77"/>
      <c r="B2057" s="80"/>
      <c r="C2057" s="22"/>
      <c r="D2057" s="22"/>
      <c r="E2057" s="21"/>
      <c r="F2057" s="21"/>
      <c r="G2057" s="11"/>
      <c r="I2057" s="9"/>
      <c r="L2057" s="1"/>
      <c r="M2057" s="112"/>
      <c r="N2057" s="112"/>
      <c r="O2057" s="112"/>
      <c r="P2057" s="113"/>
      <c r="Q2057" s="112"/>
      <c r="R2057" s="114"/>
      <c r="S2057" s="113"/>
      <c r="T2057" s="112"/>
      <c r="U2057" s="114"/>
      <c r="V2057" s="113"/>
      <c r="W2057" s="112"/>
      <c r="X2057" s="113"/>
    </row>
    <row r="2058" spans="1:24" x14ac:dyDescent="0.25">
      <c r="A2058" s="77"/>
      <c r="B2058" s="80"/>
      <c r="C2058" s="22"/>
      <c r="D2058" s="22"/>
      <c r="E2058" s="21"/>
      <c r="F2058" s="21"/>
      <c r="G2058" s="11"/>
      <c r="I2058" s="9"/>
      <c r="L2058" s="1"/>
      <c r="M2058" s="112"/>
      <c r="N2058" s="112"/>
      <c r="O2058" s="112"/>
      <c r="P2058" s="113"/>
      <c r="Q2058" s="112"/>
      <c r="R2058" s="114"/>
      <c r="S2058" s="113"/>
      <c r="T2058" s="112"/>
      <c r="U2058" s="114"/>
      <c r="V2058" s="113"/>
      <c r="W2058" s="112"/>
      <c r="X2058" s="113"/>
    </row>
    <row r="2059" spans="1:24" x14ac:dyDescent="0.25">
      <c r="A2059" s="77"/>
      <c r="B2059" s="80"/>
      <c r="C2059" s="22"/>
      <c r="D2059" s="22"/>
      <c r="E2059" s="21"/>
      <c r="F2059" s="21"/>
      <c r="G2059" s="11"/>
      <c r="I2059" s="9"/>
      <c r="L2059" s="1"/>
      <c r="M2059" s="112"/>
      <c r="N2059" s="112"/>
      <c r="O2059" s="112"/>
      <c r="P2059" s="113"/>
      <c r="Q2059" s="112"/>
      <c r="R2059" s="114"/>
      <c r="S2059" s="113"/>
      <c r="T2059" s="112"/>
      <c r="U2059" s="114"/>
      <c r="V2059" s="113"/>
      <c r="W2059" s="112"/>
      <c r="X2059" s="113"/>
    </row>
    <row r="2060" spans="1:24" x14ac:dyDescent="0.25">
      <c r="A2060" s="77"/>
      <c r="B2060" s="80"/>
      <c r="C2060" s="22"/>
      <c r="D2060" s="22"/>
      <c r="E2060" s="21"/>
      <c r="F2060" s="21"/>
      <c r="G2060" s="11"/>
      <c r="I2060" s="9"/>
      <c r="L2060" s="1"/>
      <c r="M2060" s="112"/>
      <c r="N2060" s="112"/>
      <c r="O2060" s="112"/>
      <c r="P2060" s="113"/>
      <c r="Q2060" s="112"/>
      <c r="R2060" s="114"/>
      <c r="S2060" s="113"/>
      <c r="T2060" s="112"/>
      <c r="U2060" s="114"/>
      <c r="V2060" s="113"/>
      <c r="W2060" s="112"/>
      <c r="X2060" s="113"/>
    </row>
    <row r="2061" spans="1:24" x14ac:dyDescent="0.25">
      <c r="A2061" s="77"/>
      <c r="B2061" s="80"/>
      <c r="C2061" s="22"/>
      <c r="D2061" s="22"/>
      <c r="E2061" s="21"/>
      <c r="F2061" s="21"/>
      <c r="G2061" s="11"/>
      <c r="I2061" s="9"/>
      <c r="L2061" s="1"/>
      <c r="M2061" s="112"/>
      <c r="N2061" s="112"/>
      <c r="O2061" s="112"/>
      <c r="P2061" s="113"/>
      <c r="Q2061" s="112"/>
      <c r="R2061" s="114"/>
      <c r="S2061" s="113"/>
      <c r="T2061" s="112"/>
      <c r="U2061" s="114"/>
      <c r="V2061" s="113"/>
      <c r="W2061" s="112"/>
      <c r="X2061" s="113"/>
    </row>
    <row r="2062" spans="1:24" x14ac:dyDescent="0.25">
      <c r="A2062" s="77"/>
      <c r="B2062" s="80"/>
      <c r="C2062" s="22"/>
      <c r="D2062" s="22"/>
      <c r="E2062" s="21"/>
      <c r="F2062" s="21"/>
      <c r="G2062" s="11"/>
      <c r="I2062" s="9"/>
      <c r="L2062" s="1"/>
      <c r="M2062" s="112"/>
      <c r="N2062" s="112"/>
      <c r="O2062" s="112"/>
      <c r="P2062" s="113"/>
      <c r="Q2062" s="112"/>
      <c r="R2062" s="114"/>
      <c r="S2062" s="113"/>
      <c r="T2062" s="112"/>
      <c r="U2062" s="114"/>
      <c r="V2062" s="113"/>
      <c r="W2062" s="112"/>
      <c r="X2062" s="113"/>
    </row>
    <row r="2063" spans="1:24" x14ac:dyDescent="0.25">
      <c r="A2063" s="77"/>
      <c r="B2063" s="80"/>
      <c r="C2063" s="22"/>
      <c r="D2063" s="22"/>
      <c r="E2063" s="21"/>
      <c r="F2063" s="21"/>
      <c r="G2063" s="11"/>
      <c r="I2063" s="9"/>
      <c r="L2063" s="1"/>
      <c r="M2063" s="112"/>
      <c r="N2063" s="112"/>
      <c r="O2063" s="112"/>
      <c r="P2063" s="113"/>
      <c r="Q2063" s="112"/>
      <c r="R2063" s="114"/>
      <c r="S2063" s="113"/>
      <c r="T2063" s="112"/>
      <c r="U2063" s="114"/>
      <c r="V2063" s="113"/>
      <c r="W2063" s="112"/>
      <c r="X2063" s="113"/>
    </row>
    <row r="2064" spans="1:24" x14ac:dyDescent="0.25">
      <c r="A2064" s="77"/>
      <c r="B2064" s="80"/>
      <c r="C2064" s="22"/>
      <c r="D2064" s="22"/>
      <c r="E2064" s="21"/>
      <c r="F2064" s="21"/>
      <c r="G2064" s="11"/>
      <c r="I2064" s="9"/>
      <c r="L2064" s="1"/>
      <c r="M2064" s="112"/>
      <c r="N2064" s="112"/>
      <c r="O2064" s="112"/>
      <c r="P2064" s="113"/>
      <c r="Q2064" s="112"/>
      <c r="R2064" s="114"/>
      <c r="S2064" s="113"/>
      <c r="T2064" s="112"/>
      <c r="U2064" s="114"/>
      <c r="V2064" s="113"/>
      <c r="W2064" s="112"/>
      <c r="X2064" s="113"/>
    </row>
    <row r="2065" spans="1:24" x14ac:dyDescent="0.25">
      <c r="A2065" s="77"/>
      <c r="B2065" s="80"/>
      <c r="C2065" s="22"/>
      <c r="D2065" s="22"/>
      <c r="E2065" s="21"/>
      <c r="F2065" s="21"/>
      <c r="G2065" s="11"/>
      <c r="I2065" s="9"/>
      <c r="L2065" s="1"/>
      <c r="M2065" s="112"/>
      <c r="N2065" s="112"/>
      <c r="O2065" s="112"/>
      <c r="P2065" s="113"/>
      <c r="Q2065" s="112"/>
      <c r="R2065" s="114"/>
      <c r="S2065" s="113"/>
      <c r="T2065" s="112"/>
      <c r="U2065" s="114"/>
      <c r="V2065" s="113"/>
      <c r="W2065" s="112"/>
      <c r="X2065" s="113"/>
    </row>
    <row r="2066" spans="1:24" x14ac:dyDescent="0.25">
      <c r="A2066" s="77"/>
      <c r="B2066" s="80"/>
      <c r="C2066" s="22"/>
      <c r="D2066" s="22"/>
      <c r="E2066" s="21"/>
      <c r="F2066" s="21"/>
      <c r="G2066" s="11"/>
      <c r="I2066" s="9"/>
      <c r="L2066" s="1"/>
      <c r="M2066" s="112"/>
      <c r="N2066" s="112"/>
      <c r="O2066" s="112"/>
      <c r="P2066" s="113"/>
      <c r="Q2066" s="112"/>
      <c r="R2066" s="114"/>
      <c r="S2066" s="113"/>
      <c r="T2066" s="112"/>
      <c r="U2066" s="114"/>
      <c r="V2066" s="113"/>
      <c r="W2066" s="112"/>
      <c r="X2066" s="113"/>
    </row>
    <row r="2067" spans="1:24" x14ac:dyDescent="0.25">
      <c r="A2067" s="77"/>
      <c r="B2067" s="80"/>
      <c r="C2067" s="22"/>
      <c r="D2067" s="22"/>
      <c r="E2067" s="21"/>
      <c r="F2067" s="21"/>
      <c r="G2067" s="11"/>
      <c r="I2067" s="9"/>
      <c r="L2067" s="1"/>
      <c r="M2067" s="112"/>
      <c r="N2067" s="112"/>
      <c r="O2067" s="112"/>
      <c r="P2067" s="113"/>
      <c r="Q2067" s="112"/>
      <c r="R2067" s="114"/>
      <c r="S2067" s="113"/>
      <c r="T2067" s="112"/>
      <c r="U2067" s="114"/>
      <c r="V2067" s="113"/>
      <c r="W2067" s="112"/>
      <c r="X2067" s="113"/>
    </row>
    <row r="2068" spans="1:24" x14ac:dyDescent="0.25">
      <c r="A2068" s="77"/>
      <c r="B2068" s="80"/>
      <c r="C2068" s="22"/>
      <c r="D2068" s="22"/>
      <c r="E2068" s="21"/>
      <c r="F2068" s="21"/>
      <c r="G2068" s="11"/>
      <c r="I2068" s="9"/>
      <c r="L2068" s="1"/>
      <c r="M2068" s="112"/>
      <c r="N2068" s="112"/>
      <c r="O2068" s="112"/>
      <c r="P2068" s="113"/>
      <c r="Q2068" s="112"/>
      <c r="R2068" s="114"/>
      <c r="S2068" s="113"/>
      <c r="T2068" s="112"/>
      <c r="U2068" s="114"/>
      <c r="V2068" s="113"/>
      <c r="W2068" s="112"/>
      <c r="X2068" s="113"/>
    </row>
    <row r="2069" spans="1:24" x14ac:dyDescent="0.25">
      <c r="A2069" s="77"/>
      <c r="B2069" s="80"/>
      <c r="C2069" s="22"/>
      <c r="D2069" s="22"/>
      <c r="E2069" s="21"/>
      <c r="F2069" s="21"/>
      <c r="G2069" s="11"/>
      <c r="I2069" s="9"/>
      <c r="L2069" s="1"/>
      <c r="M2069" s="112"/>
      <c r="N2069" s="112"/>
      <c r="O2069" s="112"/>
      <c r="P2069" s="113"/>
      <c r="Q2069" s="112"/>
      <c r="R2069" s="114"/>
      <c r="S2069" s="113"/>
      <c r="T2069" s="112"/>
      <c r="U2069" s="114"/>
      <c r="V2069" s="113"/>
      <c r="W2069" s="112"/>
      <c r="X2069" s="113"/>
    </row>
    <row r="2070" spans="1:24" x14ac:dyDescent="0.25">
      <c r="A2070" s="77"/>
      <c r="B2070" s="80"/>
      <c r="C2070" s="22"/>
      <c r="D2070" s="22"/>
      <c r="E2070" s="21"/>
      <c r="F2070" s="21"/>
      <c r="G2070" s="11"/>
      <c r="I2070" s="9"/>
      <c r="L2070" s="1"/>
      <c r="M2070" s="112"/>
      <c r="N2070" s="112"/>
      <c r="O2070" s="112"/>
      <c r="P2070" s="113"/>
      <c r="Q2070" s="112"/>
      <c r="R2070" s="114"/>
      <c r="S2070" s="113"/>
      <c r="T2070" s="112"/>
      <c r="U2070" s="114"/>
      <c r="V2070" s="113"/>
      <c r="W2070" s="112"/>
      <c r="X2070" s="113"/>
    </row>
    <row r="2071" spans="1:24" x14ac:dyDescent="0.25">
      <c r="A2071" s="77"/>
      <c r="B2071" s="80"/>
      <c r="C2071" s="22"/>
      <c r="D2071" s="22"/>
      <c r="E2071" s="21"/>
      <c r="F2071" s="21"/>
      <c r="G2071" s="11"/>
      <c r="I2071" s="9"/>
      <c r="L2071" s="1"/>
      <c r="M2071" s="112"/>
      <c r="N2071" s="112"/>
      <c r="O2071" s="112"/>
      <c r="P2071" s="113"/>
      <c r="Q2071" s="112"/>
      <c r="R2071" s="114"/>
      <c r="S2071" s="113"/>
      <c r="T2071" s="112"/>
      <c r="U2071" s="114"/>
      <c r="V2071" s="113"/>
      <c r="W2071" s="112"/>
      <c r="X2071" s="113"/>
    </row>
    <row r="2072" spans="1:24" x14ac:dyDescent="0.25">
      <c r="A2072" s="77"/>
      <c r="B2072" s="80"/>
      <c r="C2072" s="22"/>
      <c r="D2072" s="22"/>
      <c r="E2072" s="21"/>
      <c r="F2072" s="21"/>
      <c r="G2072" s="11"/>
      <c r="I2072" s="9"/>
      <c r="L2072" s="1"/>
      <c r="M2072" s="112"/>
      <c r="N2072" s="112"/>
      <c r="O2072" s="112"/>
      <c r="P2072" s="113"/>
      <c r="Q2072" s="112"/>
      <c r="R2072" s="114"/>
      <c r="S2072" s="113"/>
      <c r="T2072" s="112"/>
      <c r="U2072" s="114"/>
      <c r="V2072" s="113"/>
      <c r="W2072" s="112"/>
      <c r="X2072" s="113"/>
    </row>
    <row r="2073" spans="1:24" x14ac:dyDescent="0.25">
      <c r="A2073" s="77"/>
      <c r="B2073" s="80"/>
      <c r="C2073" s="22"/>
      <c r="D2073" s="22"/>
      <c r="E2073" s="21"/>
      <c r="F2073" s="21"/>
      <c r="G2073" s="11"/>
      <c r="I2073" s="9"/>
      <c r="L2073" s="1"/>
      <c r="M2073" s="112"/>
      <c r="N2073" s="112"/>
      <c r="O2073" s="112"/>
      <c r="P2073" s="113"/>
      <c r="Q2073" s="112"/>
      <c r="R2073" s="114"/>
      <c r="S2073" s="113"/>
      <c r="T2073" s="112"/>
      <c r="U2073" s="114"/>
      <c r="V2073" s="113"/>
      <c r="W2073" s="112"/>
      <c r="X2073" s="113"/>
    </row>
    <row r="2074" spans="1:24" x14ac:dyDescent="0.25">
      <c r="A2074" s="77"/>
      <c r="B2074" s="80"/>
      <c r="C2074" s="22"/>
      <c r="D2074" s="22"/>
      <c r="E2074" s="21"/>
      <c r="F2074" s="21"/>
      <c r="G2074" s="11"/>
      <c r="I2074" s="9"/>
      <c r="L2074" s="1"/>
      <c r="M2074" s="112"/>
      <c r="N2074" s="112"/>
      <c r="O2074" s="112"/>
      <c r="P2074" s="113"/>
      <c r="Q2074" s="112"/>
      <c r="R2074" s="114"/>
      <c r="S2074" s="113"/>
      <c r="T2074" s="112"/>
      <c r="U2074" s="114"/>
      <c r="V2074" s="113"/>
      <c r="W2074" s="112"/>
      <c r="X2074" s="113"/>
    </row>
    <row r="2075" spans="1:24" x14ac:dyDescent="0.25">
      <c r="A2075" s="77"/>
      <c r="B2075" s="80"/>
      <c r="C2075" s="22"/>
      <c r="D2075" s="22"/>
      <c r="E2075" s="21"/>
      <c r="F2075" s="21"/>
      <c r="G2075" s="11"/>
      <c r="I2075" s="9"/>
      <c r="L2075" s="1"/>
      <c r="M2075" s="112"/>
      <c r="N2075" s="112"/>
      <c r="O2075" s="112"/>
      <c r="P2075" s="113"/>
      <c r="Q2075" s="112"/>
      <c r="R2075" s="114"/>
      <c r="S2075" s="113"/>
      <c r="T2075" s="112"/>
      <c r="U2075" s="114"/>
      <c r="V2075" s="113"/>
      <c r="W2075" s="112"/>
      <c r="X2075" s="113"/>
    </row>
    <row r="2076" spans="1:24" x14ac:dyDescent="0.25">
      <c r="A2076" s="77"/>
      <c r="B2076" s="80"/>
      <c r="C2076" s="22"/>
      <c r="D2076" s="22"/>
      <c r="E2076" s="21"/>
      <c r="F2076" s="21"/>
      <c r="G2076" s="11"/>
      <c r="I2076" s="9"/>
      <c r="L2076" s="1"/>
      <c r="M2076" s="112"/>
      <c r="N2076" s="112"/>
      <c r="O2076" s="112"/>
      <c r="P2076" s="113"/>
      <c r="Q2076" s="112"/>
      <c r="R2076" s="114"/>
      <c r="S2076" s="113"/>
      <c r="T2076" s="112"/>
      <c r="U2076" s="114"/>
      <c r="V2076" s="113"/>
      <c r="W2076" s="112"/>
      <c r="X2076" s="113"/>
    </row>
    <row r="2077" spans="1:24" x14ac:dyDescent="0.25">
      <c r="A2077" s="77"/>
      <c r="B2077" s="80"/>
      <c r="C2077" s="22"/>
      <c r="D2077" s="22"/>
      <c r="E2077" s="21"/>
      <c r="F2077" s="21"/>
      <c r="G2077" s="11"/>
      <c r="I2077" s="9"/>
      <c r="L2077" s="1"/>
      <c r="M2077" s="112"/>
      <c r="N2077" s="112"/>
      <c r="O2077" s="112"/>
      <c r="P2077" s="113"/>
      <c r="Q2077" s="112"/>
      <c r="R2077" s="114"/>
      <c r="S2077" s="113"/>
      <c r="T2077" s="112"/>
      <c r="U2077" s="114"/>
      <c r="V2077" s="113"/>
      <c r="W2077" s="112"/>
      <c r="X2077" s="113"/>
    </row>
    <row r="2078" spans="1:24" x14ac:dyDescent="0.25">
      <c r="A2078" s="77"/>
      <c r="B2078" s="80"/>
      <c r="C2078" s="22"/>
      <c r="D2078" s="22"/>
      <c r="E2078" s="21"/>
      <c r="F2078" s="21"/>
      <c r="G2078" s="11"/>
      <c r="I2078" s="9"/>
      <c r="L2078" s="1"/>
      <c r="M2078" s="112"/>
      <c r="N2078" s="112"/>
      <c r="O2078" s="112"/>
      <c r="P2078" s="113"/>
      <c r="Q2078" s="112"/>
      <c r="R2078" s="114"/>
      <c r="S2078" s="113"/>
      <c r="T2078" s="112"/>
      <c r="U2078" s="114"/>
      <c r="V2078" s="113"/>
      <c r="W2078" s="112"/>
      <c r="X2078" s="113"/>
    </row>
    <row r="2079" spans="1:24" x14ac:dyDescent="0.25">
      <c r="A2079" s="77"/>
      <c r="B2079" s="80"/>
      <c r="C2079" s="22"/>
      <c r="D2079" s="22"/>
      <c r="E2079" s="21"/>
      <c r="F2079" s="21"/>
      <c r="G2079" s="11"/>
      <c r="I2079" s="9"/>
      <c r="L2079" s="1"/>
      <c r="M2079" s="112"/>
      <c r="N2079" s="112"/>
      <c r="O2079" s="112"/>
      <c r="P2079" s="113"/>
      <c r="Q2079" s="112"/>
      <c r="R2079" s="114"/>
      <c r="S2079" s="113"/>
      <c r="T2079" s="112"/>
      <c r="U2079" s="114"/>
      <c r="V2079" s="113"/>
      <c r="W2079" s="112"/>
      <c r="X2079" s="113"/>
    </row>
    <row r="2080" spans="1:24" x14ac:dyDescent="0.25">
      <c r="A2080" s="77"/>
      <c r="B2080" s="80"/>
      <c r="C2080" s="22"/>
      <c r="D2080" s="22"/>
      <c r="E2080" s="21"/>
      <c r="F2080" s="21"/>
      <c r="G2080" s="11"/>
      <c r="I2080" s="9"/>
      <c r="L2080" s="1"/>
      <c r="M2080" s="112"/>
      <c r="N2080" s="112"/>
      <c r="O2080" s="112"/>
      <c r="P2080" s="113"/>
      <c r="Q2080" s="112"/>
      <c r="R2080" s="114"/>
      <c r="S2080" s="113"/>
      <c r="T2080" s="112"/>
      <c r="U2080" s="114"/>
      <c r="V2080" s="113"/>
      <c r="W2080" s="112"/>
      <c r="X2080" s="113"/>
    </row>
    <row r="2081" spans="1:24" x14ac:dyDescent="0.25">
      <c r="A2081" s="77"/>
      <c r="B2081" s="80"/>
      <c r="C2081" s="22"/>
      <c r="D2081" s="22"/>
      <c r="E2081" s="21"/>
      <c r="F2081" s="21"/>
      <c r="G2081" s="11"/>
      <c r="I2081" s="9"/>
      <c r="L2081" s="1"/>
      <c r="M2081" s="112"/>
      <c r="N2081" s="112"/>
      <c r="O2081" s="112"/>
      <c r="P2081" s="113"/>
      <c r="Q2081" s="112"/>
      <c r="R2081" s="114"/>
      <c r="S2081" s="113"/>
      <c r="T2081" s="112"/>
      <c r="U2081" s="114"/>
      <c r="V2081" s="113"/>
      <c r="W2081" s="112"/>
      <c r="X2081" s="113"/>
    </row>
    <row r="2082" spans="1:24" x14ac:dyDescent="0.25">
      <c r="A2082" s="77"/>
      <c r="B2082" s="80"/>
      <c r="C2082" s="22"/>
      <c r="D2082" s="22"/>
      <c r="E2082" s="21"/>
      <c r="F2082" s="21"/>
      <c r="G2082" s="11"/>
      <c r="I2082" s="9"/>
      <c r="L2082" s="1"/>
      <c r="M2082" s="112"/>
      <c r="N2082" s="112"/>
      <c r="O2082" s="112"/>
      <c r="P2082" s="113"/>
      <c r="Q2082" s="112"/>
      <c r="R2082" s="114"/>
      <c r="S2082" s="113"/>
      <c r="T2082" s="112"/>
      <c r="U2082" s="114"/>
      <c r="V2082" s="113"/>
      <c r="W2082" s="112"/>
      <c r="X2082" s="113"/>
    </row>
    <row r="2083" spans="1:24" x14ac:dyDescent="0.25">
      <c r="A2083" s="77"/>
      <c r="B2083" s="80"/>
      <c r="C2083" s="22"/>
      <c r="D2083" s="22"/>
      <c r="E2083" s="21"/>
      <c r="F2083" s="21"/>
      <c r="G2083" s="11"/>
      <c r="I2083" s="9"/>
      <c r="L2083" s="1"/>
      <c r="M2083" s="112"/>
      <c r="N2083" s="112"/>
      <c r="O2083" s="112"/>
      <c r="P2083" s="113"/>
      <c r="Q2083" s="112"/>
      <c r="R2083" s="114"/>
      <c r="S2083" s="113"/>
      <c r="T2083" s="112"/>
      <c r="U2083" s="114"/>
      <c r="V2083" s="113"/>
      <c r="W2083" s="112"/>
      <c r="X2083" s="113"/>
    </row>
    <row r="2084" spans="1:24" x14ac:dyDescent="0.25">
      <c r="A2084" s="77"/>
      <c r="B2084" s="80"/>
      <c r="C2084" s="22"/>
      <c r="D2084" s="22"/>
      <c r="E2084" s="21"/>
      <c r="F2084" s="21"/>
      <c r="G2084" s="11"/>
      <c r="I2084" s="9"/>
      <c r="L2084" s="1"/>
      <c r="M2084" s="112"/>
      <c r="N2084" s="112"/>
      <c r="O2084" s="112"/>
      <c r="P2084" s="113"/>
      <c r="Q2084" s="112"/>
      <c r="R2084" s="114"/>
      <c r="S2084" s="113"/>
      <c r="T2084" s="112"/>
      <c r="U2084" s="114"/>
      <c r="V2084" s="113"/>
      <c r="W2084" s="112"/>
      <c r="X2084" s="113"/>
    </row>
    <row r="2085" spans="1:24" x14ac:dyDescent="0.25">
      <c r="A2085" s="77"/>
      <c r="B2085" s="80"/>
      <c r="C2085" s="22"/>
      <c r="D2085" s="22"/>
      <c r="E2085" s="21"/>
      <c r="F2085" s="21"/>
      <c r="G2085" s="11"/>
      <c r="I2085" s="9"/>
      <c r="L2085" s="1"/>
      <c r="M2085" s="112"/>
      <c r="N2085" s="112"/>
      <c r="O2085" s="112"/>
      <c r="P2085" s="113"/>
      <c r="Q2085" s="112"/>
      <c r="R2085" s="114"/>
      <c r="S2085" s="113"/>
      <c r="T2085" s="112"/>
      <c r="U2085" s="114"/>
      <c r="V2085" s="113"/>
      <c r="W2085" s="112"/>
      <c r="X2085" s="113"/>
    </row>
    <row r="2086" spans="1:24" x14ac:dyDescent="0.25">
      <c r="A2086" s="77"/>
      <c r="B2086" s="80"/>
      <c r="C2086" s="22"/>
      <c r="D2086" s="22"/>
      <c r="E2086" s="21"/>
      <c r="F2086" s="21"/>
      <c r="G2086" s="11"/>
      <c r="I2086" s="9"/>
      <c r="L2086" s="1"/>
      <c r="M2086" s="112"/>
      <c r="N2086" s="112"/>
      <c r="O2086" s="112"/>
      <c r="P2086" s="113"/>
      <c r="Q2086" s="112"/>
      <c r="R2086" s="114"/>
      <c r="S2086" s="113"/>
      <c r="T2086" s="112"/>
      <c r="U2086" s="114"/>
      <c r="V2086" s="113"/>
      <c r="W2086" s="112"/>
      <c r="X2086" s="113"/>
    </row>
    <row r="2087" spans="1:24" x14ac:dyDescent="0.25">
      <c r="A2087" s="77"/>
      <c r="B2087" s="80"/>
      <c r="C2087" s="22"/>
      <c r="D2087" s="22"/>
      <c r="E2087" s="21"/>
      <c r="F2087" s="21"/>
      <c r="G2087" s="11"/>
      <c r="I2087" s="9"/>
      <c r="L2087" s="1"/>
      <c r="M2087" s="112"/>
      <c r="N2087" s="112"/>
      <c r="O2087" s="112"/>
      <c r="P2087" s="113"/>
      <c r="Q2087" s="112"/>
      <c r="R2087" s="114"/>
      <c r="S2087" s="113"/>
      <c r="T2087" s="112"/>
      <c r="U2087" s="114"/>
      <c r="V2087" s="113"/>
      <c r="W2087" s="112"/>
      <c r="X2087" s="113"/>
    </row>
    <row r="2088" spans="1:24" x14ac:dyDescent="0.25">
      <c r="A2088" s="77"/>
      <c r="B2088" s="80"/>
      <c r="C2088" s="22"/>
      <c r="D2088" s="22"/>
      <c r="E2088" s="21"/>
      <c r="F2088" s="21"/>
      <c r="G2088" s="11"/>
      <c r="I2088" s="9"/>
      <c r="L2088" s="1"/>
      <c r="M2088" s="112"/>
      <c r="N2088" s="112"/>
      <c r="O2088" s="112"/>
      <c r="P2088" s="113"/>
      <c r="Q2088" s="112"/>
      <c r="R2088" s="114"/>
      <c r="S2088" s="113"/>
      <c r="T2088" s="112"/>
      <c r="U2088" s="114"/>
      <c r="V2088" s="113"/>
      <c r="W2088" s="112"/>
      <c r="X2088" s="113"/>
    </row>
    <row r="2089" spans="1:24" x14ac:dyDescent="0.25">
      <c r="A2089" s="77"/>
      <c r="B2089" s="80"/>
      <c r="C2089" s="22"/>
      <c r="D2089" s="22"/>
      <c r="E2089" s="21"/>
      <c r="F2089" s="21"/>
      <c r="G2089" s="11"/>
      <c r="I2089" s="9"/>
      <c r="L2089" s="1"/>
      <c r="M2089" s="112"/>
      <c r="N2089" s="112"/>
      <c r="O2089" s="112"/>
      <c r="P2089" s="113"/>
      <c r="Q2089" s="112"/>
      <c r="R2089" s="114"/>
      <c r="S2089" s="113"/>
      <c r="T2089" s="112"/>
      <c r="U2089" s="114"/>
      <c r="V2089" s="113"/>
      <c r="W2089" s="112"/>
      <c r="X2089" s="113"/>
    </row>
    <row r="2090" spans="1:24" x14ac:dyDescent="0.25">
      <c r="A2090" s="77"/>
      <c r="B2090" s="80"/>
      <c r="C2090" s="22"/>
      <c r="D2090" s="22"/>
      <c r="E2090" s="21"/>
      <c r="F2090" s="21"/>
      <c r="G2090" s="11"/>
      <c r="I2090" s="9"/>
      <c r="L2090" s="1"/>
      <c r="M2090" s="112"/>
      <c r="N2090" s="112"/>
      <c r="O2090" s="112"/>
      <c r="P2090" s="113"/>
      <c r="Q2090" s="112"/>
      <c r="R2090" s="114"/>
      <c r="S2090" s="113"/>
      <c r="T2090" s="112"/>
      <c r="U2090" s="114"/>
      <c r="V2090" s="113"/>
      <c r="W2090" s="112"/>
      <c r="X2090" s="113"/>
    </row>
    <row r="2091" spans="1:24" x14ac:dyDescent="0.25">
      <c r="A2091" s="77"/>
      <c r="B2091" s="80"/>
      <c r="C2091" s="22"/>
      <c r="D2091" s="22"/>
      <c r="E2091" s="21"/>
      <c r="F2091" s="21"/>
      <c r="G2091" s="11"/>
      <c r="I2091" s="9"/>
      <c r="L2091" s="1"/>
      <c r="M2091" s="112"/>
      <c r="N2091" s="112"/>
      <c r="O2091" s="112"/>
      <c r="P2091" s="113"/>
      <c r="Q2091" s="112"/>
      <c r="R2091" s="114"/>
      <c r="S2091" s="113"/>
      <c r="T2091" s="112"/>
      <c r="U2091" s="114"/>
      <c r="V2091" s="113"/>
      <c r="W2091" s="112"/>
      <c r="X2091" s="113"/>
    </row>
    <row r="2092" spans="1:24" x14ac:dyDescent="0.25">
      <c r="A2092" s="77"/>
      <c r="B2092" s="80"/>
      <c r="C2092" s="22"/>
      <c r="D2092" s="22"/>
      <c r="E2092" s="21"/>
      <c r="F2092" s="21"/>
      <c r="G2092" s="11"/>
      <c r="I2092" s="9"/>
      <c r="L2092" s="1"/>
      <c r="M2092" s="112"/>
      <c r="N2092" s="112"/>
      <c r="O2092" s="112"/>
      <c r="P2092" s="113"/>
      <c r="Q2092" s="112"/>
      <c r="R2092" s="114"/>
      <c r="S2092" s="113"/>
      <c r="T2092" s="112"/>
      <c r="U2092" s="114"/>
      <c r="V2092" s="113"/>
      <c r="W2092" s="112"/>
      <c r="X2092" s="113"/>
    </row>
    <row r="2093" spans="1:24" x14ac:dyDescent="0.25">
      <c r="A2093" s="77"/>
      <c r="B2093" s="80"/>
      <c r="C2093" s="22"/>
      <c r="D2093" s="22"/>
      <c r="E2093" s="21"/>
      <c r="F2093" s="21"/>
      <c r="G2093" s="11"/>
      <c r="I2093" s="9"/>
      <c r="L2093" s="1"/>
      <c r="M2093" s="112"/>
      <c r="N2093" s="112"/>
      <c r="O2093" s="112"/>
      <c r="P2093" s="113"/>
      <c r="Q2093" s="112"/>
      <c r="R2093" s="114"/>
      <c r="S2093" s="113"/>
      <c r="T2093" s="112"/>
      <c r="U2093" s="114"/>
      <c r="V2093" s="113"/>
      <c r="W2093" s="112"/>
      <c r="X2093" s="113"/>
    </row>
    <row r="2094" spans="1:24" x14ac:dyDescent="0.25">
      <c r="A2094" s="77"/>
      <c r="B2094" s="80"/>
      <c r="C2094" s="22"/>
      <c r="D2094" s="22"/>
      <c r="E2094" s="21"/>
      <c r="F2094" s="21"/>
      <c r="G2094" s="11"/>
      <c r="I2094" s="9"/>
      <c r="L2094" s="1"/>
      <c r="M2094" s="112"/>
      <c r="N2094" s="112"/>
      <c r="O2094" s="112"/>
      <c r="P2094" s="113"/>
      <c r="Q2094" s="112"/>
      <c r="R2094" s="114"/>
      <c r="S2094" s="113"/>
      <c r="T2094" s="112"/>
      <c r="U2094" s="114"/>
      <c r="V2094" s="113"/>
      <c r="W2094" s="112"/>
      <c r="X2094" s="113"/>
    </row>
    <row r="2095" spans="1:24" x14ac:dyDescent="0.25">
      <c r="A2095" s="77"/>
      <c r="B2095" s="80"/>
      <c r="C2095" s="22"/>
      <c r="D2095" s="22"/>
      <c r="E2095" s="21"/>
      <c r="F2095" s="21"/>
      <c r="G2095" s="11"/>
      <c r="I2095" s="9"/>
      <c r="L2095" s="1"/>
      <c r="M2095" s="112"/>
      <c r="N2095" s="112"/>
      <c r="O2095" s="112"/>
      <c r="P2095" s="113"/>
      <c r="Q2095" s="112"/>
      <c r="R2095" s="114"/>
      <c r="S2095" s="113"/>
      <c r="T2095" s="112"/>
      <c r="U2095" s="114"/>
      <c r="V2095" s="113"/>
      <c r="W2095" s="112"/>
      <c r="X2095" s="113"/>
    </row>
    <row r="2096" spans="1:24" x14ac:dyDescent="0.25">
      <c r="A2096" s="77"/>
      <c r="B2096" s="80"/>
      <c r="C2096" s="22"/>
      <c r="D2096" s="22"/>
      <c r="E2096" s="21"/>
      <c r="F2096" s="21"/>
      <c r="G2096" s="11"/>
      <c r="I2096" s="9"/>
      <c r="L2096" s="1"/>
      <c r="M2096" s="112"/>
      <c r="N2096" s="112"/>
      <c r="O2096" s="112"/>
      <c r="P2096" s="113"/>
      <c r="Q2096" s="112"/>
      <c r="R2096" s="114"/>
      <c r="S2096" s="113"/>
      <c r="T2096" s="112"/>
      <c r="U2096" s="114"/>
      <c r="V2096" s="113"/>
      <c r="W2096" s="112"/>
      <c r="X2096" s="113"/>
    </row>
    <row r="2097" spans="1:24" x14ac:dyDescent="0.25">
      <c r="A2097" s="77"/>
      <c r="B2097" s="80"/>
      <c r="C2097" s="22"/>
      <c r="D2097" s="22"/>
      <c r="E2097" s="21"/>
      <c r="F2097" s="21"/>
      <c r="G2097" s="11"/>
      <c r="I2097" s="9"/>
      <c r="L2097" s="1"/>
      <c r="M2097" s="112"/>
      <c r="N2097" s="112"/>
      <c r="O2097" s="112"/>
      <c r="P2097" s="113"/>
      <c r="Q2097" s="112"/>
      <c r="R2097" s="114"/>
      <c r="S2097" s="113"/>
      <c r="T2097" s="112"/>
      <c r="U2097" s="114"/>
      <c r="V2097" s="113"/>
      <c r="W2097" s="112"/>
      <c r="X2097" s="113"/>
    </row>
    <row r="2098" spans="1:24" x14ac:dyDescent="0.25">
      <c r="A2098" s="77"/>
      <c r="B2098" s="80"/>
      <c r="C2098" s="22"/>
      <c r="D2098" s="22"/>
      <c r="E2098" s="21"/>
      <c r="F2098" s="21"/>
      <c r="G2098" s="11"/>
      <c r="I2098" s="9"/>
      <c r="L2098" s="1"/>
      <c r="M2098" s="112"/>
      <c r="N2098" s="112"/>
      <c r="O2098" s="112"/>
      <c r="P2098" s="113"/>
      <c r="Q2098" s="112"/>
      <c r="R2098" s="114"/>
      <c r="S2098" s="113"/>
      <c r="T2098" s="112"/>
      <c r="U2098" s="114"/>
      <c r="V2098" s="113"/>
      <c r="W2098" s="112"/>
      <c r="X2098" s="113"/>
    </row>
    <row r="2099" spans="1:24" x14ac:dyDescent="0.25">
      <c r="A2099" s="77"/>
      <c r="B2099" s="80"/>
      <c r="C2099" s="22"/>
      <c r="D2099" s="22"/>
      <c r="E2099" s="21"/>
      <c r="F2099" s="21"/>
      <c r="G2099" s="11"/>
      <c r="I2099" s="9"/>
      <c r="L2099" s="1"/>
      <c r="M2099" s="112"/>
      <c r="N2099" s="112"/>
      <c r="O2099" s="112"/>
      <c r="P2099" s="113"/>
      <c r="Q2099" s="112"/>
      <c r="R2099" s="114"/>
      <c r="S2099" s="113"/>
      <c r="T2099" s="112"/>
      <c r="U2099" s="114"/>
      <c r="V2099" s="113"/>
      <c r="W2099" s="112"/>
      <c r="X2099" s="113"/>
    </row>
    <row r="2100" spans="1:24" x14ac:dyDescent="0.25">
      <c r="A2100" s="77"/>
      <c r="B2100" s="80"/>
      <c r="C2100" s="22"/>
      <c r="D2100" s="22"/>
      <c r="E2100" s="21"/>
      <c r="F2100" s="21"/>
      <c r="G2100" s="11"/>
      <c r="I2100" s="9"/>
      <c r="L2100" s="1"/>
      <c r="M2100" s="112"/>
      <c r="N2100" s="112"/>
      <c r="O2100" s="112"/>
      <c r="P2100" s="113"/>
      <c r="Q2100" s="112"/>
      <c r="R2100" s="114"/>
      <c r="S2100" s="113"/>
      <c r="T2100" s="112"/>
      <c r="U2100" s="114"/>
      <c r="V2100" s="113"/>
      <c r="W2100" s="112"/>
      <c r="X2100" s="113"/>
    </row>
    <row r="2101" spans="1:24" x14ac:dyDescent="0.25">
      <c r="A2101" s="77"/>
      <c r="B2101" s="80"/>
      <c r="C2101" s="22"/>
      <c r="D2101" s="22"/>
      <c r="E2101" s="21"/>
      <c r="F2101" s="21"/>
      <c r="G2101" s="11"/>
      <c r="I2101" s="9"/>
      <c r="L2101" s="1"/>
      <c r="M2101" s="112"/>
      <c r="N2101" s="112"/>
      <c r="O2101" s="112"/>
      <c r="P2101" s="113"/>
      <c r="Q2101" s="112"/>
      <c r="R2101" s="114"/>
      <c r="S2101" s="113"/>
      <c r="T2101" s="112"/>
      <c r="U2101" s="114"/>
      <c r="V2101" s="113"/>
      <c r="W2101" s="112"/>
      <c r="X2101" s="113"/>
    </row>
    <row r="2102" spans="1:24" x14ac:dyDescent="0.25">
      <c r="A2102" s="77"/>
      <c r="B2102" s="80"/>
      <c r="C2102" s="22"/>
      <c r="D2102" s="22"/>
      <c r="E2102" s="21"/>
      <c r="F2102" s="21"/>
      <c r="G2102" s="11"/>
      <c r="I2102" s="9"/>
      <c r="L2102" s="1"/>
      <c r="M2102" s="112"/>
      <c r="N2102" s="112"/>
      <c r="O2102" s="112"/>
      <c r="P2102" s="113"/>
      <c r="Q2102" s="112"/>
      <c r="R2102" s="114"/>
      <c r="S2102" s="113"/>
      <c r="T2102" s="112"/>
      <c r="U2102" s="114"/>
      <c r="V2102" s="113"/>
      <c r="W2102" s="112"/>
      <c r="X2102" s="113"/>
    </row>
    <row r="2103" spans="1:24" x14ac:dyDescent="0.25">
      <c r="A2103" s="77"/>
      <c r="B2103" s="80"/>
      <c r="C2103" s="22"/>
      <c r="D2103" s="22"/>
      <c r="E2103" s="21"/>
      <c r="F2103" s="21"/>
      <c r="G2103" s="11"/>
      <c r="I2103" s="9"/>
      <c r="L2103" s="1"/>
      <c r="M2103" s="112"/>
      <c r="N2103" s="112"/>
      <c r="O2103" s="112"/>
      <c r="P2103" s="113"/>
      <c r="Q2103" s="112"/>
      <c r="R2103" s="114"/>
      <c r="S2103" s="113"/>
      <c r="T2103" s="112"/>
      <c r="U2103" s="114"/>
      <c r="V2103" s="113"/>
      <c r="W2103" s="112"/>
      <c r="X2103" s="113"/>
    </row>
    <row r="2104" spans="1:24" x14ac:dyDescent="0.25">
      <c r="A2104" s="77"/>
      <c r="B2104" s="80"/>
      <c r="C2104" s="22"/>
      <c r="D2104" s="22"/>
      <c r="E2104" s="21"/>
      <c r="F2104" s="21"/>
      <c r="G2104" s="11"/>
      <c r="I2104" s="9"/>
      <c r="L2104" s="1"/>
      <c r="M2104" s="112"/>
      <c r="N2104" s="112"/>
      <c r="O2104" s="112"/>
      <c r="P2104" s="113"/>
      <c r="Q2104" s="112"/>
      <c r="R2104" s="114"/>
      <c r="S2104" s="113"/>
      <c r="T2104" s="112"/>
      <c r="U2104" s="114"/>
      <c r="V2104" s="113"/>
      <c r="W2104" s="112"/>
      <c r="X2104" s="113"/>
    </row>
    <row r="2105" spans="1:24" x14ac:dyDescent="0.25">
      <c r="A2105" s="77"/>
      <c r="B2105" s="80"/>
      <c r="C2105" s="22"/>
      <c r="D2105" s="22"/>
      <c r="E2105" s="21"/>
      <c r="F2105" s="21"/>
      <c r="G2105" s="11"/>
      <c r="I2105" s="9"/>
      <c r="L2105" s="1"/>
      <c r="M2105" s="112"/>
      <c r="N2105" s="112"/>
      <c r="O2105" s="112"/>
      <c r="P2105" s="113"/>
      <c r="Q2105" s="112"/>
      <c r="R2105" s="114"/>
      <c r="S2105" s="113"/>
      <c r="T2105" s="112"/>
      <c r="U2105" s="114"/>
      <c r="V2105" s="113"/>
      <c r="W2105" s="112"/>
      <c r="X2105" s="113"/>
    </row>
    <row r="2106" spans="1:24" x14ac:dyDescent="0.25">
      <c r="A2106" s="77"/>
      <c r="B2106" s="80"/>
      <c r="C2106" s="22"/>
      <c r="D2106" s="22"/>
      <c r="E2106" s="21"/>
      <c r="F2106" s="21"/>
      <c r="G2106" s="11"/>
      <c r="I2106" s="9"/>
      <c r="L2106" s="1"/>
      <c r="M2106" s="112"/>
      <c r="N2106" s="112"/>
      <c r="O2106" s="112"/>
      <c r="P2106" s="113"/>
      <c r="Q2106" s="112"/>
      <c r="R2106" s="114"/>
      <c r="S2106" s="113"/>
      <c r="T2106" s="112"/>
      <c r="U2106" s="114"/>
      <c r="V2106" s="113"/>
      <c r="W2106" s="112"/>
      <c r="X2106" s="113"/>
    </row>
    <row r="2107" spans="1:24" x14ac:dyDescent="0.25">
      <c r="A2107" s="77"/>
      <c r="B2107" s="80"/>
      <c r="C2107" s="22"/>
      <c r="D2107" s="22"/>
      <c r="E2107" s="21"/>
      <c r="F2107" s="21"/>
      <c r="G2107" s="11"/>
      <c r="I2107" s="9"/>
      <c r="L2107" s="1"/>
      <c r="M2107" s="112"/>
      <c r="N2107" s="112"/>
      <c r="O2107" s="112"/>
      <c r="P2107" s="113"/>
      <c r="Q2107" s="112"/>
      <c r="R2107" s="114"/>
      <c r="S2107" s="113"/>
      <c r="T2107" s="112"/>
      <c r="U2107" s="114"/>
      <c r="V2107" s="113"/>
      <c r="W2107" s="112"/>
      <c r="X2107" s="113"/>
    </row>
    <row r="2108" spans="1:24" x14ac:dyDescent="0.25">
      <c r="A2108" s="77"/>
      <c r="B2108" s="80"/>
      <c r="C2108" s="22"/>
      <c r="D2108" s="22"/>
      <c r="E2108" s="21"/>
      <c r="F2108" s="21"/>
      <c r="G2108" s="11"/>
      <c r="I2108" s="9"/>
      <c r="L2108" s="1"/>
      <c r="M2108" s="112"/>
      <c r="N2108" s="112"/>
      <c r="O2108" s="112"/>
      <c r="P2108" s="113"/>
      <c r="Q2108" s="112"/>
      <c r="R2108" s="114"/>
      <c r="S2108" s="113"/>
      <c r="T2108" s="112"/>
      <c r="U2108" s="114"/>
      <c r="V2108" s="113"/>
      <c r="W2108" s="112"/>
      <c r="X2108" s="113"/>
    </row>
    <row r="2109" spans="1:24" x14ac:dyDescent="0.25">
      <c r="A2109" s="77"/>
      <c r="B2109" s="80"/>
      <c r="C2109" s="22"/>
      <c r="D2109" s="22"/>
      <c r="E2109" s="21"/>
      <c r="F2109" s="21"/>
      <c r="G2109" s="11"/>
      <c r="I2109" s="9"/>
      <c r="L2109" s="1"/>
      <c r="M2109" s="112"/>
      <c r="N2109" s="112"/>
      <c r="O2109" s="112"/>
      <c r="P2109" s="113"/>
      <c r="Q2109" s="112"/>
      <c r="R2109" s="114"/>
      <c r="S2109" s="113"/>
      <c r="T2109" s="112"/>
      <c r="U2109" s="114"/>
      <c r="V2109" s="113"/>
      <c r="W2109" s="112"/>
      <c r="X2109" s="113"/>
    </row>
    <row r="2110" spans="1:24" x14ac:dyDescent="0.25">
      <c r="A2110" s="77"/>
      <c r="B2110" s="80"/>
      <c r="C2110" s="22"/>
      <c r="D2110" s="22"/>
      <c r="E2110" s="21"/>
      <c r="F2110" s="21"/>
      <c r="G2110" s="11"/>
      <c r="I2110" s="9"/>
      <c r="L2110" s="1"/>
      <c r="M2110" s="112"/>
      <c r="N2110" s="112"/>
      <c r="O2110" s="112"/>
      <c r="P2110" s="113"/>
      <c r="Q2110" s="112"/>
      <c r="R2110" s="114"/>
      <c r="S2110" s="113"/>
      <c r="T2110" s="112"/>
      <c r="U2110" s="114"/>
      <c r="V2110" s="113"/>
      <c r="W2110" s="112"/>
      <c r="X2110" s="113"/>
    </row>
    <row r="2111" spans="1:24" x14ac:dyDescent="0.25">
      <c r="A2111" s="77"/>
      <c r="B2111" s="80"/>
      <c r="C2111" s="22"/>
      <c r="D2111" s="22"/>
      <c r="E2111" s="21"/>
      <c r="F2111" s="21"/>
      <c r="G2111" s="11"/>
      <c r="I2111" s="9"/>
      <c r="L2111" s="1"/>
      <c r="M2111" s="112"/>
      <c r="N2111" s="112"/>
      <c r="O2111" s="112"/>
      <c r="P2111" s="113"/>
      <c r="Q2111" s="112"/>
      <c r="R2111" s="114"/>
      <c r="S2111" s="113"/>
      <c r="T2111" s="112"/>
      <c r="U2111" s="114"/>
      <c r="V2111" s="113"/>
      <c r="W2111" s="112"/>
      <c r="X2111" s="113"/>
    </row>
    <row r="2112" spans="1:24" x14ac:dyDescent="0.25">
      <c r="A2112" s="77"/>
      <c r="B2112" s="80"/>
      <c r="C2112" s="22"/>
      <c r="D2112" s="22"/>
      <c r="E2112" s="21"/>
      <c r="F2112" s="21"/>
      <c r="G2112" s="11"/>
      <c r="I2112" s="9"/>
      <c r="L2112" s="1"/>
      <c r="M2112" s="112"/>
      <c r="N2112" s="112"/>
      <c r="O2112" s="112"/>
      <c r="P2112" s="113"/>
      <c r="Q2112" s="112"/>
      <c r="R2112" s="114"/>
      <c r="S2112" s="113"/>
      <c r="T2112" s="112"/>
      <c r="U2112" s="114"/>
      <c r="V2112" s="113"/>
      <c r="W2112" s="112"/>
      <c r="X2112" s="113"/>
    </row>
    <row r="2113" spans="1:24" x14ac:dyDescent="0.25">
      <c r="A2113" s="77"/>
      <c r="B2113" s="80"/>
      <c r="C2113" s="22"/>
      <c r="D2113" s="22"/>
      <c r="E2113" s="21"/>
      <c r="F2113" s="21"/>
      <c r="G2113" s="11"/>
      <c r="I2113" s="9"/>
      <c r="L2113" s="1"/>
      <c r="M2113" s="112"/>
      <c r="N2113" s="112"/>
      <c r="O2113" s="112"/>
      <c r="P2113" s="113"/>
      <c r="Q2113" s="112"/>
      <c r="R2113" s="114"/>
      <c r="S2113" s="113"/>
      <c r="T2113" s="112"/>
      <c r="U2113" s="114"/>
      <c r="V2113" s="113"/>
      <c r="W2113" s="112"/>
      <c r="X2113" s="113"/>
    </row>
    <row r="2114" spans="1:24" x14ac:dyDescent="0.25">
      <c r="A2114" s="77"/>
      <c r="B2114" s="80"/>
      <c r="C2114" s="22"/>
      <c r="D2114" s="22"/>
      <c r="E2114" s="21"/>
      <c r="F2114" s="21"/>
      <c r="G2114" s="11"/>
      <c r="I2114" s="9"/>
      <c r="L2114" s="1"/>
      <c r="M2114" s="112"/>
      <c r="N2114" s="112"/>
      <c r="O2114" s="112"/>
      <c r="P2114" s="113"/>
      <c r="Q2114" s="112"/>
      <c r="R2114" s="114"/>
      <c r="S2114" s="113"/>
      <c r="T2114" s="112"/>
      <c r="U2114" s="114"/>
      <c r="V2114" s="113"/>
      <c r="W2114" s="112"/>
      <c r="X2114" s="113"/>
    </row>
    <row r="2115" spans="1:24" x14ac:dyDescent="0.25">
      <c r="A2115" s="77"/>
      <c r="B2115" s="80"/>
      <c r="C2115" s="22"/>
      <c r="D2115" s="22"/>
      <c r="E2115" s="21"/>
      <c r="F2115" s="21"/>
      <c r="G2115" s="11"/>
      <c r="I2115" s="9"/>
      <c r="L2115" s="1"/>
      <c r="M2115" s="112"/>
      <c r="N2115" s="112"/>
      <c r="O2115" s="112"/>
      <c r="P2115" s="113"/>
      <c r="Q2115" s="112"/>
      <c r="R2115" s="114"/>
      <c r="S2115" s="113"/>
      <c r="T2115" s="112"/>
      <c r="U2115" s="114"/>
      <c r="V2115" s="113"/>
      <c r="W2115" s="112"/>
      <c r="X2115" s="113"/>
    </row>
    <row r="2116" spans="1:24" x14ac:dyDescent="0.25">
      <c r="A2116" s="77"/>
      <c r="B2116" s="80"/>
      <c r="C2116" s="22"/>
      <c r="D2116" s="22"/>
      <c r="E2116" s="21"/>
      <c r="F2116" s="21"/>
      <c r="G2116" s="11"/>
      <c r="I2116" s="9"/>
      <c r="L2116" s="1"/>
      <c r="M2116" s="112"/>
      <c r="N2116" s="112"/>
      <c r="O2116" s="112"/>
      <c r="P2116" s="113"/>
      <c r="Q2116" s="112"/>
      <c r="R2116" s="114"/>
      <c r="S2116" s="113"/>
      <c r="T2116" s="112"/>
      <c r="U2116" s="114"/>
      <c r="V2116" s="113"/>
      <c r="W2116" s="112"/>
      <c r="X2116" s="113"/>
    </row>
    <row r="2117" spans="1:24" x14ac:dyDescent="0.25">
      <c r="A2117" s="77"/>
      <c r="B2117" s="80"/>
      <c r="C2117" s="22"/>
      <c r="D2117" s="22"/>
      <c r="E2117" s="21"/>
      <c r="F2117" s="21"/>
      <c r="G2117" s="11"/>
      <c r="I2117" s="9"/>
      <c r="L2117" s="1"/>
      <c r="M2117" s="112"/>
      <c r="N2117" s="112"/>
      <c r="O2117" s="112"/>
      <c r="P2117" s="113"/>
      <c r="Q2117" s="112"/>
      <c r="R2117" s="114"/>
      <c r="S2117" s="113"/>
      <c r="T2117" s="112"/>
      <c r="U2117" s="114"/>
      <c r="V2117" s="113"/>
      <c r="W2117" s="112"/>
      <c r="X2117" s="113"/>
    </row>
    <row r="2118" spans="1:24" x14ac:dyDescent="0.25">
      <c r="A2118" s="77"/>
      <c r="B2118" s="80"/>
      <c r="C2118" s="22"/>
      <c r="D2118" s="22"/>
      <c r="E2118" s="21"/>
      <c r="F2118" s="21"/>
      <c r="G2118" s="11"/>
      <c r="I2118" s="9"/>
      <c r="L2118" s="1"/>
      <c r="M2118" s="112"/>
      <c r="N2118" s="112"/>
      <c r="O2118" s="112"/>
      <c r="P2118" s="113"/>
      <c r="Q2118" s="112"/>
      <c r="R2118" s="114"/>
      <c r="S2118" s="113"/>
      <c r="T2118" s="112"/>
      <c r="U2118" s="114"/>
      <c r="V2118" s="113"/>
      <c r="W2118" s="112"/>
      <c r="X2118" s="113"/>
    </row>
    <row r="2119" spans="1:24" x14ac:dyDescent="0.25">
      <c r="A2119" s="77"/>
      <c r="B2119" s="80"/>
      <c r="C2119" s="22"/>
      <c r="D2119" s="22"/>
      <c r="E2119" s="21"/>
      <c r="F2119" s="21"/>
      <c r="G2119" s="11"/>
      <c r="I2119" s="9"/>
      <c r="L2119" s="1"/>
      <c r="M2119" s="112"/>
      <c r="N2119" s="112"/>
      <c r="O2119" s="112"/>
      <c r="P2119" s="113"/>
      <c r="Q2119" s="112"/>
      <c r="R2119" s="114"/>
      <c r="S2119" s="113"/>
      <c r="T2119" s="112"/>
      <c r="U2119" s="114"/>
      <c r="V2119" s="113"/>
      <c r="W2119" s="112"/>
      <c r="X2119" s="113"/>
    </row>
    <row r="2120" spans="1:24" x14ac:dyDescent="0.25">
      <c r="A2120" s="77"/>
      <c r="B2120" s="80"/>
      <c r="C2120" s="22"/>
      <c r="D2120" s="22"/>
      <c r="E2120" s="21"/>
      <c r="F2120" s="21"/>
      <c r="G2120" s="11"/>
      <c r="I2120" s="9"/>
      <c r="L2120" s="1"/>
      <c r="M2120" s="112"/>
      <c r="N2120" s="112"/>
      <c r="O2120" s="112"/>
      <c r="P2120" s="113"/>
      <c r="Q2120" s="112"/>
      <c r="R2120" s="114"/>
      <c r="S2120" s="113"/>
      <c r="T2120" s="112"/>
      <c r="U2120" s="114"/>
      <c r="V2120" s="113"/>
      <c r="W2120" s="112"/>
      <c r="X2120" s="113"/>
    </row>
    <row r="2121" spans="1:24" x14ac:dyDescent="0.25">
      <c r="A2121" s="77"/>
      <c r="B2121" s="80"/>
      <c r="C2121" s="22"/>
      <c r="D2121" s="22"/>
      <c r="E2121" s="21"/>
      <c r="F2121" s="21"/>
      <c r="G2121" s="11"/>
      <c r="I2121" s="9"/>
      <c r="L2121" s="1"/>
      <c r="M2121" s="112"/>
      <c r="N2121" s="112"/>
      <c r="O2121" s="112"/>
      <c r="P2121" s="113"/>
      <c r="Q2121" s="112"/>
      <c r="R2121" s="114"/>
      <c r="S2121" s="113"/>
      <c r="T2121" s="112"/>
      <c r="U2121" s="114"/>
      <c r="V2121" s="113"/>
      <c r="W2121" s="112"/>
      <c r="X2121" s="113"/>
    </row>
    <row r="2122" spans="1:24" x14ac:dyDescent="0.25">
      <c r="A2122" s="77"/>
      <c r="B2122" s="80"/>
      <c r="C2122" s="22"/>
      <c r="D2122" s="22"/>
      <c r="E2122" s="21"/>
      <c r="F2122" s="21"/>
      <c r="G2122" s="11"/>
      <c r="I2122" s="9"/>
      <c r="L2122" s="1"/>
      <c r="M2122" s="112"/>
      <c r="N2122" s="112"/>
      <c r="O2122" s="112"/>
      <c r="P2122" s="113"/>
      <c r="Q2122" s="112"/>
      <c r="R2122" s="114"/>
      <c r="S2122" s="113"/>
      <c r="T2122" s="112"/>
      <c r="U2122" s="114"/>
      <c r="V2122" s="113"/>
      <c r="W2122" s="112"/>
      <c r="X2122" s="113"/>
    </row>
    <row r="2123" spans="1:24" x14ac:dyDescent="0.25">
      <c r="A2123" s="77"/>
      <c r="B2123" s="80"/>
      <c r="C2123" s="22"/>
      <c r="D2123" s="22"/>
      <c r="E2123" s="21"/>
      <c r="F2123" s="21"/>
      <c r="G2123" s="11"/>
      <c r="I2123" s="9"/>
      <c r="L2123" s="1"/>
      <c r="M2123" s="112"/>
      <c r="N2123" s="112"/>
      <c r="O2123" s="112"/>
      <c r="P2123" s="113"/>
      <c r="Q2123" s="112"/>
      <c r="R2123" s="114"/>
      <c r="S2123" s="113"/>
      <c r="T2123" s="112"/>
      <c r="U2123" s="114"/>
      <c r="V2123" s="113"/>
      <c r="W2123" s="112"/>
      <c r="X2123" s="113"/>
    </row>
    <row r="2124" spans="1:24" x14ac:dyDescent="0.25">
      <c r="A2124" s="77"/>
      <c r="B2124" s="80"/>
      <c r="C2124" s="22"/>
      <c r="D2124" s="22"/>
      <c r="E2124" s="21"/>
      <c r="F2124" s="21"/>
      <c r="G2124" s="11"/>
      <c r="I2124" s="9"/>
      <c r="L2124" s="1"/>
      <c r="M2124" s="112"/>
      <c r="N2124" s="112"/>
      <c r="O2124" s="112"/>
      <c r="P2124" s="113"/>
      <c r="Q2124" s="112"/>
      <c r="R2124" s="114"/>
      <c r="S2124" s="113"/>
      <c r="T2124" s="112"/>
      <c r="U2124" s="114"/>
      <c r="V2124" s="113"/>
      <c r="W2124" s="112"/>
      <c r="X2124" s="113"/>
    </row>
    <row r="2125" spans="1:24" x14ac:dyDescent="0.25">
      <c r="A2125" s="77"/>
      <c r="B2125" s="80"/>
      <c r="C2125" s="22"/>
      <c r="D2125" s="22"/>
      <c r="E2125" s="21"/>
      <c r="F2125" s="21"/>
      <c r="G2125" s="11"/>
      <c r="I2125" s="9"/>
      <c r="L2125" s="1"/>
      <c r="M2125" s="112"/>
      <c r="N2125" s="112"/>
      <c r="O2125" s="112"/>
      <c r="P2125" s="113"/>
      <c r="Q2125" s="112"/>
      <c r="R2125" s="114"/>
      <c r="S2125" s="113"/>
      <c r="T2125" s="112"/>
      <c r="U2125" s="114"/>
      <c r="V2125" s="113"/>
      <c r="W2125" s="112"/>
      <c r="X2125" s="113"/>
    </row>
    <row r="2126" spans="1:24" x14ac:dyDescent="0.25">
      <c r="A2126" s="77"/>
      <c r="B2126" s="80"/>
      <c r="C2126" s="22"/>
      <c r="D2126" s="22"/>
      <c r="E2126" s="21"/>
      <c r="F2126" s="21"/>
      <c r="G2126" s="11"/>
      <c r="I2126" s="9"/>
      <c r="L2126" s="1"/>
      <c r="M2126" s="112"/>
      <c r="N2126" s="112"/>
      <c r="O2126" s="112"/>
      <c r="P2126" s="113"/>
      <c r="Q2126" s="112"/>
      <c r="R2126" s="114"/>
      <c r="S2126" s="113"/>
      <c r="T2126" s="112"/>
      <c r="U2126" s="114"/>
      <c r="V2126" s="113"/>
      <c r="W2126" s="112"/>
      <c r="X2126" s="113"/>
    </row>
    <row r="2127" spans="1:24" x14ac:dyDescent="0.25">
      <c r="A2127" s="77"/>
      <c r="B2127" s="80"/>
      <c r="C2127" s="22"/>
      <c r="D2127" s="22"/>
      <c r="E2127" s="21"/>
      <c r="F2127" s="21"/>
      <c r="G2127" s="11"/>
      <c r="I2127" s="9"/>
      <c r="L2127" s="1"/>
      <c r="M2127" s="112"/>
      <c r="N2127" s="112"/>
      <c r="O2127" s="112"/>
      <c r="P2127" s="113"/>
      <c r="Q2127" s="112"/>
      <c r="R2127" s="114"/>
      <c r="S2127" s="113"/>
      <c r="T2127" s="112"/>
      <c r="U2127" s="114"/>
      <c r="V2127" s="113"/>
      <c r="W2127" s="112"/>
      <c r="X2127" s="113"/>
    </row>
    <row r="2128" spans="1:24" x14ac:dyDescent="0.25">
      <c r="A2128" s="77"/>
      <c r="B2128" s="80"/>
      <c r="C2128" s="22"/>
      <c r="D2128" s="22"/>
      <c r="E2128" s="21"/>
      <c r="F2128" s="21"/>
      <c r="G2128" s="11"/>
      <c r="I2128" s="9"/>
      <c r="L2128" s="1"/>
      <c r="M2128" s="112"/>
      <c r="N2128" s="112"/>
      <c r="O2128" s="112"/>
      <c r="P2128" s="113"/>
      <c r="Q2128" s="112"/>
      <c r="R2128" s="114"/>
      <c r="S2128" s="113"/>
      <c r="T2128" s="112"/>
      <c r="U2128" s="114"/>
      <c r="V2128" s="113"/>
      <c r="W2128" s="112"/>
      <c r="X2128" s="113"/>
    </row>
    <row r="2129" spans="1:24" x14ac:dyDescent="0.25">
      <c r="A2129" s="77"/>
      <c r="B2129" s="80"/>
      <c r="C2129" s="22"/>
      <c r="D2129" s="22"/>
      <c r="E2129" s="21"/>
      <c r="F2129" s="21"/>
      <c r="G2129" s="11"/>
      <c r="I2129" s="9"/>
      <c r="L2129" s="1"/>
      <c r="M2129" s="112"/>
      <c r="N2129" s="112"/>
      <c r="O2129" s="112"/>
      <c r="P2129" s="113"/>
      <c r="Q2129" s="112"/>
      <c r="R2129" s="114"/>
      <c r="S2129" s="113"/>
      <c r="T2129" s="112"/>
      <c r="U2129" s="114"/>
      <c r="V2129" s="113"/>
      <c r="W2129" s="112"/>
      <c r="X2129" s="113"/>
    </row>
    <row r="2130" spans="1:24" x14ac:dyDescent="0.25">
      <c r="A2130" s="77"/>
      <c r="B2130" s="80"/>
      <c r="C2130" s="22"/>
      <c r="D2130" s="22"/>
      <c r="E2130" s="21"/>
      <c r="F2130" s="21"/>
      <c r="G2130" s="11"/>
      <c r="I2130" s="9"/>
      <c r="L2130" s="1"/>
      <c r="M2130" s="112"/>
      <c r="N2130" s="112"/>
      <c r="O2130" s="112"/>
      <c r="P2130" s="113"/>
      <c r="Q2130" s="112"/>
      <c r="R2130" s="114"/>
      <c r="S2130" s="113"/>
      <c r="T2130" s="112"/>
      <c r="U2130" s="114"/>
      <c r="V2130" s="113"/>
      <c r="W2130" s="112"/>
      <c r="X2130" s="113"/>
    </row>
    <row r="2131" spans="1:24" x14ac:dyDescent="0.25">
      <c r="A2131" s="77"/>
      <c r="B2131" s="80"/>
      <c r="C2131" s="22"/>
      <c r="D2131" s="22"/>
      <c r="E2131" s="21"/>
      <c r="F2131" s="21"/>
      <c r="G2131" s="11"/>
      <c r="I2131" s="9"/>
      <c r="L2131" s="1"/>
      <c r="M2131" s="112"/>
      <c r="N2131" s="112"/>
      <c r="O2131" s="112"/>
      <c r="P2131" s="113"/>
      <c r="Q2131" s="112"/>
      <c r="R2131" s="114"/>
      <c r="S2131" s="113"/>
      <c r="T2131" s="112"/>
      <c r="U2131" s="114"/>
      <c r="V2131" s="113"/>
      <c r="W2131" s="112"/>
      <c r="X2131" s="113"/>
    </row>
    <row r="2132" spans="1:24" x14ac:dyDescent="0.25">
      <c r="A2132" s="77"/>
      <c r="B2132" s="80"/>
      <c r="C2132" s="22"/>
      <c r="D2132" s="22"/>
      <c r="E2132" s="21"/>
      <c r="F2132" s="21"/>
      <c r="G2132" s="11"/>
      <c r="I2132" s="9"/>
      <c r="L2132" s="1"/>
      <c r="M2132" s="112"/>
      <c r="N2132" s="112"/>
      <c r="O2132" s="112"/>
      <c r="P2132" s="113"/>
      <c r="Q2132" s="112"/>
      <c r="R2132" s="114"/>
      <c r="S2132" s="113"/>
      <c r="T2132" s="112"/>
      <c r="U2132" s="114"/>
      <c r="V2132" s="113"/>
      <c r="W2132" s="112"/>
      <c r="X2132" s="113"/>
    </row>
    <row r="2133" spans="1:24" x14ac:dyDescent="0.25">
      <c r="A2133" s="77"/>
      <c r="B2133" s="80"/>
      <c r="C2133" s="22"/>
      <c r="D2133" s="22"/>
      <c r="E2133" s="21"/>
      <c r="F2133" s="21"/>
      <c r="G2133" s="11"/>
      <c r="I2133" s="9"/>
      <c r="L2133" s="1"/>
      <c r="M2133" s="112"/>
      <c r="N2133" s="112"/>
      <c r="O2133" s="112"/>
      <c r="P2133" s="113"/>
      <c r="Q2133" s="112"/>
      <c r="R2133" s="114"/>
      <c r="S2133" s="113"/>
      <c r="T2133" s="112"/>
      <c r="U2133" s="114"/>
      <c r="V2133" s="113"/>
      <c r="W2133" s="112"/>
      <c r="X2133" s="113"/>
    </row>
    <row r="2134" spans="1:24" x14ac:dyDescent="0.25">
      <c r="A2134" s="77"/>
      <c r="B2134" s="80"/>
      <c r="C2134" s="22"/>
      <c r="D2134" s="22"/>
      <c r="E2134" s="21"/>
      <c r="F2134" s="21"/>
      <c r="G2134" s="11"/>
      <c r="I2134" s="9"/>
      <c r="L2134" s="1"/>
      <c r="M2134" s="112"/>
      <c r="N2134" s="112"/>
      <c r="O2134" s="112"/>
      <c r="P2134" s="113"/>
      <c r="Q2134" s="112"/>
      <c r="R2134" s="114"/>
      <c r="S2134" s="113"/>
      <c r="T2134" s="112"/>
      <c r="U2134" s="114"/>
      <c r="V2134" s="113"/>
      <c r="W2134" s="112"/>
      <c r="X2134" s="113"/>
    </row>
    <row r="2135" spans="1:24" x14ac:dyDescent="0.25">
      <c r="A2135" s="77"/>
      <c r="B2135" s="80"/>
      <c r="C2135" s="22"/>
      <c r="D2135" s="22"/>
      <c r="E2135" s="21"/>
      <c r="F2135" s="21"/>
      <c r="G2135" s="11"/>
      <c r="I2135" s="9"/>
      <c r="L2135" s="1"/>
      <c r="M2135" s="112"/>
      <c r="N2135" s="112"/>
      <c r="O2135" s="112"/>
      <c r="P2135" s="113"/>
      <c r="Q2135" s="112"/>
      <c r="R2135" s="114"/>
      <c r="S2135" s="113"/>
      <c r="T2135" s="112"/>
      <c r="U2135" s="114"/>
      <c r="V2135" s="113"/>
      <c r="W2135" s="112"/>
      <c r="X2135" s="113"/>
    </row>
    <row r="2136" spans="1:24" x14ac:dyDescent="0.25">
      <c r="A2136" s="77"/>
      <c r="B2136" s="80"/>
      <c r="C2136" s="22"/>
      <c r="D2136" s="22"/>
      <c r="E2136" s="21"/>
      <c r="F2136" s="21"/>
      <c r="G2136" s="11"/>
      <c r="I2136" s="9"/>
      <c r="L2136" s="1"/>
      <c r="M2136" s="112"/>
      <c r="N2136" s="112"/>
      <c r="O2136" s="112"/>
      <c r="P2136" s="113"/>
      <c r="Q2136" s="112"/>
      <c r="R2136" s="114"/>
      <c r="S2136" s="113"/>
      <c r="T2136" s="112"/>
      <c r="U2136" s="114"/>
      <c r="V2136" s="113"/>
      <c r="W2136" s="112"/>
      <c r="X2136" s="113"/>
    </row>
    <row r="2137" spans="1:24" x14ac:dyDescent="0.25">
      <c r="A2137" s="77"/>
      <c r="B2137" s="80"/>
      <c r="C2137" s="22"/>
      <c r="D2137" s="22"/>
      <c r="E2137" s="21"/>
      <c r="F2137" s="21"/>
      <c r="G2137" s="11"/>
      <c r="I2137" s="9"/>
      <c r="L2137" s="1"/>
      <c r="M2137" s="112"/>
      <c r="N2137" s="112"/>
      <c r="O2137" s="112"/>
      <c r="P2137" s="113"/>
      <c r="Q2137" s="112"/>
      <c r="R2137" s="114"/>
      <c r="S2137" s="113"/>
      <c r="T2137" s="112"/>
      <c r="U2137" s="114"/>
      <c r="V2137" s="113"/>
      <c r="W2137" s="112"/>
      <c r="X2137" s="113"/>
    </row>
    <row r="2138" spans="1:24" x14ac:dyDescent="0.25">
      <c r="A2138" s="77"/>
      <c r="B2138" s="80"/>
      <c r="C2138" s="22"/>
      <c r="D2138" s="22"/>
      <c r="E2138" s="21"/>
      <c r="F2138" s="21"/>
      <c r="G2138" s="11"/>
      <c r="I2138" s="9"/>
      <c r="L2138" s="1"/>
      <c r="M2138" s="112"/>
      <c r="N2138" s="112"/>
      <c r="O2138" s="112"/>
      <c r="P2138" s="113"/>
      <c r="Q2138" s="112"/>
      <c r="R2138" s="114"/>
      <c r="S2138" s="113"/>
      <c r="T2138" s="112"/>
      <c r="U2138" s="114"/>
      <c r="V2138" s="113"/>
      <c r="W2138" s="112"/>
      <c r="X2138" s="113"/>
    </row>
    <row r="2139" spans="1:24" x14ac:dyDescent="0.25">
      <c r="A2139" s="77"/>
      <c r="B2139" s="80"/>
      <c r="C2139" s="22"/>
      <c r="D2139" s="22"/>
      <c r="E2139" s="21"/>
      <c r="F2139" s="21"/>
      <c r="G2139" s="11"/>
      <c r="I2139" s="9"/>
      <c r="L2139" s="1"/>
      <c r="M2139" s="112"/>
      <c r="N2139" s="112"/>
      <c r="O2139" s="112"/>
      <c r="P2139" s="113"/>
      <c r="Q2139" s="112"/>
      <c r="R2139" s="114"/>
      <c r="S2139" s="113"/>
      <c r="T2139" s="112"/>
      <c r="U2139" s="114"/>
      <c r="V2139" s="113"/>
      <c r="W2139" s="112"/>
      <c r="X2139" s="113"/>
    </row>
    <row r="2140" spans="1:24" x14ac:dyDescent="0.25">
      <c r="A2140" s="77"/>
      <c r="B2140" s="80"/>
      <c r="C2140" s="22"/>
      <c r="D2140" s="22"/>
      <c r="E2140" s="21"/>
      <c r="F2140" s="21"/>
      <c r="G2140" s="11"/>
      <c r="I2140" s="9"/>
      <c r="L2140" s="1"/>
      <c r="M2140" s="112"/>
      <c r="N2140" s="112"/>
      <c r="O2140" s="112"/>
      <c r="P2140" s="113"/>
      <c r="Q2140" s="112"/>
      <c r="R2140" s="114"/>
      <c r="S2140" s="113"/>
      <c r="T2140" s="112"/>
      <c r="U2140" s="114"/>
      <c r="V2140" s="113"/>
      <c r="W2140" s="112"/>
      <c r="X2140" s="113"/>
    </row>
    <row r="2141" spans="1:24" x14ac:dyDescent="0.25">
      <c r="A2141" s="77"/>
      <c r="B2141" s="80"/>
      <c r="C2141" s="22"/>
      <c r="D2141" s="22"/>
      <c r="E2141" s="21"/>
      <c r="F2141" s="21"/>
      <c r="G2141" s="11"/>
      <c r="I2141" s="9"/>
      <c r="L2141" s="1"/>
      <c r="M2141" s="112"/>
      <c r="N2141" s="112"/>
      <c r="O2141" s="112"/>
      <c r="P2141" s="113"/>
      <c r="Q2141" s="112"/>
      <c r="R2141" s="114"/>
      <c r="S2141" s="113"/>
      <c r="T2141" s="112"/>
      <c r="U2141" s="114"/>
      <c r="V2141" s="113"/>
      <c r="W2141" s="112"/>
      <c r="X2141" s="113"/>
    </row>
    <row r="2142" spans="1:24" x14ac:dyDescent="0.25">
      <c r="A2142" s="77"/>
      <c r="B2142" s="80"/>
      <c r="C2142" s="22"/>
      <c r="D2142" s="22"/>
      <c r="E2142" s="21"/>
      <c r="F2142" s="21"/>
      <c r="G2142" s="11"/>
      <c r="I2142" s="9"/>
      <c r="L2142" s="1"/>
      <c r="M2142" s="112"/>
      <c r="N2142" s="112"/>
      <c r="O2142" s="112"/>
      <c r="P2142" s="113"/>
      <c r="Q2142" s="112"/>
      <c r="R2142" s="114"/>
      <c r="S2142" s="113"/>
      <c r="T2142" s="112"/>
      <c r="U2142" s="114"/>
      <c r="V2142" s="113"/>
      <c r="W2142" s="112"/>
      <c r="X2142" s="113"/>
    </row>
    <row r="2143" spans="1:24" x14ac:dyDescent="0.25">
      <c r="A2143" s="77"/>
      <c r="B2143" s="80"/>
      <c r="C2143" s="22"/>
      <c r="D2143" s="22"/>
      <c r="E2143" s="21"/>
      <c r="F2143" s="21"/>
      <c r="G2143" s="11"/>
      <c r="I2143" s="9"/>
      <c r="L2143" s="1"/>
      <c r="M2143" s="112"/>
      <c r="N2143" s="112"/>
      <c r="O2143" s="112"/>
      <c r="P2143" s="113"/>
      <c r="Q2143" s="112"/>
      <c r="R2143" s="114"/>
      <c r="S2143" s="113"/>
      <c r="T2143" s="112"/>
      <c r="U2143" s="114"/>
      <c r="V2143" s="113"/>
      <c r="W2143" s="112"/>
      <c r="X2143" s="113"/>
    </row>
    <row r="2144" spans="1:24" x14ac:dyDescent="0.25">
      <c r="A2144" s="77"/>
      <c r="B2144" s="80"/>
      <c r="C2144" s="22"/>
      <c r="D2144" s="22"/>
      <c r="E2144" s="21"/>
      <c r="F2144" s="21"/>
      <c r="G2144" s="11"/>
      <c r="I2144" s="9"/>
      <c r="L2144" s="1"/>
      <c r="M2144" s="112"/>
      <c r="N2144" s="112"/>
      <c r="O2144" s="112"/>
      <c r="P2144" s="113"/>
      <c r="Q2144" s="112"/>
      <c r="R2144" s="114"/>
      <c r="S2144" s="113"/>
      <c r="T2144" s="112"/>
      <c r="U2144" s="114"/>
      <c r="V2144" s="113"/>
      <c r="W2144" s="112"/>
      <c r="X2144" s="113"/>
    </row>
    <row r="2145" spans="1:24" x14ac:dyDescent="0.25">
      <c r="A2145" s="77"/>
      <c r="B2145" s="80"/>
      <c r="C2145" s="22"/>
      <c r="D2145" s="22"/>
      <c r="E2145" s="21"/>
      <c r="F2145" s="21"/>
      <c r="G2145" s="11"/>
      <c r="I2145" s="9"/>
      <c r="L2145" s="1"/>
      <c r="M2145" s="112"/>
      <c r="N2145" s="112"/>
      <c r="O2145" s="112"/>
      <c r="P2145" s="113"/>
      <c r="Q2145" s="112"/>
      <c r="R2145" s="114"/>
      <c r="S2145" s="113"/>
      <c r="T2145" s="112"/>
      <c r="U2145" s="114"/>
      <c r="V2145" s="113"/>
      <c r="W2145" s="112"/>
      <c r="X2145" s="113"/>
    </row>
    <row r="2146" spans="1:24" x14ac:dyDescent="0.25">
      <c r="A2146" s="77"/>
      <c r="B2146" s="80"/>
      <c r="C2146" s="22"/>
      <c r="D2146" s="22"/>
      <c r="E2146" s="21"/>
      <c r="F2146" s="21"/>
      <c r="G2146" s="11"/>
      <c r="I2146" s="9"/>
      <c r="L2146" s="1"/>
      <c r="M2146" s="112"/>
      <c r="N2146" s="112"/>
      <c r="O2146" s="112"/>
      <c r="P2146" s="113"/>
      <c r="Q2146" s="112"/>
      <c r="R2146" s="114"/>
      <c r="S2146" s="113"/>
      <c r="T2146" s="112"/>
      <c r="U2146" s="114"/>
      <c r="V2146" s="113"/>
      <c r="W2146" s="112"/>
      <c r="X2146" s="113"/>
    </row>
    <row r="2147" spans="1:24" x14ac:dyDescent="0.25">
      <c r="A2147" s="77"/>
      <c r="B2147" s="80"/>
      <c r="C2147" s="22"/>
      <c r="D2147" s="22"/>
      <c r="E2147" s="21"/>
      <c r="F2147" s="21"/>
      <c r="G2147" s="11"/>
      <c r="I2147" s="9"/>
      <c r="L2147" s="1"/>
      <c r="M2147" s="112"/>
      <c r="N2147" s="112"/>
      <c r="O2147" s="112"/>
      <c r="P2147" s="113"/>
      <c r="Q2147" s="112"/>
      <c r="R2147" s="114"/>
      <c r="S2147" s="113"/>
      <c r="T2147" s="112"/>
      <c r="U2147" s="114"/>
      <c r="V2147" s="113"/>
      <c r="W2147" s="112"/>
      <c r="X2147" s="113"/>
    </row>
    <row r="2148" spans="1:24" x14ac:dyDescent="0.25">
      <c r="A2148" s="77"/>
      <c r="B2148" s="80"/>
      <c r="C2148" s="22"/>
      <c r="D2148" s="22"/>
      <c r="E2148" s="21"/>
      <c r="F2148" s="21"/>
      <c r="G2148" s="11"/>
      <c r="I2148" s="9"/>
      <c r="L2148" s="1"/>
      <c r="M2148" s="112"/>
      <c r="N2148" s="112"/>
      <c r="O2148" s="112"/>
      <c r="P2148" s="113"/>
      <c r="Q2148" s="112"/>
      <c r="R2148" s="114"/>
      <c r="S2148" s="113"/>
      <c r="T2148" s="112"/>
      <c r="U2148" s="114"/>
      <c r="V2148" s="113"/>
      <c r="W2148" s="112"/>
      <c r="X2148" s="113"/>
    </row>
    <row r="2149" spans="1:24" x14ac:dyDescent="0.25">
      <c r="A2149" s="77"/>
      <c r="B2149" s="80"/>
      <c r="C2149" s="22"/>
      <c r="D2149" s="22"/>
      <c r="E2149" s="21"/>
      <c r="F2149" s="21"/>
      <c r="G2149" s="11"/>
      <c r="I2149" s="9"/>
      <c r="L2149" s="1"/>
      <c r="M2149" s="112"/>
      <c r="N2149" s="112"/>
      <c r="O2149" s="112"/>
      <c r="P2149" s="113"/>
      <c r="Q2149" s="112"/>
      <c r="R2149" s="114"/>
      <c r="S2149" s="113"/>
      <c r="T2149" s="112"/>
      <c r="U2149" s="114"/>
      <c r="V2149" s="113"/>
      <c r="W2149" s="112"/>
      <c r="X2149" s="113"/>
    </row>
    <row r="2150" spans="1:24" x14ac:dyDescent="0.25">
      <c r="A2150" s="77"/>
      <c r="B2150" s="80"/>
      <c r="C2150" s="22"/>
      <c r="D2150" s="22"/>
      <c r="E2150" s="21"/>
      <c r="F2150" s="21"/>
      <c r="G2150" s="11"/>
      <c r="I2150" s="9"/>
      <c r="L2150" s="1"/>
      <c r="M2150" s="112"/>
      <c r="N2150" s="112"/>
      <c r="O2150" s="112"/>
      <c r="P2150" s="113"/>
      <c r="Q2150" s="112"/>
      <c r="R2150" s="114"/>
      <c r="S2150" s="113"/>
      <c r="T2150" s="112"/>
      <c r="U2150" s="114"/>
      <c r="V2150" s="113"/>
      <c r="W2150" s="112"/>
      <c r="X2150" s="113"/>
    </row>
    <row r="2151" spans="1:24" x14ac:dyDescent="0.25">
      <c r="A2151" s="77"/>
      <c r="B2151" s="80"/>
      <c r="C2151" s="22"/>
      <c r="D2151" s="22"/>
      <c r="E2151" s="21"/>
      <c r="F2151" s="21"/>
      <c r="G2151" s="11"/>
      <c r="I2151" s="9"/>
      <c r="L2151" s="1"/>
      <c r="M2151" s="112"/>
      <c r="N2151" s="112"/>
      <c r="O2151" s="112"/>
      <c r="P2151" s="113"/>
      <c r="Q2151" s="112"/>
      <c r="R2151" s="114"/>
      <c r="S2151" s="113"/>
      <c r="T2151" s="112"/>
      <c r="U2151" s="114"/>
      <c r="V2151" s="113"/>
      <c r="W2151" s="112"/>
      <c r="X2151" s="113"/>
    </row>
    <row r="2152" spans="1:24" x14ac:dyDescent="0.25">
      <c r="A2152" s="77"/>
      <c r="B2152" s="80"/>
      <c r="C2152" s="22"/>
      <c r="D2152" s="22"/>
      <c r="E2152" s="21"/>
      <c r="F2152" s="21"/>
      <c r="G2152" s="11"/>
      <c r="I2152" s="9"/>
      <c r="L2152" s="1"/>
      <c r="M2152" s="112"/>
      <c r="N2152" s="112"/>
      <c r="O2152" s="112"/>
      <c r="P2152" s="113"/>
      <c r="Q2152" s="112"/>
      <c r="R2152" s="114"/>
      <c r="S2152" s="113"/>
      <c r="T2152" s="112"/>
      <c r="U2152" s="114"/>
      <c r="V2152" s="113"/>
      <c r="W2152" s="112"/>
      <c r="X2152" s="113"/>
    </row>
    <row r="2153" spans="1:24" x14ac:dyDescent="0.25">
      <c r="A2153" s="77"/>
      <c r="B2153" s="80"/>
      <c r="C2153" s="22"/>
      <c r="D2153" s="22"/>
      <c r="E2153" s="21"/>
      <c r="F2153" s="21"/>
      <c r="G2153" s="11"/>
      <c r="I2153" s="9"/>
      <c r="L2153" s="1"/>
      <c r="M2153" s="112"/>
      <c r="N2153" s="112"/>
      <c r="O2153" s="112"/>
      <c r="P2153" s="113"/>
      <c r="Q2153" s="112"/>
      <c r="R2153" s="114"/>
      <c r="S2153" s="113"/>
      <c r="T2153" s="112"/>
      <c r="U2153" s="114"/>
      <c r="V2153" s="113"/>
      <c r="W2153" s="112"/>
      <c r="X2153" s="113"/>
    </row>
    <row r="2154" spans="1:24" x14ac:dyDescent="0.25">
      <c r="A2154" s="77"/>
      <c r="B2154" s="80"/>
      <c r="C2154" s="22"/>
      <c r="D2154" s="22"/>
      <c r="E2154" s="21"/>
      <c r="F2154" s="21"/>
      <c r="G2154" s="11"/>
      <c r="I2154" s="9"/>
      <c r="L2154" s="1"/>
      <c r="M2154" s="112"/>
      <c r="N2154" s="112"/>
      <c r="O2154" s="112"/>
      <c r="P2154" s="113"/>
      <c r="Q2154" s="112"/>
      <c r="R2154" s="114"/>
      <c r="S2154" s="113"/>
      <c r="T2154" s="112"/>
      <c r="U2154" s="114"/>
      <c r="V2154" s="113"/>
      <c r="W2154" s="112"/>
      <c r="X2154" s="113"/>
    </row>
    <row r="2155" spans="1:24" x14ac:dyDescent="0.25">
      <c r="A2155" s="77"/>
      <c r="B2155" s="80"/>
      <c r="C2155" s="22"/>
      <c r="D2155" s="22"/>
      <c r="E2155" s="21"/>
      <c r="F2155" s="21"/>
      <c r="G2155" s="11"/>
      <c r="I2155" s="9"/>
      <c r="L2155" s="1"/>
      <c r="M2155" s="112"/>
      <c r="N2155" s="112"/>
      <c r="O2155" s="112"/>
      <c r="P2155" s="113"/>
      <c r="Q2155" s="112"/>
      <c r="R2155" s="114"/>
      <c r="S2155" s="113"/>
      <c r="T2155" s="112"/>
      <c r="U2155" s="114"/>
      <c r="V2155" s="113"/>
      <c r="W2155" s="112"/>
      <c r="X2155" s="113"/>
    </row>
    <row r="2156" spans="1:24" x14ac:dyDescent="0.25">
      <c r="A2156" s="77"/>
      <c r="B2156" s="80"/>
      <c r="C2156" s="22"/>
      <c r="D2156" s="22"/>
      <c r="E2156" s="21"/>
      <c r="F2156" s="21"/>
      <c r="G2156" s="11"/>
      <c r="I2156" s="9"/>
      <c r="L2156" s="1"/>
      <c r="M2156" s="112"/>
      <c r="N2156" s="112"/>
      <c r="O2156" s="112"/>
      <c r="P2156" s="113"/>
      <c r="Q2156" s="112"/>
      <c r="R2156" s="114"/>
      <c r="S2156" s="113"/>
      <c r="T2156" s="112"/>
      <c r="U2156" s="114"/>
      <c r="V2156" s="113"/>
      <c r="W2156" s="112"/>
      <c r="X2156" s="113"/>
    </row>
    <row r="2157" spans="1:24" x14ac:dyDescent="0.25">
      <c r="A2157" s="77"/>
      <c r="B2157" s="80"/>
      <c r="C2157" s="22"/>
      <c r="D2157" s="22"/>
      <c r="E2157" s="21"/>
      <c r="F2157" s="21"/>
      <c r="G2157" s="11"/>
      <c r="I2157" s="9"/>
      <c r="L2157" s="1"/>
      <c r="M2157" s="112"/>
      <c r="N2157" s="112"/>
      <c r="O2157" s="112"/>
      <c r="P2157" s="113"/>
      <c r="Q2157" s="112"/>
      <c r="R2157" s="114"/>
      <c r="S2157" s="113"/>
      <c r="T2157" s="112"/>
      <c r="U2157" s="114"/>
      <c r="V2157" s="113"/>
      <c r="W2157" s="112"/>
      <c r="X2157" s="113"/>
    </row>
    <row r="2158" spans="1:24" x14ac:dyDescent="0.25">
      <c r="A2158" s="77"/>
      <c r="B2158" s="80"/>
      <c r="C2158" s="22"/>
      <c r="D2158" s="22"/>
      <c r="E2158" s="21"/>
      <c r="F2158" s="21"/>
      <c r="G2158" s="11"/>
      <c r="I2158" s="9"/>
      <c r="L2158" s="1"/>
      <c r="M2158" s="112"/>
      <c r="N2158" s="112"/>
      <c r="O2158" s="112"/>
      <c r="P2158" s="113"/>
      <c r="Q2158" s="112"/>
      <c r="R2158" s="114"/>
      <c r="S2158" s="113"/>
      <c r="T2158" s="112"/>
      <c r="U2158" s="114"/>
      <c r="V2158" s="113"/>
      <c r="W2158" s="112"/>
      <c r="X2158" s="113"/>
    </row>
    <row r="2159" spans="1:24" x14ac:dyDescent="0.25">
      <c r="A2159" s="77"/>
      <c r="B2159" s="80"/>
      <c r="C2159" s="22"/>
      <c r="D2159" s="22"/>
      <c r="E2159" s="21"/>
      <c r="F2159" s="21"/>
      <c r="G2159" s="11"/>
      <c r="I2159" s="9"/>
      <c r="L2159" s="1"/>
      <c r="M2159" s="112"/>
      <c r="N2159" s="112"/>
      <c r="O2159" s="112"/>
      <c r="P2159" s="113"/>
      <c r="Q2159" s="112"/>
      <c r="R2159" s="114"/>
      <c r="S2159" s="113"/>
      <c r="T2159" s="112"/>
      <c r="U2159" s="114"/>
      <c r="V2159" s="113"/>
      <c r="W2159" s="112"/>
      <c r="X2159" s="113"/>
    </row>
    <row r="2160" spans="1:24" x14ac:dyDescent="0.25">
      <c r="A2160" s="77"/>
      <c r="B2160" s="80"/>
      <c r="C2160" s="22"/>
      <c r="D2160" s="22"/>
      <c r="E2160" s="21"/>
      <c r="F2160" s="21"/>
      <c r="G2160" s="11"/>
      <c r="I2160" s="9"/>
      <c r="L2160" s="1"/>
      <c r="M2160" s="112"/>
      <c r="N2160" s="112"/>
      <c r="O2160" s="112"/>
      <c r="P2160" s="113"/>
      <c r="Q2160" s="112"/>
      <c r="R2160" s="114"/>
      <c r="S2160" s="113"/>
      <c r="T2160" s="112"/>
      <c r="U2160" s="114"/>
      <c r="V2160" s="113"/>
      <c r="W2160" s="112"/>
      <c r="X2160" s="113"/>
    </row>
    <row r="2161" spans="1:24" x14ac:dyDescent="0.25">
      <c r="A2161" s="77"/>
      <c r="B2161" s="80"/>
      <c r="C2161" s="22"/>
      <c r="D2161" s="22"/>
      <c r="E2161" s="21"/>
      <c r="F2161" s="21"/>
      <c r="G2161" s="11"/>
      <c r="I2161" s="9"/>
      <c r="L2161" s="1"/>
      <c r="M2161" s="112"/>
      <c r="N2161" s="112"/>
      <c r="O2161" s="112"/>
      <c r="P2161" s="113"/>
      <c r="Q2161" s="112"/>
      <c r="R2161" s="114"/>
      <c r="S2161" s="113"/>
      <c r="T2161" s="112"/>
      <c r="U2161" s="114"/>
      <c r="V2161" s="113"/>
      <c r="W2161" s="112"/>
      <c r="X2161" s="113"/>
    </row>
    <row r="2162" spans="1:24" x14ac:dyDescent="0.25">
      <c r="A2162" s="77"/>
      <c r="B2162" s="80"/>
      <c r="C2162" s="22"/>
      <c r="D2162" s="22"/>
      <c r="E2162" s="21"/>
      <c r="F2162" s="21"/>
      <c r="G2162" s="11"/>
      <c r="I2162" s="9"/>
      <c r="L2162" s="1"/>
      <c r="M2162" s="112"/>
      <c r="N2162" s="112"/>
      <c r="O2162" s="112"/>
      <c r="P2162" s="113"/>
      <c r="Q2162" s="112"/>
      <c r="R2162" s="114"/>
      <c r="S2162" s="113"/>
      <c r="T2162" s="112"/>
      <c r="U2162" s="114"/>
      <c r="V2162" s="113"/>
      <c r="W2162" s="112"/>
      <c r="X2162" s="113"/>
    </row>
    <row r="2163" spans="1:24" x14ac:dyDescent="0.25">
      <c r="A2163" s="77"/>
      <c r="B2163" s="80"/>
      <c r="C2163" s="22"/>
      <c r="D2163" s="22"/>
      <c r="E2163" s="21"/>
      <c r="F2163" s="21"/>
      <c r="G2163" s="11"/>
      <c r="I2163" s="9"/>
      <c r="L2163" s="1"/>
      <c r="M2163" s="112"/>
      <c r="N2163" s="112"/>
      <c r="O2163" s="112"/>
      <c r="P2163" s="113"/>
      <c r="Q2163" s="112"/>
      <c r="R2163" s="114"/>
      <c r="S2163" s="113"/>
      <c r="T2163" s="112"/>
      <c r="U2163" s="114"/>
      <c r="V2163" s="113"/>
      <c r="W2163" s="112"/>
      <c r="X2163" s="113"/>
    </row>
    <row r="2164" spans="1:24" x14ac:dyDescent="0.25">
      <c r="A2164" s="77"/>
      <c r="B2164" s="80"/>
      <c r="C2164" s="22"/>
      <c r="D2164" s="22"/>
      <c r="E2164" s="21"/>
      <c r="F2164" s="21"/>
      <c r="G2164" s="11"/>
      <c r="I2164" s="9"/>
      <c r="L2164" s="1"/>
      <c r="M2164" s="112"/>
      <c r="N2164" s="112"/>
      <c r="O2164" s="112"/>
      <c r="P2164" s="113"/>
      <c r="Q2164" s="112"/>
      <c r="R2164" s="114"/>
      <c r="S2164" s="113"/>
      <c r="T2164" s="112"/>
      <c r="U2164" s="114"/>
      <c r="V2164" s="113"/>
      <c r="W2164" s="112"/>
      <c r="X2164" s="113"/>
    </row>
    <row r="2165" spans="1:24" x14ac:dyDescent="0.25">
      <c r="A2165" s="77"/>
      <c r="B2165" s="80"/>
      <c r="C2165" s="22"/>
      <c r="D2165" s="22"/>
      <c r="E2165" s="21"/>
      <c r="F2165" s="21"/>
      <c r="G2165" s="11"/>
      <c r="I2165" s="9"/>
      <c r="L2165" s="1"/>
      <c r="M2165" s="112"/>
      <c r="N2165" s="112"/>
      <c r="O2165" s="112"/>
      <c r="P2165" s="113"/>
      <c r="Q2165" s="112"/>
      <c r="R2165" s="114"/>
      <c r="S2165" s="113"/>
      <c r="T2165" s="112"/>
      <c r="U2165" s="114"/>
      <c r="V2165" s="113"/>
      <c r="W2165" s="112"/>
      <c r="X2165" s="113"/>
    </row>
    <row r="2166" spans="1:24" x14ac:dyDescent="0.25">
      <c r="A2166" s="77"/>
      <c r="B2166" s="80"/>
      <c r="C2166" s="22"/>
      <c r="D2166" s="22"/>
      <c r="E2166" s="21"/>
      <c r="F2166" s="21"/>
      <c r="G2166" s="11"/>
      <c r="I2166" s="9"/>
      <c r="L2166" s="1"/>
      <c r="M2166" s="112"/>
      <c r="N2166" s="112"/>
      <c r="O2166" s="112"/>
      <c r="P2166" s="113"/>
      <c r="Q2166" s="112"/>
      <c r="R2166" s="114"/>
      <c r="S2166" s="113"/>
      <c r="T2166" s="112"/>
      <c r="U2166" s="114"/>
      <c r="V2166" s="113"/>
      <c r="W2166" s="112"/>
      <c r="X2166" s="113"/>
    </row>
    <row r="2167" spans="1:24" x14ac:dyDescent="0.25">
      <c r="A2167" s="77"/>
      <c r="B2167" s="80"/>
      <c r="C2167" s="22"/>
      <c r="D2167" s="22"/>
      <c r="E2167" s="21"/>
      <c r="F2167" s="21"/>
      <c r="G2167" s="11"/>
      <c r="I2167" s="9"/>
      <c r="L2167" s="1"/>
      <c r="M2167" s="112"/>
      <c r="N2167" s="112"/>
      <c r="O2167" s="112"/>
      <c r="P2167" s="113"/>
      <c r="Q2167" s="112"/>
      <c r="R2167" s="114"/>
      <c r="S2167" s="113"/>
      <c r="T2167" s="112"/>
      <c r="U2167" s="114"/>
      <c r="V2167" s="113"/>
      <c r="W2167" s="112"/>
      <c r="X2167" s="113"/>
    </row>
    <row r="2168" spans="1:24" x14ac:dyDescent="0.25">
      <c r="A2168" s="77"/>
      <c r="B2168" s="80"/>
      <c r="C2168" s="22"/>
      <c r="D2168" s="22"/>
      <c r="E2168" s="21"/>
      <c r="F2168" s="21"/>
      <c r="G2168" s="11"/>
      <c r="I2168" s="9"/>
      <c r="L2168" s="1"/>
      <c r="M2168" s="112"/>
      <c r="N2168" s="112"/>
      <c r="O2168" s="112"/>
      <c r="P2168" s="113"/>
      <c r="Q2168" s="112"/>
      <c r="R2168" s="114"/>
      <c r="S2168" s="113"/>
      <c r="T2168" s="112"/>
      <c r="U2168" s="114"/>
      <c r="V2168" s="113"/>
      <c r="W2168" s="112"/>
      <c r="X2168" s="113"/>
    </row>
    <row r="2169" spans="1:24" x14ac:dyDescent="0.25">
      <c r="A2169" s="77"/>
      <c r="B2169" s="80"/>
      <c r="C2169" s="22"/>
      <c r="D2169" s="22"/>
      <c r="E2169" s="21"/>
      <c r="F2169" s="21"/>
      <c r="G2169" s="11"/>
      <c r="I2169" s="9"/>
      <c r="L2169" s="1"/>
      <c r="M2169" s="112"/>
      <c r="N2169" s="112"/>
      <c r="O2169" s="112"/>
      <c r="P2169" s="113"/>
      <c r="Q2169" s="112"/>
      <c r="R2169" s="114"/>
      <c r="S2169" s="113"/>
      <c r="T2169" s="112"/>
      <c r="U2169" s="114"/>
      <c r="V2169" s="113"/>
      <c r="W2169" s="112"/>
      <c r="X2169" s="113"/>
    </row>
    <row r="2170" spans="1:24" x14ac:dyDescent="0.25">
      <c r="A2170" s="77"/>
      <c r="B2170" s="80"/>
      <c r="C2170" s="22"/>
      <c r="D2170" s="22"/>
      <c r="E2170" s="21"/>
      <c r="F2170" s="21"/>
      <c r="G2170" s="11"/>
      <c r="I2170" s="9"/>
      <c r="L2170" s="1"/>
      <c r="M2170" s="112"/>
      <c r="N2170" s="112"/>
      <c r="O2170" s="112"/>
      <c r="P2170" s="113"/>
      <c r="Q2170" s="112"/>
      <c r="R2170" s="114"/>
      <c r="S2170" s="113"/>
      <c r="T2170" s="112"/>
      <c r="U2170" s="114"/>
      <c r="V2170" s="113"/>
      <c r="W2170" s="112"/>
      <c r="X2170" s="113"/>
    </row>
    <row r="2171" spans="1:24" x14ac:dyDescent="0.25">
      <c r="A2171" s="77"/>
      <c r="B2171" s="80"/>
      <c r="C2171" s="22"/>
      <c r="D2171" s="22"/>
      <c r="E2171" s="21"/>
      <c r="F2171" s="21"/>
      <c r="G2171" s="11"/>
      <c r="I2171" s="9"/>
      <c r="L2171" s="1"/>
      <c r="M2171" s="112"/>
      <c r="N2171" s="112"/>
      <c r="O2171" s="112"/>
      <c r="P2171" s="113"/>
      <c r="Q2171" s="112"/>
      <c r="R2171" s="114"/>
      <c r="S2171" s="113"/>
      <c r="T2171" s="112"/>
      <c r="U2171" s="114"/>
      <c r="V2171" s="113"/>
      <c r="W2171" s="112"/>
      <c r="X2171" s="113"/>
    </row>
    <row r="2172" spans="1:24" x14ac:dyDescent="0.25">
      <c r="A2172" s="77"/>
      <c r="B2172" s="80"/>
      <c r="C2172" s="22"/>
      <c r="D2172" s="22"/>
      <c r="E2172" s="21"/>
      <c r="F2172" s="21"/>
      <c r="G2172" s="11"/>
      <c r="I2172" s="9"/>
      <c r="L2172" s="1"/>
      <c r="M2172" s="112"/>
      <c r="N2172" s="112"/>
      <c r="O2172" s="112"/>
      <c r="P2172" s="113"/>
      <c r="Q2172" s="112"/>
      <c r="R2172" s="114"/>
      <c r="S2172" s="113"/>
      <c r="T2172" s="112"/>
      <c r="U2172" s="114"/>
      <c r="V2172" s="113"/>
      <c r="W2172" s="112"/>
      <c r="X2172" s="113"/>
    </row>
    <row r="2173" spans="1:24" x14ac:dyDescent="0.25">
      <c r="A2173" s="77"/>
      <c r="B2173" s="80"/>
      <c r="C2173" s="22"/>
      <c r="D2173" s="22"/>
      <c r="E2173" s="21"/>
      <c r="F2173" s="21"/>
      <c r="G2173" s="11"/>
      <c r="I2173" s="9"/>
      <c r="L2173" s="1"/>
      <c r="M2173" s="112"/>
      <c r="N2173" s="112"/>
      <c r="O2173" s="112"/>
      <c r="P2173" s="113"/>
      <c r="Q2173" s="112"/>
      <c r="R2173" s="114"/>
      <c r="S2173" s="113"/>
      <c r="T2173" s="112"/>
      <c r="U2173" s="114"/>
      <c r="V2173" s="113"/>
      <c r="W2173" s="112"/>
      <c r="X2173" s="113"/>
    </row>
    <row r="2174" spans="1:24" x14ac:dyDescent="0.25">
      <c r="A2174" s="77"/>
      <c r="B2174" s="80"/>
      <c r="C2174" s="22"/>
      <c r="D2174" s="22"/>
      <c r="E2174" s="21"/>
      <c r="F2174" s="21"/>
      <c r="G2174" s="11"/>
      <c r="I2174" s="9"/>
      <c r="L2174" s="1"/>
      <c r="M2174" s="112"/>
      <c r="N2174" s="112"/>
      <c r="O2174" s="112"/>
      <c r="P2174" s="113"/>
      <c r="Q2174" s="112"/>
      <c r="R2174" s="114"/>
      <c r="S2174" s="113"/>
      <c r="T2174" s="112"/>
      <c r="U2174" s="114"/>
      <c r="V2174" s="113"/>
      <c r="W2174" s="112"/>
      <c r="X2174" s="113"/>
    </row>
    <row r="2175" spans="1:24" x14ac:dyDescent="0.25">
      <c r="A2175" s="77"/>
      <c r="B2175" s="80"/>
      <c r="C2175" s="22"/>
      <c r="D2175" s="22"/>
      <c r="E2175" s="21"/>
      <c r="F2175" s="21"/>
      <c r="G2175" s="11"/>
      <c r="I2175" s="9"/>
      <c r="L2175" s="1"/>
      <c r="M2175" s="112"/>
      <c r="N2175" s="112"/>
      <c r="O2175" s="112"/>
      <c r="P2175" s="113"/>
      <c r="Q2175" s="112"/>
      <c r="R2175" s="114"/>
      <c r="S2175" s="113"/>
      <c r="T2175" s="112"/>
      <c r="U2175" s="114"/>
      <c r="V2175" s="113"/>
      <c r="W2175" s="112"/>
      <c r="X2175" s="113"/>
    </row>
    <row r="2176" spans="1:24" x14ac:dyDescent="0.25">
      <c r="A2176" s="77"/>
      <c r="B2176" s="80"/>
      <c r="C2176" s="22"/>
      <c r="D2176" s="22"/>
      <c r="E2176" s="21"/>
      <c r="F2176" s="21"/>
      <c r="G2176" s="11"/>
      <c r="I2176" s="9"/>
      <c r="L2176" s="1"/>
      <c r="M2176" s="112"/>
      <c r="N2176" s="112"/>
      <c r="O2176" s="112"/>
      <c r="P2176" s="113"/>
      <c r="Q2176" s="112"/>
      <c r="R2176" s="114"/>
      <c r="S2176" s="113"/>
      <c r="T2176" s="112"/>
      <c r="U2176" s="114"/>
      <c r="V2176" s="113"/>
      <c r="W2176" s="112"/>
      <c r="X2176" s="113"/>
    </row>
    <row r="2177" spans="1:24" x14ac:dyDescent="0.25">
      <c r="A2177" s="77"/>
      <c r="B2177" s="80"/>
      <c r="C2177" s="22"/>
      <c r="D2177" s="22"/>
      <c r="E2177" s="21"/>
      <c r="F2177" s="21"/>
      <c r="G2177" s="11"/>
      <c r="I2177" s="9"/>
      <c r="L2177" s="1"/>
      <c r="M2177" s="112"/>
      <c r="N2177" s="112"/>
      <c r="O2177" s="112"/>
      <c r="P2177" s="113"/>
      <c r="Q2177" s="112"/>
      <c r="R2177" s="114"/>
      <c r="S2177" s="113"/>
      <c r="T2177" s="112"/>
      <c r="U2177" s="114"/>
      <c r="V2177" s="113"/>
      <c r="W2177" s="112"/>
      <c r="X2177" s="113"/>
    </row>
    <row r="2178" spans="1:24" x14ac:dyDescent="0.25">
      <c r="A2178" s="77"/>
      <c r="B2178" s="80"/>
      <c r="C2178" s="22"/>
      <c r="D2178" s="22"/>
      <c r="E2178" s="21"/>
      <c r="F2178" s="21"/>
      <c r="G2178" s="11"/>
      <c r="I2178" s="9"/>
      <c r="L2178" s="1"/>
      <c r="M2178" s="112"/>
      <c r="N2178" s="112"/>
      <c r="O2178" s="112"/>
      <c r="P2178" s="113"/>
      <c r="Q2178" s="112"/>
      <c r="R2178" s="114"/>
      <c r="S2178" s="113"/>
      <c r="T2178" s="112"/>
      <c r="U2178" s="114"/>
      <c r="V2178" s="113"/>
      <c r="W2178" s="112"/>
      <c r="X2178" s="113"/>
    </row>
    <row r="2179" spans="1:24" x14ac:dyDescent="0.25">
      <c r="A2179" s="77"/>
      <c r="B2179" s="80"/>
      <c r="C2179" s="22"/>
      <c r="D2179" s="22"/>
      <c r="E2179" s="21"/>
      <c r="F2179" s="21"/>
      <c r="G2179" s="11"/>
      <c r="I2179" s="9"/>
      <c r="L2179" s="1"/>
      <c r="M2179" s="112"/>
      <c r="N2179" s="112"/>
      <c r="O2179" s="112"/>
      <c r="P2179" s="113"/>
      <c r="Q2179" s="112"/>
      <c r="R2179" s="114"/>
      <c r="S2179" s="113"/>
      <c r="T2179" s="112"/>
      <c r="U2179" s="114"/>
      <c r="V2179" s="113"/>
      <c r="W2179" s="112"/>
      <c r="X2179" s="113"/>
    </row>
    <row r="2180" spans="1:24" x14ac:dyDescent="0.25">
      <c r="A2180" s="77"/>
      <c r="B2180" s="80"/>
      <c r="C2180" s="22"/>
      <c r="D2180" s="22"/>
      <c r="E2180" s="21"/>
      <c r="F2180" s="21"/>
      <c r="G2180" s="11"/>
      <c r="I2180" s="9"/>
      <c r="L2180" s="1"/>
      <c r="M2180" s="112"/>
      <c r="N2180" s="112"/>
      <c r="O2180" s="112"/>
      <c r="P2180" s="113"/>
      <c r="Q2180" s="112"/>
      <c r="R2180" s="114"/>
      <c r="S2180" s="113"/>
      <c r="T2180" s="112"/>
      <c r="U2180" s="114"/>
      <c r="V2180" s="113"/>
      <c r="W2180" s="112"/>
      <c r="X2180" s="113"/>
    </row>
    <row r="2181" spans="1:24" x14ac:dyDescent="0.25">
      <c r="A2181" s="77"/>
      <c r="B2181" s="80"/>
      <c r="C2181" s="22"/>
      <c r="D2181" s="22"/>
      <c r="E2181" s="21"/>
      <c r="F2181" s="21"/>
      <c r="G2181" s="11"/>
      <c r="I2181" s="9"/>
      <c r="L2181" s="1"/>
      <c r="M2181" s="112"/>
      <c r="N2181" s="112"/>
      <c r="O2181" s="112"/>
      <c r="P2181" s="113"/>
      <c r="Q2181" s="112"/>
      <c r="R2181" s="114"/>
      <c r="S2181" s="113"/>
      <c r="T2181" s="112"/>
      <c r="U2181" s="114"/>
      <c r="V2181" s="113"/>
      <c r="W2181" s="112"/>
      <c r="X2181" s="113"/>
    </row>
    <row r="2182" spans="1:24" x14ac:dyDescent="0.25">
      <c r="A2182" s="77"/>
      <c r="B2182" s="80"/>
      <c r="C2182" s="22"/>
      <c r="D2182" s="22"/>
      <c r="E2182" s="21"/>
      <c r="F2182" s="21"/>
      <c r="G2182" s="11"/>
      <c r="I2182" s="9"/>
      <c r="L2182" s="1"/>
      <c r="M2182" s="112"/>
      <c r="N2182" s="112"/>
      <c r="O2182" s="112"/>
      <c r="P2182" s="113"/>
      <c r="Q2182" s="112"/>
      <c r="R2182" s="114"/>
      <c r="S2182" s="113"/>
      <c r="T2182" s="112"/>
      <c r="U2182" s="114"/>
      <c r="V2182" s="113"/>
      <c r="W2182" s="112"/>
      <c r="X2182" s="113"/>
    </row>
    <row r="2183" spans="1:24" x14ac:dyDescent="0.25">
      <c r="A2183" s="77"/>
      <c r="B2183" s="80"/>
      <c r="C2183" s="22"/>
      <c r="D2183" s="22"/>
      <c r="E2183" s="21"/>
      <c r="F2183" s="21"/>
      <c r="G2183" s="11"/>
      <c r="I2183" s="9"/>
      <c r="L2183" s="1"/>
      <c r="M2183" s="112"/>
      <c r="N2183" s="112"/>
      <c r="O2183" s="112"/>
      <c r="P2183" s="113"/>
      <c r="Q2183" s="112"/>
      <c r="R2183" s="114"/>
      <c r="S2183" s="113"/>
      <c r="T2183" s="112"/>
      <c r="U2183" s="114"/>
      <c r="V2183" s="113"/>
      <c r="W2183" s="112"/>
      <c r="X2183" s="113"/>
    </row>
    <row r="2184" spans="1:24" x14ac:dyDescent="0.25">
      <c r="A2184" s="77"/>
      <c r="B2184" s="80"/>
      <c r="C2184" s="22"/>
      <c r="D2184" s="22"/>
      <c r="E2184" s="21"/>
      <c r="F2184" s="21"/>
      <c r="G2184" s="11"/>
      <c r="I2184" s="9"/>
      <c r="L2184" s="1"/>
      <c r="M2184" s="112"/>
      <c r="N2184" s="112"/>
      <c r="O2184" s="112"/>
      <c r="P2184" s="113"/>
      <c r="Q2184" s="112"/>
      <c r="R2184" s="114"/>
      <c r="S2184" s="113"/>
      <c r="T2184" s="112"/>
      <c r="U2184" s="114"/>
      <c r="V2184" s="113"/>
      <c r="W2184" s="112"/>
      <c r="X2184" s="113"/>
    </row>
    <row r="2185" spans="1:24" x14ac:dyDescent="0.25">
      <c r="A2185" s="77"/>
      <c r="B2185" s="80"/>
      <c r="C2185" s="22"/>
      <c r="D2185" s="22"/>
      <c r="E2185" s="21"/>
      <c r="F2185" s="21"/>
      <c r="G2185" s="11"/>
      <c r="I2185" s="9"/>
      <c r="L2185" s="1"/>
      <c r="M2185" s="112"/>
      <c r="N2185" s="112"/>
      <c r="O2185" s="112"/>
      <c r="P2185" s="113"/>
      <c r="Q2185" s="112"/>
      <c r="R2185" s="114"/>
      <c r="S2185" s="113"/>
      <c r="T2185" s="112"/>
      <c r="U2185" s="114"/>
      <c r="V2185" s="113"/>
      <c r="W2185" s="112"/>
      <c r="X2185" s="113"/>
    </row>
    <row r="2186" spans="1:24" x14ac:dyDescent="0.25">
      <c r="A2186" s="77"/>
      <c r="B2186" s="80"/>
      <c r="C2186" s="22"/>
      <c r="D2186" s="22"/>
      <c r="E2186" s="21"/>
      <c r="F2186" s="21"/>
      <c r="G2186" s="11"/>
      <c r="I2186" s="9"/>
      <c r="L2186" s="1"/>
      <c r="M2186" s="112"/>
      <c r="N2186" s="112"/>
      <c r="O2186" s="112"/>
      <c r="P2186" s="113"/>
      <c r="Q2186" s="112"/>
      <c r="R2186" s="114"/>
      <c r="S2186" s="113"/>
      <c r="T2186" s="112"/>
      <c r="U2186" s="114"/>
      <c r="V2186" s="113"/>
      <c r="W2186" s="112"/>
      <c r="X2186" s="113"/>
    </row>
    <row r="2187" spans="1:24" x14ac:dyDescent="0.25">
      <c r="A2187" s="77"/>
      <c r="B2187" s="80"/>
      <c r="C2187" s="22"/>
      <c r="D2187" s="22"/>
      <c r="E2187" s="21"/>
      <c r="F2187" s="21"/>
      <c r="G2187" s="11"/>
      <c r="I2187" s="9"/>
      <c r="L2187" s="1"/>
      <c r="M2187" s="112"/>
      <c r="N2187" s="112"/>
      <c r="O2187" s="112"/>
      <c r="P2187" s="113"/>
      <c r="Q2187" s="112"/>
      <c r="R2187" s="114"/>
      <c r="S2187" s="113"/>
      <c r="T2187" s="112"/>
      <c r="U2187" s="114"/>
      <c r="V2187" s="113"/>
      <c r="W2187" s="112"/>
      <c r="X2187" s="113"/>
    </row>
    <row r="2188" spans="1:24" x14ac:dyDescent="0.25">
      <c r="A2188" s="77"/>
      <c r="B2188" s="80"/>
      <c r="C2188" s="22"/>
      <c r="D2188" s="22"/>
      <c r="E2188" s="21"/>
      <c r="F2188" s="21"/>
      <c r="G2188" s="11"/>
      <c r="I2188" s="9"/>
      <c r="L2188" s="1"/>
      <c r="M2188" s="112"/>
      <c r="N2188" s="112"/>
      <c r="O2188" s="112"/>
      <c r="P2188" s="113"/>
      <c r="Q2188" s="112"/>
      <c r="R2188" s="114"/>
      <c r="S2188" s="113"/>
      <c r="T2188" s="112"/>
      <c r="U2188" s="114"/>
      <c r="V2188" s="113"/>
      <c r="W2188" s="112"/>
      <c r="X2188" s="113"/>
    </row>
    <row r="2189" spans="1:24" x14ac:dyDescent="0.25">
      <c r="A2189" s="77"/>
      <c r="B2189" s="80"/>
      <c r="C2189" s="22"/>
      <c r="D2189" s="22"/>
      <c r="E2189" s="21"/>
      <c r="F2189" s="21"/>
      <c r="G2189" s="11"/>
      <c r="I2189" s="9"/>
      <c r="L2189" s="1"/>
      <c r="M2189" s="112"/>
      <c r="N2189" s="112"/>
      <c r="O2189" s="112"/>
      <c r="P2189" s="113"/>
      <c r="Q2189" s="112"/>
      <c r="R2189" s="114"/>
      <c r="S2189" s="113"/>
      <c r="T2189" s="112"/>
      <c r="U2189" s="114"/>
      <c r="V2189" s="113"/>
      <c r="W2189" s="112"/>
      <c r="X2189" s="113"/>
    </row>
    <row r="2190" spans="1:24" x14ac:dyDescent="0.25">
      <c r="A2190" s="77"/>
      <c r="B2190" s="80"/>
      <c r="C2190" s="22"/>
      <c r="D2190" s="22"/>
      <c r="E2190" s="21"/>
      <c r="F2190" s="21"/>
      <c r="G2190" s="11"/>
      <c r="I2190" s="9"/>
      <c r="L2190" s="1"/>
      <c r="M2190" s="112"/>
      <c r="N2190" s="112"/>
      <c r="O2190" s="112"/>
      <c r="P2190" s="113"/>
      <c r="Q2190" s="112"/>
      <c r="R2190" s="114"/>
      <c r="S2190" s="113"/>
      <c r="T2190" s="112"/>
      <c r="U2190" s="114"/>
      <c r="V2190" s="113"/>
      <c r="W2190" s="112"/>
      <c r="X2190" s="113"/>
    </row>
    <row r="2191" spans="1:24" x14ac:dyDescent="0.25">
      <c r="A2191" s="77"/>
      <c r="B2191" s="80"/>
      <c r="C2191" s="22"/>
      <c r="D2191" s="22"/>
      <c r="E2191" s="21"/>
      <c r="F2191" s="21"/>
      <c r="G2191" s="11"/>
      <c r="I2191" s="9"/>
      <c r="L2191" s="1"/>
      <c r="M2191" s="112"/>
      <c r="N2191" s="112"/>
      <c r="O2191" s="112"/>
      <c r="P2191" s="113"/>
      <c r="Q2191" s="112"/>
      <c r="R2191" s="114"/>
      <c r="S2191" s="113"/>
      <c r="T2191" s="112"/>
      <c r="U2191" s="114"/>
      <c r="V2191" s="113"/>
      <c r="W2191" s="112"/>
      <c r="X2191" s="113"/>
    </row>
    <row r="2192" spans="1:24" x14ac:dyDescent="0.25">
      <c r="A2192" s="77"/>
      <c r="B2192" s="80"/>
      <c r="C2192" s="22"/>
      <c r="D2192" s="22"/>
      <c r="E2192" s="21"/>
      <c r="F2192" s="21"/>
      <c r="G2192" s="11"/>
      <c r="I2192" s="9"/>
      <c r="L2192" s="1"/>
      <c r="M2192" s="112"/>
      <c r="N2192" s="112"/>
      <c r="O2192" s="112"/>
      <c r="P2192" s="113"/>
      <c r="Q2192" s="112"/>
      <c r="R2192" s="114"/>
      <c r="S2192" s="113"/>
      <c r="T2192" s="112"/>
      <c r="U2192" s="114"/>
      <c r="V2192" s="113"/>
      <c r="W2192" s="112"/>
      <c r="X2192" s="113"/>
    </row>
    <row r="2193" spans="1:24" x14ac:dyDescent="0.25">
      <c r="A2193" s="77"/>
      <c r="B2193" s="80"/>
      <c r="C2193" s="22"/>
      <c r="D2193" s="22"/>
      <c r="E2193" s="21"/>
      <c r="F2193" s="21"/>
      <c r="G2193" s="11"/>
      <c r="I2193" s="9"/>
      <c r="L2193" s="1"/>
      <c r="M2193" s="112"/>
      <c r="N2193" s="112"/>
      <c r="O2193" s="112"/>
      <c r="P2193" s="113"/>
      <c r="Q2193" s="112"/>
      <c r="R2193" s="114"/>
      <c r="S2193" s="113"/>
      <c r="T2193" s="112"/>
      <c r="U2193" s="114"/>
      <c r="V2193" s="113"/>
      <c r="W2193" s="112"/>
      <c r="X2193" s="113"/>
    </row>
    <row r="2194" spans="1:24" x14ac:dyDescent="0.25">
      <c r="A2194" s="77"/>
      <c r="B2194" s="80"/>
      <c r="C2194" s="22"/>
      <c r="D2194" s="22"/>
      <c r="E2194" s="21"/>
      <c r="F2194" s="21"/>
      <c r="G2194" s="11"/>
      <c r="I2194" s="9"/>
      <c r="L2194" s="1"/>
      <c r="M2194" s="112"/>
      <c r="N2194" s="112"/>
      <c r="O2194" s="112"/>
      <c r="P2194" s="113"/>
      <c r="Q2194" s="112"/>
      <c r="R2194" s="114"/>
      <c r="S2194" s="113"/>
      <c r="T2194" s="112"/>
      <c r="U2194" s="114"/>
      <c r="V2194" s="113"/>
      <c r="W2194" s="112"/>
      <c r="X2194" s="113"/>
    </row>
    <row r="2195" spans="1:24" x14ac:dyDescent="0.25">
      <c r="A2195" s="77"/>
      <c r="B2195" s="80"/>
      <c r="C2195" s="22"/>
      <c r="D2195" s="22"/>
      <c r="E2195" s="21"/>
      <c r="F2195" s="21"/>
      <c r="G2195" s="11"/>
      <c r="I2195" s="9"/>
      <c r="L2195" s="1"/>
      <c r="M2195" s="112"/>
      <c r="N2195" s="112"/>
      <c r="O2195" s="112"/>
      <c r="P2195" s="113"/>
      <c r="Q2195" s="112"/>
      <c r="R2195" s="114"/>
      <c r="S2195" s="113"/>
      <c r="T2195" s="112"/>
      <c r="U2195" s="114"/>
      <c r="V2195" s="113"/>
      <c r="W2195" s="112"/>
      <c r="X2195" s="113"/>
    </row>
    <row r="2196" spans="1:24" x14ac:dyDescent="0.25">
      <c r="A2196" s="77"/>
      <c r="B2196" s="80"/>
      <c r="C2196" s="22"/>
      <c r="D2196" s="22"/>
      <c r="E2196" s="21"/>
      <c r="F2196" s="21"/>
      <c r="G2196" s="11"/>
      <c r="I2196" s="9"/>
      <c r="L2196" s="1"/>
      <c r="M2196" s="112"/>
      <c r="N2196" s="112"/>
      <c r="O2196" s="112"/>
      <c r="P2196" s="113"/>
      <c r="Q2196" s="112"/>
      <c r="R2196" s="114"/>
      <c r="S2196" s="113"/>
      <c r="T2196" s="112"/>
      <c r="U2196" s="114"/>
      <c r="V2196" s="113"/>
      <c r="W2196" s="112"/>
      <c r="X2196" s="113"/>
    </row>
    <row r="2197" spans="1:24" x14ac:dyDescent="0.25">
      <c r="A2197" s="77"/>
      <c r="B2197" s="80"/>
      <c r="C2197" s="22"/>
      <c r="D2197" s="22"/>
      <c r="E2197" s="21"/>
      <c r="F2197" s="21"/>
      <c r="G2197" s="11"/>
      <c r="I2197" s="9"/>
      <c r="L2197" s="1"/>
      <c r="M2197" s="112"/>
      <c r="N2197" s="112"/>
      <c r="O2197" s="112"/>
      <c r="P2197" s="113"/>
      <c r="Q2197" s="112"/>
      <c r="R2197" s="114"/>
      <c r="S2197" s="113"/>
      <c r="T2197" s="112"/>
      <c r="U2197" s="114"/>
      <c r="V2197" s="113"/>
      <c r="W2197" s="112"/>
      <c r="X2197" s="113"/>
    </row>
    <row r="2198" spans="1:24" x14ac:dyDescent="0.25">
      <c r="A2198" s="77"/>
      <c r="B2198" s="80"/>
      <c r="C2198" s="22"/>
      <c r="D2198" s="22"/>
      <c r="E2198" s="21"/>
      <c r="F2198" s="21"/>
      <c r="G2198" s="11"/>
      <c r="I2198" s="9"/>
      <c r="L2198" s="1"/>
      <c r="M2198" s="112"/>
      <c r="N2198" s="112"/>
      <c r="O2198" s="112"/>
      <c r="P2198" s="113"/>
      <c r="Q2198" s="112"/>
      <c r="R2198" s="114"/>
      <c r="S2198" s="113"/>
      <c r="T2198" s="112"/>
      <c r="U2198" s="114"/>
      <c r="V2198" s="113"/>
      <c r="W2198" s="112"/>
      <c r="X2198" s="113"/>
    </row>
    <row r="2199" spans="1:24" x14ac:dyDescent="0.25">
      <c r="A2199" s="77"/>
      <c r="B2199" s="80"/>
      <c r="C2199" s="22"/>
      <c r="D2199" s="22"/>
      <c r="E2199" s="21"/>
      <c r="F2199" s="21"/>
      <c r="G2199" s="11"/>
      <c r="I2199" s="9"/>
      <c r="L2199" s="1"/>
      <c r="M2199" s="112"/>
      <c r="N2199" s="112"/>
      <c r="O2199" s="112"/>
      <c r="P2199" s="113"/>
      <c r="Q2199" s="112"/>
      <c r="R2199" s="114"/>
      <c r="S2199" s="113"/>
      <c r="T2199" s="112"/>
      <c r="U2199" s="114"/>
      <c r="V2199" s="113"/>
      <c r="W2199" s="112"/>
      <c r="X2199" s="113"/>
    </row>
    <row r="2200" spans="1:24" x14ac:dyDescent="0.25">
      <c r="A2200" s="77"/>
      <c r="B2200" s="80"/>
      <c r="C2200" s="22"/>
      <c r="D2200" s="22"/>
      <c r="E2200" s="21"/>
      <c r="F2200" s="21"/>
      <c r="G2200" s="11"/>
      <c r="I2200" s="9"/>
      <c r="L2200" s="1"/>
      <c r="M2200" s="112"/>
      <c r="N2200" s="112"/>
      <c r="O2200" s="112"/>
      <c r="P2200" s="113"/>
      <c r="Q2200" s="112"/>
      <c r="R2200" s="114"/>
      <c r="S2200" s="113"/>
      <c r="T2200" s="112"/>
      <c r="U2200" s="114"/>
      <c r="V2200" s="113"/>
      <c r="W2200" s="112"/>
      <c r="X2200" s="113"/>
    </row>
    <row r="2201" spans="1:24" x14ac:dyDescent="0.25">
      <c r="A2201" s="77"/>
      <c r="B2201" s="80"/>
      <c r="C2201" s="22"/>
      <c r="D2201" s="22"/>
      <c r="E2201" s="21"/>
      <c r="F2201" s="21"/>
      <c r="G2201" s="11"/>
      <c r="I2201" s="9"/>
      <c r="L2201" s="1"/>
      <c r="M2201" s="112"/>
      <c r="N2201" s="112"/>
      <c r="O2201" s="112"/>
      <c r="P2201" s="113"/>
      <c r="Q2201" s="112"/>
      <c r="R2201" s="114"/>
      <c r="S2201" s="113"/>
      <c r="T2201" s="112"/>
      <c r="U2201" s="114"/>
      <c r="V2201" s="113"/>
      <c r="W2201" s="112"/>
      <c r="X2201" s="113"/>
    </row>
    <row r="2202" spans="1:24" x14ac:dyDescent="0.25">
      <c r="A2202" s="77"/>
      <c r="B2202" s="80"/>
      <c r="C2202" s="22"/>
      <c r="D2202" s="22"/>
      <c r="E2202" s="21"/>
      <c r="F2202" s="21"/>
      <c r="G2202" s="11"/>
      <c r="I2202" s="9"/>
      <c r="L2202" s="1"/>
      <c r="M2202" s="112"/>
      <c r="N2202" s="112"/>
      <c r="O2202" s="112"/>
      <c r="P2202" s="113"/>
      <c r="Q2202" s="112"/>
      <c r="R2202" s="114"/>
      <c r="S2202" s="113"/>
      <c r="T2202" s="112"/>
      <c r="U2202" s="114"/>
      <c r="V2202" s="113"/>
      <c r="W2202" s="112"/>
      <c r="X2202" s="113"/>
    </row>
    <row r="2203" spans="1:24" x14ac:dyDescent="0.25">
      <c r="A2203" s="77"/>
      <c r="B2203" s="80"/>
      <c r="C2203" s="22"/>
      <c r="D2203" s="22"/>
      <c r="E2203" s="21"/>
      <c r="F2203" s="21"/>
      <c r="G2203" s="11"/>
      <c r="I2203" s="9"/>
      <c r="L2203" s="1"/>
      <c r="M2203" s="112"/>
      <c r="N2203" s="112"/>
      <c r="O2203" s="112"/>
      <c r="P2203" s="113"/>
      <c r="Q2203" s="112"/>
      <c r="R2203" s="114"/>
      <c r="S2203" s="113"/>
      <c r="T2203" s="112"/>
      <c r="U2203" s="114"/>
      <c r="V2203" s="113"/>
      <c r="W2203" s="112"/>
      <c r="X2203" s="113"/>
    </row>
    <row r="2204" spans="1:24" x14ac:dyDescent="0.25">
      <c r="A2204" s="77"/>
      <c r="B2204" s="80"/>
      <c r="C2204" s="22"/>
      <c r="D2204" s="22"/>
      <c r="E2204" s="21"/>
      <c r="F2204" s="21"/>
      <c r="G2204" s="11"/>
      <c r="I2204" s="9"/>
      <c r="L2204" s="1"/>
      <c r="M2204" s="112"/>
      <c r="N2204" s="112"/>
      <c r="O2204" s="112"/>
      <c r="P2204" s="113"/>
      <c r="Q2204" s="112"/>
      <c r="R2204" s="114"/>
      <c r="S2204" s="113"/>
      <c r="T2204" s="112"/>
      <c r="U2204" s="114"/>
      <c r="V2204" s="113"/>
      <c r="W2204" s="112"/>
      <c r="X2204" s="113"/>
    </row>
    <row r="2205" spans="1:24" x14ac:dyDescent="0.25">
      <c r="A2205" s="77"/>
      <c r="B2205" s="80"/>
      <c r="C2205" s="22"/>
      <c r="D2205" s="22"/>
      <c r="E2205" s="21"/>
      <c r="F2205" s="21"/>
      <c r="G2205" s="11"/>
      <c r="I2205" s="9"/>
      <c r="L2205" s="1"/>
      <c r="M2205" s="112"/>
      <c r="N2205" s="112"/>
      <c r="O2205" s="112"/>
      <c r="P2205" s="113"/>
      <c r="Q2205" s="112"/>
      <c r="R2205" s="114"/>
      <c r="S2205" s="113"/>
      <c r="T2205" s="112"/>
      <c r="U2205" s="114"/>
      <c r="V2205" s="113"/>
      <c r="W2205" s="112"/>
      <c r="X2205" s="113"/>
    </row>
    <row r="2206" spans="1:24" x14ac:dyDescent="0.25">
      <c r="A2206" s="77"/>
      <c r="B2206" s="80"/>
      <c r="C2206" s="22"/>
      <c r="D2206" s="22"/>
      <c r="E2206" s="21"/>
      <c r="F2206" s="21"/>
      <c r="G2206" s="11"/>
      <c r="I2206" s="9"/>
      <c r="L2206" s="1"/>
      <c r="M2206" s="112"/>
      <c r="N2206" s="112"/>
      <c r="O2206" s="112"/>
      <c r="P2206" s="113"/>
      <c r="Q2206" s="112"/>
      <c r="R2206" s="114"/>
      <c r="S2206" s="113"/>
      <c r="T2206" s="112"/>
      <c r="U2206" s="114"/>
      <c r="V2206" s="113"/>
      <c r="W2206" s="112"/>
      <c r="X2206" s="113"/>
    </row>
    <row r="2207" spans="1:24" x14ac:dyDescent="0.25">
      <c r="A2207" s="77"/>
      <c r="B2207" s="80"/>
      <c r="C2207" s="22"/>
      <c r="D2207" s="22"/>
      <c r="E2207" s="21"/>
      <c r="F2207" s="21"/>
      <c r="G2207" s="11"/>
      <c r="I2207" s="9"/>
      <c r="L2207" s="1"/>
      <c r="M2207" s="112"/>
      <c r="N2207" s="112"/>
      <c r="O2207" s="112"/>
      <c r="P2207" s="113"/>
      <c r="Q2207" s="112"/>
      <c r="R2207" s="114"/>
      <c r="S2207" s="113"/>
      <c r="T2207" s="112"/>
      <c r="U2207" s="114"/>
      <c r="V2207" s="113"/>
      <c r="W2207" s="112"/>
      <c r="X2207" s="113"/>
    </row>
    <row r="2208" spans="1:24" x14ac:dyDescent="0.25">
      <c r="A2208" s="77"/>
      <c r="B2208" s="80"/>
      <c r="C2208" s="22"/>
      <c r="D2208" s="22"/>
      <c r="E2208" s="21"/>
      <c r="F2208" s="21"/>
      <c r="G2208" s="11"/>
      <c r="I2208" s="9"/>
      <c r="L2208" s="1"/>
      <c r="M2208" s="112"/>
      <c r="N2208" s="112"/>
      <c r="O2208" s="112"/>
      <c r="P2208" s="113"/>
      <c r="Q2208" s="112"/>
      <c r="R2208" s="114"/>
      <c r="S2208" s="113"/>
      <c r="T2208" s="112"/>
      <c r="U2208" s="114"/>
      <c r="V2208" s="113"/>
      <c r="W2208" s="112"/>
      <c r="X2208" s="113"/>
    </row>
    <row r="2209" spans="1:24" x14ac:dyDescent="0.25">
      <c r="A2209" s="77"/>
      <c r="B2209" s="80"/>
      <c r="C2209" s="22"/>
      <c r="D2209" s="22"/>
      <c r="E2209" s="21"/>
      <c r="F2209" s="21"/>
      <c r="G2209" s="11"/>
      <c r="I2209" s="9"/>
      <c r="L2209" s="1"/>
      <c r="M2209" s="112"/>
      <c r="N2209" s="112"/>
      <c r="O2209" s="112"/>
      <c r="P2209" s="113"/>
      <c r="Q2209" s="112"/>
      <c r="R2209" s="114"/>
      <c r="S2209" s="113"/>
      <c r="T2209" s="112"/>
      <c r="U2209" s="114"/>
      <c r="V2209" s="113"/>
      <c r="W2209" s="112"/>
      <c r="X2209" s="113"/>
    </row>
    <row r="2210" spans="1:24" x14ac:dyDescent="0.25">
      <c r="A2210" s="77"/>
      <c r="B2210" s="80"/>
      <c r="C2210" s="22"/>
      <c r="D2210" s="22"/>
      <c r="E2210" s="21"/>
      <c r="F2210" s="21"/>
      <c r="G2210" s="11"/>
      <c r="I2210" s="9"/>
      <c r="L2210" s="1"/>
      <c r="M2210" s="112"/>
      <c r="N2210" s="112"/>
      <c r="O2210" s="112"/>
      <c r="P2210" s="113"/>
      <c r="Q2210" s="112"/>
      <c r="R2210" s="114"/>
      <c r="S2210" s="113"/>
      <c r="T2210" s="112"/>
      <c r="U2210" s="114"/>
      <c r="V2210" s="113"/>
      <c r="W2210" s="112"/>
      <c r="X2210" s="113"/>
    </row>
    <row r="2211" spans="1:24" x14ac:dyDescent="0.25">
      <c r="A2211" s="77"/>
      <c r="B2211" s="80"/>
      <c r="C2211" s="22"/>
      <c r="D2211" s="22"/>
      <c r="E2211" s="21"/>
      <c r="F2211" s="21"/>
      <c r="G2211" s="11"/>
      <c r="I2211" s="9"/>
      <c r="L2211" s="1"/>
      <c r="M2211" s="112"/>
      <c r="N2211" s="112"/>
      <c r="O2211" s="112"/>
      <c r="P2211" s="113"/>
      <c r="Q2211" s="112"/>
      <c r="R2211" s="114"/>
      <c r="S2211" s="113"/>
      <c r="T2211" s="112"/>
      <c r="U2211" s="114"/>
      <c r="V2211" s="113"/>
      <c r="W2211" s="112"/>
      <c r="X2211" s="113"/>
    </row>
    <row r="2212" spans="1:24" x14ac:dyDescent="0.25">
      <c r="A2212" s="77"/>
      <c r="B2212" s="80"/>
      <c r="C2212" s="22"/>
      <c r="D2212" s="22"/>
      <c r="E2212" s="21"/>
      <c r="F2212" s="21"/>
      <c r="G2212" s="11"/>
      <c r="I2212" s="9"/>
      <c r="L2212" s="1"/>
      <c r="M2212" s="112"/>
      <c r="N2212" s="112"/>
      <c r="O2212" s="112"/>
      <c r="P2212" s="113"/>
      <c r="Q2212" s="112"/>
      <c r="R2212" s="114"/>
      <c r="S2212" s="113"/>
      <c r="T2212" s="112"/>
      <c r="U2212" s="114"/>
      <c r="V2212" s="113"/>
      <c r="W2212" s="112"/>
      <c r="X2212" s="113"/>
    </row>
    <row r="2213" spans="1:24" x14ac:dyDescent="0.25">
      <c r="A2213" s="77"/>
      <c r="B2213" s="80"/>
      <c r="C2213" s="22"/>
      <c r="D2213" s="22"/>
      <c r="E2213" s="21"/>
      <c r="F2213" s="21"/>
      <c r="G2213" s="11"/>
      <c r="I2213" s="9"/>
      <c r="L2213" s="1"/>
      <c r="M2213" s="112"/>
      <c r="N2213" s="112"/>
      <c r="O2213" s="112"/>
      <c r="P2213" s="113"/>
      <c r="Q2213" s="112"/>
      <c r="R2213" s="114"/>
      <c r="S2213" s="113"/>
      <c r="T2213" s="112"/>
      <c r="U2213" s="114"/>
      <c r="V2213" s="113"/>
      <c r="W2213" s="112"/>
      <c r="X2213" s="113"/>
    </row>
    <row r="2214" spans="1:24" x14ac:dyDescent="0.25">
      <c r="A2214" s="77"/>
      <c r="B2214" s="80"/>
      <c r="C2214" s="22"/>
      <c r="D2214" s="22"/>
      <c r="E2214" s="21"/>
      <c r="F2214" s="21"/>
      <c r="G2214" s="11"/>
      <c r="I2214" s="9"/>
      <c r="L2214" s="1"/>
      <c r="M2214" s="112"/>
      <c r="N2214" s="112"/>
      <c r="O2214" s="112"/>
      <c r="P2214" s="113"/>
      <c r="Q2214" s="112"/>
      <c r="R2214" s="114"/>
      <c r="S2214" s="113"/>
      <c r="T2214" s="112"/>
      <c r="U2214" s="114"/>
      <c r="V2214" s="113"/>
      <c r="W2214" s="112"/>
      <c r="X2214" s="113"/>
    </row>
    <row r="2215" spans="1:24" x14ac:dyDescent="0.25">
      <c r="A2215" s="77"/>
      <c r="B2215" s="80"/>
      <c r="C2215" s="22"/>
      <c r="D2215" s="22"/>
      <c r="E2215" s="21"/>
      <c r="F2215" s="21"/>
      <c r="G2215" s="11"/>
      <c r="I2215" s="9"/>
      <c r="L2215" s="1"/>
      <c r="M2215" s="112"/>
      <c r="N2215" s="112"/>
      <c r="O2215" s="112"/>
      <c r="P2215" s="113"/>
      <c r="Q2215" s="112"/>
      <c r="R2215" s="114"/>
      <c r="S2215" s="113"/>
      <c r="T2215" s="112"/>
      <c r="U2215" s="114"/>
      <c r="V2215" s="113"/>
      <c r="W2215" s="112"/>
      <c r="X2215" s="113"/>
    </row>
    <row r="2216" spans="1:24" x14ac:dyDescent="0.25">
      <c r="A2216" s="77"/>
      <c r="B2216" s="80"/>
      <c r="C2216" s="22"/>
      <c r="D2216" s="22"/>
      <c r="E2216" s="21"/>
      <c r="F2216" s="21"/>
      <c r="G2216" s="11"/>
      <c r="I2216" s="9"/>
      <c r="L2216" s="1"/>
      <c r="M2216" s="112"/>
      <c r="N2216" s="112"/>
      <c r="O2216" s="112"/>
      <c r="P2216" s="113"/>
      <c r="Q2216" s="112"/>
      <c r="R2216" s="114"/>
      <c r="S2216" s="113"/>
      <c r="T2216" s="112"/>
      <c r="U2216" s="114"/>
      <c r="V2216" s="113"/>
      <c r="W2216" s="112"/>
      <c r="X2216" s="113"/>
    </row>
    <row r="2217" spans="1:24" x14ac:dyDescent="0.25">
      <c r="A2217" s="77"/>
      <c r="B2217" s="80"/>
      <c r="C2217" s="22"/>
      <c r="D2217" s="22"/>
      <c r="E2217" s="21"/>
      <c r="F2217" s="21"/>
      <c r="G2217" s="11"/>
      <c r="I2217" s="9"/>
      <c r="L2217" s="1"/>
      <c r="M2217" s="112"/>
      <c r="N2217" s="112"/>
      <c r="O2217" s="112"/>
      <c r="P2217" s="113"/>
      <c r="Q2217" s="112"/>
      <c r="R2217" s="114"/>
      <c r="S2217" s="113"/>
      <c r="T2217" s="112"/>
      <c r="U2217" s="114"/>
      <c r="V2217" s="113"/>
      <c r="W2217" s="112"/>
      <c r="X2217" s="113"/>
    </row>
    <row r="2218" spans="1:24" x14ac:dyDescent="0.25">
      <c r="A2218" s="77"/>
      <c r="B2218" s="80"/>
      <c r="C2218" s="22"/>
      <c r="D2218" s="22"/>
      <c r="E2218" s="21"/>
      <c r="F2218" s="21"/>
      <c r="G2218" s="11"/>
      <c r="I2218" s="9"/>
      <c r="L2218" s="1"/>
      <c r="M2218" s="112"/>
      <c r="N2218" s="112"/>
      <c r="O2218" s="112"/>
      <c r="P2218" s="113"/>
      <c r="Q2218" s="112"/>
      <c r="R2218" s="114"/>
      <c r="S2218" s="113"/>
      <c r="T2218" s="112"/>
      <c r="U2218" s="114"/>
      <c r="V2218" s="113"/>
      <c r="W2218" s="112"/>
      <c r="X2218" s="113"/>
    </row>
    <row r="2219" spans="1:24" x14ac:dyDescent="0.25">
      <c r="A2219" s="77"/>
      <c r="B2219" s="80"/>
      <c r="C2219" s="22"/>
      <c r="D2219" s="22"/>
      <c r="E2219" s="21"/>
      <c r="F2219" s="21"/>
      <c r="G2219" s="11"/>
      <c r="I2219" s="9"/>
      <c r="L2219" s="1"/>
      <c r="M2219" s="112"/>
      <c r="N2219" s="112"/>
      <c r="O2219" s="112"/>
      <c r="P2219" s="113"/>
      <c r="Q2219" s="112"/>
      <c r="R2219" s="114"/>
      <c r="S2219" s="113"/>
      <c r="T2219" s="112"/>
      <c r="U2219" s="114"/>
      <c r="V2219" s="113"/>
      <c r="W2219" s="112"/>
      <c r="X2219" s="113"/>
    </row>
    <row r="2220" spans="1:24" x14ac:dyDescent="0.25">
      <c r="A2220" s="77"/>
      <c r="B2220" s="80"/>
      <c r="C2220" s="22"/>
      <c r="D2220" s="22"/>
      <c r="E2220" s="21"/>
      <c r="F2220" s="21"/>
      <c r="G2220" s="11"/>
      <c r="I2220" s="9"/>
      <c r="L2220" s="1"/>
      <c r="M2220" s="112"/>
      <c r="N2220" s="112"/>
      <c r="O2220" s="112"/>
      <c r="P2220" s="113"/>
      <c r="Q2220" s="112"/>
      <c r="R2220" s="114"/>
      <c r="S2220" s="113"/>
      <c r="T2220" s="112"/>
      <c r="U2220" s="114"/>
      <c r="V2220" s="113"/>
      <c r="W2220" s="112"/>
      <c r="X2220" s="113"/>
    </row>
    <row r="2221" spans="1:24" x14ac:dyDescent="0.25">
      <c r="A2221" s="77"/>
      <c r="B2221" s="80"/>
      <c r="C2221" s="22"/>
      <c r="D2221" s="22"/>
      <c r="E2221" s="21"/>
      <c r="F2221" s="21"/>
      <c r="G2221" s="11"/>
      <c r="I2221" s="9"/>
      <c r="L2221" s="1"/>
      <c r="M2221" s="112"/>
      <c r="N2221" s="112"/>
      <c r="O2221" s="112"/>
      <c r="P2221" s="113"/>
      <c r="Q2221" s="112"/>
      <c r="R2221" s="114"/>
      <c r="S2221" s="113"/>
      <c r="T2221" s="112"/>
      <c r="U2221" s="114"/>
      <c r="V2221" s="113"/>
      <c r="W2221" s="112"/>
      <c r="X2221" s="113"/>
    </row>
    <row r="2222" spans="1:24" x14ac:dyDescent="0.25">
      <c r="A2222" s="77"/>
      <c r="B2222" s="80"/>
      <c r="C2222" s="22"/>
      <c r="D2222" s="22"/>
      <c r="E2222" s="21"/>
      <c r="F2222" s="21"/>
      <c r="G2222" s="11"/>
      <c r="I2222" s="9"/>
      <c r="L2222" s="1"/>
      <c r="M2222" s="112"/>
      <c r="N2222" s="112"/>
      <c r="O2222" s="112"/>
      <c r="P2222" s="113"/>
      <c r="Q2222" s="112"/>
      <c r="R2222" s="114"/>
      <c r="S2222" s="113"/>
      <c r="T2222" s="112"/>
      <c r="U2222" s="114"/>
      <c r="V2222" s="113"/>
      <c r="W2222" s="112"/>
      <c r="X2222" s="113"/>
    </row>
    <row r="2223" spans="1:24" x14ac:dyDescent="0.25">
      <c r="A2223" s="77"/>
      <c r="B2223" s="80"/>
      <c r="C2223" s="22"/>
      <c r="D2223" s="22"/>
      <c r="E2223" s="21"/>
      <c r="F2223" s="21"/>
      <c r="G2223" s="11"/>
      <c r="I2223" s="9"/>
      <c r="L2223" s="1"/>
      <c r="M2223" s="112"/>
      <c r="N2223" s="112"/>
      <c r="O2223" s="112"/>
      <c r="P2223" s="113"/>
      <c r="Q2223" s="112"/>
      <c r="R2223" s="114"/>
      <c r="S2223" s="113"/>
      <c r="T2223" s="112"/>
      <c r="U2223" s="114"/>
      <c r="V2223" s="113"/>
      <c r="W2223" s="112"/>
      <c r="X2223" s="113"/>
    </row>
    <row r="2224" spans="1:24" x14ac:dyDescent="0.25">
      <c r="A2224" s="77"/>
      <c r="B2224" s="80"/>
      <c r="C2224" s="22"/>
      <c r="D2224" s="22"/>
      <c r="E2224" s="21"/>
      <c r="F2224" s="21"/>
      <c r="G2224" s="11"/>
      <c r="I2224" s="9"/>
      <c r="L2224" s="1"/>
      <c r="M2224" s="112"/>
      <c r="N2224" s="112"/>
      <c r="O2224" s="112"/>
      <c r="P2224" s="113"/>
      <c r="Q2224" s="112"/>
      <c r="R2224" s="114"/>
      <c r="S2224" s="113"/>
      <c r="T2224" s="112"/>
      <c r="U2224" s="114"/>
      <c r="V2224" s="113"/>
      <c r="W2224" s="112"/>
      <c r="X2224" s="113"/>
    </row>
    <row r="2225" spans="1:24" x14ac:dyDescent="0.25">
      <c r="A2225" s="77"/>
      <c r="B2225" s="80"/>
      <c r="C2225" s="22"/>
      <c r="D2225" s="22"/>
      <c r="E2225" s="21"/>
      <c r="F2225" s="21"/>
      <c r="G2225" s="11"/>
      <c r="I2225" s="9"/>
      <c r="L2225" s="1"/>
      <c r="M2225" s="112"/>
      <c r="N2225" s="112"/>
      <c r="O2225" s="112"/>
      <c r="P2225" s="113"/>
      <c r="Q2225" s="112"/>
      <c r="R2225" s="114"/>
      <c r="S2225" s="113"/>
      <c r="T2225" s="112"/>
      <c r="U2225" s="114"/>
      <c r="V2225" s="113"/>
      <c r="W2225" s="112"/>
      <c r="X2225" s="113"/>
    </row>
    <row r="2226" spans="1:24" x14ac:dyDescent="0.25">
      <c r="A2226" s="77"/>
      <c r="B2226" s="80"/>
      <c r="C2226" s="22"/>
      <c r="D2226" s="22"/>
      <c r="E2226" s="21"/>
      <c r="F2226" s="21"/>
      <c r="G2226" s="11"/>
      <c r="I2226" s="9"/>
      <c r="L2226" s="1"/>
      <c r="M2226" s="112"/>
      <c r="N2226" s="112"/>
      <c r="O2226" s="112"/>
      <c r="P2226" s="113"/>
      <c r="Q2226" s="112"/>
      <c r="R2226" s="114"/>
      <c r="S2226" s="113"/>
      <c r="T2226" s="112"/>
      <c r="U2226" s="114"/>
      <c r="V2226" s="113"/>
      <c r="W2226" s="112"/>
      <c r="X2226" s="113"/>
    </row>
    <row r="2227" spans="1:24" x14ac:dyDescent="0.25">
      <c r="A2227" s="77"/>
      <c r="B2227" s="80"/>
      <c r="C2227" s="22"/>
      <c r="D2227" s="22"/>
      <c r="E2227" s="21"/>
      <c r="F2227" s="21"/>
      <c r="G2227" s="11"/>
      <c r="I2227" s="9"/>
      <c r="L2227" s="1"/>
      <c r="M2227" s="112"/>
      <c r="N2227" s="112"/>
      <c r="O2227" s="112"/>
      <c r="P2227" s="113"/>
      <c r="Q2227" s="112"/>
      <c r="R2227" s="114"/>
      <c r="S2227" s="113"/>
      <c r="T2227" s="112"/>
      <c r="U2227" s="114"/>
      <c r="V2227" s="113"/>
      <c r="W2227" s="112"/>
      <c r="X2227" s="113"/>
    </row>
    <row r="2228" spans="1:24" x14ac:dyDescent="0.25">
      <c r="A2228" s="77"/>
      <c r="B2228" s="80"/>
      <c r="C2228" s="22"/>
      <c r="D2228" s="22"/>
      <c r="E2228" s="21"/>
      <c r="F2228" s="21"/>
      <c r="G2228" s="11"/>
      <c r="I2228" s="9"/>
      <c r="L2228" s="1"/>
      <c r="M2228" s="112"/>
      <c r="N2228" s="112"/>
      <c r="O2228" s="112"/>
      <c r="P2228" s="113"/>
      <c r="Q2228" s="112"/>
      <c r="R2228" s="114"/>
      <c r="S2228" s="113"/>
      <c r="T2228" s="112"/>
      <c r="U2228" s="114"/>
      <c r="V2228" s="113"/>
      <c r="W2228" s="112"/>
      <c r="X2228" s="113"/>
    </row>
    <row r="2229" spans="1:24" x14ac:dyDescent="0.25">
      <c r="A2229" s="77"/>
      <c r="B2229" s="80"/>
      <c r="C2229" s="22"/>
      <c r="D2229" s="22"/>
      <c r="E2229" s="21"/>
      <c r="F2229" s="21"/>
      <c r="G2229" s="11"/>
      <c r="I2229" s="9"/>
      <c r="L2229" s="1"/>
      <c r="M2229" s="112"/>
      <c r="N2229" s="112"/>
      <c r="O2229" s="112"/>
      <c r="P2229" s="113"/>
      <c r="Q2229" s="112"/>
      <c r="R2229" s="114"/>
      <c r="S2229" s="113"/>
      <c r="T2229" s="112"/>
      <c r="U2229" s="114"/>
      <c r="V2229" s="113"/>
      <c r="W2229" s="112"/>
      <c r="X2229" s="113"/>
    </row>
    <row r="2230" spans="1:24" x14ac:dyDescent="0.25">
      <c r="A2230" s="77"/>
      <c r="B2230" s="80"/>
      <c r="C2230" s="22"/>
      <c r="D2230" s="22"/>
      <c r="E2230" s="21"/>
      <c r="F2230" s="21"/>
      <c r="G2230" s="11"/>
      <c r="I2230" s="9"/>
      <c r="L2230" s="1"/>
      <c r="M2230" s="112"/>
      <c r="N2230" s="112"/>
      <c r="O2230" s="112"/>
      <c r="P2230" s="113"/>
      <c r="Q2230" s="112"/>
      <c r="R2230" s="114"/>
      <c r="S2230" s="113"/>
      <c r="T2230" s="112"/>
      <c r="U2230" s="114"/>
      <c r="V2230" s="113"/>
      <c r="W2230" s="112"/>
      <c r="X2230" s="113"/>
    </row>
    <row r="2231" spans="1:24" x14ac:dyDescent="0.25">
      <c r="A2231" s="77"/>
      <c r="B2231" s="80"/>
      <c r="C2231" s="22"/>
      <c r="D2231" s="22"/>
      <c r="E2231" s="21"/>
      <c r="F2231" s="21"/>
      <c r="G2231" s="11"/>
      <c r="I2231" s="9"/>
      <c r="L2231" s="1"/>
      <c r="M2231" s="112"/>
      <c r="N2231" s="112"/>
      <c r="O2231" s="112"/>
      <c r="P2231" s="113"/>
      <c r="Q2231" s="112"/>
      <c r="R2231" s="114"/>
      <c r="S2231" s="113"/>
      <c r="T2231" s="112"/>
      <c r="U2231" s="114"/>
      <c r="V2231" s="113"/>
      <c r="W2231" s="112"/>
      <c r="X2231" s="113"/>
    </row>
    <row r="2232" spans="1:24" x14ac:dyDescent="0.25">
      <c r="A2232" s="77"/>
      <c r="B2232" s="80"/>
      <c r="C2232" s="22"/>
      <c r="D2232" s="22"/>
      <c r="E2232" s="21"/>
      <c r="F2232" s="21"/>
      <c r="G2232" s="11"/>
      <c r="I2232" s="9"/>
      <c r="L2232" s="1"/>
      <c r="M2232" s="112"/>
      <c r="N2232" s="112"/>
      <c r="O2232" s="112"/>
      <c r="P2232" s="113"/>
      <c r="Q2232" s="112"/>
      <c r="R2232" s="114"/>
      <c r="S2232" s="113"/>
      <c r="T2232" s="112"/>
      <c r="U2232" s="114"/>
      <c r="V2232" s="113"/>
      <c r="W2232" s="112"/>
      <c r="X2232" s="113"/>
    </row>
    <row r="2233" spans="1:24" x14ac:dyDescent="0.25">
      <c r="A2233" s="77"/>
      <c r="B2233" s="80"/>
      <c r="C2233" s="22"/>
      <c r="D2233" s="22"/>
      <c r="E2233" s="21"/>
      <c r="F2233" s="21"/>
      <c r="G2233" s="11"/>
      <c r="I2233" s="9"/>
      <c r="L2233" s="1"/>
      <c r="M2233" s="112"/>
      <c r="N2233" s="112"/>
      <c r="O2233" s="112"/>
      <c r="P2233" s="113"/>
      <c r="Q2233" s="112"/>
      <c r="R2233" s="114"/>
      <c r="S2233" s="113"/>
      <c r="T2233" s="112"/>
      <c r="U2233" s="114"/>
      <c r="V2233" s="113"/>
      <c r="W2233" s="112"/>
      <c r="X2233" s="113"/>
    </row>
    <row r="2234" spans="1:24" x14ac:dyDescent="0.25">
      <c r="A2234" s="77"/>
      <c r="B2234" s="80"/>
      <c r="C2234" s="22"/>
      <c r="D2234" s="22"/>
      <c r="E2234" s="21"/>
      <c r="F2234" s="21"/>
      <c r="G2234" s="11"/>
      <c r="I2234" s="9"/>
      <c r="L2234" s="1"/>
      <c r="M2234" s="112"/>
      <c r="N2234" s="112"/>
      <c r="O2234" s="112"/>
      <c r="P2234" s="113"/>
      <c r="Q2234" s="112"/>
      <c r="R2234" s="114"/>
      <c r="S2234" s="113"/>
      <c r="T2234" s="112"/>
      <c r="U2234" s="114"/>
      <c r="V2234" s="113"/>
      <c r="W2234" s="112"/>
      <c r="X2234" s="113"/>
    </row>
    <row r="2235" spans="1:24" x14ac:dyDescent="0.25">
      <c r="A2235" s="77"/>
      <c r="B2235" s="80"/>
      <c r="C2235" s="22"/>
      <c r="D2235" s="22"/>
      <c r="E2235" s="21"/>
      <c r="F2235" s="21"/>
      <c r="G2235" s="11"/>
      <c r="I2235" s="9"/>
      <c r="L2235" s="1"/>
      <c r="M2235" s="112"/>
      <c r="N2235" s="112"/>
      <c r="O2235" s="112"/>
      <c r="P2235" s="113"/>
      <c r="Q2235" s="112"/>
      <c r="R2235" s="114"/>
      <c r="S2235" s="113"/>
      <c r="T2235" s="112"/>
      <c r="U2235" s="114"/>
      <c r="V2235" s="113"/>
      <c r="W2235" s="112"/>
      <c r="X2235" s="113"/>
    </row>
    <row r="2236" spans="1:24" x14ac:dyDescent="0.25">
      <c r="A2236" s="77"/>
      <c r="B2236" s="80"/>
      <c r="C2236" s="22"/>
      <c r="D2236" s="22"/>
      <c r="E2236" s="21"/>
      <c r="F2236" s="21"/>
      <c r="G2236" s="11"/>
      <c r="I2236" s="9"/>
      <c r="L2236" s="1"/>
      <c r="M2236" s="112"/>
      <c r="N2236" s="112"/>
      <c r="O2236" s="112"/>
      <c r="P2236" s="113"/>
      <c r="Q2236" s="112"/>
      <c r="R2236" s="114"/>
      <c r="S2236" s="113"/>
      <c r="T2236" s="112"/>
      <c r="U2236" s="114"/>
      <c r="V2236" s="113"/>
      <c r="W2236" s="112"/>
      <c r="X2236" s="113"/>
    </row>
    <row r="2237" spans="1:24" x14ac:dyDescent="0.25">
      <c r="A2237" s="77"/>
      <c r="B2237" s="80"/>
      <c r="C2237" s="22"/>
      <c r="D2237" s="22"/>
      <c r="E2237" s="21"/>
      <c r="F2237" s="21"/>
      <c r="G2237" s="11"/>
      <c r="I2237" s="9"/>
      <c r="L2237" s="1"/>
      <c r="M2237" s="112"/>
      <c r="N2237" s="112"/>
      <c r="O2237" s="112"/>
      <c r="P2237" s="113"/>
      <c r="Q2237" s="112"/>
      <c r="R2237" s="114"/>
      <c r="S2237" s="113"/>
      <c r="T2237" s="112"/>
      <c r="U2237" s="114"/>
      <c r="V2237" s="113"/>
      <c r="W2237" s="112"/>
      <c r="X2237" s="113"/>
    </row>
    <row r="2238" spans="1:24" x14ac:dyDescent="0.25">
      <c r="A2238" s="77"/>
      <c r="B2238" s="80"/>
      <c r="C2238" s="22"/>
      <c r="D2238" s="22"/>
      <c r="E2238" s="21"/>
      <c r="F2238" s="21"/>
      <c r="G2238" s="11"/>
      <c r="I2238" s="9"/>
      <c r="L2238" s="1"/>
      <c r="M2238" s="112"/>
      <c r="N2238" s="112"/>
      <c r="O2238" s="112"/>
      <c r="P2238" s="113"/>
      <c r="Q2238" s="112"/>
      <c r="R2238" s="114"/>
      <c r="S2238" s="113"/>
      <c r="T2238" s="112"/>
      <c r="U2238" s="114"/>
      <c r="V2238" s="113"/>
      <c r="W2238" s="112"/>
      <c r="X2238" s="113"/>
    </row>
    <row r="2239" spans="1:24" x14ac:dyDescent="0.25">
      <c r="A2239" s="77"/>
      <c r="B2239" s="80"/>
      <c r="C2239" s="22"/>
      <c r="D2239" s="22"/>
      <c r="E2239" s="21"/>
      <c r="F2239" s="21"/>
      <c r="G2239" s="11"/>
      <c r="I2239" s="9"/>
      <c r="L2239" s="1"/>
      <c r="M2239" s="112"/>
      <c r="N2239" s="112"/>
      <c r="O2239" s="112"/>
      <c r="P2239" s="113"/>
      <c r="Q2239" s="112"/>
      <c r="R2239" s="114"/>
      <c r="S2239" s="113"/>
      <c r="T2239" s="112"/>
      <c r="U2239" s="114"/>
      <c r="V2239" s="113"/>
      <c r="W2239" s="112"/>
      <c r="X2239" s="113"/>
    </row>
    <row r="2240" spans="1:24" x14ac:dyDescent="0.25">
      <c r="A2240" s="77"/>
      <c r="B2240" s="80"/>
      <c r="C2240" s="22"/>
      <c r="D2240" s="22"/>
      <c r="E2240" s="21"/>
      <c r="F2240" s="21"/>
      <c r="G2240" s="11"/>
      <c r="I2240" s="9"/>
      <c r="L2240" s="1"/>
      <c r="M2240" s="112"/>
      <c r="N2240" s="112"/>
      <c r="O2240" s="112"/>
      <c r="P2240" s="113"/>
      <c r="Q2240" s="112"/>
      <c r="R2240" s="114"/>
      <c r="S2240" s="113"/>
      <c r="T2240" s="112"/>
      <c r="U2240" s="114"/>
      <c r="V2240" s="113"/>
      <c r="W2240" s="112"/>
      <c r="X2240" s="113"/>
    </row>
    <row r="2241" spans="1:24" x14ac:dyDescent="0.25">
      <c r="A2241" s="77"/>
      <c r="B2241" s="80"/>
      <c r="C2241" s="22"/>
      <c r="D2241" s="22"/>
      <c r="E2241" s="21"/>
      <c r="F2241" s="21"/>
      <c r="G2241" s="11"/>
      <c r="I2241" s="9"/>
      <c r="L2241" s="1"/>
      <c r="M2241" s="112"/>
      <c r="N2241" s="112"/>
      <c r="O2241" s="112"/>
      <c r="P2241" s="113"/>
      <c r="Q2241" s="112"/>
      <c r="R2241" s="114"/>
      <c r="S2241" s="113"/>
      <c r="T2241" s="112"/>
      <c r="U2241" s="114"/>
      <c r="V2241" s="113"/>
      <c r="W2241" s="112"/>
      <c r="X2241" s="113"/>
    </row>
    <row r="2242" spans="1:24" x14ac:dyDescent="0.25">
      <c r="A2242" s="77"/>
      <c r="B2242" s="80"/>
      <c r="C2242" s="22"/>
      <c r="D2242" s="22"/>
      <c r="E2242" s="21"/>
      <c r="F2242" s="21"/>
      <c r="G2242" s="11"/>
      <c r="I2242" s="9"/>
      <c r="L2242" s="1"/>
      <c r="M2242" s="112"/>
      <c r="N2242" s="112"/>
      <c r="O2242" s="112"/>
      <c r="P2242" s="113"/>
      <c r="Q2242" s="112"/>
      <c r="R2242" s="114"/>
      <c r="S2242" s="113"/>
      <c r="T2242" s="112"/>
      <c r="U2242" s="114"/>
      <c r="V2242" s="113"/>
      <c r="W2242" s="112"/>
      <c r="X2242" s="113"/>
    </row>
    <row r="2243" spans="1:24" x14ac:dyDescent="0.25">
      <c r="A2243" s="77"/>
      <c r="B2243" s="80"/>
      <c r="C2243" s="22"/>
      <c r="D2243" s="22"/>
      <c r="E2243" s="21"/>
      <c r="F2243" s="21"/>
      <c r="G2243" s="11"/>
      <c r="I2243" s="9"/>
      <c r="L2243" s="1"/>
      <c r="M2243" s="112"/>
      <c r="N2243" s="112"/>
      <c r="O2243" s="112"/>
      <c r="P2243" s="113"/>
      <c r="Q2243" s="112"/>
      <c r="R2243" s="114"/>
      <c r="S2243" s="113"/>
      <c r="T2243" s="112"/>
      <c r="U2243" s="114"/>
      <c r="V2243" s="113"/>
      <c r="W2243" s="112"/>
      <c r="X2243" s="113"/>
    </row>
    <row r="2244" spans="1:24" x14ac:dyDescent="0.25">
      <c r="A2244" s="77"/>
      <c r="B2244" s="80"/>
      <c r="C2244" s="22"/>
      <c r="D2244" s="22"/>
      <c r="E2244" s="21"/>
      <c r="F2244" s="21"/>
      <c r="G2244" s="11"/>
      <c r="I2244" s="9"/>
      <c r="L2244" s="1"/>
      <c r="M2244" s="112"/>
      <c r="N2244" s="112"/>
      <c r="O2244" s="112"/>
      <c r="P2244" s="113"/>
      <c r="Q2244" s="112"/>
      <c r="R2244" s="114"/>
      <c r="S2244" s="113"/>
      <c r="T2244" s="112"/>
      <c r="U2244" s="114"/>
      <c r="V2244" s="113"/>
      <c r="W2244" s="112"/>
      <c r="X2244" s="113"/>
    </row>
    <row r="2245" spans="1:24" x14ac:dyDescent="0.25">
      <c r="A2245" s="77"/>
      <c r="B2245" s="80"/>
      <c r="C2245" s="22"/>
      <c r="D2245" s="22"/>
      <c r="E2245" s="21"/>
      <c r="F2245" s="21"/>
      <c r="G2245" s="11"/>
      <c r="I2245" s="9"/>
      <c r="L2245" s="1"/>
      <c r="M2245" s="112"/>
      <c r="N2245" s="112"/>
      <c r="O2245" s="112"/>
      <c r="P2245" s="113"/>
      <c r="Q2245" s="112"/>
      <c r="R2245" s="114"/>
      <c r="S2245" s="113"/>
      <c r="T2245" s="112"/>
      <c r="U2245" s="114"/>
      <c r="V2245" s="113"/>
      <c r="W2245" s="112"/>
      <c r="X2245" s="113"/>
    </row>
    <row r="2246" spans="1:24" x14ac:dyDescent="0.25">
      <c r="A2246" s="77"/>
      <c r="B2246" s="80"/>
      <c r="C2246" s="22"/>
      <c r="D2246" s="22"/>
      <c r="E2246" s="21"/>
      <c r="F2246" s="21"/>
      <c r="G2246" s="11"/>
      <c r="I2246" s="9"/>
      <c r="L2246" s="1"/>
      <c r="M2246" s="112"/>
      <c r="N2246" s="112"/>
      <c r="O2246" s="112"/>
      <c r="P2246" s="113"/>
      <c r="Q2246" s="112"/>
      <c r="R2246" s="114"/>
      <c r="S2246" s="113"/>
      <c r="T2246" s="112"/>
      <c r="U2246" s="114"/>
      <c r="V2246" s="113"/>
      <c r="W2246" s="112"/>
      <c r="X2246" s="113"/>
    </row>
    <row r="2247" spans="1:24" x14ac:dyDescent="0.25">
      <c r="A2247" s="77"/>
      <c r="B2247" s="80"/>
      <c r="C2247" s="22"/>
      <c r="D2247" s="22"/>
      <c r="E2247" s="21"/>
      <c r="F2247" s="21"/>
      <c r="G2247" s="11"/>
      <c r="I2247" s="9"/>
      <c r="L2247" s="1"/>
      <c r="M2247" s="112"/>
      <c r="N2247" s="112"/>
      <c r="O2247" s="112"/>
      <c r="P2247" s="113"/>
      <c r="Q2247" s="112"/>
      <c r="R2247" s="114"/>
      <c r="S2247" s="113"/>
      <c r="T2247" s="112"/>
      <c r="U2247" s="114"/>
      <c r="V2247" s="113"/>
      <c r="W2247" s="112"/>
      <c r="X2247" s="113"/>
    </row>
    <row r="2248" spans="1:24" x14ac:dyDescent="0.25">
      <c r="A2248" s="77"/>
      <c r="B2248" s="80"/>
      <c r="C2248" s="22"/>
      <c r="D2248" s="22"/>
      <c r="E2248" s="21"/>
      <c r="F2248" s="21"/>
      <c r="G2248" s="11"/>
      <c r="I2248" s="9"/>
      <c r="L2248" s="1"/>
      <c r="M2248" s="112"/>
      <c r="N2248" s="112"/>
      <c r="O2248" s="112"/>
      <c r="P2248" s="113"/>
      <c r="Q2248" s="112"/>
      <c r="R2248" s="114"/>
      <c r="S2248" s="113"/>
      <c r="T2248" s="112"/>
      <c r="U2248" s="114"/>
      <c r="V2248" s="113"/>
      <c r="W2248" s="112"/>
      <c r="X2248" s="113"/>
    </row>
    <row r="2249" spans="1:24" x14ac:dyDescent="0.25">
      <c r="A2249" s="77"/>
      <c r="B2249" s="80"/>
      <c r="C2249" s="22"/>
      <c r="D2249" s="22"/>
      <c r="E2249" s="21"/>
      <c r="F2249" s="21"/>
      <c r="G2249" s="11"/>
      <c r="I2249" s="9"/>
      <c r="L2249" s="1"/>
      <c r="M2249" s="112"/>
      <c r="N2249" s="112"/>
      <c r="O2249" s="112"/>
      <c r="P2249" s="113"/>
      <c r="Q2249" s="112"/>
      <c r="R2249" s="114"/>
      <c r="S2249" s="113"/>
      <c r="T2249" s="112"/>
      <c r="U2249" s="114"/>
      <c r="V2249" s="113"/>
      <c r="W2249" s="112"/>
      <c r="X2249" s="113"/>
    </row>
    <row r="2250" spans="1:24" x14ac:dyDescent="0.25">
      <c r="A2250" s="77"/>
      <c r="B2250" s="80"/>
      <c r="C2250" s="22"/>
      <c r="D2250" s="22"/>
      <c r="E2250" s="21"/>
      <c r="F2250" s="21"/>
      <c r="G2250" s="11"/>
      <c r="I2250" s="9"/>
      <c r="L2250" s="1"/>
      <c r="M2250" s="112"/>
      <c r="N2250" s="112"/>
      <c r="O2250" s="112"/>
      <c r="P2250" s="113"/>
      <c r="Q2250" s="112"/>
      <c r="R2250" s="114"/>
      <c r="S2250" s="113"/>
      <c r="T2250" s="112"/>
      <c r="U2250" s="114"/>
      <c r="V2250" s="113"/>
      <c r="W2250" s="112"/>
      <c r="X2250" s="113"/>
    </row>
    <row r="2251" spans="1:24" x14ac:dyDescent="0.25">
      <c r="A2251" s="77"/>
      <c r="B2251" s="80"/>
      <c r="C2251" s="22"/>
      <c r="D2251" s="22"/>
      <c r="E2251" s="21"/>
      <c r="F2251" s="21"/>
      <c r="G2251" s="11"/>
      <c r="I2251" s="9"/>
      <c r="L2251" s="1"/>
      <c r="M2251" s="112"/>
      <c r="N2251" s="112"/>
      <c r="O2251" s="112"/>
      <c r="P2251" s="113"/>
      <c r="Q2251" s="112"/>
      <c r="R2251" s="114"/>
      <c r="S2251" s="113"/>
      <c r="T2251" s="112"/>
      <c r="U2251" s="114"/>
      <c r="V2251" s="113"/>
      <c r="W2251" s="112"/>
      <c r="X2251" s="113"/>
    </row>
    <row r="2252" spans="1:24" x14ac:dyDescent="0.25">
      <c r="A2252" s="77"/>
      <c r="B2252" s="80"/>
      <c r="C2252" s="22"/>
      <c r="D2252" s="22"/>
      <c r="E2252" s="21"/>
      <c r="F2252" s="21"/>
      <c r="G2252" s="11"/>
      <c r="I2252" s="9"/>
      <c r="L2252" s="1"/>
      <c r="M2252" s="112"/>
      <c r="N2252" s="112"/>
      <c r="O2252" s="112"/>
      <c r="P2252" s="113"/>
      <c r="Q2252" s="112"/>
      <c r="R2252" s="114"/>
      <c r="S2252" s="113"/>
      <c r="T2252" s="112"/>
      <c r="U2252" s="114"/>
      <c r="V2252" s="113"/>
      <c r="W2252" s="112"/>
      <c r="X2252" s="113"/>
    </row>
    <row r="2253" spans="1:24" x14ac:dyDescent="0.25">
      <c r="A2253" s="77"/>
      <c r="B2253" s="80"/>
      <c r="C2253" s="22"/>
      <c r="D2253" s="22"/>
      <c r="E2253" s="21"/>
      <c r="F2253" s="21"/>
      <c r="G2253" s="11"/>
      <c r="I2253" s="9"/>
      <c r="L2253" s="1"/>
      <c r="M2253" s="112"/>
      <c r="N2253" s="112"/>
      <c r="O2253" s="112"/>
      <c r="P2253" s="113"/>
      <c r="Q2253" s="112"/>
      <c r="R2253" s="114"/>
      <c r="S2253" s="113"/>
      <c r="T2253" s="112"/>
      <c r="U2253" s="114"/>
      <c r="V2253" s="113"/>
      <c r="W2253" s="112"/>
      <c r="X2253" s="113"/>
    </row>
    <row r="2254" spans="1:24" x14ac:dyDescent="0.25">
      <c r="A2254" s="77"/>
      <c r="B2254" s="80"/>
      <c r="C2254" s="22"/>
      <c r="D2254" s="22"/>
      <c r="E2254" s="21"/>
      <c r="F2254" s="21"/>
      <c r="G2254" s="11"/>
      <c r="I2254" s="9"/>
      <c r="L2254" s="1"/>
      <c r="M2254" s="112"/>
      <c r="N2254" s="112"/>
      <c r="O2254" s="112"/>
      <c r="P2254" s="113"/>
      <c r="Q2254" s="112"/>
      <c r="R2254" s="114"/>
      <c r="S2254" s="113"/>
      <c r="T2254" s="112"/>
      <c r="U2254" s="114"/>
      <c r="V2254" s="113"/>
      <c r="W2254" s="112"/>
      <c r="X2254" s="113"/>
    </row>
    <row r="2255" spans="1:24" x14ac:dyDescent="0.25">
      <c r="A2255" s="77"/>
      <c r="B2255" s="80"/>
      <c r="C2255" s="22"/>
      <c r="D2255" s="22"/>
      <c r="E2255" s="21"/>
      <c r="F2255" s="21"/>
      <c r="G2255" s="11"/>
      <c r="I2255" s="9"/>
      <c r="L2255" s="1"/>
      <c r="M2255" s="112"/>
      <c r="N2255" s="112"/>
      <c r="O2255" s="112"/>
      <c r="P2255" s="113"/>
      <c r="Q2255" s="112"/>
      <c r="R2255" s="114"/>
      <c r="S2255" s="113"/>
      <c r="T2255" s="112"/>
      <c r="U2255" s="114"/>
      <c r="V2255" s="113"/>
      <c r="W2255" s="112"/>
      <c r="X2255" s="113"/>
    </row>
    <row r="2256" spans="1:24" x14ac:dyDescent="0.25">
      <c r="A2256" s="77"/>
      <c r="B2256" s="80"/>
      <c r="C2256" s="22"/>
      <c r="D2256" s="22"/>
      <c r="E2256" s="21"/>
      <c r="F2256" s="21"/>
      <c r="G2256" s="11"/>
      <c r="I2256" s="9"/>
      <c r="L2256" s="1"/>
      <c r="M2256" s="112"/>
      <c r="N2256" s="112"/>
      <c r="O2256" s="112"/>
      <c r="P2256" s="113"/>
      <c r="Q2256" s="112"/>
      <c r="R2256" s="114"/>
      <c r="S2256" s="113"/>
      <c r="T2256" s="112"/>
      <c r="U2256" s="114"/>
      <c r="V2256" s="113"/>
      <c r="W2256" s="112"/>
      <c r="X2256" s="113"/>
    </row>
    <row r="2257" spans="1:24" x14ac:dyDescent="0.25">
      <c r="A2257" s="77"/>
      <c r="B2257" s="80"/>
      <c r="C2257" s="22"/>
      <c r="D2257" s="22"/>
      <c r="E2257" s="21"/>
      <c r="F2257" s="21"/>
      <c r="G2257" s="11"/>
      <c r="I2257" s="9"/>
      <c r="L2257" s="1"/>
      <c r="M2257" s="112"/>
      <c r="N2257" s="112"/>
      <c r="O2257" s="112"/>
      <c r="P2257" s="113"/>
      <c r="Q2257" s="112"/>
      <c r="R2257" s="114"/>
      <c r="S2257" s="113"/>
      <c r="T2257" s="112"/>
      <c r="U2257" s="114"/>
      <c r="V2257" s="113"/>
      <c r="W2257" s="112"/>
      <c r="X2257" s="113"/>
    </row>
    <row r="2258" spans="1:24" x14ac:dyDescent="0.25">
      <c r="A2258" s="77"/>
      <c r="B2258" s="80"/>
      <c r="C2258" s="22"/>
      <c r="D2258" s="22"/>
      <c r="E2258" s="21"/>
      <c r="F2258" s="21"/>
      <c r="G2258" s="11"/>
      <c r="I2258" s="9"/>
      <c r="L2258" s="1"/>
      <c r="M2258" s="112"/>
      <c r="N2258" s="112"/>
      <c r="O2258" s="112"/>
      <c r="P2258" s="113"/>
      <c r="Q2258" s="112"/>
      <c r="R2258" s="114"/>
      <c r="S2258" s="113"/>
      <c r="T2258" s="112"/>
      <c r="U2258" s="114"/>
      <c r="V2258" s="113"/>
      <c r="W2258" s="112"/>
      <c r="X2258" s="113"/>
    </row>
    <row r="2259" spans="1:24" x14ac:dyDescent="0.25">
      <c r="A2259" s="77"/>
      <c r="B2259" s="80"/>
      <c r="C2259" s="22"/>
      <c r="D2259" s="22"/>
      <c r="E2259" s="21"/>
      <c r="F2259" s="21"/>
      <c r="G2259" s="11"/>
      <c r="I2259" s="9"/>
      <c r="L2259" s="1"/>
      <c r="M2259" s="112"/>
      <c r="N2259" s="112"/>
      <c r="O2259" s="112"/>
      <c r="P2259" s="113"/>
      <c r="Q2259" s="112"/>
      <c r="R2259" s="114"/>
      <c r="S2259" s="113"/>
      <c r="T2259" s="112"/>
      <c r="U2259" s="114"/>
      <c r="V2259" s="113"/>
      <c r="W2259" s="112"/>
      <c r="X2259" s="113"/>
    </row>
    <row r="2260" spans="1:24" x14ac:dyDescent="0.25">
      <c r="A2260" s="77"/>
      <c r="B2260" s="80"/>
      <c r="C2260" s="22"/>
      <c r="D2260" s="22"/>
      <c r="E2260" s="21"/>
      <c r="F2260" s="21"/>
      <c r="G2260" s="11"/>
      <c r="I2260" s="9"/>
      <c r="L2260" s="1"/>
      <c r="M2260" s="112"/>
      <c r="N2260" s="112"/>
      <c r="O2260" s="112"/>
      <c r="P2260" s="113"/>
      <c r="Q2260" s="112"/>
      <c r="R2260" s="114"/>
      <c r="S2260" s="113"/>
      <c r="T2260" s="112"/>
      <c r="U2260" s="114"/>
      <c r="V2260" s="113"/>
      <c r="W2260" s="112"/>
      <c r="X2260" s="113"/>
    </row>
    <row r="2261" spans="1:24" x14ac:dyDescent="0.25">
      <c r="A2261" s="77"/>
      <c r="B2261" s="80"/>
      <c r="C2261" s="22"/>
      <c r="D2261" s="22"/>
      <c r="E2261" s="21"/>
      <c r="F2261" s="21"/>
      <c r="G2261" s="11"/>
      <c r="I2261" s="9"/>
      <c r="L2261" s="1"/>
      <c r="M2261" s="112"/>
      <c r="N2261" s="112"/>
      <c r="O2261" s="112"/>
      <c r="P2261" s="113"/>
      <c r="Q2261" s="112"/>
      <c r="R2261" s="114"/>
      <c r="S2261" s="113"/>
      <c r="T2261" s="112"/>
      <c r="U2261" s="114"/>
      <c r="V2261" s="113"/>
      <c r="W2261" s="112"/>
      <c r="X2261" s="113"/>
    </row>
    <row r="2262" spans="1:24" x14ac:dyDescent="0.25">
      <c r="A2262" s="77"/>
      <c r="B2262" s="80"/>
      <c r="C2262" s="22"/>
      <c r="D2262" s="22"/>
      <c r="E2262" s="21"/>
      <c r="F2262" s="21"/>
      <c r="G2262" s="11"/>
      <c r="I2262" s="9"/>
      <c r="L2262" s="1"/>
      <c r="M2262" s="112"/>
      <c r="N2262" s="112"/>
      <c r="O2262" s="112"/>
      <c r="P2262" s="113"/>
      <c r="Q2262" s="112"/>
      <c r="R2262" s="114"/>
      <c r="S2262" s="113"/>
      <c r="T2262" s="112"/>
      <c r="U2262" s="114"/>
      <c r="V2262" s="113"/>
      <c r="W2262" s="112"/>
      <c r="X2262" s="113"/>
    </row>
    <row r="2263" spans="1:24" x14ac:dyDescent="0.25">
      <c r="A2263" s="77"/>
      <c r="B2263" s="80"/>
      <c r="C2263" s="22"/>
      <c r="D2263" s="22"/>
      <c r="E2263" s="21"/>
      <c r="F2263" s="21"/>
      <c r="G2263" s="11"/>
      <c r="I2263" s="9"/>
      <c r="L2263" s="1"/>
      <c r="M2263" s="112"/>
      <c r="N2263" s="112"/>
      <c r="O2263" s="112"/>
      <c r="P2263" s="113"/>
      <c r="Q2263" s="112"/>
      <c r="R2263" s="114"/>
      <c r="S2263" s="113"/>
      <c r="T2263" s="112"/>
      <c r="U2263" s="114"/>
      <c r="V2263" s="113"/>
      <c r="W2263" s="112"/>
      <c r="X2263" s="113"/>
    </row>
    <row r="2264" spans="1:24" x14ac:dyDescent="0.25">
      <c r="A2264" s="77"/>
      <c r="B2264" s="80"/>
      <c r="C2264" s="22"/>
      <c r="D2264" s="22"/>
      <c r="E2264" s="21"/>
      <c r="F2264" s="21"/>
      <c r="G2264" s="11"/>
      <c r="I2264" s="9"/>
      <c r="L2264" s="1"/>
      <c r="M2264" s="112"/>
      <c r="N2264" s="112"/>
      <c r="O2264" s="112"/>
      <c r="P2264" s="113"/>
      <c r="Q2264" s="112"/>
      <c r="R2264" s="114"/>
      <c r="S2264" s="113"/>
      <c r="T2264" s="112"/>
      <c r="U2264" s="114"/>
      <c r="V2264" s="113"/>
      <c r="W2264" s="112"/>
      <c r="X2264" s="113"/>
    </row>
    <row r="2265" spans="1:24" x14ac:dyDescent="0.25">
      <c r="A2265" s="77"/>
      <c r="B2265" s="80"/>
      <c r="C2265" s="22"/>
      <c r="D2265" s="22"/>
      <c r="E2265" s="21"/>
      <c r="F2265" s="21"/>
      <c r="G2265" s="11"/>
      <c r="I2265" s="9"/>
      <c r="L2265" s="1"/>
      <c r="M2265" s="112"/>
      <c r="N2265" s="112"/>
      <c r="O2265" s="112"/>
      <c r="P2265" s="113"/>
      <c r="Q2265" s="112"/>
      <c r="R2265" s="114"/>
      <c r="S2265" s="113"/>
      <c r="T2265" s="112"/>
      <c r="U2265" s="114"/>
      <c r="V2265" s="113"/>
      <c r="W2265" s="112"/>
      <c r="X2265" s="113"/>
    </row>
    <row r="2266" spans="1:24" x14ac:dyDescent="0.25">
      <c r="A2266" s="77"/>
      <c r="B2266" s="80"/>
      <c r="C2266" s="22"/>
      <c r="D2266" s="22"/>
      <c r="E2266" s="21"/>
      <c r="F2266" s="21"/>
      <c r="G2266" s="11"/>
      <c r="I2266" s="9"/>
      <c r="L2266" s="1"/>
      <c r="M2266" s="112"/>
      <c r="N2266" s="112"/>
      <c r="O2266" s="112"/>
      <c r="P2266" s="113"/>
      <c r="Q2266" s="112"/>
      <c r="R2266" s="114"/>
      <c r="S2266" s="113"/>
      <c r="T2266" s="112"/>
      <c r="U2266" s="114"/>
      <c r="V2266" s="113"/>
      <c r="W2266" s="112"/>
      <c r="X2266" s="113"/>
    </row>
    <row r="2267" spans="1:24" x14ac:dyDescent="0.25">
      <c r="A2267" s="77"/>
      <c r="B2267" s="80"/>
      <c r="C2267" s="22"/>
      <c r="D2267" s="22"/>
      <c r="E2267" s="21"/>
      <c r="F2267" s="21"/>
      <c r="G2267" s="11"/>
      <c r="I2267" s="9"/>
      <c r="L2267" s="1"/>
      <c r="M2267" s="112"/>
      <c r="N2267" s="112"/>
      <c r="O2267" s="112"/>
      <c r="P2267" s="113"/>
      <c r="Q2267" s="112"/>
      <c r="R2267" s="114"/>
      <c r="S2267" s="113"/>
      <c r="T2267" s="112"/>
      <c r="U2267" s="114"/>
      <c r="V2267" s="113"/>
      <c r="W2267" s="112"/>
      <c r="X2267" s="113"/>
    </row>
    <row r="2268" spans="1:24" x14ac:dyDescent="0.25">
      <c r="A2268" s="77"/>
      <c r="B2268" s="80"/>
      <c r="C2268" s="22"/>
      <c r="D2268" s="22"/>
      <c r="E2268" s="21"/>
      <c r="F2268" s="21"/>
      <c r="G2268" s="11"/>
      <c r="I2268" s="9"/>
      <c r="L2268" s="1"/>
      <c r="M2268" s="112"/>
      <c r="N2268" s="112"/>
      <c r="O2268" s="112"/>
      <c r="P2268" s="113"/>
      <c r="Q2268" s="112"/>
      <c r="R2268" s="114"/>
      <c r="S2268" s="113"/>
      <c r="T2268" s="112"/>
      <c r="U2268" s="114"/>
      <c r="V2268" s="113"/>
      <c r="W2268" s="112"/>
      <c r="X2268" s="113"/>
    </row>
    <row r="2269" spans="1:24" x14ac:dyDescent="0.25">
      <c r="A2269" s="77"/>
      <c r="B2269" s="80"/>
      <c r="C2269" s="22"/>
      <c r="D2269" s="22"/>
      <c r="E2269" s="21"/>
      <c r="F2269" s="21"/>
      <c r="G2269" s="11"/>
      <c r="I2269" s="9"/>
      <c r="L2269" s="1"/>
      <c r="M2269" s="112"/>
      <c r="N2269" s="112"/>
      <c r="O2269" s="112"/>
      <c r="P2269" s="113"/>
      <c r="Q2269" s="112"/>
      <c r="R2269" s="114"/>
      <c r="S2269" s="113"/>
      <c r="T2269" s="112"/>
      <c r="U2269" s="114"/>
      <c r="V2269" s="113"/>
      <c r="W2269" s="112"/>
      <c r="X2269" s="113"/>
    </row>
    <row r="2270" spans="1:24" x14ac:dyDescent="0.25">
      <c r="A2270" s="77"/>
      <c r="B2270" s="80"/>
      <c r="C2270" s="22"/>
      <c r="D2270" s="22"/>
      <c r="E2270" s="21"/>
      <c r="F2270" s="21"/>
      <c r="G2270" s="11"/>
      <c r="I2270" s="9"/>
      <c r="L2270" s="1"/>
      <c r="M2270" s="112"/>
      <c r="N2270" s="112"/>
      <c r="O2270" s="112"/>
      <c r="P2270" s="113"/>
      <c r="Q2270" s="112"/>
      <c r="R2270" s="114"/>
      <c r="S2270" s="113"/>
      <c r="T2270" s="112"/>
      <c r="U2270" s="114"/>
      <c r="V2270" s="113"/>
      <c r="W2270" s="112"/>
      <c r="X2270" s="113"/>
    </row>
    <row r="2271" spans="1:24" x14ac:dyDescent="0.25">
      <c r="A2271" s="77"/>
      <c r="B2271" s="80"/>
      <c r="C2271" s="22"/>
      <c r="D2271" s="22"/>
      <c r="E2271" s="21"/>
      <c r="F2271" s="21"/>
      <c r="G2271" s="11"/>
      <c r="I2271" s="9"/>
      <c r="L2271" s="1"/>
      <c r="M2271" s="112"/>
      <c r="N2271" s="112"/>
      <c r="O2271" s="112"/>
      <c r="P2271" s="113"/>
      <c r="Q2271" s="112"/>
      <c r="R2271" s="114"/>
      <c r="S2271" s="113"/>
      <c r="T2271" s="112"/>
      <c r="U2271" s="114"/>
      <c r="V2271" s="113"/>
      <c r="W2271" s="112"/>
      <c r="X2271" s="113"/>
    </row>
    <row r="2272" spans="1:24" x14ac:dyDescent="0.25">
      <c r="A2272" s="77"/>
      <c r="B2272" s="80"/>
      <c r="C2272" s="22"/>
      <c r="D2272" s="22"/>
      <c r="E2272" s="21"/>
      <c r="F2272" s="21"/>
      <c r="G2272" s="11"/>
      <c r="I2272" s="9"/>
      <c r="L2272" s="1"/>
      <c r="M2272" s="112"/>
      <c r="N2272" s="112"/>
      <c r="O2272" s="112"/>
      <c r="P2272" s="113"/>
      <c r="Q2272" s="112"/>
      <c r="R2272" s="114"/>
      <c r="S2272" s="113"/>
      <c r="T2272" s="112"/>
      <c r="U2272" s="114"/>
      <c r="V2272" s="113"/>
      <c r="W2272" s="112"/>
      <c r="X2272" s="113"/>
    </row>
    <row r="2273" spans="1:24" x14ac:dyDescent="0.25">
      <c r="A2273" s="77"/>
      <c r="B2273" s="80"/>
      <c r="C2273" s="22"/>
      <c r="D2273" s="22"/>
      <c r="E2273" s="21"/>
      <c r="F2273" s="21"/>
      <c r="G2273" s="11"/>
      <c r="I2273" s="9"/>
      <c r="L2273" s="1"/>
      <c r="M2273" s="112"/>
      <c r="N2273" s="112"/>
      <c r="O2273" s="112"/>
      <c r="P2273" s="113"/>
      <c r="Q2273" s="112"/>
      <c r="R2273" s="114"/>
      <c r="S2273" s="113"/>
      <c r="T2273" s="112"/>
      <c r="U2273" s="114"/>
      <c r="V2273" s="113"/>
      <c r="W2273" s="112"/>
      <c r="X2273" s="113"/>
    </row>
    <row r="2274" spans="1:24" x14ac:dyDescent="0.25">
      <c r="A2274" s="77"/>
      <c r="B2274" s="80"/>
      <c r="C2274" s="22"/>
      <c r="D2274" s="22"/>
      <c r="E2274" s="21"/>
      <c r="F2274" s="21"/>
      <c r="G2274" s="11"/>
      <c r="I2274" s="9"/>
      <c r="L2274" s="1"/>
      <c r="M2274" s="112"/>
      <c r="N2274" s="112"/>
      <c r="O2274" s="112"/>
      <c r="P2274" s="113"/>
      <c r="Q2274" s="112"/>
      <c r="R2274" s="114"/>
      <c r="S2274" s="113"/>
      <c r="T2274" s="112"/>
      <c r="U2274" s="114"/>
      <c r="V2274" s="113"/>
      <c r="W2274" s="112"/>
      <c r="X2274" s="113"/>
    </row>
    <row r="2275" spans="1:24" x14ac:dyDescent="0.25">
      <c r="A2275" s="77"/>
      <c r="B2275" s="80"/>
      <c r="C2275" s="22"/>
      <c r="D2275" s="22"/>
      <c r="E2275" s="21"/>
      <c r="F2275" s="21"/>
      <c r="G2275" s="11"/>
      <c r="I2275" s="9"/>
      <c r="L2275" s="1"/>
      <c r="M2275" s="112"/>
      <c r="N2275" s="112"/>
      <c r="O2275" s="112"/>
      <c r="P2275" s="113"/>
      <c r="Q2275" s="112"/>
      <c r="R2275" s="114"/>
      <c r="S2275" s="113"/>
      <c r="T2275" s="112"/>
      <c r="U2275" s="114"/>
      <c r="V2275" s="113"/>
      <c r="W2275" s="112"/>
      <c r="X2275" s="113"/>
    </row>
    <row r="2276" spans="1:24" x14ac:dyDescent="0.25">
      <c r="A2276" s="77"/>
      <c r="B2276" s="80"/>
      <c r="C2276" s="22"/>
      <c r="D2276" s="22"/>
      <c r="E2276" s="21"/>
      <c r="F2276" s="21"/>
      <c r="G2276" s="11"/>
      <c r="I2276" s="9"/>
      <c r="L2276" s="1"/>
      <c r="M2276" s="112"/>
      <c r="N2276" s="112"/>
      <c r="O2276" s="112"/>
      <c r="P2276" s="113"/>
      <c r="Q2276" s="112"/>
      <c r="R2276" s="114"/>
      <c r="S2276" s="113"/>
      <c r="T2276" s="112"/>
      <c r="U2276" s="114"/>
      <c r="V2276" s="113"/>
      <c r="W2276" s="112"/>
      <c r="X2276" s="113"/>
    </row>
    <row r="2277" spans="1:24" x14ac:dyDescent="0.25">
      <c r="A2277" s="77"/>
      <c r="B2277" s="80"/>
      <c r="C2277" s="22"/>
      <c r="D2277" s="22"/>
      <c r="E2277" s="21"/>
      <c r="F2277" s="21"/>
      <c r="G2277" s="11"/>
      <c r="I2277" s="9"/>
      <c r="L2277" s="1"/>
      <c r="M2277" s="112"/>
      <c r="N2277" s="112"/>
      <c r="O2277" s="112"/>
      <c r="P2277" s="113"/>
      <c r="Q2277" s="112"/>
      <c r="R2277" s="114"/>
      <c r="S2277" s="113"/>
      <c r="T2277" s="112"/>
      <c r="U2277" s="114"/>
      <c r="V2277" s="113"/>
      <c r="W2277" s="112"/>
      <c r="X2277" s="113"/>
    </row>
    <row r="2278" spans="1:24" x14ac:dyDescent="0.25">
      <c r="A2278" s="77"/>
      <c r="B2278" s="80"/>
      <c r="C2278" s="22"/>
      <c r="D2278" s="22"/>
      <c r="E2278" s="21"/>
      <c r="F2278" s="21"/>
      <c r="G2278" s="11"/>
      <c r="I2278" s="9"/>
      <c r="L2278" s="1"/>
      <c r="M2278" s="112"/>
      <c r="N2278" s="112"/>
      <c r="O2278" s="112"/>
      <c r="P2278" s="113"/>
      <c r="Q2278" s="112"/>
      <c r="R2278" s="114"/>
      <c r="S2278" s="113"/>
      <c r="T2278" s="112"/>
      <c r="U2278" s="114"/>
      <c r="V2278" s="113"/>
      <c r="W2278" s="112"/>
      <c r="X2278" s="113"/>
    </row>
    <row r="2279" spans="1:24" x14ac:dyDescent="0.25">
      <c r="A2279" s="77"/>
      <c r="B2279" s="80"/>
      <c r="C2279" s="22"/>
      <c r="D2279" s="22"/>
      <c r="E2279" s="21"/>
      <c r="F2279" s="21"/>
      <c r="G2279" s="11"/>
      <c r="I2279" s="9"/>
      <c r="L2279" s="1"/>
      <c r="M2279" s="112"/>
      <c r="N2279" s="112"/>
      <c r="O2279" s="112"/>
      <c r="P2279" s="113"/>
      <c r="Q2279" s="112"/>
      <c r="R2279" s="114"/>
      <c r="S2279" s="113"/>
      <c r="T2279" s="112"/>
      <c r="U2279" s="114"/>
      <c r="V2279" s="113"/>
      <c r="W2279" s="112"/>
      <c r="X2279" s="113"/>
    </row>
    <row r="2280" spans="1:24" x14ac:dyDescent="0.25">
      <c r="A2280" s="77"/>
      <c r="B2280" s="80"/>
      <c r="C2280" s="22"/>
      <c r="D2280" s="22"/>
      <c r="E2280" s="21"/>
      <c r="F2280" s="21"/>
      <c r="G2280" s="11"/>
      <c r="I2280" s="9"/>
      <c r="L2280" s="1"/>
      <c r="M2280" s="112"/>
      <c r="N2280" s="112"/>
      <c r="O2280" s="112"/>
      <c r="P2280" s="113"/>
      <c r="Q2280" s="112"/>
      <c r="R2280" s="114"/>
      <c r="S2280" s="113"/>
      <c r="T2280" s="112"/>
      <c r="U2280" s="114"/>
      <c r="V2280" s="113"/>
      <c r="W2280" s="112"/>
      <c r="X2280" s="113"/>
    </row>
    <row r="2281" spans="1:24" x14ac:dyDescent="0.25">
      <c r="A2281" s="77"/>
      <c r="B2281" s="80"/>
      <c r="C2281" s="22"/>
      <c r="D2281" s="22"/>
      <c r="E2281" s="21"/>
      <c r="F2281" s="21"/>
      <c r="G2281" s="11"/>
      <c r="I2281" s="9"/>
      <c r="L2281" s="1"/>
      <c r="M2281" s="112"/>
      <c r="N2281" s="112"/>
      <c r="O2281" s="112"/>
      <c r="P2281" s="113"/>
      <c r="Q2281" s="112"/>
      <c r="R2281" s="114"/>
      <c r="S2281" s="113"/>
      <c r="T2281" s="112"/>
      <c r="U2281" s="114"/>
      <c r="V2281" s="113"/>
      <c r="W2281" s="112"/>
      <c r="X2281" s="113"/>
    </row>
    <row r="2282" spans="1:24" x14ac:dyDescent="0.25">
      <c r="A2282" s="77"/>
      <c r="B2282" s="80"/>
      <c r="C2282" s="22"/>
      <c r="D2282" s="22"/>
      <c r="E2282" s="21"/>
      <c r="F2282" s="21"/>
      <c r="G2282" s="11"/>
      <c r="I2282" s="9"/>
      <c r="L2282" s="1"/>
      <c r="M2282" s="112"/>
      <c r="N2282" s="112"/>
      <c r="O2282" s="112"/>
      <c r="P2282" s="113"/>
      <c r="Q2282" s="112"/>
      <c r="R2282" s="114"/>
      <c r="S2282" s="113"/>
      <c r="T2282" s="112"/>
      <c r="U2282" s="114"/>
      <c r="V2282" s="113"/>
      <c r="W2282" s="112"/>
      <c r="X2282" s="113"/>
    </row>
    <row r="2283" spans="1:24" x14ac:dyDescent="0.25">
      <c r="A2283" s="77"/>
      <c r="B2283" s="80"/>
      <c r="C2283" s="22"/>
      <c r="D2283" s="22"/>
      <c r="E2283" s="21"/>
      <c r="F2283" s="21"/>
      <c r="G2283" s="11"/>
      <c r="I2283" s="9"/>
      <c r="L2283" s="1"/>
      <c r="M2283" s="112"/>
      <c r="N2283" s="112"/>
      <c r="O2283" s="112"/>
      <c r="P2283" s="113"/>
      <c r="Q2283" s="112"/>
      <c r="R2283" s="114"/>
      <c r="S2283" s="113"/>
      <c r="T2283" s="112"/>
      <c r="U2283" s="114"/>
      <c r="V2283" s="113"/>
      <c r="W2283" s="112"/>
      <c r="X2283" s="113"/>
    </row>
    <row r="2284" spans="1:24" x14ac:dyDescent="0.25">
      <c r="A2284" s="77"/>
      <c r="B2284" s="80"/>
      <c r="C2284" s="22"/>
      <c r="D2284" s="22"/>
      <c r="E2284" s="21"/>
      <c r="F2284" s="21"/>
      <c r="G2284" s="11"/>
      <c r="I2284" s="9"/>
      <c r="L2284" s="1"/>
      <c r="M2284" s="112"/>
      <c r="N2284" s="112"/>
      <c r="O2284" s="112"/>
      <c r="P2284" s="113"/>
      <c r="Q2284" s="112"/>
      <c r="R2284" s="114"/>
      <c r="S2284" s="113"/>
      <c r="T2284" s="112"/>
      <c r="U2284" s="114"/>
      <c r="V2284" s="113"/>
      <c r="W2284" s="112"/>
      <c r="X2284" s="113"/>
    </row>
    <row r="2285" spans="1:24" x14ac:dyDescent="0.25">
      <c r="A2285" s="77"/>
      <c r="B2285" s="80"/>
      <c r="C2285" s="22"/>
      <c r="D2285" s="22"/>
      <c r="E2285" s="21"/>
      <c r="F2285" s="21"/>
      <c r="G2285" s="11"/>
      <c r="I2285" s="9"/>
      <c r="L2285" s="1"/>
      <c r="M2285" s="112"/>
      <c r="N2285" s="112"/>
      <c r="O2285" s="112"/>
      <c r="P2285" s="113"/>
      <c r="Q2285" s="112"/>
      <c r="R2285" s="114"/>
      <c r="S2285" s="113"/>
      <c r="T2285" s="112"/>
      <c r="U2285" s="114"/>
      <c r="V2285" s="113"/>
      <c r="W2285" s="112"/>
      <c r="X2285" s="113"/>
    </row>
    <row r="2286" spans="1:24" x14ac:dyDescent="0.25">
      <c r="A2286" s="77"/>
      <c r="B2286" s="80"/>
      <c r="C2286" s="22"/>
      <c r="D2286" s="22"/>
      <c r="E2286" s="21"/>
      <c r="F2286" s="21"/>
      <c r="G2286" s="11"/>
      <c r="I2286" s="9"/>
      <c r="L2286" s="1"/>
      <c r="M2286" s="112"/>
      <c r="N2286" s="112"/>
      <c r="O2286" s="112"/>
      <c r="P2286" s="113"/>
      <c r="Q2286" s="112"/>
      <c r="R2286" s="114"/>
      <c r="S2286" s="113"/>
      <c r="T2286" s="112"/>
      <c r="U2286" s="114"/>
      <c r="V2286" s="113"/>
      <c r="W2286" s="112"/>
      <c r="X2286" s="113"/>
    </row>
    <row r="2287" spans="1:24" x14ac:dyDescent="0.25">
      <c r="A2287" s="77"/>
      <c r="B2287" s="80"/>
      <c r="C2287" s="22"/>
      <c r="D2287" s="22"/>
      <c r="E2287" s="21"/>
      <c r="F2287" s="21"/>
      <c r="G2287" s="11"/>
      <c r="I2287" s="9"/>
      <c r="L2287" s="1"/>
      <c r="M2287" s="112"/>
      <c r="N2287" s="112"/>
      <c r="O2287" s="112"/>
      <c r="P2287" s="113"/>
      <c r="Q2287" s="112"/>
      <c r="R2287" s="114"/>
      <c r="S2287" s="113"/>
      <c r="T2287" s="112"/>
      <c r="U2287" s="114"/>
      <c r="V2287" s="113"/>
      <c r="W2287" s="112"/>
      <c r="X2287" s="113"/>
    </row>
    <row r="2288" spans="1:24" x14ac:dyDescent="0.25">
      <c r="A2288" s="77"/>
      <c r="B2288" s="80"/>
      <c r="C2288" s="22"/>
      <c r="D2288" s="22"/>
      <c r="E2288" s="21"/>
      <c r="F2288" s="21"/>
      <c r="G2288" s="11"/>
      <c r="I2288" s="9"/>
      <c r="L2288" s="1"/>
      <c r="M2288" s="112"/>
      <c r="N2288" s="112"/>
      <c r="O2288" s="112"/>
      <c r="P2288" s="113"/>
      <c r="Q2288" s="112"/>
      <c r="R2288" s="114"/>
      <c r="S2288" s="113"/>
      <c r="T2288" s="112"/>
      <c r="U2288" s="114"/>
      <c r="V2288" s="113"/>
      <c r="W2288" s="112"/>
      <c r="X2288" s="113"/>
    </row>
    <row r="2289" spans="1:24" x14ac:dyDescent="0.25">
      <c r="A2289" s="77"/>
      <c r="B2289" s="80"/>
      <c r="C2289" s="22"/>
      <c r="D2289" s="22"/>
      <c r="E2289" s="21"/>
      <c r="F2289" s="21"/>
      <c r="G2289" s="11"/>
      <c r="I2289" s="9"/>
      <c r="L2289" s="1"/>
      <c r="M2289" s="112"/>
      <c r="N2289" s="112"/>
      <c r="O2289" s="112"/>
      <c r="P2289" s="113"/>
      <c r="Q2289" s="112"/>
      <c r="R2289" s="114"/>
      <c r="S2289" s="113"/>
      <c r="T2289" s="112"/>
      <c r="U2289" s="114"/>
      <c r="V2289" s="113"/>
      <c r="W2289" s="112"/>
      <c r="X2289" s="113"/>
    </row>
    <row r="2290" spans="1:24" x14ac:dyDescent="0.25">
      <c r="A2290" s="77"/>
      <c r="B2290" s="80"/>
      <c r="C2290" s="22"/>
      <c r="D2290" s="22"/>
      <c r="E2290" s="21"/>
      <c r="F2290" s="21"/>
      <c r="G2290" s="11"/>
      <c r="I2290" s="9"/>
      <c r="L2290" s="1"/>
      <c r="M2290" s="112"/>
      <c r="N2290" s="112"/>
      <c r="O2290" s="112"/>
      <c r="P2290" s="113"/>
      <c r="Q2290" s="112"/>
      <c r="R2290" s="114"/>
      <c r="S2290" s="113"/>
      <c r="T2290" s="112"/>
      <c r="U2290" s="114"/>
      <c r="V2290" s="113"/>
      <c r="W2290" s="112"/>
      <c r="X2290" s="113"/>
    </row>
    <row r="2291" spans="1:24" x14ac:dyDescent="0.25">
      <c r="A2291" s="77"/>
      <c r="B2291" s="80"/>
      <c r="C2291" s="22"/>
      <c r="D2291" s="22"/>
      <c r="E2291" s="21"/>
      <c r="F2291" s="21"/>
      <c r="G2291" s="11"/>
      <c r="I2291" s="9"/>
      <c r="L2291" s="1"/>
      <c r="M2291" s="112"/>
      <c r="N2291" s="112"/>
      <c r="O2291" s="112"/>
      <c r="P2291" s="113"/>
      <c r="Q2291" s="112"/>
      <c r="R2291" s="114"/>
      <c r="S2291" s="113"/>
      <c r="T2291" s="112"/>
      <c r="U2291" s="114"/>
      <c r="V2291" s="113"/>
      <c r="W2291" s="112"/>
      <c r="X2291" s="113"/>
    </row>
    <row r="2292" spans="1:24" x14ac:dyDescent="0.25">
      <c r="A2292" s="77"/>
      <c r="B2292" s="80"/>
      <c r="C2292" s="22"/>
      <c r="D2292" s="22"/>
      <c r="E2292" s="21"/>
      <c r="F2292" s="21"/>
      <c r="G2292" s="11"/>
      <c r="I2292" s="9"/>
      <c r="L2292" s="1"/>
      <c r="M2292" s="112"/>
      <c r="N2292" s="112"/>
      <c r="O2292" s="112"/>
      <c r="P2292" s="113"/>
      <c r="Q2292" s="112"/>
      <c r="R2292" s="114"/>
      <c r="S2292" s="113"/>
      <c r="T2292" s="112"/>
      <c r="U2292" s="114"/>
      <c r="V2292" s="113"/>
      <c r="W2292" s="112"/>
      <c r="X2292" s="113"/>
    </row>
    <row r="2293" spans="1:24" x14ac:dyDescent="0.25">
      <c r="A2293" s="77"/>
      <c r="B2293" s="80"/>
      <c r="C2293" s="22"/>
      <c r="D2293" s="22"/>
      <c r="E2293" s="21"/>
      <c r="F2293" s="21"/>
      <c r="G2293" s="11"/>
      <c r="I2293" s="9"/>
      <c r="L2293" s="1"/>
      <c r="M2293" s="112"/>
      <c r="N2293" s="112"/>
      <c r="O2293" s="112"/>
      <c r="P2293" s="113"/>
      <c r="Q2293" s="112"/>
      <c r="R2293" s="114"/>
      <c r="S2293" s="113"/>
      <c r="T2293" s="112"/>
      <c r="U2293" s="114"/>
      <c r="V2293" s="113"/>
      <c r="W2293" s="112"/>
      <c r="X2293" s="113"/>
    </row>
    <row r="2294" spans="1:24" x14ac:dyDescent="0.25">
      <c r="A2294" s="77"/>
      <c r="B2294" s="80"/>
      <c r="C2294" s="22"/>
      <c r="D2294" s="22"/>
      <c r="E2294" s="21"/>
      <c r="F2294" s="21"/>
      <c r="G2294" s="11"/>
      <c r="I2294" s="9"/>
      <c r="L2294" s="1"/>
      <c r="M2294" s="112"/>
      <c r="N2294" s="112"/>
      <c r="O2294" s="112"/>
      <c r="P2294" s="113"/>
      <c r="Q2294" s="112"/>
      <c r="R2294" s="114"/>
      <c r="S2294" s="113"/>
      <c r="T2294" s="112"/>
      <c r="U2294" s="114"/>
      <c r="V2294" s="113"/>
      <c r="W2294" s="112"/>
      <c r="X2294" s="113"/>
    </row>
    <row r="2295" spans="1:24" x14ac:dyDescent="0.25">
      <c r="A2295" s="77"/>
      <c r="B2295" s="80"/>
      <c r="C2295" s="22"/>
      <c r="D2295" s="22"/>
      <c r="E2295" s="21"/>
      <c r="F2295" s="21"/>
      <c r="G2295" s="11"/>
      <c r="I2295" s="9"/>
      <c r="L2295" s="1"/>
      <c r="M2295" s="112"/>
      <c r="N2295" s="112"/>
      <c r="O2295" s="112"/>
      <c r="P2295" s="113"/>
      <c r="Q2295" s="112"/>
      <c r="R2295" s="114"/>
      <c r="S2295" s="113"/>
      <c r="T2295" s="112"/>
      <c r="U2295" s="114"/>
      <c r="V2295" s="113"/>
      <c r="W2295" s="112"/>
      <c r="X2295" s="113"/>
    </row>
    <row r="2296" spans="1:24" x14ac:dyDescent="0.25">
      <c r="A2296" s="77"/>
      <c r="B2296" s="80"/>
      <c r="C2296" s="22"/>
      <c r="D2296" s="22"/>
      <c r="E2296" s="21"/>
      <c r="F2296" s="21"/>
      <c r="G2296" s="11"/>
      <c r="I2296" s="9"/>
      <c r="L2296" s="1"/>
      <c r="M2296" s="112"/>
      <c r="N2296" s="112"/>
      <c r="O2296" s="112"/>
      <c r="P2296" s="113"/>
      <c r="Q2296" s="112"/>
      <c r="R2296" s="114"/>
      <c r="S2296" s="113"/>
      <c r="T2296" s="112"/>
      <c r="U2296" s="114"/>
      <c r="V2296" s="113"/>
      <c r="W2296" s="112"/>
      <c r="X2296" s="113"/>
    </row>
    <row r="2297" spans="1:24" x14ac:dyDescent="0.25">
      <c r="A2297" s="77"/>
      <c r="B2297" s="80"/>
      <c r="C2297" s="22"/>
      <c r="D2297" s="22"/>
      <c r="E2297" s="21"/>
      <c r="F2297" s="21"/>
      <c r="G2297" s="11"/>
      <c r="I2297" s="9"/>
      <c r="L2297" s="1"/>
      <c r="M2297" s="112"/>
      <c r="N2297" s="112"/>
      <c r="O2297" s="112"/>
      <c r="P2297" s="113"/>
      <c r="Q2297" s="112"/>
      <c r="R2297" s="114"/>
      <c r="S2297" s="113"/>
      <c r="T2297" s="112"/>
      <c r="U2297" s="114"/>
      <c r="V2297" s="113"/>
      <c r="W2297" s="112"/>
      <c r="X2297" s="113"/>
    </row>
    <row r="2298" spans="1:24" x14ac:dyDescent="0.25">
      <c r="A2298" s="77"/>
      <c r="B2298" s="80"/>
      <c r="C2298" s="22"/>
      <c r="D2298" s="22"/>
      <c r="E2298" s="21"/>
      <c r="F2298" s="21"/>
      <c r="G2298" s="11"/>
      <c r="I2298" s="9"/>
      <c r="L2298" s="1"/>
      <c r="M2298" s="112"/>
      <c r="N2298" s="112"/>
      <c r="O2298" s="112"/>
      <c r="P2298" s="113"/>
      <c r="Q2298" s="112"/>
      <c r="R2298" s="114"/>
      <c r="S2298" s="113"/>
      <c r="T2298" s="112"/>
      <c r="U2298" s="114"/>
      <c r="V2298" s="113"/>
      <c r="W2298" s="112"/>
      <c r="X2298" s="113"/>
    </row>
    <row r="2299" spans="1:24" x14ac:dyDescent="0.25">
      <c r="A2299" s="77"/>
      <c r="B2299" s="80"/>
      <c r="C2299" s="22"/>
      <c r="D2299" s="22"/>
      <c r="E2299" s="21"/>
      <c r="F2299" s="21"/>
      <c r="G2299" s="11"/>
      <c r="I2299" s="9"/>
      <c r="L2299" s="1"/>
      <c r="M2299" s="112"/>
      <c r="N2299" s="112"/>
      <c r="O2299" s="112"/>
      <c r="P2299" s="113"/>
      <c r="Q2299" s="112"/>
      <c r="R2299" s="114"/>
      <c r="S2299" s="113"/>
      <c r="T2299" s="112"/>
      <c r="U2299" s="114"/>
      <c r="V2299" s="113"/>
      <c r="W2299" s="112"/>
      <c r="X2299" s="113"/>
    </row>
    <row r="2300" spans="1:24" x14ac:dyDescent="0.25">
      <c r="A2300" s="77"/>
      <c r="B2300" s="80"/>
      <c r="C2300" s="22"/>
      <c r="D2300" s="22"/>
      <c r="E2300" s="21"/>
      <c r="F2300" s="21"/>
      <c r="G2300" s="11"/>
      <c r="I2300" s="9"/>
      <c r="L2300" s="1"/>
      <c r="M2300" s="112"/>
      <c r="N2300" s="112"/>
      <c r="O2300" s="112"/>
      <c r="P2300" s="113"/>
      <c r="Q2300" s="112"/>
      <c r="R2300" s="114"/>
      <c r="S2300" s="113"/>
      <c r="T2300" s="112"/>
      <c r="U2300" s="114"/>
      <c r="V2300" s="113"/>
      <c r="W2300" s="112"/>
      <c r="X2300" s="113"/>
    </row>
    <row r="2301" spans="1:24" x14ac:dyDescent="0.25">
      <c r="A2301" s="77"/>
      <c r="B2301" s="80"/>
      <c r="C2301" s="22"/>
      <c r="D2301" s="22"/>
      <c r="E2301" s="21"/>
      <c r="F2301" s="21"/>
      <c r="G2301" s="11"/>
      <c r="I2301" s="9"/>
      <c r="L2301" s="1"/>
      <c r="M2301" s="112"/>
      <c r="N2301" s="112"/>
      <c r="O2301" s="112"/>
      <c r="P2301" s="113"/>
      <c r="Q2301" s="112"/>
      <c r="R2301" s="114"/>
      <c r="S2301" s="113"/>
      <c r="T2301" s="112"/>
      <c r="U2301" s="114"/>
      <c r="V2301" s="113"/>
      <c r="W2301" s="112"/>
      <c r="X2301" s="113"/>
    </row>
    <row r="2302" spans="1:24" x14ac:dyDescent="0.25">
      <c r="A2302" s="77"/>
      <c r="B2302" s="80"/>
      <c r="C2302" s="22"/>
      <c r="D2302" s="22"/>
      <c r="E2302" s="21"/>
      <c r="F2302" s="21"/>
      <c r="G2302" s="11"/>
      <c r="I2302" s="9"/>
      <c r="L2302" s="1"/>
      <c r="M2302" s="112"/>
      <c r="N2302" s="112"/>
      <c r="O2302" s="112"/>
      <c r="P2302" s="113"/>
      <c r="Q2302" s="112"/>
      <c r="R2302" s="114"/>
      <c r="S2302" s="113"/>
      <c r="T2302" s="112"/>
      <c r="U2302" s="114"/>
      <c r="V2302" s="113"/>
      <c r="W2302" s="112"/>
      <c r="X2302" s="113"/>
    </row>
    <row r="2303" spans="1:24" x14ac:dyDescent="0.25">
      <c r="A2303" s="77"/>
      <c r="B2303" s="80"/>
      <c r="C2303" s="22"/>
      <c r="D2303" s="22"/>
      <c r="E2303" s="21"/>
      <c r="F2303" s="21"/>
      <c r="G2303" s="11"/>
      <c r="I2303" s="9"/>
      <c r="L2303" s="1"/>
      <c r="M2303" s="112"/>
      <c r="N2303" s="112"/>
      <c r="O2303" s="112"/>
      <c r="P2303" s="113"/>
      <c r="Q2303" s="112"/>
      <c r="R2303" s="114"/>
      <c r="S2303" s="113"/>
      <c r="T2303" s="112"/>
      <c r="U2303" s="114"/>
      <c r="V2303" s="113"/>
      <c r="W2303" s="112"/>
      <c r="X2303" s="113"/>
    </row>
    <row r="2304" spans="1:24" x14ac:dyDescent="0.25">
      <c r="A2304" s="77"/>
      <c r="B2304" s="80"/>
      <c r="C2304" s="22"/>
      <c r="D2304" s="22"/>
      <c r="E2304" s="21"/>
      <c r="F2304" s="21"/>
      <c r="G2304" s="11"/>
      <c r="I2304" s="9"/>
      <c r="L2304" s="1"/>
      <c r="M2304" s="112"/>
      <c r="N2304" s="112"/>
      <c r="O2304" s="112"/>
      <c r="P2304" s="113"/>
      <c r="Q2304" s="112"/>
      <c r="R2304" s="114"/>
      <c r="S2304" s="113"/>
      <c r="T2304" s="112"/>
      <c r="U2304" s="114"/>
      <c r="V2304" s="113"/>
      <c r="W2304" s="112"/>
      <c r="X2304" s="113"/>
    </row>
    <row r="2305" spans="1:24" x14ac:dyDescent="0.25">
      <c r="A2305" s="77"/>
      <c r="B2305" s="80"/>
      <c r="C2305" s="22"/>
      <c r="D2305" s="22"/>
      <c r="E2305" s="21"/>
      <c r="F2305" s="21"/>
      <c r="G2305" s="11"/>
      <c r="I2305" s="9"/>
      <c r="L2305" s="1"/>
      <c r="M2305" s="112"/>
      <c r="N2305" s="112"/>
      <c r="O2305" s="112"/>
      <c r="P2305" s="113"/>
      <c r="Q2305" s="112"/>
      <c r="R2305" s="114"/>
      <c r="S2305" s="113"/>
      <c r="T2305" s="112"/>
      <c r="U2305" s="114"/>
      <c r="V2305" s="113"/>
      <c r="W2305" s="112"/>
      <c r="X2305" s="113"/>
    </row>
    <row r="2306" spans="1:24" x14ac:dyDescent="0.25">
      <c r="A2306" s="77"/>
      <c r="B2306" s="80"/>
      <c r="C2306" s="22"/>
      <c r="D2306" s="22"/>
      <c r="E2306" s="21"/>
      <c r="F2306" s="21"/>
      <c r="G2306" s="11"/>
      <c r="I2306" s="9"/>
      <c r="L2306" s="1"/>
      <c r="M2306" s="112"/>
      <c r="N2306" s="112"/>
      <c r="O2306" s="112"/>
      <c r="P2306" s="113"/>
      <c r="Q2306" s="112"/>
      <c r="R2306" s="114"/>
      <c r="S2306" s="113"/>
      <c r="T2306" s="112"/>
      <c r="U2306" s="114"/>
      <c r="V2306" s="113"/>
      <c r="W2306" s="112"/>
      <c r="X2306" s="113"/>
    </row>
    <row r="2307" spans="1:24" x14ac:dyDescent="0.25">
      <c r="A2307" s="77"/>
      <c r="B2307" s="80"/>
      <c r="C2307" s="22"/>
      <c r="D2307" s="22"/>
      <c r="E2307" s="21"/>
      <c r="F2307" s="21"/>
      <c r="G2307" s="11"/>
      <c r="I2307" s="9"/>
      <c r="L2307" s="1"/>
      <c r="M2307" s="112"/>
      <c r="N2307" s="112"/>
      <c r="O2307" s="112"/>
      <c r="P2307" s="113"/>
      <c r="Q2307" s="112"/>
      <c r="R2307" s="114"/>
      <c r="S2307" s="113"/>
      <c r="T2307" s="112"/>
      <c r="U2307" s="114"/>
      <c r="V2307" s="113"/>
      <c r="W2307" s="112"/>
      <c r="X2307" s="113"/>
    </row>
    <row r="2308" spans="1:24" x14ac:dyDescent="0.25">
      <c r="A2308" s="77"/>
      <c r="B2308" s="80"/>
      <c r="C2308" s="22"/>
      <c r="D2308" s="22"/>
      <c r="E2308" s="21"/>
      <c r="F2308" s="21"/>
      <c r="G2308" s="11"/>
      <c r="I2308" s="9"/>
      <c r="L2308" s="1"/>
      <c r="M2308" s="112"/>
      <c r="N2308" s="112"/>
      <c r="O2308" s="112"/>
      <c r="P2308" s="113"/>
      <c r="Q2308" s="112"/>
      <c r="R2308" s="114"/>
      <c r="S2308" s="113"/>
      <c r="T2308" s="112"/>
      <c r="U2308" s="114"/>
      <c r="V2308" s="113"/>
      <c r="W2308" s="112"/>
      <c r="X2308" s="113"/>
    </row>
    <row r="2309" spans="1:24" x14ac:dyDescent="0.25">
      <c r="A2309" s="77"/>
      <c r="B2309" s="80"/>
      <c r="C2309" s="22"/>
      <c r="D2309" s="22"/>
      <c r="E2309" s="21"/>
      <c r="F2309" s="21"/>
      <c r="G2309" s="11"/>
      <c r="I2309" s="9"/>
      <c r="L2309" s="1"/>
      <c r="M2309" s="112"/>
      <c r="N2309" s="112"/>
      <c r="O2309" s="112"/>
      <c r="P2309" s="113"/>
      <c r="Q2309" s="112"/>
      <c r="R2309" s="114"/>
      <c r="S2309" s="113"/>
      <c r="T2309" s="112"/>
      <c r="U2309" s="114"/>
      <c r="V2309" s="113"/>
      <c r="W2309" s="112"/>
      <c r="X2309" s="113"/>
    </row>
    <row r="2310" spans="1:24" x14ac:dyDescent="0.25">
      <c r="A2310" s="77"/>
      <c r="B2310" s="80"/>
      <c r="C2310" s="22"/>
      <c r="D2310" s="22"/>
      <c r="E2310" s="21"/>
      <c r="F2310" s="21"/>
      <c r="G2310" s="11"/>
      <c r="I2310" s="9"/>
      <c r="L2310" s="1"/>
      <c r="M2310" s="112"/>
      <c r="N2310" s="112"/>
      <c r="O2310" s="112"/>
      <c r="P2310" s="113"/>
      <c r="Q2310" s="112"/>
      <c r="R2310" s="114"/>
      <c r="S2310" s="113"/>
      <c r="T2310" s="112"/>
      <c r="U2310" s="114"/>
      <c r="V2310" s="113"/>
      <c r="W2310" s="112"/>
      <c r="X2310" s="113"/>
    </row>
    <row r="2311" spans="1:24" x14ac:dyDescent="0.25">
      <c r="A2311" s="77"/>
      <c r="B2311" s="80"/>
      <c r="C2311" s="22"/>
      <c r="D2311" s="22"/>
      <c r="E2311" s="21"/>
      <c r="F2311" s="21"/>
      <c r="G2311" s="11"/>
      <c r="I2311" s="9"/>
      <c r="L2311" s="1"/>
      <c r="M2311" s="112"/>
      <c r="N2311" s="112"/>
      <c r="O2311" s="112"/>
      <c r="P2311" s="113"/>
      <c r="Q2311" s="112"/>
      <c r="R2311" s="114"/>
      <c r="S2311" s="113"/>
      <c r="T2311" s="112"/>
      <c r="U2311" s="114"/>
      <c r="V2311" s="113"/>
      <c r="W2311" s="112"/>
      <c r="X2311" s="113"/>
    </row>
    <row r="2312" spans="1:24" x14ac:dyDescent="0.25">
      <c r="A2312" s="77"/>
      <c r="B2312" s="80"/>
      <c r="C2312" s="22"/>
      <c r="D2312" s="22"/>
      <c r="E2312" s="21"/>
      <c r="F2312" s="21"/>
      <c r="G2312" s="11"/>
      <c r="I2312" s="9"/>
      <c r="L2312" s="1"/>
      <c r="M2312" s="112"/>
      <c r="N2312" s="112"/>
      <c r="O2312" s="112"/>
      <c r="P2312" s="113"/>
      <c r="Q2312" s="112"/>
      <c r="R2312" s="114"/>
      <c r="S2312" s="113"/>
      <c r="T2312" s="112"/>
      <c r="U2312" s="114"/>
      <c r="V2312" s="113"/>
      <c r="W2312" s="112"/>
      <c r="X2312" s="113"/>
    </row>
    <row r="2313" spans="1:24" x14ac:dyDescent="0.25">
      <c r="A2313" s="77"/>
      <c r="B2313" s="80"/>
      <c r="C2313" s="22"/>
      <c r="D2313" s="22"/>
      <c r="E2313" s="21"/>
      <c r="F2313" s="21"/>
      <c r="G2313" s="11"/>
      <c r="I2313" s="9"/>
      <c r="L2313" s="1"/>
      <c r="M2313" s="112"/>
      <c r="N2313" s="112"/>
      <c r="O2313" s="112"/>
      <c r="P2313" s="113"/>
      <c r="Q2313" s="112"/>
      <c r="R2313" s="114"/>
      <c r="S2313" s="113"/>
      <c r="T2313" s="112"/>
      <c r="U2313" s="114"/>
      <c r="V2313" s="113"/>
      <c r="W2313" s="112"/>
      <c r="X2313" s="113"/>
    </row>
    <row r="2314" spans="1:24" x14ac:dyDescent="0.25">
      <c r="A2314" s="77"/>
      <c r="B2314" s="80"/>
      <c r="C2314" s="22"/>
      <c r="D2314" s="22"/>
      <c r="E2314" s="21"/>
      <c r="F2314" s="21"/>
      <c r="G2314" s="11"/>
      <c r="I2314" s="9"/>
      <c r="L2314" s="1"/>
      <c r="M2314" s="112"/>
      <c r="N2314" s="112"/>
      <c r="O2314" s="112"/>
      <c r="P2314" s="113"/>
      <c r="Q2314" s="112"/>
      <c r="R2314" s="114"/>
      <c r="S2314" s="113"/>
      <c r="T2314" s="112"/>
      <c r="U2314" s="114"/>
      <c r="V2314" s="113"/>
      <c r="W2314" s="112"/>
      <c r="X2314" s="113"/>
    </row>
    <row r="2315" spans="1:24" x14ac:dyDescent="0.25">
      <c r="A2315" s="77"/>
      <c r="B2315" s="80"/>
      <c r="C2315" s="22"/>
      <c r="D2315" s="22"/>
      <c r="E2315" s="21"/>
      <c r="F2315" s="21"/>
      <c r="G2315" s="11"/>
      <c r="I2315" s="9"/>
      <c r="L2315" s="1"/>
      <c r="M2315" s="112"/>
      <c r="N2315" s="112"/>
      <c r="O2315" s="112"/>
      <c r="P2315" s="113"/>
      <c r="Q2315" s="112"/>
      <c r="R2315" s="114"/>
      <c r="S2315" s="113"/>
      <c r="T2315" s="112"/>
      <c r="U2315" s="114"/>
      <c r="V2315" s="113"/>
      <c r="W2315" s="112"/>
      <c r="X2315" s="113"/>
    </row>
    <row r="2316" spans="1:24" x14ac:dyDescent="0.25">
      <c r="A2316" s="77"/>
      <c r="B2316" s="80"/>
      <c r="C2316" s="22"/>
      <c r="D2316" s="22"/>
      <c r="E2316" s="21"/>
      <c r="F2316" s="21"/>
      <c r="G2316" s="11"/>
      <c r="I2316" s="9"/>
      <c r="L2316" s="1"/>
      <c r="M2316" s="112"/>
      <c r="N2316" s="112"/>
      <c r="O2316" s="112"/>
      <c r="P2316" s="113"/>
      <c r="Q2316" s="112"/>
      <c r="R2316" s="114"/>
      <c r="S2316" s="113"/>
      <c r="T2316" s="112"/>
      <c r="U2316" s="114"/>
      <c r="V2316" s="113"/>
      <c r="W2316" s="112"/>
      <c r="X2316" s="113"/>
    </row>
    <row r="2317" spans="1:24" x14ac:dyDescent="0.25">
      <c r="A2317" s="77"/>
      <c r="B2317" s="80"/>
      <c r="C2317" s="22"/>
      <c r="D2317" s="22"/>
      <c r="E2317" s="21"/>
      <c r="F2317" s="21"/>
      <c r="G2317" s="11"/>
      <c r="I2317" s="9"/>
      <c r="L2317" s="1"/>
      <c r="M2317" s="112"/>
      <c r="N2317" s="112"/>
      <c r="O2317" s="112"/>
      <c r="P2317" s="113"/>
      <c r="Q2317" s="112"/>
      <c r="R2317" s="114"/>
      <c r="S2317" s="113"/>
      <c r="T2317" s="112"/>
      <c r="U2317" s="114"/>
      <c r="V2317" s="113"/>
      <c r="W2317" s="112"/>
      <c r="X2317" s="113"/>
    </row>
    <row r="2318" spans="1:24" x14ac:dyDescent="0.25">
      <c r="A2318" s="77"/>
      <c r="B2318" s="80"/>
      <c r="C2318" s="22"/>
      <c r="D2318" s="22"/>
      <c r="E2318" s="21"/>
      <c r="F2318" s="21"/>
      <c r="G2318" s="11"/>
      <c r="I2318" s="9"/>
      <c r="L2318" s="1"/>
      <c r="M2318" s="112"/>
      <c r="N2318" s="112"/>
      <c r="O2318" s="112"/>
      <c r="P2318" s="113"/>
      <c r="Q2318" s="112"/>
      <c r="R2318" s="114"/>
      <c r="S2318" s="113"/>
      <c r="T2318" s="112"/>
      <c r="U2318" s="114"/>
      <c r="V2318" s="113"/>
      <c r="W2318" s="112"/>
      <c r="X2318" s="113"/>
    </row>
    <row r="2319" spans="1:24" x14ac:dyDescent="0.25">
      <c r="A2319" s="77"/>
      <c r="B2319" s="80"/>
      <c r="C2319" s="22"/>
      <c r="D2319" s="22"/>
      <c r="E2319" s="21"/>
      <c r="F2319" s="21"/>
      <c r="G2319" s="11"/>
      <c r="I2319" s="9"/>
      <c r="L2319" s="1"/>
      <c r="M2319" s="112"/>
      <c r="N2319" s="112"/>
      <c r="O2319" s="112"/>
      <c r="P2319" s="113"/>
      <c r="Q2319" s="112"/>
      <c r="R2319" s="114"/>
      <c r="S2319" s="113"/>
      <c r="T2319" s="112"/>
      <c r="U2319" s="114"/>
      <c r="V2319" s="113"/>
      <c r="W2319" s="112"/>
      <c r="X2319" s="113"/>
    </row>
    <row r="2320" spans="1:24" x14ac:dyDescent="0.25">
      <c r="A2320" s="77"/>
      <c r="B2320" s="80"/>
      <c r="C2320" s="22"/>
      <c r="D2320" s="22"/>
      <c r="E2320" s="21"/>
      <c r="F2320" s="21"/>
      <c r="G2320" s="11"/>
      <c r="I2320" s="9"/>
      <c r="L2320" s="1"/>
      <c r="M2320" s="112"/>
      <c r="N2320" s="112"/>
      <c r="O2320" s="112"/>
      <c r="P2320" s="113"/>
      <c r="Q2320" s="112"/>
      <c r="R2320" s="114"/>
      <c r="S2320" s="113"/>
      <c r="T2320" s="112"/>
      <c r="U2320" s="114"/>
      <c r="V2320" s="113"/>
      <c r="W2320" s="112"/>
      <c r="X2320" s="113"/>
    </row>
    <row r="2321" spans="1:24" x14ac:dyDescent="0.25">
      <c r="A2321" s="77"/>
      <c r="B2321" s="80"/>
      <c r="C2321" s="22"/>
      <c r="D2321" s="22"/>
      <c r="E2321" s="21"/>
      <c r="F2321" s="21"/>
      <c r="G2321" s="11"/>
      <c r="I2321" s="9"/>
      <c r="L2321" s="1"/>
      <c r="M2321" s="112"/>
      <c r="N2321" s="112"/>
      <c r="O2321" s="112"/>
      <c r="P2321" s="113"/>
      <c r="Q2321" s="112"/>
      <c r="R2321" s="114"/>
      <c r="S2321" s="113"/>
      <c r="T2321" s="112"/>
      <c r="U2321" s="114"/>
      <c r="V2321" s="113"/>
      <c r="W2321" s="112"/>
      <c r="X2321" s="113"/>
    </row>
    <row r="2322" spans="1:24" x14ac:dyDescent="0.25">
      <c r="A2322" s="77"/>
      <c r="B2322" s="80"/>
      <c r="C2322" s="22"/>
      <c r="D2322" s="22"/>
      <c r="E2322" s="21"/>
      <c r="F2322" s="21"/>
      <c r="G2322" s="11"/>
      <c r="I2322" s="9"/>
      <c r="L2322" s="1"/>
      <c r="M2322" s="112"/>
      <c r="N2322" s="112"/>
      <c r="O2322" s="112"/>
      <c r="P2322" s="113"/>
      <c r="Q2322" s="112"/>
      <c r="R2322" s="114"/>
      <c r="S2322" s="113"/>
      <c r="T2322" s="112"/>
      <c r="U2322" s="114"/>
      <c r="V2322" s="113"/>
      <c r="W2322" s="112"/>
      <c r="X2322" s="113"/>
    </row>
    <row r="2323" spans="1:24" x14ac:dyDescent="0.25">
      <c r="A2323" s="77"/>
      <c r="B2323" s="80"/>
      <c r="C2323" s="22"/>
      <c r="D2323" s="22"/>
      <c r="E2323" s="21"/>
      <c r="F2323" s="21"/>
      <c r="G2323" s="11"/>
      <c r="I2323" s="9"/>
      <c r="L2323" s="1"/>
      <c r="M2323" s="112"/>
      <c r="N2323" s="112"/>
      <c r="O2323" s="112"/>
      <c r="P2323" s="113"/>
      <c r="Q2323" s="112"/>
      <c r="R2323" s="114"/>
      <c r="S2323" s="113"/>
      <c r="T2323" s="112"/>
      <c r="U2323" s="114"/>
      <c r="V2323" s="113"/>
      <c r="W2323" s="112"/>
      <c r="X2323" s="113"/>
    </row>
    <row r="2324" spans="1:24" x14ac:dyDescent="0.25">
      <c r="A2324" s="77"/>
      <c r="B2324" s="80"/>
      <c r="C2324" s="22"/>
      <c r="D2324" s="22"/>
      <c r="E2324" s="21"/>
      <c r="F2324" s="21"/>
      <c r="G2324" s="11"/>
      <c r="I2324" s="9"/>
      <c r="L2324" s="1"/>
      <c r="M2324" s="112"/>
      <c r="N2324" s="112"/>
      <c r="O2324" s="112"/>
      <c r="P2324" s="113"/>
      <c r="Q2324" s="112"/>
      <c r="R2324" s="114"/>
      <c r="S2324" s="113"/>
      <c r="T2324" s="112"/>
      <c r="U2324" s="114"/>
      <c r="V2324" s="113"/>
      <c r="W2324" s="112"/>
      <c r="X2324" s="113"/>
    </row>
    <row r="2325" spans="1:24" x14ac:dyDescent="0.25">
      <c r="A2325" s="77"/>
      <c r="B2325" s="80"/>
      <c r="C2325" s="22"/>
      <c r="D2325" s="22"/>
      <c r="E2325" s="21"/>
      <c r="F2325" s="21"/>
      <c r="G2325" s="11"/>
      <c r="I2325" s="9"/>
      <c r="L2325" s="1"/>
      <c r="M2325" s="112"/>
      <c r="N2325" s="112"/>
      <c r="O2325" s="112"/>
      <c r="P2325" s="113"/>
      <c r="Q2325" s="112"/>
      <c r="R2325" s="114"/>
      <c r="S2325" s="113"/>
      <c r="T2325" s="112"/>
      <c r="U2325" s="114"/>
      <c r="V2325" s="113"/>
      <c r="W2325" s="112"/>
      <c r="X2325" s="113"/>
    </row>
    <row r="2326" spans="1:24" x14ac:dyDescent="0.25">
      <c r="A2326" s="77"/>
      <c r="B2326" s="80"/>
      <c r="C2326" s="22"/>
      <c r="D2326" s="22"/>
      <c r="E2326" s="21"/>
      <c r="F2326" s="21"/>
      <c r="G2326" s="11"/>
      <c r="I2326" s="9"/>
      <c r="L2326" s="1"/>
      <c r="M2326" s="112"/>
      <c r="N2326" s="112"/>
      <c r="O2326" s="112"/>
      <c r="P2326" s="113"/>
      <c r="Q2326" s="112"/>
      <c r="R2326" s="114"/>
      <c r="S2326" s="113"/>
      <c r="T2326" s="112"/>
      <c r="U2326" s="114"/>
      <c r="V2326" s="113"/>
      <c r="W2326" s="112"/>
      <c r="X2326" s="113"/>
    </row>
    <row r="2327" spans="1:24" x14ac:dyDescent="0.25">
      <c r="A2327" s="77"/>
      <c r="B2327" s="80"/>
      <c r="C2327" s="22"/>
      <c r="D2327" s="22"/>
      <c r="E2327" s="21"/>
      <c r="F2327" s="21"/>
      <c r="G2327" s="11"/>
      <c r="I2327" s="9"/>
      <c r="L2327" s="1"/>
      <c r="M2327" s="112"/>
      <c r="N2327" s="112"/>
      <c r="O2327" s="112"/>
      <c r="P2327" s="113"/>
      <c r="Q2327" s="112"/>
      <c r="R2327" s="114"/>
      <c r="S2327" s="113"/>
      <c r="T2327" s="112"/>
      <c r="U2327" s="114"/>
      <c r="V2327" s="113"/>
      <c r="W2327" s="112"/>
      <c r="X2327" s="113"/>
    </row>
    <row r="2328" spans="1:24" x14ac:dyDescent="0.25">
      <c r="A2328" s="77"/>
      <c r="B2328" s="80"/>
      <c r="C2328" s="22"/>
      <c r="D2328" s="22"/>
      <c r="E2328" s="21"/>
      <c r="F2328" s="21"/>
      <c r="G2328" s="11"/>
      <c r="I2328" s="9"/>
      <c r="L2328" s="1"/>
      <c r="M2328" s="112"/>
      <c r="N2328" s="112"/>
      <c r="O2328" s="112"/>
      <c r="P2328" s="113"/>
      <c r="Q2328" s="112"/>
      <c r="R2328" s="114"/>
      <c r="S2328" s="113"/>
      <c r="T2328" s="112"/>
      <c r="U2328" s="114"/>
      <c r="V2328" s="113"/>
      <c r="W2328" s="112"/>
      <c r="X2328" s="113"/>
    </row>
    <row r="2329" spans="1:24" x14ac:dyDescent="0.25">
      <c r="A2329" s="77"/>
      <c r="B2329" s="80"/>
      <c r="C2329" s="22"/>
      <c r="D2329" s="22"/>
      <c r="E2329" s="21"/>
      <c r="F2329" s="21"/>
      <c r="G2329" s="11"/>
      <c r="I2329" s="9"/>
      <c r="L2329" s="1"/>
      <c r="M2329" s="112"/>
      <c r="N2329" s="112"/>
      <c r="O2329" s="112"/>
      <c r="P2329" s="113"/>
      <c r="Q2329" s="112"/>
      <c r="R2329" s="114"/>
      <c r="S2329" s="113"/>
      <c r="T2329" s="112"/>
      <c r="U2329" s="114"/>
      <c r="V2329" s="113"/>
      <c r="W2329" s="112"/>
      <c r="X2329" s="113"/>
    </row>
    <row r="2330" spans="1:24" x14ac:dyDescent="0.25">
      <c r="A2330" s="77"/>
      <c r="B2330" s="80"/>
      <c r="C2330" s="22"/>
      <c r="D2330" s="22"/>
      <c r="E2330" s="21"/>
      <c r="F2330" s="21"/>
      <c r="G2330" s="11"/>
      <c r="I2330" s="9"/>
      <c r="L2330" s="1"/>
      <c r="M2330" s="112"/>
      <c r="N2330" s="112"/>
      <c r="O2330" s="112"/>
      <c r="P2330" s="113"/>
      <c r="Q2330" s="112"/>
      <c r="R2330" s="114"/>
      <c r="S2330" s="113"/>
      <c r="T2330" s="112"/>
      <c r="U2330" s="114"/>
      <c r="V2330" s="113"/>
      <c r="W2330" s="112"/>
      <c r="X2330" s="113"/>
    </row>
    <row r="2331" spans="1:24" x14ac:dyDescent="0.25">
      <c r="A2331" s="77"/>
      <c r="B2331" s="80"/>
      <c r="C2331" s="22"/>
      <c r="D2331" s="22"/>
      <c r="E2331" s="21"/>
      <c r="F2331" s="21"/>
      <c r="G2331" s="11"/>
      <c r="I2331" s="9"/>
      <c r="L2331" s="1"/>
      <c r="M2331" s="112"/>
      <c r="N2331" s="112"/>
      <c r="O2331" s="112"/>
      <c r="P2331" s="113"/>
      <c r="Q2331" s="112"/>
      <c r="R2331" s="114"/>
      <c r="S2331" s="113"/>
      <c r="T2331" s="112"/>
      <c r="U2331" s="114"/>
      <c r="V2331" s="113"/>
      <c r="W2331" s="112"/>
      <c r="X2331" s="113"/>
    </row>
    <row r="2332" spans="1:24" x14ac:dyDescent="0.25">
      <c r="A2332" s="77"/>
      <c r="B2332" s="80"/>
      <c r="C2332" s="22"/>
      <c r="D2332" s="22"/>
      <c r="E2332" s="21"/>
      <c r="F2332" s="21"/>
      <c r="G2332" s="11"/>
      <c r="I2332" s="9"/>
      <c r="L2332" s="1"/>
      <c r="M2332" s="112"/>
      <c r="N2332" s="112"/>
      <c r="O2332" s="112"/>
      <c r="P2332" s="113"/>
      <c r="Q2332" s="112"/>
      <c r="R2332" s="114"/>
      <c r="S2332" s="113"/>
      <c r="T2332" s="112"/>
      <c r="U2332" s="114"/>
      <c r="V2332" s="113"/>
      <c r="W2332" s="112"/>
      <c r="X2332" s="113"/>
    </row>
    <row r="2333" spans="1:24" x14ac:dyDescent="0.25">
      <c r="A2333" s="77"/>
      <c r="B2333" s="80"/>
      <c r="C2333" s="22"/>
      <c r="D2333" s="22"/>
      <c r="E2333" s="21"/>
      <c r="F2333" s="21"/>
      <c r="G2333" s="11"/>
      <c r="I2333" s="9"/>
      <c r="L2333" s="1"/>
      <c r="M2333" s="112"/>
      <c r="N2333" s="112"/>
      <c r="O2333" s="112"/>
      <c r="P2333" s="113"/>
      <c r="Q2333" s="112"/>
      <c r="R2333" s="114"/>
      <c r="S2333" s="113"/>
      <c r="T2333" s="112"/>
      <c r="U2333" s="114"/>
      <c r="V2333" s="113"/>
      <c r="W2333" s="112"/>
      <c r="X2333" s="113"/>
    </row>
    <row r="2334" spans="1:24" x14ac:dyDescent="0.25">
      <c r="A2334" s="77"/>
      <c r="B2334" s="80"/>
      <c r="C2334" s="22"/>
      <c r="D2334" s="22"/>
      <c r="E2334" s="21"/>
      <c r="F2334" s="21"/>
      <c r="G2334" s="11"/>
      <c r="I2334" s="9"/>
      <c r="L2334" s="1"/>
      <c r="M2334" s="112"/>
      <c r="N2334" s="112"/>
      <c r="O2334" s="112"/>
      <c r="P2334" s="113"/>
      <c r="Q2334" s="112"/>
      <c r="R2334" s="114"/>
      <c r="S2334" s="113"/>
      <c r="T2334" s="112"/>
      <c r="U2334" s="114"/>
      <c r="V2334" s="113"/>
      <c r="W2334" s="112"/>
      <c r="X2334" s="113"/>
    </row>
    <row r="2335" spans="1:24" x14ac:dyDescent="0.25">
      <c r="A2335" s="77"/>
      <c r="B2335" s="80"/>
      <c r="C2335" s="22"/>
      <c r="D2335" s="22"/>
      <c r="E2335" s="21"/>
      <c r="F2335" s="21"/>
      <c r="G2335" s="11"/>
      <c r="I2335" s="9"/>
      <c r="L2335" s="1"/>
      <c r="M2335" s="112"/>
      <c r="N2335" s="112"/>
      <c r="O2335" s="112"/>
      <c r="P2335" s="113"/>
      <c r="Q2335" s="112"/>
      <c r="R2335" s="114"/>
      <c r="S2335" s="113"/>
      <c r="T2335" s="112"/>
      <c r="U2335" s="114"/>
      <c r="V2335" s="113"/>
      <c r="W2335" s="112"/>
      <c r="X2335" s="113"/>
    </row>
    <row r="2336" spans="1:24" x14ac:dyDescent="0.25">
      <c r="A2336" s="77"/>
      <c r="B2336" s="80"/>
      <c r="C2336" s="22"/>
      <c r="D2336" s="22"/>
      <c r="E2336" s="21"/>
      <c r="F2336" s="21"/>
      <c r="G2336" s="11"/>
      <c r="I2336" s="9"/>
      <c r="L2336" s="1"/>
      <c r="M2336" s="112"/>
      <c r="N2336" s="112"/>
      <c r="O2336" s="112"/>
      <c r="P2336" s="113"/>
      <c r="Q2336" s="112"/>
      <c r="R2336" s="114"/>
      <c r="S2336" s="113"/>
      <c r="T2336" s="112"/>
      <c r="U2336" s="114"/>
      <c r="V2336" s="113"/>
      <c r="W2336" s="112"/>
      <c r="X2336" s="113"/>
    </row>
    <row r="2337" spans="1:24" x14ac:dyDescent="0.25">
      <c r="A2337" s="77"/>
      <c r="B2337" s="80"/>
      <c r="C2337" s="22"/>
      <c r="D2337" s="22"/>
      <c r="E2337" s="21"/>
      <c r="F2337" s="21"/>
      <c r="G2337" s="11"/>
      <c r="I2337" s="9"/>
      <c r="L2337" s="1"/>
      <c r="M2337" s="112"/>
      <c r="N2337" s="112"/>
      <c r="O2337" s="112"/>
      <c r="P2337" s="113"/>
      <c r="Q2337" s="112"/>
      <c r="R2337" s="114"/>
      <c r="S2337" s="113"/>
      <c r="T2337" s="112"/>
      <c r="U2337" s="114"/>
      <c r="V2337" s="113"/>
      <c r="W2337" s="112"/>
      <c r="X2337" s="113"/>
    </row>
    <row r="2338" spans="1:24" x14ac:dyDescent="0.25">
      <c r="A2338" s="77"/>
      <c r="B2338" s="80"/>
      <c r="C2338" s="22"/>
      <c r="D2338" s="22"/>
      <c r="E2338" s="21"/>
      <c r="F2338" s="21"/>
      <c r="G2338" s="11"/>
      <c r="I2338" s="9"/>
      <c r="L2338" s="1"/>
      <c r="M2338" s="112"/>
      <c r="N2338" s="112"/>
      <c r="O2338" s="112"/>
      <c r="P2338" s="113"/>
      <c r="Q2338" s="112"/>
      <c r="R2338" s="114"/>
      <c r="S2338" s="113"/>
      <c r="T2338" s="112"/>
      <c r="U2338" s="114"/>
      <c r="V2338" s="113"/>
      <c r="W2338" s="112"/>
      <c r="X2338" s="113"/>
    </row>
    <row r="2339" spans="1:24" x14ac:dyDescent="0.25">
      <c r="A2339" s="77"/>
      <c r="B2339" s="80"/>
      <c r="C2339" s="22"/>
      <c r="D2339" s="22"/>
      <c r="E2339" s="21"/>
      <c r="F2339" s="21"/>
      <c r="G2339" s="11"/>
      <c r="I2339" s="9"/>
      <c r="L2339" s="1"/>
      <c r="M2339" s="112"/>
      <c r="N2339" s="112"/>
      <c r="O2339" s="112"/>
      <c r="P2339" s="113"/>
      <c r="Q2339" s="112"/>
      <c r="R2339" s="114"/>
      <c r="S2339" s="113"/>
      <c r="T2339" s="112"/>
      <c r="U2339" s="114"/>
      <c r="V2339" s="113"/>
      <c r="W2339" s="112"/>
      <c r="X2339" s="113"/>
    </row>
    <row r="2340" spans="1:24" x14ac:dyDescent="0.25">
      <c r="A2340" s="77"/>
      <c r="B2340" s="80"/>
      <c r="C2340" s="22"/>
      <c r="D2340" s="22"/>
      <c r="E2340" s="21"/>
      <c r="F2340" s="21"/>
      <c r="G2340" s="11"/>
      <c r="I2340" s="9"/>
      <c r="L2340" s="1"/>
      <c r="M2340" s="112"/>
      <c r="N2340" s="112"/>
      <c r="O2340" s="112"/>
      <c r="P2340" s="113"/>
      <c r="Q2340" s="112"/>
      <c r="R2340" s="114"/>
      <c r="S2340" s="113"/>
      <c r="T2340" s="112"/>
      <c r="U2340" s="114"/>
      <c r="V2340" s="113"/>
      <c r="W2340" s="112"/>
      <c r="X2340" s="113"/>
    </row>
    <row r="2341" spans="1:24" x14ac:dyDescent="0.25">
      <c r="A2341" s="77"/>
      <c r="B2341" s="80"/>
      <c r="C2341" s="22"/>
      <c r="D2341" s="22"/>
      <c r="E2341" s="21"/>
      <c r="F2341" s="21"/>
      <c r="G2341" s="11"/>
      <c r="I2341" s="9"/>
      <c r="L2341" s="1"/>
      <c r="M2341" s="112"/>
      <c r="N2341" s="112"/>
      <c r="O2341" s="112"/>
      <c r="P2341" s="113"/>
      <c r="Q2341" s="112"/>
      <c r="R2341" s="114"/>
      <c r="S2341" s="113"/>
      <c r="T2341" s="112"/>
      <c r="U2341" s="114"/>
      <c r="V2341" s="113"/>
      <c r="W2341" s="112"/>
      <c r="X2341" s="113"/>
    </row>
    <row r="2342" spans="1:24" x14ac:dyDescent="0.25">
      <c r="A2342" s="77"/>
      <c r="B2342" s="80"/>
      <c r="C2342" s="22"/>
      <c r="D2342" s="22"/>
      <c r="E2342" s="21"/>
      <c r="F2342" s="21"/>
      <c r="G2342" s="11"/>
      <c r="I2342" s="9"/>
      <c r="L2342" s="1"/>
      <c r="M2342" s="112"/>
      <c r="N2342" s="112"/>
      <c r="O2342" s="112"/>
      <c r="P2342" s="113"/>
      <c r="Q2342" s="112"/>
      <c r="R2342" s="114"/>
      <c r="S2342" s="113"/>
      <c r="T2342" s="112"/>
      <c r="U2342" s="114"/>
      <c r="V2342" s="113"/>
      <c r="W2342" s="112"/>
      <c r="X2342" s="113"/>
    </row>
    <row r="2343" spans="1:24" x14ac:dyDescent="0.25">
      <c r="A2343" s="77"/>
      <c r="B2343" s="80"/>
      <c r="C2343" s="22"/>
      <c r="D2343" s="22"/>
      <c r="E2343" s="21"/>
      <c r="F2343" s="21"/>
      <c r="G2343" s="11"/>
      <c r="I2343" s="9"/>
      <c r="L2343" s="1"/>
      <c r="M2343" s="112"/>
      <c r="N2343" s="112"/>
      <c r="O2343" s="112"/>
      <c r="P2343" s="113"/>
      <c r="Q2343" s="112"/>
      <c r="R2343" s="114"/>
      <c r="S2343" s="113"/>
      <c r="T2343" s="112"/>
      <c r="U2343" s="114"/>
      <c r="V2343" s="113"/>
      <c r="W2343" s="112"/>
      <c r="X2343" s="113"/>
    </row>
    <row r="2344" spans="1:24" x14ac:dyDescent="0.25">
      <c r="A2344" s="77"/>
      <c r="B2344" s="80"/>
      <c r="C2344" s="22"/>
      <c r="D2344" s="22"/>
      <c r="E2344" s="21"/>
      <c r="F2344" s="21"/>
      <c r="G2344" s="11"/>
      <c r="I2344" s="9"/>
      <c r="L2344" s="1"/>
      <c r="M2344" s="112"/>
      <c r="N2344" s="112"/>
      <c r="O2344" s="112"/>
      <c r="P2344" s="113"/>
      <c r="Q2344" s="112"/>
      <c r="R2344" s="114"/>
      <c r="S2344" s="113"/>
      <c r="T2344" s="112"/>
      <c r="U2344" s="114"/>
      <c r="V2344" s="113"/>
      <c r="W2344" s="112"/>
      <c r="X2344" s="113"/>
    </row>
    <row r="2345" spans="1:24" x14ac:dyDescent="0.25">
      <c r="A2345" s="77"/>
      <c r="B2345" s="80"/>
      <c r="C2345" s="22"/>
      <c r="D2345" s="22"/>
      <c r="E2345" s="21"/>
      <c r="F2345" s="21"/>
      <c r="G2345" s="11"/>
      <c r="I2345" s="9"/>
      <c r="L2345" s="1"/>
      <c r="M2345" s="112"/>
      <c r="N2345" s="112"/>
      <c r="O2345" s="112"/>
      <c r="P2345" s="113"/>
      <c r="Q2345" s="112"/>
      <c r="R2345" s="114"/>
      <c r="S2345" s="113"/>
      <c r="T2345" s="112"/>
      <c r="U2345" s="114"/>
      <c r="V2345" s="113"/>
      <c r="W2345" s="112"/>
      <c r="X2345" s="113"/>
    </row>
    <row r="2346" spans="1:24" x14ac:dyDescent="0.25">
      <c r="A2346" s="77"/>
      <c r="B2346" s="80"/>
      <c r="C2346" s="22"/>
      <c r="D2346" s="22"/>
      <c r="E2346" s="21"/>
      <c r="F2346" s="21"/>
      <c r="G2346" s="11"/>
      <c r="I2346" s="9"/>
      <c r="L2346" s="1"/>
      <c r="M2346" s="112"/>
      <c r="N2346" s="112"/>
      <c r="O2346" s="112"/>
      <c r="P2346" s="113"/>
      <c r="Q2346" s="112"/>
      <c r="R2346" s="114"/>
      <c r="S2346" s="113"/>
      <c r="T2346" s="112"/>
      <c r="U2346" s="114"/>
      <c r="V2346" s="113"/>
      <c r="W2346" s="112"/>
      <c r="X2346" s="113"/>
    </row>
    <row r="2347" spans="1:24" x14ac:dyDescent="0.25">
      <c r="A2347" s="77"/>
      <c r="B2347" s="80"/>
      <c r="C2347" s="22"/>
      <c r="D2347" s="22"/>
      <c r="E2347" s="21"/>
      <c r="F2347" s="21"/>
      <c r="G2347" s="11"/>
      <c r="I2347" s="9"/>
      <c r="L2347" s="1"/>
      <c r="M2347" s="112"/>
      <c r="N2347" s="112"/>
      <c r="O2347" s="112"/>
      <c r="P2347" s="113"/>
      <c r="Q2347" s="112"/>
      <c r="R2347" s="114"/>
      <c r="S2347" s="113"/>
      <c r="T2347" s="112"/>
      <c r="U2347" s="114"/>
      <c r="V2347" s="113"/>
      <c r="W2347" s="112"/>
      <c r="X2347" s="113"/>
    </row>
    <row r="2348" spans="1:24" x14ac:dyDescent="0.25">
      <c r="A2348" s="77"/>
      <c r="B2348" s="80"/>
      <c r="C2348" s="22"/>
      <c r="D2348" s="22"/>
      <c r="E2348" s="21"/>
      <c r="F2348" s="21"/>
      <c r="G2348" s="11"/>
      <c r="I2348" s="9"/>
      <c r="L2348" s="1"/>
      <c r="M2348" s="112"/>
      <c r="N2348" s="112"/>
      <c r="O2348" s="112"/>
      <c r="P2348" s="113"/>
      <c r="Q2348" s="112"/>
      <c r="R2348" s="114"/>
      <c r="S2348" s="113"/>
      <c r="T2348" s="112"/>
      <c r="U2348" s="114"/>
      <c r="V2348" s="113"/>
      <c r="W2348" s="112"/>
      <c r="X2348" s="113"/>
    </row>
    <row r="2349" spans="1:24" x14ac:dyDescent="0.25">
      <c r="A2349" s="77"/>
      <c r="B2349" s="80"/>
      <c r="C2349" s="22"/>
      <c r="D2349" s="22"/>
      <c r="E2349" s="21"/>
      <c r="F2349" s="21"/>
      <c r="G2349" s="11"/>
      <c r="I2349" s="9"/>
      <c r="L2349" s="1"/>
      <c r="M2349" s="112"/>
      <c r="N2349" s="112"/>
      <c r="O2349" s="112"/>
      <c r="P2349" s="113"/>
      <c r="Q2349" s="112"/>
      <c r="R2349" s="114"/>
      <c r="S2349" s="113"/>
      <c r="T2349" s="112"/>
      <c r="U2349" s="114"/>
      <c r="V2349" s="113"/>
      <c r="W2349" s="112"/>
      <c r="X2349" s="113"/>
    </row>
    <row r="2350" spans="1:24" x14ac:dyDescent="0.25">
      <c r="A2350" s="77"/>
      <c r="B2350" s="80"/>
      <c r="C2350" s="22"/>
      <c r="D2350" s="22"/>
      <c r="E2350" s="21"/>
      <c r="F2350" s="21"/>
      <c r="G2350" s="11"/>
      <c r="I2350" s="9"/>
      <c r="L2350" s="1"/>
      <c r="M2350" s="112"/>
      <c r="N2350" s="112"/>
      <c r="O2350" s="112"/>
      <c r="P2350" s="113"/>
      <c r="Q2350" s="112"/>
      <c r="R2350" s="114"/>
      <c r="S2350" s="113"/>
      <c r="T2350" s="112"/>
      <c r="U2350" s="114"/>
      <c r="V2350" s="113"/>
      <c r="W2350" s="112"/>
      <c r="X2350" s="113"/>
    </row>
    <row r="2351" spans="1:24" x14ac:dyDescent="0.25">
      <c r="A2351" s="77"/>
      <c r="B2351" s="80"/>
      <c r="C2351" s="22"/>
      <c r="D2351" s="22"/>
      <c r="E2351" s="21"/>
      <c r="F2351" s="21"/>
      <c r="G2351" s="11"/>
      <c r="I2351" s="9"/>
      <c r="L2351" s="1"/>
      <c r="M2351" s="112"/>
      <c r="N2351" s="112"/>
      <c r="O2351" s="112"/>
      <c r="P2351" s="113"/>
      <c r="Q2351" s="112"/>
      <c r="R2351" s="114"/>
      <c r="S2351" s="113"/>
      <c r="T2351" s="112"/>
      <c r="U2351" s="114"/>
      <c r="V2351" s="113"/>
      <c r="W2351" s="112"/>
      <c r="X2351" s="113"/>
    </row>
    <row r="2352" spans="1:24" x14ac:dyDescent="0.25">
      <c r="A2352" s="77"/>
      <c r="B2352" s="80"/>
      <c r="C2352" s="22"/>
      <c r="D2352" s="22"/>
      <c r="E2352" s="21"/>
      <c r="F2352" s="21"/>
      <c r="G2352" s="11"/>
      <c r="I2352" s="9"/>
      <c r="L2352" s="1"/>
      <c r="M2352" s="112"/>
      <c r="N2352" s="112"/>
      <c r="O2352" s="112"/>
      <c r="P2352" s="113"/>
      <c r="Q2352" s="112"/>
      <c r="R2352" s="114"/>
      <c r="S2352" s="113"/>
      <c r="T2352" s="112"/>
      <c r="U2352" s="114"/>
      <c r="V2352" s="113"/>
      <c r="W2352" s="112"/>
      <c r="X2352" s="113"/>
    </row>
    <row r="2353" spans="1:24" x14ac:dyDescent="0.25">
      <c r="A2353" s="77"/>
      <c r="B2353" s="80"/>
      <c r="C2353" s="22"/>
      <c r="D2353" s="22"/>
      <c r="E2353" s="21"/>
      <c r="F2353" s="21"/>
      <c r="G2353" s="11"/>
      <c r="I2353" s="9"/>
      <c r="L2353" s="1"/>
      <c r="M2353" s="112"/>
      <c r="N2353" s="112"/>
      <c r="O2353" s="112"/>
      <c r="P2353" s="113"/>
      <c r="Q2353" s="112"/>
      <c r="R2353" s="114"/>
      <c r="S2353" s="113"/>
      <c r="T2353" s="112"/>
      <c r="U2353" s="114"/>
      <c r="V2353" s="113"/>
      <c r="W2353" s="112"/>
      <c r="X2353" s="113"/>
    </row>
    <row r="2354" spans="1:24" x14ac:dyDescent="0.25">
      <c r="A2354" s="77"/>
      <c r="B2354" s="80"/>
      <c r="C2354" s="22"/>
      <c r="D2354" s="22"/>
      <c r="E2354" s="21"/>
      <c r="F2354" s="21"/>
      <c r="G2354" s="11"/>
      <c r="I2354" s="9"/>
      <c r="L2354" s="1"/>
      <c r="M2354" s="112"/>
      <c r="N2354" s="112"/>
      <c r="O2354" s="112"/>
      <c r="P2354" s="113"/>
      <c r="Q2354" s="112"/>
      <c r="R2354" s="114"/>
      <c r="S2354" s="113"/>
      <c r="T2354" s="112"/>
      <c r="U2354" s="114"/>
      <c r="V2354" s="113"/>
      <c r="W2354" s="112"/>
      <c r="X2354" s="113"/>
    </row>
    <row r="2355" spans="1:24" x14ac:dyDescent="0.25">
      <c r="A2355" s="77"/>
      <c r="B2355" s="80"/>
      <c r="C2355" s="22"/>
      <c r="D2355" s="22"/>
      <c r="E2355" s="21"/>
      <c r="F2355" s="21"/>
      <c r="G2355" s="11"/>
      <c r="I2355" s="9"/>
      <c r="L2355" s="1"/>
      <c r="M2355" s="112"/>
      <c r="N2355" s="112"/>
      <c r="O2355" s="112"/>
      <c r="P2355" s="113"/>
      <c r="Q2355" s="112"/>
      <c r="R2355" s="114"/>
      <c r="S2355" s="113"/>
      <c r="T2355" s="112"/>
      <c r="U2355" s="114"/>
      <c r="V2355" s="113"/>
      <c r="W2355" s="112"/>
      <c r="X2355" s="113"/>
    </row>
    <row r="2356" spans="1:24" x14ac:dyDescent="0.25">
      <c r="A2356" s="77"/>
      <c r="B2356" s="80"/>
      <c r="C2356" s="22"/>
      <c r="D2356" s="22"/>
      <c r="E2356" s="21"/>
      <c r="F2356" s="21"/>
      <c r="G2356" s="11"/>
      <c r="I2356" s="9"/>
      <c r="L2356" s="1"/>
      <c r="M2356" s="112"/>
      <c r="N2356" s="112"/>
      <c r="O2356" s="112"/>
      <c r="P2356" s="113"/>
      <c r="Q2356" s="112"/>
      <c r="R2356" s="114"/>
      <c r="S2356" s="113"/>
      <c r="T2356" s="112"/>
      <c r="U2356" s="114"/>
      <c r="V2356" s="113"/>
      <c r="W2356" s="112"/>
      <c r="X2356" s="113"/>
    </row>
    <row r="2357" spans="1:24" x14ac:dyDescent="0.25">
      <c r="A2357" s="77"/>
      <c r="B2357" s="80"/>
      <c r="C2357" s="22"/>
      <c r="D2357" s="22"/>
      <c r="E2357" s="21"/>
      <c r="F2357" s="21"/>
      <c r="G2357" s="11"/>
      <c r="I2357" s="9"/>
      <c r="L2357" s="1"/>
      <c r="M2357" s="112"/>
      <c r="N2357" s="112"/>
      <c r="O2357" s="112"/>
      <c r="P2357" s="113"/>
      <c r="Q2357" s="112"/>
      <c r="R2357" s="114"/>
      <c r="S2357" s="113"/>
      <c r="T2357" s="112"/>
      <c r="U2357" s="114"/>
      <c r="V2357" s="113"/>
      <c r="W2357" s="112"/>
      <c r="X2357" s="113"/>
    </row>
    <row r="2358" spans="1:24" x14ac:dyDescent="0.25">
      <c r="A2358" s="77"/>
      <c r="B2358" s="80"/>
      <c r="C2358" s="22"/>
      <c r="D2358" s="22"/>
      <c r="E2358" s="21"/>
      <c r="F2358" s="21"/>
      <c r="G2358" s="11"/>
      <c r="I2358" s="9"/>
      <c r="L2358" s="1"/>
      <c r="M2358" s="112"/>
      <c r="N2358" s="112"/>
      <c r="O2358" s="112"/>
      <c r="P2358" s="113"/>
      <c r="Q2358" s="112"/>
      <c r="R2358" s="114"/>
      <c r="S2358" s="113"/>
      <c r="T2358" s="112"/>
      <c r="U2358" s="114"/>
      <c r="V2358" s="113"/>
      <c r="W2358" s="112"/>
      <c r="X2358" s="113"/>
    </row>
    <row r="2359" spans="1:24" x14ac:dyDescent="0.25">
      <c r="A2359" s="77"/>
      <c r="B2359" s="80"/>
      <c r="C2359" s="22"/>
      <c r="D2359" s="22"/>
      <c r="E2359" s="21"/>
      <c r="F2359" s="21"/>
      <c r="G2359" s="11"/>
      <c r="I2359" s="9"/>
      <c r="L2359" s="1"/>
      <c r="M2359" s="112"/>
      <c r="N2359" s="112"/>
      <c r="O2359" s="112"/>
      <c r="P2359" s="113"/>
      <c r="Q2359" s="112"/>
      <c r="R2359" s="114"/>
      <c r="S2359" s="113"/>
      <c r="T2359" s="112"/>
      <c r="U2359" s="114"/>
      <c r="V2359" s="113"/>
      <c r="W2359" s="112"/>
      <c r="X2359" s="113"/>
    </row>
    <row r="2360" spans="1:24" x14ac:dyDescent="0.25">
      <c r="A2360" s="77"/>
      <c r="B2360" s="80"/>
      <c r="C2360" s="22"/>
      <c r="D2360" s="22"/>
      <c r="E2360" s="21"/>
      <c r="F2360" s="21"/>
      <c r="G2360" s="11"/>
      <c r="I2360" s="9"/>
      <c r="L2360" s="1"/>
      <c r="M2360" s="112"/>
      <c r="N2360" s="112"/>
      <c r="O2360" s="112"/>
      <c r="P2360" s="113"/>
      <c r="Q2360" s="112"/>
      <c r="R2360" s="114"/>
      <c r="S2360" s="113"/>
      <c r="T2360" s="112"/>
      <c r="U2360" s="114"/>
      <c r="V2360" s="113"/>
      <c r="W2360" s="112"/>
      <c r="X2360" s="113"/>
    </row>
    <row r="2361" spans="1:24" x14ac:dyDescent="0.25">
      <c r="A2361" s="77"/>
      <c r="B2361" s="80"/>
      <c r="C2361" s="22"/>
      <c r="D2361" s="22"/>
      <c r="E2361" s="21"/>
      <c r="F2361" s="21"/>
      <c r="G2361" s="11"/>
      <c r="I2361" s="9"/>
      <c r="L2361" s="1"/>
      <c r="M2361" s="112"/>
      <c r="N2361" s="112"/>
      <c r="O2361" s="112"/>
      <c r="P2361" s="113"/>
      <c r="Q2361" s="112"/>
      <c r="R2361" s="114"/>
      <c r="S2361" s="113"/>
      <c r="T2361" s="112"/>
      <c r="U2361" s="114"/>
      <c r="V2361" s="113"/>
      <c r="W2361" s="112"/>
      <c r="X2361" s="113"/>
    </row>
    <row r="2362" spans="1:24" x14ac:dyDescent="0.25">
      <c r="A2362" s="77"/>
      <c r="B2362" s="80"/>
      <c r="C2362" s="22"/>
      <c r="D2362" s="22"/>
      <c r="E2362" s="21"/>
      <c r="F2362" s="21"/>
      <c r="G2362" s="11"/>
      <c r="I2362" s="9"/>
      <c r="L2362" s="1"/>
      <c r="M2362" s="112"/>
      <c r="N2362" s="112"/>
      <c r="O2362" s="112"/>
      <c r="P2362" s="113"/>
      <c r="Q2362" s="112"/>
      <c r="R2362" s="114"/>
      <c r="S2362" s="113"/>
      <c r="T2362" s="112"/>
      <c r="U2362" s="114"/>
      <c r="V2362" s="113"/>
      <c r="W2362" s="112"/>
      <c r="X2362" s="113"/>
    </row>
    <row r="2363" spans="1:24" x14ac:dyDescent="0.25">
      <c r="A2363" s="77"/>
      <c r="B2363" s="80"/>
      <c r="C2363" s="22"/>
      <c r="D2363" s="22"/>
      <c r="E2363" s="21"/>
      <c r="F2363" s="21"/>
      <c r="G2363" s="11"/>
      <c r="I2363" s="9"/>
      <c r="L2363" s="1"/>
      <c r="M2363" s="112"/>
      <c r="N2363" s="112"/>
      <c r="O2363" s="112"/>
      <c r="P2363" s="113"/>
      <c r="Q2363" s="112"/>
      <c r="R2363" s="114"/>
      <c r="S2363" s="113"/>
      <c r="T2363" s="112"/>
      <c r="U2363" s="114"/>
      <c r="V2363" s="113"/>
      <c r="W2363" s="112"/>
      <c r="X2363" s="113"/>
    </row>
    <row r="2364" spans="1:24" x14ac:dyDescent="0.25">
      <c r="A2364" s="77"/>
      <c r="B2364" s="80"/>
      <c r="C2364" s="22"/>
      <c r="D2364" s="22"/>
      <c r="E2364" s="21"/>
      <c r="F2364" s="21"/>
      <c r="G2364" s="11"/>
      <c r="I2364" s="9"/>
      <c r="L2364" s="1"/>
      <c r="M2364" s="112"/>
      <c r="N2364" s="112"/>
      <c r="O2364" s="112"/>
      <c r="P2364" s="113"/>
      <c r="Q2364" s="112"/>
      <c r="R2364" s="114"/>
      <c r="S2364" s="113"/>
      <c r="T2364" s="112"/>
      <c r="U2364" s="114"/>
      <c r="V2364" s="113"/>
      <c r="W2364" s="112"/>
      <c r="X2364" s="113"/>
    </row>
    <row r="2365" spans="1:24" x14ac:dyDescent="0.25">
      <c r="A2365" s="77"/>
      <c r="B2365" s="80"/>
      <c r="C2365" s="22"/>
      <c r="D2365" s="22"/>
      <c r="E2365" s="21"/>
      <c r="F2365" s="21"/>
      <c r="G2365" s="11"/>
      <c r="I2365" s="9"/>
      <c r="L2365" s="1"/>
      <c r="M2365" s="112"/>
      <c r="N2365" s="112"/>
      <c r="O2365" s="112"/>
      <c r="P2365" s="113"/>
      <c r="Q2365" s="112"/>
      <c r="R2365" s="114"/>
      <c r="S2365" s="113"/>
      <c r="T2365" s="112"/>
      <c r="U2365" s="114"/>
      <c r="V2365" s="113"/>
      <c r="W2365" s="112"/>
      <c r="X2365" s="113"/>
    </row>
    <row r="2366" spans="1:24" x14ac:dyDescent="0.25">
      <c r="A2366" s="77"/>
      <c r="B2366" s="80"/>
      <c r="C2366" s="22"/>
      <c r="D2366" s="22"/>
      <c r="E2366" s="21"/>
      <c r="F2366" s="21"/>
      <c r="G2366" s="11"/>
      <c r="I2366" s="9"/>
      <c r="L2366" s="1"/>
      <c r="M2366" s="112"/>
      <c r="N2366" s="112"/>
      <c r="O2366" s="112"/>
      <c r="P2366" s="113"/>
      <c r="Q2366" s="112"/>
      <c r="R2366" s="114"/>
      <c r="S2366" s="113"/>
      <c r="T2366" s="112"/>
      <c r="U2366" s="114"/>
      <c r="V2366" s="113"/>
      <c r="W2366" s="112"/>
      <c r="X2366" s="113"/>
    </row>
    <row r="2367" spans="1:24" x14ac:dyDescent="0.25">
      <c r="A2367" s="77"/>
      <c r="B2367" s="80"/>
      <c r="C2367" s="22"/>
      <c r="D2367" s="22"/>
      <c r="E2367" s="21"/>
      <c r="F2367" s="21"/>
      <c r="G2367" s="11"/>
      <c r="I2367" s="9"/>
      <c r="L2367" s="1"/>
      <c r="M2367" s="112"/>
      <c r="N2367" s="112"/>
      <c r="O2367" s="112"/>
      <c r="P2367" s="113"/>
      <c r="Q2367" s="112"/>
      <c r="R2367" s="114"/>
      <c r="S2367" s="113"/>
      <c r="T2367" s="112"/>
      <c r="U2367" s="114"/>
      <c r="V2367" s="113"/>
      <c r="W2367" s="112"/>
      <c r="X2367" s="113"/>
    </row>
    <row r="2368" spans="1:24" x14ac:dyDescent="0.25">
      <c r="A2368" s="77"/>
      <c r="B2368" s="80"/>
      <c r="C2368" s="22"/>
      <c r="D2368" s="22"/>
      <c r="E2368" s="21"/>
      <c r="F2368" s="21"/>
      <c r="G2368" s="11"/>
      <c r="I2368" s="9"/>
      <c r="L2368" s="1"/>
      <c r="M2368" s="112"/>
      <c r="N2368" s="112"/>
      <c r="O2368" s="112"/>
      <c r="P2368" s="113"/>
      <c r="Q2368" s="112"/>
      <c r="R2368" s="114"/>
      <c r="S2368" s="113"/>
      <c r="T2368" s="112"/>
      <c r="U2368" s="114"/>
      <c r="V2368" s="113"/>
      <c r="W2368" s="112"/>
      <c r="X2368" s="113"/>
    </row>
    <row r="2369" spans="1:24" x14ac:dyDescent="0.25">
      <c r="A2369" s="77"/>
      <c r="B2369" s="80"/>
      <c r="C2369" s="22"/>
      <c r="D2369" s="22"/>
      <c r="E2369" s="21"/>
      <c r="F2369" s="21"/>
      <c r="G2369" s="11"/>
      <c r="I2369" s="9"/>
      <c r="L2369" s="1"/>
      <c r="M2369" s="112"/>
      <c r="N2369" s="112"/>
      <c r="O2369" s="112"/>
      <c r="P2369" s="113"/>
      <c r="Q2369" s="112"/>
      <c r="R2369" s="114"/>
      <c r="S2369" s="113"/>
      <c r="T2369" s="112"/>
      <c r="U2369" s="114"/>
      <c r="V2369" s="113"/>
      <c r="W2369" s="112"/>
      <c r="X2369" s="113"/>
    </row>
    <row r="2370" spans="1:24" x14ac:dyDescent="0.25">
      <c r="A2370" s="77"/>
      <c r="B2370" s="80"/>
      <c r="C2370" s="22"/>
      <c r="D2370" s="22"/>
      <c r="E2370" s="21"/>
      <c r="F2370" s="21"/>
      <c r="G2370" s="11"/>
      <c r="I2370" s="9"/>
      <c r="L2370" s="1"/>
      <c r="M2370" s="112"/>
      <c r="N2370" s="112"/>
      <c r="O2370" s="112"/>
      <c r="P2370" s="113"/>
      <c r="Q2370" s="112"/>
      <c r="R2370" s="114"/>
      <c r="S2370" s="113"/>
      <c r="T2370" s="112"/>
      <c r="U2370" s="114"/>
      <c r="V2370" s="113"/>
      <c r="W2370" s="112"/>
      <c r="X2370" s="113"/>
    </row>
    <row r="2371" spans="1:24" x14ac:dyDescent="0.25">
      <c r="A2371" s="77"/>
      <c r="B2371" s="80"/>
      <c r="C2371" s="22"/>
      <c r="D2371" s="22"/>
      <c r="E2371" s="21"/>
      <c r="F2371" s="21"/>
      <c r="G2371" s="11"/>
      <c r="I2371" s="9"/>
      <c r="L2371" s="1"/>
      <c r="M2371" s="112"/>
      <c r="N2371" s="112"/>
      <c r="O2371" s="112"/>
      <c r="P2371" s="113"/>
      <c r="Q2371" s="112"/>
      <c r="R2371" s="114"/>
      <c r="S2371" s="113"/>
      <c r="T2371" s="112"/>
      <c r="U2371" s="114"/>
      <c r="V2371" s="113"/>
      <c r="W2371" s="112"/>
      <c r="X2371" s="113"/>
    </row>
    <row r="2372" spans="1:24" x14ac:dyDescent="0.25">
      <c r="A2372" s="77"/>
      <c r="B2372" s="80"/>
      <c r="C2372" s="22"/>
      <c r="D2372" s="22"/>
      <c r="E2372" s="21"/>
      <c r="F2372" s="21"/>
      <c r="G2372" s="11"/>
      <c r="I2372" s="9"/>
      <c r="L2372" s="1"/>
      <c r="M2372" s="112"/>
      <c r="N2372" s="112"/>
      <c r="O2372" s="112"/>
      <c r="P2372" s="113"/>
      <c r="Q2372" s="112"/>
      <c r="R2372" s="114"/>
      <c r="S2372" s="113"/>
      <c r="T2372" s="112"/>
      <c r="U2372" s="114"/>
      <c r="V2372" s="113"/>
      <c r="W2372" s="112"/>
      <c r="X2372" s="113"/>
    </row>
    <row r="2373" spans="1:24" x14ac:dyDescent="0.25">
      <c r="A2373" s="77"/>
      <c r="B2373" s="80"/>
      <c r="C2373" s="22"/>
      <c r="D2373" s="22"/>
      <c r="E2373" s="21"/>
      <c r="F2373" s="21"/>
      <c r="G2373" s="11"/>
      <c r="I2373" s="9"/>
      <c r="L2373" s="1"/>
      <c r="M2373" s="112"/>
      <c r="N2373" s="112"/>
      <c r="O2373" s="112"/>
      <c r="P2373" s="113"/>
      <c r="Q2373" s="112"/>
      <c r="R2373" s="114"/>
      <c r="S2373" s="113"/>
      <c r="T2373" s="112"/>
      <c r="U2373" s="114"/>
      <c r="V2373" s="113"/>
      <c r="W2373" s="112"/>
      <c r="X2373" s="113"/>
    </row>
    <row r="2374" spans="1:24" x14ac:dyDescent="0.25">
      <c r="A2374" s="77"/>
      <c r="B2374" s="80"/>
      <c r="C2374" s="22"/>
      <c r="D2374" s="22"/>
      <c r="E2374" s="21"/>
      <c r="F2374" s="21"/>
      <c r="G2374" s="11"/>
      <c r="I2374" s="9"/>
      <c r="L2374" s="1"/>
      <c r="M2374" s="112"/>
      <c r="N2374" s="112"/>
      <c r="O2374" s="112"/>
      <c r="P2374" s="113"/>
      <c r="Q2374" s="112"/>
      <c r="R2374" s="114"/>
      <c r="S2374" s="113"/>
      <c r="T2374" s="112"/>
      <c r="U2374" s="114"/>
      <c r="V2374" s="113"/>
      <c r="W2374" s="112"/>
      <c r="X2374" s="113"/>
    </row>
    <row r="2375" spans="1:24" x14ac:dyDescent="0.25">
      <c r="A2375" s="77"/>
      <c r="B2375" s="80"/>
      <c r="C2375" s="22"/>
      <c r="D2375" s="22"/>
      <c r="E2375" s="21"/>
      <c r="F2375" s="21"/>
      <c r="G2375" s="11"/>
      <c r="I2375" s="9"/>
      <c r="L2375" s="1"/>
      <c r="M2375" s="112"/>
      <c r="N2375" s="112"/>
      <c r="O2375" s="112"/>
      <c r="P2375" s="113"/>
      <c r="Q2375" s="112"/>
      <c r="R2375" s="114"/>
      <c r="S2375" s="113"/>
      <c r="T2375" s="112"/>
      <c r="U2375" s="114"/>
      <c r="V2375" s="113"/>
      <c r="W2375" s="112"/>
      <c r="X2375" s="113"/>
    </row>
    <row r="2376" spans="1:24" x14ac:dyDescent="0.25">
      <c r="A2376" s="77"/>
      <c r="B2376" s="80"/>
      <c r="C2376" s="22"/>
      <c r="D2376" s="22"/>
      <c r="E2376" s="21"/>
      <c r="F2376" s="21"/>
      <c r="G2376" s="11"/>
      <c r="I2376" s="9"/>
      <c r="L2376" s="1"/>
      <c r="M2376" s="112"/>
      <c r="N2376" s="112"/>
      <c r="O2376" s="112"/>
      <c r="P2376" s="113"/>
      <c r="Q2376" s="112"/>
      <c r="R2376" s="114"/>
      <c r="S2376" s="113"/>
      <c r="T2376" s="112"/>
      <c r="U2376" s="114"/>
      <c r="V2376" s="113"/>
      <c r="W2376" s="112"/>
      <c r="X2376" s="113"/>
    </row>
    <row r="2377" spans="1:24" x14ac:dyDescent="0.25">
      <c r="A2377" s="77"/>
      <c r="B2377" s="80"/>
      <c r="C2377" s="22"/>
      <c r="D2377" s="22"/>
      <c r="E2377" s="21"/>
      <c r="F2377" s="21"/>
      <c r="G2377" s="11"/>
      <c r="I2377" s="9"/>
      <c r="L2377" s="1"/>
      <c r="M2377" s="112"/>
      <c r="N2377" s="112"/>
      <c r="O2377" s="112"/>
      <c r="P2377" s="113"/>
      <c r="Q2377" s="112"/>
      <c r="R2377" s="114"/>
      <c r="S2377" s="113"/>
      <c r="T2377" s="112"/>
      <c r="U2377" s="114"/>
      <c r="V2377" s="113"/>
      <c r="W2377" s="112"/>
      <c r="X2377" s="113"/>
    </row>
    <row r="2378" spans="1:24" x14ac:dyDescent="0.25">
      <c r="A2378" s="77"/>
      <c r="B2378" s="80"/>
      <c r="C2378" s="22"/>
      <c r="D2378" s="22"/>
      <c r="E2378" s="21"/>
      <c r="F2378" s="21"/>
      <c r="G2378" s="11"/>
      <c r="I2378" s="9"/>
      <c r="L2378" s="1"/>
      <c r="M2378" s="112"/>
      <c r="N2378" s="112"/>
      <c r="O2378" s="112"/>
      <c r="P2378" s="113"/>
      <c r="Q2378" s="112"/>
      <c r="R2378" s="114"/>
      <c r="S2378" s="113"/>
      <c r="T2378" s="112"/>
      <c r="U2378" s="114"/>
      <c r="V2378" s="113"/>
      <c r="W2378" s="112"/>
      <c r="X2378" s="113"/>
    </row>
    <row r="2379" spans="1:24" x14ac:dyDescent="0.25">
      <c r="A2379" s="77"/>
      <c r="B2379" s="80"/>
      <c r="C2379" s="22"/>
      <c r="D2379" s="22"/>
      <c r="E2379" s="21"/>
      <c r="F2379" s="21"/>
      <c r="G2379" s="11"/>
      <c r="I2379" s="9"/>
      <c r="L2379" s="1"/>
      <c r="M2379" s="112"/>
      <c r="N2379" s="112"/>
      <c r="O2379" s="112"/>
      <c r="P2379" s="113"/>
      <c r="Q2379" s="112"/>
      <c r="R2379" s="114"/>
      <c r="S2379" s="113"/>
      <c r="T2379" s="112"/>
      <c r="U2379" s="114"/>
      <c r="V2379" s="113"/>
      <c r="W2379" s="112"/>
      <c r="X2379" s="113"/>
    </row>
    <row r="2380" spans="1:24" x14ac:dyDescent="0.25">
      <c r="A2380" s="77"/>
      <c r="B2380" s="80"/>
      <c r="C2380" s="22"/>
      <c r="D2380" s="22"/>
      <c r="E2380" s="21"/>
      <c r="F2380" s="21"/>
      <c r="G2380" s="11"/>
      <c r="I2380" s="9"/>
      <c r="L2380" s="1"/>
      <c r="M2380" s="112"/>
      <c r="N2380" s="112"/>
      <c r="O2380" s="112"/>
      <c r="P2380" s="113"/>
      <c r="Q2380" s="112"/>
      <c r="R2380" s="114"/>
      <c r="S2380" s="113"/>
      <c r="T2380" s="112"/>
      <c r="U2380" s="114"/>
      <c r="V2380" s="113"/>
      <c r="W2380" s="112"/>
      <c r="X2380" s="113"/>
    </row>
    <row r="2381" spans="1:24" x14ac:dyDescent="0.25">
      <c r="A2381" s="77"/>
      <c r="B2381" s="80"/>
      <c r="C2381" s="22"/>
      <c r="D2381" s="22"/>
      <c r="E2381" s="21"/>
      <c r="F2381" s="21"/>
      <c r="G2381" s="11"/>
      <c r="I2381" s="9"/>
      <c r="L2381" s="1"/>
      <c r="M2381" s="112"/>
      <c r="N2381" s="112"/>
      <c r="O2381" s="112"/>
      <c r="P2381" s="113"/>
      <c r="Q2381" s="112"/>
      <c r="R2381" s="114"/>
      <c r="S2381" s="113"/>
      <c r="T2381" s="112"/>
      <c r="U2381" s="114"/>
      <c r="V2381" s="113"/>
      <c r="W2381" s="112"/>
      <c r="X2381" s="113"/>
    </row>
    <row r="2382" spans="1:24" x14ac:dyDescent="0.25">
      <c r="A2382" s="77"/>
      <c r="B2382" s="80"/>
      <c r="C2382" s="22"/>
      <c r="D2382" s="22"/>
      <c r="E2382" s="21"/>
      <c r="F2382" s="21"/>
      <c r="G2382" s="11"/>
      <c r="I2382" s="9"/>
      <c r="L2382" s="1"/>
      <c r="M2382" s="112"/>
      <c r="N2382" s="112"/>
      <c r="O2382" s="112"/>
      <c r="P2382" s="113"/>
      <c r="Q2382" s="112"/>
      <c r="R2382" s="114"/>
      <c r="S2382" s="113"/>
      <c r="T2382" s="112"/>
      <c r="U2382" s="114"/>
      <c r="V2382" s="113"/>
      <c r="W2382" s="112"/>
      <c r="X2382" s="113"/>
    </row>
    <row r="2383" spans="1:24" x14ac:dyDescent="0.25">
      <c r="A2383" s="77"/>
      <c r="B2383" s="80"/>
      <c r="C2383" s="22"/>
      <c r="D2383" s="22"/>
      <c r="E2383" s="21"/>
      <c r="F2383" s="21"/>
      <c r="G2383" s="11"/>
      <c r="I2383" s="9"/>
      <c r="L2383" s="1"/>
      <c r="M2383" s="112"/>
      <c r="N2383" s="112"/>
      <c r="O2383" s="112"/>
      <c r="P2383" s="113"/>
      <c r="Q2383" s="112"/>
      <c r="R2383" s="114"/>
      <c r="S2383" s="113"/>
      <c r="T2383" s="112"/>
      <c r="U2383" s="114"/>
      <c r="V2383" s="113"/>
      <c r="W2383" s="112"/>
      <c r="X2383" s="113"/>
    </row>
    <row r="2384" spans="1:24" x14ac:dyDescent="0.25">
      <c r="A2384" s="77"/>
      <c r="B2384" s="80"/>
      <c r="C2384" s="22"/>
      <c r="D2384" s="22"/>
      <c r="E2384" s="21"/>
      <c r="F2384" s="21"/>
      <c r="G2384" s="11"/>
      <c r="I2384" s="9"/>
      <c r="L2384" s="1"/>
      <c r="M2384" s="112"/>
      <c r="N2384" s="112"/>
      <c r="O2384" s="112"/>
      <c r="P2384" s="113"/>
      <c r="Q2384" s="112"/>
      <c r="R2384" s="114"/>
      <c r="S2384" s="113"/>
      <c r="T2384" s="112"/>
      <c r="U2384" s="114"/>
      <c r="V2384" s="113"/>
      <c r="W2384" s="112"/>
      <c r="X2384" s="113"/>
    </row>
    <row r="2385" spans="1:24" x14ac:dyDescent="0.25">
      <c r="A2385" s="77"/>
      <c r="B2385" s="80"/>
      <c r="C2385" s="22"/>
      <c r="D2385" s="22"/>
      <c r="E2385" s="21"/>
      <c r="F2385" s="21"/>
      <c r="G2385" s="11"/>
      <c r="I2385" s="9"/>
      <c r="L2385" s="1"/>
      <c r="M2385" s="112"/>
      <c r="N2385" s="112"/>
      <c r="O2385" s="112"/>
      <c r="P2385" s="113"/>
      <c r="Q2385" s="112"/>
      <c r="R2385" s="114"/>
      <c r="S2385" s="113"/>
      <c r="T2385" s="112"/>
      <c r="U2385" s="114"/>
      <c r="V2385" s="113"/>
      <c r="W2385" s="112"/>
      <c r="X2385" s="113"/>
    </row>
    <row r="2386" spans="1:24" x14ac:dyDescent="0.25">
      <c r="A2386" s="77"/>
      <c r="B2386" s="80"/>
      <c r="C2386" s="22"/>
      <c r="D2386" s="22"/>
      <c r="E2386" s="21"/>
      <c r="F2386" s="21"/>
      <c r="G2386" s="11"/>
      <c r="I2386" s="9"/>
      <c r="L2386" s="1"/>
      <c r="M2386" s="112"/>
      <c r="N2386" s="112"/>
      <c r="O2386" s="112"/>
      <c r="P2386" s="113"/>
      <c r="Q2386" s="112"/>
      <c r="R2386" s="114"/>
      <c r="S2386" s="113"/>
      <c r="T2386" s="112"/>
      <c r="U2386" s="114"/>
      <c r="V2386" s="113"/>
      <c r="W2386" s="112"/>
      <c r="X2386" s="113"/>
    </row>
    <row r="2387" spans="1:24" x14ac:dyDescent="0.25">
      <c r="A2387" s="77"/>
      <c r="B2387" s="80"/>
      <c r="C2387" s="22"/>
      <c r="D2387" s="22"/>
      <c r="E2387" s="21"/>
      <c r="F2387" s="21"/>
      <c r="G2387" s="11"/>
      <c r="I2387" s="9"/>
      <c r="L2387" s="1"/>
      <c r="M2387" s="112"/>
      <c r="N2387" s="112"/>
      <c r="O2387" s="112"/>
      <c r="P2387" s="113"/>
      <c r="Q2387" s="112"/>
      <c r="R2387" s="114"/>
      <c r="S2387" s="113"/>
      <c r="T2387" s="112"/>
      <c r="U2387" s="114"/>
      <c r="V2387" s="113"/>
      <c r="W2387" s="112"/>
      <c r="X2387" s="113"/>
    </row>
    <row r="2388" spans="1:24" x14ac:dyDescent="0.25">
      <c r="A2388" s="77"/>
      <c r="B2388" s="80"/>
      <c r="C2388" s="22"/>
      <c r="D2388" s="22"/>
      <c r="E2388" s="21"/>
      <c r="F2388" s="21"/>
      <c r="G2388" s="11"/>
      <c r="I2388" s="9"/>
      <c r="L2388" s="1"/>
      <c r="M2388" s="112"/>
      <c r="N2388" s="112"/>
      <c r="O2388" s="112"/>
      <c r="P2388" s="113"/>
      <c r="Q2388" s="112"/>
      <c r="R2388" s="114"/>
      <c r="S2388" s="113"/>
      <c r="T2388" s="112"/>
      <c r="U2388" s="114"/>
      <c r="V2388" s="113"/>
      <c r="W2388" s="112"/>
      <c r="X2388" s="113"/>
    </row>
    <row r="2389" spans="1:24" x14ac:dyDescent="0.25">
      <c r="A2389" s="77"/>
      <c r="B2389" s="80"/>
      <c r="C2389" s="22"/>
      <c r="D2389" s="22"/>
      <c r="E2389" s="21"/>
      <c r="F2389" s="21"/>
      <c r="G2389" s="11"/>
      <c r="I2389" s="9"/>
      <c r="L2389" s="1"/>
      <c r="M2389" s="112"/>
      <c r="N2389" s="112"/>
      <c r="O2389" s="112"/>
      <c r="P2389" s="113"/>
      <c r="Q2389" s="112"/>
      <c r="R2389" s="114"/>
      <c r="S2389" s="113"/>
      <c r="T2389" s="112"/>
      <c r="U2389" s="114"/>
      <c r="V2389" s="113"/>
      <c r="W2389" s="112"/>
      <c r="X2389" s="113"/>
    </row>
    <row r="2390" spans="1:24" x14ac:dyDescent="0.25">
      <c r="A2390" s="77"/>
      <c r="B2390" s="80"/>
      <c r="C2390" s="22"/>
      <c r="D2390" s="22"/>
      <c r="E2390" s="21"/>
      <c r="F2390" s="21"/>
      <c r="G2390" s="11"/>
      <c r="I2390" s="9"/>
      <c r="L2390" s="1"/>
      <c r="M2390" s="112"/>
      <c r="N2390" s="112"/>
      <c r="O2390" s="112"/>
      <c r="P2390" s="113"/>
      <c r="Q2390" s="112"/>
      <c r="R2390" s="114"/>
      <c r="S2390" s="113"/>
      <c r="T2390" s="112"/>
      <c r="U2390" s="114"/>
      <c r="V2390" s="113"/>
      <c r="W2390" s="112"/>
      <c r="X2390" s="113"/>
    </row>
    <row r="2391" spans="1:24" x14ac:dyDescent="0.25">
      <c r="A2391" s="77"/>
      <c r="B2391" s="80"/>
      <c r="C2391" s="22"/>
      <c r="D2391" s="22"/>
      <c r="E2391" s="21"/>
      <c r="F2391" s="21"/>
      <c r="G2391" s="11"/>
      <c r="I2391" s="9"/>
      <c r="L2391" s="1"/>
      <c r="M2391" s="112"/>
      <c r="N2391" s="112"/>
      <c r="O2391" s="112"/>
      <c r="P2391" s="113"/>
      <c r="Q2391" s="112"/>
      <c r="R2391" s="114"/>
      <c r="S2391" s="113"/>
      <c r="T2391" s="112"/>
      <c r="U2391" s="114"/>
      <c r="V2391" s="113"/>
      <c r="W2391" s="112"/>
      <c r="X2391" s="113"/>
    </row>
    <row r="2392" spans="1:24" x14ac:dyDescent="0.25">
      <c r="A2392" s="77"/>
      <c r="B2392" s="80"/>
      <c r="C2392" s="22"/>
      <c r="D2392" s="22"/>
      <c r="E2392" s="21"/>
      <c r="F2392" s="21"/>
      <c r="G2392" s="11"/>
      <c r="I2392" s="9"/>
      <c r="L2392" s="1"/>
      <c r="M2392" s="112"/>
      <c r="N2392" s="112"/>
      <c r="O2392" s="112"/>
      <c r="P2392" s="113"/>
      <c r="Q2392" s="112"/>
      <c r="R2392" s="114"/>
      <c r="S2392" s="113"/>
      <c r="T2392" s="112"/>
      <c r="U2392" s="114"/>
      <c r="V2392" s="113"/>
      <c r="W2392" s="112"/>
      <c r="X2392" s="113"/>
    </row>
    <row r="2393" spans="1:24" x14ac:dyDescent="0.25">
      <c r="A2393" s="77"/>
      <c r="B2393" s="80"/>
      <c r="C2393" s="22"/>
      <c r="D2393" s="22"/>
      <c r="E2393" s="21"/>
      <c r="F2393" s="21"/>
      <c r="G2393" s="11"/>
      <c r="I2393" s="9"/>
      <c r="L2393" s="1"/>
      <c r="M2393" s="112"/>
      <c r="N2393" s="112"/>
      <c r="O2393" s="112"/>
      <c r="P2393" s="113"/>
      <c r="Q2393" s="112"/>
      <c r="R2393" s="114"/>
      <c r="S2393" s="113"/>
      <c r="T2393" s="112"/>
      <c r="U2393" s="114"/>
      <c r="V2393" s="113"/>
      <c r="W2393" s="112"/>
      <c r="X2393" s="113"/>
    </row>
    <row r="2394" spans="1:24" x14ac:dyDescent="0.25">
      <c r="A2394" s="77"/>
      <c r="B2394" s="80"/>
      <c r="C2394" s="22"/>
      <c r="D2394" s="22"/>
      <c r="E2394" s="21"/>
      <c r="F2394" s="21"/>
      <c r="G2394" s="11"/>
      <c r="I2394" s="9"/>
      <c r="L2394" s="1"/>
      <c r="M2394" s="112"/>
      <c r="N2394" s="112"/>
      <c r="O2394" s="112"/>
      <c r="P2394" s="113"/>
      <c r="Q2394" s="112"/>
      <c r="R2394" s="114"/>
      <c r="S2394" s="113"/>
      <c r="T2394" s="112"/>
      <c r="U2394" s="114"/>
      <c r="V2394" s="113"/>
      <c r="W2394" s="112"/>
      <c r="X2394" s="113"/>
    </row>
    <row r="2395" spans="1:24" x14ac:dyDescent="0.25">
      <c r="A2395" s="77"/>
      <c r="B2395" s="80"/>
      <c r="C2395" s="22"/>
      <c r="D2395" s="22"/>
      <c r="E2395" s="21"/>
      <c r="F2395" s="21"/>
      <c r="G2395" s="11"/>
      <c r="I2395" s="9"/>
      <c r="L2395" s="1"/>
      <c r="M2395" s="112"/>
      <c r="N2395" s="112"/>
      <c r="O2395" s="112"/>
      <c r="P2395" s="113"/>
      <c r="Q2395" s="112"/>
      <c r="R2395" s="114"/>
      <c r="S2395" s="113"/>
      <c r="T2395" s="112"/>
      <c r="U2395" s="114"/>
      <c r="V2395" s="113"/>
      <c r="W2395" s="112"/>
      <c r="X2395" s="113"/>
    </row>
    <row r="2396" spans="1:24" x14ac:dyDescent="0.25">
      <c r="A2396" s="77"/>
      <c r="B2396" s="80"/>
      <c r="C2396" s="22"/>
      <c r="D2396" s="22"/>
      <c r="E2396" s="21"/>
      <c r="F2396" s="21"/>
      <c r="G2396" s="11"/>
      <c r="I2396" s="9"/>
      <c r="L2396" s="1"/>
      <c r="M2396" s="112"/>
      <c r="N2396" s="112"/>
      <c r="O2396" s="112"/>
      <c r="P2396" s="113"/>
      <c r="Q2396" s="112"/>
      <c r="R2396" s="114"/>
      <c r="S2396" s="113"/>
      <c r="T2396" s="112"/>
      <c r="U2396" s="114"/>
      <c r="V2396" s="113"/>
      <c r="W2396" s="112"/>
      <c r="X2396" s="113"/>
    </row>
    <row r="2397" spans="1:24" x14ac:dyDescent="0.25">
      <c r="A2397" s="77"/>
      <c r="B2397" s="80"/>
      <c r="C2397" s="22"/>
      <c r="D2397" s="22"/>
      <c r="E2397" s="21"/>
      <c r="F2397" s="21"/>
      <c r="G2397" s="11"/>
      <c r="I2397" s="9"/>
      <c r="L2397" s="1"/>
      <c r="M2397" s="112"/>
      <c r="N2397" s="112"/>
      <c r="O2397" s="112"/>
      <c r="P2397" s="113"/>
      <c r="Q2397" s="112"/>
      <c r="R2397" s="114"/>
      <c r="S2397" s="113"/>
      <c r="T2397" s="112"/>
      <c r="U2397" s="114"/>
      <c r="V2397" s="113"/>
      <c r="W2397" s="112"/>
      <c r="X2397" s="113"/>
    </row>
    <row r="2398" spans="1:24" x14ac:dyDescent="0.25">
      <c r="A2398" s="77"/>
      <c r="B2398" s="80"/>
      <c r="C2398" s="22"/>
      <c r="D2398" s="22"/>
      <c r="E2398" s="21"/>
      <c r="F2398" s="21"/>
      <c r="G2398" s="11"/>
      <c r="I2398" s="9"/>
      <c r="L2398" s="1"/>
      <c r="M2398" s="112"/>
      <c r="N2398" s="112"/>
      <c r="O2398" s="112"/>
      <c r="P2398" s="113"/>
      <c r="Q2398" s="112"/>
      <c r="R2398" s="114"/>
      <c r="S2398" s="113"/>
      <c r="T2398" s="112"/>
      <c r="U2398" s="114"/>
      <c r="V2398" s="113"/>
      <c r="W2398" s="112"/>
      <c r="X2398" s="113"/>
    </row>
    <row r="2399" spans="1:24" x14ac:dyDescent="0.25">
      <c r="A2399" s="77"/>
      <c r="B2399" s="80"/>
      <c r="C2399" s="22"/>
      <c r="D2399" s="22"/>
      <c r="E2399" s="21"/>
      <c r="F2399" s="21"/>
      <c r="G2399" s="11"/>
      <c r="I2399" s="9"/>
      <c r="L2399" s="1"/>
      <c r="M2399" s="112"/>
      <c r="N2399" s="112"/>
      <c r="O2399" s="112"/>
      <c r="P2399" s="113"/>
      <c r="Q2399" s="112"/>
      <c r="R2399" s="114"/>
      <c r="S2399" s="113"/>
      <c r="T2399" s="112"/>
      <c r="U2399" s="114"/>
      <c r="V2399" s="113"/>
      <c r="W2399" s="112"/>
      <c r="X2399" s="113"/>
    </row>
    <row r="2400" spans="1:24" x14ac:dyDescent="0.25">
      <c r="A2400" s="77"/>
      <c r="B2400" s="80"/>
      <c r="C2400" s="22"/>
      <c r="D2400" s="22"/>
      <c r="E2400" s="21"/>
      <c r="F2400" s="21"/>
      <c r="G2400" s="11"/>
      <c r="I2400" s="9"/>
      <c r="L2400" s="1"/>
      <c r="M2400" s="112"/>
      <c r="N2400" s="112"/>
      <c r="O2400" s="112"/>
      <c r="P2400" s="113"/>
      <c r="Q2400" s="112"/>
      <c r="R2400" s="114"/>
      <c r="S2400" s="113"/>
      <c r="T2400" s="112"/>
      <c r="U2400" s="114"/>
      <c r="V2400" s="113"/>
      <c r="W2400" s="112"/>
      <c r="X2400" s="113"/>
    </row>
    <row r="2401" spans="1:24" x14ac:dyDescent="0.25">
      <c r="A2401" s="77"/>
      <c r="B2401" s="80"/>
      <c r="C2401" s="22"/>
      <c r="D2401" s="22"/>
      <c r="E2401" s="21"/>
      <c r="F2401" s="21"/>
      <c r="G2401" s="11"/>
      <c r="I2401" s="9"/>
      <c r="L2401" s="1"/>
      <c r="M2401" s="112"/>
      <c r="N2401" s="112"/>
      <c r="O2401" s="112"/>
      <c r="P2401" s="113"/>
      <c r="Q2401" s="112"/>
      <c r="R2401" s="114"/>
      <c r="S2401" s="113"/>
      <c r="T2401" s="112"/>
      <c r="U2401" s="114"/>
      <c r="V2401" s="113"/>
      <c r="W2401" s="112"/>
      <c r="X2401" s="113"/>
    </row>
    <row r="2402" spans="1:24" x14ac:dyDescent="0.25">
      <c r="A2402" s="77"/>
      <c r="B2402" s="80"/>
      <c r="C2402" s="22"/>
      <c r="D2402" s="22"/>
      <c r="E2402" s="21"/>
      <c r="F2402" s="21"/>
      <c r="G2402" s="11"/>
      <c r="I2402" s="9"/>
      <c r="L2402" s="1"/>
      <c r="M2402" s="112"/>
      <c r="N2402" s="112"/>
      <c r="O2402" s="112"/>
      <c r="P2402" s="113"/>
      <c r="Q2402" s="112"/>
      <c r="R2402" s="114"/>
      <c r="S2402" s="113"/>
      <c r="T2402" s="112"/>
      <c r="U2402" s="114"/>
      <c r="V2402" s="113"/>
      <c r="W2402" s="112"/>
      <c r="X2402" s="113"/>
    </row>
    <row r="2403" spans="1:24" x14ac:dyDescent="0.25">
      <c r="A2403" s="77"/>
      <c r="B2403" s="80"/>
      <c r="C2403" s="22"/>
      <c r="D2403" s="22"/>
      <c r="E2403" s="21"/>
      <c r="F2403" s="21"/>
      <c r="G2403" s="11"/>
      <c r="I2403" s="9"/>
      <c r="L2403" s="1"/>
      <c r="M2403" s="112"/>
      <c r="N2403" s="112"/>
      <c r="O2403" s="112"/>
      <c r="P2403" s="113"/>
      <c r="Q2403" s="112"/>
      <c r="R2403" s="114"/>
      <c r="S2403" s="113"/>
      <c r="T2403" s="112"/>
      <c r="U2403" s="114"/>
      <c r="V2403" s="113"/>
      <c r="W2403" s="112"/>
      <c r="X2403" s="113"/>
    </row>
    <row r="2404" spans="1:24" x14ac:dyDescent="0.25">
      <c r="A2404" s="77"/>
      <c r="B2404" s="80"/>
      <c r="C2404" s="22"/>
      <c r="D2404" s="22"/>
      <c r="E2404" s="21"/>
      <c r="F2404" s="21"/>
      <c r="G2404" s="11"/>
      <c r="I2404" s="9"/>
      <c r="L2404" s="1"/>
      <c r="M2404" s="112"/>
      <c r="N2404" s="112"/>
      <c r="O2404" s="112"/>
      <c r="P2404" s="113"/>
      <c r="Q2404" s="112"/>
      <c r="R2404" s="114"/>
      <c r="S2404" s="113"/>
      <c r="T2404" s="112"/>
      <c r="U2404" s="114"/>
      <c r="V2404" s="113"/>
      <c r="W2404" s="112"/>
      <c r="X2404" s="113"/>
    </row>
    <row r="2405" spans="1:24" x14ac:dyDescent="0.25">
      <c r="A2405" s="77"/>
      <c r="B2405" s="80"/>
      <c r="C2405" s="22"/>
      <c r="D2405" s="22"/>
      <c r="E2405" s="21"/>
      <c r="F2405" s="21"/>
      <c r="G2405" s="11"/>
      <c r="I2405" s="9"/>
      <c r="L2405" s="1"/>
      <c r="M2405" s="112"/>
      <c r="N2405" s="112"/>
      <c r="O2405" s="112"/>
      <c r="P2405" s="113"/>
      <c r="Q2405" s="112"/>
      <c r="R2405" s="114"/>
      <c r="S2405" s="113"/>
      <c r="T2405" s="112"/>
      <c r="U2405" s="114"/>
      <c r="V2405" s="113"/>
      <c r="W2405" s="112"/>
      <c r="X2405" s="113"/>
    </row>
    <row r="2406" spans="1:24" x14ac:dyDescent="0.25">
      <c r="A2406" s="77"/>
      <c r="B2406" s="80"/>
      <c r="C2406" s="22"/>
      <c r="D2406" s="22"/>
      <c r="E2406" s="21"/>
      <c r="F2406" s="21"/>
      <c r="G2406" s="11"/>
      <c r="I2406" s="9"/>
      <c r="L2406" s="1"/>
      <c r="M2406" s="112"/>
      <c r="N2406" s="112"/>
      <c r="O2406" s="112"/>
      <c r="P2406" s="113"/>
      <c r="Q2406" s="112"/>
      <c r="R2406" s="114"/>
      <c r="S2406" s="113"/>
      <c r="T2406" s="112"/>
      <c r="U2406" s="114"/>
      <c r="V2406" s="113"/>
      <c r="W2406" s="112"/>
      <c r="X2406" s="113"/>
    </row>
    <row r="2407" spans="1:24" x14ac:dyDescent="0.25">
      <c r="A2407" s="77"/>
      <c r="B2407" s="80"/>
      <c r="C2407" s="22"/>
      <c r="D2407" s="22"/>
      <c r="E2407" s="21"/>
      <c r="F2407" s="21"/>
      <c r="G2407" s="11"/>
      <c r="I2407" s="9"/>
      <c r="L2407" s="1"/>
      <c r="M2407" s="112"/>
      <c r="N2407" s="112"/>
      <c r="O2407" s="112"/>
      <c r="P2407" s="113"/>
      <c r="Q2407" s="112"/>
      <c r="R2407" s="114"/>
      <c r="S2407" s="113"/>
      <c r="T2407" s="112"/>
      <c r="U2407" s="114"/>
      <c r="V2407" s="113"/>
      <c r="W2407" s="112"/>
      <c r="X2407" s="113"/>
    </row>
    <row r="2408" spans="1:24" x14ac:dyDescent="0.25">
      <c r="A2408" s="77"/>
      <c r="B2408" s="80"/>
      <c r="C2408" s="22"/>
      <c r="D2408" s="22"/>
      <c r="E2408" s="21"/>
      <c r="F2408" s="21"/>
      <c r="G2408" s="11"/>
      <c r="I2408" s="9"/>
      <c r="L2408" s="1"/>
      <c r="M2408" s="112"/>
      <c r="N2408" s="112"/>
      <c r="O2408" s="112"/>
      <c r="P2408" s="113"/>
      <c r="Q2408" s="112"/>
      <c r="R2408" s="114"/>
      <c r="S2408" s="113"/>
      <c r="T2408" s="112"/>
      <c r="U2408" s="114"/>
      <c r="V2408" s="113"/>
      <c r="W2408" s="112"/>
      <c r="X2408" s="113"/>
    </row>
    <row r="2409" spans="1:24" x14ac:dyDescent="0.25">
      <c r="A2409" s="77"/>
      <c r="B2409" s="80"/>
      <c r="C2409" s="22"/>
      <c r="D2409" s="22"/>
      <c r="E2409" s="21"/>
      <c r="F2409" s="21"/>
      <c r="G2409" s="11"/>
      <c r="I2409" s="9"/>
      <c r="L2409" s="1"/>
      <c r="M2409" s="112"/>
      <c r="N2409" s="112"/>
      <c r="O2409" s="112"/>
      <c r="P2409" s="113"/>
      <c r="Q2409" s="112"/>
      <c r="R2409" s="114"/>
      <c r="S2409" s="113"/>
      <c r="T2409" s="112"/>
      <c r="U2409" s="114"/>
      <c r="V2409" s="113"/>
      <c r="W2409" s="112"/>
      <c r="X2409" s="113"/>
    </row>
    <row r="2410" spans="1:24" x14ac:dyDescent="0.25">
      <c r="A2410" s="77"/>
      <c r="B2410" s="80"/>
      <c r="C2410" s="22"/>
      <c r="D2410" s="22"/>
      <c r="E2410" s="21"/>
      <c r="F2410" s="21"/>
      <c r="G2410" s="11"/>
      <c r="I2410" s="9"/>
      <c r="L2410" s="1"/>
      <c r="M2410" s="112"/>
      <c r="N2410" s="112"/>
      <c r="O2410" s="112"/>
      <c r="P2410" s="113"/>
      <c r="Q2410" s="112"/>
      <c r="R2410" s="114"/>
      <c r="S2410" s="113"/>
      <c r="T2410" s="112"/>
      <c r="U2410" s="114"/>
      <c r="V2410" s="113"/>
      <c r="W2410" s="112"/>
      <c r="X2410" s="113"/>
    </row>
    <row r="2411" spans="1:24" x14ac:dyDescent="0.25">
      <c r="A2411" s="77"/>
      <c r="B2411" s="80"/>
      <c r="C2411" s="22"/>
      <c r="D2411" s="22"/>
      <c r="E2411" s="21"/>
      <c r="F2411" s="21"/>
      <c r="G2411" s="11"/>
      <c r="I2411" s="9"/>
      <c r="L2411" s="1"/>
      <c r="M2411" s="112"/>
      <c r="N2411" s="112"/>
      <c r="O2411" s="112"/>
      <c r="P2411" s="113"/>
      <c r="Q2411" s="112"/>
      <c r="R2411" s="114"/>
      <c r="S2411" s="113"/>
      <c r="T2411" s="112"/>
      <c r="U2411" s="114"/>
      <c r="V2411" s="113"/>
      <c r="W2411" s="112"/>
      <c r="X2411" s="113"/>
    </row>
    <row r="2412" spans="1:24" x14ac:dyDescent="0.25">
      <c r="A2412" s="77"/>
      <c r="B2412" s="80"/>
      <c r="C2412" s="22"/>
      <c r="D2412" s="22"/>
      <c r="E2412" s="21"/>
      <c r="F2412" s="21"/>
      <c r="G2412" s="11"/>
      <c r="I2412" s="9"/>
      <c r="L2412" s="1"/>
      <c r="M2412" s="112"/>
      <c r="N2412" s="112"/>
      <c r="O2412" s="112"/>
      <c r="P2412" s="113"/>
      <c r="Q2412" s="112"/>
      <c r="R2412" s="114"/>
      <c r="S2412" s="113"/>
      <c r="T2412" s="112"/>
      <c r="U2412" s="114"/>
      <c r="V2412" s="113"/>
      <c r="W2412" s="112"/>
      <c r="X2412" s="113"/>
    </row>
    <row r="2413" spans="1:24" x14ac:dyDescent="0.25">
      <c r="A2413" s="77"/>
      <c r="B2413" s="80"/>
      <c r="C2413" s="22"/>
      <c r="D2413" s="22"/>
      <c r="E2413" s="21"/>
      <c r="F2413" s="21"/>
      <c r="G2413" s="11"/>
      <c r="I2413" s="9"/>
      <c r="L2413" s="1"/>
      <c r="M2413" s="112"/>
      <c r="N2413" s="112"/>
      <c r="O2413" s="112"/>
      <c r="P2413" s="113"/>
      <c r="Q2413" s="112"/>
      <c r="R2413" s="114"/>
      <c r="S2413" s="113"/>
      <c r="T2413" s="112"/>
      <c r="U2413" s="114"/>
      <c r="V2413" s="113"/>
      <c r="W2413" s="112"/>
      <c r="X2413" s="113"/>
    </row>
    <row r="2414" spans="1:24" x14ac:dyDescent="0.25">
      <c r="A2414" s="77"/>
      <c r="B2414" s="80"/>
      <c r="C2414" s="22"/>
      <c r="D2414" s="22"/>
      <c r="E2414" s="21"/>
      <c r="F2414" s="21"/>
      <c r="G2414" s="11"/>
      <c r="I2414" s="9"/>
      <c r="L2414" s="1"/>
      <c r="M2414" s="112"/>
      <c r="N2414" s="112"/>
      <c r="O2414" s="112"/>
      <c r="P2414" s="113"/>
      <c r="Q2414" s="112"/>
      <c r="R2414" s="114"/>
      <c r="S2414" s="113"/>
      <c r="T2414" s="112"/>
      <c r="U2414" s="114"/>
      <c r="V2414" s="113"/>
      <c r="W2414" s="112"/>
      <c r="X2414" s="113"/>
    </row>
    <row r="2415" spans="1:24" x14ac:dyDescent="0.25">
      <c r="A2415" s="77"/>
      <c r="B2415" s="80"/>
      <c r="C2415" s="22"/>
      <c r="D2415" s="22"/>
      <c r="E2415" s="21"/>
      <c r="F2415" s="21"/>
      <c r="G2415" s="11"/>
      <c r="I2415" s="9"/>
      <c r="L2415" s="1"/>
      <c r="M2415" s="112"/>
      <c r="N2415" s="112"/>
      <c r="O2415" s="112"/>
      <c r="P2415" s="113"/>
      <c r="Q2415" s="112"/>
      <c r="R2415" s="114"/>
      <c r="S2415" s="113"/>
      <c r="T2415" s="112"/>
      <c r="U2415" s="114"/>
      <c r="V2415" s="113"/>
      <c r="W2415" s="112"/>
      <c r="X2415" s="113"/>
    </row>
    <row r="2416" spans="1:24" x14ac:dyDescent="0.25">
      <c r="A2416" s="77"/>
      <c r="B2416" s="80"/>
      <c r="C2416" s="22"/>
      <c r="D2416" s="22"/>
      <c r="E2416" s="21"/>
      <c r="F2416" s="21"/>
      <c r="G2416" s="11"/>
      <c r="I2416" s="9"/>
      <c r="L2416" s="1"/>
      <c r="M2416" s="112"/>
      <c r="N2416" s="112"/>
      <c r="O2416" s="112"/>
      <c r="P2416" s="113"/>
      <c r="Q2416" s="112"/>
      <c r="R2416" s="114"/>
      <c r="S2416" s="113"/>
      <c r="T2416" s="112"/>
      <c r="U2416" s="114"/>
      <c r="V2416" s="113"/>
      <c r="W2416" s="112"/>
      <c r="X2416" s="113"/>
    </row>
    <row r="2417" spans="1:24" x14ac:dyDescent="0.25">
      <c r="A2417" s="77"/>
      <c r="B2417" s="80"/>
      <c r="C2417" s="22"/>
      <c r="D2417" s="22"/>
      <c r="E2417" s="21"/>
      <c r="F2417" s="21"/>
      <c r="G2417" s="11"/>
      <c r="I2417" s="9"/>
      <c r="L2417" s="1"/>
      <c r="M2417" s="112"/>
      <c r="N2417" s="112"/>
      <c r="O2417" s="112"/>
      <c r="P2417" s="113"/>
      <c r="Q2417" s="112"/>
      <c r="R2417" s="114"/>
      <c r="S2417" s="113"/>
      <c r="T2417" s="112"/>
      <c r="U2417" s="114"/>
      <c r="V2417" s="113"/>
      <c r="W2417" s="112"/>
      <c r="X2417" s="113"/>
    </row>
    <row r="2418" spans="1:24" x14ac:dyDescent="0.25">
      <c r="A2418" s="77"/>
      <c r="B2418" s="80"/>
      <c r="C2418" s="22"/>
      <c r="D2418" s="22"/>
      <c r="E2418" s="21"/>
      <c r="F2418" s="21"/>
      <c r="G2418" s="11"/>
      <c r="I2418" s="9"/>
      <c r="L2418" s="1"/>
      <c r="M2418" s="112"/>
      <c r="N2418" s="112"/>
      <c r="O2418" s="112"/>
      <c r="P2418" s="113"/>
      <c r="Q2418" s="112"/>
      <c r="R2418" s="114"/>
      <c r="S2418" s="113"/>
      <c r="T2418" s="112"/>
      <c r="U2418" s="114"/>
      <c r="V2418" s="113"/>
      <c r="W2418" s="112"/>
      <c r="X2418" s="113"/>
    </row>
    <row r="2419" spans="1:24" x14ac:dyDescent="0.25">
      <c r="A2419" s="77"/>
      <c r="B2419" s="80"/>
      <c r="C2419" s="22"/>
      <c r="D2419" s="22"/>
      <c r="E2419" s="21"/>
      <c r="F2419" s="21"/>
      <c r="G2419" s="11"/>
      <c r="I2419" s="9"/>
      <c r="L2419" s="1"/>
      <c r="M2419" s="112"/>
      <c r="N2419" s="112"/>
      <c r="O2419" s="112"/>
      <c r="P2419" s="113"/>
      <c r="Q2419" s="112"/>
      <c r="R2419" s="114"/>
      <c r="S2419" s="113"/>
      <c r="T2419" s="112"/>
      <c r="U2419" s="114"/>
      <c r="V2419" s="113"/>
      <c r="W2419" s="112"/>
      <c r="X2419" s="113"/>
    </row>
    <row r="2420" spans="1:24" x14ac:dyDescent="0.25">
      <c r="A2420" s="77"/>
      <c r="B2420" s="80"/>
      <c r="C2420" s="22"/>
      <c r="D2420" s="22"/>
      <c r="E2420" s="21"/>
      <c r="F2420" s="21"/>
      <c r="G2420" s="11"/>
      <c r="I2420" s="9"/>
      <c r="L2420" s="1"/>
      <c r="M2420" s="112"/>
      <c r="N2420" s="112"/>
      <c r="O2420" s="112"/>
      <c r="P2420" s="113"/>
      <c r="Q2420" s="112"/>
      <c r="R2420" s="114"/>
      <c r="S2420" s="113"/>
      <c r="T2420" s="112"/>
      <c r="U2420" s="114"/>
      <c r="V2420" s="113"/>
      <c r="W2420" s="112"/>
      <c r="X2420" s="113"/>
    </row>
    <row r="2421" spans="1:24" x14ac:dyDescent="0.25">
      <c r="A2421" s="77"/>
      <c r="B2421" s="80"/>
      <c r="C2421" s="22"/>
      <c r="D2421" s="22"/>
      <c r="E2421" s="21"/>
      <c r="F2421" s="21"/>
      <c r="G2421" s="11"/>
      <c r="I2421" s="9"/>
      <c r="L2421" s="1"/>
      <c r="M2421" s="112"/>
      <c r="N2421" s="112"/>
      <c r="O2421" s="112"/>
      <c r="P2421" s="113"/>
      <c r="Q2421" s="112"/>
      <c r="R2421" s="114"/>
      <c r="S2421" s="113"/>
      <c r="T2421" s="112"/>
      <c r="U2421" s="114"/>
      <c r="V2421" s="113"/>
      <c r="W2421" s="112"/>
      <c r="X2421" s="113"/>
    </row>
    <row r="2422" spans="1:24" x14ac:dyDescent="0.25">
      <c r="A2422" s="77"/>
      <c r="B2422" s="80"/>
      <c r="C2422" s="22"/>
      <c r="D2422" s="22"/>
      <c r="E2422" s="21"/>
      <c r="F2422" s="21"/>
      <c r="G2422" s="11"/>
      <c r="I2422" s="9"/>
      <c r="L2422" s="1"/>
      <c r="M2422" s="112"/>
      <c r="N2422" s="112"/>
      <c r="O2422" s="112"/>
      <c r="P2422" s="113"/>
      <c r="Q2422" s="112"/>
      <c r="R2422" s="114"/>
      <c r="S2422" s="113"/>
      <c r="T2422" s="112"/>
      <c r="U2422" s="114"/>
      <c r="V2422" s="113"/>
      <c r="W2422" s="112"/>
      <c r="X2422" s="113"/>
    </row>
    <row r="2423" spans="1:24" x14ac:dyDescent="0.25">
      <c r="A2423" s="77"/>
      <c r="B2423" s="80"/>
      <c r="C2423" s="22"/>
      <c r="D2423" s="22"/>
      <c r="E2423" s="21"/>
      <c r="F2423" s="21"/>
      <c r="G2423" s="11"/>
      <c r="I2423" s="9"/>
      <c r="L2423" s="1"/>
      <c r="M2423" s="112"/>
      <c r="N2423" s="112"/>
      <c r="O2423" s="112"/>
      <c r="P2423" s="113"/>
      <c r="Q2423" s="112"/>
      <c r="R2423" s="114"/>
      <c r="S2423" s="113"/>
      <c r="T2423" s="112"/>
      <c r="U2423" s="114"/>
      <c r="V2423" s="113"/>
      <c r="W2423" s="112"/>
      <c r="X2423" s="113"/>
    </row>
    <row r="2424" spans="1:24" x14ac:dyDescent="0.25">
      <c r="A2424" s="77"/>
      <c r="B2424" s="80"/>
      <c r="C2424" s="22"/>
      <c r="D2424" s="22"/>
      <c r="E2424" s="21"/>
      <c r="F2424" s="21"/>
      <c r="G2424" s="11"/>
      <c r="I2424" s="9"/>
      <c r="L2424" s="1"/>
      <c r="M2424" s="112"/>
      <c r="N2424" s="112"/>
      <c r="O2424" s="112"/>
      <c r="P2424" s="113"/>
      <c r="Q2424" s="112"/>
      <c r="R2424" s="114"/>
      <c r="S2424" s="113"/>
      <c r="T2424" s="112"/>
      <c r="U2424" s="114"/>
      <c r="V2424" s="113"/>
      <c r="W2424" s="112"/>
      <c r="X2424" s="113"/>
    </row>
    <row r="2425" spans="1:24" x14ac:dyDescent="0.25">
      <c r="A2425" s="77"/>
      <c r="B2425" s="80"/>
      <c r="C2425" s="22"/>
      <c r="D2425" s="22"/>
      <c r="E2425" s="21"/>
      <c r="F2425" s="21"/>
      <c r="G2425" s="11"/>
      <c r="I2425" s="9"/>
      <c r="L2425" s="1"/>
      <c r="M2425" s="112"/>
      <c r="N2425" s="112"/>
      <c r="O2425" s="112"/>
      <c r="P2425" s="113"/>
      <c r="Q2425" s="112"/>
      <c r="R2425" s="114"/>
      <c r="S2425" s="113"/>
      <c r="T2425" s="112"/>
      <c r="U2425" s="114"/>
      <c r="V2425" s="113"/>
      <c r="W2425" s="112"/>
      <c r="X2425" s="113"/>
    </row>
    <row r="2426" spans="1:24" x14ac:dyDescent="0.25">
      <c r="A2426" s="77"/>
      <c r="B2426" s="80"/>
      <c r="C2426" s="22"/>
      <c r="D2426" s="22"/>
      <c r="E2426" s="21"/>
      <c r="F2426" s="21"/>
      <c r="G2426" s="11"/>
      <c r="I2426" s="9"/>
      <c r="L2426" s="1"/>
      <c r="M2426" s="112"/>
      <c r="N2426" s="112"/>
      <c r="O2426" s="112"/>
      <c r="P2426" s="113"/>
      <c r="Q2426" s="112"/>
      <c r="R2426" s="114"/>
      <c r="S2426" s="113"/>
      <c r="T2426" s="112"/>
      <c r="U2426" s="114"/>
      <c r="V2426" s="113"/>
      <c r="W2426" s="112"/>
      <c r="X2426" s="113"/>
    </row>
    <row r="2427" spans="1:24" x14ac:dyDescent="0.25">
      <c r="A2427" s="77"/>
      <c r="B2427" s="80"/>
      <c r="C2427" s="22"/>
      <c r="D2427" s="22"/>
      <c r="E2427" s="21"/>
      <c r="F2427" s="21"/>
      <c r="G2427" s="11"/>
      <c r="I2427" s="9"/>
      <c r="L2427" s="1"/>
      <c r="M2427" s="112"/>
      <c r="N2427" s="112"/>
      <c r="O2427" s="112"/>
      <c r="P2427" s="113"/>
      <c r="Q2427" s="112"/>
      <c r="R2427" s="114"/>
      <c r="S2427" s="113"/>
      <c r="T2427" s="112"/>
      <c r="U2427" s="114"/>
      <c r="V2427" s="113"/>
      <c r="W2427" s="112"/>
      <c r="X2427" s="113"/>
    </row>
    <row r="2428" spans="1:24" x14ac:dyDescent="0.25">
      <c r="A2428" s="77"/>
      <c r="B2428" s="80"/>
      <c r="C2428" s="22"/>
      <c r="D2428" s="22"/>
      <c r="E2428" s="21"/>
      <c r="F2428" s="21"/>
      <c r="G2428" s="11"/>
      <c r="I2428" s="9"/>
      <c r="L2428" s="1"/>
      <c r="M2428" s="112"/>
      <c r="N2428" s="112"/>
      <c r="O2428" s="112"/>
      <c r="P2428" s="113"/>
      <c r="Q2428" s="112"/>
      <c r="R2428" s="114"/>
      <c r="S2428" s="113"/>
      <c r="T2428" s="112"/>
      <c r="U2428" s="114"/>
      <c r="V2428" s="113"/>
      <c r="W2428" s="112"/>
      <c r="X2428" s="113"/>
    </row>
    <row r="2429" spans="1:24" x14ac:dyDescent="0.25">
      <c r="A2429" s="77"/>
      <c r="B2429" s="80"/>
      <c r="C2429" s="22"/>
      <c r="D2429" s="22"/>
      <c r="E2429" s="21"/>
      <c r="F2429" s="21"/>
      <c r="G2429" s="11"/>
      <c r="I2429" s="9"/>
      <c r="L2429" s="1"/>
      <c r="M2429" s="112"/>
      <c r="N2429" s="112"/>
      <c r="O2429" s="112"/>
      <c r="P2429" s="113"/>
      <c r="Q2429" s="112"/>
      <c r="R2429" s="114"/>
      <c r="S2429" s="113"/>
      <c r="T2429" s="112"/>
      <c r="U2429" s="114"/>
      <c r="V2429" s="113"/>
      <c r="W2429" s="112"/>
      <c r="X2429" s="113"/>
    </row>
    <row r="2430" spans="1:24" x14ac:dyDescent="0.25">
      <c r="A2430" s="77"/>
      <c r="B2430" s="80"/>
      <c r="C2430" s="22"/>
      <c r="D2430" s="22"/>
      <c r="E2430" s="21"/>
      <c r="F2430" s="21"/>
      <c r="G2430" s="11"/>
      <c r="I2430" s="9"/>
      <c r="L2430" s="1"/>
      <c r="M2430" s="112"/>
      <c r="N2430" s="112"/>
      <c r="O2430" s="112"/>
      <c r="P2430" s="113"/>
      <c r="Q2430" s="112"/>
      <c r="R2430" s="114"/>
      <c r="S2430" s="113"/>
      <c r="T2430" s="112"/>
      <c r="U2430" s="114"/>
      <c r="V2430" s="113"/>
      <c r="W2430" s="112"/>
      <c r="X2430" s="113"/>
    </row>
    <row r="2431" spans="1:24" x14ac:dyDescent="0.25">
      <c r="A2431" s="77"/>
      <c r="B2431" s="80"/>
      <c r="C2431" s="22"/>
      <c r="D2431" s="22"/>
      <c r="E2431" s="21"/>
      <c r="F2431" s="21"/>
      <c r="G2431" s="11"/>
      <c r="I2431" s="9"/>
      <c r="L2431" s="1"/>
      <c r="M2431" s="112"/>
      <c r="N2431" s="112"/>
      <c r="O2431" s="112"/>
      <c r="P2431" s="113"/>
      <c r="Q2431" s="112"/>
      <c r="R2431" s="114"/>
      <c r="S2431" s="113"/>
      <c r="T2431" s="112"/>
      <c r="U2431" s="114"/>
      <c r="V2431" s="113"/>
      <c r="W2431" s="112"/>
      <c r="X2431" s="113"/>
    </row>
    <row r="2432" spans="1:24" x14ac:dyDescent="0.25">
      <c r="A2432" s="77"/>
      <c r="B2432" s="80"/>
      <c r="C2432" s="22"/>
      <c r="D2432" s="22"/>
      <c r="E2432" s="21"/>
      <c r="F2432" s="21"/>
      <c r="G2432" s="11"/>
      <c r="I2432" s="9"/>
      <c r="L2432" s="1"/>
      <c r="M2432" s="112"/>
      <c r="N2432" s="112"/>
      <c r="O2432" s="112"/>
      <c r="P2432" s="113"/>
      <c r="Q2432" s="112"/>
      <c r="R2432" s="114"/>
      <c r="S2432" s="113"/>
      <c r="T2432" s="112"/>
      <c r="U2432" s="114"/>
      <c r="V2432" s="113"/>
      <c r="W2432" s="112"/>
      <c r="X2432" s="113"/>
    </row>
    <row r="2433" spans="1:24" x14ac:dyDescent="0.25">
      <c r="A2433" s="77"/>
      <c r="B2433" s="80"/>
      <c r="C2433" s="22"/>
      <c r="D2433" s="22"/>
      <c r="E2433" s="21"/>
      <c r="F2433" s="21"/>
      <c r="G2433" s="11"/>
      <c r="I2433" s="9"/>
      <c r="L2433" s="1"/>
      <c r="M2433" s="112"/>
      <c r="N2433" s="112"/>
      <c r="O2433" s="112"/>
      <c r="P2433" s="113"/>
      <c r="Q2433" s="112"/>
      <c r="R2433" s="114"/>
      <c r="S2433" s="113"/>
      <c r="T2433" s="112"/>
      <c r="U2433" s="114"/>
      <c r="V2433" s="113"/>
      <c r="W2433" s="112"/>
      <c r="X2433" s="113"/>
    </row>
    <row r="2434" spans="1:24" x14ac:dyDescent="0.25">
      <c r="A2434" s="77"/>
      <c r="B2434" s="80"/>
      <c r="C2434" s="22"/>
      <c r="D2434" s="22"/>
      <c r="E2434" s="21"/>
      <c r="F2434" s="21"/>
      <c r="G2434" s="11"/>
      <c r="I2434" s="9"/>
      <c r="L2434" s="1"/>
      <c r="M2434" s="112"/>
      <c r="N2434" s="112"/>
      <c r="O2434" s="112"/>
      <c r="P2434" s="113"/>
      <c r="Q2434" s="112"/>
      <c r="R2434" s="114"/>
      <c r="S2434" s="113"/>
      <c r="T2434" s="112"/>
      <c r="U2434" s="114"/>
      <c r="V2434" s="113"/>
      <c r="W2434" s="112"/>
      <c r="X2434" s="113"/>
    </row>
    <row r="2435" spans="1:24" x14ac:dyDescent="0.25">
      <c r="A2435" s="77"/>
      <c r="B2435" s="80"/>
      <c r="C2435" s="22"/>
      <c r="D2435" s="22"/>
      <c r="E2435" s="21"/>
      <c r="F2435" s="21"/>
      <c r="G2435" s="11"/>
      <c r="I2435" s="9"/>
      <c r="L2435" s="1"/>
      <c r="M2435" s="112"/>
      <c r="N2435" s="112"/>
      <c r="O2435" s="112"/>
      <c r="P2435" s="113"/>
      <c r="Q2435" s="112"/>
      <c r="R2435" s="114"/>
      <c r="S2435" s="113"/>
      <c r="T2435" s="112"/>
      <c r="U2435" s="114"/>
      <c r="V2435" s="113"/>
      <c r="W2435" s="112"/>
      <c r="X2435" s="113"/>
    </row>
    <row r="2436" spans="1:24" x14ac:dyDescent="0.25">
      <c r="A2436" s="77"/>
      <c r="B2436" s="80"/>
      <c r="C2436" s="22"/>
      <c r="D2436" s="22"/>
      <c r="E2436" s="21"/>
      <c r="F2436" s="21"/>
      <c r="G2436" s="11"/>
      <c r="I2436" s="9"/>
      <c r="L2436" s="1"/>
      <c r="M2436" s="112"/>
      <c r="N2436" s="112"/>
      <c r="O2436" s="112"/>
      <c r="P2436" s="113"/>
      <c r="Q2436" s="112"/>
      <c r="R2436" s="114"/>
      <c r="S2436" s="113"/>
      <c r="T2436" s="112"/>
      <c r="U2436" s="114"/>
      <c r="V2436" s="113"/>
      <c r="W2436" s="112"/>
      <c r="X2436" s="113"/>
    </row>
    <row r="2437" spans="1:24" x14ac:dyDescent="0.25">
      <c r="A2437" s="77"/>
      <c r="B2437" s="80"/>
      <c r="C2437" s="22"/>
      <c r="D2437" s="22"/>
      <c r="E2437" s="21"/>
      <c r="F2437" s="21"/>
      <c r="G2437" s="11"/>
      <c r="I2437" s="9"/>
      <c r="L2437" s="1"/>
      <c r="M2437" s="112"/>
      <c r="N2437" s="112"/>
      <c r="O2437" s="112"/>
      <c r="P2437" s="113"/>
      <c r="Q2437" s="112"/>
      <c r="R2437" s="114"/>
      <c r="S2437" s="113"/>
      <c r="T2437" s="112"/>
      <c r="U2437" s="114"/>
      <c r="V2437" s="113"/>
      <c r="W2437" s="112"/>
      <c r="X2437" s="113"/>
    </row>
    <row r="2438" spans="1:24" x14ac:dyDescent="0.25">
      <c r="A2438" s="77"/>
      <c r="B2438" s="80"/>
      <c r="C2438" s="22"/>
      <c r="D2438" s="22"/>
      <c r="E2438" s="21"/>
      <c r="F2438" s="21"/>
      <c r="G2438" s="11"/>
      <c r="I2438" s="9"/>
      <c r="L2438" s="1"/>
      <c r="M2438" s="112"/>
      <c r="N2438" s="112"/>
      <c r="O2438" s="112"/>
      <c r="P2438" s="113"/>
      <c r="Q2438" s="112"/>
      <c r="R2438" s="114"/>
      <c r="S2438" s="113"/>
      <c r="T2438" s="112"/>
      <c r="U2438" s="114"/>
      <c r="V2438" s="113"/>
      <c r="W2438" s="112"/>
      <c r="X2438" s="113"/>
    </row>
    <row r="2439" spans="1:24" x14ac:dyDescent="0.25">
      <c r="A2439" s="77"/>
      <c r="B2439" s="80"/>
      <c r="C2439" s="22"/>
      <c r="D2439" s="22"/>
      <c r="E2439" s="21"/>
      <c r="F2439" s="21"/>
      <c r="G2439" s="11"/>
      <c r="I2439" s="9"/>
      <c r="L2439" s="1"/>
      <c r="M2439" s="112"/>
      <c r="N2439" s="112"/>
      <c r="O2439" s="112"/>
      <c r="P2439" s="113"/>
      <c r="Q2439" s="112"/>
      <c r="R2439" s="114"/>
      <c r="S2439" s="113"/>
      <c r="T2439" s="112"/>
      <c r="U2439" s="114"/>
      <c r="V2439" s="113"/>
      <c r="W2439" s="112"/>
      <c r="X2439" s="113"/>
    </row>
    <row r="2440" spans="1:24" x14ac:dyDescent="0.25">
      <c r="A2440" s="77"/>
      <c r="B2440" s="80"/>
      <c r="C2440" s="22"/>
      <c r="D2440" s="22"/>
      <c r="E2440" s="21"/>
      <c r="F2440" s="21"/>
      <c r="G2440" s="11"/>
      <c r="I2440" s="9"/>
      <c r="L2440" s="1"/>
      <c r="M2440" s="112"/>
      <c r="N2440" s="112"/>
      <c r="O2440" s="112"/>
      <c r="P2440" s="113"/>
      <c r="Q2440" s="112"/>
      <c r="R2440" s="114"/>
      <c r="S2440" s="113"/>
      <c r="T2440" s="112"/>
      <c r="U2440" s="114"/>
      <c r="V2440" s="113"/>
      <c r="W2440" s="112"/>
      <c r="X2440" s="113"/>
    </row>
    <row r="2441" spans="1:24" x14ac:dyDescent="0.25">
      <c r="A2441" s="77"/>
      <c r="B2441" s="80"/>
      <c r="C2441" s="22"/>
      <c r="D2441" s="22"/>
      <c r="E2441" s="21"/>
      <c r="F2441" s="21"/>
      <c r="G2441" s="11"/>
      <c r="I2441" s="9"/>
      <c r="L2441" s="1"/>
      <c r="M2441" s="112"/>
      <c r="N2441" s="112"/>
      <c r="O2441" s="112"/>
      <c r="P2441" s="113"/>
      <c r="Q2441" s="112"/>
      <c r="R2441" s="114"/>
      <c r="S2441" s="113"/>
      <c r="T2441" s="112"/>
      <c r="U2441" s="114"/>
      <c r="V2441" s="113"/>
      <c r="W2441" s="112"/>
      <c r="X2441" s="113"/>
    </row>
    <row r="2442" spans="1:24" x14ac:dyDescent="0.25">
      <c r="A2442" s="77"/>
      <c r="B2442" s="80"/>
      <c r="C2442" s="22"/>
      <c r="D2442" s="22"/>
      <c r="E2442" s="21"/>
      <c r="F2442" s="21"/>
      <c r="G2442" s="11"/>
      <c r="I2442" s="9"/>
      <c r="L2442" s="1"/>
      <c r="M2442" s="112"/>
      <c r="N2442" s="112"/>
      <c r="O2442" s="112"/>
      <c r="P2442" s="113"/>
      <c r="Q2442" s="112"/>
      <c r="R2442" s="114"/>
      <c r="S2442" s="113"/>
      <c r="T2442" s="112"/>
      <c r="U2442" s="114"/>
      <c r="V2442" s="113"/>
      <c r="W2442" s="112"/>
      <c r="X2442" s="113"/>
    </row>
    <row r="2443" spans="1:24" x14ac:dyDescent="0.25">
      <c r="A2443" s="77"/>
      <c r="B2443" s="80"/>
      <c r="C2443" s="22"/>
      <c r="D2443" s="22"/>
      <c r="E2443" s="21"/>
      <c r="F2443" s="21"/>
      <c r="G2443" s="11"/>
      <c r="I2443" s="9"/>
      <c r="L2443" s="1"/>
      <c r="M2443" s="112"/>
      <c r="N2443" s="112"/>
      <c r="O2443" s="112"/>
      <c r="P2443" s="113"/>
      <c r="Q2443" s="112"/>
      <c r="R2443" s="114"/>
      <c r="S2443" s="113"/>
      <c r="T2443" s="112"/>
      <c r="U2443" s="114"/>
      <c r="V2443" s="113"/>
      <c r="W2443" s="112"/>
      <c r="X2443" s="113"/>
    </row>
    <row r="2444" spans="1:24" x14ac:dyDescent="0.25">
      <c r="A2444" s="77"/>
      <c r="B2444" s="80"/>
      <c r="C2444" s="22"/>
      <c r="D2444" s="22"/>
      <c r="E2444" s="21"/>
      <c r="F2444" s="21"/>
      <c r="G2444" s="11"/>
      <c r="I2444" s="9"/>
      <c r="L2444" s="1"/>
      <c r="M2444" s="112"/>
      <c r="N2444" s="112"/>
      <c r="O2444" s="112"/>
      <c r="P2444" s="113"/>
      <c r="Q2444" s="112"/>
      <c r="R2444" s="114"/>
      <c r="S2444" s="113"/>
      <c r="T2444" s="112"/>
      <c r="U2444" s="114"/>
      <c r="V2444" s="113"/>
      <c r="W2444" s="112"/>
      <c r="X2444" s="113"/>
    </row>
    <row r="2445" spans="1:24" x14ac:dyDescent="0.25">
      <c r="A2445" s="77"/>
      <c r="B2445" s="80"/>
      <c r="C2445" s="22"/>
      <c r="D2445" s="22"/>
      <c r="E2445" s="21"/>
      <c r="F2445" s="21"/>
      <c r="G2445" s="11"/>
      <c r="I2445" s="9"/>
      <c r="L2445" s="1"/>
      <c r="M2445" s="112"/>
      <c r="N2445" s="112"/>
      <c r="O2445" s="112"/>
      <c r="P2445" s="113"/>
      <c r="Q2445" s="112"/>
      <c r="R2445" s="114"/>
      <c r="S2445" s="113"/>
      <c r="T2445" s="112"/>
      <c r="U2445" s="114"/>
      <c r="V2445" s="113"/>
      <c r="W2445" s="112"/>
      <c r="X2445" s="113"/>
    </row>
    <row r="2446" spans="1:24" x14ac:dyDescent="0.25">
      <c r="A2446" s="77"/>
      <c r="B2446" s="80"/>
      <c r="C2446" s="22"/>
      <c r="D2446" s="22"/>
      <c r="E2446" s="21"/>
      <c r="F2446" s="21"/>
      <c r="G2446" s="11"/>
      <c r="I2446" s="9"/>
      <c r="L2446" s="1"/>
      <c r="M2446" s="112"/>
      <c r="N2446" s="112"/>
      <c r="O2446" s="112"/>
      <c r="P2446" s="113"/>
      <c r="Q2446" s="112"/>
      <c r="R2446" s="114"/>
      <c r="S2446" s="113"/>
      <c r="T2446" s="112"/>
      <c r="U2446" s="114"/>
      <c r="V2446" s="113"/>
      <c r="W2446" s="112"/>
      <c r="X2446" s="113"/>
    </row>
    <row r="2447" spans="1:24" x14ac:dyDescent="0.25">
      <c r="A2447" s="77"/>
      <c r="B2447" s="80"/>
      <c r="C2447" s="22"/>
      <c r="D2447" s="22"/>
      <c r="E2447" s="21"/>
      <c r="F2447" s="21"/>
      <c r="G2447" s="11"/>
      <c r="I2447" s="9"/>
      <c r="L2447" s="1"/>
      <c r="M2447" s="112"/>
      <c r="N2447" s="112"/>
      <c r="O2447" s="112"/>
      <c r="P2447" s="113"/>
      <c r="Q2447" s="112"/>
      <c r="R2447" s="114"/>
      <c r="S2447" s="113"/>
      <c r="T2447" s="112"/>
      <c r="U2447" s="114"/>
      <c r="V2447" s="113"/>
      <c r="W2447" s="112"/>
      <c r="X2447" s="113"/>
    </row>
    <row r="2448" spans="1:24" x14ac:dyDescent="0.25">
      <c r="A2448" s="77"/>
      <c r="B2448" s="80"/>
      <c r="C2448" s="22"/>
      <c r="D2448" s="22"/>
      <c r="E2448" s="21"/>
      <c r="F2448" s="21"/>
      <c r="G2448" s="11"/>
      <c r="I2448" s="9"/>
      <c r="L2448" s="1"/>
      <c r="M2448" s="112"/>
      <c r="N2448" s="112"/>
      <c r="O2448" s="112"/>
      <c r="P2448" s="113"/>
      <c r="Q2448" s="112"/>
      <c r="R2448" s="114"/>
      <c r="S2448" s="113"/>
      <c r="T2448" s="112"/>
      <c r="U2448" s="114"/>
      <c r="V2448" s="113"/>
      <c r="W2448" s="112"/>
      <c r="X2448" s="113"/>
    </row>
    <row r="2449" spans="1:24" x14ac:dyDescent="0.25">
      <c r="A2449" s="77"/>
      <c r="B2449" s="80"/>
      <c r="C2449" s="22"/>
      <c r="D2449" s="22"/>
      <c r="E2449" s="21"/>
      <c r="F2449" s="21"/>
      <c r="G2449" s="11"/>
      <c r="I2449" s="9"/>
      <c r="L2449" s="1"/>
      <c r="M2449" s="112"/>
      <c r="N2449" s="112"/>
      <c r="O2449" s="112"/>
      <c r="P2449" s="113"/>
      <c r="Q2449" s="112"/>
      <c r="R2449" s="114"/>
      <c r="S2449" s="113"/>
      <c r="T2449" s="112"/>
      <c r="U2449" s="114"/>
      <c r="V2449" s="113"/>
      <c r="W2449" s="112"/>
      <c r="X2449" s="113"/>
    </row>
    <row r="2450" spans="1:24" x14ac:dyDescent="0.25">
      <c r="A2450" s="77"/>
      <c r="B2450" s="80"/>
      <c r="C2450" s="22"/>
      <c r="D2450" s="22"/>
      <c r="E2450" s="21"/>
      <c r="F2450" s="21"/>
      <c r="G2450" s="11"/>
      <c r="I2450" s="9"/>
      <c r="L2450" s="1"/>
      <c r="M2450" s="112"/>
      <c r="N2450" s="112"/>
      <c r="O2450" s="112"/>
      <c r="P2450" s="113"/>
      <c r="Q2450" s="112"/>
      <c r="R2450" s="114"/>
      <c r="S2450" s="113"/>
      <c r="T2450" s="112"/>
      <c r="U2450" s="114"/>
      <c r="V2450" s="113"/>
      <c r="W2450" s="112"/>
      <c r="X2450" s="113"/>
    </row>
    <row r="2451" spans="1:24" x14ac:dyDescent="0.25">
      <c r="A2451" s="77"/>
      <c r="B2451" s="80"/>
      <c r="C2451" s="22"/>
      <c r="D2451" s="22"/>
      <c r="E2451" s="21"/>
      <c r="F2451" s="21"/>
      <c r="G2451" s="11"/>
      <c r="I2451" s="9"/>
      <c r="L2451" s="1"/>
      <c r="M2451" s="112"/>
      <c r="N2451" s="112"/>
      <c r="O2451" s="112"/>
      <c r="P2451" s="113"/>
      <c r="Q2451" s="112"/>
      <c r="R2451" s="114"/>
      <c r="S2451" s="113"/>
      <c r="T2451" s="112"/>
      <c r="U2451" s="114"/>
      <c r="V2451" s="113"/>
      <c r="W2451" s="112"/>
      <c r="X2451" s="113"/>
    </row>
    <row r="2452" spans="1:24" x14ac:dyDescent="0.25">
      <c r="A2452" s="77"/>
      <c r="B2452" s="80"/>
      <c r="C2452" s="22"/>
      <c r="D2452" s="22"/>
      <c r="E2452" s="21"/>
      <c r="F2452" s="21"/>
      <c r="G2452" s="11"/>
      <c r="I2452" s="9"/>
      <c r="L2452" s="1"/>
      <c r="M2452" s="112"/>
      <c r="N2452" s="112"/>
      <c r="O2452" s="112"/>
      <c r="P2452" s="113"/>
      <c r="Q2452" s="112"/>
      <c r="R2452" s="114"/>
      <c r="S2452" s="113"/>
      <c r="T2452" s="112"/>
      <c r="U2452" s="114"/>
      <c r="V2452" s="113"/>
      <c r="W2452" s="112"/>
      <c r="X2452" s="113"/>
    </row>
    <row r="2453" spans="1:24" x14ac:dyDescent="0.25">
      <c r="A2453" s="77"/>
      <c r="B2453" s="80"/>
      <c r="C2453" s="22"/>
      <c r="D2453" s="22"/>
      <c r="E2453" s="21"/>
      <c r="F2453" s="21"/>
      <c r="G2453" s="11"/>
      <c r="I2453" s="9"/>
      <c r="L2453" s="1"/>
      <c r="M2453" s="112"/>
      <c r="N2453" s="112"/>
      <c r="O2453" s="112"/>
      <c r="P2453" s="113"/>
      <c r="Q2453" s="112"/>
      <c r="R2453" s="114"/>
      <c r="S2453" s="113"/>
      <c r="T2453" s="112"/>
      <c r="U2453" s="114"/>
      <c r="V2453" s="113"/>
      <c r="W2453" s="112"/>
      <c r="X2453" s="113"/>
    </row>
    <row r="2454" spans="1:24" x14ac:dyDescent="0.25">
      <c r="A2454" s="77"/>
      <c r="B2454" s="80"/>
      <c r="C2454" s="22"/>
      <c r="D2454" s="22"/>
      <c r="E2454" s="21"/>
      <c r="F2454" s="21"/>
      <c r="G2454" s="11"/>
      <c r="I2454" s="9"/>
      <c r="L2454" s="1"/>
      <c r="M2454" s="112"/>
      <c r="N2454" s="112"/>
      <c r="O2454" s="112"/>
      <c r="P2454" s="113"/>
      <c r="Q2454" s="112"/>
      <c r="R2454" s="114"/>
      <c r="S2454" s="113"/>
      <c r="T2454" s="112"/>
      <c r="U2454" s="114"/>
      <c r="V2454" s="113"/>
      <c r="W2454" s="112"/>
      <c r="X2454" s="113"/>
    </row>
    <row r="2455" spans="1:24" x14ac:dyDescent="0.25">
      <c r="A2455" s="77"/>
      <c r="B2455" s="80"/>
      <c r="C2455" s="22"/>
      <c r="D2455" s="22"/>
      <c r="E2455" s="21"/>
      <c r="F2455" s="21"/>
      <c r="G2455" s="11"/>
      <c r="I2455" s="9"/>
      <c r="L2455" s="1"/>
      <c r="M2455" s="112"/>
      <c r="N2455" s="112"/>
      <c r="O2455" s="112"/>
      <c r="P2455" s="113"/>
      <c r="Q2455" s="112"/>
      <c r="R2455" s="114"/>
      <c r="S2455" s="113"/>
      <c r="T2455" s="112"/>
      <c r="U2455" s="114"/>
      <c r="V2455" s="113"/>
      <c r="W2455" s="112"/>
      <c r="X2455" s="113"/>
    </row>
    <row r="2456" spans="1:24" x14ac:dyDescent="0.25">
      <c r="A2456" s="77"/>
      <c r="B2456" s="80"/>
      <c r="C2456" s="22"/>
      <c r="D2456" s="22"/>
      <c r="E2456" s="21"/>
      <c r="F2456" s="21"/>
      <c r="G2456" s="11"/>
      <c r="I2456" s="9"/>
      <c r="L2456" s="1"/>
      <c r="M2456" s="112"/>
      <c r="N2456" s="112"/>
      <c r="O2456" s="112"/>
      <c r="P2456" s="113"/>
      <c r="Q2456" s="112"/>
      <c r="R2456" s="114"/>
      <c r="S2456" s="113"/>
      <c r="T2456" s="112"/>
      <c r="U2456" s="114"/>
      <c r="V2456" s="113"/>
      <c r="W2456" s="112"/>
      <c r="X2456" s="113"/>
    </row>
    <row r="2457" spans="1:24" x14ac:dyDescent="0.25">
      <c r="A2457" s="77"/>
      <c r="B2457" s="80"/>
      <c r="C2457" s="22"/>
      <c r="D2457" s="22"/>
      <c r="E2457" s="21"/>
      <c r="F2457" s="21"/>
      <c r="G2457" s="11"/>
      <c r="I2457" s="9"/>
      <c r="L2457" s="1"/>
      <c r="M2457" s="112"/>
      <c r="N2457" s="112"/>
      <c r="O2457" s="112"/>
      <c r="P2457" s="113"/>
      <c r="Q2457" s="112"/>
      <c r="R2457" s="114"/>
      <c r="S2457" s="113"/>
      <c r="T2457" s="112"/>
      <c r="U2457" s="114"/>
      <c r="V2457" s="113"/>
      <c r="W2457" s="112"/>
      <c r="X2457" s="113"/>
    </row>
    <row r="2458" spans="1:24" x14ac:dyDescent="0.25">
      <c r="A2458" s="77"/>
      <c r="B2458" s="80"/>
      <c r="C2458" s="22"/>
      <c r="D2458" s="22"/>
      <c r="E2458" s="21"/>
      <c r="F2458" s="21"/>
      <c r="G2458" s="11"/>
      <c r="I2458" s="9"/>
      <c r="L2458" s="1"/>
      <c r="M2458" s="112"/>
      <c r="N2458" s="112"/>
      <c r="O2458" s="112"/>
      <c r="P2458" s="113"/>
      <c r="Q2458" s="112"/>
      <c r="R2458" s="114"/>
      <c r="S2458" s="113"/>
      <c r="T2458" s="112"/>
      <c r="U2458" s="114"/>
      <c r="V2458" s="113"/>
      <c r="W2458" s="112"/>
      <c r="X2458" s="113"/>
    </row>
    <row r="2459" spans="1:24" x14ac:dyDescent="0.25">
      <c r="A2459" s="77"/>
      <c r="B2459" s="80"/>
      <c r="C2459" s="22"/>
      <c r="D2459" s="22"/>
      <c r="E2459" s="21"/>
      <c r="F2459" s="21"/>
      <c r="G2459" s="11"/>
      <c r="I2459" s="9"/>
      <c r="L2459" s="1"/>
      <c r="M2459" s="112"/>
      <c r="N2459" s="112"/>
      <c r="O2459" s="112"/>
      <c r="P2459" s="113"/>
      <c r="Q2459" s="112"/>
      <c r="R2459" s="114"/>
      <c r="S2459" s="113"/>
      <c r="T2459" s="112"/>
      <c r="U2459" s="114"/>
      <c r="V2459" s="113"/>
      <c r="W2459" s="112"/>
      <c r="X2459" s="113"/>
    </row>
    <row r="2460" spans="1:24" x14ac:dyDescent="0.25">
      <c r="A2460" s="77"/>
      <c r="B2460" s="80"/>
      <c r="C2460" s="22"/>
      <c r="D2460" s="22"/>
      <c r="E2460" s="21"/>
      <c r="F2460" s="21"/>
      <c r="G2460" s="11"/>
      <c r="I2460" s="9"/>
      <c r="L2460" s="1"/>
      <c r="M2460" s="112"/>
      <c r="N2460" s="112"/>
      <c r="O2460" s="112"/>
      <c r="P2460" s="113"/>
      <c r="Q2460" s="112"/>
      <c r="R2460" s="114"/>
      <c r="S2460" s="113"/>
      <c r="T2460" s="112"/>
      <c r="U2460" s="114"/>
      <c r="V2460" s="113"/>
      <c r="W2460" s="112"/>
      <c r="X2460" s="113"/>
    </row>
    <row r="2461" spans="1:24" x14ac:dyDescent="0.25">
      <c r="A2461" s="77"/>
      <c r="B2461" s="80"/>
      <c r="C2461" s="22"/>
      <c r="D2461" s="22"/>
      <c r="E2461" s="21"/>
      <c r="F2461" s="21"/>
      <c r="G2461" s="11"/>
      <c r="I2461" s="9"/>
      <c r="L2461" s="1"/>
      <c r="M2461" s="112"/>
      <c r="N2461" s="112"/>
      <c r="O2461" s="112"/>
      <c r="P2461" s="113"/>
      <c r="Q2461" s="112"/>
      <c r="R2461" s="114"/>
      <c r="S2461" s="113"/>
      <c r="T2461" s="112"/>
      <c r="U2461" s="114"/>
      <c r="V2461" s="113"/>
      <c r="W2461" s="112"/>
      <c r="X2461" s="113"/>
    </row>
    <row r="2462" spans="1:24" x14ac:dyDescent="0.25">
      <c r="A2462" s="77"/>
      <c r="B2462" s="80"/>
      <c r="C2462" s="22"/>
      <c r="D2462" s="22"/>
      <c r="E2462" s="21"/>
      <c r="F2462" s="21"/>
      <c r="G2462" s="11"/>
      <c r="I2462" s="9"/>
      <c r="L2462" s="1"/>
      <c r="M2462" s="112"/>
      <c r="N2462" s="112"/>
      <c r="O2462" s="112"/>
      <c r="P2462" s="113"/>
      <c r="Q2462" s="112"/>
      <c r="R2462" s="114"/>
      <c r="S2462" s="113"/>
      <c r="T2462" s="112"/>
      <c r="U2462" s="114"/>
      <c r="V2462" s="113"/>
      <c r="W2462" s="112"/>
      <c r="X2462" s="113"/>
    </row>
    <row r="2463" spans="1:24" x14ac:dyDescent="0.25">
      <c r="A2463" s="77"/>
      <c r="B2463" s="80"/>
      <c r="C2463" s="22"/>
      <c r="D2463" s="22"/>
      <c r="E2463" s="21"/>
      <c r="F2463" s="21"/>
      <c r="G2463" s="11"/>
      <c r="I2463" s="9"/>
      <c r="L2463" s="1"/>
      <c r="M2463" s="112"/>
      <c r="N2463" s="112"/>
      <c r="O2463" s="112"/>
      <c r="P2463" s="113"/>
      <c r="Q2463" s="112"/>
      <c r="R2463" s="114"/>
      <c r="S2463" s="113"/>
      <c r="T2463" s="112"/>
      <c r="U2463" s="114"/>
      <c r="V2463" s="113"/>
      <c r="W2463" s="112"/>
      <c r="X2463" s="113"/>
    </row>
    <row r="2464" spans="1:24" x14ac:dyDescent="0.25">
      <c r="A2464" s="77"/>
      <c r="B2464" s="80"/>
      <c r="C2464" s="22"/>
      <c r="D2464" s="22"/>
      <c r="E2464" s="21"/>
      <c r="F2464" s="21"/>
      <c r="G2464" s="11"/>
      <c r="I2464" s="9"/>
      <c r="L2464" s="1"/>
      <c r="M2464" s="112"/>
      <c r="N2464" s="112"/>
      <c r="O2464" s="112"/>
      <c r="P2464" s="113"/>
      <c r="Q2464" s="112"/>
      <c r="R2464" s="114"/>
      <c r="S2464" s="113"/>
      <c r="T2464" s="112"/>
      <c r="U2464" s="114"/>
      <c r="V2464" s="113"/>
      <c r="W2464" s="112"/>
      <c r="X2464" s="113"/>
    </row>
    <row r="2465" spans="1:24" x14ac:dyDescent="0.25">
      <c r="A2465" s="77"/>
      <c r="B2465" s="80"/>
      <c r="C2465" s="22"/>
      <c r="D2465" s="22"/>
      <c r="E2465" s="21"/>
      <c r="F2465" s="21"/>
      <c r="G2465" s="11"/>
      <c r="I2465" s="9"/>
      <c r="L2465" s="1"/>
      <c r="M2465" s="112"/>
      <c r="N2465" s="112"/>
      <c r="O2465" s="112"/>
      <c r="P2465" s="113"/>
      <c r="Q2465" s="112"/>
      <c r="R2465" s="114"/>
      <c r="S2465" s="113"/>
      <c r="T2465" s="112"/>
      <c r="U2465" s="114"/>
      <c r="V2465" s="113"/>
      <c r="W2465" s="112"/>
      <c r="X2465" s="113"/>
    </row>
    <row r="2466" spans="1:24" x14ac:dyDescent="0.25">
      <c r="A2466" s="77"/>
      <c r="B2466" s="80"/>
      <c r="C2466" s="22"/>
      <c r="D2466" s="22"/>
      <c r="E2466" s="21"/>
      <c r="F2466" s="21"/>
      <c r="G2466" s="11"/>
      <c r="I2466" s="9"/>
      <c r="L2466" s="1"/>
      <c r="M2466" s="112"/>
      <c r="N2466" s="112"/>
      <c r="O2466" s="112"/>
      <c r="P2466" s="113"/>
      <c r="Q2466" s="112"/>
      <c r="R2466" s="114"/>
      <c r="S2466" s="113"/>
      <c r="T2466" s="112"/>
      <c r="U2466" s="114"/>
      <c r="V2466" s="113"/>
      <c r="W2466" s="112"/>
      <c r="X2466" s="113"/>
    </row>
    <row r="2467" spans="1:24" x14ac:dyDescent="0.25">
      <c r="A2467" s="77"/>
      <c r="B2467" s="80"/>
      <c r="C2467" s="22"/>
      <c r="D2467" s="22"/>
      <c r="E2467" s="21"/>
      <c r="F2467" s="21"/>
      <c r="G2467" s="11"/>
      <c r="I2467" s="9"/>
      <c r="L2467" s="1"/>
      <c r="M2467" s="112"/>
      <c r="N2467" s="112"/>
      <c r="O2467" s="112"/>
      <c r="P2467" s="113"/>
      <c r="Q2467" s="112"/>
      <c r="R2467" s="114"/>
      <c r="S2467" s="113"/>
      <c r="T2467" s="112"/>
      <c r="U2467" s="114"/>
      <c r="V2467" s="113"/>
      <c r="W2467" s="112"/>
      <c r="X2467" s="113"/>
    </row>
    <row r="2468" spans="1:24" x14ac:dyDescent="0.25">
      <c r="A2468" s="77"/>
      <c r="B2468" s="80"/>
      <c r="C2468" s="22"/>
      <c r="D2468" s="22"/>
      <c r="E2468" s="21"/>
      <c r="F2468" s="21"/>
      <c r="G2468" s="11"/>
      <c r="I2468" s="9"/>
      <c r="L2468" s="1"/>
      <c r="M2468" s="112"/>
      <c r="N2468" s="112"/>
      <c r="O2468" s="112"/>
      <c r="P2468" s="113"/>
      <c r="Q2468" s="112"/>
      <c r="R2468" s="114"/>
      <c r="S2468" s="113"/>
      <c r="T2468" s="112"/>
      <c r="U2468" s="114"/>
      <c r="V2468" s="113"/>
      <c r="W2468" s="112"/>
      <c r="X2468" s="113"/>
    </row>
    <row r="2469" spans="1:24" x14ac:dyDescent="0.25">
      <c r="A2469" s="77"/>
      <c r="B2469" s="80"/>
      <c r="C2469" s="22"/>
      <c r="D2469" s="22"/>
      <c r="E2469" s="21"/>
      <c r="F2469" s="21"/>
      <c r="G2469" s="11"/>
      <c r="I2469" s="9"/>
      <c r="L2469" s="1"/>
      <c r="M2469" s="112"/>
      <c r="N2469" s="112"/>
      <c r="O2469" s="112"/>
      <c r="P2469" s="113"/>
      <c r="Q2469" s="112"/>
      <c r="R2469" s="114"/>
      <c r="S2469" s="113"/>
      <c r="T2469" s="112"/>
      <c r="U2469" s="114"/>
      <c r="V2469" s="113"/>
      <c r="W2469" s="112"/>
      <c r="X2469" s="113"/>
    </row>
    <row r="2470" spans="1:24" x14ac:dyDescent="0.25">
      <c r="A2470" s="77"/>
      <c r="B2470" s="80"/>
      <c r="C2470" s="22"/>
      <c r="D2470" s="22"/>
      <c r="E2470" s="21"/>
      <c r="F2470" s="21"/>
      <c r="G2470" s="11"/>
      <c r="I2470" s="9"/>
      <c r="L2470" s="1"/>
      <c r="M2470" s="112"/>
      <c r="N2470" s="112"/>
      <c r="O2470" s="112"/>
      <c r="P2470" s="113"/>
      <c r="Q2470" s="112"/>
      <c r="R2470" s="114"/>
      <c r="S2470" s="113"/>
      <c r="T2470" s="112"/>
      <c r="U2470" s="114"/>
      <c r="V2470" s="113"/>
      <c r="W2470" s="112"/>
      <c r="X2470" s="113"/>
    </row>
    <row r="2471" spans="1:24" x14ac:dyDescent="0.25">
      <c r="A2471" s="77"/>
      <c r="B2471" s="80"/>
      <c r="C2471" s="22"/>
      <c r="D2471" s="22"/>
      <c r="E2471" s="21"/>
      <c r="F2471" s="21"/>
      <c r="G2471" s="11"/>
      <c r="I2471" s="9"/>
      <c r="L2471" s="1"/>
      <c r="M2471" s="112"/>
      <c r="N2471" s="112"/>
      <c r="O2471" s="112"/>
      <c r="P2471" s="113"/>
      <c r="Q2471" s="112"/>
      <c r="R2471" s="114"/>
      <c r="S2471" s="113"/>
      <c r="T2471" s="112"/>
      <c r="U2471" s="114"/>
      <c r="V2471" s="113"/>
      <c r="W2471" s="112"/>
      <c r="X2471" s="113"/>
    </row>
    <row r="2472" spans="1:24" x14ac:dyDescent="0.25">
      <c r="A2472" s="77"/>
      <c r="B2472" s="80"/>
      <c r="C2472" s="22"/>
      <c r="D2472" s="22"/>
      <c r="E2472" s="21"/>
      <c r="F2472" s="21"/>
      <c r="G2472" s="11"/>
      <c r="I2472" s="9"/>
      <c r="L2472" s="1"/>
      <c r="M2472" s="112"/>
      <c r="N2472" s="112"/>
      <c r="O2472" s="112"/>
      <c r="P2472" s="113"/>
      <c r="Q2472" s="112"/>
      <c r="R2472" s="114"/>
      <c r="S2472" s="113"/>
      <c r="T2472" s="112"/>
      <c r="U2472" s="114"/>
      <c r="V2472" s="113"/>
      <c r="W2472" s="112"/>
      <c r="X2472" s="113"/>
    </row>
    <row r="2473" spans="1:24" x14ac:dyDescent="0.25">
      <c r="A2473" s="77"/>
      <c r="B2473" s="80"/>
      <c r="C2473" s="22"/>
      <c r="D2473" s="22"/>
      <c r="E2473" s="21"/>
      <c r="F2473" s="21"/>
      <c r="G2473" s="11"/>
      <c r="I2473" s="9"/>
      <c r="L2473" s="1"/>
      <c r="M2473" s="112"/>
      <c r="N2473" s="112"/>
      <c r="O2473" s="112"/>
      <c r="P2473" s="113"/>
      <c r="Q2473" s="112"/>
      <c r="R2473" s="114"/>
      <c r="S2473" s="113"/>
      <c r="T2473" s="112"/>
      <c r="U2473" s="114"/>
      <c r="V2473" s="113"/>
      <c r="W2473" s="112"/>
      <c r="X2473" s="113"/>
    </row>
    <row r="2474" spans="1:24" x14ac:dyDescent="0.25">
      <c r="A2474" s="77"/>
      <c r="B2474" s="80"/>
      <c r="C2474" s="22"/>
      <c r="D2474" s="22"/>
      <c r="E2474" s="21"/>
      <c r="F2474" s="21"/>
      <c r="G2474" s="11"/>
      <c r="I2474" s="9"/>
      <c r="L2474" s="1"/>
      <c r="M2474" s="112"/>
      <c r="N2474" s="112"/>
      <c r="O2474" s="112"/>
      <c r="P2474" s="113"/>
      <c r="Q2474" s="112"/>
      <c r="R2474" s="114"/>
      <c r="S2474" s="113"/>
      <c r="T2474" s="112"/>
      <c r="U2474" s="114"/>
      <c r="V2474" s="113"/>
      <c r="W2474" s="112"/>
      <c r="X2474" s="113"/>
    </row>
    <row r="2475" spans="1:24" x14ac:dyDescent="0.25">
      <c r="A2475" s="77"/>
      <c r="B2475" s="80"/>
      <c r="C2475" s="22"/>
      <c r="D2475" s="22"/>
      <c r="E2475" s="21"/>
      <c r="F2475" s="21"/>
      <c r="G2475" s="11"/>
      <c r="I2475" s="9"/>
      <c r="L2475" s="1"/>
      <c r="M2475" s="112"/>
      <c r="N2475" s="112"/>
      <c r="O2475" s="112"/>
      <c r="P2475" s="113"/>
      <c r="Q2475" s="112"/>
      <c r="R2475" s="114"/>
      <c r="S2475" s="113"/>
      <c r="T2475" s="112"/>
      <c r="U2475" s="114"/>
      <c r="V2475" s="113"/>
      <c r="W2475" s="112"/>
      <c r="X2475" s="113"/>
    </row>
    <row r="2476" spans="1:24" x14ac:dyDescent="0.25">
      <c r="A2476" s="77"/>
      <c r="B2476" s="80"/>
      <c r="C2476" s="22"/>
      <c r="D2476" s="22"/>
      <c r="E2476" s="21"/>
      <c r="F2476" s="21"/>
      <c r="G2476" s="11"/>
      <c r="I2476" s="9"/>
      <c r="L2476" s="1"/>
      <c r="M2476" s="112"/>
      <c r="N2476" s="112"/>
      <c r="O2476" s="112"/>
      <c r="P2476" s="113"/>
      <c r="Q2476" s="112"/>
      <c r="R2476" s="114"/>
      <c r="S2476" s="113"/>
      <c r="T2476" s="112"/>
      <c r="U2476" s="114"/>
      <c r="V2476" s="113"/>
      <c r="W2476" s="112"/>
      <c r="X2476" s="113"/>
    </row>
    <row r="2477" spans="1:24" x14ac:dyDescent="0.25">
      <c r="A2477" s="77"/>
      <c r="B2477" s="80"/>
      <c r="C2477" s="22"/>
      <c r="D2477" s="22"/>
      <c r="E2477" s="21"/>
      <c r="F2477" s="21"/>
      <c r="G2477" s="11"/>
      <c r="I2477" s="9"/>
      <c r="L2477" s="1"/>
      <c r="M2477" s="112"/>
      <c r="N2477" s="112"/>
      <c r="O2477" s="112"/>
      <c r="P2477" s="113"/>
      <c r="Q2477" s="112"/>
      <c r="R2477" s="114"/>
      <c r="S2477" s="113"/>
      <c r="T2477" s="112"/>
      <c r="U2477" s="114"/>
      <c r="V2477" s="113"/>
      <c r="W2477" s="112"/>
      <c r="X2477" s="113"/>
    </row>
    <row r="2478" spans="1:24" x14ac:dyDescent="0.25">
      <c r="A2478" s="77"/>
      <c r="B2478" s="80"/>
      <c r="C2478" s="22"/>
      <c r="D2478" s="22"/>
      <c r="E2478" s="21"/>
      <c r="F2478" s="21"/>
      <c r="G2478" s="11"/>
      <c r="I2478" s="9"/>
      <c r="L2478" s="1"/>
      <c r="M2478" s="112"/>
      <c r="N2478" s="112"/>
      <c r="O2478" s="112"/>
      <c r="P2478" s="113"/>
      <c r="Q2478" s="112"/>
      <c r="R2478" s="114"/>
      <c r="S2478" s="113"/>
      <c r="T2478" s="112"/>
      <c r="U2478" s="114"/>
      <c r="V2478" s="113"/>
      <c r="W2478" s="112"/>
      <c r="X2478" s="113"/>
    </row>
    <row r="2479" spans="1:24" x14ac:dyDescent="0.25">
      <c r="A2479" s="77"/>
      <c r="B2479" s="80"/>
      <c r="C2479" s="22"/>
      <c r="D2479" s="22"/>
      <c r="E2479" s="21"/>
      <c r="F2479" s="21"/>
      <c r="G2479" s="11"/>
      <c r="I2479" s="9"/>
      <c r="L2479" s="1"/>
      <c r="M2479" s="112"/>
      <c r="N2479" s="112"/>
      <c r="O2479" s="112"/>
      <c r="P2479" s="113"/>
      <c r="Q2479" s="112"/>
      <c r="R2479" s="114"/>
      <c r="S2479" s="113"/>
      <c r="T2479" s="112"/>
      <c r="U2479" s="114"/>
      <c r="V2479" s="113"/>
      <c r="W2479" s="112"/>
      <c r="X2479" s="113"/>
    </row>
    <row r="2480" spans="1:24" x14ac:dyDescent="0.25">
      <c r="A2480" s="77"/>
      <c r="B2480" s="80"/>
      <c r="C2480" s="22"/>
      <c r="D2480" s="22"/>
      <c r="E2480" s="21"/>
      <c r="F2480" s="21"/>
      <c r="G2480" s="11"/>
      <c r="I2480" s="9"/>
      <c r="L2480" s="1"/>
      <c r="M2480" s="112"/>
      <c r="N2480" s="112"/>
      <c r="O2480" s="112"/>
      <c r="P2480" s="113"/>
      <c r="Q2480" s="112"/>
      <c r="R2480" s="114"/>
      <c r="S2480" s="113"/>
      <c r="T2480" s="112"/>
      <c r="U2480" s="114"/>
      <c r="V2480" s="113"/>
      <c r="W2480" s="112"/>
      <c r="X2480" s="113"/>
    </row>
    <row r="2481" spans="1:24" x14ac:dyDescent="0.25">
      <c r="A2481" s="77"/>
      <c r="B2481" s="80"/>
      <c r="C2481" s="22"/>
      <c r="D2481" s="22"/>
      <c r="E2481" s="21"/>
      <c r="F2481" s="21"/>
      <c r="G2481" s="11"/>
      <c r="I2481" s="9"/>
      <c r="L2481" s="1"/>
      <c r="M2481" s="112"/>
      <c r="N2481" s="112"/>
      <c r="O2481" s="112"/>
      <c r="P2481" s="113"/>
      <c r="Q2481" s="112"/>
      <c r="R2481" s="114"/>
      <c r="S2481" s="113"/>
      <c r="T2481" s="112"/>
      <c r="U2481" s="114"/>
      <c r="V2481" s="113"/>
      <c r="W2481" s="112"/>
      <c r="X2481" s="113"/>
    </row>
    <row r="2482" spans="1:24" x14ac:dyDescent="0.25">
      <c r="A2482" s="77"/>
      <c r="B2482" s="80"/>
      <c r="C2482" s="22"/>
      <c r="D2482" s="22"/>
      <c r="E2482" s="21"/>
      <c r="F2482" s="21"/>
      <c r="G2482" s="11"/>
      <c r="I2482" s="9"/>
      <c r="L2482" s="1"/>
      <c r="M2482" s="112"/>
      <c r="N2482" s="112"/>
      <c r="O2482" s="112"/>
      <c r="P2482" s="113"/>
      <c r="Q2482" s="112"/>
      <c r="R2482" s="114"/>
      <c r="S2482" s="113"/>
      <c r="T2482" s="112"/>
      <c r="U2482" s="114"/>
      <c r="V2482" s="113"/>
      <c r="W2482" s="112"/>
      <c r="X2482" s="113"/>
    </row>
    <row r="2483" spans="1:24" x14ac:dyDescent="0.25">
      <c r="A2483" s="77"/>
      <c r="B2483" s="80"/>
      <c r="C2483" s="22"/>
      <c r="D2483" s="22"/>
      <c r="E2483" s="21"/>
      <c r="F2483" s="21"/>
      <c r="G2483" s="11"/>
      <c r="I2483" s="9"/>
      <c r="L2483" s="1"/>
      <c r="M2483" s="112"/>
      <c r="N2483" s="112"/>
      <c r="O2483" s="112"/>
      <c r="P2483" s="113"/>
      <c r="Q2483" s="112"/>
      <c r="R2483" s="114"/>
      <c r="S2483" s="113"/>
      <c r="T2483" s="112"/>
      <c r="U2483" s="114"/>
      <c r="V2483" s="113"/>
      <c r="W2483" s="112"/>
      <c r="X2483" s="113"/>
    </row>
    <row r="2484" spans="1:24" x14ac:dyDescent="0.25">
      <c r="A2484" s="77"/>
      <c r="B2484" s="80"/>
      <c r="C2484" s="22"/>
      <c r="D2484" s="22"/>
      <c r="E2484" s="21"/>
      <c r="F2484" s="21"/>
      <c r="G2484" s="11"/>
      <c r="I2484" s="9"/>
      <c r="L2484" s="1"/>
      <c r="M2484" s="112"/>
      <c r="N2484" s="112"/>
      <c r="O2484" s="112"/>
      <c r="P2484" s="113"/>
      <c r="Q2484" s="112"/>
      <c r="R2484" s="114"/>
      <c r="S2484" s="113"/>
      <c r="T2484" s="112"/>
      <c r="U2484" s="114"/>
      <c r="V2484" s="113"/>
      <c r="W2484" s="112"/>
      <c r="X2484" s="113"/>
    </row>
    <row r="2485" spans="1:24" x14ac:dyDescent="0.25">
      <c r="A2485" s="77"/>
      <c r="B2485" s="80"/>
      <c r="C2485" s="22"/>
      <c r="D2485" s="22"/>
      <c r="E2485" s="21"/>
      <c r="F2485" s="21"/>
      <c r="G2485" s="11"/>
      <c r="I2485" s="9"/>
      <c r="L2485" s="1"/>
      <c r="M2485" s="112"/>
      <c r="N2485" s="112"/>
      <c r="O2485" s="112"/>
      <c r="P2485" s="113"/>
      <c r="Q2485" s="112"/>
      <c r="R2485" s="114"/>
      <c r="S2485" s="113"/>
      <c r="T2485" s="112"/>
      <c r="U2485" s="114"/>
      <c r="V2485" s="113"/>
      <c r="W2485" s="112"/>
      <c r="X2485" s="113"/>
    </row>
    <row r="2486" spans="1:24" x14ac:dyDescent="0.25">
      <c r="A2486" s="77"/>
      <c r="B2486" s="80"/>
      <c r="C2486" s="22"/>
      <c r="D2486" s="22"/>
      <c r="E2486" s="21"/>
      <c r="F2486" s="21"/>
      <c r="G2486" s="11"/>
      <c r="I2486" s="9"/>
      <c r="L2486" s="1"/>
      <c r="M2486" s="112"/>
      <c r="N2486" s="112"/>
      <c r="O2486" s="112"/>
      <c r="P2486" s="113"/>
      <c r="Q2486" s="112"/>
      <c r="R2486" s="114"/>
      <c r="S2486" s="113"/>
      <c r="T2486" s="112"/>
      <c r="U2486" s="114"/>
      <c r="V2486" s="113"/>
      <c r="W2486" s="112"/>
      <c r="X2486" s="113"/>
    </row>
    <row r="2487" spans="1:24" x14ac:dyDescent="0.25">
      <c r="A2487" s="77"/>
      <c r="B2487" s="80"/>
      <c r="C2487" s="22"/>
      <c r="D2487" s="22"/>
      <c r="E2487" s="21"/>
      <c r="F2487" s="21"/>
      <c r="G2487" s="11"/>
      <c r="I2487" s="9"/>
      <c r="L2487" s="1"/>
      <c r="M2487" s="112"/>
      <c r="N2487" s="112"/>
      <c r="O2487" s="112"/>
      <c r="P2487" s="113"/>
      <c r="Q2487" s="112"/>
      <c r="R2487" s="114"/>
      <c r="S2487" s="113"/>
      <c r="T2487" s="112"/>
      <c r="U2487" s="114"/>
      <c r="V2487" s="113"/>
      <c r="W2487" s="112"/>
      <c r="X2487" s="113"/>
    </row>
    <row r="2488" spans="1:24" x14ac:dyDescent="0.25">
      <c r="A2488" s="77"/>
      <c r="B2488" s="80"/>
      <c r="C2488" s="22"/>
      <c r="D2488" s="22"/>
      <c r="E2488" s="21"/>
      <c r="F2488" s="21"/>
      <c r="G2488" s="11"/>
      <c r="I2488" s="9"/>
      <c r="L2488" s="1"/>
      <c r="M2488" s="112"/>
      <c r="N2488" s="112"/>
      <c r="O2488" s="112"/>
      <c r="P2488" s="113"/>
      <c r="Q2488" s="112"/>
      <c r="R2488" s="114"/>
      <c r="S2488" s="113"/>
      <c r="T2488" s="112"/>
      <c r="U2488" s="114"/>
      <c r="V2488" s="113"/>
      <c r="W2488" s="112"/>
      <c r="X2488" s="113"/>
    </row>
    <row r="2489" spans="1:24" x14ac:dyDescent="0.25">
      <c r="A2489" s="77"/>
      <c r="B2489" s="80"/>
      <c r="C2489" s="22"/>
      <c r="D2489" s="22"/>
      <c r="E2489" s="21"/>
      <c r="F2489" s="21"/>
      <c r="G2489" s="11"/>
      <c r="I2489" s="9"/>
      <c r="L2489" s="1"/>
      <c r="M2489" s="112"/>
      <c r="N2489" s="112"/>
      <c r="O2489" s="112"/>
      <c r="P2489" s="113"/>
      <c r="Q2489" s="112"/>
      <c r="R2489" s="114"/>
      <c r="S2489" s="113"/>
      <c r="T2489" s="112"/>
      <c r="U2489" s="114"/>
      <c r="V2489" s="113"/>
      <c r="W2489" s="112"/>
      <c r="X2489" s="113"/>
    </row>
    <row r="2490" spans="1:24" x14ac:dyDescent="0.25">
      <c r="A2490" s="77"/>
      <c r="B2490" s="80"/>
      <c r="C2490" s="22"/>
      <c r="D2490" s="22"/>
      <c r="E2490" s="21"/>
      <c r="F2490" s="21"/>
      <c r="G2490" s="11"/>
      <c r="I2490" s="9"/>
      <c r="L2490" s="1"/>
      <c r="M2490" s="112"/>
      <c r="N2490" s="112"/>
      <c r="O2490" s="112"/>
      <c r="P2490" s="113"/>
      <c r="Q2490" s="112"/>
      <c r="R2490" s="114"/>
      <c r="S2490" s="113"/>
      <c r="T2490" s="112"/>
      <c r="U2490" s="114"/>
      <c r="V2490" s="113"/>
      <c r="W2490" s="112"/>
      <c r="X2490" s="113"/>
    </row>
    <row r="2491" spans="1:24" x14ac:dyDescent="0.25">
      <c r="A2491" s="77"/>
      <c r="B2491" s="80"/>
      <c r="C2491" s="22"/>
      <c r="D2491" s="22"/>
      <c r="E2491" s="21"/>
      <c r="F2491" s="21"/>
      <c r="G2491" s="11"/>
      <c r="I2491" s="9"/>
      <c r="L2491" s="1"/>
      <c r="M2491" s="112"/>
      <c r="N2491" s="112"/>
      <c r="O2491" s="112"/>
      <c r="P2491" s="113"/>
      <c r="Q2491" s="112"/>
      <c r="R2491" s="114"/>
      <c r="S2491" s="113"/>
      <c r="T2491" s="112"/>
      <c r="U2491" s="114"/>
      <c r="V2491" s="113"/>
      <c r="W2491" s="112"/>
      <c r="X2491" s="113"/>
    </row>
    <row r="2492" spans="1:24" x14ac:dyDescent="0.25">
      <c r="A2492" s="77"/>
      <c r="B2492" s="80"/>
      <c r="C2492" s="22"/>
      <c r="D2492" s="22"/>
      <c r="E2492" s="21"/>
      <c r="F2492" s="21"/>
      <c r="G2492" s="11"/>
      <c r="I2492" s="9"/>
      <c r="L2492" s="1"/>
      <c r="M2492" s="112"/>
      <c r="N2492" s="112"/>
      <c r="O2492" s="112"/>
      <c r="P2492" s="113"/>
      <c r="Q2492" s="112"/>
      <c r="R2492" s="114"/>
      <c r="S2492" s="113"/>
      <c r="T2492" s="112"/>
      <c r="U2492" s="114"/>
      <c r="V2492" s="113"/>
      <c r="W2492" s="112"/>
      <c r="X2492" s="113"/>
    </row>
    <row r="2493" spans="1:24" x14ac:dyDescent="0.25">
      <c r="A2493" s="77"/>
      <c r="B2493" s="80"/>
      <c r="C2493" s="22"/>
      <c r="D2493" s="22"/>
      <c r="E2493" s="21"/>
      <c r="F2493" s="21"/>
      <c r="G2493" s="11"/>
      <c r="I2493" s="9"/>
      <c r="L2493" s="1"/>
      <c r="M2493" s="112"/>
      <c r="N2493" s="112"/>
      <c r="O2493" s="112"/>
      <c r="P2493" s="113"/>
      <c r="Q2493" s="112"/>
      <c r="R2493" s="114"/>
      <c r="S2493" s="113"/>
      <c r="T2493" s="112"/>
      <c r="U2493" s="114"/>
      <c r="V2493" s="113"/>
      <c r="W2493" s="112"/>
      <c r="X2493" s="113"/>
    </row>
    <row r="2494" spans="1:24" x14ac:dyDescent="0.25">
      <c r="A2494" s="77"/>
      <c r="B2494" s="80"/>
      <c r="C2494" s="22"/>
      <c r="D2494" s="22"/>
      <c r="E2494" s="21"/>
      <c r="F2494" s="21"/>
      <c r="G2494" s="11"/>
      <c r="I2494" s="9"/>
      <c r="L2494" s="1"/>
      <c r="M2494" s="112"/>
      <c r="N2494" s="112"/>
      <c r="O2494" s="112"/>
      <c r="P2494" s="113"/>
      <c r="Q2494" s="112"/>
      <c r="R2494" s="114"/>
      <c r="S2494" s="113"/>
      <c r="T2494" s="112"/>
      <c r="U2494" s="114"/>
      <c r="V2494" s="113"/>
      <c r="W2494" s="112"/>
      <c r="X2494" s="113"/>
    </row>
    <row r="2495" spans="1:24" x14ac:dyDescent="0.25">
      <c r="A2495" s="77"/>
      <c r="B2495" s="80"/>
      <c r="C2495" s="22"/>
      <c r="D2495" s="22"/>
      <c r="E2495" s="21"/>
      <c r="F2495" s="21"/>
      <c r="G2495" s="11"/>
      <c r="I2495" s="9"/>
      <c r="L2495" s="1"/>
      <c r="M2495" s="112"/>
      <c r="N2495" s="112"/>
      <c r="O2495" s="112"/>
      <c r="P2495" s="113"/>
      <c r="Q2495" s="112"/>
      <c r="R2495" s="114"/>
      <c r="S2495" s="113"/>
      <c r="T2495" s="112"/>
      <c r="U2495" s="114"/>
      <c r="V2495" s="113"/>
      <c r="W2495" s="112"/>
      <c r="X2495" s="113"/>
    </row>
    <row r="2496" spans="1:24" x14ac:dyDescent="0.25">
      <c r="A2496" s="77"/>
      <c r="B2496" s="80"/>
      <c r="C2496" s="22"/>
      <c r="D2496" s="22"/>
      <c r="E2496" s="21"/>
      <c r="F2496" s="21"/>
      <c r="G2496" s="11"/>
      <c r="I2496" s="9"/>
      <c r="L2496" s="1"/>
      <c r="M2496" s="112"/>
      <c r="N2496" s="112"/>
      <c r="O2496" s="112"/>
      <c r="P2496" s="113"/>
      <c r="Q2496" s="112"/>
      <c r="R2496" s="114"/>
      <c r="S2496" s="113"/>
      <c r="T2496" s="112"/>
      <c r="U2496" s="114"/>
      <c r="V2496" s="113"/>
      <c r="W2496" s="112"/>
      <c r="X2496" s="113"/>
    </row>
    <row r="2497" spans="1:24" x14ac:dyDescent="0.25">
      <c r="A2497" s="77"/>
      <c r="B2497" s="80"/>
      <c r="C2497" s="22"/>
      <c r="D2497" s="22"/>
      <c r="E2497" s="21"/>
      <c r="F2497" s="21"/>
      <c r="G2497" s="11"/>
      <c r="I2497" s="9"/>
      <c r="L2497" s="1"/>
      <c r="M2497" s="112"/>
      <c r="N2497" s="112"/>
      <c r="O2497" s="112"/>
      <c r="P2497" s="113"/>
      <c r="Q2497" s="112"/>
      <c r="R2497" s="114"/>
      <c r="S2497" s="113"/>
      <c r="T2497" s="112"/>
      <c r="U2497" s="114"/>
      <c r="V2497" s="113"/>
      <c r="W2497" s="112"/>
      <c r="X2497" s="113"/>
    </row>
    <row r="2498" spans="1:24" x14ac:dyDescent="0.25">
      <c r="A2498" s="77"/>
      <c r="B2498" s="80"/>
      <c r="C2498" s="22"/>
      <c r="D2498" s="22"/>
      <c r="E2498" s="21"/>
      <c r="F2498" s="21"/>
      <c r="G2498" s="11"/>
      <c r="I2498" s="9"/>
      <c r="L2498" s="1"/>
      <c r="M2498" s="112"/>
      <c r="N2498" s="112"/>
      <c r="O2498" s="112"/>
      <c r="P2498" s="113"/>
      <c r="Q2498" s="112"/>
      <c r="R2498" s="114"/>
      <c r="S2498" s="113"/>
      <c r="T2498" s="112"/>
      <c r="U2498" s="114"/>
      <c r="V2498" s="113"/>
      <c r="W2498" s="112"/>
      <c r="X2498" s="113"/>
    </row>
    <row r="2499" spans="1:24" x14ac:dyDescent="0.25">
      <c r="A2499" s="77"/>
      <c r="B2499" s="80"/>
      <c r="C2499" s="22"/>
      <c r="D2499" s="22"/>
      <c r="E2499" s="21"/>
      <c r="F2499" s="21"/>
      <c r="G2499" s="11"/>
      <c r="I2499" s="9"/>
      <c r="L2499" s="1"/>
      <c r="M2499" s="112"/>
      <c r="N2499" s="112"/>
      <c r="O2499" s="112"/>
      <c r="P2499" s="113"/>
      <c r="Q2499" s="112"/>
      <c r="R2499" s="114"/>
      <c r="S2499" s="113"/>
      <c r="T2499" s="112"/>
      <c r="U2499" s="114"/>
      <c r="V2499" s="113"/>
      <c r="W2499" s="112"/>
      <c r="X2499" s="113"/>
    </row>
    <row r="2500" spans="1:24" x14ac:dyDescent="0.25">
      <c r="A2500" s="77"/>
      <c r="B2500" s="80"/>
      <c r="C2500" s="22"/>
      <c r="D2500" s="22"/>
      <c r="E2500" s="21"/>
      <c r="F2500" s="21"/>
      <c r="G2500" s="11"/>
      <c r="I2500" s="9"/>
      <c r="L2500" s="1"/>
      <c r="M2500" s="112"/>
      <c r="N2500" s="112"/>
      <c r="O2500" s="112"/>
      <c r="P2500" s="113"/>
      <c r="Q2500" s="112"/>
      <c r="R2500" s="114"/>
      <c r="S2500" s="113"/>
      <c r="T2500" s="112"/>
      <c r="U2500" s="114"/>
      <c r="V2500" s="113"/>
      <c r="W2500" s="112"/>
      <c r="X2500" s="113"/>
    </row>
    <row r="2501" spans="1:24" x14ac:dyDescent="0.25">
      <c r="A2501" s="77"/>
      <c r="B2501" s="80"/>
      <c r="C2501" s="22"/>
      <c r="D2501" s="22"/>
      <c r="E2501" s="21"/>
      <c r="F2501" s="21"/>
      <c r="G2501" s="11"/>
      <c r="I2501" s="9"/>
      <c r="L2501" s="1"/>
      <c r="M2501" s="112"/>
      <c r="N2501" s="112"/>
      <c r="O2501" s="112"/>
      <c r="P2501" s="113"/>
      <c r="Q2501" s="112"/>
      <c r="R2501" s="114"/>
      <c r="S2501" s="113"/>
      <c r="T2501" s="112"/>
      <c r="U2501" s="114"/>
      <c r="V2501" s="113"/>
      <c r="W2501" s="112"/>
      <c r="X2501" s="113"/>
    </row>
    <row r="2502" spans="1:24" x14ac:dyDescent="0.25">
      <c r="A2502" s="77"/>
      <c r="B2502" s="80"/>
      <c r="C2502" s="22"/>
      <c r="D2502" s="22"/>
      <c r="E2502" s="21"/>
      <c r="F2502" s="21"/>
      <c r="G2502" s="11"/>
      <c r="I2502" s="9"/>
      <c r="L2502" s="1"/>
      <c r="M2502" s="112"/>
      <c r="N2502" s="112"/>
      <c r="O2502" s="112"/>
      <c r="P2502" s="113"/>
      <c r="Q2502" s="112"/>
      <c r="R2502" s="114"/>
      <c r="S2502" s="113"/>
      <c r="T2502" s="112"/>
      <c r="U2502" s="114"/>
      <c r="V2502" s="113"/>
      <c r="W2502" s="112"/>
      <c r="X2502" s="113"/>
    </row>
    <row r="2503" spans="1:24" x14ac:dyDescent="0.25">
      <c r="A2503" s="77"/>
      <c r="B2503" s="80"/>
      <c r="C2503" s="22"/>
      <c r="D2503" s="22"/>
      <c r="E2503" s="21"/>
      <c r="F2503" s="21"/>
      <c r="G2503" s="11"/>
      <c r="I2503" s="9"/>
      <c r="L2503" s="1"/>
      <c r="M2503" s="112"/>
      <c r="N2503" s="112"/>
      <c r="O2503" s="112"/>
      <c r="P2503" s="113"/>
      <c r="Q2503" s="112"/>
      <c r="R2503" s="114"/>
      <c r="S2503" s="113"/>
      <c r="T2503" s="112"/>
      <c r="U2503" s="114"/>
      <c r="V2503" s="113"/>
      <c r="W2503" s="112"/>
      <c r="X2503" s="113"/>
    </row>
    <row r="2504" spans="1:24" x14ac:dyDescent="0.25">
      <c r="A2504" s="77"/>
      <c r="B2504" s="80"/>
      <c r="C2504" s="22"/>
      <c r="D2504" s="22"/>
      <c r="E2504" s="21"/>
      <c r="F2504" s="21"/>
      <c r="G2504" s="11"/>
      <c r="I2504" s="9"/>
      <c r="L2504" s="1"/>
      <c r="M2504" s="112"/>
      <c r="N2504" s="112"/>
      <c r="O2504" s="112"/>
      <c r="P2504" s="113"/>
      <c r="Q2504" s="112"/>
      <c r="R2504" s="114"/>
      <c r="S2504" s="113"/>
      <c r="T2504" s="112"/>
      <c r="U2504" s="114"/>
      <c r="V2504" s="113"/>
      <c r="W2504" s="112"/>
      <c r="X2504" s="113"/>
    </row>
    <row r="2505" spans="1:24" x14ac:dyDescent="0.25">
      <c r="A2505" s="77"/>
      <c r="B2505" s="80"/>
      <c r="C2505" s="22"/>
      <c r="D2505" s="22"/>
      <c r="E2505" s="21"/>
      <c r="F2505" s="21"/>
      <c r="G2505" s="11"/>
      <c r="I2505" s="9"/>
      <c r="L2505" s="1"/>
      <c r="M2505" s="112"/>
      <c r="N2505" s="112"/>
      <c r="O2505" s="112"/>
      <c r="P2505" s="113"/>
      <c r="Q2505" s="112"/>
      <c r="R2505" s="114"/>
      <c r="S2505" s="113"/>
      <c r="T2505" s="112"/>
      <c r="U2505" s="114"/>
      <c r="V2505" s="113"/>
      <c r="W2505" s="112"/>
      <c r="X2505" s="113"/>
    </row>
    <row r="2506" spans="1:24" x14ac:dyDescent="0.25">
      <c r="A2506" s="77"/>
      <c r="B2506" s="80"/>
      <c r="C2506" s="22"/>
      <c r="D2506" s="22"/>
      <c r="E2506" s="21"/>
      <c r="F2506" s="21"/>
      <c r="G2506" s="11"/>
      <c r="I2506" s="9"/>
      <c r="L2506" s="1"/>
      <c r="M2506" s="112"/>
      <c r="N2506" s="112"/>
      <c r="O2506" s="112"/>
      <c r="P2506" s="113"/>
      <c r="Q2506" s="112"/>
      <c r="R2506" s="114"/>
      <c r="S2506" s="113"/>
      <c r="T2506" s="112"/>
      <c r="U2506" s="114"/>
      <c r="V2506" s="113"/>
      <c r="W2506" s="112"/>
      <c r="X2506" s="113"/>
    </row>
    <row r="2507" spans="1:24" x14ac:dyDescent="0.25">
      <c r="A2507" s="77"/>
      <c r="B2507" s="80"/>
      <c r="C2507" s="22"/>
      <c r="D2507" s="22"/>
      <c r="E2507" s="21"/>
      <c r="F2507" s="21"/>
      <c r="G2507" s="11"/>
      <c r="I2507" s="9"/>
      <c r="L2507" s="1"/>
      <c r="M2507" s="112"/>
      <c r="N2507" s="112"/>
      <c r="O2507" s="112"/>
      <c r="P2507" s="113"/>
      <c r="Q2507" s="112"/>
      <c r="R2507" s="114"/>
      <c r="S2507" s="113"/>
      <c r="T2507" s="112"/>
      <c r="U2507" s="114"/>
      <c r="V2507" s="113"/>
      <c r="W2507" s="112"/>
      <c r="X2507" s="113"/>
    </row>
    <row r="2508" spans="1:24" x14ac:dyDescent="0.25">
      <c r="A2508" s="77"/>
      <c r="B2508" s="80"/>
      <c r="C2508" s="22"/>
      <c r="D2508" s="22"/>
      <c r="E2508" s="21"/>
      <c r="F2508" s="21"/>
      <c r="G2508" s="11"/>
      <c r="I2508" s="9"/>
      <c r="L2508" s="1"/>
      <c r="M2508" s="112"/>
      <c r="N2508" s="112"/>
      <c r="O2508" s="112"/>
      <c r="P2508" s="113"/>
      <c r="Q2508" s="112"/>
      <c r="R2508" s="114"/>
      <c r="S2508" s="113"/>
      <c r="T2508" s="112"/>
      <c r="U2508" s="114"/>
      <c r="V2508" s="113"/>
      <c r="W2508" s="112"/>
      <c r="X2508" s="113"/>
    </row>
    <row r="2509" spans="1:24" x14ac:dyDescent="0.25">
      <c r="A2509" s="77"/>
      <c r="B2509" s="80"/>
      <c r="C2509" s="22"/>
      <c r="D2509" s="22"/>
      <c r="E2509" s="21"/>
      <c r="F2509" s="21"/>
      <c r="G2509" s="11"/>
      <c r="I2509" s="9"/>
      <c r="L2509" s="1"/>
      <c r="M2509" s="112"/>
      <c r="N2509" s="112"/>
      <c r="O2509" s="112"/>
      <c r="P2509" s="113"/>
      <c r="Q2509" s="112"/>
      <c r="R2509" s="114"/>
      <c r="S2509" s="113"/>
      <c r="T2509" s="112"/>
      <c r="U2509" s="114"/>
      <c r="V2509" s="113"/>
      <c r="W2509" s="112"/>
      <c r="X2509" s="113"/>
    </row>
    <row r="2510" spans="1:24" x14ac:dyDescent="0.25">
      <c r="A2510" s="77"/>
      <c r="B2510" s="80"/>
      <c r="C2510" s="22"/>
      <c r="D2510" s="22"/>
      <c r="E2510" s="21"/>
      <c r="F2510" s="21"/>
      <c r="G2510" s="11"/>
      <c r="I2510" s="9"/>
      <c r="L2510" s="1"/>
      <c r="M2510" s="112"/>
      <c r="N2510" s="112"/>
      <c r="O2510" s="112"/>
      <c r="P2510" s="113"/>
      <c r="Q2510" s="112"/>
      <c r="R2510" s="114"/>
      <c r="S2510" s="113"/>
      <c r="T2510" s="112"/>
      <c r="U2510" s="114"/>
      <c r="V2510" s="113"/>
      <c r="W2510" s="112"/>
      <c r="X2510" s="113"/>
    </row>
    <row r="2511" spans="1:24" x14ac:dyDescent="0.25">
      <c r="A2511" s="77"/>
      <c r="B2511" s="80"/>
      <c r="C2511" s="22"/>
      <c r="D2511" s="22"/>
      <c r="E2511" s="21"/>
      <c r="F2511" s="21"/>
      <c r="G2511" s="11"/>
      <c r="I2511" s="9"/>
      <c r="L2511" s="1"/>
      <c r="M2511" s="112"/>
      <c r="N2511" s="112"/>
      <c r="O2511" s="112"/>
      <c r="P2511" s="113"/>
      <c r="Q2511" s="112"/>
      <c r="R2511" s="114"/>
      <c r="S2511" s="113"/>
      <c r="T2511" s="112"/>
      <c r="U2511" s="114"/>
      <c r="V2511" s="113"/>
      <c r="W2511" s="112"/>
      <c r="X2511" s="113"/>
    </row>
    <row r="2512" spans="1:24" x14ac:dyDescent="0.25">
      <c r="A2512" s="77"/>
      <c r="B2512" s="80"/>
      <c r="C2512" s="22"/>
      <c r="D2512" s="22"/>
      <c r="E2512" s="21"/>
      <c r="F2512" s="21"/>
      <c r="G2512" s="11"/>
      <c r="I2512" s="9"/>
      <c r="L2512" s="1"/>
      <c r="M2512" s="112"/>
      <c r="N2512" s="112"/>
      <c r="O2512" s="112"/>
      <c r="P2512" s="113"/>
      <c r="Q2512" s="112"/>
      <c r="R2512" s="114"/>
      <c r="S2512" s="113"/>
      <c r="T2512" s="112"/>
      <c r="U2512" s="114"/>
      <c r="V2512" s="113"/>
      <c r="W2512" s="112"/>
      <c r="X2512" s="113"/>
    </row>
    <row r="2513" spans="1:24" x14ac:dyDescent="0.25">
      <c r="A2513" s="77"/>
      <c r="B2513" s="80"/>
      <c r="C2513" s="22"/>
      <c r="D2513" s="22"/>
      <c r="E2513" s="21"/>
      <c r="F2513" s="21"/>
      <c r="G2513" s="11"/>
      <c r="I2513" s="9"/>
      <c r="L2513" s="1"/>
      <c r="M2513" s="112"/>
      <c r="N2513" s="112"/>
      <c r="O2513" s="112"/>
      <c r="P2513" s="113"/>
      <c r="Q2513" s="112"/>
      <c r="R2513" s="114"/>
      <c r="S2513" s="113"/>
      <c r="T2513" s="112"/>
      <c r="U2513" s="114"/>
      <c r="V2513" s="113"/>
      <c r="W2513" s="112"/>
      <c r="X2513" s="113"/>
    </row>
    <row r="2514" spans="1:24" x14ac:dyDescent="0.25">
      <c r="A2514" s="77"/>
      <c r="B2514" s="80"/>
      <c r="C2514" s="22"/>
      <c r="D2514" s="22"/>
      <c r="E2514" s="21"/>
      <c r="F2514" s="21"/>
      <c r="G2514" s="11"/>
      <c r="I2514" s="9"/>
      <c r="L2514" s="1"/>
      <c r="M2514" s="112"/>
      <c r="N2514" s="112"/>
      <c r="O2514" s="112"/>
      <c r="P2514" s="113"/>
      <c r="Q2514" s="112"/>
      <c r="R2514" s="114"/>
      <c r="S2514" s="113"/>
      <c r="T2514" s="112"/>
      <c r="U2514" s="114"/>
      <c r="V2514" s="113"/>
      <c r="W2514" s="112"/>
      <c r="X2514" s="113"/>
    </row>
    <row r="2515" spans="1:24" x14ac:dyDescent="0.25">
      <c r="A2515" s="77"/>
      <c r="B2515" s="80"/>
      <c r="C2515" s="22"/>
      <c r="D2515" s="22"/>
      <c r="E2515" s="21"/>
      <c r="F2515" s="21"/>
      <c r="G2515" s="11"/>
      <c r="I2515" s="9"/>
      <c r="L2515" s="1"/>
      <c r="M2515" s="112"/>
      <c r="N2515" s="112"/>
      <c r="O2515" s="112"/>
      <c r="P2515" s="113"/>
      <c r="Q2515" s="112"/>
      <c r="R2515" s="114"/>
      <c r="S2515" s="113"/>
      <c r="T2515" s="112"/>
      <c r="U2515" s="114"/>
      <c r="V2515" s="113"/>
      <c r="W2515" s="112"/>
      <c r="X2515" s="113"/>
    </row>
    <row r="2516" spans="1:24" x14ac:dyDescent="0.25">
      <c r="A2516" s="77"/>
      <c r="B2516" s="80"/>
      <c r="C2516" s="22"/>
      <c r="D2516" s="22"/>
      <c r="E2516" s="21"/>
      <c r="F2516" s="21"/>
      <c r="G2516" s="11"/>
      <c r="I2516" s="9"/>
      <c r="L2516" s="1"/>
      <c r="M2516" s="112"/>
      <c r="N2516" s="112"/>
      <c r="O2516" s="112"/>
      <c r="P2516" s="113"/>
      <c r="Q2516" s="112"/>
      <c r="R2516" s="114"/>
      <c r="S2516" s="113"/>
      <c r="T2516" s="112"/>
      <c r="U2516" s="114"/>
      <c r="V2516" s="113"/>
      <c r="W2516" s="112"/>
      <c r="X2516" s="113"/>
    </row>
    <row r="2517" spans="1:24" x14ac:dyDescent="0.25">
      <c r="A2517" s="77"/>
      <c r="B2517" s="80"/>
      <c r="C2517" s="22"/>
      <c r="D2517" s="22"/>
      <c r="E2517" s="21"/>
      <c r="F2517" s="21"/>
      <c r="G2517" s="11"/>
      <c r="I2517" s="9"/>
      <c r="L2517" s="1"/>
      <c r="M2517" s="112"/>
      <c r="N2517" s="112"/>
      <c r="O2517" s="112"/>
      <c r="P2517" s="113"/>
      <c r="Q2517" s="112"/>
      <c r="R2517" s="114"/>
      <c r="S2517" s="113"/>
      <c r="T2517" s="112"/>
      <c r="U2517" s="114"/>
      <c r="V2517" s="113"/>
      <c r="W2517" s="112"/>
      <c r="X2517" s="113"/>
    </row>
    <row r="2518" spans="1:24" x14ac:dyDescent="0.25">
      <c r="A2518" s="77"/>
      <c r="B2518" s="80"/>
      <c r="C2518" s="22"/>
      <c r="D2518" s="22"/>
      <c r="E2518" s="21"/>
      <c r="F2518" s="21"/>
      <c r="G2518" s="11"/>
      <c r="I2518" s="9"/>
      <c r="L2518" s="1"/>
      <c r="M2518" s="112"/>
      <c r="N2518" s="112"/>
      <c r="O2518" s="112"/>
      <c r="P2518" s="113"/>
      <c r="Q2518" s="112"/>
      <c r="R2518" s="114"/>
      <c r="S2518" s="113"/>
      <c r="T2518" s="112"/>
      <c r="U2518" s="114"/>
      <c r="V2518" s="113"/>
      <c r="W2518" s="112"/>
      <c r="X2518" s="113"/>
    </row>
    <row r="2519" spans="1:24" x14ac:dyDescent="0.25">
      <c r="A2519" s="77"/>
      <c r="B2519" s="80"/>
      <c r="C2519" s="22"/>
      <c r="D2519" s="22"/>
      <c r="E2519" s="21"/>
      <c r="F2519" s="21"/>
      <c r="G2519" s="11"/>
      <c r="I2519" s="9"/>
      <c r="L2519" s="1"/>
      <c r="M2519" s="112"/>
      <c r="N2519" s="112"/>
      <c r="O2519" s="112"/>
      <c r="P2519" s="113"/>
      <c r="Q2519" s="112"/>
      <c r="R2519" s="114"/>
      <c r="S2519" s="113"/>
      <c r="T2519" s="112"/>
      <c r="U2519" s="114"/>
      <c r="V2519" s="113"/>
      <c r="W2519" s="112"/>
      <c r="X2519" s="113"/>
    </row>
    <row r="2520" spans="1:24" x14ac:dyDescent="0.25">
      <c r="A2520" s="77"/>
      <c r="B2520" s="80"/>
      <c r="C2520" s="22"/>
      <c r="D2520" s="22"/>
      <c r="E2520" s="21"/>
      <c r="F2520" s="21"/>
      <c r="G2520" s="11"/>
      <c r="I2520" s="9"/>
      <c r="L2520" s="1"/>
      <c r="M2520" s="112"/>
      <c r="N2520" s="112"/>
      <c r="O2520" s="112"/>
      <c r="P2520" s="113"/>
      <c r="Q2520" s="112"/>
      <c r="R2520" s="114"/>
      <c r="S2520" s="113"/>
      <c r="T2520" s="112"/>
      <c r="U2520" s="114"/>
      <c r="V2520" s="113"/>
      <c r="W2520" s="112"/>
      <c r="X2520" s="113"/>
    </row>
    <row r="2521" spans="1:24" x14ac:dyDescent="0.25">
      <c r="A2521" s="77"/>
      <c r="B2521" s="80"/>
      <c r="C2521" s="22"/>
      <c r="D2521" s="22"/>
      <c r="E2521" s="21"/>
      <c r="F2521" s="21"/>
      <c r="G2521" s="11"/>
      <c r="I2521" s="9"/>
      <c r="L2521" s="1"/>
      <c r="M2521" s="112"/>
      <c r="N2521" s="112"/>
      <c r="O2521" s="112"/>
      <c r="P2521" s="113"/>
      <c r="Q2521" s="112"/>
      <c r="R2521" s="114"/>
      <c r="S2521" s="113"/>
      <c r="T2521" s="112"/>
      <c r="U2521" s="114"/>
      <c r="V2521" s="113"/>
      <c r="W2521" s="112"/>
      <c r="X2521" s="113"/>
    </row>
    <row r="2522" spans="1:24" x14ac:dyDescent="0.25">
      <c r="A2522" s="77"/>
      <c r="B2522" s="80"/>
      <c r="C2522" s="22"/>
      <c r="D2522" s="22"/>
      <c r="E2522" s="21"/>
      <c r="F2522" s="21"/>
      <c r="G2522" s="11"/>
      <c r="I2522" s="9"/>
      <c r="L2522" s="1"/>
      <c r="M2522" s="112"/>
      <c r="N2522" s="112"/>
      <c r="O2522" s="112"/>
      <c r="P2522" s="113"/>
      <c r="Q2522" s="112"/>
      <c r="R2522" s="114"/>
      <c r="S2522" s="113"/>
      <c r="T2522" s="112"/>
      <c r="U2522" s="114"/>
      <c r="V2522" s="113"/>
      <c r="W2522" s="112"/>
      <c r="X2522" s="113"/>
    </row>
    <row r="2523" spans="1:24" x14ac:dyDescent="0.25">
      <c r="A2523" s="77"/>
      <c r="B2523" s="80"/>
      <c r="C2523" s="22"/>
      <c r="D2523" s="22"/>
      <c r="E2523" s="21"/>
      <c r="F2523" s="21"/>
      <c r="G2523" s="11"/>
      <c r="I2523" s="9"/>
      <c r="L2523" s="1"/>
      <c r="M2523" s="112"/>
      <c r="N2523" s="112"/>
      <c r="O2523" s="112"/>
      <c r="P2523" s="113"/>
      <c r="Q2523" s="112"/>
      <c r="R2523" s="114"/>
      <c r="S2523" s="113"/>
      <c r="T2523" s="112"/>
      <c r="U2523" s="114"/>
      <c r="V2523" s="113"/>
      <c r="W2523" s="112"/>
      <c r="X2523" s="113"/>
    </row>
    <row r="2524" spans="1:24" x14ac:dyDescent="0.25">
      <c r="A2524" s="77"/>
      <c r="B2524" s="80"/>
      <c r="C2524" s="22"/>
      <c r="D2524" s="22"/>
      <c r="E2524" s="21"/>
      <c r="F2524" s="21"/>
      <c r="G2524" s="11"/>
      <c r="I2524" s="9"/>
      <c r="L2524" s="1"/>
      <c r="M2524" s="112"/>
      <c r="N2524" s="112"/>
      <c r="O2524" s="112"/>
      <c r="P2524" s="113"/>
      <c r="Q2524" s="112"/>
      <c r="R2524" s="114"/>
      <c r="S2524" s="113"/>
      <c r="T2524" s="112"/>
      <c r="U2524" s="114"/>
      <c r="V2524" s="113"/>
      <c r="W2524" s="112"/>
      <c r="X2524" s="113"/>
    </row>
    <row r="2525" spans="1:24" x14ac:dyDescent="0.25">
      <c r="A2525" s="77"/>
      <c r="B2525" s="80"/>
      <c r="C2525" s="22"/>
      <c r="D2525" s="22"/>
      <c r="E2525" s="21"/>
      <c r="F2525" s="21"/>
      <c r="G2525" s="11"/>
      <c r="I2525" s="9"/>
      <c r="L2525" s="1"/>
      <c r="M2525" s="112"/>
      <c r="N2525" s="112"/>
      <c r="O2525" s="112"/>
      <c r="P2525" s="113"/>
      <c r="Q2525" s="112"/>
      <c r="R2525" s="114"/>
      <c r="S2525" s="113"/>
      <c r="T2525" s="112"/>
      <c r="U2525" s="114"/>
      <c r="V2525" s="113"/>
      <c r="W2525" s="112"/>
      <c r="X2525" s="113"/>
    </row>
    <row r="2526" spans="1:24" x14ac:dyDescent="0.25">
      <c r="A2526" s="77"/>
      <c r="B2526" s="80"/>
      <c r="C2526" s="22"/>
      <c r="D2526" s="22"/>
      <c r="E2526" s="21"/>
      <c r="F2526" s="21"/>
      <c r="G2526" s="11"/>
      <c r="I2526" s="9"/>
      <c r="L2526" s="1"/>
      <c r="M2526" s="112"/>
      <c r="N2526" s="112"/>
      <c r="O2526" s="112"/>
      <c r="P2526" s="113"/>
      <c r="Q2526" s="112"/>
      <c r="R2526" s="114"/>
      <c r="S2526" s="113"/>
      <c r="T2526" s="112"/>
      <c r="U2526" s="114"/>
      <c r="V2526" s="113"/>
      <c r="W2526" s="112"/>
      <c r="X2526" s="113"/>
    </row>
    <row r="2527" spans="1:24" x14ac:dyDescent="0.25">
      <c r="A2527" s="77"/>
      <c r="B2527" s="80"/>
      <c r="C2527" s="22"/>
      <c r="D2527" s="22"/>
      <c r="E2527" s="21"/>
      <c r="F2527" s="21"/>
      <c r="G2527" s="11"/>
      <c r="I2527" s="9"/>
      <c r="L2527" s="1"/>
      <c r="M2527" s="112"/>
      <c r="N2527" s="112"/>
      <c r="O2527" s="112"/>
      <c r="P2527" s="113"/>
      <c r="Q2527" s="112"/>
      <c r="R2527" s="114"/>
      <c r="S2527" s="113"/>
      <c r="T2527" s="112"/>
      <c r="U2527" s="114"/>
      <c r="V2527" s="113"/>
      <c r="W2527" s="112"/>
      <c r="X2527" s="113"/>
    </row>
    <row r="2528" spans="1:24" x14ac:dyDescent="0.25">
      <c r="A2528" s="77"/>
      <c r="B2528" s="80"/>
      <c r="C2528" s="22"/>
      <c r="D2528" s="22"/>
      <c r="E2528" s="21"/>
      <c r="F2528" s="21"/>
      <c r="G2528" s="11"/>
      <c r="I2528" s="9"/>
      <c r="L2528" s="1"/>
      <c r="M2528" s="112"/>
      <c r="N2528" s="112"/>
      <c r="O2528" s="112"/>
      <c r="P2528" s="113"/>
      <c r="Q2528" s="112"/>
      <c r="R2528" s="114"/>
      <c r="S2528" s="113"/>
      <c r="T2528" s="112"/>
      <c r="U2528" s="114"/>
      <c r="V2528" s="113"/>
      <c r="W2528" s="112"/>
      <c r="X2528" s="113"/>
    </row>
    <row r="2529" spans="1:24" x14ac:dyDescent="0.25">
      <c r="A2529" s="77"/>
      <c r="B2529" s="80"/>
      <c r="C2529" s="22"/>
      <c r="D2529" s="22"/>
      <c r="E2529" s="21"/>
      <c r="F2529" s="21"/>
      <c r="G2529" s="11"/>
      <c r="I2529" s="9"/>
      <c r="L2529" s="1"/>
      <c r="M2529" s="112"/>
      <c r="N2529" s="112"/>
      <c r="O2529" s="112"/>
      <c r="P2529" s="113"/>
      <c r="Q2529" s="112"/>
      <c r="R2529" s="114"/>
      <c r="S2529" s="113"/>
      <c r="T2529" s="112"/>
      <c r="U2529" s="114"/>
      <c r="V2529" s="113"/>
      <c r="W2529" s="112"/>
      <c r="X2529" s="113"/>
    </row>
    <row r="2530" spans="1:24" x14ac:dyDescent="0.25">
      <c r="A2530" s="77"/>
      <c r="B2530" s="80"/>
      <c r="C2530" s="22"/>
      <c r="D2530" s="22"/>
      <c r="E2530" s="21"/>
      <c r="F2530" s="21"/>
      <c r="G2530" s="11"/>
      <c r="I2530" s="9"/>
      <c r="L2530" s="1"/>
      <c r="M2530" s="112"/>
      <c r="N2530" s="112"/>
      <c r="O2530" s="112"/>
      <c r="P2530" s="113"/>
      <c r="Q2530" s="112"/>
      <c r="R2530" s="114"/>
      <c r="S2530" s="113"/>
      <c r="T2530" s="112"/>
      <c r="U2530" s="114"/>
      <c r="V2530" s="113"/>
      <c r="W2530" s="112"/>
      <c r="X2530" s="113"/>
    </row>
    <row r="2531" spans="1:24" x14ac:dyDescent="0.25">
      <c r="A2531" s="77"/>
      <c r="B2531" s="80"/>
      <c r="C2531" s="22"/>
      <c r="D2531" s="22"/>
      <c r="E2531" s="21"/>
      <c r="F2531" s="21"/>
      <c r="G2531" s="11"/>
      <c r="I2531" s="9"/>
      <c r="L2531" s="1"/>
      <c r="M2531" s="112"/>
      <c r="N2531" s="112"/>
      <c r="O2531" s="112"/>
      <c r="P2531" s="113"/>
      <c r="Q2531" s="112"/>
      <c r="R2531" s="114"/>
      <c r="S2531" s="113"/>
      <c r="T2531" s="112"/>
      <c r="U2531" s="114"/>
      <c r="V2531" s="113"/>
      <c r="W2531" s="112"/>
      <c r="X2531" s="113"/>
    </row>
    <row r="2532" spans="1:24" x14ac:dyDescent="0.25">
      <c r="A2532" s="77"/>
      <c r="B2532" s="80"/>
      <c r="C2532" s="22"/>
      <c r="D2532" s="22"/>
      <c r="E2532" s="21"/>
      <c r="F2532" s="21"/>
      <c r="G2532" s="11"/>
      <c r="I2532" s="9"/>
      <c r="L2532" s="1"/>
      <c r="M2532" s="112"/>
      <c r="N2532" s="112"/>
      <c r="O2532" s="112"/>
      <c r="P2532" s="113"/>
      <c r="Q2532" s="112"/>
      <c r="R2532" s="114"/>
      <c r="S2532" s="113"/>
      <c r="T2532" s="112"/>
      <c r="U2532" s="114"/>
      <c r="V2532" s="113"/>
      <c r="W2532" s="112"/>
      <c r="X2532" s="113"/>
    </row>
    <row r="2533" spans="1:24" x14ac:dyDescent="0.25">
      <c r="A2533" s="77"/>
      <c r="B2533" s="80"/>
      <c r="C2533" s="22"/>
      <c r="D2533" s="22"/>
      <c r="E2533" s="21"/>
      <c r="F2533" s="21"/>
      <c r="G2533" s="11"/>
      <c r="I2533" s="9"/>
      <c r="L2533" s="1"/>
      <c r="M2533" s="112"/>
      <c r="N2533" s="112"/>
      <c r="O2533" s="112"/>
      <c r="P2533" s="113"/>
      <c r="Q2533" s="112"/>
      <c r="R2533" s="114"/>
      <c r="S2533" s="113"/>
      <c r="T2533" s="112"/>
      <c r="U2533" s="114"/>
      <c r="V2533" s="113"/>
      <c r="W2533" s="112"/>
      <c r="X2533" s="113"/>
    </row>
    <row r="2534" spans="1:24" x14ac:dyDescent="0.25">
      <c r="A2534" s="77"/>
      <c r="B2534" s="80"/>
      <c r="C2534" s="22"/>
      <c r="D2534" s="22"/>
      <c r="E2534" s="21"/>
      <c r="F2534" s="21"/>
      <c r="G2534" s="11"/>
      <c r="I2534" s="9"/>
      <c r="L2534" s="1"/>
      <c r="M2534" s="112"/>
      <c r="N2534" s="112"/>
      <c r="O2534" s="112"/>
      <c r="P2534" s="113"/>
      <c r="Q2534" s="112"/>
      <c r="R2534" s="114"/>
      <c r="S2534" s="113"/>
      <c r="T2534" s="112"/>
      <c r="U2534" s="114"/>
      <c r="V2534" s="113"/>
      <c r="W2534" s="112"/>
      <c r="X2534" s="113"/>
    </row>
    <row r="2535" spans="1:24" x14ac:dyDescent="0.25">
      <c r="A2535" s="77"/>
      <c r="B2535" s="80"/>
      <c r="C2535" s="22"/>
      <c r="D2535" s="22"/>
      <c r="E2535" s="21"/>
      <c r="F2535" s="21"/>
      <c r="G2535" s="11"/>
      <c r="I2535" s="9"/>
      <c r="L2535" s="1"/>
      <c r="M2535" s="112"/>
      <c r="N2535" s="112"/>
      <c r="O2535" s="112"/>
      <c r="P2535" s="113"/>
      <c r="Q2535" s="112"/>
      <c r="R2535" s="114"/>
      <c r="S2535" s="113"/>
      <c r="T2535" s="112"/>
      <c r="U2535" s="114"/>
      <c r="V2535" s="113"/>
      <c r="W2535" s="112"/>
      <c r="X2535" s="113"/>
    </row>
    <row r="2536" spans="1:24" x14ac:dyDescent="0.25">
      <c r="A2536" s="77"/>
      <c r="B2536" s="80"/>
      <c r="C2536" s="22"/>
      <c r="D2536" s="22"/>
      <c r="E2536" s="21"/>
      <c r="F2536" s="21"/>
      <c r="G2536" s="11"/>
      <c r="I2536" s="9"/>
      <c r="L2536" s="1"/>
      <c r="M2536" s="112"/>
      <c r="N2536" s="112"/>
      <c r="O2536" s="112"/>
      <c r="P2536" s="113"/>
      <c r="Q2536" s="112"/>
      <c r="R2536" s="114"/>
      <c r="S2536" s="113"/>
      <c r="T2536" s="112"/>
      <c r="U2536" s="114"/>
      <c r="V2536" s="113"/>
      <c r="W2536" s="112"/>
      <c r="X2536" s="113"/>
    </row>
    <row r="2537" spans="1:24" x14ac:dyDescent="0.25">
      <c r="A2537" s="77"/>
      <c r="B2537" s="80"/>
      <c r="C2537" s="22"/>
      <c r="D2537" s="22"/>
      <c r="E2537" s="21"/>
      <c r="F2537" s="21"/>
      <c r="G2537" s="11"/>
      <c r="I2537" s="9"/>
      <c r="L2537" s="1"/>
      <c r="M2537" s="112"/>
      <c r="N2537" s="112"/>
      <c r="O2537" s="112"/>
      <c r="P2537" s="113"/>
      <c r="Q2537" s="112"/>
      <c r="R2537" s="114"/>
      <c r="S2537" s="113"/>
      <c r="T2537" s="112"/>
      <c r="U2537" s="114"/>
      <c r="V2537" s="113"/>
      <c r="W2537" s="112"/>
      <c r="X2537" s="113"/>
    </row>
    <row r="2538" spans="1:24" x14ac:dyDescent="0.25">
      <c r="A2538" s="77"/>
      <c r="B2538" s="80"/>
      <c r="C2538" s="22"/>
      <c r="D2538" s="22"/>
      <c r="E2538" s="21"/>
      <c r="F2538" s="21"/>
      <c r="G2538" s="11"/>
      <c r="I2538" s="9"/>
      <c r="L2538" s="1"/>
      <c r="M2538" s="112"/>
      <c r="N2538" s="112"/>
      <c r="O2538" s="112"/>
      <c r="P2538" s="113"/>
      <c r="Q2538" s="112"/>
      <c r="R2538" s="114"/>
      <c r="S2538" s="113"/>
      <c r="T2538" s="112"/>
      <c r="U2538" s="114"/>
      <c r="V2538" s="113"/>
      <c r="W2538" s="112"/>
      <c r="X2538" s="113"/>
    </row>
    <row r="2539" spans="1:24" x14ac:dyDescent="0.25">
      <c r="A2539" s="77"/>
      <c r="B2539" s="80"/>
      <c r="C2539" s="22"/>
      <c r="D2539" s="22"/>
      <c r="E2539" s="21"/>
      <c r="F2539" s="21"/>
      <c r="G2539" s="11"/>
      <c r="I2539" s="9"/>
      <c r="L2539" s="1"/>
      <c r="M2539" s="112"/>
      <c r="N2539" s="112"/>
      <c r="O2539" s="112"/>
      <c r="P2539" s="113"/>
      <c r="Q2539" s="112"/>
      <c r="R2539" s="114"/>
      <c r="S2539" s="113"/>
      <c r="T2539" s="112"/>
      <c r="U2539" s="114"/>
      <c r="V2539" s="113"/>
      <c r="W2539" s="112"/>
      <c r="X2539" s="113"/>
    </row>
    <row r="2540" spans="1:24" x14ac:dyDescent="0.25">
      <c r="A2540" s="77"/>
      <c r="B2540" s="80"/>
      <c r="C2540" s="22"/>
      <c r="D2540" s="22"/>
      <c r="E2540" s="21"/>
      <c r="F2540" s="21"/>
      <c r="G2540" s="11"/>
      <c r="I2540" s="9"/>
      <c r="L2540" s="1"/>
      <c r="M2540" s="112"/>
      <c r="N2540" s="112"/>
      <c r="O2540" s="112"/>
      <c r="P2540" s="113"/>
      <c r="Q2540" s="112"/>
      <c r="R2540" s="114"/>
      <c r="S2540" s="113"/>
      <c r="T2540" s="112"/>
      <c r="U2540" s="114"/>
      <c r="V2540" s="113"/>
      <c r="W2540" s="112"/>
      <c r="X2540" s="113"/>
    </row>
    <row r="2541" spans="1:24" x14ac:dyDescent="0.25">
      <c r="A2541" s="77"/>
      <c r="B2541" s="80"/>
      <c r="C2541" s="22"/>
      <c r="D2541" s="22"/>
      <c r="E2541" s="21"/>
      <c r="F2541" s="21"/>
      <c r="G2541" s="11"/>
      <c r="I2541" s="9"/>
      <c r="L2541" s="1"/>
      <c r="M2541" s="112"/>
      <c r="N2541" s="112"/>
      <c r="O2541" s="112"/>
      <c r="P2541" s="113"/>
      <c r="Q2541" s="112"/>
      <c r="R2541" s="114"/>
      <c r="S2541" s="113"/>
      <c r="T2541" s="112"/>
      <c r="U2541" s="114"/>
      <c r="V2541" s="113"/>
      <c r="W2541" s="112"/>
      <c r="X2541" s="113"/>
    </row>
    <row r="2542" spans="1:24" x14ac:dyDescent="0.25">
      <c r="A2542" s="77"/>
      <c r="B2542" s="80"/>
      <c r="C2542" s="22"/>
      <c r="D2542" s="22"/>
      <c r="E2542" s="21"/>
      <c r="F2542" s="21"/>
      <c r="G2542" s="11"/>
      <c r="I2542" s="9"/>
      <c r="L2542" s="1"/>
      <c r="M2542" s="112"/>
      <c r="N2542" s="112"/>
      <c r="O2542" s="112"/>
      <c r="P2542" s="113"/>
      <c r="Q2542" s="112"/>
      <c r="R2542" s="114"/>
      <c r="S2542" s="113"/>
      <c r="T2542" s="112"/>
      <c r="U2542" s="114"/>
      <c r="V2542" s="113"/>
      <c r="W2542" s="112"/>
      <c r="X2542" s="113"/>
    </row>
    <row r="2543" spans="1:24" x14ac:dyDescent="0.25">
      <c r="A2543" s="77"/>
      <c r="B2543" s="80"/>
      <c r="C2543" s="22"/>
      <c r="D2543" s="22"/>
      <c r="E2543" s="21"/>
      <c r="F2543" s="21"/>
      <c r="G2543" s="11"/>
      <c r="I2543" s="9"/>
      <c r="L2543" s="1"/>
      <c r="M2543" s="112"/>
      <c r="N2543" s="112"/>
      <c r="O2543" s="112"/>
      <c r="P2543" s="113"/>
      <c r="Q2543" s="112"/>
      <c r="R2543" s="114"/>
      <c r="S2543" s="113"/>
      <c r="T2543" s="112"/>
      <c r="U2543" s="114"/>
      <c r="V2543" s="113"/>
      <c r="W2543" s="112"/>
      <c r="X2543" s="113"/>
    </row>
    <row r="2544" spans="1:24" x14ac:dyDescent="0.25">
      <c r="A2544" s="77"/>
      <c r="B2544" s="80"/>
      <c r="C2544" s="22"/>
      <c r="D2544" s="22"/>
      <c r="E2544" s="21"/>
      <c r="F2544" s="21"/>
      <c r="G2544" s="11"/>
      <c r="I2544" s="9"/>
      <c r="L2544" s="1"/>
      <c r="M2544" s="112"/>
      <c r="N2544" s="112"/>
      <c r="O2544" s="112"/>
      <c r="P2544" s="113"/>
      <c r="Q2544" s="112"/>
      <c r="R2544" s="114"/>
      <c r="S2544" s="113"/>
      <c r="T2544" s="112"/>
      <c r="U2544" s="114"/>
      <c r="V2544" s="113"/>
      <c r="W2544" s="112"/>
      <c r="X2544" s="113"/>
    </row>
    <row r="2545" spans="1:24" x14ac:dyDescent="0.25">
      <c r="A2545" s="77"/>
      <c r="B2545" s="80"/>
      <c r="C2545" s="22"/>
      <c r="D2545" s="22"/>
      <c r="E2545" s="21"/>
      <c r="F2545" s="21"/>
      <c r="G2545" s="11"/>
      <c r="I2545" s="9"/>
      <c r="L2545" s="1"/>
      <c r="M2545" s="112"/>
      <c r="N2545" s="112"/>
      <c r="O2545" s="112"/>
      <c r="P2545" s="113"/>
      <c r="Q2545" s="112"/>
      <c r="R2545" s="114"/>
      <c r="S2545" s="113"/>
      <c r="T2545" s="112"/>
      <c r="U2545" s="114"/>
      <c r="V2545" s="113"/>
      <c r="W2545" s="112"/>
      <c r="X2545" s="113"/>
    </row>
    <row r="2546" spans="1:24" x14ac:dyDescent="0.25">
      <c r="A2546" s="77"/>
      <c r="B2546" s="80"/>
      <c r="C2546" s="22"/>
      <c r="D2546" s="22"/>
      <c r="E2546" s="21"/>
      <c r="F2546" s="21"/>
      <c r="G2546" s="11"/>
      <c r="I2546" s="9"/>
      <c r="L2546" s="1"/>
      <c r="M2546" s="112"/>
      <c r="N2546" s="112"/>
      <c r="O2546" s="112"/>
      <c r="P2546" s="113"/>
      <c r="Q2546" s="112"/>
      <c r="R2546" s="114"/>
      <c r="S2546" s="113"/>
      <c r="T2546" s="112"/>
      <c r="U2546" s="114"/>
      <c r="V2546" s="113"/>
      <c r="W2546" s="112"/>
      <c r="X2546" s="113"/>
    </row>
    <row r="2547" spans="1:24" x14ac:dyDescent="0.25">
      <c r="A2547" s="77"/>
      <c r="B2547" s="80"/>
      <c r="C2547" s="22"/>
      <c r="D2547" s="22"/>
      <c r="E2547" s="21"/>
      <c r="F2547" s="21"/>
      <c r="G2547" s="11"/>
      <c r="I2547" s="9"/>
      <c r="L2547" s="1"/>
      <c r="M2547" s="112"/>
      <c r="N2547" s="112"/>
      <c r="O2547" s="112"/>
      <c r="P2547" s="113"/>
      <c r="Q2547" s="112"/>
      <c r="R2547" s="114"/>
      <c r="S2547" s="113"/>
      <c r="T2547" s="112"/>
      <c r="U2547" s="114"/>
      <c r="V2547" s="113"/>
      <c r="W2547" s="112"/>
      <c r="X2547" s="113"/>
    </row>
    <row r="2548" spans="1:24" x14ac:dyDescent="0.25">
      <c r="A2548" s="77"/>
      <c r="B2548" s="80"/>
      <c r="C2548" s="22"/>
      <c r="D2548" s="22"/>
      <c r="E2548" s="21"/>
      <c r="F2548" s="21"/>
      <c r="G2548" s="11"/>
      <c r="I2548" s="9"/>
      <c r="L2548" s="1"/>
      <c r="M2548" s="112"/>
      <c r="N2548" s="112"/>
      <c r="O2548" s="112"/>
      <c r="P2548" s="113"/>
      <c r="Q2548" s="112"/>
      <c r="R2548" s="114"/>
      <c r="S2548" s="113"/>
      <c r="T2548" s="112"/>
      <c r="U2548" s="114"/>
      <c r="V2548" s="113"/>
      <c r="W2548" s="112"/>
      <c r="X2548" s="113"/>
    </row>
    <row r="2549" spans="1:24" x14ac:dyDescent="0.25">
      <c r="A2549" s="77"/>
      <c r="B2549" s="80"/>
      <c r="C2549" s="22"/>
      <c r="D2549" s="22"/>
      <c r="E2549" s="21"/>
      <c r="F2549" s="21"/>
      <c r="G2549" s="11"/>
      <c r="I2549" s="9"/>
      <c r="L2549" s="1"/>
      <c r="M2549" s="112"/>
      <c r="N2549" s="112"/>
      <c r="O2549" s="112"/>
      <c r="P2549" s="113"/>
      <c r="Q2549" s="112"/>
      <c r="R2549" s="114"/>
      <c r="S2549" s="113"/>
      <c r="T2549" s="112"/>
      <c r="U2549" s="114"/>
      <c r="V2549" s="113"/>
      <c r="W2549" s="112"/>
      <c r="X2549" s="113"/>
    </row>
    <row r="2550" spans="1:24" x14ac:dyDescent="0.25">
      <c r="A2550" s="77"/>
      <c r="B2550" s="80"/>
      <c r="C2550" s="22"/>
      <c r="D2550" s="22"/>
      <c r="E2550" s="21"/>
      <c r="F2550" s="21"/>
      <c r="G2550" s="11"/>
      <c r="I2550" s="9"/>
      <c r="L2550" s="1"/>
      <c r="M2550" s="112"/>
      <c r="N2550" s="112"/>
      <c r="O2550" s="112"/>
      <c r="P2550" s="113"/>
      <c r="Q2550" s="112"/>
      <c r="R2550" s="114"/>
      <c r="S2550" s="113"/>
      <c r="T2550" s="112"/>
      <c r="U2550" s="114"/>
      <c r="V2550" s="113"/>
      <c r="W2550" s="112"/>
      <c r="X2550" s="113"/>
    </row>
    <row r="2551" spans="1:24" x14ac:dyDescent="0.25">
      <c r="A2551" s="77"/>
      <c r="B2551" s="80"/>
      <c r="C2551" s="22"/>
      <c r="D2551" s="22"/>
      <c r="E2551" s="21"/>
      <c r="F2551" s="21"/>
      <c r="G2551" s="11"/>
      <c r="I2551" s="9"/>
      <c r="L2551" s="1"/>
      <c r="M2551" s="112"/>
      <c r="N2551" s="112"/>
      <c r="O2551" s="112"/>
      <c r="P2551" s="113"/>
      <c r="Q2551" s="112"/>
      <c r="R2551" s="114"/>
      <c r="S2551" s="113"/>
      <c r="T2551" s="112"/>
      <c r="U2551" s="114"/>
      <c r="V2551" s="113"/>
      <c r="W2551" s="112"/>
      <c r="X2551" s="113"/>
    </row>
    <row r="2552" spans="1:24" x14ac:dyDescent="0.25">
      <c r="A2552" s="77"/>
      <c r="B2552" s="80"/>
      <c r="C2552" s="22"/>
      <c r="D2552" s="22"/>
      <c r="E2552" s="21"/>
      <c r="F2552" s="21"/>
      <c r="G2552" s="11"/>
      <c r="I2552" s="9"/>
      <c r="L2552" s="1"/>
      <c r="M2552" s="112"/>
      <c r="N2552" s="112"/>
      <c r="O2552" s="112"/>
      <c r="P2552" s="113"/>
      <c r="Q2552" s="112"/>
      <c r="R2552" s="114"/>
      <c r="S2552" s="113"/>
      <c r="T2552" s="112"/>
      <c r="U2552" s="114"/>
      <c r="V2552" s="113"/>
      <c r="W2552" s="112"/>
      <c r="X2552" s="113"/>
    </row>
    <row r="2553" spans="1:24" x14ac:dyDescent="0.25">
      <c r="A2553" s="77"/>
      <c r="B2553" s="80"/>
      <c r="C2553" s="22"/>
      <c r="D2553" s="22"/>
      <c r="E2553" s="21"/>
      <c r="F2553" s="21"/>
      <c r="G2553" s="11"/>
      <c r="I2553" s="9"/>
      <c r="L2553" s="1"/>
      <c r="M2553" s="112"/>
      <c r="N2553" s="112"/>
      <c r="O2553" s="112"/>
      <c r="P2553" s="113"/>
      <c r="Q2553" s="112"/>
      <c r="R2553" s="114"/>
      <c r="S2553" s="113"/>
      <c r="T2553" s="112"/>
      <c r="U2553" s="114"/>
      <c r="V2553" s="113"/>
      <c r="W2553" s="112"/>
      <c r="X2553" s="113"/>
    </row>
    <row r="2554" spans="1:24" x14ac:dyDescent="0.25">
      <c r="A2554" s="77"/>
      <c r="B2554" s="80"/>
      <c r="C2554" s="22"/>
      <c r="D2554" s="22"/>
      <c r="E2554" s="21"/>
      <c r="F2554" s="21"/>
      <c r="G2554" s="11"/>
      <c r="I2554" s="9"/>
      <c r="L2554" s="1"/>
      <c r="M2554" s="112"/>
      <c r="N2554" s="112"/>
      <c r="O2554" s="112"/>
      <c r="P2554" s="113"/>
      <c r="Q2554" s="112"/>
      <c r="R2554" s="114"/>
      <c r="S2554" s="113"/>
      <c r="T2554" s="112"/>
      <c r="U2554" s="114"/>
      <c r="V2554" s="113"/>
      <c r="W2554" s="112"/>
      <c r="X2554" s="113"/>
    </row>
    <row r="2555" spans="1:24" x14ac:dyDescent="0.25">
      <c r="A2555" s="77"/>
      <c r="B2555" s="80"/>
      <c r="C2555" s="22"/>
      <c r="D2555" s="22"/>
      <c r="E2555" s="21"/>
      <c r="F2555" s="21"/>
      <c r="G2555" s="11"/>
      <c r="I2555" s="9"/>
      <c r="L2555" s="1"/>
      <c r="M2555" s="112"/>
      <c r="N2555" s="112"/>
      <c r="O2555" s="112"/>
      <c r="P2555" s="113"/>
      <c r="Q2555" s="112"/>
      <c r="R2555" s="114"/>
      <c r="S2555" s="113"/>
      <c r="T2555" s="112"/>
      <c r="U2555" s="114"/>
      <c r="V2555" s="113"/>
      <c r="W2555" s="112"/>
      <c r="X2555" s="113"/>
    </row>
    <row r="2556" spans="1:24" x14ac:dyDescent="0.25">
      <c r="A2556" s="77"/>
      <c r="B2556" s="80"/>
      <c r="C2556" s="22"/>
      <c r="D2556" s="22"/>
      <c r="E2556" s="21"/>
      <c r="F2556" s="21"/>
      <c r="G2556" s="11"/>
      <c r="I2556" s="9"/>
      <c r="L2556" s="1"/>
      <c r="M2556" s="112"/>
      <c r="N2556" s="112"/>
      <c r="O2556" s="112"/>
      <c r="P2556" s="113"/>
      <c r="Q2556" s="112"/>
      <c r="R2556" s="114"/>
      <c r="S2556" s="113"/>
      <c r="T2556" s="112"/>
      <c r="U2556" s="114"/>
      <c r="V2556" s="113"/>
      <c r="W2556" s="112"/>
      <c r="X2556" s="113"/>
    </row>
    <row r="2557" spans="1:24" x14ac:dyDescent="0.25">
      <c r="A2557" s="77"/>
      <c r="B2557" s="80"/>
      <c r="C2557" s="22"/>
      <c r="D2557" s="22"/>
      <c r="E2557" s="21"/>
      <c r="F2557" s="21"/>
      <c r="G2557" s="11"/>
      <c r="I2557" s="9"/>
      <c r="L2557" s="1"/>
      <c r="M2557" s="112"/>
      <c r="N2557" s="112"/>
      <c r="O2557" s="112"/>
      <c r="P2557" s="113"/>
      <c r="Q2557" s="112"/>
      <c r="R2557" s="114"/>
      <c r="S2557" s="113"/>
      <c r="T2557" s="112"/>
      <c r="U2557" s="114"/>
      <c r="V2557" s="113"/>
      <c r="W2557" s="112"/>
      <c r="X2557" s="113"/>
    </row>
    <row r="2558" spans="1:24" x14ac:dyDescent="0.25">
      <c r="A2558" s="77"/>
      <c r="B2558" s="80"/>
      <c r="C2558" s="22"/>
      <c r="D2558" s="22"/>
      <c r="E2558" s="21"/>
      <c r="F2558" s="21"/>
      <c r="G2558" s="11"/>
      <c r="I2558" s="9"/>
      <c r="L2558" s="1"/>
      <c r="M2558" s="112"/>
      <c r="N2558" s="112"/>
      <c r="O2558" s="112"/>
      <c r="P2558" s="113"/>
      <c r="Q2558" s="112"/>
      <c r="R2558" s="114"/>
      <c r="S2558" s="113"/>
      <c r="T2558" s="112"/>
      <c r="U2558" s="114"/>
      <c r="V2558" s="113"/>
      <c r="W2558" s="112"/>
      <c r="X2558" s="113"/>
    </row>
    <row r="2559" spans="1:24" x14ac:dyDescent="0.25">
      <c r="A2559" s="77"/>
      <c r="B2559" s="80"/>
      <c r="C2559" s="22"/>
      <c r="D2559" s="22"/>
      <c r="E2559" s="21"/>
      <c r="F2559" s="21"/>
      <c r="G2559" s="11"/>
      <c r="I2559" s="9"/>
      <c r="L2559" s="1"/>
      <c r="M2559" s="112"/>
      <c r="N2559" s="112"/>
      <c r="O2559" s="112"/>
      <c r="P2559" s="113"/>
      <c r="Q2559" s="112"/>
      <c r="R2559" s="114"/>
      <c r="S2559" s="113"/>
      <c r="T2559" s="112"/>
      <c r="U2559" s="114"/>
      <c r="V2559" s="113"/>
      <c r="W2559" s="112"/>
      <c r="X2559" s="113"/>
    </row>
    <row r="2560" spans="1:24" x14ac:dyDescent="0.25">
      <c r="A2560" s="77"/>
      <c r="B2560" s="80"/>
      <c r="C2560" s="22"/>
      <c r="D2560" s="22"/>
      <c r="E2560" s="21"/>
      <c r="F2560" s="21"/>
      <c r="G2560" s="11"/>
      <c r="I2560" s="9"/>
      <c r="L2560" s="1"/>
      <c r="M2560" s="112"/>
      <c r="N2560" s="112"/>
      <c r="O2560" s="112"/>
      <c r="P2560" s="113"/>
      <c r="Q2560" s="112"/>
      <c r="R2560" s="114"/>
      <c r="S2560" s="113"/>
      <c r="T2560" s="112"/>
      <c r="U2560" s="114"/>
      <c r="V2560" s="113"/>
      <c r="W2560" s="112"/>
      <c r="X2560" s="113"/>
    </row>
    <row r="2561" spans="1:24" x14ac:dyDescent="0.25">
      <c r="A2561" s="77"/>
      <c r="B2561" s="80"/>
      <c r="C2561" s="22"/>
      <c r="D2561" s="22"/>
      <c r="E2561" s="21"/>
      <c r="F2561" s="21"/>
      <c r="G2561" s="11"/>
      <c r="I2561" s="9"/>
      <c r="L2561" s="1"/>
      <c r="M2561" s="112"/>
      <c r="N2561" s="112"/>
      <c r="O2561" s="112"/>
      <c r="P2561" s="113"/>
      <c r="Q2561" s="112"/>
      <c r="R2561" s="114"/>
      <c r="S2561" s="113"/>
      <c r="T2561" s="112"/>
      <c r="U2561" s="114"/>
      <c r="V2561" s="113"/>
      <c r="W2561" s="112"/>
      <c r="X2561" s="113"/>
    </row>
    <row r="2562" spans="1:24" x14ac:dyDescent="0.25">
      <c r="A2562" s="77"/>
      <c r="B2562" s="80"/>
      <c r="C2562" s="22"/>
      <c r="D2562" s="22"/>
      <c r="E2562" s="21"/>
      <c r="F2562" s="21"/>
      <c r="G2562" s="11"/>
      <c r="I2562" s="9"/>
      <c r="L2562" s="1"/>
      <c r="M2562" s="112"/>
      <c r="N2562" s="112"/>
      <c r="O2562" s="112"/>
      <c r="P2562" s="113"/>
      <c r="Q2562" s="112"/>
      <c r="R2562" s="114"/>
      <c r="S2562" s="113"/>
      <c r="T2562" s="112"/>
      <c r="U2562" s="114"/>
      <c r="V2562" s="113"/>
      <c r="W2562" s="112"/>
      <c r="X2562" s="113"/>
    </row>
    <row r="2563" spans="1:24" x14ac:dyDescent="0.25">
      <c r="A2563" s="77"/>
      <c r="B2563" s="80"/>
      <c r="C2563" s="22"/>
      <c r="D2563" s="22"/>
      <c r="E2563" s="21"/>
      <c r="F2563" s="21"/>
      <c r="G2563" s="11"/>
      <c r="I2563" s="9"/>
      <c r="L2563" s="1"/>
      <c r="M2563" s="112"/>
      <c r="N2563" s="112"/>
      <c r="O2563" s="112"/>
      <c r="P2563" s="113"/>
      <c r="Q2563" s="112"/>
      <c r="R2563" s="114"/>
      <c r="S2563" s="113"/>
      <c r="T2563" s="112"/>
      <c r="U2563" s="114"/>
      <c r="V2563" s="113"/>
      <c r="W2563" s="112"/>
      <c r="X2563" s="113"/>
    </row>
    <row r="2564" spans="1:24" x14ac:dyDescent="0.25">
      <c r="A2564" s="77"/>
      <c r="B2564" s="80"/>
      <c r="C2564" s="22"/>
      <c r="D2564" s="22"/>
      <c r="E2564" s="21"/>
      <c r="F2564" s="21"/>
      <c r="G2564" s="11"/>
      <c r="I2564" s="9"/>
      <c r="L2564" s="1"/>
      <c r="M2564" s="112"/>
      <c r="N2564" s="112"/>
      <c r="O2564" s="112"/>
      <c r="P2564" s="113"/>
      <c r="Q2564" s="112"/>
      <c r="R2564" s="114"/>
      <c r="S2564" s="113"/>
      <c r="T2564" s="112"/>
      <c r="U2564" s="114"/>
      <c r="V2564" s="113"/>
      <c r="W2564" s="112"/>
      <c r="X2564" s="113"/>
    </row>
    <row r="2565" spans="1:24" x14ac:dyDescent="0.25">
      <c r="A2565" s="77"/>
      <c r="B2565" s="80"/>
      <c r="C2565" s="22"/>
      <c r="D2565" s="22"/>
      <c r="E2565" s="21"/>
      <c r="F2565" s="21"/>
      <c r="G2565" s="11"/>
      <c r="I2565" s="9"/>
      <c r="L2565" s="1"/>
      <c r="M2565" s="112"/>
      <c r="N2565" s="112"/>
      <c r="O2565" s="112"/>
      <c r="P2565" s="113"/>
      <c r="Q2565" s="112"/>
      <c r="R2565" s="114"/>
      <c r="S2565" s="113"/>
      <c r="T2565" s="112"/>
      <c r="U2565" s="114"/>
      <c r="V2565" s="113"/>
      <c r="W2565" s="112"/>
      <c r="X2565" s="113"/>
    </row>
    <row r="2566" spans="1:24" x14ac:dyDescent="0.25">
      <c r="A2566" s="77"/>
      <c r="B2566" s="80"/>
      <c r="C2566" s="22"/>
      <c r="D2566" s="22"/>
      <c r="E2566" s="21"/>
      <c r="F2566" s="21"/>
      <c r="G2566" s="11"/>
      <c r="I2566" s="9"/>
      <c r="L2566" s="1"/>
      <c r="M2566" s="112"/>
      <c r="N2566" s="112"/>
      <c r="O2566" s="112"/>
      <c r="P2566" s="113"/>
      <c r="Q2566" s="112"/>
      <c r="R2566" s="114"/>
      <c r="S2566" s="113"/>
      <c r="T2566" s="112"/>
      <c r="U2566" s="114"/>
      <c r="V2566" s="113"/>
      <c r="W2566" s="112"/>
      <c r="X2566" s="113"/>
    </row>
    <row r="2567" spans="1:24" x14ac:dyDescent="0.25">
      <c r="A2567" s="77"/>
      <c r="B2567" s="80"/>
      <c r="C2567" s="22"/>
      <c r="D2567" s="22"/>
      <c r="E2567" s="21"/>
      <c r="F2567" s="21"/>
      <c r="G2567" s="11"/>
      <c r="I2567" s="9"/>
      <c r="L2567" s="1"/>
      <c r="M2567" s="112"/>
      <c r="N2567" s="112"/>
      <c r="O2567" s="112"/>
      <c r="P2567" s="113"/>
      <c r="Q2567" s="112"/>
      <c r="R2567" s="114"/>
      <c r="S2567" s="113"/>
      <c r="T2567" s="112"/>
      <c r="U2567" s="114"/>
      <c r="V2567" s="113"/>
      <c r="W2567" s="112"/>
      <c r="X2567" s="113"/>
    </row>
    <row r="2568" spans="1:24" x14ac:dyDescent="0.25">
      <c r="A2568" s="77"/>
      <c r="B2568" s="80"/>
      <c r="C2568" s="22"/>
      <c r="D2568" s="22"/>
      <c r="E2568" s="21"/>
      <c r="F2568" s="21"/>
      <c r="G2568" s="11"/>
      <c r="I2568" s="9"/>
      <c r="L2568" s="1"/>
      <c r="M2568" s="112"/>
      <c r="N2568" s="112"/>
      <c r="O2568" s="112"/>
      <c r="P2568" s="113"/>
      <c r="Q2568" s="112"/>
      <c r="R2568" s="114"/>
      <c r="S2568" s="113"/>
      <c r="T2568" s="112"/>
      <c r="U2568" s="114"/>
      <c r="V2568" s="113"/>
      <c r="W2568" s="112"/>
      <c r="X2568" s="113"/>
    </row>
    <row r="2569" spans="1:24" x14ac:dyDescent="0.25">
      <c r="A2569" s="77"/>
      <c r="B2569" s="80"/>
      <c r="C2569" s="22"/>
      <c r="D2569" s="22"/>
      <c r="E2569" s="21"/>
      <c r="F2569" s="21"/>
      <c r="G2569" s="11"/>
      <c r="I2569" s="9"/>
      <c r="L2569" s="1"/>
      <c r="M2569" s="112"/>
      <c r="N2569" s="112"/>
      <c r="O2569" s="112"/>
      <c r="P2569" s="113"/>
      <c r="Q2569" s="112"/>
      <c r="R2569" s="114"/>
      <c r="S2569" s="113"/>
      <c r="T2569" s="112"/>
      <c r="U2569" s="114"/>
      <c r="V2569" s="113"/>
      <c r="W2569" s="112"/>
      <c r="X2569" s="113"/>
    </row>
    <row r="2570" spans="1:24" x14ac:dyDescent="0.25">
      <c r="A2570" s="77"/>
      <c r="B2570" s="80"/>
      <c r="C2570" s="22"/>
      <c r="D2570" s="22"/>
      <c r="E2570" s="21"/>
      <c r="F2570" s="21"/>
      <c r="G2570" s="11"/>
      <c r="I2570" s="9"/>
      <c r="L2570" s="1"/>
      <c r="M2570" s="112"/>
      <c r="N2570" s="112"/>
      <c r="O2570" s="112"/>
      <c r="P2570" s="113"/>
      <c r="Q2570" s="112"/>
      <c r="R2570" s="114"/>
      <c r="S2570" s="113"/>
      <c r="T2570" s="112"/>
      <c r="U2570" s="114"/>
      <c r="V2570" s="113"/>
      <c r="W2570" s="112"/>
      <c r="X2570" s="113"/>
    </row>
    <row r="2571" spans="1:24" x14ac:dyDescent="0.25">
      <c r="A2571" s="77"/>
      <c r="B2571" s="80"/>
      <c r="C2571" s="22"/>
      <c r="D2571" s="22"/>
      <c r="E2571" s="21"/>
      <c r="F2571" s="21"/>
      <c r="G2571" s="11"/>
      <c r="I2571" s="9"/>
      <c r="L2571" s="1"/>
      <c r="M2571" s="112"/>
      <c r="N2571" s="112"/>
      <c r="O2571" s="112"/>
      <c r="P2571" s="113"/>
      <c r="Q2571" s="112"/>
      <c r="R2571" s="114"/>
      <c r="S2571" s="113"/>
      <c r="T2571" s="112"/>
      <c r="U2571" s="114"/>
      <c r="V2571" s="113"/>
      <c r="W2571" s="112"/>
      <c r="X2571" s="113"/>
    </row>
    <row r="2572" spans="1:24" x14ac:dyDescent="0.25">
      <c r="A2572" s="77"/>
      <c r="B2572" s="80"/>
      <c r="C2572" s="22"/>
      <c r="D2572" s="22"/>
      <c r="E2572" s="21"/>
      <c r="F2572" s="21"/>
      <c r="G2572" s="11"/>
      <c r="I2572" s="9"/>
      <c r="L2572" s="1"/>
      <c r="M2572" s="112"/>
      <c r="N2572" s="112"/>
      <c r="O2572" s="112"/>
      <c r="P2572" s="113"/>
      <c r="Q2572" s="112"/>
      <c r="R2572" s="114"/>
      <c r="S2572" s="113"/>
      <c r="T2572" s="112"/>
      <c r="U2572" s="114"/>
      <c r="V2572" s="113"/>
      <c r="W2572" s="112"/>
      <c r="X2572" s="113"/>
    </row>
    <row r="2573" spans="1:24" x14ac:dyDescent="0.25">
      <c r="A2573" s="77"/>
      <c r="B2573" s="80"/>
      <c r="C2573" s="22"/>
      <c r="D2573" s="22"/>
      <c r="E2573" s="21"/>
      <c r="F2573" s="21"/>
      <c r="G2573" s="11"/>
      <c r="I2573" s="9"/>
      <c r="L2573" s="1"/>
      <c r="M2573" s="112"/>
      <c r="N2573" s="112"/>
      <c r="O2573" s="112"/>
      <c r="P2573" s="113"/>
      <c r="Q2573" s="112"/>
      <c r="R2573" s="114"/>
      <c r="S2573" s="113"/>
      <c r="T2573" s="112"/>
      <c r="U2573" s="114"/>
      <c r="V2573" s="113"/>
      <c r="W2573" s="112"/>
      <c r="X2573" s="113"/>
    </row>
    <row r="2574" spans="1:24" x14ac:dyDescent="0.25">
      <c r="A2574" s="77"/>
      <c r="B2574" s="80"/>
      <c r="C2574" s="22"/>
      <c r="D2574" s="22"/>
      <c r="E2574" s="21"/>
      <c r="F2574" s="21"/>
      <c r="G2574" s="11"/>
      <c r="I2574" s="9"/>
      <c r="L2574" s="1"/>
      <c r="M2574" s="112"/>
      <c r="N2574" s="112"/>
      <c r="O2574" s="112"/>
      <c r="P2574" s="113"/>
      <c r="Q2574" s="112"/>
      <c r="R2574" s="114"/>
      <c r="S2574" s="113"/>
      <c r="T2574" s="112"/>
      <c r="U2574" s="114"/>
      <c r="V2574" s="113"/>
      <c r="W2574" s="112"/>
      <c r="X2574" s="113"/>
    </row>
    <row r="2575" spans="1:24" x14ac:dyDescent="0.25">
      <c r="A2575" s="77"/>
      <c r="B2575" s="80"/>
      <c r="C2575" s="22"/>
      <c r="D2575" s="22"/>
      <c r="E2575" s="21"/>
      <c r="F2575" s="21"/>
      <c r="G2575" s="11"/>
      <c r="I2575" s="9"/>
      <c r="L2575" s="1"/>
      <c r="M2575" s="112"/>
      <c r="N2575" s="112"/>
      <c r="O2575" s="112"/>
      <c r="P2575" s="113"/>
      <c r="Q2575" s="112"/>
      <c r="R2575" s="114"/>
      <c r="S2575" s="113"/>
      <c r="T2575" s="112"/>
      <c r="U2575" s="114"/>
      <c r="V2575" s="113"/>
      <c r="W2575" s="112"/>
      <c r="X2575" s="113"/>
    </row>
    <row r="2576" spans="1:24" x14ac:dyDescent="0.25">
      <c r="A2576" s="77"/>
      <c r="B2576" s="80"/>
      <c r="C2576" s="22"/>
      <c r="D2576" s="22"/>
      <c r="E2576" s="21"/>
      <c r="F2576" s="21"/>
      <c r="G2576" s="11"/>
      <c r="I2576" s="9"/>
      <c r="L2576" s="1"/>
      <c r="M2576" s="112"/>
      <c r="N2576" s="112"/>
      <c r="O2576" s="112"/>
      <c r="P2576" s="113"/>
      <c r="Q2576" s="112"/>
      <c r="R2576" s="114"/>
      <c r="S2576" s="113"/>
      <c r="T2576" s="112"/>
      <c r="U2576" s="114"/>
      <c r="V2576" s="113"/>
      <c r="W2576" s="112"/>
      <c r="X2576" s="113"/>
    </row>
    <row r="2577" spans="1:24" x14ac:dyDescent="0.25">
      <c r="A2577" s="77"/>
      <c r="B2577" s="80"/>
      <c r="C2577" s="22"/>
      <c r="D2577" s="22"/>
      <c r="E2577" s="21"/>
      <c r="F2577" s="21"/>
      <c r="G2577" s="11"/>
      <c r="I2577" s="9"/>
      <c r="L2577" s="1"/>
      <c r="M2577" s="112"/>
      <c r="N2577" s="112"/>
      <c r="O2577" s="112"/>
      <c r="P2577" s="113"/>
      <c r="Q2577" s="112"/>
      <c r="R2577" s="114"/>
      <c r="S2577" s="113"/>
      <c r="T2577" s="112"/>
      <c r="U2577" s="114"/>
      <c r="V2577" s="113"/>
      <c r="W2577" s="112"/>
      <c r="X2577" s="113"/>
    </row>
    <row r="2578" spans="1:24" x14ac:dyDescent="0.25">
      <c r="A2578" s="77"/>
      <c r="B2578" s="80"/>
      <c r="C2578" s="22"/>
      <c r="D2578" s="22"/>
      <c r="E2578" s="21"/>
      <c r="F2578" s="21"/>
      <c r="G2578" s="11"/>
      <c r="I2578" s="9"/>
      <c r="L2578" s="1"/>
      <c r="M2578" s="112"/>
      <c r="N2578" s="112"/>
      <c r="O2578" s="112"/>
      <c r="P2578" s="113"/>
      <c r="Q2578" s="112"/>
      <c r="R2578" s="114"/>
      <c r="S2578" s="113"/>
      <c r="T2578" s="112"/>
      <c r="U2578" s="114"/>
      <c r="V2578" s="113"/>
      <c r="W2578" s="112"/>
      <c r="X2578" s="113"/>
    </row>
    <row r="2579" spans="1:24" x14ac:dyDescent="0.25">
      <c r="A2579" s="77"/>
      <c r="B2579" s="80"/>
      <c r="C2579" s="22"/>
      <c r="D2579" s="22"/>
      <c r="E2579" s="21"/>
      <c r="F2579" s="21"/>
      <c r="G2579" s="11"/>
      <c r="I2579" s="9"/>
      <c r="L2579" s="1"/>
      <c r="M2579" s="112"/>
      <c r="N2579" s="112"/>
      <c r="O2579" s="112"/>
      <c r="P2579" s="113"/>
      <c r="Q2579" s="112"/>
      <c r="R2579" s="114"/>
      <c r="S2579" s="113"/>
      <c r="T2579" s="112"/>
      <c r="U2579" s="114"/>
      <c r="V2579" s="113"/>
      <c r="W2579" s="112"/>
      <c r="X2579" s="113"/>
    </row>
    <row r="2580" spans="1:24" x14ac:dyDescent="0.25">
      <c r="A2580" s="77"/>
      <c r="B2580" s="80"/>
      <c r="C2580" s="22"/>
      <c r="D2580" s="22"/>
      <c r="E2580" s="21"/>
      <c r="F2580" s="21"/>
      <c r="G2580" s="11"/>
      <c r="I2580" s="9"/>
      <c r="L2580" s="1"/>
      <c r="M2580" s="112"/>
      <c r="N2580" s="112"/>
      <c r="O2580" s="112"/>
      <c r="P2580" s="113"/>
      <c r="Q2580" s="112"/>
      <c r="R2580" s="114"/>
      <c r="S2580" s="113"/>
      <c r="T2580" s="112"/>
      <c r="U2580" s="114"/>
      <c r="V2580" s="113"/>
      <c r="W2580" s="112"/>
      <c r="X2580" s="113"/>
    </row>
    <row r="2581" spans="1:24" x14ac:dyDescent="0.25">
      <c r="A2581" s="77"/>
      <c r="B2581" s="80"/>
      <c r="C2581" s="22"/>
      <c r="D2581" s="22"/>
      <c r="E2581" s="21"/>
      <c r="F2581" s="21"/>
      <c r="G2581" s="11"/>
      <c r="I2581" s="9"/>
      <c r="L2581" s="1"/>
      <c r="M2581" s="112"/>
      <c r="N2581" s="112"/>
      <c r="O2581" s="112"/>
      <c r="P2581" s="113"/>
      <c r="Q2581" s="112"/>
      <c r="R2581" s="114"/>
      <c r="S2581" s="113"/>
      <c r="T2581" s="112"/>
      <c r="U2581" s="114"/>
      <c r="V2581" s="113"/>
      <c r="W2581" s="112"/>
      <c r="X2581" s="113"/>
    </row>
    <row r="2582" spans="1:24" x14ac:dyDescent="0.25">
      <c r="A2582" s="77"/>
      <c r="B2582" s="80"/>
      <c r="C2582" s="22"/>
      <c r="D2582" s="22"/>
      <c r="E2582" s="21"/>
      <c r="F2582" s="21"/>
      <c r="G2582" s="11"/>
      <c r="I2582" s="9"/>
      <c r="L2582" s="1"/>
      <c r="M2582" s="112"/>
      <c r="N2582" s="112"/>
      <c r="O2582" s="112"/>
      <c r="P2582" s="113"/>
      <c r="Q2582" s="112"/>
      <c r="R2582" s="114"/>
      <c r="S2582" s="113"/>
      <c r="T2582" s="112"/>
      <c r="U2582" s="114"/>
      <c r="V2582" s="113"/>
      <c r="W2582" s="112"/>
      <c r="X2582" s="113"/>
    </row>
    <row r="2583" spans="1:24" x14ac:dyDescent="0.25">
      <c r="A2583" s="77"/>
      <c r="B2583" s="80"/>
      <c r="C2583" s="22"/>
      <c r="D2583" s="22"/>
      <c r="E2583" s="21"/>
      <c r="F2583" s="21"/>
      <c r="G2583" s="11"/>
      <c r="I2583" s="9"/>
      <c r="L2583" s="1"/>
      <c r="M2583" s="112"/>
      <c r="N2583" s="112"/>
      <c r="O2583" s="112"/>
      <c r="P2583" s="113"/>
      <c r="Q2583" s="112"/>
      <c r="R2583" s="114"/>
      <c r="S2583" s="113"/>
      <c r="T2583" s="112"/>
      <c r="U2583" s="114"/>
      <c r="V2583" s="113"/>
      <c r="W2583" s="112"/>
      <c r="X2583" s="113"/>
    </row>
    <row r="2584" spans="1:24" x14ac:dyDescent="0.25">
      <c r="A2584" s="77"/>
      <c r="B2584" s="80"/>
      <c r="C2584" s="22"/>
      <c r="D2584" s="22"/>
      <c r="E2584" s="21"/>
      <c r="F2584" s="21"/>
      <c r="G2584" s="11"/>
      <c r="I2584" s="9"/>
      <c r="L2584" s="1"/>
      <c r="M2584" s="112"/>
      <c r="N2584" s="112"/>
      <c r="O2584" s="112"/>
      <c r="P2584" s="113"/>
      <c r="Q2584" s="112"/>
      <c r="R2584" s="114"/>
      <c r="S2584" s="113"/>
      <c r="T2584" s="112"/>
      <c r="U2584" s="114"/>
      <c r="V2584" s="113"/>
      <c r="W2584" s="112"/>
      <c r="X2584" s="113"/>
    </row>
    <row r="2585" spans="1:24" x14ac:dyDescent="0.25">
      <c r="A2585" s="77"/>
      <c r="B2585" s="80"/>
      <c r="C2585" s="22"/>
      <c r="D2585" s="22"/>
      <c r="E2585" s="21"/>
      <c r="F2585" s="21"/>
      <c r="G2585" s="11"/>
      <c r="I2585" s="9"/>
      <c r="L2585" s="1"/>
      <c r="M2585" s="112"/>
      <c r="N2585" s="112"/>
      <c r="O2585" s="112"/>
      <c r="P2585" s="113"/>
      <c r="Q2585" s="112"/>
      <c r="R2585" s="114"/>
      <c r="S2585" s="113"/>
      <c r="T2585" s="112"/>
      <c r="U2585" s="114"/>
      <c r="V2585" s="113"/>
      <c r="W2585" s="112"/>
      <c r="X2585" s="113"/>
    </row>
    <row r="2586" spans="1:24" x14ac:dyDescent="0.25">
      <c r="A2586" s="77"/>
      <c r="B2586" s="80"/>
      <c r="C2586" s="22"/>
      <c r="D2586" s="22"/>
      <c r="E2586" s="21"/>
      <c r="F2586" s="21"/>
      <c r="G2586" s="11"/>
      <c r="I2586" s="9"/>
      <c r="L2586" s="1"/>
      <c r="M2586" s="112"/>
      <c r="N2586" s="112"/>
      <c r="O2586" s="112"/>
      <c r="P2586" s="113"/>
      <c r="Q2586" s="112"/>
      <c r="R2586" s="114"/>
      <c r="S2586" s="113"/>
      <c r="T2586" s="112"/>
      <c r="U2586" s="114"/>
      <c r="V2586" s="113"/>
      <c r="W2586" s="112"/>
      <c r="X2586" s="113"/>
    </row>
    <row r="2587" spans="1:24" x14ac:dyDescent="0.25">
      <c r="A2587" s="77"/>
      <c r="B2587" s="80"/>
      <c r="C2587" s="22"/>
      <c r="D2587" s="22"/>
      <c r="E2587" s="21"/>
      <c r="F2587" s="21"/>
      <c r="G2587" s="11"/>
      <c r="I2587" s="9"/>
      <c r="L2587" s="1"/>
      <c r="M2587" s="112"/>
      <c r="N2587" s="112"/>
      <c r="O2587" s="112"/>
      <c r="P2587" s="113"/>
      <c r="Q2587" s="112"/>
      <c r="R2587" s="114"/>
      <c r="S2587" s="113"/>
      <c r="T2587" s="112"/>
      <c r="U2587" s="114"/>
      <c r="V2587" s="113"/>
      <c r="W2587" s="112"/>
      <c r="X2587" s="113"/>
    </row>
    <row r="2588" spans="1:24" x14ac:dyDescent="0.25">
      <c r="A2588" s="77"/>
      <c r="B2588" s="80"/>
      <c r="C2588" s="22"/>
      <c r="D2588" s="22"/>
      <c r="E2588" s="21"/>
      <c r="F2588" s="21"/>
      <c r="G2588" s="11"/>
      <c r="I2588" s="9"/>
      <c r="L2588" s="1"/>
      <c r="M2588" s="112"/>
      <c r="N2588" s="112"/>
      <c r="O2588" s="112"/>
      <c r="P2588" s="113"/>
      <c r="Q2588" s="112"/>
      <c r="R2588" s="114"/>
      <c r="S2588" s="113"/>
      <c r="T2588" s="112"/>
      <c r="U2588" s="114"/>
      <c r="V2588" s="113"/>
      <c r="W2588" s="112"/>
      <c r="X2588" s="113"/>
    </row>
    <row r="2589" spans="1:24" x14ac:dyDescent="0.25">
      <c r="A2589" s="77"/>
      <c r="B2589" s="80"/>
      <c r="C2589" s="22"/>
      <c r="D2589" s="22"/>
      <c r="E2589" s="21"/>
      <c r="F2589" s="21"/>
      <c r="G2589" s="11"/>
      <c r="I2589" s="9"/>
      <c r="L2589" s="1"/>
      <c r="M2589" s="112"/>
      <c r="N2589" s="112"/>
      <c r="O2589" s="112"/>
      <c r="P2589" s="113"/>
      <c r="Q2589" s="112"/>
      <c r="R2589" s="114"/>
      <c r="S2589" s="113"/>
      <c r="T2589" s="112"/>
      <c r="U2589" s="114"/>
      <c r="V2589" s="113"/>
      <c r="W2589" s="112"/>
      <c r="X2589" s="113"/>
    </row>
    <row r="2590" spans="1:24" x14ac:dyDescent="0.25">
      <c r="A2590" s="77"/>
      <c r="B2590" s="80"/>
      <c r="C2590" s="22"/>
      <c r="D2590" s="22"/>
      <c r="E2590" s="21"/>
      <c r="F2590" s="21"/>
      <c r="G2590" s="11"/>
      <c r="I2590" s="9"/>
      <c r="L2590" s="1"/>
      <c r="M2590" s="112"/>
      <c r="N2590" s="112"/>
      <c r="O2590" s="112"/>
      <c r="P2590" s="113"/>
      <c r="Q2590" s="112"/>
      <c r="R2590" s="114"/>
      <c r="S2590" s="113"/>
      <c r="T2590" s="112"/>
      <c r="U2590" s="114"/>
      <c r="V2590" s="113"/>
      <c r="W2590" s="112"/>
      <c r="X2590" s="113"/>
    </row>
    <row r="2591" spans="1:24" x14ac:dyDescent="0.25">
      <c r="A2591" s="77"/>
      <c r="B2591" s="80"/>
      <c r="C2591" s="22"/>
      <c r="D2591" s="22"/>
      <c r="E2591" s="21"/>
      <c r="F2591" s="21"/>
      <c r="G2591" s="11"/>
      <c r="I2591" s="9"/>
      <c r="L2591" s="1"/>
      <c r="M2591" s="112"/>
      <c r="N2591" s="112"/>
      <c r="O2591" s="112"/>
      <c r="P2591" s="113"/>
      <c r="Q2591" s="112"/>
      <c r="R2591" s="114"/>
      <c r="S2591" s="113"/>
      <c r="T2591" s="112"/>
      <c r="U2591" s="114"/>
      <c r="V2591" s="113"/>
      <c r="W2591" s="112"/>
      <c r="X2591" s="113"/>
    </row>
    <row r="2592" spans="1:24" x14ac:dyDescent="0.25">
      <c r="A2592" s="77"/>
      <c r="B2592" s="80"/>
      <c r="C2592" s="22"/>
      <c r="D2592" s="22"/>
      <c r="E2592" s="21"/>
      <c r="F2592" s="21"/>
      <c r="G2592" s="11"/>
      <c r="I2592" s="9"/>
      <c r="L2592" s="1"/>
      <c r="M2592" s="112"/>
      <c r="N2592" s="112"/>
      <c r="O2592" s="112"/>
      <c r="P2592" s="113"/>
      <c r="Q2592" s="112"/>
      <c r="R2592" s="114"/>
      <c r="S2592" s="113"/>
      <c r="T2592" s="112"/>
      <c r="U2592" s="114"/>
      <c r="V2592" s="113"/>
      <c r="W2592" s="112"/>
      <c r="X2592" s="113"/>
    </row>
    <row r="2593" spans="1:24" x14ac:dyDescent="0.25">
      <c r="A2593" s="77"/>
      <c r="B2593" s="80"/>
      <c r="C2593" s="22"/>
      <c r="D2593" s="22"/>
      <c r="E2593" s="21"/>
      <c r="F2593" s="21"/>
      <c r="G2593" s="11"/>
      <c r="I2593" s="9"/>
      <c r="L2593" s="1"/>
      <c r="M2593" s="112"/>
      <c r="N2593" s="112"/>
      <c r="O2593" s="112"/>
      <c r="P2593" s="113"/>
      <c r="Q2593" s="112"/>
      <c r="R2593" s="114"/>
      <c r="S2593" s="113"/>
      <c r="T2593" s="112"/>
      <c r="U2593" s="114"/>
      <c r="V2593" s="113"/>
      <c r="W2593" s="112"/>
      <c r="X2593" s="113"/>
    </row>
    <row r="2594" spans="1:24" x14ac:dyDescent="0.25">
      <c r="A2594" s="77"/>
      <c r="B2594" s="80"/>
      <c r="C2594" s="22"/>
      <c r="D2594" s="22"/>
      <c r="E2594" s="21"/>
      <c r="F2594" s="21"/>
      <c r="G2594" s="11"/>
      <c r="I2594" s="9"/>
      <c r="L2594" s="1"/>
      <c r="M2594" s="112"/>
      <c r="N2594" s="112"/>
      <c r="O2594" s="112"/>
      <c r="P2594" s="113"/>
      <c r="Q2594" s="112"/>
      <c r="R2594" s="114"/>
      <c r="S2594" s="113"/>
      <c r="T2594" s="112"/>
      <c r="U2594" s="114"/>
      <c r="V2594" s="113"/>
      <c r="W2594" s="112"/>
      <c r="X2594" s="113"/>
    </row>
    <row r="2595" spans="1:24" x14ac:dyDescent="0.25">
      <c r="A2595" s="77"/>
      <c r="B2595" s="80"/>
      <c r="C2595" s="22"/>
      <c r="D2595" s="22"/>
      <c r="E2595" s="21"/>
      <c r="F2595" s="21"/>
      <c r="G2595" s="11"/>
      <c r="I2595" s="9"/>
      <c r="L2595" s="1"/>
      <c r="M2595" s="112"/>
      <c r="N2595" s="112"/>
      <c r="O2595" s="112"/>
      <c r="P2595" s="113"/>
      <c r="Q2595" s="112"/>
      <c r="R2595" s="114"/>
      <c r="S2595" s="113"/>
      <c r="T2595" s="112"/>
      <c r="U2595" s="114"/>
      <c r="V2595" s="113"/>
      <c r="W2595" s="112"/>
      <c r="X2595" s="113"/>
    </row>
    <row r="2596" spans="1:24" x14ac:dyDescent="0.25">
      <c r="A2596" s="77"/>
      <c r="B2596" s="80"/>
      <c r="C2596" s="22"/>
      <c r="D2596" s="22"/>
      <c r="E2596" s="21"/>
      <c r="F2596" s="21"/>
      <c r="G2596" s="11"/>
      <c r="I2596" s="9"/>
      <c r="L2596" s="1"/>
      <c r="M2596" s="112"/>
      <c r="N2596" s="112"/>
      <c r="O2596" s="112"/>
      <c r="P2596" s="113"/>
      <c r="Q2596" s="112"/>
      <c r="R2596" s="114"/>
      <c r="S2596" s="113"/>
      <c r="T2596" s="112"/>
      <c r="U2596" s="114"/>
      <c r="V2596" s="113"/>
      <c r="W2596" s="112"/>
      <c r="X2596" s="113"/>
    </row>
    <row r="2597" spans="1:24" x14ac:dyDescent="0.25">
      <c r="A2597" s="77"/>
      <c r="B2597" s="80"/>
      <c r="C2597" s="22"/>
      <c r="D2597" s="22"/>
      <c r="E2597" s="21"/>
      <c r="F2597" s="21"/>
      <c r="G2597" s="11"/>
      <c r="I2597" s="9"/>
      <c r="L2597" s="1"/>
      <c r="M2597" s="112"/>
      <c r="N2597" s="112"/>
      <c r="O2597" s="112"/>
      <c r="P2597" s="113"/>
      <c r="Q2597" s="112"/>
      <c r="R2597" s="114"/>
      <c r="S2597" s="113"/>
      <c r="T2597" s="112"/>
      <c r="U2597" s="114"/>
      <c r="V2597" s="113"/>
      <c r="W2597" s="112"/>
      <c r="X2597" s="113"/>
    </row>
    <row r="2598" spans="1:24" x14ac:dyDescent="0.25">
      <c r="A2598" s="77"/>
      <c r="B2598" s="80"/>
      <c r="C2598" s="22"/>
      <c r="D2598" s="22"/>
      <c r="E2598" s="21"/>
      <c r="F2598" s="21"/>
      <c r="G2598" s="11"/>
      <c r="I2598" s="9"/>
      <c r="L2598" s="1"/>
      <c r="M2598" s="112"/>
      <c r="N2598" s="112"/>
      <c r="O2598" s="112"/>
      <c r="P2598" s="113"/>
      <c r="Q2598" s="112"/>
      <c r="R2598" s="114"/>
      <c r="S2598" s="113"/>
      <c r="T2598" s="112"/>
      <c r="U2598" s="114"/>
      <c r="V2598" s="113"/>
      <c r="W2598" s="112"/>
      <c r="X2598" s="113"/>
    </row>
    <row r="2599" spans="1:24" x14ac:dyDescent="0.25">
      <c r="A2599" s="77"/>
      <c r="B2599" s="80"/>
      <c r="C2599" s="22"/>
      <c r="D2599" s="22"/>
      <c r="E2599" s="21"/>
      <c r="F2599" s="21"/>
      <c r="G2599" s="11"/>
      <c r="I2599" s="9"/>
      <c r="L2599" s="1"/>
      <c r="M2599" s="112"/>
      <c r="N2599" s="112"/>
      <c r="O2599" s="112"/>
      <c r="P2599" s="113"/>
      <c r="Q2599" s="112"/>
      <c r="R2599" s="114"/>
      <c r="S2599" s="113"/>
      <c r="T2599" s="112"/>
      <c r="U2599" s="114"/>
      <c r="V2599" s="113"/>
      <c r="W2599" s="112"/>
      <c r="X2599" s="113"/>
    </row>
    <row r="2600" spans="1:24" x14ac:dyDescent="0.25">
      <c r="A2600" s="77"/>
      <c r="B2600" s="80"/>
      <c r="C2600" s="22"/>
      <c r="D2600" s="22"/>
      <c r="E2600" s="21"/>
      <c r="F2600" s="21"/>
      <c r="G2600" s="11"/>
      <c r="I2600" s="9"/>
      <c r="L2600" s="1"/>
      <c r="M2600" s="112"/>
      <c r="N2600" s="112"/>
      <c r="O2600" s="112"/>
      <c r="P2600" s="113"/>
      <c r="Q2600" s="112"/>
      <c r="R2600" s="114"/>
      <c r="S2600" s="113"/>
      <c r="T2600" s="112"/>
      <c r="U2600" s="114"/>
      <c r="V2600" s="113"/>
      <c r="W2600" s="112"/>
      <c r="X2600" s="113"/>
    </row>
    <row r="2601" spans="1:24" x14ac:dyDescent="0.25">
      <c r="A2601" s="77"/>
      <c r="B2601" s="80"/>
      <c r="C2601" s="22"/>
      <c r="D2601" s="22"/>
      <c r="E2601" s="21"/>
      <c r="F2601" s="21"/>
      <c r="G2601" s="11"/>
      <c r="I2601" s="9"/>
      <c r="L2601" s="1"/>
      <c r="M2601" s="112"/>
      <c r="N2601" s="112"/>
      <c r="O2601" s="112"/>
      <c r="P2601" s="113"/>
      <c r="Q2601" s="112"/>
      <c r="R2601" s="114"/>
      <c r="S2601" s="113"/>
      <c r="T2601" s="112"/>
      <c r="U2601" s="114"/>
      <c r="V2601" s="113"/>
      <c r="W2601" s="112"/>
      <c r="X2601" s="113"/>
    </row>
    <row r="2602" spans="1:24" x14ac:dyDescent="0.25">
      <c r="A2602" s="77"/>
      <c r="B2602" s="80"/>
      <c r="C2602" s="22"/>
      <c r="D2602" s="22"/>
      <c r="E2602" s="21"/>
      <c r="F2602" s="21"/>
      <c r="G2602" s="11"/>
      <c r="I2602" s="9"/>
      <c r="L2602" s="1"/>
      <c r="M2602" s="112"/>
      <c r="N2602" s="112"/>
      <c r="O2602" s="112"/>
      <c r="P2602" s="113"/>
      <c r="Q2602" s="112"/>
      <c r="R2602" s="114"/>
      <c r="S2602" s="113"/>
      <c r="T2602" s="112"/>
      <c r="U2602" s="114"/>
      <c r="V2602" s="113"/>
      <c r="W2602" s="112"/>
      <c r="X2602" s="113"/>
    </row>
    <row r="2603" spans="1:24" x14ac:dyDescent="0.25">
      <c r="A2603" s="77"/>
      <c r="B2603" s="80"/>
      <c r="C2603" s="22"/>
      <c r="D2603" s="22"/>
      <c r="E2603" s="21"/>
      <c r="F2603" s="21"/>
      <c r="G2603" s="11"/>
      <c r="I2603" s="9"/>
      <c r="L2603" s="1"/>
      <c r="M2603" s="112"/>
      <c r="N2603" s="112"/>
      <c r="O2603" s="112"/>
      <c r="P2603" s="113"/>
      <c r="Q2603" s="112"/>
      <c r="R2603" s="114"/>
      <c r="S2603" s="113"/>
      <c r="T2603" s="112"/>
      <c r="U2603" s="114"/>
      <c r="V2603" s="113"/>
      <c r="W2603" s="112"/>
      <c r="X2603" s="113"/>
    </row>
    <row r="2604" spans="1:24" x14ac:dyDescent="0.25">
      <c r="A2604" s="77"/>
      <c r="B2604" s="80"/>
      <c r="C2604" s="22"/>
      <c r="D2604" s="22"/>
      <c r="E2604" s="21"/>
      <c r="F2604" s="21"/>
      <c r="G2604" s="11"/>
      <c r="I2604" s="9"/>
      <c r="L2604" s="1"/>
      <c r="M2604" s="112"/>
      <c r="N2604" s="112"/>
      <c r="O2604" s="112"/>
      <c r="P2604" s="113"/>
      <c r="Q2604" s="112"/>
      <c r="R2604" s="114"/>
      <c r="S2604" s="113"/>
      <c r="T2604" s="112"/>
      <c r="U2604" s="114"/>
      <c r="V2604" s="113"/>
      <c r="W2604" s="112"/>
      <c r="X2604" s="113"/>
    </row>
    <row r="2605" spans="1:24" x14ac:dyDescent="0.25">
      <c r="A2605" s="77"/>
      <c r="B2605" s="80"/>
      <c r="C2605" s="22"/>
      <c r="D2605" s="22"/>
      <c r="E2605" s="21"/>
      <c r="F2605" s="21"/>
      <c r="G2605" s="11"/>
      <c r="I2605" s="9"/>
      <c r="L2605" s="1"/>
      <c r="M2605" s="112"/>
      <c r="N2605" s="112"/>
      <c r="O2605" s="112"/>
      <c r="P2605" s="113"/>
      <c r="Q2605" s="112"/>
      <c r="R2605" s="114"/>
      <c r="S2605" s="113"/>
      <c r="T2605" s="112"/>
      <c r="U2605" s="114"/>
      <c r="V2605" s="113"/>
      <c r="W2605" s="112"/>
      <c r="X2605" s="113"/>
    </row>
    <row r="2606" spans="1:24" x14ac:dyDescent="0.25">
      <c r="A2606" s="77"/>
      <c r="B2606" s="80"/>
      <c r="C2606" s="22"/>
      <c r="D2606" s="22"/>
      <c r="E2606" s="21"/>
      <c r="F2606" s="21"/>
      <c r="G2606" s="11"/>
      <c r="I2606" s="9"/>
      <c r="L2606" s="1"/>
      <c r="M2606" s="112"/>
      <c r="N2606" s="112"/>
      <c r="O2606" s="112"/>
      <c r="P2606" s="113"/>
      <c r="Q2606" s="112"/>
      <c r="R2606" s="114"/>
      <c r="S2606" s="113"/>
      <c r="T2606" s="112"/>
      <c r="U2606" s="114"/>
      <c r="V2606" s="113"/>
      <c r="W2606" s="112"/>
      <c r="X2606" s="113"/>
    </row>
    <row r="2607" spans="1:24" x14ac:dyDescent="0.25">
      <c r="A2607" s="77"/>
      <c r="B2607" s="80"/>
      <c r="C2607" s="22"/>
      <c r="D2607" s="22"/>
      <c r="E2607" s="21"/>
      <c r="F2607" s="21"/>
      <c r="G2607" s="11"/>
      <c r="I2607" s="9"/>
      <c r="L2607" s="1"/>
      <c r="M2607" s="112"/>
      <c r="N2607" s="112"/>
      <c r="O2607" s="112"/>
      <c r="P2607" s="113"/>
      <c r="Q2607" s="112"/>
      <c r="R2607" s="114"/>
      <c r="S2607" s="113"/>
      <c r="T2607" s="112"/>
      <c r="U2607" s="114"/>
      <c r="V2607" s="113"/>
      <c r="W2607" s="112"/>
      <c r="X2607" s="113"/>
    </row>
    <row r="2608" spans="1:24" x14ac:dyDescent="0.25">
      <c r="A2608" s="77"/>
      <c r="B2608" s="80"/>
      <c r="C2608" s="22"/>
      <c r="D2608" s="22"/>
      <c r="E2608" s="21"/>
      <c r="F2608" s="21"/>
      <c r="G2608" s="11"/>
      <c r="I2608" s="9"/>
      <c r="L2608" s="1"/>
      <c r="M2608" s="112"/>
      <c r="N2608" s="112"/>
      <c r="O2608" s="112"/>
      <c r="P2608" s="113"/>
      <c r="Q2608" s="112"/>
      <c r="R2608" s="114"/>
      <c r="S2608" s="113"/>
      <c r="T2608" s="112"/>
      <c r="U2608" s="114"/>
      <c r="V2608" s="113"/>
      <c r="W2608" s="112"/>
      <c r="X2608" s="113"/>
    </row>
    <row r="2609" spans="1:24" x14ac:dyDescent="0.25">
      <c r="A2609" s="77"/>
      <c r="B2609" s="80"/>
      <c r="C2609" s="22"/>
      <c r="D2609" s="22"/>
      <c r="E2609" s="21"/>
      <c r="F2609" s="21"/>
      <c r="G2609" s="11"/>
      <c r="I2609" s="9"/>
      <c r="L2609" s="1"/>
      <c r="M2609" s="112"/>
      <c r="N2609" s="112"/>
      <c r="O2609" s="112"/>
      <c r="P2609" s="113"/>
      <c r="Q2609" s="112"/>
      <c r="R2609" s="114"/>
      <c r="S2609" s="113"/>
      <c r="T2609" s="112"/>
      <c r="U2609" s="114"/>
      <c r="V2609" s="113"/>
      <c r="W2609" s="112"/>
      <c r="X2609" s="113"/>
    </row>
    <row r="2610" spans="1:24" x14ac:dyDescent="0.25">
      <c r="A2610" s="77"/>
      <c r="B2610" s="80"/>
      <c r="C2610" s="22"/>
      <c r="D2610" s="22"/>
      <c r="E2610" s="21"/>
      <c r="F2610" s="21"/>
      <c r="G2610" s="11"/>
      <c r="I2610" s="9"/>
      <c r="L2610" s="1"/>
      <c r="M2610" s="112"/>
      <c r="N2610" s="112"/>
      <c r="O2610" s="112"/>
      <c r="P2610" s="113"/>
      <c r="Q2610" s="112"/>
      <c r="R2610" s="114"/>
      <c r="S2610" s="113"/>
      <c r="T2610" s="112"/>
      <c r="U2610" s="114"/>
      <c r="V2610" s="113"/>
      <c r="W2610" s="112"/>
      <c r="X2610" s="113"/>
    </row>
    <row r="2611" spans="1:24" x14ac:dyDescent="0.25">
      <c r="A2611" s="77"/>
      <c r="B2611" s="80"/>
      <c r="C2611" s="22"/>
      <c r="D2611" s="22"/>
      <c r="E2611" s="21"/>
      <c r="F2611" s="21"/>
      <c r="G2611" s="11"/>
      <c r="I2611" s="9"/>
      <c r="L2611" s="1"/>
      <c r="M2611" s="112"/>
      <c r="N2611" s="112"/>
      <c r="O2611" s="112"/>
      <c r="P2611" s="113"/>
      <c r="Q2611" s="112"/>
      <c r="R2611" s="114"/>
      <c r="S2611" s="113"/>
      <c r="T2611" s="112"/>
      <c r="U2611" s="114"/>
      <c r="V2611" s="113"/>
      <c r="W2611" s="112"/>
      <c r="X2611" s="113"/>
    </row>
    <row r="2612" spans="1:24" x14ac:dyDescent="0.25">
      <c r="A2612" s="77"/>
      <c r="B2612" s="80"/>
      <c r="C2612" s="22"/>
      <c r="D2612" s="22"/>
      <c r="E2612" s="21"/>
      <c r="F2612" s="21"/>
      <c r="G2612" s="11"/>
      <c r="I2612" s="9"/>
      <c r="L2612" s="1"/>
      <c r="M2612" s="112"/>
      <c r="N2612" s="112"/>
      <c r="O2612" s="112"/>
      <c r="P2612" s="113"/>
      <c r="Q2612" s="112"/>
      <c r="R2612" s="114"/>
      <c r="S2612" s="113"/>
      <c r="T2612" s="112"/>
      <c r="U2612" s="114"/>
      <c r="V2612" s="113"/>
      <c r="W2612" s="112"/>
      <c r="X2612" s="113"/>
    </row>
    <row r="2613" spans="1:24" x14ac:dyDescent="0.25">
      <c r="A2613" s="77"/>
      <c r="B2613" s="80"/>
      <c r="C2613" s="22"/>
      <c r="D2613" s="22"/>
      <c r="E2613" s="21"/>
      <c r="F2613" s="21"/>
      <c r="G2613" s="11"/>
      <c r="I2613" s="9"/>
      <c r="L2613" s="1"/>
      <c r="M2613" s="112"/>
      <c r="N2613" s="112"/>
      <c r="O2613" s="112"/>
      <c r="P2613" s="113"/>
      <c r="Q2613" s="112"/>
      <c r="R2613" s="114"/>
      <c r="S2613" s="113"/>
      <c r="T2613" s="112"/>
      <c r="U2613" s="114"/>
      <c r="V2613" s="113"/>
      <c r="W2613" s="112"/>
      <c r="X2613" s="113"/>
    </row>
    <row r="2614" spans="1:24" x14ac:dyDescent="0.25">
      <c r="A2614" s="77"/>
      <c r="B2614" s="80"/>
      <c r="C2614" s="22"/>
      <c r="D2614" s="22"/>
      <c r="E2614" s="21"/>
      <c r="F2614" s="21"/>
      <c r="G2614" s="11"/>
      <c r="I2614" s="9"/>
      <c r="L2614" s="1"/>
      <c r="M2614" s="112"/>
      <c r="N2614" s="112"/>
      <c r="O2614" s="112"/>
      <c r="P2614" s="113"/>
      <c r="Q2614" s="112"/>
      <c r="R2614" s="114"/>
      <c r="S2614" s="113"/>
      <c r="T2614" s="112"/>
      <c r="U2614" s="114"/>
      <c r="V2614" s="113"/>
      <c r="W2614" s="112"/>
      <c r="X2614" s="113"/>
    </row>
    <row r="2615" spans="1:24" x14ac:dyDescent="0.25">
      <c r="A2615" s="77"/>
      <c r="B2615" s="80"/>
      <c r="C2615" s="22"/>
      <c r="D2615" s="22"/>
      <c r="E2615" s="21"/>
      <c r="F2615" s="21"/>
      <c r="G2615" s="11"/>
      <c r="I2615" s="9"/>
      <c r="L2615" s="1"/>
      <c r="M2615" s="112"/>
      <c r="N2615" s="112"/>
      <c r="O2615" s="112"/>
      <c r="P2615" s="113"/>
      <c r="Q2615" s="112"/>
      <c r="R2615" s="114"/>
      <c r="S2615" s="113"/>
      <c r="T2615" s="112"/>
      <c r="U2615" s="114"/>
      <c r="V2615" s="113"/>
      <c r="W2615" s="112"/>
      <c r="X2615" s="113"/>
    </row>
    <row r="2616" spans="1:24" x14ac:dyDescent="0.25">
      <c r="A2616" s="77"/>
      <c r="B2616" s="80"/>
      <c r="C2616" s="22"/>
      <c r="D2616" s="22"/>
      <c r="E2616" s="21"/>
      <c r="F2616" s="21"/>
      <c r="G2616" s="11"/>
      <c r="I2616" s="9"/>
      <c r="L2616" s="1"/>
      <c r="M2616" s="112"/>
      <c r="N2616" s="112"/>
      <c r="O2616" s="112"/>
      <c r="P2616" s="113"/>
      <c r="Q2616" s="112"/>
      <c r="R2616" s="114"/>
      <c r="S2616" s="113"/>
      <c r="T2616" s="112"/>
      <c r="U2616" s="114"/>
      <c r="V2616" s="113"/>
      <c r="W2616" s="112"/>
      <c r="X2616" s="113"/>
    </row>
    <row r="2617" spans="1:24" x14ac:dyDescent="0.25">
      <c r="A2617" s="77"/>
      <c r="B2617" s="80"/>
      <c r="C2617" s="22"/>
      <c r="D2617" s="22"/>
      <c r="E2617" s="21"/>
      <c r="F2617" s="21"/>
      <c r="G2617" s="11"/>
      <c r="I2617" s="9"/>
      <c r="L2617" s="1"/>
      <c r="M2617" s="112"/>
      <c r="N2617" s="112"/>
      <c r="O2617" s="112"/>
      <c r="P2617" s="113"/>
      <c r="Q2617" s="112"/>
      <c r="R2617" s="114"/>
      <c r="S2617" s="113"/>
      <c r="T2617" s="112"/>
      <c r="U2617" s="114"/>
      <c r="V2617" s="113"/>
      <c r="W2617" s="112"/>
      <c r="X2617" s="113"/>
    </row>
    <row r="2618" spans="1:24" x14ac:dyDescent="0.25">
      <c r="A2618" s="77"/>
      <c r="B2618" s="80"/>
      <c r="C2618" s="22"/>
      <c r="D2618" s="22"/>
      <c r="E2618" s="21"/>
      <c r="F2618" s="21"/>
      <c r="G2618" s="11"/>
      <c r="I2618" s="9"/>
      <c r="L2618" s="1"/>
      <c r="M2618" s="112"/>
      <c r="N2618" s="112"/>
      <c r="O2618" s="112"/>
      <c r="P2618" s="113"/>
      <c r="Q2618" s="112"/>
      <c r="R2618" s="114"/>
      <c r="S2618" s="113"/>
      <c r="T2618" s="112"/>
      <c r="U2618" s="114"/>
      <c r="V2618" s="113"/>
      <c r="W2618" s="112"/>
      <c r="X2618" s="113"/>
    </row>
    <row r="2619" spans="1:24" x14ac:dyDescent="0.25">
      <c r="A2619" s="77"/>
      <c r="B2619" s="80"/>
      <c r="C2619" s="22"/>
      <c r="D2619" s="22"/>
      <c r="E2619" s="21"/>
      <c r="F2619" s="21"/>
      <c r="G2619" s="11"/>
      <c r="I2619" s="9"/>
      <c r="L2619" s="1"/>
      <c r="M2619" s="112"/>
      <c r="N2619" s="112"/>
      <c r="O2619" s="112"/>
      <c r="P2619" s="113"/>
      <c r="Q2619" s="112"/>
      <c r="R2619" s="114"/>
      <c r="S2619" s="113"/>
      <c r="T2619" s="112"/>
      <c r="U2619" s="114"/>
      <c r="V2619" s="113"/>
      <c r="W2619" s="112"/>
      <c r="X2619" s="113"/>
    </row>
    <row r="2620" spans="1:24" x14ac:dyDescent="0.25">
      <c r="A2620" s="77"/>
      <c r="B2620" s="80"/>
      <c r="C2620" s="22"/>
      <c r="D2620" s="22"/>
      <c r="E2620" s="21"/>
      <c r="F2620" s="21"/>
      <c r="G2620" s="11"/>
      <c r="I2620" s="9"/>
      <c r="L2620" s="1"/>
      <c r="M2620" s="112"/>
      <c r="N2620" s="112"/>
      <c r="O2620" s="112"/>
      <c r="P2620" s="113"/>
      <c r="Q2620" s="112"/>
      <c r="R2620" s="114"/>
      <c r="S2620" s="113"/>
      <c r="T2620" s="112"/>
      <c r="U2620" s="114"/>
      <c r="V2620" s="113"/>
      <c r="W2620" s="112"/>
      <c r="X2620" s="113"/>
    </row>
    <row r="2621" spans="1:24" x14ac:dyDescent="0.25">
      <c r="A2621" s="77"/>
      <c r="B2621" s="80"/>
      <c r="C2621" s="22"/>
      <c r="D2621" s="22"/>
      <c r="E2621" s="21"/>
      <c r="F2621" s="21"/>
      <c r="G2621" s="11"/>
      <c r="I2621" s="9"/>
      <c r="L2621" s="1"/>
      <c r="M2621" s="112"/>
      <c r="N2621" s="112"/>
      <c r="O2621" s="112"/>
      <c r="P2621" s="113"/>
      <c r="Q2621" s="112"/>
      <c r="R2621" s="114"/>
      <c r="S2621" s="113"/>
      <c r="T2621" s="112"/>
      <c r="U2621" s="114"/>
      <c r="V2621" s="113"/>
      <c r="W2621" s="112"/>
      <c r="X2621" s="113"/>
    </row>
    <row r="2622" spans="1:24" x14ac:dyDescent="0.25">
      <c r="A2622" s="77"/>
      <c r="B2622" s="80"/>
      <c r="C2622" s="22"/>
      <c r="D2622" s="22"/>
      <c r="E2622" s="21"/>
      <c r="F2622" s="21"/>
      <c r="G2622" s="11"/>
      <c r="I2622" s="9"/>
      <c r="L2622" s="1"/>
      <c r="M2622" s="112"/>
      <c r="N2622" s="112"/>
      <c r="O2622" s="112"/>
      <c r="P2622" s="113"/>
      <c r="Q2622" s="112"/>
      <c r="R2622" s="114"/>
      <c r="S2622" s="113"/>
      <c r="T2622" s="112"/>
      <c r="U2622" s="114"/>
      <c r="V2622" s="113"/>
      <c r="W2622" s="112"/>
      <c r="X2622" s="113"/>
    </row>
    <row r="2623" spans="1:24" x14ac:dyDescent="0.25">
      <c r="A2623" s="77"/>
      <c r="B2623" s="80"/>
      <c r="C2623" s="22"/>
      <c r="D2623" s="22"/>
      <c r="E2623" s="21"/>
      <c r="F2623" s="21"/>
      <c r="G2623" s="11"/>
      <c r="I2623" s="9"/>
      <c r="L2623" s="1"/>
      <c r="M2623" s="112"/>
      <c r="N2623" s="112"/>
      <c r="O2623" s="112"/>
      <c r="P2623" s="113"/>
      <c r="Q2623" s="112"/>
      <c r="R2623" s="114"/>
      <c r="S2623" s="113"/>
      <c r="T2623" s="112"/>
      <c r="U2623" s="114"/>
      <c r="V2623" s="113"/>
      <c r="W2623" s="112"/>
      <c r="X2623" s="113"/>
    </row>
    <row r="2624" spans="1:24" x14ac:dyDescent="0.25">
      <c r="A2624" s="77"/>
      <c r="B2624" s="80"/>
      <c r="C2624" s="22"/>
      <c r="D2624" s="22"/>
      <c r="E2624" s="21"/>
      <c r="F2624" s="21"/>
      <c r="G2624" s="11"/>
      <c r="I2624" s="9"/>
      <c r="L2624" s="1"/>
      <c r="M2624" s="112"/>
      <c r="N2624" s="112"/>
      <c r="O2624" s="112"/>
      <c r="P2624" s="113"/>
      <c r="Q2624" s="112"/>
      <c r="R2624" s="114"/>
      <c r="S2624" s="113"/>
      <c r="T2624" s="112"/>
      <c r="U2624" s="114"/>
      <c r="V2624" s="113"/>
      <c r="W2624" s="112"/>
      <c r="X2624" s="113"/>
    </row>
    <row r="2625" spans="1:24" x14ac:dyDescent="0.25">
      <c r="A2625" s="77"/>
      <c r="B2625" s="80"/>
      <c r="C2625" s="22"/>
      <c r="D2625" s="22"/>
      <c r="E2625" s="21"/>
      <c r="F2625" s="21"/>
      <c r="G2625" s="11"/>
      <c r="I2625" s="9"/>
      <c r="L2625" s="1"/>
      <c r="M2625" s="112"/>
      <c r="N2625" s="112"/>
      <c r="O2625" s="112"/>
      <c r="P2625" s="113"/>
      <c r="Q2625" s="112"/>
      <c r="R2625" s="114"/>
      <c r="S2625" s="113"/>
      <c r="T2625" s="112"/>
      <c r="U2625" s="114"/>
      <c r="V2625" s="113"/>
      <c r="W2625" s="112"/>
      <c r="X2625" s="113"/>
    </row>
    <row r="2626" spans="1:24" x14ac:dyDescent="0.25">
      <c r="A2626" s="77"/>
      <c r="B2626" s="80"/>
      <c r="C2626" s="22"/>
      <c r="D2626" s="22"/>
      <c r="E2626" s="21"/>
      <c r="F2626" s="21"/>
      <c r="G2626" s="11"/>
      <c r="I2626" s="9"/>
      <c r="L2626" s="1"/>
      <c r="M2626" s="112"/>
      <c r="N2626" s="112"/>
      <c r="O2626" s="112"/>
      <c r="P2626" s="113"/>
      <c r="Q2626" s="112"/>
      <c r="R2626" s="114"/>
      <c r="S2626" s="113"/>
      <c r="T2626" s="112"/>
      <c r="U2626" s="114"/>
      <c r="V2626" s="113"/>
      <c r="W2626" s="112"/>
      <c r="X2626" s="113"/>
    </row>
    <row r="2627" spans="1:24" x14ac:dyDescent="0.25">
      <c r="A2627" s="77"/>
      <c r="B2627" s="80"/>
      <c r="C2627" s="22"/>
      <c r="D2627" s="22"/>
      <c r="E2627" s="21"/>
      <c r="F2627" s="21"/>
      <c r="G2627" s="11"/>
      <c r="I2627" s="9"/>
      <c r="L2627" s="1"/>
      <c r="M2627" s="112"/>
      <c r="N2627" s="112"/>
      <c r="O2627" s="112"/>
      <c r="P2627" s="113"/>
      <c r="Q2627" s="112"/>
      <c r="R2627" s="114"/>
      <c r="S2627" s="113"/>
      <c r="T2627" s="112"/>
      <c r="U2627" s="114"/>
      <c r="V2627" s="113"/>
      <c r="W2627" s="112"/>
      <c r="X2627" s="113"/>
    </row>
    <row r="2628" spans="1:24" x14ac:dyDescent="0.25">
      <c r="A2628" s="77"/>
      <c r="B2628" s="80"/>
      <c r="C2628" s="22"/>
      <c r="D2628" s="22"/>
      <c r="E2628" s="21"/>
      <c r="F2628" s="21"/>
      <c r="G2628" s="11"/>
      <c r="I2628" s="9"/>
      <c r="L2628" s="1"/>
      <c r="M2628" s="112"/>
      <c r="N2628" s="112"/>
      <c r="O2628" s="112"/>
      <c r="P2628" s="113"/>
      <c r="Q2628" s="112"/>
      <c r="R2628" s="114"/>
      <c r="S2628" s="113"/>
      <c r="T2628" s="112"/>
      <c r="U2628" s="114"/>
      <c r="V2628" s="113"/>
      <c r="W2628" s="112"/>
      <c r="X2628" s="113"/>
    </row>
    <row r="2629" spans="1:24" x14ac:dyDescent="0.25">
      <c r="A2629" s="77"/>
      <c r="B2629" s="80"/>
      <c r="C2629" s="22"/>
      <c r="D2629" s="22"/>
      <c r="E2629" s="21"/>
      <c r="F2629" s="21"/>
      <c r="G2629" s="11"/>
      <c r="I2629" s="9"/>
      <c r="L2629" s="1"/>
      <c r="M2629" s="112"/>
      <c r="N2629" s="112"/>
      <c r="O2629" s="112"/>
      <c r="P2629" s="113"/>
      <c r="Q2629" s="112"/>
      <c r="R2629" s="114"/>
      <c r="S2629" s="113"/>
      <c r="T2629" s="112"/>
      <c r="U2629" s="114"/>
      <c r="V2629" s="113"/>
      <c r="W2629" s="112"/>
      <c r="X2629" s="113"/>
    </row>
    <row r="2630" spans="1:24" x14ac:dyDescent="0.25">
      <c r="A2630" s="77"/>
      <c r="B2630" s="80"/>
      <c r="C2630" s="22"/>
      <c r="D2630" s="22"/>
      <c r="E2630" s="21"/>
      <c r="F2630" s="21"/>
      <c r="G2630" s="11"/>
      <c r="I2630" s="9"/>
      <c r="L2630" s="1"/>
      <c r="M2630" s="112"/>
      <c r="N2630" s="112"/>
      <c r="O2630" s="112"/>
      <c r="P2630" s="113"/>
      <c r="Q2630" s="112"/>
      <c r="R2630" s="114"/>
      <c r="S2630" s="113"/>
      <c r="T2630" s="112"/>
      <c r="U2630" s="114"/>
      <c r="V2630" s="113"/>
      <c r="W2630" s="112"/>
      <c r="X2630" s="113"/>
    </row>
    <row r="2631" spans="1:24" x14ac:dyDescent="0.25">
      <c r="A2631" s="77"/>
      <c r="B2631" s="80"/>
      <c r="C2631" s="22"/>
      <c r="D2631" s="22"/>
      <c r="E2631" s="21"/>
      <c r="F2631" s="21"/>
      <c r="G2631" s="11"/>
      <c r="I2631" s="9"/>
      <c r="L2631" s="1"/>
      <c r="M2631" s="112"/>
      <c r="N2631" s="112"/>
      <c r="O2631" s="112"/>
      <c r="P2631" s="113"/>
      <c r="Q2631" s="112"/>
      <c r="R2631" s="114"/>
      <c r="S2631" s="113"/>
      <c r="T2631" s="112"/>
      <c r="U2631" s="114"/>
      <c r="V2631" s="113"/>
      <c r="W2631" s="112"/>
      <c r="X2631" s="113"/>
    </row>
    <row r="2632" spans="1:24" x14ac:dyDescent="0.25">
      <c r="A2632" s="77"/>
      <c r="B2632" s="80"/>
      <c r="C2632" s="22"/>
      <c r="D2632" s="22"/>
      <c r="E2632" s="21"/>
      <c r="F2632" s="21"/>
      <c r="G2632" s="11"/>
      <c r="I2632" s="9"/>
      <c r="L2632" s="1"/>
      <c r="M2632" s="112"/>
      <c r="N2632" s="112"/>
      <c r="O2632" s="112"/>
      <c r="P2632" s="113"/>
      <c r="Q2632" s="112"/>
      <c r="R2632" s="114"/>
      <c r="S2632" s="113"/>
      <c r="T2632" s="112"/>
      <c r="U2632" s="114"/>
      <c r="V2632" s="113"/>
      <c r="W2632" s="112"/>
      <c r="X2632" s="113"/>
    </row>
    <row r="2633" spans="1:24" x14ac:dyDescent="0.25">
      <c r="A2633" s="77"/>
      <c r="B2633" s="80"/>
      <c r="C2633" s="22"/>
      <c r="D2633" s="22"/>
      <c r="E2633" s="21"/>
      <c r="F2633" s="21"/>
      <c r="G2633" s="11"/>
      <c r="I2633" s="9"/>
      <c r="L2633" s="1"/>
      <c r="M2633" s="112"/>
      <c r="N2633" s="112"/>
      <c r="O2633" s="112"/>
      <c r="P2633" s="113"/>
      <c r="Q2633" s="112"/>
      <c r="R2633" s="114"/>
      <c r="S2633" s="113"/>
      <c r="T2633" s="112"/>
      <c r="U2633" s="114"/>
      <c r="V2633" s="113"/>
      <c r="W2633" s="112"/>
      <c r="X2633" s="113"/>
    </row>
    <row r="2634" spans="1:24" x14ac:dyDescent="0.25">
      <c r="A2634" s="77"/>
      <c r="B2634" s="80"/>
      <c r="C2634" s="22"/>
      <c r="D2634" s="22"/>
      <c r="E2634" s="21"/>
      <c r="F2634" s="21"/>
      <c r="G2634" s="11"/>
      <c r="I2634" s="9"/>
      <c r="L2634" s="1"/>
      <c r="M2634" s="112"/>
      <c r="N2634" s="112"/>
      <c r="O2634" s="112"/>
      <c r="P2634" s="113"/>
      <c r="Q2634" s="112"/>
      <c r="R2634" s="114"/>
      <c r="S2634" s="113"/>
      <c r="T2634" s="112"/>
      <c r="U2634" s="114"/>
      <c r="V2634" s="113"/>
      <c r="W2634" s="112"/>
      <c r="X2634" s="113"/>
    </row>
    <row r="2635" spans="1:24" x14ac:dyDescent="0.25">
      <c r="A2635" s="77"/>
      <c r="B2635" s="80"/>
      <c r="C2635" s="22"/>
      <c r="D2635" s="22"/>
      <c r="E2635" s="21"/>
      <c r="F2635" s="21"/>
      <c r="G2635" s="11"/>
      <c r="I2635" s="9"/>
      <c r="L2635" s="1"/>
      <c r="M2635" s="112"/>
      <c r="N2635" s="112"/>
      <c r="O2635" s="112"/>
      <c r="P2635" s="113"/>
      <c r="Q2635" s="112"/>
      <c r="R2635" s="114"/>
      <c r="S2635" s="113"/>
      <c r="T2635" s="112"/>
      <c r="U2635" s="114"/>
      <c r="V2635" s="113"/>
      <c r="W2635" s="112"/>
      <c r="X2635" s="113"/>
    </row>
    <row r="2636" spans="1:24" x14ac:dyDescent="0.25">
      <c r="A2636" s="77"/>
      <c r="B2636" s="80"/>
      <c r="C2636" s="22"/>
      <c r="D2636" s="22"/>
      <c r="E2636" s="21"/>
      <c r="F2636" s="21"/>
      <c r="G2636" s="11"/>
      <c r="I2636" s="9"/>
      <c r="L2636" s="1"/>
      <c r="M2636" s="112"/>
      <c r="N2636" s="112"/>
      <c r="O2636" s="112"/>
      <c r="P2636" s="113"/>
      <c r="Q2636" s="112"/>
      <c r="R2636" s="114"/>
      <c r="S2636" s="113"/>
      <c r="T2636" s="112"/>
      <c r="U2636" s="114"/>
      <c r="V2636" s="113"/>
      <c r="W2636" s="112"/>
      <c r="X2636" s="113"/>
    </row>
    <row r="2637" spans="1:24" x14ac:dyDescent="0.25">
      <c r="A2637" s="77"/>
      <c r="B2637" s="80"/>
      <c r="C2637" s="22"/>
      <c r="D2637" s="22"/>
      <c r="E2637" s="21"/>
      <c r="F2637" s="21"/>
      <c r="G2637" s="11"/>
      <c r="I2637" s="9"/>
      <c r="L2637" s="1"/>
      <c r="M2637" s="112"/>
      <c r="N2637" s="112"/>
      <c r="O2637" s="112"/>
      <c r="P2637" s="113"/>
      <c r="Q2637" s="112"/>
      <c r="R2637" s="114"/>
      <c r="S2637" s="113"/>
      <c r="T2637" s="112"/>
      <c r="U2637" s="114"/>
      <c r="V2637" s="113"/>
      <c r="W2637" s="112"/>
      <c r="X2637" s="113"/>
    </row>
    <row r="2638" spans="1:24" x14ac:dyDescent="0.25">
      <c r="A2638" s="77"/>
      <c r="B2638" s="80"/>
      <c r="C2638" s="22"/>
      <c r="D2638" s="22"/>
      <c r="E2638" s="21"/>
      <c r="F2638" s="21"/>
      <c r="G2638" s="11"/>
      <c r="I2638" s="9"/>
      <c r="L2638" s="1"/>
      <c r="M2638" s="112"/>
      <c r="N2638" s="112"/>
      <c r="O2638" s="112"/>
      <c r="P2638" s="113"/>
      <c r="Q2638" s="112"/>
      <c r="R2638" s="114"/>
      <c r="S2638" s="113"/>
      <c r="T2638" s="112"/>
      <c r="U2638" s="114"/>
      <c r="V2638" s="113"/>
      <c r="W2638" s="112"/>
      <c r="X2638" s="113"/>
    </row>
    <row r="2639" spans="1:24" x14ac:dyDescent="0.25">
      <c r="A2639" s="77"/>
      <c r="B2639" s="80"/>
      <c r="C2639" s="22"/>
      <c r="D2639" s="22"/>
      <c r="E2639" s="21"/>
      <c r="F2639" s="21"/>
      <c r="G2639" s="11"/>
      <c r="I2639" s="9"/>
      <c r="L2639" s="1"/>
      <c r="M2639" s="112"/>
      <c r="N2639" s="112"/>
      <c r="O2639" s="112"/>
      <c r="P2639" s="113"/>
      <c r="Q2639" s="112"/>
      <c r="R2639" s="114"/>
      <c r="S2639" s="113"/>
      <c r="T2639" s="112"/>
      <c r="U2639" s="114"/>
      <c r="V2639" s="113"/>
      <c r="W2639" s="112"/>
      <c r="X2639" s="113"/>
    </row>
    <row r="2640" spans="1:24" x14ac:dyDescent="0.25">
      <c r="A2640" s="77"/>
      <c r="B2640" s="80"/>
      <c r="C2640" s="22"/>
      <c r="D2640" s="22"/>
      <c r="E2640" s="21"/>
      <c r="F2640" s="21"/>
      <c r="G2640" s="11"/>
      <c r="I2640" s="9"/>
      <c r="L2640" s="1"/>
      <c r="M2640" s="112"/>
      <c r="N2640" s="112"/>
      <c r="O2640" s="112"/>
      <c r="P2640" s="113"/>
      <c r="Q2640" s="112"/>
      <c r="R2640" s="114"/>
      <c r="S2640" s="113"/>
      <c r="T2640" s="112"/>
      <c r="U2640" s="114"/>
      <c r="V2640" s="113"/>
      <c r="W2640" s="112"/>
      <c r="X2640" s="113"/>
    </row>
    <row r="2641" spans="1:24" x14ac:dyDescent="0.25">
      <c r="A2641" s="77"/>
      <c r="B2641" s="80"/>
      <c r="C2641" s="22"/>
      <c r="D2641" s="22"/>
      <c r="E2641" s="21"/>
      <c r="F2641" s="21"/>
      <c r="G2641" s="11"/>
      <c r="I2641" s="9"/>
      <c r="L2641" s="1"/>
      <c r="M2641" s="112"/>
      <c r="N2641" s="112"/>
      <c r="O2641" s="112"/>
      <c r="P2641" s="113"/>
      <c r="Q2641" s="112"/>
      <c r="R2641" s="114"/>
      <c r="S2641" s="113"/>
      <c r="T2641" s="112"/>
      <c r="U2641" s="114"/>
      <c r="V2641" s="113"/>
      <c r="W2641" s="112"/>
      <c r="X2641" s="113"/>
    </row>
    <row r="2642" spans="1:24" x14ac:dyDescent="0.25">
      <c r="A2642" s="77"/>
      <c r="B2642" s="80"/>
      <c r="C2642" s="22"/>
      <c r="D2642" s="22"/>
      <c r="E2642" s="21"/>
      <c r="F2642" s="21"/>
      <c r="G2642" s="11"/>
      <c r="I2642" s="9"/>
      <c r="L2642" s="1"/>
      <c r="M2642" s="112"/>
      <c r="N2642" s="112"/>
      <c r="O2642" s="112"/>
      <c r="P2642" s="113"/>
      <c r="Q2642" s="112"/>
      <c r="R2642" s="114"/>
      <c r="S2642" s="113"/>
      <c r="T2642" s="112"/>
      <c r="U2642" s="114"/>
      <c r="V2642" s="113"/>
      <c r="W2642" s="112"/>
      <c r="X2642" s="113"/>
    </row>
    <row r="2643" spans="1:24" x14ac:dyDescent="0.25">
      <c r="A2643" s="77"/>
      <c r="B2643" s="80"/>
      <c r="C2643" s="22"/>
      <c r="D2643" s="22"/>
      <c r="E2643" s="21"/>
      <c r="F2643" s="21"/>
      <c r="G2643" s="11"/>
      <c r="I2643" s="9"/>
      <c r="L2643" s="1"/>
      <c r="M2643" s="112"/>
      <c r="N2643" s="112"/>
      <c r="O2643" s="112"/>
      <c r="P2643" s="113"/>
      <c r="Q2643" s="112"/>
      <c r="R2643" s="114"/>
      <c r="S2643" s="113"/>
      <c r="T2643" s="112"/>
      <c r="U2643" s="114"/>
      <c r="V2643" s="113"/>
      <c r="W2643" s="112"/>
      <c r="X2643" s="113"/>
    </row>
    <row r="2644" spans="1:24" x14ac:dyDescent="0.25">
      <c r="A2644" s="77"/>
      <c r="B2644" s="80"/>
      <c r="C2644" s="22"/>
      <c r="D2644" s="22"/>
      <c r="E2644" s="21"/>
      <c r="F2644" s="21"/>
      <c r="G2644" s="11"/>
      <c r="I2644" s="9"/>
      <c r="L2644" s="1"/>
      <c r="M2644" s="112"/>
      <c r="N2644" s="112"/>
      <c r="O2644" s="112"/>
      <c r="P2644" s="113"/>
      <c r="Q2644" s="112"/>
      <c r="R2644" s="114"/>
      <c r="S2644" s="113"/>
      <c r="T2644" s="112"/>
      <c r="U2644" s="114"/>
      <c r="V2644" s="113"/>
      <c r="W2644" s="112"/>
      <c r="X2644" s="113"/>
    </row>
    <row r="2645" spans="1:24" x14ac:dyDescent="0.25">
      <c r="A2645" s="77"/>
      <c r="B2645" s="80"/>
      <c r="C2645" s="22"/>
      <c r="D2645" s="22"/>
      <c r="E2645" s="21"/>
      <c r="F2645" s="21"/>
      <c r="G2645" s="11"/>
      <c r="I2645" s="9"/>
      <c r="L2645" s="1"/>
      <c r="M2645" s="112"/>
      <c r="N2645" s="112"/>
      <c r="O2645" s="112"/>
      <c r="P2645" s="113"/>
      <c r="Q2645" s="112"/>
      <c r="R2645" s="114"/>
      <c r="S2645" s="113"/>
      <c r="T2645" s="112"/>
      <c r="U2645" s="114"/>
      <c r="V2645" s="113"/>
      <c r="W2645" s="112"/>
      <c r="X2645" s="113"/>
    </row>
    <row r="2646" spans="1:24" x14ac:dyDescent="0.25">
      <c r="A2646" s="77"/>
      <c r="B2646" s="80"/>
      <c r="C2646" s="22"/>
      <c r="D2646" s="22"/>
      <c r="E2646" s="21"/>
      <c r="F2646" s="21"/>
      <c r="G2646" s="11"/>
      <c r="I2646" s="9"/>
      <c r="L2646" s="1"/>
      <c r="M2646" s="112"/>
      <c r="N2646" s="112"/>
      <c r="O2646" s="112"/>
      <c r="P2646" s="113"/>
      <c r="Q2646" s="112"/>
      <c r="R2646" s="114"/>
      <c r="S2646" s="113"/>
      <c r="T2646" s="112"/>
      <c r="U2646" s="114"/>
      <c r="V2646" s="113"/>
      <c r="W2646" s="112"/>
      <c r="X2646" s="113"/>
    </row>
    <row r="2647" spans="1:24" x14ac:dyDescent="0.25">
      <c r="A2647" s="77"/>
      <c r="B2647" s="80"/>
      <c r="C2647" s="22"/>
      <c r="D2647" s="22"/>
      <c r="E2647" s="21"/>
      <c r="F2647" s="21"/>
      <c r="G2647" s="11"/>
      <c r="I2647" s="9"/>
      <c r="L2647" s="1"/>
      <c r="M2647" s="112"/>
      <c r="N2647" s="112"/>
      <c r="O2647" s="112"/>
      <c r="P2647" s="113"/>
      <c r="Q2647" s="112"/>
      <c r="R2647" s="114"/>
      <c r="S2647" s="113"/>
      <c r="T2647" s="112"/>
      <c r="U2647" s="114"/>
      <c r="V2647" s="113"/>
      <c r="W2647" s="112"/>
      <c r="X2647" s="113"/>
    </row>
    <row r="2648" spans="1:24" x14ac:dyDescent="0.25">
      <c r="A2648" s="77"/>
      <c r="B2648" s="80"/>
      <c r="C2648" s="22"/>
      <c r="D2648" s="22"/>
      <c r="E2648" s="21"/>
      <c r="F2648" s="21"/>
      <c r="G2648" s="11"/>
      <c r="I2648" s="9"/>
      <c r="L2648" s="1"/>
      <c r="M2648" s="112"/>
      <c r="N2648" s="112"/>
      <c r="O2648" s="112"/>
      <c r="P2648" s="113"/>
      <c r="Q2648" s="112"/>
      <c r="R2648" s="114"/>
      <c r="S2648" s="113"/>
      <c r="T2648" s="112"/>
      <c r="U2648" s="114"/>
      <c r="V2648" s="113"/>
      <c r="W2648" s="112"/>
      <c r="X2648" s="113"/>
    </row>
    <row r="2649" spans="1:24" x14ac:dyDescent="0.25">
      <c r="A2649" s="77"/>
      <c r="B2649" s="80"/>
      <c r="C2649" s="22"/>
      <c r="D2649" s="22"/>
      <c r="E2649" s="21"/>
      <c r="F2649" s="21"/>
      <c r="G2649" s="11"/>
      <c r="I2649" s="9"/>
      <c r="L2649" s="1"/>
      <c r="M2649" s="112"/>
      <c r="N2649" s="112"/>
      <c r="O2649" s="112"/>
      <c r="P2649" s="113"/>
      <c r="Q2649" s="112"/>
      <c r="R2649" s="114"/>
      <c r="S2649" s="113"/>
      <c r="T2649" s="112"/>
      <c r="U2649" s="114"/>
      <c r="V2649" s="113"/>
      <c r="W2649" s="112"/>
      <c r="X2649" s="113"/>
    </row>
    <row r="2650" spans="1:24" x14ac:dyDescent="0.25">
      <c r="A2650" s="77"/>
      <c r="B2650" s="80"/>
      <c r="C2650" s="22"/>
      <c r="D2650" s="22"/>
      <c r="E2650" s="21"/>
      <c r="F2650" s="21"/>
      <c r="G2650" s="11"/>
      <c r="I2650" s="9"/>
      <c r="L2650" s="1"/>
      <c r="M2650" s="112"/>
      <c r="N2650" s="112"/>
      <c r="O2650" s="112"/>
      <c r="P2650" s="113"/>
      <c r="Q2650" s="112"/>
      <c r="R2650" s="114"/>
      <c r="S2650" s="113"/>
      <c r="T2650" s="112"/>
      <c r="U2650" s="114"/>
      <c r="V2650" s="113"/>
      <c r="W2650" s="112"/>
      <c r="X2650" s="113"/>
    </row>
    <row r="2651" spans="1:24" x14ac:dyDescent="0.25">
      <c r="A2651" s="77"/>
      <c r="B2651" s="80"/>
      <c r="C2651" s="22"/>
      <c r="D2651" s="22"/>
      <c r="E2651" s="21"/>
      <c r="F2651" s="21"/>
      <c r="G2651" s="11"/>
      <c r="I2651" s="9"/>
      <c r="L2651" s="1"/>
      <c r="M2651" s="112"/>
      <c r="N2651" s="112"/>
      <c r="O2651" s="112"/>
      <c r="P2651" s="113"/>
      <c r="Q2651" s="112"/>
      <c r="R2651" s="114"/>
      <c r="S2651" s="113"/>
      <c r="T2651" s="112"/>
      <c r="U2651" s="114"/>
      <c r="V2651" s="113"/>
      <c r="W2651" s="112"/>
      <c r="X2651" s="113"/>
    </row>
    <row r="2652" spans="1:24" x14ac:dyDescent="0.25">
      <c r="A2652" s="77"/>
      <c r="B2652" s="80"/>
      <c r="C2652" s="22"/>
      <c r="D2652" s="22"/>
      <c r="E2652" s="21"/>
      <c r="F2652" s="21"/>
      <c r="G2652" s="11"/>
      <c r="I2652" s="9"/>
      <c r="L2652" s="1"/>
      <c r="M2652" s="112"/>
      <c r="N2652" s="112"/>
      <c r="O2652" s="112"/>
      <c r="P2652" s="113"/>
      <c r="Q2652" s="112"/>
      <c r="R2652" s="114"/>
      <c r="S2652" s="113"/>
      <c r="T2652" s="112"/>
      <c r="U2652" s="114"/>
      <c r="V2652" s="113"/>
      <c r="W2652" s="112"/>
      <c r="X2652" s="113"/>
    </row>
    <row r="2653" spans="1:24" x14ac:dyDescent="0.25">
      <c r="A2653" s="77"/>
      <c r="B2653" s="80"/>
      <c r="C2653" s="22"/>
      <c r="D2653" s="22"/>
      <c r="E2653" s="21"/>
      <c r="F2653" s="21"/>
      <c r="G2653" s="11"/>
      <c r="I2653" s="9"/>
      <c r="L2653" s="1"/>
      <c r="M2653" s="112"/>
      <c r="N2653" s="112"/>
      <c r="O2653" s="112"/>
      <c r="P2653" s="113"/>
      <c r="Q2653" s="112"/>
      <c r="R2653" s="114"/>
      <c r="S2653" s="113"/>
      <c r="T2653" s="112"/>
      <c r="U2653" s="114"/>
      <c r="V2653" s="113"/>
      <c r="W2653" s="112"/>
      <c r="X2653" s="113"/>
    </row>
    <row r="2654" spans="1:24" x14ac:dyDescent="0.25">
      <c r="A2654" s="77"/>
      <c r="B2654" s="80"/>
      <c r="C2654" s="22"/>
      <c r="D2654" s="22"/>
      <c r="E2654" s="21"/>
      <c r="F2654" s="21"/>
      <c r="G2654" s="11"/>
      <c r="I2654" s="9"/>
      <c r="L2654" s="1"/>
      <c r="M2654" s="112"/>
      <c r="N2654" s="112"/>
      <c r="O2654" s="112"/>
      <c r="P2654" s="113"/>
      <c r="Q2654" s="112"/>
      <c r="R2654" s="114"/>
      <c r="S2654" s="113"/>
      <c r="T2654" s="112"/>
      <c r="U2654" s="114"/>
      <c r="V2654" s="113"/>
      <c r="W2654" s="112"/>
      <c r="X2654" s="113"/>
    </row>
    <row r="2655" spans="1:24" x14ac:dyDescent="0.25">
      <c r="A2655" s="77"/>
      <c r="B2655" s="80"/>
      <c r="C2655" s="22"/>
      <c r="D2655" s="22"/>
      <c r="E2655" s="21"/>
      <c r="F2655" s="21"/>
      <c r="G2655" s="11"/>
      <c r="I2655" s="9"/>
      <c r="L2655" s="1"/>
      <c r="M2655" s="112"/>
      <c r="N2655" s="112"/>
      <c r="O2655" s="112"/>
      <c r="P2655" s="113"/>
      <c r="Q2655" s="112"/>
      <c r="R2655" s="114"/>
      <c r="S2655" s="113"/>
      <c r="T2655" s="112"/>
      <c r="U2655" s="114"/>
      <c r="V2655" s="113"/>
      <c r="W2655" s="112"/>
      <c r="X2655" s="113"/>
    </row>
    <row r="2656" spans="1:24" x14ac:dyDescent="0.25">
      <c r="A2656" s="77"/>
      <c r="B2656" s="80"/>
      <c r="C2656" s="22"/>
      <c r="D2656" s="22"/>
      <c r="E2656" s="21"/>
      <c r="F2656" s="21"/>
      <c r="G2656" s="11"/>
      <c r="I2656" s="9"/>
      <c r="L2656" s="1"/>
      <c r="M2656" s="112"/>
      <c r="N2656" s="112"/>
      <c r="O2656" s="112"/>
      <c r="P2656" s="113"/>
      <c r="Q2656" s="112"/>
      <c r="R2656" s="114"/>
      <c r="S2656" s="113"/>
      <c r="T2656" s="112"/>
      <c r="U2656" s="114"/>
      <c r="V2656" s="113"/>
      <c r="W2656" s="112"/>
      <c r="X2656" s="113"/>
    </row>
    <row r="2657" spans="1:24" x14ac:dyDescent="0.25">
      <c r="A2657" s="77"/>
      <c r="B2657" s="80"/>
      <c r="C2657" s="22"/>
      <c r="D2657" s="22"/>
      <c r="E2657" s="21"/>
      <c r="F2657" s="21"/>
      <c r="G2657" s="11"/>
      <c r="I2657" s="9"/>
      <c r="L2657" s="1"/>
      <c r="M2657" s="112"/>
      <c r="N2657" s="112"/>
      <c r="O2657" s="112"/>
      <c r="P2657" s="113"/>
      <c r="Q2657" s="112"/>
      <c r="R2657" s="114"/>
      <c r="S2657" s="113"/>
      <c r="T2657" s="112"/>
      <c r="U2657" s="114"/>
      <c r="V2657" s="113"/>
      <c r="W2657" s="112"/>
      <c r="X2657" s="113"/>
    </row>
    <row r="2658" spans="1:24" x14ac:dyDescent="0.25">
      <c r="A2658" s="77"/>
      <c r="B2658" s="80"/>
      <c r="C2658" s="22"/>
      <c r="D2658" s="22"/>
      <c r="E2658" s="21"/>
      <c r="F2658" s="21"/>
      <c r="G2658" s="11"/>
      <c r="I2658" s="9"/>
      <c r="L2658" s="1"/>
      <c r="M2658" s="112"/>
      <c r="N2658" s="112"/>
      <c r="O2658" s="112"/>
      <c r="P2658" s="113"/>
      <c r="Q2658" s="112"/>
      <c r="R2658" s="114"/>
      <c r="S2658" s="113"/>
      <c r="T2658" s="112"/>
      <c r="U2658" s="114"/>
      <c r="V2658" s="113"/>
      <c r="W2658" s="112"/>
      <c r="X2658" s="113"/>
    </row>
    <row r="2659" spans="1:24" x14ac:dyDescent="0.25">
      <c r="A2659" s="77"/>
      <c r="B2659" s="80"/>
      <c r="C2659" s="22"/>
      <c r="D2659" s="22"/>
      <c r="E2659" s="21"/>
      <c r="F2659" s="21"/>
      <c r="G2659" s="11"/>
      <c r="I2659" s="9"/>
      <c r="L2659" s="1"/>
      <c r="M2659" s="112"/>
      <c r="N2659" s="112"/>
      <c r="O2659" s="112"/>
      <c r="P2659" s="113"/>
      <c r="Q2659" s="112"/>
      <c r="R2659" s="114"/>
      <c r="S2659" s="113"/>
      <c r="T2659" s="112"/>
      <c r="U2659" s="114"/>
      <c r="V2659" s="113"/>
      <c r="W2659" s="112"/>
      <c r="X2659" s="113"/>
    </row>
    <row r="2660" spans="1:24" x14ac:dyDescent="0.25">
      <c r="A2660" s="77"/>
      <c r="B2660" s="80"/>
      <c r="C2660" s="22"/>
      <c r="D2660" s="22"/>
      <c r="E2660" s="21"/>
      <c r="F2660" s="21"/>
      <c r="G2660" s="11"/>
      <c r="I2660" s="9"/>
      <c r="L2660" s="1"/>
      <c r="M2660" s="112"/>
      <c r="N2660" s="112"/>
      <c r="O2660" s="112"/>
      <c r="P2660" s="113"/>
      <c r="Q2660" s="112"/>
      <c r="R2660" s="114"/>
      <c r="S2660" s="113"/>
      <c r="T2660" s="112"/>
      <c r="U2660" s="114"/>
      <c r="V2660" s="113"/>
      <c r="W2660" s="112"/>
      <c r="X2660" s="113"/>
    </row>
    <row r="2661" spans="1:24" x14ac:dyDescent="0.25">
      <c r="A2661" s="77"/>
      <c r="B2661" s="80"/>
      <c r="C2661" s="22"/>
      <c r="D2661" s="22"/>
      <c r="E2661" s="21"/>
      <c r="F2661" s="21"/>
      <c r="G2661" s="11"/>
      <c r="I2661" s="9"/>
      <c r="L2661" s="1"/>
      <c r="M2661" s="112"/>
      <c r="N2661" s="112"/>
      <c r="O2661" s="112"/>
      <c r="P2661" s="113"/>
      <c r="Q2661" s="112"/>
      <c r="R2661" s="114"/>
      <c r="S2661" s="113"/>
      <c r="T2661" s="112"/>
      <c r="U2661" s="114"/>
      <c r="V2661" s="113"/>
      <c r="W2661" s="112"/>
      <c r="X2661" s="113"/>
    </row>
    <row r="2662" spans="1:24" x14ac:dyDescent="0.25">
      <c r="A2662" s="77"/>
      <c r="B2662" s="80"/>
      <c r="C2662" s="22"/>
      <c r="D2662" s="22"/>
      <c r="E2662" s="21"/>
      <c r="F2662" s="21"/>
      <c r="G2662" s="11"/>
      <c r="I2662" s="9"/>
      <c r="L2662" s="1"/>
      <c r="M2662" s="112"/>
      <c r="N2662" s="112"/>
      <c r="O2662" s="112"/>
      <c r="P2662" s="113"/>
      <c r="Q2662" s="112"/>
      <c r="R2662" s="114"/>
      <c r="S2662" s="113"/>
      <c r="T2662" s="112"/>
      <c r="U2662" s="114"/>
      <c r="V2662" s="113"/>
      <c r="W2662" s="112"/>
      <c r="X2662" s="113"/>
    </row>
    <row r="2663" spans="1:24" x14ac:dyDescent="0.25">
      <c r="A2663" s="77"/>
      <c r="B2663" s="80"/>
      <c r="C2663" s="22"/>
      <c r="D2663" s="22"/>
      <c r="E2663" s="21"/>
      <c r="F2663" s="21"/>
      <c r="G2663" s="11"/>
      <c r="I2663" s="9"/>
      <c r="L2663" s="1"/>
      <c r="M2663" s="112"/>
      <c r="N2663" s="112"/>
      <c r="O2663" s="112"/>
      <c r="P2663" s="113"/>
      <c r="Q2663" s="112"/>
      <c r="R2663" s="114"/>
      <c r="S2663" s="113"/>
      <c r="T2663" s="112"/>
      <c r="U2663" s="114"/>
      <c r="V2663" s="113"/>
      <c r="W2663" s="112"/>
      <c r="X2663" s="113"/>
    </row>
    <row r="2664" spans="1:24" x14ac:dyDescent="0.25">
      <c r="A2664" s="77"/>
      <c r="B2664" s="80"/>
      <c r="C2664" s="22"/>
      <c r="D2664" s="22"/>
      <c r="E2664" s="21"/>
      <c r="F2664" s="21"/>
      <c r="G2664" s="11"/>
      <c r="I2664" s="9"/>
      <c r="L2664" s="1"/>
      <c r="M2664" s="112"/>
      <c r="N2664" s="112"/>
      <c r="O2664" s="112"/>
      <c r="P2664" s="113"/>
      <c r="Q2664" s="112"/>
      <c r="R2664" s="114"/>
      <c r="S2664" s="113"/>
      <c r="T2664" s="112"/>
      <c r="U2664" s="114"/>
      <c r="V2664" s="113"/>
      <c r="W2664" s="112"/>
      <c r="X2664" s="113"/>
    </row>
    <row r="2665" spans="1:24" x14ac:dyDescent="0.25">
      <c r="A2665" s="77"/>
      <c r="B2665" s="80"/>
      <c r="C2665" s="22"/>
      <c r="D2665" s="22"/>
      <c r="E2665" s="21"/>
      <c r="F2665" s="21"/>
      <c r="G2665" s="11"/>
      <c r="I2665" s="9"/>
      <c r="L2665" s="1"/>
      <c r="M2665" s="112"/>
      <c r="N2665" s="112"/>
      <c r="O2665" s="112"/>
      <c r="P2665" s="113"/>
      <c r="Q2665" s="112"/>
      <c r="R2665" s="114"/>
      <c r="S2665" s="113"/>
      <c r="T2665" s="112"/>
      <c r="U2665" s="114"/>
      <c r="V2665" s="113"/>
      <c r="W2665" s="112"/>
      <c r="X2665" s="113"/>
    </row>
    <row r="2666" spans="1:24" x14ac:dyDescent="0.25">
      <c r="A2666" s="77"/>
      <c r="B2666" s="80"/>
      <c r="C2666" s="22"/>
      <c r="D2666" s="22"/>
      <c r="E2666" s="21"/>
      <c r="F2666" s="21"/>
      <c r="G2666" s="11"/>
      <c r="I2666" s="9"/>
      <c r="L2666" s="1"/>
      <c r="M2666" s="112"/>
      <c r="N2666" s="112"/>
      <c r="O2666" s="112"/>
      <c r="P2666" s="113"/>
      <c r="Q2666" s="112"/>
      <c r="R2666" s="114"/>
      <c r="S2666" s="113"/>
      <c r="T2666" s="112"/>
      <c r="U2666" s="114"/>
      <c r="V2666" s="113"/>
      <c r="W2666" s="112"/>
      <c r="X2666" s="113"/>
    </row>
    <row r="2667" spans="1:24" x14ac:dyDescent="0.25">
      <c r="A2667" s="77"/>
      <c r="B2667" s="80"/>
      <c r="C2667" s="22"/>
      <c r="D2667" s="22"/>
      <c r="E2667" s="21"/>
      <c r="F2667" s="21"/>
      <c r="G2667" s="11"/>
      <c r="I2667" s="9"/>
      <c r="L2667" s="1"/>
      <c r="M2667" s="112"/>
      <c r="N2667" s="112"/>
      <c r="O2667" s="112"/>
      <c r="P2667" s="113"/>
      <c r="Q2667" s="112"/>
      <c r="R2667" s="114"/>
      <c r="S2667" s="113"/>
      <c r="T2667" s="112"/>
      <c r="U2667" s="114"/>
      <c r="V2667" s="113"/>
      <c r="W2667" s="112"/>
      <c r="X2667" s="113"/>
    </row>
    <row r="2668" spans="1:24" x14ac:dyDescent="0.25">
      <c r="A2668" s="77"/>
      <c r="B2668" s="80"/>
      <c r="C2668" s="22"/>
      <c r="D2668" s="22"/>
      <c r="E2668" s="21"/>
      <c r="F2668" s="21"/>
      <c r="G2668" s="11"/>
      <c r="I2668" s="9"/>
      <c r="L2668" s="1"/>
      <c r="M2668" s="112"/>
      <c r="N2668" s="112"/>
      <c r="O2668" s="112"/>
      <c r="P2668" s="113"/>
      <c r="Q2668" s="112"/>
      <c r="R2668" s="114"/>
      <c r="S2668" s="113"/>
      <c r="T2668" s="112"/>
      <c r="U2668" s="114"/>
      <c r="V2668" s="113"/>
      <c r="W2668" s="112"/>
      <c r="X2668" s="113"/>
    </row>
    <row r="2669" spans="1:24" x14ac:dyDescent="0.25">
      <c r="A2669" s="77"/>
      <c r="B2669" s="80"/>
      <c r="C2669" s="22"/>
      <c r="D2669" s="22"/>
      <c r="E2669" s="21"/>
      <c r="F2669" s="21"/>
      <c r="G2669" s="11"/>
      <c r="I2669" s="9"/>
      <c r="L2669" s="1"/>
      <c r="M2669" s="112"/>
      <c r="N2669" s="112"/>
      <c r="O2669" s="112"/>
      <c r="P2669" s="113"/>
      <c r="Q2669" s="112"/>
      <c r="R2669" s="114"/>
      <c r="S2669" s="113"/>
      <c r="T2669" s="112"/>
      <c r="U2669" s="114"/>
      <c r="V2669" s="113"/>
      <c r="W2669" s="112"/>
      <c r="X2669" s="113"/>
    </row>
    <row r="2670" spans="1:24" x14ac:dyDescent="0.25">
      <c r="A2670" s="77"/>
      <c r="B2670" s="80"/>
      <c r="C2670" s="22"/>
      <c r="D2670" s="22"/>
      <c r="E2670" s="21"/>
      <c r="F2670" s="21"/>
      <c r="G2670" s="11"/>
      <c r="I2670" s="9"/>
      <c r="L2670" s="1"/>
      <c r="M2670" s="112"/>
      <c r="N2670" s="112"/>
      <c r="O2670" s="112"/>
      <c r="P2670" s="113"/>
      <c r="Q2670" s="112"/>
      <c r="R2670" s="114"/>
      <c r="S2670" s="113"/>
      <c r="T2670" s="112"/>
      <c r="U2670" s="114"/>
      <c r="V2670" s="113"/>
      <c r="W2670" s="112"/>
      <c r="X2670" s="113"/>
    </row>
    <row r="2671" spans="1:24" x14ac:dyDescent="0.25">
      <c r="A2671" s="77"/>
      <c r="B2671" s="80"/>
      <c r="C2671" s="22"/>
      <c r="D2671" s="22"/>
      <c r="E2671" s="21"/>
      <c r="F2671" s="21"/>
      <c r="G2671" s="11"/>
      <c r="I2671" s="9"/>
      <c r="L2671" s="1"/>
      <c r="M2671" s="112"/>
      <c r="N2671" s="112"/>
      <c r="O2671" s="112"/>
      <c r="P2671" s="113"/>
      <c r="Q2671" s="112"/>
      <c r="R2671" s="114"/>
      <c r="S2671" s="113"/>
      <c r="T2671" s="112"/>
      <c r="U2671" s="114"/>
      <c r="V2671" s="113"/>
      <c r="W2671" s="112"/>
      <c r="X2671" s="113"/>
    </row>
    <row r="2672" spans="1:24" x14ac:dyDescent="0.25">
      <c r="A2672" s="77"/>
      <c r="B2672" s="80"/>
      <c r="C2672" s="22"/>
      <c r="D2672" s="22"/>
      <c r="E2672" s="21"/>
      <c r="F2672" s="21"/>
      <c r="G2672" s="11"/>
      <c r="I2672" s="9"/>
      <c r="L2672" s="1"/>
      <c r="M2672" s="112"/>
      <c r="N2672" s="112"/>
      <c r="O2672" s="112"/>
      <c r="P2672" s="113"/>
      <c r="Q2672" s="112"/>
      <c r="R2672" s="114"/>
      <c r="S2672" s="113"/>
      <c r="T2672" s="112"/>
      <c r="U2672" s="114"/>
      <c r="V2672" s="113"/>
      <c r="W2672" s="112"/>
      <c r="X2672" s="113"/>
    </row>
    <row r="2673" spans="1:24" x14ac:dyDescent="0.25">
      <c r="A2673" s="77"/>
      <c r="B2673" s="80"/>
      <c r="C2673" s="22"/>
      <c r="D2673" s="22"/>
      <c r="E2673" s="21"/>
      <c r="F2673" s="21"/>
      <c r="G2673" s="11"/>
      <c r="I2673" s="9"/>
      <c r="L2673" s="1"/>
      <c r="M2673" s="112"/>
      <c r="N2673" s="112"/>
      <c r="O2673" s="112"/>
      <c r="P2673" s="113"/>
      <c r="Q2673" s="112"/>
      <c r="R2673" s="114"/>
      <c r="S2673" s="113"/>
      <c r="T2673" s="112"/>
      <c r="U2673" s="114"/>
      <c r="V2673" s="113"/>
      <c r="W2673" s="112"/>
      <c r="X2673" s="113"/>
    </row>
    <row r="2674" spans="1:24" x14ac:dyDescent="0.25">
      <c r="A2674" s="77"/>
      <c r="B2674" s="80"/>
      <c r="C2674" s="22"/>
      <c r="D2674" s="22"/>
      <c r="E2674" s="21"/>
      <c r="F2674" s="21"/>
      <c r="G2674" s="11"/>
      <c r="I2674" s="9"/>
      <c r="L2674" s="1"/>
      <c r="M2674" s="112"/>
      <c r="N2674" s="112"/>
      <c r="O2674" s="112"/>
      <c r="P2674" s="113"/>
      <c r="Q2674" s="112"/>
      <c r="R2674" s="114"/>
      <c r="S2674" s="113"/>
      <c r="T2674" s="112"/>
      <c r="U2674" s="114"/>
      <c r="V2674" s="113"/>
      <c r="W2674" s="112"/>
      <c r="X2674" s="113"/>
    </row>
    <row r="2675" spans="1:24" x14ac:dyDescent="0.25">
      <c r="A2675" s="77"/>
      <c r="B2675" s="80"/>
      <c r="C2675" s="22"/>
      <c r="D2675" s="22"/>
      <c r="E2675" s="21"/>
      <c r="F2675" s="21"/>
      <c r="G2675" s="11"/>
      <c r="I2675" s="9"/>
      <c r="L2675" s="1"/>
      <c r="M2675" s="112"/>
      <c r="N2675" s="112"/>
      <c r="O2675" s="112"/>
      <c r="P2675" s="113"/>
      <c r="Q2675" s="112"/>
      <c r="R2675" s="114"/>
      <c r="S2675" s="113"/>
      <c r="T2675" s="112"/>
      <c r="U2675" s="114"/>
      <c r="V2675" s="113"/>
      <c r="W2675" s="112"/>
      <c r="X2675" s="113"/>
    </row>
    <row r="2676" spans="1:24" x14ac:dyDescent="0.25">
      <c r="A2676" s="77"/>
      <c r="B2676" s="80"/>
      <c r="C2676" s="22"/>
      <c r="D2676" s="22"/>
      <c r="E2676" s="21"/>
      <c r="F2676" s="21"/>
      <c r="G2676" s="11"/>
      <c r="I2676" s="9"/>
      <c r="L2676" s="1"/>
      <c r="M2676" s="112"/>
      <c r="N2676" s="112"/>
      <c r="O2676" s="112"/>
      <c r="P2676" s="113"/>
      <c r="Q2676" s="112"/>
      <c r="R2676" s="114"/>
      <c r="S2676" s="113"/>
      <c r="T2676" s="112"/>
      <c r="U2676" s="114"/>
      <c r="V2676" s="113"/>
      <c r="W2676" s="112"/>
      <c r="X2676" s="113"/>
    </row>
    <row r="2677" spans="1:24" x14ac:dyDescent="0.25">
      <c r="A2677" s="77"/>
      <c r="B2677" s="80"/>
      <c r="C2677" s="22"/>
      <c r="D2677" s="22"/>
      <c r="E2677" s="21"/>
      <c r="F2677" s="21"/>
      <c r="G2677" s="11"/>
      <c r="I2677" s="9"/>
      <c r="L2677" s="1"/>
      <c r="M2677" s="112"/>
      <c r="N2677" s="112"/>
      <c r="O2677" s="112"/>
      <c r="P2677" s="113"/>
      <c r="Q2677" s="112"/>
      <c r="R2677" s="114"/>
      <c r="S2677" s="113"/>
      <c r="T2677" s="112"/>
      <c r="U2677" s="114"/>
      <c r="V2677" s="113"/>
      <c r="W2677" s="112"/>
      <c r="X2677" s="113"/>
    </row>
    <row r="2678" spans="1:24" x14ac:dyDescent="0.25">
      <c r="A2678" s="77"/>
      <c r="B2678" s="80"/>
      <c r="C2678" s="22"/>
      <c r="D2678" s="22"/>
      <c r="E2678" s="21"/>
      <c r="F2678" s="21"/>
      <c r="G2678" s="11"/>
      <c r="I2678" s="9"/>
      <c r="L2678" s="1"/>
      <c r="M2678" s="112"/>
      <c r="N2678" s="112"/>
      <c r="O2678" s="112"/>
      <c r="P2678" s="113"/>
      <c r="Q2678" s="112"/>
      <c r="R2678" s="114"/>
      <c r="S2678" s="113"/>
      <c r="T2678" s="112"/>
      <c r="U2678" s="114"/>
      <c r="V2678" s="113"/>
      <c r="W2678" s="112"/>
      <c r="X2678" s="113"/>
    </row>
    <row r="2679" spans="1:24" x14ac:dyDescent="0.25">
      <c r="A2679" s="77"/>
      <c r="B2679" s="80"/>
      <c r="C2679" s="22"/>
      <c r="D2679" s="22"/>
      <c r="E2679" s="21"/>
      <c r="F2679" s="21"/>
      <c r="G2679" s="11"/>
      <c r="I2679" s="9"/>
      <c r="L2679" s="1"/>
      <c r="M2679" s="112"/>
      <c r="N2679" s="112"/>
      <c r="O2679" s="112"/>
      <c r="P2679" s="113"/>
      <c r="Q2679" s="112"/>
      <c r="R2679" s="114"/>
      <c r="S2679" s="113"/>
      <c r="T2679" s="112"/>
      <c r="U2679" s="114"/>
      <c r="V2679" s="113"/>
      <c r="W2679" s="112"/>
      <c r="X2679" s="113"/>
    </row>
    <row r="2680" spans="1:24" x14ac:dyDescent="0.25">
      <c r="A2680" s="77"/>
      <c r="B2680" s="80"/>
      <c r="C2680" s="22"/>
      <c r="D2680" s="22"/>
      <c r="E2680" s="21"/>
      <c r="F2680" s="21"/>
      <c r="G2680" s="11"/>
      <c r="I2680" s="9"/>
      <c r="L2680" s="1"/>
      <c r="M2680" s="112"/>
      <c r="N2680" s="112"/>
      <c r="O2680" s="112"/>
      <c r="P2680" s="113"/>
      <c r="Q2680" s="112"/>
      <c r="R2680" s="114"/>
      <c r="S2680" s="113"/>
      <c r="T2680" s="112"/>
      <c r="U2680" s="114"/>
      <c r="V2680" s="113"/>
      <c r="W2680" s="112"/>
      <c r="X2680" s="113"/>
    </row>
    <row r="2681" spans="1:24" x14ac:dyDescent="0.25">
      <c r="A2681" s="77"/>
      <c r="B2681" s="80"/>
      <c r="C2681" s="22"/>
      <c r="D2681" s="22"/>
      <c r="E2681" s="21"/>
      <c r="F2681" s="21"/>
      <c r="G2681" s="11"/>
      <c r="I2681" s="9"/>
      <c r="L2681" s="1"/>
      <c r="M2681" s="112"/>
      <c r="N2681" s="112"/>
      <c r="O2681" s="112"/>
      <c r="P2681" s="113"/>
      <c r="Q2681" s="112"/>
      <c r="R2681" s="114"/>
      <c r="S2681" s="113"/>
      <c r="T2681" s="112"/>
      <c r="U2681" s="114"/>
      <c r="V2681" s="113"/>
      <c r="W2681" s="112"/>
      <c r="X2681" s="113"/>
    </row>
    <row r="2682" spans="1:24" x14ac:dyDescent="0.25">
      <c r="A2682" s="77"/>
      <c r="B2682" s="80"/>
      <c r="C2682" s="22"/>
      <c r="D2682" s="22"/>
      <c r="E2682" s="21"/>
      <c r="F2682" s="21"/>
      <c r="G2682" s="11"/>
      <c r="I2682" s="9"/>
      <c r="L2682" s="1"/>
      <c r="M2682" s="112"/>
      <c r="N2682" s="112"/>
      <c r="O2682" s="112"/>
      <c r="P2682" s="113"/>
      <c r="Q2682" s="112"/>
      <c r="R2682" s="114"/>
      <c r="S2682" s="113"/>
      <c r="T2682" s="112"/>
      <c r="U2682" s="114"/>
      <c r="V2682" s="113"/>
      <c r="W2682" s="112"/>
      <c r="X2682" s="113"/>
    </row>
    <row r="2683" spans="1:24" x14ac:dyDescent="0.25">
      <c r="A2683" s="77"/>
      <c r="B2683" s="80"/>
      <c r="C2683" s="22"/>
      <c r="D2683" s="22"/>
      <c r="E2683" s="21"/>
      <c r="F2683" s="21"/>
      <c r="G2683" s="11"/>
      <c r="I2683" s="9"/>
      <c r="L2683" s="1"/>
      <c r="M2683" s="112"/>
      <c r="N2683" s="112"/>
      <c r="O2683" s="112"/>
      <c r="P2683" s="113"/>
      <c r="Q2683" s="112"/>
      <c r="R2683" s="114"/>
      <c r="S2683" s="113"/>
      <c r="T2683" s="112"/>
      <c r="U2683" s="114"/>
      <c r="V2683" s="113"/>
      <c r="W2683" s="112"/>
      <c r="X2683" s="113"/>
    </row>
    <row r="2684" spans="1:24" x14ac:dyDescent="0.25">
      <c r="A2684" s="77"/>
      <c r="B2684" s="80"/>
      <c r="C2684" s="22"/>
      <c r="D2684" s="22"/>
      <c r="E2684" s="21"/>
      <c r="F2684" s="21"/>
      <c r="G2684" s="11"/>
      <c r="I2684" s="9"/>
      <c r="L2684" s="1"/>
      <c r="M2684" s="112"/>
      <c r="N2684" s="112"/>
      <c r="O2684" s="112"/>
      <c r="P2684" s="113"/>
      <c r="Q2684" s="112"/>
      <c r="R2684" s="114"/>
      <c r="S2684" s="113"/>
      <c r="T2684" s="112"/>
      <c r="U2684" s="114"/>
      <c r="V2684" s="113"/>
      <c r="W2684" s="112"/>
      <c r="X2684" s="113"/>
    </row>
    <row r="2685" spans="1:24" x14ac:dyDescent="0.25">
      <c r="A2685" s="77"/>
      <c r="B2685" s="80"/>
      <c r="C2685" s="22"/>
      <c r="D2685" s="22"/>
      <c r="E2685" s="21"/>
      <c r="F2685" s="21"/>
      <c r="G2685" s="11"/>
      <c r="I2685" s="9"/>
      <c r="L2685" s="1"/>
      <c r="M2685" s="112"/>
      <c r="N2685" s="112"/>
      <c r="O2685" s="112"/>
      <c r="P2685" s="113"/>
      <c r="Q2685" s="112"/>
      <c r="R2685" s="114"/>
      <c r="S2685" s="113"/>
      <c r="T2685" s="112"/>
      <c r="U2685" s="114"/>
      <c r="V2685" s="113"/>
      <c r="W2685" s="112"/>
      <c r="X2685" s="113"/>
    </row>
    <row r="2686" spans="1:24" x14ac:dyDescent="0.25">
      <c r="A2686" s="77"/>
      <c r="B2686" s="80"/>
      <c r="C2686" s="22"/>
      <c r="D2686" s="22"/>
      <c r="E2686" s="21"/>
      <c r="F2686" s="21"/>
      <c r="G2686" s="11"/>
      <c r="I2686" s="9"/>
      <c r="L2686" s="1"/>
      <c r="M2686" s="112"/>
      <c r="N2686" s="112"/>
      <c r="O2686" s="112"/>
      <c r="P2686" s="113"/>
      <c r="Q2686" s="112"/>
      <c r="R2686" s="114"/>
      <c r="S2686" s="113"/>
      <c r="T2686" s="112"/>
      <c r="U2686" s="114"/>
      <c r="V2686" s="113"/>
      <c r="W2686" s="112"/>
      <c r="X2686" s="113"/>
    </row>
    <row r="2687" spans="1:24" x14ac:dyDescent="0.25">
      <c r="A2687" s="77"/>
      <c r="B2687" s="80"/>
      <c r="C2687" s="22"/>
      <c r="D2687" s="22"/>
      <c r="E2687" s="21"/>
      <c r="F2687" s="21"/>
      <c r="G2687" s="11"/>
      <c r="I2687" s="9"/>
      <c r="L2687" s="1"/>
      <c r="M2687" s="112"/>
      <c r="N2687" s="112"/>
      <c r="O2687" s="112"/>
      <c r="P2687" s="113"/>
      <c r="Q2687" s="112"/>
      <c r="R2687" s="114"/>
      <c r="S2687" s="113"/>
      <c r="T2687" s="112"/>
      <c r="U2687" s="114"/>
      <c r="V2687" s="113"/>
      <c r="W2687" s="112"/>
      <c r="X2687" s="113"/>
    </row>
    <row r="2688" spans="1:24" x14ac:dyDescent="0.25">
      <c r="A2688" s="77"/>
      <c r="B2688" s="80"/>
      <c r="C2688" s="22"/>
      <c r="D2688" s="22"/>
      <c r="E2688" s="21"/>
      <c r="F2688" s="21"/>
      <c r="G2688" s="11"/>
      <c r="I2688" s="9"/>
      <c r="L2688" s="1"/>
      <c r="M2688" s="112"/>
      <c r="N2688" s="112"/>
      <c r="O2688" s="112"/>
      <c r="P2688" s="113"/>
      <c r="Q2688" s="112"/>
      <c r="R2688" s="114"/>
      <c r="S2688" s="113"/>
      <c r="T2688" s="112"/>
      <c r="U2688" s="114"/>
      <c r="V2688" s="113"/>
      <c r="W2688" s="112"/>
      <c r="X2688" s="113"/>
    </row>
    <row r="2689" spans="1:24" x14ac:dyDescent="0.25">
      <c r="A2689" s="77"/>
      <c r="B2689" s="80"/>
      <c r="C2689" s="22"/>
      <c r="D2689" s="22"/>
      <c r="E2689" s="21"/>
      <c r="F2689" s="21"/>
      <c r="G2689" s="11"/>
      <c r="I2689" s="9"/>
      <c r="L2689" s="1"/>
      <c r="M2689" s="112"/>
      <c r="N2689" s="112"/>
      <c r="O2689" s="112"/>
      <c r="P2689" s="113"/>
      <c r="Q2689" s="112"/>
      <c r="R2689" s="114"/>
      <c r="S2689" s="113"/>
      <c r="T2689" s="112"/>
      <c r="U2689" s="114"/>
      <c r="V2689" s="113"/>
      <c r="W2689" s="112"/>
      <c r="X2689" s="113"/>
    </row>
    <row r="2690" spans="1:24" x14ac:dyDescent="0.25">
      <c r="A2690" s="77"/>
      <c r="B2690" s="80"/>
      <c r="C2690" s="22"/>
      <c r="D2690" s="22"/>
      <c r="E2690" s="21"/>
      <c r="F2690" s="21"/>
      <c r="G2690" s="11"/>
      <c r="I2690" s="9"/>
      <c r="L2690" s="1"/>
      <c r="M2690" s="112"/>
      <c r="N2690" s="112"/>
      <c r="O2690" s="112"/>
      <c r="P2690" s="113"/>
      <c r="Q2690" s="112"/>
      <c r="R2690" s="114"/>
      <c r="S2690" s="113"/>
      <c r="T2690" s="112"/>
      <c r="U2690" s="114"/>
      <c r="V2690" s="113"/>
      <c r="W2690" s="112"/>
      <c r="X2690" s="113"/>
    </row>
    <row r="2691" spans="1:24" x14ac:dyDescent="0.25">
      <c r="A2691" s="77"/>
      <c r="B2691" s="80"/>
      <c r="C2691" s="22"/>
      <c r="D2691" s="22"/>
      <c r="E2691" s="21"/>
      <c r="F2691" s="21"/>
      <c r="G2691" s="11"/>
      <c r="I2691" s="9"/>
      <c r="L2691" s="1"/>
      <c r="M2691" s="112"/>
      <c r="N2691" s="112"/>
      <c r="O2691" s="112"/>
      <c r="P2691" s="113"/>
      <c r="Q2691" s="112"/>
      <c r="R2691" s="114"/>
      <c r="S2691" s="113"/>
      <c r="T2691" s="112"/>
      <c r="U2691" s="114"/>
      <c r="V2691" s="113"/>
      <c r="W2691" s="112"/>
      <c r="X2691" s="113"/>
    </row>
    <row r="2692" spans="1:24" x14ac:dyDescent="0.25">
      <c r="A2692" s="77"/>
      <c r="B2692" s="80"/>
      <c r="C2692" s="22"/>
      <c r="D2692" s="22"/>
      <c r="E2692" s="21"/>
      <c r="F2692" s="21"/>
      <c r="G2692" s="11"/>
      <c r="I2692" s="9"/>
      <c r="L2692" s="1"/>
      <c r="M2692" s="112"/>
      <c r="N2692" s="112"/>
      <c r="O2692" s="112"/>
      <c r="P2692" s="113"/>
      <c r="Q2692" s="112"/>
      <c r="R2692" s="114"/>
      <c r="S2692" s="113"/>
      <c r="T2692" s="112"/>
      <c r="U2692" s="114"/>
      <c r="V2692" s="113"/>
      <c r="W2692" s="112"/>
      <c r="X2692" s="113"/>
    </row>
    <row r="2693" spans="1:24" x14ac:dyDescent="0.25">
      <c r="A2693" s="77"/>
      <c r="B2693" s="80"/>
      <c r="C2693" s="22"/>
      <c r="D2693" s="22"/>
      <c r="E2693" s="21"/>
      <c r="F2693" s="21"/>
      <c r="G2693" s="11"/>
      <c r="I2693" s="9"/>
      <c r="L2693" s="1"/>
      <c r="M2693" s="112"/>
      <c r="N2693" s="112"/>
      <c r="O2693" s="112"/>
      <c r="P2693" s="113"/>
      <c r="Q2693" s="112"/>
      <c r="R2693" s="114"/>
      <c r="S2693" s="113"/>
      <c r="T2693" s="112"/>
      <c r="U2693" s="114"/>
      <c r="V2693" s="113"/>
      <c r="W2693" s="112"/>
      <c r="X2693" s="113"/>
    </row>
    <row r="2694" spans="1:24" x14ac:dyDescent="0.25">
      <c r="A2694" s="77"/>
      <c r="B2694" s="80"/>
      <c r="C2694" s="22"/>
      <c r="D2694" s="22"/>
      <c r="E2694" s="21"/>
      <c r="F2694" s="21"/>
      <c r="G2694" s="11"/>
      <c r="I2694" s="9"/>
      <c r="L2694" s="1"/>
      <c r="M2694" s="112"/>
      <c r="N2694" s="112"/>
      <c r="O2694" s="112"/>
      <c r="P2694" s="113"/>
      <c r="Q2694" s="112"/>
      <c r="R2694" s="114"/>
      <c r="S2694" s="113"/>
      <c r="T2694" s="112"/>
      <c r="U2694" s="114"/>
      <c r="V2694" s="113"/>
      <c r="W2694" s="112"/>
      <c r="X2694" s="113"/>
    </row>
    <row r="2695" spans="1:24" x14ac:dyDescent="0.25">
      <c r="A2695" s="77"/>
      <c r="B2695" s="80"/>
      <c r="C2695" s="22"/>
      <c r="D2695" s="22"/>
      <c r="E2695" s="21"/>
      <c r="F2695" s="21"/>
      <c r="G2695" s="11"/>
      <c r="I2695" s="9"/>
      <c r="L2695" s="1"/>
      <c r="M2695" s="112"/>
      <c r="N2695" s="112"/>
      <c r="O2695" s="112"/>
      <c r="P2695" s="113"/>
      <c r="Q2695" s="112"/>
      <c r="R2695" s="114"/>
      <c r="S2695" s="113"/>
      <c r="T2695" s="112"/>
      <c r="U2695" s="114"/>
      <c r="V2695" s="113"/>
      <c r="W2695" s="112"/>
      <c r="X2695" s="113"/>
    </row>
    <row r="2696" spans="1:24" x14ac:dyDescent="0.25">
      <c r="A2696" s="77"/>
      <c r="B2696" s="80"/>
      <c r="C2696" s="22"/>
      <c r="D2696" s="22"/>
      <c r="E2696" s="21"/>
      <c r="F2696" s="21"/>
      <c r="G2696" s="11"/>
      <c r="I2696" s="9"/>
      <c r="L2696" s="1"/>
      <c r="M2696" s="112"/>
      <c r="N2696" s="112"/>
      <c r="O2696" s="112"/>
      <c r="P2696" s="113"/>
      <c r="Q2696" s="112"/>
      <c r="R2696" s="114"/>
      <c r="S2696" s="113"/>
      <c r="T2696" s="112"/>
      <c r="U2696" s="114"/>
      <c r="V2696" s="113"/>
      <c r="W2696" s="112"/>
      <c r="X2696" s="113"/>
    </row>
    <row r="2697" spans="1:24" x14ac:dyDescent="0.25">
      <c r="A2697" s="77"/>
      <c r="B2697" s="80"/>
      <c r="C2697" s="22"/>
      <c r="D2697" s="22"/>
      <c r="E2697" s="21"/>
      <c r="F2697" s="21"/>
      <c r="G2697" s="11"/>
      <c r="I2697" s="9"/>
      <c r="L2697" s="1"/>
      <c r="M2697" s="112"/>
      <c r="N2697" s="112"/>
      <c r="O2697" s="112"/>
      <c r="P2697" s="113"/>
      <c r="Q2697" s="112"/>
      <c r="R2697" s="114"/>
      <c r="S2697" s="113"/>
      <c r="T2697" s="112"/>
      <c r="U2697" s="114"/>
      <c r="V2697" s="113"/>
      <c r="W2697" s="112"/>
      <c r="X2697" s="113"/>
    </row>
    <row r="2698" spans="1:24" x14ac:dyDescent="0.25">
      <c r="A2698" s="77"/>
      <c r="B2698" s="80"/>
      <c r="C2698" s="22"/>
      <c r="D2698" s="22"/>
      <c r="E2698" s="21"/>
      <c r="F2698" s="21"/>
      <c r="G2698" s="11"/>
      <c r="I2698" s="9"/>
      <c r="L2698" s="1"/>
      <c r="M2698" s="112"/>
      <c r="N2698" s="112"/>
      <c r="O2698" s="112"/>
      <c r="P2698" s="113"/>
      <c r="Q2698" s="112"/>
      <c r="R2698" s="114"/>
      <c r="S2698" s="113"/>
      <c r="T2698" s="112"/>
      <c r="U2698" s="114"/>
      <c r="V2698" s="113"/>
      <c r="W2698" s="112"/>
      <c r="X2698" s="113"/>
    </row>
    <row r="2699" spans="1:24" x14ac:dyDescent="0.25">
      <c r="A2699" s="77"/>
      <c r="B2699" s="80"/>
      <c r="C2699" s="22"/>
      <c r="D2699" s="22"/>
      <c r="E2699" s="21"/>
      <c r="F2699" s="21"/>
      <c r="G2699" s="11"/>
      <c r="I2699" s="9"/>
      <c r="L2699" s="1"/>
      <c r="M2699" s="112"/>
      <c r="N2699" s="112"/>
      <c r="O2699" s="112"/>
      <c r="P2699" s="113"/>
      <c r="Q2699" s="112"/>
      <c r="R2699" s="114"/>
      <c r="S2699" s="113"/>
      <c r="T2699" s="112"/>
      <c r="U2699" s="114"/>
      <c r="V2699" s="113"/>
      <c r="W2699" s="112"/>
      <c r="X2699" s="113"/>
    </row>
    <row r="2700" spans="1:24" x14ac:dyDescent="0.25">
      <c r="A2700" s="77"/>
      <c r="B2700" s="80"/>
      <c r="C2700" s="22"/>
      <c r="D2700" s="22"/>
      <c r="E2700" s="21"/>
      <c r="F2700" s="21"/>
      <c r="G2700" s="11"/>
      <c r="I2700" s="9"/>
      <c r="L2700" s="1"/>
      <c r="M2700" s="112"/>
      <c r="N2700" s="112"/>
      <c r="O2700" s="112"/>
      <c r="P2700" s="113"/>
      <c r="Q2700" s="112"/>
      <c r="R2700" s="114"/>
      <c r="S2700" s="113"/>
      <c r="T2700" s="112"/>
      <c r="U2700" s="114"/>
      <c r="V2700" s="113"/>
      <c r="W2700" s="112"/>
      <c r="X2700" s="113"/>
    </row>
    <row r="2701" spans="1:24" x14ac:dyDescent="0.25">
      <c r="A2701" s="77"/>
      <c r="B2701" s="80"/>
      <c r="C2701" s="22"/>
      <c r="D2701" s="22"/>
      <c r="E2701" s="21"/>
      <c r="F2701" s="21"/>
      <c r="G2701" s="11"/>
      <c r="I2701" s="9"/>
      <c r="L2701" s="1"/>
      <c r="M2701" s="112"/>
      <c r="N2701" s="112"/>
      <c r="O2701" s="112"/>
      <c r="P2701" s="113"/>
      <c r="Q2701" s="112"/>
      <c r="R2701" s="114"/>
      <c r="S2701" s="113"/>
      <c r="T2701" s="112"/>
      <c r="U2701" s="114"/>
      <c r="V2701" s="113"/>
      <c r="W2701" s="112"/>
      <c r="X2701" s="113"/>
    </row>
    <row r="2702" spans="1:24" x14ac:dyDescent="0.25">
      <c r="A2702" s="77"/>
      <c r="B2702" s="80"/>
      <c r="C2702" s="22"/>
      <c r="D2702" s="22"/>
      <c r="E2702" s="21"/>
      <c r="F2702" s="21"/>
      <c r="G2702" s="11"/>
      <c r="I2702" s="9"/>
      <c r="L2702" s="1"/>
      <c r="M2702" s="112"/>
      <c r="N2702" s="112"/>
      <c r="O2702" s="112"/>
      <c r="P2702" s="113"/>
      <c r="Q2702" s="112"/>
      <c r="R2702" s="114"/>
      <c r="S2702" s="113"/>
      <c r="T2702" s="112"/>
      <c r="U2702" s="114"/>
      <c r="V2702" s="113"/>
      <c r="W2702" s="112"/>
      <c r="X2702" s="113"/>
    </row>
    <row r="2703" spans="1:24" x14ac:dyDescent="0.25">
      <c r="A2703" s="77"/>
      <c r="B2703" s="80"/>
      <c r="C2703" s="22"/>
      <c r="D2703" s="22"/>
      <c r="E2703" s="21"/>
      <c r="F2703" s="21"/>
      <c r="G2703" s="11"/>
      <c r="I2703" s="9"/>
      <c r="L2703" s="1"/>
      <c r="M2703" s="112"/>
      <c r="N2703" s="112"/>
      <c r="O2703" s="112"/>
      <c r="P2703" s="113"/>
      <c r="Q2703" s="112"/>
      <c r="R2703" s="114"/>
      <c r="S2703" s="113"/>
      <c r="T2703" s="112"/>
      <c r="U2703" s="114"/>
      <c r="V2703" s="113"/>
      <c r="W2703" s="112"/>
      <c r="X2703" s="113"/>
    </row>
    <row r="2704" spans="1:24" x14ac:dyDescent="0.25">
      <c r="A2704" s="77"/>
      <c r="B2704" s="80"/>
      <c r="C2704" s="22"/>
      <c r="D2704" s="22"/>
      <c r="E2704" s="21"/>
      <c r="F2704" s="21"/>
      <c r="G2704" s="11"/>
      <c r="I2704" s="9"/>
      <c r="L2704" s="1"/>
      <c r="M2704" s="112"/>
      <c r="N2704" s="112"/>
      <c r="O2704" s="112"/>
      <c r="P2704" s="113"/>
      <c r="Q2704" s="112"/>
      <c r="R2704" s="114"/>
      <c r="S2704" s="113"/>
      <c r="T2704" s="112"/>
      <c r="U2704" s="114"/>
      <c r="V2704" s="113"/>
      <c r="W2704" s="112"/>
      <c r="X2704" s="113"/>
    </row>
    <row r="2705" spans="1:24" x14ac:dyDescent="0.25">
      <c r="A2705" s="77"/>
      <c r="B2705" s="80"/>
      <c r="C2705" s="22"/>
      <c r="D2705" s="22"/>
      <c r="E2705" s="21"/>
      <c r="F2705" s="21"/>
      <c r="G2705" s="11"/>
      <c r="I2705" s="9"/>
      <c r="L2705" s="1"/>
      <c r="M2705" s="112"/>
      <c r="N2705" s="112"/>
      <c r="O2705" s="112"/>
      <c r="P2705" s="113"/>
      <c r="Q2705" s="112"/>
      <c r="R2705" s="114"/>
      <c r="S2705" s="113"/>
      <c r="T2705" s="112"/>
      <c r="U2705" s="114"/>
      <c r="V2705" s="113"/>
      <c r="W2705" s="112"/>
      <c r="X2705" s="113"/>
    </row>
    <row r="2706" spans="1:24" x14ac:dyDescent="0.25">
      <c r="A2706" s="77"/>
      <c r="B2706" s="80"/>
      <c r="C2706" s="22"/>
      <c r="D2706" s="22"/>
      <c r="E2706" s="21"/>
      <c r="F2706" s="21"/>
      <c r="G2706" s="11"/>
      <c r="I2706" s="9"/>
      <c r="L2706" s="1"/>
      <c r="M2706" s="112"/>
      <c r="N2706" s="112"/>
      <c r="O2706" s="112"/>
      <c r="P2706" s="113"/>
      <c r="Q2706" s="112"/>
      <c r="R2706" s="114"/>
      <c r="S2706" s="113"/>
      <c r="T2706" s="112"/>
      <c r="U2706" s="114"/>
      <c r="V2706" s="113"/>
      <c r="W2706" s="112"/>
      <c r="X2706" s="113"/>
    </row>
    <row r="2707" spans="1:24" x14ac:dyDescent="0.25">
      <c r="A2707" s="77"/>
      <c r="B2707" s="80"/>
      <c r="C2707" s="22"/>
      <c r="D2707" s="22"/>
      <c r="E2707" s="21"/>
      <c r="F2707" s="21"/>
      <c r="G2707" s="11"/>
      <c r="I2707" s="9"/>
      <c r="L2707" s="1"/>
      <c r="M2707" s="112"/>
      <c r="N2707" s="112"/>
      <c r="O2707" s="112"/>
      <c r="P2707" s="113"/>
      <c r="Q2707" s="112"/>
      <c r="R2707" s="114"/>
      <c r="S2707" s="113"/>
      <c r="T2707" s="112"/>
      <c r="U2707" s="114"/>
      <c r="V2707" s="113"/>
      <c r="W2707" s="112"/>
      <c r="X2707" s="113"/>
    </row>
    <row r="2708" spans="1:24" x14ac:dyDescent="0.25">
      <c r="A2708" s="77"/>
      <c r="B2708" s="80"/>
      <c r="C2708" s="22"/>
      <c r="D2708" s="22"/>
      <c r="E2708" s="21"/>
      <c r="F2708" s="21"/>
      <c r="G2708" s="11"/>
      <c r="I2708" s="9"/>
      <c r="L2708" s="1"/>
      <c r="M2708" s="112"/>
      <c r="N2708" s="112"/>
      <c r="O2708" s="112"/>
      <c r="P2708" s="113"/>
      <c r="Q2708" s="112"/>
      <c r="R2708" s="114"/>
      <c r="S2708" s="113"/>
      <c r="T2708" s="112"/>
      <c r="U2708" s="114"/>
      <c r="V2708" s="113"/>
      <c r="W2708" s="112"/>
      <c r="X2708" s="113"/>
    </row>
    <row r="2709" spans="1:24" x14ac:dyDescent="0.25">
      <c r="A2709" s="77"/>
      <c r="B2709" s="80"/>
      <c r="C2709" s="22"/>
      <c r="D2709" s="22"/>
      <c r="E2709" s="21"/>
      <c r="F2709" s="21"/>
      <c r="G2709" s="11"/>
      <c r="I2709" s="9"/>
      <c r="L2709" s="1"/>
      <c r="M2709" s="112"/>
      <c r="N2709" s="112"/>
      <c r="O2709" s="112"/>
      <c r="P2709" s="113"/>
      <c r="Q2709" s="112"/>
      <c r="R2709" s="114"/>
      <c r="S2709" s="113"/>
      <c r="T2709" s="112"/>
      <c r="U2709" s="114"/>
      <c r="V2709" s="113"/>
      <c r="W2709" s="112"/>
      <c r="X2709" s="113"/>
    </row>
    <row r="2710" spans="1:24" x14ac:dyDescent="0.25">
      <c r="A2710" s="77"/>
      <c r="B2710" s="80"/>
      <c r="C2710" s="22"/>
      <c r="D2710" s="22"/>
      <c r="E2710" s="21"/>
      <c r="F2710" s="21"/>
      <c r="G2710" s="11"/>
      <c r="I2710" s="9"/>
      <c r="L2710" s="1"/>
      <c r="M2710" s="112"/>
      <c r="N2710" s="112"/>
      <c r="O2710" s="112"/>
      <c r="P2710" s="113"/>
      <c r="Q2710" s="112"/>
      <c r="R2710" s="114"/>
      <c r="S2710" s="113"/>
      <c r="T2710" s="112"/>
      <c r="U2710" s="114"/>
      <c r="V2710" s="113"/>
      <c r="W2710" s="112"/>
      <c r="X2710" s="113"/>
    </row>
    <row r="2711" spans="1:24" x14ac:dyDescent="0.25">
      <c r="A2711" s="77"/>
      <c r="B2711" s="80"/>
      <c r="C2711" s="22"/>
      <c r="D2711" s="22"/>
      <c r="E2711" s="21"/>
      <c r="F2711" s="21"/>
      <c r="G2711" s="11"/>
      <c r="I2711" s="9"/>
      <c r="L2711" s="1"/>
      <c r="M2711" s="112"/>
      <c r="N2711" s="112"/>
      <c r="O2711" s="112"/>
      <c r="P2711" s="113"/>
      <c r="Q2711" s="112"/>
      <c r="R2711" s="114"/>
      <c r="S2711" s="113"/>
      <c r="T2711" s="112"/>
      <c r="U2711" s="114"/>
      <c r="V2711" s="113"/>
      <c r="W2711" s="112"/>
      <c r="X2711" s="113"/>
    </row>
    <row r="2712" spans="1:24" x14ac:dyDescent="0.25">
      <c r="A2712" s="77"/>
      <c r="B2712" s="80"/>
      <c r="C2712" s="22"/>
      <c r="D2712" s="22"/>
      <c r="E2712" s="21"/>
      <c r="F2712" s="21"/>
      <c r="G2712" s="11"/>
      <c r="I2712" s="9"/>
      <c r="L2712" s="1"/>
      <c r="M2712" s="112"/>
      <c r="N2712" s="112"/>
      <c r="O2712" s="112"/>
      <c r="P2712" s="113"/>
      <c r="Q2712" s="112"/>
      <c r="R2712" s="114"/>
      <c r="S2712" s="113"/>
      <c r="T2712" s="112"/>
      <c r="U2712" s="114"/>
      <c r="V2712" s="113"/>
      <c r="W2712" s="112"/>
      <c r="X2712" s="113"/>
    </row>
    <row r="2713" spans="1:24" x14ac:dyDescent="0.25">
      <c r="A2713" s="77"/>
      <c r="B2713" s="80"/>
      <c r="C2713" s="22"/>
      <c r="D2713" s="22"/>
      <c r="E2713" s="21"/>
      <c r="F2713" s="21"/>
      <c r="G2713" s="11"/>
      <c r="I2713" s="9"/>
      <c r="L2713" s="1"/>
      <c r="M2713" s="112"/>
      <c r="N2713" s="112"/>
      <c r="O2713" s="112"/>
      <c r="P2713" s="113"/>
      <c r="Q2713" s="112"/>
      <c r="R2713" s="114"/>
      <c r="S2713" s="113"/>
      <c r="T2713" s="112"/>
      <c r="U2713" s="114"/>
      <c r="V2713" s="113"/>
      <c r="W2713" s="112"/>
      <c r="X2713" s="113"/>
    </row>
    <row r="2714" spans="1:24" x14ac:dyDescent="0.25">
      <c r="A2714" s="77"/>
      <c r="B2714" s="80"/>
      <c r="C2714" s="22"/>
      <c r="D2714" s="22"/>
      <c r="E2714" s="21"/>
      <c r="F2714" s="21"/>
      <c r="G2714" s="11"/>
      <c r="I2714" s="9"/>
      <c r="L2714" s="1"/>
      <c r="M2714" s="112"/>
      <c r="N2714" s="112"/>
      <c r="O2714" s="112"/>
      <c r="P2714" s="113"/>
      <c r="Q2714" s="112"/>
      <c r="R2714" s="114"/>
      <c r="S2714" s="113"/>
      <c r="T2714" s="112"/>
      <c r="U2714" s="114"/>
      <c r="V2714" s="113"/>
      <c r="W2714" s="112"/>
      <c r="X2714" s="113"/>
    </row>
    <row r="2715" spans="1:24" x14ac:dyDescent="0.25">
      <c r="A2715" s="77"/>
      <c r="B2715" s="80"/>
      <c r="C2715" s="22"/>
      <c r="D2715" s="22"/>
      <c r="E2715" s="21"/>
      <c r="F2715" s="21"/>
      <c r="G2715" s="11"/>
      <c r="I2715" s="9"/>
      <c r="L2715" s="1"/>
      <c r="M2715" s="112"/>
      <c r="N2715" s="112"/>
      <c r="O2715" s="112"/>
      <c r="P2715" s="113"/>
      <c r="Q2715" s="112"/>
      <c r="R2715" s="114"/>
      <c r="S2715" s="113"/>
      <c r="T2715" s="112"/>
      <c r="U2715" s="114"/>
      <c r="V2715" s="113"/>
      <c r="W2715" s="112"/>
      <c r="X2715" s="113"/>
    </row>
    <row r="2716" spans="1:24" x14ac:dyDescent="0.25">
      <c r="A2716" s="77"/>
      <c r="B2716" s="80"/>
      <c r="C2716" s="22"/>
      <c r="D2716" s="22"/>
      <c r="E2716" s="21"/>
      <c r="F2716" s="21"/>
      <c r="G2716" s="11"/>
      <c r="I2716" s="9"/>
      <c r="L2716" s="1"/>
      <c r="M2716" s="112"/>
      <c r="N2716" s="112"/>
      <c r="O2716" s="112"/>
      <c r="P2716" s="113"/>
      <c r="Q2716" s="112"/>
      <c r="R2716" s="114"/>
      <c r="S2716" s="113"/>
      <c r="T2716" s="112"/>
      <c r="U2716" s="114"/>
      <c r="V2716" s="113"/>
      <c r="W2716" s="112"/>
      <c r="X2716" s="113"/>
    </row>
    <row r="2717" spans="1:24" x14ac:dyDescent="0.25">
      <c r="A2717" s="77"/>
      <c r="B2717" s="80"/>
      <c r="C2717" s="22"/>
      <c r="D2717" s="22"/>
      <c r="E2717" s="21"/>
      <c r="F2717" s="21"/>
      <c r="G2717" s="11"/>
      <c r="I2717" s="9"/>
      <c r="L2717" s="1"/>
      <c r="M2717" s="112"/>
      <c r="N2717" s="112"/>
      <c r="O2717" s="112"/>
      <c r="P2717" s="113"/>
      <c r="Q2717" s="112"/>
      <c r="R2717" s="114"/>
      <c r="S2717" s="113"/>
      <c r="T2717" s="112"/>
      <c r="U2717" s="114"/>
      <c r="V2717" s="113"/>
      <c r="W2717" s="112"/>
      <c r="X2717" s="113"/>
    </row>
    <row r="2718" spans="1:24" x14ac:dyDescent="0.25">
      <c r="A2718" s="77"/>
      <c r="B2718" s="80"/>
      <c r="C2718" s="22"/>
      <c r="D2718" s="22"/>
      <c r="E2718" s="21"/>
      <c r="F2718" s="21"/>
      <c r="G2718" s="11"/>
      <c r="I2718" s="9"/>
      <c r="L2718" s="1"/>
      <c r="M2718" s="112"/>
      <c r="N2718" s="112"/>
      <c r="O2718" s="112"/>
      <c r="P2718" s="113"/>
      <c r="Q2718" s="112"/>
      <c r="R2718" s="114"/>
      <c r="S2718" s="113"/>
      <c r="T2718" s="112"/>
      <c r="U2718" s="114"/>
      <c r="V2718" s="113"/>
      <c r="W2718" s="112"/>
      <c r="X2718" s="113"/>
    </row>
    <row r="2719" spans="1:24" x14ac:dyDescent="0.25">
      <c r="A2719" s="77"/>
      <c r="B2719" s="80"/>
      <c r="C2719" s="22"/>
      <c r="D2719" s="22"/>
      <c r="E2719" s="21"/>
      <c r="F2719" s="21"/>
      <c r="G2719" s="11"/>
      <c r="I2719" s="9"/>
      <c r="L2719" s="1"/>
      <c r="M2719" s="112"/>
      <c r="N2719" s="112"/>
      <c r="O2719" s="112"/>
      <c r="P2719" s="113"/>
      <c r="Q2719" s="112"/>
      <c r="R2719" s="114"/>
      <c r="S2719" s="113"/>
      <c r="T2719" s="112"/>
      <c r="U2719" s="114"/>
      <c r="V2719" s="113"/>
      <c r="W2719" s="112"/>
      <c r="X2719" s="113"/>
    </row>
    <row r="2720" spans="1:24" x14ac:dyDescent="0.25">
      <c r="A2720" s="77"/>
      <c r="B2720" s="80"/>
      <c r="C2720" s="22"/>
      <c r="D2720" s="22"/>
      <c r="E2720" s="21"/>
      <c r="F2720" s="21"/>
      <c r="G2720" s="11"/>
      <c r="I2720" s="9"/>
      <c r="L2720" s="1"/>
      <c r="M2720" s="112"/>
      <c r="N2720" s="112"/>
      <c r="O2720" s="112"/>
      <c r="P2720" s="113"/>
      <c r="Q2720" s="112"/>
      <c r="R2720" s="114"/>
      <c r="S2720" s="113"/>
      <c r="T2720" s="112"/>
      <c r="U2720" s="114"/>
      <c r="V2720" s="113"/>
      <c r="W2720" s="112"/>
      <c r="X2720" s="113"/>
    </row>
    <row r="2721" spans="1:24" x14ac:dyDescent="0.25">
      <c r="A2721" s="77"/>
      <c r="B2721" s="80"/>
      <c r="C2721" s="22"/>
      <c r="D2721" s="22"/>
      <c r="E2721" s="21"/>
      <c r="F2721" s="21"/>
      <c r="G2721" s="11"/>
      <c r="I2721" s="9"/>
      <c r="L2721" s="1"/>
      <c r="M2721" s="112"/>
      <c r="N2721" s="112"/>
      <c r="O2721" s="112"/>
      <c r="P2721" s="113"/>
      <c r="Q2721" s="112"/>
      <c r="R2721" s="114"/>
      <c r="S2721" s="113"/>
      <c r="T2721" s="112"/>
      <c r="U2721" s="114"/>
      <c r="V2721" s="113"/>
      <c r="W2721" s="112"/>
      <c r="X2721" s="113"/>
    </row>
    <row r="2722" spans="1:24" x14ac:dyDescent="0.25">
      <c r="A2722" s="77"/>
      <c r="B2722" s="80"/>
      <c r="C2722" s="22"/>
      <c r="D2722" s="22"/>
      <c r="E2722" s="21"/>
      <c r="F2722" s="21"/>
      <c r="G2722" s="11"/>
      <c r="I2722" s="9"/>
      <c r="L2722" s="1"/>
      <c r="M2722" s="112"/>
      <c r="N2722" s="112"/>
      <c r="O2722" s="112"/>
      <c r="P2722" s="113"/>
      <c r="Q2722" s="112"/>
      <c r="R2722" s="114"/>
      <c r="S2722" s="113"/>
      <c r="T2722" s="112"/>
      <c r="U2722" s="114"/>
      <c r="V2722" s="113"/>
      <c r="W2722" s="112"/>
      <c r="X2722" s="113"/>
    </row>
    <row r="2723" spans="1:24" x14ac:dyDescent="0.25">
      <c r="A2723" s="77"/>
      <c r="B2723" s="80"/>
      <c r="C2723" s="22"/>
      <c r="D2723" s="22"/>
      <c r="E2723" s="21"/>
      <c r="F2723" s="21"/>
      <c r="G2723" s="11"/>
      <c r="I2723" s="9"/>
      <c r="L2723" s="1"/>
      <c r="M2723" s="112"/>
      <c r="N2723" s="112"/>
      <c r="O2723" s="112"/>
      <c r="P2723" s="113"/>
      <c r="Q2723" s="112"/>
      <c r="R2723" s="114"/>
      <c r="S2723" s="113"/>
      <c r="T2723" s="112"/>
      <c r="U2723" s="114"/>
      <c r="V2723" s="113"/>
      <c r="W2723" s="112"/>
      <c r="X2723" s="113"/>
    </row>
    <row r="2724" spans="1:24" x14ac:dyDescent="0.25">
      <c r="A2724" s="77"/>
      <c r="B2724" s="80"/>
      <c r="C2724" s="22"/>
      <c r="D2724" s="22"/>
      <c r="E2724" s="21"/>
      <c r="F2724" s="21"/>
      <c r="G2724" s="11"/>
      <c r="I2724" s="9"/>
      <c r="L2724" s="1"/>
      <c r="M2724" s="112"/>
      <c r="N2724" s="112"/>
      <c r="O2724" s="112"/>
      <c r="P2724" s="113"/>
      <c r="Q2724" s="112"/>
      <c r="R2724" s="114"/>
      <c r="S2724" s="113"/>
      <c r="T2724" s="112"/>
      <c r="U2724" s="114"/>
      <c r="V2724" s="113"/>
      <c r="W2724" s="112"/>
      <c r="X2724" s="113"/>
    </row>
    <row r="2725" spans="1:24" x14ac:dyDescent="0.25">
      <c r="A2725" s="77"/>
      <c r="B2725" s="80"/>
      <c r="C2725" s="22"/>
      <c r="D2725" s="22"/>
      <c r="E2725" s="21"/>
      <c r="F2725" s="21"/>
      <c r="G2725" s="11"/>
      <c r="I2725" s="9"/>
      <c r="L2725" s="1"/>
      <c r="M2725" s="112"/>
      <c r="N2725" s="112"/>
      <c r="O2725" s="112"/>
      <c r="P2725" s="113"/>
      <c r="Q2725" s="112"/>
      <c r="R2725" s="114"/>
      <c r="S2725" s="113"/>
      <c r="T2725" s="112"/>
      <c r="U2725" s="114"/>
      <c r="V2725" s="113"/>
      <c r="W2725" s="112"/>
      <c r="X2725" s="113"/>
    </row>
    <row r="2726" spans="1:24" x14ac:dyDescent="0.25">
      <c r="A2726" s="77"/>
      <c r="B2726" s="80"/>
      <c r="C2726" s="22"/>
      <c r="D2726" s="22"/>
      <c r="E2726" s="21"/>
      <c r="F2726" s="21"/>
      <c r="G2726" s="11"/>
      <c r="I2726" s="9"/>
      <c r="L2726" s="1"/>
      <c r="M2726" s="112"/>
      <c r="N2726" s="112"/>
      <c r="O2726" s="112"/>
      <c r="P2726" s="113"/>
      <c r="Q2726" s="112"/>
      <c r="R2726" s="114"/>
      <c r="S2726" s="113"/>
      <c r="T2726" s="112"/>
      <c r="U2726" s="114"/>
      <c r="V2726" s="113"/>
      <c r="W2726" s="112"/>
      <c r="X2726" s="113"/>
    </row>
    <row r="2727" spans="1:24" x14ac:dyDescent="0.25">
      <c r="A2727" s="77"/>
      <c r="B2727" s="80"/>
      <c r="C2727" s="22"/>
      <c r="D2727" s="22"/>
      <c r="E2727" s="21"/>
      <c r="F2727" s="21"/>
      <c r="G2727" s="11"/>
      <c r="I2727" s="9"/>
      <c r="L2727" s="1"/>
      <c r="M2727" s="112"/>
      <c r="N2727" s="112"/>
      <c r="O2727" s="112"/>
      <c r="P2727" s="113"/>
      <c r="Q2727" s="112"/>
      <c r="R2727" s="114"/>
      <c r="S2727" s="113"/>
      <c r="T2727" s="112"/>
      <c r="U2727" s="114"/>
      <c r="V2727" s="113"/>
      <c r="W2727" s="112"/>
      <c r="X2727" s="113"/>
    </row>
    <row r="2728" spans="1:24" x14ac:dyDescent="0.25">
      <c r="A2728" s="77"/>
      <c r="B2728" s="80"/>
      <c r="C2728" s="22"/>
      <c r="D2728" s="22"/>
      <c r="E2728" s="21"/>
      <c r="F2728" s="21"/>
      <c r="G2728" s="11"/>
      <c r="I2728" s="9"/>
      <c r="L2728" s="1"/>
      <c r="M2728" s="112"/>
      <c r="N2728" s="112"/>
      <c r="O2728" s="112"/>
      <c r="P2728" s="113"/>
      <c r="Q2728" s="112"/>
      <c r="R2728" s="114"/>
      <c r="S2728" s="113"/>
      <c r="T2728" s="112"/>
      <c r="U2728" s="114"/>
      <c r="V2728" s="113"/>
      <c r="W2728" s="112"/>
      <c r="X2728" s="113"/>
    </row>
    <row r="2729" spans="1:24" x14ac:dyDescent="0.25">
      <c r="A2729" s="77"/>
      <c r="B2729" s="80"/>
      <c r="C2729" s="22"/>
      <c r="D2729" s="22"/>
      <c r="E2729" s="21"/>
      <c r="F2729" s="21"/>
      <c r="G2729" s="11"/>
      <c r="I2729" s="9"/>
      <c r="L2729" s="1"/>
      <c r="M2729" s="112"/>
      <c r="N2729" s="112"/>
      <c r="O2729" s="112"/>
      <c r="P2729" s="113"/>
      <c r="Q2729" s="112"/>
      <c r="R2729" s="114"/>
      <c r="S2729" s="113"/>
      <c r="T2729" s="112"/>
      <c r="U2729" s="114"/>
      <c r="V2729" s="113"/>
      <c r="W2729" s="112"/>
      <c r="X2729" s="113"/>
    </row>
    <row r="2730" spans="1:24" x14ac:dyDescent="0.25">
      <c r="A2730" s="77"/>
      <c r="B2730" s="80"/>
      <c r="C2730" s="22"/>
      <c r="D2730" s="22"/>
      <c r="E2730" s="21"/>
      <c r="F2730" s="21"/>
      <c r="G2730" s="11"/>
      <c r="I2730" s="9"/>
      <c r="L2730" s="1"/>
      <c r="M2730" s="112"/>
      <c r="N2730" s="112"/>
      <c r="O2730" s="112"/>
      <c r="P2730" s="113"/>
      <c r="Q2730" s="112"/>
      <c r="R2730" s="114"/>
      <c r="S2730" s="113"/>
      <c r="T2730" s="112"/>
      <c r="U2730" s="114"/>
      <c r="V2730" s="113"/>
      <c r="W2730" s="112"/>
      <c r="X2730" s="113"/>
    </row>
    <row r="2731" spans="1:24" x14ac:dyDescent="0.25">
      <c r="A2731" s="77"/>
      <c r="B2731" s="80"/>
      <c r="C2731" s="22"/>
      <c r="D2731" s="22"/>
      <c r="E2731" s="21"/>
      <c r="F2731" s="21"/>
      <c r="G2731" s="11"/>
      <c r="I2731" s="9"/>
      <c r="L2731" s="1"/>
      <c r="M2731" s="112"/>
      <c r="N2731" s="112"/>
      <c r="O2731" s="112"/>
      <c r="P2731" s="113"/>
      <c r="Q2731" s="112"/>
      <c r="R2731" s="114"/>
      <c r="S2731" s="113"/>
      <c r="T2731" s="112"/>
      <c r="U2731" s="114"/>
      <c r="V2731" s="113"/>
      <c r="W2731" s="112"/>
      <c r="X2731" s="113"/>
    </row>
    <row r="2732" spans="1:24" x14ac:dyDescent="0.25">
      <c r="A2732" s="77"/>
      <c r="B2732" s="80"/>
      <c r="C2732" s="22"/>
      <c r="D2732" s="22"/>
      <c r="E2732" s="21"/>
      <c r="F2732" s="21"/>
      <c r="G2732" s="11"/>
      <c r="I2732" s="9"/>
      <c r="L2732" s="1"/>
      <c r="M2732" s="112"/>
      <c r="N2732" s="112"/>
      <c r="O2732" s="112"/>
      <c r="P2732" s="113"/>
      <c r="Q2732" s="112"/>
      <c r="R2732" s="114"/>
      <c r="S2732" s="113"/>
      <c r="T2732" s="112"/>
      <c r="U2732" s="114"/>
      <c r="V2732" s="113"/>
      <c r="W2732" s="112"/>
      <c r="X2732" s="113"/>
    </row>
    <row r="2733" spans="1:24" x14ac:dyDescent="0.25">
      <c r="A2733" s="77"/>
      <c r="B2733" s="80"/>
      <c r="C2733" s="22"/>
      <c r="D2733" s="22"/>
      <c r="E2733" s="21"/>
      <c r="F2733" s="21"/>
      <c r="G2733" s="11"/>
      <c r="I2733" s="9"/>
      <c r="L2733" s="1"/>
      <c r="M2733" s="112"/>
      <c r="N2733" s="112"/>
      <c r="O2733" s="112"/>
      <c r="P2733" s="113"/>
      <c r="Q2733" s="112"/>
      <c r="R2733" s="114"/>
      <c r="S2733" s="113"/>
      <c r="T2733" s="112"/>
      <c r="U2733" s="114"/>
      <c r="V2733" s="113"/>
      <c r="W2733" s="112"/>
      <c r="X2733" s="113"/>
    </row>
    <row r="2734" spans="1:24" x14ac:dyDescent="0.25">
      <c r="A2734" s="77"/>
      <c r="B2734" s="80"/>
      <c r="C2734" s="22"/>
      <c r="D2734" s="22"/>
      <c r="E2734" s="21"/>
      <c r="F2734" s="21"/>
      <c r="G2734" s="11"/>
      <c r="I2734" s="9"/>
      <c r="L2734" s="1"/>
      <c r="M2734" s="112"/>
      <c r="N2734" s="112"/>
      <c r="O2734" s="112"/>
      <c r="P2734" s="113"/>
      <c r="Q2734" s="112"/>
      <c r="R2734" s="114"/>
      <c r="S2734" s="113"/>
      <c r="T2734" s="112"/>
      <c r="U2734" s="114"/>
      <c r="V2734" s="113"/>
      <c r="W2734" s="112"/>
      <c r="X2734" s="113"/>
    </row>
    <row r="2735" spans="1:24" x14ac:dyDescent="0.25">
      <c r="A2735" s="77"/>
      <c r="B2735" s="80"/>
      <c r="C2735" s="22"/>
      <c r="D2735" s="22"/>
      <c r="E2735" s="21"/>
      <c r="F2735" s="21"/>
      <c r="G2735" s="11"/>
      <c r="I2735" s="9"/>
      <c r="L2735" s="1"/>
      <c r="M2735" s="112"/>
      <c r="N2735" s="112"/>
      <c r="O2735" s="112"/>
      <c r="P2735" s="113"/>
      <c r="Q2735" s="112"/>
      <c r="R2735" s="114"/>
      <c r="S2735" s="113"/>
      <c r="T2735" s="112"/>
      <c r="U2735" s="114"/>
      <c r="V2735" s="113"/>
      <c r="W2735" s="112"/>
      <c r="X2735" s="113"/>
    </row>
    <row r="2736" spans="1:24" x14ac:dyDescent="0.25">
      <c r="A2736" s="77"/>
      <c r="B2736" s="80"/>
      <c r="C2736" s="22"/>
      <c r="D2736" s="22"/>
      <c r="E2736" s="21"/>
      <c r="F2736" s="21"/>
      <c r="G2736" s="11"/>
      <c r="I2736" s="9"/>
      <c r="L2736" s="1"/>
      <c r="M2736" s="112"/>
      <c r="N2736" s="112"/>
      <c r="O2736" s="112"/>
      <c r="P2736" s="113"/>
      <c r="Q2736" s="112"/>
      <c r="R2736" s="114"/>
      <c r="S2736" s="113"/>
      <c r="T2736" s="112"/>
      <c r="U2736" s="114"/>
      <c r="V2736" s="113"/>
      <c r="W2736" s="112"/>
      <c r="X2736" s="113"/>
    </row>
    <row r="2737" spans="1:24" x14ac:dyDescent="0.25">
      <c r="A2737" s="77"/>
      <c r="B2737" s="80"/>
      <c r="C2737" s="22"/>
      <c r="D2737" s="22"/>
      <c r="E2737" s="21"/>
      <c r="F2737" s="21"/>
      <c r="G2737" s="11"/>
      <c r="I2737" s="9"/>
      <c r="L2737" s="1"/>
      <c r="M2737" s="112"/>
      <c r="N2737" s="112"/>
      <c r="O2737" s="112"/>
      <c r="P2737" s="113"/>
      <c r="Q2737" s="112"/>
      <c r="R2737" s="114"/>
      <c r="S2737" s="113"/>
      <c r="T2737" s="112"/>
      <c r="U2737" s="114"/>
      <c r="V2737" s="113"/>
      <c r="W2737" s="112"/>
      <c r="X2737" s="113"/>
    </row>
    <row r="2738" spans="1:24" x14ac:dyDescent="0.25">
      <c r="A2738" s="77"/>
      <c r="B2738" s="80"/>
      <c r="C2738" s="22"/>
      <c r="D2738" s="22"/>
      <c r="E2738" s="21"/>
      <c r="F2738" s="21"/>
      <c r="G2738" s="11"/>
      <c r="I2738" s="9"/>
      <c r="L2738" s="1"/>
      <c r="M2738" s="112"/>
      <c r="N2738" s="112"/>
      <c r="O2738" s="112"/>
      <c r="P2738" s="113"/>
      <c r="Q2738" s="112"/>
      <c r="R2738" s="114"/>
      <c r="S2738" s="113"/>
      <c r="T2738" s="112"/>
      <c r="U2738" s="114"/>
      <c r="V2738" s="113"/>
      <c r="W2738" s="112"/>
      <c r="X2738" s="113"/>
    </row>
    <row r="2739" spans="1:24" x14ac:dyDescent="0.25">
      <c r="A2739" s="77"/>
      <c r="B2739" s="80"/>
      <c r="C2739" s="22"/>
      <c r="D2739" s="22"/>
      <c r="E2739" s="21"/>
      <c r="F2739" s="21"/>
      <c r="G2739" s="11"/>
      <c r="I2739" s="9"/>
      <c r="L2739" s="1"/>
      <c r="M2739" s="112"/>
      <c r="N2739" s="112"/>
      <c r="O2739" s="112"/>
      <c r="P2739" s="113"/>
      <c r="Q2739" s="112"/>
      <c r="R2739" s="114"/>
      <c r="S2739" s="113"/>
      <c r="T2739" s="112"/>
      <c r="U2739" s="114"/>
      <c r="V2739" s="113"/>
      <c r="W2739" s="112"/>
      <c r="X2739" s="113"/>
    </row>
    <row r="2740" spans="1:24" x14ac:dyDescent="0.25">
      <c r="A2740" s="77"/>
      <c r="B2740" s="80"/>
      <c r="C2740" s="22"/>
      <c r="D2740" s="22"/>
      <c r="E2740" s="21"/>
      <c r="F2740" s="21"/>
      <c r="G2740" s="11"/>
      <c r="I2740" s="9"/>
      <c r="L2740" s="1"/>
      <c r="M2740" s="112"/>
      <c r="N2740" s="112"/>
      <c r="O2740" s="112"/>
      <c r="P2740" s="113"/>
      <c r="Q2740" s="112"/>
      <c r="R2740" s="114"/>
      <c r="S2740" s="113"/>
      <c r="T2740" s="112"/>
      <c r="U2740" s="114"/>
      <c r="V2740" s="113"/>
      <c r="W2740" s="112"/>
      <c r="X2740" s="113"/>
    </row>
    <row r="2741" spans="1:24" x14ac:dyDescent="0.25">
      <c r="A2741" s="77"/>
      <c r="B2741" s="80"/>
      <c r="C2741" s="22"/>
      <c r="D2741" s="22"/>
      <c r="E2741" s="21"/>
      <c r="F2741" s="21"/>
      <c r="G2741" s="11"/>
      <c r="I2741" s="9"/>
      <c r="L2741" s="1"/>
      <c r="M2741" s="112"/>
      <c r="N2741" s="112"/>
      <c r="O2741" s="112"/>
      <c r="P2741" s="113"/>
      <c r="Q2741" s="112"/>
      <c r="R2741" s="114"/>
      <c r="S2741" s="113"/>
      <c r="T2741" s="112"/>
      <c r="U2741" s="114"/>
      <c r="V2741" s="113"/>
      <c r="W2741" s="112"/>
      <c r="X2741" s="113"/>
    </row>
    <row r="2742" spans="1:24" x14ac:dyDescent="0.25">
      <c r="A2742" s="77"/>
      <c r="B2742" s="80"/>
      <c r="C2742" s="22"/>
      <c r="D2742" s="22"/>
      <c r="E2742" s="21"/>
      <c r="F2742" s="21"/>
      <c r="G2742" s="11"/>
      <c r="I2742" s="9"/>
      <c r="L2742" s="1"/>
      <c r="M2742" s="112"/>
      <c r="N2742" s="112"/>
      <c r="O2742" s="112"/>
      <c r="P2742" s="113"/>
      <c r="Q2742" s="112"/>
      <c r="R2742" s="114"/>
      <c r="S2742" s="113"/>
      <c r="T2742" s="112"/>
      <c r="U2742" s="114"/>
      <c r="V2742" s="113"/>
      <c r="W2742" s="112"/>
      <c r="X2742" s="113"/>
    </row>
    <row r="2743" spans="1:24" x14ac:dyDescent="0.25">
      <c r="A2743" s="77"/>
      <c r="B2743" s="80"/>
      <c r="C2743" s="22"/>
      <c r="D2743" s="22"/>
      <c r="E2743" s="21"/>
      <c r="F2743" s="21"/>
      <c r="G2743" s="11"/>
      <c r="I2743" s="9"/>
      <c r="L2743" s="1"/>
      <c r="M2743" s="112"/>
      <c r="N2743" s="112"/>
      <c r="O2743" s="112"/>
      <c r="P2743" s="113"/>
      <c r="Q2743" s="112"/>
      <c r="R2743" s="114"/>
      <c r="S2743" s="113"/>
      <c r="T2743" s="112"/>
      <c r="U2743" s="114"/>
      <c r="V2743" s="113"/>
      <c r="W2743" s="112"/>
      <c r="X2743" s="113"/>
    </row>
    <row r="2744" spans="1:24" x14ac:dyDescent="0.25">
      <c r="A2744" s="77"/>
      <c r="B2744" s="80"/>
      <c r="C2744" s="22"/>
      <c r="D2744" s="22"/>
      <c r="E2744" s="21"/>
      <c r="F2744" s="21"/>
      <c r="G2744" s="11"/>
      <c r="I2744" s="9"/>
      <c r="L2744" s="1"/>
      <c r="M2744" s="112"/>
      <c r="N2744" s="112"/>
      <c r="O2744" s="112"/>
      <c r="P2744" s="113"/>
      <c r="Q2744" s="112"/>
      <c r="R2744" s="114"/>
      <c r="S2744" s="113"/>
      <c r="T2744" s="112"/>
      <c r="U2744" s="114"/>
      <c r="V2744" s="113"/>
      <c r="W2744" s="112"/>
      <c r="X2744" s="113"/>
    </row>
    <row r="2745" spans="1:24" x14ac:dyDescent="0.25">
      <c r="A2745" s="77"/>
      <c r="B2745" s="80"/>
      <c r="C2745" s="22"/>
      <c r="D2745" s="22"/>
      <c r="E2745" s="21"/>
      <c r="F2745" s="21"/>
      <c r="G2745" s="11"/>
      <c r="I2745" s="9"/>
      <c r="L2745" s="1"/>
      <c r="M2745" s="112"/>
      <c r="N2745" s="112"/>
      <c r="O2745" s="112"/>
      <c r="P2745" s="113"/>
      <c r="Q2745" s="112"/>
      <c r="R2745" s="114"/>
      <c r="S2745" s="113"/>
      <c r="T2745" s="112"/>
      <c r="U2745" s="114"/>
      <c r="V2745" s="113"/>
      <c r="W2745" s="112"/>
      <c r="X2745" s="113"/>
    </row>
    <row r="2746" spans="1:24" x14ac:dyDescent="0.25">
      <c r="A2746" s="77"/>
      <c r="B2746" s="80"/>
      <c r="C2746" s="22"/>
      <c r="D2746" s="22"/>
      <c r="E2746" s="21"/>
      <c r="F2746" s="21"/>
      <c r="G2746" s="11"/>
      <c r="I2746" s="9"/>
      <c r="L2746" s="1"/>
      <c r="M2746" s="112"/>
      <c r="N2746" s="112"/>
      <c r="O2746" s="112"/>
      <c r="P2746" s="113"/>
      <c r="Q2746" s="112"/>
      <c r="R2746" s="114"/>
      <c r="S2746" s="113"/>
      <c r="T2746" s="112"/>
      <c r="U2746" s="114"/>
      <c r="V2746" s="113"/>
      <c r="W2746" s="112"/>
      <c r="X2746" s="113"/>
    </row>
    <row r="2747" spans="1:24" x14ac:dyDescent="0.25">
      <c r="A2747" s="77"/>
      <c r="B2747" s="80"/>
      <c r="C2747" s="22"/>
      <c r="D2747" s="22"/>
      <c r="E2747" s="21"/>
      <c r="F2747" s="21"/>
      <c r="G2747" s="11"/>
      <c r="I2747" s="9"/>
      <c r="L2747" s="1"/>
      <c r="M2747" s="112"/>
      <c r="N2747" s="112"/>
      <c r="O2747" s="112"/>
      <c r="P2747" s="113"/>
      <c r="Q2747" s="112"/>
      <c r="R2747" s="114"/>
      <c r="S2747" s="113"/>
      <c r="T2747" s="112"/>
      <c r="U2747" s="114"/>
      <c r="V2747" s="113"/>
      <c r="W2747" s="112"/>
      <c r="X2747" s="113"/>
    </row>
    <row r="2748" spans="1:24" x14ac:dyDescent="0.25">
      <c r="A2748" s="77"/>
      <c r="B2748" s="80"/>
      <c r="C2748" s="22"/>
      <c r="D2748" s="22"/>
      <c r="E2748" s="21"/>
      <c r="F2748" s="21"/>
      <c r="G2748" s="11"/>
      <c r="I2748" s="9"/>
      <c r="L2748" s="1"/>
      <c r="M2748" s="112"/>
      <c r="N2748" s="112"/>
      <c r="O2748" s="112"/>
      <c r="P2748" s="113"/>
      <c r="Q2748" s="112"/>
      <c r="R2748" s="114"/>
      <c r="S2748" s="113"/>
      <c r="T2748" s="112"/>
      <c r="U2748" s="114"/>
      <c r="V2748" s="113"/>
      <c r="W2748" s="112"/>
      <c r="X2748" s="113"/>
    </row>
    <row r="2749" spans="1:24" x14ac:dyDescent="0.25">
      <c r="A2749" s="77"/>
      <c r="B2749" s="80"/>
      <c r="C2749" s="22"/>
      <c r="D2749" s="22"/>
      <c r="E2749" s="21"/>
      <c r="F2749" s="21"/>
      <c r="G2749" s="11"/>
      <c r="I2749" s="9"/>
      <c r="L2749" s="1"/>
      <c r="M2749" s="112"/>
      <c r="N2749" s="112"/>
      <c r="O2749" s="112"/>
      <c r="P2749" s="113"/>
      <c r="Q2749" s="112"/>
      <c r="R2749" s="114"/>
      <c r="S2749" s="113"/>
      <c r="T2749" s="112"/>
      <c r="U2749" s="114"/>
      <c r="V2749" s="113"/>
      <c r="W2749" s="112"/>
      <c r="X2749" s="113"/>
    </row>
    <row r="2750" spans="1:24" x14ac:dyDescent="0.25">
      <c r="A2750" s="77"/>
      <c r="B2750" s="80"/>
      <c r="C2750" s="22"/>
      <c r="D2750" s="22"/>
      <c r="E2750" s="21"/>
      <c r="F2750" s="21"/>
      <c r="G2750" s="11"/>
      <c r="I2750" s="9"/>
      <c r="L2750" s="1"/>
      <c r="M2750" s="112"/>
      <c r="N2750" s="112"/>
      <c r="O2750" s="112"/>
      <c r="P2750" s="113"/>
      <c r="Q2750" s="112"/>
      <c r="R2750" s="114"/>
      <c r="S2750" s="113"/>
      <c r="T2750" s="112"/>
      <c r="U2750" s="114"/>
      <c r="V2750" s="113"/>
      <c r="W2750" s="112"/>
      <c r="X2750" s="113"/>
    </row>
    <row r="2751" spans="1:24" x14ac:dyDescent="0.25">
      <c r="A2751" s="77"/>
      <c r="B2751" s="80"/>
      <c r="C2751" s="22"/>
      <c r="D2751" s="22"/>
      <c r="E2751" s="21"/>
      <c r="F2751" s="21"/>
      <c r="G2751" s="11"/>
      <c r="I2751" s="9"/>
      <c r="L2751" s="1"/>
      <c r="M2751" s="112"/>
      <c r="N2751" s="112"/>
      <c r="O2751" s="112"/>
      <c r="P2751" s="113"/>
      <c r="Q2751" s="112"/>
      <c r="R2751" s="114"/>
      <c r="S2751" s="113"/>
      <c r="T2751" s="112"/>
      <c r="U2751" s="114"/>
      <c r="V2751" s="113"/>
      <c r="W2751" s="112"/>
      <c r="X2751" s="113"/>
    </row>
    <row r="2752" spans="1:24" x14ac:dyDescent="0.25">
      <c r="A2752" s="77"/>
      <c r="B2752" s="80"/>
      <c r="C2752" s="22"/>
      <c r="D2752" s="22"/>
      <c r="E2752" s="21"/>
      <c r="F2752" s="21"/>
      <c r="G2752" s="11"/>
      <c r="I2752" s="9"/>
      <c r="L2752" s="1"/>
      <c r="M2752" s="112"/>
      <c r="N2752" s="112"/>
      <c r="O2752" s="112"/>
      <c r="P2752" s="113"/>
      <c r="Q2752" s="112"/>
      <c r="R2752" s="114"/>
      <c r="S2752" s="113"/>
      <c r="T2752" s="112"/>
      <c r="U2752" s="114"/>
      <c r="V2752" s="113"/>
      <c r="W2752" s="112"/>
      <c r="X2752" s="113"/>
    </row>
    <row r="2753" spans="1:24" x14ac:dyDescent="0.25">
      <c r="A2753" s="77"/>
      <c r="B2753" s="80"/>
      <c r="C2753" s="22"/>
      <c r="D2753" s="22"/>
      <c r="E2753" s="21"/>
      <c r="F2753" s="21"/>
      <c r="G2753" s="11"/>
      <c r="I2753" s="9"/>
      <c r="L2753" s="1"/>
      <c r="M2753" s="112"/>
      <c r="N2753" s="112"/>
      <c r="O2753" s="112"/>
      <c r="P2753" s="113"/>
      <c r="Q2753" s="112"/>
      <c r="R2753" s="114"/>
      <c r="S2753" s="113"/>
      <c r="T2753" s="112"/>
      <c r="U2753" s="114"/>
      <c r="V2753" s="113"/>
      <c r="W2753" s="112"/>
      <c r="X2753" s="113"/>
    </row>
    <row r="2754" spans="1:24" x14ac:dyDescent="0.25">
      <c r="A2754" s="77"/>
      <c r="B2754" s="80"/>
      <c r="C2754" s="22"/>
      <c r="D2754" s="22"/>
      <c r="E2754" s="21"/>
      <c r="F2754" s="21"/>
      <c r="G2754" s="11"/>
      <c r="I2754" s="9"/>
      <c r="L2754" s="1"/>
      <c r="M2754" s="112"/>
      <c r="N2754" s="112"/>
      <c r="O2754" s="112"/>
      <c r="P2754" s="113"/>
      <c r="Q2754" s="112"/>
      <c r="R2754" s="114"/>
      <c r="S2754" s="113"/>
      <c r="T2754" s="112"/>
      <c r="U2754" s="114"/>
      <c r="V2754" s="113"/>
      <c r="W2754" s="112"/>
      <c r="X2754" s="113"/>
    </row>
    <row r="2755" spans="1:24" x14ac:dyDescent="0.25">
      <c r="A2755" s="77"/>
      <c r="B2755" s="80"/>
      <c r="C2755" s="22"/>
      <c r="D2755" s="22"/>
      <c r="E2755" s="21"/>
      <c r="F2755" s="21"/>
      <c r="G2755" s="11"/>
      <c r="I2755" s="9"/>
      <c r="L2755" s="1"/>
      <c r="M2755" s="112"/>
      <c r="N2755" s="112"/>
      <c r="O2755" s="112"/>
      <c r="P2755" s="113"/>
      <c r="Q2755" s="112"/>
      <c r="R2755" s="114"/>
      <c r="S2755" s="113"/>
      <c r="T2755" s="112"/>
      <c r="U2755" s="114"/>
      <c r="V2755" s="113"/>
      <c r="W2755" s="112"/>
      <c r="X2755" s="113"/>
    </row>
    <row r="2756" spans="1:24" x14ac:dyDescent="0.25">
      <c r="A2756" s="77"/>
      <c r="B2756" s="80"/>
      <c r="C2756" s="22"/>
      <c r="D2756" s="22"/>
      <c r="E2756" s="21"/>
      <c r="F2756" s="21"/>
      <c r="G2756" s="11"/>
      <c r="I2756" s="9"/>
      <c r="L2756" s="1"/>
      <c r="M2756" s="112"/>
      <c r="N2756" s="112"/>
      <c r="O2756" s="112"/>
      <c r="P2756" s="113"/>
      <c r="Q2756" s="112"/>
      <c r="R2756" s="114"/>
      <c r="S2756" s="113"/>
      <c r="T2756" s="112"/>
      <c r="U2756" s="114"/>
      <c r="V2756" s="113"/>
      <c r="W2756" s="112"/>
      <c r="X2756" s="113"/>
    </row>
    <row r="2757" spans="1:24" x14ac:dyDescent="0.25">
      <c r="A2757" s="77"/>
      <c r="B2757" s="80"/>
      <c r="C2757" s="22"/>
      <c r="D2757" s="22"/>
      <c r="E2757" s="21"/>
      <c r="F2757" s="21"/>
      <c r="G2757" s="11"/>
      <c r="I2757" s="9"/>
      <c r="L2757" s="1"/>
      <c r="M2757" s="112"/>
      <c r="N2757" s="112"/>
      <c r="O2757" s="112"/>
      <c r="P2757" s="113"/>
      <c r="Q2757" s="112"/>
      <c r="R2757" s="114"/>
      <c r="S2757" s="113"/>
      <c r="T2757" s="112"/>
      <c r="U2757" s="114"/>
      <c r="V2757" s="113"/>
      <c r="W2757" s="112"/>
      <c r="X2757" s="113"/>
    </row>
    <row r="2758" spans="1:24" x14ac:dyDescent="0.25">
      <c r="A2758" s="77"/>
      <c r="B2758" s="80"/>
      <c r="C2758" s="22"/>
      <c r="D2758" s="22"/>
      <c r="E2758" s="21"/>
      <c r="F2758" s="21"/>
      <c r="G2758" s="11"/>
      <c r="I2758" s="9"/>
      <c r="L2758" s="1"/>
      <c r="M2758" s="112"/>
      <c r="N2758" s="112"/>
      <c r="O2758" s="112"/>
      <c r="P2758" s="113"/>
      <c r="Q2758" s="112"/>
      <c r="R2758" s="114"/>
      <c r="S2758" s="113"/>
      <c r="T2758" s="112"/>
      <c r="U2758" s="114"/>
      <c r="V2758" s="113"/>
      <c r="W2758" s="112"/>
      <c r="X2758" s="113"/>
    </row>
    <row r="2759" spans="1:24" x14ac:dyDescent="0.25">
      <c r="A2759" s="77"/>
      <c r="B2759" s="80"/>
      <c r="C2759" s="22"/>
      <c r="D2759" s="22"/>
      <c r="E2759" s="21"/>
      <c r="F2759" s="21"/>
      <c r="G2759" s="11"/>
      <c r="I2759" s="9"/>
      <c r="L2759" s="1"/>
      <c r="M2759" s="112"/>
      <c r="N2759" s="112"/>
      <c r="O2759" s="112"/>
      <c r="P2759" s="113"/>
      <c r="Q2759" s="112"/>
      <c r="R2759" s="114"/>
      <c r="S2759" s="113"/>
      <c r="T2759" s="112"/>
      <c r="U2759" s="114"/>
      <c r="V2759" s="113"/>
      <c r="W2759" s="112"/>
      <c r="X2759" s="113"/>
    </row>
    <row r="2760" spans="1:24" x14ac:dyDescent="0.25">
      <c r="A2760" s="77"/>
      <c r="B2760" s="80"/>
      <c r="C2760" s="22"/>
      <c r="D2760" s="22"/>
      <c r="E2760" s="21"/>
      <c r="F2760" s="21"/>
      <c r="G2760" s="11"/>
      <c r="I2760" s="9"/>
      <c r="L2760" s="1"/>
      <c r="M2760" s="112"/>
      <c r="N2760" s="112"/>
      <c r="O2760" s="112"/>
      <c r="P2760" s="113"/>
      <c r="Q2760" s="112"/>
      <c r="R2760" s="114"/>
      <c r="S2760" s="113"/>
      <c r="T2760" s="112"/>
      <c r="U2760" s="114"/>
      <c r="V2760" s="113"/>
      <c r="W2760" s="112"/>
      <c r="X2760" s="113"/>
    </row>
    <row r="2761" spans="1:24" x14ac:dyDescent="0.25">
      <c r="A2761" s="77"/>
      <c r="B2761" s="80"/>
      <c r="C2761" s="22"/>
      <c r="D2761" s="22"/>
      <c r="E2761" s="21"/>
      <c r="F2761" s="21"/>
      <c r="G2761" s="11"/>
      <c r="I2761" s="9"/>
      <c r="L2761" s="1"/>
      <c r="M2761" s="112"/>
      <c r="N2761" s="112"/>
      <c r="O2761" s="112"/>
      <c r="P2761" s="113"/>
      <c r="Q2761" s="112"/>
      <c r="R2761" s="114"/>
      <c r="S2761" s="113"/>
      <c r="T2761" s="112"/>
      <c r="U2761" s="114"/>
      <c r="V2761" s="113"/>
      <c r="W2761" s="112"/>
      <c r="X2761" s="113"/>
    </row>
    <row r="2762" spans="1:24" x14ac:dyDescent="0.25">
      <c r="A2762" s="77"/>
      <c r="B2762" s="80"/>
      <c r="C2762" s="22"/>
      <c r="D2762" s="22"/>
      <c r="E2762" s="21"/>
      <c r="F2762" s="21"/>
      <c r="G2762" s="11"/>
      <c r="I2762" s="9"/>
      <c r="L2762" s="1"/>
      <c r="M2762" s="112"/>
      <c r="N2762" s="112"/>
      <c r="O2762" s="112"/>
      <c r="P2762" s="113"/>
      <c r="Q2762" s="112"/>
      <c r="R2762" s="114"/>
      <c r="S2762" s="113"/>
      <c r="T2762" s="112"/>
      <c r="U2762" s="114"/>
      <c r="V2762" s="113"/>
      <c r="W2762" s="112"/>
      <c r="X2762" s="113"/>
    </row>
    <row r="2763" spans="1:24" x14ac:dyDescent="0.25">
      <c r="A2763" s="77"/>
      <c r="B2763" s="80"/>
      <c r="C2763" s="22"/>
      <c r="D2763" s="22"/>
      <c r="E2763" s="21"/>
      <c r="F2763" s="21"/>
      <c r="G2763" s="11"/>
      <c r="I2763" s="9"/>
      <c r="L2763" s="1"/>
      <c r="M2763" s="112"/>
      <c r="N2763" s="112"/>
      <c r="O2763" s="112"/>
      <c r="P2763" s="113"/>
      <c r="Q2763" s="112"/>
      <c r="R2763" s="114"/>
      <c r="S2763" s="113"/>
      <c r="T2763" s="112"/>
      <c r="U2763" s="114"/>
      <c r="V2763" s="113"/>
      <c r="W2763" s="112"/>
      <c r="X2763" s="113"/>
    </row>
    <row r="2764" spans="1:24" x14ac:dyDescent="0.25">
      <c r="A2764" s="77"/>
      <c r="B2764" s="80"/>
      <c r="C2764" s="22"/>
      <c r="D2764" s="22"/>
      <c r="E2764" s="21"/>
      <c r="F2764" s="21"/>
      <c r="G2764" s="11"/>
      <c r="I2764" s="9"/>
      <c r="L2764" s="1"/>
      <c r="M2764" s="112"/>
      <c r="N2764" s="112"/>
      <c r="O2764" s="112"/>
      <c r="P2764" s="113"/>
      <c r="Q2764" s="112"/>
      <c r="R2764" s="114"/>
      <c r="S2764" s="113"/>
      <c r="T2764" s="112"/>
      <c r="U2764" s="114"/>
      <c r="V2764" s="113"/>
      <c r="W2764" s="112"/>
      <c r="X2764" s="113"/>
    </row>
    <row r="2765" spans="1:24" x14ac:dyDescent="0.25">
      <c r="A2765" s="77"/>
      <c r="B2765" s="80"/>
      <c r="C2765" s="22"/>
      <c r="D2765" s="22"/>
      <c r="E2765" s="21"/>
      <c r="F2765" s="21"/>
      <c r="G2765" s="11"/>
      <c r="I2765" s="9"/>
      <c r="L2765" s="1"/>
      <c r="M2765" s="112"/>
      <c r="N2765" s="112"/>
      <c r="O2765" s="112"/>
      <c r="P2765" s="113"/>
      <c r="Q2765" s="112"/>
      <c r="R2765" s="114"/>
      <c r="S2765" s="113"/>
      <c r="T2765" s="112"/>
      <c r="U2765" s="114"/>
      <c r="V2765" s="113"/>
      <c r="W2765" s="112"/>
      <c r="X2765" s="113"/>
    </row>
    <row r="2766" spans="1:24" x14ac:dyDescent="0.25">
      <c r="A2766" s="77"/>
      <c r="B2766" s="80"/>
      <c r="C2766" s="22"/>
      <c r="D2766" s="22"/>
      <c r="E2766" s="21"/>
      <c r="F2766" s="21"/>
      <c r="G2766" s="11"/>
      <c r="I2766" s="9"/>
      <c r="L2766" s="1"/>
      <c r="M2766" s="112"/>
      <c r="N2766" s="112"/>
      <c r="O2766" s="112"/>
      <c r="P2766" s="113"/>
      <c r="Q2766" s="112"/>
      <c r="R2766" s="114"/>
      <c r="S2766" s="113"/>
      <c r="T2766" s="112"/>
      <c r="U2766" s="114"/>
      <c r="V2766" s="113"/>
      <c r="W2766" s="112"/>
      <c r="X2766" s="113"/>
    </row>
    <row r="2767" spans="1:24" x14ac:dyDescent="0.25">
      <c r="A2767" s="77"/>
      <c r="B2767" s="80"/>
      <c r="C2767" s="22"/>
      <c r="D2767" s="22"/>
      <c r="E2767" s="21"/>
      <c r="F2767" s="21"/>
      <c r="G2767" s="11"/>
      <c r="I2767" s="9"/>
      <c r="L2767" s="1"/>
      <c r="M2767" s="112"/>
      <c r="N2767" s="112"/>
      <c r="O2767" s="112"/>
      <c r="P2767" s="113"/>
      <c r="Q2767" s="112"/>
      <c r="R2767" s="114"/>
      <c r="S2767" s="113"/>
      <c r="T2767" s="112"/>
      <c r="U2767" s="114"/>
      <c r="V2767" s="113"/>
      <c r="W2767" s="112"/>
      <c r="X2767" s="113"/>
    </row>
    <row r="2768" spans="1:24" x14ac:dyDescent="0.25">
      <c r="A2768" s="77"/>
      <c r="B2768" s="80"/>
      <c r="C2768" s="22"/>
      <c r="D2768" s="22"/>
      <c r="E2768" s="21"/>
      <c r="F2768" s="21"/>
      <c r="G2768" s="11"/>
      <c r="I2768" s="9"/>
      <c r="L2768" s="1"/>
      <c r="M2768" s="112"/>
      <c r="N2768" s="112"/>
      <c r="O2768" s="112"/>
      <c r="P2768" s="113"/>
      <c r="Q2768" s="112"/>
      <c r="R2768" s="114"/>
      <c r="S2768" s="113"/>
      <c r="T2768" s="112"/>
      <c r="U2768" s="114"/>
      <c r="V2768" s="113"/>
      <c r="W2768" s="112"/>
      <c r="X2768" s="113"/>
    </row>
    <row r="2769" spans="1:24" x14ac:dyDescent="0.25">
      <c r="A2769" s="77"/>
      <c r="B2769" s="80"/>
      <c r="C2769" s="22"/>
      <c r="D2769" s="22"/>
      <c r="E2769" s="21"/>
      <c r="F2769" s="21"/>
      <c r="G2769" s="11"/>
      <c r="I2769" s="9"/>
      <c r="L2769" s="1"/>
      <c r="M2769" s="112"/>
      <c r="N2769" s="112"/>
      <c r="O2769" s="112"/>
      <c r="P2769" s="113"/>
      <c r="Q2769" s="112"/>
      <c r="R2769" s="114"/>
      <c r="S2769" s="113"/>
      <c r="T2769" s="112"/>
      <c r="U2769" s="114"/>
      <c r="V2769" s="113"/>
      <c r="W2769" s="112"/>
      <c r="X2769" s="113"/>
    </row>
    <row r="2770" spans="1:24" x14ac:dyDescent="0.25">
      <c r="A2770" s="77"/>
      <c r="B2770" s="80"/>
      <c r="C2770" s="22"/>
      <c r="D2770" s="22"/>
      <c r="E2770" s="21"/>
      <c r="F2770" s="21"/>
      <c r="G2770" s="11"/>
      <c r="I2770" s="9"/>
      <c r="L2770" s="1"/>
      <c r="M2770" s="112"/>
      <c r="N2770" s="112"/>
      <c r="O2770" s="112"/>
      <c r="P2770" s="113"/>
      <c r="Q2770" s="112"/>
      <c r="R2770" s="114"/>
      <c r="S2770" s="113"/>
      <c r="T2770" s="112"/>
      <c r="U2770" s="114"/>
      <c r="V2770" s="113"/>
      <c r="W2770" s="112"/>
      <c r="X2770" s="113"/>
    </row>
    <row r="2771" spans="1:24" x14ac:dyDescent="0.25">
      <c r="A2771" s="77"/>
      <c r="B2771" s="80"/>
      <c r="C2771" s="22"/>
      <c r="D2771" s="22"/>
      <c r="E2771" s="21"/>
      <c r="F2771" s="21"/>
      <c r="G2771" s="11"/>
      <c r="I2771" s="9"/>
      <c r="L2771" s="1"/>
      <c r="M2771" s="112"/>
      <c r="N2771" s="112"/>
      <c r="O2771" s="112"/>
      <c r="P2771" s="113"/>
      <c r="Q2771" s="112"/>
      <c r="R2771" s="114"/>
      <c r="S2771" s="113"/>
      <c r="T2771" s="112"/>
      <c r="U2771" s="114"/>
      <c r="V2771" s="113"/>
      <c r="W2771" s="112"/>
      <c r="X2771" s="113"/>
    </row>
    <row r="2772" spans="1:24" x14ac:dyDescent="0.25">
      <c r="A2772" s="77"/>
      <c r="B2772" s="80"/>
      <c r="C2772" s="22"/>
      <c r="D2772" s="22"/>
      <c r="E2772" s="21"/>
      <c r="F2772" s="21"/>
      <c r="G2772" s="11"/>
      <c r="I2772" s="9"/>
      <c r="L2772" s="1"/>
      <c r="M2772" s="112"/>
      <c r="N2772" s="112"/>
      <c r="O2772" s="112"/>
      <c r="P2772" s="113"/>
      <c r="Q2772" s="112"/>
      <c r="R2772" s="114"/>
      <c r="S2772" s="113"/>
      <c r="T2772" s="112"/>
      <c r="U2772" s="114"/>
      <c r="V2772" s="113"/>
      <c r="W2772" s="112"/>
      <c r="X2772" s="113"/>
    </row>
    <row r="2773" spans="1:24" x14ac:dyDescent="0.25">
      <c r="A2773" s="77"/>
      <c r="B2773" s="80"/>
      <c r="C2773" s="22"/>
      <c r="D2773" s="22"/>
      <c r="E2773" s="21"/>
      <c r="F2773" s="21"/>
      <c r="G2773" s="11"/>
      <c r="I2773" s="9"/>
      <c r="L2773" s="1"/>
      <c r="M2773" s="112"/>
      <c r="N2773" s="112"/>
      <c r="O2773" s="112"/>
      <c r="P2773" s="113"/>
      <c r="Q2773" s="112"/>
      <c r="R2773" s="114"/>
      <c r="S2773" s="113"/>
      <c r="T2773" s="112"/>
      <c r="U2773" s="114"/>
      <c r="V2773" s="113"/>
      <c r="W2773" s="112"/>
      <c r="X2773" s="113"/>
    </row>
    <row r="2774" spans="1:24" x14ac:dyDescent="0.25">
      <c r="A2774" s="77"/>
      <c r="B2774" s="80"/>
      <c r="C2774" s="22"/>
      <c r="D2774" s="22"/>
      <c r="E2774" s="21"/>
      <c r="F2774" s="21"/>
      <c r="G2774" s="11"/>
      <c r="I2774" s="9"/>
      <c r="L2774" s="1"/>
      <c r="M2774" s="112"/>
      <c r="N2774" s="112"/>
      <c r="O2774" s="112"/>
      <c r="P2774" s="113"/>
      <c r="Q2774" s="112"/>
      <c r="R2774" s="114"/>
      <c r="S2774" s="113"/>
      <c r="T2774" s="112"/>
      <c r="U2774" s="114"/>
      <c r="V2774" s="113"/>
      <c r="W2774" s="112"/>
      <c r="X2774" s="113"/>
    </row>
    <row r="2775" spans="1:24" x14ac:dyDescent="0.25">
      <c r="A2775" s="77"/>
      <c r="B2775" s="80"/>
      <c r="C2775" s="22"/>
      <c r="D2775" s="22"/>
      <c r="E2775" s="21"/>
      <c r="F2775" s="21"/>
      <c r="G2775" s="11"/>
      <c r="I2775" s="9"/>
      <c r="L2775" s="1"/>
      <c r="M2775" s="112"/>
      <c r="N2775" s="112"/>
      <c r="O2775" s="112"/>
      <c r="P2775" s="113"/>
      <c r="Q2775" s="112"/>
      <c r="R2775" s="114"/>
      <c r="S2775" s="113"/>
      <c r="T2775" s="112"/>
      <c r="U2775" s="114"/>
      <c r="V2775" s="113"/>
      <c r="W2775" s="112"/>
      <c r="X2775" s="113"/>
    </row>
    <row r="2776" spans="1:24" x14ac:dyDescent="0.25">
      <c r="A2776" s="77"/>
      <c r="B2776" s="80"/>
      <c r="C2776" s="22"/>
      <c r="D2776" s="22"/>
      <c r="E2776" s="21"/>
      <c r="F2776" s="21"/>
      <c r="G2776" s="11"/>
      <c r="I2776" s="9"/>
      <c r="L2776" s="1"/>
      <c r="M2776" s="112"/>
      <c r="N2776" s="112"/>
      <c r="O2776" s="112"/>
      <c r="P2776" s="113"/>
      <c r="Q2776" s="112"/>
      <c r="R2776" s="114"/>
      <c r="S2776" s="113"/>
      <c r="T2776" s="112"/>
      <c r="U2776" s="114"/>
      <c r="V2776" s="113"/>
      <c r="W2776" s="112"/>
      <c r="X2776" s="113"/>
    </row>
    <row r="2777" spans="1:24" x14ac:dyDescent="0.25">
      <c r="A2777" s="77"/>
      <c r="B2777" s="80"/>
      <c r="C2777" s="22"/>
      <c r="D2777" s="22"/>
      <c r="E2777" s="21"/>
      <c r="F2777" s="21"/>
      <c r="G2777" s="11"/>
      <c r="I2777" s="9"/>
      <c r="L2777" s="1"/>
      <c r="M2777" s="112"/>
      <c r="N2777" s="112"/>
      <c r="O2777" s="112"/>
      <c r="P2777" s="113"/>
      <c r="Q2777" s="112"/>
      <c r="R2777" s="114"/>
      <c r="S2777" s="113"/>
      <c r="T2777" s="112"/>
      <c r="U2777" s="114"/>
      <c r="V2777" s="113"/>
      <c r="W2777" s="112"/>
      <c r="X2777" s="113"/>
    </row>
    <row r="2778" spans="1:24" x14ac:dyDescent="0.25">
      <c r="A2778" s="77"/>
      <c r="B2778" s="80"/>
      <c r="C2778" s="22"/>
      <c r="D2778" s="22"/>
      <c r="E2778" s="21"/>
      <c r="F2778" s="21"/>
      <c r="G2778" s="11"/>
      <c r="I2778" s="9"/>
      <c r="L2778" s="1"/>
      <c r="M2778" s="112"/>
      <c r="N2778" s="112"/>
      <c r="O2778" s="112"/>
      <c r="P2778" s="113"/>
      <c r="Q2778" s="112"/>
      <c r="R2778" s="114"/>
      <c r="S2778" s="113"/>
      <c r="T2778" s="112"/>
      <c r="U2778" s="114"/>
      <c r="V2778" s="113"/>
      <c r="W2778" s="112"/>
      <c r="X2778" s="113"/>
    </row>
    <row r="2779" spans="1:24" x14ac:dyDescent="0.25">
      <c r="A2779" s="77"/>
      <c r="B2779" s="80"/>
      <c r="C2779" s="22"/>
      <c r="D2779" s="22"/>
      <c r="E2779" s="21"/>
      <c r="F2779" s="21"/>
      <c r="G2779" s="11"/>
      <c r="I2779" s="9"/>
      <c r="L2779" s="1"/>
      <c r="M2779" s="112"/>
      <c r="N2779" s="112"/>
      <c r="O2779" s="112"/>
      <c r="P2779" s="113"/>
      <c r="Q2779" s="112"/>
      <c r="R2779" s="114"/>
      <c r="S2779" s="113"/>
      <c r="T2779" s="112"/>
      <c r="U2779" s="114"/>
      <c r="V2779" s="113"/>
      <c r="W2779" s="112"/>
      <c r="X2779" s="113"/>
    </row>
    <row r="2780" spans="1:24" x14ac:dyDescent="0.25">
      <c r="A2780" s="77"/>
      <c r="B2780" s="80"/>
      <c r="C2780" s="22"/>
      <c r="D2780" s="22"/>
      <c r="E2780" s="21"/>
      <c r="F2780" s="21"/>
      <c r="G2780" s="11"/>
      <c r="I2780" s="9"/>
      <c r="L2780" s="1"/>
      <c r="M2780" s="112"/>
      <c r="N2780" s="112"/>
      <c r="O2780" s="112"/>
      <c r="P2780" s="113"/>
      <c r="Q2780" s="112"/>
      <c r="R2780" s="114"/>
      <c r="S2780" s="113"/>
      <c r="T2780" s="112"/>
      <c r="U2780" s="114"/>
      <c r="V2780" s="113"/>
      <c r="W2780" s="112"/>
      <c r="X2780" s="113"/>
    </row>
    <row r="2781" spans="1:24" x14ac:dyDescent="0.25">
      <c r="A2781" s="77"/>
      <c r="B2781" s="80"/>
      <c r="C2781" s="22"/>
      <c r="D2781" s="22"/>
      <c r="E2781" s="21"/>
      <c r="F2781" s="21"/>
      <c r="G2781" s="11"/>
      <c r="I2781" s="9"/>
      <c r="L2781" s="1"/>
      <c r="M2781" s="112"/>
      <c r="N2781" s="112"/>
      <c r="O2781" s="112"/>
      <c r="P2781" s="113"/>
      <c r="Q2781" s="112"/>
      <c r="R2781" s="114"/>
      <c r="S2781" s="113"/>
      <c r="T2781" s="112"/>
      <c r="U2781" s="114"/>
      <c r="V2781" s="113"/>
      <c r="W2781" s="112"/>
      <c r="X2781" s="113"/>
    </row>
    <row r="2782" spans="1:24" x14ac:dyDescent="0.25">
      <c r="A2782" s="77"/>
      <c r="B2782" s="80"/>
      <c r="C2782" s="22"/>
      <c r="D2782" s="22"/>
      <c r="E2782" s="21"/>
      <c r="F2782" s="21"/>
      <c r="G2782" s="11"/>
      <c r="I2782" s="9"/>
      <c r="L2782" s="1"/>
      <c r="M2782" s="112"/>
      <c r="N2782" s="112"/>
      <c r="O2782" s="112"/>
      <c r="P2782" s="113"/>
      <c r="Q2782" s="112"/>
      <c r="R2782" s="114"/>
      <c r="S2782" s="113"/>
      <c r="T2782" s="112"/>
      <c r="U2782" s="114"/>
      <c r="V2782" s="113"/>
      <c r="W2782" s="112"/>
      <c r="X2782" s="113"/>
    </row>
    <row r="2783" spans="1:24" x14ac:dyDescent="0.25">
      <c r="A2783" s="77"/>
      <c r="B2783" s="80"/>
      <c r="C2783" s="22"/>
      <c r="D2783" s="22"/>
      <c r="E2783" s="21"/>
      <c r="F2783" s="21"/>
      <c r="G2783" s="11"/>
      <c r="I2783" s="9"/>
      <c r="L2783" s="1"/>
      <c r="M2783" s="112"/>
      <c r="N2783" s="112"/>
      <c r="O2783" s="112"/>
      <c r="P2783" s="113"/>
      <c r="Q2783" s="112"/>
      <c r="R2783" s="114"/>
      <c r="S2783" s="113"/>
      <c r="T2783" s="112"/>
      <c r="U2783" s="114"/>
      <c r="V2783" s="113"/>
      <c r="W2783" s="112"/>
      <c r="X2783" s="113"/>
    </row>
    <row r="2784" spans="1:24" x14ac:dyDescent="0.25">
      <c r="A2784" s="77"/>
      <c r="B2784" s="80"/>
      <c r="C2784" s="22"/>
      <c r="D2784" s="22"/>
      <c r="E2784" s="21"/>
      <c r="F2784" s="21"/>
      <c r="G2784" s="11"/>
      <c r="I2784" s="9"/>
      <c r="L2784" s="1"/>
      <c r="M2784" s="112"/>
      <c r="N2784" s="112"/>
      <c r="O2784" s="112"/>
      <c r="P2784" s="113"/>
      <c r="Q2784" s="112"/>
      <c r="R2784" s="114"/>
      <c r="S2784" s="113"/>
      <c r="T2784" s="112"/>
      <c r="U2784" s="114"/>
      <c r="V2784" s="113"/>
      <c r="W2784" s="112"/>
      <c r="X2784" s="113"/>
    </row>
    <row r="2785" spans="1:24" x14ac:dyDescent="0.25">
      <c r="A2785" s="77"/>
      <c r="B2785" s="80"/>
      <c r="C2785" s="22"/>
      <c r="D2785" s="22"/>
      <c r="E2785" s="21"/>
      <c r="F2785" s="21"/>
      <c r="G2785" s="11"/>
      <c r="I2785" s="9"/>
      <c r="L2785" s="1"/>
      <c r="M2785" s="112"/>
      <c r="N2785" s="112"/>
      <c r="O2785" s="112"/>
      <c r="P2785" s="113"/>
      <c r="Q2785" s="112"/>
      <c r="R2785" s="114"/>
      <c r="S2785" s="113"/>
      <c r="T2785" s="112"/>
      <c r="U2785" s="114"/>
      <c r="V2785" s="113"/>
      <c r="W2785" s="112"/>
      <c r="X2785" s="113"/>
    </row>
    <row r="2786" spans="1:24" x14ac:dyDescent="0.25">
      <c r="A2786" s="77"/>
      <c r="B2786" s="80"/>
      <c r="C2786" s="22"/>
      <c r="D2786" s="22"/>
      <c r="E2786" s="21"/>
      <c r="F2786" s="21"/>
      <c r="G2786" s="11"/>
      <c r="I2786" s="9"/>
      <c r="L2786" s="1"/>
      <c r="M2786" s="112"/>
      <c r="N2786" s="112"/>
      <c r="O2786" s="112"/>
      <c r="P2786" s="113"/>
      <c r="Q2786" s="112"/>
      <c r="R2786" s="114"/>
      <c r="S2786" s="113"/>
      <c r="T2786" s="112"/>
      <c r="U2786" s="114"/>
      <c r="V2786" s="113"/>
      <c r="W2786" s="112"/>
      <c r="X2786" s="113"/>
    </row>
    <row r="2787" spans="1:24" x14ac:dyDescent="0.25">
      <c r="A2787" s="77"/>
      <c r="B2787" s="80"/>
      <c r="C2787" s="22"/>
      <c r="D2787" s="22"/>
      <c r="E2787" s="21"/>
      <c r="F2787" s="21"/>
      <c r="G2787" s="11"/>
      <c r="I2787" s="9"/>
      <c r="L2787" s="1"/>
      <c r="M2787" s="112"/>
      <c r="N2787" s="112"/>
      <c r="O2787" s="112"/>
      <c r="P2787" s="113"/>
      <c r="Q2787" s="112"/>
      <c r="R2787" s="114"/>
      <c r="S2787" s="113"/>
      <c r="T2787" s="112"/>
      <c r="U2787" s="114"/>
      <c r="V2787" s="113"/>
      <c r="W2787" s="112"/>
      <c r="X2787" s="113"/>
    </row>
    <row r="2788" spans="1:24" x14ac:dyDescent="0.25">
      <c r="A2788" s="77"/>
      <c r="B2788" s="80"/>
      <c r="C2788" s="22"/>
      <c r="D2788" s="22"/>
      <c r="E2788" s="21"/>
      <c r="F2788" s="21"/>
      <c r="G2788" s="11"/>
      <c r="I2788" s="9"/>
      <c r="L2788" s="1"/>
      <c r="M2788" s="112"/>
      <c r="N2788" s="112"/>
      <c r="O2788" s="112"/>
      <c r="P2788" s="113"/>
      <c r="Q2788" s="112"/>
      <c r="R2788" s="114"/>
      <c r="S2788" s="113"/>
      <c r="T2788" s="112"/>
      <c r="U2788" s="114"/>
      <c r="V2788" s="113"/>
      <c r="W2788" s="112"/>
      <c r="X2788" s="113"/>
    </row>
    <row r="2789" spans="1:24" x14ac:dyDescent="0.25">
      <c r="A2789" s="77"/>
      <c r="B2789" s="80"/>
      <c r="C2789" s="22"/>
      <c r="D2789" s="22"/>
      <c r="E2789" s="21"/>
      <c r="F2789" s="21"/>
      <c r="G2789" s="11"/>
      <c r="I2789" s="9"/>
      <c r="L2789" s="1"/>
      <c r="M2789" s="112"/>
      <c r="N2789" s="112"/>
      <c r="O2789" s="112"/>
      <c r="P2789" s="113"/>
      <c r="Q2789" s="112"/>
      <c r="R2789" s="114"/>
      <c r="S2789" s="113"/>
      <c r="T2789" s="112"/>
      <c r="U2789" s="114"/>
      <c r="V2789" s="113"/>
      <c r="W2789" s="112"/>
      <c r="X2789" s="113"/>
    </row>
    <row r="2790" spans="1:24" x14ac:dyDescent="0.25">
      <c r="A2790" s="77"/>
      <c r="B2790" s="80"/>
      <c r="C2790" s="22"/>
      <c r="D2790" s="22"/>
      <c r="E2790" s="21"/>
      <c r="F2790" s="21"/>
      <c r="G2790" s="11"/>
      <c r="I2790" s="9"/>
      <c r="L2790" s="1"/>
      <c r="M2790" s="112"/>
      <c r="N2790" s="112"/>
      <c r="O2790" s="112"/>
      <c r="P2790" s="113"/>
      <c r="Q2790" s="112"/>
      <c r="R2790" s="114"/>
      <c r="S2790" s="113"/>
      <c r="T2790" s="112"/>
      <c r="U2790" s="114"/>
      <c r="V2790" s="113"/>
      <c r="W2790" s="112"/>
      <c r="X2790" s="113"/>
    </row>
    <row r="2791" spans="1:24" x14ac:dyDescent="0.25">
      <c r="A2791" s="77"/>
      <c r="B2791" s="80"/>
      <c r="C2791" s="22"/>
      <c r="D2791" s="22"/>
      <c r="E2791" s="21"/>
      <c r="F2791" s="21"/>
      <c r="G2791" s="11"/>
      <c r="I2791" s="9"/>
      <c r="L2791" s="1"/>
      <c r="M2791" s="112"/>
      <c r="N2791" s="112"/>
      <c r="O2791" s="112"/>
      <c r="P2791" s="113"/>
      <c r="Q2791" s="112"/>
      <c r="R2791" s="114"/>
      <c r="S2791" s="113"/>
      <c r="T2791" s="112"/>
      <c r="U2791" s="114"/>
      <c r="V2791" s="113"/>
      <c r="W2791" s="112"/>
      <c r="X2791" s="113"/>
    </row>
    <row r="2792" spans="1:24" x14ac:dyDescent="0.25">
      <c r="A2792" s="77"/>
      <c r="B2792" s="80"/>
      <c r="C2792" s="22"/>
      <c r="D2792" s="22"/>
      <c r="E2792" s="21"/>
      <c r="F2792" s="21"/>
      <c r="G2792" s="11"/>
      <c r="I2792" s="9"/>
      <c r="L2792" s="1"/>
      <c r="M2792" s="112"/>
      <c r="N2792" s="112"/>
      <c r="O2792" s="112"/>
      <c r="P2792" s="113"/>
      <c r="Q2792" s="112"/>
      <c r="R2792" s="114"/>
      <c r="S2792" s="113"/>
      <c r="T2792" s="112"/>
      <c r="U2792" s="114"/>
      <c r="V2792" s="113"/>
      <c r="W2792" s="112"/>
      <c r="X2792" s="113"/>
    </row>
    <row r="2793" spans="1:24" x14ac:dyDescent="0.25">
      <c r="A2793" s="77"/>
      <c r="B2793" s="80"/>
      <c r="C2793" s="22"/>
      <c r="D2793" s="22"/>
      <c r="E2793" s="21"/>
      <c r="F2793" s="21"/>
      <c r="G2793" s="11"/>
      <c r="I2793" s="9"/>
      <c r="L2793" s="1"/>
      <c r="M2793" s="112"/>
      <c r="N2793" s="112"/>
      <c r="O2793" s="112"/>
      <c r="P2793" s="113"/>
      <c r="Q2793" s="112"/>
      <c r="R2793" s="114"/>
      <c r="S2793" s="113"/>
      <c r="T2793" s="112"/>
      <c r="U2793" s="114"/>
      <c r="V2793" s="113"/>
      <c r="W2793" s="112"/>
      <c r="X2793" s="113"/>
    </row>
    <row r="2794" spans="1:24" x14ac:dyDescent="0.25">
      <c r="A2794" s="77"/>
      <c r="B2794" s="80"/>
      <c r="C2794" s="22"/>
      <c r="D2794" s="22"/>
      <c r="E2794" s="21"/>
      <c r="F2794" s="21"/>
      <c r="G2794" s="11"/>
      <c r="I2794" s="9"/>
      <c r="L2794" s="1"/>
      <c r="M2794" s="112"/>
      <c r="N2794" s="112"/>
      <c r="O2794" s="112"/>
      <c r="P2794" s="113"/>
      <c r="Q2794" s="112"/>
      <c r="R2794" s="114"/>
      <c r="S2794" s="113"/>
      <c r="T2794" s="112"/>
      <c r="U2794" s="114"/>
      <c r="V2794" s="113"/>
      <c r="W2794" s="112"/>
      <c r="X2794" s="113"/>
    </row>
    <row r="2795" spans="1:24" x14ac:dyDescent="0.25">
      <c r="A2795" s="77"/>
      <c r="B2795" s="80"/>
      <c r="C2795" s="22"/>
      <c r="D2795" s="22"/>
      <c r="E2795" s="21"/>
      <c r="F2795" s="21"/>
      <c r="G2795" s="11"/>
      <c r="I2795" s="9"/>
      <c r="L2795" s="1"/>
      <c r="M2795" s="112"/>
      <c r="N2795" s="112"/>
      <c r="O2795" s="112"/>
      <c r="P2795" s="113"/>
      <c r="Q2795" s="112"/>
      <c r="R2795" s="114"/>
      <c r="S2795" s="113"/>
      <c r="T2795" s="112"/>
      <c r="U2795" s="114"/>
      <c r="V2795" s="113"/>
      <c r="W2795" s="112"/>
      <c r="X2795" s="113"/>
    </row>
    <row r="2796" spans="1:24" x14ac:dyDescent="0.25">
      <c r="A2796" s="77"/>
      <c r="B2796" s="80"/>
      <c r="C2796" s="22"/>
      <c r="D2796" s="22"/>
      <c r="E2796" s="21"/>
      <c r="F2796" s="21"/>
      <c r="G2796" s="11"/>
      <c r="I2796" s="9"/>
      <c r="L2796" s="1"/>
      <c r="M2796" s="112"/>
      <c r="N2796" s="112"/>
      <c r="O2796" s="112"/>
      <c r="P2796" s="113"/>
      <c r="Q2796" s="112"/>
      <c r="R2796" s="114"/>
      <c r="S2796" s="113"/>
      <c r="T2796" s="112"/>
      <c r="U2796" s="114"/>
      <c r="V2796" s="113"/>
      <c r="W2796" s="112"/>
      <c r="X2796" s="113"/>
    </row>
    <row r="2797" spans="1:24" x14ac:dyDescent="0.25">
      <c r="A2797" s="77"/>
      <c r="B2797" s="80"/>
      <c r="C2797" s="22"/>
      <c r="D2797" s="22"/>
      <c r="E2797" s="21"/>
      <c r="F2797" s="21"/>
      <c r="G2797" s="11"/>
      <c r="I2797" s="9"/>
      <c r="L2797" s="1"/>
      <c r="M2797" s="112"/>
      <c r="N2797" s="112"/>
      <c r="O2797" s="112"/>
      <c r="P2797" s="113"/>
      <c r="Q2797" s="112"/>
      <c r="R2797" s="114"/>
      <c r="S2797" s="113"/>
      <c r="T2797" s="112"/>
      <c r="U2797" s="114"/>
      <c r="V2797" s="113"/>
      <c r="W2797" s="112"/>
      <c r="X2797" s="113"/>
    </row>
    <row r="2798" spans="1:24" x14ac:dyDescent="0.25">
      <c r="A2798" s="77"/>
      <c r="B2798" s="80"/>
      <c r="C2798" s="22"/>
      <c r="D2798" s="22"/>
      <c r="E2798" s="21"/>
      <c r="F2798" s="21"/>
      <c r="G2798" s="11"/>
      <c r="I2798" s="9"/>
      <c r="L2798" s="1"/>
      <c r="M2798" s="112"/>
      <c r="N2798" s="112"/>
      <c r="O2798" s="112"/>
      <c r="P2798" s="113"/>
      <c r="Q2798" s="112"/>
      <c r="R2798" s="114"/>
      <c r="S2798" s="113"/>
      <c r="T2798" s="112"/>
      <c r="U2798" s="114"/>
      <c r="V2798" s="113"/>
      <c r="W2798" s="112"/>
      <c r="X2798" s="113"/>
    </row>
    <row r="2799" spans="1:24" x14ac:dyDescent="0.25">
      <c r="A2799" s="77"/>
      <c r="B2799" s="80"/>
      <c r="C2799" s="22"/>
      <c r="D2799" s="22"/>
      <c r="E2799" s="21"/>
      <c r="F2799" s="21"/>
      <c r="G2799" s="11"/>
      <c r="I2799" s="9"/>
      <c r="L2799" s="1"/>
      <c r="M2799" s="112"/>
      <c r="N2799" s="112"/>
      <c r="O2799" s="112"/>
      <c r="P2799" s="113"/>
      <c r="Q2799" s="112"/>
      <c r="R2799" s="114"/>
      <c r="S2799" s="113"/>
      <c r="T2799" s="112"/>
      <c r="U2799" s="114"/>
      <c r="V2799" s="113"/>
      <c r="W2799" s="112"/>
      <c r="X2799" s="113"/>
    </row>
    <row r="2800" spans="1:24" x14ac:dyDescent="0.25">
      <c r="A2800" s="77"/>
      <c r="B2800" s="80"/>
      <c r="C2800" s="22"/>
      <c r="D2800" s="22"/>
      <c r="E2800" s="21"/>
      <c r="F2800" s="21"/>
      <c r="G2800" s="11"/>
      <c r="I2800" s="9"/>
      <c r="L2800" s="1"/>
      <c r="M2800" s="112"/>
      <c r="N2800" s="112"/>
      <c r="O2800" s="112"/>
      <c r="P2800" s="113"/>
      <c r="Q2800" s="112"/>
      <c r="R2800" s="114"/>
      <c r="S2800" s="113"/>
      <c r="T2800" s="112"/>
      <c r="U2800" s="114"/>
      <c r="V2800" s="113"/>
      <c r="W2800" s="112"/>
      <c r="X2800" s="113"/>
    </row>
    <row r="2801" spans="1:24" x14ac:dyDescent="0.25">
      <c r="A2801" s="77"/>
      <c r="B2801" s="80"/>
      <c r="C2801" s="22"/>
      <c r="D2801" s="22"/>
      <c r="E2801" s="21"/>
      <c r="F2801" s="21"/>
      <c r="G2801" s="11"/>
      <c r="I2801" s="9"/>
      <c r="L2801" s="1"/>
      <c r="M2801" s="112"/>
      <c r="N2801" s="112"/>
      <c r="O2801" s="112"/>
      <c r="P2801" s="113"/>
      <c r="Q2801" s="112"/>
      <c r="R2801" s="114"/>
      <c r="S2801" s="113"/>
      <c r="T2801" s="112"/>
      <c r="U2801" s="114"/>
      <c r="V2801" s="113"/>
      <c r="W2801" s="112"/>
      <c r="X2801" s="113"/>
    </row>
    <row r="2802" spans="1:24" x14ac:dyDescent="0.25">
      <c r="A2802" s="77"/>
      <c r="B2802" s="80"/>
      <c r="C2802" s="22"/>
      <c r="D2802" s="22"/>
      <c r="E2802" s="21"/>
      <c r="F2802" s="21"/>
      <c r="G2802" s="11"/>
      <c r="I2802" s="9"/>
      <c r="L2802" s="1"/>
      <c r="M2802" s="112"/>
      <c r="N2802" s="112"/>
      <c r="O2802" s="112"/>
      <c r="P2802" s="113"/>
      <c r="Q2802" s="112"/>
      <c r="R2802" s="114"/>
      <c r="S2802" s="113"/>
      <c r="T2802" s="112"/>
      <c r="U2802" s="114"/>
      <c r="V2802" s="113"/>
      <c r="W2802" s="112"/>
      <c r="X2802" s="113"/>
    </row>
    <row r="2803" spans="1:24" x14ac:dyDescent="0.25">
      <c r="A2803" s="77"/>
      <c r="B2803" s="80"/>
      <c r="C2803" s="22"/>
      <c r="D2803" s="22"/>
      <c r="E2803" s="21"/>
      <c r="F2803" s="21"/>
      <c r="G2803" s="11"/>
      <c r="I2803" s="9"/>
      <c r="L2803" s="1"/>
      <c r="M2803" s="112"/>
      <c r="N2803" s="112"/>
      <c r="O2803" s="112"/>
      <c r="P2803" s="113"/>
      <c r="Q2803" s="112"/>
      <c r="R2803" s="114"/>
      <c r="S2803" s="113"/>
      <c r="T2803" s="112"/>
      <c r="U2803" s="114"/>
      <c r="V2803" s="113"/>
      <c r="W2803" s="112"/>
      <c r="X2803" s="113"/>
    </row>
    <row r="2804" spans="1:24" x14ac:dyDescent="0.25">
      <c r="A2804" s="77"/>
      <c r="B2804" s="80"/>
      <c r="C2804" s="22"/>
      <c r="D2804" s="22"/>
      <c r="E2804" s="21"/>
      <c r="F2804" s="21"/>
      <c r="G2804" s="11"/>
      <c r="I2804" s="9"/>
      <c r="L2804" s="1"/>
      <c r="M2804" s="112"/>
      <c r="N2804" s="112"/>
      <c r="O2804" s="112"/>
      <c r="P2804" s="113"/>
      <c r="Q2804" s="112"/>
      <c r="R2804" s="114"/>
      <c r="S2804" s="113"/>
      <c r="T2804" s="112"/>
      <c r="U2804" s="114"/>
      <c r="V2804" s="113"/>
      <c r="W2804" s="112"/>
      <c r="X2804" s="113"/>
    </row>
    <row r="2805" spans="1:24" x14ac:dyDescent="0.25">
      <c r="A2805" s="77"/>
      <c r="B2805" s="80"/>
      <c r="C2805" s="22"/>
      <c r="D2805" s="22"/>
      <c r="E2805" s="21"/>
      <c r="F2805" s="21"/>
      <c r="G2805" s="11"/>
      <c r="I2805" s="9"/>
      <c r="L2805" s="1"/>
      <c r="M2805" s="112"/>
      <c r="N2805" s="112"/>
      <c r="O2805" s="112"/>
      <c r="P2805" s="113"/>
      <c r="Q2805" s="112"/>
      <c r="R2805" s="114"/>
      <c r="S2805" s="113"/>
      <c r="T2805" s="112"/>
      <c r="U2805" s="114"/>
      <c r="V2805" s="113"/>
      <c r="W2805" s="112"/>
      <c r="X2805" s="113"/>
    </row>
    <row r="2806" spans="1:24" x14ac:dyDescent="0.25">
      <c r="A2806" s="77"/>
      <c r="B2806" s="80"/>
      <c r="C2806" s="22"/>
      <c r="D2806" s="22"/>
      <c r="E2806" s="21"/>
      <c r="F2806" s="21"/>
      <c r="G2806" s="11"/>
      <c r="I2806" s="9"/>
      <c r="L2806" s="1"/>
      <c r="M2806" s="112"/>
      <c r="N2806" s="112"/>
      <c r="O2806" s="112"/>
      <c r="P2806" s="113"/>
      <c r="Q2806" s="112"/>
      <c r="R2806" s="114"/>
      <c r="S2806" s="113"/>
      <c r="T2806" s="112"/>
      <c r="U2806" s="114"/>
      <c r="V2806" s="113"/>
      <c r="W2806" s="112"/>
      <c r="X2806" s="113"/>
    </row>
    <row r="2807" spans="1:24" x14ac:dyDescent="0.25">
      <c r="A2807" s="77"/>
      <c r="B2807" s="80"/>
      <c r="C2807" s="22"/>
      <c r="D2807" s="22"/>
      <c r="E2807" s="21"/>
      <c r="F2807" s="21"/>
      <c r="G2807" s="11"/>
      <c r="I2807" s="9"/>
      <c r="L2807" s="1"/>
      <c r="M2807" s="112"/>
      <c r="N2807" s="112"/>
      <c r="O2807" s="112"/>
      <c r="P2807" s="113"/>
      <c r="Q2807" s="112"/>
      <c r="R2807" s="114"/>
      <c r="S2807" s="113"/>
      <c r="T2807" s="112"/>
      <c r="U2807" s="114"/>
      <c r="V2807" s="113"/>
      <c r="W2807" s="112"/>
      <c r="X2807" s="113"/>
    </row>
    <row r="2808" spans="1:24" x14ac:dyDescent="0.25">
      <c r="A2808" s="77"/>
      <c r="B2808" s="80"/>
      <c r="C2808" s="22"/>
      <c r="D2808" s="22"/>
      <c r="E2808" s="21"/>
      <c r="F2808" s="21"/>
      <c r="G2808" s="11"/>
      <c r="I2808" s="9"/>
      <c r="L2808" s="1"/>
      <c r="M2808" s="112"/>
      <c r="N2808" s="112"/>
      <c r="O2808" s="112"/>
      <c r="P2808" s="113"/>
      <c r="Q2808" s="112"/>
      <c r="R2808" s="114"/>
      <c r="S2808" s="113"/>
      <c r="T2808" s="112"/>
      <c r="U2808" s="114"/>
      <c r="V2808" s="113"/>
      <c r="W2808" s="112"/>
      <c r="X2808" s="113"/>
    </row>
    <row r="2809" spans="1:24" x14ac:dyDescent="0.25">
      <c r="A2809" s="77"/>
      <c r="B2809" s="80"/>
      <c r="C2809" s="22"/>
      <c r="D2809" s="22"/>
      <c r="E2809" s="21"/>
      <c r="F2809" s="21"/>
      <c r="G2809" s="11"/>
      <c r="I2809" s="9"/>
      <c r="L2809" s="1"/>
      <c r="M2809" s="112"/>
      <c r="N2809" s="112"/>
      <c r="O2809" s="112"/>
      <c r="P2809" s="113"/>
      <c r="Q2809" s="112"/>
      <c r="R2809" s="114"/>
      <c r="S2809" s="113"/>
      <c r="T2809" s="112"/>
      <c r="U2809" s="114"/>
      <c r="V2809" s="113"/>
      <c r="W2809" s="112"/>
      <c r="X2809" s="113"/>
    </row>
    <row r="2810" spans="1:24" x14ac:dyDescent="0.25">
      <c r="A2810" s="77"/>
      <c r="B2810" s="80"/>
      <c r="C2810" s="22"/>
      <c r="D2810" s="22"/>
      <c r="E2810" s="21"/>
      <c r="F2810" s="21"/>
      <c r="G2810" s="11"/>
      <c r="I2810" s="9"/>
      <c r="L2810" s="1"/>
      <c r="M2810" s="112"/>
      <c r="N2810" s="112"/>
      <c r="O2810" s="112"/>
      <c r="P2810" s="113"/>
      <c r="Q2810" s="112"/>
      <c r="R2810" s="114"/>
      <c r="S2810" s="113"/>
      <c r="T2810" s="112"/>
      <c r="U2810" s="114"/>
      <c r="V2810" s="113"/>
      <c r="W2810" s="112"/>
      <c r="X2810" s="113"/>
    </row>
    <row r="2811" spans="1:24" x14ac:dyDescent="0.25">
      <c r="A2811" s="77"/>
      <c r="B2811" s="80"/>
      <c r="C2811" s="22"/>
      <c r="D2811" s="22"/>
      <c r="E2811" s="21"/>
      <c r="F2811" s="21"/>
      <c r="G2811" s="11"/>
      <c r="I2811" s="9"/>
      <c r="L2811" s="1"/>
      <c r="M2811" s="112"/>
      <c r="N2811" s="112"/>
      <c r="O2811" s="112"/>
      <c r="P2811" s="113"/>
      <c r="Q2811" s="112"/>
      <c r="R2811" s="114"/>
      <c r="S2811" s="113"/>
      <c r="T2811" s="112"/>
      <c r="U2811" s="114"/>
      <c r="V2811" s="113"/>
      <c r="W2811" s="112"/>
      <c r="X2811" s="113"/>
    </row>
    <row r="2812" spans="1:24" x14ac:dyDescent="0.25">
      <c r="A2812" s="77"/>
      <c r="B2812" s="80"/>
      <c r="C2812" s="22"/>
      <c r="D2812" s="22"/>
      <c r="E2812" s="21"/>
      <c r="F2812" s="21"/>
      <c r="G2812" s="11"/>
      <c r="I2812" s="9"/>
      <c r="L2812" s="1"/>
      <c r="M2812" s="112"/>
      <c r="N2812" s="112"/>
      <c r="O2812" s="112"/>
      <c r="P2812" s="113"/>
      <c r="Q2812" s="112"/>
      <c r="R2812" s="114"/>
      <c r="S2812" s="113"/>
      <c r="T2812" s="112"/>
      <c r="U2812" s="114"/>
      <c r="V2812" s="113"/>
      <c r="W2812" s="112"/>
      <c r="X2812" s="113"/>
    </row>
    <row r="2813" spans="1:24" x14ac:dyDescent="0.25">
      <c r="A2813" s="77"/>
      <c r="B2813" s="80"/>
      <c r="C2813" s="22"/>
      <c r="D2813" s="22"/>
      <c r="E2813" s="21"/>
      <c r="F2813" s="21"/>
      <c r="G2813" s="11"/>
      <c r="I2813" s="9"/>
      <c r="L2813" s="1"/>
      <c r="M2813" s="112"/>
      <c r="N2813" s="112"/>
      <c r="O2813" s="112"/>
      <c r="P2813" s="113"/>
      <c r="Q2813" s="112"/>
      <c r="R2813" s="114"/>
      <c r="S2813" s="113"/>
      <c r="T2813" s="112"/>
      <c r="U2813" s="114"/>
      <c r="V2813" s="113"/>
      <c r="W2813" s="112"/>
      <c r="X2813" s="113"/>
    </row>
    <row r="2814" spans="1:24" x14ac:dyDescent="0.25">
      <c r="A2814" s="77"/>
      <c r="B2814" s="80"/>
      <c r="C2814" s="22"/>
      <c r="D2814" s="22"/>
      <c r="E2814" s="21"/>
      <c r="F2814" s="21"/>
      <c r="G2814" s="11"/>
      <c r="I2814" s="9"/>
      <c r="L2814" s="1"/>
      <c r="M2814" s="112"/>
      <c r="N2814" s="112"/>
      <c r="O2814" s="112"/>
      <c r="P2814" s="113"/>
      <c r="Q2814" s="112"/>
      <c r="R2814" s="114"/>
      <c r="S2814" s="113"/>
      <c r="T2814" s="112"/>
      <c r="U2814" s="114"/>
      <c r="V2814" s="113"/>
      <c r="W2814" s="112"/>
      <c r="X2814" s="113"/>
    </row>
    <row r="2815" spans="1:24" x14ac:dyDescent="0.25">
      <c r="A2815" s="77"/>
      <c r="B2815" s="80"/>
      <c r="C2815" s="22"/>
      <c r="D2815" s="22"/>
      <c r="E2815" s="21"/>
      <c r="F2815" s="21"/>
      <c r="G2815" s="11"/>
      <c r="I2815" s="9"/>
      <c r="L2815" s="1"/>
      <c r="M2815" s="112"/>
      <c r="N2815" s="112"/>
      <c r="O2815" s="112"/>
      <c r="P2815" s="113"/>
      <c r="Q2815" s="112"/>
      <c r="R2815" s="114"/>
      <c r="S2815" s="113"/>
      <c r="T2815" s="112"/>
      <c r="U2815" s="114"/>
      <c r="V2815" s="113"/>
      <c r="W2815" s="112"/>
      <c r="X2815" s="113"/>
    </row>
    <row r="2816" spans="1:24" x14ac:dyDescent="0.25">
      <c r="A2816" s="77"/>
      <c r="B2816" s="80"/>
      <c r="C2816" s="22"/>
      <c r="D2816" s="22"/>
      <c r="E2816" s="21"/>
      <c r="F2816" s="21"/>
      <c r="G2816" s="11"/>
      <c r="I2816" s="9"/>
      <c r="L2816" s="1"/>
      <c r="M2816" s="112"/>
      <c r="N2816" s="112"/>
      <c r="O2816" s="112"/>
      <c r="P2816" s="113"/>
      <c r="Q2816" s="112"/>
      <c r="R2816" s="114"/>
      <c r="S2816" s="113"/>
      <c r="T2816" s="112"/>
      <c r="U2816" s="114"/>
      <c r="V2816" s="113"/>
      <c r="W2816" s="112"/>
      <c r="X2816" s="113"/>
    </row>
    <row r="2817" spans="1:24" x14ac:dyDescent="0.25">
      <c r="A2817" s="77"/>
      <c r="B2817" s="80"/>
      <c r="C2817" s="22"/>
      <c r="D2817" s="22"/>
      <c r="E2817" s="21"/>
      <c r="F2817" s="21"/>
      <c r="G2817" s="11"/>
      <c r="I2817" s="9"/>
      <c r="L2817" s="1"/>
      <c r="M2817" s="112"/>
      <c r="N2817" s="112"/>
      <c r="O2817" s="112"/>
      <c r="P2817" s="113"/>
      <c r="Q2817" s="112"/>
      <c r="R2817" s="114"/>
      <c r="S2817" s="113"/>
      <c r="T2817" s="112"/>
      <c r="U2817" s="114"/>
      <c r="V2817" s="113"/>
      <c r="W2817" s="112"/>
      <c r="X2817" s="113"/>
    </row>
    <row r="2818" spans="1:24" x14ac:dyDescent="0.25">
      <c r="A2818" s="77"/>
      <c r="B2818" s="80"/>
      <c r="C2818" s="22"/>
      <c r="D2818" s="22"/>
      <c r="E2818" s="21"/>
      <c r="F2818" s="21"/>
      <c r="G2818" s="11"/>
      <c r="I2818" s="9"/>
      <c r="L2818" s="1"/>
      <c r="M2818" s="112"/>
      <c r="N2818" s="112"/>
      <c r="O2818" s="112"/>
      <c r="P2818" s="113"/>
      <c r="Q2818" s="112"/>
      <c r="R2818" s="114"/>
      <c r="S2818" s="113"/>
      <c r="T2818" s="112"/>
      <c r="U2818" s="114"/>
      <c r="V2818" s="113"/>
      <c r="W2818" s="112"/>
      <c r="X2818" s="113"/>
    </row>
    <row r="2819" spans="1:24" x14ac:dyDescent="0.25">
      <c r="A2819" s="77"/>
      <c r="B2819" s="80"/>
      <c r="C2819" s="22"/>
      <c r="D2819" s="22"/>
      <c r="E2819" s="21"/>
      <c r="F2819" s="21"/>
      <c r="G2819" s="11"/>
      <c r="I2819" s="9"/>
      <c r="L2819" s="1"/>
      <c r="M2819" s="112"/>
      <c r="N2819" s="112"/>
      <c r="O2819" s="112"/>
      <c r="P2819" s="113"/>
      <c r="Q2819" s="112"/>
      <c r="R2819" s="114"/>
      <c r="S2819" s="113"/>
      <c r="T2819" s="112"/>
      <c r="U2819" s="114"/>
      <c r="V2819" s="113"/>
      <c r="W2819" s="112"/>
      <c r="X2819" s="113"/>
    </row>
    <row r="2820" spans="1:24" x14ac:dyDescent="0.25">
      <c r="A2820" s="77"/>
      <c r="B2820" s="80"/>
      <c r="C2820" s="22"/>
      <c r="D2820" s="22"/>
      <c r="E2820" s="21"/>
      <c r="F2820" s="21"/>
      <c r="G2820" s="11"/>
      <c r="I2820" s="9"/>
      <c r="L2820" s="1"/>
      <c r="M2820" s="112"/>
      <c r="N2820" s="112"/>
      <c r="O2820" s="112"/>
      <c r="P2820" s="113"/>
      <c r="Q2820" s="112"/>
      <c r="R2820" s="114"/>
      <c r="S2820" s="113"/>
      <c r="T2820" s="112"/>
      <c r="U2820" s="114"/>
      <c r="V2820" s="113"/>
      <c r="W2820" s="112"/>
      <c r="X2820" s="113"/>
    </row>
    <row r="2821" spans="1:24" x14ac:dyDescent="0.25">
      <c r="A2821" s="77"/>
      <c r="B2821" s="80"/>
      <c r="C2821" s="22"/>
      <c r="D2821" s="22"/>
      <c r="E2821" s="21"/>
      <c r="F2821" s="21"/>
      <c r="G2821" s="11"/>
      <c r="I2821" s="9"/>
      <c r="L2821" s="1"/>
      <c r="M2821" s="112"/>
      <c r="N2821" s="112"/>
      <c r="O2821" s="112"/>
      <c r="P2821" s="113"/>
      <c r="Q2821" s="112"/>
      <c r="R2821" s="114"/>
      <c r="S2821" s="113"/>
      <c r="T2821" s="112"/>
      <c r="U2821" s="114"/>
      <c r="V2821" s="113"/>
      <c r="W2821" s="112"/>
      <c r="X2821" s="113"/>
    </row>
    <row r="2822" spans="1:24" x14ac:dyDescent="0.25">
      <c r="A2822" s="77"/>
      <c r="B2822" s="80"/>
      <c r="C2822" s="22"/>
      <c r="D2822" s="22"/>
      <c r="E2822" s="21"/>
      <c r="F2822" s="21"/>
      <c r="G2822" s="11"/>
      <c r="I2822" s="9"/>
      <c r="L2822" s="1"/>
      <c r="M2822" s="112"/>
      <c r="N2822" s="112"/>
      <c r="O2822" s="112"/>
      <c r="P2822" s="113"/>
      <c r="Q2822" s="112"/>
      <c r="R2822" s="114"/>
      <c r="S2822" s="113"/>
      <c r="T2822" s="112"/>
      <c r="U2822" s="114"/>
      <c r="V2822" s="113"/>
      <c r="W2822" s="112"/>
      <c r="X2822" s="113"/>
    </row>
    <row r="2823" spans="1:24" x14ac:dyDescent="0.25">
      <c r="A2823" s="77"/>
      <c r="B2823" s="80"/>
      <c r="C2823" s="22"/>
      <c r="D2823" s="22"/>
      <c r="E2823" s="21"/>
      <c r="F2823" s="21"/>
      <c r="G2823" s="11"/>
      <c r="I2823" s="9"/>
      <c r="L2823" s="1"/>
      <c r="M2823" s="112"/>
      <c r="N2823" s="112"/>
      <c r="O2823" s="112"/>
      <c r="P2823" s="113"/>
      <c r="Q2823" s="112"/>
      <c r="R2823" s="114"/>
      <c r="S2823" s="113"/>
      <c r="T2823" s="112"/>
      <c r="U2823" s="114"/>
      <c r="V2823" s="113"/>
      <c r="W2823" s="112"/>
      <c r="X2823" s="113"/>
    </row>
    <row r="2824" spans="1:24" x14ac:dyDescent="0.25">
      <c r="A2824" s="77"/>
      <c r="B2824" s="80"/>
      <c r="C2824" s="22"/>
      <c r="D2824" s="22"/>
      <c r="E2824" s="21"/>
      <c r="F2824" s="21"/>
      <c r="G2824" s="11"/>
      <c r="I2824" s="9"/>
      <c r="L2824" s="1"/>
      <c r="M2824" s="112"/>
      <c r="N2824" s="112"/>
      <c r="O2824" s="112"/>
      <c r="P2824" s="113"/>
      <c r="Q2824" s="112"/>
      <c r="R2824" s="114"/>
      <c r="S2824" s="113"/>
      <c r="T2824" s="112"/>
      <c r="U2824" s="114"/>
      <c r="V2824" s="113"/>
      <c r="W2824" s="112"/>
      <c r="X2824" s="113"/>
    </row>
    <row r="2825" spans="1:24" x14ac:dyDescent="0.25">
      <c r="A2825" s="77"/>
      <c r="B2825" s="80"/>
      <c r="C2825" s="22"/>
      <c r="D2825" s="22"/>
      <c r="E2825" s="21"/>
      <c r="F2825" s="21"/>
      <c r="G2825" s="11"/>
      <c r="I2825" s="9"/>
      <c r="L2825" s="1"/>
      <c r="M2825" s="112"/>
      <c r="N2825" s="112"/>
      <c r="O2825" s="112"/>
      <c r="P2825" s="113"/>
      <c r="Q2825" s="112"/>
      <c r="R2825" s="114"/>
      <c r="S2825" s="113"/>
      <c r="T2825" s="112"/>
      <c r="U2825" s="114"/>
      <c r="V2825" s="113"/>
      <c r="W2825" s="112"/>
      <c r="X2825" s="113"/>
    </row>
    <row r="2826" spans="1:24" x14ac:dyDescent="0.25">
      <c r="A2826" s="77"/>
      <c r="B2826" s="80"/>
      <c r="C2826" s="22"/>
      <c r="D2826" s="22"/>
      <c r="E2826" s="21"/>
      <c r="F2826" s="21"/>
      <c r="G2826" s="11"/>
      <c r="I2826" s="9"/>
      <c r="L2826" s="1"/>
      <c r="M2826" s="112"/>
      <c r="N2826" s="112"/>
      <c r="O2826" s="112"/>
      <c r="P2826" s="113"/>
      <c r="Q2826" s="112"/>
      <c r="R2826" s="114"/>
      <c r="S2826" s="113"/>
      <c r="T2826" s="112"/>
      <c r="U2826" s="114"/>
      <c r="V2826" s="113"/>
      <c r="W2826" s="112"/>
      <c r="X2826" s="113"/>
    </row>
    <row r="2827" spans="1:24" x14ac:dyDescent="0.25">
      <c r="A2827" s="77"/>
      <c r="B2827" s="80"/>
      <c r="C2827" s="22"/>
      <c r="D2827" s="22"/>
      <c r="E2827" s="21"/>
      <c r="F2827" s="21"/>
      <c r="G2827" s="11"/>
      <c r="I2827" s="9"/>
      <c r="L2827" s="1"/>
      <c r="M2827" s="112"/>
      <c r="N2827" s="112"/>
      <c r="O2827" s="112"/>
      <c r="P2827" s="113"/>
      <c r="Q2827" s="112"/>
      <c r="R2827" s="114"/>
      <c r="S2827" s="113"/>
      <c r="T2827" s="112"/>
      <c r="U2827" s="114"/>
      <c r="V2827" s="113"/>
      <c r="W2827" s="112"/>
      <c r="X2827" s="113"/>
    </row>
    <row r="2828" spans="1:24" x14ac:dyDescent="0.25">
      <c r="A2828" s="77"/>
      <c r="B2828" s="80"/>
      <c r="C2828" s="22"/>
      <c r="D2828" s="22"/>
      <c r="E2828" s="21"/>
      <c r="F2828" s="21"/>
      <c r="G2828" s="11"/>
      <c r="I2828" s="9"/>
      <c r="L2828" s="1"/>
      <c r="M2828" s="112"/>
      <c r="N2828" s="112"/>
      <c r="O2828" s="112"/>
      <c r="P2828" s="113"/>
      <c r="Q2828" s="112"/>
      <c r="R2828" s="114"/>
      <c r="S2828" s="113"/>
      <c r="T2828" s="112"/>
      <c r="U2828" s="114"/>
      <c r="V2828" s="113"/>
      <c r="W2828" s="112"/>
      <c r="X2828" s="113"/>
    </row>
    <row r="2829" spans="1:24" x14ac:dyDescent="0.25">
      <c r="A2829" s="77"/>
      <c r="B2829" s="80"/>
      <c r="C2829" s="22"/>
      <c r="D2829" s="22"/>
      <c r="E2829" s="21"/>
      <c r="F2829" s="21"/>
      <c r="G2829" s="11"/>
      <c r="I2829" s="9"/>
      <c r="L2829" s="1"/>
      <c r="M2829" s="112"/>
      <c r="N2829" s="112"/>
      <c r="O2829" s="112"/>
      <c r="P2829" s="113"/>
      <c r="Q2829" s="112"/>
      <c r="R2829" s="114"/>
      <c r="S2829" s="113"/>
      <c r="T2829" s="112"/>
      <c r="U2829" s="114"/>
      <c r="V2829" s="113"/>
      <c r="W2829" s="112"/>
      <c r="X2829" s="113"/>
    </row>
    <row r="2830" spans="1:24" x14ac:dyDescent="0.25">
      <c r="A2830" s="77"/>
      <c r="B2830" s="80"/>
      <c r="C2830" s="22"/>
      <c r="D2830" s="22"/>
      <c r="E2830" s="21"/>
      <c r="F2830" s="21"/>
      <c r="G2830" s="11"/>
      <c r="I2830" s="9"/>
      <c r="L2830" s="1"/>
      <c r="M2830" s="112"/>
      <c r="N2830" s="112"/>
      <c r="O2830" s="112"/>
      <c r="P2830" s="113"/>
      <c r="Q2830" s="112"/>
      <c r="R2830" s="114"/>
      <c r="S2830" s="113"/>
      <c r="T2830" s="112"/>
      <c r="U2830" s="114"/>
      <c r="V2830" s="113"/>
      <c r="W2830" s="112"/>
      <c r="X2830" s="113"/>
    </row>
    <row r="2831" spans="1:24" x14ac:dyDescent="0.25">
      <c r="A2831" s="77"/>
      <c r="B2831" s="80"/>
      <c r="C2831" s="22"/>
      <c r="D2831" s="22"/>
      <c r="E2831" s="21"/>
      <c r="F2831" s="21"/>
      <c r="G2831" s="11"/>
      <c r="I2831" s="9"/>
      <c r="L2831" s="1"/>
      <c r="M2831" s="112"/>
      <c r="N2831" s="112"/>
      <c r="O2831" s="112"/>
      <c r="P2831" s="113"/>
      <c r="Q2831" s="112"/>
      <c r="R2831" s="114"/>
      <c r="S2831" s="113"/>
      <c r="T2831" s="112"/>
      <c r="U2831" s="114"/>
      <c r="V2831" s="113"/>
      <c r="W2831" s="112"/>
      <c r="X2831" s="113"/>
    </row>
    <row r="2832" spans="1:24" x14ac:dyDescent="0.25">
      <c r="A2832" s="77"/>
      <c r="B2832" s="80"/>
      <c r="C2832" s="22"/>
      <c r="D2832" s="22"/>
      <c r="E2832" s="21"/>
      <c r="F2832" s="21"/>
      <c r="G2832" s="11"/>
      <c r="I2832" s="9"/>
      <c r="L2832" s="1"/>
      <c r="M2832" s="112"/>
      <c r="N2832" s="112"/>
      <c r="O2832" s="112"/>
      <c r="P2832" s="113"/>
      <c r="Q2832" s="112"/>
      <c r="R2832" s="114"/>
      <c r="S2832" s="113"/>
      <c r="T2832" s="112"/>
      <c r="U2832" s="114"/>
      <c r="V2832" s="113"/>
      <c r="W2832" s="112"/>
      <c r="X2832" s="113"/>
    </row>
    <row r="2833" spans="1:24" x14ac:dyDescent="0.25">
      <c r="A2833" s="77"/>
      <c r="B2833" s="80"/>
      <c r="C2833" s="22"/>
      <c r="D2833" s="22"/>
      <c r="E2833" s="21"/>
      <c r="F2833" s="21"/>
      <c r="G2833" s="11"/>
      <c r="I2833" s="9"/>
      <c r="L2833" s="1"/>
      <c r="M2833" s="112"/>
      <c r="N2833" s="112"/>
      <c r="O2833" s="112"/>
      <c r="P2833" s="113"/>
      <c r="Q2833" s="112"/>
      <c r="R2833" s="114"/>
      <c r="S2833" s="113"/>
      <c r="T2833" s="112"/>
      <c r="U2833" s="114"/>
      <c r="V2833" s="113"/>
      <c r="W2833" s="112"/>
      <c r="X2833" s="113"/>
    </row>
    <row r="2834" spans="1:24" x14ac:dyDescent="0.25">
      <c r="A2834" s="77"/>
      <c r="B2834" s="80"/>
      <c r="C2834" s="22"/>
      <c r="D2834" s="22"/>
      <c r="E2834" s="21"/>
      <c r="F2834" s="21"/>
      <c r="G2834" s="11"/>
      <c r="I2834" s="9"/>
      <c r="L2834" s="1"/>
      <c r="M2834" s="112"/>
      <c r="N2834" s="112"/>
      <c r="O2834" s="112"/>
      <c r="P2834" s="113"/>
      <c r="Q2834" s="112"/>
      <c r="R2834" s="114"/>
      <c r="S2834" s="113"/>
      <c r="T2834" s="112"/>
      <c r="U2834" s="114"/>
      <c r="V2834" s="113"/>
      <c r="W2834" s="112"/>
      <c r="X2834" s="113"/>
    </row>
    <row r="2835" spans="1:24" x14ac:dyDescent="0.25">
      <c r="A2835" s="77"/>
      <c r="B2835" s="80"/>
      <c r="C2835" s="22"/>
      <c r="D2835" s="22"/>
      <c r="E2835" s="21"/>
      <c r="F2835" s="21"/>
      <c r="G2835" s="11"/>
      <c r="I2835" s="9"/>
      <c r="L2835" s="1"/>
      <c r="M2835" s="112"/>
      <c r="N2835" s="112"/>
      <c r="O2835" s="112"/>
      <c r="P2835" s="113"/>
      <c r="Q2835" s="112"/>
      <c r="R2835" s="114"/>
      <c r="S2835" s="113"/>
      <c r="T2835" s="112"/>
      <c r="U2835" s="114"/>
      <c r="V2835" s="113"/>
      <c r="W2835" s="112"/>
      <c r="X2835" s="113"/>
    </row>
    <row r="2836" spans="1:24" x14ac:dyDescent="0.25">
      <c r="A2836" s="77"/>
      <c r="B2836" s="80"/>
      <c r="C2836" s="22"/>
      <c r="D2836" s="22"/>
      <c r="E2836" s="21"/>
      <c r="F2836" s="21"/>
      <c r="G2836" s="11"/>
      <c r="I2836" s="9"/>
      <c r="L2836" s="1"/>
      <c r="M2836" s="112"/>
      <c r="N2836" s="112"/>
      <c r="O2836" s="112"/>
      <c r="P2836" s="113"/>
      <c r="Q2836" s="112"/>
      <c r="R2836" s="114"/>
      <c r="S2836" s="113"/>
      <c r="T2836" s="112"/>
      <c r="U2836" s="114"/>
      <c r="V2836" s="113"/>
      <c r="W2836" s="112"/>
      <c r="X2836" s="113"/>
    </row>
    <row r="2837" spans="1:24" x14ac:dyDescent="0.25">
      <c r="A2837" s="77"/>
      <c r="B2837" s="80"/>
      <c r="C2837" s="22"/>
      <c r="D2837" s="22"/>
      <c r="E2837" s="21"/>
      <c r="F2837" s="21"/>
      <c r="G2837" s="11"/>
      <c r="I2837" s="9"/>
      <c r="L2837" s="1"/>
      <c r="M2837" s="112"/>
      <c r="N2837" s="112"/>
      <c r="O2837" s="112"/>
      <c r="P2837" s="113"/>
      <c r="Q2837" s="112"/>
      <c r="R2837" s="114"/>
      <c r="S2837" s="113"/>
      <c r="T2837" s="112"/>
      <c r="U2837" s="114"/>
      <c r="V2837" s="113"/>
      <c r="W2837" s="112"/>
      <c r="X2837" s="113"/>
    </row>
    <row r="2838" spans="1:24" x14ac:dyDescent="0.25">
      <c r="A2838" s="77"/>
      <c r="B2838" s="80"/>
      <c r="C2838" s="22"/>
      <c r="D2838" s="22"/>
      <c r="E2838" s="21"/>
      <c r="F2838" s="21"/>
      <c r="G2838" s="11"/>
      <c r="I2838" s="9"/>
      <c r="L2838" s="1"/>
      <c r="M2838" s="112"/>
      <c r="N2838" s="112"/>
      <c r="O2838" s="112"/>
      <c r="P2838" s="113"/>
      <c r="Q2838" s="112"/>
      <c r="R2838" s="114"/>
      <c r="S2838" s="113"/>
      <c r="T2838" s="112"/>
      <c r="U2838" s="114"/>
      <c r="V2838" s="113"/>
      <c r="W2838" s="112"/>
      <c r="X2838" s="113"/>
    </row>
    <row r="2839" spans="1:24" x14ac:dyDescent="0.25">
      <c r="A2839" s="77"/>
      <c r="B2839" s="80"/>
      <c r="C2839" s="22"/>
      <c r="D2839" s="22"/>
      <c r="E2839" s="21"/>
      <c r="F2839" s="21"/>
      <c r="G2839" s="11"/>
      <c r="I2839" s="9"/>
      <c r="L2839" s="1"/>
      <c r="M2839" s="112"/>
      <c r="N2839" s="112"/>
      <c r="O2839" s="112"/>
      <c r="P2839" s="113"/>
      <c r="Q2839" s="112"/>
      <c r="R2839" s="114"/>
      <c r="S2839" s="113"/>
      <c r="T2839" s="112"/>
      <c r="U2839" s="114"/>
      <c r="V2839" s="113"/>
      <c r="W2839" s="112"/>
      <c r="X2839" s="113"/>
    </row>
    <row r="2840" spans="1:24" x14ac:dyDescent="0.25">
      <c r="A2840" s="77"/>
      <c r="B2840" s="80"/>
      <c r="C2840" s="22"/>
      <c r="D2840" s="22"/>
      <c r="E2840" s="21"/>
      <c r="F2840" s="21"/>
      <c r="G2840" s="11"/>
      <c r="I2840" s="9"/>
      <c r="L2840" s="1"/>
      <c r="M2840" s="112"/>
      <c r="N2840" s="112"/>
      <c r="O2840" s="112"/>
      <c r="P2840" s="113"/>
      <c r="Q2840" s="112"/>
      <c r="R2840" s="114"/>
      <c r="S2840" s="113"/>
      <c r="T2840" s="112"/>
      <c r="U2840" s="114"/>
      <c r="V2840" s="113"/>
      <c r="W2840" s="112"/>
      <c r="X2840" s="113"/>
    </row>
    <row r="2841" spans="1:24" x14ac:dyDescent="0.25">
      <c r="A2841" s="77"/>
      <c r="B2841" s="80"/>
      <c r="C2841" s="22"/>
      <c r="D2841" s="22"/>
      <c r="E2841" s="21"/>
      <c r="F2841" s="21"/>
      <c r="G2841" s="11"/>
      <c r="I2841" s="9"/>
      <c r="L2841" s="1"/>
      <c r="M2841" s="112"/>
      <c r="N2841" s="112"/>
      <c r="O2841" s="112"/>
      <c r="P2841" s="113"/>
      <c r="Q2841" s="112"/>
      <c r="R2841" s="114"/>
      <c r="S2841" s="113"/>
      <c r="T2841" s="112"/>
      <c r="U2841" s="114"/>
      <c r="V2841" s="113"/>
      <c r="W2841" s="112"/>
      <c r="X2841" s="113"/>
    </row>
    <row r="2842" spans="1:24" x14ac:dyDescent="0.25">
      <c r="A2842" s="77"/>
      <c r="B2842" s="80"/>
      <c r="C2842" s="22"/>
      <c r="D2842" s="22"/>
      <c r="E2842" s="21"/>
      <c r="F2842" s="21"/>
      <c r="G2842" s="11"/>
      <c r="I2842" s="9"/>
      <c r="L2842" s="1"/>
      <c r="M2842" s="112"/>
      <c r="N2842" s="112"/>
      <c r="O2842" s="112"/>
      <c r="P2842" s="113"/>
      <c r="Q2842" s="112"/>
      <c r="R2842" s="114"/>
      <c r="S2842" s="113"/>
      <c r="T2842" s="112"/>
      <c r="U2842" s="114"/>
      <c r="V2842" s="113"/>
      <c r="W2842" s="112"/>
      <c r="X2842" s="113"/>
    </row>
    <row r="2843" spans="1:24" x14ac:dyDescent="0.25">
      <c r="A2843" s="77"/>
      <c r="B2843" s="80"/>
      <c r="C2843" s="22"/>
      <c r="D2843" s="22"/>
      <c r="E2843" s="21"/>
      <c r="F2843" s="21"/>
      <c r="G2843" s="11"/>
      <c r="I2843" s="9"/>
      <c r="L2843" s="1"/>
      <c r="M2843" s="112"/>
      <c r="N2843" s="112"/>
      <c r="O2843" s="112"/>
      <c r="P2843" s="113"/>
      <c r="Q2843" s="112"/>
      <c r="R2843" s="114"/>
      <c r="S2843" s="113"/>
      <c r="T2843" s="112"/>
      <c r="U2843" s="114"/>
      <c r="V2843" s="113"/>
      <c r="W2843" s="112"/>
      <c r="X2843" s="113"/>
    </row>
    <row r="2844" spans="1:24" x14ac:dyDescent="0.25">
      <c r="A2844" s="77"/>
      <c r="B2844" s="80"/>
      <c r="C2844" s="22"/>
      <c r="D2844" s="22"/>
      <c r="E2844" s="21"/>
      <c r="F2844" s="21"/>
      <c r="G2844" s="11"/>
      <c r="I2844" s="9"/>
      <c r="L2844" s="1"/>
      <c r="M2844" s="112"/>
      <c r="N2844" s="112"/>
      <c r="O2844" s="112"/>
      <c r="P2844" s="113"/>
      <c r="Q2844" s="112"/>
      <c r="R2844" s="114"/>
      <c r="S2844" s="113"/>
      <c r="T2844" s="112"/>
      <c r="U2844" s="114"/>
      <c r="V2844" s="113"/>
      <c r="W2844" s="112"/>
      <c r="X2844" s="113"/>
    </row>
    <row r="2845" spans="1:24" x14ac:dyDescent="0.25">
      <c r="A2845" s="77"/>
      <c r="B2845" s="80"/>
      <c r="C2845" s="22"/>
      <c r="D2845" s="22"/>
      <c r="E2845" s="21"/>
      <c r="F2845" s="21"/>
      <c r="G2845" s="11"/>
      <c r="I2845" s="9"/>
      <c r="L2845" s="1"/>
      <c r="M2845" s="112"/>
      <c r="N2845" s="112"/>
      <c r="O2845" s="112"/>
      <c r="P2845" s="113"/>
      <c r="Q2845" s="112"/>
      <c r="R2845" s="114"/>
      <c r="S2845" s="113"/>
      <c r="T2845" s="112"/>
      <c r="U2845" s="114"/>
      <c r="V2845" s="113"/>
      <c r="W2845" s="112"/>
      <c r="X2845" s="113"/>
    </row>
    <row r="2846" spans="1:24" x14ac:dyDescent="0.25">
      <c r="A2846" s="77"/>
      <c r="B2846" s="80"/>
      <c r="C2846" s="22"/>
      <c r="D2846" s="22"/>
      <c r="E2846" s="21"/>
      <c r="F2846" s="21"/>
      <c r="G2846" s="11"/>
      <c r="I2846" s="9"/>
      <c r="L2846" s="1"/>
      <c r="M2846" s="112"/>
      <c r="N2846" s="112"/>
      <c r="O2846" s="112"/>
      <c r="P2846" s="113"/>
      <c r="Q2846" s="112"/>
      <c r="R2846" s="114"/>
      <c r="S2846" s="113"/>
      <c r="T2846" s="112"/>
      <c r="U2846" s="114"/>
      <c r="V2846" s="113"/>
      <c r="W2846" s="112"/>
      <c r="X2846" s="113"/>
    </row>
    <row r="2847" spans="1:24" x14ac:dyDescent="0.25">
      <c r="A2847" s="77"/>
      <c r="B2847" s="80"/>
      <c r="C2847" s="22"/>
      <c r="D2847" s="22"/>
      <c r="E2847" s="21"/>
      <c r="F2847" s="21"/>
      <c r="G2847" s="11"/>
      <c r="I2847" s="9"/>
      <c r="L2847" s="1"/>
      <c r="M2847" s="112"/>
      <c r="N2847" s="112"/>
      <c r="O2847" s="112"/>
      <c r="P2847" s="113"/>
      <c r="Q2847" s="112"/>
      <c r="R2847" s="114"/>
      <c r="S2847" s="113"/>
      <c r="T2847" s="112"/>
      <c r="U2847" s="114"/>
      <c r="V2847" s="113"/>
      <c r="W2847" s="112"/>
      <c r="X2847" s="113"/>
    </row>
    <row r="2848" spans="1:24" x14ac:dyDescent="0.25">
      <c r="A2848" s="77"/>
      <c r="B2848" s="80"/>
      <c r="C2848" s="22"/>
      <c r="D2848" s="22"/>
      <c r="E2848" s="21"/>
      <c r="F2848" s="21"/>
      <c r="G2848" s="11"/>
      <c r="I2848" s="9"/>
      <c r="L2848" s="1"/>
      <c r="M2848" s="112"/>
      <c r="N2848" s="112"/>
      <c r="O2848" s="112"/>
      <c r="P2848" s="113"/>
      <c r="Q2848" s="112"/>
      <c r="R2848" s="114"/>
      <c r="S2848" s="113"/>
      <c r="T2848" s="112"/>
      <c r="U2848" s="114"/>
      <c r="V2848" s="113"/>
      <c r="W2848" s="112"/>
      <c r="X2848" s="113"/>
    </row>
    <row r="2849" spans="1:24" x14ac:dyDescent="0.25">
      <c r="A2849" s="77"/>
      <c r="B2849" s="80"/>
      <c r="C2849" s="22"/>
      <c r="D2849" s="22"/>
      <c r="E2849" s="21"/>
      <c r="F2849" s="21"/>
      <c r="G2849" s="11"/>
      <c r="I2849" s="9"/>
      <c r="L2849" s="1"/>
      <c r="M2849" s="112"/>
      <c r="N2849" s="112"/>
      <c r="O2849" s="112"/>
      <c r="P2849" s="113"/>
      <c r="Q2849" s="112"/>
      <c r="R2849" s="114"/>
      <c r="S2849" s="113"/>
      <c r="T2849" s="112"/>
      <c r="U2849" s="114"/>
      <c r="V2849" s="113"/>
      <c r="W2849" s="112"/>
      <c r="X2849" s="113"/>
    </row>
    <row r="2850" spans="1:24" x14ac:dyDescent="0.25">
      <c r="A2850" s="77"/>
      <c r="B2850" s="80"/>
      <c r="C2850" s="22"/>
      <c r="D2850" s="22"/>
      <c r="E2850" s="21"/>
      <c r="F2850" s="21"/>
      <c r="G2850" s="11"/>
      <c r="I2850" s="9"/>
      <c r="L2850" s="1"/>
      <c r="M2850" s="112"/>
      <c r="N2850" s="112"/>
      <c r="O2850" s="112"/>
      <c r="P2850" s="113"/>
      <c r="Q2850" s="112"/>
      <c r="R2850" s="114"/>
      <c r="S2850" s="113"/>
      <c r="T2850" s="112"/>
      <c r="U2850" s="114"/>
      <c r="V2850" s="113"/>
      <c r="W2850" s="112"/>
      <c r="X2850" s="113"/>
    </row>
    <row r="2851" spans="1:24" x14ac:dyDescent="0.25">
      <c r="A2851" s="77"/>
      <c r="B2851" s="80"/>
      <c r="C2851" s="22"/>
      <c r="D2851" s="22"/>
      <c r="E2851" s="21"/>
      <c r="F2851" s="21"/>
      <c r="G2851" s="11"/>
      <c r="I2851" s="9"/>
      <c r="L2851" s="1"/>
      <c r="M2851" s="112"/>
      <c r="N2851" s="112"/>
      <c r="O2851" s="112"/>
      <c r="P2851" s="113"/>
      <c r="Q2851" s="112"/>
      <c r="R2851" s="114"/>
      <c r="S2851" s="113"/>
      <c r="T2851" s="112"/>
      <c r="U2851" s="114"/>
      <c r="V2851" s="113"/>
      <c r="W2851" s="112"/>
      <c r="X2851" s="113"/>
    </row>
    <row r="2852" spans="1:24" x14ac:dyDescent="0.25">
      <c r="A2852" s="77"/>
      <c r="B2852" s="80"/>
      <c r="C2852" s="22"/>
      <c r="D2852" s="22"/>
      <c r="E2852" s="21"/>
      <c r="F2852" s="21"/>
      <c r="G2852" s="11"/>
      <c r="I2852" s="9"/>
      <c r="L2852" s="1"/>
      <c r="M2852" s="112"/>
      <c r="N2852" s="112"/>
      <c r="O2852" s="112"/>
      <c r="P2852" s="113"/>
      <c r="Q2852" s="112"/>
      <c r="R2852" s="114"/>
      <c r="S2852" s="113"/>
      <c r="T2852" s="112"/>
      <c r="U2852" s="114"/>
      <c r="V2852" s="113"/>
      <c r="W2852" s="112"/>
      <c r="X2852" s="113"/>
    </row>
    <row r="2853" spans="1:24" x14ac:dyDescent="0.25">
      <c r="A2853" s="77"/>
      <c r="B2853" s="80"/>
      <c r="C2853" s="22"/>
      <c r="D2853" s="22"/>
      <c r="E2853" s="21"/>
      <c r="F2853" s="21"/>
      <c r="G2853" s="11"/>
      <c r="I2853" s="9"/>
      <c r="L2853" s="1"/>
      <c r="M2853" s="112"/>
      <c r="N2853" s="112"/>
      <c r="O2853" s="112"/>
      <c r="P2853" s="113"/>
      <c r="Q2853" s="112"/>
      <c r="R2853" s="114"/>
      <c r="S2853" s="113"/>
      <c r="T2853" s="112"/>
      <c r="U2853" s="114"/>
      <c r="V2853" s="113"/>
      <c r="W2853" s="112"/>
      <c r="X2853" s="113"/>
    </row>
    <row r="2854" spans="1:24" x14ac:dyDescent="0.25">
      <c r="A2854" s="77"/>
      <c r="B2854" s="80"/>
      <c r="C2854" s="22"/>
      <c r="D2854" s="22"/>
      <c r="E2854" s="21"/>
      <c r="F2854" s="21"/>
      <c r="G2854" s="11"/>
      <c r="I2854" s="9"/>
      <c r="L2854" s="1"/>
      <c r="M2854" s="112"/>
      <c r="N2854" s="112"/>
      <c r="O2854" s="112"/>
      <c r="P2854" s="113"/>
      <c r="Q2854" s="112"/>
      <c r="R2854" s="114"/>
      <c r="S2854" s="113"/>
      <c r="T2854" s="112"/>
      <c r="U2854" s="114"/>
      <c r="V2854" s="113"/>
      <c r="W2854" s="112"/>
      <c r="X2854" s="113"/>
    </row>
    <row r="2855" spans="1:24" x14ac:dyDescent="0.25">
      <c r="A2855" s="77"/>
      <c r="B2855" s="80"/>
      <c r="C2855" s="22"/>
      <c r="D2855" s="22"/>
      <c r="E2855" s="21"/>
      <c r="F2855" s="21"/>
      <c r="G2855" s="11"/>
      <c r="I2855" s="9"/>
      <c r="L2855" s="1"/>
      <c r="M2855" s="112"/>
      <c r="N2855" s="112"/>
      <c r="O2855" s="112"/>
      <c r="P2855" s="113"/>
      <c r="Q2855" s="112"/>
      <c r="R2855" s="114"/>
      <c r="S2855" s="113"/>
      <c r="T2855" s="112"/>
      <c r="U2855" s="114"/>
      <c r="V2855" s="113"/>
      <c r="W2855" s="112"/>
      <c r="X2855" s="113"/>
    </row>
    <row r="2856" spans="1:24" x14ac:dyDescent="0.25">
      <c r="A2856" s="77"/>
      <c r="B2856" s="80"/>
      <c r="C2856" s="22"/>
      <c r="D2856" s="22"/>
      <c r="E2856" s="21"/>
      <c r="F2856" s="21"/>
      <c r="G2856" s="11"/>
      <c r="I2856" s="9"/>
      <c r="L2856" s="1"/>
      <c r="M2856" s="112"/>
      <c r="N2856" s="112"/>
      <c r="O2856" s="112"/>
      <c r="P2856" s="113"/>
      <c r="Q2856" s="112"/>
      <c r="R2856" s="114"/>
      <c r="S2856" s="113"/>
      <c r="T2856" s="112"/>
      <c r="U2856" s="114"/>
      <c r="V2856" s="113"/>
      <c r="W2856" s="112"/>
      <c r="X2856" s="113"/>
    </row>
    <row r="2857" spans="1:24" x14ac:dyDescent="0.25">
      <c r="A2857" s="77"/>
      <c r="B2857" s="80"/>
      <c r="C2857" s="22"/>
      <c r="D2857" s="22"/>
      <c r="E2857" s="21"/>
      <c r="F2857" s="21"/>
      <c r="G2857" s="11"/>
      <c r="I2857" s="9"/>
      <c r="L2857" s="1"/>
      <c r="M2857" s="112"/>
      <c r="N2857" s="112"/>
      <c r="O2857" s="112"/>
      <c r="P2857" s="113"/>
      <c r="Q2857" s="112"/>
      <c r="R2857" s="114"/>
      <c r="S2857" s="113"/>
      <c r="T2857" s="112"/>
      <c r="U2857" s="114"/>
      <c r="V2857" s="113"/>
      <c r="W2857" s="112"/>
      <c r="X2857" s="113"/>
    </row>
    <row r="2858" spans="1:24" x14ac:dyDescent="0.25">
      <c r="A2858" s="77"/>
      <c r="B2858" s="80"/>
      <c r="C2858" s="22"/>
      <c r="D2858" s="22"/>
      <c r="E2858" s="21"/>
      <c r="F2858" s="21"/>
      <c r="G2858" s="11"/>
      <c r="I2858" s="9"/>
      <c r="L2858" s="1"/>
      <c r="M2858" s="112"/>
      <c r="N2858" s="112"/>
      <c r="O2858" s="112"/>
      <c r="P2858" s="113"/>
      <c r="Q2858" s="112"/>
      <c r="R2858" s="114"/>
      <c r="S2858" s="113"/>
      <c r="T2858" s="112"/>
      <c r="U2858" s="114"/>
      <c r="V2858" s="113"/>
      <c r="W2858" s="112"/>
      <c r="X2858" s="113"/>
    </row>
    <row r="2859" spans="1:24" x14ac:dyDescent="0.25">
      <c r="A2859" s="77"/>
      <c r="B2859" s="80"/>
      <c r="C2859" s="22"/>
      <c r="D2859" s="22"/>
      <c r="E2859" s="21"/>
      <c r="F2859" s="21"/>
      <c r="G2859" s="11"/>
      <c r="I2859" s="9"/>
      <c r="L2859" s="1"/>
      <c r="M2859" s="112"/>
      <c r="N2859" s="112"/>
      <c r="O2859" s="112"/>
      <c r="P2859" s="113"/>
      <c r="Q2859" s="112"/>
      <c r="R2859" s="114"/>
      <c r="S2859" s="113"/>
      <c r="T2859" s="112"/>
      <c r="U2859" s="114"/>
      <c r="V2859" s="113"/>
      <c r="W2859" s="112"/>
      <c r="X2859" s="113"/>
    </row>
    <row r="2860" spans="1:24" x14ac:dyDescent="0.25">
      <c r="A2860" s="77"/>
      <c r="B2860" s="80"/>
      <c r="C2860" s="22"/>
      <c r="D2860" s="22"/>
      <c r="E2860" s="21"/>
      <c r="F2860" s="21"/>
      <c r="G2860" s="11"/>
      <c r="I2860" s="9"/>
      <c r="L2860" s="1"/>
      <c r="M2860" s="112"/>
      <c r="N2860" s="112"/>
      <c r="O2860" s="112"/>
      <c r="P2860" s="113"/>
      <c r="Q2860" s="112"/>
      <c r="R2860" s="114"/>
      <c r="S2860" s="113"/>
      <c r="T2860" s="112"/>
      <c r="U2860" s="114"/>
      <c r="V2860" s="113"/>
      <c r="W2860" s="112"/>
      <c r="X2860" s="113"/>
    </row>
    <row r="2861" spans="1:24" x14ac:dyDescent="0.25">
      <c r="A2861" s="77"/>
      <c r="B2861" s="80"/>
      <c r="C2861" s="22"/>
      <c r="D2861" s="22"/>
      <c r="E2861" s="21"/>
      <c r="F2861" s="21"/>
      <c r="G2861" s="11"/>
      <c r="I2861" s="9"/>
      <c r="L2861" s="1"/>
      <c r="M2861" s="112"/>
      <c r="N2861" s="112"/>
      <c r="O2861" s="112"/>
      <c r="P2861" s="113"/>
      <c r="Q2861" s="112"/>
      <c r="R2861" s="114"/>
      <c r="S2861" s="113"/>
      <c r="T2861" s="112"/>
      <c r="U2861" s="114"/>
      <c r="V2861" s="113"/>
      <c r="W2861" s="112"/>
      <c r="X2861" s="113"/>
    </row>
    <row r="2862" spans="1:24" x14ac:dyDescent="0.25">
      <c r="A2862" s="77"/>
      <c r="B2862" s="80"/>
      <c r="C2862" s="22"/>
      <c r="D2862" s="22"/>
      <c r="E2862" s="21"/>
      <c r="F2862" s="21"/>
      <c r="G2862" s="11"/>
      <c r="I2862" s="9"/>
      <c r="L2862" s="1"/>
      <c r="M2862" s="112"/>
      <c r="N2862" s="112"/>
      <c r="O2862" s="112"/>
      <c r="P2862" s="113"/>
      <c r="Q2862" s="112"/>
      <c r="R2862" s="114"/>
      <c r="S2862" s="113"/>
      <c r="T2862" s="112"/>
      <c r="U2862" s="114"/>
      <c r="V2862" s="113"/>
      <c r="W2862" s="112"/>
      <c r="X2862" s="113"/>
    </row>
    <row r="2863" spans="1:24" x14ac:dyDescent="0.25">
      <c r="A2863" s="77"/>
      <c r="B2863" s="80"/>
      <c r="C2863" s="22"/>
      <c r="D2863" s="22"/>
      <c r="E2863" s="21"/>
      <c r="F2863" s="21"/>
      <c r="G2863" s="11"/>
      <c r="I2863" s="9"/>
      <c r="L2863" s="1"/>
      <c r="M2863" s="112"/>
      <c r="N2863" s="112"/>
      <c r="O2863" s="112"/>
      <c r="P2863" s="113"/>
      <c r="Q2863" s="112"/>
      <c r="R2863" s="114"/>
      <c r="S2863" s="113"/>
      <c r="T2863" s="112"/>
      <c r="U2863" s="114"/>
      <c r="V2863" s="113"/>
      <c r="W2863" s="112"/>
      <c r="X2863" s="113"/>
    </row>
    <row r="2864" spans="1:24" x14ac:dyDescent="0.25">
      <c r="A2864" s="77"/>
      <c r="B2864" s="80"/>
      <c r="C2864" s="22"/>
      <c r="D2864" s="22"/>
      <c r="E2864" s="21"/>
      <c r="F2864" s="21"/>
      <c r="G2864" s="11"/>
      <c r="I2864" s="9"/>
      <c r="L2864" s="1"/>
      <c r="M2864" s="112"/>
      <c r="N2864" s="112"/>
      <c r="O2864" s="112"/>
      <c r="P2864" s="113"/>
      <c r="Q2864" s="112"/>
      <c r="R2864" s="114"/>
      <c r="S2864" s="113"/>
      <c r="T2864" s="112"/>
      <c r="U2864" s="114"/>
      <c r="V2864" s="113"/>
      <c r="W2864" s="112"/>
      <c r="X2864" s="113"/>
    </row>
    <row r="2865" spans="1:24" x14ac:dyDescent="0.25">
      <c r="A2865" s="77"/>
      <c r="B2865" s="80"/>
      <c r="C2865" s="22"/>
      <c r="D2865" s="22"/>
      <c r="E2865" s="21"/>
      <c r="F2865" s="21"/>
      <c r="G2865" s="11"/>
      <c r="I2865" s="9"/>
      <c r="L2865" s="1"/>
      <c r="M2865" s="112"/>
      <c r="N2865" s="112"/>
      <c r="O2865" s="112"/>
      <c r="P2865" s="113"/>
      <c r="Q2865" s="112"/>
      <c r="R2865" s="114"/>
      <c r="S2865" s="113"/>
      <c r="T2865" s="112"/>
      <c r="U2865" s="114"/>
      <c r="V2865" s="113"/>
      <c r="W2865" s="112"/>
      <c r="X2865" s="113"/>
    </row>
    <row r="2866" spans="1:24" x14ac:dyDescent="0.25">
      <c r="A2866" s="77"/>
      <c r="B2866" s="80"/>
      <c r="C2866" s="22"/>
      <c r="D2866" s="22"/>
      <c r="E2866" s="21"/>
      <c r="F2866" s="21"/>
      <c r="G2866" s="11"/>
      <c r="I2866" s="9"/>
      <c r="L2866" s="1"/>
      <c r="M2866" s="112"/>
      <c r="N2866" s="112"/>
      <c r="O2866" s="112"/>
      <c r="P2866" s="113"/>
      <c r="Q2866" s="112"/>
      <c r="R2866" s="114"/>
      <c r="S2866" s="113"/>
      <c r="T2866" s="112"/>
      <c r="U2866" s="114"/>
      <c r="V2866" s="113"/>
      <c r="W2866" s="112"/>
      <c r="X2866" s="113"/>
    </row>
    <row r="2867" spans="1:24" x14ac:dyDescent="0.25">
      <c r="A2867" s="77"/>
      <c r="B2867" s="80"/>
      <c r="C2867" s="22"/>
      <c r="D2867" s="22"/>
      <c r="E2867" s="21"/>
      <c r="F2867" s="21"/>
      <c r="G2867" s="11"/>
      <c r="I2867" s="9"/>
      <c r="L2867" s="1"/>
      <c r="M2867" s="112"/>
      <c r="N2867" s="112"/>
      <c r="O2867" s="112"/>
      <c r="P2867" s="113"/>
      <c r="Q2867" s="112"/>
      <c r="R2867" s="114"/>
      <c r="S2867" s="113"/>
      <c r="T2867" s="112"/>
      <c r="U2867" s="114"/>
      <c r="V2867" s="113"/>
      <c r="W2867" s="112"/>
      <c r="X2867" s="113"/>
    </row>
    <row r="2868" spans="1:24" x14ac:dyDescent="0.25">
      <c r="A2868" s="77"/>
      <c r="B2868" s="80"/>
      <c r="C2868" s="22"/>
      <c r="D2868" s="22"/>
      <c r="E2868" s="21"/>
      <c r="F2868" s="21"/>
      <c r="G2868" s="11"/>
      <c r="I2868" s="9"/>
      <c r="L2868" s="1"/>
      <c r="M2868" s="112"/>
      <c r="N2868" s="112"/>
      <c r="O2868" s="112"/>
      <c r="P2868" s="113"/>
      <c r="Q2868" s="112"/>
      <c r="R2868" s="114"/>
      <c r="S2868" s="113"/>
      <c r="T2868" s="112"/>
      <c r="U2868" s="114"/>
      <c r="V2868" s="113"/>
      <c r="W2868" s="112"/>
      <c r="X2868" s="113"/>
    </row>
    <row r="2869" spans="1:24" x14ac:dyDescent="0.25">
      <c r="A2869" s="77"/>
      <c r="B2869" s="80"/>
      <c r="C2869" s="22"/>
      <c r="D2869" s="22"/>
      <c r="E2869" s="21"/>
      <c r="F2869" s="21"/>
      <c r="G2869" s="11"/>
      <c r="I2869" s="9"/>
      <c r="L2869" s="1"/>
      <c r="M2869" s="112"/>
      <c r="N2869" s="112"/>
      <c r="O2869" s="112"/>
      <c r="P2869" s="113"/>
      <c r="Q2869" s="112"/>
      <c r="R2869" s="114"/>
      <c r="S2869" s="113"/>
      <c r="T2869" s="112"/>
      <c r="U2869" s="114"/>
      <c r="V2869" s="113"/>
      <c r="W2869" s="112"/>
      <c r="X2869" s="113"/>
    </row>
    <row r="2870" spans="1:24" x14ac:dyDescent="0.25">
      <c r="A2870" s="77"/>
      <c r="B2870" s="80"/>
      <c r="C2870" s="22"/>
      <c r="D2870" s="22"/>
      <c r="E2870" s="21"/>
      <c r="F2870" s="21"/>
      <c r="G2870" s="11"/>
      <c r="I2870" s="9"/>
      <c r="L2870" s="1"/>
      <c r="M2870" s="112"/>
      <c r="N2870" s="112"/>
      <c r="O2870" s="112"/>
      <c r="P2870" s="113"/>
      <c r="Q2870" s="112"/>
      <c r="R2870" s="114"/>
      <c r="S2870" s="113"/>
      <c r="T2870" s="112"/>
      <c r="U2870" s="114"/>
      <c r="V2870" s="113"/>
      <c r="W2870" s="112"/>
      <c r="X2870" s="113"/>
    </row>
    <row r="2871" spans="1:24" x14ac:dyDescent="0.25">
      <c r="A2871" s="77"/>
      <c r="B2871" s="80"/>
      <c r="C2871" s="22"/>
      <c r="D2871" s="22"/>
      <c r="E2871" s="21"/>
      <c r="F2871" s="21"/>
      <c r="G2871" s="11"/>
      <c r="I2871" s="9"/>
      <c r="L2871" s="1"/>
      <c r="M2871" s="112"/>
      <c r="N2871" s="112"/>
      <c r="O2871" s="112"/>
      <c r="P2871" s="113"/>
      <c r="Q2871" s="112"/>
      <c r="R2871" s="114"/>
      <c r="S2871" s="113"/>
      <c r="T2871" s="112"/>
      <c r="U2871" s="114"/>
      <c r="V2871" s="113"/>
      <c r="W2871" s="112"/>
      <c r="X2871" s="113"/>
    </row>
    <row r="2872" spans="1:24" x14ac:dyDescent="0.25">
      <c r="A2872" s="77"/>
      <c r="B2872" s="80"/>
      <c r="C2872" s="22"/>
      <c r="D2872" s="22"/>
      <c r="E2872" s="21"/>
      <c r="F2872" s="21"/>
      <c r="G2872" s="11"/>
      <c r="I2872" s="9"/>
      <c r="L2872" s="1"/>
      <c r="M2872" s="112"/>
      <c r="N2872" s="112"/>
      <c r="O2872" s="112"/>
      <c r="P2872" s="113"/>
      <c r="Q2872" s="112"/>
      <c r="R2872" s="114"/>
      <c r="S2872" s="113"/>
      <c r="T2872" s="112"/>
      <c r="U2872" s="114"/>
      <c r="V2872" s="113"/>
      <c r="W2872" s="112"/>
      <c r="X2872" s="113"/>
    </row>
    <row r="2873" spans="1:24" x14ac:dyDescent="0.25">
      <c r="A2873" s="77"/>
      <c r="B2873" s="80"/>
      <c r="C2873" s="22"/>
      <c r="D2873" s="22"/>
      <c r="E2873" s="21"/>
      <c r="F2873" s="21"/>
      <c r="G2873" s="11"/>
      <c r="I2873" s="9"/>
      <c r="L2873" s="1"/>
      <c r="M2873" s="112"/>
      <c r="N2873" s="112"/>
      <c r="O2873" s="112"/>
      <c r="P2873" s="113"/>
      <c r="Q2873" s="112"/>
      <c r="R2873" s="114"/>
      <c r="S2873" s="113"/>
      <c r="T2873" s="112"/>
      <c r="U2873" s="114"/>
      <c r="V2873" s="113"/>
      <c r="W2873" s="112"/>
      <c r="X2873" s="113"/>
    </row>
    <row r="2874" spans="1:24" x14ac:dyDescent="0.25">
      <c r="A2874" s="77"/>
      <c r="B2874" s="80"/>
      <c r="C2874" s="22"/>
      <c r="D2874" s="22"/>
      <c r="E2874" s="21"/>
      <c r="F2874" s="21"/>
      <c r="G2874" s="11"/>
      <c r="I2874" s="9"/>
      <c r="L2874" s="1"/>
      <c r="M2874" s="112"/>
      <c r="N2874" s="112"/>
      <c r="O2874" s="112"/>
      <c r="P2874" s="113"/>
      <c r="Q2874" s="112"/>
      <c r="R2874" s="114"/>
      <c r="S2874" s="113"/>
      <c r="T2874" s="112"/>
      <c r="U2874" s="114"/>
      <c r="V2874" s="113"/>
      <c r="W2874" s="112"/>
      <c r="X2874" s="113"/>
    </row>
    <row r="2875" spans="1:24" x14ac:dyDescent="0.25">
      <c r="A2875" s="77"/>
      <c r="B2875" s="80"/>
      <c r="C2875" s="22"/>
      <c r="D2875" s="22"/>
      <c r="E2875" s="21"/>
      <c r="F2875" s="21"/>
      <c r="G2875" s="11"/>
      <c r="I2875" s="9"/>
      <c r="L2875" s="1"/>
      <c r="M2875" s="112"/>
      <c r="N2875" s="112"/>
      <c r="O2875" s="112"/>
      <c r="P2875" s="113"/>
      <c r="Q2875" s="112"/>
      <c r="R2875" s="114"/>
      <c r="S2875" s="113"/>
      <c r="T2875" s="112"/>
      <c r="U2875" s="114"/>
      <c r="V2875" s="113"/>
      <c r="W2875" s="112"/>
      <c r="X2875" s="113"/>
    </row>
    <row r="2876" spans="1:24" x14ac:dyDescent="0.25">
      <c r="A2876" s="77"/>
      <c r="B2876" s="80"/>
      <c r="C2876" s="22"/>
      <c r="D2876" s="22"/>
      <c r="E2876" s="21"/>
      <c r="F2876" s="21"/>
      <c r="G2876" s="11"/>
      <c r="I2876" s="9"/>
      <c r="L2876" s="1"/>
      <c r="M2876" s="112"/>
      <c r="N2876" s="112"/>
      <c r="O2876" s="112"/>
      <c r="P2876" s="113"/>
      <c r="Q2876" s="112"/>
      <c r="R2876" s="114"/>
      <c r="S2876" s="113"/>
      <c r="T2876" s="112"/>
      <c r="U2876" s="114"/>
      <c r="V2876" s="113"/>
      <c r="W2876" s="112"/>
      <c r="X2876" s="113"/>
    </row>
    <row r="2877" spans="1:24" x14ac:dyDescent="0.25">
      <c r="A2877" s="77"/>
      <c r="B2877" s="80"/>
      <c r="C2877" s="22"/>
      <c r="D2877" s="22"/>
      <c r="E2877" s="21"/>
      <c r="F2877" s="21"/>
      <c r="G2877" s="11"/>
      <c r="I2877" s="9"/>
      <c r="L2877" s="1"/>
      <c r="M2877" s="112"/>
      <c r="N2877" s="112"/>
      <c r="O2877" s="112"/>
      <c r="P2877" s="113"/>
      <c r="Q2877" s="112"/>
      <c r="R2877" s="114"/>
      <c r="S2877" s="113"/>
      <c r="T2877" s="112"/>
      <c r="U2877" s="114"/>
      <c r="V2877" s="113"/>
      <c r="W2877" s="112"/>
      <c r="X2877" s="113"/>
    </row>
    <row r="2878" spans="1:24" x14ac:dyDescent="0.25">
      <c r="A2878" s="77"/>
      <c r="B2878" s="80"/>
      <c r="C2878" s="22"/>
      <c r="D2878" s="22"/>
      <c r="E2878" s="21"/>
      <c r="F2878" s="21"/>
      <c r="G2878" s="11"/>
      <c r="I2878" s="9"/>
      <c r="L2878" s="1"/>
      <c r="M2878" s="112"/>
      <c r="N2878" s="112"/>
      <c r="O2878" s="112"/>
      <c r="P2878" s="113"/>
      <c r="Q2878" s="112"/>
      <c r="R2878" s="114"/>
      <c r="S2878" s="113"/>
      <c r="T2878" s="112"/>
      <c r="U2878" s="114"/>
      <c r="V2878" s="113"/>
      <c r="W2878" s="112"/>
      <c r="X2878" s="113"/>
    </row>
    <row r="2879" spans="1:24" x14ac:dyDescent="0.25">
      <c r="A2879" s="77"/>
      <c r="B2879" s="80"/>
      <c r="C2879" s="22"/>
      <c r="D2879" s="22"/>
      <c r="E2879" s="21"/>
      <c r="F2879" s="21"/>
      <c r="G2879" s="11"/>
      <c r="I2879" s="9"/>
      <c r="L2879" s="1"/>
      <c r="M2879" s="112"/>
      <c r="N2879" s="112"/>
      <c r="O2879" s="112"/>
      <c r="P2879" s="113"/>
      <c r="Q2879" s="112"/>
      <c r="R2879" s="114"/>
      <c r="S2879" s="113"/>
      <c r="T2879" s="112"/>
      <c r="U2879" s="114"/>
      <c r="V2879" s="113"/>
      <c r="W2879" s="112"/>
      <c r="X2879" s="113"/>
    </row>
    <row r="2880" spans="1:24" x14ac:dyDescent="0.25">
      <c r="A2880" s="77"/>
      <c r="B2880" s="80"/>
      <c r="C2880" s="22"/>
      <c r="D2880" s="22"/>
      <c r="E2880" s="21"/>
      <c r="F2880" s="21"/>
      <c r="G2880" s="11"/>
      <c r="I2880" s="9"/>
      <c r="L2880" s="1"/>
      <c r="M2880" s="112"/>
      <c r="N2880" s="112"/>
      <c r="O2880" s="112"/>
      <c r="P2880" s="113"/>
      <c r="Q2880" s="112"/>
      <c r="R2880" s="114"/>
      <c r="S2880" s="113"/>
      <c r="T2880" s="112"/>
      <c r="U2880" s="114"/>
      <c r="V2880" s="113"/>
      <c r="W2880" s="112"/>
      <c r="X2880" s="113"/>
    </row>
    <row r="2881" spans="1:24" x14ac:dyDescent="0.25">
      <c r="A2881" s="77"/>
      <c r="B2881" s="80"/>
      <c r="C2881" s="22"/>
      <c r="D2881" s="22"/>
      <c r="E2881" s="21"/>
      <c r="F2881" s="21"/>
      <c r="G2881" s="11"/>
      <c r="I2881" s="9"/>
      <c r="L2881" s="1"/>
      <c r="M2881" s="112"/>
      <c r="N2881" s="112"/>
      <c r="O2881" s="112"/>
      <c r="P2881" s="113"/>
      <c r="Q2881" s="112"/>
      <c r="R2881" s="114"/>
      <c r="S2881" s="113"/>
      <c r="T2881" s="112"/>
      <c r="U2881" s="114"/>
      <c r="V2881" s="113"/>
      <c r="W2881" s="112"/>
      <c r="X2881" s="113"/>
    </row>
    <row r="2882" spans="1:24" x14ac:dyDescent="0.25">
      <c r="A2882" s="77"/>
      <c r="B2882" s="80"/>
      <c r="C2882" s="22"/>
      <c r="D2882" s="22"/>
      <c r="E2882" s="21"/>
      <c r="F2882" s="21"/>
      <c r="G2882" s="11"/>
      <c r="I2882" s="9"/>
      <c r="L2882" s="1"/>
      <c r="M2882" s="112"/>
      <c r="N2882" s="112"/>
      <c r="O2882" s="112"/>
      <c r="P2882" s="113"/>
      <c r="Q2882" s="112"/>
      <c r="R2882" s="114"/>
      <c r="S2882" s="113"/>
      <c r="T2882" s="112"/>
      <c r="U2882" s="114"/>
      <c r="V2882" s="113"/>
      <c r="W2882" s="112"/>
      <c r="X2882" s="113"/>
    </row>
    <row r="2883" spans="1:24" x14ac:dyDescent="0.25">
      <c r="A2883" s="77"/>
      <c r="B2883" s="80"/>
      <c r="C2883" s="22"/>
      <c r="D2883" s="22"/>
      <c r="E2883" s="21"/>
      <c r="F2883" s="21"/>
      <c r="G2883" s="11"/>
      <c r="I2883" s="9"/>
      <c r="L2883" s="1"/>
      <c r="M2883" s="112"/>
      <c r="N2883" s="112"/>
      <c r="O2883" s="112"/>
      <c r="P2883" s="113"/>
      <c r="Q2883" s="112"/>
      <c r="R2883" s="114"/>
      <c r="S2883" s="113"/>
      <c r="T2883" s="112"/>
      <c r="U2883" s="114"/>
      <c r="V2883" s="113"/>
      <c r="W2883" s="112"/>
      <c r="X2883" s="113"/>
    </row>
    <row r="2884" spans="1:24" x14ac:dyDescent="0.25">
      <c r="A2884" s="77"/>
      <c r="B2884" s="80"/>
      <c r="C2884" s="22"/>
      <c r="D2884" s="22"/>
      <c r="E2884" s="21"/>
      <c r="F2884" s="21"/>
      <c r="G2884" s="11"/>
      <c r="I2884" s="9"/>
      <c r="L2884" s="1"/>
      <c r="M2884" s="112"/>
      <c r="N2884" s="112"/>
      <c r="O2884" s="112"/>
      <c r="P2884" s="113"/>
      <c r="Q2884" s="112"/>
      <c r="R2884" s="114"/>
      <c r="S2884" s="113"/>
      <c r="T2884" s="112"/>
      <c r="U2884" s="114"/>
      <c r="V2884" s="113"/>
      <c r="W2884" s="112"/>
      <c r="X2884" s="113"/>
    </row>
    <row r="2885" spans="1:24" x14ac:dyDescent="0.25">
      <c r="A2885" s="77"/>
      <c r="B2885" s="80"/>
      <c r="C2885" s="22"/>
      <c r="D2885" s="22"/>
      <c r="E2885" s="21"/>
      <c r="F2885" s="21"/>
      <c r="G2885" s="11"/>
      <c r="I2885" s="9"/>
      <c r="L2885" s="1"/>
      <c r="M2885" s="112"/>
      <c r="N2885" s="112"/>
      <c r="O2885" s="112"/>
      <c r="P2885" s="113"/>
      <c r="Q2885" s="112"/>
      <c r="R2885" s="114"/>
      <c r="S2885" s="113"/>
      <c r="T2885" s="112"/>
      <c r="U2885" s="114"/>
      <c r="V2885" s="113"/>
      <c r="W2885" s="112"/>
      <c r="X2885" s="113"/>
    </row>
    <row r="2886" spans="1:24" x14ac:dyDescent="0.25">
      <c r="A2886" s="77"/>
      <c r="B2886" s="80"/>
      <c r="C2886" s="22"/>
      <c r="D2886" s="22"/>
      <c r="E2886" s="21"/>
      <c r="F2886" s="21"/>
      <c r="G2886" s="11"/>
      <c r="I2886" s="9"/>
      <c r="L2886" s="1"/>
      <c r="M2886" s="112"/>
      <c r="N2886" s="112"/>
      <c r="O2886" s="112"/>
      <c r="P2886" s="113"/>
      <c r="Q2886" s="112"/>
      <c r="R2886" s="114"/>
      <c r="S2886" s="113"/>
      <c r="T2886" s="112"/>
      <c r="U2886" s="114"/>
      <c r="V2886" s="113"/>
      <c r="W2886" s="112"/>
      <c r="X2886" s="113"/>
    </row>
    <row r="2887" spans="1:24" x14ac:dyDescent="0.25">
      <c r="A2887" s="77"/>
      <c r="B2887" s="80"/>
      <c r="C2887" s="22"/>
      <c r="D2887" s="22"/>
      <c r="E2887" s="21"/>
      <c r="F2887" s="21"/>
      <c r="G2887" s="11"/>
      <c r="I2887" s="9"/>
      <c r="L2887" s="1"/>
      <c r="M2887" s="112"/>
      <c r="N2887" s="112"/>
      <c r="O2887" s="112"/>
      <c r="P2887" s="113"/>
      <c r="Q2887" s="112"/>
      <c r="R2887" s="114"/>
      <c r="S2887" s="113"/>
      <c r="T2887" s="112"/>
      <c r="U2887" s="114"/>
      <c r="V2887" s="113"/>
      <c r="W2887" s="112"/>
      <c r="X2887" s="113"/>
    </row>
    <row r="2888" spans="1:24" x14ac:dyDescent="0.25">
      <c r="A2888" s="77"/>
      <c r="B2888" s="80"/>
      <c r="C2888" s="22"/>
      <c r="D2888" s="22"/>
      <c r="E2888" s="21"/>
      <c r="F2888" s="21"/>
      <c r="G2888" s="11"/>
      <c r="I2888" s="9"/>
      <c r="L2888" s="1"/>
      <c r="M2888" s="112"/>
      <c r="N2888" s="112"/>
      <c r="O2888" s="112"/>
      <c r="P2888" s="113"/>
      <c r="Q2888" s="112"/>
      <c r="R2888" s="114"/>
      <c r="S2888" s="113"/>
      <c r="T2888" s="112"/>
      <c r="U2888" s="114"/>
      <c r="V2888" s="113"/>
      <c r="W2888" s="112"/>
      <c r="X2888" s="113"/>
    </row>
    <row r="2889" spans="1:24" x14ac:dyDescent="0.25">
      <c r="A2889" s="77"/>
      <c r="B2889" s="80"/>
      <c r="C2889" s="22"/>
      <c r="D2889" s="22"/>
      <c r="E2889" s="21"/>
      <c r="F2889" s="21"/>
      <c r="G2889" s="11"/>
      <c r="I2889" s="9"/>
      <c r="L2889" s="1"/>
      <c r="M2889" s="112"/>
      <c r="N2889" s="112"/>
      <c r="O2889" s="112"/>
      <c r="P2889" s="113"/>
      <c r="Q2889" s="112"/>
      <c r="R2889" s="114"/>
      <c r="S2889" s="113"/>
      <c r="T2889" s="112"/>
      <c r="U2889" s="114"/>
      <c r="V2889" s="113"/>
      <c r="W2889" s="112"/>
      <c r="X2889" s="113"/>
    </row>
    <row r="2890" spans="1:24" x14ac:dyDescent="0.25">
      <c r="A2890" s="77"/>
      <c r="B2890" s="80"/>
      <c r="C2890" s="22"/>
      <c r="D2890" s="22"/>
      <c r="E2890" s="21"/>
      <c r="F2890" s="21"/>
      <c r="G2890" s="11"/>
      <c r="I2890" s="9"/>
      <c r="L2890" s="1"/>
      <c r="M2890" s="112"/>
      <c r="N2890" s="112"/>
      <c r="O2890" s="112"/>
      <c r="P2890" s="113"/>
      <c r="Q2890" s="112"/>
      <c r="R2890" s="114"/>
      <c r="S2890" s="113"/>
      <c r="T2890" s="112"/>
      <c r="U2890" s="114"/>
      <c r="V2890" s="113"/>
      <c r="W2890" s="112"/>
      <c r="X2890" s="113"/>
    </row>
    <row r="2891" spans="1:24" x14ac:dyDescent="0.25">
      <c r="A2891" s="77"/>
      <c r="B2891" s="80"/>
      <c r="C2891" s="22"/>
      <c r="D2891" s="22"/>
      <c r="E2891" s="21"/>
      <c r="F2891" s="21"/>
      <c r="G2891" s="11"/>
      <c r="I2891" s="9"/>
      <c r="L2891" s="1"/>
      <c r="M2891" s="112"/>
      <c r="N2891" s="112"/>
      <c r="O2891" s="112"/>
      <c r="P2891" s="113"/>
      <c r="Q2891" s="112"/>
      <c r="R2891" s="114"/>
      <c r="S2891" s="113"/>
      <c r="T2891" s="112"/>
      <c r="U2891" s="114"/>
      <c r="V2891" s="113"/>
      <c r="W2891" s="112"/>
      <c r="X2891" s="113"/>
    </row>
    <row r="2892" spans="1:24" x14ac:dyDescent="0.25">
      <c r="A2892" s="77"/>
      <c r="B2892" s="80"/>
      <c r="C2892" s="22"/>
      <c r="D2892" s="22"/>
      <c r="E2892" s="21"/>
      <c r="F2892" s="21"/>
      <c r="G2892" s="11"/>
      <c r="I2892" s="9"/>
      <c r="L2892" s="1"/>
      <c r="M2892" s="112"/>
      <c r="N2892" s="112"/>
      <c r="O2892" s="112"/>
      <c r="P2892" s="113"/>
      <c r="Q2892" s="112"/>
      <c r="R2892" s="114"/>
      <c r="S2892" s="113"/>
      <c r="T2892" s="112"/>
      <c r="U2892" s="114"/>
      <c r="V2892" s="113"/>
      <c r="W2892" s="112"/>
      <c r="X2892" s="113"/>
    </row>
    <row r="2893" spans="1:24" x14ac:dyDescent="0.25">
      <c r="A2893" s="77"/>
      <c r="B2893" s="80"/>
      <c r="C2893" s="22"/>
      <c r="D2893" s="22"/>
      <c r="E2893" s="21"/>
      <c r="F2893" s="21"/>
      <c r="G2893" s="11"/>
      <c r="I2893" s="9"/>
      <c r="L2893" s="1"/>
      <c r="M2893" s="112"/>
      <c r="N2893" s="112"/>
      <c r="O2893" s="112"/>
      <c r="P2893" s="113"/>
      <c r="Q2893" s="112"/>
      <c r="R2893" s="114"/>
      <c r="S2893" s="113"/>
      <c r="T2893" s="112"/>
      <c r="U2893" s="114"/>
      <c r="V2893" s="113"/>
      <c r="W2893" s="112"/>
      <c r="X2893" s="113"/>
    </row>
    <row r="2894" spans="1:24" x14ac:dyDescent="0.25">
      <c r="A2894" s="77"/>
      <c r="B2894" s="80"/>
      <c r="C2894" s="22"/>
      <c r="D2894" s="22"/>
      <c r="E2894" s="21"/>
      <c r="F2894" s="21"/>
      <c r="G2894" s="11"/>
      <c r="I2894" s="9"/>
      <c r="L2894" s="1"/>
      <c r="M2894" s="112"/>
      <c r="N2894" s="112"/>
      <c r="O2894" s="112"/>
      <c r="P2894" s="113"/>
      <c r="Q2894" s="112"/>
      <c r="R2894" s="114"/>
      <c r="S2894" s="113"/>
      <c r="T2894" s="112"/>
      <c r="U2894" s="114"/>
      <c r="V2894" s="113"/>
      <c r="W2894" s="112"/>
      <c r="X2894" s="113"/>
    </row>
    <row r="2895" spans="1:24" x14ac:dyDescent="0.25">
      <c r="A2895" s="77"/>
      <c r="B2895" s="80"/>
      <c r="C2895" s="22"/>
      <c r="D2895" s="22"/>
      <c r="E2895" s="21"/>
      <c r="F2895" s="21"/>
      <c r="G2895" s="11"/>
      <c r="I2895" s="9"/>
      <c r="L2895" s="1"/>
      <c r="M2895" s="112"/>
      <c r="N2895" s="112"/>
      <c r="O2895" s="112"/>
      <c r="P2895" s="113"/>
      <c r="Q2895" s="112"/>
      <c r="R2895" s="114"/>
      <c r="S2895" s="113"/>
      <c r="T2895" s="112"/>
      <c r="U2895" s="114"/>
      <c r="V2895" s="113"/>
      <c r="W2895" s="112"/>
      <c r="X2895" s="113"/>
    </row>
    <row r="2896" spans="1:24" x14ac:dyDescent="0.25">
      <c r="A2896" s="77"/>
      <c r="B2896" s="80"/>
      <c r="C2896" s="22"/>
      <c r="D2896" s="22"/>
      <c r="E2896" s="21"/>
      <c r="F2896" s="21"/>
      <c r="G2896" s="11"/>
      <c r="I2896" s="9"/>
      <c r="L2896" s="1"/>
      <c r="M2896" s="112"/>
      <c r="N2896" s="112"/>
      <c r="O2896" s="112"/>
      <c r="P2896" s="113"/>
      <c r="Q2896" s="112"/>
      <c r="R2896" s="114"/>
      <c r="S2896" s="113"/>
      <c r="T2896" s="112"/>
      <c r="U2896" s="114"/>
      <c r="V2896" s="113"/>
      <c r="W2896" s="112"/>
      <c r="X2896" s="113"/>
    </row>
    <row r="2897" spans="1:24" x14ac:dyDescent="0.25">
      <c r="A2897" s="77"/>
      <c r="B2897" s="80"/>
      <c r="C2897" s="22"/>
      <c r="D2897" s="22"/>
      <c r="E2897" s="21"/>
      <c r="F2897" s="21"/>
      <c r="G2897" s="11"/>
      <c r="I2897" s="9"/>
      <c r="L2897" s="1"/>
      <c r="M2897" s="112"/>
      <c r="N2897" s="112"/>
      <c r="O2897" s="112"/>
      <c r="P2897" s="113"/>
      <c r="Q2897" s="112"/>
      <c r="R2897" s="114"/>
      <c r="S2897" s="113"/>
      <c r="T2897" s="112"/>
      <c r="U2897" s="114"/>
      <c r="V2897" s="113"/>
      <c r="W2897" s="112"/>
      <c r="X2897" s="113"/>
    </row>
    <row r="2898" spans="1:24" x14ac:dyDescent="0.25">
      <c r="A2898" s="77"/>
      <c r="B2898" s="80"/>
      <c r="C2898" s="22"/>
      <c r="D2898" s="22"/>
      <c r="E2898" s="21"/>
      <c r="F2898" s="21"/>
      <c r="G2898" s="11"/>
      <c r="I2898" s="9"/>
      <c r="L2898" s="1"/>
      <c r="M2898" s="112"/>
      <c r="N2898" s="112"/>
      <c r="O2898" s="112"/>
      <c r="P2898" s="113"/>
      <c r="Q2898" s="112"/>
      <c r="R2898" s="114"/>
      <c r="S2898" s="113"/>
      <c r="T2898" s="112"/>
      <c r="U2898" s="114"/>
      <c r="V2898" s="113"/>
      <c r="W2898" s="112"/>
      <c r="X2898" s="113"/>
    </row>
    <row r="2899" spans="1:24" x14ac:dyDescent="0.25">
      <c r="A2899" s="77"/>
      <c r="B2899" s="80"/>
      <c r="C2899" s="22"/>
      <c r="D2899" s="22"/>
      <c r="E2899" s="21"/>
      <c r="F2899" s="21"/>
      <c r="G2899" s="11"/>
      <c r="I2899" s="9"/>
      <c r="L2899" s="1"/>
      <c r="M2899" s="112"/>
      <c r="N2899" s="112"/>
      <c r="O2899" s="112"/>
      <c r="P2899" s="113"/>
      <c r="Q2899" s="112"/>
      <c r="R2899" s="114"/>
      <c r="S2899" s="113"/>
      <c r="T2899" s="112"/>
      <c r="U2899" s="114"/>
      <c r="V2899" s="113"/>
      <c r="W2899" s="112"/>
      <c r="X2899" s="113"/>
    </row>
    <row r="2900" spans="1:24" x14ac:dyDescent="0.25">
      <c r="A2900" s="77"/>
      <c r="B2900" s="80"/>
      <c r="C2900" s="22"/>
      <c r="D2900" s="22"/>
      <c r="E2900" s="21"/>
      <c r="F2900" s="21"/>
      <c r="G2900" s="11"/>
      <c r="I2900" s="9"/>
      <c r="L2900" s="1"/>
      <c r="M2900" s="112"/>
      <c r="N2900" s="112"/>
      <c r="O2900" s="112"/>
      <c r="P2900" s="113"/>
      <c r="Q2900" s="112"/>
      <c r="R2900" s="114"/>
      <c r="S2900" s="113"/>
      <c r="T2900" s="112"/>
      <c r="U2900" s="114"/>
      <c r="V2900" s="113"/>
      <c r="W2900" s="112"/>
      <c r="X2900" s="113"/>
    </row>
    <row r="2901" spans="1:24" x14ac:dyDescent="0.25">
      <c r="A2901" s="77"/>
      <c r="B2901" s="80"/>
      <c r="C2901" s="22"/>
      <c r="D2901" s="22"/>
      <c r="E2901" s="21"/>
      <c r="F2901" s="21"/>
      <c r="G2901" s="11"/>
      <c r="I2901" s="9"/>
      <c r="L2901" s="1"/>
      <c r="M2901" s="112"/>
      <c r="N2901" s="112"/>
      <c r="O2901" s="112"/>
      <c r="P2901" s="113"/>
      <c r="Q2901" s="112"/>
      <c r="R2901" s="114"/>
      <c r="S2901" s="113"/>
      <c r="T2901" s="112"/>
      <c r="U2901" s="114"/>
      <c r="V2901" s="113"/>
      <c r="W2901" s="112"/>
      <c r="X2901" s="113"/>
    </row>
    <row r="2902" spans="1:24" x14ac:dyDescent="0.25">
      <c r="A2902" s="77"/>
      <c r="B2902" s="80"/>
      <c r="C2902" s="22"/>
      <c r="D2902" s="22"/>
      <c r="E2902" s="21"/>
      <c r="F2902" s="21"/>
      <c r="G2902" s="11"/>
      <c r="I2902" s="9"/>
      <c r="L2902" s="1"/>
      <c r="M2902" s="112"/>
      <c r="N2902" s="112"/>
      <c r="O2902" s="112"/>
      <c r="P2902" s="113"/>
      <c r="Q2902" s="112"/>
      <c r="R2902" s="114"/>
      <c r="S2902" s="113"/>
      <c r="T2902" s="112"/>
      <c r="U2902" s="114"/>
      <c r="V2902" s="113"/>
      <c r="W2902" s="112"/>
      <c r="X2902" s="113"/>
    </row>
    <row r="2903" spans="1:24" x14ac:dyDescent="0.25">
      <c r="A2903" s="77"/>
      <c r="B2903" s="80"/>
      <c r="C2903" s="22"/>
      <c r="D2903" s="22"/>
      <c r="E2903" s="21"/>
      <c r="F2903" s="21"/>
      <c r="G2903" s="11"/>
      <c r="I2903" s="9"/>
      <c r="L2903" s="1"/>
      <c r="M2903" s="112"/>
      <c r="N2903" s="112"/>
      <c r="O2903" s="112"/>
      <c r="P2903" s="113"/>
      <c r="Q2903" s="112"/>
      <c r="R2903" s="114"/>
      <c r="S2903" s="113"/>
      <c r="T2903" s="112"/>
      <c r="U2903" s="114"/>
      <c r="V2903" s="113"/>
      <c r="W2903" s="112"/>
      <c r="X2903" s="113"/>
    </row>
    <row r="2904" spans="1:24" x14ac:dyDescent="0.25">
      <c r="A2904" s="77"/>
      <c r="B2904" s="80"/>
      <c r="C2904" s="22"/>
      <c r="D2904" s="22"/>
      <c r="E2904" s="21"/>
      <c r="F2904" s="21"/>
      <c r="G2904" s="11"/>
      <c r="I2904" s="9"/>
      <c r="L2904" s="1"/>
      <c r="M2904" s="112"/>
      <c r="N2904" s="112"/>
      <c r="O2904" s="112"/>
      <c r="P2904" s="113"/>
      <c r="Q2904" s="112"/>
      <c r="R2904" s="114"/>
      <c r="S2904" s="113"/>
      <c r="T2904" s="112"/>
      <c r="U2904" s="114"/>
      <c r="V2904" s="113"/>
      <c r="W2904" s="112"/>
      <c r="X2904" s="113"/>
    </row>
    <row r="2905" spans="1:24" x14ac:dyDescent="0.25">
      <c r="A2905" s="77"/>
      <c r="B2905" s="80"/>
      <c r="C2905" s="22"/>
      <c r="D2905" s="22"/>
      <c r="E2905" s="21"/>
      <c r="F2905" s="21"/>
      <c r="G2905" s="11"/>
      <c r="I2905" s="9"/>
      <c r="L2905" s="1"/>
      <c r="M2905" s="112"/>
      <c r="N2905" s="112"/>
      <c r="O2905" s="112"/>
      <c r="P2905" s="113"/>
      <c r="Q2905" s="112"/>
      <c r="R2905" s="114"/>
      <c r="S2905" s="113"/>
      <c r="T2905" s="112"/>
      <c r="U2905" s="114"/>
      <c r="V2905" s="113"/>
      <c r="W2905" s="112"/>
      <c r="X2905" s="113"/>
    </row>
    <row r="2906" spans="1:24" x14ac:dyDescent="0.25">
      <c r="A2906" s="77"/>
      <c r="B2906" s="80"/>
      <c r="C2906" s="22"/>
      <c r="D2906" s="22"/>
      <c r="E2906" s="21"/>
      <c r="F2906" s="21"/>
      <c r="G2906" s="11"/>
      <c r="I2906" s="9"/>
      <c r="L2906" s="1"/>
      <c r="M2906" s="112"/>
      <c r="N2906" s="112"/>
      <c r="O2906" s="112"/>
      <c r="P2906" s="113"/>
      <c r="Q2906" s="112"/>
      <c r="R2906" s="114"/>
      <c r="S2906" s="113"/>
      <c r="T2906" s="112"/>
      <c r="U2906" s="114"/>
      <c r="V2906" s="113"/>
      <c r="W2906" s="112"/>
      <c r="X2906" s="113"/>
    </row>
    <row r="2907" spans="1:24" x14ac:dyDescent="0.25">
      <c r="A2907" s="77"/>
      <c r="B2907" s="80"/>
      <c r="C2907" s="22"/>
      <c r="D2907" s="22"/>
      <c r="E2907" s="21"/>
      <c r="F2907" s="21"/>
      <c r="G2907" s="11"/>
      <c r="I2907" s="9"/>
      <c r="L2907" s="1"/>
      <c r="M2907" s="112"/>
      <c r="N2907" s="112"/>
      <c r="O2907" s="112"/>
      <c r="P2907" s="113"/>
      <c r="Q2907" s="112"/>
      <c r="R2907" s="114"/>
      <c r="S2907" s="113"/>
      <c r="T2907" s="112"/>
      <c r="U2907" s="114"/>
      <c r="V2907" s="113"/>
      <c r="W2907" s="112"/>
      <c r="X2907" s="113"/>
    </row>
    <row r="2908" spans="1:24" x14ac:dyDescent="0.25">
      <c r="A2908" s="77"/>
      <c r="B2908" s="80"/>
      <c r="C2908" s="22"/>
      <c r="D2908" s="22"/>
      <c r="E2908" s="21"/>
      <c r="F2908" s="21"/>
      <c r="G2908" s="11"/>
      <c r="I2908" s="9"/>
      <c r="L2908" s="1"/>
      <c r="M2908" s="112"/>
      <c r="N2908" s="112"/>
      <c r="O2908" s="112"/>
      <c r="P2908" s="113"/>
      <c r="Q2908" s="112"/>
      <c r="R2908" s="114"/>
      <c r="S2908" s="113"/>
      <c r="T2908" s="112"/>
      <c r="U2908" s="114"/>
      <c r="V2908" s="113"/>
      <c r="W2908" s="112"/>
      <c r="X2908" s="113"/>
    </row>
    <row r="2909" spans="1:24" x14ac:dyDescent="0.25">
      <c r="A2909" s="77"/>
      <c r="B2909" s="80"/>
      <c r="C2909" s="22"/>
      <c r="D2909" s="22"/>
      <c r="E2909" s="21"/>
      <c r="F2909" s="21"/>
      <c r="G2909" s="11"/>
      <c r="I2909" s="9"/>
      <c r="L2909" s="1"/>
      <c r="M2909" s="112"/>
      <c r="N2909" s="112"/>
      <c r="O2909" s="112"/>
      <c r="P2909" s="113"/>
      <c r="Q2909" s="112"/>
      <c r="R2909" s="114"/>
      <c r="S2909" s="113"/>
      <c r="T2909" s="112"/>
      <c r="U2909" s="114"/>
      <c r="V2909" s="113"/>
      <c r="W2909" s="112"/>
      <c r="X2909" s="113"/>
    </row>
    <row r="2910" spans="1:24" x14ac:dyDescent="0.25">
      <c r="A2910" s="77"/>
      <c r="B2910" s="80"/>
      <c r="C2910" s="22"/>
      <c r="D2910" s="22"/>
      <c r="E2910" s="21"/>
      <c r="F2910" s="21"/>
      <c r="G2910" s="11"/>
      <c r="I2910" s="9"/>
      <c r="L2910" s="1"/>
      <c r="M2910" s="112"/>
      <c r="N2910" s="112"/>
      <c r="O2910" s="112"/>
      <c r="P2910" s="113"/>
      <c r="Q2910" s="112"/>
      <c r="R2910" s="114"/>
      <c r="S2910" s="113"/>
      <c r="T2910" s="112"/>
      <c r="U2910" s="114"/>
      <c r="V2910" s="113"/>
      <c r="W2910" s="112"/>
      <c r="X2910" s="113"/>
    </row>
    <row r="2911" spans="1:24" x14ac:dyDescent="0.25">
      <c r="A2911" s="77"/>
      <c r="B2911" s="80"/>
      <c r="C2911" s="22"/>
      <c r="D2911" s="22"/>
      <c r="E2911" s="21"/>
      <c r="F2911" s="21"/>
      <c r="G2911" s="11"/>
      <c r="I2911" s="9"/>
      <c r="L2911" s="1"/>
      <c r="M2911" s="112"/>
      <c r="N2911" s="112"/>
      <c r="O2911" s="112"/>
      <c r="P2911" s="113"/>
      <c r="Q2911" s="112"/>
      <c r="R2911" s="114"/>
      <c r="S2911" s="113"/>
      <c r="T2911" s="112"/>
      <c r="U2911" s="114"/>
      <c r="V2911" s="113"/>
      <c r="W2911" s="112"/>
      <c r="X2911" s="113"/>
    </row>
    <row r="2912" spans="1:24" x14ac:dyDescent="0.25">
      <c r="A2912" s="77"/>
      <c r="B2912" s="80"/>
      <c r="C2912" s="22"/>
      <c r="D2912" s="22"/>
      <c r="E2912" s="21"/>
      <c r="F2912" s="21"/>
      <c r="G2912" s="11"/>
      <c r="I2912" s="9"/>
      <c r="L2912" s="1"/>
      <c r="M2912" s="112"/>
      <c r="N2912" s="112"/>
      <c r="O2912" s="112"/>
      <c r="P2912" s="113"/>
      <c r="Q2912" s="112"/>
      <c r="R2912" s="114"/>
      <c r="S2912" s="113"/>
      <c r="T2912" s="112"/>
      <c r="U2912" s="114"/>
      <c r="V2912" s="113"/>
      <c r="W2912" s="112"/>
      <c r="X2912" s="113"/>
    </row>
    <row r="2913" spans="1:24" x14ac:dyDescent="0.25">
      <c r="A2913" s="77"/>
      <c r="B2913" s="80"/>
      <c r="C2913" s="22"/>
      <c r="D2913" s="22"/>
      <c r="E2913" s="21"/>
      <c r="F2913" s="21"/>
      <c r="G2913" s="11"/>
      <c r="I2913" s="9"/>
      <c r="L2913" s="1"/>
      <c r="M2913" s="112"/>
      <c r="N2913" s="112"/>
      <c r="O2913" s="112"/>
      <c r="P2913" s="113"/>
      <c r="Q2913" s="112"/>
      <c r="R2913" s="114"/>
      <c r="S2913" s="113"/>
      <c r="T2913" s="112"/>
      <c r="U2913" s="114"/>
      <c r="V2913" s="113"/>
      <c r="W2913" s="112"/>
      <c r="X2913" s="113"/>
    </row>
    <row r="2914" spans="1:24" x14ac:dyDescent="0.25">
      <c r="A2914" s="77"/>
      <c r="B2914" s="80"/>
      <c r="C2914" s="22"/>
      <c r="D2914" s="22"/>
      <c r="E2914" s="21"/>
      <c r="F2914" s="21"/>
      <c r="G2914" s="11"/>
      <c r="I2914" s="9"/>
      <c r="L2914" s="1"/>
      <c r="M2914" s="112"/>
      <c r="N2914" s="112"/>
      <c r="O2914" s="112"/>
      <c r="P2914" s="113"/>
      <c r="Q2914" s="112"/>
      <c r="R2914" s="114"/>
      <c r="S2914" s="113"/>
      <c r="T2914" s="112"/>
      <c r="U2914" s="114"/>
      <c r="V2914" s="113"/>
      <c r="W2914" s="112"/>
      <c r="X2914" s="113"/>
    </row>
    <row r="2915" spans="1:24" x14ac:dyDescent="0.25">
      <c r="A2915" s="77"/>
      <c r="B2915" s="80"/>
      <c r="C2915" s="22"/>
      <c r="D2915" s="22"/>
      <c r="E2915" s="21"/>
      <c r="F2915" s="21"/>
      <c r="G2915" s="11"/>
      <c r="I2915" s="9"/>
      <c r="L2915" s="1"/>
      <c r="M2915" s="112"/>
      <c r="N2915" s="112"/>
      <c r="O2915" s="112"/>
      <c r="P2915" s="113"/>
      <c r="Q2915" s="112"/>
      <c r="R2915" s="114"/>
      <c r="S2915" s="113"/>
      <c r="T2915" s="112"/>
      <c r="U2915" s="114"/>
      <c r="V2915" s="113"/>
      <c r="W2915" s="112"/>
      <c r="X2915" s="113"/>
    </row>
    <row r="2916" spans="1:24" x14ac:dyDescent="0.25">
      <c r="A2916" s="77"/>
      <c r="B2916" s="80"/>
      <c r="C2916" s="22"/>
      <c r="D2916" s="22"/>
      <c r="E2916" s="21"/>
      <c r="F2916" s="21"/>
      <c r="G2916" s="11"/>
      <c r="I2916" s="9"/>
      <c r="L2916" s="1"/>
      <c r="M2916" s="112"/>
      <c r="N2916" s="112"/>
      <c r="O2916" s="112"/>
      <c r="P2916" s="113"/>
      <c r="Q2916" s="112"/>
      <c r="R2916" s="114"/>
      <c r="S2916" s="113"/>
      <c r="T2916" s="112"/>
      <c r="U2916" s="114"/>
      <c r="V2916" s="113"/>
      <c r="W2916" s="112"/>
      <c r="X2916" s="113"/>
    </row>
    <row r="2917" spans="1:24" x14ac:dyDescent="0.25">
      <c r="A2917" s="77"/>
      <c r="B2917" s="80"/>
      <c r="C2917" s="22"/>
      <c r="D2917" s="22"/>
      <c r="E2917" s="21"/>
      <c r="F2917" s="21"/>
      <c r="G2917" s="11"/>
      <c r="I2917" s="9"/>
      <c r="L2917" s="1"/>
      <c r="M2917" s="112"/>
      <c r="N2917" s="112"/>
      <c r="O2917" s="112"/>
      <c r="P2917" s="113"/>
      <c r="Q2917" s="112"/>
      <c r="R2917" s="114"/>
      <c r="S2917" s="113"/>
      <c r="T2917" s="112"/>
      <c r="U2917" s="114"/>
      <c r="V2917" s="113"/>
      <c r="W2917" s="112"/>
      <c r="X2917" s="113"/>
    </row>
    <row r="2918" spans="1:24" x14ac:dyDescent="0.25">
      <c r="A2918" s="77"/>
      <c r="B2918" s="80"/>
      <c r="C2918" s="22"/>
      <c r="D2918" s="22"/>
      <c r="E2918" s="21"/>
      <c r="F2918" s="21"/>
      <c r="G2918" s="11"/>
      <c r="I2918" s="9"/>
      <c r="L2918" s="1"/>
      <c r="M2918" s="112"/>
      <c r="N2918" s="112"/>
      <c r="O2918" s="112"/>
      <c r="P2918" s="113"/>
      <c r="Q2918" s="112"/>
      <c r="R2918" s="114"/>
      <c r="S2918" s="113"/>
      <c r="T2918" s="112"/>
      <c r="U2918" s="114"/>
      <c r="V2918" s="113"/>
      <c r="W2918" s="112"/>
      <c r="X2918" s="113"/>
    </row>
    <row r="2919" spans="1:24" x14ac:dyDescent="0.25">
      <c r="A2919" s="77"/>
      <c r="B2919" s="80"/>
      <c r="C2919" s="22"/>
      <c r="D2919" s="22"/>
      <c r="E2919" s="21"/>
      <c r="F2919" s="21"/>
      <c r="G2919" s="11"/>
      <c r="I2919" s="9"/>
      <c r="L2919" s="1"/>
      <c r="M2919" s="112"/>
      <c r="N2919" s="112"/>
      <c r="O2919" s="112"/>
      <c r="P2919" s="113"/>
      <c r="Q2919" s="112"/>
      <c r="R2919" s="114"/>
      <c r="S2919" s="113"/>
      <c r="T2919" s="112"/>
      <c r="U2919" s="114"/>
      <c r="V2919" s="113"/>
      <c r="W2919" s="112"/>
      <c r="X2919" s="113"/>
    </row>
    <row r="2920" spans="1:24" x14ac:dyDescent="0.25">
      <c r="A2920" s="77"/>
      <c r="B2920" s="80"/>
      <c r="C2920" s="22"/>
      <c r="D2920" s="22"/>
      <c r="E2920" s="21"/>
      <c r="F2920" s="21"/>
      <c r="G2920" s="11"/>
      <c r="I2920" s="9"/>
      <c r="L2920" s="1"/>
      <c r="M2920" s="112"/>
      <c r="N2920" s="112"/>
      <c r="O2920" s="112"/>
      <c r="P2920" s="113"/>
      <c r="Q2920" s="112"/>
      <c r="R2920" s="114"/>
      <c r="S2920" s="113"/>
      <c r="T2920" s="112"/>
      <c r="U2920" s="114"/>
      <c r="V2920" s="113"/>
      <c r="W2920" s="112"/>
      <c r="X2920" s="113"/>
    </row>
    <row r="2921" spans="1:24" x14ac:dyDescent="0.25">
      <c r="A2921" s="77"/>
      <c r="B2921" s="80"/>
      <c r="C2921" s="22"/>
      <c r="D2921" s="22"/>
      <c r="E2921" s="21"/>
      <c r="F2921" s="21"/>
      <c r="G2921" s="11"/>
      <c r="I2921" s="9"/>
      <c r="L2921" s="1"/>
      <c r="M2921" s="112"/>
      <c r="N2921" s="112"/>
      <c r="O2921" s="112"/>
      <c r="P2921" s="113"/>
      <c r="Q2921" s="112"/>
      <c r="R2921" s="114"/>
      <c r="S2921" s="113"/>
      <c r="T2921" s="112"/>
      <c r="U2921" s="114"/>
      <c r="V2921" s="113"/>
      <c r="W2921" s="112"/>
      <c r="X2921" s="113"/>
    </row>
    <row r="2922" spans="1:24" x14ac:dyDescent="0.25">
      <c r="A2922" s="77"/>
      <c r="B2922" s="80"/>
      <c r="C2922" s="22"/>
      <c r="D2922" s="22"/>
      <c r="E2922" s="21"/>
      <c r="F2922" s="21"/>
      <c r="G2922" s="11"/>
      <c r="I2922" s="9"/>
      <c r="L2922" s="1"/>
      <c r="M2922" s="112"/>
      <c r="N2922" s="112"/>
      <c r="O2922" s="112"/>
      <c r="P2922" s="113"/>
      <c r="Q2922" s="112"/>
      <c r="R2922" s="114"/>
      <c r="S2922" s="113"/>
      <c r="T2922" s="112"/>
      <c r="U2922" s="114"/>
      <c r="V2922" s="113"/>
      <c r="W2922" s="112"/>
      <c r="X2922" s="113"/>
    </row>
    <row r="2923" spans="1:24" x14ac:dyDescent="0.25">
      <c r="A2923" s="77"/>
      <c r="B2923" s="80"/>
      <c r="C2923" s="22"/>
      <c r="D2923" s="22"/>
      <c r="E2923" s="21"/>
      <c r="F2923" s="21"/>
      <c r="G2923" s="11"/>
      <c r="I2923" s="9"/>
      <c r="L2923" s="1"/>
      <c r="M2923" s="112"/>
      <c r="N2923" s="112"/>
      <c r="O2923" s="112"/>
      <c r="P2923" s="113"/>
      <c r="Q2923" s="112"/>
      <c r="R2923" s="114"/>
      <c r="S2923" s="113"/>
      <c r="T2923" s="112"/>
      <c r="U2923" s="114"/>
      <c r="V2923" s="113"/>
      <c r="W2923" s="112"/>
      <c r="X2923" s="113"/>
    </row>
    <row r="2924" spans="1:24" x14ac:dyDescent="0.25">
      <c r="A2924" s="77"/>
      <c r="B2924" s="80"/>
      <c r="C2924" s="22"/>
      <c r="D2924" s="22"/>
      <c r="E2924" s="21"/>
      <c r="F2924" s="21"/>
      <c r="G2924" s="11"/>
      <c r="I2924" s="9"/>
      <c r="L2924" s="1"/>
      <c r="M2924" s="112"/>
      <c r="N2924" s="112"/>
      <c r="O2924" s="112"/>
      <c r="P2924" s="113"/>
      <c r="Q2924" s="112"/>
      <c r="R2924" s="114"/>
      <c r="S2924" s="113"/>
      <c r="T2924" s="112"/>
      <c r="U2924" s="114"/>
      <c r="V2924" s="113"/>
      <c r="W2924" s="112"/>
      <c r="X2924" s="113"/>
    </row>
    <row r="2925" spans="1:24" x14ac:dyDescent="0.25">
      <c r="A2925" s="77"/>
      <c r="B2925" s="80"/>
      <c r="C2925" s="22"/>
      <c r="D2925" s="22"/>
      <c r="E2925" s="21"/>
      <c r="F2925" s="21"/>
      <c r="G2925" s="11"/>
      <c r="I2925" s="9"/>
      <c r="L2925" s="1"/>
      <c r="M2925" s="112"/>
      <c r="N2925" s="112"/>
      <c r="O2925" s="112"/>
      <c r="P2925" s="113"/>
      <c r="Q2925" s="112"/>
      <c r="R2925" s="114"/>
      <c r="S2925" s="113"/>
      <c r="T2925" s="112"/>
      <c r="U2925" s="114"/>
      <c r="V2925" s="113"/>
      <c r="W2925" s="112"/>
      <c r="X2925" s="113"/>
    </row>
    <row r="2926" spans="1:24" x14ac:dyDescent="0.25">
      <c r="A2926" s="77"/>
      <c r="B2926" s="80"/>
      <c r="C2926" s="22"/>
      <c r="D2926" s="22"/>
      <c r="E2926" s="21"/>
      <c r="F2926" s="21"/>
      <c r="G2926" s="11"/>
      <c r="I2926" s="9"/>
      <c r="L2926" s="1"/>
      <c r="M2926" s="112"/>
      <c r="N2926" s="112"/>
      <c r="O2926" s="112"/>
      <c r="P2926" s="113"/>
      <c r="Q2926" s="112"/>
      <c r="R2926" s="114"/>
      <c r="S2926" s="113"/>
      <c r="T2926" s="112"/>
      <c r="U2926" s="114"/>
      <c r="V2926" s="113"/>
      <c r="W2926" s="112"/>
      <c r="X2926" s="113"/>
    </row>
    <row r="2927" spans="1:24" x14ac:dyDescent="0.25">
      <c r="A2927" s="77"/>
      <c r="B2927" s="80"/>
      <c r="C2927" s="22"/>
      <c r="D2927" s="22"/>
      <c r="E2927" s="21"/>
      <c r="F2927" s="21"/>
      <c r="G2927" s="11"/>
      <c r="I2927" s="9"/>
      <c r="L2927" s="1"/>
      <c r="M2927" s="112"/>
      <c r="N2927" s="112"/>
      <c r="O2927" s="112"/>
      <c r="P2927" s="113"/>
      <c r="Q2927" s="112"/>
      <c r="R2927" s="114"/>
      <c r="S2927" s="113"/>
      <c r="T2927" s="112"/>
      <c r="U2927" s="114"/>
      <c r="V2927" s="113"/>
      <c r="W2927" s="112"/>
      <c r="X2927" s="113"/>
    </row>
    <row r="2928" spans="1:24" x14ac:dyDescent="0.25">
      <c r="A2928" s="77"/>
      <c r="B2928" s="80"/>
      <c r="C2928" s="22"/>
      <c r="D2928" s="22"/>
      <c r="E2928" s="21"/>
      <c r="F2928" s="21"/>
      <c r="G2928" s="11"/>
      <c r="I2928" s="9"/>
      <c r="L2928" s="1"/>
      <c r="M2928" s="112"/>
      <c r="N2928" s="112"/>
      <c r="O2928" s="112"/>
      <c r="P2928" s="113"/>
      <c r="Q2928" s="112"/>
      <c r="R2928" s="114"/>
      <c r="S2928" s="113"/>
      <c r="T2928" s="112"/>
      <c r="U2928" s="114"/>
      <c r="V2928" s="113"/>
      <c r="W2928" s="112"/>
      <c r="X2928" s="113"/>
    </row>
    <row r="2929" spans="1:24" x14ac:dyDescent="0.25">
      <c r="A2929" s="77"/>
      <c r="B2929" s="80"/>
      <c r="C2929" s="22"/>
      <c r="D2929" s="22"/>
      <c r="E2929" s="21"/>
      <c r="F2929" s="21"/>
      <c r="G2929" s="11"/>
      <c r="I2929" s="9"/>
      <c r="L2929" s="1"/>
      <c r="M2929" s="112"/>
      <c r="N2929" s="112"/>
      <c r="O2929" s="112"/>
      <c r="P2929" s="113"/>
      <c r="Q2929" s="112"/>
      <c r="R2929" s="114"/>
      <c r="S2929" s="113"/>
      <c r="T2929" s="112"/>
      <c r="U2929" s="114"/>
      <c r="V2929" s="113"/>
      <c r="W2929" s="112"/>
      <c r="X2929" s="113"/>
    </row>
    <row r="2930" spans="1:24" x14ac:dyDescent="0.25">
      <c r="A2930" s="77"/>
      <c r="B2930" s="80"/>
      <c r="C2930" s="22"/>
      <c r="D2930" s="22"/>
      <c r="E2930" s="21"/>
      <c r="F2930" s="21"/>
      <c r="G2930" s="11"/>
      <c r="I2930" s="9"/>
      <c r="L2930" s="1"/>
      <c r="M2930" s="112"/>
      <c r="N2930" s="112"/>
      <c r="O2930" s="112"/>
      <c r="P2930" s="113"/>
      <c r="Q2930" s="112"/>
      <c r="R2930" s="114"/>
      <c r="S2930" s="113"/>
      <c r="T2930" s="112"/>
      <c r="U2930" s="114"/>
      <c r="V2930" s="113"/>
      <c r="W2930" s="112"/>
      <c r="X2930" s="113"/>
    </row>
    <row r="2931" spans="1:24" x14ac:dyDescent="0.25">
      <c r="A2931" s="77"/>
      <c r="B2931" s="80"/>
      <c r="C2931" s="22"/>
      <c r="D2931" s="22"/>
      <c r="E2931" s="21"/>
      <c r="F2931" s="21"/>
      <c r="G2931" s="11"/>
      <c r="I2931" s="9"/>
      <c r="L2931" s="1"/>
      <c r="M2931" s="112"/>
      <c r="N2931" s="112"/>
      <c r="O2931" s="112"/>
      <c r="P2931" s="113"/>
      <c r="Q2931" s="112"/>
      <c r="R2931" s="114"/>
      <c r="S2931" s="113"/>
      <c r="T2931" s="112"/>
      <c r="U2931" s="114"/>
      <c r="V2931" s="113"/>
      <c r="W2931" s="112"/>
      <c r="X2931" s="113"/>
    </row>
    <row r="2932" spans="1:24" x14ac:dyDescent="0.25">
      <c r="A2932" s="77"/>
      <c r="B2932" s="80"/>
      <c r="C2932" s="22"/>
      <c r="D2932" s="22"/>
      <c r="E2932" s="21"/>
      <c r="F2932" s="21"/>
      <c r="G2932" s="11"/>
      <c r="I2932" s="9"/>
      <c r="L2932" s="1"/>
      <c r="M2932" s="112"/>
      <c r="N2932" s="112"/>
      <c r="O2932" s="112"/>
      <c r="P2932" s="113"/>
      <c r="Q2932" s="112"/>
      <c r="R2932" s="114"/>
      <c r="S2932" s="113"/>
      <c r="T2932" s="112"/>
      <c r="U2932" s="114"/>
      <c r="V2932" s="113"/>
      <c r="W2932" s="112"/>
      <c r="X2932" s="113"/>
    </row>
    <row r="2933" spans="1:24" x14ac:dyDescent="0.25">
      <c r="A2933" s="77"/>
      <c r="B2933" s="80"/>
      <c r="C2933" s="22"/>
      <c r="D2933" s="22"/>
      <c r="E2933" s="21"/>
      <c r="F2933" s="21"/>
      <c r="G2933" s="11"/>
      <c r="I2933" s="9"/>
      <c r="L2933" s="1"/>
      <c r="M2933" s="112"/>
      <c r="N2933" s="112"/>
      <c r="O2933" s="112"/>
      <c r="P2933" s="113"/>
      <c r="Q2933" s="112"/>
      <c r="R2933" s="114"/>
      <c r="S2933" s="113"/>
      <c r="T2933" s="112"/>
      <c r="U2933" s="114"/>
      <c r="V2933" s="113"/>
      <c r="W2933" s="112"/>
      <c r="X2933" s="113"/>
    </row>
    <row r="2934" spans="1:24" x14ac:dyDescent="0.25">
      <c r="A2934" s="77"/>
      <c r="B2934" s="80"/>
      <c r="C2934" s="22"/>
      <c r="D2934" s="22"/>
      <c r="E2934" s="21"/>
      <c r="F2934" s="21"/>
      <c r="G2934" s="11"/>
      <c r="I2934" s="9"/>
      <c r="L2934" s="1"/>
      <c r="M2934" s="112"/>
      <c r="N2934" s="112"/>
      <c r="O2934" s="112"/>
      <c r="P2934" s="113"/>
      <c r="Q2934" s="112"/>
      <c r="R2934" s="114"/>
      <c r="S2934" s="113"/>
      <c r="T2934" s="112"/>
      <c r="U2934" s="114"/>
      <c r="V2934" s="113"/>
      <c r="W2934" s="112"/>
      <c r="X2934" s="113"/>
    </row>
    <row r="2935" spans="1:24" x14ac:dyDescent="0.25">
      <c r="A2935" s="77"/>
      <c r="B2935" s="80"/>
      <c r="C2935" s="22"/>
      <c r="D2935" s="22"/>
      <c r="E2935" s="21"/>
      <c r="F2935" s="21"/>
      <c r="G2935" s="11"/>
      <c r="I2935" s="9"/>
      <c r="L2935" s="1"/>
      <c r="M2935" s="112"/>
      <c r="N2935" s="112"/>
      <c r="O2935" s="112"/>
      <c r="P2935" s="113"/>
      <c r="Q2935" s="112"/>
      <c r="R2935" s="114"/>
      <c r="S2935" s="113"/>
      <c r="T2935" s="112"/>
      <c r="U2935" s="114"/>
      <c r="V2935" s="113"/>
      <c r="W2935" s="112"/>
      <c r="X2935" s="113"/>
    </row>
    <row r="2936" spans="1:24" x14ac:dyDescent="0.25">
      <c r="A2936" s="77"/>
      <c r="B2936" s="80"/>
      <c r="C2936" s="22"/>
      <c r="D2936" s="22"/>
      <c r="E2936" s="21"/>
      <c r="F2936" s="21"/>
      <c r="G2936" s="11"/>
      <c r="I2936" s="9"/>
      <c r="L2936" s="1"/>
      <c r="M2936" s="112"/>
      <c r="N2936" s="112"/>
      <c r="O2936" s="112"/>
      <c r="P2936" s="113"/>
      <c r="Q2936" s="112"/>
      <c r="R2936" s="114"/>
      <c r="S2936" s="113"/>
      <c r="T2936" s="112"/>
      <c r="U2936" s="114"/>
      <c r="V2936" s="113"/>
      <c r="W2936" s="112"/>
      <c r="X2936" s="113"/>
    </row>
    <row r="2937" spans="1:24" x14ac:dyDescent="0.25">
      <c r="A2937" s="77"/>
      <c r="B2937" s="80"/>
      <c r="C2937" s="22"/>
      <c r="D2937" s="22"/>
      <c r="E2937" s="21"/>
      <c r="F2937" s="21"/>
      <c r="G2937" s="11"/>
      <c r="I2937" s="9"/>
      <c r="L2937" s="1"/>
      <c r="M2937" s="112"/>
      <c r="N2937" s="112"/>
      <c r="O2937" s="112"/>
      <c r="P2937" s="113"/>
      <c r="Q2937" s="112"/>
      <c r="R2937" s="114"/>
      <c r="S2937" s="113"/>
      <c r="T2937" s="112"/>
      <c r="U2937" s="114"/>
      <c r="V2937" s="113"/>
      <c r="W2937" s="112"/>
      <c r="X2937" s="113"/>
    </row>
    <row r="2938" spans="1:24" x14ac:dyDescent="0.25">
      <c r="A2938" s="77"/>
      <c r="B2938" s="80"/>
      <c r="C2938" s="22"/>
      <c r="D2938" s="22"/>
      <c r="E2938" s="21"/>
      <c r="F2938" s="21"/>
      <c r="G2938" s="11"/>
      <c r="I2938" s="9"/>
      <c r="L2938" s="1"/>
      <c r="M2938" s="112"/>
      <c r="N2938" s="112"/>
      <c r="O2938" s="112"/>
      <c r="P2938" s="113"/>
      <c r="Q2938" s="112"/>
      <c r="R2938" s="114"/>
      <c r="S2938" s="113"/>
      <c r="T2938" s="112"/>
      <c r="U2938" s="114"/>
      <c r="V2938" s="113"/>
      <c r="W2938" s="112"/>
      <c r="X2938" s="113"/>
    </row>
    <row r="2939" spans="1:24" x14ac:dyDescent="0.25">
      <c r="A2939" s="77"/>
      <c r="B2939" s="80"/>
      <c r="C2939" s="22"/>
      <c r="D2939" s="22"/>
      <c r="E2939" s="21"/>
      <c r="F2939" s="21"/>
      <c r="G2939" s="11"/>
      <c r="I2939" s="9"/>
      <c r="L2939" s="1"/>
      <c r="M2939" s="112"/>
      <c r="N2939" s="112"/>
      <c r="O2939" s="112"/>
      <c r="P2939" s="113"/>
      <c r="Q2939" s="112"/>
      <c r="R2939" s="114"/>
      <c r="S2939" s="113"/>
      <c r="T2939" s="112"/>
      <c r="U2939" s="114"/>
      <c r="V2939" s="113"/>
      <c r="W2939" s="112"/>
      <c r="X2939" s="113"/>
    </row>
    <row r="2940" spans="1:24" x14ac:dyDescent="0.25">
      <c r="A2940" s="77"/>
      <c r="B2940" s="80"/>
      <c r="C2940" s="22"/>
      <c r="D2940" s="22"/>
      <c r="E2940" s="21"/>
      <c r="F2940" s="21"/>
      <c r="G2940" s="11"/>
      <c r="I2940" s="9"/>
      <c r="L2940" s="1"/>
      <c r="M2940" s="112"/>
      <c r="N2940" s="112"/>
      <c r="O2940" s="112"/>
      <c r="P2940" s="113"/>
      <c r="Q2940" s="112"/>
      <c r="R2940" s="114"/>
      <c r="S2940" s="113"/>
      <c r="T2940" s="112"/>
      <c r="U2940" s="114"/>
      <c r="V2940" s="113"/>
      <c r="W2940" s="112"/>
      <c r="X2940" s="113"/>
    </row>
    <row r="2941" spans="1:24" x14ac:dyDescent="0.25">
      <c r="A2941" s="77"/>
      <c r="B2941" s="80"/>
      <c r="C2941" s="22"/>
      <c r="D2941" s="22"/>
      <c r="E2941" s="21"/>
      <c r="F2941" s="21"/>
      <c r="G2941" s="11"/>
      <c r="I2941" s="9"/>
      <c r="L2941" s="1"/>
      <c r="M2941" s="112"/>
      <c r="N2941" s="112"/>
      <c r="O2941" s="112"/>
      <c r="P2941" s="113"/>
      <c r="Q2941" s="112"/>
      <c r="R2941" s="114"/>
      <c r="S2941" s="113"/>
      <c r="T2941" s="112"/>
      <c r="U2941" s="114"/>
      <c r="V2941" s="113"/>
      <c r="W2941" s="112"/>
      <c r="X2941" s="113"/>
    </row>
    <row r="2942" spans="1:24" x14ac:dyDescent="0.25">
      <c r="A2942" s="77"/>
      <c r="B2942" s="80"/>
      <c r="C2942" s="22"/>
      <c r="D2942" s="22"/>
      <c r="E2942" s="21"/>
      <c r="F2942" s="21"/>
      <c r="G2942" s="11"/>
      <c r="I2942" s="9"/>
      <c r="L2942" s="1"/>
      <c r="M2942" s="112"/>
      <c r="N2942" s="112"/>
      <c r="O2942" s="112"/>
      <c r="P2942" s="113"/>
      <c r="Q2942" s="112"/>
      <c r="R2942" s="114"/>
      <c r="S2942" s="113"/>
      <c r="T2942" s="112"/>
      <c r="U2942" s="114"/>
      <c r="V2942" s="113"/>
      <c r="W2942" s="112"/>
      <c r="X2942" s="113"/>
    </row>
    <row r="2943" spans="1:24" x14ac:dyDescent="0.25">
      <c r="A2943" s="77"/>
      <c r="B2943" s="80"/>
      <c r="C2943" s="22"/>
      <c r="D2943" s="22"/>
      <c r="E2943" s="21"/>
      <c r="F2943" s="21"/>
      <c r="G2943" s="11"/>
      <c r="I2943" s="9"/>
      <c r="L2943" s="1"/>
      <c r="M2943" s="112"/>
      <c r="N2943" s="112"/>
      <c r="O2943" s="112"/>
      <c r="P2943" s="113"/>
      <c r="Q2943" s="112"/>
      <c r="R2943" s="114"/>
      <c r="S2943" s="113"/>
      <c r="T2943" s="112"/>
      <c r="U2943" s="114"/>
      <c r="V2943" s="113"/>
      <c r="W2943" s="112"/>
      <c r="X2943" s="113"/>
    </row>
    <row r="2944" spans="1:24" x14ac:dyDescent="0.25">
      <c r="A2944" s="77"/>
      <c r="B2944" s="80"/>
      <c r="C2944" s="22"/>
      <c r="D2944" s="22"/>
      <c r="E2944" s="21"/>
      <c r="F2944" s="21"/>
      <c r="G2944" s="11"/>
      <c r="I2944" s="9"/>
      <c r="L2944" s="1"/>
      <c r="M2944" s="112"/>
      <c r="N2944" s="112"/>
      <c r="O2944" s="112"/>
      <c r="P2944" s="113"/>
      <c r="Q2944" s="112"/>
      <c r="R2944" s="114"/>
      <c r="S2944" s="113"/>
      <c r="T2944" s="112"/>
      <c r="U2944" s="114"/>
      <c r="V2944" s="113"/>
      <c r="W2944" s="112"/>
      <c r="X2944" s="113"/>
    </row>
    <row r="2945" spans="1:24" x14ac:dyDescent="0.25">
      <c r="A2945" s="77"/>
      <c r="B2945" s="80"/>
      <c r="C2945" s="22"/>
      <c r="D2945" s="22"/>
      <c r="E2945" s="21"/>
      <c r="F2945" s="21"/>
      <c r="G2945" s="11"/>
      <c r="I2945" s="9"/>
      <c r="L2945" s="1"/>
      <c r="M2945" s="112"/>
      <c r="N2945" s="112"/>
      <c r="O2945" s="112"/>
      <c r="P2945" s="113"/>
      <c r="Q2945" s="112"/>
      <c r="R2945" s="114"/>
      <c r="S2945" s="113"/>
      <c r="T2945" s="112"/>
      <c r="U2945" s="114"/>
      <c r="V2945" s="113"/>
      <c r="W2945" s="112"/>
      <c r="X2945" s="113"/>
    </row>
    <row r="2946" spans="1:24" x14ac:dyDescent="0.25">
      <c r="A2946" s="77"/>
      <c r="B2946" s="80"/>
      <c r="C2946" s="22"/>
      <c r="D2946" s="22"/>
      <c r="E2946" s="21"/>
      <c r="F2946" s="21"/>
      <c r="G2946" s="11"/>
      <c r="I2946" s="9"/>
      <c r="L2946" s="1"/>
      <c r="M2946" s="112"/>
      <c r="N2946" s="112"/>
      <c r="O2946" s="112"/>
      <c r="P2946" s="113"/>
      <c r="Q2946" s="112"/>
      <c r="R2946" s="114"/>
      <c r="S2946" s="113"/>
      <c r="T2946" s="112"/>
      <c r="U2946" s="114"/>
      <c r="V2946" s="113"/>
      <c r="W2946" s="112"/>
      <c r="X2946" s="113"/>
    </row>
    <row r="2947" spans="1:24" x14ac:dyDescent="0.25">
      <c r="A2947" s="77"/>
      <c r="B2947" s="80"/>
      <c r="C2947" s="22"/>
      <c r="D2947" s="22"/>
      <c r="E2947" s="21"/>
      <c r="F2947" s="21"/>
      <c r="G2947" s="11"/>
      <c r="I2947" s="9"/>
      <c r="L2947" s="1"/>
      <c r="M2947" s="112"/>
      <c r="N2947" s="112"/>
      <c r="O2947" s="112"/>
      <c r="P2947" s="113"/>
      <c r="Q2947" s="112"/>
      <c r="R2947" s="114"/>
      <c r="S2947" s="113"/>
      <c r="T2947" s="112"/>
      <c r="U2947" s="114"/>
      <c r="V2947" s="113"/>
      <c r="W2947" s="112"/>
      <c r="X2947" s="113"/>
    </row>
    <row r="2948" spans="1:24" x14ac:dyDescent="0.25">
      <c r="A2948" s="77"/>
      <c r="B2948" s="80"/>
      <c r="C2948" s="22"/>
      <c r="D2948" s="22"/>
      <c r="E2948" s="21"/>
      <c r="F2948" s="21"/>
      <c r="G2948" s="11"/>
      <c r="I2948" s="9"/>
      <c r="L2948" s="1"/>
      <c r="M2948" s="112"/>
      <c r="N2948" s="112"/>
      <c r="O2948" s="112"/>
      <c r="P2948" s="113"/>
      <c r="Q2948" s="112"/>
      <c r="R2948" s="114"/>
      <c r="S2948" s="113"/>
      <c r="T2948" s="112"/>
      <c r="U2948" s="114"/>
      <c r="V2948" s="113"/>
      <c r="W2948" s="112"/>
      <c r="X2948" s="113"/>
    </row>
    <row r="2949" spans="1:24" x14ac:dyDescent="0.25">
      <c r="A2949" s="77"/>
      <c r="B2949" s="80"/>
      <c r="C2949" s="22"/>
      <c r="D2949" s="22"/>
      <c r="E2949" s="21"/>
      <c r="F2949" s="21"/>
      <c r="G2949" s="11"/>
      <c r="I2949" s="9"/>
      <c r="L2949" s="1"/>
      <c r="M2949" s="112"/>
      <c r="N2949" s="112"/>
      <c r="O2949" s="112"/>
      <c r="P2949" s="113"/>
      <c r="Q2949" s="112"/>
      <c r="R2949" s="114"/>
      <c r="S2949" s="113"/>
      <c r="T2949" s="112"/>
      <c r="U2949" s="114"/>
      <c r="V2949" s="113"/>
      <c r="W2949" s="112"/>
      <c r="X2949" s="113"/>
    </row>
    <row r="2950" spans="1:24" x14ac:dyDescent="0.25">
      <c r="A2950" s="77"/>
      <c r="B2950" s="80"/>
      <c r="C2950" s="22"/>
      <c r="D2950" s="22"/>
      <c r="E2950" s="21"/>
      <c r="F2950" s="21"/>
      <c r="G2950" s="11"/>
      <c r="I2950" s="9"/>
      <c r="L2950" s="1"/>
      <c r="M2950" s="112"/>
      <c r="N2950" s="112"/>
      <c r="O2950" s="112"/>
      <c r="P2950" s="113"/>
      <c r="Q2950" s="112"/>
      <c r="R2950" s="114"/>
      <c r="S2950" s="113"/>
      <c r="T2950" s="112"/>
      <c r="U2950" s="114"/>
      <c r="V2950" s="113"/>
      <c r="W2950" s="112"/>
      <c r="X2950" s="113"/>
    </row>
    <row r="2951" spans="1:24" x14ac:dyDescent="0.25">
      <c r="A2951" s="77"/>
      <c r="B2951" s="80"/>
      <c r="C2951" s="22"/>
      <c r="D2951" s="22"/>
      <c r="E2951" s="21"/>
      <c r="F2951" s="21"/>
      <c r="G2951" s="11"/>
      <c r="I2951" s="9"/>
      <c r="L2951" s="1"/>
      <c r="M2951" s="112"/>
      <c r="N2951" s="112"/>
      <c r="O2951" s="112"/>
      <c r="P2951" s="113"/>
      <c r="Q2951" s="112"/>
      <c r="R2951" s="114"/>
      <c r="S2951" s="113"/>
      <c r="T2951" s="112"/>
      <c r="U2951" s="114"/>
      <c r="V2951" s="113"/>
      <c r="W2951" s="112"/>
      <c r="X2951" s="113"/>
    </row>
    <row r="2952" spans="1:24" x14ac:dyDescent="0.25">
      <c r="A2952" s="77"/>
      <c r="B2952" s="80"/>
      <c r="C2952" s="22"/>
      <c r="D2952" s="22"/>
      <c r="E2952" s="21"/>
      <c r="F2952" s="21"/>
      <c r="G2952" s="11"/>
      <c r="I2952" s="9"/>
      <c r="L2952" s="1"/>
      <c r="M2952" s="112"/>
      <c r="N2952" s="112"/>
      <c r="O2952" s="112"/>
      <c r="P2952" s="113"/>
      <c r="Q2952" s="112"/>
      <c r="R2952" s="114"/>
      <c r="S2952" s="113"/>
      <c r="T2952" s="112"/>
      <c r="U2952" s="114"/>
      <c r="V2952" s="113"/>
      <c r="W2952" s="112"/>
      <c r="X2952" s="113"/>
    </row>
    <row r="2953" spans="1:24" x14ac:dyDescent="0.25">
      <c r="A2953" s="77"/>
      <c r="B2953" s="80"/>
      <c r="C2953" s="22"/>
      <c r="D2953" s="22"/>
      <c r="E2953" s="21"/>
      <c r="F2953" s="21"/>
      <c r="G2953" s="11"/>
      <c r="I2953" s="9"/>
      <c r="L2953" s="1"/>
      <c r="M2953" s="112"/>
      <c r="N2953" s="112"/>
      <c r="O2953" s="112"/>
      <c r="P2953" s="113"/>
      <c r="Q2953" s="112"/>
      <c r="R2953" s="114"/>
      <c r="S2953" s="113"/>
      <c r="T2953" s="112"/>
      <c r="U2953" s="114"/>
      <c r="V2953" s="113"/>
      <c r="W2953" s="112"/>
      <c r="X2953" s="113"/>
    </row>
    <row r="2954" spans="1:24" x14ac:dyDescent="0.25">
      <c r="A2954" s="77"/>
      <c r="B2954" s="80"/>
      <c r="C2954" s="22"/>
      <c r="D2954" s="22"/>
      <c r="E2954" s="21"/>
      <c r="F2954" s="21"/>
      <c r="G2954" s="11"/>
      <c r="I2954" s="9"/>
      <c r="L2954" s="1"/>
      <c r="M2954" s="112"/>
      <c r="N2954" s="112"/>
      <c r="O2954" s="112"/>
      <c r="P2954" s="113"/>
      <c r="Q2954" s="112"/>
      <c r="R2954" s="114"/>
      <c r="S2954" s="113"/>
      <c r="T2954" s="112"/>
      <c r="U2954" s="114"/>
      <c r="V2954" s="113"/>
      <c r="W2954" s="112"/>
      <c r="X2954" s="113"/>
    </row>
    <row r="2955" spans="1:24" x14ac:dyDescent="0.25">
      <c r="A2955" s="77"/>
      <c r="B2955" s="80"/>
      <c r="C2955" s="22"/>
      <c r="D2955" s="22"/>
      <c r="E2955" s="21"/>
      <c r="F2955" s="21"/>
      <c r="G2955" s="11"/>
      <c r="I2955" s="9"/>
      <c r="L2955" s="1"/>
      <c r="M2955" s="112"/>
      <c r="N2955" s="112"/>
      <c r="O2955" s="112"/>
      <c r="P2955" s="113"/>
      <c r="Q2955" s="112"/>
      <c r="R2955" s="114"/>
      <c r="S2955" s="113"/>
      <c r="T2955" s="112"/>
      <c r="U2955" s="114"/>
      <c r="V2955" s="113"/>
      <c r="W2955" s="112"/>
      <c r="X2955" s="113"/>
    </row>
    <row r="2956" spans="1:24" x14ac:dyDescent="0.25">
      <c r="A2956" s="77"/>
      <c r="B2956" s="80"/>
      <c r="C2956" s="22"/>
      <c r="D2956" s="22"/>
      <c r="E2956" s="21"/>
      <c r="F2956" s="21"/>
      <c r="G2956" s="11"/>
      <c r="I2956" s="9"/>
      <c r="L2956" s="1"/>
      <c r="M2956" s="112"/>
      <c r="N2956" s="112"/>
      <c r="O2956" s="112"/>
      <c r="P2956" s="113"/>
      <c r="Q2956" s="112"/>
      <c r="R2956" s="114"/>
      <c r="S2956" s="113"/>
      <c r="T2956" s="112"/>
      <c r="U2956" s="114"/>
      <c r="V2956" s="113"/>
      <c r="W2956" s="112"/>
      <c r="X2956" s="113"/>
    </row>
    <row r="2957" spans="1:24" x14ac:dyDescent="0.25">
      <c r="A2957" s="77"/>
      <c r="B2957" s="80"/>
      <c r="C2957" s="22"/>
      <c r="D2957" s="22"/>
      <c r="E2957" s="21"/>
      <c r="F2957" s="21"/>
      <c r="G2957" s="11"/>
      <c r="I2957" s="9"/>
      <c r="L2957" s="1"/>
      <c r="M2957" s="112"/>
      <c r="N2957" s="112"/>
      <c r="O2957" s="112"/>
      <c r="P2957" s="113"/>
      <c r="Q2957" s="112"/>
      <c r="R2957" s="114"/>
      <c r="S2957" s="113"/>
      <c r="T2957" s="112"/>
      <c r="U2957" s="114"/>
      <c r="V2957" s="113"/>
      <c r="W2957" s="112"/>
      <c r="X2957" s="113"/>
    </row>
    <row r="2958" spans="1:24" x14ac:dyDescent="0.25">
      <c r="A2958" s="77"/>
      <c r="B2958" s="80"/>
      <c r="C2958" s="22"/>
      <c r="D2958" s="22"/>
      <c r="E2958" s="21"/>
      <c r="F2958" s="21"/>
      <c r="G2958" s="11"/>
      <c r="I2958" s="9"/>
      <c r="L2958" s="1"/>
      <c r="M2958" s="112"/>
      <c r="N2958" s="112"/>
      <c r="O2958" s="112"/>
      <c r="P2958" s="113"/>
      <c r="Q2958" s="112"/>
      <c r="R2958" s="114"/>
      <c r="S2958" s="113"/>
      <c r="T2958" s="112"/>
      <c r="U2958" s="114"/>
      <c r="V2958" s="113"/>
      <c r="W2958" s="112"/>
      <c r="X2958" s="113"/>
    </row>
    <row r="2959" spans="1:24" x14ac:dyDescent="0.25">
      <c r="A2959" s="77"/>
      <c r="B2959" s="80"/>
      <c r="C2959" s="22"/>
      <c r="D2959" s="22"/>
      <c r="E2959" s="21"/>
      <c r="F2959" s="21"/>
      <c r="G2959" s="11"/>
      <c r="I2959" s="9"/>
      <c r="L2959" s="1"/>
      <c r="M2959" s="112"/>
      <c r="N2959" s="112"/>
      <c r="O2959" s="112"/>
      <c r="P2959" s="113"/>
      <c r="Q2959" s="112"/>
      <c r="R2959" s="114"/>
      <c r="S2959" s="113"/>
      <c r="T2959" s="112"/>
      <c r="U2959" s="114"/>
      <c r="V2959" s="113"/>
      <c r="W2959" s="112"/>
      <c r="X2959" s="113"/>
    </row>
    <row r="2960" spans="1:24" x14ac:dyDescent="0.25">
      <c r="A2960" s="77"/>
      <c r="B2960" s="80"/>
      <c r="C2960" s="22"/>
      <c r="D2960" s="22"/>
      <c r="E2960" s="21"/>
      <c r="F2960" s="21"/>
      <c r="G2960" s="11"/>
      <c r="I2960" s="9"/>
      <c r="L2960" s="1"/>
      <c r="M2960" s="112"/>
      <c r="N2960" s="112"/>
      <c r="O2960" s="112"/>
      <c r="P2960" s="113"/>
      <c r="Q2960" s="112"/>
      <c r="R2960" s="114"/>
      <c r="S2960" s="113"/>
      <c r="T2960" s="112"/>
      <c r="U2960" s="114"/>
      <c r="V2960" s="113"/>
      <c r="W2960" s="112"/>
      <c r="X2960" s="113"/>
    </row>
    <row r="2961" spans="1:24" x14ac:dyDescent="0.25">
      <c r="A2961" s="77"/>
      <c r="B2961" s="80"/>
      <c r="C2961" s="22"/>
      <c r="D2961" s="22"/>
      <c r="E2961" s="21"/>
      <c r="F2961" s="21"/>
      <c r="G2961" s="11"/>
      <c r="I2961" s="9"/>
      <c r="L2961" s="1"/>
      <c r="M2961" s="112"/>
      <c r="N2961" s="112"/>
      <c r="O2961" s="112"/>
      <c r="P2961" s="113"/>
      <c r="Q2961" s="112"/>
      <c r="R2961" s="114"/>
      <c r="S2961" s="113"/>
      <c r="T2961" s="112"/>
      <c r="U2961" s="114"/>
      <c r="V2961" s="113"/>
      <c r="W2961" s="112"/>
      <c r="X2961" s="113"/>
    </row>
    <row r="2962" spans="1:24" x14ac:dyDescent="0.25">
      <c r="A2962" s="77"/>
      <c r="B2962" s="80"/>
      <c r="C2962" s="22"/>
      <c r="D2962" s="22"/>
      <c r="E2962" s="21"/>
      <c r="F2962" s="21"/>
      <c r="G2962" s="11"/>
      <c r="I2962" s="9"/>
      <c r="L2962" s="1"/>
      <c r="M2962" s="112"/>
      <c r="N2962" s="112"/>
      <c r="O2962" s="112"/>
      <c r="P2962" s="113"/>
      <c r="Q2962" s="112"/>
      <c r="R2962" s="114"/>
      <c r="S2962" s="113"/>
      <c r="T2962" s="112"/>
      <c r="U2962" s="114"/>
      <c r="V2962" s="113"/>
      <c r="W2962" s="112"/>
      <c r="X2962" s="113"/>
    </row>
    <row r="2963" spans="1:24" x14ac:dyDescent="0.25">
      <c r="A2963" s="77"/>
      <c r="B2963" s="80"/>
      <c r="C2963" s="22"/>
      <c r="D2963" s="22"/>
      <c r="E2963" s="21"/>
      <c r="F2963" s="21"/>
      <c r="G2963" s="11"/>
      <c r="I2963" s="9"/>
      <c r="L2963" s="1"/>
      <c r="M2963" s="112"/>
      <c r="N2963" s="112"/>
      <c r="O2963" s="112"/>
      <c r="P2963" s="113"/>
      <c r="Q2963" s="112"/>
      <c r="R2963" s="114"/>
      <c r="S2963" s="113"/>
      <c r="T2963" s="112"/>
      <c r="U2963" s="114"/>
      <c r="V2963" s="113"/>
      <c r="W2963" s="112"/>
      <c r="X2963" s="113"/>
    </row>
    <row r="2964" spans="1:24" x14ac:dyDescent="0.25">
      <c r="A2964" s="77"/>
      <c r="B2964" s="80"/>
      <c r="C2964" s="22"/>
      <c r="D2964" s="22"/>
      <c r="E2964" s="21"/>
      <c r="F2964" s="21"/>
      <c r="G2964" s="11"/>
      <c r="I2964" s="9"/>
      <c r="L2964" s="1"/>
      <c r="M2964" s="112"/>
      <c r="N2964" s="112"/>
      <c r="O2964" s="112"/>
      <c r="P2964" s="113"/>
      <c r="Q2964" s="112"/>
      <c r="R2964" s="114"/>
      <c r="S2964" s="113"/>
      <c r="T2964" s="112"/>
      <c r="U2964" s="114"/>
      <c r="V2964" s="113"/>
      <c r="W2964" s="112"/>
      <c r="X2964" s="113"/>
    </row>
    <row r="2965" spans="1:24" x14ac:dyDescent="0.25">
      <c r="A2965" s="77"/>
      <c r="B2965" s="80"/>
      <c r="C2965" s="22"/>
      <c r="D2965" s="22"/>
      <c r="E2965" s="21"/>
      <c r="F2965" s="21"/>
      <c r="G2965" s="11"/>
      <c r="I2965" s="9"/>
      <c r="L2965" s="1"/>
      <c r="M2965" s="112"/>
      <c r="N2965" s="112"/>
      <c r="O2965" s="112"/>
      <c r="P2965" s="113"/>
      <c r="Q2965" s="112"/>
      <c r="R2965" s="114"/>
      <c r="S2965" s="113"/>
      <c r="T2965" s="112"/>
      <c r="U2965" s="114"/>
      <c r="V2965" s="113"/>
      <c r="W2965" s="112"/>
      <c r="X2965" s="113"/>
    </row>
    <row r="2966" spans="1:24" x14ac:dyDescent="0.25">
      <c r="A2966" s="77"/>
      <c r="B2966" s="80"/>
      <c r="C2966" s="22"/>
      <c r="D2966" s="22"/>
      <c r="E2966" s="21"/>
      <c r="F2966" s="21"/>
      <c r="G2966" s="11"/>
      <c r="I2966" s="9"/>
      <c r="L2966" s="1"/>
      <c r="M2966" s="112"/>
      <c r="N2966" s="112"/>
      <c r="O2966" s="112"/>
      <c r="P2966" s="113"/>
      <c r="Q2966" s="112"/>
      <c r="R2966" s="114"/>
      <c r="S2966" s="113"/>
      <c r="T2966" s="112"/>
      <c r="U2966" s="114"/>
      <c r="V2966" s="113"/>
      <c r="W2966" s="112"/>
      <c r="X2966" s="113"/>
    </row>
    <row r="2967" spans="1:24" x14ac:dyDescent="0.25">
      <c r="A2967" s="77"/>
      <c r="B2967" s="80"/>
      <c r="C2967" s="22"/>
      <c r="D2967" s="22"/>
      <c r="E2967" s="21"/>
      <c r="F2967" s="21"/>
      <c r="G2967" s="11"/>
      <c r="I2967" s="9"/>
      <c r="L2967" s="1"/>
      <c r="M2967" s="112"/>
      <c r="N2967" s="112"/>
      <c r="O2967" s="112"/>
      <c r="P2967" s="113"/>
      <c r="Q2967" s="112"/>
      <c r="R2967" s="114"/>
      <c r="S2967" s="113"/>
      <c r="T2967" s="112"/>
      <c r="U2967" s="114"/>
      <c r="V2967" s="113"/>
      <c r="W2967" s="112"/>
      <c r="X2967" s="113"/>
    </row>
    <row r="2968" spans="1:24" x14ac:dyDescent="0.25">
      <c r="A2968" s="77"/>
      <c r="B2968" s="80"/>
      <c r="C2968" s="22"/>
      <c r="D2968" s="22"/>
      <c r="E2968" s="21"/>
      <c r="F2968" s="21"/>
      <c r="G2968" s="11"/>
      <c r="I2968" s="9"/>
      <c r="L2968" s="1"/>
      <c r="M2968" s="112"/>
      <c r="N2968" s="112"/>
      <c r="O2968" s="112"/>
      <c r="P2968" s="113"/>
      <c r="Q2968" s="112"/>
      <c r="R2968" s="114"/>
      <c r="S2968" s="113"/>
      <c r="T2968" s="112"/>
      <c r="U2968" s="114"/>
      <c r="V2968" s="113"/>
      <c r="W2968" s="112"/>
      <c r="X2968" s="113"/>
    </row>
    <row r="2969" spans="1:24" x14ac:dyDescent="0.25">
      <c r="A2969" s="77"/>
      <c r="B2969" s="80"/>
      <c r="C2969" s="22"/>
      <c r="D2969" s="22"/>
      <c r="E2969" s="21"/>
      <c r="F2969" s="21"/>
      <c r="G2969" s="11"/>
      <c r="I2969" s="9"/>
      <c r="L2969" s="1"/>
      <c r="M2969" s="112"/>
      <c r="N2969" s="112"/>
      <c r="O2969" s="112"/>
      <c r="P2969" s="113"/>
      <c r="Q2969" s="112"/>
      <c r="R2969" s="114"/>
      <c r="S2969" s="113"/>
      <c r="T2969" s="112"/>
      <c r="U2969" s="114"/>
      <c r="V2969" s="113"/>
      <c r="W2969" s="112"/>
      <c r="X2969" s="113"/>
    </row>
    <row r="2970" spans="1:24" x14ac:dyDescent="0.25">
      <c r="A2970" s="77"/>
      <c r="B2970" s="80"/>
      <c r="C2970" s="22"/>
      <c r="D2970" s="22"/>
      <c r="E2970" s="21"/>
      <c r="F2970" s="21"/>
      <c r="G2970" s="11"/>
      <c r="I2970" s="9"/>
      <c r="L2970" s="1"/>
      <c r="M2970" s="112"/>
      <c r="N2970" s="112"/>
      <c r="O2970" s="112"/>
      <c r="P2970" s="113"/>
      <c r="Q2970" s="112"/>
      <c r="R2970" s="114"/>
      <c r="S2970" s="113"/>
      <c r="T2970" s="112"/>
      <c r="U2970" s="114"/>
      <c r="V2970" s="113"/>
      <c r="W2970" s="112"/>
      <c r="X2970" s="113"/>
    </row>
    <row r="2971" spans="1:24" x14ac:dyDescent="0.25">
      <c r="A2971" s="77"/>
      <c r="B2971" s="80"/>
      <c r="C2971" s="22"/>
      <c r="D2971" s="22"/>
      <c r="E2971" s="21"/>
      <c r="F2971" s="21"/>
      <c r="G2971" s="11"/>
      <c r="I2971" s="9"/>
      <c r="L2971" s="1"/>
      <c r="M2971" s="112"/>
      <c r="N2971" s="112"/>
      <c r="O2971" s="112"/>
      <c r="P2971" s="113"/>
      <c r="Q2971" s="112"/>
      <c r="R2971" s="114"/>
      <c r="S2971" s="113"/>
      <c r="T2971" s="112"/>
      <c r="U2971" s="114"/>
      <c r="V2971" s="113"/>
      <c r="W2971" s="112"/>
      <c r="X2971" s="113"/>
    </row>
    <row r="2972" spans="1:24" x14ac:dyDescent="0.25">
      <c r="A2972" s="77"/>
      <c r="B2972" s="80"/>
      <c r="C2972" s="22"/>
      <c r="D2972" s="22"/>
      <c r="E2972" s="21"/>
      <c r="F2972" s="21"/>
      <c r="G2972" s="11"/>
      <c r="I2972" s="9"/>
      <c r="L2972" s="1"/>
      <c r="M2972" s="112"/>
      <c r="N2972" s="112"/>
      <c r="O2972" s="112"/>
      <c r="P2972" s="113"/>
      <c r="Q2972" s="112"/>
      <c r="R2972" s="114"/>
      <c r="S2972" s="113"/>
      <c r="T2972" s="112"/>
      <c r="U2972" s="114"/>
      <c r="V2972" s="113"/>
      <c r="W2972" s="112"/>
      <c r="X2972" s="113"/>
    </row>
    <row r="2973" spans="1:24" x14ac:dyDescent="0.25">
      <c r="A2973" s="77"/>
      <c r="B2973" s="80"/>
      <c r="C2973" s="22"/>
      <c r="D2973" s="22"/>
      <c r="E2973" s="21"/>
      <c r="F2973" s="21"/>
      <c r="G2973" s="11"/>
      <c r="I2973" s="9"/>
      <c r="L2973" s="1"/>
      <c r="M2973" s="112"/>
      <c r="N2973" s="112"/>
      <c r="O2973" s="112"/>
      <c r="P2973" s="113"/>
      <c r="Q2973" s="112"/>
      <c r="R2973" s="114"/>
      <c r="S2973" s="113"/>
      <c r="T2973" s="112"/>
      <c r="U2973" s="114"/>
      <c r="V2973" s="113"/>
      <c r="W2973" s="112"/>
      <c r="X2973" s="113"/>
    </row>
    <row r="2974" spans="1:24" x14ac:dyDescent="0.25">
      <c r="A2974" s="77"/>
      <c r="B2974" s="80"/>
      <c r="C2974" s="22"/>
      <c r="D2974" s="22"/>
      <c r="E2974" s="21"/>
      <c r="F2974" s="21"/>
      <c r="G2974" s="11"/>
      <c r="I2974" s="9"/>
      <c r="L2974" s="1"/>
      <c r="M2974" s="112"/>
      <c r="N2974" s="112"/>
      <c r="O2974" s="112"/>
      <c r="P2974" s="113"/>
      <c r="Q2974" s="112"/>
      <c r="R2974" s="114"/>
      <c r="S2974" s="113"/>
      <c r="T2974" s="112"/>
      <c r="U2974" s="114"/>
      <c r="V2974" s="113"/>
      <c r="W2974" s="112"/>
      <c r="X2974" s="113"/>
    </row>
    <row r="2975" spans="1:24" x14ac:dyDescent="0.25">
      <c r="A2975" s="77"/>
      <c r="B2975" s="80"/>
      <c r="C2975" s="22"/>
      <c r="D2975" s="22"/>
      <c r="E2975" s="21"/>
      <c r="F2975" s="21"/>
      <c r="G2975" s="11"/>
      <c r="I2975" s="9"/>
      <c r="L2975" s="1"/>
      <c r="M2975" s="112"/>
      <c r="N2975" s="112"/>
      <c r="O2975" s="112"/>
      <c r="P2975" s="113"/>
      <c r="Q2975" s="112"/>
      <c r="R2975" s="114"/>
      <c r="S2975" s="113"/>
      <c r="T2975" s="112"/>
      <c r="U2975" s="114"/>
      <c r="V2975" s="113"/>
      <c r="W2975" s="112"/>
      <c r="X2975" s="113"/>
    </row>
    <row r="2976" spans="1:24" x14ac:dyDescent="0.25">
      <c r="A2976" s="77"/>
      <c r="B2976" s="80"/>
      <c r="C2976" s="22"/>
      <c r="D2976" s="22"/>
      <c r="E2976" s="21"/>
      <c r="F2976" s="21"/>
      <c r="G2976" s="11"/>
      <c r="I2976" s="9"/>
      <c r="L2976" s="1"/>
      <c r="M2976" s="112"/>
      <c r="N2976" s="112"/>
      <c r="O2976" s="112"/>
      <c r="P2976" s="113"/>
      <c r="Q2976" s="112"/>
      <c r="R2976" s="114"/>
      <c r="S2976" s="113"/>
      <c r="T2976" s="112"/>
      <c r="U2976" s="114"/>
      <c r="V2976" s="113"/>
      <c r="W2976" s="112"/>
      <c r="X2976" s="113"/>
    </row>
    <row r="2977" spans="1:24" x14ac:dyDescent="0.25">
      <c r="A2977" s="77"/>
      <c r="B2977" s="80"/>
      <c r="C2977" s="22"/>
      <c r="D2977" s="22"/>
      <c r="E2977" s="21"/>
      <c r="F2977" s="21"/>
      <c r="G2977" s="11"/>
      <c r="I2977" s="9"/>
      <c r="L2977" s="1"/>
      <c r="M2977" s="112"/>
      <c r="N2977" s="112"/>
      <c r="O2977" s="112"/>
      <c r="P2977" s="113"/>
      <c r="Q2977" s="112"/>
      <c r="R2977" s="114"/>
      <c r="S2977" s="113"/>
      <c r="T2977" s="112"/>
      <c r="U2977" s="114"/>
      <c r="V2977" s="113"/>
      <c r="W2977" s="112"/>
      <c r="X2977" s="113"/>
    </row>
    <row r="2978" spans="1:24" x14ac:dyDescent="0.25">
      <c r="A2978" s="77"/>
      <c r="B2978" s="80"/>
      <c r="C2978" s="22"/>
      <c r="D2978" s="22"/>
      <c r="E2978" s="21"/>
      <c r="F2978" s="21"/>
      <c r="G2978" s="11"/>
      <c r="I2978" s="9"/>
      <c r="L2978" s="1"/>
      <c r="M2978" s="112"/>
      <c r="N2978" s="112"/>
      <c r="O2978" s="112"/>
      <c r="P2978" s="113"/>
      <c r="Q2978" s="112"/>
      <c r="R2978" s="114"/>
      <c r="S2978" s="113"/>
      <c r="T2978" s="112"/>
      <c r="U2978" s="114"/>
      <c r="V2978" s="113"/>
      <c r="W2978" s="112"/>
      <c r="X2978" s="113"/>
    </row>
    <row r="2979" spans="1:24" x14ac:dyDescent="0.25">
      <c r="A2979" s="77"/>
      <c r="B2979" s="80"/>
      <c r="C2979" s="22"/>
      <c r="D2979" s="22"/>
      <c r="E2979" s="21"/>
      <c r="F2979" s="21"/>
      <c r="G2979" s="11"/>
      <c r="I2979" s="9"/>
      <c r="L2979" s="1"/>
      <c r="M2979" s="112"/>
      <c r="N2979" s="112"/>
      <c r="O2979" s="112"/>
      <c r="P2979" s="113"/>
      <c r="Q2979" s="112"/>
      <c r="R2979" s="114"/>
      <c r="S2979" s="113"/>
      <c r="T2979" s="112"/>
      <c r="U2979" s="114"/>
      <c r="V2979" s="113"/>
      <c r="W2979" s="112"/>
      <c r="X2979" s="113"/>
    </row>
    <row r="2980" spans="1:24" x14ac:dyDescent="0.25">
      <c r="A2980" s="77"/>
      <c r="B2980" s="80"/>
      <c r="C2980" s="22"/>
      <c r="D2980" s="22"/>
      <c r="E2980" s="21"/>
      <c r="F2980" s="21"/>
      <c r="G2980" s="11"/>
      <c r="I2980" s="9"/>
      <c r="L2980" s="1"/>
      <c r="M2980" s="112"/>
      <c r="N2980" s="112"/>
      <c r="O2980" s="112"/>
      <c r="P2980" s="113"/>
      <c r="Q2980" s="112"/>
      <c r="R2980" s="114"/>
      <c r="S2980" s="113"/>
      <c r="T2980" s="112"/>
      <c r="U2980" s="114"/>
      <c r="V2980" s="113"/>
      <c r="W2980" s="112"/>
      <c r="X2980" s="113"/>
    </row>
    <row r="2981" spans="1:24" x14ac:dyDescent="0.25">
      <c r="A2981" s="77"/>
      <c r="B2981" s="80"/>
      <c r="C2981" s="22"/>
      <c r="D2981" s="22"/>
      <c r="E2981" s="21"/>
      <c r="F2981" s="21"/>
      <c r="G2981" s="11"/>
      <c r="I2981" s="9"/>
      <c r="L2981" s="1"/>
      <c r="M2981" s="112"/>
      <c r="N2981" s="112"/>
      <c r="O2981" s="112"/>
      <c r="P2981" s="113"/>
      <c r="Q2981" s="112"/>
      <c r="R2981" s="114"/>
      <c r="S2981" s="113"/>
      <c r="T2981" s="112"/>
      <c r="U2981" s="114"/>
      <c r="V2981" s="113"/>
      <c r="W2981" s="112"/>
      <c r="X2981" s="113"/>
    </row>
    <row r="2982" spans="1:24" x14ac:dyDescent="0.25">
      <c r="A2982" s="77"/>
      <c r="B2982" s="80"/>
      <c r="C2982" s="22"/>
      <c r="D2982" s="22"/>
      <c r="E2982" s="21"/>
      <c r="F2982" s="21"/>
      <c r="G2982" s="11"/>
      <c r="I2982" s="9"/>
      <c r="L2982" s="1"/>
      <c r="M2982" s="112"/>
      <c r="N2982" s="112"/>
      <c r="O2982" s="112"/>
      <c r="P2982" s="113"/>
      <c r="Q2982" s="112"/>
      <c r="R2982" s="114"/>
      <c r="S2982" s="113"/>
      <c r="T2982" s="112"/>
      <c r="U2982" s="114"/>
      <c r="V2982" s="113"/>
      <c r="W2982" s="112"/>
      <c r="X2982" s="113"/>
    </row>
    <row r="2983" spans="1:24" x14ac:dyDescent="0.25">
      <c r="A2983" s="77"/>
      <c r="B2983" s="80"/>
      <c r="C2983" s="22"/>
      <c r="D2983" s="22"/>
      <c r="E2983" s="21"/>
      <c r="F2983" s="21"/>
      <c r="G2983" s="11"/>
      <c r="I2983" s="9"/>
      <c r="L2983" s="1"/>
      <c r="M2983" s="112"/>
      <c r="N2983" s="112"/>
      <c r="O2983" s="112"/>
      <c r="P2983" s="113"/>
      <c r="Q2983" s="112"/>
      <c r="R2983" s="114"/>
      <c r="S2983" s="113"/>
      <c r="T2983" s="112"/>
      <c r="U2983" s="114"/>
      <c r="V2983" s="113"/>
      <c r="W2983" s="112"/>
      <c r="X2983" s="113"/>
    </row>
    <row r="2984" spans="1:24" x14ac:dyDescent="0.25">
      <c r="A2984" s="77"/>
      <c r="B2984" s="80"/>
      <c r="C2984" s="22"/>
      <c r="D2984" s="22"/>
      <c r="E2984" s="21"/>
      <c r="F2984" s="21"/>
      <c r="G2984" s="11"/>
      <c r="I2984" s="9"/>
      <c r="L2984" s="1"/>
      <c r="M2984" s="112"/>
      <c r="N2984" s="112"/>
      <c r="O2984" s="112"/>
      <c r="P2984" s="113"/>
      <c r="Q2984" s="112"/>
      <c r="R2984" s="114"/>
      <c r="S2984" s="113"/>
      <c r="T2984" s="112"/>
      <c r="U2984" s="114"/>
      <c r="V2984" s="113"/>
      <c r="W2984" s="112"/>
      <c r="X2984" s="113"/>
    </row>
    <row r="2985" spans="1:24" x14ac:dyDescent="0.25">
      <c r="A2985" s="77"/>
      <c r="B2985" s="80"/>
      <c r="C2985" s="22"/>
      <c r="D2985" s="22"/>
      <c r="E2985" s="21"/>
      <c r="F2985" s="21"/>
      <c r="G2985" s="11"/>
      <c r="I2985" s="9"/>
      <c r="L2985" s="1"/>
      <c r="M2985" s="112"/>
      <c r="N2985" s="112"/>
      <c r="O2985" s="112"/>
      <c r="P2985" s="113"/>
      <c r="Q2985" s="112"/>
      <c r="R2985" s="114"/>
      <c r="S2985" s="113"/>
      <c r="T2985" s="112"/>
      <c r="U2985" s="114"/>
      <c r="V2985" s="113"/>
      <c r="W2985" s="112"/>
      <c r="X2985" s="113"/>
    </row>
    <row r="2986" spans="1:24" x14ac:dyDescent="0.25">
      <c r="A2986" s="77"/>
      <c r="B2986" s="80"/>
      <c r="C2986" s="22"/>
      <c r="D2986" s="22"/>
      <c r="E2986" s="21"/>
      <c r="F2986" s="21"/>
      <c r="G2986" s="11"/>
      <c r="I2986" s="9"/>
      <c r="L2986" s="1"/>
      <c r="M2986" s="112"/>
      <c r="N2986" s="112"/>
      <c r="O2986" s="112"/>
      <c r="P2986" s="113"/>
      <c r="Q2986" s="112"/>
      <c r="R2986" s="114"/>
      <c r="S2986" s="113"/>
      <c r="T2986" s="112"/>
      <c r="U2986" s="114"/>
      <c r="V2986" s="113"/>
      <c r="W2986" s="112"/>
      <c r="X2986" s="113"/>
    </row>
    <row r="2987" spans="1:24" x14ac:dyDescent="0.25">
      <c r="A2987" s="77"/>
      <c r="B2987" s="80"/>
      <c r="C2987" s="22"/>
      <c r="D2987" s="22"/>
      <c r="E2987" s="21"/>
      <c r="F2987" s="21"/>
      <c r="G2987" s="11"/>
      <c r="I2987" s="9"/>
      <c r="L2987" s="1"/>
      <c r="M2987" s="112"/>
      <c r="N2987" s="112"/>
      <c r="O2987" s="112"/>
      <c r="P2987" s="113"/>
      <c r="Q2987" s="112"/>
      <c r="R2987" s="114"/>
      <c r="S2987" s="113"/>
      <c r="T2987" s="112"/>
      <c r="U2987" s="114"/>
      <c r="V2987" s="113"/>
      <c r="W2987" s="112"/>
      <c r="X2987" s="113"/>
    </row>
    <row r="2988" spans="1:24" x14ac:dyDescent="0.25">
      <c r="A2988" s="77"/>
      <c r="B2988" s="80"/>
      <c r="C2988" s="22"/>
      <c r="D2988" s="22"/>
      <c r="E2988" s="21"/>
      <c r="F2988" s="21"/>
      <c r="G2988" s="11"/>
      <c r="I2988" s="9"/>
      <c r="L2988" s="1"/>
      <c r="M2988" s="112"/>
      <c r="N2988" s="112"/>
      <c r="O2988" s="112"/>
      <c r="P2988" s="113"/>
      <c r="Q2988" s="112"/>
      <c r="R2988" s="114"/>
      <c r="S2988" s="113"/>
      <c r="T2988" s="112"/>
      <c r="U2988" s="114"/>
      <c r="V2988" s="113"/>
      <c r="W2988" s="112"/>
      <c r="X2988" s="113"/>
    </row>
    <row r="2989" spans="1:24" x14ac:dyDescent="0.25">
      <c r="A2989" s="77"/>
      <c r="B2989" s="80"/>
      <c r="C2989" s="22"/>
      <c r="D2989" s="22"/>
      <c r="E2989" s="21"/>
      <c r="F2989" s="21"/>
      <c r="G2989" s="11"/>
      <c r="I2989" s="9"/>
      <c r="L2989" s="1"/>
      <c r="M2989" s="112"/>
      <c r="N2989" s="112"/>
      <c r="O2989" s="112"/>
      <c r="P2989" s="113"/>
      <c r="Q2989" s="112"/>
      <c r="R2989" s="114"/>
      <c r="S2989" s="113"/>
      <c r="T2989" s="112"/>
      <c r="U2989" s="114"/>
      <c r="V2989" s="113"/>
      <c r="W2989" s="112"/>
      <c r="X2989" s="113"/>
    </row>
    <row r="2990" spans="1:24" x14ac:dyDescent="0.25">
      <c r="A2990" s="77"/>
      <c r="B2990" s="80"/>
      <c r="C2990" s="22"/>
      <c r="D2990" s="22"/>
      <c r="E2990" s="21"/>
      <c r="F2990" s="21"/>
      <c r="G2990" s="11"/>
      <c r="I2990" s="9"/>
      <c r="L2990" s="1"/>
      <c r="M2990" s="112"/>
      <c r="N2990" s="112"/>
      <c r="O2990" s="112"/>
      <c r="P2990" s="113"/>
      <c r="Q2990" s="112"/>
      <c r="R2990" s="114"/>
      <c r="S2990" s="113"/>
      <c r="T2990" s="112"/>
      <c r="U2990" s="114"/>
      <c r="V2990" s="113"/>
      <c r="W2990" s="112"/>
      <c r="X2990" s="113"/>
    </row>
    <row r="2991" spans="1:24" x14ac:dyDescent="0.25">
      <c r="A2991" s="77"/>
      <c r="B2991" s="80"/>
      <c r="C2991" s="22"/>
      <c r="D2991" s="22"/>
      <c r="E2991" s="21"/>
      <c r="F2991" s="21"/>
      <c r="G2991" s="11"/>
      <c r="I2991" s="9"/>
      <c r="L2991" s="1"/>
      <c r="M2991" s="112"/>
      <c r="N2991" s="112"/>
      <c r="O2991" s="112"/>
      <c r="P2991" s="113"/>
      <c r="Q2991" s="112"/>
      <c r="R2991" s="114"/>
      <c r="S2991" s="113"/>
      <c r="T2991" s="112"/>
      <c r="U2991" s="114"/>
      <c r="V2991" s="113"/>
      <c r="W2991" s="112"/>
      <c r="X2991" s="113"/>
    </row>
    <row r="2992" spans="1:24" x14ac:dyDescent="0.25">
      <c r="A2992" s="77"/>
      <c r="B2992" s="80"/>
      <c r="C2992" s="22"/>
      <c r="D2992" s="22"/>
      <c r="E2992" s="21"/>
      <c r="F2992" s="21"/>
      <c r="G2992" s="11"/>
      <c r="I2992" s="9"/>
      <c r="L2992" s="1"/>
      <c r="M2992" s="112"/>
      <c r="N2992" s="112"/>
      <c r="O2992" s="112"/>
      <c r="P2992" s="113"/>
      <c r="Q2992" s="112"/>
      <c r="R2992" s="114"/>
      <c r="S2992" s="113"/>
      <c r="T2992" s="112"/>
      <c r="U2992" s="114"/>
      <c r="V2992" s="113"/>
      <c r="W2992" s="112"/>
      <c r="X2992" s="113"/>
    </row>
    <row r="2993" spans="1:24" x14ac:dyDescent="0.25">
      <c r="A2993" s="77"/>
      <c r="B2993" s="80"/>
      <c r="C2993" s="22"/>
      <c r="D2993" s="22"/>
      <c r="E2993" s="21"/>
      <c r="F2993" s="21"/>
      <c r="G2993" s="11"/>
      <c r="I2993" s="9"/>
      <c r="L2993" s="1"/>
      <c r="M2993" s="112"/>
      <c r="N2993" s="112"/>
      <c r="O2993" s="112"/>
      <c r="P2993" s="113"/>
      <c r="Q2993" s="112"/>
      <c r="R2993" s="114"/>
      <c r="S2993" s="113"/>
      <c r="T2993" s="112"/>
      <c r="U2993" s="114"/>
      <c r="V2993" s="113"/>
      <c r="W2993" s="112"/>
      <c r="X2993" s="113"/>
    </row>
    <row r="2994" spans="1:24" x14ac:dyDescent="0.25">
      <c r="A2994" s="77"/>
      <c r="B2994" s="80"/>
      <c r="C2994" s="22"/>
      <c r="D2994" s="22"/>
      <c r="E2994" s="21"/>
      <c r="F2994" s="21"/>
      <c r="G2994" s="11"/>
      <c r="I2994" s="9"/>
      <c r="L2994" s="1"/>
      <c r="M2994" s="112"/>
      <c r="N2994" s="112"/>
      <c r="O2994" s="112"/>
      <c r="P2994" s="113"/>
      <c r="Q2994" s="112"/>
      <c r="R2994" s="114"/>
      <c r="S2994" s="113"/>
      <c r="T2994" s="112"/>
      <c r="U2994" s="114"/>
      <c r="V2994" s="113"/>
      <c r="W2994" s="112"/>
      <c r="X2994" s="113"/>
    </row>
    <row r="2995" spans="1:24" x14ac:dyDescent="0.25">
      <c r="A2995" s="77"/>
      <c r="B2995" s="80"/>
      <c r="C2995" s="22"/>
      <c r="D2995" s="22"/>
      <c r="E2995" s="21"/>
      <c r="F2995" s="21"/>
      <c r="G2995" s="11"/>
      <c r="I2995" s="9"/>
      <c r="L2995" s="1"/>
      <c r="M2995" s="112"/>
      <c r="N2995" s="112"/>
      <c r="O2995" s="112"/>
      <c r="P2995" s="113"/>
      <c r="Q2995" s="112"/>
      <c r="R2995" s="114"/>
      <c r="S2995" s="113"/>
      <c r="T2995" s="112"/>
      <c r="U2995" s="114"/>
      <c r="V2995" s="113"/>
      <c r="W2995" s="112"/>
      <c r="X2995" s="113"/>
    </row>
    <row r="2996" spans="1:24" x14ac:dyDescent="0.25">
      <c r="A2996" s="77"/>
      <c r="B2996" s="80"/>
      <c r="C2996" s="22"/>
      <c r="D2996" s="22"/>
      <c r="E2996" s="21"/>
      <c r="F2996" s="21"/>
      <c r="G2996" s="11"/>
      <c r="I2996" s="9"/>
      <c r="L2996" s="1"/>
      <c r="M2996" s="112"/>
      <c r="N2996" s="112"/>
      <c r="O2996" s="112"/>
      <c r="P2996" s="113"/>
      <c r="Q2996" s="112"/>
      <c r="R2996" s="114"/>
      <c r="S2996" s="113"/>
      <c r="T2996" s="112"/>
      <c r="U2996" s="114"/>
      <c r="V2996" s="113"/>
      <c r="W2996" s="112"/>
      <c r="X2996" s="113"/>
    </row>
    <row r="2997" spans="1:24" x14ac:dyDescent="0.25">
      <c r="A2997" s="77"/>
      <c r="B2997" s="80"/>
      <c r="C2997" s="22"/>
      <c r="D2997" s="22"/>
      <c r="E2997" s="21"/>
      <c r="F2997" s="21"/>
      <c r="G2997" s="11"/>
      <c r="I2997" s="9"/>
      <c r="L2997" s="1"/>
      <c r="M2997" s="112"/>
      <c r="N2997" s="112"/>
      <c r="O2997" s="112"/>
      <c r="P2997" s="113"/>
      <c r="Q2997" s="112"/>
      <c r="R2997" s="114"/>
      <c r="S2997" s="113"/>
      <c r="T2997" s="112"/>
      <c r="U2997" s="114"/>
      <c r="V2997" s="113"/>
      <c r="W2997" s="112"/>
      <c r="X2997" s="113"/>
    </row>
    <row r="2998" spans="1:24" x14ac:dyDescent="0.25">
      <c r="A2998" s="77"/>
      <c r="B2998" s="80"/>
      <c r="C2998" s="22"/>
      <c r="D2998" s="22"/>
      <c r="E2998" s="21"/>
      <c r="F2998" s="21"/>
      <c r="G2998" s="11"/>
      <c r="I2998" s="9"/>
      <c r="L2998" s="1"/>
      <c r="M2998" s="112"/>
      <c r="N2998" s="112"/>
      <c r="O2998" s="112"/>
      <c r="P2998" s="113"/>
      <c r="Q2998" s="112"/>
      <c r="R2998" s="114"/>
      <c r="S2998" s="113"/>
      <c r="T2998" s="112"/>
      <c r="U2998" s="114"/>
      <c r="V2998" s="113"/>
      <c r="W2998" s="112"/>
      <c r="X2998" s="113"/>
    </row>
    <row r="2999" spans="1:24" x14ac:dyDescent="0.25">
      <c r="A2999" s="77"/>
      <c r="B2999" s="80"/>
      <c r="C2999" s="22"/>
      <c r="D2999" s="22"/>
      <c r="E2999" s="21"/>
      <c r="F2999" s="21"/>
      <c r="G2999" s="11"/>
      <c r="I2999" s="9"/>
      <c r="L2999" s="1"/>
      <c r="M2999" s="112"/>
      <c r="N2999" s="112"/>
      <c r="O2999" s="112"/>
      <c r="P2999" s="113"/>
      <c r="Q2999" s="112"/>
      <c r="R2999" s="114"/>
      <c r="S2999" s="113"/>
      <c r="T2999" s="112"/>
      <c r="U2999" s="114"/>
      <c r="V2999" s="113"/>
      <c r="W2999" s="112"/>
      <c r="X2999" s="113"/>
    </row>
    <row r="3000" spans="1:24" x14ac:dyDescent="0.25">
      <c r="A3000" s="77"/>
      <c r="B3000" s="80"/>
      <c r="C3000" s="22"/>
      <c r="D3000" s="22"/>
      <c r="E3000" s="21"/>
      <c r="F3000" s="21"/>
      <c r="G3000" s="11"/>
      <c r="I3000" s="9"/>
      <c r="L3000" s="1"/>
      <c r="M3000" s="112"/>
      <c r="N3000" s="112"/>
      <c r="O3000" s="112"/>
      <c r="P3000" s="113"/>
      <c r="Q3000" s="112"/>
      <c r="R3000" s="114"/>
      <c r="S3000" s="113"/>
      <c r="T3000" s="112"/>
      <c r="U3000" s="114"/>
      <c r="V3000" s="113"/>
      <c r="W3000" s="112"/>
      <c r="X3000" s="113"/>
    </row>
    <row r="3001" spans="1:24" x14ac:dyDescent="0.25">
      <c r="A3001" s="77"/>
      <c r="B3001" s="80"/>
      <c r="C3001" s="22"/>
      <c r="D3001" s="22"/>
      <c r="E3001" s="21"/>
      <c r="F3001" s="21"/>
      <c r="G3001" s="11"/>
      <c r="I3001" s="9"/>
      <c r="L3001" s="1"/>
      <c r="M3001" s="112"/>
      <c r="N3001" s="112"/>
      <c r="O3001" s="112"/>
      <c r="P3001" s="113"/>
      <c r="Q3001" s="112"/>
      <c r="R3001" s="114"/>
      <c r="S3001" s="113"/>
      <c r="T3001" s="112"/>
      <c r="U3001" s="114"/>
      <c r="V3001" s="113"/>
      <c r="W3001" s="112"/>
      <c r="X3001" s="113"/>
    </row>
    <row r="3002" spans="1:24" x14ac:dyDescent="0.25">
      <c r="A3002" s="77"/>
      <c r="B3002" s="80"/>
      <c r="C3002" s="22"/>
      <c r="D3002" s="22"/>
      <c r="E3002" s="21"/>
      <c r="F3002" s="21"/>
      <c r="G3002" s="11"/>
      <c r="I3002" s="9"/>
      <c r="L3002" s="1"/>
      <c r="M3002" s="112"/>
      <c r="N3002" s="112"/>
      <c r="O3002" s="112"/>
      <c r="P3002" s="113"/>
      <c r="Q3002" s="112"/>
      <c r="R3002" s="114"/>
      <c r="S3002" s="113"/>
      <c r="T3002" s="112"/>
      <c r="U3002" s="114"/>
      <c r="V3002" s="113"/>
      <c r="W3002" s="112"/>
      <c r="X3002" s="113"/>
    </row>
    <row r="3003" spans="1:24" x14ac:dyDescent="0.25">
      <c r="A3003" s="77"/>
      <c r="B3003" s="80"/>
      <c r="C3003" s="22"/>
      <c r="D3003" s="22"/>
      <c r="E3003" s="21"/>
      <c r="F3003" s="21"/>
      <c r="G3003" s="11"/>
      <c r="I3003" s="9"/>
      <c r="L3003" s="1"/>
      <c r="M3003" s="112"/>
      <c r="N3003" s="112"/>
      <c r="O3003" s="112"/>
      <c r="P3003" s="113"/>
      <c r="Q3003" s="112"/>
      <c r="R3003" s="114"/>
      <c r="S3003" s="113"/>
      <c r="T3003" s="112"/>
      <c r="U3003" s="114"/>
      <c r="V3003" s="113"/>
      <c r="W3003" s="112"/>
      <c r="X3003" s="113"/>
    </row>
    <row r="3004" spans="1:24" x14ac:dyDescent="0.25">
      <c r="A3004" s="77"/>
      <c r="B3004" s="80"/>
      <c r="C3004" s="22"/>
      <c r="D3004" s="22"/>
      <c r="E3004" s="21"/>
      <c r="F3004" s="21"/>
      <c r="G3004" s="11"/>
      <c r="I3004" s="9"/>
      <c r="L3004" s="1"/>
      <c r="M3004" s="112"/>
      <c r="N3004" s="112"/>
      <c r="O3004" s="112"/>
      <c r="P3004" s="113"/>
      <c r="Q3004" s="112"/>
      <c r="R3004" s="114"/>
      <c r="S3004" s="113"/>
      <c r="T3004" s="112"/>
      <c r="U3004" s="114"/>
      <c r="V3004" s="113"/>
      <c r="W3004" s="112"/>
      <c r="X3004" s="113"/>
    </row>
    <row r="3005" spans="1:24" x14ac:dyDescent="0.25">
      <c r="A3005" s="77"/>
      <c r="B3005" s="80"/>
      <c r="C3005" s="22"/>
      <c r="D3005" s="22"/>
      <c r="E3005" s="21"/>
      <c r="F3005" s="21"/>
      <c r="G3005" s="11"/>
      <c r="I3005" s="9"/>
      <c r="L3005" s="1"/>
      <c r="M3005" s="112"/>
      <c r="N3005" s="112"/>
      <c r="O3005" s="112"/>
      <c r="P3005" s="113"/>
      <c r="Q3005" s="112"/>
      <c r="R3005" s="114"/>
      <c r="S3005" s="113"/>
      <c r="T3005" s="112"/>
      <c r="U3005" s="114"/>
      <c r="V3005" s="113"/>
      <c r="W3005" s="112"/>
      <c r="X3005" s="113"/>
    </row>
    <row r="3006" spans="1:24" x14ac:dyDescent="0.25">
      <c r="A3006" s="77"/>
      <c r="B3006" s="80"/>
      <c r="C3006" s="22"/>
      <c r="D3006" s="22"/>
      <c r="E3006" s="21"/>
      <c r="F3006" s="21"/>
      <c r="G3006" s="11"/>
      <c r="I3006" s="9"/>
      <c r="L3006" s="1"/>
      <c r="M3006" s="112"/>
      <c r="N3006" s="112"/>
      <c r="O3006" s="112"/>
      <c r="P3006" s="113"/>
      <c r="Q3006" s="112"/>
      <c r="R3006" s="114"/>
      <c r="S3006" s="113"/>
      <c r="T3006" s="112"/>
      <c r="U3006" s="114"/>
      <c r="V3006" s="113"/>
      <c r="W3006" s="112"/>
      <c r="X3006" s="113"/>
    </row>
    <row r="3007" spans="1:24" x14ac:dyDescent="0.25">
      <c r="A3007" s="77"/>
      <c r="B3007" s="80"/>
      <c r="C3007" s="22"/>
      <c r="D3007" s="22"/>
      <c r="E3007" s="21"/>
      <c r="F3007" s="21"/>
      <c r="G3007" s="11"/>
      <c r="I3007" s="9"/>
      <c r="L3007" s="1"/>
      <c r="M3007" s="112"/>
      <c r="N3007" s="112"/>
      <c r="O3007" s="112"/>
      <c r="P3007" s="113"/>
      <c r="Q3007" s="112"/>
      <c r="R3007" s="114"/>
      <c r="S3007" s="113"/>
      <c r="T3007" s="112"/>
      <c r="U3007" s="114"/>
      <c r="V3007" s="113"/>
      <c r="W3007" s="112"/>
      <c r="X3007" s="113"/>
    </row>
    <row r="3008" spans="1:24" x14ac:dyDescent="0.25">
      <c r="A3008" s="77"/>
      <c r="B3008" s="80"/>
      <c r="C3008" s="22"/>
      <c r="D3008" s="22"/>
      <c r="E3008" s="21"/>
      <c r="F3008" s="21"/>
      <c r="G3008" s="11"/>
      <c r="I3008" s="9"/>
      <c r="L3008" s="1"/>
      <c r="M3008" s="112"/>
      <c r="N3008" s="112"/>
      <c r="O3008" s="112"/>
      <c r="P3008" s="113"/>
      <c r="Q3008" s="112"/>
      <c r="R3008" s="114"/>
      <c r="S3008" s="113"/>
      <c r="T3008" s="112"/>
      <c r="U3008" s="114"/>
      <c r="V3008" s="113"/>
      <c r="W3008" s="112"/>
      <c r="X3008" s="113"/>
    </row>
    <row r="3009" spans="1:24" x14ac:dyDescent="0.25">
      <c r="A3009" s="77"/>
      <c r="B3009" s="80"/>
      <c r="C3009" s="22"/>
      <c r="D3009" s="22"/>
      <c r="E3009" s="21"/>
      <c r="F3009" s="21"/>
      <c r="G3009" s="11"/>
      <c r="I3009" s="9"/>
      <c r="L3009" s="1"/>
      <c r="M3009" s="112"/>
      <c r="N3009" s="112"/>
      <c r="O3009" s="112"/>
      <c r="P3009" s="113"/>
      <c r="Q3009" s="112"/>
      <c r="R3009" s="114"/>
      <c r="S3009" s="113"/>
      <c r="T3009" s="112"/>
      <c r="U3009" s="114"/>
      <c r="V3009" s="113"/>
      <c r="W3009" s="112"/>
      <c r="X3009" s="113"/>
    </row>
    <row r="3010" spans="1:24" x14ac:dyDescent="0.25">
      <c r="A3010" s="77"/>
      <c r="B3010" s="80"/>
      <c r="C3010" s="22"/>
      <c r="D3010" s="22"/>
      <c r="E3010" s="21"/>
      <c r="F3010" s="21"/>
      <c r="G3010" s="11"/>
      <c r="I3010" s="9"/>
      <c r="L3010" s="1"/>
      <c r="M3010" s="112"/>
      <c r="N3010" s="112"/>
      <c r="O3010" s="112"/>
      <c r="P3010" s="113"/>
      <c r="Q3010" s="112"/>
      <c r="R3010" s="114"/>
      <c r="S3010" s="113"/>
      <c r="T3010" s="112"/>
      <c r="U3010" s="114"/>
      <c r="V3010" s="113"/>
      <c r="W3010" s="112"/>
      <c r="X3010" s="113"/>
    </row>
    <row r="3011" spans="1:24" x14ac:dyDescent="0.25">
      <c r="A3011" s="77"/>
      <c r="B3011" s="80"/>
      <c r="C3011" s="22"/>
      <c r="D3011" s="22"/>
      <c r="E3011" s="21"/>
      <c r="F3011" s="21"/>
      <c r="G3011" s="11"/>
      <c r="I3011" s="9"/>
      <c r="L3011" s="1"/>
      <c r="M3011" s="112"/>
      <c r="N3011" s="112"/>
      <c r="O3011" s="112"/>
      <c r="P3011" s="113"/>
      <c r="Q3011" s="112"/>
      <c r="R3011" s="114"/>
      <c r="S3011" s="113"/>
      <c r="T3011" s="112"/>
      <c r="U3011" s="114"/>
      <c r="V3011" s="113"/>
      <c r="W3011" s="112"/>
      <c r="X3011" s="113"/>
    </row>
    <row r="3012" spans="1:24" x14ac:dyDescent="0.25">
      <c r="A3012" s="77"/>
      <c r="B3012" s="80"/>
      <c r="C3012" s="22"/>
      <c r="D3012" s="22"/>
      <c r="E3012" s="21"/>
      <c r="F3012" s="21"/>
      <c r="G3012" s="11"/>
      <c r="I3012" s="9"/>
      <c r="L3012" s="1"/>
      <c r="M3012" s="112"/>
      <c r="N3012" s="112"/>
      <c r="O3012" s="112"/>
      <c r="P3012" s="113"/>
      <c r="Q3012" s="112"/>
      <c r="R3012" s="114"/>
      <c r="S3012" s="113"/>
      <c r="T3012" s="112"/>
      <c r="U3012" s="114"/>
      <c r="V3012" s="113"/>
      <c r="W3012" s="112"/>
      <c r="X3012" s="113"/>
    </row>
    <row r="3013" spans="1:24" x14ac:dyDescent="0.25">
      <c r="A3013" s="77"/>
      <c r="B3013" s="80"/>
      <c r="C3013" s="22"/>
      <c r="D3013" s="22"/>
      <c r="E3013" s="21"/>
      <c r="F3013" s="21"/>
      <c r="G3013" s="11"/>
      <c r="I3013" s="9"/>
      <c r="L3013" s="1"/>
      <c r="M3013" s="112"/>
      <c r="N3013" s="112"/>
      <c r="O3013" s="112"/>
      <c r="P3013" s="113"/>
      <c r="Q3013" s="112"/>
      <c r="R3013" s="114"/>
      <c r="S3013" s="113"/>
      <c r="T3013" s="112"/>
      <c r="U3013" s="114"/>
      <c r="V3013" s="113"/>
      <c r="W3013" s="112"/>
      <c r="X3013" s="113"/>
    </row>
    <row r="3014" spans="1:24" x14ac:dyDescent="0.25">
      <c r="A3014" s="77"/>
      <c r="B3014" s="80"/>
      <c r="C3014" s="22"/>
      <c r="D3014" s="22"/>
      <c r="E3014" s="21"/>
      <c r="F3014" s="21"/>
      <c r="G3014" s="11"/>
      <c r="I3014" s="9"/>
      <c r="L3014" s="1"/>
      <c r="M3014" s="112"/>
      <c r="N3014" s="112"/>
      <c r="O3014" s="112"/>
      <c r="P3014" s="113"/>
      <c r="Q3014" s="112"/>
      <c r="R3014" s="114"/>
      <c r="S3014" s="113"/>
      <c r="T3014" s="112"/>
      <c r="U3014" s="114"/>
      <c r="V3014" s="113"/>
      <c r="W3014" s="112"/>
      <c r="X3014" s="113"/>
    </row>
    <row r="3015" spans="1:24" x14ac:dyDescent="0.25">
      <c r="A3015" s="77"/>
      <c r="B3015" s="80"/>
      <c r="C3015" s="22"/>
      <c r="D3015" s="22"/>
      <c r="E3015" s="21"/>
      <c r="F3015" s="21"/>
      <c r="G3015" s="11"/>
      <c r="I3015" s="9"/>
      <c r="L3015" s="1"/>
      <c r="M3015" s="112"/>
      <c r="N3015" s="112"/>
      <c r="O3015" s="112"/>
      <c r="P3015" s="113"/>
      <c r="Q3015" s="112"/>
      <c r="R3015" s="114"/>
      <c r="S3015" s="113"/>
      <c r="T3015" s="112"/>
      <c r="U3015" s="114"/>
      <c r="V3015" s="113"/>
      <c r="W3015" s="112"/>
      <c r="X3015" s="113"/>
    </row>
    <row r="3016" spans="1:24" x14ac:dyDescent="0.25">
      <c r="A3016" s="77"/>
      <c r="B3016" s="80"/>
      <c r="C3016" s="22"/>
      <c r="D3016" s="22"/>
      <c r="E3016" s="21"/>
      <c r="F3016" s="21"/>
      <c r="G3016" s="11"/>
      <c r="I3016" s="9"/>
      <c r="L3016" s="1"/>
      <c r="M3016" s="112"/>
      <c r="N3016" s="112"/>
      <c r="O3016" s="112"/>
      <c r="P3016" s="113"/>
      <c r="Q3016" s="112"/>
      <c r="R3016" s="114"/>
      <c r="S3016" s="113"/>
      <c r="T3016" s="112"/>
      <c r="U3016" s="114"/>
      <c r="V3016" s="113"/>
      <c r="W3016" s="112"/>
      <c r="X3016" s="113"/>
    </row>
    <row r="3017" spans="1:24" x14ac:dyDescent="0.25">
      <c r="A3017" s="77"/>
      <c r="B3017" s="80"/>
      <c r="C3017" s="22"/>
      <c r="D3017" s="22"/>
      <c r="E3017" s="21"/>
      <c r="F3017" s="21"/>
      <c r="G3017" s="11"/>
      <c r="I3017" s="9"/>
      <c r="L3017" s="1"/>
      <c r="M3017" s="112"/>
      <c r="N3017" s="112"/>
      <c r="O3017" s="112"/>
      <c r="P3017" s="113"/>
      <c r="Q3017" s="112"/>
      <c r="R3017" s="114"/>
      <c r="S3017" s="113"/>
      <c r="T3017" s="112"/>
      <c r="U3017" s="114"/>
      <c r="V3017" s="113"/>
      <c r="W3017" s="112"/>
      <c r="X3017" s="113"/>
    </row>
    <row r="3018" spans="1:24" x14ac:dyDescent="0.25">
      <c r="A3018" s="77"/>
      <c r="B3018" s="80"/>
      <c r="C3018" s="22"/>
      <c r="D3018" s="22"/>
      <c r="E3018" s="21"/>
      <c r="F3018" s="21"/>
      <c r="G3018" s="11"/>
      <c r="I3018" s="9"/>
      <c r="L3018" s="1"/>
      <c r="M3018" s="112"/>
      <c r="N3018" s="112"/>
      <c r="O3018" s="112"/>
      <c r="P3018" s="113"/>
      <c r="Q3018" s="112"/>
      <c r="R3018" s="114"/>
      <c r="S3018" s="113"/>
      <c r="T3018" s="112"/>
      <c r="U3018" s="114"/>
      <c r="V3018" s="113"/>
      <c r="W3018" s="112"/>
      <c r="X3018" s="113"/>
    </row>
    <row r="3019" spans="1:24" x14ac:dyDescent="0.25">
      <c r="A3019" s="77"/>
      <c r="B3019" s="80"/>
      <c r="C3019" s="22"/>
      <c r="D3019" s="22"/>
      <c r="E3019" s="21"/>
      <c r="F3019" s="21"/>
      <c r="G3019" s="11"/>
      <c r="I3019" s="9"/>
      <c r="L3019" s="1"/>
      <c r="M3019" s="112"/>
      <c r="N3019" s="112"/>
      <c r="O3019" s="112"/>
      <c r="P3019" s="113"/>
      <c r="Q3019" s="112"/>
      <c r="R3019" s="114"/>
      <c r="S3019" s="113"/>
      <c r="T3019" s="112"/>
      <c r="U3019" s="114"/>
      <c r="V3019" s="113"/>
      <c r="W3019" s="112"/>
      <c r="X3019" s="113"/>
    </row>
    <row r="3020" spans="1:24" x14ac:dyDescent="0.25">
      <c r="A3020" s="77"/>
      <c r="B3020" s="80"/>
      <c r="C3020" s="22"/>
      <c r="D3020" s="22"/>
      <c r="E3020" s="21"/>
      <c r="F3020" s="21"/>
      <c r="G3020" s="11"/>
      <c r="I3020" s="9"/>
      <c r="L3020" s="1"/>
      <c r="M3020" s="112"/>
      <c r="N3020" s="112"/>
      <c r="O3020" s="112"/>
      <c r="P3020" s="113"/>
      <c r="Q3020" s="112"/>
      <c r="R3020" s="114"/>
      <c r="S3020" s="113"/>
      <c r="T3020" s="112"/>
      <c r="U3020" s="114"/>
      <c r="V3020" s="113"/>
      <c r="W3020" s="112"/>
      <c r="X3020" s="113"/>
    </row>
    <row r="3021" spans="1:24" x14ac:dyDescent="0.25">
      <c r="A3021" s="77"/>
      <c r="B3021" s="80"/>
      <c r="C3021" s="22"/>
      <c r="D3021" s="22"/>
      <c r="E3021" s="21"/>
      <c r="F3021" s="21"/>
      <c r="G3021" s="11"/>
      <c r="I3021" s="9"/>
      <c r="L3021" s="1"/>
      <c r="M3021" s="112"/>
      <c r="N3021" s="112"/>
      <c r="O3021" s="112"/>
      <c r="P3021" s="113"/>
      <c r="Q3021" s="112"/>
      <c r="R3021" s="114"/>
      <c r="S3021" s="113"/>
      <c r="T3021" s="112"/>
      <c r="U3021" s="114"/>
      <c r="V3021" s="113"/>
      <c r="W3021" s="112"/>
      <c r="X3021" s="113"/>
    </row>
    <row r="3022" spans="1:24" x14ac:dyDescent="0.25">
      <c r="A3022" s="77"/>
      <c r="B3022" s="80"/>
      <c r="C3022" s="22"/>
      <c r="D3022" s="22"/>
      <c r="E3022" s="21"/>
      <c r="F3022" s="21"/>
      <c r="G3022" s="11"/>
      <c r="I3022" s="9"/>
      <c r="L3022" s="1"/>
      <c r="M3022" s="112"/>
      <c r="N3022" s="112"/>
      <c r="O3022" s="112"/>
      <c r="P3022" s="113"/>
      <c r="Q3022" s="112"/>
      <c r="R3022" s="114"/>
      <c r="S3022" s="113"/>
      <c r="T3022" s="112"/>
      <c r="U3022" s="114"/>
      <c r="V3022" s="113"/>
      <c r="W3022" s="112"/>
      <c r="X3022" s="113"/>
    </row>
    <row r="3023" spans="1:24" x14ac:dyDescent="0.25">
      <c r="A3023" s="77"/>
      <c r="B3023" s="80"/>
      <c r="C3023" s="22"/>
      <c r="D3023" s="22"/>
      <c r="E3023" s="21"/>
      <c r="F3023" s="21"/>
      <c r="G3023" s="11"/>
      <c r="I3023" s="9"/>
      <c r="L3023" s="1"/>
      <c r="M3023" s="112"/>
      <c r="N3023" s="112"/>
      <c r="O3023" s="112"/>
      <c r="P3023" s="113"/>
      <c r="Q3023" s="112"/>
      <c r="R3023" s="114"/>
      <c r="S3023" s="113"/>
      <c r="T3023" s="112"/>
      <c r="U3023" s="114"/>
      <c r="V3023" s="113"/>
      <c r="W3023" s="112"/>
      <c r="X3023" s="113"/>
    </row>
    <row r="3024" spans="1:24" x14ac:dyDescent="0.25">
      <c r="A3024" s="77"/>
      <c r="B3024" s="80"/>
      <c r="C3024" s="22"/>
      <c r="D3024" s="22"/>
      <c r="E3024" s="21"/>
      <c r="F3024" s="21"/>
      <c r="G3024" s="11"/>
      <c r="I3024" s="9"/>
      <c r="L3024" s="1"/>
      <c r="M3024" s="112"/>
      <c r="N3024" s="112"/>
      <c r="O3024" s="112"/>
      <c r="P3024" s="113"/>
      <c r="Q3024" s="112"/>
      <c r="R3024" s="114"/>
      <c r="S3024" s="113"/>
      <c r="T3024" s="112"/>
      <c r="U3024" s="114"/>
      <c r="V3024" s="113"/>
      <c r="W3024" s="112"/>
      <c r="X3024" s="113"/>
    </row>
    <row r="3025" spans="1:24" x14ac:dyDescent="0.25">
      <c r="A3025" s="77"/>
      <c r="B3025" s="80"/>
      <c r="C3025" s="22"/>
      <c r="D3025" s="22"/>
      <c r="E3025" s="21"/>
      <c r="F3025" s="21"/>
      <c r="G3025" s="11"/>
      <c r="I3025" s="9"/>
      <c r="L3025" s="1"/>
      <c r="M3025" s="112"/>
      <c r="N3025" s="112"/>
      <c r="O3025" s="112"/>
      <c r="P3025" s="113"/>
      <c r="Q3025" s="112"/>
      <c r="R3025" s="114"/>
      <c r="S3025" s="113"/>
      <c r="T3025" s="112"/>
      <c r="U3025" s="114"/>
      <c r="V3025" s="113"/>
      <c r="W3025" s="112"/>
      <c r="X3025" s="113"/>
    </row>
    <row r="3026" spans="1:24" x14ac:dyDescent="0.25">
      <c r="A3026" s="77"/>
      <c r="B3026" s="80"/>
      <c r="C3026" s="22"/>
      <c r="D3026" s="22"/>
      <c r="E3026" s="21"/>
      <c r="F3026" s="21"/>
      <c r="G3026" s="11"/>
      <c r="I3026" s="9"/>
      <c r="L3026" s="1"/>
      <c r="M3026" s="112"/>
      <c r="N3026" s="112"/>
      <c r="O3026" s="112"/>
      <c r="P3026" s="113"/>
      <c r="Q3026" s="112"/>
      <c r="R3026" s="114"/>
      <c r="S3026" s="113"/>
      <c r="T3026" s="112"/>
      <c r="U3026" s="114"/>
      <c r="V3026" s="113"/>
      <c r="W3026" s="112"/>
      <c r="X3026" s="113"/>
    </row>
    <row r="3027" spans="1:24" x14ac:dyDescent="0.25">
      <c r="A3027" s="77"/>
      <c r="B3027" s="80"/>
      <c r="C3027" s="22"/>
      <c r="D3027" s="22"/>
      <c r="E3027" s="21"/>
      <c r="F3027" s="21"/>
      <c r="G3027" s="11"/>
      <c r="I3027" s="9"/>
      <c r="L3027" s="1"/>
      <c r="M3027" s="112"/>
      <c r="N3027" s="112"/>
      <c r="O3027" s="112"/>
      <c r="P3027" s="113"/>
      <c r="Q3027" s="112"/>
      <c r="R3027" s="114"/>
      <c r="S3027" s="113"/>
      <c r="T3027" s="112"/>
      <c r="U3027" s="114"/>
      <c r="V3027" s="113"/>
      <c r="W3027" s="112"/>
      <c r="X3027" s="113"/>
    </row>
    <row r="3028" spans="1:24" x14ac:dyDescent="0.25">
      <c r="A3028" s="77"/>
      <c r="B3028" s="80"/>
      <c r="C3028" s="22"/>
      <c r="D3028" s="22"/>
      <c r="E3028" s="21"/>
      <c r="F3028" s="21"/>
      <c r="G3028" s="11"/>
      <c r="I3028" s="9"/>
      <c r="L3028" s="1"/>
      <c r="M3028" s="112"/>
      <c r="N3028" s="112"/>
      <c r="O3028" s="112"/>
      <c r="P3028" s="113"/>
      <c r="Q3028" s="112"/>
      <c r="R3028" s="114"/>
      <c r="S3028" s="113"/>
      <c r="T3028" s="112"/>
      <c r="U3028" s="114"/>
      <c r="V3028" s="113"/>
      <c r="W3028" s="112"/>
      <c r="X3028" s="113"/>
    </row>
    <row r="3029" spans="1:24" x14ac:dyDescent="0.25">
      <c r="A3029" s="77"/>
      <c r="B3029" s="80"/>
      <c r="C3029" s="22"/>
      <c r="D3029" s="22"/>
      <c r="E3029" s="21"/>
      <c r="F3029" s="21"/>
      <c r="G3029" s="11"/>
      <c r="I3029" s="9"/>
      <c r="L3029" s="1"/>
      <c r="M3029" s="112"/>
      <c r="N3029" s="112"/>
      <c r="O3029" s="112"/>
      <c r="P3029" s="113"/>
      <c r="Q3029" s="112"/>
      <c r="R3029" s="114"/>
      <c r="S3029" s="113"/>
      <c r="T3029" s="112"/>
      <c r="U3029" s="114"/>
      <c r="V3029" s="113"/>
      <c r="W3029" s="112"/>
      <c r="X3029" s="113"/>
    </row>
    <row r="3030" spans="1:24" x14ac:dyDescent="0.25">
      <c r="A3030" s="77"/>
      <c r="B3030" s="80"/>
      <c r="C3030" s="22"/>
      <c r="D3030" s="22"/>
      <c r="E3030" s="21"/>
      <c r="F3030" s="21"/>
      <c r="G3030" s="11"/>
      <c r="I3030" s="9"/>
      <c r="L3030" s="1"/>
      <c r="M3030" s="112"/>
      <c r="N3030" s="112"/>
      <c r="O3030" s="112"/>
      <c r="P3030" s="113"/>
      <c r="Q3030" s="112"/>
      <c r="R3030" s="114"/>
      <c r="S3030" s="113"/>
      <c r="T3030" s="112"/>
      <c r="U3030" s="114"/>
      <c r="V3030" s="113"/>
      <c r="W3030" s="112"/>
      <c r="X3030" s="113"/>
    </row>
    <row r="3031" spans="1:24" x14ac:dyDescent="0.25">
      <c r="A3031" s="77"/>
      <c r="B3031" s="80"/>
      <c r="C3031" s="22"/>
      <c r="D3031" s="22"/>
      <c r="E3031" s="21"/>
      <c r="F3031" s="21"/>
      <c r="G3031" s="11"/>
      <c r="I3031" s="9"/>
      <c r="L3031" s="1"/>
      <c r="M3031" s="112"/>
      <c r="N3031" s="112"/>
      <c r="O3031" s="112"/>
      <c r="P3031" s="113"/>
      <c r="Q3031" s="112"/>
      <c r="R3031" s="114"/>
      <c r="S3031" s="113"/>
      <c r="T3031" s="112"/>
      <c r="U3031" s="114"/>
      <c r="V3031" s="113"/>
      <c r="W3031" s="112"/>
      <c r="X3031" s="113"/>
    </row>
    <row r="3032" spans="1:24" x14ac:dyDescent="0.25">
      <c r="A3032" s="77"/>
      <c r="B3032" s="80"/>
      <c r="C3032" s="22"/>
      <c r="D3032" s="22"/>
      <c r="E3032" s="21"/>
      <c r="F3032" s="21"/>
      <c r="G3032" s="11"/>
      <c r="I3032" s="9"/>
      <c r="L3032" s="1"/>
      <c r="M3032" s="112"/>
      <c r="N3032" s="112"/>
      <c r="O3032" s="112"/>
      <c r="P3032" s="113"/>
      <c r="Q3032" s="112"/>
      <c r="R3032" s="114"/>
      <c r="S3032" s="113"/>
      <c r="T3032" s="112"/>
      <c r="U3032" s="114"/>
      <c r="V3032" s="113"/>
      <c r="W3032" s="112"/>
      <c r="X3032" s="113"/>
    </row>
    <row r="3033" spans="1:24" x14ac:dyDescent="0.25">
      <c r="A3033" s="77"/>
      <c r="B3033" s="80"/>
      <c r="C3033" s="22"/>
      <c r="D3033" s="22"/>
      <c r="E3033" s="21"/>
      <c r="F3033" s="21"/>
      <c r="G3033" s="11"/>
      <c r="I3033" s="9"/>
      <c r="L3033" s="1"/>
      <c r="M3033" s="112"/>
      <c r="N3033" s="112"/>
      <c r="O3033" s="112"/>
      <c r="P3033" s="113"/>
      <c r="Q3033" s="112"/>
      <c r="R3033" s="114"/>
      <c r="S3033" s="113"/>
      <c r="T3033" s="112"/>
      <c r="U3033" s="114"/>
      <c r="V3033" s="113"/>
      <c r="W3033" s="112"/>
      <c r="X3033" s="113"/>
    </row>
    <row r="3034" spans="1:24" x14ac:dyDescent="0.25">
      <c r="A3034" s="77"/>
      <c r="B3034" s="80"/>
      <c r="C3034" s="22"/>
      <c r="D3034" s="22"/>
      <c r="E3034" s="21"/>
      <c r="F3034" s="21"/>
      <c r="G3034" s="11"/>
      <c r="I3034" s="9"/>
      <c r="L3034" s="1"/>
      <c r="M3034" s="112"/>
      <c r="N3034" s="112"/>
      <c r="O3034" s="112"/>
      <c r="P3034" s="113"/>
      <c r="Q3034" s="112"/>
      <c r="R3034" s="114"/>
      <c r="S3034" s="113"/>
      <c r="T3034" s="112"/>
      <c r="U3034" s="114"/>
      <c r="V3034" s="113"/>
      <c r="W3034" s="112"/>
      <c r="X3034" s="113"/>
    </row>
    <row r="3035" spans="1:24" x14ac:dyDescent="0.25">
      <c r="A3035" s="77"/>
      <c r="B3035" s="80"/>
      <c r="C3035" s="22"/>
      <c r="D3035" s="22"/>
      <c r="E3035" s="21"/>
      <c r="F3035" s="21"/>
      <c r="G3035" s="11"/>
      <c r="I3035" s="9"/>
      <c r="L3035" s="1"/>
      <c r="M3035" s="112"/>
      <c r="N3035" s="112"/>
      <c r="O3035" s="112"/>
      <c r="P3035" s="113"/>
      <c r="Q3035" s="112"/>
      <c r="R3035" s="114"/>
      <c r="S3035" s="113"/>
      <c r="T3035" s="112"/>
      <c r="U3035" s="114"/>
      <c r="V3035" s="113"/>
      <c r="W3035" s="112"/>
      <c r="X3035" s="113"/>
    </row>
    <row r="3036" spans="1:24" x14ac:dyDescent="0.25">
      <c r="A3036" s="77"/>
      <c r="B3036" s="80"/>
      <c r="C3036" s="22"/>
      <c r="D3036" s="22"/>
      <c r="E3036" s="21"/>
      <c r="F3036" s="21"/>
      <c r="G3036" s="11"/>
      <c r="I3036" s="9"/>
      <c r="L3036" s="1"/>
      <c r="M3036" s="112"/>
      <c r="N3036" s="112"/>
      <c r="O3036" s="112"/>
      <c r="P3036" s="113"/>
      <c r="Q3036" s="112"/>
      <c r="R3036" s="114"/>
      <c r="S3036" s="113"/>
      <c r="T3036" s="112"/>
      <c r="U3036" s="114"/>
      <c r="V3036" s="113"/>
      <c r="W3036" s="112"/>
      <c r="X3036" s="113"/>
    </row>
    <row r="3037" spans="1:24" x14ac:dyDescent="0.25">
      <c r="A3037" s="77"/>
      <c r="B3037" s="80"/>
      <c r="C3037" s="22"/>
      <c r="D3037" s="22"/>
      <c r="E3037" s="21"/>
      <c r="F3037" s="21"/>
      <c r="G3037" s="11"/>
      <c r="I3037" s="9"/>
      <c r="L3037" s="1"/>
      <c r="M3037" s="112"/>
      <c r="N3037" s="112"/>
      <c r="O3037" s="112"/>
      <c r="P3037" s="113"/>
      <c r="Q3037" s="112"/>
      <c r="R3037" s="114"/>
      <c r="S3037" s="113"/>
      <c r="T3037" s="112"/>
      <c r="U3037" s="114"/>
      <c r="V3037" s="113"/>
      <c r="W3037" s="112"/>
      <c r="X3037" s="113"/>
    </row>
    <row r="3038" spans="1:24" x14ac:dyDescent="0.25">
      <c r="A3038" s="77"/>
      <c r="B3038" s="80"/>
      <c r="C3038" s="22"/>
      <c r="D3038" s="22"/>
      <c r="E3038" s="21"/>
      <c r="F3038" s="21"/>
      <c r="G3038" s="11"/>
      <c r="I3038" s="9"/>
      <c r="L3038" s="1"/>
      <c r="M3038" s="112"/>
      <c r="N3038" s="112"/>
      <c r="O3038" s="112"/>
      <c r="P3038" s="113"/>
      <c r="Q3038" s="112"/>
      <c r="R3038" s="114"/>
      <c r="S3038" s="113"/>
      <c r="T3038" s="112"/>
      <c r="U3038" s="114"/>
      <c r="V3038" s="113"/>
      <c r="W3038" s="112"/>
      <c r="X3038" s="113"/>
    </row>
    <row r="3039" spans="1:24" x14ac:dyDescent="0.25">
      <c r="A3039" s="77"/>
      <c r="B3039" s="80"/>
      <c r="C3039" s="22"/>
      <c r="D3039" s="22"/>
      <c r="E3039" s="21"/>
      <c r="F3039" s="21"/>
      <c r="G3039" s="11"/>
      <c r="I3039" s="9"/>
      <c r="L3039" s="1"/>
      <c r="M3039" s="112"/>
      <c r="N3039" s="112"/>
      <c r="O3039" s="112"/>
      <c r="P3039" s="113"/>
      <c r="Q3039" s="112"/>
      <c r="R3039" s="114"/>
      <c r="S3039" s="113"/>
      <c r="T3039" s="112"/>
      <c r="U3039" s="114"/>
      <c r="V3039" s="113"/>
      <c r="W3039" s="112"/>
      <c r="X3039" s="113"/>
    </row>
    <row r="3040" spans="1:24" x14ac:dyDescent="0.25">
      <c r="A3040" s="77"/>
      <c r="B3040" s="80"/>
      <c r="C3040" s="22"/>
      <c r="D3040" s="22"/>
      <c r="E3040" s="21"/>
      <c r="F3040" s="21"/>
      <c r="G3040" s="11"/>
      <c r="I3040" s="9"/>
      <c r="L3040" s="1"/>
      <c r="M3040" s="112"/>
      <c r="N3040" s="112"/>
      <c r="O3040" s="112"/>
      <c r="P3040" s="113"/>
      <c r="Q3040" s="112"/>
      <c r="R3040" s="114"/>
      <c r="S3040" s="113"/>
      <c r="T3040" s="112"/>
      <c r="U3040" s="114"/>
      <c r="V3040" s="113"/>
      <c r="W3040" s="112"/>
      <c r="X3040" s="113"/>
    </row>
    <row r="3041" spans="1:24" x14ac:dyDescent="0.25">
      <c r="A3041" s="77"/>
      <c r="B3041" s="80"/>
      <c r="C3041" s="22"/>
      <c r="D3041" s="22"/>
      <c r="E3041" s="21"/>
      <c r="F3041" s="21"/>
      <c r="G3041" s="11"/>
      <c r="I3041" s="9"/>
      <c r="L3041" s="1"/>
      <c r="M3041" s="112"/>
      <c r="N3041" s="112"/>
      <c r="O3041" s="112"/>
      <c r="P3041" s="113"/>
      <c r="Q3041" s="112"/>
      <c r="R3041" s="114"/>
      <c r="S3041" s="113"/>
      <c r="T3041" s="112"/>
      <c r="U3041" s="114"/>
      <c r="V3041" s="113"/>
      <c r="W3041" s="112"/>
      <c r="X3041" s="113"/>
    </row>
    <row r="3042" spans="1:24" x14ac:dyDescent="0.25">
      <c r="A3042" s="77"/>
      <c r="B3042" s="80"/>
      <c r="C3042" s="22"/>
      <c r="D3042" s="22"/>
      <c r="E3042" s="21"/>
      <c r="F3042" s="21"/>
      <c r="G3042" s="11"/>
      <c r="I3042" s="9"/>
      <c r="L3042" s="1"/>
      <c r="M3042" s="112"/>
      <c r="N3042" s="112"/>
      <c r="O3042" s="112"/>
      <c r="P3042" s="113"/>
      <c r="Q3042" s="112"/>
      <c r="R3042" s="114"/>
      <c r="S3042" s="113"/>
      <c r="T3042" s="112"/>
      <c r="U3042" s="114"/>
      <c r="V3042" s="113"/>
      <c r="W3042" s="112"/>
      <c r="X3042" s="113"/>
    </row>
    <row r="3043" spans="1:24" x14ac:dyDescent="0.25">
      <c r="A3043" s="77"/>
      <c r="B3043" s="80"/>
      <c r="C3043" s="22"/>
      <c r="D3043" s="22"/>
      <c r="E3043" s="21"/>
      <c r="F3043" s="21"/>
      <c r="G3043" s="11"/>
      <c r="I3043" s="9"/>
      <c r="L3043" s="1"/>
      <c r="M3043" s="112"/>
      <c r="N3043" s="112"/>
      <c r="O3043" s="112"/>
      <c r="P3043" s="113"/>
      <c r="Q3043" s="112"/>
      <c r="R3043" s="114"/>
      <c r="S3043" s="113"/>
      <c r="T3043" s="112"/>
      <c r="U3043" s="114"/>
      <c r="V3043" s="113"/>
      <c r="W3043" s="112"/>
      <c r="X3043" s="113"/>
    </row>
    <row r="3044" spans="1:24" x14ac:dyDescent="0.25">
      <c r="A3044" s="77"/>
      <c r="B3044" s="80"/>
      <c r="C3044" s="22"/>
      <c r="D3044" s="22"/>
      <c r="E3044" s="21"/>
      <c r="F3044" s="21"/>
      <c r="G3044" s="11"/>
      <c r="I3044" s="9"/>
      <c r="L3044" s="1"/>
      <c r="M3044" s="112"/>
      <c r="N3044" s="112"/>
      <c r="O3044" s="112"/>
      <c r="P3044" s="113"/>
      <c r="Q3044" s="112"/>
      <c r="R3044" s="114"/>
      <c r="S3044" s="113"/>
      <c r="T3044" s="112"/>
      <c r="U3044" s="114"/>
      <c r="V3044" s="113"/>
      <c r="W3044" s="112"/>
      <c r="X3044" s="113"/>
    </row>
    <row r="3045" spans="1:24" x14ac:dyDescent="0.25">
      <c r="A3045" s="77"/>
      <c r="B3045" s="80"/>
      <c r="C3045" s="22"/>
      <c r="D3045" s="22"/>
      <c r="E3045" s="21"/>
      <c r="F3045" s="21"/>
      <c r="G3045" s="11"/>
      <c r="I3045" s="9"/>
      <c r="L3045" s="1"/>
      <c r="M3045" s="112"/>
      <c r="N3045" s="112"/>
      <c r="O3045" s="112"/>
      <c r="P3045" s="113"/>
      <c r="Q3045" s="112"/>
      <c r="R3045" s="114"/>
      <c r="S3045" s="113"/>
      <c r="T3045" s="112"/>
      <c r="U3045" s="114"/>
      <c r="V3045" s="113"/>
      <c r="W3045" s="112"/>
      <c r="X3045" s="113"/>
    </row>
    <row r="3046" spans="1:24" x14ac:dyDescent="0.25">
      <c r="A3046" s="77"/>
      <c r="B3046" s="80"/>
      <c r="C3046" s="22"/>
      <c r="D3046" s="22"/>
      <c r="E3046" s="21"/>
      <c r="F3046" s="21"/>
      <c r="G3046" s="11"/>
      <c r="I3046" s="9"/>
      <c r="L3046" s="1"/>
      <c r="M3046" s="112"/>
      <c r="N3046" s="112"/>
      <c r="O3046" s="112"/>
      <c r="P3046" s="113"/>
      <c r="Q3046" s="112"/>
      <c r="R3046" s="114"/>
      <c r="S3046" s="113"/>
      <c r="T3046" s="112"/>
      <c r="U3046" s="114"/>
      <c r="V3046" s="113"/>
      <c r="W3046" s="112"/>
      <c r="X3046" s="113"/>
    </row>
    <row r="3047" spans="1:24" x14ac:dyDescent="0.25">
      <c r="A3047" s="77"/>
      <c r="B3047" s="80"/>
      <c r="C3047" s="22"/>
      <c r="D3047" s="22"/>
      <c r="E3047" s="21"/>
      <c r="F3047" s="21"/>
      <c r="G3047" s="11"/>
      <c r="I3047" s="9"/>
      <c r="L3047" s="1"/>
      <c r="M3047" s="112"/>
      <c r="N3047" s="112"/>
      <c r="O3047" s="112"/>
      <c r="P3047" s="113"/>
      <c r="Q3047" s="112"/>
      <c r="R3047" s="114"/>
      <c r="S3047" s="113"/>
      <c r="T3047" s="112"/>
      <c r="U3047" s="114"/>
      <c r="V3047" s="113"/>
      <c r="W3047" s="112"/>
      <c r="X3047" s="113"/>
    </row>
    <row r="3048" spans="1:24" x14ac:dyDescent="0.25">
      <c r="A3048" s="77"/>
      <c r="B3048" s="80"/>
      <c r="C3048" s="22"/>
      <c r="D3048" s="22"/>
      <c r="E3048" s="21"/>
      <c r="F3048" s="21"/>
      <c r="G3048" s="11"/>
      <c r="I3048" s="9"/>
      <c r="L3048" s="1"/>
      <c r="M3048" s="112"/>
      <c r="N3048" s="112"/>
      <c r="O3048" s="112"/>
      <c r="P3048" s="113"/>
      <c r="Q3048" s="112"/>
      <c r="R3048" s="114"/>
      <c r="S3048" s="113"/>
      <c r="T3048" s="112"/>
      <c r="U3048" s="114"/>
      <c r="V3048" s="113"/>
      <c r="W3048" s="112"/>
      <c r="X3048" s="113"/>
    </row>
    <row r="3049" spans="1:24" x14ac:dyDescent="0.25">
      <c r="A3049" s="77"/>
      <c r="B3049" s="80"/>
      <c r="C3049" s="22"/>
      <c r="D3049" s="22"/>
      <c r="E3049" s="21"/>
      <c r="F3049" s="21"/>
      <c r="G3049" s="11"/>
      <c r="I3049" s="9"/>
      <c r="L3049" s="1"/>
      <c r="M3049" s="112"/>
      <c r="N3049" s="112"/>
      <c r="O3049" s="112"/>
      <c r="P3049" s="113"/>
      <c r="Q3049" s="112"/>
      <c r="R3049" s="114"/>
      <c r="S3049" s="113"/>
      <c r="T3049" s="112"/>
      <c r="U3049" s="114"/>
      <c r="V3049" s="113"/>
      <c r="W3049" s="112"/>
      <c r="X3049" s="113"/>
    </row>
    <row r="3050" spans="1:24" x14ac:dyDescent="0.25">
      <c r="A3050" s="77"/>
      <c r="B3050" s="80"/>
      <c r="C3050" s="22"/>
      <c r="D3050" s="22"/>
      <c r="E3050" s="21"/>
      <c r="F3050" s="21"/>
      <c r="G3050" s="11"/>
      <c r="I3050" s="9"/>
      <c r="L3050" s="1"/>
      <c r="M3050" s="112"/>
      <c r="N3050" s="112"/>
      <c r="O3050" s="112"/>
      <c r="P3050" s="113"/>
      <c r="Q3050" s="112"/>
      <c r="R3050" s="114"/>
      <c r="S3050" s="113"/>
      <c r="T3050" s="112"/>
      <c r="U3050" s="114"/>
      <c r="V3050" s="113"/>
      <c r="W3050" s="112"/>
      <c r="X3050" s="113"/>
    </row>
    <row r="3051" spans="1:24" x14ac:dyDescent="0.25">
      <c r="A3051" s="77"/>
      <c r="B3051" s="80"/>
      <c r="C3051" s="22"/>
      <c r="D3051" s="22"/>
      <c r="E3051" s="21"/>
      <c r="F3051" s="21"/>
      <c r="G3051" s="11"/>
      <c r="I3051" s="9"/>
      <c r="L3051" s="1"/>
      <c r="M3051" s="112"/>
      <c r="N3051" s="112"/>
      <c r="O3051" s="112"/>
      <c r="P3051" s="113"/>
      <c r="Q3051" s="112"/>
      <c r="R3051" s="114"/>
      <c r="S3051" s="113"/>
      <c r="T3051" s="112"/>
      <c r="U3051" s="114"/>
      <c r="V3051" s="113"/>
      <c r="W3051" s="112"/>
      <c r="X3051" s="113"/>
    </row>
    <row r="3052" spans="1:24" x14ac:dyDescent="0.25">
      <c r="A3052" s="77"/>
      <c r="B3052" s="80"/>
      <c r="C3052" s="22"/>
      <c r="D3052" s="22"/>
      <c r="E3052" s="21"/>
      <c r="F3052" s="21"/>
      <c r="G3052" s="11"/>
      <c r="I3052" s="9"/>
      <c r="L3052" s="1"/>
      <c r="M3052" s="112"/>
      <c r="N3052" s="112"/>
      <c r="O3052" s="112"/>
      <c r="P3052" s="113"/>
      <c r="Q3052" s="112"/>
      <c r="R3052" s="114"/>
      <c r="S3052" s="113"/>
      <c r="T3052" s="112"/>
      <c r="U3052" s="114"/>
      <c r="V3052" s="113"/>
      <c r="W3052" s="112"/>
      <c r="X3052" s="113"/>
    </row>
    <row r="3053" spans="1:24" x14ac:dyDescent="0.25">
      <c r="A3053" s="77"/>
      <c r="B3053" s="80"/>
      <c r="C3053" s="22"/>
      <c r="D3053" s="22"/>
      <c r="E3053" s="21"/>
      <c r="F3053" s="21"/>
      <c r="G3053" s="11"/>
      <c r="I3053" s="9"/>
      <c r="L3053" s="1"/>
      <c r="M3053" s="112"/>
      <c r="N3053" s="112"/>
      <c r="O3053" s="112"/>
      <c r="P3053" s="113"/>
      <c r="Q3053" s="112"/>
      <c r="R3053" s="114"/>
      <c r="S3053" s="113"/>
      <c r="T3053" s="112"/>
      <c r="U3053" s="114"/>
      <c r="V3053" s="113"/>
      <c r="W3053" s="112"/>
      <c r="X3053" s="113"/>
    </row>
    <row r="3054" spans="1:24" x14ac:dyDescent="0.25">
      <c r="A3054" s="77"/>
      <c r="B3054" s="80"/>
      <c r="C3054" s="22"/>
      <c r="D3054" s="22"/>
      <c r="E3054" s="21"/>
      <c r="F3054" s="21"/>
      <c r="G3054" s="11"/>
      <c r="I3054" s="9"/>
      <c r="L3054" s="1"/>
      <c r="M3054" s="112"/>
      <c r="N3054" s="112"/>
      <c r="O3054" s="112"/>
      <c r="P3054" s="113"/>
      <c r="Q3054" s="112"/>
      <c r="R3054" s="114"/>
      <c r="S3054" s="113"/>
      <c r="T3054" s="112"/>
      <c r="U3054" s="114"/>
      <c r="V3054" s="113"/>
      <c r="W3054" s="112"/>
      <c r="X3054" s="113"/>
    </row>
    <row r="3055" spans="1:24" x14ac:dyDescent="0.25">
      <c r="A3055" s="77"/>
      <c r="B3055" s="80"/>
      <c r="C3055" s="22"/>
      <c r="D3055" s="22"/>
      <c r="E3055" s="21"/>
      <c r="F3055" s="21"/>
      <c r="G3055" s="11"/>
      <c r="I3055" s="9"/>
      <c r="L3055" s="1"/>
      <c r="M3055" s="112"/>
      <c r="N3055" s="112"/>
      <c r="O3055" s="112"/>
      <c r="P3055" s="113"/>
      <c r="Q3055" s="112"/>
      <c r="R3055" s="114"/>
      <c r="S3055" s="113"/>
      <c r="T3055" s="112"/>
      <c r="U3055" s="114"/>
      <c r="V3055" s="113"/>
      <c r="W3055" s="112"/>
      <c r="X3055" s="113"/>
    </row>
    <row r="3056" spans="1:24" x14ac:dyDescent="0.25">
      <c r="A3056" s="77"/>
      <c r="B3056" s="80"/>
      <c r="C3056" s="22"/>
      <c r="D3056" s="22"/>
      <c r="E3056" s="21"/>
      <c r="F3056" s="21"/>
      <c r="G3056" s="11"/>
      <c r="I3056" s="9"/>
      <c r="L3056" s="1"/>
      <c r="M3056" s="112"/>
      <c r="N3056" s="112"/>
      <c r="O3056" s="112"/>
      <c r="P3056" s="113"/>
      <c r="Q3056" s="112"/>
      <c r="R3056" s="114"/>
      <c r="S3056" s="113"/>
      <c r="T3056" s="112"/>
      <c r="U3056" s="114"/>
      <c r="V3056" s="113"/>
      <c r="W3056" s="112"/>
      <c r="X3056" s="113"/>
    </row>
    <row r="3057" spans="1:24" x14ac:dyDescent="0.25">
      <c r="A3057" s="77"/>
      <c r="B3057" s="80"/>
      <c r="C3057" s="22"/>
      <c r="D3057" s="22"/>
      <c r="E3057" s="21"/>
      <c r="F3057" s="21"/>
      <c r="G3057" s="11"/>
      <c r="I3057" s="9"/>
      <c r="L3057" s="1"/>
      <c r="M3057" s="112"/>
      <c r="N3057" s="112"/>
      <c r="O3057" s="112"/>
      <c r="P3057" s="113"/>
      <c r="Q3057" s="112"/>
      <c r="R3057" s="114"/>
      <c r="S3057" s="113"/>
      <c r="T3057" s="112"/>
      <c r="U3057" s="114"/>
      <c r="V3057" s="113"/>
      <c r="W3057" s="112"/>
      <c r="X3057" s="113"/>
    </row>
    <row r="3058" spans="1:24" x14ac:dyDescent="0.25">
      <c r="A3058" s="77"/>
      <c r="B3058" s="80"/>
      <c r="C3058" s="22"/>
      <c r="D3058" s="22"/>
      <c r="E3058" s="21"/>
      <c r="F3058" s="21"/>
      <c r="G3058" s="11"/>
      <c r="I3058" s="9"/>
      <c r="L3058" s="1"/>
      <c r="M3058" s="112"/>
      <c r="N3058" s="112"/>
      <c r="O3058" s="112"/>
      <c r="P3058" s="113"/>
      <c r="Q3058" s="112"/>
      <c r="R3058" s="114"/>
      <c r="S3058" s="113"/>
      <c r="T3058" s="112"/>
      <c r="U3058" s="114"/>
      <c r="V3058" s="113"/>
      <c r="W3058" s="112"/>
      <c r="X3058" s="113"/>
    </row>
    <row r="3059" spans="1:24" x14ac:dyDescent="0.25">
      <c r="A3059" s="77"/>
      <c r="B3059" s="80"/>
      <c r="C3059" s="22"/>
      <c r="D3059" s="22"/>
      <c r="E3059" s="21"/>
      <c r="F3059" s="21"/>
      <c r="G3059" s="11"/>
      <c r="I3059" s="9"/>
      <c r="L3059" s="1"/>
      <c r="M3059" s="112"/>
      <c r="N3059" s="112"/>
      <c r="O3059" s="112"/>
      <c r="P3059" s="113"/>
      <c r="Q3059" s="112"/>
      <c r="R3059" s="114"/>
      <c r="S3059" s="113"/>
      <c r="T3059" s="112"/>
      <c r="U3059" s="114"/>
      <c r="V3059" s="113"/>
      <c r="W3059" s="112"/>
      <c r="X3059" s="113"/>
    </row>
    <row r="3060" spans="1:24" x14ac:dyDescent="0.25">
      <c r="A3060" s="77"/>
      <c r="B3060" s="80"/>
      <c r="C3060" s="22"/>
      <c r="D3060" s="22"/>
      <c r="E3060" s="21"/>
      <c r="F3060" s="21"/>
      <c r="G3060" s="11"/>
      <c r="I3060" s="9"/>
      <c r="L3060" s="1"/>
      <c r="M3060" s="112"/>
      <c r="N3060" s="112"/>
      <c r="O3060" s="112"/>
      <c r="P3060" s="113"/>
      <c r="Q3060" s="112"/>
      <c r="R3060" s="114"/>
      <c r="S3060" s="113"/>
      <c r="T3060" s="112"/>
      <c r="U3060" s="114"/>
      <c r="V3060" s="113"/>
      <c r="W3060" s="112"/>
      <c r="X3060" s="113"/>
    </row>
    <row r="3061" spans="1:24" x14ac:dyDescent="0.25">
      <c r="A3061" s="77"/>
      <c r="B3061" s="80"/>
      <c r="C3061" s="22"/>
      <c r="D3061" s="22"/>
      <c r="E3061" s="21"/>
      <c r="F3061" s="21"/>
      <c r="G3061" s="11"/>
      <c r="I3061" s="9"/>
      <c r="L3061" s="1"/>
      <c r="M3061" s="112"/>
      <c r="N3061" s="112"/>
      <c r="O3061" s="112"/>
      <c r="P3061" s="113"/>
      <c r="Q3061" s="112"/>
      <c r="R3061" s="114"/>
      <c r="S3061" s="113"/>
      <c r="T3061" s="112"/>
      <c r="U3061" s="114"/>
      <c r="V3061" s="113"/>
      <c r="W3061" s="112"/>
      <c r="X3061" s="113"/>
    </row>
    <row r="3062" spans="1:24" x14ac:dyDescent="0.25">
      <c r="A3062" s="77"/>
      <c r="B3062" s="80"/>
      <c r="C3062" s="22"/>
      <c r="D3062" s="22"/>
      <c r="E3062" s="21"/>
      <c r="F3062" s="21"/>
      <c r="G3062" s="11"/>
      <c r="I3062" s="9"/>
      <c r="L3062" s="1"/>
      <c r="M3062" s="112"/>
      <c r="N3062" s="112"/>
      <c r="O3062" s="112"/>
      <c r="P3062" s="113"/>
      <c r="Q3062" s="112"/>
      <c r="R3062" s="114"/>
      <c r="S3062" s="113"/>
      <c r="T3062" s="112"/>
      <c r="U3062" s="114"/>
      <c r="V3062" s="113"/>
      <c r="W3062" s="112"/>
      <c r="X3062" s="113"/>
    </row>
    <row r="3063" spans="1:24" x14ac:dyDescent="0.25">
      <c r="A3063" s="77"/>
      <c r="B3063" s="80"/>
      <c r="C3063" s="22"/>
      <c r="D3063" s="22"/>
      <c r="E3063" s="21"/>
      <c r="F3063" s="21"/>
      <c r="G3063" s="11"/>
      <c r="I3063" s="9"/>
      <c r="L3063" s="1"/>
      <c r="M3063" s="112"/>
      <c r="N3063" s="112"/>
      <c r="O3063" s="112"/>
      <c r="P3063" s="113"/>
      <c r="Q3063" s="112"/>
      <c r="R3063" s="114"/>
      <c r="S3063" s="113"/>
      <c r="T3063" s="112"/>
      <c r="U3063" s="114"/>
      <c r="V3063" s="113"/>
      <c r="W3063" s="112"/>
      <c r="X3063" s="113"/>
    </row>
    <row r="3064" spans="1:24" x14ac:dyDescent="0.25">
      <c r="A3064" s="77"/>
      <c r="B3064" s="80"/>
      <c r="C3064" s="22"/>
      <c r="D3064" s="22"/>
      <c r="E3064" s="21"/>
      <c r="F3064" s="21"/>
      <c r="G3064" s="11"/>
      <c r="I3064" s="9"/>
      <c r="L3064" s="1"/>
      <c r="M3064" s="112"/>
      <c r="N3064" s="112"/>
      <c r="O3064" s="112"/>
      <c r="P3064" s="113"/>
      <c r="Q3064" s="112"/>
      <c r="R3064" s="114"/>
      <c r="S3064" s="113"/>
      <c r="T3064" s="112"/>
      <c r="U3064" s="114"/>
      <c r="V3064" s="113"/>
      <c r="W3064" s="112"/>
      <c r="X3064" s="113"/>
    </row>
    <row r="3065" spans="1:24" x14ac:dyDescent="0.25">
      <c r="A3065" s="77"/>
      <c r="B3065" s="80"/>
      <c r="C3065" s="22"/>
      <c r="D3065" s="22"/>
      <c r="E3065" s="21"/>
      <c r="F3065" s="21"/>
      <c r="G3065" s="11"/>
      <c r="I3065" s="9"/>
      <c r="L3065" s="1"/>
      <c r="M3065" s="112"/>
      <c r="N3065" s="112"/>
      <c r="O3065" s="112"/>
      <c r="P3065" s="113"/>
      <c r="Q3065" s="112"/>
      <c r="R3065" s="114"/>
      <c r="S3065" s="113"/>
      <c r="T3065" s="112"/>
      <c r="U3065" s="114"/>
      <c r="V3065" s="113"/>
      <c r="W3065" s="112"/>
      <c r="X3065" s="113"/>
    </row>
    <row r="3066" spans="1:24" x14ac:dyDescent="0.25">
      <c r="A3066" s="77"/>
      <c r="B3066" s="80"/>
      <c r="C3066" s="22"/>
      <c r="D3066" s="22"/>
      <c r="E3066" s="21"/>
      <c r="F3066" s="21"/>
      <c r="G3066" s="11"/>
      <c r="I3066" s="9"/>
      <c r="L3066" s="1"/>
      <c r="M3066" s="112"/>
      <c r="N3066" s="112"/>
      <c r="O3066" s="112"/>
      <c r="P3066" s="113"/>
      <c r="Q3066" s="112"/>
      <c r="R3066" s="114"/>
      <c r="S3066" s="113"/>
      <c r="T3066" s="112"/>
      <c r="U3066" s="114"/>
      <c r="V3066" s="113"/>
      <c r="W3066" s="112"/>
      <c r="X3066" s="113"/>
    </row>
    <row r="3067" spans="1:24" x14ac:dyDescent="0.25">
      <c r="A3067" s="77"/>
      <c r="B3067" s="80"/>
      <c r="C3067" s="22"/>
      <c r="D3067" s="22"/>
      <c r="E3067" s="21"/>
      <c r="F3067" s="21"/>
      <c r="G3067" s="11"/>
      <c r="I3067" s="9"/>
      <c r="L3067" s="1"/>
      <c r="M3067" s="112"/>
      <c r="N3067" s="112"/>
      <c r="O3067" s="112"/>
      <c r="P3067" s="113"/>
      <c r="Q3067" s="112"/>
      <c r="R3067" s="114"/>
      <c r="S3067" s="113"/>
      <c r="T3067" s="112"/>
      <c r="U3067" s="114"/>
      <c r="V3067" s="113"/>
      <c r="W3067" s="112"/>
      <c r="X3067" s="113"/>
    </row>
    <row r="3068" spans="1:24" x14ac:dyDescent="0.25">
      <c r="A3068" s="77"/>
      <c r="B3068" s="80"/>
      <c r="C3068" s="22"/>
      <c r="D3068" s="22"/>
      <c r="E3068" s="21"/>
      <c r="F3068" s="21"/>
      <c r="G3068" s="11"/>
      <c r="I3068" s="9"/>
      <c r="L3068" s="1"/>
      <c r="M3068" s="112"/>
      <c r="N3068" s="112"/>
      <c r="O3068" s="112"/>
      <c r="P3068" s="113"/>
      <c r="Q3068" s="112"/>
      <c r="R3068" s="114"/>
      <c r="S3068" s="113"/>
      <c r="T3068" s="112"/>
      <c r="U3068" s="114"/>
      <c r="V3068" s="113"/>
      <c r="W3068" s="112"/>
      <c r="X3068" s="113"/>
    </row>
    <row r="3069" spans="1:24" x14ac:dyDescent="0.25">
      <c r="A3069" s="77"/>
      <c r="B3069" s="80"/>
      <c r="C3069" s="22"/>
      <c r="D3069" s="22"/>
      <c r="E3069" s="21"/>
      <c r="F3069" s="21"/>
      <c r="G3069" s="11"/>
      <c r="I3069" s="9"/>
      <c r="L3069" s="1"/>
      <c r="M3069" s="112"/>
      <c r="N3069" s="112"/>
      <c r="O3069" s="112"/>
      <c r="P3069" s="113"/>
      <c r="Q3069" s="112"/>
      <c r="R3069" s="114"/>
      <c r="S3069" s="113"/>
      <c r="T3069" s="112"/>
      <c r="U3069" s="114"/>
      <c r="V3069" s="113"/>
      <c r="W3069" s="112"/>
      <c r="X3069" s="113"/>
    </row>
    <row r="3070" spans="1:24" x14ac:dyDescent="0.25">
      <c r="A3070" s="77"/>
      <c r="B3070" s="80"/>
      <c r="C3070" s="22"/>
      <c r="D3070" s="22"/>
      <c r="E3070" s="21"/>
      <c r="F3070" s="21"/>
      <c r="G3070" s="11"/>
      <c r="I3070" s="9"/>
      <c r="L3070" s="1"/>
      <c r="M3070" s="112"/>
      <c r="N3070" s="112"/>
      <c r="O3070" s="112"/>
      <c r="P3070" s="113"/>
      <c r="Q3070" s="112"/>
      <c r="R3070" s="114"/>
      <c r="S3070" s="113"/>
      <c r="T3070" s="112"/>
      <c r="U3070" s="114"/>
      <c r="V3070" s="113"/>
      <c r="W3070" s="112"/>
      <c r="X3070" s="113"/>
    </row>
    <row r="3071" spans="1:24" x14ac:dyDescent="0.25">
      <c r="A3071" s="77"/>
      <c r="B3071" s="80"/>
      <c r="C3071" s="22"/>
      <c r="D3071" s="22"/>
      <c r="E3071" s="21"/>
      <c r="F3071" s="21"/>
      <c r="G3071" s="11"/>
      <c r="I3071" s="9"/>
      <c r="L3071" s="1"/>
      <c r="M3071" s="112"/>
      <c r="N3071" s="112"/>
      <c r="O3071" s="112"/>
      <c r="P3071" s="113"/>
      <c r="Q3071" s="112"/>
      <c r="R3071" s="114"/>
      <c r="S3071" s="113"/>
      <c r="T3071" s="112"/>
      <c r="U3071" s="114"/>
      <c r="V3071" s="113"/>
      <c r="W3071" s="112"/>
      <c r="X3071" s="113"/>
    </row>
    <row r="3072" spans="1:24" x14ac:dyDescent="0.25">
      <c r="A3072" s="77"/>
      <c r="B3072" s="80"/>
      <c r="C3072" s="22"/>
      <c r="D3072" s="22"/>
      <c r="E3072" s="21"/>
      <c r="F3072" s="21"/>
      <c r="G3072" s="11"/>
      <c r="I3072" s="9"/>
      <c r="L3072" s="1"/>
      <c r="M3072" s="112"/>
      <c r="N3072" s="112"/>
      <c r="O3072" s="112"/>
      <c r="P3072" s="113"/>
      <c r="Q3072" s="112"/>
      <c r="R3072" s="114"/>
      <c r="S3072" s="113"/>
      <c r="T3072" s="112"/>
      <c r="U3072" s="114"/>
      <c r="V3072" s="113"/>
      <c r="W3072" s="112"/>
      <c r="X3072" s="113"/>
    </row>
    <row r="3073" spans="1:24" x14ac:dyDescent="0.25">
      <c r="A3073" s="77"/>
      <c r="B3073" s="80"/>
      <c r="C3073" s="22"/>
      <c r="D3073" s="22"/>
      <c r="E3073" s="21"/>
      <c r="F3073" s="21"/>
      <c r="G3073" s="11"/>
      <c r="I3073" s="9"/>
      <c r="L3073" s="1"/>
      <c r="M3073" s="112"/>
      <c r="N3073" s="112"/>
      <c r="O3073" s="112"/>
      <c r="P3073" s="113"/>
      <c r="Q3073" s="112"/>
      <c r="R3073" s="114"/>
      <c r="S3073" s="113"/>
      <c r="T3073" s="112"/>
      <c r="U3073" s="114"/>
      <c r="V3073" s="113"/>
      <c r="W3073" s="112"/>
      <c r="X3073" s="113"/>
    </row>
    <row r="3074" spans="1:24" x14ac:dyDescent="0.25">
      <c r="A3074" s="77"/>
      <c r="B3074" s="80"/>
      <c r="C3074" s="22"/>
      <c r="D3074" s="22"/>
      <c r="E3074" s="21"/>
      <c r="F3074" s="21"/>
      <c r="G3074" s="11"/>
      <c r="I3074" s="9"/>
      <c r="L3074" s="1"/>
      <c r="M3074" s="112"/>
      <c r="N3074" s="112"/>
      <c r="O3074" s="112"/>
      <c r="P3074" s="113"/>
      <c r="Q3074" s="112"/>
      <c r="R3074" s="114"/>
      <c r="S3074" s="113"/>
      <c r="T3074" s="112"/>
      <c r="U3074" s="114"/>
      <c r="V3074" s="113"/>
      <c r="W3074" s="112"/>
      <c r="X3074" s="113"/>
    </row>
    <row r="3075" spans="1:24" x14ac:dyDescent="0.25">
      <c r="A3075" s="77"/>
      <c r="B3075" s="80"/>
      <c r="C3075" s="22"/>
      <c r="D3075" s="22"/>
      <c r="E3075" s="21"/>
      <c r="F3075" s="21"/>
      <c r="G3075" s="11"/>
      <c r="I3075" s="9"/>
      <c r="L3075" s="1"/>
      <c r="M3075" s="112"/>
      <c r="N3075" s="112"/>
      <c r="O3075" s="112"/>
      <c r="P3075" s="113"/>
      <c r="Q3075" s="112"/>
      <c r="R3075" s="114"/>
      <c r="S3075" s="113"/>
      <c r="T3075" s="112"/>
      <c r="U3075" s="114"/>
      <c r="V3075" s="113"/>
      <c r="W3075" s="112"/>
      <c r="X3075" s="113"/>
    </row>
    <row r="3076" spans="1:24" x14ac:dyDescent="0.25">
      <c r="A3076" s="77"/>
      <c r="B3076" s="80"/>
      <c r="C3076" s="22"/>
      <c r="D3076" s="22"/>
      <c r="E3076" s="21"/>
      <c r="F3076" s="21"/>
      <c r="G3076" s="11"/>
      <c r="I3076" s="9"/>
      <c r="L3076" s="1"/>
      <c r="M3076" s="112"/>
      <c r="N3076" s="112"/>
      <c r="O3076" s="112"/>
      <c r="P3076" s="113"/>
      <c r="Q3076" s="112"/>
      <c r="R3076" s="114"/>
      <c r="S3076" s="113"/>
      <c r="T3076" s="112"/>
      <c r="U3076" s="114"/>
      <c r="V3076" s="113"/>
      <c r="W3076" s="112"/>
      <c r="X3076" s="113"/>
    </row>
    <row r="3077" spans="1:24" x14ac:dyDescent="0.25">
      <c r="A3077" s="77"/>
      <c r="B3077" s="80"/>
      <c r="C3077" s="22"/>
      <c r="D3077" s="22"/>
      <c r="E3077" s="21"/>
      <c r="F3077" s="21"/>
      <c r="G3077" s="11"/>
      <c r="I3077" s="9"/>
      <c r="L3077" s="1"/>
      <c r="M3077" s="112"/>
      <c r="N3077" s="112"/>
      <c r="O3077" s="112"/>
      <c r="P3077" s="113"/>
      <c r="Q3077" s="112"/>
      <c r="R3077" s="114"/>
      <c r="S3077" s="113"/>
      <c r="T3077" s="112"/>
      <c r="U3077" s="114"/>
      <c r="V3077" s="113"/>
      <c r="W3077" s="112"/>
      <c r="X3077" s="113"/>
    </row>
    <row r="3078" spans="1:24" x14ac:dyDescent="0.25">
      <c r="A3078" s="77"/>
      <c r="B3078" s="80"/>
      <c r="C3078" s="22"/>
      <c r="D3078" s="22"/>
      <c r="E3078" s="21"/>
      <c r="F3078" s="21"/>
      <c r="G3078" s="11"/>
      <c r="I3078" s="9"/>
      <c r="L3078" s="1"/>
      <c r="M3078" s="112"/>
      <c r="N3078" s="112"/>
      <c r="O3078" s="112"/>
      <c r="P3078" s="113"/>
      <c r="Q3078" s="112"/>
      <c r="R3078" s="114"/>
      <c r="S3078" s="113"/>
      <c r="T3078" s="112"/>
      <c r="U3078" s="114"/>
      <c r="V3078" s="113"/>
      <c r="W3078" s="112"/>
      <c r="X3078" s="113"/>
    </row>
    <row r="3079" spans="1:24" x14ac:dyDescent="0.25">
      <c r="A3079" s="77"/>
      <c r="B3079" s="80"/>
      <c r="C3079" s="22"/>
      <c r="D3079" s="22"/>
      <c r="E3079" s="21"/>
      <c r="F3079" s="21"/>
      <c r="G3079" s="11"/>
      <c r="I3079" s="9"/>
      <c r="L3079" s="1"/>
      <c r="M3079" s="112"/>
      <c r="N3079" s="112"/>
      <c r="O3079" s="112"/>
      <c r="P3079" s="113"/>
      <c r="Q3079" s="112"/>
      <c r="R3079" s="114"/>
      <c r="S3079" s="113"/>
      <c r="T3079" s="112"/>
      <c r="U3079" s="114"/>
      <c r="V3079" s="113"/>
      <c r="W3079" s="112"/>
      <c r="X3079" s="113"/>
    </row>
    <row r="3080" spans="1:24" x14ac:dyDescent="0.25">
      <c r="A3080" s="77"/>
      <c r="B3080" s="80"/>
      <c r="C3080" s="22"/>
      <c r="D3080" s="22"/>
      <c r="E3080" s="21"/>
      <c r="F3080" s="21"/>
      <c r="G3080" s="11"/>
      <c r="I3080" s="9"/>
      <c r="L3080" s="1"/>
      <c r="M3080" s="112"/>
      <c r="N3080" s="112"/>
      <c r="O3080" s="112"/>
      <c r="P3080" s="113"/>
      <c r="Q3080" s="112"/>
      <c r="R3080" s="114"/>
      <c r="S3080" s="113"/>
      <c r="T3080" s="112"/>
      <c r="U3080" s="114"/>
      <c r="V3080" s="113"/>
      <c r="W3080" s="112"/>
      <c r="X3080" s="113"/>
    </row>
    <row r="3081" spans="1:24" x14ac:dyDescent="0.25">
      <c r="A3081" s="77"/>
      <c r="B3081" s="80"/>
      <c r="C3081" s="22"/>
      <c r="D3081" s="22"/>
      <c r="E3081" s="21"/>
      <c r="F3081" s="21"/>
      <c r="G3081" s="11"/>
      <c r="I3081" s="9"/>
      <c r="L3081" s="1"/>
      <c r="M3081" s="112"/>
      <c r="N3081" s="112"/>
      <c r="O3081" s="112"/>
      <c r="P3081" s="113"/>
      <c r="Q3081" s="112"/>
      <c r="R3081" s="114"/>
      <c r="S3081" s="113"/>
      <c r="T3081" s="112"/>
      <c r="U3081" s="114"/>
      <c r="V3081" s="113"/>
      <c r="W3081" s="112"/>
      <c r="X3081" s="113"/>
    </row>
    <row r="3082" spans="1:24" x14ac:dyDescent="0.25">
      <c r="A3082" s="77"/>
      <c r="B3082" s="80"/>
      <c r="C3082" s="22"/>
      <c r="D3082" s="22"/>
      <c r="E3082" s="21"/>
      <c r="F3082" s="21"/>
      <c r="G3082" s="11"/>
      <c r="I3082" s="9"/>
      <c r="L3082" s="1"/>
      <c r="M3082" s="112"/>
      <c r="N3082" s="112"/>
      <c r="O3082" s="112"/>
      <c r="P3082" s="113"/>
      <c r="Q3082" s="112"/>
      <c r="R3082" s="114"/>
      <c r="S3082" s="113"/>
      <c r="T3082" s="112"/>
      <c r="U3082" s="114"/>
      <c r="V3082" s="113"/>
      <c r="W3082" s="112"/>
      <c r="X3082" s="113"/>
    </row>
    <row r="3083" spans="1:24" x14ac:dyDescent="0.25">
      <c r="A3083" s="77"/>
      <c r="B3083" s="80"/>
      <c r="C3083" s="22"/>
      <c r="D3083" s="22"/>
      <c r="E3083" s="21"/>
      <c r="F3083" s="21"/>
      <c r="G3083" s="11"/>
      <c r="I3083" s="9"/>
      <c r="L3083" s="1"/>
      <c r="M3083" s="112"/>
      <c r="N3083" s="112"/>
      <c r="O3083" s="112"/>
      <c r="P3083" s="113"/>
      <c r="Q3083" s="112"/>
      <c r="R3083" s="114"/>
      <c r="S3083" s="113"/>
      <c r="T3083" s="112"/>
      <c r="U3083" s="114"/>
      <c r="V3083" s="113"/>
      <c r="W3083" s="112"/>
      <c r="X3083" s="113"/>
    </row>
    <row r="3084" spans="1:24" x14ac:dyDescent="0.25">
      <c r="A3084" s="77"/>
      <c r="B3084" s="80"/>
      <c r="C3084" s="22"/>
      <c r="D3084" s="22"/>
      <c r="E3084" s="21"/>
      <c r="F3084" s="21"/>
      <c r="G3084" s="11"/>
      <c r="I3084" s="9"/>
      <c r="L3084" s="1"/>
      <c r="M3084" s="112"/>
      <c r="N3084" s="112"/>
      <c r="O3084" s="112"/>
      <c r="P3084" s="113"/>
      <c r="Q3084" s="112"/>
      <c r="R3084" s="114"/>
      <c r="S3084" s="113"/>
      <c r="T3084" s="112"/>
      <c r="U3084" s="114"/>
      <c r="V3084" s="113"/>
      <c r="W3084" s="112"/>
      <c r="X3084" s="113"/>
    </row>
    <row r="3085" spans="1:24" x14ac:dyDescent="0.25">
      <c r="A3085" s="77"/>
      <c r="B3085" s="80"/>
      <c r="C3085" s="22"/>
      <c r="D3085" s="22"/>
      <c r="E3085" s="21"/>
      <c r="F3085" s="21"/>
      <c r="G3085" s="11"/>
      <c r="I3085" s="9"/>
      <c r="L3085" s="1"/>
      <c r="M3085" s="112"/>
      <c r="N3085" s="112"/>
      <c r="O3085" s="112"/>
      <c r="P3085" s="113"/>
      <c r="Q3085" s="112"/>
      <c r="R3085" s="114"/>
      <c r="S3085" s="113"/>
      <c r="T3085" s="112"/>
      <c r="U3085" s="114"/>
      <c r="V3085" s="113"/>
      <c r="W3085" s="112"/>
      <c r="X3085" s="113"/>
    </row>
    <row r="3086" spans="1:24" x14ac:dyDescent="0.25">
      <c r="A3086" s="77"/>
      <c r="B3086" s="80"/>
      <c r="C3086" s="22"/>
      <c r="D3086" s="22"/>
      <c r="E3086" s="21"/>
      <c r="F3086" s="21"/>
      <c r="G3086" s="11"/>
      <c r="I3086" s="9"/>
      <c r="L3086" s="1"/>
      <c r="M3086" s="112"/>
      <c r="N3086" s="112"/>
      <c r="O3086" s="112"/>
      <c r="P3086" s="113"/>
      <c r="Q3086" s="112"/>
      <c r="R3086" s="114"/>
      <c r="S3086" s="113"/>
      <c r="T3086" s="112"/>
      <c r="U3086" s="114"/>
      <c r="V3086" s="113"/>
      <c r="W3086" s="112"/>
      <c r="X3086" s="113"/>
    </row>
    <row r="3087" spans="1:24" x14ac:dyDescent="0.25">
      <c r="A3087" s="77"/>
      <c r="B3087" s="80"/>
      <c r="C3087" s="22"/>
      <c r="D3087" s="22"/>
      <c r="E3087" s="21"/>
      <c r="F3087" s="21"/>
      <c r="G3087" s="11"/>
      <c r="I3087" s="9"/>
      <c r="L3087" s="1"/>
      <c r="M3087" s="112"/>
      <c r="N3087" s="112"/>
      <c r="O3087" s="112"/>
      <c r="P3087" s="113"/>
      <c r="Q3087" s="112"/>
      <c r="R3087" s="114"/>
      <c r="S3087" s="113"/>
      <c r="T3087" s="112"/>
      <c r="U3087" s="114"/>
      <c r="V3087" s="113"/>
      <c r="W3087" s="112"/>
      <c r="X3087" s="113"/>
    </row>
    <row r="3088" spans="1:24" x14ac:dyDescent="0.25">
      <c r="A3088" s="77"/>
      <c r="B3088" s="80"/>
      <c r="C3088" s="22"/>
      <c r="D3088" s="22"/>
      <c r="E3088" s="21"/>
      <c r="F3088" s="21"/>
      <c r="G3088" s="11"/>
      <c r="I3088" s="9"/>
      <c r="L3088" s="1"/>
      <c r="M3088" s="112"/>
      <c r="N3088" s="112"/>
      <c r="O3088" s="112"/>
      <c r="P3088" s="113"/>
      <c r="Q3088" s="112"/>
      <c r="R3088" s="114"/>
      <c r="S3088" s="113"/>
      <c r="T3088" s="112"/>
      <c r="U3088" s="114"/>
      <c r="V3088" s="113"/>
      <c r="W3088" s="112"/>
      <c r="X3088" s="113"/>
    </row>
    <row r="3089" spans="1:24" x14ac:dyDescent="0.25">
      <c r="A3089" s="77"/>
      <c r="B3089" s="80"/>
      <c r="C3089" s="22"/>
      <c r="D3089" s="22"/>
      <c r="E3089" s="21"/>
      <c r="F3089" s="21"/>
      <c r="G3089" s="11"/>
      <c r="I3089" s="9"/>
      <c r="L3089" s="1"/>
      <c r="M3089" s="112"/>
      <c r="N3089" s="112"/>
      <c r="O3089" s="112"/>
      <c r="P3089" s="113"/>
      <c r="Q3089" s="112"/>
      <c r="R3089" s="114"/>
      <c r="S3089" s="113"/>
      <c r="T3089" s="112"/>
      <c r="U3089" s="114"/>
      <c r="V3089" s="113"/>
      <c r="W3089" s="112"/>
      <c r="X3089" s="113"/>
    </row>
    <row r="3090" spans="1:24" x14ac:dyDescent="0.25">
      <c r="A3090" s="77"/>
      <c r="B3090" s="80"/>
      <c r="C3090" s="22"/>
      <c r="D3090" s="22"/>
      <c r="E3090" s="21"/>
      <c r="F3090" s="21"/>
      <c r="G3090" s="11"/>
      <c r="I3090" s="9"/>
      <c r="L3090" s="1"/>
      <c r="M3090" s="112"/>
      <c r="N3090" s="112"/>
      <c r="O3090" s="112"/>
      <c r="P3090" s="113"/>
      <c r="Q3090" s="112"/>
      <c r="R3090" s="114"/>
      <c r="S3090" s="113"/>
      <c r="T3090" s="112"/>
      <c r="U3090" s="114"/>
      <c r="V3090" s="113"/>
      <c r="W3090" s="112"/>
      <c r="X3090" s="113"/>
    </row>
    <row r="3091" spans="1:24" x14ac:dyDescent="0.25">
      <c r="A3091" s="77"/>
      <c r="B3091" s="80"/>
      <c r="C3091" s="22"/>
      <c r="D3091" s="22"/>
      <c r="E3091" s="21"/>
      <c r="F3091" s="21"/>
      <c r="G3091" s="11"/>
      <c r="I3091" s="9"/>
      <c r="L3091" s="1"/>
      <c r="M3091" s="112"/>
      <c r="N3091" s="112"/>
      <c r="O3091" s="112"/>
      <c r="P3091" s="113"/>
      <c r="Q3091" s="112"/>
      <c r="R3091" s="114"/>
      <c r="S3091" s="113"/>
      <c r="T3091" s="112"/>
      <c r="U3091" s="114"/>
      <c r="V3091" s="113"/>
      <c r="W3091" s="112"/>
      <c r="X3091" s="113"/>
    </row>
    <row r="3092" spans="1:24" x14ac:dyDescent="0.25">
      <c r="A3092" s="77"/>
      <c r="B3092" s="80"/>
      <c r="C3092" s="22"/>
      <c r="D3092" s="22"/>
      <c r="E3092" s="21"/>
      <c r="F3092" s="21"/>
      <c r="G3092" s="11"/>
      <c r="I3092" s="9"/>
      <c r="L3092" s="1"/>
      <c r="M3092" s="112"/>
      <c r="N3092" s="112"/>
      <c r="O3092" s="112"/>
      <c r="P3092" s="113"/>
      <c r="Q3092" s="112"/>
      <c r="R3092" s="114"/>
      <c r="S3092" s="113"/>
      <c r="T3092" s="112"/>
      <c r="U3092" s="114"/>
      <c r="V3092" s="113"/>
      <c r="W3092" s="112"/>
      <c r="X3092" s="113"/>
    </row>
    <row r="3093" spans="1:24" x14ac:dyDescent="0.25">
      <c r="A3093" s="77"/>
      <c r="B3093" s="80"/>
      <c r="C3093" s="22"/>
      <c r="D3093" s="22"/>
      <c r="E3093" s="21"/>
      <c r="F3093" s="21"/>
      <c r="G3093" s="11"/>
      <c r="I3093" s="9"/>
      <c r="L3093" s="1"/>
      <c r="M3093" s="112"/>
      <c r="N3093" s="112"/>
      <c r="O3093" s="112"/>
      <c r="P3093" s="113"/>
      <c r="Q3093" s="112"/>
      <c r="R3093" s="114"/>
      <c r="S3093" s="113"/>
      <c r="T3093" s="112"/>
      <c r="U3093" s="114"/>
      <c r="V3093" s="113"/>
      <c r="W3093" s="112"/>
      <c r="X3093" s="113"/>
    </row>
    <row r="3094" spans="1:24" x14ac:dyDescent="0.25">
      <c r="A3094" s="77"/>
      <c r="B3094" s="80"/>
      <c r="C3094" s="22"/>
      <c r="D3094" s="22"/>
      <c r="E3094" s="21"/>
      <c r="F3094" s="21"/>
      <c r="G3094" s="11"/>
      <c r="I3094" s="9"/>
      <c r="L3094" s="1"/>
      <c r="M3094" s="112"/>
      <c r="N3094" s="112"/>
      <c r="O3094" s="112"/>
      <c r="P3094" s="113"/>
      <c r="Q3094" s="112"/>
      <c r="R3094" s="114"/>
      <c r="S3094" s="113"/>
      <c r="T3094" s="112"/>
      <c r="U3094" s="114"/>
      <c r="V3094" s="113"/>
      <c r="W3094" s="112"/>
      <c r="X3094" s="113"/>
    </row>
    <row r="3095" spans="1:24" x14ac:dyDescent="0.25">
      <c r="A3095" s="77"/>
      <c r="B3095" s="80"/>
      <c r="C3095" s="22"/>
      <c r="D3095" s="22"/>
      <c r="E3095" s="21"/>
      <c r="F3095" s="21"/>
      <c r="G3095" s="11"/>
      <c r="I3095" s="9"/>
      <c r="L3095" s="1"/>
      <c r="M3095" s="112"/>
      <c r="N3095" s="112"/>
      <c r="O3095" s="112"/>
      <c r="P3095" s="113"/>
      <c r="Q3095" s="112"/>
      <c r="R3095" s="114"/>
      <c r="S3095" s="113"/>
      <c r="T3095" s="112"/>
      <c r="U3095" s="114"/>
      <c r="V3095" s="113"/>
      <c r="W3095" s="112"/>
      <c r="X3095" s="113"/>
    </row>
    <row r="3096" spans="1:24" x14ac:dyDescent="0.25">
      <c r="A3096" s="77"/>
      <c r="B3096" s="80"/>
      <c r="C3096" s="22"/>
      <c r="D3096" s="22"/>
      <c r="E3096" s="21"/>
      <c r="F3096" s="21"/>
      <c r="G3096" s="11"/>
      <c r="I3096" s="9"/>
      <c r="L3096" s="1"/>
      <c r="M3096" s="112"/>
      <c r="N3096" s="112"/>
      <c r="O3096" s="112"/>
      <c r="P3096" s="113"/>
      <c r="Q3096" s="112"/>
      <c r="R3096" s="114"/>
      <c r="S3096" s="113"/>
      <c r="T3096" s="112"/>
      <c r="U3096" s="114"/>
      <c r="V3096" s="113"/>
      <c r="W3096" s="112"/>
      <c r="X3096" s="113"/>
    </row>
    <row r="3097" spans="1:24" x14ac:dyDescent="0.25">
      <c r="A3097" s="77"/>
      <c r="B3097" s="80"/>
      <c r="C3097" s="22"/>
      <c r="D3097" s="22"/>
      <c r="E3097" s="21"/>
      <c r="F3097" s="21"/>
      <c r="G3097" s="11"/>
      <c r="I3097" s="9"/>
      <c r="L3097" s="1"/>
      <c r="M3097" s="112"/>
      <c r="N3097" s="112"/>
      <c r="O3097" s="112"/>
      <c r="P3097" s="113"/>
      <c r="Q3097" s="112"/>
      <c r="R3097" s="114"/>
      <c r="S3097" s="113"/>
      <c r="T3097" s="112"/>
      <c r="U3097" s="114"/>
      <c r="V3097" s="113"/>
      <c r="W3097" s="112"/>
      <c r="X3097" s="113"/>
    </row>
    <row r="3098" spans="1:24" x14ac:dyDescent="0.25">
      <c r="A3098" s="77"/>
      <c r="B3098" s="80"/>
      <c r="C3098" s="22"/>
      <c r="D3098" s="22"/>
      <c r="E3098" s="21"/>
      <c r="F3098" s="21"/>
      <c r="G3098" s="11"/>
      <c r="I3098" s="9"/>
      <c r="L3098" s="1"/>
      <c r="M3098" s="112"/>
      <c r="N3098" s="112"/>
      <c r="O3098" s="112"/>
      <c r="P3098" s="113"/>
      <c r="Q3098" s="112"/>
      <c r="R3098" s="114"/>
      <c r="S3098" s="113"/>
      <c r="T3098" s="112"/>
      <c r="U3098" s="114"/>
      <c r="V3098" s="113"/>
      <c r="W3098" s="112"/>
      <c r="X3098" s="113"/>
    </row>
    <row r="3099" spans="1:24" x14ac:dyDescent="0.25">
      <c r="A3099" s="77"/>
      <c r="B3099" s="80"/>
      <c r="C3099" s="22"/>
      <c r="D3099" s="22"/>
      <c r="E3099" s="21"/>
      <c r="F3099" s="21"/>
      <c r="G3099" s="11"/>
      <c r="I3099" s="9"/>
      <c r="L3099" s="1"/>
      <c r="M3099" s="112"/>
      <c r="N3099" s="112"/>
      <c r="O3099" s="112"/>
      <c r="P3099" s="113"/>
      <c r="Q3099" s="112"/>
      <c r="R3099" s="114"/>
      <c r="S3099" s="113"/>
      <c r="T3099" s="112"/>
      <c r="U3099" s="114"/>
      <c r="V3099" s="113"/>
      <c r="W3099" s="112"/>
      <c r="X3099" s="113"/>
    </row>
    <row r="3100" spans="1:24" x14ac:dyDescent="0.25">
      <c r="A3100" s="77"/>
      <c r="B3100" s="80"/>
      <c r="C3100" s="22"/>
      <c r="D3100" s="22"/>
      <c r="E3100" s="21"/>
      <c r="F3100" s="21"/>
      <c r="G3100" s="11"/>
      <c r="I3100" s="9"/>
      <c r="L3100" s="1"/>
      <c r="M3100" s="112"/>
      <c r="N3100" s="112"/>
      <c r="O3100" s="112"/>
      <c r="P3100" s="113"/>
      <c r="Q3100" s="112"/>
      <c r="R3100" s="114"/>
      <c r="S3100" s="113"/>
      <c r="T3100" s="112"/>
      <c r="U3100" s="114"/>
      <c r="V3100" s="113"/>
      <c r="W3100" s="112"/>
      <c r="X3100" s="113"/>
    </row>
    <row r="3101" spans="1:24" x14ac:dyDescent="0.25">
      <c r="A3101" s="77"/>
      <c r="B3101" s="80"/>
      <c r="C3101" s="22"/>
      <c r="D3101" s="22"/>
      <c r="E3101" s="21"/>
      <c r="F3101" s="21"/>
      <c r="G3101" s="11"/>
      <c r="I3101" s="9"/>
      <c r="L3101" s="1"/>
      <c r="M3101" s="112"/>
      <c r="N3101" s="112"/>
      <c r="O3101" s="112"/>
      <c r="P3101" s="113"/>
      <c r="Q3101" s="112"/>
      <c r="R3101" s="114"/>
      <c r="S3101" s="113"/>
      <c r="T3101" s="112"/>
      <c r="U3101" s="114"/>
      <c r="V3101" s="113"/>
      <c r="W3101" s="112"/>
      <c r="X3101" s="113"/>
    </row>
    <row r="3102" spans="1:24" x14ac:dyDescent="0.25">
      <c r="A3102" s="77"/>
      <c r="B3102" s="80"/>
      <c r="C3102" s="22"/>
      <c r="D3102" s="22"/>
      <c r="E3102" s="21"/>
      <c r="F3102" s="21"/>
      <c r="G3102" s="11"/>
      <c r="I3102" s="9"/>
      <c r="L3102" s="1"/>
      <c r="M3102" s="112"/>
      <c r="N3102" s="112"/>
      <c r="O3102" s="112"/>
      <c r="P3102" s="113"/>
      <c r="Q3102" s="112"/>
      <c r="R3102" s="114"/>
      <c r="S3102" s="113"/>
      <c r="T3102" s="112"/>
      <c r="U3102" s="114"/>
      <c r="V3102" s="113"/>
      <c r="W3102" s="112"/>
      <c r="X3102" s="113"/>
    </row>
    <row r="3103" spans="1:24" x14ac:dyDescent="0.25">
      <c r="A3103" s="77"/>
      <c r="B3103" s="80"/>
      <c r="C3103" s="22"/>
      <c r="D3103" s="22"/>
      <c r="E3103" s="21"/>
      <c r="F3103" s="21"/>
      <c r="G3103" s="11"/>
      <c r="I3103" s="9"/>
      <c r="L3103" s="1"/>
      <c r="M3103" s="112"/>
      <c r="N3103" s="112"/>
      <c r="O3103" s="112"/>
      <c r="P3103" s="113"/>
      <c r="Q3103" s="112"/>
      <c r="R3103" s="114"/>
      <c r="S3103" s="113"/>
      <c r="T3103" s="112"/>
      <c r="U3103" s="114"/>
      <c r="V3103" s="113"/>
      <c r="W3103" s="112"/>
      <c r="X3103" s="113"/>
    </row>
    <row r="3104" spans="1:24" x14ac:dyDescent="0.25">
      <c r="A3104" s="77"/>
      <c r="B3104" s="80"/>
      <c r="C3104" s="22"/>
      <c r="D3104" s="22"/>
      <c r="E3104" s="21"/>
      <c r="F3104" s="21"/>
      <c r="G3104" s="11"/>
      <c r="I3104" s="9"/>
      <c r="L3104" s="1"/>
      <c r="M3104" s="112"/>
      <c r="N3104" s="112"/>
      <c r="O3104" s="112"/>
      <c r="P3104" s="113"/>
      <c r="Q3104" s="112"/>
      <c r="R3104" s="114"/>
      <c r="S3104" s="113"/>
      <c r="T3104" s="112"/>
      <c r="U3104" s="114"/>
      <c r="V3104" s="113"/>
      <c r="W3104" s="112"/>
      <c r="X3104" s="113"/>
    </row>
    <row r="3105" spans="1:24" x14ac:dyDescent="0.25">
      <c r="A3105" s="77"/>
      <c r="B3105" s="80"/>
      <c r="C3105" s="22"/>
      <c r="D3105" s="22"/>
      <c r="E3105" s="21"/>
      <c r="F3105" s="21"/>
      <c r="G3105" s="11"/>
      <c r="I3105" s="9"/>
      <c r="L3105" s="1"/>
      <c r="M3105" s="112"/>
      <c r="N3105" s="112"/>
      <c r="O3105" s="112"/>
      <c r="P3105" s="113"/>
      <c r="Q3105" s="112"/>
      <c r="R3105" s="114"/>
      <c r="S3105" s="113"/>
      <c r="T3105" s="112"/>
      <c r="U3105" s="114"/>
      <c r="V3105" s="113"/>
      <c r="W3105" s="112"/>
      <c r="X3105" s="113"/>
    </row>
    <row r="3106" spans="1:24" x14ac:dyDescent="0.25">
      <c r="A3106" s="77"/>
      <c r="B3106" s="80"/>
      <c r="C3106" s="22"/>
      <c r="D3106" s="22"/>
      <c r="E3106" s="21"/>
      <c r="F3106" s="21"/>
      <c r="G3106" s="11"/>
      <c r="I3106" s="9"/>
      <c r="L3106" s="1"/>
      <c r="M3106" s="112"/>
      <c r="N3106" s="112"/>
      <c r="O3106" s="112"/>
      <c r="P3106" s="113"/>
      <c r="Q3106" s="112"/>
      <c r="R3106" s="114"/>
      <c r="S3106" s="113"/>
      <c r="T3106" s="112"/>
      <c r="U3106" s="114"/>
      <c r="V3106" s="113"/>
      <c r="W3106" s="112"/>
      <c r="X3106" s="113"/>
    </row>
    <row r="3107" spans="1:24" x14ac:dyDescent="0.25">
      <c r="A3107" s="77"/>
      <c r="B3107" s="80"/>
      <c r="C3107" s="22"/>
      <c r="D3107" s="22"/>
      <c r="E3107" s="21"/>
      <c r="F3107" s="21"/>
      <c r="G3107" s="11"/>
      <c r="I3107" s="9"/>
      <c r="L3107" s="1"/>
      <c r="M3107" s="112"/>
      <c r="N3107" s="112"/>
      <c r="O3107" s="112"/>
      <c r="P3107" s="113"/>
      <c r="Q3107" s="112"/>
      <c r="R3107" s="114"/>
      <c r="S3107" s="113"/>
      <c r="T3107" s="112"/>
      <c r="U3107" s="114"/>
      <c r="V3107" s="113"/>
      <c r="W3107" s="112"/>
      <c r="X3107" s="113"/>
    </row>
    <row r="3108" spans="1:24" x14ac:dyDescent="0.25">
      <c r="A3108" s="77"/>
      <c r="B3108" s="80"/>
      <c r="C3108" s="22"/>
      <c r="D3108" s="22"/>
      <c r="E3108" s="21"/>
      <c r="F3108" s="21"/>
      <c r="G3108" s="11"/>
      <c r="I3108" s="9"/>
      <c r="L3108" s="1"/>
      <c r="M3108" s="112"/>
      <c r="N3108" s="112"/>
      <c r="O3108" s="112"/>
      <c r="P3108" s="113"/>
      <c r="Q3108" s="112"/>
      <c r="R3108" s="114"/>
      <c r="S3108" s="113"/>
      <c r="T3108" s="112"/>
      <c r="U3108" s="114"/>
      <c r="V3108" s="113"/>
      <c r="W3108" s="112"/>
      <c r="X3108" s="113"/>
    </row>
    <row r="3109" spans="1:24" x14ac:dyDescent="0.25">
      <c r="A3109" s="77"/>
      <c r="B3109" s="80"/>
      <c r="C3109" s="22"/>
      <c r="D3109" s="22"/>
      <c r="E3109" s="21"/>
      <c r="F3109" s="21"/>
      <c r="G3109" s="11"/>
      <c r="I3109" s="9"/>
      <c r="L3109" s="1"/>
      <c r="M3109" s="112"/>
      <c r="N3109" s="112"/>
      <c r="O3109" s="112"/>
      <c r="P3109" s="113"/>
      <c r="Q3109" s="112"/>
      <c r="R3109" s="114"/>
      <c r="S3109" s="113"/>
      <c r="T3109" s="112"/>
      <c r="U3109" s="114"/>
      <c r="V3109" s="113"/>
      <c r="W3109" s="112"/>
      <c r="X3109" s="113"/>
    </row>
    <row r="3110" spans="1:24" x14ac:dyDescent="0.25">
      <c r="A3110" s="77"/>
      <c r="B3110" s="80"/>
      <c r="C3110" s="22"/>
      <c r="D3110" s="22"/>
      <c r="E3110" s="21"/>
      <c r="F3110" s="21"/>
      <c r="G3110" s="11"/>
      <c r="I3110" s="9"/>
      <c r="L3110" s="1"/>
      <c r="M3110" s="112"/>
      <c r="N3110" s="112"/>
      <c r="O3110" s="112"/>
      <c r="P3110" s="113"/>
      <c r="Q3110" s="112"/>
      <c r="R3110" s="114"/>
      <c r="S3110" s="113"/>
      <c r="T3110" s="112"/>
      <c r="U3110" s="114"/>
      <c r="V3110" s="113"/>
      <c r="W3110" s="112"/>
      <c r="X3110" s="113"/>
    </row>
    <row r="3111" spans="1:24" x14ac:dyDescent="0.25">
      <c r="A3111" s="77"/>
      <c r="B3111" s="80"/>
      <c r="C3111" s="22"/>
      <c r="D3111" s="22"/>
      <c r="E3111" s="21"/>
      <c r="F3111" s="21"/>
      <c r="G3111" s="11"/>
      <c r="I3111" s="9"/>
      <c r="L3111" s="1"/>
      <c r="M3111" s="112"/>
      <c r="N3111" s="112"/>
      <c r="O3111" s="112"/>
      <c r="P3111" s="113"/>
      <c r="Q3111" s="112"/>
      <c r="R3111" s="114"/>
      <c r="S3111" s="113"/>
      <c r="T3111" s="112"/>
      <c r="U3111" s="114"/>
      <c r="V3111" s="113"/>
      <c r="W3111" s="112"/>
      <c r="X3111" s="113"/>
    </row>
    <row r="3112" spans="1:24" x14ac:dyDescent="0.25">
      <c r="A3112" s="77"/>
      <c r="B3112" s="80"/>
      <c r="C3112" s="22"/>
      <c r="D3112" s="22"/>
      <c r="E3112" s="21"/>
      <c r="F3112" s="21"/>
      <c r="G3112" s="11"/>
      <c r="I3112" s="9"/>
      <c r="L3112" s="1"/>
      <c r="M3112" s="112"/>
      <c r="N3112" s="112"/>
      <c r="O3112" s="112"/>
      <c r="P3112" s="113"/>
      <c r="Q3112" s="112"/>
      <c r="R3112" s="114"/>
      <c r="S3112" s="113"/>
      <c r="T3112" s="112"/>
      <c r="U3112" s="114"/>
      <c r="V3112" s="113"/>
      <c r="W3112" s="112"/>
      <c r="X3112" s="113"/>
    </row>
    <row r="3113" spans="1:24" x14ac:dyDescent="0.25">
      <c r="A3113" s="77"/>
      <c r="B3113" s="80"/>
      <c r="C3113" s="22"/>
      <c r="D3113" s="22"/>
      <c r="E3113" s="21"/>
      <c r="F3113" s="21"/>
      <c r="G3113" s="11"/>
      <c r="I3113" s="9"/>
      <c r="L3113" s="1"/>
      <c r="M3113" s="112"/>
      <c r="N3113" s="112"/>
      <c r="O3113" s="112"/>
      <c r="P3113" s="113"/>
      <c r="Q3113" s="112"/>
      <c r="R3113" s="114"/>
      <c r="S3113" s="113"/>
      <c r="T3113" s="112"/>
      <c r="U3113" s="114"/>
      <c r="V3113" s="113"/>
      <c r="W3113" s="112"/>
      <c r="X3113" s="113"/>
    </row>
    <row r="3114" spans="1:24" x14ac:dyDescent="0.25">
      <c r="A3114" s="77"/>
      <c r="B3114" s="80"/>
      <c r="C3114" s="22"/>
      <c r="D3114" s="22"/>
      <c r="E3114" s="21"/>
      <c r="F3114" s="21"/>
      <c r="G3114" s="11"/>
      <c r="I3114" s="9"/>
      <c r="L3114" s="1"/>
      <c r="M3114" s="112"/>
      <c r="N3114" s="112"/>
      <c r="O3114" s="112"/>
      <c r="P3114" s="113"/>
      <c r="Q3114" s="112"/>
      <c r="R3114" s="114"/>
      <c r="S3114" s="113"/>
      <c r="T3114" s="112"/>
      <c r="U3114" s="114"/>
      <c r="V3114" s="113"/>
      <c r="W3114" s="112"/>
      <c r="X3114" s="113"/>
    </row>
    <row r="3115" spans="1:24" x14ac:dyDescent="0.25">
      <c r="A3115" s="77"/>
      <c r="B3115" s="80"/>
      <c r="C3115" s="22"/>
      <c r="D3115" s="22"/>
      <c r="E3115" s="21"/>
      <c r="F3115" s="21"/>
      <c r="G3115" s="11"/>
      <c r="I3115" s="9"/>
      <c r="L3115" s="1"/>
      <c r="M3115" s="112"/>
      <c r="N3115" s="112"/>
      <c r="O3115" s="112"/>
      <c r="P3115" s="113"/>
      <c r="Q3115" s="112"/>
      <c r="R3115" s="114"/>
      <c r="S3115" s="113"/>
      <c r="T3115" s="112"/>
      <c r="U3115" s="114"/>
      <c r="V3115" s="113"/>
      <c r="W3115" s="112"/>
      <c r="X3115" s="113"/>
    </row>
    <row r="3116" spans="1:24" x14ac:dyDescent="0.25">
      <c r="A3116" s="77"/>
      <c r="B3116" s="80"/>
      <c r="C3116" s="22"/>
      <c r="D3116" s="22"/>
      <c r="E3116" s="21"/>
      <c r="F3116" s="21"/>
      <c r="G3116" s="11"/>
      <c r="I3116" s="9"/>
      <c r="L3116" s="1"/>
      <c r="M3116" s="112"/>
      <c r="N3116" s="112"/>
      <c r="O3116" s="112"/>
      <c r="P3116" s="113"/>
      <c r="Q3116" s="112"/>
      <c r="R3116" s="114"/>
      <c r="S3116" s="113"/>
      <c r="T3116" s="112"/>
      <c r="U3116" s="114"/>
      <c r="V3116" s="113"/>
      <c r="W3116" s="112"/>
      <c r="X3116" s="113"/>
    </row>
    <row r="3117" spans="1:24" x14ac:dyDescent="0.25">
      <c r="A3117" s="77"/>
      <c r="B3117" s="80"/>
      <c r="C3117" s="22"/>
      <c r="D3117" s="22"/>
      <c r="E3117" s="21"/>
      <c r="F3117" s="21"/>
      <c r="G3117" s="11"/>
      <c r="I3117" s="9"/>
      <c r="L3117" s="1"/>
      <c r="M3117" s="112"/>
      <c r="N3117" s="112"/>
      <c r="O3117" s="112"/>
      <c r="P3117" s="113"/>
      <c r="Q3117" s="112"/>
      <c r="R3117" s="114"/>
      <c r="S3117" s="113"/>
      <c r="T3117" s="112"/>
      <c r="U3117" s="114"/>
      <c r="V3117" s="113"/>
      <c r="W3117" s="112"/>
      <c r="X3117" s="113"/>
    </row>
    <row r="3118" spans="1:24" x14ac:dyDescent="0.25">
      <c r="A3118" s="77"/>
      <c r="B3118" s="80"/>
      <c r="C3118" s="22"/>
      <c r="D3118" s="22"/>
      <c r="E3118" s="21"/>
      <c r="F3118" s="21"/>
      <c r="G3118" s="11"/>
      <c r="I3118" s="9"/>
      <c r="L3118" s="1"/>
      <c r="M3118" s="112"/>
      <c r="N3118" s="112"/>
      <c r="O3118" s="112"/>
      <c r="P3118" s="113"/>
      <c r="Q3118" s="112"/>
      <c r="R3118" s="114"/>
      <c r="S3118" s="113"/>
      <c r="T3118" s="112"/>
      <c r="U3118" s="114"/>
      <c r="V3118" s="113"/>
      <c r="W3118" s="112"/>
      <c r="X3118" s="113"/>
    </row>
    <row r="3119" spans="1:24" x14ac:dyDescent="0.25">
      <c r="A3119" s="77"/>
      <c r="B3119" s="80"/>
      <c r="C3119" s="22"/>
      <c r="D3119" s="22"/>
      <c r="E3119" s="21"/>
      <c r="F3119" s="21"/>
      <c r="G3119" s="11"/>
      <c r="I3119" s="9"/>
      <c r="L3119" s="1"/>
      <c r="M3119" s="112"/>
      <c r="N3119" s="112"/>
      <c r="O3119" s="112"/>
      <c r="P3119" s="113"/>
      <c r="Q3119" s="112"/>
      <c r="R3119" s="114"/>
      <c r="S3119" s="113"/>
      <c r="T3119" s="112"/>
      <c r="U3119" s="114"/>
      <c r="V3119" s="113"/>
      <c r="W3119" s="112"/>
      <c r="X3119" s="113"/>
    </row>
    <row r="3120" spans="1:24" x14ac:dyDescent="0.25">
      <c r="A3120" s="77"/>
      <c r="B3120" s="80"/>
      <c r="C3120" s="22"/>
      <c r="D3120" s="22"/>
      <c r="E3120" s="21"/>
      <c r="F3120" s="21"/>
      <c r="G3120" s="11"/>
      <c r="I3120" s="9"/>
      <c r="L3120" s="1"/>
      <c r="M3120" s="112"/>
      <c r="N3120" s="112"/>
      <c r="O3120" s="112"/>
      <c r="P3120" s="113"/>
      <c r="Q3120" s="112"/>
      <c r="R3120" s="114"/>
      <c r="S3120" s="113"/>
      <c r="T3120" s="112"/>
      <c r="U3120" s="114"/>
      <c r="V3120" s="113"/>
      <c r="W3120" s="112"/>
      <c r="X3120" s="113"/>
    </row>
    <row r="3121" spans="1:24" x14ac:dyDescent="0.25">
      <c r="A3121" s="77"/>
      <c r="B3121" s="80"/>
      <c r="C3121" s="22"/>
      <c r="D3121" s="22"/>
      <c r="E3121" s="21"/>
      <c r="F3121" s="21"/>
      <c r="G3121" s="11"/>
      <c r="I3121" s="9"/>
      <c r="L3121" s="1"/>
      <c r="M3121" s="112"/>
      <c r="N3121" s="112"/>
      <c r="O3121" s="112"/>
      <c r="P3121" s="113"/>
      <c r="Q3121" s="112"/>
      <c r="R3121" s="114"/>
      <c r="S3121" s="113"/>
      <c r="T3121" s="112"/>
      <c r="U3121" s="114"/>
      <c r="V3121" s="113"/>
      <c r="W3121" s="112"/>
      <c r="X3121" s="113"/>
    </row>
    <row r="3122" spans="1:24" x14ac:dyDescent="0.25">
      <c r="A3122" s="77"/>
      <c r="B3122" s="80"/>
      <c r="C3122" s="22"/>
      <c r="D3122" s="22"/>
      <c r="E3122" s="21"/>
      <c r="F3122" s="21"/>
      <c r="G3122" s="11"/>
      <c r="I3122" s="9"/>
      <c r="L3122" s="1"/>
      <c r="M3122" s="112"/>
      <c r="N3122" s="112"/>
      <c r="O3122" s="112"/>
      <c r="P3122" s="113"/>
      <c r="Q3122" s="112"/>
      <c r="R3122" s="114"/>
      <c r="S3122" s="113"/>
      <c r="T3122" s="112"/>
      <c r="U3122" s="114"/>
      <c r="V3122" s="113"/>
      <c r="W3122" s="112"/>
      <c r="X3122" s="113"/>
    </row>
    <row r="3123" spans="1:24" x14ac:dyDescent="0.25">
      <c r="A3123" s="77"/>
      <c r="B3123" s="80"/>
      <c r="C3123" s="22"/>
      <c r="D3123" s="22"/>
      <c r="E3123" s="21"/>
      <c r="F3123" s="21"/>
      <c r="G3123" s="11"/>
      <c r="I3123" s="9"/>
      <c r="L3123" s="1"/>
      <c r="M3123" s="112"/>
      <c r="N3123" s="112"/>
      <c r="O3123" s="112"/>
      <c r="P3123" s="113"/>
      <c r="Q3123" s="112"/>
      <c r="R3123" s="114"/>
      <c r="S3123" s="113"/>
      <c r="T3123" s="112"/>
      <c r="U3123" s="114"/>
      <c r="V3123" s="113"/>
      <c r="W3123" s="112"/>
      <c r="X3123" s="113"/>
    </row>
    <row r="3124" spans="1:24" x14ac:dyDescent="0.25">
      <c r="A3124" s="77"/>
      <c r="B3124" s="80"/>
      <c r="C3124" s="22"/>
      <c r="D3124" s="22"/>
      <c r="E3124" s="21"/>
      <c r="F3124" s="21"/>
      <c r="G3124" s="11"/>
      <c r="I3124" s="9"/>
      <c r="L3124" s="1"/>
      <c r="M3124" s="112"/>
      <c r="N3124" s="112"/>
      <c r="O3124" s="112"/>
      <c r="P3124" s="113"/>
      <c r="Q3124" s="112"/>
      <c r="R3124" s="114"/>
      <c r="S3124" s="113"/>
      <c r="T3124" s="112"/>
      <c r="U3124" s="114"/>
      <c r="V3124" s="113"/>
      <c r="W3124" s="112"/>
      <c r="X3124" s="113"/>
    </row>
    <row r="3125" spans="1:24" x14ac:dyDescent="0.25">
      <c r="A3125" s="77"/>
      <c r="B3125" s="80"/>
      <c r="C3125" s="22"/>
      <c r="D3125" s="22"/>
      <c r="E3125" s="21"/>
      <c r="F3125" s="21"/>
      <c r="G3125" s="11"/>
      <c r="I3125" s="9"/>
      <c r="L3125" s="1"/>
      <c r="M3125" s="112"/>
      <c r="N3125" s="112"/>
      <c r="O3125" s="112"/>
      <c r="P3125" s="113"/>
      <c r="Q3125" s="112"/>
      <c r="R3125" s="114"/>
      <c r="S3125" s="113"/>
      <c r="T3125" s="112"/>
      <c r="U3125" s="114"/>
      <c r="V3125" s="113"/>
      <c r="W3125" s="112"/>
      <c r="X3125" s="113"/>
    </row>
    <row r="3126" spans="1:24" x14ac:dyDescent="0.25">
      <c r="A3126" s="77"/>
      <c r="B3126" s="80"/>
      <c r="C3126" s="22"/>
      <c r="D3126" s="22"/>
      <c r="E3126" s="21"/>
      <c r="F3126" s="21"/>
      <c r="G3126" s="11"/>
      <c r="I3126" s="9"/>
      <c r="L3126" s="1"/>
      <c r="M3126" s="112"/>
      <c r="N3126" s="112"/>
      <c r="O3126" s="112"/>
      <c r="P3126" s="113"/>
      <c r="Q3126" s="112"/>
      <c r="R3126" s="114"/>
      <c r="S3126" s="113"/>
      <c r="T3126" s="112"/>
      <c r="U3126" s="114"/>
      <c r="V3126" s="113"/>
      <c r="W3126" s="112"/>
      <c r="X3126" s="113"/>
    </row>
    <row r="3127" spans="1:24" x14ac:dyDescent="0.25">
      <c r="A3127" s="77"/>
      <c r="B3127" s="80"/>
      <c r="C3127" s="22"/>
      <c r="D3127" s="22"/>
      <c r="E3127" s="21"/>
      <c r="F3127" s="21"/>
      <c r="G3127" s="11"/>
      <c r="I3127" s="9"/>
      <c r="L3127" s="1"/>
      <c r="M3127" s="112"/>
      <c r="N3127" s="112"/>
      <c r="O3127" s="112"/>
      <c r="P3127" s="113"/>
      <c r="Q3127" s="112"/>
      <c r="R3127" s="114"/>
      <c r="S3127" s="113"/>
      <c r="T3127" s="112"/>
      <c r="U3127" s="114"/>
      <c r="V3127" s="113"/>
      <c r="W3127" s="112"/>
      <c r="X3127" s="113"/>
    </row>
    <row r="3128" spans="1:24" x14ac:dyDescent="0.25">
      <c r="A3128" s="77"/>
      <c r="B3128" s="80"/>
      <c r="C3128" s="22"/>
      <c r="D3128" s="22"/>
      <c r="E3128" s="21"/>
      <c r="F3128" s="21"/>
      <c r="G3128" s="11"/>
      <c r="I3128" s="9"/>
      <c r="L3128" s="1"/>
      <c r="M3128" s="112"/>
      <c r="N3128" s="112"/>
      <c r="O3128" s="112"/>
      <c r="P3128" s="113"/>
      <c r="Q3128" s="112"/>
      <c r="R3128" s="114"/>
      <c r="S3128" s="113"/>
      <c r="T3128" s="112"/>
      <c r="U3128" s="114"/>
      <c r="V3128" s="113"/>
      <c r="W3128" s="112"/>
      <c r="X3128" s="113"/>
    </row>
    <row r="3129" spans="1:24" x14ac:dyDescent="0.25">
      <c r="A3129" s="77"/>
      <c r="B3129" s="80"/>
      <c r="C3129" s="22"/>
      <c r="D3129" s="22"/>
      <c r="E3129" s="21"/>
      <c r="F3129" s="21"/>
      <c r="G3129" s="11"/>
      <c r="I3129" s="9"/>
      <c r="L3129" s="1"/>
      <c r="M3129" s="112"/>
      <c r="N3129" s="112"/>
      <c r="O3129" s="112"/>
      <c r="P3129" s="113"/>
      <c r="Q3129" s="112"/>
      <c r="R3129" s="114"/>
      <c r="S3129" s="113"/>
      <c r="T3129" s="112"/>
      <c r="U3129" s="114"/>
      <c r="V3129" s="113"/>
      <c r="W3129" s="112"/>
      <c r="X3129" s="113"/>
    </row>
    <row r="3130" spans="1:24" x14ac:dyDescent="0.25">
      <c r="A3130" s="77"/>
      <c r="B3130" s="80"/>
      <c r="C3130" s="22"/>
      <c r="D3130" s="22"/>
      <c r="E3130" s="21"/>
      <c r="F3130" s="21"/>
      <c r="G3130" s="11"/>
      <c r="I3130" s="9"/>
      <c r="L3130" s="1"/>
      <c r="M3130" s="112"/>
      <c r="N3130" s="112"/>
      <c r="O3130" s="112"/>
      <c r="P3130" s="113"/>
      <c r="Q3130" s="112"/>
      <c r="R3130" s="114"/>
      <c r="S3130" s="113"/>
      <c r="T3130" s="112"/>
      <c r="U3130" s="114"/>
      <c r="V3130" s="113"/>
      <c r="W3130" s="112"/>
      <c r="X3130" s="113"/>
    </row>
    <row r="3131" spans="1:24" x14ac:dyDescent="0.25">
      <c r="A3131" s="77"/>
      <c r="B3131" s="80"/>
      <c r="C3131" s="22"/>
      <c r="D3131" s="22"/>
      <c r="E3131" s="21"/>
      <c r="F3131" s="21"/>
      <c r="G3131" s="11"/>
      <c r="I3131" s="9"/>
      <c r="L3131" s="1"/>
      <c r="M3131" s="112"/>
      <c r="N3131" s="112"/>
      <c r="O3131" s="112"/>
      <c r="P3131" s="113"/>
      <c r="Q3131" s="112"/>
      <c r="R3131" s="114"/>
      <c r="S3131" s="113"/>
      <c r="T3131" s="112"/>
      <c r="U3131" s="114"/>
      <c r="V3131" s="113"/>
      <c r="W3131" s="112"/>
      <c r="X3131" s="113"/>
    </row>
    <row r="3132" spans="1:24" x14ac:dyDescent="0.25">
      <c r="A3132" s="77"/>
      <c r="B3132" s="80"/>
      <c r="C3132" s="22"/>
      <c r="D3132" s="22"/>
      <c r="E3132" s="21"/>
      <c r="F3132" s="21"/>
      <c r="G3132" s="11"/>
      <c r="I3132" s="9"/>
      <c r="L3132" s="1"/>
      <c r="M3132" s="112"/>
      <c r="N3132" s="112"/>
      <c r="O3132" s="112"/>
      <c r="P3132" s="113"/>
      <c r="Q3132" s="112"/>
      <c r="R3132" s="114"/>
      <c r="S3132" s="113"/>
      <c r="T3132" s="112"/>
      <c r="U3132" s="114"/>
      <c r="V3132" s="113"/>
      <c r="W3132" s="112"/>
      <c r="X3132" s="113"/>
    </row>
    <row r="3133" spans="1:24" x14ac:dyDescent="0.25">
      <c r="A3133" s="77"/>
      <c r="B3133" s="80"/>
      <c r="C3133" s="22"/>
      <c r="D3133" s="22"/>
      <c r="E3133" s="21"/>
      <c r="F3133" s="21"/>
      <c r="G3133" s="11"/>
      <c r="I3133" s="9"/>
      <c r="L3133" s="1"/>
      <c r="M3133" s="112"/>
      <c r="N3133" s="112"/>
      <c r="O3133" s="112"/>
      <c r="P3133" s="113"/>
      <c r="Q3133" s="112"/>
      <c r="R3133" s="114"/>
      <c r="S3133" s="113"/>
      <c r="T3133" s="112"/>
      <c r="U3133" s="114"/>
      <c r="V3133" s="113"/>
      <c r="W3133" s="112"/>
      <c r="X3133" s="113"/>
    </row>
    <row r="3134" spans="1:24" x14ac:dyDescent="0.25">
      <c r="A3134" s="77"/>
      <c r="B3134" s="80"/>
      <c r="C3134" s="22"/>
      <c r="D3134" s="22"/>
      <c r="E3134" s="21"/>
      <c r="F3134" s="21"/>
      <c r="G3134" s="11"/>
      <c r="I3134" s="9"/>
      <c r="L3134" s="1"/>
      <c r="M3134" s="112"/>
      <c r="N3134" s="112"/>
      <c r="O3134" s="112"/>
      <c r="P3134" s="113"/>
      <c r="Q3134" s="112"/>
      <c r="R3134" s="114"/>
      <c r="S3134" s="113"/>
      <c r="T3134" s="112"/>
      <c r="U3134" s="114"/>
      <c r="V3134" s="113"/>
      <c r="W3134" s="112"/>
      <c r="X3134" s="113"/>
    </row>
    <row r="3135" spans="1:24" x14ac:dyDescent="0.25">
      <c r="A3135" s="77"/>
      <c r="B3135" s="80"/>
      <c r="C3135" s="22"/>
      <c r="D3135" s="22"/>
      <c r="E3135" s="21"/>
      <c r="F3135" s="21"/>
      <c r="G3135" s="11"/>
      <c r="I3135" s="9"/>
      <c r="L3135" s="1"/>
      <c r="M3135" s="112"/>
      <c r="N3135" s="112"/>
      <c r="O3135" s="112"/>
      <c r="P3135" s="113"/>
      <c r="Q3135" s="112"/>
      <c r="R3135" s="114"/>
      <c r="S3135" s="113"/>
      <c r="T3135" s="112"/>
      <c r="U3135" s="114"/>
      <c r="V3135" s="113"/>
      <c r="W3135" s="112"/>
      <c r="X3135" s="113"/>
    </row>
    <row r="3136" spans="1:24" x14ac:dyDescent="0.25">
      <c r="A3136" s="77"/>
      <c r="B3136" s="80"/>
      <c r="C3136" s="22"/>
      <c r="D3136" s="22"/>
      <c r="E3136" s="21"/>
      <c r="F3136" s="21"/>
      <c r="G3136" s="11"/>
      <c r="I3136" s="9"/>
      <c r="L3136" s="1"/>
      <c r="M3136" s="112"/>
      <c r="N3136" s="112"/>
      <c r="O3136" s="112"/>
      <c r="P3136" s="113"/>
      <c r="Q3136" s="112"/>
      <c r="R3136" s="114"/>
      <c r="S3136" s="113"/>
      <c r="T3136" s="112"/>
      <c r="U3136" s="114"/>
      <c r="V3136" s="113"/>
      <c r="W3136" s="112"/>
      <c r="X3136" s="113"/>
    </row>
    <row r="3137" spans="1:24" x14ac:dyDescent="0.25">
      <c r="A3137" s="77"/>
      <c r="B3137" s="80"/>
      <c r="C3137" s="22"/>
      <c r="D3137" s="22"/>
      <c r="E3137" s="21"/>
      <c r="F3137" s="21"/>
      <c r="G3137" s="11"/>
      <c r="I3137" s="9"/>
      <c r="L3137" s="1"/>
      <c r="M3137" s="112"/>
      <c r="N3137" s="112"/>
      <c r="O3137" s="112"/>
      <c r="P3137" s="113"/>
      <c r="Q3137" s="112"/>
      <c r="R3137" s="114"/>
      <c r="S3137" s="113"/>
      <c r="T3137" s="112"/>
      <c r="U3137" s="114"/>
      <c r="V3137" s="113"/>
      <c r="W3137" s="112"/>
      <c r="X3137" s="113"/>
    </row>
    <row r="3138" spans="1:24" x14ac:dyDescent="0.25">
      <c r="A3138" s="77"/>
      <c r="B3138" s="80"/>
      <c r="C3138" s="22"/>
      <c r="D3138" s="22"/>
      <c r="E3138" s="21"/>
      <c r="F3138" s="21"/>
      <c r="G3138" s="11"/>
      <c r="I3138" s="9"/>
      <c r="L3138" s="1"/>
      <c r="M3138" s="112"/>
      <c r="N3138" s="112"/>
      <c r="O3138" s="112"/>
      <c r="P3138" s="113"/>
      <c r="Q3138" s="112"/>
      <c r="R3138" s="114"/>
      <c r="S3138" s="113"/>
      <c r="T3138" s="112"/>
      <c r="U3138" s="114"/>
      <c r="V3138" s="113"/>
      <c r="W3138" s="112"/>
      <c r="X3138" s="113"/>
    </row>
    <row r="3139" spans="1:24" x14ac:dyDescent="0.25">
      <c r="A3139" s="77"/>
      <c r="B3139" s="80"/>
      <c r="C3139" s="22"/>
      <c r="D3139" s="22"/>
      <c r="E3139" s="21"/>
      <c r="F3139" s="21"/>
      <c r="G3139" s="11"/>
      <c r="I3139" s="9"/>
      <c r="L3139" s="1"/>
      <c r="M3139" s="112"/>
      <c r="N3139" s="112"/>
      <c r="O3139" s="112"/>
      <c r="P3139" s="113"/>
      <c r="Q3139" s="112"/>
      <c r="R3139" s="114"/>
      <c r="S3139" s="113"/>
      <c r="T3139" s="112"/>
      <c r="U3139" s="114"/>
      <c r="V3139" s="113"/>
      <c r="W3139" s="112"/>
      <c r="X3139" s="113"/>
    </row>
    <row r="3140" spans="1:24" x14ac:dyDescent="0.25">
      <c r="A3140" s="77"/>
      <c r="B3140" s="80"/>
      <c r="C3140" s="22"/>
      <c r="D3140" s="22"/>
      <c r="E3140" s="21"/>
      <c r="F3140" s="21"/>
      <c r="G3140" s="11"/>
      <c r="I3140" s="9"/>
      <c r="L3140" s="1"/>
      <c r="M3140" s="112"/>
      <c r="N3140" s="112"/>
      <c r="O3140" s="112"/>
      <c r="P3140" s="113"/>
      <c r="Q3140" s="112"/>
      <c r="R3140" s="114"/>
      <c r="S3140" s="113"/>
      <c r="T3140" s="112"/>
      <c r="U3140" s="114"/>
      <c r="V3140" s="113"/>
      <c r="W3140" s="112"/>
      <c r="X3140" s="113"/>
    </row>
    <row r="3141" spans="1:24" x14ac:dyDescent="0.25">
      <c r="A3141" s="77"/>
      <c r="B3141" s="80"/>
      <c r="C3141" s="22"/>
      <c r="D3141" s="22"/>
      <c r="E3141" s="21"/>
      <c r="F3141" s="21"/>
      <c r="G3141" s="11"/>
      <c r="I3141" s="9"/>
      <c r="L3141" s="1"/>
      <c r="M3141" s="112"/>
      <c r="N3141" s="112"/>
      <c r="O3141" s="112"/>
      <c r="P3141" s="113"/>
      <c r="Q3141" s="112"/>
      <c r="R3141" s="114"/>
      <c r="S3141" s="113"/>
      <c r="T3141" s="112"/>
      <c r="U3141" s="114"/>
      <c r="V3141" s="113"/>
      <c r="W3141" s="112"/>
      <c r="X3141" s="113"/>
    </row>
    <row r="3142" spans="1:24" x14ac:dyDescent="0.25">
      <c r="A3142" s="77"/>
      <c r="B3142" s="80"/>
      <c r="C3142" s="22"/>
      <c r="D3142" s="22"/>
      <c r="E3142" s="21"/>
      <c r="F3142" s="21"/>
      <c r="G3142" s="11"/>
      <c r="I3142" s="9"/>
      <c r="L3142" s="1"/>
      <c r="M3142" s="112"/>
      <c r="N3142" s="112"/>
      <c r="O3142" s="112"/>
      <c r="P3142" s="113"/>
      <c r="Q3142" s="112"/>
      <c r="R3142" s="114"/>
      <c r="S3142" s="113"/>
      <c r="T3142" s="112"/>
      <c r="U3142" s="114"/>
      <c r="V3142" s="113"/>
      <c r="W3142" s="112"/>
      <c r="X3142" s="113"/>
    </row>
    <row r="3143" spans="1:24" x14ac:dyDescent="0.25">
      <c r="A3143" s="77"/>
      <c r="B3143" s="80"/>
      <c r="C3143" s="22"/>
      <c r="D3143" s="22"/>
      <c r="E3143" s="21"/>
      <c r="F3143" s="21"/>
      <c r="G3143" s="11"/>
      <c r="I3143" s="9"/>
      <c r="L3143" s="1"/>
      <c r="M3143" s="112"/>
      <c r="N3143" s="112"/>
      <c r="O3143" s="112"/>
      <c r="P3143" s="113"/>
      <c r="Q3143" s="112"/>
      <c r="R3143" s="114"/>
      <c r="S3143" s="113"/>
      <c r="T3143" s="112"/>
      <c r="U3143" s="114"/>
      <c r="V3143" s="113"/>
      <c r="W3143" s="112"/>
      <c r="X3143" s="113"/>
    </row>
    <row r="3144" spans="1:24" x14ac:dyDescent="0.25">
      <c r="A3144" s="77"/>
      <c r="B3144" s="80"/>
      <c r="C3144" s="22"/>
      <c r="D3144" s="22"/>
      <c r="E3144" s="21"/>
      <c r="F3144" s="21"/>
      <c r="G3144" s="11"/>
      <c r="I3144" s="9"/>
      <c r="L3144" s="1"/>
      <c r="M3144" s="112"/>
      <c r="N3144" s="112"/>
      <c r="O3144" s="112"/>
      <c r="P3144" s="113"/>
      <c r="Q3144" s="112"/>
      <c r="R3144" s="114"/>
      <c r="S3144" s="113"/>
      <c r="T3144" s="112"/>
      <c r="U3144" s="114"/>
      <c r="V3144" s="113"/>
      <c r="W3144" s="112"/>
      <c r="X3144" s="113"/>
    </row>
    <row r="3145" spans="1:24" x14ac:dyDescent="0.25">
      <c r="A3145" s="77"/>
      <c r="B3145" s="80"/>
      <c r="C3145" s="22"/>
      <c r="D3145" s="22"/>
      <c r="E3145" s="21"/>
      <c r="F3145" s="21"/>
      <c r="G3145" s="11"/>
      <c r="I3145" s="9"/>
      <c r="L3145" s="1"/>
      <c r="M3145" s="112"/>
      <c r="N3145" s="112"/>
      <c r="O3145" s="112"/>
      <c r="P3145" s="113"/>
      <c r="Q3145" s="112"/>
      <c r="R3145" s="114"/>
      <c r="S3145" s="113"/>
      <c r="T3145" s="112"/>
      <c r="U3145" s="114"/>
      <c r="V3145" s="113"/>
      <c r="W3145" s="112"/>
      <c r="X3145" s="113"/>
    </row>
    <row r="3146" spans="1:24" x14ac:dyDescent="0.25">
      <c r="A3146" s="77"/>
      <c r="B3146" s="80"/>
      <c r="C3146" s="22"/>
      <c r="D3146" s="22"/>
      <c r="E3146" s="21"/>
      <c r="F3146" s="21"/>
      <c r="G3146" s="11"/>
      <c r="I3146" s="9"/>
      <c r="L3146" s="1"/>
      <c r="M3146" s="112"/>
      <c r="N3146" s="112"/>
      <c r="O3146" s="112"/>
      <c r="P3146" s="113"/>
      <c r="Q3146" s="112"/>
      <c r="R3146" s="114"/>
      <c r="S3146" s="113"/>
      <c r="T3146" s="112"/>
      <c r="U3146" s="114"/>
      <c r="V3146" s="113"/>
      <c r="W3146" s="112"/>
      <c r="X3146" s="113"/>
    </row>
    <row r="3147" spans="1:24" x14ac:dyDescent="0.25">
      <c r="A3147" s="77"/>
      <c r="B3147" s="80"/>
      <c r="C3147" s="22"/>
      <c r="D3147" s="22"/>
      <c r="E3147" s="21"/>
      <c r="F3147" s="21"/>
      <c r="G3147" s="11"/>
      <c r="I3147" s="9"/>
      <c r="L3147" s="1"/>
      <c r="M3147" s="112"/>
      <c r="N3147" s="112"/>
      <c r="O3147" s="112"/>
      <c r="P3147" s="113"/>
      <c r="Q3147" s="112"/>
      <c r="R3147" s="114"/>
      <c r="S3147" s="113"/>
      <c r="T3147" s="112"/>
      <c r="U3147" s="114"/>
      <c r="V3147" s="113"/>
      <c r="W3147" s="112"/>
      <c r="X3147" s="113"/>
    </row>
    <row r="3148" spans="1:24" x14ac:dyDescent="0.25">
      <c r="A3148" s="77"/>
      <c r="B3148" s="80"/>
      <c r="C3148" s="22"/>
      <c r="D3148" s="22"/>
      <c r="E3148" s="21"/>
      <c r="F3148" s="21"/>
      <c r="G3148" s="11"/>
      <c r="I3148" s="9"/>
      <c r="L3148" s="1"/>
      <c r="M3148" s="112"/>
      <c r="N3148" s="112"/>
      <c r="O3148" s="112"/>
      <c r="P3148" s="113"/>
      <c r="Q3148" s="112"/>
      <c r="R3148" s="114"/>
      <c r="S3148" s="113"/>
      <c r="T3148" s="112"/>
      <c r="U3148" s="114"/>
      <c r="V3148" s="113"/>
      <c r="W3148" s="112"/>
      <c r="X3148" s="113"/>
    </row>
    <row r="3149" spans="1:24" x14ac:dyDescent="0.25">
      <c r="A3149" s="77"/>
      <c r="B3149" s="80"/>
      <c r="C3149" s="22"/>
      <c r="D3149" s="22"/>
      <c r="E3149" s="21"/>
      <c r="F3149" s="21"/>
      <c r="G3149" s="11"/>
      <c r="I3149" s="9"/>
      <c r="L3149" s="1"/>
      <c r="M3149" s="112"/>
      <c r="N3149" s="112"/>
      <c r="O3149" s="112"/>
      <c r="P3149" s="113"/>
      <c r="Q3149" s="112"/>
      <c r="R3149" s="114"/>
      <c r="S3149" s="113"/>
      <c r="T3149" s="112"/>
      <c r="U3149" s="114"/>
      <c r="V3149" s="113"/>
      <c r="W3149" s="112"/>
      <c r="X3149" s="113"/>
    </row>
    <row r="3150" spans="1:24" x14ac:dyDescent="0.25">
      <c r="A3150" s="77"/>
      <c r="B3150" s="80"/>
      <c r="C3150" s="22"/>
      <c r="D3150" s="22"/>
      <c r="E3150" s="21"/>
      <c r="F3150" s="21"/>
      <c r="G3150" s="11"/>
      <c r="I3150" s="9"/>
      <c r="L3150" s="1"/>
      <c r="M3150" s="112"/>
      <c r="N3150" s="112"/>
      <c r="O3150" s="112"/>
      <c r="P3150" s="113"/>
      <c r="Q3150" s="112"/>
      <c r="R3150" s="114"/>
      <c r="S3150" s="113"/>
      <c r="T3150" s="112"/>
      <c r="U3150" s="114"/>
      <c r="V3150" s="113"/>
      <c r="W3150" s="112"/>
      <c r="X3150" s="113"/>
    </row>
    <row r="3151" spans="1:24" x14ac:dyDescent="0.25">
      <c r="A3151" s="77"/>
      <c r="B3151" s="80"/>
      <c r="C3151" s="22"/>
      <c r="D3151" s="22"/>
      <c r="E3151" s="21"/>
      <c r="F3151" s="21"/>
      <c r="G3151" s="11"/>
      <c r="I3151" s="9"/>
      <c r="L3151" s="1"/>
      <c r="M3151" s="112"/>
      <c r="N3151" s="112"/>
      <c r="O3151" s="112"/>
      <c r="P3151" s="113"/>
      <c r="Q3151" s="112"/>
      <c r="R3151" s="114"/>
      <c r="S3151" s="113"/>
      <c r="T3151" s="112"/>
      <c r="U3151" s="114"/>
      <c r="V3151" s="113"/>
      <c r="W3151" s="112"/>
      <c r="X3151" s="113"/>
    </row>
    <row r="3152" spans="1:24" x14ac:dyDescent="0.25">
      <c r="A3152" s="77"/>
      <c r="B3152" s="80"/>
      <c r="C3152" s="22"/>
      <c r="D3152" s="22"/>
      <c r="E3152" s="21"/>
      <c r="F3152" s="21"/>
      <c r="G3152" s="11"/>
      <c r="I3152" s="9"/>
      <c r="L3152" s="1"/>
      <c r="M3152" s="112"/>
      <c r="N3152" s="112"/>
      <c r="O3152" s="112"/>
      <c r="P3152" s="113"/>
      <c r="Q3152" s="112"/>
      <c r="R3152" s="114"/>
      <c r="S3152" s="113"/>
      <c r="T3152" s="112"/>
      <c r="U3152" s="114"/>
      <c r="V3152" s="113"/>
      <c r="W3152" s="112"/>
      <c r="X3152" s="113"/>
    </row>
    <row r="3153" spans="1:24" x14ac:dyDescent="0.25">
      <c r="A3153" s="77"/>
      <c r="B3153" s="80"/>
      <c r="C3153" s="22"/>
      <c r="D3153" s="22"/>
      <c r="E3153" s="21"/>
      <c r="F3153" s="21"/>
      <c r="G3153" s="11"/>
      <c r="I3153" s="9"/>
      <c r="L3153" s="1"/>
      <c r="M3153" s="112"/>
      <c r="N3153" s="112"/>
      <c r="O3153" s="112"/>
      <c r="P3153" s="113"/>
      <c r="Q3153" s="112"/>
      <c r="R3153" s="114"/>
      <c r="S3153" s="113"/>
      <c r="T3153" s="112"/>
      <c r="U3153" s="114"/>
      <c r="V3153" s="113"/>
      <c r="W3153" s="112"/>
      <c r="X3153" s="113"/>
    </row>
    <row r="3154" spans="1:24" x14ac:dyDescent="0.25">
      <c r="A3154" s="77"/>
      <c r="B3154" s="80"/>
      <c r="C3154" s="22"/>
      <c r="D3154" s="22"/>
      <c r="E3154" s="21"/>
      <c r="F3154" s="21"/>
      <c r="G3154" s="11"/>
      <c r="I3154" s="9"/>
      <c r="L3154" s="1"/>
      <c r="M3154" s="112"/>
      <c r="N3154" s="112"/>
      <c r="O3154" s="112"/>
      <c r="P3154" s="113"/>
      <c r="Q3154" s="112"/>
      <c r="R3154" s="114"/>
      <c r="S3154" s="113"/>
      <c r="T3154" s="112"/>
      <c r="U3154" s="114"/>
      <c r="V3154" s="113"/>
      <c r="W3154" s="112"/>
      <c r="X3154" s="113"/>
    </row>
    <row r="3155" spans="1:24" x14ac:dyDescent="0.25">
      <c r="A3155" s="77"/>
      <c r="B3155" s="80"/>
      <c r="C3155" s="22"/>
      <c r="D3155" s="22"/>
      <c r="E3155" s="21"/>
      <c r="F3155" s="21"/>
      <c r="G3155" s="11"/>
      <c r="I3155" s="9"/>
      <c r="L3155" s="1"/>
      <c r="M3155" s="112"/>
      <c r="N3155" s="112"/>
      <c r="O3155" s="112"/>
      <c r="P3155" s="113"/>
      <c r="Q3155" s="112"/>
      <c r="R3155" s="114"/>
      <c r="S3155" s="113"/>
      <c r="T3155" s="112"/>
      <c r="U3155" s="114"/>
      <c r="V3155" s="113"/>
      <c r="W3155" s="112"/>
      <c r="X3155" s="113"/>
    </row>
    <row r="3156" spans="1:24" x14ac:dyDescent="0.25">
      <c r="A3156" s="77"/>
      <c r="B3156" s="80"/>
      <c r="C3156" s="22"/>
      <c r="D3156" s="22"/>
      <c r="E3156" s="21"/>
      <c r="F3156" s="21"/>
      <c r="G3156" s="11"/>
      <c r="I3156" s="9"/>
      <c r="L3156" s="1"/>
      <c r="M3156" s="112"/>
      <c r="N3156" s="112"/>
      <c r="O3156" s="112"/>
      <c r="P3156" s="113"/>
      <c r="Q3156" s="112"/>
      <c r="R3156" s="114"/>
      <c r="S3156" s="113"/>
      <c r="T3156" s="112"/>
      <c r="U3156" s="114"/>
      <c r="V3156" s="113"/>
      <c r="W3156" s="112"/>
      <c r="X3156" s="113"/>
    </row>
    <row r="3157" spans="1:24" x14ac:dyDescent="0.25">
      <c r="A3157" s="77"/>
      <c r="B3157" s="80"/>
      <c r="C3157" s="22"/>
      <c r="D3157" s="22"/>
      <c r="E3157" s="21"/>
      <c r="F3157" s="21"/>
      <c r="G3157" s="11"/>
      <c r="I3157" s="9"/>
      <c r="L3157" s="1"/>
      <c r="M3157" s="112"/>
      <c r="N3157" s="112"/>
      <c r="O3157" s="112"/>
      <c r="P3157" s="113"/>
      <c r="Q3157" s="112"/>
      <c r="R3157" s="114"/>
      <c r="S3157" s="113"/>
      <c r="T3157" s="112"/>
      <c r="U3157" s="114"/>
      <c r="V3157" s="113"/>
      <c r="W3157" s="112"/>
      <c r="X3157" s="113"/>
    </row>
    <row r="3158" spans="1:24" x14ac:dyDescent="0.25">
      <c r="A3158" s="77"/>
      <c r="B3158" s="80"/>
      <c r="C3158" s="22"/>
      <c r="D3158" s="22"/>
      <c r="E3158" s="21"/>
      <c r="F3158" s="21"/>
      <c r="G3158" s="11"/>
      <c r="I3158" s="9"/>
      <c r="L3158" s="1"/>
      <c r="M3158" s="112"/>
      <c r="N3158" s="112"/>
      <c r="O3158" s="112"/>
      <c r="P3158" s="113"/>
      <c r="Q3158" s="112"/>
      <c r="R3158" s="114"/>
      <c r="S3158" s="113"/>
      <c r="T3158" s="112"/>
      <c r="U3158" s="114"/>
      <c r="V3158" s="113"/>
      <c r="W3158" s="112"/>
      <c r="X3158" s="113"/>
    </row>
    <row r="3159" spans="1:24" x14ac:dyDescent="0.25">
      <c r="A3159" s="77"/>
      <c r="B3159" s="80"/>
      <c r="C3159" s="22"/>
      <c r="D3159" s="22"/>
      <c r="E3159" s="21"/>
      <c r="F3159" s="21"/>
      <c r="G3159" s="11"/>
      <c r="I3159" s="9"/>
      <c r="L3159" s="1"/>
      <c r="M3159" s="112"/>
      <c r="N3159" s="112"/>
      <c r="O3159" s="112"/>
      <c r="P3159" s="113"/>
      <c r="Q3159" s="112"/>
      <c r="R3159" s="114"/>
      <c r="S3159" s="113"/>
      <c r="T3159" s="112"/>
      <c r="U3159" s="114"/>
      <c r="V3159" s="113"/>
      <c r="W3159" s="112"/>
      <c r="X3159" s="113"/>
    </row>
    <row r="3160" spans="1:24" x14ac:dyDescent="0.25">
      <c r="A3160" s="77"/>
      <c r="B3160" s="80"/>
      <c r="C3160" s="22"/>
      <c r="D3160" s="22"/>
      <c r="E3160" s="21"/>
      <c r="F3160" s="21"/>
      <c r="G3160" s="11"/>
      <c r="I3160" s="9"/>
      <c r="L3160" s="1"/>
      <c r="M3160" s="112"/>
      <c r="N3160" s="112"/>
      <c r="O3160" s="112"/>
      <c r="P3160" s="113"/>
      <c r="Q3160" s="112"/>
      <c r="R3160" s="114"/>
      <c r="S3160" s="113"/>
      <c r="T3160" s="112"/>
      <c r="U3160" s="114"/>
      <c r="V3160" s="113"/>
      <c r="W3160" s="112"/>
      <c r="X3160" s="113"/>
    </row>
    <row r="3161" spans="1:24" x14ac:dyDescent="0.25">
      <c r="A3161" s="77"/>
      <c r="B3161" s="80"/>
      <c r="C3161" s="22"/>
      <c r="D3161" s="22"/>
      <c r="E3161" s="21"/>
      <c r="F3161" s="21"/>
      <c r="G3161" s="11"/>
      <c r="I3161" s="9"/>
      <c r="L3161" s="1"/>
      <c r="M3161" s="112"/>
      <c r="N3161" s="112"/>
      <c r="O3161" s="112"/>
      <c r="P3161" s="113"/>
      <c r="Q3161" s="112"/>
      <c r="R3161" s="114"/>
      <c r="S3161" s="113"/>
      <c r="T3161" s="112"/>
      <c r="U3161" s="114"/>
      <c r="V3161" s="113"/>
      <c r="W3161" s="112"/>
      <c r="X3161" s="113"/>
    </row>
    <row r="3162" spans="1:24" x14ac:dyDescent="0.25">
      <c r="A3162" s="77"/>
      <c r="B3162" s="80"/>
      <c r="C3162" s="22"/>
      <c r="D3162" s="22"/>
      <c r="E3162" s="21"/>
      <c r="F3162" s="21"/>
      <c r="G3162" s="11"/>
      <c r="I3162" s="9"/>
      <c r="L3162" s="1"/>
      <c r="M3162" s="112"/>
      <c r="N3162" s="112"/>
      <c r="O3162" s="112"/>
      <c r="P3162" s="113"/>
      <c r="Q3162" s="112"/>
      <c r="R3162" s="114"/>
      <c r="S3162" s="113"/>
      <c r="T3162" s="112"/>
      <c r="U3162" s="114"/>
      <c r="V3162" s="113"/>
      <c r="W3162" s="112"/>
      <c r="X3162" s="113"/>
    </row>
    <row r="3163" spans="1:24" x14ac:dyDescent="0.25">
      <c r="A3163" s="77"/>
      <c r="B3163" s="80"/>
      <c r="C3163" s="22"/>
      <c r="D3163" s="22"/>
      <c r="E3163" s="21"/>
      <c r="F3163" s="21"/>
      <c r="G3163" s="11"/>
      <c r="I3163" s="9"/>
      <c r="L3163" s="1"/>
      <c r="M3163" s="112"/>
      <c r="N3163" s="112"/>
      <c r="O3163" s="112"/>
      <c r="P3163" s="113"/>
      <c r="Q3163" s="112"/>
      <c r="R3163" s="114"/>
      <c r="S3163" s="113"/>
      <c r="T3163" s="112"/>
      <c r="U3163" s="114"/>
      <c r="V3163" s="113"/>
      <c r="W3163" s="112"/>
      <c r="X3163" s="113"/>
    </row>
    <row r="3164" spans="1:24" x14ac:dyDescent="0.25">
      <c r="A3164" s="77"/>
      <c r="B3164" s="80"/>
      <c r="C3164" s="22"/>
      <c r="D3164" s="22"/>
      <c r="E3164" s="21"/>
      <c r="F3164" s="21"/>
      <c r="G3164" s="11"/>
      <c r="I3164" s="9"/>
      <c r="L3164" s="1"/>
      <c r="M3164" s="112"/>
      <c r="N3164" s="112"/>
      <c r="O3164" s="112"/>
      <c r="P3164" s="113"/>
      <c r="Q3164" s="112"/>
      <c r="R3164" s="114"/>
      <c r="S3164" s="113"/>
      <c r="T3164" s="112"/>
      <c r="U3164" s="114"/>
      <c r="V3164" s="113"/>
      <c r="W3164" s="112"/>
      <c r="X3164" s="113"/>
    </row>
    <row r="3165" spans="1:24" x14ac:dyDescent="0.25">
      <c r="A3165" s="77"/>
      <c r="B3165" s="80"/>
      <c r="C3165" s="22"/>
      <c r="D3165" s="22"/>
      <c r="E3165" s="21"/>
      <c r="F3165" s="21"/>
      <c r="G3165" s="11"/>
      <c r="I3165" s="9"/>
      <c r="L3165" s="1"/>
      <c r="M3165" s="112"/>
      <c r="N3165" s="112"/>
      <c r="O3165" s="112"/>
      <c r="P3165" s="113"/>
      <c r="Q3165" s="112"/>
      <c r="R3165" s="114"/>
      <c r="S3165" s="113"/>
      <c r="T3165" s="112"/>
      <c r="U3165" s="114"/>
      <c r="V3165" s="113"/>
      <c r="W3165" s="112"/>
      <c r="X3165" s="113"/>
    </row>
    <row r="3166" spans="1:24" x14ac:dyDescent="0.25">
      <c r="A3166" s="77"/>
      <c r="B3166" s="80"/>
      <c r="C3166" s="22"/>
      <c r="D3166" s="22"/>
      <c r="E3166" s="21"/>
      <c r="F3166" s="21"/>
      <c r="G3166" s="11"/>
      <c r="I3166" s="9"/>
      <c r="L3166" s="1"/>
      <c r="M3166" s="112"/>
      <c r="N3166" s="112"/>
      <c r="O3166" s="112"/>
      <c r="P3166" s="113"/>
      <c r="Q3166" s="112"/>
      <c r="R3166" s="114"/>
      <c r="S3166" s="113"/>
      <c r="T3166" s="112"/>
      <c r="U3166" s="114"/>
      <c r="V3166" s="113"/>
      <c r="W3166" s="112"/>
      <c r="X3166" s="113"/>
    </row>
    <row r="3167" spans="1:24" x14ac:dyDescent="0.25">
      <c r="A3167" s="77"/>
      <c r="B3167" s="80"/>
      <c r="C3167" s="22"/>
      <c r="D3167" s="22"/>
      <c r="E3167" s="21"/>
      <c r="F3167" s="21"/>
      <c r="G3167" s="11"/>
      <c r="I3167" s="9"/>
      <c r="L3167" s="1"/>
      <c r="M3167" s="112"/>
      <c r="N3167" s="112"/>
      <c r="O3167" s="112"/>
      <c r="P3167" s="113"/>
      <c r="Q3167" s="112"/>
      <c r="R3167" s="114"/>
      <c r="S3167" s="113"/>
      <c r="T3167" s="112"/>
      <c r="U3167" s="114"/>
      <c r="V3167" s="113"/>
      <c r="W3167" s="112"/>
      <c r="X3167" s="113"/>
    </row>
    <row r="3168" spans="1:24" x14ac:dyDescent="0.25">
      <c r="A3168" s="77"/>
      <c r="B3168" s="80"/>
      <c r="C3168" s="22"/>
      <c r="D3168" s="22"/>
      <c r="E3168" s="21"/>
      <c r="F3168" s="21"/>
      <c r="G3168" s="11"/>
      <c r="I3168" s="9"/>
      <c r="L3168" s="1"/>
      <c r="M3168" s="112"/>
      <c r="N3168" s="112"/>
      <c r="O3168" s="112"/>
      <c r="P3168" s="113"/>
      <c r="Q3168" s="112"/>
      <c r="R3168" s="114"/>
      <c r="S3168" s="113"/>
      <c r="T3168" s="112"/>
      <c r="U3168" s="114"/>
      <c r="V3168" s="113"/>
      <c r="W3168" s="112"/>
      <c r="X3168" s="113"/>
    </row>
    <row r="3169" spans="1:24" x14ac:dyDescent="0.25">
      <c r="A3169" s="77"/>
      <c r="B3169" s="80"/>
      <c r="C3169" s="22"/>
      <c r="D3169" s="22"/>
      <c r="E3169" s="21"/>
      <c r="F3169" s="21"/>
      <c r="G3169" s="11"/>
      <c r="I3169" s="9"/>
      <c r="L3169" s="1"/>
      <c r="M3169" s="112"/>
      <c r="N3169" s="112"/>
      <c r="O3169" s="112"/>
      <c r="P3169" s="113"/>
      <c r="Q3169" s="112"/>
      <c r="R3169" s="114"/>
      <c r="S3169" s="113"/>
      <c r="T3169" s="112"/>
      <c r="U3169" s="114"/>
      <c r="V3169" s="113"/>
      <c r="W3169" s="112"/>
      <c r="X3169" s="113"/>
    </row>
    <row r="3170" spans="1:24" x14ac:dyDescent="0.25">
      <c r="A3170" s="77"/>
      <c r="B3170" s="80"/>
      <c r="C3170" s="22"/>
      <c r="D3170" s="22"/>
      <c r="E3170" s="21"/>
      <c r="F3170" s="21"/>
      <c r="G3170" s="11"/>
      <c r="I3170" s="9"/>
      <c r="L3170" s="1"/>
      <c r="M3170" s="112"/>
      <c r="N3170" s="112"/>
      <c r="O3170" s="112"/>
      <c r="P3170" s="113"/>
      <c r="Q3170" s="112"/>
      <c r="R3170" s="114"/>
      <c r="S3170" s="113"/>
      <c r="T3170" s="112"/>
      <c r="U3170" s="114"/>
      <c r="V3170" s="113"/>
      <c r="W3170" s="112"/>
      <c r="X3170" s="113"/>
    </row>
    <row r="3171" spans="1:24" x14ac:dyDescent="0.25">
      <c r="A3171" s="77"/>
      <c r="B3171" s="80"/>
      <c r="C3171" s="22"/>
      <c r="D3171" s="22"/>
      <c r="E3171" s="21"/>
      <c r="F3171" s="21"/>
      <c r="G3171" s="11"/>
      <c r="I3171" s="9"/>
      <c r="L3171" s="1"/>
      <c r="M3171" s="112"/>
      <c r="N3171" s="112"/>
      <c r="O3171" s="112"/>
      <c r="P3171" s="113"/>
      <c r="Q3171" s="112"/>
      <c r="R3171" s="114"/>
      <c r="S3171" s="113"/>
      <c r="T3171" s="112"/>
      <c r="U3171" s="114"/>
      <c r="V3171" s="113"/>
      <c r="W3171" s="112"/>
      <c r="X3171" s="113"/>
    </row>
    <row r="3172" spans="1:24" x14ac:dyDescent="0.25">
      <c r="A3172" s="77"/>
      <c r="B3172" s="80"/>
      <c r="C3172" s="22"/>
      <c r="D3172" s="22"/>
      <c r="E3172" s="21"/>
      <c r="F3172" s="21"/>
      <c r="G3172" s="11"/>
      <c r="I3172" s="9"/>
      <c r="L3172" s="1"/>
      <c r="M3172" s="112"/>
      <c r="N3172" s="112"/>
      <c r="O3172" s="112"/>
      <c r="P3172" s="113"/>
      <c r="Q3172" s="112"/>
      <c r="R3172" s="114"/>
      <c r="S3172" s="113"/>
      <c r="T3172" s="112"/>
      <c r="U3172" s="114"/>
      <c r="V3172" s="113"/>
      <c r="W3172" s="112"/>
      <c r="X3172" s="113"/>
    </row>
    <row r="3173" spans="1:24" x14ac:dyDescent="0.25">
      <c r="A3173" s="77"/>
      <c r="B3173" s="80"/>
      <c r="C3173" s="22"/>
      <c r="D3173" s="22"/>
      <c r="E3173" s="21"/>
      <c r="F3173" s="21"/>
      <c r="G3173" s="11"/>
      <c r="I3173" s="9"/>
      <c r="L3173" s="1"/>
      <c r="M3173" s="112"/>
      <c r="N3173" s="112"/>
      <c r="O3173" s="112"/>
      <c r="P3173" s="113"/>
      <c r="Q3173" s="112"/>
      <c r="R3173" s="114"/>
      <c r="S3173" s="113"/>
      <c r="T3173" s="112"/>
      <c r="U3173" s="114"/>
      <c r="V3173" s="113"/>
      <c r="W3173" s="112"/>
      <c r="X3173" s="113"/>
    </row>
    <row r="3174" spans="1:24" x14ac:dyDescent="0.25">
      <c r="A3174" s="77"/>
      <c r="B3174" s="80"/>
      <c r="C3174" s="22"/>
      <c r="D3174" s="22"/>
      <c r="E3174" s="21"/>
      <c r="F3174" s="21"/>
      <c r="G3174" s="11"/>
      <c r="I3174" s="9"/>
      <c r="L3174" s="1"/>
      <c r="M3174" s="112"/>
      <c r="N3174" s="112"/>
      <c r="O3174" s="112"/>
      <c r="P3174" s="113"/>
      <c r="Q3174" s="112"/>
      <c r="R3174" s="114"/>
      <c r="S3174" s="113"/>
      <c r="T3174" s="112"/>
      <c r="U3174" s="114"/>
      <c r="V3174" s="113"/>
      <c r="W3174" s="112"/>
      <c r="X3174" s="113"/>
    </row>
    <row r="3175" spans="1:24" x14ac:dyDescent="0.25">
      <c r="A3175" s="77"/>
      <c r="B3175" s="80"/>
      <c r="C3175" s="22"/>
      <c r="D3175" s="22"/>
      <c r="E3175" s="21"/>
      <c r="F3175" s="21"/>
      <c r="G3175" s="11"/>
      <c r="I3175" s="9"/>
      <c r="L3175" s="1"/>
      <c r="M3175" s="112"/>
      <c r="N3175" s="112"/>
      <c r="O3175" s="112"/>
      <c r="P3175" s="113"/>
      <c r="Q3175" s="112"/>
      <c r="R3175" s="114"/>
      <c r="S3175" s="113"/>
      <c r="T3175" s="112"/>
      <c r="U3175" s="114"/>
      <c r="V3175" s="113"/>
      <c r="W3175" s="112"/>
      <c r="X3175" s="113"/>
    </row>
    <row r="3176" spans="1:24" x14ac:dyDescent="0.25">
      <c r="A3176" s="77"/>
      <c r="B3176" s="80"/>
      <c r="C3176" s="22"/>
      <c r="D3176" s="22"/>
      <c r="E3176" s="21"/>
      <c r="F3176" s="21"/>
      <c r="G3176" s="11"/>
      <c r="I3176" s="9"/>
      <c r="L3176" s="1"/>
      <c r="M3176" s="112"/>
      <c r="N3176" s="112"/>
      <c r="O3176" s="112"/>
      <c r="P3176" s="113"/>
      <c r="Q3176" s="112"/>
      <c r="R3176" s="114"/>
      <c r="S3176" s="113"/>
      <c r="T3176" s="112"/>
      <c r="U3176" s="114"/>
      <c r="V3176" s="113"/>
      <c r="W3176" s="112"/>
      <c r="X3176" s="113"/>
    </row>
    <row r="3177" spans="1:24" x14ac:dyDescent="0.25">
      <c r="A3177" s="77"/>
      <c r="B3177" s="80"/>
      <c r="C3177" s="22"/>
      <c r="D3177" s="22"/>
      <c r="E3177" s="21"/>
      <c r="F3177" s="21"/>
      <c r="G3177" s="11"/>
      <c r="I3177" s="9"/>
      <c r="L3177" s="1"/>
      <c r="M3177" s="112"/>
      <c r="N3177" s="112"/>
      <c r="O3177" s="112"/>
      <c r="P3177" s="113"/>
      <c r="Q3177" s="112"/>
      <c r="R3177" s="114"/>
      <c r="S3177" s="113"/>
      <c r="T3177" s="112"/>
      <c r="U3177" s="114"/>
      <c r="V3177" s="113"/>
      <c r="W3177" s="112"/>
      <c r="X3177" s="113"/>
    </row>
    <row r="3178" spans="1:24" x14ac:dyDescent="0.25">
      <c r="A3178" s="77"/>
      <c r="B3178" s="80"/>
      <c r="C3178" s="22"/>
      <c r="D3178" s="22"/>
      <c r="E3178" s="21"/>
      <c r="F3178" s="21"/>
      <c r="G3178" s="11"/>
      <c r="I3178" s="9"/>
      <c r="L3178" s="1"/>
      <c r="M3178" s="112"/>
      <c r="N3178" s="112"/>
      <c r="O3178" s="112"/>
      <c r="P3178" s="113"/>
      <c r="Q3178" s="112"/>
      <c r="R3178" s="114"/>
      <c r="S3178" s="113"/>
      <c r="T3178" s="112"/>
      <c r="U3178" s="114"/>
      <c r="V3178" s="113"/>
      <c r="W3178" s="112"/>
      <c r="X3178" s="113"/>
    </row>
    <row r="3179" spans="1:24" x14ac:dyDescent="0.25">
      <c r="A3179" s="77"/>
      <c r="B3179" s="80"/>
      <c r="C3179" s="22"/>
      <c r="D3179" s="22"/>
      <c r="E3179" s="21"/>
      <c r="F3179" s="21"/>
      <c r="G3179" s="11"/>
      <c r="I3179" s="9"/>
      <c r="L3179" s="1"/>
      <c r="M3179" s="112"/>
      <c r="N3179" s="112"/>
      <c r="O3179" s="112"/>
      <c r="P3179" s="113"/>
      <c r="Q3179" s="112"/>
      <c r="R3179" s="114"/>
      <c r="S3179" s="113"/>
      <c r="T3179" s="112"/>
      <c r="U3179" s="114"/>
      <c r="V3179" s="113"/>
      <c r="W3179" s="112"/>
      <c r="X3179" s="113"/>
    </row>
    <row r="3180" spans="1:24" x14ac:dyDescent="0.25">
      <c r="A3180" s="77"/>
      <c r="B3180" s="80"/>
      <c r="C3180" s="22"/>
      <c r="D3180" s="22"/>
      <c r="E3180" s="21"/>
      <c r="F3180" s="21"/>
      <c r="G3180" s="11"/>
      <c r="I3180" s="9"/>
      <c r="L3180" s="1"/>
      <c r="M3180" s="112"/>
      <c r="N3180" s="112"/>
      <c r="O3180" s="112"/>
      <c r="P3180" s="113"/>
      <c r="Q3180" s="112"/>
      <c r="R3180" s="114"/>
      <c r="S3180" s="113"/>
      <c r="T3180" s="112"/>
      <c r="U3180" s="114"/>
      <c r="V3180" s="113"/>
      <c r="W3180" s="112"/>
      <c r="X3180" s="113"/>
    </row>
    <row r="3181" spans="1:24" x14ac:dyDescent="0.25">
      <c r="A3181" s="77"/>
      <c r="B3181" s="80"/>
      <c r="C3181" s="22"/>
      <c r="D3181" s="22"/>
      <c r="E3181" s="21"/>
      <c r="F3181" s="21"/>
      <c r="G3181" s="11"/>
      <c r="I3181" s="9"/>
      <c r="L3181" s="1"/>
      <c r="M3181" s="112"/>
      <c r="N3181" s="112"/>
      <c r="O3181" s="112"/>
      <c r="P3181" s="113"/>
      <c r="Q3181" s="112"/>
      <c r="R3181" s="114"/>
      <c r="S3181" s="113"/>
      <c r="T3181" s="112"/>
      <c r="U3181" s="114"/>
      <c r="V3181" s="113"/>
      <c r="W3181" s="112"/>
      <c r="X3181" s="113"/>
    </row>
    <row r="3182" spans="1:24" x14ac:dyDescent="0.25">
      <c r="A3182" s="77"/>
      <c r="B3182" s="80"/>
      <c r="C3182" s="22"/>
      <c r="D3182" s="22"/>
      <c r="E3182" s="21"/>
      <c r="F3182" s="21"/>
      <c r="G3182" s="11"/>
      <c r="I3182" s="9"/>
      <c r="L3182" s="1"/>
      <c r="M3182" s="112"/>
      <c r="N3182" s="112"/>
      <c r="O3182" s="112"/>
      <c r="P3182" s="113"/>
      <c r="Q3182" s="112"/>
      <c r="R3182" s="114"/>
      <c r="S3182" s="113"/>
      <c r="T3182" s="112"/>
      <c r="U3182" s="114"/>
      <c r="V3182" s="113"/>
      <c r="W3182" s="112"/>
      <c r="X3182" s="113"/>
    </row>
    <row r="3183" spans="1:24" x14ac:dyDescent="0.25">
      <c r="A3183" s="77"/>
      <c r="B3183" s="80"/>
      <c r="C3183" s="22"/>
      <c r="D3183" s="22"/>
      <c r="E3183" s="21"/>
      <c r="F3183" s="21"/>
      <c r="G3183" s="11"/>
      <c r="I3183" s="9"/>
      <c r="L3183" s="1"/>
      <c r="M3183" s="112"/>
      <c r="N3183" s="112"/>
      <c r="O3183" s="112"/>
      <c r="P3183" s="113"/>
      <c r="Q3183" s="112"/>
      <c r="R3183" s="114"/>
      <c r="S3183" s="113"/>
      <c r="T3183" s="112"/>
      <c r="U3183" s="114"/>
      <c r="V3183" s="113"/>
      <c r="W3183" s="112"/>
      <c r="X3183" s="113"/>
    </row>
    <row r="3184" spans="1:24" x14ac:dyDescent="0.25">
      <c r="A3184" s="77"/>
      <c r="B3184" s="80"/>
      <c r="C3184" s="22"/>
      <c r="D3184" s="22"/>
      <c r="E3184" s="21"/>
      <c r="F3184" s="21"/>
      <c r="G3184" s="11"/>
      <c r="I3184" s="9"/>
      <c r="L3184" s="1"/>
      <c r="M3184" s="112"/>
      <c r="N3184" s="112"/>
      <c r="O3184" s="112"/>
      <c r="P3184" s="113"/>
      <c r="Q3184" s="112"/>
      <c r="R3184" s="114"/>
      <c r="S3184" s="113"/>
      <c r="T3184" s="112"/>
      <c r="U3184" s="114"/>
      <c r="V3184" s="113"/>
      <c r="W3184" s="112"/>
      <c r="X3184" s="113"/>
    </row>
    <row r="3185" spans="1:24" x14ac:dyDescent="0.25">
      <c r="A3185" s="77"/>
      <c r="B3185" s="80"/>
      <c r="C3185" s="22"/>
      <c r="D3185" s="22"/>
      <c r="E3185" s="21"/>
      <c r="F3185" s="21"/>
      <c r="G3185" s="11"/>
      <c r="I3185" s="9"/>
      <c r="L3185" s="1"/>
      <c r="M3185" s="112"/>
      <c r="N3185" s="112"/>
      <c r="O3185" s="112"/>
      <c r="P3185" s="113"/>
      <c r="Q3185" s="112"/>
      <c r="R3185" s="114"/>
      <c r="S3185" s="113"/>
      <c r="T3185" s="112"/>
      <c r="U3185" s="114"/>
      <c r="V3185" s="113"/>
      <c r="W3185" s="112"/>
      <c r="X3185" s="113"/>
    </row>
    <row r="3186" spans="1:24" x14ac:dyDescent="0.25">
      <c r="A3186" s="77"/>
      <c r="B3186" s="80"/>
      <c r="C3186" s="22"/>
      <c r="D3186" s="22"/>
      <c r="E3186" s="21"/>
      <c r="F3186" s="21"/>
      <c r="G3186" s="11"/>
      <c r="I3186" s="9"/>
      <c r="L3186" s="1"/>
      <c r="M3186" s="112"/>
      <c r="N3186" s="112"/>
      <c r="O3186" s="112"/>
      <c r="P3186" s="113"/>
      <c r="Q3186" s="112"/>
      <c r="R3186" s="114"/>
      <c r="S3186" s="113"/>
      <c r="T3186" s="112"/>
      <c r="U3186" s="114"/>
      <c r="V3186" s="113"/>
      <c r="W3186" s="112"/>
      <c r="X3186" s="113"/>
    </row>
    <row r="3187" spans="1:24" x14ac:dyDescent="0.25">
      <c r="A3187" s="77"/>
      <c r="B3187" s="80"/>
      <c r="C3187" s="22"/>
      <c r="D3187" s="22"/>
      <c r="E3187" s="21"/>
      <c r="F3187" s="21"/>
      <c r="G3187" s="11"/>
      <c r="I3187" s="9"/>
      <c r="L3187" s="1"/>
      <c r="M3187" s="112"/>
      <c r="N3187" s="112"/>
      <c r="O3187" s="112"/>
      <c r="P3187" s="113"/>
      <c r="Q3187" s="112"/>
      <c r="R3187" s="114"/>
      <c r="S3187" s="113"/>
      <c r="T3187" s="112"/>
      <c r="U3187" s="114"/>
      <c r="V3187" s="113"/>
      <c r="W3187" s="112"/>
      <c r="X3187" s="113"/>
    </row>
    <row r="3188" spans="1:24" x14ac:dyDescent="0.25">
      <c r="A3188" s="77"/>
      <c r="B3188" s="80"/>
      <c r="C3188" s="22"/>
      <c r="D3188" s="22"/>
      <c r="E3188" s="21"/>
      <c r="F3188" s="21"/>
      <c r="G3188" s="11"/>
      <c r="I3188" s="9"/>
      <c r="L3188" s="1"/>
      <c r="M3188" s="112"/>
      <c r="N3188" s="112"/>
      <c r="O3188" s="112"/>
      <c r="P3188" s="113"/>
      <c r="Q3188" s="112"/>
      <c r="R3188" s="114"/>
      <c r="S3188" s="113"/>
      <c r="T3188" s="112"/>
      <c r="U3188" s="114"/>
      <c r="V3188" s="113"/>
      <c r="W3188" s="112"/>
      <c r="X3188" s="113"/>
    </row>
    <row r="3189" spans="1:24" x14ac:dyDescent="0.25">
      <c r="A3189" s="77"/>
      <c r="B3189" s="80"/>
      <c r="C3189" s="22"/>
      <c r="D3189" s="22"/>
      <c r="E3189" s="21"/>
      <c r="F3189" s="21"/>
      <c r="G3189" s="11"/>
      <c r="I3189" s="9"/>
      <c r="L3189" s="1"/>
      <c r="M3189" s="112"/>
      <c r="N3189" s="112"/>
      <c r="O3189" s="112"/>
      <c r="P3189" s="113"/>
      <c r="Q3189" s="112"/>
      <c r="R3189" s="114"/>
      <c r="S3189" s="113"/>
      <c r="T3189" s="112"/>
      <c r="U3189" s="114"/>
      <c r="V3189" s="113"/>
      <c r="W3189" s="112"/>
      <c r="X3189" s="113"/>
    </row>
    <row r="3190" spans="1:24" x14ac:dyDescent="0.25">
      <c r="A3190" s="77"/>
      <c r="B3190" s="80"/>
      <c r="C3190" s="22"/>
      <c r="D3190" s="22"/>
      <c r="E3190" s="21"/>
      <c r="F3190" s="21"/>
      <c r="G3190" s="11"/>
      <c r="I3190" s="9"/>
      <c r="L3190" s="1"/>
      <c r="M3190" s="112"/>
      <c r="N3190" s="112"/>
      <c r="O3190" s="112"/>
      <c r="P3190" s="113"/>
      <c r="Q3190" s="112"/>
      <c r="R3190" s="114"/>
      <c r="S3190" s="113"/>
      <c r="T3190" s="112"/>
      <c r="U3190" s="114"/>
      <c r="V3190" s="113"/>
      <c r="W3190" s="112"/>
      <c r="X3190" s="113"/>
    </row>
    <row r="3191" spans="1:24" x14ac:dyDescent="0.25">
      <c r="A3191" s="77"/>
      <c r="B3191" s="80"/>
      <c r="C3191" s="22"/>
      <c r="D3191" s="22"/>
      <c r="E3191" s="21"/>
      <c r="F3191" s="21"/>
      <c r="G3191" s="11"/>
      <c r="I3191" s="9"/>
      <c r="L3191" s="1"/>
      <c r="M3191" s="112"/>
      <c r="N3191" s="112"/>
      <c r="O3191" s="112"/>
      <c r="P3191" s="113"/>
      <c r="Q3191" s="112"/>
      <c r="R3191" s="114"/>
      <c r="S3191" s="113"/>
      <c r="T3191" s="112"/>
      <c r="U3191" s="114"/>
      <c r="V3191" s="113"/>
      <c r="W3191" s="112"/>
      <c r="X3191" s="113"/>
    </row>
    <row r="3192" spans="1:24" x14ac:dyDescent="0.25">
      <c r="A3192" s="77"/>
      <c r="B3192" s="80"/>
      <c r="C3192" s="22"/>
      <c r="D3192" s="22"/>
      <c r="E3192" s="21"/>
      <c r="F3192" s="21"/>
      <c r="G3192" s="11"/>
      <c r="I3192" s="9"/>
      <c r="L3192" s="1"/>
      <c r="M3192" s="112"/>
      <c r="N3192" s="112"/>
      <c r="O3192" s="112"/>
      <c r="P3192" s="113"/>
      <c r="Q3192" s="112"/>
      <c r="R3192" s="114"/>
      <c r="S3192" s="113"/>
      <c r="T3192" s="112"/>
      <c r="U3192" s="114"/>
      <c r="V3192" s="113"/>
      <c r="W3192" s="112"/>
      <c r="X3192" s="113"/>
    </row>
    <row r="3193" spans="1:24" x14ac:dyDescent="0.25">
      <c r="A3193" s="77"/>
      <c r="B3193" s="80"/>
      <c r="C3193" s="22"/>
      <c r="D3193" s="22"/>
      <c r="E3193" s="21"/>
      <c r="F3193" s="21"/>
      <c r="G3193" s="11"/>
      <c r="I3193" s="9"/>
      <c r="L3193" s="1"/>
      <c r="M3193" s="112"/>
      <c r="N3193" s="112"/>
      <c r="O3193" s="112"/>
      <c r="P3193" s="113"/>
      <c r="Q3193" s="112"/>
      <c r="R3193" s="114"/>
      <c r="S3193" s="113"/>
      <c r="T3193" s="112"/>
      <c r="U3193" s="114"/>
      <c r="V3193" s="113"/>
      <c r="W3193" s="112"/>
      <c r="X3193" s="113"/>
    </row>
    <row r="3194" spans="1:24" x14ac:dyDescent="0.25">
      <c r="A3194" s="77"/>
      <c r="B3194" s="80"/>
      <c r="C3194" s="22"/>
      <c r="D3194" s="22"/>
      <c r="E3194" s="21"/>
      <c r="F3194" s="21"/>
      <c r="G3194" s="11"/>
      <c r="I3194" s="9"/>
      <c r="L3194" s="1"/>
      <c r="M3194" s="112"/>
      <c r="N3194" s="112"/>
      <c r="O3194" s="112"/>
      <c r="P3194" s="113"/>
      <c r="Q3194" s="112"/>
      <c r="R3194" s="114"/>
      <c r="S3194" s="113"/>
      <c r="T3194" s="112"/>
      <c r="U3194" s="114"/>
      <c r="V3194" s="113"/>
      <c r="W3194" s="112"/>
      <c r="X3194" s="113"/>
    </row>
    <row r="3195" spans="1:24" x14ac:dyDescent="0.25">
      <c r="A3195" s="77"/>
      <c r="B3195" s="80"/>
      <c r="C3195" s="22"/>
      <c r="D3195" s="22"/>
      <c r="E3195" s="21"/>
      <c r="F3195" s="21"/>
      <c r="G3195" s="11"/>
      <c r="I3195" s="9"/>
      <c r="L3195" s="1"/>
      <c r="M3195" s="112"/>
      <c r="N3195" s="112"/>
      <c r="O3195" s="112"/>
      <c r="P3195" s="113"/>
      <c r="Q3195" s="112"/>
      <c r="R3195" s="114"/>
      <c r="S3195" s="113"/>
      <c r="T3195" s="112"/>
      <c r="U3195" s="114"/>
      <c r="V3195" s="113"/>
      <c r="W3195" s="112"/>
      <c r="X3195" s="113"/>
    </row>
    <row r="3196" spans="1:24" x14ac:dyDescent="0.25">
      <c r="A3196" s="77"/>
      <c r="B3196" s="80"/>
      <c r="C3196" s="22"/>
      <c r="D3196" s="22"/>
      <c r="E3196" s="21"/>
      <c r="F3196" s="21"/>
      <c r="G3196" s="11"/>
      <c r="I3196" s="9"/>
      <c r="L3196" s="1"/>
      <c r="M3196" s="112"/>
      <c r="N3196" s="112"/>
      <c r="O3196" s="112"/>
      <c r="P3196" s="113"/>
      <c r="Q3196" s="112"/>
      <c r="R3196" s="114"/>
      <c r="S3196" s="113"/>
      <c r="T3196" s="112"/>
      <c r="U3196" s="114"/>
      <c r="V3196" s="113"/>
      <c r="W3196" s="112"/>
      <c r="X3196" s="113"/>
    </row>
    <row r="3197" spans="1:24" x14ac:dyDescent="0.25">
      <c r="A3197" s="77"/>
      <c r="B3197" s="80"/>
      <c r="C3197" s="22"/>
      <c r="D3197" s="22"/>
      <c r="E3197" s="21"/>
      <c r="F3197" s="21"/>
      <c r="G3197" s="11"/>
      <c r="I3197" s="9"/>
      <c r="L3197" s="1"/>
      <c r="M3197" s="112"/>
      <c r="N3197" s="112"/>
      <c r="O3197" s="112"/>
      <c r="P3197" s="113"/>
      <c r="Q3197" s="112"/>
      <c r="R3197" s="114"/>
      <c r="S3197" s="113"/>
      <c r="T3197" s="112"/>
      <c r="U3197" s="114"/>
      <c r="V3197" s="113"/>
      <c r="W3197" s="112"/>
      <c r="X3197" s="113"/>
    </row>
    <row r="3198" spans="1:24" x14ac:dyDescent="0.25">
      <c r="A3198" s="77"/>
      <c r="B3198" s="80"/>
      <c r="C3198" s="22"/>
      <c r="D3198" s="22"/>
      <c r="E3198" s="21"/>
      <c r="F3198" s="21"/>
      <c r="G3198" s="11"/>
      <c r="I3198" s="9"/>
      <c r="L3198" s="1"/>
      <c r="M3198" s="112"/>
      <c r="N3198" s="112"/>
      <c r="O3198" s="112"/>
      <c r="P3198" s="113"/>
      <c r="Q3198" s="112"/>
      <c r="R3198" s="114"/>
      <c r="S3198" s="113"/>
      <c r="T3198" s="112"/>
      <c r="U3198" s="114"/>
      <c r="V3198" s="113"/>
      <c r="W3198" s="112"/>
      <c r="X3198" s="113"/>
    </row>
    <row r="3199" spans="1:24" x14ac:dyDescent="0.25">
      <c r="A3199" s="77"/>
      <c r="B3199" s="80"/>
      <c r="C3199" s="22"/>
      <c r="D3199" s="22"/>
      <c r="E3199" s="21"/>
      <c r="F3199" s="21"/>
      <c r="G3199" s="11"/>
      <c r="I3199" s="9"/>
      <c r="L3199" s="1"/>
      <c r="M3199" s="112"/>
      <c r="N3199" s="112"/>
      <c r="O3199" s="112"/>
      <c r="P3199" s="113"/>
      <c r="Q3199" s="112"/>
      <c r="R3199" s="114"/>
      <c r="S3199" s="113"/>
      <c r="T3199" s="112"/>
      <c r="U3199" s="114"/>
      <c r="V3199" s="113"/>
      <c r="W3199" s="112"/>
      <c r="X3199" s="113"/>
    </row>
    <row r="3200" spans="1:24" x14ac:dyDescent="0.25">
      <c r="A3200" s="77"/>
      <c r="B3200" s="80"/>
      <c r="C3200" s="22"/>
      <c r="D3200" s="22"/>
      <c r="E3200" s="21"/>
      <c r="F3200" s="21"/>
      <c r="G3200" s="11"/>
      <c r="I3200" s="9"/>
      <c r="L3200" s="1"/>
      <c r="M3200" s="112"/>
      <c r="N3200" s="112"/>
      <c r="O3200" s="112"/>
      <c r="P3200" s="113"/>
      <c r="Q3200" s="112"/>
      <c r="R3200" s="114"/>
      <c r="S3200" s="113"/>
      <c r="T3200" s="112"/>
      <c r="U3200" s="114"/>
      <c r="V3200" s="113"/>
      <c r="W3200" s="112"/>
      <c r="X3200" s="113"/>
    </row>
    <row r="3201" spans="1:24" x14ac:dyDescent="0.25">
      <c r="A3201" s="77"/>
      <c r="B3201" s="80"/>
      <c r="C3201" s="22"/>
      <c r="D3201" s="22"/>
      <c r="E3201" s="21"/>
      <c r="F3201" s="21"/>
      <c r="G3201" s="11"/>
      <c r="I3201" s="9"/>
      <c r="L3201" s="1"/>
      <c r="M3201" s="112"/>
      <c r="N3201" s="112"/>
      <c r="O3201" s="112"/>
      <c r="P3201" s="113"/>
      <c r="Q3201" s="112"/>
      <c r="R3201" s="114"/>
      <c r="S3201" s="113"/>
      <c r="T3201" s="112"/>
      <c r="U3201" s="114"/>
      <c r="V3201" s="113"/>
      <c r="W3201" s="112"/>
      <c r="X3201" s="113"/>
    </row>
    <row r="3202" spans="1:24" x14ac:dyDescent="0.25">
      <c r="A3202" s="77"/>
      <c r="B3202" s="80"/>
      <c r="C3202" s="22"/>
      <c r="D3202" s="22"/>
      <c r="E3202" s="21"/>
      <c r="F3202" s="21"/>
      <c r="G3202" s="11"/>
      <c r="I3202" s="9"/>
      <c r="L3202" s="1"/>
      <c r="M3202" s="112"/>
      <c r="N3202" s="112"/>
      <c r="O3202" s="112"/>
      <c r="P3202" s="113"/>
      <c r="Q3202" s="112"/>
      <c r="R3202" s="114"/>
      <c r="S3202" s="113"/>
      <c r="T3202" s="112"/>
      <c r="U3202" s="114"/>
      <c r="V3202" s="113"/>
      <c r="W3202" s="112"/>
      <c r="X3202" s="113"/>
    </row>
    <row r="3203" spans="1:24" x14ac:dyDescent="0.25">
      <c r="A3203" s="77"/>
      <c r="B3203" s="80"/>
      <c r="C3203" s="22"/>
      <c r="D3203" s="22"/>
      <c r="E3203" s="21"/>
      <c r="F3203" s="21"/>
      <c r="G3203" s="11"/>
      <c r="I3203" s="9"/>
      <c r="L3203" s="1"/>
      <c r="M3203" s="112"/>
      <c r="N3203" s="112"/>
      <c r="O3203" s="112"/>
      <c r="P3203" s="113"/>
      <c r="Q3203" s="112"/>
      <c r="R3203" s="114"/>
      <c r="S3203" s="113"/>
      <c r="T3203" s="112"/>
      <c r="U3203" s="114"/>
      <c r="V3203" s="113"/>
      <c r="W3203" s="112"/>
      <c r="X3203" s="113"/>
    </row>
    <row r="3204" spans="1:24" x14ac:dyDescent="0.25">
      <c r="A3204" s="77"/>
      <c r="B3204" s="80"/>
      <c r="C3204" s="22"/>
      <c r="D3204" s="22"/>
      <c r="E3204" s="21"/>
      <c r="F3204" s="21"/>
      <c r="G3204" s="11"/>
      <c r="I3204" s="9"/>
      <c r="L3204" s="1"/>
      <c r="M3204" s="112"/>
      <c r="N3204" s="112"/>
      <c r="O3204" s="112"/>
      <c r="P3204" s="113"/>
      <c r="Q3204" s="112"/>
      <c r="R3204" s="114"/>
      <c r="S3204" s="113"/>
      <c r="T3204" s="112"/>
      <c r="U3204" s="114"/>
      <c r="V3204" s="113"/>
      <c r="W3204" s="112"/>
      <c r="X3204" s="113"/>
    </row>
    <row r="3205" spans="1:24" x14ac:dyDescent="0.25">
      <c r="A3205" s="77"/>
      <c r="B3205" s="80"/>
      <c r="C3205" s="22"/>
      <c r="D3205" s="22"/>
      <c r="E3205" s="21"/>
      <c r="F3205" s="21"/>
      <c r="G3205" s="11"/>
      <c r="I3205" s="9"/>
      <c r="L3205" s="1"/>
      <c r="M3205" s="112"/>
      <c r="N3205" s="112"/>
      <c r="O3205" s="112"/>
      <c r="P3205" s="113"/>
      <c r="Q3205" s="112"/>
      <c r="R3205" s="114"/>
      <c r="S3205" s="113"/>
      <c r="T3205" s="112"/>
      <c r="U3205" s="114"/>
      <c r="V3205" s="113"/>
      <c r="W3205" s="112"/>
      <c r="X3205" s="113"/>
    </row>
    <row r="3206" spans="1:24" x14ac:dyDescent="0.25">
      <c r="A3206" s="77"/>
      <c r="B3206" s="80"/>
      <c r="C3206" s="22"/>
      <c r="D3206" s="22"/>
      <c r="E3206" s="21"/>
      <c r="F3206" s="21"/>
      <c r="G3206" s="11"/>
      <c r="I3206" s="9"/>
      <c r="L3206" s="1"/>
      <c r="M3206" s="112"/>
      <c r="N3206" s="112"/>
      <c r="O3206" s="112"/>
      <c r="P3206" s="113"/>
      <c r="Q3206" s="112"/>
      <c r="R3206" s="114"/>
      <c r="S3206" s="113"/>
      <c r="T3206" s="112"/>
      <c r="U3206" s="114"/>
      <c r="V3206" s="113"/>
      <c r="W3206" s="112"/>
      <c r="X3206" s="113"/>
    </row>
    <row r="3207" spans="1:24" x14ac:dyDescent="0.25">
      <c r="A3207" s="77"/>
      <c r="B3207" s="80"/>
      <c r="C3207" s="22"/>
      <c r="D3207" s="22"/>
      <c r="E3207" s="21"/>
      <c r="F3207" s="21"/>
      <c r="G3207" s="11"/>
      <c r="I3207" s="9"/>
      <c r="L3207" s="1"/>
      <c r="M3207" s="112"/>
      <c r="N3207" s="112"/>
      <c r="O3207" s="112"/>
      <c r="P3207" s="113"/>
      <c r="Q3207" s="112"/>
      <c r="R3207" s="114"/>
      <c r="S3207" s="113"/>
      <c r="T3207" s="112"/>
      <c r="U3207" s="114"/>
      <c r="V3207" s="113"/>
      <c r="W3207" s="112"/>
      <c r="X3207" s="113"/>
    </row>
    <row r="3208" spans="1:24" x14ac:dyDescent="0.25">
      <c r="A3208" s="77"/>
      <c r="B3208" s="80"/>
      <c r="C3208" s="22"/>
      <c r="D3208" s="22"/>
      <c r="E3208" s="21"/>
      <c r="F3208" s="21"/>
      <c r="G3208" s="11"/>
      <c r="I3208" s="9"/>
      <c r="L3208" s="1"/>
      <c r="M3208" s="112"/>
      <c r="N3208" s="112"/>
      <c r="O3208" s="112"/>
      <c r="P3208" s="113"/>
      <c r="Q3208" s="112"/>
      <c r="R3208" s="114"/>
      <c r="S3208" s="113"/>
      <c r="T3208" s="112"/>
      <c r="U3208" s="114"/>
      <c r="V3208" s="113"/>
      <c r="W3208" s="112"/>
      <c r="X3208" s="113"/>
    </row>
    <row r="3209" spans="1:24" x14ac:dyDescent="0.25">
      <c r="A3209" s="77"/>
      <c r="B3209" s="80"/>
      <c r="C3209" s="22"/>
      <c r="D3209" s="22"/>
      <c r="E3209" s="21"/>
      <c r="F3209" s="21"/>
      <c r="G3209" s="11"/>
      <c r="I3209" s="9"/>
      <c r="L3209" s="1"/>
      <c r="M3209" s="112"/>
      <c r="N3209" s="112"/>
      <c r="O3209" s="112"/>
      <c r="P3209" s="113"/>
      <c r="Q3209" s="112"/>
      <c r="R3209" s="114"/>
      <c r="S3209" s="113"/>
      <c r="T3209" s="112"/>
      <c r="U3209" s="114"/>
      <c r="V3209" s="113"/>
      <c r="W3209" s="112"/>
      <c r="X3209" s="113"/>
    </row>
    <row r="3210" spans="1:24" x14ac:dyDescent="0.25">
      <c r="A3210" s="77"/>
      <c r="B3210" s="80"/>
      <c r="C3210" s="22"/>
      <c r="D3210" s="22"/>
      <c r="E3210" s="21"/>
      <c r="F3210" s="21"/>
      <c r="G3210" s="11"/>
      <c r="I3210" s="9"/>
      <c r="L3210" s="1"/>
      <c r="M3210" s="112"/>
      <c r="N3210" s="112"/>
      <c r="O3210" s="112"/>
      <c r="P3210" s="113"/>
      <c r="Q3210" s="112"/>
      <c r="R3210" s="114"/>
      <c r="S3210" s="113"/>
      <c r="T3210" s="112"/>
      <c r="U3210" s="114"/>
      <c r="V3210" s="113"/>
      <c r="W3210" s="112"/>
      <c r="X3210" s="113"/>
    </row>
    <row r="3211" spans="1:24" x14ac:dyDescent="0.25">
      <c r="A3211" s="77"/>
      <c r="B3211" s="80"/>
      <c r="C3211" s="22"/>
      <c r="D3211" s="22"/>
      <c r="E3211" s="21"/>
      <c r="F3211" s="21"/>
      <c r="G3211" s="11"/>
      <c r="I3211" s="9"/>
      <c r="L3211" s="1"/>
      <c r="M3211" s="112"/>
      <c r="N3211" s="112"/>
      <c r="O3211" s="112"/>
      <c r="P3211" s="113"/>
      <c r="Q3211" s="112"/>
      <c r="R3211" s="114"/>
      <c r="S3211" s="113"/>
      <c r="T3211" s="112"/>
      <c r="U3211" s="114"/>
      <c r="V3211" s="113"/>
      <c r="W3211" s="112"/>
      <c r="X3211" s="113"/>
    </row>
    <row r="3212" spans="1:24" x14ac:dyDescent="0.25">
      <c r="A3212" s="77"/>
      <c r="B3212" s="80"/>
      <c r="C3212" s="22"/>
      <c r="D3212" s="22"/>
      <c r="E3212" s="21"/>
      <c r="F3212" s="21"/>
      <c r="G3212" s="11"/>
      <c r="I3212" s="9"/>
      <c r="L3212" s="1"/>
      <c r="M3212" s="112"/>
      <c r="N3212" s="112"/>
      <c r="O3212" s="112"/>
      <c r="P3212" s="113"/>
      <c r="Q3212" s="112"/>
      <c r="R3212" s="114"/>
      <c r="S3212" s="113"/>
      <c r="T3212" s="112"/>
      <c r="U3212" s="114"/>
      <c r="V3212" s="113"/>
      <c r="W3212" s="112"/>
      <c r="X3212" s="113"/>
    </row>
    <row r="3213" spans="1:24" x14ac:dyDescent="0.25">
      <c r="A3213" s="77"/>
      <c r="B3213" s="80"/>
      <c r="C3213" s="22"/>
      <c r="D3213" s="22"/>
      <c r="E3213" s="21"/>
      <c r="F3213" s="21"/>
      <c r="G3213" s="11"/>
      <c r="I3213" s="9"/>
      <c r="L3213" s="1"/>
      <c r="M3213" s="112"/>
      <c r="N3213" s="112"/>
      <c r="O3213" s="112"/>
      <c r="P3213" s="113"/>
      <c r="Q3213" s="112"/>
      <c r="R3213" s="114"/>
      <c r="S3213" s="113"/>
      <c r="T3213" s="112"/>
      <c r="U3213" s="114"/>
      <c r="V3213" s="113"/>
      <c r="W3213" s="112"/>
      <c r="X3213" s="113"/>
    </row>
    <row r="3214" spans="1:24" x14ac:dyDescent="0.25">
      <c r="A3214" s="77"/>
      <c r="B3214" s="80"/>
      <c r="C3214" s="22"/>
      <c r="D3214" s="22"/>
      <c r="E3214" s="21"/>
      <c r="F3214" s="21"/>
      <c r="G3214" s="11"/>
      <c r="I3214" s="9"/>
      <c r="L3214" s="1"/>
      <c r="M3214" s="112"/>
      <c r="N3214" s="112"/>
      <c r="O3214" s="112"/>
      <c r="P3214" s="113"/>
      <c r="Q3214" s="112"/>
      <c r="R3214" s="114"/>
      <c r="S3214" s="113"/>
      <c r="T3214" s="112"/>
      <c r="U3214" s="114"/>
      <c r="V3214" s="113"/>
      <c r="W3214" s="112"/>
      <c r="X3214" s="113"/>
    </row>
    <row r="3215" spans="1:24" x14ac:dyDescent="0.25">
      <c r="A3215" s="77"/>
      <c r="B3215" s="80"/>
      <c r="C3215" s="22"/>
      <c r="D3215" s="22"/>
      <c r="E3215" s="21"/>
      <c r="F3215" s="21"/>
      <c r="G3215" s="11"/>
      <c r="I3215" s="9"/>
      <c r="L3215" s="1"/>
      <c r="M3215" s="112"/>
      <c r="N3215" s="112"/>
      <c r="O3215" s="112"/>
      <c r="P3215" s="113"/>
      <c r="Q3215" s="112"/>
      <c r="R3215" s="114"/>
      <c r="S3215" s="113"/>
      <c r="T3215" s="112"/>
      <c r="U3215" s="114"/>
      <c r="V3215" s="113"/>
      <c r="W3215" s="112"/>
      <c r="X3215" s="113"/>
    </row>
    <row r="3216" spans="1:24" x14ac:dyDescent="0.25">
      <c r="A3216" s="77"/>
      <c r="B3216" s="80"/>
      <c r="C3216" s="22"/>
      <c r="D3216" s="22"/>
      <c r="E3216" s="21"/>
      <c r="F3216" s="21"/>
      <c r="G3216" s="11"/>
      <c r="I3216" s="9"/>
      <c r="L3216" s="1"/>
      <c r="M3216" s="112"/>
      <c r="N3216" s="112"/>
      <c r="O3216" s="112"/>
      <c r="P3216" s="113"/>
      <c r="Q3216" s="112"/>
      <c r="R3216" s="114"/>
      <c r="S3216" s="113"/>
      <c r="T3216" s="112"/>
      <c r="U3216" s="114"/>
      <c r="V3216" s="113"/>
      <c r="W3216" s="112"/>
      <c r="X3216" s="113"/>
    </row>
    <row r="3217" spans="1:24" x14ac:dyDescent="0.25">
      <c r="A3217" s="77"/>
      <c r="B3217" s="80"/>
      <c r="C3217" s="22"/>
      <c r="D3217" s="22"/>
      <c r="E3217" s="21"/>
      <c r="F3217" s="21"/>
      <c r="G3217" s="11"/>
      <c r="I3217" s="9"/>
      <c r="L3217" s="1"/>
      <c r="M3217" s="112"/>
      <c r="N3217" s="112"/>
      <c r="O3217" s="112"/>
      <c r="P3217" s="113"/>
      <c r="Q3217" s="112"/>
      <c r="R3217" s="114"/>
      <c r="S3217" s="113"/>
      <c r="T3217" s="112"/>
      <c r="U3217" s="114"/>
      <c r="V3217" s="113"/>
      <c r="W3217" s="112"/>
      <c r="X3217" s="113"/>
    </row>
    <row r="3218" spans="1:24" x14ac:dyDescent="0.25">
      <c r="A3218" s="77"/>
      <c r="B3218" s="80"/>
      <c r="C3218" s="22"/>
      <c r="D3218" s="22"/>
      <c r="E3218" s="21"/>
      <c r="F3218" s="21"/>
      <c r="G3218" s="11"/>
      <c r="I3218" s="9"/>
      <c r="L3218" s="1"/>
      <c r="M3218" s="112"/>
      <c r="N3218" s="112"/>
      <c r="O3218" s="112"/>
      <c r="P3218" s="113"/>
      <c r="Q3218" s="112"/>
      <c r="R3218" s="114"/>
      <c r="S3218" s="113"/>
      <c r="T3218" s="112"/>
      <c r="U3218" s="114"/>
      <c r="V3218" s="113"/>
      <c r="W3218" s="112"/>
      <c r="X3218" s="113"/>
    </row>
    <row r="3219" spans="1:24" x14ac:dyDescent="0.25">
      <c r="A3219" s="77"/>
      <c r="B3219" s="80"/>
      <c r="C3219" s="22"/>
      <c r="D3219" s="22"/>
      <c r="E3219" s="21"/>
      <c r="F3219" s="21"/>
      <c r="G3219" s="11"/>
      <c r="I3219" s="9"/>
      <c r="L3219" s="1"/>
      <c r="M3219" s="112"/>
      <c r="N3219" s="112"/>
      <c r="O3219" s="112"/>
      <c r="P3219" s="113"/>
      <c r="Q3219" s="112"/>
      <c r="R3219" s="114"/>
      <c r="S3219" s="113"/>
      <c r="T3219" s="112"/>
      <c r="U3219" s="114"/>
      <c r="V3219" s="113"/>
      <c r="W3219" s="112"/>
      <c r="X3219" s="113"/>
    </row>
    <row r="3220" spans="1:24" x14ac:dyDescent="0.25">
      <c r="A3220" s="77"/>
      <c r="B3220" s="80"/>
      <c r="C3220" s="22"/>
      <c r="D3220" s="22"/>
      <c r="E3220" s="21"/>
      <c r="F3220" s="21"/>
      <c r="G3220" s="11"/>
      <c r="I3220" s="9"/>
      <c r="L3220" s="1"/>
      <c r="M3220" s="112"/>
      <c r="N3220" s="112"/>
      <c r="O3220" s="112"/>
      <c r="P3220" s="113"/>
      <c r="Q3220" s="112"/>
      <c r="R3220" s="114"/>
      <c r="S3220" s="113"/>
      <c r="T3220" s="112"/>
      <c r="U3220" s="114"/>
      <c r="V3220" s="113"/>
      <c r="W3220" s="112"/>
      <c r="X3220" s="113"/>
    </row>
    <row r="3221" spans="1:24" x14ac:dyDescent="0.25">
      <c r="A3221" s="77"/>
      <c r="B3221" s="80"/>
      <c r="C3221" s="22"/>
      <c r="D3221" s="22"/>
      <c r="E3221" s="21"/>
      <c r="F3221" s="21"/>
      <c r="G3221" s="11"/>
      <c r="I3221" s="9"/>
      <c r="L3221" s="1"/>
      <c r="M3221" s="112"/>
      <c r="N3221" s="112"/>
      <c r="O3221" s="112"/>
      <c r="P3221" s="113"/>
      <c r="Q3221" s="112"/>
      <c r="R3221" s="114"/>
      <c r="S3221" s="113"/>
      <c r="T3221" s="112"/>
      <c r="U3221" s="114"/>
      <c r="V3221" s="113"/>
      <c r="W3221" s="112"/>
      <c r="X3221" s="113"/>
    </row>
    <row r="3222" spans="1:24" x14ac:dyDescent="0.25">
      <c r="A3222" s="77"/>
      <c r="B3222" s="80"/>
      <c r="C3222" s="22"/>
      <c r="D3222" s="22"/>
      <c r="E3222" s="21"/>
      <c r="F3222" s="21"/>
      <c r="G3222" s="11"/>
      <c r="I3222" s="9"/>
      <c r="L3222" s="1"/>
      <c r="M3222" s="112"/>
      <c r="N3222" s="112"/>
      <c r="O3222" s="112"/>
      <c r="P3222" s="113"/>
      <c r="Q3222" s="112"/>
      <c r="R3222" s="114"/>
      <c r="S3222" s="113"/>
      <c r="T3222" s="112"/>
      <c r="U3222" s="114"/>
      <c r="V3222" s="113"/>
      <c r="W3222" s="112"/>
      <c r="X3222" s="113"/>
    </row>
    <row r="3223" spans="1:24" x14ac:dyDescent="0.25">
      <c r="A3223" s="77"/>
      <c r="B3223" s="80"/>
      <c r="C3223" s="22"/>
      <c r="D3223" s="22"/>
      <c r="E3223" s="21"/>
      <c r="F3223" s="21"/>
      <c r="G3223" s="11"/>
      <c r="I3223" s="9"/>
      <c r="L3223" s="1"/>
      <c r="M3223" s="112"/>
      <c r="N3223" s="112"/>
      <c r="O3223" s="112"/>
      <c r="P3223" s="113"/>
      <c r="Q3223" s="112"/>
      <c r="R3223" s="114"/>
      <c r="S3223" s="113"/>
      <c r="T3223" s="112"/>
      <c r="U3223" s="114"/>
      <c r="V3223" s="113"/>
      <c r="W3223" s="112"/>
      <c r="X3223" s="113"/>
    </row>
    <row r="3224" spans="1:24" x14ac:dyDescent="0.25">
      <c r="A3224" s="77"/>
      <c r="B3224" s="80"/>
      <c r="C3224" s="22"/>
      <c r="D3224" s="22"/>
      <c r="E3224" s="21"/>
      <c r="F3224" s="21"/>
      <c r="G3224" s="11"/>
      <c r="I3224" s="9"/>
      <c r="L3224" s="1"/>
      <c r="M3224" s="112"/>
      <c r="N3224" s="112"/>
      <c r="O3224" s="112"/>
      <c r="P3224" s="113"/>
      <c r="Q3224" s="112"/>
      <c r="R3224" s="114"/>
      <c r="S3224" s="113"/>
      <c r="T3224" s="112"/>
      <c r="U3224" s="114"/>
      <c r="V3224" s="113"/>
      <c r="W3224" s="112"/>
      <c r="X3224" s="113"/>
    </row>
    <row r="3225" spans="1:24" x14ac:dyDescent="0.25">
      <c r="A3225" s="77"/>
      <c r="B3225" s="80"/>
      <c r="C3225" s="22"/>
      <c r="D3225" s="22"/>
      <c r="E3225" s="21"/>
      <c r="F3225" s="21"/>
      <c r="G3225" s="11"/>
      <c r="I3225" s="9"/>
      <c r="L3225" s="1"/>
      <c r="M3225" s="112"/>
      <c r="N3225" s="112"/>
      <c r="O3225" s="112"/>
      <c r="P3225" s="113"/>
      <c r="Q3225" s="112"/>
      <c r="R3225" s="114"/>
      <c r="S3225" s="113"/>
      <c r="T3225" s="112"/>
      <c r="U3225" s="114"/>
      <c r="V3225" s="113"/>
      <c r="W3225" s="112"/>
      <c r="X3225" s="113"/>
    </row>
    <row r="3226" spans="1:24" x14ac:dyDescent="0.25">
      <c r="A3226" s="77"/>
      <c r="B3226" s="80"/>
      <c r="C3226" s="22"/>
      <c r="D3226" s="22"/>
      <c r="E3226" s="21"/>
      <c r="F3226" s="21"/>
      <c r="G3226" s="11"/>
      <c r="I3226" s="9"/>
      <c r="L3226" s="1"/>
      <c r="M3226" s="112"/>
      <c r="N3226" s="112"/>
      <c r="O3226" s="112"/>
      <c r="P3226" s="113"/>
      <c r="Q3226" s="112"/>
      <c r="R3226" s="114"/>
      <c r="S3226" s="113"/>
      <c r="T3226" s="112"/>
      <c r="U3226" s="114"/>
      <c r="V3226" s="113"/>
      <c r="W3226" s="112"/>
      <c r="X3226" s="113"/>
    </row>
    <row r="3227" spans="1:24" x14ac:dyDescent="0.25">
      <c r="A3227" s="77"/>
      <c r="B3227" s="80"/>
      <c r="C3227" s="22"/>
      <c r="D3227" s="22"/>
      <c r="E3227" s="21"/>
      <c r="F3227" s="21"/>
      <c r="G3227" s="11"/>
      <c r="I3227" s="9"/>
      <c r="L3227" s="1"/>
      <c r="M3227" s="112"/>
      <c r="N3227" s="112"/>
      <c r="O3227" s="112"/>
      <c r="P3227" s="113"/>
      <c r="Q3227" s="112"/>
      <c r="R3227" s="114"/>
      <c r="S3227" s="113"/>
      <c r="T3227" s="112"/>
      <c r="U3227" s="114"/>
      <c r="V3227" s="113"/>
      <c r="W3227" s="112"/>
      <c r="X3227" s="113"/>
    </row>
    <row r="3228" spans="1:24" x14ac:dyDescent="0.25">
      <c r="A3228" s="77"/>
      <c r="B3228" s="80"/>
      <c r="C3228" s="22"/>
      <c r="D3228" s="22"/>
      <c r="E3228" s="21"/>
      <c r="F3228" s="21"/>
      <c r="G3228" s="11"/>
      <c r="I3228" s="9"/>
      <c r="L3228" s="1"/>
      <c r="M3228" s="112"/>
      <c r="N3228" s="112"/>
      <c r="O3228" s="112"/>
      <c r="P3228" s="113"/>
      <c r="Q3228" s="112"/>
      <c r="R3228" s="114"/>
      <c r="S3228" s="113"/>
      <c r="T3228" s="112"/>
      <c r="U3228" s="114"/>
      <c r="V3228" s="113"/>
      <c r="W3228" s="112"/>
      <c r="X3228" s="113"/>
    </row>
    <row r="3229" spans="1:24" x14ac:dyDescent="0.25">
      <c r="A3229" s="77"/>
      <c r="B3229" s="80"/>
      <c r="C3229" s="22"/>
      <c r="D3229" s="22"/>
      <c r="E3229" s="21"/>
      <c r="F3229" s="21"/>
      <c r="G3229" s="11"/>
      <c r="I3229" s="9"/>
      <c r="L3229" s="1"/>
      <c r="M3229" s="112"/>
      <c r="N3229" s="112"/>
      <c r="O3229" s="112"/>
      <c r="P3229" s="113"/>
      <c r="Q3229" s="112"/>
      <c r="R3229" s="114"/>
      <c r="S3229" s="113"/>
      <c r="T3229" s="112"/>
      <c r="U3229" s="114"/>
      <c r="V3229" s="113"/>
      <c r="W3229" s="112"/>
      <c r="X3229" s="113"/>
    </row>
    <row r="3230" spans="1:24" x14ac:dyDescent="0.25">
      <c r="A3230" s="77"/>
      <c r="B3230" s="80"/>
      <c r="C3230" s="22"/>
      <c r="D3230" s="22"/>
      <c r="E3230" s="21"/>
      <c r="F3230" s="21"/>
      <c r="G3230" s="11"/>
      <c r="I3230" s="9"/>
      <c r="L3230" s="1"/>
      <c r="M3230" s="112"/>
      <c r="N3230" s="112"/>
      <c r="O3230" s="112"/>
      <c r="P3230" s="113"/>
      <c r="Q3230" s="112"/>
      <c r="R3230" s="114"/>
      <c r="S3230" s="113"/>
      <c r="T3230" s="112"/>
      <c r="U3230" s="114"/>
      <c r="V3230" s="113"/>
      <c r="W3230" s="112"/>
      <c r="X3230" s="113"/>
    </row>
    <row r="3231" spans="1:24" x14ac:dyDescent="0.25">
      <c r="A3231" s="77"/>
      <c r="B3231" s="80"/>
      <c r="C3231" s="22"/>
      <c r="D3231" s="22"/>
      <c r="E3231" s="21"/>
      <c r="F3231" s="21"/>
      <c r="G3231" s="11"/>
      <c r="I3231" s="9"/>
      <c r="L3231" s="1"/>
      <c r="M3231" s="112"/>
      <c r="N3231" s="112"/>
      <c r="O3231" s="112"/>
      <c r="P3231" s="113"/>
      <c r="Q3231" s="112"/>
      <c r="R3231" s="114"/>
      <c r="S3231" s="113"/>
      <c r="T3231" s="112"/>
      <c r="U3231" s="114"/>
      <c r="V3231" s="113"/>
      <c r="W3231" s="112"/>
      <c r="X3231" s="113"/>
    </row>
    <row r="3232" spans="1:24" x14ac:dyDescent="0.25">
      <c r="A3232" s="77"/>
      <c r="B3232" s="80"/>
      <c r="C3232" s="22"/>
      <c r="D3232" s="22"/>
      <c r="E3232" s="21"/>
      <c r="F3232" s="21"/>
      <c r="G3232" s="11"/>
      <c r="I3232" s="9"/>
      <c r="L3232" s="1"/>
      <c r="M3232" s="112"/>
      <c r="N3232" s="112"/>
      <c r="O3232" s="112"/>
      <c r="P3232" s="113"/>
      <c r="Q3232" s="112"/>
      <c r="R3232" s="114"/>
      <c r="S3232" s="113"/>
      <c r="T3232" s="112"/>
      <c r="U3232" s="114"/>
      <c r="V3232" s="113"/>
      <c r="W3232" s="112"/>
      <c r="X3232" s="113"/>
    </row>
    <row r="3233" spans="1:24" x14ac:dyDescent="0.25">
      <c r="A3233" s="77"/>
      <c r="B3233" s="80"/>
      <c r="C3233" s="22"/>
      <c r="D3233" s="22"/>
      <c r="E3233" s="21"/>
      <c r="F3233" s="21"/>
      <c r="G3233" s="11"/>
      <c r="I3233" s="9"/>
      <c r="L3233" s="1"/>
      <c r="M3233" s="112"/>
      <c r="N3233" s="112"/>
      <c r="O3233" s="112"/>
      <c r="P3233" s="113"/>
      <c r="Q3233" s="112"/>
      <c r="R3233" s="114"/>
      <c r="S3233" s="113"/>
      <c r="T3233" s="112"/>
      <c r="U3233" s="114"/>
      <c r="V3233" s="113"/>
      <c r="W3233" s="112"/>
      <c r="X3233" s="113"/>
    </row>
    <row r="3234" spans="1:24" x14ac:dyDescent="0.25">
      <c r="A3234" s="77"/>
      <c r="B3234" s="80"/>
      <c r="C3234" s="22"/>
      <c r="D3234" s="22"/>
      <c r="E3234" s="21"/>
      <c r="F3234" s="21"/>
      <c r="G3234" s="11"/>
      <c r="I3234" s="9"/>
      <c r="L3234" s="1"/>
      <c r="M3234" s="112"/>
      <c r="N3234" s="112"/>
      <c r="O3234" s="112"/>
      <c r="P3234" s="113"/>
      <c r="Q3234" s="112"/>
      <c r="R3234" s="114"/>
      <c r="S3234" s="113"/>
      <c r="T3234" s="112"/>
      <c r="U3234" s="114"/>
      <c r="V3234" s="113"/>
      <c r="W3234" s="112"/>
      <c r="X3234" s="113"/>
    </row>
    <row r="3235" spans="1:24" x14ac:dyDescent="0.25">
      <c r="A3235" s="77"/>
      <c r="B3235" s="80"/>
      <c r="C3235" s="22"/>
      <c r="D3235" s="22"/>
      <c r="E3235" s="21"/>
      <c r="F3235" s="21"/>
      <c r="G3235" s="11"/>
      <c r="I3235" s="9"/>
      <c r="L3235" s="1"/>
      <c r="M3235" s="112"/>
      <c r="N3235" s="112"/>
      <c r="O3235" s="112"/>
      <c r="P3235" s="113"/>
      <c r="Q3235" s="112"/>
      <c r="R3235" s="114"/>
      <c r="S3235" s="113"/>
      <c r="T3235" s="112"/>
      <c r="U3235" s="114"/>
      <c r="V3235" s="113"/>
      <c r="W3235" s="112"/>
      <c r="X3235" s="113"/>
    </row>
    <row r="3236" spans="1:24" x14ac:dyDescent="0.25">
      <c r="A3236" s="77"/>
      <c r="B3236" s="80"/>
      <c r="C3236" s="22"/>
      <c r="D3236" s="22"/>
      <c r="E3236" s="21"/>
      <c r="F3236" s="21"/>
      <c r="G3236" s="11"/>
      <c r="I3236" s="9"/>
      <c r="L3236" s="1"/>
      <c r="M3236" s="112"/>
      <c r="N3236" s="112"/>
      <c r="O3236" s="112"/>
      <c r="P3236" s="113"/>
      <c r="Q3236" s="112"/>
      <c r="R3236" s="114"/>
      <c r="S3236" s="113"/>
      <c r="T3236" s="112"/>
      <c r="U3236" s="114"/>
      <c r="V3236" s="113"/>
      <c r="W3236" s="112"/>
      <c r="X3236" s="113"/>
    </row>
    <row r="3237" spans="1:24" x14ac:dyDescent="0.25">
      <c r="A3237" s="77"/>
      <c r="B3237" s="80"/>
      <c r="C3237" s="22"/>
      <c r="D3237" s="22"/>
      <c r="E3237" s="21"/>
      <c r="F3237" s="21"/>
      <c r="G3237" s="11"/>
      <c r="I3237" s="9"/>
      <c r="L3237" s="1"/>
      <c r="M3237" s="112"/>
      <c r="N3237" s="112"/>
      <c r="O3237" s="112"/>
      <c r="P3237" s="113"/>
      <c r="Q3237" s="112"/>
      <c r="R3237" s="114"/>
      <c r="S3237" s="113"/>
      <c r="T3237" s="112"/>
      <c r="U3237" s="114"/>
      <c r="V3237" s="113"/>
      <c r="W3237" s="112"/>
      <c r="X3237" s="113"/>
    </row>
    <row r="3238" spans="1:24" x14ac:dyDescent="0.25">
      <c r="A3238" s="77"/>
      <c r="B3238" s="80"/>
      <c r="C3238" s="22"/>
      <c r="D3238" s="22"/>
      <c r="E3238" s="21"/>
      <c r="F3238" s="21"/>
      <c r="G3238" s="11"/>
      <c r="I3238" s="9"/>
      <c r="L3238" s="1"/>
      <c r="M3238" s="112"/>
      <c r="N3238" s="112"/>
      <c r="O3238" s="112"/>
      <c r="P3238" s="113"/>
      <c r="Q3238" s="112"/>
      <c r="R3238" s="114"/>
      <c r="S3238" s="113"/>
      <c r="T3238" s="112"/>
      <c r="U3238" s="114"/>
      <c r="V3238" s="113"/>
      <c r="W3238" s="112"/>
      <c r="X3238" s="113"/>
    </row>
    <row r="3239" spans="1:24" x14ac:dyDescent="0.25">
      <c r="A3239" s="77"/>
      <c r="B3239" s="80"/>
      <c r="C3239" s="22"/>
      <c r="D3239" s="22"/>
      <c r="E3239" s="21"/>
      <c r="F3239" s="21"/>
      <c r="G3239" s="11"/>
      <c r="I3239" s="9"/>
      <c r="L3239" s="1"/>
      <c r="M3239" s="112"/>
      <c r="N3239" s="112"/>
      <c r="O3239" s="112"/>
      <c r="P3239" s="113"/>
      <c r="Q3239" s="112"/>
      <c r="R3239" s="114"/>
      <c r="S3239" s="113"/>
      <c r="T3239" s="112"/>
      <c r="U3239" s="114"/>
      <c r="V3239" s="113"/>
      <c r="W3239" s="112"/>
      <c r="X3239" s="113"/>
    </row>
    <row r="3240" spans="1:24" x14ac:dyDescent="0.25">
      <c r="A3240" s="77"/>
      <c r="B3240" s="80"/>
      <c r="C3240" s="22"/>
      <c r="D3240" s="22"/>
      <c r="E3240" s="21"/>
      <c r="F3240" s="21"/>
      <c r="G3240" s="11"/>
      <c r="I3240" s="9"/>
      <c r="L3240" s="1"/>
      <c r="M3240" s="112"/>
      <c r="N3240" s="112"/>
      <c r="O3240" s="112"/>
      <c r="P3240" s="113"/>
      <c r="Q3240" s="112"/>
      <c r="R3240" s="114"/>
      <c r="S3240" s="113"/>
      <c r="T3240" s="112"/>
      <c r="U3240" s="114"/>
      <c r="V3240" s="113"/>
      <c r="W3240" s="112"/>
      <c r="X3240" s="113"/>
    </row>
    <row r="3241" spans="1:24" x14ac:dyDescent="0.25">
      <c r="A3241" s="77"/>
      <c r="B3241" s="80"/>
      <c r="C3241" s="22"/>
      <c r="D3241" s="22"/>
      <c r="E3241" s="21"/>
      <c r="F3241" s="21"/>
      <c r="G3241" s="11"/>
      <c r="I3241" s="9"/>
      <c r="L3241" s="1"/>
      <c r="M3241" s="112"/>
      <c r="N3241" s="112"/>
      <c r="O3241" s="112"/>
      <c r="P3241" s="113"/>
      <c r="Q3241" s="112"/>
      <c r="R3241" s="114"/>
      <c r="S3241" s="113"/>
      <c r="T3241" s="112"/>
      <c r="U3241" s="114"/>
      <c r="V3241" s="113"/>
      <c r="W3241" s="112"/>
      <c r="X3241" s="113"/>
    </row>
    <row r="3242" spans="1:24" x14ac:dyDescent="0.25">
      <c r="A3242" s="77"/>
      <c r="B3242" s="80"/>
      <c r="C3242" s="22"/>
      <c r="D3242" s="22"/>
      <c r="E3242" s="21"/>
      <c r="F3242" s="21"/>
      <c r="G3242" s="11"/>
      <c r="I3242" s="9"/>
      <c r="L3242" s="1"/>
      <c r="M3242" s="112"/>
      <c r="N3242" s="112"/>
      <c r="O3242" s="112"/>
      <c r="P3242" s="113"/>
      <c r="Q3242" s="112"/>
      <c r="R3242" s="114"/>
      <c r="S3242" s="113"/>
      <c r="T3242" s="112"/>
      <c r="U3242" s="114"/>
      <c r="V3242" s="113"/>
      <c r="W3242" s="112"/>
      <c r="X3242" s="113"/>
    </row>
    <row r="3243" spans="1:24" x14ac:dyDescent="0.25">
      <c r="A3243" s="77"/>
      <c r="B3243" s="80"/>
      <c r="C3243" s="22"/>
      <c r="D3243" s="22"/>
      <c r="E3243" s="21"/>
      <c r="F3243" s="21"/>
      <c r="G3243" s="11"/>
      <c r="I3243" s="9"/>
      <c r="L3243" s="1"/>
      <c r="M3243" s="112"/>
      <c r="N3243" s="112"/>
      <c r="O3243" s="112"/>
      <c r="P3243" s="113"/>
      <c r="Q3243" s="112"/>
      <c r="R3243" s="114"/>
      <c r="S3243" s="113"/>
      <c r="T3243" s="112"/>
      <c r="U3243" s="114"/>
      <c r="V3243" s="113"/>
      <c r="W3243" s="112"/>
      <c r="X3243" s="113"/>
    </row>
    <row r="3244" spans="1:24" x14ac:dyDescent="0.25">
      <c r="A3244" s="77"/>
      <c r="B3244" s="80"/>
      <c r="C3244" s="22"/>
      <c r="D3244" s="22"/>
      <c r="E3244" s="21"/>
      <c r="F3244" s="21"/>
      <c r="G3244" s="11"/>
      <c r="I3244" s="9"/>
      <c r="L3244" s="1"/>
      <c r="M3244" s="112"/>
      <c r="N3244" s="112"/>
      <c r="O3244" s="112"/>
      <c r="P3244" s="113"/>
      <c r="Q3244" s="112"/>
      <c r="R3244" s="114"/>
      <c r="S3244" s="113"/>
      <c r="T3244" s="112"/>
      <c r="U3244" s="114"/>
      <c r="V3244" s="113"/>
      <c r="W3244" s="112"/>
      <c r="X3244" s="113"/>
    </row>
    <row r="3245" spans="1:24" x14ac:dyDescent="0.25">
      <c r="A3245" s="77"/>
      <c r="B3245" s="80"/>
      <c r="C3245" s="22"/>
      <c r="D3245" s="22"/>
      <c r="E3245" s="21"/>
      <c r="F3245" s="21"/>
      <c r="G3245" s="11"/>
      <c r="I3245" s="9"/>
      <c r="L3245" s="1"/>
      <c r="M3245" s="112"/>
      <c r="N3245" s="112"/>
      <c r="O3245" s="112"/>
      <c r="P3245" s="113"/>
      <c r="Q3245" s="112"/>
      <c r="R3245" s="114"/>
      <c r="S3245" s="113"/>
      <c r="T3245" s="112"/>
      <c r="U3245" s="114"/>
      <c r="V3245" s="113"/>
      <c r="W3245" s="112"/>
      <c r="X3245" s="113"/>
    </row>
    <row r="3246" spans="1:24" x14ac:dyDescent="0.25">
      <c r="A3246" s="77"/>
      <c r="B3246" s="80"/>
      <c r="C3246" s="22"/>
      <c r="D3246" s="22"/>
      <c r="E3246" s="21"/>
      <c r="F3246" s="21"/>
      <c r="G3246" s="11"/>
      <c r="I3246" s="9"/>
      <c r="L3246" s="1"/>
      <c r="M3246" s="112"/>
      <c r="N3246" s="112"/>
      <c r="O3246" s="112"/>
      <c r="P3246" s="113"/>
      <c r="Q3246" s="112"/>
      <c r="R3246" s="114"/>
      <c r="S3246" s="113"/>
      <c r="T3246" s="112"/>
      <c r="U3246" s="114"/>
      <c r="V3246" s="113"/>
      <c r="W3246" s="112"/>
      <c r="X3246" s="113"/>
    </row>
    <row r="3247" spans="1:24" x14ac:dyDescent="0.25">
      <c r="A3247" s="77"/>
      <c r="B3247" s="80"/>
      <c r="C3247" s="22"/>
      <c r="D3247" s="22"/>
      <c r="E3247" s="21"/>
      <c r="F3247" s="21"/>
      <c r="G3247" s="11"/>
      <c r="I3247" s="9"/>
      <c r="L3247" s="1"/>
      <c r="M3247" s="112"/>
      <c r="N3247" s="112"/>
      <c r="O3247" s="112"/>
      <c r="P3247" s="113"/>
      <c r="Q3247" s="112"/>
      <c r="R3247" s="114"/>
      <c r="S3247" s="113"/>
      <c r="T3247" s="112"/>
      <c r="U3247" s="114"/>
      <c r="V3247" s="113"/>
      <c r="W3247" s="112"/>
      <c r="X3247" s="113"/>
    </row>
    <row r="3248" spans="1:24" x14ac:dyDescent="0.25">
      <c r="A3248" s="77"/>
      <c r="B3248" s="80"/>
      <c r="C3248" s="22"/>
      <c r="D3248" s="22"/>
      <c r="E3248" s="21"/>
      <c r="F3248" s="21"/>
      <c r="G3248" s="11"/>
      <c r="I3248" s="9"/>
      <c r="L3248" s="1"/>
      <c r="M3248" s="112"/>
      <c r="N3248" s="112"/>
      <c r="O3248" s="112"/>
      <c r="P3248" s="113"/>
      <c r="Q3248" s="112"/>
      <c r="R3248" s="114"/>
      <c r="S3248" s="113"/>
      <c r="T3248" s="112"/>
      <c r="U3248" s="114"/>
      <c r="V3248" s="113"/>
      <c r="W3248" s="112"/>
      <c r="X3248" s="113"/>
    </row>
    <row r="3249" spans="1:24" x14ac:dyDescent="0.25">
      <c r="A3249" s="77"/>
      <c r="B3249" s="80"/>
      <c r="C3249" s="22"/>
      <c r="D3249" s="22"/>
      <c r="E3249" s="21"/>
      <c r="F3249" s="21"/>
      <c r="G3249" s="11"/>
      <c r="I3249" s="9"/>
      <c r="L3249" s="1"/>
      <c r="M3249" s="112"/>
      <c r="N3249" s="112"/>
      <c r="O3249" s="112"/>
      <c r="P3249" s="113"/>
      <c r="Q3249" s="112"/>
      <c r="R3249" s="114"/>
      <c r="S3249" s="113"/>
      <c r="T3249" s="112"/>
      <c r="U3249" s="114"/>
      <c r="V3249" s="113"/>
      <c r="W3249" s="112"/>
      <c r="X3249" s="113"/>
    </row>
    <row r="3250" spans="1:24" x14ac:dyDescent="0.25">
      <c r="A3250" s="77"/>
      <c r="B3250" s="80"/>
      <c r="C3250" s="22"/>
      <c r="D3250" s="22"/>
      <c r="E3250" s="21"/>
      <c r="F3250" s="21"/>
      <c r="G3250" s="11"/>
      <c r="I3250" s="9"/>
      <c r="L3250" s="1"/>
      <c r="M3250" s="112"/>
      <c r="N3250" s="112"/>
      <c r="O3250" s="112"/>
      <c r="P3250" s="113"/>
      <c r="Q3250" s="112"/>
      <c r="R3250" s="114"/>
      <c r="S3250" s="113"/>
      <c r="T3250" s="112"/>
      <c r="U3250" s="114"/>
      <c r="V3250" s="113"/>
      <c r="W3250" s="112"/>
      <c r="X3250" s="113"/>
    </row>
    <row r="3251" spans="1:24" x14ac:dyDescent="0.25">
      <c r="A3251" s="77"/>
      <c r="B3251" s="80"/>
      <c r="C3251" s="22"/>
      <c r="D3251" s="22"/>
      <c r="E3251" s="21"/>
      <c r="F3251" s="21"/>
      <c r="G3251" s="11"/>
      <c r="I3251" s="9"/>
      <c r="L3251" s="1"/>
      <c r="M3251" s="112"/>
      <c r="N3251" s="112"/>
      <c r="O3251" s="112"/>
      <c r="P3251" s="113"/>
      <c r="Q3251" s="112"/>
      <c r="R3251" s="114"/>
      <c r="S3251" s="113"/>
      <c r="T3251" s="112"/>
      <c r="U3251" s="114"/>
      <c r="V3251" s="113"/>
      <c r="W3251" s="112"/>
      <c r="X3251" s="113"/>
    </row>
    <row r="3252" spans="1:24" x14ac:dyDescent="0.25">
      <c r="A3252" s="77"/>
      <c r="B3252" s="80"/>
      <c r="C3252" s="22"/>
      <c r="D3252" s="22"/>
      <c r="E3252" s="21"/>
      <c r="F3252" s="21"/>
      <c r="G3252" s="11"/>
      <c r="I3252" s="9"/>
      <c r="L3252" s="1"/>
      <c r="M3252" s="112"/>
      <c r="N3252" s="112"/>
      <c r="O3252" s="112"/>
      <c r="P3252" s="113"/>
      <c r="Q3252" s="112"/>
      <c r="R3252" s="114"/>
      <c r="S3252" s="113"/>
      <c r="T3252" s="112"/>
      <c r="U3252" s="114"/>
      <c r="V3252" s="113"/>
      <c r="W3252" s="112"/>
      <c r="X3252" s="113"/>
    </row>
    <row r="3253" spans="1:24" x14ac:dyDescent="0.25">
      <c r="A3253" s="77"/>
      <c r="B3253" s="80"/>
      <c r="C3253" s="22"/>
      <c r="D3253" s="22"/>
      <c r="E3253" s="21"/>
      <c r="F3253" s="21"/>
      <c r="G3253" s="11"/>
      <c r="I3253" s="9"/>
      <c r="L3253" s="1"/>
      <c r="M3253" s="112"/>
      <c r="N3253" s="112"/>
      <c r="O3253" s="112"/>
      <c r="P3253" s="113"/>
      <c r="Q3253" s="112"/>
      <c r="R3253" s="114"/>
      <c r="S3253" s="113"/>
      <c r="T3253" s="112"/>
      <c r="U3253" s="114"/>
      <c r="V3253" s="113"/>
      <c r="W3253" s="112"/>
      <c r="X3253" s="113"/>
    </row>
    <row r="3254" spans="1:24" x14ac:dyDescent="0.25">
      <c r="A3254" s="77"/>
      <c r="B3254" s="80"/>
      <c r="C3254" s="22"/>
      <c r="D3254" s="22"/>
      <c r="E3254" s="21"/>
      <c r="F3254" s="21"/>
      <c r="G3254" s="11"/>
      <c r="I3254" s="9"/>
      <c r="L3254" s="1"/>
      <c r="M3254" s="112"/>
      <c r="N3254" s="112"/>
      <c r="O3254" s="112"/>
      <c r="P3254" s="113"/>
      <c r="Q3254" s="112"/>
      <c r="R3254" s="114"/>
      <c r="S3254" s="113"/>
      <c r="T3254" s="112"/>
      <c r="U3254" s="114"/>
      <c r="V3254" s="113"/>
      <c r="W3254" s="112"/>
      <c r="X3254" s="113"/>
    </row>
    <row r="3255" spans="1:24" x14ac:dyDescent="0.25">
      <c r="A3255" s="77"/>
      <c r="B3255" s="80"/>
      <c r="C3255" s="22"/>
      <c r="D3255" s="22"/>
      <c r="E3255" s="21"/>
      <c r="F3255" s="21"/>
      <c r="G3255" s="11"/>
      <c r="I3255" s="9"/>
      <c r="L3255" s="1"/>
      <c r="M3255" s="112"/>
      <c r="N3255" s="112"/>
      <c r="O3255" s="112"/>
      <c r="P3255" s="113"/>
      <c r="Q3255" s="112"/>
      <c r="R3255" s="114"/>
      <c r="S3255" s="113"/>
      <c r="T3255" s="112"/>
      <c r="U3255" s="114"/>
      <c r="V3255" s="113"/>
      <c r="W3255" s="112"/>
      <c r="X3255" s="113"/>
    </row>
    <row r="3256" spans="1:24" x14ac:dyDescent="0.25">
      <c r="A3256" s="77"/>
      <c r="B3256" s="80"/>
      <c r="C3256" s="22"/>
      <c r="D3256" s="22"/>
      <c r="E3256" s="21"/>
      <c r="F3256" s="21"/>
      <c r="G3256" s="11"/>
      <c r="I3256" s="9"/>
      <c r="L3256" s="1"/>
      <c r="M3256" s="112"/>
      <c r="N3256" s="112"/>
      <c r="O3256" s="112"/>
      <c r="P3256" s="113"/>
      <c r="Q3256" s="112"/>
      <c r="R3256" s="114"/>
      <c r="S3256" s="113"/>
      <c r="T3256" s="112"/>
      <c r="U3256" s="114"/>
      <c r="V3256" s="113"/>
      <c r="W3256" s="112"/>
      <c r="X3256" s="113"/>
    </row>
    <row r="3257" spans="1:24" x14ac:dyDescent="0.25">
      <c r="A3257" s="77"/>
      <c r="B3257" s="80"/>
      <c r="C3257" s="22"/>
      <c r="D3257" s="22"/>
      <c r="E3257" s="21"/>
      <c r="F3257" s="21"/>
      <c r="G3257" s="11"/>
      <c r="I3257" s="9"/>
      <c r="L3257" s="1"/>
      <c r="M3257" s="112"/>
      <c r="N3257" s="112"/>
      <c r="O3257" s="112"/>
      <c r="P3257" s="113"/>
      <c r="Q3257" s="112"/>
      <c r="R3257" s="114"/>
      <c r="S3257" s="113"/>
      <c r="T3257" s="112"/>
      <c r="U3257" s="114"/>
      <c r="V3257" s="113"/>
      <c r="W3257" s="112"/>
      <c r="X3257" s="113"/>
    </row>
    <row r="3258" spans="1:24" x14ac:dyDescent="0.25">
      <c r="A3258" s="77"/>
      <c r="B3258" s="80"/>
      <c r="C3258" s="22"/>
      <c r="D3258" s="22"/>
      <c r="E3258" s="21"/>
      <c r="F3258" s="21"/>
      <c r="G3258" s="11"/>
      <c r="I3258" s="9"/>
      <c r="L3258" s="1"/>
      <c r="M3258" s="112"/>
      <c r="N3258" s="112"/>
      <c r="O3258" s="112"/>
      <c r="P3258" s="113"/>
      <c r="Q3258" s="112"/>
      <c r="R3258" s="114"/>
      <c r="S3258" s="113"/>
      <c r="T3258" s="112"/>
      <c r="U3258" s="114"/>
      <c r="V3258" s="113"/>
      <c r="W3258" s="112"/>
      <c r="X3258" s="113"/>
    </row>
    <row r="3259" spans="1:24" x14ac:dyDescent="0.25">
      <c r="A3259" s="77"/>
      <c r="B3259" s="80"/>
      <c r="C3259" s="22"/>
      <c r="D3259" s="22"/>
      <c r="E3259" s="21"/>
      <c r="F3259" s="21"/>
      <c r="G3259" s="11"/>
      <c r="I3259" s="9"/>
      <c r="L3259" s="1"/>
      <c r="M3259" s="112"/>
      <c r="N3259" s="112"/>
      <c r="O3259" s="112"/>
      <c r="P3259" s="113"/>
      <c r="Q3259" s="112"/>
      <c r="R3259" s="114"/>
      <c r="S3259" s="113"/>
      <c r="T3259" s="112"/>
      <c r="U3259" s="114"/>
      <c r="V3259" s="113"/>
      <c r="W3259" s="112"/>
      <c r="X3259" s="113"/>
    </row>
    <row r="3260" spans="1:24" x14ac:dyDescent="0.25">
      <c r="A3260" s="77"/>
      <c r="B3260" s="80"/>
      <c r="C3260" s="22"/>
      <c r="D3260" s="22"/>
      <c r="E3260" s="21"/>
      <c r="F3260" s="21"/>
      <c r="G3260" s="11"/>
      <c r="I3260" s="9"/>
      <c r="L3260" s="1"/>
      <c r="M3260" s="112"/>
      <c r="N3260" s="112"/>
      <c r="O3260" s="112"/>
      <c r="P3260" s="113"/>
      <c r="Q3260" s="112"/>
      <c r="R3260" s="114"/>
      <c r="S3260" s="113"/>
      <c r="T3260" s="112"/>
      <c r="U3260" s="114"/>
      <c r="V3260" s="113"/>
      <c r="W3260" s="112"/>
      <c r="X3260" s="113"/>
    </row>
    <row r="3261" spans="1:24" x14ac:dyDescent="0.25">
      <c r="A3261" s="77"/>
      <c r="B3261" s="80"/>
      <c r="C3261" s="22"/>
      <c r="D3261" s="22"/>
      <c r="E3261" s="21"/>
      <c r="F3261" s="21"/>
      <c r="G3261" s="11"/>
      <c r="I3261" s="9"/>
      <c r="L3261" s="1"/>
      <c r="M3261" s="112"/>
      <c r="N3261" s="112"/>
      <c r="O3261" s="112"/>
      <c r="P3261" s="113"/>
      <c r="Q3261" s="112"/>
      <c r="R3261" s="114"/>
      <c r="S3261" s="113"/>
      <c r="T3261" s="112"/>
      <c r="U3261" s="114"/>
      <c r="V3261" s="113"/>
      <c r="W3261" s="112"/>
      <c r="X3261" s="113"/>
    </row>
    <row r="3262" spans="1:24" x14ac:dyDescent="0.25">
      <c r="A3262" s="77"/>
      <c r="B3262" s="80"/>
      <c r="C3262" s="22"/>
      <c r="D3262" s="22"/>
      <c r="E3262" s="21"/>
      <c r="F3262" s="21"/>
      <c r="G3262" s="11"/>
      <c r="I3262" s="9"/>
      <c r="L3262" s="1"/>
      <c r="M3262" s="112"/>
      <c r="N3262" s="112"/>
      <c r="O3262" s="112"/>
      <c r="P3262" s="113"/>
      <c r="Q3262" s="112"/>
      <c r="R3262" s="114"/>
      <c r="S3262" s="113"/>
      <c r="T3262" s="112"/>
      <c r="U3262" s="114"/>
      <c r="V3262" s="113"/>
      <c r="W3262" s="112"/>
      <c r="X3262" s="113"/>
    </row>
    <row r="3263" spans="1:24" x14ac:dyDescent="0.25">
      <c r="A3263" s="77"/>
      <c r="B3263" s="80"/>
      <c r="C3263" s="22"/>
      <c r="D3263" s="22"/>
      <c r="E3263" s="21"/>
      <c r="F3263" s="21"/>
      <c r="G3263" s="11"/>
      <c r="I3263" s="9"/>
      <c r="L3263" s="1"/>
      <c r="M3263" s="112"/>
      <c r="N3263" s="112"/>
      <c r="O3263" s="112"/>
      <c r="P3263" s="113"/>
      <c r="Q3263" s="112"/>
      <c r="R3263" s="114"/>
      <c r="S3263" s="113"/>
      <c r="T3263" s="112"/>
      <c r="U3263" s="114"/>
      <c r="V3263" s="113"/>
      <c r="W3263" s="112"/>
      <c r="X3263" s="113"/>
    </row>
    <row r="3264" spans="1:24" x14ac:dyDescent="0.25">
      <c r="A3264" s="77"/>
      <c r="B3264" s="80"/>
      <c r="C3264" s="22"/>
      <c r="D3264" s="22"/>
      <c r="E3264" s="21"/>
      <c r="F3264" s="21"/>
      <c r="G3264" s="11"/>
      <c r="I3264" s="9"/>
      <c r="L3264" s="1"/>
      <c r="M3264" s="112"/>
      <c r="N3264" s="112"/>
      <c r="O3264" s="112"/>
      <c r="P3264" s="113"/>
      <c r="Q3264" s="112"/>
      <c r="R3264" s="114"/>
      <c r="S3264" s="113"/>
      <c r="T3264" s="112"/>
      <c r="U3264" s="114"/>
      <c r="V3264" s="113"/>
      <c r="W3264" s="112"/>
      <c r="X3264" s="113"/>
    </row>
    <row r="3265" spans="1:24" x14ac:dyDescent="0.25">
      <c r="A3265" s="77"/>
      <c r="B3265" s="80"/>
      <c r="C3265" s="22"/>
      <c r="D3265" s="22"/>
      <c r="E3265" s="21"/>
      <c r="F3265" s="21"/>
      <c r="G3265" s="11"/>
      <c r="I3265" s="9"/>
      <c r="L3265" s="1"/>
      <c r="M3265" s="112"/>
      <c r="N3265" s="112"/>
      <c r="O3265" s="112"/>
      <c r="P3265" s="113"/>
      <c r="Q3265" s="112"/>
      <c r="R3265" s="114"/>
      <c r="S3265" s="113"/>
      <c r="T3265" s="112"/>
      <c r="U3265" s="114"/>
      <c r="V3265" s="113"/>
      <c r="W3265" s="112"/>
      <c r="X3265" s="113"/>
    </row>
    <row r="3266" spans="1:24" x14ac:dyDescent="0.25">
      <c r="A3266" s="77"/>
      <c r="B3266" s="80"/>
      <c r="C3266" s="22"/>
      <c r="D3266" s="22"/>
      <c r="E3266" s="21"/>
      <c r="F3266" s="21"/>
      <c r="G3266" s="11"/>
      <c r="I3266" s="9"/>
      <c r="L3266" s="1"/>
      <c r="M3266" s="112"/>
      <c r="N3266" s="112"/>
      <c r="O3266" s="112"/>
      <c r="P3266" s="113"/>
      <c r="Q3266" s="112"/>
      <c r="R3266" s="114"/>
      <c r="S3266" s="113"/>
      <c r="T3266" s="112"/>
      <c r="U3266" s="114"/>
      <c r="V3266" s="113"/>
      <c r="W3266" s="112"/>
      <c r="X3266" s="113"/>
    </row>
    <row r="3267" spans="1:24" x14ac:dyDescent="0.25">
      <c r="A3267" s="77"/>
      <c r="B3267" s="80"/>
      <c r="C3267" s="22"/>
      <c r="D3267" s="22"/>
      <c r="E3267" s="21"/>
      <c r="F3267" s="21"/>
      <c r="G3267" s="11"/>
      <c r="I3267" s="9"/>
      <c r="L3267" s="1"/>
      <c r="M3267" s="112"/>
      <c r="N3267" s="112"/>
      <c r="O3267" s="112"/>
      <c r="P3267" s="113"/>
      <c r="Q3267" s="112"/>
      <c r="R3267" s="114"/>
      <c r="S3267" s="113"/>
      <c r="T3267" s="112"/>
      <c r="U3267" s="114"/>
      <c r="V3267" s="113"/>
      <c r="W3267" s="112"/>
      <c r="X3267" s="113"/>
    </row>
    <row r="3268" spans="1:24" x14ac:dyDescent="0.25">
      <c r="A3268" s="77"/>
      <c r="B3268" s="80"/>
      <c r="C3268" s="22"/>
      <c r="D3268" s="22"/>
      <c r="E3268" s="21"/>
      <c r="F3268" s="21"/>
      <c r="G3268" s="11"/>
      <c r="I3268" s="9"/>
      <c r="L3268" s="1"/>
      <c r="M3268" s="112"/>
      <c r="N3268" s="112"/>
      <c r="O3268" s="112"/>
      <c r="P3268" s="113"/>
      <c r="Q3268" s="112"/>
      <c r="R3268" s="114"/>
      <c r="S3268" s="113"/>
      <c r="T3268" s="112"/>
      <c r="U3268" s="114"/>
      <c r="V3268" s="113"/>
      <c r="W3268" s="112"/>
      <c r="X3268" s="113"/>
    </row>
    <row r="3269" spans="1:24" x14ac:dyDescent="0.25">
      <c r="A3269" s="77"/>
      <c r="B3269" s="80"/>
      <c r="C3269" s="22"/>
      <c r="D3269" s="22"/>
      <c r="E3269" s="21"/>
      <c r="F3269" s="21"/>
      <c r="G3269" s="11"/>
      <c r="I3269" s="9"/>
      <c r="L3269" s="1"/>
      <c r="M3269" s="112"/>
      <c r="N3269" s="112"/>
      <c r="O3269" s="112"/>
      <c r="P3269" s="113"/>
      <c r="Q3269" s="112"/>
      <c r="R3269" s="114"/>
      <c r="S3269" s="113"/>
      <c r="T3269" s="112"/>
      <c r="U3269" s="114"/>
      <c r="V3269" s="113"/>
      <c r="W3269" s="112"/>
      <c r="X3269" s="113"/>
    </row>
    <row r="3270" spans="1:24" x14ac:dyDescent="0.25">
      <c r="A3270" s="77"/>
      <c r="B3270" s="80"/>
      <c r="C3270" s="22"/>
      <c r="D3270" s="22"/>
      <c r="E3270" s="21"/>
      <c r="F3270" s="21"/>
      <c r="G3270" s="11"/>
      <c r="I3270" s="9"/>
      <c r="L3270" s="1"/>
      <c r="M3270" s="112"/>
      <c r="N3270" s="112"/>
      <c r="O3270" s="112"/>
      <c r="P3270" s="113"/>
      <c r="Q3270" s="112"/>
      <c r="R3270" s="114"/>
      <c r="S3270" s="113"/>
      <c r="T3270" s="112"/>
      <c r="U3270" s="114"/>
      <c r="V3270" s="113"/>
      <c r="W3270" s="112"/>
      <c r="X3270" s="113"/>
    </row>
    <row r="3271" spans="1:24" x14ac:dyDescent="0.25">
      <c r="A3271" s="77"/>
      <c r="B3271" s="80"/>
      <c r="C3271" s="22"/>
      <c r="D3271" s="22"/>
      <c r="E3271" s="21"/>
      <c r="F3271" s="21"/>
      <c r="G3271" s="11"/>
      <c r="I3271" s="9"/>
      <c r="L3271" s="1"/>
      <c r="M3271" s="112"/>
      <c r="N3271" s="112"/>
      <c r="O3271" s="112"/>
      <c r="P3271" s="113"/>
      <c r="Q3271" s="112"/>
      <c r="R3271" s="114"/>
      <c r="S3271" s="113"/>
      <c r="T3271" s="112"/>
      <c r="U3271" s="114"/>
      <c r="V3271" s="113"/>
      <c r="W3271" s="112"/>
      <c r="X3271" s="113"/>
    </row>
    <row r="3272" spans="1:24" x14ac:dyDescent="0.25">
      <c r="A3272" s="77"/>
      <c r="B3272" s="80"/>
      <c r="C3272" s="22"/>
      <c r="D3272" s="22"/>
      <c r="E3272" s="21"/>
      <c r="F3272" s="21"/>
      <c r="G3272" s="11"/>
      <c r="I3272" s="9"/>
      <c r="L3272" s="1"/>
      <c r="M3272" s="112"/>
      <c r="N3272" s="112"/>
      <c r="O3272" s="112"/>
      <c r="P3272" s="113"/>
      <c r="Q3272" s="112"/>
      <c r="R3272" s="114"/>
      <c r="S3272" s="113"/>
      <c r="T3272" s="112"/>
      <c r="U3272" s="114"/>
      <c r="V3272" s="113"/>
      <c r="W3272" s="112"/>
      <c r="X3272" s="113"/>
    </row>
    <row r="3273" spans="1:24" x14ac:dyDescent="0.25">
      <c r="A3273" s="77"/>
      <c r="B3273" s="80"/>
      <c r="C3273" s="22"/>
      <c r="D3273" s="22"/>
      <c r="E3273" s="21"/>
      <c r="F3273" s="21"/>
      <c r="G3273" s="11"/>
      <c r="I3273" s="9"/>
      <c r="L3273" s="1"/>
      <c r="M3273" s="112"/>
      <c r="N3273" s="112"/>
      <c r="O3273" s="112"/>
      <c r="P3273" s="113"/>
      <c r="Q3273" s="112"/>
      <c r="R3273" s="114"/>
      <c r="S3273" s="113"/>
      <c r="T3273" s="112"/>
      <c r="U3273" s="114"/>
      <c r="V3273" s="113"/>
      <c r="W3273" s="112"/>
      <c r="X3273" s="113"/>
    </row>
    <row r="3274" spans="1:24" x14ac:dyDescent="0.25">
      <c r="M3274" s="112"/>
      <c r="N3274" s="112"/>
      <c r="O3274" s="112"/>
      <c r="P3274" s="113"/>
      <c r="Q3274" s="112"/>
      <c r="R3274" s="114"/>
      <c r="S3274" s="113"/>
      <c r="T3274" s="112"/>
      <c r="U3274" s="114"/>
      <c r="V3274" s="113"/>
      <c r="W3274" s="112"/>
      <c r="X3274" s="113"/>
    </row>
  </sheetData>
  <autoFilter ref="A2:X1253" xr:uid="{7E0F405E-8AA4-4322-AB72-D924F123303B}"/>
  <conditionalFormatting sqref="M3:X3274">
    <cfRule type="cellIs" dxfId="3" priority="1" operator="equal">
      <formula>"Answer Required"</formula>
    </cfRule>
  </conditionalFormatting>
  <conditionalFormatting sqref="S3:S3274">
    <cfRule type="cellIs" priority="3" operator="equal">
      <formula>"Answer Requiree"</formula>
    </cfRule>
  </conditionalFormatting>
  <conditionalFormatting sqref="T3:T3274 W3:W3274">
    <cfRule type="cellIs" dxfId="2" priority="2" operator="equal">
      <formula>"Answer Required - Provide information relating to the external restriction"</formula>
    </cfRule>
  </conditionalFormatting>
  <dataValidations count="3">
    <dataValidation type="list" allowBlank="1" showInputMessage="1" showErrorMessage="1" error="Use the drop-down list to enter yes or no." sqref="X3:X3274 S3:S3274 V3:V3274" xr:uid="{9CD81AEA-9F36-499C-AB13-28040CAE9F20}">
      <formula1>$Y$4:$Y$5</formula1>
    </dataValidation>
    <dataValidation type="list" allowBlank="1" showInputMessage="1" showErrorMessage="1" error="Use the drop-down list to enter yes or no" sqref="N3:N3274" xr:uid="{53359291-8772-4C9F-805F-77A167B3F7C2}">
      <formula1>$Y$4:$Y$5</formula1>
    </dataValidation>
    <dataValidation type="list" allowBlank="1" showInputMessage="1" showErrorMessage="1" error="Use the drop-down list to enter yes, no, or n/a" sqref="P3:P3274" xr:uid="{6FBA2D7F-3EB5-4D62-8311-8B6D9F50FBE2}">
      <formula1>$Y$4:$Y$6</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89A5-0B18-4CBE-93D2-2F9D47A3BD56}">
  <dimension ref="A1:Z3274"/>
  <sheetViews>
    <sheetView topLeftCell="A65" workbookViewId="0">
      <selection activeCell="A3" sqref="A3:A78"/>
    </sheetView>
  </sheetViews>
  <sheetFormatPr defaultRowHeight="15" x14ac:dyDescent="0.25"/>
  <cols>
    <col min="2" max="2" width="15" bestFit="1" customWidth="1"/>
    <col min="3" max="3" width="13" bestFit="1" customWidth="1"/>
    <col min="4" max="4" width="14.42578125" customWidth="1"/>
    <col min="5" max="5" width="35.140625" bestFit="1" customWidth="1"/>
    <col min="6" max="6" width="34.140625" bestFit="1" customWidth="1"/>
    <col min="7" max="7" width="13.85546875" customWidth="1"/>
    <col min="10" max="10" width="22.140625" bestFit="1" customWidth="1"/>
    <col min="11" max="11" width="16.7109375" customWidth="1"/>
    <col min="12" max="12" width="67" customWidth="1"/>
    <col min="13" max="13" width="33.7109375" customWidth="1"/>
    <col min="14" max="14" width="21.28515625" customWidth="1"/>
    <col min="15" max="15" width="42.28515625" customWidth="1"/>
    <col min="16" max="16" width="33.42578125" customWidth="1"/>
    <col min="17" max="17" width="36.85546875" customWidth="1"/>
    <col min="18" max="18" width="16.5703125" style="8" bestFit="1" customWidth="1"/>
    <col min="19" max="19" width="31.85546875" customWidth="1"/>
    <col min="20" max="20" width="37.5703125" style="1" customWidth="1"/>
    <col min="21" max="21" width="16.5703125" style="8" bestFit="1" customWidth="1"/>
    <col min="22" max="22" width="31.85546875" customWidth="1"/>
    <col min="23" max="23" width="37.5703125" customWidth="1"/>
    <col min="24" max="24" width="25.85546875" customWidth="1"/>
    <col min="25" max="26" width="9.140625" hidden="1" customWidth="1"/>
    <col min="27" max="27" width="0" hidden="1" customWidth="1"/>
  </cols>
  <sheetData>
    <row r="1" spans="1:25" ht="15.75" thickBot="1" x14ac:dyDescent="0.3">
      <c r="G1" s="3" t="s">
        <v>2873</v>
      </c>
      <c r="M1" s="4" t="s">
        <v>2874</v>
      </c>
      <c r="N1" s="4" t="s">
        <v>2875</v>
      </c>
      <c r="O1" s="4" t="s">
        <v>2876</v>
      </c>
      <c r="P1" s="4" t="s">
        <v>2877</v>
      </c>
      <c r="Q1" s="4" t="s">
        <v>2878</v>
      </c>
      <c r="R1" s="4" t="s">
        <v>2879</v>
      </c>
      <c r="S1" s="4" t="s">
        <v>2880</v>
      </c>
      <c r="T1" s="4" t="s">
        <v>2881</v>
      </c>
      <c r="U1" s="4" t="s">
        <v>2882</v>
      </c>
      <c r="V1" s="4" t="s">
        <v>2883</v>
      </c>
      <c r="W1" s="4" t="s">
        <v>2884</v>
      </c>
      <c r="X1" s="10" t="s">
        <v>5253</v>
      </c>
    </row>
    <row r="2" spans="1:25" s="2" customFormat="1" ht="132.75" customHeight="1" x14ac:dyDescent="0.25">
      <c r="A2" s="74" t="s">
        <v>2860</v>
      </c>
      <c r="B2" s="74" t="s">
        <v>2861</v>
      </c>
      <c r="C2" s="74" t="s">
        <v>2579</v>
      </c>
      <c r="D2" s="74" t="s">
        <v>0</v>
      </c>
      <c r="E2" s="74" t="s">
        <v>2862</v>
      </c>
      <c r="F2" s="74" t="s">
        <v>2863</v>
      </c>
      <c r="G2" s="75" t="s">
        <v>5714</v>
      </c>
      <c r="H2" s="75" t="s">
        <v>5715</v>
      </c>
      <c r="I2" s="75" t="s">
        <v>2234</v>
      </c>
      <c r="J2" s="76" t="s">
        <v>2235</v>
      </c>
      <c r="K2" s="76" t="s">
        <v>5729</v>
      </c>
      <c r="L2" s="74" t="s">
        <v>2864</v>
      </c>
      <c r="M2" s="74" t="s">
        <v>2865</v>
      </c>
      <c r="N2" s="23" t="s">
        <v>2866</v>
      </c>
      <c r="O2" s="23" t="s">
        <v>2867</v>
      </c>
      <c r="P2" s="23" t="s">
        <v>5249</v>
      </c>
      <c r="Q2" s="23" t="s">
        <v>5250</v>
      </c>
      <c r="R2" s="23" t="s">
        <v>2868</v>
      </c>
      <c r="S2" s="23" t="s">
        <v>2869</v>
      </c>
      <c r="T2" s="23" t="s">
        <v>2870</v>
      </c>
      <c r="U2" s="23" t="s">
        <v>2871</v>
      </c>
      <c r="V2" s="23" t="s">
        <v>2872</v>
      </c>
      <c r="W2" s="23" t="s">
        <v>5251</v>
      </c>
      <c r="X2" s="23" t="s">
        <v>5252</v>
      </c>
    </row>
    <row r="3" spans="1:25" x14ac:dyDescent="0.25">
      <c r="A3" s="77" t="str">
        <f>VLOOKUP(C3,'BU and Control BU Listing'!A:E,5,FALSE)</f>
        <v>DOA</v>
      </c>
      <c r="B3" s="80" t="s">
        <v>3946</v>
      </c>
      <c r="C3" s="22" t="str">
        <f t="shared" ref="C3:C34" si="0">LEFT(B3,5)</f>
        <v>27400</v>
      </c>
      <c r="D3" s="22" t="str">
        <f t="shared" ref="D3:D34" si="1">RIGHT(B3,5)</f>
        <v>01000</v>
      </c>
      <c r="E3" s="21" t="str">
        <f>VLOOKUP(B3,'Table A as of March 2024'!A:G,7,FALSE)</f>
        <v>Eastern VA Medical School</v>
      </c>
      <c r="F3" s="21" t="str">
        <f>VLOOKUP(B3,'Table A as of March 2024'!A:H,8,FALSE)</f>
        <v>General Fund</v>
      </c>
      <c r="G3" s="11" t="str">
        <f>VLOOKUP(B3,'Table A as of March 2024'!A:I,9,FALSE)</f>
        <v>100</v>
      </c>
      <c r="H3" t="str">
        <f>VLOOKUP(B3,'Table A as of March 2024'!A:L,12,FALSE)</f>
        <v>No</v>
      </c>
      <c r="I3" s="9" t="str">
        <f>VLOOKUP(B3,'Table A as of March 2024'!A:M,13,FALSE)</f>
        <v>G</v>
      </c>
      <c r="J3" t="str">
        <f>VLOOKUP(B3,'Table A as of March 2024'!A:O,15,FALSE)</f>
        <v>U</v>
      </c>
      <c r="K3" t="str">
        <f>VLOOKUP(G3,'ACFR Class Vlookup'!A:B,2,FALSE)</f>
        <v>Governmental</v>
      </c>
      <c r="L3" s="1" t="str">
        <f>VLOOKUP(D3,'Fund Information'!A:F,6,FALSE)</f>
        <v>General Fund</v>
      </c>
      <c r="M3" s="6" t="str">
        <f t="shared" ref="M3:M34" si="2">IF(L3="","Answer Required","N/A")</f>
        <v>N/A</v>
      </c>
      <c r="N3" s="6" t="s">
        <v>2886</v>
      </c>
      <c r="O3" s="6" t="str">
        <f t="shared" ref="O3:O34" si="3">IF(N3="No","Answer Required","N/A")</f>
        <v>N/A</v>
      </c>
      <c r="P3" s="5" t="s">
        <v>2886</v>
      </c>
      <c r="Q3" s="6" t="str">
        <f t="shared" ref="Q3:Q34" si="4">IF(P3="No","Answer Required","N/A")</f>
        <v>N/A</v>
      </c>
      <c r="R3" s="7" t="str">
        <f t="shared" ref="R3:R34" si="5">IF(J3="R","Yes","No")</f>
        <v>No</v>
      </c>
      <c r="S3" s="5" t="str">
        <f t="shared" ref="S3:S34" si="6">IF($K3="Governmental","Answer Required","N/A")</f>
        <v>Answer Required</v>
      </c>
      <c r="T3" s="6" t="str">
        <f t="shared" ref="T3:T34" si="7">IF(AND(S3="Yes",R3="Yes"),"Answer Required",IF(AND(S3="no",R3="no"),"Answer Required","N/A"))</f>
        <v>N/A</v>
      </c>
      <c r="U3" s="7" t="str">
        <f t="shared" ref="U3:U34" si="8">IF(J3="C","Yes","No")</f>
        <v>No</v>
      </c>
      <c r="V3" s="5" t="str">
        <f t="shared" ref="V3:V34" si="9">IF($K3="Governmental","Answer Required","N/A")</f>
        <v>Answer Required</v>
      </c>
      <c r="W3" s="6" t="str">
        <f t="shared" ref="W3:W34" si="10">IF(AND(V3="Yes",U3="Yes"),"Answer Required",IF(AND(V3="no",U3="no"),"Answer Required","N/A"))</f>
        <v>N/A</v>
      </c>
      <c r="X3" s="5" t="s">
        <v>2886</v>
      </c>
    </row>
    <row r="4" spans="1:25" x14ac:dyDescent="0.25">
      <c r="A4" s="77" t="str">
        <f>VLOOKUP(C4,'BU and Control BU Listing'!A:E,5,FALSE)</f>
        <v>DOA</v>
      </c>
      <c r="B4" s="80" t="s">
        <v>3948</v>
      </c>
      <c r="C4" s="22" t="str">
        <f t="shared" si="0"/>
        <v>27400</v>
      </c>
      <c r="D4" s="22" t="str">
        <f t="shared" si="1"/>
        <v>09511</v>
      </c>
      <c r="E4" s="21" t="str">
        <f>VLOOKUP(B4,'Table A as of March 2024'!A:G,7,FALSE)</f>
        <v>Eastern VA Medical School</v>
      </c>
      <c r="F4" s="21" t="str">
        <f>VLOOKUP(B4,'Table A as of March 2024'!A:H,8,FALSE)</f>
        <v>CW Technology Research Fd 274</v>
      </c>
      <c r="G4" s="11" t="str">
        <f>VLOOKUP(B4,'Table A as of March 2024'!A:I,9,FALSE)</f>
        <v>100</v>
      </c>
      <c r="H4" t="str">
        <f>VLOOKUP(B4,'Table A as of March 2024'!A:L,12,FALSE)</f>
        <v>No</v>
      </c>
      <c r="I4" s="9" t="str">
        <f>VLOOKUP(B4,'Table A as of March 2024'!A:M,13,FALSE)</f>
        <v>U</v>
      </c>
      <c r="J4" t="str">
        <f>VLOOKUP(B4,'Table A as of March 2024'!A:O,15,FALSE)</f>
        <v>C</v>
      </c>
      <c r="K4" t="str">
        <f>VLOOKUP(G4,'ACFR Class Vlookup'!A:B,2,FALSE)</f>
        <v>Governmental</v>
      </c>
      <c r="L4" s="1" t="str">
        <f>VLOOKUP(D4,'Fund Information'!A:F,6,FALSE)</f>
        <v>Transfer from Agency 312  Fund 0915 which is General Fund</v>
      </c>
      <c r="M4" s="6" t="str">
        <f t="shared" si="2"/>
        <v>N/A</v>
      </c>
      <c r="N4" s="6" t="s">
        <v>2886</v>
      </c>
      <c r="O4" s="6" t="str">
        <f t="shared" si="3"/>
        <v>N/A</v>
      </c>
      <c r="P4" s="5" t="s">
        <v>2886</v>
      </c>
      <c r="Q4" s="6" t="str">
        <f t="shared" si="4"/>
        <v>N/A</v>
      </c>
      <c r="R4" s="7" t="str">
        <f t="shared" si="5"/>
        <v>No</v>
      </c>
      <c r="S4" s="5" t="str">
        <f t="shared" si="6"/>
        <v>Answer Required</v>
      </c>
      <c r="T4" s="6" t="str">
        <f t="shared" si="7"/>
        <v>N/A</v>
      </c>
      <c r="U4" s="7" t="str">
        <f t="shared" si="8"/>
        <v>Yes</v>
      </c>
      <c r="V4" s="5" t="str">
        <f t="shared" si="9"/>
        <v>Answer Required</v>
      </c>
      <c r="W4" s="6" t="str">
        <f t="shared" si="10"/>
        <v>N/A</v>
      </c>
      <c r="X4" s="5" t="s">
        <v>2886</v>
      </c>
      <c r="Y4" t="s">
        <v>2888</v>
      </c>
    </row>
    <row r="5" spans="1:25" x14ac:dyDescent="0.25">
      <c r="A5" s="77" t="str">
        <f>VLOOKUP(C5,'BU and Control BU Listing'!A:E,5,FALSE)</f>
        <v>DOA</v>
      </c>
      <c r="B5" s="80" t="s">
        <v>5161</v>
      </c>
      <c r="C5" s="22" t="str">
        <f t="shared" si="0"/>
        <v>93600</v>
      </c>
      <c r="D5" s="22" t="str">
        <f t="shared" si="1"/>
        <v>01000</v>
      </c>
      <c r="E5" s="21" t="str">
        <f>VLOOKUP(B5,'Table A as of March 2024'!A:G,7,FALSE)</f>
        <v>Jefferson Science Assoc LLC</v>
      </c>
      <c r="F5" s="21" t="str">
        <f>VLOOKUP(B5,'Table A as of March 2024'!A:H,8,FALSE)</f>
        <v>General Fund</v>
      </c>
      <c r="G5" s="11" t="str">
        <f>VLOOKUP(B5,'Table A as of March 2024'!A:I,9,FALSE)</f>
        <v>100</v>
      </c>
      <c r="H5" t="str">
        <f>VLOOKUP(B5,'Table A as of March 2024'!A:L,12,FALSE)</f>
        <v>No</v>
      </c>
      <c r="I5" s="9" t="str">
        <f>VLOOKUP(B5,'Table A as of March 2024'!A:M,13,FALSE)</f>
        <v>G</v>
      </c>
      <c r="J5" t="str">
        <f>VLOOKUP(B5,'Table A as of March 2024'!A:O,15,FALSE)</f>
        <v>U</v>
      </c>
      <c r="K5" t="str">
        <f>VLOOKUP(G5,'ACFR Class Vlookup'!A:B,2,FALSE)</f>
        <v>Governmental</v>
      </c>
      <c r="L5" s="1" t="str">
        <f>VLOOKUP(D5,'Fund Information'!A:F,6,FALSE)</f>
        <v>General Fund</v>
      </c>
      <c r="M5" s="6" t="str">
        <f t="shared" si="2"/>
        <v>N/A</v>
      </c>
      <c r="N5" s="6" t="s">
        <v>2886</v>
      </c>
      <c r="O5" s="6" t="str">
        <f t="shared" si="3"/>
        <v>N/A</v>
      </c>
      <c r="P5" s="5" t="s">
        <v>2886</v>
      </c>
      <c r="Q5" s="6" t="str">
        <f t="shared" si="4"/>
        <v>N/A</v>
      </c>
      <c r="R5" s="7" t="str">
        <f t="shared" si="5"/>
        <v>No</v>
      </c>
      <c r="S5" s="5" t="str">
        <f t="shared" si="6"/>
        <v>Answer Required</v>
      </c>
      <c r="T5" s="6" t="str">
        <f t="shared" si="7"/>
        <v>N/A</v>
      </c>
      <c r="U5" s="7" t="str">
        <f t="shared" si="8"/>
        <v>No</v>
      </c>
      <c r="V5" s="5" t="str">
        <f t="shared" si="9"/>
        <v>Answer Required</v>
      </c>
      <c r="W5" s="6" t="str">
        <f t="shared" si="10"/>
        <v>N/A</v>
      </c>
      <c r="X5" s="5" t="s">
        <v>2886</v>
      </c>
      <c r="Y5" t="s">
        <v>2890</v>
      </c>
    </row>
    <row r="6" spans="1:25" x14ac:dyDescent="0.25">
      <c r="A6" s="77" t="str">
        <f>VLOOKUP(C6,'BU and Control BU Listing'!A:E,5,FALSE)</f>
        <v>DOA</v>
      </c>
      <c r="B6" s="80" t="s">
        <v>5228</v>
      </c>
      <c r="C6" s="22" t="str">
        <f t="shared" si="0"/>
        <v>99700</v>
      </c>
      <c r="D6" s="22" t="str">
        <f t="shared" si="1"/>
        <v>01000</v>
      </c>
      <c r="E6" s="21" t="str">
        <f>VLOOKUP(B6,'Table A as of March 2024'!A:G,7,FALSE)</f>
        <v>DOA Statewide Activities</v>
      </c>
      <c r="F6" s="21" t="str">
        <f>VLOOKUP(B6,'Table A as of March 2024'!A:H,8,FALSE)</f>
        <v>General Fund</v>
      </c>
      <c r="G6" s="11" t="str">
        <f>VLOOKUP(B6,'Table A as of March 2024'!A:I,9,FALSE)</f>
        <v>100</v>
      </c>
      <c r="H6" t="str">
        <f>VLOOKUP(B6,'Table A as of March 2024'!A:L,12,FALSE)</f>
        <v>No</v>
      </c>
      <c r="I6" s="9" t="str">
        <f>VLOOKUP(B6,'Table A as of March 2024'!A:M,13,FALSE)</f>
        <v>G</v>
      </c>
      <c r="J6" t="str">
        <f>VLOOKUP(B6,'Table A as of March 2024'!A:O,15,FALSE)</f>
        <v>U</v>
      </c>
      <c r="K6" t="str">
        <f>VLOOKUP(G6,'ACFR Class Vlookup'!A:B,2,FALSE)</f>
        <v>Governmental</v>
      </c>
      <c r="L6" s="1" t="str">
        <f>VLOOKUP(D6,'Fund Information'!A:F,6,FALSE)</f>
        <v>General Fund</v>
      </c>
      <c r="M6" s="6" t="str">
        <f t="shared" si="2"/>
        <v>N/A</v>
      </c>
      <c r="N6" s="6" t="s">
        <v>2886</v>
      </c>
      <c r="O6" s="6" t="str">
        <f t="shared" si="3"/>
        <v>N/A</v>
      </c>
      <c r="P6" s="5" t="s">
        <v>2886</v>
      </c>
      <c r="Q6" s="6" t="str">
        <f t="shared" si="4"/>
        <v>N/A</v>
      </c>
      <c r="R6" s="7" t="str">
        <f t="shared" si="5"/>
        <v>No</v>
      </c>
      <c r="S6" s="5" t="str">
        <f t="shared" si="6"/>
        <v>Answer Required</v>
      </c>
      <c r="T6" s="6" t="str">
        <f t="shared" si="7"/>
        <v>N/A</v>
      </c>
      <c r="U6" s="7" t="str">
        <f t="shared" si="8"/>
        <v>No</v>
      </c>
      <c r="V6" s="5" t="str">
        <f t="shared" si="9"/>
        <v>Answer Required</v>
      </c>
      <c r="W6" s="6" t="str">
        <f t="shared" si="10"/>
        <v>N/A</v>
      </c>
      <c r="X6" s="5" t="s">
        <v>2886</v>
      </c>
      <c r="Y6" t="s">
        <v>2287</v>
      </c>
    </row>
    <row r="7" spans="1:25" ht="30" x14ac:dyDescent="0.25">
      <c r="A7" s="77" t="str">
        <f>VLOOKUP(C7,'BU and Control BU Listing'!A:E,5,FALSE)</f>
        <v>DOA</v>
      </c>
      <c r="B7" s="80" t="s">
        <v>5229</v>
      </c>
      <c r="C7" s="22" t="str">
        <f t="shared" si="0"/>
        <v>99700</v>
      </c>
      <c r="D7" s="22" t="str">
        <f t="shared" si="1"/>
        <v>02010</v>
      </c>
      <c r="E7" s="21" t="str">
        <f>VLOOKUP(B7,'Table A as of March 2024'!A:G,7,FALSE)</f>
        <v>DOA Statewide Activities</v>
      </c>
      <c r="F7" s="21" t="str">
        <f>VLOOKUP(B7,'Table A as of March 2024'!A:H,8,FALSE)</f>
        <v>Garnishment/Child Support Fees</v>
      </c>
      <c r="G7" s="11" t="str">
        <f>VLOOKUP(B7,'Table A as of March 2024'!A:I,9,FALSE)</f>
        <v>100</v>
      </c>
      <c r="H7" t="str">
        <f>VLOOKUP(B7,'Table A as of March 2024'!A:L,12,FALSE)</f>
        <v>No</v>
      </c>
      <c r="I7" s="9" t="str">
        <f>VLOOKUP(B7,'Table A as of March 2024'!A:M,13,FALSE)</f>
        <v>U</v>
      </c>
      <c r="J7" t="str">
        <f>VLOOKUP(B7,'Table A as of March 2024'!A:O,15,FALSE)</f>
        <v>A</v>
      </c>
      <c r="K7" t="str">
        <f>VLOOKUP(G7,'ACFR Class Vlookup'!A:B,2,FALSE)</f>
        <v>Governmental</v>
      </c>
      <c r="L7" s="1" t="str">
        <f>VLOOKUP(D7,'Fund Information'!A:F,6,FALSE)</f>
        <v>Accounts for fee charged to do a payroll deduction for court ordered garnishment/child support.  Funds are transferred to the general fund.</v>
      </c>
      <c r="M7" s="6" t="str">
        <f t="shared" si="2"/>
        <v>N/A</v>
      </c>
      <c r="N7" s="6" t="s">
        <v>2886</v>
      </c>
      <c r="O7" s="6" t="str">
        <f t="shared" si="3"/>
        <v>N/A</v>
      </c>
      <c r="P7" s="5" t="s">
        <v>2886</v>
      </c>
      <c r="Q7" s="6" t="str">
        <f t="shared" si="4"/>
        <v>N/A</v>
      </c>
      <c r="R7" s="7" t="str">
        <f t="shared" si="5"/>
        <v>No</v>
      </c>
      <c r="S7" s="5" t="str">
        <f t="shared" si="6"/>
        <v>Answer Required</v>
      </c>
      <c r="T7" s="6" t="str">
        <f t="shared" si="7"/>
        <v>N/A</v>
      </c>
      <c r="U7" s="7" t="str">
        <f t="shared" si="8"/>
        <v>No</v>
      </c>
      <c r="V7" s="5" t="str">
        <f t="shared" si="9"/>
        <v>Answer Required</v>
      </c>
      <c r="W7" s="6" t="str">
        <f t="shared" si="10"/>
        <v>N/A</v>
      </c>
      <c r="X7" s="5" t="s">
        <v>2886</v>
      </c>
    </row>
    <row r="8" spans="1:25" ht="30" x14ac:dyDescent="0.25">
      <c r="A8" s="77" t="str">
        <f>VLOOKUP(C8,'BU and Control BU Listing'!A:E,5,FALSE)</f>
        <v>DOA</v>
      </c>
      <c r="B8" s="80" t="s">
        <v>5230</v>
      </c>
      <c r="C8" s="22" t="str">
        <f t="shared" si="0"/>
        <v>99700</v>
      </c>
      <c r="D8" s="22" t="str">
        <f t="shared" si="1"/>
        <v>02160</v>
      </c>
      <c r="E8" s="21" t="str">
        <f>VLOOKUP(B8,'Table A as of March 2024'!A:G,7,FALSE)</f>
        <v>DOA Statewide Activities</v>
      </c>
      <c r="F8" s="21" t="str">
        <f>VLOOKUP(B8,'Table A as of March 2024'!A:H,8,FALSE)</f>
        <v>Locality Budget Redctn 2009-10</v>
      </c>
      <c r="G8" s="11" t="str">
        <f>VLOOKUP(B8,'Table A as of March 2024'!A:I,9,FALSE)</f>
        <v>100</v>
      </c>
      <c r="H8" t="str">
        <f>VLOOKUP(B8,'Table A as of March 2024'!A:L,12,FALSE)</f>
        <v>No</v>
      </c>
      <c r="I8" s="9" t="str">
        <f>VLOOKUP(B8,'Table A as of March 2024'!A:M,13,FALSE)</f>
        <v>G</v>
      </c>
      <c r="J8" t="str">
        <f>VLOOKUP(B8,'Table A as of March 2024'!A:O,15,FALSE)</f>
        <v>U</v>
      </c>
      <c r="K8" t="str">
        <f>VLOOKUP(G8,'ACFR Class Vlookup'!A:B,2,FALSE)</f>
        <v>Governmental</v>
      </c>
      <c r="L8" s="1" t="str">
        <f>VLOOKUP(D8,'Fund Information'!A:F,6,FALSE)</f>
        <v>This fund was set up to account for Locality Budget Reduction monies received by DOA per Chapter 879, Section 3-1.01 AA.</v>
      </c>
      <c r="M8" s="6" t="str">
        <f t="shared" si="2"/>
        <v>N/A</v>
      </c>
      <c r="N8" s="6" t="s">
        <v>2886</v>
      </c>
      <c r="O8" s="6" t="str">
        <f t="shared" si="3"/>
        <v>N/A</v>
      </c>
      <c r="P8" s="5" t="s">
        <v>2886</v>
      </c>
      <c r="Q8" s="6" t="str">
        <f t="shared" si="4"/>
        <v>N/A</v>
      </c>
      <c r="R8" s="7" t="str">
        <f t="shared" si="5"/>
        <v>No</v>
      </c>
      <c r="S8" s="5" t="str">
        <f t="shared" si="6"/>
        <v>Answer Required</v>
      </c>
      <c r="T8" s="6" t="str">
        <f t="shared" si="7"/>
        <v>N/A</v>
      </c>
      <c r="U8" s="7" t="str">
        <f t="shared" si="8"/>
        <v>No</v>
      </c>
      <c r="V8" s="5" t="str">
        <f t="shared" si="9"/>
        <v>Answer Required</v>
      </c>
      <c r="W8" s="6" t="str">
        <f t="shared" si="10"/>
        <v>N/A</v>
      </c>
      <c r="X8" s="5" t="s">
        <v>2886</v>
      </c>
    </row>
    <row r="9" spans="1:25" ht="90" x14ac:dyDescent="0.25">
      <c r="A9" s="77" t="str">
        <f>VLOOKUP(C9,'BU and Control BU Listing'!A:E,5,FALSE)</f>
        <v>DOA</v>
      </c>
      <c r="B9" s="80" t="s">
        <v>5234</v>
      </c>
      <c r="C9" s="22" t="str">
        <f t="shared" si="0"/>
        <v>99700</v>
      </c>
      <c r="D9" s="22" t="str">
        <f t="shared" si="1"/>
        <v>07570</v>
      </c>
      <c r="E9" s="21" t="str">
        <f>VLOOKUP(B9,'Table A as of March 2024'!A:G,7,FALSE)</f>
        <v>DOA Statewide Activities</v>
      </c>
      <c r="F9" s="21" t="str">
        <f>VLOOKUP(B9,'Table A as of March 2024'!A:H,8,FALSE)</f>
        <v>Epayable Monies In Suspense</v>
      </c>
      <c r="G9" s="11" t="str">
        <f>VLOOKUP(B9,'Table A as of March 2024'!A:I,9,FALSE)</f>
        <v>100</v>
      </c>
      <c r="H9" t="str">
        <f>VLOOKUP(B9,'Table A as of March 2024'!A:L,12,FALSE)</f>
        <v>No</v>
      </c>
      <c r="I9" s="9" t="str">
        <f>VLOOKUP(B9,'Table A as of March 2024'!A:M,13,FALSE)</f>
        <v>R</v>
      </c>
      <c r="J9" t="str">
        <f>VLOOKUP(B9,'Table A as of March 2024'!A:O,15,FALSE)</f>
        <v>A</v>
      </c>
      <c r="K9" t="str">
        <f>VLOOKUP(G9,'ACFR Class Vlookup'!A:B,2,FALSE)</f>
        <v>Governmental</v>
      </c>
      <c r="L9" s="1" t="str">
        <f>VLOOKUP(D9,'Fund Information'!A:F,6,FALSE)</f>
        <v>Epayables suspense account. Generally, the e-payable fund holds amounts that are due to Bank of America (BOA) for vendor payments that were converted to the SPCC program after initial CARS processing.  In rare instances, a vendor may elect to withdraw from the e-payable program.  If this occurs, the amounts held in suspense will be paid to the vendor instead of BOA.</v>
      </c>
      <c r="M9" s="6" t="str">
        <f t="shared" si="2"/>
        <v>N/A</v>
      </c>
      <c r="N9" s="6" t="s">
        <v>2886</v>
      </c>
      <c r="O9" s="6" t="str">
        <f t="shared" si="3"/>
        <v>N/A</v>
      </c>
      <c r="P9" s="5" t="s">
        <v>2886</v>
      </c>
      <c r="Q9" s="6" t="str">
        <f t="shared" si="4"/>
        <v>N/A</v>
      </c>
      <c r="R9" s="7" t="str">
        <f t="shared" si="5"/>
        <v>No</v>
      </c>
      <c r="S9" s="5" t="str">
        <f t="shared" si="6"/>
        <v>Answer Required</v>
      </c>
      <c r="T9" s="6" t="str">
        <f t="shared" si="7"/>
        <v>N/A</v>
      </c>
      <c r="U9" s="7" t="str">
        <f t="shared" si="8"/>
        <v>No</v>
      </c>
      <c r="V9" s="5" t="str">
        <f t="shared" si="9"/>
        <v>Answer Required</v>
      </c>
      <c r="W9" s="6" t="str">
        <f t="shared" si="10"/>
        <v>N/A</v>
      </c>
      <c r="X9" s="5" t="s">
        <v>2886</v>
      </c>
    </row>
    <row r="10" spans="1:25" ht="30" x14ac:dyDescent="0.25">
      <c r="A10" s="77" t="str">
        <f>VLOOKUP(C10,'BU and Control BU Listing'!A:E,5,FALSE)</f>
        <v>DOA</v>
      </c>
      <c r="B10" s="80" t="s">
        <v>5235</v>
      </c>
      <c r="C10" s="22" t="str">
        <f t="shared" si="0"/>
        <v>99700</v>
      </c>
      <c r="D10" s="22" t="str">
        <f t="shared" si="1"/>
        <v>07997</v>
      </c>
      <c r="E10" s="21" t="str">
        <f>VLOOKUP(B10,'Table A as of March 2024'!A:G,7,FALSE)</f>
        <v>DOA Statewide Activities</v>
      </c>
      <c r="F10" s="21" t="str">
        <f>VLOOKUP(B10,'Table A as of March 2024'!A:H,8,FALSE)</f>
        <v>Trust And Agency-DAS</v>
      </c>
      <c r="G10" s="11" t="str">
        <f>VLOOKUP(B10,'Table A as of March 2024'!A:I,9,FALSE)</f>
        <v>100</v>
      </c>
      <c r="H10" t="str">
        <f>VLOOKUP(B10,'Table A as of March 2024'!A:L,12,FALSE)</f>
        <v>No</v>
      </c>
      <c r="I10" s="9" t="str">
        <f>VLOOKUP(B10,'Table A as of March 2024'!A:M,13,FALSE)</f>
        <v>R</v>
      </c>
      <c r="J10" t="str">
        <f>VLOOKUP(B10,'Table A as of March 2024'!A:O,15,FALSE)</f>
        <v>A</v>
      </c>
      <c r="K10" t="str">
        <f>VLOOKUP(G10,'ACFR Class Vlookup'!A:B,2,FALSE)</f>
        <v>Governmental</v>
      </c>
      <c r="L10" s="1" t="str">
        <f>VLOOKUP(D10,'Fund Information'!A:F,6,FALSE)</f>
        <v>Payroll deduction activities (medical reimbursement, savings bonds, child care, etc.)</v>
      </c>
      <c r="M10" s="6" t="str">
        <f t="shared" si="2"/>
        <v>N/A</v>
      </c>
      <c r="N10" s="6" t="s">
        <v>2886</v>
      </c>
      <c r="O10" s="6" t="str">
        <f t="shared" si="3"/>
        <v>N/A</v>
      </c>
      <c r="P10" s="5" t="s">
        <v>2886</v>
      </c>
      <c r="Q10" s="6" t="str">
        <f t="shared" si="4"/>
        <v>N/A</v>
      </c>
      <c r="R10" s="7" t="str">
        <f t="shared" si="5"/>
        <v>No</v>
      </c>
      <c r="S10" s="5" t="str">
        <f t="shared" si="6"/>
        <v>Answer Required</v>
      </c>
      <c r="T10" s="6" t="str">
        <f t="shared" si="7"/>
        <v>N/A</v>
      </c>
      <c r="U10" s="7" t="str">
        <f t="shared" si="8"/>
        <v>No</v>
      </c>
      <c r="V10" s="5" t="str">
        <f t="shared" si="9"/>
        <v>Answer Required</v>
      </c>
      <c r="W10" s="6" t="str">
        <f t="shared" si="10"/>
        <v>N/A</v>
      </c>
      <c r="X10" s="5" t="s">
        <v>2886</v>
      </c>
    </row>
    <row r="11" spans="1:25" x14ac:dyDescent="0.25">
      <c r="A11" s="77" t="str">
        <f>VLOOKUP(C11,'BU and Control BU Listing'!A:E,5,FALSE)</f>
        <v>DOA</v>
      </c>
      <c r="B11" s="80" t="s">
        <v>5240</v>
      </c>
      <c r="C11" s="22" t="str">
        <f t="shared" si="0"/>
        <v>99800</v>
      </c>
      <c r="D11" s="22" t="str">
        <f t="shared" si="1"/>
        <v>01000</v>
      </c>
      <c r="E11" s="21" t="str">
        <f>VLOOKUP(B11,'Table A as of March 2024'!A:G,7,FALSE)</f>
        <v>City/County Treasurers</v>
      </c>
      <c r="F11" s="21" t="str">
        <f>VLOOKUP(B11,'Table A as of March 2024'!A:H,8,FALSE)</f>
        <v>General Fund</v>
      </c>
      <c r="G11" s="11" t="str">
        <f>VLOOKUP(B11,'Table A as of March 2024'!A:I,9,FALSE)</f>
        <v>100</v>
      </c>
      <c r="H11" t="str">
        <f>VLOOKUP(B11,'Table A as of March 2024'!A:L,12,FALSE)</f>
        <v>No</v>
      </c>
      <c r="I11" s="9" t="str">
        <f>VLOOKUP(B11,'Table A as of March 2024'!A:M,13,FALSE)</f>
        <v>G</v>
      </c>
      <c r="J11" t="str">
        <f>VLOOKUP(B11,'Table A as of March 2024'!A:O,15,FALSE)</f>
        <v>U</v>
      </c>
      <c r="K11" t="str">
        <f>VLOOKUP(G11,'ACFR Class Vlookup'!A:B,2,FALSE)</f>
        <v>Governmental</v>
      </c>
      <c r="L11" s="1" t="str">
        <f>VLOOKUP(D11,'Fund Information'!A:F,6,FALSE)</f>
        <v>General Fund</v>
      </c>
      <c r="M11" s="6" t="str">
        <f t="shared" si="2"/>
        <v>N/A</v>
      </c>
      <c r="N11" s="6" t="s">
        <v>2886</v>
      </c>
      <c r="O11" s="6" t="str">
        <f t="shared" si="3"/>
        <v>N/A</v>
      </c>
      <c r="P11" s="5" t="s">
        <v>2886</v>
      </c>
      <c r="Q11" s="6" t="str">
        <f t="shared" si="4"/>
        <v>N/A</v>
      </c>
      <c r="R11" s="7" t="str">
        <f t="shared" si="5"/>
        <v>No</v>
      </c>
      <c r="S11" s="5" t="str">
        <f t="shared" si="6"/>
        <v>Answer Required</v>
      </c>
      <c r="T11" s="6" t="str">
        <f t="shared" si="7"/>
        <v>N/A</v>
      </c>
      <c r="U11" s="7" t="str">
        <f t="shared" si="8"/>
        <v>No</v>
      </c>
      <c r="V11" s="5" t="str">
        <f t="shared" si="9"/>
        <v>Answer Required</v>
      </c>
      <c r="W11" s="6" t="str">
        <f t="shared" si="10"/>
        <v>N/A</v>
      </c>
      <c r="X11" s="5" t="s">
        <v>2886</v>
      </c>
    </row>
    <row r="12" spans="1:25" x14ac:dyDescent="0.25">
      <c r="A12" s="77" t="str">
        <f>VLOOKUP(C12,'BU and Control BU Listing'!A:E,5,FALSE)</f>
        <v>DOA</v>
      </c>
      <c r="B12" s="80" t="s">
        <v>5232</v>
      </c>
      <c r="C12" s="22" t="str">
        <f t="shared" si="0"/>
        <v>99700</v>
      </c>
      <c r="D12" s="22" t="str">
        <f t="shared" si="1"/>
        <v>02997</v>
      </c>
      <c r="E12" s="21" t="str">
        <f>VLOOKUP(B12,'Table A as of March 2024'!A:G,7,FALSE)</f>
        <v>DOA Statewide Activities</v>
      </c>
      <c r="F12" s="21" t="str">
        <f>VLOOKUP(B12,'Table A as of March 2024'!A:H,8,FALSE)</f>
        <v>DAS Special Revenue Fund</v>
      </c>
      <c r="G12" s="11" t="str">
        <f>VLOOKUP(B12,'Table A as of March 2024'!A:I,9,FALSE)</f>
        <v>105</v>
      </c>
      <c r="H12" t="str">
        <f>VLOOKUP(B12,'Table A as of March 2024'!A:L,12,FALSE)</f>
        <v>No</v>
      </c>
      <c r="I12" s="9" t="str">
        <f>VLOOKUP(B12,'Table A as of March 2024'!A:M,13,FALSE)</f>
        <v>U</v>
      </c>
      <c r="J12" t="str">
        <f>VLOOKUP(B12,'Table A as of March 2024'!A:O,15,FALSE)</f>
        <v>C</v>
      </c>
      <c r="K12" t="str">
        <f>VLOOKUP(G12,'ACFR Class Vlookup'!A:B,2,FALSE)</f>
        <v>Governmental</v>
      </c>
      <c r="L12" s="1" t="str">
        <f>VLOOKUP(D12,'Fund Information'!A:F,6,FALSE)</f>
        <v>This fund accounts for Treasury loans.</v>
      </c>
      <c r="M12" s="6" t="str">
        <f t="shared" si="2"/>
        <v>N/A</v>
      </c>
      <c r="N12" s="6" t="s">
        <v>2886</v>
      </c>
      <c r="O12" s="6" t="str">
        <f t="shared" si="3"/>
        <v>N/A</v>
      </c>
      <c r="P12" s="5" t="s">
        <v>2886</v>
      </c>
      <c r="Q12" s="6" t="str">
        <f t="shared" si="4"/>
        <v>N/A</v>
      </c>
      <c r="R12" s="7" t="str">
        <f t="shared" si="5"/>
        <v>No</v>
      </c>
      <c r="S12" s="5" t="str">
        <f t="shared" si="6"/>
        <v>Answer Required</v>
      </c>
      <c r="T12" s="6" t="str">
        <f t="shared" si="7"/>
        <v>N/A</v>
      </c>
      <c r="U12" s="7" t="str">
        <f t="shared" si="8"/>
        <v>Yes</v>
      </c>
      <c r="V12" s="5" t="str">
        <f t="shared" si="9"/>
        <v>Answer Required</v>
      </c>
      <c r="W12" s="6" t="str">
        <f t="shared" si="10"/>
        <v>N/A</v>
      </c>
      <c r="X12" s="5" t="s">
        <v>2886</v>
      </c>
    </row>
    <row r="13" spans="1:25" ht="30" x14ac:dyDescent="0.25">
      <c r="A13" s="77" t="str">
        <f>VLOOKUP(C13,'BU and Control BU Listing'!A:E,5,FALSE)</f>
        <v>DOA</v>
      </c>
      <c r="B13" s="80" t="s">
        <v>5236</v>
      </c>
      <c r="C13" s="22" t="str">
        <f t="shared" si="0"/>
        <v>99700</v>
      </c>
      <c r="D13" s="22" t="str">
        <f t="shared" si="1"/>
        <v>09070</v>
      </c>
      <c r="E13" s="21" t="str">
        <f>VLOOKUP(B13,'Table A as of March 2024'!A:G,7,FALSE)</f>
        <v>DOA Statewide Activities</v>
      </c>
      <c r="F13" s="21" t="str">
        <f>VLOOKUP(B13,'Table A as of March 2024'!A:H,8,FALSE)</f>
        <v>VA Envrnmntal Emergncy Respnse</v>
      </c>
      <c r="G13" s="11" t="str">
        <f>VLOOKUP(B13,'Table A as of March 2024'!A:I,9,FALSE)</f>
        <v>105</v>
      </c>
      <c r="H13" t="str">
        <f>VLOOKUP(B13,'Table A as of March 2024'!A:L,12,FALSE)</f>
        <v>No</v>
      </c>
      <c r="I13" s="9" t="str">
        <f>VLOOKUP(B13,'Table A as of March 2024'!A:M,13,FALSE)</f>
        <v>U</v>
      </c>
      <c r="J13" t="str">
        <f>VLOOKUP(B13,'Table A as of March 2024'!A:O,15,FALSE)</f>
        <v>C</v>
      </c>
      <c r="K13" t="str">
        <f>VLOOKUP(G13,'ACFR Class Vlookup'!A:B,2,FALSE)</f>
        <v>Governmental</v>
      </c>
      <c r="L13" s="1" t="str">
        <f>VLOOKUP(D13,'Fund Information'!A:F,6,FALSE)</f>
        <v>Accounts for grants, general funds, and various civil penalties. Funds are used for emergency response to environmental pollution incidents.</v>
      </c>
      <c r="M13" s="6" t="str">
        <f t="shared" si="2"/>
        <v>N/A</v>
      </c>
      <c r="N13" s="6" t="s">
        <v>2886</v>
      </c>
      <c r="O13" s="6" t="str">
        <f t="shared" si="3"/>
        <v>N/A</v>
      </c>
      <c r="P13" s="5" t="s">
        <v>2886</v>
      </c>
      <c r="Q13" s="6" t="str">
        <f t="shared" si="4"/>
        <v>N/A</v>
      </c>
      <c r="R13" s="7" t="str">
        <f t="shared" si="5"/>
        <v>No</v>
      </c>
      <c r="S13" s="5" t="str">
        <f t="shared" si="6"/>
        <v>Answer Required</v>
      </c>
      <c r="T13" s="6" t="str">
        <f t="shared" si="7"/>
        <v>N/A</v>
      </c>
      <c r="U13" s="7" t="str">
        <f t="shared" si="8"/>
        <v>Yes</v>
      </c>
      <c r="V13" s="5" t="str">
        <f t="shared" si="9"/>
        <v>Answer Required</v>
      </c>
      <c r="W13" s="6" t="str">
        <f t="shared" si="10"/>
        <v>N/A</v>
      </c>
      <c r="X13" s="5" t="s">
        <v>2886</v>
      </c>
    </row>
    <row r="14" spans="1:25" ht="45" x14ac:dyDescent="0.25">
      <c r="A14" s="77" t="str">
        <f>VLOOKUP(C14,'BU and Control BU Listing'!A:E,5,FALSE)</f>
        <v>DOA</v>
      </c>
      <c r="B14" s="80" t="s">
        <v>5237</v>
      </c>
      <c r="C14" s="22" t="str">
        <f t="shared" si="0"/>
        <v>99700</v>
      </c>
      <c r="D14" s="22" t="str">
        <f t="shared" si="1"/>
        <v>09530</v>
      </c>
      <c r="E14" s="21" t="str">
        <f>VLOOKUP(B14,'Table A as of March 2024'!A:G,7,FALSE)</f>
        <v>DOA Statewide Activities</v>
      </c>
      <c r="F14" s="21" t="str">
        <f>VLOOKUP(B14,'Table A as of March 2024'!A:H,8,FALSE)</f>
        <v>Drug Offender Assess Fund</v>
      </c>
      <c r="G14" s="11" t="str">
        <f>VLOOKUP(B14,'Table A as of March 2024'!A:I,9,FALSE)</f>
        <v>105</v>
      </c>
      <c r="H14" t="str">
        <f>VLOOKUP(B14,'Table A as of March 2024'!A:L,12,FALSE)</f>
        <v>No</v>
      </c>
      <c r="I14" s="9" t="str">
        <f>VLOOKUP(B14,'Table A as of March 2024'!A:M,13,FALSE)</f>
        <v>U</v>
      </c>
      <c r="J14" t="str">
        <f>VLOOKUP(B14,'Table A as of March 2024'!A:O,15,FALSE)</f>
        <v>C</v>
      </c>
      <c r="K14" t="str">
        <f>VLOOKUP(G14,'ACFR Class Vlookup'!A:B,2,FALSE)</f>
        <v>Governmental</v>
      </c>
      <c r="L14" s="1" t="str">
        <f>VLOOKUP(D14,'Fund Information'!A:F,6,FALSE)</f>
        <v>Accounts for moneys received from fees imposed on certain drug offense convictions. Funds are used to implement and operate the offender substance abuse screening and assessment program.</v>
      </c>
      <c r="M14" s="6" t="str">
        <f t="shared" si="2"/>
        <v>N/A</v>
      </c>
      <c r="N14" s="6" t="s">
        <v>2886</v>
      </c>
      <c r="O14" s="6" t="str">
        <f t="shared" si="3"/>
        <v>N/A</v>
      </c>
      <c r="P14" s="5" t="s">
        <v>2886</v>
      </c>
      <c r="Q14" s="6" t="str">
        <f t="shared" si="4"/>
        <v>N/A</v>
      </c>
      <c r="R14" s="7" t="str">
        <f t="shared" si="5"/>
        <v>No</v>
      </c>
      <c r="S14" s="5" t="str">
        <f t="shared" si="6"/>
        <v>Answer Required</v>
      </c>
      <c r="T14" s="6" t="str">
        <f t="shared" si="7"/>
        <v>N/A</v>
      </c>
      <c r="U14" s="7" t="str">
        <f t="shared" si="8"/>
        <v>Yes</v>
      </c>
      <c r="V14" s="5" t="str">
        <f t="shared" si="9"/>
        <v>Answer Required</v>
      </c>
      <c r="W14" s="6" t="str">
        <f t="shared" si="10"/>
        <v>N/A</v>
      </c>
      <c r="X14" s="5" t="s">
        <v>2886</v>
      </c>
    </row>
    <row r="15" spans="1:25" ht="60" x14ac:dyDescent="0.25">
      <c r="A15" s="77" t="str">
        <f>VLOOKUP(C15,'BU and Control BU Listing'!A:E,5,FALSE)</f>
        <v>DOA</v>
      </c>
      <c r="B15" s="80" t="s">
        <v>5238</v>
      </c>
      <c r="C15" s="22" t="str">
        <f t="shared" si="0"/>
        <v>99700</v>
      </c>
      <c r="D15" s="22" t="str">
        <f t="shared" si="1"/>
        <v>09660</v>
      </c>
      <c r="E15" s="21" t="str">
        <f>VLOOKUP(B15,'Table A as of March 2024'!A:G,7,FALSE)</f>
        <v>DOA Statewide Activities</v>
      </c>
      <c r="F15" s="21" t="str">
        <f>VLOOKUP(B15,'Table A as of March 2024'!A:H,8,FALSE)</f>
        <v>Intrnet Crimes Against Childrn</v>
      </c>
      <c r="G15" s="11" t="str">
        <f>VLOOKUP(B15,'Table A as of March 2024'!A:I,9,FALSE)</f>
        <v>105</v>
      </c>
      <c r="H15" t="str">
        <f>VLOOKUP(B15,'Table A as of March 2024'!A:L,12,FALSE)</f>
        <v>Yes</v>
      </c>
      <c r="I15" s="9" t="str">
        <f>VLOOKUP(B15,'Table A as of March 2024'!A:M,13,FALSE)</f>
        <v>U</v>
      </c>
      <c r="J15" t="str">
        <f>VLOOKUP(B15,'Table A as of March 2024'!A:O,15,FALSE)</f>
        <v>C</v>
      </c>
      <c r="K15" t="str">
        <f>VLOOKUP(G15,'ACFR Class Vlookup'!A:B,2,FALSE)</f>
        <v>Governmental</v>
      </c>
      <c r="L15" s="1" t="str">
        <f>VLOOKUP(D15,'Fund Information'!A:F,6,FALSE)</f>
        <v>Per Code of VA Section 17.1-275.12 this fund accounts for additional fee for Internet Crimes Against Children Fund. Monies in the fund are used as directed in the Code to support efforts to reduce Internet crimes against children.</v>
      </c>
      <c r="M15" s="6" t="str">
        <f t="shared" si="2"/>
        <v>N/A</v>
      </c>
      <c r="N15" s="6" t="s">
        <v>2886</v>
      </c>
      <c r="O15" s="6" t="str">
        <f t="shared" si="3"/>
        <v>N/A</v>
      </c>
      <c r="P15" s="5" t="s">
        <v>2886</v>
      </c>
      <c r="Q15" s="6" t="str">
        <f t="shared" si="4"/>
        <v>N/A</v>
      </c>
      <c r="R15" s="7" t="str">
        <f t="shared" si="5"/>
        <v>No</v>
      </c>
      <c r="S15" s="5" t="str">
        <f t="shared" si="6"/>
        <v>Answer Required</v>
      </c>
      <c r="T15" s="6" t="str">
        <f t="shared" si="7"/>
        <v>N/A</v>
      </c>
      <c r="U15" s="7" t="str">
        <f t="shared" si="8"/>
        <v>Yes</v>
      </c>
      <c r="V15" s="5" t="str">
        <f t="shared" si="9"/>
        <v>Answer Required</v>
      </c>
      <c r="W15" s="6" t="str">
        <f t="shared" si="10"/>
        <v>N/A</v>
      </c>
      <c r="X15" s="5" t="s">
        <v>2886</v>
      </c>
    </row>
    <row r="16" spans="1:25" ht="165" x14ac:dyDescent="0.25">
      <c r="A16" s="77" t="str">
        <f>VLOOKUP(C16,'BU and Control BU Listing'!A:E,5,FALSE)</f>
        <v>DOA</v>
      </c>
      <c r="B16" s="80" t="s">
        <v>5882</v>
      </c>
      <c r="C16" s="22" t="str">
        <f t="shared" si="0"/>
        <v>27400</v>
      </c>
      <c r="D16" s="22" t="str">
        <f t="shared" si="1"/>
        <v>10110</v>
      </c>
      <c r="E16" s="21" t="str">
        <f>VLOOKUP(B16,'Table A as of March 2024'!A:G,7,FALSE)</f>
        <v>Eastern VA Medical School</v>
      </c>
      <c r="F16" s="21" t="str">
        <f>VLOOKUP(B16,'Table A as of March 2024'!A:H,8,FALSE)</f>
        <v>CARESActRlfFd–General-COVID-19</v>
      </c>
      <c r="G16" s="11" t="str">
        <f>VLOOKUP(B16,'Table A as of March 2024'!A:I,9,FALSE)</f>
        <v>120</v>
      </c>
      <c r="H16" t="str">
        <f>VLOOKUP(B16,'Table A as of March 2024'!A:L,12,FALSE)</f>
        <v>No</v>
      </c>
      <c r="I16" s="9" t="str">
        <f>VLOOKUP(B16,'Table A as of March 2024'!A:M,13,FALSE)</f>
        <v>V</v>
      </c>
      <c r="J16" t="str">
        <f>VLOOKUP(B16,'Table A as of March 2024'!A:O,15,FALSE)</f>
        <v>R</v>
      </c>
      <c r="K16" t="str">
        <f>VLOOKUP(G16,'ACFR Class Vlookup'!A:B,2,FALSE)</f>
        <v>Governmental</v>
      </c>
      <c r="L16" s="1" t="str">
        <f>VLOOKUP(D16,'Fund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16" s="6" t="str">
        <f t="shared" si="2"/>
        <v>N/A</v>
      </c>
      <c r="N16" s="6" t="s">
        <v>2886</v>
      </c>
      <c r="O16" s="6" t="str">
        <f t="shared" si="3"/>
        <v>N/A</v>
      </c>
      <c r="P16" s="5" t="s">
        <v>2886</v>
      </c>
      <c r="Q16" s="6" t="str">
        <f t="shared" si="4"/>
        <v>N/A</v>
      </c>
      <c r="R16" s="7" t="str">
        <f t="shared" si="5"/>
        <v>Yes</v>
      </c>
      <c r="S16" s="5" t="str">
        <f t="shared" si="6"/>
        <v>Answer Required</v>
      </c>
      <c r="T16" s="6" t="str">
        <f t="shared" si="7"/>
        <v>N/A</v>
      </c>
      <c r="U16" s="7" t="str">
        <f t="shared" si="8"/>
        <v>No</v>
      </c>
      <c r="V16" s="5" t="str">
        <f t="shared" si="9"/>
        <v>Answer Required</v>
      </c>
      <c r="W16" s="6" t="str">
        <f t="shared" si="10"/>
        <v>N/A</v>
      </c>
      <c r="X16" s="5" t="s">
        <v>2886</v>
      </c>
    </row>
    <row r="17" spans="1:24" ht="90" x14ac:dyDescent="0.25">
      <c r="A17" s="77" t="str">
        <f>VLOOKUP(C17,'BU and Control BU Listing'!A:E,5,FALSE)</f>
        <v>DOA</v>
      </c>
      <c r="B17" s="80" t="s">
        <v>5233</v>
      </c>
      <c r="C17" s="22" t="str">
        <f t="shared" si="0"/>
        <v>99700</v>
      </c>
      <c r="D17" s="22" t="str">
        <f t="shared" si="1"/>
        <v>07020</v>
      </c>
      <c r="E17" s="21" t="str">
        <f>VLOOKUP(B17,'Table A as of March 2024'!A:G,7,FALSE)</f>
        <v>DOA Statewide Activities</v>
      </c>
      <c r="F17" s="21" t="str">
        <f>VLOOKUP(B17,'Table A as of March 2024'!A:H,8,FALSE)</f>
        <v>Literary Fund</v>
      </c>
      <c r="G17" s="11" t="str">
        <f>VLOOKUP(B17,'Table A as of March 2024'!A:I,9,FALSE)</f>
        <v>125</v>
      </c>
      <c r="H17" t="str">
        <f>VLOOKUP(B17,'Table A as of March 2024'!A:L,12,FALSE)</f>
        <v>No</v>
      </c>
      <c r="I17" s="9" t="str">
        <f>VLOOKUP(B17,'Table A as of March 2024'!A:M,13,FALSE)</f>
        <v>R</v>
      </c>
      <c r="J17" t="str">
        <f>VLOOKUP(B17,'Table A as of March 2024'!A:O,15,FALSE)</f>
        <v>R</v>
      </c>
      <c r="K17" t="str">
        <f>VLOOKUP(G17,'ACFR Class Vlookup'!A:B,2,FALSE)</f>
        <v>Governmental</v>
      </c>
      <c r="L17" s="1" t="str">
        <f>VLOOKUP(D17,'Fund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17" s="6" t="str">
        <f t="shared" si="2"/>
        <v>N/A</v>
      </c>
      <c r="N17" s="6" t="s">
        <v>2886</v>
      </c>
      <c r="O17" s="6" t="str">
        <f t="shared" si="3"/>
        <v>N/A</v>
      </c>
      <c r="P17" s="5" t="s">
        <v>2886</v>
      </c>
      <c r="Q17" s="6" t="str">
        <f t="shared" si="4"/>
        <v>N/A</v>
      </c>
      <c r="R17" s="7" t="str">
        <f t="shared" si="5"/>
        <v>Yes</v>
      </c>
      <c r="S17" s="5" t="str">
        <f t="shared" si="6"/>
        <v>Answer Required</v>
      </c>
      <c r="T17" s="6" t="str">
        <f t="shared" si="7"/>
        <v>N/A</v>
      </c>
      <c r="U17" s="7" t="str">
        <f t="shared" si="8"/>
        <v>No</v>
      </c>
      <c r="V17" s="5" t="str">
        <f t="shared" si="9"/>
        <v>Answer Required</v>
      </c>
      <c r="W17" s="6" t="str">
        <f t="shared" si="10"/>
        <v>N/A</v>
      </c>
      <c r="X17" s="5" t="s">
        <v>2886</v>
      </c>
    </row>
    <row r="18" spans="1:24" x14ac:dyDescent="0.25">
      <c r="A18" s="77">
        <f>VLOOKUP(C18,'BU and Control BU Listing'!A:E,5,FALSE)</f>
        <v>15100</v>
      </c>
      <c r="B18" s="80" t="s">
        <v>5136</v>
      </c>
      <c r="C18" s="22" t="str">
        <f t="shared" si="0"/>
        <v>88500</v>
      </c>
      <c r="D18" s="22" t="str">
        <f t="shared" si="1"/>
        <v>01000</v>
      </c>
      <c r="E18" s="21" t="str">
        <f>VLOOKUP(B18,'Table A as of March 2024'!A:G,7,FALSE)</f>
        <v>Inst for Adv Learn &amp; Research</v>
      </c>
      <c r="F18" s="21" t="str">
        <f>VLOOKUP(B18,'Table A as of March 2024'!A:H,8,FALSE)</f>
        <v>General Fund</v>
      </c>
      <c r="G18" s="11" t="str">
        <f>VLOOKUP(B18,'Table A as of March 2024'!A:I,9,FALSE)</f>
        <v>100</v>
      </c>
      <c r="H18" t="str">
        <f>VLOOKUP(B18,'Table A as of March 2024'!A:L,12,FALSE)</f>
        <v>No</v>
      </c>
      <c r="I18" s="9" t="str">
        <f>VLOOKUP(B18,'Table A as of March 2024'!A:M,13,FALSE)</f>
        <v>G</v>
      </c>
      <c r="J18" t="str">
        <f>VLOOKUP(B18,'Table A as of March 2024'!A:O,15,FALSE)</f>
        <v>U</v>
      </c>
      <c r="K18" t="str">
        <f>VLOOKUP(G18,'ACFR Class Vlookup'!A:B,2,FALSE)</f>
        <v>Governmental</v>
      </c>
      <c r="L18" s="1" t="str">
        <f>VLOOKUP(D18,'Fund Information'!A:F,6,FALSE)</f>
        <v>General Fund</v>
      </c>
      <c r="M18" s="6" t="str">
        <f t="shared" si="2"/>
        <v>N/A</v>
      </c>
      <c r="N18" s="6" t="s">
        <v>2886</v>
      </c>
      <c r="O18" s="6" t="str">
        <f t="shared" si="3"/>
        <v>N/A</v>
      </c>
      <c r="P18" s="5" t="s">
        <v>2886</v>
      </c>
      <c r="Q18" s="6" t="str">
        <f t="shared" si="4"/>
        <v>N/A</v>
      </c>
      <c r="R18" s="7" t="str">
        <f t="shared" si="5"/>
        <v>No</v>
      </c>
      <c r="S18" s="5" t="str">
        <f t="shared" si="6"/>
        <v>Answer Required</v>
      </c>
      <c r="T18" s="6" t="str">
        <f t="shared" si="7"/>
        <v>N/A</v>
      </c>
      <c r="U18" s="7" t="str">
        <f t="shared" si="8"/>
        <v>No</v>
      </c>
      <c r="V18" s="5" t="str">
        <f t="shared" si="9"/>
        <v>Answer Required</v>
      </c>
      <c r="W18" s="6" t="str">
        <f t="shared" si="10"/>
        <v>N/A</v>
      </c>
      <c r="X18" s="5" t="s">
        <v>2886</v>
      </c>
    </row>
    <row r="19" spans="1:24" x14ac:dyDescent="0.25">
      <c r="A19" s="77">
        <f>VLOOKUP(C19,'BU and Control BU Listing'!A:E,5,FALSE)</f>
        <v>15100</v>
      </c>
      <c r="B19" s="80" t="s">
        <v>5157</v>
      </c>
      <c r="C19" s="22" t="str">
        <f t="shared" si="0"/>
        <v>93400</v>
      </c>
      <c r="D19" s="22" t="str">
        <f t="shared" si="1"/>
        <v>01000</v>
      </c>
      <c r="E19" s="21" t="str">
        <f>VLOOKUP(B19,'Table A as of March 2024'!A:G,7,FALSE)</f>
        <v>Innov &amp; Entrepreneur Invst Ath</v>
      </c>
      <c r="F19" s="21" t="str">
        <f>VLOOKUP(B19,'Table A as of March 2024'!A:H,8,FALSE)</f>
        <v>General Fund</v>
      </c>
      <c r="G19" s="11" t="str">
        <f>VLOOKUP(B19,'Table A as of March 2024'!A:I,9,FALSE)</f>
        <v>100</v>
      </c>
      <c r="H19" t="str">
        <f>VLOOKUP(B19,'Table A as of March 2024'!A:L,12,FALSE)</f>
        <v>No</v>
      </c>
      <c r="I19" s="9" t="str">
        <f>VLOOKUP(B19,'Table A as of March 2024'!A:M,13,FALSE)</f>
        <v>G</v>
      </c>
      <c r="J19" t="str">
        <f>VLOOKUP(B19,'Table A as of March 2024'!A:O,15,FALSE)</f>
        <v>U</v>
      </c>
      <c r="K19" t="str">
        <f>VLOOKUP(G19,'ACFR Class Vlookup'!A:B,2,FALSE)</f>
        <v>Governmental</v>
      </c>
      <c r="L19" s="1" t="str">
        <f>VLOOKUP(D19,'Fund Information'!A:F,6,FALSE)</f>
        <v>General Fund</v>
      </c>
      <c r="M19" s="6" t="str">
        <f t="shared" si="2"/>
        <v>N/A</v>
      </c>
      <c r="N19" s="6" t="s">
        <v>2886</v>
      </c>
      <c r="O19" s="6" t="str">
        <f t="shared" si="3"/>
        <v>N/A</v>
      </c>
      <c r="P19" s="5" t="s">
        <v>2886</v>
      </c>
      <c r="Q19" s="6" t="str">
        <f t="shared" si="4"/>
        <v>N/A</v>
      </c>
      <c r="R19" s="7" t="str">
        <f t="shared" si="5"/>
        <v>No</v>
      </c>
      <c r="S19" s="5" t="str">
        <f t="shared" si="6"/>
        <v>Answer Required</v>
      </c>
      <c r="T19" s="6" t="str">
        <f t="shared" si="7"/>
        <v>N/A</v>
      </c>
      <c r="U19" s="7" t="str">
        <f t="shared" si="8"/>
        <v>No</v>
      </c>
      <c r="V19" s="5" t="str">
        <f t="shared" si="9"/>
        <v>Answer Required</v>
      </c>
      <c r="W19" s="6" t="str">
        <f t="shared" si="10"/>
        <v>N/A</v>
      </c>
      <c r="X19" s="5" t="s">
        <v>2886</v>
      </c>
    </row>
    <row r="20" spans="1:24" x14ac:dyDescent="0.25">
      <c r="A20" s="77">
        <f>VLOOKUP(C20,'BU and Control BU Listing'!A:E,5,FALSE)</f>
        <v>15100</v>
      </c>
      <c r="B20" s="80" t="s">
        <v>5159</v>
      </c>
      <c r="C20" s="22" t="str">
        <f t="shared" si="0"/>
        <v>93500</v>
      </c>
      <c r="D20" s="22" t="str">
        <f t="shared" si="1"/>
        <v>01000</v>
      </c>
      <c r="E20" s="21" t="str">
        <f>VLOOKUP(B20,'Table A as of March 2024'!A:G,7,FALSE)</f>
        <v>Roanoke Higher Educ Authority</v>
      </c>
      <c r="F20" s="21" t="str">
        <f>VLOOKUP(B20,'Table A as of March 2024'!A:H,8,FALSE)</f>
        <v>General Fund</v>
      </c>
      <c r="G20" s="11" t="str">
        <f>VLOOKUP(B20,'Table A as of March 2024'!A:I,9,FALSE)</f>
        <v>100</v>
      </c>
      <c r="H20" t="str">
        <f>VLOOKUP(B20,'Table A as of March 2024'!A:L,12,FALSE)</f>
        <v>No</v>
      </c>
      <c r="I20" s="9" t="str">
        <f>VLOOKUP(B20,'Table A as of March 2024'!A:M,13,FALSE)</f>
        <v>G</v>
      </c>
      <c r="J20" t="str">
        <f>VLOOKUP(B20,'Table A as of March 2024'!A:O,15,FALSE)</f>
        <v>U</v>
      </c>
      <c r="K20" t="str">
        <f>VLOOKUP(G20,'ACFR Class Vlookup'!A:B,2,FALSE)</f>
        <v>Governmental</v>
      </c>
      <c r="L20" s="1" t="str">
        <f>VLOOKUP(D20,'Fund Information'!A:F,6,FALSE)</f>
        <v>General Fund</v>
      </c>
      <c r="M20" s="6" t="str">
        <f t="shared" si="2"/>
        <v>N/A</v>
      </c>
      <c r="N20" s="6" t="s">
        <v>2886</v>
      </c>
      <c r="O20" s="6" t="str">
        <f t="shared" si="3"/>
        <v>N/A</v>
      </c>
      <c r="P20" s="5" t="s">
        <v>2886</v>
      </c>
      <c r="Q20" s="6" t="str">
        <f t="shared" si="4"/>
        <v>N/A</v>
      </c>
      <c r="R20" s="7" t="str">
        <f t="shared" si="5"/>
        <v>No</v>
      </c>
      <c r="S20" s="5" t="str">
        <f t="shared" si="6"/>
        <v>Answer Required</v>
      </c>
      <c r="T20" s="6" t="str">
        <f t="shared" si="7"/>
        <v>N/A</v>
      </c>
      <c r="U20" s="7" t="str">
        <f t="shared" si="8"/>
        <v>No</v>
      </c>
      <c r="V20" s="5" t="str">
        <f t="shared" si="9"/>
        <v>Answer Required</v>
      </c>
      <c r="W20" s="6" t="str">
        <f t="shared" si="10"/>
        <v>N/A</v>
      </c>
      <c r="X20" s="5" t="s">
        <v>2886</v>
      </c>
    </row>
    <row r="21" spans="1:24" x14ac:dyDescent="0.25">
      <c r="A21" s="77">
        <f>VLOOKUP(C21,'BU and Control BU Listing'!A:E,5,FALSE)</f>
        <v>15100</v>
      </c>
      <c r="B21" s="80" t="s">
        <v>8739</v>
      </c>
      <c r="C21" s="22" t="str">
        <f t="shared" si="0"/>
        <v>40500</v>
      </c>
      <c r="D21" s="22" t="str">
        <f t="shared" si="1"/>
        <v>01000</v>
      </c>
      <c r="E21" s="21" t="str">
        <f>VLOOKUP(B21,'Table A as of March 2024'!A:G,7,FALSE)</f>
        <v>Virginia Racing Commission</v>
      </c>
      <c r="F21" s="21" t="str">
        <f>VLOOKUP(B21,'Table A as of March 2024'!A:H,8,FALSE)</f>
        <v>General Fund</v>
      </c>
      <c r="G21" s="11" t="str">
        <f>VLOOKUP(B21,'Table A as of March 2024'!A:I,9,FALSE)</f>
        <v>100</v>
      </c>
      <c r="H21" t="str">
        <f>VLOOKUP(B21,'Table A as of March 2024'!A:L,12,FALSE)</f>
        <v>No</v>
      </c>
      <c r="I21" s="9" t="str">
        <f>VLOOKUP(B21,'Table A as of March 2024'!A:M,13,FALSE)</f>
        <v>G</v>
      </c>
      <c r="J21" t="str">
        <f>VLOOKUP(B21,'Table A as of March 2024'!A:O,15,FALSE)</f>
        <v>U</v>
      </c>
      <c r="K21" t="str">
        <f>VLOOKUP(G21,'ACFR Class Vlookup'!A:B,2,FALSE)</f>
        <v>Governmental</v>
      </c>
      <c r="L21" s="1" t="str">
        <f>VLOOKUP(D21,'Fund Information'!A:F,6,FALSE)</f>
        <v>General Fund</v>
      </c>
      <c r="M21" s="6" t="str">
        <f t="shared" si="2"/>
        <v>N/A</v>
      </c>
      <c r="N21" s="6" t="s">
        <v>2886</v>
      </c>
      <c r="O21" s="6" t="str">
        <f t="shared" si="3"/>
        <v>N/A</v>
      </c>
      <c r="P21" s="5" t="s">
        <v>2886</v>
      </c>
      <c r="Q21" s="6" t="str">
        <f t="shared" si="4"/>
        <v>N/A</v>
      </c>
      <c r="R21" s="7" t="str">
        <f t="shared" si="5"/>
        <v>No</v>
      </c>
      <c r="S21" s="5" t="str">
        <f t="shared" si="6"/>
        <v>Answer Required</v>
      </c>
      <c r="T21" s="6" t="str">
        <f t="shared" si="7"/>
        <v>N/A</v>
      </c>
      <c r="U21" s="7" t="str">
        <f t="shared" si="8"/>
        <v>No</v>
      </c>
      <c r="V21" s="5" t="str">
        <f t="shared" si="9"/>
        <v>Answer Required</v>
      </c>
      <c r="W21" s="6" t="str">
        <f t="shared" si="10"/>
        <v>N/A</v>
      </c>
      <c r="X21" s="5" t="s">
        <v>2886</v>
      </c>
    </row>
    <row r="22" spans="1:24" ht="120" x14ac:dyDescent="0.25">
      <c r="A22" s="77">
        <f>VLOOKUP(C22,'BU and Control BU Listing'!A:E,5,FALSE)</f>
        <v>15100</v>
      </c>
      <c r="B22" s="80" t="s">
        <v>8332</v>
      </c>
      <c r="C22" s="22" t="str">
        <f t="shared" si="0"/>
        <v>88500</v>
      </c>
      <c r="D22" s="22" t="str">
        <f t="shared" si="1"/>
        <v>10380</v>
      </c>
      <c r="E22" s="21" t="str">
        <f>VLOOKUP(B22,'Table A as of March 2024'!A:G,7,FALSE)</f>
        <v>Inst for Adv Learn &amp; Research</v>
      </c>
      <c r="F22" s="21" t="str">
        <f>VLOOKUP(B22,'Table A as of March 2024'!A:H,8,FALSE)</f>
        <v>GEER Fund - COVID-19</v>
      </c>
      <c r="G22" s="11" t="str">
        <f>VLOOKUP(B22,'Table A as of March 2024'!A:I,9,FALSE)</f>
        <v>120</v>
      </c>
      <c r="H22" t="str">
        <f>VLOOKUP(B22,'Table A as of March 2024'!A:L,12,FALSE)</f>
        <v>Yes</v>
      </c>
      <c r="I22" s="9" t="str">
        <f>VLOOKUP(B22,'Table A as of March 2024'!A:M,13,FALSE)</f>
        <v>V</v>
      </c>
      <c r="J22" t="str">
        <f>VLOOKUP(B22,'Table A as of March 2024'!A:O,15,FALSE)</f>
        <v>U</v>
      </c>
      <c r="K22" t="str">
        <f>VLOOKUP(G22,'ACFR Class Vlookup'!A:B,2,FALSE)</f>
        <v>Governmental</v>
      </c>
      <c r="L22" s="1" t="str">
        <f>VLOOKUP(D22,'Fund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
HE equivalent is Fund 03410</v>
      </c>
      <c r="M22" s="6" t="str">
        <f t="shared" si="2"/>
        <v>N/A</v>
      </c>
      <c r="N22" s="6" t="s">
        <v>2886</v>
      </c>
      <c r="O22" s="6" t="str">
        <f t="shared" si="3"/>
        <v>N/A</v>
      </c>
      <c r="P22" s="5" t="s">
        <v>2886</v>
      </c>
      <c r="Q22" s="6" t="str">
        <f t="shared" si="4"/>
        <v>N/A</v>
      </c>
      <c r="R22" s="7" t="str">
        <f t="shared" si="5"/>
        <v>No</v>
      </c>
      <c r="S22" s="5" t="str">
        <f t="shared" si="6"/>
        <v>Answer Required</v>
      </c>
      <c r="T22" s="6" t="str">
        <f t="shared" si="7"/>
        <v>N/A</v>
      </c>
      <c r="U22" s="7" t="str">
        <f t="shared" si="8"/>
        <v>No</v>
      </c>
      <c r="V22" s="5" t="str">
        <f t="shared" si="9"/>
        <v>Answer Required</v>
      </c>
      <c r="W22" s="6" t="str">
        <f t="shared" si="10"/>
        <v>N/A</v>
      </c>
      <c r="X22" s="5" t="s">
        <v>2886</v>
      </c>
    </row>
    <row r="23" spans="1:24" ht="165" x14ac:dyDescent="0.25">
      <c r="A23" s="77">
        <f>VLOOKUP(C23,'BU and Control BU Listing'!A:E,5,FALSE)</f>
        <v>15100</v>
      </c>
      <c r="B23" s="80" t="s">
        <v>6038</v>
      </c>
      <c r="C23" s="22" t="str">
        <f t="shared" si="0"/>
        <v>93500</v>
      </c>
      <c r="D23" s="22" t="str">
        <f t="shared" si="1"/>
        <v>10110</v>
      </c>
      <c r="E23" s="21" t="str">
        <f>VLOOKUP(B23,'Table A as of March 2024'!A:G,7,FALSE)</f>
        <v>Roanoke Higher Educ Authority</v>
      </c>
      <c r="F23" s="21" t="str">
        <f>VLOOKUP(B23,'Table A as of March 2024'!A:H,8,FALSE)</f>
        <v>CARESActRlfFd–General-COVID-19</v>
      </c>
      <c r="G23" s="11" t="str">
        <f>VLOOKUP(B23,'Table A as of March 2024'!A:I,9,FALSE)</f>
        <v>120</v>
      </c>
      <c r="H23" t="str">
        <f>VLOOKUP(B23,'Table A as of March 2024'!A:L,12,FALSE)</f>
        <v>Yes</v>
      </c>
      <c r="I23" s="9" t="str">
        <f>VLOOKUP(B23,'Table A as of March 2024'!A:M,13,FALSE)</f>
        <v>V</v>
      </c>
      <c r="J23" t="str">
        <f>VLOOKUP(B23,'Table A as of March 2024'!A:O,15,FALSE)</f>
        <v>U</v>
      </c>
      <c r="K23" t="str">
        <f>VLOOKUP(G23,'ACFR Class Vlookup'!A:B,2,FALSE)</f>
        <v>Governmental</v>
      </c>
      <c r="L23" s="1" t="str">
        <f>VLOOKUP(D23,'Fund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23" s="6" t="str">
        <f t="shared" si="2"/>
        <v>N/A</v>
      </c>
      <c r="N23" s="6" t="s">
        <v>2886</v>
      </c>
      <c r="O23" s="6" t="str">
        <f t="shared" si="3"/>
        <v>N/A</v>
      </c>
      <c r="P23" s="5" t="s">
        <v>2886</v>
      </c>
      <c r="Q23" s="6" t="str">
        <f t="shared" si="4"/>
        <v>N/A</v>
      </c>
      <c r="R23" s="7" t="str">
        <f t="shared" si="5"/>
        <v>No</v>
      </c>
      <c r="S23" s="5" t="str">
        <f t="shared" si="6"/>
        <v>Answer Required</v>
      </c>
      <c r="T23" s="6" t="str">
        <f t="shared" si="7"/>
        <v>N/A</v>
      </c>
      <c r="U23" s="7" t="str">
        <f t="shared" si="8"/>
        <v>No</v>
      </c>
      <c r="V23" s="5" t="str">
        <f t="shared" si="9"/>
        <v>Answer Required</v>
      </c>
      <c r="W23" s="6" t="str">
        <f t="shared" si="10"/>
        <v>N/A</v>
      </c>
      <c r="X23" s="5" t="s">
        <v>2886</v>
      </c>
    </row>
    <row r="24" spans="1:24" ht="120" x14ac:dyDescent="0.25">
      <c r="A24" s="77">
        <f>VLOOKUP(C24,'BU and Control BU Listing'!A:E,5,FALSE)</f>
        <v>15100</v>
      </c>
      <c r="B24" s="80" t="s">
        <v>6039</v>
      </c>
      <c r="C24" s="22" t="str">
        <f t="shared" si="0"/>
        <v>93500</v>
      </c>
      <c r="D24" s="22" t="str">
        <f t="shared" si="1"/>
        <v>10380</v>
      </c>
      <c r="E24" s="21" t="str">
        <f>VLOOKUP(B24,'Table A as of March 2024'!A:G,7,FALSE)</f>
        <v>Roanoke Higher Educ Authority</v>
      </c>
      <c r="F24" s="21" t="str">
        <f>VLOOKUP(B24,'Table A as of March 2024'!A:H,8,FALSE)</f>
        <v>GEER Fund - COVID-19</v>
      </c>
      <c r="G24" s="11" t="str">
        <f>VLOOKUP(B24,'Table A as of March 2024'!A:I,9,FALSE)</f>
        <v>120</v>
      </c>
      <c r="H24" t="str">
        <f>VLOOKUP(B24,'Table A as of March 2024'!A:L,12,FALSE)</f>
        <v>Yes</v>
      </c>
      <c r="I24" s="9" t="str">
        <f>VLOOKUP(B24,'Table A as of March 2024'!A:M,13,FALSE)</f>
        <v>V</v>
      </c>
      <c r="J24" t="str">
        <f>VLOOKUP(B24,'Table A as of March 2024'!A:O,15,FALSE)</f>
        <v>U</v>
      </c>
      <c r="K24" t="str">
        <f>VLOOKUP(G24,'ACFR Class Vlookup'!A:B,2,FALSE)</f>
        <v>Governmental</v>
      </c>
      <c r="L24" s="1" t="str">
        <f>VLOOKUP(D24,'Fund Information'!A:F,6,FALSE)</f>
        <v>CFDA 84.425; Education Stabilization Fund. Virginia schools will receive $66.8 million in federal Governor’s Emergency Education Relief (GEER) funds to expand distance learning opportunities, fund services for students disproportionately impacted by loss of class time, and provide financial assistance to higher education students and institutions affected by the COVID-19 pandemic.
HE equivalent is Fund 03410</v>
      </c>
      <c r="M24" s="6" t="str">
        <f t="shared" si="2"/>
        <v>N/A</v>
      </c>
      <c r="N24" s="6" t="s">
        <v>2886</v>
      </c>
      <c r="O24" s="6" t="str">
        <f t="shared" si="3"/>
        <v>N/A</v>
      </c>
      <c r="P24" s="5" t="s">
        <v>2886</v>
      </c>
      <c r="Q24" s="6" t="str">
        <f t="shared" si="4"/>
        <v>N/A</v>
      </c>
      <c r="R24" s="7" t="str">
        <f t="shared" si="5"/>
        <v>No</v>
      </c>
      <c r="S24" s="5" t="str">
        <f t="shared" si="6"/>
        <v>Answer Required</v>
      </c>
      <c r="T24" s="6" t="str">
        <f t="shared" si="7"/>
        <v>N/A</v>
      </c>
      <c r="U24" s="7" t="str">
        <f t="shared" si="8"/>
        <v>No</v>
      </c>
      <c r="V24" s="5" t="str">
        <f t="shared" si="9"/>
        <v>Answer Required</v>
      </c>
      <c r="W24" s="6" t="str">
        <f t="shared" si="10"/>
        <v>N/A</v>
      </c>
      <c r="X24" s="5" t="s">
        <v>2886</v>
      </c>
    </row>
    <row r="25" spans="1:24" x14ac:dyDescent="0.25">
      <c r="A25" s="77">
        <f>VLOOKUP(C25,'BU and Control BU Listing'!A:E,5,FALSE)</f>
        <v>15100</v>
      </c>
      <c r="B25" s="80" t="s">
        <v>5955</v>
      </c>
      <c r="C25" s="22" t="str">
        <f t="shared" si="0"/>
        <v>30900</v>
      </c>
      <c r="D25" s="22" t="str">
        <f t="shared" si="1"/>
        <v>01000</v>
      </c>
      <c r="E25" s="21" t="str">
        <f>VLOOKUP(B25,'Table A as of March 2024'!A:G,7,FALSE)</f>
        <v>VA Innovation Partnership Auth</v>
      </c>
      <c r="F25" s="21" t="str">
        <f>VLOOKUP(B25,'Table A as of March 2024'!A:H,8,FALSE)</f>
        <v>General Fund</v>
      </c>
      <c r="G25" s="11" t="str">
        <f>VLOOKUP(B25,'Table A as of March 2024'!A:I,9,FALSE)</f>
        <v>100</v>
      </c>
      <c r="H25" t="str">
        <f>VLOOKUP(B25,'Table A as of March 2024'!A:L,12,FALSE)</f>
        <v>No</v>
      </c>
      <c r="I25" s="9" t="str">
        <f>VLOOKUP(B25,'Table A as of March 2024'!A:M,13,FALSE)</f>
        <v>G</v>
      </c>
      <c r="J25" t="str">
        <f>VLOOKUP(B25,'Table A as of March 2024'!A:O,15,FALSE)</f>
        <v>U</v>
      </c>
      <c r="K25" t="str">
        <f>VLOOKUP(G25,'ACFR Class Vlookup'!A:B,2,FALSE)</f>
        <v>Governmental</v>
      </c>
      <c r="L25" s="1" t="str">
        <f>VLOOKUP(D25,'Fund Information'!A:F,6,FALSE)</f>
        <v>General Fund</v>
      </c>
      <c r="M25" s="6" t="str">
        <f t="shared" si="2"/>
        <v>N/A</v>
      </c>
      <c r="N25" s="6" t="s">
        <v>2886</v>
      </c>
      <c r="O25" s="6" t="str">
        <f t="shared" si="3"/>
        <v>N/A</v>
      </c>
      <c r="P25" s="5" t="s">
        <v>2886</v>
      </c>
      <c r="Q25" s="6" t="str">
        <f t="shared" si="4"/>
        <v>N/A</v>
      </c>
      <c r="R25" s="7" t="str">
        <f t="shared" si="5"/>
        <v>No</v>
      </c>
      <c r="S25" s="5" t="str">
        <f t="shared" si="6"/>
        <v>Answer Required</v>
      </c>
      <c r="T25" s="6" t="str">
        <f t="shared" si="7"/>
        <v>N/A</v>
      </c>
      <c r="U25" s="7" t="str">
        <f t="shared" si="8"/>
        <v>No</v>
      </c>
      <c r="V25" s="5" t="str">
        <f t="shared" si="9"/>
        <v>Answer Required</v>
      </c>
      <c r="W25" s="6" t="str">
        <f t="shared" si="10"/>
        <v>N/A</v>
      </c>
      <c r="X25" s="5" t="s">
        <v>2886</v>
      </c>
    </row>
    <row r="26" spans="1:24" ht="135" x14ac:dyDescent="0.25">
      <c r="A26" s="77">
        <f>VLOOKUP(C26,'BU and Control BU Listing'!A:E,5,FALSE)</f>
        <v>15100</v>
      </c>
      <c r="B26" s="80" t="s">
        <v>5956</v>
      </c>
      <c r="C26" s="22" t="str">
        <f t="shared" si="0"/>
        <v>30900</v>
      </c>
      <c r="D26" s="22" t="str">
        <f t="shared" si="1"/>
        <v>07562</v>
      </c>
      <c r="E26" s="21" t="str">
        <f>VLOOKUP(B26,'Table A as of March 2024'!A:G,7,FALSE)</f>
        <v>VA Innovation Partnership Auth</v>
      </c>
      <c r="F26" s="21" t="str">
        <f>VLOOKUP(B26,'Table A as of March 2024'!A:H,8,FALSE)</f>
        <v>VA Research Investment Fund–GF</v>
      </c>
      <c r="G26" s="11" t="str">
        <f>VLOOKUP(B26,'Table A as of March 2024'!A:I,9,FALSE)</f>
        <v>100</v>
      </c>
      <c r="H26" t="str">
        <f>VLOOKUP(B26,'Table A as of March 2024'!A:L,12,FALSE)</f>
        <v>Yes</v>
      </c>
      <c r="I26" s="9" t="str">
        <f>VLOOKUP(B26,'Table A as of March 2024'!A:M,13,FALSE)</f>
        <v>U</v>
      </c>
      <c r="J26" t="str">
        <f>VLOOKUP(B26,'Table A as of March 2024'!A:O,15,FALSE)</f>
        <v>U</v>
      </c>
      <c r="K26" t="str">
        <f>VLOOKUP(G26,'ACFR Class Vlookup'!A:B,2,FALSE)</f>
        <v>Governmental</v>
      </c>
      <c r="L26" s="1" t="str">
        <f>VLOOKUP(D26,'Fund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26" s="6" t="str">
        <f t="shared" si="2"/>
        <v>N/A</v>
      </c>
      <c r="N26" s="6" t="s">
        <v>2886</v>
      </c>
      <c r="O26" s="6" t="str">
        <f t="shared" si="3"/>
        <v>N/A</v>
      </c>
      <c r="P26" s="5" t="s">
        <v>2886</v>
      </c>
      <c r="Q26" s="6" t="str">
        <f t="shared" si="4"/>
        <v>N/A</v>
      </c>
      <c r="R26" s="7" t="str">
        <f t="shared" si="5"/>
        <v>No</v>
      </c>
      <c r="S26" s="5" t="str">
        <f t="shared" si="6"/>
        <v>Answer Required</v>
      </c>
      <c r="T26" s="6" t="str">
        <f t="shared" si="7"/>
        <v>N/A</v>
      </c>
      <c r="U26" s="7" t="str">
        <f t="shared" si="8"/>
        <v>No</v>
      </c>
      <c r="V26" s="5" t="str">
        <f t="shared" si="9"/>
        <v>Answer Required</v>
      </c>
      <c r="W26" s="6" t="str">
        <f t="shared" si="10"/>
        <v>N/A</v>
      </c>
      <c r="X26" s="5" t="s">
        <v>2886</v>
      </c>
    </row>
    <row r="27" spans="1:24" ht="45" x14ac:dyDescent="0.25">
      <c r="A27" s="77">
        <f>VLOOKUP(C27,'BU and Control BU Listing'!A:E,5,FALSE)</f>
        <v>15100</v>
      </c>
      <c r="B27" s="80" t="s">
        <v>3108</v>
      </c>
      <c r="C27" s="22" t="str">
        <f t="shared" si="0"/>
        <v>15100</v>
      </c>
      <c r="D27" s="22" t="str">
        <f t="shared" si="1"/>
        <v>09362</v>
      </c>
      <c r="E27" s="21" t="str">
        <f>VLOOKUP(B27,'Table A as of March 2024'!A:G,7,FALSE)</f>
        <v>Department of Accounts</v>
      </c>
      <c r="F27" s="21" t="str">
        <f>VLOOKUP(B27,'Table A as of March 2024'!A:H,8,FALSE)</f>
        <v>Commonwealth Health Research</v>
      </c>
      <c r="G27" s="11" t="str">
        <f>VLOOKUP(B27,'Table A as of March 2024'!A:I,9,FALSE)</f>
        <v>165</v>
      </c>
      <c r="H27" t="str">
        <f>VLOOKUP(B27,'Table A as of March 2024'!A:L,12,FALSE)</f>
        <v>No</v>
      </c>
      <c r="I27" s="9" t="str">
        <f>VLOOKUP(B27,'Table A as of March 2024'!A:M,13,FALSE)</f>
        <v>U</v>
      </c>
      <c r="J27" t="str">
        <f>VLOOKUP(B27,'Table A as of March 2024'!A:O,15,FALSE)</f>
        <v>N/A</v>
      </c>
      <c r="K27" t="str">
        <f>VLOOKUP(G27,'ACFR Class Vlookup'!A:B,2,FALSE)</f>
        <v>Governmental</v>
      </c>
      <c r="L27" s="1" t="str">
        <f>VLOOKUP(D27,'Fund Information'!A:F,6,FALSE)</f>
        <v>Fund accounts for the administrative portion of the Commonwealth Health Research Board Permanent Fund per Code of Virginia 32.1-162.28.D.</v>
      </c>
      <c r="M27" s="6" t="str">
        <f t="shared" si="2"/>
        <v>N/A</v>
      </c>
      <c r="N27" s="6" t="s">
        <v>2886</v>
      </c>
      <c r="O27" s="6" t="str">
        <f t="shared" si="3"/>
        <v>N/A</v>
      </c>
      <c r="P27" s="5" t="s">
        <v>2886</v>
      </c>
      <c r="Q27" s="6" t="str">
        <f t="shared" si="4"/>
        <v>N/A</v>
      </c>
      <c r="R27" s="7" t="str">
        <f t="shared" si="5"/>
        <v>No</v>
      </c>
      <c r="S27" s="5" t="str">
        <f t="shared" si="6"/>
        <v>Answer Required</v>
      </c>
      <c r="T27" s="6" t="str">
        <f t="shared" si="7"/>
        <v>N/A</v>
      </c>
      <c r="U27" s="7" t="str">
        <f t="shared" si="8"/>
        <v>No</v>
      </c>
      <c r="V27" s="5" t="str">
        <f t="shared" si="9"/>
        <v>Answer Required</v>
      </c>
      <c r="W27" s="6" t="str">
        <f t="shared" si="10"/>
        <v>N/A</v>
      </c>
      <c r="X27" s="5" t="s">
        <v>2886</v>
      </c>
    </row>
    <row r="28" spans="1:24" ht="90" x14ac:dyDescent="0.25">
      <c r="A28" s="77">
        <f>VLOOKUP(C28,'BU and Control BU Listing'!A:E,5,FALSE)</f>
        <v>15100</v>
      </c>
      <c r="B28" s="80" t="s">
        <v>3296</v>
      </c>
      <c r="C28" s="22" t="str">
        <f t="shared" si="0"/>
        <v>16200</v>
      </c>
      <c r="D28" s="22" t="str">
        <f t="shared" si="1"/>
        <v>07420</v>
      </c>
      <c r="E28" s="21" t="str">
        <f>VLOOKUP(B28,'Table A as of March 2024'!A:G,7,FALSE)</f>
        <v>Dept of Accounts Transfer Pmts</v>
      </c>
      <c r="F28" s="21" t="str">
        <f>VLOOKUP(B28,'Table A as of March 2024'!A:H,8,FALSE)</f>
        <v>LOD Death &amp; Hlth Benefits Trst</v>
      </c>
      <c r="G28" s="11" t="str">
        <f>VLOOKUP(B28,'Table A as of March 2024'!A:I,9,FALSE)</f>
        <v>360</v>
      </c>
      <c r="H28" t="str">
        <f>VLOOKUP(B28,'Table A as of March 2024'!A:L,12,FALSE)</f>
        <v>Yes</v>
      </c>
      <c r="I28" s="9" t="str">
        <f>VLOOKUP(B28,'Table A as of March 2024'!A:M,13,FALSE)</f>
        <v>R</v>
      </c>
      <c r="K28" t="str">
        <f>VLOOKUP(G28,'ACFR Class Vlookup'!A:B,2,FALSE)</f>
        <v>N/A</v>
      </c>
      <c r="L28" s="1" t="str">
        <f>VLOOKUP(D28,'Fund Information'!A:F,6,FALSE)</f>
        <v>This fund accounts for line of duty OPEB activity. Chapter 836, Item 269. Per the Appropr Act, "the funds of the Line of Duty Act Fund shall be deemed separate and independent trust funds, shall be segregated and accounted for separately from all other funds of the Commonwealth, and shall be invested and administered solely in the interests of the covered employees and beneficiaries thereof.</v>
      </c>
      <c r="M28" s="6" t="str">
        <f t="shared" si="2"/>
        <v>N/A</v>
      </c>
      <c r="N28" s="6" t="s">
        <v>2886</v>
      </c>
      <c r="O28" s="6" t="str">
        <f t="shared" si="3"/>
        <v>N/A</v>
      </c>
      <c r="P28" s="5" t="s">
        <v>2886</v>
      </c>
      <c r="Q28" s="6" t="str">
        <f t="shared" si="4"/>
        <v>N/A</v>
      </c>
      <c r="R28" s="7" t="str">
        <f t="shared" si="5"/>
        <v>No</v>
      </c>
      <c r="S28" s="5" t="str">
        <f t="shared" si="6"/>
        <v>N/A</v>
      </c>
      <c r="T28" s="6" t="str">
        <f t="shared" si="7"/>
        <v>N/A</v>
      </c>
      <c r="U28" s="7" t="str">
        <f t="shared" si="8"/>
        <v>No</v>
      </c>
      <c r="V28" s="5" t="str">
        <f t="shared" si="9"/>
        <v>N/A</v>
      </c>
      <c r="W28" s="6" t="str">
        <f t="shared" si="10"/>
        <v>N/A</v>
      </c>
      <c r="X28" s="5" t="s">
        <v>2886</v>
      </c>
    </row>
    <row r="29" spans="1:24" x14ac:dyDescent="0.25">
      <c r="A29" s="77">
        <f>VLOOKUP(C29,'BU and Control BU Listing'!A:E,5,FALSE)</f>
        <v>99900</v>
      </c>
      <c r="B29" s="80" t="s">
        <v>5241</v>
      </c>
      <c r="C29" s="22" t="str">
        <f t="shared" si="0"/>
        <v>99900</v>
      </c>
      <c r="D29" s="22" t="str">
        <f t="shared" si="1"/>
        <v>01000</v>
      </c>
      <c r="E29" s="21" t="str">
        <f>VLOOKUP(B29,'Table A as of March 2024'!A:G,7,FALSE)</f>
        <v>Alcoholic Beverage Control</v>
      </c>
      <c r="F29" s="21" t="str">
        <f>VLOOKUP(B29,'Table A as of March 2024'!A:H,8,FALSE)</f>
        <v>General Fund</v>
      </c>
      <c r="G29" s="11" t="str">
        <f>VLOOKUP(B29,'Table A as of March 2024'!A:I,9,FALSE)</f>
        <v>100</v>
      </c>
      <c r="H29" t="str">
        <f>VLOOKUP(B29,'Table A as of March 2024'!A:L,12,FALSE)</f>
        <v>No</v>
      </c>
      <c r="I29" s="9" t="str">
        <f>VLOOKUP(B29,'Table A as of March 2024'!A:M,13,FALSE)</f>
        <v>G</v>
      </c>
      <c r="J29" t="str">
        <f>VLOOKUP(B29,'Table A as of March 2024'!A:O,15,FALSE)</f>
        <v>U</v>
      </c>
      <c r="K29" t="str">
        <f>VLOOKUP(G29,'ACFR Class Vlookup'!A:B,2,FALSE)</f>
        <v>Governmental</v>
      </c>
      <c r="L29" s="1" t="str">
        <f>VLOOKUP(D29,'Fund Information'!A:F,6,FALSE)</f>
        <v>General Fund</v>
      </c>
      <c r="M29" s="6" t="str">
        <f t="shared" si="2"/>
        <v>N/A</v>
      </c>
      <c r="N29" s="6" t="s">
        <v>2886</v>
      </c>
      <c r="O29" s="6" t="str">
        <f t="shared" si="3"/>
        <v>N/A</v>
      </c>
      <c r="P29" s="5" t="s">
        <v>2886</v>
      </c>
      <c r="Q29" s="6" t="str">
        <f t="shared" si="4"/>
        <v>N/A</v>
      </c>
      <c r="R29" s="7" t="str">
        <f t="shared" si="5"/>
        <v>No</v>
      </c>
      <c r="S29" s="5" t="str">
        <f t="shared" si="6"/>
        <v>Answer Required</v>
      </c>
      <c r="T29" s="6" t="str">
        <f t="shared" si="7"/>
        <v>N/A</v>
      </c>
      <c r="U29" s="7" t="str">
        <f t="shared" si="8"/>
        <v>No</v>
      </c>
      <c r="V29" s="5" t="str">
        <f t="shared" si="9"/>
        <v>Answer Required</v>
      </c>
      <c r="W29" s="6" t="str">
        <f t="shared" si="10"/>
        <v>N/A</v>
      </c>
      <c r="X29" s="5" t="s">
        <v>2886</v>
      </c>
    </row>
    <row r="30" spans="1:24" ht="45" x14ac:dyDescent="0.25">
      <c r="A30" s="77">
        <f>VLOOKUP(C30,'BU and Control BU Listing'!A:E,5,FALSE)</f>
        <v>99900</v>
      </c>
      <c r="B30" s="80" t="s">
        <v>6047</v>
      </c>
      <c r="C30" s="22" t="str">
        <f t="shared" si="0"/>
        <v>99900</v>
      </c>
      <c r="D30" s="22" t="str">
        <f t="shared" si="1"/>
        <v>09119</v>
      </c>
      <c r="E30" s="21" t="str">
        <f>VLOOKUP(B30,'Table A as of March 2024'!A:G,7,FALSE)</f>
        <v>Alcoholic Beverage Control</v>
      </c>
      <c r="F30" s="21" t="str">
        <f>VLOOKUP(B30,'Table A as of March 2024'!A:H,8,FALSE)</f>
        <v>COVID-19 Relief Fund</v>
      </c>
      <c r="G30" s="11" t="str">
        <f>VLOOKUP(B30,'Table A as of March 2024'!A:I,9,FALSE)</f>
        <v>105</v>
      </c>
      <c r="H30" t="str">
        <f>VLOOKUP(B30,'Table A as of March 2024'!A:L,12,FALSE)</f>
        <v>Yes</v>
      </c>
      <c r="I30" s="9" t="str">
        <f>VLOOKUP(B30,'Table A as of March 2024'!A:M,13,FALSE)</f>
        <v>U</v>
      </c>
      <c r="J30" t="str">
        <f>VLOOKUP(B30,'Table A as of March 2024'!A:O,15,FALSE)</f>
        <v>U</v>
      </c>
      <c r="K30" t="str">
        <f>VLOOKUP(G30,'ACFR Class Vlookup'!A:B,2,FALSE)</f>
        <v>Governmental</v>
      </c>
      <c r="L30" s="1" t="str">
        <f>VLOOKUP(D30,'Fund Information'!A:F,6,FALSE)</f>
        <v>Established per § 2.2-115.1; Moneys in the Fund shall be used by the Governor solely for the purposes of responding to the Commonwealth's needs related to the Coronavirus Disease of 2019 (COVID-19) pandemic.</v>
      </c>
      <c r="M30" s="6" t="str">
        <f t="shared" si="2"/>
        <v>N/A</v>
      </c>
      <c r="N30" s="6" t="s">
        <v>2886</v>
      </c>
      <c r="O30" s="6" t="str">
        <f t="shared" si="3"/>
        <v>N/A</v>
      </c>
      <c r="P30" s="5" t="s">
        <v>2886</v>
      </c>
      <c r="Q30" s="6" t="str">
        <f t="shared" si="4"/>
        <v>N/A</v>
      </c>
      <c r="R30" s="7" t="str">
        <f t="shared" si="5"/>
        <v>No</v>
      </c>
      <c r="S30" s="5" t="str">
        <f t="shared" si="6"/>
        <v>Answer Required</v>
      </c>
      <c r="T30" s="6" t="str">
        <f t="shared" si="7"/>
        <v>N/A</v>
      </c>
      <c r="U30" s="7" t="str">
        <f t="shared" si="8"/>
        <v>No</v>
      </c>
      <c r="V30" s="5" t="str">
        <f t="shared" si="9"/>
        <v>Answer Required</v>
      </c>
      <c r="W30" s="6" t="str">
        <f t="shared" si="10"/>
        <v>N/A</v>
      </c>
      <c r="X30" s="5" t="s">
        <v>2886</v>
      </c>
    </row>
    <row r="31" spans="1:24" ht="165" x14ac:dyDescent="0.25">
      <c r="A31" s="77">
        <f>VLOOKUP(C31,'BU and Control BU Listing'!A:E,5,FALSE)</f>
        <v>99900</v>
      </c>
      <c r="B31" s="80" t="s">
        <v>6048</v>
      </c>
      <c r="C31" s="22" t="str">
        <f t="shared" si="0"/>
        <v>99900</v>
      </c>
      <c r="D31" s="22" t="str">
        <f t="shared" si="1"/>
        <v>10110</v>
      </c>
      <c r="E31" s="21" t="str">
        <f>VLOOKUP(B31,'Table A as of March 2024'!A:G,7,FALSE)</f>
        <v>Alcoholic Beverage Control</v>
      </c>
      <c r="F31" s="21" t="str">
        <f>VLOOKUP(B31,'Table A as of March 2024'!A:H,8,FALSE)</f>
        <v>CARESActRlfFd–General-COVID-19</v>
      </c>
      <c r="G31" s="11" t="str">
        <f>VLOOKUP(B31,'Table A as of March 2024'!A:I,9,FALSE)</f>
        <v>120</v>
      </c>
      <c r="H31" t="str">
        <f>VLOOKUP(B31,'Table A as of March 2024'!A:L,12,FALSE)</f>
        <v>Yes</v>
      </c>
      <c r="I31" s="9" t="str">
        <f>VLOOKUP(B31,'Table A as of March 2024'!A:M,13,FALSE)</f>
        <v>V</v>
      </c>
      <c r="J31" t="str">
        <f>VLOOKUP(B31,'Table A as of March 2024'!A:O,15,FALSE)</f>
        <v>U</v>
      </c>
      <c r="K31" t="str">
        <f>VLOOKUP(G31,'ACFR Class Vlookup'!A:B,2,FALSE)</f>
        <v>Governmental</v>
      </c>
      <c r="L31" s="1" t="str">
        <f>VLOOKUP(D31,'Fund Information'!A:F,6,FALSE)</f>
        <v>CARES Act Relief Fund – General – COVID-19 - Through the Coronavirus Relief Fund, the CARES Act provides for payments to State, Local, and Tribal governments navigating the impact of the COVID-19 outbreak.  The CARES Act requires that the payments from the Coronavirus Relief Fund only be used to cover expenses that - (1) are necessary expenditures incurred due to the public health emergency with respect to the Coronavirus Disease 2019 (COVID–19); (2) were not accounted for in the budget most recently approved as of March 27, 2020 (the date of enactment of the CARES Act) for the State or government; and (3) were incurred during the period that begins on March 1, 2020, and ends on December 30, 2020.</v>
      </c>
      <c r="M31" s="6" t="str">
        <f t="shared" si="2"/>
        <v>N/A</v>
      </c>
      <c r="N31" s="6" t="s">
        <v>2886</v>
      </c>
      <c r="O31" s="6" t="str">
        <f t="shared" si="3"/>
        <v>N/A</v>
      </c>
      <c r="P31" s="5" t="s">
        <v>2886</v>
      </c>
      <c r="Q31" s="6" t="str">
        <f t="shared" si="4"/>
        <v>N/A</v>
      </c>
      <c r="R31" s="7" t="str">
        <f t="shared" si="5"/>
        <v>No</v>
      </c>
      <c r="S31" s="5" t="str">
        <f t="shared" si="6"/>
        <v>Answer Required</v>
      </c>
      <c r="T31" s="6" t="str">
        <f t="shared" si="7"/>
        <v>N/A</v>
      </c>
      <c r="U31" s="7" t="str">
        <f t="shared" si="8"/>
        <v>No</v>
      </c>
      <c r="V31" s="5" t="str">
        <f t="shared" si="9"/>
        <v>Answer Required</v>
      </c>
      <c r="W31" s="6" t="str">
        <f t="shared" si="10"/>
        <v>N/A</v>
      </c>
      <c r="X31" s="5" t="s">
        <v>2886</v>
      </c>
    </row>
    <row r="32" spans="1:24" ht="30" x14ac:dyDescent="0.25">
      <c r="A32" s="77">
        <f>VLOOKUP(C32,'BU and Control BU Listing'!A:E,5,FALSE)</f>
        <v>99900</v>
      </c>
      <c r="B32" s="80" t="s">
        <v>8344</v>
      </c>
      <c r="C32" s="22" t="str">
        <f t="shared" si="0"/>
        <v>99900</v>
      </c>
      <c r="D32" s="22" t="str">
        <f t="shared" si="1"/>
        <v>10710</v>
      </c>
      <c r="E32" s="21" t="str">
        <f>VLOOKUP(B32,'Table A as of March 2024'!A:G,7,FALSE)</f>
        <v>Alcoholic Beverage Control</v>
      </c>
      <c r="F32" s="21" t="str">
        <f>VLOOKUP(B32,'Table A as of March 2024'!A:H,8,FALSE)</f>
        <v>FEMA - State Agy - COVID-19</v>
      </c>
      <c r="G32" s="11" t="str">
        <f>VLOOKUP(B32,'Table A as of March 2024'!A:I,9,FALSE)</f>
        <v>120</v>
      </c>
      <c r="H32" t="str">
        <f>VLOOKUP(B32,'Table A as of March 2024'!A:L,12,FALSE)</f>
        <v>Yes</v>
      </c>
      <c r="I32" s="9" t="str">
        <f>VLOOKUP(B32,'Table A as of March 2024'!A:M,13,FALSE)</f>
        <v>V</v>
      </c>
      <c r="J32" t="str">
        <f>VLOOKUP(B32,'Table A as of March 2024'!A:O,15,FALSE)</f>
        <v>U</v>
      </c>
      <c r="K32" t="str">
        <f>VLOOKUP(G32,'ACFR Class Vlookup'!A:B,2,FALSE)</f>
        <v>Governmental</v>
      </c>
      <c r="L32" s="1" t="str">
        <f>VLOOKUP(D32,'Fund Information'!A:F,6,FALSE)</f>
        <v>Federal Emergency Management Agency (FEMA) - VDEM Pass Thru COVID -19 - State Agencies.</v>
      </c>
      <c r="M32" s="6" t="str">
        <f t="shared" si="2"/>
        <v>N/A</v>
      </c>
      <c r="N32" s="6" t="s">
        <v>2886</v>
      </c>
      <c r="O32" s="6" t="str">
        <f t="shared" si="3"/>
        <v>N/A</v>
      </c>
      <c r="P32" s="5" t="s">
        <v>2886</v>
      </c>
      <c r="Q32" s="6" t="str">
        <f t="shared" si="4"/>
        <v>N/A</v>
      </c>
      <c r="R32" s="7" t="str">
        <f t="shared" si="5"/>
        <v>No</v>
      </c>
      <c r="S32" s="5" t="str">
        <f t="shared" si="6"/>
        <v>Answer Required</v>
      </c>
      <c r="T32" s="6" t="str">
        <f t="shared" si="7"/>
        <v>N/A</v>
      </c>
      <c r="U32" s="7" t="str">
        <f t="shared" si="8"/>
        <v>No</v>
      </c>
      <c r="V32" s="5" t="str">
        <f t="shared" si="9"/>
        <v>Answer Required</v>
      </c>
      <c r="W32" s="6" t="str">
        <f t="shared" si="10"/>
        <v>N/A</v>
      </c>
      <c r="X32" s="5" t="s">
        <v>2886</v>
      </c>
    </row>
    <row r="33" spans="1:24" ht="90" x14ac:dyDescent="0.25">
      <c r="A33" s="77">
        <f>VLOOKUP(C33,'BU and Control BU Listing'!A:E,5,FALSE)</f>
        <v>99900</v>
      </c>
      <c r="B33" s="80" t="s">
        <v>5247</v>
      </c>
      <c r="C33" s="22" t="str">
        <f t="shared" si="0"/>
        <v>99900</v>
      </c>
      <c r="D33" s="22" t="str">
        <f t="shared" si="1"/>
        <v>07020</v>
      </c>
      <c r="E33" s="21" t="str">
        <f>VLOOKUP(B33,'Table A as of March 2024'!A:G,7,FALSE)</f>
        <v>Alcoholic Beverage Control</v>
      </c>
      <c r="F33" s="21" t="str">
        <f>VLOOKUP(B33,'Table A as of March 2024'!A:H,8,FALSE)</f>
        <v>Literary Fund</v>
      </c>
      <c r="G33" s="11" t="str">
        <f>VLOOKUP(B33,'Table A as of March 2024'!A:I,9,FALSE)</f>
        <v>125</v>
      </c>
      <c r="H33" t="str">
        <f>VLOOKUP(B33,'Table A as of March 2024'!A:L,12,FALSE)</f>
        <v>No</v>
      </c>
      <c r="I33" s="9" t="str">
        <f>VLOOKUP(B33,'Table A as of March 2024'!A:M,13,FALSE)</f>
        <v>R</v>
      </c>
      <c r="J33" t="str">
        <f>VLOOKUP(B33,'Table A as of March 2024'!A:O,15,FALSE)</f>
        <v>R</v>
      </c>
      <c r="K33" t="str">
        <f>VLOOKUP(G33,'ACFR Class Vlookup'!A:B,2,FALSE)</f>
        <v>Governmental</v>
      </c>
      <c r="L33" s="1" t="str">
        <f>VLOOKUP(D33,'Fund Information'!A:F,6,FALSE)</f>
        <v>The Literary Fund accounts for revenues from fines, forfeitures, and proceeds from unclaimed property and is used primarily to support public education in the Commonwealth.  This fund provides low interest loans to school divisions for construction, renovations, and expansion of school buildings.  The entire fund is constitutionally restricted for public schools.</v>
      </c>
      <c r="M33" s="6" t="str">
        <f t="shared" si="2"/>
        <v>N/A</v>
      </c>
      <c r="N33" s="6" t="s">
        <v>2886</v>
      </c>
      <c r="O33" s="6" t="str">
        <f t="shared" si="3"/>
        <v>N/A</v>
      </c>
      <c r="P33" s="5" t="s">
        <v>2886</v>
      </c>
      <c r="Q33" s="6" t="str">
        <f t="shared" si="4"/>
        <v>N/A</v>
      </c>
      <c r="R33" s="7" t="str">
        <f t="shared" si="5"/>
        <v>Yes</v>
      </c>
      <c r="S33" s="5" t="str">
        <f t="shared" si="6"/>
        <v>Answer Required</v>
      </c>
      <c r="T33" s="6" t="str">
        <f t="shared" si="7"/>
        <v>N/A</v>
      </c>
      <c r="U33" s="7" t="str">
        <f t="shared" si="8"/>
        <v>No</v>
      </c>
      <c r="V33" s="5" t="str">
        <f t="shared" si="9"/>
        <v>Answer Required</v>
      </c>
      <c r="W33" s="6" t="str">
        <f t="shared" si="10"/>
        <v>N/A</v>
      </c>
      <c r="X33" s="5" t="s">
        <v>2886</v>
      </c>
    </row>
    <row r="34" spans="1:24" ht="30" x14ac:dyDescent="0.25">
      <c r="A34" s="77">
        <f>VLOOKUP(C34,'BU and Control BU Listing'!A:E,5,FALSE)</f>
        <v>99900</v>
      </c>
      <c r="B34" s="80" t="s">
        <v>5242</v>
      </c>
      <c r="C34" s="22" t="str">
        <f t="shared" si="0"/>
        <v>99900</v>
      </c>
      <c r="D34" s="22" t="str">
        <f t="shared" si="1"/>
        <v>05001</v>
      </c>
      <c r="E34" s="21" t="str">
        <f>VLOOKUP(B34,'Table A as of March 2024'!A:G,7,FALSE)</f>
        <v>Alcoholic Beverage Control</v>
      </c>
      <c r="F34" s="21" t="str">
        <f>VLOOKUP(B34,'Table A as of March 2024'!A:H,8,FALSE)</f>
        <v>Enterprise-ABC</v>
      </c>
      <c r="G34" s="11" t="str">
        <f>VLOOKUP(B34,'Table A as of March 2024'!A:I,9,FALSE)</f>
        <v>303</v>
      </c>
      <c r="H34" t="str">
        <f>VLOOKUP(B34,'Table A as of March 2024'!A:L,12,FALSE)</f>
        <v>No</v>
      </c>
      <c r="I34" s="9" t="str">
        <f>VLOOKUP(B34,'Table A as of March 2024'!A:M,13,FALSE)</f>
        <v>U</v>
      </c>
      <c r="K34" t="str">
        <f>VLOOKUP(G34,'ACFR Class Vlookup'!A:B,2,FALSE)</f>
        <v>N/A</v>
      </c>
      <c r="L34" s="1" t="str">
        <f>VLOOKUP(D34,'Fund Information'!A:F,6,FALSE)</f>
        <v>Enterprise activity included on the ABC's enterprise fund financial statement template submission.</v>
      </c>
      <c r="M34" s="6" t="str">
        <f t="shared" si="2"/>
        <v>N/A</v>
      </c>
      <c r="N34" s="6" t="s">
        <v>2886</v>
      </c>
      <c r="O34" s="6" t="str">
        <f t="shared" si="3"/>
        <v>N/A</v>
      </c>
      <c r="P34" s="5" t="s">
        <v>2886</v>
      </c>
      <c r="Q34" s="6" t="str">
        <f t="shared" si="4"/>
        <v>N/A</v>
      </c>
      <c r="R34" s="7" t="str">
        <f t="shared" si="5"/>
        <v>No</v>
      </c>
      <c r="S34" s="5" t="str">
        <f t="shared" si="6"/>
        <v>N/A</v>
      </c>
      <c r="T34" s="6" t="str">
        <f t="shared" si="7"/>
        <v>N/A</v>
      </c>
      <c r="U34" s="7" t="str">
        <f t="shared" si="8"/>
        <v>No</v>
      </c>
      <c r="V34" s="5" t="str">
        <f t="shared" si="9"/>
        <v>N/A</v>
      </c>
      <c r="W34" s="6" t="str">
        <f t="shared" si="10"/>
        <v>N/A</v>
      </c>
      <c r="X34" s="5" t="s">
        <v>2886</v>
      </c>
    </row>
    <row r="35" spans="1:24" ht="30" x14ac:dyDescent="0.25">
      <c r="A35" s="77">
        <f>VLOOKUP(C35,'BU and Control BU Listing'!A:E,5,FALSE)</f>
        <v>99900</v>
      </c>
      <c r="B35" s="80" t="s">
        <v>5243</v>
      </c>
      <c r="C35" s="22" t="str">
        <f t="shared" ref="C35:C66" si="11">LEFT(B35,5)</f>
        <v>99900</v>
      </c>
      <c r="D35" s="22" t="str">
        <f t="shared" ref="D35:D66" si="12">RIGHT(B35,5)</f>
        <v>05330</v>
      </c>
      <c r="E35" s="21" t="str">
        <f>VLOOKUP(B35,'Table A as of March 2024'!A:G,7,FALSE)</f>
        <v>Alcoholic Beverage Control</v>
      </c>
      <c r="F35" s="21" t="str">
        <f>VLOOKUP(B35,'Table A as of March 2024'!A:H,8,FALSE)</f>
        <v>State Asset Forfeiture-ABC</v>
      </c>
      <c r="G35" s="11" t="str">
        <f>VLOOKUP(B35,'Table A as of March 2024'!A:I,9,FALSE)</f>
        <v>303</v>
      </c>
      <c r="H35" t="str">
        <f>VLOOKUP(B35,'Table A as of March 2024'!A:L,12,FALSE)</f>
        <v>No</v>
      </c>
      <c r="I35" s="9" t="str">
        <f>VLOOKUP(B35,'Table A as of March 2024'!A:M,13,FALSE)</f>
        <v>U</v>
      </c>
      <c r="K35" t="str">
        <f>VLOOKUP(G35,'ACFR Class Vlookup'!A:B,2,FALSE)</f>
        <v>N/A</v>
      </c>
      <c r="L35" s="1" t="str">
        <f>VLOOKUP(D35,'Fund Information'!A:F,6,FALSE)</f>
        <v>Enterprise activity included on the ABC enterprise fund financial statement template submission.</v>
      </c>
      <c r="M35" s="6" t="str">
        <f t="shared" ref="M35:M66" si="13">IF(L35="","Answer Required","N/A")</f>
        <v>N/A</v>
      </c>
      <c r="N35" s="6" t="s">
        <v>2886</v>
      </c>
      <c r="O35" s="6" t="str">
        <f t="shared" ref="O35:O66" si="14">IF(N35="No","Answer Required","N/A")</f>
        <v>N/A</v>
      </c>
      <c r="P35" s="5" t="s">
        <v>2886</v>
      </c>
      <c r="Q35" s="6" t="str">
        <f t="shared" ref="Q35:Q66" si="15">IF(P35="No","Answer Required","N/A")</f>
        <v>N/A</v>
      </c>
      <c r="R35" s="7" t="str">
        <f t="shared" ref="R35:R66" si="16">IF(J35="R","Yes","No")</f>
        <v>No</v>
      </c>
      <c r="S35" s="5" t="str">
        <f t="shared" ref="S35:S66" si="17">IF($K35="Governmental","Answer Required","N/A")</f>
        <v>N/A</v>
      </c>
      <c r="T35" s="6" t="str">
        <f t="shared" ref="T35:T66" si="18">IF(AND(S35="Yes",R35="Yes"),"Answer Required",IF(AND(S35="no",R35="no"),"Answer Required","N/A"))</f>
        <v>N/A</v>
      </c>
      <c r="U35" s="7" t="str">
        <f t="shared" ref="U35:U66" si="19">IF(J35="C","Yes","No")</f>
        <v>No</v>
      </c>
      <c r="V35" s="5" t="str">
        <f t="shared" ref="V35:V66" si="20">IF($K35="Governmental","Answer Required","N/A")</f>
        <v>N/A</v>
      </c>
      <c r="W35" s="6" t="str">
        <f t="shared" ref="W35:W66" si="21">IF(AND(V35="Yes",U35="Yes"),"Answer Required",IF(AND(V35="no",U35="no"),"Answer Required","N/A"))</f>
        <v>N/A</v>
      </c>
      <c r="X35" s="5" t="s">
        <v>2886</v>
      </c>
    </row>
    <row r="36" spans="1:24" ht="30" x14ac:dyDescent="0.25">
      <c r="A36" s="77">
        <f>VLOOKUP(C36,'BU and Control BU Listing'!A:E,5,FALSE)</f>
        <v>99900</v>
      </c>
      <c r="B36" s="80" t="s">
        <v>5244</v>
      </c>
      <c r="C36" s="22" t="str">
        <f t="shared" si="11"/>
        <v>99900</v>
      </c>
      <c r="D36" s="22" t="str">
        <f t="shared" si="12"/>
        <v>05360</v>
      </c>
      <c r="E36" s="21" t="str">
        <f>VLOOKUP(B36,'Table A as of March 2024'!A:G,7,FALSE)</f>
        <v>Alcoholic Beverage Control</v>
      </c>
      <c r="F36" s="21" t="str">
        <f>VLOOKUP(B36,'Table A as of March 2024'!A:H,8,FALSE)</f>
        <v>Fed Asset Forfeiture-ABC DOJ</v>
      </c>
      <c r="G36" s="11" t="str">
        <f>VLOOKUP(B36,'Table A as of March 2024'!A:I,9,FALSE)</f>
        <v>303</v>
      </c>
      <c r="H36" t="str">
        <f>VLOOKUP(B36,'Table A as of March 2024'!A:L,12,FALSE)</f>
        <v>No</v>
      </c>
      <c r="I36" s="9" t="str">
        <f>VLOOKUP(B36,'Table A as of March 2024'!A:M,13,FALSE)</f>
        <v>U</v>
      </c>
      <c r="K36" t="str">
        <f>VLOOKUP(G36,'ACFR Class Vlookup'!A:B,2,FALSE)</f>
        <v>N/A</v>
      </c>
      <c r="L36" s="1" t="str">
        <f>VLOOKUP(D36,'Fund Information'!A:F,6,FALSE)</f>
        <v>Enterprise activity included on the ABC enterprise fund financial statement template submission.</v>
      </c>
      <c r="M36" s="6" t="str">
        <f t="shared" si="13"/>
        <v>N/A</v>
      </c>
      <c r="N36" s="6" t="s">
        <v>2886</v>
      </c>
      <c r="O36" s="6" t="str">
        <f t="shared" si="14"/>
        <v>N/A</v>
      </c>
      <c r="P36" s="5" t="s">
        <v>2886</v>
      </c>
      <c r="Q36" s="6" t="str">
        <f t="shared" si="15"/>
        <v>N/A</v>
      </c>
      <c r="R36" s="7" t="str">
        <f t="shared" si="16"/>
        <v>No</v>
      </c>
      <c r="S36" s="5" t="str">
        <f t="shared" si="17"/>
        <v>N/A</v>
      </c>
      <c r="T36" s="6" t="str">
        <f t="shared" si="18"/>
        <v>N/A</v>
      </c>
      <c r="U36" s="7" t="str">
        <f t="shared" si="19"/>
        <v>No</v>
      </c>
      <c r="V36" s="5" t="str">
        <f t="shared" si="20"/>
        <v>N/A</v>
      </c>
      <c r="W36" s="6" t="str">
        <f t="shared" si="21"/>
        <v>N/A</v>
      </c>
      <c r="X36" s="5" t="s">
        <v>2886</v>
      </c>
    </row>
    <row r="37" spans="1:24" ht="30" x14ac:dyDescent="0.25">
      <c r="A37" s="77">
        <f>VLOOKUP(C37,'BU and Control BU Listing'!A:E,5,FALSE)</f>
        <v>99900</v>
      </c>
      <c r="B37" s="80" t="s">
        <v>5245</v>
      </c>
      <c r="C37" s="22" t="str">
        <f t="shared" si="11"/>
        <v>99900</v>
      </c>
      <c r="D37" s="22" t="str">
        <f t="shared" si="12"/>
        <v>05370</v>
      </c>
      <c r="E37" s="21" t="str">
        <f>VLOOKUP(B37,'Table A as of March 2024'!A:G,7,FALSE)</f>
        <v>Alcoholic Beverage Control</v>
      </c>
      <c r="F37" s="21" t="str">
        <f>VLOOKUP(B37,'Table A as of March 2024'!A:H,8,FALSE)</f>
        <v>Fed Asset Forfeiture-ABC Treas</v>
      </c>
      <c r="G37" s="11" t="str">
        <f>VLOOKUP(B37,'Table A as of March 2024'!A:I,9,FALSE)</f>
        <v>303</v>
      </c>
      <c r="H37" t="str">
        <f>VLOOKUP(B37,'Table A as of March 2024'!A:L,12,FALSE)</f>
        <v>No</v>
      </c>
      <c r="I37" s="9" t="str">
        <f>VLOOKUP(B37,'Table A as of March 2024'!A:M,13,FALSE)</f>
        <v>U</v>
      </c>
      <c r="K37" t="str">
        <f>VLOOKUP(G37,'ACFR Class Vlookup'!A:B,2,FALSE)</f>
        <v>N/A</v>
      </c>
      <c r="L37" s="1" t="str">
        <f>VLOOKUP(D37,'Fund Information'!A:F,6,FALSE)</f>
        <v>Enterprise activity included on the ABC enterprise fund financial statement template submission.</v>
      </c>
      <c r="M37" s="6" t="str">
        <f t="shared" si="13"/>
        <v>N/A</v>
      </c>
      <c r="N37" s="6" t="s">
        <v>2886</v>
      </c>
      <c r="O37" s="6" t="str">
        <f t="shared" si="14"/>
        <v>N/A</v>
      </c>
      <c r="P37" s="5" t="s">
        <v>2886</v>
      </c>
      <c r="Q37" s="6" t="str">
        <f t="shared" si="15"/>
        <v>N/A</v>
      </c>
      <c r="R37" s="7" t="str">
        <f t="shared" si="16"/>
        <v>No</v>
      </c>
      <c r="S37" s="5" t="str">
        <f t="shared" si="17"/>
        <v>N/A</v>
      </c>
      <c r="T37" s="6" t="str">
        <f t="shared" si="18"/>
        <v>N/A</v>
      </c>
      <c r="U37" s="7" t="str">
        <f t="shared" si="19"/>
        <v>No</v>
      </c>
      <c r="V37" s="5" t="str">
        <f t="shared" si="20"/>
        <v>N/A</v>
      </c>
      <c r="W37" s="6" t="str">
        <f t="shared" si="21"/>
        <v>N/A</v>
      </c>
      <c r="X37" s="5" t="s">
        <v>2886</v>
      </c>
    </row>
    <row r="38" spans="1:24" ht="30" x14ac:dyDescent="0.25">
      <c r="A38" s="77">
        <f>VLOOKUP(C38,'BU and Control BU Listing'!A:E,5,FALSE)</f>
        <v>99900</v>
      </c>
      <c r="B38" s="80" t="s">
        <v>5246</v>
      </c>
      <c r="C38" s="22" t="str">
        <f t="shared" si="11"/>
        <v>99900</v>
      </c>
      <c r="D38" s="22" t="str">
        <f t="shared" si="12"/>
        <v>05881</v>
      </c>
      <c r="E38" s="21" t="str">
        <f>VLOOKUP(B38,'Table A as of March 2024'!A:G,7,FALSE)</f>
        <v>Alcoholic Beverage Control</v>
      </c>
      <c r="F38" s="21" t="str">
        <f>VLOOKUP(B38,'Table A as of March 2024'!A:H,8,FALSE)</f>
        <v>Surplus Supp &amp; Equp Sales-ABC</v>
      </c>
      <c r="G38" s="11" t="str">
        <f>VLOOKUP(B38,'Table A as of March 2024'!A:I,9,FALSE)</f>
        <v>303</v>
      </c>
      <c r="H38" t="str">
        <f>VLOOKUP(B38,'Table A as of March 2024'!A:L,12,FALSE)</f>
        <v>No</v>
      </c>
      <c r="I38" s="9" t="str">
        <f>VLOOKUP(B38,'Table A as of March 2024'!A:M,13,FALSE)</f>
        <v>U</v>
      </c>
      <c r="K38" t="str">
        <f>VLOOKUP(G38,'ACFR Class Vlookup'!A:B,2,FALSE)</f>
        <v>N/A</v>
      </c>
      <c r="L38" s="1" t="str">
        <f>VLOOKUP(D38,'Fund Information'!A:F,6,FALSE)</f>
        <v>Enterprise activity included on the ABC enterprise fund financial statement template submission.</v>
      </c>
      <c r="M38" s="6" t="str">
        <f t="shared" si="13"/>
        <v>N/A</v>
      </c>
      <c r="N38" s="6" t="s">
        <v>2886</v>
      </c>
      <c r="O38" s="6" t="str">
        <f t="shared" si="14"/>
        <v>N/A</v>
      </c>
      <c r="P38" s="5" t="s">
        <v>2886</v>
      </c>
      <c r="Q38" s="6" t="str">
        <f t="shared" si="15"/>
        <v>N/A</v>
      </c>
      <c r="R38" s="7" t="str">
        <f t="shared" si="16"/>
        <v>No</v>
      </c>
      <c r="S38" s="5" t="str">
        <f t="shared" si="17"/>
        <v>N/A</v>
      </c>
      <c r="T38" s="6" t="str">
        <f t="shared" si="18"/>
        <v>N/A</v>
      </c>
      <c r="U38" s="7" t="str">
        <f t="shared" si="19"/>
        <v>No</v>
      </c>
      <c r="V38" s="5" t="str">
        <f t="shared" si="20"/>
        <v>N/A</v>
      </c>
      <c r="W38" s="6" t="str">
        <f t="shared" si="21"/>
        <v>N/A</v>
      </c>
      <c r="X38" s="5" t="s">
        <v>2886</v>
      </c>
    </row>
    <row r="39" spans="1:24" ht="30" x14ac:dyDescent="0.25">
      <c r="A39" s="77">
        <f>VLOOKUP(C39,'BU and Control BU Listing'!A:E,5,FALSE)</f>
        <v>99900</v>
      </c>
      <c r="B39" s="80" t="s">
        <v>5248</v>
      </c>
      <c r="C39" s="22" t="str">
        <f t="shared" si="11"/>
        <v>99900</v>
      </c>
      <c r="D39" s="22" t="str">
        <f t="shared" si="12"/>
        <v>10003</v>
      </c>
      <c r="E39" s="21" t="str">
        <f>VLOOKUP(B39,'Table A as of March 2024'!A:G,7,FALSE)</f>
        <v>Alcoholic Beverage Control</v>
      </c>
      <c r="F39" s="21" t="str">
        <f>VLOOKUP(B39,'Table A as of March 2024'!A:H,8,FALSE)</f>
        <v>Federal Trust - ABC</v>
      </c>
      <c r="G39" s="11" t="str">
        <f>VLOOKUP(B39,'Table A as of March 2024'!A:I,9,FALSE)</f>
        <v>303</v>
      </c>
      <c r="H39" t="str">
        <f>VLOOKUP(B39,'Table A as of March 2024'!A:L,12,FALSE)</f>
        <v>No</v>
      </c>
      <c r="I39" s="9" t="str">
        <f>VLOOKUP(B39,'Table A as of March 2024'!A:M,13,FALSE)</f>
        <v>R</v>
      </c>
      <c r="K39" t="str">
        <f>VLOOKUP(G39,'ACFR Class Vlookup'!A:B,2,FALSE)</f>
        <v>N/A</v>
      </c>
      <c r="L39" s="1" t="str">
        <f>VLOOKUP(D39,'Fund Information'!A:F,6,FALSE)</f>
        <v>Enterprise activity included on the ABC enterprise fund financial statement template submission.</v>
      </c>
      <c r="M39" s="6" t="str">
        <f t="shared" si="13"/>
        <v>N/A</v>
      </c>
      <c r="N39" s="6" t="s">
        <v>2886</v>
      </c>
      <c r="O39" s="6" t="str">
        <f t="shared" si="14"/>
        <v>N/A</v>
      </c>
      <c r="P39" s="5" t="s">
        <v>2886</v>
      </c>
      <c r="Q39" s="6" t="str">
        <f t="shared" si="15"/>
        <v>N/A</v>
      </c>
      <c r="R39" s="7" t="str">
        <f t="shared" si="16"/>
        <v>No</v>
      </c>
      <c r="S39" s="5" t="str">
        <f t="shared" si="17"/>
        <v>N/A</v>
      </c>
      <c r="T39" s="6" t="str">
        <f t="shared" si="18"/>
        <v>N/A</v>
      </c>
      <c r="U39" s="7" t="str">
        <f t="shared" si="19"/>
        <v>No</v>
      </c>
      <c r="V39" s="5" t="str">
        <f t="shared" si="20"/>
        <v>N/A</v>
      </c>
      <c r="W39" s="6" t="str">
        <f t="shared" si="21"/>
        <v>N/A</v>
      </c>
      <c r="X39" s="5" t="s">
        <v>2886</v>
      </c>
    </row>
    <row r="40" spans="1:24" x14ac:dyDescent="0.25">
      <c r="A40" s="77">
        <f>VLOOKUP(C40,'BU and Control BU Listing'!A:E,5,FALSE)</f>
        <v>12200</v>
      </c>
      <c r="B40" s="80" t="s">
        <v>5207</v>
      </c>
      <c r="C40" s="22" t="str">
        <f t="shared" si="11"/>
        <v>98700</v>
      </c>
      <c r="D40" s="22" t="str">
        <f t="shared" si="12"/>
        <v>01000</v>
      </c>
      <c r="E40" s="21" t="str">
        <f>VLOOKUP(B40,'Table A as of March 2024'!A:G,7,FALSE)</f>
        <v>Council on Virginia's Future</v>
      </c>
      <c r="F40" s="21" t="str">
        <f>VLOOKUP(B40,'Table A as of March 2024'!A:H,8,FALSE)</f>
        <v>General Fund</v>
      </c>
      <c r="G40" s="11" t="str">
        <f>VLOOKUP(B40,'Table A as of March 2024'!A:I,9,FALSE)</f>
        <v>100</v>
      </c>
      <c r="H40" t="str">
        <f>VLOOKUP(B40,'Table A as of March 2024'!A:L,12,FALSE)</f>
        <v>No</v>
      </c>
      <c r="I40" s="9" t="str">
        <f>VLOOKUP(B40,'Table A as of March 2024'!A:M,13,FALSE)</f>
        <v>G</v>
      </c>
      <c r="J40" t="str">
        <f>VLOOKUP(B40,'Table A as of March 2024'!A:O,15,FALSE)</f>
        <v>U</v>
      </c>
      <c r="K40" t="str">
        <f>VLOOKUP(G40,'ACFR Class Vlookup'!A:B,2,FALSE)</f>
        <v>Governmental</v>
      </c>
      <c r="L40" s="1" t="str">
        <f>VLOOKUP(D40,'Fund Information'!A:F,6,FALSE)</f>
        <v>General Fund</v>
      </c>
      <c r="M40" s="6" t="str">
        <f t="shared" si="13"/>
        <v>N/A</v>
      </c>
      <c r="N40" s="6" t="s">
        <v>2886</v>
      </c>
      <c r="O40" s="6" t="str">
        <f t="shared" si="14"/>
        <v>N/A</v>
      </c>
      <c r="P40" s="5" t="s">
        <v>2886</v>
      </c>
      <c r="Q40" s="6" t="str">
        <f t="shared" si="15"/>
        <v>N/A</v>
      </c>
      <c r="R40" s="7" t="str">
        <f t="shared" si="16"/>
        <v>No</v>
      </c>
      <c r="S40" s="5" t="str">
        <f t="shared" si="17"/>
        <v>Answer Required</v>
      </c>
      <c r="T40" s="6" t="str">
        <f t="shared" si="18"/>
        <v>N/A</v>
      </c>
      <c r="U40" s="7" t="str">
        <f t="shared" si="19"/>
        <v>No</v>
      </c>
      <c r="V40" s="5" t="str">
        <f t="shared" si="20"/>
        <v>Answer Required</v>
      </c>
      <c r="W40" s="6" t="str">
        <f t="shared" si="21"/>
        <v>N/A</v>
      </c>
      <c r="X40" s="5" t="s">
        <v>2886</v>
      </c>
    </row>
    <row r="41" spans="1:24" ht="90" x14ac:dyDescent="0.25">
      <c r="A41" s="77">
        <f>VLOOKUP(C41,'BU and Control BU Listing'!A:E,5,FALSE)</f>
        <v>12900</v>
      </c>
      <c r="B41" s="80" t="s">
        <v>5257</v>
      </c>
      <c r="C41" s="22" t="str">
        <f t="shared" si="11"/>
        <v>12900</v>
      </c>
      <c r="D41" s="22" t="str">
        <f t="shared" si="12"/>
        <v>07420</v>
      </c>
      <c r="E41" s="21" t="str">
        <f>VLOOKUP(B41,'Table A as of March 2024'!A:G,7,FALSE)</f>
        <v>Dept of Human Resource Mgt</v>
      </c>
      <c r="F41" s="21" t="str">
        <f>VLOOKUP(B41,'Table A as of March 2024'!A:H,8,FALSE)</f>
        <v>LOD Death &amp; Hlth Benefits Trst</v>
      </c>
      <c r="G41" s="11" t="str">
        <f>VLOOKUP(B41,'Table A as of March 2024'!A:I,9,FALSE)</f>
        <v>360</v>
      </c>
      <c r="H41" t="str">
        <f>VLOOKUP(B41,'Table A as of March 2024'!A:L,12,FALSE)</f>
        <v>No</v>
      </c>
      <c r="I41" s="9" t="str">
        <f>VLOOKUP(B41,'Table A as of March 2024'!A:M,13,FALSE)</f>
        <v>R</v>
      </c>
      <c r="K41" t="str">
        <f>VLOOKUP(G41,'ACFR Class Vlookup'!A:B,2,FALSE)</f>
        <v>N/A</v>
      </c>
      <c r="L41" s="1" t="str">
        <f>VLOOKUP(D41,'Fund Information'!A:F,6,FALSE)</f>
        <v>This fund accounts for line of duty OPEB activity. Chapter 836, Item 269. Per the Appropr Act, "the funds of the Line of Duty Act Fund shall be deemed separate and independent trust funds, shall be segregated and accounted for separately from all other funds of the Commonwealth, and shall be invested and administered solely in the interests of the covered employees and beneficiaries thereof.</v>
      </c>
      <c r="M41" s="6" t="str">
        <f t="shared" si="13"/>
        <v>N/A</v>
      </c>
      <c r="N41" s="6" t="s">
        <v>2886</v>
      </c>
      <c r="O41" s="6" t="str">
        <f t="shared" si="14"/>
        <v>N/A</v>
      </c>
      <c r="P41" s="5" t="s">
        <v>2886</v>
      </c>
      <c r="Q41" s="6" t="str">
        <f t="shared" si="15"/>
        <v>N/A</v>
      </c>
      <c r="R41" s="7" t="str">
        <f t="shared" si="16"/>
        <v>No</v>
      </c>
      <c r="S41" s="5" t="str">
        <f t="shared" si="17"/>
        <v>N/A</v>
      </c>
      <c r="T41" s="6" t="str">
        <f t="shared" si="18"/>
        <v>N/A</v>
      </c>
      <c r="U41" s="7" t="str">
        <f t="shared" si="19"/>
        <v>No</v>
      </c>
      <c r="V41" s="5" t="str">
        <f t="shared" si="20"/>
        <v>N/A</v>
      </c>
      <c r="W41" s="6" t="str">
        <f t="shared" si="21"/>
        <v>N/A</v>
      </c>
      <c r="X41" s="5" t="s">
        <v>2886</v>
      </c>
    </row>
    <row r="42" spans="1:24" ht="60" x14ac:dyDescent="0.25">
      <c r="A42" s="77">
        <f>VLOOKUP(C42,'BU and Control BU Listing'!A:E,5,FALSE)</f>
        <v>91200</v>
      </c>
      <c r="B42" s="80" t="s">
        <v>5302</v>
      </c>
      <c r="C42" s="22" t="str">
        <f t="shared" si="11"/>
        <v>91300</v>
      </c>
      <c r="D42" s="22" t="str">
        <f t="shared" si="12"/>
        <v>09140</v>
      </c>
      <c r="E42" s="21" t="str">
        <f>VLOOKUP(B42,'Table A as of March 2024'!A:G,7,FALSE)</f>
        <v>Veterans Services Foundation</v>
      </c>
      <c r="F42" s="21" t="str">
        <f>VLOOKUP(B42,'Table A as of March 2024'!A:H,8,FALSE)</f>
        <v>Putative Father Registry Fund</v>
      </c>
      <c r="G42" s="11" t="str">
        <f>VLOOKUP(B42,'Table A as of March 2024'!A:I,9,FALSE)</f>
        <v>115</v>
      </c>
      <c r="H42" t="str">
        <f>VLOOKUP(B42,'Table A as of March 2024'!A:L,12,FALSE)</f>
        <v>No</v>
      </c>
      <c r="I42" s="9" t="str">
        <f>VLOOKUP(B42,'Table A as of March 2024'!A:M,13,FALSE)</f>
        <v>U</v>
      </c>
      <c r="J42" t="str">
        <f>VLOOKUP(B42,'Table A as of March 2024'!A:O,15,FALSE)</f>
        <v>C</v>
      </c>
      <c r="K42" t="str">
        <f>VLOOKUP(G42,'ACFR Class Vlookup'!A:B,2,FALSE)</f>
        <v>Governmental</v>
      </c>
      <c r="L42" s="1" t="str">
        <f>VLOOKUP(D42,'Fund Information'!A:F,6,FALSE)</f>
        <v>This fund accounts for funds to be used solely for the purposes of administration of the Putative Father Registry.  The source of funding is a $50 filing fee for petitions for adoption.   Funds are to be used solely for the purposes of administration of the Putative Father Registry.</v>
      </c>
      <c r="M42" s="6" t="str">
        <f t="shared" si="13"/>
        <v>N/A</v>
      </c>
      <c r="N42" s="6" t="s">
        <v>2886</v>
      </c>
      <c r="O42" s="6" t="str">
        <f t="shared" si="14"/>
        <v>N/A</v>
      </c>
      <c r="P42" s="5" t="s">
        <v>2886</v>
      </c>
      <c r="Q42" s="6" t="str">
        <f t="shared" si="15"/>
        <v>N/A</v>
      </c>
      <c r="R42" s="7" t="str">
        <f t="shared" si="16"/>
        <v>No</v>
      </c>
      <c r="S42" s="5" t="str">
        <f t="shared" si="17"/>
        <v>Answer Required</v>
      </c>
      <c r="T42" s="6" t="str">
        <f t="shared" si="18"/>
        <v>N/A</v>
      </c>
      <c r="U42" s="7" t="str">
        <f t="shared" si="19"/>
        <v>Yes</v>
      </c>
      <c r="V42" s="5" t="str">
        <f t="shared" si="20"/>
        <v>Answer Required</v>
      </c>
      <c r="W42" s="6" t="str">
        <f t="shared" si="21"/>
        <v>N/A</v>
      </c>
      <c r="X42" s="5" t="s">
        <v>2886</v>
      </c>
    </row>
    <row r="43" spans="1:24" ht="45" x14ac:dyDescent="0.25">
      <c r="A43" s="77">
        <f>VLOOKUP(C43,'BU and Control BU Listing'!A:E,5,FALSE)</f>
        <v>15400</v>
      </c>
      <c r="B43" s="80" t="s">
        <v>3156</v>
      </c>
      <c r="C43" s="22" t="str">
        <f t="shared" si="11"/>
        <v>15400</v>
      </c>
      <c r="D43" s="22" t="str">
        <f t="shared" si="12"/>
        <v>07450</v>
      </c>
      <c r="E43" s="21" t="str">
        <f>VLOOKUP(B43,'Table A as of March 2024'!A:G,7,FALSE)</f>
        <v>Department of Motor Vehicles</v>
      </c>
      <c r="F43" s="21" t="str">
        <f>VLOOKUP(B43,'Table A as of March 2024'!A:H,8,FALSE)</f>
        <v>Additional Automobile Rntl Tax</v>
      </c>
      <c r="G43" s="11" t="str">
        <f>VLOOKUP(B43,'Table A as of March 2024'!A:I,9,FALSE)</f>
        <v>110</v>
      </c>
      <c r="H43" t="str">
        <f>VLOOKUP(B43,'Table A as of March 2024'!A:L,12,FALSE)</f>
        <v>No</v>
      </c>
      <c r="I43" s="9" t="str">
        <f>VLOOKUP(B43,'Table A as of March 2024'!A:M,13,FALSE)</f>
        <v>U</v>
      </c>
      <c r="J43" t="str">
        <f>VLOOKUP(B43,'Table A as of March 2024'!A:O,15,FALSE)</f>
        <v>A</v>
      </c>
      <c r="K43" t="str">
        <f>VLOOKUP(G43,'ACFR Class Vlookup'!A:B,2,FALSE)</f>
        <v>Governmental</v>
      </c>
      <c r="L43" s="1" t="str">
        <f>VLOOKUP(D43,'Fund Information'!A:F,6,FALSE)</f>
        <v>Code Section 58.1-1736 - This fund accounts for appropriations from non-general funds from collection of the motor vehicle rental tax.  The amounts are to be distributed to localities or other states.</v>
      </c>
      <c r="M43" s="6" t="str">
        <f t="shared" si="13"/>
        <v>N/A</v>
      </c>
      <c r="N43" s="6" t="s">
        <v>2886</v>
      </c>
      <c r="O43" s="6" t="str">
        <f t="shared" si="14"/>
        <v>N/A</v>
      </c>
      <c r="P43" s="5" t="s">
        <v>2886</v>
      </c>
      <c r="Q43" s="6" t="str">
        <f t="shared" si="15"/>
        <v>N/A</v>
      </c>
      <c r="R43" s="7" t="str">
        <f t="shared" si="16"/>
        <v>No</v>
      </c>
      <c r="S43" s="5" t="str">
        <f t="shared" si="17"/>
        <v>Answer Required</v>
      </c>
      <c r="T43" s="6" t="str">
        <f t="shared" si="18"/>
        <v>N/A</v>
      </c>
      <c r="U43" s="7" t="str">
        <f t="shared" si="19"/>
        <v>No</v>
      </c>
      <c r="V43" s="5" t="str">
        <f t="shared" si="20"/>
        <v>Answer Required</v>
      </c>
      <c r="W43" s="6" t="str">
        <f t="shared" si="21"/>
        <v>N/A</v>
      </c>
      <c r="X43" s="5" t="s">
        <v>2886</v>
      </c>
    </row>
    <row r="44" spans="1:24" ht="135" x14ac:dyDescent="0.25">
      <c r="A44" s="77">
        <f>VLOOKUP(C44,'BU and Control BU Listing'!A:E,5,FALSE)</f>
        <v>24500</v>
      </c>
      <c r="B44" s="80" t="s">
        <v>5276</v>
      </c>
      <c r="C44" s="22" t="str">
        <f t="shared" si="11"/>
        <v>24500</v>
      </c>
      <c r="D44" s="22" t="str">
        <f t="shared" si="12"/>
        <v>07562</v>
      </c>
      <c r="E44" s="21" t="str">
        <f>VLOOKUP(B44,'Table A as of March 2024'!A:G,7,FALSE)</f>
        <v>State Council of Higher Educ</v>
      </c>
      <c r="F44" s="21" t="str">
        <f>VLOOKUP(B44,'Table A as of March 2024'!A:H,8,FALSE)</f>
        <v>VA Research Investment Fund–GF</v>
      </c>
      <c r="G44" s="11" t="str">
        <f>VLOOKUP(B44,'Table A as of March 2024'!A:I,9,FALSE)</f>
        <v>100</v>
      </c>
      <c r="H44" t="str">
        <f>VLOOKUP(B44,'Table A as of March 2024'!A:L,12,FALSE)</f>
        <v>No</v>
      </c>
      <c r="I44" s="9" t="str">
        <f>VLOOKUP(B44,'Table A as of March 2024'!A:M,13,FALSE)</f>
        <v>U</v>
      </c>
      <c r="J44" t="str">
        <f>VLOOKUP(B44,'Table A as of March 2024'!A:O,15,FALSE)</f>
        <v>C</v>
      </c>
      <c r="K44" t="str">
        <f>VLOOKUP(G44,'ACFR Class Vlookup'!A:B,2,FALSE)</f>
        <v>Governmental</v>
      </c>
      <c r="L44" s="1" t="str">
        <f>VLOOKUP(D44,'Fund Information'!A:F,6,FALSE)</f>
        <v>Full Title: Virginia Research Investment Fund – General Fund 
Established per Item 252, Chapter 2, 2018 Special Session I to distinguish the General Fund dollars of the Virginia Research Investment Fund. Prior to establishment, the General Fund monies of this Fund were accounted for within the General Fund. 
Fund 07561 is the original/primary Virginia Research Investment Fund and was setup to receive the monies form the sales of property.</v>
      </c>
      <c r="M44" s="6" t="str">
        <f t="shared" si="13"/>
        <v>N/A</v>
      </c>
      <c r="N44" s="6" t="s">
        <v>2886</v>
      </c>
      <c r="O44" s="6" t="str">
        <f t="shared" si="14"/>
        <v>N/A</v>
      </c>
      <c r="P44" s="5" t="s">
        <v>2886</v>
      </c>
      <c r="Q44" s="6" t="str">
        <f t="shared" si="15"/>
        <v>N/A</v>
      </c>
      <c r="R44" s="7" t="str">
        <f t="shared" si="16"/>
        <v>No</v>
      </c>
      <c r="S44" s="5" t="str">
        <f t="shared" si="17"/>
        <v>Answer Required</v>
      </c>
      <c r="T44" s="6" t="str">
        <f t="shared" si="18"/>
        <v>N/A</v>
      </c>
      <c r="U44" s="7" t="str">
        <f t="shared" si="19"/>
        <v>Yes</v>
      </c>
      <c r="V44" s="5" t="str">
        <f t="shared" si="20"/>
        <v>Answer Required</v>
      </c>
      <c r="W44" s="6" t="str">
        <f t="shared" si="21"/>
        <v>N/A</v>
      </c>
      <c r="X44" s="5" t="s">
        <v>2886</v>
      </c>
    </row>
    <row r="45" spans="1:24" x14ac:dyDescent="0.25">
      <c r="A45" s="77">
        <f>VLOOKUP(C45,'BU and Control BU Listing'!A:E,5,FALSE)</f>
        <v>30100</v>
      </c>
      <c r="B45" s="80" t="s">
        <v>5111</v>
      </c>
      <c r="C45" s="22" t="str">
        <f t="shared" si="11"/>
        <v>85100</v>
      </c>
      <c r="D45" s="22" t="str">
        <f t="shared" si="12"/>
        <v>09880</v>
      </c>
      <c r="E45" s="21" t="str">
        <f>VLOOKUP(B45,'Table A as of March 2024'!A:G,7,FALSE)</f>
        <v>Tobacco Rgn Revitalizatn Comm</v>
      </c>
      <c r="F45" s="21" t="str">
        <f>VLOOKUP(B45,'Table A as of March 2024'!A:H,8,FALSE)</f>
        <v>Srpls Sup&amp;Equip Sale-Non-Gen</v>
      </c>
      <c r="G45" s="11" t="str">
        <f>VLOOKUP(B45,'Table A as of March 2024'!A:I,9,FALSE)</f>
        <v>100</v>
      </c>
      <c r="H45" t="str">
        <f>VLOOKUP(B45,'Table A as of March 2024'!A:L,12,FALSE)</f>
        <v>Yes</v>
      </c>
      <c r="I45" s="9" t="str">
        <f>VLOOKUP(B45,'Table A as of March 2024'!A:M,13,FALSE)</f>
        <v>U</v>
      </c>
      <c r="J45" t="str">
        <f>VLOOKUP(B45,'Table A as of March 2024'!A:O,15,FALSE)</f>
        <v>N/A - CU Activity</v>
      </c>
      <c r="K45" t="str">
        <f>VLOOKUP(G45,'ACFR Class Vlookup'!A:B,2,FALSE)</f>
        <v>Governmental</v>
      </c>
      <c r="L45" s="1" t="str">
        <f>VLOOKUP(D45,'Fund Information'!A:F,6,FALSE)</f>
        <v>Accounts for sale of surplus supplies and equipment.</v>
      </c>
      <c r="M45" s="6" t="str">
        <f t="shared" si="13"/>
        <v>N/A</v>
      </c>
      <c r="N45" s="6" t="s">
        <v>2886</v>
      </c>
      <c r="O45" s="6" t="str">
        <f t="shared" si="14"/>
        <v>N/A</v>
      </c>
      <c r="P45" s="5" t="s">
        <v>2886</v>
      </c>
      <c r="Q45" s="6" t="str">
        <f t="shared" si="15"/>
        <v>N/A</v>
      </c>
      <c r="R45" s="7" t="str">
        <f t="shared" si="16"/>
        <v>No</v>
      </c>
      <c r="S45" s="5" t="str">
        <f t="shared" si="17"/>
        <v>Answer Required</v>
      </c>
      <c r="T45" s="6" t="str">
        <f t="shared" si="18"/>
        <v>N/A</v>
      </c>
      <c r="U45" s="7" t="str">
        <f t="shared" si="19"/>
        <v>No</v>
      </c>
      <c r="V45" s="5" t="str">
        <f t="shared" si="20"/>
        <v>Answer Required</v>
      </c>
      <c r="W45" s="6" t="str">
        <f t="shared" si="21"/>
        <v>N/A</v>
      </c>
      <c r="X45" s="5" t="s">
        <v>2886</v>
      </c>
    </row>
    <row r="46" spans="1:24" x14ac:dyDescent="0.25">
      <c r="A46" s="77">
        <f>VLOOKUP(C46,'BU and Control BU Listing'!A:E,5,FALSE)</f>
        <v>31000</v>
      </c>
      <c r="B46" s="80" t="s">
        <v>4296</v>
      </c>
      <c r="C46" s="22" t="str">
        <f t="shared" si="11"/>
        <v>31000</v>
      </c>
      <c r="D46" s="22" t="str">
        <f t="shared" si="12"/>
        <v>01000</v>
      </c>
      <c r="E46" s="21" t="str">
        <f>VLOOKUP(B46,'Table A as of March 2024'!A:G,7,FALSE)</f>
        <v>VA Econ Develop Partnership</v>
      </c>
      <c r="F46" s="21" t="str">
        <f>VLOOKUP(B46,'Table A as of March 2024'!A:H,8,FALSE)</f>
        <v>General Fund</v>
      </c>
      <c r="G46" s="11" t="str">
        <f>VLOOKUP(B46,'Table A as of March 2024'!A:I,9,FALSE)</f>
        <v>100</v>
      </c>
      <c r="H46" t="str">
        <f>VLOOKUP(B46,'Table A as of March 2024'!A:L,12,FALSE)</f>
        <v>No</v>
      </c>
      <c r="I46" s="9" t="str">
        <f>VLOOKUP(B46,'Table A as of March 2024'!A:M,13,FALSE)</f>
        <v>G</v>
      </c>
      <c r="J46" t="str">
        <f>VLOOKUP(B46,'Table A as of March 2024'!A:O,15,FALSE)</f>
        <v>U</v>
      </c>
      <c r="K46" t="str">
        <f>VLOOKUP(G46,'ACFR Class Vlookup'!A:B,2,FALSE)</f>
        <v>Governmental</v>
      </c>
      <c r="L46" s="1" t="str">
        <f>VLOOKUP(D46,'Fund Information'!A:F,6,FALSE)</f>
        <v>General Fund</v>
      </c>
      <c r="M46" s="6" t="str">
        <f t="shared" si="13"/>
        <v>N/A</v>
      </c>
      <c r="N46" s="6" t="s">
        <v>2886</v>
      </c>
      <c r="O46" s="6" t="str">
        <f t="shared" si="14"/>
        <v>N/A</v>
      </c>
      <c r="P46" s="5" t="s">
        <v>2886</v>
      </c>
      <c r="Q46" s="6" t="str">
        <f t="shared" si="15"/>
        <v>N/A</v>
      </c>
      <c r="R46" s="7" t="str">
        <f t="shared" si="16"/>
        <v>No</v>
      </c>
      <c r="S46" s="5" t="str">
        <f t="shared" si="17"/>
        <v>Answer Required</v>
      </c>
      <c r="T46" s="6" t="str">
        <f t="shared" si="18"/>
        <v>N/A</v>
      </c>
      <c r="U46" s="7" t="str">
        <f t="shared" si="19"/>
        <v>No</v>
      </c>
      <c r="V46" s="5" t="str">
        <f t="shared" si="20"/>
        <v>Answer Required</v>
      </c>
      <c r="W46" s="6" t="str">
        <f t="shared" si="21"/>
        <v>N/A</v>
      </c>
      <c r="X46" s="5" t="s">
        <v>2886</v>
      </c>
    </row>
    <row r="47" spans="1:24" ht="30" x14ac:dyDescent="0.25">
      <c r="A47" s="77">
        <f>VLOOKUP(C47,'BU and Control BU Listing'!A:E,5,FALSE)</f>
        <v>31000</v>
      </c>
      <c r="B47" s="80" t="s">
        <v>8235</v>
      </c>
      <c r="C47" s="22" t="str">
        <f t="shared" si="11"/>
        <v>31000</v>
      </c>
      <c r="D47" s="22" t="str">
        <f t="shared" si="12"/>
        <v>10710</v>
      </c>
      <c r="E47" s="21" t="str">
        <f>VLOOKUP(B47,'Table A as of March 2024'!A:G,7,FALSE)</f>
        <v>VA Econ Develop Partnership</v>
      </c>
      <c r="F47" s="21" t="str">
        <f>VLOOKUP(B47,'Table A as of March 2024'!A:H,8,FALSE)</f>
        <v>FEMA - State Agy - COVID-19</v>
      </c>
      <c r="G47" s="11" t="str">
        <f>VLOOKUP(B47,'Table A as of March 2024'!A:I,9,FALSE)</f>
        <v>120</v>
      </c>
      <c r="H47" t="str">
        <f>VLOOKUP(B47,'Table A as of March 2024'!A:L,12,FALSE)</f>
        <v>Yes</v>
      </c>
      <c r="I47" s="9" t="str">
        <f>VLOOKUP(B47,'Table A as of March 2024'!A:M,13,FALSE)</f>
        <v>V</v>
      </c>
      <c r="J47" t="str">
        <f>VLOOKUP(B47,'Table A as of March 2024'!A:O,15,FALSE)</f>
        <v>U</v>
      </c>
      <c r="K47" t="str">
        <f>VLOOKUP(G47,'ACFR Class Vlookup'!A:B,2,FALSE)</f>
        <v>Governmental</v>
      </c>
      <c r="L47" s="1" t="str">
        <f>VLOOKUP(D47,'Fund Information'!A:F,6,FALSE)</f>
        <v>Federal Emergency Management Agency (FEMA) - VDEM Pass Thru COVID -19 - State Agencies.</v>
      </c>
      <c r="M47" s="6" t="str">
        <f t="shared" si="13"/>
        <v>N/A</v>
      </c>
      <c r="N47" s="6" t="s">
        <v>2886</v>
      </c>
      <c r="O47" s="6" t="str">
        <f t="shared" si="14"/>
        <v>N/A</v>
      </c>
      <c r="P47" s="5" t="s">
        <v>2886</v>
      </c>
      <c r="Q47" s="6" t="str">
        <f t="shared" si="15"/>
        <v>N/A</v>
      </c>
      <c r="R47" s="7" t="str">
        <f t="shared" si="16"/>
        <v>No</v>
      </c>
      <c r="S47" s="5" t="str">
        <f t="shared" si="17"/>
        <v>Answer Required</v>
      </c>
      <c r="T47" s="6" t="str">
        <f t="shared" si="18"/>
        <v>N/A</v>
      </c>
      <c r="U47" s="7" t="str">
        <f t="shared" si="19"/>
        <v>No</v>
      </c>
      <c r="V47" s="5" t="str">
        <f t="shared" si="20"/>
        <v>Answer Required</v>
      </c>
      <c r="W47" s="6" t="str">
        <f t="shared" si="21"/>
        <v>N/A</v>
      </c>
      <c r="X47" s="5" t="s">
        <v>2886</v>
      </c>
    </row>
    <row r="48" spans="1:24" x14ac:dyDescent="0.25">
      <c r="A48" s="77">
        <f>VLOOKUP(C48,'BU and Control BU Listing'!A:E,5,FALSE)</f>
        <v>32000</v>
      </c>
      <c r="B48" s="80" t="s">
        <v>4302</v>
      </c>
      <c r="C48" s="22" t="str">
        <f t="shared" si="11"/>
        <v>32000</v>
      </c>
      <c r="D48" s="22" t="str">
        <f t="shared" si="12"/>
        <v>01000</v>
      </c>
      <c r="E48" s="21" t="str">
        <f>VLOOKUP(B48,'Table A as of March 2024'!A:G,7,FALSE)</f>
        <v>Virginia Tourism Authority</v>
      </c>
      <c r="F48" s="21" t="str">
        <f>VLOOKUP(B48,'Table A as of March 2024'!A:H,8,FALSE)</f>
        <v>General Fund</v>
      </c>
      <c r="G48" s="11" t="str">
        <f>VLOOKUP(B48,'Table A as of March 2024'!A:I,9,FALSE)</f>
        <v>100</v>
      </c>
      <c r="H48" t="str">
        <f>VLOOKUP(B48,'Table A as of March 2024'!A:L,12,FALSE)</f>
        <v>No</v>
      </c>
      <c r="I48" s="9" t="str">
        <f>VLOOKUP(B48,'Table A as of March 2024'!A:M,13,FALSE)</f>
        <v>G</v>
      </c>
      <c r="J48" t="str">
        <f>VLOOKUP(B48,'Table A as of March 2024'!A:O,15,FALSE)</f>
        <v>U</v>
      </c>
      <c r="K48" t="str">
        <f>VLOOKUP(G48,'ACFR Class Vlookup'!A:B,2,FALSE)</f>
        <v>Governmental</v>
      </c>
      <c r="L48" s="1" t="str">
        <f>VLOOKUP(D48,'Fund Information'!A:F,6,FALSE)</f>
        <v>General Fund</v>
      </c>
      <c r="M48" s="6" t="str">
        <f t="shared" si="13"/>
        <v>N/A</v>
      </c>
      <c r="N48" s="6" t="s">
        <v>2886</v>
      </c>
      <c r="O48" s="6" t="str">
        <f t="shared" si="14"/>
        <v>N/A</v>
      </c>
      <c r="P48" s="5" t="s">
        <v>2886</v>
      </c>
      <c r="Q48" s="6" t="str">
        <f t="shared" si="15"/>
        <v>N/A</v>
      </c>
      <c r="R48" s="7" t="str">
        <f t="shared" si="16"/>
        <v>No</v>
      </c>
      <c r="S48" s="5" t="str">
        <f t="shared" si="17"/>
        <v>Answer Required</v>
      </c>
      <c r="T48" s="6" t="str">
        <f t="shared" si="18"/>
        <v>N/A</v>
      </c>
      <c r="U48" s="7" t="str">
        <f t="shared" si="19"/>
        <v>No</v>
      </c>
      <c r="V48" s="5" t="str">
        <f t="shared" si="20"/>
        <v>Answer Required</v>
      </c>
      <c r="W48" s="6" t="str">
        <f t="shared" si="21"/>
        <v>N/A</v>
      </c>
      <c r="X48" s="5" t="s">
        <v>2886</v>
      </c>
    </row>
    <row r="49" spans="1:24" ht="165" x14ac:dyDescent="0.25">
      <c r="A49" s="77">
        <f>VLOOKUP(C49,'BU and Control BU Listing'!A:E,5,FALSE)</f>
        <v>32000</v>
      </c>
      <c r="B49" s="80" t="s">
        <v>8236</v>
      </c>
      <c r="C49" s="22" t="str">
        <f t="shared" si="11"/>
        <v>32000</v>
      </c>
      <c r="D49" s="22" t="str">
        <f t="shared" si="12"/>
        <v>12110</v>
      </c>
      <c r="E49" s="21" t="str">
        <f>VLOOKUP(B49,'Table A as of March 2024'!A:G,7,FALSE)</f>
        <v>Virginia Tourism Authority</v>
      </c>
      <c r="F49" s="21" t="str">
        <f>VLOOKUP(B49,'Table A as of March 2024'!A:H,8,FALSE)</f>
        <v>ARP-CrvStLoclFisRecFd-COVID-19</v>
      </c>
      <c r="G49" s="11" t="str">
        <f>VLOOKUP(B49,'Table A as of March 2024'!A:I,9,FALSE)</f>
        <v>120</v>
      </c>
      <c r="H49" t="str">
        <f>VLOOKUP(B49,'Table A as of March 2024'!A:L,12,FALSE)</f>
        <v>Yes</v>
      </c>
      <c r="I49" s="9" t="str">
        <f>VLOOKUP(B49,'Table A as of March 2024'!A:M,13,FALSE)</f>
        <v>V</v>
      </c>
      <c r="J49" t="str">
        <f>VLOOKUP(B49,'Table A as of March 2024'!A:O,15,FALSE)</f>
        <v>U</v>
      </c>
      <c r="K49" t="str">
        <f>VLOOKUP(G49,'ACFR Class Vlookup'!A:B,2,FALSE)</f>
        <v>Governmental</v>
      </c>
      <c r="L49" s="1" t="str">
        <f>VLOOKUP(D49,'Fund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49" s="6" t="str">
        <f t="shared" si="13"/>
        <v>N/A</v>
      </c>
      <c r="N49" s="6" t="s">
        <v>2886</v>
      </c>
      <c r="O49" s="6" t="str">
        <f t="shared" si="14"/>
        <v>N/A</v>
      </c>
      <c r="P49" s="5" t="s">
        <v>2886</v>
      </c>
      <c r="Q49" s="6" t="str">
        <f t="shared" si="15"/>
        <v>N/A</v>
      </c>
      <c r="R49" s="7" t="str">
        <f t="shared" si="16"/>
        <v>No</v>
      </c>
      <c r="S49" s="5" t="str">
        <f t="shared" si="17"/>
        <v>Answer Required</v>
      </c>
      <c r="T49" s="6" t="str">
        <f t="shared" si="18"/>
        <v>N/A</v>
      </c>
      <c r="U49" s="7" t="str">
        <f t="shared" si="19"/>
        <v>No</v>
      </c>
      <c r="V49" s="5" t="str">
        <f t="shared" si="20"/>
        <v>Answer Required</v>
      </c>
      <c r="W49" s="6" t="str">
        <f t="shared" si="21"/>
        <v>N/A</v>
      </c>
      <c r="X49" s="5" t="s">
        <v>2886</v>
      </c>
    </row>
    <row r="50" spans="1:24" x14ac:dyDescent="0.25">
      <c r="A50" s="77">
        <f>VLOOKUP(C50,'BU and Control BU Listing'!A:E,5,FALSE)</f>
        <v>36000</v>
      </c>
      <c r="B50" s="80" t="s">
        <v>4324</v>
      </c>
      <c r="C50" s="22" t="str">
        <f t="shared" si="11"/>
        <v>36000</v>
      </c>
      <c r="D50" s="22" t="str">
        <f t="shared" si="12"/>
        <v>01000</v>
      </c>
      <c r="E50" s="21" t="str">
        <f>VLOOKUP(B50,'Table A as of March 2024'!A:G,7,FALSE)</f>
        <v>Fort Monroe Authority</v>
      </c>
      <c r="F50" s="21" t="str">
        <f>VLOOKUP(B50,'Table A as of March 2024'!A:H,8,FALSE)</f>
        <v>General Fund</v>
      </c>
      <c r="G50" s="11" t="str">
        <f>VLOOKUP(B50,'Table A as of March 2024'!A:I,9,FALSE)</f>
        <v>100</v>
      </c>
      <c r="H50" t="str">
        <f>VLOOKUP(B50,'Table A as of March 2024'!A:L,12,FALSE)</f>
        <v>No</v>
      </c>
      <c r="I50" s="9" t="str">
        <f>VLOOKUP(B50,'Table A as of March 2024'!A:M,13,FALSE)</f>
        <v>G</v>
      </c>
      <c r="J50" t="str">
        <f>VLOOKUP(B50,'Table A as of March 2024'!A:O,15,FALSE)</f>
        <v>U</v>
      </c>
      <c r="K50" t="str">
        <f>VLOOKUP(G50,'ACFR Class Vlookup'!A:B,2,FALSE)</f>
        <v>Governmental</v>
      </c>
      <c r="L50" s="1" t="str">
        <f>VLOOKUP(D50,'Fund Information'!A:F,6,FALSE)</f>
        <v>General Fund</v>
      </c>
      <c r="M50" s="6" t="str">
        <f t="shared" si="13"/>
        <v>N/A</v>
      </c>
      <c r="N50" s="6" t="s">
        <v>2886</v>
      </c>
      <c r="O50" s="6" t="str">
        <f t="shared" si="14"/>
        <v>N/A</v>
      </c>
      <c r="P50" s="5" t="s">
        <v>2886</v>
      </c>
      <c r="Q50" s="6" t="str">
        <f t="shared" si="15"/>
        <v>N/A</v>
      </c>
      <c r="R50" s="7" t="str">
        <f t="shared" si="16"/>
        <v>No</v>
      </c>
      <c r="S50" s="5" t="str">
        <f t="shared" si="17"/>
        <v>Answer Required</v>
      </c>
      <c r="T50" s="6" t="str">
        <f t="shared" si="18"/>
        <v>N/A</v>
      </c>
      <c r="U50" s="7" t="str">
        <f t="shared" si="19"/>
        <v>No</v>
      </c>
      <c r="V50" s="5" t="str">
        <f t="shared" si="20"/>
        <v>Answer Required</v>
      </c>
      <c r="W50" s="6" t="str">
        <f t="shared" si="21"/>
        <v>N/A</v>
      </c>
      <c r="X50" s="5" t="s">
        <v>2886</v>
      </c>
    </row>
    <row r="51" spans="1:24" ht="30" x14ac:dyDescent="0.25">
      <c r="A51" s="77">
        <f>VLOOKUP(C51,'BU and Control BU Listing'!A:E,5,FALSE)</f>
        <v>36000</v>
      </c>
      <c r="B51" s="80" t="s">
        <v>8902</v>
      </c>
      <c r="C51" s="22" t="str">
        <f t="shared" si="11"/>
        <v>36000</v>
      </c>
      <c r="D51" s="22" t="str">
        <f t="shared" si="12"/>
        <v>10710</v>
      </c>
      <c r="E51" s="21" t="str">
        <f>VLOOKUP(B51,'Table A as of March 2024'!A:G,7,FALSE)</f>
        <v>Fort Monroe Authority</v>
      </c>
      <c r="F51" s="21" t="str">
        <f>VLOOKUP(B51,'Table A as of March 2024'!A:H,8,FALSE)</f>
        <v>FEMA - State Agy - COVID-19</v>
      </c>
      <c r="G51" s="11" t="str">
        <f>VLOOKUP(B51,'Table A as of March 2024'!A:I,9,FALSE)</f>
        <v>120</v>
      </c>
      <c r="H51" t="str">
        <f>VLOOKUP(B51,'Table A as of March 2024'!A:L,12,FALSE)</f>
        <v>Yes</v>
      </c>
      <c r="I51" s="9" t="str">
        <f>VLOOKUP(B51,'Table A as of March 2024'!A:M,13,FALSE)</f>
        <v>V</v>
      </c>
      <c r="J51" t="str">
        <f>VLOOKUP(B51,'Table A as of March 2024'!A:O,15,FALSE)</f>
        <v>U</v>
      </c>
      <c r="K51" t="str">
        <f>VLOOKUP(G51,'ACFR Class Vlookup'!A:B,2,FALSE)</f>
        <v>Governmental</v>
      </c>
      <c r="L51" s="1" t="str">
        <f>VLOOKUP(D51,'Fund Information'!A:F,6,FALSE)</f>
        <v>Federal Emergency Management Agency (FEMA) - VDEM Pass Thru COVID -19 - State Agencies.</v>
      </c>
      <c r="M51" s="6" t="str">
        <f t="shared" si="13"/>
        <v>N/A</v>
      </c>
      <c r="N51" s="6" t="s">
        <v>2886</v>
      </c>
      <c r="O51" s="6" t="str">
        <f t="shared" si="14"/>
        <v>N/A</v>
      </c>
      <c r="P51" s="5" t="s">
        <v>2886</v>
      </c>
      <c r="Q51" s="6" t="str">
        <f t="shared" si="15"/>
        <v>N/A</v>
      </c>
      <c r="R51" s="7" t="str">
        <f t="shared" si="16"/>
        <v>No</v>
      </c>
      <c r="S51" s="5" t="str">
        <f t="shared" si="17"/>
        <v>Answer Required</v>
      </c>
      <c r="T51" s="6" t="str">
        <f t="shared" si="18"/>
        <v>N/A</v>
      </c>
      <c r="U51" s="7" t="str">
        <f t="shared" si="19"/>
        <v>No</v>
      </c>
      <c r="V51" s="5" t="str">
        <f t="shared" si="20"/>
        <v>Answer Required</v>
      </c>
      <c r="W51" s="6" t="str">
        <f t="shared" si="21"/>
        <v>N/A</v>
      </c>
      <c r="X51" s="5" t="s">
        <v>2886</v>
      </c>
    </row>
    <row r="52" spans="1:24" ht="165" x14ac:dyDescent="0.25">
      <c r="A52" s="77">
        <f>VLOOKUP(C52,'BU and Control BU Listing'!A:E,5,FALSE)</f>
        <v>36000</v>
      </c>
      <c r="B52" s="80" t="s">
        <v>8239</v>
      </c>
      <c r="C52" s="22" t="str">
        <f t="shared" si="11"/>
        <v>36000</v>
      </c>
      <c r="D52" s="22" t="str">
        <f t="shared" si="12"/>
        <v>12110</v>
      </c>
      <c r="E52" s="21" t="str">
        <f>VLOOKUP(B52,'Table A as of March 2024'!A:G,7,FALSE)</f>
        <v>Fort Monroe Authority</v>
      </c>
      <c r="F52" s="21" t="str">
        <f>VLOOKUP(B52,'Table A as of March 2024'!A:H,8,FALSE)</f>
        <v>ARP-CrvStLoclFisRecFd-COVID-19</v>
      </c>
      <c r="G52" s="11" t="str">
        <f>VLOOKUP(B52,'Table A as of March 2024'!A:I,9,FALSE)</f>
        <v>120</v>
      </c>
      <c r="H52" t="str">
        <f>VLOOKUP(B52,'Table A as of March 2024'!A:L,12,FALSE)</f>
        <v>Yes</v>
      </c>
      <c r="I52" s="9" t="str">
        <f>VLOOKUP(B52,'Table A as of March 2024'!A:M,13,FALSE)</f>
        <v>V</v>
      </c>
      <c r="J52" t="str">
        <f>VLOOKUP(B52,'Table A as of March 2024'!A:O,15,FALSE)</f>
        <v>U</v>
      </c>
      <c r="K52" t="str">
        <f>VLOOKUP(G52,'ACFR Class Vlookup'!A:B,2,FALSE)</f>
        <v>Governmental</v>
      </c>
      <c r="L52" s="1" t="str">
        <f>VLOOKUP(D52,'Fund Information'!A:F,6,FALSE)</f>
        <v>The Coronavirus State and Local Fiscal Recovery Fund provides a substantial infusion of resources to help turn the tide on the pandemic, address its economic fallout, and lay the foundation for a strong and equitable recovery. The Coronavirus State and Local Fiscal Recovery Fund provides substantial flexibility for each government to meet local needs—including support for households, small businesses, impacted industries, essential workers, and the communities hardest hit by the crisis. These funds can also be used to make necessary investments in water, sewer, and broadband infrastructure.
Part of the American Rescue Plan (ARP).</v>
      </c>
      <c r="M52" s="6" t="str">
        <f t="shared" si="13"/>
        <v>N/A</v>
      </c>
      <c r="N52" s="6" t="s">
        <v>2886</v>
      </c>
      <c r="O52" s="6" t="str">
        <f t="shared" si="14"/>
        <v>N/A</v>
      </c>
      <c r="P52" s="5" t="s">
        <v>2886</v>
      </c>
      <c r="Q52" s="6" t="str">
        <f t="shared" si="15"/>
        <v>N/A</v>
      </c>
      <c r="R52" s="7" t="str">
        <f t="shared" si="16"/>
        <v>No</v>
      </c>
      <c r="S52" s="5" t="str">
        <f t="shared" si="17"/>
        <v>Answer Required</v>
      </c>
      <c r="T52" s="6" t="str">
        <f t="shared" si="18"/>
        <v>N/A</v>
      </c>
      <c r="U52" s="7" t="str">
        <f t="shared" si="19"/>
        <v>No</v>
      </c>
      <c r="V52" s="5" t="str">
        <f t="shared" si="20"/>
        <v>Answer Required</v>
      </c>
      <c r="W52" s="6" t="str">
        <f t="shared" si="21"/>
        <v>N/A</v>
      </c>
      <c r="X52" s="5" t="s">
        <v>2886</v>
      </c>
    </row>
    <row r="53" spans="1:24" x14ac:dyDescent="0.25">
      <c r="A53" s="77">
        <f>VLOOKUP(C53,'BU and Control BU Listing'!A:E,5,FALSE)</f>
        <v>40700</v>
      </c>
      <c r="B53" s="80" t="s">
        <v>4376</v>
      </c>
      <c r="C53" s="22" t="str">
        <f t="shared" si="11"/>
        <v>40700</v>
      </c>
      <c r="D53" s="22" t="str">
        <f t="shared" si="12"/>
        <v>01000</v>
      </c>
      <c r="E53" s="21" t="str">
        <f>VLOOKUP(B53,'Table A as of March 2024'!A:G,7,FALSE)</f>
        <v>Virginia Port Authority</v>
      </c>
      <c r="F53" s="21" t="str">
        <f>VLOOKUP(B53,'Table A as of March 2024'!A:H,8,FALSE)</f>
        <v>General Fund</v>
      </c>
      <c r="G53" s="11" t="str">
        <f>VLOOKUP(B53,'Table A as of March 2024'!A:I,9,FALSE)</f>
        <v>100</v>
      </c>
      <c r="H53" t="str">
        <f>VLOOKUP(B53,'Table A as of March 2024'!A:L,12,FALSE)</f>
        <v>No</v>
      </c>
      <c r="I53" s="9" t="str">
        <f>VLOOKUP(B53,'Table A as of March 2024'!A:M,13,FALSE)</f>
        <v>G</v>
      </c>
      <c r="J53" t="str">
        <f>VLOOKUP(B53,'Table A as of March 2024'!A:O,15,FALSE)</f>
        <v>U</v>
      </c>
      <c r="K53" t="str">
        <f>VLOOKUP(G53,'ACFR Class Vlookup'!A:B,2,FALSE)</f>
        <v>Governmental</v>
      </c>
      <c r="L53" s="1" t="str">
        <f>VLOOKUP(D53,'Fund Information'!A:F,6,FALSE)</f>
        <v>General Fund</v>
      </c>
      <c r="M53" s="6" t="str">
        <f t="shared" si="13"/>
        <v>N/A</v>
      </c>
      <c r="N53" s="6" t="s">
        <v>2886</v>
      </c>
      <c r="O53" s="6" t="str">
        <f t="shared" si="14"/>
        <v>N/A</v>
      </c>
      <c r="P53" s="5" t="s">
        <v>2886</v>
      </c>
      <c r="Q53" s="6" t="str">
        <f t="shared" si="15"/>
        <v>N/A</v>
      </c>
      <c r="R53" s="7" t="str">
        <f t="shared" si="16"/>
        <v>No</v>
      </c>
      <c r="S53" s="5" t="str">
        <f t="shared" si="17"/>
        <v>Answer Required</v>
      </c>
      <c r="T53" s="6" t="str">
        <f t="shared" si="18"/>
        <v>N/A</v>
      </c>
      <c r="U53" s="7" t="str">
        <f t="shared" si="19"/>
        <v>No</v>
      </c>
      <c r="V53" s="5" t="str">
        <f t="shared" si="20"/>
        <v>Answer Required</v>
      </c>
      <c r="W53" s="6" t="str">
        <f t="shared" si="21"/>
        <v>N/A</v>
      </c>
      <c r="X53" s="5" t="s">
        <v>2886</v>
      </c>
    </row>
    <row r="54" spans="1:24" ht="30" x14ac:dyDescent="0.25">
      <c r="A54" s="77">
        <f>VLOOKUP(C54,'BU and Control BU Listing'!A:E,5,FALSE)</f>
        <v>40700</v>
      </c>
      <c r="B54" s="80" t="s">
        <v>8243</v>
      </c>
      <c r="C54" s="22" t="str">
        <f t="shared" si="11"/>
        <v>40700</v>
      </c>
      <c r="D54" s="22" t="str">
        <f t="shared" si="12"/>
        <v>10710</v>
      </c>
      <c r="E54" s="21" t="str">
        <f>VLOOKUP(B54,'Table A as of March 2024'!A:G,7,FALSE)</f>
        <v>Virginia Port Authority</v>
      </c>
      <c r="F54" s="21" t="str">
        <f>VLOOKUP(B54,'Table A as of March 2024'!A:H,8,FALSE)</f>
        <v>FEMA - State Agy - COVID-19</v>
      </c>
      <c r="G54" s="11" t="str">
        <f>VLOOKUP(B54,'Table A as of March 2024'!A:I,9,FALSE)</f>
        <v>120</v>
      </c>
      <c r="H54" t="str">
        <f>VLOOKUP(B54,'Table A as of March 2024'!A:L,12,FALSE)</f>
        <v>Yes</v>
      </c>
      <c r="I54" s="9" t="str">
        <f>VLOOKUP(B54,'Table A as of March 2024'!A:M,13,FALSE)</f>
        <v>V</v>
      </c>
      <c r="J54" t="str">
        <f>VLOOKUP(B54,'Table A as of March 2024'!A:O,15,FALSE)</f>
        <v>U</v>
      </c>
      <c r="K54" t="str">
        <f>VLOOKUP(G54,'ACFR Class Vlookup'!A:B,2,FALSE)</f>
        <v>Governmental</v>
      </c>
      <c r="L54" s="1" t="str">
        <f>VLOOKUP(D54,'Fund Information'!A:F,6,FALSE)</f>
        <v>Federal Emergency Management Agency (FEMA) - VDEM Pass Thru COVID -19 - State Agencies.</v>
      </c>
      <c r="M54" s="6" t="str">
        <f t="shared" si="13"/>
        <v>N/A</v>
      </c>
      <c r="N54" s="6" t="s">
        <v>2886</v>
      </c>
      <c r="O54" s="6" t="str">
        <f t="shared" si="14"/>
        <v>N/A</v>
      </c>
      <c r="P54" s="5" t="s">
        <v>2886</v>
      </c>
      <c r="Q54" s="6" t="str">
        <f t="shared" si="15"/>
        <v>N/A</v>
      </c>
      <c r="R54" s="7" t="str">
        <f t="shared" si="16"/>
        <v>No</v>
      </c>
      <c r="S54" s="5" t="str">
        <f t="shared" si="17"/>
        <v>Answer Required</v>
      </c>
      <c r="T54" s="6" t="str">
        <f t="shared" si="18"/>
        <v>N/A</v>
      </c>
      <c r="U54" s="7" t="str">
        <f t="shared" si="19"/>
        <v>No</v>
      </c>
      <c r="V54" s="5" t="str">
        <f t="shared" si="20"/>
        <v>Answer Required</v>
      </c>
      <c r="W54" s="6" t="str">
        <f t="shared" si="21"/>
        <v>N/A</v>
      </c>
      <c r="X54" s="5" t="s">
        <v>2886</v>
      </c>
    </row>
    <row r="55" spans="1:24" ht="30" x14ac:dyDescent="0.25">
      <c r="A55" s="77">
        <f>VLOOKUP(C55,'BU and Control BU Listing'!A:E,5,FALSE)</f>
        <v>40700</v>
      </c>
      <c r="B55" s="80" t="s">
        <v>4380</v>
      </c>
      <c r="C55" s="22" t="str">
        <f t="shared" si="11"/>
        <v>40700</v>
      </c>
      <c r="D55" s="22" t="str">
        <f t="shared" si="12"/>
        <v>08200</v>
      </c>
      <c r="E55" s="21" t="str">
        <f>VLOOKUP(B55,'Table A as of March 2024'!A:G,7,FALSE)</f>
        <v>Virginia Port Authority</v>
      </c>
      <c r="F55" s="21" t="str">
        <f>VLOOKUP(B55,'Table A as of March 2024'!A:H,8,FALSE)</f>
        <v>VPBA Projects</v>
      </c>
      <c r="G55" s="11" t="str">
        <f>VLOOKUP(B55,'Table A as of March 2024'!A:I,9,FALSE)</f>
        <v>156</v>
      </c>
      <c r="H55" t="str">
        <f>VLOOKUP(B55,'Table A as of March 2024'!A:L,12,FALSE)</f>
        <v>No</v>
      </c>
      <c r="I55" s="9" t="str">
        <f>VLOOKUP(B55,'Table A as of March 2024'!A:M,13,FALSE)</f>
        <v>R</v>
      </c>
      <c r="J55" t="str">
        <f>VLOOKUP(B55,'Table A as of March 2024'!A:O,15,FALSE)</f>
        <v>R</v>
      </c>
      <c r="K55" t="str">
        <f>VLOOKUP(G55,'ACFR Class Vlookup'!A:B,2,FALSE)</f>
        <v>Governmental</v>
      </c>
      <c r="L55" s="1" t="str">
        <f>VLOOKUP(D55,'Fund Information'!A:F,6,FALSE)</f>
        <v>Blended component unit recorded from Department of Treasury VPBA financial statement template submissions.</v>
      </c>
      <c r="M55" s="6" t="str">
        <f t="shared" si="13"/>
        <v>N/A</v>
      </c>
      <c r="N55" s="6" t="s">
        <v>2886</v>
      </c>
      <c r="O55" s="6" t="str">
        <f t="shared" si="14"/>
        <v>N/A</v>
      </c>
      <c r="P55" s="5" t="s">
        <v>2886</v>
      </c>
      <c r="Q55" s="6" t="str">
        <f t="shared" si="15"/>
        <v>N/A</v>
      </c>
      <c r="R55" s="7" t="str">
        <f t="shared" si="16"/>
        <v>Yes</v>
      </c>
      <c r="S55" s="5" t="str">
        <f t="shared" si="17"/>
        <v>Answer Required</v>
      </c>
      <c r="T55" s="6" t="str">
        <f t="shared" si="18"/>
        <v>N/A</v>
      </c>
      <c r="U55" s="7" t="str">
        <f t="shared" si="19"/>
        <v>No</v>
      </c>
      <c r="V55" s="5" t="str">
        <f t="shared" si="20"/>
        <v>Answer Required</v>
      </c>
      <c r="W55" s="6" t="str">
        <f t="shared" si="21"/>
        <v>N/A</v>
      </c>
      <c r="X55" s="5" t="s">
        <v>2886</v>
      </c>
    </row>
    <row r="56" spans="1:24" ht="180" x14ac:dyDescent="0.25">
      <c r="A56" s="77">
        <f>VLOOKUP(C56,'BU and Control BU Listing'!A:E,5,FALSE)</f>
        <v>52200</v>
      </c>
      <c r="B56" s="80" t="s">
        <v>8258</v>
      </c>
      <c r="C56" s="22" t="str">
        <f t="shared" si="11"/>
        <v>52200</v>
      </c>
      <c r="D56" s="22" t="str">
        <f t="shared" si="12"/>
        <v>04315</v>
      </c>
      <c r="E56" s="21" t="str">
        <f>VLOOKUP(B56,'Table A as of March 2024'!A:G,7,FALSE)</f>
        <v>VA Passenger Rail Authority</v>
      </c>
      <c r="F56" s="21" t="str">
        <f>VLOOKUP(B56,'Table A as of March 2024'!A:H,8,FALSE)</f>
        <v>I-95 Express Lanes</v>
      </c>
      <c r="G56" s="11" t="str">
        <f>VLOOKUP(B56,'Table A as of March 2024'!A:I,9,FALSE)</f>
        <v>110</v>
      </c>
      <c r="H56" t="str">
        <f>VLOOKUP(B56,'Table A as of March 2024'!A:L,12,FALSE)</f>
        <v>No</v>
      </c>
      <c r="I56" s="9" t="str">
        <f>VLOOKUP(B56,'Table A as of March 2024'!A:M,13,FALSE)</f>
        <v>R</v>
      </c>
      <c r="J56" t="str">
        <f>VLOOKUP(B56,'Table A as of March 2024'!A:O,15,FALSE)</f>
        <v>C</v>
      </c>
      <c r="K56" t="str">
        <f>VLOOKUP(G56,'ACFR Class Vlookup'!A:B,2,FALSE)</f>
        <v>Governmental</v>
      </c>
      <c r="L56" s="1" t="str">
        <f>VLOOKUP(D56,'Fund Information'!A:F,6,FALSE)</f>
        <v>This fund will be used to record the deposit of Concession Payments related to the Interstate 95/Fredericksburg Extension and Interstate 395/Northern Extension Projects.  Section 33.2-1528 of the Code of Virginia requires that concession payments to the Commonwealth deposited into the Transportation Trust Fund pursuant to subdivision 7 of §33.2-1524 from qualifying transportation facilities developed and/or operated pursuant to the Public-Private Transportation Act of 1995 are held in a separate subaccount.  This account is designated the Concession Payments Account, together with all interest, dividends, and appreciation that accrue to the Account and that are not otherwise specifically directed by law or reserved by the Board for other purposes allowed by law.</v>
      </c>
      <c r="M56" s="6" t="str">
        <f t="shared" si="13"/>
        <v>N/A</v>
      </c>
      <c r="N56" s="6" t="s">
        <v>2886</v>
      </c>
      <c r="O56" s="6" t="str">
        <f t="shared" si="14"/>
        <v>N/A</v>
      </c>
      <c r="P56" s="5" t="s">
        <v>2886</v>
      </c>
      <c r="Q56" s="6" t="str">
        <f t="shared" si="15"/>
        <v>N/A</v>
      </c>
      <c r="R56" s="7" t="str">
        <f t="shared" si="16"/>
        <v>No</v>
      </c>
      <c r="S56" s="5" t="str">
        <f t="shared" si="17"/>
        <v>Answer Required</v>
      </c>
      <c r="T56" s="6" t="str">
        <f t="shared" si="18"/>
        <v>N/A</v>
      </c>
      <c r="U56" s="7" t="str">
        <f t="shared" si="19"/>
        <v>Yes</v>
      </c>
      <c r="V56" s="5" t="str">
        <f t="shared" si="20"/>
        <v>Answer Required</v>
      </c>
      <c r="W56" s="6" t="str">
        <f t="shared" si="21"/>
        <v>N/A</v>
      </c>
      <c r="X56" s="5" t="s">
        <v>2886</v>
      </c>
    </row>
    <row r="57" spans="1:24" ht="150" x14ac:dyDescent="0.25">
      <c r="A57" s="77">
        <f>VLOOKUP(C57,'BU and Control BU Listing'!A:E,5,FALSE)</f>
        <v>52200</v>
      </c>
      <c r="B57" s="80" t="s">
        <v>8259</v>
      </c>
      <c r="C57" s="22" t="str">
        <f t="shared" si="11"/>
        <v>52200</v>
      </c>
      <c r="D57" s="22" t="str">
        <f t="shared" si="12"/>
        <v>04461</v>
      </c>
      <c r="E57" s="21" t="str">
        <f>VLOOKUP(B57,'Table A as of March 2024'!A:G,7,FALSE)</f>
        <v>VA Passenger Rail Authority</v>
      </c>
      <c r="F57" s="21" t="str">
        <f>VLOOKUP(B57,'Table A as of March 2024'!A:H,8,FALSE)</f>
        <v>I-66 ITB Construction</v>
      </c>
      <c r="G57" s="11" t="str">
        <f>VLOOKUP(B57,'Table A as of March 2024'!A:I,9,FALSE)</f>
        <v>110</v>
      </c>
      <c r="H57" t="str">
        <f>VLOOKUP(B57,'Table A as of March 2024'!A:L,12,FALSE)</f>
        <v>No</v>
      </c>
      <c r="I57" s="9" t="str">
        <f>VLOOKUP(B57,'Table A as of March 2024'!A:M,13,FALSE)</f>
        <v>R</v>
      </c>
      <c r="J57" t="str">
        <f>VLOOKUP(B57,'Table A as of March 2024'!A:O,15,FALSE)</f>
        <v>C</v>
      </c>
      <c r="K57" t="str">
        <f>VLOOKUP(G57,'ACFR Class Vlookup'!A:B,2,FALSE)</f>
        <v>Governmental</v>
      </c>
      <c r="L57" s="1" t="str">
        <f>VLOOKUP(D57,'Fund Information'!A:F,6,FALSE)</f>
        <v>Fund for I-66 Inside the Beltway Toll Facility - Construction.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v>
      </c>
      <c r="M57" s="6" t="str">
        <f t="shared" si="13"/>
        <v>N/A</v>
      </c>
      <c r="N57" s="6" t="s">
        <v>2886</v>
      </c>
      <c r="O57" s="6" t="str">
        <f t="shared" si="14"/>
        <v>N/A</v>
      </c>
      <c r="P57" s="5" t="s">
        <v>2886</v>
      </c>
      <c r="Q57" s="6" t="str">
        <f t="shared" si="15"/>
        <v>N/A</v>
      </c>
      <c r="R57" s="7" t="str">
        <f t="shared" si="16"/>
        <v>No</v>
      </c>
      <c r="S57" s="5" t="str">
        <f t="shared" si="17"/>
        <v>Answer Required</v>
      </c>
      <c r="T57" s="6" t="str">
        <f t="shared" si="18"/>
        <v>N/A</v>
      </c>
      <c r="U57" s="7" t="str">
        <f t="shared" si="19"/>
        <v>Yes</v>
      </c>
      <c r="V57" s="5" t="str">
        <f t="shared" si="20"/>
        <v>Answer Required</v>
      </c>
      <c r="W57" s="6" t="str">
        <f t="shared" si="21"/>
        <v>N/A</v>
      </c>
      <c r="X57" s="5" t="s">
        <v>2886</v>
      </c>
    </row>
    <row r="58" spans="1:24" ht="150" x14ac:dyDescent="0.25">
      <c r="A58" s="77">
        <f>VLOOKUP(C58,'BU and Control BU Listing'!A:E,5,FALSE)</f>
        <v>52200</v>
      </c>
      <c r="B58" s="80" t="s">
        <v>8920</v>
      </c>
      <c r="C58" s="22" t="str">
        <f t="shared" si="11"/>
        <v>52200</v>
      </c>
      <c r="D58" s="22" t="str">
        <f t="shared" si="12"/>
        <v>04462</v>
      </c>
      <c r="E58" s="21" t="str">
        <f>VLOOKUP(B58,'Table A as of March 2024'!A:G,7,FALSE)</f>
        <v>VA Passenger Rail Authority</v>
      </c>
      <c r="F58" s="21" t="str">
        <f>VLOOKUP(B58,'Table A as of March 2024'!A:H,8,FALSE)</f>
        <v>I-66 ITB Revenue Fund</v>
      </c>
      <c r="G58" s="11" t="str">
        <f>VLOOKUP(B58,'Table A as of March 2024'!A:I,9,FALSE)</f>
        <v>110</v>
      </c>
      <c r="H58" t="str">
        <f>VLOOKUP(B58,'Table A as of March 2024'!A:L,12,FALSE)</f>
        <v>No</v>
      </c>
      <c r="I58" s="9" t="str">
        <f>VLOOKUP(B58,'Table A as of March 2024'!A:M,13,FALSE)</f>
        <v>R</v>
      </c>
      <c r="J58" t="str">
        <f>VLOOKUP(B58,'Table A as of March 2024'!A:O,15,FALSE)</f>
        <v>C</v>
      </c>
      <c r="K58" t="str">
        <f>VLOOKUP(G58,'ACFR Class Vlookup'!A:B,2,FALSE)</f>
        <v>Governmental</v>
      </c>
      <c r="L58" s="1" t="str">
        <f>VLOOKUP(D58,'Fund Information'!A:F,6,FALSE)</f>
        <v>Fund for I-66 Inside the Beltway Toll Facility – Revenue Fund.  Pursuant to section 33.2-309 of the Code of Virginia, the Commonwealth Transportation Board (CTB) may, in accord with federal and state statutes and requirements, impose and collect tolls from all classes of vehicles in amounts established by the Board for the use of any component of the Interstate System within the Commonwealth.  The CTB has taken steps to begin the process of construction toll gantries and the system to collect tolls.  This fund and the associated funds to 0446, will be used to isolate the expenditure and revenue activity of the facility.</v>
      </c>
      <c r="M58" s="6" t="str">
        <f t="shared" si="13"/>
        <v>N/A</v>
      </c>
      <c r="N58" s="6" t="s">
        <v>2886</v>
      </c>
      <c r="O58" s="6" t="str">
        <f t="shared" si="14"/>
        <v>N/A</v>
      </c>
      <c r="P58" s="5" t="s">
        <v>2886</v>
      </c>
      <c r="Q58" s="6" t="str">
        <f t="shared" si="15"/>
        <v>N/A</v>
      </c>
      <c r="R58" s="7" t="str">
        <f t="shared" si="16"/>
        <v>No</v>
      </c>
      <c r="S58" s="5" t="str">
        <f t="shared" si="17"/>
        <v>Answer Required</v>
      </c>
      <c r="T58" s="6" t="str">
        <f t="shared" si="18"/>
        <v>N/A</v>
      </c>
      <c r="U58" s="7" t="str">
        <f t="shared" si="19"/>
        <v>Yes</v>
      </c>
      <c r="V58" s="5" t="str">
        <f t="shared" si="20"/>
        <v>Answer Required</v>
      </c>
      <c r="W58" s="6" t="str">
        <f t="shared" si="21"/>
        <v>N/A</v>
      </c>
      <c r="X58" s="5" t="s">
        <v>2886</v>
      </c>
    </row>
    <row r="59" spans="1:24" ht="60" x14ac:dyDescent="0.25">
      <c r="A59" s="77">
        <f>VLOOKUP(C59,'BU and Control BU Listing'!A:E,5,FALSE)</f>
        <v>52200</v>
      </c>
      <c r="B59" s="80" t="s">
        <v>8260</v>
      </c>
      <c r="C59" s="22" t="str">
        <f t="shared" si="11"/>
        <v>52200</v>
      </c>
      <c r="D59" s="22" t="str">
        <f t="shared" si="12"/>
        <v>04720</v>
      </c>
      <c r="E59" s="21" t="str">
        <f>VLOOKUP(B59,'Table A as of March 2024'!A:G,7,FALSE)</f>
        <v>VA Passenger Rail Authority</v>
      </c>
      <c r="F59" s="21" t="str">
        <f>VLOOKUP(B59,'Table A as of March 2024'!A:H,8,FALSE)</f>
        <v>Highway Construction Fund</v>
      </c>
      <c r="G59" s="11" t="str">
        <f>VLOOKUP(B59,'Table A as of March 2024'!A:I,9,FALSE)</f>
        <v>110</v>
      </c>
      <c r="H59" t="str">
        <f>VLOOKUP(B59,'Table A as of March 2024'!A:L,12,FALSE)</f>
        <v>No</v>
      </c>
      <c r="I59" s="9" t="str">
        <f>VLOOKUP(B59,'Table A as of March 2024'!A:M,13,FALSE)</f>
        <v>R</v>
      </c>
      <c r="J59" t="str">
        <f>VLOOKUP(B59,'Table A as of March 2024'!A:O,15,FALSE)</f>
        <v>C</v>
      </c>
      <c r="K59" t="str">
        <f>VLOOKUP(G59,'ACFR Class Vlookup'!A:B,2,FALSE)</f>
        <v>Governmental</v>
      </c>
      <c r="L59" s="1" t="str">
        <f>VLOOKUP(D59,'Fund Information'!A:F,6,FALSE)</f>
        <v>Highway Construction Fund - Accounts for Revenues and Expenditures for the Acquisition and Construction of Systems of State Highways.  This fund receives 78.7% of the Transportation Trust Fund Special Revenues according to the Code of Virginia Section 33.2-1524.</v>
      </c>
      <c r="M59" s="6" t="str">
        <f t="shared" si="13"/>
        <v>N/A</v>
      </c>
      <c r="N59" s="6" t="s">
        <v>2886</v>
      </c>
      <c r="O59" s="6" t="str">
        <f t="shared" si="14"/>
        <v>N/A</v>
      </c>
      <c r="P59" s="5" t="s">
        <v>2886</v>
      </c>
      <c r="Q59" s="6" t="str">
        <f t="shared" si="15"/>
        <v>N/A</v>
      </c>
      <c r="R59" s="7" t="str">
        <f t="shared" si="16"/>
        <v>No</v>
      </c>
      <c r="S59" s="5" t="str">
        <f t="shared" si="17"/>
        <v>Answer Required</v>
      </c>
      <c r="T59" s="6" t="str">
        <f t="shared" si="18"/>
        <v>N/A</v>
      </c>
      <c r="U59" s="7" t="str">
        <f t="shared" si="19"/>
        <v>Yes</v>
      </c>
      <c r="V59" s="5" t="str">
        <f t="shared" si="20"/>
        <v>Answer Required</v>
      </c>
      <c r="W59" s="6" t="str">
        <f t="shared" si="21"/>
        <v>N/A</v>
      </c>
      <c r="X59" s="5" t="s">
        <v>2886</v>
      </c>
    </row>
    <row r="60" spans="1:24" ht="180" x14ac:dyDescent="0.25">
      <c r="A60" s="77">
        <f>VLOOKUP(C60,'BU and Control BU Listing'!A:E,5,FALSE)</f>
        <v>52200</v>
      </c>
      <c r="B60" s="80" t="s">
        <v>8261</v>
      </c>
      <c r="C60" s="22" t="str">
        <f t="shared" si="11"/>
        <v>52200</v>
      </c>
      <c r="D60" s="22" t="str">
        <f t="shared" si="12"/>
        <v>04730</v>
      </c>
      <c r="E60" s="21" t="str">
        <f>VLOOKUP(B60,'Table A as of March 2024'!A:G,7,FALSE)</f>
        <v>VA Passenger Rail Authority</v>
      </c>
      <c r="F60" s="21" t="str">
        <f>VLOOKUP(B60,'Table A as of March 2024'!A:H,8,FALSE)</f>
        <v>Priority Transportation Fund</v>
      </c>
      <c r="G60" s="11" t="str">
        <f>VLOOKUP(B60,'Table A as of March 2024'!A:I,9,FALSE)</f>
        <v>110</v>
      </c>
      <c r="H60" t="str">
        <f>VLOOKUP(B60,'Table A as of March 2024'!A:L,12,FALSE)</f>
        <v>No</v>
      </c>
      <c r="I60" s="9" t="str">
        <f>VLOOKUP(B60,'Table A as of March 2024'!A:M,13,FALSE)</f>
        <v>R</v>
      </c>
      <c r="J60" t="str">
        <f>VLOOKUP(B60,'Table A as of March 2024'!A:O,15,FALSE)</f>
        <v>C</v>
      </c>
      <c r="K60" t="str">
        <f>VLOOKUP(G60,'ACFR Class Vlookup'!A:B,2,FALSE)</f>
        <v>Governmental</v>
      </c>
      <c r="L60" s="1" t="str">
        <f>VLOOKUP(D60,'Fund Information'!A:F,6,FALSE)</f>
        <v>Priority Transportation Fund - Code of Virginia §33.2-1527 A special nonreverting fund that retains interest. This fund provides funding of specified transportation projects throughout the Commonwealth.  Deposits into this fund include (1) additional revenues attributable to the Virginia Fuels Tax Act; (2) Transportation Trust Fund and Highway Maintenance Operating Fund revenues above the amount currently forecast and programmed; (3) beginning 7/1/02, 1/3 of insurance license tax revenues; and (4) any other appropriations.  Distribution of its funds include (1) any projects designated by the CTB; (2) payment to any authority, locality, commission or other entity; and (3) to support, secure, or leverage financing projects approved by the CTB. This fund is part of the TTF.</v>
      </c>
      <c r="M60" s="6" t="str">
        <f t="shared" si="13"/>
        <v>N/A</v>
      </c>
      <c r="N60" s="6" t="s">
        <v>2886</v>
      </c>
      <c r="O60" s="6" t="str">
        <f t="shared" si="14"/>
        <v>N/A</v>
      </c>
      <c r="P60" s="5" t="s">
        <v>2886</v>
      </c>
      <c r="Q60" s="6" t="str">
        <f t="shared" si="15"/>
        <v>N/A</v>
      </c>
      <c r="R60" s="7" t="str">
        <f t="shared" si="16"/>
        <v>No</v>
      </c>
      <c r="S60" s="5" t="str">
        <f t="shared" si="17"/>
        <v>Answer Required</v>
      </c>
      <c r="T60" s="6" t="str">
        <f t="shared" si="18"/>
        <v>N/A</v>
      </c>
      <c r="U60" s="7" t="str">
        <f t="shared" si="19"/>
        <v>Yes</v>
      </c>
      <c r="V60" s="5" t="str">
        <f t="shared" si="20"/>
        <v>Answer Required</v>
      </c>
      <c r="W60" s="6" t="str">
        <f t="shared" si="21"/>
        <v>N/A</v>
      </c>
      <c r="X60" s="5" t="s">
        <v>2886</v>
      </c>
    </row>
    <row r="61" spans="1:24" ht="165" x14ac:dyDescent="0.25">
      <c r="A61" s="77">
        <f>VLOOKUP(C61,'BU and Control BU Listing'!A:E,5,FALSE)</f>
        <v>52200</v>
      </c>
      <c r="B61" s="80" t="s">
        <v>8262</v>
      </c>
      <c r="C61" s="22" t="str">
        <f t="shared" si="11"/>
        <v>52200</v>
      </c>
      <c r="D61" s="22" t="str">
        <f t="shared" si="12"/>
        <v>04810</v>
      </c>
      <c r="E61" s="21" t="str">
        <f>VLOOKUP(B61,'Table A as of March 2024'!A:G,7,FALSE)</f>
        <v>VA Passenger Rail Authority</v>
      </c>
      <c r="F61" s="21" t="str">
        <f>VLOOKUP(B61,'Table A as of March 2024'!A:H,8,FALSE)</f>
        <v>Commonwealth Rail Fund</v>
      </c>
      <c r="G61" s="11" t="str">
        <f>VLOOKUP(B61,'Table A as of March 2024'!A:I,9,FALSE)</f>
        <v>110</v>
      </c>
      <c r="H61" t="str">
        <f>VLOOKUP(B61,'Table A as of March 2024'!A:L,12,FALSE)</f>
        <v>No</v>
      </c>
      <c r="I61" s="9" t="str">
        <f>VLOOKUP(B61,'Table A as of March 2024'!A:M,13,FALSE)</f>
        <v>R</v>
      </c>
      <c r="J61" t="str">
        <f>VLOOKUP(B61,'Table A as of March 2024'!A:O,15,FALSE)</f>
        <v>C</v>
      </c>
      <c r="K61" t="str">
        <f>VLOOKUP(G61,'ACFR Class Vlookup'!A:B,2,FALSE)</f>
        <v>Governmental</v>
      </c>
      <c r="L61" s="1" t="str">
        <f>VLOOKUP(D61,'Fund Information'!A:F,6,FALSE)</f>
        <v>Established per §33.2-1526.4. The amounts dedicated to the Fund pursuant to § 33.2-1524.1 shall be deposited monthly into the Fund. Thereafter, 93 percent shall be distributed to the Virginia Passenger Rail Authority as soon as practicable for use in accordance with the provisions of Article 6 (§ 33.2-287 et seq.) of Chapter 2. The remaining seven percent shall remain in the Fund for the Department of Rail and Public Transportation for planning purposes and for grants for rail projects not administered by the Virginia Passenger Rail Authority. The Department of Rail and Public Transportation may use up to $4 million for the purposes of the Shortline Railway Preservation and Development Fund pursuant to § 33.2-1602.</v>
      </c>
      <c r="M61" s="6" t="str">
        <f t="shared" si="13"/>
        <v>N/A</v>
      </c>
      <c r="N61" s="6" t="s">
        <v>2886</v>
      </c>
      <c r="O61" s="6" t="str">
        <f t="shared" si="14"/>
        <v>N/A</v>
      </c>
      <c r="P61" s="5" t="s">
        <v>2886</v>
      </c>
      <c r="Q61" s="6" t="str">
        <f t="shared" si="15"/>
        <v>N/A</v>
      </c>
      <c r="R61" s="7" t="str">
        <f t="shared" si="16"/>
        <v>No</v>
      </c>
      <c r="S61" s="5" t="str">
        <f t="shared" si="17"/>
        <v>Answer Required</v>
      </c>
      <c r="T61" s="6" t="str">
        <f t="shared" si="18"/>
        <v>N/A</v>
      </c>
      <c r="U61" s="7" t="str">
        <f t="shared" si="19"/>
        <v>Yes</v>
      </c>
      <c r="V61" s="5" t="str">
        <f t="shared" si="20"/>
        <v>Answer Required</v>
      </c>
      <c r="W61" s="6" t="str">
        <f t="shared" si="21"/>
        <v>N/A</v>
      </c>
      <c r="X61" s="5" t="s">
        <v>2886</v>
      </c>
    </row>
    <row r="62" spans="1:24" x14ac:dyDescent="0.25">
      <c r="A62" s="77">
        <f>VLOOKUP(C62,'BU and Control BU Listing'!A:E,5,FALSE)</f>
        <v>85200</v>
      </c>
      <c r="B62" s="80" t="s">
        <v>5113</v>
      </c>
      <c r="C62" s="22" t="str">
        <f t="shared" si="11"/>
        <v>85200</v>
      </c>
      <c r="D62" s="22" t="str">
        <f t="shared" si="12"/>
        <v>01000</v>
      </c>
      <c r="E62" s="21" t="str">
        <f>VLOOKUP(B62,'Table A as of March 2024'!A:G,7,FALSE)</f>
        <v>VA Foundation for Hlthy Youth</v>
      </c>
      <c r="F62" s="21" t="str">
        <f>VLOOKUP(B62,'Table A as of March 2024'!A:H,8,FALSE)</f>
        <v>General Fund</v>
      </c>
      <c r="G62" s="11" t="str">
        <f>VLOOKUP(B62,'Table A as of March 2024'!A:I,9,FALSE)</f>
        <v>100</v>
      </c>
      <c r="H62" t="str">
        <f>VLOOKUP(B62,'Table A as of March 2024'!A:L,12,FALSE)</f>
        <v>No</v>
      </c>
      <c r="I62" s="9" t="str">
        <f>VLOOKUP(B62,'Table A as of March 2024'!A:M,13,FALSE)</f>
        <v>G</v>
      </c>
      <c r="J62" t="str">
        <f>VLOOKUP(B62,'Table A as of March 2024'!A:O,15,FALSE)</f>
        <v>U</v>
      </c>
      <c r="K62" t="str">
        <f>VLOOKUP(G62,'ACFR Class Vlookup'!A:B,2,FALSE)</f>
        <v>Governmental</v>
      </c>
      <c r="L62" s="1" t="str">
        <f>VLOOKUP(D62,'Fund Information'!A:F,6,FALSE)</f>
        <v>General Fund</v>
      </c>
      <c r="M62" s="6" t="str">
        <f t="shared" si="13"/>
        <v>N/A</v>
      </c>
      <c r="N62" s="6" t="s">
        <v>2886</v>
      </c>
      <c r="O62" s="6" t="str">
        <f t="shared" si="14"/>
        <v>N/A</v>
      </c>
      <c r="P62" s="5" t="s">
        <v>2886</v>
      </c>
      <c r="Q62" s="6" t="str">
        <f t="shared" si="15"/>
        <v>N/A</v>
      </c>
      <c r="R62" s="7" t="str">
        <f t="shared" si="16"/>
        <v>No</v>
      </c>
      <c r="S62" s="5" t="str">
        <f t="shared" si="17"/>
        <v>Answer Required</v>
      </c>
      <c r="T62" s="6" t="str">
        <f t="shared" si="18"/>
        <v>N/A</v>
      </c>
      <c r="U62" s="7" t="str">
        <f t="shared" si="19"/>
        <v>No</v>
      </c>
      <c r="V62" s="5" t="str">
        <f t="shared" si="20"/>
        <v>Answer Required</v>
      </c>
      <c r="W62" s="6" t="str">
        <f t="shared" si="21"/>
        <v>N/A</v>
      </c>
      <c r="X62" s="5" t="s">
        <v>2886</v>
      </c>
    </row>
    <row r="63" spans="1:24" ht="120" x14ac:dyDescent="0.25">
      <c r="A63" s="77">
        <f>VLOOKUP(C63,'BU and Control BU Listing'!A:E,5,FALSE)</f>
        <v>85200</v>
      </c>
      <c r="B63" s="80" t="s">
        <v>8942</v>
      </c>
      <c r="C63" s="22" t="str">
        <f t="shared" si="11"/>
        <v>85200</v>
      </c>
      <c r="D63" s="22" t="str">
        <f t="shared" si="12"/>
        <v>02095</v>
      </c>
      <c r="E63" s="21" t="str">
        <f>VLOOKUP(B63,'Table A as of March 2024'!A:G,7,FALSE)</f>
        <v>VA Foundation for Hlthy Youth</v>
      </c>
      <c r="F63" s="21" t="str">
        <f>VLOOKUP(B63,'Table A as of March 2024'!A:H,8,FALSE)</f>
        <v>Opioid Abatement Fund</v>
      </c>
      <c r="G63" s="11" t="str">
        <f>VLOOKUP(B63,'Table A as of March 2024'!A:I,9,FALSE)</f>
        <v>115</v>
      </c>
      <c r="H63" t="str">
        <f>VLOOKUP(B63,'Table A as of March 2024'!A:L,12,FALSE)</f>
        <v>Yes</v>
      </c>
      <c r="I63" s="9" t="str">
        <f>VLOOKUP(B63,'Table A as of March 2024'!A:M,13,FALSE)</f>
        <v>R</v>
      </c>
      <c r="J63" t="str">
        <f>VLOOKUP(B63,'Table A as of March 2024'!A:O,15,FALSE)</f>
        <v>C</v>
      </c>
      <c r="K63" t="str">
        <f>VLOOKUP(G63,'ACFR Class Vlookup'!A:B,2,FALSE)</f>
        <v>Governmental</v>
      </c>
      <c r="L63" s="1" t="str">
        <f>VLOOKUP(D63,'Fund Information'!A:F,6,FALSE)</f>
        <v>§ 2.2-2374. Opioid Abatement Fund.  Moneys in the Fund shall be used to provide grants and loans to any agency of the Commonwealth or participating locality for the purposes determined by the Authority in accordance with this article and in consultation with the Office of the Attorney General. The Authority shall fund all staffing and administrative costs from the Fund. Its expenditures for staffing and administration shall be limited to those that are reasonable for carrying out the purposes of this article.</v>
      </c>
      <c r="M63" s="6" t="str">
        <f t="shared" si="13"/>
        <v>N/A</v>
      </c>
      <c r="N63" s="6" t="s">
        <v>2886</v>
      </c>
      <c r="O63" s="6" t="str">
        <f t="shared" si="14"/>
        <v>N/A</v>
      </c>
      <c r="P63" s="5" t="s">
        <v>2886</v>
      </c>
      <c r="Q63" s="6" t="str">
        <f t="shared" si="15"/>
        <v>N/A</v>
      </c>
      <c r="R63" s="7" t="str">
        <f t="shared" si="16"/>
        <v>No</v>
      </c>
      <c r="S63" s="5" t="str">
        <f t="shared" si="17"/>
        <v>Answer Required</v>
      </c>
      <c r="T63" s="6" t="str">
        <f t="shared" si="18"/>
        <v>N/A</v>
      </c>
      <c r="U63" s="7" t="str">
        <f t="shared" si="19"/>
        <v>Yes</v>
      </c>
      <c r="V63" s="5" t="str">
        <f t="shared" si="20"/>
        <v>Answer Required</v>
      </c>
      <c r="W63" s="6" t="str">
        <f t="shared" si="21"/>
        <v>N/A</v>
      </c>
      <c r="X63" s="5" t="s">
        <v>2886</v>
      </c>
    </row>
    <row r="64" spans="1:24" ht="135" x14ac:dyDescent="0.25">
      <c r="A64" s="77">
        <f>VLOOKUP(C64,'BU and Control BU Listing'!A:E,5,FALSE)</f>
        <v>85200</v>
      </c>
      <c r="B64" s="80" t="s">
        <v>8328</v>
      </c>
      <c r="C64" s="22" t="str">
        <f t="shared" si="11"/>
        <v>85200</v>
      </c>
      <c r="D64" s="22" t="str">
        <f t="shared" si="12"/>
        <v>12030</v>
      </c>
      <c r="E64" s="21" t="str">
        <f>VLOOKUP(B64,'Table A as of March 2024'!A:G,7,FALSE)</f>
        <v>VA Foundation for Hlthy Youth</v>
      </c>
      <c r="F64" s="21" t="str">
        <f>VLOOKUP(B64,'Table A as of March 2024'!A:H,8,FALSE)</f>
        <v>BG Prev/TreatSubsAbse-COVID-19</v>
      </c>
      <c r="G64" s="11" t="str">
        <f>VLOOKUP(B64,'Table A as of March 2024'!A:I,9,FALSE)</f>
        <v>120</v>
      </c>
      <c r="H64" t="str">
        <f>VLOOKUP(B64,'Table A as of March 2024'!A:L,12,FALSE)</f>
        <v>Yes</v>
      </c>
      <c r="I64" s="9" t="str">
        <f>VLOOKUP(B64,'Table A as of March 2024'!A:M,13,FALSE)</f>
        <v>V</v>
      </c>
      <c r="J64" t="str">
        <f>VLOOKUP(B64,'Table A as of March 2024'!A:O,15,FALSE)</f>
        <v>U</v>
      </c>
      <c r="K64" t="str">
        <f>VLOOKUP(G64,'ACFR Class Vlookup'!A:B,2,FALSE)</f>
        <v>Governmental</v>
      </c>
      <c r="L64" s="1" t="str">
        <f>VLOOKUP(D64,'Fund Information'!A:F,6,FALSE)</f>
        <v>ALN 93.959; Block Grants for Prevention and Treatment of Substance Abuse. Fund established to record additional award that provides American Rescue Plan Act (ARPA) Supplemental Funding for the Substance Abuse Prevention and Treatment (SABG) Block Grant Program, in accordance with H.R. 1319 - American Rescue Plan Act of 2021. Block grant is to provide financial assistance to States and Territories to support projects for the development and implementation of prevention, treatment and rehabilitation activities directed to the diseases of alcohol and drug abuse.</v>
      </c>
      <c r="M64" s="6" t="str">
        <f t="shared" si="13"/>
        <v>N/A</v>
      </c>
      <c r="N64" s="6" t="s">
        <v>2886</v>
      </c>
      <c r="O64" s="6" t="str">
        <f t="shared" si="14"/>
        <v>N/A</v>
      </c>
      <c r="P64" s="5" t="s">
        <v>2886</v>
      </c>
      <c r="Q64" s="6" t="str">
        <f t="shared" si="15"/>
        <v>N/A</v>
      </c>
      <c r="R64" s="7" t="str">
        <f t="shared" si="16"/>
        <v>No</v>
      </c>
      <c r="S64" s="5" t="str">
        <f t="shared" si="17"/>
        <v>Answer Required</v>
      </c>
      <c r="T64" s="6" t="str">
        <f t="shared" si="18"/>
        <v>N/A</v>
      </c>
      <c r="U64" s="7" t="str">
        <f t="shared" si="19"/>
        <v>No</v>
      </c>
      <c r="V64" s="5" t="str">
        <f t="shared" si="20"/>
        <v>Answer Required</v>
      </c>
      <c r="W64" s="6" t="str">
        <f t="shared" si="21"/>
        <v>N/A</v>
      </c>
      <c r="X64" s="5" t="s">
        <v>2886</v>
      </c>
    </row>
    <row r="65" spans="1:24" x14ac:dyDescent="0.25">
      <c r="A65" s="77">
        <f>VLOOKUP(C65,'BU and Control BU Listing'!A:E,5,FALSE)</f>
        <v>72000</v>
      </c>
      <c r="B65" s="80" t="s">
        <v>4756</v>
      </c>
      <c r="C65" s="22" t="str">
        <f t="shared" si="11"/>
        <v>72500</v>
      </c>
      <c r="D65" s="22" t="str">
        <f t="shared" si="12"/>
        <v>01000</v>
      </c>
      <c r="E65" s="21" t="str">
        <f>VLOOKUP(B65,'Table A as of March 2024'!A:G,7,FALSE)</f>
        <v>Northern VA Training Center</v>
      </c>
      <c r="F65" s="21" t="str">
        <f>VLOOKUP(B65,'Table A as of March 2024'!A:H,8,FALSE)</f>
        <v>General Fund</v>
      </c>
      <c r="G65" s="11" t="str">
        <f>VLOOKUP(B65,'Table A as of March 2024'!A:I,9,FALSE)</f>
        <v>100</v>
      </c>
      <c r="H65" t="str">
        <f>VLOOKUP(B65,'Table A as of March 2024'!A:L,12,FALSE)</f>
        <v>No</v>
      </c>
      <c r="I65" s="9" t="str">
        <f>VLOOKUP(B65,'Table A as of March 2024'!A:M,13,FALSE)</f>
        <v>G</v>
      </c>
      <c r="J65" t="str">
        <f>VLOOKUP(B65,'Table A as of March 2024'!A:O,15,FALSE)</f>
        <v>U</v>
      </c>
      <c r="K65" t="str">
        <f>VLOOKUP(G65,'ACFR Class Vlookup'!A:B,2,FALSE)</f>
        <v>Governmental</v>
      </c>
      <c r="L65" s="1" t="str">
        <f>VLOOKUP(D65,'Fund Information'!A:F,6,FALSE)</f>
        <v>General Fund</v>
      </c>
      <c r="M65" s="6" t="str">
        <f t="shared" si="13"/>
        <v>N/A</v>
      </c>
      <c r="N65" s="6" t="s">
        <v>2886</v>
      </c>
      <c r="O65" s="6" t="str">
        <f t="shared" si="14"/>
        <v>N/A</v>
      </c>
      <c r="P65" s="5" t="s">
        <v>2886</v>
      </c>
      <c r="Q65" s="6" t="str">
        <f t="shared" si="15"/>
        <v>N/A</v>
      </c>
      <c r="R65" s="7" t="str">
        <f t="shared" si="16"/>
        <v>No</v>
      </c>
      <c r="S65" s="5" t="str">
        <f t="shared" si="17"/>
        <v>Answer Required</v>
      </c>
      <c r="T65" s="6" t="str">
        <f t="shared" si="18"/>
        <v>N/A</v>
      </c>
      <c r="U65" s="7" t="str">
        <f t="shared" si="19"/>
        <v>No</v>
      </c>
      <c r="V65" s="5" t="str">
        <f t="shared" si="20"/>
        <v>Answer Required</v>
      </c>
      <c r="W65" s="6" t="str">
        <f t="shared" si="21"/>
        <v>N/A</v>
      </c>
      <c r="X65" s="5" t="s">
        <v>2886</v>
      </c>
    </row>
    <row r="66" spans="1:24" ht="30" x14ac:dyDescent="0.25">
      <c r="A66" s="77">
        <f>VLOOKUP(C66,'BU and Control BU Listing'!A:E,5,FALSE)</f>
        <v>72000</v>
      </c>
      <c r="B66" s="80" t="s">
        <v>4758</v>
      </c>
      <c r="C66" s="22" t="str">
        <f t="shared" si="11"/>
        <v>72500</v>
      </c>
      <c r="D66" s="22" t="str">
        <f t="shared" si="12"/>
        <v>02870</v>
      </c>
      <c r="E66" s="21" t="str">
        <f>VLOOKUP(B66,'Table A as of March 2024'!A:G,7,FALSE)</f>
        <v>Northern VA Training Center</v>
      </c>
      <c r="F66" s="21" t="str">
        <f>VLOOKUP(B66,'Table A as of March 2024'!A:H,8,FALSE)</f>
        <v>Surp Suppy/Equip Sale-GF-NonHE</v>
      </c>
      <c r="G66" s="11" t="str">
        <f>VLOOKUP(B66,'Table A as of March 2024'!A:I,9,FALSE)</f>
        <v>100</v>
      </c>
      <c r="H66" t="str">
        <f>VLOOKUP(B66,'Table A as of March 2024'!A:L,12,FALSE)</f>
        <v>No</v>
      </c>
      <c r="I66" s="9" t="str">
        <f>VLOOKUP(B66,'Table A as of March 2024'!A:M,13,FALSE)</f>
        <v>U</v>
      </c>
      <c r="J66" t="str">
        <f>VLOOKUP(B66,'Table A as of March 2024'!A:O,15,FALSE)</f>
        <v>A</v>
      </c>
      <c r="K66" t="str">
        <f>VLOOKUP(G66,'ACFR Class Vlookup'!A:B,2,FALSE)</f>
        <v>Governmental</v>
      </c>
      <c r="L66" s="1" t="str">
        <f>VLOOKUP(D66,'Fund Information'!A:F,6,FALSE)</f>
        <v>Accounts for sale of surplus supplies and equipment purchased with General Funds for Non Higher Ed agencies.</v>
      </c>
      <c r="M66" s="6" t="str">
        <f t="shared" si="13"/>
        <v>N/A</v>
      </c>
      <c r="N66" s="6" t="s">
        <v>2886</v>
      </c>
      <c r="O66" s="6" t="str">
        <f t="shared" si="14"/>
        <v>N/A</v>
      </c>
      <c r="P66" s="5" t="s">
        <v>2886</v>
      </c>
      <c r="Q66" s="6" t="str">
        <f t="shared" si="15"/>
        <v>N/A</v>
      </c>
      <c r="R66" s="7" t="str">
        <f t="shared" si="16"/>
        <v>No</v>
      </c>
      <c r="S66" s="5" t="str">
        <f t="shared" si="17"/>
        <v>Answer Required</v>
      </c>
      <c r="T66" s="6" t="str">
        <f t="shared" si="18"/>
        <v>N/A</v>
      </c>
      <c r="U66" s="7" t="str">
        <f t="shared" si="19"/>
        <v>No</v>
      </c>
      <c r="V66" s="5" t="str">
        <f t="shared" si="20"/>
        <v>Answer Required</v>
      </c>
      <c r="W66" s="6" t="str">
        <f t="shared" si="21"/>
        <v>N/A</v>
      </c>
      <c r="X66" s="5" t="s">
        <v>2886</v>
      </c>
    </row>
    <row r="67" spans="1:24" ht="90" x14ac:dyDescent="0.25">
      <c r="A67" s="77">
        <f>VLOOKUP(C67,'BU and Control BU Listing'!A:E,5,FALSE)</f>
        <v>72000</v>
      </c>
      <c r="B67" s="80" t="s">
        <v>4757</v>
      </c>
      <c r="C67" s="22" t="str">
        <f t="shared" ref="C67:C78" si="22">LEFT(B67,5)</f>
        <v>72500</v>
      </c>
      <c r="D67" s="22" t="str">
        <f t="shared" ref="D67:D78" si="23">RIGHT(B67,5)</f>
        <v>02003</v>
      </c>
      <c r="E67" s="21" t="str">
        <f>VLOOKUP(B67,'Table A as of March 2024'!A:G,7,FALSE)</f>
        <v>Northern VA Training Center</v>
      </c>
      <c r="F67" s="21" t="str">
        <f>VLOOKUP(B67,'Table A as of March 2024'!A:H,8,FALSE)</f>
        <v>DBHDS Special Revenue Fund</v>
      </c>
      <c r="G67" s="11" t="str">
        <f>VLOOKUP(B67,'Table A as of March 2024'!A:I,9,FALSE)</f>
        <v>115</v>
      </c>
      <c r="H67" t="str">
        <f>VLOOKUP(B67,'Table A as of March 2024'!A:L,12,FALSE)</f>
        <v>No</v>
      </c>
      <c r="I67" s="9" t="str">
        <f>VLOOKUP(B67,'Table A as of March 2024'!A:M,13,FALSE)</f>
        <v>U</v>
      </c>
      <c r="J67" t="str">
        <f>VLOOKUP(B67,'Table A as of March 2024'!A:O,15,FALSE)</f>
        <v>C</v>
      </c>
      <c r="K67" t="str">
        <f>VLOOKUP(G67,'ACFR Class Vlookup'!A:B,2,FALSE)</f>
        <v>Governmental</v>
      </c>
      <c r="L67" s="1" t="str">
        <f>VLOOKUP(D67,'Fund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67" s="6" t="str">
        <f t="shared" ref="M67:M78" si="24">IF(L67="","Answer Required","N/A")</f>
        <v>N/A</v>
      </c>
      <c r="N67" s="6" t="s">
        <v>2886</v>
      </c>
      <c r="O67" s="6" t="str">
        <f t="shared" ref="O67:O78" si="25">IF(N67="No","Answer Required","N/A")</f>
        <v>N/A</v>
      </c>
      <c r="P67" s="5" t="s">
        <v>2886</v>
      </c>
      <c r="Q67" s="6" t="str">
        <f t="shared" ref="Q67:Q78" si="26">IF(P67="No","Answer Required","N/A")</f>
        <v>N/A</v>
      </c>
      <c r="R67" s="7" t="str">
        <f t="shared" ref="R67:R78" si="27">IF(J67="R","Yes","No")</f>
        <v>No</v>
      </c>
      <c r="S67" s="5" t="str">
        <f t="shared" ref="S67:S78" si="28">IF($K67="Governmental","Answer Required","N/A")</f>
        <v>Answer Required</v>
      </c>
      <c r="T67" s="6" t="str">
        <f t="shared" ref="T67:T78" si="29">IF(AND(S67="Yes",R67="Yes"),"Answer Required",IF(AND(S67="no",R67="no"),"Answer Required","N/A"))</f>
        <v>N/A</v>
      </c>
      <c r="U67" s="7" t="str">
        <f t="shared" ref="U67:U78" si="30">IF(J67="C","Yes","No")</f>
        <v>Yes</v>
      </c>
      <c r="V67" s="5" t="str">
        <f t="shared" ref="V67:V78" si="31">IF($K67="Governmental","Answer Required","N/A")</f>
        <v>Answer Required</v>
      </c>
      <c r="W67" s="6" t="str">
        <f t="shared" ref="W67:W78" si="32">IF(AND(V67="Yes",U67="Yes"),"Answer Required",IF(AND(V67="no",U67="no"),"Answer Required","N/A"))</f>
        <v>N/A</v>
      </c>
      <c r="X67" s="5" t="s">
        <v>2886</v>
      </c>
    </row>
    <row r="68" spans="1:24" x14ac:dyDescent="0.25">
      <c r="A68" s="77">
        <f>VLOOKUP(C68,'BU and Control BU Listing'!A:E,5,FALSE)</f>
        <v>72000</v>
      </c>
      <c r="B68" s="80" t="s">
        <v>4759</v>
      </c>
      <c r="C68" s="22" t="str">
        <f t="shared" si="22"/>
        <v>72500</v>
      </c>
      <c r="D68" s="22" t="str">
        <f t="shared" si="23"/>
        <v>10000</v>
      </c>
      <c r="E68" s="21" t="str">
        <f>VLOOKUP(B68,'Table A as of March 2024'!A:G,7,FALSE)</f>
        <v>Northern VA Training Center</v>
      </c>
      <c r="F68" s="21" t="str">
        <f>VLOOKUP(B68,'Table A as of March 2024'!A:H,8,FALSE)</f>
        <v>Federal Trust</v>
      </c>
      <c r="G68" s="11" t="str">
        <f>VLOOKUP(B68,'Table A as of March 2024'!A:I,9,FALSE)</f>
        <v>120</v>
      </c>
      <c r="H68" t="str">
        <f>VLOOKUP(B68,'Table A as of March 2024'!A:L,12,FALSE)</f>
        <v>No</v>
      </c>
      <c r="I68" s="9" t="str">
        <f>VLOOKUP(B68,'Table A as of March 2024'!A:M,13,FALSE)</f>
        <v>R</v>
      </c>
      <c r="J68" t="str">
        <f>VLOOKUP(B68,'Table A as of March 2024'!A:O,15,FALSE)</f>
        <v>R</v>
      </c>
      <c r="K68" t="str">
        <f>VLOOKUP(G68,'ACFR Class Vlookup'!A:B,2,FALSE)</f>
        <v>Governmental</v>
      </c>
      <c r="L68" s="1" t="str">
        <f>VLOOKUP(D68,'Fund Information'!A:F,6,FALSE)</f>
        <v>This fund accounts for Federal funds.</v>
      </c>
      <c r="M68" s="6" t="str">
        <f t="shared" si="24"/>
        <v>N/A</v>
      </c>
      <c r="N68" s="6" t="s">
        <v>2886</v>
      </c>
      <c r="O68" s="6" t="str">
        <f t="shared" si="25"/>
        <v>N/A</v>
      </c>
      <c r="P68" s="5" t="s">
        <v>2886</v>
      </c>
      <c r="Q68" s="6" t="str">
        <f t="shared" si="26"/>
        <v>N/A</v>
      </c>
      <c r="R68" s="7" t="str">
        <f t="shared" si="27"/>
        <v>Yes</v>
      </c>
      <c r="S68" s="5" t="str">
        <f t="shared" si="28"/>
        <v>Answer Required</v>
      </c>
      <c r="T68" s="6" t="str">
        <f t="shared" si="29"/>
        <v>N/A</v>
      </c>
      <c r="U68" s="7" t="str">
        <f t="shared" si="30"/>
        <v>No</v>
      </c>
      <c r="V68" s="5" t="str">
        <f t="shared" si="31"/>
        <v>Answer Required</v>
      </c>
      <c r="W68" s="6" t="str">
        <f t="shared" si="32"/>
        <v>N/A</v>
      </c>
      <c r="X68" s="5" t="s">
        <v>2886</v>
      </c>
    </row>
    <row r="69" spans="1:24" x14ac:dyDescent="0.25">
      <c r="A69" s="77">
        <f>VLOOKUP(C69,'BU and Control BU Listing'!A:E,5,FALSE)</f>
        <v>72000</v>
      </c>
      <c r="B69" s="80" t="s">
        <v>4762</v>
      </c>
      <c r="C69" s="22" t="str">
        <f t="shared" si="22"/>
        <v>72600</v>
      </c>
      <c r="D69" s="22" t="str">
        <f t="shared" si="23"/>
        <v>02860</v>
      </c>
      <c r="E69" s="21" t="str">
        <f>VLOOKUP(B69,'Table A as of March 2024'!A:G,7,FALSE)</f>
        <v>Southside VA Training Center</v>
      </c>
      <c r="F69" s="21" t="str">
        <f>VLOOKUP(B69,'Table A as of March 2024'!A:H,8,FALSE)</f>
        <v>Recycl Mtrl Sales-Nongen/NonHE</v>
      </c>
      <c r="G69" s="11" t="str">
        <f>VLOOKUP(B69,'Table A as of March 2024'!A:I,9,FALSE)</f>
        <v>100</v>
      </c>
      <c r="H69" t="str">
        <f>VLOOKUP(B69,'Table A as of March 2024'!A:L,12,FALSE)</f>
        <v>No</v>
      </c>
      <c r="I69" s="9" t="str">
        <f>VLOOKUP(B69,'Table A as of March 2024'!A:M,13,FALSE)</f>
        <v>U</v>
      </c>
      <c r="J69" t="str">
        <f>VLOOKUP(B69,'Table A as of March 2024'!A:O,15,FALSE)</f>
        <v>A</v>
      </c>
      <c r="K69" t="str">
        <f>VLOOKUP(G69,'ACFR Class Vlookup'!A:B,2,FALSE)</f>
        <v>Governmental</v>
      </c>
      <c r="L69" s="1" t="str">
        <f>VLOOKUP(D69,'Fund Information'!A:F,6,FALSE)</f>
        <v>Accounts for recyclable material sales.</v>
      </c>
      <c r="M69" s="6" t="str">
        <f t="shared" si="24"/>
        <v>N/A</v>
      </c>
      <c r="N69" s="6" t="s">
        <v>2886</v>
      </c>
      <c r="O69" s="6" t="str">
        <f t="shared" si="25"/>
        <v>N/A</v>
      </c>
      <c r="P69" s="5" t="s">
        <v>2886</v>
      </c>
      <c r="Q69" s="6" t="str">
        <f t="shared" si="26"/>
        <v>N/A</v>
      </c>
      <c r="R69" s="7" t="str">
        <f t="shared" si="27"/>
        <v>No</v>
      </c>
      <c r="S69" s="5" t="str">
        <f t="shared" si="28"/>
        <v>Answer Required</v>
      </c>
      <c r="T69" s="6" t="str">
        <f t="shared" si="29"/>
        <v>N/A</v>
      </c>
      <c r="U69" s="7" t="str">
        <f t="shared" si="30"/>
        <v>No</v>
      </c>
      <c r="V69" s="5" t="str">
        <f t="shared" si="31"/>
        <v>Answer Required</v>
      </c>
      <c r="W69" s="6" t="str">
        <f t="shared" si="32"/>
        <v>N/A</v>
      </c>
      <c r="X69" s="5" t="s">
        <v>2886</v>
      </c>
    </row>
    <row r="70" spans="1:24" ht="30" x14ac:dyDescent="0.25">
      <c r="A70" s="77">
        <f>VLOOKUP(C70,'BU and Control BU Listing'!A:E,5,FALSE)</f>
        <v>72000</v>
      </c>
      <c r="B70" s="80" t="s">
        <v>4763</v>
      </c>
      <c r="C70" s="22" t="str">
        <f t="shared" si="22"/>
        <v>72600</v>
      </c>
      <c r="D70" s="22" t="str">
        <f t="shared" si="23"/>
        <v>02870</v>
      </c>
      <c r="E70" s="21" t="str">
        <f>VLOOKUP(B70,'Table A as of March 2024'!A:G,7,FALSE)</f>
        <v>Southside VA Training Center</v>
      </c>
      <c r="F70" s="21" t="str">
        <f>VLOOKUP(B70,'Table A as of March 2024'!A:H,8,FALSE)</f>
        <v>Surp Suppy/Equip Sale-GF-NonHE</v>
      </c>
      <c r="G70" s="11" t="str">
        <f>VLOOKUP(B70,'Table A as of March 2024'!A:I,9,FALSE)</f>
        <v>100</v>
      </c>
      <c r="H70" t="str">
        <f>VLOOKUP(B70,'Table A as of March 2024'!A:L,12,FALSE)</f>
        <v>No</v>
      </c>
      <c r="I70" s="9" t="str">
        <f>VLOOKUP(B70,'Table A as of March 2024'!A:M,13,FALSE)</f>
        <v>U</v>
      </c>
      <c r="J70" t="str">
        <f>VLOOKUP(B70,'Table A as of March 2024'!A:O,15,FALSE)</f>
        <v>A</v>
      </c>
      <c r="K70" t="str">
        <f>VLOOKUP(G70,'ACFR Class Vlookup'!A:B,2,FALSE)</f>
        <v>Governmental</v>
      </c>
      <c r="L70" s="1" t="str">
        <f>VLOOKUP(D70,'Fund Information'!A:F,6,FALSE)</f>
        <v>Accounts for sale of surplus supplies and equipment purchased with General Funds for Non Higher Ed agencies.</v>
      </c>
      <c r="M70" s="6" t="str">
        <f t="shared" si="24"/>
        <v>N/A</v>
      </c>
      <c r="N70" s="6" t="s">
        <v>2886</v>
      </c>
      <c r="O70" s="6" t="str">
        <f t="shared" si="25"/>
        <v>N/A</v>
      </c>
      <c r="P70" s="5" t="s">
        <v>2886</v>
      </c>
      <c r="Q70" s="6" t="str">
        <f t="shared" si="26"/>
        <v>N/A</v>
      </c>
      <c r="R70" s="7" t="str">
        <f t="shared" si="27"/>
        <v>No</v>
      </c>
      <c r="S70" s="5" t="str">
        <f t="shared" si="28"/>
        <v>Answer Required</v>
      </c>
      <c r="T70" s="6" t="str">
        <f t="shared" si="29"/>
        <v>N/A</v>
      </c>
      <c r="U70" s="7" t="str">
        <f t="shared" si="30"/>
        <v>No</v>
      </c>
      <c r="V70" s="5" t="str">
        <f t="shared" si="31"/>
        <v>Answer Required</v>
      </c>
      <c r="W70" s="6" t="str">
        <f t="shared" si="32"/>
        <v>N/A</v>
      </c>
      <c r="X70" s="5" t="s">
        <v>2886</v>
      </c>
    </row>
    <row r="71" spans="1:24" ht="30" x14ac:dyDescent="0.25">
      <c r="A71" s="77">
        <f>VLOOKUP(C71,'BU and Control BU Listing'!A:E,5,FALSE)</f>
        <v>72000</v>
      </c>
      <c r="B71" s="80" t="s">
        <v>4764</v>
      </c>
      <c r="C71" s="22" t="str">
        <f t="shared" si="22"/>
        <v>72600</v>
      </c>
      <c r="D71" s="22" t="str">
        <f t="shared" si="23"/>
        <v>02880</v>
      </c>
      <c r="E71" s="21" t="str">
        <f>VLOOKUP(B71,'Table A as of March 2024'!A:G,7,FALSE)</f>
        <v>Southside VA Training Center</v>
      </c>
      <c r="F71" s="21" t="str">
        <f>VLOOKUP(B71,'Table A as of March 2024'!A:H,8,FALSE)</f>
        <v>Surp Supply/Equip-NonGF-NonHE</v>
      </c>
      <c r="G71" s="11" t="str">
        <f>VLOOKUP(B71,'Table A as of March 2024'!A:I,9,FALSE)</f>
        <v>100</v>
      </c>
      <c r="H71" t="str">
        <f>VLOOKUP(B71,'Table A as of March 2024'!A:L,12,FALSE)</f>
        <v>No</v>
      </c>
      <c r="I71" s="9" t="str">
        <f>VLOOKUP(B71,'Table A as of March 2024'!A:M,13,FALSE)</f>
        <v>U</v>
      </c>
      <c r="J71" t="str">
        <f>VLOOKUP(B71,'Table A as of March 2024'!A:O,15,FALSE)</f>
        <v>A</v>
      </c>
      <c r="K71" t="str">
        <f>VLOOKUP(G71,'ACFR Class Vlookup'!A:B,2,FALSE)</f>
        <v>Governmental</v>
      </c>
      <c r="L71" s="1" t="str">
        <f>VLOOKUP(D71,'Fund Information'!A:F,6,FALSE)</f>
        <v>Accounts for sale of surplus supplies and equipment purchased with Non General Funds for Non Higher Ed agencies.</v>
      </c>
      <c r="M71" s="6" t="str">
        <f t="shared" si="24"/>
        <v>N/A</v>
      </c>
      <c r="N71" s="6" t="s">
        <v>2886</v>
      </c>
      <c r="O71" s="6" t="str">
        <f t="shared" si="25"/>
        <v>N/A</v>
      </c>
      <c r="P71" s="5" t="s">
        <v>2886</v>
      </c>
      <c r="Q71" s="6" t="str">
        <f t="shared" si="26"/>
        <v>N/A</v>
      </c>
      <c r="R71" s="7" t="str">
        <f t="shared" si="27"/>
        <v>No</v>
      </c>
      <c r="S71" s="5" t="str">
        <f t="shared" si="28"/>
        <v>Answer Required</v>
      </c>
      <c r="T71" s="6" t="str">
        <f t="shared" si="29"/>
        <v>N/A</v>
      </c>
      <c r="U71" s="7" t="str">
        <f t="shared" si="30"/>
        <v>No</v>
      </c>
      <c r="V71" s="5" t="str">
        <f t="shared" si="31"/>
        <v>Answer Required</v>
      </c>
      <c r="W71" s="6" t="str">
        <f t="shared" si="32"/>
        <v>N/A</v>
      </c>
      <c r="X71" s="5" t="s">
        <v>2886</v>
      </c>
    </row>
    <row r="72" spans="1:24" ht="90" x14ac:dyDescent="0.25">
      <c r="A72" s="77">
        <f>VLOOKUP(C72,'BU and Control BU Listing'!A:E,5,FALSE)</f>
        <v>72000</v>
      </c>
      <c r="B72" s="80" t="s">
        <v>4761</v>
      </c>
      <c r="C72" s="22" t="str">
        <f t="shared" si="22"/>
        <v>72600</v>
      </c>
      <c r="D72" s="22" t="str">
        <f t="shared" si="23"/>
        <v>02003</v>
      </c>
      <c r="E72" s="21" t="str">
        <f>VLOOKUP(B72,'Table A as of March 2024'!A:G,7,FALSE)</f>
        <v>Southside VA Training Center</v>
      </c>
      <c r="F72" s="21" t="str">
        <f>VLOOKUP(B72,'Table A as of March 2024'!A:H,8,FALSE)</f>
        <v>DBHDS Special Revenue Fund</v>
      </c>
      <c r="G72" s="11" t="str">
        <f>VLOOKUP(B72,'Table A as of March 2024'!A:I,9,FALSE)</f>
        <v>115</v>
      </c>
      <c r="H72" t="str">
        <f>VLOOKUP(B72,'Table A as of March 2024'!A:L,12,FALSE)</f>
        <v>No</v>
      </c>
      <c r="I72" s="9" t="str">
        <f>VLOOKUP(B72,'Table A as of March 2024'!A:M,13,FALSE)</f>
        <v>U</v>
      </c>
      <c r="J72" t="str">
        <f>VLOOKUP(B72,'Table A as of March 2024'!A:O,15,FALSE)</f>
        <v>C</v>
      </c>
      <c r="K72" t="str">
        <f>VLOOKUP(G72,'ACFR Class Vlookup'!A:B,2,FALSE)</f>
        <v>Governmental</v>
      </c>
      <c r="L72" s="1" t="str">
        <f>VLOOKUP(D72,'Fund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72" s="6" t="str">
        <f t="shared" si="24"/>
        <v>N/A</v>
      </c>
      <c r="N72" s="6" t="s">
        <v>2886</v>
      </c>
      <c r="O72" s="6" t="str">
        <f t="shared" si="25"/>
        <v>N/A</v>
      </c>
      <c r="P72" s="5" t="s">
        <v>2886</v>
      </c>
      <c r="Q72" s="6" t="str">
        <f t="shared" si="26"/>
        <v>N/A</v>
      </c>
      <c r="R72" s="7" t="str">
        <f t="shared" si="27"/>
        <v>No</v>
      </c>
      <c r="S72" s="5" t="str">
        <f t="shared" si="28"/>
        <v>Answer Required</v>
      </c>
      <c r="T72" s="6" t="str">
        <f t="shared" si="29"/>
        <v>N/A</v>
      </c>
      <c r="U72" s="7" t="str">
        <f t="shared" si="30"/>
        <v>Yes</v>
      </c>
      <c r="V72" s="5" t="str">
        <f t="shared" si="31"/>
        <v>Answer Required</v>
      </c>
      <c r="W72" s="6" t="str">
        <f t="shared" si="32"/>
        <v>N/A</v>
      </c>
      <c r="X72" s="5" t="s">
        <v>2886</v>
      </c>
    </row>
    <row r="73" spans="1:24" x14ac:dyDescent="0.25">
      <c r="A73" s="77">
        <f>VLOOKUP(C73,'BU and Control BU Listing'!A:E,5,FALSE)</f>
        <v>72000</v>
      </c>
      <c r="B73" s="80" t="s">
        <v>4765</v>
      </c>
      <c r="C73" s="22" t="str">
        <f t="shared" si="22"/>
        <v>72600</v>
      </c>
      <c r="D73" s="22" t="str">
        <f t="shared" si="23"/>
        <v>10000</v>
      </c>
      <c r="E73" s="21" t="str">
        <f>VLOOKUP(B73,'Table A as of March 2024'!A:G,7,FALSE)</f>
        <v>Southside VA Training Center</v>
      </c>
      <c r="F73" s="21" t="str">
        <f>VLOOKUP(B73,'Table A as of March 2024'!A:H,8,FALSE)</f>
        <v>Federal Trust</v>
      </c>
      <c r="G73" s="11" t="str">
        <f>VLOOKUP(B73,'Table A as of March 2024'!A:I,9,FALSE)</f>
        <v>120</v>
      </c>
      <c r="H73" t="str">
        <f>VLOOKUP(B73,'Table A as of March 2024'!A:L,12,FALSE)</f>
        <v>No</v>
      </c>
      <c r="I73" s="9" t="str">
        <f>VLOOKUP(B73,'Table A as of March 2024'!A:M,13,FALSE)</f>
        <v>R</v>
      </c>
      <c r="J73" t="str">
        <f>VLOOKUP(B73,'Table A as of March 2024'!A:O,15,FALSE)</f>
        <v>R</v>
      </c>
      <c r="K73" t="str">
        <f>VLOOKUP(G73,'ACFR Class Vlookup'!A:B,2,FALSE)</f>
        <v>Governmental</v>
      </c>
      <c r="L73" s="1" t="str">
        <f>VLOOKUP(D73,'Fund Information'!A:F,6,FALSE)</f>
        <v>This fund accounts for Federal funds.</v>
      </c>
      <c r="M73" s="6" t="str">
        <f t="shared" si="24"/>
        <v>N/A</v>
      </c>
      <c r="N73" s="6" t="s">
        <v>2886</v>
      </c>
      <c r="O73" s="6" t="str">
        <f t="shared" si="25"/>
        <v>N/A</v>
      </c>
      <c r="P73" s="5" t="s">
        <v>2886</v>
      </c>
      <c r="Q73" s="6" t="str">
        <f t="shared" si="26"/>
        <v>N/A</v>
      </c>
      <c r="R73" s="7" t="str">
        <f t="shared" si="27"/>
        <v>Yes</v>
      </c>
      <c r="S73" s="5" t="str">
        <f t="shared" si="28"/>
        <v>Answer Required</v>
      </c>
      <c r="T73" s="6" t="str">
        <f t="shared" si="29"/>
        <v>N/A</v>
      </c>
      <c r="U73" s="7" t="str">
        <f t="shared" si="30"/>
        <v>No</v>
      </c>
      <c r="V73" s="5" t="str">
        <f t="shared" si="31"/>
        <v>Answer Required</v>
      </c>
      <c r="W73" s="6" t="str">
        <f t="shared" si="32"/>
        <v>N/A</v>
      </c>
      <c r="X73" s="5" t="s">
        <v>2886</v>
      </c>
    </row>
    <row r="74" spans="1:24" x14ac:dyDescent="0.25">
      <c r="A74" s="77">
        <f>VLOOKUP(C74,'BU and Control BU Listing'!A:E,5,FALSE)</f>
        <v>72000</v>
      </c>
      <c r="B74" s="80" t="s">
        <v>4804</v>
      </c>
      <c r="C74" s="22" t="str">
        <f t="shared" si="22"/>
        <v>73800</v>
      </c>
      <c r="D74" s="22" t="str">
        <f t="shared" si="23"/>
        <v>01000</v>
      </c>
      <c r="E74" s="21" t="str">
        <f>VLOOKUP(B74,'Table A as of March 2024'!A:G,7,FALSE)</f>
        <v>Southwestern VA Training Ctr</v>
      </c>
      <c r="F74" s="21" t="str">
        <f>VLOOKUP(B74,'Table A as of March 2024'!A:H,8,FALSE)</f>
        <v>General Fund</v>
      </c>
      <c r="G74" s="11" t="str">
        <f>VLOOKUP(B74,'Table A as of March 2024'!A:I,9,FALSE)</f>
        <v>100</v>
      </c>
      <c r="H74" t="str">
        <f>VLOOKUP(B74,'Table A as of March 2024'!A:L,12,FALSE)</f>
        <v>No</v>
      </c>
      <c r="I74" s="9" t="str">
        <f>VLOOKUP(B74,'Table A as of March 2024'!A:M,13,FALSE)</f>
        <v>G</v>
      </c>
      <c r="J74" t="str">
        <f>VLOOKUP(B74,'Table A as of March 2024'!A:O,15,FALSE)</f>
        <v>U</v>
      </c>
      <c r="K74" t="str">
        <f>VLOOKUP(G74,'ACFR Class Vlookup'!A:B,2,FALSE)</f>
        <v>Governmental</v>
      </c>
      <c r="L74" s="1" t="str">
        <f>VLOOKUP(D74,'Fund Information'!A:F,6,FALSE)</f>
        <v>General Fund</v>
      </c>
      <c r="M74" s="6" t="str">
        <f t="shared" si="24"/>
        <v>N/A</v>
      </c>
      <c r="N74" s="6" t="s">
        <v>2886</v>
      </c>
      <c r="O74" s="6" t="str">
        <f t="shared" si="25"/>
        <v>N/A</v>
      </c>
      <c r="P74" s="5" t="s">
        <v>2886</v>
      </c>
      <c r="Q74" s="6" t="str">
        <f t="shared" si="26"/>
        <v>N/A</v>
      </c>
      <c r="R74" s="7" t="str">
        <f t="shared" si="27"/>
        <v>No</v>
      </c>
      <c r="S74" s="5" t="str">
        <f t="shared" si="28"/>
        <v>Answer Required</v>
      </c>
      <c r="T74" s="6" t="str">
        <f t="shared" si="29"/>
        <v>N/A</v>
      </c>
      <c r="U74" s="7" t="str">
        <f t="shared" si="30"/>
        <v>No</v>
      </c>
      <c r="V74" s="5" t="str">
        <f t="shared" si="31"/>
        <v>Answer Required</v>
      </c>
      <c r="W74" s="6" t="str">
        <f t="shared" si="32"/>
        <v>N/A</v>
      </c>
      <c r="X74" s="5" t="s">
        <v>2886</v>
      </c>
    </row>
    <row r="75" spans="1:24" x14ac:dyDescent="0.25">
      <c r="A75" s="77">
        <f>VLOOKUP(C75,'BU and Control BU Listing'!A:E,5,FALSE)</f>
        <v>72000</v>
      </c>
      <c r="B75" s="80" t="s">
        <v>4806</v>
      </c>
      <c r="C75" s="22" t="str">
        <f t="shared" si="22"/>
        <v>73800</v>
      </c>
      <c r="D75" s="22" t="str">
        <f t="shared" si="23"/>
        <v>02860</v>
      </c>
      <c r="E75" s="21" t="str">
        <f>VLOOKUP(B75,'Table A as of March 2024'!A:G,7,FALSE)</f>
        <v>Southwestern VA Training Ctr</v>
      </c>
      <c r="F75" s="21" t="str">
        <f>VLOOKUP(B75,'Table A as of March 2024'!A:H,8,FALSE)</f>
        <v>Recycl Mtrl Sales-Nongen/NonHE</v>
      </c>
      <c r="G75" s="11" t="str">
        <f>VLOOKUP(B75,'Table A as of March 2024'!A:I,9,FALSE)</f>
        <v>100</v>
      </c>
      <c r="H75" t="str">
        <f>VLOOKUP(B75,'Table A as of March 2024'!A:L,12,FALSE)</f>
        <v>No</v>
      </c>
      <c r="I75" s="9" t="str">
        <f>VLOOKUP(B75,'Table A as of March 2024'!A:M,13,FALSE)</f>
        <v>U</v>
      </c>
      <c r="J75" t="str">
        <f>VLOOKUP(B75,'Table A as of March 2024'!A:O,15,FALSE)</f>
        <v>A</v>
      </c>
      <c r="K75" t="str">
        <f>VLOOKUP(G75,'ACFR Class Vlookup'!A:B,2,FALSE)</f>
        <v>Governmental</v>
      </c>
      <c r="L75" s="1" t="str">
        <f>VLOOKUP(D75,'Fund Information'!A:F,6,FALSE)</f>
        <v>Accounts for recyclable material sales.</v>
      </c>
      <c r="M75" s="6" t="str">
        <f t="shared" si="24"/>
        <v>N/A</v>
      </c>
      <c r="N75" s="6" t="s">
        <v>2886</v>
      </c>
      <c r="O75" s="6" t="str">
        <f t="shared" si="25"/>
        <v>N/A</v>
      </c>
      <c r="P75" s="5" t="s">
        <v>2886</v>
      </c>
      <c r="Q75" s="6" t="str">
        <f t="shared" si="26"/>
        <v>N/A</v>
      </c>
      <c r="R75" s="7" t="str">
        <f t="shared" si="27"/>
        <v>No</v>
      </c>
      <c r="S75" s="5" t="str">
        <f t="shared" si="28"/>
        <v>Answer Required</v>
      </c>
      <c r="T75" s="6" t="str">
        <f t="shared" si="29"/>
        <v>N/A</v>
      </c>
      <c r="U75" s="7" t="str">
        <f t="shared" si="30"/>
        <v>No</v>
      </c>
      <c r="V75" s="5" t="str">
        <f t="shared" si="31"/>
        <v>Answer Required</v>
      </c>
      <c r="W75" s="6" t="str">
        <f t="shared" si="32"/>
        <v>N/A</v>
      </c>
      <c r="X75" s="5" t="s">
        <v>2886</v>
      </c>
    </row>
    <row r="76" spans="1:24" ht="90" x14ac:dyDescent="0.25">
      <c r="A76" s="77">
        <f>VLOOKUP(C76,'BU and Control BU Listing'!A:E,5,FALSE)</f>
        <v>72000</v>
      </c>
      <c r="B76" s="80" t="s">
        <v>4805</v>
      </c>
      <c r="C76" s="22" t="str">
        <f t="shared" si="22"/>
        <v>73800</v>
      </c>
      <c r="D76" s="22" t="str">
        <f t="shared" si="23"/>
        <v>02003</v>
      </c>
      <c r="E76" s="21" t="str">
        <f>VLOOKUP(B76,'Table A as of March 2024'!A:G,7,FALSE)</f>
        <v>Southwestern VA Training Ctr</v>
      </c>
      <c r="F76" s="21" t="str">
        <f>VLOOKUP(B76,'Table A as of March 2024'!A:H,8,FALSE)</f>
        <v>DBHDS Special Revenue Fund</v>
      </c>
      <c r="G76" s="11" t="str">
        <f>VLOOKUP(B76,'Table A as of March 2024'!A:I,9,FALSE)</f>
        <v>115</v>
      </c>
      <c r="H76" t="str">
        <f>VLOOKUP(B76,'Table A as of March 2024'!A:L,12,FALSE)</f>
        <v>No</v>
      </c>
      <c r="I76" s="9" t="str">
        <f>VLOOKUP(B76,'Table A as of March 2024'!A:M,13,FALSE)</f>
        <v>U</v>
      </c>
      <c r="J76" t="str">
        <f>VLOOKUP(B76,'Table A as of March 2024'!A:O,15,FALSE)</f>
        <v>C</v>
      </c>
      <c r="K76" t="str">
        <f>VLOOKUP(G76,'ACFR Class Vlookup'!A:B,2,FALSE)</f>
        <v>Governmental</v>
      </c>
      <c r="L76" s="1" t="str">
        <f>VLOOKUP(D76,'Fund Information'!A:F,6,FALSE)</f>
        <v>Per Code of VA § 37.2-716, this fund accounts for the fees associated with services provided by agency facilities (85% Medicaid reimbursement, 7% Medicare, and 8% other sources). These fees are appropriated to finance agency MH facilities and ID training centers. All revenues remain in the fund at FY end and only used for the operation of Department and state facilities for research and training.</v>
      </c>
      <c r="M76" s="6" t="str">
        <f t="shared" si="24"/>
        <v>N/A</v>
      </c>
      <c r="N76" s="6" t="s">
        <v>2886</v>
      </c>
      <c r="O76" s="6" t="str">
        <f t="shared" si="25"/>
        <v>N/A</v>
      </c>
      <c r="P76" s="5" t="s">
        <v>2886</v>
      </c>
      <c r="Q76" s="6" t="str">
        <f t="shared" si="26"/>
        <v>N/A</v>
      </c>
      <c r="R76" s="7" t="str">
        <f t="shared" si="27"/>
        <v>No</v>
      </c>
      <c r="S76" s="5" t="str">
        <f t="shared" si="28"/>
        <v>Answer Required</v>
      </c>
      <c r="T76" s="6" t="str">
        <f t="shared" si="29"/>
        <v>N/A</v>
      </c>
      <c r="U76" s="7" t="str">
        <f t="shared" si="30"/>
        <v>Yes</v>
      </c>
      <c r="V76" s="5" t="str">
        <f t="shared" si="31"/>
        <v>Answer Required</v>
      </c>
      <c r="W76" s="6" t="str">
        <f t="shared" si="32"/>
        <v>N/A</v>
      </c>
      <c r="X76" s="5" t="s">
        <v>2886</v>
      </c>
    </row>
    <row r="77" spans="1:24" x14ac:dyDescent="0.25">
      <c r="A77" s="77">
        <f>VLOOKUP(C77,'BU and Control BU Listing'!A:E,5,FALSE)</f>
        <v>72000</v>
      </c>
      <c r="B77" s="80" t="s">
        <v>4807</v>
      </c>
      <c r="C77" s="22" t="str">
        <f t="shared" si="22"/>
        <v>73800</v>
      </c>
      <c r="D77" s="22" t="str">
        <f t="shared" si="23"/>
        <v>10000</v>
      </c>
      <c r="E77" s="21" t="str">
        <f>VLOOKUP(B77,'Table A as of March 2024'!A:G,7,FALSE)</f>
        <v>Southwestern VA Training Ctr</v>
      </c>
      <c r="F77" s="21" t="str">
        <f>VLOOKUP(B77,'Table A as of March 2024'!A:H,8,FALSE)</f>
        <v>Federal Trust</v>
      </c>
      <c r="G77" s="11" t="str">
        <f>VLOOKUP(B77,'Table A as of March 2024'!A:I,9,FALSE)</f>
        <v>120</v>
      </c>
      <c r="H77" t="str">
        <f>VLOOKUP(B77,'Table A as of March 2024'!A:L,12,FALSE)</f>
        <v>No</v>
      </c>
      <c r="I77" s="9" t="str">
        <f>VLOOKUP(B77,'Table A as of March 2024'!A:M,13,FALSE)</f>
        <v>R</v>
      </c>
      <c r="J77" t="str">
        <f>VLOOKUP(B77,'Table A as of March 2024'!A:O,15,FALSE)</f>
        <v>R</v>
      </c>
      <c r="K77" t="str">
        <f>VLOOKUP(G77,'ACFR Class Vlookup'!A:B,2,FALSE)</f>
        <v>Governmental</v>
      </c>
      <c r="L77" s="1" t="str">
        <f>VLOOKUP(D77,'Fund Information'!A:F,6,FALSE)</f>
        <v>This fund accounts for Federal funds.</v>
      </c>
      <c r="M77" s="6" t="str">
        <f t="shared" si="24"/>
        <v>N/A</v>
      </c>
      <c r="N77" s="6" t="s">
        <v>2886</v>
      </c>
      <c r="O77" s="6" t="str">
        <f t="shared" si="25"/>
        <v>N/A</v>
      </c>
      <c r="P77" s="5" t="s">
        <v>2886</v>
      </c>
      <c r="Q77" s="6" t="str">
        <f t="shared" si="26"/>
        <v>N/A</v>
      </c>
      <c r="R77" s="7" t="str">
        <f t="shared" si="27"/>
        <v>Yes</v>
      </c>
      <c r="S77" s="5" t="str">
        <f t="shared" si="28"/>
        <v>Answer Required</v>
      </c>
      <c r="T77" s="6" t="str">
        <f t="shared" si="29"/>
        <v>N/A</v>
      </c>
      <c r="U77" s="7" t="str">
        <f t="shared" si="30"/>
        <v>No</v>
      </c>
      <c r="V77" s="5" t="str">
        <f t="shared" si="31"/>
        <v>Answer Required</v>
      </c>
      <c r="W77" s="6" t="str">
        <f t="shared" si="32"/>
        <v>N/A</v>
      </c>
      <c r="X77" s="5" t="s">
        <v>2886</v>
      </c>
    </row>
    <row r="78" spans="1:24" ht="45" x14ac:dyDescent="0.25">
      <c r="A78" s="77">
        <f>VLOOKUP(C78,'BU and Control BU Listing'!A:E,5,FALSE)</f>
        <v>13600</v>
      </c>
      <c r="B78" s="80" t="s">
        <v>3021</v>
      </c>
      <c r="C78" s="22" t="str">
        <f t="shared" si="22"/>
        <v>13600</v>
      </c>
      <c r="D78" s="22" t="str">
        <f t="shared" si="23"/>
        <v>09051</v>
      </c>
      <c r="E78" s="21" t="str">
        <f>VLOOKUP(B78,'Table A as of March 2024'!A:G,7,FALSE)</f>
        <v>VA Information Tech Agency</v>
      </c>
      <c r="F78" s="21" t="str">
        <f>VLOOKUP(B78,'Table A as of March 2024'!A:H,8,FALSE)</f>
        <v>GIS Fund</v>
      </c>
      <c r="G78" s="11" t="str">
        <f>VLOOKUP(B78,'Table A as of March 2024'!A:I,9,FALSE)</f>
        <v>105</v>
      </c>
      <c r="H78" t="str">
        <f>VLOOKUP(B78,'Table A as of March 2024'!A:L,12,FALSE)</f>
        <v>Yes</v>
      </c>
      <c r="I78" s="9" t="str">
        <f>VLOOKUP(B78,'Table A as of March 2024'!A:M,13,FALSE)</f>
        <v>R</v>
      </c>
      <c r="J78" t="str">
        <f>VLOOKUP(B78,'Table A as of March 2024'!A:O,15,FALSE)</f>
        <v>C</v>
      </c>
      <c r="K78" t="str">
        <f>VLOOKUP(G78,'ACFR Class Vlookup'!A:B,2,FALSE)</f>
        <v>Governmental</v>
      </c>
      <c r="L78" s="1" t="str">
        <f>VLOOKUP(D78,'Fund Information'!A:F,6,FALSE)</f>
        <v>Receipts credited to this fund from the VGIN. The fund is used to foster the creative utilization of geographic information and oversee the development of a catalog of GIS data available in the Commonwealth</v>
      </c>
      <c r="M78" s="6" t="str">
        <f t="shared" si="24"/>
        <v>N/A</v>
      </c>
      <c r="N78" s="6" t="s">
        <v>2886</v>
      </c>
      <c r="O78" s="6" t="str">
        <f t="shared" si="25"/>
        <v>N/A</v>
      </c>
      <c r="P78" s="5" t="s">
        <v>2886</v>
      </c>
      <c r="Q78" s="6" t="str">
        <f t="shared" si="26"/>
        <v>N/A</v>
      </c>
      <c r="R78" s="7" t="str">
        <f t="shared" si="27"/>
        <v>No</v>
      </c>
      <c r="S78" s="5" t="str">
        <f t="shared" si="28"/>
        <v>Answer Required</v>
      </c>
      <c r="T78" s="6" t="str">
        <f t="shared" si="29"/>
        <v>N/A</v>
      </c>
      <c r="U78" s="7" t="str">
        <f t="shared" si="30"/>
        <v>Yes</v>
      </c>
      <c r="V78" s="5" t="str">
        <f t="shared" si="31"/>
        <v>Answer Required</v>
      </c>
      <c r="W78" s="6" t="str">
        <f t="shared" si="32"/>
        <v>N/A</v>
      </c>
      <c r="X78" s="5" t="s">
        <v>2886</v>
      </c>
    </row>
    <row r="79" spans="1:24" x14ac:dyDescent="0.25">
      <c r="A79" s="77"/>
      <c r="B79" s="80"/>
      <c r="C79" s="22"/>
      <c r="D79" s="22"/>
      <c r="E79" s="21"/>
      <c r="F79" s="21"/>
      <c r="G79" s="11"/>
      <c r="I79" s="9"/>
      <c r="L79" s="1"/>
      <c r="M79" s="112"/>
      <c r="N79" s="112"/>
      <c r="O79" s="112"/>
      <c r="P79" s="113"/>
      <c r="Q79" s="112"/>
      <c r="R79" s="114"/>
      <c r="S79" s="113"/>
      <c r="T79" s="112"/>
      <c r="U79" s="114"/>
      <c r="V79" s="113"/>
      <c r="W79" s="112"/>
      <c r="X79" s="113"/>
    </row>
    <row r="80" spans="1:24" x14ac:dyDescent="0.25">
      <c r="A80" s="77"/>
      <c r="B80" s="80"/>
      <c r="C80" s="22"/>
      <c r="D80" s="22"/>
      <c r="E80" s="21"/>
      <c r="F80" s="21"/>
      <c r="G80" s="11"/>
      <c r="I80" s="9"/>
      <c r="L80" s="1"/>
      <c r="M80" s="112"/>
      <c r="N80" s="112"/>
      <c r="O80" s="112"/>
      <c r="P80" s="113"/>
      <c r="Q80" s="112"/>
      <c r="R80" s="114"/>
      <c r="S80" s="113"/>
      <c r="T80" s="112"/>
      <c r="U80" s="114"/>
      <c r="V80" s="113"/>
      <c r="W80" s="112"/>
      <c r="X80" s="113"/>
    </row>
    <row r="81" spans="1:24" x14ac:dyDescent="0.25">
      <c r="A81" s="77"/>
      <c r="B81" s="80"/>
      <c r="C81" s="22"/>
      <c r="D81" s="22"/>
      <c r="E81" s="21"/>
      <c r="F81" s="21"/>
      <c r="G81" s="11"/>
      <c r="I81" s="9"/>
      <c r="L81" s="1"/>
      <c r="M81" s="112"/>
      <c r="N81" s="112"/>
      <c r="O81" s="112"/>
      <c r="P81" s="113"/>
      <c r="Q81" s="112"/>
      <c r="R81" s="114"/>
      <c r="S81" s="113"/>
      <c r="T81" s="112"/>
      <c r="U81" s="114"/>
      <c r="V81" s="113"/>
      <c r="W81" s="112"/>
      <c r="X81" s="113"/>
    </row>
    <row r="82" spans="1:24" x14ac:dyDescent="0.25">
      <c r="A82" s="77"/>
      <c r="B82" s="80"/>
      <c r="C82" s="22"/>
      <c r="D82" s="22"/>
      <c r="E82" s="21"/>
      <c r="F82" s="21"/>
      <c r="G82" s="11"/>
      <c r="I82" s="9"/>
      <c r="L82" s="1"/>
      <c r="M82" s="112"/>
      <c r="N82" s="112"/>
      <c r="O82" s="112"/>
      <c r="P82" s="113"/>
      <c r="Q82" s="112"/>
      <c r="R82" s="114"/>
      <c r="S82" s="113"/>
      <c r="T82" s="112"/>
      <c r="U82" s="114"/>
      <c r="V82" s="113"/>
      <c r="W82" s="112"/>
      <c r="X82" s="113"/>
    </row>
    <row r="83" spans="1:24" x14ac:dyDescent="0.25">
      <c r="A83" s="77"/>
      <c r="B83" s="80"/>
      <c r="C83" s="22"/>
      <c r="D83" s="22"/>
      <c r="E83" s="21"/>
      <c r="F83" s="21"/>
      <c r="G83" s="11"/>
      <c r="I83" s="9"/>
      <c r="L83" s="1"/>
      <c r="M83" s="112"/>
      <c r="N83" s="112"/>
      <c r="O83" s="112"/>
      <c r="P83" s="113"/>
      <c r="Q83" s="112"/>
      <c r="R83" s="114"/>
      <c r="S83" s="113"/>
      <c r="T83" s="112"/>
      <c r="U83" s="114"/>
      <c r="V83" s="113"/>
      <c r="W83" s="112"/>
      <c r="X83" s="113"/>
    </row>
    <row r="84" spans="1:24" x14ac:dyDescent="0.25">
      <c r="A84" s="77"/>
      <c r="B84" s="80"/>
      <c r="C84" s="22"/>
      <c r="D84" s="22"/>
      <c r="E84" s="21"/>
      <c r="F84" s="21"/>
      <c r="G84" s="11"/>
      <c r="I84" s="9"/>
      <c r="L84" s="1"/>
      <c r="M84" s="112"/>
      <c r="N84" s="112"/>
      <c r="O84" s="112"/>
      <c r="P84" s="113"/>
      <c r="Q84" s="112"/>
      <c r="R84" s="114"/>
      <c r="S84" s="113"/>
      <c r="T84" s="112"/>
      <c r="U84" s="114"/>
      <c r="V84" s="113"/>
      <c r="W84" s="112"/>
      <c r="X84" s="113"/>
    </row>
    <row r="85" spans="1:24" x14ac:dyDescent="0.25">
      <c r="A85" s="77"/>
      <c r="B85" s="80"/>
      <c r="C85" s="22"/>
      <c r="D85" s="22"/>
      <c r="E85" s="21"/>
      <c r="F85" s="21"/>
      <c r="G85" s="11"/>
      <c r="I85" s="9"/>
      <c r="L85" s="1"/>
      <c r="M85" s="112"/>
      <c r="N85" s="112"/>
      <c r="O85" s="112"/>
      <c r="P85" s="113"/>
      <c r="Q85" s="112"/>
      <c r="R85" s="114"/>
      <c r="S85" s="113"/>
      <c r="T85" s="112"/>
      <c r="U85" s="114"/>
      <c r="V85" s="113"/>
      <c r="W85" s="112"/>
      <c r="X85" s="113"/>
    </row>
    <row r="86" spans="1:24" x14ac:dyDescent="0.25">
      <c r="A86" s="77"/>
      <c r="B86" s="80"/>
      <c r="C86" s="22"/>
      <c r="D86" s="22"/>
      <c r="E86" s="21"/>
      <c r="F86" s="21"/>
      <c r="G86" s="11"/>
      <c r="I86" s="9"/>
      <c r="L86" s="1"/>
      <c r="M86" s="112"/>
      <c r="N86" s="112"/>
      <c r="O86" s="112"/>
      <c r="P86" s="113"/>
      <c r="Q86" s="112"/>
      <c r="R86" s="114"/>
      <c r="S86" s="113"/>
      <c r="T86" s="112"/>
      <c r="U86" s="114"/>
      <c r="V86" s="113"/>
      <c r="W86" s="112"/>
      <c r="X86" s="113"/>
    </row>
    <row r="87" spans="1:24" x14ac:dyDescent="0.25">
      <c r="A87" s="77"/>
      <c r="B87" s="80"/>
      <c r="C87" s="22"/>
      <c r="D87" s="22"/>
      <c r="E87" s="21"/>
      <c r="F87" s="21"/>
      <c r="G87" s="11"/>
      <c r="I87" s="9"/>
      <c r="L87" s="1"/>
      <c r="M87" s="112"/>
      <c r="N87" s="112"/>
      <c r="O87" s="112"/>
      <c r="P87" s="113"/>
      <c r="Q87" s="112"/>
      <c r="R87" s="114"/>
      <c r="S87" s="113"/>
      <c r="T87" s="112"/>
      <c r="U87" s="114"/>
      <c r="V87" s="113"/>
      <c r="W87" s="112"/>
      <c r="X87" s="113"/>
    </row>
    <row r="88" spans="1:24" x14ac:dyDescent="0.25">
      <c r="A88" s="77"/>
      <c r="B88" s="80"/>
      <c r="C88" s="22"/>
      <c r="D88" s="22"/>
      <c r="E88" s="21"/>
      <c r="F88" s="21"/>
      <c r="G88" s="11"/>
      <c r="I88" s="9"/>
      <c r="L88" s="1"/>
      <c r="M88" s="112"/>
      <c r="N88" s="112"/>
      <c r="O88" s="112"/>
      <c r="P88" s="113"/>
      <c r="Q88" s="112"/>
      <c r="R88" s="114"/>
      <c r="S88" s="113"/>
      <c r="T88" s="112"/>
      <c r="U88" s="114"/>
      <c r="V88" s="113"/>
      <c r="W88" s="112"/>
      <c r="X88" s="113"/>
    </row>
    <row r="89" spans="1:24" x14ac:dyDescent="0.25">
      <c r="A89" s="77"/>
      <c r="B89" s="80"/>
      <c r="C89" s="22"/>
      <c r="D89" s="22"/>
      <c r="E89" s="21"/>
      <c r="F89" s="21"/>
      <c r="G89" s="11"/>
      <c r="I89" s="9"/>
      <c r="L89" s="1"/>
      <c r="M89" s="112"/>
      <c r="N89" s="112"/>
      <c r="O89" s="112"/>
      <c r="P89" s="113"/>
      <c r="Q89" s="112"/>
      <c r="R89" s="114"/>
      <c r="S89" s="113"/>
      <c r="T89" s="112"/>
      <c r="U89" s="114"/>
      <c r="V89" s="113"/>
      <c r="W89" s="112"/>
      <c r="X89" s="113"/>
    </row>
    <row r="90" spans="1:24" x14ac:dyDescent="0.25">
      <c r="A90" s="77"/>
      <c r="B90" s="80"/>
      <c r="C90" s="22"/>
      <c r="D90" s="22"/>
      <c r="E90" s="21"/>
      <c r="F90" s="21"/>
      <c r="G90" s="11"/>
      <c r="I90" s="9"/>
      <c r="L90" s="1"/>
      <c r="M90" s="112"/>
      <c r="N90" s="112"/>
      <c r="O90" s="112"/>
      <c r="P90" s="113"/>
      <c r="Q90" s="112"/>
      <c r="R90" s="114"/>
      <c r="S90" s="113"/>
      <c r="T90" s="112"/>
      <c r="U90" s="114"/>
      <c r="V90" s="113"/>
      <c r="W90" s="112"/>
      <c r="X90" s="113"/>
    </row>
    <row r="91" spans="1:24" x14ac:dyDescent="0.25">
      <c r="A91" s="77"/>
      <c r="B91" s="80"/>
      <c r="C91" s="22"/>
      <c r="D91" s="22"/>
      <c r="E91" s="21"/>
      <c r="F91" s="21"/>
      <c r="G91" s="11"/>
      <c r="I91" s="9"/>
      <c r="L91" s="1"/>
      <c r="M91" s="112"/>
      <c r="N91" s="112"/>
      <c r="O91" s="112"/>
      <c r="P91" s="113"/>
      <c r="Q91" s="112"/>
      <c r="R91" s="114"/>
      <c r="S91" s="113"/>
      <c r="T91" s="112"/>
      <c r="U91" s="114"/>
      <c r="V91" s="113"/>
      <c r="W91" s="112"/>
      <c r="X91" s="113"/>
    </row>
    <row r="92" spans="1:24" x14ac:dyDescent="0.25">
      <c r="A92" s="77"/>
      <c r="B92" s="80"/>
      <c r="C92" s="22"/>
      <c r="D92" s="22"/>
      <c r="E92" s="21"/>
      <c r="F92" s="21"/>
      <c r="G92" s="11"/>
      <c r="I92" s="9"/>
      <c r="L92" s="1"/>
      <c r="M92" s="112"/>
      <c r="N92" s="112"/>
      <c r="O92" s="112"/>
      <c r="P92" s="113"/>
      <c r="Q92" s="112"/>
      <c r="R92" s="114"/>
      <c r="S92" s="113"/>
      <c r="T92" s="112"/>
      <c r="U92" s="114"/>
      <c r="V92" s="113"/>
      <c r="W92" s="112"/>
      <c r="X92" s="113"/>
    </row>
    <row r="93" spans="1:24" x14ac:dyDescent="0.25">
      <c r="A93" s="77"/>
      <c r="B93" s="80"/>
      <c r="C93" s="22"/>
      <c r="D93" s="22"/>
      <c r="E93" s="21"/>
      <c r="F93" s="21"/>
      <c r="G93" s="11"/>
      <c r="I93" s="9"/>
      <c r="L93" s="1"/>
      <c r="M93" s="112"/>
      <c r="N93" s="112"/>
      <c r="O93" s="112"/>
      <c r="P93" s="113"/>
      <c r="Q93" s="112"/>
      <c r="R93" s="114"/>
      <c r="S93" s="113"/>
      <c r="T93" s="112"/>
      <c r="U93" s="114"/>
      <c r="V93" s="113"/>
      <c r="W93" s="112"/>
      <c r="X93" s="113"/>
    </row>
    <row r="94" spans="1:24" x14ac:dyDescent="0.25">
      <c r="A94" s="77"/>
      <c r="B94" s="80"/>
      <c r="C94" s="22"/>
      <c r="D94" s="22"/>
      <c r="E94" s="21"/>
      <c r="F94" s="21"/>
      <c r="G94" s="11"/>
      <c r="I94" s="9"/>
      <c r="L94" s="1"/>
      <c r="M94" s="112"/>
      <c r="N94" s="112"/>
      <c r="O94" s="112"/>
      <c r="P94" s="113"/>
      <c r="Q94" s="112"/>
      <c r="R94" s="114"/>
      <c r="S94" s="113"/>
      <c r="T94" s="112"/>
      <c r="U94" s="114"/>
      <c r="V94" s="113"/>
      <c r="W94" s="112"/>
      <c r="X94" s="113"/>
    </row>
    <row r="95" spans="1:24" x14ac:dyDescent="0.25">
      <c r="A95" s="77"/>
      <c r="B95" s="80"/>
      <c r="C95" s="22"/>
      <c r="D95" s="22"/>
      <c r="E95" s="21"/>
      <c r="F95" s="21"/>
      <c r="G95" s="11"/>
      <c r="I95" s="9"/>
      <c r="L95" s="1"/>
      <c r="M95" s="112"/>
      <c r="N95" s="112"/>
      <c r="O95" s="112"/>
      <c r="P95" s="113"/>
      <c r="Q95" s="112"/>
      <c r="R95" s="114"/>
      <c r="S95" s="113"/>
      <c r="T95" s="112"/>
      <c r="U95" s="114"/>
      <c r="V95" s="113"/>
      <c r="W95" s="112"/>
      <c r="X95" s="113"/>
    </row>
    <row r="96" spans="1:24" x14ac:dyDescent="0.25">
      <c r="A96" s="77"/>
      <c r="B96" s="80"/>
      <c r="C96" s="22"/>
      <c r="D96" s="22"/>
      <c r="E96" s="21"/>
      <c r="F96" s="21"/>
      <c r="G96" s="11"/>
      <c r="I96" s="9"/>
      <c r="L96" s="1"/>
      <c r="M96" s="112"/>
      <c r="N96" s="112"/>
      <c r="O96" s="112"/>
      <c r="P96" s="113"/>
      <c r="Q96" s="112"/>
      <c r="R96" s="114"/>
      <c r="S96" s="113"/>
      <c r="T96" s="112"/>
      <c r="U96" s="114"/>
      <c r="V96" s="113"/>
      <c r="W96" s="112"/>
      <c r="X96" s="113"/>
    </row>
    <row r="97" spans="1:24" x14ac:dyDescent="0.25">
      <c r="A97" s="77"/>
      <c r="B97" s="80"/>
      <c r="C97" s="22"/>
      <c r="D97" s="22"/>
      <c r="E97" s="21"/>
      <c r="F97" s="21"/>
      <c r="G97" s="11"/>
      <c r="I97" s="9"/>
      <c r="L97" s="1"/>
      <c r="M97" s="112"/>
      <c r="N97" s="112"/>
      <c r="O97" s="112"/>
      <c r="P97" s="113"/>
      <c r="Q97" s="112"/>
      <c r="R97" s="114"/>
      <c r="S97" s="113"/>
      <c r="T97" s="112"/>
      <c r="U97" s="114"/>
      <c r="V97" s="113"/>
      <c r="W97" s="112"/>
      <c r="X97" s="113"/>
    </row>
    <row r="98" spans="1:24" x14ac:dyDescent="0.25">
      <c r="A98" s="77"/>
      <c r="B98" s="80"/>
      <c r="C98" s="22"/>
      <c r="D98" s="22"/>
      <c r="E98" s="21"/>
      <c r="F98" s="21"/>
      <c r="G98" s="11"/>
      <c r="I98" s="9"/>
      <c r="L98" s="1"/>
      <c r="M98" s="112"/>
      <c r="N98" s="112"/>
      <c r="O98" s="112"/>
      <c r="P98" s="113"/>
      <c r="Q98" s="112"/>
      <c r="R98" s="114"/>
      <c r="S98" s="113"/>
      <c r="T98" s="112"/>
      <c r="U98" s="114"/>
      <c r="V98" s="113"/>
      <c r="W98" s="112"/>
      <c r="X98" s="113"/>
    </row>
    <row r="99" spans="1:24" x14ac:dyDescent="0.25">
      <c r="A99" s="77"/>
      <c r="B99" s="80"/>
      <c r="C99" s="22"/>
      <c r="D99" s="22"/>
      <c r="E99" s="21"/>
      <c r="F99" s="21"/>
      <c r="G99" s="11"/>
      <c r="I99" s="9"/>
      <c r="L99" s="1"/>
      <c r="M99" s="112"/>
      <c r="N99" s="112"/>
      <c r="O99" s="112"/>
      <c r="P99" s="113"/>
      <c r="Q99" s="112"/>
      <c r="R99" s="114"/>
      <c r="S99" s="113"/>
      <c r="T99" s="112"/>
      <c r="U99" s="114"/>
      <c r="V99" s="113"/>
      <c r="W99" s="112"/>
      <c r="X99" s="113"/>
    </row>
    <row r="100" spans="1:24" x14ac:dyDescent="0.25">
      <c r="A100" s="77"/>
      <c r="B100" s="80"/>
      <c r="C100" s="22"/>
      <c r="D100" s="22"/>
      <c r="E100" s="21"/>
      <c r="F100" s="21"/>
      <c r="G100" s="11"/>
      <c r="I100" s="9"/>
      <c r="L100" s="1"/>
      <c r="M100" s="112"/>
      <c r="N100" s="112"/>
      <c r="O100" s="112"/>
      <c r="P100" s="113"/>
      <c r="Q100" s="112"/>
      <c r="R100" s="114"/>
      <c r="S100" s="113"/>
      <c r="T100" s="112"/>
      <c r="U100" s="114"/>
      <c r="V100" s="113"/>
      <c r="W100" s="112"/>
      <c r="X100" s="113"/>
    </row>
    <row r="101" spans="1:24" x14ac:dyDescent="0.25">
      <c r="A101" s="77"/>
      <c r="B101" s="80"/>
      <c r="C101" s="22"/>
      <c r="D101" s="22"/>
      <c r="E101" s="21"/>
      <c r="F101" s="21"/>
      <c r="G101" s="11"/>
      <c r="I101" s="9"/>
      <c r="L101" s="1"/>
      <c r="M101" s="112"/>
      <c r="N101" s="112"/>
      <c r="O101" s="112"/>
      <c r="P101" s="113"/>
      <c r="Q101" s="112"/>
      <c r="R101" s="114"/>
      <c r="S101" s="113"/>
      <c r="T101" s="112"/>
      <c r="U101" s="114"/>
      <c r="V101" s="113"/>
      <c r="W101" s="112"/>
      <c r="X101" s="113"/>
    </row>
    <row r="102" spans="1:24" x14ac:dyDescent="0.25">
      <c r="A102" s="77"/>
      <c r="B102" s="80"/>
      <c r="C102" s="22"/>
      <c r="D102" s="22"/>
      <c r="E102" s="21"/>
      <c r="F102" s="21"/>
      <c r="G102" s="11"/>
      <c r="I102" s="9"/>
      <c r="L102" s="1"/>
      <c r="M102" s="112"/>
      <c r="N102" s="112"/>
      <c r="O102" s="112"/>
      <c r="P102" s="113"/>
      <c r="Q102" s="112"/>
      <c r="R102" s="114"/>
      <c r="S102" s="113"/>
      <c r="T102" s="112"/>
      <c r="U102" s="114"/>
      <c r="V102" s="113"/>
      <c r="W102" s="112"/>
      <c r="X102" s="113"/>
    </row>
    <row r="103" spans="1:24" x14ac:dyDescent="0.25">
      <c r="A103" s="77"/>
      <c r="B103" s="80"/>
      <c r="C103" s="22"/>
      <c r="D103" s="22"/>
      <c r="E103" s="21"/>
      <c r="F103" s="21"/>
      <c r="G103" s="11"/>
      <c r="I103" s="9"/>
      <c r="L103" s="1"/>
      <c r="M103" s="112"/>
      <c r="N103" s="112"/>
      <c r="O103" s="112"/>
      <c r="P103" s="113"/>
      <c r="Q103" s="112"/>
      <c r="R103" s="114"/>
      <c r="S103" s="113"/>
      <c r="T103" s="112"/>
      <c r="U103" s="114"/>
      <c r="V103" s="113"/>
      <c r="W103" s="112"/>
      <c r="X103" s="113"/>
    </row>
    <row r="104" spans="1:24" x14ac:dyDescent="0.25">
      <c r="A104" s="77"/>
      <c r="B104" s="80"/>
      <c r="C104" s="22"/>
      <c r="D104" s="22"/>
      <c r="E104" s="21"/>
      <c r="F104" s="21"/>
      <c r="G104" s="11"/>
      <c r="I104" s="9"/>
      <c r="L104" s="1"/>
      <c r="M104" s="112"/>
      <c r="N104" s="112"/>
      <c r="O104" s="112"/>
      <c r="P104" s="113"/>
      <c r="Q104" s="112"/>
      <c r="R104" s="114"/>
      <c r="S104" s="113"/>
      <c r="T104" s="112"/>
      <c r="U104" s="114"/>
      <c r="V104" s="113"/>
      <c r="W104" s="112"/>
      <c r="X104" s="113"/>
    </row>
    <row r="105" spans="1:24" x14ac:dyDescent="0.25">
      <c r="A105" s="77"/>
      <c r="B105" s="80"/>
      <c r="C105" s="22"/>
      <c r="D105" s="22"/>
      <c r="E105" s="21"/>
      <c r="F105" s="21"/>
      <c r="G105" s="11"/>
      <c r="I105" s="9"/>
      <c r="L105" s="1"/>
      <c r="M105" s="112"/>
      <c r="N105" s="112"/>
      <c r="O105" s="112"/>
      <c r="P105" s="113"/>
      <c r="Q105" s="112"/>
      <c r="R105" s="114"/>
      <c r="S105" s="113"/>
      <c r="T105" s="112"/>
      <c r="U105" s="114"/>
      <c r="V105" s="113"/>
      <c r="W105" s="112"/>
      <c r="X105" s="113"/>
    </row>
    <row r="106" spans="1:24" x14ac:dyDescent="0.25">
      <c r="A106" s="77"/>
      <c r="B106" s="80"/>
      <c r="C106" s="22"/>
      <c r="D106" s="22"/>
      <c r="E106" s="21"/>
      <c r="F106" s="21"/>
      <c r="G106" s="11"/>
      <c r="I106" s="9"/>
      <c r="L106" s="1"/>
      <c r="M106" s="112"/>
      <c r="N106" s="112"/>
      <c r="O106" s="112"/>
      <c r="P106" s="113"/>
      <c r="Q106" s="112"/>
      <c r="R106" s="114"/>
      <c r="S106" s="113"/>
      <c r="T106" s="112"/>
      <c r="U106" s="114"/>
      <c r="V106" s="113"/>
      <c r="W106" s="112"/>
      <c r="X106" s="113"/>
    </row>
    <row r="107" spans="1:24" x14ac:dyDescent="0.25">
      <c r="A107" s="77"/>
      <c r="B107" s="80"/>
      <c r="C107" s="22"/>
      <c r="D107" s="22"/>
      <c r="E107" s="21"/>
      <c r="F107" s="21"/>
      <c r="G107" s="11"/>
      <c r="I107" s="9"/>
      <c r="L107" s="1"/>
      <c r="M107" s="112"/>
      <c r="N107" s="112"/>
      <c r="O107" s="112"/>
      <c r="P107" s="113"/>
      <c r="Q107" s="112"/>
      <c r="R107" s="114"/>
      <c r="S107" s="113"/>
      <c r="T107" s="112"/>
      <c r="U107" s="114"/>
      <c r="V107" s="113"/>
      <c r="W107" s="112"/>
      <c r="X107" s="113"/>
    </row>
    <row r="108" spans="1:24" x14ac:dyDescent="0.25">
      <c r="A108" s="77"/>
      <c r="B108" s="80"/>
      <c r="C108" s="22"/>
      <c r="D108" s="22"/>
      <c r="E108" s="21"/>
      <c r="F108" s="21"/>
      <c r="G108" s="11"/>
      <c r="I108" s="9"/>
      <c r="L108" s="1"/>
      <c r="M108" s="112"/>
      <c r="N108" s="112"/>
      <c r="O108" s="112"/>
      <c r="P108" s="113"/>
      <c r="Q108" s="112"/>
      <c r="R108" s="114"/>
      <c r="S108" s="113"/>
      <c r="T108" s="112"/>
      <c r="U108" s="114"/>
      <c r="V108" s="113"/>
      <c r="W108" s="112"/>
      <c r="X108" s="113"/>
    </row>
    <row r="109" spans="1:24" x14ac:dyDescent="0.25">
      <c r="A109" s="77"/>
      <c r="B109" s="80"/>
      <c r="C109" s="22"/>
      <c r="D109" s="22"/>
      <c r="E109" s="21"/>
      <c r="F109" s="21"/>
      <c r="G109" s="11"/>
      <c r="I109" s="9"/>
      <c r="L109" s="1"/>
      <c r="M109" s="112"/>
      <c r="N109" s="112"/>
      <c r="O109" s="112"/>
      <c r="P109" s="113"/>
      <c r="Q109" s="112"/>
      <c r="R109" s="114"/>
      <c r="S109" s="113"/>
      <c r="T109" s="112"/>
      <c r="U109" s="114"/>
      <c r="V109" s="113"/>
      <c r="W109" s="112"/>
      <c r="X109" s="113"/>
    </row>
    <row r="110" spans="1:24" x14ac:dyDescent="0.25">
      <c r="A110" s="77"/>
      <c r="B110" s="80"/>
      <c r="C110" s="22"/>
      <c r="D110" s="22"/>
      <c r="E110" s="21"/>
      <c r="F110" s="21"/>
      <c r="G110" s="11"/>
      <c r="I110" s="9"/>
      <c r="L110" s="1"/>
      <c r="M110" s="112"/>
      <c r="N110" s="112"/>
      <c r="O110" s="112"/>
      <c r="P110" s="113"/>
      <c r="Q110" s="112"/>
      <c r="R110" s="114"/>
      <c r="S110" s="113"/>
      <c r="T110" s="112"/>
      <c r="U110" s="114"/>
      <c r="V110" s="113"/>
      <c r="W110" s="112"/>
      <c r="X110" s="113"/>
    </row>
    <row r="111" spans="1:24" x14ac:dyDescent="0.25">
      <c r="A111" s="77"/>
      <c r="B111" s="80"/>
      <c r="C111" s="22"/>
      <c r="D111" s="22"/>
      <c r="E111" s="21"/>
      <c r="F111" s="21"/>
      <c r="G111" s="11"/>
      <c r="I111" s="9"/>
      <c r="L111" s="1"/>
      <c r="M111" s="112"/>
      <c r="N111" s="112"/>
      <c r="O111" s="112"/>
      <c r="P111" s="113"/>
      <c r="Q111" s="112"/>
      <c r="R111" s="114"/>
      <c r="S111" s="113"/>
      <c r="T111" s="112"/>
      <c r="U111" s="114"/>
      <c r="V111" s="113"/>
      <c r="W111" s="112"/>
      <c r="X111" s="113"/>
    </row>
    <row r="112" spans="1:24" x14ac:dyDescent="0.25">
      <c r="A112" s="77"/>
      <c r="B112" s="80"/>
      <c r="C112" s="22"/>
      <c r="D112" s="22"/>
      <c r="E112" s="21"/>
      <c r="F112" s="21"/>
      <c r="G112" s="11"/>
      <c r="I112" s="9"/>
      <c r="L112" s="1"/>
      <c r="M112" s="112"/>
      <c r="N112" s="112"/>
      <c r="O112" s="112"/>
      <c r="P112" s="113"/>
      <c r="Q112" s="112"/>
      <c r="R112" s="114"/>
      <c r="S112" s="113"/>
      <c r="T112" s="112"/>
      <c r="U112" s="114"/>
      <c r="V112" s="113"/>
      <c r="W112" s="112"/>
      <c r="X112" s="113"/>
    </row>
    <row r="113" spans="1:24" x14ac:dyDescent="0.25">
      <c r="A113" s="77"/>
      <c r="B113" s="80"/>
      <c r="C113" s="22"/>
      <c r="D113" s="22"/>
      <c r="E113" s="21"/>
      <c r="F113" s="21"/>
      <c r="G113" s="11"/>
      <c r="I113" s="9"/>
      <c r="L113" s="1"/>
      <c r="M113" s="112"/>
      <c r="N113" s="112"/>
      <c r="O113" s="112"/>
      <c r="P113" s="113"/>
      <c r="Q113" s="112"/>
      <c r="R113" s="114"/>
      <c r="S113" s="113"/>
      <c r="T113" s="112"/>
      <c r="U113" s="114"/>
      <c r="V113" s="113"/>
      <c r="W113" s="112"/>
      <c r="X113" s="113"/>
    </row>
    <row r="114" spans="1:24" x14ac:dyDescent="0.25">
      <c r="A114" s="77"/>
      <c r="B114" s="80"/>
      <c r="C114" s="22"/>
      <c r="D114" s="22"/>
      <c r="E114" s="21"/>
      <c r="F114" s="21"/>
      <c r="G114" s="11"/>
      <c r="I114" s="9"/>
      <c r="L114" s="1"/>
      <c r="M114" s="112"/>
      <c r="N114" s="112"/>
      <c r="O114" s="112"/>
      <c r="P114" s="113"/>
      <c r="Q114" s="112"/>
      <c r="R114" s="114"/>
      <c r="S114" s="113"/>
      <c r="T114" s="112"/>
      <c r="U114" s="114"/>
      <c r="V114" s="113"/>
      <c r="W114" s="112"/>
      <c r="X114" s="113"/>
    </row>
    <row r="115" spans="1:24" x14ac:dyDescent="0.25">
      <c r="A115" s="77"/>
      <c r="B115" s="80"/>
      <c r="C115" s="22"/>
      <c r="D115" s="22"/>
      <c r="E115" s="21"/>
      <c r="F115" s="21"/>
      <c r="G115" s="11"/>
      <c r="I115" s="9"/>
      <c r="L115" s="1"/>
      <c r="M115" s="112"/>
      <c r="N115" s="112"/>
      <c r="O115" s="112"/>
      <c r="P115" s="113"/>
      <c r="Q115" s="112"/>
      <c r="R115" s="114"/>
      <c r="S115" s="113"/>
      <c r="T115" s="112"/>
      <c r="U115" s="114"/>
      <c r="V115" s="113"/>
      <c r="W115" s="112"/>
      <c r="X115" s="113"/>
    </row>
    <row r="116" spans="1:24" x14ac:dyDescent="0.25">
      <c r="A116" s="77"/>
      <c r="B116" s="80"/>
      <c r="C116" s="22"/>
      <c r="D116" s="22"/>
      <c r="E116" s="21"/>
      <c r="F116" s="21"/>
      <c r="G116" s="11"/>
      <c r="I116" s="9"/>
      <c r="L116" s="1"/>
      <c r="M116" s="112"/>
      <c r="N116" s="112"/>
      <c r="O116" s="112"/>
      <c r="P116" s="113"/>
      <c r="Q116" s="112"/>
      <c r="R116" s="114"/>
      <c r="S116" s="113"/>
      <c r="T116" s="112"/>
      <c r="U116" s="114"/>
      <c r="V116" s="113"/>
      <c r="W116" s="112"/>
      <c r="X116" s="113"/>
    </row>
    <row r="117" spans="1:24" x14ac:dyDescent="0.25">
      <c r="A117" s="77"/>
      <c r="B117" s="80"/>
      <c r="C117" s="22"/>
      <c r="D117" s="22"/>
      <c r="E117" s="21"/>
      <c r="F117" s="21"/>
      <c r="G117" s="11"/>
      <c r="I117" s="9"/>
      <c r="L117" s="1"/>
      <c r="M117" s="112"/>
      <c r="N117" s="112"/>
      <c r="O117" s="112"/>
      <c r="P117" s="113"/>
      <c r="Q117" s="112"/>
      <c r="R117" s="114"/>
      <c r="S117" s="113"/>
      <c r="T117" s="112"/>
      <c r="U117" s="114"/>
      <c r="V117" s="113"/>
      <c r="W117" s="112"/>
      <c r="X117" s="113"/>
    </row>
    <row r="118" spans="1:24" x14ac:dyDescent="0.25">
      <c r="A118" s="77"/>
      <c r="B118" s="80"/>
      <c r="C118" s="22"/>
      <c r="D118" s="22"/>
      <c r="E118" s="21"/>
      <c r="F118" s="21"/>
      <c r="G118" s="11"/>
      <c r="I118" s="9"/>
      <c r="L118" s="1"/>
      <c r="M118" s="112"/>
      <c r="N118" s="112"/>
      <c r="O118" s="112"/>
      <c r="P118" s="113"/>
      <c r="Q118" s="112"/>
      <c r="R118" s="114"/>
      <c r="S118" s="113"/>
      <c r="T118" s="112"/>
      <c r="U118" s="114"/>
      <c r="V118" s="113"/>
      <c r="W118" s="112"/>
      <c r="X118" s="113"/>
    </row>
    <row r="119" spans="1:24" x14ac:dyDescent="0.25">
      <c r="A119" s="77"/>
      <c r="B119" s="80"/>
      <c r="C119" s="22"/>
      <c r="D119" s="22"/>
      <c r="E119" s="21"/>
      <c r="F119" s="21"/>
      <c r="G119" s="11"/>
      <c r="I119" s="9"/>
      <c r="L119" s="1"/>
      <c r="M119" s="112"/>
      <c r="N119" s="112"/>
      <c r="O119" s="112"/>
      <c r="P119" s="113"/>
      <c r="Q119" s="112"/>
      <c r="R119" s="114"/>
      <c r="S119" s="113"/>
      <c r="T119" s="112"/>
      <c r="U119" s="114"/>
      <c r="V119" s="113"/>
      <c r="W119" s="112"/>
      <c r="X119" s="113"/>
    </row>
    <row r="120" spans="1:24" x14ac:dyDescent="0.25">
      <c r="A120" s="77"/>
      <c r="B120" s="80"/>
      <c r="C120" s="22"/>
      <c r="D120" s="22"/>
      <c r="E120" s="21"/>
      <c r="F120" s="21"/>
      <c r="G120" s="11"/>
      <c r="I120" s="9"/>
      <c r="L120" s="1"/>
      <c r="M120" s="112"/>
      <c r="N120" s="112"/>
      <c r="O120" s="112"/>
      <c r="P120" s="113"/>
      <c r="Q120" s="112"/>
      <c r="R120" s="114"/>
      <c r="S120" s="113"/>
      <c r="T120" s="112"/>
      <c r="U120" s="114"/>
      <c r="V120" s="113"/>
      <c r="W120" s="112"/>
      <c r="X120" s="113"/>
    </row>
    <row r="121" spans="1:24" x14ac:dyDescent="0.25">
      <c r="A121" s="77"/>
      <c r="B121" s="80"/>
      <c r="C121" s="22"/>
      <c r="D121" s="22"/>
      <c r="E121" s="21"/>
      <c r="F121" s="21"/>
      <c r="G121" s="11"/>
      <c r="I121" s="9"/>
      <c r="L121" s="1"/>
      <c r="M121" s="112"/>
      <c r="N121" s="112"/>
      <c r="O121" s="112"/>
      <c r="P121" s="113"/>
      <c r="Q121" s="112"/>
      <c r="R121" s="114"/>
      <c r="S121" s="113"/>
      <c r="T121" s="112"/>
      <c r="U121" s="114"/>
      <c r="V121" s="113"/>
      <c r="W121" s="112"/>
      <c r="X121" s="113"/>
    </row>
    <row r="122" spans="1:24" x14ac:dyDescent="0.25">
      <c r="A122" s="77"/>
      <c r="B122" s="80"/>
      <c r="C122" s="22"/>
      <c r="D122" s="22"/>
      <c r="E122" s="21"/>
      <c r="F122" s="21"/>
      <c r="G122" s="11"/>
      <c r="I122" s="9"/>
      <c r="L122" s="1"/>
      <c r="M122" s="112"/>
      <c r="N122" s="112"/>
      <c r="O122" s="112"/>
      <c r="P122" s="113"/>
      <c r="Q122" s="112"/>
      <c r="R122" s="114"/>
      <c r="S122" s="113"/>
      <c r="T122" s="112"/>
      <c r="U122" s="114"/>
      <c r="V122" s="113"/>
      <c r="W122" s="112"/>
      <c r="X122" s="113"/>
    </row>
    <row r="123" spans="1:24" x14ac:dyDescent="0.25">
      <c r="A123" s="77"/>
      <c r="B123" s="80"/>
      <c r="C123" s="22"/>
      <c r="D123" s="22"/>
      <c r="E123" s="21"/>
      <c r="F123" s="21"/>
      <c r="G123" s="11"/>
      <c r="I123" s="9"/>
      <c r="L123" s="1"/>
      <c r="M123" s="112"/>
      <c r="N123" s="112"/>
      <c r="O123" s="112"/>
      <c r="P123" s="113"/>
      <c r="Q123" s="112"/>
      <c r="R123" s="114"/>
      <c r="S123" s="113"/>
      <c r="T123" s="112"/>
      <c r="U123" s="114"/>
      <c r="V123" s="113"/>
      <c r="W123" s="112"/>
      <c r="X123" s="113"/>
    </row>
    <row r="124" spans="1:24" x14ac:dyDescent="0.25">
      <c r="A124" s="77"/>
      <c r="B124" s="80"/>
      <c r="C124" s="22"/>
      <c r="D124" s="22"/>
      <c r="E124" s="21"/>
      <c r="F124" s="21"/>
      <c r="G124" s="11"/>
      <c r="I124" s="9"/>
      <c r="L124" s="1"/>
      <c r="M124" s="112"/>
      <c r="N124" s="112"/>
      <c r="O124" s="112"/>
      <c r="P124" s="113"/>
      <c r="Q124" s="112"/>
      <c r="R124" s="114"/>
      <c r="S124" s="113"/>
      <c r="T124" s="112"/>
      <c r="U124" s="114"/>
      <c r="V124" s="113"/>
      <c r="W124" s="112"/>
      <c r="X124" s="113"/>
    </row>
    <row r="125" spans="1:24" x14ac:dyDescent="0.25">
      <c r="A125" s="77"/>
      <c r="B125" s="80"/>
      <c r="C125" s="22"/>
      <c r="D125" s="22"/>
      <c r="E125" s="21"/>
      <c r="F125" s="21"/>
      <c r="G125" s="11"/>
      <c r="I125" s="9"/>
      <c r="L125" s="1"/>
      <c r="M125" s="112"/>
      <c r="N125" s="112"/>
      <c r="O125" s="112"/>
      <c r="P125" s="113"/>
      <c r="Q125" s="112"/>
      <c r="R125" s="114"/>
      <c r="S125" s="113"/>
      <c r="T125" s="112"/>
      <c r="U125" s="114"/>
      <c r="V125" s="113"/>
      <c r="W125" s="112"/>
      <c r="X125" s="113"/>
    </row>
    <row r="126" spans="1:24" x14ac:dyDescent="0.25">
      <c r="A126" s="77"/>
      <c r="B126" s="80"/>
      <c r="C126" s="22"/>
      <c r="D126" s="22"/>
      <c r="E126" s="21"/>
      <c r="F126" s="21"/>
      <c r="G126" s="11"/>
      <c r="I126" s="9"/>
      <c r="L126" s="1"/>
      <c r="M126" s="112"/>
      <c r="N126" s="112"/>
      <c r="O126" s="112"/>
      <c r="P126" s="113"/>
      <c r="Q126" s="112"/>
      <c r="R126" s="114"/>
      <c r="S126" s="113"/>
      <c r="T126" s="112"/>
      <c r="U126" s="114"/>
      <c r="V126" s="113"/>
      <c r="W126" s="112"/>
      <c r="X126" s="113"/>
    </row>
    <row r="127" spans="1:24" x14ac:dyDescent="0.25">
      <c r="A127" s="77"/>
      <c r="B127" s="80"/>
      <c r="C127" s="22"/>
      <c r="D127" s="22"/>
      <c r="E127" s="21"/>
      <c r="F127" s="21"/>
      <c r="G127" s="11"/>
      <c r="I127" s="9"/>
      <c r="L127" s="1"/>
      <c r="M127" s="112"/>
      <c r="N127" s="112"/>
      <c r="O127" s="112"/>
      <c r="P127" s="113"/>
      <c r="Q127" s="112"/>
      <c r="R127" s="114"/>
      <c r="S127" s="113"/>
      <c r="T127" s="112"/>
      <c r="U127" s="114"/>
      <c r="V127" s="113"/>
      <c r="W127" s="112"/>
      <c r="X127" s="113"/>
    </row>
    <row r="128" spans="1:24" x14ac:dyDescent="0.25">
      <c r="A128" s="77"/>
      <c r="B128" s="80"/>
      <c r="C128" s="22"/>
      <c r="D128" s="22"/>
      <c r="E128" s="21"/>
      <c r="F128" s="21"/>
      <c r="G128" s="11"/>
      <c r="I128" s="9"/>
      <c r="L128" s="1"/>
      <c r="M128" s="112"/>
      <c r="N128" s="112"/>
      <c r="O128" s="112"/>
      <c r="P128" s="113"/>
      <c r="Q128" s="112"/>
      <c r="R128" s="114"/>
      <c r="S128" s="113"/>
      <c r="T128" s="112"/>
      <c r="U128" s="114"/>
      <c r="V128" s="113"/>
      <c r="W128" s="112"/>
      <c r="X128" s="113"/>
    </row>
    <row r="129" spans="1:24" x14ac:dyDescent="0.25">
      <c r="A129" s="77"/>
      <c r="B129" s="80"/>
      <c r="C129" s="22"/>
      <c r="D129" s="22"/>
      <c r="E129" s="21"/>
      <c r="F129" s="21"/>
      <c r="G129" s="11"/>
      <c r="I129" s="9"/>
      <c r="L129" s="1"/>
      <c r="M129" s="112"/>
      <c r="N129" s="112"/>
      <c r="O129" s="112"/>
      <c r="P129" s="113"/>
      <c r="Q129" s="112"/>
      <c r="R129" s="114"/>
      <c r="S129" s="113"/>
      <c r="T129" s="112"/>
      <c r="U129" s="114"/>
      <c r="V129" s="113"/>
      <c r="W129" s="112"/>
      <c r="X129" s="113"/>
    </row>
    <row r="130" spans="1:24" x14ac:dyDescent="0.25">
      <c r="A130" s="77"/>
      <c r="B130" s="80"/>
      <c r="C130" s="22"/>
      <c r="D130" s="22"/>
      <c r="E130" s="21"/>
      <c r="F130" s="21"/>
      <c r="G130" s="11"/>
      <c r="I130" s="9"/>
      <c r="L130" s="1"/>
      <c r="M130" s="112"/>
      <c r="N130" s="112"/>
      <c r="O130" s="112"/>
      <c r="P130" s="113"/>
      <c r="Q130" s="112"/>
      <c r="R130" s="114"/>
      <c r="S130" s="113"/>
      <c r="T130" s="112"/>
      <c r="U130" s="114"/>
      <c r="V130" s="113"/>
      <c r="W130" s="112"/>
      <c r="X130" s="113"/>
    </row>
    <row r="131" spans="1:24" x14ac:dyDescent="0.25">
      <c r="A131" s="77"/>
      <c r="B131" s="80"/>
      <c r="C131" s="22"/>
      <c r="D131" s="22"/>
      <c r="E131" s="21"/>
      <c r="F131" s="21"/>
      <c r="G131" s="11"/>
      <c r="I131" s="9"/>
      <c r="L131" s="1"/>
      <c r="M131" s="112"/>
      <c r="N131" s="112"/>
      <c r="O131" s="112"/>
      <c r="P131" s="113"/>
      <c r="Q131" s="112"/>
      <c r="R131" s="114"/>
      <c r="S131" s="113"/>
      <c r="T131" s="112"/>
      <c r="U131" s="114"/>
      <c r="V131" s="113"/>
      <c r="W131" s="112"/>
      <c r="X131" s="113"/>
    </row>
    <row r="132" spans="1:24" x14ac:dyDescent="0.25">
      <c r="A132" s="77"/>
      <c r="B132" s="80"/>
      <c r="C132" s="22"/>
      <c r="D132" s="22"/>
      <c r="E132" s="21"/>
      <c r="F132" s="21"/>
      <c r="G132" s="11"/>
      <c r="I132" s="9"/>
      <c r="L132" s="1"/>
      <c r="M132" s="112"/>
      <c r="N132" s="112"/>
      <c r="O132" s="112"/>
      <c r="P132" s="113"/>
      <c r="Q132" s="112"/>
      <c r="R132" s="114"/>
      <c r="S132" s="113"/>
      <c r="T132" s="112"/>
      <c r="U132" s="114"/>
      <c r="V132" s="113"/>
      <c r="W132" s="112"/>
      <c r="X132" s="113"/>
    </row>
    <row r="133" spans="1:24" x14ac:dyDescent="0.25">
      <c r="A133" s="77"/>
      <c r="B133" s="80"/>
      <c r="C133" s="22"/>
      <c r="D133" s="22"/>
      <c r="E133" s="21"/>
      <c r="F133" s="21"/>
      <c r="G133" s="11"/>
      <c r="I133" s="9"/>
      <c r="L133" s="1"/>
      <c r="M133" s="112"/>
      <c r="N133" s="112"/>
      <c r="O133" s="112"/>
      <c r="P133" s="113"/>
      <c r="Q133" s="112"/>
      <c r="R133" s="114"/>
      <c r="S133" s="113"/>
      <c r="T133" s="112"/>
      <c r="U133" s="114"/>
      <c r="V133" s="113"/>
      <c r="W133" s="112"/>
      <c r="X133" s="113"/>
    </row>
    <row r="134" spans="1:24" x14ac:dyDescent="0.25">
      <c r="A134" s="77"/>
      <c r="B134" s="80"/>
      <c r="C134" s="22"/>
      <c r="D134" s="22"/>
      <c r="E134" s="21"/>
      <c r="F134" s="21"/>
      <c r="G134" s="11"/>
      <c r="I134" s="9"/>
      <c r="L134" s="1"/>
      <c r="M134" s="112"/>
      <c r="N134" s="112"/>
      <c r="O134" s="112"/>
      <c r="P134" s="113"/>
      <c r="Q134" s="112"/>
      <c r="R134" s="114"/>
      <c r="S134" s="113"/>
      <c r="T134" s="112"/>
      <c r="U134" s="114"/>
      <c r="V134" s="113"/>
      <c r="W134" s="112"/>
      <c r="X134" s="113"/>
    </row>
    <row r="135" spans="1:24" x14ac:dyDescent="0.25">
      <c r="A135" s="77"/>
      <c r="B135" s="80"/>
      <c r="C135" s="22"/>
      <c r="D135" s="22"/>
      <c r="E135" s="21"/>
      <c r="F135" s="21"/>
      <c r="G135" s="11"/>
      <c r="I135" s="9"/>
      <c r="L135" s="1"/>
      <c r="M135" s="112"/>
      <c r="N135" s="112"/>
      <c r="O135" s="112"/>
      <c r="P135" s="113"/>
      <c r="Q135" s="112"/>
      <c r="R135" s="114"/>
      <c r="S135" s="113"/>
      <c r="T135" s="112"/>
      <c r="U135" s="114"/>
      <c r="V135" s="113"/>
      <c r="W135" s="112"/>
      <c r="X135" s="113"/>
    </row>
    <row r="136" spans="1:24" x14ac:dyDescent="0.25">
      <c r="A136" s="77"/>
      <c r="B136" s="80"/>
      <c r="C136" s="22"/>
      <c r="D136" s="22"/>
      <c r="E136" s="21"/>
      <c r="F136" s="21"/>
      <c r="G136" s="11"/>
      <c r="I136" s="9"/>
      <c r="L136" s="1"/>
      <c r="M136" s="112"/>
      <c r="N136" s="112"/>
      <c r="O136" s="112"/>
      <c r="P136" s="113"/>
      <c r="Q136" s="112"/>
      <c r="R136" s="114"/>
      <c r="S136" s="113"/>
      <c r="T136" s="112"/>
      <c r="U136" s="114"/>
      <c r="V136" s="113"/>
      <c r="W136" s="112"/>
      <c r="X136" s="113"/>
    </row>
    <row r="137" spans="1:24" x14ac:dyDescent="0.25">
      <c r="A137" s="77"/>
      <c r="B137" s="80"/>
      <c r="C137" s="22"/>
      <c r="D137" s="22"/>
      <c r="E137" s="21"/>
      <c r="F137" s="21"/>
      <c r="G137" s="11"/>
      <c r="I137" s="9"/>
      <c r="L137" s="1"/>
      <c r="M137" s="112"/>
      <c r="N137" s="112"/>
      <c r="O137" s="112"/>
      <c r="P137" s="113"/>
      <c r="Q137" s="112"/>
      <c r="R137" s="114"/>
      <c r="S137" s="113"/>
      <c r="T137" s="112"/>
      <c r="U137" s="114"/>
      <c r="V137" s="113"/>
      <c r="W137" s="112"/>
      <c r="X137" s="113"/>
    </row>
    <row r="138" spans="1:24" x14ac:dyDescent="0.25">
      <c r="A138" s="77"/>
      <c r="B138" s="80"/>
      <c r="C138" s="22"/>
      <c r="D138" s="22"/>
      <c r="E138" s="21"/>
      <c r="F138" s="21"/>
      <c r="G138" s="11"/>
      <c r="I138" s="9"/>
      <c r="L138" s="1"/>
      <c r="M138" s="112"/>
      <c r="N138" s="112"/>
      <c r="O138" s="112"/>
      <c r="P138" s="113"/>
      <c r="Q138" s="112"/>
      <c r="R138" s="114"/>
      <c r="S138" s="113"/>
      <c r="T138" s="112"/>
      <c r="U138" s="114"/>
      <c r="V138" s="113"/>
      <c r="W138" s="112"/>
      <c r="X138" s="113"/>
    </row>
    <row r="139" spans="1:24" x14ac:dyDescent="0.25">
      <c r="A139" s="77"/>
      <c r="B139" s="80"/>
      <c r="C139" s="22"/>
      <c r="D139" s="22"/>
      <c r="E139" s="21"/>
      <c r="F139" s="21"/>
      <c r="G139" s="11"/>
      <c r="I139" s="9"/>
      <c r="L139" s="1"/>
      <c r="M139" s="112"/>
      <c r="N139" s="112"/>
      <c r="O139" s="112"/>
      <c r="P139" s="113"/>
      <c r="Q139" s="112"/>
      <c r="R139" s="114"/>
      <c r="S139" s="113"/>
      <c r="T139" s="112"/>
      <c r="U139" s="114"/>
      <c r="V139" s="113"/>
      <c r="W139" s="112"/>
      <c r="X139" s="113"/>
    </row>
    <row r="140" spans="1:24" x14ac:dyDescent="0.25">
      <c r="A140" s="77"/>
      <c r="B140" s="80"/>
      <c r="C140" s="22"/>
      <c r="D140" s="22"/>
      <c r="E140" s="21"/>
      <c r="F140" s="21"/>
      <c r="G140" s="11"/>
      <c r="I140" s="9"/>
      <c r="L140" s="1"/>
      <c r="M140" s="112"/>
      <c r="N140" s="112"/>
      <c r="O140" s="112"/>
      <c r="P140" s="113"/>
      <c r="Q140" s="112"/>
      <c r="R140" s="114"/>
      <c r="S140" s="113"/>
      <c r="T140" s="112"/>
      <c r="U140" s="114"/>
      <c r="V140" s="113"/>
      <c r="W140" s="112"/>
      <c r="X140" s="113"/>
    </row>
    <row r="141" spans="1:24" x14ac:dyDescent="0.25">
      <c r="A141" s="77"/>
      <c r="B141" s="80"/>
      <c r="C141" s="22"/>
      <c r="D141" s="22"/>
      <c r="E141" s="21"/>
      <c r="F141" s="21"/>
      <c r="G141" s="11"/>
      <c r="I141" s="9"/>
      <c r="L141" s="1"/>
      <c r="M141" s="112"/>
      <c r="N141" s="112"/>
      <c r="O141" s="112"/>
      <c r="P141" s="113"/>
      <c r="Q141" s="112"/>
      <c r="R141" s="114"/>
      <c r="S141" s="113"/>
      <c r="T141" s="112"/>
      <c r="U141" s="114"/>
      <c r="V141" s="113"/>
      <c r="W141" s="112"/>
      <c r="X141" s="113"/>
    </row>
    <row r="142" spans="1:24" x14ac:dyDescent="0.25">
      <c r="A142" s="77"/>
      <c r="B142" s="80"/>
      <c r="C142" s="22"/>
      <c r="D142" s="22"/>
      <c r="E142" s="21"/>
      <c r="F142" s="21"/>
      <c r="G142" s="11"/>
      <c r="I142" s="9"/>
      <c r="L142" s="1"/>
      <c r="M142" s="112"/>
      <c r="N142" s="112"/>
      <c r="O142" s="112"/>
      <c r="P142" s="113"/>
      <c r="Q142" s="112"/>
      <c r="R142" s="114"/>
      <c r="S142" s="113"/>
      <c r="T142" s="112"/>
      <c r="U142" s="114"/>
      <c r="V142" s="113"/>
      <c r="W142" s="112"/>
      <c r="X142" s="113"/>
    </row>
    <row r="143" spans="1:24" x14ac:dyDescent="0.25">
      <c r="A143" s="77"/>
      <c r="B143" s="80"/>
      <c r="C143" s="22"/>
      <c r="D143" s="22"/>
      <c r="E143" s="21"/>
      <c r="F143" s="21"/>
      <c r="G143" s="11"/>
      <c r="I143" s="9"/>
      <c r="L143" s="1"/>
      <c r="M143" s="112"/>
      <c r="N143" s="112"/>
      <c r="O143" s="112"/>
      <c r="P143" s="113"/>
      <c r="Q143" s="112"/>
      <c r="R143" s="114"/>
      <c r="S143" s="113"/>
      <c r="T143" s="112"/>
      <c r="U143" s="114"/>
      <c r="V143" s="113"/>
      <c r="W143" s="112"/>
      <c r="X143" s="113"/>
    </row>
    <row r="144" spans="1:24" x14ac:dyDescent="0.25">
      <c r="A144" s="77"/>
      <c r="B144" s="80"/>
      <c r="C144" s="22"/>
      <c r="D144" s="22"/>
      <c r="E144" s="21"/>
      <c r="F144" s="21"/>
      <c r="G144" s="11"/>
      <c r="I144" s="9"/>
      <c r="L144" s="1"/>
      <c r="M144" s="112"/>
      <c r="N144" s="112"/>
      <c r="O144" s="112"/>
      <c r="P144" s="113"/>
      <c r="Q144" s="112"/>
      <c r="R144" s="114"/>
      <c r="S144" s="113"/>
      <c r="T144" s="112"/>
      <c r="U144" s="114"/>
      <c r="V144" s="113"/>
      <c r="W144" s="112"/>
      <c r="X144" s="113"/>
    </row>
    <row r="145" spans="1:24" x14ac:dyDescent="0.25">
      <c r="A145" s="77"/>
      <c r="B145" s="80"/>
      <c r="C145" s="22"/>
      <c r="D145" s="22"/>
      <c r="E145" s="21"/>
      <c r="F145" s="21"/>
      <c r="G145" s="11"/>
      <c r="I145" s="9"/>
      <c r="L145" s="1"/>
      <c r="M145" s="112"/>
      <c r="N145" s="112"/>
      <c r="O145" s="112"/>
      <c r="P145" s="113"/>
      <c r="Q145" s="112"/>
      <c r="R145" s="114"/>
      <c r="S145" s="113"/>
      <c r="T145" s="112"/>
      <c r="U145" s="114"/>
      <c r="V145" s="113"/>
      <c r="W145" s="112"/>
      <c r="X145" s="113"/>
    </row>
    <row r="146" spans="1:24" x14ac:dyDescent="0.25">
      <c r="A146" s="77"/>
      <c r="B146" s="80"/>
      <c r="C146" s="22"/>
      <c r="D146" s="22"/>
      <c r="E146" s="21"/>
      <c r="F146" s="21"/>
      <c r="G146" s="11"/>
      <c r="I146" s="9"/>
      <c r="L146" s="1"/>
      <c r="M146" s="112"/>
      <c r="N146" s="112"/>
      <c r="O146" s="112"/>
      <c r="P146" s="113"/>
      <c r="Q146" s="112"/>
      <c r="R146" s="114"/>
      <c r="S146" s="113"/>
      <c r="T146" s="112"/>
      <c r="U146" s="114"/>
      <c r="V146" s="113"/>
      <c r="W146" s="112"/>
      <c r="X146" s="113"/>
    </row>
    <row r="147" spans="1:24" x14ac:dyDescent="0.25">
      <c r="A147" s="77"/>
      <c r="B147" s="80"/>
      <c r="C147" s="22"/>
      <c r="D147" s="22"/>
      <c r="E147" s="21"/>
      <c r="F147" s="21"/>
      <c r="G147" s="11"/>
      <c r="I147" s="9"/>
      <c r="L147" s="1"/>
      <c r="M147" s="112"/>
      <c r="N147" s="112"/>
      <c r="O147" s="112"/>
      <c r="P147" s="113"/>
      <c r="Q147" s="112"/>
      <c r="R147" s="114"/>
      <c r="S147" s="113"/>
      <c r="T147" s="112"/>
      <c r="U147" s="114"/>
      <c r="V147" s="113"/>
      <c r="W147" s="112"/>
      <c r="X147" s="113"/>
    </row>
    <row r="148" spans="1:24" x14ac:dyDescent="0.25">
      <c r="A148" s="77"/>
      <c r="B148" s="80"/>
      <c r="C148" s="22"/>
      <c r="D148" s="22"/>
      <c r="E148" s="21"/>
      <c r="F148" s="21"/>
      <c r="G148" s="11"/>
      <c r="I148" s="9"/>
      <c r="L148" s="1"/>
      <c r="M148" s="112"/>
      <c r="N148" s="112"/>
      <c r="O148" s="112"/>
      <c r="P148" s="113"/>
      <c r="Q148" s="112"/>
      <c r="R148" s="114"/>
      <c r="S148" s="113"/>
      <c r="T148" s="112"/>
      <c r="U148" s="114"/>
      <c r="V148" s="113"/>
      <c r="W148" s="112"/>
      <c r="X148" s="113"/>
    </row>
    <row r="149" spans="1:24" x14ac:dyDescent="0.25">
      <c r="A149" s="77"/>
      <c r="B149" s="80"/>
      <c r="C149" s="22"/>
      <c r="D149" s="22"/>
      <c r="E149" s="21"/>
      <c r="F149" s="21"/>
      <c r="G149" s="11"/>
      <c r="I149" s="9"/>
      <c r="L149" s="1"/>
      <c r="M149" s="112"/>
      <c r="N149" s="112"/>
      <c r="O149" s="112"/>
      <c r="P149" s="113"/>
      <c r="Q149" s="112"/>
      <c r="R149" s="114"/>
      <c r="S149" s="113"/>
      <c r="T149" s="112"/>
      <c r="U149" s="114"/>
      <c r="V149" s="113"/>
      <c r="W149" s="112"/>
      <c r="X149" s="113"/>
    </row>
    <row r="150" spans="1:24" x14ac:dyDescent="0.25">
      <c r="A150" s="77"/>
      <c r="B150" s="80"/>
      <c r="C150" s="22"/>
      <c r="D150" s="22"/>
      <c r="E150" s="21"/>
      <c r="F150" s="21"/>
      <c r="G150" s="11"/>
      <c r="I150" s="9"/>
      <c r="L150" s="1"/>
      <c r="M150" s="112"/>
      <c r="N150" s="112"/>
      <c r="O150" s="112"/>
      <c r="P150" s="113"/>
      <c r="Q150" s="112"/>
      <c r="R150" s="114"/>
      <c r="S150" s="113"/>
      <c r="T150" s="112"/>
      <c r="U150" s="114"/>
      <c r="V150" s="113"/>
      <c r="W150" s="112"/>
      <c r="X150" s="113"/>
    </row>
    <row r="151" spans="1:24" x14ac:dyDescent="0.25">
      <c r="A151" s="77"/>
      <c r="B151" s="80"/>
      <c r="C151" s="22"/>
      <c r="D151" s="22"/>
      <c r="E151" s="21"/>
      <c r="F151" s="21"/>
      <c r="G151" s="11"/>
      <c r="I151" s="9"/>
      <c r="L151" s="1"/>
      <c r="M151" s="112"/>
      <c r="N151" s="112"/>
      <c r="O151" s="112"/>
      <c r="P151" s="113"/>
      <c r="Q151" s="112"/>
      <c r="R151" s="114"/>
      <c r="S151" s="113"/>
      <c r="T151" s="112"/>
      <c r="U151" s="114"/>
      <c r="V151" s="113"/>
      <c r="W151" s="112"/>
      <c r="X151" s="113"/>
    </row>
    <row r="152" spans="1:24" x14ac:dyDescent="0.25">
      <c r="A152" s="77"/>
      <c r="B152" s="80"/>
      <c r="C152" s="22"/>
      <c r="D152" s="22"/>
      <c r="E152" s="21"/>
      <c r="F152" s="21"/>
      <c r="G152" s="11"/>
      <c r="I152" s="9"/>
      <c r="L152" s="1"/>
      <c r="M152" s="112"/>
      <c r="N152" s="112"/>
      <c r="O152" s="112"/>
      <c r="P152" s="113"/>
      <c r="Q152" s="112"/>
      <c r="R152" s="114"/>
      <c r="S152" s="113"/>
      <c r="T152" s="112"/>
      <c r="U152" s="114"/>
      <c r="V152" s="113"/>
      <c r="W152" s="112"/>
      <c r="X152" s="113"/>
    </row>
    <row r="153" spans="1:24" x14ac:dyDescent="0.25">
      <c r="A153" s="77"/>
      <c r="B153" s="80"/>
      <c r="C153" s="22"/>
      <c r="D153" s="22"/>
      <c r="E153" s="21"/>
      <c r="F153" s="21"/>
      <c r="G153" s="11"/>
      <c r="I153" s="9"/>
      <c r="L153" s="1"/>
      <c r="M153" s="112"/>
      <c r="N153" s="112"/>
      <c r="O153" s="112"/>
      <c r="P153" s="113"/>
      <c r="Q153" s="112"/>
      <c r="R153" s="114"/>
      <c r="S153" s="113"/>
      <c r="T153" s="112"/>
      <c r="U153" s="114"/>
      <c r="V153" s="113"/>
      <c r="W153" s="112"/>
      <c r="X153" s="113"/>
    </row>
    <row r="154" spans="1:24" x14ac:dyDescent="0.25">
      <c r="A154" s="77"/>
      <c r="B154" s="80"/>
      <c r="C154" s="22"/>
      <c r="D154" s="22"/>
      <c r="E154" s="21"/>
      <c r="F154" s="21"/>
      <c r="G154" s="11"/>
      <c r="I154" s="9"/>
      <c r="L154" s="1"/>
      <c r="M154" s="112"/>
      <c r="N154" s="112"/>
      <c r="O154" s="112"/>
      <c r="P154" s="113"/>
      <c r="Q154" s="112"/>
      <c r="R154" s="114"/>
      <c r="S154" s="113"/>
      <c r="T154" s="112"/>
      <c r="U154" s="114"/>
      <c r="V154" s="113"/>
      <c r="W154" s="112"/>
      <c r="X154" s="113"/>
    </row>
    <row r="155" spans="1:24" x14ac:dyDescent="0.25">
      <c r="A155" s="77"/>
      <c r="B155" s="80"/>
      <c r="C155" s="22"/>
      <c r="D155" s="22"/>
      <c r="E155" s="21"/>
      <c r="F155" s="21"/>
      <c r="G155" s="11"/>
      <c r="I155" s="9"/>
      <c r="L155" s="1"/>
      <c r="M155" s="112"/>
      <c r="N155" s="112"/>
      <c r="O155" s="112"/>
      <c r="P155" s="113"/>
      <c r="Q155" s="112"/>
      <c r="R155" s="114"/>
      <c r="S155" s="113"/>
      <c r="T155" s="112"/>
      <c r="U155" s="114"/>
      <c r="V155" s="113"/>
      <c r="W155" s="112"/>
      <c r="X155" s="113"/>
    </row>
    <row r="156" spans="1:24" x14ac:dyDescent="0.25">
      <c r="A156" s="77"/>
      <c r="B156" s="80"/>
      <c r="C156" s="22"/>
      <c r="D156" s="22"/>
      <c r="E156" s="21"/>
      <c r="F156" s="21"/>
      <c r="G156" s="11"/>
      <c r="I156" s="9"/>
      <c r="L156" s="1"/>
      <c r="M156" s="112"/>
      <c r="N156" s="112"/>
      <c r="O156" s="112"/>
      <c r="P156" s="113"/>
      <c r="Q156" s="112"/>
      <c r="R156" s="114"/>
      <c r="S156" s="113"/>
      <c r="T156" s="112"/>
      <c r="U156" s="114"/>
      <c r="V156" s="113"/>
      <c r="W156" s="112"/>
      <c r="X156" s="113"/>
    </row>
    <row r="157" spans="1:24" x14ac:dyDescent="0.25">
      <c r="A157" s="77"/>
      <c r="B157" s="80"/>
      <c r="C157" s="22"/>
      <c r="D157" s="22"/>
      <c r="E157" s="21"/>
      <c r="F157" s="21"/>
      <c r="G157" s="11"/>
      <c r="I157" s="9"/>
      <c r="L157" s="1"/>
      <c r="M157" s="112"/>
      <c r="N157" s="112"/>
      <c r="O157" s="112"/>
      <c r="P157" s="113"/>
      <c r="Q157" s="112"/>
      <c r="R157" s="114"/>
      <c r="S157" s="113"/>
      <c r="T157" s="112"/>
      <c r="U157" s="114"/>
      <c r="V157" s="113"/>
      <c r="W157" s="112"/>
      <c r="X157" s="113"/>
    </row>
    <row r="158" spans="1:24" x14ac:dyDescent="0.25">
      <c r="A158" s="77"/>
      <c r="B158" s="80"/>
      <c r="C158" s="22"/>
      <c r="D158" s="22"/>
      <c r="E158" s="21"/>
      <c r="F158" s="21"/>
      <c r="G158" s="11"/>
      <c r="I158" s="9"/>
      <c r="L158" s="1"/>
      <c r="M158" s="112"/>
      <c r="N158" s="112"/>
      <c r="O158" s="112"/>
      <c r="P158" s="113"/>
      <c r="Q158" s="112"/>
      <c r="R158" s="114"/>
      <c r="S158" s="113"/>
      <c r="T158" s="112"/>
      <c r="U158" s="114"/>
      <c r="V158" s="113"/>
      <c r="W158" s="112"/>
      <c r="X158" s="113"/>
    </row>
    <row r="159" spans="1:24" x14ac:dyDescent="0.25">
      <c r="A159" s="77"/>
      <c r="B159" s="80"/>
      <c r="C159" s="22"/>
      <c r="D159" s="22"/>
      <c r="E159" s="21"/>
      <c r="F159" s="21"/>
      <c r="G159" s="11"/>
      <c r="I159" s="9"/>
      <c r="L159" s="1"/>
      <c r="M159" s="112"/>
      <c r="N159" s="112"/>
      <c r="O159" s="112"/>
      <c r="P159" s="113"/>
      <c r="Q159" s="112"/>
      <c r="R159" s="114"/>
      <c r="S159" s="113"/>
      <c r="T159" s="112"/>
      <c r="U159" s="114"/>
      <c r="V159" s="113"/>
      <c r="W159" s="112"/>
      <c r="X159" s="113"/>
    </row>
    <row r="160" spans="1:24" x14ac:dyDescent="0.25">
      <c r="A160" s="77"/>
      <c r="B160" s="80"/>
      <c r="C160" s="22"/>
      <c r="D160" s="22"/>
      <c r="E160" s="21"/>
      <c r="F160" s="21"/>
      <c r="G160" s="11"/>
      <c r="I160" s="9"/>
      <c r="L160" s="1"/>
      <c r="M160" s="112"/>
      <c r="N160" s="112"/>
      <c r="O160" s="112"/>
      <c r="P160" s="113"/>
      <c r="Q160" s="112"/>
      <c r="R160" s="114"/>
      <c r="S160" s="113"/>
      <c r="T160" s="112"/>
      <c r="U160" s="114"/>
      <c r="V160" s="113"/>
      <c r="W160" s="112"/>
      <c r="X160" s="113"/>
    </row>
    <row r="161" spans="1:24" x14ac:dyDescent="0.25">
      <c r="A161" s="77"/>
      <c r="B161" s="80"/>
      <c r="C161" s="22"/>
      <c r="D161" s="22"/>
      <c r="E161" s="21"/>
      <c r="F161" s="21"/>
      <c r="G161" s="11"/>
      <c r="I161" s="9"/>
      <c r="L161" s="1"/>
      <c r="M161" s="112"/>
      <c r="N161" s="112"/>
      <c r="O161" s="112"/>
      <c r="P161" s="113"/>
      <c r="Q161" s="112"/>
      <c r="R161" s="114"/>
      <c r="S161" s="113"/>
      <c r="T161" s="112"/>
      <c r="U161" s="114"/>
      <c r="V161" s="113"/>
      <c r="W161" s="112"/>
      <c r="X161" s="113"/>
    </row>
    <row r="162" spans="1:24" x14ac:dyDescent="0.25">
      <c r="A162" s="77"/>
      <c r="B162" s="80"/>
      <c r="C162" s="22"/>
      <c r="D162" s="22"/>
      <c r="E162" s="21"/>
      <c r="F162" s="21"/>
      <c r="G162" s="11"/>
      <c r="I162" s="9"/>
      <c r="L162" s="1"/>
      <c r="M162" s="112"/>
      <c r="N162" s="112"/>
      <c r="O162" s="112"/>
      <c r="P162" s="113"/>
      <c r="Q162" s="112"/>
      <c r="R162" s="114"/>
      <c r="S162" s="113"/>
      <c r="T162" s="112"/>
      <c r="U162" s="114"/>
      <c r="V162" s="113"/>
      <c r="W162" s="112"/>
      <c r="X162" s="113"/>
    </row>
    <row r="163" spans="1:24" x14ac:dyDescent="0.25">
      <c r="A163" s="77"/>
      <c r="B163" s="80"/>
      <c r="C163" s="22"/>
      <c r="D163" s="22"/>
      <c r="E163" s="21"/>
      <c r="F163" s="21"/>
      <c r="G163" s="11"/>
      <c r="I163" s="9"/>
      <c r="L163" s="1"/>
      <c r="M163" s="112"/>
      <c r="N163" s="112"/>
      <c r="O163" s="112"/>
      <c r="P163" s="113"/>
      <c r="Q163" s="112"/>
      <c r="R163" s="114"/>
      <c r="S163" s="113"/>
      <c r="T163" s="112"/>
      <c r="U163" s="114"/>
      <c r="V163" s="113"/>
      <c r="W163" s="112"/>
      <c r="X163" s="113"/>
    </row>
    <row r="164" spans="1:24" x14ac:dyDescent="0.25">
      <c r="A164" s="77"/>
      <c r="B164" s="80"/>
      <c r="C164" s="22"/>
      <c r="D164" s="22"/>
      <c r="E164" s="21"/>
      <c r="F164" s="21"/>
      <c r="G164" s="11"/>
      <c r="I164" s="9"/>
      <c r="L164" s="1"/>
      <c r="M164" s="112"/>
      <c r="N164" s="112"/>
      <c r="O164" s="112"/>
      <c r="P164" s="113"/>
      <c r="Q164" s="112"/>
      <c r="R164" s="114"/>
      <c r="S164" s="113"/>
      <c r="T164" s="112"/>
      <c r="U164" s="114"/>
      <c r="V164" s="113"/>
      <c r="W164" s="112"/>
      <c r="X164" s="113"/>
    </row>
    <row r="165" spans="1:24" x14ac:dyDescent="0.25">
      <c r="A165" s="77"/>
      <c r="B165" s="80"/>
      <c r="C165" s="22"/>
      <c r="D165" s="22"/>
      <c r="E165" s="21"/>
      <c r="F165" s="21"/>
      <c r="G165" s="11"/>
      <c r="I165" s="9"/>
      <c r="L165" s="1"/>
      <c r="M165" s="112"/>
      <c r="N165" s="112"/>
      <c r="O165" s="112"/>
      <c r="P165" s="113"/>
      <c r="Q165" s="112"/>
      <c r="R165" s="114"/>
      <c r="S165" s="113"/>
      <c r="T165" s="112"/>
      <c r="U165" s="114"/>
      <c r="V165" s="113"/>
      <c r="W165" s="112"/>
      <c r="X165" s="113"/>
    </row>
    <row r="166" spans="1:24" x14ac:dyDescent="0.25">
      <c r="A166" s="77"/>
      <c r="B166" s="80"/>
      <c r="C166" s="22"/>
      <c r="D166" s="22"/>
      <c r="E166" s="21"/>
      <c r="F166" s="21"/>
      <c r="G166" s="11"/>
      <c r="I166" s="9"/>
      <c r="L166" s="1"/>
      <c r="M166" s="112"/>
      <c r="N166" s="112"/>
      <c r="O166" s="112"/>
      <c r="P166" s="113"/>
      <c r="Q166" s="112"/>
      <c r="R166" s="114"/>
      <c r="S166" s="113"/>
      <c r="T166" s="112"/>
      <c r="U166" s="114"/>
      <c r="V166" s="113"/>
      <c r="W166" s="112"/>
      <c r="X166" s="113"/>
    </row>
    <row r="167" spans="1:24" x14ac:dyDescent="0.25">
      <c r="A167" s="77"/>
      <c r="B167" s="80"/>
      <c r="C167" s="22"/>
      <c r="D167" s="22"/>
      <c r="E167" s="21"/>
      <c r="F167" s="21"/>
      <c r="G167" s="11"/>
      <c r="I167" s="9"/>
      <c r="L167" s="1"/>
      <c r="M167" s="112"/>
      <c r="N167" s="112"/>
      <c r="O167" s="112"/>
      <c r="P167" s="113"/>
      <c r="Q167" s="112"/>
      <c r="R167" s="114"/>
      <c r="S167" s="113"/>
      <c r="T167" s="112"/>
      <c r="U167" s="114"/>
      <c r="V167" s="113"/>
      <c r="W167" s="112"/>
      <c r="X167" s="113"/>
    </row>
    <row r="168" spans="1:24" x14ac:dyDescent="0.25">
      <c r="A168" s="77"/>
      <c r="B168" s="80"/>
      <c r="C168" s="22"/>
      <c r="D168" s="22"/>
      <c r="E168" s="21"/>
      <c r="F168" s="21"/>
      <c r="G168" s="11"/>
      <c r="I168" s="9"/>
      <c r="L168" s="1"/>
      <c r="M168" s="112"/>
      <c r="N168" s="112"/>
      <c r="O168" s="112"/>
      <c r="P168" s="113"/>
      <c r="Q168" s="112"/>
      <c r="R168" s="114"/>
      <c r="S168" s="113"/>
      <c r="T168" s="112"/>
      <c r="U168" s="114"/>
      <c r="V168" s="113"/>
      <c r="W168" s="112"/>
      <c r="X168" s="113"/>
    </row>
    <row r="169" spans="1:24" x14ac:dyDescent="0.25">
      <c r="A169" s="77"/>
      <c r="B169" s="80"/>
      <c r="C169" s="22"/>
      <c r="D169" s="22"/>
      <c r="E169" s="21"/>
      <c r="F169" s="21"/>
      <c r="G169" s="11"/>
      <c r="I169" s="9"/>
      <c r="L169" s="1"/>
      <c r="M169" s="112"/>
      <c r="N169" s="112"/>
      <c r="O169" s="112"/>
      <c r="P169" s="113"/>
      <c r="Q169" s="112"/>
      <c r="R169" s="114"/>
      <c r="S169" s="113"/>
      <c r="T169" s="112"/>
      <c r="U169" s="114"/>
      <c r="V169" s="113"/>
      <c r="W169" s="112"/>
      <c r="X169" s="113"/>
    </row>
    <row r="170" spans="1:24" x14ac:dyDescent="0.25">
      <c r="A170" s="77"/>
      <c r="B170" s="80"/>
      <c r="C170" s="22"/>
      <c r="D170" s="22"/>
      <c r="E170" s="21"/>
      <c r="F170" s="21"/>
      <c r="G170" s="11"/>
      <c r="I170" s="9"/>
      <c r="L170" s="1"/>
      <c r="M170" s="112"/>
      <c r="N170" s="112"/>
      <c r="O170" s="112"/>
      <c r="P170" s="113"/>
      <c r="Q170" s="112"/>
      <c r="R170" s="114"/>
      <c r="S170" s="113"/>
      <c r="T170" s="112"/>
      <c r="U170" s="114"/>
      <c r="V170" s="113"/>
      <c r="W170" s="112"/>
      <c r="X170" s="113"/>
    </row>
    <row r="171" spans="1:24" x14ac:dyDescent="0.25">
      <c r="A171" s="77"/>
      <c r="B171" s="80"/>
      <c r="C171" s="22"/>
      <c r="D171" s="22"/>
      <c r="E171" s="21"/>
      <c r="F171" s="21"/>
      <c r="G171" s="11"/>
      <c r="I171" s="9"/>
      <c r="L171" s="1"/>
      <c r="M171" s="112"/>
      <c r="N171" s="112"/>
      <c r="O171" s="112"/>
      <c r="P171" s="113"/>
      <c r="Q171" s="112"/>
      <c r="R171" s="114"/>
      <c r="S171" s="113"/>
      <c r="T171" s="112"/>
      <c r="U171" s="114"/>
      <c r="V171" s="113"/>
      <c r="W171" s="112"/>
      <c r="X171" s="113"/>
    </row>
    <row r="172" spans="1:24" x14ac:dyDescent="0.25">
      <c r="A172" s="77"/>
      <c r="B172" s="80"/>
      <c r="C172" s="22"/>
      <c r="D172" s="22"/>
      <c r="E172" s="21"/>
      <c r="F172" s="21"/>
      <c r="G172" s="11"/>
      <c r="I172" s="9"/>
      <c r="L172" s="1"/>
      <c r="M172" s="112"/>
      <c r="N172" s="112"/>
      <c r="O172" s="112"/>
      <c r="P172" s="113"/>
      <c r="Q172" s="112"/>
      <c r="R172" s="114"/>
      <c r="S172" s="113"/>
      <c r="T172" s="112"/>
      <c r="U172" s="114"/>
      <c r="V172" s="113"/>
      <c r="W172" s="112"/>
      <c r="X172" s="113"/>
    </row>
    <row r="173" spans="1:24" x14ac:dyDescent="0.25">
      <c r="A173" s="77"/>
      <c r="B173" s="80"/>
      <c r="C173" s="22"/>
      <c r="D173" s="22"/>
      <c r="E173" s="21"/>
      <c r="F173" s="21"/>
      <c r="G173" s="11"/>
      <c r="I173" s="9"/>
      <c r="L173" s="1"/>
      <c r="M173" s="112"/>
      <c r="N173" s="112"/>
      <c r="O173" s="112"/>
      <c r="P173" s="113"/>
      <c r="Q173" s="112"/>
      <c r="R173" s="114"/>
      <c r="S173" s="113"/>
      <c r="T173" s="112"/>
      <c r="U173" s="114"/>
      <c r="V173" s="113"/>
      <c r="W173" s="112"/>
      <c r="X173" s="113"/>
    </row>
    <row r="174" spans="1:24" x14ac:dyDescent="0.25">
      <c r="A174" s="77"/>
      <c r="B174" s="80"/>
      <c r="C174" s="22"/>
      <c r="D174" s="22"/>
      <c r="E174" s="21"/>
      <c r="F174" s="21"/>
      <c r="G174" s="11"/>
      <c r="I174" s="9"/>
      <c r="L174" s="1"/>
      <c r="M174" s="112"/>
      <c r="N174" s="112"/>
      <c r="O174" s="112"/>
      <c r="P174" s="113"/>
      <c r="Q174" s="112"/>
      <c r="R174" s="114"/>
      <c r="S174" s="113"/>
      <c r="T174" s="112"/>
      <c r="U174" s="114"/>
      <c r="V174" s="113"/>
      <c r="W174" s="112"/>
      <c r="X174" s="113"/>
    </row>
    <row r="175" spans="1:24" x14ac:dyDescent="0.25">
      <c r="A175" s="77"/>
      <c r="B175" s="80"/>
      <c r="C175" s="22"/>
      <c r="D175" s="22"/>
      <c r="E175" s="21"/>
      <c r="F175" s="21"/>
      <c r="G175" s="11"/>
      <c r="I175" s="9"/>
      <c r="L175" s="1"/>
      <c r="M175" s="112"/>
      <c r="N175" s="112"/>
      <c r="O175" s="112"/>
      <c r="P175" s="113"/>
      <c r="Q175" s="112"/>
      <c r="R175" s="114"/>
      <c r="S175" s="113"/>
      <c r="T175" s="112"/>
      <c r="U175" s="114"/>
      <c r="V175" s="113"/>
      <c r="W175" s="112"/>
      <c r="X175" s="113"/>
    </row>
    <row r="176" spans="1:24" x14ac:dyDescent="0.25">
      <c r="A176" s="77"/>
      <c r="B176" s="80"/>
      <c r="C176" s="22"/>
      <c r="D176" s="22"/>
      <c r="E176" s="21"/>
      <c r="F176" s="21"/>
      <c r="G176" s="11"/>
      <c r="I176" s="9"/>
      <c r="L176" s="1"/>
      <c r="M176" s="112"/>
      <c r="N176" s="112"/>
      <c r="O176" s="112"/>
      <c r="P176" s="113"/>
      <c r="Q176" s="112"/>
      <c r="R176" s="114"/>
      <c r="S176" s="113"/>
      <c r="T176" s="112"/>
      <c r="U176" s="114"/>
      <c r="V176" s="113"/>
      <c r="W176" s="112"/>
      <c r="X176" s="113"/>
    </row>
    <row r="177" spans="1:24" x14ac:dyDescent="0.25">
      <c r="A177" s="77"/>
      <c r="B177" s="80"/>
      <c r="C177" s="22"/>
      <c r="D177" s="22"/>
      <c r="E177" s="21"/>
      <c r="F177" s="21"/>
      <c r="G177" s="11"/>
      <c r="I177" s="9"/>
      <c r="L177" s="1"/>
      <c r="M177" s="112"/>
      <c r="N177" s="112"/>
      <c r="O177" s="112"/>
      <c r="P177" s="113"/>
      <c r="Q177" s="112"/>
      <c r="R177" s="114"/>
      <c r="S177" s="113"/>
      <c r="T177" s="112"/>
      <c r="U177" s="114"/>
      <c r="V177" s="113"/>
      <c r="W177" s="112"/>
      <c r="X177" s="113"/>
    </row>
    <row r="178" spans="1:24" x14ac:dyDescent="0.25">
      <c r="A178" s="77"/>
      <c r="B178" s="80"/>
      <c r="C178" s="22"/>
      <c r="D178" s="22"/>
      <c r="E178" s="21"/>
      <c r="F178" s="21"/>
      <c r="G178" s="11"/>
      <c r="I178" s="9"/>
      <c r="L178" s="1"/>
      <c r="M178" s="112"/>
      <c r="N178" s="112"/>
      <c r="O178" s="112"/>
      <c r="P178" s="113"/>
      <c r="Q178" s="112"/>
      <c r="R178" s="114"/>
      <c r="S178" s="113"/>
      <c r="T178" s="112"/>
      <c r="U178" s="114"/>
      <c r="V178" s="113"/>
      <c r="W178" s="112"/>
      <c r="X178" s="113"/>
    </row>
    <row r="179" spans="1:24" x14ac:dyDescent="0.25">
      <c r="A179" s="77"/>
      <c r="B179" s="80"/>
      <c r="C179" s="22"/>
      <c r="D179" s="22"/>
      <c r="E179" s="21"/>
      <c r="F179" s="21"/>
      <c r="G179" s="11"/>
      <c r="I179" s="9"/>
      <c r="L179" s="1"/>
      <c r="M179" s="112"/>
      <c r="N179" s="112"/>
      <c r="O179" s="112"/>
      <c r="P179" s="113"/>
      <c r="Q179" s="112"/>
      <c r="R179" s="114"/>
      <c r="S179" s="113"/>
      <c r="T179" s="112"/>
      <c r="U179" s="114"/>
      <c r="V179" s="113"/>
      <c r="W179" s="112"/>
      <c r="X179" s="113"/>
    </row>
    <row r="180" spans="1:24" x14ac:dyDescent="0.25">
      <c r="A180" s="77"/>
      <c r="B180" s="80"/>
      <c r="C180" s="22"/>
      <c r="D180" s="22"/>
      <c r="E180" s="21"/>
      <c r="F180" s="21"/>
      <c r="G180" s="11"/>
      <c r="I180" s="9"/>
      <c r="L180" s="1"/>
      <c r="M180" s="112"/>
      <c r="N180" s="112"/>
      <c r="O180" s="112"/>
      <c r="P180" s="113"/>
      <c r="Q180" s="112"/>
      <c r="R180" s="114"/>
      <c r="S180" s="113"/>
      <c r="T180" s="112"/>
      <c r="U180" s="114"/>
      <c r="V180" s="113"/>
      <c r="W180" s="112"/>
      <c r="X180" s="113"/>
    </row>
    <row r="181" spans="1:24" x14ac:dyDescent="0.25">
      <c r="A181" s="77"/>
      <c r="B181" s="80"/>
      <c r="C181" s="22"/>
      <c r="D181" s="22"/>
      <c r="E181" s="21"/>
      <c r="F181" s="21"/>
      <c r="G181" s="11"/>
      <c r="I181" s="9"/>
      <c r="L181" s="1"/>
      <c r="M181" s="112"/>
      <c r="N181" s="112"/>
      <c r="O181" s="112"/>
      <c r="P181" s="113"/>
      <c r="Q181" s="112"/>
      <c r="R181" s="114"/>
      <c r="S181" s="113"/>
      <c r="T181" s="112"/>
      <c r="U181" s="114"/>
      <c r="V181" s="113"/>
      <c r="W181" s="112"/>
      <c r="X181" s="113"/>
    </row>
    <row r="182" spans="1:24" x14ac:dyDescent="0.25">
      <c r="A182" s="77"/>
      <c r="B182" s="80"/>
      <c r="C182" s="22"/>
      <c r="D182" s="22"/>
      <c r="E182" s="21"/>
      <c r="F182" s="21"/>
      <c r="G182" s="11"/>
      <c r="I182" s="9"/>
      <c r="L182" s="1"/>
      <c r="M182" s="112"/>
      <c r="N182" s="112"/>
      <c r="O182" s="112"/>
      <c r="P182" s="113"/>
      <c r="Q182" s="112"/>
      <c r="R182" s="114"/>
      <c r="S182" s="113"/>
      <c r="T182" s="112"/>
      <c r="U182" s="114"/>
      <c r="V182" s="113"/>
      <c r="W182" s="112"/>
      <c r="X182" s="113"/>
    </row>
    <row r="183" spans="1:24" x14ac:dyDescent="0.25">
      <c r="A183" s="77"/>
      <c r="B183" s="80"/>
      <c r="C183" s="22"/>
      <c r="D183" s="22"/>
      <c r="E183" s="21"/>
      <c r="F183" s="21"/>
      <c r="G183" s="11"/>
      <c r="I183" s="9"/>
      <c r="L183" s="1"/>
      <c r="M183" s="112"/>
      <c r="N183" s="112"/>
      <c r="O183" s="112"/>
      <c r="P183" s="113"/>
      <c r="Q183" s="112"/>
      <c r="R183" s="114"/>
      <c r="S183" s="113"/>
      <c r="T183" s="112"/>
      <c r="U183" s="114"/>
      <c r="V183" s="113"/>
      <c r="W183" s="112"/>
      <c r="X183" s="113"/>
    </row>
    <row r="184" spans="1:24" x14ac:dyDescent="0.25">
      <c r="A184" s="77"/>
      <c r="B184" s="80"/>
      <c r="C184" s="22"/>
      <c r="D184" s="22"/>
      <c r="E184" s="21"/>
      <c r="F184" s="21"/>
      <c r="G184" s="11"/>
      <c r="I184" s="9"/>
      <c r="L184" s="1"/>
      <c r="M184" s="112"/>
      <c r="N184" s="112"/>
      <c r="O184" s="112"/>
      <c r="P184" s="113"/>
      <c r="Q184" s="112"/>
      <c r="R184" s="114"/>
      <c r="S184" s="113"/>
      <c r="T184" s="112"/>
      <c r="U184" s="114"/>
      <c r="V184" s="113"/>
      <c r="W184" s="112"/>
      <c r="X184" s="113"/>
    </row>
    <row r="185" spans="1:24" x14ac:dyDescent="0.25">
      <c r="A185" s="77"/>
      <c r="B185" s="80"/>
      <c r="C185" s="22"/>
      <c r="D185" s="22"/>
      <c r="E185" s="21"/>
      <c r="F185" s="21"/>
      <c r="G185" s="11"/>
      <c r="I185" s="9"/>
      <c r="L185" s="1"/>
      <c r="M185" s="112"/>
      <c r="N185" s="112"/>
      <c r="O185" s="112"/>
      <c r="P185" s="113"/>
      <c r="Q185" s="112"/>
      <c r="R185" s="114"/>
      <c r="S185" s="113"/>
      <c r="T185" s="112"/>
      <c r="U185" s="114"/>
      <c r="V185" s="113"/>
      <c r="W185" s="112"/>
      <c r="X185" s="113"/>
    </row>
    <row r="186" spans="1:24" x14ac:dyDescent="0.25">
      <c r="A186" s="77"/>
      <c r="B186" s="80"/>
      <c r="C186" s="22"/>
      <c r="D186" s="22"/>
      <c r="E186" s="21"/>
      <c r="F186" s="21"/>
      <c r="G186" s="11"/>
      <c r="I186" s="9"/>
      <c r="L186" s="1"/>
      <c r="M186" s="112"/>
      <c r="N186" s="112"/>
      <c r="O186" s="112"/>
      <c r="P186" s="113"/>
      <c r="Q186" s="112"/>
      <c r="R186" s="114"/>
      <c r="S186" s="113"/>
      <c r="T186" s="112"/>
      <c r="U186" s="114"/>
      <c r="V186" s="113"/>
      <c r="W186" s="112"/>
      <c r="X186" s="113"/>
    </row>
    <row r="187" spans="1:24" x14ac:dyDescent="0.25">
      <c r="A187" s="77"/>
      <c r="B187" s="80"/>
      <c r="C187" s="22"/>
      <c r="D187" s="22"/>
      <c r="E187" s="21"/>
      <c r="F187" s="21"/>
      <c r="G187" s="11"/>
      <c r="I187" s="9"/>
      <c r="L187" s="1"/>
      <c r="M187" s="112"/>
      <c r="N187" s="112"/>
      <c r="O187" s="112"/>
      <c r="P187" s="113"/>
      <c r="Q187" s="112"/>
      <c r="R187" s="114"/>
      <c r="S187" s="113"/>
      <c r="T187" s="112"/>
      <c r="U187" s="114"/>
      <c r="V187" s="113"/>
      <c r="W187" s="112"/>
      <c r="X187" s="113"/>
    </row>
    <row r="188" spans="1:24" x14ac:dyDescent="0.25">
      <c r="A188" s="77"/>
      <c r="B188" s="80"/>
      <c r="C188" s="22"/>
      <c r="D188" s="22"/>
      <c r="E188" s="21"/>
      <c r="F188" s="21"/>
      <c r="G188" s="11"/>
      <c r="I188" s="9"/>
      <c r="L188" s="1"/>
      <c r="M188" s="112"/>
      <c r="N188" s="112"/>
      <c r="O188" s="112"/>
      <c r="P188" s="113"/>
      <c r="Q188" s="112"/>
      <c r="R188" s="114"/>
      <c r="S188" s="113"/>
      <c r="T188" s="112"/>
      <c r="U188" s="114"/>
      <c r="V188" s="113"/>
      <c r="W188" s="112"/>
      <c r="X188" s="113"/>
    </row>
    <row r="189" spans="1:24" x14ac:dyDescent="0.25">
      <c r="A189" s="77"/>
      <c r="B189" s="80"/>
      <c r="C189" s="22"/>
      <c r="D189" s="22"/>
      <c r="E189" s="21"/>
      <c r="F189" s="21"/>
      <c r="G189" s="11"/>
      <c r="I189" s="9"/>
      <c r="L189" s="1"/>
      <c r="M189" s="112"/>
      <c r="N189" s="112"/>
      <c r="O189" s="112"/>
      <c r="P189" s="113"/>
      <c r="Q189" s="112"/>
      <c r="R189" s="114"/>
      <c r="S189" s="113"/>
      <c r="T189" s="112"/>
      <c r="U189" s="114"/>
      <c r="V189" s="113"/>
      <c r="W189" s="112"/>
      <c r="X189" s="113"/>
    </row>
    <row r="190" spans="1:24" x14ac:dyDescent="0.25">
      <c r="A190" s="77"/>
      <c r="B190" s="80"/>
      <c r="C190" s="22"/>
      <c r="D190" s="22"/>
      <c r="E190" s="21"/>
      <c r="F190" s="21"/>
      <c r="G190" s="11"/>
      <c r="I190" s="9"/>
      <c r="L190" s="1"/>
      <c r="M190" s="112"/>
      <c r="N190" s="112"/>
      <c r="O190" s="112"/>
      <c r="P190" s="113"/>
      <c r="Q190" s="112"/>
      <c r="R190" s="114"/>
      <c r="S190" s="113"/>
      <c r="T190" s="112"/>
      <c r="U190" s="114"/>
      <c r="V190" s="113"/>
      <c r="W190" s="112"/>
      <c r="X190" s="113"/>
    </row>
    <row r="191" spans="1:24" x14ac:dyDescent="0.25">
      <c r="A191" s="77"/>
      <c r="B191" s="80"/>
      <c r="C191" s="22"/>
      <c r="D191" s="22"/>
      <c r="E191" s="21"/>
      <c r="F191" s="21"/>
      <c r="G191" s="11"/>
      <c r="I191" s="9"/>
      <c r="L191" s="1"/>
      <c r="M191" s="112"/>
      <c r="N191" s="112"/>
      <c r="O191" s="112"/>
      <c r="P191" s="113"/>
      <c r="Q191" s="112"/>
      <c r="R191" s="114"/>
      <c r="S191" s="113"/>
      <c r="T191" s="112"/>
      <c r="U191" s="114"/>
      <c r="V191" s="113"/>
      <c r="W191" s="112"/>
      <c r="X191" s="113"/>
    </row>
    <row r="192" spans="1:24" x14ac:dyDescent="0.25">
      <c r="A192" s="77"/>
      <c r="B192" s="80"/>
      <c r="C192" s="22"/>
      <c r="D192" s="22"/>
      <c r="E192" s="21"/>
      <c r="F192" s="21"/>
      <c r="G192" s="11"/>
      <c r="I192" s="9"/>
      <c r="L192" s="1"/>
      <c r="M192" s="112"/>
      <c r="N192" s="112"/>
      <c r="O192" s="112"/>
      <c r="P192" s="113"/>
      <c r="Q192" s="112"/>
      <c r="R192" s="114"/>
      <c r="S192" s="113"/>
      <c r="T192" s="112"/>
      <c r="U192" s="114"/>
      <c r="V192" s="113"/>
      <c r="W192" s="112"/>
      <c r="X192" s="113"/>
    </row>
    <row r="193" spans="1:24" x14ac:dyDescent="0.25">
      <c r="A193" s="77"/>
      <c r="B193" s="80"/>
      <c r="C193" s="22"/>
      <c r="D193" s="22"/>
      <c r="E193" s="21"/>
      <c r="F193" s="21"/>
      <c r="G193" s="11"/>
      <c r="I193" s="9"/>
      <c r="L193" s="1"/>
      <c r="M193" s="112"/>
      <c r="N193" s="112"/>
      <c r="O193" s="112"/>
      <c r="P193" s="113"/>
      <c r="Q193" s="112"/>
      <c r="R193" s="114"/>
      <c r="S193" s="113"/>
      <c r="T193" s="112"/>
      <c r="U193" s="114"/>
      <c r="V193" s="113"/>
      <c r="W193" s="112"/>
      <c r="X193" s="113"/>
    </row>
    <row r="194" spans="1:24" x14ac:dyDescent="0.25">
      <c r="A194" s="77"/>
      <c r="B194" s="80"/>
      <c r="C194" s="22"/>
      <c r="D194" s="22"/>
      <c r="E194" s="21"/>
      <c r="F194" s="21"/>
      <c r="G194" s="11"/>
      <c r="I194" s="9"/>
      <c r="L194" s="1"/>
      <c r="M194" s="112"/>
      <c r="N194" s="112"/>
      <c r="O194" s="112"/>
      <c r="P194" s="113"/>
      <c r="Q194" s="112"/>
      <c r="R194" s="114"/>
      <c r="S194" s="113"/>
      <c r="T194" s="112"/>
      <c r="U194" s="114"/>
      <c r="V194" s="113"/>
      <c r="W194" s="112"/>
      <c r="X194" s="113"/>
    </row>
    <row r="195" spans="1:24" x14ac:dyDescent="0.25">
      <c r="A195" s="77"/>
      <c r="B195" s="80"/>
      <c r="C195" s="22"/>
      <c r="D195" s="22"/>
      <c r="E195" s="21"/>
      <c r="F195" s="21"/>
      <c r="G195" s="11"/>
      <c r="I195" s="9"/>
      <c r="L195" s="1"/>
      <c r="M195" s="112"/>
      <c r="N195" s="112"/>
      <c r="O195" s="112"/>
      <c r="P195" s="113"/>
      <c r="Q195" s="112"/>
      <c r="R195" s="114"/>
      <c r="S195" s="113"/>
      <c r="T195" s="112"/>
      <c r="U195" s="114"/>
      <c r="V195" s="113"/>
      <c r="W195" s="112"/>
      <c r="X195" s="113"/>
    </row>
    <row r="196" spans="1:24" x14ac:dyDescent="0.25">
      <c r="A196" s="77"/>
      <c r="B196" s="80"/>
      <c r="C196" s="22"/>
      <c r="D196" s="22"/>
      <c r="E196" s="21"/>
      <c r="F196" s="21"/>
      <c r="G196" s="11"/>
      <c r="I196" s="9"/>
      <c r="L196" s="1"/>
      <c r="M196" s="112"/>
      <c r="N196" s="112"/>
      <c r="O196" s="112"/>
      <c r="P196" s="113"/>
      <c r="Q196" s="112"/>
      <c r="R196" s="114"/>
      <c r="S196" s="113"/>
      <c r="T196" s="112"/>
      <c r="U196" s="114"/>
      <c r="V196" s="113"/>
      <c r="W196" s="112"/>
      <c r="X196" s="113"/>
    </row>
    <row r="197" spans="1:24" x14ac:dyDescent="0.25">
      <c r="A197" s="77"/>
      <c r="B197" s="80"/>
      <c r="C197" s="22"/>
      <c r="D197" s="22"/>
      <c r="E197" s="21"/>
      <c r="F197" s="21"/>
      <c r="G197" s="11"/>
      <c r="I197" s="9"/>
      <c r="L197" s="1"/>
      <c r="M197" s="112"/>
      <c r="N197" s="112"/>
      <c r="O197" s="112"/>
      <c r="P197" s="113"/>
      <c r="Q197" s="112"/>
      <c r="R197" s="114"/>
      <c r="S197" s="113"/>
      <c r="T197" s="112"/>
      <c r="U197" s="114"/>
      <c r="V197" s="113"/>
      <c r="W197" s="112"/>
      <c r="X197" s="113"/>
    </row>
    <row r="198" spans="1:24" x14ac:dyDescent="0.25">
      <c r="A198" s="77"/>
      <c r="B198" s="80"/>
      <c r="C198" s="22"/>
      <c r="D198" s="22"/>
      <c r="E198" s="21"/>
      <c r="F198" s="21"/>
      <c r="G198" s="11"/>
      <c r="I198" s="9"/>
      <c r="L198" s="1"/>
      <c r="M198" s="112"/>
      <c r="N198" s="112"/>
      <c r="O198" s="112"/>
      <c r="P198" s="113"/>
      <c r="Q198" s="112"/>
      <c r="R198" s="114"/>
      <c r="S198" s="113"/>
      <c r="T198" s="112"/>
      <c r="U198" s="114"/>
      <c r="V198" s="113"/>
      <c r="W198" s="112"/>
      <c r="X198" s="113"/>
    </row>
    <row r="199" spans="1:24" x14ac:dyDescent="0.25">
      <c r="A199" s="77"/>
      <c r="B199" s="80"/>
      <c r="C199" s="22"/>
      <c r="D199" s="22"/>
      <c r="E199" s="21"/>
      <c r="F199" s="21"/>
      <c r="G199" s="11"/>
      <c r="I199" s="9"/>
      <c r="L199" s="1"/>
      <c r="M199" s="112"/>
      <c r="N199" s="112"/>
      <c r="O199" s="112"/>
      <c r="P199" s="113"/>
      <c r="Q199" s="112"/>
      <c r="R199" s="114"/>
      <c r="S199" s="113"/>
      <c r="T199" s="112"/>
      <c r="U199" s="114"/>
      <c r="V199" s="113"/>
      <c r="W199" s="112"/>
      <c r="X199" s="113"/>
    </row>
    <row r="200" spans="1:24" x14ac:dyDescent="0.25">
      <c r="A200" s="77"/>
      <c r="B200" s="80"/>
      <c r="C200" s="22"/>
      <c r="D200" s="22"/>
      <c r="E200" s="21"/>
      <c r="F200" s="21"/>
      <c r="G200" s="11"/>
      <c r="I200" s="9"/>
      <c r="L200" s="1"/>
      <c r="M200" s="112"/>
      <c r="N200" s="112"/>
      <c r="O200" s="112"/>
      <c r="P200" s="113"/>
      <c r="Q200" s="112"/>
      <c r="R200" s="114"/>
      <c r="S200" s="113"/>
      <c r="T200" s="112"/>
      <c r="U200" s="114"/>
      <c r="V200" s="113"/>
      <c r="W200" s="112"/>
      <c r="X200" s="113"/>
    </row>
    <row r="201" spans="1:24" x14ac:dyDescent="0.25">
      <c r="A201" s="77"/>
      <c r="B201" s="80"/>
      <c r="C201" s="22"/>
      <c r="D201" s="22"/>
      <c r="E201" s="21"/>
      <c r="F201" s="21"/>
      <c r="G201" s="11"/>
      <c r="I201" s="9"/>
      <c r="L201" s="1"/>
      <c r="M201" s="112"/>
      <c r="N201" s="112"/>
      <c r="O201" s="112"/>
      <c r="P201" s="113"/>
      <c r="Q201" s="112"/>
      <c r="R201" s="114"/>
      <c r="S201" s="113"/>
      <c r="T201" s="112"/>
      <c r="U201" s="114"/>
      <c r="V201" s="113"/>
      <c r="W201" s="112"/>
      <c r="X201" s="113"/>
    </row>
    <row r="202" spans="1:24" x14ac:dyDescent="0.25">
      <c r="A202" s="77"/>
      <c r="B202" s="80"/>
      <c r="C202" s="22"/>
      <c r="D202" s="22"/>
      <c r="E202" s="21"/>
      <c r="F202" s="21"/>
      <c r="G202" s="11"/>
      <c r="I202" s="9"/>
      <c r="L202" s="1"/>
      <c r="M202" s="112"/>
      <c r="N202" s="112"/>
      <c r="O202" s="112"/>
      <c r="P202" s="113"/>
      <c r="Q202" s="112"/>
      <c r="R202" s="114"/>
      <c r="S202" s="113"/>
      <c r="T202" s="112"/>
      <c r="U202" s="114"/>
      <c r="V202" s="113"/>
      <c r="W202" s="112"/>
      <c r="X202" s="113"/>
    </row>
    <row r="203" spans="1:24" x14ac:dyDescent="0.25">
      <c r="A203" s="77"/>
      <c r="B203" s="80"/>
      <c r="C203" s="22"/>
      <c r="D203" s="22"/>
      <c r="E203" s="21"/>
      <c r="F203" s="21"/>
      <c r="G203" s="11"/>
      <c r="I203" s="9"/>
      <c r="L203" s="1"/>
      <c r="M203" s="112"/>
      <c r="N203" s="112"/>
      <c r="O203" s="112"/>
      <c r="P203" s="113"/>
      <c r="Q203" s="112"/>
      <c r="R203" s="114"/>
      <c r="S203" s="113"/>
      <c r="T203" s="112"/>
      <c r="U203" s="114"/>
      <c r="V203" s="113"/>
      <c r="W203" s="112"/>
      <c r="X203" s="113"/>
    </row>
    <row r="204" spans="1:24" x14ac:dyDescent="0.25">
      <c r="A204" s="77"/>
      <c r="B204" s="80"/>
      <c r="C204" s="22"/>
      <c r="D204" s="22"/>
      <c r="E204" s="21"/>
      <c r="F204" s="21"/>
      <c r="G204" s="11"/>
      <c r="I204" s="9"/>
      <c r="L204" s="1"/>
      <c r="M204" s="112"/>
      <c r="N204" s="112"/>
      <c r="O204" s="112"/>
      <c r="P204" s="113"/>
      <c r="Q204" s="112"/>
      <c r="R204" s="114"/>
      <c r="S204" s="113"/>
      <c r="T204" s="112"/>
      <c r="U204" s="114"/>
      <c r="V204" s="113"/>
      <c r="W204" s="112"/>
      <c r="X204" s="113"/>
    </row>
    <row r="205" spans="1:24" x14ac:dyDescent="0.25">
      <c r="A205" s="77"/>
      <c r="B205" s="80"/>
      <c r="C205" s="22"/>
      <c r="D205" s="22"/>
      <c r="E205" s="21"/>
      <c r="F205" s="21"/>
      <c r="G205" s="11"/>
      <c r="I205" s="9"/>
      <c r="L205" s="1"/>
      <c r="M205" s="112"/>
      <c r="N205" s="112"/>
      <c r="O205" s="112"/>
      <c r="P205" s="113"/>
      <c r="Q205" s="112"/>
      <c r="R205" s="114"/>
      <c r="S205" s="113"/>
      <c r="T205" s="112"/>
      <c r="U205" s="114"/>
      <c r="V205" s="113"/>
      <c r="W205" s="112"/>
      <c r="X205" s="113"/>
    </row>
    <row r="206" spans="1:24" x14ac:dyDescent="0.25">
      <c r="A206" s="77"/>
      <c r="B206" s="80"/>
      <c r="C206" s="22"/>
      <c r="D206" s="22"/>
      <c r="E206" s="21"/>
      <c r="F206" s="21"/>
      <c r="G206" s="11"/>
      <c r="I206" s="9"/>
      <c r="L206" s="1"/>
      <c r="M206" s="112"/>
      <c r="N206" s="112"/>
      <c r="O206" s="112"/>
      <c r="P206" s="113"/>
      <c r="Q206" s="112"/>
      <c r="R206" s="114"/>
      <c r="S206" s="113"/>
      <c r="T206" s="112"/>
      <c r="U206" s="114"/>
      <c r="V206" s="113"/>
      <c r="W206" s="112"/>
      <c r="X206" s="113"/>
    </row>
    <row r="207" spans="1:24" x14ac:dyDescent="0.25">
      <c r="A207" s="77"/>
      <c r="B207" s="80"/>
      <c r="C207" s="22"/>
      <c r="D207" s="22"/>
      <c r="E207" s="21"/>
      <c r="F207" s="21"/>
      <c r="G207" s="11"/>
      <c r="I207" s="9"/>
      <c r="L207" s="1"/>
      <c r="M207" s="112"/>
      <c r="N207" s="112"/>
      <c r="O207" s="112"/>
      <c r="P207" s="113"/>
      <c r="Q207" s="112"/>
      <c r="R207" s="114"/>
      <c r="S207" s="113"/>
      <c r="T207" s="112"/>
      <c r="U207" s="114"/>
      <c r="V207" s="113"/>
      <c r="W207" s="112"/>
      <c r="X207" s="113"/>
    </row>
    <row r="208" spans="1:24" x14ac:dyDescent="0.25">
      <c r="A208" s="77"/>
      <c r="B208" s="80"/>
      <c r="C208" s="22"/>
      <c r="D208" s="22"/>
      <c r="E208" s="21"/>
      <c r="F208" s="21"/>
      <c r="G208" s="11"/>
      <c r="I208" s="9"/>
      <c r="L208" s="1"/>
      <c r="M208" s="112"/>
      <c r="N208" s="112"/>
      <c r="O208" s="112"/>
      <c r="P208" s="113"/>
      <c r="Q208" s="112"/>
      <c r="R208" s="114"/>
      <c r="S208" s="113"/>
      <c r="T208" s="112"/>
      <c r="U208" s="114"/>
      <c r="V208" s="113"/>
      <c r="W208" s="112"/>
      <c r="X208" s="113"/>
    </row>
    <row r="209" spans="1:24" x14ac:dyDescent="0.25">
      <c r="A209" s="77"/>
      <c r="B209" s="80"/>
      <c r="C209" s="22"/>
      <c r="D209" s="22"/>
      <c r="E209" s="21"/>
      <c r="F209" s="21"/>
      <c r="G209" s="11"/>
      <c r="I209" s="9"/>
      <c r="L209" s="1"/>
      <c r="M209" s="112"/>
      <c r="N209" s="112"/>
      <c r="O209" s="112"/>
      <c r="P209" s="113"/>
      <c r="Q209" s="112"/>
      <c r="R209" s="114"/>
      <c r="S209" s="113"/>
      <c r="T209" s="112"/>
      <c r="U209" s="114"/>
      <c r="V209" s="113"/>
      <c r="W209" s="112"/>
      <c r="X209" s="113"/>
    </row>
    <row r="210" spans="1:24" x14ac:dyDescent="0.25">
      <c r="A210" s="77"/>
      <c r="B210" s="80"/>
      <c r="C210" s="22"/>
      <c r="D210" s="22"/>
      <c r="E210" s="21"/>
      <c r="F210" s="21"/>
      <c r="G210" s="11"/>
      <c r="I210" s="9"/>
      <c r="L210" s="1"/>
      <c r="M210" s="112"/>
      <c r="N210" s="112"/>
      <c r="O210" s="112"/>
      <c r="P210" s="113"/>
      <c r="Q210" s="112"/>
      <c r="R210" s="114"/>
      <c r="S210" s="113"/>
      <c r="T210" s="112"/>
      <c r="U210" s="114"/>
      <c r="V210" s="113"/>
      <c r="W210" s="112"/>
      <c r="X210" s="113"/>
    </row>
    <row r="211" spans="1:24" x14ac:dyDescent="0.25">
      <c r="A211" s="77"/>
      <c r="B211" s="80"/>
      <c r="C211" s="22"/>
      <c r="D211" s="22"/>
      <c r="E211" s="21"/>
      <c r="F211" s="21"/>
      <c r="G211" s="11"/>
      <c r="I211" s="9"/>
      <c r="L211" s="1"/>
      <c r="M211" s="112"/>
      <c r="N211" s="112"/>
      <c r="O211" s="112"/>
      <c r="P211" s="113"/>
      <c r="Q211" s="112"/>
      <c r="R211" s="114"/>
      <c r="S211" s="113"/>
      <c r="T211" s="112"/>
      <c r="U211" s="114"/>
      <c r="V211" s="113"/>
      <c r="W211" s="112"/>
      <c r="X211" s="113"/>
    </row>
    <row r="212" spans="1:24" x14ac:dyDescent="0.25">
      <c r="A212" s="77"/>
      <c r="B212" s="80"/>
      <c r="C212" s="22"/>
      <c r="D212" s="22"/>
      <c r="E212" s="21"/>
      <c r="F212" s="21"/>
      <c r="G212" s="11"/>
      <c r="I212" s="9"/>
      <c r="L212" s="1"/>
      <c r="M212" s="112"/>
      <c r="N212" s="112"/>
      <c r="O212" s="112"/>
      <c r="P212" s="113"/>
      <c r="Q212" s="112"/>
      <c r="R212" s="114"/>
      <c r="S212" s="113"/>
      <c r="T212" s="112"/>
      <c r="U212" s="114"/>
      <c r="V212" s="113"/>
      <c r="W212" s="112"/>
      <c r="X212" s="113"/>
    </row>
    <row r="213" spans="1:24" x14ac:dyDescent="0.25">
      <c r="A213" s="77"/>
      <c r="B213" s="80"/>
      <c r="C213" s="22"/>
      <c r="D213" s="22"/>
      <c r="E213" s="21"/>
      <c r="F213" s="21"/>
      <c r="G213" s="11"/>
      <c r="I213" s="9"/>
      <c r="L213" s="1"/>
      <c r="M213" s="112"/>
      <c r="N213" s="112"/>
      <c r="O213" s="112"/>
      <c r="P213" s="113"/>
      <c r="Q213" s="112"/>
      <c r="R213" s="114"/>
      <c r="S213" s="113"/>
      <c r="T213" s="112"/>
      <c r="U213" s="114"/>
      <c r="V213" s="113"/>
      <c r="W213" s="112"/>
      <c r="X213" s="113"/>
    </row>
    <row r="214" spans="1:24" x14ac:dyDescent="0.25">
      <c r="A214" s="77"/>
      <c r="B214" s="80"/>
      <c r="C214" s="22"/>
      <c r="D214" s="22"/>
      <c r="E214" s="21"/>
      <c r="F214" s="21"/>
      <c r="G214" s="11"/>
      <c r="I214" s="9"/>
      <c r="L214" s="1"/>
      <c r="M214" s="112"/>
      <c r="N214" s="112"/>
      <c r="O214" s="112"/>
      <c r="P214" s="113"/>
      <c r="Q214" s="112"/>
      <c r="R214" s="114"/>
      <c r="S214" s="113"/>
      <c r="T214" s="112"/>
      <c r="U214" s="114"/>
      <c r="V214" s="113"/>
      <c r="W214" s="112"/>
      <c r="X214" s="113"/>
    </row>
    <row r="215" spans="1:24" x14ac:dyDescent="0.25">
      <c r="A215" s="77"/>
      <c r="B215" s="80"/>
      <c r="C215" s="22"/>
      <c r="D215" s="22"/>
      <c r="E215" s="21"/>
      <c r="F215" s="21"/>
      <c r="G215" s="11"/>
      <c r="I215" s="9"/>
      <c r="L215" s="1"/>
      <c r="M215" s="112"/>
      <c r="N215" s="112"/>
      <c r="O215" s="112"/>
      <c r="P215" s="113"/>
      <c r="Q215" s="112"/>
      <c r="R215" s="114"/>
      <c r="S215" s="113"/>
      <c r="T215" s="112"/>
      <c r="U215" s="114"/>
      <c r="V215" s="113"/>
      <c r="W215" s="112"/>
      <c r="X215" s="113"/>
    </row>
    <row r="216" spans="1:24" x14ac:dyDescent="0.25">
      <c r="A216" s="77"/>
      <c r="B216" s="80"/>
      <c r="C216" s="22"/>
      <c r="D216" s="22"/>
      <c r="E216" s="21"/>
      <c r="F216" s="21"/>
      <c r="G216" s="11"/>
      <c r="I216" s="9"/>
      <c r="L216" s="1"/>
      <c r="M216" s="112"/>
      <c r="N216" s="112"/>
      <c r="O216" s="112"/>
      <c r="P216" s="113"/>
      <c r="Q216" s="112"/>
      <c r="R216" s="114"/>
      <c r="S216" s="113"/>
      <c r="T216" s="112"/>
      <c r="U216" s="114"/>
      <c r="V216" s="113"/>
      <c r="W216" s="112"/>
      <c r="X216" s="113"/>
    </row>
    <row r="217" spans="1:24" x14ac:dyDescent="0.25">
      <c r="A217" s="77"/>
      <c r="B217" s="80"/>
      <c r="C217" s="22"/>
      <c r="D217" s="22"/>
      <c r="E217" s="21"/>
      <c r="F217" s="21"/>
      <c r="G217" s="11"/>
      <c r="I217" s="9"/>
      <c r="L217" s="1"/>
      <c r="M217" s="112"/>
      <c r="N217" s="112"/>
      <c r="O217" s="112"/>
      <c r="P217" s="113"/>
      <c r="Q217" s="112"/>
      <c r="R217" s="114"/>
      <c r="S217" s="113"/>
      <c r="T217" s="112"/>
      <c r="U217" s="114"/>
      <c r="V217" s="113"/>
      <c r="W217" s="112"/>
      <c r="X217" s="113"/>
    </row>
    <row r="218" spans="1:24" x14ac:dyDescent="0.25">
      <c r="A218" s="77"/>
      <c r="B218" s="80"/>
      <c r="C218" s="22"/>
      <c r="D218" s="22"/>
      <c r="E218" s="21"/>
      <c r="F218" s="21"/>
      <c r="G218" s="11"/>
      <c r="I218" s="9"/>
      <c r="L218" s="1"/>
      <c r="M218" s="112"/>
      <c r="N218" s="112"/>
      <c r="O218" s="112"/>
      <c r="P218" s="113"/>
      <c r="Q218" s="112"/>
      <c r="R218" s="114"/>
      <c r="S218" s="113"/>
      <c r="T218" s="112"/>
      <c r="U218" s="114"/>
      <c r="V218" s="113"/>
      <c r="W218" s="112"/>
      <c r="X218" s="113"/>
    </row>
    <row r="219" spans="1:24" x14ac:dyDescent="0.25">
      <c r="A219" s="77"/>
      <c r="B219" s="80"/>
      <c r="C219" s="22"/>
      <c r="D219" s="22"/>
      <c r="E219" s="21"/>
      <c r="F219" s="21"/>
      <c r="G219" s="11"/>
      <c r="I219" s="9"/>
      <c r="L219" s="1"/>
      <c r="M219" s="112"/>
      <c r="N219" s="112"/>
      <c r="O219" s="112"/>
      <c r="P219" s="113"/>
      <c r="Q219" s="112"/>
      <c r="R219" s="114"/>
      <c r="S219" s="113"/>
      <c r="T219" s="112"/>
      <c r="U219" s="114"/>
      <c r="V219" s="113"/>
      <c r="W219" s="112"/>
      <c r="X219" s="113"/>
    </row>
    <row r="220" spans="1:24" x14ac:dyDescent="0.25">
      <c r="A220" s="77"/>
      <c r="B220" s="80"/>
      <c r="C220" s="22"/>
      <c r="D220" s="22"/>
      <c r="E220" s="21"/>
      <c r="F220" s="21"/>
      <c r="G220" s="11"/>
      <c r="I220" s="9"/>
      <c r="L220" s="1"/>
      <c r="M220" s="112"/>
      <c r="N220" s="112"/>
      <c r="O220" s="112"/>
      <c r="P220" s="113"/>
      <c r="Q220" s="112"/>
      <c r="R220" s="114"/>
      <c r="S220" s="113"/>
      <c r="T220" s="112"/>
      <c r="U220" s="114"/>
      <c r="V220" s="113"/>
      <c r="W220" s="112"/>
      <c r="X220" s="113"/>
    </row>
    <row r="221" spans="1:24" x14ac:dyDescent="0.25">
      <c r="A221" s="77"/>
      <c r="B221" s="80"/>
      <c r="C221" s="22"/>
      <c r="D221" s="22"/>
      <c r="E221" s="21"/>
      <c r="F221" s="21"/>
      <c r="G221" s="11"/>
      <c r="I221" s="9"/>
      <c r="L221" s="1"/>
      <c r="M221" s="112"/>
      <c r="N221" s="112"/>
      <c r="O221" s="112"/>
      <c r="P221" s="113"/>
      <c r="Q221" s="112"/>
      <c r="R221" s="114"/>
      <c r="S221" s="113"/>
      <c r="T221" s="112"/>
      <c r="U221" s="114"/>
      <c r="V221" s="113"/>
      <c r="W221" s="112"/>
      <c r="X221" s="113"/>
    </row>
    <row r="222" spans="1:24" x14ac:dyDescent="0.25">
      <c r="A222" s="77"/>
      <c r="B222" s="80"/>
      <c r="C222" s="22"/>
      <c r="D222" s="22"/>
      <c r="E222" s="21"/>
      <c r="F222" s="21"/>
      <c r="G222" s="11"/>
      <c r="I222" s="9"/>
      <c r="L222" s="1"/>
      <c r="M222" s="112"/>
      <c r="N222" s="112"/>
      <c r="O222" s="112"/>
      <c r="P222" s="113"/>
      <c r="Q222" s="112"/>
      <c r="R222" s="114"/>
      <c r="S222" s="113"/>
      <c r="T222" s="112"/>
      <c r="U222" s="114"/>
      <c r="V222" s="113"/>
      <c r="W222" s="112"/>
      <c r="X222" s="113"/>
    </row>
    <row r="223" spans="1:24" x14ac:dyDescent="0.25">
      <c r="A223" s="77"/>
      <c r="B223" s="80"/>
      <c r="C223" s="22"/>
      <c r="D223" s="22"/>
      <c r="E223" s="21"/>
      <c r="F223" s="21"/>
      <c r="G223" s="11"/>
      <c r="I223" s="9"/>
      <c r="L223" s="1"/>
      <c r="M223" s="112"/>
      <c r="N223" s="112"/>
      <c r="O223" s="112"/>
      <c r="P223" s="113"/>
      <c r="Q223" s="112"/>
      <c r="R223" s="114"/>
      <c r="S223" s="113"/>
      <c r="T223" s="112"/>
      <c r="U223" s="114"/>
      <c r="V223" s="113"/>
      <c r="W223" s="112"/>
      <c r="X223" s="113"/>
    </row>
    <row r="224" spans="1:24" x14ac:dyDescent="0.25">
      <c r="A224" s="77"/>
      <c r="B224" s="80"/>
      <c r="C224" s="22"/>
      <c r="D224" s="22"/>
      <c r="E224" s="21"/>
      <c r="F224" s="21"/>
      <c r="G224" s="11"/>
      <c r="I224" s="9"/>
      <c r="L224" s="1"/>
      <c r="M224" s="112"/>
      <c r="N224" s="112"/>
      <c r="O224" s="112"/>
      <c r="P224" s="113"/>
      <c r="Q224" s="112"/>
      <c r="R224" s="114"/>
      <c r="S224" s="113"/>
      <c r="T224" s="112"/>
      <c r="U224" s="114"/>
      <c r="V224" s="113"/>
      <c r="W224" s="112"/>
      <c r="X224" s="113"/>
    </row>
    <row r="225" spans="1:24" x14ac:dyDescent="0.25">
      <c r="A225" s="77"/>
      <c r="B225" s="80"/>
      <c r="C225" s="22"/>
      <c r="D225" s="22"/>
      <c r="E225" s="21"/>
      <c r="F225" s="21"/>
      <c r="G225" s="11"/>
      <c r="I225" s="9"/>
      <c r="L225" s="1"/>
      <c r="M225" s="112"/>
      <c r="N225" s="112"/>
      <c r="O225" s="112"/>
      <c r="P225" s="113"/>
      <c r="Q225" s="112"/>
      <c r="R225" s="114"/>
      <c r="S225" s="113"/>
      <c r="T225" s="112"/>
      <c r="U225" s="114"/>
      <c r="V225" s="113"/>
      <c r="W225" s="112"/>
      <c r="X225" s="113"/>
    </row>
    <row r="226" spans="1:24" x14ac:dyDescent="0.25">
      <c r="A226" s="77"/>
      <c r="B226" s="80"/>
      <c r="C226" s="22"/>
      <c r="D226" s="22"/>
      <c r="E226" s="21"/>
      <c r="F226" s="21"/>
      <c r="G226" s="11"/>
      <c r="I226" s="9"/>
      <c r="L226" s="1"/>
      <c r="M226" s="112"/>
      <c r="N226" s="112"/>
      <c r="O226" s="112"/>
      <c r="P226" s="113"/>
      <c r="Q226" s="112"/>
      <c r="R226" s="114"/>
      <c r="S226" s="113"/>
      <c r="T226" s="112"/>
      <c r="U226" s="114"/>
      <c r="V226" s="113"/>
      <c r="W226" s="112"/>
      <c r="X226" s="113"/>
    </row>
    <row r="227" spans="1:24" x14ac:dyDescent="0.25">
      <c r="A227" s="77"/>
      <c r="B227" s="80"/>
      <c r="C227" s="22"/>
      <c r="D227" s="22"/>
      <c r="E227" s="21"/>
      <c r="F227" s="21"/>
      <c r="G227" s="11"/>
      <c r="I227" s="9"/>
      <c r="L227" s="1"/>
      <c r="M227" s="112"/>
      <c r="N227" s="112"/>
      <c r="O227" s="112"/>
      <c r="P227" s="113"/>
      <c r="Q227" s="112"/>
      <c r="R227" s="114"/>
      <c r="S227" s="113"/>
      <c r="T227" s="112"/>
      <c r="U227" s="114"/>
      <c r="V227" s="113"/>
      <c r="W227" s="112"/>
      <c r="X227" s="113"/>
    </row>
    <row r="228" spans="1:24" x14ac:dyDescent="0.25">
      <c r="A228" s="77"/>
      <c r="B228" s="80"/>
      <c r="C228" s="22"/>
      <c r="D228" s="22"/>
      <c r="E228" s="21"/>
      <c r="F228" s="21"/>
      <c r="G228" s="11"/>
      <c r="I228" s="9"/>
      <c r="L228" s="1"/>
      <c r="M228" s="112"/>
      <c r="N228" s="112"/>
      <c r="O228" s="112"/>
      <c r="P228" s="113"/>
      <c r="Q228" s="112"/>
      <c r="R228" s="114"/>
      <c r="S228" s="113"/>
      <c r="T228" s="112"/>
      <c r="U228" s="114"/>
      <c r="V228" s="113"/>
      <c r="W228" s="112"/>
      <c r="X228" s="113"/>
    </row>
    <row r="229" spans="1:24" x14ac:dyDescent="0.25">
      <c r="A229" s="77"/>
      <c r="B229" s="80"/>
      <c r="C229" s="22"/>
      <c r="D229" s="22"/>
      <c r="E229" s="21"/>
      <c r="F229" s="21"/>
      <c r="G229" s="11"/>
      <c r="I229" s="9"/>
      <c r="L229" s="1"/>
      <c r="M229" s="112"/>
      <c r="N229" s="112"/>
      <c r="O229" s="112"/>
      <c r="P229" s="113"/>
      <c r="Q229" s="112"/>
      <c r="R229" s="114"/>
      <c r="S229" s="113"/>
      <c r="T229" s="112"/>
      <c r="U229" s="114"/>
      <c r="V229" s="113"/>
      <c r="W229" s="112"/>
      <c r="X229" s="113"/>
    </row>
    <row r="230" spans="1:24" x14ac:dyDescent="0.25">
      <c r="A230" s="77"/>
      <c r="B230" s="80"/>
      <c r="C230" s="22"/>
      <c r="D230" s="22"/>
      <c r="E230" s="21"/>
      <c r="F230" s="21"/>
      <c r="G230" s="11"/>
      <c r="I230" s="9"/>
      <c r="L230" s="1"/>
      <c r="M230" s="112"/>
      <c r="N230" s="112"/>
      <c r="O230" s="112"/>
      <c r="P230" s="113"/>
      <c r="Q230" s="112"/>
      <c r="R230" s="114"/>
      <c r="S230" s="113"/>
      <c r="T230" s="112"/>
      <c r="U230" s="114"/>
      <c r="V230" s="113"/>
      <c r="W230" s="112"/>
      <c r="X230" s="113"/>
    </row>
    <row r="231" spans="1:24" x14ac:dyDescent="0.25">
      <c r="A231" s="77"/>
      <c r="B231" s="80"/>
      <c r="C231" s="22"/>
      <c r="D231" s="22"/>
      <c r="E231" s="21"/>
      <c r="F231" s="21"/>
      <c r="G231" s="11"/>
      <c r="I231" s="9"/>
      <c r="L231" s="1"/>
      <c r="M231" s="112"/>
      <c r="N231" s="112"/>
      <c r="O231" s="112"/>
      <c r="P231" s="113"/>
      <c r="Q231" s="112"/>
      <c r="R231" s="114"/>
      <c r="S231" s="113"/>
      <c r="T231" s="112"/>
      <c r="U231" s="114"/>
      <c r="V231" s="113"/>
      <c r="W231" s="112"/>
      <c r="X231" s="113"/>
    </row>
    <row r="232" spans="1:24" x14ac:dyDescent="0.25">
      <c r="A232" s="77"/>
      <c r="B232" s="80"/>
      <c r="C232" s="22"/>
      <c r="D232" s="22"/>
      <c r="E232" s="21"/>
      <c r="F232" s="21"/>
      <c r="G232" s="11"/>
      <c r="I232" s="9"/>
      <c r="L232" s="1"/>
      <c r="M232" s="112"/>
      <c r="N232" s="112"/>
      <c r="O232" s="112"/>
      <c r="P232" s="113"/>
      <c r="Q232" s="112"/>
      <c r="R232" s="114"/>
      <c r="S232" s="113"/>
      <c r="T232" s="112"/>
      <c r="U232" s="114"/>
      <c r="V232" s="113"/>
      <c r="W232" s="112"/>
      <c r="X232" s="113"/>
    </row>
    <row r="233" spans="1:24" x14ac:dyDescent="0.25">
      <c r="A233" s="77"/>
      <c r="B233" s="80"/>
      <c r="C233" s="22"/>
      <c r="D233" s="22"/>
      <c r="E233" s="21"/>
      <c r="F233" s="21"/>
      <c r="G233" s="11"/>
      <c r="I233" s="9"/>
      <c r="L233" s="1"/>
      <c r="M233" s="112"/>
      <c r="N233" s="112"/>
      <c r="O233" s="112"/>
      <c r="P233" s="113"/>
      <c r="Q233" s="112"/>
      <c r="R233" s="114"/>
      <c r="S233" s="113"/>
      <c r="T233" s="112"/>
      <c r="U233" s="114"/>
      <c r="V233" s="113"/>
      <c r="W233" s="112"/>
      <c r="X233" s="113"/>
    </row>
    <row r="234" spans="1:24" x14ac:dyDescent="0.25">
      <c r="A234" s="77"/>
      <c r="B234" s="80"/>
      <c r="C234" s="22"/>
      <c r="D234" s="22"/>
      <c r="E234" s="21"/>
      <c r="F234" s="21"/>
      <c r="G234" s="11"/>
      <c r="I234" s="9"/>
      <c r="L234" s="1"/>
      <c r="M234" s="112"/>
      <c r="N234" s="112"/>
      <c r="O234" s="112"/>
      <c r="P234" s="113"/>
      <c r="Q234" s="112"/>
      <c r="R234" s="114"/>
      <c r="S234" s="113"/>
      <c r="T234" s="112"/>
      <c r="U234" s="114"/>
      <c r="V234" s="113"/>
      <c r="W234" s="112"/>
      <c r="X234" s="113"/>
    </row>
    <row r="235" spans="1:24" x14ac:dyDescent="0.25">
      <c r="A235" s="77"/>
      <c r="B235" s="80"/>
      <c r="C235" s="22"/>
      <c r="D235" s="22"/>
      <c r="E235" s="21"/>
      <c r="F235" s="21"/>
      <c r="G235" s="11"/>
      <c r="I235" s="9"/>
      <c r="L235" s="1"/>
      <c r="M235" s="112"/>
      <c r="N235" s="112"/>
      <c r="O235" s="112"/>
      <c r="P235" s="113"/>
      <c r="Q235" s="112"/>
      <c r="R235" s="114"/>
      <c r="S235" s="113"/>
      <c r="T235" s="112"/>
      <c r="U235" s="114"/>
      <c r="V235" s="113"/>
      <c r="W235" s="112"/>
      <c r="X235" s="113"/>
    </row>
    <row r="236" spans="1:24" x14ac:dyDescent="0.25">
      <c r="A236" s="77"/>
      <c r="B236" s="80"/>
      <c r="C236" s="22"/>
      <c r="D236" s="22"/>
      <c r="E236" s="21"/>
      <c r="F236" s="21"/>
      <c r="G236" s="11"/>
      <c r="I236" s="9"/>
      <c r="L236" s="1"/>
      <c r="M236" s="112"/>
      <c r="N236" s="112"/>
      <c r="O236" s="112"/>
      <c r="P236" s="113"/>
      <c r="Q236" s="112"/>
      <c r="R236" s="114"/>
      <c r="S236" s="113"/>
      <c r="T236" s="112"/>
      <c r="U236" s="114"/>
      <c r="V236" s="113"/>
      <c r="W236" s="112"/>
      <c r="X236" s="113"/>
    </row>
    <row r="237" spans="1:24" x14ac:dyDescent="0.25">
      <c r="A237" s="77"/>
      <c r="B237" s="80"/>
      <c r="C237" s="22"/>
      <c r="D237" s="22"/>
      <c r="E237" s="21"/>
      <c r="F237" s="21"/>
      <c r="G237" s="11"/>
      <c r="I237" s="9"/>
      <c r="L237" s="1"/>
      <c r="M237" s="112"/>
      <c r="N237" s="112"/>
      <c r="O237" s="112"/>
      <c r="P237" s="113"/>
      <c r="Q237" s="112"/>
      <c r="R237" s="114"/>
      <c r="S237" s="113"/>
      <c r="T237" s="112"/>
      <c r="U237" s="114"/>
      <c r="V237" s="113"/>
      <c r="W237" s="112"/>
      <c r="X237" s="113"/>
    </row>
    <row r="238" spans="1:24" x14ac:dyDescent="0.25">
      <c r="A238" s="77"/>
      <c r="B238" s="80"/>
      <c r="C238" s="22"/>
      <c r="D238" s="22"/>
      <c r="E238" s="21"/>
      <c r="F238" s="21"/>
      <c r="G238" s="11"/>
      <c r="I238" s="9"/>
      <c r="L238" s="1"/>
      <c r="M238" s="112"/>
      <c r="N238" s="112"/>
      <c r="O238" s="112"/>
      <c r="P238" s="113"/>
      <c r="Q238" s="112"/>
      <c r="R238" s="114"/>
      <c r="S238" s="113"/>
      <c r="T238" s="112"/>
      <c r="U238" s="114"/>
      <c r="V238" s="113"/>
      <c r="W238" s="112"/>
      <c r="X238" s="113"/>
    </row>
    <row r="239" spans="1:24" x14ac:dyDescent="0.25">
      <c r="A239" s="77"/>
      <c r="B239" s="80"/>
      <c r="C239" s="22"/>
      <c r="D239" s="22"/>
      <c r="E239" s="21"/>
      <c r="F239" s="21"/>
      <c r="G239" s="11"/>
      <c r="I239" s="9"/>
      <c r="L239" s="1"/>
      <c r="M239" s="112"/>
      <c r="N239" s="112"/>
      <c r="O239" s="112"/>
      <c r="P239" s="113"/>
      <c r="Q239" s="112"/>
      <c r="R239" s="114"/>
      <c r="S239" s="113"/>
      <c r="T239" s="112"/>
      <c r="U239" s="114"/>
      <c r="V239" s="113"/>
      <c r="W239" s="112"/>
      <c r="X239" s="113"/>
    </row>
    <row r="240" spans="1:24" x14ac:dyDescent="0.25">
      <c r="A240" s="77"/>
      <c r="B240" s="80"/>
      <c r="C240" s="22"/>
      <c r="D240" s="22"/>
      <c r="E240" s="21"/>
      <c r="F240" s="21"/>
      <c r="G240" s="11"/>
      <c r="I240" s="9"/>
      <c r="L240" s="1"/>
      <c r="M240" s="112"/>
      <c r="N240" s="112"/>
      <c r="O240" s="112"/>
      <c r="P240" s="113"/>
      <c r="Q240" s="112"/>
      <c r="R240" s="114"/>
      <c r="S240" s="113"/>
      <c r="T240" s="112"/>
      <c r="U240" s="114"/>
      <c r="V240" s="113"/>
      <c r="W240" s="112"/>
      <c r="X240" s="113"/>
    </row>
    <row r="241" spans="1:24" x14ac:dyDescent="0.25">
      <c r="A241" s="77"/>
      <c r="B241" s="80"/>
      <c r="C241" s="22"/>
      <c r="D241" s="22"/>
      <c r="E241" s="21"/>
      <c r="F241" s="21"/>
      <c r="G241" s="11"/>
      <c r="I241" s="9"/>
      <c r="L241" s="1"/>
      <c r="M241" s="112"/>
      <c r="N241" s="112"/>
      <c r="O241" s="112"/>
      <c r="P241" s="113"/>
      <c r="Q241" s="112"/>
      <c r="R241" s="114"/>
      <c r="S241" s="113"/>
      <c r="T241" s="112"/>
      <c r="U241" s="114"/>
      <c r="V241" s="113"/>
      <c r="W241" s="112"/>
      <c r="X241" s="113"/>
    </row>
    <row r="242" spans="1:24" x14ac:dyDescent="0.25">
      <c r="A242" s="77"/>
      <c r="B242" s="80"/>
      <c r="C242" s="22"/>
      <c r="D242" s="22"/>
      <c r="E242" s="21"/>
      <c r="F242" s="21"/>
      <c r="G242" s="11"/>
      <c r="I242" s="9"/>
      <c r="L242" s="1"/>
      <c r="M242" s="112"/>
      <c r="N242" s="112"/>
      <c r="O242" s="112"/>
      <c r="P242" s="113"/>
      <c r="Q242" s="112"/>
      <c r="R242" s="114"/>
      <c r="S242" s="113"/>
      <c r="T242" s="112"/>
      <c r="U242" s="114"/>
      <c r="V242" s="113"/>
      <c r="W242" s="112"/>
      <c r="X242" s="113"/>
    </row>
    <row r="243" spans="1:24" x14ac:dyDescent="0.25">
      <c r="A243" s="77"/>
      <c r="B243" s="80"/>
      <c r="C243" s="22"/>
      <c r="D243" s="22"/>
      <c r="E243" s="21"/>
      <c r="F243" s="21"/>
      <c r="G243" s="11"/>
      <c r="I243" s="9"/>
      <c r="L243" s="1"/>
      <c r="M243" s="112"/>
      <c r="N243" s="112"/>
      <c r="O243" s="112"/>
      <c r="P243" s="113"/>
      <c r="Q243" s="112"/>
      <c r="R243" s="114"/>
      <c r="S243" s="113"/>
      <c r="T243" s="112"/>
      <c r="U243" s="114"/>
      <c r="V243" s="113"/>
      <c r="W243" s="112"/>
      <c r="X243" s="113"/>
    </row>
    <row r="244" spans="1:24" x14ac:dyDescent="0.25">
      <c r="A244" s="77"/>
      <c r="B244" s="80"/>
      <c r="C244" s="22"/>
      <c r="D244" s="22"/>
      <c r="E244" s="21"/>
      <c r="F244" s="21"/>
      <c r="G244" s="11"/>
      <c r="I244" s="9"/>
      <c r="L244" s="1"/>
      <c r="M244" s="112"/>
      <c r="N244" s="112"/>
      <c r="O244" s="112"/>
      <c r="P244" s="113"/>
      <c r="Q244" s="112"/>
      <c r="R244" s="114"/>
      <c r="S244" s="113"/>
      <c r="T244" s="112"/>
      <c r="U244" s="114"/>
      <c r="V244" s="113"/>
      <c r="W244" s="112"/>
      <c r="X244" s="113"/>
    </row>
    <row r="245" spans="1:24" x14ac:dyDescent="0.25">
      <c r="A245" s="77"/>
      <c r="B245" s="80"/>
      <c r="C245" s="22"/>
      <c r="D245" s="22"/>
      <c r="E245" s="21"/>
      <c r="F245" s="21"/>
      <c r="G245" s="11"/>
      <c r="I245" s="9"/>
      <c r="L245" s="1"/>
      <c r="M245" s="112"/>
      <c r="N245" s="112"/>
      <c r="O245" s="112"/>
      <c r="P245" s="113"/>
      <c r="Q245" s="112"/>
      <c r="R245" s="114"/>
      <c r="S245" s="113"/>
      <c r="T245" s="112"/>
      <c r="U245" s="114"/>
      <c r="V245" s="113"/>
      <c r="W245" s="112"/>
      <c r="X245" s="113"/>
    </row>
    <row r="246" spans="1:24" x14ac:dyDescent="0.25">
      <c r="A246" s="77"/>
      <c r="B246" s="80"/>
      <c r="C246" s="22"/>
      <c r="D246" s="22"/>
      <c r="E246" s="21"/>
      <c r="F246" s="21"/>
      <c r="G246" s="11"/>
      <c r="I246" s="9"/>
      <c r="L246" s="1"/>
      <c r="M246" s="112"/>
      <c r="N246" s="112"/>
      <c r="O246" s="112"/>
      <c r="P246" s="113"/>
      <c r="Q246" s="112"/>
      <c r="R246" s="114"/>
      <c r="S246" s="113"/>
      <c r="T246" s="112"/>
      <c r="U246" s="114"/>
      <c r="V246" s="113"/>
      <c r="W246" s="112"/>
      <c r="X246" s="113"/>
    </row>
    <row r="247" spans="1:24" x14ac:dyDescent="0.25">
      <c r="A247" s="77"/>
      <c r="B247" s="80"/>
      <c r="C247" s="22"/>
      <c r="D247" s="22"/>
      <c r="E247" s="21"/>
      <c r="F247" s="21"/>
      <c r="G247" s="11"/>
      <c r="I247" s="9"/>
      <c r="L247" s="1"/>
      <c r="M247" s="112"/>
      <c r="N247" s="112"/>
      <c r="O247" s="112"/>
      <c r="P247" s="113"/>
      <c r="Q247" s="112"/>
      <c r="R247" s="114"/>
      <c r="S247" s="113"/>
      <c r="T247" s="112"/>
      <c r="U247" s="114"/>
      <c r="V247" s="113"/>
      <c r="W247" s="112"/>
      <c r="X247" s="113"/>
    </row>
    <row r="248" spans="1:24" x14ac:dyDescent="0.25">
      <c r="A248" s="77"/>
      <c r="B248" s="80"/>
      <c r="C248" s="22"/>
      <c r="D248" s="22"/>
      <c r="E248" s="21"/>
      <c r="F248" s="21"/>
      <c r="G248" s="11"/>
      <c r="I248" s="9"/>
      <c r="L248" s="1"/>
      <c r="M248" s="112"/>
      <c r="N248" s="112"/>
      <c r="O248" s="112"/>
      <c r="P248" s="113"/>
      <c r="Q248" s="112"/>
      <c r="R248" s="114"/>
      <c r="S248" s="113"/>
      <c r="T248" s="112"/>
      <c r="U248" s="114"/>
      <c r="V248" s="113"/>
      <c r="W248" s="112"/>
      <c r="X248" s="113"/>
    </row>
    <row r="249" spans="1:24" x14ac:dyDescent="0.25">
      <c r="A249" s="77"/>
      <c r="B249" s="80"/>
      <c r="C249" s="22"/>
      <c r="D249" s="22"/>
      <c r="E249" s="21"/>
      <c r="F249" s="21"/>
      <c r="G249" s="11"/>
      <c r="I249" s="9"/>
      <c r="L249" s="1"/>
      <c r="M249" s="112"/>
      <c r="N249" s="112"/>
      <c r="O249" s="112"/>
      <c r="P249" s="113"/>
      <c r="Q249" s="112"/>
      <c r="R249" s="114"/>
      <c r="S249" s="113"/>
      <c r="T249" s="112"/>
      <c r="U249" s="114"/>
      <c r="V249" s="113"/>
      <c r="W249" s="112"/>
      <c r="X249" s="113"/>
    </row>
    <row r="250" spans="1:24" x14ac:dyDescent="0.25">
      <c r="A250" s="77"/>
      <c r="B250" s="80"/>
      <c r="C250" s="22"/>
      <c r="D250" s="22"/>
      <c r="E250" s="21"/>
      <c r="F250" s="21"/>
      <c r="G250" s="11"/>
      <c r="I250" s="9"/>
      <c r="L250" s="1"/>
      <c r="M250" s="112"/>
      <c r="N250" s="112"/>
      <c r="O250" s="112"/>
      <c r="P250" s="113"/>
      <c r="Q250" s="112"/>
      <c r="R250" s="114"/>
      <c r="S250" s="113"/>
      <c r="T250" s="112"/>
      <c r="U250" s="114"/>
      <c r="V250" s="113"/>
      <c r="W250" s="112"/>
      <c r="X250" s="113"/>
    </row>
    <row r="251" spans="1:24" x14ac:dyDescent="0.25">
      <c r="A251" s="77"/>
      <c r="B251" s="80"/>
      <c r="C251" s="22"/>
      <c r="D251" s="22"/>
      <c r="E251" s="21"/>
      <c r="F251" s="21"/>
      <c r="G251" s="11"/>
      <c r="I251" s="9"/>
      <c r="L251" s="1"/>
      <c r="M251" s="112"/>
      <c r="N251" s="112"/>
      <c r="O251" s="112"/>
      <c r="P251" s="113"/>
      <c r="Q251" s="112"/>
      <c r="R251" s="114"/>
      <c r="S251" s="113"/>
      <c r="T251" s="112"/>
      <c r="U251" s="114"/>
      <c r="V251" s="113"/>
      <c r="W251" s="112"/>
      <c r="X251" s="113"/>
    </row>
    <row r="252" spans="1:24" x14ac:dyDescent="0.25">
      <c r="A252" s="77"/>
      <c r="B252" s="80"/>
      <c r="C252" s="22"/>
      <c r="D252" s="22"/>
      <c r="E252" s="21"/>
      <c r="F252" s="21"/>
      <c r="G252" s="11"/>
      <c r="I252" s="9"/>
      <c r="L252" s="1"/>
      <c r="M252" s="112"/>
      <c r="N252" s="112"/>
      <c r="O252" s="112"/>
      <c r="P252" s="113"/>
      <c r="Q252" s="112"/>
      <c r="R252" s="114"/>
      <c r="S252" s="113"/>
      <c r="T252" s="112"/>
      <c r="U252" s="114"/>
      <c r="V252" s="113"/>
      <c r="W252" s="112"/>
      <c r="X252" s="113"/>
    </row>
    <row r="253" spans="1:24" x14ac:dyDescent="0.25">
      <c r="A253" s="77"/>
      <c r="B253" s="80"/>
      <c r="C253" s="22"/>
      <c r="D253" s="22"/>
      <c r="E253" s="21"/>
      <c r="F253" s="21"/>
      <c r="G253" s="11"/>
      <c r="I253" s="9"/>
      <c r="L253" s="1"/>
      <c r="M253" s="112"/>
      <c r="N253" s="112"/>
      <c r="O253" s="112"/>
      <c r="P253" s="113"/>
      <c r="Q253" s="112"/>
      <c r="R253" s="114"/>
      <c r="S253" s="113"/>
      <c r="T253" s="112"/>
      <c r="U253" s="114"/>
      <c r="V253" s="113"/>
      <c r="W253" s="112"/>
      <c r="X253" s="113"/>
    </row>
    <row r="254" spans="1:24" x14ac:dyDescent="0.25">
      <c r="A254" s="77"/>
      <c r="B254" s="80"/>
      <c r="C254" s="22"/>
      <c r="D254" s="22"/>
      <c r="E254" s="21"/>
      <c r="F254" s="21"/>
      <c r="G254" s="11"/>
      <c r="I254" s="9"/>
      <c r="L254" s="1"/>
      <c r="M254" s="112"/>
      <c r="N254" s="112"/>
      <c r="O254" s="112"/>
      <c r="P254" s="113"/>
      <c r="Q254" s="112"/>
      <c r="R254" s="114"/>
      <c r="S254" s="113"/>
      <c r="T254" s="112"/>
      <c r="U254" s="114"/>
      <c r="V254" s="113"/>
      <c r="W254" s="112"/>
      <c r="X254" s="113"/>
    </row>
    <row r="255" spans="1:24" x14ac:dyDescent="0.25">
      <c r="A255" s="77"/>
      <c r="B255" s="80"/>
      <c r="C255" s="22"/>
      <c r="D255" s="22"/>
      <c r="E255" s="21"/>
      <c r="F255" s="21"/>
      <c r="G255" s="11"/>
      <c r="I255" s="9"/>
      <c r="L255" s="1"/>
      <c r="M255" s="112"/>
      <c r="N255" s="112"/>
      <c r="O255" s="112"/>
      <c r="P255" s="113"/>
      <c r="Q255" s="112"/>
      <c r="R255" s="114"/>
      <c r="S255" s="113"/>
      <c r="T255" s="112"/>
      <c r="U255" s="114"/>
      <c r="V255" s="113"/>
      <c r="W255" s="112"/>
      <c r="X255" s="113"/>
    </row>
    <row r="256" spans="1:24" x14ac:dyDescent="0.25">
      <c r="A256" s="77"/>
      <c r="B256" s="80"/>
      <c r="C256" s="22"/>
      <c r="D256" s="22"/>
      <c r="E256" s="21"/>
      <c r="F256" s="21"/>
      <c r="G256" s="11"/>
      <c r="I256" s="9"/>
      <c r="L256" s="1"/>
      <c r="M256" s="112"/>
      <c r="N256" s="112"/>
      <c r="O256" s="112"/>
      <c r="P256" s="113"/>
      <c r="Q256" s="112"/>
      <c r="R256" s="114"/>
      <c r="S256" s="113"/>
      <c r="T256" s="112"/>
      <c r="U256" s="114"/>
      <c r="V256" s="113"/>
      <c r="W256" s="112"/>
      <c r="X256" s="113"/>
    </row>
    <row r="257" spans="1:24" x14ac:dyDescent="0.25">
      <c r="A257" s="77"/>
      <c r="B257" s="80"/>
      <c r="C257" s="22"/>
      <c r="D257" s="22"/>
      <c r="E257" s="21"/>
      <c r="F257" s="21"/>
      <c r="G257" s="11"/>
      <c r="I257" s="9"/>
      <c r="L257" s="1"/>
      <c r="M257" s="112"/>
      <c r="N257" s="112"/>
      <c r="O257" s="112"/>
      <c r="P257" s="113"/>
      <c r="Q257" s="112"/>
      <c r="R257" s="114"/>
      <c r="S257" s="113"/>
      <c r="T257" s="112"/>
      <c r="U257" s="114"/>
      <c r="V257" s="113"/>
      <c r="W257" s="112"/>
      <c r="X257" s="113"/>
    </row>
    <row r="258" spans="1:24" x14ac:dyDescent="0.25">
      <c r="A258" s="77"/>
      <c r="B258" s="80"/>
      <c r="C258" s="22"/>
      <c r="D258" s="22"/>
      <c r="E258" s="21"/>
      <c r="F258" s="21"/>
      <c r="G258" s="11"/>
      <c r="I258" s="9"/>
      <c r="L258" s="1"/>
      <c r="M258" s="112"/>
      <c r="N258" s="112"/>
      <c r="O258" s="112"/>
      <c r="P258" s="113"/>
      <c r="Q258" s="112"/>
      <c r="R258" s="114"/>
      <c r="S258" s="113"/>
      <c r="T258" s="112"/>
      <c r="U258" s="114"/>
      <c r="V258" s="113"/>
      <c r="W258" s="112"/>
      <c r="X258" s="113"/>
    </row>
    <row r="259" spans="1:24" x14ac:dyDescent="0.25">
      <c r="A259" s="77"/>
      <c r="B259" s="80"/>
      <c r="C259" s="22"/>
      <c r="D259" s="22"/>
      <c r="E259" s="21"/>
      <c r="F259" s="21"/>
      <c r="G259" s="11"/>
      <c r="I259" s="9"/>
      <c r="L259" s="1"/>
      <c r="M259" s="112"/>
      <c r="N259" s="112"/>
      <c r="O259" s="112"/>
      <c r="P259" s="113"/>
      <c r="Q259" s="112"/>
      <c r="R259" s="114"/>
      <c r="S259" s="113"/>
      <c r="T259" s="112"/>
      <c r="U259" s="114"/>
      <c r="V259" s="113"/>
      <c r="W259" s="112"/>
      <c r="X259" s="113"/>
    </row>
    <row r="260" spans="1:24" x14ac:dyDescent="0.25">
      <c r="A260" s="77"/>
      <c r="B260" s="80"/>
      <c r="C260" s="22"/>
      <c r="D260" s="22"/>
      <c r="E260" s="21"/>
      <c r="F260" s="21"/>
      <c r="G260" s="11"/>
      <c r="I260" s="9"/>
      <c r="L260" s="1"/>
      <c r="M260" s="112"/>
      <c r="N260" s="112"/>
      <c r="O260" s="112"/>
      <c r="P260" s="113"/>
      <c r="Q260" s="112"/>
      <c r="R260" s="114"/>
      <c r="S260" s="113"/>
      <c r="T260" s="112"/>
      <c r="U260" s="114"/>
      <c r="V260" s="113"/>
      <c r="W260" s="112"/>
      <c r="X260" s="113"/>
    </row>
    <row r="261" spans="1:24" x14ac:dyDescent="0.25">
      <c r="A261" s="77"/>
      <c r="B261" s="80"/>
      <c r="C261" s="22"/>
      <c r="D261" s="22"/>
      <c r="E261" s="21"/>
      <c r="F261" s="21"/>
      <c r="G261" s="11"/>
      <c r="I261" s="9"/>
      <c r="L261" s="1"/>
      <c r="M261" s="112"/>
      <c r="N261" s="112"/>
      <c r="O261" s="112"/>
      <c r="P261" s="113"/>
      <c r="Q261" s="112"/>
      <c r="R261" s="114"/>
      <c r="S261" s="113"/>
      <c r="T261" s="112"/>
      <c r="U261" s="114"/>
      <c r="V261" s="113"/>
      <c r="W261" s="112"/>
      <c r="X261" s="113"/>
    </row>
    <row r="262" spans="1:24" x14ac:dyDescent="0.25">
      <c r="A262" s="77"/>
      <c r="B262" s="80"/>
      <c r="C262" s="22"/>
      <c r="D262" s="22"/>
      <c r="E262" s="21"/>
      <c r="F262" s="21"/>
      <c r="G262" s="11"/>
      <c r="I262" s="9"/>
      <c r="L262" s="1"/>
      <c r="M262" s="112"/>
      <c r="N262" s="112"/>
      <c r="O262" s="112"/>
      <c r="P262" s="113"/>
      <c r="Q262" s="112"/>
      <c r="R262" s="114"/>
      <c r="S262" s="113"/>
      <c r="T262" s="112"/>
      <c r="U262" s="114"/>
      <c r="V262" s="113"/>
      <c r="W262" s="112"/>
      <c r="X262" s="113"/>
    </row>
    <row r="263" spans="1:24" x14ac:dyDescent="0.25">
      <c r="A263" s="77"/>
      <c r="B263" s="80"/>
      <c r="C263" s="22"/>
      <c r="D263" s="22"/>
      <c r="E263" s="21"/>
      <c r="F263" s="21"/>
      <c r="G263" s="11"/>
      <c r="I263" s="9"/>
      <c r="L263" s="1"/>
      <c r="M263" s="112"/>
      <c r="N263" s="112"/>
      <c r="O263" s="112"/>
      <c r="P263" s="113"/>
      <c r="Q263" s="112"/>
      <c r="R263" s="114"/>
      <c r="S263" s="113"/>
      <c r="T263" s="112"/>
      <c r="U263" s="114"/>
      <c r="V263" s="113"/>
      <c r="W263" s="112"/>
      <c r="X263" s="113"/>
    </row>
    <row r="264" spans="1:24" x14ac:dyDescent="0.25">
      <c r="A264" s="77"/>
      <c r="B264" s="80"/>
      <c r="C264" s="22"/>
      <c r="D264" s="22"/>
      <c r="E264" s="21"/>
      <c r="F264" s="21"/>
      <c r="G264" s="11"/>
      <c r="I264" s="9"/>
      <c r="L264" s="1"/>
      <c r="M264" s="112"/>
      <c r="N264" s="112"/>
      <c r="O264" s="112"/>
      <c r="P264" s="113"/>
      <c r="Q264" s="112"/>
      <c r="R264" s="114"/>
      <c r="S264" s="113"/>
      <c r="T264" s="112"/>
      <c r="U264" s="114"/>
      <c r="V264" s="113"/>
      <c r="W264" s="112"/>
      <c r="X264" s="113"/>
    </row>
    <row r="265" spans="1:24" x14ac:dyDescent="0.25">
      <c r="A265" s="77"/>
      <c r="B265" s="80"/>
      <c r="C265" s="22"/>
      <c r="D265" s="22"/>
      <c r="E265" s="21"/>
      <c r="F265" s="21"/>
      <c r="G265" s="11"/>
      <c r="I265" s="9"/>
      <c r="L265" s="1"/>
      <c r="M265" s="112"/>
      <c r="N265" s="112"/>
      <c r="O265" s="112"/>
      <c r="P265" s="113"/>
      <c r="Q265" s="112"/>
      <c r="R265" s="114"/>
      <c r="S265" s="113"/>
      <c r="T265" s="112"/>
      <c r="U265" s="114"/>
      <c r="V265" s="113"/>
      <c r="W265" s="112"/>
      <c r="X265" s="113"/>
    </row>
    <row r="266" spans="1:24" x14ac:dyDescent="0.25">
      <c r="A266" s="77"/>
      <c r="B266" s="80"/>
      <c r="C266" s="22"/>
      <c r="D266" s="22"/>
      <c r="E266" s="21"/>
      <c r="F266" s="21"/>
      <c r="G266" s="11"/>
      <c r="I266" s="9"/>
      <c r="L266" s="1"/>
      <c r="M266" s="112"/>
      <c r="N266" s="112"/>
      <c r="O266" s="112"/>
      <c r="P266" s="113"/>
      <c r="Q266" s="112"/>
      <c r="R266" s="114"/>
      <c r="S266" s="113"/>
      <c r="T266" s="112"/>
      <c r="U266" s="114"/>
      <c r="V266" s="113"/>
      <c r="W266" s="112"/>
      <c r="X266" s="113"/>
    </row>
    <row r="267" spans="1:24" x14ac:dyDescent="0.25">
      <c r="A267" s="77"/>
      <c r="B267" s="80"/>
      <c r="C267" s="22"/>
      <c r="D267" s="22"/>
      <c r="E267" s="21"/>
      <c r="F267" s="21"/>
      <c r="G267" s="11"/>
      <c r="I267" s="9"/>
      <c r="L267" s="1"/>
      <c r="M267" s="112"/>
      <c r="N267" s="112"/>
      <c r="O267" s="112"/>
      <c r="P267" s="113"/>
      <c r="Q267" s="112"/>
      <c r="R267" s="114"/>
      <c r="S267" s="113"/>
      <c r="T267" s="112"/>
      <c r="U267" s="114"/>
      <c r="V267" s="113"/>
      <c r="W267" s="112"/>
      <c r="X267" s="113"/>
    </row>
    <row r="268" spans="1:24" x14ac:dyDescent="0.25">
      <c r="A268" s="77"/>
      <c r="B268" s="80"/>
      <c r="C268" s="22"/>
      <c r="D268" s="22"/>
      <c r="E268" s="21"/>
      <c r="F268" s="21"/>
      <c r="G268" s="11"/>
      <c r="I268" s="9"/>
      <c r="L268" s="1"/>
      <c r="M268" s="112"/>
      <c r="N268" s="112"/>
      <c r="O268" s="112"/>
      <c r="P268" s="113"/>
      <c r="Q268" s="112"/>
      <c r="R268" s="114"/>
      <c r="S268" s="113"/>
      <c r="T268" s="112"/>
      <c r="U268" s="114"/>
      <c r="V268" s="113"/>
      <c r="W268" s="112"/>
      <c r="X268" s="113"/>
    </row>
    <row r="269" spans="1:24" x14ac:dyDescent="0.25">
      <c r="A269" s="77"/>
      <c r="B269" s="80"/>
      <c r="C269" s="22"/>
      <c r="D269" s="22"/>
      <c r="E269" s="21"/>
      <c r="F269" s="21"/>
      <c r="G269" s="11"/>
      <c r="I269" s="9"/>
      <c r="L269" s="1"/>
      <c r="M269" s="112"/>
      <c r="N269" s="112"/>
      <c r="O269" s="112"/>
      <c r="P269" s="113"/>
      <c r="Q269" s="112"/>
      <c r="R269" s="114"/>
      <c r="S269" s="113"/>
      <c r="T269" s="112"/>
      <c r="U269" s="114"/>
      <c r="V269" s="113"/>
      <c r="W269" s="112"/>
      <c r="X269" s="113"/>
    </row>
    <row r="270" spans="1:24" x14ac:dyDescent="0.25">
      <c r="A270" s="77"/>
      <c r="B270" s="80"/>
      <c r="C270" s="22"/>
      <c r="D270" s="22"/>
      <c r="E270" s="21"/>
      <c r="F270" s="21"/>
      <c r="G270" s="11"/>
      <c r="I270" s="9"/>
      <c r="L270" s="1"/>
      <c r="M270" s="112"/>
      <c r="N270" s="112"/>
      <c r="O270" s="112"/>
      <c r="P270" s="113"/>
      <c r="Q270" s="112"/>
      <c r="R270" s="114"/>
      <c r="S270" s="113"/>
      <c r="T270" s="112"/>
      <c r="U270" s="114"/>
      <c r="V270" s="113"/>
      <c r="W270" s="112"/>
      <c r="X270" s="113"/>
    </row>
    <row r="271" spans="1:24" x14ac:dyDescent="0.25">
      <c r="A271" s="77"/>
      <c r="B271" s="80"/>
      <c r="C271" s="22"/>
      <c r="D271" s="22"/>
      <c r="E271" s="21"/>
      <c r="F271" s="21"/>
      <c r="G271" s="11"/>
      <c r="I271" s="9"/>
      <c r="L271" s="1"/>
      <c r="M271" s="112"/>
      <c r="N271" s="112"/>
      <c r="O271" s="112"/>
      <c r="P271" s="113"/>
      <c r="Q271" s="112"/>
      <c r="R271" s="114"/>
      <c r="S271" s="113"/>
      <c r="T271" s="112"/>
      <c r="U271" s="114"/>
      <c r="V271" s="113"/>
      <c r="W271" s="112"/>
      <c r="X271" s="113"/>
    </row>
    <row r="272" spans="1:24" x14ac:dyDescent="0.25">
      <c r="A272" s="77"/>
      <c r="B272" s="80"/>
      <c r="C272" s="22"/>
      <c r="D272" s="22"/>
      <c r="E272" s="21"/>
      <c r="F272" s="21"/>
      <c r="G272" s="11"/>
      <c r="I272" s="9"/>
      <c r="L272" s="1"/>
      <c r="M272" s="112"/>
      <c r="N272" s="112"/>
      <c r="O272" s="112"/>
      <c r="P272" s="113"/>
      <c r="Q272" s="112"/>
      <c r="R272" s="114"/>
      <c r="S272" s="113"/>
      <c r="T272" s="112"/>
      <c r="U272" s="114"/>
      <c r="V272" s="113"/>
      <c r="W272" s="112"/>
      <c r="X272" s="113"/>
    </row>
    <row r="273" spans="1:24" x14ac:dyDescent="0.25">
      <c r="A273" s="77"/>
      <c r="B273" s="80"/>
      <c r="C273" s="22"/>
      <c r="D273" s="22"/>
      <c r="E273" s="21"/>
      <c r="F273" s="21"/>
      <c r="G273" s="11"/>
      <c r="I273" s="9"/>
      <c r="L273" s="1"/>
      <c r="M273" s="112"/>
      <c r="N273" s="112"/>
      <c r="O273" s="112"/>
      <c r="P273" s="113"/>
      <c r="Q273" s="112"/>
      <c r="R273" s="114"/>
      <c r="S273" s="113"/>
      <c r="T273" s="112"/>
      <c r="U273" s="114"/>
      <c r="V273" s="113"/>
      <c r="W273" s="112"/>
      <c r="X273" s="113"/>
    </row>
    <row r="274" spans="1:24" x14ac:dyDescent="0.25">
      <c r="A274" s="77"/>
      <c r="B274" s="80"/>
      <c r="C274" s="22"/>
      <c r="D274" s="22"/>
      <c r="E274" s="21"/>
      <c r="F274" s="21"/>
      <c r="G274" s="11"/>
      <c r="I274" s="9"/>
      <c r="L274" s="1"/>
      <c r="M274" s="112"/>
      <c r="N274" s="112"/>
      <c r="O274" s="112"/>
      <c r="P274" s="113"/>
      <c r="Q274" s="112"/>
      <c r="R274" s="114"/>
      <c r="S274" s="113"/>
      <c r="T274" s="112"/>
      <c r="U274" s="114"/>
      <c r="V274" s="113"/>
      <c r="W274" s="112"/>
      <c r="X274" s="113"/>
    </row>
    <row r="275" spans="1:24" x14ac:dyDescent="0.25">
      <c r="A275" s="77"/>
      <c r="B275" s="80"/>
      <c r="C275" s="22"/>
      <c r="D275" s="22"/>
      <c r="E275" s="21"/>
      <c r="F275" s="21"/>
      <c r="G275" s="11"/>
      <c r="I275" s="9"/>
      <c r="L275" s="1"/>
      <c r="M275" s="112"/>
      <c r="N275" s="112"/>
      <c r="O275" s="112"/>
      <c r="P275" s="113"/>
      <c r="Q275" s="112"/>
      <c r="R275" s="114"/>
      <c r="S275" s="113"/>
      <c r="T275" s="112"/>
      <c r="U275" s="114"/>
      <c r="V275" s="113"/>
      <c r="W275" s="112"/>
      <c r="X275" s="113"/>
    </row>
    <row r="276" spans="1:24" x14ac:dyDescent="0.25">
      <c r="A276" s="77"/>
      <c r="B276" s="80"/>
      <c r="C276" s="22"/>
      <c r="D276" s="22"/>
      <c r="E276" s="21"/>
      <c r="F276" s="21"/>
      <c r="G276" s="11"/>
      <c r="I276" s="9"/>
      <c r="L276" s="1"/>
      <c r="M276" s="112"/>
      <c r="N276" s="112"/>
      <c r="O276" s="112"/>
      <c r="P276" s="113"/>
      <c r="Q276" s="112"/>
      <c r="R276" s="114"/>
      <c r="S276" s="113"/>
      <c r="T276" s="112"/>
      <c r="U276" s="114"/>
      <c r="V276" s="113"/>
      <c r="W276" s="112"/>
      <c r="X276" s="113"/>
    </row>
    <row r="277" spans="1:24" x14ac:dyDescent="0.25">
      <c r="A277" s="77"/>
      <c r="B277" s="80"/>
      <c r="C277" s="22"/>
      <c r="D277" s="22"/>
      <c r="E277" s="21"/>
      <c r="F277" s="21"/>
      <c r="G277" s="11"/>
      <c r="I277" s="9"/>
      <c r="L277" s="1"/>
      <c r="M277" s="112"/>
      <c r="N277" s="112"/>
      <c r="O277" s="112"/>
      <c r="P277" s="113"/>
      <c r="Q277" s="112"/>
      <c r="R277" s="114"/>
      <c r="S277" s="113"/>
      <c r="T277" s="112"/>
      <c r="U277" s="114"/>
      <c r="V277" s="113"/>
      <c r="W277" s="112"/>
      <c r="X277" s="113"/>
    </row>
    <row r="278" spans="1:24" x14ac:dyDescent="0.25">
      <c r="A278" s="77"/>
      <c r="B278" s="80"/>
      <c r="C278" s="22"/>
      <c r="D278" s="22"/>
      <c r="E278" s="21"/>
      <c r="F278" s="21"/>
      <c r="G278" s="11"/>
      <c r="I278" s="9"/>
      <c r="L278" s="1"/>
      <c r="M278" s="112"/>
      <c r="N278" s="112"/>
      <c r="O278" s="112"/>
      <c r="P278" s="113"/>
      <c r="Q278" s="112"/>
      <c r="R278" s="114"/>
      <c r="S278" s="113"/>
      <c r="T278" s="112"/>
      <c r="U278" s="114"/>
      <c r="V278" s="113"/>
      <c r="W278" s="112"/>
      <c r="X278" s="113"/>
    </row>
    <row r="279" spans="1:24" x14ac:dyDescent="0.25">
      <c r="A279" s="77"/>
      <c r="B279" s="80"/>
      <c r="C279" s="22"/>
      <c r="D279" s="22"/>
      <c r="E279" s="21"/>
      <c r="F279" s="21"/>
      <c r="G279" s="11"/>
      <c r="I279" s="9"/>
      <c r="L279" s="1"/>
      <c r="M279" s="112"/>
      <c r="N279" s="112"/>
      <c r="O279" s="112"/>
      <c r="P279" s="113"/>
      <c r="Q279" s="112"/>
      <c r="R279" s="114"/>
      <c r="S279" s="113"/>
      <c r="T279" s="112"/>
      <c r="U279" s="114"/>
      <c r="V279" s="113"/>
      <c r="W279" s="112"/>
      <c r="X279" s="113"/>
    </row>
    <row r="280" spans="1:24" x14ac:dyDescent="0.25">
      <c r="A280" s="77"/>
      <c r="B280" s="80"/>
      <c r="C280" s="22"/>
      <c r="D280" s="22"/>
      <c r="E280" s="21"/>
      <c r="F280" s="21"/>
      <c r="G280" s="11"/>
      <c r="I280" s="9"/>
      <c r="L280" s="1"/>
      <c r="M280" s="112"/>
      <c r="N280" s="112"/>
      <c r="O280" s="112"/>
      <c r="P280" s="113"/>
      <c r="Q280" s="112"/>
      <c r="R280" s="114"/>
      <c r="S280" s="113"/>
      <c r="T280" s="112"/>
      <c r="U280" s="114"/>
      <c r="V280" s="113"/>
      <c r="W280" s="112"/>
      <c r="X280" s="113"/>
    </row>
    <row r="281" spans="1:24" x14ac:dyDescent="0.25">
      <c r="A281" s="77"/>
      <c r="B281" s="80"/>
      <c r="C281" s="22"/>
      <c r="D281" s="22"/>
      <c r="E281" s="21"/>
      <c r="F281" s="21"/>
      <c r="G281" s="11"/>
      <c r="I281" s="9"/>
      <c r="L281" s="1"/>
      <c r="M281" s="112"/>
      <c r="N281" s="112"/>
      <c r="O281" s="112"/>
      <c r="P281" s="113"/>
      <c r="Q281" s="112"/>
      <c r="R281" s="114"/>
      <c r="S281" s="113"/>
      <c r="T281" s="112"/>
      <c r="U281" s="114"/>
      <c r="V281" s="113"/>
      <c r="W281" s="112"/>
      <c r="X281" s="113"/>
    </row>
    <row r="282" spans="1:24" x14ac:dyDescent="0.25">
      <c r="A282" s="77"/>
      <c r="B282" s="80"/>
      <c r="C282" s="22"/>
      <c r="D282" s="22"/>
      <c r="E282" s="21"/>
      <c r="F282" s="21"/>
      <c r="G282" s="11"/>
      <c r="I282" s="9"/>
      <c r="L282" s="1"/>
      <c r="M282" s="112"/>
      <c r="N282" s="112"/>
      <c r="O282" s="112"/>
      <c r="P282" s="113"/>
      <c r="Q282" s="112"/>
      <c r="R282" s="114"/>
      <c r="S282" s="113"/>
      <c r="T282" s="112"/>
      <c r="U282" s="114"/>
      <c r="V282" s="113"/>
      <c r="W282" s="112"/>
      <c r="X282" s="113"/>
    </row>
    <row r="283" spans="1:24" x14ac:dyDescent="0.25">
      <c r="A283" s="77"/>
      <c r="B283" s="80"/>
      <c r="C283" s="22"/>
      <c r="D283" s="22"/>
      <c r="E283" s="21"/>
      <c r="F283" s="21"/>
      <c r="G283" s="11"/>
      <c r="I283" s="9"/>
      <c r="L283" s="1"/>
      <c r="M283" s="112"/>
      <c r="N283" s="112"/>
      <c r="O283" s="112"/>
      <c r="P283" s="113"/>
      <c r="Q283" s="112"/>
      <c r="R283" s="114"/>
      <c r="S283" s="113"/>
      <c r="T283" s="112"/>
      <c r="U283" s="114"/>
      <c r="V283" s="113"/>
      <c r="W283" s="112"/>
      <c r="X283" s="113"/>
    </row>
    <row r="284" spans="1:24" x14ac:dyDescent="0.25">
      <c r="A284" s="77"/>
      <c r="B284" s="80"/>
      <c r="C284" s="22"/>
      <c r="D284" s="22"/>
      <c r="E284" s="21"/>
      <c r="F284" s="21"/>
      <c r="G284" s="11"/>
      <c r="I284" s="9"/>
      <c r="L284" s="1"/>
      <c r="M284" s="112"/>
      <c r="N284" s="112"/>
      <c r="O284" s="112"/>
      <c r="P284" s="113"/>
      <c r="Q284" s="112"/>
      <c r="R284" s="114"/>
      <c r="S284" s="113"/>
      <c r="T284" s="112"/>
      <c r="U284" s="114"/>
      <c r="V284" s="113"/>
      <c r="W284" s="112"/>
      <c r="X284" s="113"/>
    </row>
    <row r="285" spans="1:24" x14ac:dyDescent="0.25">
      <c r="A285" s="77"/>
      <c r="B285" s="80"/>
      <c r="C285" s="22"/>
      <c r="D285" s="22"/>
      <c r="E285" s="21"/>
      <c r="F285" s="21"/>
      <c r="G285" s="11"/>
      <c r="I285" s="9"/>
      <c r="L285" s="1"/>
      <c r="M285" s="112"/>
      <c r="N285" s="112"/>
      <c r="O285" s="112"/>
      <c r="P285" s="113"/>
      <c r="Q285" s="112"/>
      <c r="R285" s="114"/>
      <c r="S285" s="113"/>
      <c r="T285" s="112"/>
      <c r="U285" s="114"/>
      <c r="V285" s="113"/>
      <c r="W285" s="112"/>
      <c r="X285" s="113"/>
    </row>
    <row r="286" spans="1:24" x14ac:dyDescent="0.25">
      <c r="A286" s="77"/>
      <c r="B286" s="80"/>
      <c r="C286" s="22"/>
      <c r="D286" s="22"/>
      <c r="E286" s="21"/>
      <c r="F286" s="21"/>
      <c r="G286" s="11"/>
      <c r="I286" s="9"/>
      <c r="L286" s="1"/>
      <c r="M286" s="112"/>
      <c r="N286" s="112"/>
      <c r="O286" s="112"/>
      <c r="P286" s="113"/>
      <c r="Q286" s="112"/>
      <c r="R286" s="114"/>
      <c r="S286" s="113"/>
      <c r="T286" s="112"/>
      <c r="U286" s="114"/>
      <c r="V286" s="113"/>
      <c r="W286" s="112"/>
      <c r="X286" s="113"/>
    </row>
    <row r="287" spans="1:24" x14ac:dyDescent="0.25">
      <c r="A287" s="77"/>
      <c r="B287" s="80"/>
      <c r="C287" s="22"/>
      <c r="D287" s="22"/>
      <c r="E287" s="21"/>
      <c r="F287" s="21"/>
      <c r="G287" s="11"/>
      <c r="I287" s="9"/>
      <c r="L287" s="1"/>
      <c r="M287" s="112"/>
      <c r="N287" s="112"/>
      <c r="O287" s="112"/>
      <c r="P287" s="113"/>
      <c r="Q287" s="112"/>
      <c r="R287" s="114"/>
      <c r="S287" s="113"/>
      <c r="T287" s="112"/>
      <c r="U287" s="114"/>
      <c r="V287" s="113"/>
      <c r="W287" s="112"/>
      <c r="X287" s="113"/>
    </row>
    <row r="288" spans="1:24" x14ac:dyDescent="0.25">
      <c r="A288" s="77"/>
      <c r="B288" s="80"/>
      <c r="C288" s="22"/>
      <c r="D288" s="22"/>
      <c r="E288" s="21"/>
      <c r="F288" s="21"/>
      <c r="G288" s="11"/>
      <c r="I288" s="9"/>
      <c r="L288" s="1"/>
      <c r="M288" s="112"/>
      <c r="N288" s="112"/>
      <c r="O288" s="112"/>
      <c r="P288" s="113"/>
      <c r="Q288" s="112"/>
      <c r="R288" s="114"/>
      <c r="S288" s="113"/>
      <c r="T288" s="112"/>
      <c r="U288" s="114"/>
      <c r="V288" s="113"/>
      <c r="W288" s="112"/>
      <c r="X288" s="113"/>
    </row>
    <row r="289" spans="1:24" x14ac:dyDescent="0.25">
      <c r="A289" s="77"/>
      <c r="B289" s="80"/>
      <c r="C289" s="22"/>
      <c r="D289" s="22"/>
      <c r="E289" s="21"/>
      <c r="F289" s="21"/>
      <c r="G289" s="11"/>
      <c r="I289" s="9"/>
      <c r="L289" s="1"/>
      <c r="M289" s="112"/>
      <c r="N289" s="112"/>
      <c r="O289" s="112"/>
      <c r="P289" s="113"/>
      <c r="Q289" s="112"/>
      <c r="R289" s="114"/>
      <c r="S289" s="113"/>
      <c r="T289" s="112"/>
      <c r="U289" s="114"/>
      <c r="V289" s="113"/>
      <c r="W289" s="112"/>
      <c r="X289" s="113"/>
    </row>
    <row r="290" spans="1:24" x14ac:dyDescent="0.25">
      <c r="A290" s="77"/>
      <c r="B290" s="80"/>
      <c r="C290" s="22"/>
      <c r="D290" s="22"/>
      <c r="E290" s="21"/>
      <c r="F290" s="21"/>
      <c r="G290" s="11"/>
      <c r="I290" s="9"/>
      <c r="L290" s="1"/>
      <c r="M290" s="112"/>
      <c r="N290" s="112"/>
      <c r="O290" s="112"/>
      <c r="P290" s="113"/>
      <c r="Q290" s="112"/>
      <c r="R290" s="114"/>
      <c r="S290" s="113"/>
      <c r="T290" s="112"/>
      <c r="U290" s="114"/>
      <c r="V290" s="113"/>
      <c r="W290" s="112"/>
      <c r="X290" s="113"/>
    </row>
    <row r="291" spans="1:24" x14ac:dyDescent="0.25">
      <c r="A291" s="77"/>
      <c r="B291" s="80"/>
      <c r="C291" s="22"/>
      <c r="D291" s="22"/>
      <c r="E291" s="21"/>
      <c r="F291" s="21"/>
      <c r="G291" s="11"/>
      <c r="I291" s="9"/>
      <c r="L291" s="1"/>
      <c r="M291" s="112"/>
      <c r="N291" s="112"/>
      <c r="O291" s="112"/>
      <c r="P291" s="113"/>
      <c r="Q291" s="112"/>
      <c r="R291" s="114"/>
      <c r="S291" s="113"/>
      <c r="T291" s="112"/>
      <c r="U291" s="114"/>
      <c r="V291" s="113"/>
      <c r="W291" s="112"/>
      <c r="X291" s="113"/>
    </row>
    <row r="292" spans="1:24" x14ac:dyDescent="0.25">
      <c r="A292" s="77"/>
      <c r="B292" s="80"/>
      <c r="C292" s="22"/>
      <c r="D292" s="22"/>
      <c r="E292" s="21"/>
      <c r="F292" s="21"/>
      <c r="G292" s="11"/>
      <c r="I292" s="9"/>
      <c r="L292" s="1"/>
      <c r="M292" s="112"/>
      <c r="N292" s="112"/>
      <c r="O292" s="112"/>
      <c r="P292" s="113"/>
      <c r="Q292" s="112"/>
      <c r="R292" s="114"/>
      <c r="S292" s="113"/>
      <c r="T292" s="112"/>
      <c r="U292" s="114"/>
      <c r="V292" s="113"/>
      <c r="W292" s="112"/>
      <c r="X292" s="113"/>
    </row>
    <row r="293" spans="1:24" x14ac:dyDescent="0.25">
      <c r="A293" s="77"/>
      <c r="B293" s="80"/>
      <c r="C293" s="22"/>
      <c r="D293" s="22"/>
      <c r="E293" s="21"/>
      <c r="F293" s="21"/>
      <c r="G293" s="11"/>
      <c r="I293" s="9"/>
      <c r="L293" s="1"/>
      <c r="M293" s="112"/>
      <c r="N293" s="112"/>
      <c r="O293" s="112"/>
      <c r="P293" s="113"/>
      <c r="Q293" s="112"/>
      <c r="R293" s="114"/>
      <c r="S293" s="113"/>
      <c r="T293" s="112"/>
      <c r="U293" s="114"/>
      <c r="V293" s="113"/>
      <c r="W293" s="112"/>
      <c r="X293" s="113"/>
    </row>
    <row r="294" spans="1:24" x14ac:dyDescent="0.25">
      <c r="A294" s="77"/>
      <c r="B294" s="80"/>
      <c r="C294" s="22"/>
      <c r="D294" s="22"/>
      <c r="E294" s="21"/>
      <c r="F294" s="21"/>
      <c r="G294" s="11"/>
      <c r="I294" s="9"/>
      <c r="L294" s="1"/>
      <c r="M294" s="112"/>
      <c r="N294" s="112"/>
      <c r="O294" s="112"/>
      <c r="P294" s="113"/>
      <c r="Q294" s="112"/>
      <c r="R294" s="114"/>
      <c r="S294" s="113"/>
      <c r="T294" s="112"/>
      <c r="U294" s="114"/>
      <c r="V294" s="113"/>
      <c r="W294" s="112"/>
      <c r="X294" s="113"/>
    </row>
    <row r="295" spans="1:24" x14ac:dyDescent="0.25">
      <c r="A295" s="77"/>
      <c r="B295" s="80"/>
      <c r="C295" s="22"/>
      <c r="D295" s="22"/>
      <c r="E295" s="21"/>
      <c r="F295" s="21"/>
      <c r="G295" s="11"/>
      <c r="I295" s="9"/>
      <c r="L295" s="1"/>
      <c r="M295" s="112"/>
      <c r="N295" s="112"/>
      <c r="O295" s="112"/>
      <c r="P295" s="113"/>
      <c r="Q295" s="112"/>
      <c r="R295" s="114"/>
      <c r="S295" s="113"/>
      <c r="T295" s="112"/>
      <c r="U295" s="114"/>
      <c r="V295" s="113"/>
      <c r="W295" s="112"/>
      <c r="X295" s="113"/>
    </row>
    <row r="296" spans="1:24" x14ac:dyDescent="0.25">
      <c r="A296" s="77"/>
      <c r="B296" s="80"/>
      <c r="C296" s="22"/>
      <c r="D296" s="22"/>
      <c r="E296" s="21"/>
      <c r="F296" s="21"/>
      <c r="G296" s="11"/>
      <c r="I296" s="9"/>
      <c r="L296" s="1"/>
      <c r="M296" s="112"/>
      <c r="N296" s="112"/>
      <c r="O296" s="112"/>
      <c r="P296" s="113"/>
      <c r="Q296" s="112"/>
      <c r="R296" s="114"/>
      <c r="S296" s="113"/>
      <c r="T296" s="112"/>
      <c r="U296" s="114"/>
      <c r="V296" s="113"/>
      <c r="W296" s="112"/>
      <c r="X296" s="113"/>
    </row>
    <row r="297" spans="1:24" x14ac:dyDescent="0.25">
      <c r="A297" s="77"/>
      <c r="B297" s="80"/>
      <c r="C297" s="22"/>
      <c r="D297" s="22"/>
      <c r="E297" s="21"/>
      <c r="F297" s="21"/>
      <c r="G297" s="11"/>
      <c r="I297" s="9"/>
      <c r="L297" s="1"/>
      <c r="M297" s="112"/>
      <c r="N297" s="112"/>
      <c r="O297" s="112"/>
      <c r="P297" s="113"/>
      <c r="Q297" s="112"/>
      <c r="R297" s="114"/>
      <c r="S297" s="113"/>
      <c r="T297" s="112"/>
      <c r="U297" s="114"/>
      <c r="V297" s="113"/>
      <c r="W297" s="112"/>
      <c r="X297" s="113"/>
    </row>
    <row r="298" spans="1:24" x14ac:dyDescent="0.25">
      <c r="A298" s="77"/>
      <c r="B298" s="80"/>
      <c r="C298" s="22"/>
      <c r="D298" s="22"/>
      <c r="E298" s="21"/>
      <c r="F298" s="21"/>
      <c r="G298" s="11"/>
      <c r="I298" s="9"/>
      <c r="L298" s="1"/>
      <c r="M298" s="112"/>
      <c r="N298" s="112"/>
      <c r="O298" s="112"/>
      <c r="P298" s="113"/>
      <c r="Q298" s="112"/>
      <c r="R298" s="114"/>
      <c r="S298" s="113"/>
      <c r="T298" s="112"/>
      <c r="U298" s="114"/>
      <c r="V298" s="113"/>
      <c r="W298" s="112"/>
      <c r="X298" s="113"/>
    </row>
    <row r="299" spans="1:24" x14ac:dyDescent="0.25">
      <c r="A299" s="77"/>
      <c r="B299" s="80"/>
      <c r="C299" s="22"/>
      <c r="D299" s="22"/>
      <c r="E299" s="21"/>
      <c r="F299" s="21"/>
      <c r="G299" s="11"/>
      <c r="I299" s="9"/>
      <c r="L299" s="1"/>
      <c r="M299" s="112"/>
      <c r="N299" s="112"/>
      <c r="O299" s="112"/>
      <c r="P299" s="113"/>
      <c r="Q299" s="112"/>
      <c r="R299" s="114"/>
      <c r="S299" s="113"/>
      <c r="T299" s="112"/>
      <c r="U299" s="114"/>
      <c r="V299" s="113"/>
      <c r="W299" s="112"/>
      <c r="X299" s="113"/>
    </row>
    <row r="300" spans="1:24" x14ac:dyDescent="0.25">
      <c r="A300" s="77"/>
      <c r="B300" s="80"/>
      <c r="C300" s="22"/>
      <c r="D300" s="22"/>
      <c r="E300" s="21"/>
      <c r="F300" s="21"/>
      <c r="G300" s="11"/>
      <c r="I300" s="9"/>
      <c r="L300" s="1"/>
      <c r="M300" s="112"/>
      <c r="N300" s="112"/>
      <c r="O300" s="112"/>
      <c r="P300" s="113"/>
      <c r="Q300" s="112"/>
      <c r="R300" s="114"/>
      <c r="S300" s="113"/>
      <c r="T300" s="112"/>
      <c r="U300" s="114"/>
      <c r="V300" s="113"/>
      <c r="W300" s="112"/>
      <c r="X300" s="113"/>
    </row>
    <row r="301" spans="1:24" x14ac:dyDescent="0.25">
      <c r="A301" s="77"/>
      <c r="B301" s="80"/>
      <c r="C301" s="22"/>
      <c r="D301" s="22"/>
      <c r="E301" s="21"/>
      <c r="F301" s="21"/>
      <c r="G301" s="11"/>
      <c r="I301" s="9"/>
      <c r="L301" s="1"/>
      <c r="M301" s="112"/>
      <c r="N301" s="112"/>
      <c r="O301" s="112"/>
      <c r="P301" s="113"/>
      <c r="Q301" s="112"/>
      <c r="R301" s="114"/>
      <c r="S301" s="113"/>
      <c r="T301" s="112"/>
      <c r="U301" s="114"/>
      <c r="V301" s="113"/>
      <c r="W301" s="112"/>
      <c r="X301" s="113"/>
    </row>
    <row r="302" spans="1:24" x14ac:dyDescent="0.25">
      <c r="A302" s="77"/>
      <c r="B302" s="80"/>
      <c r="C302" s="22"/>
      <c r="D302" s="22"/>
      <c r="E302" s="21"/>
      <c r="F302" s="21"/>
      <c r="G302" s="11"/>
      <c r="I302" s="9"/>
      <c r="L302" s="1"/>
      <c r="M302" s="112"/>
      <c r="N302" s="112"/>
      <c r="O302" s="112"/>
      <c r="P302" s="113"/>
      <c r="Q302" s="112"/>
      <c r="R302" s="114"/>
      <c r="S302" s="113"/>
      <c r="T302" s="112"/>
      <c r="U302" s="114"/>
      <c r="V302" s="113"/>
      <c r="W302" s="112"/>
      <c r="X302" s="113"/>
    </row>
    <row r="303" spans="1:24" x14ac:dyDescent="0.25">
      <c r="A303" s="77"/>
      <c r="B303" s="80"/>
      <c r="C303" s="22"/>
      <c r="D303" s="22"/>
      <c r="E303" s="21"/>
      <c r="F303" s="21"/>
      <c r="G303" s="11"/>
      <c r="I303" s="9"/>
      <c r="L303" s="1"/>
      <c r="M303" s="112"/>
      <c r="N303" s="112"/>
      <c r="O303" s="112"/>
      <c r="P303" s="113"/>
      <c r="Q303" s="112"/>
      <c r="R303" s="114"/>
      <c r="S303" s="113"/>
      <c r="T303" s="112"/>
      <c r="U303" s="114"/>
      <c r="V303" s="113"/>
      <c r="W303" s="112"/>
      <c r="X303" s="113"/>
    </row>
    <row r="304" spans="1:24" x14ac:dyDescent="0.25">
      <c r="A304" s="77"/>
      <c r="B304" s="80"/>
      <c r="C304" s="22"/>
      <c r="D304" s="22"/>
      <c r="E304" s="21"/>
      <c r="F304" s="21"/>
      <c r="G304" s="11"/>
      <c r="I304" s="9"/>
      <c r="L304" s="1"/>
      <c r="M304" s="112"/>
      <c r="N304" s="112"/>
      <c r="O304" s="112"/>
      <c r="P304" s="113"/>
      <c r="Q304" s="112"/>
      <c r="R304" s="114"/>
      <c r="S304" s="113"/>
      <c r="T304" s="112"/>
      <c r="U304" s="114"/>
      <c r="V304" s="113"/>
      <c r="W304" s="112"/>
      <c r="X304" s="113"/>
    </row>
    <row r="305" spans="1:24" x14ac:dyDescent="0.25">
      <c r="A305" s="77"/>
      <c r="B305" s="80"/>
      <c r="C305" s="22"/>
      <c r="D305" s="22"/>
      <c r="E305" s="21"/>
      <c r="F305" s="21"/>
      <c r="G305" s="11"/>
      <c r="I305" s="9"/>
      <c r="L305" s="1"/>
      <c r="M305" s="112"/>
      <c r="N305" s="112"/>
      <c r="O305" s="112"/>
      <c r="P305" s="113"/>
      <c r="Q305" s="112"/>
      <c r="R305" s="114"/>
      <c r="S305" s="113"/>
      <c r="T305" s="112"/>
      <c r="U305" s="114"/>
      <c r="V305" s="113"/>
      <c r="W305" s="112"/>
      <c r="X305" s="113"/>
    </row>
    <row r="306" spans="1:24" x14ac:dyDescent="0.25">
      <c r="A306" s="77"/>
      <c r="B306" s="80"/>
      <c r="C306" s="22"/>
      <c r="D306" s="22"/>
      <c r="E306" s="21"/>
      <c r="F306" s="21"/>
      <c r="G306" s="11"/>
      <c r="I306" s="9"/>
      <c r="L306" s="1"/>
      <c r="M306" s="112"/>
      <c r="N306" s="112"/>
      <c r="O306" s="112"/>
      <c r="P306" s="113"/>
      <c r="Q306" s="112"/>
      <c r="R306" s="114"/>
      <c r="S306" s="113"/>
      <c r="T306" s="112"/>
      <c r="U306" s="114"/>
      <c r="V306" s="113"/>
      <c r="W306" s="112"/>
      <c r="X306" s="113"/>
    </row>
    <row r="307" spans="1:24" x14ac:dyDescent="0.25">
      <c r="A307" s="77"/>
      <c r="B307" s="80"/>
      <c r="C307" s="22"/>
      <c r="D307" s="22"/>
      <c r="E307" s="21"/>
      <c r="F307" s="21"/>
      <c r="G307" s="11"/>
      <c r="I307" s="9"/>
      <c r="L307" s="1"/>
      <c r="M307" s="112"/>
      <c r="N307" s="112"/>
      <c r="O307" s="112"/>
      <c r="P307" s="113"/>
      <c r="Q307" s="112"/>
      <c r="R307" s="114"/>
      <c r="S307" s="113"/>
      <c r="T307" s="112"/>
      <c r="U307" s="114"/>
      <c r="V307" s="113"/>
      <c r="W307" s="112"/>
      <c r="X307" s="113"/>
    </row>
    <row r="308" spans="1:24" x14ac:dyDescent="0.25">
      <c r="A308" s="77"/>
      <c r="B308" s="80"/>
      <c r="C308" s="22"/>
      <c r="D308" s="22"/>
      <c r="E308" s="21"/>
      <c r="F308" s="21"/>
      <c r="G308" s="11"/>
      <c r="I308" s="9"/>
      <c r="L308" s="1"/>
      <c r="M308" s="112"/>
      <c r="N308" s="112"/>
      <c r="O308" s="112"/>
      <c r="P308" s="113"/>
      <c r="Q308" s="112"/>
      <c r="R308" s="114"/>
      <c r="S308" s="113"/>
      <c r="T308" s="112"/>
      <c r="U308" s="114"/>
      <c r="V308" s="113"/>
      <c r="W308" s="112"/>
      <c r="X308" s="113"/>
    </row>
    <row r="309" spans="1:24" x14ac:dyDescent="0.25">
      <c r="A309" s="77"/>
      <c r="B309" s="80"/>
      <c r="C309" s="22"/>
      <c r="D309" s="22"/>
      <c r="E309" s="21"/>
      <c r="F309" s="21"/>
      <c r="G309" s="11"/>
      <c r="I309" s="9"/>
      <c r="L309" s="1"/>
      <c r="M309" s="112"/>
      <c r="N309" s="112"/>
      <c r="O309" s="112"/>
      <c r="P309" s="113"/>
      <c r="Q309" s="112"/>
      <c r="R309" s="114"/>
      <c r="S309" s="113"/>
      <c r="T309" s="112"/>
      <c r="U309" s="114"/>
      <c r="V309" s="113"/>
      <c r="W309" s="112"/>
      <c r="X309" s="113"/>
    </row>
    <row r="310" spans="1:24" x14ac:dyDescent="0.25">
      <c r="A310" s="77"/>
      <c r="B310" s="80"/>
      <c r="C310" s="22"/>
      <c r="D310" s="22"/>
      <c r="E310" s="21"/>
      <c r="F310" s="21"/>
      <c r="G310" s="11"/>
      <c r="I310" s="9"/>
      <c r="L310" s="1"/>
      <c r="M310" s="112"/>
      <c r="N310" s="112"/>
      <c r="O310" s="112"/>
      <c r="P310" s="113"/>
      <c r="Q310" s="112"/>
      <c r="R310" s="114"/>
      <c r="S310" s="113"/>
      <c r="T310" s="112"/>
      <c r="U310" s="114"/>
      <c r="V310" s="113"/>
      <c r="W310" s="112"/>
      <c r="X310" s="113"/>
    </row>
    <row r="311" spans="1:24" x14ac:dyDescent="0.25">
      <c r="A311" s="77"/>
      <c r="B311" s="80"/>
      <c r="C311" s="22"/>
      <c r="D311" s="22"/>
      <c r="E311" s="21"/>
      <c r="F311" s="21"/>
      <c r="G311" s="11"/>
      <c r="I311" s="9"/>
      <c r="L311" s="1"/>
      <c r="M311" s="112"/>
      <c r="N311" s="112"/>
      <c r="O311" s="112"/>
      <c r="P311" s="113"/>
      <c r="Q311" s="112"/>
      <c r="R311" s="114"/>
      <c r="S311" s="113"/>
      <c r="T311" s="112"/>
      <c r="U311" s="114"/>
      <c r="V311" s="113"/>
      <c r="W311" s="112"/>
      <c r="X311" s="113"/>
    </row>
    <row r="312" spans="1:24" x14ac:dyDescent="0.25">
      <c r="A312" s="77"/>
      <c r="B312" s="80"/>
      <c r="C312" s="22"/>
      <c r="D312" s="22"/>
      <c r="E312" s="21"/>
      <c r="F312" s="21"/>
      <c r="G312" s="11"/>
      <c r="I312" s="9"/>
      <c r="L312" s="1"/>
      <c r="M312" s="112"/>
      <c r="N312" s="112"/>
      <c r="O312" s="112"/>
      <c r="P312" s="113"/>
      <c r="Q312" s="112"/>
      <c r="R312" s="114"/>
      <c r="S312" s="113"/>
      <c r="T312" s="112"/>
      <c r="U312" s="114"/>
      <c r="V312" s="113"/>
      <c r="W312" s="112"/>
      <c r="X312" s="113"/>
    </row>
    <row r="313" spans="1:24" x14ac:dyDescent="0.25">
      <c r="A313" s="77"/>
      <c r="B313" s="80"/>
      <c r="C313" s="22"/>
      <c r="D313" s="22"/>
      <c r="E313" s="21"/>
      <c r="F313" s="21"/>
      <c r="G313" s="11"/>
      <c r="I313" s="9"/>
      <c r="L313" s="1"/>
      <c r="M313" s="112"/>
      <c r="N313" s="112"/>
      <c r="O313" s="112"/>
      <c r="P313" s="113"/>
      <c r="Q313" s="112"/>
      <c r="R313" s="114"/>
      <c r="S313" s="113"/>
      <c r="T313" s="112"/>
      <c r="U313" s="114"/>
      <c r="V313" s="113"/>
      <c r="W313" s="112"/>
      <c r="X313" s="113"/>
    </row>
    <row r="314" spans="1:24" x14ac:dyDescent="0.25">
      <c r="A314" s="77"/>
      <c r="B314" s="80"/>
      <c r="C314" s="22"/>
      <c r="D314" s="22"/>
      <c r="E314" s="21"/>
      <c r="F314" s="21"/>
      <c r="G314" s="11"/>
      <c r="I314" s="9"/>
      <c r="L314" s="1"/>
      <c r="M314" s="112"/>
      <c r="N314" s="112"/>
      <c r="O314" s="112"/>
      <c r="P314" s="113"/>
      <c r="Q314" s="112"/>
      <c r="R314" s="114"/>
      <c r="S314" s="113"/>
      <c r="T314" s="112"/>
      <c r="U314" s="114"/>
      <c r="V314" s="113"/>
      <c r="W314" s="112"/>
      <c r="X314" s="113"/>
    </row>
    <row r="315" spans="1:24" x14ac:dyDescent="0.25">
      <c r="A315" s="77"/>
      <c r="B315" s="80"/>
      <c r="C315" s="22"/>
      <c r="D315" s="22"/>
      <c r="E315" s="21"/>
      <c r="F315" s="21"/>
      <c r="G315" s="11"/>
      <c r="I315" s="9"/>
      <c r="L315" s="1"/>
      <c r="M315" s="112"/>
      <c r="N315" s="112"/>
      <c r="O315" s="112"/>
      <c r="P315" s="113"/>
      <c r="Q315" s="112"/>
      <c r="R315" s="114"/>
      <c r="S315" s="113"/>
      <c r="T315" s="112"/>
      <c r="U315" s="114"/>
      <c r="V315" s="113"/>
      <c r="W315" s="112"/>
      <c r="X315" s="113"/>
    </row>
    <row r="316" spans="1:24" x14ac:dyDescent="0.25">
      <c r="A316" s="77"/>
      <c r="B316" s="80"/>
      <c r="C316" s="22"/>
      <c r="D316" s="22"/>
      <c r="E316" s="21"/>
      <c r="F316" s="21"/>
      <c r="G316" s="11"/>
      <c r="I316" s="9"/>
      <c r="L316" s="1"/>
      <c r="M316" s="112"/>
      <c r="N316" s="112"/>
      <c r="O316" s="112"/>
      <c r="P316" s="113"/>
      <c r="Q316" s="112"/>
      <c r="R316" s="114"/>
      <c r="S316" s="113"/>
      <c r="T316" s="112"/>
      <c r="U316" s="114"/>
      <c r="V316" s="113"/>
      <c r="W316" s="112"/>
      <c r="X316" s="113"/>
    </row>
    <row r="317" spans="1:24" x14ac:dyDescent="0.25">
      <c r="A317" s="77"/>
      <c r="B317" s="80"/>
      <c r="C317" s="22"/>
      <c r="D317" s="22"/>
      <c r="E317" s="21"/>
      <c r="F317" s="21"/>
      <c r="G317" s="11"/>
      <c r="I317" s="9"/>
      <c r="L317" s="1"/>
      <c r="M317" s="112"/>
      <c r="N317" s="112"/>
      <c r="O317" s="112"/>
      <c r="P317" s="113"/>
      <c r="Q317" s="112"/>
      <c r="R317" s="114"/>
      <c r="S317" s="113"/>
      <c r="T317" s="112"/>
      <c r="U317" s="114"/>
      <c r="V317" s="113"/>
      <c r="W317" s="112"/>
      <c r="X317" s="113"/>
    </row>
    <row r="318" spans="1:24" x14ac:dyDescent="0.25">
      <c r="A318" s="77"/>
      <c r="B318" s="80"/>
      <c r="C318" s="22"/>
      <c r="D318" s="22"/>
      <c r="E318" s="21"/>
      <c r="F318" s="21"/>
      <c r="G318" s="11"/>
      <c r="I318" s="9"/>
      <c r="L318" s="1"/>
      <c r="M318" s="112"/>
      <c r="N318" s="112"/>
      <c r="O318" s="112"/>
      <c r="P318" s="113"/>
      <c r="Q318" s="112"/>
      <c r="R318" s="114"/>
      <c r="S318" s="113"/>
      <c r="T318" s="112"/>
      <c r="U318" s="114"/>
      <c r="V318" s="113"/>
      <c r="W318" s="112"/>
      <c r="X318" s="113"/>
    </row>
    <row r="319" spans="1:24" x14ac:dyDescent="0.25">
      <c r="A319" s="77"/>
      <c r="B319" s="80"/>
      <c r="C319" s="22"/>
      <c r="D319" s="22"/>
      <c r="E319" s="21"/>
      <c r="F319" s="21"/>
      <c r="G319" s="11"/>
      <c r="I319" s="9"/>
      <c r="L319" s="1"/>
      <c r="M319" s="112"/>
      <c r="N319" s="112"/>
      <c r="O319" s="112"/>
      <c r="P319" s="113"/>
      <c r="Q319" s="112"/>
      <c r="R319" s="114"/>
      <c r="S319" s="113"/>
      <c r="T319" s="112"/>
      <c r="U319" s="114"/>
      <c r="V319" s="113"/>
      <c r="W319" s="112"/>
      <c r="X319" s="113"/>
    </row>
    <row r="320" spans="1:24" x14ac:dyDescent="0.25">
      <c r="A320" s="77"/>
      <c r="B320" s="80"/>
      <c r="C320" s="22"/>
      <c r="D320" s="22"/>
      <c r="E320" s="21"/>
      <c r="F320" s="21"/>
      <c r="G320" s="11"/>
      <c r="I320" s="9"/>
      <c r="L320" s="1"/>
      <c r="M320" s="112"/>
      <c r="N320" s="112"/>
      <c r="O320" s="112"/>
      <c r="P320" s="113"/>
      <c r="Q320" s="112"/>
      <c r="R320" s="114"/>
      <c r="S320" s="113"/>
      <c r="T320" s="112"/>
      <c r="U320" s="114"/>
      <c r="V320" s="113"/>
      <c r="W320" s="112"/>
      <c r="X320" s="113"/>
    </row>
    <row r="321" spans="1:24" x14ac:dyDescent="0.25">
      <c r="A321" s="77"/>
      <c r="B321" s="80"/>
      <c r="C321" s="22"/>
      <c r="D321" s="22"/>
      <c r="E321" s="21"/>
      <c r="F321" s="21"/>
      <c r="G321" s="11"/>
      <c r="I321" s="9"/>
      <c r="L321" s="1"/>
      <c r="M321" s="112"/>
      <c r="N321" s="112"/>
      <c r="O321" s="112"/>
      <c r="P321" s="113"/>
      <c r="Q321" s="112"/>
      <c r="R321" s="114"/>
      <c r="S321" s="113"/>
      <c r="T321" s="112"/>
      <c r="U321" s="114"/>
      <c r="V321" s="113"/>
      <c r="W321" s="112"/>
      <c r="X321" s="113"/>
    </row>
    <row r="322" spans="1:24" x14ac:dyDescent="0.25">
      <c r="A322" s="77"/>
      <c r="B322" s="80"/>
      <c r="C322" s="22"/>
      <c r="D322" s="22"/>
      <c r="E322" s="21"/>
      <c r="F322" s="21"/>
      <c r="G322" s="11"/>
      <c r="I322" s="9"/>
      <c r="L322" s="1"/>
      <c r="M322" s="112"/>
      <c r="N322" s="112"/>
      <c r="O322" s="112"/>
      <c r="P322" s="113"/>
      <c r="Q322" s="112"/>
      <c r="R322" s="114"/>
      <c r="S322" s="113"/>
      <c r="T322" s="112"/>
      <c r="U322" s="114"/>
      <c r="V322" s="113"/>
      <c r="W322" s="112"/>
      <c r="X322" s="113"/>
    </row>
    <row r="323" spans="1:24" x14ac:dyDescent="0.25">
      <c r="A323" s="77"/>
      <c r="B323" s="80"/>
      <c r="C323" s="22"/>
      <c r="D323" s="22"/>
      <c r="E323" s="21"/>
      <c r="F323" s="21"/>
      <c r="G323" s="11"/>
      <c r="I323" s="9"/>
      <c r="L323" s="1"/>
      <c r="M323" s="112"/>
      <c r="N323" s="112"/>
      <c r="O323" s="112"/>
      <c r="P323" s="113"/>
      <c r="Q323" s="112"/>
      <c r="R323" s="114"/>
      <c r="S323" s="113"/>
      <c r="T323" s="112"/>
      <c r="U323" s="114"/>
      <c r="V323" s="113"/>
      <c r="W323" s="112"/>
      <c r="X323" s="113"/>
    </row>
    <row r="324" spans="1:24" x14ac:dyDescent="0.25">
      <c r="A324" s="77"/>
      <c r="B324" s="80"/>
      <c r="C324" s="22"/>
      <c r="D324" s="22"/>
      <c r="E324" s="21"/>
      <c r="F324" s="21"/>
      <c r="G324" s="11"/>
      <c r="I324" s="9"/>
      <c r="L324" s="1"/>
      <c r="M324" s="112"/>
      <c r="N324" s="112"/>
      <c r="O324" s="112"/>
      <c r="P324" s="113"/>
      <c r="Q324" s="112"/>
      <c r="R324" s="114"/>
      <c r="S324" s="113"/>
      <c r="T324" s="112"/>
      <c r="U324" s="114"/>
      <c r="V324" s="113"/>
      <c r="W324" s="112"/>
      <c r="X324" s="113"/>
    </row>
    <row r="325" spans="1:24" x14ac:dyDescent="0.25">
      <c r="A325" s="77"/>
      <c r="B325" s="80"/>
      <c r="C325" s="22"/>
      <c r="D325" s="22"/>
      <c r="E325" s="21"/>
      <c r="F325" s="21"/>
      <c r="G325" s="11"/>
      <c r="I325" s="9"/>
      <c r="L325" s="1"/>
      <c r="M325" s="112"/>
      <c r="N325" s="112"/>
      <c r="O325" s="112"/>
      <c r="P325" s="113"/>
      <c r="Q325" s="112"/>
      <c r="R325" s="114"/>
      <c r="S325" s="113"/>
      <c r="T325" s="112"/>
      <c r="U325" s="114"/>
      <c r="V325" s="113"/>
      <c r="W325" s="112"/>
      <c r="X325" s="113"/>
    </row>
    <row r="326" spans="1:24" x14ac:dyDescent="0.25">
      <c r="A326" s="77"/>
      <c r="B326" s="80"/>
      <c r="C326" s="22"/>
      <c r="D326" s="22"/>
      <c r="E326" s="21"/>
      <c r="F326" s="21"/>
      <c r="G326" s="11"/>
      <c r="I326" s="9"/>
      <c r="L326" s="1"/>
      <c r="M326" s="112"/>
      <c r="N326" s="112"/>
      <c r="O326" s="112"/>
      <c r="P326" s="113"/>
      <c r="Q326" s="112"/>
      <c r="R326" s="114"/>
      <c r="S326" s="113"/>
      <c r="T326" s="112"/>
      <c r="U326" s="114"/>
      <c r="V326" s="113"/>
      <c r="W326" s="112"/>
      <c r="X326" s="113"/>
    </row>
    <row r="327" spans="1:24" x14ac:dyDescent="0.25">
      <c r="A327" s="77"/>
      <c r="B327" s="80"/>
      <c r="C327" s="22"/>
      <c r="D327" s="22"/>
      <c r="E327" s="21"/>
      <c r="F327" s="21"/>
      <c r="G327" s="11"/>
      <c r="I327" s="9"/>
      <c r="L327" s="1"/>
      <c r="M327" s="112"/>
      <c r="N327" s="112"/>
      <c r="O327" s="112"/>
      <c r="P327" s="113"/>
      <c r="Q327" s="112"/>
      <c r="R327" s="114"/>
      <c r="S327" s="113"/>
      <c r="T327" s="112"/>
      <c r="U327" s="114"/>
      <c r="V327" s="113"/>
      <c r="W327" s="112"/>
      <c r="X327" s="113"/>
    </row>
    <row r="328" spans="1:24" x14ac:dyDescent="0.25">
      <c r="A328" s="77"/>
      <c r="B328" s="80"/>
      <c r="C328" s="22"/>
      <c r="D328" s="22"/>
      <c r="E328" s="21"/>
      <c r="F328" s="21"/>
      <c r="G328" s="11"/>
      <c r="I328" s="9"/>
      <c r="L328" s="1"/>
      <c r="M328" s="112"/>
      <c r="N328" s="112"/>
      <c r="O328" s="112"/>
      <c r="P328" s="113"/>
      <c r="Q328" s="112"/>
      <c r="R328" s="114"/>
      <c r="S328" s="113"/>
      <c r="T328" s="112"/>
      <c r="U328" s="114"/>
      <c r="V328" s="113"/>
      <c r="W328" s="112"/>
      <c r="X328" s="113"/>
    </row>
    <row r="329" spans="1:24" x14ac:dyDescent="0.25">
      <c r="A329" s="77"/>
      <c r="B329" s="80"/>
      <c r="C329" s="22"/>
      <c r="D329" s="22"/>
      <c r="E329" s="21"/>
      <c r="F329" s="21"/>
      <c r="G329" s="11"/>
      <c r="I329" s="9"/>
      <c r="L329" s="1"/>
      <c r="M329" s="112"/>
      <c r="N329" s="112"/>
      <c r="O329" s="112"/>
      <c r="P329" s="113"/>
      <c r="Q329" s="112"/>
      <c r="R329" s="114"/>
      <c r="S329" s="113"/>
      <c r="T329" s="112"/>
      <c r="U329" s="114"/>
      <c r="V329" s="113"/>
      <c r="W329" s="112"/>
      <c r="X329" s="113"/>
    </row>
    <row r="330" spans="1:24" x14ac:dyDescent="0.25">
      <c r="A330" s="77"/>
      <c r="B330" s="80"/>
      <c r="C330" s="22"/>
      <c r="D330" s="22"/>
      <c r="E330" s="21"/>
      <c r="F330" s="21"/>
      <c r="G330" s="11"/>
      <c r="I330" s="9"/>
      <c r="L330" s="1"/>
      <c r="M330" s="112"/>
      <c r="N330" s="112"/>
      <c r="O330" s="112"/>
      <c r="P330" s="113"/>
      <c r="Q330" s="112"/>
      <c r="R330" s="114"/>
      <c r="S330" s="113"/>
      <c r="T330" s="112"/>
      <c r="U330" s="114"/>
      <c r="V330" s="113"/>
      <c r="W330" s="112"/>
      <c r="X330" s="113"/>
    </row>
    <row r="331" spans="1:24" x14ac:dyDescent="0.25">
      <c r="A331" s="77"/>
      <c r="B331" s="80"/>
      <c r="C331" s="22"/>
      <c r="D331" s="22"/>
      <c r="E331" s="21"/>
      <c r="F331" s="21"/>
      <c r="G331" s="11"/>
      <c r="I331" s="9"/>
      <c r="L331" s="1"/>
      <c r="M331" s="112"/>
      <c r="N331" s="112"/>
      <c r="O331" s="112"/>
      <c r="P331" s="113"/>
      <c r="Q331" s="112"/>
      <c r="R331" s="114"/>
      <c r="S331" s="113"/>
      <c r="T331" s="112"/>
      <c r="U331" s="114"/>
      <c r="V331" s="113"/>
      <c r="W331" s="112"/>
      <c r="X331" s="113"/>
    </row>
    <row r="332" spans="1:24" x14ac:dyDescent="0.25">
      <c r="A332" s="77"/>
      <c r="B332" s="80"/>
      <c r="C332" s="22"/>
      <c r="D332" s="22"/>
      <c r="E332" s="21"/>
      <c r="F332" s="21"/>
      <c r="G332" s="11"/>
      <c r="I332" s="9"/>
      <c r="L332" s="1"/>
      <c r="M332" s="112"/>
      <c r="N332" s="112"/>
      <c r="O332" s="112"/>
      <c r="P332" s="113"/>
      <c r="Q332" s="112"/>
      <c r="R332" s="114"/>
      <c r="S332" s="113"/>
      <c r="T332" s="112"/>
      <c r="U332" s="114"/>
      <c r="V332" s="113"/>
      <c r="W332" s="112"/>
      <c r="X332" s="113"/>
    </row>
    <row r="333" spans="1:24" x14ac:dyDescent="0.25">
      <c r="A333" s="77"/>
      <c r="B333" s="80"/>
      <c r="C333" s="22"/>
      <c r="D333" s="22"/>
      <c r="E333" s="21"/>
      <c r="F333" s="21"/>
      <c r="G333" s="11"/>
      <c r="I333" s="9"/>
      <c r="L333" s="1"/>
      <c r="M333" s="112"/>
      <c r="N333" s="112"/>
      <c r="O333" s="112"/>
      <c r="P333" s="113"/>
      <c r="Q333" s="112"/>
      <c r="R333" s="114"/>
      <c r="S333" s="113"/>
      <c r="T333" s="112"/>
      <c r="U333" s="114"/>
      <c r="V333" s="113"/>
      <c r="W333" s="112"/>
      <c r="X333" s="113"/>
    </row>
    <row r="334" spans="1:24" x14ac:dyDescent="0.25">
      <c r="A334" s="77"/>
      <c r="B334" s="80"/>
      <c r="C334" s="22"/>
      <c r="D334" s="22"/>
      <c r="E334" s="21"/>
      <c r="F334" s="21"/>
      <c r="G334" s="11"/>
      <c r="I334" s="9"/>
      <c r="L334" s="1"/>
      <c r="M334" s="112"/>
      <c r="N334" s="112"/>
      <c r="O334" s="112"/>
      <c r="P334" s="113"/>
      <c r="Q334" s="112"/>
      <c r="R334" s="114"/>
      <c r="S334" s="113"/>
      <c r="T334" s="112"/>
      <c r="U334" s="114"/>
      <c r="V334" s="113"/>
      <c r="W334" s="112"/>
      <c r="X334" s="113"/>
    </row>
    <row r="335" spans="1:24" x14ac:dyDescent="0.25">
      <c r="A335" s="77"/>
      <c r="B335" s="80"/>
      <c r="C335" s="22"/>
      <c r="D335" s="22"/>
      <c r="E335" s="21"/>
      <c r="F335" s="21"/>
      <c r="G335" s="11"/>
      <c r="I335" s="9"/>
      <c r="L335" s="1"/>
      <c r="M335" s="112"/>
      <c r="N335" s="112"/>
      <c r="O335" s="112"/>
      <c r="P335" s="113"/>
      <c r="Q335" s="112"/>
      <c r="R335" s="114"/>
      <c r="S335" s="113"/>
      <c r="T335" s="112"/>
      <c r="U335" s="114"/>
      <c r="V335" s="113"/>
      <c r="W335" s="112"/>
      <c r="X335" s="113"/>
    </row>
    <row r="336" spans="1:24" x14ac:dyDescent="0.25">
      <c r="A336" s="77"/>
      <c r="B336" s="80"/>
      <c r="C336" s="22"/>
      <c r="D336" s="22"/>
      <c r="E336" s="21"/>
      <c r="F336" s="21"/>
      <c r="G336" s="11"/>
      <c r="I336" s="9"/>
      <c r="L336" s="1"/>
      <c r="M336" s="112"/>
      <c r="N336" s="112"/>
      <c r="O336" s="112"/>
      <c r="P336" s="113"/>
      <c r="Q336" s="112"/>
      <c r="R336" s="114"/>
      <c r="S336" s="113"/>
      <c r="T336" s="112"/>
      <c r="U336" s="114"/>
      <c r="V336" s="113"/>
      <c r="W336" s="112"/>
      <c r="X336" s="113"/>
    </row>
    <row r="337" spans="1:24" x14ac:dyDescent="0.25">
      <c r="A337" s="77"/>
      <c r="B337" s="80"/>
      <c r="C337" s="22"/>
      <c r="D337" s="22"/>
      <c r="E337" s="21"/>
      <c r="F337" s="21"/>
      <c r="G337" s="11"/>
      <c r="I337" s="9"/>
      <c r="L337" s="1"/>
      <c r="M337" s="112"/>
      <c r="N337" s="112"/>
      <c r="O337" s="112"/>
      <c r="P337" s="113"/>
      <c r="Q337" s="112"/>
      <c r="R337" s="114"/>
      <c r="S337" s="113"/>
      <c r="T337" s="112"/>
      <c r="U337" s="114"/>
      <c r="V337" s="113"/>
      <c r="W337" s="112"/>
      <c r="X337" s="113"/>
    </row>
    <row r="338" spans="1:24" x14ac:dyDescent="0.25">
      <c r="A338" s="77"/>
      <c r="B338" s="80"/>
      <c r="C338" s="22"/>
      <c r="D338" s="22"/>
      <c r="E338" s="21"/>
      <c r="F338" s="21"/>
      <c r="G338" s="11"/>
      <c r="I338" s="9"/>
      <c r="L338" s="1"/>
      <c r="M338" s="112"/>
      <c r="N338" s="112"/>
      <c r="O338" s="112"/>
      <c r="P338" s="113"/>
      <c r="Q338" s="112"/>
      <c r="R338" s="114"/>
      <c r="S338" s="113"/>
      <c r="T338" s="112"/>
      <c r="U338" s="114"/>
      <c r="V338" s="113"/>
      <c r="W338" s="112"/>
      <c r="X338" s="113"/>
    </row>
    <row r="339" spans="1:24" x14ac:dyDescent="0.25">
      <c r="A339" s="77"/>
      <c r="B339" s="80"/>
      <c r="C339" s="22"/>
      <c r="D339" s="22"/>
      <c r="E339" s="21"/>
      <c r="F339" s="21"/>
      <c r="G339" s="11"/>
      <c r="I339" s="9"/>
      <c r="L339" s="1"/>
      <c r="M339" s="112"/>
      <c r="N339" s="112"/>
      <c r="O339" s="112"/>
      <c r="P339" s="113"/>
      <c r="Q339" s="112"/>
      <c r="R339" s="114"/>
      <c r="S339" s="113"/>
      <c r="T339" s="112"/>
      <c r="U339" s="114"/>
      <c r="V339" s="113"/>
      <c r="W339" s="112"/>
      <c r="X339" s="113"/>
    </row>
    <row r="340" spans="1:24" x14ac:dyDescent="0.25">
      <c r="A340" s="77"/>
      <c r="B340" s="80"/>
      <c r="C340" s="22"/>
      <c r="D340" s="22"/>
      <c r="E340" s="21"/>
      <c r="F340" s="21"/>
      <c r="G340" s="11"/>
      <c r="I340" s="9"/>
      <c r="L340" s="1"/>
      <c r="M340" s="112"/>
      <c r="N340" s="112"/>
      <c r="O340" s="112"/>
      <c r="P340" s="113"/>
      <c r="Q340" s="112"/>
      <c r="R340" s="114"/>
      <c r="S340" s="113"/>
      <c r="T340" s="112"/>
      <c r="U340" s="114"/>
      <c r="V340" s="113"/>
      <c r="W340" s="112"/>
      <c r="X340" s="113"/>
    </row>
    <row r="341" spans="1:24" x14ac:dyDescent="0.25">
      <c r="A341" s="77"/>
      <c r="B341" s="80"/>
      <c r="C341" s="22"/>
      <c r="D341" s="22"/>
      <c r="E341" s="21"/>
      <c r="F341" s="21"/>
      <c r="G341" s="11"/>
      <c r="I341" s="9"/>
      <c r="L341" s="1"/>
      <c r="M341" s="112"/>
      <c r="N341" s="112"/>
      <c r="O341" s="112"/>
      <c r="P341" s="113"/>
      <c r="Q341" s="112"/>
      <c r="R341" s="114"/>
      <c r="S341" s="113"/>
      <c r="T341" s="112"/>
      <c r="U341" s="114"/>
      <c r="V341" s="113"/>
      <c r="W341" s="112"/>
      <c r="X341" s="113"/>
    </row>
    <row r="342" spans="1:24" x14ac:dyDescent="0.25">
      <c r="A342" s="77"/>
      <c r="B342" s="80"/>
      <c r="C342" s="22"/>
      <c r="D342" s="22"/>
      <c r="E342" s="21"/>
      <c r="F342" s="21"/>
      <c r="G342" s="11"/>
      <c r="I342" s="9"/>
      <c r="L342" s="1"/>
      <c r="M342" s="112"/>
      <c r="N342" s="112"/>
      <c r="O342" s="112"/>
      <c r="P342" s="113"/>
      <c r="Q342" s="112"/>
      <c r="R342" s="114"/>
      <c r="S342" s="113"/>
      <c r="T342" s="112"/>
      <c r="U342" s="114"/>
      <c r="V342" s="113"/>
      <c r="W342" s="112"/>
      <c r="X342" s="113"/>
    </row>
    <row r="343" spans="1:24" x14ac:dyDescent="0.25">
      <c r="A343" s="77"/>
      <c r="B343" s="80"/>
      <c r="C343" s="22"/>
      <c r="D343" s="22"/>
      <c r="E343" s="21"/>
      <c r="F343" s="21"/>
      <c r="G343" s="11"/>
      <c r="I343" s="9"/>
      <c r="L343" s="1"/>
      <c r="M343" s="112"/>
      <c r="N343" s="112"/>
      <c r="O343" s="112"/>
      <c r="P343" s="113"/>
      <c r="Q343" s="112"/>
      <c r="R343" s="114"/>
      <c r="S343" s="113"/>
      <c r="T343" s="112"/>
      <c r="U343" s="114"/>
      <c r="V343" s="113"/>
      <c r="W343" s="112"/>
      <c r="X343" s="113"/>
    </row>
    <row r="344" spans="1:24" x14ac:dyDescent="0.25">
      <c r="A344" s="77"/>
      <c r="B344" s="80"/>
      <c r="C344" s="22"/>
      <c r="D344" s="22"/>
      <c r="E344" s="21"/>
      <c r="F344" s="21"/>
      <c r="G344" s="11"/>
      <c r="I344" s="9"/>
      <c r="L344" s="1"/>
      <c r="M344" s="112"/>
      <c r="N344" s="112"/>
      <c r="O344" s="112"/>
      <c r="P344" s="113"/>
      <c r="Q344" s="112"/>
      <c r="R344" s="114"/>
      <c r="S344" s="113"/>
      <c r="T344" s="112"/>
      <c r="U344" s="114"/>
      <c r="V344" s="113"/>
      <c r="W344" s="112"/>
      <c r="X344" s="113"/>
    </row>
    <row r="345" spans="1:24" x14ac:dyDescent="0.25">
      <c r="A345" s="77"/>
      <c r="B345" s="80"/>
      <c r="C345" s="22"/>
      <c r="D345" s="22"/>
      <c r="E345" s="21"/>
      <c r="F345" s="21"/>
      <c r="G345" s="11"/>
      <c r="I345" s="9"/>
      <c r="L345" s="1"/>
      <c r="M345" s="112"/>
      <c r="N345" s="112"/>
      <c r="O345" s="112"/>
      <c r="P345" s="113"/>
      <c r="Q345" s="112"/>
      <c r="R345" s="114"/>
      <c r="S345" s="113"/>
      <c r="T345" s="112"/>
      <c r="U345" s="114"/>
      <c r="V345" s="113"/>
      <c r="W345" s="112"/>
      <c r="X345" s="113"/>
    </row>
    <row r="346" spans="1:24" x14ac:dyDescent="0.25">
      <c r="A346" s="77"/>
      <c r="B346" s="80"/>
      <c r="C346" s="22"/>
      <c r="D346" s="22"/>
      <c r="E346" s="21"/>
      <c r="F346" s="21"/>
      <c r="G346" s="11"/>
      <c r="I346" s="9"/>
      <c r="L346" s="1"/>
      <c r="M346" s="112"/>
      <c r="N346" s="112"/>
      <c r="O346" s="112"/>
      <c r="P346" s="113"/>
      <c r="Q346" s="112"/>
      <c r="R346" s="114"/>
      <c r="S346" s="113"/>
      <c r="T346" s="112"/>
      <c r="U346" s="114"/>
      <c r="V346" s="113"/>
      <c r="W346" s="112"/>
      <c r="X346" s="113"/>
    </row>
    <row r="347" spans="1:24" x14ac:dyDescent="0.25">
      <c r="A347" s="77"/>
      <c r="B347" s="80"/>
      <c r="C347" s="22"/>
      <c r="D347" s="22"/>
      <c r="E347" s="21"/>
      <c r="F347" s="21"/>
      <c r="G347" s="11"/>
      <c r="I347" s="9"/>
      <c r="L347" s="1"/>
      <c r="M347" s="112"/>
      <c r="N347" s="112"/>
      <c r="O347" s="112"/>
      <c r="P347" s="113"/>
      <c r="Q347" s="112"/>
      <c r="R347" s="114"/>
      <c r="S347" s="113"/>
      <c r="T347" s="112"/>
      <c r="U347" s="114"/>
      <c r="V347" s="113"/>
      <c r="W347" s="112"/>
      <c r="X347" s="113"/>
    </row>
    <row r="348" spans="1:24" x14ac:dyDescent="0.25">
      <c r="A348" s="77"/>
      <c r="B348" s="80"/>
      <c r="C348" s="22"/>
      <c r="D348" s="22"/>
      <c r="E348" s="21"/>
      <c r="F348" s="21"/>
      <c r="G348" s="11"/>
      <c r="I348" s="9"/>
      <c r="L348" s="1"/>
      <c r="M348" s="112"/>
      <c r="N348" s="112"/>
      <c r="O348" s="112"/>
      <c r="P348" s="113"/>
      <c r="Q348" s="112"/>
      <c r="R348" s="114"/>
      <c r="S348" s="113"/>
      <c r="T348" s="112"/>
      <c r="U348" s="114"/>
      <c r="V348" s="113"/>
      <c r="W348" s="112"/>
      <c r="X348" s="113"/>
    </row>
    <row r="349" spans="1:24" x14ac:dyDescent="0.25">
      <c r="A349" s="77"/>
      <c r="B349" s="80"/>
      <c r="C349" s="22"/>
      <c r="D349" s="22"/>
      <c r="E349" s="21"/>
      <c r="F349" s="21"/>
      <c r="G349" s="11"/>
      <c r="I349" s="9"/>
      <c r="L349" s="1"/>
      <c r="M349" s="112"/>
      <c r="N349" s="112"/>
      <c r="O349" s="112"/>
      <c r="P349" s="113"/>
      <c r="Q349" s="112"/>
      <c r="R349" s="114"/>
      <c r="S349" s="113"/>
      <c r="T349" s="112"/>
      <c r="U349" s="114"/>
      <c r="V349" s="113"/>
      <c r="W349" s="112"/>
      <c r="X349" s="113"/>
    </row>
    <row r="350" spans="1:24" x14ac:dyDescent="0.25">
      <c r="A350" s="77"/>
      <c r="B350" s="80"/>
      <c r="C350" s="22"/>
      <c r="D350" s="22"/>
      <c r="E350" s="21"/>
      <c r="F350" s="21"/>
      <c r="G350" s="11"/>
      <c r="I350" s="9"/>
      <c r="L350" s="1"/>
      <c r="M350" s="112"/>
      <c r="N350" s="112"/>
      <c r="O350" s="112"/>
      <c r="P350" s="113"/>
      <c r="Q350" s="112"/>
      <c r="R350" s="114"/>
      <c r="S350" s="113"/>
      <c r="T350" s="112"/>
      <c r="U350" s="114"/>
      <c r="V350" s="113"/>
      <c r="W350" s="112"/>
      <c r="X350" s="113"/>
    </row>
    <row r="351" spans="1:24" x14ac:dyDescent="0.25">
      <c r="A351" s="77"/>
      <c r="B351" s="80"/>
      <c r="C351" s="22"/>
      <c r="D351" s="22"/>
      <c r="E351" s="21"/>
      <c r="F351" s="21"/>
      <c r="G351" s="11"/>
      <c r="I351" s="9"/>
      <c r="L351" s="1"/>
      <c r="M351" s="112"/>
      <c r="N351" s="112"/>
      <c r="O351" s="112"/>
      <c r="P351" s="113"/>
      <c r="Q351" s="112"/>
      <c r="R351" s="114"/>
      <c r="S351" s="113"/>
      <c r="T351" s="112"/>
      <c r="U351" s="114"/>
      <c r="V351" s="113"/>
      <c r="W351" s="112"/>
      <c r="X351" s="113"/>
    </row>
    <row r="352" spans="1:24" x14ac:dyDescent="0.25">
      <c r="A352" s="77"/>
      <c r="B352" s="80"/>
      <c r="C352" s="22"/>
      <c r="D352" s="22"/>
      <c r="E352" s="21"/>
      <c r="F352" s="21"/>
      <c r="G352" s="11"/>
      <c r="I352" s="9"/>
      <c r="L352" s="1"/>
      <c r="M352" s="112"/>
      <c r="N352" s="112"/>
      <c r="O352" s="112"/>
      <c r="P352" s="113"/>
      <c r="Q352" s="112"/>
      <c r="R352" s="114"/>
      <c r="S352" s="113"/>
      <c r="T352" s="112"/>
      <c r="U352" s="114"/>
      <c r="V352" s="113"/>
      <c r="W352" s="112"/>
      <c r="X352" s="113"/>
    </row>
    <row r="353" spans="1:24" x14ac:dyDescent="0.25">
      <c r="A353" s="77"/>
      <c r="B353" s="80"/>
      <c r="C353" s="22"/>
      <c r="D353" s="22"/>
      <c r="E353" s="21"/>
      <c r="F353" s="21"/>
      <c r="G353" s="11"/>
      <c r="I353" s="9"/>
      <c r="L353" s="1"/>
      <c r="M353" s="112"/>
      <c r="N353" s="112"/>
      <c r="O353" s="112"/>
      <c r="P353" s="113"/>
      <c r="Q353" s="112"/>
      <c r="R353" s="114"/>
      <c r="S353" s="113"/>
      <c r="T353" s="112"/>
      <c r="U353" s="114"/>
      <c r="V353" s="113"/>
      <c r="W353" s="112"/>
      <c r="X353" s="113"/>
    </row>
    <row r="354" spans="1:24" x14ac:dyDescent="0.25">
      <c r="A354" s="77"/>
      <c r="B354" s="80"/>
      <c r="C354" s="22"/>
      <c r="D354" s="22"/>
      <c r="E354" s="21"/>
      <c r="F354" s="21"/>
      <c r="G354" s="11"/>
      <c r="I354" s="9"/>
      <c r="L354" s="1"/>
      <c r="M354" s="112"/>
      <c r="N354" s="112"/>
      <c r="O354" s="112"/>
      <c r="P354" s="113"/>
      <c r="Q354" s="112"/>
      <c r="R354" s="114"/>
      <c r="S354" s="113"/>
      <c r="T354" s="112"/>
      <c r="U354" s="114"/>
      <c r="V354" s="113"/>
      <c r="W354" s="112"/>
      <c r="X354" s="113"/>
    </row>
    <row r="355" spans="1:24" x14ac:dyDescent="0.25">
      <c r="A355" s="77"/>
      <c r="B355" s="80"/>
      <c r="C355" s="22"/>
      <c r="D355" s="22"/>
      <c r="E355" s="21"/>
      <c r="F355" s="21"/>
      <c r="G355" s="11"/>
      <c r="I355" s="9"/>
      <c r="L355" s="1"/>
      <c r="M355" s="112"/>
      <c r="N355" s="112"/>
      <c r="O355" s="112"/>
      <c r="P355" s="113"/>
      <c r="Q355" s="112"/>
      <c r="R355" s="114"/>
      <c r="S355" s="113"/>
      <c r="T355" s="112"/>
      <c r="U355" s="114"/>
      <c r="V355" s="113"/>
      <c r="W355" s="112"/>
      <c r="X355" s="113"/>
    </row>
    <row r="356" spans="1:24" x14ac:dyDescent="0.25">
      <c r="A356" s="77"/>
      <c r="B356" s="80"/>
      <c r="C356" s="22"/>
      <c r="D356" s="22"/>
      <c r="E356" s="21"/>
      <c r="F356" s="21"/>
      <c r="G356" s="11"/>
      <c r="I356" s="9"/>
      <c r="L356" s="1"/>
      <c r="M356" s="112"/>
      <c r="N356" s="112"/>
      <c r="O356" s="112"/>
      <c r="P356" s="113"/>
      <c r="Q356" s="112"/>
      <c r="R356" s="114"/>
      <c r="S356" s="113"/>
      <c r="T356" s="112"/>
      <c r="U356" s="114"/>
      <c r="V356" s="113"/>
      <c r="W356" s="112"/>
      <c r="X356" s="113"/>
    </row>
    <row r="357" spans="1:24" x14ac:dyDescent="0.25">
      <c r="A357" s="77"/>
      <c r="B357" s="80"/>
      <c r="C357" s="22"/>
      <c r="D357" s="22"/>
      <c r="E357" s="21"/>
      <c r="F357" s="21"/>
      <c r="G357" s="11"/>
      <c r="I357" s="9"/>
      <c r="L357" s="1"/>
      <c r="M357" s="112"/>
      <c r="N357" s="112"/>
      <c r="O357" s="112"/>
      <c r="P357" s="113"/>
      <c r="Q357" s="112"/>
      <c r="R357" s="114"/>
      <c r="S357" s="113"/>
      <c r="T357" s="112"/>
      <c r="U357" s="114"/>
      <c r="V357" s="113"/>
      <c r="W357" s="112"/>
      <c r="X357" s="113"/>
    </row>
    <row r="358" spans="1:24" x14ac:dyDescent="0.25">
      <c r="A358" s="77"/>
      <c r="B358" s="80"/>
      <c r="C358" s="22"/>
      <c r="D358" s="22"/>
      <c r="E358" s="21"/>
      <c r="F358" s="21"/>
      <c r="G358" s="11"/>
      <c r="I358" s="9"/>
      <c r="L358" s="1"/>
      <c r="M358" s="112"/>
      <c r="N358" s="112"/>
      <c r="O358" s="112"/>
      <c r="P358" s="113"/>
      <c r="Q358" s="112"/>
      <c r="R358" s="114"/>
      <c r="S358" s="113"/>
      <c r="T358" s="112"/>
      <c r="U358" s="114"/>
      <c r="V358" s="113"/>
      <c r="W358" s="112"/>
      <c r="X358" s="113"/>
    </row>
    <row r="359" spans="1:24" x14ac:dyDescent="0.25">
      <c r="A359" s="77"/>
      <c r="B359" s="80"/>
      <c r="C359" s="22"/>
      <c r="D359" s="22"/>
      <c r="E359" s="21"/>
      <c r="F359" s="21"/>
      <c r="G359" s="11"/>
      <c r="I359" s="9"/>
      <c r="L359" s="1"/>
      <c r="M359" s="112"/>
      <c r="N359" s="112"/>
      <c r="O359" s="112"/>
      <c r="P359" s="113"/>
      <c r="Q359" s="112"/>
      <c r="R359" s="114"/>
      <c r="S359" s="113"/>
      <c r="T359" s="112"/>
      <c r="U359" s="114"/>
      <c r="V359" s="113"/>
      <c r="W359" s="112"/>
      <c r="X359" s="113"/>
    </row>
    <row r="360" spans="1:24" x14ac:dyDescent="0.25">
      <c r="A360" s="77"/>
      <c r="B360" s="80"/>
      <c r="C360" s="22"/>
      <c r="D360" s="22"/>
      <c r="E360" s="21"/>
      <c r="F360" s="21"/>
      <c r="G360" s="11"/>
      <c r="I360" s="9"/>
      <c r="L360" s="1"/>
      <c r="M360" s="112"/>
      <c r="N360" s="112"/>
      <c r="O360" s="112"/>
      <c r="P360" s="113"/>
      <c r="Q360" s="112"/>
      <c r="R360" s="114"/>
      <c r="S360" s="113"/>
      <c r="T360" s="112"/>
      <c r="U360" s="114"/>
      <c r="V360" s="113"/>
      <c r="W360" s="112"/>
      <c r="X360" s="113"/>
    </row>
    <row r="361" spans="1:24" x14ac:dyDescent="0.25">
      <c r="A361" s="77"/>
      <c r="B361" s="80"/>
      <c r="C361" s="22"/>
      <c r="D361" s="22"/>
      <c r="E361" s="21"/>
      <c r="F361" s="21"/>
      <c r="G361" s="11"/>
      <c r="I361" s="9"/>
      <c r="L361" s="1"/>
      <c r="M361" s="112"/>
      <c r="N361" s="112"/>
      <c r="O361" s="112"/>
      <c r="P361" s="113"/>
      <c r="Q361" s="112"/>
      <c r="R361" s="114"/>
      <c r="S361" s="113"/>
      <c r="T361" s="112"/>
      <c r="U361" s="114"/>
      <c r="V361" s="113"/>
      <c r="W361" s="112"/>
      <c r="X361" s="113"/>
    </row>
    <row r="362" spans="1:24" x14ac:dyDescent="0.25">
      <c r="A362" s="77"/>
      <c r="B362" s="80"/>
      <c r="C362" s="22"/>
      <c r="D362" s="22"/>
      <c r="E362" s="21"/>
      <c r="F362" s="21"/>
      <c r="G362" s="11"/>
      <c r="I362" s="9"/>
      <c r="L362" s="1"/>
      <c r="M362" s="112"/>
      <c r="N362" s="112"/>
      <c r="O362" s="112"/>
      <c r="P362" s="113"/>
      <c r="Q362" s="112"/>
      <c r="R362" s="114"/>
      <c r="S362" s="113"/>
      <c r="T362" s="112"/>
      <c r="U362" s="114"/>
      <c r="V362" s="113"/>
      <c r="W362" s="112"/>
      <c r="X362" s="113"/>
    </row>
    <row r="363" spans="1:24" x14ac:dyDescent="0.25">
      <c r="A363" s="77"/>
      <c r="B363" s="80"/>
      <c r="C363" s="22"/>
      <c r="D363" s="22"/>
      <c r="E363" s="21"/>
      <c r="F363" s="21"/>
      <c r="G363" s="11"/>
      <c r="I363" s="9"/>
      <c r="L363" s="1"/>
      <c r="M363" s="112"/>
      <c r="N363" s="112"/>
      <c r="O363" s="112"/>
      <c r="P363" s="113"/>
      <c r="Q363" s="112"/>
      <c r="R363" s="114"/>
      <c r="S363" s="113"/>
      <c r="T363" s="112"/>
      <c r="U363" s="114"/>
      <c r="V363" s="113"/>
      <c r="W363" s="112"/>
      <c r="X363" s="113"/>
    </row>
    <row r="364" spans="1:24" x14ac:dyDescent="0.25">
      <c r="A364" s="77"/>
      <c r="B364" s="80"/>
      <c r="C364" s="22"/>
      <c r="D364" s="22"/>
      <c r="E364" s="21"/>
      <c r="F364" s="21"/>
      <c r="G364" s="11"/>
      <c r="I364" s="9"/>
      <c r="L364" s="1"/>
      <c r="M364" s="112"/>
      <c r="N364" s="112"/>
      <c r="O364" s="112"/>
      <c r="P364" s="113"/>
      <c r="Q364" s="112"/>
      <c r="R364" s="114"/>
      <c r="S364" s="113"/>
      <c r="T364" s="112"/>
      <c r="U364" s="114"/>
      <c r="V364" s="113"/>
      <c r="W364" s="112"/>
      <c r="X364" s="113"/>
    </row>
    <row r="365" spans="1:24" x14ac:dyDescent="0.25">
      <c r="A365" s="77"/>
      <c r="B365" s="80"/>
      <c r="C365" s="22"/>
      <c r="D365" s="22"/>
      <c r="E365" s="21"/>
      <c r="F365" s="21"/>
      <c r="G365" s="11"/>
      <c r="I365" s="9"/>
      <c r="L365" s="1"/>
      <c r="M365" s="112"/>
      <c r="N365" s="112"/>
      <c r="O365" s="112"/>
      <c r="P365" s="113"/>
      <c r="Q365" s="112"/>
      <c r="R365" s="114"/>
      <c r="S365" s="113"/>
      <c r="T365" s="112"/>
      <c r="U365" s="114"/>
      <c r="V365" s="113"/>
      <c r="W365" s="112"/>
      <c r="X365" s="113"/>
    </row>
    <row r="366" spans="1:24" x14ac:dyDescent="0.25">
      <c r="A366" s="77"/>
      <c r="B366" s="80"/>
      <c r="C366" s="22"/>
      <c r="D366" s="22"/>
      <c r="E366" s="21"/>
      <c r="F366" s="21"/>
      <c r="G366" s="11"/>
      <c r="I366" s="9"/>
      <c r="L366" s="1"/>
      <c r="M366" s="112"/>
      <c r="N366" s="112"/>
      <c r="O366" s="112"/>
      <c r="P366" s="113"/>
      <c r="Q366" s="112"/>
      <c r="R366" s="114"/>
      <c r="S366" s="113"/>
      <c r="T366" s="112"/>
      <c r="U366" s="114"/>
      <c r="V366" s="113"/>
      <c r="W366" s="112"/>
      <c r="X366" s="113"/>
    </row>
    <row r="367" spans="1:24" x14ac:dyDescent="0.25">
      <c r="A367" s="77"/>
      <c r="B367" s="80"/>
      <c r="C367" s="22"/>
      <c r="D367" s="22"/>
      <c r="E367" s="21"/>
      <c r="F367" s="21"/>
      <c r="G367" s="11"/>
      <c r="I367" s="9"/>
      <c r="L367" s="1"/>
      <c r="M367" s="112"/>
      <c r="N367" s="112"/>
      <c r="O367" s="112"/>
      <c r="P367" s="113"/>
      <c r="Q367" s="112"/>
      <c r="R367" s="114"/>
      <c r="S367" s="113"/>
      <c r="T367" s="112"/>
      <c r="U367" s="114"/>
      <c r="V367" s="113"/>
      <c r="W367" s="112"/>
      <c r="X367" s="113"/>
    </row>
    <row r="368" spans="1:24" x14ac:dyDescent="0.25">
      <c r="A368" s="77"/>
      <c r="B368" s="80"/>
      <c r="C368" s="22"/>
      <c r="D368" s="22"/>
      <c r="E368" s="21"/>
      <c r="F368" s="21"/>
      <c r="G368" s="11"/>
      <c r="I368" s="9"/>
      <c r="L368" s="1"/>
      <c r="M368" s="112"/>
      <c r="N368" s="112"/>
      <c r="O368" s="112"/>
      <c r="P368" s="113"/>
      <c r="Q368" s="112"/>
      <c r="R368" s="114"/>
      <c r="S368" s="113"/>
      <c r="T368" s="112"/>
      <c r="U368" s="114"/>
      <c r="V368" s="113"/>
      <c r="W368" s="112"/>
      <c r="X368" s="113"/>
    </row>
    <row r="369" spans="1:24" x14ac:dyDescent="0.25">
      <c r="A369" s="77"/>
      <c r="B369" s="80"/>
      <c r="C369" s="22"/>
      <c r="D369" s="22"/>
      <c r="E369" s="21"/>
      <c r="F369" s="21"/>
      <c r="G369" s="11"/>
      <c r="I369" s="9"/>
      <c r="L369" s="1"/>
      <c r="M369" s="112"/>
      <c r="N369" s="112"/>
      <c r="O369" s="112"/>
      <c r="P369" s="113"/>
      <c r="Q369" s="112"/>
      <c r="R369" s="114"/>
      <c r="S369" s="113"/>
      <c r="T369" s="112"/>
      <c r="U369" s="114"/>
      <c r="V369" s="113"/>
      <c r="W369" s="112"/>
      <c r="X369" s="113"/>
    </row>
    <row r="370" spans="1:24" x14ac:dyDescent="0.25">
      <c r="A370" s="77"/>
      <c r="B370" s="80"/>
      <c r="C370" s="22"/>
      <c r="D370" s="22"/>
      <c r="E370" s="21"/>
      <c r="F370" s="21"/>
      <c r="G370" s="11"/>
      <c r="I370" s="9"/>
      <c r="L370" s="1"/>
      <c r="M370" s="112"/>
      <c r="N370" s="112"/>
      <c r="O370" s="112"/>
      <c r="P370" s="113"/>
      <c r="Q370" s="112"/>
      <c r="R370" s="114"/>
      <c r="S370" s="113"/>
      <c r="T370" s="112"/>
      <c r="U370" s="114"/>
      <c r="V370" s="113"/>
      <c r="W370" s="112"/>
      <c r="X370" s="113"/>
    </row>
    <row r="371" spans="1:24" x14ac:dyDescent="0.25">
      <c r="A371" s="77"/>
      <c r="B371" s="80"/>
      <c r="C371" s="22"/>
      <c r="D371" s="22"/>
      <c r="E371" s="21"/>
      <c r="F371" s="21"/>
      <c r="G371" s="11"/>
      <c r="I371" s="9"/>
      <c r="L371" s="1"/>
      <c r="M371" s="112"/>
      <c r="N371" s="112"/>
      <c r="O371" s="112"/>
      <c r="P371" s="113"/>
      <c r="Q371" s="112"/>
      <c r="R371" s="114"/>
      <c r="S371" s="113"/>
      <c r="T371" s="112"/>
      <c r="U371" s="114"/>
      <c r="V371" s="113"/>
      <c r="W371" s="112"/>
      <c r="X371" s="113"/>
    </row>
    <row r="372" spans="1:24" x14ac:dyDescent="0.25">
      <c r="A372" s="77"/>
      <c r="B372" s="80"/>
      <c r="C372" s="22"/>
      <c r="D372" s="22"/>
      <c r="E372" s="21"/>
      <c r="F372" s="21"/>
      <c r="G372" s="11"/>
      <c r="I372" s="9"/>
      <c r="L372" s="1"/>
      <c r="M372" s="112"/>
      <c r="N372" s="112"/>
      <c r="O372" s="112"/>
      <c r="P372" s="113"/>
      <c r="Q372" s="112"/>
      <c r="R372" s="114"/>
      <c r="S372" s="113"/>
      <c r="T372" s="112"/>
      <c r="U372" s="114"/>
      <c r="V372" s="113"/>
      <c r="W372" s="112"/>
      <c r="X372" s="113"/>
    </row>
    <row r="373" spans="1:24" x14ac:dyDescent="0.25">
      <c r="A373" s="77"/>
      <c r="B373" s="80"/>
      <c r="C373" s="22"/>
      <c r="D373" s="22"/>
      <c r="E373" s="21"/>
      <c r="F373" s="21"/>
      <c r="G373" s="11"/>
      <c r="I373" s="9"/>
      <c r="L373" s="1"/>
      <c r="M373" s="112"/>
      <c r="N373" s="112"/>
      <c r="O373" s="112"/>
      <c r="P373" s="113"/>
      <c r="Q373" s="112"/>
      <c r="R373" s="114"/>
      <c r="S373" s="113"/>
      <c r="T373" s="112"/>
      <c r="U373" s="114"/>
      <c r="V373" s="113"/>
      <c r="W373" s="112"/>
      <c r="X373" s="113"/>
    </row>
    <row r="374" spans="1:24" x14ac:dyDescent="0.25">
      <c r="A374" s="77"/>
      <c r="B374" s="80"/>
      <c r="C374" s="22"/>
      <c r="D374" s="22"/>
      <c r="E374" s="21"/>
      <c r="F374" s="21"/>
      <c r="G374" s="11"/>
      <c r="I374" s="9"/>
      <c r="L374" s="1"/>
      <c r="M374" s="112"/>
      <c r="N374" s="112"/>
      <c r="O374" s="112"/>
      <c r="P374" s="113"/>
      <c r="Q374" s="112"/>
      <c r="R374" s="114"/>
      <c r="S374" s="113"/>
      <c r="T374" s="112"/>
      <c r="U374" s="114"/>
      <c r="V374" s="113"/>
      <c r="W374" s="112"/>
      <c r="X374" s="113"/>
    </row>
    <row r="375" spans="1:24" x14ac:dyDescent="0.25">
      <c r="A375" s="77"/>
      <c r="B375" s="80"/>
      <c r="C375" s="22"/>
      <c r="D375" s="22"/>
      <c r="E375" s="21"/>
      <c r="F375" s="21"/>
      <c r="G375" s="11"/>
      <c r="I375" s="9"/>
      <c r="L375" s="1"/>
      <c r="M375" s="112"/>
      <c r="N375" s="112"/>
      <c r="O375" s="112"/>
      <c r="P375" s="113"/>
      <c r="Q375" s="112"/>
      <c r="R375" s="114"/>
      <c r="S375" s="113"/>
      <c r="T375" s="112"/>
      <c r="U375" s="114"/>
      <c r="V375" s="113"/>
      <c r="W375" s="112"/>
      <c r="X375" s="113"/>
    </row>
    <row r="376" spans="1:24" x14ac:dyDescent="0.25">
      <c r="A376" s="77"/>
      <c r="B376" s="80"/>
      <c r="C376" s="22"/>
      <c r="D376" s="22"/>
      <c r="E376" s="21"/>
      <c r="F376" s="21"/>
      <c r="G376" s="11"/>
      <c r="I376" s="9"/>
      <c r="L376" s="1"/>
      <c r="M376" s="112"/>
      <c r="N376" s="112"/>
      <c r="O376" s="112"/>
      <c r="P376" s="113"/>
      <c r="Q376" s="112"/>
      <c r="R376" s="114"/>
      <c r="S376" s="113"/>
      <c r="T376" s="112"/>
      <c r="U376" s="114"/>
      <c r="V376" s="113"/>
      <c r="W376" s="112"/>
      <c r="X376" s="113"/>
    </row>
    <row r="377" spans="1:24" x14ac:dyDescent="0.25">
      <c r="A377" s="77"/>
      <c r="B377" s="80"/>
      <c r="C377" s="22"/>
      <c r="D377" s="22"/>
      <c r="E377" s="21"/>
      <c r="F377" s="21"/>
      <c r="G377" s="11"/>
      <c r="I377" s="9"/>
      <c r="L377" s="1"/>
      <c r="M377" s="112"/>
      <c r="N377" s="112"/>
      <c r="O377" s="112"/>
      <c r="P377" s="113"/>
      <c r="Q377" s="112"/>
      <c r="R377" s="114"/>
      <c r="S377" s="113"/>
      <c r="T377" s="112"/>
      <c r="U377" s="114"/>
      <c r="V377" s="113"/>
      <c r="W377" s="112"/>
      <c r="X377" s="113"/>
    </row>
    <row r="378" spans="1:24" x14ac:dyDescent="0.25">
      <c r="A378" s="77"/>
      <c r="B378" s="80"/>
      <c r="C378" s="22"/>
      <c r="D378" s="22"/>
      <c r="E378" s="21"/>
      <c r="F378" s="21"/>
      <c r="G378" s="11"/>
      <c r="I378" s="9"/>
      <c r="L378" s="1"/>
      <c r="M378" s="112"/>
      <c r="N378" s="112"/>
      <c r="O378" s="112"/>
      <c r="P378" s="113"/>
      <c r="Q378" s="112"/>
      <c r="R378" s="114"/>
      <c r="S378" s="113"/>
      <c r="T378" s="112"/>
      <c r="U378" s="114"/>
      <c r="V378" s="113"/>
      <c r="W378" s="112"/>
      <c r="X378" s="113"/>
    </row>
    <row r="379" spans="1:24" x14ac:dyDescent="0.25">
      <c r="A379" s="77"/>
      <c r="B379" s="80"/>
      <c r="C379" s="22"/>
      <c r="D379" s="22"/>
      <c r="E379" s="21"/>
      <c r="F379" s="21"/>
      <c r="G379" s="11"/>
      <c r="I379" s="9"/>
      <c r="L379" s="1"/>
      <c r="M379" s="112"/>
      <c r="N379" s="112"/>
      <c r="O379" s="112"/>
      <c r="P379" s="113"/>
      <c r="Q379" s="112"/>
      <c r="R379" s="114"/>
      <c r="S379" s="113"/>
      <c r="T379" s="112"/>
      <c r="U379" s="114"/>
      <c r="V379" s="113"/>
      <c r="W379" s="112"/>
      <c r="X379" s="113"/>
    </row>
    <row r="380" spans="1:24" x14ac:dyDescent="0.25">
      <c r="A380" s="77"/>
      <c r="B380" s="80"/>
      <c r="C380" s="22"/>
      <c r="D380" s="22"/>
      <c r="E380" s="21"/>
      <c r="F380" s="21"/>
      <c r="G380" s="11"/>
      <c r="I380" s="9"/>
      <c r="L380" s="1"/>
      <c r="M380" s="112"/>
      <c r="N380" s="112"/>
      <c r="O380" s="112"/>
      <c r="P380" s="113"/>
      <c r="Q380" s="112"/>
      <c r="R380" s="114"/>
      <c r="S380" s="113"/>
      <c r="T380" s="112"/>
      <c r="U380" s="114"/>
      <c r="V380" s="113"/>
      <c r="W380" s="112"/>
      <c r="X380" s="113"/>
    </row>
    <row r="381" spans="1:24" x14ac:dyDescent="0.25">
      <c r="A381" s="77"/>
      <c r="B381" s="80"/>
      <c r="C381" s="22"/>
      <c r="D381" s="22"/>
      <c r="E381" s="21"/>
      <c r="F381" s="21"/>
      <c r="G381" s="11"/>
      <c r="I381" s="9"/>
      <c r="L381" s="1"/>
      <c r="M381" s="112"/>
      <c r="N381" s="112"/>
      <c r="O381" s="112"/>
      <c r="P381" s="113"/>
      <c r="Q381" s="112"/>
      <c r="R381" s="114"/>
      <c r="S381" s="113"/>
      <c r="T381" s="112"/>
      <c r="U381" s="114"/>
      <c r="V381" s="113"/>
      <c r="W381" s="112"/>
      <c r="X381" s="113"/>
    </row>
    <row r="382" spans="1:24" x14ac:dyDescent="0.25">
      <c r="A382" s="77"/>
      <c r="B382" s="80"/>
      <c r="C382" s="22"/>
      <c r="D382" s="22"/>
      <c r="E382" s="21"/>
      <c r="F382" s="21"/>
      <c r="G382" s="11"/>
      <c r="I382" s="9"/>
      <c r="L382" s="1"/>
      <c r="M382" s="112"/>
      <c r="N382" s="112"/>
      <c r="O382" s="112"/>
      <c r="P382" s="113"/>
      <c r="Q382" s="112"/>
      <c r="R382" s="114"/>
      <c r="S382" s="113"/>
      <c r="T382" s="112"/>
      <c r="U382" s="114"/>
      <c r="V382" s="113"/>
      <c r="W382" s="112"/>
      <c r="X382" s="113"/>
    </row>
    <row r="383" spans="1:24" x14ac:dyDescent="0.25">
      <c r="A383" s="77"/>
      <c r="B383" s="80"/>
      <c r="C383" s="22"/>
      <c r="D383" s="22"/>
      <c r="E383" s="21"/>
      <c r="F383" s="21"/>
      <c r="G383" s="11"/>
      <c r="I383" s="9"/>
      <c r="L383" s="1"/>
      <c r="M383" s="112"/>
      <c r="N383" s="112"/>
      <c r="O383" s="112"/>
      <c r="P383" s="113"/>
      <c r="Q383" s="112"/>
      <c r="R383" s="114"/>
      <c r="S383" s="113"/>
      <c r="T383" s="112"/>
      <c r="U383" s="114"/>
      <c r="V383" s="113"/>
      <c r="W383" s="112"/>
      <c r="X383" s="113"/>
    </row>
    <row r="384" spans="1:24" x14ac:dyDescent="0.25">
      <c r="A384" s="77"/>
      <c r="B384" s="80"/>
      <c r="C384" s="22"/>
      <c r="D384" s="22"/>
      <c r="E384" s="21"/>
      <c r="F384" s="21"/>
      <c r="G384" s="11"/>
      <c r="I384" s="9"/>
      <c r="L384" s="1"/>
      <c r="M384" s="112"/>
      <c r="N384" s="112"/>
      <c r="O384" s="112"/>
      <c r="P384" s="113"/>
      <c r="Q384" s="112"/>
      <c r="R384" s="114"/>
      <c r="S384" s="113"/>
      <c r="T384" s="112"/>
      <c r="U384" s="114"/>
      <c r="V384" s="113"/>
      <c r="W384" s="112"/>
      <c r="X384" s="113"/>
    </row>
    <row r="385" spans="1:24" x14ac:dyDescent="0.25">
      <c r="A385" s="77"/>
      <c r="B385" s="80"/>
      <c r="C385" s="22"/>
      <c r="D385" s="22"/>
      <c r="E385" s="21"/>
      <c r="F385" s="21"/>
      <c r="G385" s="11"/>
      <c r="I385" s="9"/>
      <c r="L385" s="1"/>
      <c r="M385" s="112"/>
      <c r="N385" s="112"/>
      <c r="O385" s="112"/>
      <c r="P385" s="113"/>
      <c r="Q385" s="112"/>
      <c r="R385" s="114"/>
      <c r="S385" s="113"/>
      <c r="T385" s="112"/>
      <c r="U385" s="114"/>
      <c r="V385" s="113"/>
      <c r="W385" s="112"/>
      <c r="X385" s="113"/>
    </row>
    <row r="386" spans="1:24" x14ac:dyDescent="0.25">
      <c r="A386" s="77"/>
      <c r="B386" s="80"/>
      <c r="C386" s="22"/>
      <c r="D386" s="22"/>
      <c r="E386" s="21"/>
      <c r="F386" s="21"/>
      <c r="G386" s="11"/>
      <c r="I386" s="9"/>
      <c r="L386" s="1"/>
      <c r="M386" s="112"/>
      <c r="N386" s="112"/>
      <c r="O386" s="112"/>
      <c r="P386" s="113"/>
      <c r="Q386" s="112"/>
      <c r="R386" s="114"/>
      <c r="S386" s="113"/>
      <c r="T386" s="112"/>
      <c r="U386" s="114"/>
      <c r="V386" s="113"/>
      <c r="W386" s="112"/>
      <c r="X386" s="113"/>
    </row>
    <row r="387" spans="1:24" x14ac:dyDescent="0.25">
      <c r="A387" s="77"/>
      <c r="B387" s="80"/>
      <c r="C387" s="22"/>
      <c r="D387" s="22"/>
      <c r="E387" s="21"/>
      <c r="F387" s="21"/>
      <c r="G387" s="11"/>
      <c r="I387" s="9"/>
      <c r="L387" s="1"/>
      <c r="M387" s="112"/>
      <c r="N387" s="112"/>
      <c r="O387" s="112"/>
      <c r="P387" s="113"/>
      <c r="Q387" s="112"/>
      <c r="R387" s="114"/>
      <c r="S387" s="113"/>
      <c r="T387" s="112"/>
      <c r="U387" s="114"/>
      <c r="V387" s="113"/>
      <c r="W387" s="112"/>
      <c r="X387" s="113"/>
    </row>
    <row r="388" spans="1:24" x14ac:dyDescent="0.25">
      <c r="A388" s="77"/>
      <c r="B388" s="80"/>
      <c r="C388" s="22"/>
      <c r="D388" s="22"/>
      <c r="E388" s="21"/>
      <c r="F388" s="21"/>
      <c r="G388" s="11"/>
      <c r="I388" s="9"/>
      <c r="L388" s="1"/>
      <c r="M388" s="112"/>
      <c r="N388" s="112"/>
      <c r="O388" s="112"/>
      <c r="P388" s="113"/>
      <c r="Q388" s="112"/>
      <c r="R388" s="114"/>
      <c r="S388" s="113"/>
      <c r="T388" s="112"/>
      <c r="U388" s="114"/>
      <c r="V388" s="113"/>
      <c r="W388" s="112"/>
      <c r="X388" s="113"/>
    </row>
    <row r="389" spans="1:24" x14ac:dyDescent="0.25">
      <c r="A389" s="77"/>
      <c r="B389" s="80"/>
      <c r="C389" s="22"/>
      <c r="D389" s="22"/>
      <c r="E389" s="21"/>
      <c r="F389" s="21"/>
      <c r="G389" s="11"/>
      <c r="I389" s="9"/>
      <c r="L389" s="1"/>
      <c r="M389" s="112"/>
      <c r="N389" s="112"/>
      <c r="O389" s="112"/>
      <c r="P389" s="113"/>
      <c r="Q389" s="112"/>
      <c r="R389" s="114"/>
      <c r="S389" s="113"/>
      <c r="T389" s="112"/>
      <c r="U389" s="114"/>
      <c r="V389" s="113"/>
      <c r="W389" s="112"/>
      <c r="X389" s="113"/>
    </row>
    <row r="390" spans="1:24" x14ac:dyDescent="0.25">
      <c r="A390" s="77"/>
      <c r="B390" s="80"/>
      <c r="C390" s="22"/>
      <c r="D390" s="22"/>
      <c r="E390" s="21"/>
      <c r="F390" s="21"/>
      <c r="G390" s="11"/>
      <c r="I390" s="9"/>
      <c r="L390" s="1"/>
      <c r="M390" s="112"/>
      <c r="N390" s="112"/>
      <c r="O390" s="112"/>
      <c r="P390" s="113"/>
      <c r="Q390" s="112"/>
      <c r="R390" s="114"/>
      <c r="S390" s="113"/>
      <c r="T390" s="112"/>
      <c r="U390" s="114"/>
      <c r="V390" s="113"/>
      <c r="W390" s="112"/>
      <c r="X390" s="113"/>
    </row>
    <row r="391" spans="1:24" x14ac:dyDescent="0.25">
      <c r="A391" s="77"/>
      <c r="B391" s="80"/>
      <c r="C391" s="22"/>
      <c r="D391" s="22"/>
      <c r="E391" s="21"/>
      <c r="F391" s="21"/>
      <c r="G391" s="11"/>
      <c r="I391" s="9"/>
      <c r="L391" s="1"/>
      <c r="M391" s="112"/>
      <c r="N391" s="112"/>
      <c r="O391" s="112"/>
      <c r="P391" s="113"/>
      <c r="Q391" s="112"/>
      <c r="R391" s="114"/>
      <c r="S391" s="113"/>
      <c r="T391" s="112"/>
      <c r="U391" s="114"/>
      <c r="V391" s="113"/>
      <c r="W391" s="112"/>
      <c r="X391" s="113"/>
    </row>
    <row r="392" spans="1:24" x14ac:dyDescent="0.25">
      <c r="A392" s="77"/>
      <c r="B392" s="80"/>
      <c r="C392" s="22"/>
      <c r="D392" s="22"/>
      <c r="E392" s="21"/>
      <c r="F392" s="21"/>
      <c r="G392" s="11"/>
      <c r="I392" s="9"/>
      <c r="L392" s="1"/>
      <c r="M392" s="112"/>
      <c r="N392" s="112"/>
      <c r="O392" s="112"/>
      <c r="P392" s="113"/>
      <c r="Q392" s="112"/>
      <c r="R392" s="114"/>
      <c r="S392" s="113"/>
      <c r="T392" s="112"/>
      <c r="U392" s="114"/>
      <c r="V392" s="113"/>
      <c r="W392" s="112"/>
      <c r="X392" s="113"/>
    </row>
    <row r="393" spans="1:24" x14ac:dyDescent="0.25">
      <c r="A393" s="77"/>
      <c r="B393" s="80"/>
      <c r="C393" s="22"/>
      <c r="D393" s="22"/>
      <c r="E393" s="21"/>
      <c r="F393" s="21"/>
      <c r="G393" s="11"/>
      <c r="I393" s="9"/>
      <c r="L393" s="1"/>
      <c r="M393" s="112"/>
      <c r="N393" s="112"/>
      <c r="O393" s="112"/>
      <c r="P393" s="113"/>
      <c r="Q393" s="112"/>
      <c r="R393" s="114"/>
      <c r="S393" s="113"/>
      <c r="T393" s="112"/>
      <c r="U393" s="114"/>
      <c r="V393" s="113"/>
      <c r="W393" s="112"/>
      <c r="X393" s="113"/>
    </row>
    <row r="394" spans="1:24" x14ac:dyDescent="0.25">
      <c r="A394" s="77"/>
      <c r="B394" s="80"/>
      <c r="C394" s="22"/>
      <c r="D394" s="22"/>
      <c r="E394" s="21"/>
      <c r="F394" s="21"/>
      <c r="G394" s="11"/>
      <c r="I394" s="9"/>
      <c r="L394" s="1"/>
      <c r="M394" s="112"/>
      <c r="N394" s="112"/>
      <c r="O394" s="112"/>
      <c r="P394" s="113"/>
      <c r="Q394" s="112"/>
      <c r="R394" s="114"/>
      <c r="S394" s="113"/>
      <c r="T394" s="112"/>
      <c r="U394" s="114"/>
      <c r="V394" s="113"/>
      <c r="W394" s="112"/>
      <c r="X394" s="113"/>
    </row>
    <row r="395" spans="1:24" x14ac:dyDescent="0.25">
      <c r="A395" s="77"/>
      <c r="B395" s="80"/>
      <c r="C395" s="22"/>
      <c r="D395" s="22"/>
      <c r="E395" s="21"/>
      <c r="F395" s="21"/>
      <c r="G395" s="11"/>
      <c r="I395" s="9"/>
      <c r="L395" s="1"/>
      <c r="M395" s="112"/>
      <c r="N395" s="112"/>
      <c r="O395" s="112"/>
      <c r="P395" s="113"/>
      <c r="Q395" s="112"/>
      <c r="R395" s="114"/>
      <c r="S395" s="113"/>
      <c r="T395" s="112"/>
      <c r="U395" s="114"/>
      <c r="V395" s="113"/>
      <c r="W395" s="112"/>
      <c r="X395" s="113"/>
    </row>
    <row r="396" spans="1:24" x14ac:dyDescent="0.25">
      <c r="A396" s="77"/>
      <c r="B396" s="80"/>
      <c r="C396" s="22"/>
      <c r="D396" s="22"/>
      <c r="E396" s="21"/>
      <c r="F396" s="21"/>
      <c r="G396" s="11"/>
      <c r="I396" s="9"/>
      <c r="L396" s="1"/>
      <c r="M396" s="112"/>
      <c r="N396" s="112"/>
      <c r="O396" s="112"/>
      <c r="P396" s="113"/>
      <c r="Q396" s="112"/>
      <c r="R396" s="114"/>
      <c r="S396" s="113"/>
      <c r="T396" s="112"/>
      <c r="U396" s="114"/>
      <c r="V396" s="113"/>
      <c r="W396" s="112"/>
      <c r="X396" s="113"/>
    </row>
    <row r="397" spans="1:24" x14ac:dyDescent="0.25">
      <c r="A397" s="77"/>
      <c r="B397" s="80"/>
      <c r="C397" s="22"/>
      <c r="D397" s="22"/>
      <c r="E397" s="21"/>
      <c r="F397" s="21"/>
      <c r="G397" s="11"/>
      <c r="I397" s="9"/>
      <c r="L397" s="1"/>
      <c r="M397" s="112"/>
      <c r="N397" s="112"/>
      <c r="O397" s="112"/>
      <c r="P397" s="113"/>
      <c r="Q397" s="112"/>
      <c r="R397" s="114"/>
      <c r="S397" s="113"/>
      <c r="T397" s="112"/>
      <c r="U397" s="114"/>
      <c r="V397" s="113"/>
      <c r="W397" s="112"/>
      <c r="X397" s="113"/>
    </row>
    <row r="398" spans="1:24" x14ac:dyDescent="0.25">
      <c r="A398" s="77"/>
      <c r="B398" s="80"/>
      <c r="C398" s="22"/>
      <c r="D398" s="22"/>
      <c r="E398" s="21"/>
      <c r="F398" s="21"/>
      <c r="G398" s="11"/>
      <c r="I398" s="9"/>
      <c r="L398" s="1"/>
      <c r="M398" s="112"/>
      <c r="N398" s="112"/>
      <c r="O398" s="112"/>
      <c r="P398" s="113"/>
      <c r="Q398" s="112"/>
      <c r="R398" s="114"/>
      <c r="S398" s="113"/>
      <c r="T398" s="112"/>
      <c r="U398" s="114"/>
      <c r="V398" s="113"/>
      <c r="W398" s="112"/>
      <c r="X398" s="113"/>
    </row>
    <row r="399" spans="1:24" x14ac:dyDescent="0.25">
      <c r="A399" s="77"/>
      <c r="B399" s="80"/>
      <c r="C399" s="22"/>
      <c r="D399" s="22"/>
      <c r="E399" s="21"/>
      <c r="F399" s="21"/>
      <c r="G399" s="11"/>
      <c r="I399" s="9"/>
      <c r="L399" s="1"/>
      <c r="M399" s="112"/>
      <c r="N399" s="112"/>
      <c r="O399" s="112"/>
      <c r="P399" s="113"/>
      <c r="Q399" s="112"/>
      <c r="R399" s="114"/>
      <c r="S399" s="113"/>
      <c r="T399" s="112"/>
      <c r="U399" s="114"/>
      <c r="V399" s="113"/>
      <c r="W399" s="112"/>
      <c r="X399" s="113"/>
    </row>
    <row r="400" spans="1:24" x14ac:dyDescent="0.25">
      <c r="A400" s="77"/>
      <c r="B400" s="80"/>
      <c r="C400" s="22"/>
      <c r="D400" s="22"/>
      <c r="E400" s="21"/>
      <c r="F400" s="21"/>
      <c r="G400" s="11"/>
      <c r="I400" s="9"/>
      <c r="L400" s="1"/>
      <c r="M400" s="112"/>
      <c r="N400" s="112"/>
      <c r="O400" s="112"/>
      <c r="P400" s="113"/>
      <c r="Q400" s="112"/>
      <c r="R400" s="114"/>
      <c r="S400" s="113"/>
      <c r="T400" s="112"/>
      <c r="U400" s="114"/>
      <c r="V400" s="113"/>
      <c r="W400" s="112"/>
      <c r="X400" s="113"/>
    </row>
    <row r="401" spans="1:24" x14ac:dyDescent="0.25">
      <c r="A401" s="77"/>
      <c r="B401" s="80"/>
      <c r="C401" s="22"/>
      <c r="D401" s="22"/>
      <c r="E401" s="21"/>
      <c r="F401" s="21"/>
      <c r="G401" s="11"/>
      <c r="I401" s="9"/>
      <c r="L401" s="1"/>
      <c r="M401" s="112"/>
      <c r="N401" s="112"/>
      <c r="O401" s="112"/>
      <c r="P401" s="113"/>
      <c r="Q401" s="112"/>
      <c r="R401" s="114"/>
      <c r="S401" s="113"/>
      <c r="T401" s="112"/>
      <c r="U401" s="114"/>
      <c r="V401" s="113"/>
      <c r="W401" s="112"/>
      <c r="X401" s="113"/>
    </row>
    <row r="402" spans="1:24" x14ac:dyDescent="0.25">
      <c r="A402" s="77"/>
      <c r="B402" s="80"/>
      <c r="C402" s="22"/>
      <c r="D402" s="22"/>
      <c r="E402" s="21"/>
      <c r="F402" s="21"/>
      <c r="G402" s="11"/>
      <c r="I402" s="9"/>
      <c r="L402" s="1"/>
      <c r="M402" s="112"/>
      <c r="N402" s="112"/>
      <c r="O402" s="112"/>
      <c r="P402" s="113"/>
      <c r="Q402" s="112"/>
      <c r="R402" s="114"/>
      <c r="S402" s="113"/>
      <c r="T402" s="112"/>
      <c r="U402" s="114"/>
      <c r="V402" s="113"/>
      <c r="W402" s="112"/>
      <c r="X402" s="113"/>
    </row>
    <row r="403" spans="1:24" x14ac:dyDescent="0.25">
      <c r="A403" s="77"/>
      <c r="B403" s="80"/>
      <c r="C403" s="22"/>
      <c r="D403" s="22"/>
      <c r="E403" s="21"/>
      <c r="F403" s="21"/>
      <c r="G403" s="11"/>
      <c r="I403" s="9"/>
      <c r="L403" s="1"/>
      <c r="M403" s="112"/>
      <c r="N403" s="112"/>
      <c r="O403" s="112"/>
      <c r="P403" s="113"/>
      <c r="Q403" s="112"/>
      <c r="R403" s="114"/>
      <c r="S403" s="113"/>
      <c r="T403" s="112"/>
      <c r="U403" s="114"/>
      <c r="V403" s="113"/>
      <c r="W403" s="112"/>
      <c r="X403" s="113"/>
    </row>
    <row r="404" spans="1:24" x14ac:dyDescent="0.25">
      <c r="A404" s="77"/>
      <c r="B404" s="80"/>
      <c r="C404" s="22"/>
      <c r="D404" s="22"/>
      <c r="E404" s="21"/>
      <c r="F404" s="21"/>
      <c r="G404" s="11"/>
      <c r="I404" s="9"/>
      <c r="L404" s="1"/>
      <c r="M404" s="112"/>
      <c r="N404" s="112"/>
      <c r="O404" s="112"/>
      <c r="P404" s="113"/>
      <c r="Q404" s="112"/>
      <c r="R404" s="114"/>
      <c r="S404" s="113"/>
      <c r="T404" s="112"/>
      <c r="U404" s="114"/>
      <c r="V404" s="113"/>
      <c r="W404" s="112"/>
      <c r="X404" s="113"/>
    </row>
    <row r="405" spans="1:24" x14ac:dyDescent="0.25">
      <c r="A405" s="77"/>
      <c r="B405" s="80"/>
      <c r="C405" s="22"/>
      <c r="D405" s="22"/>
      <c r="E405" s="21"/>
      <c r="F405" s="21"/>
      <c r="G405" s="11"/>
      <c r="I405" s="9"/>
      <c r="L405" s="1"/>
      <c r="M405" s="112"/>
      <c r="N405" s="112"/>
      <c r="O405" s="112"/>
      <c r="P405" s="113"/>
      <c r="Q405" s="112"/>
      <c r="R405" s="114"/>
      <c r="S405" s="113"/>
      <c r="T405" s="112"/>
      <c r="U405" s="114"/>
      <c r="V405" s="113"/>
      <c r="W405" s="112"/>
      <c r="X405" s="113"/>
    </row>
    <row r="406" spans="1:24" x14ac:dyDescent="0.25">
      <c r="A406" s="77"/>
      <c r="B406" s="80"/>
      <c r="C406" s="22"/>
      <c r="D406" s="22"/>
      <c r="E406" s="21"/>
      <c r="F406" s="21"/>
      <c r="G406" s="11"/>
      <c r="I406" s="9"/>
      <c r="L406" s="1"/>
      <c r="M406" s="112"/>
      <c r="N406" s="112"/>
      <c r="O406" s="112"/>
      <c r="P406" s="113"/>
      <c r="Q406" s="112"/>
      <c r="R406" s="114"/>
      <c r="S406" s="113"/>
      <c r="T406" s="112"/>
      <c r="U406" s="114"/>
      <c r="V406" s="113"/>
      <c r="W406" s="112"/>
      <c r="X406" s="113"/>
    </row>
    <row r="407" spans="1:24" x14ac:dyDescent="0.25">
      <c r="A407" s="77"/>
      <c r="B407" s="80"/>
      <c r="C407" s="22"/>
      <c r="D407" s="22"/>
      <c r="E407" s="21"/>
      <c r="F407" s="21"/>
      <c r="G407" s="11"/>
      <c r="I407" s="9"/>
      <c r="L407" s="1"/>
      <c r="M407" s="112"/>
      <c r="N407" s="112"/>
      <c r="O407" s="112"/>
      <c r="P407" s="113"/>
      <c r="Q407" s="112"/>
      <c r="R407" s="114"/>
      <c r="S407" s="113"/>
      <c r="T407" s="112"/>
      <c r="U407" s="114"/>
      <c r="V407" s="113"/>
      <c r="W407" s="112"/>
      <c r="X407" s="113"/>
    </row>
    <row r="408" spans="1:24" x14ac:dyDescent="0.25">
      <c r="A408" s="77"/>
      <c r="B408" s="80"/>
      <c r="C408" s="22"/>
      <c r="D408" s="22"/>
      <c r="E408" s="21"/>
      <c r="F408" s="21"/>
      <c r="G408" s="11"/>
      <c r="I408" s="9"/>
      <c r="L408" s="1"/>
      <c r="M408" s="112"/>
      <c r="N408" s="112"/>
      <c r="O408" s="112"/>
      <c r="P408" s="113"/>
      <c r="Q408" s="112"/>
      <c r="R408" s="114"/>
      <c r="S408" s="113"/>
      <c r="T408" s="112"/>
      <c r="U408" s="114"/>
      <c r="V408" s="113"/>
      <c r="W408" s="112"/>
      <c r="X408" s="113"/>
    </row>
    <row r="409" spans="1:24" x14ac:dyDescent="0.25">
      <c r="A409" s="77"/>
      <c r="B409" s="80"/>
      <c r="C409" s="22"/>
      <c r="D409" s="22"/>
      <c r="E409" s="21"/>
      <c r="F409" s="21"/>
      <c r="G409" s="11"/>
      <c r="I409" s="9"/>
      <c r="L409" s="1"/>
      <c r="M409" s="112"/>
      <c r="N409" s="112"/>
      <c r="O409" s="112"/>
      <c r="P409" s="113"/>
      <c r="Q409" s="112"/>
      <c r="R409" s="114"/>
      <c r="S409" s="113"/>
      <c r="T409" s="112"/>
      <c r="U409" s="114"/>
      <c r="V409" s="113"/>
      <c r="W409" s="112"/>
      <c r="X409" s="113"/>
    </row>
    <row r="410" spans="1:24" x14ac:dyDescent="0.25">
      <c r="A410" s="77"/>
      <c r="B410" s="80"/>
      <c r="C410" s="22"/>
      <c r="D410" s="22"/>
      <c r="E410" s="21"/>
      <c r="F410" s="21"/>
      <c r="G410" s="11"/>
      <c r="I410" s="9"/>
      <c r="L410" s="1"/>
      <c r="M410" s="112"/>
      <c r="N410" s="112"/>
      <c r="O410" s="112"/>
      <c r="P410" s="113"/>
      <c r="Q410" s="112"/>
      <c r="R410" s="114"/>
      <c r="S410" s="113"/>
      <c r="T410" s="112"/>
      <c r="U410" s="114"/>
      <c r="V410" s="113"/>
      <c r="W410" s="112"/>
      <c r="X410" s="113"/>
    </row>
    <row r="411" spans="1:24" x14ac:dyDescent="0.25">
      <c r="A411" s="77"/>
      <c r="B411" s="80"/>
      <c r="C411" s="22"/>
      <c r="D411" s="22"/>
      <c r="E411" s="21"/>
      <c r="F411" s="21"/>
      <c r="G411" s="11"/>
      <c r="I411" s="9"/>
      <c r="L411" s="1"/>
      <c r="M411" s="112"/>
      <c r="N411" s="112"/>
      <c r="O411" s="112"/>
      <c r="P411" s="113"/>
      <c r="Q411" s="112"/>
      <c r="R411" s="114"/>
      <c r="S411" s="113"/>
      <c r="T411" s="112"/>
      <c r="U411" s="114"/>
      <c r="V411" s="113"/>
      <c r="W411" s="112"/>
      <c r="X411" s="113"/>
    </row>
    <row r="412" spans="1:24" x14ac:dyDescent="0.25">
      <c r="A412" s="77"/>
      <c r="B412" s="80"/>
      <c r="C412" s="22"/>
      <c r="D412" s="22"/>
      <c r="E412" s="21"/>
      <c r="F412" s="21"/>
      <c r="G412" s="11"/>
      <c r="I412" s="9"/>
      <c r="L412" s="1"/>
      <c r="M412" s="112"/>
      <c r="N412" s="112"/>
      <c r="O412" s="112"/>
      <c r="P412" s="113"/>
      <c r="Q412" s="112"/>
      <c r="R412" s="114"/>
      <c r="S412" s="113"/>
      <c r="T412" s="112"/>
      <c r="U412" s="114"/>
      <c r="V412" s="113"/>
      <c r="W412" s="112"/>
      <c r="X412" s="113"/>
    </row>
    <row r="413" spans="1:24" x14ac:dyDescent="0.25">
      <c r="A413" s="77"/>
      <c r="B413" s="80"/>
      <c r="C413" s="22"/>
      <c r="D413" s="22"/>
      <c r="E413" s="21"/>
      <c r="F413" s="21"/>
      <c r="G413" s="11"/>
      <c r="I413" s="9"/>
      <c r="L413" s="1"/>
      <c r="M413" s="112"/>
      <c r="N413" s="112"/>
      <c r="O413" s="112"/>
      <c r="P413" s="113"/>
      <c r="Q413" s="112"/>
      <c r="R413" s="114"/>
      <c r="S413" s="113"/>
      <c r="T413" s="112"/>
      <c r="U413" s="114"/>
      <c r="V413" s="113"/>
      <c r="W413" s="112"/>
      <c r="X413" s="113"/>
    </row>
    <row r="414" spans="1:24" x14ac:dyDescent="0.25">
      <c r="A414" s="77"/>
      <c r="B414" s="80"/>
      <c r="C414" s="22"/>
      <c r="D414" s="22"/>
      <c r="E414" s="21"/>
      <c r="F414" s="21"/>
      <c r="G414" s="11"/>
      <c r="I414" s="9"/>
      <c r="L414" s="1"/>
      <c r="M414" s="112"/>
      <c r="N414" s="112"/>
      <c r="O414" s="112"/>
      <c r="P414" s="113"/>
      <c r="Q414" s="112"/>
      <c r="R414" s="114"/>
      <c r="S414" s="113"/>
      <c r="T414" s="112"/>
      <c r="U414" s="114"/>
      <c r="V414" s="113"/>
      <c r="W414" s="112"/>
      <c r="X414" s="113"/>
    </row>
    <row r="415" spans="1:24" x14ac:dyDescent="0.25">
      <c r="A415" s="77"/>
      <c r="B415" s="80"/>
      <c r="C415" s="22"/>
      <c r="D415" s="22"/>
      <c r="E415" s="21"/>
      <c r="F415" s="21"/>
      <c r="G415" s="11"/>
      <c r="I415" s="9"/>
      <c r="L415" s="1"/>
      <c r="M415" s="112"/>
      <c r="N415" s="112"/>
      <c r="O415" s="112"/>
      <c r="P415" s="113"/>
      <c r="Q415" s="112"/>
      <c r="R415" s="114"/>
      <c r="S415" s="113"/>
      <c r="T415" s="112"/>
      <c r="U415" s="114"/>
      <c r="V415" s="113"/>
      <c r="W415" s="112"/>
      <c r="X415" s="113"/>
    </row>
    <row r="416" spans="1:24" x14ac:dyDescent="0.25">
      <c r="A416" s="77"/>
      <c r="B416" s="80"/>
      <c r="C416" s="22"/>
      <c r="D416" s="22"/>
      <c r="E416" s="21"/>
      <c r="F416" s="21"/>
      <c r="G416" s="11"/>
      <c r="I416" s="9"/>
      <c r="L416" s="1"/>
      <c r="M416" s="112"/>
      <c r="N416" s="112"/>
      <c r="O416" s="112"/>
      <c r="P416" s="113"/>
      <c r="Q416" s="112"/>
      <c r="R416" s="114"/>
      <c r="S416" s="113"/>
      <c r="T416" s="112"/>
      <c r="U416" s="114"/>
      <c r="V416" s="113"/>
      <c r="W416" s="112"/>
      <c r="X416" s="113"/>
    </row>
    <row r="417" spans="1:24" x14ac:dyDescent="0.25">
      <c r="A417" s="77"/>
      <c r="B417" s="80"/>
      <c r="C417" s="22"/>
      <c r="D417" s="22"/>
      <c r="E417" s="21"/>
      <c r="F417" s="21"/>
      <c r="G417" s="11"/>
      <c r="I417" s="9"/>
      <c r="L417" s="1"/>
      <c r="M417" s="112"/>
      <c r="N417" s="112"/>
      <c r="O417" s="112"/>
      <c r="P417" s="113"/>
      <c r="Q417" s="112"/>
      <c r="R417" s="114"/>
      <c r="S417" s="113"/>
      <c r="T417" s="112"/>
      <c r="U417" s="114"/>
      <c r="V417" s="113"/>
      <c r="W417" s="112"/>
      <c r="X417" s="113"/>
    </row>
    <row r="418" spans="1:24" x14ac:dyDescent="0.25">
      <c r="A418" s="77"/>
      <c r="B418" s="80"/>
      <c r="C418" s="22"/>
      <c r="D418" s="22"/>
      <c r="E418" s="21"/>
      <c r="F418" s="21"/>
      <c r="G418" s="11"/>
      <c r="I418" s="9"/>
      <c r="L418" s="1"/>
      <c r="M418" s="112"/>
      <c r="N418" s="112"/>
      <c r="O418" s="112"/>
      <c r="P418" s="113"/>
      <c r="Q418" s="112"/>
      <c r="R418" s="114"/>
      <c r="S418" s="113"/>
      <c r="T418" s="112"/>
      <c r="U418" s="114"/>
      <c r="V418" s="113"/>
      <c r="W418" s="112"/>
      <c r="X418" s="113"/>
    </row>
    <row r="419" spans="1:24" x14ac:dyDescent="0.25">
      <c r="A419" s="77"/>
      <c r="B419" s="80"/>
      <c r="C419" s="22"/>
      <c r="D419" s="22"/>
      <c r="E419" s="21"/>
      <c r="F419" s="21"/>
      <c r="G419" s="11"/>
      <c r="I419" s="9"/>
      <c r="L419" s="1"/>
      <c r="M419" s="112"/>
      <c r="N419" s="112"/>
      <c r="O419" s="112"/>
      <c r="P419" s="113"/>
      <c r="Q419" s="112"/>
      <c r="R419" s="114"/>
      <c r="S419" s="113"/>
      <c r="T419" s="112"/>
      <c r="U419" s="114"/>
      <c r="V419" s="113"/>
      <c r="W419" s="112"/>
      <c r="X419" s="113"/>
    </row>
    <row r="420" spans="1:24" x14ac:dyDescent="0.25">
      <c r="A420" s="77"/>
      <c r="B420" s="80"/>
      <c r="C420" s="22"/>
      <c r="D420" s="22"/>
      <c r="E420" s="21"/>
      <c r="F420" s="21"/>
      <c r="G420" s="11"/>
      <c r="I420" s="9"/>
      <c r="L420" s="1"/>
      <c r="M420" s="112"/>
      <c r="N420" s="112"/>
      <c r="O420" s="112"/>
      <c r="P420" s="113"/>
      <c r="Q420" s="112"/>
      <c r="R420" s="114"/>
      <c r="S420" s="113"/>
      <c r="T420" s="112"/>
      <c r="U420" s="114"/>
      <c r="V420" s="113"/>
      <c r="W420" s="112"/>
      <c r="X420" s="113"/>
    </row>
    <row r="421" spans="1:24" x14ac:dyDescent="0.25">
      <c r="A421" s="77"/>
      <c r="B421" s="80"/>
      <c r="C421" s="22"/>
      <c r="D421" s="22"/>
      <c r="E421" s="21"/>
      <c r="F421" s="21"/>
      <c r="G421" s="11"/>
      <c r="I421" s="9"/>
      <c r="L421" s="1"/>
      <c r="M421" s="112"/>
      <c r="N421" s="112"/>
      <c r="O421" s="112"/>
      <c r="P421" s="113"/>
      <c r="Q421" s="112"/>
      <c r="R421" s="114"/>
      <c r="S421" s="113"/>
      <c r="T421" s="112"/>
      <c r="U421" s="114"/>
      <c r="V421" s="113"/>
      <c r="W421" s="112"/>
      <c r="X421" s="113"/>
    </row>
    <row r="422" spans="1:24" x14ac:dyDescent="0.25">
      <c r="A422" s="77"/>
      <c r="B422" s="80"/>
      <c r="C422" s="22"/>
      <c r="D422" s="22"/>
      <c r="E422" s="21"/>
      <c r="F422" s="21"/>
      <c r="G422" s="11"/>
      <c r="I422" s="9"/>
      <c r="L422" s="1"/>
      <c r="M422" s="112"/>
      <c r="N422" s="112"/>
      <c r="O422" s="112"/>
      <c r="P422" s="113"/>
      <c r="Q422" s="112"/>
      <c r="R422" s="114"/>
      <c r="S422" s="113"/>
      <c r="T422" s="112"/>
      <c r="U422" s="114"/>
      <c r="V422" s="113"/>
      <c r="W422" s="112"/>
      <c r="X422" s="113"/>
    </row>
    <row r="423" spans="1:24" x14ac:dyDescent="0.25">
      <c r="A423" s="77"/>
      <c r="B423" s="80"/>
      <c r="C423" s="22"/>
      <c r="D423" s="22"/>
      <c r="E423" s="21"/>
      <c r="F423" s="21"/>
      <c r="G423" s="11"/>
      <c r="I423" s="9"/>
      <c r="L423" s="1"/>
      <c r="M423" s="112"/>
      <c r="N423" s="112"/>
      <c r="O423" s="112"/>
      <c r="P423" s="113"/>
      <c r="Q423" s="112"/>
      <c r="R423" s="114"/>
      <c r="S423" s="113"/>
      <c r="T423" s="112"/>
      <c r="U423" s="114"/>
      <c r="V423" s="113"/>
      <c r="W423" s="112"/>
      <c r="X423" s="113"/>
    </row>
    <row r="424" spans="1:24" x14ac:dyDescent="0.25">
      <c r="A424" s="77"/>
      <c r="B424" s="80"/>
      <c r="C424" s="22"/>
      <c r="D424" s="22"/>
      <c r="E424" s="21"/>
      <c r="F424" s="21"/>
      <c r="G424" s="11"/>
      <c r="I424" s="9"/>
      <c r="L424" s="1"/>
      <c r="M424" s="112"/>
      <c r="N424" s="112"/>
      <c r="O424" s="112"/>
      <c r="P424" s="113"/>
      <c r="Q424" s="112"/>
      <c r="R424" s="114"/>
      <c r="S424" s="113"/>
      <c r="T424" s="112"/>
      <c r="U424" s="114"/>
      <c r="V424" s="113"/>
      <c r="W424" s="112"/>
      <c r="X424" s="113"/>
    </row>
    <row r="425" spans="1:24" x14ac:dyDescent="0.25">
      <c r="A425" s="77"/>
      <c r="B425" s="80"/>
      <c r="C425" s="22"/>
      <c r="D425" s="22"/>
      <c r="E425" s="21"/>
      <c r="F425" s="21"/>
      <c r="G425" s="11"/>
      <c r="I425" s="9"/>
      <c r="L425" s="1"/>
      <c r="M425" s="112"/>
      <c r="N425" s="112"/>
      <c r="O425" s="112"/>
      <c r="P425" s="113"/>
      <c r="Q425" s="112"/>
      <c r="R425" s="114"/>
      <c r="S425" s="113"/>
      <c r="T425" s="112"/>
      <c r="U425" s="114"/>
      <c r="V425" s="113"/>
      <c r="W425" s="112"/>
      <c r="X425" s="113"/>
    </row>
    <row r="426" spans="1:24" x14ac:dyDescent="0.25">
      <c r="A426" s="77"/>
      <c r="B426" s="80"/>
      <c r="C426" s="22"/>
      <c r="D426" s="22"/>
      <c r="E426" s="21"/>
      <c r="F426" s="21"/>
      <c r="G426" s="11"/>
      <c r="I426" s="9"/>
      <c r="L426" s="1"/>
      <c r="M426" s="112"/>
      <c r="N426" s="112"/>
      <c r="O426" s="112"/>
      <c r="P426" s="113"/>
      <c r="Q426" s="112"/>
      <c r="R426" s="114"/>
      <c r="S426" s="113"/>
      <c r="T426" s="112"/>
      <c r="U426" s="114"/>
      <c r="V426" s="113"/>
      <c r="W426" s="112"/>
      <c r="X426" s="113"/>
    </row>
    <row r="427" spans="1:24" x14ac:dyDescent="0.25">
      <c r="A427" s="77"/>
      <c r="B427" s="80"/>
      <c r="C427" s="22"/>
      <c r="D427" s="22"/>
      <c r="E427" s="21"/>
      <c r="F427" s="21"/>
      <c r="G427" s="11"/>
      <c r="I427" s="9"/>
      <c r="L427" s="1"/>
      <c r="M427" s="112"/>
      <c r="N427" s="112"/>
      <c r="O427" s="112"/>
      <c r="P427" s="113"/>
      <c r="Q427" s="112"/>
      <c r="R427" s="114"/>
      <c r="S427" s="113"/>
      <c r="T427" s="112"/>
      <c r="U427" s="114"/>
      <c r="V427" s="113"/>
      <c r="W427" s="112"/>
      <c r="X427" s="113"/>
    </row>
    <row r="428" spans="1:24" x14ac:dyDescent="0.25">
      <c r="A428" s="77"/>
      <c r="B428" s="80"/>
      <c r="C428" s="22"/>
      <c r="D428" s="22"/>
      <c r="E428" s="21"/>
      <c r="F428" s="21"/>
      <c r="G428" s="11"/>
      <c r="I428" s="9"/>
      <c r="L428" s="1"/>
      <c r="M428" s="112"/>
      <c r="N428" s="112"/>
      <c r="O428" s="112"/>
      <c r="P428" s="113"/>
      <c r="Q428" s="112"/>
      <c r="R428" s="114"/>
      <c r="S428" s="113"/>
      <c r="T428" s="112"/>
      <c r="U428" s="114"/>
      <c r="V428" s="113"/>
      <c r="W428" s="112"/>
      <c r="X428" s="113"/>
    </row>
    <row r="429" spans="1:24" x14ac:dyDescent="0.25">
      <c r="A429" s="77"/>
      <c r="B429" s="80"/>
      <c r="C429" s="22"/>
      <c r="D429" s="22"/>
      <c r="E429" s="21"/>
      <c r="F429" s="21"/>
      <c r="G429" s="11"/>
      <c r="I429" s="9"/>
      <c r="L429" s="1"/>
      <c r="M429" s="112"/>
      <c r="N429" s="112"/>
      <c r="O429" s="112"/>
      <c r="P429" s="113"/>
      <c r="Q429" s="112"/>
      <c r="R429" s="114"/>
      <c r="S429" s="113"/>
      <c r="T429" s="112"/>
      <c r="U429" s="114"/>
      <c r="V429" s="113"/>
      <c r="W429" s="112"/>
      <c r="X429" s="113"/>
    </row>
    <row r="430" spans="1:24" x14ac:dyDescent="0.25">
      <c r="A430" s="77"/>
      <c r="B430" s="80"/>
      <c r="C430" s="22"/>
      <c r="D430" s="22"/>
      <c r="E430" s="21"/>
      <c r="F430" s="21"/>
      <c r="G430" s="11"/>
      <c r="I430" s="9"/>
      <c r="L430" s="1"/>
      <c r="M430" s="112"/>
      <c r="N430" s="112"/>
      <c r="O430" s="112"/>
      <c r="P430" s="113"/>
      <c r="Q430" s="112"/>
      <c r="R430" s="114"/>
      <c r="S430" s="113"/>
      <c r="T430" s="112"/>
      <c r="U430" s="114"/>
      <c r="V430" s="113"/>
      <c r="W430" s="112"/>
      <c r="X430" s="113"/>
    </row>
    <row r="431" spans="1:24" x14ac:dyDescent="0.25">
      <c r="A431" s="77"/>
      <c r="B431" s="80"/>
      <c r="C431" s="22"/>
      <c r="D431" s="22"/>
      <c r="E431" s="21"/>
      <c r="F431" s="21"/>
      <c r="G431" s="11"/>
      <c r="I431" s="9"/>
      <c r="L431" s="1"/>
      <c r="M431" s="112"/>
      <c r="N431" s="112"/>
      <c r="O431" s="112"/>
      <c r="P431" s="113"/>
      <c r="Q431" s="112"/>
      <c r="R431" s="114"/>
      <c r="S431" s="113"/>
      <c r="T431" s="112"/>
      <c r="U431" s="114"/>
      <c r="V431" s="113"/>
      <c r="W431" s="112"/>
      <c r="X431" s="113"/>
    </row>
    <row r="432" spans="1:24" x14ac:dyDescent="0.25">
      <c r="A432" s="77"/>
      <c r="B432" s="80"/>
      <c r="C432" s="22"/>
      <c r="D432" s="22"/>
      <c r="E432" s="21"/>
      <c r="F432" s="21"/>
      <c r="G432" s="11"/>
      <c r="I432" s="9"/>
      <c r="L432" s="1"/>
      <c r="M432" s="112"/>
      <c r="N432" s="112"/>
      <c r="O432" s="112"/>
      <c r="P432" s="113"/>
      <c r="Q432" s="112"/>
      <c r="R432" s="114"/>
      <c r="S432" s="113"/>
      <c r="T432" s="112"/>
      <c r="U432" s="114"/>
      <c r="V432" s="113"/>
      <c r="W432" s="112"/>
      <c r="X432" s="113"/>
    </row>
    <row r="433" spans="1:24" x14ac:dyDescent="0.25">
      <c r="A433" s="77"/>
      <c r="B433" s="80"/>
      <c r="C433" s="22"/>
      <c r="D433" s="22"/>
      <c r="E433" s="21"/>
      <c r="F433" s="21"/>
      <c r="G433" s="11"/>
      <c r="I433" s="9"/>
      <c r="L433" s="1"/>
      <c r="M433" s="112"/>
      <c r="N433" s="112"/>
      <c r="O433" s="112"/>
      <c r="P433" s="113"/>
      <c r="Q433" s="112"/>
      <c r="R433" s="114"/>
      <c r="S433" s="113"/>
      <c r="T433" s="112"/>
      <c r="U433" s="114"/>
      <c r="V433" s="113"/>
      <c r="W433" s="112"/>
      <c r="X433" s="113"/>
    </row>
    <row r="434" spans="1:24" x14ac:dyDescent="0.25">
      <c r="A434" s="77"/>
      <c r="B434" s="80"/>
      <c r="C434" s="22"/>
      <c r="D434" s="22"/>
      <c r="E434" s="21"/>
      <c r="F434" s="21"/>
      <c r="G434" s="11"/>
      <c r="I434" s="9"/>
      <c r="L434" s="1"/>
      <c r="M434" s="112"/>
      <c r="N434" s="112"/>
      <c r="O434" s="112"/>
      <c r="P434" s="113"/>
      <c r="Q434" s="112"/>
      <c r="R434" s="114"/>
      <c r="S434" s="113"/>
      <c r="T434" s="112"/>
      <c r="U434" s="114"/>
      <c r="V434" s="113"/>
      <c r="W434" s="112"/>
      <c r="X434" s="113"/>
    </row>
    <row r="435" spans="1:24" x14ac:dyDescent="0.25">
      <c r="A435" s="77"/>
      <c r="B435" s="80"/>
      <c r="C435" s="22"/>
      <c r="D435" s="22"/>
      <c r="E435" s="21"/>
      <c r="F435" s="21"/>
      <c r="G435" s="11"/>
      <c r="I435" s="9"/>
      <c r="L435" s="1"/>
      <c r="M435" s="112"/>
      <c r="N435" s="112"/>
      <c r="O435" s="112"/>
      <c r="P435" s="113"/>
      <c r="Q435" s="112"/>
      <c r="R435" s="114"/>
      <c r="S435" s="113"/>
      <c r="T435" s="112"/>
      <c r="U435" s="114"/>
      <c r="V435" s="113"/>
      <c r="W435" s="112"/>
      <c r="X435" s="113"/>
    </row>
    <row r="436" spans="1:24" x14ac:dyDescent="0.25">
      <c r="A436" s="77"/>
      <c r="B436" s="80"/>
      <c r="C436" s="22"/>
      <c r="D436" s="22"/>
      <c r="E436" s="21"/>
      <c r="F436" s="21"/>
      <c r="G436" s="11"/>
      <c r="I436" s="9"/>
      <c r="L436" s="1"/>
      <c r="M436" s="112"/>
      <c r="N436" s="112"/>
      <c r="O436" s="112"/>
      <c r="P436" s="113"/>
      <c r="Q436" s="112"/>
      <c r="R436" s="114"/>
      <c r="S436" s="113"/>
      <c r="T436" s="112"/>
      <c r="U436" s="114"/>
      <c r="V436" s="113"/>
      <c r="W436" s="112"/>
      <c r="X436" s="113"/>
    </row>
    <row r="437" spans="1:24" x14ac:dyDescent="0.25">
      <c r="A437" s="77"/>
      <c r="B437" s="80"/>
      <c r="C437" s="22"/>
      <c r="D437" s="22"/>
      <c r="E437" s="21"/>
      <c r="F437" s="21"/>
      <c r="G437" s="11"/>
      <c r="I437" s="9"/>
      <c r="L437" s="1"/>
      <c r="M437" s="112"/>
      <c r="N437" s="112"/>
      <c r="O437" s="112"/>
      <c r="P437" s="113"/>
      <c r="Q437" s="112"/>
      <c r="R437" s="114"/>
      <c r="S437" s="113"/>
      <c r="T437" s="112"/>
      <c r="U437" s="114"/>
      <c r="V437" s="113"/>
      <c r="W437" s="112"/>
      <c r="X437" s="113"/>
    </row>
    <row r="438" spans="1:24" x14ac:dyDescent="0.25">
      <c r="A438" s="77"/>
      <c r="B438" s="80"/>
      <c r="C438" s="22"/>
      <c r="D438" s="22"/>
      <c r="E438" s="21"/>
      <c r="F438" s="21"/>
      <c r="G438" s="11"/>
      <c r="I438" s="9"/>
      <c r="L438" s="1"/>
      <c r="M438" s="112"/>
      <c r="N438" s="112"/>
      <c r="O438" s="112"/>
      <c r="P438" s="113"/>
      <c r="Q438" s="112"/>
      <c r="R438" s="114"/>
      <c r="S438" s="113"/>
      <c r="T438" s="112"/>
      <c r="U438" s="114"/>
      <c r="V438" s="113"/>
      <c r="W438" s="112"/>
      <c r="X438" s="113"/>
    </row>
    <row r="439" spans="1:24" x14ac:dyDescent="0.25">
      <c r="A439" s="77"/>
      <c r="B439" s="80"/>
      <c r="C439" s="22"/>
      <c r="D439" s="22"/>
      <c r="E439" s="21"/>
      <c r="F439" s="21"/>
      <c r="G439" s="11"/>
      <c r="I439" s="9"/>
      <c r="L439" s="1"/>
      <c r="M439" s="112"/>
      <c r="N439" s="112"/>
      <c r="O439" s="112"/>
      <c r="P439" s="113"/>
      <c r="Q439" s="112"/>
      <c r="R439" s="114"/>
      <c r="S439" s="113"/>
      <c r="T439" s="112"/>
      <c r="U439" s="114"/>
      <c r="V439" s="113"/>
      <c r="W439" s="112"/>
      <c r="X439" s="113"/>
    </row>
    <row r="440" spans="1:24" x14ac:dyDescent="0.25">
      <c r="A440" s="77"/>
      <c r="B440" s="80"/>
      <c r="C440" s="22"/>
      <c r="D440" s="22"/>
      <c r="E440" s="21"/>
      <c r="F440" s="21"/>
      <c r="G440" s="11"/>
      <c r="I440" s="9"/>
      <c r="L440" s="1"/>
      <c r="M440" s="112"/>
      <c r="N440" s="112"/>
      <c r="O440" s="112"/>
      <c r="P440" s="113"/>
      <c r="Q440" s="112"/>
      <c r="R440" s="114"/>
      <c r="S440" s="113"/>
      <c r="T440" s="112"/>
      <c r="U440" s="114"/>
      <c r="V440" s="113"/>
      <c r="W440" s="112"/>
      <c r="X440" s="113"/>
    </row>
    <row r="441" spans="1:24" x14ac:dyDescent="0.25">
      <c r="A441" s="77"/>
      <c r="B441" s="80"/>
      <c r="C441" s="22"/>
      <c r="D441" s="22"/>
      <c r="E441" s="21"/>
      <c r="F441" s="21"/>
      <c r="G441" s="11"/>
      <c r="I441" s="9"/>
      <c r="L441" s="1"/>
      <c r="M441" s="112"/>
      <c r="N441" s="112"/>
      <c r="O441" s="112"/>
      <c r="P441" s="113"/>
      <c r="Q441" s="112"/>
      <c r="R441" s="114"/>
      <c r="S441" s="113"/>
      <c r="T441" s="112"/>
      <c r="U441" s="114"/>
      <c r="V441" s="113"/>
      <c r="W441" s="112"/>
      <c r="X441" s="113"/>
    </row>
    <row r="442" spans="1:24" x14ac:dyDescent="0.25">
      <c r="A442" s="77"/>
      <c r="B442" s="80"/>
      <c r="C442" s="22"/>
      <c r="D442" s="22"/>
      <c r="E442" s="21"/>
      <c r="F442" s="21"/>
      <c r="G442" s="11"/>
      <c r="I442" s="9"/>
      <c r="L442" s="1"/>
      <c r="M442" s="112"/>
      <c r="N442" s="112"/>
      <c r="O442" s="112"/>
      <c r="P442" s="113"/>
      <c r="Q442" s="112"/>
      <c r="R442" s="114"/>
      <c r="S442" s="113"/>
      <c r="T442" s="112"/>
      <c r="U442" s="114"/>
      <c r="V442" s="113"/>
      <c r="W442" s="112"/>
      <c r="X442" s="113"/>
    </row>
    <row r="443" spans="1:24" x14ac:dyDescent="0.25">
      <c r="A443" s="77"/>
      <c r="B443" s="80"/>
      <c r="C443" s="22"/>
      <c r="D443" s="22"/>
      <c r="E443" s="21"/>
      <c r="F443" s="21"/>
      <c r="G443" s="11"/>
      <c r="I443" s="9"/>
      <c r="L443" s="1"/>
      <c r="M443" s="112"/>
      <c r="N443" s="112"/>
      <c r="O443" s="112"/>
      <c r="P443" s="113"/>
      <c r="Q443" s="112"/>
      <c r="R443" s="114"/>
      <c r="S443" s="113"/>
      <c r="T443" s="112"/>
      <c r="U443" s="114"/>
      <c r="V443" s="113"/>
      <c r="W443" s="112"/>
      <c r="X443" s="113"/>
    </row>
    <row r="444" spans="1:24" x14ac:dyDescent="0.25">
      <c r="A444" s="77"/>
      <c r="B444" s="80"/>
      <c r="C444" s="22"/>
      <c r="D444" s="22"/>
      <c r="E444" s="21"/>
      <c r="F444" s="21"/>
      <c r="G444" s="11"/>
      <c r="I444" s="9"/>
      <c r="L444" s="1"/>
      <c r="M444" s="112"/>
      <c r="N444" s="112"/>
      <c r="O444" s="112"/>
      <c r="P444" s="113"/>
      <c r="Q444" s="112"/>
      <c r="R444" s="114"/>
      <c r="S444" s="113"/>
      <c r="T444" s="112"/>
      <c r="U444" s="114"/>
      <c r="V444" s="113"/>
      <c r="W444" s="112"/>
      <c r="X444" s="113"/>
    </row>
    <row r="445" spans="1:24" x14ac:dyDescent="0.25">
      <c r="A445" s="77"/>
      <c r="B445" s="80"/>
      <c r="C445" s="22"/>
      <c r="D445" s="22"/>
      <c r="E445" s="21"/>
      <c r="F445" s="21"/>
      <c r="G445" s="11"/>
      <c r="I445" s="9"/>
      <c r="L445" s="1"/>
      <c r="M445" s="112"/>
      <c r="N445" s="112"/>
      <c r="O445" s="112"/>
      <c r="P445" s="113"/>
      <c r="Q445" s="112"/>
      <c r="R445" s="114"/>
      <c r="S445" s="113"/>
      <c r="T445" s="112"/>
      <c r="U445" s="114"/>
      <c r="V445" s="113"/>
      <c r="W445" s="112"/>
      <c r="X445" s="113"/>
    </row>
    <row r="446" spans="1:24" x14ac:dyDescent="0.25">
      <c r="A446" s="77"/>
      <c r="B446" s="80"/>
      <c r="C446" s="22"/>
      <c r="D446" s="22"/>
      <c r="E446" s="21"/>
      <c r="F446" s="21"/>
      <c r="G446" s="11"/>
      <c r="I446" s="9"/>
      <c r="L446" s="1"/>
      <c r="M446" s="112"/>
      <c r="N446" s="112"/>
      <c r="O446" s="112"/>
      <c r="P446" s="113"/>
      <c r="Q446" s="112"/>
      <c r="R446" s="114"/>
      <c r="S446" s="113"/>
      <c r="T446" s="112"/>
      <c r="U446" s="114"/>
      <c r="V446" s="113"/>
      <c r="W446" s="112"/>
      <c r="X446" s="113"/>
    </row>
    <row r="447" spans="1:24" x14ac:dyDescent="0.25">
      <c r="A447" s="77"/>
      <c r="B447" s="80"/>
      <c r="C447" s="22"/>
      <c r="D447" s="22"/>
      <c r="E447" s="21"/>
      <c r="F447" s="21"/>
      <c r="G447" s="11"/>
      <c r="I447" s="9"/>
      <c r="L447" s="1"/>
      <c r="M447" s="112"/>
      <c r="N447" s="112"/>
      <c r="O447" s="112"/>
      <c r="P447" s="113"/>
      <c r="Q447" s="112"/>
      <c r="R447" s="114"/>
      <c r="S447" s="113"/>
      <c r="T447" s="112"/>
      <c r="U447" s="114"/>
      <c r="V447" s="113"/>
      <c r="W447" s="112"/>
      <c r="X447" s="113"/>
    </row>
    <row r="448" spans="1:24" x14ac:dyDescent="0.25">
      <c r="A448" s="77"/>
      <c r="B448" s="80"/>
      <c r="C448" s="22"/>
      <c r="D448" s="22"/>
      <c r="E448" s="21"/>
      <c r="F448" s="21"/>
      <c r="G448" s="11"/>
      <c r="I448" s="9"/>
      <c r="L448" s="1"/>
      <c r="M448" s="112"/>
      <c r="N448" s="112"/>
      <c r="O448" s="112"/>
      <c r="P448" s="113"/>
      <c r="Q448" s="112"/>
      <c r="R448" s="114"/>
      <c r="S448" s="113"/>
      <c r="T448" s="112"/>
      <c r="U448" s="114"/>
      <c r="V448" s="113"/>
      <c r="W448" s="112"/>
      <c r="X448" s="113"/>
    </row>
    <row r="449" spans="1:24" x14ac:dyDescent="0.25">
      <c r="A449" s="77"/>
      <c r="B449" s="80"/>
      <c r="C449" s="22"/>
      <c r="D449" s="22"/>
      <c r="E449" s="21"/>
      <c r="F449" s="21"/>
      <c r="G449" s="11"/>
      <c r="I449" s="9"/>
      <c r="L449" s="1"/>
      <c r="M449" s="112"/>
      <c r="N449" s="112"/>
      <c r="O449" s="112"/>
      <c r="P449" s="113"/>
      <c r="Q449" s="112"/>
      <c r="R449" s="114"/>
      <c r="S449" s="113"/>
      <c r="T449" s="112"/>
      <c r="U449" s="114"/>
      <c r="V449" s="113"/>
      <c r="W449" s="112"/>
      <c r="X449" s="113"/>
    </row>
    <row r="450" spans="1:24" x14ac:dyDescent="0.25">
      <c r="A450" s="77"/>
      <c r="B450" s="80"/>
      <c r="C450" s="22"/>
      <c r="D450" s="22"/>
      <c r="E450" s="21"/>
      <c r="F450" s="21"/>
      <c r="G450" s="11"/>
      <c r="I450" s="9"/>
      <c r="L450" s="1"/>
      <c r="M450" s="112"/>
      <c r="N450" s="112"/>
      <c r="O450" s="112"/>
      <c r="P450" s="113"/>
      <c r="Q450" s="112"/>
      <c r="R450" s="114"/>
      <c r="S450" s="113"/>
      <c r="T450" s="112"/>
      <c r="U450" s="114"/>
      <c r="V450" s="113"/>
      <c r="W450" s="112"/>
      <c r="X450" s="113"/>
    </row>
    <row r="451" spans="1:24" x14ac:dyDescent="0.25">
      <c r="A451" s="77"/>
      <c r="B451" s="80"/>
      <c r="C451" s="22"/>
      <c r="D451" s="22"/>
      <c r="E451" s="21"/>
      <c r="F451" s="21"/>
      <c r="G451" s="11"/>
      <c r="I451" s="9"/>
      <c r="L451" s="1"/>
      <c r="M451" s="112"/>
      <c r="N451" s="112"/>
      <c r="O451" s="112"/>
      <c r="P451" s="113"/>
      <c r="Q451" s="112"/>
      <c r="R451" s="114"/>
      <c r="S451" s="113"/>
      <c r="T451" s="112"/>
      <c r="U451" s="114"/>
      <c r="V451" s="113"/>
      <c r="W451" s="112"/>
      <c r="X451" s="113"/>
    </row>
    <row r="452" spans="1:24" x14ac:dyDescent="0.25">
      <c r="A452" s="77"/>
      <c r="B452" s="80"/>
      <c r="C452" s="22"/>
      <c r="D452" s="22"/>
      <c r="E452" s="21"/>
      <c r="F452" s="21"/>
      <c r="G452" s="11"/>
      <c r="I452" s="9"/>
      <c r="L452" s="1"/>
      <c r="M452" s="112"/>
      <c r="N452" s="112"/>
      <c r="O452" s="112"/>
      <c r="P452" s="113"/>
      <c r="Q452" s="112"/>
      <c r="R452" s="114"/>
      <c r="S452" s="113"/>
      <c r="T452" s="112"/>
      <c r="U452" s="114"/>
      <c r="V452" s="113"/>
      <c r="W452" s="112"/>
      <c r="X452" s="113"/>
    </row>
    <row r="453" spans="1:24" x14ac:dyDescent="0.25">
      <c r="A453" s="77"/>
      <c r="B453" s="80"/>
      <c r="C453" s="22"/>
      <c r="D453" s="22"/>
      <c r="E453" s="21"/>
      <c r="F453" s="21"/>
      <c r="G453" s="11"/>
      <c r="I453" s="9"/>
      <c r="L453" s="1"/>
      <c r="M453" s="112"/>
      <c r="N453" s="112"/>
      <c r="O453" s="112"/>
      <c r="P453" s="113"/>
      <c r="Q453" s="112"/>
      <c r="R453" s="114"/>
      <c r="S453" s="113"/>
      <c r="T453" s="112"/>
      <c r="U453" s="114"/>
      <c r="V453" s="113"/>
      <c r="W453" s="112"/>
      <c r="X453" s="113"/>
    </row>
    <row r="454" spans="1:24" x14ac:dyDescent="0.25">
      <c r="A454" s="77"/>
      <c r="B454" s="80"/>
      <c r="C454" s="22"/>
      <c r="D454" s="22"/>
      <c r="E454" s="21"/>
      <c r="F454" s="21"/>
      <c r="G454" s="11"/>
      <c r="I454" s="9"/>
      <c r="L454" s="1"/>
      <c r="M454" s="112"/>
      <c r="N454" s="112"/>
      <c r="O454" s="112"/>
      <c r="P454" s="113"/>
      <c r="Q454" s="112"/>
      <c r="R454" s="114"/>
      <c r="S454" s="113"/>
      <c r="T454" s="112"/>
      <c r="U454" s="114"/>
      <c r="V454" s="113"/>
      <c r="W454" s="112"/>
      <c r="X454" s="113"/>
    </row>
    <row r="455" spans="1:24" x14ac:dyDescent="0.25">
      <c r="A455" s="77"/>
      <c r="B455" s="80"/>
      <c r="C455" s="22"/>
      <c r="D455" s="22"/>
      <c r="E455" s="21"/>
      <c r="F455" s="21"/>
      <c r="G455" s="11"/>
      <c r="I455" s="9"/>
      <c r="L455" s="1"/>
      <c r="M455" s="112"/>
      <c r="N455" s="112"/>
      <c r="O455" s="112"/>
      <c r="P455" s="113"/>
      <c r="Q455" s="112"/>
      <c r="R455" s="114"/>
      <c r="S455" s="113"/>
      <c r="T455" s="112"/>
      <c r="U455" s="114"/>
      <c r="V455" s="113"/>
      <c r="W455" s="112"/>
      <c r="X455" s="113"/>
    </row>
    <row r="456" spans="1:24" x14ac:dyDescent="0.25">
      <c r="A456" s="77"/>
      <c r="B456" s="80"/>
      <c r="C456" s="22"/>
      <c r="D456" s="22"/>
      <c r="E456" s="21"/>
      <c r="F456" s="21"/>
      <c r="G456" s="11"/>
      <c r="I456" s="9"/>
      <c r="L456" s="1"/>
      <c r="M456" s="112"/>
      <c r="N456" s="112"/>
      <c r="O456" s="112"/>
      <c r="P456" s="113"/>
      <c r="Q456" s="112"/>
      <c r="R456" s="114"/>
      <c r="S456" s="113"/>
      <c r="T456" s="112"/>
      <c r="U456" s="114"/>
      <c r="V456" s="113"/>
      <c r="W456" s="112"/>
      <c r="X456" s="113"/>
    </row>
    <row r="457" spans="1:24" x14ac:dyDescent="0.25">
      <c r="A457" s="77"/>
      <c r="B457" s="80"/>
      <c r="C457" s="22"/>
      <c r="D457" s="22"/>
      <c r="E457" s="21"/>
      <c r="F457" s="21"/>
      <c r="G457" s="11"/>
      <c r="I457" s="9"/>
      <c r="L457" s="1"/>
      <c r="M457" s="112"/>
      <c r="N457" s="112"/>
      <c r="O457" s="112"/>
      <c r="P457" s="113"/>
      <c r="Q457" s="112"/>
      <c r="R457" s="114"/>
      <c r="S457" s="113"/>
      <c r="T457" s="112"/>
      <c r="U457" s="114"/>
      <c r="V457" s="113"/>
      <c r="W457" s="112"/>
      <c r="X457" s="113"/>
    </row>
    <row r="458" spans="1:24" x14ac:dyDescent="0.25">
      <c r="A458" s="77"/>
      <c r="B458" s="80"/>
      <c r="C458" s="22"/>
      <c r="D458" s="22"/>
      <c r="E458" s="21"/>
      <c r="F458" s="21"/>
      <c r="G458" s="11"/>
      <c r="I458" s="9"/>
      <c r="L458" s="1"/>
      <c r="M458" s="112"/>
      <c r="N458" s="112"/>
      <c r="O458" s="112"/>
      <c r="P458" s="113"/>
      <c r="Q458" s="112"/>
      <c r="R458" s="114"/>
      <c r="S458" s="113"/>
      <c r="T458" s="112"/>
      <c r="U458" s="114"/>
      <c r="V458" s="113"/>
      <c r="W458" s="112"/>
      <c r="X458" s="113"/>
    </row>
    <row r="459" spans="1:24" x14ac:dyDescent="0.25">
      <c r="A459" s="77"/>
      <c r="B459" s="80"/>
      <c r="C459" s="22"/>
      <c r="D459" s="22"/>
      <c r="E459" s="21"/>
      <c r="F459" s="21"/>
      <c r="G459" s="11"/>
      <c r="I459" s="9"/>
      <c r="L459" s="1"/>
      <c r="M459" s="112"/>
      <c r="N459" s="112"/>
      <c r="O459" s="112"/>
      <c r="P459" s="113"/>
      <c r="Q459" s="112"/>
      <c r="R459" s="114"/>
      <c r="S459" s="113"/>
      <c r="T459" s="112"/>
      <c r="U459" s="114"/>
      <c r="V459" s="113"/>
      <c r="W459" s="112"/>
      <c r="X459" s="113"/>
    </row>
    <row r="460" spans="1:24" x14ac:dyDescent="0.25">
      <c r="A460" s="77"/>
      <c r="B460" s="80"/>
      <c r="C460" s="22"/>
      <c r="D460" s="22"/>
      <c r="E460" s="21"/>
      <c r="F460" s="21"/>
      <c r="G460" s="11"/>
      <c r="I460" s="9"/>
      <c r="L460" s="1"/>
      <c r="M460" s="112"/>
      <c r="N460" s="112"/>
      <c r="O460" s="112"/>
      <c r="P460" s="113"/>
      <c r="Q460" s="112"/>
      <c r="R460" s="114"/>
      <c r="S460" s="113"/>
      <c r="T460" s="112"/>
      <c r="U460" s="114"/>
      <c r="V460" s="113"/>
      <c r="W460" s="112"/>
      <c r="X460" s="113"/>
    </row>
    <row r="461" spans="1:24" x14ac:dyDescent="0.25">
      <c r="A461" s="77"/>
      <c r="B461" s="80"/>
      <c r="C461" s="22"/>
      <c r="D461" s="22"/>
      <c r="E461" s="21"/>
      <c r="F461" s="21"/>
      <c r="G461" s="11"/>
      <c r="I461" s="9"/>
      <c r="L461" s="1"/>
      <c r="M461" s="112"/>
      <c r="N461" s="112"/>
      <c r="O461" s="112"/>
      <c r="P461" s="113"/>
      <c r="Q461" s="112"/>
      <c r="R461" s="114"/>
      <c r="S461" s="113"/>
      <c r="T461" s="112"/>
      <c r="U461" s="114"/>
      <c r="V461" s="113"/>
      <c r="W461" s="112"/>
      <c r="X461" s="113"/>
    </row>
    <row r="462" spans="1:24" x14ac:dyDescent="0.25">
      <c r="A462" s="77"/>
      <c r="B462" s="80"/>
      <c r="C462" s="22"/>
      <c r="D462" s="22"/>
      <c r="E462" s="21"/>
      <c r="F462" s="21"/>
      <c r="G462" s="11"/>
      <c r="I462" s="9"/>
      <c r="L462" s="1"/>
      <c r="M462" s="112"/>
      <c r="N462" s="112"/>
      <c r="O462" s="112"/>
      <c r="P462" s="113"/>
      <c r="Q462" s="112"/>
      <c r="R462" s="114"/>
      <c r="S462" s="113"/>
      <c r="T462" s="112"/>
      <c r="U462" s="114"/>
      <c r="V462" s="113"/>
      <c r="W462" s="112"/>
      <c r="X462" s="113"/>
    </row>
    <row r="463" spans="1:24" x14ac:dyDescent="0.25">
      <c r="A463" s="77"/>
      <c r="B463" s="80"/>
      <c r="C463" s="22"/>
      <c r="D463" s="22"/>
      <c r="E463" s="21"/>
      <c r="F463" s="21"/>
      <c r="G463" s="11"/>
      <c r="I463" s="9"/>
      <c r="L463" s="1"/>
      <c r="M463" s="112"/>
      <c r="N463" s="112"/>
      <c r="O463" s="112"/>
      <c r="P463" s="113"/>
      <c r="Q463" s="112"/>
      <c r="R463" s="114"/>
      <c r="S463" s="113"/>
      <c r="T463" s="112"/>
      <c r="U463" s="114"/>
      <c r="V463" s="113"/>
      <c r="W463" s="112"/>
      <c r="X463" s="113"/>
    </row>
    <row r="464" spans="1:24" x14ac:dyDescent="0.25">
      <c r="A464" s="77"/>
      <c r="B464" s="80"/>
      <c r="C464" s="22"/>
      <c r="D464" s="22"/>
      <c r="E464" s="21"/>
      <c r="F464" s="21"/>
      <c r="G464" s="11"/>
      <c r="I464" s="9"/>
      <c r="L464" s="1"/>
      <c r="M464" s="112"/>
      <c r="N464" s="112"/>
      <c r="O464" s="112"/>
      <c r="P464" s="113"/>
      <c r="Q464" s="112"/>
      <c r="R464" s="114"/>
      <c r="S464" s="113"/>
      <c r="T464" s="112"/>
      <c r="U464" s="114"/>
      <c r="V464" s="113"/>
      <c r="W464" s="112"/>
      <c r="X464" s="113"/>
    </row>
    <row r="465" spans="1:24" x14ac:dyDescent="0.25">
      <c r="A465" s="77"/>
      <c r="B465" s="80"/>
      <c r="C465" s="22"/>
      <c r="D465" s="22"/>
      <c r="E465" s="21"/>
      <c r="F465" s="21"/>
      <c r="G465" s="11"/>
      <c r="I465" s="9"/>
      <c r="L465" s="1"/>
      <c r="M465" s="112"/>
      <c r="N465" s="112"/>
      <c r="O465" s="112"/>
      <c r="P465" s="113"/>
      <c r="Q465" s="112"/>
      <c r="R465" s="114"/>
      <c r="S465" s="113"/>
      <c r="T465" s="112"/>
      <c r="U465" s="114"/>
      <c r="V465" s="113"/>
      <c r="W465" s="112"/>
      <c r="X465" s="113"/>
    </row>
    <row r="466" spans="1:24" x14ac:dyDescent="0.25">
      <c r="A466" s="77"/>
      <c r="B466" s="80"/>
      <c r="C466" s="22"/>
      <c r="D466" s="22"/>
      <c r="E466" s="21"/>
      <c r="F466" s="21"/>
      <c r="G466" s="11"/>
      <c r="I466" s="9"/>
      <c r="L466" s="1"/>
      <c r="M466" s="112"/>
      <c r="N466" s="112"/>
      <c r="O466" s="112"/>
      <c r="P466" s="113"/>
      <c r="Q466" s="112"/>
      <c r="R466" s="114"/>
      <c r="S466" s="113"/>
      <c r="T466" s="112"/>
      <c r="U466" s="114"/>
      <c r="V466" s="113"/>
      <c r="W466" s="112"/>
      <c r="X466" s="113"/>
    </row>
    <row r="467" spans="1:24" x14ac:dyDescent="0.25">
      <c r="A467" s="77"/>
      <c r="B467" s="80"/>
      <c r="C467" s="22"/>
      <c r="D467" s="22"/>
      <c r="E467" s="21"/>
      <c r="F467" s="21"/>
      <c r="G467" s="11"/>
      <c r="I467" s="9"/>
      <c r="L467" s="1"/>
      <c r="M467" s="112"/>
      <c r="N467" s="112"/>
      <c r="O467" s="112"/>
      <c r="P467" s="113"/>
      <c r="Q467" s="112"/>
      <c r="R467" s="114"/>
      <c r="S467" s="113"/>
      <c r="T467" s="112"/>
      <c r="U467" s="114"/>
      <c r="V467" s="113"/>
      <c r="W467" s="112"/>
      <c r="X467" s="113"/>
    </row>
    <row r="468" spans="1:24" x14ac:dyDescent="0.25">
      <c r="A468" s="77"/>
      <c r="B468" s="80"/>
      <c r="C468" s="22"/>
      <c r="D468" s="22"/>
      <c r="E468" s="21"/>
      <c r="F468" s="21"/>
      <c r="G468" s="11"/>
      <c r="I468" s="9"/>
      <c r="L468" s="1"/>
      <c r="M468" s="112"/>
      <c r="N468" s="112"/>
      <c r="O468" s="112"/>
      <c r="P468" s="113"/>
      <c r="Q468" s="112"/>
      <c r="R468" s="114"/>
      <c r="S468" s="113"/>
      <c r="T468" s="112"/>
      <c r="U468" s="114"/>
      <c r="V468" s="113"/>
      <c r="W468" s="112"/>
      <c r="X468" s="113"/>
    </row>
    <row r="469" spans="1:24" x14ac:dyDescent="0.25">
      <c r="A469" s="77"/>
      <c r="B469" s="80"/>
      <c r="C469" s="22"/>
      <c r="D469" s="22"/>
      <c r="E469" s="21"/>
      <c r="F469" s="21"/>
      <c r="G469" s="11"/>
      <c r="I469" s="9"/>
      <c r="L469" s="1"/>
      <c r="M469" s="112"/>
      <c r="N469" s="112"/>
      <c r="O469" s="112"/>
      <c r="P469" s="113"/>
      <c r="Q469" s="112"/>
      <c r="R469" s="114"/>
      <c r="S469" s="113"/>
      <c r="T469" s="112"/>
      <c r="U469" s="114"/>
      <c r="V469" s="113"/>
      <c r="W469" s="112"/>
      <c r="X469" s="113"/>
    </row>
    <row r="470" spans="1:24" x14ac:dyDescent="0.25">
      <c r="A470" s="77"/>
      <c r="B470" s="80"/>
      <c r="C470" s="22"/>
      <c r="D470" s="22"/>
      <c r="E470" s="21"/>
      <c r="F470" s="21"/>
      <c r="G470" s="11"/>
      <c r="I470" s="9"/>
      <c r="L470" s="1"/>
      <c r="M470" s="112"/>
      <c r="N470" s="112"/>
      <c r="O470" s="112"/>
      <c r="P470" s="113"/>
      <c r="Q470" s="112"/>
      <c r="R470" s="114"/>
      <c r="S470" s="113"/>
      <c r="T470" s="112"/>
      <c r="U470" s="114"/>
      <c r="V470" s="113"/>
      <c r="W470" s="112"/>
      <c r="X470" s="113"/>
    </row>
    <row r="471" spans="1:24" x14ac:dyDescent="0.25">
      <c r="A471" s="77"/>
      <c r="B471" s="80"/>
      <c r="C471" s="22"/>
      <c r="D471" s="22"/>
      <c r="E471" s="21"/>
      <c r="F471" s="21"/>
      <c r="G471" s="11"/>
      <c r="I471" s="9"/>
      <c r="L471" s="1"/>
      <c r="M471" s="112"/>
      <c r="N471" s="112"/>
      <c r="O471" s="112"/>
      <c r="P471" s="113"/>
      <c r="Q471" s="112"/>
      <c r="R471" s="114"/>
      <c r="S471" s="113"/>
      <c r="T471" s="112"/>
      <c r="U471" s="114"/>
      <c r="V471" s="113"/>
      <c r="W471" s="112"/>
      <c r="X471" s="113"/>
    </row>
    <row r="472" spans="1:24" x14ac:dyDescent="0.25">
      <c r="A472" s="77"/>
      <c r="B472" s="80"/>
      <c r="C472" s="22"/>
      <c r="D472" s="22"/>
      <c r="E472" s="21"/>
      <c r="F472" s="21"/>
      <c r="G472" s="11"/>
      <c r="I472" s="9"/>
      <c r="L472" s="1"/>
      <c r="M472" s="112"/>
      <c r="N472" s="112"/>
      <c r="O472" s="112"/>
      <c r="P472" s="113"/>
      <c r="Q472" s="112"/>
      <c r="R472" s="114"/>
      <c r="S472" s="113"/>
      <c r="T472" s="112"/>
      <c r="U472" s="114"/>
      <c r="V472" s="113"/>
      <c r="W472" s="112"/>
      <c r="X472" s="113"/>
    </row>
    <row r="473" spans="1:24" x14ac:dyDescent="0.25">
      <c r="A473" s="77"/>
      <c r="B473" s="80"/>
      <c r="C473" s="22"/>
      <c r="D473" s="22"/>
      <c r="E473" s="21"/>
      <c r="F473" s="21"/>
      <c r="G473" s="11"/>
      <c r="I473" s="9"/>
      <c r="L473" s="1"/>
      <c r="M473" s="112"/>
      <c r="N473" s="112"/>
      <c r="O473" s="112"/>
      <c r="P473" s="113"/>
      <c r="Q473" s="112"/>
      <c r="R473" s="114"/>
      <c r="S473" s="113"/>
      <c r="T473" s="112"/>
      <c r="U473" s="114"/>
      <c r="V473" s="113"/>
      <c r="W473" s="112"/>
      <c r="X473" s="113"/>
    </row>
    <row r="474" spans="1:24" x14ac:dyDescent="0.25">
      <c r="A474" s="77"/>
      <c r="B474" s="80"/>
      <c r="C474" s="22"/>
      <c r="D474" s="22"/>
      <c r="E474" s="21"/>
      <c r="F474" s="21"/>
      <c r="G474" s="11"/>
      <c r="I474" s="9"/>
      <c r="L474" s="1"/>
      <c r="M474" s="112"/>
      <c r="N474" s="112"/>
      <c r="O474" s="112"/>
      <c r="P474" s="113"/>
      <c r="Q474" s="112"/>
      <c r="R474" s="114"/>
      <c r="S474" s="113"/>
      <c r="T474" s="112"/>
      <c r="U474" s="114"/>
      <c r="V474" s="113"/>
      <c r="W474" s="112"/>
      <c r="X474" s="113"/>
    </row>
    <row r="475" spans="1:24" x14ac:dyDescent="0.25">
      <c r="A475" s="77"/>
      <c r="B475" s="80"/>
      <c r="C475" s="22"/>
      <c r="D475" s="22"/>
      <c r="E475" s="21"/>
      <c r="F475" s="21"/>
      <c r="G475" s="11"/>
      <c r="I475" s="9"/>
      <c r="L475" s="1"/>
      <c r="M475" s="112"/>
      <c r="N475" s="112"/>
      <c r="O475" s="112"/>
      <c r="P475" s="113"/>
      <c r="Q475" s="112"/>
      <c r="R475" s="114"/>
      <c r="S475" s="113"/>
      <c r="T475" s="112"/>
      <c r="U475" s="114"/>
      <c r="V475" s="113"/>
      <c r="W475" s="112"/>
      <c r="X475" s="113"/>
    </row>
    <row r="476" spans="1:24" x14ac:dyDescent="0.25">
      <c r="A476" s="77"/>
      <c r="B476" s="80"/>
      <c r="C476" s="22"/>
      <c r="D476" s="22"/>
      <c r="E476" s="21"/>
      <c r="F476" s="21"/>
      <c r="G476" s="11"/>
      <c r="I476" s="9"/>
      <c r="L476" s="1"/>
      <c r="M476" s="112"/>
      <c r="N476" s="112"/>
      <c r="O476" s="112"/>
      <c r="P476" s="113"/>
      <c r="Q476" s="112"/>
      <c r="R476" s="114"/>
      <c r="S476" s="113"/>
      <c r="T476" s="112"/>
      <c r="U476" s="114"/>
      <c r="V476" s="113"/>
      <c r="W476" s="112"/>
      <c r="X476" s="113"/>
    </row>
    <row r="477" spans="1:24" x14ac:dyDescent="0.25">
      <c r="A477" s="77"/>
      <c r="B477" s="80"/>
      <c r="C477" s="22"/>
      <c r="D477" s="22"/>
      <c r="E477" s="21"/>
      <c r="F477" s="21"/>
      <c r="G477" s="11"/>
      <c r="I477" s="9"/>
      <c r="L477" s="1"/>
      <c r="M477" s="112"/>
      <c r="N477" s="112"/>
      <c r="O477" s="112"/>
      <c r="P477" s="113"/>
      <c r="Q477" s="112"/>
      <c r="R477" s="114"/>
      <c r="S477" s="113"/>
      <c r="T477" s="112"/>
      <c r="U477" s="114"/>
      <c r="V477" s="113"/>
      <c r="W477" s="112"/>
      <c r="X477" s="113"/>
    </row>
    <row r="478" spans="1:24" x14ac:dyDescent="0.25">
      <c r="A478" s="77"/>
      <c r="B478" s="80"/>
      <c r="C478" s="22"/>
      <c r="D478" s="22"/>
      <c r="E478" s="21"/>
      <c r="F478" s="21"/>
      <c r="G478" s="11"/>
      <c r="I478" s="9"/>
      <c r="L478" s="1"/>
      <c r="M478" s="112"/>
      <c r="N478" s="112"/>
      <c r="O478" s="112"/>
      <c r="P478" s="113"/>
      <c r="Q478" s="112"/>
      <c r="R478" s="114"/>
      <c r="S478" s="113"/>
      <c r="T478" s="112"/>
      <c r="U478" s="114"/>
      <c r="V478" s="113"/>
      <c r="W478" s="112"/>
      <c r="X478" s="113"/>
    </row>
    <row r="479" spans="1:24" x14ac:dyDescent="0.25">
      <c r="A479" s="77"/>
      <c r="B479" s="80"/>
      <c r="C479" s="22"/>
      <c r="D479" s="22"/>
      <c r="E479" s="21"/>
      <c r="F479" s="21"/>
      <c r="G479" s="11"/>
      <c r="I479" s="9"/>
      <c r="L479" s="1"/>
      <c r="M479" s="112"/>
      <c r="N479" s="112"/>
      <c r="O479" s="112"/>
      <c r="P479" s="113"/>
      <c r="Q479" s="112"/>
      <c r="R479" s="114"/>
      <c r="S479" s="113"/>
      <c r="T479" s="112"/>
      <c r="U479" s="114"/>
      <c r="V479" s="113"/>
      <c r="W479" s="112"/>
      <c r="X479" s="113"/>
    </row>
    <row r="480" spans="1:24" x14ac:dyDescent="0.25">
      <c r="A480" s="77"/>
      <c r="B480" s="80"/>
      <c r="C480" s="22"/>
      <c r="D480" s="22"/>
      <c r="E480" s="21"/>
      <c r="F480" s="21"/>
      <c r="G480" s="11"/>
      <c r="I480" s="9"/>
      <c r="L480" s="1"/>
      <c r="M480" s="112"/>
      <c r="N480" s="112"/>
      <c r="O480" s="112"/>
      <c r="P480" s="113"/>
      <c r="Q480" s="112"/>
      <c r="R480" s="114"/>
      <c r="S480" s="113"/>
      <c r="T480" s="112"/>
      <c r="U480" s="114"/>
      <c r="V480" s="113"/>
      <c r="W480" s="112"/>
      <c r="X480" s="113"/>
    </row>
    <row r="481" spans="1:24" x14ac:dyDescent="0.25">
      <c r="A481" s="77"/>
      <c r="B481" s="80"/>
      <c r="C481" s="22"/>
      <c r="D481" s="22"/>
      <c r="E481" s="21"/>
      <c r="F481" s="21"/>
      <c r="G481" s="11"/>
      <c r="I481" s="9"/>
      <c r="L481" s="1"/>
      <c r="M481" s="112"/>
      <c r="N481" s="112"/>
      <c r="O481" s="112"/>
      <c r="P481" s="113"/>
      <c r="Q481" s="112"/>
      <c r="R481" s="114"/>
      <c r="S481" s="113"/>
      <c r="T481" s="112"/>
      <c r="U481" s="114"/>
      <c r="V481" s="113"/>
      <c r="W481" s="112"/>
      <c r="X481" s="113"/>
    </row>
    <row r="482" spans="1:24" x14ac:dyDescent="0.25">
      <c r="A482" s="77"/>
      <c r="B482" s="80"/>
      <c r="C482" s="22"/>
      <c r="D482" s="22"/>
      <c r="E482" s="21"/>
      <c r="F482" s="21"/>
      <c r="G482" s="11"/>
      <c r="I482" s="9"/>
      <c r="L482" s="1"/>
      <c r="M482" s="112"/>
      <c r="N482" s="112"/>
      <c r="O482" s="112"/>
      <c r="P482" s="113"/>
      <c r="Q482" s="112"/>
      <c r="R482" s="114"/>
      <c r="S482" s="113"/>
      <c r="T482" s="112"/>
      <c r="U482" s="114"/>
      <c r="V482" s="113"/>
      <c r="W482" s="112"/>
      <c r="X482" s="113"/>
    </row>
    <row r="483" spans="1:24" x14ac:dyDescent="0.25">
      <c r="A483" s="77"/>
      <c r="B483" s="80"/>
      <c r="C483" s="22"/>
      <c r="D483" s="22"/>
      <c r="E483" s="21"/>
      <c r="F483" s="21"/>
      <c r="G483" s="11"/>
      <c r="I483" s="9"/>
      <c r="L483" s="1"/>
      <c r="M483" s="112"/>
      <c r="N483" s="112"/>
      <c r="O483" s="112"/>
      <c r="P483" s="113"/>
      <c r="Q483" s="112"/>
      <c r="R483" s="114"/>
      <c r="S483" s="113"/>
      <c r="T483" s="112"/>
      <c r="U483" s="114"/>
      <c r="V483" s="113"/>
      <c r="W483" s="112"/>
      <c r="X483" s="113"/>
    </row>
    <row r="484" spans="1:24" x14ac:dyDescent="0.25">
      <c r="A484" s="77"/>
      <c r="B484" s="80"/>
      <c r="C484" s="22"/>
      <c r="D484" s="22"/>
      <c r="E484" s="21"/>
      <c r="F484" s="21"/>
      <c r="G484" s="11"/>
      <c r="I484" s="9"/>
      <c r="L484" s="1"/>
      <c r="M484" s="112"/>
      <c r="N484" s="112"/>
      <c r="O484" s="112"/>
      <c r="P484" s="113"/>
      <c r="Q484" s="112"/>
      <c r="R484" s="114"/>
      <c r="S484" s="113"/>
      <c r="T484" s="112"/>
      <c r="U484" s="114"/>
      <c r="V484" s="113"/>
      <c r="W484" s="112"/>
      <c r="X484" s="113"/>
    </row>
    <row r="485" spans="1:24" x14ac:dyDescent="0.25">
      <c r="A485" s="77"/>
      <c r="B485" s="80"/>
      <c r="C485" s="22"/>
      <c r="D485" s="22"/>
      <c r="E485" s="21"/>
      <c r="F485" s="21"/>
      <c r="G485" s="11"/>
      <c r="I485" s="9"/>
      <c r="L485" s="1"/>
      <c r="M485" s="112"/>
      <c r="N485" s="112"/>
      <c r="O485" s="112"/>
      <c r="P485" s="113"/>
      <c r="Q485" s="112"/>
      <c r="R485" s="114"/>
      <c r="S485" s="113"/>
      <c r="T485" s="112"/>
      <c r="U485" s="114"/>
      <c r="V485" s="113"/>
      <c r="W485" s="112"/>
      <c r="X485" s="113"/>
    </row>
    <row r="486" spans="1:24" x14ac:dyDescent="0.25">
      <c r="A486" s="77"/>
      <c r="B486" s="80"/>
      <c r="C486" s="22"/>
      <c r="D486" s="22"/>
      <c r="E486" s="21"/>
      <c r="F486" s="21"/>
      <c r="G486" s="11"/>
      <c r="I486" s="9"/>
      <c r="L486" s="1"/>
      <c r="M486" s="112"/>
      <c r="N486" s="112"/>
      <c r="O486" s="112"/>
      <c r="P486" s="113"/>
      <c r="Q486" s="112"/>
      <c r="R486" s="114"/>
      <c r="S486" s="113"/>
      <c r="T486" s="112"/>
      <c r="U486" s="114"/>
      <c r="V486" s="113"/>
      <c r="W486" s="112"/>
      <c r="X486" s="113"/>
    </row>
    <row r="487" spans="1:24" x14ac:dyDescent="0.25">
      <c r="A487" s="77"/>
      <c r="B487" s="80"/>
      <c r="C487" s="22"/>
      <c r="D487" s="22"/>
      <c r="E487" s="21"/>
      <c r="F487" s="21"/>
      <c r="G487" s="11"/>
      <c r="I487" s="9"/>
      <c r="L487" s="1"/>
      <c r="M487" s="112"/>
      <c r="N487" s="112"/>
      <c r="O487" s="112"/>
      <c r="P487" s="113"/>
      <c r="Q487" s="112"/>
      <c r="R487" s="114"/>
      <c r="S487" s="113"/>
      <c r="T487" s="112"/>
      <c r="U487" s="114"/>
      <c r="V487" s="113"/>
      <c r="W487" s="112"/>
      <c r="X487" s="113"/>
    </row>
    <row r="488" spans="1:24" x14ac:dyDescent="0.25">
      <c r="A488" s="77"/>
      <c r="B488" s="80"/>
      <c r="C488" s="22"/>
      <c r="D488" s="22"/>
      <c r="E488" s="21"/>
      <c r="F488" s="21"/>
      <c r="G488" s="11"/>
      <c r="I488" s="9"/>
      <c r="L488" s="1"/>
      <c r="M488" s="112"/>
      <c r="N488" s="112"/>
      <c r="O488" s="112"/>
      <c r="P488" s="113"/>
      <c r="Q488" s="112"/>
      <c r="R488" s="114"/>
      <c r="S488" s="113"/>
      <c r="T488" s="112"/>
      <c r="U488" s="114"/>
      <c r="V488" s="113"/>
      <c r="W488" s="112"/>
      <c r="X488" s="113"/>
    </row>
    <row r="489" spans="1:24" x14ac:dyDescent="0.25">
      <c r="A489" s="77"/>
      <c r="B489" s="80"/>
      <c r="C489" s="22"/>
      <c r="D489" s="22"/>
      <c r="E489" s="21"/>
      <c r="F489" s="21"/>
      <c r="G489" s="11"/>
      <c r="I489" s="9"/>
      <c r="L489" s="1"/>
      <c r="M489" s="112"/>
      <c r="N489" s="112"/>
      <c r="O489" s="112"/>
      <c r="P489" s="113"/>
      <c r="Q489" s="112"/>
      <c r="R489" s="114"/>
      <c r="S489" s="113"/>
      <c r="T489" s="112"/>
      <c r="U489" s="114"/>
      <c r="V489" s="113"/>
      <c r="W489" s="112"/>
      <c r="X489" s="113"/>
    </row>
    <row r="490" spans="1:24" x14ac:dyDescent="0.25">
      <c r="A490" s="77"/>
      <c r="B490" s="80"/>
      <c r="C490" s="22"/>
      <c r="D490" s="22"/>
      <c r="E490" s="21"/>
      <c r="F490" s="21"/>
      <c r="G490" s="11"/>
      <c r="I490" s="9"/>
      <c r="L490" s="1"/>
      <c r="M490" s="112"/>
      <c r="N490" s="112"/>
      <c r="O490" s="112"/>
      <c r="P490" s="113"/>
      <c r="Q490" s="112"/>
      <c r="R490" s="114"/>
      <c r="S490" s="113"/>
      <c r="T490" s="112"/>
      <c r="U490" s="114"/>
      <c r="V490" s="113"/>
      <c r="W490" s="112"/>
      <c r="X490" s="113"/>
    </row>
    <row r="491" spans="1:24" x14ac:dyDescent="0.25">
      <c r="A491" s="77"/>
      <c r="B491" s="80"/>
      <c r="C491" s="22"/>
      <c r="D491" s="22"/>
      <c r="E491" s="21"/>
      <c r="F491" s="21"/>
      <c r="G491" s="11"/>
      <c r="I491" s="9"/>
      <c r="L491" s="1"/>
      <c r="M491" s="112"/>
      <c r="N491" s="112"/>
      <c r="O491" s="112"/>
      <c r="P491" s="113"/>
      <c r="Q491" s="112"/>
      <c r="R491" s="114"/>
      <c r="S491" s="113"/>
      <c r="T491" s="112"/>
      <c r="U491" s="114"/>
      <c r="V491" s="113"/>
      <c r="W491" s="112"/>
      <c r="X491" s="113"/>
    </row>
    <row r="492" spans="1:24" x14ac:dyDescent="0.25">
      <c r="A492" s="77"/>
      <c r="B492" s="80"/>
      <c r="C492" s="22"/>
      <c r="D492" s="22"/>
      <c r="E492" s="21"/>
      <c r="F492" s="21"/>
      <c r="G492" s="11"/>
      <c r="I492" s="9"/>
      <c r="L492" s="1"/>
      <c r="M492" s="112"/>
      <c r="N492" s="112"/>
      <c r="O492" s="112"/>
      <c r="P492" s="113"/>
      <c r="Q492" s="112"/>
      <c r="R492" s="114"/>
      <c r="S492" s="113"/>
      <c r="T492" s="112"/>
      <c r="U492" s="114"/>
      <c r="V492" s="113"/>
      <c r="W492" s="112"/>
      <c r="X492" s="113"/>
    </row>
    <row r="493" spans="1:24" x14ac:dyDescent="0.25">
      <c r="A493" s="77"/>
      <c r="B493" s="80"/>
      <c r="C493" s="22"/>
      <c r="D493" s="22"/>
      <c r="E493" s="21"/>
      <c r="F493" s="21"/>
      <c r="G493" s="11"/>
      <c r="I493" s="9"/>
      <c r="L493" s="1"/>
      <c r="M493" s="112"/>
      <c r="N493" s="112"/>
      <c r="O493" s="112"/>
      <c r="P493" s="113"/>
      <c r="Q493" s="112"/>
      <c r="R493" s="114"/>
      <c r="S493" s="113"/>
      <c r="T493" s="112"/>
      <c r="U493" s="114"/>
      <c r="V493" s="113"/>
      <c r="W493" s="112"/>
      <c r="X493" s="113"/>
    </row>
    <row r="494" spans="1:24" x14ac:dyDescent="0.25">
      <c r="A494" s="77"/>
      <c r="B494" s="80"/>
      <c r="C494" s="22"/>
      <c r="D494" s="22"/>
      <c r="E494" s="21"/>
      <c r="F494" s="21"/>
      <c r="G494" s="11"/>
      <c r="I494" s="9"/>
      <c r="L494" s="1"/>
      <c r="M494" s="112"/>
      <c r="N494" s="112"/>
      <c r="O494" s="112"/>
      <c r="P494" s="113"/>
      <c r="Q494" s="112"/>
      <c r="R494" s="114"/>
      <c r="S494" s="113"/>
      <c r="T494" s="112"/>
      <c r="U494" s="114"/>
      <c r="V494" s="113"/>
      <c r="W494" s="112"/>
      <c r="X494" s="113"/>
    </row>
    <row r="495" spans="1:24" x14ac:dyDescent="0.25">
      <c r="A495" s="77"/>
      <c r="B495" s="80"/>
      <c r="C495" s="22"/>
      <c r="D495" s="22"/>
      <c r="E495" s="21"/>
      <c r="F495" s="21"/>
      <c r="G495" s="11"/>
      <c r="I495" s="9"/>
      <c r="L495" s="1"/>
      <c r="M495" s="112"/>
      <c r="N495" s="112"/>
      <c r="O495" s="112"/>
      <c r="P495" s="113"/>
      <c r="Q495" s="112"/>
      <c r="R495" s="114"/>
      <c r="S495" s="113"/>
      <c r="T495" s="112"/>
      <c r="U495" s="114"/>
      <c r="V495" s="113"/>
      <c r="W495" s="112"/>
      <c r="X495" s="113"/>
    </row>
    <row r="496" spans="1:24" x14ac:dyDescent="0.25">
      <c r="A496" s="77"/>
      <c r="B496" s="80"/>
      <c r="C496" s="22"/>
      <c r="D496" s="22"/>
      <c r="E496" s="21"/>
      <c r="F496" s="21"/>
      <c r="G496" s="11"/>
      <c r="I496" s="9"/>
      <c r="L496" s="1"/>
      <c r="M496" s="112"/>
      <c r="N496" s="112"/>
      <c r="O496" s="112"/>
      <c r="P496" s="113"/>
      <c r="Q496" s="112"/>
      <c r="R496" s="114"/>
      <c r="S496" s="113"/>
      <c r="T496" s="112"/>
      <c r="U496" s="114"/>
      <c r="V496" s="113"/>
      <c r="W496" s="112"/>
      <c r="X496" s="113"/>
    </row>
    <row r="497" spans="1:24" x14ac:dyDescent="0.25">
      <c r="A497" s="77"/>
      <c r="B497" s="80"/>
      <c r="C497" s="22"/>
      <c r="D497" s="22"/>
      <c r="E497" s="21"/>
      <c r="F497" s="21"/>
      <c r="G497" s="11"/>
      <c r="I497" s="9"/>
      <c r="L497" s="1"/>
      <c r="M497" s="112"/>
      <c r="N497" s="112"/>
      <c r="O497" s="112"/>
      <c r="P497" s="113"/>
      <c r="Q497" s="112"/>
      <c r="R497" s="114"/>
      <c r="S497" s="113"/>
      <c r="T497" s="112"/>
      <c r="U497" s="114"/>
      <c r="V497" s="113"/>
      <c r="W497" s="112"/>
      <c r="X497" s="113"/>
    </row>
    <row r="498" spans="1:24" x14ac:dyDescent="0.25">
      <c r="A498" s="77"/>
      <c r="B498" s="80"/>
      <c r="C498" s="22"/>
      <c r="D498" s="22"/>
      <c r="E498" s="21"/>
      <c r="F498" s="21"/>
      <c r="G498" s="11"/>
      <c r="I498" s="9"/>
      <c r="L498" s="1"/>
      <c r="M498" s="112"/>
      <c r="N498" s="112"/>
      <c r="O498" s="112"/>
      <c r="P498" s="113"/>
      <c r="Q498" s="112"/>
      <c r="R498" s="114"/>
      <c r="S498" s="113"/>
      <c r="T498" s="112"/>
      <c r="U498" s="114"/>
      <c r="V498" s="113"/>
      <c r="W498" s="112"/>
      <c r="X498" s="113"/>
    </row>
    <row r="499" spans="1:24" x14ac:dyDescent="0.25">
      <c r="A499" s="77"/>
      <c r="B499" s="80"/>
      <c r="C499" s="22"/>
      <c r="D499" s="22"/>
      <c r="E499" s="21"/>
      <c r="F499" s="21"/>
      <c r="G499" s="11"/>
      <c r="I499" s="9"/>
      <c r="L499" s="1"/>
      <c r="M499" s="112"/>
      <c r="N499" s="112"/>
      <c r="O499" s="112"/>
      <c r="P499" s="113"/>
      <c r="Q499" s="112"/>
      <c r="R499" s="114"/>
      <c r="S499" s="113"/>
      <c r="T499" s="112"/>
      <c r="U499" s="114"/>
      <c r="V499" s="113"/>
      <c r="W499" s="112"/>
      <c r="X499" s="113"/>
    </row>
    <row r="500" spans="1:24" x14ac:dyDescent="0.25">
      <c r="A500" s="77"/>
      <c r="B500" s="80"/>
      <c r="C500" s="22"/>
      <c r="D500" s="22"/>
      <c r="E500" s="21"/>
      <c r="F500" s="21"/>
      <c r="G500" s="11"/>
      <c r="I500" s="9"/>
      <c r="L500" s="1"/>
      <c r="M500" s="112"/>
      <c r="N500" s="112"/>
      <c r="O500" s="112"/>
      <c r="P500" s="113"/>
      <c r="Q500" s="112"/>
      <c r="R500" s="114"/>
      <c r="S500" s="113"/>
      <c r="T500" s="112"/>
      <c r="U500" s="114"/>
      <c r="V500" s="113"/>
      <c r="W500" s="112"/>
      <c r="X500" s="113"/>
    </row>
    <row r="501" spans="1:24" x14ac:dyDescent="0.25">
      <c r="A501" s="77"/>
      <c r="B501" s="80"/>
      <c r="C501" s="22"/>
      <c r="D501" s="22"/>
      <c r="E501" s="21"/>
      <c r="F501" s="21"/>
      <c r="G501" s="11"/>
      <c r="I501" s="9"/>
      <c r="L501" s="1"/>
      <c r="M501" s="112"/>
      <c r="N501" s="112"/>
      <c r="O501" s="112"/>
      <c r="P501" s="113"/>
      <c r="Q501" s="112"/>
      <c r="R501" s="114"/>
      <c r="S501" s="113"/>
      <c r="T501" s="112"/>
      <c r="U501" s="114"/>
      <c r="V501" s="113"/>
      <c r="W501" s="112"/>
      <c r="X501" s="113"/>
    </row>
    <row r="502" spans="1:24" x14ac:dyDescent="0.25">
      <c r="A502" s="77"/>
      <c r="B502" s="80"/>
      <c r="C502" s="22"/>
      <c r="D502" s="22"/>
      <c r="E502" s="21"/>
      <c r="F502" s="21"/>
      <c r="G502" s="11"/>
      <c r="I502" s="9"/>
      <c r="L502" s="1"/>
      <c r="M502" s="112"/>
      <c r="N502" s="112"/>
      <c r="O502" s="112"/>
      <c r="P502" s="113"/>
      <c r="Q502" s="112"/>
      <c r="R502" s="114"/>
      <c r="S502" s="113"/>
      <c r="T502" s="112"/>
      <c r="U502" s="114"/>
      <c r="V502" s="113"/>
      <c r="W502" s="112"/>
      <c r="X502" s="113"/>
    </row>
    <row r="503" spans="1:24" x14ac:dyDescent="0.25">
      <c r="A503" s="77"/>
      <c r="B503" s="80"/>
      <c r="C503" s="22"/>
      <c r="D503" s="22"/>
      <c r="E503" s="21"/>
      <c r="F503" s="21"/>
      <c r="G503" s="11"/>
      <c r="I503" s="9"/>
      <c r="L503" s="1"/>
      <c r="M503" s="112"/>
      <c r="N503" s="112"/>
      <c r="O503" s="112"/>
      <c r="P503" s="113"/>
      <c r="Q503" s="112"/>
      <c r="R503" s="114"/>
      <c r="S503" s="113"/>
      <c r="T503" s="112"/>
      <c r="U503" s="114"/>
      <c r="V503" s="113"/>
      <c r="W503" s="112"/>
      <c r="X503" s="113"/>
    </row>
    <row r="504" spans="1:24" x14ac:dyDescent="0.25">
      <c r="A504" s="77"/>
      <c r="B504" s="80"/>
      <c r="C504" s="22"/>
      <c r="D504" s="22"/>
      <c r="E504" s="21"/>
      <c r="F504" s="21"/>
      <c r="G504" s="11"/>
      <c r="I504" s="9"/>
      <c r="L504" s="1"/>
      <c r="M504" s="112"/>
      <c r="N504" s="112"/>
      <c r="O504" s="112"/>
      <c r="P504" s="113"/>
      <c r="Q504" s="112"/>
      <c r="R504" s="114"/>
      <c r="S504" s="113"/>
      <c r="T504" s="112"/>
      <c r="U504" s="114"/>
      <c r="V504" s="113"/>
      <c r="W504" s="112"/>
      <c r="X504" s="113"/>
    </row>
    <row r="505" spans="1:24" x14ac:dyDescent="0.25">
      <c r="A505" s="77"/>
      <c r="B505" s="80"/>
      <c r="C505" s="22"/>
      <c r="D505" s="22"/>
      <c r="E505" s="21"/>
      <c r="F505" s="21"/>
      <c r="G505" s="11"/>
      <c r="I505" s="9"/>
      <c r="L505" s="1"/>
      <c r="M505" s="112"/>
      <c r="N505" s="112"/>
      <c r="O505" s="112"/>
      <c r="P505" s="113"/>
      <c r="Q505" s="112"/>
      <c r="R505" s="114"/>
      <c r="S505" s="113"/>
      <c r="T505" s="112"/>
      <c r="U505" s="114"/>
      <c r="V505" s="113"/>
      <c r="W505" s="112"/>
      <c r="X505" s="113"/>
    </row>
    <row r="506" spans="1:24" x14ac:dyDescent="0.25">
      <c r="A506" s="77"/>
      <c r="B506" s="80"/>
      <c r="C506" s="22"/>
      <c r="D506" s="22"/>
      <c r="E506" s="21"/>
      <c r="F506" s="21"/>
      <c r="G506" s="11"/>
      <c r="I506" s="9"/>
      <c r="L506" s="1"/>
      <c r="M506" s="112"/>
      <c r="N506" s="112"/>
      <c r="O506" s="112"/>
      <c r="P506" s="113"/>
      <c r="Q506" s="112"/>
      <c r="R506" s="114"/>
      <c r="S506" s="113"/>
      <c r="T506" s="112"/>
      <c r="U506" s="114"/>
      <c r="V506" s="113"/>
      <c r="W506" s="112"/>
      <c r="X506" s="113"/>
    </row>
    <row r="507" spans="1:24" x14ac:dyDescent="0.25">
      <c r="A507" s="77"/>
      <c r="B507" s="80"/>
      <c r="C507" s="22"/>
      <c r="D507" s="22"/>
      <c r="E507" s="21"/>
      <c r="F507" s="21"/>
      <c r="G507" s="11"/>
      <c r="I507" s="9"/>
      <c r="L507" s="1"/>
      <c r="M507" s="112"/>
      <c r="N507" s="112"/>
      <c r="O507" s="112"/>
      <c r="P507" s="113"/>
      <c r="Q507" s="112"/>
      <c r="R507" s="114"/>
      <c r="S507" s="113"/>
      <c r="T507" s="112"/>
      <c r="U507" s="114"/>
      <c r="V507" s="113"/>
      <c r="W507" s="112"/>
      <c r="X507" s="113"/>
    </row>
    <row r="508" spans="1:24" x14ac:dyDescent="0.25">
      <c r="A508" s="77"/>
      <c r="B508" s="80"/>
      <c r="C508" s="22"/>
      <c r="D508" s="22"/>
      <c r="E508" s="21"/>
      <c r="F508" s="21"/>
      <c r="G508" s="11"/>
      <c r="I508" s="9"/>
      <c r="L508" s="1"/>
      <c r="M508" s="112"/>
      <c r="N508" s="112"/>
      <c r="O508" s="112"/>
      <c r="P508" s="113"/>
      <c r="Q508" s="112"/>
      <c r="R508" s="114"/>
      <c r="S508" s="113"/>
      <c r="T508" s="112"/>
      <c r="U508" s="114"/>
      <c r="V508" s="113"/>
      <c r="W508" s="112"/>
      <c r="X508" s="113"/>
    </row>
    <row r="509" spans="1:24" x14ac:dyDescent="0.25">
      <c r="A509" s="77"/>
      <c r="B509" s="80"/>
      <c r="C509" s="22"/>
      <c r="D509" s="22"/>
      <c r="E509" s="21"/>
      <c r="F509" s="21"/>
      <c r="G509" s="11"/>
      <c r="I509" s="9"/>
      <c r="L509" s="1"/>
      <c r="M509" s="112"/>
      <c r="N509" s="112"/>
      <c r="O509" s="112"/>
      <c r="P509" s="113"/>
      <c r="Q509" s="112"/>
      <c r="R509" s="114"/>
      <c r="S509" s="113"/>
      <c r="T509" s="112"/>
      <c r="U509" s="114"/>
      <c r="V509" s="113"/>
      <c r="W509" s="112"/>
      <c r="X509" s="113"/>
    </row>
    <row r="510" spans="1:24" x14ac:dyDescent="0.25">
      <c r="A510" s="77"/>
      <c r="B510" s="80"/>
      <c r="C510" s="22"/>
      <c r="D510" s="22"/>
      <c r="E510" s="21"/>
      <c r="F510" s="21"/>
      <c r="G510" s="11"/>
      <c r="I510" s="9"/>
      <c r="L510" s="1"/>
      <c r="M510" s="112"/>
      <c r="N510" s="112"/>
      <c r="O510" s="112"/>
      <c r="P510" s="113"/>
      <c r="Q510" s="112"/>
      <c r="R510" s="114"/>
      <c r="S510" s="113"/>
      <c r="T510" s="112"/>
      <c r="U510" s="114"/>
      <c r="V510" s="113"/>
      <c r="W510" s="112"/>
      <c r="X510" s="113"/>
    </row>
    <row r="511" spans="1:24" x14ac:dyDescent="0.25">
      <c r="A511" s="77"/>
      <c r="B511" s="80"/>
      <c r="C511" s="22"/>
      <c r="D511" s="22"/>
      <c r="E511" s="21"/>
      <c r="F511" s="21"/>
      <c r="G511" s="11"/>
      <c r="I511" s="9"/>
      <c r="L511" s="1"/>
      <c r="M511" s="112"/>
      <c r="N511" s="112"/>
      <c r="O511" s="112"/>
      <c r="P511" s="113"/>
      <c r="Q511" s="112"/>
      <c r="R511" s="114"/>
      <c r="S511" s="113"/>
      <c r="T511" s="112"/>
      <c r="U511" s="114"/>
      <c r="V511" s="113"/>
      <c r="W511" s="112"/>
      <c r="X511" s="113"/>
    </row>
    <row r="512" spans="1:24" x14ac:dyDescent="0.25">
      <c r="A512" s="77"/>
      <c r="B512" s="80"/>
      <c r="C512" s="22"/>
      <c r="D512" s="22"/>
      <c r="E512" s="21"/>
      <c r="F512" s="21"/>
      <c r="G512" s="11"/>
      <c r="I512" s="9"/>
      <c r="L512" s="1"/>
      <c r="M512" s="112"/>
      <c r="N512" s="112"/>
      <c r="O512" s="112"/>
      <c r="P512" s="113"/>
      <c r="Q512" s="112"/>
      <c r="R512" s="114"/>
      <c r="S512" s="113"/>
      <c r="T512" s="112"/>
      <c r="U512" s="114"/>
      <c r="V512" s="113"/>
      <c r="W512" s="112"/>
      <c r="X512" s="113"/>
    </row>
    <row r="513" spans="1:24" x14ac:dyDescent="0.25">
      <c r="A513" s="77"/>
      <c r="B513" s="80"/>
      <c r="C513" s="22"/>
      <c r="D513" s="22"/>
      <c r="E513" s="21"/>
      <c r="F513" s="21"/>
      <c r="G513" s="11"/>
      <c r="I513" s="9"/>
      <c r="L513" s="1"/>
      <c r="M513" s="112"/>
      <c r="N513" s="112"/>
      <c r="O513" s="112"/>
      <c r="P513" s="113"/>
      <c r="Q513" s="112"/>
      <c r="R513" s="114"/>
      <c r="S513" s="113"/>
      <c r="T513" s="112"/>
      <c r="U513" s="114"/>
      <c r="V513" s="113"/>
      <c r="W513" s="112"/>
      <c r="X513" s="113"/>
    </row>
    <row r="514" spans="1:24" x14ac:dyDescent="0.25">
      <c r="A514" s="77"/>
      <c r="B514" s="80"/>
      <c r="C514" s="22"/>
      <c r="D514" s="22"/>
      <c r="E514" s="21"/>
      <c r="F514" s="21"/>
      <c r="G514" s="11"/>
      <c r="I514" s="9"/>
      <c r="L514" s="1"/>
      <c r="M514" s="112"/>
      <c r="N514" s="112"/>
      <c r="O514" s="112"/>
      <c r="P514" s="113"/>
      <c r="Q514" s="112"/>
      <c r="R514" s="114"/>
      <c r="S514" s="113"/>
      <c r="T514" s="112"/>
      <c r="U514" s="114"/>
      <c r="V514" s="113"/>
      <c r="W514" s="112"/>
      <c r="X514" s="113"/>
    </row>
    <row r="515" spans="1:24" x14ac:dyDescent="0.25">
      <c r="A515" s="77"/>
      <c r="B515" s="80"/>
      <c r="C515" s="22"/>
      <c r="D515" s="22"/>
      <c r="E515" s="21"/>
      <c r="F515" s="21"/>
      <c r="G515" s="11"/>
      <c r="I515" s="9"/>
      <c r="L515" s="1"/>
      <c r="M515" s="112"/>
      <c r="N515" s="112"/>
      <c r="O515" s="112"/>
      <c r="P515" s="113"/>
      <c r="Q515" s="112"/>
      <c r="R515" s="114"/>
      <c r="S515" s="113"/>
      <c r="T515" s="112"/>
      <c r="U515" s="114"/>
      <c r="V515" s="113"/>
      <c r="W515" s="112"/>
      <c r="X515" s="113"/>
    </row>
    <row r="516" spans="1:24" x14ac:dyDescent="0.25">
      <c r="A516" s="77"/>
      <c r="B516" s="80"/>
      <c r="C516" s="22"/>
      <c r="D516" s="22"/>
      <c r="E516" s="21"/>
      <c r="F516" s="21"/>
      <c r="G516" s="11"/>
      <c r="I516" s="9"/>
      <c r="L516" s="1"/>
      <c r="M516" s="112"/>
      <c r="N516" s="112"/>
      <c r="O516" s="112"/>
      <c r="P516" s="113"/>
      <c r="Q516" s="112"/>
      <c r="R516" s="114"/>
      <c r="S516" s="113"/>
      <c r="T516" s="112"/>
      <c r="U516" s="114"/>
      <c r="V516" s="113"/>
      <c r="W516" s="112"/>
      <c r="X516" s="113"/>
    </row>
    <row r="517" spans="1:24" x14ac:dyDescent="0.25">
      <c r="A517" s="77"/>
      <c r="B517" s="80"/>
      <c r="C517" s="22"/>
      <c r="D517" s="22"/>
      <c r="E517" s="21"/>
      <c r="F517" s="21"/>
      <c r="G517" s="11"/>
      <c r="I517" s="9"/>
      <c r="L517" s="1"/>
      <c r="M517" s="112"/>
      <c r="N517" s="112"/>
      <c r="O517" s="112"/>
      <c r="P517" s="113"/>
      <c r="Q517" s="112"/>
      <c r="R517" s="114"/>
      <c r="S517" s="113"/>
      <c r="T517" s="112"/>
      <c r="U517" s="114"/>
      <c r="V517" s="113"/>
      <c r="W517" s="112"/>
      <c r="X517" s="113"/>
    </row>
    <row r="518" spans="1:24" x14ac:dyDescent="0.25">
      <c r="A518" s="77"/>
      <c r="B518" s="80"/>
      <c r="C518" s="22"/>
      <c r="D518" s="22"/>
      <c r="E518" s="21"/>
      <c r="F518" s="21"/>
      <c r="G518" s="11"/>
      <c r="I518" s="9"/>
      <c r="L518" s="1"/>
      <c r="M518" s="112"/>
      <c r="N518" s="112"/>
      <c r="O518" s="112"/>
      <c r="P518" s="113"/>
      <c r="Q518" s="112"/>
      <c r="R518" s="114"/>
      <c r="S518" s="113"/>
      <c r="T518" s="112"/>
      <c r="U518" s="114"/>
      <c r="V518" s="113"/>
      <c r="W518" s="112"/>
      <c r="X518" s="113"/>
    </row>
    <row r="519" spans="1:24" x14ac:dyDescent="0.25">
      <c r="A519" s="77"/>
      <c r="B519" s="80"/>
      <c r="C519" s="22"/>
      <c r="D519" s="22"/>
      <c r="E519" s="21"/>
      <c r="F519" s="21"/>
      <c r="G519" s="11"/>
      <c r="I519" s="9"/>
      <c r="L519" s="1"/>
      <c r="M519" s="112"/>
      <c r="N519" s="112"/>
      <c r="O519" s="112"/>
      <c r="P519" s="113"/>
      <c r="Q519" s="112"/>
      <c r="R519" s="114"/>
      <c r="S519" s="113"/>
      <c r="T519" s="112"/>
      <c r="U519" s="114"/>
      <c r="V519" s="113"/>
      <c r="W519" s="112"/>
      <c r="X519" s="113"/>
    </row>
    <row r="520" spans="1:24" x14ac:dyDescent="0.25">
      <c r="A520" s="77"/>
      <c r="B520" s="80"/>
      <c r="C520" s="22"/>
      <c r="D520" s="22"/>
      <c r="E520" s="21"/>
      <c r="F520" s="21"/>
      <c r="G520" s="11"/>
      <c r="I520" s="9"/>
      <c r="L520" s="1"/>
      <c r="M520" s="112"/>
      <c r="N520" s="112"/>
      <c r="O520" s="112"/>
      <c r="P520" s="113"/>
      <c r="Q520" s="112"/>
      <c r="R520" s="114"/>
      <c r="S520" s="113"/>
      <c r="T520" s="112"/>
      <c r="U520" s="114"/>
      <c r="V520" s="113"/>
      <c r="W520" s="112"/>
      <c r="X520" s="113"/>
    </row>
    <row r="521" spans="1:24" x14ac:dyDescent="0.25">
      <c r="A521" s="77"/>
      <c r="B521" s="80"/>
      <c r="C521" s="22"/>
      <c r="D521" s="22"/>
      <c r="E521" s="21"/>
      <c r="F521" s="21"/>
      <c r="G521" s="11"/>
      <c r="I521" s="9"/>
      <c r="L521" s="1"/>
      <c r="M521" s="112"/>
      <c r="N521" s="112"/>
      <c r="O521" s="112"/>
      <c r="P521" s="113"/>
      <c r="Q521" s="112"/>
      <c r="R521" s="114"/>
      <c r="S521" s="113"/>
      <c r="T521" s="112"/>
      <c r="U521" s="114"/>
      <c r="V521" s="113"/>
      <c r="W521" s="112"/>
      <c r="X521" s="113"/>
    </row>
    <row r="522" spans="1:24" x14ac:dyDescent="0.25">
      <c r="A522" s="77"/>
      <c r="B522" s="80"/>
      <c r="C522" s="22"/>
      <c r="D522" s="22"/>
      <c r="E522" s="21"/>
      <c r="F522" s="21"/>
      <c r="G522" s="11"/>
      <c r="I522" s="9"/>
      <c r="L522" s="1"/>
      <c r="M522" s="112"/>
      <c r="N522" s="112"/>
      <c r="O522" s="112"/>
      <c r="P522" s="113"/>
      <c r="Q522" s="112"/>
      <c r="R522" s="114"/>
      <c r="S522" s="113"/>
      <c r="T522" s="112"/>
      <c r="U522" s="114"/>
      <c r="V522" s="113"/>
      <c r="W522" s="112"/>
      <c r="X522" s="113"/>
    </row>
    <row r="523" spans="1:24" x14ac:dyDescent="0.25">
      <c r="A523" s="77"/>
      <c r="B523" s="80"/>
      <c r="C523" s="22"/>
      <c r="D523" s="22"/>
      <c r="E523" s="21"/>
      <c r="F523" s="21"/>
      <c r="G523" s="11"/>
      <c r="I523" s="9"/>
      <c r="L523" s="1"/>
      <c r="M523" s="112"/>
      <c r="N523" s="112"/>
      <c r="O523" s="112"/>
      <c r="P523" s="113"/>
      <c r="Q523" s="112"/>
      <c r="R523" s="114"/>
      <c r="S523" s="113"/>
      <c r="T523" s="112"/>
      <c r="U523" s="114"/>
      <c r="V523" s="113"/>
      <c r="W523" s="112"/>
      <c r="X523" s="113"/>
    </row>
    <row r="524" spans="1:24" x14ac:dyDescent="0.25">
      <c r="A524" s="77"/>
      <c r="B524" s="80"/>
      <c r="C524" s="22"/>
      <c r="D524" s="22"/>
      <c r="E524" s="21"/>
      <c r="F524" s="21"/>
      <c r="G524" s="11"/>
      <c r="I524" s="9"/>
      <c r="L524" s="1"/>
      <c r="M524" s="112"/>
      <c r="N524" s="112"/>
      <c r="O524" s="112"/>
      <c r="P524" s="113"/>
      <c r="Q524" s="112"/>
      <c r="R524" s="114"/>
      <c r="S524" s="113"/>
      <c r="T524" s="112"/>
      <c r="U524" s="114"/>
      <c r="V524" s="113"/>
      <c r="W524" s="112"/>
      <c r="X524" s="113"/>
    </row>
    <row r="525" spans="1:24" x14ac:dyDescent="0.25">
      <c r="A525" s="77"/>
      <c r="B525" s="80"/>
      <c r="C525" s="22"/>
      <c r="D525" s="22"/>
      <c r="E525" s="21"/>
      <c r="F525" s="21"/>
      <c r="G525" s="11"/>
      <c r="I525" s="9"/>
      <c r="L525" s="1"/>
      <c r="M525" s="112"/>
      <c r="N525" s="112"/>
      <c r="O525" s="112"/>
      <c r="P525" s="113"/>
      <c r="Q525" s="112"/>
      <c r="R525" s="114"/>
      <c r="S525" s="113"/>
      <c r="T525" s="112"/>
      <c r="U525" s="114"/>
      <c r="V525" s="113"/>
      <c r="W525" s="112"/>
      <c r="X525" s="113"/>
    </row>
    <row r="526" spans="1:24" x14ac:dyDescent="0.25">
      <c r="A526" s="77"/>
      <c r="B526" s="80"/>
      <c r="C526" s="22"/>
      <c r="D526" s="22"/>
      <c r="E526" s="21"/>
      <c r="F526" s="21"/>
      <c r="G526" s="11"/>
      <c r="I526" s="9"/>
      <c r="L526" s="1"/>
      <c r="M526" s="112"/>
      <c r="N526" s="112"/>
      <c r="O526" s="112"/>
      <c r="P526" s="113"/>
      <c r="Q526" s="112"/>
      <c r="R526" s="114"/>
      <c r="S526" s="113"/>
      <c r="T526" s="112"/>
      <c r="U526" s="114"/>
      <c r="V526" s="113"/>
      <c r="W526" s="112"/>
      <c r="X526" s="113"/>
    </row>
    <row r="527" spans="1:24" x14ac:dyDescent="0.25">
      <c r="A527" s="77"/>
      <c r="B527" s="80"/>
      <c r="C527" s="22"/>
      <c r="D527" s="22"/>
      <c r="E527" s="21"/>
      <c r="F527" s="21"/>
      <c r="G527" s="11"/>
      <c r="I527" s="9"/>
      <c r="L527" s="1"/>
      <c r="M527" s="112"/>
      <c r="N527" s="112"/>
      <c r="O527" s="112"/>
      <c r="P527" s="113"/>
      <c r="Q527" s="112"/>
      <c r="R527" s="114"/>
      <c r="S527" s="113"/>
      <c r="T527" s="112"/>
      <c r="U527" s="114"/>
      <c r="V527" s="113"/>
      <c r="W527" s="112"/>
      <c r="X527" s="113"/>
    </row>
    <row r="528" spans="1:24" x14ac:dyDescent="0.25">
      <c r="A528" s="77"/>
      <c r="B528" s="80"/>
      <c r="C528" s="22"/>
      <c r="D528" s="22"/>
      <c r="E528" s="21"/>
      <c r="F528" s="21"/>
      <c r="G528" s="11"/>
      <c r="I528" s="9"/>
      <c r="L528" s="1"/>
      <c r="M528" s="112"/>
      <c r="N528" s="112"/>
      <c r="O528" s="112"/>
      <c r="P528" s="113"/>
      <c r="Q528" s="112"/>
      <c r="R528" s="114"/>
      <c r="S528" s="113"/>
      <c r="T528" s="112"/>
      <c r="U528" s="114"/>
      <c r="V528" s="113"/>
      <c r="W528" s="112"/>
      <c r="X528" s="113"/>
    </row>
    <row r="529" spans="1:24" x14ac:dyDescent="0.25">
      <c r="A529" s="77"/>
      <c r="B529" s="80"/>
      <c r="C529" s="22"/>
      <c r="D529" s="22"/>
      <c r="E529" s="21"/>
      <c r="F529" s="21"/>
      <c r="G529" s="11"/>
      <c r="I529" s="9"/>
      <c r="L529" s="1"/>
      <c r="M529" s="112"/>
      <c r="N529" s="112"/>
      <c r="O529" s="112"/>
      <c r="P529" s="113"/>
      <c r="Q529" s="112"/>
      <c r="R529" s="114"/>
      <c r="S529" s="113"/>
      <c r="T529" s="112"/>
      <c r="U529" s="114"/>
      <c r="V529" s="113"/>
      <c r="W529" s="112"/>
      <c r="X529" s="113"/>
    </row>
    <row r="530" spans="1:24" x14ac:dyDescent="0.25">
      <c r="A530" s="77"/>
      <c r="B530" s="80"/>
      <c r="C530" s="22"/>
      <c r="D530" s="22"/>
      <c r="E530" s="21"/>
      <c r="F530" s="21"/>
      <c r="G530" s="11"/>
      <c r="I530" s="9"/>
      <c r="L530" s="1"/>
      <c r="M530" s="112"/>
      <c r="N530" s="112"/>
      <c r="O530" s="112"/>
      <c r="P530" s="113"/>
      <c r="Q530" s="112"/>
      <c r="R530" s="114"/>
      <c r="S530" s="113"/>
      <c r="T530" s="112"/>
      <c r="U530" s="114"/>
      <c r="V530" s="113"/>
      <c r="W530" s="112"/>
      <c r="X530" s="113"/>
    </row>
    <row r="531" spans="1:24" x14ac:dyDescent="0.25">
      <c r="A531" s="77"/>
      <c r="B531" s="80"/>
      <c r="C531" s="22"/>
      <c r="D531" s="22"/>
      <c r="E531" s="21"/>
      <c r="F531" s="21"/>
      <c r="G531" s="11"/>
      <c r="I531" s="9"/>
      <c r="L531" s="1"/>
      <c r="M531" s="112"/>
      <c r="N531" s="112"/>
      <c r="O531" s="112"/>
      <c r="P531" s="113"/>
      <c r="Q531" s="112"/>
      <c r="R531" s="114"/>
      <c r="S531" s="113"/>
      <c r="T531" s="112"/>
      <c r="U531" s="114"/>
      <c r="V531" s="113"/>
      <c r="W531" s="112"/>
      <c r="X531" s="113"/>
    </row>
    <row r="532" spans="1:24" x14ac:dyDescent="0.25">
      <c r="A532" s="77"/>
      <c r="B532" s="80"/>
      <c r="C532" s="22"/>
      <c r="D532" s="22"/>
      <c r="E532" s="21"/>
      <c r="F532" s="21"/>
      <c r="G532" s="11"/>
      <c r="I532" s="9"/>
      <c r="L532" s="1"/>
      <c r="M532" s="112"/>
      <c r="N532" s="112"/>
      <c r="O532" s="112"/>
      <c r="P532" s="113"/>
      <c r="Q532" s="112"/>
      <c r="R532" s="114"/>
      <c r="S532" s="113"/>
      <c r="T532" s="112"/>
      <c r="U532" s="114"/>
      <c r="V532" s="113"/>
      <c r="W532" s="112"/>
      <c r="X532" s="113"/>
    </row>
    <row r="533" spans="1:24" x14ac:dyDescent="0.25">
      <c r="A533" s="77"/>
      <c r="B533" s="80"/>
      <c r="C533" s="22"/>
      <c r="D533" s="22"/>
      <c r="E533" s="21"/>
      <c r="F533" s="21"/>
      <c r="G533" s="11"/>
      <c r="I533" s="9"/>
      <c r="L533" s="1"/>
      <c r="M533" s="112"/>
      <c r="N533" s="112"/>
      <c r="O533" s="112"/>
      <c r="P533" s="113"/>
      <c r="Q533" s="112"/>
      <c r="R533" s="114"/>
      <c r="S533" s="113"/>
      <c r="T533" s="112"/>
      <c r="U533" s="114"/>
      <c r="V533" s="113"/>
      <c r="W533" s="112"/>
      <c r="X533" s="113"/>
    </row>
    <row r="534" spans="1:24" x14ac:dyDescent="0.25">
      <c r="A534" s="77"/>
      <c r="B534" s="80"/>
      <c r="C534" s="22"/>
      <c r="D534" s="22"/>
      <c r="E534" s="21"/>
      <c r="F534" s="21"/>
      <c r="G534" s="11"/>
      <c r="I534" s="9"/>
      <c r="L534" s="1"/>
      <c r="M534" s="112"/>
      <c r="N534" s="112"/>
      <c r="O534" s="112"/>
      <c r="P534" s="113"/>
      <c r="Q534" s="112"/>
      <c r="R534" s="114"/>
      <c r="S534" s="113"/>
      <c r="T534" s="112"/>
      <c r="U534" s="114"/>
      <c r="V534" s="113"/>
      <c r="W534" s="112"/>
      <c r="X534" s="113"/>
    </row>
    <row r="535" spans="1:24" x14ac:dyDescent="0.25">
      <c r="A535" s="77"/>
      <c r="B535" s="80"/>
      <c r="C535" s="22"/>
      <c r="D535" s="22"/>
      <c r="E535" s="21"/>
      <c r="F535" s="21"/>
      <c r="G535" s="11"/>
      <c r="I535" s="9"/>
      <c r="L535" s="1"/>
      <c r="M535" s="112"/>
      <c r="N535" s="112"/>
      <c r="O535" s="112"/>
      <c r="P535" s="113"/>
      <c r="Q535" s="112"/>
      <c r="R535" s="114"/>
      <c r="S535" s="113"/>
      <c r="T535" s="112"/>
      <c r="U535" s="114"/>
      <c r="V535" s="113"/>
      <c r="W535" s="112"/>
      <c r="X535" s="113"/>
    </row>
    <row r="536" spans="1:24" x14ac:dyDescent="0.25">
      <c r="A536" s="77"/>
      <c r="B536" s="80"/>
      <c r="C536" s="22"/>
      <c r="D536" s="22"/>
      <c r="E536" s="21"/>
      <c r="F536" s="21"/>
      <c r="G536" s="11"/>
      <c r="I536" s="9"/>
      <c r="L536" s="1"/>
      <c r="M536" s="112"/>
      <c r="N536" s="112"/>
      <c r="O536" s="112"/>
      <c r="P536" s="113"/>
      <c r="Q536" s="112"/>
      <c r="R536" s="114"/>
      <c r="S536" s="113"/>
      <c r="T536" s="112"/>
      <c r="U536" s="114"/>
      <c r="V536" s="113"/>
      <c r="W536" s="112"/>
      <c r="X536" s="113"/>
    </row>
    <row r="537" spans="1:24" x14ac:dyDescent="0.25">
      <c r="A537" s="77"/>
      <c r="B537" s="80"/>
      <c r="C537" s="22"/>
      <c r="D537" s="22"/>
      <c r="E537" s="21"/>
      <c r="F537" s="21"/>
      <c r="G537" s="11"/>
      <c r="I537" s="9"/>
      <c r="L537" s="1"/>
      <c r="M537" s="112"/>
      <c r="N537" s="112"/>
      <c r="O537" s="112"/>
      <c r="P537" s="113"/>
      <c r="Q537" s="112"/>
      <c r="R537" s="114"/>
      <c r="S537" s="113"/>
      <c r="T537" s="112"/>
      <c r="U537" s="114"/>
      <c r="V537" s="113"/>
      <c r="W537" s="112"/>
      <c r="X537" s="113"/>
    </row>
    <row r="538" spans="1:24" x14ac:dyDescent="0.25">
      <c r="A538" s="77"/>
      <c r="B538" s="80"/>
      <c r="C538" s="22"/>
      <c r="D538" s="22"/>
      <c r="E538" s="21"/>
      <c r="F538" s="21"/>
      <c r="G538" s="11"/>
      <c r="I538" s="9"/>
      <c r="L538" s="1"/>
      <c r="M538" s="112"/>
      <c r="N538" s="112"/>
      <c r="O538" s="112"/>
      <c r="P538" s="113"/>
      <c r="Q538" s="112"/>
      <c r="R538" s="114"/>
      <c r="S538" s="113"/>
      <c r="T538" s="112"/>
      <c r="U538" s="114"/>
      <c r="V538" s="113"/>
      <c r="W538" s="112"/>
      <c r="X538" s="113"/>
    </row>
    <row r="539" spans="1:24" x14ac:dyDescent="0.25">
      <c r="A539" s="77"/>
      <c r="B539" s="80"/>
      <c r="C539" s="22"/>
      <c r="D539" s="22"/>
      <c r="E539" s="21"/>
      <c r="F539" s="21"/>
      <c r="G539" s="11"/>
      <c r="I539" s="9"/>
      <c r="L539" s="1"/>
      <c r="M539" s="112"/>
      <c r="N539" s="112"/>
      <c r="O539" s="112"/>
      <c r="P539" s="113"/>
      <c r="Q539" s="112"/>
      <c r="R539" s="114"/>
      <c r="S539" s="113"/>
      <c r="T539" s="112"/>
      <c r="U539" s="114"/>
      <c r="V539" s="113"/>
      <c r="W539" s="112"/>
      <c r="X539" s="113"/>
    </row>
    <row r="540" spans="1:24" x14ac:dyDescent="0.25">
      <c r="A540" s="77"/>
      <c r="B540" s="80"/>
      <c r="C540" s="22"/>
      <c r="D540" s="22"/>
      <c r="E540" s="21"/>
      <c r="F540" s="21"/>
      <c r="G540" s="11"/>
      <c r="I540" s="9"/>
      <c r="L540" s="1"/>
      <c r="M540" s="112"/>
      <c r="N540" s="112"/>
      <c r="O540" s="112"/>
      <c r="P540" s="113"/>
      <c r="Q540" s="112"/>
      <c r="R540" s="114"/>
      <c r="S540" s="113"/>
      <c r="T540" s="112"/>
      <c r="U540" s="114"/>
      <c r="V540" s="113"/>
      <c r="W540" s="112"/>
      <c r="X540" s="113"/>
    </row>
    <row r="541" spans="1:24" x14ac:dyDescent="0.25">
      <c r="A541" s="77"/>
      <c r="B541" s="80"/>
      <c r="C541" s="22"/>
      <c r="D541" s="22"/>
      <c r="E541" s="21"/>
      <c r="F541" s="21"/>
      <c r="G541" s="11"/>
      <c r="I541" s="9"/>
      <c r="L541" s="1"/>
      <c r="M541" s="112"/>
      <c r="N541" s="112"/>
      <c r="O541" s="112"/>
      <c r="P541" s="113"/>
      <c r="Q541" s="112"/>
      <c r="R541" s="114"/>
      <c r="S541" s="113"/>
      <c r="T541" s="112"/>
      <c r="U541" s="114"/>
      <c r="V541" s="113"/>
      <c r="W541" s="112"/>
      <c r="X541" s="113"/>
    </row>
    <row r="542" spans="1:24" x14ac:dyDescent="0.25">
      <c r="A542" s="77"/>
      <c r="B542" s="80"/>
      <c r="C542" s="22"/>
      <c r="D542" s="22"/>
      <c r="E542" s="21"/>
      <c r="F542" s="21"/>
      <c r="G542" s="11"/>
      <c r="I542" s="9"/>
      <c r="L542" s="1"/>
      <c r="M542" s="112"/>
      <c r="N542" s="112"/>
      <c r="O542" s="112"/>
      <c r="P542" s="113"/>
      <c r="Q542" s="112"/>
      <c r="R542" s="114"/>
      <c r="S542" s="113"/>
      <c r="T542" s="112"/>
      <c r="U542" s="114"/>
      <c r="V542" s="113"/>
      <c r="W542" s="112"/>
      <c r="X542" s="113"/>
    </row>
    <row r="543" spans="1:24" x14ac:dyDescent="0.25">
      <c r="A543" s="77"/>
      <c r="B543" s="80"/>
      <c r="C543" s="22"/>
      <c r="D543" s="22"/>
      <c r="E543" s="21"/>
      <c r="F543" s="21"/>
      <c r="G543" s="11"/>
      <c r="I543" s="9"/>
      <c r="L543" s="1"/>
      <c r="M543" s="112"/>
      <c r="N543" s="112"/>
      <c r="O543" s="112"/>
      <c r="P543" s="113"/>
      <c r="Q543" s="112"/>
      <c r="R543" s="114"/>
      <c r="S543" s="113"/>
      <c r="T543" s="112"/>
      <c r="U543" s="114"/>
      <c r="V543" s="113"/>
      <c r="W543" s="112"/>
      <c r="X543" s="113"/>
    </row>
    <row r="544" spans="1:24" x14ac:dyDescent="0.25">
      <c r="A544" s="77"/>
      <c r="B544" s="80"/>
      <c r="C544" s="22"/>
      <c r="D544" s="22"/>
      <c r="E544" s="21"/>
      <c r="F544" s="21"/>
      <c r="G544" s="11"/>
      <c r="I544" s="9"/>
      <c r="L544" s="1"/>
      <c r="M544" s="112"/>
      <c r="N544" s="112"/>
      <c r="O544" s="112"/>
      <c r="P544" s="113"/>
      <c r="Q544" s="112"/>
      <c r="R544" s="114"/>
      <c r="S544" s="113"/>
      <c r="T544" s="112"/>
      <c r="U544" s="114"/>
      <c r="V544" s="113"/>
      <c r="W544" s="112"/>
      <c r="X544" s="113"/>
    </row>
    <row r="545" spans="1:24" x14ac:dyDescent="0.25">
      <c r="A545" s="77"/>
      <c r="B545" s="80"/>
      <c r="C545" s="22"/>
      <c r="D545" s="22"/>
      <c r="E545" s="21"/>
      <c r="F545" s="21"/>
      <c r="G545" s="11"/>
      <c r="I545" s="9"/>
      <c r="L545" s="1"/>
      <c r="M545" s="112"/>
      <c r="N545" s="112"/>
      <c r="O545" s="112"/>
      <c r="P545" s="113"/>
      <c r="Q545" s="112"/>
      <c r="R545" s="114"/>
      <c r="S545" s="113"/>
      <c r="T545" s="112"/>
      <c r="U545" s="114"/>
      <c r="V545" s="113"/>
      <c r="W545" s="112"/>
      <c r="X545" s="113"/>
    </row>
    <row r="546" spans="1:24" x14ac:dyDescent="0.25">
      <c r="A546" s="77"/>
      <c r="B546" s="80"/>
      <c r="C546" s="22"/>
      <c r="D546" s="22"/>
      <c r="E546" s="21"/>
      <c r="F546" s="21"/>
      <c r="G546" s="11"/>
      <c r="I546" s="9"/>
      <c r="L546" s="1"/>
      <c r="M546" s="112"/>
      <c r="N546" s="112"/>
      <c r="O546" s="112"/>
      <c r="P546" s="113"/>
      <c r="Q546" s="112"/>
      <c r="R546" s="114"/>
      <c r="S546" s="113"/>
      <c r="T546" s="112"/>
      <c r="U546" s="114"/>
      <c r="V546" s="113"/>
      <c r="W546" s="112"/>
      <c r="X546" s="113"/>
    </row>
    <row r="547" spans="1:24" x14ac:dyDescent="0.25">
      <c r="A547" s="77"/>
      <c r="B547" s="80"/>
      <c r="C547" s="22"/>
      <c r="D547" s="22"/>
      <c r="E547" s="21"/>
      <c r="F547" s="21"/>
      <c r="G547" s="11"/>
      <c r="I547" s="9"/>
      <c r="L547" s="1"/>
      <c r="M547" s="112"/>
      <c r="N547" s="112"/>
      <c r="O547" s="112"/>
      <c r="P547" s="113"/>
      <c r="Q547" s="112"/>
      <c r="R547" s="114"/>
      <c r="S547" s="113"/>
      <c r="T547" s="112"/>
      <c r="U547" s="114"/>
      <c r="V547" s="113"/>
      <c r="W547" s="112"/>
      <c r="X547" s="113"/>
    </row>
    <row r="548" spans="1:24" x14ac:dyDescent="0.25">
      <c r="A548" s="77"/>
      <c r="B548" s="80"/>
      <c r="C548" s="22"/>
      <c r="D548" s="22"/>
      <c r="E548" s="21"/>
      <c r="F548" s="21"/>
      <c r="G548" s="11"/>
      <c r="I548" s="9"/>
      <c r="L548" s="1"/>
      <c r="M548" s="112"/>
      <c r="N548" s="112"/>
      <c r="O548" s="112"/>
      <c r="P548" s="113"/>
      <c r="Q548" s="112"/>
      <c r="R548" s="114"/>
      <c r="S548" s="113"/>
      <c r="T548" s="112"/>
      <c r="U548" s="114"/>
      <c r="V548" s="113"/>
      <c r="W548" s="112"/>
      <c r="X548" s="113"/>
    </row>
    <row r="549" spans="1:24" x14ac:dyDescent="0.25">
      <c r="A549" s="77"/>
      <c r="B549" s="80"/>
      <c r="C549" s="22"/>
      <c r="D549" s="22"/>
      <c r="E549" s="21"/>
      <c r="F549" s="21"/>
      <c r="G549" s="11"/>
      <c r="I549" s="9"/>
      <c r="L549" s="1"/>
      <c r="M549" s="112"/>
      <c r="N549" s="112"/>
      <c r="O549" s="112"/>
      <c r="P549" s="113"/>
      <c r="Q549" s="112"/>
      <c r="R549" s="114"/>
      <c r="S549" s="113"/>
      <c r="T549" s="112"/>
      <c r="U549" s="114"/>
      <c r="V549" s="113"/>
      <c r="W549" s="112"/>
      <c r="X549" s="113"/>
    </row>
    <row r="550" spans="1:24" x14ac:dyDescent="0.25">
      <c r="A550" s="77"/>
      <c r="B550" s="80"/>
      <c r="C550" s="22"/>
      <c r="D550" s="22"/>
      <c r="E550" s="21"/>
      <c r="F550" s="21"/>
      <c r="G550" s="11"/>
      <c r="I550" s="9"/>
      <c r="L550" s="1"/>
      <c r="M550" s="112"/>
      <c r="N550" s="112"/>
      <c r="O550" s="112"/>
      <c r="P550" s="113"/>
      <c r="Q550" s="112"/>
      <c r="R550" s="114"/>
      <c r="S550" s="113"/>
      <c r="T550" s="112"/>
      <c r="U550" s="114"/>
      <c r="V550" s="113"/>
      <c r="W550" s="112"/>
      <c r="X550" s="113"/>
    </row>
    <row r="551" spans="1:24" x14ac:dyDescent="0.25">
      <c r="A551" s="77"/>
      <c r="B551" s="80"/>
      <c r="C551" s="22"/>
      <c r="D551" s="22"/>
      <c r="E551" s="21"/>
      <c r="F551" s="21"/>
      <c r="G551" s="11"/>
      <c r="I551" s="9"/>
      <c r="L551" s="1"/>
      <c r="M551" s="112"/>
      <c r="N551" s="112"/>
      <c r="O551" s="112"/>
      <c r="P551" s="113"/>
      <c r="Q551" s="112"/>
      <c r="R551" s="114"/>
      <c r="S551" s="113"/>
      <c r="T551" s="112"/>
      <c r="U551" s="114"/>
      <c r="V551" s="113"/>
      <c r="W551" s="112"/>
      <c r="X551" s="113"/>
    </row>
    <row r="552" spans="1:24" x14ac:dyDescent="0.25">
      <c r="A552" s="77"/>
      <c r="B552" s="80"/>
      <c r="C552" s="22"/>
      <c r="D552" s="22"/>
      <c r="E552" s="21"/>
      <c r="F552" s="21"/>
      <c r="G552" s="11"/>
      <c r="I552" s="9"/>
      <c r="L552" s="1"/>
      <c r="M552" s="112"/>
      <c r="N552" s="112"/>
      <c r="O552" s="112"/>
      <c r="P552" s="113"/>
      <c r="Q552" s="112"/>
      <c r="R552" s="114"/>
      <c r="S552" s="113"/>
      <c r="T552" s="112"/>
      <c r="U552" s="114"/>
      <c r="V552" s="113"/>
      <c r="W552" s="112"/>
      <c r="X552" s="113"/>
    </row>
    <row r="553" spans="1:24" x14ac:dyDescent="0.25">
      <c r="A553" s="77"/>
      <c r="B553" s="80"/>
      <c r="C553" s="22"/>
      <c r="D553" s="22"/>
      <c r="E553" s="21"/>
      <c r="F553" s="21"/>
      <c r="G553" s="11"/>
      <c r="I553" s="9"/>
      <c r="L553" s="1"/>
      <c r="M553" s="112"/>
      <c r="N553" s="112"/>
      <c r="O553" s="112"/>
      <c r="P553" s="113"/>
      <c r="Q553" s="112"/>
      <c r="R553" s="114"/>
      <c r="S553" s="113"/>
      <c r="T553" s="112"/>
      <c r="U553" s="114"/>
      <c r="V553" s="113"/>
      <c r="W553" s="112"/>
      <c r="X553" s="113"/>
    </row>
    <row r="554" spans="1:24" x14ac:dyDescent="0.25">
      <c r="A554" s="77"/>
      <c r="B554" s="80"/>
      <c r="C554" s="22"/>
      <c r="D554" s="22"/>
      <c r="E554" s="21"/>
      <c r="F554" s="21"/>
      <c r="G554" s="11"/>
      <c r="I554" s="9"/>
      <c r="L554" s="1"/>
      <c r="M554" s="112"/>
      <c r="N554" s="112"/>
      <c r="O554" s="112"/>
      <c r="P554" s="113"/>
      <c r="Q554" s="112"/>
      <c r="R554" s="114"/>
      <c r="S554" s="113"/>
      <c r="T554" s="112"/>
      <c r="U554" s="114"/>
      <c r="V554" s="113"/>
      <c r="W554" s="112"/>
      <c r="X554" s="113"/>
    </row>
    <row r="555" spans="1:24" x14ac:dyDescent="0.25">
      <c r="A555" s="77"/>
      <c r="B555" s="80"/>
      <c r="C555" s="22"/>
      <c r="D555" s="22"/>
      <c r="E555" s="21"/>
      <c r="F555" s="21"/>
      <c r="G555" s="11"/>
      <c r="I555" s="9"/>
      <c r="L555" s="1"/>
      <c r="M555" s="112"/>
      <c r="N555" s="112"/>
      <c r="O555" s="112"/>
      <c r="P555" s="113"/>
      <c r="Q555" s="112"/>
      <c r="R555" s="114"/>
      <c r="S555" s="113"/>
      <c r="T555" s="112"/>
      <c r="U555" s="114"/>
      <c r="V555" s="113"/>
      <c r="W555" s="112"/>
      <c r="X555" s="113"/>
    </row>
    <row r="556" spans="1:24" x14ac:dyDescent="0.25">
      <c r="A556" s="77"/>
      <c r="B556" s="80"/>
      <c r="C556" s="22"/>
      <c r="D556" s="22"/>
      <c r="E556" s="21"/>
      <c r="F556" s="21"/>
      <c r="G556" s="11"/>
      <c r="I556" s="9"/>
      <c r="L556" s="1"/>
      <c r="M556" s="112"/>
      <c r="N556" s="112"/>
      <c r="O556" s="112"/>
      <c r="P556" s="113"/>
      <c r="Q556" s="112"/>
      <c r="R556" s="114"/>
      <c r="S556" s="113"/>
      <c r="T556" s="112"/>
      <c r="U556" s="114"/>
      <c r="V556" s="113"/>
      <c r="W556" s="112"/>
      <c r="X556" s="113"/>
    </row>
    <row r="557" spans="1:24" x14ac:dyDescent="0.25">
      <c r="A557" s="77"/>
      <c r="B557" s="80"/>
      <c r="C557" s="22"/>
      <c r="D557" s="22"/>
      <c r="E557" s="21"/>
      <c r="F557" s="21"/>
      <c r="G557" s="11"/>
      <c r="I557" s="9"/>
      <c r="L557" s="1"/>
      <c r="M557" s="112"/>
      <c r="N557" s="112"/>
      <c r="O557" s="112"/>
      <c r="P557" s="113"/>
      <c r="Q557" s="112"/>
      <c r="R557" s="114"/>
      <c r="S557" s="113"/>
      <c r="T557" s="112"/>
      <c r="U557" s="114"/>
      <c r="V557" s="113"/>
      <c r="W557" s="112"/>
      <c r="X557" s="113"/>
    </row>
    <row r="558" spans="1:24" x14ac:dyDescent="0.25">
      <c r="A558" s="77"/>
      <c r="B558" s="80"/>
      <c r="C558" s="22"/>
      <c r="D558" s="22"/>
      <c r="E558" s="21"/>
      <c r="F558" s="21"/>
      <c r="G558" s="11"/>
      <c r="I558" s="9"/>
      <c r="L558" s="1"/>
      <c r="M558" s="112"/>
      <c r="N558" s="112"/>
      <c r="O558" s="112"/>
      <c r="P558" s="113"/>
      <c r="Q558" s="112"/>
      <c r="R558" s="114"/>
      <c r="S558" s="113"/>
      <c r="T558" s="112"/>
      <c r="U558" s="114"/>
      <c r="V558" s="113"/>
      <c r="W558" s="112"/>
      <c r="X558" s="113"/>
    </row>
    <row r="559" spans="1:24" x14ac:dyDescent="0.25">
      <c r="A559" s="77"/>
      <c r="B559" s="80"/>
      <c r="C559" s="22"/>
      <c r="D559" s="22"/>
      <c r="E559" s="21"/>
      <c r="F559" s="21"/>
      <c r="G559" s="11"/>
      <c r="I559" s="9"/>
      <c r="L559" s="1"/>
      <c r="M559" s="112"/>
      <c r="N559" s="112"/>
      <c r="O559" s="112"/>
      <c r="P559" s="113"/>
      <c r="Q559" s="112"/>
      <c r="R559" s="114"/>
      <c r="S559" s="113"/>
      <c r="T559" s="112"/>
      <c r="U559" s="114"/>
      <c r="V559" s="113"/>
      <c r="W559" s="112"/>
      <c r="X559" s="113"/>
    </row>
    <row r="560" spans="1:24" x14ac:dyDescent="0.25">
      <c r="A560" s="77"/>
      <c r="B560" s="80"/>
      <c r="C560" s="22"/>
      <c r="D560" s="22"/>
      <c r="E560" s="21"/>
      <c r="F560" s="21"/>
      <c r="G560" s="11"/>
      <c r="I560" s="9"/>
      <c r="L560" s="1"/>
      <c r="M560" s="112"/>
      <c r="N560" s="112"/>
      <c r="O560" s="112"/>
      <c r="P560" s="113"/>
      <c r="Q560" s="112"/>
      <c r="R560" s="114"/>
      <c r="S560" s="113"/>
      <c r="T560" s="112"/>
      <c r="U560" s="114"/>
      <c r="V560" s="113"/>
      <c r="W560" s="112"/>
      <c r="X560" s="113"/>
    </row>
    <row r="561" spans="1:24" x14ac:dyDescent="0.25">
      <c r="A561" s="77"/>
      <c r="B561" s="80"/>
      <c r="C561" s="22"/>
      <c r="D561" s="22"/>
      <c r="E561" s="21"/>
      <c r="F561" s="21"/>
      <c r="G561" s="11"/>
      <c r="I561" s="9"/>
      <c r="L561" s="1"/>
      <c r="M561" s="112"/>
      <c r="N561" s="112"/>
      <c r="O561" s="112"/>
      <c r="P561" s="113"/>
      <c r="Q561" s="112"/>
      <c r="R561" s="114"/>
      <c r="S561" s="113"/>
      <c r="T561" s="112"/>
      <c r="U561" s="114"/>
      <c r="V561" s="113"/>
      <c r="W561" s="112"/>
      <c r="X561" s="113"/>
    </row>
    <row r="562" spans="1:24" x14ac:dyDescent="0.25">
      <c r="A562" s="77"/>
      <c r="B562" s="80"/>
      <c r="C562" s="22"/>
      <c r="D562" s="22"/>
      <c r="E562" s="21"/>
      <c r="F562" s="21"/>
      <c r="G562" s="11"/>
      <c r="I562" s="9"/>
      <c r="L562" s="1"/>
      <c r="M562" s="112"/>
      <c r="N562" s="112"/>
      <c r="O562" s="112"/>
      <c r="P562" s="113"/>
      <c r="Q562" s="112"/>
      <c r="R562" s="114"/>
      <c r="S562" s="113"/>
      <c r="T562" s="112"/>
      <c r="U562" s="114"/>
      <c r="V562" s="113"/>
      <c r="W562" s="112"/>
      <c r="X562" s="113"/>
    </row>
    <row r="563" spans="1:24" x14ac:dyDescent="0.25">
      <c r="A563" s="77"/>
      <c r="B563" s="80"/>
      <c r="C563" s="22"/>
      <c r="D563" s="22"/>
      <c r="E563" s="21"/>
      <c r="F563" s="21"/>
      <c r="G563" s="11"/>
      <c r="I563" s="9"/>
      <c r="L563" s="1"/>
      <c r="M563" s="112"/>
      <c r="N563" s="112"/>
      <c r="O563" s="112"/>
      <c r="P563" s="113"/>
      <c r="Q563" s="112"/>
      <c r="R563" s="114"/>
      <c r="S563" s="113"/>
      <c r="T563" s="112"/>
      <c r="U563" s="114"/>
      <c r="V563" s="113"/>
      <c r="W563" s="112"/>
      <c r="X563" s="113"/>
    </row>
    <row r="564" spans="1:24" x14ac:dyDescent="0.25">
      <c r="A564" s="77"/>
      <c r="B564" s="80"/>
      <c r="C564" s="22"/>
      <c r="D564" s="22"/>
      <c r="E564" s="21"/>
      <c r="F564" s="21"/>
      <c r="G564" s="11"/>
      <c r="I564" s="9"/>
      <c r="L564" s="1"/>
      <c r="M564" s="112"/>
      <c r="N564" s="112"/>
      <c r="O564" s="112"/>
      <c r="P564" s="113"/>
      <c r="Q564" s="112"/>
      <c r="R564" s="114"/>
      <c r="S564" s="113"/>
      <c r="T564" s="112"/>
      <c r="U564" s="114"/>
      <c r="V564" s="113"/>
      <c r="W564" s="112"/>
      <c r="X564" s="113"/>
    </row>
    <row r="565" spans="1:24" x14ac:dyDescent="0.25">
      <c r="A565" s="77"/>
      <c r="B565" s="80"/>
      <c r="C565" s="22"/>
      <c r="D565" s="22"/>
      <c r="E565" s="21"/>
      <c r="F565" s="21"/>
      <c r="G565" s="11"/>
      <c r="I565" s="9"/>
      <c r="L565" s="1"/>
      <c r="M565" s="112"/>
      <c r="N565" s="112"/>
      <c r="O565" s="112"/>
      <c r="P565" s="113"/>
      <c r="Q565" s="112"/>
      <c r="R565" s="114"/>
      <c r="S565" s="113"/>
      <c r="T565" s="112"/>
      <c r="U565" s="114"/>
      <c r="V565" s="113"/>
      <c r="W565" s="112"/>
      <c r="X565" s="113"/>
    </row>
    <row r="566" spans="1:24" x14ac:dyDescent="0.25">
      <c r="A566" s="77"/>
      <c r="B566" s="80"/>
      <c r="C566" s="22"/>
      <c r="D566" s="22"/>
      <c r="E566" s="21"/>
      <c r="F566" s="21"/>
      <c r="G566" s="11"/>
      <c r="I566" s="9"/>
      <c r="L566" s="1"/>
      <c r="M566" s="112"/>
      <c r="N566" s="112"/>
      <c r="O566" s="112"/>
      <c r="P566" s="113"/>
      <c r="Q566" s="112"/>
      <c r="R566" s="114"/>
      <c r="S566" s="113"/>
      <c r="T566" s="112"/>
      <c r="U566" s="114"/>
      <c r="V566" s="113"/>
      <c r="W566" s="112"/>
      <c r="X566" s="113"/>
    </row>
    <row r="567" spans="1:24" x14ac:dyDescent="0.25">
      <c r="A567" s="77"/>
      <c r="B567" s="80"/>
      <c r="C567" s="22"/>
      <c r="D567" s="22"/>
      <c r="E567" s="21"/>
      <c r="F567" s="21"/>
      <c r="G567" s="11"/>
      <c r="I567" s="9"/>
      <c r="L567" s="1"/>
      <c r="M567" s="112"/>
      <c r="N567" s="112"/>
      <c r="O567" s="112"/>
      <c r="P567" s="113"/>
      <c r="Q567" s="112"/>
      <c r="R567" s="114"/>
      <c r="S567" s="113"/>
      <c r="T567" s="112"/>
      <c r="U567" s="114"/>
      <c r="V567" s="113"/>
      <c r="W567" s="112"/>
      <c r="X567" s="113"/>
    </row>
    <row r="568" spans="1:24" x14ac:dyDescent="0.25">
      <c r="A568" s="77"/>
      <c r="B568" s="80"/>
      <c r="C568" s="22"/>
      <c r="D568" s="22"/>
      <c r="E568" s="21"/>
      <c r="F568" s="21"/>
      <c r="G568" s="11"/>
      <c r="I568" s="9"/>
      <c r="L568" s="1"/>
      <c r="M568" s="112"/>
      <c r="N568" s="112"/>
      <c r="O568" s="112"/>
      <c r="P568" s="113"/>
      <c r="Q568" s="112"/>
      <c r="R568" s="114"/>
      <c r="S568" s="113"/>
      <c r="T568" s="112"/>
      <c r="U568" s="114"/>
      <c r="V568" s="113"/>
      <c r="W568" s="112"/>
      <c r="X568" s="113"/>
    </row>
    <row r="569" spans="1:24" x14ac:dyDescent="0.25">
      <c r="A569" s="77"/>
      <c r="B569" s="80"/>
      <c r="C569" s="22"/>
      <c r="D569" s="22"/>
      <c r="E569" s="21"/>
      <c r="F569" s="21"/>
      <c r="G569" s="11"/>
      <c r="I569" s="9"/>
      <c r="L569" s="1"/>
      <c r="M569" s="112"/>
      <c r="N569" s="112"/>
      <c r="O569" s="112"/>
      <c r="P569" s="113"/>
      <c r="Q569" s="112"/>
      <c r="R569" s="114"/>
      <c r="S569" s="113"/>
      <c r="T569" s="112"/>
      <c r="U569" s="114"/>
      <c r="V569" s="113"/>
      <c r="W569" s="112"/>
      <c r="X569" s="113"/>
    </row>
    <row r="570" spans="1:24" x14ac:dyDescent="0.25">
      <c r="A570" s="77"/>
      <c r="B570" s="80"/>
      <c r="C570" s="22"/>
      <c r="D570" s="22"/>
      <c r="E570" s="21"/>
      <c r="F570" s="21"/>
      <c r="G570" s="11"/>
      <c r="I570" s="9"/>
      <c r="L570" s="1"/>
      <c r="M570" s="112"/>
      <c r="N570" s="112"/>
      <c r="O570" s="112"/>
      <c r="P570" s="113"/>
      <c r="Q570" s="112"/>
      <c r="R570" s="114"/>
      <c r="S570" s="113"/>
      <c r="T570" s="112"/>
      <c r="U570" s="114"/>
      <c r="V570" s="113"/>
      <c r="W570" s="112"/>
      <c r="X570" s="113"/>
    </row>
    <row r="571" spans="1:24" x14ac:dyDescent="0.25">
      <c r="A571" s="77"/>
      <c r="B571" s="80"/>
      <c r="C571" s="22"/>
      <c r="D571" s="22"/>
      <c r="E571" s="21"/>
      <c r="F571" s="21"/>
      <c r="G571" s="11"/>
      <c r="I571" s="9"/>
      <c r="L571" s="1"/>
      <c r="M571" s="112"/>
      <c r="N571" s="112"/>
      <c r="O571" s="112"/>
      <c r="P571" s="113"/>
      <c r="Q571" s="112"/>
      <c r="R571" s="114"/>
      <c r="S571" s="113"/>
      <c r="T571" s="112"/>
      <c r="U571" s="114"/>
      <c r="V571" s="113"/>
      <c r="W571" s="112"/>
      <c r="X571" s="113"/>
    </row>
    <row r="572" spans="1:24" x14ac:dyDescent="0.25">
      <c r="A572" s="77"/>
      <c r="B572" s="80"/>
      <c r="C572" s="22"/>
      <c r="D572" s="22"/>
      <c r="E572" s="21"/>
      <c r="F572" s="21"/>
      <c r="G572" s="11"/>
      <c r="I572" s="9"/>
      <c r="L572" s="1"/>
      <c r="M572" s="112"/>
      <c r="N572" s="112"/>
      <c r="O572" s="112"/>
      <c r="P572" s="113"/>
      <c r="Q572" s="112"/>
      <c r="R572" s="114"/>
      <c r="S572" s="113"/>
      <c r="T572" s="112"/>
      <c r="U572" s="114"/>
      <c r="V572" s="113"/>
      <c r="W572" s="112"/>
      <c r="X572" s="113"/>
    </row>
    <row r="573" spans="1:24" x14ac:dyDescent="0.25">
      <c r="A573" s="77"/>
      <c r="B573" s="80"/>
      <c r="C573" s="22"/>
      <c r="D573" s="22"/>
      <c r="E573" s="21"/>
      <c r="F573" s="21"/>
      <c r="G573" s="11"/>
      <c r="I573" s="9"/>
      <c r="L573" s="1"/>
      <c r="M573" s="112"/>
      <c r="N573" s="112"/>
      <c r="O573" s="112"/>
      <c r="P573" s="113"/>
      <c r="Q573" s="112"/>
      <c r="R573" s="114"/>
      <c r="S573" s="113"/>
      <c r="T573" s="112"/>
      <c r="U573" s="114"/>
      <c r="V573" s="113"/>
      <c r="W573" s="112"/>
      <c r="X573" s="113"/>
    </row>
    <row r="574" spans="1:24" x14ac:dyDescent="0.25">
      <c r="A574" s="77"/>
      <c r="B574" s="80"/>
      <c r="C574" s="22"/>
      <c r="D574" s="22"/>
      <c r="E574" s="21"/>
      <c r="F574" s="21"/>
      <c r="G574" s="11"/>
      <c r="I574" s="9"/>
      <c r="L574" s="1"/>
      <c r="M574" s="112"/>
      <c r="N574" s="112"/>
      <c r="O574" s="112"/>
      <c r="P574" s="113"/>
      <c r="Q574" s="112"/>
      <c r="R574" s="114"/>
      <c r="S574" s="113"/>
      <c r="T574" s="112"/>
      <c r="U574" s="114"/>
      <c r="V574" s="113"/>
      <c r="W574" s="112"/>
      <c r="X574" s="113"/>
    </row>
    <row r="575" spans="1:24" x14ac:dyDescent="0.25">
      <c r="A575" s="77"/>
      <c r="B575" s="80"/>
      <c r="C575" s="22"/>
      <c r="D575" s="22"/>
      <c r="E575" s="21"/>
      <c r="F575" s="21"/>
      <c r="G575" s="11"/>
      <c r="I575" s="9"/>
      <c r="L575" s="1"/>
      <c r="M575" s="112"/>
      <c r="N575" s="112"/>
      <c r="O575" s="112"/>
      <c r="P575" s="113"/>
      <c r="Q575" s="112"/>
      <c r="R575" s="114"/>
      <c r="S575" s="113"/>
      <c r="T575" s="112"/>
      <c r="U575" s="114"/>
      <c r="V575" s="113"/>
      <c r="W575" s="112"/>
      <c r="X575" s="113"/>
    </row>
    <row r="576" spans="1:24" x14ac:dyDescent="0.25">
      <c r="A576" s="77"/>
      <c r="B576" s="80"/>
      <c r="C576" s="22"/>
      <c r="D576" s="22"/>
      <c r="E576" s="21"/>
      <c r="F576" s="21"/>
      <c r="G576" s="11"/>
      <c r="I576" s="9"/>
      <c r="L576" s="1"/>
      <c r="M576" s="112"/>
      <c r="N576" s="112"/>
      <c r="O576" s="112"/>
      <c r="P576" s="113"/>
      <c r="Q576" s="112"/>
      <c r="R576" s="114"/>
      <c r="S576" s="113"/>
      <c r="T576" s="112"/>
      <c r="U576" s="114"/>
      <c r="V576" s="113"/>
      <c r="W576" s="112"/>
      <c r="X576" s="113"/>
    </row>
    <row r="577" spans="1:24" x14ac:dyDescent="0.25">
      <c r="A577" s="77"/>
      <c r="B577" s="80"/>
      <c r="C577" s="22"/>
      <c r="D577" s="22"/>
      <c r="E577" s="21"/>
      <c r="F577" s="21"/>
      <c r="G577" s="11"/>
      <c r="I577" s="9"/>
      <c r="L577" s="1"/>
      <c r="M577" s="112"/>
      <c r="N577" s="112"/>
      <c r="O577" s="112"/>
      <c r="P577" s="113"/>
      <c r="Q577" s="112"/>
      <c r="R577" s="114"/>
      <c r="S577" s="113"/>
      <c r="T577" s="112"/>
      <c r="U577" s="114"/>
      <c r="V577" s="113"/>
      <c r="W577" s="112"/>
      <c r="X577" s="113"/>
    </row>
    <row r="578" spans="1:24" x14ac:dyDescent="0.25">
      <c r="A578" s="77"/>
      <c r="B578" s="80"/>
      <c r="C578" s="22"/>
      <c r="D578" s="22"/>
      <c r="E578" s="21"/>
      <c r="F578" s="21"/>
      <c r="G578" s="11"/>
      <c r="I578" s="9"/>
      <c r="L578" s="1"/>
      <c r="M578" s="112"/>
      <c r="N578" s="112"/>
      <c r="O578" s="112"/>
      <c r="P578" s="113"/>
      <c r="Q578" s="112"/>
      <c r="R578" s="114"/>
      <c r="S578" s="113"/>
      <c r="T578" s="112"/>
      <c r="U578" s="114"/>
      <c r="V578" s="113"/>
      <c r="W578" s="112"/>
      <c r="X578" s="113"/>
    </row>
    <row r="579" spans="1:24" x14ac:dyDescent="0.25">
      <c r="A579" s="77"/>
      <c r="B579" s="80"/>
      <c r="C579" s="22"/>
      <c r="D579" s="22"/>
      <c r="E579" s="21"/>
      <c r="F579" s="21"/>
      <c r="G579" s="11"/>
      <c r="I579" s="9"/>
      <c r="L579" s="1"/>
      <c r="M579" s="112"/>
      <c r="N579" s="112"/>
      <c r="O579" s="112"/>
      <c r="P579" s="113"/>
      <c r="Q579" s="112"/>
      <c r="R579" s="114"/>
      <c r="S579" s="113"/>
      <c r="T579" s="112"/>
      <c r="U579" s="114"/>
      <c r="V579" s="113"/>
      <c r="W579" s="112"/>
      <c r="X579" s="113"/>
    </row>
    <row r="580" spans="1:24" x14ac:dyDescent="0.25">
      <c r="A580" s="77"/>
      <c r="B580" s="80"/>
      <c r="C580" s="22"/>
      <c r="D580" s="22"/>
      <c r="E580" s="21"/>
      <c r="F580" s="21"/>
      <c r="G580" s="11"/>
      <c r="I580" s="9"/>
      <c r="L580" s="1"/>
      <c r="M580" s="112"/>
      <c r="N580" s="112"/>
      <c r="O580" s="112"/>
      <c r="P580" s="113"/>
      <c r="Q580" s="112"/>
      <c r="R580" s="114"/>
      <c r="S580" s="113"/>
      <c r="T580" s="112"/>
      <c r="U580" s="114"/>
      <c r="V580" s="113"/>
      <c r="W580" s="112"/>
      <c r="X580" s="113"/>
    </row>
    <row r="581" spans="1:24" x14ac:dyDescent="0.25">
      <c r="A581" s="77"/>
      <c r="B581" s="80"/>
      <c r="C581" s="22"/>
      <c r="D581" s="22"/>
      <c r="E581" s="21"/>
      <c r="F581" s="21"/>
      <c r="G581" s="11"/>
      <c r="I581" s="9"/>
      <c r="L581" s="1"/>
      <c r="M581" s="112"/>
      <c r="N581" s="112"/>
      <c r="O581" s="112"/>
      <c r="P581" s="113"/>
      <c r="Q581" s="112"/>
      <c r="R581" s="114"/>
      <c r="S581" s="113"/>
      <c r="T581" s="112"/>
      <c r="U581" s="114"/>
      <c r="V581" s="113"/>
      <c r="W581" s="112"/>
      <c r="X581" s="113"/>
    </row>
    <row r="582" spans="1:24" x14ac:dyDescent="0.25">
      <c r="A582" s="77"/>
      <c r="B582" s="80"/>
      <c r="C582" s="22"/>
      <c r="D582" s="22"/>
      <c r="E582" s="21"/>
      <c r="F582" s="21"/>
      <c r="G582" s="11"/>
      <c r="I582" s="9"/>
      <c r="L582" s="1"/>
      <c r="M582" s="112"/>
      <c r="N582" s="112"/>
      <c r="O582" s="112"/>
      <c r="P582" s="113"/>
      <c r="Q582" s="112"/>
      <c r="R582" s="114"/>
      <c r="S582" s="113"/>
      <c r="T582" s="112"/>
      <c r="U582" s="114"/>
      <c r="V582" s="113"/>
      <c r="W582" s="112"/>
      <c r="X582" s="113"/>
    </row>
    <row r="583" spans="1:24" x14ac:dyDescent="0.25">
      <c r="A583" s="77"/>
      <c r="B583" s="80"/>
      <c r="C583" s="22"/>
      <c r="D583" s="22"/>
      <c r="E583" s="21"/>
      <c r="F583" s="21"/>
      <c r="G583" s="11"/>
      <c r="I583" s="9"/>
      <c r="L583" s="1"/>
      <c r="M583" s="112"/>
      <c r="N583" s="112"/>
      <c r="O583" s="112"/>
      <c r="P583" s="113"/>
      <c r="Q583" s="112"/>
      <c r="R583" s="114"/>
      <c r="S583" s="113"/>
      <c r="T583" s="112"/>
      <c r="U583" s="114"/>
      <c r="V583" s="113"/>
      <c r="W583" s="112"/>
      <c r="X583" s="113"/>
    </row>
    <row r="584" spans="1:24" x14ac:dyDescent="0.25">
      <c r="A584" s="77"/>
      <c r="B584" s="80"/>
      <c r="C584" s="22"/>
      <c r="D584" s="22"/>
      <c r="E584" s="21"/>
      <c r="F584" s="21"/>
      <c r="G584" s="11"/>
      <c r="I584" s="9"/>
      <c r="L584" s="1"/>
      <c r="M584" s="112"/>
      <c r="N584" s="112"/>
      <c r="O584" s="112"/>
      <c r="P584" s="113"/>
      <c r="Q584" s="112"/>
      <c r="R584" s="114"/>
      <c r="S584" s="113"/>
      <c r="T584" s="112"/>
      <c r="U584" s="114"/>
      <c r="V584" s="113"/>
      <c r="W584" s="112"/>
      <c r="X584" s="113"/>
    </row>
    <row r="585" spans="1:24" x14ac:dyDescent="0.25">
      <c r="A585" s="77"/>
      <c r="B585" s="80"/>
      <c r="C585" s="22"/>
      <c r="D585" s="22"/>
      <c r="E585" s="21"/>
      <c r="F585" s="21"/>
      <c r="G585" s="11"/>
      <c r="I585" s="9"/>
      <c r="L585" s="1"/>
      <c r="M585" s="112"/>
      <c r="N585" s="112"/>
      <c r="O585" s="112"/>
      <c r="P585" s="113"/>
      <c r="Q585" s="112"/>
      <c r="R585" s="114"/>
      <c r="S585" s="113"/>
      <c r="T585" s="112"/>
      <c r="U585" s="114"/>
      <c r="V585" s="113"/>
      <c r="W585" s="112"/>
      <c r="X585" s="113"/>
    </row>
    <row r="586" spans="1:24" x14ac:dyDescent="0.25">
      <c r="A586" s="77"/>
      <c r="B586" s="80"/>
      <c r="C586" s="22"/>
      <c r="D586" s="22"/>
      <c r="E586" s="21"/>
      <c r="F586" s="21"/>
      <c r="G586" s="11"/>
      <c r="I586" s="9"/>
      <c r="L586" s="1"/>
      <c r="M586" s="112"/>
      <c r="N586" s="112"/>
      <c r="O586" s="112"/>
      <c r="P586" s="113"/>
      <c r="Q586" s="112"/>
      <c r="R586" s="114"/>
      <c r="S586" s="113"/>
      <c r="T586" s="112"/>
      <c r="U586" s="114"/>
      <c r="V586" s="113"/>
      <c r="W586" s="112"/>
      <c r="X586" s="113"/>
    </row>
    <row r="587" spans="1:24" x14ac:dyDescent="0.25">
      <c r="A587" s="77"/>
      <c r="B587" s="80"/>
      <c r="C587" s="22"/>
      <c r="D587" s="22"/>
      <c r="E587" s="21"/>
      <c r="F587" s="21"/>
      <c r="G587" s="11"/>
      <c r="I587" s="9"/>
      <c r="L587" s="1"/>
      <c r="M587" s="112"/>
      <c r="N587" s="112"/>
      <c r="O587" s="112"/>
      <c r="P587" s="113"/>
      <c r="Q587" s="112"/>
      <c r="R587" s="114"/>
      <c r="S587" s="113"/>
      <c r="T587" s="112"/>
      <c r="U587" s="114"/>
      <c r="V587" s="113"/>
      <c r="W587" s="112"/>
      <c r="X587" s="113"/>
    </row>
    <row r="588" spans="1:24" x14ac:dyDescent="0.25">
      <c r="A588" s="77"/>
      <c r="B588" s="80"/>
      <c r="C588" s="22"/>
      <c r="D588" s="22"/>
      <c r="E588" s="21"/>
      <c r="F588" s="21"/>
      <c r="G588" s="11"/>
      <c r="I588" s="9"/>
      <c r="L588" s="1"/>
      <c r="M588" s="112"/>
      <c r="N588" s="112"/>
      <c r="O588" s="112"/>
      <c r="P588" s="113"/>
      <c r="Q588" s="112"/>
      <c r="R588" s="114"/>
      <c r="S588" s="113"/>
      <c r="T588" s="112"/>
      <c r="U588" s="114"/>
      <c r="V588" s="113"/>
      <c r="W588" s="112"/>
      <c r="X588" s="113"/>
    </row>
    <row r="589" spans="1:24" x14ac:dyDescent="0.25">
      <c r="A589" s="77"/>
      <c r="B589" s="80"/>
      <c r="C589" s="22"/>
      <c r="D589" s="22"/>
      <c r="E589" s="21"/>
      <c r="F589" s="21"/>
      <c r="G589" s="11"/>
      <c r="I589" s="9"/>
      <c r="L589" s="1"/>
      <c r="M589" s="112"/>
      <c r="N589" s="112"/>
      <c r="O589" s="112"/>
      <c r="P589" s="113"/>
      <c r="Q589" s="112"/>
      <c r="R589" s="114"/>
      <c r="S589" s="113"/>
      <c r="T589" s="112"/>
      <c r="U589" s="114"/>
      <c r="V589" s="113"/>
      <c r="W589" s="112"/>
      <c r="X589" s="113"/>
    </row>
    <row r="590" spans="1:24" x14ac:dyDescent="0.25">
      <c r="A590" s="77"/>
      <c r="B590" s="80"/>
      <c r="C590" s="22"/>
      <c r="D590" s="22"/>
      <c r="E590" s="21"/>
      <c r="F590" s="21"/>
      <c r="G590" s="11"/>
      <c r="I590" s="9"/>
      <c r="L590" s="1"/>
      <c r="M590" s="112"/>
      <c r="N590" s="112"/>
      <c r="O590" s="112"/>
      <c r="P590" s="113"/>
      <c r="Q590" s="112"/>
      <c r="R590" s="114"/>
      <c r="S590" s="113"/>
      <c r="T590" s="112"/>
      <c r="U590" s="114"/>
      <c r="V590" s="113"/>
      <c r="W590" s="112"/>
      <c r="X590" s="113"/>
    </row>
    <row r="591" spans="1:24" x14ac:dyDescent="0.25">
      <c r="A591" s="77"/>
      <c r="B591" s="80"/>
      <c r="C591" s="22"/>
      <c r="D591" s="22"/>
      <c r="E591" s="21"/>
      <c r="F591" s="21"/>
      <c r="G591" s="11"/>
      <c r="I591" s="9"/>
      <c r="L591" s="1"/>
      <c r="M591" s="112"/>
      <c r="N591" s="112"/>
      <c r="O591" s="112"/>
      <c r="P591" s="113"/>
      <c r="Q591" s="112"/>
      <c r="R591" s="114"/>
      <c r="S591" s="113"/>
      <c r="T591" s="112"/>
      <c r="U591" s="114"/>
      <c r="V591" s="113"/>
      <c r="W591" s="112"/>
      <c r="X591" s="113"/>
    </row>
    <row r="592" spans="1:24" x14ac:dyDescent="0.25">
      <c r="A592" s="77"/>
      <c r="B592" s="80"/>
      <c r="C592" s="22"/>
      <c r="D592" s="22"/>
      <c r="E592" s="21"/>
      <c r="F592" s="21"/>
      <c r="G592" s="11"/>
      <c r="I592" s="9"/>
      <c r="L592" s="1"/>
      <c r="M592" s="112"/>
      <c r="N592" s="112"/>
      <c r="O592" s="112"/>
      <c r="P592" s="113"/>
      <c r="Q592" s="112"/>
      <c r="R592" s="114"/>
      <c r="S592" s="113"/>
      <c r="T592" s="112"/>
      <c r="U592" s="114"/>
      <c r="V592" s="113"/>
      <c r="W592" s="112"/>
      <c r="X592" s="113"/>
    </row>
    <row r="593" spans="1:24" x14ac:dyDescent="0.25">
      <c r="A593" s="77"/>
      <c r="B593" s="80"/>
      <c r="C593" s="22"/>
      <c r="D593" s="22"/>
      <c r="E593" s="21"/>
      <c r="F593" s="21"/>
      <c r="G593" s="11"/>
      <c r="I593" s="9"/>
      <c r="L593" s="1"/>
      <c r="M593" s="112"/>
      <c r="N593" s="112"/>
      <c r="O593" s="112"/>
      <c r="P593" s="113"/>
      <c r="Q593" s="112"/>
      <c r="R593" s="114"/>
      <c r="S593" s="113"/>
      <c r="T593" s="112"/>
      <c r="U593" s="114"/>
      <c r="V593" s="113"/>
      <c r="W593" s="112"/>
      <c r="X593" s="113"/>
    </row>
    <row r="594" spans="1:24" x14ac:dyDescent="0.25">
      <c r="A594" s="77"/>
      <c r="B594" s="80"/>
      <c r="C594" s="22"/>
      <c r="D594" s="22"/>
      <c r="E594" s="21"/>
      <c r="F594" s="21"/>
      <c r="G594" s="11"/>
      <c r="I594" s="9"/>
      <c r="L594" s="1"/>
      <c r="M594" s="112"/>
      <c r="N594" s="112"/>
      <c r="O594" s="112"/>
      <c r="P594" s="113"/>
      <c r="Q594" s="112"/>
      <c r="R594" s="114"/>
      <c r="S594" s="113"/>
      <c r="T594" s="112"/>
      <c r="U594" s="114"/>
      <c r="V594" s="113"/>
      <c r="W594" s="112"/>
      <c r="X594" s="113"/>
    </row>
    <row r="595" spans="1:24" x14ac:dyDescent="0.25">
      <c r="A595" s="77"/>
      <c r="B595" s="80"/>
      <c r="C595" s="22"/>
      <c r="D595" s="22"/>
      <c r="E595" s="21"/>
      <c r="F595" s="21"/>
      <c r="G595" s="11"/>
      <c r="I595" s="9"/>
      <c r="L595" s="1"/>
      <c r="M595" s="112"/>
      <c r="N595" s="112"/>
      <c r="O595" s="112"/>
      <c r="P595" s="113"/>
      <c r="Q595" s="112"/>
      <c r="R595" s="114"/>
      <c r="S595" s="113"/>
      <c r="T595" s="112"/>
      <c r="U595" s="114"/>
      <c r="V595" s="113"/>
      <c r="W595" s="112"/>
      <c r="X595" s="113"/>
    </row>
    <row r="596" spans="1:24" x14ac:dyDescent="0.25">
      <c r="A596" s="77"/>
      <c r="B596" s="80"/>
      <c r="C596" s="22"/>
      <c r="D596" s="22"/>
      <c r="E596" s="21"/>
      <c r="F596" s="21"/>
      <c r="G596" s="11"/>
      <c r="I596" s="9"/>
      <c r="L596" s="1"/>
      <c r="M596" s="112"/>
      <c r="N596" s="112"/>
      <c r="O596" s="112"/>
      <c r="P596" s="113"/>
      <c r="Q596" s="112"/>
      <c r="R596" s="114"/>
      <c r="S596" s="113"/>
      <c r="T596" s="112"/>
      <c r="U596" s="114"/>
      <c r="V596" s="113"/>
      <c r="W596" s="112"/>
      <c r="X596" s="113"/>
    </row>
    <row r="597" spans="1:24" x14ac:dyDescent="0.25">
      <c r="A597" s="77"/>
      <c r="B597" s="80"/>
      <c r="C597" s="22"/>
      <c r="D597" s="22"/>
      <c r="E597" s="21"/>
      <c r="F597" s="21"/>
      <c r="G597" s="11"/>
      <c r="I597" s="9"/>
      <c r="L597" s="1"/>
      <c r="M597" s="112"/>
      <c r="N597" s="112"/>
      <c r="O597" s="112"/>
      <c r="P597" s="113"/>
      <c r="Q597" s="112"/>
      <c r="R597" s="114"/>
      <c r="S597" s="113"/>
      <c r="T597" s="112"/>
      <c r="U597" s="114"/>
      <c r="V597" s="113"/>
      <c r="W597" s="112"/>
      <c r="X597" s="113"/>
    </row>
    <row r="598" spans="1:24" x14ac:dyDescent="0.25">
      <c r="A598" s="77"/>
      <c r="B598" s="80"/>
      <c r="C598" s="22"/>
      <c r="D598" s="22"/>
      <c r="E598" s="21"/>
      <c r="F598" s="21"/>
      <c r="G598" s="11"/>
      <c r="I598" s="9"/>
      <c r="L598" s="1"/>
      <c r="M598" s="112"/>
      <c r="N598" s="112"/>
      <c r="O598" s="112"/>
      <c r="P598" s="113"/>
      <c r="Q598" s="112"/>
      <c r="R598" s="114"/>
      <c r="S598" s="113"/>
      <c r="T598" s="112"/>
      <c r="U598" s="114"/>
      <c r="V598" s="113"/>
      <c r="W598" s="112"/>
      <c r="X598" s="113"/>
    </row>
    <row r="599" spans="1:24" x14ac:dyDescent="0.25">
      <c r="A599" s="77"/>
      <c r="B599" s="80"/>
      <c r="C599" s="22"/>
      <c r="D599" s="22"/>
      <c r="E599" s="21"/>
      <c r="F599" s="21"/>
      <c r="G599" s="11"/>
      <c r="I599" s="9"/>
      <c r="L599" s="1"/>
      <c r="M599" s="112"/>
      <c r="N599" s="112"/>
      <c r="O599" s="112"/>
      <c r="P599" s="113"/>
      <c r="Q599" s="112"/>
      <c r="R599" s="114"/>
      <c r="S599" s="113"/>
      <c r="T599" s="112"/>
      <c r="U599" s="114"/>
      <c r="V599" s="113"/>
      <c r="W599" s="112"/>
      <c r="X599" s="113"/>
    </row>
    <row r="600" spans="1:24" x14ac:dyDescent="0.25">
      <c r="A600" s="77"/>
      <c r="B600" s="80"/>
      <c r="C600" s="22"/>
      <c r="D600" s="22"/>
      <c r="E600" s="21"/>
      <c r="F600" s="21"/>
      <c r="G600" s="11"/>
      <c r="I600" s="9"/>
      <c r="L600" s="1"/>
      <c r="M600" s="112"/>
      <c r="N600" s="112"/>
      <c r="O600" s="112"/>
      <c r="P600" s="113"/>
      <c r="Q600" s="112"/>
      <c r="R600" s="114"/>
      <c r="S600" s="113"/>
      <c r="T600" s="112"/>
      <c r="U600" s="114"/>
      <c r="V600" s="113"/>
      <c r="W600" s="112"/>
      <c r="X600" s="113"/>
    </row>
    <row r="601" spans="1:24" x14ac:dyDescent="0.25">
      <c r="A601" s="77"/>
      <c r="B601" s="80"/>
      <c r="C601" s="22"/>
      <c r="D601" s="22"/>
      <c r="E601" s="21"/>
      <c r="F601" s="21"/>
      <c r="G601" s="11"/>
      <c r="I601" s="9"/>
      <c r="L601" s="1"/>
      <c r="M601" s="112"/>
      <c r="N601" s="112"/>
      <c r="O601" s="112"/>
      <c r="P601" s="113"/>
      <c r="Q601" s="112"/>
      <c r="R601" s="114"/>
      <c r="S601" s="113"/>
      <c r="T601" s="112"/>
      <c r="U601" s="114"/>
      <c r="V601" s="113"/>
      <c r="W601" s="112"/>
      <c r="X601" s="113"/>
    </row>
    <row r="602" spans="1:24" x14ac:dyDescent="0.25">
      <c r="A602" s="77"/>
      <c r="B602" s="80"/>
      <c r="C602" s="22"/>
      <c r="D602" s="22"/>
      <c r="E602" s="21"/>
      <c r="F602" s="21"/>
      <c r="G602" s="11"/>
      <c r="I602" s="9"/>
      <c r="L602" s="1"/>
      <c r="M602" s="112"/>
      <c r="N602" s="112"/>
      <c r="O602" s="112"/>
      <c r="P602" s="113"/>
      <c r="Q602" s="112"/>
      <c r="R602" s="114"/>
      <c r="S602" s="113"/>
      <c r="T602" s="112"/>
      <c r="U602" s="114"/>
      <c r="V602" s="113"/>
      <c r="W602" s="112"/>
      <c r="X602" s="113"/>
    </row>
    <row r="603" spans="1:24" x14ac:dyDescent="0.25">
      <c r="A603" s="77"/>
      <c r="B603" s="80"/>
      <c r="C603" s="22"/>
      <c r="D603" s="22"/>
      <c r="E603" s="21"/>
      <c r="F603" s="21"/>
      <c r="G603" s="11"/>
      <c r="I603" s="9"/>
      <c r="L603" s="1"/>
      <c r="M603" s="112"/>
      <c r="N603" s="112"/>
      <c r="O603" s="112"/>
      <c r="P603" s="113"/>
      <c r="Q603" s="112"/>
      <c r="R603" s="114"/>
      <c r="S603" s="113"/>
      <c r="T603" s="112"/>
      <c r="U603" s="114"/>
      <c r="V603" s="113"/>
      <c r="W603" s="112"/>
      <c r="X603" s="113"/>
    </row>
    <row r="604" spans="1:24" x14ac:dyDescent="0.25">
      <c r="A604" s="77"/>
      <c r="B604" s="80"/>
      <c r="C604" s="22"/>
      <c r="D604" s="22"/>
      <c r="E604" s="21"/>
      <c r="F604" s="21"/>
      <c r="G604" s="11"/>
      <c r="I604" s="9"/>
      <c r="L604" s="1"/>
      <c r="M604" s="112"/>
      <c r="N604" s="112"/>
      <c r="O604" s="112"/>
      <c r="P604" s="113"/>
      <c r="Q604" s="112"/>
      <c r="R604" s="114"/>
      <c r="S604" s="113"/>
      <c r="T604" s="112"/>
      <c r="U604" s="114"/>
      <c r="V604" s="113"/>
      <c r="W604" s="112"/>
      <c r="X604" s="113"/>
    </row>
    <row r="605" spans="1:24" x14ac:dyDescent="0.25">
      <c r="A605" s="77"/>
      <c r="B605" s="80"/>
      <c r="C605" s="22"/>
      <c r="D605" s="22"/>
      <c r="E605" s="21"/>
      <c r="F605" s="21"/>
      <c r="G605" s="11"/>
      <c r="I605" s="9"/>
      <c r="L605" s="1"/>
      <c r="M605" s="112"/>
      <c r="N605" s="112"/>
      <c r="O605" s="112"/>
      <c r="P605" s="113"/>
      <c r="Q605" s="112"/>
      <c r="R605" s="114"/>
      <c r="S605" s="113"/>
      <c r="T605" s="112"/>
      <c r="U605" s="114"/>
      <c r="V605" s="113"/>
      <c r="W605" s="112"/>
      <c r="X605" s="113"/>
    </row>
    <row r="606" spans="1:24" x14ac:dyDescent="0.25">
      <c r="A606" s="77"/>
      <c r="B606" s="80"/>
      <c r="C606" s="22"/>
      <c r="D606" s="22"/>
      <c r="E606" s="21"/>
      <c r="F606" s="21"/>
      <c r="G606" s="11"/>
      <c r="I606" s="9"/>
      <c r="L606" s="1"/>
      <c r="M606" s="112"/>
      <c r="N606" s="112"/>
      <c r="O606" s="112"/>
      <c r="P606" s="113"/>
      <c r="Q606" s="112"/>
      <c r="R606" s="114"/>
      <c r="S606" s="113"/>
      <c r="T606" s="112"/>
      <c r="U606" s="114"/>
      <c r="V606" s="113"/>
      <c r="W606" s="112"/>
      <c r="X606" s="113"/>
    </row>
    <row r="607" spans="1:24" x14ac:dyDescent="0.25">
      <c r="A607" s="77"/>
      <c r="B607" s="80"/>
      <c r="C607" s="22"/>
      <c r="D607" s="22"/>
      <c r="E607" s="21"/>
      <c r="F607" s="21"/>
      <c r="G607" s="11"/>
      <c r="I607" s="9"/>
      <c r="L607" s="1"/>
      <c r="M607" s="112"/>
      <c r="N607" s="112"/>
      <c r="O607" s="112"/>
      <c r="P607" s="113"/>
      <c r="Q607" s="112"/>
      <c r="R607" s="114"/>
      <c r="S607" s="113"/>
      <c r="T607" s="112"/>
      <c r="U607" s="114"/>
      <c r="V607" s="113"/>
      <c r="W607" s="112"/>
      <c r="X607" s="113"/>
    </row>
    <row r="608" spans="1:24" x14ac:dyDescent="0.25">
      <c r="A608" s="77"/>
      <c r="B608" s="80"/>
      <c r="C608" s="22"/>
      <c r="D608" s="22"/>
      <c r="E608" s="21"/>
      <c r="F608" s="21"/>
      <c r="G608" s="11"/>
      <c r="I608" s="9"/>
      <c r="L608" s="1"/>
      <c r="M608" s="112"/>
      <c r="N608" s="112"/>
      <c r="O608" s="112"/>
      <c r="P608" s="113"/>
      <c r="Q608" s="112"/>
      <c r="R608" s="114"/>
      <c r="S608" s="113"/>
      <c r="T608" s="112"/>
      <c r="U608" s="114"/>
      <c r="V608" s="113"/>
      <c r="W608" s="112"/>
      <c r="X608" s="113"/>
    </row>
    <row r="609" spans="1:24" x14ac:dyDescent="0.25">
      <c r="A609" s="77"/>
      <c r="B609" s="80"/>
      <c r="C609" s="22"/>
      <c r="D609" s="22"/>
      <c r="E609" s="21"/>
      <c r="F609" s="21"/>
      <c r="G609" s="11"/>
      <c r="I609" s="9"/>
      <c r="L609" s="1"/>
      <c r="M609" s="112"/>
      <c r="N609" s="112"/>
      <c r="O609" s="112"/>
      <c r="P609" s="113"/>
      <c r="Q609" s="112"/>
      <c r="R609" s="114"/>
      <c r="S609" s="113"/>
      <c r="T609" s="112"/>
      <c r="U609" s="114"/>
      <c r="V609" s="113"/>
      <c r="W609" s="112"/>
      <c r="X609" s="113"/>
    </row>
    <row r="610" spans="1:24" x14ac:dyDescent="0.25">
      <c r="A610" s="77"/>
      <c r="B610" s="80"/>
      <c r="C610" s="22"/>
      <c r="D610" s="22"/>
      <c r="E610" s="21"/>
      <c r="F610" s="21"/>
      <c r="G610" s="11"/>
      <c r="I610" s="9"/>
      <c r="L610" s="1"/>
      <c r="M610" s="112"/>
      <c r="N610" s="112"/>
      <c r="O610" s="112"/>
      <c r="P610" s="113"/>
      <c r="Q610" s="112"/>
      <c r="R610" s="114"/>
      <c r="S610" s="113"/>
      <c r="T610" s="112"/>
      <c r="U610" s="114"/>
      <c r="V610" s="113"/>
      <c r="W610" s="112"/>
      <c r="X610" s="113"/>
    </row>
    <row r="611" spans="1:24" x14ac:dyDescent="0.25">
      <c r="A611" s="77"/>
      <c r="B611" s="80"/>
      <c r="C611" s="22"/>
      <c r="D611" s="22"/>
      <c r="E611" s="21"/>
      <c r="F611" s="21"/>
      <c r="G611" s="11"/>
      <c r="I611" s="9"/>
      <c r="L611" s="1"/>
      <c r="M611" s="112"/>
      <c r="N611" s="112"/>
      <c r="O611" s="112"/>
      <c r="P611" s="113"/>
      <c r="Q611" s="112"/>
      <c r="R611" s="114"/>
      <c r="S611" s="113"/>
      <c r="T611" s="112"/>
      <c r="U611" s="114"/>
      <c r="V611" s="113"/>
      <c r="W611" s="112"/>
      <c r="X611" s="113"/>
    </row>
    <row r="612" spans="1:24" x14ac:dyDescent="0.25">
      <c r="A612" s="77"/>
      <c r="B612" s="80"/>
      <c r="C612" s="22"/>
      <c r="D612" s="22"/>
      <c r="E612" s="21"/>
      <c r="F612" s="21"/>
      <c r="G612" s="11"/>
      <c r="I612" s="9"/>
      <c r="L612" s="1"/>
      <c r="M612" s="112"/>
      <c r="N612" s="112"/>
      <c r="O612" s="112"/>
      <c r="P612" s="113"/>
      <c r="Q612" s="112"/>
      <c r="R612" s="114"/>
      <c r="S612" s="113"/>
      <c r="T612" s="112"/>
      <c r="U612" s="114"/>
      <c r="V612" s="113"/>
      <c r="W612" s="112"/>
      <c r="X612" s="113"/>
    </row>
    <row r="613" spans="1:24" x14ac:dyDescent="0.25">
      <c r="A613" s="77"/>
      <c r="B613" s="80"/>
      <c r="C613" s="22"/>
      <c r="D613" s="22"/>
      <c r="E613" s="21"/>
      <c r="F613" s="21"/>
      <c r="G613" s="11"/>
      <c r="I613" s="9"/>
      <c r="L613" s="1"/>
      <c r="M613" s="112"/>
      <c r="N613" s="112"/>
      <c r="O613" s="112"/>
      <c r="P613" s="113"/>
      <c r="Q613" s="112"/>
      <c r="R613" s="114"/>
      <c r="S613" s="113"/>
      <c r="T613" s="112"/>
      <c r="U613" s="114"/>
      <c r="V613" s="113"/>
      <c r="W613" s="112"/>
      <c r="X613" s="113"/>
    </row>
    <row r="614" spans="1:24" x14ac:dyDescent="0.25">
      <c r="A614" s="77"/>
      <c r="B614" s="80"/>
      <c r="C614" s="22"/>
      <c r="D614" s="22"/>
      <c r="E614" s="21"/>
      <c r="F614" s="21"/>
      <c r="G614" s="11"/>
      <c r="I614" s="9"/>
      <c r="L614" s="1"/>
      <c r="M614" s="112"/>
      <c r="N614" s="112"/>
      <c r="O614" s="112"/>
      <c r="P614" s="113"/>
      <c r="Q614" s="112"/>
      <c r="R614" s="114"/>
      <c r="S614" s="113"/>
      <c r="T614" s="112"/>
      <c r="U614" s="114"/>
      <c r="V614" s="113"/>
      <c r="W614" s="112"/>
      <c r="X614" s="113"/>
    </row>
    <row r="615" spans="1:24" x14ac:dyDescent="0.25">
      <c r="A615" s="77"/>
      <c r="B615" s="80"/>
      <c r="C615" s="22"/>
      <c r="D615" s="22"/>
      <c r="E615" s="21"/>
      <c r="F615" s="21"/>
      <c r="G615" s="11"/>
      <c r="I615" s="9"/>
      <c r="L615" s="1"/>
      <c r="M615" s="112"/>
      <c r="N615" s="112"/>
      <c r="O615" s="112"/>
      <c r="P615" s="113"/>
      <c r="Q615" s="112"/>
      <c r="R615" s="114"/>
      <c r="S615" s="113"/>
      <c r="T615" s="112"/>
      <c r="U615" s="114"/>
      <c r="V615" s="113"/>
      <c r="W615" s="112"/>
      <c r="X615" s="113"/>
    </row>
    <row r="616" spans="1:24" x14ac:dyDescent="0.25">
      <c r="A616" s="77"/>
      <c r="B616" s="80"/>
      <c r="C616" s="22"/>
      <c r="D616" s="22"/>
      <c r="E616" s="21"/>
      <c r="F616" s="21"/>
      <c r="G616" s="11"/>
      <c r="I616" s="9"/>
      <c r="L616" s="1"/>
      <c r="M616" s="112"/>
      <c r="N616" s="112"/>
      <c r="O616" s="112"/>
      <c r="P616" s="113"/>
      <c r="Q616" s="112"/>
      <c r="R616" s="114"/>
      <c r="S616" s="113"/>
      <c r="T616" s="112"/>
      <c r="U616" s="114"/>
      <c r="V616" s="113"/>
      <c r="W616" s="112"/>
      <c r="X616" s="113"/>
    </row>
    <row r="617" spans="1:24" x14ac:dyDescent="0.25">
      <c r="A617" s="77"/>
      <c r="B617" s="80"/>
      <c r="C617" s="22"/>
      <c r="D617" s="22"/>
      <c r="E617" s="21"/>
      <c r="F617" s="21"/>
      <c r="G617" s="11"/>
      <c r="I617" s="9"/>
      <c r="L617" s="1"/>
      <c r="M617" s="112"/>
      <c r="N617" s="112"/>
      <c r="O617" s="112"/>
      <c r="P617" s="113"/>
      <c r="Q617" s="112"/>
      <c r="R617" s="114"/>
      <c r="S617" s="113"/>
      <c r="T617" s="112"/>
      <c r="U617" s="114"/>
      <c r="V617" s="113"/>
      <c r="W617" s="112"/>
      <c r="X617" s="113"/>
    </row>
    <row r="618" spans="1:24" x14ac:dyDescent="0.25">
      <c r="A618" s="77"/>
      <c r="B618" s="80"/>
      <c r="C618" s="22"/>
      <c r="D618" s="22"/>
      <c r="E618" s="21"/>
      <c r="F618" s="21"/>
      <c r="G618" s="11"/>
      <c r="I618" s="9"/>
      <c r="L618" s="1"/>
      <c r="M618" s="112"/>
      <c r="N618" s="112"/>
      <c r="O618" s="112"/>
      <c r="P618" s="113"/>
      <c r="Q618" s="112"/>
      <c r="R618" s="114"/>
      <c r="S618" s="113"/>
      <c r="T618" s="112"/>
      <c r="U618" s="114"/>
      <c r="V618" s="113"/>
      <c r="W618" s="112"/>
      <c r="X618" s="113"/>
    </row>
    <row r="619" spans="1:24" x14ac:dyDescent="0.25">
      <c r="A619" s="77"/>
      <c r="B619" s="80"/>
      <c r="C619" s="22"/>
      <c r="D619" s="22"/>
      <c r="E619" s="21"/>
      <c r="F619" s="21"/>
      <c r="G619" s="11"/>
      <c r="I619" s="9"/>
      <c r="L619" s="1"/>
      <c r="M619" s="112"/>
      <c r="N619" s="112"/>
      <c r="O619" s="112"/>
      <c r="P619" s="113"/>
      <c r="Q619" s="112"/>
      <c r="R619" s="114"/>
      <c r="S619" s="113"/>
      <c r="T619" s="112"/>
      <c r="U619" s="114"/>
      <c r="V619" s="113"/>
      <c r="W619" s="112"/>
      <c r="X619" s="113"/>
    </row>
    <row r="620" spans="1:24" x14ac:dyDescent="0.25">
      <c r="A620" s="77"/>
      <c r="B620" s="80"/>
      <c r="C620" s="22"/>
      <c r="D620" s="22"/>
      <c r="E620" s="21"/>
      <c r="F620" s="21"/>
      <c r="G620" s="11"/>
      <c r="I620" s="9"/>
      <c r="L620" s="1"/>
      <c r="M620" s="112"/>
      <c r="N620" s="112"/>
      <c r="O620" s="112"/>
      <c r="P620" s="113"/>
      <c r="Q620" s="112"/>
      <c r="R620" s="114"/>
      <c r="S620" s="113"/>
      <c r="T620" s="112"/>
      <c r="U620" s="114"/>
      <c r="V620" s="113"/>
      <c r="W620" s="112"/>
      <c r="X620" s="113"/>
    </row>
    <row r="621" spans="1:24" x14ac:dyDescent="0.25">
      <c r="A621" s="77"/>
      <c r="B621" s="80"/>
      <c r="C621" s="22"/>
      <c r="D621" s="22"/>
      <c r="E621" s="21"/>
      <c r="F621" s="21"/>
      <c r="G621" s="11"/>
      <c r="I621" s="9"/>
      <c r="L621" s="1"/>
      <c r="M621" s="112"/>
      <c r="N621" s="112"/>
      <c r="O621" s="112"/>
      <c r="P621" s="113"/>
      <c r="Q621" s="112"/>
      <c r="R621" s="114"/>
      <c r="S621" s="113"/>
      <c r="T621" s="112"/>
      <c r="U621" s="114"/>
      <c r="V621" s="113"/>
      <c r="W621" s="112"/>
      <c r="X621" s="113"/>
    </row>
    <row r="622" spans="1:24" x14ac:dyDescent="0.25">
      <c r="A622" s="77"/>
      <c r="B622" s="80"/>
      <c r="C622" s="22"/>
      <c r="D622" s="22"/>
      <c r="E622" s="21"/>
      <c r="F622" s="21"/>
      <c r="G622" s="11"/>
      <c r="I622" s="9"/>
      <c r="L622" s="1"/>
      <c r="M622" s="112"/>
      <c r="N622" s="112"/>
      <c r="O622" s="112"/>
      <c r="P622" s="113"/>
      <c r="Q622" s="112"/>
      <c r="R622" s="114"/>
      <c r="S622" s="113"/>
      <c r="T622" s="112"/>
      <c r="U622" s="114"/>
      <c r="V622" s="113"/>
      <c r="W622" s="112"/>
      <c r="X622" s="113"/>
    </row>
    <row r="623" spans="1:24" x14ac:dyDescent="0.25">
      <c r="A623" s="77"/>
      <c r="B623" s="80"/>
      <c r="C623" s="22"/>
      <c r="D623" s="22"/>
      <c r="E623" s="21"/>
      <c r="F623" s="21"/>
      <c r="G623" s="11"/>
      <c r="I623" s="9"/>
      <c r="L623" s="1"/>
      <c r="M623" s="112"/>
      <c r="N623" s="112"/>
      <c r="O623" s="112"/>
      <c r="P623" s="113"/>
      <c r="Q623" s="112"/>
      <c r="R623" s="114"/>
      <c r="S623" s="113"/>
      <c r="T623" s="112"/>
      <c r="U623" s="114"/>
      <c r="V623" s="113"/>
      <c r="W623" s="112"/>
      <c r="X623" s="113"/>
    </row>
    <row r="624" spans="1:24" x14ac:dyDescent="0.25">
      <c r="A624" s="77"/>
      <c r="B624" s="80"/>
      <c r="C624" s="22"/>
      <c r="D624" s="22"/>
      <c r="E624" s="21"/>
      <c r="F624" s="21"/>
      <c r="G624" s="11"/>
      <c r="I624" s="9"/>
      <c r="L624" s="1"/>
      <c r="M624" s="112"/>
      <c r="N624" s="112"/>
      <c r="O624" s="112"/>
      <c r="P624" s="113"/>
      <c r="Q624" s="112"/>
      <c r="R624" s="114"/>
      <c r="S624" s="113"/>
      <c r="T624" s="112"/>
      <c r="U624" s="114"/>
      <c r="V624" s="113"/>
      <c r="W624" s="112"/>
      <c r="X624" s="113"/>
    </row>
    <row r="625" spans="1:24" x14ac:dyDescent="0.25">
      <c r="A625" s="77"/>
      <c r="B625" s="80"/>
      <c r="C625" s="22"/>
      <c r="D625" s="22"/>
      <c r="E625" s="21"/>
      <c r="F625" s="21"/>
      <c r="G625" s="11"/>
      <c r="I625" s="9"/>
      <c r="L625" s="1"/>
      <c r="M625" s="112"/>
      <c r="N625" s="112"/>
      <c r="O625" s="112"/>
      <c r="P625" s="113"/>
      <c r="Q625" s="112"/>
      <c r="R625" s="114"/>
      <c r="S625" s="113"/>
      <c r="T625" s="112"/>
      <c r="U625" s="114"/>
      <c r="V625" s="113"/>
      <c r="W625" s="112"/>
      <c r="X625" s="113"/>
    </row>
    <row r="626" spans="1:24" x14ac:dyDescent="0.25">
      <c r="A626" s="77"/>
      <c r="B626" s="80"/>
      <c r="C626" s="22"/>
      <c r="D626" s="22"/>
      <c r="E626" s="21"/>
      <c r="F626" s="21"/>
      <c r="G626" s="11"/>
      <c r="I626" s="9"/>
      <c r="L626" s="1"/>
      <c r="M626" s="112"/>
      <c r="N626" s="112"/>
      <c r="O626" s="112"/>
      <c r="P626" s="113"/>
      <c r="Q626" s="112"/>
      <c r="R626" s="114"/>
      <c r="S626" s="113"/>
      <c r="T626" s="112"/>
      <c r="U626" s="114"/>
      <c r="V626" s="113"/>
      <c r="W626" s="112"/>
      <c r="X626" s="113"/>
    </row>
    <row r="627" spans="1:24" x14ac:dyDescent="0.25">
      <c r="A627" s="77"/>
      <c r="B627" s="80"/>
      <c r="C627" s="22"/>
      <c r="D627" s="22"/>
      <c r="E627" s="21"/>
      <c r="F627" s="21"/>
      <c r="G627" s="11"/>
      <c r="I627" s="9"/>
      <c r="L627" s="1"/>
      <c r="M627" s="112"/>
      <c r="N627" s="112"/>
      <c r="O627" s="112"/>
      <c r="P627" s="113"/>
      <c r="Q627" s="112"/>
      <c r="R627" s="114"/>
      <c r="S627" s="113"/>
      <c r="T627" s="112"/>
      <c r="U627" s="114"/>
      <c r="V627" s="113"/>
      <c r="W627" s="112"/>
      <c r="X627" s="113"/>
    </row>
    <row r="628" spans="1:24" x14ac:dyDescent="0.25">
      <c r="A628" s="77"/>
      <c r="B628" s="80"/>
      <c r="C628" s="22"/>
      <c r="D628" s="22"/>
      <c r="E628" s="21"/>
      <c r="F628" s="21"/>
      <c r="G628" s="11"/>
      <c r="I628" s="9"/>
      <c r="L628" s="1"/>
      <c r="M628" s="112"/>
      <c r="N628" s="112"/>
      <c r="O628" s="112"/>
      <c r="P628" s="113"/>
      <c r="Q628" s="112"/>
      <c r="R628" s="114"/>
      <c r="S628" s="113"/>
      <c r="T628" s="112"/>
      <c r="U628" s="114"/>
      <c r="V628" s="113"/>
      <c r="W628" s="112"/>
      <c r="X628" s="113"/>
    </row>
    <row r="629" spans="1:24" x14ac:dyDescent="0.25">
      <c r="A629" s="77"/>
      <c r="B629" s="80"/>
      <c r="C629" s="22"/>
      <c r="D629" s="22"/>
      <c r="E629" s="21"/>
      <c r="F629" s="21"/>
      <c r="G629" s="11"/>
      <c r="I629" s="9"/>
      <c r="L629" s="1"/>
      <c r="M629" s="112"/>
      <c r="N629" s="112"/>
      <c r="O629" s="112"/>
      <c r="P629" s="113"/>
      <c r="Q629" s="112"/>
      <c r="R629" s="114"/>
      <c r="S629" s="113"/>
      <c r="T629" s="112"/>
      <c r="U629" s="114"/>
      <c r="V629" s="113"/>
      <c r="W629" s="112"/>
      <c r="X629" s="113"/>
    </row>
    <row r="630" spans="1:24" x14ac:dyDescent="0.25">
      <c r="A630" s="77"/>
      <c r="B630" s="80"/>
      <c r="C630" s="22"/>
      <c r="D630" s="22"/>
      <c r="E630" s="21"/>
      <c r="F630" s="21"/>
      <c r="G630" s="11"/>
      <c r="I630" s="9"/>
      <c r="L630" s="1"/>
      <c r="M630" s="112"/>
      <c r="N630" s="112"/>
      <c r="O630" s="112"/>
      <c r="P630" s="113"/>
      <c r="Q630" s="112"/>
      <c r="R630" s="114"/>
      <c r="S630" s="113"/>
      <c r="T630" s="112"/>
      <c r="U630" s="114"/>
      <c r="V630" s="113"/>
      <c r="W630" s="112"/>
      <c r="X630" s="113"/>
    </row>
    <row r="631" spans="1:24" x14ac:dyDescent="0.25">
      <c r="A631" s="77"/>
      <c r="B631" s="80"/>
      <c r="C631" s="22"/>
      <c r="D631" s="22"/>
      <c r="E631" s="21"/>
      <c r="F631" s="21"/>
      <c r="G631" s="11"/>
      <c r="I631" s="9"/>
      <c r="L631" s="1"/>
      <c r="M631" s="112"/>
      <c r="N631" s="112"/>
      <c r="O631" s="112"/>
      <c r="P631" s="113"/>
      <c r="Q631" s="112"/>
      <c r="R631" s="114"/>
      <c r="S631" s="113"/>
      <c r="T631" s="112"/>
      <c r="U631" s="114"/>
      <c r="V631" s="113"/>
      <c r="W631" s="112"/>
      <c r="X631" s="113"/>
    </row>
    <row r="632" spans="1:24" x14ac:dyDescent="0.25">
      <c r="A632" s="77"/>
      <c r="B632" s="80"/>
      <c r="C632" s="22"/>
      <c r="D632" s="22"/>
      <c r="E632" s="21"/>
      <c r="F632" s="21"/>
      <c r="G632" s="11"/>
      <c r="I632" s="9"/>
      <c r="L632" s="1"/>
      <c r="M632" s="112"/>
      <c r="N632" s="112"/>
      <c r="O632" s="112"/>
      <c r="P632" s="113"/>
      <c r="Q632" s="112"/>
      <c r="R632" s="114"/>
      <c r="S632" s="113"/>
      <c r="T632" s="112"/>
      <c r="U632" s="114"/>
      <c r="V632" s="113"/>
      <c r="W632" s="112"/>
      <c r="X632" s="113"/>
    </row>
    <row r="633" spans="1:24" x14ac:dyDescent="0.25">
      <c r="A633" s="77"/>
      <c r="B633" s="80"/>
      <c r="C633" s="22"/>
      <c r="D633" s="22"/>
      <c r="E633" s="21"/>
      <c r="F633" s="21"/>
      <c r="G633" s="11"/>
      <c r="I633" s="9"/>
      <c r="L633" s="1"/>
      <c r="M633" s="112"/>
      <c r="N633" s="112"/>
      <c r="O633" s="112"/>
      <c r="P633" s="113"/>
      <c r="Q633" s="112"/>
      <c r="R633" s="114"/>
      <c r="S633" s="113"/>
      <c r="T633" s="112"/>
      <c r="U633" s="114"/>
      <c r="V633" s="113"/>
      <c r="W633" s="112"/>
      <c r="X633" s="113"/>
    </row>
    <row r="634" spans="1:24" x14ac:dyDescent="0.25">
      <c r="A634" s="77"/>
      <c r="B634" s="80"/>
      <c r="C634" s="22"/>
      <c r="D634" s="22"/>
      <c r="E634" s="21"/>
      <c r="F634" s="21"/>
      <c r="G634" s="11"/>
      <c r="I634" s="9"/>
      <c r="L634" s="1"/>
      <c r="M634" s="112"/>
      <c r="N634" s="112"/>
      <c r="O634" s="112"/>
      <c r="P634" s="113"/>
      <c r="Q634" s="112"/>
      <c r="R634" s="114"/>
      <c r="S634" s="113"/>
      <c r="T634" s="112"/>
      <c r="U634" s="114"/>
      <c r="V634" s="113"/>
      <c r="W634" s="112"/>
      <c r="X634" s="113"/>
    </row>
    <row r="635" spans="1:24" x14ac:dyDescent="0.25">
      <c r="A635" s="77"/>
      <c r="B635" s="80"/>
      <c r="C635" s="22"/>
      <c r="D635" s="22"/>
      <c r="E635" s="21"/>
      <c r="F635" s="21"/>
      <c r="G635" s="11"/>
      <c r="I635" s="9"/>
      <c r="L635" s="1"/>
      <c r="M635" s="112"/>
      <c r="N635" s="112"/>
      <c r="O635" s="112"/>
      <c r="P635" s="113"/>
      <c r="Q635" s="112"/>
      <c r="R635" s="114"/>
      <c r="S635" s="113"/>
      <c r="T635" s="112"/>
      <c r="U635" s="114"/>
      <c r="V635" s="113"/>
      <c r="W635" s="112"/>
      <c r="X635" s="113"/>
    </row>
    <row r="636" spans="1:24" x14ac:dyDescent="0.25">
      <c r="A636" s="77"/>
      <c r="B636" s="80"/>
      <c r="C636" s="22"/>
      <c r="D636" s="22"/>
      <c r="E636" s="21"/>
      <c r="F636" s="21"/>
      <c r="G636" s="11"/>
      <c r="I636" s="9"/>
      <c r="L636" s="1"/>
      <c r="M636" s="112"/>
      <c r="N636" s="112"/>
      <c r="O636" s="112"/>
      <c r="P636" s="113"/>
      <c r="Q636" s="112"/>
      <c r="R636" s="114"/>
      <c r="S636" s="113"/>
      <c r="T636" s="112"/>
      <c r="U636" s="114"/>
      <c r="V636" s="113"/>
      <c r="W636" s="112"/>
      <c r="X636" s="113"/>
    </row>
    <row r="637" spans="1:24" x14ac:dyDescent="0.25">
      <c r="A637" s="77"/>
      <c r="B637" s="80"/>
      <c r="C637" s="22"/>
      <c r="D637" s="22"/>
      <c r="E637" s="21"/>
      <c r="F637" s="21"/>
      <c r="G637" s="11"/>
      <c r="I637" s="9"/>
      <c r="L637" s="1"/>
      <c r="M637" s="112"/>
      <c r="N637" s="112"/>
      <c r="O637" s="112"/>
      <c r="P637" s="113"/>
      <c r="Q637" s="112"/>
      <c r="R637" s="114"/>
      <c r="S637" s="113"/>
      <c r="T637" s="112"/>
      <c r="U637" s="114"/>
      <c r="V637" s="113"/>
      <c r="W637" s="112"/>
      <c r="X637" s="113"/>
    </row>
    <row r="638" spans="1:24" x14ac:dyDescent="0.25">
      <c r="A638" s="77"/>
      <c r="B638" s="80"/>
      <c r="C638" s="22"/>
      <c r="D638" s="22"/>
      <c r="E638" s="21"/>
      <c r="F638" s="21"/>
      <c r="G638" s="11"/>
      <c r="I638" s="9"/>
      <c r="L638" s="1"/>
      <c r="M638" s="112"/>
      <c r="N638" s="112"/>
      <c r="O638" s="112"/>
      <c r="P638" s="113"/>
      <c r="Q638" s="112"/>
      <c r="R638" s="114"/>
      <c r="S638" s="113"/>
      <c r="T638" s="112"/>
      <c r="U638" s="114"/>
      <c r="V638" s="113"/>
      <c r="W638" s="112"/>
      <c r="X638" s="113"/>
    </row>
    <row r="639" spans="1:24" x14ac:dyDescent="0.25">
      <c r="A639" s="77"/>
      <c r="B639" s="80"/>
      <c r="C639" s="22"/>
      <c r="D639" s="22"/>
      <c r="E639" s="21"/>
      <c r="F639" s="21"/>
      <c r="G639" s="11"/>
      <c r="I639" s="9"/>
      <c r="L639" s="1"/>
      <c r="M639" s="112"/>
      <c r="N639" s="112"/>
      <c r="O639" s="112"/>
      <c r="P639" s="113"/>
      <c r="Q639" s="112"/>
      <c r="R639" s="114"/>
      <c r="S639" s="113"/>
      <c r="T639" s="112"/>
      <c r="U639" s="114"/>
      <c r="V639" s="113"/>
      <c r="W639" s="112"/>
      <c r="X639" s="113"/>
    </row>
    <row r="640" spans="1:24" x14ac:dyDescent="0.25">
      <c r="A640" s="77"/>
      <c r="B640" s="80"/>
      <c r="C640" s="22"/>
      <c r="D640" s="22"/>
      <c r="E640" s="21"/>
      <c r="F640" s="21"/>
      <c r="G640" s="11"/>
      <c r="I640" s="9"/>
      <c r="L640" s="1"/>
      <c r="M640" s="112"/>
      <c r="N640" s="112"/>
      <c r="O640" s="112"/>
      <c r="P640" s="113"/>
      <c r="Q640" s="112"/>
      <c r="R640" s="114"/>
      <c r="S640" s="113"/>
      <c r="T640" s="112"/>
      <c r="U640" s="114"/>
      <c r="V640" s="113"/>
      <c r="W640" s="112"/>
      <c r="X640" s="113"/>
    </row>
    <row r="641" spans="1:24" x14ac:dyDescent="0.25">
      <c r="A641" s="77"/>
      <c r="B641" s="80"/>
      <c r="C641" s="22"/>
      <c r="D641" s="22"/>
      <c r="E641" s="21"/>
      <c r="F641" s="21"/>
      <c r="G641" s="11"/>
      <c r="I641" s="9"/>
      <c r="L641" s="1"/>
      <c r="M641" s="112"/>
      <c r="N641" s="112"/>
      <c r="O641" s="112"/>
      <c r="P641" s="113"/>
      <c r="Q641" s="112"/>
      <c r="R641" s="114"/>
      <c r="S641" s="113"/>
      <c r="T641" s="112"/>
      <c r="U641" s="114"/>
      <c r="V641" s="113"/>
      <c r="W641" s="112"/>
      <c r="X641" s="113"/>
    </row>
    <row r="642" spans="1:24" x14ac:dyDescent="0.25">
      <c r="A642" s="77"/>
      <c r="B642" s="80"/>
      <c r="C642" s="22"/>
      <c r="D642" s="22"/>
      <c r="E642" s="21"/>
      <c r="F642" s="21"/>
      <c r="G642" s="11"/>
      <c r="I642" s="9"/>
      <c r="L642" s="1"/>
      <c r="M642" s="112"/>
      <c r="N642" s="112"/>
      <c r="O642" s="112"/>
      <c r="P642" s="113"/>
      <c r="Q642" s="112"/>
      <c r="R642" s="114"/>
      <c r="S642" s="113"/>
      <c r="T642" s="112"/>
      <c r="U642" s="114"/>
      <c r="V642" s="113"/>
      <c r="W642" s="112"/>
      <c r="X642" s="113"/>
    </row>
    <row r="643" spans="1:24" x14ac:dyDescent="0.25">
      <c r="A643" s="77"/>
      <c r="B643" s="80"/>
      <c r="C643" s="22"/>
      <c r="D643" s="22"/>
      <c r="E643" s="21"/>
      <c r="F643" s="21"/>
      <c r="G643" s="11"/>
      <c r="I643" s="9"/>
      <c r="L643" s="1"/>
      <c r="M643" s="112"/>
      <c r="N643" s="112"/>
      <c r="O643" s="112"/>
      <c r="P643" s="113"/>
      <c r="Q643" s="112"/>
      <c r="R643" s="114"/>
      <c r="S643" s="113"/>
      <c r="T643" s="112"/>
      <c r="U643" s="114"/>
      <c r="V643" s="113"/>
      <c r="W643" s="112"/>
      <c r="X643" s="113"/>
    </row>
    <row r="644" spans="1:24" x14ac:dyDescent="0.25">
      <c r="A644" s="77"/>
      <c r="B644" s="80"/>
      <c r="C644" s="22"/>
      <c r="D644" s="22"/>
      <c r="E644" s="21"/>
      <c r="F644" s="21"/>
      <c r="G644" s="11"/>
      <c r="I644" s="9"/>
      <c r="L644" s="1"/>
      <c r="M644" s="112"/>
      <c r="N644" s="112"/>
      <c r="O644" s="112"/>
      <c r="P644" s="113"/>
      <c r="Q644" s="112"/>
      <c r="R644" s="114"/>
      <c r="S644" s="113"/>
      <c r="T644" s="112"/>
      <c r="U644" s="114"/>
      <c r="V644" s="113"/>
      <c r="W644" s="112"/>
      <c r="X644" s="113"/>
    </row>
    <row r="645" spans="1:24" x14ac:dyDescent="0.25">
      <c r="A645" s="77"/>
      <c r="B645" s="80"/>
      <c r="C645" s="22"/>
      <c r="D645" s="22"/>
      <c r="E645" s="21"/>
      <c r="F645" s="21"/>
      <c r="G645" s="11"/>
      <c r="I645" s="9"/>
      <c r="L645" s="1"/>
      <c r="M645" s="112"/>
      <c r="N645" s="112"/>
      <c r="O645" s="112"/>
      <c r="P645" s="113"/>
      <c r="Q645" s="112"/>
      <c r="R645" s="114"/>
      <c r="S645" s="113"/>
      <c r="T645" s="112"/>
      <c r="U645" s="114"/>
      <c r="V645" s="113"/>
      <c r="W645" s="112"/>
      <c r="X645" s="113"/>
    </row>
    <row r="646" spans="1:24" x14ac:dyDescent="0.25">
      <c r="A646" s="77"/>
      <c r="B646" s="80"/>
      <c r="C646" s="22"/>
      <c r="D646" s="22"/>
      <c r="E646" s="21"/>
      <c r="F646" s="21"/>
      <c r="G646" s="11"/>
      <c r="I646" s="9"/>
      <c r="L646" s="1"/>
      <c r="M646" s="112"/>
      <c r="N646" s="112"/>
      <c r="O646" s="112"/>
      <c r="P646" s="113"/>
      <c r="Q646" s="112"/>
      <c r="R646" s="114"/>
      <c r="S646" s="113"/>
      <c r="T646" s="112"/>
      <c r="U646" s="114"/>
      <c r="V646" s="113"/>
      <c r="W646" s="112"/>
      <c r="X646" s="113"/>
    </row>
    <row r="647" spans="1:24" x14ac:dyDescent="0.25">
      <c r="A647" s="77"/>
      <c r="B647" s="80"/>
      <c r="C647" s="22"/>
      <c r="D647" s="22"/>
      <c r="E647" s="21"/>
      <c r="F647" s="21"/>
      <c r="G647" s="11"/>
      <c r="I647" s="9"/>
      <c r="L647" s="1"/>
      <c r="M647" s="112"/>
      <c r="N647" s="112"/>
      <c r="O647" s="112"/>
      <c r="P647" s="113"/>
      <c r="Q647" s="112"/>
      <c r="R647" s="114"/>
      <c r="S647" s="113"/>
      <c r="T647" s="112"/>
      <c r="U647" s="114"/>
      <c r="V647" s="113"/>
      <c r="W647" s="112"/>
      <c r="X647" s="113"/>
    </row>
    <row r="648" spans="1:24" x14ac:dyDescent="0.25">
      <c r="A648" s="77"/>
      <c r="B648" s="80"/>
      <c r="C648" s="22"/>
      <c r="D648" s="22"/>
      <c r="E648" s="21"/>
      <c r="F648" s="21"/>
      <c r="G648" s="11"/>
      <c r="I648" s="9"/>
      <c r="L648" s="1"/>
      <c r="M648" s="112"/>
      <c r="N648" s="112"/>
      <c r="O648" s="112"/>
      <c r="P648" s="113"/>
      <c r="Q648" s="112"/>
      <c r="R648" s="114"/>
      <c r="S648" s="113"/>
      <c r="T648" s="112"/>
      <c r="U648" s="114"/>
      <c r="V648" s="113"/>
      <c r="W648" s="112"/>
      <c r="X648" s="113"/>
    </row>
    <row r="649" spans="1:24" x14ac:dyDescent="0.25">
      <c r="A649" s="77"/>
      <c r="B649" s="80"/>
      <c r="C649" s="22"/>
      <c r="D649" s="22"/>
      <c r="E649" s="21"/>
      <c r="F649" s="21"/>
      <c r="G649" s="11"/>
      <c r="I649" s="9"/>
      <c r="L649" s="1"/>
      <c r="M649" s="112"/>
      <c r="N649" s="112"/>
      <c r="O649" s="112"/>
      <c r="P649" s="113"/>
      <c r="Q649" s="112"/>
      <c r="R649" s="114"/>
      <c r="S649" s="113"/>
      <c r="T649" s="112"/>
      <c r="U649" s="114"/>
      <c r="V649" s="113"/>
      <c r="W649" s="112"/>
      <c r="X649" s="113"/>
    </row>
    <row r="650" spans="1:24" x14ac:dyDescent="0.25">
      <c r="A650" s="77"/>
      <c r="B650" s="80"/>
      <c r="C650" s="22"/>
      <c r="D650" s="22"/>
      <c r="E650" s="21"/>
      <c r="F650" s="21"/>
      <c r="G650" s="11"/>
      <c r="I650" s="9"/>
      <c r="L650" s="1"/>
      <c r="M650" s="112"/>
      <c r="N650" s="112"/>
      <c r="O650" s="112"/>
      <c r="P650" s="113"/>
      <c r="Q650" s="112"/>
      <c r="R650" s="114"/>
      <c r="S650" s="113"/>
      <c r="T650" s="112"/>
      <c r="U650" s="114"/>
      <c r="V650" s="113"/>
      <c r="W650" s="112"/>
      <c r="X650" s="113"/>
    </row>
    <row r="651" spans="1:24" x14ac:dyDescent="0.25">
      <c r="A651" s="77"/>
      <c r="B651" s="80"/>
      <c r="C651" s="22"/>
      <c r="D651" s="22"/>
      <c r="E651" s="21"/>
      <c r="F651" s="21"/>
      <c r="G651" s="11"/>
      <c r="I651" s="9"/>
      <c r="L651" s="1"/>
      <c r="M651" s="112"/>
      <c r="N651" s="112"/>
      <c r="O651" s="112"/>
      <c r="P651" s="113"/>
      <c r="Q651" s="112"/>
      <c r="R651" s="114"/>
      <c r="S651" s="113"/>
      <c r="T651" s="112"/>
      <c r="U651" s="114"/>
      <c r="V651" s="113"/>
      <c r="W651" s="112"/>
      <c r="X651" s="113"/>
    </row>
    <row r="652" spans="1:24" x14ac:dyDescent="0.25">
      <c r="A652" s="77"/>
      <c r="B652" s="80"/>
      <c r="C652" s="22"/>
      <c r="D652" s="22"/>
      <c r="E652" s="21"/>
      <c r="F652" s="21"/>
      <c r="G652" s="11"/>
      <c r="I652" s="9"/>
      <c r="L652" s="1"/>
      <c r="M652" s="112"/>
      <c r="N652" s="112"/>
      <c r="O652" s="112"/>
      <c r="P652" s="113"/>
      <c r="Q652" s="112"/>
      <c r="R652" s="114"/>
      <c r="S652" s="113"/>
      <c r="T652" s="112"/>
      <c r="U652" s="114"/>
      <c r="V652" s="113"/>
      <c r="W652" s="112"/>
      <c r="X652" s="113"/>
    </row>
    <row r="653" spans="1:24" x14ac:dyDescent="0.25">
      <c r="A653" s="77"/>
      <c r="B653" s="80"/>
      <c r="C653" s="22"/>
      <c r="D653" s="22"/>
      <c r="E653" s="21"/>
      <c r="F653" s="21"/>
      <c r="G653" s="11"/>
      <c r="I653" s="9"/>
      <c r="L653" s="1"/>
      <c r="M653" s="112"/>
      <c r="N653" s="112"/>
      <c r="O653" s="112"/>
      <c r="P653" s="113"/>
      <c r="Q653" s="112"/>
      <c r="R653" s="114"/>
      <c r="S653" s="113"/>
      <c r="T653" s="112"/>
      <c r="U653" s="114"/>
      <c r="V653" s="113"/>
      <c r="W653" s="112"/>
      <c r="X653" s="113"/>
    </row>
    <row r="654" spans="1:24" x14ac:dyDescent="0.25">
      <c r="A654" s="77"/>
      <c r="B654" s="80"/>
      <c r="C654" s="22"/>
      <c r="D654" s="22"/>
      <c r="E654" s="21"/>
      <c r="F654" s="21"/>
      <c r="G654" s="11"/>
      <c r="I654" s="9"/>
      <c r="L654" s="1"/>
      <c r="M654" s="112"/>
      <c r="N654" s="112"/>
      <c r="O654" s="112"/>
      <c r="P654" s="113"/>
      <c r="Q654" s="112"/>
      <c r="R654" s="114"/>
      <c r="S654" s="113"/>
      <c r="T654" s="112"/>
      <c r="U654" s="114"/>
      <c r="V654" s="113"/>
      <c r="W654" s="112"/>
      <c r="X654" s="113"/>
    </row>
    <row r="655" spans="1:24" x14ac:dyDescent="0.25">
      <c r="A655" s="77"/>
      <c r="B655" s="80"/>
      <c r="C655" s="22"/>
      <c r="D655" s="22"/>
      <c r="E655" s="21"/>
      <c r="F655" s="21"/>
      <c r="G655" s="11"/>
      <c r="I655" s="9"/>
      <c r="L655" s="1"/>
      <c r="M655" s="112"/>
      <c r="N655" s="112"/>
      <c r="O655" s="112"/>
      <c r="P655" s="113"/>
      <c r="Q655" s="112"/>
      <c r="R655" s="114"/>
      <c r="S655" s="113"/>
      <c r="T655" s="112"/>
      <c r="U655" s="114"/>
      <c r="V655" s="113"/>
      <c r="W655" s="112"/>
      <c r="X655" s="113"/>
    </row>
    <row r="656" spans="1:24" x14ac:dyDescent="0.25">
      <c r="A656" s="77"/>
      <c r="B656" s="80"/>
      <c r="C656" s="22"/>
      <c r="D656" s="22"/>
      <c r="E656" s="21"/>
      <c r="F656" s="21"/>
      <c r="G656" s="11"/>
      <c r="I656" s="9"/>
      <c r="L656" s="1"/>
      <c r="M656" s="112"/>
      <c r="N656" s="112"/>
      <c r="O656" s="112"/>
      <c r="P656" s="113"/>
      <c r="Q656" s="112"/>
      <c r="R656" s="114"/>
      <c r="S656" s="113"/>
      <c r="T656" s="112"/>
      <c r="U656" s="114"/>
      <c r="V656" s="113"/>
      <c r="W656" s="112"/>
      <c r="X656" s="113"/>
    </row>
    <row r="657" spans="1:24" x14ac:dyDescent="0.25">
      <c r="A657" s="77"/>
      <c r="B657" s="80"/>
      <c r="C657" s="22"/>
      <c r="D657" s="22"/>
      <c r="E657" s="21"/>
      <c r="F657" s="21"/>
      <c r="G657" s="11"/>
      <c r="I657" s="9"/>
      <c r="L657" s="1"/>
      <c r="M657" s="112"/>
      <c r="N657" s="112"/>
      <c r="O657" s="112"/>
      <c r="P657" s="113"/>
      <c r="Q657" s="112"/>
      <c r="R657" s="114"/>
      <c r="S657" s="113"/>
      <c r="T657" s="112"/>
      <c r="U657" s="114"/>
      <c r="V657" s="113"/>
      <c r="W657" s="112"/>
      <c r="X657" s="113"/>
    </row>
    <row r="658" spans="1:24" x14ac:dyDescent="0.25">
      <c r="A658" s="77"/>
      <c r="B658" s="80"/>
      <c r="C658" s="22"/>
      <c r="D658" s="22"/>
      <c r="E658" s="21"/>
      <c r="F658" s="21"/>
      <c r="G658" s="11"/>
      <c r="I658" s="9"/>
      <c r="L658" s="1"/>
      <c r="M658" s="112"/>
      <c r="N658" s="112"/>
      <c r="O658" s="112"/>
      <c r="P658" s="113"/>
      <c r="Q658" s="112"/>
      <c r="R658" s="114"/>
      <c r="S658" s="113"/>
      <c r="T658" s="112"/>
      <c r="U658" s="114"/>
      <c r="V658" s="113"/>
      <c r="W658" s="112"/>
      <c r="X658" s="113"/>
    </row>
    <row r="659" spans="1:24" x14ac:dyDescent="0.25">
      <c r="A659" s="77"/>
      <c r="B659" s="80"/>
      <c r="C659" s="22"/>
      <c r="D659" s="22"/>
      <c r="E659" s="21"/>
      <c r="F659" s="21"/>
      <c r="G659" s="11"/>
      <c r="I659" s="9"/>
      <c r="L659" s="1"/>
      <c r="M659" s="112"/>
      <c r="N659" s="112"/>
      <c r="O659" s="112"/>
      <c r="P659" s="113"/>
      <c r="Q659" s="112"/>
      <c r="R659" s="114"/>
      <c r="S659" s="113"/>
      <c r="T659" s="112"/>
      <c r="U659" s="114"/>
      <c r="V659" s="113"/>
      <c r="W659" s="112"/>
      <c r="X659" s="113"/>
    </row>
    <row r="660" spans="1:24" x14ac:dyDescent="0.25">
      <c r="A660" s="77"/>
      <c r="B660" s="80"/>
      <c r="C660" s="22"/>
      <c r="D660" s="22"/>
      <c r="E660" s="21"/>
      <c r="F660" s="21"/>
      <c r="G660" s="11"/>
      <c r="I660" s="9"/>
      <c r="L660" s="1"/>
      <c r="M660" s="112"/>
      <c r="N660" s="112"/>
      <c r="O660" s="112"/>
      <c r="P660" s="113"/>
      <c r="Q660" s="112"/>
      <c r="R660" s="114"/>
      <c r="S660" s="113"/>
      <c r="T660" s="112"/>
      <c r="U660" s="114"/>
      <c r="V660" s="113"/>
      <c r="W660" s="112"/>
      <c r="X660" s="113"/>
    </row>
    <row r="661" spans="1:24" x14ac:dyDescent="0.25">
      <c r="A661" s="77"/>
      <c r="B661" s="80"/>
      <c r="C661" s="22"/>
      <c r="D661" s="22"/>
      <c r="E661" s="21"/>
      <c r="F661" s="21"/>
      <c r="G661" s="11"/>
      <c r="I661" s="9"/>
      <c r="L661" s="1"/>
      <c r="M661" s="112"/>
      <c r="N661" s="112"/>
      <c r="O661" s="112"/>
      <c r="P661" s="113"/>
      <c r="Q661" s="112"/>
      <c r="R661" s="114"/>
      <c r="S661" s="113"/>
      <c r="T661" s="112"/>
      <c r="U661" s="114"/>
      <c r="V661" s="113"/>
      <c r="W661" s="112"/>
      <c r="X661" s="113"/>
    </row>
    <row r="662" spans="1:24" x14ac:dyDescent="0.25">
      <c r="A662" s="77"/>
      <c r="B662" s="80"/>
      <c r="C662" s="22"/>
      <c r="D662" s="22"/>
      <c r="E662" s="21"/>
      <c r="F662" s="21"/>
      <c r="G662" s="11"/>
      <c r="I662" s="9"/>
      <c r="L662" s="1"/>
      <c r="M662" s="112"/>
      <c r="N662" s="112"/>
      <c r="O662" s="112"/>
      <c r="P662" s="113"/>
      <c r="Q662" s="112"/>
      <c r="R662" s="114"/>
      <c r="S662" s="113"/>
      <c r="T662" s="112"/>
      <c r="U662" s="114"/>
      <c r="V662" s="113"/>
      <c r="W662" s="112"/>
      <c r="X662" s="113"/>
    </row>
    <row r="663" spans="1:24" x14ac:dyDescent="0.25">
      <c r="A663" s="77"/>
      <c r="B663" s="80"/>
      <c r="C663" s="22"/>
      <c r="D663" s="22"/>
      <c r="E663" s="21"/>
      <c r="F663" s="21"/>
      <c r="G663" s="11"/>
      <c r="I663" s="9"/>
      <c r="L663" s="1"/>
      <c r="M663" s="112"/>
      <c r="N663" s="112"/>
      <c r="O663" s="112"/>
      <c r="P663" s="113"/>
      <c r="Q663" s="112"/>
      <c r="R663" s="114"/>
      <c r="S663" s="113"/>
      <c r="T663" s="112"/>
      <c r="U663" s="114"/>
      <c r="V663" s="113"/>
      <c r="W663" s="112"/>
      <c r="X663" s="113"/>
    </row>
    <row r="664" spans="1:24" x14ac:dyDescent="0.25">
      <c r="A664" s="77"/>
      <c r="B664" s="80"/>
      <c r="C664" s="22"/>
      <c r="D664" s="22"/>
      <c r="E664" s="21"/>
      <c r="F664" s="21"/>
      <c r="G664" s="11"/>
      <c r="I664" s="9"/>
      <c r="L664" s="1"/>
      <c r="M664" s="112"/>
      <c r="N664" s="112"/>
      <c r="O664" s="112"/>
      <c r="P664" s="113"/>
      <c r="Q664" s="112"/>
      <c r="R664" s="114"/>
      <c r="S664" s="113"/>
      <c r="T664" s="112"/>
      <c r="U664" s="114"/>
      <c r="V664" s="113"/>
      <c r="W664" s="112"/>
      <c r="X664" s="113"/>
    </row>
    <row r="665" spans="1:24" x14ac:dyDescent="0.25">
      <c r="A665" s="77"/>
      <c r="B665" s="80"/>
      <c r="C665" s="22"/>
      <c r="D665" s="22"/>
      <c r="E665" s="21"/>
      <c r="F665" s="21"/>
      <c r="G665" s="11"/>
      <c r="I665" s="9"/>
      <c r="L665" s="1"/>
      <c r="M665" s="112"/>
      <c r="N665" s="112"/>
      <c r="O665" s="112"/>
      <c r="P665" s="113"/>
      <c r="Q665" s="112"/>
      <c r="R665" s="114"/>
      <c r="S665" s="113"/>
      <c r="T665" s="112"/>
      <c r="U665" s="114"/>
      <c r="V665" s="113"/>
      <c r="W665" s="112"/>
      <c r="X665" s="113"/>
    </row>
    <row r="666" spans="1:24" x14ac:dyDescent="0.25">
      <c r="A666" s="77"/>
      <c r="B666" s="80"/>
      <c r="C666" s="22"/>
      <c r="D666" s="22"/>
      <c r="E666" s="21"/>
      <c r="F666" s="21"/>
      <c r="G666" s="11"/>
      <c r="I666" s="9"/>
      <c r="L666" s="1"/>
      <c r="M666" s="112"/>
      <c r="N666" s="112"/>
      <c r="O666" s="112"/>
      <c r="P666" s="113"/>
      <c r="Q666" s="112"/>
      <c r="R666" s="114"/>
      <c r="S666" s="113"/>
      <c r="T666" s="112"/>
      <c r="U666" s="114"/>
      <c r="V666" s="113"/>
      <c r="W666" s="112"/>
      <c r="X666" s="113"/>
    </row>
    <row r="667" spans="1:24" x14ac:dyDescent="0.25">
      <c r="A667" s="77"/>
      <c r="B667" s="80"/>
      <c r="C667" s="22"/>
      <c r="D667" s="22"/>
      <c r="E667" s="21"/>
      <c r="F667" s="21"/>
      <c r="G667" s="11"/>
      <c r="I667" s="9"/>
      <c r="L667" s="1"/>
      <c r="M667" s="112"/>
      <c r="N667" s="112"/>
      <c r="O667" s="112"/>
      <c r="P667" s="113"/>
      <c r="Q667" s="112"/>
      <c r="R667" s="114"/>
      <c r="S667" s="113"/>
      <c r="T667" s="112"/>
      <c r="U667" s="114"/>
      <c r="V667" s="113"/>
      <c r="W667" s="112"/>
      <c r="X667" s="113"/>
    </row>
    <row r="668" spans="1:24" x14ac:dyDescent="0.25">
      <c r="A668" s="77"/>
      <c r="B668" s="80"/>
      <c r="C668" s="22"/>
      <c r="D668" s="22"/>
      <c r="E668" s="21"/>
      <c r="F668" s="21"/>
      <c r="G668" s="11"/>
      <c r="I668" s="9"/>
      <c r="L668" s="1"/>
      <c r="M668" s="112"/>
      <c r="N668" s="112"/>
      <c r="O668" s="112"/>
      <c r="P668" s="113"/>
      <c r="Q668" s="112"/>
      <c r="R668" s="114"/>
      <c r="S668" s="113"/>
      <c r="T668" s="112"/>
      <c r="U668" s="114"/>
      <c r="V668" s="113"/>
      <c r="W668" s="112"/>
      <c r="X668" s="113"/>
    </row>
    <row r="669" spans="1:24" x14ac:dyDescent="0.25">
      <c r="A669" s="77"/>
      <c r="B669" s="80"/>
      <c r="C669" s="22"/>
      <c r="D669" s="22"/>
      <c r="E669" s="21"/>
      <c r="F669" s="21"/>
      <c r="G669" s="11"/>
      <c r="I669" s="9"/>
      <c r="L669" s="1"/>
      <c r="M669" s="112"/>
      <c r="N669" s="112"/>
      <c r="O669" s="112"/>
      <c r="P669" s="113"/>
      <c r="Q669" s="112"/>
      <c r="R669" s="114"/>
      <c r="S669" s="113"/>
      <c r="T669" s="112"/>
      <c r="U669" s="114"/>
      <c r="V669" s="113"/>
      <c r="W669" s="112"/>
      <c r="X669" s="113"/>
    </row>
    <row r="670" spans="1:24" x14ac:dyDescent="0.25">
      <c r="A670" s="77"/>
      <c r="B670" s="80"/>
      <c r="C670" s="22"/>
      <c r="D670" s="22"/>
      <c r="E670" s="21"/>
      <c r="F670" s="21"/>
      <c r="G670" s="11"/>
      <c r="I670" s="9"/>
      <c r="L670" s="1"/>
      <c r="M670" s="112"/>
      <c r="N670" s="112"/>
      <c r="O670" s="112"/>
      <c r="P670" s="113"/>
      <c r="Q670" s="112"/>
      <c r="R670" s="114"/>
      <c r="S670" s="113"/>
      <c r="T670" s="112"/>
      <c r="U670" s="114"/>
      <c r="V670" s="113"/>
      <c r="W670" s="112"/>
      <c r="X670" s="113"/>
    </row>
    <row r="671" spans="1:24" x14ac:dyDescent="0.25">
      <c r="A671" s="77"/>
      <c r="B671" s="80"/>
      <c r="C671" s="22"/>
      <c r="D671" s="22"/>
      <c r="E671" s="21"/>
      <c r="F671" s="21"/>
      <c r="G671" s="11"/>
      <c r="I671" s="9"/>
      <c r="L671" s="1"/>
      <c r="M671" s="112"/>
      <c r="N671" s="112"/>
      <c r="O671" s="112"/>
      <c r="P671" s="113"/>
      <c r="Q671" s="112"/>
      <c r="R671" s="114"/>
      <c r="S671" s="113"/>
      <c r="T671" s="112"/>
      <c r="U671" s="114"/>
      <c r="V671" s="113"/>
      <c r="W671" s="112"/>
      <c r="X671" s="113"/>
    </row>
    <row r="672" spans="1:24" x14ac:dyDescent="0.25">
      <c r="A672" s="77"/>
      <c r="B672" s="80"/>
      <c r="C672" s="22"/>
      <c r="D672" s="22"/>
      <c r="E672" s="21"/>
      <c r="F672" s="21"/>
      <c r="G672" s="11"/>
      <c r="I672" s="9"/>
      <c r="L672" s="1"/>
      <c r="M672" s="112"/>
      <c r="N672" s="112"/>
      <c r="O672" s="112"/>
      <c r="P672" s="113"/>
      <c r="Q672" s="112"/>
      <c r="R672" s="114"/>
      <c r="S672" s="113"/>
      <c r="T672" s="112"/>
      <c r="U672" s="114"/>
      <c r="V672" s="113"/>
      <c r="W672" s="112"/>
      <c r="X672" s="113"/>
    </row>
    <row r="673" spans="1:24" x14ac:dyDescent="0.25">
      <c r="A673" s="77"/>
      <c r="B673" s="80"/>
      <c r="C673" s="22"/>
      <c r="D673" s="22"/>
      <c r="E673" s="21"/>
      <c r="F673" s="21"/>
      <c r="G673" s="11"/>
      <c r="I673" s="9"/>
      <c r="L673" s="1"/>
      <c r="M673" s="112"/>
      <c r="N673" s="112"/>
      <c r="O673" s="112"/>
      <c r="P673" s="113"/>
      <c r="Q673" s="112"/>
      <c r="R673" s="114"/>
      <c r="S673" s="113"/>
      <c r="T673" s="112"/>
      <c r="U673" s="114"/>
      <c r="V673" s="113"/>
      <c r="W673" s="112"/>
      <c r="X673" s="113"/>
    </row>
    <row r="674" spans="1:24" x14ac:dyDescent="0.25">
      <c r="A674" s="77"/>
      <c r="B674" s="80"/>
      <c r="C674" s="22"/>
      <c r="D674" s="22"/>
      <c r="E674" s="21"/>
      <c r="F674" s="21"/>
      <c r="G674" s="11"/>
      <c r="I674" s="9"/>
      <c r="L674" s="1"/>
      <c r="M674" s="112"/>
      <c r="N674" s="112"/>
      <c r="O674" s="112"/>
      <c r="P674" s="113"/>
      <c r="Q674" s="112"/>
      <c r="R674" s="114"/>
      <c r="S674" s="113"/>
      <c r="T674" s="112"/>
      <c r="U674" s="114"/>
      <c r="V674" s="113"/>
      <c r="W674" s="112"/>
      <c r="X674" s="113"/>
    </row>
    <row r="675" spans="1:24" x14ac:dyDescent="0.25">
      <c r="A675" s="77"/>
      <c r="B675" s="80"/>
      <c r="C675" s="22"/>
      <c r="D675" s="22"/>
      <c r="E675" s="21"/>
      <c r="F675" s="21"/>
      <c r="G675" s="11"/>
      <c r="I675" s="9"/>
      <c r="L675" s="1"/>
      <c r="M675" s="112"/>
      <c r="N675" s="112"/>
      <c r="O675" s="112"/>
      <c r="P675" s="113"/>
      <c r="Q675" s="112"/>
      <c r="R675" s="114"/>
      <c r="S675" s="113"/>
      <c r="T675" s="112"/>
      <c r="U675" s="114"/>
      <c r="V675" s="113"/>
      <c r="W675" s="112"/>
      <c r="X675" s="113"/>
    </row>
    <row r="676" spans="1:24" x14ac:dyDescent="0.25">
      <c r="A676" s="77"/>
      <c r="B676" s="80"/>
      <c r="C676" s="22"/>
      <c r="D676" s="22"/>
      <c r="E676" s="21"/>
      <c r="F676" s="21"/>
      <c r="G676" s="11"/>
      <c r="I676" s="9"/>
      <c r="L676" s="1"/>
      <c r="M676" s="112"/>
      <c r="N676" s="112"/>
      <c r="O676" s="112"/>
      <c r="P676" s="113"/>
      <c r="Q676" s="112"/>
      <c r="R676" s="114"/>
      <c r="S676" s="113"/>
      <c r="T676" s="112"/>
      <c r="U676" s="114"/>
      <c r="V676" s="113"/>
      <c r="W676" s="112"/>
      <c r="X676" s="113"/>
    </row>
    <row r="677" spans="1:24" x14ac:dyDescent="0.25">
      <c r="A677" s="77"/>
      <c r="B677" s="80"/>
      <c r="C677" s="22"/>
      <c r="D677" s="22"/>
      <c r="E677" s="21"/>
      <c r="F677" s="21"/>
      <c r="G677" s="11"/>
      <c r="I677" s="9"/>
      <c r="L677" s="1"/>
      <c r="M677" s="112"/>
      <c r="N677" s="112"/>
      <c r="O677" s="112"/>
      <c r="P677" s="113"/>
      <c r="Q677" s="112"/>
      <c r="R677" s="114"/>
      <c r="S677" s="113"/>
      <c r="T677" s="112"/>
      <c r="U677" s="114"/>
      <c r="V677" s="113"/>
      <c r="W677" s="112"/>
      <c r="X677" s="113"/>
    </row>
    <row r="678" spans="1:24" x14ac:dyDescent="0.25">
      <c r="A678" s="77"/>
      <c r="B678" s="80"/>
      <c r="C678" s="22"/>
      <c r="D678" s="22"/>
      <c r="E678" s="21"/>
      <c r="F678" s="21"/>
      <c r="G678" s="11"/>
      <c r="I678" s="9"/>
      <c r="L678" s="1"/>
      <c r="M678" s="112"/>
      <c r="N678" s="112"/>
      <c r="O678" s="112"/>
      <c r="P678" s="113"/>
      <c r="Q678" s="112"/>
      <c r="R678" s="114"/>
      <c r="S678" s="113"/>
      <c r="T678" s="112"/>
      <c r="U678" s="114"/>
      <c r="V678" s="113"/>
      <c r="W678" s="112"/>
      <c r="X678" s="113"/>
    </row>
    <row r="679" spans="1:24" x14ac:dyDescent="0.25">
      <c r="A679" s="77"/>
      <c r="B679" s="80"/>
      <c r="C679" s="22"/>
      <c r="D679" s="22"/>
      <c r="E679" s="21"/>
      <c r="F679" s="21"/>
      <c r="G679" s="11"/>
      <c r="I679" s="9"/>
      <c r="L679" s="1"/>
      <c r="M679" s="112"/>
      <c r="N679" s="112"/>
      <c r="O679" s="112"/>
      <c r="P679" s="113"/>
      <c r="Q679" s="112"/>
      <c r="R679" s="114"/>
      <c r="S679" s="113"/>
      <c r="T679" s="112"/>
      <c r="U679" s="114"/>
      <c r="V679" s="113"/>
      <c r="W679" s="112"/>
      <c r="X679" s="113"/>
    </row>
    <row r="680" spans="1:24" x14ac:dyDescent="0.25">
      <c r="A680" s="77"/>
      <c r="B680" s="80"/>
      <c r="C680" s="22"/>
      <c r="D680" s="22"/>
      <c r="E680" s="21"/>
      <c r="F680" s="21"/>
      <c r="G680" s="11"/>
      <c r="I680" s="9"/>
      <c r="L680" s="1"/>
      <c r="M680" s="112"/>
      <c r="N680" s="112"/>
      <c r="O680" s="112"/>
      <c r="P680" s="113"/>
      <c r="Q680" s="112"/>
      <c r="R680" s="114"/>
      <c r="S680" s="113"/>
      <c r="T680" s="112"/>
      <c r="U680" s="114"/>
      <c r="V680" s="113"/>
      <c r="W680" s="112"/>
      <c r="X680" s="113"/>
    </row>
    <row r="681" spans="1:24" x14ac:dyDescent="0.25">
      <c r="A681" s="77"/>
      <c r="B681" s="80"/>
      <c r="C681" s="22"/>
      <c r="D681" s="22"/>
      <c r="E681" s="21"/>
      <c r="F681" s="21"/>
      <c r="G681" s="11"/>
      <c r="I681" s="9"/>
      <c r="L681" s="1"/>
      <c r="M681" s="112"/>
      <c r="N681" s="112"/>
      <c r="O681" s="112"/>
      <c r="P681" s="113"/>
      <c r="Q681" s="112"/>
      <c r="R681" s="114"/>
      <c r="S681" s="113"/>
      <c r="T681" s="112"/>
      <c r="U681" s="114"/>
      <c r="V681" s="113"/>
      <c r="W681" s="112"/>
      <c r="X681" s="113"/>
    </row>
    <row r="682" spans="1:24" x14ac:dyDescent="0.25">
      <c r="A682" s="77"/>
      <c r="B682" s="80"/>
      <c r="C682" s="22"/>
      <c r="D682" s="22"/>
      <c r="E682" s="21"/>
      <c r="F682" s="21"/>
      <c r="G682" s="11"/>
      <c r="I682" s="9"/>
      <c r="L682" s="1"/>
      <c r="M682" s="112"/>
      <c r="N682" s="112"/>
      <c r="O682" s="112"/>
      <c r="P682" s="113"/>
      <c r="Q682" s="112"/>
      <c r="R682" s="114"/>
      <c r="S682" s="113"/>
      <c r="T682" s="112"/>
      <c r="U682" s="114"/>
      <c r="V682" s="113"/>
      <c r="W682" s="112"/>
      <c r="X682" s="113"/>
    </row>
    <row r="683" spans="1:24" x14ac:dyDescent="0.25">
      <c r="A683" s="77"/>
      <c r="B683" s="80"/>
      <c r="C683" s="22"/>
      <c r="D683" s="22"/>
      <c r="E683" s="21"/>
      <c r="F683" s="21"/>
      <c r="G683" s="11"/>
      <c r="I683" s="9"/>
      <c r="L683" s="1"/>
      <c r="M683" s="112"/>
      <c r="N683" s="112"/>
      <c r="O683" s="112"/>
      <c r="P683" s="113"/>
      <c r="Q683" s="112"/>
      <c r="R683" s="114"/>
      <c r="S683" s="113"/>
      <c r="T683" s="112"/>
      <c r="U683" s="114"/>
      <c r="V683" s="113"/>
      <c r="W683" s="112"/>
      <c r="X683" s="113"/>
    </row>
    <row r="684" spans="1:24" x14ac:dyDescent="0.25">
      <c r="A684" s="77"/>
      <c r="B684" s="80"/>
      <c r="C684" s="22"/>
      <c r="D684" s="22"/>
      <c r="E684" s="21"/>
      <c r="F684" s="21"/>
      <c r="G684" s="11"/>
      <c r="I684" s="9"/>
      <c r="L684" s="1"/>
      <c r="M684" s="112"/>
      <c r="N684" s="112"/>
      <c r="O684" s="112"/>
      <c r="P684" s="113"/>
      <c r="Q684" s="112"/>
      <c r="R684" s="114"/>
      <c r="S684" s="113"/>
      <c r="T684" s="112"/>
      <c r="U684" s="114"/>
      <c r="V684" s="113"/>
      <c r="W684" s="112"/>
      <c r="X684" s="113"/>
    </row>
    <row r="685" spans="1:24" x14ac:dyDescent="0.25">
      <c r="A685" s="77"/>
      <c r="B685" s="80"/>
      <c r="C685" s="22"/>
      <c r="D685" s="22"/>
      <c r="E685" s="21"/>
      <c r="F685" s="21"/>
      <c r="G685" s="11"/>
      <c r="I685" s="9"/>
      <c r="L685" s="1"/>
      <c r="M685" s="112"/>
      <c r="N685" s="112"/>
      <c r="O685" s="112"/>
      <c r="P685" s="113"/>
      <c r="Q685" s="112"/>
      <c r="R685" s="114"/>
      <c r="S685" s="113"/>
      <c r="T685" s="112"/>
      <c r="U685" s="114"/>
      <c r="V685" s="113"/>
      <c r="W685" s="112"/>
      <c r="X685" s="113"/>
    </row>
    <row r="686" spans="1:24" x14ac:dyDescent="0.25">
      <c r="A686" s="77"/>
      <c r="B686" s="80"/>
      <c r="C686" s="22"/>
      <c r="D686" s="22"/>
      <c r="E686" s="21"/>
      <c r="F686" s="21"/>
      <c r="G686" s="11"/>
      <c r="I686" s="9"/>
      <c r="L686" s="1"/>
      <c r="M686" s="112"/>
      <c r="N686" s="112"/>
      <c r="O686" s="112"/>
      <c r="P686" s="113"/>
      <c r="Q686" s="112"/>
      <c r="R686" s="114"/>
      <c r="S686" s="113"/>
      <c r="T686" s="112"/>
      <c r="U686" s="114"/>
      <c r="V686" s="113"/>
      <c r="W686" s="112"/>
      <c r="X686" s="113"/>
    </row>
    <row r="687" spans="1:24" x14ac:dyDescent="0.25">
      <c r="A687" s="77"/>
      <c r="B687" s="80"/>
      <c r="C687" s="22"/>
      <c r="D687" s="22"/>
      <c r="E687" s="21"/>
      <c r="F687" s="21"/>
      <c r="G687" s="11"/>
      <c r="I687" s="9"/>
      <c r="L687" s="1"/>
      <c r="M687" s="112"/>
      <c r="N687" s="112"/>
      <c r="O687" s="112"/>
      <c r="P687" s="113"/>
      <c r="Q687" s="112"/>
      <c r="R687" s="114"/>
      <c r="S687" s="113"/>
      <c r="T687" s="112"/>
      <c r="U687" s="114"/>
      <c r="V687" s="113"/>
      <c r="W687" s="112"/>
      <c r="X687" s="113"/>
    </row>
    <row r="688" spans="1:24" x14ac:dyDescent="0.25">
      <c r="A688" s="77"/>
      <c r="B688" s="80"/>
      <c r="C688" s="22"/>
      <c r="D688" s="22"/>
      <c r="E688" s="21"/>
      <c r="F688" s="21"/>
      <c r="G688" s="11"/>
      <c r="I688" s="9"/>
      <c r="L688" s="1"/>
      <c r="M688" s="112"/>
      <c r="N688" s="112"/>
      <c r="O688" s="112"/>
      <c r="P688" s="113"/>
      <c r="Q688" s="112"/>
      <c r="R688" s="114"/>
      <c r="S688" s="113"/>
      <c r="T688" s="112"/>
      <c r="U688" s="114"/>
      <c r="V688" s="113"/>
      <c r="W688" s="112"/>
      <c r="X688" s="113"/>
    </row>
    <row r="689" spans="1:24" x14ac:dyDescent="0.25">
      <c r="A689" s="77"/>
      <c r="B689" s="80"/>
      <c r="C689" s="22"/>
      <c r="D689" s="22"/>
      <c r="E689" s="21"/>
      <c r="F689" s="21"/>
      <c r="G689" s="11"/>
      <c r="I689" s="9"/>
      <c r="L689" s="1"/>
      <c r="M689" s="112"/>
      <c r="N689" s="112"/>
      <c r="O689" s="112"/>
      <c r="P689" s="113"/>
      <c r="Q689" s="112"/>
      <c r="R689" s="114"/>
      <c r="S689" s="113"/>
      <c r="T689" s="112"/>
      <c r="U689" s="114"/>
      <c r="V689" s="113"/>
      <c r="W689" s="112"/>
      <c r="X689" s="113"/>
    </row>
    <row r="690" spans="1:24" x14ac:dyDescent="0.25">
      <c r="A690" s="77"/>
      <c r="B690" s="80"/>
      <c r="C690" s="22"/>
      <c r="D690" s="22"/>
      <c r="E690" s="21"/>
      <c r="F690" s="21"/>
      <c r="G690" s="11"/>
      <c r="I690" s="9"/>
      <c r="L690" s="1"/>
      <c r="M690" s="112"/>
      <c r="N690" s="112"/>
      <c r="O690" s="112"/>
      <c r="P690" s="113"/>
      <c r="Q690" s="112"/>
      <c r="R690" s="114"/>
      <c r="S690" s="113"/>
      <c r="T690" s="112"/>
      <c r="U690" s="114"/>
      <c r="V690" s="113"/>
      <c r="W690" s="112"/>
      <c r="X690" s="113"/>
    </row>
    <row r="691" spans="1:24" x14ac:dyDescent="0.25">
      <c r="A691" s="77"/>
      <c r="B691" s="80"/>
      <c r="C691" s="22"/>
      <c r="D691" s="22"/>
      <c r="E691" s="21"/>
      <c r="F691" s="21"/>
      <c r="G691" s="11"/>
      <c r="I691" s="9"/>
      <c r="L691" s="1"/>
      <c r="M691" s="112"/>
      <c r="N691" s="112"/>
      <c r="O691" s="112"/>
      <c r="P691" s="113"/>
      <c r="Q691" s="112"/>
      <c r="R691" s="114"/>
      <c r="S691" s="113"/>
      <c r="T691" s="112"/>
      <c r="U691" s="114"/>
      <c r="V691" s="113"/>
      <c r="W691" s="112"/>
      <c r="X691" s="113"/>
    </row>
    <row r="692" spans="1:24" x14ac:dyDescent="0.25">
      <c r="A692" s="77"/>
      <c r="B692" s="80"/>
      <c r="C692" s="22"/>
      <c r="D692" s="22"/>
      <c r="E692" s="21"/>
      <c r="F692" s="21"/>
      <c r="G692" s="11"/>
      <c r="I692" s="9"/>
      <c r="L692" s="1"/>
      <c r="M692" s="112"/>
      <c r="N692" s="112"/>
      <c r="O692" s="112"/>
      <c r="P692" s="113"/>
      <c r="Q692" s="112"/>
      <c r="R692" s="114"/>
      <c r="S692" s="113"/>
      <c r="T692" s="112"/>
      <c r="U692" s="114"/>
      <c r="V692" s="113"/>
      <c r="W692" s="112"/>
      <c r="X692" s="113"/>
    </row>
    <row r="693" spans="1:24" x14ac:dyDescent="0.25">
      <c r="A693" s="77"/>
      <c r="B693" s="80"/>
      <c r="C693" s="22"/>
      <c r="D693" s="22"/>
      <c r="E693" s="21"/>
      <c r="F693" s="21"/>
      <c r="G693" s="11"/>
      <c r="I693" s="9"/>
      <c r="L693" s="1"/>
      <c r="M693" s="112"/>
      <c r="N693" s="112"/>
      <c r="O693" s="112"/>
      <c r="P693" s="113"/>
      <c r="Q693" s="112"/>
      <c r="R693" s="114"/>
      <c r="S693" s="113"/>
      <c r="T693" s="112"/>
      <c r="U693" s="114"/>
      <c r="V693" s="113"/>
      <c r="W693" s="112"/>
      <c r="X693" s="113"/>
    </row>
    <row r="694" spans="1:24" x14ac:dyDescent="0.25">
      <c r="A694" s="77"/>
      <c r="B694" s="80"/>
      <c r="C694" s="22"/>
      <c r="D694" s="22"/>
      <c r="E694" s="21"/>
      <c r="F694" s="21"/>
      <c r="G694" s="11"/>
      <c r="I694" s="9"/>
      <c r="L694" s="1"/>
      <c r="M694" s="112"/>
      <c r="N694" s="112"/>
      <c r="O694" s="112"/>
      <c r="P694" s="113"/>
      <c r="Q694" s="112"/>
      <c r="R694" s="114"/>
      <c r="S694" s="113"/>
      <c r="T694" s="112"/>
      <c r="U694" s="114"/>
      <c r="V694" s="113"/>
      <c r="W694" s="112"/>
      <c r="X694" s="113"/>
    </row>
    <row r="695" spans="1:24" x14ac:dyDescent="0.25">
      <c r="A695" s="77"/>
      <c r="B695" s="80"/>
      <c r="C695" s="22"/>
      <c r="D695" s="22"/>
      <c r="E695" s="21"/>
      <c r="F695" s="21"/>
      <c r="G695" s="11"/>
      <c r="I695" s="9"/>
      <c r="L695" s="1"/>
      <c r="M695" s="112"/>
      <c r="N695" s="112"/>
      <c r="O695" s="112"/>
      <c r="P695" s="113"/>
      <c r="Q695" s="112"/>
      <c r="R695" s="114"/>
      <c r="S695" s="113"/>
      <c r="T695" s="112"/>
      <c r="U695" s="114"/>
      <c r="V695" s="113"/>
      <c r="W695" s="112"/>
      <c r="X695" s="113"/>
    </row>
    <row r="696" spans="1:24" x14ac:dyDescent="0.25">
      <c r="A696" s="77"/>
      <c r="B696" s="80"/>
      <c r="C696" s="22"/>
      <c r="D696" s="22"/>
      <c r="E696" s="21"/>
      <c r="F696" s="21"/>
      <c r="G696" s="11"/>
      <c r="I696" s="9"/>
      <c r="L696" s="1"/>
      <c r="M696" s="112"/>
      <c r="N696" s="112"/>
      <c r="O696" s="112"/>
      <c r="P696" s="113"/>
      <c r="Q696" s="112"/>
      <c r="R696" s="114"/>
      <c r="S696" s="113"/>
      <c r="T696" s="112"/>
      <c r="U696" s="114"/>
      <c r="V696" s="113"/>
      <c r="W696" s="112"/>
      <c r="X696" s="113"/>
    </row>
    <row r="697" spans="1:24" x14ac:dyDescent="0.25">
      <c r="A697" s="77"/>
      <c r="B697" s="80"/>
      <c r="C697" s="22"/>
      <c r="D697" s="22"/>
      <c r="E697" s="21"/>
      <c r="F697" s="21"/>
      <c r="G697" s="11"/>
      <c r="I697" s="9"/>
      <c r="L697" s="1"/>
      <c r="M697" s="112"/>
      <c r="N697" s="112"/>
      <c r="O697" s="112"/>
      <c r="P697" s="113"/>
      <c r="Q697" s="112"/>
      <c r="R697" s="114"/>
      <c r="S697" s="113"/>
      <c r="T697" s="112"/>
      <c r="U697" s="114"/>
      <c r="V697" s="113"/>
      <c r="W697" s="112"/>
      <c r="X697" s="113"/>
    </row>
    <row r="698" spans="1:24" x14ac:dyDescent="0.25">
      <c r="A698" s="77"/>
      <c r="B698" s="80"/>
      <c r="C698" s="22"/>
      <c r="D698" s="22"/>
      <c r="E698" s="21"/>
      <c r="F698" s="21"/>
      <c r="G698" s="11"/>
      <c r="I698" s="9"/>
      <c r="L698" s="1"/>
      <c r="M698" s="112"/>
      <c r="N698" s="112"/>
      <c r="O698" s="112"/>
      <c r="P698" s="113"/>
      <c r="Q698" s="112"/>
      <c r="R698" s="114"/>
      <c r="S698" s="113"/>
      <c r="T698" s="112"/>
      <c r="U698" s="114"/>
      <c r="V698" s="113"/>
      <c r="W698" s="112"/>
      <c r="X698" s="113"/>
    </row>
    <row r="699" spans="1:24" x14ac:dyDescent="0.25">
      <c r="A699" s="77"/>
      <c r="B699" s="80"/>
      <c r="C699" s="22"/>
      <c r="D699" s="22"/>
      <c r="E699" s="21"/>
      <c r="F699" s="21"/>
      <c r="G699" s="11"/>
      <c r="I699" s="9"/>
      <c r="L699" s="1"/>
      <c r="M699" s="112"/>
      <c r="N699" s="112"/>
      <c r="O699" s="112"/>
      <c r="P699" s="113"/>
      <c r="Q699" s="112"/>
      <c r="R699" s="114"/>
      <c r="S699" s="113"/>
      <c r="T699" s="112"/>
      <c r="U699" s="114"/>
      <c r="V699" s="113"/>
      <c r="W699" s="112"/>
      <c r="X699" s="113"/>
    </row>
    <row r="700" spans="1:24" x14ac:dyDescent="0.25">
      <c r="A700" s="77"/>
      <c r="B700" s="80"/>
      <c r="C700" s="22"/>
      <c r="D700" s="22"/>
      <c r="E700" s="21"/>
      <c r="F700" s="21"/>
      <c r="G700" s="11"/>
      <c r="I700" s="9"/>
      <c r="L700" s="1"/>
      <c r="M700" s="112"/>
      <c r="N700" s="112"/>
      <c r="O700" s="112"/>
      <c r="P700" s="113"/>
      <c r="Q700" s="112"/>
      <c r="R700" s="114"/>
      <c r="S700" s="113"/>
      <c r="T700" s="112"/>
      <c r="U700" s="114"/>
      <c r="V700" s="113"/>
      <c r="W700" s="112"/>
      <c r="X700" s="113"/>
    </row>
    <row r="701" spans="1:24" x14ac:dyDescent="0.25">
      <c r="A701" s="77"/>
      <c r="B701" s="80"/>
      <c r="C701" s="22"/>
      <c r="D701" s="22"/>
      <c r="E701" s="21"/>
      <c r="F701" s="21"/>
      <c r="G701" s="11"/>
      <c r="I701" s="9"/>
      <c r="L701" s="1"/>
      <c r="M701" s="112"/>
      <c r="N701" s="112"/>
      <c r="O701" s="112"/>
      <c r="P701" s="113"/>
      <c r="Q701" s="112"/>
      <c r="R701" s="114"/>
      <c r="S701" s="113"/>
      <c r="T701" s="112"/>
      <c r="U701" s="114"/>
      <c r="V701" s="113"/>
      <c r="W701" s="112"/>
      <c r="X701" s="113"/>
    </row>
    <row r="702" spans="1:24" x14ac:dyDescent="0.25">
      <c r="A702" s="77"/>
      <c r="B702" s="80"/>
      <c r="C702" s="22"/>
      <c r="D702" s="22"/>
      <c r="E702" s="21"/>
      <c r="F702" s="21"/>
      <c r="G702" s="11"/>
      <c r="I702" s="9"/>
      <c r="L702" s="1"/>
      <c r="M702" s="112"/>
      <c r="N702" s="112"/>
      <c r="O702" s="112"/>
      <c r="P702" s="113"/>
      <c r="Q702" s="112"/>
      <c r="R702" s="114"/>
      <c r="S702" s="113"/>
      <c r="T702" s="112"/>
      <c r="U702" s="114"/>
      <c r="V702" s="113"/>
      <c r="W702" s="112"/>
      <c r="X702" s="113"/>
    </row>
    <row r="703" spans="1:24" x14ac:dyDescent="0.25">
      <c r="A703" s="77"/>
      <c r="B703" s="80"/>
      <c r="C703" s="22"/>
      <c r="D703" s="22"/>
      <c r="E703" s="21"/>
      <c r="F703" s="21"/>
      <c r="G703" s="11"/>
      <c r="I703" s="9"/>
      <c r="L703" s="1"/>
      <c r="M703" s="112"/>
      <c r="N703" s="112"/>
      <c r="O703" s="112"/>
      <c r="P703" s="113"/>
      <c r="Q703" s="112"/>
      <c r="R703" s="114"/>
      <c r="S703" s="113"/>
      <c r="T703" s="112"/>
      <c r="U703" s="114"/>
      <c r="V703" s="113"/>
      <c r="W703" s="112"/>
      <c r="X703" s="113"/>
    </row>
    <row r="704" spans="1:24" x14ac:dyDescent="0.25">
      <c r="A704" s="77"/>
      <c r="B704" s="80"/>
      <c r="C704" s="22"/>
      <c r="D704" s="22"/>
      <c r="E704" s="21"/>
      <c r="F704" s="21"/>
      <c r="G704" s="11"/>
      <c r="I704" s="9"/>
      <c r="L704" s="1"/>
      <c r="M704" s="112"/>
      <c r="N704" s="112"/>
      <c r="O704" s="112"/>
      <c r="P704" s="113"/>
      <c r="Q704" s="112"/>
      <c r="R704" s="114"/>
      <c r="S704" s="113"/>
      <c r="T704" s="112"/>
      <c r="U704" s="114"/>
      <c r="V704" s="113"/>
      <c r="W704" s="112"/>
      <c r="X704" s="113"/>
    </row>
    <row r="705" spans="1:24" x14ac:dyDescent="0.25">
      <c r="A705" s="77"/>
      <c r="B705" s="80"/>
      <c r="C705" s="22"/>
      <c r="D705" s="22"/>
      <c r="E705" s="21"/>
      <c r="F705" s="21"/>
      <c r="G705" s="11"/>
      <c r="I705" s="9"/>
      <c r="L705" s="1"/>
      <c r="M705" s="112"/>
      <c r="N705" s="112"/>
      <c r="O705" s="112"/>
      <c r="P705" s="113"/>
      <c r="Q705" s="112"/>
      <c r="R705" s="114"/>
      <c r="S705" s="113"/>
      <c r="T705" s="112"/>
      <c r="U705" s="114"/>
      <c r="V705" s="113"/>
      <c r="W705" s="112"/>
      <c r="X705" s="113"/>
    </row>
    <row r="706" spans="1:24" x14ac:dyDescent="0.25">
      <c r="A706" s="77"/>
      <c r="B706" s="80"/>
      <c r="C706" s="22"/>
      <c r="D706" s="22"/>
      <c r="E706" s="21"/>
      <c r="F706" s="21"/>
      <c r="G706" s="11"/>
      <c r="I706" s="9"/>
      <c r="L706" s="1"/>
      <c r="M706" s="112"/>
      <c r="N706" s="112"/>
      <c r="O706" s="112"/>
      <c r="P706" s="113"/>
      <c r="Q706" s="112"/>
      <c r="R706" s="114"/>
      <c r="S706" s="113"/>
      <c r="T706" s="112"/>
      <c r="U706" s="114"/>
      <c r="V706" s="113"/>
      <c r="W706" s="112"/>
      <c r="X706" s="113"/>
    </row>
    <row r="707" spans="1:24" x14ac:dyDescent="0.25">
      <c r="A707" s="77"/>
      <c r="B707" s="80"/>
      <c r="C707" s="22"/>
      <c r="D707" s="22"/>
      <c r="E707" s="21"/>
      <c r="F707" s="21"/>
      <c r="G707" s="11"/>
      <c r="I707" s="9"/>
      <c r="L707" s="1"/>
      <c r="M707" s="112"/>
      <c r="N707" s="112"/>
      <c r="O707" s="112"/>
      <c r="P707" s="113"/>
      <c r="Q707" s="112"/>
      <c r="R707" s="114"/>
      <c r="S707" s="113"/>
      <c r="T707" s="112"/>
      <c r="U707" s="114"/>
      <c r="V707" s="113"/>
      <c r="W707" s="112"/>
      <c r="X707" s="113"/>
    </row>
    <row r="708" spans="1:24" x14ac:dyDescent="0.25">
      <c r="A708" s="77"/>
      <c r="B708" s="80"/>
      <c r="C708" s="22"/>
      <c r="D708" s="22"/>
      <c r="E708" s="21"/>
      <c r="F708" s="21"/>
      <c r="G708" s="11"/>
      <c r="I708" s="9"/>
      <c r="L708" s="1"/>
      <c r="M708" s="112"/>
      <c r="N708" s="112"/>
      <c r="O708" s="112"/>
      <c r="P708" s="113"/>
      <c r="Q708" s="112"/>
      <c r="R708" s="114"/>
      <c r="S708" s="113"/>
      <c r="T708" s="112"/>
      <c r="U708" s="114"/>
      <c r="V708" s="113"/>
      <c r="W708" s="112"/>
      <c r="X708" s="113"/>
    </row>
    <row r="709" spans="1:24" x14ac:dyDescent="0.25">
      <c r="A709" s="77"/>
      <c r="B709" s="80"/>
      <c r="C709" s="22"/>
      <c r="D709" s="22"/>
      <c r="E709" s="21"/>
      <c r="F709" s="21"/>
      <c r="G709" s="11"/>
      <c r="I709" s="9"/>
      <c r="L709" s="1"/>
      <c r="M709" s="112"/>
      <c r="N709" s="112"/>
      <c r="O709" s="112"/>
      <c r="P709" s="113"/>
      <c r="Q709" s="112"/>
      <c r="R709" s="114"/>
      <c r="S709" s="113"/>
      <c r="T709" s="112"/>
      <c r="U709" s="114"/>
      <c r="V709" s="113"/>
      <c r="W709" s="112"/>
      <c r="X709" s="113"/>
    </row>
    <row r="710" spans="1:24" x14ac:dyDescent="0.25">
      <c r="A710" s="77"/>
      <c r="B710" s="80"/>
      <c r="C710" s="22"/>
      <c r="D710" s="22"/>
      <c r="E710" s="21"/>
      <c r="F710" s="21"/>
      <c r="G710" s="11"/>
      <c r="I710" s="9"/>
      <c r="L710" s="1"/>
      <c r="M710" s="112"/>
      <c r="N710" s="112"/>
      <c r="O710" s="112"/>
      <c r="P710" s="113"/>
      <c r="Q710" s="112"/>
      <c r="R710" s="114"/>
      <c r="S710" s="113"/>
      <c r="T710" s="112"/>
      <c r="U710" s="114"/>
      <c r="V710" s="113"/>
      <c r="W710" s="112"/>
      <c r="X710" s="113"/>
    </row>
    <row r="711" spans="1:24" x14ac:dyDescent="0.25">
      <c r="A711" s="77"/>
      <c r="B711" s="80"/>
      <c r="C711" s="22"/>
      <c r="D711" s="22"/>
      <c r="E711" s="21"/>
      <c r="F711" s="21"/>
      <c r="G711" s="11"/>
      <c r="I711" s="9"/>
      <c r="L711" s="1"/>
      <c r="M711" s="112"/>
      <c r="N711" s="112"/>
      <c r="O711" s="112"/>
      <c r="P711" s="113"/>
      <c r="Q711" s="112"/>
      <c r="R711" s="114"/>
      <c r="S711" s="113"/>
      <c r="T711" s="112"/>
      <c r="U711" s="114"/>
      <c r="V711" s="113"/>
      <c r="W711" s="112"/>
      <c r="X711" s="113"/>
    </row>
    <row r="712" spans="1:24" x14ac:dyDescent="0.25">
      <c r="A712" s="77"/>
      <c r="B712" s="80"/>
      <c r="C712" s="22"/>
      <c r="D712" s="22"/>
      <c r="E712" s="21"/>
      <c r="F712" s="21"/>
      <c r="G712" s="11"/>
      <c r="I712" s="9"/>
      <c r="L712" s="1"/>
      <c r="M712" s="112"/>
      <c r="N712" s="112"/>
      <c r="O712" s="112"/>
      <c r="P712" s="113"/>
      <c r="Q712" s="112"/>
      <c r="R712" s="114"/>
      <c r="S712" s="113"/>
      <c r="T712" s="112"/>
      <c r="U712" s="114"/>
      <c r="V712" s="113"/>
      <c r="W712" s="112"/>
      <c r="X712" s="113"/>
    </row>
    <row r="713" spans="1:24" x14ac:dyDescent="0.25">
      <c r="A713" s="77"/>
      <c r="B713" s="80"/>
      <c r="C713" s="22"/>
      <c r="D713" s="22"/>
      <c r="E713" s="21"/>
      <c r="F713" s="21"/>
      <c r="G713" s="11"/>
      <c r="I713" s="9"/>
      <c r="L713" s="1"/>
      <c r="M713" s="112"/>
      <c r="N713" s="112"/>
      <c r="O713" s="112"/>
      <c r="P713" s="113"/>
      <c r="Q713" s="112"/>
      <c r="R713" s="114"/>
      <c r="S713" s="113"/>
      <c r="T713" s="112"/>
      <c r="U713" s="114"/>
      <c r="V713" s="113"/>
      <c r="W713" s="112"/>
      <c r="X713" s="113"/>
    </row>
    <row r="714" spans="1:24" x14ac:dyDescent="0.25">
      <c r="A714" s="77"/>
      <c r="B714" s="80"/>
      <c r="C714" s="22"/>
      <c r="D714" s="22"/>
      <c r="E714" s="21"/>
      <c r="F714" s="21"/>
      <c r="G714" s="11"/>
      <c r="I714" s="9"/>
      <c r="L714" s="1"/>
      <c r="M714" s="112"/>
      <c r="N714" s="112"/>
      <c r="O714" s="112"/>
      <c r="P714" s="113"/>
      <c r="Q714" s="112"/>
      <c r="R714" s="114"/>
      <c r="S714" s="113"/>
      <c r="T714" s="112"/>
      <c r="U714" s="114"/>
      <c r="V714" s="113"/>
      <c r="W714" s="112"/>
      <c r="X714" s="113"/>
    </row>
    <row r="715" spans="1:24" x14ac:dyDescent="0.25">
      <c r="A715" s="77"/>
      <c r="B715" s="80"/>
      <c r="C715" s="22"/>
      <c r="D715" s="22"/>
      <c r="E715" s="21"/>
      <c r="F715" s="21"/>
      <c r="G715" s="11"/>
      <c r="I715" s="9"/>
      <c r="L715" s="1"/>
      <c r="M715" s="112"/>
      <c r="N715" s="112"/>
      <c r="O715" s="112"/>
      <c r="P715" s="113"/>
      <c r="Q715" s="112"/>
      <c r="R715" s="114"/>
      <c r="S715" s="113"/>
      <c r="T715" s="112"/>
      <c r="U715" s="114"/>
      <c r="V715" s="113"/>
      <c r="W715" s="112"/>
      <c r="X715" s="113"/>
    </row>
    <row r="716" spans="1:24" x14ac:dyDescent="0.25">
      <c r="A716" s="77"/>
      <c r="B716" s="80"/>
      <c r="C716" s="22"/>
      <c r="D716" s="22"/>
      <c r="E716" s="21"/>
      <c r="F716" s="21"/>
      <c r="G716" s="11"/>
      <c r="I716" s="9"/>
      <c r="L716" s="1"/>
      <c r="M716" s="112"/>
      <c r="N716" s="112"/>
      <c r="O716" s="112"/>
      <c r="P716" s="113"/>
      <c r="Q716" s="112"/>
      <c r="R716" s="114"/>
      <c r="S716" s="113"/>
      <c r="T716" s="112"/>
      <c r="U716" s="114"/>
      <c r="V716" s="113"/>
      <c r="W716" s="112"/>
      <c r="X716" s="113"/>
    </row>
    <row r="717" spans="1:24" x14ac:dyDescent="0.25">
      <c r="A717" s="77"/>
      <c r="B717" s="80"/>
      <c r="C717" s="22"/>
      <c r="D717" s="22"/>
      <c r="E717" s="21"/>
      <c r="F717" s="21"/>
      <c r="G717" s="11"/>
      <c r="I717" s="9"/>
      <c r="L717" s="1"/>
      <c r="M717" s="112"/>
      <c r="N717" s="112"/>
      <c r="O717" s="112"/>
      <c r="P717" s="113"/>
      <c r="Q717" s="112"/>
      <c r="R717" s="114"/>
      <c r="S717" s="113"/>
      <c r="T717" s="112"/>
      <c r="U717" s="114"/>
      <c r="V717" s="113"/>
      <c r="W717" s="112"/>
      <c r="X717" s="113"/>
    </row>
    <row r="718" spans="1:24" x14ac:dyDescent="0.25">
      <c r="A718" s="77"/>
      <c r="B718" s="80"/>
      <c r="C718" s="22"/>
      <c r="D718" s="22"/>
      <c r="E718" s="21"/>
      <c r="F718" s="21"/>
      <c r="G718" s="11"/>
      <c r="I718" s="9"/>
      <c r="L718" s="1"/>
      <c r="M718" s="112"/>
      <c r="N718" s="112"/>
      <c r="O718" s="112"/>
      <c r="P718" s="113"/>
      <c r="Q718" s="112"/>
      <c r="R718" s="114"/>
      <c r="S718" s="113"/>
      <c r="T718" s="112"/>
      <c r="U718" s="114"/>
      <c r="V718" s="113"/>
      <c r="W718" s="112"/>
      <c r="X718" s="113"/>
    </row>
    <row r="719" spans="1:24" x14ac:dyDescent="0.25">
      <c r="A719" s="77"/>
      <c r="B719" s="80"/>
      <c r="C719" s="22"/>
      <c r="D719" s="22"/>
      <c r="E719" s="21"/>
      <c r="F719" s="21"/>
      <c r="G719" s="11"/>
      <c r="I719" s="9"/>
      <c r="L719" s="1"/>
      <c r="M719" s="112"/>
      <c r="N719" s="112"/>
      <c r="O719" s="112"/>
      <c r="P719" s="113"/>
      <c r="Q719" s="112"/>
      <c r="R719" s="114"/>
      <c r="S719" s="113"/>
      <c r="T719" s="112"/>
      <c r="U719" s="114"/>
      <c r="V719" s="113"/>
      <c r="W719" s="112"/>
      <c r="X719" s="113"/>
    </row>
    <row r="720" spans="1:24" x14ac:dyDescent="0.25">
      <c r="A720" s="77"/>
      <c r="B720" s="80"/>
      <c r="C720" s="22"/>
      <c r="D720" s="22"/>
      <c r="E720" s="21"/>
      <c r="F720" s="21"/>
      <c r="G720" s="11"/>
      <c r="I720" s="9"/>
      <c r="L720" s="1"/>
      <c r="M720" s="112"/>
      <c r="N720" s="112"/>
      <c r="O720" s="112"/>
      <c r="P720" s="113"/>
      <c r="Q720" s="112"/>
      <c r="R720" s="114"/>
      <c r="S720" s="113"/>
      <c r="T720" s="112"/>
      <c r="U720" s="114"/>
      <c r="V720" s="113"/>
      <c r="W720" s="112"/>
      <c r="X720" s="113"/>
    </row>
    <row r="721" spans="1:24" x14ac:dyDescent="0.25">
      <c r="A721" s="77"/>
      <c r="B721" s="80"/>
      <c r="C721" s="22"/>
      <c r="D721" s="22"/>
      <c r="E721" s="21"/>
      <c r="F721" s="21"/>
      <c r="G721" s="11"/>
      <c r="I721" s="9"/>
      <c r="L721" s="1"/>
      <c r="M721" s="112"/>
      <c r="N721" s="112"/>
      <c r="O721" s="112"/>
      <c r="P721" s="113"/>
      <c r="Q721" s="112"/>
      <c r="R721" s="114"/>
      <c r="S721" s="113"/>
      <c r="T721" s="112"/>
      <c r="U721" s="114"/>
      <c r="V721" s="113"/>
      <c r="W721" s="112"/>
      <c r="X721" s="113"/>
    </row>
    <row r="722" spans="1:24" x14ac:dyDescent="0.25">
      <c r="A722" s="77"/>
      <c r="B722" s="80"/>
      <c r="C722" s="22"/>
      <c r="D722" s="22"/>
      <c r="E722" s="21"/>
      <c r="F722" s="21"/>
      <c r="G722" s="11"/>
      <c r="I722" s="9"/>
      <c r="L722" s="1"/>
      <c r="M722" s="112"/>
      <c r="N722" s="112"/>
      <c r="O722" s="112"/>
      <c r="P722" s="113"/>
      <c r="Q722" s="112"/>
      <c r="R722" s="114"/>
      <c r="S722" s="113"/>
      <c r="T722" s="112"/>
      <c r="U722" s="114"/>
      <c r="V722" s="113"/>
      <c r="W722" s="112"/>
      <c r="X722" s="113"/>
    </row>
    <row r="723" spans="1:24" x14ac:dyDescent="0.25">
      <c r="A723" s="77"/>
      <c r="B723" s="80"/>
      <c r="C723" s="22"/>
      <c r="D723" s="22"/>
      <c r="E723" s="21"/>
      <c r="F723" s="21"/>
      <c r="G723" s="11"/>
      <c r="I723" s="9"/>
      <c r="L723" s="1"/>
      <c r="M723" s="112"/>
      <c r="N723" s="112"/>
      <c r="O723" s="112"/>
      <c r="P723" s="113"/>
      <c r="Q723" s="112"/>
      <c r="R723" s="114"/>
      <c r="S723" s="113"/>
      <c r="T723" s="112"/>
      <c r="U723" s="114"/>
      <c r="V723" s="113"/>
      <c r="W723" s="112"/>
      <c r="X723" s="113"/>
    </row>
    <row r="724" spans="1:24" x14ac:dyDescent="0.25">
      <c r="A724" s="77"/>
      <c r="B724" s="80"/>
      <c r="C724" s="22"/>
      <c r="D724" s="22"/>
      <c r="E724" s="21"/>
      <c r="F724" s="21"/>
      <c r="G724" s="11"/>
      <c r="I724" s="9"/>
      <c r="L724" s="1"/>
      <c r="M724" s="112"/>
      <c r="N724" s="112"/>
      <c r="O724" s="112"/>
      <c r="P724" s="113"/>
      <c r="Q724" s="112"/>
      <c r="R724" s="114"/>
      <c r="S724" s="113"/>
      <c r="T724" s="112"/>
      <c r="U724" s="114"/>
      <c r="V724" s="113"/>
      <c r="W724" s="112"/>
      <c r="X724" s="113"/>
    </row>
    <row r="725" spans="1:24" x14ac:dyDescent="0.25">
      <c r="A725" s="77"/>
      <c r="B725" s="80"/>
      <c r="C725" s="22"/>
      <c r="D725" s="22"/>
      <c r="E725" s="21"/>
      <c r="F725" s="21"/>
      <c r="G725" s="11"/>
      <c r="I725" s="9"/>
      <c r="L725" s="1"/>
      <c r="M725" s="112"/>
      <c r="N725" s="112"/>
      <c r="O725" s="112"/>
      <c r="P725" s="113"/>
      <c r="Q725" s="112"/>
      <c r="R725" s="114"/>
      <c r="S725" s="113"/>
      <c r="T725" s="112"/>
      <c r="U725" s="114"/>
      <c r="V725" s="113"/>
      <c r="W725" s="112"/>
      <c r="X725" s="113"/>
    </row>
    <row r="726" spans="1:24" x14ac:dyDescent="0.25">
      <c r="A726" s="77"/>
      <c r="B726" s="80"/>
      <c r="C726" s="22"/>
      <c r="D726" s="22"/>
      <c r="E726" s="21"/>
      <c r="F726" s="21"/>
      <c r="G726" s="11"/>
      <c r="I726" s="9"/>
      <c r="L726" s="1"/>
      <c r="M726" s="112"/>
      <c r="N726" s="112"/>
      <c r="O726" s="112"/>
      <c r="P726" s="113"/>
      <c r="Q726" s="112"/>
      <c r="R726" s="114"/>
      <c r="S726" s="113"/>
      <c r="T726" s="112"/>
      <c r="U726" s="114"/>
      <c r="V726" s="113"/>
      <c r="W726" s="112"/>
      <c r="X726" s="113"/>
    </row>
    <row r="727" spans="1:24" x14ac:dyDescent="0.25">
      <c r="A727" s="77"/>
      <c r="B727" s="80"/>
      <c r="C727" s="22"/>
      <c r="D727" s="22"/>
      <c r="E727" s="21"/>
      <c r="F727" s="21"/>
      <c r="G727" s="11"/>
      <c r="I727" s="9"/>
      <c r="L727" s="1"/>
      <c r="M727" s="112"/>
      <c r="N727" s="112"/>
      <c r="O727" s="112"/>
      <c r="P727" s="113"/>
      <c r="Q727" s="112"/>
      <c r="R727" s="114"/>
      <c r="S727" s="113"/>
      <c r="T727" s="112"/>
      <c r="U727" s="114"/>
      <c r="V727" s="113"/>
      <c r="W727" s="112"/>
      <c r="X727" s="113"/>
    </row>
    <row r="728" spans="1:24" x14ac:dyDescent="0.25">
      <c r="A728" s="77"/>
      <c r="B728" s="80"/>
      <c r="C728" s="22"/>
      <c r="D728" s="22"/>
      <c r="E728" s="21"/>
      <c r="F728" s="21"/>
      <c r="G728" s="11"/>
      <c r="I728" s="9"/>
      <c r="L728" s="1"/>
      <c r="M728" s="112"/>
      <c r="N728" s="112"/>
      <c r="O728" s="112"/>
      <c r="P728" s="113"/>
      <c r="Q728" s="112"/>
      <c r="R728" s="114"/>
      <c r="S728" s="113"/>
      <c r="T728" s="112"/>
      <c r="U728" s="114"/>
      <c r="V728" s="113"/>
      <c r="W728" s="112"/>
      <c r="X728" s="113"/>
    </row>
    <row r="729" spans="1:24" x14ac:dyDescent="0.25">
      <c r="A729" s="77"/>
      <c r="B729" s="80"/>
      <c r="C729" s="22"/>
      <c r="D729" s="22"/>
      <c r="E729" s="21"/>
      <c r="F729" s="21"/>
      <c r="G729" s="11"/>
      <c r="I729" s="9"/>
      <c r="L729" s="1"/>
      <c r="M729" s="112"/>
      <c r="N729" s="112"/>
      <c r="O729" s="112"/>
      <c r="P729" s="113"/>
      <c r="Q729" s="112"/>
      <c r="R729" s="114"/>
      <c r="S729" s="113"/>
      <c r="T729" s="112"/>
      <c r="U729" s="114"/>
      <c r="V729" s="113"/>
      <c r="W729" s="112"/>
      <c r="X729" s="113"/>
    </row>
    <row r="730" spans="1:24" x14ac:dyDescent="0.25">
      <c r="A730" s="77"/>
      <c r="B730" s="80"/>
      <c r="C730" s="22"/>
      <c r="D730" s="22"/>
      <c r="E730" s="21"/>
      <c r="F730" s="21"/>
      <c r="G730" s="11"/>
      <c r="I730" s="9"/>
      <c r="L730" s="1"/>
      <c r="M730" s="112"/>
      <c r="N730" s="112"/>
      <c r="O730" s="112"/>
      <c r="P730" s="113"/>
      <c r="Q730" s="112"/>
      <c r="R730" s="114"/>
      <c r="S730" s="113"/>
      <c r="T730" s="112"/>
      <c r="U730" s="114"/>
      <c r="V730" s="113"/>
      <c r="W730" s="112"/>
      <c r="X730" s="113"/>
    </row>
    <row r="731" spans="1:24" x14ac:dyDescent="0.25">
      <c r="A731" s="77"/>
      <c r="B731" s="80"/>
      <c r="C731" s="22"/>
      <c r="D731" s="22"/>
      <c r="E731" s="21"/>
      <c r="F731" s="21"/>
      <c r="G731" s="11"/>
      <c r="I731" s="9"/>
      <c r="L731" s="1"/>
      <c r="M731" s="112"/>
      <c r="N731" s="112"/>
      <c r="O731" s="112"/>
      <c r="P731" s="113"/>
      <c r="Q731" s="112"/>
      <c r="R731" s="114"/>
      <c r="S731" s="113"/>
      <c r="T731" s="112"/>
      <c r="U731" s="114"/>
      <c r="V731" s="113"/>
      <c r="W731" s="112"/>
      <c r="X731" s="113"/>
    </row>
    <row r="732" spans="1:24" x14ac:dyDescent="0.25">
      <c r="A732" s="77"/>
      <c r="B732" s="80"/>
      <c r="C732" s="22"/>
      <c r="D732" s="22"/>
      <c r="E732" s="21"/>
      <c r="F732" s="21"/>
      <c r="G732" s="11"/>
      <c r="I732" s="9"/>
      <c r="L732" s="1"/>
      <c r="M732" s="112"/>
      <c r="N732" s="112"/>
      <c r="O732" s="112"/>
      <c r="P732" s="113"/>
      <c r="Q732" s="112"/>
      <c r="R732" s="114"/>
      <c r="S732" s="113"/>
      <c r="T732" s="112"/>
      <c r="U732" s="114"/>
      <c r="V732" s="113"/>
      <c r="W732" s="112"/>
      <c r="X732" s="113"/>
    </row>
    <row r="733" spans="1:24" x14ac:dyDescent="0.25">
      <c r="A733" s="77"/>
      <c r="B733" s="80"/>
      <c r="C733" s="22"/>
      <c r="D733" s="22"/>
      <c r="E733" s="21"/>
      <c r="F733" s="21"/>
      <c r="G733" s="11"/>
      <c r="I733" s="9"/>
      <c r="L733" s="1"/>
      <c r="M733" s="112"/>
      <c r="N733" s="112"/>
      <c r="O733" s="112"/>
      <c r="P733" s="113"/>
      <c r="Q733" s="112"/>
      <c r="R733" s="114"/>
      <c r="S733" s="113"/>
      <c r="T733" s="112"/>
      <c r="U733" s="114"/>
      <c r="V733" s="113"/>
      <c r="W733" s="112"/>
      <c r="X733" s="113"/>
    </row>
    <row r="734" spans="1:24" x14ac:dyDescent="0.25">
      <c r="A734" s="77"/>
      <c r="B734" s="80"/>
      <c r="C734" s="22"/>
      <c r="D734" s="22"/>
      <c r="E734" s="21"/>
      <c r="F734" s="21"/>
      <c r="G734" s="11"/>
      <c r="I734" s="9"/>
      <c r="L734" s="1"/>
      <c r="M734" s="112"/>
      <c r="N734" s="112"/>
      <c r="O734" s="112"/>
      <c r="P734" s="113"/>
      <c r="Q734" s="112"/>
      <c r="R734" s="114"/>
      <c r="S734" s="113"/>
      <c r="T734" s="112"/>
      <c r="U734" s="114"/>
      <c r="V734" s="113"/>
      <c r="W734" s="112"/>
      <c r="X734" s="113"/>
    </row>
    <row r="735" spans="1:24" x14ac:dyDescent="0.25">
      <c r="A735" s="77"/>
      <c r="B735" s="80"/>
      <c r="C735" s="22"/>
      <c r="D735" s="22"/>
      <c r="E735" s="21"/>
      <c r="F735" s="21"/>
      <c r="G735" s="11"/>
      <c r="I735" s="9"/>
      <c r="L735" s="1"/>
      <c r="M735" s="112"/>
      <c r="N735" s="112"/>
      <c r="O735" s="112"/>
      <c r="P735" s="113"/>
      <c r="Q735" s="112"/>
      <c r="R735" s="114"/>
      <c r="S735" s="113"/>
      <c r="T735" s="112"/>
      <c r="U735" s="114"/>
      <c r="V735" s="113"/>
      <c r="W735" s="112"/>
      <c r="X735" s="113"/>
    </row>
    <row r="736" spans="1:24" x14ac:dyDescent="0.25">
      <c r="A736" s="77"/>
      <c r="B736" s="80"/>
      <c r="C736" s="22"/>
      <c r="D736" s="22"/>
      <c r="E736" s="21"/>
      <c r="F736" s="21"/>
      <c r="G736" s="11"/>
      <c r="I736" s="9"/>
      <c r="L736" s="1"/>
      <c r="M736" s="112"/>
      <c r="N736" s="112"/>
      <c r="O736" s="112"/>
      <c r="P736" s="113"/>
      <c r="Q736" s="112"/>
      <c r="R736" s="114"/>
      <c r="S736" s="113"/>
      <c r="T736" s="112"/>
      <c r="U736" s="114"/>
      <c r="V736" s="113"/>
      <c r="W736" s="112"/>
      <c r="X736" s="113"/>
    </row>
    <row r="737" spans="1:24" x14ac:dyDescent="0.25">
      <c r="A737" s="77"/>
      <c r="B737" s="80"/>
      <c r="C737" s="22"/>
      <c r="D737" s="22"/>
      <c r="E737" s="21"/>
      <c r="F737" s="21"/>
      <c r="G737" s="11"/>
      <c r="I737" s="9"/>
      <c r="L737" s="1"/>
      <c r="M737" s="112"/>
      <c r="N737" s="112"/>
      <c r="O737" s="112"/>
      <c r="P737" s="113"/>
      <c r="Q737" s="112"/>
      <c r="R737" s="114"/>
      <c r="S737" s="113"/>
      <c r="T737" s="112"/>
      <c r="U737" s="114"/>
      <c r="V737" s="113"/>
      <c r="W737" s="112"/>
      <c r="X737" s="113"/>
    </row>
    <row r="738" spans="1:24" x14ac:dyDescent="0.25">
      <c r="A738" s="77"/>
      <c r="B738" s="80"/>
      <c r="C738" s="22"/>
      <c r="D738" s="22"/>
      <c r="E738" s="21"/>
      <c r="F738" s="21"/>
      <c r="G738" s="11"/>
      <c r="I738" s="9"/>
      <c r="L738" s="1"/>
      <c r="M738" s="112"/>
      <c r="N738" s="112"/>
      <c r="O738" s="112"/>
      <c r="P738" s="113"/>
      <c r="Q738" s="112"/>
      <c r="R738" s="114"/>
      <c r="S738" s="113"/>
      <c r="T738" s="112"/>
      <c r="U738" s="114"/>
      <c r="V738" s="113"/>
      <c r="W738" s="112"/>
      <c r="X738" s="113"/>
    </row>
    <row r="739" spans="1:24" x14ac:dyDescent="0.25">
      <c r="A739" s="77"/>
      <c r="B739" s="80"/>
      <c r="C739" s="22"/>
      <c r="D739" s="22"/>
      <c r="E739" s="21"/>
      <c r="F739" s="21"/>
      <c r="G739" s="11"/>
      <c r="I739" s="9"/>
      <c r="L739" s="1"/>
      <c r="M739" s="112"/>
      <c r="N739" s="112"/>
      <c r="O739" s="112"/>
      <c r="P739" s="113"/>
      <c r="Q739" s="112"/>
      <c r="R739" s="114"/>
      <c r="S739" s="113"/>
      <c r="T739" s="112"/>
      <c r="U739" s="114"/>
      <c r="V739" s="113"/>
      <c r="W739" s="112"/>
      <c r="X739" s="113"/>
    </row>
    <row r="740" spans="1:24" x14ac:dyDescent="0.25">
      <c r="A740" s="77"/>
      <c r="B740" s="80"/>
      <c r="C740" s="22"/>
      <c r="D740" s="22"/>
      <c r="E740" s="21"/>
      <c r="F740" s="21"/>
      <c r="G740" s="11"/>
      <c r="I740" s="9"/>
      <c r="L740" s="1"/>
      <c r="M740" s="112"/>
      <c r="N740" s="112"/>
      <c r="O740" s="112"/>
      <c r="P740" s="113"/>
      <c r="Q740" s="112"/>
      <c r="R740" s="114"/>
      <c r="S740" s="113"/>
      <c r="T740" s="112"/>
      <c r="U740" s="114"/>
      <c r="V740" s="113"/>
      <c r="W740" s="112"/>
      <c r="X740" s="113"/>
    </row>
    <row r="741" spans="1:24" x14ac:dyDescent="0.25">
      <c r="A741" s="77"/>
      <c r="B741" s="80"/>
      <c r="C741" s="22"/>
      <c r="D741" s="22"/>
      <c r="E741" s="21"/>
      <c r="F741" s="21"/>
      <c r="G741" s="11"/>
      <c r="I741" s="9"/>
      <c r="L741" s="1"/>
      <c r="M741" s="112"/>
      <c r="N741" s="112"/>
      <c r="O741" s="112"/>
      <c r="P741" s="113"/>
      <c r="Q741" s="112"/>
      <c r="R741" s="114"/>
      <c r="S741" s="113"/>
      <c r="T741" s="112"/>
      <c r="U741" s="114"/>
      <c r="V741" s="113"/>
      <c r="W741" s="112"/>
      <c r="X741" s="113"/>
    </row>
    <row r="742" spans="1:24" x14ac:dyDescent="0.25">
      <c r="A742" s="77"/>
      <c r="B742" s="80"/>
      <c r="C742" s="22"/>
      <c r="D742" s="22"/>
      <c r="E742" s="21"/>
      <c r="F742" s="21"/>
      <c r="G742" s="11"/>
      <c r="I742" s="9"/>
      <c r="L742" s="1"/>
      <c r="M742" s="112"/>
      <c r="N742" s="112"/>
      <c r="O742" s="112"/>
      <c r="P742" s="113"/>
      <c r="Q742" s="112"/>
      <c r="R742" s="114"/>
      <c r="S742" s="113"/>
      <c r="T742" s="112"/>
      <c r="U742" s="114"/>
      <c r="V742" s="113"/>
      <c r="W742" s="112"/>
      <c r="X742" s="113"/>
    </row>
    <row r="743" spans="1:24" x14ac:dyDescent="0.25">
      <c r="A743" s="77"/>
      <c r="B743" s="80"/>
      <c r="C743" s="22"/>
      <c r="D743" s="22"/>
      <c r="E743" s="21"/>
      <c r="F743" s="21"/>
      <c r="G743" s="11"/>
      <c r="I743" s="9"/>
      <c r="L743" s="1"/>
      <c r="M743" s="112"/>
      <c r="N743" s="112"/>
      <c r="O743" s="112"/>
      <c r="P743" s="113"/>
      <c r="Q743" s="112"/>
      <c r="R743" s="114"/>
      <c r="S743" s="113"/>
      <c r="T743" s="112"/>
      <c r="U743" s="114"/>
      <c r="V743" s="113"/>
      <c r="W743" s="112"/>
      <c r="X743" s="113"/>
    </row>
    <row r="744" spans="1:24" x14ac:dyDescent="0.25">
      <c r="A744" s="77"/>
      <c r="B744" s="80"/>
      <c r="C744" s="22"/>
      <c r="D744" s="22"/>
      <c r="E744" s="21"/>
      <c r="F744" s="21"/>
      <c r="G744" s="11"/>
      <c r="I744" s="9"/>
      <c r="L744" s="1"/>
      <c r="M744" s="112"/>
      <c r="N744" s="112"/>
      <c r="O744" s="112"/>
      <c r="P744" s="113"/>
      <c r="Q744" s="112"/>
      <c r="R744" s="114"/>
      <c r="S744" s="113"/>
      <c r="T744" s="112"/>
      <c r="U744" s="114"/>
      <c r="V744" s="113"/>
      <c r="W744" s="112"/>
      <c r="X744" s="113"/>
    </row>
    <row r="745" spans="1:24" x14ac:dyDescent="0.25">
      <c r="A745" s="77"/>
      <c r="B745" s="80"/>
      <c r="C745" s="22"/>
      <c r="D745" s="22"/>
      <c r="E745" s="21"/>
      <c r="F745" s="21"/>
      <c r="G745" s="11"/>
      <c r="I745" s="9"/>
      <c r="L745" s="1"/>
      <c r="M745" s="112"/>
      <c r="N745" s="112"/>
      <c r="O745" s="112"/>
      <c r="P745" s="113"/>
      <c r="Q745" s="112"/>
      <c r="R745" s="114"/>
      <c r="S745" s="113"/>
      <c r="T745" s="112"/>
      <c r="U745" s="114"/>
      <c r="V745" s="113"/>
      <c r="W745" s="112"/>
      <c r="X745" s="113"/>
    </row>
    <row r="746" spans="1:24" x14ac:dyDescent="0.25">
      <c r="A746" s="77"/>
      <c r="B746" s="80"/>
      <c r="C746" s="22"/>
      <c r="D746" s="22"/>
      <c r="E746" s="21"/>
      <c r="F746" s="21"/>
      <c r="G746" s="11"/>
      <c r="I746" s="9"/>
      <c r="L746" s="1"/>
      <c r="M746" s="112"/>
      <c r="N746" s="112"/>
      <c r="O746" s="112"/>
      <c r="P746" s="113"/>
      <c r="Q746" s="112"/>
      <c r="R746" s="114"/>
      <c r="S746" s="113"/>
      <c r="T746" s="112"/>
      <c r="U746" s="114"/>
      <c r="V746" s="113"/>
      <c r="W746" s="112"/>
      <c r="X746" s="113"/>
    </row>
    <row r="747" spans="1:24" x14ac:dyDescent="0.25">
      <c r="A747" s="77"/>
      <c r="B747" s="80"/>
      <c r="C747" s="22"/>
      <c r="D747" s="22"/>
      <c r="E747" s="21"/>
      <c r="F747" s="21"/>
      <c r="G747" s="11"/>
      <c r="I747" s="9"/>
      <c r="L747" s="1"/>
      <c r="M747" s="112"/>
      <c r="N747" s="112"/>
      <c r="O747" s="112"/>
      <c r="P747" s="113"/>
      <c r="Q747" s="112"/>
      <c r="R747" s="114"/>
      <c r="S747" s="113"/>
      <c r="T747" s="112"/>
      <c r="U747" s="114"/>
      <c r="V747" s="113"/>
      <c r="W747" s="112"/>
      <c r="X747" s="113"/>
    </row>
    <row r="748" spans="1:24" x14ac:dyDescent="0.25">
      <c r="A748" s="77"/>
      <c r="B748" s="80"/>
      <c r="C748" s="22"/>
      <c r="D748" s="22"/>
      <c r="E748" s="21"/>
      <c r="F748" s="21"/>
      <c r="G748" s="11"/>
      <c r="I748" s="9"/>
      <c r="L748" s="1"/>
      <c r="M748" s="112"/>
      <c r="N748" s="112"/>
      <c r="O748" s="112"/>
      <c r="P748" s="113"/>
      <c r="Q748" s="112"/>
      <c r="R748" s="114"/>
      <c r="S748" s="113"/>
      <c r="T748" s="112"/>
      <c r="U748" s="114"/>
      <c r="V748" s="113"/>
      <c r="W748" s="112"/>
      <c r="X748" s="113"/>
    </row>
    <row r="749" spans="1:24" x14ac:dyDescent="0.25">
      <c r="A749" s="77"/>
      <c r="B749" s="80"/>
      <c r="C749" s="22"/>
      <c r="D749" s="22"/>
      <c r="E749" s="21"/>
      <c r="F749" s="21"/>
      <c r="G749" s="11"/>
      <c r="I749" s="9"/>
      <c r="L749" s="1"/>
      <c r="M749" s="112"/>
      <c r="N749" s="112"/>
      <c r="O749" s="112"/>
      <c r="P749" s="113"/>
      <c r="Q749" s="112"/>
      <c r="R749" s="114"/>
      <c r="S749" s="113"/>
      <c r="T749" s="112"/>
      <c r="U749" s="114"/>
      <c r="V749" s="113"/>
      <c r="W749" s="112"/>
      <c r="X749" s="113"/>
    </row>
    <row r="750" spans="1:24" x14ac:dyDescent="0.25">
      <c r="A750" s="77"/>
      <c r="B750" s="80"/>
      <c r="C750" s="22"/>
      <c r="D750" s="22"/>
      <c r="E750" s="21"/>
      <c r="F750" s="21"/>
      <c r="G750" s="11"/>
      <c r="I750" s="9"/>
      <c r="L750" s="1"/>
      <c r="M750" s="112"/>
      <c r="N750" s="112"/>
      <c r="O750" s="112"/>
      <c r="P750" s="113"/>
      <c r="Q750" s="112"/>
      <c r="R750" s="114"/>
      <c r="S750" s="113"/>
      <c r="T750" s="112"/>
      <c r="U750" s="114"/>
      <c r="V750" s="113"/>
      <c r="W750" s="112"/>
      <c r="X750" s="113"/>
    </row>
    <row r="751" spans="1:24" x14ac:dyDescent="0.25">
      <c r="A751" s="77"/>
      <c r="B751" s="80"/>
      <c r="C751" s="22"/>
      <c r="D751" s="22"/>
      <c r="E751" s="21"/>
      <c r="F751" s="21"/>
      <c r="G751" s="11"/>
      <c r="I751" s="9"/>
      <c r="L751" s="1"/>
      <c r="M751" s="112"/>
      <c r="N751" s="112"/>
      <c r="O751" s="112"/>
      <c r="P751" s="113"/>
      <c r="Q751" s="112"/>
      <c r="R751" s="114"/>
      <c r="S751" s="113"/>
      <c r="T751" s="112"/>
      <c r="U751" s="114"/>
      <c r="V751" s="113"/>
      <c r="W751" s="112"/>
      <c r="X751" s="113"/>
    </row>
    <row r="752" spans="1:24" x14ac:dyDescent="0.25">
      <c r="A752" s="77"/>
      <c r="B752" s="80"/>
      <c r="C752" s="22"/>
      <c r="D752" s="22"/>
      <c r="E752" s="21"/>
      <c r="F752" s="21"/>
      <c r="G752" s="11"/>
      <c r="I752" s="9"/>
      <c r="L752" s="1"/>
      <c r="M752" s="112"/>
      <c r="N752" s="112"/>
      <c r="O752" s="112"/>
      <c r="P752" s="113"/>
      <c r="Q752" s="112"/>
      <c r="R752" s="114"/>
      <c r="S752" s="113"/>
      <c r="T752" s="112"/>
      <c r="U752" s="114"/>
      <c r="V752" s="113"/>
      <c r="W752" s="112"/>
      <c r="X752" s="113"/>
    </row>
    <row r="753" spans="1:24" x14ac:dyDescent="0.25">
      <c r="A753" s="77"/>
      <c r="B753" s="80"/>
      <c r="C753" s="22"/>
      <c r="D753" s="22"/>
      <c r="E753" s="21"/>
      <c r="F753" s="21"/>
      <c r="G753" s="11"/>
      <c r="I753" s="9"/>
      <c r="L753" s="1"/>
      <c r="M753" s="112"/>
      <c r="N753" s="112"/>
      <c r="O753" s="112"/>
      <c r="P753" s="113"/>
      <c r="Q753" s="112"/>
      <c r="R753" s="114"/>
      <c r="S753" s="113"/>
      <c r="T753" s="112"/>
      <c r="U753" s="114"/>
      <c r="V753" s="113"/>
      <c r="W753" s="112"/>
      <c r="X753" s="113"/>
    </row>
    <row r="754" spans="1:24" x14ac:dyDescent="0.25">
      <c r="A754" s="77"/>
      <c r="B754" s="80"/>
      <c r="C754" s="22"/>
      <c r="D754" s="22"/>
      <c r="E754" s="21"/>
      <c r="F754" s="21"/>
      <c r="G754" s="11"/>
      <c r="I754" s="9"/>
      <c r="L754" s="1"/>
      <c r="M754" s="112"/>
      <c r="N754" s="112"/>
      <c r="O754" s="112"/>
      <c r="P754" s="113"/>
      <c r="Q754" s="112"/>
      <c r="R754" s="114"/>
      <c r="S754" s="113"/>
      <c r="T754" s="112"/>
      <c r="U754" s="114"/>
      <c r="V754" s="113"/>
      <c r="W754" s="112"/>
      <c r="X754" s="113"/>
    </row>
    <row r="755" spans="1:24" x14ac:dyDescent="0.25">
      <c r="A755" s="77"/>
      <c r="B755" s="80"/>
      <c r="C755" s="22"/>
      <c r="D755" s="22"/>
      <c r="E755" s="21"/>
      <c r="F755" s="21"/>
      <c r="G755" s="11"/>
      <c r="I755" s="9"/>
      <c r="L755" s="1"/>
      <c r="M755" s="112"/>
      <c r="N755" s="112"/>
      <c r="O755" s="112"/>
      <c r="P755" s="113"/>
      <c r="Q755" s="112"/>
      <c r="R755" s="114"/>
      <c r="S755" s="113"/>
      <c r="T755" s="112"/>
      <c r="U755" s="114"/>
      <c r="V755" s="113"/>
      <c r="W755" s="112"/>
      <c r="X755" s="113"/>
    </row>
    <row r="756" spans="1:24" x14ac:dyDescent="0.25">
      <c r="A756" s="77"/>
      <c r="B756" s="80"/>
      <c r="C756" s="22"/>
      <c r="D756" s="22"/>
      <c r="E756" s="21"/>
      <c r="F756" s="21"/>
      <c r="G756" s="11"/>
      <c r="I756" s="9"/>
      <c r="L756" s="1"/>
      <c r="M756" s="112"/>
      <c r="N756" s="112"/>
      <c r="O756" s="112"/>
      <c r="P756" s="113"/>
      <c r="Q756" s="112"/>
      <c r="R756" s="114"/>
      <c r="S756" s="113"/>
      <c r="T756" s="112"/>
      <c r="U756" s="114"/>
      <c r="V756" s="113"/>
      <c r="W756" s="112"/>
      <c r="X756" s="113"/>
    </row>
    <row r="757" spans="1:24" x14ac:dyDescent="0.25">
      <c r="A757" s="77"/>
      <c r="B757" s="80"/>
      <c r="C757" s="22"/>
      <c r="D757" s="22"/>
      <c r="E757" s="21"/>
      <c r="F757" s="21"/>
      <c r="G757" s="11"/>
      <c r="I757" s="9"/>
      <c r="L757" s="1"/>
      <c r="M757" s="112"/>
      <c r="N757" s="112"/>
      <c r="O757" s="112"/>
      <c r="P757" s="113"/>
      <c r="Q757" s="112"/>
      <c r="R757" s="114"/>
      <c r="S757" s="113"/>
      <c r="T757" s="112"/>
      <c r="U757" s="114"/>
      <c r="V757" s="113"/>
      <c r="W757" s="112"/>
      <c r="X757" s="113"/>
    </row>
    <row r="758" spans="1:24" x14ac:dyDescent="0.25">
      <c r="A758" s="77"/>
      <c r="B758" s="80"/>
      <c r="C758" s="22"/>
      <c r="D758" s="22"/>
      <c r="E758" s="21"/>
      <c r="F758" s="21"/>
      <c r="G758" s="11"/>
      <c r="I758" s="9"/>
      <c r="L758" s="1"/>
      <c r="M758" s="112"/>
      <c r="N758" s="112"/>
      <c r="O758" s="112"/>
      <c r="P758" s="113"/>
      <c r="Q758" s="112"/>
      <c r="R758" s="114"/>
      <c r="S758" s="113"/>
      <c r="T758" s="112"/>
      <c r="U758" s="114"/>
      <c r="V758" s="113"/>
      <c r="W758" s="112"/>
      <c r="X758" s="113"/>
    </row>
    <row r="759" spans="1:24" x14ac:dyDescent="0.25">
      <c r="A759" s="77"/>
      <c r="B759" s="80"/>
      <c r="C759" s="22"/>
      <c r="D759" s="22"/>
      <c r="E759" s="21"/>
      <c r="F759" s="21"/>
      <c r="G759" s="11"/>
      <c r="I759" s="9"/>
      <c r="L759" s="1"/>
      <c r="M759" s="112"/>
      <c r="N759" s="112"/>
      <c r="O759" s="112"/>
      <c r="P759" s="113"/>
      <c r="Q759" s="112"/>
      <c r="R759" s="114"/>
      <c r="S759" s="113"/>
      <c r="T759" s="112"/>
      <c r="U759" s="114"/>
      <c r="V759" s="113"/>
      <c r="W759" s="112"/>
      <c r="X759" s="113"/>
    </row>
    <row r="760" spans="1:24" x14ac:dyDescent="0.25">
      <c r="A760" s="77"/>
      <c r="B760" s="80"/>
      <c r="C760" s="22"/>
      <c r="D760" s="22"/>
      <c r="E760" s="21"/>
      <c r="F760" s="21"/>
      <c r="G760" s="11"/>
      <c r="I760" s="9"/>
      <c r="L760" s="1"/>
      <c r="M760" s="112"/>
      <c r="N760" s="112"/>
      <c r="O760" s="112"/>
      <c r="P760" s="113"/>
      <c r="Q760" s="112"/>
      <c r="R760" s="114"/>
      <c r="S760" s="113"/>
      <c r="T760" s="112"/>
      <c r="U760" s="114"/>
      <c r="V760" s="113"/>
      <c r="W760" s="112"/>
      <c r="X760" s="113"/>
    </row>
    <row r="761" spans="1:24" x14ac:dyDescent="0.25">
      <c r="A761" s="77"/>
      <c r="B761" s="80"/>
      <c r="C761" s="22"/>
      <c r="D761" s="22"/>
      <c r="E761" s="21"/>
      <c r="F761" s="21"/>
      <c r="G761" s="11"/>
      <c r="I761" s="9"/>
      <c r="L761" s="1"/>
      <c r="M761" s="112"/>
      <c r="N761" s="112"/>
      <c r="O761" s="112"/>
      <c r="P761" s="113"/>
      <c r="Q761" s="112"/>
      <c r="R761" s="114"/>
      <c r="S761" s="113"/>
      <c r="T761" s="112"/>
      <c r="U761" s="114"/>
      <c r="V761" s="113"/>
      <c r="W761" s="112"/>
      <c r="X761" s="113"/>
    </row>
    <row r="762" spans="1:24" x14ac:dyDescent="0.25">
      <c r="A762" s="77"/>
      <c r="B762" s="80"/>
      <c r="C762" s="22"/>
      <c r="D762" s="22"/>
      <c r="E762" s="21"/>
      <c r="F762" s="21"/>
      <c r="G762" s="11"/>
      <c r="I762" s="9"/>
      <c r="L762" s="1"/>
      <c r="M762" s="112"/>
      <c r="N762" s="112"/>
      <c r="O762" s="112"/>
      <c r="P762" s="113"/>
      <c r="Q762" s="112"/>
      <c r="R762" s="114"/>
      <c r="S762" s="113"/>
      <c r="T762" s="112"/>
      <c r="U762" s="114"/>
      <c r="V762" s="113"/>
      <c r="W762" s="112"/>
      <c r="X762" s="113"/>
    </row>
    <row r="763" spans="1:24" x14ac:dyDescent="0.25">
      <c r="A763" s="77"/>
      <c r="B763" s="80"/>
      <c r="C763" s="22"/>
      <c r="D763" s="22"/>
      <c r="E763" s="21"/>
      <c r="F763" s="21"/>
      <c r="G763" s="11"/>
      <c r="I763" s="9"/>
      <c r="L763" s="1"/>
      <c r="M763" s="112"/>
      <c r="N763" s="112"/>
      <c r="O763" s="112"/>
      <c r="P763" s="113"/>
      <c r="Q763" s="112"/>
      <c r="R763" s="114"/>
      <c r="S763" s="113"/>
      <c r="T763" s="112"/>
      <c r="U763" s="114"/>
      <c r="V763" s="113"/>
      <c r="W763" s="112"/>
      <c r="X763" s="113"/>
    </row>
    <row r="764" spans="1:24" x14ac:dyDescent="0.25">
      <c r="A764" s="77"/>
      <c r="B764" s="80"/>
      <c r="C764" s="22"/>
      <c r="D764" s="22"/>
      <c r="E764" s="21"/>
      <c r="F764" s="21"/>
      <c r="G764" s="11"/>
      <c r="I764" s="9"/>
      <c r="L764" s="1"/>
      <c r="M764" s="112"/>
      <c r="N764" s="112"/>
      <c r="O764" s="112"/>
      <c r="P764" s="113"/>
      <c r="Q764" s="112"/>
      <c r="R764" s="114"/>
      <c r="S764" s="113"/>
      <c r="T764" s="112"/>
      <c r="U764" s="114"/>
      <c r="V764" s="113"/>
      <c r="W764" s="112"/>
      <c r="X764" s="113"/>
    </row>
    <row r="765" spans="1:24" x14ac:dyDescent="0.25">
      <c r="A765" s="77"/>
      <c r="B765" s="80"/>
      <c r="C765" s="22"/>
      <c r="D765" s="22"/>
      <c r="E765" s="21"/>
      <c r="F765" s="21"/>
      <c r="G765" s="11"/>
      <c r="I765" s="9"/>
      <c r="L765" s="1"/>
      <c r="M765" s="112"/>
      <c r="N765" s="112"/>
      <c r="O765" s="112"/>
      <c r="P765" s="113"/>
      <c r="Q765" s="112"/>
      <c r="R765" s="114"/>
      <c r="S765" s="113"/>
      <c r="T765" s="112"/>
      <c r="U765" s="114"/>
      <c r="V765" s="113"/>
      <c r="W765" s="112"/>
      <c r="X765" s="113"/>
    </row>
    <row r="766" spans="1:24" x14ac:dyDescent="0.25">
      <c r="A766" s="77"/>
      <c r="B766" s="80"/>
      <c r="C766" s="22"/>
      <c r="D766" s="22"/>
      <c r="E766" s="21"/>
      <c r="F766" s="21"/>
      <c r="G766" s="11"/>
      <c r="I766" s="9"/>
      <c r="L766" s="1"/>
      <c r="M766" s="112"/>
      <c r="N766" s="112"/>
      <c r="O766" s="112"/>
      <c r="P766" s="113"/>
      <c r="Q766" s="112"/>
      <c r="R766" s="114"/>
      <c r="S766" s="113"/>
      <c r="T766" s="112"/>
      <c r="U766" s="114"/>
      <c r="V766" s="113"/>
      <c r="W766" s="112"/>
      <c r="X766" s="113"/>
    </row>
    <row r="767" spans="1:24" x14ac:dyDescent="0.25">
      <c r="A767" s="77"/>
      <c r="B767" s="80"/>
      <c r="C767" s="22"/>
      <c r="D767" s="22"/>
      <c r="E767" s="21"/>
      <c r="F767" s="21"/>
      <c r="G767" s="11"/>
      <c r="I767" s="9"/>
      <c r="L767" s="1"/>
      <c r="M767" s="112"/>
      <c r="N767" s="112"/>
      <c r="O767" s="112"/>
      <c r="P767" s="113"/>
      <c r="Q767" s="112"/>
      <c r="R767" s="114"/>
      <c r="S767" s="113"/>
      <c r="T767" s="112"/>
      <c r="U767" s="114"/>
      <c r="V767" s="113"/>
      <c r="W767" s="112"/>
      <c r="X767" s="113"/>
    </row>
    <row r="768" spans="1:24" x14ac:dyDescent="0.25">
      <c r="A768" s="77"/>
      <c r="B768" s="80"/>
      <c r="C768" s="22"/>
      <c r="D768" s="22"/>
      <c r="E768" s="21"/>
      <c r="F768" s="21"/>
      <c r="G768" s="11"/>
      <c r="I768" s="9"/>
      <c r="L768" s="1"/>
      <c r="M768" s="112"/>
      <c r="N768" s="112"/>
      <c r="O768" s="112"/>
      <c r="P768" s="113"/>
      <c r="Q768" s="112"/>
      <c r="R768" s="114"/>
      <c r="S768" s="113"/>
      <c r="T768" s="112"/>
      <c r="U768" s="114"/>
      <c r="V768" s="113"/>
      <c r="W768" s="112"/>
      <c r="X768" s="113"/>
    </row>
    <row r="769" spans="1:24" x14ac:dyDescent="0.25">
      <c r="A769" s="77"/>
      <c r="B769" s="80"/>
      <c r="C769" s="22"/>
      <c r="D769" s="22"/>
      <c r="E769" s="21"/>
      <c r="F769" s="21"/>
      <c r="G769" s="11"/>
      <c r="I769" s="9"/>
      <c r="L769" s="1"/>
      <c r="M769" s="112"/>
      <c r="N769" s="112"/>
      <c r="O769" s="112"/>
      <c r="P769" s="113"/>
      <c r="Q769" s="112"/>
      <c r="R769" s="114"/>
      <c r="S769" s="113"/>
      <c r="T769" s="112"/>
      <c r="U769" s="114"/>
      <c r="V769" s="113"/>
      <c r="W769" s="112"/>
      <c r="X769" s="113"/>
    </row>
    <row r="770" spans="1:24" x14ac:dyDescent="0.25">
      <c r="A770" s="77"/>
      <c r="B770" s="80"/>
      <c r="C770" s="22"/>
      <c r="D770" s="22"/>
      <c r="E770" s="21"/>
      <c r="F770" s="21"/>
      <c r="G770" s="11"/>
      <c r="I770" s="9"/>
      <c r="L770" s="1"/>
      <c r="M770" s="112"/>
      <c r="N770" s="112"/>
      <c r="O770" s="112"/>
      <c r="P770" s="113"/>
      <c r="Q770" s="112"/>
      <c r="R770" s="114"/>
      <c r="S770" s="113"/>
      <c r="T770" s="112"/>
      <c r="U770" s="114"/>
      <c r="V770" s="113"/>
      <c r="W770" s="112"/>
      <c r="X770" s="113"/>
    </row>
    <row r="771" spans="1:24" x14ac:dyDescent="0.25">
      <c r="A771" s="77"/>
      <c r="B771" s="80"/>
      <c r="C771" s="22"/>
      <c r="D771" s="22"/>
      <c r="E771" s="21"/>
      <c r="F771" s="21"/>
      <c r="G771" s="11"/>
      <c r="I771" s="9"/>
      <c r="L771" s="1"/>
      <c r="M771" s="112"/>
      <c r="N771" s="112"/>
      <c r="O771" s="112"/>
      <c r="P771" s="113"/>
      <c r="Q771" s="112"/>
      <c r="R771" s="114"/>
      <c r="S771" s="113"/>
      <c r="T771" s="112"/>
      <c r="U771" s="114"/>
      <c r="V771" s="113"/>
      <c r="W771" s="112"/>
      <c r="X771" s="113"/>
    </row>
    <row r="772" spans="1:24" x14ac:dyDescent="0.25">
      <c r="A772" s="77"/>
      <c r="B772" s="80"/>
      <c r="C772" s="22"/>
      <c r="D772" s="22"/>
      <c r="E772" s="21"/>
      <c r="F772" s="21"/>
      <c r="G772" s="11"/>
      <c r="I772" s="9"/>
      <c r="L772" s="1"/>
      <c r="M772" s="112"/>
      <c r="N772" s="112"/>
      <c r="O772" s="112"/>
      <c r="P772" s="113"/>
      <c r="Q772" s="112"/>
      <c r="R772" s="114"/>
      <c r="S772" s="113"/>
      <c r="T772" s="112"/>
      <c r="U772" s="114"/>
      <c r="V772" s="113"/>
      <c r="W772" s="112"/>
      <c r="X772" s="113"/>
    </row>
    <row r="773" spans="1:24" x14ac:dyDescent="0.25">
      <c r="A773" s="77"/>
      <c r="B773" s="80"/>
      <c r="C773" s="22"/>
      <c r="D773" s="22"/>
      <c r="E773" s="21"/>
      <c r="F773" s="21"/>
      <c r="G773" s="11"/>
      <c r="I773" s="9"/>
      <c r="L773" s="1"/>
      <c r="M773" s="112"/>
      <c r="N773" s="112"/>
      <c r="O773" s="112"/>
      <c r="P773" s="113"/>
      <c r="Q773" s="112"/>
      <c r="R773" s="114"/>
      <c r="S773" s="113"/>
      <c r="T773" s="112"/>
      <c r="U773" s="114"/>
      <c r="V773" s="113"/>
      <c r="W773" s="112"/>
      <c r="X773" s="113"/>
    </row>
    <row r="774" spans="1:24" x14ac:dyDescent="0.25">
      <c r="A774" s="77"/>
      <c r="B774" s="80"/>
      <c r="C774" s="22"/>
      <c r="D774" s="22"/>
      <c r="E774" s="21"/>
      <c r="F774" s="21"/>
      <c r="G774" s="11"/>
      <c r="I774" s="9"/>
      <c r="L774" s="1"/>
      <c r="M774" s="112"/>
      <c r="N774" s="112"/>
      <c r="O774" s="112"/>
      <c r="P774" s="113"/>
      <c r="Q774" s="112"/>
      <c r="R774" s="114"/>
      <c r="S774" s="113"/>
      <c r="T774" s="112"/>
      <c r="U774" s="114"/>
      <c r="V774" s="113"/>
      <c r="W774" s="112"/>
      <c r="X774" s="113"/>
    </row>
    <row r="775" spans="1:24" x14ac:dyDescent="0.25">
      <c r="A775" s="77"/>
      <c r="B775" s="80"/>
      <c r="C775" s="22"/>
      <c r="D775" s="22"/>
      <c r="E775" s="21"/>
      <c r="F775" s="21"/>
      <c r="G775" s="11"/>
      <c r="I775" s="9"/>
      <c r="L775" s="1"/>
      <c r="M775" s="112"/>
      <c r="N775" s="112"/>
      <c r="O775" s="112"/>
      <c r="P775" s="113"/>
      <c r="Q775" s="112"/>
      <c r="R775" s="114"/>
      <c r="S775" s="113"/>
      <c r="T775" s="112"/>
      <c r="U775" s="114"/>
      <c r="V775" s="113"/>
      <c r="W775" s="112"/>
      <c r="X775" s="113"/>
    </row>
    <row r="776" spans="1:24" x14ac:dyDescent="0.25">
      <c r="A776" s="77"/>
      <c r="B776" s="80"/>
      <c r="C776" s="22"/>
      <c r="D776" s="22"/>
      <c r="E776" s="21"/>
      <c r="F776" s="21"/>
      <c r="G776" s="11"/>
      <c r="I776" s="9"/>
      <c r="L776" s="1"/>
      <c r="M776" s="112"/>
      <c r="N776" s="112"/>
      <c r="O776" s="112"/>
      <c r="P776" s="113"/>
      <c r="Q776" s="112"/>
      <c r="R776" s="114"/>
      <c r="S776" s="113"/>
      <c r="T776" s="112"/>
      <c r="U776" s="114"/>
      <c r="V776" s="113"/>
      <c r="W776" s="112"/>
      <c r="X776" s="113"/>
    </row>
    <row r="777" spans="1:24" x14ac:dyDescent="0.25">
      <c r="A777" s="77"/>
      <c r="B777" s="80"/>
      <c r="C777" s="22"/>
      <c r="D777" s="22"/>
      <c r="E777" s="21"/>
      <c r="F777" s="21"/>
      <c r="G777" s="11"/>
      <c r="I777" s="9"/>
      <c r="L777" s="1"/>
      <c r="M777" s="112"/>
      <c r="N777" s="112"/>
      <c r="O777" s="112"/>
      <c r="P777" s="113"/>
      <c r="Q777" s="112"/>
      <c r="R777" s="114"/>
      <c r="S777" s="113"/>
      <c r="T777" s="112"/>
      <c r="U777" s="114"/>
      <c r="V777" s="113"/>
      <c r="W777" s="112"/>
      <c r="X777" s="113"/>
    </row>
    <row r="778" spans="1:24" x14ac:dyDescent="0.25">
      <c r="A778" s="77"/>
      <c r="B778" s="80"/>
      <c r="C778" s="22"/>
      <c r="D778" s="22"/>
      <c r="E778" s="21"/>
      <c r="F778" s="21"/>
      <c r="G778" s="11"/>
      <c r="I778" s="9"/>
      <c r="L778" s="1"/>
      <c r="M778" s="112"/>
      <c r="N778" s="112"/>
      <c r="O778" s="112"/>
      <c r="P778" s="113"/>
      <c r="Q778" s="112"/>
      <c r="R778" s="114"/>
      <c r="S778" s="113"/>
      <c r="T778" s="112"/>
      <c r="U778" s="114"/>
      <c r="V778" s="113"/>
      <c r="W778" s="112"/>
      <c r="X778" s="113"/>
    </row>
    <row r="779" spans="1:24" x14ac:dyDescent="0.25">
      <c r="A779" s="77"/>
      <c r="B779" s="80"/>
      <c r="C779" s="22"/>
      <c r="D779" s="22"/>
      <c r="E779" s="21"/>
      <c r="F779" s="21"/>
      <c r="G779" s="11"/>
      <c r="I779" s="9"/>
      <c r="L779" s="1"/>
      <c r="M779" s="112"/>
      <c r="N779" s="112"/>
      <c r="O779" s="112"/>
      <c r="P779" s="113"/>
      <c r="Q779" s="112"/>
      <c r="R779" s="114"/>
      <c r="S779" s="113"/>
      <c r="T779" s="112"/>
      <c r="U779" s="114"/>
      <c r="V779" s="113"/>
      <c r="W779" s="112"/>
      <c r="X779" s="113"/>
    </row>
    <row r="780" spans="1:24" x14ac:dyDescent="0.25">
      <c r="A780" s="77"/>
      <c r="B780" s="80"/>
      <c r="C780" s="22"/>
      <c r="D780" s="22"/>
      <c r="E780" s="21"/>
      <c r="F780" s="21"/>
      <c r="G780" s="11"/>
      <c r="I780" s="9"/>
      <c r="L780" s="1"/>
      <c r="M780" s="112"/>
      <c r="N780" s="112"/>
      <c r="O780" s="112"/>
      <c r="P780" s="113"/>
      <c r="Q780" s="112"/>
      <c r="R780" s="114"/>
      <c r="S780" s="113"/>
      <c r="T780" s="112"/>
      <c r="U780" s="114"/>
      <c r="V780" s="113"/>
      <c r="W780" s="112"/>
      <c r="X780" s="113"/>
    </row>
    <row r="781" spans="1:24" x14ac:dyDescent="0.25">
      <c r="A781" s="77"/>
      <c r="B781" s="80"/>
      <c r="C781" s="22"/>
      <c r="D781" s="22"/>
      <c r="E781" s="21"/>
      <c r="F781" s="21"/>
      <c r="G781" s="11"/>
      <c r="I781" s="9"/>
      <c r="L781" s="1"/>
      <c r="M781" s="112"/>
      <c r="N781" s="112"/>
      <c r="O781" s="112"/>
      <c r="P781" s="113"/>
      <c r="Q781" s="112"/>
      <c r="R781" s="114"/>
      <c r="S781" s="113"/>
      <c r="T781" s="112"/>
      <c r="U781" s="114"/>
      <c r="V781" s="113"/>
      <c r="W781" s="112"/>
      <c r="X781" s="113"/>
    </row>
    <row r="782" spans="1:24" x14ac:dyDescent="0.25">
      <c r="A782" s="77"/>
      <c r="B782" s="80"/>
      <c r="C782" s="22"/>
      <c r="D782" s="22"/>
      <c r="E782" s="21"/>
      <c r="F782" s="21"/>
      <c r="G782" s="11"/>
      <c r="I782" s="9"/>
      <c r="L782" s="1"/>
      <c r="M782" s="112"/>
      <c r="N782" s="112"/>
      <c r="O782" s="112"/>
      <c r="P782" s="113"/>
      <c r="Q782" s="112"/>
      <c r="R782" s="114"/>
      <c r="S782" s="113"/>
      <c r="T782" s="112"/>
      <c r="U782" s="114"/>
      <c r="V782" s="113"/>
      <c r="W782" s="112"/>
      <c r="X782" s="113"/>
    </row>
    <row r="783" spans="1:24" x14ac:dyDescent="0.25">
      <c r="A783" s="77"/>
      <c r="B783" s="80"/>
      <c r="C783" s="22"/>
      <c r="D783" s="22"/>
      <c r="E783" s="21"/>
      <c r="F783" s="21"/>
      <c r="G783" s="11"/>
      <c r="I783" s="9"/>
      <c r="L783" s="1"/>
      <c r="M783" s="112"/>
      <c r="N783" s="112"/>
      <c r="O783" s="112"/>
      <c r="P783" s="113"/>
      <c r="Q783" s="112"/>
      <c r="R783" s="114"/>
      <c r="S783" s="113"/>
      <c r="T783" s="112"/>
      <c r="U783" s="114"/>
      <c r="V783" s="113"/>
      <c r="W783" s="112"/>
      <c r="X783" s="113"/>
    </row>
    <row r="784" spans="1:24" x14ac:dyDescent="0.25">
      <c r="A784" s="77"/>
      <c r="B784" s="80"/>
      <c r="C784" s="22"/>
      <c r="D784" s="22"/>
      <c r="E784" s="21"/>
      <c r="F784" s="21"/>
      <c r="G784" s="11"/>
      <c r="I784" s="9"/>
      <c r="L784" s="1"/>
      <c r="M784" s="112"/>
      <c r="N784" s="112"/>
      <c r="O784" s="112"/>
      <c r="P784" s="113"/>
      <c r="Q784" s="112"/>
      <c r="R784" s="114"/>
      <c r="S784" s="113"/>
      <c r="T784" s="112"/>
      <c r="U784" s="114"/>
      <c r="V784" s="113"/>
      <c r="W784" s="112"/>
      <c r="X784" s="113"/>
    </row>
    <row r="785" spans="1:24" x14ac:dyDescent="0.25">
      <c r="A785" s="77"/>
      <c r="B785" s="80"/>
      <c r="C785" s="22"/>
      <c r="D785" s="22"/>
      <c r="E785" s="21"/>
      <c r="F785" s="21"/>
      <c r="G785" s="11"/>
      <c r="I785" s="9"/>
      <c r="L785" s="1"/>
      <c r="M785" s="112"/>
      <c r="N785" s="112"/>
      <c r="O785" s="112"/>
      <c r="P785" s="113"/>
      <c r="Q785" s="112"/>
      <c r="R785" s="114"/>
      <c r="S785" s="113"/>
      <c r="T785" s="112"/>
      <c r="U785" s="114"/>
      <c r="V785" s="113"/>
      <c r="W785" s="112"/>
      <c r="X785" s="113"/>
    </row>
    <row r="786" spans="1:24" x14ac:dyDescent="0.25">
      <c r="A786" s="77"/>
      <c r="B786" s="80"/>
      <c r="C786" s="22"/>
      <c r="D786" s="22"/>
      <c r="E786" s="21"/>
      <c r="F786" s="21"/>
      <c r="G786" s="11"/>
      <c r="I786" s="9"/>
      <c r="L786" s="1"/>
      <c r="M786" s="112"/>
      <c r="N786" s="112"/>
      <c r="O786" s="112"/>
      <c r="P786" s="113"/>
      <c r="Q786" s="112"/>
      <c r="R786" s="114"/>
      <c r="S786" s="113"/>
      <c r="T786" s="112"/>
      <c r="U786" s="114"/>
      <c r="V786" s="113"/>
      <c r="W786" s="112"/>
      <c r="X786" s="113"/>
    </row>
    <row r="787" spans="1:24" x14ac:dyDescent="0.25">
      <c r="A787" s="77"/>
      <c r="B787" s="80"/>
      <c r="C787" s="22"/>
      <c r="D787" s="22"/>
      <c r="E787" s="21"/>
      <c r="F787" s="21"/>
      <c r="G787" s="11"/>
      <c r="I787" s="9"/>
      <c r="L787" s="1"/>
      <c r="M787" s="112"/>
      <c r="N787" s="112"/>
      <c r="O787" s="112"/>
      <c r="P787" s="113"/>
      <c r="Q787" s="112"/>
      <c r="R787" s="114"/>
      <c r="S787" s="113"/>
      <c r="T787" s="112"/>
      <c r="U787" s="114"/>
      <c r="V787" s="113"/>
      <c r="W787" s="112"/>
      <c r="X787" s="113"/>
    </row>
    <row r="788" spans="1:24" x14ac:dyDescent="0.25">
      <c r="A788" s="77"/>
      <c r="B788" s="80"/>
      <c r="C788" s="22"/>
      <c r="D788" s="22"/>
      <c r="E788" s="21"/>
      <c r="F788" s="21"/>
      <c r="G788" s="11"/>
      <c r="I788" s="9"/>
      <c r="L788" s="1"/>
      <c r="M788" s="112"/>
      <c r="N788" s="112"/>
      <c r="O788" s="112"/>
      <c r="P788" s="113"/>
      <c r="Q788" s="112"/>
      <c r="R788" s="114"/>
      <c r="S788" s="113"/>
      <c r="T788" s="112"/>
      <c r="U788" s="114"/>
      <c r="V788" s="113"/>
      <c r="W788" s="112"/>
      <c r="X788" s="113"/>
    </row>
    <row r="789" spans="1:24" x14ac:dyDescent="0.25">
      <c r="A789" s="77"/>
      <c r="B789" s="80"/>
      <c r="C789" s="22"/>
      <c r="D789" s="22"/>
      <c r="E789" s="21"/>
      <c r="F789" s="21"/>
      <c r="G789" s="11"/>
      <c r="I789" s="9"/>
      <c r="L789" s="1"/>
      <c r="M789" s="112"/>
      <c r="N789" s="112"/>
      <c r="O789" s="112"/>
      <c r="P789" s="113"/>
      <c r="Q789" s="112"/>
      <c r="R789" s="114"/>
      <c r="S789" s="113"/>
      <c r="T789" s="112"/>
      <c r="U789" s="114"/>
      <c r="V789" s="113"/>
      <c r="W789" s="112"/>
      <c r="X789" s="113"/>
    </row>
    <row r="790" spans="1:24" x14ac:dyDescent="0.25">
      <c r="A790" s="77"/>
      <c r="B790" s="80"/>
      <c r="C790" s="22"/>
      <c r="D790" s="22"/>
      <c r="E790" s="21"/>
      <c r="F790" s="21"/>
      <c r="G790" s="11"/>
      <c r="I790" s="9"/>
      <c r="L790" s="1"/>
      <c r="M790" s="112"/>
      <c r="N790" s="112"/>
      <c r="O790" s="112"/>
      <c r="P790" s="113"/>
      <c r="Q790" s="112"/>
      <c r="R790" s="114"/>
      <c r="S790" s="113"/>
      <c r="T790" s="112"/>
      <c r="U790" s="114"/>
      <c r="V790" s="113"/>
      <c r="W790" s="112"/>
      <c r="X790" s="113"/>
    </row>
    <row r="791" spans="1:24" x14ac:dyDescent="0.25">
      <c r="A791" s="77"/>
      <c r="B791" s="80"/>
      <c r="C791" s="22"/>
      <c r="D791" s="22"/>
      <c r="E791" s="21"/>
      <c r="F791" s="21"/>
      <c r="G791" s="11"/>
      <c r="I791" s="9"/>
      <c r="L791" s="1"/>
      <c r="M791" s="112"/>
      <c r="N791" s="112"/>
      <c r="O791" s="112"/>
      <c r="P791" s="113"/>
      <c r="Q791" s="112"/>
      <c r="R791" s="114"/>
      <c r="S791" s="113"/>
      <c r="T791" s="112"/>
      <c r="U791" s="114"/>
      <c r="V791" s="113"/>
      <c r="W791" s="112"/>
      <c r="X791" s="113"/>
    </row>
    <row r="792" spans="1:24" x14ac:dyDescent="0.25">
      <c r="A792" s="77"/>
      <c r="B792" s="80"/>
      <c r="C792" s="22"/>
      <c r="D792" s="22"/>
      <c r="E792" s="21"/>
      <c r="F792" s="21"/>
      <c r="G792" s="11"/>
      <c r="I792" s="9"/>
      <c r="L792" s="1"/>
      <c r="M792" s="112"/>
      <c r="N792" s="112"/>
      <c r="O792" s="112"/>
      <c r="P792" s="113"/>
      <c r="Q792" s="112"/>
      <c r="R792" s="114"/>
      <c r="S792" s="113"/>
      <c r="T792" s="112"/>
      <c r="U792" s="114"/>
      <c r="V792" s="113"/>
      <c r="W792" s="112"/>
      <c r="X792" s="113"/>
    </row>
    <row r="793" spans="1:24" x14ac:dyDescent="0.25">
      <c r="A793" s="77"/>
      <c r="B793" s="80"/>
      <c r="C793" s="22"/>
      <c r="D793" s="22"/>
      <c r="E793" s="21"/>
      <c r="F793" s="21"/>
      <c r="G793" s="11"/>
      <c r="I793" s="9"/>
      <c r="L793" s="1"/>
      <c r="M793" s="112"/>
      <c r="N793" s="112"/>
      <c r="O793" s="112"/>
      <c r="P793" s="113"/>
      <c r="Q793" s="112"/>
      <c r="R793" s="114"/>
      <c r="S793" s="113"/>
      <c r="T793" s="112"/>
      <c r="U793" s="114"/>
      <c r="V793" s="113"/>
      <c r="W793" s="112"/>
      <c r="X793" s="113"/>
    </row>
    <row r="794" spans="1:24" x14ac:dyDescent="0.25">
      <c r="A794" s="77"/>
      <c r="B794" s="80"/>
      <c r="C794" s="22"/>
      <c r="D794" s="22"/>
      <c r="E794" s="21"/>
      <c r="F794" s="21"/>
      <c r="G794" s="11"/>
      <c r="I794" s="9"/>
      <c r="L794" s="1"/>
      <c r="M794" s="112"/>
      <c r="N794" s="112"/>
      <c r="O794" s="112"/>
      <c r="P794" s="113"/>
      <c r="Q794" s="112"/>
      <c r="R794" s="114"/>
      <c r="S794" s="113"/>
      <c r="T794" s="112"/>
      <c r="U794" s="114"/>
      <c r="V794" s="113"/>
      <c r="W794" s="112"/>
      <c r="X794" s="113"/>
    </row>
    <row r="795" spans="1:24" x14ac:dyDescent="0.25">
      <c r="A795" s="77"/>
      <c r="B795" s="80"/>
      <c r="C795" s="22"/>
      <c r="D795" s="22"/>
      <c r="E795" s="21"/>
      <c r="F795" s="21"/>
      <c r="G795" s="11"/>
      <c r="I795" s="9"/>
      <c r="L795" s="1"/>
      <c r="M795" s="112"/>
      <c r="N795" s="112"/>
      <c r="O795" s="112"/>
      <c r="P795" s="113"/>
      <c r="Q795" s="112"/>
      <c r="R795" s="114"/>
      <c r="S795" s="113"/>
      <c r="T795" s="112"/>
      <c r="U795" s="114"/>
      <c r="V795" s="113"/>
      <c r="W795" s="112"/>
      <c r="X795" s="113"/>
    </row>
    <row r="796" spans="1:24" x14ac:dyDescent="0.25">
      <c r="A796" s="77"/>
      <c r="B796" s="80"/>
      <c r="C796" s="22"/>
      <c r="D796" s="22"/>
      <c r="E796" s="21"/>
      <c r="F796" s="21"/>
      <c r="G796" s="11"/>
      <c r="I796" s="9"/>
      <c r="L796" s="1"/>
      <c r="M796" s="112"/>
      <c r="N796" s="112"/>
      <c r="O796" s="112"/>
      <c r="P796" s="113"/>
      <c r="Q796" s="112"/>
      <c r="R796" s="114"/>
      <c r="S796" s="113"/>
      <c r="T796" s="112"/>
      <c r="U796" s="114"/>
      <c r="V796" s="113"/>
      <c r="W796" s="112"/>
      <c r="X796" s="113"/>
    </row>
    <row r="797" spans="1:24" x14ac:dyDescent="0.25">
      <c r="A797" s="77"/>
      <c r="B797" s="80"/>
      <c r="C797" s="22"/>
      <c r="D797" s="22"/>
      <c r="E797" s="21"/>
      <c r="F797" s="21"/>
      <c r="G797" s="11"/>
      <c r="I797" s="9"/>
      <c r="L797" s="1"/>
      <c r="M797" s="112"/>
      <c r="N797" s="112"/>
      <c r="O797" s="112"/>
      <c r="P797" s="113"/>
      <c r="Q797" s="112"/>
      <c r="R797" s="114"/>
      <c r="S797" s="113"/>
      <c r="T797" s="112"/>
      <c r="U797" s="114"/>
      <c r="V797" s="113"/>
      <c r="W797" s="112"/>
      <c r="X797" s="113"/>
    </row>
    <row r="798" spans="1:24" x14ac:dyDescent="0.25">
      <c r="A798" s="77"/>
      <c r="B798" s="80"/>
      <c r="C798" s="22"/>
      <c r="D798" s="22"/>
      <c r="E798" s="21"/>
      <c r="F798" s="21"/>
      <c r="G798" s="11"/>
      <c r="I798" s="9"/>
      <c r="L798" s="1"/>
      <c r="M798" s="112"/>
      <c r="N798" s="112"/>
      <c r="O798" s="112"/>
      <c r="P798" s="113"/>
      <c r="Q798" s="112"/>
      <c r="R798" s="114"/>
      <c r="S798" s="113"/>
      <c r="T798" s="112"/>
      <c r="U798" s="114"/>
      <c r="V798" s="113"/>
      <c r="W798" s="112"/>
      <c r="X798" s="113"/>
    </row>
    <row r="799" spans="1:24" x14ac:dyDescent="0.25">
      <c r="A799" s="77"/>
      <c r="B799" s="80"/>
      <c r="C799" s="22"/>
      <c r="D799" s="22"/>
      <c r="E799" s="21"/>
      <c r="F799" s="21"/>
      <c r="G799" s="11"/>
      <c r="I799" s="9"/>
      <c r="L799" s="1"/>
      <c r="M799" s="112"/>
      <c r="N799" s="112"/>
      <c r="O799" s="112"/>
      <c r="P799" s="113"/>
      <c r="Q799" s="112"/>
      <c r="R799" s="114"/>
      <c r="S799" s="113"/>
      <c r="T799" s="112"/>
      <c r="U799" s="114"/>
      <c r="V799" s="113"/>
      <c r="W799" s="112"/>
      <c r="X799" s="113"/>
    </row>
    <row r="800" spans="1:24" x14ac:dyDescent="0.25">
      <c r="A800" s="77"/>
      <c r="B800" s="80"/>
      <c r="C800" s="22"/>
      <c r="D800" s="22"/>
      <c r="E800" s="21"/>
      <c r="F800" s="21"/>
      <c r="G800" s="11"/>
      <c r="I800" s="9"/>
      <c r="L800" s="1"/>
      <c r="M800" s="112"/>
      <c r="N800" s="112"/>
      <c r="O800" s="112"/>
      <c r="P800" s="113"/>
      <c r="Q800" s="112"/>
      <c r="R800" s="114"/>
      <c r="S800" s="113"/>
      <c r="T800" s="112"/>
      <c r="U800" s="114"/>
      <c r="V800" s="113"/>
      <c r="W800" s="112"/>
      <c r="X800" s="113"/>
    </row>
    <row r="801" spans="1:24" x14ac:dyDescent="0.25">
      <c r="A801" s="77"/>
      <c r="B801" s="80"/>
      <c r="C801" s="22"/>
      <c r="D801" s="22"/>
      <c r="E801" s="21"/>
      <c r="F801" s="21"/>
      <c r="G801" s="11"/>
      <c r="I801" s="9"/>
      <c r="L801" s="1"/>
      <c r="M801" s="112"/>
      <c r="N801" s="112"/>
      <c r="O801" s="112"/>
      <c r="P801" s="113"/>
      <c r="Q801" s="112"/>
      <c r="R801" s="114"/>
      <c r="S801" s="113"/>
      <c r="T801" s="112"/>
      <c r="U801" s="114"/>
      <c r="V801" s="113"/>
      <c r="W801" s="112"/>
      <c r="X801" s="113"/>
    </row>
    <row r="802" spans="1:24" x14ac:dyDescent="0.25">
      <c r="A802" s="77"/>
      <c r="B802" s="80"/>
      <c r="C802" s="22"/>
      <c r="D802" s="22"/>
      <c r="E802" s="21"/>
      <c r="F802" s="21"/>
      <c r="G802" s="11"/>
      <c r="I802" s="9"/>
      <c r="L802" s="1"/>
      <c r="M802" s="112"/>
      <c r="N802" s="112"/>
      <c r="O802" s="112"/>
      <c r="P802" s="113"/>
      <c r="Q802" s="112"/>
      <c r="R802" s="114"/>
      <c r="S802" s="113"/>
      <c r="T802" s="112"/>
      <c r="U802" s="114"/>
      <c r="V802" s="113"/>
      <c r="W802" s="112"/>
      <c r="X802" s="113"/>
    </row>
    <row r="803" spans="1:24" x14ac:dyDescent="0.25">
      <c r="A803" s="77"/>
      <c r="B803" s="80"/>
      <c r="C803" s="22"/>
      <c r="D803" s="22"/>
      <c r="E803" s="21"/>
      <c r="F803" s="21"/>
      <c r="G803" s="11"/>
      <c r="I803" s="9"/>
      <c r="L803" s="1"/>
      <c r="M803" s="112"/>
      <c r="N803" s="112"/>
      <c r="O803" s="112"/>
      <c r="P803" s="113"/>
      <c r="Q803" s="112"/>
      <c r="R803" s="114"/>
      <c r="S803" s="113"/>
      <c r="T803" s="112"/>
      <c r="U803" s="114"/>
      <c r="V803" s="113"/>
      <c r="W803" s="112"/>
      <c r="X803" s="113"/>
    </row>
    <row r="804" spans="1:24" x14ac:dyDescent="0.25">
      <c r="A804" s="77"/>
      <c r="B804" s="80"/>
      <c r="C804" s="22"/>
      <c r="D804" s="22"/>
      <c r="E804" s="21"/>
      <c r="F804" s="21"/>
      <c r="G804" s="11"/>
      <c r="I804" s="9"/>
      <c r="L804" s="1"/>
      <c r="M804" s="112"/>
      <c r="N804" s="112"/>
      <c r="O804" s="112"/>
      <c r="P804" s="113"/>
      <c r="Q804" s="112"/>
      <c r="R804" s="114"/>
      <c r="S804" s="113"/>
      <c r="T804" s="112"/>
      <c r="U804" s="114"/>
      <c r="V804" s="113"/>
      <c r="W804" s="112"/>
      <c r="X804" s="113"/>
    </row>
    <row r="805" spans="1:24" x14ac:dyDescent="0.25">
      <c r="A805" s="77"/>
      <c r="B805" s="80"/>
      <c r="C805" s="22"/>
      <c r="D805" s="22"/>
      <c r="E805" s="21"/>
      <c r="F805" s="21"/>
      <c r="G805" s="11"/>
      <c r="I805" s="9"/>
      <c r="L805" s="1"/>
      <c r="M805" s="112"/>
      <c r="N805" s="112"/>
      <c r="O805" s="112"/>
      <c r="P805" s="113"/>
      <c r="Q805" s="112"/>
      <c r="R805" s="114"/>
      <c r="S805" s="113"/>
      <c r="T805" s="112"/>
      <c r="U805" s="114"/>
      <c r="V805" s="113"/>
      <c r="W805" s="112"/>
      <c r="X805" s="113"/>
    </row>
    <row r="806" spans="1:24" x14ac:dyDescent="0.25">
      <c r="A806" s="77"/>
      <c r="B806" s="80"/>
      <c r="C806" s="22"/>
      <c r="D806" s="22"/>
      <c r="E806" s="21"/>
      <c r="F806" s="21"/>
      <c r="G806" s="11"/>
      <c r="I806" s="9"/>
      <c r="L806" s="1"/>
      <c r="M806" s="112"/>
      <c r="N806" s="112"/>
      <c r="O806" s="112"/>
      <c r="P806" s="113"/>
      <c r="Q806" s="112"/>
      <c r="R806" s="114"/>
      <c r="S806" s="113"/>
      <c r="T806" s="112"/>
      <c r="U806" s="114"/>
      <c r="V806" s="113"/>
      <c r="W806" s="112"/>
      <c r="X806" s="113"/>
    </row>
    <row r="807" spans="1:24" x14ac:dyDescent="0.25">
      <c r="A807" s="77"/>
      <c r="B807" s="80"/>
      <c r="C807" s="22"/>
      <c r="D807" s="22"/>
      <c r="E807" s="21"/>
      <c r="F807" s="21"/>
      <c r="G807" s="11"/>
      <c r="I807" s="9"/>
      <c r="L807" s="1"/>
      <c r="M807" s="112"/>
      <c r="N807" s="112"/>
      <c r="O807" s="112"/>
      <c r="P807" s="113"/>
      <c r="Q807" s="112"/>
      <c r="R807" s="114"/>
      <c r="S807" s="113"/>
      <c r="T807" s="112"/>
      <c r="U807" s="114"/>
      <c r="V807" s="113"/>
      <c r="W807" s="112"/>
      <c r="X807" s="113"/>
    </row>
    <row r="808" spans="1:24" x14ac:dyDescent="0.25">
      <c r="A808" s="77"/>
      <c r="B808" s="80"/>
      <c r="C808" s="22"/>
      <c r="D808" s="22"/>
      <c r="E808" s="21"/>
      <c r="F808" s="21"/>
      <c r="G808" s="11"/>
      <c r="I808" s="9"/>
      <c r="L808" s="1"/>
      <c r="M808" s="112"/>
      <c r="N808" s="112"/>
      <c r="O808" s="112"/>
      <c r="P808" s="113"/>
      <c r="Q808" s="112"/>
      <c r="R808" s="114"/>
      <c r="S808" s="113"/>
      <c r="T808" s="112"/>
      <c r="U808" s="114"/>
      <c r="V808" s="113"/>
      <c r="W808" s="112"/>
      <c r="X808" s="113"/>
    </row>
    <row r="809" spans="1:24" x14ac:dyDescent="0.25">
      <c r="A809" s="77"/>
      <c r="B809" s="80"/>
      <c r="C809" s="22"/>
      <c r="D809" s="22"/>
      <c r="E809" s="21"/>
      <c r="F809" s="21"/>
      <c r="G809" s="11"/>
      <c r="I809" s="9"/>
      <c r="L809" s="1"/>
      <c r="M809" s="112"/>
      <c r="N809" s="112"/>
      <c r="O809" s="112"/>
      <c r="P809" s="113"/>
      <c r="Q809" s="112"/>
      <c r="R809" s="114"/>
      <c r="S809" s="113"/>
      <c r="T809" s="112"/>
      <c r="U809" s="114"/>
      <c r="V809" s="113"/>
      <c r="W809" s="112"/>
      <c r="X809" s="113"/>
    </row>
    <row r="810" spans="1:24" x14ac:dyDescent="0.25">
      <c r="A810" s="77"/>
      <c r="B810" s="80"/>
      <c r="C810" s="22"/>
      <c r="D810" s="22"/>
      <c r="E810" s="21"/>
      <c r="F810" s="21"/>
      <c r="G810" s="11"/>
      <c r="I810" s="9"/>
      <c r="L810" s="1"/>
      <c r="M810" s="112"/>
      <c r="N810" s="112"/>
      <c r="O810" s="112"/>
      <c r="P810" s="113"/>
      <c r="Q810" s="112"/>
      <c r="R810" s="114"/>
      <c r="S810" s="113"/>
      <c r="T810" s="112"/>
      <c r="U810" s="114"/>
      <c r="V810" s="113"/>
      <c r="W810" s="112"/>
      <c r="X810" s="113"/>
    </row>
    <row r="811" spans="1:24" x14ac:dyDescent="0.25">
      <c r="A811" s="77"/>
      <c r="B811" s="80"/>
      <c r="C811" s="22"/>
      <c r="D811" s="22"/>
      <c r="E811" s="21"/>
      <c r="F811" s="21"/>
      <c r="G811" s="11"/>
      <c r="I811" s="9"/>
      <c r="L811" s="1"/>
      <c r="M811" s="112"/>
      <c r="N811" s="112"/>
      <c r="O811" s="112"/>
      <c r="P811" s="113"/>
      <c r="Q811" s="112"/>
      <c r="R811" s="114"/>
      <c r="S811" s="113"/>
      <c r="T811" s="112"/>
      <c r="U811" s="114"/>
      <c r="V811" s="113"/>
      <c r="W811" s="112"/>
      <c r="X811" s="113"/>
    </row>
    <row r="812" spans="1:24" x14ac:dyDescent="0.25">
      <c r="A812" s="77"/>
      <c r="B812" s="80"/>
      <c r="C812" s="22"/>
      <c r="D812" s="22"/>
      <c r="E812" s="21"/>
      <c r="F812" s="21"/>
      <c r="G812" s="11"/>
      <c r="I812" s="9"/>
      <c r="L812" s="1"/>
      <c r="M812" s="112"/>
      <c r="N812" s="112"/>
      <c r="O812" s="112"/>
      <c r="P812" s="113"/>
      <c r="Q812" s="112"/>
      <c r="R812" s="114"/>
      <c r="S812" s="113"/>
      <c r="T812" s="112"/>
      <c r="U812" s="114"/>
      <c r="V812" s="113"/>
      <c r="W812" s="112"/>
      <c r="X812" s="113"/>
    </row>
    <row r="813" spans="1:24" x14ac:dyDescent="0.25">
      <c r="A813" s="77"/>
      <c r="B813" s="80"/>
      <c r="C813" s="22"/>
      <c r="D813" s="22"/>
      <c r="E813" s="21"/>
      <c r="F813" s="21"/>
      <c r="G813" s="11"/>
      <c r="I813" s="9"/>
      <c r="L813" s="1"/>
      <c r="M813" s="112"/>
      <c r="N813" s="112"/>
      <c r="O813" s="112"/>
      <c r="P813" s="113"/>
      <c r="Q813" s="112"/>
      <c r="R813" s="114"/>
      <c r="S813" s="113"/>
      <c r="T813" s="112"/>
      <c r="U813" s="114"/>
      <c r="V813" s="113"/>
      <c r="W813" s="112"/>
      <c r="X813" s="113"/>
    </row>
    <row r="814" spans="1:24" x14ac:dyDescent="0.25">
      <c r="A814" s="77"/>
      <c r="B814" s="80"/>
      <c r="C814" s="22"/>
      <c r="D814" s="22"/>
      <c r="E814" s="21"/>
      <c r="F814" s="21"/>
      <c r="G814" s="11"/>
      <c r="I814" s="9"/>
      <c r="L814" s="1"/>
      <c r="M814" s="112"/>
      <c r="N814" s="112"/>
      <c r="O814" s="112"/>
      <c r="P814" s="113"/>
      <c r="Q814" s="112"/>
      <c r="R814" s="114"/>
      <c r="S814" s="113"/>
      <c r="T814" s="112"/>
      <c r="U814" s="114"/>
      <c r="V814" s="113"/>
      <c r="W814" s="112"/>
      <c r="X814" s="113"/>
    </row>
    <row r="815" spans="1:24" x14ac:dyDescent="0.25">
      <c r="A815" s="77"/>
      <c r="B815" s="80"/>
      <c r="C815" s="22"/>
      <c r="D815" s="22"/>
      <c r="E815" s="21"/>
      <c r="F815" s="21"/>
      <c r="G815" s="11"/>
      <c r="I815" s="9"/>
      <c r="L815" s="1"/>
      <c r="M815" s="112"/>
      <c r="N815" s="112"/>
      <c r="O815" s="112"/>
      <c r="P815" s="113"/>
      <c r="Q815" s="112"/>
      <c r="R815" s="114"/>
      <c r="S815" s="113"/>
      <c r="T815" s="112"/>
      <c r="U815" s="114"/>
      <c r="V815" s="113"/>
      <c r="W815" s="112"/>
      <c r="X815" s="113"/>
    </row>
    <row r="816" spans="1:24" x14ac:dyDescent="0.25">
      <c r="A816" s="77"/>
      <c r="B816" s="80"/>
      <c r="C816" s="22"/>
      <c r="D816" s="22"/>
      <c r="E816" s="21"/>
      <c r="F816" s="21"/>
      <c r="G816" s="11"/>
      <c r="I816" s="9"/>
      <c r="L816" s="1"/>
      <c r="M816" s="112"/>
      <c r="N816" s="112"/>
      <c r="O816" s="112"/>
      <c r="P816" s="113"/>
      <c r="Q816" s="112"/>
      <c r="R816" s="114"/>
      <c r="S816" s="113"/>
      <c r="T816" s="112"/>
      <c r="U816" s="114"/>
      <c r="V816" s="113"/>
      <c r="W816" s="112"/>
      <c r="X816" s="113"/>
    </row>
    <row r="817" spans="1:24" x14ac:dyDescent="0.25">
      <c r="A817" s="77"/>
      <c r="B817" s="80"/>
      <c r="C817" s="22"/>
      <c r="D817" s="22"/>
      <c r="E817" s="21"/>
      <c r="F817" s="21"/>
      <c r="G817" s="11"/>
      <c r="I817" s="9"/>
      <c r="L817" s="1"/>
      <c r="M817" s="112"/>
      <c r="N817" s="112"/>
      <c r="O817" s="112"/>
      <c r="P817" s="113"/>
      <c r="Q817" s="112"/>
      <c r="R817" s="114"/>
      <c r="S817" s="113"/>
      <c r="T817" s="112"/>
      <c r="U817" s="114"/>
      <c r="V817" s="113"/>
      <c r="W817" s="112"/>
      <c r="X817" s="113"/>
    </row>
    <row r="818" spans="1:24" x14ac:dyDescent="0.25">
      <c r="A818" s="77"/>
      <c r="B818" s="80"/>
      <c r="C818" s="22"/>
      <c r="D818" s="22"/>
      <c r="E818" s="21"/>
      <c r="F818" s="21"/>
      <c r="G818" s="11"/>
      <c r="I818" s="9"/>
      <c r="L818" s="1"/>
      <c r="M818" s="112"/>
      <c r="N818" s="112"/>
      <c r="O818" s="112"/>
      <c r="P818" s="113"/>
      <c r="Q818" s="112"/>
      <c r="R818" s="114"/>
      <c r="S818" s="113"/>
      <c r="T818" s="112"/>
      <c r="U818" s="114"/>
      <c r="V818" s="113"/>
      <c r="W818" s="112"/>
      <c r="X818" s="113"/>
    </row>
    <row r="819" spans="1:24" x14ac:dyDescent="0.25">
      <c r="A819" s="77"/>
      <c r="B819" s="80"/>
      <c r="C819" s="22"/>
      <c r="D819" s="22"/>
      <c r="E819" s="21"/>
      <c r="F819" s="21"/>
      <c r="G819" s="11"/>
      <c r="I819" s="9"/>
      <c r="L819" s="1"/>
      <c r="M819" s="112"/>
      <c r="N819" s="112"/>
      <c r="O819" s="112"/>
      <c r="P819" s="113"/>
      <c r="Q819" s="112"/>
      <c r="R819" s="114"/>
      <c r="S819" s="113"/>
      <c r="T819" s="112"/>
      <c r="U819" s="114"/>
      <c r="V819" s="113"/>
      <c r="W819" s="112"/>
      <c r="X819" s="113"/>
    </row>
    <row r="820" spans="1:24" x14ac:dyDescent="0.25">
      <c r="A820" s="77"/>
      <c r="B820" s="80"/>
      <c r="C820" s="22"/>
      <c r="D820" s="22"/>
      <c r="E820" s="21"/>
      <c r="F820" s="21"/>
      <c r="G820" s="11"/>
      <c r="I820" s="9"/>
      <c r="L820" s="1"/>
      <c r="M820" s="112"/>
      <c r="N820" s="112"/>
      <c r="O820" s="112"/>
      <c r="P820" s="113"/>
      <c r="Q820" s="112"/>
      <c r="R820" s="114"/>
      <c r="S820" s="113"/>
      <c r="T820" s="112"/>
      <c r="U820" s="114"/>
      <c r="V820" s="113"/>
      <c r="W820" s="112"/>
      <c r="X820" s="113"/>
    </row>
    <row r="821" spans="1:24" x14ac:dyDescent="0.25">
      <c r="A821" s="77"/>
      <c r="B821" s="80"/>
      <c r="C821" s="22"/>
      <c r="D821" s="22"/>
      <c r="E821" s="21"/>
      <c r="F821" s="21"/>
      <c r="G821" s="11"/>
      <c r="I821" s="9"/>
      <c r="L821" s="1"/>
      <c r="M821" s="112"/>
      <c r="N821" s="112"/>
      <c r="O821" s="112"/>
      <c r="P821" s="113"/>
      <c r="Q821" s="112"/>
      <c r="R821" s="114"/>
      <c r="S821" s="113"/>
      <c r="T821" s="112"/>
      <c r="U821" s="114"/>
      <c r="V821" s="113"/>
      <c r="W821" s="112"/>
      <c r="X821" s="113"/>
    </row>
    <row r="822" spans="1:24" x14ac:dyDescent="0.25">
      <c r="A822" s="77"/>
      <c r="B822" s="80"/>
      <c r="C822" s="22"/>
      <c r="D822" s="22"/>
      <c r="E822" s="21"/>
      <c r="F822" s="21"/>
      <c r="G822" s="11"/>
      <c r="I822" s="9"/>
      <c r="L822" s="1"/>
      <c r="M822" s="112"/>
      <c r="N822" s="112"/>
      <c r="O822" s="112"/>
      <c r="P822" s="113"/>
      <c r="Q822" s="112"/>
      <c r="R822" s="114"/>
      <c r="S822" s="113"/>
      <c r="T822" s="112"/>
      <c r="U822" s="114"/>
      <c r="V822" s="113"/>
      <c r="W822" s="112"/>
      <c r="X822" s="113"/>
    </row>
    <row r="823" spans="1:24" x14ac:dyDescent="0.25">
      <c r="A823" s="77"/>
      <c r="B823" s="80"/>
      <c r="C823" s="22"/>
      <c r="D823" s="22"/>
      <c r="E823" s="21"/>
      <c r="F823" s="21"/>
      <c r="G823" s="11"/>
      <c r="I823" s="9"/>
      <c r="L823" s="1"/>
      <c r="M823" s="112"/>
      <c r="N823" s="112"/>
      <c r="O823" s="112"/>
      <c r="P823" s="113"/>
      <c r="Q823" s="112"/>
      <c r="R823" s="114"/>
      <c r="S823" s="113"/>
      <c r="T823" s="112"/>
      <c r="U823" s="114"/>
      <c r="V823" s="113"/>
      <c r="W823" s="112"/>
      <c r="X823" s="113"/>
    </row>
    <row r="824" spans="1:24" x14ac:dyDescent="0.25">
      <c r="A824" s="77"/>
      <c r="B824" s="80"/>
      <c r="C824" s="22"/>
      <c r="D824" s="22"/>
      <c r="E824" s="21"/>
      <c r="F824" s="21"/>
      <c r="G824" s="11"/>
      <c r="I824" s="9"/>
      <c r="L824" s="1"/>
      <c r="M824" s="112"/>
      <c r="N824" s="112"/>
      <c r="O824" s="112"/>
      <c r="P824" s="113"/>
      <c r="Q824" s="112"/>
      <c r="R824" s="114"/>
      <c r="S824" s="113"/>
      <c r="T824" s="112"/>
      <c r="U824" s="114"/>
      <c r="V824" s="113"/>
      <c r="W824" s="112"/>
      <c r="X824" s="113"/>
    </row>
    <row r="825" spans="1:24" x14ac:dyDescent="0.25">
      <c r="A825" s="77"/>
      <c r="B825" s="80"/>
      <c r="C825" s="22"/>
      <c r="D825" s="22"/>
      <c r="E825" s="21"/>
      <c r="F825" s="21"/>
      <c r="G825" s="11"/>
      <c r="I825" s="9"/>
      <c r="L825" s="1"/>
      <c r="M825" s="112"/>
      <c r="N825" s="112"/>
      <c r="O825" s="112"/>
      <c r="P825" s="113"/>
      <c r="Q825" s="112"/>
      <c r="R825" s="114"/>
      <c r="S825" s="113"/>
      <c r="T825" s="112"/>
      <c r="U825" s="114"/>
      <c r="V825" s="113"/>
      <c r="W825" s="112"/>
      <c r="X825" s="113"/>
    </row>
    <row r="826" spans="1:24" x14ac:dyDescent="0.25">
      <c r="A826" s="77"/>
      <c r="B826" s="80"/>
      <c r="C826" s="22"/>
      <c r="D826" s="22"/>
      <c r="E826" s="21"/>
      <c r="F826" s="21"/>
      <c r="G826" s="11"/>
      <c r="I826" s="9"/>
      <c r="L826" s="1"/>
      <c r="M826" s="112"/>
      <c r="N826" s="112"/>
      <c r="O826" s="112"/>
      <c r="P826" s="113"/>
      <c r="Q826" s="112"/>
      <c r="R826" s="114"/>
      <c r="S826" s="113"/>
      <c r="T826" s="112"/>
      <c r="U826" s="114"/>
      <c r="V826" s="113"/>
      <c r="W826" s="112"/>
      <c r="X826" s="113"/>
    </row>
    <row r="827" spans="1:24" x14ac:dyDescent="0.25">
      <c r="A827" s="77"/>
      <c r="B827" s="80"/>
      <c r="C827" s="22"/>
      <c r="D827" s="22"/>
      <c r="E827" s="21"/>
      <c r="F827" s="21"/>
      <c r="G827" s="11"/>
      <c r="I827" s="9"/>
      <c r="L827" s="1"/>
      <c r="M827" s="112"/>
      <c r="N827" s="112"/>
      <c r="O827" s="112"/>
      <c r="P827" s="113"/>
      <c r="Q827" s="112"/>
      <c r="R827" s="114"/>
      <c r="S827" s="113"/>
      <c r="T827" s="112"/>
      <c r="U827" s="114"/>
      <c r="V827" s="113"/>
      <c r="W827" s="112"/>
      <c r="X827" s="113"/>
    </row>
    <row r="828" spans="1:24" x14ac:dyDescent="0.25">
      <c r="A828" s="77"/>
      <c r="B828" s="80"/>
      <c r="C828" s="22"/>
      <c r="D828" s="22"/>
      <c r="E828" s="21"/>
      <c r="F828" s="21"/>
      <c r="G828" s="11"/>
      <c r="I828" s="9"/>
      <c r="L828" s="1"/>
      <c r="M828" s="112"/>
      <c r="N828" s="112"/>
      <c r="O828" s="112"/>
      <c r="P828" s="113"/>
      <c r="Q828" s="112"/>
      <c r="R828" s="114"/>
      <c r="S828" s="113"/>
      <c r="T828" s="112"/>
      <c r="U828" s="114"/>
      <c r="V828" s="113"/>
      <c r="W828" s="112"/>
      <c r="X828" s="113"/>
    </row>
    <row r="829" spans="1:24" x14ac:dyDescent="0.25">
      <c r="A829" s="77"/>
      <c r="B829" s="80"/>
      <c r="C829" s="22"/>
      <c r="D829" s="22"/>
      <c r="E829" s="21"/>
      <c r="F829" s="21"/>
      <c r="G829" s="11"/>
      <c r="I829" s="9"/>
      <c r="L829" s="1"/>
      <c r="M829" s="112"/>
      <c r="N829" s="112"/>
      <c r="O829" s="112"/>
      <c r="P829" s="113"/>
      <c r="Q829" s="112"/>
      <c r="R829" s="114"/>
      <c r="S829" s="113"/>
      <c r="T829" s="112"/>
      <c r="U829" s="114"/>
      <c r="V829" s="113"/>
      <c r="W829" s="112"/>
      <c r="X829" s="113"/>
    </row>
    <row r="830" spans="1:24" x14ac:dyDescent="0.25">
      <c r="A830" s="77"/>
      <c r="B830" s="80"/>
      <c r="C830" s="22"/>
      <c r="D830" s="22"/>
      <c r="E830" s="21"/>
      <c r="F830" s="21"/>
      <c r="G830" s="11"/>
      <c r="I830" s="9"/>
      <c r="L830" s="1"/>
      <c r="M830" s="112"/>
      <c r="N830" s="112"/>
      <c r="O830" s="112"/>
      <c r="P830" s="113"/>
      <c r="Q830" s="112"/>
      <c r="R830" s="114"/>
      <c r="S830" s="113"/>
      <c r="T830" s="112"/>
      <c r="U830" s="114"/>
      <c r="V830" s="113"/>
      <c r="W830" s="112"/>
      <c r="X830" s="113"/>
    </row>
    <row r="831" spans="1:24" x14ac:dyDescent="0.25">
      <c r="A831" s="77"/>
      <c r="B831" s="80"/>
      <c r="C831" s="22"/>
      <c r="D831" s="22"/>
      <c r="E831" s="21"/>
      <c r="F831" s="21"/>
      <c r="G831" s="11"/>
      <c r="I831" s="9"/>
      <c r="L831" s="1"/>
      <c r="M831" s="112"/>
      <c r="N831" s="112"/>
      <c r="O831" s="112"/>
      <c r="P831" s="113"/>
      <c r="Q831" s="112"/>
      <c r="R831" s="114"/>
      <c r="S831" s="113"/>
      <c r="T831" s="112"/>
      <c r="U831" s="114"/>
      <c r="V831" s="113"/>
      <c r="W831" s="112"/>
      <c r="X831" s="113"/>
    </row>
    <row r="832" spans="1:24" x14ac:dyDescent="0.25">
      <c r="A832" s="77"/>
      <c r="B832" s="80"/>
      <c r="C832" s="22"/>
      <c r="D832" s="22"/>
      <c r="E832" s="21"/>
      <c r="F832" s="21"/>
      <c r="G832" s="11"/>
      <c r="I832" s="9"/>
      <c r="L832" s="1"/>
      <c r="M832" s="112"/>
      <c r="N832" s="112"/>
      <c r="O832" s="112"/>
      <c r="P832" s="113"/>
      <c r="Q832" s="112"/>
      <c r="R832" s="114"/>
      <c r="S832" s="113"/>
      <c r="T832" s="112"/>
      <c r="U832" s="114"/>
      <c r="V832" s="113"/>
      <c r="W832" s="112"/>
      <c r="X832" s="113"/>
    </row>
    <row r="833" spans="1:24" x14ac:dyDescent="0.25">
      <c r="A833" s="77"/>
      <c r="B833" s="80"/>
      <c r="C833" s="22"/>
      <c r="D833" s="22"/>
      <c r="E833" s="21"/>
      <c r="F833" s="21"/>
      <c r="G833" s="11"/>
      <c r="I833" s="9"/>
      <c r="L833" s="1"/>
      <c r="M833" s="112"/>
      <c r="N833" s="112"/>
      <c r="O833" s="112"/>
      <c r="P833" s="113"/>
      <c r="Q833" s="112"/>
      <c r="R833" s="114"/>
      <c r="S833" s="113"/>
      <c r="T833" s="112"/>
      <c r="U833" s="114"/>
      <c r="V833" s="113"/>
      <c r="W833" s="112"/>
      <c r="X833" s="113"/>
    </row>
    <row r="834" spans="1:24" x14ac:dyDescent="0.25">
      <c r="A834" s="77"/>
      <c r="B834" s="80"/>
      <c r="C834" s="22"/>
      <c r="D834" s="22"/>
      <c r="E834" s="21"/>
      <c r="F834" s="21"/>
      <c r="G834" s="11"/>
      <c r="I834" s="9"/>
      <c r="L834" s="1"/>
      <c r="M834" s="112"/>
      <c r="N834" s="112"/>
      <c r="O834" s="112"/>
      <c r="P834" s="113"/>
      <c r="Q834" s="112"/>
      <c r="R834" s="114"/>
      <c r="S834" s="113"/>
      <c r="T834" s="112"/>
      <c r="U834" s="114"/>
      <c r="V834" s="113"/>
      <c r="W834" s="112"/>
      <c r="X834" s="113"/>
    </row>
    <row r="835" spans="1:24" x14ac:dyDescent="0.25">
      <c r="A835" s="77"/>
      <c r="B835" s="80"/>
      <c r="C835" s="22"/>
      <c r="D835" s="22"/>
      <c r="E835" s="21"/>
      <c r="F835" s="21"/>
      <c r="G835" s="11"/>
      <c r="I835" s="9"/>
      <c r="L835" s="1"/>
      <c r="M835" s="112"/>
      <c r="N835" s="112"/>
      <c r="O835" s="112"/>
      <c r="P835" s="113"/>
      <c r="Q835" s="112"/>
      <c r="R835" s="114"/>
      <c r="S835" s="113"/>
      <c r="T835" s="112"/>
      <c r="U835" s="114"/>
      <c r="V835" s="113"/>
      <c r="W835" s="112"/>
      <c r="X835" s="113"/>
    </row>
    <row r="836" spans="1:24" x14ac:dyDescent="0.25">
      <c r="A836" s="77"/>
      <c r="B836" s="80"/>
      <c r="C836" s="22"/>
      <c r="D836" s="22"/>
      <c r="E836" s="21"/>
      <c r="F836" s="21"/>
      <c r="G836" s="11"/>
      <c r="I836" s="9"/>
      <c r="L836" s="1"/>
      <c r="M836" s="112"/>
      <c r="N836" s="112"/>
      <c r="O836" s="112"/>
      <c r="P836" s="113"/>
      <c r="Q836" s="112"/>
      <c r="R836" s="114"/>
      <c r="S836" s="113"/>
      <c r="T836" s="112"/>
      <c r="U836" s="114"/>
      <c r="V836" s="113"/>
      <c r="W836" s="112"/>
      <c r="X836" s="113"/>
    </row>
    <row r="837" spans="1:24" x14ac:dyDescent="0.25">
      <c r="A837" s="77"/>
      <c r="B837" s="80"/>
      <c r="C837" s="22"/>
      <c r="D837" s="22"/>
      <c r="E837" s="21"/>
      <c r="F837" s="21"/>
      <c r="G837" s="11"/>
      <c r="I837" s="9"/>
      <c r="L837" s="1"/>
      <c r="M837" s="112"/>
      <c r="N837" s="112"/>
      <c r="O837" s="112"/>
      <c r="P837" s="113"/>
      <c r="Q837" s="112"/>
      <c r="R837" s="114"/>
      <c r="S837" s="113"/>
      <c r="T837" s="112"/>
      <c r="U837" s="114"/>
      <c r="V837" s="113"/>
      <c r="W837" s="112"/>
      <c r="X837" s="113"/>
    </row>
    <row r="838" spans="1:24" x14ac:dyDescent="0.25">
      <c r="A838" s="77"/>
      <c r="B838" s="80"/>
      <c r="C838" s="22"/>
      <c r="D838" s="22"/>
      <c r="E838" s="21"/>
      <c r="F838" s="21"/>
      <c r="G838" s="11"/>
      <c r="I838" s="9"/>
      <c r="L838" s="1"/>
      <c r="M838" s="112"/>
      <c r="N838" s="112"/>
      <c r="O838" s="112"/>
      <c r="P838" s="113"/>
      <c r="Q838" s="112"/>
      <c r="R838" s="114"/>
      <c r="S838" s="113"/>
      <c r="T838" s="112"/>
      <c r="U838" s="114"/>
      <c r="V838" s="113"/>
      <c r="W838" s="112"/>
      <c r="X838" s="113"/>
    </row>
    <row r="839" spans="1:24" x14ac:dyDescent="0.25">
      <c r="A839" s="77"/>
      <c r="B839" s="80"/>
      <c r="C839" s="22"/>
      <c r="D839" s="22"/>
      <c r="E839" s="21"/>
      <c r="F839" s="21"/>
      <c r="G839" s="11"/>
      <c r="I839" s="9"/>
      <c r="L839" s="1"/>
      <c r="M839" s="112"/>
      <c r="N839" s="112"/>
      <c r="O839" s="112"/>
      <c r="P839" s="113"/>
      <c r="Q839" s="112"/>
      <c r="R839" s="114"/>
      <c r="S839" s="113"/>
      <c r="T839" s="112"/>
      <c r="U839" s="114"/>
      <c r="V839" s="113"/>
      <c r="W839" s="112"/>
      <c r="X839" s="113"/>
    </row>
    <row r="840" spans="1:24" x14ac:dyDescent="0.25">
      <c r="A840" s="77"/>
      <c r="B840" s="80"/>
      <c r="C840" s="22"/>
      <c r="D840" s="22"/>
      <c r="E840" s="21"/>
      <c r="F840" s="21"/>
      <c r="G840" s="11"/>
      <c r="I840" s="9"/>
      <c r="L840" s="1"/>
      <c r="M840" s="112"/>
      <c r="N840" s="112"/>
      <c r="O840" s="112"/>
      <c r="P840" s="113"/>
      <c r="Q840" s="112"/>
      <c r="R840" s="114"/>
      <c r="S840" s="113"/>
      <c r="T840" s="112"/>
      <c r="U840" s="114"/>
      <c r="V840" s="113"/>
      <c r="W840" s="112"/>
      <c r="X840" s="113"/>
    </row>
    <row r="841" spans="1:24" x14ac:dyDescent="0.25">
      <c r="A841" s="77"/>
      <c r="B841" s="80"/>
      <c r="C841" s="22"/>
      <c r="D841" s="22"/>
      <c r="E841" s="21"/>
      <c r="F841" s="21"/>
      <c r="G841" s="11"/>
      <c r="I841" s="9"/>
      <c r="L841" s="1"/>
      <c r="M841" s="112"/>
      <c r="N841" s="112"/>
      <c r="O841" s="112"/>
      <c r="P841" s="113"/>
      <c r="Q841" s="112"/>
      <c r="R841" s="114"/>
      <c r="S841" s="113"/>
      <c r="T841" s="112"/>
      <c r="U841" s="114"/>
      <c r="V841" s="113"/>
      <c r="W841" s="112"/>
      <c r="X841" s="113"/>
    </row>
    <row r="842" spans="1:24" x14ac:dyDescent="0.25">
      <c r="A842" s="77"/>
      <c r="B842" s="80"/>
      <c r="C842" s="22"/>
      <c r="D842" s="22"/>
      <c r="E842" s="21"/>
      <c r="F842" s="21"/>
      <c r="G842" s="11"/>
      <c r="I842" s="9"/>
      <c r="L842" s="1"/>
      <c r="M842" s="112"/>
      <c r="N842" s="112"/>
      <c r="O842" s="112"/>
      <c r="P842" s="113"/>
      <c r="Q842" s="112"/>
      <c r="R842" s="114"/>
      <c r="S842" s="113"/>
      <c r="T842" s="112"/>
      <c r="U842" s="114"/>
      <c r="V842" s="113"/>
      <c r="W842" s="112"/>
      <c r="X842" s="113"/>
    </row>
    <row r="843" spans="1:24" x14ac:dyDescent="0.25">
      <c r="A843" s="77"/>
      <c r="B843" s="80"/>
      <c r="C843" s="22"/>
      <c r="D843" s="22"/>
      <c r="E843" s="21"/>
      <c r="F843" s="21"/>
      <c r="G843" s="11"/>
      <c r="I843" s="9"/>
      <c r="L843" s="1"/>
      <c r="M843" s="112"/>
      <c r="N843" s="112"/>
      <c r="O843" s="112"/>
      <c r="P843" s="113"/>
      <c r="Q843" s="112"/>
      <c r="R843" s="114"/>
      <c r="S843" s="113"/>
      <c r="T843" s="112"/>
      <c r="U843" s="114"/>
      <c r="V843" s="113"/>
      <c r="W843" s="112"/>
      <c r="X843" s="113"/>
    </row>
    <row r="844" spans="1:24" x14ac:dyDescent="0.25">
      <c r="A844" s="77"/>
      <c r="B844" s="80"/>
      <c r="C844" s="22"/>
      <c r="D844" s="22"/>
      <c r="E844" s="21"/>
      <c r="F844" s="21"/>
      <c r="G844" s="11"/>
      <c r="I844" s="9"/>
      <c r="L844" s="1"/>
      <c r="M844" s="112"/>
      <c r="N844" s="112"/>
      <c r="O844" s="112"/>
      <c r="P844" s="113"/>
      <c r="Q844" s="112"/>
      <c r="R844" s="114"/>
      <c r="S844" s="113"/>
      <c r="T844" s="112"/>
      <c r="U844" s="114"/>
      <c r="V844" s="113"/>
      <c r="W844" s="112"/>
      <c r="X844" s="113"/>
    </row>
    <row r="845" spans="1:24" x14ac:dyDescent="0.25">
      <c r="A845" s="77"/>
      <c r="B845" s="80"/>
      <c r="C845" s="22"/>
      <c r="D845" s="22"/>
      <c r="E845" s="21"/>
      <c r="F845" s="21"/>
      <c r="G845" s="11"/>
      <c r="I845" s="9"/>
      <c r="L845" s="1"/>
      <c r="M845" s="112"/>
      <c r="N845" s="112"/>
      <c r="O845" s="112"/>
      <c r="P845" s="113"/>
      <c r="Q845" s="112"/>
      <c r="R845" s="114"/>
      <c r="S845" s="113"/>
      <c r="T845" s="112"/>
      <c r="U845" s="114"/>
      <c r="V845" s="113"/>
      <c r="W845" s="112"/>
      <c r="X845" s="113"/>
    </row>
    <row r="846" spans="1:24" x14ac:dyDescent="0.25">
      <c r="A846" s="77"/>
      <c r="B846" s="80"/>
      <c r="C846" s="22"/>
      <c r="D846" s="22"/>
      <c r="E846" s="21"/>
      <c r="F846" s="21"/>
      <c r="G846" s="11"/>
      <c r="I846" s="9"/>
      <c r="L846" s="1"/>
      <c r="M846" s="112"/>
      <c r="N846" s="112"/>
      <c r="O846" s="112"/>
      <c r="P846" s="113"/>
      <c r="Q846" s="112"/>
      <c r="R846" s="114"/>
      <c r="S846" s="113"/>
      <c r="T846" s="112"/>
      <c r="U846" s="114"/>
      <c r="V846" s="113"/>
      <c r="W846" s="112"/>
      <c r="X846" s="113"/>
    </row>
    <row r="847" spans="1:24" x14ac:dyDescent="0.25">
      <c r="A847" s="77"/>
      <c r="B847" s="80"/>
      <c r="C847" s="22"/>
      <c r="D847" s="22"/>
      <c r="E847" s="21"/>
      <c r="F847" s="21"/>
      <c r="G847" s="11"/>
      <c r="I847" s="9"/>
      <c r="L847" s="1"/>
      <c r="M847" s="112"/>
      <c r="N847" s="112"/>
      <c r="O847" s="112"/>
      <c r="P847" s="113"/>
      <c r="Q847" s="112"/>
      <c r="R847" s="114"/>
      <c r="S847" s="113"/>
      <c r="T847" s="112"/>
      <c r="U847" s="114"/>
      <c r="V847" s="113"/>
      <c r="W847" s="112"/>
      <c r="X847" s="113"/>
    </row>
    <row r="848" spans="1:24" x14ac:dyDescent="0.25">
      <c r="A848" s="77"/>
      <c r="B848" s="80"/>
      <c r="C848" s="22"/>
      <c r="D848" s="22"/>
      <c r="E848" s="21"/>
      <c r="F848" s="21"/>
      <c r="G848" s="11"/>
      <c r="I848" s="9"/>
      <c r="L848" s="1"/>
      <c r="M848" s="112"/>
      <c r="N848" s="112"/>
      <c r="O848" s="112"/>
      <c r="P848" s="113"/>
      <c r="Q848" s="112"/>
      <c r="R848" s="114"/>
      <c r="S848" s="113"/>
      <c r="T848" s="112"/>
      <c r="U848" s="114"/>
      <c r="V848" s="113"/>
      <c r="W848" s="112"/>
      <c r="X848" s="113"/>
    </row>
    <row r="849" spans="1:24" x14ac:dyDescent="0.25">
      <c r="A849" s="77"/>
      <c r="B849" s="80"/>
      <c r="C849" s="22"/>
      <c r="D849" s="22"/>
      <c r="E849" s="21"/>
      <c r="F849" s="21"/>
      <c r="G849" s="11"/>
      <c r="I849" s="9"/>
      <c r="L849" s="1"/>
      <c r="M849" s="112"/>
      <c r="N849" s="112"/>
      <c r="O849" s="112"/>
      <c r="P849" s="113"/>
      <c r="Q849" s="112"/>
      <c r="R849" s="114"/>
      <c r="S849" s="113"/>
      <c r="T849" s="112"/>
      <c r="U849" s="114"/>
      <c r="V849" s="113"/>
      <c r="W849" s="112"/>
      <c r="X849" s="113"/>
    </row>
    <row r="850" spans="1:24" x14ac:dyDescent="0.25">
      <c r="A850" s="77"/>
      <c r="B850" s="80"/>
      <c r="C850" s="22"/>
      <c r="D850" s="22"/>
      <c r="E850" s="21"/>
      <c r="F850" s="21"/>
      <c r="G850" s="11"/>
      <c r="I850" s="9"/>
      <c r="L850" s="1"/>
      <c r="M850" s="112"/>
      <c r="N850" s="112"/>
      <c r="O850" s="112"/>
      <c r="P850" s="113"/>
      <c r="Q850" s="112"/>
      <c r="R850" s="114"/>
      <c r="S850" s="113"/>
      <c r="T850" s="112"/>
      <c r="U850" s="114"/>
      <c r="V850" s="113"/>
      <c r="W850" s="112"/>
      <c r="X850" s="113"/>
    </row>
    <row r="851" spans="1:24" x14ac:dyDescent="0.25">
      <c r="A851" s="77"/>
      <c r="B851" s="80"/>
      <c r="C851" s="22"/>
      <c r="D851" s="22"/>
      <c r="E851" s="21"/>
      <c r="F851" s="21"/>
      <c r="G851" s="11"/>
      <c r="I851" s="9"/>
      <c r="L851" s="1"/>
      <c r="M851" s="112"/>
      <c r="N851" s="112"/>
      <c r="O851" s="112"/>
      <c r="P851" s="113"/>
      <c r="Q851" s="112"/>
      <c r="R851" s="114"/>
      <c r="S851" s="113"/>
      <c r="T851" s="112"/>
      <c r="U851" s="114"/>
      <c r="V851" s="113"/>
      <c r="W851" s="112"/>
      <c r="X851" s="113"/>
    </row>
    <row r="852" spans="1:24" x14ac:dyDescent="0.25">
      <c r="A852" s="77"/>
      <c r="B852" s="80"/>
      <c r="C852" s="22"/>
      <c r="D852" s="22"/>
      <c r="E852" s="21"/>
      <c r="F852" s="21"/>
      <c r="G852" s="11"/>
      <c r="I852" s="9"/>
      <c r="L852" s="1"/>
      <c r="M852" s="112"/>
      <c r="N852" s="112"/>
      <c r="O852" s="112"/>
      <c r="P852" s="113"/>
      <c r="Q852" s="112"/>
      <c r="R852" s="114"/>
      <c r="S852" s="113"/>
      <c r="T852" s="112"/>
      <c r="U852" s="114"/>
      <c r="V852" s="113"/>
      <c r="W852" s="112"/>
      <c r="X852" s="113"/>
    </row>
    <row r="853" spans="1:24" x14ac:dyDescent="0.25">
      <c r="A853" s="77"/>
      <c r="B853" s="80"/>
      <c r="C853" s="22"/>
      <c r="D853" s="22"/>
      <c r="E853" s="21"/>
      <c r="F853" s="21"/>
      <c r="G853" s="11"/>
      <c r="I853" s="9"/>
      <c r="L853" s="1"/>
      <c r="M853" s="112"/>
      <c r="N853" s="112"/>
      <c r="O853" s="112"/>
      <c r="P853" s="113"/>
      <c r="Q853" s="112"/>
      <c r="R853" s="114"/>
      <c r="S853" s="113"/>
      <c r="T853" s="112"/>
      <c r="U853" s="114"/>
      <c r="V853" s="113"/>
      <c r="W853" s="112"/>
      <c r="X853" s="113"/>
    </row>
    <row r="854" spans="1:24" x14ac:dyDescent="0.25">
      <c r="A854" s="77"/>
      <c r="B854" s="80"/>
      <c r="C854" s="22"/>
      <c r="D854" s="22"/>
      <c r="E854" s="21"/>
      <c r="F854" s="21"/>
      <c r="G854" s="11"/>
      <c r="I854" s="9"/>
      <c r="L854" s="1"/>
      <c r="M854" s="112"/>
      <c r="N854" s="112"/>
      <c r="O854" s="112"/>
      <c r="P854" s="113"/>
      <c r="Q854" s="112"/>
      <c r="R854" s="114"/>
      <c r="S854" s="113"/>
      <c r="T854" s="112"/>
      <c r="U854" s="114"/>
      <c r="V854" s="113"/>
      <c r="W854" s="112"/>
      <c r="X854" s="113"/>
    </row>
    <row r="855" spans="1:24" x14ac:dyDescent="0.25">
      <c r="A855" s="77"/>
      <c r="B855" s="80"/>
      <c r="C855" s="22"/>
      <c r="D855" s="22"/>
      <c r="E855" s="21"/>
      <c r="F855" s="21"/>
      <c r="G855" s="11"/>
      <c r="I855" s="9"/>
      <c r="L855" s="1"/>
      <c r="M855" s="112"/>
      <c r="N855" s="112"/>
      <c r="O855" s="112"/>
      <c r="P855" s="113"/>
      <c r="Q855" s="112"/>
      <c r="R855" s="114"/>
      <c r="S855" s="113"/>
      <c r="T855" s="112"/>
      <c r="U855" s="114"/>
      <c r="V855" s="113"/>
      <c r="W855" s="112"/>
      <c r="X855" s="113"/>
    </row>
    <row r="856" spans="1:24" x14ac:dyDescent="0.25">
      <c r="A856" s="77"/>
      <c r="B856" s="80"/>
      <c r="C856" s="22"/>
      <c r="D856" s="22"/>
      <c r="E856" s="21"/>
      <c r="F856" s="21"/>
      <c r="G856" s="11"/>
      <c r="I856" s="9"/>
      <c r="L856" s="1"/>
      <c r="M856" s="112"/>
      <c r="N856" s="112"/>
      <c r="O856" s="112"/>
      <c r="P856" s="113"/>
      <c r="Q856" s="112"/>
      <c r="R856" s="114"/>
      <c r="S856" s="113"/>
      <c r="T856" s="112"/>
      <c r="U856" s="114"/>
      <c r="V856" s="113"/>
      <c r="W856" s="112"/>
      <c r="X856" s="113"/>
    </row>
    <row r="857" spans="1:24" x14ac:dyDescent="0.25">
      <c r="A857" s="77"/>
      <c r="B857" s="80"/>
      <c r="C857" s="22"/>
      <c r="D857" s="22"/>
      <c r="E857" s="21"/>
      <c r="F857" s="21"/>
      <c r="G857" s="11"/>
      <c r="I857" s="9"/>
      <c r="L857" s="1"/>
      <c r="M857" s="112"/>
      <c r="N857" s="112"/>
      <c r="O857" s="112"/>
      <c r="P857" s="113"/>
      <c r="Q857" s="112"/>
      <c r="R857" s="114"/>
      <c r="S857" s="113"/>
      <c r="T857" s="112"/>
      <c r="U857" s="114"/>
      <c r="V857" s="113"/>
      <c r="W857" s="112"/>
      <c r="X857" s="113"/>
    </row>
    <row r="858" spans="1:24" x14ac:dyDescent="0.25">
      <c r="A858" s="77"/>
      <c r="B858" s="80"/>
      <c r="C858" s="22"/>
      <c r="D858" s="22"/>
      <c r="E858" s="21"/>
      <c r="F858" s="21"/>
      <c r="G858" s="11"/>
      <c r="I858" s="9"/>
      <c r="L858" s="1"/>
      <c r="M858" s="112"/>
      <c r="N858" s="112"/>
      <c r="O858" s="112"/>
      <c r="P858" s="113"/>
      <c r="Q858" s="112"/>
      <c r="R858" s="114"/>
      <c r="S858" s="113"/>
      <c r="T858" s="112"/>
      <c r="U858" s="114"/>
      <c r="V858" s="113"/>
      <c r="W858" s="112"/>
      <c r="X858" s="113"/>
    </row>
    <row r="859" spans="1:24" x14ac:dyDescent="0.25">
      <c r="A859" s="77"/>
      <c r="B859" s="80"/>
      <c r="C859" s="22"/>
      <c r="D859" s="22"/>
      <c r="E859" s="21"/>
      <c r="F859" s="21"/>
      <c r="G859" s="11"/>
      <c r="I859" s="9"/>
      <c r="L859" s="1"/>
      <c r="M859" s="112"/>
      <c r="N859" s="112"/>
      <c r="O859" s="112"/>
      <c r="P859" s="113"/>
      <c r="Q859" s="112"/>
      <c r="R859" s="114"/>
      <c r="S859" s="113"/>
      <c r="T859" s="112"/>
      <c r="U859" s="114"/>
      <c r="V859" s="113"/>
      <c r="W859" s="112"/>
      <c r="X859" s="113"/>
    </row>
    <row r="860" spans="1:24" x14ac:dyDescent="0.25">
      <c r="A860" s="77"/>
      <c r="B860" s="80"/>
      <c r="C860" s="22"/>
      <c r="D860" s="22"/>
      <c r="E860" s="21"/>
      <c r="F860" s="21"/>
      <c r="G860" s="11"/>
      <c r="I860" s="9"/>
      <c r="L860" s="1"/>
      <c r="M860" s="112"/>
      <c r="N860" s="112"/>
      <c r="O860" s="112"/>
      <c r="P860" s="113"/>
      <c r="Q860" s="112"/>
      <c r="R860" s="114"/>
      <c r="S860" s="113"/>
      <c r="T860" s="112"/>
      <c r="U860" s="114"/>
      <c r="V860" s="113"/>
      <c r="W860" s="112"/>
      <c r="X860" s="113"/>
    </row>
    <row r="861" spans="1:24" x14ac:dyDescent="0.25">
      <c r="A861" s="77"/>
      <c r="B861" s="80"/>
      <c r="C861" s="22"/>
      <c r="D861" s="22"/>
      <c r="E861" s="21"/>
      <c r="F861" s="21"/>
      <c r="G861" s="11"/>
      <c r="I861" s="9"/>
      <c r="L861" s="1"/>
      <c r="M861" s="112"/>
      <c r="N861" s="112"/>
      <c r="O861" s="112"/>
      <c r="P861" s="113"/>
      <c r="Q861" s="112"/>
      <c r="R861" s="114"/>
      <c r="S861" s="113"/>
      <c r="T861" s="112"/>
      <c r="U861" s="114"/>
      <c r="V861" s="113"/>
      <c r="W861" s="112"/>
      <c r="X861" s="113"/>
    </row>
    <row r="862" spans="1:24" x14ac:dyDescent="0.25">
      <c r="A862" s="77"/>
      <c r="B862" s="80"/>
      <c r="C862" s="22"/>
      <c r="D862" s="22"/>
      <c r="E862" s="21"/>
      <c r="F862" s="21"/>
      <c r="G862" s="11"/>
      <c r="I862" s="9"/>
      <c r="L862" s="1"/>
      <c r="M862" s="112"/>
      <c r="N862" s="112"/>
      <c r="O862" s="112"/>
      <c r="P862" s="113"/>
      <c r="Q862" s="112"/>
      <c r="R862" s="114"/>
      <c r="S862" s="113"/>
      <c r="T862" s="112"/>
      <c r="U862" s="114"/>
      <c r="V862" s="113"/>
      <c r="W862" s="112"/>
      <c r="X862" s="113"/>
    </row>
    <row r="863" spans="1:24" x14ac:dyDescent="0.25">
      <c r="A863" s="77"/>
      <c r="B863" s="80"/>
      <c r="C863" s="22"/>
      <c r="D863" s="22"/>
      <c r="E863" s="21"/>
      <c r="F863" s="21"/>
      <c r="G863" s="11"/>
      <c r="I863" s="9"/>
      <c r="L863" s="1"/>
      <c r="M863" s="112"/>
      <c r="N863" s="112"/>
      <c r="O863" s="112"/>
      <c r="P863" s="113"/>
      <c r="Q863" s="112"/>
      <c r="R863" s="114"/>
      <c r="S863" s="113"/>
      <c r="T863" s="112"/>
      <c r="U863" s="114"/>
      <c r="V863" s="113"/>
      <c r="W863" s="112"/>
      <c r="X863" s="113"/>
    </row>
    <row r="864" spans="1:24" x14ac:dyDescent="0.25">
      <c r="A864" s="77"/>
      <c r="B864" s="80"/>
      <c r="C864" s="22"/>
      <c r="D864" s="22"/>
      <c r="E864" s="21"/>
      <c r="F864" s="21"/>
      <c r="G864" s="11"/>
      <c r="I864" s="9"/>
      <c r="L864" s="1"/>
      <c r="M864" s="112"/>
      <c r="N864" s="112"/>
      <c r="O864" s="112"/>
      <c r="P864" s="113"/>
      <c r="Q864" s="112"/>
      <c r="R864" s="114"/>
      <c r="S864" s="113"/>
      <c r="T864" s="112"/>
      <c r="U864" s="114"/>
      <c r="V864" s="113"/>
      <c r="W864" s="112"/>
      <c r="X864" s="113"/>
    </row>
    <row r="865" spans="1:24" x14ac:dyDescent="0.25">
      <c r="A865" s="77"/>
      <c r="B865" s="80"/>
      <c r="C865" s="22"/>
      <c r="D865" s="22"/>
      <c r="E865" s="21"/>
      <c r="F865" s="21"/>
      <c r="G865" s="11"/>
      <c r="I865" s="9"/>
      <c r="L865" s="1"/>
      <c r="M865" s="112"/>
      <c r="N865" s="112"/>
      <c r="O865" s="112"/>
      <c r="P865" s="113"/>
      <c r="Q865" s="112"/>
      <c r="R865" s="114"/>
      <c r="S865" s="113"/>
      <c r="T865" s="112"/>
      <c r="U865" s="114"/>
      <c r="V865" s="113"/>
      <c r="W865" s="112"/>
      <c r="X865" s="113"/>
    </row>
    <row r="866" spans="1:24" x14ac:dyDescent="0.25">
      <c r="A866" s="77"/>
      <c r="B866" s="80"/>
      <c r="C866" s="22"/>
      <c r="D866" s="22"/>
      <c r="E866" s="21"/>
      <c r="F866" s="21"/>
      <c r="G866" s="11"/>
      <c r="I866" s="9"/>
      <c r="L866" s="1"/>
      <c r="M866" s="112"/>
      <c r="N866" s="112"/>
      <c r="O866" s="112"/>
      <c r="P866" s="113"/>
      <c r="Q866" s="112"/>
      <c r="R866" s="114"/>
      <c r="S866" s="113"/>
      <c r="T866" s="112"/>
      <c r="U866" s="114"/>
      <c r="V866" s="113"/>
      <c r="W866" s="112"/>
      <c r="X866" s="113"/>
    </row>
    <row r="867" spans="1:24" x14ac:dyDescent="0.25">
      <c r="A867" s="77"/>
      <c r="B867" s="80"/>
      <c r="C867" s="22"/>
      <c r="D867" s="22"/>
      <c r="E867" s="21"/>
      <c r="F867" s="21"/>
      <c r="G867" s="11"/>
      <c r="I867" s="9"/>
      <c r="L867" s="1"/>
      <c r="M867" s="112"/>
      <c r="N867" s="112"/>
      <c r="O867" s="112"/>
      <c r="P867" s="113"/>
      <c r="Q867" s="112"/>
      <c r="R867" s="114"/>
      <c r="S867" s="113"/>
      <c r="T867" s="112"/>
      <c r="U867" s="114"/>
      <c r="V867" s="113"/>
      <c r="W867" s="112"/>
      <c r="X867" s="113"/>
    </row>
    <row r="868" spans="1:24" x14ac:dyDescent="0.25">
      <c r="A868" s="77"/>
      <c r="B868" s="80"/>
      <c r="C868" s="22"/>
      <c r="D868" s="22"/>
      <c r="E868" s="21"/>
      <c r="F868" s="21"/>
      <c r="G868" s="11"/>
      <c r="I868" s="9"/>
      <c r="L868" s="1"/>
      <c r="M868" s="112"/>
      <c r="N868" s="112"/>
      <c r="O868" s="112"/>
      <c r="P868" s="113"/>
      <c r="Q868" s="112"/>
      <c r="R868" s="114"/>
      <c r="S868" s="113"/>
      <c r="T868" s="112"/>
      <c r="U868" s="114"/>
      <c r="V868" s="113"/>
      <c r="W868" s="112"/>
      <c r="X868" s="113"/>
    </row>
    <row r="869" spans="1:24" x14ac:dyDescent="0.25">
      <c r="A869" s="77"/>
      <c r="B869" s="80"/>
      <c r="C869" s="22"/>
      <c r="D869" s="22"/>
      <c r="E869" s="21"/>
      <c r="F869" s="21"/>
      <c r="G869" s="11"/>
      <c r="I869" s="9"/>
      <c r="L869" s="1"/>
      <c r="M869" s="112"/>
      <c r="N869" s="112"/>
      <c r="O869" s="112"/>
      <c r="P869" s="113"/>
      <c r="Q869" s="112"/>
      <c r="R869" s="114"/>
      <c r="S869" s="113"/>
      <c r="T869" s="112"/>
      <c r="U869" s="114"/>
      <c r="V869" s="113"/>
      <c r="W869" s="112"/>
      <c r="X869" s="113"/>
    </row>
    <row r="870" spans="1:24" x14ac:dyDescent="0.25">
      <c r="A870" s="77"/>
      <c r="B870" s="80"/>
      <c r="C870" s="22"/>
      <c r="D870" s="22"/>
      <c r="E870" s="21"/>
      <c r="F870" s="21"/>
      <c r="G870" s="11"/>
      <c r="I870" s="9"/>
      <c r="L870" s="1"/>
      <c r="M870" s="112"/>
      <c r="N870" s="112"/>
      <c r="O870" s="112"/>
      <c r="P870" s="113"/>
      <c r="Q870" s="112"/>
      <c r="R870" s="114"/>
      <c r="S870" s="113"/>
      <c r="T870" s="112"/>
      <c r="U870" s="114"/>
      <c r="V870" s="113"/>
      <c r="W870" s="112"/>
      <c r="X870" s="113"/>
    </row>
    <row r="871" spans="1:24" x14ac:dyDescent="0.25">
      <c r="A871" s="77"/>
      <c r="B871" s="80"/>
      <c r="C871" s="22"/>
      <c r="D871" s="22"/>
      <c r="E871" s="21"/>
      <c r="F871" s="21"/>
      <c r="G871" s="11"/>
      <c r="I871" s="9"/>
      <c r="L871" s="1"/>
      <c r="M871" s="112"/>
      <c r="N871" s="112"/>
      <c r="O871" s="112"/>
      <c r="P871" s="113"/>
      <c r="Q871" s="112"/>
      <c r="R871" s="114"/>
      <c r="S871" s="113"/>
      <c r="T871" s="112"/>
      <c r="U871" s="114"/>
      <c r="V871" s="113"/>
      <c r="W871" s="112"/>
      <c r="X871" s="113"/>
    </row>
    <row r="872" spans="1:24" x14ac:dyDescent="0.25">
      <c r="A872" s="77"/>
      <c r="B872" s="80"/>
      <c r="C872" s="22"/>
      <c r="D872" s="22"/>
      <c r="E872" s="21"/>
      <c r="F872" s="21"/>
      <c r="G872" s="11"/>
      <c r="I872" s="9"/>
      <c r="L872" s="1"/>
      <c r="M872" s="112"/>
      <c r="N872" s="112"/>
      <c r="O872" s="112"/>
      <c r="P872" s="113"/>
      <c r="Q872" s="112"/>
      <c r="R872" s="114"/>
      <c r="S872" s="113"/>
      <c r="T872" s="112"/>
      <c r="U872" s="114"/>
      <c r="V872" s="113"/>
      <c r="W872" s="112"/>
      <c r="X872" s="113"/>
    </row>
    <row r="873" spans="1:24" x14ac:dyDescent="0.25">
      <c r="A873" s="77"/>
      <c r="B873" s="80"/>
      <c r="C873" s="22"/>
      <c r="D873" s="22"/>
      <c r="E873" s="21"/>
      <c r="F873" s="21"/>
      <c r="G873" s="11"/>
      <c r="I873" s="9"/>
      <c r="L873" s="1"/>
      <c r="M873" s="112"/>
      <c r="N873" s="112"/>
      <c r="O873" s="112"/>
      <c r="P873" s="113"/>
      <c r="Q873" s="112"/>
      <c r="R873" s="114"/>
      <c r="S873" s="113"/>
      <c r="T873" s="112"/>
      <c r="U873" s="114"/>
      <c r="V873" s="113"/>
      <c r="W873" s="112"/>
      <c r="X873" s="113"/>
    </row>
    <row r="874" spans="1:24" x14ac:dyDescent="0.25">
      <c r="A874" s="77"/>
      <c r="B874" s="80"/>
      <c r="C874" s="22"/>
      <c r="D874" s="22"/>
      <c r="E874" s="21"/>
      <c r="F874" s="21"/>
      <c r="G874" s="11"/>
      <c r="I874" s="9"/>
      <c r="L874" s="1"/>
      <c r="M874" s="112"/>
      <c r="N874" s="112"/>
      <c r="O874" s="112"/>
      <c r="P874" s="113"/>
      <c r="Q874" s="112"/>
      <c r="R874" s="114"/>
      <c r="S874" s="113"/>
      <c r="T874" s="112"/>
      <c r="U874" s="114"/>
      <c r="V874" s="113"/>
      <c r="W874" s="112"/>
      <c r="X874" s="113"/>
    </row>
    <row r="875" spans="1:24" x14ac:dyDescent="0.25">
      <c r="A875" s="77"/>
      <c r="B875" s="80"/>
      <c r="C875" s="22"/>
      <c r="D875" s="22"/>
      <c r="E875" s="21"/>
      <c r="F875" s="21"/>
      <c r="G875" s="11"/>
      <c r="I875" s="9"/>
      <c r="L875" s="1"/>
      <c r="M875" s="112"/>
      <c r="N875" s="112"/>
      <c r="O875" s="112"/>
      <c r="P875" s="113"/>
      <c r="Q875" s="112"/>
      <c r="R875" s="114"/>
      <c r="S875" s="113"/>
      <c r="T875" s="112"/>
      <c r="U875" s="114"/>
      <c r="V875" s="113"/>
      <c r="W875" s="112"/>
      <c r="X875" s="113"/>
    </row>
    <row r="876" spans="1:24" x14ac:dyDescent="0.25">
      <c r="A876" s="77"/>
      <c r="B876" s="80"/>
      <c r="C876" s="22"/>
      <c r="D876" s="22"/>
      <c r="E876" s="21"/>
      <c r="F876" s="21"/>
      <c r="G876" s="11"/>
      <c r="I876" s="9"/>
      <c r="L876" s="1"/>
      <c r="M876" s="112"/>
      <c r="N876" s="112"/>
      <c r="O876" s="112"/>
      <c r="P876" s="113"/>
      <c r="Q876" s="112"/>
      <c r="R876" s="114"/>
      <c r="S876" s="113"/>
      <c r="T876" s="112"/>
      <c r="U876" s="114"/>
      <c r="V876" s="113"/>
      <c r="W876" s="112"/>
      <c r="X876" s="113"/>
    </row>
    <row r="877" spans="1:24" x14ac:dyDescent="0.25">
      <c r="A877" s="77"/>
      <c r="B877" s="80"/>
      <c r="C877" s="22"/>
      <c r="D877" s="22"/>
      <c r="E877" s="21"/>
      <c r="F877" s="21"/>
      <c r="G877" s="11"/>
      <c r="I877" s="9"/>
      <c r="L877" s="1"/>
      <c r="M877" s="112"/>
      <c r="N877" s="112"/>
      <c r="O877" s="112"/>
      <c r="P877" s="113"/>
      <c r="Q877" s="112"/>
      <c r="R877" s="114"/>
      <c r="S877" s="113"/>
      <c r="T877" s="112"/>
      <c r="U877" s="114"/>
      <c r="V877" s="113"/>
      <c r="W877" s="112"/>
      <c r="X877" s="113"/>
    </row>
    <row r="878" spans="1:24" x14ac:dyDescent="0.25">
      <c r="A878" s="77"/>
      <c r="B878" s="80"/>
      <c r="C878" s="22"/>
      <c r="D878" s="22"/>
      <c r="E878" s="21"/>
      <c r="F878" s="21"/>
      <c r="G878" s="11"/>
      <c r="I878" s="9"/>
      <c r="L878" s="1"/>
      <c r="M878" s="112"/>
      <c r="N878" s="112"/>
      <c r="O878" s="112"/>
      <c r="P878" s="113"/>
      <c r="Q878" s="112"/>
      <c r="R878" s="114"/>
      <c r="S878" s="113"/>
      <c r="T878" s="112"/>
      <c r="U878" s="114"/>
      <c r="V878" s="113"/>
      <c r="W878" s="112"/>
      <c r="X878" s="113"/>
    </row>
    <row r="879" spans="1:24" x14ac:dyDescent="0.25">
      <c r="A879" s="77"/>
      <c r="B879" s="80"/>
      <c r="C879" s="22"/>
      <c r="D879" s="22"/>
      <c r="E879" s="21"/>
      <c r="F879" s="21"/>
      <c r="G879" s="11"/>
      <c r="I879" s="9"/>
      <c r="L879" s="1"/>
      <c r="M879" s="112"/>
      <c r="N879" s="112"/>
      <c r="O879" s="112"/>
      <c r="P879" s="113"/>
      <c r="Q879" s="112"/>
      <c r="R879" s="114"/>
      <c r="S879" s="113"/>
      <c r="T879" s="112"/>
      <c r="U879" s="114"/>
      <c r="V879" s="113"/>
      <c r="W879" s="112"/>
      <c r="X879" s="113"/>
    </row>
    <row r="880" spans="1:24" x14ac:dyDescent="0.25">
      <c r="A880" s="77"/>
      <c r="B880" s="80"/>
      <c r="C880" s="22"/>
      <c r="D880" s="22"/>
      <c r="E880" s="21"/>
      <c r="F880" s="21"/>
      <c r="G880" s="11"/>
      <c r="I880" s="9"/>
      <c r="L880" s="1"/>
      <c r="M880" s="112"/>
      <c r="N880" s="112"/>
      <c r="O880" s="112"/>
      <c r="P880" s="113"/>
      <c r="Q880" s="112"/>
      <c r="R880" s="114"/>
      <c r="S880" s="113"/>
      <c r="T880" s="112"/>
      <c r="U880" s="114"/>
      <c r="V880" s="113"/>
      <c r="W880" s="112"/>
      <c r="X880" s="113"/>
    </row>
    <row r="881" spans="1:24" x14ac:dyDescent="0.25">
      <c r="A881" s="77"/>
      <c r="B881" s="80"/>
      <c r="C881" s="22"/>
      <c r="D881" s="22"/>
      <c r="E881" s="21"/>
      <c r="F881" s="21"/>
      <c r="G881" s="11"/>
      <c r="I881" s="9"/>
      <c r="L881" s="1"/>
      <c r="M881" s="112"/>
      <c r="N881" s="112"/>
      <c r="O881" s="112"/>
      <c r="P881" s="113"/>
      <c r="Q881" s="112"/>
      <c r="R881" s="114"/>
      <c r="S881" s="113"/>
      <c r="T881" s="112"/>
      <c r="U881" s="114"/>
      <c r="V881" s="113"/>
      <c r="W881" s="112"/>
      <c r="X881" s="113"/>
    </row>
    <row r="882" spans="1:24" x14ac:dyDescent="0.25">
      <c r="A882" s="77"/>
      <c r="B882" s="80"/>
      <c r="C882" s="22"/>
      <c r="D882" s="22"/>
      <c r="E882" s="21"/>
      <c r="F882" s="21"/>
      <c r="G882" s="11"/>
      <c r="I882" s="9"/>
      <c r="L882" s="1"/>
      <c r="M882" s="112"/>
      <c r="N882" s="112"/>
      <c r="O882" s="112"/>
      <c r="P882" s="113"/>
      <c r="Q882" s="112"/>
      <c r="R882" s="114"/>
      <c r="S882" s="113"/>
      <c r="T882" s="112"/>
      <c r="U882" s="114"/>
      <c r="V882" s="113"/>
      <c r="W882" s="112"/>
      <c r="X882" s="113"/>
    </row>
    <row r="883" spans="1:24" x14ac:dyDescent="0.25">
      <c r="A883" s="77"/>
      <c r="B883" s="80"/>
      <c r="C883" s="22"/>
      <c r="D883" s="22"/>
      <c r="E883" s="21"/>
      <c r="F883" s="21"/>
      <c r="G883" s="11"/>
      <c r="I883" s="9"/>
      <c r="L883" s="1"/>
      <c r="M883" s="112"/>
      <c r="N883" s="112"/>
      <c r="O883" s="112"/>
      <c r="P883" s="113"/>
      <c r="Q883" s="112"/>
      <c r="R883" s="114"/>
      <c r="S883" s="113"/>
      <c r="T883" s="112"/>
      <c r="U883" s="114"/>
      <c r="V883" s="113"/>
      <c r="W883" s="112"/>
      <c r="X883" s="113"/>
    </row>
    <row r="884" spans="1:24" x14ac:dyDescent="0.25">
      <c r="A884" s="77"/>
      <c r="B884" s="80"/>
      <c r="C884" s="22"/>
      <c r="D884" s="22"/>
      <c r="E884" s="21"/>
      <c r="F884" s="21"/>
      <c r="G884" s="11"/>
      <c r="I884" s="9"/>
      <c r="L884" s="1"/>
      <c r="M884" s="112"/>
      <c r="N884" s="112"/>
      <c r="O884" s="112"/>
      <c r="P884" s="113"/>
      <c r="Q884" s="112"/>
      <c r="R884" s="114"/>
      <c r="S884" s="113"/>
      <c r="T884" s="112"/>
      <c r="U884" s="114"/>
      <c r="V884" s="113"/>
      <c r="W884" s="112"/>
      <c r="X884" s="113"/>
    </row>
    <row r="885" spans="1:24" x14ac:dyDescent="0.25">
      <c r="A885" s="77"/>
      <c r="B885" s="80"/>
      <c r="C885" s="22"/>
      <c r="D885" s="22"/>
      <c r="E885" s="21"/>
      <c r="F885" s="21"/>
      <c r="G885" s="11"/>
      <c r="I885" s="9"/>
      <c r="L885" s="1"/>
      <c r="M885" s="112"/>
      <c r="N885" s="112"/>
      <c r="O885" s="112"/>
      <c r="P885" s="113"/>
      <c r="Q885" s="112"/>
      <c r="R885" s="114"/>
      <c r="S885" s="113"/>
      <c r="T885" s="112"/>
      <c r="U885" s="114"/>
      <c r="V885" s="113"/>
      <c r="W885" s="112"/>
      <c r="X885" s="113"/>
    </row>
    <row r="886" spans="1:24" x14ac:dyDescent="0.25">
      <c r="A886" s="77"/>
      <c r="B886" s="80"/>
      <c r="C886" s="22"/>
      <c r="D886" s="22"/>
      <c r="E886" s="21"/>
      <c r="F886" s="21"/>
      <c r="G886" s="11"/>
      <c r="I886" s="9"/>
      <c r="L886" s="1"/>
      <c r="M886" s="112"/>
      <c r="N886" s="112"/>
      <c r="O886" s="112"/>
      <c r="P886" s="113"/>
      <c r="Q886" s="112"/>
      <c r="R886" s="114"/>
      <c r="S886" s="113"/>
      <c r="T886" s="112"/>
      <c r="U886" s="114"/>
      <c r="V886" s="113"/>
      <c r="W886" s="112"/>
      <c r="X886" s="113"/>
    </row>
    <row r="887" spans="1:24" x14ac:dyDescent="0.25">
      <c r="A887" s="77"/>
      <c r="B887" s="80"/>
      <c r="C887" s="22"/>
      <c r="D887" s="22"/>
      <c r="E887" s="21"/>
      <c r="F887" s="21"/>
      <c r="G887" s="11"/>
      <c r="I887" s="9"/>
      <c r="L887" s="1"/>
      <c r="M887" s="112"/>
      <c r="N887" s="112"/>
      <c r="O887" s="112"/>
      <c r="P887" s="113"/>
      <c r="Q887" s="112"/>
      <c r="R887" s="114"/>
      <c r="S887" s="113"/>
      <c r="T887" s="112"/>
      <c r="U887" s="114"/>
      <c r="V887" s="113"/>
      <c r="W887" s="112"/>
      <c r="X887" s="113"/>
    </row>
    <row r="888" spans="1:24" x14ac:dyDescent="0.25">
      <c r="A888" s="77"/>
      <c r="B888" s="80"/>
      <c r="C888" s="22"/>
      <c r="D888" s="22"/>
      <c r="E888" s="21"/>
      <c r="F888" s="21"/>
      <c r="G888" s="11"/>
      <c r="I888" s="9"/>
      <c r="L888" s="1"/>
      <c r="M888" s="112"/>
      <c r="N888" s="112"/>
      <c r="O888" s="112"/>
      <c r="P888" s="113"/>
      <c r="Q888" s="112"/>
      <c r="R888" s="114"/>
      <c r="S888" s="113"/>
      <c r="T888" s="112"/>
      <c r="U888" s="114"/>
      <c r="V888" s="113"/>
      <c r="W888" s="112"/>
      <c r="X888" s="113"/>
    </row>
    <row r="889" spans="1:24" x14ac:dyDescent="0.25">
      <c r="A889" s="77"/>
      <c r="B889" s="80"/>
      <c r="C889" s="22"/>
      <c r="D889" s="22"/>
      <c r="E889" s="21"/>
      <c r="F889" s="21"/>
      <c r="G889" s="11"/>
      <c r="I889" s="9"/>
      <c r="L889" s="1"/>
      <c r="M889" s="112"/>
      <c r="N889" s="112"/>
      <c r="O889" s="112"/>
      <c r="P889" s="113"/>
      <c r="Q889" s="112"/>
      <c r="R889" s="114"/>
      <c r="S889" s="113"/>
      <c r="T889" s="112"/>
      <c r="U889" s="114"/>
      <c r="V889" s="113"/>
      <c r="W889" s="112"/>
      <c r="X889" s="113"/>
    </row>
    <row r="890" spans="1:24" x14ac:dyDescent="0.25">
      <c r="A890" s="77"/>
      <c r="B890" s="80"/>
      <c r="C890" s="22"/>
      <c r="D890" s="22"/>
      <c r="E890" s="21"/>
      <c r="F890" s="21"/>
      <c r="G890" s="11"/>
      <c r="I890" s="9"/>
      <c r="L890" s="1"/>
      <c r="M890" s="112"/>
      <c r="N890" s="112"/>
      <c r="O890" s="112"/>
      <c r="P890" s="113"/>
      <c r="Q890" s="112"/>
      <c r="R890" s="114"/>
      <c r="S890" s="113"/>
      <c r="T890" s="112"/>
      <c r="U890" s="114"/>
      <c r="V890" s="113"/>
      <c r="W890" s="112"/>
      <c r="X890" s="113"/>
    </row>
    <row r="891" spans="1:24" x14ac:dyDescent="0.25">
      <c r="A891" s="77"/>
      <c r="B891" s="80"/>
      <c r="C891" s="22"/>
      <c r="D891" s="22"/>
      <c r="E891" s="21"/>
      <c r="F891" s="21"/>
      <c r="G891" s="11"/>
      <c r="I891" s="9"/>
      <c r="L891" s="1"/>
      <c r="M891" s="112"/>
      <c r="N891" s="112"/>
      <c r="O891" s="112"/>
      <c r="P891" s="113"/>
      <c r="Q891" s="112"/>
      <c r="R891" s="114"/>
      <c r="S891" s="113"/>
      <c r="T891" s="112"/>
      <c r="U891" s="114"/>
      <c r="V891" s="113"/>
      <c r="W891" s="112"/>
      <c r="X891" s="113"/>
    </row>
    <row r="892" spans="1:24" x14ac:dyDescent="0.25">
      <c r="A892" s="77"/>
      <c r="B892" s="80"/>
      <c r="C892" s="22"/>
      <c r="D892" s="22"/>
      <c r="E892" s="21"/>
      <c r="F892" s="21"/>
      <c r="G892" s="11"/>
      <c r="I892" s="9"/>
      <c r="L892" s="1"/>
      <c r="M892" s="112"/>
      <c r="N892" s="112"/>
      <c r="O892" s="112"/>
      <c r="P892" s="113"/>
      <c r="Q892" s="112"/>
      <c r="R892" s="114"/>
      <c r="S892" s="113"/>
      <c r="T892" s="112"/>
      <c r="U892" s="114"/>
      <c r="V892" s="113"/>
      <c r="W892" s="112"/>
      <c r="X892" s="113"/>
    </row>
    <row r="893" spans="1:24" x14ac:dyDescent="0.25">
      <c r="A893" s="77"/>
      <c r="B893" s="80"/>
      <c r="C893" s="22"/>
      <c r="D893" s="22"/>
      <c r="E893" s="21"/>
      <c r="F893" s="21"/>
      <c r="G893" s="11"/>
      <c r="I893" s="9"/>
      <c r="L893" s="1"/>
      <c r="M893" s="112"/>
      <c r="N893" s="112"/>
      <c r="O893" s="112"/>
      <c r="P893" s="113"/>
      <c r="Q893" s="112"/>
      <c r="R893" s="114"/>
      <c r="S893" s="113"/>
      <c r="T893" s="112"/>
      <c r="U893" s="114"/>
      <c r="V893" s="113"/>
      <c r="W893" s="112"/>
      <c r="X893" s="113"/>
    </row>
    <row r="894" spans="1:24" x14ac:dyDescent="0.25">
      <c r="A894" s="77"/>
      <c r="B894" s="80"/>
      <c r="C894" s="22"/>
      <c r="D894" s="22"/>
      <c r="E894" s="21"/>
      <c r="F894" s="21"/>
      <c r="G894" s="11"/>
      <c r="I894" s="9"/>
      <c r="L894" s="1"/>
      <c r="M894" s="112"/>
      <c r="N894" s="112"/>
      <c r="O894" s="112"/>
      <c r="P894" s="113"/>
      <c r="Q894" s="112"/>
      <c r="R894" s="114"/>
      <c r="S894" s="113"/>
      <c r="T894" s="112"/>
      <c r="U894" s="114"/>
      <c r="V894" s="113"/>
      <c r="W894" s="112"/>
      <c r="X894" s="113"/>
    </row>
    <row r="895" spans="1:24" x14ac:dyDescent="0.25">
      <c r="A895" s="77"/>
      <c r="B895" s="80"/>
      <c r="C895" s="22"/>
      <c r="D895" s="22"/>
      <c r="E895" s="21"/>
      <c r="F895" s="21"/>
      <c r="G895" s="11"/>
      <c r="I895" s="9"/>
      <c r="L895" s="1"/>
      <c r="M895" s="112"/>
      <c r="N895" s="112"/>
      <c r="O895" s="112"/>
      <c r="P895" s="113"/>
      <c r="Q895" s="112"/>
      <c r="R895" s="114"/>
      <c r="S895" s="113"/>
      <c r="T895" s="112"/>
      <c r="U895" s="114"/>
      <c r="V895" s="113"/>
      <c r="W895" s="112"/>
      <c r="X895" s="113"/>
    </row>
    <row r="896" spans="1:24" x14ac:dyDescent="0.25">
      <c r="A896" s="77"/>
      <c r="B896" s="80"/>
      <c r="C896" s="22"/>
      <c r="D896" s="22"/>
      <c r="E896" s="21"/>
      <c r="F896" s="21"/>
      <c r="G896" s="11"/>
      <c r="I896" s="9"/>
      <c r="L896" s="1"/>
      <c r="M896" s="112"/>
      <c r="N896" s="112"/>
      <c r="O896" s="112"/>
      <c r="P896" s="113"/>
      <c r="Q896" s="112"/>
      <c r="R896" s="114"/>
      <c r="S896" s="113"/>
      <c r="T896" s="112"/>
      <c r="U896" s="114"/>
      <c r="V896" s="113"/>
      <c r="W896" s="112"/>
      <c r="X896" s="113"/>
    </row>
    <row r="897" spans="1:24" x14ac:dyDescent="0.25">
      <c r="A897" s="77"/>
      <c r="B897" s="80"/>
      <c r="C897" s="22"/>
      <c r="D897" s="22"/>
      <c r="E897" s="21"/>
      <c r="F897" s="21"/>
      <c r="G897" s="11"/>
      <c r="I897" s="9"/>
      <c r="L897" s="1"/>
      <c r="M897" s="112"/>
      <c r="N897" s="112"/>
      <c r="O897" s="112"/>
      <c r="P897" s="113"/>
      <c r="Q897" s="112"/>
      <c r="R897" s="114"/>
      <c r="S897" s="113"/>
      <c r="T897" s="112"/>
      <c r="U897" s="114"/>
      <c r="V897" s="113"/>
      <c r="W897" s="112"/>
      <c r="X897" s="113"/>
    </row>
    <row r="898" spans="1:24" x14ac:dyDescent="0.25">
      <c r="A898" s="77"/>
      <c r="B898" s="80"/>
      <c r="C898" s="22"/>
      <c r="D898" s="22"/>
      <c r="E898" s="21"/>
      <c r="F898" s="21"/>
      <c r="G898" s="11"/>
      <c r="I898" s="9"/>
      <c r="L898" s="1"/>
      <c r="M898" s="112"/>
      <c r="N898" s="112"/>
      <c r="O898" s="112"/>
      <c r="P898" s="113"/>
      <c r="Q898" s="112"/>
      <c r="R898" s="114"/>
      <c r="S898" s="113"/>
      <c r="T898" s="112"/>
      <c r="U898" s="114"/>
      <c r="V898" s="113"/>
      <c r="W898" s="112"/>
      <c r="X898" s="113"/>
    </row>
    <row r="899" spans="1:24" x14ac:dyDescent="0.25">
      <c r="A899" s="77"/>
      <c r="B899" s="80"/>
      <c r="C899" s="22"/>
      <c r="D899" s="22"/>
      <c r="E899" s="21"/>
      <c r="F899" s="21"/>
      <c r="G899" s="11"/>
      <c r="I899" s="9"/>
      <c r="L899" s="1"/>
      <c r="M899" s="112"/>
      <c r="N899" s="112"/>
      <c r="O899" s="112"/>
      <c r="P899" s="113"/>
      <c r="Q899" s="112"/>
      <c r="R899" s="114"/>
      <c r="S899" s="113"/>
      <c r="T899" s="112"/>
      <c r="U899" s="114"/>
      <c r="V899" s="113"/>
      <c r="W899" s="112"/>
      <c r="X899" s="113"/>
    </row>
    <row r="900" spans="1:24" x14ac:dyDescent="0.25">
      <c r="A900" s="77"/>
      <c r="B900" s="80"/>
      <c r="C900" s="22"/>
      <c r="D900" s="22"/>
      <c r="E900" s="21"/>
      <c r="F900" s="21"/>
      <c r="G900" s="11"/>
      <c r="I900" s="9"/>
      <c r="L900" s="1"/>
      <c r="M900" s="112"/>
      <c r="N900" s="112"/>
      <c r="O900" s="112"/>
      <c r="P900" s="113"/>
      <c r="Q900" s="112"/>
      <c r="R900" s="114"/>
      <c r="S900" s="113"/>
      <c r="T900" s="112"/>
      <c r="U900" s="114"/>
      <c r="V900" s="113"/>
      <c r="W900" s="112"/>
      <c r="X900" s="113"/>
    </row>
    <row r="901" spans="1:24" x14ac:dyDescent="0.25">
      <c r="A901" s="77"/>
      <c r="B901" s="80"/>
      <c r="C901" s="22"/>
      <c r="D901" s="22"/>
      <c r="E901" s="21"/>
      <c r="F901" s="21"/>
      <c r="G901" s="11"/>
      <c r="I901" s="9"/>
      <c r="L901" s="1"/>
      <c r="M901" s="112"/>
      <c r="N901" s="112"/>
      <c r="O901" s="112"/>
      <c r="P901" s="113"/>
      <c r="Q901" s="112"/>
      <c r="R901" s="114"/>
      <c r="S901" s="113"/>
      <c r="T901" s="112"/>
      <c r="U901" s="114"/>
      <c r="V901" s="113"/>
      <c r="W901" s="112"/>
      <c r="X901" s="113"/>
    </row>
    <row r="902" spans="1:24" x14ac:dyDescent="0.25">
      <c r="A902" s="77"/>
      <c r="B902" s="80"/>
      <c r="C902" s="22"/>
      <c r="D902" s="22"/>
      <c r="E902" s="21"/>
      <c r="F902" s="21"/>
      <c r="G902" s="11"/>
      <c r="I902" s="9"/>
      <c r="L902" s="1"/>
      <c r="M902" s="112"/>
      <c r="N902" s="112"/>
      <c r="O902" s="112"/>
      <c r="P902" s="113"/>
      <c r="Q902" s="112"/>
      <c r="R902" s="114"/>
      <c r="S902" s="113"/>
      <c r="T902" s="112"/>
      <c r="U902" s="114"/>
      <c r="V902" s="113"/>
      <c r="W902" s="112"/>
      <c r="X902" s="113"/>
    </row>
    <row r="903" spans="1:24" x14ac:dyDescent="0.25">
      <c r="A903" s="77"/>
      <c r="B903" s="80"/>
      <c r="C903" s="22"/>
      <c r="D903" s="22"/>
      <c r="E903" s="21"/>
      <c r="F903" s="21"/>
      <c r="G903" s="11"/>
      <c r="I903" s="9"/>
      <c r="L903" s="1"/>
      <c r="M903" s="112"/>
      <c r="N903" s="112"/>
      <c r="O903" s="112"/>
      <c r="P903" s="113"/>
      <c r="Q903" s="112"/>
      <c r="R903" s="114"/>
      <c r="S903" s="113"/>
      <c r="T903" s="112"/>
      <c r="U903" s="114"/>
      <c r="V903" s="113"/>
      <c r="W903" s="112"/>
      <c r="X903" s="113"/>
    </row>
    <row r="904" spans="1:24" x14ac:dyDescent="0.25">
      <c r="A904" s="77"/>
      <c r="B904" s="80"/>
      <c r="C904" s="22"/>
      <c r="D904" s="22"/>
      <c r="E904" s="21"/>
      <c r="F904" s="21"/>
      <c r="G904" s="11"/>
      <c r="I904" s="9"/>
      <c r="L904" s="1"/>
      <c r="M904" s="112"/>
      <c r="N904" s="112"/>
      <c r="O904" s="112"/>
      <c r="P904" s="113"/>
      <c r="Q904" s="112"/>
      <c r="R904" s="114"/>
      <c r="S904" s="113"/>
      <c r="T904" s="112"/>
      <c r="U904" s="114"/>
      <c r="V904" s="113"/>
      <c r="W904" s="112"/>
      <c r="X904" s="113"/>
    </row>
    <row r="905" spans="1:24" x14ac:dyDescent="0.25">
      <c r="A905" s="77"/>
      <c r="B905" s="80"/>
      <c r="C905" s="22"/>
      <c r="D905" s="22"/>
      <c r="E905" s="21"/>
      <c r="F905" s="21"/>
      <c r="G905" s="11"/>
      <c r="I905" s="9"/>
      <c r="L905" s="1"/>
      <c r="M905" s="112"/>
      <c r="N905" s="112"/>
      <c r="O905" s="112"/>
      <c r="P905" s="113"/>
      <c r="Q905" s="112"/>
      <c r="R905" s="114"/>
      <c r="S905" s="113"/>
      <c r="T905" s="112"/>
      <c r="U905" s="114"/>
      <c r="V905" s="113"/>
      <c r="W905" s="112"/>
      <c r="X905" s="113"/>
    </row>
    <row r="906" spans="1:24" x14ac:dyDescent="0.25">
      <c r="A906" s="77"/>
      <c r="B906" s="80"/>
      <c r="C906" s="22"/>
      <c r="D906" s="22"/>
      <c r="E906" s="21"/>
      <c r="F906" s="21"/>
      <c r="G906" s="11"/>
      <c r="I906" s="9"/>
      <c r="L906" s="1"/>
      <c r="M906" s="112"/>
      <c r="N906" s="112"/>
      <c r="O906" s="112"/>
      <c r="P906" s="113"/>
      <c r="Q906" s="112"/>
      <c r="R906" s="114"/>
      <c r="S906" s="113"/>
      <c r="T906" s="112"/>
      <c r="U906" s="114"/>
      <c r="V906" s="113"/>
      <c r="W906" s="112"/>
      <c r="X906" s="113"/>
    </row>
    <row r="907" spans="1:24" x14ac:dyDescent="0.25">
      <c r="A907" s="77"/>
      <c r="B907" s="80"/>
      <c r="C907" s="22"/>
      <c r="D907" s="22"/>
      <c r="E907" s="21"/>
      <c r="F907" s="21"/>
      <c r="G907" s="11"/>
      <c r="I907" s="9"/>
      <c r="L907" s="1"/>
      <c r="M907" s="112"/>
      <c r="N907" s="112"/>
      <c r="O907" s="112"/>
      <c r="P907" s="113"/>
      <c r="Q907" s="112"/>
      <c r="R907" s="114"/>
      <c r="S907" s="113"/>
      <c r="T907" s="112"/>
      <c r="U907" s="114"/>
      <c r="V907" s="113"/>
      <c r="W907" s="112"/>
      <c r="X907" s="113"/>
    </row>
    <row r="908" spans="1:24" x14ac:dyDescent="0.25">
      <c r="A908" s="77"/>
      <c r="B908" s="80"/>
      <c r="C908" s="22"/>
      <c r="D908" s="22"/>
      <c r="E908" s="21"/>
      <c r="F908" s="21"/>
      <c r="G908" s="11"/>
      <c r="I908" s="9"/>
      <c r="L908" s="1"/>
      <c r="M908" s="112"/>
      <c r="N908" s="112"/>
      <c r="O908" s="112"/>
      <c r="P908" s="113"/>
      <c r="Q908" s="112"/>
      <c r="R908" s="114"/>
      <c r="S908" s="113"/>
      <c r="T908" s="112"/>
      <c r="U908" s="114"/>
      <c r="V908" s="113"/>
      <c r="W908" s="112"/>
      <c r="X908" s="113"/>
    </row>
    <row r="909" spans="1:24" x14ac:dyDescent="0.25">
      <c r="A909" s="77"/>
      <c r="B909" s="80"/>
      <c r="C909" s="22"/>
      <c r="D909" s="22"/>
      <c r="E909" s="21"/>
      <c r="F909" s="21"/>
      <c r="G909" s="11"/>
      <c r="I909" s="9"/>
      <c r="L909" s="1"/>
      <c r="M909" s="112"/>
      <c r="N909" s="112"/>
      <c r="O909" s="112"/>
      <c r="P909" s="113"/>
      <c r="Q909" s="112"/>
      <c r="R909" s="114"/>
      <c r="S909" s="113"/>
      <c r="T909" s="112"/>
      <c r="U909" s="114"/>
      <c r="V909" s="113"/>
      <c r="W909" s="112"/>
      <c r="X909" s="113"/>
    </row>
    <row r="910" spans="1:24" x14ac:dyDescent="0.25">
      <c r="A910" s="77"/>
      <c r="B910" s="80"/>
      <c r="C910" s="22"/>
      <c r="D910" s="22"/>
      <c r="E910" s="21"/>
      <c r="F910" s="21"/>
      <c r="G910" s="11"/>
      <c r="I910" s="9"/>
      <c r="L910" s="1"/>
      <c r="M910" s="112"/>
      <c r="N910" s="112"/>
      <c r="O910" s="112"/>
      <c r="P910" s="113"/>
      <c r="Q910" s="112"/>
      <c r="R910" s="114"/>
      <c r="S910" s="113"/>
      <c r="T910" s="112"/>
      <c r="U910" s="114"/>
      <c r="V910" s="113"/>
      <c r="W910" s="112"/>
      <c r="X910" s="113"/>
    </row>
    <row r="911" spans="1:24" x14ac:dyDescent="0.25">
      <c r="A911" s="77"/>
      <c r="B911" s="80"/>
      <c r="C911" s="22"/>
      <c r="D911" s="22"/>
      <c r="E911" s="21"/>
      <c r="F911" s="21"/>
      <c r="G911" s="11"/>
      <c r="I911" s="9"/>
      <c r="L911" s="1"/>
      <c r="M911" s="112"/>
      <c r="N911" s="112"/>
      <c r="O911" s="112"/>
      <c r="P911" s="113"/>
      <c r="Q911" s="112"/>
      <c r="R911" s="114"/>
      <c r="S911" s="113"/>
      <c r="T911" s="112"/>
      <c r="U911" s="114"/>
      <c r="V911" s="113"/>
      <c r="W911" s="112"/>
      <c r="X911" s="113"/>
    </row>
    <row r="912" spans="1:24" x14ac:dyDescent="0.25">
      <c r="A912" s="77"/>
      <c r="B912" s="80"/>
      <c r="C912" s="22"/>
      <c r="D912" s="22"/>
      <c r="E912" s="21"/>
      <c r="F912" s="21"/>
      <c r="G912" s="11"/>
      <c r="I912" s="9"/>
      <c r="L912" s="1"/>
      <c r="M912" s="112"/>
      <c r="N912" s="112"/>
      <c r="O912" s="112"/>
      <c r="P912" s="113"/>
      <c r="Q912" s="112"/>
      <c r="R912" s="114"/>
      <c r="S912" s="113"/>
      <c r="T912" s="112"/>
      <c r="U912" s="114"/>
      <c r="V912" s="113"/>
      <c r="W912" s="112"/>
      <c r="X912" s="113"/>
    </row>
    <row r="913" spans="1:24" x14ac:dyDescent="0.25">
      <c r="A913" s="77"/>
      <c r="B913" s="80"/>
      <c r="C913" s="22"/>
      <c r="D913" s="22"/>
      <c r="E913" s="21"/>
      <c r="F913" s="21"/>
      <c r="G913" s="11"/>
      <c r="I913" s="9"/>
      <c r="L913" s="1"/>
      <c r="M913" s="112"/>
      <c r="N913" s="112"/>
      <c r="O913" s="112"/>
      <c r="P913" s="113"/>
      <c r="Q913" s="112"/>
      <c r="R913" s="114"/>
      <c r="S913" s="113"/>
      <c r="T913" s="112"/>
      <c r="U913" s="114"/>
      <c r="V913" s="113"/>
      <c r="W913" s="112"/>
      <c r="X913" s="113"/>
    </row>
    <row r="914" spans="1:24" x14ac:dyDescent="0.25">
      <c r="A914" s="77"/>
      <c r="B914" s="80"/>
      <c r="C914" s="22"/>
      <c r="D914" s="22"/>
      <c r="E914" s="21"/>
      <c r="F914" s="21"/>
      <c r="G914" s="11"/>
      <c r="I914" s="9"/>
      <c r="L914" s="1"/>
      <c r="M914" s="112"/>
      <c r="N914" s="112"/>
      <c r="O914" s="112"/>
      <c r="P914" s="113"/>
      <c r="Q914" s="112"/>
      <c r="R914" s="114"/>
      <c r="S914" s="113"/>
      <c r="T914" s="112"/>
      <c r="U914" s="114"/>
      <c r="V914" s="113"/>
      <c r="W914" s="112"/>
      <c r="X914" s="113"/>
    </row>
    <row r="915" spans="1:24" x14ac:dyDescent="0.25">
      <c r="A915" s="77"/>
      <c r="B915" s="80"/>
      <c r="C915" s="22"/>
      <c r="D915" s="22"/>
      <c r="E915" s="21"/>
      <c r="F915" s="21"/>
      <c r="G915" s="11"/>
      <c r="I915" s="9"/>
      <c r="L915" s="1"/>
      <c r="M915" s="112"/>
      <c r="N915" s="112"/>
      <c r="O915" s="112"/>
      <c r="P915" s="113"/>
      <c r="Q915" s="112"/>
      <c r="R915" s="114"/>
      <c r="S915" s="113"/>
      <c r="T915" s="112"/>
      <c r="U915" s="114"/>
      <c r="V915" s="113"/>
      <c r="W915" s="112"/>
      <c r="X915" s="113"/>
    </row>
    <row r="916" spans="1:24" x14ac:dyDescent="0.25">
      <c r="A916" s="77"/>
      <c r="B916" s="80"/>
      <c r="C916" s="22"/>
      <c r="D916" s="22"/>
      <c r="E916" s="21"/>
      <c r="F916" s="21"/>
      <c r="G916" s="11"/>
      <c r="I916" s="9"/>
      <c r="L916" s="1"/>
      <c r="M916" s="112"/>
      <c r="N916" s="112"/>
      <c r="O916" s="112"/>
      <c r="P916" s="113"/>
      <c r="Q916" s="112"/>
      <c r="R916" s="114"/>
      <c r="S916" s="113"/>
      <c r="T916" s="112"/>
      <c r="U916" s="114"/>
      <c r="V916" s="113"/>
      <c r="W916" s="112"/>
      <c r="X916" s="113"/>
    </row>
    <row r="917" spans="1:24" x14ac:dyDescent="0.25">
      <c r="A917" s="77"/>
      <c r="B917" s="80"/>
      <c r="C917" s="22"/>
      <c r="D917" s="22"/>
      <c r="E917" s="21"/>
      <c r="F917" s="21"/>
      <c r="G917" s="11"/>
      <c r="I917" s="9"/>
      <c r="L917" s="1"/>
      <c r="M917" s="112"/>
      <c r="N917" s="112"/>
      <c r="O917" s="112"/>
      <c r="P917" s="113"/>
      <c r="Q917" s="112"/>
      <c r="R917" s="114"/>
      <c r="S917" s="113"/>
      <c r="T917" s="112"/>
      <c r="U917" s="114"/>
      <c r="V917" s="113"/>
      <c r="W917" s="112"/>
      <c r="X917" s="113"/>
    </row>
    <row r="918" spans="1:24" x14ac:dyDescent="0.25">
      <c r="A918" s="77"/>
      <c r="B918" s="80"/>
      <c r="C918" s="22"/>
      <c r="D918" s="22"/>
      <c r="E918" s="21"/>
      <c r="F918" s="21"/>
      <c r="G918" s="11"/>
      <c r="I918" s="9"/>
      <c r="L918" s="1"/>
      <c r="M918" s="112"/>
      <c r="N918" s="112"/>
      <c r="O918" s="112"/>
      <c r="P918" s="113"/>
      <c r="Q918" s="112"/>
      <c r="R918" s="114"/>
      <c r="S918" s="113"/>
      <c r="T918" s="112"/>
      <c r="U918" s="114"/>
      <c r="V918" s="113"/>
      <c r="W918" s="112"/>
      <c r="X918" s="113"/>
    </row>
    <row r="919" spans="1:24" x14ac:dyDescent="0.25">
      <c r="A919" s="77"/>
      <c r="B919" s="80"/>
      <c r="C919" s="22"/>
      <c r="D919" s="22"/>
      <c r="E919" s="21"/>
      <c r="F919" s="21"/>
      <c r="G919" s="11"/>
      <c r="I919" s="9"/>
      <c r="L919" s="1"/>
      <c r="M919" s="112"/>
      <c r="N919" s="112"/>
      <c r="O919" s="112"/>
      <c r="P919" s="113"/>
      <c r="Q919" s="112"/>
      <c r="R919" s="114"/>
      <c r="S919" s="113"/>
      <c r="T919" s="112"/>
      <c r="U919" s="114"/>
      <c r="V919" s="113"/>
      <c r="W919" s="112"/>
      <c r="X919" s="113"/>
    </row>
    <row r="920" spans="1:24" x14ac:dyDescent="0.25">
      <c r="A920" s="77"/>
      <c r="B920" s="80"/>
      <c r="C920" s="22"/>
      <c r="D920" s="22"/>
      <c r="E920" s="21"/>
      <c r="F920" s="21"/>
      <c r="G920" s="11"/>
      <c r="I920" s="9"/>
      <c r="L920" s="1"/>
      <c r="M920" s="112"/>
      <c r="N920" s="112"/>
      <c r="O920" s="112"/>
      <c r="P920" s="113"/>
      <c r="Q920" s="112"/>
      <c r="R920" s="114"/>
      <c r="S920" s="113"/>
      <c r="T920" s="112"/>
      <c r="U920" s="114"/>
      <c r="V920" s="113"/>
      <c r="W920" s="112"/>
      <c r="X920" s="113"/>
    </row>
    <row r="921" spans="1:24" x14ac:dyDescent="0.25">
      <c r="A921" s="77"/>
      <c r="B921" s="80"/>
      <c r="C921" s="22"/>
      <c r="D921" s="22"/>
      <c r="E921" s="21"/>
      <c r="F921" s="21"/>
      <c r="G921" s="11"/>
      <c r="I921" s="9"/>
      <c r="L921" s="1"/>
      <c r="M921" s="112"/>
      <c r="N921" s="112"/>
      <c r="O921" s="112"/>
      <c r="P921" s="113"/>
      <c r="Q921" s="112"/>
      <c r="R921" s="114"/>
      <c r="S921" s="113"/>
      <c r="T921" s="112"/>
      <c r="U921" s="114"/>
      <c r="V921" s="113"/>
      <c r="W921" s="112"/>
      <c r="X921" s="113"/>
    </row>
    <row r="922" spans="1:24" x14ac:dyDescent="0.25">
      <c r="A922" s="77"/>
      <c r="B922" s="80"/>
      <c r="C922" s="22"/>
      <c r="D922" s="22"/>
      <c r="E922" s="21"/>
      <c r="F922" s="21"/>
      <c r="G922" s="11"/>
      <c r="I922" s="9"/>
      <c r="L922" s="1"/>
      <c r="M922" s="112"/>
      <c r="N922" s="112"/>
      <c r="O922" s="112"/>
      <c r="P922" s="113"/>
      <c r="Q922" s="112"/>
      <c r="R922" s="114"/>
      <c r="S922" s="113"/>
      <c r="T922" s="112"/>
      <c r="U922" s="114"/>
      <c r="V922" s="113"/>
      <c r="W922" s="112"/>
      <c r="X922" s="113"/>
    </row>
    <row r="923" spans="1:24" x14ac:dyDescent="0.25">
      <c r="A923" s="77"/>
      <c r="B923" s="80"/>
      <c r="C923" s="22"/>
      <c r="D923" s="22"/>
      <c r="E923" s="21"/>
      <c r="F923" s="21"/>
      <c r="G923" s="11"/>
      <c r="I923" s="9"/>
      <c r="L923" s="1"/>
      <c r="M923" s="112"/>
      <c r="N923" s="112"/>
      <c r="O923" s="112"/>
      <c r="P923" s="113"/>
      <c r="Q923" s="112"/>
      <c r="R923" s="114"/>
      <c r="S923" s="113"/>
      <c r="T923" s="112"/>
      <c r="U923" s="114"/>
      <c r="V923" s="113"/>
      <c r="W923" s="112"/>
      <c r="X923" s="113"/>
    </row>
    <row r="924" spans="1:24" x14ac:dyDescent="0.25">
      <c r="A924" s="77"/>
      <c r="B924" s="80"/>
      <c r="C924" s="22"/>
      <c r="D924" s="22"/>
      <c r="E924" s="21"/>
      <c r="F924" s="21"/>
      <c r="G924" s="11"/>
      <c r="I924" s="9"/>
      <c r="L924" s="1"/>
      <c r="M924" s="112"/>
      <c r="N924" s="112"/>
      <c r="O924" s="112"/>
      <c r="P924" s="113"/>
      <c r="Q924" s="112"/>
      <c r="R924" s="114"/>
      <c r="S924" s="113"/>
      <c r="T924" s="112"/>
      <c r="U924" s="114"/>
      <c r="V924" s="113"/>
      <c r="W924" s="112"/>
      <c r="X924" s="113"/>
    </row>
    <row r="925" spans="1:24" x14ac:dyDescent="0.25">
      <c r="A925" s="77"/>
      <c r="B925" s="80"/>
      <c r="C925" s="22"/>
      <c r="D925" s="22"/>
      <c r="E925" s="21"/>
      <c r="F925" s="21"/>
      <c r="G925" s="11"/>
      <c r="I925" s="9"/>
      <c r="L925" s="1"/>
      <c r="M925" s="112"/>
      <c r="N925" s="112"/>
      <c r="O925" s="112"/>
      <c r="P925" s="113"/>
      <c r="Q925" s="112"/>
      <c r="R925" s="114"/>
      <c r="S925" s="113"/>
      <c r="T925" s="112"/>
      <c r="U925" s="114"/>
      <c r="V925" s="113"/>
      <c r="W925" s="112"/>
      <c r="X925" s="113"/>
    </row>
    <row r="926" spans="1:24" x14ac:dyDescent="0.25">
      <c r="A926" s="77"/>
      <c r="B926" s="80"/>
      <c r="C926" s="22"/>
      <c r="D926" s="22"/>
      <c r="E926" s="21"/>
      <c r="F926" s="21"/>
      <c r="G926" s="11"/>
      <c r="I926" s="9"/>
      <c r="L926" s="1"/>
      <c r="M926" s="112"/>
      <c r="N926" s="112"/>
      <c r="O926" s="112"/>
      <c r="P926" s="113"/>
      <c r="Q926" s="112"/>
      <c r="R926" s="114"/>
      <c r="S926" s="113"/>
      <c r="T926" s="112"/>
      <c r="U926" s="114"/>
      <c r="V926" s="113"/>
      <c r="W926" s="112"/>
      <c r="X926" s="113"/>
    </row>
    <row r="927" spans="1:24" x14ac:dyDescent="0.25">
      <c r="A927" s="77"/>
      <c r="B927" s="80"/>
      <c r="C927" s="22"/>
      <c r="D927" s="22"/>
      <c r="E927" s="21"/>
      <c r="F927" s="21"/>
      <c r="G927" s="11"/>
      <c r="I927" s="9"/>
      <c r="L927" s="1"/>
      <c r="M927" s="112"/>
      <c r="N927" s="112"/>
      <c r="O927" s="112"/>
      <c r="P927" s="113"/>
      <c r="Q927" s="112"/>
      <c r="R927" s="114"/>
      <c r="S927" s="113"/>
      <c r="T927" s="112"/>
      <c r="U927" s="114"/>
      <c r="V927" s="113"/>
      <c r="W927" s="112"/>
      <c r="X927" s="113"/>
    </row>
    <row r="928" spans="1:24" x14ac:dyDescent="0.25">
      <c r="A928" s="77"/>
      <c r="B928" s="80"/>
      <c r="C928" s="22"/>
      <c r="D928" s="22"/>
      <c r="E928" s="21"/>
      <c r="F928" s="21"/>
      <c r="G928" s="11"/>
      <c r="I928" s="9"/>
      <c r="L928" s="1"/>
      <c r="M928" s="112"/>
      <c r="N928" s="112"/>
      <c r="O928" s="112"/>
      <c r="P928" s="113"/>
      <c r="Q928" s="112"/>
      <c r="R928" s="114"/>
      <c r="S928" s="113"/>
      <c r="T928" s="112"/>
      <c r="U928" s="114"/>
      <c r="V928" s="113"/>
      <c r="W928" s="112"/>
      <c r="X928" s="113"/>
    </row>
    <row r="929" spans="1:24" x14ac:dyDescent="0.25">
      <c r="A929" s="77"/>
      <c r="B929" s="80"/>
      <c r="C929" s="22"/>
      <c r="D929" s="22"/>
      <c r="E929" s="21"/>
      <c r="F929" s="21"/>
      <c r="G929" s="11"/>
      <c r="I929" s="9"/>
      <c r="L929" s="1"/>
      <c r="M929" s="112"/>
      <c r="N929" s="112"/>
      <c r="O929" s="112"/>
      <c r="P929" s="113"/>
      <c r="Q929" s="112"/>
      <c r="R929" s="114"/>
      <c r="S929" s="113"/>
      <c r="T929" s="112"/>
      <c r="U929" s="114"/>
      <c r="V929" s="113"/>
      <c r="W929" s="112"/>
      <c r="X929" s="113"/>
    </row>
    <row r="930" spans="1:24" x14ac:dyDescent="0.25">
      <c r="A930" s="77"/>
      <c r="B930" s="80"/>
      <c r="C930" s="22"/>
      <c r="D930" s="22"/>
      <c r="E930" s="21"/>
      <c r="F930" s="21"/>
      <c r="G930" s="11"/>
      <c r="I930" s="9"/>
      <c r="L930" s="1"/>
      <c r="M930" s="112"/>
      <c r="N930" s="112"/>
      <c r="O930" s="112"/>
      <c r="P930" s="113"/>
      <c r="Q930" s="112"/>
      <c r="R930" s="114"/>
      <c r="S930" s="113"/>
      <c r="T930" s="112"/>
      <c r="U930" s="114"/>
      <c r="V930" s="113"/>
      <c r="W930" s="112"/>
      <c r="X930" s="113"/>
    </row>
    <row r="931" spans="1:24" x14ac:dyDescent="0.25">
      <c r="A931" s="77"/>
      <c r="B931" s="80"/>
      <c r="C931" s="22"/>
      <c r="D931" s="22"/>
      <c r="E931" s="21"/>
      <c r="F931" s="21"/>
      <c r="G931" s="11"/>
      <c r="I931" s="9"/>
      <c r="L931" s="1"/>
      <c r="M931" s="112"/>
      <c r="N931" s="112"/>
      <c r="O931" s="112"/>
      <c r="P931" s="113"/>
      <c r="Q931" s="112"/>
      <c r="R931" s="114"/>
      <c r="S931" s="113"/>
      <c r="T931" s="112"/>
      <c r="U931" s="114"/>
      <c r="V931" s="113"/>
      <c r="W931" s="112"/>
      <c r="X931" s="113"/>
    </row>
    <row r="932" spans="1:24" x14ac:dyDescent="0.25">
      <c r="A932" s="77"/>
      <c r="B932" s="80"/>
      <c r="C932" s="22"/>
      <c r="D932" s="22"/>
      <c r="E932" s="21"/>
      <c r="F932" s="21"/>
      <c r="G932" s="11"/>
      <c r="I932" s="9"/>
      <c r="L932" s="1"/>
      <c r="M932" s="112"/>
      <c r="N932" s="112"/>
      <c r="O932" s="112"/>
      <c r="P932" s="113"/>
      <c r="Q932" s="112"/>
      <c r="R932" s="114"/>
      <c r="S932" s="113"/>
      <c r="T932" s="112"/>
      <c r="U932" s="114"/>
      <c r="V932" s="113"/>
      <c r="W932" s="112"/>
      <c r="X932" s="113"/>
    </row>
    <row r="933" spans="1:24" x14ac:dyDescent="0.25">
      <c r="A933" s="77"/>
      <c r="B933" s="80"/>
      <c r="C933" s="22"/>
      <c r="D933" s="22"/>
      <c r="E933" s="21"/>
      <c r="F933" s="21"/>
      <c r="G933" s="11"/>
      <c r="I933" s="9"/>
      <c r="L933" s="1"/>
      <c r="M933" s="112"/>
      <c r="N933" s="112"/>
      <c r="O933" s="112"/>
      <c r="P933" s="113"/>
      <c r="Q933" s="112"/>
      <c r="R933" s="114"/>
      <c r="S933" s="113"/>
      <c r="T933" s="112"/>
      <c r="U933" s="114"/>
      <c r="V933" s="113"/>
      <c r="W933" s="112"/>
      <c r="X933" s="113"/>
    </row>
    <row r="934" spans="1:24" x14ac:dyDescent="0.25">
      <c r="A934" s="77"/>
      <c r="B934" s="80"/>
      <c r="C934" s="22"/>
      <c r="D934" s="22"/>
      <c r="E934" s="21"/>
      <c r="F934" s="21"/>
      <c r="G934" s="11"/>
      <c r="I934" s="9"/>
      <c r="L934" s="1"/>
      <c r="M934" s="112"/>
      <c r="N934" s="112"/>
      <c r="O934" s="112"/>
      <c r="P934" s="113"/>
      <c r="Q934" s="112"/>
      <c r="R934" s="114"/>
      <c r="S934" s="113"/>
      <c r="T934" s="112"/>
      <c r="U934" s="114"/>
      <c r="V934" s="113"/>
      <c r="W934" s="112"/>
      <c r="X934" s="113"/>
    </row>
    <row r="935" spans="1:24" x14ac:dyDescent="0.25">
      <c r="A935" s="77"/>
      <c r="B935" s="80"/>
      <c r="C935" s="22"/>
      <c r="D935" s="22"/>
      <c r="E935" s="21"/>
      <c r="F935" s="21"/>
      <c r="G935" s="11"/>
      <c r="I935" s="9"/>
      <c r="L935" s="1"/>
      <c r="M935" s="112"/>
      <c r="N935" s="112"/>
      <c r="O935" s="112"/>
      <c r="P935" s="113"/>
      <c r="Q935" s="112"/>
      <c r="R935" s="114"/>
      <c r="S935" s="113"/>
      <c r="T935" s="112"/>
      <c r="U935" s="114"/>
      <c r="V935" s="113"/>
      <c r="W935" s="112"/>
      <c r="X935" s="113"/>
    </row>
    <row r="936" spans="1:24" x14ac:dyDescent="0.25">
      <c r="A936" s="77"/>
      <c r="B936" s="80"/>
      <c r="C936" s="22"/>
      <c r="D936" s="22"/>
      <c r="E936" s="21"/>
      <c r="F936" s="21"/>
      <c r="G936" s="11"/>
      <c r="I936" s="9"/>
      <c r="L936" s="1"/>
      <c r="M936" s="112"/>
      <c r="N936" s="112"/>
      <c r="O936" s="112"/>
      <c r="P936" s="113"/>
      <c r="Q936" s="112"/>
      <c r="R936" s="114"/>
      <c r="S936" s="113"/>
      <c r="T936" s="112"/>
      <c r="U936" s="114"/>
      <c r="V936" s="113"/>
      <c r="W936" s="112"/>
      <c r="X936" s="113"/>
    </row>
    <row r="937" spans="1:24" x14ac:dyDescent="0.25">
      <c r="A937" s="77"/>
      <c r="B937" s="80"/>
      <c r="C937" s="22"/>
      <c r="D937" s="22"/>
      <c r="E937" s="21"/>
      <c r="F937" s="21"/>
      <c r="G937" s="11"/>
      <c r="I937" s="9"/>
      <c r="L937" s="1"/>
      <c r="M937" s="112"/>
      <c r="N937" s="112"/>
      <c r="O937" s="112"/>
      <c r="P937" s="113"/>
      <c r="Q937" s="112"/>
      <c r="R937" s="114"/>
      <c r="S937" s="113"/>
      <c r="T937" s="112"/>
      <c r="U937" s="114"/>
      <c r="V937" s="113"/>
      <c r="W937" s="112"/>
      <c r="X937" s="113"/>
    </row>
    <row r="938" spans="1:24" x14ac:dyDescent="0.25">
      <c r="A938" s="77"/>
      <c r="B938" s="80"/>
      <c r="C938" s="22"/>
      <c r="D938" s="22"/>
      <c r="E938" s="21"/>
      <c r="F938" s="21"/>
      <c r="G938" s="11"/>
      <c r="I938" s="9"/>
      <c r="L938" s="1"/>
      <c r="M938" s="112"/>
      <c r="N938" s="112"/>
      <c r="O938" s="112"/>
      <c r="P938" s="113"/>
      <c r="Q938" s="112"/>
      <c r="R938" s="114"/>
      <c r="S938" s="113"/>
      <c r="T938" s="112"/>
      <c r="U938" s="114"/>
      <c r="V938" s="113"/>
      <c r="W938" s="112"/>
      <c r="X938" s="113"/>
    </row>
    <row r="939" spans="1:24" x14ac:dyDescent="0.25">
      <c r="A939" s="77"/>
      <c r="B939" s="80"/>
      <c r="C939" s="22"/>
      <c r="D939" s="22"/>
      <c r="E939" s="21"/>
      <c r="F939" s="21"/>
      <c r="G939" s="11"/>
      <c r="I939" s="9"/>
      <c r="L939" s="1"/>
      <c r="M939" s="112"/>
      <c r="N939" s="112"/>
      <c r="O939" s="112"/>
      <c r="P939" s="113"/>
      <c r="Q939" s="112"/>
      <c r="R939" s="114"/>
      <c r="S939" s="113"/>
      <c r="T939" s="112"/>
      <c r="U939" s="114"/>
      <c r="V939" s="113"/>
      <c r="W939" s="112"/>
      <c r="X939" s="113"/>
    </row>
    <row r="940" spans="1:24" x14ac:dyDescent="0.25">
      <c r="A940" s="77"/>
      <c r="B940" s="80"/>
      <c r="C940" s="22"/>
      <c r="D940" s="22"/>
      <c r="E940" s="21"/>
      <c r="F940" s="21"/>
      <c r="G940" s="11"/>
      <c r="I940" s="9"/>
      <c r="L940" s="1"/>
      <c r="M940" s="112"/>
      <c r="N940" s="112"/>
      <c r="O940" s="112"/>
      <c r="P940" s="113"/>
      <c r="Q940" s="112"/>
      <c r="R940" s="114"/>
      <c r="S940" s="113"/>
      <c r="T940" s="112"/>
      <c r="U940" s="114"/>
      <c r="V940" s="113"/>
      <c r="W940" s="112"/>
      <c r="X940" s="113"/>
    </row>
    <row r="941" spans="1:24" x14ac:dyDescent="0.25">
      <c r="A941" s="77"/>
      <c r="B941" s="80"/>
      <c r="C941" s="22"/>
      <c r="D941" s="22"/>
      <c r="E941" s="21"/>
      <c r="F941" s="21"/>
      <c r="G941" s="11"/>
      <c r="I941" s="9"/>
      <c r="L941" s="1"/>
      <c r="M941" s="112"/>
      <c r="N941" s="112"/>
      <c r="O941" s="112"/>
      <c r="P941" s="113"/>
      <c r="Q941" s="112"/>
      <c r="R941" s="114"/>
      <c r="S941" s="113"/>
      <c r="T941" s="112"/>
      <c r="U941" s="114"/>
      <c r="V941" s="113"/>
      <c r="W941" s="112"/>
      <c r="X941" s="113"/>
    </row>
    <row r="942" spans="1:24" x14ac:dyDescent="0.25">
      <c r="A942" s="77"/>
      <c r="B942" s="80"/>
      <c r="C942" s="22"/>
      <c r="D942" s="22"/>
      <c r="E942" s="21"/>
      <c r="F942" s="21"/>
      <c r="G942" s="11"/>
      <c r="I942" s="9"/>
      <c r="L942" s="1"/>
      <c r="M942" s="112"/>
      <c r="N942" s="112"/>
      <c r="O942" s="112"/>
      <c r="P942" s="113"/>
      <c r="Q942" s="112"/>
      <c r="R942" s="114"/>
      <c r="S942" s="113"/>
      <c r="T942" s="112"/>
      <c r="U942" s="114"/>
      <c r="V942" s="113"/>
      <c r="W942" s="112"/>
      <c r="X942" s="113"/>
    </row>
    <row r="943" spans="1:24" x14ac:dyDescent="0.25">
      <c r="A943" s="77"/>
      <c r="B943" s="80"/>
      <c r="C943" s="22"/>
      <c r="D943" s="22"/>
      <c r="E943" s="21"/>
      <c r="F943" s="21"/>
      <c r="G943" s="11"/>
      <c r="I943" s="9"/>
      <c r="L943" s="1"/>
      <c r="M943" s="112"/>
      <c r="N943" s="112"/>
      <c r="O943" s="112"/>
      <c r="P943" s="113"/>
      <c r="Q943" s="112"/>
      <c r="R943" s="114"/>
      <c r="S943" s="113"/>
      <c r="T943" s="112"/>
      <c r="U943" s="114"/>
      <c r="V943" s="113"/>
      <c r="W943" s="112"/>
      <c r="X943" s="113"/>
    </row>
    <row r="944" spans="1:24" x14ac:dyDescent="0.25">
      <c r="A944" s="77"/>
      <c r="B944" s="80"/>
      <c r="C944" s="22"/>
      <c r="D944" s="22"/>
      <c r="E944" s="21"/>
      <c r="F944" s="21"/>
      <c r="G944" s="11"/>
      <c r="I944" s="9"/>
      <c r="L944" s="1"/>
      <c r="M944" s="112"/>
      <c r="N944" s="112"/>
      <c r="O944" s="112"/>
      <c r="P944" s="113"/>
      <c r="Q944" s="112"/>
      <c r="R944" s="114"/>
      <c r="S944" s="113"/>
      <c r="T944" s="112"/>
      <c r="U944" s="114"/>
      <c r="V944" s="113"/>
      <c r="W944" s="112"/>
      <c r="X944" s="113"/>
    </row>
    <row r="945" spans="1:24" x14ac:dyDescent="0.25">
      <c r="A945" s="77"/>
      <c r="B945" s="80"/>
      <c r="C945" s="22"/>
      <c r="D945" s="22"/>
      <c r="E945" s="21"/>
      <c r="F945" s="21"/>
      <c r="G945" s="11"/>
      <c r="I945" s="9"/>
      <c r="L945" s="1"/>
      <c r="M945" s="112"/>
      <c r="N945" s="112"/>
      <c r="O945" s="112"/>
      <c r="P945" s="113"/>
      <c r="Q945" s="112"/>
      <c r="R945" s="114"/>
      <c r="S945" s="113"/>
      <c r="T945" s="112"/>
      <c r="U945" s="114"/>
      <c r="V945" s="113"/>
      <c r="W945" s="112"/>
      <c r="X945" s="113"/>
    </row>
    <row r="946" spans="1:24" x14ac:dyDescent="0.25">
      <c r="A946" s="77"/>
      <c r="B946" s="80"/>
      <c r="C946" s="22"/>
      <c r="D946" s="22"/>
      <c r="E946" s="21"/>
      <c r="F946" s="21"/>
      <c r="G946" s="11"/>
      <c r="I946" s="9"/>
      <c r="L946" s="1"/>
      <c r="M946" s="112"/>
      <c r="N946" s="112"/>
      <c r="O946" s="112"/>
      <c r="P946" s="113"/>
      <c r="Q946" s="112"/>
      <c r="R946" s="114"/>
      <c r="S946" s="113"/>
      <c r="T946" s="112"/>
      <c r="U946" s="114"/>
      <c r="V946" s="113"/>
      <c r="W946" s="112"/>
      <c r="X946" s="113"/>
    </row>
    <row r="947" spans="1:24" x14ac:dyDescent="0.25">
      <c r="A947" s="77"/>
      <c r="B947" s="80"/>
      <c r="C947" s="22"/>
      <c r="D947" s="22"/>
      <c r="E947" s="21"/>
      <c r="F947" s="21"/>
      <c r="G947" s="11"/>
      <c r="I947" s="9"/>
      <c r="L947" s="1"/>
      <c r="M947" s="112"/>
      <c r="N947" s="112"/>
      <c r="O947" s="112"/>
      <c r="P947" s="113"/>
      <c r="Q947" s="112"/>
      <c r="R947" s="114"/>
      <c r="S947" s="113"/>
      <c r="T947" s="112"/>
      <c r="U947" s="114"/>
      <c r="V947" s="113"/>
      <c r="W947" s="112"/>
      <c r="X947" s="113"/>
    </row>
    <row r="948" spans="1:24" x14ac:dyDescent="0.25">
      <c r="A948" s="77"/>
      <c r="B948" s="80"/>
      <c r="C948" s="22"/>
      <c r="D948" s="22"/>
      <c r="E948" s="21"/>
      <c r="F948" s="21"/>
      <c r="G948" s="11"/>
      <c r="I948" s="9"/>
      <c r="L948" s="1"/>
      <c r="M948" s="112"/>
      <c r="N948" s="112"/>
      <c r="O948" s="112"/>
      <c r="P948" s="113"/>
      <c r="Q948" s="112"/>
      <c r="R948" s="114"/>
      <c r="S948" s="113"/>
      <c r="T948" s="112"/>
      <c r="U948" s="114"/>
      <c r="V948" s="113"/>
      <c r="W948" s="112"/>
      <c r="X948" s="113"/>
    </row>
    <row r="949" spans="1:24" x14ac:dyDescent="0.25">
      <c r="A949" s="77"/>
      <c r="B949" s="80"/>
      <c r="C949" s="22"/>
      <c r="D949" s="22"/>
      <c r="E949" s="21"/>
      <c r="F949" s="21"/>
      <c r="G949" s="11"/>
      <c r="I949" s="9"/>
      <c r="L949" s="1"/>
      <c r="M949" s="112"/>
      <c r="N949" s="112"/>
      <c r="O949" s="112"/>
      <c r="P949" s="113"/>
      <c r="Q949" s="112"/>
      <c r="R949" s="114"/>
      <c r="S949" s="113"/>
      <c r="T949" s="112"/>
      <c r="U949" s="114"/>
      <c r="V949" s="113"/>
      <c r="W949" s="112"/>
      <c r="X949" s="113"/>
    </row>
    <row r="950" spans="1:24" x14ac:dyDescent="0.25">
      <c r="A950" s="77"/>
      <c r="B950" s="80"/>
      <c r="C950" s="22"/>
      <c r="D950" s="22"/>
      <c r="E950" s="21"/>
      <c r="F950" s="21"/>
      <c r="G950" s="11"/>
      <c r="I950" s="9"/>
      <c r="L950" s="1"/>
      <c r="M950" s="112"/>
      <c r="N950" s="112"/>
      <c r="O950" s="112"/>
      <c r="P950" s="113"/>
      <c r="Q950" s="112"/>
      <c r="R950" s="114"/>
      <c r="S950" s="113"/>
      <c r="T950" s="112"/>
      <c r="U950" s="114"/>
      <c r="V950" s="113"/>
      <c r="W950" s="112"/>
      <c r="X950" s="113"/>
    </row>
    <row r="951" spans="1:24" x14ac:dyDescent="0.25">
      <c r="A951" s="77"/>
      <c r="B951" s="80"/>
      <c r="C951" s="22"/>
      <c r="D951" s="22"/>
      <c r="E951" s="21"/>
      <c r="F951" s="21"/>
      <c r="G951" s="11"/>
      <c r="I951" s="9"/>
      <c r="L951" s="1"/>
      <c r="M951" s="112"/>
      <c r="N951" s="112"/>
      <c r="O951" s="112"/>
      <c r="P951" s="113"/>
      <c r="Q951" s="112"/>
      <c r="R951" s="114"/>
      <c r="S951" s="113"/>
      <c r="T951" s="112"/>
      <c r="U951" s="114"/>
      <c r="V951" s="113"/>
      <c r="W951" s="112"/>
      <c r="X951" s="113"/>
    </row>
    <row r="952" spans="1:24" x14ac:dyDescent="0.25">
      <c r="A952" s="77"/>
      <c r="B952" s="80"/>
      <c r="C952" s="22"/>
      <c r="D952" s="22"/>
      <c r="E952" s="21"/>
      <c r="F952" s="21"/>
      <c r="G952" s="11"/>
      <c r="I952" s="9"/>
      <c r="L952" s="1"/>
      <c r="M952" s="112"/>
      <c r="N952" s="112"/>
      <c r="O952" s="112"/>
      <c r="P952" s="113"/>
      <c r="Q952" s="112"/>
      <c r="R952" s="114"/>
      <c r="S952" s="113"/>
      <c r="T952" s="112"/>
      <c r="U952" s="114"/>
      <c r="V952" s="113"/>
      <c r="W952" s="112"/>
      <c r="X952" s="113"/>
    </row>
    <row r="953" spans="1:24" x14ac:dyDescent="0.25">
      <c r="A953" s="77"/>
      <c r="B953" s="80"/>
      <c r="C953" s="22"/>
      <c r="D953" s="22"/>
      <c r="E953" s="21"/>
      <c r="F953" s="21"/>
      <c r="G953" s="11"/>
      <c r="I953" s="9"/>
      <c r="L953" s="1"/>
      <c r="M953" s="112"/>
      <c r="N953" s="112"/>
      <c r="O953" s="112"/>
      <c r="P953" s="113"/>
      <c r="Q953" s="112"/>
      <c r="R953" s="114"/>
      <c r="S953" s="113"/>
      <c r="T953" s="112"/>
      <c r="U953" s="114"/>
      <c r="V953" s="113"/>
      <c r="W953" s="112"/>
      <c r="X953" s="113"/>
    </row>
    <row r="954" spans="1:24" x14ac:dyDescent="0.25">
      <c r="A954" s="77"/>
      <c r="B954" s="80"/>
      <c r="C954" s="22"/>
      <c r="D954" s="22"/>
      <c r="E954" s="21"/>
      <c r="F954" s="21"/>
      <c r="G954" s="11"/>
      <c r="I954" s="9"/>
      <c r="L954" s="1"/>
      <c r="M954" s="112"/>
      <c r="N954" s="112"/>
      <c r="O954" s="112"/>
      <c r="P954" s="113"/>
      <c r="Q954" s="112"/>
      <c r="R954" s="114"/>
      <c r="S954" s="113"/>
      <c r="T954" s="112"/>
      <c r="U954" s="114"/>
      <c r="V954" s="113"/>
      <c r="W954" s="112"/>
      <c r="X954" s="113"/>
    </row>
    <row r="955" spans="1:24" x14ac:dyDescent="0.25">
      <c r="A955" s="77"/>
      <c r="B955" s="80"/>
      <c r="C955" s="22"/>
      <c r="D955" s="22"/>
      <c r="E955" s="21"/>
      <c r="F955" s="21"/>
      <c r="G955" s="11"/>
      <c r="I955" s="9"/>
      <c r="L955" s="1"/>
      <c r="M955" s="112"/>
      <c r="N955" s="112"/>
      <c r="O955" s="112"/>
      <c r="P955" s="113"/>
      <c r="Q955" s="112"/>
      <c r="R955" s="114"/>
      <c r="S955" s="113"/>
      <c r="T955" s="112"/>
      <c r="U955" s="114"/>
      <c r="V955" s="113"/>
      <c r="W955" s="112"/>
      <c r="X955" s="113"/>
    </row>
    <row r="956" spans="1:24" x14ac:dyDescent="0.25">
      <c r="A956" s="77"/>
      <c r="B956" s="80"/>
      <c r="C956" s="22"/>
      <c r="D956" s="22"/>
      <c r="E956" s="21"/>
      <c r="F956" s="21"/>
      <c r="G956" s="11"/>
      <c r="I956" s="9"/>
      <c r="L956" s="1"/>
      <c r="M956" s="112"/>
      <c r="N956" s="112"/>
      <c r="O956" s="112"/>
      <c r="P956" s="113"/>
      <c r="Q956" s="112"/>
      <c r="R956" s="114"/>
      <c r="S956" s="113"/>
      <c r="T956" s="112"/>
      <c r="U956" s="114"/>
      <c r="V956" s="113"/>
      <c r="W956" s="112"/>
      <c r="X956" s="113"/>
    </row>
    <row r="957" spans="1:24" x14ac:dyDescent="0.25">
      <c r="A957" s="77"/>
      <c r="B957" s="80"/>
      <c r="C957" s="22"/>
      <c r="D957" s="22"/>
      <c r="E957" s="21"/>
      <c r="F957" s="21"/>
      <c r="G957" s="11"/>
      <c r="I957" s="9"/>
      <c r="L957" s="1"/>
      <c r="M957" s="112"/>
      <c r="N957" s="112"/>
      <c r="O957" s="112"/>
      <c r="P957" s="113"/>
      <c r="Q957" s="112"/>
      <c r="R957" s="114"/>
      <c r="S957" s="113"/>
      <c r="T957" s="112"/>
      <c r="U957" s="114"/>
      <c r="V957" s="113"/>
      <c r="W957" s="112"/>
      <c r="X957" s="113"/>
    </row>
    <row r="958" spans="1:24" x14ac:dyDescent="0.25">
      <c r="A958" s="77"/>
      <c r="B958" s="80"/>
      <c r="C958" s="22"/>
      <c r="D958" s="22"/>
      <c r="E958" s="21"/>
      <c r="F958" s="21"/>
      <c r="G958" s="11"/>
      <c r="I958" s="9"/>
      <c r="L958" s="1"/>
      <c r="M958" s="112"/>
      <c r="N958" s="112"/>
      <c r="O958" s="112"/>
      <c r="P958" s="113"/>
      <c r="Q958" s="112"/>
      <c r="R958" s="114"/>
      <c r="S958" s="113"/>
      <c r="T958" s="112"/>
      <c r="U958" s="114"/>
      <c r="V958" s="113"/>
      <c r="W958" s="112"/>
      <c r="X958" s="113"/>
    </row>
    <row r="959" spans="1:24" x14ac:dyDescent="0.25">
      <c r="A959" s="77"/>
      <c r="B959" s="80"/>
      <c r="C959" s="22"/>
      <c r="D959" s="22"/>
      <c r="E959" s="21"/>
      <c r="F959" s="21"/>
      <c r="G959" s="11"/>
      <c r="I959" s="9"/>
      <c r="L959" s="1"/>
      <c r="M959" s="112"/>
      <c r="N959" s="112"/>
      <c r="O959" s="112"/>
      <c r="P959" s="113"/>
      <c r="Q959" s="112"/>
      <c r="R959" s="114"/>
      <c r="S959" s="113"/>
      <c r="T959" s="112"/>
      <c r="U959" s="114"/>
      <c r="V959" s="113"/>
      <c r="W959" s="112"/>
      <c r="X959" s="113"/>
    </row>
    <row r="960" spans="1:24" x14ac:dyDescent="0.25">
      <c r="A960" s="77"/>
      <c r="B960" s="80"/>
      <c r="C960" s="22"/>
      <c r="D960" s="22"/>
      <c r="E960" s="21"/>
      <c r="F960" s="21"/>
      <c r="G960" s="11"/>
      <c r="I960" s="9"/>
      <c r="L960" s="1"/>
      <c r="M960" s="112"/>
      <c r="N960" s="112"/>
      <c r="O960" s="112"/>
      <c r="P960" s="113"/>
      <c r="Q960" s="112"/>
      <c r="R960" s="114"/>
      <c r="S960" s="113"/>
      <c r="T960" s="112"/>
      <c r="U960" s="114"/>
      <c r="V960" s="113"/>
      <c r="W960" s="112"/>
      <c r="X960" s="113"/>
    </row>
    <row r="961" spans="1:24" x14ac:dyDescent="0.25">
      <c r="A961" s="77"/>
      <c r="B961" s="80"/>
      <c r="C961" s="22"/>
      <c r="D961" s="22"/>
      <c r="E961" s="21"/>
      <c r="F961" s="21"/>
      <c r="G961" s="11"/>
      <c r="I961" s="9"/>
      <c r="L961" s="1"/>
      <c r="M961" s="112"/>
      <c r="N961" s="112"/>
      <c r="O961" s="112"/>
      <c r="P961" s="113"/>
      <c r="Q961" s="112"/>
      <c r="R961" s="114"/>
      <c r="S961" s="113"/>
      <c r="T961" s="112"/>
      <c r="U961" s="114"/>
      <c r="V961" s="113"/>
      <c r="W961" s="112"/>
      <c r="X961" s="113"/>
    </row>
    <row r="962" spans="1:24" x14ac:dyDescent="0.25">
      <c r="A962" s="77"/>
      <c r="B962" s="80"/>
      <c r="C962" s="22"/>
      <c r="D962" s="22"/>
      <c r="E962" s="21"/>
      <c r="F962" s="21"/>
      <c r="G962" s="11"/>
      <c r="I962" s="9"/>
      <c r="L962" s="1"/>
      <c r="M962" s="112"/>
      <c r="N962" s="112"/>
      <c r="O962" s="112"/>
      <c r="P962" s="113"/>
      <c r="Q962" s="112"/>
      <c r="R962" s="114"/>
      <c r="S962" s="113"/>
      <c r="T962" s="112"/>
      <c r="U962" s="114"/>
      <c r="V962" s="113"/>
      <c r="W962" s="112"/>
      <c r="X962" s="113"/>
    </row>
    <row r="963" spans="1:24" x14ac:dyDescent="0.25">
      <c r="A963" s="77"/>
      <c r="B963" s="80"/>
      <c r="C963" s="22"/>
      <c r="D963" s="22"/>
      <c r="E963" s="21"/>
      <c r="F963" s="21"/>
      <c r="G963" s="11"/>
      <c r="I963" s="9"/>
      <c r="L963" s="1"/>
      <c r="M963" s="112"/>
      <c r="N963" s="112"/>
      <c r="O963" s="112"/>
      <c r="P963" s="113"/>
      <c r="Q963" s="112"/>
      <c r="R963" s="114"/>
      <c r="S963" s="113"/>
      <c r="T963" s="112"/>
      <c r="U963" s="114"/>
      <c r="V963" s="113"/>
      <c r="W963" s="112"/>
      <c r="X963" s="113"/>
    </row>
    <row r="964" spans="1:24" x14ac:dyDescent="0.25">
      <c r="A964" s="77"/>
      <c r="B964" s="80"/>
      <c r="C964" s="22"/>
      <c r="D964" s="22"/>
      <c r="E964" s="21"/>
      <c r="F964" s="21"/>
      <c r="G964" s="11"/>
      <c r="I964" s="9"/>
      <c r="L964" s="1"/>
      <c r="M964" s="112"/>
      <c r="N964" s="112"/>
      <c r="O964" s="112"/>
      <c r="P964" s="113"/>
      <c r="Q964" s="112"/>
      <c r="R964" s="114"/>
      <c r="S964" s="113"/>
      <c r="T964" s="112"/>
      <c r="U964" s="114"/>
      <c r="V964" s="113"/>
      <c r="W964" s="112"/>
      <c r="X964" s="113"/>
    </row>
    <row r="965" spans="1:24" x14ac:dyDescent="0.25">
      <c r="A965" s="77"/>
      <c r="B965" s="80"/>
      <c r="C965" s="22"/>
      <c r="D965" s="22"/>
      <c r="E965" s="21"/>
      <c r="F965" s="21"/>
      <c r="G965" s="11"/>
      <c r="I965" s="9"/>
      <c r="L965" s="1"/>
      <c r="M965" s="112"/>
      <c r="N965" s="112"/>
      <c r="O965" s="112"/>
      <c r="P965" s="113"/>
      <c r="Q965" s="112"/>
      <c r="R965" s="114"/>
      <c r="S965" s="113"/>
      <c r="T965" s="112"/>
      <c r="U965" s="114"/>
      <c r="V965" s="113"/>
      <c r="W965" s="112"/>
      <c r="X965" s="113"/>
    </row>
    <row r="966" spans="1:24" x14ac:dyDescent="0.25">
      <c r="A966" s="77"/>
      <c r="B966" s="80"/>
      <c r="C966" s="22"/>
      <c r="D966" s="22"/>
      <c r="E966" s="21"/>
      <c r="F966" s="21"/>
      <c r="G966" s="11"/>
      <c r="I966" s="9"/>
      <c r="L966" s="1"/>
      <c r="M966" s="112"/>
      <c r="N966" s="112"/>
      <c r="O966" s="112"/>
      <c r="P966" s="113"/>
      <c r="Q966" s="112"/>
      <c r="R966" s="114"/>
      <c r="S966" s="113"/>
      <c r="T966" s="112"/>
      <c r="U966" s="114"/>
      <c r="V966" s="113"/>
      <c r="W966" s="112"/>
      <c r="X966" s="113"/>
    </row>
    <row r="967" spans="1:24" x14ac:dyDescent="0.25">
      <c r="A967" s="77"/>
      <c r="B967" s="80"/>
      <c r="C967" s="22"/>
      <c r="D967" s="22"/>
      <c r="E967" s="21"/>
      <c r="F967" s="21"/>
      <c r="G967" s="11"/>
      <c r="I967" s="9"/>
      <c r="L967" s="1"/>
      <c r="M967" s="112"/>
      <c r="N967" s="112"/>
      <c r="O967" s="112"/>
      <c r="P967" s="113"/>
      <c r="Q967" s="112"/>
      <c r="R967" s="114"/>
      <c r="S967" s="113"/>
      <c r="T967" s="112"/>
      <c r="U967" s="114"/>
      <c r="V967" s="113"/>
      <c r="W967" s="112"/>
      <c r="X967" s="113"/>
    </row>
    <row r="968" spans="1:24" x14ac:dyDescent="0.25">
      <c r="A968" s="77"/>
      <c r="B968" s="80"/>
      <c r="C968" s="22"/>
      <c r="D968" s="22"/>
      <c r="E968" s="21"/>
      <c r="F968" s="21"/>
      <c r="G968" s="11"/>
      <c r="I968" s="9"/>
      <c r="L968" s="1"/>
      <c r="M968" s="112"/>
      <c r="N968" s="112"/>
      <c r="O968" s="112"/>
      <c r="P968" s="113"/>
      <c r="Q968" s="112"/>
      <c r="R968" s="114"/>
      <c r="S968" s="113"/>
      <c r="T968" s="112"/>
      <c r="U968" s="114"/>
      <c r="V968" s="113"/>
      <c r="W968" s="112"/>
      <c r="X968" s="113"/>
    </row>
    <row r="969" spans="1:24" x14ac:dyDescent="0.25">
      <c r="A969" s="77"/>
      <c r="B969" s="80"/>
      <c r="C969" s="22"/>
      <c r="D969" s="22"/>
      <c r="E969" s="21"/>
      <c r="F969" s="21"/>
      <c r="G969" s="11"/>
      <c r="I969" s="9"/>
      <c r="L969" s="1"/>
      <c r="M969" s="112"/>
      <c r="N969" s="112"/>
      <c r="O969" s="112"/>
      <c r="P969" s="113"/>
      <c r="Q969" s="112"/>
      <c r="R969" s="114"/>
      <c r="S969" s="113"/>
      <c r="T969" s="112"/>
      <c r="U969" s="114"/>
      <c r="V969" s="113"/>
      <c r="W969" s="112"/>
      <c r="X969" s="113"/>
    </row>
    <row r="970" spans="1:24" x14ac:dyDescent="0.25">
      <c r="A970" s="77"/>
      <c r="B970" s="80"/>
      <c r="C970" s="22"/>
      <c r="D970" s="22"/>
      <c r="E970" s="21"/>
      <c r="F970" s="21"/>
      <c r="G970" s="11"/>
      <c r="I970" s="9"/>
      <c r="L970" s="1"/>
      <c r="M970" s="112"/>
      <c r="N970" s="112"/>
      <c r="O970" s="112"/>
      <c r="P970" s="113"/>
      <c r="Q970" s="112"/>
      <c r="R970" s="114"/>
      <c r="S970" s="113"/>
      <c r="T970" s="112"/>
      <c r="U970" s="114"/>
      <c r="V970" s="113"/>
      <c r="W970" s="112"/>
      <c r="X970" s="113"/>
    </row>
    <row r="971" spans="1:24" x14ac:dyDescent="0.25">
      <c r="A971" s="77"/>
      <c r="B971" s="80"/>
      <c r="C971" s="22"/>
      <c r="D971" s="22"/>
      <c r="E971" s="21"/>
      <c r="F971" s="21"/>
      <c r="G971" s="11"/>
      <c r="I971" s="9"/>
      <c r="L971" s="1"/>
      <c r="M971" s="112"/>
      <c r="N971" s="112"/>
      <c r="O971" s="112"/>
      <c r="P971" s="113"/>
      <c r="Q971" s="112"/>
      <c r="R971" s="114"/>
      <c r="S971" s="113"/>
      <c r="T971" s="112"/>
      <c r="U971" s="114"/>
      <c r="V971" s="113"/>
      <c r="W971" s="112"/>
      <c r="X971" s="113"/>
    </row>
    <row r="972" spans="1:24" x14ac:dyDescent="0.25">
      <c r="A972" s="77"/>
      <c r="B972" s="80"/>
      <c r="C972" s="22"/>
      <c r="D972" s="22"/>
      <c r="E972" s="21"/>
      <c r="F972" s="21"/>
      <c r="G972" s="11"/>
      <c r="I972" s="9"/>
      <c r="L972" s="1"/>
      <c r="M972" s="112"/>
      <c r="N972" s="112"/>
      <c r="O972" s="112"/>
      <c r="P972" s="113"/>
      <c r="Q972" s="112"/>
      <c r="R972" s="114"/>
      <c r="S972" s="113"/>
      <c r="T972" s="112"/>
      <c r="U972" s="114"/>
      <c r="V972" s="113"/>
      <c r="W972" s="112"/>
      <c r="X972" s="113"/>
    </row>
    <row r="973" spans="1:24" x14ac:dyDescent="0.25">
      <c r="A973" s="77"/>
      <c r="B973" s="80"/>
      <c r="C973" s="22"/>
      <c r="D973" s="22"/>
      <c r="E973" s="21"/>
      <c r="F973" s="21"/>
      <c r="G973" s="11"/>
      <c r="I973" s="9"/>
      <c r="L973" s="1"/>
      <c r="M973" s="112"/>
      <c r="N973" s="112"/>
      <c r="O973" s="112"/>
      <c r="P973" s="113"/>
      <c r="Q973" s="112"/>
      <c r="R973" s="114"/>
      <c r="S973" s="113"/>
      <c r="T973" s="112"/>
      <c r="U973" s="114"/>
      <c r="V973" s="113"/>
      <c r="W973" s="112"/>
      <c r="X973" s="113"/>
    </row>
    <row r="974" spans="1:24" x14ac:dyDescent="0.25">
      <c r="A974" s="77"/>
      <c r="B974" s="80"/>
      <c r="C974" s="22"/>
      <c r="D974" s="22"/>
      <c r="E974" s="21"/>
      <c r="F974" s="21"/>
      <c r="G974" s="11"/>
      <c r="I974" s="9"/>
      <c r="L974" s="1"/>
      <c r="M974" s="112"/>
      <c r="N974" s="112"/>
      <c r="O974" s="112"/>
      <c r="P974" s="113"/>
      <c r="Q974" s="112"/>
      <c r="R974" s="114"/>
      <c r="S974" s="113"/>
      <c r="T974" s="112"/>
      <c r="U974" s="114"/>
      <c r="V974" s="113"/>
      <c r="W974" s="112"/>
      <c r="X974" s="113"/>
    </row>
    <row r="975" spans="1:24" x14ac:dyDescent="0.25">
      <c r="A975" s="77"/>
      <c r="B975" s="80"/>
      <c r="C975" s="22"/>
      <c r="D975" s="22"/>
      <c r="E975" s="21"/>
      <c r="F975" s="21"/>
      <c r="G975" s="11"/>
      <c r="I975" s="9"/>
      <c r="L975" s="1"/>
      <c r="M975" s="112"/>
      <c r="N975" s="112"/>
      <c r="O975" s="112"/>
      <c r="P975" s="113"/>
      <c r="Q975" s="112"/>
      <c r="R975" s="114"/>
      <c r="S975" s="113"/>
      <c r="T975" s="112"/>
      <c r="U975" s="114"/>
      <c r="V975" s="113"/>
      <c r="W975" s="112"/>
      <c r="X975" s="113"/>
    </row>
    <row r="976" spans="1:24" x14ac:dyDescent="0.25">
      <c r="A976" s="77"/>
      <c r="B976" s="80"/>
      <c r="C976" s="22"/>
      <c r="D976" s="22"/>
      <c r="E976" s="21"/>
      <c r="F976" s="21"/>
      <c r="G976" s="11"/>
      <c r="I976" s="9"/>
      <c r="L976" s="1"/>
      <c r="M976" s="112"/>
      <c r="N976" s="112"/>
      <c r="O976" s="112"/>
      <c r="P976" s="113"/>
      <c r="Q976" s="112"/>
      <c r="R976" s="114"/>
      <c r="S976" s="113"/>
      <c r="T976" s="112"/>
      <c r="U976" s="114"/>
      <c r="V976" s="113"/>
      <c r="W976" s="112"/>
      <c r="X976" s="113"/>
    </row>
    <row r="977" spans="1:24" x14ac:dyDescent="0.25">
      <c r="A977" s="77"/>
      <c r="B977" s="80"/>
      <c r="C977" s="22"/>
      <c r="D977" s="22"/>
      <c r="E977" s="21"/>
      <c r="F977" s="21"/>
      <c r="G977" s="11"/>
      <c r="I977" s="9"/>
      <c r="L977" s="1"/>
      <c r="M977" s="112"/>
      <c r="N977" s="112"/>
      <c r="O977" s="112"/>
      <c r="P977" s="113"/>
      <c r="Q977" s="112"/>
      <c r="R977" s="114"/>
      <c r="S977" s="113"/>
      <c r="T977" s="112"/>
      <c r="U977" s="114"/>
      <c r="V977" s="113"/>
      <c r="W977" s="112"/>
      <c r="X977" s="113"/>
    </row>
    <row r="978" spans="1:24" x14ac:dyDescent="0.25">
      <c r="A978" s="77"/>
      <c r="B978" s="80"/>
      <c r="C978" s="22"/>
      <c r="D978" s="22"/>
      <c r="E978" s="21"/>
      <c r="F978" s="21"/>
      <c r="G978" s="11"/>
      <c r="I978" s="9"/>
      <c r="L978" s="1"/>
      <c r="M978" s="112"/>
      <c r="N978" s="112"/>
      <c r="O978" s="112"/>
      <c r="P978" s="113"/>
      <c r="Q978" s="112"/>
      <c r="R978" s="114"/>
      <c r="S978" s="113"/>
      <c r="T978" s="112"/>
      <c r="U978" s="114"/>
      <c r="V978" s="113"/>
      <c r="W978" s="112"/>
      <c r="X978" s="113"/>
    </row>
    <row r="979" spans="1:24" x14ac:dyDescent="0.25">
      <c r="A979" s="77"/>
      <c r="B979" s="80"/>
      <c r="C979" s="22"/>
      <c r="D979" s="22"/>
      <c r="E979" s="21"/>
      <c r="F979" s="21"/>
      <c r="G979" s="11"/>
      <c r="I979" s="9"/>
      <c r="L979" s="1"/>
      <c r="M979" s="112"/>
      <c r="N979" s="112"/>
      <c r="O979" s="112"/>
      <c r="P979" s="113"/>
      <c r="Q979" s="112"/>
      <c r="R979" s="114"/>
      <c r="S979" s="113"/>
      <c r="T979" s="112"/>
      <c r="U979" s="114"/>
      <c r="V979" s="113"/>
      <c r="W979" s="112"/>
      <c r="X979" s="113"/>
    </row>
    <row r="980" spans="1:24" x14ac:dyDescent="0.25">
      <c r="A980" s="77"/>
      <c r="B980" s="80"/>
      <c r="C980" s="22"/>
      <c r="D980" s="22"/>
      <c r="E980" s="21"/>
      <c r="F980" s="21"/>
      <c r="G980" s="11"/>
      <c r="I980" s="9"/>
      <c r="L980" s="1"/>
      <c r="M980" s="112"/>
      <c r="N980" s="112"/>
      <c r="O980" s="112"/>
      <c r="P980" s="113"/>
      <c r="Q980" s="112"/>
      <c r="R980" s="114"/>
      <c r="S980" s="113"/>
      <c r="T980" s="112"/>
      <c r="U980" s="114"/>
      <c r="V980" s="113"/>
      <c r="W980" s="112"/>
      <c r="X980" s="113"/>
    </row>
    <row r="981" spans="1:24" x14ac:dyDescent="0.25">
      <c r="A981" s="77"/>
      <c r="B981" s="80"/>
      <c r="C981" s="22"/>
      <c r="D981" s="22"/>
      <c r="E981" s="21"/>
      <c r="F981" s="21"/>
      <c r="G981" s="11"/>
      <c r="I981" s="9"/>
      <c r="L981" s="1"/>
      <c r="M981" s="112"/>
      <c r="N981" s="112"/>
      <c r="O981" s="112"/>
      <c r="P981" s="113"/>
      <c r="Q981" s="112"/>
      <c r="R981" s="114"/>
      <c r="S981" s="113"/>
      <c r="T981" s="112"/>
      <c r="U981" s="114"/>
      <c r="V981" s="113"/>
      <c r="W981" s="112"/>
      <c r="X981" s="113"/>
    </row>
    <row r="982" spans="1:24" x14ac:dyDescent="0.25">
      <c r="A982" s="77"/>
      <c r="B982" s="80"/>
      <c r="C982" s="22"/>
      <c r="D982" s="22"/>
      <c r="E982" s="21"/>
      <c r="F982" s="21"/>
      <c r="G982" s="11"/>
      <c r="I982" s="9"/>
      <c r="L982" s="1"/>
      <c r="M982" s="112"/>
      <c r="N982" s="112"/>
      <c r="O982" s="112"/>
      <c r="P982" s="113"/>
      <c r="Q982" s="112"/>
      <c r="R982" s="114"/>
      <c r="S982" s="113"/>
      <c r="T982" s="112"/>
      <c r="U982" s="114"/>
      <c r="V982" s="113"/>
      <c r="W982" s="112"/>
      <c r="X982" s="113"/>
    </row>
    <row r="983" spans="1:24" x14ac:dyDescent="0.25">
      <c r="A983" s="77"/>
      <c r="B983" s="80"/>
      <c r="C983" s="22"/>
      <c r="D983" s="22"/>
      <c r="E983" s="21"/>
      <c r="F983" s="21"/>
      <c r="G983" s="11"/>
      <c r="I983" s="9"/>
      <c r="L983" s="1"/>
      <c r="M983" s="112"/>
      <c r="N983" s="112"/>
      <c r="O983" s="112"/>
      <c r="P983" s="113"/>
      <c r="Q983" s="112"/>
      <c r="R983" s="114"/>
      <c r="S983" s="113"/>
      <c r="T983" s="112"/>
      <c r="U983" s="114"/>
      <c r="V983" s="113"/>
      <c r="W983" s="112"/>
      <c r="X983" s="113"/>
    </row>
    <row r="984" spans="1:24" x14ac:dyDescent="0.25">
      <c r="A984" s="77"/>
      <c r="B984" s="80"/>
      <c r="C984" s="22"/>
      <c r="D984" s="22"/>
      <c r="E984" s="21"/>
      <c r="F984" s="21"/>
      <c r="G984" s="11"/>
      <c r="I984" s="9"/>
      <c r="L984" s="1"/>
      <c r="M984" s="112"/>
      <c r="N984" s="112"/>
      <c r="O984" s="112"/>
      <c r="P984" s="113"/>
      <c r="Q984" s="112"/>
      <c r="R984" s="114"/>
      <c r="S984" s="113"/>
      <c r="T984" s="112"/>
      <c r="U984" s="114"/>
      <c r="V984" s="113"/>
      <c r="W984" s="112"/>
      <c r="X984" s="113"/>
    </row>
    <row r="985" spans="1:24" x14ac:dyDescent="0.25">
      <c r="A985" s="77"/>
      <c r="B985" s="80"/>
      <c r="C985" s="22"/>
      <c r="D985" s="22"/>
      <c r="E985" s="21"/>
      <c r="F985" s="21"/>
      <c r="G985" s="11"/>
      <c r="I985" s="9"/>
      <c r="L985" s="1"/>
      <c r="M985" s="112"/>
      <c r="N985" s="112"/>
      <c r="O985" s="112"/>
      <c r="P985" s="113"/>
      <c r="Q985" s="112"/>
      <c r="R985" s="114"/>
      <c r="S985" s="113"/>
      <c r="T985" s="112"/>
      <c r="U985" s="114"/>
      <c r="V985" s="113"/>
      <c r="W985" s="112"/>
      <c r="X985" s="113"/>
    </row>
    <row r="986" spans="1:24" x14ac:dyDescent="0.25">
      <c r="A986" s="77"/>
      <c r="B986" s="80"/>
      <c r="C986" s="22"/>
      <c r="D986" s="22"/>
      <c r="E986" s="21"/>
      <c r="F986" s="21"/>
      <c r="G986" s="11"/>
      <c r="I986" s="9"/>
      <c r="L986" s="1"/>
      <c r="M986" s="112"/>
      <c r="N986" s="112"/>
      <c r="O986" s="112"/>
      <c r="P986" s="113"/>
      <c r="Q986" s="112"/>
      <c r="R986" s="114"/>
      <c r="S986" s="113"/>
      <c r="T986" s="112"/>
      <c r="U986" s="114"/>
      <c r="V986" s="113"/>
      <c r="W986" s="112"/>
      <c r="X986" s="113"/>
    </row>
    <row r="987" spans="1:24" x14ac:dyDescent="0.25">
      <c r="A987" s="77"/>
      <c r="B987" s="80"/>
      <c r="C987" s="22"/>
      <c r="D987" s="22"/>
      <c r="E987" s="21"/>
      <c r="F987" s="21"/>
      <c r="G987" s="11"/>
      <c r="I987" s="9"/>
      <c r="L987" s="1"/>
      <c r="M987" s="112"/>
      <c r="N987" s="112"/>
      <c r="O987" s="112"/>
      <c r="P987" s="113"/>
      <c r="Q987" s="112"/>
      <c r="R987" s="114"/>
      <c r="S987" s="113"/>
      <c r="T987" s="112"/>
      <c r="U987" s="114"/>
      <c r="V987" s="113"/>
      <c r="W987" s="112"/>
      <c r="X987" s="113"/>
    </row>
    <row r="988" spans="1:24" x14ac:dyDescent="0.25">
      <c r="A988" s="77"/>
      <c r="B988" s="80"/>
      <c r="C988" s="22"/>
      <c r="D988" s="22"/>
      <c r="E988" s="21"/>
      <c r="F988" s="21"/>
      <c r="G988" s="11"/>
      <c r="I988" s="9"/>
      <c r="L988" s="1"/>
      <c r="M988" s="112"/>
      <c r="N988" s="112"/>
      <c r="O988" s="112"/>
      <c r="P988" s="113"/>
      <c r="Q988" s="112"/>
      <c r="R988" s="114"/>
      <c r="S988" s="113"/>
      <c r="T988" s="112"/>
      <c r="U988" s="114"/>
      <c r="V988" s="113"/>
      <c r="W988" s="112"/>
      <c r="X988" s="113"/>
    </row>
    <row r="989" spans="1:24" x14ac:dyDescent="0.25">
      <c r="A989" s="77"/>
      <c r="B989" s="80"/>
      <c r="C989" s="22"/>
      <c r="D989" s="22"/>
      <c r="E989" s="21"/>
      <c r="F989" s="21"/>
      <c r="G989" s="11"/>
      <c r="I989" s="9"/>
      <c r="L989" s="1"/>
      <c r="M989" s="112"/>
      <c r="N989" s="112"/>
      <c r="O989" s="112"/>
      <c r="P989" s="113"/>
      <c r="Q989" s="112"/>
      <c r="R989" s="114"/>
      <c r="S989" s="113"/>
      <c r="T989" s="112"/>
      <c r="U989" s="114"/>
      <c r="V989" s="113"/>
      <c r="W989" s="112"/>
      <c r="X989" s="113"/>
    </row>
    <row r="990" spans="1:24" x14ac:dyDescent="0.25">
      <c r="A990" s="77"/>
      <c r="B990" s="80"/>
      <c r="C990" s="22"/>
      <c r="D990" s="22"/>
      <c r="E990" s="21"/>
      <c r="F990" s="21"/>
      <c r="G990" s="11"/>
      <c r="I990" s="9"/>
      <c r="L990" s="1"/>
      <c r="M990" s="112"/>
      <c r="N990" s="112"/>
      <c r="O990" s="112"/>
      <c r="P990" s="113"/>
      <c r="Q990" s="112"/>
      <c r="R990" s="114"/>
      <c r="S990" s="113"/>
      <c r="T990" s="112"/>
      <c r="U990" s="114"/>
      <c r="V990" s="113"/>
      <c r="W990" s="112"/>
      <c r="X990" s="113"/>
    </row>
    <row r="991" spans="1:24" x14ac:dyDescent="0.25">
      <c r="A991" s="77"/>
      <c r="B991" s="80"/>
      <c r="C991" s="22"/>
      <c r="D991" s="22"/>
      <c r="E991" s="21"/>
      <c r="F991" s="21"/>
      <c r="G991" s="11"/>
      <c r="I991" s="9"/>
      <c r="L991" s="1"/>
      <c r="M991" s="112"/>
      <c r="N991" s="112"/>
      <c r="O991" s="112"/>
      <c r="P991" s="113"/>
      <c r="Q991" s="112"/>
      <c r="R991" s="114"/>
      <c r="S991" s="113"/>
      <c r="T991" s="112"/>
      <c r="U991" s="114"/>
      <c r="V991" s="113"/>
      <c r="W991" s="112"/>
      <c r="X991" s="113"/>
    </row>
    <row r="992" spans="1:24" x14ac:dyDescent="0.25">
      <c r="A992" s="77"/>
      <c r="B992" s="80"/>
      <c r="C992" s="22"/>
      <c r="D992" s="22"/>
      <c r="E992" s="21"/>
      <c r="F992" s="21"/>
      <c r="G992" s="11"/>
      <c r="I992" s="9"/>
      <c r="L992" s="1"/>
      <c r="M992" s="112"/>
      <c r="N992" s="112"/>
      <c r="O992" s="112"/>
      <c r="P992" s="113"/>
      <c r="Q992" s="112"/>
      <c r="R992" s="114"/>
      <c r="S992" s="113"/>
      <c r="T992" s="112"/>
      <c r="U992" s="114"/>
      <c r="V992" s="113"/>
      <c r="W992" s="112"/>
      <c r="X992" s="113"/>
    </row>
    <row r="993" spans="1:24" x14ac:dyDescent="0.25">
      <c r="A993" s="77"/>
      <c r="B993" s="80"/>
      <c r="C993" s="22"/>
      <c r="D993" s="22"/>
      <c r="E993" s="21"/>
      <c r="F993" s="21"/>
      <c r="G993" s="11"/>
      <c r="I993" s="9"/>
      <c r="L993" s="1"/>
      <c r="M993" s="112"/>
      <c r="N993" s="112"/>
      <c r="O993" s="112"/>
      <c r="P993" s="113"/>
      <c r="Q993" s="112"/>
      <c r="R993" s="114"/>
      <c r="S993" s="113"/>
      <c r="T993" s="112"/>
      <c r="U993" s="114"/>
      <c r="V993" s="113"/>
      <c r="W993" s="112"/>
      <c r="X993" s="113"/>
    </row>
    <row r="994" spans="1:24" x14ac:dyDescent="0.25">
      <c r="A994" s="77"/>
      <c r="B994" s="80"/>
      <c r="C994" s="22"/>
      <c r="D994" s="22"/>
      <c r="E994" s="21"/>
      <c r="F994" s="21"/>
      <c r="G994" s="11"/>
      <c r="I994" s="9"/>
      <c r="L994" s="1"/>
      <c r="M994" s="112"/>
      <c r="N994" s="112"/>
      <c r="O994" s="112"/>
      <c r="P994" s="113"/>
      <c r="Q994" s="112"/>
      <c r="R994" s="114"/>
      <c r="S994" s="113"/>
      <c r="T994" s="112"/>
      <c r="U994" s="114"/>
      <c r="V994" s="113"/>
      <c r="W994" s="112"/>
      <c r="X994" s="113"/>
    </row>
    <row r="995" spans="1:24" x14ac:dyDescent="0.25">
      <c r="A995" s="77"/>
      <c r="B995" s="80"/>
      <c r="C995" s="22"/>
      <c r="D995" s="22"/>
      <c r="E995" s="21"/>
      <c r="F995" s="21"/>
      <c r="G995" s="11"/>
      <c r="I995" s="9"/>
      <c r="L995" s="1"/>
      <c r="M995" s="112"/>
      <c r="N995" s="112"/>
      <c r="O995" s="112"/>
      <c r="P995" s="113"/>
      <c r="Q995" s="112"/>
      <c r="R995" s="114"/>
      <c r="S995" s="113"/>
      <c r="T995" s="112"/>
      <c r="U995" s="114"/>
      <c r="V995" s="113"/>
      <c r="W995" s="112"/>
      <c r="X995" s="113"/>
    </row>
    <row r="996" spans="1:24" x14ac:dyDescent="0.25">
      <c r="A996" s="77"/>
      <c r="B996" s="80"/>
      <c r="C996" s="22"/>
      <c r="D996" s="22"/>
      <c r="E996" s="21"/>
      <c r="F996" s="21"/>
      <c r="G996" s="11"/>
      <c r="I996" s="9"/>
      <c r="L996" s="1"/>
      <c r="M996" s="112"/>
      <c r="N996" s="112"/>
      <c r="O996" s="112"/>
      <c r="P996" s="113"/>
      <c r="Q996" s="112"/>
      <c r="R996" s="114"/>
      <c r="S996" s="113"/>
      <c r="T996" s="112"/>
      <c r="U996" s="114"/>
      <c r="V996" s="113"/>
      <c r="W996" s="112"/>
      <c r="X996" s="113"/>
    </row>
    <row r="997" spans="1:24" x14ac:dyDescent="0.25">
      <c r="A997" s="77"/>
      <c r="B997" s="80"/>
      <c r="C997" s="22"/>
      <c r="D997" s="22"/>
      <c r="E997" s="21"/>
      <c r="F997" s="21"/>
      <c r="G997" s="11"/>
      <c r="I997" s="9"/>
      <c r="L997" s="1"/>
      <c r="M997" s="112"/>
      <c r="N997" s="112"/>
      <c r="O997" s="112"/>
      <c r="P997" s="113"/>
      <c r="Q997" s="112"/>
      <c r="R997" s="114"/>
      <c r="S997" s="113"/>
      <c r="T997" s="112"/>
      <c r="U997" s="114"/>
      <c r="V997" s="113"/>
      <c r="W997" s="112"/>
      <c r="X997" s="113"/>
    </row>
    <row r="998" spans="1:24" x14ac:dyDescent="0.25">
      <c r="A998" s="77"/>
      <c r="B998" s="80"/>
      <c r="C998" s="22"/>
      <c r="D998" s="22"/>
      <c r="E998" s="21"/>
      <c r="F998" s="21"/>
      <c r="G998" s="11"/>
      <c r="I998" s="9"/>
      <c r="L998" s="1"/>
      <c r="M998" s="112"/>
      <c r="N998" s="112"/>
      <c r="O998" s="112"/>
      <c r="P998" s="113"/>
      <c r="Q998" s="112"/>
      <c r="R998" s="114"/>
      <c r="S998" s="113"/>
      <c r="T998" s="112"/>
      <c r="U998" s="114"/>
      <c r="V998" s="113"/>
      <c r="W998" s="112"/>
      <c r="X998" s="113"/>
    </row>
    <row r="999" spans="1:24" x14ac:dyDescent="0.25">
      <c r="A999" s="77"/>
      <c r="B999" s="80"/>
      <c r="C999" s="22"/>
      <c r="D999" s="22"/>
      <c r="E999" s="21"/>
      <c r="F999" s="21"/>
      <c r="G999" s="11"/>
      <c r="I999" s="9"/>
      <c r="L999" s="1"/>
      <c r="M999" s="112"/>
      <c r="N999" s="112"/>
      <c r="O999" s="112"/>
      <c r="P999" s="113"/>
      <c r="Q999" s="112"/>
      <c r="R999" s="114"/>
      <c r="S999" s="113"/>
      <c r="T999" s="112"/>
      <c r="U999" s="114"/>
      <c r="V999" s="113"/>
      <c r="W999" s="112"/>
      <c r="X999" s="113"/>
    </row>
    <row r="1000" spans="1:24" x14ac:dyDescent="0.25">
      <c r="A1000" s="77"/>
      <c r="B1000" s="80"/>
      <c r="C1000" s="22"/>
      <c r="D1000" s="22"/>
      <c r="E1000" s="21"/>
      <c r="F1000" s="21"/>
      <c r="G1000" s="11"/>
      <c r="I1000" s="9"/>
      <c r="L1000" s="1"/>
      <c r="M1000" s="112"/>
      <c r="N1000" s="112"/>
      <c r="O1000" s="112"/>
      <c r="P1000" s="113"/>
      <c r="Q1000" s="112"/>
      <c r="R1000" s="114"/>
      <c r="S1000" s="113"/>
      <c r="T1000" s="112"/>
      <c r="U1000" s="114"/>
      <c r="V1000" s="113"/>
      <c r="W1000" s="112"/>
      <c r="X1000" s="113"/>
    </row>
    <row r="1001" spans="1:24" x14ac:dyDescent="0.25">
      <c r="A1001" s="77"/>
      <c r="B1001" s="80"/>
      <c r="C1001" s="22"/>
      <c r="D1001" s="22"/>
      <c r="E1001" s="21"/>
      <c r="F1001" s="21"/>
      <c r="G1001" s="11"/>
      <c r="I1001" s="9"/>
      <c r="L1001" s="1"/>
      <c r="M1001" s="112"/>
      <c r="N1001" s="112"/>
      <c r="O1001" s="112"/>
      <c r="P1001" s="113"/>
      <c r="Q1001" s="112"/>
      <c r="R1001" s="114"/>
      <c r="S1001" s="113"/>
      <c r="T1001" s="112"/>
      <c r="U1001" s="114"/>
      <c r="V1001" s="113"/>
      <c r="W1001" s="112"/>
      <c r="X1001" s="113"/>
    </row>
    <row r="1002" spans="1:24" x14ac:dyDescent="0.25">
      <c r="A1002" s="77"/>
      <c r="B1002" s="80"/>
      <c r="C1002" s="22"/>
      <c r="D1002" s="22"/>
      <c r="E1002" s="21"/>
      <c r="F1002" s="21"/>
      <c r="G1002" s="11"/>
      <c r="I1002" s="9"/>
      <c r="L1002" s="1"/>
      <c r="M1002" s="112"/>
      <c r="N1002" s="112"/>
      <c r="O1002" s="112"/>
      <c r="P1002" s="113"/>
      <c r="Q1002" s="112"/>
      <c r="R1002" s="114"/>
      <c r="S1002" s="113"/>
      <c r="T1002" s="112"/>
      <c r="U1002" s="114"/>
      <c r="V1002" s="113"/>
      <c r="W1002" s="112"/>
      <c r="X1002" s="113"/>
    </row>
    <row r="1003" spans="1:24" x14ac:dyDescent="0.25">
      <c r="A1003" s="77"/>
      <c r="B1003" s="80"/>
      <c r="C1003" s="22"/>
      <c r="D1003" s="22"/>
      <c r="E1003" s="21"/>
      <c r="F1003" s="21"/>
      <c r="G1003" s="11"/>
      <c r="I1003" s="9"/>
      <c r="L1003" s="1"/>
      <c r="M1003" s="112"/>
      <c r="N1003" s="112"/>
      <c r="O1003" s="112"/>
      <c r="P1003" s="113"/>
      <c r="Q1003" s="112"/>
      <c r="R1003" s="114"/>
      <c r="S1003" s="113"/>
      <c r="T1003" s="112"/>
      <c r="U1003" s="114"/>
      <c r="V1003" s="113"/>
      <c r="W1003" s="112"/>
      <c r="X1003" s="113"/>
    </row>
    <row r="1004" spans="1:24" x14ac:dyDescent="0.25">
      <c r="A1004" s="77"/>
      <c r="B1004" s="80"/>
      <c r="C1004" s="22"/>
      <c r="D1004" s="22"/>
      <c r="E1004" s="21"/>
      <c r="F1004" s="21"/>
      <c r="G1004" s="11"/>
      <c r="I1004" s="9"/>
      <c r="L1004" s="1"/>
      <c r="M1004" s="112"/>
      <c r="N1004" s="112"/>
      <c r="O1004" s="112"/>
      <c r="P1004" s="113"/>
      <c r="Q1004" s="112"/>
      <c r="R1004" s="114"/>
      <c r="S1004" s="113"/>
      <c r="T1004" s="112"/>
      <c r="U1004" s="114"/>
      <c r="V1004" s="113"/>
      <c r="W1004" s="112"/>
      <c r="X1004" s="113"/>
    </row>
    <row r="1005" spans="1:24" x14ac:dyDescent="0.25">
      <c r="A1005" s="77"/>
      <c r="B1005" s="80"/>
      <c r="C1005" s="22"/>
      <c r="D1005" s="22"/>
      <c r="E1005" s="21"/>
      <c r="F1005" s="21"/>
      <c r="G1005" s="11"/>
      <c r="I1005" s="9"/>
      <c r="L1005" s="1"/>
      <c r="M1005" s="112"/>
      <c r="N1005" s="112"/>
      <c r="O1005" s="112"/>
      <c r="P1005" s="113"/>
      <c r="Q1005" s="112"/>
      <c r="R1005" s="114"/>
      <c r="S1005" s="113"/>
      <c r="T1005" s="112"/>
      <c r="U1005" s="114"/>
      <c r="V1005" s="113"/>
      <c r="W1005" s="112"/>
      <c r="X1005" s="113"/>
    </row>
    <row r="1006" spans="1:24" x14ac:dyDescent="0.25">
      <c r="A1006" s="77"/>
      <c r="B1006" s="80"/>
      <c r="C1006" s="22"/>
      <c r="D1006" s="22"/>
      <c r="E1006" s="21"/>
      <c r="F1006" s="21"/>
      <c r="G1006" s="11"/>
      <c r="I1006" s="9"/>
      <c r="L1006" s="1"/>
      <c r="M1006" s="112"/>
      <c r="N1006" s="112"/>
      <c r="O1006" s="112"/>
      <c r="P1006" s="113"/>
      <c r="Q1006" s="112"/>
      <c r="R1006" s="114"/>
      <c r="S1006" s="113"/>
      <c r="T1006" s="112"/>
      <c r="U1006" s="114"/>
      <c r="V1006" s="113"/>
      <c r="W1006" s="112"/>
      <c r="X1006" s="113"/>
    </row>
    <row r="1007" spans="1:24" x14ac:dyDescent="0.25">
      <c r="A1007" s="77"/>
      <c r="B1007" s="80"/>
      <c r="C1007" s="22"/>
      <c r="D1007" s="22"/>
      <c r="E1007" s="21"/>
      <c r="F1007" s="21"/>
      <c r="G1007" s="11"/>
      <c r="I1007" s="9"/>
      <c r="L1007" s="1"/>
      <c r="M1007" s="112"/>
      <c r="N1007" s="112"/>
      <c r="O1007" s="112"/>
      <c r="P1007" s="113"/>
      <c r="Q1007" s="112"/>
      <c r="R1007" s="114"/>
      <c r="S1007" s="113"/>
      <c r="T1007" s="112"/>
      <c r="U1007" s="114"/>
      <c r="V1007" s="113"/>
      <c r="W1007" s="112"/>
      <c r="X1007" s="113"/>
    </row>
    <row r="1008" spans="1:24" x14ac:dyDescent="0.25">
      <c r="A1008" s="77"/>
      <c r="B1008" s="80"/>
      <c r="C1008" s="22"/>
      <c r="D1008" s="22"/>
      <c r="E1008" s="21"/>
      <c r="F1008" s="21"/>
      <c r="G1008" s="11"/>
      <c r="I1008" s="9"/>
      <c r="L1008" s="1"/>
      <c r="M1008" s="112"/>
      <c r="N1008" s="112"/>
      <c r="O1008" s="112"/>
      <c r="P1008" s="113"/>
      <c r="Q1008" s="112"/>
      <c r="R1008" s="114"/>
      <c r="S1008" s="113"/>
      <c r="T1008" s="112"/>
      <c r="U1008" s="114"/>
      <c r="V1008" s="113"/>
      <c r="W1008" s="112"/>
      <c r="X1008" s="113"/>
    </row>
    <row r="1009" spans="1:24" x14ac:dyDescent="0.25">
      <c r="A1009" s="77"/>
      <c r="B1009" s="80"/>
      <c r="C1009" s="22"/>
      <c r="D1009" s="22"/>
      <c r="E1009" s="21"/>
      <c r="F1009" s="21"/>
      <c r="G1009" s="11"/>
      <c r="I1009" s="9"/>
      <c r="L1009" s="1"/>
      <c r="M1009" s="112"/>
      <c r="N1009" s="112"/>
      <c r="O1009" s="112"/>
      <c r="P1009" s="113"/>
      <c r="Q1009" s="112"/>
      <c r="R1009" s="114"/>
      <c r="S1009" s="113"/>
      <c r="T1009" s="112"/>
      <c r="U1009" s="114"/>
      <c r="V1009" s="113"/>
      <c r="W1009" s="112"/>
      <c r="X1009" s="113"/>
    </row>
    <row r="1010" spans="1:24" x14ac:dyDescent="0.25">
      <c r="A1010" s="77"/>
      <c r="B1010" s="80"/>
      <c r="C1010" s="22"/>
      <c r="D1010" s="22"/>
      <c r="E1010" s="21"/>
      <c r="F1010" s="21"/>
      <c r="G1010" s="11"/>
      <c r="I1010" s="9"/>
      <c r="L1010" s="1"/>
      <c r="M1010" s="112"/>
      <c r="N1010" s="112"/>
      <c r="O1010" s="112"/>
      <c r="P1010" s="113"/>
      <c r="Q1010" s="112"/>
      <c r="R1010" s="114"/>
      <c r="S1010" s="113"/>
      <c r="T1010" s="112"/>
      <c r="U1010" s="114"/>
      <c r="V1010" s="113"/>
      <c r="W1010" s="112"/>
      <c r="X1010" s="113"/>
    </row>
    <row r="1011" spans="1:24" x14ac:dyDescent="0.25">
      <c r="A1011" s="77"/>
      <c r="B1011" s="80"/>
      <c r="C1011" s="22"/>
      <c r="D1011" s="22"/>
      <c r="E1011" s="21"/>
      <c r="F1011" s="21"/>
      <c r="G1011" s="11"/>
      <c r="I1011" s="9"/>
      <c r="L1011" s="1"/>
      <c r="M1011" s="112"/>
      <c r="N1011" s="112"/>
      <c r="O1011" s="112"/>
      <c r="P1011" s="113"/>
      <c r="Q1011" s="112"/>
      <c r="R1011" s="114"/>
      <c r="S1011" s="113"/>
      <c r="T1011" s="112"/>
      <c r="U1011" s="114"/>
      <c r="V1011" s="113"/>
      <c r="W1011" s="112"/>
      <c r="X1011" s="113"/>
    </row>
    <row r="1012" spans="1:24" x14ac:dyDescent="0.25">
      <c r="A1012" s="77"/>
      <c r="B1012" s="80"/>
      <c r="C1012" s="22"/>
      <c r="D1012" s="22"/>
      <c r="E1012" s="21"/>
      <c r="F1012" s="21"/>
      <c r="G1012" s="11"/>
      <c r="I1012" s="9"/>
      <c r="L1012" s="1"/>
      <c r="M1012" s="112"/>
      <c r="N1012" s="112"/>
      <c r="O1012" s="112"/>
      <c r="P1012" s="113"/>
      <c r="Q1012" s="112"/>
      <c r="R1012" s="114"/>
      <c r="S1012" s="113"/>
      <c r="T1012" s="112"/>
      <c r="U1012" s="114"/>
      <c r="V1012" s="113"/>
      <c r="W1012" s="112"/>
      <c r="X1012" s="113"/>
    </row>
    <row r="1013" spans="1:24" x14ac:dyDescent="0.25">
      <c r="A1013" s="77"/>
      <c r="B1013" s="80"/>
      <c r="C1013" s="22"/>
      <c r="D1013" s="22"/>
      <c r="E1013" s="21"/>
      <c r="F1013" s="21"/>
      <c r="G1013" s="11"/>
      <c r="I1013" s="9"/>
      <c r="L1013" s="1"/>
      <c r="M1013" s="112"/>
      <c r="N1013" s="112"/>
      <c r="O1013" s="112"/>
      <c r="P1013" s="113"/>
      <c r="Q1013" s="112"/>
      <c r="R1013" s="114"/>
      <c r="S1013" s="113"/>
      <c r="T1013" s="112"/>
      <c r="U1013" s="114"/>
      <c r="V1013" s="113"/>
      <c r="W1013" s="112"/>
      <c r="X1013" s="113"/>
    </row>
    <row r="1014" spans="1:24" x14ac:dyDescent="0.25">
      <c r="A1014" s="77"/>
      <c r="B1014" s="80"/>
      <c r="C1014" s="22"/>
      <c r="D1014" s="22"/>
      <c r="E1014" s="21"/>
      <c r="F1014" s="21"/>
      <c r="G1014" s="11"/>
      <c r="I1014" s="9"/>
      <c r="L1014" s="1"/>
      <c r="M1014" s="112"/>
      <c r="N1014" s="112"/>
      <c r="O1014" s="112"/>
      <c r="P1014" s="113"/>
      <c r="Q1014" s="112"/>
      <c r="R1014" s="114"/>
      <c r="S1014" s="113"/>
      <c r="T1014" s="112"/>
      <c r="U1014" s="114"/>
      <c r="V1014" s="113"/>
      <c r="W1014" s="112"/>
      <c r="X1014" s="113"/>
    </row>
    <row r="1015" spans="1:24" x14ac:dyDescent="0.25">
      <c r="A1015" s="77"/>
      <c r="B1015" s="80"/>
      <c r="C1015" s="22"/>
      <c r="D1015" s="22"/>
      <c r="E1015" s="21"/>
      <c r="F1015" s="21"/>
      <c r="G1015" s="11"/>
      <c r="I1015" s="9"/>
      <c r="L1015" s="1"/>
      <c r="M1015" s="112"/>
      <c r="N1015" s="112"/>
      <c r="O1015" s="112"/>
      <c r="P1015" s="113"/>
      <c r="Q1015" s="112"/>
      <c r="R1015" s="114"/>
      <c r="S1015" s="113"/>
      <c r="T1015" s="112"/>
      <c r="U1015" s="114"/>
      <c r="V1015" s="113"/>
      <c r="W1015" s="112"/>
      <c r="X1015" s="113"/>
    </row>
    <row r="1016" spans="1:24" x14ac:dyDescent="0.25">
      <c r="A1016" s="77"/>
      <c r="B1016" s="80"/>
      <c r="C1016" s="22"/>
      <c r="D1016" s="22"/>
      <c r="E1016" s="21"/>
      <c r="F1016" s="21"/>
      <c r="G1016" s="11"/>
      <c r="I1016" s="9"/>
      <c r="L1016" s="1"/>
      <c r="M1016" s="112"/>
      <c r="N1016" s="112"/>
      <c r="O1016" s="112"/>
      <c r="P1016" s="113"/>
      <c r="Q1016" s="112"/>
      <c r="R1016" s="114"/>
      <c r="S1016" s="113"/>
      <c r="T1016" s="112"/>
      <c r="U1016" s="114"/>
      <c r="V1016" s="113"/>
      <c r="W1016" s="112"/>
      <c r="X1016" s="113"/>
    </row>
    <row r="1017" spans="1:24" x14ac:dyDescent="0.25">
      <c r="A1017" s="77"/>
      <c r="B1017" s="80"/>
      <c r="C1017" s="22"/>
      <c r="D1017" s="22"/>
      <c r="E1017" s="21"/>
      <c r="F1017" s="21"/>
      <c r="G1017" s="11"/>
      <c r="I1017" s="9"/>
      <c r="L1017" s="1"/>
      <c r="M1017" s="112"/>
      <c r="N1017" s="112"/>
      <c r="O1017" s="112"/>
      <c r="P1017" s="113"/>
      <c r="Q1017" s="112"/>
      <c r="R1017" s="114"/>
      <c r="S1017" s="113"/>
      <c r="T1017" s="112"/>
      <c r="U1017" s="114"/>
      <c r="V1017" s="113"/>
      <c r="W1017" s="112"/>
      <c r="X1017" s="113"/>
    </row>
    <row r="1018" spans="1:24" x14ac:dyDescent="0.25">
      <c r="A1018" s="77"/>
      <c r="B1018" s="80"/>
      <c r="C1018" s="22"/>
      <c r="D1018" s="22"/>
      <c r="E1018" s="21"/>
      <c r="F1018" s="21"/>
      <c r="G1018" s="11"/>
      <c r="I1018" s="9"/>
      <c r="L1018" s="1"/>
      <c r="M1018" s="112"/>
      <c r="N1018" s="112"/>
      <c r="O1018" s="112"/>
      <c r="P1018" s="113"/>
      <c r="Q1018" s="112"/>
      <c r="R1018" s="114"/>
      <c r="S1018" s="113"/>
      <c r="T1018" s="112"/>
      <c r="U1018" s="114"/>
      <c r="V1018" s="113"/>
      <c r="W1018" s="112"/>
      <c r="X1018" s="113"/>
    </row>
    <row r="1019" spans="1:24" x14ac:dyDescent="0.25">
      <c r="A1019" s="77"/>
      <c r="B1019" s="80"/>
      <c r="C1019" s="22"/>
      <c r="D1019" s="22"/>
      <c r="E1019" s="21"/>
      <c r="F1019" s="21"/>
      <c r="G1019" s="11"/>
      <c r="I1019" s="9"/>
      <c r="L1019" s="1"/>
      <c r="M1019" s="112"/>
      <c r="N1019" s="112"/>
      <c r="O1019" s="112"/>
      <c r="P1019" s="113"/>
      <c r="Q1019" s="112"/>
      <c r="R1019" s="114"/>
      <c r="S1019" s="113"/>
      <c r="T1019" s="112"/>
      <c r="U1019" s="114"/>
      <c r="V1019" s="113"/>
      <c r="W1019" s="112"/>
      <c r="X1019" s="113"/>
    </row>
    <row r="1020" spans="1:24" x14ac:dyDescent="0.25">
      <c r="A1020" s="77"/>
      <c r="B1020" s="80"/>
      <c r="C1020" s="22"/>
      <c r="D1020" s="22"/>
      <c r="E1020" s="21"/>
      <c r="F1020" s="21"/>
      <c r="G1020" s="11"/>
      <c r="I1020" s="9"/>
      <c r="L1020" s="1"/>
      <c r="M1020" s="112"/>
      <c r="N1020" s="112"/>
      <c r="O1020" s="112"/>
      <c r="P1020" s="113"/>
      <c r="Q1020" s="112"/>
      <c r="R1020" s="114"/>
      <c r="S1020" s="113"/>
      <c r="T1020" s="112"/>
      <c r="U1020" s="114"/>
      <c r="V1020" s="113"/>
      <c r="W1020" s="112"/>
      <c r="X1020" s="113"/>
    </row>
    <row r="1021" spans="1:24" x14ac:dyDescent="0.25">
      <c r="A1021" s="77"/>
      <c r="B1021" s="80"/>
      <c r="C1021" s="22"/>
      <c r="D1021" s="22"/>
      <c r="E1021" s="21"/>
      <c r="F1021" s="21"/>
      <c r="G1021" s="11"/>
      <c r="I1021" s="9"/>
      <c r="L1021" s="1"/>
      <c r="M1021" s="112"/>
      <c r="N1021" s="112"/>
      <c r="O1021" s="112"/>
      <c r="P1021" s="113"/>
      <c r="Q1021" s="112"/>
      <c r="R1021" s="114"/>
      <c r="S1021" s="113"/>
      <c r="T1021" s="112"/>
      <c r="U1021" s="114"/>
      <c r="V1021" s="113"/>
      <c r="W1021" s="112"/>
      <c r="X1021" s="113"/>
    </row>
    <row r="1022" spans="1:24" x14ac:dyDescent="0.25">
      <c r="A1022" s="77"/>
      <c r="B1022" s="80"/>
      <c r="C1022" s="22"/>
      <c r="D1022" s="22"/>
      <c r="E1022" s="21"/>
      <c r="F1022" s="21"/>
      <c r="G1022" s="11"/>
      <c r="I1022" s="9"/>
      <c r="L1022" s="1"/>
      <c r="M1022" s="112"/>
      <c r="N1022" s="112"/>
      <c r="O1022" s="112"/>
      <c r="P1022" s="113"/>
      <c r="Q1022" s="112"/>
      <c r="R1022" s="114"/>
      <c r="S1022" s="113"/>
      <c r="T1022" s="112"/>
      <c r="U1022" s="114"/>
      <c r="V1022" s="113"/>
      <c r="W1022" s="112"/>
      <c r="X1022" s="113"/>
    </row>
    <row r="1023" spans="1:24" x14ac:dyDescent="0.25">
      <c r="A1023" s="77"/>
      <c r="B1023" s="80"/>
      <c r="C1023" s="22"/>
      <c r="D1023" s="22"/>
      <c r="E1023" s="21"/>
      <c r="F1023" s="21"/>
      <c r="G1023" s="11"/>
      <c r="I1023" s="9"/>
      <c r="L1023" s="1"/>
      <c r="M1023" s="112"/>
      <c r="N1023" s="112"/>
      <c r="O1023" s="112"/>
      <c r="P1023" s="113"/>
      <c r="Q1023" s="112"/>
      <c r="R1023" s="114"/>
      <c r="S1023" s="113"/>
      <c r="T1023" s="112"/>
      <c r="U1023" s="114"/>
      <c r="V1023" s="113"/>
      <c r="W1023" s="112"/>
      <c r="X1023" s="113"/>
    </row>
    <row r="1024" spans="1:24" x14ac:dyDescent="0.25">
      <c r="A1024" s="77"/>
      <c r="B1024" s="80"/>
      <c r="C1024" s="22"/>
      <c r="D1024" s="22"/>
      <c r="E1024" s="21"/>
      <c r="F1024" s="21"/>
      <c r="G1024" s="11"/>
      <c r="I1024" s="9"/>
      <c r="L1024" s="1"/>
      <c r="M1024" s="112"/>
      <c r="N1024" s="112"/>
      <c r="O1024" s="112"/>
      <c r="P1024" s="113"/>
      <c r="Q1024" s="112"/>
      <c r="R1024" s="114"/>
      <c r="S1024" s="113"/>
      <c r="T1024" s="112"/>
      <c r="U1024" s="114"/>
      <c r="V1024" s="113"/>
      <c r="W1024" s="112"/>
      <c r="X1024" s="113"/>
    </row>
    <row r="1025" spans="1:24" x14ac:dyDescent="0.25">
      <c r="A1025" s="77"/>
      <c r="B1025" s="80"/>
      <c r="C1025" s="22"/>
      <c r="D1025" s="22"/>
      <c r="E1025" s="21"/>
      <c r="F1025" s="21"/>
      <c r="G1025" s="11"/>
      <c r="I1025" s="9"/>
      <c r="L1025" s="1"/>
      <c r="M1025" s="112"/>
      <c r="N1025" s="112"/>
      <c r="O1025" s="112"/>
      <c r="P1025" s="113"/>
      <c r="Q1025" s="112"/>
      <c r="R1025" s="114"/>
      <c r="S1025" s="113"/>
      <c r="T1025" s="112"/>
      <c r="U1025" s="114"/>
      <c r="V1025" s="113"/>
      <c r="W1025" s="112"/>
      <c r="X1025" s="113"/>
    </row>
    <row r="1026" spans="1:24" x14ac:dyDescent="0.25">
      <c r="A1026" s="77"/>
      <c r="B1026" s="80"/>
      <c r="C1026" s="22"/>
      <c r="D1026" s="22"/>
      <c r="E1026" s="21"/>
      <c r="F1026" s="21"/>
      <c r="G1026" s="11"/>
      <c r="I1026" s="9"/>
      <c r="L1026" s="1"/>
      <c r="M1026" s="112"/>
      <c r="N1026" s="112"/>
      <c r="O1026" s="112"/>
      <c r="P1026" s="113"/>
      <c r="Q1026" s="112"/>
      <c r="R1026" s="114"/>
      <c r="S1026" s="113"/>
      <c r="T1026" s="112"/>
      <c r="U1026" s="114"/>
      <c r="V1026" s="113"/>
      <c r="W1026" s="112"/>
      <c r="X1026" s="113"/>
    </row>
    <row r="1027" spans="1:24" x14ac:dyDescent="0.25">
      <c r="A1027" s="77"/>
      <c r="B1027" s="80"/>
      <c r="C1027" s="22"/>
      <c r="D1027" s="22"/>
      <c r="E1027" s="21"/>
      <c r="F1027" s="21"/>
      <c r="G1027" s="11"/>
      <c r="I1027" s="9"/>
      <c r="L1027" s="1"/>
      <c r="M1027" s="112"/>
      <c r="N1027" s="112"/>
      <c r="O1027" s="112"/>
      <c r="P1027" s="113"/>
      <c r="Q1027" s="112"/>
      <c r="R1027" s="114"/>
      <c r="S1027" s="113"/>
      <c r="T1027" s="112"/>
      <c r="U1027" s="114"/>
      <c r="V1027" s="113"/>
      <c r="W1027" s="112"/>
      <c r="X1027" s="113"/>
    </row>
    <row r="1028" spans="1:24" x14ac:dyDescent="0.25">
      <c r="A1028" s="77"/>
      <c r="B1028" s="80"/>
      <c r="C1028" s="22"/>
      <c r="D1028" s="22"/>
      <c r="E1028" s="21"/>
      <c r="F1028" s="21"/>
      <c r="G1028" s="11"/>
      <c r="I1028" s="9"/>
      <c r="L1028" s="1"/>
      <c r="M1028" s="112"/>
      <c r="N1028" s="112"/>
      <c r="O1028" s="112"/>
      <c r="P1028" s="113"/>
      <c r="Q1028" s="112"/>
      <c r="R1028" s="114"/>
      <c r="S1028" s="113"/>
      <c r="T1028" s="112"/>
      <c r="U1028" s="114"/>
      <c r="V1028" s="113"/>
      <c r="W1028" s="112"/>
      <c r="X1028" s="113"/>
    </row>
    <row r="1029" spans="1:24" x14ac:dyDescent="0.25">
      <c r="A1029" s="77"/>
      <c r="B1029" s="80"/>
      <c r="C1029" s="22"/>
      <c r="D1029" s="22"/>
      <c r="E1029" s="21"/>
      <c r="F1029" s="21"/>
      <c r="G1029" s="11"/>
      <c r="I1029" s="9"/>
      <c r="L1029" s="1"/>
      <c r="M1029" s="112"/>
      <c r="N1029" s="112"/>
      <c r="O1029" s="112"/>
      <c r="P1029" s="113"/>
      <c r="Q1029" s="112"/>
      <c r="R1029" s="114"/>
      <c r="S1029" s="113"/>
      <c r="T1029" s="112"/>
      <c r="U1029" s="114"/>
      <c r="V1029" s="113"/>
      <c r="W1029" s="112"/>
      <c r="X1029" s="113"/>
    </row>
    <row r="1030" spans="1:24" x14ac:dyDescent="0.25">
      <c r="A1030" s="77"/>
      <c r="B1030" s="80"/>
      <c r="C1030" s="22"/>
      <c r="D1030" s="22"/>
      <c r="E1030" s="21"/>
      <c r="F1030" s="21"/>
      <c r="G1030" s="11"/>
      <c r="I1030" s="9"/>
      <c r="L1030" s="1"/>
      <c r="M1030" s="112"/>
      <c r="N1030" s="112"/>
      <c r="O1030" s="112"/>
      <c r="P1030" s="113"/>
      <c r="Q1030" s="112"/>
      <c r="R1030" s="114"/>
      <c r="S1030" s="113"/>
      <c r="T1030" s="112"/>
      <c r="U1030" s="114"/>
      <c r="V1030" s="113"/>
      <c r="W1030" s="112"/>
      <c r="X1030" s="113"/>
    </row>
    <row r="1031" spans="1:24" x14ac:dyDescent="0.25">
      <c r="A1031" s="77"/>
      <c r="B1031" s="80"/>
      <c r="C1031" s="22"/>
      <c r="D1031" s="22"/>
      <c r="E1031" s="21"/>
      <c r="F1031" s="21"/>
      <c r="G1031" s="11"/>
      <c r="I1031" s="9"/>
      <c r="L1031" s="1"/>
      <c r="M1031" s="112"/>
      <c r="N1031" s="112"/>
      <c r="O1031" s="112"/>
      <c r="P1031" s="113"/>
      <c r="Q1031" s="112"/>
      <c r="R1031" s="114"/>
      <c r="S1031" s="113"/>
      <c r="T1031" s="112"/>
      <c r="U1031" s="114"/>
      <c r="V1031" s="113"/>
      <c r="W1031" s="112"/>
      <c r="X1031" s="113"/>
    </row>
    <row r="1032" spans="1:24" x14ac:dyDescent="0.25">
      <c r="A1032" s="77"/>
      <c r="B1032" s="80"/>
      <c r="C1032" s="22"/>
      <c r="D1032" s="22"/>
      <c r="E1032" s="21"/>
      <c r="F1032" s="21"/>
      <c r="G1032" s="11"/>
      <c r="I1032" s="9"/>
      <c r="L1032" s="1"/>
      <c r="M1032" s="112"/>
      <c r="N1032" s="112"/>
      <c r="O1032" s="112"/>
      <c r="P1032" s="113"/>
      <c r="Q1032" s="112"/>
      <c r="R1032" s="114"/>
      <c r="S1032" s="113"/>
      <c r="T1032" s="112"/>
      <c r="U1032" s="114"/>
      <c r="V1032" s="113"/>
      <c r="W1032" s="112"/>
      <c r="X1032" s="113"/>
    </row>
    <row r="1033" spans="1:24" x14ac:dyDescent="0.25">
      <c r="A1033" s="77"/>
      <c r="B1033" s="80"/>
      <c r="C1033" s="22"/>
      <c r="D1033" s="22"/>
      <c r="E1033" s="21"/>
      <c r="F1033" s="21"/>
      <c r="G1033" s="11"/>
      <c r="I1033" s="9"/>
      <c r="L1033" s="1"/>
      <c r="M1033" s="112"/>
      <c r="N1033" s="112"/>
      <c r="O1033" s="112"/>
      <c r="P1033" s="113"/>
      <c r="Q1033" s="112"/>
      <c r="R1033" s="114"/>
      <c r="S1033" s="113"/>
      <c r="T1033" s="112"/>
      <c r="U1033" s="114"/>
      <c r="V1033" s="113"/>
      <c r="W1033" s="112"/>
      <c r="X1033" s="113"/>
    </row>
    <row r="1034" spans="1:24" x14ac:dyDescent="0.25">
      <c r="A1034" s="77"/>
      <c r="B1034" s="80"/>
      <c r="C1034" s="22"/>
      <c r="D1034" s="22"/>
      <c r="E1034" s="21"/>
      <c r="F1034" s="21"/>
      <c r="G1034" s="11"/>
      <c r="I1034" s="9"/>
      <c r="L1034" s="1"/>
      <c r="M1034" s="112"/>
      <c r="N1034" s="112"/>
      <c r="O1034" s="112"/>
      <c r="P1034" s="113"/>
      <c r="Q1034" s="112"/>
      <c r="R1034" s="114"/>
      <c r="S1034" s="113"/>
      <c r="T1034" s="112"/>
      <c r="U1034" s="114"/>
      <c r="V1034" s="113"/>
      <c r="W1034" s="112"/>
      <c r="X1034" s="113"/>
    </row>
    <row r="1035" spans="1:24" x14ac:dyDescent="0.25">
      <c r="A1035" s="77"/>
      <c r="B1035" s="80"/>
      <c r="C1035" s="22"/>
      <c r="D1035" s="22"/>
      <c r="E1035" s="21"/>
      <c r="F1035" s="21"/>
      <c r="G1035" s="11"/>
      <c r="I1035" s="9"/>
      <c r="L1035" s="1"/>
      <c r="M1035" s="112"/>
      <c r="N1035" s="112"/>
      <c r="O1035" s="112"/>
      <c r="P1035" s="113"/>
      <c r="Q1035" s="112"/>
      <c r="R1035" s="114"/>
      <c r="S1035" s="113"/>
      <c r="T1035" s="112"/>
      <c r="U1035" s="114"/>
      <c r="V1035" s="113"/>
      <c r="W1035" s="112"/>
      <c r="X1035" s="113"/>
    </row>
    <row r="1036" spans="1:24" x14ac:dyDescent="0.25">
      <c r="A1036" s="77"/>
      <c r="B1036" s="80"/>
      <c r="C1036" s="22"/>
      <c r="D1036" s="22"/>
      <c r="E1036" s="21"/>
      <c r="F1036" s="21"/>
      <c r="G1036" s="11"/>
      <c r="I1036" s="9"/>
      <c r="L1036" s="1"/>
      <c r="M1036" s="112"/>
      <c r="N1036" s="112"/>
      <c r="O1036" s="112"/>
      <c r="P1036" s="113"/>
      <c r="Q1036" s="112"/>
      <c r="R1036" s="114"/>
      <c r="S1036" s="113"/>
      <c r="T1036" s="112"/>
      <c r="U1036" s="114"/>
      <c r="V1036" s="113"/>
      <c r="W1036" s="112"/>
      <c r="X1036" s="113"/>
    </row>
    <row r="1037" spans="1:24" x14ac:dyDescent="0.25">
      <c r="A1037" s="77"/>
      <c r="B1037" s="80"/>
      <c r="C1037" s="22"/>
      <c r="D1037" s="22"/>
      <c r="E1037" s="21"/>
      <c r="F1037" s="21"/>
      <c r="G1037" s="11"/>
      <c r="I1037" s="9"/>
      <c r="L1037" s="1"/>
      <c r="M1037" s="112"/>
      <c r="N1037" s="112"/>
      <c r="O1037" s="112"/>
      <c r="P1037" s="113"/>
      <c r="Q1037" s="112"/>
      <c r="R1037" s="114"/>
      <c r="S1037" s="113"/>
      <c r="T1037" s="112"/>
      <c r="U1037" s="114"/>
      <c r="V1037" s="113"/>
      <c r="W1037" s="112"/>
      <c r="X1037" s="113"/>
    </row>
    <row r="1038" spans="1:24" x14ac:dyDescent="0.25">
      <c r="A1038" s="77"/>
      <c r="B1038" s="80"/>
      <c r="C1038" s="22"/>
      <c r="D1038" s="22"/>
      <c r="E1038" s="21"/>
      <c r="F1038" s="21"/>
      <c r="G1038" s="11"/>
      <c r="I1038" s="9"/>
      <c r="L1038" s="1"/>
      <c r="M1038" s="112"/>
      <c r="N1038" s="112"/>
      <c r="O1038" s="112"/>
      <c r="P1038" s="113"/>
      <c r="Q1038" s="112"/>
      <c r="R1038" s="114"/>
      <c r="S1038" s="113"/>
      <c r="T1038" s="112"/>
      <c r="U1038" s="114"/>
      <c r="V1038" s="113"/>
      <c r="W1038" s="112"/>
      <c r="X1038" s="113"/>
    </row>
    <row r="1039" spans="1:24" x14ac:dyDescent="0.25">
      <c r="A1039" s="77"/>
      <c r="B1039" s="80"/>
      <c r="C1039" s="22"/>
      <c r="D1039" s="22"/>
      <c r="E1039" s="21"/>
      <c r="F1039" s="21"/>
      <c r="G1039" s="11"/>
      <c r="I1039" s="9"/>
      <c r="L1039" s="1"/>
      <c r="M1039" s="112"/>
      <c r="N1039" s="112"/>
      <c r="O1039" s="112"/>
      <c r="P1039" s="113"/>
      <c r="Q1039" s="112"/>
      <c r="R1039" s="114"/>
      <c r="S1039" s="113"/>
      <c r="T1039" s="112"/>
      <c r="U1039" s="114"/>
      <c r="V1039" s="113"/>
      <c r="W1039" s="112"/>
      <c r="X1039" s="113"/>
    </row>
    <row r="1040" spans="1:24" x14ac:dyDescent="0.25">
      <c r="A1040" s="77"/>
      <c r="B1040" s="80"/>
      <c r="C1040" s="22"/>
      <c r="D1040" s="22"/>
      <c r="E1040" s="21"/>
      <c r="F1040" s="21"/>
      <c r="G1040" s="11"/>
      <c r="I1040" s="9"/>
      <c r="L1040" s="1"/>
      <c r="M1040" s="112"/>
      <c r="N1040" s="112"/>
      <c r="O1040" s="112"/>
      <c r="P1040" s="113"/>
      <c r="Q1040" s="112"/>
      <c r="R1040" s="114"/>
      <c r="S1040" s="113"/>
      <c r="T1040" s="112"/>
      <c r="U1040" s="114"/>
      <c r="V1040" s="113"/>
      <c r="W1040" s="112"/>
      <c r="X1040" s="113"/>
    </row>
    <row r="1041" spans="1:24" x14ac:dyDescent="0.25">
      <c r="A1041" s="77"/>
      <c r="B1041" s="80"/>
      <c r="C1041" s="22"/>
      <c r="D1041" s="22"/>
      <c r="E1041" s="21"/>
      <c r="F1041" s="21"/>
      <c r="G1041" s="11"/>
      <c r="I1041" s="9"/>
      <c r="L1041" s="1"/>
      <c r="M1041" s="112"/>
      <c r="N1041" s="112"/>
      <c r="O1041" s="112"/>
      <c r="P1041" s="113"/>
      <c r="Q1041" s="112"/>
      <c r="R1041" s="114"/>
      <c r="S1041" s="113"/>
      <c r="T1041" s="112"/>
      <c r="U1041" s="114"/>
      <c r="V1041" s="113"/>
      <c r="W1041" s="112"/>
      <c r="X1041" s="113"/>
    </row>
    <row r="1042" spans="1:24" x14ac:dyDescent="0.25">
      <c r="A1042" s="77"/>
      <c r="B1042" s="80"/>
      <c r="C1042" s="22"/>
      <c r="D1042" s="22"/>
      <c r="E1042" s="21"/>
      <c r="F1042" s="21"/>
      <c r="G1042" s="11"/>
      <c r="I1042" s="9"/>
      <c r="L1042" s="1"/>
      <c r="M1042" s="112"/>
      <c r="N1042" s="112"/>
      <c r="O1042" s="112"/>
      <c r="P1042" s="113"/>
      <c r="Q1042" s="112"/>
      <c r="R1042" s="114"/>
      <c r="S1042" s="113"/>
      <c r="T1042" s="112"/>
      <c r="U1042" s="114"/>
      <c r="V1042" s="113"/>
      <c r="W1042" s="112"/>
      <c r="X1042" s="113"/>
    </row>
    <row r="1043" spans="1:24" x14ac:dyDescent="0.25">
      <c r="A1043" s="77"/>
      <c r="B1043" s="80"/>
      <c r="C1043" s="22"/>
      <c r="D1043" s="22"/>
      <c r="E1043" s="21"/>
      <c r="F1043" s="21"/>
      <c r="G1043" s="11"/>
      <c r="I1043" s="9"/>
      <c r="L1043" s="1"/>
      <c r="M1043" s="112"/>
      <c r="N1043" s="112"/>
      <c r="O1043" s="112"/>
      <c r="P1043" s="113"/>
      <c r="Q1043" s="112"/>
      <c r="R1043" s="114"/>
      <c r="S1043" s="113"/>
      <c r="T1043" s="112"/>
      <c r="U1043" s="114"/>
      <c r="V1043" s="113"/>
      <c r="W1043" s="112"/>
      <c r="X1043" s="113"/>
    </row>
    <row r="1044" spans="1:24" x14ac:dyDescent="0.25">
      <c r="A1044" s="77"/>
      <c r="B1044" s="80"/>
      <c r="C1044" s="22"/>
      <c r="D1044" s="22"/>
      <c r="E1044" s="21"/>
      <c r="F1044" s="21"/>
      <c r="G1044" s="11"/>
      <c r="I1044" s="9"/>
      <c r="L1044" s="1"/>
      <c r="M1044" s="112"/>
      <c r="N1044" s="112"/>
      <c r="O1044" s="112"/>
      <c r="P1044" s="113"/>
      <c r="Q1044" s="112"/>
      <c r="R1044" s="114"/>
      <c r="S1044" s="113"/>
      <c r="T1044" s="112"/>
      <c r="U1044" s="114"/>
      <c r="V1044" s="113"/>
      <c r="W1044" s="112"/>
      <c r="X1044" s="113"/>
    </row>
    <row r="1045" spans="1:24" x14ac:dyDescent="0.25">
      <c r="A1045" s="77"/>
      <c r="B1045" s="80"/>
      <c r="C1045" s="22"/>
      <c r="D1045" s="22"/>
      <c r="E1045" s="21"/>
      <c r="F1045" s="21"/>
      <c r="G1045" s="11"/>
      <c r="I1045" s="9"/>
      <c r="L1045" s="1"/>
      <c r="M1045" s="112"/>
      <c r="N1045" s="112"/>
      <c r="O1045" s="112"/>
      <c r="P1045" s="113"/>
      <c r="Q1045" s="112"/>
      <c r="R1045" s="114"/>
      <c r="S1045" s="113"/>
      <c r="T1045" s="112"/>
      <c r="U1045" s="114"/>
      <c r="V1045" s="113"/>
      <c r="W1045" s="112"/>
      <c r="X1045" s="113"/>
    </row>
    <row r="1046" spans="1:24" x14ac:dyDescent="0.25">
      <c r="A1046" s="77"/>
      <c r="B1046" s="80"/>
      <c r="C1046" s="22"/>
      <c r="D1046" s="22"/>
      <c r="E1046" s="21"/>
      <c r="F1046" s="21"/>
      <c r="G1046" s="11"/>
      <c r="I1046" s="9"/>
      <c r="L1046" s="1"/>
      <c r="M1046" s="112"/>
      <c r="N1046" s="112"/>
      <c r="O1046" s="112"/>
      <c r="P1046" s="113"/>
      <c r="Q1046" s="112"/>
      <c r="R1046" s="114"/>
      <c r="S1046" s="113"/>
      <c r="T1046" s="112"/>
      <c r="U1046" s="114"/>
      <c r="V1046" s="113"/>
      <c r="W1046" s="112"/>
      <c r="X1046" s="113"/>
    </row>
    <row r="1047" spans="1:24" x14ac:dyDescent="0.25">
      <c r="A1047" s="77"/>
      <c r="B1047" s="80"/>
      <c r="C1047" s="22"/>
      <c r="D1047" s="22"/>
      <c r="E1047" s="21"/>
      <c r="F1047" s="21"/>
      <c r="G1047" s="11"/>
      <c r="I1047" s="9"/>
      <c r="L1047" s="1"/>
      <c r="M1047" s="112"/>
      <c r="N1047" s="112"/>
      <c r="O1047" s="112"/>
      <c r="P1047" s="113"/>
      <c r="Q1047" s="112"/>
      <c r="R1047" s="114"/>
      <c r="S1047" s="113"/>
      <c r="T1047" s="112"/>
      <c r="U1047" s="114"/>
      <c r="V1047" s="113"/>
      <c r="W1047" s="112"/>
      <c r="X1047" s="113"/>
    </row>
    <row r="1048" spans="1:24" x14ac:dyDescent="0.25">
      <c r="A1048" s="77"/>
      <c r="B1048" s="80"/>
      <c r="C1048" s="22"/>
      <c r="D1048" s="22"/>
      <c r="E1048" s="21"/>
      <c r="F1048" s="21"/>
      <c r="G1048" s="11"/>
      <c r="I1048" s="9"/>
      <c r="L1048" s="1"/>
      <c r="M1048" s="112"/>
      <c r="N1048" s="112"/>
      <c r="O1048" s="112"/>
      <c r="P1048" s="113"/>
      <c r="Q1048" s="112"/>
      <c r="R1048" s="114"/>
      <c r="S1048" s="113"/>
      <c r="T1048" s="112"/>
      <c r="U1048" s="114"/>
      <c r="V1048" s="113"/>
      <c r="W1048" s="112"/>
      <c r="X1048" s="113"/>
    </row>
    <row r="1049" spans="1:24" x14ac:dyDescent="0.25">
      <c r="A1049" s="77"/>
      <c r="B1049" s="80"/>
      <c r="C1049" s="22"/>
      <c r="D1049" s="22"/>
      <c r="E1049" s="21"/>
      <c r="F1049" s="21"/>
      <c r="G1049" s="11"/>
      <c r="I1049" s="9"/>
      <c r="L1049" s="1"/>
      <c r="M1049" s="112"/>
      <c r="N1049" s="112"/>
      <c r="O1049" s="112"/>
      <c r="P1049" s="113"/>
      <c r="Q1049" s="112"/>
      <c r="R1049" s="114"/>
      <c r="S1049" s="113"/>
      <c r="T1049" s="112"/>
      <c r="U1049" s="114"/>
      <c r="V1049" s="113"/>
      <c r="W1049" s="112"/>
      <c r="X1049" s="113"/>
    </row>
    <row r="1050" spans="1:24" x14ac:dyDescent="0.25">
      <c r="A1050" s="77"/>
      <c r="B1050" s="80"/>
      <c r="C1050" s="22"/>
      <c r="D1050" s="22"/>
      <c r="E1050" s="21"/>
      <c r="F1050" s="21"/>
      <c r="G1050" s="11"/>
      <c r="I1050" s="9"/>
      <c r="L1050" s="1"/>
      <c r="M1050" s="112"/>
      <c r="N1050" s="112"/>
      <c r="O1050" s="112"/>
      <c r="P1050" s="113"/>
      <c r="Q1050" s="112"/>
      <c r="R1050" s="114"/>
      <c r="S1050" s="113"/>
      <c r="T1050" s="112"/>
      <c r="U1050" s="114"/>
      <c r="V1050" s="113"/>
      <c r="W1050" s="112"/>
      <c r="X1050" s="113"/>
    </row>
    <row r="1051" spans="1:24" x14ac:dyDescent="0.25">
      <c r="A1051" s="77"/>
      <c r="B1051" s="80"/>
      <c r="C1051" s="22"/>
      <c r="D1051" s="22"/>
      <c r="E1051" s="21"/>
      <c r="F1051" s="21"/>
      <c r="G1051" s="11"/>
      <c r="I1051" s="9"/>
      <c r="L1051" s="1"/>
      <c r="M1051" s="112"/>
      <c r="N1051" s="112"/>
      <c r="O1051" s="112"/>
      <c r="P1051" s="113"/>
      <c r="Q1051" s="112"/>
      <c r="R1051" s="114"/>
      <c r="S1051" s="113"/>
      <c r="T1051" s="112"/>
      <c r="U1051" s="114"/>
      <c r="V1051" s="113"/>
      <c r="W1051" s="112"/>
      <c r="X1051" s="113"/>
    </row>
    <row r="1052" spans="1:24" x14ac:dyDescent="0.25">
      <c r="A1052" s="77"/>
      <c r="B1052" s="80"/>
      <c r="C1052" s="22"/>
      <c r="D1052" s="22"/>
      <c r="E1052" s="21"/>
      <c r="F1052" s="21"/>
      <c r="G1052" s="11"/>
      <c r="I1052" s="9"/>
      <c r="L1052" s="1"/>
      <c r="M1052" s="112"/>
      <c r="N1052" s="112"/>
      <c r="O1052" s="112"/>
      <c r="P1052" s="113"/>
      <c r="Q1052" s="112"/>
      <c r="R1052" s="114"/>
      <c r="S1052" s="113"/>
      <c r="T1052" s="112"/>
      <c r="U1052" s="114"/>
      <c r="V1052" s="113"/>
      <c r="W1052" s="112"/>
      <c r="X1052" s="113"/>
    </row>
    <row r="1053" spans="1:24" x14ac:dyDescent="0.25">
      <c r="A1053" s="77"/>
      <c r="B1053" s="80"/>
      <c r="C1053" s="22"/>
      <c r="D1053" s="22"/>
      <c r="E1053" s="21"/>
      <c r="F1053" s="21"/>
      <c r="G1053" s="11"/>
      <c r="I1053" s="9"/>
      <c r="L1053" s="1"/>
      <c r="M1053" s="112"/>
      <c r="N1053" s="112"/>
      <c r="O1053" s="112"/>
      <c r="P1053" s="113"/>
      <c r="Q1053" s="112"/>
      <c r="R1053" s="114"/>
      <c r="S1053" s="113"/>
      <c r="T1053" s="112"/>
      <c r="U1053" s="114"/>
      <c r="V1053" s="113"/>
      <c r="W1053" s="112"/>
      <c r="X1053" s="113"/>
    </row>
    <row r="1054" spans="1:24" x14ac:dyDescent="0.25">
      <c r="A1054" s="77"/>
      <c r="B1054" s="80"/>
      <c r="C1054" s="22"/>
      <c r="D1054" s="22"/>
      <c r="E1054" s="21"/>
      <c r="F1054" s="21"/>
      <c r="G1054" s="11"/>
      <c r="I1054" s="9"/>
      <c r="L1054" s="1"/>
      <c r="M1054" s="112"/>
      <c r="N1054" s="112"/>
      <c r="O1054" s="112"/>
      <c r="P1054" s="113"/>
      <c r="Q1054" s="112"/>
      <c r="R1054" s="114"/>
      <c r="S1054" s="113"/>
      <c r="T1054" s="112"/>
      <c r="U1054" s="114"/>
      <c r="V1054" s="113"/>
      <c r="W1054" s="112"/>
      <c r="X1054" s="113"/>
    </row>
    <row r="1055" spans="1:24" x14ac:dyDescent="0.25">
      <c r="A1055" s="77"/>
      <c r="B1055" s="80"/>
      <c r="C1055" s="22"/>
      <c r="D1055" s="22"/>
      <c r="E1055" s="21"/>
      <c r="F1055" s="21"/>
      <c r="G1055" s="11"/>
      <c r="I1055" s="9"/>
      <c r="L1055" s="1"/>
      <c r="M1055" s="112"/>
      <c r="N1055" s="112"/>
      <c r="O1055" s="112"/>
      <c r="P1055" s="113"/>
      <c r="Q1055" s="112"/>
      <c r="R1055" s="114"/>
      <c r="S1055" s="113"/>
      <c r="T1055" s="112"/>
      <c r="U1055" s="114"/>
      <c r="V1055" s="113"/>
      <c r="W1055" s="112"/>
      <c r="X1055" s="113"/>
    </row>
    <row r="1056" spans="1:24" x14ac:dyDescent="0.25">
      <c r="A1056" s="77"/>
      <c r="B1056" s="80"/>
      <c r="C1056" s="22"/>
      <c r="D1056" s="22"/>
      <c r="E1056" s="21"/>
      <c r="F1056" s="21"/>
      <c r="G1056" s="11"/>
      <c r="I1056" s="9"/>
      <c r="L1056" s="1"/>
      <c r="M1056" s="112"/>
      <c r="N1056" s="112"/>
      <c r="O1056" s="112"/>
      <c r="P1056" s="113"/>
      <c r="Q1056" s="112"/>
      <c r="R1056" s="114"/>
      <c r="S1056" s="113"/>
      <c r="T1056" s="112"/>
      <c r="U1056" s="114"/>
      <c r="V1056" s="113"/>
      <c r="W1056" s="112"/>
      <c r="X1056" s="113"/>
    </row>
    <row r="1057" spans="1:24" x14ac:dyDescent="0.25">
      <c r="A1057" s="77"/>
      <c r="B1057" s="80"/>
      <c r="C1057" s="22"/>
      <c r="D1057" s="22"/>
      <c r="E1057" s="21"/>
      <c r="F1057" s="21"/>
      <c r="G1057" s="11"/>
      <c r="I1057" s="9"/>
      <c r="L1057" s="1"/>
      <c r="M1057" s="112"/>
      <c r="N1057" s="112"/>
      <c r="O1057" s="112"/>
      <c r="P1057" s="113"/>
      <c r="Q1057" s="112"/>
      <c r="R1057" s="114"/>
      <c r="S1057" s="113"/>
      <c r="T1057" s="112"/>
      <c r="U1057" s="114"/>
      <c r="V1057" s="113"/>
      <c r="W1057" s="112"/>
      <c r="X1057" s="113"/>
    </row>
    <row r="1058" spans="1:24" x14ac:dyDescent="0.25">
      <c r="A1058" s="77"/>
      <c r="B1058" s="80"/>
      <c r="C1058" s="22"/>
      <c r="D1058" s="22"/>
      <c r="E1058" s="21"/>
      <c r="F1058" s="21"/>
      <c r="G1058" s="11"/>
      <c r="I1058" s="9"/>
      <c r="L1058" s="1"/>
      <c r="M1058" s="112"/>
      <c r="N1058" s="112"/>
      <c r="O1058" s="112"/>
      <c r="P1058" s="113"/>
      <c r="Q1058" s="112"/>
      <c r="R1058" s="114"/>
      <c r="S1058" s="113"/>
      <c r="T1058" s="112"/>
      <c r="U1058" s="114"/>
      <c r="V1058" s="113"/>
      <c r="W1058" s="112"/>
      <c r="X1058" s="113"/>
    </row>
    <row r="1059" spans="1:24" x14ac:dyDescent="0.25">
      <c r="A1059" s="77"/>
      <c r="B1059" s="80"/>
      <c r="C1059" s="22"/>
      <c r="D1059" s="22"/>
      <c r="E1059" s="21"/>
      <c r="F1059" s="21"/>
      <c r="G1059" s="11"/>
      <c r="I1059" s="9"/>
      <c r="L1059" s="1"/>
      <c r="M1059" s="112"/>
      <c r="N1059" s="112"/>
      <c r="O1059" s="112"/>
      <c r="P1059" s="113"/>
      <c r="Q1059" s="112"/>
      <c r="R1059" s="114"/>
      <c r="S1059" s="113"/>
      <c r="T1059" s="112"/>
      <c r="U1059" s="114"/>
      <c r="V1059" s="113"/>
      <c r="W1059" s="112"/>
      <c r="X1059" s="113"/>
    </row>
    <row r="1060" spans="1:24" x14ac:dyDescent="0.25">
      <c r="A1060" s="77"/>
      <c r="B1060" s="80"/>
      <c r="C1060" s="22"/>
      <c r="D1060" s="22"/>
      <c r="E1060" s="21"/>
      <c r="F1060" s="21"/>
      <c r="G1060" s="11"/>
      <c r="I1060" s="9"/>
      <c r="L1060" s="1"/>
      <c r="M1060" s="112"/>
      <c r="N1060" s="112"/>
      <c r="O1060" s="112"/>
      <c r="P1060" s="113"/>
      <c r="Q1060" s="112"/>
      <c r="R1060" s="114"/>
      <c r="S1060" s="113"/>
      <c r="T1060" s="112"/>
      <c r="U1060" s="114"/>
      <c r="V1060" s="113"/>
      <c r="W1060" s="112"/>
      <c r="X1060" s="113"/>
    </row>
    <row r="1061" spans="1:24" x14ac:dyDescent="0.25">
      <c r="A1061" s="77"/>
      <c r="B1061" s="80"/>
      <c r="C1061" s="22"/>
      <c r="D1061" s="22"/>
      <c r="E1061" s="21"/>
      <c r="F1061" s="21"/>
      <c r="G1061" s="11"/>
      <c r="I1061" s="9"/>
      <c r="L1061" s="1"/>
      <c r="M1061" s="112"/>
      <c r="N1061" s="112"/>
      <c r="O1061" s="112"/>
      <c r="P1061" s="113"/>
      <c r="Q1061" s="112"/>
      <c r="R1061" s="114"/>
      <c r="S1061" s="113"/>
      <c r="T1061" s="112"/>
      <c r="U1061" s="114"/>
      <c r="V1061" s="113"/>
      <c r="W1061" s="112"/>
      <c r="X1061" s="113"/>
    </row>
    <row r="1062" spans="1:24" x14ac:dyDescent="0.25">
      <c r="A1062" s="77"/>
      <c r="B1062" s="80"/>
      <c r="C1062" s="22"/>
      <c r="D1062" s="22"/>
      <c r="E1062" s="21"/>
      <c r="F1062" s="21"/>
      <c r="G1062" s="11"/>
      <c r="I1062" s="9"/>
      <c r="L1062" s="1"/>
      <c r="M1062" s="112"/>
      <c r="N1062" s="112"/>
      <c r="O1062" s="112"/>
      <c r="P1062" s="113"/>
      <c r="Q1062" s="112"/>
      <c r="R1062" s="114"/>
      <c r="S1062" s="113"/>
      <c r="T1062" s="112"/>
      <c r="U1062" s="114"/>
      <c r="V1062" s="113"/>
      <c r="W1062" s="112"/>
      <c r="X1062" s="113"/>
    </row>
    <row r="1063" spans="1:24" x14ac:dyDescent="0.25">
      <c r="A1063" s="77"/>
      <c r="B1063" s="80"/>
      <c r="C1063" s="22"/>
      <c r="D1063" s="22"/>
      <c r="E1063" s="21"/>
      <c r="F1063" s="21"/>
      <c r="G1063" s="11"/>
      <c r="I1063" s="9"/>
      <c r="L1063" s="1"/>
      <c r="M1063" s="112"/>
      <c r="N1063" s="112"/>
      <c r="O1063" s="112"/>
      <c r="P1063" s="113"/>
      <c r="Q1063" s="112"/>
      <c r="R1063" s="114"/>
      <c r="S1063" s="113"/>
      <c r="T1063" s="112"/>
      <c r="U1063" s="114"/>
      <c r="V1063" s="113"/>
      <c r="W1063" s="112"/>
      <c r="X1063" s="113"/>
    </row>
    <row r="1064" spans="1:24" x14ac:dyDescent="0.25">
      <c r="A1064" s="77"/>
      <c r="B1064" s="80"/>
      <c r="C1064" s="22"/>
      <c r="D1064" s="22"/>
      <c r="E1064" s="21"/>
      <c r="F1064" s="21"/>
      <c r="G1064" s="11"/>
      <c r="I1064" s="9"/>
      <c r="L1064" s="1"/>
      <c r="M1064" s="112"/>
      <c r="N1064" s="112"/>
      <c r="O1064" s="112"/>
      <c r="P1064" s="113"/>
      <c r="Q1064" s="112"/>
      <c r="R1064" s="114"/>
      <c r="S1064" s="113"/>
      <c r="T1064" s="112"/>
      <c r="U1064" s="114"/>
      <c r="V1064" s="113"/>
      <c r="W1064" s="112"/>
      <c r="X1064" s="113"/>
    </row>
    <row r="1065" spans="1:24" x14ac:dyDescent="0.25">
      <c r="A1065" s="77"/>
      <c r="B1065" s="80"/>
      <c r="C1065" s="22"/>
      <c r="D1065" s="22"/>
      <c r="E1065" s="21"/>
      <c r="F1065" s="21"/>
      <c r="G1065" s="11"/>
      <c r="I1065" s="9"/>
      <c r="L1065" s="1"/>
      <c r="M1065" s="112"/>
      <c r="N1065" s="112"/>
      <c r="O1065" s="112"/>
      <c r="P1065" s="113"/>
      <c r="Q1065" s="112"/>
      <c r="R1065" s="114"/>
      <c r="S1065" s="113"/>
      <c r="T1065" s="112"/>
      <c r="U1065" s="114"/>
      <c r="V1065" s="113"/>
      <c r="W1065" s="112"/>
      <c r="X1065" s="113"/>
    </row>
    <row r="1066" spans="1:24" x14ac:dyDescent="0.25">
      <c r="A1066" s="77"/>
      <c r="B1066" s="80"/>
      <c r="C1066" s="22"/>
      <c r="D1066" s="22"/>
      <c r="E1066" s="21"/>
      <c r="F1066" s="21"/>
      <c r="G1066" s="11"/>
      <c r="I1066" s="9"/>
      <c r="L1066" s="1"/>
      <c r="M1066" s="112"/>
      <c r="N1066" s="112"/>
      <c r="O1066" s="112"/>
      <c r="P1066" s="113"/>
      <c r="Q1066" s="112"/>
      <c r="R1066" s="114"/>
      <c r="S1066" s="113"/>
      <c r="T1066" s="112"/>
      <c r="U1066" s="114"/>
      <c r="V1066" s="113"/>
      <c r="W1066" s="112"/>
      <c r="X1066" s="113"/>
    </row>
    <row r="1067" spans="1:24" x14ac:dyDescent="0.25">
      <c r="A1067" s="77"/>
      <c r="B1067" s="80"/>
      <c r="C1067" s="22"/>
      <c r="D1067" s="22"/>
      <c r="E1067" s="21"/>
      <c r="F1067" s="21"/>
      <c r="G1067" s="11"/>
      <c r="I1067" s="9"/>
      <c r="L1067" s="1"/>
      <c r="M1067" s="112"/>
      <c r="N1067" s="112"/>
      <c r="O1067" s="112"/>
      <c r="P1067" s="113"/>
      <c r="Q1067" s="112"/>
      <c r="R1067" s="114"/>
      <c r="S1067" s="113"/>
      <c r="T1067" s="112"/>
      <c r="U1067" s="114"/>
      <c r="V1067" s="113"/>
      <c r="W1067" s="112"/>
      <c r="X1067" s="113"/>
    </row>
    <row r="1068" spans="1:24" x14ac:dyDescent="0.25">
      <c r="A1068" s="77"/>
      <c r="B1068" s="80"/>
      <c r="C1068" s="22"/>
      <c r="D1068" s="22"/>
      <c r="E1068" s="21"/>
      <c r="F1068" s="21"/>
      <c r="G1068" s="11"/>
      <c r="I1068" s="9"/>
      <c r="L1068" s="1"/>
      <c r="M1068" s="112"/>
      <c r="N1068" s="112"/>
      <c r="O1068" s="112"/>
      <c r="P1068" s="113"/>
      <c r="Q1068" s="112"/>
      <c r="R1068" s="114"/>
      <c r="S1068" s="113"/>
      <c r="T1068" s="112"/>
      <c r="U1068" s="114"/>
      <c r="V1068" s="113"/>
      <c r="W1068" s="112"/>
      <c r="X1068" s="113"/>
    </row>
    <row r="1069" spans="1:24" x14ac:dyDescent="0.25">
      <c r="A1069" s="77"/>
      <c r="B1069" s="80"/>
      <c r="C1069" s="22"/>
      <c r="D1069" s="22"/>
      <c r="E1069" s="21"/>
      <c r="F1069" s="21"/>
      <c r="G1069" s="11"/>
      <c r="I1069" s="9"/>
      <c r="L1069" s="1"/>
      <c r="M1069" s="112"/>
      <c r="N1069" s="112"/>
      <c r="O1069" s="112"/>
      <c r="P1069" s="113"/>
      <c r="Q1069" s="112"/>
      <c r="R1069" s="114"/>
      <c r="S1069" s="113"/>
      <c r="T1069" s="112"/>
      <c r="U1069" s="114"/>
      <c r="V1069" s="113"/>
      <c r="W1069" s="112"/>
      <c r="X1069" s="113"/>
    </row>
    <row r="1070" spans="1:24" x14ac:dyDescent="0.25">
      <c r="A1070" s="77"/>
      <c r="B1070" s="80"/>
      <c r="C1070" s="22"/>
      <c r="D1070" s="22"/>
      <c r="E1070" s="21"/>
      <c r="F1070" s="21"/>
      <c r="G1070" s="11"/>
      <c r="I1070" s="9"/>
      <c r="L1070" s="1"/>
      <c r="M1070" s="112"/>
      <c r="N1070" s="112"/>
      <c r="O1070" s="112"/>
      <c r="P1070" s="113"/>
      <c r="Q1070" s="112"/>
      <c r="R1070" s="114"/>
      <c r="S1070" s="113"/>
      <c r="T1070" s="112"/>
      <c r="U1070" s="114"/>
      <c r="V1070" s="113"/>
      <c r="W1070" s="112"/>
      <c r="X1070" s="113"/>
    </row>
    <row r="1071" spans="1:24" x14ac:dyDescent="0.25">
      <c r="A1071" s="77"/>
      <c r="B1071" s="80"/>
      <c r="C1071" s="22"/>
      <c r="D1071" s="22"/>
      <c r="E1071" s="21"/>
      <c r="F1071" s="21"/>
      <c r="G1071" s="11"/>
      <c r="I1071" s="9"/>
      <c r="L1071" s="1"/>
      <c r="M1071" s="112"/>
      <c r="N1071" s="112"/>
      <c r="O1071" s="112"/>
      <c r="P1071" s="113"/>
      <c r="Q1071" s="112"/>
      <c r="R1071" s="114"/>
      <c r="S1071" s="113"/>
      <c r="T1071" s="112"/>
      <c r="U1071" s="114"/>
      <c r="V1071" s="113"/>
      <c r="W1071" s="112"/>
      <c r="X1071" s="113"/>
    </row>
    <row r="1072" spans="1:24" x14ac:dyDescent="0.25">
      <c r="A1072" s="77"/>
      <c r="B1072" s="80"/>
      <c r="C1072" s="22"/>
      <c r="D1072" s="22"/>
      <c r="E1072" s="21"/>
      <c r="F1072" s="21"/>
      <c r="G1072" s="11"/>
      <c r="I1072" s="9"/>
      <c r="L1072" s="1"/>
      <c r="M1072" s="112"/>
      <c r="N1072" s="112"/>
      <c r="O1072" s="112"/>
      <c r="P1072" s="113"/>
      <c r="Q1072" s="112"/>
      <c r="R1072" s="114"/>
      <c r="S1072" s="113"/>
      <c r="T1072" s="112"/>
      <c r="U1072" s="114"/>
      <c r="V1072" s="113"/>
      <c r="W1072" s="112"/>
      <c r="X1072" s="113"/>
    </row>
    <row r="1073" spans="1:24" x14ac:dyDescent="0.25">
      <c r="A1073" s="77"/>
      <c r="B1073" s="80"/>
      <c r="C1073" s="22"/>
      <c r="D1073" s="22"/>
      <c r="E1073" s="21"/>
      <c r="F1073" s="21"/>
      <c r="G1073" s="11"/>
      <c r="I1073" s="9"/>
      <c r="L1073" s="1"/>
      <c r="M1073" s="112"/>
      <c r="N1073" s="112"/>
      <c r="O1073" s="112"/>
      <c r="P1073" s="113"/>
      <c r="Q1073" s="112"/>
      <c r="R1073" s="114"/>
      <c r="S1073" s="113"/>
      <c r="T1073" s="112"/>
      <c r="U1073" s="114"/>
      <c r="V1073" s="113"/>
      <c r="W1073" s="112"/>
      <c r="X1073" s="113"/>
    </row>
    <row r="1074" spans="1:24" x14ac:dyDescent="0.25">
      <c r="A1074" s="77"/>
      <c r="B1074" s="80"/>
      <c r="C1074" s="22"/>
      <c r="D1074" s="22"/>
      <c r="E1074" s="21"/>
      <c r="F1074" s="21"/>
      <c r="G1074" s="11"/>
      <c r="I1074" s="9"/>
      <c r="L1074" s="1"/>
      <c r="M1074" s="112"/>
      <c r="N1074" s="112"/>
      <c r="O1074" s="112"/>
      <c r="P1074" s="113"/>
      <c r="Q1074" s="112"/>
      <c r="R1074" s="114"/>
      <c r="S1074" s="113"/>
      <c r="T1074" s="112"/>
      <c r="U1074" s="114"/>
      <c r="V1074" s="113"/>
      <c r="W1074" s="112"/>
      <c r="X1074" s="113"/>
    </row>
    <row r="1075" spans="1:24" x14ac:dyDescent="0.25">
      <c r="A1075" s="77"/>
      <c r="B1075" s="80"/>
      <c r="C1075" s="22"/>
      <c r="D1075" s="22"/>
      <c r="E1075" s="21"/>
      <c r="F1075" s="21"/>
      <c r="G1075" s="11"/>
      <c r="I1075" s="9"/>
      <c r="L1075" s="1"/>
      <c r="M1075" s="112"/>
      <c r="N1075" s="112"/>
      <c r="O1075" s="112"/>
      <c r="P1075" s="113"/>
      <c r="Q1075" s="112"/>
      <c r="R1075" s="114"/>
      <c r="S1075" s="113"/>
      <c r="T1075" s="112"/>
      <c r="U1075" s="114"/>
      <c r="V1075" s="113"/>
      <c r="W1075" s="112"/>
      <c r="X1075" s="113"/>
    </row>
    <row r="1076" spans="1:24" x14ac:dyDescent="0.25">
      <c r="A1076" s="77"/>
      <c r="B1076" s="80"/>
      <c r="C1076" s="22"/>
      <c r="D1076" s="22"/>
      <c r="E1076" s="21"/>
      <c r="F1076" s="21"/>
      <c r="G1076" s="11"/>
      <c r="I1076" s="9"/>
      <c r="L1076" s="1"/>
      <c r="M1076" s="112"/>
      <c r="N1076" s="112"/>
      <c r="O1076" s="112"/>
      <c r="P1076" s="113"/>
      <c r="Q1076" s="112"/>
      <c r="R1076" s="114"/>
      <c r="S1076" s="113"/>
      <c r="T1076" s="112"/>
      <c r="U1076" s="114"/>
      <c r="V1076" s="113"/>
      <c r="W1076" s="112"/>
      <c r="X1076" s="113"/>
    </row>
    <row r="1077" spans="1:24" x14ac:dyDescent="0.25">
      <c r="A1077" s="77"/>
      <c r="B1077" s="80"/>
      <c r="C1077" s="22"/>
      <c r="D1077" s="22"/>
      <c r="E1077" s="21"/>
      <c r="F1077" s="21"/>
      <c r="G1077" s="11"/>
      <c r="I1077" s="9"/>
      <c r="L1077" s="1"/>
      <c r="M1077" s="112"/>
      <c r="N1077" s="112"/>
      <c r="O1077" s="112"/>
      <c r="P1077" s="113"/>
      <c r="Q1077" s="112"/>
      <c r="R1077" s="114"/>
      <c r="S1077" s="113"/>
      <c r="T1077" s="112"/>
      <c r="U1077" s="114"/>
      <c r="V1077" s="113"/>
      <c r="W1077" s="112"/>
      <c r="X1077" s="113"/>
    </row>
    <row r="1078" spans="1:24" x14ac:dyDescent="0.25">
      <c r="A1078" s="77"/>
      <c r="B1078" s="80"/>
      <c r="C1078" s="22"/>
      <c r="D1078" s="22"/>
      <c r="E1078" s="21"/>
      <c r="F1078" s="21"/>
      <c r="G1078" s="11"/>
      <c r="I1078" s="9"/>
      <c r="L1078" s="1"/>
      <c r="M1078" s="112"/>
      <c r="N1078" s="112"/>
      <c r="O1078" s="112"/>
      <c r="P1078" s="113"/>
      <c r="Q1078" s="112"/>
      <c r="R1078" s="114"/>
      <c r="S1078" s="113"/>
      <c r="T1078" s="112"/>
      <c r="U1078" s="114"/>
      <c r="V1078" s="113"/>
      <c r="W1078" s="112"/>
      <c r="X1078" s="113"/>
    </row>
    <row r="1079" spans="1:24" x14ac:dyDescent="0.25">
      <c r="A1079" s="77"/>
      <c r="B1079" s="80"/>
      <c r="C1079" s="22"/>
      <c r="D1079" s="22"/>
      <c r="E1079" s="21"/>
      <c r="F1079" s="21"/>
      <c r="G1079" s="11"/>
      <c r="I1079" s="9"/>
      <c r="L1079" s="1"/>
      <c r="M1079" s="112"/>
      <c r="N1079" s="112"/>
      <c r="O1079" s="112"/>
      <c r="P1079" s="113"/>
      <c r="Q1079" s="112"/>
      <c r="R1079" s="114"/>
      <c r="S1079" s="113"/>
      <c r="T1079" s="112"/>
      <c r="U1079" s="114"/>
      <c r="V1079" s="113"/>
      <c r="W1079" s="112"/>
      <c r="X1079" s="113"/>
    </row>
    <row r="1080" spans="1:24" x14ac:dyDescent="0.25">
      <c r="A1080" s="77"/>
      <c r="B1080" s="80"/>
      <c r="C1080" s="22"/>
      <c r="D1080" s="22"/>
      <c r="E1080" s="21"/>
      <c r="F1080" s="21"/>
      <c r="G1080" s="11"/>
      <c r="I1080" s="9"/>
      <c r="L1080" s="1"/>
      <c r="M1080" s="112"/>
      <c r="N1080" s="112"/>
      <c r="O1080" s="112"/>
      <c r="P1080" s="113"/>
      <c r="Q1080" s="112"/>
      <c r="R1080" s="114"/>
      <c r="S1080" s="113"/>
      <c r="T1080" s="112"/>
      <c r="U1080" s="114"/>
      <c r="V1080" s="113"/>
      <c r="W1080" s="112"/>
      <c r="X1080" s="113"/>
    </row>
    <row r="1081" spans="1:24" x14ac:dyDescent="0.25">
      <c r="A1081" s="77"/>
      <c r="B1081" s="80"/>
      <c r="C1081" s="22"/>
      <c r="D1081" s="22"/>
      <c r="E1081" s="21"/>
      <c r="F1081" s="21"/>
      <c r="G1081" s="11"/>
      <c r="I1081" s="9"/>
      <c r="L1081" s="1"/>
      <c r="M1081" s="112"/>
      <c r="N1081" s="112"/>
      <c r="O1081" s="112"/>
      <c r="P1081" s="113"/>
      <c r="Q1081" s="112"/>
      <c r="R1081" s="114"/>
      <c r="S1081" s="113"/>
      <c r="T1081" s="112"/>
      <c r="U1081" s="114"/>
      <c r="V1081" s="113"/>
      <c r="W1081" s="112"/>
      <c r="X1081" s="113"/>
    </row>
    <row r="1082" spans="1:24" x14ac:dyDescent="0.25">
      <c r="A1082" s="77"/>
      <c r="B1082" s="80"/>
      <c r="C1082" s="22"/>
      <c r="D1082" s="22"/>
      <c r="E1082" s="21"/>
      <c r="F1082" s="21"/>
      <c r="G1082" s="11"/>
      <c r="I1082" s="9"/>
      <c r="L1082" s="1"/>
      <c r="M1082" s="112"/>
      <c r="N1082" s="112"/>
      <c r="O1082" s="112"/>
      <c r="P1082" s="113"/>
      <c r="Q1082" s="112"/>
      <c r="R1082" s="114"/>
      <c r="S1082" s="113"/>
      <c r="T1082" s="112"/>
      <c r="U1082" s="114"/>
      <c r="V1082" s="113"/>
      <c r="W1082" s="112"/>
      <c r="X1082" s="113"/>
    </row>
    <row r="1083" spans="1:24" x14ac:dyDescent="0.25">
      <c r="A1083" s="77"/>
      <c r="B1083" s="80"/>
      <c r="C1083" s="22"/>
      <c r="D1083" s="22"/>
      <c r="E1083" s="21"/>
      <c r="F1083" s="21"/>
      <c r="G1083" s="11"/>
      <c r="I1083" s="9"/>
      <c r="L1083" s="1"/>
      <c r="M1083" s="112"/>
      <c r="N1083" s="112"/>
      <c r="O1083" s="112"/>
      <c r="P1083" s="113"/>
      <c r="Q1083" s="112"/>
      <c r="R1083" s="114"/>
      <c r="S1083" s="113"/>
      <c r="T1083" s="112"/>
      <c r="U1083" s="114"/>
      <c r="V1083" s="113"/>
      <c r="W1083" s="112"/>
      <c r="X1083" s="113"/>
    </row>
    <row r="1084" spans="1:24" x14ac:dyDescent="0.25">
      <c r="A1084" s="77"/>
      <c r="B1084" s="80"/>
      <c r="C1084" s="22"/>
      <c r="D1084" s="22"/>
      <c r="E1084" s="21"/>
      <c r="F1084" s="21"/>
      <c r="G1084" s="11"/>
      <c r="I1084" s="9"/>
      <c r="L1084" s="1"/>
      <c r="M1084" s="112"/>
      <c r="N1084" s="112"/>
      <c r="O1084" s="112"/>
      <c r="P1084" s="113"/>
      <c r="Q1084" s="112"/>
      <c r="R1084" s="114"/>
      <c r="S1084" s="113"/>
      <c r="T1084" s="112"/>
      <c r="U1084" s="114"/>
      <c r="V1084" s="113"/>
      <c r="W1084" s="112"/>
      <c r="X1084" s="113"/>
    </row>
    <row r="1085" spans="1:24" x14ac:dyDescent="0.25">
      <c r="A1085" s="77"/>
      <c r="B1085" s="80"/>
      <c r="C1085" s="22"/>
      <c r="D1085" s="22"/>
      <c r="E1085" s="21"/>
      <c r="F1085" s="21"/>
      <c r="G1085" s="11"/>
      <c r="I1085" s="9"/>
      <c r="L1085" s="1"/>
      <c r="M1085" s="112"/>
      <c r="N1085" s="112"/>
      <c r="O1085" s="112"/>
      <c r="P1085" s="113"/>
      <c r="Q1085" s="112"/>
      <c r="R1085" s="114"/>
      <c r="S1085" s="113"/>
      <c r="T1085" s="112"/>
      <c r="U1085" s="114"/>
      <c r="V1085" s="113"/>
      <c r="W1085" s="112"/>
      <c r="X1085" s="113"/>
    </row>
    <row r="1086" spans="1:24" x14ac:dyDescent="0.25">
      <c r="A1086" s="77"/>
      <c r="B1086" s="80"/>
      <c r="C1086" s="22"/>
      <c r="D1086" s="22"/>
      <c r="E1086" s="21"/>
      <c r="F1086" s="21"/>
      <c r="G1086" s="11"/>
      <c r="I1086" s="9"/>
      <c r="L1086" s="1"/>
      <c r="M1086" s="112"/>
      <c r="N1086" s="112"/>
      <c r="O1086" s="112"/>
      <c r="P1086" s="113"/>
      <c r="Q1086" s="112"/>
      <c r="R1086" s="114"/>
      <c r="S1086" s="113"/>
      <c r="T1086" s="112"/>
      <c r="U1086" s="114"/>
      <c r="V1086" s="113"/>
      <c r="W1086" s="112"/>
      <c r="X1086" s="113"/>
    </row>
    <row r="1087" spans="1:24" x14ac:dyDescent="0.25">
      <c r="A1087" s="77"/>
      <c r="B1087" s="80"/>
      <c r="C1087" s="22"/>
      <c r="D1087" s="22"/>
      <c r="E1087" s="21"/>
      <c r="F1087" s="21"/>
      <c r="G1087" s="11"/>
      <c r="I1087" s="9"/>
      <c r="L1087" s="1"/>
      <c r="M1087" s="112"/>
      <c r="N1087" s="112"/>
      <c r="O1087" s="112"/>
      <c r="P1087" s="113"/>
      <c r="Q1087" s="112"/>
      <c r="R1087" s="114"/>
      <c r="S1087" s="113"/>
      <c r="T1087" s="112"/>
      <c r="U1087" s="114"/>
      <c r="V1087" s="113"/>
      <c r="W1087" s="112"/>
      <c r="X1087" s="113"/>
    </row>
    <row r="1088" spans="1:24" x14ac:dyDescent="0.25">
      <c r="A1088" s="77"/>
      <c r="B1088" s="80"/>
      <c r="C1088" s="22"/>
      <c r="D1088" s="22"/>
      <c r="E1088" s="21"/>
      <c r="F1088" s="21"/>
      <c r="G1088" s="11"/>
      <c r="I1088" s="9"/>
      <c r="L1088" s="1"/>
      <c r="M1088" s="112"/>
      <c r="N1088" s="112"/>
      <c r="O1088" s="112"/>
      <c r="P1088" s="113"/>
      <c r="Q1088" s="112"/>
      <c r="R1088" s="114"/>
      <c r="S1088" s="113"/>
      <c r="T1088" s="112"/>
      <c r="U1088" s="114"/>
      <c r="V1088" s="113"/>
      <c r="W1088" s="112"/>
      <c r="X1088" s="113"/>
    </row>
    <row r="1089" spans="1:24" x14ac:dyDescent="0.25">
      <c r="A1089" s="77"/>
      <c r="B1089" s="80"/>
      <c r="C1089" s="22"/>
      <c r="D1089" s="22"/>
      <c r="E1089" s="21"/>
      <c r="F1089" s="21"/>
      <c r="G1089" s="11"/>
      <c r="I1089" s="9"/>
      <c r="L1089" s="1"/>
      <c r="M1089" s="112"/>
      <c r="N1089" s="112"/>
      <c r="O1089" s="112"/>
      <c r="P1089" s="113"/>
      <c r="Q1089" s="112"/>
      <c r="R1089" s="114"/>
      <c r="S1089" s="113"/>
      <c r="T1089" s="112"/>
      <c r="U1089" s="114"/>
      <c r="V1089" s="113"/>
      <c r="W1089" s="112"/>
      <c r="X1089" s="113"/>
    </row>
    <row r="1090" spans="1:24" x14ac:dyDescent="0.25">
      <c r="A1090" s="77"/>
      <c r="B1090" s="80"/>
      <c r="C1090" s="22"/>
      <c r="D1090" s="22"/>
      <c r="E1090" s="21"/>
      <c r="F1090" s="21"/>
      <c r="G1090" s="11"/>
      <c r="I1090" s="9"/>
      <c r="L1090" s="1"/>
      <c r="M1090" s="112"/>
      <c r="N1090" s="112"/>
      <c r="O1090" s="112"/>
      <c r="P1090" s="113"/>
      <c r="Q1090" s="112"/>
      <c r="R1090" s="114"/>
      <c r="S1090" s="113"/>
      <c r="T1090" s="112"/>
      <c r="U1090" s="114"/>
      <c r="V1090" s="113"/>
      <c r="W1090" s="112"/>
      <c r="X1090" s="113"/>
    </row>
    <row r="1091" spans="1:24" x14ac:dyDescent="0.25">
      <c r="A1091" s="77"/>
      <c r="B1091" s="80"/>
      <c r="C1091" s="22"/>
      <c r="D1091" s="22"/>
      <c r="E1091" s="21"/>
      <c r="F1091" s="21"/>
      <c r="G1091" s="11"/>
      <c r="I1091" s="9"/>
      <c r="L1091" s="1"/>
      <c r="M1091" s="112"/>
      <c r="N1091" s="112"/>
      <c r="O1091" s="112"/>
      <c r="P1091" s="113"/>
      <c r="Q1091" s="112"/>
      <c r="R1091" s="114"/>
      <c r="S1091" s="113"/>
      <c r="T1091" s="112"/>
      <c r="U1091" s="114"/>
      <c r="V1091" s="113"/>
      <c r="W1091" s="112"/>
      <c r="X1091" s="113"/>
    </row>
    <row r="1092" spans="1:24" x14ac:dyDescent="0.25">
      <c r="A1092" s="77"/>
      <c r="B1092" s="80"/>
      <c r="C1092" s="22"/>
      <c r="D1092" s="22"/>
      <c r="E1092" s="21"/>
      <c r="F1092" s="21"/>
      <c r="G1092" s="11"/>
      <c r="I1092" s="9"/>
      <c r="L1092" s="1"/>
      <c r="M1092" s="112"/>
      <c r="N1092" s="112"/>
      <c r="O1092" s="112"/>
      <c r="P1092" s="113"/>
      <c r="Q1092" s="112"/>
      <c r="R1092" s="114"/>
      <c r="S1092" s="113"/>
      <c r="T1092" s="112"/>
      <c r="U1092" s="114"/>
      <c r="V1092" s="113"/>
      <c r="W1092" s="112"/>
      <c r="X1092" s="113"/>
    </row>
    <row r="1093" spans="1:24" x14ac:dyDescent="0.25">
      <c r="A1093" s="77"/>
      <c r="B1093" s="80"/>
      <c r="C1093" s="22"/>
      <c r="D1093" s="22"/>
      <c r="E1093" s="21"/>
      <c r="F1093" s="21"/>
      <c r="G1093" s="11"/>
      <c r="I1093" s="9"/>
      <c r="L1093" s="1"/>
      <c r="M1093" s="112"/>
      <c r="N1093" s="112"/>
      <c r="O1093" s="112"/>
      <c r="P1093" s="113"/>
      <c r="Q1093" s="112"/>
      <c r="R1093" s="114"/>
      <c r="S1093" s="113"/>
      <c r="T1093" s="112"/>
      <c r="U1093" s="114"/>
      <c r="V1093" s="113"/>
      <c r="W1093" s="112"/>
      <c r="X1093" s="113"/>
    </row>
    <row r="1094" spans="1:24" x14ac:dyDescent="0.25">
      <c r="A1094" s="77"/>
      <c r="B1094" s="80"/>
      <c r="C1094" s="22"/>
      <c r="D1094" s="22"/>
      <c r="E1094" s="21"/>
      <c r="F1094" s="21"/>
      <c r="G1094" s="11"/>
      <c r="I1094" s="9"/>
      <c r="L1094" s="1"/>
      <c r="M1094" s="112"/>
      <c r="N1094" s="112"/>
      <c r="O1094" s="112"/>
      <c r="P1094" s="113"/>
      <c r="Q1094" s="112"/>
      <c r="R1094" s="114"/>
      <c r="S1094" s="113"/>
      <c r="T1094" s="112"/>
      <c r="U1094" s="114"/>
      <c r="V1094" s="113"/>
      <c r="W1094" s="112"/>
      <c r="X1094" s="113"/>
    </row>
    <row r="1095" spans="1:24" x14ac:dyDescent="0.25">
      <c r="A1095" s="77"/>
      <c r="B1095" s="80"/>
      <c r="C1095" s="22"/>
      <c r="D1095" s="22"/>
      <c r="E1095" s="21"/>
      <c r="F1095" s="21"/>
      <c r="G1095" s="11"/>
      <c r="I1095" s="9"/>
      <c r="L1095" s="1"/>
      <c r="M1095" s="112"/>
      <c r="N1095" s="112"/>
      <c r="O1095" s="112"/>
      <c r="P1095" s="113"/>
      <c r="Q1095" s="112"/>
      <c r="R1095" s="114"/>
      <c r="S1095" s="113"/>
      <c r="T1095" s="112"/>
      <c r="U1095" s="114"/>
      <c r="V1095" s="113"/>
      <c r="W1095" s="112"/>
      <c r="X1095" s="113"/>
    </row>
    <row r="1096" spans="1:24" x14ac:dyDescent="0.25">
      <c r="A1096" s="77"/>
      <c r="B1096" s="80"/>
      <c r="C1096" s="22"/>
      <c r="D1096" s="22"/>
      <c r="E1096" s="21"/>
      <c r="F1096" s="21"/>
      <c r="G1096" s="11"/>
      <c r="I1096" s="9"/>
      <c r="L1096" s="1"/>
      <c r="M1096" s="112"/>
      <c r="N1096" s="112"/>
      <c r="O1096" s="112"/>
      <c r="P1096" s="113"/>
      <c r="Q1096" s="112"/>
      <c r="R1096" s="114"/>
      <c r="S1096" s="113"/>
      <c r="T1096" s="112"/>
      <c r="U1096" s="114"/>
      <c r="V1096" s="113"/>
      <c r="W1096" s="112"/>
      <c r="X1096" s="113"/>
    </row>
    <row r="1097" spans="1:24" x14ac:dyDescent="0.25">
      <c r="A1097" s="77"/>
      <c r="B1097" s="80"/>
      <c r="C1097" s="22"/>
      <c r="D1097" s="22"/>
      <c r="E1097" s="21"/>
      <c r="F1097" s="21"/>
      <c r="G1097" s="11"/>
      <c r="I1097" s="9"/>
      <c r="L1097" s="1"/>
      <c r="M1097" s="112"/>
      <c r="N1097" s="112"/>
      <c r="O1097" s="112"/>
      <c r="P1097" s="113"/>
      <c r="Q1097" s="112"/>
      <c r="R1097" s="114"/>
      <c r="S1097" s="113"/>
      <c r="T1097" s="112"/>
      <c r="U1097" s="114"/>
      <c r="V1097" s="113"/>
      <c r="W1097" s="112"/>
      <c r="X1097" s="113"/>
    </row>
    <row r="1098" spans="1:24" x14ac:dyDescent="0.25">
      <c r="A1098" s="77"/>
      <c r="B1098" s="80"/>
      <c r="C1098" s="22"/>
      <c r="D1098" s="22"/>
      <c r="E1098" s="21"/>
      <c r="F1098" s="21"/>
      <c r="G1098" s="11"/>
      <c r="I1098" s="9"/>
      <c r="L1098" s="1"/>
      <c r="M1098" s="112"/>
      <c r="N1098" s="112"/>
      <c r="O1098" s="112"/>
      <c r="P1098" s="113"/>
      <c r="Q1098" s="112"/>
      <c r="R1098" s="114"/>
      <c r="S1098" s="113"/>
      <c r="T1098" s="112"/>
      <c r="U1098" s="114"/>
      <c r="V1098" s="113"/>
      <c r="W1098" s="112"/>
      <c r="X1098" s="113"/>
    </row>
    <row r="1099" spans="1:24" x14ac:dyDescent="0.25">
      <c r="A1099" s="77"/>
      <c r="B1099" s="80"/>
      <c r="C1099" s="22"/>
      <c r="D1099" s="22"/>
      <c r="E1099" s="21"/>
      <c r="F1099" s="21"/>
      <c r="G1099" s="11"/>
      <c r="I1099" s="9"/>
      <c r="L1099" s="1"/>
      <c r="M1099" s="112"/>
      <c r="N1099" s="112"/>
      <c r="O1099" s="112"/>
      <c r="P1099" s="113"/>
      <c r="Q1099" s="112"/>
      <c r="R1099" s="114"/>
      <c r="S1099" s="113"/>
      <c r="T1099" s="112"/>
      <c r="U1099" s="114"/>
      <c r="V1099" s="113"/>
      <c r="W1099" s="112"/>
      <c r="X1099" s="113"/>
    </row>
    <row r="1100" spans="1:24" x14ac:dyDescent="0.25">
      <c r="A1100" s="77"/>
      <c r="B1100" s="80"/>
      <c r="C1100" s="22"/>
      <c r="D1100" s="22"/>
      <c r="E1100" s="21"/>
      <c r="F1100" s="21"/>
      <c r="G1100" s="11"/>
      <c r="I1100" s="9"/>
      <c r="L1100" s="1"/>
      <c r="M1100" s="112"/>
      <c r="N1100" s="112"/>
      <c r="O1100" s="112"/>
      <c r="P1100" s="113"/>
      <c r="Q1100" s="112"/>
      <c r="R1100" s="114"/>
      <c r="S1100" s="113"/>
      <c r="T1100" s="112"/>
      <c r="U1100" s="114"/>
      <c r="V1100" s="113"/>
      <c r="W1100" s="112"/>
      <c r="X1100" s="113"/>
    </row>
    <row r="1101" spans="1:24" x14ac:dyDescent="0.25">
      <c r="A1101" s="77"/>
      <c r="B1101" s="80"/>
      <c r="C1101" s="22"/>
      <c r="D1101" s="22"/>
      <c r="E1101" s="21"/>
      <c r="F1101" s="21"/>
      <c r="G1101" s="11"/>
      <c r="I1101" s="9"/>
      <c r="L1101" s="1"/>
      <c r="M1101" s="112"/>
      <c r="N1101" s="112"/>
      <c r="O1101" s="112"/>
      <c r="P1101" s="113"/>
      <c r="Q1101" s="112"/>
      <c r="R1101" s="114"/>
      <c r="S1101" s="113"/>
      <c r="T1101" s="112"/>
      <c r="U1101" s="114"/>
      <c r="V1101" s="113"/>
      <c r="W1101" s="112"/>
      <c r="X1101" s="113"/>
    </row>
    <row r="1102" spans="1:24" x14ac:dyDescent="0.25">
      <c r="A1102" s="77"/>
      <c r="B1102" s="80"/>
      <c r="C1102" s="22"/>
      <c r="D1102" s="22"/>
      <c r="E1102" s="21"/>
      <c r="F1102" s="21"/>
      <c r="G1102" s="11"/>
      <c r="I1102" s="9"/>
      <c r="L1102" s="1"/>
      <c r="M1102" s="112"/>
      <c r="N1102" s="112"/>
      <c r="O1102" s="112"/>
      <c r="P1102" s="113"/>
      <c r="Q1102" s="112"/>
      <c r="R1102" s="114"/>
      <c r="S1102" s="113"/>
      <c r="T1102" s="112"/>
      <c r="U1102" s="114"/>
      <c r="V1102" s="113"/>
      <c r="W1102" s="112"/>
      <c r="X1102" s="113"/>
    </row>
    <row r="1103" spans="1:24" x14ac:dyDescent="0.25">
      <c r="A1103" s="77"/>
      <c r="B1103" s="80"/>
      <c r="C1103" s="22"/>
      <c r="D1103" s="22"/>
      <c r="E1103" s="21"/>
      <c r="F1103" s="21"/>
      <c r="G1103" s="11"/>
      <c r="I1103" s="9"/>
      <c r="L1103" s="1"/>
      <c r="M1103" s="112"/>
      <c r="N1103" s="112"/>
      <c r="O1103" s="112"/>
      <c r="P1103" s="113"/>
      <c r="Q1103" s="112"/>
      <c r="R1103" s="114"/>
      <c r="S1103" s="113"/>
      <c r="T1103" s="112"/>
      <c r="U1103" s="114"/>
      <c r="V1103" s="113"/>
      <c r="W1103" s="112"/>
      <c r="X1103" s="113"/>
    </row>
    <row r="1104" spans="1:24" x14ac:dyDescent="0.25">
      <c r="A1104" s="77"/>
      <c r="B1104" s="80"/>
      <c r="C1104" s="22"/>
      <c r="D1104" s="22"/>
      <c r="E1104" s="21"/>
      <c r="F1104" s="21"/>
      <c r="G1104" s="11"/>
      <c r="I1104" s="9"/>
      <c r="L1104" s="1"/>
      <c r="M1104" s="112"/>
      <c r="N1104" s="112"/>
      <c r="O1104" s="112"/>
      <c r="P1104" s="113"/>
      <c r="Q1104" s="112"/>
      <c r="R1104" s="114"/>
      <c r="S1104" s="113"/>
      <c r="T1104" s="112"/>
      <c r="U1104" s="114"/>
      <c r="V1104" s="113"/>
      <c r="W1104" s="112"/>
      <c r="X1104" s="113"/>
    </row>
    <row r="1105" spans="1:24" x14ac:dyDescent="0.25">
      <c r="A1105" s="77"/>
      <c r="B1105" s="80"/>
      <c r="C1105" s="22"/>
      <c r="D1105" s="22"/>
      <c r="E1105" s="21"/>
      <c r="F1105" s="21"/>
      <c r="G1105" s="11"/>
      <c r="I1105" s="9"/>
      <c r="L1105" s="1"/>
      <c r="M1105" s="112"/>
      <c r="N1105" s="112"/>
      <c r="O1105" s="112"/>
      <c r="P1105" s="113"/>
      <c r="Q1105" s="112"/>
      <c r="R1105" s="114"/>
      <c r="S1105" s="113"/>
      <c r="T1105" s="112"/>
      <c r="U1105" s="114"/>
      <c r="V1105" s="113"/>
      <c r="W1105" s="112"/>
      <c r="X1105" s="113"/>
    </row>
    <row r="1106" spans="1:24" x14ac:dyDescent="0.25">
      <c r="A1106" s="77"/>
      <c r="B1106" s="80"/>
      <c r="C1106" s="22"/>
      <c r="D1106" s="22"/>
      <c r="E1106" s="21"/>
      <c r="F1106" s="21"/>
      <c r="G1106" s="11"/>
      <c r="I1106" s="9"/>
      <c r="L1106" s="1"/>
      <c r="M1106" s="112"/>
      <c r="N1106" s="112"/>
      <c r="O1106" s="112"/>
      <c r="P1106" s="113"/>
      <c r="Q1106" s="112"/>
      <c r="R1106" s="114"/>
      <c r="S1106" s="113"/>
      <c r="T1106" s="112"/>
      <c r="U1106" s="114"/>
      <c r="V1106" s="113"/>
      <c r="W1106" s="112"/>
      <c r="X1106" s="113"/>
    </row>
    <row r="1107" spans="1:24" x14ac:dyDescent="0.25">
      <c r="A1107" s="77"/>
      <c r="B1107" s="80"/>
      <c r="C1107" s="22"/>
      <c r="D1107" s="22"/>
      <c r="E1107" s="21"/>
      <c r="F1107" s="21"/>
      <c r="G1107" s="11"/>
      <c r="I1107" s="9"/>
      <c r="L1107" s="1"/>
      <c r="M1107" s="112"/>
      <c r="N1107" s="112"/>
      <c r="O1107" s="112"/>
      <c r="P1107" s="113"/>
      <c r="Q1107" s="112"/>
      <c r="R1107" s="114"/>
      <c r="S1107" s="113"/>
      <c r="T1107" s="112"/>
      <c r="U1107" s="114"/>
      <c r="V1107" s="113"/>
      <c r="W1107" s="112"/>
      <c r="X1107" s="113"/>
    </row>
    <row r="1108" spans="1:24" x14ac:dyDescent="0.25">
      <c r="A1108" s="77"/>
      <c r="B1108" s="80"/>
      <c r="C1108" s="22"/>
      <c r="D1108" s="22"/>
      <c r="E1108" s="21"/>
      <c r="F1108" s="21"/>
      <c r="G1108" s="11"/>
      <c r="I1108" s="9"/>
      <c r="L1108" s="1"/>
      <c r="M1108" s="112"/>
      <c r="N1108" s="112"/>
      <c r="O1108" s="112"/>
      <c r="P1108" s="113"/>
      <c r="Q1108" s="112"/>
      <c r="R1108" s="114"/>
      <c r="S1108" s="113"/>
      <c r="T1108" s="112"/>
      <c r="U1108" s="114"/>
      <c r="V1108" s="113"/>
      <c r="W1108" s="112"/>
      <c r="X1108" s="113"/>
    </row>
    <row r="1109" spans="1:24" x14ac:dyDescent="0.25">
      <c r="A1109" s="77"/>
      <c r="B1109" s="80"/>
      <c r="C1109" s="22"/>
      <c r="D1109" s="22"/>
      <c r="E1109" s="21"/>
      <c r="F1109" s="21"/>
      <c r="G1109" s="11"/>
      <c r="I1109" s="9"/>
      <c r="L1109" s="1"/>
      <c r="M1109" s="112"/>
      <c r="N1109" s="112"/>
      <c r="O1109" s="112"/>
      <c r="P1109" s="113"/>
      <c r="Q1109" s="112"/>
      <c r="R1109" s="114"/>
      <c r="S1109" s="113"/>
      <c r="T1109" s="112"/>
      <c r="U1109" s="114"/>
      <c r="V1109" s="113"/>
      <c r="W1109" s="112"/>
      <c r="X1109" s="113"/>
    </row>
    <row r="1110" spans="1:24" x14ac:dyDescent="0.25">
      <c r="A1110" s="77"/>
      <c r="B1110" s="80"/>
      <c r="C1110" s="22"/>
      <c r="D1110" s="22"/>
      <c r="E1110" s="21"/>
      <c r="F1110" s="21"/>
      <c r="G1110" s="11"/>
      <c r="I1110" s="9"/>
      <c r="L1110" s="1"/>
      <c r="M1110" s="112"/>
      <c r="N1110" s="112"/>
      <c r="O1110" s="112"/>
      <c r="P1110" s="113"/>
      <c r="Q1110" s="112"/>
      <c r="R1110" s="114"/>
      <c r="S1110" s="113"/>
      <c r="T1110" s="112"/>
      <c r="U1110" s="114"/>
      <c r="V1110" s="113"/>
      <c r="W1110" s="112"/>
      <c r="X1110" s="113"/>
    </row>
    <row r="1111" spans="1:24" x14ac:dyDescent="0.25">
      <c r="A1111" s="77"/>
      <c r="B1111" s="80"/>
      <c r="C1111" s="22"/>
      <c r="D1111" s="22"/>
      <c r="E1111" s="21"/>
      <c r="F1111" s="21"/>
      <c r="G1111" s="11"/>
      <c r="I1111" s="9"/>
      <c r="L1111" s="1"/>
      <c r="M1111" s="112"/>
      <c r="N1111" s="112"/>
      <c r="O1111" s="112"/>
      <c r="P1111" s="113"/>
      <c r="Q1111" s="112"/>
      <c r="R1111" s="114"/>
      <c r="S1111" s="113"/>
      <c r="T1111" s="112"/>
      <c r="U1111" s="114"/>
      <c r="V1111" s="113"/>
      <c r="W1111" s="112"/>
      <c r="X1111" s="113"/>
    </row>
    <row r="1112" spans="1:24" x14ac:dyDescent="0.25">
      <c r="A1112" s="77"/>
      <c r="B1112" s="80"/>
      <c r="C1112" s="22"/>
      <c r="D1112" s="22"/>
      <c r="E1112" s="21"/>
      <c r="F1112" s="21"/>
      <c r="G1112" s="11"/>
      <c r="I1112" s="9"/>
      <c r="L1112" s="1"/>
      <c r="M1112" s="112"/>
      <c r="N1112" s="112"/>
      <c r="O1112" s="112"/>
      <c r="P1112" s="113"/>
      <c r="Q1112" s="112"/>
      <c r="R1112" s="114"/>
      <c r="S1112" s="113"/>
      <c r="T1112" s="112"/>
      <c r="U1112" s="114"/>
      <c r="V1112" s="113"/>
      <c r="W1112" s="112"/>
      <c r="X1112" s="113"/>
    </row>
    <row r="1113" spans="1:24" x14ac:dyDescent="0.25">
      <c r="A1113" s="77"/>
      <c r="B1113" s="80"/>
      <c r="C1113" s="22"/>
      <c r="D1113" s="22"/>
      <c r="E1113" s="21"/>
      <c r="F1113" s="21"/>
      <c r="G1113" s="11"/>
      <c r="I1113" s="9"/>
      <c r="L1113" s="1"/>
      <c r="M1113" s="112"/>
      <c r="N1113" s="112"/>
      <c r="O1113" s="112"/>
      <c r="P1113" s="113"/>
      <c r="Q1113" s="112"/>
      <c r="R1113" s="114"/>
      <c r="S1113" s="113"/>
      <c r="T1113" s="112"/>
      <c r="U1113" s="114"/>
      <c r="V1113" s="113"/>
      <c r="W1113" s="112"/>
      <c r="X1113" s="113"/>
    </row>
    <row r="1114" spans="1:24" x14ac:dyDescent="0.25">
      <c r="A1114" s="77"/>
      <c r="B1114" s="80"/>
      <c r="C1114" s="22"/>
      <c r="D1114" s="22"/>
      <c r="E1114" s="21"/>
      <c r="F1114" s="21"/>
      <c r="G1114" s="11"/>
      <c r="I1114" s="9"/>
      <c r="L1114" s="1"/>
      <c r="M1114" s="112"/>
      <c r="N1114" s="112"/>
      <c r="O1114" s="112"/>
      <c r="P1114" s="113"/>
      <c r="Q1114" s="112"/>
      <c r="R1114" s="114"/>
      <c r="S1114" s="113"/>
      <c r="T1114" s="112"/>
      <c r="U1114" s="114"/>
      <c r="V1114" s="113"/>
      <c r="W1114" s="112"/>
      <c r="X1114" s="113"/>
    </row>
    <row r="1115" spans="1:24" x14ac:dyDescent="0.25">
      <c r="A1115" s="77"/>
      <c r="B1115" s="80"/>
      <c r="C1115" s="22"/>
      <c r="D1115" s="22"/>
      <c r="E1115" s="21"/>
      <c r="F1115" s="21"/>
      <c r="G1115" s="11"/>
      <c r="I1115" s="9"/>
      <c r="L1115" s="1"/>
      <c r="M1115" s="112"/>
      <c r="N1115" s="112"/>
      <c r="O1115" s="112"/>
      <c r="P1115" s="113"/>
      <c r="Q1115" s="112"/>
      <c r="R1115" s="114"/>
      <c r="S1115" s="113"/>
      <c r="T1115" s="112"/>
      <c r="U1115" s="114"/>
      <c r="V1115" s="113"/>
      <c r="W1115" s="112"/>
      <c r="X1115" s="113"/>
    </row>
    <row r="1116" spans="1:24" x14ac:dyDescent="0.25">
      <c r="A1116" s="77"/>
      <c r="B1116" s="80"/>
      <c r="C1116" s="22"/>
      <c r="D1116" s="22"/>
      <c r="E1116" s="21"/>
      <c r="F1116" s="21"/>
      <c r="G1116" s="11"/>
      <c r="I1116" s="9"/>
      <c r="L1116" s="1"/>
      <c r="M1116" s="112"/>
      <c r="N1116" s="112"/>
      <c r="O1116" s="112"/>
      <c r="P1116" s="113"/>
      <c r="Q1116" s="112"/>
      <c r="R1116" s="114"/>
      <c r="S1116" s="113"/>
      <c r="T1116" s="112"/>
      <c r="U1116" s="114"/>
      <c r="V1116" s="113"/>
      <c r="W1116" s="112"/>
      <c r="X1116" s="113"/>
    </row>
    <row r="1117" spans="1:24" x14ac:dyDescent="0.25">
      <c r="A1117" s="77"/>
      <c r="B1117" s="80"/>
      <c r="C1117" s="22"/>
      <c r="D1117" s="22"/>
      <c r="E1117" s="21"/>
      <c r="F1117" s="21"/>
      <c r="G1117" s="11"/>
      <c r="I1117" s="9"/>
      <c r="L1117" s="1"/>
      <c r="M1117" s="112"/>
      <c r="N1117" s="112"/>
      <c r="O1117" s="112"/>
      <c r="P1117" s="113"/>
      <c r="Q1117" s="112"/>
      <c r="R1117" s="114"/>
      <c r="S1117" s="113"/>
      <c r="T1117" s="112"/>
      <c r="U1117" s="114"/>
      <c r="V1117" s="113"/>
      <c r="W1117" s="112"/>
      <c r="X1117" s="113"/>
    </row>
    <row r="1118" spans="1:24" x14ac:dyDescent="0.25">
      <c r="A1118" s="77"/>
      <c r="B1118" s="80"/>
      <c r="C1118" s="22"/>
      <c r="D1118" s="22"/>
      <c r="E1118" s="21"/>
      <c r="F1118" s="21"/>
      <c r="G1118" s="11"/>
      <c r="I1118" s="9"/>
      <c r="L1118" s="1"/>
      <c r="M1118" s="112"/>
      <c r="N1118" s="112"/>
      <c r="O1118" s="112"/>
      <c r="P1118" s="113"/>
      <c r="Q1118" s="112"/>
      <c r="R1118" s="114"/>
      <c r="S1118" s="113"/>
      <c r="T1118" s="112"/>
      <c r="U1118" s="114"/>
      <c r="V1118" s="113"/>
      <c r="W1118" s="112"/>
      <c r="X1118" s="113"/>
    </row>
    <row r="1119" spans="1:24" x14ac:dyDescent="0.25">
      <c r="A1119" s="77"/>
      <c r="B1119" s="80"/>
      <c r="C1119" s="22"/>
      <c r="D1119" s="22"/>
      <c r="E1119" s="21"/>
      <c r="F1119" s="21"/>
      <c r="G1119" s="11"/>
      <c r="I1119" s="9"/>
      <c r="L1119" s="1"/>
      <c r="M1119" s="112"/>
      <c r="N1119" s="112"/>
      <c r="O1119" s="112"/>
      <c r="P1119" s="113"/>
      <c r="Q1119" s="112"/>
      <c r="R1119" s="114"/>
      <c r="S1119" s="113"/>
      <c r="T1119" s="112"/>
      <c r="U1119" s="114"/>
      <c r="V1119" s="113"/>
      <c r="W1119" s="112"/>
      <c r="X1119" s="113"/>
    </row>
    <row r="1120" spans="1:24" x14ac:dyDescent="0.25">
      <c r="A1120" s="77"/>
      <c r="B1120" s="80"/>
      <c r="C1120" s="22"/>
      <c r="D1120" s="22"/>
      <c r="E1120" s="21"/>
      <c r="F1120" s="21"/>
      <c r="G1120" s="11"/>
      <c r="I1120" s="9"/>
      <c r="L1120" s="1"/>
      <c r="M1120" s="112"/>
      <c r="N1120" s="112"/>
      <c r="O1120" s="112"/>
      <c r="P1120" s="113"/>
      <c r="Q1120" s="112"/>
      <c r="R1120" s="114"/>
      <c r="S1120" s="113"/>
      <c r="T1120" s="112"/>
      <c r="U1120" s="114"/>
      <c r="V1120" s="113"/>
      <c r="W1120" s="112"/>
      <c r="X1120" s="113"/>
    </row>
    <row r="1121" spans="1:24" x14ac:dyDescent="0.25">
      <c r="A1121" s="77"/>
      <c r="B1121" s="80"/>
      <c r="C1121" s="22"/>
      <c r="D1121" s="22"/>
      <c r="E1121" s="21"/>
      <c r="F1121" s="21"/>
      <c r="G1121" s="11"/>
      <c r="I1121" s="9"/>
      <c r="L1121" s="1"/>
      <c r="M1121" s="112"/>
      <c r="N1121" s="112"/>
      <c r="O1121" s="112"/>
      <c r="P1121" s="113"/>
      <c r="Q1121" s="112"/>
      <c r="R1121" s="114"/>
      <c r="S1121" s="113"/>
      <c r="T1121" s="112"/>
      <c r="U1121" s="114"/>
      <c r="V1121" s="113"/>
      <c r="W1121" s="112"/>
      <c r="X1121" s="113"/>
    </row>
    <row r="1122" spans="1:24" x14ac:dyDescent="0.25">
      <c r="A1122" s="77"/>
      <c r="B1122" s="80"/>
      <c r="C1122" s="22"/>
      <c r="D1122" s="22"/>
      <c r="E1122" s="21"/>
      <c r="F1122" s="21"/>
      <c r="G1122" s="11"/>
      <c r="I1122" s="9"/>
      <c r="L1122" s="1"/>
      <c r="M1122" s="112"/>
      <c r="N1122" s="112"/>
      <c r="O1122" s="112"/>
      <c r="P1122" s="113"/>
      <c r="Q1122" s="112"/>
      <c r="R1122" s="114"/>
      <c r="S1122" s="113"/>
      <c r="T1122" s="112"/>
      <c r="U1122" s="114"/>
      <c r="V1122" s="113"/>
      <c r="W1122" s="112"/>
      <c r="X1122" s="113"/>
    </row>
    <row r="1123" spans="1:24" x14ac:dyDescent="0.25">
      <c r="A1123" s="77"/>
      <c r="B1123" s="80"/>
      <c r="C1123" s="22"/>
      <c r="D1123" s="22"/>
      <c r="E1123" s="21"/>
      <c r="F1123" s="21"/>
      <c r="G1123" s="11"/>
      <c r="I1123" s="9"/>
      <c r="L1123" s="1"/>
      <c r="M1123" s="112"/>
      <c r="N1123" s="112"/>
      <c r="O1123" s="112"/>
      <c r="P1123" s="113"/>
      <c r="Q1123" s="112"/>
      <c r="R1123" s="114"/>
      <c r="S1123" s="113"/>
      <c r="T1123" s="112"/>
      <c r="U1123" s="114"/>
      <c r="V1123" s="113"/>
      <c r="W1123" s="112"/>
      <c r="X1123" s="113"/>
    </row>
    <row r="1124" spans="1:24" x14ac:dyDescent="0.25">
      <c r="A1124" s="77"/>
      <c r="B1124" s="80"/>
      <c r="C1124" s="22"/>
      <c r="D1124" s="22"/>
      <c r="E1124" s="21"/>
      <c r="F1124" s="21"/>
      <c r="G1124" s="11"/>
      <c r="I1124" s="9"/>
      <c r="L1124" s="1"/>
      <c r="M1124" s="112"/>
      <c r="N1124" s="112"/>
      <c r="O1124" s="112"/>
      <c r="P1124" s="113"/>
      <c r="Q1124" s="112"/>
      <c r="R1124" s="114"/>
      <c r="S1124" s="113"/>
      <c r="T1124" s="112"/>
      <c r="U1124" s="114"/>
      <c r="V1124" s="113"/>
      <c r="W1124" s="112"/>
      <c r="X1124" s="113"/>
    </row>
    <row r="1125" spans="1:24" x14ac:dyDescent="0.25">
      <c r="A1125" s="77"/>
      <c r="B1125" s="80"/>
      <c r="C1125" s="22"/>
      <c r="D1125" s="22"/>
      <c r="E1125" s="21"/>
      <c r="F1125" s="21"/>
      <c r="G1125" s="11"/>
      <c r="I1125" s="9"/>
      <c r="L1125" s="1"/>
      <c r="M1125" s="112"/>
      <c r="N1125" s="112"/>
      <c r="O1125" s="112"/>
      <c r="P1125" s="113"/>
      <c r="Q1125" s="112"/>
      <c r="R1125" s="114"/>
      <c r="S1125" s="113"/>
      <c r="T1125" s="112"/>
      <c r="U1125" s="114"/>
      <c r="V1125" s="113"/>
      <c r="W1125" s="112"/>
      <c r="X1125" s="113"/>
    </row>
    <row r="1126" spans="1:24" x14ac:dyDescent="0.25">
      <c r="A1126" s="77"/>
      <c r="B1126" s="80"/>
      <c r="C1126" s="22"/>
      <c r="D1126" s="22"/>
      <c r="E1126" s="21"/>
      <c r="F1126" s="21"/>
      <c r="G1126" s="11"/>
      <c r="I1126" s="9"/>
      <c r="L1126" s="1"/>
      <c r="M1126" s="112"/>
      <c r="N1126" s="112"/>
      <c r="O1126" s="112"/>
      <c r="P1126" s="113"/>
      <c r="Q1126" s="112"/>
      <c r="R1126" s="114"/>
      <c r="S1126" s="113"/>
      <c r="T1126" s="112"/>
      <c r="U1126" s="114"/>
      <c r="V1126" s="113"/>
      <c r="W1126" s="112"/>
      <c r="X1126" s="113"/>
    </row>
    <row r="1127" spans="1:24" x14ac:dyDescent="0.25">
      <c r="A1127" s="77"/>
      <c r="B1127" s="80"/>
      <c r="C1127" s="22"/>
      <c r="D1127" s="22"/>
      <c r="E1127" s="21"/>
      <c r="F1127" s="21"/>
      <c r="G1127" s="11"/>
      <c r="I1127" s="9"/>
      <c r="L1127" s="1"/>
      <c r="M1127" s="112"/>
      <c r="N1127" s="112"/>
      <c r="O1127" s="112"/>
      <c r="P1127" s="113"/>
      <c r="Q1127" s="112"/>
      <c r="R1127" s="114"/>
      <c r="S1127" s="113"/>
      <c r="T1127" s="112"/>
      <c r="U1127" s="114"/>
      <c r="V1127" s="113"/>
      <c r="W1127" s="112"/>
      <c r="X1127" s="113"/>
    </row>
    <row r="1128" spans="1:24" x14ac:dyDescent="0.25">
      <c r="A1128" s="77"/>
      <c r="B1128" s="80"/>
      <c r="C1128" s="22"/>
      <c r="D1128" s="22"/>
      <c r="E1128" s="21"/>
      <c r="F1128" s="21"/>
      <c r="G1128" s="11"/>
      <c r="I1128" s="9"/>
      <c r="L1128" s="1"/>
      <c r="M1128" s="112"/>
      <c r="N1128" s="112"/>
      <c r="O1128" s="112"/>
      <c r="P1128" s="113"/>
      <c r="Q1128" s="112"/>
      <c r="R1128" s="114"/>
      <c r="S1128" s="113"/>
      <c r="T1128" s="112"/>
      <c r="U1128" s="114"/>
      <c r="V1128" s="113"/>
      <c r="W1128" s="112"/>
      <c r="X1128" s="113"/>
    </row>
    <row r="1129" spans="1:24" x14ac:dyDescent="0.25">
      <c r="A1129" s="77"/>
      <c r="B1129" s="80"/>
      <c r="C1129" s="22"/>
      <c r="D1129" s="22"/>
      <c r="E1129" s="21"/>
      <c r="F1129" s="21"/>
      <c r="G1129" s="11"/>
      <c r="I1129" s="9"/>
      <c r="L1129" s="1"/>
      <c r="M1129" s="112"/>
      <c r="N1129" s="112"/>
      <c r="O1129" s="112"/>
      <c r="P1129" s="113"/>
      <c r="Q1129" s="112"/>
      <c r="R1129" s="114"/>
      <c r="S1129" s="113"/>
      <c r="T1129" s="112"/>
      <c r="U1129" s="114"/>
      <c r="V1129" s="113"/>
      <c r="W1129" s="112"/>
      <c r="X1129" s="113"/>
    </row>
    <row r="1130" spans="1:24" x14ac:dyDescent="0.25">
      <c r="A1130" s="77"/>
      <c r="B1130" s="80"/>
      <c r="C1130" s="22"/>
      <c r="D1130" s="22"/>
      <c r="E1130" s="21"/>
      <c r="F1130" s="21"/>
      <c r="G1130" s="11"/>
      <c r="I1130" s="9"/>
      <c r="L1130" s="1"/>
      <c r="M1130" s="112"/>
      <c r="N1130" s="112"/>
      <c r="O1130" s="112"/>
      <c r="P1130" s="113"/>
      <c r="Q1130" s="112"/>
      <c r="R1130" s="114"/>
      <c r="S1130" s="113"/>
      <c r="T1130" s="112"/>
      <c r="U1130" s="114"/>
      <c r="V1130" s="113"/>
      <c r="W1130" s="112"/>
      <c r="X1130" s="113"/>
    </row>
    <row r="1131" spans="1:24" x14ac:dyDescent="0.25">
      <c r="A1131" s="77"/>
      <c r="B1131" s="80"/>
      <c r="C1131" s="22"/>
      <c r="D1131" s="22"/>
      <c r="E1131" s="21"/>
      <c r="F1131" s="21"/>
      <c r="G1131" s="11"/>
      <c r="I1131" s="9"/>
      <c r="L1131" s="1"/>
      <c r="M1131" s="112"/>
      <c r="N1131" s="112"/>
      <c r="O1131" s="112"/>
      <c r="P1131" s="113"/>
      <c r="Q1131" s="112"/>
      <c r="R1131" s="114"/>
      <c r="S1131" s="113"/>
      <c r="T1131" s="112"/>
      <c r="U1131" s="114"/>
      <c r="V1131" s="113"/>
      <c r="W1131" s="112"/>
      <c r="X1131" s="113"/>
    </row>
    <row r="1132" spans="1:24" x14ac:dyDescent="0.25">
      <c r="A1132" s="77"/>
      <c r="B1132" s="80"/>
      <c r="C1132" s="22"/>
      <c r="D1132" s="22"/>
      <c r="E1132" s="21"/>
      <c r="F1132" s="21"/>
      <c r="G1132" s="11"/>
      <c r="I1132" s="9"/>
      <c r="L1132" s="1"/>
      <c r="M1132" s="112"/>
      <c r="N1132" s="112"/>
      <c r="O1132" s="112"/>
      <c r="P1132" s="113"/>
      <c r="Q1132" s="112"/>
      <c r="R1132" s="114"/>
      <c r="S1132" s="113"/>
      <c r="T1132" s="112"/>
      <c r="U1132" s="114"/>
      <c r="V1132" s="113"/>
      <c r="W1132" s="112"/>
      <c r="X1132" s="113"/>
    </row>
    <row r="1133" spans="1:24" x14ac:dyDescent="0.25">
      <c r="A1133" s="77"/>
      <c r="B1133" s="80"/>
      <c r="C1133" s="22"/>
      <c r="D1133" s="22"/>
      <c r="E1133" s="21"/>
      <c r="F1133" s="21"/>
      <c r="G1133" s="11"/>
      <c r="I1133" s="9"/>
      <c r="L1133" s="1"/>
      <c r="M1133" s="112"/>
      <c r="N1133" s="112"/>
      <c r="O1133" s="112"/>
      <c r="P1133" s="113"/>
      <c r="Q1133" s="112"/>
      <c r="R1133" s="114"/>
      <c r="S1133" s="113"/>
      <c r="T1133" s="112"/>
      <c r="U1133" s="114"/>
      <c r="V1133" s="113"/>
      <c r="W1133" s="112"/>
      <c r="X1133" s="113"/>
    </row>
    <row r="1134" spans="1:24" x14ac:dyDescent="0.25">
      <c r="A1134" s="77"/>
      <c r="B1134" s="80"/>
      <c r="C1134" s="22"/>
      <c r="D1134" s="22"/>
      <c r="E1134" s="21"/>
      <c r="F1134" s="21"/>
      <c r="G1134" s="11"/>
      <c r="I1134" s="9"/>
      <c r="L1134" s="1"/>
      <c r="M1134" s="112"/>
      <c r="N1134" s="112"/>
      <c r="O1134" s="112"/>
      <c r="P1134" s="113"/>
      <c r="Q1134" s="112"/>
      <c r="R1134" s="114"/>
      <c r="S1134" s="113"/>
      <c r="T1134" s="112"/>
      <c r="U1134" s="114"/>
      <c r="V1134" s="113"/>
      <c r="W1134" s="112"/>
      <c r="X1134" s="113"/>
    </row>
    <row r="1135" spans="1:24" x14ac:dyDescent="0.25">
      <c r="A1135" s="77"/>
      <c r="B1135" s="80"/>
      <c r="C1135" s="22"/>
      <c r="D1135" s="22"/>
      <c r="E1135" s="21"/>
      <c r="F1135" s="21"/>
      <c r="G1135" s="11"/>
      <c r="I1135" s="9"/>
      <c r="L1135" s="1"/>
      <c r="M1135" s="112"/>
      <c r="N1135" s="112"/>
      <c r="O1135" s="112"/>
      <c r="P1135" s="113"/>
      <c r="Q1135" s="112"/>
      <c r="R1135" s="114"/>
      <c r="S1135" s="113"/>
      <c r="T1135" s="112"/>
      <c r="U1135" s="114"/>
      <c r="V1135" s="113"/>
      <c r="W1135" s="112"/>
      <c r="X1135" s="113"/>
    </row>
    <row r="1136" spans="1:24" x14ac:dyDescent="0.25">
      <c r="A1136" s="77"/>
      <c r="B1136" s="80"/>
      <c r="C1136" s="22"/>
      <c r="D1136" s="22"/>
      <c r="E1136" s="21"/>
      <c r="F1136" s="21"/>
      <c r="G1136" s="11"/>
      <c r="I1136" s="9"/>
      <c r="L1136" s="1"/>
      <c r="M1136" s="112"/>
      <c r="N1136" s="112"/>
      <c r="O1136" s="112"/>
      <c r="P1136" s="113"/>
      <c r="Q1136" s="112"/>
      <c r="R1136" s="114"/>
      <c r="S1136" s="113"/>
      <c r="T1136" s="112"/>
      <c r="U1136" s="114"/>
      <c r="V1136" s="113"/>
      <c r="W1136" s="112"/>
      <c r="X1136" s="113"/>
    </row>
    <row r="1137" spans="1:24" x14ac:dyDescent="0.25">
      <c r="A1137" s="77"/>
      <c r="B1137" s="80"/>
      <c r="C1137" s="22"/>
      <c r="D1137" s="22"/>
      <c r="E1137" s="21"/>
      <c r="F1137" s="21"/>
      <c r="G1137" s="11"/>
      <c r="I1137" s="9"/>
      <c r="L1137" s="1"/>
      <c r="M1137" s="112"/>
      <c r="N1137" s="112"/>
      <c r="O1137" s="112"/>
      <c r="P1137" s="113"/>
      <c r="Q1137" s="112"/>
      <c r="R1137" s="114"/>
      <c r="S1137" s="113"/>
      <c r="T1137" s="112"/>
      <c r="U1137" s="114"/>
      <c r="V1137" s="113"/>
      <c r="W1137" s="112"/>
      <c r="X1137" s="113"/>
    </row>
    <row r="1138" spans="1:24" x14ac:dyDescent="0.25">
      <c r="A1138" s="77"/>
      <c r="B1138" s="80"/>
      <c r="C1138" s="22"/>
      <c r="D1138" s="22"/>
      <c r="E1138" s="21"/>
      <c r="F1138" s="21"/>
      <c r="G1138" s="11"/>
      <c r="I1138" s="9"/>
      <c r="L1138" s="1"/>
      <c r="M1138" s="112"/>
      <c r="N1138" s="112"/>
      <c r="O1138" s="112"/>
      <c r="P1138" s="113"/>
      <c r="Q1138" s="112"/>
      <c r="R1138" s="114"/>
      <c r="S1138" s="113"/>
      <c r="T1138" s="112"/>
      <c r="U1138" s="114"/>
      <c r="V1138" s="113"/>
      <c r="W1138" s="112"/>
      <c r="X1138" s="113"/>
    </row>
    <row r="1139" spans="1:24" x14ac:dyDescent="0.25">
      <c r="A1139" s="77"/>
      <c r="B1139" s="80"/>
      <c r="C1139" s="22"/>
      <c r="D1139" s="22"/>
      <c r="E1139" s="21"/>
      <c r="F1139" s="21"/>
      <c r="G1139" s="11"/>
      <c r="I1139" s="9"/>
      <c r="L1139" s="1"/>
      <c r="M1139" s="112"/>
      <c r="N1139" s="112"/>
      <c r="O1139" s="112"/>
      <c r="P1139" s="113"/>
      <c r="Q1139" s="112"/>
      <c r="R1139" s="114"/>
      <c r="S1139" s="113"/>
      <c r="T1139" s="112"/>
      <c r="U1139" s="114"/>
      <c r="V1139" s="113"/>
      <c r="W1139" s="112"/>
      <c r="X1139" s="113"/>
    </row>
    <row r="1140" spans="1:24" x14ac:dyDescent="0.25">
      <c r="A1140" s="77"/>
      <c r="B1140" s="80"/>
      <c r="C1140" s="22"/>
      <c r="D1140" s="22"/>
      <c r="E1140" s="21"/>
      <c r="F1140" s="21"/>
      <c r="G1140" s="11"/>
      <c r="I1140" s="9"/>
      <c r="L1140" s="1"/>
      <c r="M1140" s="112"/>
      <c r="N1140" s="112"/>
      <c r="O1140" s="112"/>
      <c r="P1140" s="113"/>
      <c r="Q1140" s="112"/>
      <c r="R1140" s="114"/>
      <c r="S1140" s="113"/>
      <c r="T1140" s="112"/>
      <c r="U1140" s="114"/>
      <c r="V1140" s="113"/>
      <c r="W1140" s="112"/>
      <c r="X1140" s="113"/>
    </row>
    <row r="1141" spans="1:24" x14ac:dyDescent="0.25">
      <c r="A1141" s="77"/>
      <c r="B1141" s="80"/>
      <c r="C1141" s="22"/>
      <c r="D1141" s="22"/>
      <c r="E1141" s="21"/>
      <c r="F1141" s="21"/>
      <c r="G1141" s="11"/>
      <c r="I1141" s="9"/>
      <c r="L1141" s="1"/>
      <c r="M1141" s="112"/>
      <c r="N1141" s="112"/>
      <c r="O1141" s="112"/>
      <c r="P1141" s="113"/>
      <c r="Q1141" s="112"/>
      <c r="R1141" s="114"/>
      <c r="S1141" s="113"/>
      <c r="T1141" s="112"/>
      <c r="U1141" s="114"/>
      <c r="V1141" s="113"/>
      <c r="W1141" s="112"/>
      <c r="X1141" s="113"/>
    </row>
    <row r="1142" spans="1:24" x14ac:dyDescent="0.25">
      <c r="A1142" s="77"/>
      <c r="B1142" s="80"/>
      <c r="C1142" s="22"/>
      <c r="D1142" s="22"/>
      <c r="E1142" s="21"/>
      <c r="F1142" s="21"/>
      <c r="G1142" s="11"/>
      <c r="I1142" s="9"/>
      <c r="L1142" s="1"/>
      <c r="M1142" s="112"/>
      <c r="N1142" s="112"/>
      <c r="O1142" s="112"/>
      <c r="P1142" s="113"/>
      <c r="Q1142" s="112"/>
      <c r="R1142" s="114"/>
      <c r="S1142" s="113"/>
      <c r="T1142" s="112"/>
      <c r="U1142" s="114"/>
      <c r="V1142" s="113"/>
      <c r="W1142" s="112"/>
      <c r="X1142" s="113"/>
    </row>
    <row r="1143" spans="1:24" x14ac:dyDescent="0.25">
      <c r="A1143" s="77"/>
      <c r="B1143" s="80"/>
      <c r="C1143" s="22"/>
      <c r="D1143" s="22"/>
      <c r="E1143" s="21"/>
      <c r="F1143" s="21"/>
      <c r="G1143" s="11"/>
      <c r="I1143" s="9"/>
      <c r="L1143" s="1"/>
      <c r="M1143" s="112"/>
      <c r="N1143" s="112"/>
      <c r="O1143" s="112"/>
      <c r="P1143" s="113"/>
      <c r="Q1143" s="112"/>
      <c r="R1143" s="114"/>
      <c r="S1143" s="113"/>
      <c r="T1143" s="112"/>
      <c r="U1143" s="114"/>
      <c r="V1143" s="113"/>
      <c r="W1143" s="112"/>
      <c r="X1143" s="113"/>
    </row>
    <row r="1144" spans="1:24" x14ac:dyDescent="0.25">
      <c r="A1144" s="77"/>
      <c r="B1144" s="80"/>
      <c r="C1144" s="22"/>
      <c r="D1144" s="22"/>
      <c r="E1144" s="21"/>
      <c r="F1144" s="21"/>
      <c r="G1144" s="11"/>
      <c r="I1144" s="9"/>
      <c r="L1144" s="1"/>
      <c r="M1144" s="112"/>
      <c r="N1144" s="112"/>
      <c r="O1144" s="112"/>
      <c r="P1144" s="113"/>
      <c r="Q1144" s="112"/>
      <c r="R1144" s="114"/>
      <c r="S1144" s="113"/>
      <c r="T1144" s="112"/>
      <c r="U1144" s="114"/>
      <c r="V1144" s="113"/>
      <c r="W1144" s="112"/>
      <c r="X1144" s="113"/>
    </row>
    <row r="1145" spans="1:24" x14ac:dyDescent="0.25">
      <c r="A1145" s="77"/>
      <c r="B1145" s="80"/>
      <c r="C1145" s="22"/>
      <c r="D1145" s="22"/>
      <c r="E1145" s="21"/>
      <c r="F1145" s="21"/>
      <c r="G1145" s="11"/>
      <c r="I1145" s="9"/>
      <c r="L1145" s="1"/>
      <c r="M1145" s="112"/>
      <c r="N1145" s="112"/>
      <c r="O1145" s="112"/>
      <c r="P1145" s="113"/>
      <c r="Q1145" s="112"/>
      <c r="R1145" s="114"/>
      <c r="S1145" s="113"/>
      <c r="T1145" s="112"/>
      <c r="U1145" s="114"/>
      <c r="V1145" s="113"/>
      <c r="W1145" s="112"/>
      <c r="X1145" s="113"/>
    </row>
    <row r="1146" spans="1:24" x14ac:dyDescent="0.25">
      <c r="A1146" s="77"/>
      <c r="B1146" s="80"/>
      <c r="C1146" s="22"/>
      <c r="D1146" s="22"/>
      <c r="E1146" s="21"/>
      <c r="F1146" s="21"/>
      <c r="G1146" s="11"/>
      <c r="I1146" s="9"/>
      <c r="L1146" s="1"/>
      <c r="M1146" s="112"/>
      <c r="N1146" s="112"/>
      <c r="O1146" s="112"/>
      <c r="P1146" s="113"/>
      <c r="Q1146" s="112"/>
      <c r="R1146" s="114"/>
      <c r="S1146" s="113"/>
      <c r="T1146" s="112"/>
      <c r="U1146" s="114"/>
      <c r="V1146" s="113"/>
      <c r="W1146" s="112"/>
      <c r="X1146" s="113"/>
    </row>
    <row r="1147" spans="1:24" x14ac:dyDescent="0.25">
      <c r="A1147" s="77"/>
      <c r="B1147" s="80"/>
      <c r="C1147" s="22"/>
      <c r="D1147" s="22"/>
      <c r="E1147" s="21"/>
      <c r="F1147" s="21"/>
      <c r="G1147" s="11"/>
      <c r="I1147" s="9"/>
      <c r="L1147" s="1"/>
      <c r="M1147" s="112"/>
      <c r="N1147" s="112"/>
      <c r="O1147" s="112"/>
      <c r="P1147" s="113"/>
      <c r="Q1147" s="112"/>
      <c r="R1147" s="114"/>
      <c r="S1147" s="113"/>
      <c r="T1147" s="112"/>
      <c r="U1147" s="114"/>
      <c r="V1147" s="113"/>
      <c r="W1147" s="112"/>
      <c r="X1147" s="113"/>
    </row>
    <row r="1148" spans="1:24" x14ac:dyDescent="0.25">
      <c r="A1148" s="77"/>
      <c r="B1148" s="80"/>
      <c r="C1148" s="22"/>
      <c r="D1148" s="22"/>
      <c r="E1148" s="21"/>
      <c r="F1148" s="21"/>
      <c r="G1148" s="11"/>
      <c r="I1148" s="9"/>
      <c r="L1148" s="1"/>
      <c r="M1148" s="112"/>
      <c r="N1148" s="112"/>
      <c r="O1148" s="112"/>
      <c r="P1148" s="113"/>
      <c r="Q1148" s="112"/>
      <c r="R1148" s="114"/>
      <c r="S1148" s="113"/>
      <c r="T1148" s="112"/>
      <c r="U1148" s="114"/>
      <c r="V1148" s="113"/>
      <c r="W1148" s="112"/>
      <c r="X1148" s="113"/>
    </row>
    <row r="1149" spans="1:24" x14ac:dyDescent="0.25">
      <c r="A1149" s="77"/>
      <c r="B1149" s="80"/>
      <c r="C1149" s="22"/>
      <c r="D1149" s="22"/>
      <c r="E1149" s="21"/>
      <c r="F1149" s="21"/>
      <c r="G1149" s="11"/>
      <c r="I1149" s="9"/>
      <c r="L1149" s="1"/>
      <c r="M1149" s="112"/>
      <c r="N1149" s="112"/>
      <c r="O1149" s="112"/>
      <c r="P1149" s="113"/>
      <c r="Q1149" s="112"/>
      <c r="R1149" s="114"/>
      <c r="S1149" s="113"/>
      <c r="T1149" s="112"/>
      <c r="U1149" s="114"/>
      <c r="V1149" s="113"/>
      <c r="W1149" s="112"/>
      <c r="X1149" s="113"/>
    </row>
    <row r="1150" spans="1:24" x14ac:dyDescent="0.25">
      <c r="A1150" s="77"/>
      <c r="B1150" s="80"/>
      <c r="C1150" s="22"/>
      <c r="D1150" s="22"/>
      <c r="E1150" s="21"/>
      <c r="F1150" s="21"/>
      <c r="G1150" s="11"/>
      <c r="I1150" s="9"/>
      <c r="L1150" s="1"/>
      <c r="M1150" s="112"/>
      <c r="N1150" s="112"/>
      <c r="O1150" s="112"/>
      <c r="P1150" s="113"/>
      <c r="Q1150" s="112"/>
      <c r="R1150" s="114"/>
      <c r="S1150" s="113"/>
      <c r="T1150" s="112"/>
      <c r="U1150" s="114"/>
      <c r="V1150" s="113"/>
      <c r="W1150" s="112"/>
      <c r="X1150" s="113"/>
    </row>
    <row r="1151" spans="1:24" x14ac:dyDescent="0.25">
      <c r="A1151" s="77"/>
      <c r="B1151" s="80"/>
      <c r="C1151" s="22"/>
      <c r="D1151" s="22"/>
      <c r="E1151" s="21"/>
      <c r="F1151" s="21"/>
      <c r="G1151" s="11"/>
      <c r="I1151" s="9"/>
      <c r="L1151" s="1"/>
      <c r="M1151" s="112"/>
      <c r="N1151" s="112"/>
      <c r="O1151" s="112"/>
      <c r="P1151" s="113"/>
      <c r="Q1151" s="112"/>
      <c r="R1151" s="114"/>
      <c r="S1151" s="113"/>
      <c r="T1151" s="112"/>
      <c r="U1151" s="114"/>
      <c r="V1151" s="113"/>
      <c r="W1151" s="112"/>
      <c r="X1151" s="113"/>
    </row>
    <row r="1152" spans="1:24" x14ac:dyDescent="0.25">
      <c r="A1152" s="77"/>
      <c r="B1152" s="80"/>
      <c r="C1152" s="22"/>
      <c r="D1152" s="22"/>
      <c r="E1152" s="21"/>
      <c r="F1152" s="21"/>
      <c r="G1152" s="11"/>
      <c r="I1152" s="9"/>
      <c r="L1152" s="1"/>
      <c r="M1152" s="112"/>
      <c r="N1152" s="112"/>
      <c r="O1152" s="112"/>
      <c r="P1152" s="113"/>
      <c r="Q1152" s="112"/>
      <c r="R1152" s="114"/>
      <c r="S1152" s="113"/>
      <c r="T1152" s="112"/>
      <c r="U1152" s="114"/>
      <c r="V1152" s="113"/>
      <c r="W1152" s="112"/>
      <c r="X1152" s="113"/>
    </row>
    <row r="1153" spans="1:24" x14ac:dyDescent="0.25">
      <c r="A1153" s="77"/>
      <c r="B1153" s="80"/>
      <c r="C1153" s="22"/>
      <c r="D1153" s="22"/>
      <c r="E1153" s="21"/>
      <c r="F1153" s="21"/>
      <c r="G1153" s="11"/>
      <c r="I1153" s="9"/>
      <c r="L1153" s="1"/>
      <c r="M1153" s="112"/>
      <c r="N1153" s="112"/>
      <c r="O1153" s="112"/>
      <c r="P1153" s="113"/>
      <c r="Q1153" s="112"/>
      <c r="R1153" s="114"/>
      <c r="S1153" s="113"/>
      <c r="T1153" s="112"/>
      <c r="U1153" s="114"/>
      <c r="V1153" s="113"/>
      <c r="W1153" s="112"/>
      <c r="X1153" s="113"/>
    </row>
    <row r="1154" spans="1:24" x14ac:dyDescent="0.25">
      <c r="A1154" s="77"/>
      <c r="B1154" s="80"/>
      <c r="C1154" s="22"/>
      <c r="D1154" s="22"/>
      <c r="E1154" s="21"/>
      <c r="F1154" s="21"/>
      <c r="G1154" s="11"/>
      <c r="I1154" s="9"/>
      <c r="L1154" s="1"/>
      <c r="M1154" s="112"/>
      <c r="N1154" s="112"/>
      <c r="O1154" s="112"/>
      <c r="P1154" s="113"/>
      <c r="Q1154" s="112"/>
      <c r="R1154" s="114"/>
      <c r="S1154" s="113"/>
      <c r="T1154" s="112"/>
      <c r="U1154" s="114"/>
      <c r="V1154" s="113"/>
      <c r="W1154" s="112"/>
      <c r="X1154" s="113"/>
    </row>
    <row r="1155" spans="1:24" x14ac:dyDescent="0.25">
      <c r="A1155" s="77"/>
      <c r="B1155" s="80"/>
      <c r="C1155" s="22"/>
      <c r="D1155" s="22"/>
      <c r="E1155" s="21"/>
      <c r="F1155" s="21"/>
      <c r="G1155" s="11"/>
      <c r="I1155" s="9"/>
      <c r="L1155" s="1"/>
      <c r="M1155" s="112"/>
      <c r="N1155" s="112"/>
      <c r="O1155" s="112"/>
      <c r="P1155" s="113"/>
      <c r="Q1155" s="112"/>
      <c r="R1155" s="114"/>
      <c r="S1155" s="113"/>
      <c r="T1155" s="112"/>
      <c r="U1155" s="114"/>
      <c r="V1155" s="113"/>
      <c r="W1155" s="112"/>
      <c r="X1155" s="113"/>
    </row>
    <row r="1156" spans="1:24" x14ac:dyDescent="0.25">
      <c r="A1156" s="77"/>
      <c r="B1156" s="80"/>
      <c r="C1156" s="22"/>
      <c r="D1156" s="22"/>
      <c r="E1156" s="21"/>
      <c r="F1156" s="21"/>
      <c r="G1156" s="11"/>
      <c r="I1156" s="9"/>
      <c r="L1156" s="1"/>
      <c r="M1156" s="112"/>
      <c r="N1156" s="112"/>
      <c r="O1156" s="112"/>
      <c r="P1156" s="113"/>
      <c r="Q1156" s="112"/>
      <c r="R1156" s="114"/>
      <c r="S1156" s="113"/>
      <c r="T1156" s="112"/>
      <c r="U1156" s="114"/>
      <c r="V1156" s="113"/>
      <c r="W1156" s="112"/>
      <c r="X1156" s="113"/>
    </row>
    <row r="1157" spans="1:24" x14ac:dyDescent="0.25">
      <c r="A1157" s="77"/>
      <c r="B1157" s="80"/>
      <c r="C1157" s="22"/>
      <c r="D1157" s="22"/>
      <c r="E1157" s="21"/>
      <c r="F1157" s="21"/>
      <c r="G1157" s="11"/>
      <c r="I1157" s="9"/>
      <c r="L1157" s="1"/>
      <c r="M1157" s="112"/>
      <c r="N1157" s="112"/>
      <c r="O1157" s="112"/>
      <c r="P1157" s="113"/>
      <c r="Q1157" s="112"/>
      <c r="R1157" s="114"/>
      <c r="S1157" s="113"/>
      <c r="T1157" s="112"/>
      <c r="U1157" s="114"/>
      <c r="V1157" s="113"/>
      <c r="W1157" s="112"/>
      <c r="X1157" s="113"/>
    </row>
    <row r="1158" spans="1:24" x14ac:dyDescent="0.25">
      <c r="A1158" s="77"/>
      <c r="B1158" s="80"/>
      <c r="C1158" s="22"/>
      <c r="D1158" s="22"/>
      <c r="E1158" s="21"/>
      <c r="F1158" s="21"/>
      <c r="G1158" s="11"/>
      <c r="I1158" s="9"/>
      <c r="L1158" s="1"/>
      <c r="M1158" s="112"/>
      <c r="N1158" s="112"/>
      <c r="O1158" s="112"/>
      <c r="P1158" s="113"/>
      <c r="Q1158" s="112"/>
      <c r="R1158" s="114"/>
      <c r="S1158" s="113"/>
      <c r="T1158" s="112"/>
      <c r="U1158" s="114"/>
      <c r="V1158" s="113"/>
      <c r="W1158" s="112"/>
      <c r="X1158" s="113"/>
    </row>
    <row r="1159" spans="1:24" x14ac:dyDescent="0.25">
      <c r="A1159" s="77"/>
      <c r="B1159" s="80"/>
      <c r="C1159" s="22"/>
      <c r="D1159" s="22"/>
      <c r="E1159" s="21"/>
      <c r="F1159" s="21"/>
      <c r="G1159" s="11"/>
      <c r="I1159" s="9"/>
      <c r="L1159" s="1"/>
      <c r="M1159" s="112"/>
      <c r="N1159" s="112"/>
      <c r="O1159" s="112"/>
      <c r="P1159" s="113"/>
      <c r="Q1159" s="112"/>
      <c r="R1159" s="114"/>
      <c r="S1159" s="113"/>
      <c r="T1159" s="112"/>
      <c r="U1159" s="114"/>
      <c r="V1159" s="113"/>
      <c r="W1159" s="112"/>
      <c r="X1159" s="113"/>
    </row>
    <row r="1160" spans="1:24" x14ac:dyDescent="0.25">
      <c r="A1160" s="77"/>
      <c r="B1160" s="80"/>
      <c r="C1160" s="22"/>
      <c r="D1160" s="22"/>
      <c r="E1160" s="21"/>
      <c r="F1160" s="21"/>
      <c r="G1160" s="11"/>
      <c r="I1160" s="9"/>
      <c r="L1160" s="1"/>
      <c r="M1160" s="112"/>
      <c r="N1160" s="112"/>
      <c r="O1160" s="112"/>
      <c r="P1160" s="113"/>
      <c r="Q1160" s="112"/>
      <c r="R1160" s="114"/>
      <c r="S1160" s="113"/>
      <c r="T1160" s="112"/>
      <c r="U1160" s="114"/>
      <c r="V1160" s="113"/>
      <c r="W1160" s="112"/>
      <c r="X1160" s="113"/>
    </row>
    <row r="1161" spans="1:24" x14ac:dyDescent="0.25">
      <c r="A1161" s="77"/>
      <c r="B1161" s="80"/>
      <c r="C1161" s="22"/>
      <c r="D1161" s="22"/>
      <c r="E1161" s="21"/>
      <c r="F1161" s="21"/>
      <c r="G1161" s="11"/>
      <c r="I1161" s="9"/>
      <c r="L1161" s="1"/>
      <c r="M1161" s="112"/>
      <c r="N1161" s="112"/>
      <c r="O1161" s="112"/>
      <c r="P1161" s="113"/>
      <c r="Q1161" s="112"/>
      <c r="R1161" s="114"/>
      <c r="S1161" s="113"/>
      <c r="T1161" s="112"/>
      <c r="U1161" s="114"/>
      <c r="V1161" s="113"/>
      <c r="W1161" s="112"/>
      <c r="X1161" s="113"/>
    </row>
    <row r="1162" spans="1:24" x14ac:dyDescent="0.25">
      <c r="A1162" s="77"/>
      <c r="B1162" s="80"/>
      <c r="C1162" s="22"/>
      <c r="D1162" s="22"/>
      <c r="E1162" s="21"/>
      <c r="F1162" s="21"/>
      <c r="G1162" s="11"/>
      <c r="I1162" s="9"/>
      <c r="L1162" s="1"/>
      <c r="M1162" s="112"/>
      <c r="N1162" s="112"/>
      <c r="O1162" s="112"/>
      <c r="P1162" s="113"/>
      <c r="Q1162" s="112"/>
      <c r="R1162" s="114"/>
      <c r="S1162" s="113"/>
      <c r="T1162" s="112"/>
      <c r="U1162" s="114"/>
      <c r="V1162" s="113"/>
      <c r="W1162" s="112"/>
      <c r="X1162" s="113"/>
    </row>
    <row r="1163" spans="1:24" x14ac:dyDescent="0.25">
      <c r="A1163" s="77"/>
      <c r="B1163" s="80"/>
      <c r="C1163" s="22"/>
      <c r="D1163" s="22"/>
      <c r="E1163" s="21"/>
      <c r="F1163" s="21"/>
      <c r="G1163" s="11"/>
      <c r="I1163" s="9"/>
      <c r="L1163" s="1"/>
      <c r="M1163" s="112"/>
      <c r="N1163" s="112"/>
      <c r="O1163" s="112"/>
      <c r="P1163" s="113"/>
      <c r="Q1163" s="112"/>
      <c r="R1163" s="114"/>
      <c r="S1163" s="113"/>
      <c r="T1163" s="112"/>
      <c r="U1163" s="114"/>
      <c r="V1163" s="113"/>
      <c r="W1163" s="112"/>
      <c r="X1163" s="113"/>
    </row>
    <row r="1164" spans="1:24" x14ac:dyDescent="0.25">
      <c r="A1164" s="77"/>
      <c r="B1164" s="80"/>
      <c r="C1164" s="22"/>
      <c r="D1164" s="22"/>
      <c r="E1164" s="21"/>
      <c r="F1164" s="21"/>
      <c r="G1164" s="11"/>
      <c r="I1164" s="9"/>
      <c r="L1164" s="1"/>
      <c r="M1164" s="112"/>
      <c r="N1164" s="112"/>
      <c r="O1164" s="112"/>
      <c r="P1164" s="113"/>
      <c r="Q1164" s="112"/>
      <c r="R1164" s="114"/>
      <c r="S1164" s="113"/>
      <c r="T1164" s="112"/>
      <c r="U1164" s="114"/>
      <c r="V1164" s="113"/>
      <c r="W1164" s="112"/>
      <c r="X1164" s="113"/>
    </row>
    <row r="1165" spans="1:24" x14ac:dyDescent="0.25">
      <c r="A1165" s="77"/>
      <c r="B1165" s="80"/>
      <c r="C1165" s="22"/>
      <c r="D1165" s="22"/>
      <c r="E1165" s="21"/>
      <c r="F1165" s="21"/>
      <c r="G1165" s="11"/>
      <c r="I1165" s="9"/>
      <c r="L1165" s="1"/>
      <c r="M1165" s="112"/>
      <c r="N1165" s="112"/>
      <c r="O1165" s="112"/>
      <c r="P1165" s="113"/>
      <c r="Q1165" s="112"/>
      <c r="R1165" s="114"/>
      <c r="S1165" s="113"/>
      <c r="T1165" s="112"/>
      <c r="U1165" s="114"/>
      <c r="V1165" s="113"/>
      <c r="W1165" s="112"/>
      <c r="X1165" s="113"/>
    </row>
    <row r="1166" spans="1:24" x14ac:dyDescent="0.25">
      <c r="A1166" s="77"/>
      <c r="B1166" s="80"/>
      <c r="C1166" s="22"/>
      <c r="D1166" s="22"/>
      <c r="E1166" s="21"/>
      <c r="F1166" s="21"/>
      <c r="G1166" s="11"/>
      <c r="I1166" s="9"/>
      <c r="L1166" s="1"/>
      <c r="M1166" s="112"/>
      <c r="N1166" s="112"/>
      <c r="O1166" s="112"/>
      <c r="P1166" s="113"/>
      <c r="Q1166" s="112"/>
      <c r="R1166" s="114"/>
      <c r="S1166" s="113"/>
      <c r="T1166" s="112"/>
      <c r="U1166" s="114"/>
      <c r="V1166" s="113"/>
      <c r="W1166" s="112"/>
      <c r="X1166" s="113"/>
    </row>
    <row r="1167" spans="1:24" x14ac:dyDescent="0.25">
      <c r="A1167" s="77"/>
      <c r="B1167" s="80"/>
      <c r="C1167" s="22"/>
      <c r="D1167" s="22"/>
      <c r="E1167" s="21"/>
      <c r="F1167" s="21"/>
      <c r="G1167" s="11"/>
      <c r="I1167" s="9"/>
      <c r="L1167" s="1"/>
      <c r="M1167" s="112"/>
      <c r="N1167" s="112"/>
      <c r="O1167" s="112"/>
      <c r="P1167" s="113"/>
      <c r="Q1167" s="112"/>
      <c r="R1167" s="114"/>
      <c r="S1167" s="113"/>
      <c r="T1167" s="112"/>
      <c r="U1167" s="114"/>
      <c r="V1167" s="113"/>
      <c r="W1167" s="112"/>
      <c r="X1167" s="113"/>
    </row>
    <row r="1168" spans="1:24" x14ac:dyDescent="0.25">
      <c r="A1168" s="77"/>
      <c r="B1168" s="80"/>
      <c r="C1168" s="22"/>
      <c r="D1168" s="22"/>
      <c r="E1168" s="21"/>
      <c r="F1168" s="21"/>
      <c r="G1168" s="11"/>
      <c r="I1168" s="9"/>
      <c r="L1168" s="1"/>
      <c r="M1168" s="112"/>
      <c r="N1168" s="112"/>
      <c r="O1168" s="112"/>
      <c r="P1168" s="113"/>
      <c r="Q1168" s="112"/>
      <c r="R1168" s="114"/>
      <c r="S1168" s="113"/>
      <c r="T1168" s="112"/>
      <c r="U1168" s="114"/>
      <c r="V1168" s="113"/>
      <c r="W1168" s="112"/>
      <c r="X1168" s="113"/>
    </row>
    <row r="1169" spans="1:24" x14ac:dyDescent="0.25">
      <c r="A1169" s="77"/>
      <c r="B1169" s="80"/>
      <c r="C1169" s="22"/>
      <c r="D1169" s="22"/>
      <c r="E1169" s="21"/>
      <c r="F1169" s="21"/>
      <c r="G1169" s="11"/>
      <c r="I1169" s="9"/>
      <c r="L1169" s="1"/>
      <c r="M1169" s="112"/>
      <c r="N1169" s="112"/>
      <c r="O1169" s="112"/>
      <c r="P1169" s="113"/>
      <c r="Q1169" s="112"/>
      <c r="R1169" s="114"/>
      <c r="S1169" s="113"/>
      <c r="T1169" s="112"/>
      <c r="U1169" s="114"/>
      <c r="V1169" s="113"/>
      <c r="W1169" s="112"/>
      <c r="X1169" s="113"/>
    </row>
    <row r="1170" spans="1:24" x14ac:dyDescent="0.25">
      <c r="A1170" s="77"/>
      <c r="B1170" s="80"/>
      <c r="C1170" s="22"/>
      <c r="D1170" s="22"/>
      <c r="E1170" s="21"/>
      <c r="F1170" s="21"/>
      <c r="G1170" s="11"/>
      <c r="I1170" s="9"/>
      <c r="L1170" s="1"/>
      <c r="M1170" s="112"/>
      <c r="N1170" s="112"/>
      <c r="O1170" s="112"/>
      <c r="P1170" s="113"/>
      <c r="Q1170" s="112"/>
      <c r="R1170" s="114"/>
      <c r="S1170" s="113"/>
      <c r="T1170" s="112"/>
      <c r="U1170" s="114"/>
      <c r="V1170" s="113"/>
      <c r="W1170" s="112"/>
      <c r="X1170" s="113"/>
    </row>
    <row r="1171" spans="1:24" x14ac:dyDescent="0.25">
      <c r="A1171" s="77"/>
      <c r="B1171" s="80"/>
      <c r="C1171" s="22"/>
      <c r="D1171" s="22"/>
      <c r="E1171" s="21"/>
      <c r="F1171" s="21"/>
      <c r="G1171" s="11"/>
      <c r="I1171" s="9"/>
      <c r="L1171" s="1"/>
      <c r="M1171" s="112"/>
      <c r="N1171" s="112"/>
      <c r="O1171" s="112"/>
      <c r="P1171" s="113"/>
      <c r="Q1171" s="112"/>
      <c r="R1171" s="114"/>
      <c r="S1171" s="113"/>
      <c r="T1171" s="112"/>
      <c r="U1171" s="114"/>
      <c r="V1171" s="113"/>
      <c r="W1171" s="112"/>
      <c r="X1171" s="113"/>
    </row>
    <row r="1172" spans="1:24" x14ac:dyDescent="0.25">
      <c r="A1172" s="77"/>
      <c r="B1172" s="80"/>
      <c r="C1172" s="22"/>
      <c r="D1172" s="22"/>
      <c r="E1172" s="21"/>
      <c r="F1172" s="21"/>
      <c r="G1172" s="11"/>
      <c r="I1172" s="9"/>
      <c r="L1172" s="1"/>
      <c r="M1172" s="112"/>
      <c r="N1172" s="112"/>
      <c r="O1172" s="112"/>
      <c r="P1172" s="113"/>
      <c r="Q1172" s="112"/>
      <c r="R1172" s="114"/>
      <c r="S1172" s="113"/>
      <c r="T1172" s="112"/>
      <c r="U1172" s="114"/>
      <c r="V1172" s="113"/>
      <c r="W1172" s="112"/>
      <c r="X1172" s="113"/>
    </row>
    <row r="1173" spans="1:24" x14ac:dyDescent="0.25">
      <c r="A1173" s="77"/>
      <c r="B1173" s="80"/>
      <c r="C1173" s="22"/>
      <c r="D1173" s="22"/>
      <c r="E1173" s="21"/>
      <c r="F1173" s="21"/>
      <c r="G1173" s="11"/>
      <c r="I1173" s="9"/>
      <c r="L1173" s="1"/>
      <c r="M1173" s="112"/>
      <c r="N1173" s="112"/>
      <c r="O1173" s="112"/>
      <c r="P1173" s="113"/>
      <c r="Q1173" s="112"/>
      <c r="R1173" s="114"/>
      <c r="S1173" s="113"/>
      <c r="T1173" s="112"/>
      <c r="U1173" s="114"/>
      <c r="V1173" s="113"/>
      <c r="W1173" s="112"/>
      <c r="X1173" s="113"/>
    </row>
    <row r="1174" spans="1:24" x14ac:dyDescent="0.25">
      <c r="A1174" s="77"/>
      <c r="B1174" s="80"/>
      <c r="C1174" s="22"/>
      <c r="D1174" s="22"/>
      <c r="E1174" s="21"/>
      <c r="F1174" s="21"/>
      <c r="G1174" s="11"/>
      <c r="I1174" s="9"/>
      <c r="L1174" s="1"/>
      <c r="M1174" s="112"/>
      <c r="N1174" s="112"/>
      <c r="O1174" s="112"/>
      <c r="P1174" s="113"/>
      <c r="Q1174" s="112"/>
      <c r="R1174" s="114"/>
      <c r="S1174" s="113"/>
      <c r="T1174" s="112"/>
      <c r="U1174" s="114"/>
      <c r="V1174" s="113"/>
      <c r="W1174" s="112"/>
      <c r="X1174" s="113"/>
    </row>
    <row r="1175" spans="1:24" x14ac:dyDescent="0.25">
      <c r="A1175" s="77"/>
      <c r="B1175" s="80"/>
      <c r="C1175" s="22"/>
      <c r="D1175" s="22"/>
      <c r="E1175" s="21"/>
      <c r="F1175" s="21"/>
      <c r="G1175" s="11"/>
      <c r="I1175" s="9"/>
      <c r="L1175" s="1"/>
      <c r="M1175" s="112"/>
      <c r="N1175" s="112"/>
      <c r="O1175" s="112"/>
      <c r="P1175" s="113"/>
      <c r="Q1175" s="112"/>
      <c r="R1175" s="114"/>
      <c r="S1175" s="113"/>
      <c r="T1175" s="112"/>
      <c r="U1175" s="114"/>
      <c r="V1175" s="113"/>
      <c r="W1175" s="112"/>
      <c r="X1175" s="113"/>
    </row>
    <row r="1176" spans="1:24" x14ac:dyDescent="0.25">
      <c r="A1176" s="77"/>
      <c r="B1176" s="80"/>
      <c r="C1176" s="22"/>
      <c r="D1176" s="22"/>
      <c r="E1176" s="21"/>
      <c r="F1176" s="21"/>
      <c r="G1176" s="11"/>
      <c r="I1176" s="9"/>
      <c r="L1176" s="1"/>
      <c r="M1176" s="112"/>
      <c r="N1176" s="112"/>
      <c r="O1176" s="112"/>
      <c r="P1176" s="113"/>
      <c r="Q1176" s="112"/>
      <c r="R1176" s="114"/>
      <c r="S1176" s="113"/>
      <c r="T1176" s="112"/>
      <c r="U1176" s="114"/>
      <c r="V1176" s="113"/>
      <c r="W1176" s="112"/>
      <c r="X1176" s="113"/>
    </row>
    <row r="1177" spans="1:24" x14ac:dyDescent="0.25">
      <c r="A1177" s="77"/>
      <c r="B1177" s="80"/>
      <c r="C1177" s="22"/>
      <c r="D1177" s="22"/>
      <c r="E1177" s="21"/>
      <c r="F1177" s="21"/>
      <c r="G1177" s="11"/>
      <c r="I1177" s="9"/>
      <c r="L1177" s="1"/>
      <c r="M1177" s="112"/>
      <c r="N1177" s="112"/>
      <c r="O1177" s="112"/>
      <c r="P1177" s="113"/>
      <c r="Q1177" s="112"/>
      <c r="R1177" s="114"/>
      <c r="S1177" s="113"/>
      <c r="T1177" s="112"/>
      <c r="U1177" s="114"/>
      <c r="V1177" s="113"/>
      <c r="W1177" s="112"/>
      <c r="X1177" s="113"/>
    </row>
    <row r="1178" spans="1:24" x14ac:dyDescent="0.25">
      <c r="A1178" s="77"/>
      <c r="B1178" s="80"/>
      <c r="C1178" s="22"/>
      <c r="D1178" s="22"/>
      <c r="E1178" s="21"/>
      <c r="F1178" s="21"/>
      <c r="G1178" s="11"/>
      <c r="I1178" s="9"/>
      <c r="L1178" s="1"/>
      <c r="M1178" s="112"/>
      <c r="N1178" s="112"/>
      <c r="O1178" s="112"/>
      <c r="P1178" s="113"/>
      <c r="Q1178" s="112"/>
      <c r="R1178" s="114"/>
      <c r="S1178" s="113"/>
      <c r="T1178" s="112"/>
      <c r="U1178" s="114"/>
      <c r="V1178" s="113"/>
      <c r="W1178" s="112"/>
      <c r="X1178" s="113"/>
    </row>
    <row r="1179" spans="1:24" x14ac:dyDescent="0.25">
      <c r="A1179" s="77"/>
      <c r="B1179" s="80"/>
      <c r="C1179" s="22"/>
      <c r="D1179" s="22"/>
      <c r="E1179" s="21"/>
      <c r="F1179" s="21"/>
      <c r="G1179" s="11"/>
      <c r="I1179" s="9"/>
      <c r="L1179" s="1"/>
      <c r="M1179" s="112"/>
      <c r="N1179" s="112"/>
      <c r="O1179" s="112"/>
      <c r="P1179" s="113"/>
      <c r="Q1179" s="112"/>
      <c r="R1179" s="114"/>
      <c r="S1179" s="113"/>
      <c r="T1179" s="112"/>
      <c r="U1179" s="114"/>
      <c r="V1179" s="113"/>
      <c r="W1179" s="112"/>
      <c r="X1179" s="113"/>
    </row>
    <row r="1180" spans="1:24" x14ac:dyDescent="0.25">
      <c r="A1180" s="77"/>
      <c r="B1180" s="80"/>
      <c r="C1180" s="22"/>
      <c r="D1180" s="22"/>
      <c r="E1180" s="21"/>
      <c r="F1180" s="21"/>
      <c r="G1180" s="11"/>
      <c r="I1180" s="9"/>
      <c r="L1180" s="1"/>
      <c r="M1180" s="112"/>
      <c r="N1180" s="112"/>
      <c r="O1180" s="112"/>
      <c r="P1180" s="113"/>
      <c r="Q1180" s="112"/>
      <c r="R1180" s="114"/>
      <c r="S1180" s="113"/>
      <c r="T1180" s="112"/>
      <c r="U1180" s="114"/>
      <c r="V1180" s="113"/>
      <c r="W1180" s="112"/>
      <c r="X1180" s="113"/>
    </row>
    <row r="1181" spans="1:24" x14ac:dyDescent="0.25">
      <c r="A1181" s="77"/>
      <c r="B1181" s="80"/>
      <c r="C1181" s="22"/>
      <c r="D1181" s="22"/>
      <c r="E1181" s="21"/>
      <c r="F1181" s="21"/>
      <c r="G1181" s="11"/>
      <c r="I1181" s="9"/>
      <c r="L1181" s="1"/>
      <c r="M1181" s="112"/>
      <c r="N1181" s="112"/>
      <c r="O1181" s="112"/>
      <c r="P1181" s="113"/>
      <c r="Q1181" s="112"/>
      <c r="R1181" s="114"/>
      <c r="S1181" s="113"/>
      <c r="T1181" s="112"/>
      <c r="U1181" s="114"/>
      <c r="V1181" s="113"/>
      <c r="W1181" s="112"/>
      <c r="X1181" s="113"/>
    </row>
    <row r="1182" spans="1:24" x14ac:dyDescent="0.25">
      <c r="A1182" s="77"/>
      <c r="B1182" s="80"/>
      <c r="C1182" s="22"/>
      <c r="D1182" s="22"/>
      <c r="E1182" s="21"/>
      <c r="F1182" s="21"/>
      <c r="G1182" s="11"/>
      <c r="I1182" s="9"/>
      <c r="L1182" s="1"/>
      <c r="M1182" s="112"/>
      <c r="N1182" s="112"/>
      <c r="O1182" s="112"/>
      <c r="P1182" s="113"/>
      <c r="Q1182" s="112"/>
      <c r="R1182" s="114"/>
      <c r="S1182" s="113"/>
      <c r="T1182" s="112"/>
      <c r="U1182" s="114"/>
      <c r="V1182" s="113"/>
      <c r="W1182" s="112"/>
      <c r="X1182" s="113"/>
    </row>
    <row r="1183" spans="1:24" x14ac:dyDescent="0.25">
      <c r="A1183" s="77"/>
      <c r="B1183" s="80"/>
      <c r="C1183" s="22"/>
      <c r="D1183" s="22"/>
      <c r="E1183" s="21"/>
      <c r="F1183" s="21"/>
      <c r="G1183" s="11"/>
      <c r="I1183" s="9"/>
      <c r="L1183" s="1"/>
      <c r="M1183" s="112"/>
      <c r="N1183" s="112"/>
      <c r="O1183" s="112"/>
      <c r="P1183" s="113"/>
      <c r="Q1183" s="112"/>
      <c r="R1183" s="114"/>
      <c r="S1183" s="113"/>
      <c r="T1183" s="112"/>
      <c r="U1183" s="114"/>
      <c r="V1183" s="113"/>
      <c r="W1183" s="112"/>
      <c r="X1183" s="113"/>
    </row>
    <row r="1184" spans="1:24" x14ac:dyDescent="0.25">
      <c r="A1184" s="77"/>
      <c r="B1184" s="80"/>
      <c r="C1184" s="22"/>
      <c r="D1184" s="22"/>
      <c r="E1184" s="21"/>
      <c r="F1184" s="21"/>
      <c r="G1184" s="11"/>
      <c r="I1184" s="9"/>
      <c r="L1184" s="1"/>
      <c r="M1184" s="112"/>
      <c r="N1184" s="112"/>
      <c r="O1184" s="112"/>
      <c r="P1184" s="113"/>
      <c r="Q1184" s="112"/>
      <c r="R1184" s="114"/>
      <c r="S1184" s="113"/>
      <c r="T1184" s="112"/>
      <c r="U1184" s="114"/>
      <c r="V1184" s="113"/>
      <c r="W1184" s="112"/>
      <c r="X1184" s="113"/>
    </row>
    <row r="1185" spans="1:24" x14ac:dyDescent="0.25">
      <c r="A1185" s="77"/>
      <c r="B1185" s="80"/>
      <c r="C1185" s="22"/>
      <c r="D1185" s="22"/>
      <c r="E1185" s="21"/>
      <c r="F1185" s="21"/>
      <c r="G1185" s="11"/>
      <c r="I1185" s="9"/>
      <c r="L1185" s="1"/>
      <c r="M1185" s="112"/>
      <c r="N1185" s="112"/>
      <c r="O1185" s="112"/>
      <c r="P1185" s="113"/>
      <c r="Q1185" s="112"/>
      <c r="R1185" s="114"/>
      <c r="S1185" s="113"/>
      <c r="T1185" s="112"/>
      <c r="U1185" s="114"/>
      <c r="V1185" s="113"/>
      <c r="W1185" s="112"/>
      <c r="X1185" s="113"/>
    </row>
    <row r="1186" spans="1:24" x14ac:dyDescent="0.25">
      <c r="A1186" s="77"/>
      <c r="B1186" s="80"/>
      <c r="C1186" s="22"/>
      <c r="D1186" s="22"/>
      <c r="E1186" s="21"/>
      <c r="F1186" s="21"/>
      <c r="G1186" s="11"/>
      <c r="I1186" s="9"/>
      <c r="L1186" s="1"/>
      <c r="M1186" s="112"/>
      <c r="N1186" s="112"/>
      <c r="O1186" s="112"/>
      <c r="P1186" s="113"/>
      <c r="Q1186" s="112"/>
      <c r="R1186" s="114"/>
      <c r="S1186" s="113"/>
      <c r="T1186" s="112"/>
      <c r="U1186" s="114"/>
      <c r="V1186" s="113"/>
      <c r="W1186" s="112"/>
      <c r="X1186" s="113"/>
    </row>
    <row r="1187" spans="1:24" x14ac:dyDescent="0.25">
      <c r="A1187" s="77"/>
      <c r="B1187" s="80"/>
      <c r="C1187" s="22"/>
      <c r="D1187" s="22"/>
      <c r="E1187" s="21"/>
      <c r="F1187" s="21"/>
      <c r="G1187" s="11"/>
      <c r="I1187" s="9"/>
      <c r="L1187" s="1"/>
      <c r="M1187" s="112"/>
      <c r="N1187" s="112"/>
      <c r="O1187" s="112"/>
      <c r="P1187" s="113"/>
      <c r="Q1187" s="112"/>
      <c r="R1187" s="114"/>
      <c r="S1187" s="113"/>
      <c r="T1187" s="112"/>
      <c r="U1187" s="114"/>
      <c r="V1187" s="113"/>
      <c r="W1187" s="112"/>
      <c r="X1187" s="113"/>
    </row>
    <row r="1188" spans="1:24" x14ac:dyDescent="0.25">
      <c r="A1188" s="77"/>
      <c r="B1188" s="80"/>
      <c r="C1188" s="22"/>
      <c r="D1188" s="22"/>
      <c r="E1188" s="21"/>
      <c r="F1188" s="21"/>
      <c r="G1188" s="11"/>
      <c r="I1188" s="9"/>
      <c r="L1188" s="1"/>
      <c r="M1188" s="112"/>
      <c r="N1188" s="112"/>
      <c r="O1188" s="112"/>
      <c r="P1188" s="113"/>
      <c r="Q1188" s="112"/>
      <c r="R1188" s="114"/>
      <c r="S1188" s="113"/>
      <c r="T1188" s="112"/>
      <c r="U1188" s="114"/>
      <c r="V1188" s="113"/>
      <c r="W1188" s="112"/>
      <c r="X1188" s="113"/>
    </row>
    <row r="1189" spans="1:24" x14ac:dyDescent="0.25">
      <c r="A1189" s="77"/>
      <c r="B1189" s="80"/>
      <c r="C1189" s="22"/>
      <c r="D1189" s="22"/>
      <c r="E1189" s="21"/>
      <c r="F1189" s="21"/>
      <c r="G1189" s="11"/>
      <c r="I1189" s="9"/>
      <c r="L1189" s="1"/>
      <c r="M1189" s="112"/>
      <c r="N1189" s="112"/>
      <c r="O1189" s="112"/>
      <c r="P1189" s="113"/>
      <c r="Q1189" s="112"/>
      <c r="R1189" s="114"/>
      <c r="S1189" s="113"/>
      <c r="T1189" s="112"/>
      <c r="U1189" s="114"/>
      <c r="V1189" s="113"/>
      <c r="W1189" s="112"/>
      <c r="X1189" s="113"/>
    </row>
    <row r="1190" spans="1:24" x14ac:dyDescent="0.25">
      <c r="A1190" s="77"/>
      <c r="B1190" s="80"/>
      <c r="C1190" s="22"/>
      <c r="D1190" s="22"/>
      <c r="E1190" s="21"/>
      <c r="F1190" s="21"/>
      <c r="G1190" s="11"/>
      <c r="I1190" s="9"/>
      <c r="L1190" s="1"/>
      <c r="M1190" s="112"/>
      <c r="N1190" s="112"/>
      <c r="O1190" s="112"/>
      <c r="P1190" s="113"/>
      <c r="Q1190" s="112"/>
      <c r="R1190" s="114"/>
      <c r="S1190" s="113"/>
      <c r="T1190" s="112"/>
      <c r="U1190" s="114"/>
      <c r="V1190" s="113"/>
      <c r="W1190" s="112"/>
      <c r="X1190" s="113"/>
    </row>
    <row r="1191" spans="1:24" x14ac:dyDescent="0.25">
      <c r="A1191" s="77"/>
      <c r="B1191" s="80"/>
      <c r="C1191" s="22"/>
      <c r="D1191" s="22"/>
      <c r="E1191" s="21"/>
      <c r="F1191" s="21"/>
      <c r="G1191" s="11"/>
      <c r="I1191" s="9"/>
      <c r="L1191" s="1"/>
      <c r="M1191" s="112"/>
      <c r="N1191" s="112"/>
      <c r="O1191" s="112"/>
      <c r="P1191" s="113"/>
      <c r="Q1191" s="112"/>
      <c r="R1191" s="114"/>
      <c r="S1191" s="113"/>
      <c r="T1191" s="112"/>
      <c r="U1191" s="114"/>
      <c r="V1191" s="113"/>
      <c r="W1191" s="112"/>
      <c r="X1191" s="113"/>
    </row>
    <row r="1192" spans="1:24" x14ac:dyDescent="0.25">
      <c r="A1192" s="77"/>
      <c r="B1192" s="80"/>
      <c r="C1192" s="22"/>
      <c r="D1192" s="22"/>
      <c r="E1192" s="21"/>
      <c r="F1192" s="21"/>
      <c r="G1192" s="11"/>
      <c r="I1192" s="9"/>
      <c r="L1192" s="1"/>
      <c r="M1192" s="112"/>
      <c r="N1192" s="112"/>
      <c r="O1192" s="112"/>
      <c r="P1192" s="113"/>
      <c r="Q1192" s="112"/>
      <c r="R1192" s="114"/>
      <c r="S1192" s="113"/>
      <c r="T1192" s="112"/>
      <c r="U1192" s="114"/>
      <c r="V1192" s="113"/>
      <c r="W1192" s="112"/>
      <c r="X1192" s="113"/>
    </row>
    <row r="1193" spans="1:24" x14ac:dyDescent="0.25">
      <c r="A1193" s="77"/>
      <c r="B1193" s="80"/>
      <c r="C1193" s="22"/>
      <c r="D1193" s="22"/>
      <c r="E1193" s="21"/>
      <c r="F1193" s="21"/>
      <c r="G1193" s="11"/>
      <c r="I1193" s="9"/>
      <c r="L1193" s="1"/>
      <c r="M1193" s="112"/>
      <c r="N1193" s="112"/>
      <c r="O1193" s="112"/>
      <c r="P1193" s="113"/>
      <c r="Q1193" s="112"/>
      <c r="R1193" s="114"/>
      <c r="S1193" s="113"/>
      <c r="T1193" s="112"/>
      <c r="U1193" s="114"/>
      <c r="V1193" s="113"/>
      <c r="W1193" s="112"/>
      <c r="X1193" s="113"/>
    </row>
    <row r="1194" spans="1:24" x14ac:dyDescent="0.25">
      <c r="A1194" s="77"/>
      <c r="B1194" s="80"/>
      <c r="C1194" s="22"/>
      <c r="D1194" s="22"/>
      <c r="E1194" s="21"/>
      <c r="F1194" s="21"/>
      <c r="G1194" s="11"/>
      <c r="I1194" s="9"/>
      <c r="L1194" s="1"/>
      <c r="M1194" s="112"/>
      <c r="N1194" s="112"/>
      <c r="O1194" s="112"/>
      <c r="P1194" s="113"/>
      <c r="Q1194" s="112"/>
      <c r="R1194" s="114"/>
      <c r="S1194" s="113"/>
      <c r="T1194" s="112"/>
      <c r="U1194" s="114"/>
      <c r="V1194" s="113"/>
      <c r="W1194" s="112"/>
      <c r="X1194" s="113"/>
    </row>
    <row r="1195" spans="1:24" x14ac:dyDescent="0.25">
      <c r="A1195" s="77"/>
      <c r="B1195" s="80"/>
      <c r="C1195" s="22"/>
      <c r="D1195" s="22"/>
      <c r="E1195" s="21"/>
      <c r="F1195" s="21"/>
      <c r="G1195" s="11"/>
      <c r="I1195" s="9"/>
      <c r="L1195" s="1"/>
      <c r="M1195" s="112"/>
      <c r="N1195" s="112"/>
      <c r="O1195" s="112"/>
      <c r="P1195" s="113"/>
      <c r="Q1195" s="112"/>
      <c r="R1195" s="114"/>
      <c r="S1195" s="113"/>
      <c r="T1195" s="112"/>
      <c r="U1195" s="114"/>
      <c r="V1195" s="113"/>
      <c r="W1195" s="112"/>
      <c r="X1195" s="113"/>
    </row>
    <row r="1196" spans="1:24" x14ac:dyDescent="0.25">
      <c r="A1196" s="77"/>
      <c r="B1196" s="80"/>
      <c r="C1196" s="22"/>
      <c r="D1196" s="22"/>
      <c r="E1196" s="21"/>
      <c r="F1196" s="21"/>
      <c r="G1196" s="11"/>
      <c r="I1196" s="9"/>
      <c r="L1196" s="1"/>
      <c r="M1196" s="112"/>
      <c r="N1196" s="112"/>
      <c r="O1196" s="112"/>
      <c r="P1196" s="113"/>
      <c r="Q1196" s="112"/>
      <c r="R1196" s="114"/>
      <c r="S1196" s="113"/>
      <c r="T1196" s="112"/>
      <c r="U1196" s="114"/>
      <c r="V1196" s="113"/>
      <c r="W1196" s="112"/>
      <c r="X1196" s="113"/>
    </row>
    <row r="1197" spans="1:24" x14ac:dyDescent="0.25">
      <c r="A1197" s="77"/>
      <c r="B1197" s="80"/>
      <c r="C1197" s="22"/>
      <c r="D1197" s="22"/>
      <c r="E1197" s="21"/>
      <c r="F1197" s="21"/>
      <c r="G1197" s="11"/>
      <c r="I1197" s="9"/>
      <c r="L1197" s="1"/>
      <c r="M1197" s="112"/>
      <c r="N1197" s="112"/>
      <c r="O1197" s="112"/>
      <c r="P1197" s="113"/>
      <c r="Q1197" s="112"/>
      <c r="R1197" s="114"/>
      <c r="S1197" s="113"/>
      <c r="T1197" s="112"/>
      <c r="U1197" s="114"/>
      <c r="V1197" s="113"/>
      <c r="W1197" s="112"/>
      <c r="X1197" s="113"/>
    </row>
    <row r="1198" spans="1:24" x14ac:dyDescent="0.25">
      <c r="A1198" s="77"/>
      <c r="B1198" s="80"/>
      <c r="C1198" s="22"/>
      <c r="D1198" s="22"/>
      <c r="E1198" s="21"/>
      <c r="F1198" s="21"/>
      <c r="G1198" s="11"/>
      <c r="I1198" s="9"/>
      <c r="L1198" s="1"/>
      <c r="M1198" s="112"/>
      <c r="N1198" s="112"/>
      <c r="O1198" s="112"/>
      <c r="P1198" s="113"/>
      <c r="Q1198" s="112"/>
      <c r="R1198" s="114"/>
      <c r="S1198" s="113"/>
      <c r="T1198" s="112"/>
      <c r="U1198" s="114"/>
      <c r="V1198" s="113"/>
      <c r="W1198" s="112"/>
      <c r="X1198" s="113"/>
    </row>
    <row r="1199" spans="1:24" x14ac:dyDescent="0.25">
      <c r="A1199" s="77"/>
      <c r="B1199" s="80"/>
      <c r="C1199" s="22"/>
      <c r="D1199" s="22"/>
      <c r="E1199" s="21"/>
      <c r="F1199" s="21"/>
      <c r="G1199" s="11"/>
      <c r="I1199" s="9"/>
      <c r="L1199" s="1"/>
      <c r="M1199" s="112"/>
      <c r="N1199" s="112"/>
      <c r="O1199" s="112"/>
      <c r="P1199" s="113"/>
      <c r="Q1199" s="112"/>
      <c r="R1199" s="114"/>
      <c r="S1199" s="113"/>
      <c r="T1199" s="112"/>
      <c r="U1199" s="114"/>
      <c r="V1199" s="113"/>
      <c r="W1199" s="112"/>
      <c r="X1199" s="113"/>
    </row>
    <row r="1200" spans="1:24" x14ac:dyDescent="0.25">
      <c r="A1200" s="77"/>
      <c r="B1200" s="80"/>
      <c r="C1200" s="22"/>
      <c r="D1200" s="22"/>
      <c r="E1200" s="21"/>
      <c r="F1200" s="21"/>
      <c r="G1200" s="11"/>
      <c r="I1200" s="9"/>
      <c r="L1200" s="1"/>
      <c r="M1200" s="112"/>
      <c r="N1200" s="112"/>
      <c r="O1200" s="112"/>
      <c r="P1200" s="113"/>
      <c r="Q1200" s="112"/>
      <c r="R1200" s="114"/>
      <c r="S1200" s="113"/>
      <c r="T1200" s="112"/>
      <c r="U1200" s="114"/>
      <c r="V1200" s="113"/>
      <c r="W1200" s="112"/>
      <c r="X1200" s="113"/>
    </row>
    <row r="1201" spans="1:24" x14ac:dyDescent="0.25">
      <c r="A1201" s="77"/>
      <c r="B1201" s="80"/>
      <c r="C1201" s="22"/>
      <c r="D1201" s="22"/>
      <c r="E1201" s="21"/>
      <c r="F1201" s="21"/>
      <c r="G1201" s="11"/>
      <c r="I1201" s="9"/>
      <c r="L1201" s="1"/>
      <c r="M1201" s="112"/>
      <c r="N1201" s="112"/>
      <c r="O1201" s="112"/>
      <c r="P1201" s="113"/>
      <c r="Q1201" s="112"/>
      <c r="R1201" s="114"/>
      <c r="S1201" s="113"/>
      <c r="T1201" s="112"/>
      <c r="U1201" s="114"/>
      <c r="V1201" s="113"/>
      <c r="W1201" s="112"/>
      <c r="X1201" s="113"/>
    </row>
    <row r="1202" spans="1:24" x14ac:dyDescent="0.25">
      <c r="A1202" s="77"/>
      <c r="B1202" s="80"/>
      <c r="C1202" s="22"/>
      <c r="D1202" s="22"/>
      <c r="E1202" s="21"/>
      <c r="F1202" s="21"/>
      <c r="G1202" s="11"/>
      <c r="I1202" s="9"/>
      <c r="L1202" s="1"/>
      <c r="M1202" s="112"/>
      <c r="N1202" s="112"/>
      <c r="O1202" s="112"/>
      <c r="P1202" s="113"/>
      <c r="Q1202" s="112"/>
      <c r="R1202" s="114"/>
      <c r="S1202" s="113"/>
      <c r="T1202" s="112"/>
      <c r="U1202" s="114"/>
      <c r="V1202" s="113"/>
      <c r="W1202" s="112"/>
      <c r="X1202" s="113"/>
    </row>
    <row r="1203" spans="1:24" x14ac:dyDescent="0.25">
      <c r="A1203" s="77"/>
      <c r="B1203" s="80"/>
      <c r="C1203" s="22"/>
      <c r="D1203" s="22"/>
      <c r="E1203" s="21"/>
      <c r="F1203" s="21"/>
      <c r="G1203" s="11"/>
      <c r="I1203" s="9"/>
      <c r="L1203" s="1"/>
      <c r="M1203" s="112"/>
      <c r="N1203" s="112"/>
      <c r="O1203" s="112"/>
      <c r="P1203" s="113"/>
      <c r="Q1203" s="112"/>
      <c r="R1203" s="114"/>
      <c r="S1203" s="113"/>
      <c r="T1203" s="112"/>
      <c r="U1203" s="114"/>
      <c r="V1203" s="113"/>
      <c r="W1203" s="112"/>
      <c r="X1203" s="113"/>
    </row>
    <row r="1204" spans="1:24" x14ac:dyDescent="0.25">
      <c r="A1204" s="77"/>
      <c r="B1204" s="80"/>
      <c r="C1204" s="22"/>
      <c r="D1204" s="22"/>
      <c r="E1204" s="21"/>
      <c r="F1204" s="21"/>
      <c r="G1204" s="11"/>
      <c r="I1204" s="9"/>
      <c r="L1204" s="1"/>
      <c r="M1204" s="112"/>
      <c r="N1204" s="112"/>
      <c r="O1204" s="112"/>
      <c r="P1204" s="113"/>
      <c r="Q1204" s="112"/>
      <c r="R1204" s="114"/>
      <c r="S1204" s="113"/>
      <c r="T1204" s="112"/>
      <c r="U1204" s="114"/>
      <c r="V1204" s="113"/>
      <c r="W1204" s="112"/>
      <c r="X1204" s="113"/>
    </row>
    <row r="1205" spans="1:24" x14ac:dyDescent="0.25">
      <c r="A1205" s="77"/>
      <c r="B1205" s="80"/>
      <c r="C1205" s="22"/>
      <c r="D1205" s="22"/>
      <c r="E1205" s="21"/>
      <c r="F1205" s="21"/>
      <c r="G1205" s="11"/>
      <c r="I1205" s="9"/>
      <c r="L1205" s="1"/>
      <c r="M1205" s="112"/>
      <c r="N1205" s="112"/>
      <c r="O1205" s="112"/>
      <c r="P1205" s="113"/>
      <c r="Q1205" s="112"/>
      <c r="R1205" s="114"/>
      <c r="S1205" s="113"/>
      <c r="T1205" s="112"/>
      <c r="U1205" s="114"/>
      <c r="V1205" s="113"/>
      <c r="W1205" s="112"/>
      <c r="X1205" s="113"/>
    </row>
    <row r="1206" spans="1:24" x14ac:dyDescent="0.25">
      <c r="A1206" s="77"/>
      <c r="B1206" s="80"/>
      <c r="C1206" s="22"/>
      <c r="D1206" s="22"/>
      <c r="E1206" s="21"/>
      <c r="F1206" s="21"/>
      <c r="G1206" s="11"/>
      <c r="I1206" s="9"/>
      <c r="L1206" s="1"/>
      <c r="M1206" s="112"/>
      <c r="N1206" s="112"/>
      <c r="O1206" s="112"/>
      <c r="P1206" s="113"/>
      <c r="Q1206" s="112"/>
      <c r="R1206" s="114"/>
      <c r="S1206" s="113"/>
      <c r="T1206" s="112"/>
      <c r="U1206" s="114"/>
      <c r="V1206" s="113"/>
      <c r="W1206" s="112"/>
      <c r="X1206" s="113"/>
    </row>
    <row r="1207" spans="1:24" x14ac:dyDescent="0.25">
      <c r="A1207" s="77"/>
      <c r="B1207" s="80"/>
      <c r="C1207" s="22"/>
      <c r="D1207" s="22"/>
      <c r="E1207" s="21"/>
      <c r="F1207" s="21"/>
      <c r="G1207" s="11"/>
      <c r="I1207" s="9"/>
      <c r="L1207" s="1"/>
      <c r="M1207" s="112"/>
      <c r="N1207" s="112"/>
      <c r="O1207" s="112"/>
      <c r="P1207" s="113"/>
      <c r="Q1207" s="112"/>
      <c r="R1207" s="114"/>
      <c r="S1207" s="113"/>
      <c r="T1207" s="112"/>
      <c r="U1207" s="114"/>
      <c r="V1207" s="113"/>
      <c r="W1207" s="112"/>
      <c r="X1207" s="113"/>
    </row>
    <row r="1208" spans="1:24" x14ac:dyDescent="0.25">
      <c r="A1208" s="77"/>
      <c r="B1208" s="80"/>
      <c r="C1208" s="22"/>
      <c r="D1208" s="22"/>
      <c r="E1208" s="21"/>
      <c r="F1208" s="21"/>
      <c r="G1208" s="11"/>
      <c r="I1208" s="9"/>
      <c r="L1208" s="1"/>
      <c r="M1208" s="112"/>
      <c r="N1208" s="112"/>
      <c r="O1208" s="112"/>
      <c r="P1208" s="113"/>
      <c r="Q1208" s="112"/>
      <c r="R1208" s="114"/>
      <c r="S1208" s="113"/>
      <c r="T1208" s="112"/>
      <c r="U1208" s="114"/>
      <c r="V1208" s="113"/>
      <c r="W1208" s="112"/>
      <c r="X1208" s="113"/>
    </row>
    <row r="1209" spans="1:24" x14ac:dyDescent="0.25">
      <c r="A1209" s="77"/>
      <c r="B1209" s="80"/>
      <c r="C1209" s="22"/>
      <c r="D1209" s="22"/>
      <c r="E1209" s="21"/>
      <c r="F1209" s="21"/>
      <c r="G1209" s="11"/>
      <c r="I1209" s="9"/>
      <c r="L1209" s="1"/>
      <c r="M1209" s="112"/>
      <c r="N1209" s="112"/>
      <c r="O1209" s="112"/>
      <c r="P1209" s="113"/>
      <c r="Q1209" s="112"/>
      <c r="R1209" s="114"/>
      <c r="S1209" s="113"/>
      <c r="T1209" s="112"/>
      <c r="U1209" s="114"/>
      <c r="V1209" s="113"/>
      <c r="W1209" s="112"/>
      <c r="X1209" s="113"/>
    </row>
    <row r="1210" spans="1:24" x14ac:dyDescent="0.25">
      <c r="A1210" s="77"/>
      <c r="B1210" s="80"/>
      <c r="C1210" s="22"/>
      <c r="D1210" s="22"/>
      <c r="E1210" s="21"/>
      <c r="F1210" s="21"/>
      <c r="G1210" s="11"/>
      <c r="I1210" s="9"/>
      <c r="L1210" s="1"/>
      <c r="M1210" s="112"/>
      <c r="N1210" s="112"/>
      <c r="O1210" s="112"/>
      <c r="P1210" s="113"/>
      <c r="Q1210" s="112"/>
      <c r="R1210" s="114"/>
      <c r="S1210" s="113"/>
      <c r="T1210" s="112"/>
      <c r="U1210" s="114"/>
      <c r="V1210" s="113"/>
      <c r="W1210" s="112"/>
      <c r="X1210" s="113"/>
    </row>
    <row r="1211" spans="1:24" x14ac:dyDescent="0.25">
      <c r="A1211" s="77"/>
      <c r="B1211" s="80"/>
      <c r="C1211" s="22"/>
      <c r="D1211" s="22"/>
      <c r="E1211" s="21"/>
      <c r="F1211" s="21"/>
      <c r="G1211" s="11"/>
      <c r="I1211" s="9"/>
      <c r="L1211" s="1"/>
      <c r="M1211" s="112"/>
      <c r="N1211" s="112"/>
      <c r="O1211" s="112"/>
      <c r="P1211" s="113"/>
      <c r="Q1211" s="112"/>
      <c r="R1211" s="114"/>
      <c r="S1211" s="113"/>
      <c r="T1211" s="112"/>
      <c r="U1211" s="114"/>
      <c r="V1211" s="113"/>
      <c r="W1211" s="112"/>
      <c r="X1211" s="113"/>
    </row>
    <row r="1212" spans="1:24" x14ac:dyDescent="0.25">
      <c r="A1212" s="77"/>
      <c r="B1212" s="80"/>
      <c r="C1212" s="22"/>
      <c r="D1212" s="22"/>
      <c r="E1212" s="21"/>
      <c r="F1212" s="21"/>
      <c r="G1212" s="11"/>
      <c r="I1212" s="9"/>
      <c r="L1212" s="1"/>
      <c r="M1212" s="112"/>
      <c r="N1212" s="112"/>
      <c r="O1212" s="112"/>
      <c r="P1212" s="113"/>
      <c r="Q1212" s="112"/>
      <c r="R1212" s="114"/>
      <c r="S1212" s="113"/>
      <c r="T1212" s="112"/>
      <c r="U1212" s="114"/>
      <c r="V1212" s="113"/>
      <c r="W1212" s="112"/>
      <c r="X1212" s="113"/>
    </row>
    <row r="1213" spans="1:24" x14ac:dyDescent="0.25">
      <c r="A1213" s="77"/>
      <c r="B1213" s="80"/>
      <c r="C1213" s="22"/>
      <c r="D1213" s="22"/>
      <c r="E1213" s="21"/>
      <c r="F1213" s="21"/>
      <c r="G1213" s="11"/>
      <c r="I1213" s="9"/>
      <c r="L1213" s="1"/>
      <c r="M1213" s="112"/>
      <c r="N1213" s="112"/>
      <c r="O1213" s="112"/>
      <c r="P1213" s="113"/>
      <c r="Q1213" s="112"/>
      <c r="R1213" s="114"/>
      <c r="S1213" s="113"/>
      <c r="T1213" s="112"/>
      <c r="U1213" s="114"/>
      <c r="V1213" s="113"/>
      <c r="W1213" s="112"/>
      <c r="X1213" s="113"/>
    </row>
    <row r="1214" spans="1:24" x14ac:dyDescent="0.25">
      <c r="A1214" s="77"/>
      <c r="B1214" s="80"/>
      <c r="C1214" s="22"/>
      <c r="D1214" s="22"/>
      <c r="E1214" s="21"/>
      <c r="F1214" s="21"/>
      <c r="G1214" s="11"/>
      <c r="I1214" s="9"/>
      <c r="L1214" s="1"/>
      <c r="M1214" s="112"/>
      <c r="N1214" s="112"/>
      <c r="O1214" s="112"/>
      <c r="P1214" s="113"/>
      <c r="Q1214" s="112"/>
      <c r="R1214" s="114"/>
      <c r="S1214" s="113"/>
      <c r="T1214" s="112"/>
      <c r="U1214" s="114"/>
      <c r="V1214" s="113"/>
      <c r="W1214" s="112"/>
      <c r="X1214" s="113"/>
    </row>
    <row r="1215" spans="1:24" x14ac:dyDescent="0.25">
      <c r="A1215" s="77"/>
      <c r="B1215" s="80"/>
      <c r="C1215" s="22"/>
      <c r="D1215" s="22"/>
      <c r="E1215" s="21"/>
      <c r="F1215" s="21"/>
      <c r="G1215" s="11"/>
      <c r="I1215" s="9"/>
      <c r="L1215" s="1"/>
      <c r="M1215" s="112"/>
      <c r="N1215" s="112"/>
      <c r="O1215" s="112"/>
      <c r="P1215" s="113"/>
      <c r="Q1215" s="112"/>
      <c r="R1215" s="114"/>
      <c r="S1215" s="113"/>
      <c r="T1215" s="112"/>
      <c r="U1215" s="114"/>
      <c r="V1215" s="113"/>
      <c r="W1215" s="112"/>
      <c r="X1215" s="113"/>
    </row>
    <row r="1216" spans="1:24" x14ac:dyDescent="0.25">
      <c r="A1216" s="77"/>
      <c r="B1216" s="80"/>
      <c r="C1216" s="22"/>
      <c r="D1216" s="22"/>
      <c r="E1216" s="21"/>
      <c r="F1216" s="21"/>
      <c r="G1216" s="11"/>
      <c r="I1216" s="9"/>
      <c r="L1216" s="1"/>
      <c r="M1216" s="112"/>
      <c r="N1216" s="112"/>
      <c r="O1216" s="112"/>
      <c r="P1216" s="113"/>
      <c r="Q1216" s="112"/>
      <c r="R1216" s="114"/>
      <c r="S1216" s="113"/>
      <c r="T1216" s="112"/>
      <c r="U1216" s="114"/>
      <c r="V1216" s="113"/>
      <c r="W1216" s="112"/>
      <c r="X1216" s="113"/>
    </row>
    <row r="1217" spans="1:24" x14ac:dyDescent="0.25">
      <c r="A1217" s="77"/>
      <c r="B1217" s="80"/>
      <c r="C1217" s="22"/>
      <c r="D1217" s="22"/>
      <c r="E1217" s="21"/>
      <c r="F1217" s="21"/>
      <c r="G1217" s="11"/>
      <c r="I1217" s="9"/>
      <c r="L1217" s="1"/>
      <c r="M1217" s="112"/>
      <c r="N1217" s="112"/>
      <c r="O1217" s="112"/>
      <c r="P1217" s="113"/>
      <c r="Q1217" s="112"/>
      <c r="R1217" s="114"/>
      <c r="S1217" s="113"/>
      <c r="T1217" s="112"/>
      <c r="U1217" s="114"/>
      <c r="V1217" s="113"/>
      <c r="W1217" s="112"/>
      <c r="X1217" s="113"/>
    </row>
    <row r="1218" spans="1:24" x14ac:dyDescent="0.25">
      <c r="A1218" s="77"/>
      <c r="B1218" s="80"/>
      <c r="C1218" s="22"/>
      <c r="D1218" s="22"/>
      <c r="E1218" s="21"/>
      <c r="F1218" s="21"/>
      <c r="G1218" s="11"/>
      <c r="I1218" s="9"/>
      <c r="L1218" s="1"/>
      <c r="M1218" s="112"/>
      <c r="N1218" s="112"/>
      <c r="O1218" s="112"/>
      <c r="P1218" s="113"/>
      <c r="Q1218" s="112"/>
      <c r="R1218" s="114"/>
      <c r="S1218" s="113"/>
      <c r="T1218" s="112"/>
      <c r="U1218" s="114"/>
      <c r="V1218" s="113"/>
      <c r="W1218" s="112"/>
      <c r="X1218" s="113"/>
    </row>
    <row r="1219" spans="1:24" x14ac:dyDescent="0.25">
      <c r="A1219" s="77"/>
      <c r="B1219" s="80"/>
      <c r="C1219" s="22"/>
      <c r="D1219" s="22"/>
      <c r="E1219" s="21"/>
      <c r="F1219" s="21"/>
      <c r="G1219" s="11"/>
      <c r="I1219" s="9"/>
      <c r="L1219" s="1"/>
      <c r="M1219" s="112"/>
      <c r="N1219" s="112"/>
      <c r="O1219" s="112"/>
      <c r="P1219" s="113"/>
      <c r="Q1219" s="112"/>
      <c r="R1219" s="114"/>
      <c r="S1219" s="113"/>
      <c r="T1219" s="112"/>
      <c r="U1219" s="114"/>
      <c r="V1219" s="113"/>
      <c r="W1219" s="112"/>
      <c r="X1219" s="113"/>
    </row>
    <row r="1220" spans="1:24" x14ac:dyDescent="0.25">
      <c r="A1220" s="77"/>
      <c r="B1220" s="80"/>
      <c r="C1220" s="22"/>
      <c r="D1220" s="22"/>
      <c r="E1220" s="21"/>
      <c r="F1220" s="21"/>
      <c r="G1220" s="11"/>
      <c r="I1220" s="9"/>
      <c r="L1220" s="1"/>
      <c r="M1220" s="112"/>
      <c r="N1220" s="112"/>
      <c r="O1220" s="112"/>
      <c r="P1220" s="113"/>
      <c r="Q1220" s="112"/>
      <c r="R1220" s="114"/>
      <c r="S1220" s="113"/>
      <c r="T1220" s="112"/>
      <c r="U1220" s="114"/>
      <c r="V1220" s="113"/>
      <c r="W1220" s="112"/>
      <c r="X1220" s="113"/>
    </row>
    <row r="1221" spans="1:24" x14ac:dyDescent="0.25">
      <c r="A1221" s="77"/>
      <c r="B1221" s="80"/>
      <c r="C1221" s="22"/>
      <c r="D1221" s="22"/>
      <c r="E1221" s="21"/>
      <c r="F1221" s="21"/>
      <c r="G1221" s="11"/>
      <c r="I1221" s="9"/>
      <c r="L1221" s="1"/>
      <c r="M1221" s="112"/>
      <c r="N1221" s="112"/>
      <c r="O1221" s="112"/>
      <c r="P1221" s="113"/>
      <c r="Q1221" s="112"/>
      <c r="R1221" s="114"/>
      <c r="S1221" s="113"/>
      <c r="T1221" s="112"/>
      <c r="U1221" s="114"/>
      <c r="V1221" s="113"/>
      <c r="W1221" s="112"/>
      <c r="X1221" s="113"/>
    </row>
    <row r="1222" spans="1:24" x14ac:dyDescent="0.25">
      <c r="A1222" s="77"/>
      <c r="B1222" s="80"/>
      <c r="C1222" s="22"/>
      <c r="D1222" s="22"/>
      <c r="E1222" s="21"/>
      <c r="F1222" s="21"/>
      <c r="G1222" s="11"/>
      <c r="I1222" s="9"/>
      <c r="L1222" s="1"/>
      <c r="M1222" s="112"/>
      <c r="N1222" s="112"/>
      <c r="O1222" s="112"/>
      <c r="P1222" s="113"/>
      <c r="Q1222" s="112"/>
      <c r="R1222" s="114"/>
      <c r="S1222" s="113"/>
      <c r="T1222" s="112"/>
      <c r="U1222" s="114"/>
      <c r="V1222" s="113"/>
      <c r="W1222" s="112"/>
      <c r="X1222" s="113"/>
    </row>
    <row r="1223" spans="1:24" x14ac:dyDescent="0.25">
      <c r="A1223" s="77"/>
      <c r="B1223" s="80"/>
      <c r="C1223" s="22"/>
      <c r="D1223" s="22"/>
      <c r="E1223" s="21"/>
      <c r="F1223" s="21"/>
      <c r="G1223" s="11"/>
      <c r="I1223" s="9"/>
      <c r="L1223" s="1"/>
      <c r="M1223" s="112"/>
      <c r="N1223" s="112"/>
      <c r="O1223" s="112"/>
      <c r="P1223" s="113"/>
      <c r="Q1223" s="112"/>
      <c r="R1223" s="114"/>
      <c r="S1223" s="113"/>
      <c r="T1223" s="112"/>
      <c r="U1223" s="114"/>
      <c r="V1223" s="113"/>
      <c r="W1223" s="112"/>
      <c r="X1223" s="113"/>
    </row>
    <row r="1224" spans="1:24" x14ac:dyDescent="0.25">
      <c r="A1224" s="77"/>
      <c r="B1224" s="80"/>
      <c r="C1224" s="22"/>
      <c r="D1224" s="22"/>
      <c r="E1224" s="21"/>
      <c r="F1224" s="21"/>
      <c r="G1224" s="11"/>
      <c r="I1224" s="9"/>
      <c r="L1224" s="1"/>
      <c r="M1224" s="112"/>
      <c r="N1224" s="112"/>
      <c r="O1224" s="112"/>
      <c r="P1224" s="113"/>
      <c r="Q1224" s="112"/>
      <c r="R1224" s="114"/>
      <c r="S1224" s="113"/>
      <c r="T1224" s="112"/>
      <c r="U1224" s="114"/>
      <c r="V1224" s="113"/>
      <c r="W1224" s="112"/>
      <c r="X1224" s="113"/>
    </row>
    <row r="1225" spans="1:24" x14ac:dyDescent="0.25">
      <c r="A1225" s="77"/>
      <c r="B1225" s="80"/>
      <c r="C1225" s="22"/>
      <c r="D1225" s="22"/>
      <c r="E1225" s="21"/>
      <c r="F1225" s="21"/>
      <c r="G1225" s="11"/>
      <c r="I1225" s="9"/>
      <c r="L1225" s="1"/>
      <c r="M1225" s="112"/>
      <c r="N1225" s="112"/>
      <c r="O1225" s="112"/>
      <c r="P1225" s="113"/>
      <c r="Q1225" s="112"/>
      <c r="R1225" s="114"/>
      <c r="S1225" s="113"/>
      <c r="T1225" s="112"/>
      <c r="U1225" s="114"/>
      <c r="V1225" s="113"/>
      <c r="W1225" s="112"/>
      <c r="X1225" s="113"/>
    </row>
    <row r="1226" spans="1:24" x14ac:dyDescent="0.25">
      <c r="A1226" s="77"/>
      <c r="B1226" s="80"/>
      <c r="C1226" s="22"/>
      <c r="D1226" s="22"/>
      <c r="E1226" s="21"/>
      <c r="F1226" s="21"/>
      <c r="G1226" s="11"/>
      <c r="I1226" s="9"/>
      <c r="L1226" s="1"/>
      <c r="M1226" s="112"/>
      <c r="N1226" s="112"/>
      <c r="O1226" s="112"/>
      <c r="P1226" s="113"/>
      <c r="Q1226" s="112"/>
      <c r="R1226" s="114"/>
      <c r="S1226" s="113"/>
      <c r="T1226" s="112"/>
      <c r="U1226" s="114"/>
      <c r="V1226" s="113"/>
      <c r="W1226" s="112"/>
      <c r="X1226" s="113"/>
    </row>
    <row r="1227" spans="1:24" x14ac:dyDescent="0.25">
      <c r="A1227" s="77"/>
      <c r="B1227" s="80"/>
      <c r="C1227" s="22"/>
      <c r="D1227" s="22"/>
      <c r="E1227" s="21"/>
      <c r="F1227" s="21"/>
      <c r="G1227" s="11"/>
      <c r="I1227" s="9"/>
      <c r="L1227" s="1"/>
      <c r="M1227" s="112"/>
      <c r="N1227" s="112"/>
      <c r="O1227" s="112"/>
      <c r="P1227" s="113"/>
      <c r="Q1227" s="112"/>
      <c r="R1227" s="114"/>
      <c r="S1227" s="113"/>
      <c r="T1227" s="112"/>
      <c r="U1227" s="114"/>
      <c r="V1227" s="113"/>
      <c r="W1227" s="112"/>
      <c r="X1227" s="113"/>
    </row>
    <row r="1228" spans="1:24" x14ac:dyDescent="0.25">
      <c r="A1228" s="77"/>
      <c r="B1228" s="80"/>
      <c r="C1228" s="22"/>
      <c r="D1228" s="22"/>
      <c r="E1228" s="21"/>
      <c r="F1228" s="21"/>
      <c r="G1228" s="11"/>
      <c r="I1228" s="9"/>
      <c r="L1228" s="1"/>
      <c r="M1228" s="112"/>
      <c r="N1228" s="112"/>
      <c r="O1228" s="112"/>
      <c r="P1228" s="113"/>
      <c r="Q1228" s="112"/>
      <c r="R1228" s="114"/>
      <c r="S1228" s="113"/>
      <c r="T1228" s="112"/>
      <c r="U1228" s="114"/>
      <c r="V1228" s="113"/>
      <c r="W1228" s="112"/>
      <c r="X1228" s="113"/>
    </row>
    <row r="1229" spans="1:24" x14ac:dyDescent="0.25">
      <c r="A1229" s="77"/>
      <c r="B1229" s="80"/>
      <c r="C1229" s="22"/>
      <c r="D1229" s="22"/>
      <c r="E1229" s="21"/>
      <c r="F1229" s="21"/>
      <c r="G1229" s="11"/>
      <c r="I1229" s="9"/>
      <c r="L1229" s="1"/>
      <c r="M1229" s="112"/>
      <c r="N1229" s="112"/>
      <c r="O1229" s="112"/>
      <c r="P1229" s="113"/>
      <c r="Q1229" s="112"/>
      <c r="R1229" s="114"/>
      <c r="S1229" s="113"/>
      <c r="T1229" s="112"/>
      <c r="U1229" s="114"/>
      <c r="V1229" s="113"/>
      <c r="W1229" s="112"/>
      <c r="X1229" s="113"/>
    </row>
    <row r="1230" spans="1:24" x14ac:dyDescent="0.25">
      <c r="A1230" s="77"/>
      <c r="B1230" s="80"/>
      <c r="C1230" s="22"/>
      <c r="D1230" s="22"/>
      <c r="E1230" s="21"/>
      <c r="F1230" s="21"/>
      <c r="G1230" s="11"/>
      <c r="I1230" s="9"/>
      <c r="L1230" s="1"/>
      <c r="M1230" s="112"/>
      <c r="N1230" s="112"/>
      <c r="O1230" s="112"/>
      <c r="P1230" s="113"/>
      <c r="Q1230" s="112"/>
      <c r="R1230" s="114"/>
      <c r="S1230" s="113"/>
      <c r="T1230" s="112"/>
      <c r="U1230" s="114"/>
      <c r="V1230" s="113"/>
      <c r="W1230" s="112"/>
      <c r="X1230" s="113"/>
    </row>
    <row r="1231" spans="1:24" x14ac:dyDescent="0.25">
      <c r="A1231" s="77"/>
      <c r="B1231" s="80"/>
      <c r="C1231" s="22"/>
      <c r="D1231" s="22"/>
      <c r="E1231" s="21"/>
      <c r="F1231" s="21"/>
      <c r="G1231" s="11"/>
      <c r="I1231" s="9"/>
      <c r="L1231" s="1"/>
      <c r="M1231" s="112"/>
      <c r="N1231" s="112"/>
      <c r="O1231" s="112"/>
      <c r="P1231" s="113"/>
      <c r="Q1231" s="112"/>
      <c r="R1231" s="114"/>
      <c r="S1231" s="113"/>
      <c r="T1231" s="112"/>
      <c r="U1231" s="114"/>
      <c r="V1231" s="113"/>
      <c r="W1231" s="112"/>
      <c r="X1231" s="113"/>
    </row>
    <row r="1232" spans="1:24" x14ac:dyDescent="0.25">
      <c r="A1232" s="77"/>
      <c r="B1232" s="80"/>
      <c r="C1232" s="22"/>
      <c r="D1232" s="22"/>
      <c r="E1232" s="21"/>
      <c r="F1232" s="21"/>
      <c r="G1232" s="11"/>
      <c r="I1232" s="9"/>
      <c r="L1232" s="1"/>
      <c r="M1232" s="112"/>
      <c r="N1232" s="112"/>
      <c r="O1232" s="112"/>
      <c r="P1232" s="113"/>
      <c r="Q1232" s="112"/>
      <c r="R1232" s="114"/>
      <c r="S1232" s="113"/>
      <c r="T1232" s="112"/>
      <c r="U1232" s="114"/>
      <c r="V1232" s="113"/>
      <c r="W1232" s="112"/>
      <c r="X1232" s="113"/>
    </row>
    <row r="1233" spans="1:24" x14ac:dyDescent="0.25">
      <c r="A1233" s="77"/>
      <c r="B1233" s="80"/>
      <c r="C1233" s="22"/>
      <c r="D1233" s="22"/>
      <c r="E1233" s="21"/>
      <c r="F1233" s="21"/>
      <c r="G1233" s="11"/>
      <c r="I1233" s="9"/>
      <c r="L1233" s="1"/>
      <c r="M1233" s="112"/>
      <c r="N1233" s="112"/>
      <c r="O1233" s="112"/>
      <c r="P1233" s="113"/>
      <c r="Q1233" s="112"/>
      <c r="R1233" s="114"/>
      <c r="S1233" s="113"/>
      <c r="T1233" s="112"/>
      <c r="U1233" s="114"/>
      <c r="V1233" s="113"/>
      <c r="W1233" s="112"/>
      <c r="X1233" s="113"/>
    </row>
    <row r="1234" spans="1:24" x14ac:dyDescent="0.25">
      <c r="A1234" s="77"/>
      <c r="B1234" s="80"/>
      <c r="C1234" s="22"/>
      <c r="D1234" s="22"/>
      <c r="E1234" s="21"/>
      <c r="F1234" s="21"/>
      <c r="G1234" s="11"/>
      <c r="I1234" s="9"/>
      <c r="L1234" s="1"/>
      <c r="M1234" s="112"/>
      <c r="N1234" s="112"/>
      <c r="O1234" s="112"/>
      <c r="P1234" s="113"/>
      <c r="Q1234" s="112"/>
      <c r="R1234" s="114"/>
      <c r="S1234" s="113"/>
      <c r="T1234" s="112"/>
      <c r="U1234" s="114"/>
      <c r="V1234" s="113"/>
      <c r="W1234" s="112"/>
      <c r="X1234" s="113"/>
    </row>
    <row r="1235" spans="1:24" x14ac:dyDescent="0.25">
      <c r="A1235" s="77"/>
      <c r="B1235" s="80"/>
      <c r="C1235" s="22"/>
      <c r="D1235" s="22"/>
      <c r="E1235" s="21"/>
      <c r="F1235" s="21"/>
      <c r="G1235" s="11"/>
      <c r="I1235" s="9"/>
      <c r="L1235" s="1"/>
      <c r="M1235" s="112"/>
      <c r="N1235" s="112"/>
      <c r="O1235" s="112"/>
      <c r="P1235" s="113"/>
      <c r="Q1235" s="112"/>
      <c r="R1235" s="114"/>
      <c r="S1235" s="113"/>
      <c r="T1235" s="112"/>
      <c r="U1235" s="114"/>
      <c r="V1235" s="113"/>
      <c r="W1235" s="112"/>
      <c r="X1235" s="113"/>
    </row>
    <row r="1236" spans="1:24" x14ac:dyDescent="0.25">
      <c r="A1236" s="77"/>
      <c r="B1236" s="80"/>
      <c r="C1236" s="22"/>
      <c r="D1236" s="22"/>
      <c r="E1236" s="21"/>
      <c r="F1236" s="21"/>
      <c r="G1236" s="11"/>
      <c r="I1236" s="9"/>
      <c r="L1236" s="1"/>
      <c r="M1236" s="112"/>
      <c r="N1236" s="112"/>
      <c r="O1236" s="112"/>
      <c r="P1236" s="113"/>
      <c r="Q1236" s="112"/>
      <c r="R1236" s="114"/>
      <c r="S1236" s="113"/>
      <c r="T1236" s="112"/>
      <c r="U1236" s="114"/>
      <c r="V1236" s="113"/>
      <c r="W1236" s="112"/>
      <c r="X1236" s="113"/>
    </row>
    <row r="1237" spans="1:24" x14ac:dyDescent="0.25">
      <c r="A1237" s="77"/>
      <c r="B1237" s="80"/>
      <c r="C1237" s="22"/>
      <c r="D1237" s="22"/>
      <c r="E1237" s="21"/>
      <c r="F1237" s="21"/>
      <c r="G1237" s="11"/>
      <c r="I1237" s="9"/>
      <c r="L1237" s="1"/>
      <c r="M1237" s="112"/>
      <c r="N1237" s="112"/>
      <c r="O1237" s="112"/>
      <c r="P1237" s="113"/>
      <c r="Q1237" s="112"/>
      <c r="R1237" s="114"/>
      <c r="S1237" s="113"/>
      <c r="T1237" s="112"/>
      <c r="U1237" s="114"/>
      <c r="V1237" s="113"/>
      <c r="W1237" s="112"/>
      <c r="X1237" s="113"/>
    </row>
    <row r="1238" spans="1:24" x14ac:dyDescent="0.25">
      <c r="A1238" s="77"/>
      <c r="B1238" s="80"/>
      <c r="C1238" s="22"/>
      <c r="D1238" s="22"/>
      <c r="E1238" s="21"/>
      <c r="F1238" s="21"/>
      <c r="G1238" s="11"/>
      <c r="I1238" s="9"/>
      <c r="L1238" s="1"/>
      <c r="M1238" s="112"/>
      <c r="N1238" s="112"/>
      <c r="O1238" s="112"/>
      <c r="P1238" s="113"/>
      <c r="Q1238" s="112"/>
      <c r="R1238" s="114"/>
      <c r="S1238" s="113"/>
      <c r="T1238" s="112"/>
      <c r="U1238" s="114"/>
      <c r="V1238" s="113"/>
      <c r="W1238" s="112"/>
      <c r="X1238" s="113"/>
    </row>
    <row r="1239" spans="1:24" x14ac:dyDescent="0.25">
      <c r="A1239" s="77"/>
      <c r="B1239" s="80"/>
      <c r="C1239" s="22"/>
      <c r="D1239" s="22"/>
      <c r="E1239" s="21"/>
      <c r="F1239" s="21"/>
      <c r="G1239" s="11"/>
      <c r="I1239" s="9"/>
      <c r="L1239" s="1"/>
      <c r="M1239" s="112"/>
      <c r="N1239" s="112"/>
      <c r="O1239" s="112"/>
      <c r="P1239" s="113"/>
      <c r="Q1239" s="112"/>
      <c r="R1239" s="114"/>
      <c r="S1239" s="113"/>
      <c r="T1239" s="112"/>
      <c r="U1239" s="114"/>
      <c r="V1239" s="113"/>
      <c r="W1239" s="112"/>
      <c r="X1239" s="113"/>
    </row>
    <row r="1240" spans="1:24" x14ac:dyDescent="0.25">
      <c r="A1240" s="77"/>
      <c r="B1240" s="80"/>
      <c r="C1240" s="22"/>
      <c r="D1240" s="22"/>
      <c r="E1240" s="21"/>
      <c r="F1240" s="21"/>
      <c r="G1240" s="11"/>
      <c r="I1240" s="9"/>
      <c r="L1240" s="1"/>
      <c r="M1240" s="112"/>
      <c r="N1240" s="112"/>
      <c r="O1240" s="112"/>
      <c r="P1240" s="113"/>
      <c r="Q1240" s="112"/>
      <c r="R1240" s="114"/>
      <c r="S1240" s="113"/>
      <c r="T1240" s="112"/>
      <c r="U1240" s="114"/>
      <c r="V1240" s="113"/>
      <c r="W1240" s="112"/>
      <c r="X1240" s="113"/>
    </row>
    <row r="1241" spans="1:24" x14ac:dyDescent="0.25">
      <c r="A1241" s="77"/>
      <c r="B1241" s="80"/>
      <c r="C1241" s="22"/>
      <c r="D1241" s="22"/>
      <c r="E1241" s="21"/>
      <c r="F1241" s="21"/>
      <c r="G1241" s="11"/>
      <c r="I1241" s="9"/>
      <c r="L1241" s="1"/>
      <c r="M1241" s="112"/>
      <c r="N1241" s="112"/>
      <c r="O1241" s="112"/>
      <c r="P1241" s="113"/>
      <c r="Q1241" s="112"/>
      <c r="R1241" s="114"/>
      <c r="S1241" s="113"/>
      <c r="T1241" s="112"/>
      <c r="U1241" s="114"/>
      <c r="V1241" s="113"/>
      <c r="W1241" s="112"/>
      <c r="X1241" s="113"/>
    </row>
    <row r="1242" spans="1:24" x14ac:dyDescent="0.25">
      <c r="A1242" s="77"/>
      <c r="B1242" s="80"/>
      <c r="C1242" s="22"/>
      <c r="D1242" s="22"/>
      <c r="E1242" s="21"/>
      <c r="F1242" s="21"/>
      <c r="G1242" s="11"/>
      <c r="I1242" s="9"/>
      <c r="L1242" s="1"/>
      <c r="M1242" s="112"/>
      <c r="N1242" s="112"/>
      <c r="O1242" s="112"/>
      <c r="P1242" s="113"/>
      <c r="Q1242" s="112"/>
      <c r="R1242" s="114"/>
      <c r="S1242" s="113"/>
      <c r="T1242" s="112"/>
      <c r="U1242" s="114"/>
      <c r="V1242" s="113"/>
      <c r="W1242" s="112"/>
      <c r="X1242" s="113"/>
    </row>
    <row r="1243" spans="1:24" x14ac:dyDescent="0.25">
      <c r="A1243" s="77"/>
      <c r="B1243" s="80"/>
      <c r="C1243" s="22"/>
      <c r="D1243" s="22"/>
      <c r="E1243" s="21"/>
      <c r="F1243" s="21"/>
      <c r="G1243" s="11"/>
      <c r="I1243" s="9"/>
      <c r="L1243" s="1"/>
      <c r="M1243" s="112"/>
      <c r="N1243" s="112"/>
      <c r="O1243" s="112"/>
      <c r="P1243" s="113"/>
      <c r="Q1243" s="112"/>
      <c r="R1243" s="114"/>
      <c r="S1243" s="113"/>
      <c r="T1243" s="112"/>
      <c r="U1243" s="114"/>
      <c r="V1243" s="113"/>
      <c r="W1243" s="112"/>
      <c r="X1243" s="113"/>
    </row>
    <row r="1244" spans="1:24" x14ac:dyDescent="0.25">
      <c r="A1244" s="77"/>
      <c r="B1244" s="80"/>
      <c r="C1244" s="22"/>
      <c r="D1244" s="22"/>
      <c r="E1244" s="21"/>
      <c r="F1244" s="21"/>
      <c r="G1244" s="11"/>
      <c r="I1244" s="9"/>
      <c r="L1244" s="1"/>
      <c r="M1244" s="112"/>
      <c r="N1244" s="112"/>
      <c r="O1244" s="112"/>
      <c r="P1244" s="113"/>
      <c r="Q1244" s="112"/>
      <c r="R1244" s="114"/>
      <c r="S1244" s="113"/>
      <c r="T1244" s="112"/>
      <c r="U1244" s="114"/>
      <c r="V1244" s="113"/>
      <c r="W1244" s="112"/>
      <c r="X1244" s="113"/>
    </row>
    <row r="1245" spans="1:24" x14ac:dyDescent="0.25">
      <c r="A1245" s="77"/>
      <c r="B1245" s="80"/>
      <c r="C1245" s="22"/>
      <c r="D1245" s="22"/>
      <c r="E1245" s="21"/>
      <c r="F1245" s="21"/>
      <c r="G1245" s="11"/>
      <c r="I1245" s="9"/>
      <c r="L1245" s="1"/>
      <c r="M1245" s="112"/>
      <c r="N1245" s="112"/>
      <c r="O1245" s="112"/>
      <c r="P1245" s="113"/>
      <c r="Q1245" s="112"/>
      <c r="R1245" s="114"/>
      <c r="S1245" s="113"/>
      <c r="T1245" s="112"/>
      <c r="U1245" s="114"/>
      <c r="V1245" s="113"/>
      <c r="W1245" s="112"/>
      <c r="X1245" s="113"/>
    </row>
    <row r="1246" spans="1:24" x14ac:dyDescent="0.25">
      <c r="A1246" s="77"/>
      <c r="B1246" s="80"/>
      <c r="C1246" s="22"/>
      <c r="D1246" s="22"/>
      <c r="E1246" s="21"/>
      <c r="F1246" s="21"/>
      <c r="G1246" s="11"/>
      <c r="I1246" s="9"/>
      <c r="L1246" s="1"/>
      <c r="M1246" s="112"/>
      <c r="N1246" s="112"/>
      <c r="O1246" s="112"/>
      <c r="P1246" s="113"/>
      <c r="Q1246" s="112"/>
      <c r="R1246" s="114"/>
      <c r="S1246" s="113"/>
      <c r="T1246" s="112"/>
      <c r="U1246" s="114"/>
      <c r="V1246" s="113"/>
      <c r="W1246" s="112"/>
      <c r="X1246" s="113"/>
    </row>
    <row r="1247" spans="1:24" x14ac:dyDescent="0.25">
      <c r="A1247" s="77"/>
      <c r="B1247" s="80"/>
      <c r="C1247" s="22"/>
      <c r="D1247" s="22"/>
      <c r="E1247" s="21"/>
      <c r="F1247" s="21"/>
      <c r="G1247" s="11"/>
      <c r="I1247" s="9"/>
      <c r="L1247" s="1"/>
      <c r="M1247" s="112"/>
      <c r="N1247" s="112"/>
      <c r="O1247" s="112"/>
      <c r="P1247" s="113"/>
      <c r="Q1247" s="112"/>
      <c r="R1247" s="114"/>
      <c r="S1247" s="113"/>
      <c r="T1247" s="112"/>
      <c r="U1247" s="114"/>
      <c r="V1247" s="113"/>
      <c r="W1247" s="112"/>
      <c r="X1247" s="113"/>
    </row>
    <row r="1248" spans="1:24" x14ac:dyDescent="0.25">
      <c r="A1248" s="77"/>
      <c r="B1248" s="80"/>
      <c r="C1248" s="22"/>
      <c r="D1248" s="22"/>
      <c r="E1248" s="21"/>
      <c r="F1248" s="21"/>
      <c r="G1248" s="11"/>
      <c r="I1248" s="9"/>
      <c r="L1248" s="1"/>
      <c r="M1248" s="112"/>
      <c r="N1248" s="112"/>
      <c r="O1248" s="112"/>
      <c r="P1248" s="113"/>
      <c r="Q1248" s="112"/>
      <c r="R1248" s="114"/>
      <c r="S1248" s="113"/>
      <c r="T1248" s="112"/>
      <c r="U1248" s="114"/>
      <c r="V1248" s="113"/>
      <c r="W1248" s="112"/>
      <c r="X1248" s="113"/>
    </row>
    <row r="1249" spans="1:24" x14ac:dyDescent="0.25">
      <c r="A1249" s="77"/>
      <c r="B1249" s="80"/>
      <c r="C1249" s="22"/>
      <c r="D1249" s="22"/>
      <c r="E1249" s="21"/>
      <c r="F1249" s="21"/>
      <c r="G1249" s="11"/>
      <c r="I1249" s="9"/>
      <c r="L1249" s="1"/>
      <c r="M1249" s="112"/>
      <c r="N1249" s="112"/>
      <c r="O1249" s="112"/>
      <c r="P1249" s="113"/>
      <c r="Q1249" s="112"/>
      <c r="R1249" s="114"/>
      <c r="S1249" s="113"/>
      <c r="T1249" s="112"/>
      <c r="U1249" s="114"/>
      <c r="V1249" s="113"/>
      <c r="W1249" s="112"/>
      <c r="X1249" s="113"/>
    </row>
    <row r="1250" spans="1:24" x14ac:dyDescent="0.25">
      <c r="A1250" s="77"/>
      <c r="B1250" s="80"/>
      <c r="C1250" s="22"/>
      <c r="D1250" s="22"/>
      <c r="E1250" s="21"/>
      <c r="F1250" s="21"/>
      <c r="G1250" s="11"/>
      <c r="I1250" s="9"/>
      <c r="L1250" s="1"/>
      <c r="M1250" s="112"/>
      <c r="N1250" s="112"/>
      <c r="O1250" s="112"/>
      <c r="P1250" s="113"/>
      <c r="Q1250" s="112"/>
      <c r="R1250" s="114"/>
      <c r="S1250" s="113"/>
      <c r="T1250" s="112"/>
      <c r="U1250" s="114"/>
      <c r="V1250" s="113"/>
      <c r="W1250" s="112"/>
      <c r="X1250" s="113"/>
    </row>
    <row r="1251" spans="1:24" x14ac:dyDescent="0.25">
      <c r="A1251" s="77"/>
      <c r="B1251" s="80"/>
      <c r="C1251" s="22"/>
      <c r="D1251" s="22"/>
      <c r="E1251" s="21"/>
      <c r="F1251" s="21"/>
      <c r="G1251" s="11"/>
      <c r="I1251" s="9"/>
      <c r="L1251" s="1"/>
      <c r="M1251" s="112"/>
      <c r="N1251" s="112"/>
      <c r="O1251" s="112"/>
      <c r="P1251" s="113"/>
      <c r="Q1251" s="112"/>
      <c r="R1251" s="114"/>
      <c r="S1251" s="113"/>
      <c r="T1251" s="112"/>
      <c r="U1251" s="114"/>
      <c r="V1251" s="113"/>
      <c r="W1251" s="112"/>
      <c r="X1251" s="113"/>
    </row>
    <row r="1252" spans="1:24" x14ac:dyDescent="0.25">
      <c r="A1252" s="77"/>
      <c r="B1252" s="80"/>
      <c r="C1252" s="22"/>
      <c r="D1252" s="22"/>
      <c r="E1252" s="21"/>
      <c r="F1252" s="21"/>
      <c r="G1252" s="11"/>
      <c r="I1252" s="9"/>
      <c r="L1252" s="1"/>
      <c r="M1252" s="112"/>
      <c r="N1252" s="112"/>
      <c r="O1252" s="112"/>
      <c r="P1252" s="113"/>
      <c r="Q1252" s="112"/>
      <c r="R1252" s="114"/>
      <c r="S1252" s="113"/>
      <c r="T1252" s="112"/>
      <c r="U1252" s="114"/>
      <c r="V1252" s="113"/>
      <c r="W1252" s="112"/>
      <c r="X1252" s="113"/>
    </row>
    <row r="1253" spans="1:24" x14ac:dyDescent="0.25">
      <c r="A1253" s="77"/>
      <c r="B1253" s="80"/>
      <c r="C1253" s="22"/>
      <c r="D1253" s="22"/>
      <c r="E1253" s="21"/>
      <c r="F1253" s="21"/>
      <c r="G1253" s="11"/>
      <c r="I1253" s="9"/>
      <c r="L1253" s="1"/>
      <c r="M1253" s="112"/>
      <c r="N1253" s="112"/>
      <c r="O1253" s="112"/>
      <c r="P1253" s="113"/>
      <c r="Q1253" s="112"/>
      <c r="R1253" s="114"/>
      <c r="S1253" s="113"/>
      <c r="T1253" s="112"/>
      <c r="U1253" s="114"/>
      <c r="V1253" s="113"/>
      <c r="W1253" s="112"/>
      <c r="X1253" s="113"/>
    </row>
    <row r="1254" spans="1:24" x14ac:dyDescent="0.25">
      <c r="A1254" s="77"/>
      <c r="B1254" s="80"/>
      <c r="C1254" s="22"/>
      <c r="D1254" s="22"/>
      <c r="E1254" s="21"/>
      <c r="F1254" s="21"/>
      <c r="G1254" s="11"/>
      <c r="I1254" s="9"/>
      <c r="L1254" s="1"/>
      <c r="M1254" s="112"/>
      <c r="N1254" s="112"/>
      <c r="O1254" s="112"/>
      <c r="P1254" s="113"/>
      <c r="Q1254" s="112"/>
      <c r="R1254" s="114"/>
      <c r="S1254" s="113"/>
      <c r="T1254" s="112"/>
      <c r="U1254" s="114"/>
      <c r="V1254" s="113"/>
      <c r="W1254" s="112"/>
      <c r="X1254" s="113"/>
    </row>
    <row r="1255" spans="1:24" x14ac:dyDescent="0.25">
      <c r="A1255" s="77"/>
      <c r="B1255" s="80"/>
      <c r="C1255" s="22"/>
      <c r="D1255" s="22"/>
      <c r="E1255" s="21"/>
      <c r="F1255" s="21"/>
      <c r="G1255" s="11"/>
      <c r="I1255" s="9"/>
      <c r="L1255" s="1"/>
      <c r="M1255" s="112"/>
      <c r="N1255" s="112"/>
      <c r="O1255" s="112"/>
      <c r="P1255" s="113"/>
      <c r="Q1255" s="112"/>
      <c r="R1255" s="114"/>
      <c r="S1255" s="113"/>
      <c r="T1255" s="112"/>
      <c r="U1255" s="114"/>
      <c r="V1255" s="113"/>
      <c r="W1255" s="112"/>
      <c r="X1255" s="113"/>
    </row>
    <row r="1256" spans="1:24" x14ac:dyDescent="0.25">
      <c r="A1256" s="77"/>
      <c r="B1256" s="80"/>
      <c r="C1256" s="22"/>
      <c r="D1256" s="22"/>
      <c r="E1256" s="21"/>
      <c r="F1256" s="21"/>
      <c r="G1256" s="11"/>
      <c r="I1256" s="9"/>
      <c r="L1256" s="1"/>
      <c r="M1256" s="112"/>
      <c r="N1256" s="112"/>
      <c r="O1256" s="112"/>
      <c r="P1256" s="113"/>
      <c r="Q1256" s="112"/>
      <c r="R1256" s="114"/>
      <c r="S1256" s="113"/>
      <c r="T1256" s="112"/>
      <c r="U1256" s="114"/>
      <c r="V1256" s="113"/>
      <c r="W1256" s="112"/>
      <c r="X1256" s="113"/>
    </row>
    <row r="1257" spans="1:24" x14ac:dyDescent="0.25">
      <c r="A1257" s="77"/>
      <c r="B1257" s="80"/>
      <c r="C1257" s="22"/>
      <c r="D1257" s="22"/>
      <c r="E1257" s="21"/>
      <c r="F1257" s="21"/>
      <c r="G1257" s="11"/>
      <c r="I1257" s="9"/>
      <c r="L1257" s="1"/>
      <c r="M1257" s="112"/>
      <c r="N1257" s="112"/>
      <c r="O1257" s="112"/>
      <c r="P1257" s="113"/>
      <c r="Q1257" s="112"/>
      <c r="R1257" s="114"/>
      <c r="S1257" s="113"/>
      <c r="T1257" s="112"/>
      <c r="U1257" s="114"/>
      <c r="V1257" s="113"/>
      <c r="W1257" s="112"/>
      <c r="X1257" s="113"/>
    </row>
    <row r="1258" spans="1:24" x14ac:dyDescent="0.25">
      <c r="A1258" s="77"/>
      <c r="B1258" s="80"/>
      <c r="C1258" s="22"/>
      <c r="D1258" s="22"/>
      <c r="E1258" s="21"/>
      <c r="F1258" s="21"/>
      <c r="G1258" s="11"/>
      <c r="I1258" s="9"/>
      <c r="L1258" s="1"/>
      <c r="M1258" s="112"/>
      <c r="N1258" s="112"/>
      <c r="O1258" s="112"/>
      <c r="P1258" s="113"/>
      <c r="Q1258" s="112"/>
      <c r="R1258" s="114"/>
      <c r="S1258" s="113"/>
      <c r="T1258" s="112"/>
      <c r="U1258" s="114"/>
      <c r="V1258" s="113"/>
      <c r="W1258" s="112"/>
      <c r="X1258" s="113"/>
    </row>
    <row r="1259" spans="1:24" x14ac:dyDescent="0.25">
      <c r="A1259" s="77"/>
      <c r="B1259" s="80"/>
      <c r="C1259" s="22"/>
      <c r="D1259" s="22"/>
      <c r="E1259" s="21"/>
      <c r="F1259" s="21"/>
      <c r="G1259" s="11"/>
      <c r="I1259" s="9"/>
      <c r="L1259" s="1"/>
      <c r="M1259" s="112"/>
      <c r="N1259" s="112"/>
      <c r="O1259" s="112"/>
      <c r="P1259" s="113"/>
      <c r="Q1259" s="112"/>
      <c r="R1259" s="114"/>
      <c r="S1259" s="113"/>
      <c r="T1259" s="112"/>
      <c r="U1259" s="114"/>
      <c r="V1259" s="113"/>
      <c r="W1259" s="112"/>
      <c r="X1259" s="113"/>
    </row>
    <row r="1260" spans="1:24" x14ac:dyDescent="0.25">
      <c r="A1260" s="77"/>
      <c r="B1260" s="80"/>
      <c r="C1260" s="22"/>
      <c r="D1260" s="22"/>
      <c r="E1260" s="21"/>
      <c r="F1260" s="21"/>
      <c r="G1260" s="11"/>
      <c r="I1260" s="9"/>
      <c r="L1260" s="1"/>
      <c r="M1260" s="112"/>
      <c r="N1260" s="112"/>
      <c r="O1260" s="112"/>
      <c r="P1260" s="113"/>
      <c r="Q1260" s="112"/>
      <c r="R1260" s="114"/>
      <c r="S1260" s="113"/>
      <c r="T1260" s="112"/>
      <c r="U1260" s="114"/>
      <c r="V1260" s="113"/>
      <c r="W1260" s="112"/>
      <c r="X1260" s="113"/>
    </row>
    <row r="1261" spans="1:24" x14ac:dyDescent="0.25">
      <c r="A1261" s="77"/>
      <c r="B1261" s="80"/>
      <c r="C1261" s="22"/>
      <c r="D1261" s="22"/>
      <c r="E1261" s="21"/>
      <c r="F1261" s="21"/>
      <c r="G1261" s="11"/>
      <c r="I1261" s="9"/>
      <c r="L1261" s="1"/>
      <c r="M1261" s="112"/>
      <c r="N1261" s="112"/>
      <c r="O1261" s="112"/>
      <c r="P1261" s="113"/>
      <c r="Q1261" s="112"/>
      <c r="R1261" s="114"/>
      <c r="S1261" s="113"/>
      <c r="T1261" s="112"/>
      <c r="U1261" s="114"/>
      <c r="V1261" s="113"/>
      <c r="W1261" s="112"/>
      <c r="X1261" s="113"/>
    </row>
    <row r="1262" spans="1:24" x14ac:dyDescent="0.25">
      <c r="A1262" s="77"/>
      <c r="B1262" s="80"/>
      <c r="C1262" s="22"/>
      <c r="D1262" s="22"/>
      <c r="E1262" s="21"/>
      <c r="F1262" s="21"/>
      <c r="G1262" s="11"/>
      <c r="I1262" s="9"/>
      <c r="L1262" s="1"/>
      <c r="M1262" s="112"/>
      <c r="N1262" s="112"/>
      <c r="O1262" s="112"/>
      <c r="P1262" s="113"/>
      <c r="Q1262" s="112"/>
      <c r="R1262" s="114"/>
      <c r="S1262" s="113"/>
      <c r="T1262" s="112"/>
      <c r="U1262" s="114"/>
      <c r="V1262" s="113"/>
      <c r="W1262" s="112"/>
      <c r="X1262" s="113"/>
    </row>
    <row r="1263" spans="1:24" x14ac:dyDescent="0.25">
      <c r="A1263" s="77"/>
      <c r="B1263" s="80"/>
      <c r="C1263" s="22"/>
      <c r="D1263" s="22"/>
      <c r="E1263" s="21"/>
      <c r="F1263" s="21"/>
      <c r="G1263" s="11"/>
      <c r="I1263" s="9"/>
      <c r="L1263" s="1"/>
      <c r="M1263" s="112"/>
      <c r="N1263" s="112"/>
      <c r="O1263" s="112"/>
      <c r="P1263" s="113"/>
      <c r="Q1263" s="112"/>
      <c r="R1263" s="114"/>
      <c r="S1263" s="113"/>
      <c r="T1263" s="112"/>
      <c r="U1263" s="114"/>
      <c r="V1263" s="113"/>
      <c r="W1263" s="112"/>
      <c r="X1263" s="113"/>
    </row>
    <row r="1264" spans="1:24" x14ac:dyDescent="0.25">
      <c r="A1264" s="77"/>
      <c r="B1264" s="80"/>
      <c r="C1264" s="22"/>
      <c r="D1264" s="22"/>
      <c r="E1264" s="21"/>
      <c r="F1264" s="21"/>
      <c r="G1264" s="11"/>
      <c r="I1264" s="9"/>
      <c r="L1264" s="1"/>
      <c r="M1264" s="112"/>
      <c r="N1264" s="112"/>
      <c r="O1264" s="112"/>
      <c r="P1264" s="113"/>
      <c r="Q1264" s="112"/>
      <c r="R1264" s="114"/>
      <c r="S1264" s="113"/>
      <c r="T1264" s="112"/>
      <c r="U1264" s="114"/>
      <c r="V1264" s="113"/>
      <c r="W1264" s="112"/>
      <c r="X1264" s="113"/>
    </row>
    <row r="1265" spans="1:24" x14ac:dyDescent="0.25">
      <c r="A1265" s="77"/>
      <c r="B1265" s="80"/>
      <c r="C1265" s="22"/>
      <c r="D1265" s="22"/>
      <c r="E1265" s="21"/>
      <c r="F1265" s="21"/>
      <c r="G1265" s="11"/>
      <c r="I1265" s="9"/>
      <c r="L1265" s="1"/>
      <c r="M1265" s="112"/>
      <c r="N1265" s="112"/>
      <c r="O1265" s="112"/>
      <c r="P1265" s="113"/>
      <c r="Q1265" s="112"/>
      <c r="R1265" s="114"/>
      <c r="S1265" s="113"/>
      <c r="T1265" s="112"/>
      <c r="U1265" s="114"/>
      <c r="V1265" s="113"/>
      <c r="W1265" s="112"/>
      <c r="X1265" s="113"/>
    </row>
    <row r="1266" spans="1:24" x14ac:dyDescent="0.25">
      <c r="A1266" s="77"/>
      <c r="B1266" s="80"/>
      <c r="C1266" s="22"/>
      <c r="D1266" s="22"/>
      <c r="E1266" s="21"/>
      <c r="F1266" s="21"/>
      <c r="G1266" s="11"/>
      <c r="I1266" s="9"/>
      <c r="L1266" s="1"/>
      <c r="M1266" s="112"/>
      <c r="N1266" s="112"/>
      <c r="O1266" s="112"/>
      <c r="P1266" s="113"/>
      <c r="Q1266" s="112"/>
      <c r="R1266" s="114"/>
      <c r="S1266" s="113"/>
      <c r="T1266" s="112"/>
      <c r="U1266" s="114"/>
      <c r="V1266" s="113"/>
      <c r="W1266" s="112"/>
      <c r="X1266" s="113"/>
    </row>
    <row r="1267" spans="1:24" x14ac:dyDescent="0.25">
      <c r="A1267" s="77"/>
      <c r="B1267" s="80"/>
      <c r="C1267" s="22"/>
      <c r="D1267" s="22"/>
      <c r="E1267" s="21"/>
      <c r="F1267" s="21"/>
      <c r="G1267" s="11"/>
      <c r="I1267" s="9"/>
      <c r="L1267" s="1"/>
      <c r="M1267" s="112"/>
      <c r="N1267" s="112"/>
      <c r="O1267" s="112"/>
      <c r="P1267" s="113"/>
      <c r="Q1267" s="112"/>
      <c r="R1267" s="114"/>
      <c r="S1267" s="113"/>
      <c r="T1267" s="112"/>
      <c r="U1267" s="114"/>
      <c r="V1267" s="113"/>
      <c r="W1267" s="112"/>
      <c r="X1267" s="113"/>
    </row>
    <row r="1268" spans="1:24" x14ac:dyDescent="0.25">
      <c r="A1268" s="77"/>
      <c r="B1268" s="80"/>
      <c r="C1268" s="22"/>
      <c r="D1268" s="22"/>
      <c r="E1268" s="21"/>
      <c r="F1268" s="21"/>
      <c r="G1268" s="11"/>
      <c r="I1268" s="9"/>
      <c r="L1268" s="1"/>
      <c r="M1268" s="112"/>
      <c r="N1268" s="112"/>
      <c r="O1268" s="112"/>
      <c r="P1268" s="113"/>
      <c r="Q1268" s="112"/>
      <c r="R1268" s="114"/>
      <c r="S1268" s="113"/>
      <c r="T1268" s="112"/>
      <c r="U1268" s="114"/>
      <c r="V1268" s="113"/>
      <c r="W1268" s="112"/>
      <c r="X1268" s="113"/>
    </row>
    <row r="1269" spans="1:24" x14ac:dyDescent="0.25">
      <c r="A1269" s="77"/>
      <c r="B1269" s="80"/>
      <c r="C1269" s="22"/>
      <c r="D1269" s="22"/>
      <c r="E1269" s="21"/>
      <c r="F1269" s="21"/>
      <c r="G1269" s="11"/>
      <c r="I1269" s="9"/>
      <c r="L1269" s="1"/>
      <c r="M1269" s="112"/>
      <c r="N1269" s="112"/>
      <c r="O1269" s="112"/>
      <c r="P1269" s="113"/>
      <c r="Q1269" s="112"/>
      <c r="R1269" s="114"/>
      <c r="S1269" s="113"/>
      <c r="T1269" s="112"/>
      <c r="U1269" s="114"/>
      <c r="V1269" s="113"/>
      <c r="W1269" s="112"/>
      <c r="X1269" s="113"/>
    </row>
    <row r="1270" spans="1:24" x14ac:dyDescent="0.25">
      <c r="A1270" s="77"/>
      <c r="B1270" s="80"/>
      <c r="C1270" s="22"/>
      <c r="D1270" s="22"/>
      <c r="E1270" s="21"/>
      <c r="F1270" s="21"/>
      <c r="G1270" s="11"/>
      <c r="I1270" s="9"/>
      <c r="L1270" s="1"/>
      <c r="M1270" s="112"/>
      <c r="N1270" s="112"/>
      <c r="O1270" s="112"/>
      <c r="P1270" s="113"/>
      <c r="Q1270" s="112"/>
      <c r="R1270" s="114"/>
      <c r="S1270" s="113"/>
      <c r="T1270" s="112"/>
      <c r="U1270" s="114"/>
      <c r="V1270" s="113"/>
      <c r="W1270" s="112"/>
      <c r="X1270" s="113"/>
    </row>
    <row r="1271" spans="1:24" x14ac:dyDescent="0.25">
      <c r="A1271" s="77"/>
      <c r="B1271" s="80"/>
      <c r="C1271" s="22"/>
      <c r="D1271" s="22"/>
      <c r="E1271" s="21"/>
      <c r="F1271" s="21"/>
      <c r="G1271" s="11"/>
      <c r="I1271" s="9"/>
      <c r="L1271" s="1"/>
      <c r="M1271" s="112"/>
      <c r="N1271" s="112"/>
      <c r="O1271" s="112"/>
      <c r="P1271" s="113"/>
      <c r="Q1271" s="112"/>
      <c r="R1271" s="114"/>
      <c r="S1271" s="113"/>
      <c r="T1271" s="112"/>
      <c r="U1271" s="114"/>
      <c r="V1271" s="113"/>
      <c r="W1271" s="112"/>
      <c r="X1271" s="113"/>
    </row>
    <row r="1272" spans="1:24" x14ac:dyDescent="0.25">
      <c r="A1272" s="77"/>
      <c r="B1272" s="80"/>
      <c r="C1272" s="22"/>
      <c r="D1272" s="22"/>
      <c r="E1272" s="21"/>
      <c r="F1272" s="21"/>
      <c r="G1272" s="11"/>
      <c r="I1272" s="9"/>
      <c r="L1272" s="1"/>
      <c r="M1272" s="112"/>
      <c r="N1272" s="112"/>
      <c r="O1272" s="112"/>
      <c r="P1272" s="113"/>
      <c r="Q1272" s="112"/>
      <c r="R1272" s="114"/>
      <c r="S1272" s="113"/>
      <c r="T1272" s="112"/>
      <c r="U1272" s="114"/>
      <c r="V1272" s="113"/>
      <c r="W1272" s="112"/>
      <c r="X1272" s="113"/>
    </row>
    <row r="1273" spans="1:24" x14ac:dyDescent="0.25">
      <c r="A1273" s="77"/>
      <c r="B1273" s="80"/>
      <c r="C1273" s="22"/>
      <c r="D1273" s="22"/>
      <c r="E1273" s="21"/>
      <c r="F1273" s="21"/>
      <c r="G1273" s="11"/>
      <c r="I1273" s="9"/>
      <c r="L1273" s="1"/>
      <c r="M1273" s="112"/>
      <c r="N1273" s="112"/>
      <c r="O1273" s="112"/>
      <c r="P1273" s="113"/>
      <c r="Q1273" s="112"/>
      <c r="R1273" s="114"/>
      <c r="S1273" s="113"/>
      <c r="T1273" s="112"/>
      <c r="U1273" s="114"/>
      <c r="V1273" s="113"/>
      <c r="W1273" s="112"/>
      <c r="X1273" s="113"/>
    </row>
    <row r="1274" spans="1:24" x14ac:dyDescent="0.25">
      <c r="A1274" s="77"/>
      <c r="B1274" s="80"/>
      <c r="C1274" s="22"/>
      <c r="D1274" s="22"/>
      <c r="E1274" s="21"/>
      <c r="F1274" s="21"/>
      <c r="G1274" s="11"/>
      <c r="I1274" s="9"/>
      <c r="L1274" s="1"/>
      <c r="M1274" s="112"/>
      <c r="N1274" s="112"/>
      <c r="O1274" s="112"/>
      <c r="P1274" s="113"/>
      <c r="Q1274" s="112"/>
      <c r="R1274" s="114"/>
      <c r="S1274" s="113"/>
      <c r="T1274" s="112"/>
      <c r="U1274" s="114"/>
      <c r="V1274" s="113"/>
      <c r="W1274" s="112"/>
      <c r="X1274" s="113"/>
    </row>
    <row r="1275" spans="1:24" x14ac:dyDescent="0.25">
      <c r="A1275" s="77"/>
      <c r="B1275" s="80"/>
      <c r="C1275" s="22"/>
      <c r="D1275" s="22"/>
      <c r="E1275" s="21"/>
      <c r="F1275" s="21"/>
      <c r="G1275" s="11"/>
      <c r="I1275" s="9"/>
      <c r="L1275" s="1"/>
      <c r="M1275" s="112"/>
      <c r="N1275" s="112"/>
      <c r="O1275" s="112"/>
      <c r="P1275" s="113"/>
      <c r="Q1275" s="112"/>
      <c r="R1275" s="114"/>
      <c r="S1275" s="113"/>
      <c r="T1275" s="112"/>
      <c r="U1275" s="114"/>
      <c r="V1275" s="113"/>
      <c r="W1275" s="112"/>
      <c r="X1275" s="113"/>
    </row>
    <row r="1276" spans="1:24" x14ac:dyDescent="0.25">
      <c r="A1276" s="77"/>
      <c r="B1276" s="80"/>
      <c r="C1276" s="22"/>
      <c r="D1276" s="22"/>
      <c r="E1276" s="21"/>
      <c r="F1276" s="21"/>
      <c r="G1276" s="11"/>
      <c r="I1276" s="9"/>
      <c r="L1276" s="1"/>
      <c r="M1276" s="112"/>
      <c r="N1276" s="112"/>
      <c r="O1276" s="112"/>
      <c r="P1276" s="113"/>
      <c r="Q1276" s="112"/>
      <c r="R1276" s="114"/>
      <c r="S1276" s="113"/>
      <c r="T1276" s="112"/>
      <c r="U1276" s="114"/>
      <c r="V1276" s="113"/>
      <c r="W1276" s="112"/>
      <c r="X1276" s="113"/>
    </row>
    <row r="1277" spans="1:24" x14ac:dyDescent="0.25">
      <c r="A1277" s="77"/>
      <c r="B1277" s="80"/>
      <c r="C1277" s="22"/>
      <c r="D1277" s="22"/>
      <c r="E1277" s="21"/>
      <c r="F1277" s="21"/>
      <c r="G1277" s="11"/>
      <c r="I1277" s="9"/>
      <c r="L1277" s="1"/>
      <c r="M1277" s="112"/>
      <c r="N1277" s="112"/>
      <c r="O1277" s="112"/>
      <c r="P1277" s="113"/>
      <c r="Q1277" s="112"/>
      <c r="R1277" s="114"/>
      <c r="S1277" s="113"/>
      <c r="T1277" s="112"/>
      <c r="U1277" s="114"/>
      <c r="V1277" s="113"/>
      <c r="W1277" s="112"/>
      <c r="X1277" s="113"/>
    </row>
    <row r="1278" spans="1:24" x14ac:dyDescent="0.25">
      <c r="A1278" s="77"/>
      <c r="B1278" s="80"/>
      <c r="C1278" s="22"/>
      <c r="D1278" s="22"/>
      <c r="E1278" s="21"/>
      <c r="F1278" s="21"/>
      <c r="G1278" s="11"/>
      <c r="I1278" s="9"/>
      <c r="L1278" s="1"/>
      <c r="M1278" s="112"/>
      <c r="N1278" s="112"/>
      <c r="O1278" s="112"/>
      <c r="P1278" s="113"/>
      <c r="Q1278" s="112"/>
      <c r="R1278" s="114"/>
      <c r="S1278" s="113"/>
      <c r="T1278" s="112"/>
      <c r="U1278" s="114"/>
      <c r="V1278" s="113"/>
      <c r="W1278" s="112"/>
      <c r="X1278" s="113"/>
    </row>
    <row r="1279" spans="1:24" x14ac:dyDescent="0.25">
      <c r="A1279" s="77"/>
      <c r="B1279" s="80"/>
      <c r="C1279" s="22"/>
      <c r="D1279" s="22"/>
      <c r="E1279" s="21"/>
      <c r="F1279" s="21"/>
      <c r="G1279" s="11"/>
      <c r="I1279" s="9"/>
      <c r="L1279" s="1"/>
      <c r="M1279" s="112"/>
      <c r="N1279" s="112"/>
      <c r="O1279" s="112"/>
      <c r="P1279" s="113"/>
      <c r="Q1279" s="112"/>
      <c r="R1279" s="114"/>
      <c r="S1279" s="113"/>
      <c r="T1279" s="112"/>
      <c r="U1279" s="114"/>
      <c r="V1279" s="113"/>
      <c r="W1279" s="112"/>
      <c r="X1279" s="113"/>
    </row>
    <row r="1280" spans="1:24" x14ac:dyDescent="0.25">
      <c r="A1280" s="77"/>
      <c r="B1280" s="80"/>
      <c r="C1280" s="22"/>
      <c r="D1280" s="22"/>
      <c r="E1280" s="21"/>
      <c r="F1280" s="21"/>
      <c r="G1280" s="11"/>
      <c r="I1280" s="9"/>
      <c r="L1280" s="1"/>
      <c r="M1280" s="112"/>
      <c r="N1280" s="112"/>
      <c r="O1280" s="112"/>
      <c r="P1280" s="113"/>
      <c r="Q1280" s="112"/>
      <c r="R1280" s="114"/>
      <c r="S1280" s="113"/>
      <c r="T1280" s="112"/>
      <c r="U1280" s="114"/>
      <c r="V1280" s="113"/>
      <c r="W1280" s="112"/>
      <c r="X1280" s="113"/>
    </row>
    <row r="1281" spans="1:24" x14ac:dyDescent="0.25">
      <c r="A1281" s="77"/>
      <c r="B1281" s="80"/>
      <c r="C1281" s="22"/>
      <c r="D1281" s="22"/>
      <c r="E1281" s="21"/>
      <c r="F1281" s="21"/>
      <c r="G1281" s="11"/>
      <c r="I1281" s="9"/>
      <c r="L1281" s="1"/>
      <c r="M1281" s="112"/>
      <c r="N1281" s="112"/>
      <c r="O1281" s="112"/>
      <c r="P1281" s="113"/>
      <c r="Q1281" s="112"/>
      <c r="R1281" s="114"/>
      <c r="S1281" s="113"/>
      <c r="T1281" s="112"/>
      <c r="U1281" s="114"/>
      <c r="V1281" s="113"/>
      <c r="W1281" s="112"/>
      <c r="X1281" s="113"/>
    </row>
    <row r="1282" spans="1:24" x14ac:dyDescent="0.25">
      <c r="A1282" s="77"/>
      <c r="B1282" s="80"/>
      <c r="C1282" s="22"/>
      <c r="D1282" s="22"/>
      <c r="E1282" s="21"/>
      <c r="F1282" s="21"/>
      <c r="G1282" s="11"/>
      <c r="I1282" s="9"/>
      <c r="L1282" s="1"/>
      <c r="M1282" s="112"/>
      <c r="N1282" s="112"/>
      <c r="O1282" s="112"/>
      <c r="P1282" s="113"/>
      <c r="Q1282" s="112"/>
      <c r="R1282" s="114"/>
      <c r="S1282" s="113"/>
      <c r="T1282" s="112"/>
      <c r="U1282" s="114"/>
      <c r="V1282" s="113"/>
      <c r="W1282" s="112"/>
      <c r="X1282" s="113"/>
    </row>
    <row r="1283" spans="1:24" x14ac:dyDescent="0.25">
      <c r="A1283" s="77"/>
      <c r="B1283" s="80"/>
      <c r="C1283" s="22"/>
      <c r="D1283" s="22"/>
      <c r="E1283" s="21"/>
      <c r="F1283" s="21"/>
      <c r="G1283" s="11"/>
      <c r="I1283" s="9"/>
      <c r="L1283" s="1"/>
      <c r="M1283" s="112"/>
      <c r="N1283" s="112"/>
      <c r="O1283" s="112"/>
      <c r="P1283" s="113"/>
      <c r="Q1283" s="112"/>
      <c r="R1283" s="114"/>
      <c r="S1283" s="113"/>
      <c r="T1283" s="112"/>
      <c r="U1283" s="114"/>
      <c r="V1283" s="113"/>
      <c r="W1283" s="112"/>
      <c r="X1283" s="113"/>
    </row>
    <row r="1284" spans="1:24" x14ac:dyDescent="0.25">
      <c r="A1284" s="77"/>
      <c r="B1284" s="80"/>
      <c r="C1284" s="22"/>
      <c r="D1284" s="22"/>
      <c r="E1284" s="21"/>
      <c r="F1284" s="21"/>
      <c r="G1284" s="11"/>
      <c r="I1284" s="9"/>
      <c r="L1284" s="1"/>
      <c r="M1284" s="112"/>
      <c r="N1284" s="112"/>
      <c r="O1284" s="112"/>
      <c r="P1284" s="113"/>
      <c r="Q1284" s="112"/>
      <c r="R1284" s="114"/>
      <c r="S1284" s="113"/>
      <c r="T1284" s="112"/>
      <c r="U1284" s="114"/>
      <c r="V1284" s="113"/>
      <c r="W1284" s="112"/>
      <c r="X1284" s="113"/>
    </row>
    <row r="1285" spans="1:24" x14ac:dyDescent="0.25">
      <c r="A1285" s="77"/>
      <c r="B1285" s="80"/>
      <c r="C1285" s="22"/>
      <c r="D1285" s="22"/>
      <c r="E1285" s="21"/>
      <c r="F1285" s="21"/>
      <c r="G1285" s="11"/>
      <c r="I1285" s="9"/>
      <c r="L1285" s="1"/>
      <c r="M1285" s="112"/>
      <c r="N1285" s="112"/>
      <c r="O1285" s="112"/>
      <c r="P1285" s="113"/>
      <c r="Q1285" s="112"/>
      <c r="R1285" s="114"/>
      <c r="S1285" s="113"/>
      <c r="T1285" s="112"/>
      <c r="U1285" s="114"/>
      <c r="V1285" s="113"/>
      <c r="W1285" s="112"/>
      <c r="X1285" s="113"/>
    </row>
    <row r="1286" spans="1:24" x14ac:dyDescent="0.25">
      <c r="A1286" s="77"/>
      <c r="B1286" s="80"/>
      <c r="C1286" s="22"/>
      <c r="D1286" s="22"/>
      <c r="E1286" s="21"/>
      <c r="F1286" s="21"/>
      <c r="G1286" s="11"/>
      <c r="I1286" s="9"/>
      <c r="L1286" s="1"/>
      <c r="M1286" s="112"/>
      <c r="N1286" s="112"/>
      <c r="O1286" s="112"/>
      <c r="P1286" s="113"/>
      <c r="Q1286" s="112"/>
      <c r="R1286" s="114"/>
      <c r="S1286" s="113"/>
      <c r="T1286" s="112"/>
      <c r="U1286" s="114"/>
      <c r="V1286" s="113"/>
      <c r="W1286" s="112"/>
      <c r="X1286" s="113"/>
    </row>
    <row r="1287" spans="1:24" x14ac:dyDescent="0.25">
      <c r="A1287" s="77"/>
      <c r="B1287" s="80"/>
      <c r="C1287" s="22"/>
      <c r="D1287" s="22"/>
      <c r="E1287" s="21"/>
      <c r="F1287" s="21"/>
      <c r="G1287" s="11"/>
      <c r="I1287" s="9"/>
      <c r="L1287" s="1"/>
      <c r="M1287" s="112"/>
      <c r="N1287" s="112"/>
      <c r="O1287" s="112"/>
      <c r="P1287" s="113"/>
      <c r="Q1287" s="112"/>
      <c r="R1287" s="114"/>
      <c r="S1287" s="113"/>
      <c r="T1287" s="112"/>
      <c r="U1287" s="114"/>
      <c r="V1287" s="113"/>
      <c r="W1287" s="112"/>
      <c r="X1287" s="113"/>
    </row>
    <row r="1288" spans="1:24" x14ac:dyDescent="0.25">
      <c r="A1288" s="77"/>
      <c r="B1288" s="80"/>
      <c r="C1288" s="22"/>
      <c r="D1288" s="22"/>
      <c r="E1288" s="21"/>
      <c r="F1288" s="21"/>
      <c r="G1288" s="11"/>
      <c r="I1288" s="9"/>
      <c r="L1288" s="1"/>
      <c r="M1288" s="112"/>
      <c r="N1288" s="112"/>
      <c r="O1288" s="112"/>
      <c r="P1288" s="113"/>
      <c r="Q1288" s="112"/>
      <c r="R1288" s="114"/>
      <c r="S1288" s="113"/>
      <c r="T1288" s="112"/>
      <c r="U1288" s="114"/>
      <c r="V1288" s="113"/>
      <c r="W1288" s="112"/>
      <c r="X1288" s="113"/>
    </row>
    <row r="1289" spans="1:24" x14ac:dyDescent="0.25">
      <c r="A1289" s="77"/>
      <c r="B1289" s="80"/>
      <c r="C1289" s="22"/>
      <c r="D1289" s="22"/>
      <c r="E1289" s="21"/>
      <c r="F1289" s="21"/>
      <c r="G1289" s="11"/>
      <c r="I1289" s="9"/>
      <c r="L1289" s="1"/>
      <c r="M1289" s="112"/>
      <c r="N1289" s="112"/>
      <c r="O1289" s="112"/>
      <c r="P1289" s="113"/>
      <c r="Q1289" s="112"/>
      <c r="R1289" s="114"/>
      <c r="S1289" s="113"/>
      <c r="T1289" s="112"/>
      <c r="U1289" s="114"/>
      <c r="V1289" s="113"/>
      <c r="W1289" s="112"/>
      <c r="X1289" s="113"/>
    </row>
    <row r="1290" spans="1:24" x14ac:dyDescent="0.25">
      <c r="A1290" s="77"/>
      <c r="B1290" s="80"/>
      <c r="C1290" s="22"/>
      <c r="D1290" s="22"/>
      <c r="E1290" s="21"/>
      <c r="F1290" s="21"/>
      <c r="G1290" s="11"/>
      <c r="I1290" s="9"/>
      <c r="L1290" s="1"/>
      <c r="M1290" s="112"/>
      <c r="N1290" s="112"/>
      <c r="O1290" s="112"/>
      <c r="P1290" s="113"/>
      <c r="Q1290" s="112"/>
      <c r="R1290" s="114"/>
      <c r="S1290" s="113"/>
      <c r="T1290" s="112"/>
      <c r="U1290" s="114"/>
      <c r="V1290" s="113"/>
      <c r="W1290" s="112"/>
      <c r="X1290" s="113"/>
    </row>
    <row r="1291" spans="1:24" x14ac:dyDescent="0.25">
      <c r="A1291" s="77"/>
      <c r="B1291" s="80"/>
      <c r="C1291" s="22"/>
      <c r="D1291" s="22"/>
      <c r="E1291" s="21"/>
      <c r="F1291" s="21"/>
      <c r="G1291" s="11"/>
      <c r="I1291" s="9"/>
      <c r="L1291" s="1"/>
      <c r="M1291" s="112"/>
      <c r="N1291" s="112"/>
      <c r="O1291" s="112"/>
      <c r="P1291" s="113"/>
      <c r="Q1291" s="112"/>
      <c r="R1291" s="114"/>
      <c r="S1291" s="113"/>
      <c r="T1291" s="112"/>
      <c r="U1291" s="114"/>
      <c r="V1291" s="113"/>
      <c r="W1291" s="112"/>
      <c r="X1291" s="113"/>
    </row>
    <row r="1292" spans="1:24" x14ac:dyDescent="0.25">
      <c r="A1292" s="77"/>
      <c r="B1292" s="80"/>
      <c r="C1292" s="22"/>
      <c r="D1292" s="22"/>
      <c r="E1292" s="21"/>
      <c r="F1292" s="21"/>
      <c r="G1292" s="11"/>
      <c r="I1292" s="9"/>
      <c r="L1292" s="1"/>
      <c r="M1292" s="112"/>
      <c r="N1292" s="112"/>
      <c r="O1292" s="112"/>
      <c r="P1292" s="113"/>
      <c r="Q1292" s="112"/>
      <c r="R1292" s="114"/>
      <c r="S1292" s="113"/>
      <c r="T1292" s="112"/>
      <c r="U1292" s="114"/>
      <c r="V1292" s="113"/>
      <c r="W1292" s="112"/>
      <c r="X1292" s="113"/>
    </row>
    <row r="1293" spans="1:24" x14ac:dyDescent="0.25">
      <c r="A1293" s="77"/>
      <c r="B1293" s="80"/>
      <c r="C1293" s="22"/>
      <c r="D1293" s="22"/>
      <c r="E1293" s="21"/>
      <c r="F1293" s="21"/>
      <c r="G1293" s="11"/>
      <c r="I1293" s="9"/>
      <c r="L1293" s="1"/>
      <c r="M1293" s="112"/>
      <c r="N1293" s="112"/>
      <c r="O1293" s="112"/>
      <c r="P1293" s="113"/>
      <c r="Q1293" s="112"/>
      <c r="R1293" s="114"/>
      <c r="S1293" s="113"/>
      <c r="T1293" s="112"/>
      <c r="U1293" s="114"/>
      <c r="V1293" s="113"/>
      <c r="W1293" s="112"/>
      <c r="X1293" s="113"/>
    </row>
    <row r="1294" spans="1:24" x14ac:dyDescent="0.25">
      <c r="A1294" s="77"/>
      <c r="B1294" s="80"/>
      <c r="C1294" s="22"/>
      <c r="D1294" s="22"/>
      <c r="E1294" s="21"/>
      <c r="F1294" s="21"/>
      <c r="G1294" s="11"/>
      <c r="I1294" s="9"/>
      <c r="L1294" s="1"/>
      <c r="M1294" s="112"/>
      <c r="N1294" s="112"/>
      <c r="O1294" s="112"/>
      <c r="P1294" s="113"/>
      <c r="Q1294" s="112"/>
      <c r="R1294" s="114"/>
      <c r="S1294" s="113"/>
      <c r="T1294" s="112"/>
      <c r="U1294" s="114"/>
      <c r="V1294" s="113"/>
      <c r="W1294" s="112"/>
      <c r="X1294" s="113"/>
    </row>
    <row r="1295" spans="1:24" x14ac:dyDescent="0.25">
      <c r="A1295" s="77"/>
      <c r="B1295" s="80"/>
      <c r="C1295" s="22"/>
      <c r="D1295" s="22"/>
      <c r="E1295" s="21"/>
      <c r="F1295" s="21"/>
      <c r="G1295" s="11"/>
      <c r="I1295" s="9"/>
      <c r="L1295" s="1"/>
      <c r="M1295" s="112"/>
      <c r="N1295" s="112"/>
      <c r="O1295" s="112"/>
      <c r="P1295" s="113"/>
      <c r="Q1295" s="112"/>
      <c r="R1295" s="114"/>
      <c r="S1295" s="113"/>
      <c r="T1295" s="112"/>
      <c r="U1295" s="114"/>
      <c r="V1295" s="113"/>
      <c r="W1295" s="112"/>
      <c r="X1295" s="113"/>
    </row>
    <row r="1296" spans="1:24" x14ac:dyDescent="0.25">
      <c r="A1296" s="77"/>
      <c r="B1296" s="80"/>
      <c r="C1296" s="22"/>
      <c r="D1296" s="22"/>
      <c r="E1296" s="21"/>
      <c r="F1296" s="21"/>
      <c r="G1296" s="11"/>
      <c r="I1296" s="9"/>
      <c r="L1296" s="1"/>
      <c r="M1296" s="112"/>
      <c r="N1296" s="112"/>
      <c r="O1296" s="112"/>
      <c r="P1296" s="113"/>
      <c r="Q1296" s="112"/>
      <c r="R1296" s="114"/>
      <c r="S1296" s="113"/>
      <c r="T1296" s="112"/>
      <c r="U1296" s="114"/>
      <c r="V1296" s="113"/>
      <c r="W1296" s="112"/>
      <c r="X1296" s="113"/>
    </row>
    <row r="1297" spans="1:24" x14ac:dyDescent="0.25">
      <c r="A1297" s="77"/>
      <c r="B1297" s="80"/>
      <c r="C1297" s="22"/>
      <c r="D1297" s="22"/>
      <c r="E1297" s="21"/>
      <c r="F1297" s="21"/>
      <c r="G1297" s="11"/>
      <c r="I1297" s="9"/>
      <c r="L1297" s="1"/>
      <c r="M1297" s="112"/>
      <c r="N1297" s="112"/>
      <c r="O1297" s="112"/>
      <c r="P1297" s="113"/>
      <c r="Q1297" s="112"/>
      <c r="R1297" s="114"/>
      <c r="S1297" s="113"/>
      <c r="T1297" s="112"/>
      <c r="U1297" s="114"/>
      <c r="V1297" s="113"/>
      <c r="W1297" s="112"/>
      <c r="X1297" s="113"/>
    </row>
    <row r="1298" spans="1:24" x14ac:dyDescent="0.25">
      <c r="A1298" s="77"/>
      <c r="B1298" s="80"/>
      <c r="C1298" s="22"/>
      <c r="D1298" s="22"/>
      <c r="E1298" s="21"/>
      <c r="F1298" s="21"/>
      <c r="G1298" s="11"/>
      <c r="I1298" s="9"/>
      <c r="L1298" s="1"/>
      <c r="M1298" s="112"/>
      <c r="N1298" s="112"/>
      <c r="O1298" s="112"/>
      <c r="P1298" s="113"/>
      <c r="Q1298" s="112"/>
      <c r="R1298" s="114"/>
      <c r="S1298" s="113"/>
      <c r="T1298" s="112"/>
      <c r="U1298" s="114"/>
      <c r="V1298" s="113"/>
      <c r="W1298" s="112"/>
      <c r="X1298" s="113"/>
    </row>
    <row r="1299" spans="1:24" x14ac:dyDescent="0.25">
      <c r="A1299" s="77"/>
      <c r="B1299" s="80"/>
      <c r="C1299" s="22"/>
      <c r="D1299" s="22"/>
      <c r="E1299" s="21"/>
      <c r="F1299" s="21"/>
      <c r="G1299" s="11"/>
      <c r="I1299" s="9"/>
      <c r="L1299" s="1"/>
      <c r="M1299" s="112"/>
      <c r="N1299" s="112"/>
      <c r="O1299" s="112"/>
      <c r="P1299" s="113"/>
      <c r="Q1299" s="112"/>
      <c r="R1299" s="114"/>
      <c r="S1299" s="113"/>
      <c r="T1299" s="112"/>
      <c r="U1299" s="114"/>
      <c r="V1299" s="113"/>
      <c r="W1299" s="112"/>
      <c r="X1299" s="113"/>
    </row>
    <row r="1300" spans="1:24" x14ac:dyDescent="0.25">
      <c r="A1300" s="77"/>
      <c r="B1300" s="80"/>
      <c r="C1300" s="22"/>
      <c r="D1300" s="22"/>
      <c r="E1300" s="21"/>
      <c r="F1300" s="21"/>
      <c r="G1300" s="11"/>
      <c r="I1300" s="9"/>
      <c r="L1300" s="1"/>
      <c r="M1300" s="112"/>
      <c r="N1300" s="112"/>
      <c r="O1300" s="112"/>
      <c r="P1300" s="113"/>
      <c r="Q1300" s="112"/>
      <c r="R1300" s="114"/>
      <c r="S1300" s="113"/>
      <c r="T1300" s="112"/>
      <c r="U1300" s="114"/>
      <c r="V1300" s="113"/>
      <c r="W1300" s="112"/>
      <c r="X1300" s="113"/>
    </row>
    <row r="1301" spans="1:24" x14ac:dyDescent="0.25">
      <c r="A1301" s="77"/>
      <c r="B1301" s="80"/>
      <c r="C1301" s="22"/>
      <c r="D1301" s="22"/>
      <c r="E1301" s="21"/>
      <c r="F1301" s="21"/>
      <c r="G1301" s="11"/>
      <c r="I1301" s="9"/>
      <c r="L1301" s="1"/>
      <c r="M1301" s="112"/>
      <c r="N1301" s="112"/>
      <c r="O1301" s="112"/>
      <c r="P1301" s="113"/>
      <c r="Q1301" s="112"/>
      <c r="R1301" s="114"/>
      <c r="S1301" s="113"/>
      <c r="T1301" s="112"/>
      <c r="U1301" s="114"/>
      <c r="V1301" s="113"/>
      <c r="W1301" s="112"/>
      <c r="X1301" s="113"/>
    </row>
    <row r="1302" spans="1:24" x14ac:dyDescent="0.25">
      <c r="A1302" s="77"/>
      <c r="B1302" s="80"/>
      <c r="C1302" s="22"/>
      <c r="D1302" s="22"/>
      <c r="E1302" s="21"/>
      <c r="F1302" s="21"/>
      <c r="G1302" s="11"/>
      <c r="I1302" s="9"/>
      <c r="L1302" s="1"/>
      <c r="M1302" s="112"/>
      <c r="N1302" s="112"/>
      <c r="O1302" s="112"/>
      <c r="P1302" s="113"/>
      <c r="Q1302" s="112"/>
      <c r="R1302" s="114"/>
      <c r="S1302" s="113"/>
      <c r="T1302" s="112"/>
      <c r="U1302" s="114"/>
      <c r="V1302" s="113"/>
      <c r="W1302" s="112"/>
      <c r="X1302" s="113"/>
    </row>
    <row r="1303" spans="1:24" x14ac:dyDescent="0.25">
      <c r="A1303" s="77"/>
      <c r="B1303" s="80"/>
      <c r="C1303" s="22"/>
      <c r="D1303" s="22"/>
      <c r="E1303" s="21"/>
      <c r="F1303" s="21"/>
      <c r="G1303" s="11"/>
      <c r="I1303" s="9"/>
      <c r="L1303" s="1"/>
      <c r="M1303" s="112"/>
      <c r="N1303" s="112"/>
      <c r="O1303" s="112"/>
      <c r="P1303" s="113"/>
      <c r="Q1303" s="112"/>
      <c r="R1303" s="114"/>
      <c r="S1303" s="113"/>
      <c r="T1303" s="112"/>
      <c r="U1303" s="114"/>
      <c r="V1303" s="113"/>
      <c r="W1303" s="112"/>
      <c r="X1303" s="113"/>
    </row>
    <row r="1304" spans="1:24" x14ac:dyDescent="0.25">
      <c r="A1304" s="77"/>
      <c r="B1304" s="80"/>
      <c r="C1304" s="22"/>
      <c r="D1304" s="22"/>
      <c r="E1304" s="21"/>
      <c r="F1304" s="21"/>
      <c r="G1304" s="11"/>
      <c r="I1304" s="9"/>
      <c r="L1304" s="1"/>
      <c r="M1304" s="112"/>
      <c r="N1304" s="112"/>
      <c r="O1304" s="112"/>
      <c r="P1304" s="113"/>
      <c r="Q1304" s="112"/>
      <c r="R1304" s="114"/>
      <c r="S1304" s="113"/>
      <c r="T1304" s="112"/>
      <c r="U1304" s="114"/>
      <c r="V1304" s="113"/>
      <c r="W1304" s="112"/>
      <c r="X1304" s="113"/>
    </row>
    <row r="1305" spans="1:24" x14ac:dyDescent="0.25">
      <c r="A1305" s="77"/>
      <c r="B1305" s="80"/>
      <c r="C1305" s="22"/>
      <c r="D1305" s="22"/>
      <c r="E1305" s="21"/>
      <c r="F1305" s="21"/>
      <c r="G1305" s="11"/>
      <c r="I1305" s="9"/>
      <c r="L1305" s="1"/>
      <c r="M1305" s="112"/>
      <c r="N1305" s="112"/>
      <c r="O1305" s="112"/>
      <c r="P1305" s="113"/>
      <c r="Q1305" s="112"/>
      <c r="R1305" s="114"/>
      <c r="S1305" s="113"/>
      <c r="T1305" s="112"/>
      <c r="U1305" s="114"/>
      <c r="V1305" s="113"/>
      <c r="W1305" s="112"/>
      <c r="X1305" s="113"/>
    </row>
    <row r="1306" spans="1:24" x14ac:dyDescent="0.25">
      <c r="A1306" s="77"/>
      <c r="B1306" s="80"/>
      <c r="C1306" s="22"/>
      <c r="D1306" s="22"/>
      <c r="E1306" s="21"/>
      <c r="F1306" s="21"/>
      <c r="G1306" s="11"/>
      <c r="I1306" s="9"/>
      <c r="L1306" s="1"/>
      <c r="M1306" s="112"/>
      <c r="N1306" s="112"/>
      <c r="O1306" s="112"/>
      <c r="P1306" s="113"/>
      <c r="Q1306" s="112"/>
      <c r="R1306" s="114"/>
      <c r="S1306" s="113"/>
      <c r="T1306" s="112"/>
      <c r="U1306" s="114"/>
      <c r="V1306" s="113"/>
      <c r="W1306" s="112"/>
      <c r="X1306" s="113"/>
    </row>
    <row r="1307" spans="1:24" x14ac:dyDescent="0.25">
      <c r="A1307" s="77"/>
      <c r="B1307" s="80"/>
      <c r="C1307" s="22"/>
      <c r="D1307" s="22"/>
      <c r="E1307" s="21"/>
      <c r="F1307" s="21"/>
      <c r="G1307" s="11"/>
      <c r="I1307" s="9"/>
      <c r="L1307" s="1"/>
      <c r="M1307" s="112"/>
      <c r="N1307" s="112"/>
      <c r="O1307" s="112"/>
      <c r="P1307" s="113"/>
      <c r="Q1307" s="112"/>
      <c r="R1307" s="114"/>
      <c r="S1307" s="113"/>
      <c r="T1307" s="112"/>
      <c r="U1307" s="114"/>
      <c r="V1307" s="113"/>
      <c r="W1307" s="112"/>
      <c r="X1307" s="113"/>
    </row>
    <row r="1308" spans="1:24" x14ac:dyDescent="0.25">
      <c r="A1308" s="77"/>
      <c r="B1308" s="80"/>
      <c r="C1308" s="22"/>
      <c r="D1308" s="22"/>
      <c r="E1308" s="21"/>
      <c r="F1308" s="21"/>
      <c r="G1308" s="11"/>
      <c r="I1308" s="9"/>
      <c r="L1308" s="1"/>
      <c r="M1308" s="112"/>
      <c r="N1308" s="112"/>
      <c r="O1308" s="112"/>
      <c r="P1308" s="113"/>
      <c r="Q1308" s="112"/>
      <c r="R1308" s="114"/>
      <c r="S1308" s="113"/>
      <c r="T1308" s="112"/>
      <c r="U1308" s="114"/>
      <c r="V1308" s="113"/>
      <c r="W1308" s="112"/>
      <c r="X1308" s="113"/>
    </row>
    <row r="1309" spans="1:24" x14ac:dyDescent="0.25">
      <c r="A1309" s="77"/>
      <c r="B1309" s="80"/>
      <c r="C1309" s="22"/>
      <c r="D1309" s="22"/>
      <c r="E1309" s="21"/>
      <c r="F1309" s="21"/>
      <c r="G1309" s="11"/>
      <c r="I1309" s="9"/>
      <c r="L1309" s="1"/>
      <c r="M1309" s="112"/>
      <c r="N1309" s="112"/>
      <c r="O1309" s="112"/>
      <c r="P1309" s="113"/>
      <c r="Q1309" s="112"/>
      <c r="R1309" s="114"/>
      <c r="S1309" s="113"/>
      <c r="T1309" s="112"/>
      <c r="U1309" s="114"/>
      <c r="V1309" s="113"/>
      <c r="W1309" s="112"/>
      <c r="X1309" s="113"/>
    </row>
    <row r="1310" spans="1:24" x14ac:dyDescent="0.25">
      <c r="A1310" s="77"/>
      <c r="B1310" s="80"/>
      <c r="C1310" s="22"/>
      <c r="D1310" s="22"/>
      <c r="E1310" s="21"/>
      <c r="F1310" s="21"/>
      <c r="G1310" s="11"/>
      <c r="I1310" s="9"/>
      <c r="L1310" s="1"/>
      <c r="M1310" s="112"/>
      <c r="N1310" s="112"/>
      <c r="O1310" s="112"/>
      <c r="P1310" s="113"/>
      <c r="Q1310" s="112"/>
      <c r="R1310" s="114"/>
      <c r="S1310" s="113"/>
      <c r="T1310" s="112"/>
      <c r="U1310" s="114"/>
      <c r="V1310" s="113"/>
      <c r="W1310" s="112"/>
      <c r="X1310" s="113"/>
    </row>
    <row r="1311" spans="1:24" x14ac:dyDescent="0.25">
      <c r="A1311" s="77"/>
      <c r="B1311" s="80"/>
      <c r="C1311" s="22"/>
      <c r="D1311" s="22"/>
      <c r="E1311" s="21"/>
      <c r="F1311" s="21"/>
      <c r="G1311" s="11"/>
      <c r="I1311" s="9"/>
      <c r="L1311" s="1"/>
      <c r="M1311" s="112"/>
      <c r="N1311" s="112"/>
      <c r="O1311" s="112"/>
      <c r="P1311" s="113"/>
      <c r="Q1311" s="112"/>
      <c r="R1311" s="114"/>
      <c r="S1311" s="113"/>
      <c r="T1311" s="112"/>
      <c r="U1311" s="114"/>
      <c r="V1311" s="113"/>
      <c r="W1311" s="112"/>
      <c r="X1311" s="113"/>
    </row>
    <row r="1312" spans="1:24" x14ac:dyDescent="0.25">
      <c r="A1312" s="77"/>
      <c r="B1312" s="80"/>
      <c r="C1312" s="22"/>
      <c r="D1312" s="22"/>
      <c r="E1312" s="21"/>
      <c r="F1312" s="21"/>
      <c r="G1312" s="11"/>
      <c r="I1312" s="9"/>
      <c r="L1312" s="1"/>
      <c r="M1312" s="112"/>
      <c r="N1312" s="112"/>
      <c r="O1312" s="112"/>
      <c r="P1312" s="113"/>
      <c r="Q1312" s="112"/>
      <c r="R1312" s="114"/>
      <c r="S1312" s="113"/>
      <c r="T1312" s="112"/>
      <c r="U1312" s="114"/>
      <c r="V1312" s="113"/>
      <c r="W1312" s="112"/>
      <c r="X1312" s="113"/>
    </row>
    <row r="1313" spans="1:24" x14ac:dyDescent="0.25">
      <c r="A1313" s="77"/>
      <c r="B1313" s="80"/>
      <c r="C1313" s="22"/>
      <c r="D1313" s="22"/>
      <c r="E1313" s="21"/>
      <c r="F1313" s="21"/>
      <c r="G1313" s="11"/>
      <c r="I1313" s="9"/>
      <c r="L1313" s="1"/>
      <c r="M1313" s="112"/>
      <c r="N1313" s="112"/>
      <c r="O1313" s="112"/>
      <c r="P1313" s="113"/>
      <c r="Q1313" s="112"/>
      <c r="R1313" s="114"/>
      <c r="S1313" s="113"/>
      <c r="T1313" s="112"/>
      <c r="U1313" s="114"/>
      <c r="V1313" s="113"/>
      <c r="W1313" s="112"/>
      <c r="X1313" s="113"/>
    </row>
    <row r="1314" spans="1:24" x14ac:dyDescent="0.25">
      <c r="A1314" s="77"/>
      <c r="B1314" s="80"/>
      <c r="C1314" s="22"/>
      <c r="D1314" s="22"/>
      <c r="E1314" s="21"/>
      <c r="F1314" s="21"/>
      <c r="G1314" s="11"/>
      <c r="I1314" s="9"/>
      <c r="L1314" s="1"/>
      <c r="M1314" s="112"/>
      <c r="N1314" s="112"/>
      <c r="O1314" s="112"/>
      <c r="P1314" s="113"/>
      <c r="Q1314" s="112"/>
      <c r="R1314" s="114"/>
      <c r="S1314" s="113"/>
      <c r="T1314" s="112"/>
      <c r="U1314" s="114"/>
      <c r="V1314" s="113"/>
      <c r="W1314" s="112"/>
      <c r="X1314" s="113"/>
    </row>
    <row r="1315" spans="1:24" x14ac:dyDescent="0.25">
      <c r="A1315" s="77"/>
      <c r="B1315" s="80"/>
      <c r="C1315" s="22"/>
      <c r="D1315" s="22"/>
      <c r="E1315" s="21"/>
      <c r="F1315" s="21"/>
      <c r="G1315" s="11"/>
      <c r="I1315" s="9"/>
      <c r="L1315" s="1"/>
      <c r="M1315" s="112"/>
      <c r="N1315" s="112"/>
      <c r="O1315" s="112"/>
      <c r="P1315" s="113"/>
      <c r="Q1315" s="112"/>
      <c r="R1315" s="114"/>
      <c r="S1315" s="113"/>
      <c r="T1315" s="112"/>
      <c r="U1315" s="114"/>
      <c r="V1315" s="113"/>
      <c r="W1315" s="112"/>
      <c r="X1315" s="113"/>
    </row>
    <row r="1316" spans="1:24" x14ac:dyDescent="0.25">
      <c r="A1316" s="77"/>
      <c r="B1316" s="80"/>
      <c r="C1316" s="22"/>
      <c r="D1316" s="22"/>
      <c r="E1316" s="21"/>
      <c r="F1316" s="21"/>
      <c r="G1316" s="11"/>
      <c r="I1316" s="9"/>
      <c r="L1316" s="1"/>
      <c r="M1316" s="112"/>
      <c r="N1316" s="112"/>
      <c r="O1316" s="112"/>
      <c r="P1316" s="113"/>
      <c r="Q1316" s="112"/>
      <c r="R1316" s="114"/>
      <c r="S1316" s="113"/>
      <c r="T1316" s="112"/>
      <c r="U1316" s="114"/>
      <c r="V1316" s="113"/>
      <c r="W1316" s="112"/>
      <c r="X1316" s="113"/>
    </row>
    <row r="1317" spans="1:24" x14ac:dyDescent="0.25">
      <c r="A1317" s="77"/>
      <c r="B1317" s="80"/>
      <c r="C1317" s="22"/>
      <c r="D1317" s="22"/>
      <c r="E1317" s="21"/>
      <c r="F1317" s="21"/>
      <c r="G1317" s="11"/>
      <c r="I1317" s="9"/>
      <c r="L1317" s="1"/>
      <c r="M1317" s="112"/>
      <c r="N1317" s="112"/>
      <c r="O1317" s="112"/>
      <c r="P1317" s="113"/>
      <c r="Q1317" s="112"/>
      <c r="R1317" s="114"/>
      <c r="S1317" s="113"/>
      <c r="T1317" s="112"/>
      <c r="U1317" s="114"/>
      <c r="V1317" s="113"/>
      <c r="W1317" s="112"/>
      <c r="X1317" s="113"/>
    </row>
    <row r="1318" spans="1:24" x14ac:dyDescent="0.25">
      <c r="A1318" s="77"/>
      <c r="B1318" s="80"/>
      <c r="C1318" s="22"/>
      <c r="D1318" s="22"/>
      <c r="E1318" s="21"/>
      <c r="F1318" s="21"/>
      <c r="G1318" s="11"/>
      <c r="I1318" s="9"/>
      <c r="L1318" s="1"/>
      <c r="M1318" s="112"/>
      <c r="N1318" s="112"/>
      <c r="O1318" s="112"/>
      <c r="P1318" s="113"/>
      <c r="Q1318" s="112"/>
      <c r="R1318" s="114"/>
      <c r="S1318" s="113"/>
      <c r="T1318" s="112"/>
      <c r="U1318" s="114"/>
      <c r="V1318" s="113"/>
      <c r="W1318" s="112"/>
      <c r="X1318" s="113"/>
    </row>
    <row r="1319" spans="1:24" x14ac:dyDescent="0.25">
      <c r="A1319" s="77"/>
      <c r="B1319" s="80"/>
      <c r="C1319" s="22"/>
      <c r="D1319" s="22"/>
      <c r="E1319" s="21"/>
      <c r="F1319" s="21"/>
      <c r="G1319" s="11"/>
      <c r="I1319" s="9"/>
      <c r="L1319" s="1"/>
      <c r="M1319" s="112"/>
      <c r="N1319" s="112"/>
      <c r="O1319" s="112"/>
      <c r="P1319" s="113"/>
      <c r="Q1319" s="112"/>
      <c r="R1319" s="114"/>
      <c r="S1319" s="113"/>
      <c r="T1319" s="112"/>
      <c r="U1319" s="114"/>
      <c r="V1319" s="113"/>
      <c r="W1319" s="112"/>
      <c r="X1319" s="113"/>
    </row>
    <row r="1320" spans="1:24" x14ac:dyDescent="0.25">
      <c r="A1320" s="77"/>
      <c r="B1320" s="80"/>
      <c r="C1320" s="22"/>
      <c r="D1320" s="22"/>
      <c r="E1320" s="21"/>
      <c r="F1320" s="21"/>
      <c r="G1320" s="11"/>
      <c r="I1320" s="9"/>
      <c r="L1320" s="1"/>
      <c r="M1320" s="112"/>
      <c r="N1320" s="112"/>
      <c r="O1320" s="112"/>
      <c r="P1320" s="113"/>
      <c r="Q1320" s="112"/>
      <c r="R1320" s="114"/>
      <c r="S1320" s="113"/>
      <c r="T1320" s="112"/>
      <c r="U1320" s="114"/>
      <c r="V1320" s="113"/>
      <c r="W1320" s="112"/>
      <c r="X1320" s="113"/>
    </row>
    <row r="1321" spans="1:24" x14ac:dyDescent="0.25">
      <c r="A1321" s="77"/>
      <c r="B1321" s="80"/>
      <c r="C1321" s="22"/>
      <c r="D1321" s="22"/>
      <c r="E1321" s="21"/>
      <c r="F1321" s="21"/>
      <c r="G1321" s="11"/>
      <c r="I1321" s="9"/>
      <c r="L1321" s="1"/>
      <c r="M1321" s="112"/>
      <c r="N1321" s="112"/>
      <c r="O1321" s="112"/>
      <c r="P1321" s="113"/>
      <c r="Q1321" s="112"/>
      <c r="R1321" s="114"/>
      <c r="S1321" s="113"/>
      <c r="T1321" s="112"/>
      <c r="U1321" s="114"/>
      <c r="V1321" s="113"/>
      <c r="W1321" s="112"/>
      <c r="X1321" s="113"/>
    </row>
    <row r="1322" spans="1:24" x14ac:dyDescent="0.25">
      <c r="A1322" s="77"/>
      <c r="B1322" s="80"/>
      <c r="C1322" s="22"/>
      <c r="D1322" s="22"/>
      <c r="E1322" s="21"/>
      <c r="F1322" s="21"/>
      <c r="G1322" s="11"/>
      <c r="I1322" s="9"/>
      <c r="L1322" s="1"/>
      <c r="M1322" s="112"/>
      <c r="N1322" s="112"/>
      <c r="O1322" s="112"/>
      <c r="P1322" s="113"/>
      <c r="Q1322" s="112"/>
      <c r="R1322" s="114"/>
      <c r="S1322" s="113"/>
      <c r="T1322" s="112"/>
      <c r="U1322" s="114"/>
      <c r="V1322" s="113"/>
      <c r="W1322" s="112"/>
      <c r="X1322" s="113"/>
    </row>
    <row r="1323" spans="1:24" x14ac:dyDescent="0.25">
      <c r="A1323" s="77"/>
      <c r="B1323" s="80"/>
      <c r="C1323" s="22"/>
      <c r="D1323" s="22"/>
      <c r="E1323" s="21"/>
      <c r="F1323" s="21"/>
      <c r="G1323" s="11"/>
      <c r="I1323" s="9"/>
      <c r="L1323" s="1"/>
      <c r="M1323" s="112"/>
      <c r="N1323" s="112"/>
      <c r="O1323" s="112"/>
      <c r="P1323" s="113"/>
      <c r="Q1323" s="112"/>
      <c r="R1323" s="114"/>
      <c r="S1323" s="113"/>
      <c r="T1323" s="112"/>
      <c r="U1323" s="114"/>
      <c r="V1323" s="113"/>
      <c r="W1323" s="112"/>
      <c r="X1323" s="113"/>
    </row>
    <row r="1324" spans="1:24" x14ac:dyDescent="0.25">
      <c r="A1324" s="77"/>
      <c r="B1324" s="80"/>
      <c r="C1324" s="22"/>
      <c r="D1324" s="22"/>
      <c r="E1324" s="21"/>
      <c r="F1324" s="21"/>
      <c r="G1324" s="11"/>
      <c r="I1324" s="9"/>
      <c r="L1324" s="1"/>
      <c r="M1324" s="112"/>
      <c r="N1324" s="112"/>
      <c r="O1324" s="112"/>
      <c r="P1324" s="113"/>
      <c r="Q1324" s="112"/>
      <c r="R1324" s="114"/>
      <c r="S1324" s="113"/>
      <c r="T1324" s="112"/>
      <c r="U1324" s="114"/>
      <c r="V1324" s="113"/>
      <c r="W1324" s="112"/>
      <c r="X1324" s="113"/>
    </row>
    <row r="1325" spans="1:24" x14ac:dyDescent="0.25">
      <c r="A1325" s="77"/>
      <c r="B1325" s="80"/>
      <c r="C1325" s="22"/>
      <c r="D1325" s="22"/>
      <c r="E1325" s="21"/>
      <c r="F1325" s="21"/>
      <c r="G1325" s="11"/>
      <c r="I1325" s="9"/>
      <c r="L1325" s="1"/>
      <c r="M1325" s="112"/>
      <c r="N1325" s="112"/>
      <c r="O1325" s="112"/>
      <c r="P1325" s="113"/>
      <c r="Q1325" s="112"/>
      <c r="R1325" s="114"/>
      <c r="S1325" s="113"/>
      <c r="T1325" s="112"/>
      <c r="U1325" s="114"/>
      <c r="V1325" s="113"/>
      <c r="W1325" s="112"/>
      <c r="X1325" s="113"/>
    </row>
    <row r="1326" spans="1:24" x14ac:dyDescent="0.25">
      <c r="A1326" s="77"/>
      <c r="B1326" s="80"/>
      <c r="C1326" s="22"/>
      <c r="D1326" s="22"/>
      <c r="E1326" s="21"/>
      <c r="F1326" s="21"/>
      <c r="G1326" s="11"/>
      <c r="I1326" s="9"/>
      <c r="L1326" s="1"/>
      <c r="M1326" s="112"/>
      <c r="N1326" s="112"/>
      <c r="O1326" s="112"/>
      <c r="P1326" s="113"/>
      <c r="Q1326" s="112"/>
      <c r="R1326" s="114"/>
      <c r="S1326" s="113"/>
      <c r="T1326" s="112"/>
      <c r="U1326" s="114"/>
      <c r="V1326" s="113"/>
      <c r="W1326" s="112"/>
      <c r="X1326" s="113"/>
    </row>
    <row r="1327" spans="1:24" x14ac:dyDescent="0.25">
      <c r="A1327" s="77"/>
      <c r="B1327" s="80"/>
      <c r="C1327" s="22"/>
      <c r="D1327" s="22"/>
      <c r="E1327" s="21"/>
      <c r="F1327" s="21"/>
      <c r="G1327" s="11"/>
      <c r="I1327" s="9"/>
      <c r="L1327" s="1"/>
      <c r="M1327" s="112"/>
      <c r="N1327" s="112"/>
      <c r="O1327" s="112"/>
      <c r="P1327" s="113"/>
      <c r="Q1327" s="112"/>
      <c r="R1327" s="114"/>
      <c r="S1327" s="113"/>
      <c r="T1327" s="112"/>
      <c r="U1327" s="114"/>
      <c r="V1327" s="113"/>
      <c r="W1327" s="112"/>
      <c r="X1327" s="113"/>
    </row>
    <row r="1328" spans="1:24" x14ac:dyDescent="0.25">
      <c r="A1328" s="77"/>
      <c r="B1328" s="80"/>
      <c r="C1328" s="22"/>
      <c r="D1328" s="22"/>
      <c r="E1328" s="21"/>
      <c r="F1328" s="21"/>
      <c r="G1328" s="11"/>
      <c r="I1328" s="9"/>
      <c r="L1328" s="1"/>
      <c r="M1328" s="112"/>
      <c r="N1328" s="112"/>
      <c r="O1328" s="112"/>
      <c r="P1328" s="113"/>
      <c r="Q1328" s="112"/>
      <c r="R1328" s="114"/>
      <c r="S1328" s="113"/>
      <c r="T1328" s="112"/>
      <c r="U1328" s="114"/>
      <c r="V1328" s="113"/>
      <c r="W1328" s="112"/>
      <c r="X1328" s="113"/>
    </row>
    <row r="1329" spans="1:24" x14ac:dyDescent="0.25">
      <c r="A1329" s="77"/>
      <c r="B1329" s="80"/>
      <c r="C1329" s="22"/>
      <c r="D1329" s="22"/>
      <c r="E1329" s="21"/>
      <c r="F1329" s="21"/>
      <c r="G1329" s="11"/>
      <c r="I1329" s="9"/>
      <c r="L1329" s="1"/>
      <c r="M1329" s="112"/>
      <c r="N1329" s="112"/>
      <c r="O1329" s="112"/>
      <c r="P1329" s="113"/>
      <c r="Q1329" s="112"/>
      <c r="R1329" s="114"/>
      <c r="S1329" s="113"/>
      <c r="T1329" s="112"/>
      <c r="U1329" s="114"/>
      <c r="V1329" s="113"/>
      <c r="W1329" s="112"/>
      <c r="X1329" s="113"/>
    </row>
    <row r="1330" spans="1:24" x14ac:dyDescent="0.25">
      <c r="A1330" s="77"/>
      <c r="B1330" s="80"/>
      <c r="C1330" s="22"/>
      <c r="D1330" s="22"/>
      <c r="E1330" s="21"/>
      <c r="F1330" s="21"/>
      <c r="G1330" s="11"/>
      <c r="I1330" s="9"/>
      <c r="L1330" s="1"/>
      <c r="M1330" s="112"/>
      <c r="N1330" s="112"/>
      <c r="O1330" s="112"/>
      <c r="P1330" s="113"/>
      <c r="Q1330" s="112"/>
      <c r="R1330" s="114"/>
      <c r="S1330" s="113"/>
      <c r="T1330" s="112"/>
      <c r="U1330" s="114"/>
      <c r="V1330" s="113"/>
      <c r="W1330" s="112"/>
      <c r="X1330" s="113"/>
    </row>
    <row r="1331" spans="1:24" x14ac:dyDescent="0.25">
      <c r="A1331" s="77"/>
      <c r="B1331" s="80"/>
      <c r="C1331" s="22"/>
      <c r="D1331" s="22"/>
      <c r="E1331" s="21"/>
      <c r="F1331" s="21"/>
      <c r="G1331" s="11"/>
      <c r="I1331" s="9"/>
      <c r="L1331" s="1"/>
      <c r="M1331" s="112"/>
      <c r="N1331" s="112"/>
      <c r="O1331" s="112"/>
      <c r="P1331" s="113"/>
      <c r="Q1331" s="112"/>
      <c r="R1331" s="114"/>
      <c r="S1331" s="113"/>
      <c r="T1331" s="112"/>
      <c r="U1331" s="114"/>
      <c r="V1331" s="113"/>
      <c r="W1331" s="112"/>
      <c r="X1331" s="113"/>
    </row>
    <row r="1332" spans="1:24" x14ac:dyDescent="0.25">
      <c r="A1332" s="77"/>
      <c r="B1332" s="80"/>
      <c r="C1332" s="22"/>
      <c r="D1332" s="22"/>
      <c r="E1332" s="21"/>
      <c r="F1332" s="21"/>
      <c r="G1332" s="11"/>
      <c r="I1332" s="9"/>
      <c r="L1332" s="1"/>
      <c r="M1332" s="112"/>
      <c r="N1332" s="112"/>
      <c r="O1332" s="112"/>
      <c r="P1332" s="113"/>
      <c r="Q1332" s="112"/>
      <c r="R1332" s="114"/>
      <c r="S1332" s="113"/>
      <c r="T1332" s="112"/>
      <c r="U1332" s="114"/>
      <c r="V1332" s="113"/>
      <c r="W1332" s="112"/>
      <c r="X1332" s="113"/>
    </row>
    <row r="1333" spans="1:24" x14ac:dyDescent="0.25">
      <c r="A1333" s="77"/>
      <c r="B1333" s="80"/>
      <c r="C1333" s="22"/>
      <c r="D1333" s="22"/>
      <c r="E1333" s="21"/>
      <c r="F1333" s="21"/>
      <c r="G1333" s="11"/>
      <c r="I1333" s="9"/>
      <c r="L1333" s="1"/>
      <c r="M1333" s="112"/>
      <c r="N1333" s="112"/>
      <c r="O1333" s="112"/>
      <c r="P1333" s="113"/>
      <c r="Q1333" s="112"/>
      <c r="R1333" s="114"/>
      <c r="S1333" s="113"/>
      <c r="T1333" s="112"/>
      <c r="U1333" s="114"/>
      <c r="V1333" s="113"/>
      <c r="W1333" s="112"/>
      <c r="X1333" s="113"/>
    </row>
    <row r="1334" spans="1:24" x14ac:dyDescent="0.25">
      <c r="A1334" s="77"/>
      <c r="B1334" s="80"/>
      <c r="C1334" s="22"/>
      <c r="D1334" s="22"/>
      <c r="E1334" s="21"/>
      <c r="F1334" s="21"/>
      <c r="G1334" s="11"/>
      <c r="I1334" s="9"/>
      <c r="L1334" s="1"/>
      <c r="M1334" s="112"/>
      <c r="N1334" s="112"/>
      <c r="O1334" s="112"/>
      <c r="P1334" s="113"/>
      <c r="Q1334" s="112"/>
      <c r="R1334" s="114"/>
      <c r="S1334" s="113"/>
      <c r="T1334" s="112"/>
      <c r="U1334" s="114"/>
      <c r="V1334" s="113"/>
      <c r="W1334" s="112"/>
      <c r="X1334" s="113"/>
    </row>
    <row r="1335" spans="1:24" x14ac:dyDescent="0.25">
      <c r="A1335" s="77"/>
      <c r="B1335" s="80"/>
      <c r="C1335" s="22"/>
      <c r="D1335" s="22"/>
      <c r="E1335" s="21"/>
      <c r="F1335" s="21"/>
      <c r="G1335" s="11"/>
      <c r="I1335" s="9"/>
      <c r="L1335" s="1"/>
      <c r="M1335" s="112"/>
      <c r="N1335" s="112"/>
      <c r="O1335" s="112"/>
      <c r="P1335" s="113"/>
      <c r="Q1335" s="112"/>
      <c r="R1335" s="114"/>
      <c r="S1335" s="113"/>
      <c r="T1335" s="112"/>
      <c r="U1335" s="114"/>
      <c r="V1335" s="113"/>
      <c r="W1335" s="112"/>
      <c r="X1335" s="113"/>
    </row>
    <row r="1336" spans="1:24" x14ac:dyDescent="0.25">
      <c r="A1336" s="77"/>
      <c r="B1336" s="80"/>
      <c r="C1336" s="22"/>
      <c r="D1336" s="22"/>
      <c r="E1336" s="21"/>
      <c r="F1336" s="21"/>
      <c r="G1336" s="11"/>
      <c r="I1336" s="9"/>
      <c r="L1336" s="1"/>
      <c r="M1336" s="112"/>
      <c r="N1336" s="112"/>
      <c r="O1336" s="112"/>
      <c r="P1336" s="113"/>
      <c r="Q1336" s="112"/>
      <c r="R1336" s="114"/>
      <c r="S1336" s="113"/>
      <c r="T1336" s="112"/>
      <c r="U1336" s="114"/>
      <c r="V1336" s="113"/>
      <c r="W1336" s="112"/>
      <c r="X1336" s="113"/>
    </row>
    <row r="1337" spans="1:24" x14ac:dyDescent="0.25">
      <c r="A1337" s="77"/>
      <c r="B1337" s="80"/>
      <c r="C1337" s="22"/>
      <c r="D1337" s="22"/>
      <c r="E1337" s="21"/>
      <c r="F1337" s="21"/>
      <c r="G1337" s="11"/>
      <c r="I1337" s="9"/>
      <c r="L1337" s="1"/>
      <c r="M1337" s="112"/>
      <c r="N1337" s="112"/>
      <c r="O1337" s="112"/>
      <c r="P1337" s="113"/>
      <c r="Q1337" s="112"/>
      <c r="R1337" s="114"/>
      <c r="S1337" s="113"/>
      <c r="T1337" s="112"/>
      <c r="U1337" s="114"/>
      <c r="V1337" s="113"/>
      <c r="W1337" s="112"/>
      <c r="X1337" s="113"/>
    </row>
    <row r="1338" spans="1:24" x14ac:dyDescent="0.25">
      <c r="A1338" s="77"/>
      <c r="B1338" s="80"/>
      <c r="C1338" s="22"/>
      <c r="D1338" s="22"/>
      <c r="E1338" s="21"/>
      <c r="F1338" s="21"/>
      <c r="G1338" s="11"/>
      <c r="I1338" s="9"/>
      <c r="L1338" s="1"/>
      <c r="M1338" s="112"/>
      <c r="N1338" s="112"/>
      <c r="O1338" s="112"/>
      <c r="P1338" s="113"/>
      <c r="Q1338" s="112"/>
      <c r="R1338" s="114"/>
      <c r="S1338" s="113"/>
      <c r="T1338" s="112"/>
      <c r="U1338" s="114"/>
      <c r="V1338" s="113"/>
      <c r="W1338" s="112"/>
      <c r="X1338" s="113"/>
    </row>
    <row r="1339" spans="1:24" x14ac:dyDescent="0.25">
      <c r="A1339" s="77"/>
      <c r="B1339" s="80"/>
      <c r="C1339" s="22"/>
      <c r="D1339" s="22"/>
      <c r="E1339" s="21"/>
      <c r="F1339" s="21"/>
      <c r="G1339" s="11"/>
      <c r="I1339" s="9"/>
      <c r="L1339" s="1"/>
      <c r="M1339" s="112"/>
      <c r="N1339" s="112"/>
      <c r="O1339" s="112"/>
      <c r="P1339" s="113"/>
      <c r="Q1339" s="112"/>
      <c r="R1339" s="114"/>
      <c r="S1339" s="113"/>
      <c r="T1339" s="112"/>
      <c r="U1339" s="114"/>
      <c r="V1339" s="113"/>
      <c r="W1339" s="112"/>
      <c r="X1339" s="113"/>
    </row>
    <row r="1340" spans="1:24" x14ac:dyDescent="0.25">
      <c r="A1340" s="77"/>
      <c r="B1340" s="80"/>
      <c r="C1340" s="22"/>
      <c r="D1340" s="22"/>
      <c r="E1340" s="21"/>
      <c r="F1340" s="21"/>
      <c r="G1340" s="11"/>
      <c r="I1340" s="9"/>
      <c r="L1340" s="1"/>
      <c r="M1340" s="112"/>
      <c r="N1340" s="112"/>
      <c r="O1340" s="112"/>
      <c r="P1340" s="113"/>
      <c r="Q1340" s="112"/>
      <c r="R1340" s="114"/>
      <c r="S1340" s="113"/>
      <c r="T1340" s="112"/>
      <c r="U1340" s="114"/>
      <c r="V1340" s="113"/>
      <c r="W1340" s="112"/>
      <c r="X1340" s="113"/>
    </row>
    <row r="1341" spans="1:24" x14ac:dyDescent="0.25">
      <c r="A1341" s="77"/>
      <c r="B1341" s="80"/>
      <c r="C1341" s="22"/>
      <c r="D1341" s="22"/>
      <c r="E1341" s="21"/>
      <c r="F1341" s="21"/>
      <c r="G1341" s="11"/>
      <c r="I1341" s="9"/>
      <c r="L1341" s="1"/>
      <c r="M1341" s="112"/>
      <c r="N1341" s="112"/>
      <c r="O1341" s="112"/>
      <c r="P1341" s="113"/>
      <c r="Q1341" s="112"/>
      <c r="R1341" s="114"/>
      <c r="S1341" s="113"/>
      <c r="T1341" s="112"/>
      <c r="U1341" s="114"/>
      <c r="V1341" s="113"/>
      <c r="W1341" s="112"/>
      <c r="X1341" s="113"/>
    </row>
    <row r="1342" spans="1:24" x14ac:dyDescent="0.25">
      <c r="A1342" s="77"/>
      <c r="B1342" s="80"/>
      <c r="C1342" s="22"/>
      <c r="D1342" s="22"/>
      <c r="E1342" s="21"/>
      <c r="F1342" s="21"/>
      <c r="G1342" s="11"/>
      <c r="I1342" s="9"/>
      <c r="L1342" s="1"/>
      <c r="M1342" s="112"/>
      <c r="N1342" s="112"/>
      <c r="O1342" s="112"/>
      <c r="P1342" s="113"/>
      <c r="Q1342" s="112"/>
      <c r="R1342" s="114"/>
      <c r="S1342" s="113"/>
      <c r="T1342" s="112"/>
      <c r="U1342" s="114"/>
      <c r="V1342" s="113"/>
      <c r="W1342" s="112"/>
      <c r="X1342" s="113"/>
    </row>
    <row r="1343" spans="1:24" x14ac:dyDescent="0.25">
      <c r="A1343" s="77"/>
      <c r="B1343" s="80"/>
      <c r="C1343" s="22"/>
      <c r="D1343" s="22"/>
      <c r="E1343" s="21"/>
      <c r="F1343" s="21"/>
      <c r="G1343" s="11"/>
      <c r="I1343" s="9"/>
      <c r="L1343" s="1"/>
      <c r="M1343" s="112"/>
      <c r="N1343" s="112"/>
      <c r="O1343" s="112"/>
      <c r="P1343" s="113"/>
      <c r="Q1343" s="112"/>
      <c r="R1343" s="114"/>
      <c r="S1343" s="113"/>
      <c r="T1343" s="112"/>
      <c r="U1343" s="114"/>
      <c r="V1343" s="113"/>
      <c r="W1343" s="112"/>
      <c r="X1343" s="113"/>
    </row>
    <row r="1344" spans="1:24" x14ac:dyDescent="0.25">
      <c r="A1344" s="77"/>
      <c r="B1344" s="80"/>
      <c r="C1344" s="22"/>
      <c r="D1344" s="22"/>
      <c r="E1344" s="21"/>
      <c r="F1344" s="21"/>
      <c r="G1344" s="11"/>
      <c r="I1344" s="9"/>
      <c r="L1344" s="1"/>
      <c r="M1344" s="112"/>
      <c r="N1344" s="112"/>
      <c r="O1344" s="112"/>
      <c r="P1344" s="113"/>
      <c r="Q1344" s="112"/>
      <c r="R1344" s="114"/>
      <c r="S1344" s="113"/>
      <c r="T1344" s="112"/>
      <c r="U1344" s="114"/>
      <c r="V1344" s="113"/>
      <c r="W1344" s="112"/>
      <c r="X1344" s="113"/>
    </row>
    <row r="1345" spans="1:24" x14ac:dyDescent="0.25">
      <c r="A1345" s="77"/>
      <c r="B1345" s="80"/>
      <c r="C1345" s="22"/>
      <c r="D1345" s="22"/>
      <c r="E1345" s="21"/>
      <c r="F1345" s="21"/>
      <c r="G1345" s="11"/>
      <c r="I1345" s="9"/>
      <c r="L1345" s="1"/>
      <c r="M1345" s="112"/>
      <c r="N1345" s="112"/>
      <c r="O1345" s="112"/>
      <c r="P1345" s="113"/>
      <c r="Q1345" s="112"/>
      <c r="R1345" s="114"/>
      <c r="S1345" s="113"/>
      <c r="T1345" s="112"/>
      <c r="U1345" s="114"/>
      <c r="V1345" s="113"/>
      <c r="W1345" s="112"/>
      <c r="X1345" s="113"/>
    </row>
    <row r="1346" spans="1:24" x14ac:dyDescent="0.25">
      <c r="A1346" s="77"/>
      <c r="B1346" s="80"/>
      <c r="C1346" s="22"/>
      <c r="D1346" s="22"/>
      <c r="E1346" s="21"/>
      <c r="F1346" s="21"/>
      <c r="G1346" s="11"/>
      <c r="I1346" s="9"/>
      <c r="L1346" s="1"/>
      <c r="M1346" s="112"/>
      <c r="N1346" s="112"/>
      <c r="O1346" s="112"/>
      <c r="P1346" s="113"/>
      <c r="Q1346" s="112"/>
      <c r="R1346" s="114"/>
      <c r="S1346" s="113"/>
      <c r="T1346" s="112"/>
      <c r="U1346" s="114"/>
      <c r="V1346" s="113"/>
      <c r="W1346" s="112"/>
      <c r="X1346" s="113"/>
    </row>
    <row r="1347" spans="1:24" x14ac:dyDescent="0.25">
      <c r="A1347" s="77"/>
      <c r="B1347" s="80"/>
      <c r="C1347" s="22"/>
      <c r="D1347" s="22"/>
      <c r="E1347" s="21"/>
      <c r="F1347" s="21"/>
      <c r="G1347" s="11"/>
      <c r="I1347" s="9"/>
      <c r="L1347" s="1"/>
      <c r="M1347" s="112"/>
      <c r="N1347" s="112"/>
      <c r="O1347" s="112"/>
      <c r="P1347" s="113"/>
      <c r="Q1347" s="112"/>
      <c r="R1347" s="114"/>
      <c r="S1347" s="113"/>
      <c r="T1347" s="112"/>
      <c r="U1347" s="114"/>
      <c r="V1347" s="113"/>
      <c r="W1347" s="112"/>
      <c r="X1347" s="113"/>
    </row>
    <row r="1348" spans="1:24" x14ac:dyDescent="0.25">
      <c r="A1348" s="77"/>
      <c r="B1348" s="80"/>
      <c r="C1348" s="22"/>
      <c r="D1348" s="22"/>
      <c r="E1348" s="21"/>
      <c r="F1348" s="21"/>
      <c r="G1348" s="11"/>
      <c r="I1348" s="9"/>
      <c r="L1348" s="1"/>
      <c r="M1348" s="112"/>
      <c r="N1348" s="112"/>
      <c r="O1348" s="112"/>
      <c r="P1348" s="113"/>
      <c r="Q1348" s="112"/>
      <c r="R1348" s="114"/>
      <c r="S1348" s="113"/>
      <c r="T1348" s="112"/>
      <c r="U1348" s="114"/>
      <c r="V1348" s="113"/>
      <c r="W1348" s="112"/>
      <c r="X1348" s="113"/>
    </row>
    <row r="1349" spans="1:24" x14ac:dyDescent="0.25">
      <c r="A1349" s="77"/>
      <c r="B1349" s="80"/>
      <c r="C1349" s="22"/>
      <c r="D1349" s="22"/>
      <c r="E1349" s="21"/>
      <c r="F1349" s="21"/>
      <c r="G1349" s="11"/>
      <c r="I1349" s="9"/>
      <c r="L1349" s="1"/>
      <c r="M1349" s="112"/>
      <c r="N1349" s="112"/>
      <c r="O1349" s="112"/>
      <c r="P1349" s="113"/>
      <c r="Q1349" s="112"/>
      <c r="R1349" s="114"/>
      <c r="S1349" s="113"/>
      <c r="T1349" s="112"/>
      <c r="U1349" s="114"/>
      <c r="V1349" s="113"/>
      <c r="W1349" s="112"/>
      <c r="X1349" s="113"/>
    </row>
    <row r="1350" spans="1:24" x14ac:dyDescent="0.25">
      <c r="A1350" s="77"/>
      <c r="B1350" s="80"/>
      <c r="C1350" s="22"/>
      <c r="D1350" s="22"/>
      <c r="E1350" s="21"/>
      <c r="F1350" s="21"/>
      <c r="G1350" s="11"/>
      <c r="I1350" s="9"/>
      <c r="L1350" s="1"/>
      <c r="M1350" s="112"/>
      <c r="N1350" s="112"/>
      <c r="O1350" s="112"/>
      <c r="P1350" s="113"/>
      <c r="Q1350" s="112"/>
      <c r="R1350" s="114"/>
      <c r="S1350" s="113"/>
      <c r="T1350" s="112"/>
      <c r="U1350" s="114"/>
      <c r="V1350" s="113"/>
      <c r="W1350" s="112"/>
      <c r="X1350" s="113"/>
    </row>
    <row r="1351" spans="1:24" x14ac:dyDescent="0.25">
      <c r="A1351" s="77"/>
      <c r="B1351" s="80"/>
      <c r="C1351" s="22"/>
      <c r="D1351" s="22"/>
      <c r="E1351" s="21"/>
      <c r="F1351" s="21"/>
      <c r="G1351" s="11"/>
      <c r="I1351" s="9"/>
      <c r="L1351" s="1"/>
      <c r="M1351" s="112"/>
      <c r="N1351" s="112"/>
      <c r="O1351" s="112"/>
      <c r="P1351" s="113"/>
      <c r="Q1351" s="112"/>
      <c r="R1351" s="114"/>
      <c r="S1351" s="113"/>
      <c r="T1351" s="112"/>
      <c r="U1351" s="114"/>
      <c r="V1351" s="113"/>
      <c r="W1351" s="112"/>
      <c r="X1351" s="113"/>
    </row>
    <row r="1352" spans="1:24" x14ac:dyDescent="0.25">
      <c r="A1352" s="77"/>
      <c r="B1352" s="80"/>
      <c r="C1352" s="22"/>
      <c r="D1352" s="22"/>
      <c r="E1352" s="21"/>
      <c r="F1352" s="21"/>
      <c r="G1352" s="11"/>
      <c r="I1352" s="9"/>
      <c r="L1352" s="1"/>
      <c r="M1352" s="112"/>
      <c r="N1352" s="112"/>
      <c r="O1352" s="112"/>
      <c r="P1352" s="113"/>
      <c r="Q1352" s="112"/>
      <c r="R1352" s="114"/>
      <c r="S1352" s="113"/>
      <c r="T1352" s="112"/>
      <c r="U1352" s="114"/>
      <c r="V1352" s="113"/>
      <c r="W1352" s="112"/>
      <c r="X1352" s="113"/>
    </row>
    <row r="1353" spans="1:24" x14ac:dyDescent="0.25">
      <c r="A1353" s="77"/>
      <c r="B1353" s="80"/>
      <c r="C1353" s="22"/>
      <c r="D1353" s="22"/>
      <c r="E1353" s="21"/>
      <c r="F1353" s="21"/>
      <c r="G1353" s="11"/>
      <c r="I1353" s="9"/>
      <c r="L1353" s="1"/>
      <c r="M1353" s="112"/>
      <c r="N1353" s="112"/>
      <c r="O1353" s="112"/>
      <c r="P1353" s="113"/>
      <c r="Q1353" s="112"/>
      <c r="R1353" s="114"/>
      <c r="S1353" s="113"/>
      <c r="T1353" s="112"/>
      <c r="U1353" s="114"/>
      <c r="V1353" s="113"/>
      <c r="W1353" s="112"/>
      <c r="X1353" s="113"/>
    </row>
    <row r="1354" spans="1:24" x14ac:dyDescent="0.25">
      <c r="A1354" s="77"/>
      <c r="B1354" s="80"/>
      <c r="C1354" s="22"/>
      <c r="D1354" s="22"/>
      <c r="E1354" s="21"/>
      <c r="F1354" s="21"/>
      <c r="G1354" s="11"/>
      <c r="I1354" s="9"/>
      <c r="L1354" s="1"/>
      <c r="M1354" s="112"/>
      <c r="N1354" s="112"/>
      <c r="O1354" s="112"/>
      <c r="P1354" s="113"/>
      <c r="Q1354" s="112"/>
      <c r="R1354" s="114"/>
      <c r="S1354" s="113"/>
      <c r="T1354" s="112"/>
      <c r="U1354" s="114"/>
      <c r="V1354" s="113"/>
      <c r="W1354" s="112"/>
      <c r="X1354" s="113"/>
    </row>
    <row r="1355" spans="1:24" x14ac:dyDescent="0.25">
      <c r="A1355" s="77"/>
      <c r="B1355" s="80"/>
      <c r="C1355" s="22"/>
      <c r="D1355" s="22"/>
      <c r="E1355" s="21"/>
      <c r="F1355" s="21"/>
      <c r="G1355" s="11"/>
      <c r="I1355" s="9"/>
      <c r="L1355" s="1"/>
      <c r="M1355" s="112"/>
      <c r="N1355" s="112"/>
      <c r="O1355" s="112"/>
      <c r="P1355" s="113"/>
      <c r="Q1355" s="112"/>
      <c r="R1355" s="114"/>
      <c r="S1355" s="113"/>
      <c r="T1355" s="112"/>
      <c r="U1355" s="114"/>
      <c r="V1355" s="113"/>
      <c r="W1355" s="112"/>
      <c r="X1355" s="113"/>
    </row>
    <row r="1356" spans="1:24" x14ac:dyDescent="0.25">
      <c r="A1356" s="77"/>
      <c r="B1356" s="80"/>
      <c r="C1356" s="22"/>
      <c r="D1356" s="22"/>
      <c r="E1356" s="21"/>
      <c r="F1356" s="21"/>
      <c r="G1356" s="11"/>
      <c r="I1356" s="9"/>
      <c r="L1356" s="1"/>
      <c r="M1356" s="112"/>
      <c r="N1356" s="112"/>
      <c r="O1356" s="112"/>
      <c r="P1356" s="113"/>
      <c r="Q1356" s="112"/>
      <c r="R1356" s="114"/>
      <c r="S1356" s="113"/>
      <c r="T1356" s="112"/>
      <c r="U1356" s="114"/>
      <c r="V1356" s="113"/>
      <c r="W1356" s="112"/>
      <c r="X1356" s="113"/>
    </row>
    <row r="1357" spans="1:24" x14ac:dyDescent="0.25">
      <c r="A1357" s="77"/>
      <c r="B1357" s="80"/>
      <c r="C1357" s="22"/>
      <c r="D1357" s="22"/>
      <c r="E1357" s="21"/>
      <c r="F1357" s="21"/>
      <c r="G1357" s="11"/>
      <c r="I1357" s="9"/>
      <c r="L1357" s="1"/>
      <c r="M1357" s="112"/>
      <c r="N1357" s="112"/>
      <c r="O1357" s="112"/>
      <c r="P1357" s="113"/>
      <c r="Q1357" s="112"/>
      <c r="R1357" s="114"/>
      <c r="S1357" s="113"/>
      <c r="T1357" s="112"/>
      <c r="U1357" s="114"/>
      <c r="V1357" s="113"/>
      <c r="W1357" s="112"/>
      <c r="X1357" s="113"/>
    </row>
    <row r="1358" spans="1:24" x14ac:dyDescent="0.25">
      <c r="A1358" s="77"/>
      <c r="B1358" s="80"/>
      <c r="C1358" s="22"/>
      <c r="D1358" s="22"/>
      <c r="E1358" s="21"/>
      <c r="F1358" s="21"/>
      <c r="G1358" s="11"/>
      <c r="I1358" s="9"/>
      <c r="L1358" s="1"/>
      <c r="M1358" s="112"/>
      <c r="N1358" s="112"/>
      <c r="O1358" s="112"/>
      <c r="P1358" s="113"/>
      <c r="Q1358" s="112"/>
      <c r="R1358" s="114"/>
      <c r="S1358" s="113"/>
      <c r="T1358" s="112"/>
      <c r="U1358" s="114"/>
      <c r="V1358" s="113"/>
      <c r="W1358" s="112"/>
      <c r="X1358" s="113"/>
    </row>
    <row r="1359" spans="1:24" x14ac:dyDescent="0.25">
      <c r="A1359" s="77"/>
      <c r="B1359" s="80"/>
      <c r="C1359" s="22"/>
      <c r="D1359" s="22"/>
      <c r="E1359" s="21"/>
      <c r="F1359" s="21"/>
      <c r="G1359" s="11"/>
      <c r="I1359" s="9"/>
      <c r="L1359" s="1"/>
      <c r="M1359" s="112"/>
      <c r="N1359" s="112"/>
      <c r="O1359" s="112"/>
      <c r="P1359" s="113"/>
      <c r="Q1359" s="112"/>
      <c r="R1359" s="114"/>
      <c r="S1359" s="113"/>
      <c r="T1359" s="112"/>
      <c r="U1359" s="114"/>
      <c r="V1359" s="113"/>
      <c r="W1359" s="112"/>
      <c r="X1359" s="113"/>
    </row>
    <row r="1360" spans="1:24" x14ac:dyDescent="0.25">
      <c r="A1360" s="77"/>
      <c r="B1360" s="80"/>
      <c r="C1360" s="22"/>
      <c r="D1360" s="22"/>
      <c r="E1360" s="21"/>
      <c r="F1360" s="21"/>
      <c r="G1360" s="11"/>
      <c r="I1360" s="9"/>
      <c r="L1360" s="1"/>
      <c r="M1360" s="112"/>
      <c r="N1360" s="112"/>
      <c r="O1360" s="112"/>
      <c r="P1360" s="113"/>
      <c r="Q1360" s="112"/>
      <c r="R1360" s="114"/>
      <c r="S1360" s="113"/>
      <c r="T1360" s="112"/>
      <c r="U1360" s="114"/>
      <c r="V1360" s="113"/>
      <c r="W1360" s="112"/>
      <c r="X1360" s="113"/>
    </row>
    <row r="1361" spans="1:24" x14ac:dyDescent="0.25">
      <c r="A1361" s="77"/>
      <c r="B1361" s="80"/>
      <c r="C1361" s="22"/>
      <c r="D1361" s="22"/>
      <c r="E1361" s="21"/>
      <c r="F1361" s="21"/>
      <c r="G1361" s="11"/>
      <c r="I1361" s="9"/>
      <c r="L1361" s="1"/>
      <c r="M1361" s="112"/>
      <c r="N1361" s="112"/>
      <c r="O1361" s="112"/>
      <c r="P1361" s="113"/>
      <c r="Q1361" s="112"/>
      <c r="R1361" s="114"/>
      <c r="S1361" s="113"/>
      <c r="T1361" s="112"/>
      <c r="U1361" s="114"/>
      <c r="V1361" s="113"/>
      <c r="W1361" s="112"/>
      <c r="X1361" s="113"/>
    </row>
    <row r="1362" spans="1:24" x14ac:dyDescent="0.25">
      <c r="A1362" s="77"/>
      <c r="B1362" s="80"/>
      <c r="C1362" s="22"/>
      <c r="D1362" s="22"/>
      <c r="E1362" s="21"/>
      <c r="F1362" s="21"/>
      <c r="G1362" s="11"/>
      <c r="I1362" s="9"/>
      <c r="L1362" s="1"/>
      <c r="M1362" s="112"/>
      <c r="N1362" s="112"/>
      <c r="O1362" s="112"/>
      <c r="P1362" s="113"/>
      <c r="Q1362" s="112"/>
      <c r="R1362" s="114"/>
      <c r="S1362" s="113"/>
      <c r="T1362" s="112"/>
      <c r="U1362" s="114"/>
      <c r="V1362" s="113"/>
      <c r="W1362" s="112"/>
      <c r="X1362" s="113"/>
    </row>
    <row r="1363" spans="1:24" x14ac:dyDescent="0.25">
      <c r="A1363" s="77"/>
      <c r="B1363" s="80"/>
      <c r="C1363" s="22"/>
      <c r="D1363" s="22"/>
      <c r="E1363" s="21"/>
      <c r="F1363" s="21"/>
      <c r="G1363" s="11"/>
      <c r="I1363" s="9"/>
      <c r="L1363" s="1"/>
      <c r="M1363" s="112"/>
      <c r="N1363" s="112"/>
      <c r="O1363" s="112"/>
      <c r="P1363" s="113"/>
      <c r="Q1363" s="112"/>
      <c r="R1363" s="114"/>
      <c r="S1363" s="113"/>
      <c r="T1363" s="112"/>
      <c r="U1363" s="114"/>
      <c r="V1363" s="113"/>
      <c r="W1363" s="112"/>
      <c r="X1363" s="113"/>
    </row>
    <row r="1364" spans="1:24" x14ac:dyDescent="0.25">
      <c r="A1364" s="77"/>
      <c r="B1364" s="80"/>
      <c r="C1364" s="22"/>
      <c r="D1364" s="22"/>
      <c r="E1364" s="21"/>
      <c r="F1364" s="21"/>
      <c r="G1364" s="11"/>
      <c r="I1364" s="9"/>
      <c r="L1364" s="1"/>
      <c r="M1364" s="112"/>
      <c r="N1364" s="112"/>
      <c r="O1364" s="112"/>
      <c r="P1364" s="113"/>
      <c r="Q1364" s="112"/>
      <c r="R1364" s="114"/>
      <c r="S1364" s="113"/>
      <c r="T1364" s="112"/>
      <c r="U1364" s="114"/>
      <c r="V1364" s="113"/>
      <c r="W1364" s="112"/>
      <c r="X1364" s="113"/>
    </row>
    <row r="1365" spans="1:24" x14ac:dyDescent="0.25">
      <c r="A1365" s="77"/>
      <c r="B1365" s="80"/>
      <c r="C1365" s="22"/>
      <c r="D1365" s="22"/>
      <c r="E1365" s="21"/>
      <c r="F1365" s="21"/>
      <c r="G1365" s="11"/>
      <c r="I1365" s="9"/>
      <c r="L1365" s="1"/>
      <c r="M1365" s="112"/>
      <c r="N1365" s="112"/>
      <c r="O1365" s="112"/>
      <c r="P1365" s="113"/>
      <c r="Q1365" s="112"/>
      <c r="R1365" s="114"/>
      <c r="S1365" s="113"/>
      <c r="T1365" s="112"/>
      <c r="U1365" s="114"/>
      <c r="V1365" s="113"/>
      <c r="W1365" s="112"/>
      <c r="X1365" s="113"/>
    </row>
    <row r="1366" spans="1:24" x14ac:dyDescent="0.25">
      <c r="A1366" s="77"/>
      <c r="B1366" s="80"/>
      <c r="C1366" s="22"/>
      <c r="D1366" s="22"/>
      <c r="E1366" s="21"/>
      <c r="F1366" s="21"/>
      <c r="G1366" s="11"/>
      <c r="I1366" s="9"/>
      <c r="L1366" s="1"/>
      <c r="M1366" s="112"/>
      <c r="N1366" s="112"/>
      <c r="O1366" s="112"/>
      <c r="P1366" s="113"/>
      <c r="Q1366" s="112"/>
      <c r="R1366" s="114"/>
      <c r="S1366" s="113"/>
      <c r="T1366" s="112"/>
      <c r="U1366" s="114"/>
      <c r="V1366" s="113"/>
      <c r="W1366" s="112"/>
      <c r="X1366" s="113"/>
    </row>
    <row r="1367" spans="1:24" x14ac:dyDescent="0.25">
      <c r="A1367" s="77"/>
      <c r="B1367" s="80"/>
      <c r="C1367" s="22"/>
      <c r="D1367" s="22"/>
      <c r="E1367" s="21"/>
      <c r="F1367" s="21"/>
      <c r="G1367" s="11"/>
      <c r="I1367" s="9"/>
      <c r="L1367" s="1"/>
      <c r="M1367" s="112"/>
      <c r="N1367" s="112"/>
      <c r="O1367" s="112"/>
      <c r="P1367" s="113"/>
      <c r="Q1367" s="112"/>
      <c r="R1367" s="114"/>
      <c r="S1367" s="113"/>
      <c r="T1367" s="112"/>
      <c r="U1367" s="114"/>
      <c r="V1367" s="113"/>
      <c r="W1367" s="112"/>
      <c r="X1367" s="113"/>
    </row>
    <row r="1368" spans="1:24" x14ac:dyDescent="0.25">
      <c r="A1368" s="77"/>
      <c r="B1368" s="80"/>
      <c r="C1368" s="22"/>
      <c r="D1368" s="22"/>
      <c r="E1368" s="21"/>
      <c r="F1368" s="21"/>
      <c r="G1368" s="11"/>
      <c r="I1368" s="9"/>
      <c r="L1368" s="1"/>
      <c r="M1368" s="112"/>
      <c r="N1368" s="112"/>
      <c r="O1368" s="112"/>
      <c r="P1368" s="113"/>
      <c r="Q1368" s="112"/>
      <c r="R1368" s="114"/>
      <c r="S1368" s="113"/>
      <c r="T1368" s="112"/>
      <c r="U1368" s="114"/>
      <c r="V1368" s="113"/>
      <c r="W1368" s="112"/>
      <c r="X1368" s="113"/>
    </row>
    <row r="1369" spans="1:24" x14ac:dyDescent="0.25">
      <c r="A1369" s="77"/>
      <c r="B1369" s="80"/>
      <c r="C1369" s="22"/>
      <c r="D1369" s="22"/>
      <c r="E1369" s="21"/>
      <c r="F1369" s="21"/>
      <c r="G1369" s="11"/>
      <c r="I1369" s="9"/>
      <c r="L1369" s="1"/>
      <c r="M1369" s="112"/>
      <c r="N1369" s="112"/>
      <c r="O1369" s="112"/>
      <c r="P1369" s="113"/>
      <c r="Q1369" s="112"/>
      <c r="R1369" s="114"/>
      <c r="S1369" s="113"/>
      <c r="T1369" s="112"/>
      <c r="U1369" s="114"/>
      <c r="V1369" s="113"/>
      <c r="W1369" s="112"/>
      <c r="X1369" s="113"/>
    </row>
    <row r="1370" spans="1:24" x14ac:dyDescent="0.25">
      <c r="A1370" s="77"/>
      <c r="B1370" s="80"/>
      <c r="C1370" s="22"/>
      <c r="D1370" s="22"/>
      <c r="E1370" s="21"/>
      <c r="F1370" s="21"/>
      <c r="G1370" s="11"/>
      <c r="I1370" s="9"/>
      <c r="L1370" s="1"/>
      <c r="M1370" s="112"/>
      <c r="N1370" s="112"/>
      <c r="O1370" s="112"/>
      <c r="P1370" s="113"/>
      <c r="Q1370" s="112"/>
      <c r="R1370" s="114"/>
      <c r="S1370" s="113"/>
      <c r="T1370" s="112"/>
      <c r="U1370" s="114"/>
      <c r="V1370" s="113"/>
      <c r="W1370" s="112"/>
      <c r="X1370" s="113"/>
    </row>
    <row r="1371" spans="1:24" x14ac:dyDescent="0.25">
      <c r="A1371" s="77"/>
      <c r="B1371" s="80"/>
      <c r="C1371" s="22"/>
      <c r="D1371" s="22"/>
      <c r="E1371" s="21"/>
      <c r="F1371" s="21"/>
      <c r="G1371" s="11"/>
      <c r="I1371" s="9"/>
      <c r="L1371" s="1"/>
      <c r="M1371" s="112"/>
      <c r="N1371" s="112"/>
      <c r="O1371" s="112"/>
      <c r="P1371" s="113"/>
      <c r="Q1371" s="112"/>
      <c r="R1371" s="114"/>
      <c r="S1371" s="113"/>
      <c r="T1371" s="112"/>
      <c r="U1371" s="114"/>
      <c r="V1371" s="113"/>
      <c r="W1371" s="112"/>
      <c r="X1371" s="113"/>
    </row>
    <row r="1372" spans="1:24" x14ac:dyDescent="0.25">
      <c r="A1372" s="77"/>
      <c r="B1372" s="80"/>
      <c r="C1372" s="22"/>
      <c r="D1372" s="22"/>
      <c r="E1372" s="21"/>
      <c r="F1372" s="21"/>
      <c r="G1372" s="11"/>
      <c r="I1372" s="9"/>
      <c r="L1372" s="1"/>
      <c r="M1372" s="112"/>
      <c r="N1372" s="112"/>
      <c r="O1372" s="112"/>
      <c r="P1372" s="113"/>
      <c r="Q1372" s="112"/>
      <c r="R1372" s="114"/>
      <c r="S1372" s="113"/>
      <c r="T1372" s="112"/>
      <c r="U1372" s="114"/>
      <c r="V1372" s="113"/>
      <c r="W1372" s="112"/>
      <c r="X1372" s="113"/>
    </row>
    <row r="1373" spans="1:24" x14ac:dyDescent="0.25">
      <c r="A1373" s="77"/>
      <c r="B1373" s="80"/>
      <c r="C1373" s="22"/>
      <c r="D1373" s="22"/>
      <c r="E1373" s="21"/>
      <c r="F1373" s="21"/>
      <c r="G1373" s="11"/>
      <c r="I1373" s="9"/>
      <c r="L1373" s="1"/>
      <c r="M1373" s="112"/>
      <c r="N1373" s="112"/>
      <c r="O1373" s="112"/>
      <c r="P1373" s="113"/>
      <c r="Q1373" s="112"/>
      <c r="R1373" s="114"/>
      <c r="S1373" s="113"/>
      <c r="T1373" s="112"/>
      <c r="U1373" s="114"/>
      <c r="V1373" s="113"/>
      <c r="W1373" s="112"/>
      <c r="X1373" s="113"/>
    </row>
    <row r="1374" spans="1:24" x14ac:dyDescent="0.25">
      <c r="A1374" s="77"/>
      <c r="B1374" s="80"/>
      <c r="C1374" s="22"/>
      <c r="D1374" s="22"/>
      <c r="E1374" s="21"/>
      <c r="F1374" s="21"/>
      <c r="G1374" s="11"/>
      <c r="I1374" s="9"/>
      <c r="L1374" s="1"/>
      <c r="M1374" s="112"/>
      <c r="N1374" s="112"/>
      <c r="O1374" s="112"/>
      <c r="P1374" s="113"/>
      <c r="Q1374" s="112"/>
      <c r="R1374" s="114"/>
      <c r="S1374" s="113"/>
      <c r="T1374" s="112"/>
      <c r="U1374" s="114"/>
      <c r="V1374" s="113"/>
      <c r="W1374" s="112"/>
      <c r="X1374" s="113"/>
    </row>
    <row r="1375" spans="1:24" x14ac:dyDescent="0.25">
      <c r="A1375" s="77"/>
      <c r="B1375" s="80"/>
      <c r="C1375" s="22"/>
      <c r="D1375" s="22"/>
      <c r="E1375" s="21"/>
      <c r="F1375" s="21"/>
      <c r="G1375" s="11"/>
      <c r="I1375" s="9"/>
      <c r="L1375" s="1"/>
      <c r="M1375" s="112"/>
      <c r="N1375" s="112"/>
      <c r="O1375" s="112"/>
      <c r="P1375" s="113"/>
      <c r="Q1375" s="112"/>
      <c r="R1375" s="114"/>
      <c r="S1375" s="113"/>
      <c r="T1375" s="112"/>
      <c r="U1375" s="114"/>
      <c r="V1375" s="113"/>
      <c r="W1375" s="112"/>
      <c r="X1375" s="113"/>
    </row>
    <row r="1376" spans="1:24" x14ac:dyDescent="0.25">
      <c r="A1376" s="77"/>
      <c r="B1376" s="80"/>
      <c r="C1376" s="22"/>
      <c r="D1376" s="22"/>
      <c r="E1376" s="21"/>
      <c r="F1376" s="21"/>
      <c r="G1376" s="11"/>
      <c r="I1376" s="9"/>
      <c r="L1376" s="1"/>
      <c r="M1376" s="112"/>
      <c r="N1376" s="112"/>
      <c r="O1376" s="112"/>
      <c r="P1376" s="113"/>
      <c r="Q1376" s="112"/>
      <c r="R1376" s="114"/>
      <c r="S1376" s="113"/>
      <c r="T1376" s="112"/>
      <c r="U1376" s="114"/>
      <c r="V1376" s="113"/>
      <c r="W1376" s="112"/>
      <c r="X1376" s="113"/>
    </row>
    <row r="1377" spans="1:24" x14ac:dyDescent="0.25">
      <c r="A1377" s="77"/>
      <c r="B1377" s="80"/>
      <c r="C1377" s="22"/>
      <c r="D1377" s="22"/>
      <c r="E1377" s="21"/>
      <c r="F1377" s="21"/>
      <c r="G1377" s="11"/>
      <c r="I1377" s="9"/>
      <c r="L1377" s="1"/>
      <c r="M1377" s="112"/>
      <c r="N1377" s="112"/>
      <c r="O1377" s="112"/>
      <c r="P1377" s="113"/>
      <c r="Q1377" s="112"/>
      <c r="R1377" s="114"/>
      <c r="S1377" s="113"/>
      <c r="T1377" s="112"/>
      <c r="U1377" s="114"/>
      <c r="V1377" s="113"/>
      <c r="W1377" s="112"/>
      <c r="X1377" s="113"/>
    </row>
    <row r="1378" spans="1:24" x14ac:dyDescent="0.25">
      <c r="A1378" s="77"/>
      <c r="B1378" s="80"/>
      <c r="C1378" s="22"/>
      <c r="D1378" s="22"/>
      <c r="E1378" s="21"/>
      <c r="F1378" s="21"/>
      <c r="G1378" s="11"/>
      <c r="I1378" s="9"/>
      <c r="L1378" s="1"/>
      <c r="M1378" s="112"/>
      <c r="N1378" s="112"/>
      <c r="O1378" s="112"/>
      <c r="P1378" s="113"/>
      <c r="Q1378" s="112"/>
      <c r="R1378" s="114"/>
      <c r="S1378" s="113"/>
      <c r="T1378" s="112"/>
      <c r="U1378" s="114"/>
      <c r="V1378" s="113"/>
      <c r="W1378" s="112"/>
      <c r="X1378" s="113"/>
    </row>
    <row r="1379" spans="1:24" x14ac:dyDescent="0.25">
      <c r="A1379" s="77"/>
      <c r="B1379" s="80"/>
      <c r="C1379" s="22"/>
      <c r="D1379" s="22"/>
      <c r="E1379" s="21"/>
      <c r="F1379" s="21"/>
      <c r="G1379" s="11"/>
      <c r="I1379" s="9"/>
      <c r="L1379" s="1"/>
      <c r="M1379" s="112"/>
      <c r="N1379" s="112"/>
      <c r="O1379" s="112"/>
      <c r="P1379" s="113"/>
      <c r="Q1379" s="112"/>
      <c r="R1379" s="114"/>
      <c r="S1379" s="113"/>
      <c r="T1379" s="112"/>
      <c r="U1379" s="114"/>
      <c r="V1379" s="113"/>
      <c r="W1379" s="112"/>
      <c r="X1379" s="113"/>
    </row>
    <row r="1380" spans="1:24" x14ac:dyDescent="0.25">
      <c r="A1380" s="77"/>
      <c r="B1380" s="80"/>
      <c r="C1380" s="22"/>
      <c r="D1380" s="22"/>
      <c r="E1380" s="21"/>
      <c r="F1380" s="21"/>
      <c r="G1380" s="11"/>
      <c r="I1380" s="9"/>
      <c r="L1380" s="1"/>
      <c r="M1380" s="112"/>
      <c r="N1380" s="112"/>
      <c r="O1380" s="112"/>
      <c r="P1380" s="113"/>
      <c r="Q1380" s="112"/>
      <c r="R1380" s="114"/>
      <c r="S1380" s="113"/>
      <c r="T1380" s="112"/>
      <c r="U1380" s="114"/>
      <c r="V1380" s="113"/>
      <c r="W1380" s="112"/>
      <c r="X1380" s="113"/>
    </row>
    <row r="1381" spans="1:24" x14ac:dyDescent="0.25">
      <c r="A1381" s="77"/>
      <c r="B1381" s="80"/>
      <c r="C1381" s="22"/>
      <c r="D1381" s="22"/>
      <c r="E1381" s="21"/>
      <c r="F1381" s="21"/>
      <c r="G1381" s="11"/>
      <c r="I1381" s="9"/>
      <c r="L1381" s="1"/>
      <c r="M1381" s="112"/>
      <c r="N1381" s="112"/>
      <c r="O1381" s="112"/>
      <c r="P1381" s="113"/>
      <c r="Q1381" s="112"/>
      <c r="R1381" s="114"/>
      <c r="S1381" s="113"/>
      <c r="T1381" s="112"/>
      <c r="U1381" s="114"/>
      <c r="V1381" s="113"/>
      <c r="W1381" s="112"/>
      <c r="X1381" s="113"/>
    </row>
    <row r="1382" spans="1:24" x14ac:dyDescent="0.25">
      <c r="A1382" s="77"/>
      <c r="B1382" s="80"/>
      <c r="C1382" s="22"/>
      <c r="D1382" s="22"/>
      <c r="E1382" s="21"/>
      <c r="F1382" s="21"/>
      <c r="G1382" s="11"/>
      <c r="I1382" s="9"/>
      <c r="L1382" s="1"/>
      <c r="M1382" s="112"/>
      <c r="N1382" s="112"/>
      <c r="O1382" s="112"/>
      <c r="P1382" s="113"/>
      <c r="Q1382" s="112"/>
      <c r="R1382" s="114"/>
      <c r="S1382" s="113"/>
      <c r="T1382" s="112"/>
      <c r="U1382" s="114"/>
      <c r="V1382" s="113"/>
      <c r="W1382" s="112"/>
      <c r="X1382" s="113"/>
    </row>
    <row r="1383" spans="1:24" x14ac:dyDescent="0.25">
      <c r="A1383" s="77"/>
      <c r="B1383" s="80"/>
      <c r="C1383" s="22"/>
      <c r="D1383" s="22"/>
      <c r="E1383" s="21"/>
      <c r="F1383" s="21"/>
      <c r="G1383" s="11"/>
      <c r="I1383" s="9"/>
      <c r="L1383" s="1"/>
      <c r="M1383" s="112"/>
      <c r="N1383" s="112"/>
      <c r="O1383" s="112"/>
      <c r="P1383" s="113"/>
      <c r="Q1383" s="112"/>
      <c r="R1383" s="114"/>
      <c r="S1383" s="113"/>
      <c r="T1383" s="112"/>
      <c r="U1383" s="114"/>
      <c r="V1383" s="113"/>
      <c r="W1383" s="112"/>
      <c r="X1383" s="113"/>
    </row>
    <row r="1384" spans="1:24" x14ac:dyDescent="0.25">
      <c r="A1384" s="77"/>
      <c r="B1384" s="80"/>
      <c r="C1384" s="22"/>
      <c r="D1384" s="22"/>
      <c r="E1384" s="21"/>
      <c r="F1384" s="21"/>
      <c r="G1384" s="11"/>
      <c r="I1384" s="9"/>
      <c r="L1384" s="1"/>
      <c r="M1384" s="112"/>
      <c r="N1384" s="112"/>
      <c r="O1384" s="112"/>
      <c r="P1384" s="113"/>
      <c r="Q1384" s="112"/>
      <c r="R1384" s="114"/>
      <c r="S1384" s="113"/>
      <c r="T1384" s="112"/>
      <c r="U1384" s="114"/>
      <c r="V1384" s="113"/>
      <c r="W1384" s="112"/>
      <c r="X1384" s="113"/>
    </row>
    <row r="1385" spans="1:24" x14ac:dyDescent="0.25">
      <c r="A1385" s="77"/>
      <c r="B1385" s="80"/>
      <c r="C1385" s="22"/>
      <c r="D1385" s="22"/>
      <c r="E1385" s="21"/>
      <c r="F1385" s="21"/>
      <c r="G1385" s="11"/>
      <c r="I1385" s="9"/>
      <c r="L1385" s="1"/>
      <c r="M1385" s="112"/>
      <c r="N1385" s="112"/>
      <c r="O1385" s="112"/>
      <c r="P1385" s="113"/>
      <c r="Q1385" s="112"/>
      <c r="R1385" s="114"/>
      <c r="S1385" s="113"/>
      <c r="T1385" s="112"/>
      <c r="U1385" s="114"/>
      <c r="V1385" s="113"/>
      <c r="W1385" s="112"/>
      <c r="X1385" s="113"/>
    </row>
    <row r="1386" spans="1:24" x14ac:dyDescent="0.25">
      <c r="A1386" s="77"/>
      <c r="B1386" s="80"/>
      <c r="C1386" s="22"/>
      <c r="D1386" s="22"/>
      <c r="E1386" s="21"/>
      <c r="F1386" s="21"/>
      <c r="G1386" s="11"/>
      <c r="I1386" s="9"/>
      <c r="L1386" s="1"/>
      <c r="M1386" s="112"/>
      <c r="N1386" s="112"/>
      <c r="O1386" s="112"/>
      <c r="P1386" s="113"/>
      <c r="Q1386" s="112"/>
      <c r="R1386" s="114"/>
      <c r="S1386" s="113"/>
      <c r="T1386" s="112"/>
      <c r="U1386" s="114"/>
      <c r="V1386" s="113"/>
      <c r="W1386" s="112"/>
      <c r="X1386" s="113"/>
    </row>
    <row r="1387" spans="1:24" x14ac:dyDescent="0.25">
      <c r="A1387" s="77"/>
      <c r="B1387" s="80"/>
      <c r="C1387" s="22"/>
      <c r="D1387" s="22"/>
      <c r="E1387" s="21"/>
      <c r="F1387" s="21"/>
      <c r="G1387" s="11"/>
      <c r="I1387" s="9"/>
      <c r="L1387" s="1"/>
      <c r="M1387" s="112"/>
      <c r="N1387" s="112"/>
      <c r="O1387" s="112"/>
      <c r="P1387" s="113"/>
      <c r="Q1387" s="112"/>
      <c r="R1387" s="114"/>
      <c r="S1387" s="113"/>
      <c r="T1387" s="112"/>
      <c r="U1387" s="114"/>
      <c r="V1387" s="113"/>
      <c r="W1387" s="112"/>
      <c r="X1387" s="113"/>
    </row>
    <row r="1388" spans="1:24" x14ac:dyDescent="0.25">
      <c r="A1388" s="77"/>
      <c r="B1388" s="80"/>
      <c r="C1388" s="22"/>
      <c r="D1388" s="22"/>
      <c r="E1388" s="21"/>
      <c r="F1388" s="21"/>
      <c r="G1388" s="11"/>
      <c r="I1388" s="9"/>
      <c r="L1388" s="1"/>
      <c r="M1388" s="112"/>
      <c r="N1388" s="112"/>
      <c r="O1388" s="112"/>
      <c r="P1388" s="113"/>
      <c r="Q1388" s="112"/>
      <c r="R1388" s="114"/>
      <c r="S1388" s="113"/>
      <c r="T1388" s="112"/>
      <c r="U1388" s="114"/>
      <c r="V1388" s="113"/>
      <c r="W1388" s="112"/>
      <c r="X1388" s="113"/>
    </row>
    <row r="1389" spans="1:24" x14ac:dyDescent="0.25">
      <c r="A1389" s="77"/>
      <c r="B1389" s="80"/>
      <c r="C1389" s="22"/>
      <c r="D1389" s="22"/>
      <c r="E1389" s="21"/>
      <c r="F1389" s="21"/>
      <c r="G1389" s="11"/>
      <c r="I1389" s="9"/>
      <c r="L1389" s="1"/>
      <c r="M1389" s="112"/>
      <c r="N1389" s="112"/>
      <c r="O1389" s="112"/>
      <c r="P1389" s="113"/>
      <c r="Q1389" s="112"/>
      <c r="R1389" s="114"/>
      <c r="S1389" s="113"/>
      <c r="T1389" s="112"/>
      <c r="U1389" s="114"/>
      <c r="V1389" s="113"/>
      <c r="W1389" s="112"/>
      <c r="X1389" s="113"/>
    </row>
    <row r="1390" spans="1:24" x14ac:dyDescent="0.25">
      <c r="A1390" s="77"/>
      <c r="B1390" s="80"/>
      <c r="C1390" s="22"/>
      <c r="D1390" s="22"/>
      <c r="E1390" s="21"/>
      <c r="F1390" s="21"/>
      <c r="G1390" s="11"/>
      <c r="I1390" s="9"/>
      <c r="L1390" s="1"/>
      <c r="M1390" s="112"/>
      <c r="N1390" s="112"/>
      <c r="O1390" s="112"/>
      <c r="P1390" s="113"/>
      <c r="Q1390" s="112"/>
      <c r="R1390" s="114"/>
      <c r="S1390" s="113"/>
      <c r="T1390" s="112"/>
      <c r="U1390" s="114"/>
      <c r="V1390" s="113"/>
      <c r="W1390" s="112"/>
      <c r="X1390" s="113"/>
    </row>
    <row r="1391" spans="1:24" x14ac:dyDescent="0.25">
      <c r="A1391" s="77"/>
      <c r="B1391" s="80"/>
      <c r="C1391" s="22"/>
      <c r="D1391" s="22"/>
      <c r="E1391" s="21"/>
      <c r="F1391" s="21"/>
      <c r="G1391" s="11"/>
      <c r="I1391" s="9"/>
      <c r="L1391" s="1"/>
      <c r="M1391" s="112"/>
      <c r="N1391" s="112"/>
      <c r="O1391" s="112"/>
      <c r="P1391" s="113"/>
      <c r="Q1391" s="112"/>
      <c r="R1391" s="114"/>
      <c r="S1391" s="113"/>
      <c r="T1391" s="112"/>
      <c r="U1391" s="114"/>
      <c r="V1391" s="113"/>
      <c r="W1391" s="112"/>
      <c r="X1391" s="113"/>
    </row>
    <row r="1392" spans="1:24" x14ac:dyDescent="0.25">
      <c r="A1392" s="77"/>
      <c r="B1392" s="80"/>
      <c r="C1392" s="22"/>
      <c r="D1392" s="22"/>
      <c r="E1392" s="21"/>
      <c r="F1392" s="21"/>
      <c r="G1392" s="11"/>
      <c r="I1392" s="9"/>
      <c r="L1392" s="1"/>
      <c r="M1392" s="112"/>
      <c r="N1392" s="112"/>
      <c r="O1392" s="112"/>
      <c r="P1392" s="113"/>
      <c r="Q1392" s="112"/>
      <c r="R1392" s="114"/>
      <c r="S1392" s="113"/>
      <c r="T1392" s="112"/>
      <c r="U1392" s="114"/>
      <c r="V1392" s="113"/>
      <c r="W1392" s="112"/>
      <c r="X1392" s="113"/>
    </row>
    <row r="1393" spans="1:24" x14ac:dyDescent="0.25">
      <c r="A1393" s="77"/>
      <c r="B1393" s="80"/>
      <c r="C1393" s="22"/>
      <c r="D1393" s="22"/>
      <c r="E1393" s="21"/>
      <c r="F1393" s="21"/>
      <c r="G1393" s="11"/>
      <c r="I1393" s="9"/>
      <c r="L1393" s="1"/>
      <c r="M1393" s="112"/>
      <c r="N1393" s="112"/>
      <c r="O1393" s="112"/>
      <c r="P1393" s="113"/>
      <c r="Q1393" s="112"/>
      <c r="R1393" s="114"/>
      <c r="S1393" s="113"/>
      <c r="T1393" s="112"/>
      <c r="U1393" s="114"/>
      <c r="V1393" s="113"/>
      <c r="W1393" s="112"/>
      <c r="X1393" s="113"/>
    </row>
    <row r="1394" spans="1:24" x14ac:dyDescent="0.25">
      <c r="A1394" s="77"/>
      <c r="B1394" s="80"/>
      <c r="C1394" s="22"/>
      <c r="D1394" s="22"/>
      <c r="E1394" s="21"/>
      <c r="F1394" s="21"/>
      <c r="G1394" s="11"/>
      <c r="I1394" s="9"/>
      <c r="L1394" s="1"/>
      <c r="M1394" s="112"/>
      <c r="N1394" s="112"/>
      <c r="O1394" s="112"/>
      <c r="P1394" s="113"/>
      <c r="Q1394" s="112"/>
      <c r="R1394" s="114"/>
      <c r="S1394" s="113"/>
      <c r="T1394" s="112"/>
      <c r="U1394" s="114"/>
      <c r="V1394" s="113"/>
      <c r="W1394" s="112"/>
      <c r="X1394" s="113"/>
    </row>
    <row r="1395" spans="1:24" x14ac:dyDescent="0.25">
      <c r="A1395" s="77"/>
      <c r="B1395" s="80"/>
      <c r="C1395" s="22"/>
      <c r="D1395" s="22"/>
      <c r="E1395" s="21"/>
      <c r="F1395" s="21"/>
      <c r="G1395" s="11"/>
      <c r="I1395" s="9"/>
      <c r="L1395" s="1"/>
      <c r="M1395" s="112"/>
      <c r="N1395" s="112"/>
      <c r="O1395" s="112"/>
      <c r="P1395" s="113"/>
      <c r="Q1395" s="112"/>
      <c r="R1395" s="114"/>
      <c r="S1395" s="113"/>
      <c r="T1395" s="112"/>
      <c r="U1395" s="114"/>
      <c r="V1395" s="113"/>
      <c r="W1395" s="112"/>
      <c r="X1395" s="113"/>
    </row>
    <row r="1396" spans="1:24" x14ac:dyDescent="0.25">
      <c r="A1396" s="77"/>
      <c r="B1396" s="80"/>
      <c r="C1396" s="22"/>
      <c r="D1396" s="22"/>
      <c r="E1396" s="21"/>
      <c r="F1396" s="21"/>
      <c r="G1396" s="11"/>
      <c r="I1396" s="9"/>
      <c r="L1396" s="1"/>
      <c r="M1396" s="112"/>
      <c r="N1396" s="112"/>
      <c r="O1396" s="112"/>
      <c r="P1396" s="113"/>
      <c r="Q1396" s="112"/>
      <c r="R1396" s="114"/>
      <c r="S1396" s="113"/>
      <c r="T1396" s="112"/>
      <c r="U1396" s="114"/>
      <c r="V1396" s="113"/>
      <c r="W1396" s="112"/>
      <c r="X1396" s="113"/>
    </row>
    <row r="1397" spans="1:24" x14ac:dyDescent="0.25">
      <c r="A1397" s="77"/>
      <c r="B1397" s="80"/>
      <c r="C1397" s="22"/>
      <c r="D1397" s="22"/>
      <c r="E1397" s="21"/>
      <c r="F1397" s="21"/>
      <c r="G1397" s="11"/>
      <c r="I1397" s="9"/>
      <c r="L1397" s="1"/>
      <c r="M1397" s="112"/>
      <c r="N1397" s="112"/>
      <c r="O1397" s="112"/>
      <c r="P1397" s="113"/>
      <c r="Q1397" s="112"/>
      <c r="R1397" s="114"/>
      <c r="S1397" s="113"/>
      <c r="T1397" s="112"/>
      <c r="U1397" s="114"/>
      <c r="V1397" s="113"/>
      <c r="W1397" s="112"/>
      <c r="X1397" s="113"/>
    </row>
    <row r="1398" spans="1:24" x14ac:dyDescent="0.25">
      <c r="A1398" s="77"/>
      <c r="B1398" s="80"/>
      <c r="C1398" s="22"/>
      <c r="D1398" s="22"/>
      <c r="E1398" s="21"/>
      <c r="F1398" s="21"/>
      <c r="G1398" s="11"/>
      <c r="I1398" s="9"/>
      <c r="L1398" s="1"/>
      <c r="M1398" s="112"/>
      <c r="N1398" s="112"/>
      <c r="O1398" s="112"/>
      <c r="P1398" s="113"/>
      <c r="Q1398" s="112"/>
      <c r="R1398" s="114"/>
      <c r="S1398" s="113"/>
      <c r="T1398" s="112"/>
      <c r="U1398" s="114"/>
      <c r="V1398" s="113"/>
      <c r="W1398" s="112"/>
      <c r="X1398" s="113"/>
    </row>
    <row r="1399" spans="1:24" x14ac:dyDescent="0.25">
      <c r="A1399" s="77"/>
      <c r="B1399" s="80"/>
      <c r="C1399" s="22"/>
      <c r="D1399" s="22"/>
      <c r="E1399" s="21"/>
      <c r="F1399" s="21"/>
      <c r="G1399" s="11"/>
      <c r="I1399" s="9"/>
      <c r="L1399" s="1"/>
      <c r="M1399" s="112"/>
      <c r="N1399" s="112"/>
      <c r="O1399" s="112"/>
      <c r="P1399" s="113"/>
      <c r="Q1399" s="112"/>
      <c r="R1399" s="114"/>
      <c r="S1399" s="113"/>
      <c r="T1399" s="112"/>
      <c r="U1399" s="114"/>
      <c r="V1399" s="113"/>
      <c r="W1399" s="112"/>
      <c r="X1399" s="113"/>
    </row>
    <row r="1400" spans="1:24" x14ac:dyDescent="0.25">
      <c r="A1400" s="77"/>
      <c r="B1400" s="80"/>
      <c r="C1400" s="22"/>
      <c r="D1400" s="22"/>
      <c r="E1400" s="21"/>
      <c r="F1400" s="21"/>
      <c r="G1400" s="11"/>
      <c r="I1400" s="9"/>
      <c r="L1400" s="1"/>
      <c r="M1400" s="112"/>
      <c r="N1400" s="112"/>
      <c r="O1400" s="112"/>
      <c r="P1400" s="113"/>
      <c r="Q1400" s="112"/>
      <c r="R1400" s="114"/>
      <c r="S1400" s="113"/>
      <c r="T1400" s="112"/>
      <c r="U1400" s="114"/>
      <c r="V1400" s="113"/>
      <c r="W1400" s="112"/>
      <c r="X1400" s="113"/>
    </row>
    <row r="1401" spans="1:24" x14ac:dyDescent="0.25">
      <c r="A1401" s="77"/>
      <c r="B1401" s="80"/>
      <c r="C1401" s="22"/>
      <c r="D1401" s="22"/>
      <c r="E1401" s="21"/>
      <c r="F1401" s="21"/>
      <c r="G1401" s="11"/>
      <c r="I1401" s="9"/>
      <c r="L1401" s="1"/>
      <c r="M1401" s="112"/>
      <c r="N1401" s="112"/>
      <c r="O1401" s="112"/>
      <c r="P1401" s="113"/>
      <c r="Q1401" s="112"/>
      <c r="R1401" s="114"/>
      <c r="S1401" s="113"/>
      <c r="T1401" s="112"/>
      <c r="U1401" s="114"/>
      <c r="V1401" s="113"/>
      <c r="W1401" s="112"/>
      <c r="X1401" s="113"/>
    </row>
    <row r="1402" spans="1:24" x14ac:dyDescent="0.25">
      <c r="A1402" s="77"/>
      <c r="B1402" s="80"/>
      <c r="C1402" s="22"/>
      <c r="D1402" s="22"/>
      <c r="E1402" s="21"/>
      <c r="F1402" s="21"/>
      <c r="G1402" s="11"/>
      <c r="I1402" s="9"/>
      <c r="L1402" s="1"/>
      <c r="M1402" s="112"/>
      <c r="N1402" s="112"/>
      <c r="O1402" s="112"/>
      <c r="P1402" s="113"/>
      <c r="Q1402" s="112"/>
      <c r="R1402" s="114"/>
      <c r="S1402" s="113"/>
      <c r="T1402" s="112"/>
      <c r="U1402" s="114"/>
      <c r="V1402" s="113"/>
      <c r="W1402" s="112"/>
      <c r="X1402" s="113"/>
    </row>
    <row r="1403" spans="1:24" x14ac:dyDescent="0.25">
      <c r="A1403" s="77"/>
      <c r="B1403" s="80"/>
      <c r="C1403" s="22"/>
      <c r="D1403" s="22"/>
      <c r="E1403" s="21"/>
      <c r="F1403" s="21"/>
      <c r="G1403" s="11"/>
      <c r="I1403" s="9"/>
      <c r="L1403" s="1"/>
      <c r="M1403" s="112"/>
      <c r="N1403" s="112"/>
      <c r="O1403" s="112"/>
      <c r="P1403" s="113"/>
      <c r="Q1403" s="112"/>
      <c r="R1403" s="114"/>
      <c r="S1403" s="113"/>
      <c r="T1403" s="112"/>
      <c r="U1403" s="114"/>
      <c r="V1403" s="113"/>
      <c r="W1403" s="112"/>
      <c r="X1403" s="113"/>
    </row>
    <row r="1404" spans="1:24" x14ac:dyDescent="0.25">
      <c r="A1404" s="77"/>
      <c r="B1404" s="80"/>
      <c r="C1404" s="22"/>
      <c r="D1404" s="22"/>
      <c r="E1404" s="21"/>
      <c r="F1404" s="21"/>
      <c r="G1404" s="11"/>
      <c r="I1404" s="9"/>
      <c r="L1404" s="1"/>
      <c r="M1404" s="112"/>
      <c r="N1404" s="112"/>
      <c r="O1404" s="112"/>
      <c r="P1404" s="113"/>
      <c r="Q1404" s="112"/>
      <c r="R1404" s="114"/>
      <c r="S1404" s="113"/>
      <c r="T1404" s="112"/>
      <c r="U1404" s="114"/>
      <c r="V1404" s="113"/>
      <c r="W1404" s="112"/>
      <c r="X1404" s="113"/>
    </row>
    <row r="1405" spans="1:24" x14ac:dyDescent="0.25">
      <c r="A1405" s="77"/>
      <c r="B1405" s="80"/>
      <c r="C1405" s="22"/>
      <c r="D1405" s="22"/>
      <c r="E1405" s="21"/>
      <c r="F1405" s="21"/>
      <c r="G1405" s="11"/>
      <c r="I1405" s="9"/>
      <c r="L1405" s="1"/>
      <c r="M1405" s="112"/>
      <c r="N1405" s="112"/>
      <c r="O1405" s="112"/>
      <c r="P1405" s="113"/>
      <c r="Q1405" s="112"/>
      <c r="R1405" s="114"/>
      <c r="S1405" s="113"/>
      <c r="T1405" s="112"/>
      <c r="U1405" s="114"/>
      <c r="V1405" s="113"/>
      <c r="W1405" s="112"/>
      <c r="X1405" s="113"/>
    </row>
    <row r="1406" spans="1:24" x14ac:dyDescent="0.25">
      <c r="A1406" s="77"/>
      <c r="B1406" s="80"/>
      <c r="C1406" s="22"/>
      <c r="D1406" s="22"/>
      <c r="E1406" s="21"/>
      <c r="F1406" s="21"/>
      <c r="G1406" s="11"/>
      <c r="I1406" s="9"/>
      <c r="L1406" s="1"/>
      <c r="M1406" s="112"/>
      <c r="N1406" s="112"/>
      <c r="O1406" s="112"/>
      <c r="P1406" s="113"/>
      <c r="Q1406" s="112"/>
      <c r="R1406" s="114"/>
      <c r="S1406" s="113"/>
      <c r="T1406" s="112"/>
      <c r="U1406" s="114"/>
      <c r="V1406" s="113"/>
      <c r="W1406" s="112"/>
      <c r="X1406" s="113"/>
    </row>
    <row r="1407" spans="1:24" x14ac:dyDescent="0.25">
      <c r="A1407" s="77"/>
      <c r="B1407" s="80"/>
      <c r="C1407" s="22"/>
      <c r="D1407" s="22"/>
      <c r="E1407" s="21"/>
      <c r="F1407" s="21"/>
      <c r="G1407" s="11"/>
      <c r="I1407" s="9"/>
      <c r="L1407" s="1"/>
      <c r="M1407" s="112"/>
      <c r="N1407" s="112"/>
      <c r="O1407" s="112"/>
      <c r="P1407" s="113"/>
      <c r="Q1407" s="112"/>
      <c r="R1407" s="114"/>
      <c r="S1407" s="113"/>
      <c r="T1407" s="112"/>
      <c r="U1407" s="114"/>
      <c r="V1407" s="113"/>
      <c r="W1407" s="112"/>
      <c r="X1407" s="113"/>
    </row>
    <row r="1408" spans="1:24" x14ac:dyDescent="0.25">
      <c r="A1408" s="77"/>
      <c r="B1408" s="80"/>
      <c r="C1408" s="22"/>
      <c r="D1408" s="22"/>
      <c r="E1408" s="21"/>
      <c r="F1408" s="21"/>
      <c r="G1408" s="11"/>
      <c r="I1408" s="9"/>
      <c r="L1408" s="1"/>
      <c r="M1408" s="112"/>
      <c r="N1408" s="112"/>
      <c r="O1408" s="112"/>
      <c r="P1408" s="113"/>
      <c r="Q1408" s="112"/>
      <c r="R1408" s="114"/>
      <c r="S1408" s="113"/>
      <c r="T1408" s="112"/>
      <c r="U1408" s="114"/>
      <c r="V1408" s="113"/>
      <c r="W1408" s="112"/>
      <c r="X1408" s="113"/>
    </row>
    <row r="1409" spans="1:24" x14ac:dyDescent="0.25">
      <c r="A1409" s="77"/>
      <c r="B1409" s="80"/>
      <c r="C1409" s="22"/>
      <c r="D1409" s="22"/>
      <c r="E1409" s="21"/>
      <c r="F1409" s="21"/>
      <c r="G1409" s="11"/>
      <c r="I1409" s="9"/>
      <c r="L1409" s="1"/>
      <c r="M1409" s="112"/>
      <c r="N1409" s="112"/>
      <c r="O1409" s="112"/>
      <c r="P1409" s="113"/>
      <c r="Q1409" s="112"/>
      <c r="R1409" s="114"/>
      <c r="S1409" s="113"/>
      <c r="T1409" s="112"/>
      <c r="U1409" s="114"/>
      <c r="V1409" s="113"/>
      <c r="W1409" s="112"/>
      <c r="X1409" s="113"/>
    </row>
    <row r="1410" spans="1:24" x14ac:dyDescent="0.25">
      <c r="A1410" s="77"/>
      <c r="B1410" s="80"/>
      <c r="C1410" s="22"/>
      <c r="D1410" s="22"/>
      <c r="E1410" s="21"/>
      <c r="F1410" s="21"/>
      <c r="G1410" s="11"/>
      <c r="I1410" s="9"/>
      <c r="L1410" s="1"/>
      <c r="M1410" s="112"/>
      <c r="N1410" s="112"/>
      <c r="O1410" s="112"/>
      <c r="P1410" s="113"/>
      <c r="Q1410" s="112"/>
      <c r="R1410" s="114"/>
      <c r="S1410" s="113"/>
      <c r="T1410" s="112"/>
      <c r="U1410" s="114"/>
      <c r="V1410" s="113"/>
      <c r="W1410" s="112"/>
      <c r="X1410" s="113"/>
    </row>
    <row r="1411" spans="1:24" x14ac:dyDescent="0.25">
      <c r="A1411" s="77"/>
      <c r="B1411" s="80"/>
      <c r="C1411" s="22"/>
      <c r="D1411" s="22"/>
      <c r="E1411" s="21"/>
      <c r="F1411" s="21"/>
      <c r="G1411" s="11"/>
      <c r="I1411" s="9"/>
      <c r="L1411" s="1"/>
      <c r="M1411" s="112"/>
      <c r="N1411" s="112"/>
      <c r="O1411" s="112"/>
      <c r="P1411" s="113"/>
      <c r="Q1411" s="112"/>
      <c r="R1411" s="114"/>
      <c r="S1411" s="113"/>
      <c r="T1411" s="112"/>
      <c r="U1411" s="114"/>
      <c r="V1411" s="113"/>
      <c r="W1411" s="112"/>
      <c r="X1411" s="113"/>
    </row>
    <row r="1412" spans="1:24" x14ac:dyDescent="0.25">
      <c r="A1412" s="77"/>
      <c r="B1412" s="80"/>
      <c r="C1412" s="22"/>
      <c r="D1412" s="22"/>
      <c r="E1412" s="21"/>
      <c r="F1412" s="21"/>
      <c r="G1412" s="11"/>
      <c r="I1412" s="9"/>
      <c r="L1412" s="1"/>
      <c r="M1412" s="112"/>
      <c r="N1412" s="112"/>
      <c r="O1412" s="112"/>
      <c r="P1412" s="113"/>
      <c r="Q1412" s="112"/>
      <c r="R1412" s="114"/>
      <c r="S1412" s="113"/>
      <c r="T1412" s="112"/>
      <c r="U1412" s="114"/>
      <c r="V1412" s="113"/>
      <c r="W1412" s="112"/>
      <c r="X1412" s="113"/>
    </row>
    <row r="1413" spans="1:24" x14ac:dyDescent="0.25">
      <c r="A1413" s="77"/>
      <c r="B1413" s="80"/>
      <c r="C1413" s="22"/>
      <c r="D1413" s="22"/>
      <c r="E1413" s="21"/>
      <c r="F1413" s="21"/>
      <c r="G1413" s="11"/>
      <c r="I1413" s="9"/>
      <c r="L1413" s="1"/>
      <c r="M1413" s="112"/>
      <c r="N1413" s="112"/>
      <c r="O1413" s="112"/>
      <c r="P1413" s="113"/>
      <c r="Q1413" s="112"/>
      <c r="R1413" s="114"/>
      <c r="S1413" s="113"/>
      <c r="T1413" s="112"/>
      <c r="U1413" s="114"/>
      <c r="V1413" s="113"/>
      <c r="W1413" s="112"/>
      <c r="X1413" s="113"/>
    </row>
    <row r="1414" spans="1:24" x14ac:dyDescent="0.25">
      <c r="A1414" s="77"/>
      <c r="B1414" s="80"/>
      <c r="C1414" s="22"/>
      <c r="D1414" s="22"/>
      <c r="E1414" s="21"/>
      <c r="F1414" s="21"/>
      <c r="G1414" s="11"/>
      <c r="I1414" s="9"/>
      <c r="L1414" s="1"/>
      <c r="M1414" s="112"/>
      <c r="N1414" s="112"/>
      <c r="O1414" s="112"/>
      <c r="P1414" s="113"/>
      <c r="Q1414" s="112"/>
      <c r="R1414" s="114"/>
      <c r="S1414" s="113"/>
      <c r="T1414" s="112"/>
      <c r="U1414" s="114"/>
      <c r="V1414" s="113"/>
      <c r="W1414" s="112"/>
      <c r="X1414" s="113"/>
    </row>
    <row r="1415" spans="1:24" x14ac:dyDescent="0.25">
      <c r="A1415" s="77"/>
      <c r="B1415" s="80"/>
      <c r="C1415" s="22"/>
      <c r="D1415" s="22"/>
      <c r="E1415" s="21"/>
      <c r="F1415" s="21"/>
      <c r="G1415" s="11"/>
      <c r="I1415" s="9"/>
      <c r="L1415" s="1"/>
      <c r="M1415" s="112"/>
      <c r="N1415" s="112"/>
      <c r="O1415" s="112"/>
      <c r="P1415" s="113"/>
      <c r="Q1415" s="112"/>
      <c r="R1415" s="114"/>
      <c r="S1415" s="113"/>
      <c r="T1415" s="112"/>
      <c r="U1415" s="114"/>
      <c r="V1415" s="113"/>
      <c r="W1415" s="112"/>
      <c r="X1415" s="113"/>
    </row>
    <row r="1416" spans="1:24" x14ac:dyDescent="0.25">
      <c r="A1416" s="77"/>
      <c r="B1416" s="80"/>
      <c r="C1416" s="22"/>
      <c r="D1416" s="22"/>
      <c r="E1416" s="21"/>
      <c r="F1416" s="21"/>
      <c r="G1416" s="11"/>
      <c r="I1416" s="9"/>
      <c r="L1416" s="1"/>
      <c r="M1416" s="112"/>
      <c r="N1416" s="112"/>
      <c r="O1416" s="112"/>
      <c r="P1416" s="113"/>
      <c r="Q1416" s="112"/>
      <c r="R1416" s="114"/>
      <c r="S1416" s="113"/>
      <c r="T1416" s="112"/>
      <c r="U1416" s="114"/>
      <c r="V1416" s="113"/>
      <c r="W1416" s="112"/>
      <c r="X1416" s="113"/>
    </row>
    <row r="1417" spans="1:24" x14ac:dyDescent="0.25">
      <c r="A1417" s="77"/>
      <c r="B1417" s="80"/>
      <c r="C1417" s="22"/>
      <c r="D1417" s="22"/>
      <c r="E1417" s="21"/>
      <c r="F1417" s="21"/>
      <c r="G1417" s="11"/>
      <c r="I1417" s="9"/>
      <c r="L1417" s="1"/>
      <c r="M1417" s="112"/>
      <c r="N1417" s="112"/>
      <c r="O1417" s="112"/>
      <c r="P1417" s="113"/>
      <c r="Q1417" s="112"/>
      <c r="R1417" s="114"/>
      <c r="S1417" s="113"/>
      <c r="T1417" s="112"/>
      <c r="U1417" s="114"/>
      <c r="V1417" s="113"/>
      <c r="W1417" s="112"/>
      <c r="X1417" s="113"/>
    </row>
    <row r="1418" spans="1:24" x14ac:dyDescent="0.25">
      <c r="A1418" s="77"/>
      <c r="B1418" s="80"/>
      <c r="C1418" s="22"/>
      <c r="D1418" s="22"/>
      <c r="E1418" s="21"/>
      <c r="F1418" s="21"/>
      <c r="G1418" s="11"/>
      <c r="I1418" s="9"/>
      <c r="L1418" s="1"/>
      <c r="M1418" s="112"/>
      <c r="N1418" s="112"/>
      <c r="O1418" s="112"/>
      <c r="P1418" s="113"/>
      <c r="Q1418" s="112"/>
      <c r="R1418" s="114"/>
      <c r="S1418" s="113"/>
      <c r="T1418" s="112"/>
      <c r="U1418" s="114"/>
      <c r="V1418" s="113"/>
      <c r="W1418" s="112"/>
      <c r="X1418" s="113"/>
    </row>
    <row r="1419" spans="1:24" x14ac:dyDescent="0.25">
      <c r="A1419" s="77"/>
      <c r="B1419" s="80"/>
      <c r="C1419" s="22"/>
      <c r="D1419" s="22"/>
      <c r="E1419" s="21"/>
      <c r="F1419" s="21"/>
      <c r="G1419" s="11"/>
      <c r="I1419" s="9"/>
      <c r="L1419" s="1"/>
      <c r="M1419" s="112"/>
      <c r="N1419" s="112"/>
      <c r="O1419" s="112"/>
      <c r="P1419" s="113"/>
      <c r="Q1419" s="112"/>
      <c r="R1419" s="114"/>
      <c r="S1419" s="113"/>
      <c r="T1419" s="112"/>
      <c r="U1419" s="114"/>
      <c r="V1419" s="113"/>
      <c r="W1419" s="112"/>
      <c r="X1419" s="113"/>
    </row>
    <row r="1420" spans="1:24" x14ac:dyDescent="0.25">
      <c r="A1420" s="77"/>
      <c r="B1420" s="80"/>
      <c r="C1420" s="22"/>
      <c r="D1420" s="22"/>
      <c r="E1420" s="21"/>
      <c r="F1420" s="21"/>
      <c r="G1420" s="11"/>
      <c r="I1420" s="9"/>
      <c r="L1420" s="1"/>
      <c r="M1420" s="112"/>
      <c r="N1420" s="112"/>
      <c r="O1420" s="112"/>
      <c r="P1420" s="113"/>
      <c r="Q1420" s="112"/>
      <c r="R1420" s="114"/>
      <c r="S1420" s="113"/>
      <c r="T1420" s="112"/>
      <c r="U1420" s="114"/>
      <c r="V1420" s="113"/>
      <c r="W1420" s="112"/>
      <c r="X1420" s="113"/>
    </row>
    <row r="1421" spans="1:24" x14ac:dyDescent="0.25">
      <c r="A1421" s="77"/>
      <c r="B1421" s="80"/>
      <c r="C1421" s="22"/>
      <c r="D1421" s="22"/>
      <c r="E1421" s="21"/>
      <c r="F1421" s="21"/>
      <c r="G1421" s="11"/>
      <c r="I1421" s="9"/>
      <c r="L1421" s="1"/>
      <c r="M1421" s="112"/>
      <c r="N1421" s="112"/>
      <c r="O1421" s="112"/>
      <c r="P1421" s="113"/>
      <c r="Q1421" s="112"/>
      <c r="R1421" s="114"/>
      <c r="S1421" s="113"/>
      <c r="T1421" s="112"/>
      <c r="U1421" s="114"/>
      <c r="V1421" s="113"/>
      <c r="W1421" s="112"/>
      <c r="X1421" s="113"/>
    </row>
    <row r="1422" spans="1:24" x14ac:dyDescent="0.25">
      <c r="A1422" s="77"/>
      <c r="B1422" s="80"/>
      <c r="C1422" s="22"/>
      <c r="D1422" s="22"/>
      <c r="E1422" s="21"/>
      <c r="F1422" s="21"/>
      <c r="G1422" s="11"/>
      <c r="I1422" s="9"/>
      <c r="L1422" s="1"/>
      <c r="M1422" s="112"/>
      <c r="N1422" s="112"/>
      <c r="O1422" s="112"/>
      <c r="P1422" s="113"/>
      <c r="Q1422" s="112"/>
      <c r="R1422" s="114"/>
      <c r="S1422" s="113"/>
      <c r="T1422" s="112"/>
      <c r="U1422" s="114"/>
      <c r="V1422" s="113"/>
      <c r="W1422" s="112"/>
      <c r="X1422" s="113"/>
    </row>
    <row r="1423" spans="1:24" x14ac:dyDescent="0.25">
      <c r="A1423" s="77"/>
      <c r="B1423" s="80"/>
      <c r="C1423" s="22"/>
      <c r="D1423" s="22"/>
      <c r="E1423" s="21"/>
      <c r="F1423" s="21"/>
      <c r="G1423" s="11"/>
      <c r="I1423" s="9"/>
      <c r="L1423" s="1"/>
      <c r="M1423" s="112"/>
      <c r="N1423" s="112"/>
      <c r="O1423" s="112"/>
      <c r="P1423" s="113"/>
      <c r="Q1423" s="112"/>
      <c r="R1423" s="114"/>
      <c r="S1423" s="113"/>
      <c r="T1423" s="112"/>
      <c r="U1423" s="114"/>
      <c r="V1423" s="113"/>
      <c r="W1423" s="112"/>
      <c r="X1423" s="113"/>
    </row>
    <row r="1424" spans="1:24" x14ac:dyDescent="0.25">
      <c r="A1424" s="77"/>
      <c r="B1424" s="80"/>
      <c r="C1424" s="22"/>
      <c r="D1424" s="22"/>
      <c r="E1424" s="21"/>
      <c r="F1424" s="21"/>
      <c r="G1424" s="11"/>
      <c r="I1424" s="9"/>
      <c r="L1424" s="1"/>
      <c r="M1424" s="112"/>
      <c r="N1424" s="112"/>
      <c r="O1424" s="112"/>
      <c r="P1424" s="113"/>
      <c r="Q1424" s="112"/>
      <c r="R1424" s="114"/>
      <c r="S1424" s="113"/>
      <c r="T1424" s="112"/>
      <c r="U1424" s="114"/>
      <c r="V1424" s="113"/>
      <c r="W1424" s="112"/>
      <c r="X1424" s="113"/>
    </row>
    <row r="1425" spans="1:24" x14ac:dyDescent="0.25">
      <c r="A1425" s="77"/>
      <c r="B1425" s="80"/>
      <c r="C1425" s="22"/>
      <c r="D1425" s="22"/>
      <c r="E1425" s="21"/>
      <c r="F1425" s="21"/>
      <c r="G1425" s="11"/>
      <c r="I1425" s="9"/>
      <c r="L1425" s="1"/>
      <c r="M1425" s="112"/>
      <c r="N1425" s="112"/>
      <c r="O1425" s="112"/>
      <c r="P1425" s="113"/>
      <c r="Q1425" s="112"/>
      <c r="R1425" s="114"/>
      <c r="S1425" s="113"/>
      <c r="T1425" s="112"/>
      <c r="U1425" s="114"/>
      <c r="V1425" s="113"/>
      <c r="W1425" s="112"/>
      <c r="X1425" s="113"/>
    </row>
    <row r="1426" spans="1:24" x14ac:dyDescent="0.25">
      <c r="A1426" s="77"/>
      <c r="B1426" s="80"/>
      <c r="C1426" s="22"/>
      <c r="D1426" s="22"/>
      <c r="E1426" s="21"/>
      <c r="F1426" s="21"/>
      <c r="G1426" s="11"/>
      <c r="I1426" s="9"/>
      <c r="L1426" s="1"/>
      <c r="M1426" s="112"/>
      <c r="N1426" s="112"/>
      <c r="O1426" s="112"/>
      <c r="P1426" s="113"/>
      <c r="Q1426" s="112"/>
      <c r="R1426" s="114"/>
      <c r="S1426" s="113"/>
      <c r="T1426" s="112"/>
      <c r="U1426" s="114"/>
      <c r="V1426" s="113"/>
      <c r="W1426" s="112"/>
      <c r="X1426" s="113"/>
    </row>
    <row r="1427" spans="1:24" x14ac:dyDescent="0.25">
      <c r="A1427" s="77"/>
      <c r="B1427" s="80"/>
      <c r="C1427" s="22"/>
      <c r="D1427" s="22"/>
      <c r="E1427" s="21"/>
      <c r="F1427" s="21"/>
      <c r="G1427" s="11"/>
      <c r="I1427" s="9"/>
      <c r="L1427" s="1"/>
      <c r="M1427" s="112"/>
      <c r="N1427" s="112"/>
      <c r="O1427" s="112"/>
      <c r="P1427" s="113"/>
      <c r="Q1427" s="112"/>
      <c r="R1427" s="114"/>
      <c r="S1427" s="113"/>
      <c r="T1427" s="112"/>
      <c r="U1427" s="114"/>
      <c r="V1427" s="113"/>
      <c r="W1427" s="112"/>
      <c r="X1427" s="113"/>
    </row>
    <row r="1428" spans="1:24" x14ac:dyDescent="0.25">
      <c r="A1428" s="77"/>
      <c r="B1428" s="80"/>
      <c r="C1428" s="22"/>
      <c r="D1428" s="22"/>
      <c r="E1428" s="21"/>
      <c r="F1428" s="21"/>
      <c r="G1428" s="11"/>
      <c r="I1428" s="9"/>
      <c r="L1428" s="1"/>
      <c r="M1428" s="112"/>
      <c r="N1428" s="112"/>
      <c r="O1428" s="112"/>
      <c r="P1428" s="113"/>
      <c r="Q1428" s="112"/>
      <c r="R1428" s="114"/>
      <c r="S1428" s="113"/>
      <c r="T1428" s="112"/>
      <c r="U1428" s="114"/>
      <c r="V1428" s="113"/>
      <c r="W1428" s="112"/>
      <c r="X1428" s="113"/>
    </row>
    <row r="1429" spans="1:24" x14ac:dyDescent="0.25">
      <c r="A1429" s="77"/>
      <c r="B1429" s="80"/>
      <c r="C1429" s="22"/>
      <c r="D1429" s="22"/>
      <c r="E1429" s="21"/>
      <c r="F1429" s="21"/>
      <c r="G1429" s="11"/>
      <c r="I1429" s="9"/>
      <c r="L1429" s="1"/>
      <c r="M1429" s="112"/>
      <c r="N1429" s="112"/>
      <c r="O1429" s="112"/>
      <c r="P1429" s="113"/>
      <c r="Q1429" s="112"/>
      <c r="R1429" s="114"/>
      <c r="S1429" s="113"/>
      <c r="T1429" s="112"/>
      <c r="U1429" s="114"/>
      <c r="V1429" s="113"/>
      <c r="W1429" s="112"/>
      <c r="X1429" s="113"/>
    </row>
    <row r="1430" spans="1:24" x14ac:dyDescent="0.25">
      <c r="A1430" s="77"/>
      <c r="B1430" s="80"/>
      <c r="C1430" s="22"/>
      <c r="D1430" s="22"/>
      <c r="E1430" s="21"/>
      <c r="F1430" s="21"/>
      <c r="G1430" s="11"/>
      <c r="I1430" s="9"/>
      <c r="L1430" s="1"/>
      <c r="M1430" s="112"/>
      <c r="N1430" s="112"/>
      <c r="O1430" s="112"/>
      <c r="P1430" s="113"/>
      <c r="Q1430" s="112"/>
      <c r="R1430" s="114"/>
      <c r="S1430" s="113"/>
      <c r="T1430" s="112"/>
      <c r="U1430" s="114"/>
      <c r="V1430" s="113"/>
      <c r="W1430" s="112"/>
      <c r="X1430" s="113"/>
    </row>
    <row r="1431" spans="1:24" x14ac:dyDescent="0.25">
      <c r="A1431" s="77"/>
      <c r="B1431" s="80"/>
      <c r="C1431" s="22"/>
      <c r="D1431" s="22"/>
      <c r="E1431" s="21"/>
      <c r="F1431" s="21"/>
      <c r="G1431" s="11"/>
      <c r="I1431" s="9"/>
      <c r="L1431" s="1"/>
      <c r="M1431" s="112"/>
      <c r="N1431" s="112"/>
      <c r="O1431" s="112"/>
      <c r="P1431" s="113"/>
      <c r="Q1431" s="112"/>
      <c r="R1431" s="114"/>
      <c r="S1431" s="113"/>
      <c r="T1431" s="112"/>
      <c r="U1431" s="114"/>
      <c r="V1431" s="113"/>
      <c r="W1431" s="112"/>
      <c r="X1431" s="113"/>
    </row>
    <row r="1432" spans="1:24" x14ac:dyDescent="0.25">
      <c r="A1432" s="77"/>
      <c r="B1432" s="80"/>
      <c r="C1432" s="22"/>
      <c r="D1432" s="22"/>
      <c r="E1432" s="21"/>
      <c r="F1432" s="21"/>
      <c r="G1432" s="11"/>
      <c r="I1432" s="9"/>
      <c r="L1432" s="1"/>
      <c r="M1432" s="112"/>
      <c r="N1432" s="112"/>
      <c r="O1432" s="112"/>
      <c r="P1432" s="113"/>
      <c r="Q1432" s="112"/>
      <c r="R1432" s="114"/>
      <c r="S1432" s="113"/>
      <c r="T1432" s="112"/>
      <c r="U1432" s="114"/>
      <c r="V1432" s="113"/>
      <c r="W1432" s="112"/>
      <c r="X1432" s="113"/>
    </row>
    <row r="1433" spans="1:24" x14ac:dyDescent="0.25">
      <c r="A1433" s="77"/>
      <c r="B1433" s="80"/>
      <c r="C1433" s="22"/>
      <c r="D1433" s="22"/>
      <c r="E1433" s="21"/>
      <c r="F1433" s="21"/>
      <c r="G1433" s="11"/>
      <c r="I1433" s="9"/>
      <c r="L1433" s="1"/>
      <c r="M1433" s="112"/>
      <c r="N1433" s="112"/>
      <c r="O1433" s="112"/>
      <c r="P1433" s="113"/>
      <c r="Q1433" s="112"/>
      <c r="R1433" s="114"/>
      <c r="S1433" s="113"/>
      <c r="T1433" s="112"/>
      <c r="U1433" s="114"/>
      <c r="V1433" s="113"/>
      <c r="W1433" s="112"/>
      <c r="X1433" s="113"/>
    </row>
    <row r="1434" spans="1:24" x14ac:dyDescent="0.25">
      <c r="A1434" s="77"/>
      <c r="B1434" s="80"/>
      <c r="C1434" s="22"/>
      <c r="D1434" s="22"/>
      <c r="E1434" s="21"/>
      <c r="F1434" s="21"/>
      <c r="G1434" s="11"/>
      <c r="I1434" s="9"/>
      <c r="L1434" s="1"/>
      <c r="M1434" s="112"/>
      <c r="N1434" s="112"/>
      <c r="O1434" s="112"/>
      <c r="P1434" s="113"/>
      <c r="Q1434" s="112"/>
      <c r="R1434" s="114"/>
      <c r="S1434" s="113"/>
      <c r="T1434" s="112"/>
      <c r="U1434" s="114"/>
      <c r="V1434" s="113"/>
      <c r="W1434" s="112"/>
      <c r="X1434" s="113"/>
    </row>
    <row r="1435" spans="1:24" x14ac:dyDescent="0.25">
      <c r="A1435" s="77"/>
      <c r="B1435" s="80"/>
      <c r="C1435" s="22"/>
      <c r="D1435" s="22"/>
      <c r="E1435" s="21"/>
      <c r="F1435" s="21"/>
      <c r="G1435" s="11"/>
      <c r="I1435" s="9"/>
      <c r="L1435" s="1"/>
      <c r="M1435" s="112"/>
      <c r="N1435" s="112"/>
      <c r="O1435" s="112"/>
      <c r="P1435" s="113"/>
      <c r="Q1435" s="112"/>
      <c r="R1435" s="114"/>
      <c r="S1435" s="113"/>
      <c r="T1435" s="112"/>
      <c r="U1435" s="114"/>
      <c r="V1435" s="113"/>
      <c r="W1435" s="112"/>
      <c r="X1435" s="113"/>
    </row>
    <row r="1436" spans="1:24" x14ac:dyDescent="0.25">
      <c r="A1436" s="77"/>
      <c r="B1436" s="80"/>
      <c r="C1436" s="22"/>
      <c r="D1436" s="22"/>
      <c r="E1436" s="21"/>
      <c r="F1436" s="21"/>
      <c r="G1436" s="11"/>
      <c r="I1436" s="9"/>
      <c r="L1436" s="1"/>
      <c r="M1436" s="112"/>
      <c r="N1436" s="112"/>
      <c r="O1436" s="112"/>
      <c r="P1436" s="113"/>
      <c r="Q1436" s="112"/>
      <c r="R1436" s="114"/>
      <c r="S1436" s="113"/>
      <c r="T1436" s="112"/>
      <c r="U1436" s="114"/>
      <c r="V1436" s="113"/>
      <c r="W1436" s="112"/>
      <c r="X1436" s="113"/>
    </row>
    <row r="1437" spans="1:24" x14ac:dyDescent="0.25">
      <c r="A1437" s="77"/>
      <c r="B1437" s="80"/>
      <c r="C1437" s="22"/>
      <c r="D1437" s="22"/>
      <c r="E1437" s="21"/>
      <c r="F1437" s="21"/>
      <c r="G1437" s="11"/>
      <c r="I1437" s="9"/>
      <c r="L1437" s="1"/>
      <c r="M1437" s="112"/>
      <c r="N1437" s="112"/>
      <c r="O1437" s="112"/>
      <c r="P1437" s="113"/>
      <c r="Q1437" s="112"/>
      <c r="R1437" s="114"/>
      <c r="S1437" s="113"/>
      <c r="T1437" s="112"/>
      <c r="U1437" s="114"/>
      <c r="V1437" s="113"/>
      <c r="W1437" s="112"/>
      <c r="X1437" s="113"/>
    </row>
    <row r="1438" spans="1:24" x14ac:dyDescent="0.25">
      <c r="A1438" s="77"/>
      <c r="B1438" s="80"/>
      <c r="C1438" s="22"/>
      <c r="D1438" s="22"/>
      <c r="E1438" s="21"/>
      <c r="F1438" s="21"/>
      <c r="G1438" s="11"/>
      <c r="I1438" s="9"/>
      <c r="L1438" s="1"/>
      <c r="M1438" s="112"/>
      <c r="N1438" s="112"/>
      <c r="O1438" s="112"/>
      <c r="P1438" s="113"/>
      <c r="Q1438" s="112"/>
      <c r="R1438" s="114"/>
      <c r="S1438" s="113"/>
      <c r="T1438" s="112"/>
      <c r="U1438" s="114"/>
      <c r="V1438" s="113"/>
      <c r="W1438" s="112"/>
      <c r="X1438" s="113"/>
    </row>
    <row r="1439" spans="1:24" x14ac:dyDescent="0.25">
      <c r="A1439" s="77"/>
      <c r="B1439" s="80"/>
      <c r="C1439" s="22"/>
      <c r="D1439" s="22"/>
      <c r="E1439" s="21"/>
      <c r="F1439" s="21"/>
      <c r="G1439" s="11"/>
      <c r="I1439" s="9"/>
      <c r="L1439" s="1"/>
      <c r="M1439" s="112"/>
      <c r="N1439" s="112"/>
      <c r="O1439" s="112"/>
      <c r="P1439" s="113"/>
      <c r="Q1439" s="112"/>
      <c r="R1439" s="114"/>
      <c r="S1439" s="113"/>
      <c r="T1439" s="112"/>
      <c r="U1439" s="114"/>
      <c r="V1439" s="113"/>
      <c r="W1439" s="112"/>
      <c r="X1439" s="113"/>
    </row>
    <row r="1440" spans="1:24" x14ac:dyDescent="0.25">
      <c r="A1440" s="77"/>
      <c r="B1440" s="80"/>
      <c r="C1440" s="22"/>
      <c r="D1440" s="22"/>
      <c r="E1440" s="21"/>
      <c r="F1440" s="21"/>
      <c r="G1440" s="11"/>
      <c r="I1440" s="9"/>
      <c r="L1440" s="1"/>
      <c r="M1440" s="112"/>
      <c r="N1440" s="112"/>
      <c r="O1440" s="112"/>
      <c r="P1440" s="113"/>
      <c r="Q1440" s="112"/>
      <c r="R1440" s="114"/>
      <c r="S1440" s="113"/>
      <c r="T1440" s="112"/>
      <c r="U1440" s="114"/>
      <c r="V1440" s="113"/>
      <c r="W1440" s="112"/>
      <c r="X1440" s="113"/>
    </row>
    <row r="1441" spans="1:24" x14ac:dyDescent="0.25">
      <c r="A1441" s="77"/>
      <c r="B1441" s="80"/>
      <c r="C1441" s="22"/>
      <c r="D1441" s="22"/>
      <c r="E1441" s="21"/>
      <c r="F1441" s="21"/>
      <c r="G1441" s="11"/>
      <c r="I1441" s="9"/>
      <c r="L1441" s="1"/>
      <c r="M1441" s="112"/>
      <c r="N1441" s="112"/>
      <c r="O1441" s="112"/>
      <c r="P1441" s="113"/>
      <c r="Q1441" s="112"/>
      <c r="R1441" s="114"/>
      <c r="S1441" s="113"/>
      <c r="T1441" s="112"/>
      <c r="U1441" s="114"/>
      <c r="V1441" s="113"/>
      <c r="W1441" s="112"/>
      <c r="X1441" s="113"/>
    </row>
    <row r="1442" spans="1:24" x14ac:dyDescent="0.25">
      <c r="A1442" s="77"/>
      <c r="B1442" s="80"/>
      <c r="C1442" s="22"/>
      <c r="D1442" s="22"/>
      <c r="E1442" s="21"/>
      <c r="F1442" s="21"/>
      <c r="G1442" s="11"/>
      <c r="I1442" s="9"/>
      <c r="L1442" s="1"/>
      <c r="M1442" s="112"/>
      <c r="N1442" s="112"/>
      <c r="O1442" s="112"/>
      <c r="P1442" s="113"/>
      <c r="Q1442" s="112"/>
      <c r="R1442" s="114"/>
      <c r="S1442" s="113"/>
      <c r="T1442" s="112"/>
      <c r="U1442" s="114"/>
      <c r="V1442" s="113"/>
      <c r="W1442" s="112"/>
      <c r="X1442" s="113"/>
    </row>
    <row r="1443" spans="1:24" x14ac:dyDescent="0.25">
      <c r="A1443" s="77"/>
      <c r="B1443" s="80"/>
      <c r="C1443" s="22"/>
      <c r="D1443" s="22"/>
      <c r="E1443" s="21"/>
      <c r="F1443" s="21"/>
      <c r="G1443" s="11"/>
      <c r="I1443" s="9"/>
      <c r="L1443" s="1"/>
      <c r="M1443" s="112"/>
      <c r="N1443" s="112"/>
      <c r="O1443" s="112"/>
      <c r="P1443" s="113"/>
      <c r="Q1443" s="112"/>
      <c r="R1443" s="114"/>
      <c r="S1443" s="113"/>
      <c r="T1443" s="112"/>
      <c r="U1443" s="114"/>
      <c r="V1443" s="113"/>
      <c r="W1443" s="112"/>
      <c r="X1443" s="113"/>
    </row>
    <row r="1444" spans="1:24" x14ac:dyDescent="0.25">
      <c r="A1444" s="77"/>
      <c r="B1444" s="80"/>
      <c r="C1444" s="22"/>
      <c r="D1444" s="22"/>
      <c r="E1444" s="21"/>
      <c r="F1444" s="21"/>
      <c r="G1444" s="11"/>
      <c r="I1444" s="9"/>
      <c r="L1444" s="1"/>
      <c r="M1444" s="112"/>
      <c r="N1444" s="112"/>
      <c r="O1444" s="112"/>
      <c r="P1444" s="113"/>
      <c r="Q1444" s="112"/>
      <c r="R1444" s="114"/>
      <c r="S1444" s="113"/>
      <c r="T1444" s="112"/>
      <c r="U1444" s="114"/>
      <c r="V1444" s="113"/>
      <c r="W1444" s="112"/>
      <c r="X1444" s="113"/>
    </row>
    <row r="1445" spans="1:24" x14ac:dyDescent="0.25">
      <c r="A1445" s="77"/>
      <c r="B1445" s="80"/>
      <c r="C1445" s="22"/>
      <c r="D1445" s="22"/>
      <c r="E1445" s="21"/>
      <c r="F1445" s="21"/>
      <c r="G1445" s="11"/>
      <c r="I1445" s="9"/>
      <c r="L1445" s="1"/>
      <c r="M1445" s="112"/>
      <c r="N1445" s="112"/>
      <c r="O1445" s="112"/>
      <c r="P1445" s="113"/>
      <c r="Q1445" s="112"/>
      <c r="R1445" s="114"/>
      <c r="S1445" s="113"/>
      <c r="T1445" s="112"/>
      <c r="U1445" s="114"/>
      <c r="V1445" s="113"/>
      <c r="W1445" s="112"/>
      <c r="X1445" s="113"/>
    </row>
    <row r="1446" spans="1:24" x14ac:dyDescent="0.25">
      <c r="A1446" s="77"/>
      <c r="B1446" s="80"/>
      <c r="C1446" s="22"/>
      <c r="D1446" s="22"/>
      <c r="E1446" s="21"/>
      <c r="F1446" s="21"/>
      <c r="G1446" s="11"/>
      <c r="I1446" s="9"/>
      <c r="L1446" s="1"/>
      <c r="M1446" s="112"/>
      <c r="N1446" s="112"/>
      <c r="O1446" s="112"/>
      <c r="P1446" s="113"/>
      <c r="Q1446" s="112"/>
      <c r="R1446" s="114"/>
      <c r="S1446" s="113"/>
      <c r="T1446" s="112"/>
      <c r="U1446" s="114"/>
      <c r="V1446" s="113"/>
      <c r="W1446" s="112"/>
      <c r="X1446" s="113"/>
    </row>
    <row r="1447" spans="1:24" x14ac:dyDescent="0.25">
      <c r="A1447" s="77"/>
      <c r="B1447" s="80"/>
      <c r="C1447" s="22"/>
      <c r="D1447" s="22"/>
      <c r="E1447" s="21"/>
      <c r="F1447" s="21"/>
      <c r="G1447" s="11"/>
      <c r="I1447" s="9"/>
      <c r="L1447" s="1"/>
      <c r="M1447" s="112"/>
      <c r="N1447" s="112"/>
      <c r="O1447" s="112"/>
      <c r="P1447" s="113"/>
      <c r="Q1447" s="112"/>
      <c r="R1447" s="114"/>
      <c r="S1447" s="113"/>
      <c r="T1447" s="112"/>
      <c r="U1447" s="114"/>
      <c r="V1447" s="113"/>
      <c r="W1447" s="112"/>
      <c r="X1447" s="113"/>
    </row>
    <row r="1448" spans="1:24" x14ac:dyDescent="0.25">
      <c r="A1448" s="77"/>
      <c r="B1448" s="80"/>
      <c r="C1448" s="22"/>
      <c r="D1448" s="22"/>
      <c r="E1448" s="21"/>
      <c r="F1448" s="21"/>
      <c r="G1448" s="11"/>
      <c r="I1448" s="9"/>
      <c r="L1448" s="1"/>
      <c r="M1448" s="112"/>
      <c r="N1448" s="112"/>
      <c r="O1448" s="112"/>
      <c r="P1448" s="113"/>
      <c r="Q1448" s="112"/>
      <c r="R1448" s="114"/>
      <c r="S1448" s="113"/>
      <c r="T1448" s="112"/>
      <c r="U1448" s="114"/>
      <c r="V1448" s="113"/>
      <c r="W1448" s="112"/>
      <c r="X1448" s="113"/>
    </row>
    <row r="1449" spans="1:24" x14ac:dyDescent="0.25">
      <c r="A1449" s="77"/>
      <c r="B1449" s="80"/>
      <c r="C1449" s="22"/>
      <c r="D1449" s="22"/>
      <c r="E1449" s="21"/>
      <c r="F1449" s="21"/>
      <c r="G1449" s="11"/>
      <c r="I1449" s="9"/>
      <c r="L1449" s="1"/>
      <c r="M1449" s="112"/>
      <c r="N1449" s="112"/>
      <c r="O1449" s="112"/>
      <c r="P1449" s="113"/>
      <c r="Q1449" s="112"/>
      <c r="R1449" s="114"/>
      <c r="S1449" s="113"/>
      <c r="T1449" s="112"/>
      <c r="U1449" s="114"/>
      <c r="V1449" s="113"/>
      <c r="W1449" s="112"/>
      <c r="X1449" s="113"/>
    </row>
    <row r="1450" spans="1:24" x14ac:dyDescent="0.25">
      <c r="A1450" s="77"/>
      <c r="B1450" s="80"/>
      <c r="C1450" s="22"/>
      <c r="D1450" s="22"/>
      <c r="E1450" s="21"/>
      <c r="F1450" s="21"/>
      <c r="G1450" s="11"/>
      <c r="I1450" s="9"/>
      <c r="L1450" s="1"/>
      <c r="M1450" s="112"/>
      <c r="N1450" s="112"/>
      <c r="O1450" s="112"/>
      <c r="P1450" s="113"/>
      <c r="Q1450" s="112"/>
      <c r="R1450" s="114"/>
      <c r="S1450" s="113"/>
      <c r="T1450" s="112"/>
      <c r="U1450" s="114"/>
      <c r="V1450" s="113"/>
      <c r="W1450" s="112"/>
      <c r="X1450" s="113"/>
    </row>
    <row r="1451" spans="1:24" x14ac:dyDescent="0.25">
      <c r="A1451" s="77"/>
      <c r="B1451" s="80"/>
      <c r="C1451" s="22"/>
      <c r="D1451" s="22"/>
      <c r="E1451" s="21"/>
      <c r="F1451" s="21"/>
      <c r="G1451" s="11"/>
      <c r="I1451" s="9"/>
      <c r="L1451" s="1"/>
      <c r="M1451" s="112"/>
      <c r="N1451" s="112"/>
      <c r="O1451" s="112"/>
      <c r="P1451" s="113"/>
      <c r="Q1451" s="112"/>
      <c r="R1451" s="114"/>
      <c r="S1451" s="113"/>
      <c r="T1451" s="112"/>
      <c r="U1451" s="114"/>
      <c r="V1451" s="113"/>
      <c r="W1451" s="112"/>
      <c r="X1451" s="113"/>
    </row>
    <row r="1452" spans="1:24" x14ac:dyDescent="0.25">
      <c r="A1452" s="77"/>
      <c r="B1452" s="80"/>
      <c r="C1452" s="22"/>
      <c r="D1452" s="22"/>
      <c r="E1452" s="21"/>
      <c r="F1452" s="21"/>
      <c r="G1452" s="11"/>
      <c r="I1452" s="9"/>
      <c r="L1452" s="1"/>
      <c r="M1452" s="112"/>
      <c r="N1452" s="112"/>
      <c r="O1452" s="112"/>
      <c r="P1452" s="113"/>
      <c r="Q1452" s="112"/>
      <c r="R1452" s="114"/>
      <c r="S1452" s="113"/>
      <c r="T1452" s="112"/>
      <c r="U1452" s="114"/>
      <c r="V1452" s="113"/>
      <c r="W1452" s="112"/>
      <c r="X1452" s="113"/>
    </row>
    <row r="1453" spans="1:24" x14ac:dyDescent="0.25">
      <c r="A1453" s="77"/>
      <c r="B1453" s="80"/>
      <c r="C1453" s="22"/>
      <c r="D1453" s="22"/>
      <c r="E1453" s="21"/>
      <c r="F1453" s="21"/>
      <c r="G1453" s="11"/>
      <c r="I1453" s="9"/>
      <c r="L1453" s="1"/>
      <c r="M1453" s="112"/>
      <c r="N1453" s="112"/>
      <c r="O1453" s="112"/>
      <c r="P1453" s="113"/>
      <c r="Q1453" s="112"/>
      <c r="R1453" s="114"/>
      <c r="S1453" s="113"/>
      <c r="T1453" s="112"/>
      <c r="U1453" s="114"/>
      <c r="V1453" s="113"/>
      <c r="W1453" s="112"/>
      <c r="X1453" s="113"/>
    </row>
    <row r="1454" spans="1:24" x14ac:dyDescent="0.25">
      <c r="A1454" s="77"/>
      <c r="B1454" s="80"/>
      <c r="C1454" s="22"/>
      <c r="D1454" s="22"/>
      <c r="E1454" s="21"/>
      <c r="F1454" s="21"/>
      <c r="G1454" s="11"/>
      <c r="I1454" s="9"/>
      <c r="L1454" s="1"/>
      <c r="M1454" s="112"/>
      <c r="N1454" s="112"/>
      <c r="O1454" s="112"/>
      <c r="P1454" s="113"/>
      <c r="Q1454" s="112"/>
      <c r="R1454" s="114"/>
      <c r="S1454" s="113"/>
      <c r="T1454" s="112"/>
      <c r="U1454" s="114"/>
      <c r="V1454" s="113"/>
      <c r="W1454" s="112"/>
      <c r="X1454" s="113"/>
    </row>
    <row r="1455" spans="1:24" x14ac:dyDescent="0.25">
      <c r="A1455" s="77"/>
      <c r="B1455" s="80"/>
      <c r="C1455" s="22"/>
      <c r="D1455" s="22"/>
      <c r="E1455" s="21"/>
      <c r="F1455" s="21"/>
      <c r="G1455" s="11"/>
      <c r="I1455" s="9"/>
      <c r="L1455" s="1"/>
      <c r="M1455" s="112"/>
      <c r="N1455" s="112"/>
      <c r="O1455" s="112"/>
      <c r="P1455" s="113"/>
      <c r="Q1455" s="112"/>
      <c r="R1455" s="114"/>
      <c r="S1455" s="113"/>
      <c r="T1455" s="112"/>
      <c r="U1455" s="114"/>
      <c r="V1455" s="113"/>
      <c r="W1455" s="112"/>
      <c r="X1455" s="113"/>
    </row>
    <row r="1456" spans="1:24" x14ac:dyDescent="0.25">
      <c r="A1456" s="77"/>
      <c r="B1456" s="80"/>
      <c r="C1456" s="22"/>
      <c r="D1456" s="22"/>
      <c r="E1456" s="21"/>
      <c r="F1456" s="21"/>
      <c r="G1456" s="11"/>
      <c r="I1456" s="9"/>
      <c r="L1456" s="1"/>
      <c r="M1456" s="112"/>
      <c r="N1456" s="112"/>
      <c r="O1456" s="112"/>
      <c r="P1456" s="113"/>
      <c r="Q1456" s="112"/>
      <c r="R1456" s="114"/>
      <c r="S1456" s="113"/>
      <c r="T1456" s="112"/>
      <c r="U1456" s="114"/>
      <c r="V1456" s="113"/>
      <c r="W1456" s="112"/>
      <c r="X1456" s="113"/>
    </row>
    <row r="1457" spans="1:24" x14ac:dyDescent="0.25">
      <c r="A1457" s="77"/>
      <c r="B1457" s="80"/>
      <c r="C1457" s="22"/>
      <c r="D1457" s="22"/>
      <c r="E1457" s="21"/>
      <c r="F1457" s="21"/>
      <c r="G1457" s="11"/>
      <c r="I1457" s="9"/>
      <c r="L1457" s="1"/>
      <c r="M1457" s="112"/>
      <c r="N1457" s="112"/>
      <c r="O1457" s="112"/>
      <c r="P1457" s="113"/>
      <c r="Q1457" s="112"/>
      <c r="R1457" s="114"/>
      <c r="S1457" s="113"/>
      <c r="T1457" s="112"/>
      <c r="U1457" s="114"/>
      <c r="V1457" s="113"/>
      <c r="W1457" s="112"/>
      <c r="X1457" s="113"/>
    </row>
    <row r="1458" spans="1:24" x14ac:dyDescent="0.25">
      <c r="A1458" s="77"/>
      <c r="B1458" s="80"/>
      <c r="C1458" s="22"/>
      <c r="D1458" s="22"/>
      <c r="E1458" s="21"/>
      <c r="F1458" s="21"/>
      <c r="G1458" s="11"/>
      <c r="I1458" s="9"/>
      <c r="L1458" s="1"/>
      <c r="M1458" s="112"/>
      <c r="N1458" s="112"/>
      <c r="O1458" s="112"/>
      <c r="P1458" s="113"/>
      <c r="Q1458" s="112"/>
      <c r="R1458" s="114"/>
      <c r="S1458" s="113"/>
      <c r="T1458" s="112"/>
      <c r="U1458" s="114"/>
      <c r="V1458" s="113"/>
      <c r="W1458" s="112"/>
      <c r="X1458" s="113"/>
    </row>
    <row r="1459" spans="1:24" x14ac:dyDescent="0.25">
      <c r="A1459" s="77"/>
      <c r="B1459" s="80"/>
      <c r="C1459" s="22"/>
      <c r="D1459" s="22"/>
      <c r="E1459" s="21"/>
      <c r="F1459" s="21"/>
      <c r="G1459" s="11"/>
      <c r="I1459" s="9"/>
      <c r="L1459" s="1"/>
      <c r="M1459" s="112"/>
      <c r="N1459" s="112"/>
      <c r="O1459" s="112"/>
      <c r="P1459" s="113"/>
      <c r="Q1459" s="112"/>
      <c r="R1459" s="114"/>
      <c r="S1459" s="113"/>
      <c r="T1459" s="112"/>
      <c r="U1459" s="114"/>
      <c r="V1459" s="113"/>
      <c r="W1459" s="112"/>
      <c r="X1459" s="113"/>
    </row>
    <row r="1460" spans="1:24" x14ac:dyDescent="0.25">
      <c r="A1460" s="77"/>
      <c r="B1460" s="80"/>
      <c r="C1460" s="22"/>
      <c r="D1460" s="22"/>
      <c r="E1460" s="21"/>
      <c r="F1460" s="21"/>
      <c r="G1460" s="11"/>
      <c r="I1460" s="9"/>
      <c r="L1460" s="1"/>
      <c r="M1460" s="112"/>
      <c r="N1460" s="112"/>
      <c r="O1460" s="112"/>
      <c r="P1460" s="113"/>
      <c r="Q1460" s="112"/>
      <c r="R1460" s="114"/>
      <c r="S1460" s="113"/>
      <c r="T1460" s="112"/>
      <c r="U1460" s="114"/>
      <c r="V1460" s="113"/>
      <c r="W1460" s="112"/>
      <c r="X1460" s="113"/>
    </row>
    <row r="1461" spans="1:24" x14ac:dyDescent="0.25">
      <c r="A1461" s="77"/>
      <c r="B1461" s="80"/>
      <c r="C1461" s="22"/>
      <c r="D1461" s="22"/>
      <c r="E1461" s="21"/>
      <c r="F1461" s="21"/>
      <c r="G1461" s="11"/>
      <c r="I1461" s="9"/>
      <c r="L1461" s="1"/>
      <c r="M1461" s="112"/>
      <c r="N1461" s="112"/>
      <c r="O1461" s="112"/>
      <c r="P1461" s="113"/>
      <c r="Q1461" s="112"/>
      <c r="R1461" s="114"/>
      <c r="S1461" s="113"/>
      <c r="T1461" s="112"/>
      <c r="U1461" s="114"/>
      <c r="V1461" s="113"/>
      <c r="W1461" s="112"/>
      <c r="X1461" s="113"/>
    </row>
    <row r="1462" spans="1:24" x14ac:dyDescent="0.25">
      <c r="A1462" s="77"/>
      <c r="B1462" s="80"/>
      <c r="C1462" s="22"/>
      <c r="D1462" s="22"/>
      <c r="E1462" s="21"/>
      <c r="F1462" s="21"/>
      <c r="G1462" s="11"/>
      <c r="I1462" s="9"/>
      <c r="L1462" s="1"/>
      <c r="M1462" s="112"/>
      <c r="N1462" s="112"/>
      <c r="O1462" s="112"/>
      <c r="P1462" s="113"/>
      <c r="Q1462" s="112"/>
      <c r="R1462" s="114"/>
      <c r="S1462" s="113"/>
      <c r="T1462" s="112"/>
      <c r="U1462" s="114"/>
      <c r="V1462" s="113"/>
      <c r="W1462" s="112"/>
      <c r="X1462" s="113"/>
    </row>
    <row r="1463" spans="1:24" x14ac:dyDescent="0.25">
      <c r="A1463" s="77"/>
      <c r="B1463" s="80"/>
      <c r="C1463" s="22"/>
      <c r="D1463" s="22"/>
      <c r="E1463" s="21"/>
      <c r="F1463" s="21"/>
      <c r="G1463" s="11"/>
      <c r="I1463" s="9"/>
      <c r="L1463" s="1"/>
      <c r="M1463" s="112"/>
      <c r="N1463" s="112"/>
      <c r="O1463" s="112"/>
      <c r="P1463" s="113"/>
      <c r="Q1463" s="112"/>
      <c r="R1463" s="114"/>
      <c r="S1463" s="113"/>
      <c r="T1463" s="112"/>
      <c r="U1463" s="114"/>
      <c r="V1463" s="113"/>
      <c r="W1463" s="112"/>
      <c r="X1463" s="113"/>
    </row>
    <row r="1464" spans="1:24" x14ac:dyDescent="0.25">
      <c r="A1464" s="77"/>
      <c r="B1464" s="80"/>
      <c r="C1464" s="22"/>
      <c r="D1464" s="22"/>
      <c r="E1464" s="21"/>
      <c r="F1464" s="21"/>
      <c r="G1464" s="11"/>
      <c r="I1464" s="9"/>
      <c r="L1464" s="1"/>
      <c r="M1464" s="112"/>
      <c r="N1464" s="112"/>
      <c r="O1464" s="112"/>
      <c r="P1464" s="113"/>
      <c r="Q1464" s="112"/>
      <c r="R1464" s="114"/>
      <c r="S1464" s="113"/>
      <c r="T1464" s="112"/>
      <c r="U1464" s="114"/>
      <c r="V1464" s="113"/>
      <c r="W1464" s="112"/>
      <c r="X1464" s="113"/>
    </row>
    <row r="1465" spans="1:24" x14ac:dyDescent="0.25">
      <c r="A1465" s="77"/>
      <c r="B1465" s="80"/>
      <c r="C1465" s="22"/>
      <c r="D1465" s="22"/>
      <c r="E1465" s="21"/>
      <c r="F1465" s="21"/>
      <c r="G1465" s="11"/>
      <c r="I1465" s="9"/>
      <c r="L1465" s="1"/>
      <c r="M1465" s="112"/>
      <c r="N1465" s="112"/>
      <c r="O1465" s="112"/>
      <c r="P1465" s="113"/>
      <c r="Q1465" s="112"/>
      <c r="R1465" s="114"/>
      <c r="S1465" s="113"/>
      <c r="T1465" s="112"/>
      <c r="U1465" s="114"/>
      <c r="V1465" s="113"/>
      <c r="W1465" s="112"/>
      <c r="X1465" s="113"/>
    </row>
    <row r="1466" spans="1:24" x14ac:dyDescent="0.25">
      <c r="A1466" s="77"/>
      <c r="B1466" s="80"/>
      <c r="C1466" s="22"/>
      <c r="D1466" s="22"/>
      <c r="E1466" s="21"/>
      <c r="F1466" s="21"/>
      <c r="G1466" s="11"/>
      <c r="I1466" s="9"/>
      <c r="L1466" s="1"/>
      <c r="M1466" s="112"/>
      <c r="N1466" s="112"/>
      <c r="O1466" s="112"/>
      <c r="P1466" s="113"/>
      <c r="Q1466" s="112"/>
      <c r="R1466" s="114"/>
      <c r="S1466" s="113"/>
      <c r="T1466" s="112"/>
      <c r="U1466" s="114"/>
      <c r="V1466" s="113"/>
      <c r="W1466" s="112"/>
      <c r="X1466" s="113"/>
    </row>
    <row r="1467" spans="1:24" x14ac:dyDescent="0.25">
      <c r="A1467" s="77"/>
      <c r="B1467" s="80"/>
      <c r="C1467" s="22"/>
      <c r="D1467" s="22"/>
      <c r="E1467" s="21"/>
      <c r="F1467" s="21"/>
      <c r="G1467" s="11"/>
      <c r="I1467" s="9"/>
      <c r="L1467" s="1"/>
      <c r="M1467" s="112"/>
      <c r="N1467" s="112"/>
      <c r="O1467" s="112"/>
      <c r="P1467" s="113"/>
      <c r="Q1467" s="112"/>
      <c r="R1467" s="114"/>
      <c r="S1467" s="113"/>
      <c r="T1467" s="112"/>
      <c r="U1467" s="114"/>
      <c r="V1467" s="113"/>
      <c r="W1467" s="112"/>
      <c r="X1467" s="113"/>
    </row>
    <row r="1468" spans="1:24" x14ac:dyDescent="0.25">
      <c r="A1468" s="77"/>
      <c r="B1468" s="80"/>
      <c r="C1468" s="22"/>
      <c r="D1468" s="22"/>
      <c r="E1468" s="21"/>
      <c r="F1468" s="21"/>
      <c r="G1468" s="11"/>
      <c r="I1468" s="9"/>
      <c r="L1468" s="1"/>
      <c r="M1468" s="112"/>
      <c r="N1468" s="112"/>
      <c r="O1468" s="112"/>
      <c r="P1468" s="113"/>
      <c r="Q1468" s="112"/>
      <c r="R1468" s="114"/>
      <c r="S1468" s="113"/>
      <c r="T1468" s="112"/>
      <c r="U1468" s="114"/>
      <c r="V1468" s="113"/>
      <c r="W1468" s="112"/>
      <c r="X1468" s="113"/>
    </row>
    <row r="1469" spans="1:24" x14ac:dyDescent="0.25">
      <c r="A1469" s="77"/>
      <c r="B1469" s="80"/>
      <c r="C1469" s="22"/>
      <c r="D1469" s="22"/>
      <c r="E1469" s="21"/>
      <c r="F1469" s="21"/>
      <c r="G1469" s="11"/>
      <c r="I1469" s="9"/>
      <c r="L1469" s="1"/>
      <c r="M1469" s="112"/>
      <c r="N1469" s="112"/>
      <c r="O1469" s="112"/>
      <c r="P1469" s="113"/>
      <c r="Q1469" s="112"/>
      <c r="R1469" s="114"/>
      <c r="S1469" s="113"/>
      <c r="T1469" s="112"/>
      <c r="U1469" s="114"/>
      <c r="V1469" s="113"/>
      <c r="W1469" s="112"/>
      <c r="X1469" s="113"/>
    </row>
    <row r="1470" spans="1:24" x14ac:dyDescent="0.25">
      <c r="A1470" s="77"/>
      <c r="B1470" s="80"/>
      <c r="C1470" s="22"/>
      <c r="D1470" s="22"/>
      <c r="E1470" s="21"/>
      <c r="F1470" s="21"/>
      <c r="G1470" s="11"/>
      <c r="I1470" s="9"/>
      <c r="L1470" s="1"/>
      <c r="M1470" s="112"/>
      <c r="N1470" s="112"/>
      <c r="O1470" s="112"/>
      <c r="P1470" s="113"/>
      <c r="Q1470" s="112"/>
      <c r="R1470" s="114"/>
      <c r="S1470" s="113"/>
      <c r="T1470" s="112"/>
      <c r="U1470" s="114"/>
      <c r="V1470" s="113"/>
      <c r="W1470" s="112"/>
      <c r="X1470" s="113"/>
    </row>
    <row r="1471" spans="1:24" x14ac:dyDescent="0.25">
      <c r="A1471" s="77"/>
      <c r="B1471" s="80"/>
      <c r="C1471" s="22"/>
      <c r="D1471" s="22"/>
      <c r="E1471" s="21"/>
      <c r="F1471" s="21"/>
      <c r="G1471" s="11"/>
      <c r="I1471" s="9"/>
      <c r="L1471" s="1"/>
      <c r="M1471" s="112"/>
      <c r="N1471" s="112"/>
      <c r="O1471" s="112"/>
      <c r="P1471" s="113"/>
      <c r="Q1471" s="112"/>
      <c r="R1471" s="114"/>
      <c r="S1471" s="113"/>
      <c r="T1471" s="112"/>
      <c r="U1471" s="114"/>
      <c r="V1471" s="113"/>
      <c r="W1471" s="112"/>
      <c r="X1471" s="113"/>
    </row>
    <row r="1472" spans="1:24" x14ac:dyDescent="0.25">
      <c r="A1472" s="77"/>
      <c r="B1472" s="80"/>
      <c r="C1472" s="22"/>
      <c r="D1472" s="22"/>
      <c r="E1472" s="21"/>
      <c r="F1472" s="21"/>
      <c r="G1472" s="11"/>
      <c r="I1472" s="9"/>
      <c r="L1472" s="1"/>
      <c r="M1472" s="112"/>
      <c r="N1472" s="112"/>
      <c r="O1472" s="112"/>
      <c r="P1472" s="113"/>
      <c r="Q1472" s="112"/>
      <c r="R1472" s="114"/>
      <c r="S1472" s="113"/>
      <c r="T1472" s="112"/>
      <c r="U1472" s="114"/>
      <c r="V1472" s="113"/>
      <c r="W1472" s="112"/>
      <c r="X1472" s="113"/>
    </row>
    <row r="1473" spans="1:24" x14ac:dyDescent="0.25">
      <c r="A1473" s="77"/>
      <c r="B1473" s="80"/>
      <c r="C1473" s="22"/>
      <c r="D1473" s="22"/>
      <c r="E1473" s="21"/>
      <c r="F1473" s="21"/>
      <c r="G1473" s="11"/>
      <c r="I1473" s="9"/>
      <c r="L1473" s="1"/>
      <c r="M1473" s="112"/>
      <c r="N1473" s="112"/>
      <c r="O1473" s="112"/>
      <c r="P1473" s="113"/>
      <c r="Q1473" s="112"/>
      <c r="R1473" s="114"/>
      <c r="S1473" s="113"/>
      <c r="T1473" s="112"/>
      <c r="U1473" s="114"/>
      <c r="V1473" s="113"/>
      <c r="W1473" s="112"/>
      <c r="X1473" s="113"/>
    </row>
    <row r="1474" spans="1:24" x14ac:dyDescent="0.25">
      <c r="A1474" s="77"/>
      <c r="B1474" s="80"/>
      <c r="C1474" s="22"/>
      <c r="D1474" s="22"/>
      <c r="E1474" s="21"/>
      <c r="F1474" s="21"/>
      <c r="G1474" s="11"/>
      <c r="I1474" s="9"/>
      <c r="L1474" s="1"/>
      <c r="M1474" s="112"/>
      <c r="N1474" s="112"/>
      <c r="O1474" s="112"/>
      <c r="P1474" s="113"/>
      <c r="Q1474" s="112"/>
      <c r="R1474" s="114"/>
      <c r="S1474" s="113"/>
      <c r="T1474" s="112"/>
      <c r="U1474" s="114"/>
      <c r="V1474" s="113"/>
      <c r="W1474" s="112"/>
      <c r="X1474" s="113"/>
    </row>
    <row r="1475" spans="1:24" x14ac:dyDescent="0.25">
      <c r="A1475" s="77"/>
      <c r="B1475" s="80"/>
      <c r="C1475" s="22"/>
      <c r="D1475" s="22"/>
      <c r="E1475" s="21"/>
      <c r="F1475" s="21"/>
      <c r="G1475" s="11"/>
      <c r="I1475" s="9"/>
      <c r="L1475" s="1"/>
      <c r="M1475" s="112"/>
      <c r="N1475" s="112"/>
      <c r="O1475" s="112"/>
      <c r="P1475" s="113"/>
      <c r="Q1475" s="112"/>
      <c r="R1475" s="114"/>
      <c r="S1475" s="113"/>
      <c r="T1475" s="112"/>
      <c r="U1475" s="114"/>
      <c r="V1475" s="113"/>
      <c r="W1475" s="112"/>
      <c r="X1475" s="113"/>
    </row>
    <row r="1476" spans="1:24" x14ac:dyDescent="0.25">
      <c r="A1476" s="77"/>
      <c r="B1476" s="80"/>
      <c r="C1476" s="22"/>
      <c r="D1476" s="22"/>
      <c r="E1476" s="21"/>
      <c r="F1476" s="21"/>
      <c r="G1476" s="11"/>
      <c r="I1476" s="9"/>
      <c r="L1476" s="1"/>
      <c r="M1476" s="112"/>
      <c r="N1476" s="112"/>
      <c r="O1476" s="112"/>
      <c r="P1476" s="113"/>
      <c r="Q1476" s="112"/>
      <c r="R1476" s="114"/>
      <c r="S1476" s="113"/>
      <c r="T1476" s="112"/>
      <c r="U1476" s="114"/>
      <c r="V1476" s="113"/>
      <c r="W1476" s="112"/>
      <c r="X1476" s="113"/>
    </row>
    <row r="1477" spans="1:24" x14ac:dyDescent="0.25">
      <c r="A1477" s="77"/>
      <c r="B1477" s="80"/>
      <c r="C1477" s="22"/>
      <c r="D1477" s="22"/>
      <c r="E1477" s="21"/>
      <c r="F1477" s="21"/>
      <c r="G1477" s="11"/>
      <c r="I1477" s="9"/>
      <c r="L1477" s="1"/>
      <c r="M1477" s="112"/>
      <c r="N1477" s="112"/>
      <c r="O1477" s="112"/>
      <c r="P1477" s="113"/>
      <c r="Q1477" s="112"/>
      <c r="R1477" s="114"/>
      <c r="S1477" s="113"/>
      <c r="T1477" s="112"/>
      <c r="U1477" s="114"/>
      <c r="V1477" s="113"/>
      <c r="W1477" s="112"/>
      <c r="X1477" s="113"/>
    </row>
    <row r="1478" spans="1:24" x14ac:dyDescent="0.25">
      <c r="A1478" s="77"/>
      <c r="B1478" s="80"/>
      <c r="C1478" s="22"/>
      <c r="D1478" s="22"/>
      <c r="E1478" s="21"/>
      <c r="F1478" s="21"/>
      <c r="G1478" s="11"/>
      <c r="I1478" s="9"/>
      <c r="L1478" s="1"/>
      <c r="M1478" s="112"/>
      <c r="N1478" s="112"/>
      <c r="O1478" s="112"/>
      <c r="P1478" s="113"/>
      <c r="Q1478" s="112"/>
      <c r="R1478" s="114"/>
      <c r="S1478" s="113"/>
      <c r="T1478" s="112"/>
      <c r="U1478" s="114"/>
      <c r="V1478" s="113"/>
      <c r="W1478" s="112"/>
      <c r="X1478" s="113"/>
    </row>
    <row r="1479" spans="1:24" x14ac:dyDescent="0.25">
      <c r="A1479" s="77"/>
      <c r="B1479" s="80"/>
      <c r="C1479" s="22"/>
      <c r="D1479" s="22"/>
      <c r="E1479" s="21"/>
      <c r="F1479" s="21"/>
      <c r="G1479" s="11"/>
      <c r="I1479" s="9"/>
      <c r="L1479" s="1"/>
      <c r="M1479" s="112"/>
      <c r="N1479" s="112"/>
      <c r="O1479" s="112"/>
      <c r="P1479" s="113"/>
      <c r="Q1479" s="112"/>
      <c r="R1479" s="114"/>
      <c r="S1479" s="113"/>
      <c r="T1479" s="112"/>
      <c r="U1479" s="114"/>
      <c r="V1479" s="113"/>
      <c r="W1479" s="112"/>
      <c r="X1479" s="113"/>
    </row>
    <row r="1480" spans="1:24" x14ac:dyDescent="0.25">
      <c r="A1480" s="77"/>
      <c r="B1480" s="80"/>
      <c r="C1480" s="22"/>
      <c r="D1480" s="22"/>
      <c r="E1480" s="21"/>
      <c r="F1480" s="21"/>
      <c r="G1480" s="11"/>
      <c r="I1480" s="9"/>
      <c r="L1480" s="1"/>
      <c r="M1480" s="112"/>
      <c r="N1480" s="112"/>
      <c r="O1480" s="112"/>
      <c r="P1480" s="113"/>
      <c r="Q1480" s="112"/>
      <c r="R1480" s="114"/>
      <c r="S1480" s="113"/>
      <c r="T1480" s="112"/>
      <c r="U1480" s="114"/>
      <c r="V1480" s="113"/>
      <c r="W1480" s="112"/>
      <c r="X1480" s="113"/>
    </row>
    <row r="1481" spans="1:24" x14ac:dyDescent="0.25">
      <c r="A1481" s="77"/>
      <c r="B1481" s="80"/>
      <c r="C1481" s="22"/>
      <c r="D1481" s="22"/>
      <c r="E1481" s="21"/>
      <c r="F1481" s="21"/>
      <c r="G1481" s="11"/>
      <c r="I1481" s="9"/>
      <c r="L1481" s="1"/>
      <c r="M1481" s="112"/>
      <c r="N1481" s="112"/>
      <c r="O1481" s="112"/>
      <c r="P1481" s="113"/>
      <c r="Q1481" s="112"/>
      <c r="R1481" s="114"/>
      <c r="S1481" s="113"/>
      <c r="T1481" s="112"/>
      <c r="U1481" s="114"/>
      <c r="V1481" s="113"/>
      <c r="W1481" s="112"/>
      <c r="X1481" s="113"/>
    </row>
    <row r="1482" spans="1:24" x14ac:dyDescent="0.25">
      <c r="A1482" s="77"/>
      <c r="B1482" s="80"/>
      <c r="C1482" s="22"/>
      <c r="D1482" s="22"/>
      <c r="E1482" s="21"/>
      <c r="F1482" s="21"/>
      <c r="G1482" s="11"/>
      <c r="I1482" s="9"/>
      <c r="L1482" s="1"/>
      <c r="M1482" s="112"/>
      <c r="N1482" s="112"/>
      <c r="O1482" s="112"/>
      <c r="P1482" s="113"/>
      <c r="Q1482" s="112"/>
      <c r="R1482" s="114"/>
      <c r="S1482" s="113"/>
      <c r="T1482" s="112"/>
      <c r="U1482" s="114"/>
      <c r="V1482" s="113"/>
      <c r="W1482" s="112"/>
      <c r="X1482" s="113"/>
    </row>
    <row r="1483" spans="1:24" x14ac:dyDescent="0.25">
      <c r="A1483" s="77"/>
      <c r="B1483" s="80"/>
      <c r="C1483" s="22"/>
      <c r="D1483" s="22"/>
      <c r="E1483" s="21"/>
      <c r="F1483" s="21"/>
      <c r="G1483" s="11"/>
      <c r="I1483" s="9"/>
      <c r="L1483" s="1"/>
      <c r="M1483" s="112"/>
      <c r="N1483" s="112"/>
      <c r="O1483" s="112"/>
      <c r="P1483" s="113"/>
      <c r="Q1483" s="112"/>
      <c r="R1483" s="114"/>
      <c r="S1483" s="113"/>
      <c r="T1483" s="112"/>
      <c r="U1483" s="114"/>
      <c r="V1483" s="113"/>
      <c r="W1483" s="112"/>
      <c r="X1483" s="113"/>
    </row>
    <row r="1484" spans="1:24" x14ac:dyDescent="0.25">
      <c r="A1484" s="77"/>
      <c r="B1484" s="80"/>
      <c r="C1484" s="22"/>
      <c r="D1484" s="22"/>
      <c r="E1484" s="21"/>
      <c r="F1484" s="21"/>
      <c r="G1484" s="11"/>
      <c r="I1484" s="9"/>
      <c r="L1484" s="1"/>
      <c r="M1484" s="112"/>
      <c r="N1484" s="112"/>
      <c r="O1484" s="112"/>
      <c r="P1484" s="113"/>
      <c r="Q1484" s="112"/>
      <c r="R1484" s="114"/>
      <c r="S1484" s="113"/>
      <c r="T1484" s="112"/>
      <c r="U1484" s="114"/>
      <c r="V1484" s="113"/>
      <c r="W1484" s="112"/>
      <c r="X1484" s="113"/>
    </row>
    <row r="1485" spans="1:24" x14ac:dyDescent="0.25">
      <c r="A1485" s="77"/>
      <c r="B1485" s="80"/>
      <c r="C1485" s="22"/>
      <c r="D1485" s="22"/>
      <c r="E1485" s="21"/>
      <c r="F1485" s="21"/>
      <c r="G1485" s="11"/>
      <c r="I1485" s="9"/>
      <c r="L1485" s="1"/>
      <c r="M1485" s="112"/>
      <c r="N1485" s="112"/>
      <c r="O1485" s="112"/>
      <c r="P1485" s="113"/>
      <c r="Q1485" s="112"/>
      <c r="R1485" s="114"/>
      <c r="S1485" s="113"/>
      <c r="T1485" s="112"/>
      <c r="U1485" s="114"/>
      <c r="V1485" s="113"/>
      <c r="W1485" s="112"/>
      <c r="X1485" s="113"/>
    </row>
    <row r="1486" spans="1:24" x14ac:dyDescent="0.25">
      <c r="A1486" s="77"/>
      <c r="B1486" s="80"/>
      <c r="C1486" s="22"/>
      <c r="D1486" s="22"/>
      <c r="E1486" s="21"/>
      <c r="F1486" s="21"/>
      <c r="G1486" s="11"/>
      <c r="I1486" s="9"/>
      <c r="L1486" s="1"/>
      <c r="M1486" s="112"/>
      <c r="N1486" s="112"/>
      <c r="O1486" s="112"/>
      <c r="P1486" s="113"/>
      <c r="Q1486" s="112"/>
      <c r="R1486" s="114"/>
      <c r="S1486" s="113"/>
      <c r="T1486" s="112"/>
      <c r="U1486" s="114"/>
      <c r="V1486" s="113"/>
      <c r="W1486" s="112"/>
      <c r="X1486" s="113"/>
    </row>
    <row r="1487" spans="1:24" x14ac:dyDescent="0.25">
      <c r="A1487" s="77"/>
      <c r="B1487" s="80"/>
      <c r="C1487" s="22"/>
      <c r="D1487" s="22"/>
      <c r="E1487" s="21"/>
      <c r="F1487" s="21"/>
      <c r="G1487" s="11"/>
      <c r="I1487" s="9"/>
      <c r="L1487" s="1"/>
      <c r="M1487" s="112"/>
      <c r="N1487" s="112"/>
      <c r="O1487" s="112"/>
      <c r="P1487" s="113"/>
      <c r="Q1487" s="112"/>
      <c r="R1487" s="114"/>
      <c r="S1487" s="113"/>
      <c r="T1487" s="112"/>
      <c r="U1487" s="114"/>
      <c r="V1487" s="113"/>
      <c r="W1487" s="112"/>
      <c r="X1487" s="113"/>
    </row>
    <row r="1488" spans="1:24" x14ac:dyDescent="0.25">
      <c r="A1488" s="77"/>
      <c r="B1488" s="80"/>
      <c r="C1488" s="22"/>
      <c r="D1488" s="22"/>
      <c r="E1488" s="21"/>
      <c r="F1488" s="21"/>
      <c r="G1488" s="11"/>
      <c r="I1488" s="9"/>
      <c r="L1488" s="1"/>
      <c r="M1488" s="112"/>
      <c r="N1488" s="112"/>
      <c r="O1488" s="112"/>
      <c r="P1488" s="113"/>
      <c r="Q1488" s="112"/>
      <c r="R1488" s="114"/>
      <c r="S1488" s="113"/>
      <c r="T1488" s="112"/>
      <c r="U1488" s="114"/>
      <c r="V1488" s="113"/>
      <c r="W1488" s="112"/>
      <c r="X1488" s="113"/>
    </row>
    <row r="1489" spans="1:24" x14ac:dyDescent="0.25">
      <c r="A1489" s="77"/>
      <c r="B1489" s="80"/>
      <c r="C1489" s="22"/>
      <c r="D1489" s="22"/>
      <c r="E1489" s="21"/>
      <c r="F1489" s="21"/>
      <c r="G1489" s="11"/>
      <c r="I1489" s="9"/>
      <c r="L1489" s="1"/>
      <c r="M1489" s="112"/>
      <c r="N1489" s="112"/>
      <c r="O1489" s="112"/>
      <c r="P1489" s="113"/>
      <c r="Q1489" s="112"/>
      <c r="R1489" s="114"/>
      <c r="S1489" s="113"/>
      <c r="T1489" s="112"/>
      <c r="U1489" s="114"/>
      <c r="V1489" s="113"/>
      <c r="W1489" s="112"/>
      <c r="X1489" s="113"/>
    </row>
    <row r="1490" spans="1:24" x14ac:dyDescent="0.25">
      <c r="A1490" s="77"/>
      <c r="B1490" s="80"/>
      <c r="C1490" s="22"/>
      <c r="D1490" s="22"/>
      <c r="E1490" s="21"/>
      <c r="F1490" s="21"/>
      <c r="G1490" s="11"/>
      <c r="I1490" s="9"/>
      <c r="L1490" s="1"/>
      <c r="M1490" s="112"/>
      <c r="N1490" s="112"/>
      <c r="O1490" s="112"/>
      <c r="P1490" s="113"/>
      <c r="Q1490" s="112"/>
      <c r="R1490" s="114"/>
      <c r="S1490" s="113"/>
      <c r="T1490" s="112"/>
      <c r="U1490" s="114"/>
      <c r="V1490" s="113"/>
      <c r="W1490" s="112"/>
      <c r="X1490" s="113"/>
    </row>
    <row r="1491" spans="1:24" x14ac:dyDescent="0.25">
      <c r="A1491" s="77"/>
      <c r="B1491" s="80"/>
      <c r="C1491" s="22"/>
      <c r="D1491" s="22"/>
      <c r="E1491" s="21"/>
      <c r="F1491" s="21"/>
      <c r="G1491" s="11"/>
      <c r="I1491" s="9"/>
      <c r="L1491" s="1"/>
      <c r="M1491" s="112"/>
      <c r="N1491" s="112"/>
      <c r="O1491" s="112"/>
      <c r="P1491" s="113"/>
      <c r="Q1491" s="112"/>
      <c r="R1491" s="114"/>
      <c r="S1491" s="113"/>
      <c r="T1491" s="112"/>
      <c r="U1491" s="114"/>
      <c r="V1491" s="113"/>
      <c r="W1491" s="112"/>
      <c r="X1491" s="113"/>
    </row>
    <row r="1492" spans="1:24" x14ac:dyDescent="0.25">
      <c r="A1492" s="77"/>
      <c r="B1492" s="80"/>
      <c r="C1492" s="22"/>
      <c r="D1492" s="22"/>
      <c r="E1492" s="21"/>
      <c r="F1492" s="21"/>
      <c r="G1492" s="11"/>
      <c r="I1492" s="9"/>
      <c r="L1492" s="1"/>
      <c r="M1492" s="112"/>
      <c r="N1492" s="112"/>
      <c r="O1492" s="112"/>
      <c r="P1492" s="113"/>
      <c r="Q1492" s="112"/>
      <c r="R1492" s="114"/>
      <c r="S1492" s="113"/>
      <c r="T1492" s="112"/>
      <c r="U1492" s="114"/>
      <c r="V1492" s="113"/>
      <c r="W1492" s="112"/>
      <c r="X1492" s="113"/>
    </row>
    <row r="1493" spans="1:24" x14ac:dyDescent="0.25">
      <c r="A1493" s="77"/>
      <c r="B1493" s="80"/>
      <c r="C1493" s="22"/>
      <c r="D1493" s="22"/>
      <c r="E1493" s="21"/>
      <c r="F1493" s="21"/>
      <c r="G1493" s="11"/>
      <c r="I1493" s="9"/>
      <c r="L1493" s="1"/>
      <c r="M1493" s="112"/>
      <c r="N1493" s="112"/>
      <c r="O1493" s="112"/>
      <c r="P1493" s="113"/>
      <c r="Q1493" s="112"/>
      <c r="R1493" s="114"/>
      <c r="S1493" s="113"/>
      <c r="T1493" s="112"/>
      <c r="U1493" s="114"/>
      <c r="V1493" s="113"/>
      <c r="W1493" s="112"/>
      <c r="X1493" s="113"/>
    </row>
    <row r="1494" spans="1:24" x14ac:dyDescent="0.25">
      <c r="A1494" s="77"/>
      <c r="B1494" s="80"/>
      <c r="C1494" s="22"/>
      <c r="D1494" s="22"/>
      <c r="E1494" s="21"/>
      <c r="F1494" s="21"/>
      <c r="G1494" s="11"/>
      <c r="I1494" s="9"/>
      <c r="L1494" s="1"/>
      <c r="M1494" s="112"/>
      <c r="N1494" s="112"/>
      <c r="O1494" s="112"/>
      <c r="P1494" s="113"/>
      <c r="Q1494" s="112"/>
      <c r="R1494" s="114"/>
      <c r="S1494" s="113"/>
      <c r="T1494" s="112"/>
      <c r="U1494" s="114"/>
      <c r="V1494" s="113"/>
      <c r="W1494" s="112"/>
      <c r="X1494" s="113"/>
    </row>
    <row r="1495" spans="1:24" x14ac:dyDescent="0.25">
      <c r="A1495" s="77"/>
      <c r="B1495" s="80"/>
      <c r="C1495" s="22"/>
      <c r="D1495" s="22"/>
      <c r="E1495" s="21"/>
      <c r="F1495" s="21"/>
      <c r="G1495" s="11"/>
      <c r="I1495" s="9"/>
      <c r="L1495" s="1"/>
      <c r="M1495" s="112"/>
      <c r="N1495" s="112"/>
      <c r="O1495" s="112"/>
      <c r="P1495" s="113"/>
      <c r="Q1495" s="112"/>
      <c r="R1495" s="114"/>
      <c r="S1495" s="113"/>
      <c r="T1495" s="112"/>
      <c r="U1495" s="114"/>
      <c r="V1495" s="113"/>
      <c r="W1495" s="112"/>
      <c r="X1495" s="113"/>
    </row>
    <row r="1496" spans="1:24" x14ac:dyDescent="0.25">
      <c r="A1496" s="77"/>
      <c r="B1496" s="80"/>
      <c r="C1496" s="22"/>
      <c r="D1496" s="22"/>
      <c r="E1496" s="21"/>
      <c r="F1496" s="21"/>
      <c r="G1496" s="11"/>
      <c r="I1496" s="9"/>
      <c r="L1496" s="1"/>
      <c r="M1496" s="112"/>
      <c r="N1496" s="112"/>
      <c r="O1496" s="112"/>
      <c r="P1496" s="113"/>
      <c r="Q1496" s="112"/>
      <c r="R1496" s="114"/>
      <c r="S1496" s="113"/>
      <c r="T1496" s="112"/>
      <c r="U1496" s="114"/>
      <c r="V1496" s="113"/>
      <c r="W1496" s="112"/>
      <c r="X1496" s="113"/>
    </row>
    <row r="1497" spans="1:24" x14ac:dyDescent="0.25">
      <c r="A1497" s="77"/>
      <c r="B1497" s="80"/>
      <c r="C1497" s="22"/>
      <c r="D1497" s="22"/>
      <c r="E1497" s="21"/>
      <c r="F1497" s="21"/>
      <c r="G1497" s="11"/>
      <c r="I1497" s="9"/>
      <c r="L1497" s="1"/>
      <c r="M1497" s="112"/>
      <c r="N1497" s="112"/>
      <c r="O1497" s="112"/>
      <c r="P1497" s="113"/>
      <c r="Q1497" s="112"/>
      <c r="R1497" s="114"/>
      <c r="S1497" s="113"/>
      <c r="T1497" s="112"/>
      <c r="U1497" s="114"/>
      <c r="V1497" s="113"/>
      <c r="W1497" s="112"/>
      <c r="X1497" s="113"/>
    </row>
    <row r="1498" spans="1:24" x14ac:dyDescent="0.25">
      <c r="A1498" s="77"/>
      <c r="B1498" s="80"/>
      <c r="C1498" s="22"/>
      <c r="D1498" s="22"/>
      <c r="E1498" s="21"/>
      <c r="F1498" s="21"/>
      <c r="G1498" s="11"/>
      <c r="I1498" s="9"/>
      <c r="L1498" s="1"/>
      <c r="M1498" s="112"/>
      <c r="N1498" s="112"/>
      <c r="O1498" s="112"/>
      <c r="P1498" s="113"/>
      <c r="Q1498" s="112"/>
      <c r="R1498" s="114"/>
      <c r="S1498" s="113"/>
      <c r="T1498" s="112"/>
      <c r="U1498" s="114"/>
      <c r="V1498" s="113"/>
      <c r="W1498" s="112"/>
      <c r="X1498" s="113"/>
    </row>
    <row r="1499" spans="1:24" x14ac:dyDescent="0.25">
      <c r="A1499" s="77"/>
      <c r="B1499" s="80"/>
      <c r="C1499" s="22"/>
      <c r="D1499" s="22"/>
      <c r="E1499" s="21"/>
      <c r="F1499" s="21"/>
      <c r="G1499" s="11"/>
      <c r="I1499" s="9"/>
      <c r="L1499" s="1"/>
      <c r="M1499" s="112"/>
      <c r="N1499" s="112"/>
      <c r="O1499" s="112"/>
      <c r="P1499" s="113"/>
      <c r="Q1499" s="112"/>
      <c r="R1499" s="114"/>
      <c r="S1499" s="113"/>
      <c r="T1499" s="112"/>
      <c r="U1499" s="114"/>
      <c r="V1499" s="113"/>
      <c r="W1499" s="112"/>
      <c r="X1499" s="113"/>
    </row>
    <row r="1500" spans="1:24" x14ac:dyDescent="0.25">
      <c r="A1500" s="77"/>
      <c r="B1500" s="80"/>
      <c r="C1500" s="22"/>
      <c r="D1500" s="22"/>
      <c r="E1500" s="21"/>
      <c r="F1500" s="21"/>
      <c r="G1500" s="11"/>
      <c r="I1500" s="9"/>
      <c r="L1500" s="1"/>
      <c r="M1500" s="112"/>
      <c r="N1500" s="112"/>
      <c r="O1500" s="112"/>
      <c r="P1500" s="113"/>
      <c r="Q1500" s="112"/>
      <c r="R1500" s="114"/>
      <c r="S1500" s="113"/>
      <c r="T1500" s="112"/>
      <c r="U1500" s="114"/>
      <c r="V1500" s="113"/>
      <c r="W1500" s="112"/>
      <c r="X1500" s="113"/>
    </row>
    <row r="1501" spans="1:24" x14ac:dyDescent="0.25">
      <c r="A1501" s="77"/>
      <c r="B1501" s="80"/>
      <c r="C1501" s="22"/>
      <c r="D1501" s="22"/>
      <c r="E1501" s="21"/>
      <c r="F1501" s="21"/>
      <c r="G1501" s="11"/>
      <c r="I1501" s="9"/>
      <c r="L1501" s="1"/>
      <c r="M1501" s="112"/>
      <c r="N1501" s="112"/>
      <c r="O1501" s="112"/>
      <c r="P1501" s="113"/>
      <c r="Q1501" s="112"/>
      <c r="R1501" s="114"/>
      <c r="S1501" s="113"/>
      <c r="T1501" s="112"/>
      <c r="U1501" s="114"/>
      <c r="V1501" s="113"/>
      <c r="W1501" s="112"/>
      <c r="X1501" s="113"/>
    </row>
    <row r="1502" spans="1:24" x14ac:dyDescent="0.25">
      <c r="A1502" s="77"/>
      <c r="B1502" s="80"/>
      <c r="C1502" s="22"/>
      <c r="D1502" s="22"/>
      <c r="E1502" s="21"/>
      <c r="F1502" s="21"/>
      <c r="G1502" s="11"/>
      <c r="I1502" s="9"/>
      <c r="L1502" s="1"/>
      <c r="M1502" s="112"/>
      <c r="N1502" s="112"/>
      <c r="O1502" s="112"/>
      <c r="P1502" s="113"/>
      <c r="Q1502" s="112"/>
      <c r="R1502" s="114"/>
      <c r="S1502" s="113"/>
      <c r="T1502" s="112"/>
      <c r="U1502" s="114"/>
      <c r="V1502" s="113"/>
      <c r="W1502" s="112"/>
      <c r="X1502" s="113"/>
    </row>
    <row r="1503" spans="1:24" x14ac:dyDescent="0.25">
      <c r="A1503" s="77"/>
      <c r="B1503" s="80"/>
      <c r="C1503" s="22"/>
      <c r="D1503" s="22"/>
      <c r="E1503" s="21"/>
      <c r="F1503" s="21"/>
      <c r="G1503" s="11"/>
      <c r="I1503" s="9"/>
      <c r="L1503" s="1"/>
      <c r="M1503" s="112"/>
      <c r="N1503" s="112"/>
      <c r="O1503" s="112"/>
      <c r="P1503" s="113"/>
      <c r="Q1503" s="112"/>
      <c r="R1503" s="114"/>
      <c r="S1503" s="113"/>
      <c r="T1503" s="112"/>
      <c r="U1503" s="114"/>
      <c r="V1503" s="113"/>
      <c r="W1503" s="112"/>
      <c r="X1503" s="113"/>
    </row>
    <row r="1504" spans="1:24" x14ac:dyDescent="0.25">
      <c r="A1504" s="77"/>
      <c r="B1504" s="80"/>
      <c r="C1504" s="22"/>
      <c r="D1504" s="22"/>
      <c r="E1504" s="21"/>
      <c r="F1504" s="21"/>
      <c r="G1504" s="11"/>
      <c r="I1504" s="9"/>
      <c r="L1504" s="1"/>
      <c r="M1504" s="112"/>
      <c r="N1504" s="112"/>
      <c r="O1504" s="112"/>
      <c r="P1504" s="113"/>
      <c r="Q1504" s="112"/>
      <c r="R1504" s="114"/>
      <c r="S1504" s="113"/>
      <c r="T1504" s="112"/>
      <c r="U1504" s="114"/>
      <c r="V1504" s="113"/>
      <c r="W1504" s="112"/>
      <c r="X1504" s="113"/>
    </row>
    <row r="1505" spans="1:24" x14ac:dyDescent="0.25">
      <c r="A1505" s="77"/>
      <c r="B1505" s="80"/>
      <c r="C1505" s="22"/>
      <c r="D1505" s="22"/>
      <c r="E1505" s="21"/>
      <c r="F1505" s="21"/>
      <c r="G1505" s="11"/>
      <c r="I1505" s="9"/>
      <c r="L1505" s="1"/>
      <c r="M1505" s="112"/>
      <c r="N1505" s="112"/>
      <c r="O1505" s="112"/>
      <c r="P1505" s="113"/>
      <c r="Q1505" s="112"/>
      <c r="R1505" s="114"/>
      <c r="S1505" s="113"/>
      <c r="T1505" s="112"/>
      <c r="U1505" s="114"/>
      <c r="V1505" s="113"/>
      <c r="W1505" s="112"/>
      <c r="X1505" s="113"/>
    </row>
    <row r="1506" spans="1:24" x14ac:dyDescent="0.25">
      <c r="A1506" s="77"/>
      <c r="B1506" s="80"/>
      <c r="C1506" s="22"/>
      <c r="D1506" s="22"/>
      <c r="E1506" s="21"/>
      <c r="F1506" s="21"/>
      <c r="G1506" s="11"/>
      <c r="I1506" s="9"/>
      <c r="L1506" s="1"/>
      <c r="M1506" s="112"/>
      <c r="N1506" s="112"/>
      <c r="O1506" s="112"/>
      <c r="P1506" s="113"/>
      <c r="Q1506" s="112"/>
      <c r="R1506" s="114"/>
      <c r="S1506" s="113"/>
      <c r="T1506" s="112"/>
      <c r="U1506" s="114"/>
      <c r="V1506" s="113"/>
      <c r="W1506" s="112"/>
      <c r="X1506" s="113"/>
    </row>
    <row r="1507" spans="1:24" x14ac:dyDescent="0.25">
      <c r="A1507" s="77"/>
      <c r="B1507" s="80"/>
      <c r="C1507" s="22"/>
      <c r="D1507" s="22"/>
      <c r="E1507" s="21"/>
      <c r="F1507" s="21"/>
      <c r="G1507" s="11"/>
      <c r="I1507" s="9"/>
      <c r="L1507" s="1"/>
      <c r="M1507" s="112"/>
      <c r="N1507" s="112"/>
      <c r="O1507" s="112"/>
      <c r="P1507" s="113"/>
      <c r="Q1507" s="112"/>
      <c r="R1507" s="114"/>
      <c r="S1507" s="113"/>
      <c r="T1507" s="112"/>
      <c r="U1507" s="114"/>
      <c r="V1507" s="113"/>
      <c r="W1507" s="112"/>
      <c r="X1507" s="113"/>
    </row>
    <row r="1508" spans="1:24" x14ac:dyDescent="0.25">
      <c r="A1508" s="77"/>
      <c r="B1508" s="80"/>
      <c r="C1508" s="22"/>
      <c r="D1508" s="22"/>
      <c r="E1508" s="21"/>
      <c r="F1508" s="21"/>
      <c r="G1508" s="11"/>
      <c r="I1508" s="9"/>
      <c r="L1508" s="1"/>
      <c r="M1508" s="112"/>
      <c r="N1508" s="112"/>
      <c r="O1508" s="112"/>
      <c r="P1508" s="113"/>
      <c r="Q1508" s="112"/>
      <c r="R1508" s="114"/>
      <c r="S1508" s="113"/>
      <c r="T1508" s="112"/>
      <c r="U1508" s="114"/>
      <c r="V1508" s="113"/>
      <c r="W1508" s="112"/>
      <c r="X1508" s="113"/>
    </row>
    <row r="1509" spans="1:24" x14ac:dyDescent="0.25">
      <c r="A1509" s="77"/>
      <c r="B1509" s="80"/>
      <c r="C1509" s="22"/>
      <c r="D1509" s="22"/>
      <c r="E1509" s="21"/>
      <c r="F1509" s="21"/>
      <c r="G1509" s="11"/>
      <c r="I1509" s="9"/>
      <c r="L1509" s="1"/>
      <c r="M1509" s="112"/>
      <c r="N1509" s="112"/>
      <c r="O1509" s="112"/>
      <c r="P1509" s="113"/>
      <c r="Q1509" s="112"/>
      <c r="R1509" s="114"/>
      <c r="S1509" s="113"/>
      <c r="T1509" s="112"/>
      <c r="U1509" s="114"/>
      <c r="V1509" s="113"/>
      <c r="W1509" s="112"/>
      <c r="X1509" s="113"/>
    </row>
    <row r="1510" spans="1:24" x14ac:dyDescent="0.25">
      <c r="A1510" s="77"/>
      <c r="B1510" s="80"/>
      <c r="C1510" s="22"/>
      <c r="D1510" s="22"/>
      <c r="E1510" s="21"/>
      <c r="F1510" s="21"/>
      <c r="G1510" s="11"/>
      <c r="I1510" s="9"/>
      <c r="L1510" s="1"/>
      <c r="M1510" s="112"/>
      <c r="N1510" s="112"/>
      <c r="O1510" s="112"/>
      <c r="P1510" s="113"/>
      <c r="Q1510" s="112"/>
      <c r="R1510" s="114"/>
      <c r="S1510" s="113"/>
      <c r="T1510" s="112"/>
      <c r="U1510" s="114"/>
      <c r="V1510" s="113"/>
      <c r="W1510" s="112"/>
      <c r="X1510" s="113"/>
    </row>
    <row r="1511" spans="1:24" x14ac:dyDescent="0.25">
      <c r="A1511" s="77"/>
      <c r="B1511" s="80"/>
      <c r="C1511" s="22"/>
      <c r="D1511" s="22"/>
      <c r="E1511" s="21"/>
      <c r="F1511" s="21"/>
      <c r="G1511" s="11"/>
      <c r="I1511" s="9"/>
      <c r="L1511" s="1"/>
      <c r="M1511" s="112"/>
      <c r="N1511" s="112"/>
      <c r="O1511" s="112"/>
      <c r="P1511" s="113"/>
      <c r="Q1511" s="112"/>
      <c r="R1511" s="114"/>
      <c r="S1511" s="113"/>
      <c r="T1511" s="112"/>
      <c r="U1511" s="114"/>
      <c r="V1511" s="113"/>
      <c r="W1511" s="112"/>
      <c r="X1511" s="113"/>
    </row>
    <row r="1512" spans="1:24" x14ac:dyDescent="0.25">
      <c r="A1512" s="77"/>
      <c r="B1512" s="80"/>
      <c r="C1512" s="22"/>
      <c r="D1512" s="22"/>
      <c r="E1512" s="21"/>
      <c r="F1512" s="21"/>
      <c r="G1512" s="11"/>
      <c r="I1512" s="9"/>
      <c r="L1512" s="1"/>
      <c r="M1512" s="112"/>
      <c r="N1512" s="112"/>
      <c r="O1512" s="112"/>
      <c r="P1512" s="113"/>
      <c r="Q1512" s="112"/>
      <c r="R1512" s="114"/>
      <c r="S1512" s="113"/>
      <c r="T1512" s="112"/>
      <c r="U1512" s="114"/>
      <c r="V1512" s="113"/>
      <c r="W1512" s="112"/>
      <c r="X1512" s="113"/>
    </row>
    <row r="1513" spans="1:24" x14ac:dyDescent="0.25">
      <c r="A1513" s="77"/>
      <c r="B1513" s="80"/>
      <c r="C1513" s="22"/>
      <c r="D1513" s="22"/>
      <c r="E1513" s="21"/>
      <c r="F1513" s="21"/>
      <c r="G1513" s="11"/>
      <c r="I1513" s="9"/>
      <c r="L1513" s="1"/>
      <c r="M1513" s="112"/>
      <c r="N1513" s="112"/>
      <c r="O1513" s="112"/>
      <c r="P1513" s="113"/>
      <c r="Q1513" s="112"/>
      <c r="R1513" s="114"/>
      <c r="S1513" s="113"/>
      <c r="T1513" s="112"/>
      <c r="U1513" s="114"/>
      <c r="V1513" s="113"/>
      <c r="W1513" s="112"/>
      <c r="X1513" s="113"/>
    </row>
    <row r="1514" spans="1:24" x14ac:dyDescent="0.25">
      <c r="A1514" s="77"/>
      <c r="B1514" s="80"/>
      <c r="C1514" s="22"/>
      <c r="D1514" s="22"/>
      <c r="E1514" s="21"/>
      <c r="F1514" s="21"/>
      <c r="G1514" s="11"/>
      <c r="I1514" s="9"/>
      <c r="L1514" s="1"/>
      <c r="M1514" s="112"/>
      <c r="N1514" s="112"/>
      <c r="O1514" s="112"/>
      <c r="P1514" s="113"/>
      <c r="Q1514" s="112"/>
      <c r="R1514" s="114"/>
      <c r="S1514" s="113"/>
      <c r="T1514" s="112"/>
      <c r="U1514" s="114"/>
      <c r="V1514" s="113"/>
      <c r="W1514" s="112"/>
      <c r="X1514" s="113"/>
    </row>
    <row r="1515" spans="1:24" x14ac:dyDescent="0.25">
      <c r="A1515" s="77"/>
      <c r="B1515" s="80"/>
      <c r="C1515" s="22"/>
      <c r="D1515" s="22"/>
      <c r="E1515" s="21"/>
      <c r="F1515" s="21"/>
      <c r="G1515" s="11"/>
      <c r="I1515" s="9"/>
      <c r="L1515" s="1"/>
      <c r="M1515" s="112"/>
      <c r="N1515" s="112"/>
      <c r="O1515" s="112"/>
      <c r="P1515" s="113"/>
      <c r="Q1515" s="112"/>
      <c r="R1515" s="114"/>
      <c r="S1515" s="113"/>
      <c r="T1515" s="112"/>
      <c r="U1515" s="114"/>
      <c r="V1515" s="113"/>
      <c r="W1515" s="112"/>
      <c r="X1515" s="113"/>
    </row>
    <row r="1516" spans="1:24" x14ac:dyDescent="0.25">
      <c r="A1516" s="77"/>
      <c r="B1516" s="80"/>
      <c r="C1516" s="22"/>
      <c r="D1516" s="22"/>
      <c r="E1516" s="21"/>
      <c r="F1516" s="21"/>
      <c r="G1516" s="11"/>
      <c r="I1516" s="9"/>
      <c r="L1516" s="1"/>
      <c r="M1516" s="112"/>
      <c r="N1516" s="112"/>
      <c r="O1516" s="112"/>
      <c r="P1516" s="113"/>
      <c r="Q1516" s="112"/>
      <c r="R1516" s="114"/>
      <c r="S1516" s="113"/>
      <c r="T1516" s="112"/>
      <c r="U1516" s="114"/>
      <c r="V1516" s="113"/>
      <c r="W1516" s="112"/>
      <c r="X1516" s="113"/>
    </row>
    <row r="1517" spans="1:24" x14ac:dyDescent="0.25">
      <c r="A1517" s="77"/>
      <c r="B1517" s="80"/>
      <c r="C1517" s="22"/>
      <c r="D1517" s="22"/>
      <c r="E1517" s="21"/>
      <c r="F1517" s="21"/>
      <c r="G1517" s="11"/>
      <c r="I1517" s="9"/>
      <c r="L1517" s="1"/>
      <c r="M1517" s="112"/>
      <c r="N1517" s="112"/>
      <c r="O1517" s="112"/>
      <c r="P1517" s="113"/>
      <c r="Q1517" s="112"/>
      <c r="R1517" s="114"/>
      <c r="S1517" s="113"/>
      <c r="T1517" s="112"/>
      <c r="U1517" s="114"/>
      <c r="V1517" s="113"/>
      <c r="W1517" s="112"/>
      <c r="X1517" s="113"/>
    </row>
    <row r="1518" spans="1:24" x14ac:dyDescent="0.25">
      <c r="A1518" s="77"/>
      <c r="B1518" s="80"/>
      <c r="C1518" s="22"/>
      <c r="D1518" s="22"/>
      <c r="E1518" s="21"/>
      <c r="F1518" s="21"/>
      <c r="G1518" s="11"/>
      <c r="I1518" s="9"/>
      <c r="L1518" s="1"/>
      <c r="M1518" s="112"/>
      <c r="N1518" s="112"/>
      <c r="O1518" s="112"/>
      <c r="P1518" s="113"/>
      <c r="Q1518" s="112"/>
      <c r="R1518" s="114"/>
      <c r="S1518" s="113"/>
      <c r="T1518" s="112"/>
      <c r="U1518" s="114"/>
      <c r="V1518" s="113"/>
      <c r="W1518" s="112"/>
      <c r="X1518" s="113"/>
    </row>
    <row r="1519" spans="1:24" x14ac:dyDescent="0.25">
      <c r="A1519" s="77"/>
      <c r="B1519" s="80"/>
      <c r="C1519" s="22"/>
      <c r="D1519" s="22"/>
      <c r="E1519" s="21"/>
      <c r="F1519" s="21"/>
      <c r="G1519" s="11"/>
      <c r="I1519" s="9"/>
      <c r="L1519" s="1"/>
      <c r="M1519" s="112"/>
      <c r="N1519" s="112"/>
      <c r="O1519" s="112"/>
      <c r="P1519" s="113"/>
      <c r="Q1519" s="112"/>
      <c r="R1519" s="114"/>
      <c r="S1519" s="113"/>
      <c r="T1519" s="112"/>
      <c r="U1519" s="114"/>
      <c r="V1519" s="113"/>
      <c r="W1519" s="112"/>
      <c r="X1519" s="113"/>
    </row>
    <row r="1520" spans="1:24" x14ac:dyDescent="0.25">
      <c r="A1520" s="77"/>
      <c r="B1520" s="80"/>
      <c r="C1520" s="22"/>
      <c r="D1520" s="22"/>
      <c r="E1520" s="21"/>
      <c r="F1520" s="21"/>
      <c r="G1520" s="11"/>
      <c r="I1520" s="9"/>
      <c r="L1520" s="1"/>
      <c r="M1520" s="112"/>
      <c r="N1520" s="112"/>
      <c r="O1520" s="112"/>
      <c r="P1520" s="113"/>
      <c r="Q1520" s="112"/>
      <c r="R1520" s="114"/>
      <c r="S1520" s="113"/>
      <c r="T1520" s="112"/>
      <c r="U1520" s="114"/>
      <c r="V1520" s="113"/>
      <c r="W1520" s="112"/>
      <c r="X1520" s="113"/>
    </row>
    <row r="1521" spans="1:24" x14ac:dyDescent="0.25">
      <c r="A1521" s="77"/>
      <c r="B1521" s="80"/>
      <c r="C1521" s="22"/>
      <c r="D1521" s="22"/>
      <c r="E1521" s="21"/>
      <c r="F1521" s="21"/>
      <c r="G1521" s="11"/>
      <c r="I1521" s="9"/>
      <c r="L1521" s="1"/>
      <c r="M1521" s="112"/>
      <c r="N1521" s="112"/>
      <c r="O1521" s="112"/>
      <c r="P1521" s="113"/>
      <c r="Q1521" s="112"/>
      <c r="R1521" s="114"/>
      <c r="S1521" s="113"/>
      <c r="T1521" s="112"/>
      <c r="U1521" s="114"/>
      <c r="V1521" s="113"/>
      <c r="W1521" s="112"/>
      <c r="X1521" s="113"/>
    </row>
    <row r="1522" spans="1:24" x14ac:dyDescent="0.25">
      <c r="A1522" s="77"/>
      <c r="B1522" s="80"/>
      <c r="C1522" s="22"/>
      <c r="D1522" s="22"/>
      <c r="E1522" s="21"/>
      <c r="F1522" s="21"/>
      <c r="G1522" s="11"/>
      <c r="I1522" s="9"/>
      <c r="L1522" s="1"/>
      <c r="M1522" s="112"/>
      <c r="N1522" s="112"/>
      <c r="O1522" s="112"/>
      <c r="P1522" s="113"/>
      <c r="Q1522" s="112"/>
      <c r="R1522" s="114"/>
      <c r="S1522" s="113"/>
      <c r="T1522" s="112"/>
      <c r="U1522" s="114"/>
      <c r="V1522" s="113"/>
      <c r="W1522" s="112"/>
      <c r="X1522" s="113"/>
    </row>
    <row r="1523" spans="1:24" x14ac:dyDescent="0.25">
      <c r="A1523" s="77"/>
      <c r="B1523" s="80"/>
      <c r="C1523" s="22"/>
      <c r="D1523" s="22"/>
      <c r="E1523" s="21"/>
      <c r="F1523" s="21"/>
      <c r="G1523" s="11"/>
      <c r="I1523" s="9"/>
      <c r="L1523" s="1"/>
      <c r="M1523" s="112"/>
      <c r="N1523" s="112"/>
      <c r="O1523" s="112"/>
      <c r="P1523" s="113"/>
      <c r="Q1523" s="112"/>
      <c r="R1523" s="114"/>
      <c r="S1523" s="113"/>
      <c r="T1523" s="112"/>
      <c r="U1523" s="114"/>
      <c r="V1523" s="113"/>
      <c r="W1523" s="112"/>
      <c r="X1523" s="113"/>
    </row>
    <row r="1524" spans="1:24" x14ac:dyDescent="0.25">
      <c r="A1524" s="77"/>
      <c r="B1524" s="80"/>
      <c r="C1524" s="22"/>
      <c r="D1524" s="22"/>
      <c r="E1524" s="21"/>
      <c r="F1524" s="21"/>
      <c r="G1524" s="11"/>
      <c r="I1524" s="9"/>
      <c r="L1524" s="1"/>
      <c r="M1524" s="112"/>
      <c r="N1524" s="112"/>
      <c r="O1524" s="112"/>
      <c r="P1524" s="113"/>
      <c r="Q1524" s="112"/>
      <c r="R1524" s="114"/>
      <c r="S1524" s="113"/>
      <c r="T1524" s="112"/>
      <c r="U1524" s="114"/>
      <c r="V1524" s="113"/>
      <c r="W1524" s="112"/>
      <c r="X1524" s="113"/>
    </row>
    <row r="1525" spans="1:24" x14ac:dyDescent="0.25">
      <c r="A1525" s="77"/>
      <c r="B1525" s="80"/>
      <c r="C1525" s="22"/>
      <c r="D1525" s="22"/>
      <c r="E1525" s="21"/>
      <c r="F1525" s="21"/>
      <c r="G1525" s="11"/>
      <c r="I1525" s="9"/>
      <c r="L1525" s="1"/>
      <c r="M1525" s="112"/>
      <c r="N1525" s="112"/>
      <c r="O1525" s="112"/>
      <c r="P1525" s="113"/>
      <c r="Q1525" s="112"/>
      <c r="R1525" s="114"/>
      <c r="S1525" s="113"/>
      <c r="T1525" s="112"/>
      <c r="U1525" s="114"/>
      <c r="V1525" s="113"/>
      <c r="W1525" s="112"/>
      <c r="X1525" s="113"/>
    </row>
    <row r="1526" spans="1:24" x14ac:dyDescent="0.25">
      <c r="A1526" s="77"/>
      <c r="B1526" s="80"/>
      <c r="C1526" s="22"/>
      <c r="D1526" s="22"/>
      <c r="E1526" s="21"/>
      <c r="F1526" s="21"/>
      <c r="G1526" s="11"/>
      <c r="I1526" s="9"/>
      <c r="L1526" s="1"/>
      <c r="M1526" s="112"/>
      <c r="N1526" s="112"/>
      <c r="O1526" s="112"/>
      <c r="P1526" s="113"/>
      <c r="Q1526" s="112"/>
      <c r="R1526" s="114"/>
      <c r="S1526" s="113"/>
      <c r="T1526" s="112"/>
      <c r="U1526" s="114"/>
      <c r="V1526" s="113"/>
      <c r="W1526" s="112"/>
      <c r="X1526" s="113"/>
    </row>
    <row r="1527" spans="1:24" x14ac:dyDescent="0.25">
      <c r="A1527" s="77"/>
      <c r="B1527" s="80"/>
      <c r="C1527" s="22"/>
      <c r="D1527" s="22"/>
      <c r="E1527" s="21"/>
      <c r="F1527" s="21"/>
      <c r="G1527" s="11"/>
      <c r="I1527" s="9"/>
      <c r="L1527" s="1"/>
      <c r="M1527" s="112"/>
      <c r="N1527" s="112"/>
      <c r="O1527" s="112"/>
      <c r="P1527" s="113"/>
      <c r="Q1527" s="112"/>
      <c r="R1527" s="114"/>
      <c r="S1527" s="113"/>
      <c r="T1527" s="112"/>
      <c r="U1527" s="114"/>
      <c r="V1527" s="113"/>
      <c r="W1527" s="112"/>
      <c r="X1527" s="113"/>
    </row>
    <row r="1528" spans="1:24" x14ac:dyDescent="0.25">
      <c r="A1528" s="77"/>
      <c r="B1528" s="80"/>
      <c r="C1528" s="22"/>
      <c r="D1528" s="22"/>
      <c r="E1528" s="21"/>
      <c r="F1528" s="21"/>
      <c r="G1528" s="11"/>
      <c r="I1528" s="9"/>
      <c r="L1528" s="1"/>
      <c r="M1528" s="112"/>
      <c r="N1528" s="112"/>
      <c r="O1528" s="112"/>
      <c r="P1528" s="113"/>
      <c r="Q1528" s="112"/>
      <c r="R1528" s="114"/>
      <c r="S1528" s="113"/>
      <c r="T1528" s="112"/>
      <c r="U1528" s="114"/>
      <c r="V1528" s="113"/>
      <c r="W1528" s="112"/>
      <c r="X1528" s="113"/>
    </row>
    <row r="1529" spans="1:24" x14ac:dyDescent="0.25">
      <c r="A1529" s="77"/>
      <c r="B1529" s="80"/>
      <c r="C1529" s="22"/>
      <c r="D1529" s="22"/>
      <c r="E1529" s="21"/>
      <c r="F1529" s="21"/>
      <c r="G1529" s="11"/>
      <c r="I1529" s="9"/>
      <c r="L1529" s="1"/>
      <c r="M1529" s="112"/>
      <c r="N1529" s="112"/>
      <c r="O1529" s="112"/>
      <c r="P1529" s="113"/>
      <c r="Q1529" s="112"/>
      <c r="R1529" s="114"/>
      <c r="S1529" s="113"/>
      <c r="T1529" s="112"/>
      <c r="U1529" s="114"/>
      <c r="V1529" s="113"/>
      <c r="W1529" s="112"/>
      <c r="X1529" s="113"/>
    </row>
    <row r="1530" spans="1:24" x14ac:dyDescent="0.25">
      <c r="A1530" s="77"/>
      <c r="B1530" s="80"/>
      <c r="C1530" s="22"/>
      <c r="D1530" s="22"/>
      <c r="E1530" s="21"/>
      <c r="F1530" s="21"/>
      <c r="G1530" s="11"/>
      <c r="I1530" s="9"/>
      <c r="L1530" s="1"/>
      <c r="M1530" s="112"/>
      <c r="N1530" s="112"/>
      <c r="O1530" s="112"/>
      <c r="P1530" s="113"/>
      <c r="Q1530" s="112"/>
      <c r="R1530" s="114"/>
      <c r="S1530" s="113"/>
      <c r="T1530" s="112"/>
      <c r="U1530" s="114"/>
      <c r="V1530" s="113"/>
      <c r="W1530" s="112"/>
      <c r="X1530" s="113"/>
    </row>
    <row r="1531" spans="1:24" x14ac:dyDescent="0.25">
      <c r="A1531" s="77"/>
      <c r="B1531" s="80"/>
      <c r="C1531" s="22"/>
      <c r="D1531" s="22"/>
      <c r="E1531" s="21"/>
      <c r="F1531" s="21"/>
      <c r="G1531" s="11"/>
      <c r="I1531" s="9"/>
      <c r="L1531" s="1"/>
      <c r="M1531" s="112"/>
      <c r="N1531" s="112"/>
      <c r="O1531" s="112"/>
      <c r="P1531" s="113"/>
      <c r="Q1531" s="112"/>
      <c r="R1531" s="114"/>
      <c r="S1531" s="113"/>
      <c r="T1531" s="112"/>
      <c r="U1531" s="114"/>
      <c r="V1531" s="113"/>
      <c r="W1531" s="112"/>
      <c r="X1531" s="113"/>
    </row>
    <row r="1532" spans="1:24" x14ac:dyDescent="0.25">
      <c r="A1532" s="77"/>
      <c r="B1532" s="80"/>
      <c r="C1532" s="22"/>
      <c r="D1532" s="22"/>
      <c r="E1532" s="21"/>
      <c r="F1532" s="21"/>
      <c r="G1532" s="11"/>
      <c r="I1532" s="9"/>
      <c r="L1532" s="1"/>
      <c r="M1532" s="112"/>
      <c r="N1532" s="112"/>
      <c r="O1532" s="112"/>
      <c r="P1532" s="113"/>
      <c r="Q1532" s="112"/>
      <c r="R1532" s="114"/>
      <c r="S1532" s="113"/>
      <c r="T1532" s="112"/>
      <c r="U1532" s="114"/>
      <c r="V1532" s="113"/>
      <c r="W1532" s="112"/>
      <c r="X1532" s="113"/>
    </row>
    <row r="1533" spans="1:24" x14ac:dyDescent="0.25">
      <c r="A1533" s="77"/>
      <c r="B1533" s="80"/>
      <c r="C1533" s="22"/>
      <c r="D1533" s="22"/>
      <c r="E1533" s="21"/>
      <c r="F1533" s="21"/>
      <c r="G1533" s="11"/>
      <c r="I1533" s="9"/>
      <c r="L1533" s="1"/>
      <c r="M1533" s="112"/>
      <c r="N1533" s="112"/>
      <c r="O1533" s="112"/>
      <c r="P1533" s="113"/>
      <c r="Q1533" s="112"/>
      <c r="R1533" s="114"/>
      <c r="S1533" s="113"/>
      <c r="T1533" s="112"/>
      <c r="U1533" s="114"/>
      <c r="V1533" s="113"/>
      <c r="W1533" s="112"/>
      <c r="X1533" s="113"/>
    </row>
    <row r="1534" spans="1:24" x14ac:dyDescent="0.25">
      <c r="A1534" s="77"/>
      <c r="B1534" s="80"/>
      <c r="C1534" s="22"/>
      <c r="D1534" s="22"/>
      <c r="E1534" s="21"/>
      <c r="F1534" s="21"/>
      <c r="G1534" s="11"/>
      <c r="I1534" s="9"/>
      <c r="L1534" s="1"/>
      <c r="M1534" s="112"/>
      <c r="N1534" s="112"/>
      <c r="O1534" s="112"/>
      <c r="P1534" s="113"/>
      <c r="Q1534" s="112"/>
      <c r="R1534" s="114"/>
      <c r="S1534" s="113"/>
      <c r="T1534" s="112"/>
      <c r="U1534" s="114"/>
      <c r="V1534" s="113"/>
      <c r="W1534" s="112"/>
      <c r="X1534" s="113"/>
    </row>
    <row r="1535" spans="1:24" x14ac:dyDescent="0.25">
      <c r="A1535" s="77"/>
      <c r="B1535" s="80"/>
      <c r="C1535" s="22"/>
      <c r="D1535" s="22"/>
      <c r="E1535" s="21"/>
      <c r="F1535" s="21"/>
      <c r="G1535" s="11"/>
      <c r="I1535" s="9"/>
      <c r="L1535" s="1"/>
      <c r="M1535" s="112"/>
      <c r="N1535" s="112"/>
      <c r="O1535" s="112"/>
      <c r="P1535" s="113"/>
      <c r="Q1535" s="112"/>
      <c r="R1535" s="114"/>
      <c r="S1535" s="113"/>
      <c r="T1535" s="112"/>
      <c r="U1535" s="114"/>
      <c r="V1535" s="113"/>
      <c r="W1535" s="112"/>
      <c r="X1535" s="113"/>
    </row>
    <row r="1536" spans="1:24" x14ac:dyDescent="0.25">
      <c r="A1536" s="77"/>
      <c r="B1536" s="80"/>
      <c r="C1536" s="22"/>
      <c r="D1536" s="22"/>
      <c r="E1536" s="21"/>
      <c r="F1536" s="21"/>
      <c r="G1536" s="11"/>
      <c r="I1536" s="9"/>
      <c r="L1536" s="1"/>
      <c r="M1536" s="112"/>
      <c r="N1536" s="112"/>
      <c r="O1536" s="112"/>
      <c r="P1536" s="113"/>
      <c r="Q1536" s="112"/>
      <c r="R1536" s="114"/>
      <c r="S1536" s="113"/>
      <c r="T1536" s="112"/>
      <c r="U1536" s="114"/>
      <c r="V1536" s="113"/>
      <c r="W1536" s="112"/>
      <c r="X1536" s="113"/>
    </row>
    <row r="1537" spans="1:24" x14ac:dyDescent="0.25">
      <c r="A1537" s="77"/>
      <c r="B1537" s="80"/>
      <c r="C1537" s="22"/>
      <c r="D1537" s="22"/>
      <c r="E1537" s="21"/>
      <c r="F1537" s="21"/>
      <c r="G1537" s="11"/>
      <c r="I1537" s="9"/>
      <c r="L1537" s="1"/>
      <c r="M1537" s="112"/>
      <c r="N1537" s="112"/>
      <c r="O1537" s="112"/>
      <c r="P1537" s="113"/>
      <c r="Q1537" s="112"/>
      <c r="R1537" s="114"/>
      <c r="S1537" s="113"/>
      <c r="T1537" s="112"/>
      <c r="U1537" s="114"/>
      <c r="V1537" s="113"/>
      <c r="W1537" s="112"/>
      <c r="X1537" s="113"/>
    </row>
    <row r="1538" spans="1:24" x14ac:dyDescent="0.25">
      <c r="A1538" s="77"/>
      <c r="B1538" s="80"/>
      <c r="C1538" s="22"/>
      <c r="D1538" s="22"/>
      <c r="E1538" s="21"/>
      <c r="F1538" s="21"/>
      <c r="G1538" s="11"/>
      <c r="I1538" s="9"/>
      <c r="L1538" s="1"/>
      <c r="M1538" s="112"/>
      <c r="N1538" s="112"/>
      <c r="O1538" s="112"/>
      <c r="P1538" s="113"/>
      <c r="Q1538" s="112"/>
      <c r="R1538" s="114"/>
      <c r="S1538" s="113"/>
      <c r="T1538" s="112"/>
      <c r="U1538" s="114"/>
      <c r="V1538" s="113"/>
      <c r="W1538" s="112"/>
      <c r="X1538" s="113"/>
    </row>
    <row r="1539" spans="1:24" x14ac:dyDescent="0.25">
      <c r="A1539" s="77"/>
      <c r="B1539" s="80"/>
      <c r="C1539" s="22"/>
      <c r="D1539" s="22"/>
      <c r="E1539" s="21"/>
      <c r="F1539" s="21"/>
      <c r="G1539" s="11"/>
      <c r="I1539" s="9"/>
      <c r="L1539" s="1"/>
      <c r="M1539" s="112"/>
      <c r="N1539" s="112"/>
      <c r="O1539" s="112"/>
      <c r="P1539" s="113"/>
      <c r="Q1539" s="112"/>
      <c r="R1539" s="114"/>
      <c r="S1539" s="113"/>
      <c r="T1539" s="112"/>
      <c r="U1539" s="114"/>
      <c r="V1539" s="113"/>
      <c r="W1539" s="112"/>
      <c r="X1539" s="113"/>
    </row>
    <row r="1540" spans="1:24" x14ac:dyDescent="0.25">
      <c r="A1540" s="77"/>
      <c r="B1540" s="80"/>
      <c r="C1540" s="22"/>
      <c r="D1540" s="22"/>
      <c r="E1540" s="21"/>
      <c r="F1540" s="21"/>
      <c r="G1540" s="11"/>
      <c r="I1540" s="9"/>
      <c r="L1540" s="1"/>
      <c r="M1540" s="112"/>
      <c r="N1540" s="112"/>
      <c r="O1540" s="112"/>
      <c r="P1540" s="113"/>
      <c r="Q1540" s="112"/>
      <c r="R1540" s="114"/>
      <c r="S1540" s="113"/>
      <c r="T1540" s="112"/>
      <c r="U1540" s="114"/>
      <c r="V1540" s="113"/>
      <c r="W1540" s="112"/>
      <c r="X1540" s="113"/>
    </row>
    <row r="1541" spans="1:24" x14ac:dyDescent="0.25">
      <c r="A1541" s="77"/>
      <c r="B1541" s="80"/>
      <c r="C1541" s="22"/>
      <c r="D1541" s="22"/>
      <c r="E1541" s="21"/>
      <c r="F1541" s="21"/>
      <c r="G1541" s="11"/>
      <c r="I1541" s="9"/>
      <c r="L1541" s="1"/>
      <c r="M1541" s="112"/>
      <c r="N1541" s="112"/>
      <c r="O1541" s="112"/>
      <c r="P1541" s="113"/>
      <c r="Q1541" s="112"/>
      <c r="R1541" s="114"/>
      <c r="S1541" s="113"/>
      <c r="T1541" s="112"/>
      <c r="U1541" s="114"/>
      <c r="V1541" s="113"/>
      <c r="W1541" s="112"/>
      <c r="X1541" s="113"/>
    </row>
    <row r="1542" spans="1:24" x14ac:dyDescent="0.25">
      <c r="A1542" s="77"/>
      <c r="B1542" s="80"/>
      <c r="C1542" s="22"/>
      <c r="D1542" s="22"/>
      <c r="E1542" s="21"/>
      <c r="F1542" s="21"/>
      <c r="G1542" s="11"/>
      <c r="I1542" s="9"/>
      <c r="L1542" s="1"/>
      <c r="M1542" s="112"/>
      <c r="N1542" s="112"/>
      <c r="O1542" s="112"/>
      <c r="P1542" s="113"/>
      <c r="Q1542" s="112"/>
      <c r="R1542" s="114"/>
      <c r="S1542" s="113"/>
      <c r="T1542" s="112"/>
      <c r="U1542" s="114"/>
      <c r="V1542" s="113"/>
      <c r="W1542" s="112"/>
      <c r="X1542" s="113"/>
    </row>
    <row r="1543" spans="1:24" x14ac:dyDescent="0.25">
      <c r="A1543" s="77"/>
      <c r="B1543" s="80"/>
      <c r="C1543" s="22"/>
      <c r="D1543" s="22"/>
      <c r="E1543" s="21"/>
      <c r="F1543" s="21"/>
      <c r="G1543" s="11"/>
      <c r="I1543" s="9"/>
      <c r="L1543" s="1"/>
      <c r="M1543" s="112"/>
      <c r="N1543" s="112"/>
      <c r="O1543" s="112"/>
      <c r="P1543" s="113"/>
      <c r="Q1543" s="112"/>
      <c r="R1543" s="114"/>
      <c r="S1543" s="113"/>
      <c r="T1543" s="112"/>
      <c r="U1543" s="114"/>
      <c r="V1543" s="113"/>
      <c r="W1543" s="112"/>
      <c r="X1543" s="113"/>
    </row>
    <row r="1544" spans="1:24" x14ac:dyDescent="0.25">
      <c r="A1544" s="77"/>
      <c r="B1544" s="80"/>
      <c r="C1544" s="22"/>
      <c r="D1544" s="22"/>
      <c r="E1544" s="21"/>
      <c r="F1544" s="21"/>
      <c r="G1544" s="11"/>
      <c r="I1544" s="9"/>
      <c r="L1544" s="1"/>
      <c r="M1544" s="112"/>
      <c r="N1544" s="112"/>
      <c r="O1544" s="112"/>
      <c r="P1544" s="113"/>
      <c r="Q1544" s="112"/>
      <c r="R1544" s="114"/>
      <c r="S1544" s="113"/>
      <c r="T1544" s="112"/>
      <c r="U1544" s="114"/>
      <c r="V1544" s="113"/>
      <c r="W1544" s="112"/>
      <c r="X1544" s="113"/>
    </row>
    <row r="1545" spans="1:24" x14ac:dyDescent="0.25">
      <c r="A1545" s="77"/>
      <c r="B1545" s="80"/>
      <c r="C1545" s="22"/>
      <c r="D1545" s="22"/>
      <c r="E1545" s="21"/>
      <c r="F1545" s="21"/>
      <c r="G1545" s="11"/>
      <c r="I1545" s="9"/>
      <c r="L1545" s="1"/>
      <c r="M1545" s="112"/>
      <c r="N1545" s="112"/>
      <c r="O1545" s="112"/>
      <c r="P1545" s="113"/>
      <c r="Q1545" s="112"/>
      <c r="R1545" s="114"/>
      <c r="S1545" s="113"/>
      <c r="T1545" s="112"/>
      <c r="U1545" s="114"/>
      <c r="V1545" s="113"/>
      <c r="W1545" s="112"/>
      <c r="X1545" s="113"/>
    </row>
    <row r="1546" spans="1:24" x14ac:dyDescent="0.25">
      <c r="A1546" s="77"/>
      <c r="B1546" s="80"/>
      <c r="C1546" s="22"/>
      <c r="D1546" s="22"/>
      <c r="E1546" s="21"/>
      <c r="F1546" s="21"/>
      <c r="G1546" s="11"/>
      <c r="I1546" s="9"/>
      <c r="L1546" s="1"/>
      <c r="M1546" s="112"/>
      <c r="N1546" s="112"/>
      <c r="O1546" s="112"/>
      <c r="P1546" s="113"/>
      <c r="Q1546" s="112"/>
      <c r="R1546" s="114"/>
      <c r="S1546" s="113"/>
      <c r="T1546" s="112"/>
      <c r="U1546" s="114"/>
      <c r="V1546" s="113"/>
      <c r="W1546" s="112"/>
      <c r="X1546" s="113"/>
    </row>
    <row r="1547" spans="1:24" x14ac:dyDescent="0.25">
      <c r="A1547" s="77"/>
      <c r="B1547" s="80"/>
      <c r="C1547" s="22"/>
      <c r="D1547" s="22"/>
      <c r="E1547" s="21"/>
      <c r="F1547" s="21"/>
      <c r="G1547" s="11"/>
      <c r="I1547" s="9"/>
      <c r="L1547" s="1"/>
      <c r="M1547" s="112"/>
      <c r="N1547" s="112"/>
      <c r="O1547" s="112"/>
      <c r="P1547" s="113"/>
      <c r="Q1547" s="112"/>
      <c r="R1547" s="114"/>
      <c r="S1547" s="113"/>
      <c r="T1547" s="112"/>
      <c r="U1547" s="114"/>
      <c r="V1547" s="113"/>
      <c r="W1547" s="112"/>
      <c r="X1547" s="113"/>
    </row>
    <row r="1548" spans="1:24" x14ac:dyDescent="0.25">
      <c r="A1548" s="77"/>
      <c r="B1548" s="80"/>
      <c r="C1548" s="22"/>
      <c r="D1548" s="22"/>
      <c r="E1548" s="21"/>
      <c r="F1548" s="21"/>
      <c r="G1548" s="11"/>
      <c r="I1548" s="9"/>
      <c r="L1548" s="1"/>
      <c r="M1548" s="112"/>
      <c r="N1548" s="112"/>
      <c r="O1548" s="112"/>
      <c r="P1548" s="113"/>
      <c r="Q1548" s="112"/>
      <c r="R1548" s="114"/>
      <c r="S1548" s="113"/>
      <c r="T1548" s="112"/>
      <c r="U1548" s="114"/>
      <c r="V1548" s="113"/>
      <c r="W1548" s="112"/>
      <c r="X1548" s="113"/>
    </row>
    <row r="1549" spans="1:24" x14ac:dyDescent="0.25">
      <c r="A1549" s="77"/>
      <c r="B1549" s="80"/>
      <c r="C1549" s="22"/>
      <c r="D1549" s="22"/>
      <c r="E1549" s="21"/>
      <c r="F1549" s="21"/>
      <c r="G1549" s="11"/>
      <c r="I1549" s="9"/>
      <c r="L1549" s="1"/>
      <c r="M1549" s="112"/>
      <c r="N1549" s="112"/>
      <c r="O1549" s="112"/>
      <c r="P1549" s="113"/>
      <c r="Q1549" s="112"/>
      <c r="R1549" s="114"/>
      <c r="S1549" s="113"/>
      <c r="T1549" s="112"/>
      <c r="U1549" s="114"/>
      <c r="V1549" s="113"/>
      <c r="W1549" s="112"/>
      <c r="X1549" s="113"/>
    </row>
    <row r="1550" spans="1:24" x14ac:dyDescent="0.25">
      <c r="A1550" s="77"/>
      <c r="B1550" s="80"/>
      <c r="C1550" s="22"/>
      <c r="D1550" s="22"/>
      <c r="E1550" s="21"/>
      <c r="F1550" s="21"/>
      <c r="G1550" s="11"/>
      <c r="I1550" s="9"/>
      <c r="L1550" s="1"/>
      <c r="M1550" s="112"/>
      <c r="N1550" s="112"/>
      <c r="O1550" s="112"/>
      <c r="P1550" s="113"/>
      <c r="Q1550" s="112"/>
      <c r="R1550" s="114"/>
      <c r="S1550" s="113"/>
      <c r="T1550" s="112"/>
      <c r="U1550" s="114"/>
      <c r="V1550" s="113"/>
      <c r="W1550" s="112"/>
      <c r="X1550" s="113"/>
    </row>
    <row r="1551" spans="1:24" x14ac:dyDescent="0.25">
      <c r="A1551" s="77"/>
      <c r="B1551" s="80"/>
      <c r="C1551" s="22"/>
      <c r="D1551" s="22"/>
      <c r="E1551" s="21"/>
      <c r="F1551" s="21"/>
      <c r="G1551" s="11"/>
      <c r="I1551" s="9"/>
      <c r="L1551" s="1"/>
      <c r="M1551" s="112"/>
      <c r="N1551" s="112"/>
      <c r="O1551" s="112"/>
      <c r="P1551" s="113"/>
      <c r="Q1551" s="112"/>
      <c r="R1551" s="114"/>
      <c r="S1551" s="113"/>
      <c r="T1551" s="112"/>
      <c r="U1551" s="114"/>
      <c r="V1551" s="113"/>
      <c r="W1551" s="112"/>
      <c r="X1551" s="113"/>
    </row>
    <row r="1552" spans="1:24" x14ac:dyDescent="0.25">
      <c r="A1552" s="77"/>
      <c r="B1552" s="80"/>
      <c r="C1552" s="22"/>
      <c r="D1552" s="22"/>
      <c r="E1552" s="21"/>
      <c r="F1552" s="21"/>
      <c r="G1552" s="11"/>
      <c r="I1552" s="9"/>
      <c r="L1552" s="1"/>
      <c r="M1552" s="112"/>
      <c r="N1552" s="112"/>
      <c r="O1552" s="112"/>
      <c r="P1552" s="113"/>
      <c r="Q1552" s="112"/>
      <c r="R1552" s="114"/>
      <c r="S1552" s="113"/>
      <c r="T1552" s="112"/>
      <c r="U1552" s="114"/>
      <c r="V1552" s="113"/>
      <c r="W1552" s="112"/>
      <c r="X1552" s="113"/>
    </row>
    <row r="1553" spans="1:24" x14ac:dyDescent="0.25">
      <c r="A1553" s="77"/>
      <c r="B1553" s="80"/>
      <c r="C1553" s="22"/>
      <c r="D1553" s="22"/>
      <c r="E1553" s="21"/>
      <c r="F1553" s="21"/>
      <c r="G1553" s="11"/>
      <c r="I1553" s="9"/>
      <c r="L1553" s="1"/>
      <c r="M1553" s="112"/>
      <c r="N1553" s="112"/>
      <c r="O1553" s="112"/>
      <c r="P1553" s="113"/>
      <c r="Q1553" s="112"/>
      <c r="R1553" s="114"/>
      <c r="S1553" s="113"/>
      <c r="T1553" s="112"/>
      <c r="U1553" s="114"/>
      <c r="V1553" s="113"/>
      <c r="W1553" s="112"/>
      <c r="X1553" s="113"/>
    </row>
    <row r="1554" spans="1:24" x14ac:dyDescent="0.25">
      <c r="A1554" s="77"/>
      <c r="B1554" s="80"/>
      <c r="C1554" s="22"/>
      <c r="D1554" s="22"/>
      <c r="E1554" s="21"/>
      <c r="F1554" s="21"/>
      <c r="G1554" s="11"/>
      <c r="I1554" s="9"/>
      <c r="L1554" s="1"/>
      <c r="M1554" s="112"/>
      <c r="N1554" s="112"/>
      <c r="O1554" s="112"/>
      <c r="P1554" s="113"/>
      <c r="Q1554" s="112"/>
      <c r="R1554" s="114"/>
      <c r="S1554" s="113"/>
      <c r="T1554" s="112"/>
      <c r="U1554" s="114"/>
      <c r="V1554" s="113"/>
      <c r="W1554" s="112"/>
      <c r="X1554" s="113"/>
    </row>
    <row r="1555" spans="1:24" x14ac:dyDescent="0.25">
      <c r="A1555" s="77"/>
      <c r="B1555" s="80"/>
      <c r="C1555" s="22"/>
      <c r="D1555" s="22"/>
      <c r="E1555" s="21"/>
      <c r="F1555" s="21"/>
      <c r="G1555" s="11"/>
      <c r="I1555" s="9"/>
      <c r="L1555" s="1"/>
      <c r="M1555" s="112"/>
      <c r="N1555" s="112"/>
      <c r="O1555" s="112"/>
      <c r="P1555" s="113"/>
      <c r="Q1555" s="112"/>
      <c r="R1555" s="114"/>
      <c r="S1555" s="113"/>
      <c r="T1555" s="112"/>
      <c r="U1555" s="114"/>
      <c r="V1555" s="113"/>
      <c r="W1555" s="112"/>
      <c r="X1555" s="113"/>
    </row>
    <row r="1556" spans="1:24" x14ac:dyDescent="0.25">
      <c r="A1556" s="77"/>
      <c r="B1556" s="80"/>
      <c r="C1556" s="22"/>
      <c r="D1556" s="22"/>
      <c r="E1556" s="21"/>
      <c r="F1556" s="21"/>
      <c r="G1556" s="11"/>
      <c r="I1556" s="9"/>
      <c r="L1556" s="1"/>
      <c r="M1556" s="112"/>
      <c r="N1556" s="112"/>
      <c r="O1556" s="112"/>
      <c r="P1556" s="113"/>
      <c r="Q1556" s="112"/>
      <c r="R1556" s="114"/>
      <c r="S1556" s="113"/>
      <c r="T1556" s="112"/>
      <c r="U1556" s="114"/>
      <c r="V1556" s="113"/>
      <c r="W1556" s="112"/>
      <c r="X1556" s="113"/>
    </row>
    <row r="1557" spans="1:24" x14ac:dyDescent="0.25">
      <c r="A1557" s="77"/>
      <c r="B1557" s="80"/>
      <c r="C1557" s="22"/>
      <c r="D1557" s="22"/>
      <c r="E1557" s="21"/>
      <c r="F1557" s="21"/>
      <c r="G1557" s="11"/>
      <c r="I1557" s="9"/>
      <c r="L1557" s="1"/>
      <c r="M1557" s="112"/>
      <c r="N1557" s="112"/>
      <c r="O1557" s="112"/>
      <c r="P1557" s="113"/>
      <c r="Q1557" s="112"/>
      <c r="R1557" s="114"/>
      <c r="S1557" s="113"/>
      <c r="T1557" s="112"/>
      <c r="U1557" s="114"/>
      <c r="V1557" s="113"/>
      <c r="W1557" s="112"/>
      <c r="X1557" s="113"/>
    </row>
    <row r="1558" spans="1:24" x14ac:dyDescent="0.25">
      <c r="A1558" s="77"/>
      <c r="B1558" s="80"/>
      <c r="C1558" s="22"/>
      <c r="D1558" s="22"/>
      <c r="E1558" s="21"/>
      <c r="F1558" s="21"/>
      <c r="G1558" s="11"/>
      <c r="I1558" s="9"/>
      <c r="L1558" s="1"/>
      <c r="M1558" s="112"/>
      <c r="N1558" s="112"/>
      <c r="O1558" s="112"/>
      <c r="P1558" s="113"/>
      <c r="Q1558" s="112"/>
      <c r="R1558" s="114"/>
      <c r="S1558" s="113"/>
      <c r="T1558" s="112"/>
      <c r="U1558" s="114"/>
      <c r="V1558" s="113"/>
      <c r="W1558" s="112"/>
      <c r="X1558" s="113"/>
    </row>
    <row r="1559" spans="1:24" x14ac:dyDescent="0.25">
      <c r="A1559" s="77"/>
      <c r="B1559" s="80"/>
      <c r="C1559" s="22"/>
      <c r="D1559" s="22"/>
      <c r="E1559" s="21"/>
      <c r="F1559" s="21"/>
      <c r="G1559" s="11"/>
      <c r="I1559" s="9"/>
      <c r="L1559" s="1"/>
      <c r="M1559" s="112"/>
      <c r="N1559" s="112"/>
      <c r="O1559" s="112"/>
      <c r="P1559" s="113"/>
      <c r="Q1559" s="112"/>
      <c r="R1559" s="114"/>
      <c r="S1559" s="113"/>
      <c r="T1559" s="112"/>
      <c r="U1559" s="114"/>
      <c r="V1559" s="113"/>
      <c r="W1559" s="112"/>
      <c r="X1559" s="113"/>
    </row>
    <row r="1560" spans="1:24" x14ac:dyDescent="0.25">
      <c r="A1560" s="77"/>
      <c r="B1560" s="80"/>
      <c r="C1560" s="22"/>
      <c r="D1560" s="22"/>
      <c r="E1560" s="21"/>
      <c r="F1560" s="21"/>
      <c r="G1560" s="11"/>
      <c r="I1560" s="9"/>
      <c r="L1560" s="1"/>
      <c r="M1560" s="112"/>
      <c r="N1560" s="112"/>
      <c r="O1560" s="112"/>
      <c r="P1560" s="113"/>
      <c r="Q1560" s="112"/>
      <c r="R1560" s="114"/>
      <c r="S1560" s="113"/>
      <c r="T1560" s="112"/>
      <c r="U1560" s="114"/>
      <c r="V1560" s="113"/>
      <c r="W1560" s="112"/>
      <c r="X1560" s="113"/>
    </row>
    <row r="1561" spans="1:24" x14ac:dyDescent="0.25">
      <c r="A1561" s="77"/>
      <c r="B1561" s="80"/>
      <c r="C1561" s="22"/>
      <c r="D1561" s="22"/>
      <c r="E1561" s="21"/>
      <c r="F1561" s="21"/>
      <c r="G1561" s="11"/>
      <c r="I1561" s="9"/>
      <c r="L1561" s="1"/>
      <c r="M1561" s="112"/>
      <c r="N1561" s="112"/>
      <c r="O1561" s="112"/>
      <c r="P1561" s="113"/>
      <c r="Q1561" s="112"/>
      <c r="R1561" s="114"/>
      <c r="S1561" s="113"/>
      <c r="T1561" s="112"/>
      <c r="U1561" s="114"/>
      <c r="V1561" s="113"/>
      <c r="W1561" s="112"/>
      <c r="X1561" s="113"/>
    </row>
    <row r="1562" spans="1:24" x14ac:dyDescent="0.25">
      <c r="A1562" s="77"/>
      <c r="B1562" s="80"/>
      <c r="C1562" s="22"/>
      <c r="D1562" s="22"/>
      <c r="E1562" s="21"/>
      <c r="F1562" s="21"/>
      <c r="G1562" s="11"/>
      <c r="I1562" s="9"/>
      <c r="L1562" s="1"/>
      <c r="M1562" s="112"/>
      <c r="N1562" s="112"/>
      <c r="O1562" s="112"/>
      <c r="P1562" s="113"/>
      <c r="Q1562" s="112"/>
      <c r="R1562" s="114"/>
      <c r="S1562" s="113"/>
      <c r="T1562" s="112"/>
      <c r="U1562" s="114"/>
      <c r="V1562" s="113"/>
      <c r="W1562" s="112"/>
      <c r="X1562" s="113"/>
    </row>
    <row r="1563" spans="1:24" x14ac:dyDescent="0.25">
      <c r="A1563" s="77"/>
      <c r="B1563" s="80"/>
      <c r="C1563" s="22"/>
      <c r="D1563" s="22"/>
      <c r="E1563" s="21"/>
      <c r="F1563" s="21"/>
      <c r="G1563" s="11"/>
      <c r="I1563" s="9"/>
      <c r="L1563" s="1"/>
      <c r="M1563" s="112"/>
      <c r="N1563" s="112"/>
      <c r="O1563" s="112"/>
      <c r="P1563" s="113"/>
      <c r="Q1563" s="112"/>
      <c r="R1563" s="114"/>
      <c r="S1563" s="113"/>
      <c r="T1563" s="112"/>
      <c r="U1563" s="114"/>
      <c r="V1563" s="113"/>
      <c r="W1563" s="112"/>
      <c r="X1563" s="113"/>
    </row>
    <row r="1564" spans="1:24" x14ac:dyDescent="0.25">
      <c r="A1564" s="77"/>
      <c r="B1564" s="80"/>
      <c r="C1564" s="22"/>
      <c r="D1564" s="22"/>
      <c r="E1564" s="21"/>
      <c r="F1564" s="21"/>
      <c r="G1564" s="11"/>
      <c r="I1564" s="9"/>
      <c r="L1564" s="1"/>
      <c r="M1564" s="112"/>
      <c r="N1564" s="112"/>
      <c r="O1564" s="112"/>
      <c r="P1564" s="113"/>
      <c r="Q1564" s="112"/>
      <c r="R1564" s="114"/>
      <c r="S1564" s="113"/>
      <c r="T1564" s="112"/>
      <c r="U1564" s="114"/>
      <c r="V1564" s="113"/>
      <c r="W1564" s="112"/>
      <c r="X1564" s="113"/>
    </row>
    <row r="1565" spans="1:24" x14ac:dyDescent="0.25">
      <c r="A1565" s="77"/>
      <c r="B1565" s="80"/>
      <c r="C1565" s="22"/>
      <c r="D1565" s="22"/>
      <c r="E1565" s="21"/>
      <c r="F1565" s="21"/>
      <c r="G1565" s="11"/>
      <c r="I1565" s="9"/>
      <c r="L1565" s="1"/>
      <c r="M1565" s="112"/>
      <c r="N1565" s="112"/>
      <c r="O1565" s="112"/>
      <c r="P1565" s="113"/>
      <c r="Q1565" s="112"/>
      <c r="R1565" s="114"/>
      <c r="S1565" s="113"/>
      <c r="T1565" s="112"/>
      <c r="U1565" s="114"/>
      <c r="V1565" s="113"/>
      <c r="W1565" s="112"/>
      <c r="X1565" s="113"/>
    </row>
    <row r="1566" spans="1:24" x14ac:dyDescent="0.25">
      <c r="A1566" s="77"/>
      <c r="B1566" s="80"/>
      <c r="C1566" s="22"/>
      <c r="D1566" s="22"/>
      <c r="E1566" s="21"/>
      <c r="F1566" s="21"/>
      <c r="G1566" s="11"/>
      <c r="I1566" s="9"/>
      <c r="L1566" s="1"/>
      <c r="M1566" s="112"/>
      <c r="N1566" s="112"/>
      <c r="O1566" s="112"/>
      <c r="P1566" s="113"/>
      <c r="Q1566" s="112"/>
      <c r="R1566" s="114"/>
      <c r="S1566" s="113"/>
      <c r="T1566" s="112"/>
      <c r="U1566" s="114"/>
      <c r="V1566" s="113"/>
      <c r="W1566" s="112"/>
      <c r="X1566" s="113"/>
    </row>
    <row r="1567" spans="1:24" x14ac:dyDescent="0.25">
      <c r="A1567" s="77"/>
      <c r="B1567" s="80"/>
      <c r="C1567" s="22"/>
      <c r="D1567" s="22"/>
      <c r="E1567" s="21"/>
      <c r="F1567" s="21"/>
      <c r="G1567" s="11"/>
      <c r="I1567" s="9"/>
      <c r="L1567" s="1"/>
      <c r="M1567" s="112"/>
      <c r="N1567" s="112"/>
      <c r="O1567" s="112"/>
      <c r="P1567" s="113"/>
      <c r="Q1567" s="112"/>
      <c r="R1567" s="114"/>
      <c r="S1567" s="113"/>
      <c r="T1567" s="112"/>
      <c r="U1567" s="114"/>
      <c r="V1567" s="113"/>
      <c r="W1567" s="112"/>
      <c r="X1567" s="113"/>
    </row>
    <row r="1568" spans="1:24" x14ac:dyDescent="0.25">
      <c r="A1568" s="77"/>
      <c r="B1568" s="80"/>
      <c r="C1568" s="22"/>
      <c r="D1568" s="22"/>
      <c r="E1568" s="21"/>
      <c r="F1568" s="21"/>
      <c r="G1568" s="11"/>
      <c r="I1568" s="9"/>
      <c r="L1568" s="1"/>
      <c r="M1568" s="112"/>
      <c r="N1568" s="112"/>
      <c r="O1568" s="112"/>
      <c r="P1568" s="113"/>
      <c r="Q1568" s="112"/>
      <c r="R1568" s="114"/>
      <c r="S1568" s="113"/>
      <c r="T1568" s="112"/>
      <c r="U1568" s="114"/>
      <c r="V1568" s="113"/>
      <c r="W1568" s="112"/>
      <c r="X1568" s="113"/>
    </row>
    <row r="1569" spans="1:24" x14ac:dyDescent="0.25">
      <c r="A1569" s="77"/>
      <c r="B1569" s="80"/>
      <c r="C1569" s="22"/>
      <c r="D1569" s="22"/>
      <c r="E1569" s="21"/>
      <c r="F1569" s="21"/>
      <c r="G1569" s="11"/>
      <c r="I1569" s="9"/>
      <c r="L1569" s="1"/>
      <c r="M1569" s="112"/>
      <c r="N1569" s="112"/>
      <c r="O1569" s="112"/>
      <c r="P1569" s="113"/>
      <c r="Q1569" s="112"/>
      <c r="R1569" s="114"/>
      <c r="S1569" s="113"/>
      <c r="T1569" s="112"/>
      <c r="U1569" s="114"/>
      <c r="V1569" s="113"/>
      <c r="W1569" s="112"/>
      <c r="X1569" s="113"/>
    </row>
    <row r="1570" spans="1:24" x14ac:dyDescent="0.25">
      <c r="A1570" s="77"/>
      <c r="B1570" s="80"/>
      <c r="C1570" s="22"/>
      <c r="D1570" s="22"/>
      <c r="E1570" s="21"/>
      <c r="F1570" s="21"/>
      <c r="G1570" s="11"/>
      <c r="I1570" s="9"/>
      <c r="L1570" s="1"/>
      <c r="M1570" s="112"/>
      <c r="N1570" s="112"/>
      <c r="O1570" s="112"/>
      <c r="P1570" s="113"/>
      <c r="Q1570" s="112"/>
      <c r="R1570" s="114"/>
      <c r="S1570" s="113"/>
      <c r="T1570" s="112"/>
      <c r="U1570" s="114"/>
      <c r="V1570" s="113"/>
      <c r="W1570" s="112"/>
      <c r="X1570" s="113"/>
    </row>
    <row r="1571" spans="1:24" x14ac:dyDescent="0.25">
      <c r="A1571" s="77"/>
      <c r="B1571" s="80"/>
      <c r="C1571" s="22"/>
      <c r="D1571" s="22"/>
      <c r="E1571" s="21"/>
      <c r="F1571" s="21"/>
      <c r="G1571" s="11"/>
      <c r="I1571" s="9"/>
      <c r="L1571" s="1"/>
      <c r="M1571" s="112"/>
      <c r="N1571" s="112"/>
      <c r="O1571" s="112"/>
      <c r="P1571" s="113"/>
      <c r="Q1571" s="112"/>
      <c r="R1571" s="114"/>
      <c r="S1571" s="113"/>
      <c r="T1571" s="112"/>
      <c r="U1571" s="114"/>
      <c r="V1571" s="113"/>
      <c r="W1571" s="112"/>
      <c r="X1571" s="113"/>
    </row>
    <row r="1572" spans="1:24" x14ac:dyDescent="0.25">
      <c r="A1572" s="77"/>
      <c r="B1572" s="80"/>
      <c r="C1572" s="22"/>
      <c r="D1572" s="22"/>
      <c r="E1572" s="21"/>
      <c r="F1572" s="21"/>
      <c r="G1572" s="11"/>
      <c r="I1572" s="9"/>
      <c r="L1572" s="1"/>
      <c r="M1572" s="112"/>
      <c r="N1572" s="112"/>
      <c r="O1572" s="112"/>
      <c r="P1572" s="113"/>
      <c r="Q1572" s="112"/>
      <c r="R1572" s="114"/>
      <c r="S1572" s="113"/>
      <c r="T1572" s="112"/>
      <c r="U1572" s="114"/>
      <c r="V1572" s="113"/>
      <c r="W1572" s="112"/>
      <c r="X1572" s="113"/>
    </row>
    <row r="1573" spans="1:24" x14ac:dyDescent="0.25">
      <c r="A1573" s="77"/>
      <c r="B1573" s="80"/>
      <c r="C1573" s="22"/>
      <c r="D1573" s="22"/>
      <c r="E1573" s="21"/>
      <c r="F1573" s="21"/>
      <c r="G1573" s="11"/>
      <c r="I1573" s="9"/>
      <c r="L1573" s="1"/>
      <c r="M1573" s="112"/>
      <c r="N1573" s="112"/>
      <c r="O1573" s="112"/>
      <c r="P1573" s="113"/>
      <c r="Q1573" s="112"/>
      <c r="R1573" s="114"/>
      <c r="S1573" s="113"/>
      <c r="T1573" s="112"/>
      <c r="U1573" s="114"/>
      <c r="V1573" s="113"/>
      <c r="W1573" s="112"/>
      <c r="X1573" s="113"/>
    </row>
    <row r="1574" spans="1:24" x14ac:dyDescent="0.25">
      <c r="A1574" s="77"/>
      <c r="B1574" s="80"/>
      <c r="C1574" s="22"/>
      <c r="D1574" s="22"/>
      <c r="E1574" s="21"/>
      <c r="F1574" s="21"/>
      <c r="G1574" s="11"/>
      <c r="I1574" s="9"/>
      <c r="L1574" s="1"/>
      <c r="M1574" s="112"/>
      <c r="N1574" s="112"/>
      <c r="O1574" s="112"/>
      <c r="P1574" s="113"/>
      <c r="Q1574" s="112"/>
      <c r="R1574" s="114"/>
      <c r="S1574" s="113"/>
      <c r="T1574" s="112"/>
      <c r="U1574" s="114"/>
      <c r="V1574" s="113"/>
      <c r="W1574" s="112"/>
      <c r="X1574" s="113"/>
    </row>
    <row r="1575" spans="1:24" x14ac:dyDescent="0.25">
      <c r="A1575" s="77"/>
      <c r="B1575" s="80"/>
      <c r="C1575" s="22"/>
      <c r="D1575" s="22"/>
      <c r="E1575" s="21"/>
      <c r="F1575" s="21"/>
      <c r="G1575" s="11"/>
      <c r="I1575" s="9"/>
      <c r="L1575" s="1"/>
      <c r="M1575" s="112"/>
      <c r="N1575" s="112"/>
      <c r="O1575" s="112"/>
      <c r="P1575" s="113"/>
      <c r="Q1575" s="112"/>
      <c r="R1575" s="114"/>
      <c r="S1575" s="113"/>
      <c r="T1575" s="112"/>
      <c r="U1575" s="114"/>
      <c r="V1575" s="113"/>
      <c r="W1575" s="112"/>
      <c r="X1575" s="113"/>
    </row>
    <row r="1576" spans="1:24" x14ac:dyDescent="0.25">
      <c r="A1576" s="77"/>
      <c r="B1576" s="80"/>
      <c r="C1576" s="22"/>
      <c r="D1576" s="22"/>
      <c r="E1576" s="21"/>
      <c r="F1576" s="21"/>
      <c r="G1576" s="11"/>
      <c r="I1576" s="9"/>
      <c r="L1576" s="1"/>
      <c r="M1576" s="112"/>
      <c r="N1576" s="112"/>
      <c r="O1576" s="112"/>
      <c r="P1576" s="113"/>
      <c r="Q1576" s="112"/>
      <c r="R1576" s="114"/>
      <c r="S1576" s="113"/>
      <c r="T1576" s="112"/>
      <c r="U1576" s="114"/>
      <c r="V1576" s="113"/>
      <c r="W1576" s="112"/>
      <c r="X1576" s="113"/>
    </row>
    <row r="1577" spans="1:24" x14ac:dyDescent="0.25">
      <c r="A1577" s="77"/>
      <c r="B1577" s="80"/>
      <c r="C1577" s="22"/>
      <c r="D1577" s="22"/>
      <c r="E1577" s="21"/>
      <c r="F1577" s="21"/>
      <c r="G1577" s="11"/>
      <c r="I1577" s="9"/>
      <c r="L1577" s="1"/>
      <c r="M1577" s="112"/>
      <c r="N1577" s="112"/>
      <c r="O1577" s="112"/>
      <c r="P1577" s="113"/>
      <c r="Q1577" s="112"/>
      <c r="R1577" s="114"/>
      <c r="S1577" s="113"/>
      <c r="T1577" s="112"/>
      <c r="U1577" s="114"/>
      <c r="V1577" s="113"/>
      <c r="W1577" s="112"/>
      <c r="X1577" s="113"/>
    </row>
    <row r="1578" spans="1:24" x14ac:dyDescent="0.25">
      <c r="A1578" s="77"/>
      <c r="B1578" s="80"/>
      <c r="C1578" s="22"/>
      <c r="D1578" s="22"/>
      <c r="E1578" s="21"/>
      <c r="F1578" s="21"/>
      <c r="G1578" s="11"/>
      <c r="I1578" s="9"/>
      <c r="L1578" s="1"/>
      <c r="M1578" s="112"/>
      <c r="N1578" s="112"/>
      <c r="O1578" s="112"/>
      <c r="P1578" s="113"/>
      <c r="Q1578" s="112"/>
      <c r="R1578" s="114"/>
      <c r="S1578" s="113"/>
      <c r="T1578" s="112"/>
      <c r="U1578" s="114"/>
      <c r="V1578" s="113"/>
      <c r="W1578" s="112"/>
      <c r="X1578" s="113"/>
    </row>
    <row r="1579" spans="1:24" x14ac:dyDescent="0.25">
      <c r="A1579" s="77"/>
      <c r="B1579" s="80"/>
      <c r="C1579" s="22"/>
      <c r="D1579" s="22"/>
      <c r="E1579" s="21"/>
      <c r="F1579" s="21"/>
      <c r="G1579" s="11"/>
      <c r="I1579" s="9"/>
      <c r="L1579" s="1"/>
      <c r="M1579" s="112"/>
      <c r="N1579" s="112"/>
      <c r="O1579" s="112"/>
      <c r="P1579" s="113"/>
      <c r="Q1579" s="112"/>
      <c r="R1579" s="114"/>
      <c r="S1579" s="113"/>
      <c r="T1579" s="112"/>
      <c r="U1579" s="114"/>
      <c r="V1579" s="113"/>
      <c r="W1579" s="112"/>
      <c r="X1579" s="113"/>
    </row>
    <row r="1580" spans="1:24" x14ac:dyDescent="0.25">
      <c r="A1580" s="77"/>
      <c r="B1580" s="80"/>
      <c r="C1580" s="22"/>
      <c r="D1580" s="22"/>
      <c r="E1580" s="21"/>
      <c r="F1580" s="21"/>
      <c r="G1580" s="11"/>
      <c r="I1580" s="9"/>
      <c r="L1580" s="1"/>
      <c r="M1580" s="112"/>
      <c r="N1580" s="112"/>
      <c r="O1580" s="112"/>
      <c r="P1580" s="113"/>
      <c r="Q1580" s="112"/>
      <c r="R1580" s="114"/>
      <c r="S1580" s="113"/>
      <c r="T1580" s="112"/>
      <c r="U1580" s="114"/>
      <c r="V1580" s="113"/>
      <c r="W1580" s="112"/>
      <c r="X1580" s="113"/>
    </row>
    <row r="1581" spans="1:24" x14ac:dyDescent="0.25">
      <c r="A1581" s="77"/>
      <c r="B1581" s="80"/>
      <c r="C1581" s="22"/>
      <c r="D1581" s="22"/>
      <c r="E1581" s="21"/>
      <c r="F1581" s="21"/>
      <c r="G1581" s="11"/>
      <c r="I1581" s="9"/>
      <c r="L1581" s="1"/>
      <c r="M1581" s="112"/>
      <c r="N1581" s="112"/>
      <c r="O1581" s="112"/>
      <c r="P1581" s="113"/>
      <c r="Q1581" s="112"/>
      <c r="R1581" s="114"/>
      <c r="S1581" s="113"/>
      <c r="T1581" s="112"/>
      <c r="U1581" s="114"/>
      <c r="V1581" s="113"/>
      <c r="W1581" s="112"/>
      <c r="X1581" s="113"/>
    </row>
    <row r="1582" spans="1:24" x14ac:dyDescent="0.25">
      <c r="A1582" s="77"/>
      <c r="B1582" s="80"/>
      <c r="C1582" s="22"/>
      <c r="D1582" s="22"/>
      <c r="E1582" s="21"/>
      <c r="F1582" s="21"/>
      <c r="G1582" s="11"/>
      <c r="I1582" s="9"/>
      <c r="L1582" s="1"/>
      <c r="M1582" s="112"/>
      <c r="N1582" s="112"/>
      <c r="O1582" s="112"/>
      <c r="P1582" s="113"/>
      <c r="Q1582" s="112"/>
      <c r="R1582" s="114"/>
      <c r="S1582" s="113"/>
      <c r="T1582" s="112"/>
      <c r="U1582" s="114"/>
      <c r="V1582" s="113"/>
      <c r="W1582" s="112"/>
      <c r="X1582" s="113"/>
    </row>
    <row r="1583" spans="1:24" x14ac:dyDescent="0.25">
      <c r="A1583" s="77"/>
      <c r="B1583" s="80"/>
      <c r="C1583" s="22"/>
      <c r="D1583" s="22"/>
      <c r="E1583" s="21"/>
      <c r="F1583" s="21"/>
      <c r="G1583" s="11"/>
      <c r="I1583" s="9"/>
      <c r="L1583" s="1"/>
      <c r="M1583" s="112"/>
      <c r="N1583" s="112"/>
      <c r="O1583" s="112"/>
      <c r="P1583" s="113"/>
      <c r="Q1583" s="112"/>
      <c r="R1583" s="114"/>
      <c r="S1583" s="113"/>
      <c r="T1583" s="112"/>
      <c r="U1583" s="114"/>
      <c r="V1583" s="113"/>
      <c r="W1583" s="112"/>
      <c r="X1583" s="113"/>
    </row>
    <row r="1584" spans="1:24" x14ac:dyDescent="0.25">
      <c r="A1584" s="77"/>
      <c r="B1584" s="80"/>
      <c r="C1584" s="22"/>
      <c r="D1584" s="22"/>
      <c r="E1584" s="21"/>
      <c r="F1584" s="21"/>
      <c r="G1584" s="11"/>
      <c r="I1584" s="9"/>
      <c r="L1584" s="1"/>
      <c r="M1584" s="112"/>
      <c r="N1584" s="112"/>
      <c r="O1584" s="112"/>
      <c r="P1584" s="113"/>
      <c r="Q1584" s="112"/>
      <c r="R1584" s="114"/>
      <c r="S1584" s="113"/>
      <c r="T1584" s="112"/>
      <c r="U1584" s="114"/>
      <c r="V1584" s="113"/>
      <c r="W1584" s="112"/>
      <c r="X1584" s="113"/>
    </row>
    <row r="1585" spans="1:24" x14ac:dyDescent="0.25">
      <c r="A1585" s="77"/>
      <c r="B1585" s="80"/>
      <c r="C1585" s="22"/>
      <c r="D1585" s="22"/>
      <c r="E1585" s="21"/>
      <c r="F1585" s="21"/>
      <c r="G1585" s="11"/>
      <c r="I1585" s="9"/>
      <c r="L1585" s="1"/>
      <c r="M1585" s="112"/>
      <c r="N1585" s="112"/>
      <c r="O1585" s="112"/>
      <c r="P1585" s="113"/>
      <c r="Q1585" s="112"/>
      <c r="R1585" s="114"/>
      <c r="S1585" s="113"/>
      <c r="T1585" s="112"/>
      <c r="U1585" s="114"/>
      <c r="V1585" s="113"/>
      <c r="W1585" s="112"/>
      <c r="X1585" s="113"/>
    </row>
    <row r="1586" spans="1:24" x14ac:dyDescent="0.25">
      <c r="A1586" s="77"/>
      <c r="B1586" s="80"/>
      <c r="C1586" s="22"/>
      <c r="D1586" s="22"/>
      <c r="E1586" s="21"/>
      <c r="F1586" s="21"/>
      <c r="G1586" s="11"/>
      <c r="I1586" s="9"/>
      <c r="L1586" s="1"/>
      <c r="M1586" s="112"/>
      <c r="N1586" s="112"/>
      <c r="O1586" s="112"/>
      <c r="P1586" s="113"/>
      <c r="Q1586" s="112"/>
      <c r="R1586" s="114"/>
      <c r="S1586" s="113"/>
      <c r="T1586" s="112"/>
      <c r="U1586" s="114"/>
      <c r="V1586" s="113"/>
      <c r="W1586" s="112"/>
      <c r="X1586" s="113"/>
    </row>
    <row r="1587" spans="1:24" x14ac:dyDescent="0.25">
      <c r="A1587" s="77"/>
      <c r="B1587" s="80"/>
      <c r="C1587" s="22"/>
      <c r="D1587" s="22"/>
      <c r="E1587" s="21"/>
      <c r="F1587" s="21"/>
      <c r="G1587" s="11"/>
      <c r="I1587" s="9"/>
      <c r="L1587" s="1"/>
      <c r="M1587" s="112"/>
      <c r="N1587" s="112"/>
      <c r="O1587" s="112"/>
      <c r="P1587" s="113"/>
      <c r="Q1587" s="112"/>
      <c r="R1587" s="114"/>
      <c r="S1587" s="113"/>
      <c r="T1587" s="112"/>
      <c r="U1587" s="114"/>
      <c r="V1587" s="113"/>
      <c r="W1587" s="112"/>
      <c r="X1587" s="113"/>
    </row>
    <row r="1588" spans="1:24" x14ac:dyDescent="0.25">
      <c r="A1588" s="77"/>
      <c r="B1588" s="80"/>
      <c r="C1588" s="22"/>
      <c r="D1588" s="22"/>
      <c r="E1588" s="21"/>
      <c r="F1588" s="21"/>
      <c r="G1588" s="11"/>
      <c r="I1588" s="9"/>
      <c r="L1588" s="1"/>
      <c r="M1588" s="112"/>
      <c r="N1588" s="112"/>
      <c r="O1588" s="112"/>
      <c r="P1588" s="113"/>
      <c r="Q1588" s="112"/>
      <c r="R1588" s="114"/>
      <c r="S1588" s="113"/>
      <c r="T1588" s="112"/>
      <c r="U1588" s="114"/>
      <c r="V1588" s="113"/>
      <c r="W1588" s="112"/>
      <c r="X1588" s="113"/>
    </row>
    <row r="1589" spans="1:24" x14ac:dyDescent="0.25">
      <c r="A1589" s="77"/>
      <c r="B1589" s="80"/>
      <c r="C1589" s="22"/>
      <c r="D1589" s="22"/>
      <c r="E1589" s="21"/>
      <c r="F1589" s="21"/>
      <c r="G1589" s="11"/>
      <c r="I1589" s="9"/>
      <c r="L1589" s="1"/>
      <c r="M1589" s="112"/>
      <c r="N1589" s="112"/>
      <c r="O1589" s="112"/>
      <c r="P1589" s="113"/>
      <c r="Q1589" s="112"/>
      <c r="R1589" s="114"/>
      <c r="S1589" s="113"/>
      <c r="T1589" s="112"/>
      <c r="U1589" s="114"/>
      <c r="V1589" s="113"/>
      <c r="W1589" s="112"/>
      <c r="X1589" s="113"/>
    </row>
    <row r="1590" spans="1:24" x14ac:dyDescent="0.25">
      <c r="A1590" s="77"/>
      <c r="B1590" s="80"/>
      <c r="C1590" s="22"/>
      <c r="D1590" s="22"/>
      <c r="E1590" s="21"/>
      <c r="F1590" s="21"/>
      <c r="G1590" s="11"/>
      <c r="I1590" s="9"/>
      <c r="L1590" s="1"/>
      <c r="M1590" s="112"/>
      <c r="N1590" s="112"/>
      <c r="O1590" s="112"/>
      <c r="P1590" s="113"/>
      <c r="Q1590" s="112"/>
      <c r="R1590" s="114"/>
      <c r="S1590" s="113"/>
      <c r="T1590" s="112"/>
      <c r="U1590" s="114"/>
      <c r="V1590" s="113"/>
      <c r="W1590" s="112"/>
      <c r="X1590" s="113"/>
    </row>
    <row r="1591" spans="1:24" x14ac:dyDescent="0.25">
      <c r="A1591" s="77"/>
      <c r="B1591" s="80"/>
      <c r="C1591" s="22"/>
      <c r="D1591" s="22"/>
      <c r="E1591" s="21"/>
      <c r="F1591" s="21"/>
      <c r="G1591" s="11"/>
      <c r="I1591" s="9"/>
      <c r="L1591" s="1"/>
      <c r="M1591" s="112"/>
      <c r="N1591" s="112"/>
      <c r="O1591" s="112"/>
      <c r="P1591" s="113"/>
      <c r="Q1591" s="112"/>
      <c r="R1591" s="114"/>
      <c r="S1591" s="113"/>
      <c r="T1591" s="112"/>
      <c r="U1591" s="114"/>
      <c r="V1591" s="113"/>
      <c r="W1591" s="112"/>
      <c r="X1591" s="113"/>
    </row>
    <row r="1592" spans="1:24" x14ac:dyDescent="0.25">
      <c r="A1592" s="77"/>
      <c r="B1592" s="80"/>
      <c r="C1592" s="22"/>
      <c r="D1592" s="22"/>
      <c r="E1592" s="21"/>
      <c r="F1592" s="21"/>
      <c r="G1592" s="11"/>
      <c r="I1592" s="9"/>
      <c r="L1592" s="1"/>
      <c r="M1592" s="112"/>
      <c r="N1592" s="112"/>
      <c r="O1592" s="112"/>
      <c r="P1592" s="113"/>
      <c r="Q1592" s="112"/>
      <c r="R1592" s="114"/>
      <c r="S1592" s="113"/>
      <c r="T1592" s="112"/>
      <c r="U1592" s="114"/>
      <c r="V1592" s="113"/>
      <c r="W1592" s="112"/>
      <c r="X1592" s="113"/>
    </row>
    <row r="1593" spans="1:24" x14ac:dyDescent="0.25">
      <c r="A1593" s="77"/>
      <c r="B1593" s="80"/>
      <c r="C1593" s="22"/>
      <c r="D1593" s="22"/>
      <c r="E1593" s="21"/>
      <c r="F1593" s="21"/>
      <c r="G1593" s="11"/>
      <c r="I1593" s="9"/>
      <c r="L1593" s="1"/>
      <c r="M1593" s="112"/>
      <c r="N1593" s="112"/>
      <c r="O1593" s="112"/>
      <c r="P1593" s="113"/>
      <c r="Q1593" s="112"/>
      <c r="R1593" s="114"/>
      <c r="S1593" s="113"/>
      <c r="T1593" s="112"/>
      <c r="U1593" s="114"/>
      <c r="V1593" s="113"/>
      <c r="W1593" s="112"/>
      <c r="X1593" s="113"/>
    </row>
    <row r="1594" spans="1:24" x14ac:dyDescent="0.25">
      <c r="A1594" s="77"/>
      <c r="B1594" s="80"/>
      <c r="C1594" s="22"/>
      <c r="D1594" s="22"/>
      <c r="E1594" s="21"/>
      <c r="F1594" s="21"/>
      <c r="G1594" s="11"/>
      <c r="I1594" s="9"/>
      <c r="L1594" s="1"/>
      <c r="M1594" s="112"/>
      <c r="N1594" s="112"/>
      <c r="O1594" s="112"/>
      <c r="P1594" s="113"/>
      <c r="Q1594" s="112"/>
      <c r="R1594" s="114"/>
      <c r="S1594" s="113"/>
      <c r="T1594" s="112"/>
      <c r="U1594" s="114"/>
      <c r="V1594" s="113"/>
      <c r="W1594" s="112"/>
      <c r="X1594" s="113"/>
    </row>
    <row r="1595" spans="1:24" x14ac:dyDescent="0.25">
      <c r="A1595" s="77"/>
      <c r="B1595" s="80"/>
      <c r="C1595" s="22"/>
      <c r="D1595" s="22"/>
      <c r="E1595" s="21"/>
      <c r="F1595" s="21"/>
      <c r="G1595" s="11"/>
      <c r="I1595" s="9"/>
      <c r="L1595" s="1"/>
      <c r="M1595" s="112"/>
      <c r="N1595" s="112"/>
      <c r="O1595" s="112"/>
      <c r="P1595" s="113"/>
      <c r="Q1595" s="112"/>
      <c r="R1595" s="114"/>
      <c r="S1595" s="113"/>
      <c r="T1595" s="112"/>
      <c r="U1595" s="114"/>
      <c r="V1595" s="113"/>
      <c r="W1595" s="112"/>
      <c r="X1595" s="113"/>
    </row>
    <row r="1596" spans="1:24" x14ac:dyDescent="0.25">
      <c r="A1596" s="77"/>
      <c r="B1596" s="80"/>
      <c r="C1596" s="22"/>
      <c r="D1596" s="22"/>
      <c r="E1596" s="21"/>
      <c r="F1596" s="21"/>
      <c r="G1596" s="11"/>
      <c r="I1596" s="9"/>
      <c r="L1596" s="1"/>
      <c r="M1596" s="112"/>
      <c r="N1596" s="112"/>
      <c r="O1596" s="112"/>
      <c r="P1596" s="113"/>
      <c r="Q1596" s="112"/>
      <c r="R1596" s="114"/>
      <c r="S1596" s="113"/>
      <c r="T1596" s="112"/>
      <c r="U1596" s="114"/>
      <c r="V1596" s="113"/>
      <c r="W1596" s="112"/>
      <c r="X1596" s="113"/>
    </row>
    <row r="1597" spans="1:24" x14ac:dyDescent="0.25">
      <c r="A1597" s="77"/>
      <c r="B1597" s="80"/>
      <c r="C1597" s="22"/>
      <c r="D1597" s="22"/>
      <c r="E1597" s="21"/>
      <c r="F1597" s="21"/>
      <c r="G1597" s="11"/>
      <c r="I1597" s="9"/>
      <c r="L1597" s="1"/>
      <c r="M1597" s="112"/>
      <c r="N1597" s="112"/>
      <c r="O1597" s="112"/>
      <c r="P1597" s="113"/>
      <c r="Q1597" s="112"/>
      <c r="R1597" s="114"/>
      <c r="S1597" s="113"/>
      <c r="T1597" s="112"/>
      <c r="U1597" s="114"/>
      <c r="V1597" s="113"/>
      <c r="W1597" s="112"/>
      <c r="X1597" s="113"/>
    </row>
    <row r="1598" spans="1:24" x14ac:dyDescent="0.25">
      <c r="A1598" s="77"/>
      <c r="B1598" s="80"/>
      <c r="C1598" s="22"/>
      <c r="D1598" s="22"/>
      <c r="E1598" s="21"/>
      <c r="F1598" s="21"/>
      <c r="G1598" s="11"/>
      <c r="I1598" s="9"/>
      <c r="L1598" s="1"/>
      <c r="M1598" s="112"/>
      <c r="N1598" s="112"/>
      <c r="O1598" s="112"/>
      <c r="P1598" s="113"/>
      <c r="Q1598" s="112"/>
      <c r="R1598" s="114"/>
      <c r="S1598" s="113"/>
      <c r="T1598" s="112"/>
      <c r="U1598" s="114"/>
      <c r="V1598" s="113"/>
      <c r="W1598" s="112"/>
      <c r="X1598" s="113"/>
    </row>
    <row r="1599" spans="1:24" x14ac:dyDescent="0.25">
      <c r="A1599" s="77"/>
      <c r="B1599" s="80"/>
      <c r="C1599" s="22"/>
      <c r="D1599" s="22"/>
      <c r="E1599" s="21"/>
      <c r="F1599" s="21"/>
      <c r="G1599" s="11"/>
      <c r="I1599" s="9"/>
      <c r="L1599" s="1"/>
      <c r="M1599" s="112"/>
      <c r="N1599" s="112"/>
      <c r="O1599" s="112"/>
      <c r="P1599" s="113"/>
      <c r="Q1599" s="112"/>
      <c r="R1599" s="114"/>
      <c r="S1599" s="113"/>
      <c r="T1599" s="112"/>
      <c r="U1599" s="114"/>
      <c r="V1599" s="113"/>
      <c r="W1599" s="112"/>
      <c r="X1599" s="113"/>
    </row>
    <row r="1600" spans="1:24" x14ac:dyDescent="0.25">
      <c r="A1600" s="77"/>
      <c r="B1600" s="80"/>
      <c r="C1600" s="22"/>
      <c r="D1600" s="22"/>
      <c r="E1600" s="21"/>
      <c r="F1600" s="21"/>
      <c r="G1600" s="11"/>
      <c r="I1600" s="9"/>
      <c r="L1600" s="1"/>
      <c r="M1600" s="112"/>
      <c r="N1600" s="112"/>
      <c r="O1600" s="112"/>
      <c r="P1600" s="113"/>
      <c r="Q1600" s="112"/>
      <c r="R1600" s="114"/>
      <c r="S1600" s="113"/>
      <c r="T1600" s="112"/>
      <c r="U1600" s="114"/>
      <c r="V1600" s="113"/>
      <c r="W1600" s="112"/>
      <c r="X1600" s="113"/>
    </row>
    <row r="1601" spans="1:24" x14ac:dyDescent="0.25">
      <c r="A1601" s="77"/>
      <c r="B1601" s="80"/>
      <c r="C1601" s="22"/>
      <c r="D1601" s="22"/>
      <c r="E1601" s="21"/>
      <c r="F1601" s="21"/>
      <c r="G1601" s="11"/>
      <c r="I1601" s="9"/>
      <c r="L1601" s="1"/>
      <c r="M1601" s="112"/>
      <c r="N1601" s="112"/>
      <c r="O1601" s="112"/>
      <c r="P1601" s="113"/>
      <c r="Q1601" s="112"/>
      <c r="R1601" s="114"/>
      <c r="S1601" s="113"/>
      <c r="T1601" s="112"/>
      <c r="U1601" s="114"/>
      <c r="V1601" s="113"/>
      <c r="W1601" s="112"/>
      <c r="X1601" s="113"/>
    </row>
    <row r="1602" spans="1:24" x14ac:dyDescent="0.25">
      <c r="A1602" s="77"/>
      <c r="B1602" s="80"/>
      <c r="C1602" s="22"/>
      <c r="D1602" s="22"/>
      <c r="E1602" s="21"/>
      <c r="F1602" s="21"/>
      <c r="G1602" s="11"/>
      <c r="I1602" s="9"/>
      <c r="L1602" s="1"/>
      <c r="M1602" s="112"/>
      <c r="N1602" s="112"/>
      <c r="O1602" s="112"/>
      <c r="P1602" s="113"/>
      <c r="Q1602" s="112"/>
      <c r="R1602" s="114"/>
      <c r="S1602" s="113"/>
      <c r="T1602" s="112"/>
      <c r="U1602" s="114"/>
      <c r="V1602" s="113"/>
      <c r="W1602" s="112"/>
      <c r="X1602" s="113"/>
    </row>
    <row r="1603" spans="1:24" x14ac:dyDescent="0.25">
      <c r="A1603" s="77"/>
      <c r="B1603" s="80"/>
      <c r="C1603" s="22"/>
      <c r="D1603" s="22"/>
      <c r="E1603" s="21"/>
      <c r="F1603" s="21"/>
      <c r="G1603" s="11"/>
      <c r="I1603" s="9"/>
      <c r="L1603" s="1"/>
      <c r="M1603" s="112"/>
      <c r="N1603" s="112"/>
      <c r="O1603" s="112"/>
      <c r="P1603" s="113"/>
      <c r="Q1603" s="112"/>
      <c r="R1603" s="114"/>
      <c r="S1603" s="113"/>
      <c r="T1603" s="112"/>
      <c r="U1603" s="114"/>
      <c r="V1603" s="113"/>
      <c r="W1603" s="112"/>
      <c r="X1603" s="113"/>
    </row>
    <row r="1604" spans="1:24" x14ac:dyDescent="0.25">
      <c r="A1604" s="77"/>
      <c r="B1604" s="80"/>
      <c r="C1604" s="22"/>
      <c r="D1604" s="22"/>
      <c r="E1604" s="21"/>
      <c r="F1604" s="21"/>
      <c r="G1604" s="11"/>
      <c r="I1604" s="9"/>
      <c r="L1604" s="1"/>
      <c r="M1604" s="112"/>
      <c r="N1604" s="112"/>
      <c r="O1604" s="112"/>
      <c r="P1604" s="113"/>
      <c r="Q1604" s="112"/>
      <c r="R1604" s="114"/>
      <c r="S1604" s="113"/>
      <c r="T1604" s="112"/>
      <c r="U1604" s="114"/>
      <c r="V1604" s="113"/>
      <c r="W1604" s="112"/>
      <c r="X1604" s="113"/>
    </row>
    <row r="1605" spans="1:24" x14ac:dyDescent="0.25">
      <c r="A1605" s="77"/>
      <c r="B1605" s="80"/>
      <c r="C1605" s="22"/>
      <c r="D1605" s="22"/>
      <c r="E1605" s="21"/>
      <c r="F1605" s="21"/>
      <c r="G1605" s="11"/>
      <c r="I1605" s="9"/>
      <c r="L1605" s="1"/>
      <c r="M1605" s="112"/>
      <c r="N1605" s="112"/>
      <c r="O1605" s="112"/>
      <c r="P1605" s="113"/>
      <c r="Q1605" s="112"/>
      <c r="R1605" s="114"/>
      <c r="S1605" s="113"/>
      <c r="T1605" s="112"/>
      <c r="U1605" s="114"/>
      <c r="V1605" s="113"/>
      <c r="W1605" s="112"/>
      <c r="X1605" s="113"/>
    </row>
    <row r="1606" spans="1:24" x14ac:dyDescent="0.25">
      <c r="A1606" s="77"/>
      <c r="B1606" s="80"/>
      <c r="C1606" s="22"/>
      <c r="D1606" s="22"/>
      <c r="E1606" s="21"/>
      <c r="F1606" s="21"/>
      <c r="G1606" s="11"/>
      <c r="I1606" s="9"/>
      <c r="L1606" s="1"/>
      <c r="M1606" s="112"/>
      <c r="N1606" s="112"/>
      <c r="O1606" s="112"/>
      <c r="P1606" s="113"/>
      <c r="Q1606" s="112"/>
      <c r="R1606" s="114"/>
      <c r="S1606" s="113"/>
      <c r="T1606" s="112"/>
      <c r="U1606" s="114"/>
      <c r="V1606" s="113"/>
      <c r="W1606" s="112"/>
      <c r="X1606" s="113"/>
    </row>
    <row r="1607" spans="1:24" x14ac:dyDescent="0.25">
      <c r="A1607" s="77"/>
      <c r="B1607" s="80"/>
      <c r="C1607" s="22"/>
      <c r="D1607" s="22"/>
      <c r="E1607" s="21"/>
      <c r="F1607" s="21"/>
      <c r="G1607" s="11"/>
      <c r="I1607" s="9"/>
      <c r="L1607" s="1"/>
      <c r="M1607" s="112"/>
      <c r="N1607" s="112"/>
      <c r="O1607" s="112"/>
      <c r="P1607" s="113"/>
      <c r="Q1607" s="112"/>
      <c r="R1607" s="114"/>
      <c r="S1607" s="113"/>
      <c r="T1607" s="112"/>
      <c r="U1607" s="114"/>
      <c r="V1607" s="113"/>
      <c r="W1607" s="112"/>
      <c r="X1607" s="113"/>
    </row>
    <row r="1608" spans="1:24" x14ac:dyDescent="0.25">
      <c r="A1608" s="77"/>
      <c r="B1608" s="80"/>
      <c r="C1608" s="22"/>
      <c r="D1608" s="22"/>
      <c r="E1608" s="21"/>
      <c r="F1608" s="21"/>
      <c r="G1608" s="11"/>
      <c r="I1608" s="9"/>
      <c r="L1608" s="1"/>
      <c r="M1608" s="112"/>
      <c r="N1608" s="112"/>
      <c r="O1608" s="112"/>
      <c r="P1608" s="113"/>
      <c r="Q1608" s="112"/>
      <c r="R1608" s="114"/>
      <c r="S1608" s="113"/>
      <c r="T1608" s="112"/>
      <c r="U1608" s="114"/>
      <c r="V1608" s="113"/>
      <c r="W1608" s="112"/>
      <c r="X1608" s="113"/>
    </row>
    <row r="1609" spans="1:24" x14ac:dyDescent="0.25">
      <c r="A1609" s="77"/>
      <c r="B1609" s="80"/>
      <c r="C1609" s="22"/>
      <c r="D1609" s="22"/>
      <c r="E1609" s="21"/>
      <c r="F1609" s="21"/>
      <c r="G1609" s="11"/>
      <c r="I1609" s="9"/>
      <c r="L1609" s="1"/>
      <c r="M1609" s="112"/>
      <c r="N1609" s="112"/>
      <c r="O1609" s="112"/>
      <c r="P1609" s="113"/>
      <c r="Q1609" s="112"/>
      <c r="R1609" s="114"/>
      <c r="S1609" s="113"/>
      <c r="T1609" s="112"/>
      <c r="U1609" s="114"/>
      <c r="V1609" s="113"/>
      <c r="W1609" s="112"/>
      <c r="X1609" s="113"/>
    </row>
    <row r="1610" spans="1:24" x14ac:dyDescent="0.25">
      <c r="A1610" s="77"/>
      <c r="B1610" s="80"/>
      <c r="C1610" s="22"/>
      <c r="D1610" s="22"/>
      <c r="E1610" s="21"/>
      <c r="F1610" s="21"/>
      <c r="G1610" s="11"/>
      <c r="I1610" s="9"/>
      <c r="L1610" s="1"/>
      <c r="M1610" s="112"/>
      <c r="N1610" s="112"/>
      <c r="O1610" s="112"/>
      <c r="P1610" s="113"/>
      <c r="Q1610" s="112"/>
      <c r="R1610" s="114"/>
      <c r="S1610" s="113"/>
      <c r="T1610" s="112"/>
      <c r="U1610" s="114"/>
      <c r="V1610" s="113"/>
      <c r="W1610" s="112"/>
      <c r="X1610" s="113"/>
    </row>
    <row r="1611" spans="1:24" x14ac:dyDescent="0.25">
      <c r="A1611" s="77"/>
      <c r="B1611" s="80"/>
      <c r="C1611" s="22"/>
      <c r="D1611" s="22"/>
      <c r="E1611" s="21"/>
      <c r="F1611" s="21"/>
      <c r="G1611" s="11"/>
      <c r="I1611" s="9"/>
      <c r="L1611" s="1"/>
      <c r="M1611" s="112"/>
      <c r="N1611" s="112"/>
      <c r="O1611" s="112"/>
      <c r="P1611" s="113"/>
      <c r="Q1611" s="112"/>
      <c r="R1611" s="114"/>
      <c r="S1611" s="113"/>
      <c r="T1611" s="112"/>
      <c r="U1611" s="114"/>
      <c r="V1611" s="113"/>
      <c r="W1611" s="112"/>
      <c r="X1611" s="113"/>
    </row>
    <row r="1612" spans="1:24" x14ac:dyDescent="0.25">
      <c r="A1612" s="77"/>
      <c r="B1612" s="80"/>
      <c r="C1612" s="22"/>
      <c r="D1612" s="22"/>
      <c r="E1612" s="21"/>
      <c r="F1612" s="21"/>
      <c r="G1612" s="11"/>
      <c r="I1612" s="9"/>
      <c r="L1612" s="1"/>
      <c r="M1612" s="112"/>
      <c r="N1612" s="112"/>
      <c r="O1612" s="112"/>
      <c r="P1612" s="113"/>
      <c r="Q1612" s="112"/>
      <c r="R1612" s="114"/>
      <c r="S1612" s="113"/>
      <c r="T1612" s="112"/>
      <c r="U1612" s="114"/>
      <c r="V1612" s="113"/>
      <c r="W1612" s="112"/>
      <c r="X1612" s="113"/>
    </row>
    <row r="1613" spans="1:24" x14ac:dyDescent="0.25">
      <c r="A1613" s="77"/>
      <c r="B1613" s="80"/>
      <c r="C1613" s="22"/>
      <c r="D1613" s="22"/>
      <c r="E1613" s="21"/>
      <c r="F1613" s="21"/>
      <c r="G1613" s="11"/>
      <c r="I1613" s="9"/>
      <c r="L1613" s="1"/>
      <c r="M1613" s="112"/>
      <c r="N1613" s="112"/>
      <c r="O1613" s="112"/>
      <c r="P1613" s="113"/>
      <c r="Q1613" s="112"/>
      <c r="R1613" s="114"/>
      <c r="S1613" s="113"/>
      <c r="T1613" s="112"/>
      <c r="U1613" s="114"/>
      <c r="V1613" s="113"/>
      <c r="W1613" s="112"/>
      <c r="X1613" s="113"/>
    </row>
    <row r="1614" spans="1:24" x14ac:dyDescent="0.25">
      <c r="A1614" s="77"/>
      <c r="B1614" s="80"/>
      <c r="C1614" s="22"/>
      <c r="D1614" s="22"/>
      <c r="E1614" s="21"/>
      <c r="F1614" s="21"/>
      <c r="G1614" s="11"/>
      <c r="I1614" s="9"/>
      <c r="L1614" s="1"/>
      <c r="M1614" s="112"/>
      <c r="N1614" s="112"/>
      <c r="O1614" s="112"/>
      <c r="P1614" s="113"/>
      <c r="Q1614" s="112"/>
      <c r="R1614" s="114"/>
      <c r="S1614" s="113"/>
      <c r="T1614" s="112"/>
      <c r="U1614" s="114"/>
      <c r="V1614" s="113"/>
      <c r="W1614" s="112"/>
      <c r="X1614" s="113"/>
    </row>
    <row r="1615" spans="1:24" x14ac:dyDescent="0.25">
      <c r="A1615" s="77"/>
      <c r="B1615" s="80"/>
      <c r="C1615" s="22"/>
      <c r="D1615" s="22"/>
      <c r="E1615" s="21"/>
      <c r="F1615" s="21"/>
      <c r="G1615" s="11"/>
      <c r="I1615" s="9"/>
      <c r="L1615" s="1"/>
      <c r="M1615" s="112"/>
      <c r="N1615" s="112"/>
      <c r="O1615" s="112"/>
      <c r="P1615" s="113"/>
      <c r="Q1615" s="112"/>
      <c r="R1615" s="114"/>
      <c r="S1615" s="113"/>
      <c r="T1615" s="112"/>
      <c r="U1615" s="114"/>
      <c r="V1615" s="113"/>
      <c r="W1615" s="112"/>
      <c r="X1615" s="113"/>
    </row>
    <row r="1616" spans="1:24" x14ac:dyDescent="0.25">
      <c r="A1616" s="77"/>
      <c r="B1616" s="80"/>
      <c r="C1616" s="22"/>
      <c r="D1616" s="22"/>
      <c r="E1616" s="21"/>
      <c r="F1616" s="21"/>
      <c r="G1616" s="11"/>
      <c r="I1616" s="9"/>
      <c r="L1616" s="1"/>
      <c r="M1616" s="112"/>
      <c r="N1616" s="112"/>
      <c r="O1616" s="112"/>
      <c r="P1616" s="113"/>
      <c r="Q1616" s="112"/>
      <c r="R1616" s="114"/>
      <c r="S1616" s="113"/>
      <c r="T1616" s="112"/>
      <c r="U1616" s="114"/>
      <c r="V1616" s="113"/>
      <c r="W1616" s="112"/>
      <c r="X1616" s="113"/>
    </row>
    <row r="1617" spans="1:24" x14ac:dyDescent="0.25">
      <c r="A1617" s="77"/>
      <c r="B1617" s="80"/>
      <c r="C1617" s="22"/>
      <c r="D1617" s="22"/>
      <c r="E1617" s="21"/>
      <c r="F1617" s="21"/>
      <c r="G1617" s="11"/>
      <c r="I1617" s="9"/>
      <c r="L1617" s="1"/>
      <c r="M1617" s="112"/>
      <c r="N1617" s="112"/>
      <c r="O1617" s="112"/>
      <c r="P1617" s="113"/>
      <c r="Q1617" s="112"/>
      <c r="R1617" s="114"/>
      <c r="S1617" s="113"/>
      <c r="T1617" s="112"/>
      <c r="U1617" s="114"/>
      <c r="V1617" s="113"/>
      <c r="W1617" s="112"/>
      <c r="X1617" s="113"/>
    </row>
    <row r="1618" spans="1:24" x14ac:dyDescent="0.25">
      <c r="A1618" s="77"/>
      <c r="B1618" s="80"/>
      <c r="C1618" s="22"/>
      <c r="D1618" s="22"/>
      <c r="E1618" s="21"/>
      <c r="F1618" s="21"/>
      <c r="G1618" s="11"/>
      <c r="I1618" s="9"/>
      <c r="L1618" s="1"/>
      <c r="M1618" s="112"/>
      <c r="N1618" s="112"/>
      <c r="O1618" s="112"/>
      <c r="P1618" s="113"/>
      <c r="Q1618" s="112"/>
      <c r="R1618" s="114"/>
      <c r="S1618" s="113"/>
      <c r="T1618" s="112"/>
      <c r="U1618" s="114"/>
      <c r="V1618" s="113"/>
      <c r="W1618" s="112"/>
      <c r="X1618" s="113"/>
    </row>
    <row r="1619" spans="1:24" x14ac:dyDescent="0.25">
      <c r="A1619" s="77"/>
      <c r="B1619" s="80"/>
      <c r="C1619" s="22"/>
      <c r="D1619" s="22"/>
      <c r="E1619" s="21"/>
      <c r="F1619" s="21"/>
      <c r="G1619" s="11"/>
      <c r="I1619" s="9"/>
      <c r="L1619" s="1"/>
      <c r="M1619" s="112"/>
      <c r="N1619" s="112"/>
      <c r="O1619" s="112"/>
      <c r="P1619" s="113"/>
      <c r="Q1619" s="112"/>
      <c r="R1619" s="114"/>
      <c r="S1619" s="113"/>
      <c r="T1619" s="112"/>
      <c r="U1619" s="114"/>
      <c r="V1619" s="113"/>
      <c r="W1619" s="112"/>
      <c r="X1619" s="113"/>
    </row>
    <row r="1620" spans="1:24" x14ac:dyDescent="0.25">
      <c r="A1620" s="77"/>
      <c r="B1620" s="80"/>
      <c r="C1620" s="22"/>
      <c r="D1620" s="22"/>
      <c r="E1620" s="21"/>
      <c r="F1620" s="21"/>
      <c r="G1620" s="11"/>
      <c r="I1620" s="9"/>
      <c r="L1620" s="1"/>
      <c r="M1620" s="112"/>
      <c r="N1620" s="112"/>
      <c r="O1620" s="112"/>
      <c r="P1620" s="113"/>
      <c r="Q1620" s="112"/>
      <c r="R1620" s="114"/>
      <c r="S1620" s="113"/>
      <c r="T1620" s="112"/>
      <c r="U1620" s="114"/>
      <c r="V1620" s="113"/>
      <c r="W1620" s="112"/>
      <c r="X1620" s="113"/>
    </row>
    <row r="1621" spans="1:24" x14ac:dyDescent="0.25">
      <c r="A1621" s="77"/>
      <c r="B1621" s="80"/>
      <c r="C1621" s="22"/>
      <c r="D1621" s="22"/>
      <c r="E1621" s="21"/>
      <c r="F1621" s="21"/>
      <c r="G1621" s="11"/>
      <c r="I1621" s="9"/>
      <c r="L1621" s="1"/>
      <c r="M1621" s="112"/>
      <c r="N1621" s="112"/>
      <c r="O1621" s="112"/>
      <c r="P1621" s="113"/>
      <c r="Q1621" s="112"/>
      <c r="R1621" s="114"/>
      <c r="S1621" s="113"/>
      <c r="T1621" s="112"/>
      <c r="U1621" s="114"/>
      <c r="V1621" s="113"/>
      <c r="W1621" s="112"/>
      <c r="X1621" s="113"/>
    </row>
    <row r="1622" spans="1:24" x14ac:dyDescent="0.25">
      <c r="A1622" s="77"/>
      <c r="B1622" s="80"/>
      <c r="C1622" s="22"/>
      <c r="D1622" s="22"/>
      <c r="E1622" s="21"/>
      <c r="F1622" s="21"/>
      <c r="G1622" s="11"/>
      <c r="I1622" s="9"/>
      <c r="L1622" s="1"/>
      <c r="M1622" s="112"/>
      <c r="N1622" s="112"/>
      <c r="O1622" s="112"/>
      <c r="P1622" s="113"/>
      <c r="Q1622" s="112"/>
      <c r="R1622" s="114"/>
      <c r="S1622" s="113"/>
      <c r="T1622" s="112"/>
      <c r="U1622" s="114"/>
      <c r="V1622" s="113"/>
      <c r="W1622" s="112"/>
      <c r="X1622" s="113"/>
    </row>
    <row r="1623" spans="1:24" x14ac:dyDescent="0.25">
      <c r="A1623" s="77"/>
      <c r="B1623" s="80"/>
      <c r="C1623" s="22"/>
      <c r="D1623" s="22"/>
      <c r="E1623" s="21"/>
      <c r="F1623" s="21"/>
      <c r="G1623" s="11"/>
      <c r="I1623" s="9"/>
      <c r="L1623" s="1"/>
      <c r="M1623" s="112"/>
      <c r="N1623" s="112"/>
      <c r="O1623" s="112"/>
      <c r="P1623" s="113"/>
      <c r="Q1623" s="112"/>
      <c r="R1623" s="114"/>
      <c r="S1623" s="113"/>
      <c r="T1623" s="112"/>
      <c r="U1623" s="114"/>
      <c r="V1623" s="113"/>
      <c r="W1623" s="112"/>
      <c r="X1623" s="113"/>
    </row>
    <row r="1624" spans="1:24" x14ac:dyDescent="0.25">
      <c r="A1624" s="77"/>
      <c r="B1624" s="80"/>
      <c r="C1624" s="22"/>
      <c r="D1624" s="22"/>
      <c r="E1624" s="21"/>
      <c r="F1624" s="21"/>
      <c r="G1624" s="11"/>
      <c r="I1624" s="9"/>
      <c r="L1624" s="1"/>
      <c r="M1624" s="112"/>
      <c r="N1624" s="112"/>
      <c r="O1624" s="112"/>
      <c r="P1624" s="113"/>
      <c r="Q1624" s="112"/>
      <c r="R1624" s="114"/>
      <c r="S1624" s="113"/>
      <c r="T1624" s="112"/>
      <c r="U1624" s="114"/>
      <c r="V1624" s="113"/>
      <c r="W1624" s="112"/>
      <c r="X1624" s="113"/>
    </row>
    <row r="1625" spans="1:24" x14ac:dyDescent="0.25">
      <c r="A1625" s="77"/>
      <c r="B1625" s="80"/>
      <c r="C1625" s="22"/>
      <c r="D1625" s="22"/>
      <c r="E1625" s="21"/>
      <c r="F1625" s="21"/>
      <c r="G1625" s="11"/>
      <c r="I1625" s="9"/>
      <c r="L1625" s="1"/>
      <c r="M1625" s="112"/>
      <c r="N1625" s="112"/>
      <c r="O1625" s="112"/>
      <c r="P1625" s="113"/>
      <c r="Q1625" s="112"/>
      <c r="R1625" s="114"/>
      <c r="S1625" s="113"/>
      <c r="T1625" s="112"/>
      <c r="U1625" s="114"/>
      <c r="V1625" s="113"/>
      <c r="W1625" s="112"/>
      <c r="X1625" s="113"/>
    </row>
    <row r="1626" spans="1:24" x14ac:dyDescent="0.25">
      <c r="A1626" s="77"/>
      <c r="B1626" s="80"/>
      <c r="C1626" s="22"/>
      <c r="D1626" s="22"/>
      <c r="E1626" s="21"/>
      <c r="F1626" s="21"/>
      <c r="G1626" s="11"/>
      <c r="I1626" s="9"/>
      <c r="L1626" s="1"/>
      <c r="M1626" s="112"/>
      <c r="N1626" s="112"/>
      <c r="O1626" s="112"/>
      <c r="P1626" s="113"/>
      <c r="Q1626" s="112"/>
      <c r="R1626" s="114"/>
      <c r="S1626" s="113"/>
      <c r="T1626" s="112"/>
      <c r="U1626" s="114"/>
      <c r="V1626" s="113"/>
      <c r="W1626" s="112"/>
      <c r="X1626" s="113"/>
    </row>
    <row r="1627" spans="1:24" x14ac:dyDescent="0.25">
      <c r="A1627" s="77"/>
      <c r="B1627" s="80"/>
      <c r="C1627" s="22"/>
      <c r="D1627" s="22"/>
      <c r="E1627" s="21"/>
      <c r="F1627" s="21"/>
      <c r="G1627" s="11"/>
      <c r="I1627" s="9"/>
      <c r="L1627" s="1"/>
      <c r="M1627" s="112"/>
      <c r="N1627" s="112"/>
      <c r="O1627" s="112"/>
      <c r="P1627" s="113"/>
      <c r="Q1627" s="112"/>
      <c r="R1627" s="114"/>
      <c r="S1627" s="113"/>
      <c r="T1627" s="112"/>
      <c r="U1627" s="114"/>
      <c r="V1627" s="113"/>
      <c r="W1627" s="112"/>
      <c r="X1627" s="113"/>
    </row>
    <row r="1628" spans="1:24" x14ac:dyDescent="0.25">
      <c r="A1628" s="77"/>
      <c r="B1628" s="80"/>
      <c r="C1628" s="22"/>
      <c r="D1628" s="22"/>
      <c r="E1628" s="21"/>
      <c r="F1628" s="21"/>
      <c r="G1628" s="11"/>
      <c r="I1628" s="9"/>
      <c r="L1628" s="1"/>
      <c r="M1628" s="112"/>
      <c r="N1628" s="112"/>
      <c r="O1628" s="112"/>
      <c r="P1628" s="113"/>
      <c r="Q1628" s="112"/>
      <c r="R1628" s="114"/>
      <c r="S1628" s="113"/>
      <c r="T1628" s="112"/>
      <c r="U1628" s="114"/>
      <c r="V1628" s="113"/>
      <c r="W1628" s="112"/>
      <c r="X1628" s="113"/>
    </row>
    <row r="1629" spans="1:24" x14ac:dyDescent="0.25">
      <c r="A1629" s="77"/>
      <c r="B1629" s="80"/>
      <c r="C1629" s="22"/>
      <c r="D1629" s="22"/>
      <c r="E1629" s="21"/>
      <c r="F1629" s="21"/>
      <c r="G1629" s="11"/>
      <c r="I1629" s="9"/>
      <c r="L1629" s="1"/>
      <c r="M1629" s="112"/>
      <c r="N1629" s="112"/>
      <c r="O1629" s="112"/>
      <c r="P1629" s="113"/>
      <c r="Q1629" s="112"/>
      <c r="R1629" s="114"/>
      <c r="S1629" s="113"/>
      <c r="T1629" s="112"/>
      <c r="U1629" s="114"/>
      <c r="V1629" s="113"/>
      <c r="W1629" s="112"/>
      <c r="X1629" s="113"/>
    </row>
    <row r="1630" spans="1:24" x14ac:dyDescent="0.25">
      <c r="A1630" s="77"/>
      <c r="B1630" s="80"/>
      <c r="C1630" s="22"/>
      <c r="D1630" s="22"/>
      <c r="E1630" s="21"/>
      <c r="F1630" s="21"/>
      <c r="G1630" s="11"/>
      <c r="I1630" s="9"/>
      <c r="L1630" s="1"/>
      <c r="M1630" s="112"/>
      <c r="N1630" s="112"/>
      <c r="O1630" s="112"/>
      <c r="P1630" s="113"/>
      <c r="Q1630" s="112"/>
      <c r="R1630" s="114"/>
      <c r="S1630" s="113"/>
      <c r="T1630" s="112"/>
      <c r="U1630" s="114"/>
      <c r="V1630" s="113"/>
      <c r="W1630" s="112"/>
      <c r="X1630" s="113"/>
    </row>
    <row r="1631" spans="1:24" x14ac:dyDescent="0.25">
      <c r="A1631" s="77"/>
      <c r="B1631" s="80"/>
      <c r="C1631" s="22"/>
      <c r="D1631" s="22"/>
      <c r="E1631" s="21"/>
      <c r="F1631" s="21"/>
      <c r="G1631" s="11"/>
      <c r="I1631" s="9"/>
      <c r="L1631" s="1"/>
      <c r="M1631" s="112"/>
      <c r="N1631" s="112"/>
      <c r="O1631" s="112"/>
      <c r="P1631" s="113"/>
      <c r="Q1631" s="112"/>
      <c r="R1631" s="114"/>
      <c r="S1631" s="113"/>
      <c r="T1631" s="112"/>
      <c r="U1631" s="114"/>
      <c r="V1631" s="113"/>
      <c r="W1631" s="112"/>
      <c r="X1631" s="113"/>
    </row>
    <row r="1632" spans="1:24" x14ac:dyDescent="0.25">
      <c r="A1632" s="77"/>
      <c r="B1632" s="80"/>
      <c r="C1632" s="22"/>
      <c r="D1632" s="22"/>
      <c r="E1632" s="21"/>
      <c r="F1632" s="21"/>
      <c r="G1632" s="11"/>
      <c r="I1632" s="9"/>
      <c r="L1632" s="1"/>
      <c r="M1632" s="112"/>
      <c r="N1632" s="112"/>
      <c r="O1632" s="112"/>
      <c r="P1632" s="113"/>
      <c r="Q1632" s="112"/>
      <c r="R1632" s="114"/>
      <c r="S1632" s="113"/>
      <c r="T1632" s="112"/>
      <c r="U1632" s="114"/>
      <c r="V1632" s="113"/>
      <c r="W1632" s="112"/>
      <c r="X1632" s="113"/>
    </row>
    <row r="1633" spans="1:24" x14ac:dyDescent="0.25">
      <c r="A1633" s="77"/>
      <c r="B1633" s="80"/>
      <c r="C1633" s="22"/>
      <c r="D1633" s="22"/>
      <c r="E1633" s="21"/>
      <c r="F1633" s="21"/>
      <c r="G1633" s="11"/>
      <c r="I1633" s="9"/>
      <c r="L1633" s="1"/>
      <c r="M1633" s="112"/>
      <c r="N1633" s="112"/>
      <c r="O1633" s="112"/>
      <c r="P1633" s="113"/>
      <c r="Q1633" s="112"/>
      <c r="R1633" s="114"/>
      <c r="S1633" s="113"/>
      <c r="T1633" s="112"/>
      <c r="U1633" s="114"/>
      <c r="V1633" s="113"/>
      <c r="W1633" s="112"/>
      <c r="X1633" s="113"/>
    </row>
    <row r="1634" spans="1:24" x14ac:dyDescent="0.25">
      <c r="A1634" s="77"/>
      <c r="B1634" s="80"/>
      <c r="C1634" s="22"/>
      <c r="D1634" s="22"/>
      <c r="E1634" s="21"/>
      <c r="F1634" s="21"/>
      <c r="G1634" s="11"/>
      <c r="I1634" s="9"/>
      <c r="L1634" s="1"/>
      <c r="M1634" s="112"/>
      <c r="N1634" s="112"/>
      <c r="O1634" s="112"/>
      <c r="P1634" s="113"/>
      <c r="Q1634" s="112"/>
      <c r="R1634" s="114"/>
      <c r="S1634" s="113"/>
      <c r="T1634" s="112"/>
      <c r="U1634" s="114"/>
      <c r="V1634" s="113"/>
      <c r="W1634" s="112"/>
      <c r="X1634" s="113"/>
    </row>
    <row r="1635" spans="1:24" x14ac:dyDescent="0.25">
      <c r="A1635" s="77"/>
      <c r="B1635" s="80"/>
      <c r="C1635" s="22"/>
      <c r="D1635" s="22"/>
      <c r="E1635" s="21"/>
      <c r="F1635" s="21"/>
      <c r="G1635" s="11"/>
      <c r="I1635" s="9"/>
      <c r="L1635" s="1"/>
      <c r="M1635" s="112"/>
      <c r="N1635" s="112"/>
      <c r="O1635" s="112"/>
      <c r="P1635" s="113"/>
      <c r="Q1635" s="112"/>
      <c r="R1635" s="114"/>
      <c r="S1635" s="113"/>
      <c r="T1635" s="112"/>
      <c r="U1635" s="114"/>
      <c r="V1635" s="113"/>
      <c r="W1635" s="112"/>
      <c r="X1635" s="113"/>
    </row>
    <row r="1636" spans="1:24" x14ac:dyDescent="0.25">
      <c r="A1636" s="77"/>
      <c r="B1636" s="80"/>
      <c r="C1636" s="22"/>
      <c r="D1636" s="22"/>
      <c r="E1636" s="21"/>
      <c r="F1636" s="21"/>
      <c r="G1636" s="11"/>
      <c r="I1636" s="9"/>
      <c r="L1636" s="1"/>
      <c r="M1636" s="112"/>
      <c r="N1636" s="112"/>
      <c r="O1636" s="112"/>
      <c r="P1636" s="113"/>
      <c r="Q1636" s="112"/>
      <c r="R1636" s="114"/>
      <c r="S1636" s="113"/>
      <c r="T1636" s="112"/>
      <c r="U1636" s="114"/>
      <c r="V1636" s="113"/>
      <c r="W1636" s="112"/>
      <c r="X1636" s="113"/>
    </row>
    <row r="1637" spans="1:24" x14ac:dyDescent="0.25">
      <c r="A1637" s="77"/>
      <c r="B1637" s="80"/>
      <c r="C1637" s="22"/>
      <c r="D1637" s="22"/>
      <c r="E1637" s="21"/>
      <c r="F1637" s="21"/>
      <c r="G1637" s="11"/>
      <c r="I1637" s="9"/>
      <c r="L1637" s="1"/>
      <c r="M1637" s="112"/>
      <c r="N1637" s="112"/>
      <c r="O1637" s="112"/>
      <c r="P1637" s="113"/>
      <c r="Q1637" s="112"/>
      <c r="R1637" s="114"/>
      <c r="S1637" s="113"/>
      <c r="T1637" s="112"/>
      <c r="U1637" s="114"/>
      <c r="V1637" s="113"/>
      <c r="W1637" s="112"/>
      <c r="X1637" s="113"/>
    </row>
    <row r="1638" spans="1:24" x14ac:dyDescent="0.25">
      <c r="A1638" s="77"/>
      <c r="B1638" s="80"/>
      <c r="C1638" s="22"/>
      <c r="D1638" s="22"/>
      <c r="E1638" s="21"/>
      <c r="F1638" s="21"/>
      <c r="G1638" s="11"/>
      <c r="I1638" s="9"/>
      <c r="L1638" s="1"/>
      <c r="M1638" s="112"/>
      <c r="N1638" s="112"/>
      <c r="O1638" s="112"/>
      <c r="P1638" s="113"/>
      <c r="Q1638" s="112"/>
      <c r="R1638" s="114"/>
      <c r="S1638" s="113"/>
      <c r="T1638" s="112"/>
      <c r="U1638" s="114"/>
      <c r="V1638" s="113"/>
      <c r="W1638" s="112"/>
      <c r="X1638" s="113"/>
    </row>
    <row r="1639" spans="1:24" x14ac:dyDescent="0.25">
      <c r="A1639" s="77"/>
      <c r="B1639" s="80"/>
      <c r="C1639" s="22"/>
      <c r="D1639" s="22"/>
      <c r="E1639" s="21"/>
      <c r="F1639" s="21"/>
      <c r="G1639" s="11"/>
      <c r="I1639" s="9"/>
      <c r="L1639" s="1"/>
      <c r="M1639" s="112"/>
      <c r="N1639" s="112"/>
      <c r="O1639" s="112"/>
      <c r="P1639" s="113"/>
      <c r="Q1639" s="112"/>
      <c r="R1639" s="114"/>
      <c r="S1639" s="113"/>
      <c r="T1639" s="112"/>
      <c r="U1639" s="114"/>
      <c r="V1639" s="113"/>
      <c r="W1639" s="112"/>
      <c r="X1639" s="113"/>
    </row>
    <row r="1640" spans="1:24" x14ac:dyDescent="0.25">
      <c r="A1640" s="77"/>
      <c r="B1640" s="80"/>
      <c r="C1640" s="22"/>
      <c r="D1640" s="22"/>
      <c r="E1640" s="21"/>
      <c r="F1640" s="21"/>
      <c r="G1640" s="11"/>
      <c r="I1640" s="9"/>
      <c r="L1640" s="1"/>
      <c r="M1640" s="112"/>
      <c r="N1640" s="112"/>
      <c r="O1640" s="112"/>
      <c r="P1640" s="113"/>
      <c r="Q1640" s="112"/>
      <c r="R1640" s="114"/>
      <c r="S1640" s="113"/>
      <c r="T1640" s="112"/>
      <c r="U1640" s="114"/>
      <c r="V1640" s="113"/>
      <c r="W1640" s="112"/>
      <c r="X1640" s="113"/>
    </row>
    <row r="1641" spans="1:24" x14ac:dyDescent="0.25">
      <c r="A1641" s="77"/>
      <c r="B1641" s="80"/>
      <c r="C1641" s="22"/>
      <c r="D1641" s="22"/>
      <c r="E1641" s="21"/>
      <c r="F1641" s="21"/>
      <c r="G1641" s="11"/>
      <c r="I1641" s="9"/>
      <c r="L1641" s="1"/>
      <c r="M1641" s="112"/>
      <c r="N1641" s="112"/>
      <c r="O1641" s="112"/>
      <c r="P1641" s="113"/>
      <c r="Q1641" s="112"/>
      <c r="R1641" s="114"/>
      <c r="S1641" s="113"/>
      <c r="T1641" s="112"/>
      <c r="U1641" s="114"/>
      <c r="V1641" s="113"/>
      <c r="W1641" s="112"/>
      <c r="X1641" s="113"/>
    </row>
    <row r="1642" spans="1:24" x14ac:dyDescent="0.25">
      <c r="A1642" s="77"/>
      <c r="B1642" s="80"/>
      <c r="C1642" s="22"/>
      <c r="D1642" s="22"/>
      <c r="E1642" s="21"/>
      <c r="F1642" s="21"/>
      <c r="G1642" s="11"/>
      <c r="I1642" s="9"/>
      <c r="L1642" s="1"/>
      <c r="M1642" s="112"/>
      <c r="N1642" s="112"/>
      <c r="O1642" s="112"/>
      <c r="P1642" s="113"/>
      <c r="Q1642" s="112"/>
      <c r="R1642" s="114"/>
      <c r="S1642" s="113"/>
      <c r="T1642" s="112"/>
      <c r="U1642" s="114"/>
      <c r="V1642" s="113"/>
      <c r="W1642" s="112"/>
      <c r="X1642" s="113"/>
    </row>
    <row r="1643" spans="1:24" x14ac:dyDescent="0.25">
      <c r="A1643" s="77"/>
      <c r="B1643" s="80"/>
      <c r="C1643" s="22"/>
      <c r="D1643" s="22"/>
      <c r="E1643" s="21"/>
      <c r="F1643" s="21"/>
      <c r="G1643" s="11"/>
      <c r="I1643" s="9"/>
      <c r="L1643" s="1"/>
      <c r="M1643" s="112"/>
      <c r="N1643" s="112"/>
      <c r="O1643" s="112"/>
      <c r="P1643" s="113"/>
      <c r="Q1643" s="112"/>
      <c r="R1643" s="114"/>
      <c r="S1643" s="113"/>
      <c r="T1643" s="112"/>
      <c r="U1643" s="114"/>
      <c r="V1643" s="113"/>
      <c r="W1643" s="112"/>
      <c r="X1643" s="113"/>
    </row>
    <row r="1644" spans="1:24" x14ac:dyDescent="0.25">
      <c r="A1644" s="77"/>
      <c r="B1644" s="80"/>
      <c r="C1644" s="22"/>
      <c r="D1644" s="22"/>
      <c r="E1644" s="21"/>
      <c r="F1644" s="21"/>
      <c r="G1644" s="11"/>
      <c r="I1644" s="9"/>
      <c r="L1644" s="1"/>
      <c r="M1644" s="112"/>
      <c r="N1644" s="112"/>
      <c r="O1644" s="112"/>
      <c r="P1644" s="113"/>
      <c r="Q1644" s="112"/>
      <c r="R1644" s="114"/>
      <c r="S1644" s="113"/>
      <c r="T1644" s="112"/>
      <c r="U1644" s="114"/>
      <c r="V1644" s="113"/>
      <c r="W1644" s="112"/>
      <c r="X1644" s="113"/>
    </row>
    <row r="1645" spans="1:24" x14ac:dyDescent="0.25">
      <c r="A1645" s="77"/>
      <c r="B1645" s="80"/>
      <c r="C1645" s="22"/>
      <c r="D1645" s="22"/>
      <c r="E1645" s="21"/>
      <c r="F1645" s="21"/>
      <c r="G1645" s="11"/>
      <c r="I1645" s="9"/>
      <c r="L1645" s="1"/>
      <c r="M1645" s="112"/>
      <c r="N1645" s="112"/>
      <c r="O1645" s="112"/>
      <c r="P1645" s="113"/>
      <c r="Q1645" s="112"/>
      <c r="R1645" s="114"/>
      <c r="S1645" s="113"/>
      <c r="T1645" s="112"/>
      <c r="U1645" s="114"/>
      <c r="V1645" s="113"/>
      <c r="W1645" s="112"/>
      <c r="X1645" s="113"/>
    </row>
    <row r="1646" spans="1:24" x14ac:dyDescent="0.25">
      <c r="A1646" s="77"/>
      <c r="B1646" s="80"/>
      <c r="C1646" s="22"/>
      <c r="D1646" s="22"/>
      <c r="E1646" s="21"/>
      <c r="F1646" s="21"/>
      <c r="G1646" s="11"/>
      <c r="I1646" s="9"/>
      <c r="L1646" s="1"/>
      <c r="M1646" s="112"/>
      <c r="N1646" s="112"/>
      <c r="O1646" s="112"/>
      <c r="P1646" s="113"/>
      <c r="Q1646" s="112"/>
      <c r="R1646" s="114"/>
      <c r="S1646" s="113"/>
      <c r="T1646" s="112"/>
      <c r="U1646" s="114"/>
      <c r="V1646" s="113"/>
      <c r="W1646" s="112"/>
      <c r="X1646" s="113"/>
    </row>
    <row r="1647" spans="1:24" x14ac:dyDescent="0.25">
      <c r="A1647" s="77"/>
      <c r="B1647" s="80"/>
      <c r="C1647" s="22"/>
      <c r="D1647" s="22"/>
      <c r="E1647" s="21"/>
      <c r="F1647" s="21"/>
      <c r="G1647" s="11"/>
      <c r="I1647" s="9"/>
      <c r="L1647" s="1"/>
      <c r="M1647" s="112"/>
      <c r="N1647" s="112"/>
      <c r="O1647" s="112"/>
      <c r="P1647" s="113"/>
      <c r="Q1647" s="112"/>
      <c r="R1647" s="114"/>
      <c r="S1647" s="113"/>
      <c r="T1647" s="112"/>
      <c r="U1647" s="114"/>
      <c r="V1647" s="113"/>
      <c r="W1647" s="112"/>
      <c r="X1647" s="113"/>
    </row>
    <row r="1648" spans="1:24" x14ac:dyDescent="0.25">
      <c r="A1648" s="77"/>
      <c r="B1648" s="80"/>
      <c r="C1648" s="22"/>
      <c r="D1648" s="22"/>
      <c r="E1648" s="21"/>
      <c r="F1648" s="21"/>
      <c r="G1648" s="11"/>
      <c r="I1648" s="9"/>
      <c r="L1648" s="1"/>
      <c r="M1648" s="112"/>
      <c r="N1648" s="112"/>
      <c r="O1648" s="112"/>
      <c r="P1648" s="113"/>
      <c r="Q1648" s="112"/>
      <c r="R1648" s="114"/>
      <c r="S1648" s="113"/>
      <c r="T1648" s="112"/>
      <c r="U1648" s="114"/>
      <c r="V1648" s="113"/>
      <c r="W1648" s="112"/>
      <c r="X1648" s="113"/>
    </row>
    <row r="1649" spans="1:24" x14ac:dyDescent="0.25">
      <c r="A1649" s="77"/>
      <c r="B1649" s="80"/>
      <c r="C1649" s="22"/>
      <c r="D1649" s="22"/>
      <c r="E1649" s="21"/>
      <c r="F1649" s="21"/>
      <c r="G1649" s="11"/>
      <c r="I1649" s="9"/>
      <c r="L1649" s="1"/>
      <c r="M1649" s="112"/>
      <c r="N1649" s="112"/>
      <c r="O1649" s="112"/>
      <c r="P1649" s="113"/>
      <c r="Q1649" s="112"/>
      <c r="R1649" s="114"/>
      <c r="S1649" s="113"/>
      <c r="T1649" s="112"/>
      <c r="U1649" s="114"/>
      <c r="V1649" s="113"/>
      <c r="W1649" s="112"/>
      <c r="X1649" s="113"/>
    </row>
    <row r="1650" spans="1:24" x14ac:dyDescent="0.25">
      <c r="A1650" s="77"/>
      <c r="B1650" s="80"/>
      <c r="C1650" s="22"/>
      <c r="D1650" s="22"/>
      <c r="E1650" s="21"/>
      <c r="F1650" s="21"/>
      <c r="G1650" s="11"/>
      <c r="I1650" s="9"/>
      <c r="L1650" s="1"/>
      <c r="M1650" s="112"/>
      <c r="N1650" s="112"/>
      <c r="O1650" s="112"/>
      <c r="P1650" s="113"/>
      <c r="Q1650" s="112"/>
      <c r="R1650" s="114"/>
      <c r="S1650" s="113"/>
      <c r="T1650" s="112"/>
      <c r="U1650" s="114"/>
      <c r="V1650" s="113"/>
      <c r="W1650" s="112"/>
      <c r="X1650" s="113"/>
    </row>
    <row r="1651" spans="1:24" x14ac:dyDescent="0.25">
      <c r="A1651" s="77"/>
      <c r="B1651" s="80"/>
      <c r="C1651" s="22"/>
      <c r="D1651" s="22"/>
      <c r="E1651" s="21"/>
      <c r="F1651" s="21"/>
      <c r="G1651" s="11"/>
      <c r="I1651" s="9"/>
      <c r="L1651" s="1"/>
      <c r="M1651" s="112"/>
      <c r="N1651" s="112"/>
      <c r="O1651" s="112"/>
      <c r="P1651" s="113"/>
      <c r="Q1651" s="112"/>
      <c r="R1651" s="114"/>
      <c r="S1651" s="113"/>
      <c r="T1651" s="112"/>
      <c r="U1651" s="114"/>
      <c r="V1651" s="113"/>
      <c r="W1651" s="112"/>
      <c r="X1651" s="113"/>
    </row>
    <row r="1652" spans="1:24" x14ac:dyDescent="0.25">
      <c r="A1652" s="77"/>
      <c r="B1652" s="80"/>
      <c r="C1652" s="22"/>
      <c r="D1652" s="22"/>
      <c r="E1652" s="21"/>
      <c r="F1652" s="21"/>
      <c r="G1652" s="11"/>
      <c r="I1652" s="9"/>
      <c r="L1652" s="1"/>
      <c r="M1652" s="112"/>
      <c r="N1652" s="112"/>
      <c r="O1652" s="112"/>
      <c r="P1652" s="113"/>
      <c r="Q1652" s="112"/>
      <c r="R1652" s="114"/>
      <c r="S1652" s="113"/>
      <c r="T1652" s="112"/>
      <c r="U1652" s="114"/>
      <c r="V1652" s="113"/>
      <c r="W1652" s="112"/>
      <c r="X1652" s="113"/>
    </row>
    <row r="1653" spans="1:24" x14ac:dyDescent="0.25">
      <c r="A1653" s="77"/>
      <c r="B1653" s="80"/>
      <c r="C1653" s="22"/>
      <c r="D1653" s="22"/>
      <c r="E1653" s="21"/>
      <c r="F1653" s="21"/>
      <c r="G1653" s="11"/>
      <c r="I1653" s="9"/>
      <c r="L1653" s="1"/>
      <c r="M1653" s="112"/>
      <c r="N1653" s="112"/>
      <c r="O1653" s="112"/>
      <c r="P1653" s="113"/>
      <c r="Q1653" s="112"/>
      <c r="R1653" s="114"/>
      <c r="S1653" s="113"/>
      <c r="T1653" s="112"/>
      <c r="U1653" s="114"/>
      <c r="V1653" s="113"/>
      <c r="W1653" s="112"/>
      <c r="X1653" s="113"/>
    </row>
    <row r="1654" spans="1:24" x14ac:dyDescent="0.25">
      <c r="A1654" s="77"/>
      <c r="B1654" s="80"/>
      <c r="C1654" s="22"/>
      <c r="D1654" s="22"/>
      <c r="E1654" s="21"/>
      <c r="F1654" s="21"/>
      <c r="G1654" s="11"/>
      <c r="I1654" s="9"/>
      <c r="L1654" s="1"/>
      <c r="M1654" s="112"/>
      <c r="N1654" s="112"/>
      <c r="O1654" s="112"/>
      <c r="P1654" s="113"/>
      <c r="Q1654" s="112"/>
      <c r="R1654" s="114"/>
      <c r="S1654" s="113"/>
      <c r="T1654" s="112"/>
      <c r="U1654" s="114"/>
      <c r="V1654" s="113"/>
      <c r="W1654" s="112"/>
      <c r="X1654" s="113"/>
    </row>
    <row r="1655" spans="1:24" x14ac:dyDescent="0.25">
      <c r="A1655" s="77"/>
      <c r="B1655" s="80"/>
      <c r="C1655" s="22"/>
      <c r="D1655" s="22"/>
      <c r="E1655" s="21"/>
      <c r="F1655" s="21"/>
      <c r="G1655" s="11"/>
      <c r="I1655" s="9"/>
      <c r="L1655" s="1"/>
      <c r="M1655" s="112"/>
      <c r="N1655" s="112"/>
      <c r="O1655" s="112"/>
      <c r="P1655" s="113"/>
      <c r="Q1655" s="112"/>
      <c r="R1655" s="114"/>
      <c r="S1655" s="113"/>
      <c r="T1655" s="112"/>
      <c r="U1655" s="114"/>
      <c r="V1655" s="113"/>
      <c r="W1655" s="112"/>
      <c r="X1655" s="113"/>
    </row>
    <row r="1656" spans="1:24" x14ac:dyDescent="0.25">
      <c r="A1656" s="77"/>
      <c r="B1656" s="80"/>
      <c r="C1656" s="22"/>
      <c r="D1656" s="22"/>
      <c r="E1656" s="21"/>
      <c r="F1656" s="21"/>
      <c r="G1656" s="11"/>
      <c r="I1656" s="9"/>
      <c r="L1656" s="1"/>
      <c r="M1656" s="112"/>
      <c r="N1656" s="112"/>
      <c r="O1656" s="112"/>
      <c r="P1656" s="113"/>
      <c r="Q1656" s="112"/>
      <c r="R1656" s="114"/>
      <c r="S1656" s="113"/>
      <c r="T1656" s="112"/>
      <c r="U1656" s="114"/>
      <c r="V1656" s="113"/>
      <c r="W1656" s="112"/>
      <c r="X1656" s="113"/>
    </row>
    <row r="1657" spans="1:24" x14ac:dyDescent="0.25">
      <c r="A1657" s="77"/>
      <c r="B1657" s="80"/>
      <c r="C1657" s="22"/>
      <c r="D1657" s="22"/>
      <c r="E1657" s="21"/>
      <c r="F1657" s="21"/>
      <c r="G1657" s="11"/>
      <c r="I1657" s="9"/>
      <c r="L1657" s="1"/>
      <c r="M1657" s="112"/>
      <c r="N1657" s="112"/>
      <c r="O1657" s="112"/>
      <c r="P1657" s="113"/>
      <c r="Q1657" s="112"/>
      <c r="R1657" s="114"/>
      <c r="S1657" s="113"/>
      <c r="T1657" s="112"/>
      <c r="U1657" s="114"/>
      <c r="V1657" s="113"/>
      <c r="W1657" s="112"/>
      <c r="X1657" s="113"/>
    </row>
    <row r="1658" spans="1:24" x14ac:dyDescent="0.25">
      <c r="A1658" s="77"/>
      <c r="B1658" s="80"/>
      <c r="C1658" s="22"/>
      <c r="D1658" s="22"/>
      <c r="E1658" s="21"/>
      <c r="F1658" s="21"/>
      <c r="G1658" s="11"/>
      <c r="I1658" s="9"/>
      <c r="L1658" s="1"/>
      <c r="M1658" s="112"/>
      <c r="N1658" s="112"/>
      <c r="O1658" s="112"/>
      <c r="P1658" s="113"/>
      <c r="Q1658" s="112"/>
      <c r="R1658" s="114"/>
      <c r="S1658" s="113"/>
      <c r="T1658" s="112"/>
      <c r="U1658" s="114"/>
      <c r="V1658" s="113"/>
      <c r="W1658" s="112"/>
      <c r="X1658" s="113"/>
    </row>
    <row r="1659" spans="1:24" x14ac:dyDescent="0.25">
      <c r="A1659" s="77"/>
      <c r="B1659" s="80"/>
      <c r="C1659" s="22"/>
      <c r="D1659" s="22"/>
      <c r="E1659" s="21"/>
      <c r="F1659" s="21"/>
      <c r="G1659" s="11"/>
      <c r="I1659" s="9"/>
      <c r="L1659" s="1"/>
      <c r="M1659" s="112"/>
      <c r="N1659" s="112"/>
      <c r="O1659" s="112"/>
      <c r="P1659" s="113"/>
      <c r="Q1659" s="112"/>
      <c r="R1659" s="114"/>
      <c r="S1659" s="113"/>
      <c r="T1659" s="112"/>
      <c r="U1659" s="114"/>
      <c r="V1659" s="113"/>
      <c r="W1659" s="112"/>
      <c r="X1659" s="113"/>
    </row>
    <row r="1660" spans="1:24" x14ac:dyDescent="0.25">
      <c r="A1660" s="77"/>
      <c r="B1660" s="80"/>
      <c r="C1660" s="22"/>
      <c r="D1660" s="22"/>
      <c r="E1660" s="21"/>
      <c r="F1660" s="21"/>
      <c r="G1660" s="11"/>
      <c r="I1660" s="9"/>
      <c r="L1660" s="1"/>
      <c r="M1660" s="112"/>
      <c r="N1660" s="112"/>
      <c r="O1660" s="112"/>
      <c r="P1660" s="113"/>
      <c r="Q1660" s="112"/>
      <c r="R1660" s="114"/>
      <c r="S1660" s="113"/>
      <c r="T1660" s="112"/>
      <c r="U1660" s="114"/>
      <c r="V1660" s="113"/>
      <c r="W1660" s="112"/>
      <c r="X1660" s="113"/>
    </row>
    <row r="1661" spans="1:24" x14ac:dyDescent="0.25">
      <c r="A1661" s="77"/>
      <c r="B1661" s="80"/>
      <c r="C1661" s="22"/>
      <c r="D1661" s="22"/>
      <c r="E1661" s="21"/>
      <c r="F1661" s="21"/>
      <c r="G1661" s="11"/>
      <c r="I1661" s="9"/>
      <c r="L1661" s="1"/>
      <c r="M1661" s="112"/>
      <c r="N1661" s="112"/>
      <c r="O1661" s="112"/>
      <c r="P1661" s="113"/>
      <c r="Q1661" s="112"/>
      <c r="R1661" s="114"/>
      <c r="S1661" s="113"/>
      <c r="T1661" s="112"/>
      <c r="U1661" s="114"/>
      <c r="V1661" s="113"/>
      <c r="W1661" s="112"/>
      <c r="X1661" s="113"/>
    </row>
    <row r="1662" spans="1:24" x14ac:dyDescent="0.25">
      <c r="A1662" s="77"/>
      <c r="B1662" s="80"/>
      <c r="C1662" s="22"/>
      <c r="D1662" s="22"/>
      <c r="E1662" s="21"/>
      <c r="F1662" s="21"/>
      <c r="G1662" s="11"/>
      <c r="I1662" s="9"/>
      <c r="L1662" s="1"/>
      <c r="M1662" s="112"/>
      <c r="N1662" s="112"/>
      <c r="O1662" s="112"/>
      <c r="P1662" s="113"/>
      <c r="Q1662" s="112"/>
      <c r="R1662" s="114"/>
      <c r="S1662" s="113"/>
      <c r="T1662" s="112"/>
      <c r="U1662" s="114"/>
      <c r="V1662" s="113"/>
      <c r="W1662" s="112"/>
      <c r="X1662" s="113"/>
    </row>
    <row r="1663" spans="1:24" x14ac:dyDescent="0.25">
      <c r="A1663" s="77"/>
      <c r="B1663" s="80"/>
      <c r="C1663" s="22"/>
      <c r="D1663" s="22"/>
      <c r="E1663" s="21"/>
      <c r="F1663" s="21"/>
      <c r="G1663" s="11"/>
      <c r="I1663" s="9"/>
      <c r="L1663" s="1"/>
      <c r="M1663" s="112"/>
      <c r="N1663" s="112"/>
      <c r="O1663" s="112"/>
      <c r="P1663" s="113"/>
      <c r="Q1663" s="112"/>
      <c r="R1663" s="114"/>
      <c r="S1663" s="113"/>
      <c r="T1663" s="112"/>
      <c r="U1663" s="114"/>
      <c r="V1663" s="113"/>
      <c r="W1663" s="112"/>
      <c r="X1663" s="113"/>
    </row>
    <row r="1664" spans="1:24" x14ac:dyDescent="0.25">
      <c r="A1664" s="77"/>
      <c r="B1664" s="80"/>
      <c r="C1664" s="22"/>
      <c r="D1664" s="22"/>
      <c r="E1664" s="21"/>
      <c r="F1664" s="21"/>
      <c r="G1664" s="11"/>
      <c r="I1664" s="9"/>
      <c r="L1664" s="1"/>
      <c r="M1664" s="112"/>
      <c r="N1664" s="112"/>
      <c r="O1664" s="112"/>
      <c r="P1664" s="113"/>
      <c r="Q1664" s="112"/>
      <c r="R1664" s="114"/>
      <c r="S1664" s="113"/>
      <c r="T1664" s="112"/>
      <c r="U1664" s="114"/>
      <c r="V1664" s="113"/>
      <c r="W1664" s="112"/>
      <c r="X1664" s="113"/>
    </row>
    <row r="1665" spans="1:24" x14ac:dyDescent="0.25">
      <c r="A1665" s="77"/>
      <c r="B1665" s="80"/>
      <c r="C1665" s="22"/>
      <c r="D1665" s="22"/>
      <c r="E1665" s="21"/>
      <c r="F1665" s="21"/>
      <c r="G1665" s="11"/>
      <c r="I1665" s="9"/>
      <c r="L1665" s="1"/>
      <c r="M1665" s="112"/>
      <c r="N1665" s="112"/>
      <c r="O1665" s="112"/>
      <c r="P1665" s="113"/>
      <c r="Q1665" s="112"/>
      <c r="R1665" s="114"/>
      <c r="S1665" s="113"/>
      <c r="T1665" s="112"/>
      <c r="U1665" s="114"/>
      <c r="V1665" s="113"/>
      <c r="W1665" s="112"/>
      <c r="X1665" s="113"/>
    </row>
    <row r="1666" spans="1:24" x14ac:dyDescent="0.25">
      <c r="A1666" s="77"/>
      <c r="B1666" s="80"/>
      <c r="C1666" s="22"/>
      <c r="D1666" s="22"/>
      <c r="E1666" s="21"/>
      <c r="F1666" s="21"/>
      <c r="G1666" s="11"/>
      <c r="I1666" s="9"/>
      <c r="L1666" s="1"/>
      <c r="M1666" s="112"/>
      <c r="N1666" s="112"/>
      <c r="O1666" s="112"/>
      <c r="P1666" s="113"/>
      <c r="Q1666" s="112"/>
      <c r="R1666" s="114"/>
      <c r="S1666" s="113"/>
      <c r="T1666" s="112"/>
      <c r="U1666" s="114"/>
      <c r="V1666" s="113"/>
      <c r="W1666" s="112"/>
      <c r="X1666" s="113"/>
    </row>
    <row r="1667" spans="1:24" x14ac:dyDescent="0.25">
      <c r="A1667" s="77"/>
      <c r="B1667" s="80"/>
      <c r="C1667" s="22"/>
      <c r="D1667" s="22"/>
      <c r="E1667" s="21"/>
      <c r="F1667" s="21"/>
      <c r="G1667" s="11"/>
      <c r="I1667" s="9"/>
      <c r="L1667" s="1"/>
      <c r="M1667" s="112"/>
      <c r="N1667" s="112"/>
      <c r="O1667" s="112"/>
      <c r="P1667" s="113"/>
      <c r="Q1667" s="112"/>
      <c r="R1667" s="114"/>
      <c r="S1667" s="113"/>
      <c r="T1667" s="112"/>
      <c r="U1667" s="114"/>
      <c r="V1667" s="113"/>
      <c r="W1667" s="112"/>
      <c r="X1667" s="113"/>
    </row>
    <row r="1668" spans="1:24" x14ac:dyDescent="0.25">
      <c r="A1668" s="77"/>
      <c r="B1668" s="80"/>
      <c r="C1668" s="22"/>
      <c r="D1668" s="22"/>
      <c r="E1668" s="21"/>
      <c r="F1668" s="21"/>
      <c r="G1668" s="11"/>
      <c r="I1668" s="9"/>
      <c r="L1668" s="1"/>
      <c r="M1668" s="112"/>
      <c r="N1668" s="112"/>
      <c r="O1668" s="112"/>
      <c r="P1668" s="113"/>
      <c r="Q1668" s="112"/>
      <c r="R1668" s="114"/>
      <c r="S1668" s="113"/>
      <c r="T1668" s="112"/>
      <c r="U1668" s="114"/>
      <c r="V1668" s="113"/>
      <c r="W1668" s="112"/>
      <c r="X1668" s="113"/>
    </row>
    <row r="1669" spans="1:24" x14ac:dyDescent="0.25">
      <c r="A1669" s="77"/>
      <c r="B1669" s="80"/>
      <c r="C1669" s="22"/>
      <c r="D1669" s="22"/>
      <c r="E1669" s="21"/>
      <c r="F1669" s="21"/>
      <c r="G1669" s="11"/>
      <c r="I1669" s="9"/>
      <c r="L1669" s="1"/>
      <c r="M1669" s="112"/>
      <c r="N1669" s="112"/>
      <c r="O1669" s="112"/>
      <c r="P1669" s="113"/>
      <c r="Q1669" s="112"/>
      <c r="R1669" s="114"/>
      <c r="S1669" s="113"/>
      <c r="T1669" s="112"/>
      <c r="U1669" s="114"/>
      <c r="V1669" s="113"/>
      <c r="W1669" s="112"/>
      <c r="X1669" s="113"/>
    </row>
    <row r="1670" spans="1:24" x14ac:dyDescent="0.25">
      <c r="A1670" s="77"/>
      <c r="B1670" s="80"/>
      <c r="C1670" s="22"/>
      <c r="D1670" s="22"/>
      <c r="E1670" s="21"/>
      <c r="F1670" s="21"/>
      <c r="G1670" s="11"/>
      <c r="I1670" s="9"/>
      <c r="L1670" s="1"/>
      <c r="M1670" s="112"/>
      <c r="N1670" s="112"/>
      <c r="O1670" s="112"/>
      <c r="P1670" s="113"/>
      <c r="Q1670" s="112"/>
      <c r="R1670" s="114"/>
      <c r="S1670" s="113"/>
      <c r="T1670" s="112"/>
      <c r="U1670" s="114"/>
      <c r="V1670" s="113"/>
      <c r="W1670" s="112"/>
      <c r="X1670" s="113"/>
    </row>
    <row r="1671" spans="1:24" x14ac:dyDescent="0.25">
      <c r="A1671" s="77"/>
      <c r="B1671" s="80"/>
      <c r="C1671" s="22"/>
      <c r="D1671" s="22"/>
      <c r="E1671" s="21"/>
      <c r="F1671" s="21"/>
      <c r="G1671" s="11"/>
      <c r="I1671" s="9"/>
      <c r="L1671" s="1"/>
      <c r="M1671" s="112"/>
      <c r="N1671" s="112"/>
      <c r="O1671" s="112"/>
      <c r="P1671" s="113"/>
      <c r="Q1671" s="112"/>
      <c r="R1671" s="114"/>
      <c r="S1671" s="113"/>
      <c r="T1671" s="112"/>
      <c r="U1671" s="114"/>
      <c r="V1671" s="113"/>
      <c r="W1671" s="112"/>
      <c r="X1671" s="113"/>
    </row>
    <row r="1672" spans="1:24" x14ac:dyDescent="0.25">
      <c r="A1672" s="77"/>
      <c r="B1672" s="80"/>
      <c r="C1672" s="22"/>
      <c r="D1672" s="22"/>
      <c r="E1672" s="21"/>
      <c r="F1672" s="21"/>
      <c r="G1672" s="11"/>
      <c r="I1672" s="9"/>
      <c r="L1672" s="1"/>
      <c r="M1672" s="112"/>
      <c r="N1672" s="112"/>
      <c r="O1672" s="112"/>
      <c r="P1672" s="113"/>
      <c r="Q1672" s="112"/>
      <c r="R1672" s="114"/>
      <c r="S1672" s="113"/>
      <c r="T1672" s="112"/>
      <c r="U1672" s="114"/>
      <c r="V1672" s="113"/>
      <c r="W1672" s="112"/>
      <c r="X1672" s="113"/>
    </row>
    <row r="1673" spans="1:24" x14ac:dyDescent="0.25">
      <c r="A1673" s="77"/>
      <c r="B1673" s="80"/>
      <c r="C1673" s="22"/>
      <c r="D1673" s="22"/>
      <c r="E1673" s="21"/>
      <c r="F1673" s="21"/>
      <c r="G1673" s="11"/>
      <c r="I1673" s="9"/>
      <c r="L1673" s="1"/>
      <c r="M1673" s="112"/>
      <c r="N1673" s="112"/>
      <c r="O1673" s="112"/>
      <c r="P1673" s="113"/>
      <c r="Q1673" s="112"/>
      <c r="R1673" s="114"/>
      <c r="S1673" s="113"/>
      <c r="T1673" s="112"/>
      <c r="U1673" s="114"/>
      <c r="V1673" s="113"/>
      <c r="W1673" s="112"/>
      <c r="X1673" s="113"/>
    </row>
    <row r="1674" spans="1:24" x14ac:dyDescent="0.25">
      <c r="A1674" s="77"/>
      <c r="B1674" s="80"/>
      <c r="C1674" s="22"/>
      <c r="D1674" s="22"/>
      <c r="E1674" s="21"/>
      <c r="F1674" s="21"/>
      <c r="G1674" s="11"/>
      <c r="I1674" s="9"/>
      <c r="L1674" s="1"/>
      <c r="M1674" s="112"/>
      <c r="N1674" s="112"/>
      <c r="O1674" s="112"/>
      <c r="P1674" s="113"/>
      <c r="Q1674" s="112"/>
      <c r="R1674" s="114"/>
      <c r="S1674" s="113"/>
      <c r="T1674" s="112"/>
      <c r="U1674" s="114"/>
      <c r="V1674" s="113"/>
      <c r="W1674" s="112"/>
      <c r="X1674" s="113"/>
    </row>
    <row r="1675" spans="1:24" x14ac:dyDescent="0.25">
      <c r="A1675" s="77"/>
      <c r="B1675" s="80"/>
      <c r="C1675" s="22"/>
      <c r="D1675" s="22"/>
      <c r="E1675" s="21"/>
      <c r="F1675" s="21"/>
      <c r="G1675" s="11"/>
      <c r="I1675" s="9"/>
      <c r="L1675" s="1"/>
      <c r="M1675" s="112"/>
      <c r="N1675" s="112"/>
      <c r="O1675" s="112"/>
      <c r="P1675" s="113"/>
      <c r="Q1675" s="112"/>
      <c r="R1675" s="114"/>
      <c r="S1675" s="113"/>
      <c r="T1675" s="112"/>
      <c r="U1675" s="114"/>
      <c r="V1675" s="113"/>
      <c r="W1675" s="112"/>
      <c r="X1675" s="113"/>
    </row>
    <row r="1676" spans="1:24" x14ac:dyDescent="0.25">
      <c r="A1676" s="77"/>
      <c r="B1676" s="80"/>
      <c r="C1676" s="22"/>
      <c r="D1676" s="22"/>
      <c r="E1676" s="21"/>
      <c r="F1676" s="21"/>
      <c r="G1676" s="11"/>
      <c r="I1676" s="9"/>
      <c r="L1676" s="1"/>
      <c r="M1676" s="112"/>
      <c r="N1676" s="112"/>
      <c r="O1676" s="112"/>
      <c r="P1676" s="113"/>
      <c r="Q1676" s="112"/>
      <c r="R1676" s="114"/>
      <c r="S1676" s="113"/>
      <c r="T1676" s="112"/>
      <c r="U1676" s="114"/>
      <c r="V1676" s="113"/>
      <c r="W1676" s="112"/>
      <c r="X1676" s="113"/>
    </row>
    <row r="1677" spans="1:24" x14ac:dyDescent="0.25">
      <c r="A1677" s="77"/>
      <c r="B1677" s="80"/>
      <c r="C1677" s="22"/>
      <c r="D1677" s="22"/>
      <c r="E1677" s="21"/>
      <c r="F1677" s="21"/>
      <c r="G1677" s="11"/>
      <c r="I1677" s="9"/>
      <c r="L1677" s="1"/>
      <c r="M1677" s="112"/>
      <c r="N1677" s="112"/>
      <c r="O1677" s="112"/>
      <c r="P1677" s="113"/>
      <c r="Q1677" s="112"/>
      <c r="R1677" s="114"/>
      <c r="S1677" s="113"/>
      <c r="T1677" s="112"/>
      <c r="U1677" s="114"/>
      <c r="V1677" s="113"/>
      <c r="W1677" s="112"/>
      <c r="X1677" s="113"/>
    </row>
    <row r="1678" spans="1:24" x14ac:dyDescent="0.25">
      <c r="A1678" s="77"/>
      <c r="B1678" s="80"/>
      <c r="C1678" s="22"/>
      <c r="D1678" s="22"/>
      <c r="E1678" s="21"/>
      <c r="F1678" s="21"/>
      <c r="G1678" s="11"/>
      <c r="I1678" s="9"/>
      <c r="L1678" s="1"/>
      <c r="M1678" s="112"/>
      <c r="N1678" s="112"/>
      <c r="O1678" s="112"/>
      <c r="P1678" s="113"/>
      <c r="Q1678" s="112"/>
      <c r="R1678" s="114"/>
      <c r="S1678" s="113"/>
      <c r="T1678" s="112"/>
      <c r="U1678" s="114"/>
      <c r="V1678" s="113"/>
      <c r="W1678" s="112"/>
      <c r="X1678" s="113"/>
    </row>
    <row r="1679" spans="1:24" x14ac:dyDescent="0.25">
      <c r="A1679" s="77"/>
      <c r="B1679" s="80"/>
      <c r="C1679" s="22"/>
      <c r="D1679" s="22"/>
      <c r="E1679" s="21"/>
      <c r="F1679" s="21"/>
      <c r="G1679" s="11"/>
      <c r="I1679" s="9"/>
      <c r="L1679" s="1"/>
      <c r="M1679" s="112"/>
      <c r="N1679" s="112"/>
      <c r="O1679" s="112"/>
      <c r="P1679" s="113"/>
      <c r="Q1679" s="112"/>
      <c r="R1679" s="114"/>
      <c r="S1679" s="113"/>
      <c r="T1679" s="112"/>
      <c r="U1679" s="114"/>
      <c r="V1679" s="113"/>
      <c r="W1679" s="112"/>
      <c r="X1679" s="113"/>
    </row>
    <row r="1680" spans="1:24" x14ac:dyDescent="0.25">
      <c r="A1680" s="77"/>
      <c r="B1680" s="80"/>
      <c r="C1680" s="22"/>
      <c r="D1680" s="22"/>
      <c r="E1680" s="21"/>
      <c r="F1680" s="21"/>
      <c r="G1680" s="11"/>
      <c r="I1680" s="9"/>
      <c r="L1680" s="1"/>
      <c r="M1680" s="112"/>
      <c r="N1680" s="112"/>
      <c r="O1680" s="112"/>
      <c r="P1680" s="113"/>
      <c r="Q1680" s="112"/>
      <c r="R1680" s="114"/>
      <c r="S1680" s="113"/>
      <c r="T1680" s="112"/>
      <c r="U1680" s="114"/>
      <c r="V1680" s="113"/>
      <c r="W1680" s="112"/>
      <c r="X1680" s="113"/>
    </row>
    <row r="1681" spans="1:24" x14ac:dyDescent="0.25">
      <c r="A1681" s="77"/>
      <c r="B1681" s="80"/>
      <c r="C1681" s="22"/>
      <c r="D1681" s="22"/>
      <c r="E1681" s="21"/>
      <c r="F1681" s="21"/>
      <c r="G1681" s="11"/>
      <c r="I1681" s="9"/>
      <c r="L1681" s="1"/>
      <c r="M1681" s="112"/>
      <c r="N1681" s="112"/>
      <c r="O1681" s="112"/>
      <c r="P1681" s="113"/>
      <c r="Q1681" s="112"/>
      <c r="R1681" s="114"/>
      <c r="S1681" s="113"/>
      <c r="T1681" s="112"/>
      <c r="U1681" s="114"/>
      <c r="V1681" s="113"/>
      <c r="W1681" s="112"/>
      <c r="X1681" s="113"/>
    </row>
    <row r="1682" spans="1:24" x14ac:dyDescent="0.25">
      <c r="A1682" s="77"/>
      <c r="B1682" s="80"/>
      <c r="C1682" s="22"/>
      <c r="D1682" s="22"/>
      <c r="E1682" s="21"/>
      <c r="F1682" s="21"/>
      <c r="G1682" s="11"/>
      <c r="I1682" s="9"/>
      <c r="L1682" s="1"/>
      <c r="M1682" s="112"/>
      <c r="N1682" s="112"/>
      <c r="O1682" s="112"/>
      <c r="P1682" s="113"/>
      <c r="Q1682" s="112"/>
      <c r="R1682" s="114"/>
      <c r="S1682" s="113"/>
      <c r="T1682" s="112"/>
      <c r="U1682" s="114"/>
      <c r="V1682" s="113"/>
      <c r="W1682" s="112"/>
      <c r="X1682" s="113"/>
    </row>
    <row r="1683" spans="1:24" x14ac:dyDescent="0.25">
      <c r="A1683" s="77"/>
      <c r="B1683" s="80"/>
      <c r="C1683" s="22"/>
      <c r="D1683" s="22"/>
      <c r="E1683" s="21"/>
      <c r="F1683" s="21"/>
      <c r="G1683" s="11"/>
      <c r="I1683" s="9"/>
      <c r="L1683" s="1"/>
      <c r="M1683" s="112"/>
      <c r="N1683" s="112"/>
      <c r="O1683" s="112"/>
      <c r="P1683" s="113"/>
      <c r="Q1683" s="112"/>
      <c r="R1683" s="114"/>
      <c r="S1683" s="113"/>
      <c r="T1683" s="112"/>
      <c r="U1683" s="114"/>
      <c r="V1683" s="113"/>
      <c r="W1683" s="112"/>
      <c r="X1683" s="113"/>
    </row>
    <row r="1684" spans="1:24" x14ac:dyDescent="0.25">
      <c r="A1684" s="77"/>
      <c r="B1684" s="80"/>
      <c r="C1684" s="22"/>
      <c r="D1684" s="22"/>
      <c r="E1684" s="21"/>
      <c r="F1684" s="21"/>
      <c r="G1684" s="11"/>
      <c r="I1684" s="9"/>
      <c r="L1684" s="1"/>
      <c r="M1684" s="112"/>
      <c r="N1684" s="112"/>
      <c r="O1684" s="112"/>
      <c r="P1684" s="113"/>
      <c r="Q1684" s="112"/>
      <c r="R1684" s="114"/>
      <c r="S1684" s="113"/>
      <c r="T1684" s="112"/>
      <c r="U1684" s="114"/>
      <c r="V1684" s="113"/>
      <c r="W1684" s="112"/>
      <c r="X1684" s="113"/>
    </row>
    <row r="1685" spans="1:24" x14ac:dyDescent="0.25">
      <c r="A1685" s="77"/>
      <c r="B1685" s="80"/>
      <c r="C1685" s="22"/>
      <c r="D1685" s="22"/>
      <c r="E1685" s="21"/>
      <c r="F1685" s="21"/>
      <c r="G1685" s="11"/>
      <c r="I1685" s="9"/>
      <c r="L1685" s="1"/>
      <c r="M1685" s="112"/>
      <c r="N1685" s="112"/>
      <c r="O1685" s="112"/>
      <c r="P1685" s="113"/>
      <c r="Q1685" s="112"/>
      <c r="R1685" s="114"/>
      <c r="S1685" s="113"/>
      <c r="T1685" s="112"/>
      <c r="U1685" s="114"/>
      <c r="V1685" s="113"/>
      <c r="W1685" s="112"/>
      <c r="X1685" s="113"/>
    </row>
    <row r="1686" spans="1:24" x14ac:dyDescent="0.25">
      <c r="A1686" s="77"/>
      <c r="B1686" s="80"/>
      <c r="C1686" s="22"/>
      <c r="D1686" s="22"/>
      <c r="E1686" s="21"/>
      <c r="F1686" s="21"/>
      <c r="G1686" s="11"/>
      <c r="I1686" s="9"/>
      <c r="L1686" s="1"/>
      <c r="M1686" s="112"/>
      <c r="N1686" s="112"/>
      <c r="O1686" s="112"/>
      <c r="P1686" s="113"/>
      <c r="Q1686" s="112"/>
      <c r="R1686" s="114"/>
      <c r="S1686" s="113"/>
      <c r="T1686" s="112"/>
      <c r="U1686" s="114"/>
      <c r="V1686" s="113"/>
      <c r="W1686" s="112"/>
      <c r="X1686" s="113"/>
    </row>
    <row r="1687" spans="1:24" x14ac:dyDescent="0.25">
      <c r="A1687" s="77"/>
      <c r="B1687" s="80"/>
      <c r="C1687" s="22"/>
      <c r="D1687" s="22"/>
      <c r="E1687" s="21"/>
      <c r="F1687" s="21"/>
      <c r="G1687" s="11"/>
      <c r="I1687" s="9"/>
      <c r="L1687" s="1"/>
      <c r="M1687" s="112"/>
      <c r="N1687" s="112"/>
      <c r="O1687" s="112"/>
      <c r="P1687" s="113"/>
      <c r="Q1687" s="112"/>
      <c r="R1687" s="114"/>
      <c r="S1687" s="113"/>
      <c r="T1687" s="112"/>
      <c r="U1687" s="114"/>
      <c r="V1687" s="113"/>
      <c r="W1687" s="112"/>
      <c r="X1687" s="113"/>
    </row>
    <row r="1688" spans="1:24" x14ac:dyDescent="0.25">
      <c r="A1688" s="77"/>
      <c r="B1688" s="80"/>
      <c r="C1688" s="22"/>
      <c r="D1688" s="22"/>
      <c r="E1688" s="21"/>
      <c r="F1688" s="21"/>
      <c r="G1688" s="11"/>
      <c r="I1688" s="9"/>
      <c r="L1688" s="1"/>
      <c r="M1688" s="112"/>
      <c r="N1688" s="112"/>
      <c r="O1688" s="112"/>
      <c r="P1688" s="113"/>
      <c r="Q1688" s="112"/>
      <c r="R1688" s="114"/>
      <c r="S1688" s="113"/>
      <c r="T1688" s="112"/>
      <c r="U1688" s="114"/>
      <c r="V1688" s="113"/>
      <c r="W1688" s="112"/>
      <c r="X1688" s="113"/>
    </row>
    <row r="1689" spans="1:24" x14ac:dyDescent="0.25">
      <c r="A1689" s="77"/>
      <c r="B1689" s="80"/>
      <c r="C1689" s="22"/>
      <c r="D1689" s="22"/>
      <c r="E1689" s="21"/>
      <c r="F1689" s="21"/>
      <c r="G1689" s="11"/>
      <c r="I1689" s="9"/>
      <c r="L1689" s="1"/>
      <c r="M1689" s="112"/>
      <c r="N1689" s="112"/>
      <c r="O1689" s="112"/>
      <c r="P1689" s="113"/>
      <c r="Q1689" s="112"/>
      <c r="R1689" s="114"/>
      <c r="S1689" s="113"/>
      <c r="T1689" s="112"/>
      <c r="U1689" s="114"/>
      <c r="V1689" s="113"/>
      <c r="W1689" s="112"/>
      <c r="X1689" s="113"/>
    </row>
    <row r="1690" spans="1:24" x14ac:dyDescent="0.25">
      <c r="A1690" s="77"/>
      <c r="B1690" s="80"/>
      <c r="C1690" s="22"/>
      <c r="D1690" s="22"/>
      <c r="E1690" s="21"/>
      <c r="F1690" s="21"/>
      <c r="G1690" s="11"/>
      <c r="I1690" s="9"/>
      <c r="L1690" s="1"/>
      <c r="M1690" s="112"/>
      <c r="N1690" s="112"/>
      <c r="O1690" s="112"/>
      <c r="P1690" s="113"/>
      <c r="Q1690" s="112"/>
      <c r="R1690" s="114"/>
      <c r="S1690" s="113"/>
      <c r="T1690" s="112"/>
      <c r="U1690" s="114"/>
      <c r="V1690" s="113"/>
      <c r="W1690" s="112"/>
      <c r="X1690" s="113"/>
    </row>
    <row r="1691" spans="1:24" x14ac:dyDescent="0.25">
      <c r="A1691" s="77"/>
      <c r="B1691" s="80"/>
      <c r="C1691" s="22"/>
      <c r="D1691" s="22"/>
      <c r="E1691" s="21"/>
      <c r="F1691" s="21"/>
      <c r="G1691" s="11"/>
      <c r="I1691" s="9"/>
      <c r="L1691" s="1"/>
      <c r="M1691" s="112"/>
      <c r="N1691" s="112"/>
      <c r="O1691" s="112"/>
      <c r="P1691" s="113"/>
      <c r="Q1691" s="112"/>
      <c r="R1691" s="114"/>
      <c r="S1691" s="113"/>
      <c r="T1691" s="112"/>
      <c r="U1691" s="114"/>
      <c r="V1691" s="113"/>
      <c r="W1691" s="112"/>
      <c r="X1691" s="113"/>
    </row>
    <row r="1692" spans="1:24" x14ac:dyDescent="0.25">
      <c r="A1692" s="77"/>
      <c r="B1692" s="80"/>
      <c r="C1692" s="22"/>
      <c r="D1692" s="22"/>
      <c r="E1692" s="21"/>
      <c r="F1692" s="21"/>
      <c r="G1692" s="11"/>
      <c r="I1692" s="9"/>
      <c r="L1692" s="1"/>
      <c r="M1692" s="112"/>
      <c r="N1692" s="112"/>
      <c r="O1692" s="112"/>
      <c r="P1692" s="113"/>
      <c r="Q1692" s="112"/>
      <c r="R1692" s="114"/>
      <c r="S1692" s="113"/>
      <c r="T1692" s="112"/>
      <c r="U1692" s="114"/>
      <c r="V1692" s="113"/>
      <c r="W1692" s="112"/>
      <c r="X1692" s="113"/>
    </row>
    <row r="1693" spans="1:24" x14ac:dyDescent="0.25">
      <c r="A1693" s="77"/>
      <c r="B1693" s="80"/>
      <c r="C1693" s="22"/>
      <c r="D1693" s="22"/>
      <c r="E1693" s="21"/>
      <c r="F1693" s="21"/>
      <c r="G1693" s="11"/>
      <c r="I1693" s="9"/>
      <c r="L1693" s="1"/>
      <c r="M1693" s="112"/>
      <c r="N1693" s="112"/>
      <c r="O1693" s="112"/>
      <c r="P1693" s="113"/>
      <c r="Q1693" s="112"/>
      <c r="R1693" s="114"/>
      <c r="S1693" s="113"/>
      <c r="T1693" s="112"/>
      <c r="U1693" s="114"/>
      <c r="V1693" s="113"/>
      <c r="W1693" s="112"/>
      <c r="X1693" s="113"/>
    </row>
    <row r="1694" spans="1:24" x14ac:dyDescent="0.25">
      <c r="A1694" s="77"/>
      <c r="B1694" s="80"/>
      <c r="C1694" s="22"/>
      <c r="D1694" s="22"/>
      <c r="E1694" s="21"/>
      <c r="F1694" s="21"/>
      <c r="G1694" s="11"/>
      <c r="I1694" s="9"/>
      <c r="L1694" s="1"/>
      <c r="M1694" s="112"/>
      <c r="N1694" s="112"/>
      <c r="O1694" s="112"/>
      <c r="P1694" s="113"/>
      <c r="Q1694" s="112"/>
      <c r="R1694" s="114"/>
      <c r="S1694" s="113"/>
      <c r="T1694" s="112"/>
      <c r="U1694" s="114"/>
      <c r="V1694" s="113"/>
      <c r="W1694" s="112"/>
      <c r="X1694" s="113"/>
    </row>
    <row r="1695" spans="1:24" x14ac:dyDescent="0.25">
      <c r="A1695" s="77"/>
      <c r="B1695" s="80"/>
      <c r="C1695" s="22"/>
      <c r="D1695" s="22"/>
      <c r="E1695" s="21"/>
      <c r="F1695" s="21"/>
      <c r="G1695" s="11"/>
      <c r="I1695" s="9"/>
      <c r="L1695" s="1"/>
      <c r="M1695" s="112"/>
      <c r="N1695" s="112"/>
      <c r="O1695" s="112"/>
      <c r="P1695" s="113"/>
      <c r="Q1695" s="112"/>
      <c r="R1695" s="114"/>
      <c r="S1695" s="113"/>
      <c r="T1695" s="112"/>
      <c r="U1695" s="114"/>
      <c r="V1695" s="113"/>
      <c r="W1695" s="112"/>
      <c r="X1695" s="113"/>
    </row>
    <row r="1696" spans="1:24" x14ac:dyDescent="0.25">
      <c r="A1696" s="77"/>
      <c r="B1696" s="80"/>
      <c r="C1696" s="22"/>
      <c r="D1696" s="22"/>
      <c r="E1696" s="21"/>
      <c r="F1696" s="21"/>
      <c r="G1696" s="11"/>
      <c r="I1696" s="9"/>
      <c r="L1696" s="1"/>
      <c r="M1696" s="112"/>
      <c r="N1696" s="112"/>
      <c r="O1696" s="112"/>
      <c r="P1696" s="113"/>
      <c r="Q1696" s="112"/>
      <c r="R1696" s="114"/>
      <c r="S1696" s="113"/>
      <c r="T1696" s="112"/>
      <c r="U1696" s="114"/>
      <c r="V1696" s="113"/>
      <c r="W1696" s="112"/>
      <c r="X1696" s="113"/>
    </row>
    <row r="1697" spans="1:24" x14ac:dyDescent="0.25">
      <c r="A1697" s="77"/>
      <c r="B1697" s="80"/>
      <c r="C1697" s="22"/>
      <c r="D1697" s="22"/>
      <c r="E1697" s="21"/>
      <c r="F1697" s="21"/>
      <c r="G1697" s="11"/>
      <c r="I1697" s="9"/>
      <c r="L1697" s="1"/>
      <c r="M1697" s="112"/>
      <c r="N1697" s="112"/>
      <c r="O1697" s="112"/>
      <c r="P1697" s="113"/>
      <c r="Q1697" s="112"/>
      <c r="R1697" s="114"/>
      <c r="S1697" s="113"/>
      <c r="T1697" s="112"/>
      <c r="U1697" s="114"/>
      <c r="V1697" s="113"/>
      <c r="W1697" s="112"/>
      <c r="X1697" s="113"/>
    </row>
    <row r="1698" spans="1:24" x14ac:dyDescent="0.25">
      <c r="A1698" s="77"/>
      <c r="B1698" s="80"/>
      <c r="C1698" s="22"/>
      <c r="D1698" s="22"/>
      <c r="E1698" s="21"/>
      <c r="F1698" s="21"/>
      <c r="G1698" s="11"/>
      <c r="I1698" s="9"/>
      <c r="L1698" s="1"/>
      <c r="M1698" s="112"/>
      <c r="N1698" s="112"/>
      <c r="O1698" s="112"/>
      <c r="P1698" s="113"/>
      <c r="Q1698" s="112"/>
      <c r="R1698" s="114"/>
      <c r="S1698" s="113"/>
      <c r="T1698" s="112"/>
      <c r="U1698" s="114"/>
      <c r="V1698" s="113"/>
      <c r="W1698" s="112"/>
      <c r="X1698" s="113"/>
    </row>
    <row r="1699" spans="1:24" x14ac:dyDescent="0.25">
      <c r="A1699" s="77"/>
      <c r="B1699" s="80"/>
      <c r="C1699" s="22"/>
      <c r="D1699" s="22"/>
      <c r="E1699" s="21"/>
      <c r="F1699" s="21"/>
      <c r="G1699" s="11"/>
      <c r="I1699" s="9"/>
      <c r="L1699" s="1"/>
      <c r="M1699" s="112"/>
      <c r="N1699" s="112"/>
      <c r="O1699" s="112"/>
      <c r="P1699" s="113"/>
      <c r="Q1699" s="112"/>
      <c r="R1699" s="114"/>
      <c r="S1699" s="113"/>
      <c r="T1699" s="112"/>
      <c r="U1699" s="114"/>
      <c r="V1699" s="113"/>
      <c r="W1699" s="112"/>
      <c r="X1699" s="113"/>
    </row>
    <row r="1700" spans="1:24" x14ac:dyDescent="0.25">
      <c r="A1700" s="77"/>
      <c r="B1700" s="80"/>
      <c r="C1700" s="22"/>
      <c r="D1700" s="22"/>
      <c r="E1700" s="21"/>
      <c r="F1700" s="21"/>
      <c r="G1700" s="11"/>
      <c r="I1700" s="9"/>
      <c r="L1700" s="1"/>
      <c r="M1700" s="112"/>
      <c r="N1700" s="112"/>
      <c r="O1700" s="112"/>
      <c r="P1700" s="113"/>
      <c r="Q1700" s="112"/>
      <c r="R1700" s="114"/>
      <c r="S1700" s="113"/>
      <c r="T1700" s="112"/>
      <c r="U1700" s="114"/>
      <c r="V1700" s="113"/>
      <c r="W1700" s="112"/>
      <c r="X1700" s="113"/>
    </row>
    <row r="1701" spans="1:24" x14ac:dyDescent="0.25">
      <c r="A1701" s="77"/>
      <c r="B1701" s="80"/>
      <c r="C1701" s="22"/>
      <c r="D1701" s="22"/>
      <c r="E1701" s="21"/>
      <c r="F1701" s="21"/>
      <c r="G1701" s="11"/>
      <c r="I1701" s="9"/>
      <c r="L1701" s="1"/>
      <c r="M1701" s="112"/>
      <c r="N1701" s="112"/>
      <c r="O1701" s="112"/>
      <c r="P1701" s="113"/>
      <c r="Q1701" s="112"/>
      <c r="R1701" s="114"/>
      <c r="S1701" s="113"/>
      <c r="T1701" s="112"/>
      <c r="U1701" s="114"/>
      <c r="V1701" s="113"/>
      <c r="W1701" s="112"/>
      <c r="X1701" s="113"/>
    </row>
    <row r="1702" spans="1:24" x14ac:dyDescent="0.25">
      <c r="A1702" s="77"/>
      <c r="B1702" s="80"/>
      <c r="C1702" s="22"/>
      <c r="D1702" s="22"/>
      <c r="E1702" s="21"/>
      <c r="F1702" s="21"/>
      <c r="G1702" s="11"/>
      <c r="I1702" s="9"/>
      <c r="L1702" s="1"/>
      <c r="M1702" s="112"/>
      <c r="N1702" s="112"/>
      <c r="O1702" s="112"/>
      <c r="P1702" s="113"/>
      <c r="Q1702" s="112"/>
      <c r="R1702" s="114"/>
      <c r="S1702" s="113"/>
      <c r="T1702" s="112"/>
      <c r="U1702" s="114"/>
      <c r="V1702" s="113"/>
      <c r="W1702" s="112"/>
      <c r="X1702" s="113"/>
    </row>
    <row r="1703" spans="1:24" x14ac:dyDescent="0.25">
      <c r="A1703" s="77"/>
      <c r="B1703" s="80"/>
      <c r="C1703" s="22"/>
      <c r="D1703" s="22"/>
      <c r="E1703" s="21"/>
      <c r="F1703" s="21"/>
      <c r="G1703" s="11"/>
      <c r="I1703" s="9"/>
      <c r="L1703" s="1"/>
      <c r="M1703" s="112"/>
      <c r="N1703" s="112"/>
      <c r="O1703" s="112"/>
      <c r="P1703" s="113"/>
      <c r="Q1703" s="112"/>
      <c r="R1703" s="114"/>
      <c r="S1703" s="113"/>
      <c r="T1703" s="112"/>
      <c r="U1703" s="114"/>
      <c r="V1703" s="113"/>
      <c r="W1703" s="112"/>
      <c r="X1703" s="113"/>
    </row>
    <row r="1704" spans="1:24" x14ac:dyDescent="0.25">
      <c r="A1704" s="77"/>
      <c r="B1704" s="80"/>
      <c r="C1704" s="22"/>
      <c r="D1704" s="22"/>
      <c r="E1704" s="21"/>
      <c r="F1704" s="21"/>
      <c r="G1704" s="11"/>
      <c r="I1704" s="9"/>
      <c r="L1704" s="1"/>
      <c r="M1704" s="112"/>
      <c r="N1704" s="112"/>
      <c r="O1704" s="112"/>
      <c r="P1704" s="113"/>
      <c r="Q1704" s="112"/>
      <c r="R1704" s="114"/>
      <c r="S1704" s="113"/>
      <c r="T1704" s="112"/>
      <c r="U1704" s="114"/>
      <c r="V1704" s="113"/>
      <c r="W1704" s="112"/>
      <c r="X1704" s="113"/>
    </row>
    <row r="1705" spans="1:24" x14ac:dyDescent="0.25">
      <c r="A1705" s="77"/>
      <c r="B1705" s="80"/>
      <c r="C1705" s="22"/>
      <c r="D1705" s="22"/>
      <c r="E1705" s="21"/>
      <c r="F1705" s="21"/>
      <c r="G1705" s="11"/>
      <c r="I1705" s="9"/>
      <c r="L1705" s="1"/>
      <c r="M1705" s="112"/>
      <c r="N1705" s="112"/>
      <c r="O1705" s="112"/>
      <c r="P1705" s="113"/>
      <c r="Q1705" s="112"/>
      <c r="R1705" s="114"/>
      <c r="S1705" s="113"/>
      <c r="T1705" s="112"/>
      <c r="U1705" s="114"/>
      <c r="V1705" s="113"/>
      <c r="W1705" s="112"/>
      <c r="X1705" s="113"/>
    </row>
    <row r="1706" spans="1:24" x14ac:dyDescent="0.25">
      <c r="A1706" s="77"/>
      <c r="B1706" s="80"/>
      <c r="C1706" s="22"/>
      <c r="D1706" s="22"/>
      <c r="E1706" s="21"/>
      <c r="F1706" s="21"/>
      <c r="G1706" s="11"/>
      <c r="I1706" s="9"/>
      <c r="L1706" s="1"/>
      <c r="M1706" s="112"/>
      <c r="N1706" s="112"/>
      <c r="O1706" s="112"/>
      <c r="P1706" s="113"/>
      <c r="Q1706" s="112"/>
      <c r="R1706" s="114"/>
      <c r="S1706" s="113"/>
      <c r="T1706" s="112"/>
      <c r="U1706" s="114"/>
      <c r="V1706" s="113"/>
      <c r="W1706" s="112"/>
      <c r="X1706" s="113"/>
    </row>
    <row r="1707" spans="1:24" x14ac:dyDescent="0.25">
      <c r="A1707" s="77"/>
      <c r="B1707" s="80"/>
      <c r="C1707" s="22"/>
      <c r="D1707" s="22"/>
      <c r="E1707" s="21"/>
      <c r="F1707" s="21"/>
      <c r="G1707" s="11"/>
      <c r="I1707" s="9"/>
      <c r="L1707" s="1"/>
      <c r="M1707" s="112"/>
      <c r="N1707" s="112"/>
      <c r="O1707" s="112"/>
      <c r="P1707" s="113"/>
      <c r="Q1707" s="112"/>
      <c r="R1707" s="114"/>
      <c r="S1707" s="113"/>
      <c r="T1707" s="112"/>
      <c r="U1707" s="114"/>
      <c r="V1707" s="113"/>
      <c r="W1707" s="112"/>
      <c r="X1707" s="113"/>
    </row>
    <row r="1708" spans="1:24" x14ac:dyDescent="0.25">
      <c r="A1708" s="77"/>
      <c r="B1708" s="80"/>
      <c r="C1708" s="22"/>
      <c r="D1708" s="22"/>
      <c r="E1708" s="21"/>
      <c r="F1708" s="21"/>
      <c r="G1708" s="11"/>
      <c r="I1708" s="9"/>
      <c r="L1708" s="1"/>
      <c r="M1708" s="112"/>
      <c r="N1708" s="112"/>
      <c r="O1708" s="112"/>
      <c r="P1708" s="113"/>
      <c r="Q1708" s="112"/>
      <c r="R1708" s="114"/>
      <c r="S1708" s="113"/>
      <c r="T1708" s="112"/>
      <c r="U1708" s="114"/>
      <c r="V1708" s="113"/>
      <c r="W1708" s="112"/>
      <c r="X1708" s="113"/>
    </row>
    <row r="1709" spans="1:24" x14ac:dyDescent="0.25">
      <c r="A1709" s="77"/>
      <c r="B1709" s="80"/>
      <c r="C1709" s="22"/>
      <c r="D1709" s="22"/>
      <c r="E1709" s="21"/>
      <c r="F1709" s="21"/>
      <c r="G1709" s="11"/>
      <c r="I1709" s="9"/>
      <c r="L1709" s="1"/>
      <c r="M1709" s="112"/>
      <c r="N1709" s="112"/>
      <c r="O1709" s="112"/>
      <c r="P1709" s="113"/>
      <c r="Q1709" s="112"/>
      <c r="R1709" s="114"/>
      <c r="S1709" s="113"/>
      <c r="T1709" s="112"/>
      <c r="U1709" s="114"/>
      <c r="V1709" s="113"/>
      <c r="W1709" s="112"/>
      <c r="X1709" s="113"/>
    </row>
    <row r="1710" spans="1:24" x14ac:dyDescent="0.25">
      <c r="A1710" s="77"/>
      <c r="B1710" s="80"/>
      <c r="C1710" s="22"/>
      <c r="D1710" s="22"/>
      <c r="E1710" s="21"/>
      <c r="F1710" s="21"/>
      <c r="G1710" s="11"/>
      <c r="I1710" s="9"/>
      <c r="L1710" s="1"/>
      <c r="M1710" s="112"/>
      <c r="N1710" s="112"/>
      <c r="O1710" s="112"/>
      <c r="P1710" s="113"/>
      <c r="Q1710" s="112"/>
      <c r="R1710" s="114"/>
      <c r="S1710" s="113"/>
      <c r="T1710" s="112"/>
      <c r="U1710" s="114"/>
      <c r="V1710" s="113"/>
      <c r="W1710" s="112"/>
      <c r="X1710" s="113"/>
    </row>
    <row r="1711" spans="1:24" x14ac:dyDescent="0.25">
      <c r="A1711" s="77"/>
      <c r="B1711" s="80"/>
      <c r="C1711" s="22"/>
      <c r="D1711" s="22"/>
      <c r="E1711" s="21"/>
      <c r="F1711" s="21"/>
      <c r="G1711" s="11"/>
      <c r="I1711" s="9"/>
      <c r="L1711" s="1"/>
      <c r="M1711" s="112"/>
      <c r="N1711" s="112"/>
      <c r="O1711" s="112"/>
      <c r="P1711" s="113"/>
      <c r="Q1711" s="112"/>
      <c r="R1711" s="114"/>
      <c r="S1711" s="113"/>
      <c r="T1711" s="112"/>
      <c r="U1711" s="114"/>
      <c r="V1711" s="113"/>
      <c r="W1711" s="112"/>
      <c r="X1711" s="113"/>
    </row>
    <row r="1712" spans="1:24" x14ac:dyDescent="0.25">
      <c r="A1712" s="77"/>
      <c r="B1712" s="80"/>
      <c r="C1712" s="22"/>
      <c r="D1712" s="22"/>
      <c r="E1712" s="21"/>
      <c r="F1712" s="21"/>
      <c r="G1712" s="11"/>
      <c r="I1712" s="9"/>
      <c r="L1712" s="1"/>
      <c r="M1712" s="112"/>
      <c r="N1712" s="112"/>
      <c r="O1712" s="112"/>
      <c r="P1712" s="113"/>
      <c r="Q1712" s="112"/>
      <c r="R1712" s="114"/>
      <c r="S1712" s="113"/>
      <c r="T1712" s="112"/>
      <c r="U1712" s="114"/>
      <c r="V1712" s="113"/>
      <c r="W1712" s="112"/>
      <c r="X1712" s="113"/>
    </row>
    <row r="1713" spans="1:24" x14ac:dyDescent="0.25">
      <c r="A1713" s="77"/>
      <c r="B1713" s="80"/>
      <c r="C1713" s="22"/>
      <c r="D1713" s="22"/>
      <c r="E1713" s="21"/>
      <c r="F1713" s="21"/>
      <c r="G1713" s="11"/>
      <c r="I1713" s="9"/>
      <c r="L1713" s="1"/>
      <c r="M1713" s="112"/>
      <c r="N1713" s="112"/>
      <c r="O1713" s="112"/>
      <c r="P1713" s="113"/>
      <c r="Q1713" s="112"/>
      <c r="R1713" s="114"/>
      <c r="S1713" s="113"/>
      <c r="T1713" s="112"/>
      <c r="U1713" s="114"/>
      <c r="V1713" s="113"/>
      <c r="W1713" s="112"/>
      <c r="X1713" s="113"/>
    </row>
    <row r="1714" spans="1:24" x14ac:dyDescent="0.25">
      <c r="A1714" s="77"/>
      <c r="B1714" s="80"/>
      <c r="C1714" s="22"/>
      <c r="D1714" s="22"/>
      <c r="E1714" s="21"/>
      <c r="F1714" s="21"/>
      <c r="G1714" s="11"/>
      <c r="I1714" s="9"/>
      <c r="L1714" s="1"/>
      <c r="M1714" s="112"/>
      <c r="N1714" s="112"/>
      <c r="O1714" s="112"/>
      <c r="P1714" s="113"/>
      <c r="Q1714" s="112"/>
      <c r="R1714" s="114"/>
      <c r="S1714" s="113"/>
      <c r="T1714" s="112"/>
      <c r="U1714" s="114"/>
      <c r="V1714" s="113"/>
      <c r="W1714" s="112"/>
      <c r="X1714" s="113"/>
    </row>
    <row r="1715" spans="1:24" x14ac:dyDescent="0.25">
      <c r="A1715" s="77"/>
      <c r="B1715" s="80"/>
      <c r="C1715" s="22"/>
      <c r="D1715" s="22"/>
      <c r="E1715" s="21"/>
      <c r="F1715" s="21"/>
      <c r="G1715" s="11"/>
      <c r="I1715" s="9"/>
      <c r="L1715" s="1"/>
      <c r="M1715" s="112"/>
      <c r="N1715" s="112"/>
      <c r="O1715" s="112"/>
      <c r="P1715" s="113"/>
      <c r="Q1715" s="112"/>
      <c r="R1715" s="114"/>
      <c r="S1715" s="113"/>
      <c r="T1715" s="112"/>
      <c r="U1715" s="114"/>
      <c r="V1715" s="113"/>
      <c r="W1715" s="112"/>
      <c r="X1715" s="113"/>
    </row>
    <row r="1716" spans="1:24" x14ac:dyDescent="0.25">
      <c r="A1716" s="77"/>
      <c r="B1716" s="80"/>
      <c r="C1716" s="22"/>
      <c r="D1716" s="22"/>
      <c r="E1716" s="21"/>
      <c r="F1716" s="21"/>
      <c r="G1716" s="11"/>
      <c r="I1716" s="9"/>
      <c r="L1716" s="1"/>
      <c r="M1716" s="112"/>
      <c r="N1716" s="112"/>
      <c r="O1716" s="112"/>
      <c r="P1716" s="113"/>
      <c r="Q1716" s="112"/>
      <c r="R1716" s="114"/>
      <c r="S1716" s="113"/>
      <c r="T1716" s="112"/>
      <c r="U1716" s="114"/>
      <c r="V1716" s="113"/>
      <c r="W1716" s="112"/>
      <c r="X1716" s="113"/>
    </row>
    <row r="1717" spans="1:24" x14ac:dyDescent="0.25">
      <c r="A1717" s="77"/>
      <c r="B1717" s="80"/>
      <c r="C1717" s="22"/>
      <c r="D1717" s="22"/>
      <c r="E1717" s="21"/>
      <c r="F1717" s="21"/>
      <c r="G1717" s="11"/>
      <c r="I1717" s="9"/>
      <c r="L1717" s="1"/>
      <c r="M1717" s="112"/>
      <c r="N1717" s="112"/>
      <c r="O1717" s="112"/>
      <c r="P1717" s="113"/>
      <c r="Q1717" s="112"/>
      <c r="R1717" s="114"/>
      <c r="S1717" s="113"/>
      <c r="T1717" s="112"/>
      <c r="U1717" s="114"/>
      <c r="V1717" s="113"/>
      <c r="W1717" s="112"/>
      <c r="X1717" s="113"/>
    </row>
    <row r="1718" spans="1:24" x14ac:dyDescent="0.25">
      <c r="A1718" s="77"/>
      <c r="B1718" s="80"/>
      <c r="C1718" s="22"/>
      <c r="D1718" s="22"/>
      <c r="E1718" s="21"/>
      <c r="F1718" s="21"/>
      <c r="G1718" s="11"/>
      <c r="I1718" s="9"/>
      <c r="L1718" s="1"/>
      <c r="M1718" s="112"/>
      <c r="N1718" s="112"/>
      <c r="O1718" s="112"/>
      <c r="P1718" s="113"/>
      <c r="Q1718" s="112"/>
      <c r="R1718" s="114"/>
      <c r="S1718" s="113"/>
      <c r="T1718" s="112"/>
      <c r="U1718" s="114"/>
      <c r="V1718" s="113"/>
      <c r="W1718" s="112"/>
      <c r="X1718" s="113"/>
    </row>
    <row r="1719" spans="1:24" x14ac:dyDescent="0.25">
      <c r="A1719" s="77"/>
      <c r="B1719" s="80"/>
      <c r="C1719" s="22"/>
      <c r="D1719" s="22"/>
      <c r="E1719" s="21"/>
      <c r="F1719" s="21"/>
      <c r="G1719" s="11"/>
      <c r="I1719" s="9"/>
      <c r="L1719" s="1"/>
      <c r="M1719" s="112"/>
      <c r="N1719" s="112"/>
      <c r="O1719" s="112"/>
      <c r="P1719" s="113"/>
      <c r="Q1719" s="112"/>
      <c r="R1719" s="114"/>
      <c r="S1719" s="113"/>
      <c r="T1719" s="112"/>
      <c r="U1719" s="114"/>
      <c r="V1719" s="113"/>
      <c r="W1719" s="112"/>
      <c r="X1719" s="113"/>
    </row>
    <row r="1720" spans="1:24" x14ac:dyDescent="0.25">
      <c r="A1720" s="77"/>
      <c r="B1720" s="80"/>
      <c r="C1720" s="22"/>
      <c r="D1720" s="22"/>
      <c r="E1720" s="21"/>
      <c r="F1720" s="21"/>
      <c r="G1720" s="11"/>
      <c r="I1720" s="9"/>
      <c r="L1720" s="1"/>
      <c r="M1720" s="112"/>
      <c r="N1720" s="112"/>
      <c r="O1720" s="112"/>
      <c r="P1720" s="113"/>
      <c r="Q1720" s="112"/>
      <c r="R1720" s="114"/>
      <c r="S1720" s="113"/>
      <c r="T1720" s="112"/>
      <c r="U1720" s="114"/>
      <c r="V1720" s="113"/>
      <c r="W1720" s="112"/>
      <c r="X1720" s="113"/>
    </row>
    <row r="1721" spans="1:24" x14ac:dyDescent="0.25">
      <c r="A1721" s="77"/>
      <c r="B1721" s="80"/>
      <c r="C1721" s="22"/>
      <c r="D1721" s="22"/>
      <c r="E1721" s="21"/>
      <c r="F1721" s="21"/>
      <c r="G1721" s="11"/>
      <c r="I1721" s="9"/>
      <c r="L1721" s="1"/>
      <c r="M1721" s="112"/>
      <c r="N1721" s="112"/>
      <c r="O1721" s="112"/>
      <c r="P1721" s="113"/>
      <c r="Q1721" s="112"/>
      <c r="R1721" s="114"/>
      <c r="S1721" s="113"/>
      <c r="T1721" s="112"/>
      <c r="U1721" s="114"/>
      <c r="V1721" s="113"/>
      <c r="W1721" s="112"/>
      <c r="X1721" s="113"/>
    </row>
    <row r="1722" spans="1:24" x14ac:dyDescent="0.25">
      <c r="A1722" s="77"/>
      <c r="B1722" s="80"/>
      <c r="C1722" s="22"/>
      <c r="D1722" s="22"/>
      <c r="E1722" s="21"/>
      <c r="F1722" s="21"/>
      <c r="G1722" s="11"/>
      <c r="I1722" s="9"/>
      <c r="L1722" s="1"/>
      <c r="M1722" s="112"/>
      <c r="N1722" s="112"/>
      <c r="O1722" s="112"/>
      <c r="P1722" s="113"/>
      <c r="Q1722" s="112"/>
      <c r="R1722" s="114"/>
      <c r="S1722" s="113"/>
      <c r="T1722" s="112"/>
      <c r="U1722" s="114"/>
      <c r="V1722" s="113"/>
      <c r="W1722" s="112"/>
      <c r="X1722" s="113"/>
    </row>
    <row r="1723" spans="1:24" x14ac:dyDescent="0.25">
      <c r="A1723" s="77"/>
      <c r="B1723" s="80"/>
      <c r="C1723" s="22"/>
      <c r="D1723" s="22"/>
      <c r="E1723" s="21"/>
      <c r="F1723" s="21"/>
      <c r="G1723" s="11"/>
      <c r="I1723" s="9"/>
      <c r="L1723" s="1"/>
      <c r="M1723" s="112"/>
      <c r="N1723" s="112"/>
      <c r="O1723" s="112"/>
      <c r="P1723" s="113"/>
      <c r="Q1723" s="112"/>
      <c r="R1723" s="114"/>
      <c r="S1723" s="113"/>
      <c r="T1723" s="112"/>
      <c r="U1723" s="114"/>
      <c r="V1723" s="113"/>
      <c r="W1723" s="112"/>
      <c r="X1723" s="113"/>
    </row>
    <row r="1724" spans="1:24" x14ac:dyDescent="0.25">
      <c r="A1724" s="77"/>
      <c r="B1724" s="80"/>
      <c r="C1724" s="22"/>
      <c r="D1724" s="22"/>
      <c r="E1724" s="21"/>
      <c r="F1724" s="21"/>
      <c r="G1724" s="11"/>
      <c r="I1724" s="9"/>
      <c r="L1724" s="1"/>
      <c r="M1724" s="112"/>
      <c r="N1724" s="112"/>
      <c r="O1724" s="112"/>
      <c r="P1724" s="113"/>
      <c r="Q1724" s="112"/>
      <c r="R1724" s="114"/>
      <c r="S1724" s="113"/>
      <c r="T1724" s="112"/>
      <c r="U1724" s="114"/>
      <c r="V1724" s="113"/>
      <c r="W1724" s="112"/>
      <c r="X1724" s="113"/>
    </row>
    <row r="1725" spans="1:24" x14ac:dyDescent="0.25">
      <c r="A1725" s="77"/>
      <c r="B1725" s="80"/>
      <c r="C1725" s="22"/>
      <c r="D1725" s="22"/>
      <c r="E1725" s="21"/>
      <c r="F1725" s="21"/>
      <c r="G1725" s="11"/>
      <c r="I1725" s="9"/>
      <c r="L1725" s="1"/>
      <c r="M1725" s="112"/>
      <c r="N1725" s="112"/>
      <c r="O1725" s="112"/>
      <c r="P1725" s="113"/>
      <c r="Q1725" s="112"/>
      <c r="R1725" s="114"/>
      <c r="S1725" s="113"/>
      <c r="T1725" s="112"/>
      <c r="U1725" s="114"/>
      <c r="V1725" s="113"/>
      <c r="W1725" s="112"/>
      <c r="X1725" s="113"/>
    </row>
    <row r="1726" spans="1:24" x14ac:dyDescent="0.25">
      <c r="A1726" s="77"/>
      <c r="B1726" s="80"/>
      <c r="C1726" s="22"/>
      <c r="D1726" s="22"/>
      <c r="E1726" s="21"/>
      <c r="F1726" s="21"/>
      <c r="G1726" s="11"/>
      <c r="I1726" s="9"/>
      <c r="L1726" s="1"/>
      <c r="M1726" s="112"/>
      <c r="N1726" s="112"/>
      <c r="O1726" s="112"/>
      <c r="P1726" s="113"/>
      <c r="Q1726" s="112"/>
      <c r="R1726" s="114"/>
      <c r="S1726" s="113"/>
      <c r="T1726" s="112"/>
      <c r="U1726" s="114"/>
      <c r="V1726" s="113"/>
      <c r="W1726" s="112"/>
      <c r="X1726" s="113"/>
    </row>
    <row r="1727" spans="1:24" x14ac:dyDescent="0.25">
      <c r="A1727" s="77"/>
      <c r="B1727" s="80"/>
      <c r="C1727" s="22"/>
      <c r="D1727" s="22"/>
      <c r="E1727" s="21"/>
      <c r="F1727" s="21"/>
      <c r="G1727" s="11"/>
      <c r="I1727" s="9"/>
      <c r="L1727" s="1"/>
      <c r="M1727" s="112"/>
      <c r="N1727" s="112"/>
      <c r="O1727" s="112"/>
      <c r="P1727" s="113"/>
      <c r="Q1727" s="112"/>
      <c r="R1727" s="114"/>
      <c r="S1727" s="113"/>
      <c r="T1727" s="112"/>
      <c r="U1727" s="114"/>
      <c r="V1727" s="113"/>
      <c r="W1727" s="112"/>
      <c r="X1727" s="113"/>
    </row>
    <row r="1728" spans="1:24" x14ac:dyDescent="0.25">
      <c r="A1728" s="77"/>
      <c r="B1728" s="80"/>
      <c r="C1728" s="22"/>
      <c r="D1728" s="22"/>
      <c r="E1728" s="21"/>
      <c r="F1728" s="21"/>
      <c r="G1728" s="11"/>
      <c r="I1728" s="9"/>
      <c r="L1728" s="1"/>
      <c r="M1728" s="112"/>
      <c r="N1728" s="112"/>
      <c r="O1728" s="112"/>
      <c r="P1728" s="113"/>
      <c r="Q1728" s="112"/>
      <c r="R1728" s="114"/>
      <c r="S1728" s="113"/>
      <c r="T1728" s="112"/>
      <c r="U1728" s="114"/>
      <c r="V1728" s="113"/>
      <c r="W1728" s="112"/>
      <c r="X1728" s="113"/>
    </row>
    <row r="1729" spans="1:24" x14ac:dyDescent="0.25">
      <c r="A1729" s="77"/>
      <c r="B1729" s="80"/>
      <c r="C1729" s="22"/>
      <c r="D1729" s="22"/>
      <c r="E1729" s="21"/>
      <c r="F1729" s="21"/>
      <c r="G1729" s="11"/>
      <c r="I1729" s="9"/>
      <c r="L1729" s="1"/>
      <c r="M1729" s="112"/>
      <c r="N1729" s="112"/>
      <c r="O1729" s="112"/>
      <c r="P1729" s="113"/>
      <c r="Q1729" s="112"/>
      <c r="R1729" s="114"/>
      <c r="S1729" s="113"/>
      <c r="T1729" s="112"/>
      <c r="U1729" s="114"/>
      <c r="V1729" s="113"/>
      <c r="W1729" s="112"/>
      <c r="X1729" s="113"/>
    </row>
    <row r="1730" spans="1:24" x14ac:dyDescent="0.25">
      <c r="A1730" s="77"/>
      <c r="B1730" s="80"/>
      <c r="C1730" s="22"/>
      <c r="D1730" s="22"/>
      <c r="E1730" s="21"/>
      <c r="F1730" s="21"/>
      <c r="G1730" s="11"/>
      <c r="I1730" s="9"/>
      <c r="L1730" s="1"/>
      <c r="M1730" s="112"/>
      <c r="N1730" s="112"/>
      <c r="O1730" s="112"/>
      <c r="P1730" s="113"/>
      <c r="Q1730" s="112"/>
      <c r="R1730" s="114"/>
      <c r="S1730" s="113"/>
      <c r="T1730" s="112"/>
      <c r="U1730" s="114"/>
      <c r="V1730" s="113"/>
      <c r="W1730" s="112"/>
      <c r="X1730" s="113"/>
    </row>
    <row r="1731" spans="1:24" x14ac:dyDescent="0.25">
      <c r="A1731" s="77"/>
      <c r="B1731" s="80"/>
      <c r="C1731" s="22"/>
      <c r="D1731" s="22"/>
      <c r="E1731" s="21"/>
      <c r="F1731" s="21"/>
      <c r="G1731" s="11"/>
      <c r="I1731" s="9"/>
      <c r="L1731" s="1"/>
      <c r="M1731" s="112"/>
      <c r="N1731" s="112"/>
      <c r="O1731" s="112"/>
      <c r="P1731" s="113"/>
      <c r="Q1731" s="112"/>
      <c r="R1731" s="114"/>
      <c r="S1731" s="113"/>
      <c r="T1731" s="112"/>
      <c r="U1731" s="114"/>
      <c r="V1731" s="113"/>
      <c r="W1731" s="112"/>
      <c r="X1731" s="113"/>
    </row>
    <row r="1732" spans="1:24" x14ac:dyDescent="0.25">
      <c r="A1732" s="77"/>
      <c r="B1732" s="80"/>
      <c r="C1732" s="22"/>
      <c r="D1732" s="22"/>
      <c r="E1732" s="21"/>
      <c r="F1732" s="21"/>
      <c r="G1732" s="11"/>
      <c r="I1732" s="9"/>
      <c r="L1732" s="1"/>
      <c r="M1732" s="112"/>
      <c r="N1732" s="112"/>
      <c r="O1732" s="112"/>
      <c r="P1732" s="113"/>
      <c r="Q1732" s="112"/>
      <c r="R1732" s="114"/>
      <c r="S1732" s="113"/>
      <c r="T1732" s="112"/>
      <c r="U1732" s="114"/>
      <c r="V1732" s="113"/>
      <c r="W1732" s="112"/>
      <c r="X1732" s="113"/>
    </row>
    <row r="1733" spans="1:24" x14ac:dyDescent="0.25">
      <c r="A1733" s="77"/>
      <c r="B1733" s="80"/>
      <c r="C1733" s="22"/>
      <c r="D1733" s="22"/>
      <c r="E1733" s="21"/>
      <c r="F1733" s="21"/>
      <c r="G1733" s="11"/>
      <c r="I1733" s="9"/>
      <c r="L1733" s="1"/>
      <c r="M1733" s="112"/>
      <c r="N1733" s="112"/>
      <c r="O1733" s="112"/>
      <c r="P1733" s="113"/>
      <c r="Q1733" s="112"/>
      <c r="R1733" s="114"/>
      <c r="S1733" s="113"/>
      <c r="T1733" s="112"/>
      <c r="U1733" s="114"/>
      <c r="V1733" s="113"/>
      <c r="W1733" s="112"/>
      <c r="X1733" s="113"/>
    </row>
    <row r="1734" spans="1:24" x14ac:dyDescent="0.25">
      <c r="A1734" s="77"/>
      <c r="B1734" s="80"/>
      <c r="C1734" s="22"/>
      <c r="D1734" s="22"/>
      <c r="E1734" s="21"/>
      <c r="F1734" s="21"/>
      <c r="G1734" s="11"/>
      <c r="I1734" s="9"/>
      <c r="L1734" s="1"/>
      <c r="M1734" s="112"/>
      <c r="N1734" s="112"/>
      <c r="O1734" s="112"/>
      <c r="P1734" s="113"/>
      <c r="Q1734" s="112"/>
      <c r="R1734" s="114"/>
      <c r="S1734" s="113"/>
      <c r="T1734" s="112"/>
      <c r="U1734" s="114"/>
      <c r="V1734" s="113"/>
      <c r="W1734" s="112"/>
      <c r="X1734" s="113"/>
    </row>
    <row r="1735" spans="1:24" x14ac:dyDescent="0.25">
      <c r="A1735" s="77"/>
      <c r="B1735" s="80"/>
      <c r="C1735" s="22"/>
      <c r="D1735" s="22"/>
      <c r="E1735" s="21"/>
      <c r="F1735" s="21"/>
      <c r="G1735" s="11"/>
      <c r="I1735" s="9"/>
      <c r="L1735" s="1"/>
      <c r="M1735" s="112"/>
      <c r="N1735" s="112"/>
      <c r="O1735" s="112"/>
      <c r="P1735" s="113"/>
      <c r="Q1735" s="112"/>
      <c r="R1735" s="114"/>
      <c r="S1735" s="113"/>
      <c r="T1735" s="112"/>
      <c r="U1735" s="114"/>
      <c r="V1735" s="113"/>
      <c r="W1735" s="112"/>
      <c r="X1735" s="113"/>
    </row>
    <row r="1736" spans="1:24" x14ac:dyDescent="0.25">
      <c r="A1736" s="77"/>
      <c r="B1736" s="80"/>
      <c r="C1736" s="22"/>
      <c r="D1736" s="22"/>
      <c r="E1736" s="21"/>
      <c r="F1736" s="21"/>
      <c r="G1736" s="11"/>
      <c r="I1736" s="9"/>
      <c r="L1736" s="1"/>
      <c r="M1736" s="112"/>
      <c r="N1736" s="112"/>
      <c r="O1736" s="112"/>
      <c r="P1736" s="113"/>
      <c r="Q1736" s="112"/>
      <c r="R1736" s="114"/>
      <c r="S1736" s="113"/>
      <c r="T1736" s="112"/>
      <c r="U1736" s="114"/>
      <c r="V1736" s="113"/>
      <c r="W1736" s="112"/>
      <c r="X1736" s="113"/>
    </row>
    <row r="1737" spans="1:24" x14ac:dyDescent="0.25">
      <c r="A1737" s="77"/>
      <c r="B1737" s="80"/>
      <c r="C1737" s="22"/>
      <c r="D1737" s="22"/>
      <c r="E1737" s="21"/>
      <c r="F1737" s="21"/>
      <c r="G1737" s="11"/>
      <c r="I1737" s="9"/>
      <c r="L1737" s="1"/>
      <c r="M1737" s="112"/>
      <c r="N1737" s="112"/>
      <c r="O1737" s="112"/>
      <c r="P1737" s="113"/>
      <c r="Q1737" s="112"/>
      <c r="R1737" s="114"/>
      <c r="S1737" s="113"/>
      <c r="T1737" s="112"/>
      <c r="U1737" s="114"/>
      <c r="V1737" s="113"/>
      <c r="W1737" s="112"/>
      <c r="X1737" s="113"/>
    </row>
    <row r="1738" spans="1:24" x14ac:dyDescent="0.25">
      <c r="A1738" s="77"/>
      <c r="B1738" s="80"/>
      <c r="C1738" s="22"/>
      <c r="D1738" s="22"/>
      <c r="E1738" s="21"/>
      <c r="F1738" s="21"/>
      <c r="G1738" s="11"/>
      <c r="I1738" s="9"/>
      <c r="L1738" s="1"/>
      <c r="M1738" s="112"/>
      <c r="N1738" s="112"/>
      <c r="O1738" s="112"/>
      <c r="P1738" s="113"/>
      <c r="Q1738" s="112"/>
      <c r="R1738" s="114"/>
      <c r="S1738" s="113"/>
      <c r="T1738" s="112"/>
      <c r="U1738" s="114"/>
      <c r="V1738" s="113"/>
      <c r="W1738" s="112"/>
      <c r="X1738" s="113"/>
    </row>
    <row r="1739" spans="1:24" x14ac:dyDescent="0.25">
      <c r="A1739" s="77"/>
      <c r="B1739" s="80"/>
      <c r="C1739" s="22"/>
      <c r="D1739" s="22"/>
      <c r="E1739" s="21"/>
      <c r="F1739" s="21"/>
      <c r="G1739" s="11"/>
      <c r="I1739" s="9"/>
      <c r="L1739" s="1"/>
      <c r="M1739" s="112"/>
      <c r="N1739" s="112"/>
      <c r="O1739" s="112"/>
      <c r="P1739" s="113"/>
      <c r="Q1739" s="112"/>
      <c r="R1739" s="114"/>
      <c r="S1739" s="113"/>
      <c r="T1739" s="112"/>
      <c r="U1739" s="114"/>
      <c r="V1739" s="113"/>
      <c r="W1739" s="112"/>
      <c r="X1739" s="113"/>
    </row>
    <row r="1740" spans="1:24" x14ac:dyDescent="0.25">
      <c r="A1740" s="77"/>
      <c r="B1740" s="80"/>
      <c r="C1740" s="22"/>
      <c r="D1740" s="22"/>
      <c r="E1740" s="21"/>
      <c r="F1740" s="21"/>
      <c r="G1740" s="11"/>
      <c r="I1740" s="9"/>
      <c r="L1740" s="1"/>
      <c r="M1740" s="112"/>
      <c r="N1740" s="112"/>
      <c r="O1740" s="112"/>
      <c r="P1740" s="113"/>
      <c r="Q1740" s="112"/>
      <c r="R1740" s="114"/>
      <c r="S1740" s="113"/>
      <c r="T1740" s="112"/>
      <c r="U1740" s="114"/>
      <c r="V1740" s="113"/>
      <c r="W1740" s="112"/>
      <c r="X1740" s="113"/>
    </row>
    <row r="1741" spans="1:24" x14ac:dyDescent="0.25">
      <c r="A1741" s="77"/>
      <c r="B1741" s="80"/>
      <c r="C1741" s="22"/>
      <c r="D1741" s="22"/>
      <c r="E1741" s="21"/>
      <c r="F1741" s="21"/>
      <c r="G1741" s="11"/>
      <c r="I1741" s="9"/>
      <c r="L1741" s="1"/>
      <c r="M1741" s="112"/>
      <c r="N1741" s="112"/>
      <c r="O1741" s="112"/>
      <c r="P1741" s="113"/>
      <c r="Q1741" s="112"/>
      <c r="R1741" s="114"/>
      <c r="S1741" s="113"/>
      <c r="T1741" s="112"/>
      <c r="U1741" s="114"/>
      <c r="V1741" s="113"/>
      <c r="W1741" s="112"/>
      <c r="X1741" s="113"/>
    </row>
    <row r="1742" spans="1:24" x14ac:dyDescent="0.25">
      <c r="A1742" s="77"/>
      <c r="B1742" s="80"/>
      <c r="C1742" s="22"/>
      <c r="D1742" s="22"/>
      <c r="E1742" s="21"/>
      <c r="F1742" s="21"/>
      <c r="G1742" s="11"/>
      <c r="I1742" s="9"/>
      <c r="L1742" s="1"/>
      <c r="M1742" s="112"/>
      <c r="N1742" s="112"/>
      <c r="O1742" s="112"/>
      <c r="P1742" s="113"/>
      <c r="Q1742" s="112"/>
      <c r="R1742" s="114"/>
      <c r="S1742" s="113"/>
      <c r="T1742" s="112"/>
      <c r="U1742" s="114"/>
      <c r="V1742" s="113"/>
      <c r="W1742" s="112"/>
      <c r="X1742" s="113"/>
    </row>
    <row r="1743" spans="1:24" x14ac:dyDescent="0.25">
      <c r="A1743" s="77"/>
      <c r="B1743" s="80"/>
      <c r="C1743" s="22"/>
      <c r="D1743" s="22"/>
      <c r="E1743" s="21"/>
      <c r="F1743" s="21"/>
      <c r="G1743" s="11"/>
      <c r="I1743" s="9"/>
      <c r="L1743" s="1"/>
      <c r="M1743" s="112"/>
      <c r="N1743" s="112"/>
      <c r="O1743" s="112"/>
      <c r="P1743" s="113"/>
      <c r="Q1743" s="112"/>
      <c r="R1743" s="114"/>
      <c r="S1743" s="113"/>
      <c r="T1743" s="112"/>
      <c r="U1743" s="114"/>
      <c r="V1743" s="113"/>
      <c r="W1743" s="112"/>
      <c r="X1743" s="113"/>
    </row>
    <row r="1744" spans="1:24" x14ac:dyDescent="0.25">
      <c r="A1744" s="77"/>
      <c r="B1744" s="80"/>
      <c r="C1744" s="22"/>
      <c r="D1744" s="22"/>
      <c r="E1744" s="21"/>
      <c r="F1744" s="21"/>
      <c r="G1744" s="11"/>
      <c r="I1744" s="9"/>
      <c r="L1744" s="1"/>
      <c r="M1744" s="112"/>
      <c r="N1744" s="112"/>
      <c r="O1744" s="112"/>
      <c r="P1744" s="113"/>
      <c r="Q1744" s="112"/>
      <c r="R1744" s="114"/>
      <c r="S1744" s="113"/>
      <c r="T1744" s="112"/>
      <c r="U1744" s="114"/>
      <c r="V1744" s="113"/>
      <c r="W1744" s="112"/>
      <c r="X1744" s="113"/>
    </row>
    <row r="1745" spans="1:24" x14ac:dyDescent="0.25">
      <c r="A1745" s="77"/>
      <c r="B1745" s="80"/>
      <c r="C1745" s="22"/>
      <c r="D1745" s="22"/>
      <c r="E1745" s="21"/>
      <c r="F1745" s="21"/>
      <c r="G1745" s="11"/>
      <c r="I1745" s="9"/>
      <c r="L1745" s="1"/>
      <c r="M1745" s="112"/>
      <c r="N1745" s="112"/>
      <c r="O1745" s="112"/>
      <c r="P1745" s="113"/>
      <c r="Q1745" s="112"/>
      <c r="R1745" s="114"/>
      <c r="S1745" s="113"/>
      <c r="T1745" s="112"/>
      <c r="U1745" s="114"/>
      <c r="V1745" s="113"/>
      <c r="W1745" s="112"/>
      <c r="X1745" s="113"/>
    </row>
    <row r="1746" spans="1:24" x14ac:dyDescent="0.25">
      <c r="A1746" s="77"/>
      <c r="B1746" s="80"/>
      <c r="C1746" s="22"/>
      <c r="D1746" s="22"/>
      <c r="E1746" s="21"/>
      <c r="F1746" s="21"/>
      <c r="G1746" s="11"/>
      <c r="I1746" s="9"/>
      <c r="L1746" s="1"/>
      <c r="M1746" s="112"/>
      <c r="N1746" s="112"/>
      <c r="O1746" s="112"/>
      <c r="P1746" s="113"/>
      <c r="Q1746" s="112"/>
      <c r="R1746" s="114"/>
      <c r="S1746" s="113"/>
      <c r="T1746" s="112"/>
      <c r="U1746" s="114"/>
      <c r="V1746" s="113"/>
      <c r="W1746" s="112"/>
      <c r="X1746" s="113"/>
    </row>
    <row r="1747" spans="1:24" x14ac:dyDescent="0.25">
      <c r="A1747" s="77"/>
      <c r="B1747" s="80"/>
      <c r="C1747" s="22"/>
      <c r="D1747" s="22"/>
      <c r="E1747" s="21"/>
      <c r="F1747" s="21"/>
      <c r="G1747" s="11"/>
      <c r="I1747" s="9"/>
      <c r="L1747" s="1"/>
      <c r="M1747" s="112"/>
      <c r="N1747" s="112"/>
      <c r="O1747" s="112"/>
      <c r="P1747" s="113"/>
      <c r="Q1747" s="112"/>
      <c r="R1747" s="114"/>
      <c r="S1747" s="113"/>
      <c r="T1747" s="112"/>
      <c r="U1747" s="114"/>
      <c r="V1747" s="113"/>
      <c r="W1747" s="112"/>
      <c r="X1747" s="113"/>
    </row>
    <row r="1748" spans="1:24" x14ac:dyDescent="0.25">
      <c r="A1748" s="77"/>
      <c r="B1748" s="80"/>
      <c r="C1748" s="22"/>
      <c r="D1748" s="22"/>
      <c r="E1748" s="21"/>
      <c r="F1748" s="21"/>
      <c r="G1748" s="11"/>
      <c r="I1748" s="9"/>
      <c r="L1748" s="1"/>
      <c r="M1748" s="112"/>
      <c r="N1748" s="112"/>
      <c r="O1748" s="112"/>
      <c r="P1748" s="113"/>
      <c r="Q1748" s="112"/>
      <c r="R1748" s="114"/>
      <c r="S1748" s="113"/>
      <c r="T1748" s="112"/>
      <c r="U1748" s="114"/>
      <c r="V1748" s="113"/>
      <c r="W1748" s="112"/>
      <c r="X1748" s="113"/>
    </row>
    <row r="1749" spans="1:24" x14ac:dyDescent="0.25">
      <c r="A1749" s="77"/>
      <c r="B1749" s="80"/>
      <c r="C1749" s="22"/>
      <c r="D1749" s="22"/>
      <c r="E1749" s="21"/>
      <c r="F1749" s="21"/>
      <c r="G1749" s="11"/>
      <c r="I1749" s="9"/>
      <c r="L1749" s="1"/>
      <c r="M1749" s="112"/>
      <c r="N1749" s="112"/>
      <c r="O1749" s="112"/>
      <c r="P1749" s="113"/>
      <c r="Q1749" s="112"/>
      <c r="R1749" s="114"/>
      <c r="S1749" s="113"/>
      <c r="T1749" s="112"/>
      <c r="U1749" s="114"/>
      <c r="V1749" s="113"/>
      <c r="W1749" s="112"/>
      <c r="X1749" s="113"/>
    </row>
    <row r="1750" spans="1:24" x14ac:dyDescent="0.25">
      <c r="A1750" s="77"/>
      <c r="B1750" s="80"/>
      <c r="C1750" s="22"/>
      <c r="D1750" s="22"/>
      <c r="E1750" s="21"/>
      <c r="F1750" s="21"/>
      <c r="G1750" s="11"/>
      <c r="I1750" s="9"/>
      <c r="L1750" s="1"/>
      <c r="M1750" s="112"/>
      <c r="N1750" s="112"/>
      <c r="O1750" s="112"/>
      <c r="P1750" s="113"/>
      <c r="Q1750" s="112"/>
      <c r="R1750" s="114"/>
      <c r="S1750" s="113"/>
      <c r="T1750" s="112"/>
      <c r="U1750" s="114"/>
      <c r="V1750" s="113"/>
      <c r="W1750" s="112"/>
      <c r="X1750" s="113"/>
    </row>
    <row r="1751" spans="1:24" x14ac:dyDescent="0.25">
      <c r="A1751" s="77"/>
      <c r="B1751" s="80"/>
      <c r="C1751" s="22"/>
      <c r="D1751" s="22"/>
      <c r="E1751" s="21"/>
      <c r="F1751" s="21"/>
      <c r="G1751" s="11"/>
      <c r="I1751" s="9"/>
      <c r="L1751" s="1"/>
      <c r="M1751" s="112"/>
      <c r="N1751" s="112"/>
      <c r="O1751" s="112"/>
      <c r="P1751" s="113"/>
      <c r="Q1751" s="112"/>
      <c r="R1751" s="114"/>
      <c r="S1751" s="113"/>
      <c r="T1751" s="112"/>
      <c r="U1751" s="114"/>
      <c r="V1751" s="113"/>
      <c r="W1751" s="112"/>
      <c r="X1751" s="113"/>
    </row>
    <row r="1752" spans="1:24" x14ac:dyDescent="0.25">
      <c r="A1752" s="77"/>
      <c r="B1752" s="80"/>
      <c r="C1752" s="22"/>
      <c r="D1752" s="22"/>
      <c r="E1752" s="21"/>
      <c r="F1752" s="21"/>
      <c r="G1752" s="11"/>
      <c r="I1752" s="9"/>
      <c r="L1752" s="1"/>
      <c r="M1752" s="112"/>
      <c r="N1752" s="112"/>
      <c r="O1752" s="112"/>
      <c r="P1752" s="113"/>
      <c r="Q1752" s="112"/>
      <c r="R1752" s="114"/>
      <c r="S1752" s="113"/>
      <c r="T1752" s="112"/>
      <c r="U1752" s="114"/>
      <c r="V1752" s="113"/>
      <c r="W1752" s="112"/>
      <c r="X1752" s="113"/>
    </row>
    <row r="1753" spans="1:24" x14ac:dyDescent="0.25">
      <c r="A1753" s="77"/>
      <c r="B1753" s="80"/>
      <c r="C1753" s="22"/>
      <c r="D1753" s="22"/>
      <c r="E1753" s="21"/>
      <c r="F1753" s="21"/>
      <c r="G1753" s="11"/>
      <c r="I1753" s="9"/>
      <c r="L1753" s="1"/>
      <c r="M1753" s="112"/>
      <c r="N1753" s="112"/>
      <c r="O1753" s="112"/>
      <c r="P1753" s="113"/>
      <c r="Q1753" s="112"/>
      <c r="R1753" s="114"/>
      <c r="S1753" s="113"/>
      <c r="T1753" s="112"/>
      <c r="U1753" s="114"/>
      <c r="V1753" s="113"/>
      <c r="W1753" s="112"/>
      <c r="X1753" s="113"/>
    </row>
    <row r="1754" spans="1:24" x14ac:dyDescent="0.25">
      <c r="A1754" s="77"/>
      <c r="B1754" s="80"/>
      <c r="C1754" s="22"/>
      <c r="D1754" s="22"/>
      <c r="E1754" s="21"/>
      <c r="F1754" s="21"/>
      <c r="G1754" s="11"/>
      <c r="I1754" s="9"/>
      <c r="L1754" s="1"/>
      <c r="M1754" s="112"/>
      <c r="N1754" s="112"/>
      <c r="O1754" s="112"/>
      <c r="P1754" s="113"/>
      <c r="Q1754" s="112"/>
      <c r="R1754" s="114"/>
      <c r="S1754" s="113"/>
      <c r="T1754" s="112"/>
      <c r="U1754" s="114"/>
      <c r="V1754" s="113"/>
      <c r="W1754" s="112"/>
      <c r="X1754" s="113"/>
    </row>
    <row r="1755" spans="1:24" x14ac:dyDescent="0.25">
      <c r="A1755" s="77"/>
      <c r="B1755" s="80"/>
      <c r="C1755" s="22"/>
      <c r="D1755" s="22"/>
      <c r="E1755" s="21"/>
      <c r="F1755" s="21"/>
      <c r="G1755" s="11"/>
      <c r="I1755" s="9"/>
      <c r="L1755" s="1"/>
      <c r="M1755" s="112"/>
      <c r="N1755" s="112"/>
      <c r="O1755" s="112"/>
      <c r="P1755" s="113"/>
      <c r="Q1755" s="112"/>
      <c r="R1755" s="114"/>
      <c r="S1755" s="113"/>
      <c r="T1755" s="112"/>
      <c r="U1755" s="114"/>
      <c r="V1755" s="113"/>
      <c r="W1755" s="112"/>
      <c r="X1755" s="113"/>
    </row>
    <row r="1756" spans="1:24" x14ac:dyDescent="0.25">
      <c r="A1756" s="77"/>
      <c r="B1756" s="80"/>
      <c r="C1756" s="22"/>
      <c r="D1756" s="22"/>
      <c r="E1756" s="21"/>
      <c r="F1756" s="21"/>
      <c r="G1756" s="11"/>
      <c r="I1756" s="9"/>
      <c r="L1756" s="1"/>
      <c r="M1756" s="112"/>
      <c r="N1756" s="112"/>
      <c r="O1756" s="112"/>
      <c r="P1756" s="113"/>
      <c r="Q1756" s="112"/>
      <c r="R1756" s="114"/>
      <c r="S1756" s="113"/>
      <c r="T1756" s="112"/>
      <c r="U1756" s="114"/>
      <c r="V1756" s="113"/>
      <c r="W1756" s="112"/>
      <c r="X1756" s="113"/>
    </row>
    <row r="1757" spans="1:24" x14ac:dyDescent="0.25">
      <c r="A1757" s="77"/>
      <c r="B1757" s="80"/>
      <c r="C1757" s="22"/>
      <c r="D1757" s="22"/>
      <c r="E1757" s="21"/>
      <c r="F1757" s="21"/>
      <c r="G1757" s="11"/>
      <c r="I1757" s="9"/>
      <c r="L1757" s="1"/>
      <c r="M1757" s="112"/>
      <c r="N1757" s="112"/>
      <c r="O1757" s="112"/>
      <c r="P1757" s="113"/>
      <c r="Q1757" s="112"/>
      <c r="R1757" s="114"/>
      <c r="S1757" s="113"/>
      <c r="T1757" s="112"/>
      <c r="U1757" s="114"/>
      <c r="V1757" s="113"/>
      <c r="W1757" s="112"/>
      <c r="X1757" s="113"/>
    </row>
    <row r="1758" spans="1:24" x14ac:dyDescent="0.25">
      <c r="A1758" s="77"/>
      <c r="B1758" s="80"/>
      <c r="C1758" s="22"/>
      <c r="D1758" s="22"/>
      <c r="E1758" s="21"/>
      <c r="F1758" s="21"/>
      <c r="G1758" s="11"/>
      <c r="I1758" s="9"/>
      <c r="L1758" s="1"/>
      <c r="M1758" s="112"/>
      <c r="N1758" s="112"/>
      <c r="O1758" s="112"/>
      <c r="P1758" s="113"/>
      <c r="Q1758" s="112"/>
      <c r="R1758" s="114"/>
      <c r="S1758" s="113"/>
      <c r="T1758" s="112"/>
      <c r="U1758" s="114"/>
      <c r="V1758" s="113"/>
      <c r="W1758" s="112"/>
      <c r="X1758" s="113"/>
    </row>
    <row r="1759" spans="1:24" x14ac:dyDescent="0.25">
      <c r="A1759" s="77"/>
      <c r="B1759" s="80"/>
      <c r="C1759" s="22"/>
      <c r="D1759" s="22"/>
      <c r="E1759" s="21"/>
      <c r="F1759" s="21"/>
      <c r="G1759" s="11"/>
      <c r="I1759" s="9"/>
      <c r="L1759" s="1"/>
      <c r="M1759" s="112"/>
      <c r="N1759" s="112"/>
      <c r="O1759" s="112"/>
      <c r="P1759" s="113"/>
      <c r="Q1759" s="112"/>
      <c r="R1759" s="114"/>
      <c r="S1759" s="113"/>
      <c r="T1759" s="112"/>
      <c r="U1759" s="114"/>
      <c r="V1759" s="113"/>
      <c r="W1759" s="112"/>
      <c r="X1759" s="113"/>
    </row>
    <row r="1760" spans="1:24" x14ac:dyDescent="0.25">
      <c r="A1760" s="77"/>
      <c r="B1760" s="80"/>
      <c r="C1760" s="22"/>
      <c r="D1760" s="22"/>
      <c r="E1760" s="21"/>
      <c r="F1760" s="21"/>
      <c r="G1760" s="11"/>
      <c r="I1760" s="9"/>
      <c r="L1760" s="1"/>
      <c r="M1760" s="112"/>
      <c r="N1760" s="112"/>
      <c r="O1760" s="112"/>
      <c r="P1760" s="113"/>
      <c r="Q1760" s="112"/>
      <c r="R1760" s="114"/>
      <c r="S1760" s="113"/>
      <c r="T1760" s="112"/>
      <c r="U1760" s="114"/>
      <c r="V1760" s="113"/>
      <c r="W1760" s="112"/>
      <c r="X1760" s="113"/>
    </row>
    <row r="1761" spans="1:24" x14ac:dyDescent="0.25">
      <c r="A1761" s="77"/>
      <c r="B1761" s="80"/>
      <c r="C1761" s="22"/>
      <c r="D1761" s="22"/>
      <c r="E1761" s="21"/>
      <c r="F1761" s="21"/>
      <c r="G1761" s="11"/>
      <c r="I1761" s="9"/>
      <c r="L1761" s="1"/>
      <c r="M1761" s="112"/>
      <c r="N1761" s="112"/>
      <c r="O1761" s="112"/>
      <c r="P1761" s="113"/>
      <c r="Q1761" s="112"/>
      <c r="R1761" s="114"/>
      <c r="S1761" s="113"/>
      <c r="T1761" s="112"/>
      <c r="U1761" s="114"/>
      <c r="V1761" s="113"/>
      <c r="W1761" s="112"/>
      <c r="X1761" s="113"/>
    </row>
    <row r="1762" spans="1:24" x14ac:dyDescent="0.25">
      <c r="A1762" s="77"/>
      <c r="B1762" s="80"/>
      <c r="C1762" s="22"/>
      <c r="D1762" s="22"/>
      <c r="E1762" s="21"/>
      <c r="F1762" s="21"/>
      <c r="G1762" s="11"/>
      <c r="I1762" s="9"/>
      <c r="L1762" s="1"/>
      <c r="M1762" s="112"/>
      <c r="N1762" s="112"/>
      <c r="O1762" s="112"/>
      <c r="P1762" s="113"/>
      <c r="Q1762" s="112"/>
      <c r="R1762" s="114"/>
      <c r="S1762" s="113"/>
      <c r="T1762" s="112"/>
      <c r="U1762" s="114"/>
      <c r="V1762" s="113"/>
      <c r="W1762" s="112"/>
      <c r="X1762" s="113"/>
    </row>
    <row r="1763" spans="1:24" x14ac:dyDescent="0.25">
      <c r="A1763" s="77"/>
      <c r="B1763" s="80"/>
      <c r="C1763" s="22"/>
      <c r="D1763" s="22"/>
      <c r="E1763" s="21"/>
      <c r="F1763" s="21"/>
      <c r="G1763" s="11"/>
      <c r="I1763" s="9"/>
      <c r="L1763" s="1"/>
      <c r="M1763" s="112"/>
      <c r="N1763" s="112"/>
      <c r="O1763" s="112"/>
      <c r="P1763" s="113"/>
      <c r="Q1763" s="112"/>
      <c r="R1763" s="114"/>
      <c r="S1763" s="113"/>
      <c r="T1763" s="112"/>
      <c r="U1763" s="114"/>
      <c r="V1763" s="113"/>
      <c r="W1763" s="112"/>
      <c r="X1763" s="113"/>
    </row>
    <row r="1764" spans="1:24" x14ac:dyDescent="0.25">
      <c r="A1764" s="77"/>
      <c r="B1764" s="80"/>
      <c r="C1764" s="22"/>
      <c r="D1764" s="22"/>
      <c r="E1764" s="21"/>
      <c r="F1764" s="21"/>
      <c r="G1764" s="11"/>
      <c r="I1764" s="9"/>
      <c r="L1764" s="1"/>
      <c r="M1764" s="112"/>
      <c r="N1764" s="112"/>
      <c r="O1764" s="112"/>
      <c r="P1764" s="113"/>
      <c r="Q1764" s="112"/>
      <c r="R1764" s="114"/>
      <c r="S1764" s="113"/>
      <c r="T1764" s="112"/>
      <c r="U1764" s="114"/>
      <c r="V1764" s="113"/>
      <c r="W1764" s="112"/>
      <c r="X1764" s="113"/>
    </row>
    <row r="1765" spans="1:24" x14ac:dyDescent="0.25">
      <c r="A1765" s="77"/>
      <c r="B1765" s="80"/>
      <c r="C1765" s="22"/>
      <c r="D1765" s="22"/>
      <c r="E1765" s="21"/>
      <c r="F1765" s="21"/>
      <c r="G1765" s="11"/>
      <c r="I1765" s="9"/>
      <c r="L1765" s="1"/>
      <c r="M1765" s="112"/>
      <c r="N1765" s="112"/>
      <c r="O1765" s="112"/>
      <c r="P1765" s="113"/>
      <c r="Q1765" s="112"/>
      <c r="R1765" s="114"/>
      <c r="S1765" s="113"/>
      <c r="T1765" s="112"/>
      <c r="U1765" s="114"/>
      <c r="V1765" s="113"/>
      <c r="W1765" s="112"/>
      <c r="X1765" s="113"/>
    </row>
    <row r="1766" spans="1:24" x14ac:dyDescent="0.25">
      <c r="A1766" s="77"/>
      <c r="B1766" s="80"/>
      <c r="C1766" s="22"/>
      <c r="D1766" s="22"/>
      <c r="E1766" s="21"/>
      <c r="F1766" s="21"/>
      <c r="G1766" s="11"/>
      <c r="I1766" s="9"/>
      <c r="L1766" s="1"/>
      <c r="M1766" s="112"/>
      <c r="N1766" s="112"/>
      <c r="O1766" s="112"/>
      <c r="P1766" s="113"/>
      <c r="Q1766" s="112"/>
      <c r="R1766" s="114"/>
      <c r="S1766" s="113"/>
      <c r="T1766" s="112"/>
      <c r="U1766" s="114"/>
      <c r="V1766" s="113"/>
      <c r="W1766" s="112"/>
      <c r="X1766" s="113"/>
    </row>
    <row r="1767" spans="1:24" x14ac:dyDescent="0.25">
      <c r="A1767" s="77"/>
      <c r="B1767" s="80"/>
      <c r="C1767" s="22"/>
      <c r="D1767" s="22"/>
      <c r="E1767" s="21"/>
      <c r="F1767" s="21"/>
      <c r="G1767" s="11"/>
      <c r="I1767" s="9"/>
      <c r="L1767" s="1"/>
      <c r="M1767" s="112"/>
      <c r="N1767" s="112"/>
      <c r="O1767" s="112"/>
      <c r="P1767" s="113"/>
      <c r="Q1767" s="112"/>
      <c r="R1767" s="114"/>
      <c r="S1767" s="113"/>
      <c r="T1767" s="112"/>
      <c r="U1767" s="114"/>
      <c r="V1767" s="113"/>
      <c r="W1767" s="112"/>
      <c r="X1767" s="113"/>
    </row>
    <row r="1768" spans="1:24" x14ac:dyDescent="0.25">
      <c r="A1768" s="77"/>
      <c r="B1768" s="80"/>
      <c r="C1768" s="22"/>
      <c r="D1768" s="22"/>
      <c r="E1768" s="21"/>
      <c r="F1768" s="21"/>
      <c r="G1768" s="11"/>
      <c r="I1768" s="9"/>
      <c r="L1768" s="1"/>
      <c r="M1768" s="112"/>
      <c r="N1768" s="112"/>
      <c r="O1768" s="112"/>
      <c r="P1768" s="113"/>
      <c r="Q1768" s="112"/>
      <c r="R1768" s="114"/>
      <c r="S1768" s="113"/>
      <c r="T1768" s="112"/>
      <c r="U1768" s="114"/>
      <c r="V1768" s="113"/>
      <c r="W1768" s="112"/>
      <c r="X1768" s="113"/>
    </row>
    <row r="1769" spans="1:24" x14ac:dyDescent="0.25">
      <c r="A1769" s="77"/>
      <c r="B1769" s="80"/>
      <c r="C1769" s="22"/>
      <c r="D1769" s="22"/>
      <c r="E1769" s="21"/>
      <c r="F1769" s="21"/>
      <c r="G1769" s="11"/>
      <c r="I1769" s="9"/>
      <c r="L1769" s="1"/>
      <c r="M1769" s="112"/>
      <c r="N1769" s="112"/>
      <c r="O1769" s="112"/>
      <c r="P1769" s="113"/>
      <c r="Q1769" s="112"/>
      <c r="R1769" s="114"/>
      <c r="S1769" s="113"/>
      <c r="T1769" s="112"/>
      <c r="U1769" s="114"/>
      <c r="V1769" s="113"/>
      <c r="W1769" s="112"/>
      <c r="X1769" s="113"/>
    </row>
    <row r="1770" spans="1:24" x14ac:dyDescent="0.25">
      <c r="A1770" s="77"/>
      <c r="B1770" s="80"/>
      <c r="C1770" s="22"/>
      <c r="D1770" s="22"/>
      <c r="E1770" s="21"/>
      <c r="F1770" s="21"/>
      <c r="G1770" s="11"/>
      <c r="I1770" s="9"/>
      <c r="L1770" s="1"/>
      <c r="M1770" s="112"/>
      <c r="N1770" s="112"/>
      <c r="O1770" s="112"/>
      <c r="P1770" s="113"/>
      <c r="Q1770" s="112"/>
      <c r="R1770" s="114"/>
      <c r="S1770" s="113"/>
      <c r="T1770" s="112"/>
      <c r="U1770" s="114"/>
      <c r="V1770" s="113"/>
      <c r="W1770" s="112"/>
      <c r="X1770" s="113"/>
    </row>
    <row r="1771" spans="1:24" x14ac:dyDescent="0.25">
      <c r="A1771" s="77"/>
      <c r="B1771" s="80"/>
      <c r="C1771" s="22"/>
      <c r="D1771" s="22"/>
      <c r="E1771" s="21"/>
      <c r="F1771" s="21"/>
      <c r="G1771" s="11"/>
      <c r="I1771" s="9"/>
      <c r="L1771" s="1"/>
      <c r="M1771" s="112"/>
      <c r="N1771" s="112"/>
      <c r="O1771" s="112"/>
      <c r="P1771" s="113"/>
      <c r="Q1771" s="112"/>
      <c r="R1771" s="114"/>
      <c r="S1771" s="113"/>
      <c r="T1771" s="112"/>
      <c r="U1771" s="114"/>
      <c r="V1771" s="113"/>
      <c r="W1771" s="112"/>
      <c r="X1771" s="113"/>
    </row>
    <row r="1772" spans="1:24" x14ac:dyDescent="0.25">
      <c r="A1772" s="77"/>
      <c r="B1772" s="80"/>
      <c r="C1772" s="22"/>
      <c r="D1772" s="22"/>
      <c r="E1772" s="21"/>
      <c r="F1772" s="21"/>
      <c r="G1772" s="11"/>
      <c r="I1772" s="9"/>
      <c r="L1772" s="1"/>
      <c r="M1772" s="112"/>
      <c r="N1772" s="112"/>
      <c r="O1772" s="112"/>
      <c r="P1772" s="113"/>
      <c r="Q1772" s="112"/>
      <c r="R1772" s="114"/>
      <c r="S1772" s="113"/>
      <c r="T1772" s="112"/>
      <c r="U1772" s="114"/>
      <c r="V1772" s="113"/>
      <c r="W1772" s="112"/>
      <c r="X1772" s="113"/>
    </row>
    <row r="1773" spans="1:24" x14ac:dyDescent="0.25">
      <c r="A1773" s="77"/>
      <c r="B1773" s="80"/>
      <c r="C1773" s="22"/>
      <c r="D1773" s="22"/>
      <c r="E1773" s="21"/>
      <c r="F1773" s="21"/>
      <c r="G1773" s="11"/>
      <c r="I1773" s="9"/>
      <c r="L1773" s="1"/>
      <c r="M1773" s="112"/>
      <c r="N1773" s="112"/>
      <c r="O1773" s="112"/>
      <c r="P1773" s="113"/>
      <c r="Q1773" s="112"/>
      <c r="R1773" s="114"/>
      <c r="S1773" s="113"/>
      <c r="T1773" s="112"/>
      <c r="U1773" s="114"/>
      <c r="V1773" s="113"/>
      <c r="W1773" s="112"/>
      <c r="X1773" s="113"/>
    </row>
    <row r="1774" spans="1:24" x14ac:dyDescent="0.25">
      <c r="A1774" s="77"/>
      <c r="B1774" s="80"/>
      <c r="C1774" s="22"/>
      <c r="D1774" s="22"/>
      <c r="E1774" s="21"/>
      <c r="F1774" s="21"/>
      <c r="G1774" s="11"/>
      <c r="I1774" s="9"/>
      <c r="L1774" s="1"/>
      <c r="M1774" s="112"/>
      <c r="N1774" s="112"/>
      <c r="O1774" s="112"/>
      <c r="P1774" s="113"/>
      <c r="Q1774" s="112"/>
      <c r="R1774" s="114"/>
      <c r="S1774" s="113"/>
      <c r="T1774" s="112"/>
      <c r="U1774" s="114"/>
      <c r="V1774" s="113"/>
      <c r="W1774" s="112"/>
      <c r="X1774" s="113"/>
    </row>
    <row r="1775" spans="1:24" x14ac:dyDescent="0.25">
      <c r="A1775" s="77"/>
      <c r="B1775" s="80"/>
      <c r="C1775" s="22"/>
      <c r="D1775" s="22"/>
      <c r="E1775" s="21"/>
      <c r="F1775" s="21"/>
      <c r="G1775" s="11"/>
      <c r="I1775" s="9"/>
      <c r="L1775" s="1"/>
      <c r="M1775" s="112"/>
      <c r="N1775" s="112"/>
      <c r="O1775" s="112"/>
      <c r="P1775" s="113"/>
      <c r="Q1775" s="112"/>
      <c r="R1775" s="114"/>
      <c r="S1775" s="113"/>
      <c r="T1775" s="112"/>
      <c r="U1775" s="114"/>
      <c r="V1775" s="113"/>
      <c r="W1775" s="112"/>
      <c r="X1775" s="113"/>
    </row>
    <row r="1776" spans="1:24" x14ac:dyDescent="0.25">
      <c r="A1776" s="77"/>
      <c r="B1776" s="80"/>
      <c r="C1776" s="22"/>
      <c r="D1776" s="22"/>
      <c r="E1776" s="21"/>
      <c r="F1776" s="21"/>
      <c r="G1776" s="11"/>
      <c r="I1776" s="9"/>
      <c r="L1776" s="1"/>
      <c r="M1776" s="112"/>
      <c r="N1776" s="112"/>
      <c r="O1776" s="112"/>
      <c r="P1776" s="113"/>
      <c r="Q1776" s="112"/>
      <c r="R1776" s="114"/>
      <c r="S1776" s="113"/>
      <c r="T1776" s="112"/>
      <c r="U1776" s="114"/>
      <c r="V1776" s="113"/>
      <c r="W1776" s="112"/>
      <c r="X1776" s="113"/>
    </row>
    <row r="1777" spans="1:24" x14ac:dyDescent="0.25">
      <c r="A1777" s="77"/>
      <c r="B1777" s="80"/>
      <c r="C1777" s="22"/>
      <c r="D1777" s="22"/>
      <c r="E1777" s="21"/>
      <c r="F1777" s="21"/>
      <c r="G1777" s="11"/>
      <c r="I1777" s="9"/>
      <c r="L1777" s="1"/>
      <c r="M1777" s="112"/>
      <c r="N1777" s="112"/>
      <c r="O1777" s="112"/>
      <c r="P1777" s="113"/>
      <c r="Q1777" s="112"/>
      <c r="R1777" s="114"/>
      <c r="S1777" s="113"/>
      <c r="T1777" s="112"/>
      <c r="U1777" s="114"/>
      <c r="V1777" s="113"/>
      <c r="W1777" s="112"/>
      <c r="X1777" s="113"/>
    </row>
    <row r="1778" spans="1:24" x14ac:dyDescent="0.25">
      <c r="A1778" s="77"/>
      <c r="B1778" s="80"/>
      <c r="C1778" s="22"/>
      <c r="D1778" s="22"/>
      <c r="E1778" s="21"/>
      <c r="F1778" s="21"/>
      <c r="G1778" s="11"/>
      <c r="I1778" s="9"/>
      <c r="L1778" s="1"/>
      <c r="M1778" s="112"/>
      <c r="N1778" s="112"/>
      <c r="O1778" s="112"/>
      <c r="P1778" s="113"/>
      <c r="Q1778" s="112"/>
      <c r="R1778" s="114"/>
      <c r="S1778" s="113"/>
      <c r="T1778" s="112"/>
      <c r="U1778" s="114"/>
      <c r="V1778" s="113"/>
      <c r="W1778" s="112"/>
      <c r="X1778" s="113"/>
    </row>
    <row r="1779" spans="1:24" x14ac:dyDescent="0.25">
      <c r="A1779" s="77"/>
      <c r="B1779" s="80"/>
      <c r="C1779" s="22"/>
      <c r="D1779" s="22"/>
      <c r="E1779" s="21"/>
      <c r="F1779" s="21"/>
      <c r="G1779" s="11"/>
      <c r="I1779" s="9"/>
      <c r="L1779" s="1"/>
      <c r="M1779" s="112"/>
      <c r="N1779" s="112"/>
      <c r="O1779" s="112"/>
      <c r="P1779" s="113"/>
      <c r="Q1779" s="112"/>
      <c r="R1779" s="114"/>
      <c r="S1779" s="113"/>
      <c r="T1779" s="112"/>
      <c r="U1779" s="114"/>
      <c r="V1779" s="113"/>
      <c r="W1779" s="112"/>
      <c r="X1779" s="113"/>
    </row>
    <row r="1780" spans="1:24" x14ac:dyDescent="0.25">
      <c r="A1780" s="77"/>
      <c r="B1780" s="80"/>
      <c r="C1780" s="22"/>
      <c r="D1780" s="22"/>
      <c r="E1780" s="21"/>
      <c r="F1780" s="21"/>
      <c r="G1780" s="11"/>
      <c r="I1780" s="9"/>
      <c r="L1780" s="1"/>
      <c r="M1780" s="112"/>
      <c r="N1780" s="112"/>
      <c r="O1780" s="112"/>
      <c r="P1780" s="113"/>
      <c r="Q1780" s="112"/>
      <c r="R1780" s="114"/>
      <c r="S1780" s="113"/>
      <c r="T1780" s="112"/>
      <c r="U1780" s="114"/>
      <c r="V1780" s="113"/>
      <c r="W1780" s="112"/>
      <c r="X1780" s="113"/>
    </row>
    <row r="1781" spans="1:24" x14ac:dyDescent="0.25">
      <c r="A1781" s="77"/>
      <c r="B1781" s="80"/>
      <c r="C1781" s="22"/>
      <c r="D1781" s="22"/>
      <c r="E1781" s="21"/>
      <c r="F1781" s="21"/>
      <c r="G1781" s="11"/>
      <c r="I1781" s="9"/>
      <c r="L1781" s="1"/>
      <c r="M1781" s="112"/>
      <c r="N1781" s="112"/>
      <c r="O1781" s="112"/>
      <c r="P1781" s="113"/>
      <c r="Q1781" s="112"/>
      <c r="R1781" s="114"/>
      <c r="S1781" s="113"/>
      <c r="T1781" s="112"/>
      <c r="U1781" s="114"/>
      <c r="V1781" s="113"/>
      <c r="W1781" s="112"/>
      <c r="X1781" s="113"/>
    </row>
    <row r="1782" spans="1:24" x14ac:dyDescent="0.25">
      <c r="A1782" s="77"/>
      <c r="B1782" s="80"/>
      <c r="C1782" s="22"/>
      <c r="D1782" s="22"/>
      <c r="E1782" s="21"/>
      <c r="F1782" s="21"/>
      <c r="G1782" s="11"/>
      <c r="I1782" s="9"/>
      <c r="L1782" s="1"/>
      <c r="M1782" s="112"/>
      <c r="N1782" s="112"/>
      <c r="O1782" s="112"/>
      <c r="P1782" s="113"/>
      <c r="Q1782" s="112"/>
      <c r="R1782" s="114"/>
      <c r="S1782" s="113"/>
      <c r="T1782" s="112"/>
      <c r="U1782" s="114"/>
      <c r="V1782" s="113"/>
      <c r="W1782" s="112"/>
      <c r="X1782" s="113"/>
    </row>
    <row r="1783" spans="1:24" x14ac:dyDescent="0.25">
      <c r="A1783" s="77"/>
      <c r="B1783" s="80"/>
      <c r="C1783" s="22"/>
      <c r="D1783" s="22"/>
      <c r="E1783" s="21"/>
      <c r="F1783" s="21"/>
      <c r="G1783" s="11"/>
      <c r="I1783" s="9"/>
      <c r="L1783" s="1"/>
      <c r="M1783" s="112"/>
      <c r="N1783" s="112"/>
      <c r="O1783" s="112"/>
      <c r="P1783" s="113"/>
      <c r="Q1783" s="112"/>
      <c r="R1783" s="114"/>
      <c r="S1783" s="113"/>
      <c r="T1783" s="112"/>
      <c r="U1783" s="114"/>
      <c r="V1783" s="113"/>
      <c r="W1783" s="112"/>
      <c r="X1783" s="113"/>
    </row>
    <row r="1784" spans="1:24" x14ac:dyDescent="0.25">
      <c r="A1784" s="77"/>
      <c r="B1784" s="80"/>
      <c r="C1784" s="22"/>
      <c r="D1784" s="22"/>
      <c r="E1784" s="21"/>
      <c r="F1784" s="21"/>
      <c r="G1784" s="11"/>
      <c r="I1784" s="9"/>
      <c r="L1784" s="1"/>
      <c r="M1784" s="112"/>
      <c r="N1784" s="112"/>
      <c r="O1784" s="112"/>
      <c r="P1784" s="113"/>
      <c r="Q1784" s="112"/>
      <c r="R1784" s="114"/>
      <c r="S1784" s="113"/>
      <c r="T1784" s="112"/>
      <c r="U1784" s="114"/>
      <c r="V1784" s="113"/>
      <c r="W1784" s="112"/>
      <c r="X1784" s="113"/>
    </row>
    <row r="1785" spans="1:24" x14ac:dyDescent="0.25">
      <c r="A1785" s="77"/>
      <c r="B1785" s="80"/>
      <c r="C1785" s="22"/>
      <c r="D1785" s="22"/>
      <c r="E1785" s="21"/>
      <c r="F1785" s="21"/>
      <c r="G1785" s="11"/>
      <c r="I1785" s="9"/>
      <c r="L1785" s="1"/>
      <c r="M1785" s="112"/>
      <c r="N1785" s="112"/>
      <c r="O1785" s="112"/>
      <c r="P1785" s="113"/>
      <c r="Q1785" s="112"/>
      <c r="R1785" s="114"/>
      <c r="S1785" s="113"/>
      <c r="T1785" s="112"/>
      <c r="U1785" s="114"/>
      <c r="V1785" s="113"/>
      <c r="W1785" s="112"/>
      <c r="X1785" s="113"/>
    </row>
    <row r="1786" spans="1:24" x14ac:dyDescent="0.25">
      <c r="A1786" s="77"/>
      <c r="B1786" s="80"/>
      <c r="C1786" s="22"/>
      <c r="D1786" s="22"/>
      <c r="E1786" s="21"/>
      <c r="F1786" s="21"/>
      <c r="G1786" s="11"/>
      <c r="I1786" s="9"/>
      <c r="L1786" s="1"/>
      <c r="M1786" s="112"/>
      <c r="N1786" s="112"/>
      <c r="O1786" s="112"/>
      <c r="P1786" s="113"/>
      <c r="Q1786" s="112"/>
      <c r="R1786" s="114"/>
      <c r="S1786" s="113"/>
      <c r="T1786" s="112"/>
      <c r="U1786" s="114"/>
      <c r="V1786" s="113"/>
      <c r="W1786" s="112"/>
      <c r="X1786" s="113"/>
    </row>
    <row r="1787" spans="1:24" x14ac:dyDescent="0.25">
      <c r="A1787" s="77"/>
      <c r="B1787" s="80"/>
      <c r="C1787" s="22"/>
      <c r="D1787" s="22"/>
      <c r="E1787" s="21"/>
      <c r="F1787" s="21"/>
      <c r="G1787" s="11"/>
      <c r="I1787" s="9"/>
      <c r="L1787" s="1"/>
      <c r="M1787" s="112"/>
      <c r="N1787" s="112"/>
      <c r="O1787" s="112"/>
      <c r="P1787" s="113"/>
      <c r="Q1787" s="112"/>
      <c r="R1787" s="114"/>
      <c r="S1787" s="113"/>
      <c r="T1787" s="112"/>
      <c r="U1787" s="114"/>
      <c r="V1787" s="113"/>
      <c r="W1787" s="112"/>
      <c r="X1787" s="113"/>
    </row>
    <row r="1788" spans="1:24" x14ac:dyDescent="0.25">
      <c r="A1788" s="77"/>
      <c r="B1788" s="80"/>
      <c r="C1788" s="22"/>
      <c r="D1788" s="22"/>
      <c r="E1788" s="21"/>
      <c r="F1788" s="21"/>
      <c r="G1788" s="11"/>
      <c r="I1788" s="9"/>
      <c r="L1788" s="1"/>
      <c r="M1788" s="112"/>
      <c r="N1788" s="112"/>
      <c r="O1788" s="112"/>
      <c r="P1788" s="113"/>
      <c r="Q1788" s="112"/>
      <c r="R1788" s="114"/>
      <c r="S1788" s="113"/>
      <c r="T1788" s="112"/>
      <c r="U1788" s="114"/>
      <c r="V1788" s="113"/>
      <c r="W1788" s="112"/>
      <c r="X1788" s="113"/>
    </row>
    <row r="1789" spans="1:24" x14ac:dyDescent="0.25">
      <c r="A1789" s="77"/>
      <c r="B1789" s="80"/>
      <c r="C1789" s="22"/>
      <c r="D1789" s="22"/>
      <c r="E1789" s="21"/>
      <c r="F1789" s="21"/>
      <c r="G1789" s="11"/>
      <c r="I1789" s="9"/>
      <c r="L1789" s="1"/>
      <c r="M1789" s="112"/>
      <c r="N1789" s="112"/>
      <c r="O1789" s="112"/>
      <c r="P1789" s="113"/>
      <c r="Q1789" s="112"/>
      <c r="R1789" s="114"/>
      <c r="S1789" s="113"/>
      <c r="T1789" s="112"/>
      <c r="U1789" s="114"/>
      <c r="V1789" s="113"/>
      <c r="W1789" s="112"/>
      <c r="X1789" s="113"/>
    </row>
    <row r="1790" spans="1:24" x14ac:dyDescent="0.25">
      <c r="A1790" s="77"/>
      <c r="B1790" s="80"/>
      <c r="C1790" s="22"/>
      <c r="D1790" s="22"/>
      <c r="E1790" s="21"/>
      <c r="F1790" s="21"/>
      <c r="G1790" s="11"/>
      <c r="I1790" s="9"/>
      <c r="L1790" s="1"/>
      <c r="M1790" s="112"/>
      <c r="N1790" s="112"/>
      <c r="O1790" s="112"/>
      <c r="P1790" s="113"/>
      <c r="Q1790" s="112"/>
      <c r="R1790" s="114"/>
      <c r="S1790" s="113"/>
      <c r="T1790" s="112"/>
      <c r="U1790" s="114"/>
      <c r="V1790" s="113"/>
      <c r="W1790" s="112"/>
      <c r="X1790" s="113"/>
    </row>
    <row r="1791" spans="1:24" x14ac:dyDescent="0.25">
      <c r="A1791" s="77"/>
      <c r="B1791" s="80"/>
      <c r="C1791" s="22"/>
      <c r="D1791" s="22"/>
      <c r="E1791" s="21"/>
      <c r="F1791" s="21"/>
      <c r="G1791" s="11"/>
      <c r="I1791" s="9"/>
      <c r="L1791" s="1"/>
      <c r="M1791" s="112"/>
      <c r="N1791" s="112"/>
      <c r="O1791" s="112"/>
      <c r="P1791" s="113"/>
      <c r="Q1791" s="112"/>
      <c r="R1791" s="114"/>
      <c r="S1791" s="113"/>
      <c r="T1791" s="112"/>
      <c r="U1791" s="114"/>
      <c r="V1791" s="113"/>
      <c r="W1791" s="112"/>
      <c r="X1791" s="113"/>
    </row>
    <row r="1792" spans="1:24" x14ac:dyDescent="0.25">
      <c r="A1792" s="77"/>
      <c r="B1792" s="80"/>
      <c r="C1792" s="22"/>
      <c r="D1792" s="22"/>
      <c r="E1792" s="21"/>
      <c r="F1792" s="21"/>
      <c r="G1792" s="11"/>
      <c r="I1792" s="9"/>
      <c r="L1792" s="1"/>
      <c r="M1792" s="112"/>
      <c r="N1792" s="112"/>
      <c r="O1792" s="112"/>
      <c r="P1792" s="113"/>
      <c r="Q1792" s="112"/>
      <c r="R1792" s="114"/>
      <c r="S1792" s="113"/>
      <c r="T1792" s="112"/>
      <c r="U1792" s="114"/>
      <c r="V1792" s="113"/>
      <c r="W1792" s="112"/>
      <c r="X1792" s="113"/>
    </row>
    <row r="1793" spans="1:24" x14ac:dyDescent="0.25">
      <c r="A1793" s="77"/>
      <c r="B1793" s="80"/>
      <c r="C1793" s="22"/>
      <c r="D1793" s="22"/>
      <c r="E1793" s="21"/>
      <c r="F1793" s="21"/>
      <c r="G1793" s="11"/>
      <c r="I1793" s="9"/>
      <c r="L1793" s="1"/>
      <c r="M1793" s="112"/>
      <c r="N1793" s="112"/>
      <c r="O1793" s="112"/>
      <c r="P1793" s="113"/>
      <c r="Q1793" s="112"/>
      <c r="R1793" s="114"/>
      <c r="S1793" s="113"/>
      <c r="T1793" s="112"/>
      <c r="U1793" s="114"/>
      <c r="V1793" s="113"/>
      <c r="W1793" s="112"/>
      <c r="X1793" s="113"/>
    </row>
    <row r="1794" spans="1:24" x14ac:dyDescent="0.25">
      <c r="A1794" s="77"/>
      <c r="B1794" s="80"/>
      <c r="C1794" s="22"/>
      <c r="D1794" s="22"/>
      <c r="E1794" s="21"/>
      <c r="F1794" s="21"/>
      <c r="G1794" s="11"/>
      <c r="I1794" s="9"/>
      <c r="L1794" s="1"/>
      <c r="M1794" s="112"/>
      <c r="N1794" s="112"/>
      <c r="O1794" s="112"/>
      <c r="P1794" s="113"/>
      <c r="Q1794" s="112"/>
      <c r="R1794" s="114"/>
      <c r="S1794" s="113"/>
      <c r="T1794" s="112"/>
      <c r="U1794" s="114"/>
      <c r="V1794" s="113"/>
      <c r="W1794" s="112"/>
      <c r="X1794" s="113"/>
    </row>
    <row r="1795" spans="1:24" x14ac:dyDescent="0.25">
      <c r="A1795" s="77"/>
      <c r="B1795" s="80"/>
      <c r="C1795" s="22"/>
      <c r="D1795" s="22"/>
      <c r="E1795" s="21"/>
      <c r="F1795" s="21"/>
      <c r="G1795" s="11"/>
      <c r="I1795" s="9"/>
      <c r="L1795" s="1"/>
      <c r="M1795" s="112"/>
      <c r="N1795" s="112"/>
      <c r="O1795" s="112"/>
      <c r="P1795" s="113"/>
      <c r="Q1795" s="112"/>
      <c r="R1795" s="114"/>
      <c r="S1795" s="113"/>
      <c r="T1795" s="112"/>
      <c r="U1795" s="114"/>
      <c r="V1795" s="113"/>
      <c r="W1795" s="112"/>
      <c r="X1795" s="113"/>
    </row>
    <row r="1796" spans="1:24" x14ac:dyDescent="0.25">
      <c r="A1796" s="77"/>
      <c r="B1796" s="80"/>
      <c r="C1796" s="22"/>
      <c r="D1796" s="22"/>
      <c r="E1796" s="21"/>
      <c r="F1796" s="21"/>
      <c r="G1796" s="11"/>
      <c r="I1796" s="9"/>
      <c r="L1796" s="1"/>
      <c r="M1796" s="112"/>
      <c r="N1796" s="112"/>
      <c r="O1796" s="112"/>
      <c r="P1796" s="113"/>
      <c r="Q1796" s="112"/>
      <c r="R1796" s="114"/>
      <c r="S1796" s="113"/>
      <c r="T1796" s="112"/>
      <c r="U1796" s="114"/>
      <c r="V1796" s="113"/>
      <c r="W1796" s="112"/>
      <c r="X1796" s="113"/>
    </row>
    <row r="1797" spans="1:24" x14ac:dyDescent="0.25">
      <c r="A1797" s="77"/>
      <c r="B1797" s="80"/>
      <c r="C1797" s="22"/>
      <c r="D1797" s="22"/>
      <c r="E1797" s="21"/>
      <c r="F1797" s="21"/>
      <c r="G1797" s="11"/>
      <c r="I1797" s="9"/>
      <c r="L1797" s="1"/>
      <c r="M1797" s="112"/>
      <c r="N1797" s="112"/>
      <c r="O1797" s="112"/>
      <c r="P1797" s="113"/>
      <c r="Q1797" s="112"/>
      <c r="R1797" s="114"/>
      <c r="S1797" s="113"/>
      <c r="T1797" s="112"/>
      <c r="U1797" s="114"/>
      <c r="V1797" s="113"/>
      <c r="W1797" s="112"/>
      <c r="X1797" s="113"/>
    </row>
    <row r="1798" spans="1:24" x14ac:dyDescent="0.25">
      <c r="A1798" s="77"/>
      <c r="B1798" s="80"/>
      <c r="C1798" s="22"/>
      <c r="D1798" s="22"/>
      <c r="E1798" s="21"/>
      <c r="F1798" s="21"/>
      <c r="G1798" s="11"/>
      <c r="I1798" s="9"/>
      <c r="L1798" s="1"/>
      <c r="M1798" s="112"/>
      <c r="N1798" s="112"/>
      <c r="O1798" s="112"/>
      <c r="P1798" s="113"/>
      <c r="Q1798" s="112"/>
      <c r="R1798" s="114"/>
      <c r="S1798" s="113"/>
      <c r="T1798" s="112"/>
      <c r="U1798" s="114"/>
      <c r="V1798" s="113"/>
      <c r="W1798" s="112"/>
      <c r="X1798" s="113"/>
    </row>
    <row r="1799" spans="1:24" x14ac:dyDescent="0.25">
      <c r="A1799" s="77"/>
      <c r="B1799" s="80"/>
      <c r="C1799" s="22"/>
      <c r="D1799" s="22"/>
      <c r="E1799" s="21"/>
      <c r="F1799" s="21"/>
      <c r="G1799" s="11"/>
      <c r="I1799" s="9"/>
      <c r="L1799" s="1"/>
      <c r="M1799" s="112"/>
      <c r="N1799" s="112"/>
      <c r="O1799" s="112"/>
      <c r="P1799" s="113"/>
      <c r="Q1799" s="112"/>
      <c r="R1799" s="114"/>
      <c r="S1799" s="113"/>
      <c r="T1799" s="112"/>
      <c r="U1799" s="114"/>
      <c r="V1799" s="113"/>
      <c r="W1799" s="112"/>
      <c r="X1799" s="113"/>
    </row>
    <row r="1800" spans="1:24" x14ac:dyDescent="0.25">
      <c r="A1800" s="77"/>
      <c r="B1800" s="80"/>
      <c r="C1800" s="22"/>
      <c r="D1800" s="22"/>
      <c r="E1800" s="21"/>
      <c r="F1800" s="21"/>
      <c r="G1800" s="11"/>
      <c r="I1800" s="9"/>
      <c r="L1800" s="1"/>
      <c r="M1800" s="112"/>
      <c r="N1800" s="112"/>
      <c r="O1800" s="112"/>
      <c r="P1800" s="113"/>
      <c r="Q1800" s="112"/>
      <c r="R1800" s="114"/>
      <c r="S1800" s="113"/>
      <c r="T1800" s="112"/>
      <c r="U1800" s="114"/>
      <c r="V1800" s="113"/>
      <c r="W1800" s="112"/>
      <c r="X1800" s="113"/>
    </row>
    <row r="1801" spans="1:24" x14ac:dyDescent="0.25">
      <c r="A1801" s="77"/>
      <c r="B1801" s="80"/>
      <c r="C1801" s="22"/>
      <c r="D1801" s="22"/>
      <c r="E1801" s="21"/>
      <c r="F1801" s="21"/>
      <c r="G1801" s="11"/>
      <c r="I1801" s="9"/>
      <c r="L1801" s="1"/>
      <c r="M1801" s="112"/>
      <c r="N1801" s="112"/>
      <c r="O1801" s="112"/>
      <c r="P1801" s="113"/>
      <c r="Q1801" s="112"/>
      <c r="R1801" s="114"/>
      <c r="S1801" s="113"/>
      <c r="T1801" s="112"/>
      <c r="U1801" s="114"/>
      <c r="V1801" s="113"/>
      <c r="W1801" s="112"/>
      <c r="X1801" s="113"/>
    </row>
    <row r="1802" spans="1:24" x14ac:dyDescent="0.25">
      <c r="A1802" s="77"/>
      <c r="B1802" s="80"/>
      <c r="C1802" s="22"/>
      <c r="D1802" s="22"/>
      <c r="E1802" s="21"/>
      <c r="F1802" s="21"/>
      <c r="G1802" s="11"/>
      <c r="I1802" s="9"/>
      <c r="L1802" s="1"/>
      <c r="M1802" s="112"/>
      <c r="N1802" s="112"/>
      <c r="O1802" s="112"/>
      <c r="P1802" s="113"/>
      <c r="Q1802" s="112"/>
      <c r="R1802" s="114"/>
      <c r="S1802" s="113"/>
      <c r="T1802" s="112"/>
      <c r="U1802" s="114"/>
      <c r="V1802" s="113"/>
      <c r="W1802" s="112"/>
      <c r="X1802" s="113"/>
    </row>
    <row r="1803" spans="1:24" x14ac:dyDescent="0.25">
      <c r="A1803" s="77"/>
      <c r="B1803" s="80"/>
      <c r="C1803" s="22"/>
      <c r="D1803" s="22"/>
      <c r="E1803" s="21"/>
      <c r="F1803" s="21"/>
      <c r="G1803" s="11"/>
      <c r="I1803" s="9"/>
      <c r="L1803" s="1"/>
      <c r="M1803" s="112"/>
      <c r="N1803" s="112"/>
      <c r="O1803" s="112"/>
      <c r="P1803" s="113"/>
      <c r="Q1803" s="112"/>
      <c r="R1803" s="114"/>
      <c r="S1803" s="113"/>
      <c r="T1803" s="112"/>
      <c r="U1803" s="114"/>
      <c r="V1803" s="113"/>
      <c r="W1803" s="112"/>
      <c r="X1803" s="113"/>
    </row>
    <row r="1804" spans="1:24" x14ac:dyDescent="0.25">
      <c r="A1804" s="77"/>
      <c r="B1804" s="80"/>
      <c r="C1804" s="22"/>
      <c r="D1804" s="22"/>
      <c r="E1804" s="21"/>
      <c r="F1804" s="21"/>
      <c r="G1804" s="11"/>
      <c r="I1804" s="9"/>
      <c r="L1804" s="1"/>
      <c r="M1804" s="112"/>
      <c r="N1804" s="112"/>
      <c r="O1804" s="112"/>
      <c r="P1804" s="113"/>
      <c r="Q1804" s="112"/>
      <c r="R1804" s="114"/>
      <c r="S1804" s="113"/>
      <c r="T1804" s="112"/>
      <c r="U1804" s="114"/>
      <c r="V1804" s="113"/>
      <c r="W1804" s="112"/>
      <c r="X1804" s="113"/>
    </row>
    <row r="1805" spans="1:24" x14ac:dyDescent="0.25">
      <c r="A1805" s="77"/>
      <c r="B1805" s="80"/>
      <c r="C1805" s="22"/>
      <c r="D1805" s="22"/>
      <c r="E1805" s="21"/>
      <c r="F1805" s="21"/>
      <c r="G1805" s="11"/>
      <c r="I1805" s="9"/>
      <c r="L1805" s="1"/>
      <c r="M1805" s="112"/>
      <c r="N1805" s="112"/>
      <c r="O1805" s="112"/>
      <c r="P1805" s="113"/>
      <c r="Q1805" s="112"/>
      <c r="R1805" s="114"/>
      <c r="S1805" s="113"/>
      <c r="T1805" s="112"/>
      <c r="U1805" s="114"/>
      <c r="V1805" s="113"/>
      <c r="W1805" s="112"/>
      <c r="X1805" s="113"/>
    </row>
    <row r="1806" spans="1:24" x14ac:dyDescent="0.25">
      <c r="A1806" s="77"/>
      <c r="B1806" s="80"/>
      <c r="C1806" s="22"/>
      <c r="D1806" s="22"/>
      <c r="E1806" s="21"/>
      <c r="F1806" s="21"/>
      <c r="G1806" s="11"/>
      <c r="I1806" s="9"/>
      <c r="L1806" s="1"/>
      <c r="M1806" s="112"/>
      <c r="N1806" s="112"/>
      <c r="O1806" s="112"/>
      <c r="P1806" s="113"/>
      <c r="Q1806" s="112"/>
      <c r="R1806" s="114"/>
      <c r="S1806" s="113"/>
      <c r="T1806" s="112"/>
      <c r="U1806" s="114"/>
      <c r="V1806" s="113"/>
      <c r="W1806" s="112"/>
      <c r="X1806" s="113"/>
    </row>
    <row r="1807" spans="1:24" x14ac:dyDescent="0.25">
      <c r="A1807" s="77"/>
      <c r="B1807" s="80"/>
      <c r="C1807" s="22"/>
      <c r="D1807" s="22"/>
      <c r="E1807" s="21"/>
      <c r="F1807" s="21"/>
      <c r="G1807" s="11"/>
      <c r="I1807" s="9"/>
      <c r="L1807" s="1"/>
      <c r="M1807" s="112"/>
      <c r="N1807" s="112"/>
      <c r="O1807" s="112"/>
      <c r="P1807" s="113"/>
      <c r="Q1807" s="112"/>
      <c r="R1807" s="114"/>
      <c r="S1807" s="113"/>
      <c r="T1807" s="112"/>
      <c r="U1807" s="114"/>
      <c r="V1807" s="113"/>
      <c r="W1807" s="112"/>
      <c r="X1807" s="113"/>
    </row>
    <row r="1808" spans="1:24" x14ac:dyDescent="0.25">
      <c r="A1808" s="77"/>
      <c r="B1808" s="80"/>
      <c r="C1808" s="22"/>
      <c r="D1808" s="22"/>
      <c r="E1808" s="21"/>
      <c r="F1808" s="21"/>
      <c r="G1808" s="11"/>
      <c r="I1808" s="9"/>
      <c r="L1808" s="1"/>
      <c r="M1808" s="112"/>
      <c r="N1808" s="112"/>
      <c r="O1808" s="112"/>
      <c r="P1808" s="113"/>
      <c r="Q1808" s="112"/>
      <c r="R1808" s="114"/>
      <c r="S1808" s="113"/>
      <c r="T1808" s="112"/>
      <c r="U1808" s="114"/>
      <c r="V1808" s="113"/>
      <c r="W1808" s="112"/>
      <c r="X1808" s="113"/>
    </row>
    <row r="1809" spans="1:24" x14ac:dyDescent="0.25">
      <c r="A1809" s="77"/>
      <c r="B1809" s="80"/>
      <c r="C1809" s="22"/>
      <c r="D1809" s="22"/>
      <c r="E1809" s="21"/>
      <c r="F1809" s="21"/>
      <c r="G1809" s="11"/>
      <c r="I1809" s="9"/>
      <c r="L1809" s="1"/>
      <c r="M1809" s="112"/>
      <c r="N1809" s="112"/>
      <c r="O1809" s="112"/>
      <c r="P1809" s="113"/>
      <c r="Q1809" s="112"/>
      <c r="R1809" s="114"/>
      <c r="S1809" s="113"/>
      <c r="T1809" s="112"/>
      <c r="U1809" s="114"/>
      <c r="V1809" s="113"/>
      <c r="W1809" s="112"/>
      <c r="X1809" s="113"/>
    </row>
    <row r="1810" spans="1:24" x14ac:dyDescent="0.25">
      <c r="A1810" s="77"/>
      <c r="B1810" s="80"/>
      <c r="C1810" s="22"/>
      <c r="D1810" s="22"/>
      <c r="E1810" s="21"/>
      <c r="F1810" s="21"/>
      <c r="G1810" s="11"/>
      <c r="I1810" s="9"/>
      <c r="L1810" s="1"/>
      <c r="M1810" s="112"/>
      <c r="N1810" s="112"/>
      <c r="O1810" s="112"/>
      <c r="P1810" s="113"/>
      <c r="Q1810" s="112"/>
      <c r="R1810" s="114"/>
      <c r="S1810" s="113"/>
      <c r="T1810" s="112"/>
      <c r="U1810" s="114"/>
      <c r="V1810" s="113"/>
      <c r="W1810" s="112"/>
      <c r="X1810" s="113"/>
    </row>
    <row r="1811" spans="1:24" x14ac:dyDescent="0.25">
      <c r="A1811" s="77"/>
      <c r="B1811" s="80"/>
      <c r="C1811" s="22"/>
      <c r="D1811" s="22"/>
      <c r="E1811" s="21"/>
      <c r="F1811" s="21"/>
      <c r="G1811" s="11"/>
      <c r="I1811" s="9"/>
      <c r="L1811" s="1"/>
      <c r="M1811" s="112"/>
      <c r="N1811" s="112"/>
      <c r="O1811" s="112"/>
      <c r="P1811" s="113"/>
      <c r="Q1811" s="112"/>
      <c r="R1811" s="114"/>
      <c r="S1811" s="113"/>
      <c r="T1811" s="112"/>
      <c r="U1811" s="114"/>
      <c r="V1811" s="113"/>
      <c r="W1811" s="112"/>
      <c r="X1811" s="113"/>
    </row>
    <row r="1812" spans="1:24" x14ac:dyDescent="0.25">
      <c r="A1812" s="77"/>
      <c r="B1812" s="80"/>
      <c r="C1812" s="22"/>
      <c r="D1812" s="22"/>
      <c r="E1812" s="21"/>
      <c r="F1812" s="21"/>
      <c r="G1812" s="11"/>
      <c r="I1812" s="9"/>
      <c r="L1812" s="1"/>
      <c r="M1812" s="112"/>
      <c r="N1812" s="112"/>
      <c r="O1812" s="112"/>
      <c r="P1812" s="113"/>
      <c r="Q1812" s="112"/>
      <c r="R1812" s="114"/>
      <c r="S1812" s="113"/>
      <c r="T1812" s="112"/>
      <c r="U1812" s="114"/>
      <c r="V1812" s="113"/>
      <c r="W1812" s="112"/>
      <c r="X1812" s="113"/>
    </row>
    <row r="1813" spans="1:24" x14ac:dyDescent="0.25">
      <c r="A1813" s="77"/>
      <c r="B1813" s="80"/>
      <c r="C1813" s="22"/>
      <c r="D1813" s="22"/>
      <c r="E1813" s="21"/>
      <c r="F1813" s="21"/>
      <c r="G1813" s="11"/>
      <c r="I1813" s="9"/>
      <c r="L1813" s="1"/>
      <c r="M1813" s="112"/>
      <c r="N1813" s="112"/>
      <c r="O1813" s="112"/>
      <c r="P1813" s="113"/>
      <c r="Q1813" s="112"/>
      <c r="R1813" s="114"/>
      <c r="S1813" s="113"/>
      <c r="T1813" s="112"/>
      <c r="U1813" s="114"/>
      <c r="V1813" s="113"/>
      <c r="W1813" s="112"/>
      <c r="X1813" s="113"/>
    </row>
    <row r="1814" spans="1:24" x14ac:dyDescent="0.25">
      <c r="A1814" s="77"/>
      <c r="B1814" s="80"/>
      <c r="C1814" s="22"/>
      <c r="D1814" s="22"/>
      <c r="E1814" s="21"/>
      <c r="F1814" s="21"/>
      <c r="G1814" s="11"/>
      <c r="I1814" s="9"/>
      <c r="L1814" s="1"/>
      <c r="M1814" s="112"/>
      <c r="N1814" s="112"/>
      <c r="O1814" s="112"/>
      <c r="P1814" s="113"/>
      <c r="Q1814" s="112"/>
      <c r="R1814" s="114"/>
      <c r="S1814" s="113"/>
      <c r="T1814" s="112"/>
      <c r="U1814" s="114"/>
      <c r="V1814" s="113"/>
      <c r="W1814" s="112"/>
      <c r="X1814" s="113"/>
    </row>
    <row r="1815" spans="1:24" x14ac:dyDescent="0.25">
      <c r="A1815" s="77"/>
      <c r="B1815" s="80"/>
      <c r="C1815" s="22"/>
      <c r="D1815" s="22"/>
      <c r="E1815" s="21"/>
      <c r="F1815" s="21"/>
      <c r="G1815" s="11"/>
      <c r="I1815" s="9"/>
      <c r="L1815" s="1"/>
      <c r="M1815" s="112"/>
      <c r="N1815" s="112"/>
      <c r="O1815" s="112"/>
      <c r="P1815" s="113"/>
      <c r="Q1815" s="112"/>
      <c r="R1815" s="114"/>
      <c r="S1815" s="113"/>
      <c r="T1815" s="112"/>
      <c r="U1815" s="114"/>
      <c r="V1815" s="113"/>
      <c r="W1815" s="112"/>
      <c r="X1815" s="113"/>
    </row>
    <row r="1816" spans="1:24" x14ac:dyDescent="0.25">
      <c r="A1816" s="77"/>
      <c r="B1816" s="80"/>
      <c r="C1816" s="22"/>
      <c r="D1816" s="22"/>
      <c r="E1816" s="21"/>
      <c r="F1816" s="21"/>
      <c r="G1816" s="11"/>
      <c r="I1816" s="9"/>
      <c r="L1816" s="1"/>
      <c r="M1816" s="112"/>
      <c r="N1816" s="112"/>
      <c r="O1816" s="112"/>
      <c r="P1816" s="113"/>
      <c r="Q1816" s="112"/>
      <c r="R1816" s="114"/>
      <c r="S1816" s="113"/>
      <c r="T1816" s="112"/>
      <c r="U1816" s="114"/>
      <c r="V1816" s="113"/>
      <c r="W1816" s="112"/>
      <c r="X1816" s="113"/>
    </row>
    <row r="1817" spans="1:24" x14ac:dyDescent="0.25">
      <c r="A1817" s="77"/>
      <c r="B1817" s="80"/>
      <c r="C1817" s="22"/>
      <c r="D1817" s="22"/>
      <c r="E1817" s="21"/>
      <c r="F1817" s="21"/>
      <c r="G1817" s="11"/>
      <c r="I1817" s="9"/>
      <c r="L1817" s="1"/>
      <c r="M1817" s="112"/>
      <c r="N1817" s="112"/>
      <c r="O1817" s="112"/>
      <c r="P1817" s="113"/>
      <c r="Q1817" s="112"/>
      <c r="R1817" s="114"/>
      <c r="S1817" s="113"/>
      <c r="T1817" s="112"/>
      <c r="U1817" s="114"/>
      <c r="V1817" s="113"/>
      <c r="W1817" s="112"/>
      <c r="X1817" s="113"/>
    </row>
    <row r="1818" spans="1:24" x14ac:dyDescent="0.25">
      <c r="A1818" s="77"/>
      <c r="B1818" s="80"/>
      <c r="C1818" s="22"/>
      <c r="D1818" s="22"/>
      <c r="E1818" s="21"/>
      <c r="F1818" s="21"/>
      <c r="G1818" s="11"/>
      <c r="I1818" s="9"/>
      <c r="L1818" s="1"/>
      <c r="M1818" s="112"/>
      <c r="N1818" s="112"/>
      <c r="O1818" s="112"/>
      <c r="P1818" s="113"/>
      <c r="Q1818" s="112"/>
      <c r="R1818" s="114"/>
      <c r="S1818" s="113"/>
      <c r="T1818" s="112"/>
      <c r="U1818" s="114"/>
      <c r="V1818" s="113"/>
      <c r="W1818" s="112"/>
      <c r="X1818" s="113"/>
    </row>
    <row r="1819" spans="1:24" x14ac:dyDescent="0.25">
      <c r="A1819" s="77"/>
      <c r="B1819" s="80"/>
      <c r="C1819" s="22"/>
      <c r="D1819" s="22"/>
      <c r="E1819" s="21"/>
      <c r="F1819" s="21"/>
      <c r="G1819" s="11"/>
      <c r="I1819" s="9"/>
      <c r="L1819" s="1"/>
      <c r="M1819" s="112"/>
      <c r="N1819" s="112"/>
      <c r="O1819" s="112"/>
      <c r="P1819" s="113"/>
      <c r="Q1819" s="112"/>
      <c r="R1819" s="114"/>
      <c r="S1819" s="113"/>
      <c r="T1819" s="112"/>
      <c r="U1819" s="114"/>
      <c r="V1819" s="113"/>
      <c r="W1819" s="112"/>
      <c r="X1819" s="113"/>
    </row>
    <row r="1820" spans="1:24" x14ac:dyDescent="0.25">
      <c r="A1820" s="77"/>
      <c r="B1820" s="80"/>
      <c r="C1820" s="22"/>
      <c r="D1820" s="22"/>
      <c r="E1820" s="21"/>
      <c r="F1820" s="21"/>
      <c r="G1820" s="11"/>
      <c r="I1820" s="9"/>
      <c r="L1820" s="1"/>
      <c r="M1820" s="112"/>
      <c r="N1820" s="112"/>
      <c r="O1820" s="112"/>
      <c r="P1820" s="113"/>
      <c r="Q1820" s="112"/>
      <c r="R1820" s="114"/>
      <c r="S1820" s="113"/>
      <c r="T1820" s="112"/>
      <c r="U1820" s="114"/>
      <c r="V1820" s="113"/>
      <c r="W1820" s="112"/>
      <c r="X1820" s="113"/>
    </row>
    <row r="1821" spans="1:24" x14ac:dyDescent="0.25">
      <c r="A1821" s="77"/>
      <c r="B1821" s="80"/>
      <c r="C1821" s="22"/>
      <c r="D1821" s="22"/>
      <c r="E1821" s="21"/>
      <c r="F1821" s="21"/>
      <c r="G1821" s="11"/>
      <c r="I1821" s="9"/>
      <c r="L1821" s="1"/>
      <c r="M1821" s="112"/>
      <c r="N1821" s="112"/>
      <c r="O1821" s="112"/>
      <c r="P1821" s="113"/>
      <c r="Q1821" s="112"/>
      <c r="R1821" s="114"/>
      <c r="S1821" s="113"/>
      <c r="T1821" s="112"/>
      <c r="U1821" s="114"/>
      <c r="V1821" s="113"/>
      <c r="W1821" s="112"/>
      <c r="X1821" s="113"/>
    </row>
    <row r="1822" spans="1:24" x14ac:dyDescent="0.25">
      <c r="A1822" s="77"/>
      <c r="B1822" s="80"/>
      <c r="C1822" s="22"/>
      <c r="D1822" s="22"/>
      <c r="E1822" s="21"/>
      <c r="F1822" s="21"/>
      <c r="G1822" s="11"/>
      <c r="I1822" s="9"/>
      <c r="L1822" s="1"/>
      <c r="M1822" s="112"/>
      <c r="N1822" s="112"/>
      <c r="O1822" s="112"/>
      <c r="P1822" s="113"/>
      <c r="Q1822" s="112"/>
      <c r="R1822" s="114"/>
      <c r="S1822" s="113"/>
      <c r="T1822" s="112"/>
      <c r="U1822" s="114"/>
      <c r="V1822" s="113"/>
      <c r="W1822" s="112"/>
      <c r="X1822" s="113"/>
    </row>
    <row r="1823" spans="1:24" x14ac:dyDescent="0.25">
      <c r="A1823" s="77"/>
      <c r="B1823" s="80"/>
      <c r="C1823" s="22"/>
      <c r="D1823" s="22"/>
      <c r="E1823" s="21"/>
      <c r="F1823" s="21"/>
      <c r="G1823" s="11"/>
      <c r="I1823" s="9"/>
      <c r="L1823" s="1"/>
      <c r="M1823" s="112"/>
      <c r="N1823" s="112"/>
      <c r="O1823" s="112"/>
      <c r="P1823" s="113"/>
      <c r="Q1823" s="112"/>
      <c r="R1823" s="114"/>
      <c r="S1823" s="113"/>
      <c r="T1823" s="112"/>
      <c r="U1823" s="114"/>
      <c r="V1823" s="113"/>
      <c r="W1823" s="112"/>
      <c r="X1823" s="113"/>
    </row>
    <row r="1824" spans="1:24" x14ac:dyDescent="0.25">
      <c r="A1824" s="77"/>
      <c r="B1824" s="80"/>
      <c r="C1824" s="22"/>
      <c r="D1824" s="22"/>
      <c r="E1824" s="21"/>
      <c r="F1824" s="21"/>
      <c r="G1824" s="11"/>
      <c r="I1824" s="9"/>
      <c r="L1824" s="1"/>
      <c r="M1824" s="112"/>
      <c r="N1824" s="112"/>
      <c r="O1824" s="112"/>
      <c r="P1824" s="113"/>
      <c r="Q1824" s="112"/>
      <c r="R1824" s="114"/>
      <c r="S1824" s="113"/>
      <c r="T1824" s="112"/>
      <c r="U1824" s="114"/>
      <c r="V1824" s="113"/>
      <c r="W1824" s="112"/>
      <c r="X1824" s="113"/>
    </row>
    <row r="1825" spans="1:24" x14ac:dyDescent="0.25">
      <c r="A1825" s="77"/>
      <c r="B1825" s="80"/>
      <c r="C1825" s="22"/>
      <c r="D1825" s="22"/>
      <c r="E1825" s="21"/>
      <c r="F1825" s="21"/>
      <c r="G1825" s="11"/>
      <c r="I1825" s="9"/>
      <c r="L1825" s="1"/>
      <c r="M1825" s="112"/>
      <c r="N1825" s="112"/>
      <c r="O1825" s="112"/>
      <c r="P1825" s="113"/>
      <c r="Q1825" s="112"/>
      <c r="R1825" s="114"/>
      <c r="S1825" s="113"/>
      <c r="T1825" s="112"/>
      <c r="U1825" s="114"/>
      <c r="V1825" s="113"/>
      <c r="W1825" s="112"/>
      <c r="X1825" s="113"/>
    </row>
    <row r="1826" spans="1:24" x14ac:dyDescent="0.25">
      <c r="A1826" s="77"/>
      <c r="B1826" s="80"/>
      <c r="C1826" s="22"/>
      <c r="D1826" s="22"/>
      <c r="E1826" s="21"/>
      <c r="F1826" s="21"/>
      <c r="G1826" s="11"/>
      <c r="I1826" s="9"/>
      <c r="L1826" s="1"/>
      <c r="M1826" s="112"/>
      <c r="N1826" s="112"/>
      <c r="O1826" s="112"/>
      <c r="P1826" s="113"/>
      <c r="Q1826" s="112"/>
      <c r="R1826" s="114"/>
      <c r="S1826" s="113"/>
      <c r="T1826" s="112"/>
      <c r="U1826" s="114"/>
      <c r="V1826" s="113"/>
      <c r="W1826" s="112"/>
      <c r="X1826" s="113"/>
    </row>
    <row r="1827" spans="1:24" x14ac:dyDescent="0.25">
      <c r="A1827" s="77"/>
      <c r="B1827" s="80"/>
      <c r="C1827" s="22"/>
      <c r="D1827" s="22"/>
      <c r="E1827" s="21"/>
      <c r="F1827" s="21"/>
      <c r="G1827" s="11"/>
      <c r="I1827" s="9"/>
      <c r="L1827" s="1"/>
      <c r="M1827" s="112"/>
      <c r="N1827" s="112"/>
      <c r="O1827" s="112"/>
      <c r="P1827" s="113"/>
      <c r="Q1827" s="112"/>
      <c r="R1827" s="114"/>
      <c r="S1827" s="113"/>
      <c r="T1827" s="112"/>
      <c r="U1827" s="114"/>
      <c r="V1827" s="113"/>
      <c r="W1827" s="112"/>
      <c r="X1827" s="113"/>
    </row>
    <row r="1828" spans="1:24" x14ac:dyDescent="0.25">
      <c r="A1828" s="77"/>
      <c r="B1828" s="80"/>
      <c r="C1828" s="22"/>
      <c r="D1828" s="22"/>
      <c r="E1828" s="21"/>
      <c r="F1828" s="21"/>
      <c r="G1828" s="11"/>
      <c r="I1828" s="9"/>
      <c r="L1828" s="1"/>
      <c r="M1828" s="112"/>
      <c r="N1828" s="112"/>
      <c r="O1828" s="112"/>
      <c r="P1828" s="113"/>
      <c r="Q1828" s="112"/>
      <c r="R1828" s="114"/>
      <c r="S1828" s="113"/>
      <c r="T1828" s="112"/>
      <c r="U1828" s="114"/>
      <c r="V1828" s="113"/>
      <c r="W1828" s="112"/>
      <c r="X1828" s="113"/>
    </row>
    <row r="1829" spans="1:24" x14ac:dyDescent="0.25">
      <c r="A1829" s="77"/>
      <c r="B1829" s="80"/>
      <c r="C1829" s="22"/>
      <c r="D1829" s="22"/>
      <c r="E1829" s="21"/>
      <c r="F1829" s="21"/>
      <c r="G1829" s="11"/>
      <c r="I1829" s="9"/>
      <c r="L1829" s="1"/>
      <c r="M1829" s="112"/>
      <c r="N1829" s="112"/>
      <c r="O1829" s="112"/>
      <c r="P1829" s="113"/>
      <c r="Q1829" s="112"/>
      <c r="R1829" s="114"/>
      <c r="S1829" s="113"/>
      <c r="T1829" s="112"/>
      <c r="U1829" s="114"/>
      <c r="V1829" s="113"/>
      <c r="W1829" s="112"/>
      <c r="X1829" s="113"/>
    </row>
    <row r="1830" spans="1:24" x14ac:dyDescent="0.25">
      <c r="A1830" s="77"/>
      <c r="B1830" s="80"/>
      <c r="C1830" s="22"/>
      <c r="D1830" s="22"/>
      <c r="E1830" s="21"/>
      <c r="F1830" s="21"/>
      <c r="G1830" s="11"/>
      <c r="I1830" s="9"/>
      <c r="L1830" s="1"/>
      <c r="M1830" s="112"/>
      <c r="N1830" s="112"/>
      <c r="O1830" s="112"/>
      <c r="P1830" s="113"/>
      <c r="Q1830" s="112"/>
      <c r="R1830" s="114"/>
      <c r="S1830" s="113"/>
      <c r="T1830" s="112"/>
      <c r="U1830" s="114"/>
      <c r="V1830" s="113"/>
      <c r="W1830" s="112"/>
      <c r="X1830" s="113"/>
    </row>
    <row r="1831" spans="1:24" x14ac:dyDescent="0.25">
      <c r="A1831" s="77"/>
      <c r="B1831" s="80"/>
      <c r="C1831" s="22"/>
      <c r="D1831" s="22"/>
      <c r="E1831" s="21"/>
      <c r="F1831" s="21"/>
      <c r="G1831" s="11"/>
      <c r="I1831" s="9"/>
      <c r="L1831" s="1"/>
      <c r="M1831" s="112"/>
      <c r="N1831" s="112"/>
      <c r="O1831" s="112"/>
      <c r="P1831" s="113"/>
      <c r="Q1831" s="112"/>
      <c r="R1831" s="114"/>
      <c r="S1831" s="113"/>
      <c r="T1831" s="112"/>
      <c r="U1831" s="114"/>
      <c r="V1831" s="113"/>
      <c r="W1831" s="112"/>
      <c r="X1831" s="113"/>
    </row>
    <row r="1832" spans="1:24" x14ac:dyDescent="0.25">
      <c r="A1832" s="77"/>
      <c r="B1832" s="80"/>
      <c r="C1832" s="22"/>
      <c r="D1832" s="22"/>
      <c r="E1832" s="21"/>
      <c r="F1832" s="21"/>
      <c r="G1832" s="11"/>
      <c r="I1832" s="9"/>
      <c r="L1832" s="1"/>
      <c r="M1832" s="112"/>
      <c r="N1832" s="112"/>
      <c r="O1832" s="112"/>
      <c r="P1832" s="113"/>
      <c r="Q1832" s="112"/>
      <c r="R1832" s="114"/>
      <c r="S1832" s="113"/>
      <c r="T1832" s="112"/>
      <c r="U1832" s="114"/>
      <c r="V1832" s="113"/>
      <c r="W1832" s="112"/>
      <c r="X1832" s="113"/>
    </row>
    <row r="1833" spans="1:24" x14ac:dyDescent="0.25">
      <c r="A1833" s="77"/>
      <c r="B1833" s="80"/>
      <c r="C1833" s="22"/>
      <c r="D1833" s="22"/>
      <c r="E1833" s="21"/>
      <c r="F1833" s="21"/>
      <c r="G1833" s="11"/>
      <c r="I1833" s="9"/>
      <c r="L1833" s="1"/>
      <c r="M1833" s="112"/>
      <c r="N1833" s="112"/>
      <c r="O1833" s="112"/>
      <c r="P1833" s="113"/>
      <c r="Q1833" s="112"/>
      <c r="R1833" s="114"/>
      <c r="S1833" s="113"/>
      <c r="T1833" s="112"/>
      <c r="U1833" s="114"/>
      <c r="V1833" s="113"/>
      <c r="W1833" s="112"/>
      <c r="X1833" s="113"/>
    </row>
    <row r="1834" spans="1:24" x14ac:dyDescent="0.25">
      <c r="A1834" s="77"/>
      <c r="B1834" s="80"/>
      <c r="C1834" s="22"/>
      <c r="D1834" s="22"/>
      <c r="E1834" s="21"/>
      <c r="F1834" s="21"/>
      <c r="G1834" s="11"/>
      <c r="I1834" s="9"/>
      <c r="L1834" s="1"/>
      <c r="M1834" s="112"/>
      <c r="N1834" s="112"/>
      <c r="O1834" s="112"/>
      <c r="P1834" s="113"/>
      <c r="Q1834" s="112"/>
      <c r="R1834" s="114"/>
      <c r="S1834" s="113"/>
      <c r="T1834" s="112"/>
      <c r="U1834" s="114"/>
      <c r="V1834" s="113"/>
      <c r="W1834" s="112"/>
      <c r="X1834" s="113"/>
    </row>
    <row r="1835" spans="1:24" x14ac:dyDescent="0.25">
      <c r="A1835" s="77"/>
      <c r="B1835" s="80"/>
      <c r="C1835" s="22"/>
      <c r="D1835" s="22"/>
      <c r="E1835" s="21"/>
      <c r="F1835" s="21"/>
      <c r="G1835" s="11"/>
      <c r="I1835" s="9"/>
      <c r="L1835" s="1"/>
      <c r="M1835" s="112"/>
      <c r="N1835" s="112"/>
      <c r="O1835" s="112"/>
      <c r="P1835" s="113"/>
      <c r="Q1835" s="112"/>
      <c r="R1835" s="114"/>
      <c r="S1835" s="113"/>
      <c r="T1835" s="112"/>
      <c r="U1835" s="114"/>
      <c r="V1835" s="113"/>
      <c r="W1835" s="112"/>
      <c r="X1835" s="113"/>
    </row>
    <row r="1836" spans="1:24" x14ac:dyDescent="0.25">
      <c r="A1836" s="77"/>
      <c r="B1836" s="80"/>
      <c r="C1836" s="22"/>
      <c r="D1836" s="22"/>
      <c r="E1836" s="21"/>
      <c r="F1836" s="21"/>
      <c r="G1836" s="11"/>
      <c r="I1836" s="9"/>
      <c r="L1836" s="1"/>
      <c r="M1836" s="112"/>
      <c r="N1836" s="112"/>
      <c r="O1836" s="112"/>
      <c r="P1836" s="113"/>
      <c r="Q1836" s="112"/>
      <c r="R1836" s="114"/>
      <c r="S1836" s="113"/>
      <c r="T1836" s="112"/>
      <c r="U1836" s="114"/>
      <c r="V1836" s="113"/>
      <c r="W1836" s="112"/>
      <c r="X1836" s="113"/>
    </row>
    <row r="1837" spans="1:24" x14ac:dyDescent="0.25">
      <c r="A1837" s="77"/>
      <c r="B1837" s="80"/>
      <c r="C1837" s="22"/>
      <c r="D1837" s="22"/>
      <c r="E1837" s="21"/>
      <c r="F1837" s="21"/>
      <c r="G1837" s="11"/>
      <c r="I1837" s="9"/>
      <c r="L1837" s="1"/>
      <c r="M1837" s="112"/>
      <c r="N1837" s="112"/>
      <c r="O1837" s="112"/>
      <c r="P1837" s="113"/>
      <c r="Q1837" s="112"/>
      <c r="R1837" s="114"/>
      <c r="S1837" s="113"/>
      <c r="T1837" s="112"/>
      <c r="U1837" s="114"/>
      <c r="V1837" s="113"/>
      <c r="W1837" s="112"/>
      <c r="X1837" s="113"/>
    </row>
    <row r="1838" spans="1:24" x14ac:dyDescent="0.25">
      <c r="A1838" s="77"/>
      <c r="B1838" s="80"/>
      <c r="C1838" s="22"/>
      <c r="D1838" s="22"/>
      <c r="E1838" s="21"/>
      <c r="F1838" s="21"/>
      <c r="G1838" s="11"/>
      <c r="I1838" s="9"/>
      <c r="L1838" s="1"/>
      <c r="M1838" s="112"/>
      <c r="N1838" s="112"/>
      <c r="O1838" s="112"/>
      <c r="P1838" s="113"/>
      <c r="Q1838" s="112"/>
      <c r="R1838" s="114"/>
      <c r="S1838" s="113"/>
      <c r="T1838" s="112"/>
      <c r="U1838" s="114"/>
      <c r="V1838" s="113"/>
      <c r="W1838" s="112"/>
      <c r="X1838" s="113"/>
    </row>
    <row r="1839" spans="1:24" x14ac:dyDescent="0.25">
      <c r="A1839" s="77"/>
      <c r="B1839" s="80"/>
      <c r="C1839" s="22"/>
      <c r="D1839" s="22"/>
      <c r="E1839" s="21"/>
      <c r="F1839" s="21"/>
      <c r="G1839" s="11"/>
      <c r="I1839" s="9"/>
      <c r="L1839" s="1"/>
      <c r="M1839" s="112"/>
      <c r="N1839" s="112"/>
      <c r="O1839" s="112"/>
      <c r="P1839" s="113"/>
      <c r="Q1839" s="112"/>
      <c r="R1839" s="114"/>
      <c r="S1839" s="113"/>
      <c r="T1839" s="112"/>
      <c r="U1839" s="114"/>
      <c r="V1839" s="113"/>
      <c r="W1839" s="112"/>
      <c r="X1839" s="113"/>
    </row>
    <row r="1840" spans="1:24" x14ac:dyDescent="0.25">
      <c r="A1840" s="77"/>
      <c r="B1840" s="80"/>
      <c r="C1840" s="22"/>
      <c r="D1840" s="22"/>
      <c r="E1840" s="21"/>
      <c r="F1840" s="21"/>
      <c r="G1840" s="11"/>
      <c r="I1840" s="9"/>
      <c r="L1840" s="1"/>
      <c r="M1840" s="112"/>
      <c r="N1840" s="112"/>
      <c r="O1840" s="112"/>
      <c r="P1840" s="113"/>
      <c r="Q1840" s="112"/>
      <c r="R1840" s="114"/>
      <c r="S1840" s="113"/>
      <c r="T1840" s="112"/>
      <c r="U1840" s="114"/>
      <c r="V1840" s="113"/>
      <c r="W1840" s="112"/>
      <c r="X1840" s="113"/>
    </row>
    <row r="1841" spans="1:24" x14ac:dyDescent="0.25">
      <c r="A1841" s="77"/>
      <c r="B1841" s="80"/>
      <c r="C1841" s="22"/>
      <c r="D1841" s="22"/>
      <c r="E1841" s="21"/>
      <c r="F1841" s="21"/>
      <c r="G1841" s="11"/>
      <c r="I1841" s="9"/>
      <c r="L1841" s="1"/>
      <c r="M1841" s="112"/>
      <c r="N1841" s="112"/>
      <c r="O1841" s="112"/>
      <c r="P1841" s="113"/>
      <c r="Q1841" s="112"/>
      <c r="R1841" s="114"/>
      <c r="S1841" s="113"/>
      <c r="T1841" s="112"/>
      <c r="U1841" s="114"/>
      <c r="V1841" s="113"/>
      <c r="W1841" s="112"/>
      <c r="X1841" s="113"/>
    </row>
    <row r="1842" spans="1:24" x14ac:dyDescent="0.25">
      <c r="A1842" s="77"/>
      <c r="B1842" s="80"/>
      <c r="C1842" s="22"/>
      <c r="D1842" s="22"/>
      <c r="E1842" s="21"/>
      <c r="F1842" s="21"/>
      <c r="G1842" s="11"/>
      <c r="I1842" s="9"/>
      <c r="L1842" s="1"/>
      <c r="M1842" s="112"/>
      <c r="N1842" s="112"/>
      <c r="O1842" s="112"/>
      <c r="P1842" s="113"/>
      <c r="Q1842" s="112"/>
      <c r="R1842" s="114"/>
      <c r="S1842" s="113"/>
      <c r="T1842" s="112"/>
      <c r="U1842" s="114"/>
      <c r="V1842" s="113"/>
      <c r="W1842" s="112"/>
      <c r="X1842" s="113"/>
    </row>
    <row r="1843" spans="1:24" x14ac:dyDescent="0.25">
      <c r="A1843" s="77"/>
      <c r="B1843" s="80"/>
      <c r="C1843" s="22"/>
      <c r="D1843" s="22"/>
      <c r="E1843" s="21"/>
      <c r="F1843" s="21"/>
      <c r="G1843" s="11"/>
      <c r="I1843" s="9"/>
      <c r="L1843" s="1"/>
      <c r="M1843" s="112"/>
      <c r="N1843" s="112"/>
      <c r="O1843" s="112"/>
      <c r="P1843" s="113"/>
      <c r="Q1843" s="112"/>
      <c r="R1843" s="114"/>
      <c r="S1843" s="113"/>
      <c r="T1843" s="112"/>
      <c r="U1843" s="114"/>
      <c r="V1843" s="113"/>
      <c r="W1843" s="112"/>
      <c r="X1843" s="113"/>
    </row>
    <row r="1844" spans="1:24" x14ac:dyDescent="0.25">
      <c r="A1844" s="77"/>
      <c r="B1844" s="80"/>
      <c r="C1844" s="22"/>
      <c r="D1844" s="22"/>
      <c r="E1844" s="21"/>
      <c r="F1844" s="21"/>
      <c r="G1844" s="11"/>
      <c r="I1844" s="9"/>
      <c r="L1844" s="1"/>
      <c r="M1844" s="112"/>
      <c r="N1844" s="112"/>
      <c r="O1844" s="112"/>
      <c r="P1844" s="113"/>
      <c r="Q1844" s="112"/>
      <c r="R1844" s="114"/>
      <c r="S1844" s="113"/>
      <c r="T1844" s="112"/>
      <c r="U1844" s="114"/>
      <c r="V1844" s="113"/>
      <c r="W1844" s="112"/>
      <c r="X1844" s="113"/>
    </row>
    <row r="1845" spans="1:24" x14ac:dyDescent="0.25">
      <c r="A1845" s="77"/>
      <c r="B1845" s="80"/>
      <c r="C1845" s="22"/>
      <c r="D1845" s="22"/>
      <c r="E1845" s="21"/>
      <c r="F1845" s="21"/>
      <c r="G1845" s="11"/>
      <c r="I1845" s="9"/>
      <c r="L1845" s="1"/>
      <c r="M1845" s="112"/>
      <c r="N1845" s="112"/>
      <c r="O1845" s="112"/>
      <c r="P1845" s="113"/>
      <c r="Q1845" s="112"/>
      <c r="R1845" s="114"/>
      <c r="S1845" s="113"/>
      <c r="T1845" s="112"/>
      <c r="U1845" s="114"/>
      <c r="V1845" s="113"/>
      <c r="W1845" s="112"/>
      <c r="X1845" s="113"/>
    </row>
    <row r="1846" spans="1:24" x14ac:dyDescent="0.25">
      <c r="A1846" s="77"/>
      <c r="B1846" s="80"/>
      <c r="C1846" s="22"/>
      <c r="D1846" s="22"/>
      <c r="E1846" s="21"/>
      <c r="F1846" s="21"/>
      <c r="G1846" s="11"/>
      <c r="I1846" s="9"/>
      <c r="L1846" s="1"/>
      <c r="M1846" s="112"/>
      <c r="N1846" s="112"/>
      <c r="O1846" s="112"/>
      <c r="P1846" s="113"/>
      <c r="Q1846" s="112"/>
      <c r="R1846" s="114"/>
      <c r="S1846" s="113"/>
      <c r="T1846" s="112"/>
      <c r="U1846" s="114"/>
      <c r="V1846" s="113"/>
      <c r="W1846" s="112"/>
      <c r="X1846" s="113"/>
    </row>
    <row r="1847" spans="1:24" x14ac:dyDescent="0.25">
      <c r="A1847" s="77"/>
      <c r="B1847" s="80"/>
      <c r="C1847" s="22"/>
      <c r="D1847" s="22"/>
      <c r="E1847" s="21"/>
      <c r="F1847" s="21"/>
      <c r="G1847" s="11"/>
      <c r="I1847" s="9"/>
      <c r="L1847" s="1"/>
      <c r="M1847" s="112"/>
      <c r="N1847" s="112"/>
      <c r="O1847" s="112"/>
      <c r="P1847" s="113"/>
      <c r="Q1847" s="112"/>
      <c r="R1847" s="114"/>
      <c r="S1847" s="113"/>
      <c r="T1847" s="112"/>
      <c r="U1847" s="114"/>
      <c r="V1847" s="113"/>
      <c r="W1847" s="112"/>
      <c r="X1847" s="113"/>
    </row>
    <row r="1848" spans="1:24" x14ac:dyDescent="0.25">
      <c r="A1848" s="77"/>
      <c r="B1848" s="80"/>
      <c r="C1848" s="22"/>
      <c r="D1848" s="22"/>
      <c r="E1848" s="21"/>
      <c r="F1848" s="21"/>
      <c r="G1848" s="11"/>
      <c r="I1848" s="9"/>
      <c r="L1848" s="1"/>
      <c r="M1848" s="112"/>
      <c r="N1848" s="112"/>
      <c r="O1848" s="112"/>
      <c r="P1848" s="113"/>
      <c r="Q1848" s="112"/>
      <c r="R1848" s="114"/>
      <c r="S1848" s="113"/>
      <c r="T1848" s="112"/>
      <c r="U1848" s="114"/>
      <c r="V1848" s="113"/>
      <c r="W1848" s="112"/>
      <c r="X1848" s="113"/>
    </row>
    <row r="1849" spans="1:24" x14ac:dyDescent="0.25">
      <c r="A1849" s="77"/>
      <c r="B1849" s="80"/>
      <c r="C1849" s="22"/>
      <c r="D1849" s="22"/>
      <c r="E1849" s="21"/>
      <c r="F1849" s="21"/>
      <c r="G1849" s="11"/>
      <c r="I1849" s="9"/>
      <c r="L1849" s="1"/>
      <c r="M1849" s="112"/>
      <c r="N1849" s="112"/>
      <c r="O1849" s="112"/>
      <c r="P1849" s="113"/>
      <c r="Q1849" s="112"/>
      <c r="R1849" s="114"/>
      <c r="S1849" s="113"/>
      <c r="T1849" s="112"/>
      <c r="U1849" s="114"/>
      <c r="V1849" s="113"/>
      <c r="W1849" s="112"/>
      <c r="X1849" s="113"/>
    </row>
    <row r="1850" spans="1:24" x14ac:dyDescent="0.25">
      <c r="A1850" s="77"/>
      <c r="B1850" s="80"/>
      <c r="C1850" s="22"/>
      <c r="D1850" s="22"/>
      <c r="E1850" s="21"/>
      <c r="F1850" s="21"/>
      <c r="G1850" s="11"/>
      <c r="I1850" s="9"/>
      <c r="L1850" s="1"/>
      <c r="M1850" s="112"/>
      <c r="N1850" s="112"/>
      <c r="O1850" s="112"/>
      <c r="P1850" s="113"/>
      <c r="Q1850" s="112"/>
      <c r="R1850" s="114"/>
      <c r="S1850" s="113"/>
      <c r="T1850" s="112"/>
      <c r="U1850" s="114"/>
      <c r="V1850" s="113"/>
      <c r="W1850" s="112"/>
      <c r="X1850" s="113"/>
    </row>
    <row r="1851" spans="1:24" x14ac:dyDescent="0.25">
      <c r="A1851" s="77"/>
      <c r="B1851" s="80"/>
      <c r="C1851" s="22"/>
      <c r="D1851" s="22"/>
      <c r="E1851" s="21"/>
      <c r="F1851" s="21"/>
      <c r="G1851" s="11"/>
      <c r="I1851" s="9"/>
      <c r="L1851" s="1"/>
      <c r="M1851" s="112"/>
      <c r="N1851" s="112"/>
      <c r="O1851" s="112"/>
      <c r="P1851" s="113"/>
      <c r="Q1851" s="112"/>
      <c r="R1851" s="114"/>
      <c r="S1851" s="113"/>
      <c r="T1851" s="112"/>
      <c r="U1851" s="114"/>
      <c r="V1851" s="113"/>
      <c r="W1851" s="112"/>
      <c r="X1851" s="113"/>
    </row>
    <row r="1852" spans="1:24" x14ac:dyDescent="0.25">
      <c r="A1852" s="77"/>
      <c r="B1852" s="80"/>
      <c r="C1852" s="22"/>
      <c r="D1852" s="22"/>
      <c r="E1852" s="21"/>
      <c r="F1852" s="21"/>
      <c r="G1852" s="11"/>
      <c r="I1852" s="9"/>
      <c r="L1852" s="1"/>
      <c r="M1852" s="112"/>
      <c r="N1852" s="112"/>
      <c r="O1852" s="112"/>
      <c r="P1852" s="113"/>
      <c r="Q1852" s="112"/>
      <c r="R1852" s="114"/>
      <c r="S1852" s="113"/>
      <c r="T1852" s="112"/>
      <c r="U1852" s="114"/>
      <c r="V1852" s="113"/>
      <c r="W1852" s="112"/>
      <c r="X1852" s="113"/>
    </row>
    <row r="1853" spans="1:24" x14ac:dyDescent="0.25">
      <c r="A1853" s="77"/>
      <c r="B1853" s="80"/>
      <c r="C1853" s="22"/>
      <c r="D1853" s="22"/>
      <c r="E1853" s="21"/>
      <c r="F1853" s="21"/>
      <c r="G1853" s="11"/>
      <c r="I1853" s="9"/>
      <c r="L1853" s="1"/>
      <c r="M1853" s="112"/>
      <c r="N1853" s="112"/>
      <c r="O1853" s="112"/>
      <c r="P1853" s="113"/>
      <c r="Q1853" s="112"/>
      <c r="R1853" s="114"/>
      <c r="S1853" s="113"/>
      <c r="T1853" s="112"/>
      <c r="U1853" s="114"/>
      <c r="V1853" s="113"/>
      <c r="W1853" s="112"/>
      <c r="X1853" s="113"/>
    </row>
    <row r="1854" spans="1:24" x14ac:dyDescent="0.25">
      <c r="A1854" s="77"/>
      <c r="B1854" s="80"/>
      <c r="C1854" s="22"/>
      <c r="D1854" s="22"/>
      <c r="E1854" s="21"/>
      <c r="F1854" s="21"/>
      <c r="G1854" s="11"/>
      <c r="I1854" s="9"/>
      <c r="L1854" s="1"/>
      <c r="M1854" s="112"/>
      <c r="N1854" s="112"/>
      <c r="O1854" s="112"/>
      <c r="P1854" s="113"/>
      <c r="Q1854" s="112"/>
      <c r="R1854" s="114"/>
      <c r="S1854" s="113"/>
      <c r="T1854" s="112"/>
      <c r="U1854" s="114"/>
      <c r="V1854" s="113"/>
      <c r="W1854" s="112"/>
      <c r="X1854" s="113"/>
    </row>
    <row r="1855" spans="1:24" x14ac:dyDescent="0.25">
      <c r="A1855" s="77"/>
      <c r="B1855" s="80"/>
      <c r="C1855" s="22"/>
      <c r="D1855" s="22"/>
      <c r="E1855" s="21"/>
      <c r="F1855" s="21"/>
      <c r="G1855" s="11"/>
      <c r="I1855" s="9"/>
      <c r="L1855" s="1"/>
      <c r="M1855" s="112"/>
      <c r="N1855" s="112"/>
      <c r="O1855" s="112"/>
      <c r="P1855" s="113"/>
      <c r="Q1855" s="112"/>
      <c r="R1855" s="114"/>
      <c r="S1855" s="113"/>
      <c r="T1855" s="112"/>
      <c r="U1855" s="114"/>
      <c r="V1855" s="113"/>
      <c r="W1855" s="112"/>
      <c r="X1855" s="113"/>
    </row>
    <row r="1856" spans="1:24" x14ac:dyDescent="0.25">
      <c r="A1856" s="77"/>
      <c r="B1856" s="80"/>
      <c r="C1856" s="22"/>
      <c r="D1856" s="22"/>
      <c r="E1856" s="21"/>
      <c r="F1856" s="21"/>
      <c r="G1856" s="11"/>
      <c r="I1856" s="9"/>
      <c r="L1856" s="1"/>
      <c r="M1856" s="112"/>
      <c r="N1856" s="112"/>
      <c r="O1856" s="112"/>
      <c r="P1856" s="113"/>
      <c r="Q1856" s="112"/>
      <c r="R1856" s="114"/>
      <c r="S1856" s="113"/>
      <c r="T1856" s="112"/>
      <c r="U1856" s="114"/>
      <c r="V1856" s="113"/>
      <c r="W1856" s="112"/>
      <c r="X1856" s="113"/>
    </row>
    <row r="1857" spans="1:24" x14ac:dyDescent="0.25">
      <c r="A1857" s="77"/>
      <c r="B1857" s="80"/>
      <c r="C1857" s="22"/>
      <c r="D1857" s="22"/>
      <c r="E1857" s="21"/>
      <c r="F1857" s="21"/>
      <c r="G1857" s="11"/>
      <c r="I1857" s="9"/>
      <c r="L1857" s="1"/>
      <c r="M1857" s="112"/>
      <c r="N1857" s="112"/>
      <c r="O1857" s="112"/>
      <c r="P1857" s="113"/>
      <c r="Q1857" s="112"/>
      <c r="R1857" s="114"/>
      <c r="S1857" s="113"/>
      <c r="T1857" s="112"/>
      <c r="U1857" s="114"/>
      <c r="V1857" s="113"/>
      <c r="W1857" s="112"/>
      <c r="X1857" s="113"/>
    </row>
    <row r="1858" spans="1:24" x14ac:dyDescent="0.25">
      <c r="A1858" s="77"/>
      <c r="B1858" s="80"/>
      <c r="C1858" s="22"/>
      <c r="D1858" s="22"/>
      <c r="E1858" s="21"/>
      <c r="F1858" s="21"/>
      <c r="G1858" s="11"/>
      <c r="I1858" s="9"/>
      <c r="L1858" s="1"/>
      <c r="M1858" s="112"/>
      <c r="N1858" s="112"/>
      <c r="O1858" s="112"/>
      <c r="P1858" s="113"/>
      <c r="Q1858" s="112"/>
      <c r="R1858" s="114"/>
      <c r="S1858" s="113"/>
      <c r="T1858" s="112"/>
      <c r="U1858" s="114"/>
      <c r="V1858" s="113"/>
      <c r="W1858" s="112"/>
      <c r="X1858" s="113"/>
    </row>
    <row r="1859" spans="1:24" x14ac:dyDescent="0.25">
      <c r="A1859" s="77"/>
      <c r="B1859" s="80"/>
      <c r="C1859" s="22"/>
      <c r="D1859" s="22"/>
      <c r="E1859" s="21"/>
      <c r="F1859" s="21"/>
      <c r="G1859" s="11"/>
      <c r="I1859" s="9"/>
      <c r="L1859" s="1"/>
      <c r="M1859" s="112"/>
      <c r="N1859" s="112"/>
      <c r="O1859" s="112"/>
      <c r="P1859" s="113"/>
      <c r="Q1859" s="112"/>
      <c r="R1859" s="114"/>
      <c r="S1859" s="113"/>
      <c r="T1859" s="112"/>
      <c r="U1859" s="114"/>
      <c r="V1859" s="113"/>
      <c r="W1859" s="112"/>
      <c r="X1859" s="113"/>
    </row>
    <row r="1860" spans="1:24" x14ac:dyDescent="0.25">
      <c r="A1860" s="77"/>
      <c r="B1860" s="80"/>
      <c r="C1860" s="22"/>
      <c r="D1860" s="22"/>
      <c r="E1860" s="21"/>
      <c r="F1860" s="21"/>
      <c r="G1860" s="11"/>
      <c r="I1860" s="9"/>
      <c r="L1860" s="1"/>
      <c r="M1860" s="112"/>
      <c r="N1860" s="112"/>
      <c r="O1860" s="112"/>
      <c r="P1860" s="113"/>
      <c r="Q1860" s="112"/>
      <c r="R1860" s="114"/>
      <c r="S1860" s="113"/>
      <c r="T1860" s="112"/>
      <c r="U1860" s="114"/>
      <c r="V1860" s="113"/>
      <c r="W1860" s="112"/>
      <c r="X1860" s="113"/>
    </row>
    <row r="1861" spans="1:24" x14ac:dyDescent="0.25">
      <c r="A1861" s="77"/>
      <c r="B1861" s="80"/>
      <c r="C1861" s="22"/>
      <c r="D1861" s="22"/>
      <c r="E1861" s="21"/>
      <c r="F1861" s="21"/>
      <c r="G1861" s="11"/>
      <c r="I1861" s="9"/>
      <c r="L1861" s="1"/>
      <c r="M1861" s="112"/>
      <c r="N1861" s="112"/>
      <c r="O1861" s="112"/>
      <c r="P1861" s="113"/>
      <c r="Q1861" s="112"/>
      <c r="R1861" s="114"/>
      <c r="S1861" s="113"/>
      <c r="T1861" s="112"/>
      <c r="U1861" s="114"/>
      <c r="V1861" s="113"/>
      <c r="W1861" s="112"/>
      <c r="X1861" s="113"/>
    </row>
    <row r="1862" spans="1:24" x14ac:dyDescent="0.25">
      <c r="A1862" s="77"/>
      <c r="B1862" s="80"/>
      <c r="C1862" s="22"/>
      <c r="D1862" s="22"/>
      <c r="E1862" s="21"/>
      <c r="F1862" s="21"/>
      <c r="G1862" s="11"/>
      <c r="I1862" s="9"/>
      <c r="L1862" s="1"/>
      <c r="M1862" s="112"/>
      <c r="N1862" s="112"/>
      <c r="O1862" s="112"/>
      <c r="P1862" s="113"/>
      <c r="Q1862" s="112"/>
      <c r="R1862" s="114"/>
      <c r="S1862" s="113"/>
      <c r="T1862" s="112"/>
      <c r="U1862" s="114"/>
      <c r="V1862" s="113"/>
      <c r="W1862" s="112"/>
      <c r="X1862" s="113"/>
    </row>
    <row r="1863" spans="1:24" x14ac:dyDescent="0.25">
      <c r="A1863" s="77"/>
      <c r="B1863" s="80"/>
      <c r="C1863" s="22"/>
      <c r="D1863" s="22"/>
      <c r="E1863" s="21"/>
      <c r="F1863" s="21"/>
      <c r="G1863" s="11"/>
      <c r="I1863" s="9"/>
      <c r="L1863" s="1"/>
      <c r="M1863" s="112"/>
      <c r="N1863" s="112"/>
      <c r="O1863" s="112"/>
      <c r="P1863" s="113"/>
      <c r="Q1863" s="112"/>
      <c r="R1863" s="114"/>
      <c r="S1863" s="113"/>
      <c r="T1863" s="112"/>
      <c r="U1863" s="114"/>
      <c r="V1863" s="113"/>
      <c r="W1863" s="112"/>
      <c r="X1863" s="113"/>
    </row>
    <row r="1864" spans="1:24" x14ac:dyDescent="0.25">
      <c r="A1864" s="77"/>
      <c r="B1864" s="80"/>
      <c r="C1864" s="22"/>
      <c r="D1864" s="22"/>
      <c r="E1864" s="21"/>
      <c r="F1864" s="21"/>
      <c r="G1864" s="11"/>
      <c r="I1864" s="9"/>
      <c r="L1864" s="1"/>
      <c r="M1864" s="112"/>
      <c r="N1864" s="112"/>
      <c r="O1864" s="112"/>
      <c r="P1864" s="113"/>
      <c r="Q1864" s="112"/>
      <c r="R1864" s="114"/>
      <c r="S1864" s="113"/>
      <c r="T1864" s="112"/>
      <c r="U1864" s="114"/>
      <c r="V1864" s="113"/>
      <c r="W1864" s="112"/>
      <c r="X1864" s="113"/>
    </row>
    <row r="1865" spans="1:24" x14ac:dyDescent="0.25">
      <c r="A1865" s="77"/>
      <c r="B1865" s="80"/>
      <c r="C1865" s="22"/>
      <c r="D1865" s="22"/>
      <c r="E1865" s="21"/>
      <c r="F1865" s="21"/>
      <c r="G1865" s="11"/>
      <c r="I1865" s="9"/>
      <c r="L1865" s="1"/>
      <c r="M1865" s="112"/>
      <c r="N1865" s="112"/>
      <c r="O1865" s="112"/>
      <c r="P1865" s="113"/>
      <c r="Q1865" s="112"/>
      <c r="R1865" s="114"/>
      <c r="S1865" s="113"/>
      <c r="T1865" s="112"/>
      <c r="U1865" s="114"/>
      <c r="V1865" s="113"/>
      <c r="W1865" s="112"/>
      <c r="X1865" s="113"/>
    </row>
    <row r="1866" spans="1:24" x14ac:dyDescent="0.25">
      <c r="A1866" s="77"/>
      <c r="B1866" s="80"/>
      <c r="C1866" s="22"/>
      <c r="D1866" s="22"/>
      <c r="E1866" s="21"/>
      <c r="F1866" s="21"/>
      <c r="G1866" s="11"/>
      <c r="I1866" s="9"/>
      <c r="L1866" s="1"/>
      <c r="M1866" s="112"/>
      <c r="N1866" s="112"/>
      <c r="O1866" s="112"/>
      <c r="P1866" s="113"/>
      <c r="Q1866" s="112"/>
      <c r="R1866" s="114"/>
      <c r="S1866" s="113"/>
      <c r="T1866" s="112"/>
      <c r="U1866" s="114"/>
      <c r="V1866" s="113"/>
      <c r="W1866" s="112"/>
      <c r="X1866" s="113"/>
    </row>
    <row r="1867" spans="1:24" x14ac:dyDescent="0.25">
      <c r="A1867" s="77"/>
      <c r="B1867" s="80"/>
      <c r="C1867" s="22"/>
      <c r="D1867" s="22"/>
      <c r="E1867" s="21"/>
      <c r="F1867" s="21"/>
      <c r="G1867" s="11"/>
      <c r="I1867" s="9"/>
      <c r="L1867" s="1"/>
      <c r="M1867" s="112"/>
      <c r="N1867" s="112"/>
      <c r="O1867" s="112"/>
      <c r="P1867" s="113"/>
      <c r="Q1867" s="112"/>
      <c r="R1867" s="114"/>
      <c r="S1867" s="113"/>
      <c r="T1867" s="112"/>
      <c r="U1867" s="114"/>
      <c r="V1867" s="113"/>
      <c r="W1867" s="112"/>
      <c r="X1867" s="113"/>
    </row>
    <row r="1868" spans="1:24" x14ac:dyDescent="0.25">
      <c r="A1868" s="77"/>
      <c r="B1868" s="80"/>
      <c r="C1868" s="22"/>
      <c r="D1868" s="22"/>
      <c r="E1868" s="21"/>
      <c r="F1868" s="21"/>
      <c r="G1868" s="11"/>
      <c r="I1868" s="9"/>
      <c r="L1868" s="1"/>
      <c r="M1868" s="112"/>
      <c r="N1868" s="112"/>
      <c r="O1868" s="112"/>
      <c r="P1868" s="113"/>
      <c r="Q1868" s="112"/>
      <c r="R1868" s="114"/>
      <c r="S1868" s="113"/>
      <c r="T1868" s="112"/>
      <c r="U1868" s="114"/>
      <c r="V1868" s="113"/>
      <c r="W1868" s="112"/>
      <c r="X1868" s="113"/>
    </row>
    <row r="1869" spans="1:24" x14ac:dyDescent="0.25">
      <c r="A1869" s="77"/>
      <c r="B1869" s="80"/>
      <c r="C1869" s="22"/>
      <c r="D1869" s="22"/>
      <c r="E1869" s="21"/>
      <c r="F1869" s="21"/>
      <c r="G1869" s="11"/>
      <c r="I1869" s="9"/>
      <c r="L1869" s="1"/>
      <c r="M1869" s="112"/>
      <c r="N1869" s="112"/>
      <c r="O1869" s="112"/>
      <c r="P1869" s="113"/>
      <c r="Q1869" s="112"/>
      <c r="R1869" s="114"/>
      <c r="S1869" s="113"/>
      <c r="T1869" s="112"/>
      <c r="U1869" s="114"/>
      <c r="V1869" s="113"/>
      <c r="W1869" s="112"/>
      <c r="X1869" s="113"/>
    </row>
    <row r="1870" spans="1:24" x14ac:dyDescent="0.25">
      <c r="A1870" s="77"/>
      <c r="B1870" s="80"/>
      <c r="C1870" s="22"/>
      <c r="D1870" s="22"/>
      <c r="E1870" s="21"/>
      <c r="F1870" s="21"/>
      <c r="G1870" s="11"/>
      <c r="I1870" s="9"/>
      <c r="L1870" s="1"/>
      <c r="M1870" s="112"/>
      <c r="N1870" s="112"/>
      <c r="O1870" s="112"/>
      <c r="P1870" s="113"/>
      <c r="Q1870" s="112"/>
      <c r="R1870" s="114"/>
      <c r="S1870" s="113"/>
      <c r="T1870" s="112"/>
      <c r="U1870" s="114"/>
      <c r="V1870" s="113"/>
      <c r="W1870" s="112"/>
      <c r="X1870" s="113"/>
    </row>
    <row r="1871" spans="1:24" x14ac:dyDescent="0.25">
      <c r="A1871" s="77"/>
      <c r="B1871" s="80"/>
      <c r="C1871" s="22"/>
      <c r="D1871" s="22"/>
      <c r="E1871" s="21"/>
      <c r="F1871" s="21"/>
      <c r="G1871" s="11"/>
      <c r="I1871" s="9"/>
      <c r="L1871" s="1"/>
      <c r="M1871" s="112"/>
      <c r="N1871" s="112"/>
      <c r="O1871" s="112"/>
      <c r="P1871" s="113"/>
      <c r="Q1871" s="112"/>
      <c r="R1871" s="114"/>
      <c r="S1871" s="113"/>
      <c r="T1871" s="112"/>
      <c r="U1871" s="114"/>
      <c r="V1871" s="113"/>
      <c r="W1871" s="112"/>
      <c r="X1871" s="113"/>
    </row>
    <row r="1872" spans="1:24" x14ac:dyDescent="0.25">
      <c r="A1872" s="77"/>
      <c r="B1872" s="80"/>
      <c r="C1872" s="22"/>
      <c r="D1872" s="22"/>
      <c r="E1872" s="21"/>
      <c r="F1872" s="21"/>
      <c r="G1872" s="11"/>
      <c r="I1872" s="9"/>
      <c r="L1872" s="1"/>
      <c r="M1872" s="112"/>
      <c r="N1872" s="112"/>
      <c r="O1872" s="112"/>
      <c r="P1872" s="113"/>
      <c r="Q1872" s="112"/>
      <c r="R1872" s="114"/>
      <c r="S1872" s="113"/>
      <c r="T1872" s="112"/>
      <c r="U1872" s="114"/>
      <c r="V1872" s="113"/>
      <c r="W1872" s="112"/>
      <c r="X1872" s="113"/>
    </row>
    <row r="1873" spans="1:24" x14ac:dyDescent="0.25">
      <c r="A1873" s="77"/>
      <c r="B1873" s="80"/>
      <c r="C1873" s="22"/>
      <c r="D1873" s="22"/>
      <c r="E1873" s="21"/>
      <c r="F1873" s="21"/>
      <c r="G1873" s="11"/>
      <c r="I1873" s="9"/>
      <c r="L1873" s="1"/>
      <c r="M1873" s="112"/>
      <c r="N1873" s="112"/>
      <c r="O1873" s="112"/>
      <c r="P1873" s="113"/>
      <c r="Q1873" s="112"/>
      <c r="R1873" s="114"/>
      <c r="S1873" s="113"/>
      <c r="T1873" s="112"/>
      <c r="U1873" s="114"/>
      <c r="V1873" s="113"/>
      <c r="W1873" s="112"/>
      <c r="X1873" s="113"/>
    </row>
    <row r="1874" spans="1:24" x14ac:dyDescent="0.25">
      <c r="A1874" s="77"/>
      <c r="B1874" s="80"/>
      <c r="C1874" s="22"/>
      <c r="D1874" s="22"/>
      <c r="E1874" s="21"/>
      <c r="F1874" s="21"/>
      <c r="G1874" s="11"/>
      <c r="I1874" s="9"/>
      <c r="L1874" s="1"/>
      <c r="M1874" s="112"/>
      <c r="N1874" s="112"/>
      <c r="O1874" s="112"/>
      <c r="P1874" s="113"/>
      <c r="Q1874" s="112"/>
      <c r="R1874" s="114"/>
      <c r="S1874" s="113"/>
      <c r="T1874" s="112"/>
      <c r="U1874" s="114"/>
      <c r="V1874" s="113"/>
      <c r="W1874" s="112"/>
      <c r="X1874" s="113"/>
    </row>
    <row r="1875" spans="1:24" x14ac:dyDescent="0.25">
      <c r="A1875" s="77"/>
      <c r="B1875" s="80"/>
      <c r="C1875" s="22"/>
      <c r="D1875" s="22"/>
      <c r="E1875" s="21"/>
      <c r="F1875" s="21"/>
      <c r="G1875" s="11"/>
      <c r="I1875" s="9"/>
      <c r="L1875" s="1"/>
      <c r="M1875" s="112"/>
      <c r="N1875" s="112"/>
      <c r="O1875" s="112"/>
      <c r="P1875" s="113"/>
      <c r="Q1875" s="112"/>
      <c r="R1875" s="114"/>
      <c r="S1875" s="113"/>
      <c r="T1875" s="112"/>
      <c r="U1875" s="114"/>
      <c r="V1875" s="113"/>
      <c r="W1875" s="112"/>
      <c r="X1875" s="113"/>
    </row>
    <row r="1876" spans="1:24" x14ac:dyDescent="0.25">
      <c r="A1876" s="77"/>
      <c r="B1876" s="80"/>
      <c r="C1876" s="22"/>
      <c r="D1876" s="22"/>
      <c r="E1876" s="21"/>
      <c r="F1876" s="21"/>
      <c r="G1876" s="11"/>
      <c r="I1876" s="9"/>
      <c r="L1876" s="1"/>
      <c r="M1876" s="112"/>
      <c r="N1876" s="112"/>
      <c r="O1876" s="112"/>
      <c r="P1876" s="113"/>
      <c r="Q1876" s="112"/>
      <c r="R1876" s="114"/>
      <c r="S1876" s="113"/>
      <c r="T1876" s="112"/>
      <c r="U1876" s="114"/>
      <c r="V1876" s="113"/>
      <c r="W1876" s="112"/>
      <c r="X1876" s="113"/>
    </row>
    <row r="1877" spans="1:24" x14ac:dyDescent="0.25">
      <c r="A1877" s="77"/>
      <c r="B1877" s="80"/>
      <c r="C1877" s="22"/>
      <c r="D1877" s="22"/>
      <c r="E1877" s="21"/>
      <c r="F1877" s="21"/>
      <c r="G1877" s="11"/>
      <c r="I1877" s="9"/>
      <c r="L1877" s="1"/>
      <c r="M1877" s="112"/>
      <c r="N1877" s="112"/>
      <c r="O1877" s="112"/>
      <c r="P1877" s="113"/>
      <c r="Q1877" s="112"/>
      <c r="R1877" s="114"/>
      <c r="S1877" s="113"/>
      <c r="T1877" s="112"/>
      <c r="U1877" s="114"/>
      <c r="V1877" s="113"/>
      <c r="W1877" s="112"/>
      <c r="X1877" s="113"/>
    </row>
    <row r="1878" spans="1:24" x14ac:dyDescent="0.25">
      <c r="A1878" s="77"/>
      <c r="B1878" s="80"/>
      <c r="C1878" s="22"/>
      <c r="D1878" s="22"/>
      <c r="E1878" s="21"/>
      <c r="F1878" s="21"/>
      <c r="G1878" s="11"/>
      <c r="I1878" s="9"/>
      <c r="L1878" s="1"/>
      <c r="M1878" s="112"/>
      <c r="N1878" s="112"/>
      <c r="O1878" s="112"/>
      <c r="P1878" s="113"/>
      <c r="Q1878" s="112"/>
      <c r="R1878" s="114"/>
      <c r="S1878" s="113"/>
      <c r="T1878" s="112"/>
      <c r="U1878" s="114"/>
      <c r="V1878" s="113"/>
      <c r="W1878" s="112"/>
      <c r="X1878" s="113"/>
    </row>
    <row r="1879" spans="1:24" x14ac:dyDescent="0.25">
      <c r="A1879" s="77"/>
      <c r="B1879" s="80"/>
      <c r="C1879" s="22"/>
      <c r="D1879" s="22"/>
      <c r="E1879" s="21"/>
      <c r="F1879" s="21"/>
      <c r="G1879" s="11"/>
      <c r="I1879" s="9"/>
      <c r="L1879" s="1"/>
      <c r="M1879" s="112"/>
      <c r="N1879" s="112"/>
      <c r="O1879" s="112"/>
      <c r="P1879" s="113"/>
      <c r="Q1879" s="112"/>
      <c r="R1879" s="114"/>
      <c r="S1879" s="113"/>
      <c r="T1879" s="112"/>
      <c r="U1879" s="114"/>
      <c r="V1879" s="113"/>
      <c r="W1879" s="112"/>
      <c r="X1879" s="113"/>
    </row>
    <row r="1880" spans="1:24" x14ac:dyDescent="0.25">
      <c r="A1880" s="77"/>
      <c r="B1880" s="80"/>
      <c r="C1880" s="22"/>
      <c r="D1880" s="22"/>
      <c r="E1880" s="21"/>
      <c r="F1880" s="21"/>
      <c r="G1880" s="11"/>
      <c r="I1880" s="9"/>
      <c r="L1880" s="1"/>
      <c r="M1880" s="112"/>
      <c r="N1880" s="112"/>
      <c r="O1880" s="112"/>
      <c r="P1880" s="113"/>
      <c r="Q1880" s="112"/>
      <c r="R1880" s="114"/>
      <c r="S1880" s="113"/>
      <c r="T1880" s="112"/>
      <c r="U1880" s="114"/>
      <c r="V1880" s="113"/>
      <c r="W1880" s="112"/>
      <c r="X1880" s="113"/>
    </row>
    <row r="1881" spans="1:24" x14ac:dyDescent="0.25">
      <c r="A1881" s="77"/>
      <c r="B1881" s="80"/>
      <c r="C1881" s="22"/>
      <c r="D1881" s="22"/>
      <c r="E1881" s="21"/>
      <c r="F1881" s="21"/>
      <c r="G1881" s="11"/>
      <c r="I1881" s="9"/>
      <c r="L1881" s="1"/>
      <c r="M1881" s="112"/>
      <c r="N1881" s="112"/>
      <c r="O1881" s="112"/>
      <c r="P1881" s="113"/>
      <c r="Q1881" s="112"/>
      <c r="R1881" s="114"/>
      <c r="S1881" s="113"/>
      <c r="T1881" s="112"/>
      <c r="U1881" s="114"/>
      <c r="V1881" s="113"/>
      <c r="W1881" s="112"/>
      <c r="X1881" s="113"/>
    </row>
    <row r="1882" spans="1:24" x14ac:dyDescent="0.25">
      <c r="A1882" s="77"/>
      <c r="B1882" s="80"/>
      <c r="C1882" s="22"/>
      <c r="D1882" s="22"/>
      <c r="E1882" s="21"/>
      <c r="F1882" s="21"/>
      <c r="G1882" s="11"/>
      <c r="I1882" s="9"/>
      <c r="L1882" s="1"/>
      <c r="M1882" s="112"/>
      <c r="N1882" s="112"/>
      <c r="O1882" s="112"/>
      <c r="P1882" s="113"/>
      <c r="Q1882" s="112"/>
      <c r="R1882" s="114"/>
      <c r="S1882" s="113"/>
      <c r="T1882" s="112"/>
      <c r="U1882" s="114"/>
      <c r="V1882" s="113"/>
      <c r="W1882" s="112"/>
      <c r="X1882" s="113"/>
    </row>
    <row r="1883" spans="1:24" x14ac:dyDescent="0.25">
      <c r="A1883" s="77"/>
      <c r="B1883" s="80"/>
      <c r="C1883" s="22"/>
      <c r="D1883" s="22"/>
      <c r="E1883" s="21"/>
      <c r="F1883" s="21"/>
      <c r="G1883" s="11"/>
      <c r="I1883" s="9"/>
      <c r="L1883" s="1"/>
      <c r="M1883" s="112"/>
      <c r="N1883" s="112"/>
      <c r="O1883" s="112"/>
      <c r="P1883" s="113"/>
      <c r="Q1883" s="112"/>
      <c r="R1883" s="114"/>
      <c r="S1883" s="113"/>
      <c r="T1883" s="112"/>
      <c r="U1883" s="114"/>
      <c r="V1883" s="113"/>
      <c r="W1883" s="112"/>
      <c r="X1883" s="113"/>
    </row>
    <row r="1884" spans="1:24" x14ac:dyDescent="0.25">
      <c r="A1884" s="77"/>
      <c r="B1884" s="80"/>
      <c r="C1884" s="22"/>
      <c r="D1884" s="22"/>
      <c r="E1884" s="21"/>
      <c r="F1884" s="21"/>
      <c r="G1884" s="11"/>
      <c r="I1884" s="9"/>
      <c r="L1884" s="1"/>
      <c r="M1884" s="112"/>
      <c r="N1884" s="112"/>
      <c r="O1884" s="112"/>
      <c r="P1884" s="113"/>
      <c r="Q1884" s="112"/>
      <c r="R1884" s="114"/>
      <c r="S1884" s="113"/>
      <c r="T1884" s="112"/>
      <c r="U1884" s="114"/>
      <c r="V1884" s="113"/>
      <c r="W1884" s="112"/>
      <c r="X1884" s="113"/>
    </row>
    <row r="1885" spans="1:24" x14ac:dyDescent="0.25">
      <c r="A1885" s="77"/>
      <c r="B1885" s="80"/>
      <c r="C1885" s="22"/>
      <c r="D1885" s="22"/>
      <c r="E1885" s="21"/>
      <c r="F1885" s="21"/>
      <c r="G1885" s="11"/>
      <c r="I1885" s="9"/>
      <c r="L1885" s="1"/>
      <c r="M1885" s="112"/>
      <c r="N1885" s="112"/>
      <c r="O1885" s="112"/>
      <c r="P1885" s="113"/>
      <c r="Q1885" s="112"/>
      <c r="R1885" s="114"/>
      <c r="S1885" s="113"/>
      <c r="T1885" s="112"/>
      <c r="U1885" s="114"/>
      <c r="V1885" s="113"/>
      <c r="W1885" s="112"/>
      <c r="X1885" s="113"/>
    </row>
    <row r="1886" spans="1:24" x14ac:dyDescent="0.25">
      <c r="A1886" s="77"/>
      <c r="B1886" s="80"/>
      <c r="C1886" s="22"/>
      <c r="D1886" s="22"/>
      <c r="E1886" s="21"/>
      <c r="F1886" s="21"/>
      <c r="G1886" s="11"/>
      <c r="I1886" s="9"/>
      <c r="L1886" s="1"/>
      <c r="M1886" s="112"/>
      <c r="N1886" s="112"/>
      <c r="O1886" s="112"/>
      <c r="P1886" s="113"/>
      <c r="Q1886" s="112"/>
      <c r="R1886" s="114"/>
      <c r="S1886" s="113"/>
      <c r="T1886" s="112"/>
      <c r="U1886" s="114"/>
      <c r="V1886" s="113"/>
      <c r="W1886" s="112"/>
      <c r="X1886" s="113"/>
    </row>
    <row r="1887" spans="1:24" x14ac:dyDescent="0.25">
      <c r="A1887" s="77"/>
      <c r="B1887" s="80"/>
      <c r="C1887" s="22"/>
      <c r="D1887" s="22"/>
      <c r="E1887" s="21"/>
      <c r="F1887" s="21"/>
      <c r="G1887" s="11"/>
      <c r="I1887" s="9"/>
      <c r="L1887" s="1"/>
      <c r="M1887" s="112"/>
      <c r="N1887" s="112"/>
      <c r="O1887" s="112"/>
      <c r="P1887" s="113"/>
      <c r="Q1887" s="112"/>
      <c r="R1887" s="114"/>
      <c r="S1887" s="113"/>
      <c r="T1887" s="112"/>
      <c r="U1887" s="114"/>
      <c r="V1887" s="113"/>
      <c r="W1887" s="112"/>
      <c r="X1887" s="113"/>
    </row>
    <row r="1888" spans="1:24" x14ac:dyDescent="0.25">
      <c r="A1888" s="77"/>
      <c r="B1888" s="80"/>
      <c r="C1888" s="22"/>
      <c r="D1888" s="22"/>
      <c r="E1888" s="21"/>
      <c r="F1888" s="21"/>
      <c r="G1888" s="11"/>
      <c r="I1888" s="9"/>
      <c r="L1888" s="1"/>
      <c r="M1888" s="112"/>
      <c r="N1888" s="112"/>
      <c r="O1888" s="112"/>
      <c r="P1888" s="113"/>
      <c r="Q1888" s="112"/>
      <c r="R1888" s="114"/>
      <c r="S1888" s="113"/>
      <c r="T1888" s="112"/>
      <c r="U1888" s="114"/>
      <c r="V1888" s="113"/>
      <c r="W1888" s="112"/>
      <c r="X1888" s="113"/>
    </row>
    <row r="1889" spans="1:24" x14ac:dyDescent="0.25">
      <c r="A1889" s="77"/>
      <c r="B1889" s="80"/>
      <c r="C1889" s="22"/>
      <c r="D1889" s="22"/>
      <c r="E1889" s="21"/>
      <c r="F1889" s="21"/>
      <c r="G1889" s="11"/>
      <c r="I1889" s="9"/>
      <c r="L1889" s="1"/>
      <c r="M1889" s="112"/>
      <c r="N1889" s="112"/>
      <c r="O1889" s="112"/>
      <c r="P1889" s="113"/>
      <c r="Q1889" s="112"/>
      <c r="R1889" s="114"/>
      <c r="S1889" s="113"/>
      <c r="T1889" s="112"/>
      <c r="U1889" s="114"/>
      <c r="V1889" s="113"/>
      <c r="W1889" s="112"/>
      <c r="X1889" s="113"/>
    </row>
    <row r="1890" spans="1:24" x14ac:dyDescent="0.25">
      <c r="A1890" s="77"/>
      <c r="B1890" s="80"/>
      <c r="C1890" s="22"/>
      <c r="D1890" s="22"/>
      <c r="E1890" s="21"/>
      <c r="F1890" s="21"/>
      <c r="G1890" s="11"/>
      <c r="I1890" s="9"/>
      <c r="L1890" s="1"/>
      <c r="M1890" s="112"/>
      <c r="N1890" s="112"/>
      <c r="O1890" s="112"/>
      <c r="P1890" s="113"/>
      <c r="Q1890" s="112"/>
      <c r="R1890" s="114"/>
      <c r="S1890" s="113"/>
      <c r="T1890" s="112"/>
      <c r="U1890" s="114"/>
      <c r="V1890" s="113"/>
      <c r="W1890" s="112"/>
      <c r="X1890" s="113"/>
    </row>
    <row r="1891" spans="1:24" x14ac:dyDescent="0.25">
      <c r="A1891" s="77"/>
      <c r="B1891" s="80"/>
      <c r="C1891" s="22"/>
      <c r="D1891" s="22"/>
      <c r="E1891" s="21"/>
      <c r="F1891" s="21"/>
      <c r="G1891" s="11"/>
      <c r="I1891" s="9"/>
      <c r="L1891" s="1"/>
      <c r="M1891" s="112"/>
      <c r="N1891" s="112"/>
      <c r="O1891" s="112"/>
      <c r="P1891" s="113"/>
      <c r="Q1891" s="112"/>
      <c r="R1891" s="114"/>
      <c r="S1891" s="113"/>
      <c r="T1891" s="112"/>
      <c r="U1891" s="114"/>
      <c r="V1891" s="113"/>
      <c r="W1891" s="112"/>
      <c r="X1891" s="113"/>
    </row>
    <row r="1892" spans="1:24" x14ac:dyDescent="0.25">
      <c r="A1892" s="77"/>
      <c r="B1892" s="80"/>
      <c r="C1892" s="22"/>
      <c r="D1892" s="22"/>
      <c r="E1892" s="21"/>
      <c r="F1892" s="21"/>
      <c r="G1892" s="11"/>
      <c r="I1892" s="9"/>
      <c r="L1892" s="1"/>
      <c r="M1892" s="112"/>
      <c r="N1892" s="112"/>
      <c r="O1892" s="112"/>
      <c r="P1892" s="113"/>
      <c r="Q1892" s="112"/>
      <c r="R1892" s="114"/>
      <c r="S1892" s="113"/>
      <c r="T1892" s="112"/>
      <c r="U1892" s="114"/>
      <c r="V1892" s="113"/>
      <c r="W1892" s="112"/>
      <c r="X1892" s="113"/>
    </row>
    <row r="1893" spans="1:24" x14ac:dyDescent="0.25">
      <c r="A1893" s="77"/>
      <c r="B1893" s="80"/>
      <c r="C1893" s="22"/>
      <c r="D1893" s="22"/>
      <c r="E1893" s="21"/>
      <c r="F1893" s="21"/>
      <c r="G1893" s="11"/>
      <c r="I1893" s="9"/>
      <c r="L1893" s="1"/>
      <c r="M1893" s="112"/>
      <c r="N1893" s="112"/>
      <c r="O1893" s="112"/>
      <c r="P1893" s="113"/>
      <c r="Q1893" s="112"/>
      <c r="R1893" s="114"/>
      <c r="S1893" s="113"/>
      <c r="T1893" s="112"/>
      <c r="U1893" s="114"/>
      <c r="V1893" s="113"/>
      <c r="W1893" s="112"/>
      <c r="X1893" s="113"/>
    </row>
    <row r="1894" spans="1:24" x14ac:dyDescent="0.25">
      <c r="A1894" s="77"/>
      <c r="B1894" s="80"/>
      <c r="C1894" s="22"/>
      <c r="D1894" s="22"/>
      <c r="E1894" s="21"/>
      <c r="F1894" s="21"/>
      <c r="G1894" s="11"/>
      <c r="I1894" s="9"/>
      <c r="L1894" s="1"/>
      <c r="M1894" s="112"/>
      <c r="N1894" s="112"/>
      <c r="O1894" s="112"/>
      <c r="P1894" s="113"/>
      <c r="Q1894" s="112"/>
      <c r="R1894" s="114"/>
      <c r="S1894" s="113"/>
      <c r="T1894" s="112"/>
      <c r="U1894" s="114"/>
      <c r="V1894" s="113"/>
      <c r="W1894" s="112"/>
      <c r="X1894" s="113"/>
    </row>
    <row r="1895" spans="1:24" x14ac:dyDescent="0.25">
      <c r="A1895" s="77"/>
      <c r="B1895" s="80"/>
      <c r="C1895" s="22"/>
      <c r="D1895" s="22"/>
      <c r="E1895" s="21"/>
      <c r="F1895" s="21"/>
      <c r="G1895" s="11"/>
      <c r="I1895" s="9"/>
      <c r="L1895" s="1"/>
      <c r="M1895" s="112"/>
      <c r="N1895" s="112"/>
      <c r="O1895" s="112"/>
      <c r="P1895" s="113"/>
      <c r="Q1895" s="112"/>
      <c r="R1895" s="114"/>
      <c r="S1895" s="113"/>
      <c r="T1895" s="112"/>
      <c r="U1895" s="114"/>
      <c r="V1895" s="113"/>
      <c r="W1895" s="112"/>
      <c r="X1895" s="113"/>
    </row>
    <row r="1896" spans="1:24" x14ac:dyDescent="0.25">
      <c r="A1896" s="77"/>
      <c r="B1896" s="80"/>
      <c r="C1896" s="22"/>
      <c r="D1896" s="22"/>
      <c r="E1896" s="21"/>
      <c r="F1896" s="21"/>
      <c r="G1896" s="11"/>
      <c r="I1896" s="9"/>
      <c r="L1896" s="1"/>
      <c r="M1896" s="112"/>
      <c r="N1896" s="112"/>
      <c r="O1896" s="112"/>
      <c r="P1896" s="113"/>
      <c r="Q1896" s="112"/>
      <c r="R1896" s="114"/>
      <c r="S1896" s="113"/>
      <c r="T1896" s="112"/>
      <c r="U1896" s="114"/>
      <c r="V1896" s="113"/>
      <c r="W1896" s="112"/>
      <c r="X1896" s="113"/>
    </row>
    <row r="1897" spans="1:24" x14ac:dyDescent="0.25">
      <c r="A1897" s="77"/>
      <c r="B1897" s="80"/>
      <c r="C1897" s="22"/>
      <c r="D1897" s="22"/>
      <c r="E1897" s="21"/>
      <c r="F1897" s="21"/>
      <c r="G1897" s="11"/>
      <c r="I1897" s="9"/>
      <c r="L1897" s="1"/>
      <c r="M1897" s="112"/>
      <c r="N1897" s="112"/>
      <c r="O1897" s="112"/>
      <c r="P1897" s="113"/>
      <c r="Q1897" s="112"/>
      <c r="R1897" s="114"/>
      <c r="S1897" s="113"/>
      <c r="T1897" s="112"/>
      <c r="U1897" s="114"/>
      <c r="V1897" s="113"/>
      <c r="W1897" s="112"/>
      <c r="X1897" s="113"/>
    </row>
    <row r="1898" spans="1:24" x14ac:dyDescent="0.25">
      <c r="A1898" s="77"/>
      <c r="B1898" s="80"/>
      <c r="C1898" s="22"/>
      <c r="D1898" s="22"/>
      <c r="E1898" s="21"/>
      <c r="F1898" s="21"/>
      <c r="G1898" s="11"/>
      <c r="I1898" s="9"/>
      <c r="L1898" s="1"/>
      <c r="M1898" s="112"/>
      <c r="N1898" s="112"/>
      <c r="O1898" s="112"/>
      <c r="P1898" s="113"/>
      <c r="Q1898" s="112"/>
      <c r="R1898" s="114"/>
      <c r="S1898" s="113"/>
      <c r="T1898" s="112"/>
      <c r="U1898" s="114"/>
      <c r="V1898" s="113"/>
      <c r="W1898" s="112"/>
      <c r="X1898" s="113"/>
    </row>
    <row r="1899" spans="1:24" x14ac:dyDescent="0.25">
      <c r="A1899" s="77"/>
      <c r="B1899" s="80"/>
      <c r="C1899" s="22"/>
      <c r="D1899" s="22"/>
      <c r="E1899" s="21"/>
      <c r="F1899" s="21"/>
      <c r="G1899" s="11"/>
      <c r="I1899" s="9"/>
      <c r="L1899" s="1"/>
      <c r="M1899" s="112"/>
      <c r="N1899" s="112"/>
      <c r="O1899" s="112"/>
      <c r="P1899" s="113"/>
      <c r="Q1899" s="112"/>
      <c r="R1899" s="114"/>
      <c r="S1899" s="113"/>
      <c r="T1899" s="112"/>
      <c r="U1899" s="114"/>
      <c r="V1899" s="113"/>
      <c r="W1899" s="112"/>
      <c r="X1899" s="113"/>
    </row>
    <row r="1900" spans="1:24" x14ac:dyDescent="0.25">
      <c r="A1900" s="77"/>
      <c r="B1900" s="80"/>
      <c r="C1900" s="22"/>
      <c r="D1900" s="22"/>
      <c r="E1900" s="21"/>
      <c r="F1900" s="21"/>
      <c r="G1900" s="11"/>
      <c r="I1900" s="9"/>
      <c r="L1900" s="1"/>
      <c r="M1900" s="112"/>
      <c r="N1900" s="112"/>
      <c r="O1900" s="112"/>
      <c r="P1900" s="113"/>
      <c r="Q1900" s="112"/>
      <c r="R1900" s="114"/>
      <c r="S1900" s="113"/>
      <c r="T1900" s="112"/>
      <c r="U1900" s="114"/>
      <c r="V1900" s="113"/>
      <c r="W1900" s="112"/>
      <c r="X1900" s="113"/>
    </row>
    <row r="1901" spans="1:24" x14ac:dyDescent="0.25">
      <c r="A1901" s="77"/>
      <c r="B1901" s="80"/>
      <c r="C1901" s="22"/>
      <c r="D1901" s="22"/>
      <c r="E1901" s="21"/>
      <c r="F1901" s="21"/>
      <c r="G1901" s="11"/>
      <c r="I1901" s="9"/>
      <c r="L1901" s="1"/>
      <c r="M1901" s="112"/>
      <c r="N1901" s="112"/>
      <c r="O1901" s="112"/>
      <c r="P1901" s="113"/>
      <c r="Q1901" s="112"/>
      <c r="R1901" s="114"/>
      <c r="S1901" s="113"/>
      <c r="T1901" s="112"/>
      <c r="U1901" s="114"/>
      <c r="V1901" s="113"/>
      <c r="W1901" s="112"/>
      <c r="X1901" s="113"/>
    </row>
    <row r="1902" spans="1:24" x14ac:dyDescent="0.25">
      <c r="A1902" s="77"/>
      <c r="B1902" s="80"/>
      <c r="C1902" s="22"/>
      <c r="D1902" s="22"/>
      <c r="E1902" s="21"/>
      <c r="F1902" s="21"/>
      <c r="G1902" s="11"/>
      <c r="I1902" s="9"/>
      <c r="L1902" s="1"/>
      <c r="M1902" s="112"/>
      <c r="N1902" s="112"/>
      <c r="O1902" s="112"/>
      <c r="P1902" s="113"/>
      <c r="Q1902" s="112"/>
      <c r="R1902" s="114"/>
      <c r="S1902" s="113"/>
      <c r="T1902" s="112"/>
      <c r="U1902" s="114"/>
      <c r="V1902" s="113"/>
      <c r="W1902" s="112"/>
      <c r="X1902" s="113"/>
    </row>
    <row r="1903" spans="1:24" x14ac:dyDescent="0.25">
      <c r="A1903" s="77"/>
      <c r="B1903" s="80"/>
      <c r="C1903" s="22"/>
      <c r="D1903" s="22"/>
      <c r="E1903" s="21"/>
      <c r="F1903" s="21"/>
      <c r="G1903" s="11"/>
      <c r="I1903" s="9"/>
      <c r="L1903" s="1"/>
      <c r="M1903" s="112"/>
      <c r="N1903" s="112"/>
      <c r="O1903" s="112"/>
      <c r="P1903" s="113"/>
      <c r="Q1903" s="112"/>
      <c r="R1903" s="114"/>
      <c r="S1903" s="113"/>
      <c r="T1903" s="112"/>
      <c r="U1903" s="114"/>
      <c r="V1903" s="113"/>
      <c r="W1903" s="112"/>
      <c r="X1903" s="113"/>
    </row>
    <row r="1904" spans="1:24" x14ac:dyDescent="0.25">
      <c r="A1904" s="77"/>
      <c r="B1904" s="80"/>
      <c r="C1904" s="22"/>
      <c r="D1904" s="22"/>
      <c r="E1904" s="21"/>
      <c r="F1904" s="21"/>
      <c r="G1904" s="11"/>
      <c r="I1904" s="9"/>
      <c r="L1904" s="1"/>
      <c r="M1904" s="112"/>
      <c r="N1904" s="112"/>
      <c r="O1904" s="112"/>
      <c r="P1904" s="113"/>
      <c r="Q1904" s="112"/>
      <c r="R1904" s="114"/>
      <c r="S1904" s="113"/>
      <c r="T1904" s="112"/>
      <c r="U1904" s="114"/>
      <c r="V1904" s="113"/>
      <c r="W1904" s="112"/>
      <c r="X1904" s="113"/>
    </row>
    <row r="1905" spans="1:24" x14ac:dyDescent="0.25">
      <c r="A1905" s="77"/>
      <c r="B1905" s="80"/>
      <c r="C1905" s="22"/>
      <c r="D1905" s="22"/>
      <c r="E1905" s="21"/>
      <c r="F1905" s="21"/>
      <c r="G1905" s="11"/>
      <c r="I1905" s="9"/>
      <c r="L1905" s="1"/>
      <c r="M1905" s="112"/>
      <c r="N1905" s="112"/>
      <c r="O1905" s="112"/>
      <c r="P1905" s="113"/>
      <c r="Q1905" s="112"/>
      <c r="R1905" s="114"/>
      <c r="S1905" s="113"/>
      <c r="T1905" s="112"/>
      <c r="U1905" s="114"/>
      <c r="V1905" s="113"/>
      <c r="W1905" s="112"/>
      <c r="X1905" s="113"/>
    </row>
    <row r="1906" spans="1:24" x14ac:dyDescent="0.25">
      <c r="A1906" s="77"/>
      <c r="B1906" s="80"/>
      <c r="C1906" s="22"/>
      <c r="D1906" s="22"/>
      <c r="E1906" s="21"/>
      <c r="F1906" s="21"/>
      <c r="G1906" s="11"/>
      <c r="I1906" s="9"/>
      <c r="L1906" s="1"/>
      <c r="M1906" s="112"/>
      <c r="N1906" s="112"/>
      <c r="O1906" s="112"/>
      <c r="P1906" s="113"/>
      <c r="Q1906" s="112"/>
      <c r="R1906" s="114"/>
      <c r="S1906" s="113"/>
      <c r="T1906" s="112"/>
      <c r="U1906" s="114"/>
      <c r="V1906" s="113"/>
      <c r="W1906" s="112"/>
      <c r="X1906" s="113"/>
    </row>
    <row r="1907" spans="1:24" x14ac:dyDescent="0.25">
      <c r="A1907" s="77"/>
      <c r="B1907" s="80"/>
      <c r="C1907" s="22"/>
      <c r="D1907" s="22"/>
      <c r="E1907" s="21"/>
      <c r="F1907" s="21"/>
      <c r="G1907" s="11"/>
      <c r="I1907" s="9"/>
      <c r="L1907" s="1"/>
      <c r="M1907" s="112"/>
      <c r="N1907" s="112"/>
      <c r="O1907" s="112"/>
      <c r="P1907" s="113"/>
      <c r="Q1907" s="112"/>
      <c r="R1907" s="114"/>
      <c r="S1907" s="113"/>
      <c r="T1907" s="112"/>
      <c r="U1907" s="114"/>
      <c r="V1907" s="113"/>
      <c r="W1907" s="112"/>
      <c r="X1907" s="113"/>
    </row>
    <row r="1908" spans="1:24" x14ac:dyDescent="0.25">
      <c r="A1908" s="77"/>
      <c r="B1908" s="80"/>
      <c r="C1908" s="22"/>
      <c r="D1908" s="22"/>
      <c r="E1908" s="21"/>
      <c r="F1908" s="21"/>
      <c r="G1908" s="11"/>
      <c r="I1908" s="9"/>
      <c r="L1908" s="1"/>
      <c r="M1908" s="112"/>
      <c r="N1908" s="112"/>
      <c r="O1908" s="112"/>
      <c r="P1908" s="113"/>
      <c r="Q1908" s="112"/>
      <c r="R1908" s="114"/>
      <c r="S1908" s="113"/>
      <c r="T1908" s="112"/>
      <c r="U1908" s="114"/>
      <c r="V1908" s="113"/>
      <c r="W1908" s="112"/>
      <c r="X1908" s="113"/>
    </row>
    <row r="1909" spans="1:24" x14ac:dyDescent="0.25">
      <c r="A1909" s="77"/>
      <c r="B1909" s="80"/>
      <c r="C1909" s="22"/>
      <c r="D1909" s="22"/>
      <c r="E1909" s="21"/>
      <c r="F1909" s="21"/>
      <c r="G1909" s="11"/>
      <c r="I1909" s="9"/>
      <c r="L1909" s="1"/>
      <c r="M1909" s="112"/>
      <c r="N1909" s="112"/>
      <c r="O1909" s="112"/>
      <c r="P1909" s="113"/>
      <c r="Q1909" s="112"/>
      <c r="R1909" s="114"/>
      <c r="S1909" s="113"/>
      <c r="T1909" s="112"/>
      <c r="U1909" s="114"/>
      <c r="V1909" s="113"/>
      <c r="W1909" s="112"/>
      <c r="X1909" s="113"/>
    </row>
    <row r="1910" spans="1:24" x14ac:dyDescent="0.25">
      <c r="A1910" s="77"/>
      <c r="B1910" s="80"/>
      <c r="C1910" s="22"/>
      <c r="D1910" s="22"/>
      <c r="E1910" s="21"/>
      <c r="F1910" s="21"/>
      <c r="G1910" s="11"/>
      <c r="I1910" s="9"/>
      <c r="L1910" s="1"/>
      <c r="M1910" s="112"/>
      <c r="N1910" s="112"/>
      <c r="O1910" s="112"/>
      <c r="P1910" s="113"/>
      <c r="Q1910" s="112"/>
      <c r="R1910" s="114"/>
      <c r="S1910" s="113"/>
      <c r="T1910" s="112"/>
      <c r="U1910" s="114"/>
      <c r="V1910" s="113"/>
      <c r="W1910" s="112"/>
      <c r="X1910" s="113"/>
    </row>
    <row r="1911" spans="1:24" x14ac:dyDescent="0.25">
      <c r="A1911" s="77"/>
      <c r="B1911" s="80"/>
      <c r="C1911" s="22"/>
      <c r="D1911" s="22"/>
      <c r="E1911" s="21"/>
      <c r="F1911" s="21"/>
      <c r="G1911" s="11"/>
      <c r="I1911" s="9"/>
      <c r="L1911" s="1"/>
      <c r="M1911" s="112"/>
      <c r="N1911" s="112"/>
      <c r="O1911" s="112"/>
      <c r="P1911" s="113"/>
      <c r="Q1911" s="112"/>
      <c r="R1911" s="114"/>
      <c r="S1911" s="113"/>
      <c r="T1911" s="112"/>
      <c r="U1911" s="114"/>
      <c r="V1911" s="113"/>
      <c r="W1911" s="112"/>
      <c r="X1911" s="113"/>
    </row>
    <row r="1912" spans="1:24" x14ac:dyDescent="0.25">
      <c r="A1912" s="77"/>
      <c r="B1912" s="80"/>
      <c r="C1912" s="22"/>
      <c r="D1912" s="22"/>
      <c r="E1912" s="21"/>
      <c r="F1912" s="21"/>
      <c r="G1912" s="11"/>
      <c r="I1912" s="9"/>
      <c r="L1912" s="1"/>
      <c r="M1912" s="112"/>
      <c r="N1912" s="112"/>
      <c r="O1912" s="112"/>
      <c r="P1912" s="113"/>
      <c r="Q1912" s="112"/>
      <c r="R1912" s="114"/>
      <c r="S1912" s="113"/>
      <c r="T1912" s="112"/>
      <c r="U1912" s="114"/>
      <c r="V1912" s="113"/>
      <c r="W1912" s="112"/>
      <c r="X1912" s="113"/>
    </row>
    <row r="1913" spans="1:24" x14ac:dyDescent="0.25">
      <c r="A1913" s="77"/>
      <c r="B1913" s="80"/>
      <c r="C1913" s="22"/>
      <c r="D1913" s="22"/>
      <c r="E1913" s="21"/>
      <c r="F1913" s="21"/>
      <c r="G1913" s="11"/>
      <c r="I1913" s="9"/>
      <c r="L1913" s="1"/>
      <c r="M1913" s="112"/>
      <c r="N1913" s="112"/>
      <c r="O1913" s="112"/>
      <c r="P1913" s="113"/>
      <c r="Q1913" s="112"/>
      <c r="R1913" s="114"/>
      <c r="S1913" s="113"/>
      <c r="T1913" s="112"/>
      <c r="U1913" s="114"/>
      <c r="V1913" s="113"/>
      <c r="W1913" s="112"/>
      <c r="X1913" s="113"/>
    </row>
    <row r="1914" spans="1:24" x14ac:dyDescent="0.25">
      <c r="A1914" s="77"/>
      <c r="B1914" s="80"/>
      <c r="C1914" s="22"/>
      <c r="D1914" s="22"/>
      <c r="E1914" s="21"/>
      <c r="F1914" s="21"/>
      <c r="G1914" s="11"/>
      <c r="I1914" s="9"/>
      <c r="L1914" s="1"/>
      <c r="M1914" s="112"/>
      <c r="N1914" s="112"/>
      <c r="O1914" s="112"/>
      <c r="P1914" s="113"/>
      <c r="Q1914" s="112"/>
      <c r="R1914" s="114"/>
      <c r="S1914" s="113"/>
      <c r="T1914" s="112"/>
      <c r="U1914" s="114"/>
      <c r="V1914" s="113"/>
      <c r="W1914" s="112"/>
      <c r="X1914" s="113"/>
    </row>
    <row r="1915" spans="1:24" x14ac:dyDescent="0.25">
      <c r="A1915" s="77"/>
      <c r="B1915" s="80"/>
      <c r="C1915" s="22"/>
      <c r="D1915" s="22"/>
      <c r="E1915" s="21"/>
      <c r="F1915" s="21"/>
      <c r="G1915" s="11"/>
      <c r="I1915" s="9"/>
      <c r="L1915" s="1"/>
      <c r="M1915" s="112"/>
      <c r="N1915" s="112"/>
      <c r="O1915" s="112"/>
      <c r="P1915" s="113"/>
      <c r="Q1915" s="112"/>
      <c r="R1915" s="114"/>
      <c r="S1915" s="113"/>
      <c r="T1915" s="112"/>
      <c r="U1915" s="114"/>
      <c r="V1915" s="113"/>
      <c r="W1915" s="112"/>
      <c r="X1915" s="113"/>
    </row>
    <row r="1916" spans="1:24" x14ac:dyDescent="0.25">
      <c r="A1916" s="77"/>
      <c r="B1916" s="80"/>
      <c r="C1916" s="22"/>
      <c r="D1916" s="22"/>
      <c r="E1916" s="21"/>
      <c r="F1916" s="21"/>
      <c r="G1916" s="11"/>
      <c r="I1916" s="9"/>
      <c r="L1916" s="1"/>
      <c r="M1916" s="112"/>
      <c r="N1916" s="112"/>
      <c r="O1916" s="112"/>
      <c r="P1916" s="113"/>
      <c r="Q1916" s="112"/>
      <c r="R1916" s="114"/>
      <c r="S1916" s="113"/>
      <c r="T1916" s="112"/>
      <c r="U1916" s="114"/>
      <c r="V1916" s="113"/>
      <c r="W1916" s="112"/>
      <c r="X1916" s="113"/>
    </row>
    <row r="1917" spans="1:24" x14ac:dyDescent="0.25">
      <c r="A1917" s="77"/>
      <c r="B1917" s="80"/>
      <c r="C1917" s="22"/>
      <c r="D1917" s="22"/>
      <c r="E1917" s="21"/>
      <c r="F1917" s="21"/>
      <c r="G1917" s="11"/>
      <c r="I1917" s="9"/>
      <c r="L1917" s="1"/>
      <c r="M1917" s="112"/>
      <c r="N1917" s="112"/>
      <c r="O1917" s="112"/>
      <c r="P1917" s="113"/>
      <c r="Q1917" s="112"/>
      <c r="R1917" s="114"/>
      <c r="S1917" s="113"/>
      <c r="T1917" s="112"/>
      <c r="U1917" s="114"/>
      <c r="V1917" s="113"/>
      <c r="W1917" s="112"/>
      <c r="X1917" s="113"/>
    </row>
    <row r="1918" spans="1:24" x14ac:dyDescent="0.25">
      <c r="A1918" s="77"/>
      <c r="B1918" s="80"/>
      <c r="C1918" s="22"/>
      <c r="D1918" s="22"/>
      <c r="E1918" s="21"/>
      <c r="F1918" s="21"/>
      <c r="G1918" s="11"/>
      <c r="I1918" s="9"/>
      <c r="L1918" s="1"/>
      <c r="M1918" s="112"/>
      <c r="N1918" s="112"/>
      <c r="O1918" s="112"/>
      <c r="P1918" s="113"/>
      <c r="Q1918" s="112"/>
      <c r="R1918" s="114"/>
      <c r="S1918" s="113"/>
      <c r="T1918" s="112"/>
      <c r="U1918" s="114"/>
      <c r="V1918" s="113"/>
      <c r="W1918" s="112"/>
      <c r="X1918" s="113"/>
    </row>
    <row r="1919" spans="1:24" x14ac:dyDescent="0.25">
      <c r="A1919" s="77"/>
      <c r="B1919" s="80"/>
      <c r="C1919" s="22"/>
      <c r="D1919" s="22"/>
      <c r="E1919" s="21"/>
      <c r="F1919" s="21"/>
      <c r="G1919" s="11"/>
      <c r="I1919" s="9"/>
      <c r="L1919" s="1"/>
      <c r="M1919" s="112"/>
      <c r="N1919" s="112"/>
      <c r="O1919" s="112"/>
      <c r="P1919" s="113"/>
      <c r="Q1919" s="112"/>
      <c r="R1919" s="114"/>
      <c r="S1919" s="113"/>
      <c r="T1919" s="112"/>
      <c r="U1919" s="114"/>
      <c r="V1919" s="113"/>
      <c r="W1919" s="112"/>
      <c r="X1919" s="113"/>
    </row>
    <row r="1920" spans="1:24" x14ac:dyDescent="0.25">
      <c r="A1920" s="77"/>
      <c r="B1920" s="80"/>
      <c r="C1920" s="22"/>
      <c r="D1920" s="22"/>
      <c r="E1920" s="21"/>
      <c r="F1920" s="21"/>
      <c r="G1920" s="11"/>
      <c r="I1920" s="9"/>
      <c r="L1920" s="1"/>
      <c r="M1920" s="112"/>
      <c r="N1920" s="112"/>
      <c r="O1920" s="112"/>
      <c r="P1920" s="113"/>
      <c r="Q1920" s="112"/>
      <c r="R1920" s="114"/>
      <c r="S1920" s="113"/>
      <c r="T1920" s="112"/>
      <c r="U1920" s="114"/>
      <c r="V1920" s="113"/>
      <c r="W1920" s="112"/>
      <c r="X1920" s="113"/>
    </row>
    <row r="1921" spans="1:24" x14ac:dyDescent="0.25">
      <c r="A1921" s="77"/>
      <c r="B1921" s="80"/>
      <c r="C1921" s="22"/>
      <c r="D1921" s="22"/>
      <c r="E1921" s="21"/>
      <c r="F1921" s="21"/>
      <c r="G1921" s="11"/>
      <c r="I1921" s="9"/>
      <c r="L1921" s="1"/>
      <c r="M1921" s="112"/>
      <c r="N1921" s="112"/>
      <c r="O1921" s="112"/>
      <c r="P1921" s="113"/>
      <c r="Q1921" s="112"/>
      <c r="R1921" s="114"/>
      <c r="S1921" s="113"/>
      <c r="T1921" s="112"/>
      <c r="U1921" s="114"/>
      <c r="V1921" s="113"/>
      <c r="W1921" s="112"/>
      <c r="X1921" s="113"/>
    </row>
    <row r="1922" spans="1:24" x14ac:dyDescent="0.25">
      <c r="A1922" s="77"/>
      <c r="B1922" s="80"/>
      <c r="C1922" s="22"/>
      <c r="D1922" s="22"/>
      <c r="E1922" s="21"/>
      <c r="F1922" s="21"/>
      <c r="G1922" s="11"/>
      <c r="I1922" s="9"/>
      <c r="L1922" s="1"/>
      <c r="M1922" s="112"/>
      <c r="N1922" s="112"/>
      <c r="O1922" s="112"/>
      <c r="P1922" s="113"/>
      <c r="Q1922" s="112"/>
      <c r="R1922" s="114"/>
      <c r="S1922" s="113"/>
      <c r="T1922" s="112"/>
      <c r="U1922" s="114"/>
      <c r="V1922" s="113"/>
      <c r="W1922" s="112"/>
      <c r="X1922" s="113"/>
    </row>
    <row r="1923" spans="1:24" x14ac:dyDescent="0.25">
      <c r="A1923" s="77"/>
      <c r="B1923" s="80"/>
      <c r="C1923" s="22"/>
      <c r="D1923" s="22"/>
      <c r="E1923" s="21"/>
      <c r="F1923" s="21"/>
      <c r="G1923" s="11"/>
      <c r="I1923" s="9"/>
      <c r="L1923" s="1"/>
      <c r="M1923" s="112"/>
      <c r="N1923" s="112"/>
      <c r="O1923" s="112"/>
      <c r="P1923" s="113"/>
      <c r="Q1923" s="112"/>
      <c r="R1923" s="114"/>
      <c r="S1923" s="113"/>
      <c r="T1923" s="112"/>
      <c r="U1923" s="114"/>
      <c r="V1923" s="113"/>
      <c r="W1923" s="112"/>
      <c r="X1923" s="113"/>
    </row>
    <row r="1924" spans="1:24" x14ac:dyDescent="0.25">
      <c r="A1924" s="77"/>
      <c r="B1924" s="80"/>
      <c r="C1924" s="22"/>
      <c r="D1924" s="22"/>
      <c r="E1924" s="21"/>
      <c r="F1924" s="21"/>
      <c r="G1924" s="11"/>
      <c r="I1924" s="9"/>
      <c r="L1924" s="1"/>
      <c r="M1924" s="112"/>
      <c r="N1924" s="112"/>
      <c r="O1924" s="112"/>
      <c r="P1924" s="113"/>
      <c r="Q1924" s="112"/>
      <c r="R1924" s="114"/>
      <c r="S1924" s="113"/>
      <c r="T1924" s="112"/>
      <c r="U1924" s="114"/>
      <c r="V1924" s="113"/>
      <c r="W1924" s="112"/>
      <c r="X1924" s="113"/>
    </row>
    <row r="1925" spans="1:24" x14ac:dyDescent="0.25">
      <c r="A1925" s="77"/>
      <c r="B1925" s="80"/>
      <c r="C1925" s="22"/>
      <c r="D1925" s="22"/>
      <c r="E1925" s="21"/>
      <c r="F1925" s="21"/>
      <c r="G1925" s="11"/>
      <c r="I1925" s="9"/>
      <c r="L1925" s="1"/>
      <c r="M1925" s="112"/>
      <c r="N1925" s="112"/>
      <c r="O1925" s="112"/>
      <c r="P1925" s="113"/>
      <c r="Q1925" s="112"/>
      <c r="R1925" s="114"/>
      <c r="S1925" s="113"/>
      <c r="T1925" s="112"/>
      <c r="U1925" s="114"/>
      <c r="V1925" s="113"/>
      <c r="W1925" s="112"/>
      <c r="X1925" s="113"/>
    </row>
    <row r="1926" spans="1:24" x14ac:dyDescent="0.25">
      <c r="A1926" s="77"/>
      <c r="B1926" s="80"/>
      <c r="C1926" s="22"/>
      <c r="D1926" s="22"/>
      <c r="E1926" s="21"/>
      <c r="F1926" s="21"/>
      <c r="G1926" s="11"/>
      <c r="I1926" s="9"/>
      <c r="L1926" s="1"/>
      <c r="M1926" s="112"/>
      <c r="N1926" s="112"/>
      <c r="O1926" s="112"/>
      <c r="P1926" s="113"/>
      <c r="Q1926" s="112"/>
      <c r="R1926" s="114"/>
      <c r="S1926" s="113"/>
      <c r="T1926" s="112"/>
      <c r="U1926" s="114"/>
      <c r="V1926" s="113"/>
      <c r="W1926" s="112"/>
      <c r="X1926" s="113"/>
    </row>
    <row r="1927" spans="1:24" x14ac:dyDescent="0.25">
      <c r="A1927" s="77"/>
      <c r="B1927" s="80"/>
      <c r="C1927" s="22"/>
      <c r="D1927" s="22"/>
      <c r="E1927" s="21"/>
      <c r="F1927" s="21"/>
      <c r="G1927" s="11"/>
      <c r="I1927" s="9"/>
      <c r="L1927" s="1"/>
      <c r="M1927" s="112"/>
      <c r="N1927" s="112"/>
      <c r="O1927" s="112"/>
      <c r="P1927" s="113"/>
      <c r="Q1927" s="112"/>
      <c r="R1927" s="114"/>
      <c r="S1927" s="113"/>
      <c r="T1927" s="112"/>
      <c r="U1927" s="114"/>
      <c r="V1927" s="113"/>
      <c r="W1927" s="112"/>
      <c r="X1927" s="113"/>
    </row>
    <row r="1928" spans="1:24" x14ac:dyDescent="0.25">
      <c r="A1928" s="77"/>
      <c r="B1928" s="80"/>
      <c r="C1928" s="22"/>
      <c r="D1928" s="22"/>
      <c r="E1928" s="21"/>
      <c r="F1928" s="21"/>
      <c r="G1928" s="11"/>
      <c r="I1928" s="9"/>
      <c r="L1928" s="1"/>
      <c r="M1928" s="112"/>
      <c r="N1928" s="112"/>
      <c r="O1928" s="112"/>
      <c r="P1928" s="113"/>
      <c r="Q1928" s="112"/>
      <c r="R1928" s="114"/>
      <c r="S1928" s="113"/>
      <c r="T1928" s="112"/>
      <c r="U1928" s="114"/>
      <c r="V1928" s="113"/>
      <c r="W1928" s="112"/>
      <c r="X1928" s="113"/>
    </row>
    <row r="1929" spans="1:24" x14ac:dyDescent="0.25">
      <c r="A1929" s="77"/>
      <c r="B1929" s="80"/>
      <c r="C1929" s="22"/>
      <c r="D1929" s="22"/>
      <c r="E1929" s="21"/>
      <c r="F1929" s="21"/>
      <c r="G1929" s="11"/>
      <c r="I1929" s="9"/>
      <c r="L1929" s="1"/>
      <c r="M1929" s="112"/>
      <c r="N1929" s="112"/>
      <c r="O1929" s="112"/>
      <c r="P1929" s="113"/>
      <c r="Q1929" s="112"/>
      <c r="R1929" s="114"/>
      <c r="S1929" s="113"/>
      <c r="T1929" s="112"/>
      <c r="U1929" s="114"/>
      <c r="V1929" s="113"/>
      <c r="W1929" s="112"/>
      <c r="X1929" s="113"/>
    </row>
    <row r="1930" spans="1:24" x14ac:dyDescent="0.25">
      <c r="A1930" s="77"/>
      <c r="B1930" s="80"/>
      <c r="C1930" s="22"/>
      <c r="D1930" s="22"/>
      <c r="E1930" s="21"/>
      <c r="F1930" s="21"/>
      <c r="G1930" s="11"/>
      <c r="I1930" s="9"/>
      <c r="L1930" s="1"/>
      <c r="M1930" s="112"/>
      <c r="N1930" s="112"/>
      <c r="O1930" s="112"/>
      <c r="P1930" s="113"/>
      <c r="Q1930" s="112"/>
      <c r="R1930" s="114"/>
      <c r="S1930" s="113"/>
      <c r="T1930" s="112"/>
      <c r="U1930" s="114"/>
      <c r="V1930" s="113"/>
      <c r="W1930" s="112"/>
      <c r="X1930" s="113"/>
    </row>
    <row r="1931" spans="1:24" x14ac:dyDescent="0.25">
      <c r="A1931" s="77"/>
      <c r="B1931" s="80"/>
      <c r="C1931" s="22"/>
      <c r="D1931" s="22"/>
      <c r="E1931" s="21"/>
      <c r="F1931" s="21"/>
      <c r="G1931" s="11"/>
      <c r="I1931" s="9"/>
      <c r="L1931" s="1"/>
      <c r="M1931" s="112"/>
      <c r="N1931" s="112"/>
      <c r="O1931" s="112"/>
      <c r="P1931" s="113"/>
      <c r="Q1931" s="112"/>
      <c r="R1931" s="114"/>
      <c r="S1931" s="113"/>
      <c r="T1931" s="112"/>
      <c r="U1931" s="114"/>
      <c r="V1931" s="113"/>
      <c r="W1931" s="112"/>
      <c r="X1931" s="113"/>
    </row>
    <row r="1932" spans="1:24" x14ac:dyDescent="0.25">
      <c r="A1932" s="77"/>
      <c r="B1932" s="80"/>
      <c r="C1932" s="22"/>
      <c r="D1932" s="22"/>
      <c r="E1932" s="21"/>
      <c r="F1932" s="21"/>
      <c r="G1932" s="11"/>
      <c r="I1932" s="9"/>
      <c r="L1932" s="1"/>
      <c r="M1932" s="112"/>
      <c r="N1932" s="112"/>
      <c r="O1932" s="112"/>
      <c r="P1932" s="113"/>
      <c r="Q1932" s="112"/>
      <c r="R1932" s="114"/>
      <c r="S1932" s="113"/>
      <c r="T1932" s="112"/>
      <c r="U1932" s="114"/>
      <c r="V1932" s="113"/>
      <c r="W1932" s="112"/>
      <c r="X1932" s="113"/>
    </row>
    <row r="1933" spans="1:24" x14ac:dyDescent="0.25">
      <c r="A1933" s="77"/>
      <c r="B1933" s="80"/>
      <c r="C1933" s="22"/>
      <c r="D1933" s="22"/>
      <c r="E1933" s="21"/>
      <c r="F1933" s="21"/>
      <c r="G1933" s="11"/>
      <c r="I1933" s="9"/>
      <c r="L1933" s="1"/>
      <c r="M1933" s="112"/>
      <c r="N1933" s="112"/>
      <c r="O1933" s="112"/>
      <c r="P1933" s="113"/>
      <c r="Q1933" s="112"/>
      <c r="R1933" s="114"/>
      <c r="S1933" s="113"/>
      <c r="T1933" s="112"/>
      <c r="U1933" s="114"/>
      <c r="V1933" s="113"/>
      <c r="W1933" s="112"/>
      <c r="X1933" s="113"/>
    </row>
    <row r="1934" spans="1:24" x14ac:dyDescent="0.25">
      <c r="A1934" s="77"/>
      <c r="B1934" s="80"/>
      <c r="C1934" s="22"/>
      <c r="D1934" s="22"/>
      <c r="E1934" s="21"/>
      <c r="F1934" s="21"/>
      <c r="G1934" s="11"/>
      <c r="I1934" s="9"/>
      <c r="L1934" s="1"/>
      <c r="M1934" s="112"/>
      <c r="N1934" s="112"/>
      <c r="O1934" s="112"/>
      <c r="P1934" s="113"/>
      <c r="Q1934" s="112"/>
      <c r="R1934" s="114"/>
      <c r="S1934" s="113"/>
      <c r="T1934" s="112"/>
      <c r="U1934" s="114"/>
      <c r="V1934" s="113"/>
      <c r="W1934" s="112"/>
      <c r="X1934" s="113"/>
    </row>
    <row r="1935" spans="1:24" x14ac:dyDescent="0.25">
      <c r="A1935" s="77"/>
      <c r="B1935" s="80"/>
      <c r="C1935" s="22"/>
      <c r="D1935" s="22"/>
      <c r="E1935" s="21"/>
      <c r="F1935" s="21"/>
      <c r="G1935" s="11"/>
      <c r="I1935" s="9"/>
      <c r="L1935" s="1"/>
      <c r="M1935" s="112"/>
      <c r="N1935" s="112"/>
      <c r="O1935" s="112"/>
      <c r="P1935" s="113"/>
      <c r="Q1935" s="112"/>
      <c r="R1935" s="114"/>
      <c r="S1935" s="113"/>
      <c r="T1935" s="112"/>
      <c r="U1935" s="114"/>
      <c r="V1935" s="113"/>
      <c r="W1935" s="112"/>
      <c r="X1935" s="113"/>
    </row>
    <row r="1936" spans="1:24" x14ac:dyDescent="0.25">
      <c r="A1936" s="77"/>
      <c r="B1936" s="80"/>
      <c r="C1936" s="22"/>
      <c r="D1936" s="22"/>
      <c r="E1936" s="21"/>
      <c r="F1936" s="21"/>
      <c r="G1936" s="11"/>
      <c r="I1936" s="9"/>
      <c r="L1936" s="1"/>
      <c r="M1936" s="112"/>
      <c r="N1936" s="112"/>
      <c r="O1936" s="112"/>
      <c r="P1936" s="113"/>
      <c r="Q1936" s="112"/>
      <c r="R1936" s="114"/>
      <c r="S1936" s="113"/>
      <c r="T1936" s="112"/>
      <c r="U1936" s="114"/>
      <c r="V1936" s="113"/>
      <c r="W1936" s="112"/>
      <c r="X1936" s="113"/>
    </row>
    <row r="1937" spans="1:24" x14ac:dyDescent="0.25">
      <c r="A1937" s="77"/>
      <c r="B1937" s="80"/>
      <c r="C1937" s="22"/>
      <c r="D1937" s="22"/>
      <c r="E1937" s="21"/>
      <c r="F1937" s="21"/>
      <c r="G1937" s="11"/>
      <c r="I1937" s="9"/>
      <c r="L1937" s="1"/>
      <c r="M1937" s="112"/>
      <c r="N1937" s="112"/>
      <c r="O1937" s="112"/>
      <c r="P1937" s="113"/>
      <c r="Q1937" s="112"/>
      <c r="R1937" s="114"/>
      <c r="S1937" s="113"/>
      <c r="T1937" s="112"/>
      <c r="U1937" s="114"/>
      <c r="V1937" s="113"/>
      <c r="W1937" s="112"/>
      <c r="X1937" s="113"/>
    </row>
    <row r="1938" spans="1:24" x14ac:dyDescent="0.25">
      <c r="A1938" s="77"/>
      <c r="B1938" s="80"/>
      <c r="C1938" s="22"/>
      <c r="D1938" s="22"/>
      <c r="E1938" s="21"/>
      <c r="F1938" s="21"/>
      <c r="G1938" s="11"/>
      <c r="I1938" s="9"/>
      <c r="L1938" s="1"/>
      <c r="M1938" s="112"/>
      <c r="N1938" s="112"/>
      <c r="O1938" s="112"/>
      <c r="P1938" s="113"/>
      <c r="Q1938" s="112"/>
      <c r="R1938" s="114"/>
      <c r="S1938" s="113"/>
      <c r="T1938" s="112"/>
      <c r="U1938" s="114"/>
      <c r="V1938" s="113"/>
      <c r="W1938" s="112"/>
      <c r="X1938" s="113"/>
    </row>
    <row r="1939" spans="1:24" x14ac:dyDescent="0.25">
      <c r="A1939" s="77"/>
      <c r="B1939" s="80"/>
      <c r="C1939" s="22"/>
      <c r="D1939" s="22"/>
      <c r="E1939" s="21"/>
      <c r="F1939" s="21"/>
      <c r="G1939" s="11"/>
      <c r="I1939" s="9"/>
      <c r="L1939" s="1"/>
      <c r="M1939" s="112"/>
      <c r="N1939" s="112"/>
      <c r="O1939" s="112"/>
      <c r="P1939" s="113"/>
      <c r="Q1939" s="112"/>
      <c r="R1939" s="114"/>
      <c r="S1939" s="113"/>
      <c r="T1939" s="112"/>
      <c r="U1939" s="114"/>
      <c r="V1939" s="113"/>
      <c r="W1939" s="112"/>
      <c r="X1939" s="113"/>
    </row>
    <row r="1940" spans="1:24" x14ac:dyDescent="0.25">
      <c r="A1940" s="77"/>
      <c r="B1940" s="80"/>
      <c r="C1940" s="22"/>
      <c r="D1940" s="22"/>
      <c r="E1940" s="21"/>
      <c r="F1940" s="21"/>
      <c r="G1940" s="11"/>
      <c r="I1940" s="9"/>
      <c r="L1940" s="1"/>
      <c r="M1940" s="112"/>
      <c r="N1940" s="112"/>
      <c r="O1940" s="112"/>
      <c r="P1940" s="113"/>
      <c r="Q1940" s="112"/>
      <c r="R1940" s="114"/>
      <c r="S1940" s="113"/>
      <c r="T1940" s="112"/>
      <c r="U1940" s="114"/>
      <c r="V1940" s="113"/>
      <c r="W1940" s="112"/>
      <c r="X1940" s="113"/>
    </row>
    <row r="1941" spans="1:24" x14ac:dyDescent="0.25">
      <c r="A1941" s="77"/>
      <c r="B1941" s="80"/>
      <c r="C1941" s="22"/>
      <c r="D1941" s="22"/>
      <c r="E1941" s="21"/>
      <c r="F1941" s="21"/>
      <c r="G1941" s="11"/>
      <c r="I1941" s="9"/>
      <c r="L1941" s="1"/>
      <c r="M1941" s="112"/>
      <c r="N1941" s="112"/>
      <c r="O1941" s="112"/>
      <c r="P1941" s="113"/>
      <c r="Q1941" s="112"/>
      <c r="R1941" s="114"/>
      <c r="S1941" s="113"/>
      <c r="T1941" s="112"/>
      <c r="U1941" s="114"/>
      <c r="V1941" s="113"/>
      <c r="W1941" s="112"/>
      <c r="X1941" s="113"/>
    </row>
    <row r="1942" spans="1:24" x14ac:dyDescent="0.25">
      <c r="A1942" s="77"/>
      <c r="B1942" s="80"/>
      <c r="C1942" s="22"/>
      <c r="D1942" s="22"/>
      <c r="E1942" s="21"/>
      <c r="F1942" s="21"/>
      <c r="G1942" s="11"/>
      <c r="I1942" s="9"/>
      <c r="L1942" s="1"/>
      <c r="M1942" s="112"/>
      <c r="N1942" s="112"/>
      <c r="O1942" s="112"/>
      <c r="P1942" s="113"/>
      <c r="Q1942" s="112"/>
      <c r="R1942" s="114"/>
      <c r="S1942" s="113"/>
      <c r="T1942" s="112"/>
      <c r="U1942" s="114"/>
      <c r="V1942" s="113"/>
      <c r="W1942" s="112"/>
      <c r="X1942" s="113"/>
    </row>
    <row r="1943" spans="1:24" x14ac:dyDescent="0.25">
      <c r="A1943" s="77"/>
      <c r="B1943" s="80"/>
      <c r="C1943" s="22"/>
      <c r="D1943" s="22"/>
      <c r="E1943" s="21"/>
      <c r="F1943" s="21"/>
      <c r="G1943" s="11"/>
      <c r="I1943" s="9"/>
      <c r="L1943" s="1"/>
      <c r="M1943" s="112"/>
      <c r="N1943" s="112"/>
      <c r="O1943" s="112"/>
      <c r="P1943" s="113"/>
      <c r="Q1943" s="112"/>
      <c r="R1943" s="114"/>
      <c r="S1943" s="113"/>
      <c r="T1943" s="112"/>
      <c r="U1943" s="114"/>
      <c r="V1943" s="113"/>
      <c r="W1943" s="112"/>
      <c r="X1943" s="113"/>
    </row>
    <row r="1944" spans="1:24" x14ac:dyDescent="0.25">
      <c r="A1944" s="77"/>
      <c r="B1944" s="80"/>
      <c r="C1944" s="22"/>
      <c r="D1944" s="22"/>
      <c r="E1944" s="21"/>
      <c r="F1944" s="21"/>
      <c r="G1944" s="11"/>
      <c r="I1944" s="9"/>
      <c r="L1944" s="1"/>
      <c r="M1944" s="112"/>
      <c r="N1944" s="112"/>
      <c r="O1944" s="112"/>
      <c r="P1944" s="113"/>
      <c r="Q1944" s="112"/>
      <c r="R1944" s="114"/>
      <c r="S1944" s="113"/>
      <c r="T1944" s="112"/>
      <c r="U1944" s="114"/>
      <c r="V1944" s="113"/>
      <c r="W1944" s="112"/>
      <c r="X1944" s="113"/>
    </row>
    <row r="1945" spans="1:24" x14ac:dyDescent="0.25">
      <c r="A1945" s="77"/>
      <c r="B1945" s="80"/>
      <c r="C1945" s="22"/>
      <c r="D1945" s="22"/>
      <c r="E1945" s="21"/>
      <c r="F1945" s="21"/>
      <c r="G1945" s="11"/>
      <c r="I1945" s="9"/>
      <c r="L1945" s="1"/>
      <c r="M1945" s="112"/>
      <c r="N1945" s="112"/>
      <c r="O1945" s="112"/>
      <c r="P1945" s="113"/>
      <c r="Q1945" s="112"/>
      <c r="R1945" s="114"/>
      <c r="S1945" s="113"/>
      <c r="T1945" s="112"/>
      <c r="U1945" s="114"/>
      <c r="V1945" s="113"/>
      <c r="W1945" s="112"/>
      <c r="X1945" s="113"/>
    </row>
    <row r="1946" spans="1:24" x14ac:dyDescent="0.25">
      <c r="A1946" s="77"/>
      <c r="B1946" s="80"/>
      <c r="C1946" s="22"/>
      <c r="D1946" s="22"/>
      <c r="E1946" s="21"/>
      <c r="F1946" s="21"/>
      <c r="G1946" s="11"/>
      <c r="I1946" s="9"/>
      <c r="L1946" s="1"/>
      <c r="M1946" s="112"/>
      <c r="N1946" s="112"/>
      <c r="O1946" s="112"/>
      <c r="P1946" s="113"/>
      <c r="Q1946" s="112"/>
      <c r="R1946" s="114"/>
      <c r="S1946" s="113"/>
      <c r="T1946" s="112"/>
      <c r="U1946" s="114"/>
      <c r="V1946" s="113"/>
      <c r="W1946" s="112"/>
      <c r="X1946" s="113"/>
    </row>
    <row r="1947" spans="1:24" x14ac:dyDescent="0.25">
      <c r="A1947" s="77"/>
      <c r="B1947" s="80"/>
      <c r="C1947" s="22"/>
      <c r="D1947" s="22"/>
      <c r="E1947" s="21"/>
      <c r="F1947" s="21"/>
      <c r="G1947" s="11"/>
      <c r="I1947" s="9"/>
      <c r="L1947" s="1"/>
      <c r="M1947" s="112"/>
      <c r="N1947" s="112"/>
      <c r="O1947" s="112"/>
      <c r="P1947" s="113"/>
      <c r="Q1947" s="112"/>
      <c r="R1947" s="114"/>
      <c r="S1947" s="113"/>
      <c r="T1947" s="112"/>
      <c r="U1947" s="114"/>
      <c r="V1947" s="113"/>
      <c r="W1947" s="112"/>
      <c r="X1947" s="113"/>
    </row>
    <row r="1948" spans="1:24" x14ac:dyDescent="0.25">
      <c r="A1948" s="77"/>
      <c r="B1948" s="80"/>
      <c r="C1948" s="22"/>
      <c r="D1948" s="22"/>
      <c r="E1948" s="21"/>
      <c r="F1948" s="21"/>
      <c r="G1948" s="11"/>
      <c r="I1948" s="9"/>
      <c r="L1948" s="1"/>
      <c r="M1948" s="112"/>
      <c r="N1948" s="112"/>
      <c r="O1948" s="112"/>
      <c r="P1948" s="113"/>
      <c r="Q1948" s="112"/>
      <c r="R1948" s="114"/>
      <c r="S1948" s="113"/>
      <c r="T1948" s="112"/>
      <c r="U1948" s="114"/>
      <c r="V1948" s="113"/>
      <c r="W1948" s="112"/>
      <c r="X1948" s="113"/>
    </row>
    <row r="1949" spans="1:24" x14ac:dyDescent="0.25">
      <c r="A1949" s="77"/>
      <c r="B1949" s="80"/>
      <c r="C1949" s="22"/>
      <c r="D1949" s="22"/>
      <c r="E1949" s="21"/>
      <c r="F1949" s="21"/>
      <c r="G1949" s="11"/>
      <c r="I1949" s="9"/>
      <c r="L1949" s="1"/>
      <c r="M1949" s="112"/>
      <c r="N1949" s="112"/>
      <c r="O1949" s="112"/>
      <c r="P1949" s="113"/>
      <c r="Q1949" s="112"/>
      <c r="R1949" s="114"/>
      <c r="S1949" s="113"/>
      <c r="T1949" s="112"/>
      <c r="U1949" s="114"/>
      <c r="V1949" s="113"/>
      <c r="W1949" s="112"/>
      <c r="X1949" s="113"/>
    </row>
    <row r="1950" spans="1:24" x14ac:dyDescent="0.25">
      <c r="A1950" s="77"/>
      <c r="B1950" s="80"/>
      <c r="C1950" s="22"/>
      <c r="D1950" s="22"/>
      <c r="E1950" s="21"/>
      <c r="F1950" s="21"/>
      <c r="G1950" s="11"/>
      <c r="I1950" s="9"/>
      <c r="L1950" s="1"/>
      <c r="M1950" s="112"/>
      <c r="N1950" s="112"/>
      <c r="O1950" s="112"/>
      <c r="P1950" s="113"/>
      <c r="Q1950" s="112"/>
      <c r="R1950" s="114"/>
      <c r="S1950" s="113"/>
      <c r="T1950" s="112"/>
      <c r="U1950" s="114"/>
      <c r="V1950" s="113"/>
      <c r="W1950" s="112"/>
      <c r="X1950" s="113"/>
    </row>
    <row r="1951" spans="1:24" x14ac:dyDescent="0.25">
      <c r="A1951" s="77"/>
      <c r="B1951" s="80"/>
      <c r="C1951" s="22"/>
      <c r="D1951" s="22"/>
      <c r="E1951" s="21"/>
      <c r="F1951" s="21"/>
      <c r="G1951" s="11"/>
      <c r="I1951" s="9"/>
      <c r="L1951" s="1"/>
      <c r="M1951" s="112"/>
      <c r="N1951" s="112"/>
      <c r="O1951" s="112"/>
      <c r="P1951" s="113"/>
      <c r="Q1951" s="112"/>
      <c r="R1951" s="114"/>
      <c r="S1951" s="113"/>
      <c r="T1951" s="112"/>
      <c r="U1951" s="114"/>
      <c r="V1951" s="113"/>
      <c r="W1951" s="112"/>
      <c r="X1951" s="113"/>
    </row>
    <row r="1952" spans="1:24" x14ac:dyDescent="0.25">
      <c r="A1952" s="77"/>
      <c r="B1952" s="80"/>
      <c r="C1952" s="22"/>
      <c r="D1952" s="22"/>
      <c r="E1952" s="21"/>
      <c r="F1952" s="21"/>
      <c r="G1952" s="11"/>
      <c r="I1952" s="9"/>
      <c r="L1952" s="1"/>
      <c r="M1952" s="112"/>
      <c r="N1952" s="112"/>
      <c r="O1952" s="112"/>
      <c r="P1952" s="113"/>
      <c r="Q1952" s="112"/>
      <c r="R1952" s="114"/>
      <c r="S1952" s="113"/>
      <c r="T1952" s="112"/>
      <c r="U1952" s="114"/>
      <c r="V1952" s="113"/>
      <c r="W1952" s="112"/>
      <c r="X1952" s="113"/>
    </row>
    <row r="1953" spans="1:24" x14ac:dyDescent="0.25">
      <c r="A1953" s="77"/>
      <c r="B1953" s="80"/>
      <c r="C1953" s="22"/>
      <c r="D1953" s="22"/>
      <c r="E1953" s="21"/>
      <c r="F1953" s="21"/>
      <c r="G1953" s="11"/>
      <c r="I1953" s="9"/>
      <c r="L1953" s="1"/>
      <c r="M1953" s="112"/>
      <c r="N1953" s="112"/>
      <c r="O1953" s="112"/>
      <c r="P1953" s="113"/>
      <c r="Q1953" s="112"/>
      <c r="R1953" s="114"/>
      <c r="S1953" s="113"/>
      <c r="T1953" s="112"/>
      <c r="U1953" s="114"/>
      <c r="V1953" s="113"/>
      <c r="W1953" s="112"/>
      <c r="X1953" s="113"/>
    </row>
    <row r="1954" spans="1:24" x14ac:dyDescent="0.25">
      <c r="A1954" s="77"/>
      <c r="B1954" s="80"/>
      <c r="C1954" s="22"/>
      <c r="D1954" s="22"/>
      <c r="E1954" s="21"/>
      <c r="F1954" s="21"/>
      <c r="G1954" s="11"/>
      <c r="I1954" s="9"/>
      <c r="L1954" s="1"/>
      <c r="M1954" s="112"/>
      <c r="N1954" s="112"/>
      <c r="O1954" s="112"/>
      <c r="P1954" s="113"/>
      <c r="Q1954" s="112"/>
      <c r="R1954" s="114"/>
      <c r="S1954" s="113"/>
      <c r="T1954" s="112"/>
      <c r="U1954" s="114"/>
      <c r="V1954" s="113"/>
      <c r="W1954" s="112"/>
      <c r="X1954" s="113"/>
    </row>
    <row r="1955" spans="1:24" x14ac:dyDescent="0.25">
      <c r="A1955" s="77"/>
      <c r="B1955" s="80"/>
      <c r="C1955" s="22"/>
      <c r="D1955" s="22"/>
      <c r="E1955" s="21"/>
      <c r="F1955" s="21"/>
      <c r="G1955" s="11"/>
      <c r="I1955" s="9"/>
      <c r="L1955" s="1"/>
      <c r="M1955" s="112"/>
      <c r="N1955" s="112"/>
      <c r="O1955" s="112"/>
      <c r="P1955" s="113"/>
      <c r="Q1955" s="112"/>
      <c r="R1955" s="114"/>
      <c r="S1955" s="113"/>
      <c r="T1955" s="112"/>
      <c r="U1955" s="114"/>
      <c r="V1955" s="113"/>
      <c r="W1955" s="112"/>
      <c r="X1955" s="113"/>
    </row>
    <row r="1956" spans="1:24" x14ac:dyDescent="0.25">
      <c r="A1956" s="77"/>
      <c r="B1956" s="80"/>
      <c r="C1956" s="22"/>
      <c r="D1956" s="22"/>
      <c r="E1956" s="21"/>
      <c r="F1956" s="21"/>
      <c r="G1956" s="11"/>
      <c r="I1956" s="9"/>
      <c r="L1956" s="1"/>
      <c r="M1956" s="112"/>
      <c r="N1956" s="112"/>
      <c r="O1956" s="112"/>
      <c r="P1956" s="113"/>
      <c r="Q1956" s="112"/>
      <c r="R1956" s="114"/>
      <c r="S1956" s="113"/>
      <c r="T1956" s="112"/>
      <c r="U1956" s="114"/>
      <c r="V1956" s="113"/>
      <c r="W1956" s="112"/>
      <c r="X1956" s="113"/>
    </row>
    <row r="1957" spans="1:24" x14ac:dyDescent="0.25">
      <c r="A1957" s="77"/>
      <c r="B1957" s="80"/>
      <c r="C1957" s="22"/>
      <c r="D1957" s="22"/>
      <c r="E1957" s="21"/>
      <c r="F1957" s="21"/>
      <c r="G1957" s="11"/>
      <c r="I1957" s="9"/>
      <c r="L1957" s="1"/>
      <c r="M1957" s="112"/>
      <c r="N1957" s="112"/>
      <c r="O1957" s="112"/>
      <c r="P1957" s="113"/>
      <c r="Q1957" s="112"/>
      <c r="R1957" s="114"/>
      <c r="S1957" s="113"/>
      <c r="T1957" s="112"/>
      <c r="U1957" s="114"/>
      <c r="V1957" s="113"/>
      <c r="W1957" s="112"/>
      <c r="X1957" s="113"/>
    </row>
    <row r="1958" spans="1:24" x14ac:dyDescent="0.25">
      <c r="A1958" s="77"/>
      <c r="B1958" s="80"/>
      <c r="C1958" s="22"/>
      <c r="D1958" s="22"/>
      <c r="E1958" s="21"/>
      <c r="F1958" s="21"/>
      <c r="G1958" s="11"/>
      <c r="I1958" s="9"/>
      <c r="L1958" s="1"/>
      <c r="M1958" s="112"/>
      <c r="N1958" s="112"/>
      <c r="O1958" s="112"/>
      <c r="P1958" s="113"/>
      <c r="Q1958" s="112"/>
      <c r="R1958" s="114"/>
      <c r="S1958" s="113"/>
      <c r="T1958" s="112"/>
      <c r="U1958" s="114"/>
      <c r="V1958" s="113"/>
      <c r="W1958" s="112"/>
      <c r="X1958" s="113"/>
    </row>
    <row r="1959" spans="1:24" x14ac:dyDescent="0.25">
      <c r="A1959" s="77"/>
      <c r="B1959" s="80"/>
      <c r="C1959" s="22"/>
      <c r="D1959" s="22"/>
      <c r="E1959" s="21"/>
      <c r="F1959" s="21"/>
      <c r="G1959" s="11"/>
      <c r="I1959" s="9"/>
      <c r="L1959" s="1"/>
      <c r="M1959" s="112"/>
      <c r="N1959" s="112"/>
      <c r="O1959" s="112"/>
      <c r="P1959" s="113"/>
      <c r="Q1959" s="112"/>
      <c r="R1959" s="114"/>
      <c r="S1959" s="113"/>
      <c r="T1959" s="112"/>
      <c r="U1959" s="114"/>
      <c r="V1959" s="113"/>
      <c r="W1959" s="112"/>
      <c r="X1959" s="113"/>
    </row>
    <row r="1960" spans="1:24" x14ac:dyDescent="0.25">
      <c r="A1960" s="77"/>
      <c r="B1960" s="80"/>
      <c r="C1960" s="22"/>
      <c r="D1960" s="22"/>
      <c r="E1960" s="21"/>
      <c r="F1960" s="21"/>
      <c r="G1960" s="11"/>
      <c r="I1960" s="9"/>
      <c r="L1960" s="1"/>
      <c r="M1960" s="112"/>
      <c r="N1960" s="112"/>
      <c r="O1960" s="112"/>
      <c r="P1960" s="113"/>
      <c r="Q1960" s="112"/>
      <c r="R1960" s="114"/>
      <c r="S1960" s="113"/>
      <c r="T1960" s="112"/>
      <c r="U1960" s="114"/>
      <c r="V1960" s="113"/>
      <c r="W1960" s="112"/>
      <c r="X1960" s="113"/>
    </row>
    <row r="1961" spans="1:24" x14ac:dyDescent="0.25">
      <c r="A1961" s="77"/>
      <c r="B1961" s="80"/>
      <c r="C1961" s="22"/>
      <c r="D1961" s="22"/>
      <c r="E1961" s="21"/>
      <c r="F1961" s="21"/>
      <c r="G1961" s="11"/>
      <c r="I1961" s="9"/>
      <c r="L1961" s="1"/>
      <c r="M1961" s="112"/>
      <c r="N1961" s="112"/>
      <c r="O1961" s="112"/>
      <c r="P1961" s="113"/>
      <c r="Q1961" s="112"/>
      <c r="R1961" s="114"/>
      <c r="S1961" s="113"/>
      <c r="T1961" s="112"/>
      <c r="U1961" s="114"/>
      <c r="V1961" s="113"/>
      <c r="W1961" s="112"/>
      <c r="X1961" s="113"/>
    </row>
    <row r="1962" spans="1:24" x14ac:dyDescent="0.25">
      <c r="A1962" s="77"/>
      <c r="B1962" s="80"/>
      <c r="C1962" s="22"/>
      <c r="D1962" s="22"/>
      <c r="E1962" s="21"/>
      <c r="F1962" s="21"/>
      <c r="G1962" s="11"/>
      <c r="I1962" s="9"/>
      <c r="L1962" s="1"/>
      <c r="M1962" s="112"/>
      <c r="N1962" s="112"/>
      <c r="O1962" s="112"/>
      <c r="P1962" s="113"/>
      <c r="Q1962" s="112"/>
      <c r="R1962" s="114"/>
      <c r="S1962" s="113"/>
      <c r="T1962" s="112"/>
      <c r="U1962" s="114"/>
      <c r="V1962" s="113"/>
      <c r="W1962" s="112"/>
      <c r="X1962" s="113"/>
    </row>
    <row r="1963" spans="1:24" x14ac:dyDescent="0.25">
      <c r="A1963" s="77"/>
      <c r="B1963" s="80"/>
      <c r="C1963" s="22"/>
      <c r="D1963" s="22"/>
      <c r="E1963" s="21"/>
      <c r="F1963" s="21"/>
      <c r="G1963" s="11"/>
      <c r="I1963" s="9"/>
      <c r="L1963" s="1"/>
      <c r="M1963" s="112"/>
      <c r="N1963" s="112"/>
      <c r="O1963" s="112"/>
      <c r="P1963" s="113"/>
      <c r="Q1963" s="112"/>
      <c r="R1963" s="114"/>
      <c r="S1963" s="113"/>
      <c r="T1963" s="112"/>
      <c r="U1963" s="114"/>
      <c r="V1963" s="113"/>
      <c r="W1963" s="112"/>
      <c r="X1963" s="113"/>
    </row>
    <row r="1964" spans="1:24" x14ac:dyDescent="0.25">
      <c r="A1964" s="77"/>
      <c r="B1964" s="80"/>
      <c r="C1964" s="22"/>
      <c r="D1964" s="22"/>
      <c r="E1964" s="21"/>
      <c r="F1964" s="21"/>
      <c r="G1964" s="11"/>
      <c r="I1964" s="9"/>
      <c r="L1964" s="1"/>
      <c r="M1964" s="112"/>
      <c r="N1964" s="112"/>
      <c r="O1964" s="112"/>
      <c r="P1964" s="113"/>
      <c r="Q1964" s="112"/>
      <c r="R1964" s="114"/>
      <c r="S1964" s="113"/>
      <c r="T1964" s="112"/>
      <c r="U1964" s="114"/>
      <c r="V1964" s="113"/>
      <c r="W1964" s="112"/>
      <c r="X1964" s="113"/>
    </row>
    <row r="1965" spans="1:24" x14ac:dyDescent="0.25">
      <c r="A1965" s="77"/>
      <c r="B1965" s="80"/>
      <c r="C1965" s="22"/>
      <c r="D1965" s="22"/>
      <c r="E1965" s="21"/>
      <c r="F1965" s="21"/>
      <c r="G1965" s="11"/>
      <c r="I1965" s="9"/>
      <c r="L1965" s="1"/>
      <c r="M1965" s="112"/>
      <c r="N1965" s="112"/>
      <c r="O1965" s="112"/>
      <c r="P1965" s="113"/>
      <c r="Q1965" s="112"/>
      <c r="R1965" s="114"/>
      <c r="S1965" s="113"/>
      <c r="T1965" s="112"/>
      <c r="U1965" s="114"/>
      <c r="V1965" s="113"/>
      <c r="W1965" s="112"/>
      <c r="X1965" s="113"/>
    </row>
    <row r="1966" spans="1:24" x14ac:dyDescent="0.25">
      <c r="A1966" s="77"/>
      <c r="B1966" s="80"/>
      <c r="C1966" s="22"/>
      <c r="D1966" s="22"/>
      <c r="E1966" s="21"/>
      <c r="F1966" s="21"/>
      <c r="G1966" s="11"/>
      <c r="I1966" s="9"/>
      <c r="L1966" s="1"/>
      <c r="M1966" s="112"/>
      <c r="N1966" s="112"/>
      <c r="O1966" s="112"/>
      <c r="P1966" s="113"/>
      <c r="Q1966" s="112"/>
      <c r="R1966" s="114"/>
      <c r="S1966" s="113"/>
      <c r="T1966" s="112"/>
      <c r="U1966" s="114"/>
      <c r="V1966" s="113"/>
      <c r="W1966" s="112"/>
      <c r="X1966" s="113"/>
    </row>
    <row r="1967" spans="1:24" x14ac:dyDescent="0.25">
      <c r="A1967" s="77"/>
      <c r="B1967" s="80"/>
      <c r="C1967" s="22"/>
      <c r="D1967" s="22"/>
      <c r="E1967" s="21"/>
      <c r="F1967" s="21"/>
      <c r="G1967" s="11"/>
      <c r="I1967" s="9"/>
      <c r="L1967" s="1"/>
      <c r="M1967" s="112"/>
      <c r="N1967" s="112"/>
      <c r="O1967" s="112"/>
      <c r="P1967" s="113"/>
      <c r="Q1967" s="112"/>
      <c r="R1967" s="114"/>
      <c r="S1967" s="113"/>
      <c r="T1967" s="112"/>
      <c r="U1967" s="114"/>
      <c r="V1967" s="113"/>
      <c r="W1967" s="112"/>
      <c r="X1967" s="113"/>
    </row>
    <row r="1968" spans="1:24" x14ac:dyDescent="0.25">
      <c r="A1968" s="77"/>
      <c r="B1968" s="80"/>
      <c r="C1968" s="22"/>
      <c r="D1968" s="22"/>
      <c r="E1968" s="21"/>
      <c r="F1968" s="21"/>
      <c r="G1968" s="11"/>
      <c r="I1968" s="9"/>
      <c r="L1968" s="1"/>
      <c r="M1968" s="112"/>
      <c r="N1968" s="112"/>
      <c r="O1968" s="112"/>
      <c r="P1968" s="113"/>
      <c r="Q1968" s="112"/>
      <c r="R1968" s="114"/>
      <c r="S1968" s="113"/>
      <c r="T1968" s="112"/>
      <c r="U1968" s="114"/>
      <c r="V1968" s="113"/>
      <c r="W1968" s="112"/>
      <c r="X1968" s="113"/>
    </row>
    <row r="1969" spans="1:24" x14ac:dyDescent="0.25">
      <c r="A1969" s="77"/>
      <c r="B1969" s="80"/>
      <c r="C1969" s="22"/>
      <c r="D1969" s="22"/>
      <c r="E1969" s="21"/>
      <c r="F1969" s="21"/>
      <c r="G1969" s="11"/>
      <c r="I1969" s="9"/>
      <c r="L1969" s="1"/>
      <c r="M1969" s="112"/>
      <c r="N1969" s="112"/>
      <c r="O1969" s="112"/>
      <c r="P1969" s="113"/>
      <c r="Q1969" s="112"/>
      <c r="R1969" s="114"/>
      <c r="S1969" s="113"/>
      <c r="T1969" s="112"/>
      <c r="U1969" s="114"/>
      <c r="V1969" s="113"/>
      <c r="W1969" s="112"/>
      <c r="X1969" s="113"/>
    </row>
    <row r="1970" spans="1:24" x14ac:dyDescent="0.25">
      <c r="A1970" s="77"/>
      <c r="B1970" s="80"/>
      <c r="C1970" s="22"/>
      <c r="D1970" s="22"/>
      <c r="E1970" s="21"/>
      <c r="F1970" s="21"/>
      <c r="G1970" s="11"/>
      <c r="I1970" s="9"/>
      <c r="L1970" s="1"/>
      <c r="M1970" s="112"/>
      <c r="N1970" s="112"/>
      <c r="O1970" s="112"/>
      <c r="P1970" s="113"/>
      <c r="Q1970" s="112"/>
      <c r="R1970" s="114"/>
      <c r="S1970" s="113"/>
      <c r="T1970" s="112"/>
      <c r="U1970" s="114"/>
      <c r="V1970" s="113"/>
      <c r="W1970" s="112"/>
      <c r="X1970" s="113"/>
    </row>
    <row r="1971" spans="1:24" x14ac:dyDescent="0.25">
      <c r="A1971" s="77"/>
      <c r="B1971" s="80"/>
      <c r="C1971" s="22"/>
      <c r="D1971" s="22"/>
      <c r="E1971" s="21"/>
      <c r="F1971" s="21"/>
      <c r="G1971" s="11"/>
      <c r="I1971" s="9"/>
      <c r="L1971" s="1"/>
      <c r="M1971" s="112"/>
      <c r="N1971" s="112"/>
      <c r="O1971" s="112"/>
      <c r="P1971" s="113"/>
      <c r="Q1971" s="112"/>
      <c r="R1971" s="114"/>
      <c r="S1971" s="113"/>
      <c r="T1971" s="112"/>
      <c r="U1971" s="114"/>
      <c r="V1971" s="113"/>
      <c r="W1971" s="112"/>
      <c r="X1971" s="113"/>
    </row>
    <row r="1972" spans="1:24" x14ac:dyDescent="0.25">
      <c r="A1972" s="77"/>
      <c r="B1972" s="80"/>
      <c r="C1972" s="22"/>
      <c r="D1972" s="22"/>
      <c r="E1972" s="21"/>
      <c r="F1972" s="21"/>
      <c r="G1972" s="11"/>
      <c r="I1972" s="9"/>
      <c r="L1972" s="1"/>
      <c r="M1972" s="112"/>
      <c r="N1972" s="112"/>
      <c r="O1972" s="112"/>
      <c r="P1972" s="113"/>
      <c r="Q1972" s="112"/>
      <c r="R1972" s="114"/>
      <c r="S1972" s="113"/>
      <c r="T1972" s="112"/>
      <c r="U1972" s="114"/>
      <c r="V1972" s="113"/>
      <c r="W1972" s="112"/>
      <c r="X1972" s="113"/>
    </row>
    <row r="1973" spans="1:24" x14ac:dyDescent="0.25">
      <c r="A1973" s="77"/>
      <c r="B1973" s="80"/>
      <c r="C1973" s="22"/>
      <c r="D1973" s="22"/>
      <c r="E1973" s="21"/>
      <c r="F1973" s="21"/>
      <c r="G1973" s="11"/>
      <c r="I1973" s="9"/>
      <c r="L1973" s="1"/>
      <c r="M1973" s="112"/>
      <c r="N1973" s="112"/>
      <c r="O1973" s="112"/>
      <c r="P1973" s="113"/>
      <c r="Q1973" s="112"/>
      <c r="R1973" s="114"/>
      <c r="S1973" s="113"/>
      <c r="T1973" s="112"/>
      <c r="U1973" s="114"/>
      <c r="V1973" s="113"/>
      <c r="W1973" s="112"/>
      <c r="X1973" s="113"/>
    </row>
    <row r="1974" spans="1:24" x14ac:dyDescent="0.25">
      <c r="A1974" s="77"/>
      <c r="B1974" s="80"/>
      <c r="C1974" s="22"/>
      <c r="D1974" s="22"/>
      <c r="E1974" s="21"/>
      <c r="F1974" s="21"/>
      <c r="G1974" s="11"/>
      <c r="I1974" s="9"/>
      <c r="L1974" s="1"/>
      <c r="M1974" s="112"/>
      <c r="N1974" s="112"/>
      <c r="O1974" s="112"/>
      <c r="P1974" s="113"/>
      <c r="Q1974" s="112"/>
      <c r="R1974" s="114"/>
      <c r="S1974" s="113"/>
      <c r="T1974" s="112"/>
      <c r="U1974" s="114"/>
      <c r="V1974" s="113"/>
      <c r="W1974" s="112"/>
      <c r="X1974" s="113"/>
    </row>
    <row r="1975" spans="1:24" x14ac:dyDescent="0.25">
      <c r="A1975" s="77"/>
      <c r="B1975" s="80"/>
      <c r="C1975" s="22"/>
      <c r="D1975" s="22"/>
      <c r="E1975" s="21"/>
      <c r="F1975" s="21"/>
      <c r="G1975" s="11"/>
      <c r="I1975" s="9"/>
      <c r="L1975" s="1"/>
      <c r="M1975" s="112"/>
      <c r="N1975" s="112"/>
      <c r="O1975" s="112"/>
      <c r="P1975" s="113"/>
      <c r="Q1975" s="112"/>
      <c r="R1975" s="114"/>
      <c r="S1975" s="113"/>
      <c r="T1975" s="112"/>
      <c r="U1975" s="114"/>
      <c r="V1975" s="113"/>
      <c r="W1975" s="112"/>
      <c r="X1975" s="113"/>
    </row>
    <row r="1976" spans="1:24" x14ac:dyDescent="0.25">
      <c r="A1976" s="77"/>
      <c r="B1976" s="80"/>
      <c r="C1976" s="22"/>
      <c r="D1976" s="22"/>
      <c r="E1976" s="21"/>
      <c r="F1976" s="21"/>
      <c r="G1976" s="11"/>
      <c r="I1976" s="9"/>
      <c r="L1976" s="1"/>
      <c r="M1976" s="112"/>
      <c r="N1976" s="112"/>
      <c r="O1976" s="112"/>
      <c r="P1976" s="113"/>
      <c r="Q1976" s="112"/>
      <c r="R1976" s="114"/>
      <c r="S1976" s="113"/>
      <c r="T1976" s="112"/>
      <c r="U1976" s="114"/>
      <c r="V1976" s="113"/>
      <c r="W1976" s="112"/>
      <c r="X1976" s="113"/>
    </row>
    <row r="1977" spans="1:24" x14ac:dyDescent="0.25">
      <c r="A1977" s="77"/>
      <c r="B1977" s="80"/>
      <c r="C1977" s="22"/>
      <c r="D1977" s="22"/>
      <c r="E1977" s="21"/>
      <c r="F1977" s="21"/>
      <c r="G1977" s="11"/>
      <c r="I1977" s="9"/>
      <c r="L1977" s="1"/>
      <c r="M1977" s="112"/>
      <c r="N1977" s="112"/>
      <c r="O1977" s="112"/>
      <c r="P1977" s="113"/>
      <c r="Q1977" s="112"/>
      <c r="R1977" s="114"/>
      <c r="S1977" s="113"/>
      <c r="T1977" s="112"/>
      <c r="U1977" s="114"/>
      <c r="V1977" s="113"/>
      <c r="W1977" s="112"/>
      <c r="X1977" s="113"/>
    </row>
    <row r="1978" spans="1:24" x14ac:dyDescent="0.25">
      <c r="A1978" s="77"/>
      <c r="B1978" s="80"/>
      <c r="C1978" s="22"/>
      <c r="D1978" s="22"/>
      <c r="E1978" s="21"/>
      <c r="F1978" s="21"/>
      <c r="G1978" s="11"/>
      <c r="I1978" s="9"/>
      <c r="L1978" s="1"/>
      <c r="M1978" s="112"/>
      <c r="N1978" s="112"/>
      <c r="O1978" s="112"/>
      <c r="P1978" s="113"/>
      <c r="Q1978" s="112"/>
      <c r="R1978" s="114"/>
      <c r="S1978" s="113"/>
      <c r="T1978" s="112"/>
      <c r="U1978" s="114"/>
      <c r="V1978" s="113"/>
      <c r="W1978" s="112"/>
      <c r="X1978" s="113"/>
    </row>
    <row r="1979" spans="1:24" x14ac:dyDescent="0.25">
      <c r="A1979" s="77"/>
      <c r="B1979" s="80"/>
      <c r="C1979" s="22"/>
      <c r="D1979" s="22"/>
      <c r="E1979" s="21"/>
      <c r="F1979" s="21"/>
      <c r="G1979" s="11"/>
      <c r="I1979" s="9"/>
      <c r="L1979" s="1"/>
      <c r="M1979" s="112"/>
      <c r="N1979" s="112"/>
      <c r="O1979" s="112"/>
      <c r="P1979" s="113"/>
      <c r="Q1979" s="112"/>
      <c r="R1979" s="114"/>
      <c r="S1979" s="113"/>
      <c r="T1979" s="112"/>
      <c r="U1979" s="114"/>
      <c r="V1979" s="113"/>
      <c r="W1979" s="112"/>
      <c r="X1979" s="113"/>
    </row>
    <row r="1980" spans="1:24" x14ac:dyDescent="0.25">
      <c r="A1980" s="77"/>
      <c r="B1980" s="80"/>
      <c r="C1980" s="22"/>
      <c r="D1980" s="22"/>
      <c r="E1980" s="21"/>
      <c r="F1980" s="21"/>
      <c r="G1980" s="11"/>
      <c r="I1980" s="9"/>
      <c r="L1980" s="1"/>
      <c r="M1980" s="112"/>
      <c r="N1980" s="112"/>
      <c r="O1980" s="112"/>
      <c r="P1980" s="113"/>
      <c r="Q1980" s="112"/>
      <c r="R1980" s="114"/>
      <c r="S1980" s="113"/>
      <c r="T1980" s="112"/>
      <c r="U1980" s="114"/>
      <c r="V1980" s="113"/>
      <c r="W1980" s="112"/>
      <c r="X1980" s="113"/>
    </row>
    <row r="1981" spans="1:24" x14ac:dyDescent="0.25">
      <c r="A1981" s="77"/>
      <c r="B1981" s="80"/>
      <c r="C1981" s="22"/>
      <c r="D1981" s="22"/>
      <c r="E1981" s="21"/>
      <c r="F1981" s="21"/>
      <c r="G1981" s="11"/>
      <c r="I1981" s="9"/>
      <c r="L1981" s="1"/>
      <c r="M1981" s="112"/>
      <c r="N1981" s="112"/>
      <c r="O1981" s="112"/>
      <c r="P1981" s="113"/>
      <c r="Q1981" s="112"/>
      <c r="R1981" s="114"/>
      <c r="S1981" s="113"/>
      <c r="T1981" s="112"/>
      <c r="U1981" s="114"/>
      <c r="V1981" s="113"/>
      <c r="W1981" s="112"/>
      <c r="X1981" s="113"/>
    </row>
    <row r="1982" spans="1:24" x14ac:dyDescent="0.25">
      <c r="A1982" s="77"/>
      <c r="B1982" s="80"/>
      <c r="C1982" s="22"/>
      <c r="D1982" s="22"/>
      <c r="E1982" s="21"/>
      <c r="F1982" s="21"/>
      <c r="G1982" s="11"/>
      <c r="I1982" s="9"/>
      <c r="L1982" s="1"/>
      <c r="M1982" s="112"/>
      <c r="N1982" s="112"/>
      <c r="O1982" s="112"/>
      <c r="P1982" s="113"/>
      <c r="Q1982" s="112"/>
      <c r="R1982" s="114"/>
      <c r="S1982" s="113"/>
      <c r="T1982" s="112"/>
      <c r="U1982" s="114"/>
      <c r="V1982" s="113"/>
      <c r="W1982" s="112"/>
      <c r="X1982" s="113"/>
    </row>
    <row r="1983" spans="1:24" x14ac:dyDescent="0.25">
      <c r="A1983" s="77"/>
      <c r="B1983" s="80"/>
      <c r="C1983" s="22"/>
      <c r="D1983" s="22"/>
      <c r="E1983" s="21"/>
      <c r="F1983" s="21"/>
      <c r="G1983" s="11"/>
      <c r="I1983" s="9"/>
      <c r="L1983" s="1"/>
      <c r="M1983" s="112"/>
      <c r="N1983" s="112"/>
      <c r="O1983" s="112"/>
      <c r="P1983" s="113"/>
      <c r="Q1983" s="112"/>
      <c r="R1983" s="114"/>
      <c r="S1983" s="113"/>
      <c r="T1983" s="112"/>
      <c r="U1983" s="114"/>
      <c r="V1983" s="113"/>
      <c r="W1983" s="112"/>
      <c r="X1983" s="113"/>
    </row>
    <row r="1984" spans="1:24" x14ac:dyDescent="0.25">
      <c r="A1984" s="77"/>
      <c r="B1984" s="80"/>
      <c r="C1984" s="22"/>
      <c r="D1984" s="22"/>
      <c r="E1984" s="21"/>
      <c r="F1984" s="21"/>
      <c r="G1984" s="11"/>
      <c r="I1984" s="9"/>
      <c r="L1984" s="1"/>
      <c r="M1984" s="112"/>
      <c r="N1984" s="112"/>
      <c r="O1984" s="112"/>
      <c r="P1984" s="113"/>
      <c r="Q1984" s="112"/>
      <c r="R1984" s="114"/>
      <c r="S1984" s="113"/>
      <c r="T1984" s="112"/>
      <c r="U1984" s="114"/>
      <c r="V1984" s="113"/>
      <c r="W1984" s="112"/>
      <c r="X1984" s="113"/>
    </row>
    <row r="1985" spans="1:24" x14ac:dyDescent="0.25">
      <c r="A1985" s="77"/>
      <c r="B1985" s="80"/>
      <c r="C1985" s="22"/>
      <c r="D1985" s="22"/>
      <c r="E1985" s="21"/>
      <c r="F1985" s="21"/>
      <c r="G1985" s="11"/>
      <c r="I1985" s="9"/>
      <c r="L1985" s="1"/>
      <c r="M1985" s="112"/>
      <c r="N1985" s="112"/>
      <c r="O1985" s="112"/>
      <c r="P1985" s="113"/>
      <c r="Q1985" s="112"/>
      <c r="R1985" s="114"/>
      <c r="S1985" s="113"/>
      <c r="T1985" s="112"/>
      <c r="U1985" s="114"/>
      <c r="V1985" s="113"/>
      <c r="W1985" s="112"/>
      <c r="X1985" s="113"/>
    </row>
    <row r="1986" spans="1:24" x14ac:dyDescent="0.25">
      <c r="A1986" s="77"/>
      <c r="B1986" s="80"/>
      <c r="C1986" s="22"/>
      <c r="D1986" s="22"/>
      <c r="E1986" s="21"/>
      <c r="F1986" s="21"/>
      <c r="G1986" s="11"/>
      <c r="I1986" s="9"/>
      <c r="L1986" s="1"/>
      <c r="M1986" s="112"/>
      <c r="N1986" s="112"/>
      <c r="O1986" s="112"/>
      <c r="P1986" s="113"/>
      <c r="Q1986" s="112"/>
      <c r="R1986" s="114"/>
      <c r="S1986" s="113"/>
      <c r="T1986" s="112"/>
      <c r="U1986" s="114"/>
      <c r="V1986" s="113"/>
      <c r="W1986" s="112"/>
      <c r="X1986" s="113"/>
    </row>
    <row r="1987" spans="1:24" x14ac:dyDescent="0.25">
      <c r="A1987" s="77"/>
      <c r="B1987" s="80"/>
      <c r="C1987" s="22"/>
      <c r="D1987" s="22"/>
      <c r="E1987" s="21"/>
      <c r="F1987" s="21"/>
      <c r="G1987" s="11"/>
      <c r="I1987" s="9"/>
      <c r="L1987" s="1"/>
      <c r="M1987" s="112"/>
      <c r="N1987" s="112"/>
      <c r="O1987" s="112"/>
      <c r="P1987" s="113"/>
      <c r="Q1987" s="112"/>
      <c r="R1987" s="114"/>
      <c r="S1987" s="113"/>
      <c r="T1987" s="112"/>
      <c r="U1987" s="114"/>
      <c r="V1987" s="113"/>
      <c r="W1987" s="112"/>
      <c r="X1987" s="113"/>
    </row>
    <row r="1988" spans="1:24" x14ac:dyDescent="0.25">
      <c r="A1988" s="77"/>
      <c r="B1988" s="80"/>
      <c r="C1988" s="22"/>
      <c r="D1988" s="22"/>
      <c r="E1988" s="21"/>
      <c r="F1988" s="21"/>
      <c r="G1988" s="11"/>
      <c r="I1988" s="9"/>
      <c r="L1988" s="1"/>
      <c r="M1988" s="112"/>
      <c r="N1988" s="112"/>
      <c r="O1988" s="112"/>
      <c r="P1988" s="113"/>
      <c r="Q1988" s="112"/>
      <c r="R1988" s="114"/>
      <c r="S1988" s="113"/>
      <c r="T1988" s="112"/>
      <c r="U1988" s="114"/>
      <c r="V1988" s="113"/>
      <c r="W1988" s="112"/>
      <c r="X1988" s="113"/>
    </row>
    <row r="1989" spans="1:24" x14ac:dyDescent="0.25">
      <c r="A1989" s="77"/>
      <c r="B1989" s="80"/>
      <c r="C1989" s="22"/>
      <c r="D1989" s="22"/>
      <c r="E1989" s="21"/>
      <c r="F1989" s="21"/>
      <c r="G1989" s="11"/>
      <c r="I1989" s="9"/>
      <c r="L1989" s="1"/>
      <c r="M1989" s="112"/>
      <c r="N1989" s="112"/>
      <c r="O1989" s="112"/>
      <c r="P1989" s="113"/>
      <c r="Q1989" s="112"/>
      <c r="R1989" s="114"/>
      <c r="S1989" s="113"/>
      <c r="T1989" s="112"/>
      <c r="U1989" s="114"/>
      <c r="V1989" s="113"/>
      <c r="W1989" s="112"/>
      <c r="X1989" s="113"/>
    </row>
    <row r="1990" spans="1:24" x14ac:dyDescent="0.25">
      <c r="A1990" s="77"/>
      <c r="B1990" s="80"/>
      <c r="C1990" s="22"/>
      <c r="D1990" s="22"/>
      <c r="E1990" s="21"/>
      <c r="F1990" s="21"/>
      <c r="G1990" s="11"/>
      <c r="I1990" s="9"/>
      <c r="L1990" s="1"/>
      <c r="M1990" s="112"/>
      <c r="N1990" s="112"/>
      <c r="O1990" s="112"/>
      <c r="P1990" s="113"/>
      <c r="Q1990" s="112"/>
      <c r="R1990" s="114"/>
      <c r="S1990" s="113"/>
      <c r="T1990" s="112"/>
      <c r="U1990" s="114"/>
      <c r="V1990" s="113"/>
      <c r="W1990" s="112"/>
      <c r="X1990" s="113"/>
    </row>
    <row r="1991" spans="1:24" x14ac:dyDescent="0.25">
      <c r="A1991" s="77"/>
      <c r="B1991" s="80"/>
      <c r="C1991" s="22"/>
      <c r="D1991" s="22"/>
      <c r="E1991" s="21"/>
      <c r="F1991" s="21"/>
      <c r="G1991" s="11"/>
      <c r="I1991" s="9"/>
      <c r="L1991" s="1"/>
      <c r="M1991" s="112"/>
      <c r="N1991" s="112"/>
      <c r="O1991" s="112"/>
      <c r="P1991" s="113"/>
      <c r="Q1991" s="112"/>
      <c r="R1991" s="114"/>
      <c r="S1991" s="113"/>
      <c r="T1991" s="112"/>
      <c r="U1991" s="114"/>
      <c r="V1991" s="113"/>
      <c r="W1991" s="112"/>
      <c r="X1991" s="113"/>
    </row>
    <row r="1992" spans="1:24" x14ac:dyDescent="0.25">
      <c r="A1992" s="77"/>
      <c r="B1992" s="80"/>
      <c r="C1992" s="22"/>
      <c r="D1992" s="22"/>
      <c r="E1992" s="21"/>
      <c r="F1992" s="21"/>
      <c r="G1992" s="11"/>
      <c r="I1992" s="9"/>
      <c r="L1992" s="1"/>
      <c r="M1992" s="112"/>
      <c r="N1992" s="112"/>
      <c r="O1992" s="112"/>
      <c r="P1992" s="113"/>
      <c r="Q1992" s="112"/>
      <c r="R1992" s="114"/>
      <c r="S1992" s="113"/>
      <c r="T1992" s="112"/>
      <c r="U1992" s="114"/>
      <c r="V1992" s="113"/>
      <c r="W1992" s="112"/>
      <c r="X1992" s="113"/>
    </row>
    <row r="1993" spans="1:24" x14ac:dyDescent="0.25">
      <c r="A1993" s="77"/>
      <c r="B1993" s="80"/>
      <c r="C1993" s="22"/>
      <c r="D1993" s="22"/>
      <c r="E1993" s="21"/>
      <c r="F1993" s="21"/>
      <c r="G1993" s="11"/>
      <c r="I1993" s="9"/>
      <c r="L1993" s="1"/>
      <c r="M1993" s="112"/>
      <c r="N1993" s="112"/>
      <c r="O1993" s="112"/>
      <c r="P1993" s="113"/>
      <c r="Q1993" s="112"/>
      <c r="R1993" s="114"/>
      <c r="S1993" s="113"/>
      <c r="T1993" s="112"/>
      <c r="U1993" s="114"/>
      <c r="V1993" s="113"/>
      <c r="W1993" s="112"/>
      <c r="X1993" s="113"/>
    </row>
    <row r="1994" spans="1:24" x14ac:dyDescent="0.25">
      <c r="A1994" s="77"/>
      <c r="B1994" s="80"/>
      <c r="C1994" s="22"/>
      <c r="D1994" s="22"/>
      <c r="E1994" s="21"/>
      <c r="F1994" s="21"/>
      <c r="G1994" s="11"/>
      <c r="I1994" s="9"/>
      <c r="L1994" s="1"/>
      <c r="M1994" s="112"/>
      <c r="N1994" s="112"/>
      <c r="O1994" s="112"/>
      <c r="P1994" s="113"/>
      <c r="Q1994" s="112"/>
      <c r="R1994" s="114"/>
      <c r="S1994" s="113"/>
      <c r="T1994" s="112"/>
      <c r="U1994" s="114"/>
      <c r="V1994" s="113"/>
      <c r="W1994" s="112"/>
      <c r="X1994" s="113"/>
    </row>
    <row r="1995" spans="1:24" x14ac:dyDescent="0.25">
      <c r="A1995" s="77"/>
      <c r="B1995" s="80"/>
      <c r="C1995" s="22"/>
      <c r="D1995" s="22"/>
      <c r="E1995" s="21"/>
      <c r="F1995" s="21"/>
      <c r="G1995" s="11"/>
      <c r="I1995" s="9"/>
      <c r="L1995" s="1"/>
      <c r="M1995" s="112"/>
      <c r="N1995" s="112"/>
      <c r="O1995" s="112"/>
      <c r="P1995" s="113"/>
      <c r="Q1995" s="112"/>
      <c r="R1995" s="114"/>
      <c r="S1995" s="113"/>
      <c r="T1995" s="112"/>
      <c r="U1995" s="114"/>
      <c r="V1995" s="113"/>
      <c r="W1995" s="112"/>
      <c r="X1995" s="113"/>
    </row>
    <row r="1996" spans="1:24" x14ac:dyDescent="0.25">
      <c r="A1996" s="77"/>
      <c r="B1996" s="80"/>
      <c r="C1996" s="22"/>
      <c r="D1996" s="22"/>
      <c r="E1996" s="21"/>
      <c r="F1996" s="21"/>
      <c r="G1996" s="11"/>
      <c r="I1996" s="9"/>
      <c r="L1996" s="1"/>
      <c r="M1996" s="112"/>
      <c r="N1996" s="112"/>
      <c r="O1996" s="112"/>
      <c r="P1996" s="113"/>
      <c r="Q1996" s="112"/>
      <c r="R1996" s="114"/>
      <c r="S1996" s="113"/>
      <c r="T1996" s="112"/>
      <c r="U1996" s="114"/>
      <c r="V1996" s="113"/>
      <c r="W1996" s="112"/>
      <c r="X1996" s="113"/>
    </row>
    <row r="1997" spans="1:24" x14ac:dyDescent="0.25">
      <c r="A1997" s="77"/>
      <c r="B1997" s="80"/>
      <c r="C1997" s="22"/>
      <c r="D1997" s="22"/>
      <c r="E1997" s="21"/>
      <c r="F1997" s="21"/>
      <c r="G1997" s="11"/>
      <c r="I1997" s="9"/>
      <c r="L1997" s="1"/>
      <c r="M1997" s="112"/>
      <c r="N1997" s="112"/>
      <c r="O1997" s="112"/>
      <c r="P1997" s="113"/>
      <c r="Q1997" s="112"/>
      <c r="R1997" s="114"/>
      <c r="S1997" s="113"/>
      <c r="T1997" s="112"/>
      <c r="U1997" s="114"/>
      <c r="V1997" s="113"/>
      <c r="W1997" s="112"/>
      <c r="X1997" s="113"/>
    </row>
    <row r="1998" spans="1:24" x14ac:dyDescent="0.25">
      <c r="A1998" s="77"/>
      <c r="B1998" s="80"/>
      <c r="C1998" s="22"/>
      <c r="D1998" s="22"/>
      <c r="E1998" s="21"/>
      <c r="F1998" s="21"/>
      <c r="G1998" s="11"/>
      <c r="I1998" s="9"/>
      <c r="L1998" s="1"/>
      <c r="M1998" s="112"/>
      <c r="N1998" s="112"/>
      <c r="O1998" s="112"/>
      <c r="P1998" s="113"/>
      <c r="Q1998" s="112"/>
      <c r="R1998" s="114"/>
      <c r="S1998" s="113"/>
      <c r="T1998" s="112"/>
      <c r="U1998" s="114"/>
      <c r="V1998" s="113"/>
      <c r="W1998" s="112"/>
      <c r="X1998" s="113"/>
    </row>
    <row r="1999" spans="1:24" x14ac:dyDescent="0.25">
      <c r="A1999" s="77"/>
      <c r="B1999" s="80"/>
      <c r="C1999" s="22"/>
      <c r="D1999" s="22"/>
      <c r="E1999" s="21"/>
      <c r="F1999" s="21"/>
      <c r="G1999" s="11"/>
      <c r="I1999" s="9"/>
      <c r="L1999" s="1"/>
      <c r="M1999" s="112"/>
      <c r="N1999" s="112"/>
      <c r="O1999" s="112"/>
      <c r="P1999" s="113"/>
      <c r="Q1999" s="112"/>
      <c r="R1999" s="114"/>
      <c r="S1999" s="113"/>
      <c r="T1999" s="112"/>
      <c r="U1999" s="114"/>
      <c r="V1999" s="113"/>
      <c r="W1999" s="112"/>
      <c r="X1999" s="113"/>
    </row>
    <row r="2000" spans="1:24" x14ac:dyDescent="0.25">
      <c r="A2000" s="77"/>
      <c r="B2000" s="80"/>
      <c r="C2000" s="22"/>
      <c r="D2000" s="22"/>
      <c r="E2000" s="21"/>
      <c r="F2000" s="21"/>
      <c r="G2000" s="11"/>
      <c r="I2000" s="9"/>
      <c r="L2000" s="1"/>
      <c r="M2000" s="112"/>
      <c r="N2000" s="112"/>
      <c r="O2000" s="112"/>
      <c r="P2000" s="113"/>
      <c r="Q2000" s="112"/>
      <c r="R2000" s="114"/>
      <c r="S2000" s="113"/>
      <c r="T2000" s="112"/>
      <c r="U2000" s="114"/>
      <c r="V2000" s="113"/>
      <c r="W2000" s="112"/>
      <c r="X2000" s="113"/>
    </row>
    <row r="2001" spans="1:24" x14ac:dyDescent="0.25">
      <c r="A2001" s="77"/>
      <c r="B2001" s="80"/>
      <c r="C2001" s="22"/>
      <c r="D2001" s="22"/>
      <c r="E2001" s="21"/>
      <c r="F2001" s="21"/>
      <c r="G2001" s="11"/>
      <c r="I2001" s="9"/>
      <c r="L2001" s="1"/>
      <c r="M2001" s="112"/>
      <c r="N2001" s="112"/>
      <c r="O2001" s="112"/>
      <c r="P2001" s="113"/>
      <c r="Q2001" s="112"/>
      <c r="R2001" s="114"/>
      <c r="S2001" s="113"/>
      <c r="T2001" s="112"/>
      <c r="U2001" s="114"/>
      <c r="V2001" s="113"/>
      <c r="W2001" s="112"/>
      <c r="X2001" s="113"/>
    </row>
    <row r="2002" spans="1:24" x14ac:dyDescent="0.25">
      <c r="A2002" s="77"/>
      <c r="B2002" s="80"/>
      <c r="C2002" s="22"/>
      <c r="D2002" s="22"/>
      <c r="E2002" s="21"/>
      <c r="F2002" s="21"/>
      <c r="G2002" s="11"/>
      <c r="I2002" s="9"/>
      <c r="L2002" s="1"/>
      <c r="M2002" s="112"/>
      <c r="N2002" s="112"/>
      <c r="O2002" s="112"/>
      <c r="P2002" s="113"/>
      <c r="Q2002" s="112"/>
      <c r="R2002" s="114"/>
      <c r="S2002" s="113"/>
      <c r="T2002" s="112"/>
      <c r="U2002" s="114"/>
      <c r="V2002" s="113"/>
      <c r="W2002" s="112"/>
      <c r="X2002" s="113"/>
    </row>
    <row r="2003" spans="1:24" x14ac:dyDescent="0.25">
      <c r="A2003" s="77"/>
      <c r="B2003" s="80"/>
      <c r="C2003" s="22"/>
      <c r="D2003" s="22"/>
      <c r="E2003" s="21"/>
      <c r="F2003" s="21"/>
      <c r="G2003" s="11"/>
      <c r="I2003" s="9"/>
      <c r="L2003" s="1"/>
      <c r="M2003" s="112"/>
      <c r="N2003" s="112"/>
      <c r="O2003" s="112"/>
      <c r="P2003" s="113"/>
      <c r="Q2003" s="112"/>
      <c r="R2003" s="114"/>
      <c r="S2003" s="113"/>
      <c r="T2003" s="112"/>
      <c r="U2003" s="114"/>
      <c r="V2003" s="113"/>
      <c r="W2003" s="112"/>
      <c r="X2003" s="113"/>
    </row>
    <row r="2004" spans="1:24" x14ac:dyDescent="0.25">
      <c r="A2004" s="77"/>
      <c r="B2004" s="80"/>
      <c r="C2004" s="22"/>
      <c r="D2004" s="22"/>
      <c r="E2004" s="21"/>
      <c r="F2004" s="21"/>
      <c r="G2004" s="11"/>
      <c r="I2004" s="9"/>
      <c r="L2004" s="1"/>
      <c r="M2004" s="112"/>
      <c r="N2004" s="112"/>
      <c r="O2004" s="112"/>
      <c r="P2004" s="113"/>
      <c r="Q2004" s="112"/>
      <c r="R2004" s="114"/>
      <c r="S2004" s="113"/>
      <c r="T2004" s="112"/>
      <c r="U2004" s="114"/>
      <c r="V2004" s="113"/>
      <c r="W2004" s="112"/>
      <c r="X2004" s="113"/>
    </row>
    <row r="2005" spans="1:24" x14ac:dyDescent="0.25">
      <c r="A2005" s="77"/>
      <c r="B2005" s="80"/>
      <c r="C2005" s="22"/>
      <c r="D2005" s="22"/>
      <c r="E2005" s="21"/>
      <c r="F2005" s="21"/>
      <c r="G2005" s="11"/>
      <c r="I2005" s="9"/>
      <c r="L2005" s="1"/>
      <c r="M2005" s="112"/>
      <c r="N2005" s="112"/>
      <c r="O2005" s="112"/>
      <c r="P2005" s="113"/>
      <c r="Q2005" s="112"/>
      <c r="R2005" s="114"/>
      <c r="S2005" s="113"/>
      <c r="T2005" s="112"/>
      <c r="U2005" s="114"/>
      <c r="V2005" s="113"/>
      <c r="W2005" s="112"/>
      <c r="X2005" s="113"/>
    </row>
    <row r="2006" spans="1:24" x14ac:dyDescent="0.25">
      <c r="A2006" s="77"/>
      <c r="B2006" s="80"/>
      <c r="C2006" s="22"/>
      <c r="D2006" s="22"/>
      <c r="E2006" s="21"/>
      <c r="F2006" s="21"/>
      <c r="G2006" s="11"/>
      <c r="I2006" s="9"/>
      <c r="L2006" s="1"/>
      <c r="M2006" s="112"/>
      <c r="N2006" s="112"/>
      <c r="O2006" s="112"/>
      <c r="P2006" s="113"/>
      <c r="Q2006" s="112"/>
      <c r="R2006" s="114"/>
      <c r="S2006" s="113"/>
      <c r="T2006" s="112"/>
      <c r="U2006" s="114"/>
      <c r="V2006" s="113"/>
      <c r="W2006" s="112"/>
      <c r="X2006" s="113"/>
    </row>
    <row r="2007" spans="1:24" x14ac:dyDescent="0.25">
      <c r="A2007" s="77"/>
      <c r="B2007" s="80"/>
      <c r="C2007" s="22"/>
      <c r="D2007" s="22"/>
      <c r="E2007" s="21"/>
      <c r="F2007" s="21"/>
      <c r="G2007" s="11"/>
      <c r="I2007" s="9"/>
      <c r="L2007" s="1"/>
      <c r="M2007" s="112"/>
      <c r="N2007" s="112"/>
      <c r="O2007" s="112"/>
      <c r="P2007" s="113"/>
      <c r="Q2007" s="112"/>
      <c r="R2007" s="114"/>
      <c r="S2007" s="113"/>
      <c r="T2007" s="112"/>
      <c r="U2007" s="114"/>
      <c r="V2007" s="113"/>
      <c r="W2007" s="112"/>
      <c r="X2007" s="113"/>
    </row>
    <row r="2008" spans="1:24" x14ac:dyDescent="0.25">
      <c r="A2008" s="77"/>
      <c r="B2008" s="80"/>
      <c r="C2008" s="22"/>
      <c r="D2008" s="22"/>
      <c r="E2008" s="21"/>
      <c r="F2008" s="21"/>
      <c r="G2008" s="11"/>
      <c r="I2008" s="9"/>
      <c r="L2008" s="1"/>
      <c r="M2008" s="112"/>
      <c r="N2008" s="112"/>
      <c r="O2008" s="112"/>
      <c r="P2008" s="113"/>
      <c r="Q2008" s="112"/>
      <c r="R2008" s="114"/>
      <c r="S2008" s="113"/>
      <c r="T2008" s="112"/>
      <c r="U2008" s="114"/>
      <c r="V2008" s="113"/>
      <c r="W2008" s="112"/>
      <c r="X2008" s="113"/>
    </row>
    <row r="2009" spans="1:24" x14ac:dyDescent="0.25">
      <c r="A2009" s="77"/>
      <c r="B2009" s="80"/>
      <c r="C2009" s="22"/>
      <c r="D2009" s="22"/>
      <c r="E2009" s="21"/>
      <c r="F2009" s="21"/>
      <c r="G2009" s="11"/>
      <c r="I2009" s="9"/>
      <c r="L2009" s="1"/>
      <c r="M2009" s="112"/>
      <c r="N2009" s="112"/>
      <c r="O2009" s="112"/>
      <c r="P2009" s="113"/>
      <c r="Q2009" s="112"/>
      <c r="R2009" s="114"/>
      <c r="S2009" s="113"/>
      <c r="T2009" s="112"/>
      <c r="U2009" s="114"/>
      <c r="V2009" s="113"/>
      <c r="W2009" s="112"/>
      <c r="X2009" s="113"/>
    </row>
    <row r="2010" spans="1:24" x14ac:dyDescent="0.25">
      <c r="A2010" s="77"/>
      <c r="B2010" s="80"/>
      <c r="C2010" s="22"/>
      <c r="D2010" s="22"/>
      <c r="E2010" s="21"/>
      <c r="F2010" s="21"/>
      <c r="G2010" s="11"/>
      <c r="I2010" s="9"/>
      <c r="L2010" s="1"/>
      <c r="M2010" s="112"/>
      <c r="N2010" s="112"/>
      <c r="O2010" s="112"/>
      <c r="P2010" s="113"/>
      <c r="Q2010" s="112"/>
      <c r="R2010" s="114"/>
      <c r="S2010" s="113"/>
      <c r="T2010" s="112"/>
      <c r="U2010" s="114"/>
      <c r="V2010" s="113"/>
      <c r="W2010" s="112"/>
      <c r="X2010" s="113"/>
    </row>
    <row r="2011" spans="1:24" x14ac:dyDescent="0.25">
      <c r="A2011" s="77"/>
      <c r="B2011" s="80"/>
      <c r="C2011" s="22"/>
      <c r="D2011" s="22"/>
      <c r="E2011" s="21"/>
      <c r="F2011" s="21"/>
      <c r="G2011" s="11"/>
      <c r="I2011" s="9"/>
      <c r="L2011" s="1"/>
      <c r="M2011" s="112"/>
      <c r="N2011" s="112"/>
      <c r="O2011" s="112"/>
      <c r="P2011" s="113"/>
      <c r="Q2011" s="112"/>
      <c r="R2011" s="114"/>
      <c r="S2011" s="113"/>
      <c r="T2011" s="112"/>
      <c r="U2011" s="114"/>
      <c r="V2011" s="113"/>
      <c r="W2011" s="112"/>
      <c r="X2011" s="113"/>
    </row>
    <row r="2012" spans="1:24" x14ac:dyDescent="0.25">
      <c r="A2012" s="77"/>
      <c r="B2012" s="80"/>
      <c r="C2012" s="22"/>
      <c r="D2012" s="22"/>
      <c r="E2012" s="21"/>
      <c r="F2012" s="21"/>
      <c r="G2012" s="11"/>
      <c r="I2012" s="9"/>
      <c r="L2012" s="1"/>
      <c r="M2012" s="112"/>
      <c r="N2012" s="112"/>
      <c r="O2012" s="112"/>
      <c r="P2012" s="113"/>
      <c r="Q2012" s="112"/>
      <c r="R2012" s="114"/>
      <c r="S2012" s="113"/>
      <c r="T2012" s="112"/>
      <c r="U2012" s="114"/>
      <c r="V2012" s="113"/>
      <c r="W2012" s="112"/>
      <c r="X2012" s="113"/>
    </row>
    <row r="2013" spans="1:24" x14ac:dyDescent="0.25">
      <c r="A2013" s="77"/>
      <c r="B2013" s="80"/>
      <c r="C2013" s="22"/>
      <c r="D2013" s="22"/>
      <c r="E2013" s="21"/>
      <c r="F2013" s="21"/>
      <c r="G2013" s="11"/>
      <c r="I2013" s="9"/>
      <c r="L2013" s="1"/>
      <c r="M2013" s="112"/>
      <c r="N2013" s="112"/>
      <c r="O2013" s="112"/>
      <c r="P2013" s="113"/>
      <c r="Q2013" s="112"/>
      <c r="R2013" s="114"/>
      <c r="S2013" s="113"/>
      <c r="T2013" s="112"/>
      <c r="U2013" s="114"/>
      <c r="V2013" s="113"/>
      <c r="W2013" s="112"/>
      <c r="X2013" s="113"/>
    </row>
    <row r="2014" spans="1:24" x14ac:dyDescent="0.25">
      <c r="A2014" s="77"/>
      <c r="B2014" s="80"/>
      <c r="C2014" s="22"/>
      <c r="D2014" s="22"/>
      <c r="E2014" s="21"/>
      <c r="F2014" s="21"/>
      <c r="G2014" s="11"/>
      <c r="I2014" s="9"/>
      <c r="L2014" s="1"/>
      <c r="M2014" s="112"/>
      <c r="N2014" s="112"/>
      <c r="O2014" s="112"/>
      <c r="P2014" s="113"/>
      <c r="Q2014" s="112"/>
      <c r="R2014" s="114"/>
      <c r="S2014" s="113"/>
      <c r="T2014" s="112"/>
      <c r="U2014" s="114"/>
      <c r="V2014" s="113"/>
      <c r="W2014" s="112"/>
      <c r="X2014" s="113"/>
    </row>
    <row r="2015" spans="1:24" x14ac:dyDescent="0.25">
      <c r="A2015" s="77"/>
      <c r="B2015" s="80"/>
      <c r="C2015" s="22"/>
      <c r="D2015" s="22"/>
      <c r="E2015" s="21"/>
      <c r="F2015" s="21"/>
      <c r="G2015" s="11"/>
      <c r="I2015" s="9"/>
      <c r="L2015" s="1"/>
      <c r="M2015" s="112"/>
      <c r="N2015" s="112"/>
      <c r="O2015" s="112"/>
      <c r="P2015" s="113"/>
      <c r="Q2015" s="112"/>
      <c r="R2015" s="114"/>
      <c r="S2015" s="113"/>
      <c r="T2015" s="112"/>
      <c r="U2015" s="114"/>
      <c r="V2015" s="113"/>
      <c r="W2015" s="112"/>
      <c r="X2015" s="113"/>
    </row>
    <row r="2016" spans="1:24" x14ac:dyDescent="0.25">
      <c r="A2016" s="77"/>
      <c r="B2016" s="80"/>
      <c r="C2016" s="22"/>
      <c r="D2016" s="22"/>
      <c r="E2016" s="21"/>
      <c r="F2016" s="21"/>
      <c r="G2016" s="11"/>
      <c r="I2016" s="9"/>
      <c r="L2016" s="1"/>
      <c r="M2016" s="112"/>
      <c r="N2016" s="112"/>
      <c r="O2016" s="112"/>
      <c r="P2016" s="113"/>
      <c r="Q2016" s="112"/>
      <c r="R2016" s="114"/>
      <c r="S2016" s="113"/>
      <c r="T2016" s="112"/>
      <c r="U2016" s="114"/>
      <c r="V2016" s="113"/>
      <c r="W2016" s="112"/>
      <c r="X2016" s="113"/>
    </row>
    <row r="2017" spans="1:24" x14ac:dyDescent="0.25">
      <c r="A2017" s="77"/>
      <c r="B2017" s="80"/>
      <c r="C2017" s="22"/>
      <c r="D2017" s="22"/>
      <c r="E2017" s="21"/>
      <c r="F2017" s="21"/>
      <c r="G2017" s="11"/>
      <c r="I2017" s="9"/>
      <c r="L2017" s="1"/>
      <c r="M2017" s="112"/>
      <c r="N2017" s="112"/>
      <c r="O2017" s="112"/>
      <c r="P2017" s="113"/>
      <c r="Q2017" s="112"/>
      <c r="R2017" s="114"/>
      <c r="S2017" s="113"/>
      <c r="T2017" s="112"/>
      <c r="U2017" s="114"/>
      <c r="V2017" s="113"/>
      <c r="W2017" s="112"/>
      <c r="X2017" s="113"/>
    </row>
    <row r="2018" spans="1:24" x14ac:dyDescent="0.25">
      <c r="A2018" s="77"/>
      <c r="B2018" s="80"/>
      <c r="C2018" s="22"/>
      <c r="D2018" s="22"/>
      <c r="E2018" s="21"/>
      <c r="F2018" s="21"/>
      <c r="G2018" s="11"/>
      <c r="I2018" s="9"/>
      <c r="L2018" s="1"/>
      <c r="M2018" s="112"/>
      <c r="N2018" s="112"/>
      <c r="O2018" s="112"/>
      <c r="P2018" s="113"/>
      <c r="Q2018" s="112"/>
      <c r="R2018" s="114"/>
      <c r="S2018" s="113"/>
      <c r="T2018" s="112"/>
      <c r="U2018" s="114"/>
      <c r="V2018" s="113"/>
      <c r="W2018" s="112"/>
      <c r="X2018" s="113"/>
    </row>
    <row r="2019" spans="1:24" x14ac:dyDescent="0.25">
      <c r="A2019" s="77"/>
      <c r="B2019" s="80"/>
      <c r="C2019" s="22"/>
      <c r="D2019" s="22"/>
      <c r="E2019" s="21"/>
      <c r="F2019" s="21"/>
      <c r="G2019" s="11"/>
      <c r="I2019" s="9"/>
      <c r="L2019" s="1"/>
      <c r="M2019" s="112"/>
      <c r="N2019" s="112"/>
      <c r="O2019" s="112"/>
      <c r="P2019" s="113"/>
      <c r="Q2019" s="112"/>
      <c r="R2019" s="114"/>
      <c r="S2019" s="113"/>
      <c r="T2019" s="112"/>
      <c r="U2019" s="114"/>
      <c r="V2019" s="113"/>
      <c r="W2019" s="112"/>
      <c r="X2019" s="113"/>
    </row>
    <row r="2020" spans="1:24" x14ac:dyDescent="0.25">
      <c r="A2020" s="77"/>
      <c r="B2020" s="80"/>
      <c r="C2020" s="22"/>
      <c r="D2020" s="22"/>
      <c r="E2020" s="21"/>
      <c r="F2020" s="21"/>
      <c r="G2020" s="11"/>
      <c r="I2020" s="9"/>
      <c r="L2020" s="1"/>
      <c r="M2020" s="112"/>
      <c r="N2020" s="112"/>
      <c r="O2020" s="112"/>
      <c r="P2020" s="113"/>
      <c r="Q2020" s="112"/>
      <c r="R2020" s="114"/>
      <c r="S2020" s="113"/>
      <c r="T2020" s="112"/>
      <c r="U2020" s="114"/>
      <c r="V2020" s="113"/>
      <c r="W2020" s="112"/>
      <c r="X2020" s="113"/>
    </row>
    <row r="2021" spans="1:24" x14ac:dyDescent="0.25">
      <c r="A2021" s="77"/>
      <c r="B2021" s="80"/>
      <c r="C2021" s="22"/>
      <c r="D2021" s="22"/>
      <c r="E2021" s="21"/>
      <c r="F2021" s="21"/>
      <c r="G2021" s="11"/>
      <c r="I2021" s="9"/>
      <c r="L2021" s="1"/>
      <c r="M2021" s="112"/>
      <c r="N2021" s="112"/>
      <c r="O2021" s="112"/>
      <c r="P2021" s="113"/>
      <c r="Q2021" s="112"/>
      <c r="R2021" s="114"/>
      <c r="S2021" s="113"/>
      <c r="T2021" s="112"/>
      <c r="U2021" s="114"/>
      <c r="V2021" s="113"/>
      <c r="W2021" s="112"/>
      <c r="X2021" s="113"/>
    </row>
    <row r="2022" spans="1:24" x14ac:dyDescent="0.25">
      <c r="A2022" s="77"/>
      <c r="B2022" s="80"/>
      <c r="C2022" s="22"/>
      <c r="D2022" s="22"/>
      <c r="E2022" s="21"/>
      <c r="F2022" s="21"/>
      <c r="G2022" s="11"/>
      <c r="I2022" s="9"/>
      <c r="L2022" s="1"/>
      <c r="M2022" s="112"/>
      <c r="N2022" s="112"/>
      <c r="O2022" s="112"/>
      <c r="P2022" s="113"/>
      <c r="Q2022" s="112"/>
      <c r="R2022" s="114"/>
      <c r="S2022" s="113"/>
      <c r="T2022" s="112"/>
      <c r="U2022" s="114"/>
      <c r="V2022" s="113"/>
      <c r="W2022" s="112"/>
      <c r="X2022" s="113"/>
    </row>
    <row r="2023" spans="1:24" x14ac:dyDescent="0.25">
      <c r="A2023" s="77"/>
      <c r="B2023" s="80"/>
      <c r="C2023" s="22"/>
      <c r="D2023" s="22"/>
      <c r="E2023" s="21"/>
      <c r="F2023" s="21"/>
      <c r="G2023" s="11"/>
      <c r="I2023" s="9"/>
      <c r="L2023" s="1"/>
      <c r="M2023" s="112"/>
      <c r="N2023" s="112"/>
      <c r="O2023" s="112"/>
      <c r="P2023" s="113"/>
      <c r="Q2023" s="112"/>
      <c r="R2023" s="114"/>
      <c r="S2023" s="113"/>
      <c r="T2023" s="112"/>
      <c r="U2023" s="114"/>
      <c r="V2023" s="113"/>
      <c r="W2023" s="112"/>
      <c r="X2023" s="113"/>
    </row>
    <row r="2024" spans="1:24" x14ac:dyDescent="0.25">
      <c r="A2024" s="77"/>
      <c r="B2024" s="80"/>
      <c r="C2024" s="22"/>
      <c r="D2024" s="22"/>
      <c r="E2024" s="21"/>
      <c r="F2024" s="21"/>
      <c r="G2024" s="11"/>
      <c r="I2024" s="9"/>
      <c r="L2024" s="1"/>
      <c r="M2024" s="112"/>
      <c r="N2024" s="112"/>
      <c r="O2024" s="112"/>
      <c r="P2024" s="113"/>
      <c r="Q2024" s="112"/>
      <c r="R2024" s="114"/>
      <c r="S2024" s="113"/>
      <c r="T2024" s="112"/>
      <c r="U2024" s="114"/>
      <c r="V2024" s="113"/>
      <c r="W2024" s="112"/>
      <c r="X2024" s="113"/>
    </row>
    <row r="2025" spans="1:24" x14ac:dyDescent="0.25">
      <c r="A2025" s="77"/>
      <c r="B2025" s="80"/>
      <c r="C2025" s="22"/>
      <c r="D2025" s="22"/>
      <c r="E2025" s="21"/>
      <c r="F2025" s="21"/>
      <c r="G2025" s="11"/>
      <c r="I2025" s="9"/>
      <c r="L2025" s="1"/>
      <c r="M2025" s="112"/>
      <c r="N2025" s="112"/>
      <c r="O2025" s="112"/>
      <c r="P2025" s="113"/>
      <c r="Q2025" s="112"/>
      <c r="R2025" s="114"/>
      <c r="S2025" s="113"/>
      <c r="T2025" s="112"/>
      <c r="U2025" s="114"/>
      <c r="V2025" s="113"/>
      <c r="W2025" s="112"/>
      <c r="X2025" s="113"/>
    </row>
    <row r="2026" spans="1:24" x14ac:dyDescent="0.25">
      <c r="A2026" s="77"/>
      <c r="B2026" s="80"/>
      <c r="C2026" s="22"/>
      <c r="D2026" s="22"/>
      <c r="E2026" s="21"/>
      <c r="F2026" s="21"/>
      <c r="G2026" s="11"/>
      <c r="I2026" s="9"/>
      <c r="L2026" s="1"/>
      <c r="M2026" s="112"/>
      <c r="N2026" s="112"/>
      <c r="O2026" s="112"/>
      <c r="P2026" s="113"/>
      <c r="Q2026" s="112"/>
      <c r="R2026" s="114"/>
      <c r="S2026" s="113"/>
      <c r="T2026" s="112"/>
      <c r="U2026" s="114"/>
      <c r="V2026" s="113"/>
      <c r="W2026" s="112"/>
      <c r="X2026" s="113"/>
    </row>
    <row r="2027" spans="1:24" x14ac:dyDescent="0.25">
      <c r="A2027" s="77"/>
      <c r="B2027" s="80"/>
      <c r="C2027" s="22"/>
      <c r="D2027" s="22"/>
      <c r="E2027" s="21"/>
      <c r="F2027" s="21"/>
      <c r="G2027" s="11"/>
      <c r="I2027" s="9"/>
      <c r="L2027" s="1"/>
      <c r="M2027" s="112"/>
      <c r="N2027" s="112"/>
      <c r="O2027" s="112"/>
      <c r="P2027" s="113"/>
      <c r="Q2027" s="112"/>
      <c r="R2027" s="114"/>
      <c r="S2027" s="113"/>
      <c r="T2027" s="112"/>
      <c r="U2027" s="114"/>
      <c r="V2027" s="113"/>
      <c r="W2027" s="112"/>
      <c r="X2027" s="113"/>
    </row>
    <row r="2028" spans="1:24" x14ac:dyDescent="0.25">
      <c r="A2028" s="77"/>
      <c r="B2028" s="80"/>
      <c r="C2028" s="22"/>
      <c r="D2028" s="22"/>
      <c r="E2028" s="21"/>
      <c r="F2028" s="21"/>
      <c r="G2028" s="11"/>
      <c r="I2028" s="9"/>
      <c r="L2028" s="1"/>
      <c r="M2028" s="112"/>
      <c r="N2028" s="112"/>
      <c r="O2028" s="112"/>
      <c r="P2028" s="113"/>
      <c r="Q2028" s="112"/>
      <c r="R2028" s="114"/>
      <c r="S2028" s="113"/>
      <c r="T2028" s="112"/>
      <c r="U2028" s="114"/>
      <c r="V2028" s="113"/>
      <c r="W2028" s="112"/>
      <c r="X2028" s="113"/>
    </row>
    <row r="2029" spans="1:24" x14ac:dyDescent="0.25">
      <c r="A2029" s="77"/>
      <c r="B2029" s="80"/>
      <c r="C2029" s="22"/>
      <c r="D2029" s="22"/>
      <c r="E2029" s="21"/>
      <c r="F2029" s="21"/>
      <c r="G2029" s="11"/>
      <c r="I2029" s="9"/>
      <c r="L2029" s="1"/>
      <c r="M2029" s="112"/>
      <c r="N2029" s="112"/>
      <c r="O2029" s="112"/>
      <c r="P2029" s="113"/>
      <c r="Q2029" s="112"/>
      <c r="R2029" s="114"/>
      <c r="S2029" s="113"/>
      <c r="T2029" s="112"/>
      <c r="U2029" s="114"/>
      <c r="V2029" s="113"/>
      <c r="W2029" s="112"/>
      <c r="X2029" s="113"/>
    </row>
    <row r="2030" spans="1:24" x14ac:dyDescent="0.25">
      <c r="A2030" s="77"/>
      <c r="B2030" s="80"/>
      <c r="C2030" s="22"/>
      <c r="D2030" s="22"/>
      <c r="E2030" s="21"/>
      <c r="F2030" s="21"/>
      <c r="G2030" s="11"/>
      <c r="I2030" s="9"/>
      <c r="L2030" s="1"/>
      <c r="M2030" s="112"/>
      <c r="N2030" s="112"/>
      <c r="O2030" s="112"/>
      <c r="P2030" s="113"/>
      <c r="Q2030" s="112"/>
      <c r="R2030" s="114"/>
      <c r="S2030" s="113"/>
      <c r="T2030" s="112"/>
      <c r="U2030" s="114"/>
      <c r="V2030" s="113"/>
      <c r="W2030" s="112"/>
      <c r="X2030" s="113"/>
    </row>
    <row r="2031" spans="1:24" x14ac:dyDescent="0.25">
      <c r="A2031" s="77"/>
      <c r="B2031" s="80"/>
      <c r="C2031" s="22"/>
      <c r="D2031" s="22"/>
      <c r="E2031" s="21"/>
      <c r="F2031" s="21"/>
      <c r="G2031" s="11"/>
      <c r="I2031" s="9"/>
      <c r="L2031" s="1"/>
      <c r="M2031" s="112"/>
      <c r="N2031" s="112"/>
      <c r="O2031" s="112"/>
      <c r="P2031" s="113"/>
      <c r="Q2031" s="112"/>
      <c r="R2031" s="114"/>
      <c r="S2031" s="113"/>
      <c r="T2031" s="112"/>
      <c r="U2031" s="114"/>
      <c r="V2031" s="113"/>
      <c r="W2031" s="112"/>
      <c r="X2031" s="113"/>
    </row>
    <row r="2032" spans="1:24" x14ac:dyDescent="0.25">
      <c r="A2032" s="77"/>
      <c r="B2032" s="80"/>
      <c r="C2032" s="22"/>
      <c r="D2032" s="22"/>
      <c r="E2032" s="21"/>
      <c r="F2032" s="21"/>
      <c r="G2032" s="11"/>
      <c r="I2032" s="9"/>
      <c r="L2032" s="1"/>
      <c r="M2032" s="112"/>
      <c r="N2032" s="112"/>
      <c r="O2032" s="112"/>
      <c r="P2032" s="113"/>
      <c r="Q2032" s="112"/>
      <c r="R2032" s="114"/>
      <c r="S2032" s="113"/>
      <c r="T2032" s="112"/>
      <c r="U2032" s="114"/>
      <c r="V2032" s="113"/>
      <c r="W2032" s="112"/>
      <c r="X2032" s="113"/>
    </row>
    <row r="2033" spans="1:24" x14ac:dyDescent="0.25">
      <c r="A2033" s="77"/>
      <c r="B2033" s="80"/>
      <c r="C2033" s="22"/>
      <c r="D2033" s="22"/>
      <c r="E2033" s="21"/>
      <c r="F2033" s="21"/>
      <c r="G2033" s="11"/>
      <c r="I2033" s="9"/>
      <c r="L2033" s="1"/>
      <c r="M2033" s="112"/>
      <c r="N2033" s="112"/>
      <c r="O2033" s="112"/>
      <c r="P2033" s="113"/>
      <c r="Q2033" s="112"/>
      <c r="R2033" s="114"/>
      <c r="S2033" s="113"/>
      <c r="T2033" s="112"/>
      <c r="U2033" s="114"/>
      <c r="V2033" s="113"/>
      <c r="W2033" s="112"/>
      <c r="X2033" s="113"/>
    </row>
    <row r="2034" spans="1:24" x14ac:dyDescent="0.25">
      <c r="A2034" s="77"/>
      <c r="B2034" s="80"/>
      <c r="C2034" s="22"/>
      <c r="D2034" s="22"/>
      <c r="E2034" s="21"/>
      <c r="F2034" s="21"/>
      <c r="G2034" s="11"/>
      <c r="I2034" s="9"/>
      <c r="L2034" s="1"/>
      <c r="M2034" s="112"/>
      <c r="N2034" s="112"/>
      <c r="O2034" s="112"/>
      <c r="P2034" s="113"/>
      <c r="Q2034" s="112"/>
      <c r="R2034" s="114"/>
      <c r="S2034" s="113"/>
      <c r="T2034" s="112"/>
      <c r="U2034" s="114"/>
      <c r="V2034" s="113"/>
      <c r="W2034" s="112"/>
      <c r="X2034" s="113"/>
    </row>
    <row r="2035" spans="1:24" x14ac:dyDescent="0.25">
      <c r="A2035" s="77"/>
      <c r="B2035" s="80"/>
      <c r="C2035" s="22"/>
      <c r="D2035" s="22"/>
      <c r="E2035" s="21"/>
      <c r="F2035" s="21"/>
      <c r="G2035" s="11"/>
      <c r="I2035" s="9"/>
      <c r="L2035" s="1"/>
      <c r="M2035" s="112"/>
      <c r="N2035" s="112"/>
      <c r="O2035" s="112"/>
      <c r="P2035" s="113"/>
      <c r="Q2035" s="112"/>
      <c r="R2035" s="114"/>
      <c r="S2035" s="113"/>
      <c r="T2035" s="112"/>
      <c r="U2035" s="114"/>
      <c r="V2035" s="113"/>
      <c r="W2035" s="112"/>
      <c r="X2035" s="113"/>
    </row>
    <row r="2036" spans="1:24" x14ac:dyDescent="0.25">
      <c r="A2036" s="77"/>
      <c r="B2036" s="80"/>
      <c r="C2036" s="22"/>
      <c r="D2036" s="22"/>
      <c r="E2036" s="21"/>
      <c r="F2036" s="21"/>
      <c r="G2036" s="11"/>
      <c r="I2036" s="9"/>
      <c r="L2036" s="1"/>
      <c r="M2036" s="112"/>
      <c r="N2036" s="112"/>
      <c r="O2036" s="112"/>
      <c r="P2036" s="113"/>
      <c r="Q2036" s="112"/>
      <c r="R2036" s="114"/>
      <c r="S2036" s="113"/>
      <c r="T2036" s="112"/>
      <c r="U2036" s="114"/>
      <c r="V2036" s="113"/>
      <c r="W2036" s="112"/>
      <c r="X2036" s="113"/>
    </row>
    <row r="2037" spans="1:24" x14ac:dyDescent="0.25">
      <c r="A2037" s="77"/>
      <c r="B2037" s="80"/>
      <c r="C2037" s="22"/>
      <c r="D2037" s="22"/>
      <c r="E2037" s="21"/>
      <c r="F2037" s="21"/>
      <c r="G2037" s="11"/>
      <c r="I2037" s="9"/>
      <c r="L2037" s="1"/>
      <c r="M2037" s="112"/>
      <c r="N2037" s="112"/>
      <c r="O2037" s="112"/>
      <c r="P2037" s="113"/>
      <c r="Q2037" s="112"/>
      <c r="R2037" s="114"/>
      <c r="S2037" s="113"/>
      <c r="T2037" s="112"/>
      <c r="U2037" s="114"/>
      <c r="V2037" s="113"/>
      <c r="W2037" s="112"/>
      <c r="X2037" s="113"/>
    </row>
    <row r="2038" spans="1:24" x14ac:dyDescent="0.25">
      <c r="A2038" s="77"/>
      <c r="B2038" s="80"/>
      <c r="C2038" s="22"/>
      <c r="D2038" s="22"/>
      <c r="E2038" s="21"/>
      <c r="F2038" s="21"/>
      <c r="G2038" s="11"/>
      <c r="I2038" s="9"/>
      <c r="L2038" s="1"/>
      <c r="M2038" s="112"/>
      <c r="N2038" s="112"/>
      <c r="O2038" s="112"/>
      <c r="P2038" s="113"/>
      <c r="Q2038" s="112"/>
      <c r="R2038" s="114"/>
      <c r="S2038" s="113"/>
      <c r="T2038" s="112"/>
      <c r="U2038" s="114"/>
      <c r="V2038" s="113"/>
      <c r="W2038" s="112"/>
      <c r="X2038" s="113"/>
    </row>
    <row r="2039" spans="1:24" x14ac:dyDescent="0.25">
      <c r="A2039" s="77"/>
      <c r="B2039" s="80"/>
      <c r="C2039" s="22"/>
      <c r="D2039" s="22"/>
      <c r="E2039" s="21"/>
      <c r="F2039" s="21"/>
      <c r="G2039" s="11"/>
      <c r="I2039" s="9"/>
      <c r="L2039" s="1"/>
      <c r="M2039" s="112"/>
      <c r="N2039" s="112"/>
      <c r="O2039" s="112"/>
      <c r="P2039" s="113"/>
      <c r="Q2039" s="112"/>
      <c r="R2039" s="114"/>
      <c r="S2039" s="113"/>
      <c r="T2039" s="112"/>
      <c r="U2039" s="114"/>
      <c r="V2039" s="113"/>
      <c r="W2039" s="112"/>
      <c r="X2039" s="113"/>
    </row>
    <row r="2040" spans="1:24" x14ac:dyDescent="0.25">
      <c r="A2040" s="77"/>
      <c r="B2040" s="80"/>
      <c r="C2040" s="22"/>
      <c r="D2040" s="22"/>
      <c r="E2040" s="21"/>
      <c r="F2040" s="21"/>
      <c r="G2040" s="11"/>
      <c r="I2040" s="9"/>
      <c r="L2040" s="1"/>
      <c r="M2040" s="112"/>
      <c r="N2040" s="112"/>
      <c r="O2040" s="112"/>
      <c r="P2040" s="113"/>
      <c r="Q2040" s="112"/>
      <c r="R2040" s="114"/>
      <c r="S2040" s="113"/>
      <c r="T2040" s="112"/>
      <c r="U2040" s="114"/>
      <c r="V2040" s="113"/>
      <c r="W2040" s="112"/>
      <c r="X2040" s="113"/>
    </row>
    <row r="2041" spans="1:24" x14ac:dyDescent="0.25">
      <c r="A2041" s="77"/>
      <c r="B2041" s="80"/>
      <c r="C2041" s="22"/>
      <c r="D2041" s="22"/>
      <c r="E2041" s="21"/>
      <c r="F2041" s="21"/>
      <c r="G2041" s="11"/>
      <c r="I2041" s="9"/>
      <c r="L2041" s="1"/>
      <c r="M2041" s="112"/>
      <c r="N2041" s="112"/>
      <c r="O2041" s="112"/>
      <c r="P2041" s="113"/>
      <c r="Q2041" s="112"/>
      <c r="R2041" s="114"/>
      <c r="S2041" s="113"/>
      <c r="T2041" s="112"/>
      <c r="U2041" s="114"/>
      <c r="V2041" s="113"/>
      <c r="W2041" s="112"/>
      <c r="X2041" s="113"/>
    </row>
    <row r="2042" spans="1:24" x14ac:dyDescent="0.25">
      <c r="A2042" s="77"/>
      <c r="B2042" s="80"/>
      <c r="C2042" s="22"/>
      <c r="D2042" s="22"/>
      <c r="E2042" s="21"/>
      <c r="F2042" s="21"/>
      <c r="G2042" s="11"/>
      <c r="I2042" s="9"/>
      <c r="L2042" s="1"/>
      <c r="M2042" s="112"/>
      <c r="N2042" s="112"/>
      <c r="O2042" s="112"/>
      <c r="P2042" s="113"/>
      <c r="Q2042" s="112"/>
      <c r="R2042" s="114"/>
      <c r="S2042" s="113"/>
      <c r="T2042" s="112"/>
      <c r="U2042" s="114"/>
      <c r="V2042" s="113"/>
      <c r="W2042" s="112"/>
      <c r="X2042" s="113"/>
    </row>
    <row r="2043" spans="1:24" x14ac:dyDescent="0.25">
      <c r="A2043" s="77"/>
      <c r="B2043" s="80"/>
      <c r="C2043" s="22"/>
      <c r="D2043" s="22"/>
      <c r="E2043" s="21"/>
      <c r="F2043" s="21"/>
      <c r="G2043" s="11"/>
      <c r="I2043" s="9"/>
      <c r="L2043" s="1"/>
      <c r="M2043" s="112"/>
      <c r="N2043" s="112"/>
      <c r="O2043" s="112"/>
      <c r="P2043" s="113"/>
      <c r="Q2043" s="112"/>
      <c r="R2043" s="114"/>
      <c r="S2043" s="113"/>
      <c r="T2043" s="112"/>
      <c r="U2043" s="114"/>
      <c r="V2043" s="113"/>
      <c r="W2043" s="112"/>
      <c r="X2043" s="113"/>
    </row>
    <row r="2044" spans="1:24" x14ac:dyDescent="0.25">
      <c r="A2044" s="77"/>
      <c r="B2044" s="80"/>
      <c r="C2044" s="22"/>
      <c r="D2044" s="22"/>
      <c r="E2044" s="21"/>
      <c r="F2044" s="21"/>
      <c r="G2044" s="11"/>
      <c r="I2044" s="9"/>
      <c r="L2044" s="1"/>
      <c r="M2044" s="112"/>
      <c r="N2044" s="112"/>
      <c r="O2044" s="112"/>
      <c r="P2044" s="113"/>
      <c r="Q2044" s="112"/>
      <c r="R2044" s="114"/>
      <c r="S2044" s="113"/>
      <c r="T2044" s="112"/>
      <c r="U2044" s="114"/>
      <c r="V2044" s="113"/>
      <c r="W2044" s="112"/>
      <c r="X2044" s="113"/>
    </row>
    <row r="2045" spans="1:24" x14ac:dyDescent="0.25">
      <c r="A2045" s="77"/>
      <c r="B2045" s="80"/>
      <c r="C2045" s="22"/>
      <c r="D2045" s="22"/>
      <c r="E2045" s="21"/>
      <c r="F2045" s="21"/>
      <c r="G2045" s="11"/>
      <c r="I2045" s="9"/>
      <c r="L2045" s="1"/>
      <c r="M2045" s="112"/>
      <c r="N2045" s="112"/>
      <c r="O2045" s="112"/>
      <c r="P2045" s="113"/>
      <c r="Q2045" s="112"/>
      <c r="R2045" s="114"/>
      <c r="S2045" s="113"/>
      <c r="T2045" s="112"/>
      <c r="U2045" s="114"/>
      <c r="V2045" s="113"/>
      <c r="W2045" s="112"/>
      <c r="X2045" s="113"/>
    </row>
    <row r="2046" spans="1:24" x14ac:dyDescent="0.25">
      <c r="A2046" s="77"/>
      <c r="B2046" s="80"/>
      <c r="C2046" s="22"/>
      <c r="D2046" s="22"/>
      <c r="E2046" s="21"/>
      <c r="F2046" s="21"/>
      <c r="G2046" s="11"/>
      <c r="I2046" s="9"/>
      <c r="L2046" s="1"/>
      <c r="M2046" s="112"/>
      <c r="N2046" s="112"/>
      <c r="O2046" s="112"/>
      <c r="P2046" s="113"/>
      <c r="Q2046" s="112"/>
      <c r="R2046" s="114"/>
      <c r="S2046" s="113"/>
      <c r="T2046" s="112"/>
      <c r="U2046" s="114"/>
      <c r="V2046" s="113"/>
      <c r="W2046" s="112"/>
      <c r="X2046" s="113"/>
    </row>
    <row r="2047" spans="1:24" x14ac:dyDescent="0.25">
      <c r="A2047" s="77"/>
      <c r="B2047" s="80"/>
      <c r="C2047" s="22"/>
      <c r="D2047" s="22"/>
      <c r="E2047" s="21"/>
      <c r="F2047" s="21"/>
      <c r="G2047" s="11"/>
      <c r="I2047" s="9"/>
      <c r="L2047" s="1"/>
      <c r="M2047" s="112"/>
      <c r="N2047" s="112"/>
      <c r="O2047" s="112"/>
      <c r="P2047" s="113"/>
      <c r="Q2047" s="112"/>
      <c r="R2047" s="114"/>
      <c r="S2047" s="113"/>
      <c r="T2047" s="112"/>
      <c r="U2047" s="114"/>
      <c r="V2047" s="113"/>
      <c r="W2047" s="112"/>
      <c r="X2047" s="113"/>
    </row>
    <row r="2048" spans="1:24" x14ac:dyDescent="0.25">
      <c r="A2048" s="77"/>
      <c r="B2048" s="80"/>
      <c r="C2048" s="22"/>
      <c r="D2048" s="22"/>
      <c r="E2048" s="21"/>
      <c r="F2048" s="21"/>
      <c r="G2048" s="11"/>
      <c r="I2048" s="9"/>
      <c r="L2048" s="1"/>
      <c r="M2048" s="112"/>
      <c r="N2048" s="112"/>
      <c r="O2048" s="112"/>
      <c r="P2048" s="113"/>
      <c r="Q2048" s="112"/>
      <c r="R2048" s="114"/>
      <c r="S2048" s="113"/>
      <c r="T2048" s="112"/>
      <c r="U2048" s="114"/>
      <c r="V2048" s="113"/>
      <c r="W2048" s="112"/>
      <c r="X2048" s="113"/>
    </row>
    <row r="2049" spans="1:24" x14ac:dyDescent="0.25">
      <c r="A2049" s="77"/>
      <c r="B2049" s="80"/>
      <c r="C2049" s="22"/>
      <c r="D2049" s="22"/>
      <c r="E2049" s="21"/>
      <c r="F2049" s="21"/>
      <c r="G2049" s="11"/>
      <c r="I2049" s="9"/>
      <c r="L2049" s="1"/>
      <c r="M2049" s="112"/>
      <c r="N2049" s="112"/>
      <c r="O2049" s="112"/>
      <c r="P2049" s="113"/>
      <c r="Q2049" s="112"/>
      <c r="R2049" s="114"/>
      <c r="S2049" s="113"/>
      <c r="T2049" s="112"/>
      <c r="U2049" s="114"/>
      <c r="V2049" s="113"/>
      <c r="W2049" s="112"/>
      <c r="X2049" s="113"/>
    </row>
    <row r="2050" spans="1:24" x14ac:dyDescent="0.25">
      <c r="A2050" s="77"/>
      <c r="B2050" s="80"/>
      <c r="C2050" s="22"/>
      <c r="D2050" s="22"/>
      <c r="E2050" s="21"/>
      <c r="F2050" s="21"/>
      <c r="G2050" s="11"/>
      <c r="I2050" s="9"/>
      <c r="L2050" s="1"/>
      <c r="M2050" s="112"/>
      <c r="N2050" s="112"/>
      <c r="O2050" s="112"/>
      <c r="P2050" s="113"/>
      <c r="Q2050" s="112"/>
      <c r="R2050" s="114"/>
      <c r="S2050" s="113"/>
      <c r="T2050" s="112"/>
      <c r="U2050" s="114"/>
      <c r="V2050" s="113"/>
      <c r="W2050" s="112"/>
      <c r="X2050" s="113"/>
    </row>
    <row r="2051" spans="1:24" x14ac:dyDescent="0.25">
      <c r="A2051" s="77"/>
      <c r="B2051" s="80"/>
      <c r="C2051" s="22"/>
      <c r="D2051" s="22"/>
      <c r="E2051" s="21"/>
      <c r="F2051" s="21"/>
      <c r="G2051" s="11"/>
      <c r="I2051" s="9"/>
      <c r="L2051" s="1"/>
      <c r="M2051" s="112"/>
      <c r="N2051" s="112"/>
      <c r="O2051" s="112"/>
      <c r="P2051" s="113"/>
      <c r="Q2051" s="112"/>
      <c r="R2051" s="114"/>
      <c r="S2051" s="113"/>
      <c r="T2051" s="112"/>
      <c r="U2051" s="114"/>
      <c r="V2051" s="113"/>
      <c r="W2051" s="112"/>
      <c r="X2051" s="113"/>
    </row>
    <row r="2052" spans="1:24" x14ac:dyDescent="0.25">
      <c r="A2052" s="77"/>
      <c r="B2052" s="80"/>
      <c r="C2052" s="22"/>
      <c r="D2052" s="22"/>
      <c r="E2052" s="21"/>
      <c r="F2052" s="21"/>
      <c r="G2052" s="11"/>
      <c r="I2052" s="9"/>
      <c r="L2052" s="1"/>
      <c r="M2052" s="112"/>
      <c r="N2052" s="112"/>
      <c r="O2052" s="112"/>
      <c r="P2052" s="113"/>
      <c r="Q2052" s="112"/>
      <c r="R2052" s="114"/>
      <c r="S2052" s="113"/>
      <c r="T2052" s="112"/>
      <c r="U2052" s="114"/>
      <c r="V2052" s="113"/>
      <c r="W2052" s="112"/>
      <c r="X2052" s="113"/>
    </row>
    <row r="2053" spans="1:24" x14ac:dyDescent="0.25">
      <c r="A2053" s="77"/>
      <c r="B2053" s="80"/>
      <c r="C2053" s="22"/>
      <c r="D2053" s="22"/>
      <c r="E2053" s="21"/>
      <c r="F2053" s="21"/>
      <c r="G2053" s="11"/>
      <c r="I2053" s="9"/>
      <c r="L2053" s="1"/>
      <c r="M2053" s="112"/>
      <c r="N2053" s="112"/>
      <c r="O2053" s="112"/>
      <c r="P2053" s="113"/>
      <c r="Q2053" s="112"/>
      <c r="R2053" s="114"/>
      <c r="S2053" s="113"/>
      <c r="T2053" s="112"/>
      <c r="U2053" s="114"/>
      <c r="V2053" s="113"/>
      <c r="W2053" s="112"/>
      <c r="X2053" s="113"/>
    </row>
    <row r="2054" spans="1:24" x14ac:dyDescent="0.25">
      <c r="A2054" s="77"/>
      <c r="B2054" s="80"/>
      <c r="C2054" s="22"/>
      <c r="D2054" s="22"/>
      <c r="E2054" s="21"/>
      <c r="F2054" s="21"/>
      <c r="G2054" s="11"/>
      <c r="I2054" s="9"/>
      <c r="L2054" s="1"/>
      <c r="M2054" s="112"/>
      <c r="N2054" s="112"/>
      <c r="O2054" s="112"/>
      <c r="P2054" s="113"/>
      <c r="Q2054" s="112"/>
      <c r="R2054" s="114"/>
      <c r="S2054" s="113"/>
      <c r="T2054" s="112"/>
      <c r="U2054" s="114"/>
      <c r="V2054" s="113"/>
      <c r="W2054" s="112"/>
      <c r="X2054" s="113"/>
    </row>
    <row r="2055" spans="1:24" x14ac:dyDescent="0.25">
      <c r="A2055" s="77"/>
      <c r="B2055" s="80"/>
      <c r="C2055" s="22"/>
      <c r="D2055" s="22"/>
      <c r="E2055" s="21"/>
      <c r="F2055" s="21"/>
      <c r="G2055" s="11"/>
      <c r="I2055" s="9"/>
      <c r="L2055" s="1"/>
      <c r="M2055" s="112"/>
      <c r="N2055" s="112"/>
      <c r="O2055" s="112"/>
      <c r="P2055" s="113"/>
      <c r="Q2055" s="112"/>
      <c r="R2055" s="114"/>
      <c r="S2055" s="113"/>
      <c r="T2055" s="112"/>
      <c r="U2055" s="114"/>
      <c r="V2055" s="113"/>
      <c r="W2055" s="112"/>
      <c r="X2055" s="113"/>
    </row>
    <row r="2056" spans="1:24" x14ac:dyDescent="0.25">
      <c r="A2056" s="77"/>
      <c r="B2056" s="80"/>
      <c r="C2056" s="22"/>
      <c r="D2056" s="22"/>
      <c r="E2056" s="21"/>
      <c r="F2056" s="21"/>
      <c r="G2056" s="11"/>
      <c r="I2056" s="9"/>
      <c r="L2056" s="1"/>
      <c r="M2056" s="112"/>
      <c r="N2056" s="112"/>
      <c r="O2056" s="112"/>
      <c r="P2056" s="113"/>
      <c r="Q2056" s="112"/>
      <c r="R2056" s="114"/>
      <c r="S2056" s="113"/>
      <c r="T2056" s="112"/>
      <c r="U2056" s="114"/>
      <c r="V2056" s="113"/>
      <c r="W2056" s="112"/>
      <c r="X2056" s="113"/>
    </row>
    <row r="2057" spans="1:24" x14ac:dyDescent="0.25">
      <c r="A2057" s="77"/>
      <c r="B2057" s="80"/>
      <c r="C2057" s="22"/>
      <c r="D2057" s="22"/>
      <c r="E2057" s="21"/>
      <c r="F2057" s="21"/>
      <c r="G2057" s="11"/>
      <c r="I2057" s="9"/>
      <c r="L2057" s="1"/>
      <c r="M2057" s="112"/>
      <c r="N2057" s="112"/>
      <c r="O2057" s="112"/>
      <c r="P2057" s="113"/>
      <c r="Q2057" s="112"/>
      <c r="R2057" s="114"/>
      <c r="S2057" s="113"/>
      <c r="T2057" s="112"/>
      <c r="U2057" s="114"/>
      <c r="V2057" s="113"/>
      <c r="W2057" s="112"/>
      <c r="X2057" s="113"/>
    </row>
    <row r="2058" spans="1:24" x14ac:dyDescent="0.25">
      <c r="A2058" s="77"/>
      <c r="B2058" s="80"/>
      <c r="C2058" s="22"/>
      <c r="D2058" s="22"/>
      <c r="E2058" s="21"/>
      <c r="F2058" s="21"/>
      <c r="G2058" s="11"/>
      <c r="I2058" s="9"/>
      <c r="L2058" s="1"/>
      <c r="M2058" s="112"/>
      <c r="N2058" s="112"/>
      <c r="O2058" s="112"/>
      <c r="P2058" s="113"/>
      <c r="Q2058" s="112"/>
      <c r="R2058" s="114"/>
      <c r="S2058" s="113"/>
      <c r="T2058" s="112"/>
      <c r="U2058" s="114"/>
      <c r="V2058" s="113"/>
      <c r="W2058" s="112"/>
      <c r="X2058" s="113"/>
    </row>
    <row r="2059" spans="1:24" x14ac:dyDescent="0.25">
      <c r="A2059" s="77"/>
      <c r="B2059" s="80"/>
      <c r="C2059" s="22"/>
      <c r="D2059" s="22"/>
      <c r="E2059" s="21"/>
      <c r="F2059" s="21"/>
      <c r="G2059" s="11"/>
      <c r="I2059" s="9"/>
      <c r="L2059" s="1"/>
      <c r="M2059" s="112"/>
      <c r="N2059" s="112"/>
      <c r="O2059" s="112"/>
      <c r="P2059" s="113"/>
      <c r="Q2059" s="112"/>
      <c r="R2059" s="114"/>
      <c r="S2059" s="113"/>
      <c r="T2059" s="112"/>
      <c r="U2059" s="114"/>
      <c r="V2059" s="113"/>
      <c r="W2059" s="112"/>
      <c r="X2059" s="113"/>
    </row>
    <row r="2060" spans="1:24" x14ac:dyDescent="0.25">
      <c r="A2060" s="77"/>
      <c r="B2060" s="80"/>
      <c r="C2060" s="22"/>
      <c r="D2060" s="22"/>
      <c r="E2060" s="21"/>
      <c r="F2060" s="21"/>
      <c r="G2060" s="11"/>
      <c r="I2060" s="9"/>
      <c r="L2060" s="1"/>
      <c r="M2060" s="112"/>
      <c r="N2060" s="112"/>
      <c r="O2060" s="112"/>
      <c r="P2060" s="113"/>
      <c r="Q2060" s="112"/>
      <c r="R2060" s="114"/>
      <c r="S2060" s="113"/>
      <c r="T2060" s="112"/>
      <c r="U2060" s="114"/>
      <c r="V2060" s="113"/>
      <c r="W2060" s="112"/>
      <c r="X2060" s="113"/>
    </row>
    <row r="2061" spans="1:24" x14ac:dyDescent="0.25">
      <c r="A2061" s="77"/>
      <c r="B2061" s="80"/>
      <c r="C2061" s="22"/>
      <c r="D2061" s="22"/>
      <c r="E2061" s="21"/>
      <c r="F2061" s="21"/>
      <c r="G2061" s="11"/>
      <c r="I2061" s="9"/>
      <c r="L2061" s="1"/>
      <c r="M2061" s="112"/>
      <c r="N2061" s="112"/>
      <c r="O2061" s="112"/>
      <c r="P2061" s="113"/>
      <c r="Q2061" s="112"/>
      <c r="R2061" s="114"/>
      <c r="S2061" s="113"/>
      <c r="T2061" s="112"/>
      <c r="U2061" s="114"/>
      <c r="V2061" s="113"/>
      <c r="W2061" s="112"/>
      <c r="X2061" s="113"/>
    </row>
    <row r="2062" spans="1:24" x14ac:dyDescent="0.25">
      <c r="A2062" s="77"/>
      <c r="B2062" s="80"/>
      <c r="C2062" s="22"/>
      <c r="D2062" s="22"/>
      <c r="E2062" s="21"/>
      <c r="F2062" s="21"/>
      <c r="G2062" s="11"/>
      <c r="I2062" s="9"/>
      <c r="L2062" s="1"/>
      <c r="M2062" s="112"/>
      <c r="N2062" s="112"/>
      <c r="O2062" s="112"/>
      <c r="P2062" s="113"/>
      <c r="Q2062" s="112"/>
      <c r="R2062" s="114"/>
      <c r="S2062" s="113"/>
      <c r="T2062" s="112"/>
      <c r="U2062" s="114"/>
      <c r="V2062" s="113"/>
      <c r="W2062" s="112"/>
      <c r="X2062" s="113"/>
    </row>
    <row r="2063" spans="1:24" x14ac:dyDescent="0.25">
      <c r="A2063" s="77"/>
      <c r="B2063" s="80"/>
      <c r="C2063" s="22"/>
      <c r="D2063" s="22"/>
      <c r="E2063" s="21"/>
      <c r="F2063" s="21"/>
      <c r="G2063" s="11"/>
      <c r="I2063" s="9"/>
      <c r="L2063" s="1"/>
      <c r="M2063" s="112"/>
      <c r="N2063" s="112"/>
      <c r="O2063" s="112"/>
      <c r="P2063" s="113"/>
      <c r="Q2063" s="112"/>
      <c r="R2063" s="114"/>
      <c r="S2063" s="113"/>
      <c r="T2063" s="112"/>
      <c r="U2063" s="114"/>
      <c r="V2063" s="113"/>
      <c r="W2063" s="112"/>
      <c r="X2063" s="113"/>
    </row>
    <row r="2064" spans="1:24" x14ac:dyDescent="0.25">
      <c r="A2064" s="77"/>
      <c r="B2064" s="80"/>
      <c r="C2064" s="22"/>
      <c r="D2064" s="22"/>
      <c r="E2064" s="21"/>
      <c r="F2064" s="21"/>
      <c r="G2064" s="11"/>
      <c r="I2064" s="9"/>
      <c r="L2064" s="1"/>
      <c r="M2064" s="112"/>
      <c r="N2064" s="112"/>
      <c r="O2064" s="112"/>
      <c r="P2064" s="113"/>
      <c r="Q2064" s="112"/>
      <c r="R2064" s="114"/>
      <c r="S2064" s="113"/>
      <c r="T2064" s="112"/>
      <c r="U2064" s="114"/>
      <c r="V2064" s="113"/>
      <c r="W2064" s="112"/>
      <c r="X2064" s="113"/>
    </row>
    <row r="2065" spans="1:24" x14ac:dyDescent="0.25">
      <c r="A2065" s="77"/>
      <c r="B2065" s="80"/>
      <c r="C2065" s="22"/>
      <c r="D2065" s="22"/>
      <c r="E2065" s="21"/>
      <c r="F2065" s="21"/>
      <c r="G2065" s="11"/>
      <c r="I2065" s="9"/>
      <c r="L2065" s="1"/>
      <c r="M2065" s="112"/>
      <c r="N2065" s="112"/>
      <c r="O2065" s="112"/>
      <c r="P2065" s="113"/>
      <c r="Q2065" s="112"/>
      <c r="R2065" s="114"/>
      <c r="S2065" s="113"/>
      <c r="T2065" s="112"/>
      <c r="U2065" s="114"/>
      <c r="V2065" s="113"/>
      <c r="W2065" s="112"/>
      <c r="X2065" s="113"/>
    </row>
    <row r="2066" spans="1:24" x14ac:dyDescent="0.25">
      <c r="A2066" s="77"/>
      <c r="B2066" s="80"/>
      <c r="C2066" s="22"/>
      <c r="D2066" s="22"/>
      <c r="E2066" s="21"/>
      <c r="F2066" s="21"/>
      <c r="G2066" s="11"/>
      <c r="I2066" s="9"/>
      <c r="L2066" s="1"/>
      <c r="M2066" s="112"/>
      <c r="N2066" s="112"/>
      <c r="O2066" s="112"/>
      <c r="P2066" s="113"/>
      <c r="Q2066" s="112"/>
      <c r="R2066" s="114"/>
      <c r="S2066" s="113"/>
      <c r="T2066" s="112"/>
      <c r="U2066" s="114"/>
      <c r="V2066" s="113"/>
      <c r="W2066" s="112"/>
      <c r="X2066" s="113"/>
    </row>
    <row r="2067" spans="1:24" x14ac:dyDescent="0.25">
      <c r="A2067" s="77"/>
      <c r="B2067" s="80"/>
      <c r="C2067" s="22"/>
      <c r="D2067" s="22"/>
      <c r="E2067" s="21"/>
      <c r="F2067" s="21"/>
      <c r="G2067" s="11"/>
      <c r="I2067" s="9"/>
      <c r="L2067" s="1"/>
      <c r="M2067" s="112"/>
      <c r="N2067" s="112"/>
      <c r="O2067" s="112"/>
      <c r="P2067" s="113"/>
      <c r="Q2067" s="112"/>
      <c r="R2067" s="114"/>
      <c r="S2067" s="113"/>
      <c r="T2067" s="112"/>
      <c r="U2067" s="114"/>
      <c r="V2067" s="113"/>
      <c r="W2067" s="112"/>
      <c r="X2067" s="113"/>
    </row>
    <row r="2068" spans="1:24" x14ac:dyDescent="0.25">
      <c r="A2068" s="77"/>
      <c r="B2068" s="80"/>
      <c r="C2068" s="22"/>
      <c r="D2068" s="22"/>
      <c r="E2068" s="21"/>
      <c r="F2068" s="21"/>
      <c r="G2068" s="11"/>
      <c r="I2068" s="9"/>
      <c r="L2068" s="1"/>
      <c r="M2068" s="112"/>
      <c r="N2068" s="112"/>
      <c r="O2068" s="112"/>
      <c r="P2068" s="113"/>
      <c r="Q2068" s="112"/>
      <c r="R2068" s="114"/>
      <c r="S2068" s="113"/>
      <c r="T2068" s="112"/>
      <c r="U2068" s="114"/>
      <c r="V2068" s="113"/>
      <c r="W2068" s="112"/>
      <c r="X2068" s="113"/>
    </row>
    <row r="2069" spans="1:24" x14ac:dyDescent="0.25">
      <c r="A2069" s="77"/>
      <c r="B2069" s="80"/>
      <c r="C2069" s="22"/>
      <c r="D2069" s="22"/>
      <c r="E2069" s="21"/>
      <c r="F2069" s="21"/>
      <c r="G2069" s="11"/>
      <c r="I2069" s="9"/>
      <c r="L2069" s="1"/>
      <c r="M2069" s="112"/>
      <c r="N2069" s="112"/>
      <c r="O2069" s="112"/>
      <c r="P2069" s="113"/>
      <c r="Q2069" s="112"/>
      <c r="R2069" s="114"/>
      <c r="S2069" s="113"/>
      <c r="T2069" s="112"/>
      <c r="U2069" s="114"/>
      <c r="V2069" s="113"/>
      <c r="W2069" s="112"/>
      <c r="X2069" s="113"/>
    </row>
    <row r="2070" spans="1:24" x14ac:dyDescent="0.25">
      <c r="A2070" s="77"/>
      <c r="B2070" s="80"/>
      <c r="C2070" s="22"/>
      <c r="D2070" s="22"/>
      <c r="E2070" s="21"/>
      <c r="F2070" s="21"/>
      <c r="G2070" s="11"/>
      <c r="I2070" s="9"/>
      <c r="L2070" s="1"/>
      <c r="M2070" s="112"/>
      <c r="N2070" s="112"/>
      <c r="O2070" s="112"/>
      <c r="P2070" s="113"/>
      <c r="Q2070" s="112"/>
      <c r="R2070" s="114"/>
      <c r="S2070" s="113"/>
      <c r="T2070" s="112"/>
      <c r="U2070" s="114"/>
      <c r="V2070" s="113"/>
      <c r="W2070" s="112"/>
      <c r="X2070" s="113"/>
    </row>
    <row r="2071" spans="1:24" x14ac:dyDescent="0.25">
      <c r="A2071" s="77"/>
      <c r="B2071" s="80"/>
      <c r="C2071" s="22"/>
      <c r="D2071" s="22"/>
      <c r="E2071" s="21"/>
      <c r="F2071" s="21"/>
      <c r="G2071" s="11"/>
      <c r="I2071" s="9"/>
      <c r="L2071" s="1"/>
      <c r="M2071" s="112"/>
      <c r="N2071" s="112"/>
      <c r="O2071" s="112"/>
      <c r="P2071" s="113"/>
      <c r="Q2071" s="112"/>
      <c r="R2071" s="114"/>
      <c r="S2071" s="113"/>
      <c r="T2071" s="112"/>
      <c r="U2071" s="114"/>
      <c r="V2071" s="113"/>
      <c r="W2071" s="112"/>
      <c r="X2071" s="113"/>
    </row>
    <row r="2072" spans="1:24" x14ac:dyDescent="0.25">
      <c r="A2072" s="77"/>
      <c r="B2072" s="80"/>
      <c r="C2072" s="22"/>
      <c r="D2072" s="22"/>
      <c r="E2072" s="21"/>
      <c r="F2072" s="21"/>
      <c r="G2072" s="11"/>
      <c r="I2072" s="9"/>
      <c r="L2072" s="1"/>
      <c r="M2072" s="112"/>
      <c r="N2072" s="112"/>
      <c r="O2072" s="112"/>
      <c r="P2072" s="113"/>
      <c r="Q2072" s="112"/>
      <c r="R2072" s="114"/>
      <c r="S2072" s="113"/>
      <c r="T2072" s="112"/>
      <c r="U2072" s="114"/>
      <c r="V2072" s="113"/>
      <c r="W2072" s="112"/>
      <c r="X2072" s="113"/>
    </row>
    <row r="2073" spans="1:24" x14ac:dyDescent="0.25">
      <c r="A2073" s="77"/>
      <c r="B2073" s="80"/>
      <c r="C2073" s="22"/>
      <c r="D2073" s="22"/>
      <c r="E2073" s="21"/>
      <c r="F2073" s="21"/>
      <c r="G2073" s="11"/>
      <c r="I2073" s="9"/>
      <c r="L2073" s="1"/>
      <c r="M2073" s="112"/>
      <c r="N2073" s="112"/>
      <c r="O2073" s="112"/>
      <c r="P2073" s="113"/>
      <c r="Q2073" s="112"/>
      <c r="R2073" s="114"/>
      <c r="S2073" s="113"/>
      <c r="T2073" s="112"/>
      <c r="U2073" s="114"/>
      <c r="V2073" s="113"/>
      <c r="W2073" s="112"/>
      <c r="X2073" s="113"/>
    </row>
    <row r="2074" spans="1:24" x14ac:dyDescent="0.25">
      <c r="A2074" s="77"/>
      <c r="B2074" s="80"/>
      <c r="C2074" s="22"/>
      <c r="D2074" s="22"/>
      <c r="E2074" s="21"/>
      <c r="F2074" s="21"/>
      <c r="G2074" s="11"/>
      <c r="I2074" s="9"/>
      <c r="L2074" s="1"/>
      <c r="M2074" s="112"/>
      <c r="N2074" s="112"/>
      <c r="O2074" s="112"/>
      <c r="P2074" s="113"/>
      <c r="Q2074" s="112"/>
      <c r="R2074" s="114"/>
      <c r="S2074" s="113"/>
      <c r="T2074" s="112"/>
      <c r="U2074" s="114"/>
      <c r="V2074" s="113"/>
      <c r="W2074" s="112"/>
      <c r="X2074" s="113"/>
    </row>
    <row r="2075" spans="1:24" x14ac:dyDescent="0.25">
      <c r="A2075" s="77"/>
      <c r="B2075" s="80"/>
      <c r="C2075" s="22"/>
      <c r="D2075" s="22"/>
      <c r="E2075" s="21"/>
      <c r="F2075" s="21"/>
      <c r="G2075" s="11"/>
      <c r="I2075" s="9"/>
      <c r="L2075" s="1"/>
      <c r="M2075" s="112"/>
      <c r="N2075" s="112"/>
      <c r="O2075" s="112"/>
      <c r="P2075" s="113"/>
      <c r="Q2075" s="112"/>
      <c r="R2075" s="114"/>
      <c r="S2075" s="113"/>
      <c r="T2075" s="112"/>
      <c r="U2075" s="114"/>
      <c r="V2075" s="113"/>
      <c r="W2075" s="112"/>
      <c r="X2075" s="113"/>
    </row>
    <row r="2076" spans="1:24" x14ac:dyDescent="0.25">
      <c r="A2076" s="77"/>
      <c r="B2076" s="80"/>
      <c r="C2076" s="22"/>
      <c r="D2076" s="22"/>
      <c r="E2076" s="21"/>
      <c r="F2076" s="21"/>
      <c r="G2076" s="11"/>
      <c r="I2076" s="9"/>
      <c r="L2076" s="1"/>
      <c r="M2076" s="112"/>
      <c r="N2076" s="112"/>
      <c r="O2076" s="112"/>
      <c r="P2076" s="113"/>
      <c r="Q2076" s="112"/>
      <c r="R2076" s="114"/>
      <c r="S2076" s="113"/>
      <c r="T2076" s="112"/>
      <c r="U2076" s="114"/>
      <c r="V2076" s="113"/>
      <c r="W2076" s="112"/>
      <c r="X2076" s="113"/>
    </row>
    <row r="2077" spans="1:24" x14ac:dyDescent="0.25">
      <c r="A2077" s="77"/>
      <c r="B2077" s="80"/>
      <c r="C2077" s="22"/>
      <c r="D2077" s="22"/>
      <c r="E2077" s="21"/>
      <c r="F2077" s="21"/>
      <c r="G2077" s="11"/>
      <c r="I2077" s="9"/>
      <c r="L2077" s="1"/>
      <c r="M2077" s="112"/>
      <c r="N2077" s="112"/>
      <c r="O2077" s="112"/>
      <c r="P2077" s="113"/>
      <c r="Q2077" s="112"/>
      <c r="R2077" s="114"/>
      <c r="S2077" s="113"/>
      <c r="T2077" s="112"/>
      <c r="U2077" s="114"/>
      <c r="V2077" s="113"/>
      <c r="W2077" s="112"/>
      <c r="X2077" s="113"/>
    </row>
    <row r="2078" spans="1:24" x14ac:dyDescent="0.25">
      <c r="A2078" s="77"/>
      <c r="B2078" s="80"/>
      <c r="C2078" s="22"/>
      <c r="D2078" s="22"/>
      <c r="E2078" s="21"/>
      <c r="F2078" s="21"/>
      <c r="G2078" s="11"/>
      <c r="I2078" s="9"/>
      <c r="L2078" s="1"/>
      <c r="M2078" s="112"/>
      <c r="N2078" s="112"/>
      <c r="O2078" s="112"/>
      <c r="P2078" s="113"/>
      <c r="Q2078" s="112"/>
      <c r="R2078" s="114"/>
      <c r="S2078" s="113"/>
      <c r="T2078" s="112"/>
      <c r="U2078" s="114"/>
      <c r="V2078" s="113"/>
      <c r="W2078" s="112"/>
      <c r="X2078" s="113"/>
    </row>
    <row r="2079" spans="1:24" x14ac:dyDescent="0.25">
      <c r="A2079" s="77"/>
      <c r="B2079" s="80"/>
      <c r="C2079" s="22"/>
      <c r="D2079" s="22"/>
      <c r="E2079" s="21"/>
      <c r="F2079" s="21"/>
      <c r="G2079" s="11"/>
      <c r="I2079" s="9"/>
      <c r="L2079" s="1"/>
      <c r="M2079" s="112"/>
      <c r="N2079" s="112"/>
      <c r="O2079" s="112"/>
      <c r="P2079" s="113"/>
      <c r="Q2079" s="112"/>
      <c r="R2079" s="114"/>
      <c r="S2079" s="113"/>
      <c r="T2079" s="112"/>
      <c r="U2079" s="114"/>
      <c r="V2079" s="113"/>
      <c r="W2079" s="112"/>
      <c r="X2079" s="113"/>
    </row>
    <row r="2080" spans="1:24" x14ac:dyDescent="0.25">
      <c r="A2080" s="77"/>
      <c r="B2080" s="80"/>
      <c r="C2080" s="22"/>
      <c r="D2080" s="22"/>
      <c r="E2080" s="21"/>
      <c r="F2080" s="21"/>
      <c r="G2080" s="11"/>
      <c r="I2080" s="9"/>
      <c r="L2080" s="1"/>
      <c r="M2080" s="112"/>
      <c r="N2080" s="112"/>
      <c r="O2080" s="112"/>
      <c r="P2080" s="113"/>
      <c r="Q2080" s="112"/>
      <c r="R2080" s="114"/>
      <c r="S2080" s="113"/>
      <c r="T2080" s="112"/>
      <c r="U2080" s="114"/>
      <c r="V2080" s="113"/>
      <c r="W2080" s="112"/>
      <c r="X2080" s="113"/>
    </row>
    <row r="2081" spans="1:24" x14ac:dyDescent="0.25">
      <c r="A2081" s="77"/>
      <c r="B2081" s="80"/>
      <c r="C2081" s="22"/>
      <c r="D2081" s="22"/>
      <c r="E2081" s="21"/>
      <c r="F2081" s="21"/>
      <c r="G2081" s="11"/>
      <c r="I2081" s="9"/>
      <c r="L2081" s="1"/>
      <c r="M2081" s="112"/>
      <c r="N2081" s="112"/>
      <c r="O2081" s="112"/>
      <c r="P2081" s="113"/>
      <c r="Q2081" s="112"/>
      <c r="R2081" s="114"/>
      <c r="S2081" s="113"/>
      <c r="T2081" s="112"/>
      <c r="U2081" s="114"/>
      <c r="V2081" s="113"/>
      <c r="W2081" s="112"/>
      <c r="X2081" s="113"/>
    </row>
    <row r="2082" spans="1:24" x14ac:dyDescent="0.25">
      <c r="A2082" s="77"/>
      <c r="B2082" s="80"/>
      <c r="C2082" s="22"/>
      <c r="D2082" s="22"/>
      <c r="E2082" s="21"/>
      <c r="F2082" s="21"/>
      <c r="G2082" s="11"/>
      <c r="I2082" s="9"/>
      <c r="L2082" s="1"/>
      <c r="M2082" s="112"/>
      <c r="N2082" s="112"/>
      <c r="O2082" s="112"/>
      <c r="P2082" s="113"/>
      <c r="Q2082" s="112"/>
      <c r="R2082" s="114"/>
      <c r="S2082" s="113"/>
      <c r="T2082" s="112"/>
      <c r="U2082" s="114"/>
      <c r="V2082" s="113"/>
      <c r="W2082" s="112"/>
      <c r="X2082" s="113"/>
    </row>
    <row r="2083" spans="1:24" x14ac:dyDescent="0.25">
      <c r="A2083" s="77"/>
      <c r="B2083" s="80"/>
      <c r="C2083" s="22"/>
      <c r="D2083" s="22"/>
      <c r="E2083" s="21"/>
      <c r="F2083" s="21"/>
      <c r="G2083" s="11"/>
      <c r="I2083" s="9"/>
      <c r="L2083" s="1"/>
      <c r="M2083" s="112"/>
      <c r="N2083" s="112"/>
      <c r="O2083" s="112"/>
      <c r="P2083" s="113"/>
      <c r="Q2083" s="112"/>
      <c r="R2083" s="114"/>
      <c r="S2083" s="113"/>
      <c r="T2083" s="112"/>
      <c r="U2083" s="114"/>
      <c r="V2083" s="113"/>
      <c r="W2083" s="112"/>
      <c r="X2083" s="113"/>
    </row>
    <row r="2084" spans="1:24" x14ac:dyDescent="0.25">
      <c r="A2084" s="77"/>
      <c r="B2084" s="80"/>
      <c r="C2084" s="22"/>
      <c r="D2084" s="22"/>
      <c r="E2084" s="21"/>
      <c r="F2084" s="21"/>
      <c r="G2084" s="11"/>
      <c r="I2084" s="9"/>
      <c r="L2084" s="1"/>
      <c r="M2084" s="112"/>
      <c r="N2084" s="112"/>
      <c r="O2084" s="112"/>
      <c r="P2084" s="113"/>
      <c r="Q2084" s="112"/>
      <c r="R2084" s="114"/>
      <c r="S2084" s="113"/>
      <c r="T2084" s="112"/>
      <c r="U2084" s="114"/>
      <c r="V2084" s="113"/>
      <c r="W2084" s="112"/>
      <c r="X2084" s="113"/>
    </row>
    <row r="2085" spans="1:24" x14ac:dyDescent="0.25">
      <c r="A2085" s="77"/>
      <c r="B2085" s="80"/>
      <c r="C2085" s="22"/>
      <c r="D2085" s="22"/>
      <c r="E2085" s="21"/>
      <c r="F2085" s="21"/>
      <c r="G2085" s="11"/>
      <c r="I2085" s="9"/>
      <c r="L2085" s="1"/>
      <c r="M2085" s="112"/>
      <c r="N2085" s="112"/>
      <c r="O2085" s="112"/>
      <c r="P2085" s="113"/>
      <c r="Q2085" s="112"/>
      <c r="R2085" s="114"/>
      <c r="S2085" s="113"/>
      <c r="T2085" s="112"/>
      <c r="U2085" s="114"/>
      <c r="V2085" s="113"/>
      <c r="W2085" s="112"/>
      <c r="X2085" s="113"/>
    </row>
    <row r="2086" spans="1:24" x14ac:dyDescent="0.25">
      <c r="A2086" s="77"/>
      <c r="B2086" s="80"/>
      <c r="C2086" s="22"/>
      <c r="D2086" s="22"/>
      <c r="E2086" s="21"/>
      <c r="F2086" s="21"/>
      <c r="G2086" s="11"/>
      <c r="I2086" s="9"/>
      <c r="L2086" s="1"/>
      <c r="M2086" s="112"/>
      <c r="N2086" s="112"/>
      <c r="O2086" s="112"/>
      <c r="P2086" s="113"/>
      <c r="Q2086" s="112"/>
      <c r="R2086" s="114"/>
      <c r="S2086" s="113"/>
      <c r="T2086" s="112"/>
      <c r="U2086" s="114"/>
      <c r="V2086" s="113"/>
      <c r="W2086" s="112"/>
      <c r="X2086" s="113"/>
    </row>
    <row r="2087" spans="1:24" x14ac:dyDescent="0.25">
      <c r="A2087" s="77"/>
      <c r="B2087" s="80"/>
      <c r="C2087" s="22"/>
      <c r="D2087" s="22"/>
      <c r="E2087" s="21"/>
      <c r="F2087" s="21"/>
      <c r="G2087" s="11"/>
      <c r="I2087" s="9"/>
      <c r="L2087" s="1"/>
      <c r="M2087" s="112"/>
      <c r="N2087" s="112"/>
      <c r="O2087" s="112"/>
      <c r="P2087" s="113"/>
      <c r="Q2087" s="112"/>
      <c r="R2087" s="114"/>
      <c r="S2087" s="113"/>
      <c r="T2087" s="112"/>
      <c r="U2087" s="114"/>
      <c r="V2087" s="113"/>
      <c r="W2087" s="112"/>
      <c r="X2087" s="113"/>
    </row>
    <row r="2088" spans="1:24" x14ac:dyDescent="0.25">
      <c r="A2088" s="77"/>
      <c r="B2088" s="80"/>
      <c r="C2088" s="22"/>
      <c r="D2088" s="22"/>
      <c r="E2088" s="21"/>
      <c r="F2088" s="21"/>
      <c r="G2088" s="11"/>
      <c r="I2088" s="9"/>
      <c r="L2088" s="1"/>
      <c r="M2088" s="112"/>
      <c r="N2088" s="112"/>
      <c r="O2088" s="112"/>
      <c r="P2088" s="113"/>
      <c r="Q2088" s="112"/>
      <c r="R2088" s="114"/>
      <c r="S2088" s="113"/>
      <c r="T2088" s="112"/>
      <c r="U2088" s="114"/>
      <c r="V2088" s="113"/>
      <c r="W2088" s="112"/>
      <c r="X2088" s="113"/>
    </row>
    <row r="2089" spans="1:24" x14ac:dyDescent="0.25">
      <c r="A2089" s="77"/>
      <c r="B2089" s="80"/>
      <c r="C2089" s="22"/>
      <c r="D2089" s="22"/>
      <c r="E2089" s="21"/>
      <c r="F2089" s="21"/>
      <c r="G2089" s="11"/>
      <c r="I2089" s="9"/>
      <c r="L2089" s="1"/>
      <c r="M2089" s="112"/>
      <c r="N2089" s="112"/>
      <c r="O2089" s="112"/>
      <c r="P2089" s="113"/>
      <c r="Q2089" s="112"/>
      <c r="R2089" s="114"/>
      <c r="S2089" s="113"/>
      <c r="T2089" s="112"/>
      <c r="U2089" s="114"/>
      <c r="V2089" s="113"/>
      <c r="W2089" s="112"/>
      <c r="X2089" s="113"/>
    </row>
    <row r="2090" spans="1:24" x14ac:dyDescent="0.25">
      <c r="A2090" s="77"/>
      <c r="B2090" s="80"/>
      <c r="C2090" s="22"/>
      <c r="D2090" s="22"/>
      <c r="E2090" s="21"/>
      <c r="F2090" s="21"/>
      <c r="G2090" s="11"/>
      <c r="I2090" s="9"/>
      <c r="L2090" s="1"/>
      <c r="M2090" s="112"/>
      <c r="N2090" s="112"/>
      <c r="O2090" s="112"/>
      <c r="P2090" s="113"/>
      <c r="Q2090" s="112"/>
      <c r="R2090" s="114"/>
      <c r="S2090" s="113"/>
      <c r="T2090" s="112"/>
      <c r="U2090" s="114"/>
      <c r="V2090" s="113"/>
      <c r="W2090" s="112"/>
      <c r="X2090" s="113"/>
    </row>
    <row r="2091" spans="1:24" x14ac:dyDescent="0.25">
      <c r="A2091" s="77"/>
      <c r="B2091" s="80"/>
      <c r="C2091" s="22"/>
      <c r="D2091" s="22"/>
      <c r="E2091" s="21"/>
      <c r="F2091" s="21"/>
      <c r="G2091" s="11"/>
      <c r="I2091" s="9"/>
      <c r="L2091" s="1"/>
      <c r="M2091" s="112"/>
      <c r="N2091" s="112"/>
      <c r="O2091" s="112"/>
      <c r="P2091" s="113"/>
      <c r="Q2091" s="112"/>
      <c r="R2091" s="114"/>
      <c r="S2091" s="113"/>
      <c r="T2091" s="112"/>
      <c r="U2091" s="114"/>
      <c r="V2091" s="113"/>
      <c r="W2091" s="112"/>
      <c r="X2091" s="113"/>
    </row>
    <row r="2092" spans="1:24" x14ac:dyDescent="0.25">
      <c r="A2092" s="77"/>
      <c r="B2092" s="80"/>
      <c r="C2092" s="22"/>
      <c r="D2092" s="22"/>
      <c r="E2092" s="21"/>
      <c r="F2092" s="21"/>
      <c r="G2092" s="11"/>
      <c r="I2092" s="9"/>
      <c r="L2092" s="1"/>
      <c r="M2092" s="112"/>
      <c r="N2092" s="112"/>
      <c r="O2092" s="112"/>
      <c r="P2092" s="113"/>
      <c r="Q2092" s="112"/>
      <c r="R2092" s="114"/>
      <c r="S2092" s="113"/>
      <c r="T2092" s="112"/>
      <c r="U2092" s="114"/>
      <c r="V2092" s="113"/>
      <c r="W2092" s="112"/>
      <c r="X2092" s="113"/>
    </row>
    <row r="2093" spans="1:24" x14ac:dyDescent="0.25">
      <c r="A2093" s="77"/>
      <c r="B2093" s="80"/>
      <c r="C2093" s="22"/>
      <c r="D2093" s="22"/>
      <c r="E2093" s="21"/>
      <c r="F2093" s="21"/>
      <c r="G2093" s="11"/>
      <c r="I2093" s="9"/>
      <c r="L2093" s="1"/>
      <c r="M2093" s="112"/>
      <c r="N2093" s="112"/>
      <c r="O2093" s="112"/>
      <c r="P2093" s="113"/>
      <c r="Q2093" s="112"/>
      <c r="R2093" s="114"/>
      <c r="S2093" s="113"/>
      <c r="T2093" s="112"/>
      <c r="U2093" s="114"/>
      <c r="V2093" s="113"/>
      <c r="W2093" s="112"/>
      <c r="X2093" s="113"/>
    </row>
    <row r="2094" spans="1:24" x14ac:dyDescent="0.25">
      <c r="A2094" s="77"/>
      <c r="B2094" s="80"/>
      <c r="C2094" s="22"/>
      <c r="D2094" s="22"/>
      <c r="E2094" s="21"/>
      <c r="F2094" s="21"/>
      <c r="G2094" s="11"/>
      <c r="I2094" s="9"/>
      <c r="L2094" s="1"/>
      <c r="M2094" s="112"/>
      <c r="N2094" s="112"/>
      <c r="O2094" s="112"/>
      <c r="P2094" s="113"/>
      <c r="Q2094" s="112"/>
      <c r="R2094" s="114"/>
      <c r="S2094" s="113"/>
      <c r="T2094" s="112"/>
      <c r="U2094" s="114"/>
      <c r="V2094" s="113"/>
      <c r="W2094" s="112"/>
      <c r="X2094" s="113"/>
    </row>
    <row r="2095" spans="1:24" x14ac:dyDescent="0.25">
      <c r="A2095" s="77"/>
      <c r="B2095" s="80"/>
      <c r="C2095" s="22"/>
      <c r="D2095" s="22"/>
      <c r="E2095" s="21"/>
      <c r="F2095" s="21"/>
      <c r="G2095" s="11"/>
      <c r="I2095" s="9"/>
      <c r="L2095" s="1"/>
      <c r="M2095" s="112"/>
      <c r="N2095" s="112"/>
      <c r="O2095" s="112"/>
      <c r="P2095" s="113"/>
      <c r="Q2095" s="112"/>
      <c r="R2095" s="114"/>
      <c r="S2095" s="113"/>
      <c r="T2095" s="112"/>
      <c r="U2095" s="114"/>
      <c r="V2095" s="113"/>
      <c r="W2095" s="112"/>
      <c r="X2095" s="113"/>
    </row>
    <row r="2096" spans="1:24" x14ac:dyDescent="0.25">
      <c r="A2096" s="77"/>
      <c r="B2096" s="80"/>
      <c r="C2096" s="22"/>
      <c r="D2096" s="22"/>
      <c r="E2096" s="21"/>
      <c r="F2096" s="21"/>
      <c r="G2096" s="11"/>
      <c r="I2096" s="9"/>
      <c r="L2096" s="1"/>
      <c r="M2096" s="112"/>
      <c r="N2096" s="112"/>
      <c r="O2096" s="112"/>
      <c r="P2096" s="113"/>
      <c r="Q2096" s="112"/>
      <c r="R2096" s="114"/>
      <c r="S2096" s="113"/>
      <c r="T2096" s="112"/>
      <c r="U2096" s="114"/>
      <c r="V2096" s="113"/>
      <c r="W2096" s="112"/>
      <c r="X2096" s="113"/>
    </row>
    <row r="2097" spans="1:24" x14ac:dyDescent="0.25">
      <c r="A2097" s="77"/>
      <c r="B2097" s="80"/>
      <c r="C2097" s="22"/>
      <c r="D2097" s="22"/>
      <c r="E2097" s="21"/>
      <c r="F2097" s="21"/>
      <c r="G2097" s="11"/>
      <c r="I2097" s="9"/>
      <c r="L2097" s="1"/>
      <c r="M2097" s="112"/>
      <c r="N2097" s="112"/>
      <c r="O2097" s="112"/>
      <c r="P2097" s="113"/>
      <c r="Q2097" s="112"/>
      <c r="R2097" s="114"/>
      <c r="S2097" s="113"/>
      <c r="T2097" s="112"/>
      <c r="U2097" s="114"/>
      <c r="V2097" s="113"/>
      <c r="W2097" s="112"/>
      <c r="X2097" s="113"/>
    </row>
    <row r="2098" spans="1:24" x14ac:dyDescent="0.25">
      <c r="A2098" s="77"/>
      <c r="B2098" s="80"/>
      <c r="C2098" s="22"/>
      <c r="D2098" s="22"/>
      <c r="E2098" s="21"/>
      <c r="F2098" s="21"/>
      <c r="G2098" s="11"/>
      <c r="I2098" s="9"/>
      <c r="L2098" s="1"/>
      <c r="M2098" s="112"/>
      <c r="N2098" s="112"/>
      <c r="O2098" s="112"/>
      <c r="P2098" s="113"/>
      <c r="Q2098" s="112"/>
      <c r="R2098" s="114"/>
      <c r="S2098" s="113"/>
      <c r="T2098" s="112"/>
      <c r="U2098" s="114"/>
      <c r="V2098" s="113"/>
      <c r="W2098" s="112"/>
      <c r="X2098" s="113"/>
    </row>
    <row r="2099" spans="1:24" x14ac:dyDescent="0.25">
      <c r="A2099" s="77"/>
      <c r="B2099" s="80"/>
      <c r="C2099" s="22"/>
      <c r="D2099" s="22"/>
      <c r="E2099" s="21"/>
      <c r="F2099" s="21"/>
      <c r="G2099" s="11"/>
      <c r="I2099" s="9"/>
      <c r="L2099" s="1"/>
      <c r="M2099" s="112"/>
      <c r="N2099" s="112"/>
      <c r="O2099" s="112"/>
      <c r="P2099" s="113"/>
      <c r="Q2099" s="112"/>
      <c r="R2099" s="114"/>
      <c r="S2099" s="113"/>
      <c r="T2099" s="112"/>
      <c r="U2099" s="114"/>
      <c r="V2099" s="113"/>
      <c r="W2099" s="112"/>
      <c r="X2099" s="113"/>
    </row>
    <row r="2100" spans="1:24" x14ac:dyDescent="0.25">
      <c r="A2100" s="77"/>
      <c r="B2100" s="80"/>
      <c r="C2100" s="22"/>
      <c r="D2100" s="22"/>
      <c r="E2100" s="21"/>
      <c r="F2100" s="21"/>
      <c r="G2100" s="11"/>
      <c r="I2100" s="9"/>
      <c r="L2100" s="1"/>
      <c r="M2100" s="112"/>
      <c r="N2100" s="112"/>
      <c r="O2100" s="112"/>
      <c r="P2100" s="113"/>
      <c r="Q2100" s="112"/>
      <c r="R2100" s="114"/>
      <c r="S2100" s="113"/>
      <c r="T2100" s="112"/>
      <c r="U2100" s="114"/>
      <c r="V2100" s="113"/>
      <c r="W2100" s="112"/>
      <c r="X2100" s="113"/>
    </row>
    <row r="2101" spans="1:24" x14ac:dyDescent="0.25">
      <c r="A2101" s="77"/>
      <c r="B2101" s="80"/>
      <c r="C2101" s="22"/>
      <c r="D2101" s="22"/>
      <c r="E2101" s="21"/>
      <c r="F2101" s="21"/>
      <c r="G2101" s="11"/>
      <c r="I2101" s="9"/>
      <c r="L2101" s="1"/>
      <c r="M2101" s="112"/>
      <c r="N2101" s="112"/>
      <c r="O2101" s="112"/>
      <c r="P2101" s="113"/>
      <c r="Q2101" s="112"/>
      <c r="R2101" s="114"/>
      <c r="S2101" s="113"/>
      <c r="T2101" s="112"/>
      <c r="U2101" s="114"/>
      <c r="V2101" s="113"/>
      <c r="W2101" s="112"/>
      <c r="X2101" s="113"/>
    </row>
    <row r="2102" spans="1:24" x14ac:dyDescent="0.25">
      <c r="A2102" s="77"/>
      <c r="B2102" s="80"/>
      <c r="C2102" s="22"/>
      <c r="D2102" s="22"/>
      <c r="E2102" s="21"/>
      <c r="F2102" s="21"/>
      <c r="G2102" s="11"/>
      <c r="I2102" s="9"/>
      <c r="L2102" s="1"/>
      <c r="M2102" s="112"/>
      <c r="N2102" s="112"/>
      <c r="O2102" s="112"/>
      <c r="P2102" s="113"/>
      <c r="Q2102" s="112"/>
      <c r="R2102" s="114"/>
      <c r="S2102" s="113"/>
      <c r="T2102" s="112"/>
      <c r="U2102" s="114"/>
      <c r="V2102" s="113"/>
      <c r="W2102" s="112"/>
      <c r="X2102" s="113"/>
    </row>
    <row r="2103" spans="1:24" x14ac:dyDescent="0.25">
      <c r="A2103" s="77"/>
      <c r="B2103" s="80"/>
      <c r="C2103" s="22"/>
      <c r="D2103" s="22"/>
      <c r="E2103" s="21"/>
      <c r="F2103" s="21"/>
      <c r="G2103" s="11"/>
      <c r="I2103" s="9"/>
      <c r="L2103" s="1"/>
      <c r="M2103" s="112"/>
      <c r="N2103" s="112"/>
      <c r="O2103" s="112"/>
      <c r="P2103" s="113"/>
      <c r="Q2103" s="112"/>
      <c r="R2103" s="114"/>
      <c r="S2103" s="113"/>
      <c r="T2103" s="112"/>
      <c r="U2103" s="114"/>
      <c r="V2103" s="113"/>
      <c r="W2103" s="112"/>
      <c r="X2103" s="113"/>
    </row>
    <row r="2104" spans="1:24" x14ac:dyDescent="0.25">
      <c r="A2104" s="77"/>
      <c r="B2104" s="80"/>
      <c r="C2104" s="22"/>
      <c r="D2104" s="22"/>
      <c r="E2104" s="21"/>
      <c r="F2104" s="21"/>
      <c r="G2104" s="11"/>
      <c r="I2104" s="9"/>
      <c r="L2104" s="1"/>
      <c r="M2104" s="112"/>
      <c r="N2104" s="112"/>
      <c r="O2104" s="112"/>
      <c r="P2104" s="113"/>
      <c r="Q2104" s="112"/>
      <c r="R2104" s="114"/>
      <c r="S2104" s="113"/>
      <c r="T2104" s="112"/>
      <c r="U2104" s="114"/>
      <c r="V2104" s="113"/>
      <c r="W2104" s="112"/>
      <c r="X2104" s="113"/>
    </row>
    <row r="2105" spans="1:24" x14ac:dyDescent="0.25">
      <c r="A2105" s="77"/>
      <c r="B2105" s="80"/>
      <c r="C2105" s="22"/>
      <c r="D2105" s="22"/>
      <c r="E2105" s="21"/>
      <c r="F2105" s="21"/>
      <c r="G2105" s="11"/>
      <c r="I2105" s="9"/>
      <c r="L2105" s="1"/>
      <c r="M2105" s="112"/>
      <c r="N2105" s="112"/>
      <c r="O2105" s="112"/>
      <c r="P2105" s="113"/>
      <c r="Q2105" s="112"/>
      <c r="R2105" s="114"/>
      <c r="S2105" s="113"/>
      <c r="T2105" s="112"/>
      <c r="U2105" s="114"/>
      <c r="V2105" s="113"/>
      <c r="W2105" s="112"/>
      <c r="X2105" s="113"/>
    </row>
    <row r="2106" spans="1:24" x14ac:dyDescent="0.25">
      <c r="A2106" s="77"/>
      <c r="B2106" s="80"/>
      <c r="C2106" s="22"/>
      <c r="D2106" s="22"/>
      <c r="E2106" s="21"/>
      <c r="F2106" s="21"/>
      <c r="G2106" s="11"/>
      <c r="I2106" s="9"/>
      <c r="L2106" s="1"/>
      <c r="M2106" s="112"/>
      <c r="N2106" s="112"/>
      <c r="O2106" s="112"/>
      <c r="P2106" s="113"/>
      <c r="Q2106" s="112"/>
      <c r="R2106" s="114"/>
      <c r="S2106" s="113"/>
      <c r="T2106" s="112"/>
      <c r="U2106" s="114"/>
      <c r="V2106" s="113"/>
      <c r="W2106" s="112"/>
      <c r="X2106" s="113"/>
    </row>
    <row r="2107" spans="1:24" x14ac:dyDescent="0.25">
      <c r="A2107" s="77"/>
      <c r="B2107" s="80"/>
      <c r="C2107" s="22"/>
      <c r="D2107" s="22"/>
      <c r="E2107" s="21"/>
      <c r="F2107" s="21"/>
      <c r="G2107" s="11"/>
      <c r="I2107" s="9"/>
      <c r="L2107" s="1"/>
      <c r="M2107" s="112"/>
      <c r="N2107" s="112"/>
      <c r="O2107" s="112"/>
      <c r="P2107" s="113"/>
      <c r="Q2107" s="112"/>
      <c r="R2107" s="114"/>
      <c r="S2107" s="113"/>
      <c r="T2107" s="112"/>
      <c r="U2107" s="114"/>
      <c r="V2107" s="113"/>
      <c r="W2107" s="112"/>
      <c r="X2107" s="113"/>
    </row>
    <row r="2108" spans="1:24" x14ac:dyDescent="0.25">
      <c r="A2108" s="77"/>
      <c r="B2108" s="80"/>
      <c r="C2108" s="22"/>
      <c r="D2108" s="22"/>
      <c r="E2108" s="21"/>
      <c r="F2108" s="21"/>
      <c r="G2108" s="11"/>
      <c r="I2108" s="9"/>
      <c r="L2108" s="1"/>
      <c r="M2108" s="112"/>
      <c r="N2108" s="112"/>
      <c r="O2108" s="112"/>
      <c r="P2108" s="113"/>
      <c r="Q2108" s="112"/>
      <c r="R2108" s="114"/>
      <c r="S2108" s="113"/>
      <c r="T2108" s="112"/>
      <c r="U2108" s="114"/>
      <c r="V2108" s="113"/>
      <c r="W2108" s="112"/>
      <c r="X2108" s="113"/>
    </row>
    <row r="2109" spans="1:24" x14ac:dyDescent="0.25">
      <c r="A2109" s="77"/>
      <c r="B2109" s="80"/>
      <c r="C2109" s="22"/>
      <c r="D2109" s="22"/>
      <c r="E2109" s="21"/>
      <c r="F2109" s="21"/>
      <c r="G2109" s="11"/>
      <c r="I2109" s="9"/>
      <c r="L2109" s="1"/>
      <c r="M2109" s="112"/>
      <c r="N2109" s="112"/>
      <c r="O2109" s="112"/>
      <c r="P2109" s="113"/>
      <c r="Q2109" s="112"/>
      <c r="R2109" s="114"/>
      <c r="S2109" s="113"/>
      <c r="T2109" s="112"/>
      <c r="U2109" s="114"/>
      <c r="V2109" s="113"/>
      <c r="W2109" s="112"/>
      <c r="X2109" s="113"/>
    </row>
    <row r="2110" spans="1:24" x14ac:dyDescent="0.25">
      <c r="A2110" s="77"/>
      <c r="B2110" s="80"/>
      <c r="C2110" s="22"/>
      <c r="D2110" s="22"/>
      <c r="E2110" s="21"/>
      <c r="F2110" s="21"/>
      <c r="G2110" s="11"/>
      <c r="I2110" s="9"/>
      <c r="L2110" s="1"/>
      <c r="M2110" s="112"/>
      <c r="N2110" s="112"/>
      <c r="O2110" s="112"/>
      <c r="P2110" s="113"/>
      <c r="Q2110" s="112"/>
      <c r="R2110" s="114"/>
      <c r="S2110" s="113"/>
      <c r="T2110" s="112"/>
      <c r="U2110" s="114"/>
      <c r="V2110" s="113"/>
      <c r="W2110" s="112"/>
      <c r="X2110" s="113"/>
    </row>
    <row r="2111" spans="1:24" x14ac:dyDescent="0.25">
      <c r="A2111" s="77"/>
      <c r="B2111" s="80"/>
      <c r="C2111" s="22"/>
      <c r="D2111" s="22"/>
      <c r="E2111" s="21"/>
      <c r="F2111" s="21"/>
      <c r="G2111" s="11"/>
      <c r="I2111" s="9"/>
      <c r="L2111" s="1"/>
      <c r="M2111" s="112"/>
      <c r="N2111" s="112"/>
      <c r="O2111" s="112"/>
      <c r="P2111" s="113"/>
      <c r="Q2111" s="112"/>
      <c r="R2111" s="114"/>
      <c r="S2111" s="113"/>
      <c r="T2111" s="112"/>
      <c r="U2111" s="114"/>
      <c r="V2111" s="113"/>
      <c r="W2111" s="112"/>
      <c r="X2111" s="113"/>
    </row>
    <row r="2112" spans="1:24" x14ac:dyDescent="0.25">
      <c r="A2112" s="77"/>
      <c r="B2112" s="80"/>
      <c r="C2112" s="22"/>
      <c r="D2112" s="22"/>
      <c r="E2112" s="21"/>
      <c r="F2112" s="21"/>
      <c r="G2112" s="11"/>
      <c r="I2112" s="9"/>
      <c r="L2112" s="1"/>
      <c r="M2112" s="112"/>
      <c r="N2112" s="112"/>
      <c r="O2112" s="112"/>
      <c r="P2112" s="113"/>
      <c r="Q2112" s="112"/>
      <c r="R2112" s="114"/>
      <c r="S2112" s="113"/>
      <c r="T2112" s="112"/>
      <c r="U2112" s="114"/>
      <c r="V2112" s="113"/>
      <c r="W2112" s="112"/>
      <c r="X2112" s="113"/>
    </row>
    <row r="2113" spans="1:24" x14ac:dyDescent="0.25">
      <c r="A2113" s="77"/>
      <c r="B2113" s="80"/>
      <c r="C2113" s="22"/>
      <c r="D2113" s="22"/>
      <c r="E2113" s="21"/>
      <c r="F2113" s="21"/>
      <c r="G2113" s="11"/>
      <c r="I2113" s="9"/>
      <c r="L2113" s="1"/>
      <c r="M2113" s="112"/>
      <c r="N2113" s="112"/>
      <c r="O2113" s="112"/>
      <c r="P2113" s="113"/>
      <c r="Q2113" s="112"/>
      <c r="R2113" s="114"/>
      <c r="S2113" s="113"/>
      <c r="T2113" s="112"/>
      <c r="U2113" s="114"/>
      <c r="V2113" s="113"/>
      <c r="W2113" s="112"/>
      <c r="X2113" s="113"/>
    </row>
    <row r="2114" spans="1:24" x14ac:dyDescent="0.25">
      <c r="A2114" s="77"/>
      <c r="B2114" s="80"/>
      <c r="C2114" s="22"/>
      <c r="D2114" s="22"/>
      <c r="E2114" s="21"/>
      <c r="F2114" s="21"/>
      <c r="G2114" s="11"/>
      <c r="I2114" s="9"/>
      <c r="L2114" s="1"/>
      <c r="M2114" s="112"/>
      <c r="N2114" s="112"/>
      <c r="O2114" s="112"/>
      <c r="P2114" s="113"/>
      <c r="Q2114" s="112"/>
      <c r="R2114" s="114"/>
      <c r="S2114" s="113"/>
      <c r="T2114" s="112"/>
      <c r="U2114" s="114"/>
      <c r="V2114" s="113"/>
      <c r="W2114" s="112"/>
      <c r="X2114" s="113"/>
    </row>
    <row r="2115" spans="1:24" x14ac:dyDescent="0.25">
      <c r="A2115" s="77"/>
      <c r="B2115" s="80"/>
      <c r="C2115" s="22"/>
      <c r="D2115" s="22"/>
      <c r="E2115" s="21"/>
      <c r="F2115" s="21"/>
      <c r="G2115" s="11"/>
      <c r="I2115" s="9"/>
      <c r="L2115" s="1"/>
      <c r="M2115" s="112"/>
      <c r="N2115" s="112"/>
      <c r="O2115" s="112"/>
      <c r="P2115" s="113"/>
      <c r="Q2115" s="112"/>
      <c r="R2115" s="114"/>
      <c r="S2115" s="113"/>
      <c r="T2115" s="112"/>
      <c r="U2115" s="114"/>
      <c r="V2115" s="113"/>
      <c r="W2115" s="112"/>
      <c r="X2115" s="113"/>
    </row>
    <row r="2116" spans="1:24" x14ac:dyDescent="0.25">
      <c r="A2116" s="77"/>
      <c r="B2116" s="80"/>
      <c r="C2116" s="22"/>
      <c r="D2116" s="22"/>
      <c r="E2116" s="21"/>
      <c r="F2116" s="21"/>
      <c r="G2116" s="11"/>
      <c r="I2116" s="9"/>
      <c r="L2116" s="1"/>
      <c r="M2116" s="112"/>
      <c r="N2116" s="112"/>
      <c r="O2116" s="112"/>
      <c r="P2116" s="113"/>
      <c r="Q2116" s="112"/>
      <c r="R2116" s="114"/>
      <c r="S2116" s="113"/>
      <c r="T2116" s="112"/>
      <c r="U2116" s="114"/>
      <c r="V2116" s="113"/>
      <c r="W2116" s="112"/>
      <c r="X2116" s="113"/>
    </row>
    <row r="2117" spans="1:24" x14ac:dyDescent="0.25">
      <c r="A2117" s="77"/>
      <c r="B2117" s="80"/>
      <c r="C2117" s="22"/>
      <c r="D2117" s="22"/>
      <c r="E2117" s="21"/>
      <c r="F2117" s="21"/>
      <c r="G2117" s="11"/>
      <c r="I2117" s="9"/>
      <c r="L2117" s="1"/>
      <c r="M2117" s="112"/>
      <c r="N2117" s="112"/>
      <c r="O2117" s="112"/>
      <c r="P2117" s="113"/>
      <c r="Q2117" s="112"/>
      <c r="R2117" s="114"/>
      <c r="S2117" s="113"/>
      <c r="T2117" s="112"/>
      <c r="U2117" s="114"/>
      <c r="V2117" s="113"/>
      <c r="W2117" s="112"/>
      <c r="X2117" s="113"/>
    </row>
    <row r="2118" spans="1:24" x14ac:dyDescent="0.25">
      <c r="A2118" s="77"/>
      <c r="B2118" s="80"/>
      <c r="C2118" s="22"/>
      <c r="D2118" s="22"/>
      <c r="E2118" s="21"/>
      <c r="F2118" s="21"/>
      <c r="G2118" s="11"/>
      <c r="I2118" s="9"/>
      <c r="L2118" s="1"/>
      <c r="M2118" s="112"/>
      <c r="N2118" s="112"/>
      <c r="O2118" s="112"/>
      <c r="P2118" s="113"/>
      <c r="Q2118" s="112"/>
      <c r="R2118" s="114"/>
      <c r="S2118" s="113"/>
      <c r="T2118" s="112"/>
      <c r="U2118" s="114"/>
      <c r="V2118" s="113"/>
      <c r="W2118" s="112"/>
      <c r="X2118" s="113"/>
    </row>
    <row r="2119" spans="1:24" x14ac:dyDescent="0.25">
      <c r="A2119" s="77"/>
      <c r="B2119" s="80"/>
      <c r="C2119" s="22"/>
      <c r="D2119" s="22"/>
      <c r="E2119" s="21"/>
      <c r="F2119" s="21"/>
      <c r="G2119" s="11"/>
      <c r="I2119" s="9"/>
      <c r="L2119" s="1"/>
      <c r="M2119" s="112"/>
      <c r="N2119" s="112"/>
      <c r="O2119" s="112"/>
      <c r="P2119" s="113"/>
      <c r="Q2119" s="112"/>
      <c r="R2119" s="114"/>
      <c r="S2119" s="113"/>
      <c r="T2119" s="112"/>
      <c r="U2119" s="114"/>
      <c r="V2119" s="113"/>
      <c r="W2119" s="112"/>
      <c r="X2119" s="113"/>
    </row>
    <row r="2120" spans="1:24" x14ac:dyDescent="0.25">
      <c r="A2120" s="77"/>
      <c r="B2120" s="80"/>
      <c r="C2120" s="22"/>
      <c r="D2120" s="22"/>
      <c r="E2120" s="21"/>
      <c r="F2120" s="21"/>
      <c r="G2120" s="11"/>
      <c r="I2120" s="9"/>
      <c r="L2120" s="1"/>
      <c r="M2120" s="112"/>
      <c r="N2120" s="112"/>
      <c r="O2120" s="112"/>
      <c r="P2120" s="113"/>
      <c r="Q2120" s="112"/>
      <c r="R2120" s="114"/>
      <c r="S2120" s="113"/>
      <c r="T2120" s="112"/>
      <c r="U2120" s="114"/>
      <c r="V2120" s="113"/>
      <c r="W2120" s="112"/>
      <c r="X2120" s="113"/>
    </row>
    <row r="2121" spans="1:24" x14ac:dyDescent="0.25">
      <c r="A2121" s="77"/>
      <c r="B2121" s="80"/>
      <c r="C2121" s="22"/>
      <c r="D2121" s="22"/>
      <c r="E2121" s="21"/>
      <c r="F2121" s="21"/>
      <c r="G2121" s="11"/>
      <c r="I2121" s="9"/>
      <c r="L2121" s="1"/>
      <c r="M2121" s="112"/>
      <c r="N2121" s="112"/>
      <c r="O2121" s="112"/>
      <c r="P2121" s="113"/>
      <c r="Q2121" s="112"/>
      <c r="R2121" s="114"/>
      <c r="S2121" s="113"/>
      <c r="T2121" s="112"/>
      <c r="U2121" s="114"/>
      <c r="V2121" s="113"/>
      <c r="W2121" s="112"/>
      <c r="X2121" s="113"/>
    </row>
    <row r="2122" spans="1:24" x14ac:dyDescent="0.25">
      <c r="A2122" s="77"/>
      <c r="B2122" s="80"/>
      <c r="C2122" s="22"/>
      <c r="D2122" s="22"/>
      <c r="E2122" s="21"/>
      <c r="F2122" s="21"/>
      <c r="G2122" s="11"/>
      <c r="I2122" s="9"/>
      <c r="L2122" s="1"/>
      <c r="M2122" s="112"/>
      <c r="N2122" s="112"/>
      <c r="O2122" s="112"/>
      <c r="P2122" s="113"/>
      <c r="Q2122" s="112"/>
      <c r="R2122" s="114"/>
      <c r="S2122" s="113"/>
      <c r="T2122" s="112"/>
      <c r="U2122" s="114"/>
      <c r="V2122" s="113"/>
      <c r="W2122" s="112"/>
      <c r="X2122" s="113"/>
    </row>
    <row r="2123" spans="1:24" x14ac:dyDescent="0.25">
      <c r="A2123" s="77"/>
      <c r="B2123" s="80"/>
      <c r="C2123" s="22"/>
      <c r="D2123" s="22"/>
      <c r="E2123" s="21"/>
      <c r="F2123" s="21"/>
      <c r="G2123" s="11"/>
      <c r="I2123" s="9"/>
      <c r="L2123" s="1"/>
      <c r="M2123" s="112"/>
      <c r="N2123" s="112"/>
      <c r="O2123" s="112"/>
      <c r="P2123" s="113"/>
      <c r="Q2123" s="112"/>
      <c r="R2123" s="114"/>
      <c r="S2123" s="113"/>
      <c r="T2123" s="112"/>
      <c r="U2123" s="114"/>
      <c r="V2123" s="113"/>
      <c r="W2123" s="112"/>
      <c r="X2123" s="113"/>
    </row>
    <row r="2124" spans="1:24" x14ac:dyDescent="0.25">
      <c r="A2124" s="77"/>
      <c r="B2124" s="80"/>
      <c r="C2124" s="22"/>
      <c r="D2124" s="22"/>
      <c r="E2124" s="21"/>
      <c r="F2124" s="21"/>
      <c r="G2124" s="11"/>
      <c r="I2124" s="9"/>
      <c r="L2124" s="1"/>
      <c r="M2124" s="112"/>
      <c r="N2124" s="112"/>
      <c r="O2124" s="112"/>
      <c r="P2124" s="113"/>
      <c r="Q2124" s="112"/>
      <c r="R2124" s="114"/>
      <c r="S2124" s="113"/>
      <c r="T2124" s="112"/>
      <c r="U2124" s="114"/>
      <c r="V2124" s="113"/>
      <c r="W2124" s="112"/>
      <c r="X2124" s="113"/>
    </row>
    <row r="2125" spans="1:24" x14ac:dyDescent="0.25">
      <c r="A2125" s="77"/>
      <c r="B2125" s="80"/>
      <c r="C2125" s="22"/>
      <c r="D2125" s="22"/>
      <c r="E2125" s="21"/>
      <c r="F2125" s="21"/>
      <c r="G2125" s="11"/>
      <c r="I2125" s="9"/>
      <c r="L2125" s="1"/>
      <c r="M2125" s="112"/>
      <c r="N2125" s="112"/>
      <c r="O2125" s="112"/>
      <c r="P2125" s="113"/>
      <c r="Q2125" s="112"/>
      <c r="R2125" s="114"/>
      <c r="S2125" s="113"/>
      <c r="T2125" s="112"/>
      <c r="U2125" s="114"/>
      <c r="V2125" s="113"/>
      <c r="W2125" s="112"/>
      <c r="X2125" s="113"/>
    </row>
    <row r="2126" spans="1:24" x14ac:dyDescent="0.25">
      <c r="A2126" s="77"/>
      <c r="B2126" s="80"/>
      <c r="C2126" s="22"/>
      <c r="D2126" s="22"/>
      <c r="E2126" s="21"/>
      <c r="F2126" s="21"/>
      <c r="G2126" s="11"/>
      <c r="I2126" s="9"/>
      <c r="L2126" s="1"/>
      <c r="M2126" s="112"/>
      <c r="N2126" s="112"/>
      <c r="O2126" s="112"/>
      <c r="P2126" s="113"/>
      <c r="Q2126" s="112"/>
      <c r="R2126" s="114"/>
      <c r="S2126" s="113"/>
      <c r="T2126" s="112"/>
      <c r="U2126" s="114"/>
      <c r="V2126" s="113"/>
      <c r="W2126" s="112"/>
      <c r="X2126" s="113"/>
    </row>
    <row r="2127" spans="1:24" x14ac:dyDescent="0.25">
      <c r="A2127" s="77"/>
      <c r="B2127" s="80"/>
      <c r="C2127" s="22"/>
      <c r="D2127" s="22"/>
      <c r="E2127" s="21"/>
      <c r="F2127" s="21"/>
      <c r="G2127" s="11"/>
      <c r="I2127" s="9"/>
      <c r="L2127" s="1"/>
      <c r="M2127" s="112"/>
      <c r="N2127" s="112"/>
      <c r="O2127" s="112"/>
      <c r="P2127" s="113"/>
      <c r="Q2127" s="112"/>
      <c r="R2127" s="114"/>
      <c r="S2127" s="113"/>
      <c r="T2127" s="112"/>
      <c r="U2127" s="114"/>
      <c r="V2127" s="113"/>
      <c r="W2127" s="112"/>
      <c r="X2127" s="113"/>
    </row>
    <row r="2128" spans="1:24" x14ac:dyDescent="0.25">
      <c r="A2128" s="77"/>
      <c r="B2128" s="80"/>
      <c r="C2128" s="22"/>
      <c r="D2128" s="22"/>
      <c r="E2128" s="21"/>
      <c r="F2128" s="21"/>
      <c r="G2128" s="11"/>
      <c r="I2128" s="9"/>
      <c r="L2128" s="1"/>
      <c r="M2128" s="112"/>
      <c r="N2128" s="112"/>
      <c r="O2128" s="112"/>
      <c r="P2128" s="113"/>
      <c r="Q2128" s="112"/>
      <c r="R2128" s="114"/>
      <c r="S2128" s="113"/>
      <c r="T2128" s="112"/>
      <c r="U2128" s="114"/>
      <c r="V2128" s="113"/>
      <c r="W2128" s="112"/>
      <c r="X2128" s="113"/>
    </row>
    <row r="2129" spans="1:24" x14ac:dyDescent="0.25">
      <c r="A2129" s="77"/>
      <c r="B2129" s="80"/>
      <c r="C2129" s="22"/>
      <c r="D2129" s="22"/>
      <c r="E2129" s="21"/>
      <c r="F2129" s="21"/>
      <c r="G2129" s="11"/>
      <c r="I2129" s="9"/>
      <c r="L2129" s="1"/>
      <c r="M2129" s="112"/>
      <c r="N2129" s="112"/>
      <c r="O2129" s="112"/>
      <c r="P2129" s="113"/>
      <c r="Q2129" s="112"/>
      <c r="R2129" s="114"/>
      <c r="S2129" s="113"/>
      <c r="T2129" s="112"/>
      <c r="U2129" s="114"/>
      <c r="V2129" s="113"/>
      <c r="W2129" s="112"/>
      <c r="X2129" s="113"/>
    </row>
    <row r="2130" spans="1:24" x14ac:dyDescent="0.25">
      <c r="A2130" s="77"/>
      <c r="B2130" s="80"/>
      <c r="C2130" s="22"/>
      <c r="D2130" s="22"/>
      <c r="E2130" s="21"/>
      <c r="F2130" s="21"/>
      <c r="G2130" s="11"/>
      <c r="I2130" s="9"/>
      <c r="L2130" s="1"/>
      <c r="M2130" s="112"/>
      <c r="N2130" s="112"/>
      <c r="O2130" s="112"/>
      <c r="P2130" s="113"/>
      <c r="Q2130" s="112"/>
      <c r="R2130" s="114"/>
      <c r="S2130" s="113"/>
      <c r="T2130" s="112"/>
      <c r="U2130" s="114"/>
      <c r="V2130" s="113"/>
      <c r="W2130" s="112"/>
      <c r="X2130" s="113"/>
    </row>
    <row r="2131" spans="1:24" x14ac:dyDescent="0.25">
      <c r="A2131" s="77"/>
      <c r="B2131" s="80"/>
      <c r="C2131" s="22"/>
      <c r="D2131" s="22"/>
      <c r="E2131" s="21"/>
      <c r="F2131" s="21"/>
      <c r="G2131" s="11"/>
      <c r="I2131" s="9"/>
      <c r="L2131" s="1"/>
      <c r="M2131" s="112"/>
      <c r="N2131" s="112"/>
      <c r="O2131" s="112"/>
      <c r="P2131" s="113"/>
      <c r="Q2131" s="112"/>
      <c r="R2131" s="114"/>
      <c r="S2131" s="113"/>
      <c r="T2131" s="112"/>
      <c r="U2131" s="114"/>
      <c r="V2131" s="113"/>
      <c r="W2131" s="112"/>
      <c r="X2131" s="113"/>
    </row>
    <row r="2132" spans="1:24" x14ac:dyDescent="0.25">
      <c r="A2132" s="77"/>
      <c r="B2132" s="80"/>
      <c r="C2132" s="22"/>
      <c r="D2132" s="22"/>
      <c r="E2132" s="21"/>
      <c r="F2132" s="21"/>
      <c r="G2132" s="11"/>
      <c r="I2132" s="9"/>
      <c r="L2132" s="1"/>
      <c r="M2132" s="112"/>
      <c r="N2132" s="112"/>
      <c r="O2132" s="112"/>
      <c r="P2132" s="113"/>
      <c r="Q2132" s="112"/>
      <c r="R2132" s="114"/>
      <c r="S2132" s="113"/>
      <c r="T2132" s="112"/>
      <c r="U2132" s="114"/>
      <c r="V2132" s="113"/>
      <c r="W2132" s="112"/>
      <c r="X2132" s="113"/>
    </row>
    <row r="2133" spans="1:24" x14ac:dyDescent="0.25">
      <c r="A2133" s="77"/>
      <c r="B2133" s="80"/>
      <c r="C2133" s="22"/>
      <c r="D2133" s="22"/>
      <c r="E2133" s="21"/>
      <c r="F2133" s="21"/>
      <c r="G2133" s="11"/>
      <c r="I2133" s="9"/>
      <c r="L2133" s="1"/>
      <c r="M2133" s="112"/>
      <c r="N2133" s="112"/>
      <c r="O2133" s="112"/>
      <c r="P2133" s="113"/>
      <c r="Q2133" s="112"/>
      <c r="R2133" s="114"/>
      <c r="S2133" s="113"/>
      <c r="T2133" s="112"/>
      <c r="U2133" s="114"/>
      <c r="V2133" s="113"/>
      <c r="W2133" s="112"/>
      <c r="X2133" s="113"/>
    </row>
    <row r="2134" spans="1:24" x14ac:dyDescent="0.25">
      <c r="A2134" s="77"/>
      <c r="B2134" s="80"/>
      <c r="C2134" s="22"/>
      <c r="D2134" s="22"/>
      <c r="E2134" s="21"/>
      <c r="F2134" s="21"/>
      <c r="G2134" s="11"/>
      <c r="I2134" s="9"/>
      <c r="L2134" s="1"/>
      <c r="M2134" s="112"/>
      <c r="N2134" s="112"/>
      <c r="O2134" s="112"/>
      <c r="P2134" s="113"/>
      <c r="Q2134" s="112"/>
      <c r="R2134" s="114"/>
      <c r="S2134" s="113"/>
      <c r="T2134" s="112"/>
      <c r="U2134" s="114"/>
      <c r="V2134" s="113"/>
      <c r="W2134" s="112"/>
      <c r="X2134" s="113"/>
    </row>
    <row r="2135" spans="1:24" x14ac:dyDescent="0.25">
      <c r="A2135" s="77"/>
      <c r="B2135" s="80"/>
      <c r="C2135" s="22"/>
      <c r="D2135" s="22"/>
      <c r="E2135" s="21"/>
      <c r="F2135" s="21"/>
      <c r="G2135" s="11"/>
      <c r="I2135" s="9"/>
      <c r="L2135" s="1"/>
      <c r="M2135" s="112"/>
      <c r="N2135" s="112"/>
      <c r="O2135" s="112"/>
      <c r="P2135" s="113"/>
      <c r="Q2135" s="112"/>
      <c r="R2135" s="114"/>
      <c r="S2135" s="113"/>
      <c r="T2135" s="112"/>
      <c r="U2135" s="114"/>
      <c r="V2135" s="113"/>
      <c r="W2135" s="112"/>
      <c r="X2135" s="113"/>
    </row>
    <row r="2136" spans="1:24" x14ac:dyDescent="0.25">
      <c r="A2136" s="77"/>
      <c r="B2136" s="80"/>
      <c r="C2136" s="22"/>
      <c r="D2136" s="22"/>
      <c r="E2136" s="21"/>
      <c r="F2136" s="21"/>
      <c r="G2136" s="11"/>
      <c r="I2136" s="9"/>
      <c r="L2136" s="1"/>
      <c r="M2136" s="112"/>
      <c r="N2136" s="112"/>
      <c r="O2136" s="112"/>
      <c r="P2136" s="113"/>
      <c r="Q2136" s="112"/>
      <c r="R2136" s="114"/>
      <c r="S2136" s="113"/>
      <c r="T2136" s="112"/>
      <c r="U2136" s="114"/>
      <c r="V2136" s="113"/>
      <c r="W2136" s="112"/>
      <c r="X2136" s="113"/>
    </row>
    <row r="2137" spans="1:24" x14ac:dyDescent="0.25">
      <c r="A2137" s="77"/>
      <c r="B2137" s="80"/>
      <c r="C2137" s="22"/>
      <c r="D2137" s="22"/>
      <c r="E2137" s="21"/>
      <c r="F2137" s="21"/>
      <c r="G2137" s="11"/>
      <c r="I2137" s="9"/>
      <c r="L2137" s="1"/>
      <c r="M2137" s="112"/>
      <c r="N2137" s="112"/>
      <c r="O2137" s="112"/>
      <c r="P2137" s="113"/>
      <c r="Q2137" s="112"/>
      <c r="R2137" s="114"/>
      <c r="S2137" s="113"/>
      <c r="T2137" s="112"/>
      <c r="U2137" s="114"/>
      <c r="V2137" s="113"/>
      <c r="W2137" s="112"/>
      <c r="X2137" s="113"/>
    </row>
    <row r="2138" spans="1:24" x14ac:dyDescent="0.25">
      <c r="A2138" s="77"/>
      <c r="B2138" s="80"/>
      <c r="C2138" s="22"/>
      <c r="D2138" s="22"/>
      <c r="E2138" s="21"/>
      <c r="F2138" s="21"/>
      <c r="G2138" s="11"/>
      <c r="I2138" s="9"/>
      <c r="L2138" s="1"/>
      <c r="M2138" s="112"/>
      <c r="N2138" s="112"/>
      <c r="O2138" s="112"/>
      <c r="P2138" s="113"/>
      <c r="Q2138" s="112"/>
      <c r="R2138" s="114"/>
      <c r="S2138" s="113"/>
      <c r="T2138" s="112"/>
      <c r="U2138" s="114"/>
      <c r="V2138" s="113"/>
      <c r="W2138" s="112"/>
      <c r="X2138" s="113"/>
    </row>
    <row r="2139" spans="1:24" x14ac:dyDescent="0.25">
      <c r="A2139" s="77"/>
      <c r="B2139" s="80"/>
      <c r="C2139" s="22"/>
      <c r="D2139" s="22"/>
      <c r="E2139" s="21"/>
      <c r="F2139" s="21"/>
      <c r="G2139" s="11"/>
      <c r="I2139" s="9"/>
      <c r="L2139" s="1"/>
      <c r="M2139" s="112"/>
      <c r="N2139" s="112"/>
      <c r="O2139" s="112"/>
      <c r="P2139" s="113"/>
      <c r="Q2139" s="112"/>
      <c r="R2139" s="114"/>
      <c r="S2139" s="113"/>
      <c r="T2139" s="112"/>
      <c r="U2139" s="114"/>
      <c r="V2139" s="113"/>
      <c r="W2139" s="112"/>
      <c r="X2139" s="113"/>
    </row>
    <row r="2140" spans="1:24" x14ac:dyDescent="0.25">
      <c r="A2140" s="77"/>
      <c r="B2140" s="80"/>
      <c r="C2140" s="22"/>
      <c r="D2140" s="22"/>
      <c r="E2140" s="21"/>
      <c r="F2140" s="21"/>
      <c r="G2140" s="11"/>
      <c r="I2140" s="9"/>
      <c r="L2140" s="1"/>
      <c r="M2140" s="112"/>
      <c r="N2140" s="112"/>
      <c r="O2140" s="112"/>
      <c r="P2140" s="113"/>
      <c r="Q2140" s="112"/>
      <c r="R2140" s="114"/>
      <c r="S2140" s="113"/>
      <c r="T2140" s="112"/>
      <c r="U2140" s="114"/>
      <c r="V2140" s="113"/>
      <c r="W2140" s="112"/>
      <c r="X2140" s="113"/>
    </row>
    <row r="2141" spans="1:24" x14ac:dyDescent="0.25">
      <c r="A2141" s="77"/>
      <c r="B2141" s="80"/>
      <c r="C2141" s="22"/>
      <c r="D2141" s="22"/>
      <c r="E2141" s="21"/>
      <c r="F2141" s="21"/>
      <c r="G2141" s="11"/>
      <c r="I2141" s="9"/>
      <c r="L2141" s="1"/>
      <c r="M2141" s="112"/>
      <c r="N2141" s="112"/>
      <c r="O2141" s="112"/>
      <c r="P2141" s="113"/>
      <c r="Q2141" s="112"/>
      <c r="R2141" s="114"/>
      <c r="S2141" s="113"/>
      <c r="T2141" s="112"/>
      <c r="U2141" s="114"/>
      <c r="V2141" s="113"/>
      <c r="W2141" s="112"/>
      <c r="X2141" s="113"/>
    </row>
    <row r="2142" spans="1:24" x14ac:dyDescent="0.25">
      <c r="A2142" s="77"/>
      <c r="B2142" s="80"/>
      <c r="C2142" s="22"/>
      <c r="D2142" s="22"/>
      <c r="E2142" s="21"/>
      <c r="F2142" s="21"/>
      <c r="G2142" s="11"/>
      <c r="I2142" s="9"/>
      <c r="L2142" s="1"/>
      <c r="M2142" s="112"/>
      <c r="N2142" s="112"/>
      <c r="O2142" s="112"/>
      <c r="P2142" s="113"/>
      <c r="Q2142" s="112"/>
      <c r="R2142" s="114"/>
      <c r="S2142" s="113"/>
      <c r="T2142" s="112"/>
      <c r="U2142" s="114"/>
      <c r="V2142" s="113"/>
      <c r="W2142" s="112"/>
      <c r="X2142" s="113"/>
    </row>
    <row r="2143" spans="1:24" x14ac:dyDescent="0.25">
      <c r="A2143" s="77"/>
      <c r="B2143" s="80"/>
      <c r="C2143" s="22"/>
      <c r="D2143" s="22"/>
      <c r="E2143" s="21"/>
      <c r="F2143" s="21"/>
      <c r="G2143" s="11"/>
      <c r="I2143" s="9"/>
      <c r="L2143" s="1"/>
      <c r="M2143" s="112"/>
      <c r="N2143" s="112"/>
      <c r="O2143" s="112"/>
      <c r="P2143" s="113"/>
      <c r="Q2143" s="112"/>
      <c r="R2143" s="114"/>
      <c r="S2143" s="113"/>
      <c r="T2143" s="112"/>
      <c r="U2143" s="114"/>
      <c r="V2143" s="113"/>
      <c r="W2143" s="112"/>
      <c r="X2143" s="113"/>
    </row>
    <row r="2144" spans="1:24" x14ac:dyDescent="0.25">
      <c r="A2144" s="77"/>
      <c r="B2144" s="80"/>
      <c r="C2144" s="22"/>
      <c r="D2144" s="22"/>
      <c r="E2144" s="21"/>
      <c r="F2144" s="21"/>
      <c r="G2144" s="11"/>
      <c r="I2144" s="9"/>
      <c r="L2144" s="1"/>
      <c r="M2144" s="112"/>
      <c r="N2144" s="112"/>
      <c r="O2144" s="112"/>
      <c r="P2144" s="113"/>
      <c r="Q2144" s="112"/>
      <c r="R2144" s="114"/>
      <c r="S2144" s="113"/>
      <c r="T2144" s="112"/>
      <c r="U2144" s="114"/>
      <c r="V2144" s="113"/>
      <c r="W2144" s="112"/>
      <c r="X2144" s="113"/>
    </row>
    <row r="2145" spans="1:24" x14ac:dyDescent="0.25">
      <c r="A2145" s="77"/>
      <c r="B2145" s="80"/>
      <c r="C2145" s="22"/>
      <c r="D2145" s="22"/>
      <c r="E2145" s="21"/>
      <c r="F2145" s="21"/>
      <c r="G2145" s="11"/>
      <c r="I2145" s="9"/>
      <c r="L2145" s="1"/>
      <c r="M2145" s="112"/>
      <c r="N2145" s="112"/>
      <c r="O2145" s="112"/>
      <c r="P2145" s="113"/>
      <c r="Q2145" s="112"/>
      <c r="R2145" s="114"/>
      <c r="S2145" s="113"/>
      <c r="T2145" s="112"/>
      <c r="U2145" s="114"/>
      <c r="V2145" s="113"/>
      <c r="W2145" s="112"/>
      <c r="X2145" s="113"/>
    </row>
    <row r="2146" spans="1:24" x14ac:dyDescent="0.25">
      <c r="A2146" s="77"/>
      <c r="B2146" s="80"/>
      <c r="C2146" s="22"/>
      <c r="D2146" s="22"/>
      <c r="E2146" s="21"/>
      <c r="F2146" s="21"/>
      <c r="G2146" s="11"/>
      <c r="I2146" s="9"/>
      <c r="L2146" s="1"/>
      <c r="M2146" s="112"/>
      <c r="N2146" s="112"/>
      <c r="O2146" s="112"/>
      <c r="P2146" s="113"/>
      <c r="Q2146" s="112"/>
      <c r="R2146" s="114"/>
      <c r="S2146" s="113"/>
      <c r="T2146" s="112"/>
      <c r="U2146" s="114"/>
      <c r="V2146" s="113"/>
      <c r="W2146" s="112"/>
      <c r="X2146" s="113"/>
    </row>
    <row r="2147" spans="1:24" x14ac:dyDescent="0.25">
      <c r="A2147" s="77"/>
      <c r="B2147" s="80"/>
      <c r="C2147" s="22"/>
      <c r="D2147" s="22"/>
      <c r="E2147" s="21"/>
      <c r="F2147" s="21"/>
      <c r="G2147" s="11"/>
      <c r="I2147" s="9"/>
      <c r="L2147" s="1"/>
      <c r="M2147" s="112"/>
      <c r="N2147" s="112"/>
      <c r="O2147" s="112"/>
      <c r="P2147" s="113"/>
      <c r="Q2147" s="112"/>
      <c r="R2147" s="114"/>
      <c r="S2147" s="113"/>
      <c r="T2147" s="112"/>
      <c r="U2147" s="114"/>
      <c r="V2147" s="113"/>
      <c r="W2147" s="112"/>
      <c r="X2147" s="113"/>
    </row>
    <row r="2148" spans="1:24" x14ac:dyDescent="0.25">
      <c r="A2148" s="77"/>
      <c r="B2148" s="80"/>
      <c r="C2148" s="22"/>
      <c r="D2148" s="22"/>
      <c r="E2148" s="21"/>
      <c r="F2148" s="21"/>
      <c r="G2148" s="11"/>
      <c r="I2148" s="9"/>
      <c r="L2148" s="1"/>
      <c r="M2148" s="112"/>
      <c r="N2148" s="112"/>
      <c r="O2148" s="112"/>
      <c r="P2148" s="113"/>
      <c r="Q2148" s="112"/>
      <c r="R2148" s="114"/>
      <c r="S2148" s="113"/>
      <c r="T2148" s="112"/>
      <c r="U2148" s="114"/>
      <c r="V2148" s="113"/>
      <c r="W2148" s="112"/>
      <c r="X2148" s="113"/>
    </row>
    <row r="2149" spans="1:24" x14ac:dyDescent="0.25">
      <c r="A2149" s="77"/>
      <c r="B2149" s="80"/>
      <c r="C2149" s="22"/>
      <c r="D2149" s="22"/>
      <c r="E2149" s="21"/>
      <c r="F2149" s="21"/>
      <c r="G2149" s="11"/>
      <c r="I2149" s="9"/>
      <c r="L2149" s="1"/>
      <c r="M2149" s="112"/>
      <c r="N2149" s="112"/>
      <c r="O2149" s="112"/>
      <c r="P2149" s="113"/>
      <c r="Q2149" s="112"/>
      <c r="R2149" s="114"/>
      <c r="S2149" s="113"/>
      <c r="T2149" s="112"/>
      <c r="U2149" s="114"/>
      <c r="V2149" s="113"/>
      <c r="W2149" s="112"/>
      <c r="X2149" s="113"/>
    </row>
    <row r="2150" spans="1:24" x14ac:dyDescent="0.25">
      <c r="A2150" s="77"/>
      <c r="B2150" s="80"/>
      <c r="C2150" s="22"/>
      <c r="D2150" s="22"/>
      <c r="E2150" s="21"/>
      <c r="F2150" s="21"/>
      <c r="G2150" s="11"/>
      <c r="I2150" s="9"/>
      <c r="L2150" s="1"/>
      <c r="M2150" s="112"/>
      <c r="N2150" s="112"/>
      <c r="O2150" s="112"/>
      <c r="P2150" s="113"/>
      <c r="Q2150" s="112"/>
      <c r="R2150" s="114"/>
      <c r="S2150" s="113"/>
      <c r="T2150" s="112"/>
      <c r="U2150" s="114"/>
      <c r="V2150" s="113"/>
      <c r="W2150" s="112"/>
      <c r="X2150" s="113"/>
    </row>
    <row r="2151" spans="1:24" x14ac:dyDescent="0.25">
      <c r="A2151" s="77"/>
      <c r="B2151" s="80"/>
      <c r="C2151" s="22"/>
      <c r="D2151" s="22"/>
      <c r="E2151" s="21"/>
      <c r="F2151" s="21"/>
      <c r="G2151" s="11"/>
      <c r="I2151" s="9"/>
      <c r="L2151" s="1"/>
      <c r="M2151" s="112"/>
      <c r="N2151" s="112"/>
      <c r="O2151" s="112"/>
      <c r="P2151" s="113"/>
      <c r="Q2151" s="112"/>
      <c r="R2151" s="114"/>
      <c r="S2151" s="113"/>
      <c r="T2151" s="112"/>
      <c r="U2151" s="114"/>
      <c r="V2151" s="113"/>
      <c r="W2151" s="112"/>
      <c r="X2151" s="113"/>
    </row>
    <row r="2152" spans="1:24" x14ac:dyDescent="0.25">
      <c r="A2152" s="77"/>
      <c r="B2152" s="80"/>
      <c r="C2152" s="22"/>
      <c r="D2152" s="22"/>
      <c r="E2152" s="21"/>
      <c r="F2152" s="21"/>
      <c r="G2152" s="11"/>
      <c r="I2152" s="9"/>
      <c r="L2152" s="1"/>
      <c r="M2152" s="112"/>
      <c r="N2152" s="112"/>
      <c r="O2152" s="112"/>
      <c r="P2152" s="113"/>
      <c r="Q2152" s="112"/>
      <c r="R2152" s="114"/>
      <c r="S2152" s="113"/>
      <c r="T2152" s="112"/>
      <c r="U2152" s="114"/>
      <c r="V2152" s="113"/>
      <c r="W2152" s="112"/>
      <c r="X2152" s="113"/>
    </row>
    <row r="2153" spans="1:24" x14ac:dyDescent="0.25">
      <c r="A2153" s="77"/>
      <c r="B2153" s="80"/>
      <c r="C2153" s="22"/>
      <c r="D2153" s="22"/>
      <c r="E2153" s="21"/>
      <c r="F2153" s="21"/>
      <c r="G2153" s="11"/>
      <c r="I2153" s="9"/>
      <c r="L2153" s="1"/>
      <c r="M2153" s="112"/>
      <c r="N2153" s="112"/>
      <c r="O2153" s="112"/>
      <c r="P2153" s="113"/>
      <c r="Q2153" s="112"/>
      <c r="R2153" s="114"/>
      <c r="S2153" s="113"/>
      <c r="T2153" s="112"/>
      <c r="U2153" s="114"/>
      <c r="V2153" s="113"/>
      <c r="W2153" s="112"/>
      <c r="X2153" s="113"/>
    </row>
    <row r="2154" spans="1:24" x14ac:dyDescent="0.25">
      <c r="A2154" s="77"/>
      <c r="B2154" s="80"/>
      <c r="C2154" s="22"/>
      <c r="D2154" s="22"/>
      <c r="E2154" s="21"/>
      <c r="F2154" s="21"/>
      <c r="G2154" s="11"/>
      <c r="I2154" s="9"/>
      <c r="L2154" s="1"/>
      <c r="M2154" s="112"/>
      <c r="N2154" s="112"/>
      <c r="O2154" s="112"/>
      <c r="P2154" s="113"/>
      <c r="Q2154" s="112"/>
      <c r="R2154" s="114"/>
      <c r="S2154" s="113"/>
      <c r="T2154" s="112"/>
      <c r="U2154" s="114"/>
      <c r="V2154" s="113"/>
      <c r="W2154" s="112"/>
      <c r="X2154" s="113"/>
    </row>
    <row r="2155" spans="1:24" x14ac:dyDescent="0.25">
      <c r="A2155" s="77"/>
      <c r="B2155" s="80"/>
      <c r="C2155" s="22"/>
      <c r="D2155" s="22"/>
      <c r="E2155" s="21"/>
      <c r="F2155" s="21"/>
      <c r="G2155" s="11"/>
      <c r="I2155" s="9"/>
      <c r="L2155" s="1"/>
      <c r="M2155" s="112"/>
      <c r="N2155" s="112"/>
      <c r="O2155" s="112"/>
      <c r="P2155" s="113"/>
      <c r="Q2155" s="112"/>
      <c r="R2155" s="114"/>
      <c r="S2155" s="113"/>
      <c r="T2155" s="112"/>
      <c r="U2155" s="114"/>
      <c r="V2155" s="113"/>
      <c r="W2155" s="112"/>
      <c r="X2155" s="113"/>
    </row>
    <row r="2156" spans="1:24" x14ac:dyDescent="0.25">
      <c r="A2156" s="77"/>
      <c r="B2156" s="80"/>
      <c r="C2156" s="22"/>
      <c r="D2156" s="22"/>
      <c r="E2156" s="21"/>
      <c r="F2156" s="21"/>
      <c r="G2156" s="11"/>
      <c r="I2156" s="9"/>
      <c r="L2156" s="1"/>
      <c r="M2156" s="112"/>
      <c r="N2156" s="112"/>
      <c r="O2156" s="112"/>
      <c r="P2156" s="113"/>
      <c r="Q2156" s="112"/>
      <c r="R2156" s="114"/>
      <c r="S2156" s="113"/>
      <c r="T2156" s="112"/>
      <c r="U2156" s="114"/>
      <c r="V2156" s="113"/>
      <c r="W2156" s="112"/>
      <c r="X2156" s="113"/>
    </row>
    <row r="2157" spans="1:24" x14ac:dyDescent="0.25">
      <c r="A2157" s="77"/>
      <c r="B2157" s="80"/>
      <c r="C2157" s="22"/>
      <c r="D2157" s="22"/>
      <c r="E2157" s="21"/>
      <c r="F2157" s="21"/>
      <c r="G2157" s="11"/>
      <c r="I2157" s="9"/>
      <c r="L2157" s="1"/>
      <c r="M2157" s="112"/>
      <c r="N2157" s="112"/>
      <c r="O2157" s="112"/>
      <c r="P2157" s="113"/>
      <c r="Q2157" s="112"/>
      <c r="R2157" s="114"/>
      <c r="S2157" s="113"/>
      <c r="T2157" s="112"/>
      <c r="U2157" s="114"/>
      <c r="V2157" s="113"/>
      <c r="W2157" s="112"/>
      <c r="X2157" s="113"/>
    </row>
    <row r="2158" spans="1:24" x14ac:dyDescent="0.25">
      <c r="A2158" s="77"/>
      <c r="B2158" s="80"/>
      <c r="C2158" s="22"/>
      <c r="D2158" s="22"/>
      <c r="E2158" s="21"/>
      <c r="F2158" s="21"/>
      <c r="G2158" s="11"/>
      <c r="I2158" s="9"/>
      <c r="L2158" s="1"/>
      <c r="M2158" s="112"/>
      <c r="N2158" s="112"/>
      <c r="O2158" s="112"/>
      <c r="P2158" s="113"/>
      <c r="Q2158" s="112"/>
      <c r="R2158" s="114"/>
      <c r="S2158" s="113"/>
      <c r="T2158" s="112"/>
      <c r="U2158" s="114"/>
      <c r="V2158" s="113"/>
      <c r="W2158" s="112"/>
      <c r="X2158" s="113"/>
    </row>
    <row r="2159" spans="1:24" x14ac:dyDescent="0.25">
      <c r="A2159" s="77"/>
      <c r="B2159" s="80"/>
      <c r="C2159" s="22"/>
      <c r="D2159" s="22"/>
      <c r="E2159" s="21"/>
      <c r="F2159" s="21"/>
      <c r="G2159" s="11"/>
      <c r="I2159" s="9"/>
      <c r="L2159" s="1"/>
      <c r="M2159" s="112"/>
      <c r="N2159" s="112"/>
      <c r="O2159" s="112"/>
      <c r="P2159" s="113"/>
      <c r="Q2159" s="112"/>
      <c r="R2159" s="114"/>
      <c r="S2159" s="113"/>
      <c r="T2159" s="112"/>
      <c r="U2159" s="114"/>
      <c r="V2159" s="113"/>
      <c r="W2159" s="112"/>
      <c r="X2159" s="113"/>
    </row>
    <row r="2160" spans="1:24" x14ac:dyDescent="0.25">
      <c r="A2160" s="77"/>
      <c r="B2160" s="80"/>
      <c r="C2160" s="22"/>
      <c r="D2160" s="22"/>
      <c r="E2160" s="21"/>
      <c r="F2160" s="21"/>
      <c r="G2160" s="11"/>
      <c r="I2160" s="9"/>
      <c r="L2160" s="1"/>
      <c r="M2160" s="112"/>
      <c r="N2160" s="112"/>
      <c r="O2160" s="112"/>
      <c r="P2160" s="113"/>
      <c r="Q2160" s="112"/>
      <c r="R2160" s="114"/>
      <c r="S2160" s="113"/>
      <c r="T2160" s="112"/>
      <c r="U2160" s="114"/>
      <c r="V2160" s="113"/>
      <c r="W2160" s="112"/>
      <c r="X2160" s="113"/>
    </row>
    <row r="2161" spans="1:24" x14ac:dyDescent="0.25">
      <c r="A2161" s="77"/>
      <c r="B2161" s="80"/>
      <c r="C2161" s="22"/>
      <c r="D2161" s="22"/>
      <c r="E2161" s="21"/>
      <c r="F2161" s="21"/>
      <c r="G2161" s="11"/>
      <c r="I2161" s="9"/>
      <c r="L2161" s="1"/>
      <c r="M2161" s="112"/>
      <c r="N2161" s="112"/>
      <c r="O2161" s="112"/>
      <c r="P2161" s="113"/>
      <c r="Q2161" s="112"/>
      <c r="R2161" s="114"/>
      <c r="S2161" s="113"/>
      <c r="T2161" s="112"/>
      <c r="U2161" s="114"/>
      <c r="V2161" s="113"/>
      <c r="W2161" s="112"/>
      <c r="X2161" s="113"/>
    </row>
    <row r="2162" spans="1:24" x14ac:dyDescent="0.25">
      <c r="A2162" s="77"/>
      <c r="B2162" s="80"/>
      <c r="C2162" s="22"/>
      <c r="D2162" s="22"/>
      <c r="E2162" s="21"/>
      <c r="F2162" s="21"/>
      <c r="G2162" s="11"/>
      <c r="I2162" s="9"/>
      <c r="L2162" s="1"/>
      <c r="M2162" s="112"/>
      <c r="N2162" s="112"/>
      <c r="O2162" s="112"/>
      <c r="P2162" s="113"/>
      <c r="Q2162" s="112"/>
      <c r="R2162" s="114"/>
      <c r="S2162" s="113"/>
      <c r="T2162" s="112"/>
      <c r="U2162" s="114"/>
      <c r="V2162" s="113"/>
      <c r="W2162" s="112"/>
      <c r="X2162" s="113"/>
    </row>
    <row r="2163" spans="1:24" x14ac:dyDescent="0.25">
      <c r="A2163" s="77"/>
      <c r="B2163" s="80"/>
      <c r="C2163" s="22"/>
      <c r="D2163" s="22"/>
      <c r="E2163" s="21"/>
      <c r="F2163" s="21"/>
      <c r="G2163" s="11"/>
      <c r="I2163" s="9"/>
      <c r="L2163" s="1"/>
      <c r="M2163" s="112"/>
      <c r="N2163" s="112"/>
      <c r="O2163" s="112"/>
      <c r="P2163" s="113"/>
      <c r="Q2163" s="112"/>
      <c r="R2163" s="114"/>
      <c r="S2163" s="113"/>
      <c r="T2163" s="112"/>
      <c r="U2163" s="114"/>
      <c r="V2163" s="113"/>
      <c r="W2163" s="112"/>
      <c r="X2163" s="113"/>
    </row>
    <row r="2164" spans="1:24" x14ac:dyDescent="0.25">
      <c r="A2164" s="77"/>
      <c r="B2164" s="80"/>
      <c r="C2164" s="22"/>
      <c r="D2164" s="22"/>
      <c r="E2164" s="21"/>
      <c r="F2164" s="21"/>
      <c r="G2164" s="11"/>
      <c r="I2164" s="9"/>
      <c r="L2164" s="1"/>
      <c r="M2164" s="112"/>
      <c r="N2164" s="112"/>
      <c r="O2164" s="112"/>
      <c r="P2164" s="113"/>
      <c r="Q2164" s="112"/>
      <c r="R2164" s="114"/>
      <c r="S2164" s="113"/>
      <c r="T2164" s="112"/>
      <c r="U2164" s="114"/>
      <c r="V2164" s="113"/>
      <c r="W2164" s="112"/>
      <c r="X2164" s="113"/>
    </row>
    <row r="2165" spans="1:24" x14ac:dyDescent="0.25">
      <c r="A2165" s="77"/>
      <c r="B2165" s="80"/>
      <c r="C2165" s="22"/>
      <c r="D2165" s="22"/>
      <c r="E2165" s="21"/>
      <c r="F2165" s="21"/>
      <c r="G2165" s="11"/>
      <c r="I2165" s="9"/>
      <c r="L2165" s="1"/>
      <c r="M2165" s="112"/>
      <c r="N2165" s="112"/>
      <c r="O2165" s="112"/>
      <c r="P2165" s="113"/>
      <c r="Q2165" s="112"/>
      <c r="R2165" s="114"/>
      <c r="S2165" s="113"/>
      <c r="T2165" s="112"/>
      <c r="U2165" s="114"/>
      <c r="V2165" s="113"/>
      <c r="W2165" s="112"/>
      <c r="X2165" s="113"/>
    </row>
    <row r="2166" spans="1:24" x14ac:dyDescent="0.25">
      <c r="A2166" s="77"/>
      <c r="B2166" s="80"/>
      <c r="C2166" s="22"/>
      <c r="D2166" s="22"/>
      <c r="E2166" s="21"/>
      <c r="F2166" s="21"/>
      <c r="G2166" s="11"/>
      <c r="I2166" s="9"/>
      <c r="L2166" s="1"/>
      <c r="M2166" s="112"/>
      <c r="N2166" s="112"/>
      <c r="O2166" s="112"/>
      <c r="P2166" s="113"/>
      <c r="Q2166" s="112"/>
      <c r="R2166" s="114"/>
      <c r="S2166" s="113"/>
      <c r="T2166" s="112"/>
      <c r="U2166" s="114"/>
      <c r="V2166" s="113"/>
      <c r="W2166" s="112"/>
      <c r="X2166" s="113"/>
    </row>
    <row r="2167" spans="1:24" x14ac:dyDescent="0.25">
      <c r="A2167" s="77"/>
      <c r="B2167" s="80"/>
      <c r="C2167" s="22"/>
      <c r="D2167" s="22"/>
      <c r="E2167" s="21"/>
      <c r="F2167" s="21"/>
      <c r="G2167" s="11"/>
      <c r="I2167" s="9"/>
      <c r="L2167" s="1"/>
      <c r="M2167" s="112"/>
      <c r="N2167" s="112"/>
      <c r="O2167" s="112"/>
      <c r="P2167" s="113"/>
      <c r="Q2167" s="112"/>
      <c r="R2167" s="114"/>
      <c r="S2167" s="113"/>
      <c r="T2167" s="112"/>
      <c r="U2167" s="114"/>
      <c r="V2167" s="113"/>
      <c r="W2167" s="112"/>
      <c r="X2167" s="113"/>
    </row>
    <row r="2168" spans="1:24" x14ac:dyDescent="0.25">
      <c r="A2168" s="77"/>
      <c r="B2168" s="80"/>
      <c r="C2168" s="22"/>
      <c r="D2168" s="22"/>
      <c r="E2168" s="21"/>
      <c r="F2168" s="21"/>
      <c r="G2168" s="11"/>
      <c r="I2168" s="9"/>
      <c r="L2168" s="1"/>
      <c r="M2168" s="112"/>
      <c r="N2168" s="112"/>
      <c r="O2168" s="112"/>
      <c r="P2168" s="113"/>
      <c r="Q2168" s="112"/>
      <c r="R2168" s="114"/>
      <c r="S2168" s="113"/>
      <c r="T2168" s="112"/>
      <c r="U2168" s="114"/>
      <c r="V2168" s="113"/>
      <c r="W2168" s="112"/>
      <c r="X2168" s="113"/>
    </row>
    <row r="2169" spans="1:24" x14ac:dyDescent="0.25">
      <c r="A2169" s="77"/>
      <c r="B2169" s="80"/>
      <c r="C2169" s="22"/>
      <c r="D2169" s="22"/>
      <c r="E2169" s="21"/>
      <c r="F2169" s="21"/>
      <c r="G2169" s="11"/>
      <c r="I2169" s="9"/>
      <c r="L2169" s="1"/>
      <c r="M2169" s="112"/>
      <c r="N2169" s="112"/>
      <c r="O2169" s="112"/>
      <c r="P2169" s="113"/>
      <c r="Q2169" s="112"/>
      <c r="R2169" s="114"/>
      <c r="S2169" s="113"/>
      <c r="T2169" s="112"/>
      <c r="U2169" s="114"/>
      <c r="V2169" s="113"/>
      <c r="W2169" s="112"/>
      <c r="X2169" s="113"/>
    </row>
    <row r="2170" spans="1:24" x14ac:dyDescent="0.25">
      <c r="A2170" s="77"/>
      <c r="B2170" s="80"/>
      <c r="C2170" s="22"/>
      <c r="D2170" s="22"/>
      <c r="E2170" s="21"/>
      <c r="F2170" s="21"/>
      <c r="G2170" s="11"/>
      <c r="I2170" s="9"/>
      <c r="L2170" s="1"/>
      <c r="M2170" s="112"/>
      <c r="N2170" s="112"/>
      <c r="O2170" s="112"/>
      <c r="P2170" s="113"/>
      <c r="Q2170" s="112"/>
      <c r="R2170" s="114"/>
      <c r="S2170" s="113"/>
      <c r="T2170" s="112"/>
      <c r="U2170" s="114"/>
      <c r="V2170" s="113"/>
      <c r="W2170" s="112"/>
      <c r="X2170" s="113"/>
    </row>
    <row r="2171" spans="1:24" x14ac:dyDescent="0.25">
      <c r="A2171" s="77"/>
      <c r="B2171" s="80"/>
      <c r="C2171" s="22"/>
      <c r="D2171" s="22"/>
      <c r="E2171" s="21"/>
      <c r="F2171" s="21"/>
      <c r="G2171" s="11"/>
      <c r="I2171" s="9"/>
      <c r="L2171" s="1"/>
      <c r="M2171" s="112"/>
      <c r="N2171" s="112"/>
      <c r="O2171" s="112"/>
      <c r="P2171" s="113"/>
      <c r="Q2171" s="112"/>
      <c r="R2171" s="114"/>
      <c r="S2171" s="113"/>
      <c r="T2171" s="112"/>
      <c r="U2171" s="114"/>
      <c r="V2171" s="113"/>
      <c r="W2171" s="112"/>
      <c r="X2171" s="113"/>
    </row>
    <row r="2172" spans="1:24" x14ac:dyDescent="0.25">
      <c r="A2172" s="77"/>
      <c r="B2172" s="80"/>
      <c r="C2172" s="22"/>
      <c r="D2172" s="22"/>
      <c r="E2172" s="21"/>
      <c r="F2172" s="21"/>
      <c r="G2172" s="11"/>
      <c r="I2172" s="9"/>
      <c r="L2172" s="1"/>
      <c r="M2172" s="112"/>
      <c r="N2172" s="112"/>
      <c r="O2172" s="112"/>
      <c r="P2172" s="113"/>
      <c r="Q2172" s="112"/>
      <c r="R2172" s="114"/>
      <c r="S2172" s="113"/>
      <c r="T2172" s="112"/>
      <c r="U2172" s="114"/>
      <c r="V2172" s="113"/>
      <c r="W2172" s="112"/>
      <c r="X2172" s="113"/>
    </row>
    <row r="2173" spans="1:24" x14ac:dyDescent="0.25">
      <c r="A2173" s="77"/>
      <c r="B2173" s="80"/>
      <c r="C2173" s="22"/>
      <c r="D2173" s="22"/>
      <c r="E2173" s="21"/>
      <c r="F2173" s="21"/>
      <c r="G2173" s="11"/>
      <c r="I2173" s="9"/>
      <c r="L2173" s="1"/>
      <c r="M2173" s="112"/>
      <c r="N2173" s="112"/>
      <c r="O2173" s="112"/>
      <c r="P2173" s="113"/>
      <c r="Q2173" s="112"/>
      <c r="R2173" s="114"/>
      <c r="S2173" s="113"/>
      <c r="T2173" s="112"/>
      <c r="U2173" s="114"/>
      <c r="V2173" s="113"/>
      <c r="W2173" s="112"/>
      <c r="X2173" s="113"/>
    </row>
    <row r="2174" spans="1:24" x14ac:dyDescent="0.25">
      <c r="A2174" s="77"/>
      <c r="B2174" s="80"/>
      <c r="C2174" s="22"/>
      <c r="D2174" s="22"/>
      <c r="E2174" s="21"/>
      <c r="F2174" s="21"/>
      <c r="G2174" s="11"/>
      <c r="I2174" s="9"/>
      <c r="L2174" s="1"/>
      <c r="M2174" s="112"/>
      <c r="N2174" s="112"/>
      <c r="O2174" s="112"/>
      <c r="P2174" s="113"/>
      <c r="Q2174" s="112"/>
      <c r="R2174" s="114"/>
      <c r="S2174" s="113"/>
      <c r="T2174" s="112"/>
      <c r="U2174" s="114"/>
      <c r="V2174" s="113"/>
      <c r="W2174" s="112"/>
      <c r="X2174" s="113"/>
    </row>
    <row r="2175" spans="1:24" x14ac:dyDescent="0.25">
      <c r="A2175" s="77"/>
      <c r="B2175" s="80"/>
      <c r="C2175" s="22"/>
      <c r="D2175" s="22"/>
      <c r="E2175" s="21"/>
      <c r="F2175" s="21"/>
      <c r="G2175" s="11"/>
      <c r="I2175" s="9"/>
      <c r="L2175" s="1"/>
      <c r="M2175" s="112"/>
      <c r="N2175" s="112"/>
      <c r="O2175" s="112"/>
      <c r="P2175" s="113"/>
      <c r="Q2175" s="112"/>
      <c r="R2175" s="114"/>
      <c r="S2175" s="113"/>
      <c r="T2175" s="112"/>
      <c r="U2175" s="114"/>
      <c r="V2175" s="113"/>
      <c r="W2175" s="112"/>
      <c r="X2175" s="113"/>
    </row>
    <row r="2176" spans="1:24" x14ac:dyDescent="0.25">
      <c r="A2176" s="77"/>
      <c r="B2176" s="80"/>
      <c r="C2176" s="22"/>
      <c r="D2176" s="22"/>
      <c r="E2176" s="21"/>
      <c r="F2176" s="21"/>
      <c r="G2176" s="11"/>
      <c r="I2176" s="9"/>
      <c r="L2176" s="1"/>
      <c r="M2176" s="112"/>
      <c r="N2176" s="112"/>
      <c r="O2176" s="112"/>
      <c r="P2176" s="113"/>
      <c r="Q2176" s="112"/>
      <c r="R2176" s="114"/>
      <c r="S2176" s="113"/>
      <c r="T2176" s="112"/>
      <c r="U2176" s="114"/>
      <c r="V2176" s="113"/>
      <c r="W2176" s="112"/>
      <c r="X2176" s="113"/>
    </row>
    <row r="2177" spans="1:24" x14ac:dyDescent="0.25">
      <c r="A2177" s="77"/>
      <c r="B2177" s="80"/>
      <c r="C2177" s="22"/>
      <c r="D2177" s="22"/>
      <c r="E2177" s="21"/>
      <c r="F2177" s="21"/>
      <c r="G2177" s="11"/>
      <c r="I2177" s="9"/>
      <c r="L2177" s="1"/>
      <c r="M2177" s="112"/>
      <c r="N2177" s="112"/>
      <c r="O2177" s="112"/>
      <c r="P2177" s="113"/>
      <c r="Q2177" s="112"/>
      <c r="R2177" s="114"/>
      <c r="S2177" s="113"/>
      <c r="T2177" s="112"/>
      <c r="U2177" s="114"/>
      <c r="V2177" s="113"/>
      <c r="W2177" s="112"/>
      <c r="X2177" s="113"/>
    </row>
    <row r="2178" spans="1:24" x14ac:dyDescent="0.25">
      <c r="A2178" s="77"/>
      <c r="B2178" s="80"/>
      <c r="C2178" s="22"/>
      <c r="D2178" s="22"/>
      <c r="E2178" s="21"/>
      <c r="F2178" s="21"/>
      <c r="G2178" s="11"/>
      <c r="I2178" s="9"/>
      <c r="L2178" s="1"/>
      <c r="M2178" s="112"/>
      <c r="N2178" s="112"/>
      <c r="O2178" s="112"/>
      <c r="P2178" s="113"/>
      <c r="Q2178" s="112"/>
      <c r="R2178" s="114"/>
      <c r="S2178" s="113"/>
      <c r="T2178" s="112"/>
      <c r="U2178" s="114"/>
      <c r="V2178" s="113"/>
      <c r="W2178" s="112"/>
      <c r="X2178" s="113"/>
    </row>
    <row r="2179" spans="1:24" x14ac:dyDescent="0.25">
      <c r="A2179" s="77"/>
      <c r="B2179" s="80"/>
      <c r="C2179" s="22"/>
      <c r="D2179" s="22"/>
      <c r="E2179" s="21"/>
      <c r="F2179" s="21"/>
      <c r="G2179" s="11"/>
      <c r="I2179" s="9"/>
      <c r="L2179" s="1"/>
      <c r="M2179" s="112"/>
      <c r="N2179" s="112"/>
      <c r="O2179" s="112"/>
      <c r="P2179" s="113"/>
      <c r="Q2179" s="112"/>
      <c r="R2179" s="114"/>
      <c r="S2179" s="113"/>
      <c r="T2179" s="112"/>
      <c r="U2179" s="114"/>
      <c r="V2179" s="113"/>
      <c r="W2179" s="112"/>
      <c r="X2179" s="113"/>
    </row>
    <row r="2180" spans="1:24" x14ac:dyDescent="0.25">
      <c r="A2180" s="77"/>
      <c r="B2180" s="80"/>
      <c r="C2180" s="22"/>
      <c r="D2180" s="22"/>
      <c r="E2180" s="21"/>
      <c r="F2180" s="21"/>
      <c r="G2180" s="11"/>
      <c r="I2180" s="9"/>
      <c r="L2180" s="1"/>
      <c r="M2180" s="112"/>
      <c r="N2180" s="112"/>
      <c r="O2180" s="112"/>
      <c r="P2180" s="113"/>
      <c r="Q2180" s="112"/>
      <c r="R2180" s="114"/>
      <c r="S2180" s="113"/>
      <c r="T2180" s="112"/>
      <c r="U2180" s="114"/>
      <c r="V2180" s="113"/>
      <c r="W2180" s="112"/>
      <c r="X2180" s="113"/>
    </row>
    <row r="2181" spans="1:24" x14ac:dyDescent="0.25">
      <c r="A2181" s="77"/>
      <c r="B2181" s="80"/>
      <c r="C2181" s="22"/>
      <c r="D2181" s="22"/>
      <c r="E2181" s="21"/>
      <c r="F2181" s="21"/>
      <c r="G2181" s="11"/>
      <c r="I2181" s="9"/>
      <c r="L2181" s="1"/>
      <c r="M2181" s="112"/>
      <c r="N2181" s="112"/>
      <c r="O2181" s="112"/>
      <c r="P2181" s="113"/>
      <c r="Q2181" s="112"/>
      <c r="R2181" s="114"/>
      <c r="S2181" s="113"/>
      <c r="T2181" s="112"/>
      <c r="U2181" s="114"/>
      <c r="V2181" s="113"/>
      <c r="W2181" s="112"/>
      <c r="X2181" s="113"/>
    </row>
    <row r="2182" spans="1:24" x14ac:dyDescent="0.25">
      <c r="A2182" s="77"/>
      <c r="B2182" s="80"/>
      <c r="C2182" s="22"/>
      <c r="D2182" s="22"/>
      <c r="E2182" s="21"/>
      <c r="F2182" s="21"/>
      <c r="G2182" s="11"/>
      <c r="I2182" s="9"/>
      <c r="L2182" s="1"/>
      <c r="M2182" s="112"/>
      <c r="N2182" s="112"/>
      <c r="O2182" s="112"/>
      <c r="P2182" s="113"/>
      <c r="Q2182" s="112"/>
      <c r="R2182" s="114"/>
      <c r="S2182" s="113"/>
      <c r="T2182" s="112"/>
      <c r="U2182" s="114"/>
      <c r="V2182" s="113"/>
      <c r="W2182" s="112"/>
      <c r="X2182" s="113"/>
    </row>
    <row r="2183" spans="1:24" x14ac:dyDescent="0.25">
      <c r="A2183" s="77"/>
      <c r="B2183" s="80"/>
      <c r="C2183" s="22"/>
      <c r="D2183" s="22"/>
      <c r="E2183" s="21"/>
      <c r="F2183" s="21"/>
      <c r="G2183" s="11"/>
      <c r="I2183" s="9"/>
      <c r="L2183" s="1"/>
      <c r="M2183" s="112"/>
      <c r="N2183" s="112"/>
      <c r="O2183" s="112"/>
      <c r="P2183" s="113"/>
      <c r="Q2183" s="112"/>
      <c r="R2183" s="114"/>
      <c r="S2183" s="113"/>
      <c r="T2183" s="112"/>
      <c r="U2183" s="114"/>
      <c r="V2183" s="113"/>
      <c r="W2183" s="112"/>
      <c r="X2183" s="113"/>
    </row>
    <row r="2184" spans="1:24" x14ac:dyDescent="0.25">
      <c r="A2184" s="77"/>
      <c r="B2184" s="80"/>
      <c r="C2184" s="22"/>
      <c r="D2184" s="22"/>
      <c r="E2184" s="21"/>
      <c r="F2184" s="21"/>
      <c r="G2184" s="11"/>
      <c r="I2184" s="9"/>
      <c r="L2184" s="1"/>
      <c r="M2184" s="112"/>
      <c r="N2184" s="112"/>
      <c r="O2184" s="112"/>
      <c r="P2184" s="113"/>
      <c r="Q2184" s="112"/>
      <c r="R2184" s="114"/>
      <c r="S2184" s="113"/>
      <c r="T2184" s="112"/>
      <c r="U2184" s="114"/>
      <c r="V2184" s="113"/>
      <c r="W2184" s="112"/>
      <c r="X2184" s="113"/>
    </row>
    <row r="2185" spans="1:24" x14ac:dyDescent="0.25">
      <c r="A2185" s="77"/>
      <c r="B2185" s="80"/>
      <c r="C2185" s="22"/>
      <c r="D2185" s="22"/>
      <c r="E2185" s="21"/>
      <c r="F2185" s="21"/>
      <c r="G2185" s="11"/>
      <c r="I2185" s="9"/>
      <c r="L2185" s="1"/>
      <c r="M2185" s="112"/>
      <c r="N2185" s="112"/>
      <c r="O2185" s="112"/>
      <c r="P2185" s="113"/>
      <c r="Q2185" s="112"/>
      <c r="R2185" s="114"/>
      <c r="S2185" s="113"/>
      <c r="T2185" s="112"/>
      <c r="U2185" s="114"/>
      <c r="V2185" s="113"/>
      <c r="W2185" s="112"/>
      <c r="X2185" s="113"/>
    </row>
    <row r="2186" spans="1:24" x14ac:dyDescent="0.25">
      <c r="A2186" s="77"/>
      <c r="B2186" s="80"/>
      <c r="C2186" s="22"/>
      <c r="D2186" s="22"/>
      <c r="E2186" s="21"/>
      <c r="F2186" s="21"/>
      <c r="G2186" s="11"/>
      <c r="I2186" s="9"/>
      <c r="L2186" s="1"/>
      <c r="M2186" s="112"/>
      <c r="N2186" s="112"/>
      <c r="O2186" s="112"/>
      <c r="P2186" s="113"/>
      <c r="Q2186" s="112"/>
      <c r="R2186" s="114"/>
      <c r="S2186" s="113"/>
      <c r="T2186" s="112"/>
      <c r="U2186" s="114"/>
      <c r="V2186" s="113"/>
      <c r="W2186" s="112"/>
      <c r="X2186" s="113"/>
    </row>
    <row r="2187" spans="1:24" x14ac:dyDescent="0.25">
      <c r="A2187" s="77"/>
      <c r="B2187" s="80"/>
      <c r="C2187" s="22"/>
      <c r="D2187" s="22"/>
      <c r="E2187" s="21"/>
      <c r="F2187" s="21"/>
      <c r="G2187" s="11"/>
      <c r="I2187" s="9"/>
      <c r="L2187" s="1"/>
      <c r="M2187" s="112"/>
      <c r="N2187" s="112"/>
      <c r="O2187" s="112"/>
      <c r="P2187" s="113"/>
      <c r="Q2187" s="112"/>
      <c r="R2187" s="114"/>
      <c r="S2187" s="113"/>
      <c r="T2187" s="112"/>
      <c r="U2187" s="114"/>
      <c r="V2187" s="113"/>
      <c r="W2187" s="112"/>
      <c r="X2187" s="113"/>
    </row>
    <row r="2188" spans="1:24" x14ac:dyDescent="0.25">
      <c r="A2188" s="77"/>
      <c r="B2188" s="80"/>
      <c r="C2188" s="22"/>
      <c r="D2188" s="22"/>
      <c r="E2188" s="21"/>
      <c r="F2188" s="21"/>
      <c r="G2188" s="11"/>
      <c r="I2188" s="9"/>
      <c r="L2188" s="1"/>
      <c r="M2188" s="112"/>
      <c r="N2188" s="112"/>
      <c r="O2188" s="112"/>
      <c r="P2188" s="113"/>
      <c r="Q2188" s="112"/>
      <c r="R2188" s="114"/>
      <c r="S2188" s="113"/>
      <c r="T2188" s="112"/>
      <c r="U2188" s="114"/>
      <c r="V2188" s="113"/>
      <c r="W2188" s="112"/>
      <c r="X2188" s="113"/>
    </row>
    <row r="2189" spans="1:24" x14ac:dyDescent="0.25">
      <c r="A2189" s="77"/>
      <c r="B2189" s="80"/>
      <c r="C2189" s="22"/>
      <c r="D2189" s="22"/>
      <c r="E2189" s="21"/>
      <c r="F2189" s="21"/>
      <c r="G2189" s="11"/>
      <c r="I2189" s="9"/>
      <c r="L2189" s="1"/>
      <c r="M2189" s="112"/>
      <c r="N2189" s="112"/>
      <c r="O2189" s="112"/>
      <c r="P2189" s="113"/>
      <c r="Q2189" s="112"/>
      <c r="R2189" s="114"/>
      <c r="S2189" s="113"/>
      <c r="T2189" s="112"/>
      <c r="U2189" s="114"/>
      <c r="V2189" s="113"/>
      <c r="W2189" s="112"/>
      <c r="X2189" s="113"/>
    </row>
    <row r="2190" spans="1:24" x14ac:dyDescent="0.25">
      <c r="A2190" s="77"/>
      <c r="B2190" s="80"/>
      <c r="C2190" s="22"/>
      <c r="D2190" s="22"/>
      <c r="E2190" s="21"/>
      <c r="F2190" s="21"/>
      <c r="G2190" s="11"/>
      <c r="I2190" s="9"/>
      <c r="L2190" s="1"/>
      <c r="M2190" s="112"/>
      <c r="N2190" s="112"/>
      <c r="O2190" s="112"/>
      <c r="P2190" s="113"/>
      <c r="Q2190" s="112"/>
      <c r="R2190" s="114"/>
      <c r="S2190" s="113"/>
      <c r="T2190" s="112"/>
      <c r="U2190" s="114"/>
      <c r="V2190" s="113"/>
      <c r="W2190" s="112"/>
      <c r="X2190" s="113"/>
    </row>
    <row r="2191" spans="1:24" x14ac:dyDescent="0.25">
      <c r="A2191" s="77"/>
      <c r="B2191" s="80"/>
      <c r="C2191" s="22"/>
      <c r="D2191" s="22"/>
      <c r="E2191" s="21"/>
      <c r="F2191" s="21"/>
      <c r="G2191" s="11"/>
      <c r="I2191" s="9"/>
      <c r="L2191" s="1"/>
      <c r="M2191" s="112"/>
      <c r="N2191" s="112"/>
      <c r="O2191" s="112"/>
      <c r="P2191" s="113"/>
      <c r="Q2191" s="112"/>
      <c r="R2191" s="114"/>
      <c r="S2191" s="113"/>
      <c r="T2191" s="112"/>
      <c r="U2191" s="114"/>
      <c r="V2191" s="113"/>
      <c r="W2191" s="112"/>
      <c r="X2191" s="113"/>
    </row>
    <row r="2192" spans="1:24" x14ac:dyDescent="0.25">
      <c r="A2192" s="77"/>
      <c r="B2192" s="80"/>
      <c r="C2192" s="22"/>
      <c r="D2192" s="22"/>
      <c r="E2192" s="21"/>
      <c r="F2192" s="21"/>
      <c r="G2192" s="11"/>
      <c r="I2192" s="9"/>
      <c r="L2192" s="1"/>
      <c r="M2192" s="112"/>
      <c r="N2192" s="112"/>
      <c r="O2192" s="112"/>
      <c r="P2192" s="113"/>
      <c r="Q2192" s="112"/>
      <c r="R2192" s="114"/>
      <c r="S2192" s="113"/>
      <c r="T2192" s="112"/>
      <c r="U2192" s="114"/>
      <c r="V2192" s="113"/>
      <c r="W2192" s="112"/>
      <c r="X2192" s="113"/>
    </row>
    <row r="2193" spans="1:24" x14ac:dyDescent="0.25">
      <c r="A2193" s="77"/>
      <c r="B2193" s="80"/>
      <c r="C2193" s="22"/>
      <c r="D2193" s="22"/>
      <c r="E2193" s="21"/>
      <c r="F2193" s="21"/>
      <c r="G2193" s="11"/>
      <c r="I2193" s="9"/>
      <c r="L2193" s="1"/>
      <c r="M2193" s="112"/>
      <c r="N2193" s="112"/>
      <c r="O2193" s="112"/>
      <c r="P2193" s="113"/>
      <c r="Q2193" s="112"/>
      <c r="R2193" s="114"/>
      <c r="S2193" s="113"/>
      <c r="T2193" s="112"/>
      <c r="U2193" s="114"/>
      <c r="V2193" s="113"/>
      <c r="W2193" s="112"/>
      <c r="X2193" s="113"/>
    </row>
    <row r="2194" spans="1:24" x14ac:dyDescent="0.25">
      <c r="A2194" s="77"/>
      <c r="B2194" s="80"/>
      <c r="C2194" s="22"/>
      <c r="D2194" s="22"/>
      <c r="E2194" s="21"/>
      <c r="F2194" s="21"/>
      <c r="G2194" s="11"/>
      <c r="I2194" s="9"/>
      <c r="L2194" s="1"/>
      <c r="M2194" s="112"/>
      <c r="N2194" s="112"/>
      <c r="O2194" s="112"/>
      <c r="P2194" s="113"/>
      <c r="Q2194" s="112"/>
      <c r="R2194" s="114"/>
      <c r="S2194" s="113"/>
      <c r="T2194" s="112"/>
      <c r="U2194" s="114"/>
      <c r="V2194" s="113"/>
      <c r="W2194" s="112"/>
      <c r="X2194" s="113"/>
    </row>
    <row r="2195" spans="1:24" x14ac:dyDescent="0.25">
      <c r="A2195" s="77"/>
      <c r="B2195" s="80"/>
      <c r="C2195" s="22"/>
      <c r="D2195" s="22"/>
      <c r="E2195" s="21"/>
      <c r="F2195" s="21"/>
      <c r="G2195" s="11"/>
      <c r="I2195" s="9"/>
      <c r="L2195" s="1"/>
      <c r="M2195" s="112"/>
      <c r="N2195" s="112"/>
      <c r="O2195" s="112"/>
      <c r="P2195" s="113"/>
      <c r="Q2195" s="112"/>
      <c r="R2195" s="114"/>
      <c r="S2195" s="113"/>
      <c r="T2195" s="112"/>
      <c r="U2195" s="114"/>
      <c r="V2195" s="113"/>
      <c r="W2195" s="112"/>
      <c r="X2195" s="113"/>
    </row>
    <row r="2196" spans="1:24" x14ac:dyDescent="0.25">
      <c r="A2196" s="77"/>
      <c r="B2196" s="80"/>
      <c r="C2196" s="22"/>
      <c r="D2196" s="22"/>
      <c r="E2196" s="21"/>
      <c r="F2196" s="21"/>
      <c r="G2196" s="11"/>
      <c r="I2196" s="9"/>
      <c r="L2196" s="1"/>
      <c r="M2196" s="112"/>
      <c r="N2196" s="112"/>
      <c r="O2196" s="112"/>
      <c r="P2196" s="113"/>
      <c r="Q2196" s="112"/>
      <c r="R2196" s="114"/>
      <c r="S2196" s="113"/>
      <c r="T2196" s="112"/>
      <c r="U2196" s="114"/>
      <c r="V2196" s="113"/>
      <c r="W2196" s="112"/>
      <c r="X2196" s="113"/>
    </row>
    <row r="2197" spans="1:24" x14ac:dyDescent="0.25">
      <c r="A2197" s="77"/>
      <c r="B2197" s="80"/>
      <c r="C2197" s="22"/>
      <c r="D2197" s="22"/>
      <c r="E2197" s="21"/>
      <c r="F2197" s="21"/>
      <c r="G2197" s="11"/>
      <c r="I2197" s="9"/>
      <c r="L2197" s="1"/>
      <c r="M2197" s="112"/>
      <c r="N2197" s="112"/>
      <c r="O2197" s="112"/>
      <c r="P2197" s="113"/>
      <c r="Q2197" s="112"/>
      <c r="R2197" s="114"/>
      <c r="S2197" s="113"/>
      <c r="T2197" s="112"/>
      <c r="U2197" s="114"/>
      <c r="V2197" s="113"/>
      <c r="W2197" s="112"/>
      <c r="X2197" s="113"/>
    </row>
    <row r="2198" spans="1:24" x14ac:dyDescent="0.25">
      <c r="A2198" s="77"/>
      <c r="B2198" s="80"/>
      <c r="C2198" s="22"/>
      <c r="D2198" s="22"/>
      <c r="E2198" s="21"/>
      <c r="F2198" s="21"/>
      <c r="G2198" s="11"/>
      <c r="I2198" s="9"/>
      <c r="L2198" s="1"/>
      <c r="M2198" s="112"/>
      <c r="N2198" s="112"/>
      <c r="O2198" s="112"/>
      <c r="P2198" s="113"/>
      <c r="Q2198" s="112"/>
      <c r="R2198" s="114"/>
      <c r="S2198" s="113"/>
      <c r="T2198" s="112"/>
      <c r="U2198" s="114"/>
      <c r="V2198" s="113"/>
      <c r="W2198" s="112"/>
      <c r="X2198" s="113"/>
    </row>
    <row r="2199" spans="1:24" x14ac:dyDescent="0.25">
      <c r="A2199" s="77"/>
      <c r="B2199" s="80"/>
      <c r="C2199" s="22"/>
      <c r="D2199" s="22"/>
      <c r="E2199" s="21"/>
      <c r="F2199" s="21"/>
      <c r="G2199" s="11"/>
      <c r="I2199" s="9"/>
      <c r="L2199" s="1"/>
      <c r="M2199" s="112"/>
      <c r="N2199" s="112"/>
      <c r="O2199" s="112"/>
      <c r="P2199" s="113"/>
      <c r="Q2199" s="112"/>
      <c r="R2199" s="114"/>
      <c r="S2199" s="113"/>
      <c r="T2199" s="112"/>
      <c r="U2199" s="114"/>
      <c r="V2199" s="113"/>
      <c r="W2199" s="112"/>
      <c r="X2199" s="113"/>
    </row>
    <row r="2200" spans="1:24" x14ac:dyDescent="0.25">
      <c r="A2200" s="77"/>
      <c r="B2200" s="80"/>
      <c r="C2200" s="22"/>
      <c r="D2200" s="22"/>
      <c r="E2200" s="21"/>
      <c r="F2200" s="21"/>
      <c r="G2200" s="11"/>
      <c r="I2200" s="9"/>
      <c r="L2200" s="1"/>
      <c r="M2200" s="112"/>
      <c r="N2200" s="112"/>
      <c r="O2200" s="112"/>
      <c r="P2200" s="113"/>
      <c r="Q2200" s="112"/>
      <c r="R2200" s="114"/>
      <c r="S2200" s="113"/>
      <c r="T2200" s="112"/>
      <c r="U2200" s="114"/>
      <c r="V2200" s="113"/>
      <c r="W2200" s="112"/>
      <c r="X2200" s="113"/>
    </row>
    <row r="2201" spans="1:24" x14ac:dyDescent="0.25">
      <c r="A2201" s="77"/>
      <c r="B2201" s="80"/>
      <c r="C2201" s="22"/>
      <c r="D2201" s="22"/>
      <c r="E2201" s="21"/>
      <c r="F2201" s="21"/>
      <c r="G2201" s="11"/>
      <c r="I2201" s="9"/>
      <c r="L2201" s="1"/>
      <c r="M2201" s="112"/>
      <c r="N2201" s="112"/>
      <c r="O2201" s="112"/>
      <c r="P2201" s="113"/>
      <c r="Q2201" s="112"/>
      <c r="R2201" s="114"/>
      <c r="S2201" s="113"/>
      <c r="T2201" s="112"/>
      <c r="U2201" s="114"/>
      <c r="V2201" s="113"/>
      <c r="W2201" s="112"/>
      <c r="X2201" s="113"/>
    </row>
    <row r="2202" spans="1:24" x14ac:dyDescent="0.25">
      <c r="A2202" s="77"/>
      <c r="B2202" s="80"/>
      <c r="C2202" s="22"/>
      <c r="D2202" s="22"/>
      <c r="E2202" s="21"/>
      <c r="F2202" s="21"/>
      <c r="G2202" s="11"/>
      <c r="I2202" s="9"/>
      <c r="L2202" s="1"/>
      <c r="M2202" s="112"/>
      <c r="N2202" s="112"/>
      <c r="O2202" s="112"/>
      <c r="P2202" s="113"/>
      <c r="Q2202" s="112"/>
      <c r="R2202" s="114"/>
      <c r="S2202" s="113"/>
      <c r="T2202" s="112"/>
      <c r="U2202" s="114"/>
      <c r="V2202" s="113"/>
      <c r="W2202" s="112"/>
      <c r="X2202" s="113"/>
    </row>
    <row r="2203" spans="1:24" x14ac:dyDescent="0.25">
      <c r="A2203" s="77"/>
      <c r="B2203" s="80"/>
      <c r="C2203" s="22"/>
      <c r="D2203" s="22"/>
      <c r="E2203" s="21"/>
      <c r="F2203" s="21"/>
      <c r="G2203" s="11"/>
      <c r="I2203" s="9"/>
      <c r="L2203" s="1"/>
      <c r="M2203" s="112"/>
      <c r="N2203" s="112"/>
      <c r="O2203" s="112"/>
      <c r="P2203" s="113"/>
      <c r="Q2203" s="112"/>
      <c r="R2203" s="114"/>
      <c r="S2203" s="113"/>
      <c r="T2203" s="112"/>
      <c r="U2203" s="114"/>
      <c r="V2203" s="113"/>
      <c r="W2203" s="112"/>
      <c r="X2203" s="113"/>
    </row>
    <row r="2204" spans="1:24" x14ac:dyDescent="0.25">
      <c r="A2204" s="77"/>
      <c r="B2204" s="80"/>
      <c r="C2204" s="22"/>
      <c r="D2204" s="22"/>
      <c r="E2204" s="21"/>
      <c r="F2204" s="21"/>
      <c r="G2204" s="11"/>
      <c r="I2204" s="9"/>
      <c r="L2204" s="1"/>
      <c r="M2204" s="112"/>
      <c r="N2204" s="112"/>
      <c r="O2204" s="112"/>
      <c r="P2204" s="113"/>
      <c r="Q2204" s="112"/>
      <c r="R2204" s="114"/>
      <c r="S2204" s="113"/>
      <c r="T2204" s="112"/>
      <c r="U2204" s="114"/>
      <c r="V2204" s="113"/>
      <c r="W2204" s="112"/>
      <c r="X2204" s="113"/>
    </row>
    <row r="2205" spans="1:24" x14ac:dyDescent="0.25">
      <c r="A2205" s="77"/>
      <c r="B2205" s="80"/>
      <c r="C2205" s="22"/>
      <c r="D2205" s="22"/>
      <c r="E2205" s="21"/>
      <c r="F2205" s="21"/>
      <c r="G2205" s="11"/>
      <c r="I2205" s="9"/>
      <c r="L2205" s="1"/>
      <c r="M2205" s="112"/>
      <c r="N2205" s="112"/>
      <c r="O2205" s="112"/>
      <c r="P2205" s="113"/>
      <c r="Q2205" s="112"/>
      <c r="R2205" s="114"/>
      <c r="S2205" s="113"/>
      <c r="T2205" s="112"/>
      <c r="U2205" s="114"/>
      <c r="V2205" s="113"/>
      <c r="W2205" s="112"/>
      <c r="X2205" s="113"/>
    </row>
    <row r="2206" spans="1:24" x14ac:dyDescent="0.25">
      <c r="A2206" s="77"/>
      <c r="B2206" s="80"/>
      <c r="C2206" s="22"/>
      <c r="D2206" s="22"/>
      <c r="E2206" s="21"/>
      <c r="F2206" s="21"/>
      <c r="G2206" s="11"/>
      <c r="I2206" s="9"/>
      <c r="L2206" s="1"/>
      <c r="M2206" s="112"/>
      <c r="N2206" s="112"/>
      <c r="O2206" s="112"/>
      <c r="P2206" s="113"/>
      <c r="Q2206" s="112"/>
      <c r="R2206" s="114"/>
      <c r="S2206" s="113"/>
      <c r="T2206" s="112"/>
      <c r="U2206" s="114"/>
      <c r="V2206" s="113"/>
      <c r="W2206" s="112"/>
      <c r="X2206" s="113"/>
    </row>
    <row r="2207" spans="1:24" x14ac:dyDescent="0.25">
      <c r="A2207" s="77"/>
      <c r="B2207" s="80"/>
      <c r="C2207" s="22"/>
      <c r="D2207" s="22"/>
      <c r="E2207" s="21"/>
      <c r="F2207" s="21"/>
      <c r="G2207" s="11"/>
      <c r="I2207" s="9"/>
      <c r="L2207" s="1"/>
      <c r="M2207" s="112"/>
      <c r="N2207" s="112"/>
      <c r="O2207" s="112"/>
      <c r="P2207" s="113"/>
      <c r="Q2207" s="112"/>
      <c r="R2207" s="114"/>
      <c r="S2207" s="113"/>
      <c r="T2207" s="112"/>
      <c r="U2207" s="114"/>
      <c r="V2207" s="113"/>
      <c r="W2207" s="112"/>
      <c r="X2207" s="113"/>
    </row>
    <row r="2208" spans="1:24" x14ac:dyDescent="0.25">
      <c r="A2208" s="77"/>
      <c r="B2208" s="80"/>
      <c r="C2208" s="22"/>
      <c r="D2208" s="22"/>
      <c r="E2208" s="21"/>
      <c r="F2208" s="21"/>
      <c r="G2208" s="11"/>
      <c r="I2208" s="9"/>
      <c r="L2208" s="1"/>
      <c r="M2208" s="112"/>
      <c r="N2208" s="112"/>
      <c r="O2208" s="112"/>
      <c r="P2208" s="113"/>
      <c r="Q2208" s="112"/>
      <c r="R2208" s="114"/>
      <c r="S2208" s="113"/>
      <c r="T2208" s="112"/>
      <c r="U2208" s="114"/>
      <c r="V2208" s="113"/>
      <c r="W2208" s="112"/>
      <c r="X2208" s="113"/>
    </row>
    <row r="2209" spans="1:24" x14ac:dyDescent="0.25">
      <c r="A2209" s="77"/>
      <c r="B2209" s="80"/>
      <c r="C2209" s="22"/>
      <c r="D2209" s="22"/>
      <c r="E2209" s="21"/>
      <c r="F2209" s="21"/>
      <c r="G2209" s="11"/>
      <c r="I2209" s="9"/>
      <c r="L2209" s="1"/>
      <c r="M2209" s="112"/>
      <c r="N2209" s="112"/>
      <c r="O2209" s="112"/>
      <c r="P2209" s="113"/>
      <c r="Q2209" s="112"/>
      <c r="R2209" s="114"/>
      <c r="S2209" s="113"/>
      <c r="T2209" s="112"/>
      <c r="U2209" s="114"/>
      <c r="V2209" s="113"/>
      <c r="W2209" s="112"/>
      <c r="X2209" s="113"/>
    </row>
    <row r="2210" spans="1:24" x14ac:dyDescent="0.25">
      <c r="A2210" s="77"/>
      <c r="B2210" s="80"/>
      <c r="C2210" s="22"/>
      <c r="D2210" s="22"/>
      <c r="E2210" s="21"/>
      <c r="F2210" s="21"/>
      <c r="G2210" s="11"/>
      <c r="I2210" s="9"/>
      <c r="L2210" s="1"/>
      <c r="M2210" s="112"/>
      <c r="N2210" s="112"/>
      <c r="O2210" s="112"/>
      <c r="P2210" s="113"/>
      <c r="Q2210" s="112"/>
      <c r="R2210" s="114"/>
      <c r="S2210" s="113"/>
      <c r="T2210" s="112"/>
      <c r="U2210" s="114"/>
      <c r="V2210" s="113"/>
      <c r="W2210" s="112"/>
      <c r="X2210" s="113"/>
    </row>
    <row r="2211" spans="1:24" x14ac:dyDescent="0.25">
      <c r="A2211" s="77"/>
      <c r="B2211" s="80"/>
      <c r="C2211" s="22"/>
      <c r="D2211" s="22"/>
      <c r="E2211" s="21"/>
      <c r="F2211" s="21"/>
      <c r="G2211" s="11"/>
      <c r="I2211" s="9"/>
      <c r="L2211" s="1"/>
      <c r="M2211" s="112"/>
      <c r="N2211" s="112"/>
      <c r="O2211" s="112"/>
      <c r="P2211" s="113"/>
      <c r="Q2211" s="112"/>
      <c r="R2211" s="114"/>
      <c r="S2211" s="113"/>
      <c r="T2211" s="112"/>
      <c r="U2211" s="114"/>
      <c r="V2211" s="113"/>
      <c r="W2211" s="112"/>
      <c r="X2211" s="113"/>
    </row>
    <row r="2212" spans="1:24" x14ac:dyDescent="0.25">
      <c r="A2212" s="77"/>
      <c r="B2212" s="80"/>
      <c r="C2212" s="22"/>
      <c r="D2212" s="22"/>
      <c r="E2212" s="21"/>
      <c r="F2212" s="21"/>
      <c r="G2212" s="11"/>
      <c r="I2212" s="9"/>
      <c r="L2212" s="1"/>
      <c r="M2212" s="112"/>
      <c r="N2212" s="112"/>
      <c r="O2212" s="112"/>
      <c r="P2212" s="113"/>
      <c r="Q2212" s="112"/>
      <c r="R2212" s="114"/>
      <c r="S2212" s="113"/>
      <c r="T2212" s="112"/>
      <c r="U2212" s="114"/>
      <c r="V2212" s="113"/>
      <c r="W2212" s="112"/>
      <c r="X2212" s="113"/>
    </row>
    <row r="2213" spans="1:24" x14ac:dyDescent="0.25">
      <c r="A2213" s="77"/>
      <c r="B2213" s="80"/>
      <c r="C2213" s="22"/>
      <c r="D2213" s="22"/>
      <c r="E2213" s="21"/>
      <c r="F2213" s="21"/>
      <c r="G2213" s="11"/>
      <c r="I2213" s="9"/>
      <c r="L2213" s="1"/>
      <c r="M2213" s="112"/>
      <c r="N2213" s="112"/>
      <c r="O2213" s="112"/>
      <c r="P2213" s="113"/>
      <c r="Q2213" s="112"/>
      <c r="R2213" s="114"/>
      <c r="S2213" s="113"/>
      <c r="T2213" s="112"/>
      <c r="U2213" s="114"/>
      <c r="V2213" s="113"/>
      <c r="W2213" s="112"/>
      <c r="X2213" s="113"/>
    </row>
    <row r="2214" spans="1:24" x14ac:dyDescent="0.25">
      <c r="A2214" s="77"/>
      <c r="B2214" s="80"/>
      <c r="C2214" s="22"/>
      <c r="D2214" s="22"/>
      <c r="E2214" s="21"/>
      <c r="F2214" s="21"/>
      <c r="G2214" s="11"/>
      <c r="I2214" s="9"/>
      <c r="L2214" s="1"/>
      <c r="M2214" s="112"/>
      <c r="N2214" s="112"/>
      <c r="O2214" s="112"/>
      <c r="P2214" s="113"/>
      <c r="Q2214" s="112"/>
      <c r="R2214" s="114"/>
      <c r="S2214" s="113"/>
      <c r="T2214" s="112"/>
      <c r="U2214" s="114"/>
      <c r="V2214" s="113"/>
      <c r="W2214" s="112"/>
      <c r="X2214" s="113"/>
    </row>
    <row r="2215" spans="1:24" x14ac:dyDescent="0.25">
      <c r="A2215" s="77"/>
      <c r="B2215" s="80"/>
      <c r="C2215" s="22"/>
      <c r="D2215" s="22"/>
      <c r="E2215" s="21"/>
      <c r="F2215" s="21"/>
      <c r="G2215" s="11"/>
      <c r="I2215" s="9"/>
      <c r="L2215" s="1"/>
      <c r="M2215" s="112"/>
      <c r="N2215" s="112"/>
      <c r="O2215" s="112"/>
      <c r="P2215" s="113"/>
      <c r="Q2215" s="112"/>
      <c r="R2215" s="114"/>
      <c r="S2215" s="113"/>
      <c r="T2215" s="112"/>
      <c r="U2215" s="114"/>
      <c r="V2215" s="113"/>
      <c r="W2215" s="112"/>
      <c r="X2215" s="113"/>
    </row>
    <row r="2216" spans="1:24" x14ac:dyDescent="0.25">
      <c r="A2216" s="77"/>
      <c r="B2216" s="80"/>
      <c r="C2216" s="22"/>
      <c r="D2216" s="22"/>
      <c r="E2216" s="21"/>
      <c r="F2216" s="21"/>
      <c r="G2216" s="11"/>
      <c r="I2216" s="9"/>
      <c r="L2216" s="1"/>
      <c r="M2216" s="112"/>
      <c r="N2216" s="112"/>
      <c r="O2216" s="112"/>
      <c r="P2216" s="113"/>
      <c r="Q2216" s="112"/>
      <c r="R2216" s="114"/>
      <c r="S2216" s="113"/>
      <c r="T2216" s="112"/>
      <c r="U2216" s="114"/>
      <c r="V2216" s="113"/>
      <c r="W2216" s="112"/>
      <c r="X2216" s="113"/>
    </row>
    <row r="2217" spans="1:24" x14ac:dyDescent="0.25">
      <c r="A2217" s="77"/>
      <c r="B2217" s="80"/>
      <c r="C2217" s="22"/>
      <c r="D2217" s="22"/>
      <c r="E2217" s="21"/>
      <c r="F2217" s="21"/>
      <c r="G2217" s="11"/>
      <c r="I2217" s="9"/>
      <c r="L2217" s="1"/>
      <c r="M2217" s="112"/>
      <c r="N2217" s="112"/>
      <c r="O2217" s="112"/>
      <c r="P2217" s="113"/>
      <c r="Q2217" s="112"/>
      <c r="R2217" s="114"/>
      <c r="S2217" s="113"/>
      <c r="T2217" s="112"/>
      <c r="U2217" s="114"/>
      <c r="V2217" s="113"/>
      <c r="W2217" s="112"/>
      <c r="X2217" s="113"/>
    </row>
    <row r="2218" spans="1:24" x14ac:dyDescent="0.25">
      <c r="A2218" s="77"/>
      <c r="B2218" s="80"/>
      <c r="C2218" s="22"/>
      <c r="D2218" s="22"/>
      <c r="E2218" s="21"/>
      <c r="F2218" s="21"/>
      <c r="G2218" s="11"/>
      <c r="I2218" s="9"/>
      <c r="L2218" s="1"/>
      <c r="M2218" s="112"/>
      <c r="N2218" s="112"/>
      <c r="O2218" s="112"/>
      <c r="P2218" s="113"/>
      <c r="Q2218" s="112"/>
      <c r="R2218" s="114"/>
      <c r="S2218" s="113"/>
      <c r="T2218" s="112"/>
      <c r="U2218" s="114"/>
      <c r="V2218" s="113"/>
      <c r="W2218" s="112"/>
      <c r="X2218" s="113"/>
    </row>
    <row r="2219" spans="1:24" x14ac:dyDescent="0.25">
      <c r="A2219" s="77"/>
      <c r="B2219" s="80"/>
      <c r="C2219" s="22"/>
      <c r="D2219" s="22"/>
      <c r="E2219" s="21"/>
      <c r="F2219" s="21"/>
      <c r="G2219" s="11"/>
      <c r="I2219" s="9"/>
      <c r="L2219" s="1"/>
      <c r="M2219" s="112"/>
      <c r="N2219" s="112"/>
      <c r="O2219" s="112"/>
      <c r="P2219" s="113"/>
      <c r="Q2219" s="112"/>
      <c r="R2219" s="114"/>
      <c r="S2219" s="113"/>
      <c r="T2219" s="112"/>
      <c r="U2219" s="114"/>
      <c r="V2219" s="113"/>
      <c r="W2219" s="112"/>
      <c r="X2219" s="113"/>
    </row>
    <row r="2220" spans="1:24" x14ac:dyDescent="0.25">
      <c r="A2220" s="77"/>
      <c r="B2220" s="80"/>
      <c r="C2220" s="22"/>
      <c r="D2220" s="22"/>
      <c r="E2220" s="21"/>
      <c r="F2220" s="21"/>
      <c r="G2220" s="11"/>
      <c r="I2220" s="9"/>
      <c r="L2220" s="1"/>
      <c r="M2220" s="112"/>
      <c r="N2220" s="112"/>
      <c r="O2220" s="112"/>
      <c r="P2220" s="113"/>
      <c r="Q2220" s="112"/>
      <c r="R2220" s="114"/>
      <c r="S2220" s="113"/>
      <c r="T2220" s="112"/>
      <c r="U2220" s="114"/>
      <c r="V2220" s="113"/>
      <c r="W2220" s="112"/>
      <c r="X2220" s="113"/>
    </row>
    <row r="2221" spans="1:24" x14ac:dyDescent="0.25">
      <c r="A2221" s="77"/>
      <c r="B2221" s="80"/>
      <c r="C2221" s="22"/>
      <c r="D2221" s="22"/>
      <c r="E2221" s="21"/>
      <c r="F2221" s="21"/>
      <c r="G2221" s="11"/>
      <c r="I2221" s="9"/>
      <c r="L2221" s="1"/>
      <c r="M2221" s="112"/>
      <c r="N2221" s="112"/>
      <c r="O2221" s="112"/>
      <c r="P2221" s="113"/>
      <c r="Q2221" s="112"/>
      <c r="R2221" s="114"/>
      <c r="S2221" s="113"/>
      <c r="T2221" s="112"/>
      <c r="U2221" s="114"/>
      <c r="V2221" s="113"/>
      <c r="W2221" s="112"/>
      <c r="X2221" s="113"/>
    </row>
    <row r="2222" spans="1:24" x14ac:dyDescent="0.25">
      <c r="A2222" s="77"/>
      <c r="B2222" s="80"/>
      <c r="C2222" s="22"/>
      <c r="D2222" s="22"/>
      <c r="E2222" s="21"/>
      <c r="F2222" s="21"/>
      <c r="G2222" s="11"/>
      <c r="I2222" s="9"/>
      <c r="L2222" s="1"/>
      <c r="M2222" s="112"/>
      <c r="N2222" s="112"/>
      <c r="O2222" s="112"/>
      <c r="P2222" s="113"/>
      <c r="Q2222" s="112"/>
      <c r="R2222" s="114"/>
      <c r="S2222" s="113"/>
      <c r="T2222" s="112"/>
      <c r="U2222" s="114"/>
      <c r="V2222" s="113"/>
      <c r="W2222" s="112"/>
      <c r="X2222" s="113"/>
    </row>
    <row r="2223" spans="1:24" x14ac:dyDescent="0.25">
      <c r="A2223" s="77"/>
      <c r="B2223" s="80"/>
      <c r="C2223" s="22"/>
      <c r="D2223" s="22"/>
      <c r="E2223" s="21"/>
      <c r="F2223" s="21"/>
      <c r="G2223" s="11"/>
      <c r="I2223" s="9"/>
      <c r="L2223" s="1"/>
      <c r="M2223" s="112"/>
      <c r="N2223" s="112"/>
      <c r="O2223" s="112"/>
      <c r="P2223" s="113"/>
      <c r="Q2223" s="112"/>
      <c r="R2223" s="114"/>
      <c r="S2223" s="113"/>
      <c r="T2223" s="112"/>
      <c r="U2223" s="114"/>
      <c r="V2223" s="113"/>
      <c r="W2223" s="112"/>
      <c r="X2223" s="113"/>
    </row>
    <row r="2224" spans="1:24" x14ac:dyDescent="0.25">
      <c r="A2224" s="77"/>
      <c r="B2224" s="80"/>
      <c r="C2224" s="22"/>
      <c r="D2224" s="22"/>
      <c r="E2224" s="21"/>
      <c r="F2224" s="21"/>
      <c r="G2224" s="11"/>
      <c r="I2224" s="9"/>
      <c r="L2224" s="1"/>
      <c r="M2224" s="112"/>
      <c r="N2224" s="112"/>
      <c r="O2224" s="112"/>
      <c r="P2224" s="113"/>
      <c r="Q2224" s="112"/>
      <c r="R2224" s="114"/>
      <c r="S2224" s="113"/>
      <c r="T2224" s="112"/>
      <c r="U2224" s="114"/>
      <c r="V2224" s="113"/>
      <c r="W2224" s="112"/>
      <c r="X2224" s="113"/>
    </row>
    <row r="2225" spans="1:24" x14ac:dyDescent="0.25">
      <c r="A2225" s="77"/>
      <c r="B2225" s="80"/>
      <c r="C2225" s="22"/>
      <c r="D2225" s="22"/>
      <c r="E2225" s="21"/>
      <c r="F2225" s="21"/>
      <c r="G2225" s="11"/>
      <c r="I2225" s="9"/>
      <c r="L2225" s="1"/>
      <c r="M2225" s="112"/>
      <c r="N2225" s="112"/>
      <c r="O2225" s="112"/>
      <c r="P2225" s="113"/>
      <c r="Q2225" s="112"/>
      <c r="R2225" s="114"/>
      <c r="S2225" s="113"/>
      <c r="T2225" s="112"/>
      <c r="U2225" s="114"/>
      <c r="V2225" s="113"/>
      <c r="W2225" s="112"/>
      <c r="X2225" s="113"/>
    </row>
    <row r="2226" spans="1:24" x14ac:dyDescent="0.25">
      <c r="A2226" s="77"/>
      <c r="B2226" s="80"/>
      <c r="C2226" s="22"/>
      <c r="D2226" s="22"/>
      <c r="E2226" s="21"/>
      <c r="F2226" s="21"/>
      <c r="G2226" s="11"/>
      <c r="I2226" s="9"/>
      <c r="L2226" s="1"/>
      <c r="M2226" s="112"/>
      <c r="N2226" s="112"/>
      <c r="O2226" s="112"/>
      <c r="P2226" s="113"/>
      <c r="Q2226" s="112"/>
      <c r="R2226" s="114"/>
      <c r="S2226" s="113"/>
      <c r="T2226" s="112"/>
      <c r="U2226" s="114"/>
      <c r="V2226" s="113"/>
      <c r="W2226" s="112"/>
      <c r="X2226" s="113"/>
    </row>
    <row r="2227" spans="1:24" x14ac:dyDescent="0.25">
      <c r="A2227" s="77"/>
      <c r="B2227" s="80"/>
      <c r="C2227" s="22"/>
      <c r="D2227" s="22"/>
      <c r="E2227" s="21"/>
      <c r="F2227" s="21"/>
      <c r="G2227" s="11"/>
      <c r="I2227" s="9"/>
      <c r="L2227" s="1"/>
      <c r="M2227" s="112"/>
      <c r="N2227" s="112"/>
      <c r="O2227" s="112"/>
      <c r="P2227" s="113"/>
      <c r="Q2227" s="112"/>
      <c r="R2227" s="114"/>
      <c r="S2227" s="113"/>
      <c r="T2227" s="112"/>
      <c r="U2227" s="114"/>
      <c r="V2227" s="113"/>
      <c r="W2227" s="112"/>
      <c r="X2227" s="113"/>
    </row>
    <row r="2228" spans="1:24" x14ac:dyDescent="0.25">
      <c r="A2228" s="77"/>
      <c r="B2228" s="80"/>
      <c r="C2228" s="22"/>
      <c r="D2228" s="22"/>
      <c r="E2228" s="21"/>
      <c r="F2228" s="21"/>
      <c r="G2228" s="11"/>
      <c r="I2228" s="9"/>
      <c r="L2228" s="1"/>
      <c r="M2228" s="112"/>
      <c r="N2228" s="112"/>
      <c r="O2228" s="112"/>
      <c r="P2228" s="113"/>
      <c r="Q2228" s="112"/>
      <c r="R2228" s="114"/>
      <c r="S2228" s="113"/>
      <c r="T2228" s="112"/>
      <c r="U2228" s="114"/>
      <c r="V2228" s="113"/>
      <c r="W2228" s="112"/>
      <c r="X2228" s="113"/>
    </row>
    <row r="2229" spans="1:24" x14ac:dyDescent="0.25">
      <c r="A2229" s="77"/>
      <c r="B2229" s="80"/>
      <c r="C2229" s="22"/>
      <c r="D2229" s="22"/>
      <c r="E2229" s="21"/>
      <c r="F2229" s="21"/>
      <c r="G2229" s="11"/>
      <c r="I2229" s="9"/>
      <c r="L2229" s="1"/>
      <c r="M2229" s="112"/>
      <c r="N2229" s="112"/>
      <c r="O2229" s="112"/>
      <c r="P2229" s="113"/>
      <c r="Q2229" s="112"/>
      <c r="R2229" s="114"/>
      <c r="S2229" s="113"/>
      <c r="T2229" s="112"/>
      <c r="U2229" s="114"/>
      <c r="V2229" s="113"/>
      <c r="W2229" s="112"/>
      <c r="X2229" s="113"/>
    </row>
    <row r="2230" spans="1:24" x14ac:dyDescent="0.25">
      <c r="A2230" s="77"/>
      <c r="B2230" s="80"/>
      <c r="C2230" s="22"/>
      <c r="D2230" s="22"/>
      <c r="E2230" s="21"/>
      <c r="F2230" s="21"/>
      <c r="G2230" s="11"/>
      <c r="I2230" s="9"/>
      <c r="L2230" s="1"/>
      <c r="M2230" s="112"/>
      <c r="N2230" s="112"/>
      <c r="O2230" s="112"/>
      <c r="P2230" s="113"/>
      <c r="Q2230" s="112"/>
      <c r="R2230" s="114"/>
      <c r="S2230" s="113"/>
      <c r="T2230" s="112"/>
      <c r="U2230" s="114"/>
      <c r="V2230" s="113"/>
      <c r="W2230" s="112"/>
      <c r="X2230" s="113"/>
    </row>
    <row r="2231" spans="1:24" x14ac:dyDescent="0.25">
      <c r="A2231" s="77"/>
      <c r="B2231" s="80"/>
      <c r="C2231" s="22"/>
      <c r="D2231" s="22"/>
      <c r="E2231" s="21"/>
      <c r="F2231" s="21"/>
      <c r="G2231" s="11"/>
      <c r="I2231" s="9"/>
      <c r="L2231" s="1"/>
      <c r="M2231" s="112"/>
      <c r="N2231" s="112"/>
      <c r="O2231" s="112"/>
      <c r="P2231" s="113"/>
      <c r="Q2231" s="112"/>
      <c r="R2231" s="114"/>
      <c r="S2231" s="113"/>
      <c r="T2231" s="112"/>
      <c r="U2231" s="114"/>
      <c r="V2231" s="113"/>
      <c r="W2231" s="112"/>
      <c r="X2231" s="113"/>
    </row>
    <row r="2232" spans="1:24" x14ac:dyDescent="0.25">
      <c r="A2232" s="77"/>
      <c r="B2232" s="80"/>
      <c r="C2232" s="22"/>
      <c r="D2232" s="22"/>
      <c r="E2232" s="21"/>
      <c r="F2232" s="21"/>
      <c r="G2232" s="11"/>
      <c r="I2232" s="9"/>
      <c r="L2232" s="1"/>
      <c r="M2232" s="112"/>
      <c r="N2232" s="112"/>
      <c r="O2232" s="112"/>
      <c r="P2232" s="113"/>
      <c r="Q2232" s="112"/>
      <c r="R2232" s="114"/>
      <c r="S2232" s="113"/>
      <c r="T2232" s="112"/>
      <c r="U2232" s="114"/>
      <c r="V2232" s="113"/>
      <c r="W2232" s="112"/>
      <c r="X2232" s="113"/>
    </row>
    <row r="2233" spans="1:24" x14ac:dyDescent="0.25">
      <c r="A2233" s="77"/>
      <c r="B2233" s="80"/>
      <c r="C2233" s="22"/>
      <c r="D2233" s="22"/>
      <c r="E2233" s="21"/>
      <c r="F2233" s="21"/>
      <c r="G2233" s="11"/>
      <c r="I2233" s="9"/>
      <c r="L2233" s="1"/>
      <c r="M2233" s="112"/>
      <c r="N2233" s="112"/>
      <c r="O2233" s="112"/>
      <c r="P2233" s="113"/>
      <c r="Q2233" s="112"/>
      <c r="R2233" s="114"/>
      <c r="S2233" s="113"/>
      <c r="T2233" s="112"/>
      <c r="U2233" s="114"/>
      <c r="V2233" s="113"/>
      <c r="W2233" s="112"/>
      <c r="X2233" s="113"/>
    </row>
    <row r="2234" spans="1:24" x14ac:dyDescent="0.25">
      <c r="A2234" s="77"/>
      <c r="B2234" s="80"/>
      <c r="C2234" s="22"/>
      <c r="D2234" s="22"/>
      <c r="E2234" s="21"/>
      <c r="F2234" s="21"/>
      <c r="G2234" s="11"/>
      <c r="I2234" s="9"/>
      <c r="L2234" s="1"/>
      <c r="M2234" s="112"/>
      <c r="N2234" s="112"/>
      <c r="O2234" s="112"/>
      <c r="P2234" s="113"/>
      <c r="Q2234" s="112"/>
      <c r="R2234" s="114"/>
      <c r="S2234" s="113"/>
      <c r="T2234" s="112"/>
      <c r="U2234" s="114"/>
      <c r="V2234" s="113"/>
      <c r="W2234" s="112"/>
      <c r="X2234" s="113"/>
    </row>
    <row r="2235" spans="1:24" x14ac:dyDescent="0.25">
      <c r="A2235" s="77"/>
      <c r="B2235" s="80"/>
      <c r="C2235" s="22"/>
      <c r="D2235" s="22"/>
      <c r="E2235" s="21"/>
      <c r="F2235" s="21"/>
      <c r="G2235" s="11"/>
      <c r="I2235" s="9"/>
      <c r="L2235" s="1"/>
      <c r="M2235" s="112"/>
      <c r="N2235" s="112"/>
      <c r="O2235" s="112"/>
      <c r="P2235" s="113"/>
      <c r="Q2235" s="112"/>
      <c r="R2235" s="114"/>
      <c r="S2235" s="113"/>
      <c r="T2235" s="112"/>
      <c r="U2235" s="114"/>
      <c r="V2235" s="113"/>
      <c r="W2235" s="112"/>
      <c r="X2235" s="113"/>
    </row>
    <row r="2236" spans="1:24" x14ac:dyDescent="0.25">
      <c r="A2236" s="77"/>
      <c r="B2236" s="80"/>
      <c r="C2236" s="22"/>
      <c r="D2236" s="22"/>
      <c r="E2236" s="21"/>
      <c r="F2236" s="21"/>
      <c r="G2236" s="11"/>
      <c r="I2236" s="9"/>
      <c r="L2236" s="1"/>
      <c r="M2236" s="112"/>
      <c r="N2236" s="112"/>
      <c r="O2236" s="112"/>
      <c r="P2236" s="113"/>
      <c r="Q2236" s="112"/>
      <c r="R2236" s="114"/>
      <c r="S2236" s="113"/>
      <c r="T2236" s="112"/>
      <c r="U2236" s="114"/>
      <c r="V2236" s="113"/>
      <c r="W2236" s="112"/>
      <c r="X2236" s="113"/>
    </row>
    <row r="2237" spans="1:24" x14ac:dyDescent="0.25">
      <c r="A2237" s="77"/>
      <c r="B2237" s="80"/>
      <c r="C2237" s="22"/>
      <c r="D2237" s="22"/>
      <c r="E2237" s="21"/>
      <c r="F2237" s="21"/>
      <c r="G2237" s="11"/>
      <c r="I2237" s="9"/>
      <c r="L2237" s="1"/>
      <c r="M2237" s="112"/>
      <c r="N2237" s="112"/>
      <c r="O2237" s="112"/>
      <c r="P2237" s="113"/>
      <c r="Q2237" s="112"/>
      <c r="R2237" s="114"/>
      <c r="S2237" s="113"/>
      <c r="T2237" s="112"/>
      <c r="U2237" s="114"/>
      <c r="V2237" s="113"/>
      <c r="W2237" s="112"/>
      <c r="X2237" s="113"/>
    </row>
    <row r="2238" spans="1:24" x14ac:dyDescent="0.25">
      <c r="A2238" s="77"/>
      <c r="B2238" s="80"/>
      <c r="C2238" s="22"/>
      <c r="D2238" s="22"/>
      <c r="E2238" s="21"/>
      <c r="F2238" s="21"/>
      <c r="G2238" s="11"/>
      <c r="I2238" s="9"/>
      <c r="L2238" s="1"/>
      <c r="M2238" s="112"/>
      <c r="N2238" s="112"/>
      <c r="O2238" s="112"/>
      <c r="P2238" s="113"/>
      <c r="Q2238" s="112"/>
      <c r="R2238" s="114"/>
      <c r="S2238" s="113"/>
      <c r="T2238" s="112"/>
      <c r="U2238" s="114"/>
      <c r="V2238" s="113"/>
      <c r="W2238" s="112"/>
      <c r="X2238" s="113"/>
    </row>
    <row r="2239" spans="1:24" x14ac:dyDescent="0.25">
      <c r="A2239" s="77"/>
      <c r="B2239" s="80"/>
      <c r="C2239" s="22"/>
      <c r="D2239" s="22"/>
      <c r="E2239" s="21"/>
      <c r="F2239" s="21"/>
      <c r="G2239" s="11"/>
      <c r="I2239" s="9"/>
      <c r="L2239" s="1"/>
      <c r="M2239" s="112"/>
      <c r="N2239" s="112"/>
      <c r="O2239" s="112"/>
      <c r="P2239" s="113"/>
      <c r="Q2239" s="112"/>
      <c r="R2239" s="114"/>
      <c r="S2239" s="113"/>
      <c r="T2239" s="112"/>
      <c r="U2239" s="114"/>
      <c r="V2239" s="113"/>
      <c r="W2239" s="112"/>
      <c r="X2239" s="113"/>
    </row>
    <row r="2240" spans="1:24" x14ac:dyDescent="0.25">
      <c r="A2240" s="77"/>
      <c r="B2240" s="80"/>
      <c r="C2240" s="22"/>
      <c r="D2240" s="22"/>
      <c r="E2240" s="21"/>
      <c r="F2240" s="21"/>
      <c r="G2240" s="11"/>
      <c r="I2240" s="9"/>
      <c r="L2240" s="1"/>
      <c r="M2240" s="112"/>
      <c r="N2240" s="112"/>
      <c r="O2240" s="112"/>
      <c r="P2240" s="113"/>
      <c r="Q2240" s="112"/>
      <c r="R2240" s="114"/>
      <c r="S2240" s="113"/>
      <c r="T2240" s="112"/>
      <c r="U2240" s="114"/>
      <c r="V2240" s="113"/>
      <c r="W2240" s="112"/>
      <c r="X2240" s="113"/>
    </row>
    <row r="2241" spans="1:24" x14ac:dyDescent="0.25">
      <c r="A2241" s="77"/>
      <c r="B2241" s="80"/>
      <c r="C2241" s="22"/>
      <c r="D2241" s="22"/>
      <c r="E2241" s="21"/>
      <c r="F2241" s="21"/>
      <c r="G2241" s="11"/>
      <c r="I2241" s="9"/>
      <c r="L2241" s="1"/>
      <c r="M2241" s="112"/>
      <c r="N2241" s="112"/>
      <c r="O2241" s="112"/>
      <c r="P2241" s="113"/>
      <c r="Q2241" s="112"/>
      <c r="R2241" s="114"/>
      <c r="S2241" s="113"/>
      <c r="T2241" s="112"/>
      <c r="U2241" s="114"/>
      <c r="V2241" s="113"/>
      <c r="W2241" s="112"/>
      <c r="X2241" s="113"/>
    </row>
    <row r="2242" spans="1:24" x14ac:dyDescent="0.25">
      <c r="A2242" s="77"/>
      <c r="B2242" s="80"/>
      <c r="C2242" s="22"/>
      <c r="D2242" s="22"/>
      <c r="E2242" s="21"/>
      <c r="F2242" s="21"/>
      <c r="G2242" s="11"/>
      <c r="I2242" s="9"/>
      <c r="L2242" s="1"/>
      <c r="M2242" s="112"/>
      <c r="N2242" s="112"/>
      <c r="O2242" s="112"/>
      <c r="P2242" s="113"/>
      <c r="Q2242" s="112"/>
      <c r="R2242" s="114"/>
      <c r="S2242" s="113"/>
      <c r="T2242" s="112"/>
      <c r="U2242" s="114"/>
      <c r="V2242" s="113"/>
      <c r="W2242" s="112"/>
      <c r="X2242" s="113"/>
    </row>
    <row r="2243" spans="1:24" x14ac:dyDescent="0.25">
      <c r="A2243" s="77"/>
      <c r="B2243" s="80"/>
      <c r="C2243" s="22"/>
      <c r="D2243" s="22"/>
      <c r="E2243" s="21"/>
      <c r="F2243" s="21"/>
      <c r="G2243" s="11"/>
      <c r="I2243" s="9"/>
      <c r="L2243" s="1"/>
      <c r="M2243" s="112"/>
      <c r="N2243" s="112"/>
      <c r="O2243" s="112"/>
      <c r="P2243" s="113"/>
      <c r="Q2243" s="112"/>
      <c r="R2243" s="114"/>
      <c r="S2243" s="113"/>
      <c r="T2243" s="112"/>
      <c r="U2243" s="114"/>
      <c r="V2243" s="113"/>
      <c r="W2243" s="112"/>
      <c r="X2243" s="113"/>
    </row>
    <row r="2244" spans="1:24" x14ac:dyDescent="0.25">
      <c r="A2244" s="77"/>
      <c r="B2244" s="80"/>
      <c r="C2244" s="22"/>
      <c r="D2244" s="22"/>
      <c r="E2244" s="21"/>
      <c r="F2244" s="21"/>
      <c r="G2244" s="11"/>
      <c r="I2244" s="9"/>
      <c r="L2244" s="1"/>
      <c r="M2244" s="112"/>
      <c r="N2244" s="112"/>
      <c r="O2244" s="112"/>
      <c r="P2244" s="113"/>
      <c r="Q2244" s="112"/>
      <c r="R2244" s="114"/>
      <c r="S2244" s="113"/>
      <c r="T2244" s="112"/>
      <c r="U2244" s="114"/>
      <c r="V2244" s="113"/>
      <c r="W2244" s="112"/>
      <c r="X2244" s="113"/>
    </row>
    <row r="2245" spans="1:24" x14ac:dyDescent="0.25">
      <c r="A2245" s="77"/>
      <c r="B2245" s="80"/>
      <c r="C2245" s="22"/>
      <c r="D2245" s="22"/>
      <c r="E2245" s="21"/>
      <c r="F2245" s="21"/>
      <c r="G2245" s="11"/>
      <c r="I2245" s="9"/>
      <c r="L2245" s="1"/>
      <c r="M2245" s="112"/>
      <c r="N2245" s="112"/>
      <c r="O2245" s="112"/>
      <c r="P2245" s="113"/>
      <c r="Q2245" s="112"/>
      <c r="R2245" s="114"/>
      <c r="S2245" s="113"/>
      <c r="T2245" s="112"/>
      <c r="U2245" s="114"/>
      <c r="V2245" s="113"/>
      <c r="W2245" s="112"/>
      <c r="X2245" s="113"/>
    </row>
    <row r="2246" spans="1:24" x14ac:dyDescent="0.25">
      <c r="A2246" s="77"/>
      <c r="B2246" s="80"/>
      <c r="C2246" s="22"/>
      <c r="D2246" s="22"/>
      <c r="E2246" s="21"/>
      <c r="F2246" s="21"/>
      <c r="G2246" s="11"/>
      <c r="I2246" s="9"/>
      <c r="L2246" s="1"/>
      <c r="M2246" s="112"/>
      <c r="N2246" s="112"/>
      <c r="O2246" s="112"/>
      <c r="P2246" s="113"/>
      <c r="Q2246" s="112"/>
      <c r="R2246" s="114"/>
      <c r="S2246" s="113"/>
      <c r="T2246" s="112"/>
      <c r="U2246" s="114"/>
      <c r="V2246" s="113"/>
      <c r="W2246" s="112"/>
      <c r="X2246" s="113"/>
    </row>
    <row r="2247" spans="1:24" x14ac:dyDescent="0.25">
      <c r="A2247" s="77"/>
      <c r="B2247" s="80"/>
      <c r="C2247" s="22"/>
      <c r="D2247" s="22"/>
      <c r="E2247" s="21"/>
      <c r="F2247" s="21"/>
      <c r="G2247" s="11"/>
      <c r="I2247" s="9"/>
      <c r="L2247" s="1"/>
      <c r="M2247" s="112"/>
      <c r="N2247" s="112"/>
      <c r="O2247" s="112"/>
      <c r="P2247" s="113"/>
      <c r="Q2247" s="112"/>
      <c r="R2247" s="114"/>
      <c r="S2247" s="113"/>
      <c r="T2247" s="112"/>
      <c r="U2247" s="114"/>
      <c r="V2247" s="113"/>
      <c r="W2247" s="112"/>
      <c r="X2247" s="113"/>
    </row>
    <row r="2248" spans="1:24" x14ac:dyDescent="0.25">
      <c r="A2248" s="77"/>
      <c r="B2248" s="80"/>
      <c r="C2248" s="22"/>
      <c r="D2248" s="22"/>
      <c r="E2248" s="21"/>
      <c r="F2248" s="21"/>
      <c r="G2248" s="11"/>
      <c r="I2248" s="9"/>
      <c r="L2248" s="1"/>
      <c r="M2248" s="112"/>
      <c r="N2248" s="112"/>
      <c r="O2248" s="112"/>
      <c r="P2248" s="113"/>
      <c r="Q2248" s="112"/>
      <c r="R2248" s="114"/>
      <c r="S2248" s="113"/>
      <c r="T2248" s="112"/>
      <c r="U2248" s="114"/>
      <c r="V2248" s="113"/>
      <c r="W2248" s="112"/>
      <c r="X2248" s="113"/>
    </row>
    <row r="2249" spans="1:24" x14ac:dyDescent="0.25">
      <c r="A2249" s="77"/>
      <c r="B2249" s="80"/>
      <c r="C2249" s="22"/>
      <c r="D2249" s="22"/>
      <c r="E2249" s="21"/>
      <c r="F2249" s="21"/>
      <c r="G2249" s="11"/>
      <c r="I2249" s="9"/>
      <c r="L2249" s="1"/>
      <c r="M2249" s="112"/>
      <c r="N2249" s="112"/>
      <c r="O2249" s="112"/>
      <c r="P2249" s="113"/>
      <c r="Q2249" s="112"/>
      <c r="R2249" s="114"/>
      <c r="S2249" s="113"/>
      <c r="T2249" s="112"/>
      <c r="U2249" s="114"/>
      <c r="V2249" s="113"/>
      <c r="W2249" s="112"/>
      <c r="X2249" s="113"/>
    </row>
    <row r="2250" spans="1:24" x14ac:dyDescent="0.25">
      <c r="A2250" s="77"/>
      <c r="B2250" s="80"/>
      <c r="C2250" s="22"/>
      <c r="D2250" s="22"/>
      <c r="E2250" s="21"/>
      <c r="F2250" s="21"/>
      <c r="G2250" s="11"/>
      <c r="I2250" s="9"/>
      <c r="L2250" s="1"/>
      <c r="M2250" s="112"/>
      <c r="N2250" s="112"/>
      <c r="O2250" s="112"/>
      <c r="P2250" s="113"/>
      <c r="Q2250" s="112"/>
      <c r="R2250" s="114"/>
      <c r="S2250" s="113"/>
      <c r="T2250" s="112"/>
      <c r="U2250" s="114"/>
      <c r="V2250" s="113"/>
      <c r="W2250" s="112"/>
      <c r="X2250" s="113"/>
    </row>
    <row r="2251" spans="1:24" x14ac:dyDescent="0.25">
      <c r="A2251" s="77"/>
      <c r="B2251" s="80"/>
      <c r="C2251" s="22"/>
      <c r="D2251" s="22"/>
      <c r="E2251" s="21"/>
      <c r="F2251" s="21"/>
      <c r="G2251" s="11"/>
      <c r="I2251" s="9"/>
      <c r="L2251" s="1"/>
      <c r="M2251" s="112"/>
      <c r="N2251" s="112"/>
      <c r="O2251" s="112"/>
      <c r="P2251" s="113"/>
      <c r="Q2251" s="112"/>
      <c r="R2251" s="114"/>
      <c r="S2251" s="113"/>
      <c r="T2251" s="112"/>
      <c r="U2251" s="114"/>
      <c r="V2251" s="113"/>
      <c r="W2251" s="112"/>
      <c r="X2251" s="113"/>
    </row>
    <row r="2252" spans="1:24" x14ac:dyDescent="0.25">
      <c r="A2252" s="77"/>
      <c r="B2252" s="80"/>
      <c r="C2252" s="22"/>
      <c r="D2252" s="22"/>
      <c r="E2252" s="21"/>
      <c r="F2252" s="21"/>
      <c r="G2252" s="11"/>
      <c r="I2252" s="9"/>
      <c r="L2252" s="1"/>
      <c r="M2252" s="112"/>
      <c r="N2252" s="112"/>
      <c r="O2252" s="112"/>
      <c r="P2252" s="113"/>
      <c r="Q2252" s="112"/>
      <c r="R2252" s="114"/>
      <c r="S2252" s="113"/>
      <c r="T2252" s="112"/>
      <c r="U2252" s="114"/>
      <c r="V2252" s="113"/>
      <c r="W2252" s="112"/>
      <c r="X2252" s="113"/>
    </row>
    <row r="2253" spans="1:24" x14ac:dyDescent="0.25">
      <c r="A2253" s="77"/>
      <c r="B2253" s="80"/>
      <c r="C2253" s="22"/>
      <c r="D2253" s="22"/>
      <c r="E2253" s="21"/>
      <c r="F2253" s="21"/>
      <c r="G2253" s="11"/>
      <c r="I2253" s="9"/>
      <c r="L2253" s="1"/>
      <c r="M2253" s="112"/>
      <c r="N2253" s="112"/>
      <c r="O2253" s="112"/>
      <c r="P2253" s="113"/>
      <c r="Q2253" s="112"/>
      <c r="R2253" s="114"/>
      <c r="S2253" s="113"/>
      <c r="T2253" s="112"/>
      <c r="U2253" s="114"/>
      <c r="V2253" s="113"/>
      <c r="W2253" s="112"/>
      <c r="X2253" s="113"/>
    </row>
    <row r="2254" spans="1:24" x14ac:dyDescent="0.25">
      <c r="A2254" s="77"/>
      <c r="B2254" s="80"/>
      <c r="C2254" s="22"/>
      <c r="D2254" s="22"/>
      <c r="E2254" s="21"/>
      <c r="F2254" s="21"/>
      <c r="G2254" s="11"/>
      <c r="I2254" s="9"/>
      <c r="L2254" s="1"/>
      <c r="M2254" s="112"/>
      <c r="N2254" s="112"/>
      <c r="O2254" s="112"/>
      <c r="P2254" s="113"/>
      <c r="Q2254" s="112"/>
      <c r="R2254" s="114"/>
      <c r="S2254" s="113"/>
      <c r="T2254" s="112"/>
      <c r="U2254" s="114"/>
      <c r="V2254" s="113"/>
      <c r="W2254" s="112"/>
      <c r="X2254" s="113"/>
    </row>
    <row r="2255" spans="1:24" x14ac:dyDescent="0.25">
      <c r="A2255" s="77"/>
      <c r="B2255" s="80"/>
      <c r="C2255" s="22"/>
      <c r="D2255" s="22"/>
      <c r="E2255" s="21"/>
      <c r="F2255" s="21"/>
      <c r="G2255" s="11"/>
      <c r="I2255" s="9"/>
      <c r="L2255" s="1"/>
      <c r="M2255" s="112"/>
      <c r="N2255" s="112"/>
      <c r="O2255" s="112"/>
      <c r="P2255" s="113"/>
      <c r="Q2255" s="112"/>
      <c r="R2255" s="114"/>
      <c r="S2255" s="113"/>
      <c r="T2255" s="112"/>
      <c r="U2255" s="114"/>
      <c r="V2255" s="113"/>
      <c r="W2255" s="112"/>
      <c r="X2255" s="113"/>
    </row>
    <row r="2256" spans="1:24" x14ac:dyDescent="0.25">
      <c r="A2256" s="77"/>
      <c r="B2256" s="80"/>
      <c r="C2256" s="22"/>
      <c r="D2256" s="22"/>
      <c r="E2256" s="21"/>
      <c r="F2256" s="21"/>
      <c r="G2256" s="11"/>
      <c r="I2256" s="9"/>
      <c r="L2256" s="1"/>
      <c r="M2256" s="112"/>
      <c r="N2256" s="112"/>
      <c r="O2256" s="112"/>
      <c r="P2256" s="113"/>
      <c r="Q2256" s="112"/>
      <c r="R2256" s="114"/>
      <c r="S2256" s="113"/>
      <c r="T2256" s="112"/>
      <c r="U2256" s="114"/>
      <c r="V2256" s="113"/>
      <c r="W2256" s="112"/>
      <c r="X2256" s="113"/>
    </row>
    <row r="2257" spans="1:24" x14ac:dyDescent="0.25">
      <c r="A2257" s="77"/>
      <c r="B2257" s="80"/>
      <c r="C2257" s="22"/>
      <c r="D2257" s="22"/>
      <c r="E2257" s="21"/>
      <c r="F2257" s="21"/>
      <c r="G2257" s="11"/>
      <c r="I2257" s="9"/>
      <c r="L2257" s="1"/>
      <c r="M2257" s="112"/>
      <c r="N2257" s="112"/>
      <c r="O2257" s="112"/>
      <c r="P2257" s="113"/>
      <c r="Q2257" s="112"/>
      <c r="R2257" s="114"/>
      <c r="S2257" s="113"/>
      <c r="T2257" s="112"/>
      <c r="U2257" s="114"/>
      <c r="V2257" s="113"/>
      <c r="W2257" s="112"/>
      <c r="X2257" s="113"/>
    </row>
    <row r="2258" spans="1:24" x14ac:dyDescent="0.25">
      <c r="A2258" s="77"/>
      <c r="B2258" s="80"/>
      <c r="C2258" s="22"/>
      <c r="D2258" s="22"/>
      <c r="E2258" s="21"/>
      <c r="F2258" s="21"/>
      <c r="G2258" s="11"/>
      <c r="I2258" s="9"/>
      <c r="L2258" s="1"/>
      <c r="M2258" s="112"/>
      <c r="N2258" s="112"/>
      <c r="O2258" s="112"/>
      <c r="P2258" s="113"/>
      <c r="Q2258" s="112"/>
      <c r="R2258" s="114"/>
      <c r="S2258" s="113"/>
      <c r="T2258" s="112"/>
      <c r="U2258" s="114"/>
      <c r="V2258" s="113"/>
      <c r="W2258" s="112"/>
      <c r="X2258" s="113"/>
    </row>
    <row r="2259" spans="1:24" x14ac:dyDescent="0.25">
      <c r="A2259" s="77"/>
      <c r="B2259" s="80"/>
      <c r="C2259" s="22"/>
      <c r="D2259" s="22"/>
      <c r="E2259" s="21"/>
      <c r="F2259" s="21"/>
      <c r="G2259" s="11"/>
      <c r="I2259" s="9"/>
      <c r="L2259" s="1"/>
      <c r="M2259" s="112"/>
      <c r="N2259" s="112"/>
      <c r="O2259" s="112"/>
      <c r="P2259" s="113"/>
      <c r="Q2259" s="112"/>
      <c r="R2259" s="114"/>
      <c r="S2259" s="113"/>
      <c r="T2259" s="112"/>
      <c r="U2259" s="114"/>
      <c r="V2259" s="113"/>
      <c r="W2259" s="112"/>
      <c r="X2259" s="113"/>
    </row>
    <row r="2260" spans="1:24" x14ac:dyDescent="0.25">
      <c r="A2260" s="77"/>
      <c r="B2260" s="80"/>
      <c r="C2260" s="22"/>
      <c r="D2260" s="22"/>
      <c r="E2260" s="21"/>
      <c r="F2260" s="21"/>
      <c r="G2260" s="11"/>
      <c r="I2260" s="9"/>
      <c r="L2260" s="1"/>
      <c r="M2260" s="112"/>
      <c r="N2260" s="112"/>
      <c r="O2260" s="112"/>
      <c r="P2260" s="113"/>
      <c r="Q2260" s="112"/>
      <c r="R2260" s="114"/>
      <c r="S2260" s="113"/>
      <c r="T2260" s="112"/>
      <c r="U2260" s="114"/>
      <c r="V2260" s="113"/>
      <c r="W2260" s="112"/>
      <c r="X2260" s="113"/>
    </row>
    <row r="2261" spans="1:24" x14ac:dyDescent="0.25">
      <c r="A2261" s="77"/>
      <c r="B2261" s="80"/>
      <c r="C2261" s="22"/>
      <c r="D2261" s="22"/>
      <c r="E2261" s="21"/>
      <c r="F2261" s="21"/>
      <c r="G2261" s="11"/>
      <c r="I2261" s="9"/>
      <c r="L2261" s="1"/>
      <c r="M2261" s="112"/>
      <c r="N2261" s="112"/>
      <c r="O2261" s="112"/>
      <c r="P2261" s="113"/>
      <c r="Q2261" s="112"/>
      <c r="R2261" s="114"/>
      <c r="S2261" s="113"/>
      <c r="T2261" s="112"/>
      <c r="U2261" s="114"/>
      <c r="V2261" s="113"/>
      <c r="W2261" s="112"/>
      <c r="X2261" s="113"/>
    </row>
    <row r="2262" spans="1:24" x14ac:dyDescent="0.25">
      <c r="A2262" s="77"/>
      <c r="B2262" s="80"/>
      <c r="C2262" s="22"/>
      <c r="D2262" s="22"/>
      <c r="E2262" s="21"/>
      <c r="F2262" s="21"/>
      <c r="G2262" s="11"/>
      <c r="I2262" s="9"/>
      <c r="L2262" s="1"/>
      <c r="M2262" s="112"/>
      <c r="N2262" s="112"/>
      <c r="O2262" s="112"/>
      <c r="P2262" s="113"/>
      <c r="Q2262" s="112"/>
      <c r="R2262" s="114"/>
      <c r="S2262" s="113"/>
      <c r="T2262" s="112"/>
      <c r="U2262" s="114"/>
      <c r="V2262" s="113"/>
      <c r="W2262" s="112"/>
      <c r="X2262" s="113"/>
    </row>
    <row r="2263" spans="1:24" x14ac:dyDescent="0.25">
      <c r="A2263" s="77"/>
      <c r="B2263" s="80"/>
      <c r="C2263" s="22"/>
      <c r="D2263" s="22"/>
      <c r="E2263" s="21"/>
      <c r="F2263" s="21"/>
      <c r="G2263" s="11"/>
      <c r="I2263" s="9"/>
      <c r="L2263" s="1"/>
      <c r="M2263" s="112"/>
      <c r="N2263" s="112"/>
      <c r="O2263" s="112"/>
      <c r="P2263" s="113"/>
      <c r="Q2263" s="112"/>
      <c r="R2263" s="114"/>
      <c r="S2263" s="113"/>
      <c r="T2263" s="112"/>
      <c r="U2263" s="114"/>
      <c r="V2263" s="113"/>
      <c r="W2263" s="112"/>
      <c r="X2263" s="113"/>
    </row>
    <row r="2264" spans="1:24" x14ac:dyDescent="0.25">
      <c r="A2264" s="77"/>
      <c r="B2264" s="80"/>
      <c r="C2264" s="22"/>
      <c r="D2264" s="22"/>
      <c r="E2264" s="21"/>
      <c r="F2264" s="21"/>
      <c r="G2264" s="11"/>
      <c r="I2264" s="9"/>
      <c r="L2264" s="1"/>
      <c r="M2264" s="112"/>
      <c r="N2264" s="112"/>
      <c r="O2264" s="112"/>
      <c r="P2264" s="113"/>
      <c r="Q2264" s="112"/>
      <c r="R2264" s="114"/>
      <c r="S2264" s="113"/>
      <c r="T2264" s="112"/>
      <c r="U2264" s="114"/>
      <c r="V2264" s="113"/>
      <c r="W2264" s="112"/>
      <c r="X2264" s="113"/>
    </row>
    <row r="2265" spans="1:24" x14ac:dyDescent="0.25">
      <c r="A2265" s="77"/>
      <c r="B2265" s="80"/>
      <c r="C2265" s="22"/>
      <c r="D2265" s="22"/>
      <c r="E2265" s="21"/>
      <c r="F2265" s="21"/>
      <c r="G2265" s="11"/>
      <c r="I2265" s="9"/>
      <c r="L2265" s="1"/>
      <c r="M2265" s="112"/>
      <c r="N2265" s="112"/>
      <c r="O2265" s="112"/>
      <c r="P2265" s="113"/>
      <c r="Q2265" s="112"/>
      <c r="R2265" s="114"/>
      <c r="S2265" s="113"/>
      <c r="T2265" s="112"/>
      <c r="U2265" s="114"/>
      <c r="V2265" s="113"/>
      <c r="W2265" s="112"/>
      <c r="X2265" s="113"/>
    </row>
    <row r="2266" spans="1:24" x14ac:dyDescent="0.25">
      <c r="A2266" s="77"/>
      <c r="B2266" s="80"/>
      <c r="C2266" s="22"/>
      <c r="D2266" s="22"/>
      <c r="E2266" s="21"/>
      <c r="F2266" s="21"/>
      <c r="G2266" s="11"/>
      <c r="I2266" s="9"/>
      <c r="L2266" s="1"/>
      <c r="M2266" s="112"/>
      <c r="N2266" s="112"/>
      <c r="O2266" s="112"/>
      <c r="P2266" s="113"/>
      <c r="Q2266" s="112"/>
      <c r="R2266" s="114"/>
      <c r="S2266" s="113"/>
      <c r="T2266" s="112"/>
      <c r="U2266" s="114"/>
      <c r="V2266" s="113"/>
      <c r="W2266" s="112"/>
      <c r="X2266" s="113"/>
    </row>
    <row r="2267" spans="1:24" x14ac:dyDescent="0.25">
      <c r="A2267" s="77"/>
      <c r="B2267" s="80"/>
      <c r="C2267" s="22"/>
      <c r="D2267" s="22"/>
      <c r="E2267" s="21"/>
      <c r="F2267" s="21"/>
      <c r="G2267" s="11"/>
      <c r="I2267" s="9"/>
      <c r="L2267" s="1"/>
      <c r="M2267" s="112"/>
      <c r="N2267" s="112"/>
      <c r="O2267" s="112"/>
      <c r="P2267" s="113"/>
      <c r="Q2267" s="112"/>
      <c r="R2267" s="114"/>
      <c r="S2267" s="113"/>
      <c r="T2267" s="112"/>
      <c r="U2267" s="114"/>
      <c r="V2267" s="113"/>
      <c r="W2267" s="112"/>
      <c r="X2267" s="113"/>
    </row>
    <row r="2268" spans="1:24" x14ac:dyDescent="0.25">
      <c r="A2268" s="77"/>
      <c r="B2268" s="80"/>
      <c r="C2268" s="22"/>
      <c r="D2268" s="22"/>
      <c r="E2268" s="21"/>
      <c r="F2268" s="21"/>
      <c r="G2268" s="11"/>
      <c r="I2268" s="9"/>
      <c r="L2268" s="1"/>
      <c r="M2268" s="112"/>
      <c r="N2268" s="112"/>
      <c r="O2268" s="112"/>
      <c r="P2268" s="113"/>
      <c r="Q2268" s="112"/>
      <c r="R2268" s="114"/>
      <c r="S2268" s="113"/>
      <c r="T2268" s="112"/>
      <c r="U2268" s="114"/>
      <c r="V2268" s="113"/>
      <c r="W2268" s="112"/>
      <c r="X2268" s="113"/>
    </row>
    <row r="2269" spans="1:24" x14ac:dyDescent="0.25">
      <c r="A2269" s="77"/>
      <c r="B2269" s="80"/>
      <c r="C2269" s="22"/>
      <c r="D2269" s="22"/>
      <c r="E2269" s="21"/>
      <c r="F2269" s="21"/>
      <c r="G2269" s="11"/>
      <c r="I2269" s="9"/>
      <c r="L2269" s="1"/>
      <c r="M2269" s="112"/>
      <c r="N2269" s="112"/>
      <c r="O2269" s="112"/>
      <c r="P2269" s="113"/>
      <c r="Q2269" s="112"/>
      <c r="R2269" s="114"/>
      <c r="S2269" s="113"/>
      <c r="T2269" s="112"/>
      <c r="U2269" s="114"/>
      <c r="V2269" s="113"/>
      <c r="W2269" s="112"/>
      <c r="X2269" s="113"/>
    </row>
    <row r="2270" spans="1:24" x14ac:dyDescent="0.25">
      <c r="A2270" s="77"/>
      <c r="B2270" s="80"/>
      <c r="C2270" s="22"/>
      <c r="D2270" s="22"/>
      <c r="E2270" s="21"/>
      <c r="F2270" s="21"/>
      <c r="G2270" s="11"/>
      <c r="I2270" s="9"/>
      <c r="L2270" s="1"/>
      <c r="M2270" s="112"/>
      <c r="N2270" s="112"/>
      <c r="O2270" s="112"/>
      <c r="P2270" s="113"/>
      <c r="Q2270" s="112"/>
      <c r="R2270" s="114"/>
      <c r="S2270" s="113"/>
      <c r="T2270" s="112"/>
      <c r="U2270" s="114"/>
      <c r="V2270" s="113"/>
      <c r="W2270" s="112"/>
      <c r="X2270" s="113"/>
    </row>
    <row r="2271" spans="1:24" x14ac:dyDescent="0.25">
      <c r="A2271" s="77"/>
      <c r="B2271" s="80"/>
      <c r="C2271" s="22"/>
      <c r="D2271" s="22"/>
      <c r="E2271" s="21"/>
      <c r="F2271" s="21"/>
      <c r="G2271" s="11"/>
      <c r="I2271" s="9"/>
      <c r="L2271" s="1"/>
      <c r="M2271" s="112"/>
      <c r="N2271" s="112"/>
      <c r="O2271" s="112"/>
      <c r="P2271" s="113"/>
      <c r="Q2271" s="112"/>
      <c r="R2271" s="114"/>
      <c r="S2271" s="113"/>
      <c r="T2271" s="112"/>
      <c r="U2271" s="114"/>
      <c r="V2271" s="113"/>
      <c r="W2271" s="112"/>
      <c r="X2271" s="113"/>
    </row>
    <row r="2272" spans="1:24" x14ac:dyDescent="0.25">
      <c r="A2272" s="77"/>
      <c r="B2272" s="80"/>
      <c r="C2272" s="22"/>
      <c r="D2272" s="22"/>
      <c r="E2272" s="21"/>
      <c r="F2272" s="21"/>
      <c r="G2272" s="11"/>
      <c r="I2272" s="9"/>
      <c r="L2272" s="1"/>
      <c r="M2272" s="112"/>
      <c r="N2272" s="112"/>
      <c r="O2272" s="112"/>
      <c r="P2272" s="113"/>
      <c r="Q2272" s="112"/>
      <c r="R2272" s="114"/>
      <c r="S2272" s="113"/>
      <c r="T2272" s="112"/>
      <c r="U2272" s="114"/>
      <c r="V2272" s="113"/>
      <c r="W2272" s="112"/>
      <c r="X2272" s="113"/>
    </row>
    <row r="2273" spans="1:24" x14ac:dyDescent="0.25">
      <c r="A2273" s="77"/>
      <c r="B2273" s="80"/>
      <c r="C2273" s="22"/>
      <c r="D2273" s="22"/>
      <c r="E2273" s="21"/>
      <c r="F2273" s="21"/>
      <c r="G2273" s="11"/>
      <c r="I2273" s="9"/>
      <c r="L2273" s="1"/>
      <c r="M2273" s="112"/>
      <c r="N2273" s="112"/>
      <c r="O2273" s="112"/>
      <c r="P2273" s="113"/>
      <c r="Q2273" s="112"/>
      <c r="R2273" s="114"/>
      <c r="S2273" s="113"/>
      <c r="T2273" s="112"/>
      <c r="U2273" s="114"/>
      <c r="V2273" s="113"/>
      <c r="W2273" s="112"/>
      <c r="X2273" s="113"/>
    </row>
    <row r="2274" spans="1:24" x14ac:dyDescent="0.25">
      <c r="A2274" s="77"/>
      <c r="B2274" s="80"/>
      <c r="C2274" s="22"/>
      <c r="D2274" s="22"/>
      <c r="E2274" s="21"/>
      <c r="F2274" s="21"/>
      <c r="G2274" s="11"/>
      <c r="I2274" s="9"/>
      <c r="L2274" s="1"/>
      <c r="M2274" s="112"/>
      <c r="N2274" s="112"/>
      <c r="O2274" s="112"/>
      <c r="P2274" s="113"/>
      <c r="Q2274" s="112"/>
      <c r="R2274" s="114"/>
      <c r="S2274" s="113"/>
      <c r="T2274" s="112"/>
      <c r="U2274" s="114"/>
      <c r="V2274" s="113"/>
      <c r="W2274" s="112"/>
      <c r="X2274" s="113"/>
    </row>
    <row r="2275" spans="1:24" x14ac:dyDescent="0.25">
      <c r="A2275" s="77"/>
      <c r="B2275" s="80"/>
      <c r="C2275" s="22"/>
      <c r="D2275" s="22"/>
      <c r="E2275" s="21"/>
      <c r="F2275" s="21"/>
      <c r="G2275" s="11"/>
      <c r="I2275" s="9"/>
      <c r="L2275" s="1"/>
      <c r="M2275" s="112"/>
      <c r="N2275" s="112"/>
      <c r="O2275" s="112"/>
      <c r="P2275" s="113"/>
      <c r="Q2275" s="112"/>
      <c r="R2275" s="114"/>
      <c r="S2275" s="113"/>
      <c r="T2275" s="112"/>
      <c r="U2275" s="114"/>
      <c r="V2275" s="113"/>
      <c r="W2275" s="112"/>
      <c r="X2275" s="113"/>
    </row>
    <row r="2276" spans="1:24" x14ac:dyDescent="0.25">
      <c r="A2276" s="77"/>
      <c r="B2276" s="80"/>
      <c r="C2276" s="22"/>
      <c r="D2276" s="22"/>
      <c r="E2276" s="21"/>
      <c r="F2276" s="21"/>
      <c r="G2276" s="11"/>
      <c r="I2276" s="9"/>
      <c r="L2276" s="1"/>
      <c r="M2276" s="112"/>
      <c r="N2276" s="112"/>
      <c r="O2276" s="112"/>
      <c r="P2276" s="113"/>
      <c r="Q2276" s="112"/>
      <c r="R2276" s="114"/>
      <c r="S2276" s="113"/>
      <c r="T2276" s="112"/>
      <c r="U2276" s="114"/>
      <c r="V2276" s="113"/>
      <c r="W2276" s="112"/>
      <c r="X2276" s="113"/>
    </row>
    <row r="2277" spans="1:24" x14ac:dyDescent="0.25">
      <c r="A2277" s="77"/>
      <c r="B2277" s="80"/>
      <c r="C2277" s="22"/>
      <c r="D2277" s="22"/>
      <c r="E2277" s="21"/>
      <c r="F2277" s="21"/>
      <c r="G2277" s="11"/>
      <c r="I2277" s="9"/>
      <c r="L2277" s="1"/>
      <c r="M2277" s="112"/>
      <c r="N2277" s="112"/>
      <c r="O2277" s="112"/>
      <c r="P2277" s="113"/>
      <c r="Q2277" s="112"/>
      <c r="R2277" s="114"/>
      <c r="S2277" s="113"/>
      <c r="T2277" s="112"/>
      <c r="U2277" s="114"/>
      <c r="V2277" s="113"/>
      <c r="W2277" s="112"/>
      <c r="X2277" s="113"/>
    </row>
    <row r="2278" spans="1:24" x14ac:dyDescent="0.25">
      <c r="A2278" s="77"/>
      <c r="B2278" s="80"/>
      <c r="C2278" s="22"/>
      <c r="D2278" s="22"/>
      <c r="E2278" s="21"/>
      <c r="F2278" s="21"/>
      <c r="G2278" s="11"/>
      <c r="I2278" s="9"/>
      <c r="L2278" s="1"/>
      <c r="M2278" s="112"/>
      <c r="N2278" s="112"/>
      <c r="O2278" s="112"/>
      <c r="P2278" s="113"/>
      <c r="Q2278" s="112"/>
      <c r="R2278" s="114"/>
      <c r="S2278" s="113"/>
      <c r="T2278" s="112"/>
      <c r="U2278" s="114"/>
      <c r="V2278" s="113"/>
      <c r="W2278" s="112"/>
      <c r="X2278" s="113"/>
    </row>
    <row r="2279" spans="1:24" x14ac:dyDescent="0.25">
      <c r="A2279" s="77"/>
      <c r="B2279" s="80"/>
      <c r="C2279" s="22"/>
      <c r="D2279" s="22"/>
      <c r="E2279" s="21"/>
      <c r="F2279" s="21"/>
      <c r="G2279" s="11"/>
      <c r="I2279" s="9"/>
      <c r="L2279" s="1"/>
      <c r="M2279" s="112"/>
      <c r="N2279" s="112"/>
      <c r="O2279" s="112"/>
      <c r="P2279" s="113"/>
      <c r="Q2279" s="112"/>
      <c r="R2279" s="114"/>
      <c r="S2279" s="113"/>
      <c r="T2279" s="112"/>
      <c r="U2279" s="114"/>
      <c r="V2279" s="113"/>
      <c r="W2279" s="112"/>
      <c r="X2279" s="113"/>
    </row>
    <row r="2280" spans="1:24" x14ac:dyDescent="0.25">
      <c r="A2280" s="77"/>
      <c r="B2280" s="80"/>
      <c r="C2280" s="22"/>
      <c r="D2280" s="22"/>
      <c r="E2280" s="21"/>
      <c r="F2280" s="21"/>
      <c r="G2280" s="11"/>
      <c r="I2280" s="9"/>
      <c r="L2280" s="1"/>
      <c r="M2280" s="112"/>
      <c r="N2280" s="112"/>
      <c r="O2280" s="112"/>
      <c r="P2280" s="113"/>
      <c r="Q2280" s="112"/>
      <c r="R2280" s="114"/>
      <c r="S2280" s="113"/>
      <c r="T2280" s="112"/>
      <c r="U2280" s="114"/>
      <c r="V2280" s="113"/>
      <c r="W2280" s="112"/>
      <c r="X2280" s="113"/>
    </row>
    <row r="2281" spans="1:24" x14ac:dyDescent="0.25">
      <c r="A2281" s="77"/>
      <c r="B2281" s="80"/>
      <c r="C2281" s="22"/>
      <c r="D2281" s="22"/>
      <c r="E2281" s="21"/>
      <c r="F2281" s="21"/>
      <c r="G2281" s="11"/>
      <c r="I2281" s="9"/>
      <c r="L2281" s="1"/>
      <c r="M2281" s="112"/>
      <c r="N2281" s="112"/>
      <c r="O2281" s="112"/>
      <c r="P2281" s="113"/>
      <c r="Q2281" s="112"/>
      <c r="R2281" s="114"/>
      <c r="S2281" s="113"/>
      <c r="T2281" s="112"/>
      <c r="U2281" s="114"/>
      <c r="V2281" s="113"/>
      <c r="W2281" s="112"/>
      <c r="X2281" s="113"/>
    </row>
    <row r="2282" spans="1:24" x14ac:dyDescent="0.25">
      <c r="A2282" s="77"/>
      <c r="B2282" s="80"/>
      <c r="C2282" s="22"/>
      <c r="D2282" s="22"/>
      <c r="E2282" s="21"/>
      <c r="F2282" s="21"/>
      <c r="G2282" s="11"/>
      <c r="I2282" s="9"/>
      <c r="L2282" s="1"/>
      <c r="M2282" s="112"/>
      <c r="N2282" s="112"/>
      <c r="O2282" s="112"/>
      <c r="P2282" s="113"/>
      <c r="Q2282" s="112"/>
      <c r="R2282" s="114"/>
      <c r="S2282" s="113"/>
      <c r="T2282" s="112"/>
      <c r="U2282" s="114"/>
      <c r="V2282" s="113"/>
      <c r="W2282" s="112"/>
      <c r="X2282" s="113"/>
    </row>
    <row r="2283" spans="1:24" x14ac:dyDescent="0.25">
      <c r="A2283" s="77"/>
      <c r="B2283" s="80"/>
      <c r="C2283" s="22"/>
      <c r="D2283" s="22"/>
      <c r="E2283" s="21"/>
      <c r="F2283" s="21"/>
      <c r="G2283" s="11"/>
      <c r="I2283" s="9"/>
      <c r="L2283" s="1"/>
      <c r="M2283" s="112"/>
      <c r="N2283" s="112"/>
      <c r="O2283" s="112"/>
      <c r="P2283" s="113"/>
      <c r="Q2283" s="112"/>
      <c r="R2283" s="114"/>
      <c r="S2283" s="113"/>
      <c r="T2283" s="112"/>
      <c r="U2283" s="114"/>
      <c r="V2283" s="113"/>
      <c r="W2283" s="112"/>
      <c r="X2283" s="113"/>
    </row>
    <row r="2284" spans="1:24" x14ac:dyDescent="0.25">
      <c r="A2284" s="77"/>
      <c r="B2284" s="80"/>
      <c r="C2284" s="22"/>
      <c r="D2284" s="22"/>
      <c r="E2284" s="21"/>
      <c r="F2284" s="21"/>
      <c r="G2284" s="11"/>
      <c r="I2284" s="9"/>
      <c r="L2284" s="1"/>
      <c r="M2284" s="112"/>
      <c r="N2284" s="112"/>
      <c r="O2284" s="112"/>
      <c r="P2284" s="113"/>
      <c r="Q2284" s="112"/>
      <c r="R2284" s="114"/>
      <c r="S2284" s="113"/>
      <c r="T2284" s="112"/>
      <c r="U2284" s="114"/>
      <c r="V2284" s="113"/>
      <c r="W2284" s="112"/>
      <c r="X2284" s="113"/>
    </row>
    <row r="2285" spans="1:24" x14ac:dyDescent="0.25">
      <c r="A2285" s="77"/>
      <c r="B2285" s="80"/>
      <c r="C2285" s="22"/>
      <c r="D2285" s="22"/>
      <c r="E2285" s="21"/>
      <c r="F2285" s="21"/>
      <c r="G2285" s="11"/>
      <c r="I2285" s="9"/>
      <c r="L2285" s="1"/>
      <c r="M2285" s="112"/>
      <c r="N2285" s="112"/>
      <c r="O2285" s="112"/>
      <c r="P2285" s="113"/>
      <c r="Q2285" s="112"/>
      <c r="R2285" s="114"/>
      <c r="S2285" s="113"/>
      <c r="T2285" s="112"/>
      <c r="U2285" s="114"/>
      <c r="V2285" s="113"/>
      <c r="W2285" s="112"/>
      <c r="X2285" s="113"/>
    </row>
    <row r="2286" spans="1:24" x14ac:dyDescent="0.25">
      <c r="A2286" s="77"/>
      <c r="B2286" s="80"/>
      <c r="C2286" s="22"/>
      <c r="D2286" s="22"/>
      <c r="E2286" s="21"/>
      <c r="F2286" s="21"/>
      <c r="G2286" s="11"/>
      <c r="I2286" s="9"/>
      <c r="L2286" s="1"/>
      <c r="M2286" s="112"/>
      <c r="N2286" s="112"/>
      <c r="O2286" s="112"/>
      <c r="P2286" s="113"/>
      <c r="Q2286" s="112"/>
      <c r="R2286" s="114"/>
      <c r="S2286" s="113"/>
      <c r="T2286" s="112"/>
      <c r="U2286" s="114"/>
      <c r="V2286" s="113"/>
      <c r="W2286" s="112"/>
      <c r="X2286" s="113"/>
    </row>
    <row r="2287" spans="1:24" x14ac:dyDescent="0.25">
      <c r="A2287" s="77"/>
      <c r="B2287" s="80"/>
      <c r="C2287" s="22"/>
      <c r="D2287" s="22"/>
      <c r="E2287" s="21"/>
      <c r="F2287" s="21"/>
      <c r="G2287" s="11"/>
      <c r="I2287" s="9"/>
      <c r="L2287" s="1"/>
      <c r="M2287" s="112"/>
      <c r="N2287" s="112"/>
      <c r="O2287" s="112"/>
      <c r="P2287" s="113"/>
      <c r="Q2287" s="112"/>
      <c r="R2287" s="114"/>
      <c r="S2287" s="113"/>
      <c r="T2287" s="112"/>
      <c r="U2287" s="114"/>
      <c r="V2287" s="113"/>
      <c r="W2287" s="112"/>
      <c r="X2287" s="113"/>
    </row>
    <row r="2288" spans="1:24" x14ac:dyDescent="0.25">
      <c r="A2288" s="77"/>
      <c r="B2288" s="80"/>
      <c r="C2288" s="22"/>
      <c r="D2288" s="22"/>
      <c r="E2288" s="21"/>
      <c r="F2288" s="21"/>
      <c r="G2288" s="11"/>
      <c r="I2288" s="9"/>
      <c r="L2288" s="1"/>
      <c r="M2288" s="112"/>
      <c r="N2288" s="112"/>
      <c r="O2288" s="112"/>
      <c r="P2288" s="113"/>
      <c r="Q2288" s="112"/>
      <c r="R2288" s="114"/>
      <c r="S2288" s="113"/>
      <c r="T2288" s="112"/>
      <c r="U2288" s="114"/>
      <c r="V2288" s="113"/>
      <c r="W2288" s="112"/>
      <c r="X2288" s="113"/>
    </row>
    <row r="2289" spans="1:24" x14ac:dyDescent="0.25">
      <c r="A2289" s="77"/>
      <c r="B2289" s="80"/>
      <c r="C2289" s="22"/>
      <c r="D2289" s="22"/>
      <c r="E2289" s="21"/>
      <c r="F2289" s="21"/>
      <c r="G2289" s="11"/>
      <c r="I2289" s="9"/>
      <c r="L2289" s="1"/>
      <c r="M2289" s="112"/>
      <c r="N2289" s="112"/>
      <c r="O2289" s="112"/>
      <c r="P2289" s="113"/>
      <c r="Q2289" s="112"/>
      <c r="R2289" s="114"/>
      <c r="S2289" s="113"/>
      <c r="T2289" s="112"/>
      <c r="U2289" s="114"/>
      <c r="V2289" s="113"/>
      <c r="W2289" s="112"/>
      <c r="X2289" s="113"/>
    </row>
    <row r="2290" spans="1:24" x14ac:dyDescent="0.25">
      <c r="A2290" s="77"/>
      <c r="B2290" s="80"/>
      <c r="C2290" s="22"/>
      <c r="D2290" s="22"/>
      <c r="E2290" s="21"/>
      <c r="F2290" s="21"/>
      <c r="G2290" s="11"/>
      <c r="I2290" s="9"/>
      <c r="L2290" s="1"/>
      <c r="M2290" s="112"/>
      <c r="N2290" s="112"/>
      <c r="O2290" s="112"/>
      <c r="P2290" s="113"/>
      <c r="Q2290" s="112"/>
      <c r="R2290" s="114"/>
      <c r="S2290" s="113"/>
      <c r="T2290" s="112"/>
      <c r="U2290" s="114"/>
      <c r="V2290" s="113"/>
      <c r="W2290" s="112"/>
      <c r="X2290" s="113"/>
    </row>
    <row r="2291" spans="1:24" x14ac:dyDescent="0.25">
      <c r="A2291" s="77"/>
      <c r="B2291" s="80"/>
      <c r="C2291" s="22"/>
      <c r="D2291" s="22"/>
      <c r="E2291" s="21"/>
      <c r="F2291" s="21"/>
      <c r="G2291" s="11"/>
      <c r="I2291" s="9"/>
      <c r="L2291" s="1"/>
      <c r="M2291" s="112"/>
      <c r="N2291" s="112"/>
      <c r="O2291" s="112"/>
      <c r="P2291" s="113"/>
      <c r="Q2291" s="112"/>
      <c r="R2291" s="114"/>
      <c r="S2291" s="113"/>
      <c r="T2291" s="112"/>
      <c r="U2291" s="114"/>
      <c r="V2291" s="113"/>
      <c r="W2291" s="112"/>
      <c r="X2291" s="113"/>
    </row>
    <row r="2292" spans="1:24" x14ac:dyDescent="0.25">
      <c r="A2292" s="77"/>
      <c r="B2292" s="80"/>
      <c r="C2292" s="22"/>
      <c r="D2292" s="22"/>
      <c r="E2292" s="21"/>
      <c r="F2292" s="21"/>
      <c r="G2292" s="11"/>
      <c r="I2292" s="9"/>
      <c r="L2292" s="1"/>
      <c r="M2292" s="112"/>
      <c r="N2292" s="112"/>
      <c r="O2292" s="112"/>
      <c r="P2292" s="113"/>
      <c r="Q2292" s="112"/>
      <c r="R2292" s="114"/>
      <c r="S2292" s="113"/>
      <c r="T2292" s="112"/>
      <c r="U2292" s="114"/>
      <c r="V2292" s="113"/>
      <c r="W2292" s="112"/>
      <c r="X2292" s="113"/>
    </row>
    <row r="2293" spans="1:24" x14ac:dyDescent="0.25">
      <c r="A2293" s="77"/>
      <c r="B2293" s="80"/>
      <c r="C2293" s="22"/>
      <c r="D2293" s="22"/>
      <c r="E2293" s="21"/>
      <c r="F2293" s="21"/>
      <c r="G2293" s="11"/>
      <c r="I2293" s="9"/>
      <c r="L2293" s="1"/>
      <c r="M2293" s="112"/>
      <c r="N2293" s="112"/>
      <c r="O2293" s="112"/>
      <c r="P2293" s="113"/>
      <c r="Q2293" s="112"/>
      <c r="R2293" s="114"/>
      <c r="S2293" s="113"/>
      <c r="T2293" s="112"/>
      <c r="U2293" s="114"/>
      <c r="V2293" s="113"/>
      <c r="W2293" s="112"/>
      <c r="X2293" s="113"/>
    </row>
    <row r="2294" spans="1:24" x14ac:dyDescent="0.25">
      <c r="A2294" s="77"/>
      <c r="B2294" s="80"/>
      <c r="C2294" s="22"/>
      <c r="D2294" s="22"/>
      <c r="E2294" s="21"/>
      <c r="F2294" s="21"/>
      <c r="G2294" s="11"/>
      <c r="I2294" s="9"/>
      <c r="L2294" s="1"/>
      <c r="M2294" s="112"/>
      <c r="N2294" s="112"/>
      <c r="O2294" s="112"/>
      <c r="P2294" s="113"/>
      <c r="Q2294" s="112"/>
      <c r="R2294" s="114"/>
      <c r="S2294" s="113"/>
      <c r="T2294" s="112"/>
      <c r="U2294" s="114"/>
      <c r="V2294" s="113"/>
      <c r="W2294" s="112"/>
      <c r="X2294" s="113"/>
    </row>
    <row r="2295" spans="1:24" x14ac:dyDescent="0.25">
      <c r="A2295" s="77"/>
      <c r="B2295" s="80"/>
      <c r="C2295" s="22"/>
      <c r="D2295" s="22"/>
      <c r="E2295" s="21"/>
      <c r="F2295" s="21"/>
      <c r="G2295" s="11"/>
      <c r="I2295" s="9"/>
      <c r="L2295" s="1"/>
      <c r="M2295" s="112"/>
      <c r="N2295" s="112"/>
      <c r="O2295" s="112"/>
      <c r="P2295" s="113"/>
      <c r="Q2295" s="112"/>
      <c r="R2295" s="114"/>
      <c r="S2295" s="113"/>
      <c r="T2295" s="112"/>
      <c r="U2295" s="114"/>
      <c r="V2295" s="113"/>
      <c r="W2295" s="112"/>
      <c r="X2295" s="113"/>
    </row>
    <row r="2296" spans="1:24" x14ac:dyDescent="0.25">
      <c r="A2296" s="77"/>
      <c r="B2296" s="80"/>
      <c r="C2296" s="22"/>
      <c r="D2296" s="22"/>
      <c r="E2296" s="21"/>
      <c r="F2296" s="21"/>
      <c r="G2296" s="11"/>
      <c r="I2296" s="9"/>
      <c r="L2296" s="1"/>
      <c r="M2296" s="112"/>
      <c r="N2296" s="112"/>
      <c r="O2296" s="112"/>
      <c r="P2296" s="113"/>
      <c r="Q2296" s="112"/>
      <c r="R2296" s="114"/>
      <c r="S2296" s="113"/>
      <c r="T2296" s="112"/>
      <c r="U2296" s="114"/>
      <c r="V2296" s="113"/>
      <c r="W2296" s="112"/>
      <c r="X2296" s="113"/>
    </row>
    <row r="2297" spans="1:24" x14ac:dyDescent="0.25">
      <c r="A2297" s="77"/>
      <c r="B2297" s="80"/>
      <c r="C2297" s="22"/>
      <c r="D2297" s="22"/>
      <c r="E2297" s="21"/>
      <c r="F2297" s="21"/>
      <c r="G2297" s="11"/>
      <c r="I2297" s="9"/>
      <c r="L2297" s="1"/>
      <c r="M2297" s="112"/>
      <c r="N2297" s="112"/>
      <c r="O2297" s="112"/>
      <c r="P2297" s="113"/>
      <c r="Q2297" s="112"/>
      <c r="R2297" s="114"/>
      <c r="S2297" s="113"/>
      <c r="T2297" s="112"/>
      <c r="U2297" s="114"/>
      <c r="V2297" s="113"/>
      <c r="W2297" s="112"/>
      <c r="X2297" s="113"/>
    </row>
    <row r="2298" spans="1:24" x14ac:dyDescent="0.25">
      <c r="A2298" s="77"/>
      <c r="B2298" s="80"/>
      <c r="C2298" s="22"/>
      <c r="D2298" s="22"/>
      <c r="E2298" s="21"/>
      <c r="F2298" s="21"/>
      <c r="G2298" s="11"/>
      <c r="I2298" s="9"/>
      <c r="L2298" s="1"/>
      <c r="M2298" s="112"/>
      <c r="N2298" s="112"/>
      <c r="O2298" s="112"/>
      <c r="P2298" s="113"/>
      <c r="Q2298" s="112"/>
      <c r="R2298" s="114"/>
      <c r="S2298" s="113"/>
      <c r="T2298" s="112"/>
      <c r="U2298" s="114"/>
      <c r="V2298" s="113"/>
      <c r="W2298" s="112"/>
      <c r="X2298" s="113"/>
    </row>
    <row r="2299" spans="1:24" x14ac:dyDescent="0.25">
      <c r="A2299" s="77"/>
      <c r="B2299" s="80"/>
      <c r="C2299" s="22"/>
      <c r="D2299" s="22"/>
      <c r="E2299" s="21"/>
      <c r="F2299" s="21"/>
      <c r="G2299" s="11"/>
      <c r="I2299" s="9"/>
      <c r="L2299" s="1"/>
      <c r="M2299" s="112"/>
      <c r="N2299" s="112"/>
      <c r="O2299" s="112"/>
      <c r="P2299" s="113"/>
      <c r="Q2299" s="112"/>
      <c r="R2299" s="114"/>
      <c r="S2299" s="113"/>
      <c r="T2299" s="112"/>
      <c r="U2299" s="114"/>
      <c r="V2299" s="113"/>
      <c r="W2299" s="112"/>
      <c r="X2299" s="113"/>
    </row>
    <row r="2300" spans="1:24" x14ac:dyDescent="0.25">
      <c r="A2300" s="77"/>
      <c r="B2300" s="80"/>
      <c r="C2300" s="22"/>
      <c r="D2300" s="22"/>
      <c r="E2300" s="21"/>
      <c r="F2300" s="21"/>
      <c r="G2300" s="11"/>
      <c r="I2300" s="9"/>
      <c r="L2300" s="1"/>
      <c r="M2300" s="112"/>
      <c r="N2300" s="112"/>
      <c r="O2300" s="112"/>
      <c r="P2300" s="113"/>
      <c r="Q2300" s="112"/>
      <c r="R2300" s="114"/>
      <c r="S2300" s="113"/>
      <c r="T2300" s="112"/>
      <c r="U2300" s="114"/>
      <c r="V2300" s="113"/>
      <c r="W2300" s="112"/>
      <c r="X2300" s="113"/>
    </row>
    <row r="2301" spans="1:24" x14ac:dyDescent="0.25">
      <c r="A2301" s="77"/>
      <c r="B2301" s="80"/>
      <c r="C2301" s="22"/>
      <c r="D2301" s="22"/>
      <c r="E2301" s="21"/>
      <c r="F2301" s="21"/>
      <c r="G2301" s="11"/>
      <c r="I2301" s="9"/>
      <c r="L2301" s="1"/>
      <c r="M2301" s="112"/>
      <c r="N2301" s="112"/>
      <c r="O2301" s="112"/>
      <c r="P2301" s="113"/>
      <c r="Q2301" s="112"/>
      <c r="R2301" s="114"/>
      <c r="S2301" s="113"/>
      <c r="T2301" s="112"/>
      <c r="U2301" s="114"/>
      <c r="V2301" s="113"/>
      <c r="W2301" s="112"/>
      <c r="X2301" s="113"/>
    </row>
    <row r="2302" spans="1:24" x14ac:dyDescent="0.25">
      <c r="A2302" s="77"/>
      <c r="B2302" s="80"/>
      <c r="C2302" s="22"/>
      <c r="D2302" s="22"/>
      <c r="E2302" s="21"/>
      <c r="F2302" s="21"/>
      <c r="G2302" s="11"/>
      <c r="I2302" s="9"/>
      <c r="L2302" s="1"/>
      <c r="M2302" s="112"/>
      <c r="N2302" s="112"/>
      <c r="O2302" s="112"/>
      <c r="P2302" s="113"/>
      <c r="Q2302" s="112"/>
      <c r="R2302" s="114"/>
      <c r="S2302" s="113"/>
      <c r="T2302" s="112"/>
      <c r="U2302" s="114"/>
      <c r="V2302" s="113"/>
      <c r="W2302" s="112"/>
      <c r="X2302" s="113"/>
    </row>
    <row r="2303" spans="1:24" x14ac:dyDescent="0.25">
      <c r="A2303" s="77"/>
      <c r="B2303" s="80"/>
      <c r="C2303" s="22"/>
      <c r="D2303" s="22"/>
      <c r="E2303" s="21"/>
      <c r="F2303" s="21"/>
      <c r="G2303" s="11"/>
      <c r="I2303" s="9"/>
      <c r="L2303" s="1"/>
      <c r="M2303" s="112"/>
      <c r="N2303" s="112"/>
      <c r="O2303" s="112"/>
      <c r="P2303" s="113"/>
      <c r="Q2303" s="112"/>
      <c r="R2303" s="114"/>
      <c r="S2303" s="113"/>
      <c r="T2303" s="112"/>
      <c r="U2303" s="114"/>
      <c r="V2303" s="113"/>
      <c r="W2303" s="112"/>
      <c r="X2303" s="113"/>
    </row>
    <row r="2304" spans="1:24" x14ac:dyDescent="0.25">
      <c r="A2304" s="77"/>
      <c r="B2304" s="80"/>
      <c r="C2304" s="22"/>
      <c r="D2304" s="22"/>
      <c r="E2304" s="21"/>
      <c r="F2304" s="21"/>
      <c r="G2304" s="11"/>
      <c r="I2304" s="9"/>
      <c r="L2304" s="1"/>
      <c r="M2304" s="112"/>
      <c r="N2304" s="112"/>
      <c r="O2304" s="112"/>
      <c r="P2304" s="113"/>
      <c r="Q2304" s="112"/>
      <c r="R2304" s="114"/>
      <c r="S2304" s="113"/>
      <c r="T2304" s="112"/>
      <c r="U2304" s="114"/>
      <c r="V2304" s="113"/>
      <c r="W2304" s="112"/>
      <c r="X2304" s="113"/>
    </row>
    <row r="2305" spans="1:24" x14ac:dyDescent="0.25">
      <c r="A2305" s="77"/>
      <c r="B2305" s="80"/>
      <c r="C2305" s="22"/>
      <c r="D2305" s="22"/>
      <c r="E2305" s="21"/>
      <c r="F2305" s="21"/>
      <c r="G2305" s="11"/>
      <c r="I2305" s="9"/>
      <c r="L2305" s="1"/>
      <c r="M2305" s="112"/>
      <c r="N2305" s="112"/>
      <c r="O2305" s="112"/>
      <c r="P2305" s="113"/>
      <c r="Q2305" s="112"/>
      <c r="R2305" s="114"/>
      <c r="S2305" s="113"/>
      <c r="T2305" s="112"/>
      <c r="U2305" s="114"/>
      <c r="V2305" s="113"/>
      <c r="W2305" s="112"/>
      <c r="X2305" s="113"/>
    </row>
    <row r="2306" spans="1:24" x14ac:dyDescent="0.25">
      <c r="A2306" s="77"/>
      <c r="B2306" s="80"/>
      <c r="C2306" s="22"/>
      <c r="D2306" s="22"/>
      <c r="E2306" s="21"/>
      <c r="F2306" s="21"/>
      <c r="G2306" s="11"/>
      <c r="I2306" s="9"/>
      <c r="L2306" s="1"/>
      <c r="M2306" s="112"/>
      <c r="N2306" s="112"/>
      <c r="O2306" s="112"/>
      <c r="P2306" s="113"/>
      <c r="Q2306" s="112"/>
      <c r="R2306" s="114"/>
      <c r="S2306" s="113"/>
      <c r="T2306" s="112"/>
      <c r="U2306" s="114"/>
      <c r="V2306" s="113"/>
      <c r="W2306" s="112"/>
      <c r="X2306" s="113"/>
    </row>
    <row r="2307" spans="1:24" x14ac:dyDescent="0.25">
      <c r="A2307" s="77"/>
      <c r="B2307" s="80"/>
      <c r="C2307" s="22"/>
      <c r="D2307" s="22"/>
      <c r="E2307" s="21"/>
      <c r="F2307" s="21"/>
      <c r="G2307" s="11"/>
      <c r="I2307" s="9"/>
      <c r="L2307" s="1"/>
      <c r="M2307" s="112"/>
      <c r="N2307" s="112"/>
      <c r="O2307" s="112"/>
      <c r="P2307" s="113"/>
      <c r="Q2307" s="112"/>
      <c r="R2307" s="114"/>
      <c r="S2307" s="113"/>
      <c r="T2307" s="112"/>
      <c r="U2307" s="114"/>
      <c r="V2307" s="113"/>
      <c r="W2307" s="112"/>
      <c r="X2307" s="113"/>
    </row>
    <row r="2308" spans="1:24" x14ac:dyDescent="0.25">
      <c r="A2308" s="77"/>
      <c r="B2308" s="80"/>
      <c r="C2308" s="22"/>
      <c r="D2308" s="22"/>
      <c r="E2308" s="21"/>
      <c r="F2308" s="21"/>
      <c r="G2308" s="11"/>
      <c r="I2308" s="9"/>
      <c r="L2308" s="1"/>
      <c r="M2308" s="112"/>
      <c r="N2308" s="112"/>
      <c r="O2308" s="112"/>
      <c r="P2308" s="113"/>
      <c r="Q2308" s="112"/>
      <c r="R2308" s="114"/>
      <c r="S2308" s="113"/>
      <c r="T2308" s="112"/>
      <c r="U2308" s="114"/>
      <c r="V2308" s="113"/>
      <c r="W2308" s="112"/>
      <c r="X2308" s="113"/>
    </row>
    <row r="2309" spans="1:24" x14ac:dyDescent="0.25">
      <c r="A2309" s="77"/>
      <c r="B2309" s="80"/>
      <c r="C2309" s="22"/>
      <c r="D2309" s="22"/>
      <c r="E2309" s="21"/>
      <c r="F2309" s="21"/>
      <c r="G2309" s="11"/>
      <c r="I2309" s="9"/>
      <c r="L2309" s="1"/>
      <c r="M2309" s="112"/>
      <c r="N2309" s="112"/>
      <c r="O2309" s="112"/>
      <c r="P2309" s="113"/>
      <c r="Q2309" s="112"/>
      <c r="R2309" s="114"/>
      <c r="S2309" s="113"/>
      <c r="T2309" s="112"/>
      <c r="U2309" s="114"/>
      <c r="V2309" s="113"/>
      <c r="W2309" s="112"/>
      <c r="X2309" s="113"/>
    </row>
    <row r="2310" spans="1:24" x14ac:dyDescent="0.25">
      <c r="A2310" s="77"/>
      <c r="B2310" s="80"/>
      <c r="C2310" s="22"/>
      <c r="D2310" s="22"/>
      <c r="E2310" s="21"/>
      <c r="F2310" s="21"/>
      <c r="G2310" s="11"/>
      <c r="I2310" s="9"/>
      <c r="L2310" s="1"/>
      <c r="M2310" s="112"/>
      <c r="N2310" s="112"/>
      <c r="O2310" s="112"/>
      <c r="P2310" s="113"/>
      <c r="Q2310" s="112"/>
      <c r="R2310" s="114"/>
      <c r="S2310" s="113"/>
      <c r="T2310" s="112"/>
      <c r="U2310" s="114"/>
      <c r="V2310" s="113"/>
      <c r="W2310" s="112"/>
      <c r="X2310" s="113"/>
    </row>
    <row r="2311" spans="1:24" x14ac:dyDescent="0.25">
      <c r="A2311" s="77"/>
      <c r="B2311" s="80"/>
      <c r="C2311" s="22"/>
      <c r="D2311" s="22"/>
      <c r="E2311" s="21"/>
      <c r="F2311" s="21"/>
      <c r="G2311" s="11"/>
      <c r="I2311" s="9"/>
      <c r="L2311" s="1"/>
      <c r="M2311" s="112"/>
      <c r="N2311" s="112"/>
      <c r="O2311" s="112"/>
      <c r="P2311" s="113"/>
      <c r="Q2311" s="112"/>
      <c r="R2311" s="114"/>
      <c r="S2311" s="113"/>
      <c r="T2311" s="112"/>
      <c r="U2311" s="114"/>
      <c r="V2311" s="113"/>
      <c r="W2311" s="112"/>
      <c r="X2311" s="113"/>
    </row>
    <row r="2312" spans="1:24" x14ac:dyDescent="0.25">
      <c r="A2312" s="77"/>
      <c r="B2312" s="80"/>
      <c r="C2312" s="22"/>
      <c r="D2312" s="22"/>
      <c r="E2312" s="21"/>
      <c r="F2312" s="21"/>
      <c r="G2312" s="11"/>
      <c r="I2312" s="9"/>
      <c r="L2312" s="1"/>
      <c r="M2312" s="112"/>
      <c r="N2312" s="112"/>
      <c r="O2312" s="112"/>
      <c r="P2312" s="113"/>
      <c r="Q2312" s="112"/>
      <c r="R2312" s="114"/>
      <c r="S2312" s="113"/>
      <c r="T2312" s="112"/>
      <c r="U2312" s="114"/>
      <c r="V2312" s="113"/>
      <c r="W2312" s="112"/>
      <c r="X2312" s="113"/>
    </row>
    <row r="2313" spans="1:24" x14ac:dyDescent="0.25">
      <c r="A2313" s="77"/>
      <c r="B2313" s="80"/>
      <c r="C2313" s="22"/>
      <c r="D2313" s="22"/>
      <c r="E2313" s="21"/>
      <c r="F2313" s="21"/>
      <c r="G2313" s="11"/>
      <c r="I2313" s="9"/>
      <c r="L2313" s="1"/>
      <c r="M2313" s="112"/>
      <c r="N2313" s="112"/>
      <c r="O2313" s="112"/>
      <c r="P2313" s="113"/>
      <c r="Q2313" s="112"/>
      <c r="R2313" s="114"/>
      <c r="S2313" s="113"/>
      <c r="T2313" s="112"/>
      <c r="U2313" s="114"/>
      <c r="V2313" s="113"/>
      <c r="W2313" s="112"/>
      <c r="X2313" s="113"/>
    </row>
    <row r="2314" spans="1:24" x14ac:dyDescent="0.25">
      <c r="A2314" s="77"/>
      <c r="B2314" s="80"/>
      <c r="C2314" s="22"/>
      <c r="D2314" s="22"/>
      <c r="E2314" s="21"/>
      <c r="F2314" s="21"/>
      <c r="G2314" s="11"/>
      <c r="I2314" s="9"/>
      <c r="L2314" s="1"/>
      <c r="M2314" s="112"/>
      <c r="N2314" s="112"/>
      <c r="O2314" s="112"/>
      <c r="P2314" s="113"/>
      <c r="Q2314" s="112"/>
      <c r="R2314" s="114"/>
      <c r="S2314" s="113"/>
      <c r="T2314" s="112"/>
      <c r="U2314" s="114"/>
      <c r="V2314" s="113"/>
      <c r="W2314" s="112"/>
      <c r="X2314" s="113"/>
    </row>
    <row r="2315" spans="1:24" x14ac:dyDescent="0.25">
      <c r="A2315" s="77"/>
      <c r="B2315" s="80"/>
      <c r="C2315" s="22"/>
      <c r="D2315" s="22"/>
      <c r="E2315" s="21"/>
      <c r="F2315" s="21"/>
      <c r="G2315" s="11"/>
      <c r="I2315" s="9"/>
      <c r="L2315" s="1"/>
      <c r="M2315" s="112"/>
      <c r="N2315" s="112"/>
      <c r="O2315" s="112"/>
      <c r="P2315" s="113"/>
      <c r="Q2315" s="112"/>
      <c r="R2315" s="114"/>
      <c r="S2315" s="113"/>
      <c r="T2315" s="112"/>
      <c r="U2315" s="114"/>
      <c r="V2315" s="113"/>
      <c r="W2315" s="112"/>
      <c r="X2315" s="113"/>
    </row>
    <row r="2316" spans="1:24" x14ac:dyDescent="0.25">
      <c r="A2316" s="77"/>
      <c r="B2316" s="80"/>
      <c r="C2316" s="22"/>
      <c r="D2316" s="22"/>
      <c r="E2316" s="21"/>
      <c r="F2316" s="21"/>
      <c r="G2316" s="11"/>
      <c r="I2316" s="9"/>
      <c r="L2316" s="1"/>
      <c r="M2316" s="112"/>
      <c r="N2316" s="112"/>
      <c r="O2316" s="112"/>
      <c r="P2316" s="113"/>
      <c r="Q2316" s="112"/>
      <c r="R2316" s="114"/>
      <c r="S2316" s="113"/>
      <c r="T2316" s="112"/>
      <c r="U2316" s="114"/>
      <c r="V2316" s="113"/>
      <c r="W2316" s="112"/>
      <c r="X2316" s="113"/>
    </row>
    <row r="2317" spans="1:24" x14ac:dyDescent="0.25">
      <c r="A2317" s="77"/>
      <c r="B2317" s="80"/>
      <c r="C2317" s="22"/>
      <c r="D2317" s="22"/>
      <c r="E2317" s="21"/>
      <c r="F2317" s="21"/>
      <c r="G2317" s="11"/>
      <c r="I2317" s="9"/>
      <c r="L2317" s="1"/>
      <c r="M2317" s="112"/>
      <c r="N2317" s="112"/>
      <c r="O2317" s="112"/>
      <c r="P2317" s="113"/>
      <c r="Q2317" s="112"/>
      <c r="R2317" s="114"/>
      <c r="S2317" s="113"/>
      <c r="T2317" s="112"/>
      <c r="U2317" s="114"/>
      <c r="V2317" s="113"/>
      <c r="W2317" s="112"/>
      <c r="X2317" s="113"/>
    </row>
    <row r="2318" spans="1:24" x14ac:dyDescent="0.25">
      <c r="A2318" s="77"/>
      <c r="B2318" s="80"/>
      <c r="C2318" s="22"/>
      <c r="D2318" s="22"/>
      <c r="E2318" s="21"/>
      <c r="F2318" s="21"/>
      <c r="G2318" s="11"/>
      <c r="I2318" s="9"/>
      <c r="L2318" s="1"/>
      <c r="M2318" s="112"/>
      <c r="N2318" s="112"/>
      <c r="O2318" s="112"/>
      <c r="P2318" s="113"/>
      <c r="Q2318" s="112"/>
      <c r="R2318" s="114"/>
      <c r="S2318" s="113"/>
      <c r="T2318" s="112"/>
      <c r="U2318" s="114"/>
      <c r="V2318" s="113"/>
      <c r="W2318" s="112"/>
      <c r="X2318" s="113"/>
    </row>
    <row r="2319" spans="1:24" x14ac:dyDescent="0.25">
      <c r="A2319" s="77"/>
      <c r="B2319" s="80"/>
      <c r="C2319" s="22"/>
      <c r="D2319" s="22"/>
      <c r="E2319" s="21"/>
      <c r="F2319" s="21"/>
      <c r="G2319" s="11"/>
      <c r="I2319" s="9"/>
      <c r="L2319" s="1"/>
      <c r="M2319" s="112"/>
      <c r="N2319" s="112"/>
      <c r="O2319" s="112"/>
      <c r="P2319" s="113"/>
      <c r="Q2319" s="112"/>
      <c r="R2319" s="114"/>
      <c r="S2319" s="113"/>
      <c r="T2319" s="112"/>
      <c r="U2319" s="114"/>
      <c r="V2319" s="113"/>
      <c r="W2319" s="112"/>
      <c r="X2319" s="113"/>
    </row>
    <row r="2320" spans="1:24" x14ac:dyDescent="0.25">
      <c r="A2320" s="77"/>
      <c r="B2320" s="80"/>
      <c r="C2320" s="22"/>
      <c r="D2320" s="22"/>
      <c r="E2320" s="21"/>
      <c r="F2320" s="21"/>
      <c r="G2320" s="11"/>
      <c r="I2320" s="9"/>
      <c r="L2320" s="1"/>
      <c r="M2320" s="112"/>
      <c r="N2320" s="112"/>
      <c r="O2320" s="112"/>
      <c r="P2320" s="113"/>
      <c r="Q2320" s="112"/>
      <c r="R2320" s="114"/>
      <c r="S2320" s="113"/>
      <c r="T2320" s="112"/>
      <c r="U2320" s="114"/>
      <c r="V2320" s="113"/>
      <c r="W2320" s="112"/>
      <c r="X2320" s="113"/>
    </row>
    <row r="2321" spans="1:24" x14ac:dyDescent="0.25">
      <c r="A2321" s="77"/>
      <c r="B2321" s="80"/>
      <c r="C2321" s="22"/>
      <c r="D2321" s="22"/>
      <c r="E2321" s="21"/>
      <c r="F2321" s="21"/>
      <c r="G2321" s="11"/>
      <c r="I2321" s="9"/>
      <c r="L2321" s="1"/>
      <c r="M2321" s="112"/>
      <c r="N2321" s="112"/>
      <c r="O2321" s="112"/>
      <c r="P2321" s="113"/>
      <c r="Q2321" s="112"/>
      <c r="R2321" s="114"/>
      <c r="S2321" s="113"/>
      <c r="T2321" s="112"/>
      <c r="U2321" s="114"/>
      <c r="V2321" s="113"/>
      <c r="W2321" s="112"/>
      <c r="X2321" s="113"/>
    </row>
    <row r="2322" spans="1:24" x14ac:dyDescent="0.25">
      <c r="A2322" s="77"/>
      <c r="B2322" s="80"/>
      <c r="C2322" s="22"/>
      <c r="D2322" s="22"/>
      <c r="E2322" s="21"/>
      <c r="F2322" s="21"/>
      <c r="G2322" s="11"/>
      <c r="I2322" s="9"/>
      <c r="L2322" s="1"/>
      <c r="M2322" s="112"/>
      <c r="N2322" s="112"/>
      <c r="O2322" s="112"/>
      <c r="P2322" s="113"/>
      <c r="Q2322" s="112"/>
      <c r="R2322" s="114"/>
      <c r="S2322" s="113"/>
      <c r="T2322" s="112"/>
      <c r="U2322" s="114"/>
      <c r="V2322" s="113"/>
      <c r="W2322" s="112"/>
      <c r="X2322" s="113"/>
    </row>
    <row r="2323" spans="1:24" x14ac:dyDescent="0.25">
      <c r="A2323" s="77"/>
      <c r="B2323" s="80"/>
      <c r="C2323" s="22"/>
      <c r="D2323" s="22"/>
      <c r="E2323" s="21"/>
      <c r="F2323" s="21"/>
      <c r="G2323" s="11"/>
      <c r="I2323" s="9"/>
      <c r="L2323" s="1"/>
      <c r="M2323" s="112"/>
      <c r="N2323" s="112"/>
      <c r="O2323" s="112"/>
      <c r="P2323" s="113"/>
      <c r="Q2323" s="112"/>
      <c r="R2323" s="114"/>
      <c r="S2323" s="113"/>
      <c r="T2323" s="112"/>
      <c r="U2323" s="114"/>
      <c r="V2323" s="113"/>
      <c r="W2323" s="112"/>
      <c r="X2323" s="113"/>
    </row>
    <row r="2324" spans="1:24" x14ac:dyDescent="0.25">
      <c r="A2324" s="77"/>
      <c r="B2324" s="80"/>
      <c r="C2324" s="22"/>
      <c r="D2324" s="22"/>
      <c r="E2324" s="21"/>
      <c r="F2324" s="21"/>
      <c r="G2324" s="11"/>
      <c r="I2324" s="9"/>
      <c r="L2324" s="1"/>
      <c r="M2324" s="112"/>
      <c r="N2324" s="112"/>
      <c r="O2324" s="112"/>
      <c r="P2324" s="113"/>
      <c r="Q2324" s="112"/>
      <c r="R2324" s="114"/>
      <c r="S2324" s="113"/>
      <c r="T2324" s="112"/>
      <c r="U2324" s="114"/>
      <c r="V2324" s="113"/>
      <c r="W2324" s="112"/>
      <c r="X2324" s="113"/>
    </row>
    <row r="2325" spans="1:24" x14ac:dyDescent="0.25">
      <c r="A2325" s="77"/>
      <c r="B2325" s="80"/>
      <c r="C2325" s="22"/>
      <c r="D2325" s="22"/>
      <c r="E2325" s="21"/>
      <c r="F2325" s="21"/>
      <c r="G2325" s="11"/>
      <c r="I2325" s="9"/>
      <c r="L2325" s="1"/>
      <c r="M2325" s="112"/>
      <c r="N2325" s="112"/>
      <c r="O2325" s="112"/>
      <c r="P2325" s="113"/>
      <c r="Q2325" s="112"/>
      <c r="R2325" s="114"/>
      <c r="S2325" s="113"/>
      <c r="T2325" s="112"/>
      <c r="U2325" s="114"/>
      <c r="V2325" s="113"/>
      <c r="W2325" s="112"/>
      <c r="X2325" s="113"/>
    </row>
    <row r="2326" spans="1:24" x14ac:dyDescent="0.25">
      <c r="A2326" s="77"/>
      <c r="B2326" s="80"/>
      <c r="C2326" s="22"/>
      <c r="D2326" s="22"/>
      <c r="E2326" s="21"/>
      <c r="F2326" s="21"/>
      <c r="G2326" s="11"/>
      <c r="I2326" s="9"/>
      <c r="L2326" s="1"/>
      <c r="M2326" s="112"/>
      <c r="N2326" s="112"/>
      <c r="O2326" s="112"/>
      <c r="P2326" s="113"/>
      <c r="Q2326" s="112"/>
      <c r="R2326" s="114"/>
      <c r="S2326" s="113"/>
      <c r="T2326" s="112"/>
      <c r="U2326" s="114"/>
      <c r="V2326" s="113"/>
      <c r="W2326" s="112"/>
      <c r="X2326" s="113"/>
    </row>
    <row r="2327" spans="1:24" x14ac:dyDescent="0.25">
      <c r="A2327" s="77"/>
      <c r="B2327" s="80"/>
      <c r="C2327" s="22"/>
      <c r="D2327" s="22"/>
      <c r="E2327" s="21"/>
      <c r="F2327" s="21"/>
      <c r="G2327" s="11"/>
      <c r="I2327" s="9"/>
      <c r="L2327" s="1"/>
      <c r="M2327" s="112"/>
      <c r="N2327" s="112"/>
      <c r="O2327" s="112"/>
      <c r="P2327" s="113"/>
      <c r="Q2327" s="112"/>
      <c r="R2327" s="114"/>
      <c r="S2327" s="113"/>
      <c r="T2327" s="112"/>
      <c r="U2327" s="114"/>
      <c r="V2327" s="113"/>
      <c r="W2327" s="112"/>
      <c r="X2327" s="113"/>
    </row>
    <row r="2328" spans="1:24" x14ac:dyDescent="0.25">
      <c r="A2328" s="77"/>
      <c r="B2328" s="80"/>
      <c r="C2328" s="22"/>
      <c r="D2328" s="22"/>
      <c r="E2328" s="21"/>
      <c r="F2328" s="21"/>
      <c r="G2328" s="11"/>
      <c r="I2328" s="9"/>
      <c r="L2328" s="1"/>
      <c r="M2328" s="112"/>
      <c r="N2328" s="112"/>
      <c r="O2328" s="112"/>
      <c r="P2328" s="113"/>
      <c r="Q2328" s="112"/>
      <c r="R2328" s="114"/>
      <c r="S2328" s="113"/>
      <c r="T2328" s="112"/>
      <c r="U2328" s="114"/>
      <c r="V2328" s="113"/>
      <c r="W2328" s="112"/>
      <c r="X2328" s="113"/>
    </row>
    <row r="2329" spans="1:24" x14ac:dyDescent="0.25">
      <c r="A2329" s="77"/>
      <c r="B2329" s="80"/>
      <c r="C2329" s="22"/>
      <c r="D2329" s="22"/>
      <c r="E2329" s="21"/>
      <c r="F2329" s="21"/>
      <c r="G2329" s="11"/>
      <c r="I2329" s="9"/>
      <c r="L2329" s="1"/>
      <c r="M2329" s="112"/>
      <c r="N2329" s="112"/>
      <c r="O2329" s="112"/>
      <c r="P2329" s="113"/>
      <c r="Q2329" s="112"/>
      <c r="R2329" s="114"/>
      <c r="S2329" s="113"/>
      <c r="T2329" s="112"/>
      <c r="U2329" s="114"/>
      <c r="V2329" s="113"/>
      <c r="W2329" s="112"/>
      <c r="X2329" s="113"/>
    </row>
    <row r="2330" spans="1:24" x14ac:dyDescent="0.25">
      <c r="A2330" s="77"/>
      <c r="B2330" s="80"/>
      <c r="C2330" s="22"/>
      <c r="D2330" s="22"/>
      <c r="E2330" s="21"/>
      <c r="F2330" s="21"/>
      <c r="G2330" s="11"/>
      <c r="I2330" s="9"/>
      <c r="L2330" s="1"/>
      <c r="M2330" s="112"/>
      <c r="N2330" s="112"/>
      <c r="O2330" s="112"/>
      <c r="P2330" s="113"/>
      <c r="Q2330" s="112"/>
      <c r="R2330" s="114"/>
      <c r="S2330" s="113"/>
      <c r="T2330" s="112"/>
      <c r="U2330" s="114"/>
      <c r="V2330" s="113"/>
      <c r="W2330" s="112"/>
      <c r="X2330" s="113"/>
    </row>
    <row r="2331" spans="1:24" x14ac:dyDescent="0.25">
      <c r="A2331" s="77"/>
      <c r="B2331" s="80"/>
      <c r="C2331" s="22"/>
      <c r="D2331" s="22"/>
      <c r="E2331" s="21"/>
      <c r="F2331" s="21"/>
      <c r="G2331" s="11"/>
      <c r="I2331" s="9"/>
      <c r="L2331" s="1"/>
      <c r="M2331" s="112"/>
      <c r="N2331" s="112"/>
      <c r="O2331" s="112"/>
      <c r="P2331" s="113"/>
      <c r="Q2331" s="112"/>
      <c r="R2331" s="114"/>
      <c r="S2331" s="113"/>
      <c r="T2331" s="112"/>
      <c r="U2331" s="114"/>
      <c r="V2331" s="113"/>
      <c r="W2331" s="112"/>
      <c r="X2331" s="113"/>
    </row>
    <row r="2332" spans="1:24" x14ac:dyDescent="0.25">
      <c r="A2332" s="77"/>
      <c r="B2332" s="80"/>
      <c r="C2332" s="22"/>
      <c r="D2332" s="22"/>
      <c r="E2332" s="21"/>
      <c r="F2332" s="21"/>
      <c r="G2332" s="11"/>
      <c r="I2332" s="9"/>
      <c r="L2332" s="1"/>
      <c r="M2332" s="112"/>
      <c r="N2332" s="112"/>
      <c r="O2332" s="112"/>
      <c r="P2332" s="113"/>
      <c r="Q2332" s="112"/>
      <c r="R2332" s="114"/>
      <c r="S2332" s="113"/>
      <c r="T2332" s="112"/>
      <c r="U2332" s="114"/>
      <c r="V2332" s="113"/>
      <c r="W2332" s="112"/>
      <c r="X2332" s="113"/>
    </row>
    <row r="2333" spans="1:24" x14ac:dyDescent="0.25">
      <c r="A2333" s="77"/>
      <c r="B2333" s="80"/>
      <c r="C2333" s="22"/>
      <c r="D2333" s="22"/>
      <c r="E2333" s="21"/>
      <c r="F2333" s="21"/>
      <c r="G2333" s="11"/>
      <c r="I2333" s="9"/>
      <c r="L2333" s="1"/>
      <c r="M2333" s="112"/>
      <c r="N2333" s="112"/>
      <c r="O2333" s="112"/>
      <c r="P2333" s="113"/>
      <c r="Q2333" s="112"/>
      <c r="R2333" s="114"/>
      <c r="S2333" s="113"/>
      <c r="T2333" s="112"/>
      <c r="U2333" s="114"/>
      <c r="V2333" s="113"/>
      <c r="W2333" s="112"/>
      <c r="X2333" s="113"/>
    </row>
    <row r="2334" spans="1:24" x14ac:dyDescent="0.25">
      <c r="A2334" s="77"/>
      <c r="B2334" s="80"/>
      <c r="C2334" s="22"/>
      <c r="D2334" s="22"/>
      <c r="E2334" s="21"/>
      <c r="F2334" s="21"/>
      <c r="G2334" s="11"/>
      <c r="I2334" s="9"/>
      <c r="L2334" s="1"/>
      <c r="M2334" s="112"/>
      <c r="N2334" s="112"/>
      <c r="O2334" s="112"/>
      <c r="P2334" s="113"/>
      <c r="Q2334" s="112"/>
      <c r="R2334" s="114"/>
      <c r="S2334" s="113"/>
      <c r="T2334" s="112"/>
      <c r="U2334" s="114"/>
      <c r="V2334" s="113"/>
      <c r="W2334" s="112"/>
      <c r="X2334" s="113"/>
    </row>
    <row r="2335" spans="1:24" x14ac:dyDescent="0.25">
      <c r="A2335" s="77"/>
      <c r="B2335" s="80"/>
      <c r="C2335" s="22"/>
      <c r="D2335" s="22"/>
      <c r="E2335" s="21"/>
      <c r="F2335" s="21"/>
      <c r="G2335" s="11"/>
      <c r="I2335" s="9"/>
      <c r="L2335" s="1"/>
      <c r="M2335" s="112"/>
      <c r="N2335" s="112"/>
      <c r="O2335" s="112"/>
      <c r="P2335" s="113"/>
      <c r="Q2335" s="112"/>
      <c r="R2335" s="114"/>
      <c r="S2335" s="113"/>
      <c r="T2335" s="112"/>
      <c r="U2335" s="114"/>
      <c r="V2335" s="113"/>
      <c r="W2335" s="112"/>
      <c r="X2335" s="113"/>
    </row>
    <row r="2336" spans="1:24" x14ac:dyDescent="0.25">
      <c r="A2336" s="77"/>
      <c r="B2336" s="80"/>
      <c r="C2336" s="22"/>
      <c r="D2336" s="22"/>
      <c r="E2336" s="21"/>
      <c r="F2336" s="21"/>
      <c r="G2336" s="11"/>
      <c r="I2336" s="9"/>
      <c r="L2336" s="1"/>
      <c r="M2336" s="112"/>
      <c r="N2336" s="112"/>
      <c r="O2336" s="112"/>
      <c r="P2336" s="113"/>
      <c r="Q2336" s="112"/>
      <c r="R2336" s="114"/>
      <c r="S2336" s="113"/>
      <c r="T2336" s="112"/>
      <c r="U2336" s="114"/>
      <c r="V2336" s="113"/>
      <c r="W2336" s="112"/>
      <c r="X2336" s="113"/>
    </row>
    <row r="2337" spans="1:24" x14ac:dyDescent="0.25">
      <c r="A2337" s="77"/>
      <c r="B2337" s="80"/>
      <c r="C2337" s="22"/>
      <c r="D2337" s="22"/>
      <c r="E2337" s="21"/>
      <c r="F2337" s="21"/>
      <c r="G2337" s="11"/>
      <c r="I2337" s="9"/>
      <c r="L2337" s="1"/>
      <c r="M2337" s="112"/>
      <c r="N2337" s="112"/>
      <c r="O2337" s="112"/>
      <c r="P2337" s="113"/>
      <c r="Q2337" s="112"/>
      <c r="R2337" s="114"/>
      <c r="S2337" s="113"/>
      <c r="T2337" s="112"/>
      <c r="U2337" s="114"/>
      <c r="V2337" s="113"/>
      <c r="W2337" s="112"/>
      <c r="X2337" s="113"/>
    </row>
    <row r="2338" spans="1:24" x14ac:dyDescent="0.25">
      <c r="A2338" s="77"/>
      <c r="B2338" s="80"/>
      <c r="C2338" s="22"/>
      <c r="D2338" s="22"/>
      <c r="E2338" s="21"/>
      <c r="F2338" s="21"/>
      <c r="G2338" s="11"/>
      <c r="I2338" s="9"/>
      <c r="L2338" s="1"/>
      <c r="M2338" s="112"/>
      <c r="N2338" s="112"/>
      <c r="O2338" s="112"/>
      <c r="P2338" s="113"/>
      <c r="Q2338" s="112"/>
      <c r="R2338" s="114"/>
      <c r="S2338" s="113"/>
      <c r="T2338" s="112"/>
      <c r="U2338" s="114"/>
      <c r="V2338" s="113"/>
      <c r="W2338" s="112"/>
      <c r="X2338" s="113"/>
    </row>
    <row r="2339" spans="1:24" x14ac:dyDescent="0.25">
      <c r="A2339" s="77"/>
      <c r="B2339" s="80"/>
      <c r="C2339" s="22"/>
      <c r="D2339" s="22"/>
      <c r="E2339" s="21"/>
      <c r="F2339" s="21"/>
      <c r="G2339" s="11"/>
      <c r="I2339" s="9"/>
      <c r="L2339" s="1"/>
      <c r="M2339" s="112"/>
      <c r="N2339" s="112"/>
      <c r="O2339" s="112"/>
      <c r="P2339" s="113"/>
      <c r="Q2339" s="112"/>
      <c r="R2339" s="114"/>
      <c r="S2339" s="113"/>
      <c r="T2339" s="112"/>
      <c r="U2339" s="114"/>
      <c r="V2339" s="113"/>
      <c r="W2339" s="112"/>
      <c r="X2339" s="113"/>
    </row>
    <row r="2340" spans="1:24" x14ac:dyDescent="0.25">
      <c r="A2340" s="77"/>
      <c r="B2340" s="80"/>
      <c r="C2340" s="22"/>
      <c r="D2340" s="22"/>
      <c r="E2340" s="21"/>
      <c r="F2340" s="21"/>
      <c r="G2340" s="11"/>
      <c r="I2340" s="9"/>
      <c r="L2340" s="1"/>
      <c r="M2340" s="112"/>
      <c r="N2340" s="112"/>
      <c r="O2340" s="112"/>
      <c r="P2340" s="113"/>
      <c r="Q2340" s="112"/>
      <c r="R2340" s="114"/>
      <c r="S2340" s="113"/>
      <c r="T2340" s="112"/>
      <c r="U2340" s="114"/>
      <c r="V2340" s="113"/>
      <c r="W2340" s="112"/>
      <c r="X2340" s="113"/>
    </row>
    <row r="2341" spans="1:24" x14ac:dyDescent="0.25">
      <c r="A2341" s="77"/>
      <c r="B2341" s="80"/>
      <c r="C2341" s="22"/>
      <c r="D2341" s="22"/>
      <c r="E2341" s="21"/>
      <c r="F2341" s="21"/>
      <c r="G2341" s="11"/>
      <c r="I2341" s="9"/>
      <c r="L2341" s="1"/>
      <c r="M2341" s="112"/>
      <c r="N2341" s="112"/>
      <c r="O2341" s="112"/>
      <c r="P2341" s="113"/>
      <c r="Q2341" s="112"/>
      <c r="R2341" s="114"/>
      <c r="S2341" s="113"/>
      <c r="T2341" s="112"/>
      <c r="U2341" s="114"/>
      <c r="V2341" s="113"/>
      <c r="W2341" s="112"/>
      <c r="X2341" s="113"/>
    </row>
    <row r="2342" spans="1:24" x14ac:dyDescent="0.25">
      <c r="A2342" s="77"/>
      <c r="B2342" s="80"/>
      <c r="C2342" s="22"/>
      <c r="D2342" s="22"/>
      <c r="E2342" s="21"/>
      <c r="F2342" s="21"/>
      <c r="G2342" s="11"/>
      <c r="I2342" s="9"/>
      <c r="L2342" s="1"/>
      <c r="M2342" s="112"/>
      <c r="N2342" s="112"/>
      <c r="O2342" s="112"/>
      <c r="P2342" s="113"/>
      <c r="Q2342" s="112"/>
      <c r="R2342" s="114"/>
      <c r="S2342" s="113"/>
      <c r="T2342" s="112"/>
      <c r="U2342" s="114"/>
      <c r="V2342" s="113"/>
      <c r="W2342" s="112"/>
      <c r="X2342" s="113"/>
    </row>
    <row r="2343" spans="1:24" x14ac:dyDescent="0.25">
      <c r="A2343" s="77"/>
      <c r="B2343" s="80"/>
      <c r="C2343" s="22"/>
      <c r="D2343" s="22"/>
      <c r="E2343" s="21"/>
      <c r="F2343" s="21"/>
      <c r="G2343" s="11"/>
      <c r="I2343" s="9"/>
      <c r="L2343" s="1"/>
      <c r="M2343" s="112"/>
      <c r="N2343" s="112"/>
      <c r="O2343" s="112"/>
      <c r="P2343" s="113"/>
      <c r="Q2343" s="112"/>
      <c r="R2343" s="114"/>
      <c r="S2343" s="113"/>
      <c r="T2343" s="112"/>
      <c r="U2343" s="114"/>
      <c r="V2343" s="113"/>
      <c r="W2343" s="112"/>
      <c r="X2343" s="113"/>
    </row>
    <row r="2344" spans="1:24" x14ac:dyDescent="0.25">
      <c r="A2344" s="77"/>
      <c r="B2344" s="80"/>
      <c r="C2344" s="22"/>
      <c r="D2344" s="22"/>
      <c r="E2344" s="21"/>
      <c r="F2344" s="21"/>
      <c r="G2344" s="11"/>
      <c r="I2344" s="9"/>
      <c r="L2344" s="1"/>
      <c r="M2344" s="112"/>
      <c r="N2344" s="112"/>
      <c r="O2344" s="112"/>
      <c r="P2344" s="113"/>
      <c r="Q2344" s="112"/>
      <c r="R2344" s="114"/>
      <c r="S2344" s="113"/>
      <c r="T2344" s="112"/>
      <c r="U2344" s="114"/>
      <c r="V2344" s="113"/>
      <c r="W2344" s="112"/>
      <c r="X2344" s="113"/>
    </row>
    <row r="2345" spans="1:24" x14ac:dyDescent="0.25">
      <c r="A2345" s="77"/>
      <c r="B2345" s="80"/>
      <c r="C2345" s="22"/>
      <c r="D2345" s="22"/>
      <c r="E2345" s="21"/>
      <c r="F2345" s="21"/>
      <c r="G2345" s="11"/>
      <c r="I2345" s="9"/>
      <c r="L2345" s="1"/>
      <c r="M2345" s="112"/>
      <c r="N2345" s="112"/>
      <c r="O2345" s="112"/>
      <c r="P2345" s="113"/>
      <c r="Q2345" s="112"/>
      <c r="R2345" s="114"/>
      <c r="S2345" s="113"/>
      <c r="T2345" s="112"/>
      <c r="U2345" s="114"/>
      <c r="V2345" s="113"/>
      <c r="W2345" s="112"/>
      <c r="X2345" s="113"/>
    </row>
    <row r="2346" spans="1:24" x14ac:dyDescent="0.25">
      <c r="A2346" s="77"/>
      <c r="B2346" s="80"/>
      <c r="C2346" s="22"/>
      <c r="D2346" s="22"/>
      <c r="E2346" s="21"/>
      <c r="F2346" s="21"/>
      <c r="G2346" s="11"/>
      <c r="I2346" s="9"/>
      <c r="L2346" s="1"/>
      <c r="M2346" s="112"/>
      <c r="N2346" s="112"/>
      <c r="O2346" s="112"/>
      <c r="P2346" s="113"/>
      <c r="Q2346" s="112"/>
      <c r="R2346" s="114"/>
      <c r="S2346" s="113"/>
      <c r="T2346" s="112"/>
      <c r="U2346" s="114"/>
      <c r="V2346" s="113"/>
      <c r="W2346" s="112"/>
      <c r="X2346" s="113"/>
    </row>
    <row r="2347" spans="1:24" x14ac:dyDescent="0.25">
      <c r="A2347" s="77"/>
      <c r="B2347" s="80"/>
      <c r="C2347" s="22"/>
      <c r="D2347" s="22"/>
      <c r="E2347" s="21"/>
      <c r="F2347" s="21"/>
      <c r="G2347" s="11"/>
      <c r="I2347" s="9"/>
      <c r="L2347" s="1"/>
      <c r="M2347" s="112"/>
      <c r="N2347" s="112"/>
      <c r="O2347" s="112"/>
      <c r="P2347" s="113"/>
      <c r="Q2347" s="112"/>
      <c r="R2347" s="114"/>
      <c r="S2347" s="113"/>
      <c r="T2347" s="112"/>
      <c r="U2347" s="114"/>
      <c r="V2347" s="113"/>
      <c r="W2347" s="112"/>
      <c r="X2347" s="113"/>
    </row>
    <row r="2348" spans="1:24" x14ac:dyDescent="0.25">
      <c r="A2348" s="77"/>
      <c r="B2348" s="80"/>
      <c r="C2348" s="22"/>
      <c r="D2348" s="22"/>
      <c r="E2348" s="21"/>
      <c r="F2348" s="21"/>
      <c r="G2348" s="11"/>
      <c r="I2348" s="9"/>
      <c r="L2348" s="1"/>
      <c r="M2348" s="112"/>
      <c r="N2348" s="112"/>
      <c r="O2348" s="112"/>
      <c r="P2348" s="113"/>
      <c r="Q2348" s="112"/>
      <c r="R2348" s="114"/>
      <c r="S2348" s="113"/>
      <c r="T2348" s="112"/>
      <c r="U2348" s="114"/>
      <c r="V2348" s="113"/>
      <c r="W2348" s="112"/>
      <c r="X2348" s="113"/>
    </row>
    <row r="2349" spans="1:24" x14ac:dyDescent="0.25">
      <c r="A2349" s="77"/>
      <c r="B2349" s="80"/>
      <c r="C2349" s="22"/>
      <c r="D2349" s="22"/>
      <c r="E2349" s="21"/>
      <c r="F2349" s="21"/>
      <c r="G2349" s="11"/>
      <c r="I2349" s="9"/>
      <c r="L2349" s="1"/>
      <c r="M2349" s="112"/>
      <c r="N2349" s="112"/>
      <c r="O2349" s="112"/>
      <c r="P2349" s="113"/>
      <c r="Q2349" s="112"/>
      <c r="R2349" s="114"/>
      <c r="S2349" s="113"/>
      <c r="T2349" s="112"/>
      <c r="U2349" s="114"/>
      <c r="V2349" s="113"/>
      <c r="W2349" s="112"/>
      <c r="X2349" s="113"/>
    </row>
    <row r="2350" spans="1:24" x14ac:dyDescent="0.25">
      <c r="A2350" s="77"/>
      <c r="B2350" s="80"/>
      <c r="C2350" s="22"/>
      <c r="D2350" s="22"/>
      <c r="E2350" s="21"/>
      <c r="F2350" s="21"/>
      <c r="G2350" s="11"/>
      <c r="I2350" s="9"/>
      <c r="L2350" s="1"/>
      <c r="M2350" s="112"/>
      <c r="N2350" s="112"/>
      <c r="O2350" s="112"/>
      <c r="P2350" s="113"/>
      <c r="Q2350" s="112"/>
      <c r="R2350" s="114"/>
      <c r="S2350" s="113"/>
      <c r="T2350" s="112"/>
      <c r="U2350" s="114"/>
      <c r="V2350" s="113"/>
      <c r="W2350" s="112"/>
      <c r="X2350" s="113"/>
    </row>
    <row r="2351" spans="1:24" x14ac:dyDescent="0.25">
      <c r="A2351" s="77"/>
      <c r="B2351" s="80"/>
      <c r="C2351" s="22"/>
      <c r="D2351" s="22"/>
      <c r="E2351" s="21"/>
      <c r="F2351" s="21"/>
      <c r="G2351" s="11"/>
      <c r="I2351" s="9"/>
      <c r="L2351" s="1"/>
      <c r="M2351" s="112"/>
      <c r="N2351" s="112"/>
      <c r="O2351" s="112"/>
      <c r="P2351" s="113"/>
      <c r="Q2351" s="112"/>
      <c r="R2351" s="114"/>
      <c r="S2351" s="113"/>
      <c r="T2351" s="112"/>
      <c r="U2351" s="114"/>
      <c r="V2351" s="113"/>
      <c r="W2351" s="112"/>
      <c r="X2351" s="113"/>
    </row>
    <row r="2352" spans="1:24" x14ac:dyDescent="0.25">
      <c r="A2352" s="77"/>
      <c r="B2352" s="80"/>
      <c r="C2352" s="22"/>
      <c r="D2352" s="22"/>
      <c r="E2352" s="21"/>
      <c r="F2352" s="21"/>
      <c r="G2352" s="11"/>
      <c r="I2352" s="9"/>
      <c r="L2352" s="1"/>
      <c r="M2352" s="112"/>
      <c r="N2352" s="112"/>
      <c r="O2352" s="112"/>
      <c r="P2352" s="113"/>
      <c r="Q2352" s="112"/>
      <c r="R2352" s="114"/>
      <c r="S2352" s="113"/>
      <c r="T2352" s="112"/>
      <c r="U2352" s="114"/>
      <c r="V2352" s="113"/>
      <c r="W2352" s="112"/>
      <c r="X2352" s="113"/>
    </row>
    <row r="2353" spans="1:24" x14ac:dyDescent="0.25">
      <c r="A2353" s="77"/>
      <c r="B2353" s="80"/>
      <c r="C2353" s="22"/>
      <c r="D2353" s="22"/>
      <c r="E2353" s="21"/>
      <c r="F2353" s="21"/>
      <c r="G2353" s="11"/>
      <c r="I2353" s="9"/>
      <c r="L2353" s="1"/>
      <c r="M2353" s="112"/>
      <c r="N2353" s="112"/>
      <c r="O2353" s="112"/>
      <c r="P2353" s="113"/>
      <c r="Q2353" s="112"/>
      <c r="R2353" s="114"/>
      <c r="S2353" s="113"/>
      <c r="T2353" s="112"/>
      <c r="U2353" s="114"/>
      <c r="V2353" s="113"/>
      <c r="W2353" s="112"/>
      <c r="X2353" s="113"/>
    </row>
    <row r="2354" spans="1:24" x14ac:dyDescent="0.25">
      <c r="A2354" s="77"/>
      <c r="B2354" s="80"/>
      <c r="C2354" s="22"/>
      <c r="D2354" s="22"/>
      <c r="E2354" s="21"/>
      <c r="F2354" s="21"/>
      <c r="G2354" s="11"/>
      <c r="I2354" s="9"/>
      <c r="L2354" s="1"/>
      <c r="M2354" s="112"/>
      <c r="N2354" s="112"/>
      <c r="O2354" s="112"/>
      <c r="P2354" s="113"/>
      <c r="Q2354" s="112"/>
      <c r="R2354" s="114"/>
      <c r="S2354" s="113"/>
      <c r="T2354" s="112"/>
      <c r="U2354" s="114"/>
      <c r="V2354" s="113"/>
      <c r="W2354" s="112"/>
      <c r="X2354" s="113"/>
    </row>
    <row r="2355" spans="1:24" x14ac:dyDescent="0.25">
      <c r="A2355" s="77"/>
      <c r="B2355" s="80"/>
      <c r="C2355" s="22"/>
      <c r="D2355" s="22"/>
      <c r="E2355" s="21"/>
      <c r="F2355" s="21"/>
      <c r="G2355" s="11"/>
      <c r="I2355" s="9"/>
      <c r="L2355" s="1"/>
      <c r="M2355" s="112"/>
      <c r="N2355" s="112"/>
      <c r="O2355" s="112"/>
      <c r="P2355" s="113"/>
      <c r="Q2355" s="112"/>
      <c r="R2355" s="114"/>
      <c r="S2355" s="113"/>
      <c r="T2355" s="112"/>
      <c r="U2355" s="114"/>
      <c r="V2355" s="113"/>
      <c r="W2355" s="112"/>
      <c r="X2355" s="113"/>
    </row>
    <row r="2356" spans="1:24" x14ac:dyDescent="0.25">
      <c r="A2356" s="77"/>
      <c r="B2356" s="80"/>
      <c r="C2356" s="22"/>
      <c r="D2356" s="22"/>
      <c r="E2356" s="21"/>
      <c r="F2356" s="21"/>
      <c r="G2356" s="11"/>
      <c r="I2356" s="9"/>
      <c r="L2356" s="1"/>
      <c r="M2356" s="112"/>
      <c r="N2356" s="112"/>
      <c r="O2356" s="112"/>
      <c r="P2356" s="113"/>
      <c r="Q2356" s="112"/>
      <c r="R2356" s="114"/>
      <c r="S2356" s="113"/>
      <c r="T2356" s="112"/>
      <c r="U2356" s="114"/>
      <c r="V2356" s="113"/>
      <c r="W2356" s="112"/>
      <c r="X2356" s="113"/>
    </row>
    <row r="2357" spans="1:24" x14ac:dyDescent="0.25">
      <c r="A2357" s="77"/>
      <c r="B2357" s="80"/>
      <c r="C2357" s="22"/>
      <c r="D2357" s="22"/>
      <c r="E2357" s="21"/>
      <c r="F2357" s="21"/>
      <c r="G2357" s="11"/>
      <c r="I2357" s="9"/>
      <c r="L2357" s="1"/>
      <c r="M2357" s="112"/>
      <c r="N2357" s="112"/>
      <c r="O2357" s="112"/>
      <c r="P2357" s="113"/>
      <c r="Q2357" s="112"/>
      <c r="R2357" s="114"/>
      <c r="S2357" s="113"/>
      <c r="T2357" s="112"/>
      <c r="U2357" s="114"/>
      <c r="V2357" s="113"/>
      <c r="W2357" s="112"/>
      <c r="X2357" s="113"/>
    </row>
    <row r="2358" spans="1:24" x14ac:dyDescent="0.25">
      <c r="A2358" s="77"/>
      <c r="B2358" s="80"/>
      <c r="C2358" s="22"/>
      <c r="D2358" s="22"/>
      <c r="E2358" s="21"/>
      <c r="F2358" s="21"/>
      <c r="G2358" s="11"/>
      <c r="I2358" s="9"/>
      <c r="L2358" s="1"/>
      <c r="M2358" s="112"/>
      <c r="N2358" s="112"/>
      <c r="O2358" s="112"/>
      <c r="P2358" s="113"/>
      <c r="Q2358" s="112"/>
      <c r="R2358" s="114"/>
      <c r="S2358" s="113"/>
      <c r="T2358" s="112"/>
      <c r="U2358" s="114"/>
      <c r="V2358" s="113"/>
      <c r="W2358" s="112"/>
      <c r="X2358" s="113"/>
    </row>
    <row r="2359" spans="1:24" x14ac:dyDescent="0.25">
      <c r="A2359" s="77"/>
      <c r="B2359" s="80"/>
      <c r="C2359" s="22"/>
      <c r="D2359" s="22"/>
      <c r="E2359" s="21"/>
      <c r="F2359" s="21"/>
      <c r="G2359" s="11"/>
      <c r="I2359" s="9"/>
      <c r="L2359" s="1"/>
      <c r="M2359" s="112"/>
      <c r="N2359" s="112"/>
      <c r="O2359" s="112"/>
      <c r="P2359" s="113"/>
      <c r="Q2359" s="112"/>
      <c r="R2359" s="114"/>
      <c r="S2359" s="113"/>
      <c r="T2359" s="112"/>
      <c r="U2359" s="114"/>
      <c r="V2359" s="113"/>
      <c r="W2359" s="112"/>
      <c r="X2359" s="113"/>
    </row>
    <row r="2360" spans="1:24" x14ac:dyDescent="0.25">
      <c r="A2360" s="77"/>
      <c r="B2360" s="80"/>
      <c r="C2360" s="22"/>
      <c r="D2360" s="22"/>
      <c r="E2360" s="21"/>
      <c r="F2360" s="21"/>
      <c r="G2360" s="11"/>
      <c r="I2360" s="9"/>
      <c r="L2360" s="1"/>
      <c r="M2360" s="112"/>
      <c r="N2360" s="112"/>
      <c r="O2360" s="112"/>
      <c r="P2360" s="113"/>
      <c r="Q2360" s="112"/>
      <c r="R2360" s="114"/>
      <c r="S2360" s="113"/>
      <c r="T2360" s="112"/>
      <c r="U2360" s="114"/>
      <c r="V2360" s="113"/>
      <c r="W2360" s="112"/>
      <c r="X2360" s="113"/>
    </row>
    <row r="2361" spans="1:24" x14ac:dyDescent="0.25">
      <c r="A2361" s="77"/>
      <c r="B2361" s="80"/>
      <c r="C2361" s="22"/>
      <c r="D2361" s="22"/>
      <c r="E2361" s="21"/>
      <c r="F2361" s="21"/>
      <c r="G2361" s="11"/>
      <c r="I2361" s="9"/>
      <c r="L2361" s="1"/>
      <c r="M2361" s="112"/>
      <c r="N2361" s="112"/>
      <c r="O2361" s="112"/>
      <c r="P2361" s="113"/>
      <c r="Q2361" s="112"/>
      <c r="R2361" s="114"/>
      <c r="S2361" s="113"/>
      <c r="T2361" s="112"/>
      <c r="U2361" s="114"/>
      <c r="V2361" s="113"/>
      <c r="W2361" s="112"/>
      <c r="X2361" s="113"/>
    </row>
    <row r="2362" spans="1:24" x14ac:dyDescent="0.25">
      <c r="A2362" s="77"/>
      <c r="B2362" s="80"/>
      <c r="C2362" s="22"/>
      <c r="D2362" s="22"/>
      <c r="E2362" s="21"/>
      <c r="F2362" s="21"/>
      <c r="G2362" s="11"/>
      <c r="I2362" s="9"/>
      <c r="L2362" s="1"/>
      <c r="M2362" s="112"/>
      <c r="N2362" s="112"/>
      <c r="O2362" s="112"/>
      <c r="P2362" s="113"/>
      <c r="Q2362" s="112"/>
      <c r="R2362" s="114"/>
      <c r="S2362" s="113"/>
      <c r="T2362" s="112"/>
      <c r="U2362" s="114"/>
      <c r="V2362" s="113"/>
      <c r="W2362" s="112"/>
      <c r="X2362" s="113"/>
    </row>
    <row r="2363" spans="1:24" x14ac:dyDescent="0.25">
      <c r="A2363" s="77"/>
      <c r="B2363" s="80"/>
      <c r="C2363" s="22"/>
      <c r="D2363" s="22"/>
      <c r="E2363" s="21"/>
      <c r="F2363" s="21"/>
      <c r="G2363" s="11"/>
      <c r="I2363" s="9"/>
      <c r="L2363" s="1"/>
      <c r="M2363" s="112"/>
      <c r="N2363" s="112"/>
      <c r="O2363" s="112"/>
      <c r="P2363" s="113"/>
      <c r="Q2363" s="112"/>
      <c r="R2363" s="114"/>
      <c r="S2363" s="113"/>
      <c r="T2363" s="112"/>
      <c r="U2363" s="114"/>
      <c r="V2363" s="113"/>
      <c r="W2363" s="112"/>
      <c r="X2363" s="113"/>
    </row>
    <row r="2364" spans="1:24" x14ac:dyDescent="0.25">
      <c r="A2364" s="77"/>
      <c r="B2364" s="80"/>
      <c r="C2364" s="22"/>
      <c r="D2364" s="22"/>
      <c r="E2364" s="21"/>
      <c r="F2364" s="21"/>
      <c r="G2364" s="11"/>
      <c r="I2364" s="9"/>
      <c r="L2364" s="1"/>
      <c r="M2364" s="112"/>
      <c r="N2364" s="112"/>
      <c r="O2364" s="112"/>
      <c r="P2364" s="113"/>
      <c r="Q2364" s="112"/>
      <c r="R2364" s="114"/>
      <c r="S2364" s="113"/>
      <c r="T2364" s="112"/>
      <c r="U2364" s="114"/>
      <c r="V2364" s="113"/>
      <c r="W2364" s="112"/>
      <c r="X2364" s="113"/>
    </row>
    <row r="2365" spans="1:24" x14ac:dyDescent="0.25">
      <c r="A2365" s="77"/>
      <c r="B2365" s="80"/>
      <c r="C2365" s="22"/>
      <c r="D2365" s="22"/>
      <c r="E2365" s="21"/>
      <c r="F2365" s="21"/>
      <c r="G2365" s="11"/>
      <c r="I2365" s="9"/>
      <c r="L2365" s="1"/>
      <c r="M2365" s="112"/>
      <c r="N2365" s="112"/>
      <c r="O2365" s="112"/>
      <c r="P2365" s="113"/>
      <c r="Q2365" s="112"/>
      <c r="R2365" s="114"/>
      <c r="S2365" s="113"/>
      <c r="T2365" s="112"/>
      <c r="U2365" s="114"/>
      <c r="V2365" s="113"/>
      <c r="W2365" s="112"/>
      <c r="X2365" s="113"/>
    </row>
    <row r="2366" spans="1:24" x14ac:dyDescent="0.25">
      <c r="A2366" s="77"/>
      <c r="B2366" s="80"/>
      <c r="C2366" s="22"/>
      <c r="D2366" s="22"/>
      <c r="E2366" s="21"/>
      <c r="F2366" s="21"/>
      <c r="G2366" s="11"/>
      <c r="I2366" s="9"/>
      <c r="L2366" s="1"/>
      <c r="M2366" s="112"/>
      <c r="N2366" s="112"/>
      <c r="O2366" s="112"/>
      <c r="P2366" s="113"/>
      <c r="Q2366" s="112"/>
      <c r="R2366" s="114"/>
      <c r="S2366" s="113"/>
      <c r="T2366" s="112"/>
      <c r="U2366" s="114"/>
      <c r="V2366" s="113"/>
      <c r="W2366" s="112"/>
      <c r="X2366" s="113"/>
    </row>
    <row r="2367" spans="1:24" x14ac:dyDescent="0.25">
      <c r="A2367" s="77"/>
      <c r="B2367" s="80"/>
      <c r="C2367" s="22"/>
      <c r="D2367" s="22"/>
      <c r="E2367" s="21"/>
      <c r="F2367" s="21"/>
      <c r="G2367" s="11"/>
      <c r="I2367" s="9"/>
      <c r="L2367" s="1"/>
      <c r="M2367" s="112"/>
      <c r="N2367" s="112"/>
      <c r="O2367" s="112"/>
      <c r="P2367" s="113"/>
      <c r="Q2367" s="112"/>
      <c r="R2367" s="114"/>
      <c r="S2367" s="113"/>
      <c r="T2367" s="112"/>
      <c r="U2367" s="114"/>
      <c r="V2367" s="113"/>
      <c r="W2367" s="112"/>
      <c r="X2367" s="113"/>
    </row>
    <row r="2368" spans="1:24" x14ac:dyDescent="0.25">
      <c r="A2368" s="77"/>
      <c r="B2368" s="80"/>
      <c r="C2368" s="22"/>
      <c r="D2368" s="22"/>
      <c r="E2368" s="21"/>
      <c r="F2368" s="21"/>
      <c r="G2368" s="11"/>
      <c r="I2368" s="9"/>
      <c r="L2368" s="1"/>
      <c r="M2368" s="112"/>
      <c r="N2368" s="112"/>
      <c r="O2368" s="112"/>
      <c r="P2368" s="113"/>
      <c r="Q2368" s="112"/>
      <c r="R2368" s="114"/>
      <c r="S2368" s="113"/>
      <c r="T2368" s="112"/>
      <c r="U2368" s="114"/>
      <c r="V2368" s="113"/>
      <c r="W2368" s="112"/>
      <c r="X2368" s="113"/>
    </row>
    <row r="2369" spans="1:24" x14ac:dyDescent="0.25">
      <c r="A2369" s="77"/>
      <c r="B2369" s="80"/>
      <c r="C2369" s="22"/>
      <c r="D2369" s="22"/>
      <c r="E2369" s="21"/>
      <c r="F2369" s="21"/>
      <c r="G2369" s="11"/>
      <c r="I2369" s="9"/>
      <c r="L2369" s="1"/>
      <c r="M2369" s="112"/>
      <c r="N2369" s="112"/>
      <c r="O2369" s="112"/>
      <c r="P2369" s="113"/>
      <c r="Q2369" s="112"/>
      <c r="R2369" s="114"/>
      <c r="S2369" s="113"/>
      <c r="T2369" s="112"/>
      <c r="U2369" s="114"/>
      <c r="V2369" s="113"/>
      <c r="W2369" s="112"/>
      <c r="X2369" s="113"/>
    </row>
    <row r="2370" spans="1:24" x14ac:dyDescent="0.25">
      <c r="A2370" s="77"/>
      <c r="B2370" s="80"/>
      <c r="C2370" s="22"/>
      <c r="D2370" s="22"/>
      <c r="E2370" s="21"/>
      <c r="F2370" s="21"/>
      <c r="G2370" s="11"/>
      <c r="I2370" s="9"/>
      <c r="L2370" s="1"/>
      <c r="M2370" s="112"/>
      <c r="N2370" s="112"/>
      <c r="O2370" s="112"/>
      <c r="P2370" s="113"/>
      <c r="Q2370" s="112"/>
      <c r="R2370" s="114"/>
      <c r="S2370" s="113"/>
      <c r="T2370" s="112"/>
      <c r="U2370" s="114"/>
      <c r="V2370" s="113"/>
      <c r="W2370" s="112"/>
      <c r="X2370" s="113"/>
    </row>
    <row r="2371" spans="1:24" x14ac:dyDescent="0.25">
      <c r="A2371" s="77"/>
      <c r="B2371" s="80"/>
      <c r="C2371" s="22"/>
      <c r="D2371" s="22"/>
      <c r="E2371" s="21"/>
      <c r="F2371" s="21"/>
      <c r="G2371" s="11"/>
      <c r="I2371" s="9"/>
      <c r="L2371" s="1"/>
      <c r="M2371" s="112"/>
      <c r="N2371" s="112"/>
      <c r="O2371" s="112"/>
      <c r="P2371" s="113"/>
      <c r="Q2371" s="112"/>
      <c r="R2371" s="114"/>
      <c r="S2371" s="113"/>
      <c r="T2371" s="112"/>
      <c r="U2371" s="114"/>
      <c r="V2371" s="113"/>
      <c r="W2371" s="112"/>
      <c r="X2371" s="113"/>
    </row>
    <row r="2372" spans="1:24" x14ac:dyDescent="0.25">
      <c r="A2372" s="77"/>
      <c r="B2372" s="80"/>
      <c r="C2372" s="22"/>
      <c r="D2372" s="22"/>
      <c r="E2372" s="21"/>
      <c r="F2372" s="21"/>
      <c r="G2372" s="11"/>
      <c r="I2372" s="9"/>
      <c r="L2372" s="1"/>
      <c r="M2372" s="112"/>
      <c r="N2372" s="112"/>
      <c r="O2372" s="112"/>
      <c r="P2372" s="113"/>
      <c r="Q2372" s="112"/>
      <c r="R2372" s="114"/>
      <c r="S2372" s="113"/>
      <c r="T2372" s="112"/>
      <c r="U2372" s="114"/>
      <c r="V2372" s="113"/>
      <c r="W2372" s="112"/>
      <c r="X2372" s="113"/>
    </row>
    <row r="2373" spans="1:24" x14ac:dyDescent="0.25">
      <c r="A2373" s="77"/>
      <c r="B2373" s="80"/>
      <c r="C2373" s="22"/>
      <c r="D2373" s="22"/>
      <c r="E2373" s="21"/>
      <c r="F2373" s="21"/>
      <c r="G2373" s="11"/>
      <c r="I2373" s="9"/>
      <c r="L2373" s="1"/>
      <c r="M2373" s="112"/>
      <c r="N2373" s="112"/>
      <c r="O2373" s="112"/>
      <c r="P2373" s="113"/>
      <c r="Q2373" s="112"/>
      <c r="R2373" s="114"/>
      <c r="S2373" s="113"/>
      <c r="T2373" s="112"/>
      <c r="U2373" s="114"/>
      <c r="V2373" s="113"/>
      <c r="W2373" s="112"/>
      <c r="X2373" s="113"/>
    </row>
    <row r="2374" spans="1:24" x14ac:dyDescent="0.25">
      <c r="A2374" s="77"/>
      <c r="B2374" s="80"/>
      <c r="C2374" s="22"/>
      <c r="D2374" s="22"/>
      <c r="E2374" s="21"/>
      <c r="F2374" s="21"/>
      <c r="G2374" s="11"/>
      <c r="I2374" s="9"/>
      <c r="L2374" s="1"/>
      <c r="M2374" s="112"/>
      <c r="N2374" s="112"/>
      <c r="O2374" s="112"/>
      <c r="P2374" s="113"/>
      <c r="Q2374" s="112"/>
      <c r="R2374" s="114"/>
      <c r="S2374" s="113"/>
      <c r="T2374" s="112"/>
      <c r="U2374" s="114"/>
      <c r="V2374" s="113"/>
      <c r="W2374" s="112"/>
      <c r="X2374" s="113"/>
    </row>
    <row r="2375" spans="1:24" x14ac:dyDescent="0.25">
      <c r="A2375" s="77"/>
      <c r="B2375" s="80"/>
      <c r="C2375" s="22"/>
      <c r="D2375" s="22"/>
      <c r="E2375" s="21"/>
      <c r="F2375" s="21"/>
      <c r="G2375" s="11"/>
      <c r="I2375" s="9"/>
      <c r="L2375" s="1"/>
      <c r="M2375" s="112"/>
      <c r="N2375" s="112"/>
      <c r="O2375" s="112"/>
      <c r="P2375" s="113"/>
      <c r="Q2375" s="112"/>
      <c r="R2375" s="114"/>
      <c r="S2375" s="113"/>
      <c r="T2375" s="112"/>
      <c r="U2375" s="114"/>
      <c r="V2375" s="113"/>
      <c r="W2375" s="112"/>
      <c r="X2375" s="113"/>
    </row>
    <row r="2376" spans="1:24" x14ac:dyDescent="0.25">
      <c r="A2376" s="77"/>
      <c r="B2376" s="80"/>
      <c r="C2376" s="22"/>
      <c r="D2376" s="22"/>
      <c r="E2376" s="21"/>
      <c r="F2376" s="21"/>
      <c r="G2376" s="11"/>
      <c r="I2376" s="9"/>
      <c r="L2376" s="1"/>
      <c r="M2376" s="112"/>
      <c r="N2376" s="112"/>
      <c r="O2376" s="112"/>
      <c r="P2376" s="113"/>
      <c r="Q2376" s="112"/>
      <c r="R2376" s="114"/>
      <c r="S2376" s="113"/>
      <c r="T2376" s="112"/>
      <c r="U2376" s="114"/>
      <c r="V2376" s="113"/>
      <c r="W2376" s="112"/>
      <c r="X2376" s="113"/>
    </row>
    <row r="2377" spans="1:24" x14ac:dyDescent="0.25">
      <c r="A2377" s="77"/>
      <c r="B2377" s="80"/>
      <c r="C2377" s="22"/>
      <c r="D2377" s="22"/>
      <c r="E2377" s="21"/>
      <c r="F2377" s="21"/>
      <c r="G2377" s="11"/>
      <c r="I2377" s="9"/>
      <c r="L2377" s="1"/>
      <c r="M2377" s="112"/>
      <c r="N2377" s="112"/>
      <c r="O2377" s="112"/>
      <c r="P2377" s="113"/>
      <c r="Q2377" s="112"/>
      <c r="R2377" s="114"/>
      <c r="S2377" s="113"/>
      <c r="T2377" s="112"/>
      <c r="U2377" s="114"/>
      <c r="V2377" s="113"/>
      <c r="W2377" s="112"/>
      <c r="X2377" s="113"/>
    </row>
    <row r="2378" spans="1:24" x14ac:dyDescent="0.25">
      <c r="A2378" s="77"/>
      <c r="B2378" s="80"/>
      <c r="C2378" s="22"/>
      <c r="D2378" s="22"/>
      <c r="E2378" s="21"/>
      <c r="F2378" s="21"/>
      <c r="G2378" s="11"/>
      <c r="I2378" s="9"/>
      <c r="L2378" s="1"/>
      <c r="M2378" s="112"/>
      <c r="N2378" s="112"/>
      <c r="O2378" s="112"/>
      <c r="P2378" s="113"/>
      <c r="Q2378" s="112"/>
      <c r="R2378" s="114"/>
      <c r="S2378" s="113"/>
      <c r="T2378" s="112"/>
      <c r="U2378" s="114"/>
      <c r="V2378" s="113"/>
      <c r="W2378" s="112"/>
      <c r="X2378" s="113"/>
    </row>
    <row r="2379" spans="1:24" x14ac:dyDescent="0.25">
      <c r="A2379" s="77"/>
      <c r="B2379" s="80"/>
      <c r="C2379" s="22"/>
      <c r="D2379" s="22"/>
      <c r="E2379" s="21"/>
      <c r="F2379" s="21"/>
      <c r="G2379" s="11"/>
      <c r="I2379" s="9"/>
      <c r="L2379" s="1"/>
      <c r="M2379" s="112"/>
      <c r="N2379" s="112"/>
      <c r="O2379" s="112"/>
      <c r="P2379" s="113"/>
      <c r="Q2379" s="112"/>
      <c r="R2379" s="114"/>
      <c r="S2379" s="113"/>
      <c r="T2379" s="112"/>
      <c r="U2379" s="114"/>
      <c r="V2379" s="113"/>
      <c r="W2379" s="112"/>
      <c r="X2379" s="113"/>
    </row>
    <row r="2380" spans="1:24" x14ac:dyDescent="0.25">
      <c r="A2380" s="77"/>
      <c r="B2380" s="80"/>
      <c r="C2380" s="22"/>
      <c r="D2380" s="22"/>
      <c r="E2380" s="21"/>
      <c r="F2380" s="21"/>
      <c r="G2380" s="11"/>
      <c r="I2380" s="9"/>
      <c r="L2380" s="1"/>
      <c r="M2380" s="112"/>
      <c r="N2380" s="112"/>
      <c r="O2380" s="112"/>
      <c r="P2380" s="113"/>
      <c r="Q2380" s="112"/>
      <c r="R2380" s="114"/>
      <c r="S2380" s="113"/>
      <c r="T2380" s="112"/>
      <c r="U2380" s="114"/>
      <c r="V2380" s="113"/>
      <c r="W2380" s="112"/>
      <c r="X2380" s="113"/>
    </row>
    <row r="2381" spans="1:24" x14ac:dyDescent="0.25">
      <c r="A2381" s="77"/>
      <c r="B2381" s="80"/>
      <c r="C2381" s="22"/>
      <c r="D2381" s="22"/>
      <c r="E2381" s="21"/>
      <c r="F2381" s="21"/>
      <c r="G2381" s="11"/>
      <c r="I2381" s="9"/>
      <c r="L2381" s="1"/>
      <c r="M2381" s="112"/>
      <c r="N2381" s="112"/>
      <c r="O2381" s="112"/>
      <c r="P2381" s="113"/>
      <c r="Q2381" s="112"/>
      <c r="R2381" s="114"/>
      <c r="S2381" s="113"/>
      <c r="T2381" s="112"/>
      <c r="U2381" s="114"/>
      <c r="V2381" s="113"/>
      <c r="W2381" s="112"/>
      <c r="X2381" s="113"/>
    </row>
    <row r="2382" spans="1:24" x14ac:dyDescent="0.25">
      <c r="A2382" s="77"/>
      <c r="B2382" s="80"/>
      <c r="C2382" s="22"/>
      <c r="D2382" s="22"/>
      <c r="E2382" s="21"/>
      <c r="F2382" s="21"/>
      <c r="G2382" s="11"/>
      <c r="I2382" s="9"/>
      <c r="L2382" s="1"/>
      <c r="M2382" s="112"/>
      <c r="N2382" s="112"/>
      <c r="O2382" s="112"/>
      <c r="P2382" s="113"/>
      <c r="Q2382" s="112"/>
      <c r="R2382" s="114"/>
      <c r="S2382" s="113"/>
      <c r="T2382" s="112"/>
      <c r="U2382" s="114"/>
      <c r="V2382" s="113"/>
      <c r="W2382" s="112"/>
      <c r="X2382" s="113"/>
    </row>
    <row r="2383" spans="1:24" x14ac:dyDescent="0.25">
      <c r="A2383" s="77"/>
      <c r="B2383" s="80"/>
      <c r="C2383" s="22"/>
      <c r="D2383" s="22"/>
      <c r="E2383" s="21"/>
      <c r="F2383" s="21"/>
      <c r="G2383" s="11"/>
      <c r="I2383" s="9"/>
      <c r="L2383" s="1"/>
      <c r="M2383" s="112"/>
      <c r="N2383" s="112"/>
      <c r="O2383" s="112"/>
      <c r="P2383" s="113"/>
      <c r="Q2383" s="112"/>
      <c r="R2383" s="114"/>
      <c r="S2383" s="113"/>
      <c r="T2383" s="112"/>
      <c r="U2383" s="114"/>
      <c r="V2383" s="113"/>
      <c r="W2383" s="112"/>
      <c r="X2383" s="113"/>
    </row>
    <row r="2384" spans="1:24" x14ac:dyDescent="0.25">
      <c r="A2384" s="77"/>
      <c r="B2384" s="80"/>
      <c r="C2384" s="22"/>
      <c r="D2384" s="22"/>
      <c r="E2384" s="21"/>
      <c r="F2384" s="21"/>
      <c r="G2384" s="11"/>
      <c r="I2384" s="9"/>
      <c r="L2384" s="1"/>
      <c r="M2384" s="112"/>
      <c r="N2384" s="112"/>
      <c r="O2384" s="112"/>
      <c r="P2384" s="113"/>
      <c r="Q2384" s="112"/>
      <c r="R2384" s="114"/>
      <c r="S2384" s="113"/>
      <c r="T2384" s="112"/>
      <c r="U2384" s="114"/>
      <c r="V2384" s="113"/>
      <c r="W2384" s="112"/>
      <c r="X2384" s="113"/>
    </row>
    <row r="2385" spans="1:24" x14ac:dyDescent="0.25">
      <c r="A2385" s="77"/>
      <c r="B2385" s="80"/>
      <c r="C2385" s="22"/>
      <c r="D2385" s="22"/>
      <c r="E2385" s="21"/>
      <c r="F2385" s="21"/>
      <c r="G2385" s="11"/>
      <c r="I2385" s="9"/>
      <c r="L2385" s="1"/>
      <c r="M2385" s="112"/>
      <c r="N2385" s="112"/>
      <c r="O2385" s="112"/>
      <c r="P2385" s="113"/>
      <c r="Q2385" s="112"/>
      <c r="R2385" s="114"/>
      <c r="S2385" s="113"/>
      <c r="T2385" s="112"/>
      <c r="U2385" s="114"/>
      <c r="V2385" s="113"/>
      <c r="W2385" s="112"/>
      <c r="X2385" s="113"/>
    </row>
    <row r="2386" spans="1:24" x14ac:dyDescent="0.25">
      <c r="A2386" s="77"/>
      <c r="B2386" s="80"/>
      <c r="C2386" s="22"/>
      <c r="D2386" s="22"/>
      <c r="E2386" s="21"/>
      <c r="F2386" s="21"/>
      <c r="G2386" s="11"/>
      <c r="I2386" s="9"/>
      <c r="L2386" s="1"/>
      <c r="M2386" s="112"/>
      <c r="N2386" s="112"/>
      <c r="O2386" s="112"/>
      <c r="P2386" s="113"/>
      <c r="Q2386" s="112"/>
      <c r="R2386" s="114"/>
      <c r="S2386" s="113"/>
      <c r="T2386" s="112"/>
      <c r="U2386" s="114"/>
      <c r="V2386" s="113"/>
      <c r="W2386" s="112"/>
      <c r="X2386" s="113"/>
    </row>
    <row r="2387" spans="1:24" x14ac:dyDescent="0.25">
      <c r="A2387" s="77"/>
      <c r="B2387" s="80"/>
      <c r="C2387" s="22"/>
      <c r="D2387" s="22"/>
      <c r="E2387" s="21"/>
      <c r="F2387" s="21"/>
      <c r="G2387" s="11"/>
      <c r="I2387" s="9"/>
      <c r="L2387" s="1"/>
      <c r="M2387" s="112"/>
      <c r="N2387" s="112"/>
      <c r="O2387" s="112"/>
      <c r="P2387" s="113"/>
      <c r="Q2387" s="112"/>
      <c r="R2387" s="114"/>
      <c r="S2387" s="113"/>
      <c r="T2387" s="112"/>
      <c r="U2387" s="114"/>
      <c r="V2387" s="113"/>
      <c r="W2387" s="112"/>
      <c r="X2387" s="113"/>
    </row>
    <row r="2388" spans="1:24" x14ac:dyDescent="0.25">
      <c r="A2388" s="77"/>
      <c r="B2388" s="80"/>
      <c r="C2388" s="22"/>
      <c r="D2388" s="22"/>
      <c r="E2388" s="21"/>
      <c r="F2388" s="21"/>
      <c r="G2388" s="11"/>
      <c r="I2388" s="9"/>
      <c r="L2388" s="1"/>
      <c r="M2388" s="112"/>
      <c r="N2388" s="112"/>
      <c r="O2388" s="112"/>
      <c r="P2388" s="113"/>
      <c r="Q2388" s="112"/>
      <c r="R2388" s="114"/>
      <c r="S2388" s="113"/>
      <c r="T2388" s="112"/>
      <c r="U2388" s="114"/>
      <c r="V2388" s="113"/>
      <c r="W2388" s="112"/>
      <c r="X2388" s="113"/>
    </row>
    <row r="2389" spans="1:24" x14ac:dyDescent="0.25">
      <c r="A2389" s="77"/>
      <c r="B2389" s="80"/>
      <c r="C2389" s="22"/>
      <c r="D2389" s="22"/>
      <c r="E2389" s="21"/>
      <c r="F2389" s="21"/>
      <c r="G2389" s="11"/>
      <c r="I2389" s="9"/>
      <c r="L2389" s="1"/>
      <c r="M2389" s="112"/>
      <c r="N2389" s="112"/>
      <c r="O2389" s="112"/>
      <c r="P2389" s="113"/>
      <c r="Q2389" s="112"/>
      <c r="R2389" s="114"/>
      <c r="S2389" s="113"/>
      <c r="T2389" s="112"/>
      <c r="U2389" s="114"/>
      <c r="V2389" s="113"/>
      <c r="W2389" s="112"/>
      <c r="X2389" s="113"/>
    </row>
    <row r="2390" spans="1:24" x14ac:dyDescent="0.25">
      <c r="A2390" s="77"/>
      <c r="B2390" s="80"/>
      <c r="C2390" s="22"/>
      <c r="D2390" s="22"/>
      <c r="E2390" s="21"/>
      <c r="F2390" s="21"/>
      <c r="G2390" s="11"/>
      <c r="I2390" s="9"/>
      <c r="L2390" s="1"/>
      <c r="M2390" s="112"/>
      <c r="N2390" s="112"/>
      <c r="O2390" s="112"/>
      <c r="P2390" s="113"/>
      <c r="Q2390" s="112"/>
      <c r="R2390" s="114"/>
      <c r="S2390" s="113"/>
      <c r="T2390" s="112"/>
      <c r="U2390" s="114"/>
      <c r="V2390" s="113"/>
      <c r="W2390" s="112"/>
      <c r="X2390" s="113"/>
    </row>
    <row r="2391" spans="1:24" x14ac:dyDescent="0.25">
      <c r="A2391" s="77"/>
      <c r="B2391" s="80"/>
      <c r="C2391" s="22"/>
      <c r="D2391" s="22"/>
      <c r="E2391" s="21"/>
      <c r="F2391" s="21"/>
      <c r="G2391" s="11"/>
      <c r="I2391" s="9"/>
      <c r="L2391" s="1"/>
      <c r="M2391" s="112"/>
      <c r="N2391" s="112"/>
      <c r="O2391" s="112"/>
      <c r="P2391" s="113"/>
      <c r="Q2391" s="112"/>
      <c r="R2391" s="114"/>
      <c r="S2391" s="113"/>
      <c r="T2391" s="112"/>
      <c r="U2391" s="114"/>
      <c r="V2391" s="113"/>
      <c r="W2391" s="112"/>
      <c r="X2391" s="113"/>
    </row>
    <row r="2392" spans="1:24" x14ac:dyDescent="0.25">
      <c r="A2392" s="77"/>
      <c r="B2392" s="80"/>
      <c r="C2392" s="22"/>
      <c r="D2392" s="22"/>
      <c r="E2392" s="21"/>
      <c r="F2392" s="21"/>
      <c r="G2392" s="11"/>
      <c r="I2392" s="9"/>
      <c r="L2392" s="1"/>
      <c r="M2392" s="112"/>
      <c r="N2392" s="112"/>
      <c r="O2392" s="112"/>
      <c r="P2392" s="113"/>
      <c r="Q2392" s="112"/>
      <c r="R2392" s="114"/>
      <c r="S2392" s="113"/>
      <c r="T2392" s="112"/>
      <c r="U2392" s="114"/>
      <c r="V2392" s="113"/>
      <c r="W2392" s="112"/>
      <c r="X2392" s="113"/>
    </row>
    <row r="2393" spans="1:24" x14ac:dyDescent="0.25">
      <c r="A2393" s="77"/>
      <c r="B2393" s="80"/>
      <c r="C2393" s="22"/>
      <c r="D2393" s="22"/>
      <c r="E2393" s="21"/>
      <c r="F2393" s="21"/>
      <c r="G2393" s="11"/>
      <c r="I2393" s="9"/>
      <c r="L2393" s="1"/>
      <c r="M2393" s="112"/>
      <c r="N2393" s="112"/>
      <c r="O2393" s="112"/>
      <c r="P2393" s="113"/>
      <c r="Q2393" s="112"/>
      <c r="R2393" s="114"/>
      <c r="S2393" s="113"/>
      <c r="T2393" s="112"/>
      <c r="U2393" s="114"/>
      <c r="V2393" s="113"/>
      <c r="W2393" s="112"/>
      <c r="X2393" s="113"/>
    </row>
    <row r="2394" spans="1:24" x14ac:dyDescent="0.25">
      <c r="A2394" s="77"/>
      <c r="B2394" s="80"/>
      <c r="C2394" s="22"/>
      <c r="D2394" s="22"/>
      <c r="E2394" s="21"/>
      <c r="F2394" s="21"/>
      <c r="G2394" s="11"/>
      <c r="I2394" s="9"/>
      <c r="L2394" s="1"/>
      <c r="M2394" s="112"/>
      <c r="N2394" s="112"/>
      <c r="O2394" s="112"/>
      <c r="P2394" s="113"/>
      <c r="Q2394" s="112"/>
      <c r="R2394" s="114"/>
      <c r="S2394" s="113"/>
      <c r="T2394" s="112"/>
      <c r="U2394" s="114"/>
      <c r="V2394" s="113"/>
      <c r="W2394" s="112"/>
      <c r="X2394" s="113"/>
    </row>
    <row r="2395" spans="1:24" x14ac:dyDescent="0.25">
      <c r="A2395" s="77"/>
      <c r="B2395" s="80"/>
      <c r="C2395" s="22"/>
      <c r="D2395" s="22"/>
      <c r="E2395" s="21"/>
      <c r="F2395" s="21"/>
      <c r="G2395" s="11"/>
      <c r="I2395" s="9"/>
      <c r="L2395" s="1"/>
      <c r="M2395" s="112"/>
      <c r="N2395" s="112"/>
      <c r="O2395" s="112"/>
      <c r="P2395" s="113"/>
      <c r="Q2395" s="112"/>
      <c r="R2395" s="114"/>
      <c r="S2395" s="113"/>
      <c r="T2395" s="112"/>
      <c r="U2395" s="114"/>
      <c r="V2395" s="113"/>
      <c r="W2395" s="112"/>
      <c r="X2395" s="113"/>
    </row>
    <row r="2396" spans="1:24" x14ac:dyDescent="0.25">
      <c r="A2396" s="77"/>
      <c r="B2396" s="80"/>
      <c r="C2396" s="22"/>
      <c r="D2396" s="22"/>
      <c r="E2396" s="21"/>
      <c r="F2396" s="21"/>
      <c r="G2396" s="11"/>
      <c r="I2396" s="9"/>
      <c r="L2396" s="1"/>
      <c r="M2396" s="112"/>
      <c r="N2396" s="112"/>
      <c r="O2396" s="112"/>
      <c r="P2396" s="113"/>
      <c r="Q2396" s="112"/>
      <c r="R2396" s="114"/>
      <c r="S2396" s="113"/>
      <c r="T2396" s="112"/>
      <c r="U2396" s="114"/>
      <c r="V2396" s="113"/>
      <c r="W2396" s="112"/>
      <c r="X2396" s="113"/>
    </row>
    <row r="2397" spans="1:24" x14ac:dyDescent="0.25">
      <c r="A2397" s="77"/>
      <c r="B2397" s="80"/>
      <c r="C2397" s="22"/>
      <c r="D2397" s="22"/>
      <c r="E2397" s="21"/>
      <c r="F2397" s="21"/>
      <c r="G2397" s="11"/>
      <c r="I2397" s="9"/>
      <c r="L2397" s="1"/>
      <c r="M2397" s="112"/>
      <c r="N2397" s="112"/>
      <c r="O2397" s="112"/>
      <c r="P2397" s="113"/>
      <c r="Q2397" s="112"/>
      <c r="R2397" s="114"/>
      <c r="S2397" s="113"/>
      <c r="T2397" s="112"/>
      <c r="U2397" s="114"/>
      <c r="V2397" s="113"/>
      <c r="W2397" s="112"/>
      <c r="X2397" s="113"/>
    </row>
    <row r="2398" spans="1:24" x14ac:dyDescent="0.25">
      <c r="A2398" s="77"/>
      <c r="B2398" s="80"/>
      <c r="C2398" s="22"/>
      <c r="D2398" s="22"/>
      <c r="E2398" s="21"/>
      <c r="F2398" s="21"/>
      <c r="G2398" s="11"/>
      <c r="I2398" s="9"/>
      <c r="L2398" s="1"/>
      <c r="M2398" s="112"/>
      <c r="N2398" s="112"/>
      <c r="O2398" s="112"/>
      <c r="P2398" s="113"/>
      <c r="Q2398" s="112"/>
      <c r="R2398" s="114"/>
      <c r="S2398" s="113"/>
      <c r="T2398" s="112"/>
      <c r="U2398" s="114"/>
      <c r="V2398" s="113"/>
      <c r="W2398" s="112"/>
      <c r="X2398" s="113"/>
    </row>
    <row r="2399" spans="1:24" x14ac:dyDescent="0.25">
      <c r="A2399" s="77"/>
      <c r="B2399" s="80"/>
      <c r="C2399" s="22"/>
      <c r="D2399" s="22"/>
      <c r="E2399" s="21"/>
      <c r="F2399" s="21"/>
      <c r="G2399" s="11"/>
      <c r="I2399" s="9"/>
      <c r="L2399" s="1"/>
      <c r="M2399" s="112"/>
      <c r="N2399" s="112"/>
      <c r="O2399" s="112"/>
      <c r="P2399" s="113"/>
      <c r="Q2399" s="112"/>
      <c r="R2399" s="114"/>
      <c r="S2399" s="113"/>
      <c r="T2399" s="112"/>
      <c r="U2399" s="114"/>
      <c r="V2399" s="113"/>
      <c r="W2399" s="112"/>
      <c r="X2399" s="113"/>
    </row>
    <row r="2400" spans="1:24" x14ac:dyDescent="0.25">
      <c r="A2400" s="77"/>
      <c r="B2400" s="80"/>
      <c r="C2400" s="22"/>
      <c r="D2400" s="22"/>
      <c r="E2400" s="21"/>
      <c r="F2400" s="21"/>
      <c r="G2400" s="11"/>
      <c r="I2400" s="9"/>
      <c r="L2400" s="1"/>
      <c r="M2400" s="112"/>
      <c r="N2400" s="112"/>
      <c r="O2400" s="112"/>
      <c r="P2400" s="113"/>
      <c r="Q2400" s="112"/>
      <c r="R2400" s="114"/>
      <c r="S2400" s="113"/>
      <c r="T2400" s="112"/>
      <c r="U2400" s="114"/>
      <c r="V2400" s="113"/>
      <c r="W2400" s="112"/>
      <c r="X2400" s="113"/>
    </row>
    <row r="2401" spans="1:24" x14ac:dyDescent="0.25">
      <c r="A2401" s="77"/>
      <c r="B2401" s="80"/>
      <c r="C2401" s="22"/>
      <c r="D2401" s="22"/>
      <c r="E2401" s="21"/>
      <c r="F2401" s="21"/>
      <c r="G2401" s="11"/>
      <c r="I2401" s="9"/>
      <c r="L2401" s="1"/>
      <c r="M2401" s="112"/>
      <c r="N2401" s="112"/>
      <c r="O2401" s="112"/>
      <c r="P2401" s="113"/>
      <c r="Q2401" s="112"/>
      <c r="R2401" s="114"/>
      <c r="S2401" s="113"/>
      <c r="T2401" s="112"/>
      <c r="U2401" s="114"/>
      <c r="V2401" s="113"/>
      <c r="W2401" s="112"/>
      <c r="X2401" s="113"/>
    </row>
    <row r="2402" spans="1:24" x14ac:dyDescent="0.25">
      <c r="A2402" s="77"/>
      <c r="B2402" s="80"/>
      <c r="C2402" s="22"/>
      <c r="D2402" s="22"/>
      <c r="E2402" s="21"/>
      <c r="F2402" s="21"/>
      <c r="G2402" s="11"/>
      <c r="I2402" s="9"/>
      <c r="L2402" s="1"/>
      <c r="M2402" s="112"/>
      <c r="N2402" s="112"/>
      <c r="O2402" s="112"/>
      <c r="P2402" s="113"/>
      <c r="Q2402" s="112"/>
      <c r="R2402" s="114"/>
      <c r="S2402" s="113"/>
      <c r="T2402" s="112"/>
      <c r="U2402" s="114"/>
      <c r="V2402" s="113"/>
      <c r="W2402" s="112"/>
      <c r="X2402" s="113"/>
    </row>
    <row r="2403" spans="1:24" x14ac:dyDescent="0.25">
      <c r="A2403" s="77"/>
      <c r="B2403" s="80"/>
      <c r="C2403" s="22"/>
      <c r="D2403" s="22"/>
      <c r="E2403" s="21"/>
      <c r="F2403" s="21"/>
      <c r="G2403" s="11"/>
      <c r="I2403" s="9"/>
      <c r="L2403" s="1"/>
      <c r="M2403" s="112"/>
      <c r="N2403" s="112"/>
      <c r="O2403" s="112"/>
      <c r="P2403" s="113"/>
      <c r="Q2403" s="112"/>
      <c r="R2403" s="114"/>
      <c r="S2403" s="113"/>
      <c r="T2403" s="112"/>
      <c r="U2403" s="114"/>
      <c r="V2403" s="113"/>
      <c r="W2403" s="112"/>
      <c r="X2403" s="113"/>
    </row>
    <row r="2404" spans="1:24" x14ac:dyDescent="0.25">
      <c r="A2404" s="77"/>
      <c r="B2404" s="80"/>
      <c r="C2404" s="22"/>
      <c r="D2404" s="22"/>
      <c r="E2404" s="21"/>
      <c r="F2404" s="21"/>
      <c r="G2404" s="11"/>
      <c r="I2404" s="9"/>
      <c r="L2404" s="1"/>
      <c r="M2404" s="112"/>
      <c r="N2404" s="112"/>
      <c r="O2404" s="112"/>
      <c r="P2404" s="113"/>
      <c r="Q2404" s="112"/>
      <c r="R2404" s="114"/>
      <c r="S2404" s="113"/>
      <c r="T2404" s="112"/>
      <c r="U2404" s="114"/>
      <c r="V2404" s="113"/>
      <c r="W2404" s="112"/>
      <c r="X2404" s="113"/>
    </row>
    <row r="2405" spans="1:24" x14ac:dyDescent="0.25">
      <c r="A2405" s="77"/>
      <c r="B2405" s="80"/>
      <c r="C2405" s="22"/>
      <c r="D2405" s="22"/>
      <c r="E2405" s="21"/>
      <c r="F2405" s="21"/>
      <c r="G2405" s="11"/>
      <c r="I2405" s="9"/>
      <c r="L2405" s="1"/>
      <c r="M2405" s="112"/>
      <c r="N2405" s="112"/>
      <c r="O2405" s="112"/>
      <c r="P2405" s="113"/>
      <c r="Q2405" s="112"/>
      <c r="R2405" s="114"/>
      <c r="S2405" s="113"/>
      <c r="T2405" s="112"/>
      <c r="U2405" s="114"/>
      <c r="V2405" s="113"/>
      <c r="W2405" s="112"/>
      <c r="X2405" s="113"/>
    </row>
    <row r="2406" spans="1:24" x14ac:dyDescent="0.25">
      <c r="A2406" s="77"/>
      <c r="B2406" s="80"/>
      <c r="C2406" s="22"/>
      <c r="D2406" s="22"/>
      <c r="E2406" s="21"/>
      <c r="F2406" s="21"/>
      <c r="G2406" s="11"/>
      <c r="I2406" s="9"/>
      <c r="L2406" s="1"/>
      <c r="M2406" s="112"/>
      <c r="N2406" s="112"/>
      <c r="O2406" s="112"/>
      <c r="P2406" s="113"/>
      <c r="Q2406" s="112"/>
      <c r="R2406" s="114"/>
      <c r="S2406" s="113"/>
      <c r="T2406" s="112"/>
      <c r="U2406" s="114"/>
      <c r="V2406" s="113"/>
      <c r="W2406" s="112"/>
      <c r="X2406" s="113"/>
    </row>
    <row r="2407" spans="1:24" x14ac:dyDescent="0.25">
      <c r="A2407" s="77"/>
      <c r="B2407" s="80"/>
      <c r="C2407" s="22"/>
      <c r="D2407" s="22"/>
      <c r="E2407" s="21"/>
      <c r="F2407" s="21"/>
      <c r="G2407" s="11"/>
      <c r="I2407" s="9"/>
      <c r="L2407" s="1"/>
      <c r="M2407" s="112"/>
      <c r="N2407" s="112"/>
      <c r="O2407" s="112"/>
      <c r="P2407" s="113"/>
      <c r="Q2407" s="112"/>
      <c r="R2407" s="114"/>
      <c r="S2407" s="113"/>
      <c r="T2407" s="112"/>
      <c r="U2407" s="114"/>
      <c r="V2407" s="113"/>
      <c r="W2407" s="112"/>
      <c r="X2407" s="113"/>
    </row>
    <row r="2408" spans="1:24" x14ac:dyDescent="0.25">
      <c r="A2408" s="77"/>
      <c r="B2408" s="80"/>
      <c r="C2408" s="22"/>
      <c r="D2408" s="22"/>
      <c r="E2408" s="21"/>
      <c r="F2408" s="21"/>
      <c r="G2408" s="11"/>
      <c r="I2408" s="9"/>
      <c r="L2408" s="1"/>
      <c r="M2408" s="112"/>
      <c r="N2408" s="112"/>
      <c r="O2408" s="112"/>
      <c r="P2408" s="113"/>
      <c r="Q2408" s="112"/>
      <c r="R2408" s="114"/>
      <c r="S2408" s="113"/>
      <c r="T2408" s="112"/>
      <c r="U2408" s="114"/>
      <c r="V2408" s="113"/>
      <c r="W2408" s="112"/>
      <c r="X2408" s="113"/>
    </row>
    <row r="2409" spans="1:24" x14ac:dyDescent="0.25">
      <c r="A2409" s="77"/>
      <c r="B2409" s="80"/>
      <c r="C2409" s="22"/>
      <c r="D2409" s="22"/>
      <c r="E2409" s="21"/>
      <c r="F2409" s="21"/>
      <c r="G2409" s="11"/>
      <c r="I2409" s="9"/>
      <c r="L2409" s="1"/>
      <c r="M2409" s="112"/>
      <c r="N2409" s="112"/>
      <c r="O2409" s="112"/>
      <c r="P2409" s="113"/>
      <c r="Q2409" s="112"/>
      <c r="R2409" s="114"/>
      <c r="S2409" s="113"/>
      <c r="T2409" s="112"/>
      <c r="U2409" s="114"/>
      <c r="V2409" s="113"/>
      <c r="W2409" s="112"/>
      <c r="X2409" s="113"/>
    </row>
    <row r="2410" spans="1:24" x14ac:dyDescent="0.25">
      <c r="A2410" s="77"/>
      <c r="B2410" s="80"/>
      <c r="C2410" s="22"/>
      <c r="D2410" s="22"/>
      <c r="E2410" s="21"/>
      <c r="F2410" s="21"/>
      <c r="G2410" s="11"/>
      <c r="I2410" s="9"/>
      <c r="L2410" s="1"/>
      <c r="M2410" s="112"/>
      <c r="N2410" s="112"/>
      <c r="O2410" s="112"/>
      <c r="P2410" s="113"/>
      <c r="Q2410" s="112"/>
      <c r="R2410" s="114"/>
      <c r="S2410" s="113"/>
      <c r="T2410" s="112"/>
      <c r="U2410" s="114"/>
      <c r="V2410" s="113"/>
      <c r="W2410" s="112"/>
      <c r="X2410" s="113"/>
    </row>
    <row r="2411" spans="1:24" x14ac:dyDescent="0.25">
      <c r="A2411" s="77"/>
      <c r="B2411" s="80"/>
      <c r="C2411" s="22"/>
      <c r="D2411" s="22"/>
      <c r="E2411" s="21"/>
      <c r="F2411" s="21"/>
      <c r="G2411" s="11"/>
      <c r="I2411" s="9"/>
      <c r="L2411" s="1"/>
      <c r="M2411" s="112"/>
      <c r="N2411" s="112"/>
      <c r="O2411" s="112"/>
      <c r="P2411" s="113"/>
      <c r="Q2411" s="112"/>
      <c r="R2411" s="114"/>
      <c r="S2411" s="113"/>
      <c r="T2411" s="112"/>
      <c r="U2411" s="114"/>
      <c r="V2411" s="113"/>
      <c r="W2411" s="112"/>
      <c r="X2411" s="113"/>
    </row>
    <row r="2412" spans="1:24" x14ac:dyDescent="0.25">
      <c r="A2412" s="77"/>
      <c r="B2412" s="80"/>
      <c r="C2412" s="22"/>
      <c r="D2412" s="22"/>
      <c r="E2412" s="21"/>
      <c r="F2412" s="21"/>
      <c r="G2412" s="11"/>
      <c r="I2412" s="9"/>
      <c r="L2412" s="1"/>
      <c r="M2412" s="112"/>
      <c r="N2412" s="112"/>
      <c r="O2412" s="112"/>
      <c r="P2412" s="113"/>
      <c r="Q2412" s="112"/>
      <c r="R2412" s="114"/>
      <c r="S2412" s="113"/>
      <c r="T2412" s="112"/>
      <c r="U2412" s="114"/>
      <c r="V2412" s="113"/>
      <c r="W2412" s="112"/>
      <c r="X2412" s="113"/>
    </row>
    <row r="2413" spans="1:24" x14ac:dyDescent="0.25">
      <c r="A2413" s="77"/>
      <c r="B2413" s="80"/>
      <c r="C2413" s="22"/>
      <c r="D2413" s="22"/>
      <c r="E2413" s="21"/>
      <c r="F2413" s="21"/>
      <c r="G2413" s="11"/>
      <c r="I2413" s="9"/>
      <c r="L2413" s="1"/>
      <c r="M2413" s="112"/>
      <c r="N2413" s="112"/>
      <c r="O2413" s="112"/>
      <c r="P2413" s="113"/>
      <c r="Q2413" s="112"/>
      <c r="R2413" s="114"/>
      <c r="S2413" s="113"/>
      <c r="T2413" s="112"/>
      <c r="U2413" s="114"/>
      <c r="V2413" s="113"/>
      <c r="W2413" s="112"/>
      <c r="X2413" s="113"/>
    </row>
    <row r="2414" spans="1:24" x14ac:dyDescent="0.25">
      <c r="A2414" s="77"/>
      <c r="B2414" s="80"/>
      <c r="C2414" s="22"/>
      <c r="D2414" s="22"/>
      <c r="E2414" s="21"/>
      <c r="F2414" s="21"/>
      <c r="G2414" s="11"/>
      <c r="I2414" s="9"/>
      <c r="L2414" s="1"/>
      <c r="M2414" s="112"/>
      <c r="N2414" s="112"/>
      <c r="O2414" s="112"/>
      <c r="P2414" s="113"/>
      <c r="Q2414" s="112"/>
      <c r="R2414" s="114"/>
      <c r="S2414" s="113"/>
      <c r="T2414" s="112"/>
      <c r="U2414" s="114"/>
      <c r="V2414" s="113"/>
      <c r="W2414" s="112"/>
      <c r="X2414" s="113"/>
    </row>
    <row r="2415" spans="1:24" x14ac:dyDescent="0.25">
      <c r="A2415" s="77"/>
      <c r="B2415" s="80"/>
      <c r="C2415" s="22"/>
      <c r="D2415" s="22"/>
      <c r="E2415" s="21"/>
      <c r="F2415" s="21"/>
      <c r="G2415" s="11"/>
      <c r="I2415" s="9"/>
      <c r="L2415" s="1"/>
      <c r="M2415" s="112"/>
      <c r="N2415" s="112"/>
      <c r="O2415" s="112"/>
      <c r="P2415" s="113"/>
      <c r="Q2415" s="112"/>
      <c r="R2415" s="114"/>
      <c r="S2415" s="113"/>
      <c r="T2415" s="112"/>
      <c r="U2415" s="114"/>
      <c r="V2415" s="113"/>
      <c r="W2415" s="112"/>
      <c r="X2415" s="113"/>
    </row>
    <row r="2416" spans="1:24" x14ac:dyDescent="0.25">
      <c r="A2416" s="77"/>
      <c r="B2416" s="80"/>
      <c r="C2416" s="22"/>
      <c r="D2416" s="22"/>
      <c r="E2416" s="21"/>
      <c r="F2416" s="21"/>
      <c r="G2416" s="11"/>
      <c r="I2416" s="9"/>
      <c r="L2416" s="1"/>
      <c r="M2416" s="112"/>
      <c r="N2416" s="112"/>
      <c r="O2416" s="112"/>
      <c r="P2416" s="113"/>
      <c r="Q2416" s="112"/>
      <c r="R2416" s="114"/>
      <c r="S2416" s="113"/>
      <c r="T2416" s="112"/>
      <c r="U2416" s="114"/>
      <c r="V2416" s="113"/>
      <c r="W2416" s="112"/>
      <c r="X2416" s="113"/>
    </row>
    <row r="2417" spans="1:24" x14ac:dyDescent="0.25">
      <c r="A2417" s="77"/>
      <c r="B2417" s="80"/>
      <c r="C2417" s="22"/>
      <c r="D2417" s="22"/>
      <c r="E2417" s="21"/>
      <c r="F2417" s="21"/>
      <c r="G2417" s="11"/>
      <c r="I2417" s="9"/>
      <c r="L2417" s="1"/>
      <c r="M2417" s="112"/>
      <c r="N2417" s="112"/>
      <c r="O2417" s="112"/>
      <c r="P2417" s="113"/>
      <c r="Q2417" s="112"/>
      <c r="R2417" s="114"/>
      <c r="S2417" s="113"/>
      <c r="T2417" s="112"/>
      <c r="U2417" s="114"/>
      <c r="V2417" s="113"/>
      <c r="W2417" s="112"/>
      <c r="X2417" s="113"/>
    </row>
    <row r="2418" spans="1:24" x14ac:dyDescent="0.25">
      <c r="A2418" s="77"/>
      <c r="B2418" s="80"/>
      <c r="C2418" s="22"/>
      <c r="D2418" s="22"/>
      <c r="E2418" s="21"/>
      <c r="F2418" s="21"/>
      <c r="G2418" s="11"/>
      <c r="I2418" s="9"/>
      <c r="L2418" s="1"/>
      <c r="M2418" s="112"/>
      <c r="N2418" s="112"/>
      <c r="O2418" s="112"/>
      <c r="P2418" s="113"/>
      <c r="Q2418" s="112"/>
      <c r="R2418" s="114"/>
      <c r="S2418" s="113"/>
      <c r="T2418" s="112"/>
      <c r="U2418" s="114"/>
      <c r="V2418" s="113"/>
      <c r="W2418" s="112"/>
      <c r="X2418" s="113"/>
    </row>
    <row r="2419" spans="1:24" x14ac:dyDescent="0.25">
      <c r="A2419" s="77"/>
      <c r="B2419" s="80"/>
      <c r="C2419" s="22"/>
      <c r="D2419" s="22"/>
      <c r="E2419" s="21"/>
      <c r="F2419" s="21"/>
      <c r="G2419" s="11"/>
      <c r="I2419" s="9"/>
      <c r="L2419" s="1"/>
      <c r="M2419" s="112"/>
      <c r="N2419" s="112"/>
      <c r="O2419" s="112"/>
      <c r="P2419" s="113"/>
      <c r="Q2419" s="112"/>
      <c r="R2419" s="114"/>
      <c r="S2419" s="113"/>
      <c r="T2419" s="112"/>
      <c r="U2419" s="114"/>
      <c r="V2419" s="113"/>
      <c r="W2419" s="112"/>
      <c r="X2419" s="113"/>
    </row>
    <row r="2420" spans="1:24" x14ac:dyDescent="0.25">
      <c r="A2420" s="77"/>
      <c r="B2420" s="80"/>
      <c r="C2420" s="22"/>
      <c r="D2420" s="22"/>
      <c r="E2420" s="21"/>
      <c r="F2420" s="21"/>
      <c r="G2420" s="11"/>
      <c r="I2420" s="9"/>
      <c r="L2420" s="1"/>
      <c r="M2420" s="112"/>
      <c r="N2420" s="112"/>
      <c r="O2420" s="112"/>
      <c r="P2420" s="113"/>
      <c r="Q2420" s="112"/>
      <c r="R2420" s="114"/>
      <c r="S2420" s="113"/>
      <c r="T2420" s="112"/>
      <c r="U2420" s="114"/>
      <c r="V2420" s="113"/>
      <c r="W2420" s="112"/>
      <c r="X2420" s="113"/>
    </row>
    <row r="2421" spans="1:24" x14ac:dyDescent="0.25">
      <c r="A2421" s="77"/>
      <c r="B2421" s="80"/>
      <c r="C2421" s="22"/>
      <c r="D2421" s="22"/>
      <c r="E2421" s="21"/>
      <c r="F2421" s="21"/>
      <c r="G2421" s="11"/>
      <c r="I2421" s="9"/>
      <c r="L2421" s="1"/>
      <c r="M2421" s="112"/>
      <c r="N2421" s="112"/>
      <c r="O2421" s="112"/>
      <c r="P2421" s="113"/>
      <c r="Q2421" s="112"/>
      <c r="R2421" s="114"/>
      <c r="S2421" s="113"/>
      <c r="T2421" s="112"/>
      <c r="U2421" s="114"/>
      <c r="V2421" s="113"/>
      <c r="W2421" s="112"/>
      <c r="X2421" s="113"/>
    </row>
    <row r="2422" spans="1:24" x14ac:dyDescent="0.25">
      <c r="A2422" s="77"/>
      <c r="B2422" s="80"/>
      <c r="C2422" s="22"/>
      <c r="D2422" s="22"/>
      <c r="E2422" s="21"/>
      <c r="F2422" s="21"/>
      <c r="G2422" s="11"/>
      <c r="I2422" s="9"/>
      <c r="L2422" s="1"/>
      <c r="M2422" s="112"/>
      <c r="N2422" s="112"/>
      <c r="O2422" s="112"/>
      <c r="P2422" s="113"/>
      <c r="Q2422" s="112"/>
      <c r="R2422" s="114"/>
      <c r="S2422" s="113"/>
      <c r="T2422" s="112"/>
      <c r="U2422" s="114"/>
      <c r="V2422" s="113"/>
      <c r="W2422" s="112"/>
      <c r="X2422" s="113"/>
    </row>
    <row r="2423" spans="1:24" x14ac:dyDescent="0.25">
      <c r="A2423" s="77"/>
      <c r="B2423" s="80"/>
      <c r="C2423" s="22"/>
      <c r="D2423" s="22"/>
      <c r="E2423" s="21"/>
      <c r="F2423" s="21"/>
      <c r="G2423" s="11"/>
      <c r="I2423" s="9"/>
      <c r="L2423" s="1"/>
      <c r="M2423" s="112"/>
      <c r="N2423" s="112"/>
      <c r="O2423" s="112"/>
      <c r="P2423" s="113"/>
      <c r="Q2423" s="112"/>
      <c r="R2423" s="114"/>
      <c r="S2423" s="113"/>
      <c r="T2423" s="112"/>
      <c r="U2423" s="114"/>
      <c r="V2423" s="113"/>
      <c r="W2423" s="112"/>
      <c r="X2423" s="113"/>
    </row>
    <row r="2424" spans="1:24" x14ac:dyDescent="0.25">
      <c r="A2424" s="77"/>
      <c r="B2424" s="80"/>
      <c r="C2424" s="22"/>
      <c r="D2424" s="22"/>
      <c r="E2424" s="21"/>
      <c r="F2424" s="21"/>
      <c r="G2424" s="11"/>
      <c r="I2424" s="9"/>
      <c r="L2424" s="1"/>
      <c r="M2424" s="112"/>
      <c r="N2424" s="112"/>
      <c r="O2424" s="112"/>
      <c r="P2424" s="113"/>
      <c r="Q2424" s="112"/>
      <c r="R2424" s="114"/>
      <c r="S2424" s="113"/>
      <c r="T2424" s="112"/>
      <c r="U2424" s="114"/>
      <c r="V2424" s="113"/>
      <c r="W2424" s="112"/>
      <c r="X2424" s="113"/>
    </row>
    <row r="2425" spans="1:24" x14ac:dyDescent="0.25">
      <c r="A2425" s="77"/>
      <c r="B2425" s="80"/>
      <c r="C2425" s="22"/>
      <c r="D2425" s="22"/>
      <c r="E2425" s="21"/>
      <c r="F2425" s="21"/>
      <c r="G2425" s="11"/>
      <c r="I2425" s="9"/>
      <c r="L2425" s="1"/>
      <c r="M2425" s="112"/>
      <c r="N2425" s="112"/>
      <c r="O2425" s="112"/>
      <c r="P2425" s="113"/>
      <c r="Q2425" s="112"/>
      <c r="R2425" s="114"/>
      <c r="S2425" s="113"/>
      <c r="T2425" s="112"/>
      <c r="U2425" s="114"/>
      <c r="V2425" s="113"/>
      <c r="W2425" s="112"/>
      <c r="X2425" s="113"/>
    </row>
    <row r="2426" spans="1:24" x14ac:dyDescent="0.25">
      <c r="A2426" s="77"/>
      <c r="B2426" s="80"/>
      <c r="C2426" s="22"/>
      <c r="D2426" s="22"/>
      <c r="E2426" s="21"/>
      <c r="F2426" s="21"/>
      <c r="G2426" s="11"/>
      <c r="I2426" s="9"/>
      <c r="L2426" s="1"/>
      <c r="M2426" s="112"/>
      <c r="N2426" s="112"/>
      <c r="O2426" s="112"/>
      <c r="P2426" s="113"/>
      <c r="Q2426" s="112"/>
      <c r="R2426" s="114"/>
      <c r="S2426" s="113"/>
      <c r="T2426" s="112"/>
      <c r="U2426" s="114"/>
      <c r="V2426" s="113"/>
      <c r="W2426" s="112"/>
      <c r="X2426" s="113"/>
    </row>
    <row r="2427" spans="1:24" x14ac:dyDescent="0.25">
      <c r="A2427" s="77"/>
      <c r="B2427" s="80"/>
      <c r="C2427" s="22"/>
      <c r="D2427" s="22"/>
      <c r="E2427" s="21"/>
      <c r="F2427" s="21"/>
      <c r="G2427" s="11"/>
      <c r="I2427" s="9"/>
      <c r="L2427" s="1"/>
      <c r="M2427" s="112"/>
      <c r="N2427" s="112"/>
      <c r="O2427" s="112"/>
      <c r="P2427" s="113"/>
      <c r="Q2427" s="112"/>
      <c r="R2427" s="114"/>
      <c r="S2427" s="113"/>
      <c r="T2427" s="112"/>
      <c r="U2427" s="114"/>
      <c r="V2427" s="113"/>
      <c r="W2427" s="112"/>
      <c r="X2427" s="113"/>
    </row>
    <row r="2428" spans="1:24" x14ac:dyDescent="0.25">
      <c r="A2428" s="77"/>
      <c r="B2428" s="80"/>
      <c r="C2428" s="22"/>
      <c r="D2428" s="22"/>
      <c r="E2428" s="21"/>
      <c r="F2428" s="21"/>
      <c r="G2428" s="11"/>
      <c r="I2428" s="9"/>
      <c r="L2428" s="1"/>
      <c r="M2428" s="112"/>
      <c r="N2428" s="112"/>
      <c r="O2428" s="112"/>
      <c r="P2428" s="113"/>
      <c r="Q2428" s="112"/>
      <c r="R2428" s="114"/>
      <c r="S2428" s="113"/>
      <c r="T2428" s="112"/>
      <c r="U2428" s="114"/>
      <c r="V2428" s="113"/>
      <c r="W2428" s="112"/>
      <c r="X2428" s="113"/>
    </row>
    <row r="2429" spans="1:24" x14ac:dyDescent="0.25">
      <c r="A2429" s="77"/>
      <c r="B2429" s="80"/>
      <c r="C2429" s="22"/>
      <c r="D2429" s="22"/>
      <c r="E2429" s="21"/>
      <c r="F2429" s="21"/>
      <c r="G2429" s="11"/>
      <c r="I2429" s="9"/>
      <c r="L2429" s="1"/>
      <c r="M2429" s="112"/>
      <c r="N2429" s="112"/>
      <c r="O2429" s="112"/>
      <c r="P2429" s="113"/>
      <c r="Q2429" s="112"/>
      <c r="R2429" s="114"/>
      <c r="S2429" s="113"/>
      <c r="T2429" s="112"/>
      <c r="U2429" s="114"/>
      <c r="V2429" s="113"/>
      <c r="W2429" s="112"/>
      <c r="X2429" s="113"/>
    </row>
    <row r="2430" spans="1:24" x14ac:dyDescent="0.25">
      <c r="A2430" s="77"/>
      <c r="B2430" s="80"/>
      <c r="C2430" s="22"/>
      <c r="D2430" s="22"/>
      <c r="E2430" s="21"/>
      <c r="F2430" s="21"/>
      <c r="G2430" s="11"/>
      <c r="I2430" s="9"/>
      <c r="L2430" s="1"/>
      <c r="M2430" s="112"/>
      <c r="N2430" s="112"/>
      <c r="O2430" s="112"/>
      <c r="P2430" s="113"/>
      <c r="Q2430" s="112"/>
      <c r="R2430" s="114"/>
      <c r="S2430" s="113"/>
      <c r="T2430" s="112"/>
      <c r="U2430" s="114"/>
      <c r="V2430" s="113"/>
      <c r="W2430" s="112"/>
      <c r="X2430" s="113"/>
    </row>
    <row r="2431" spans="1:24" x14ac:dyDescent="0.25">
      <c r="A2431" s="77"/>
      <c r="B2431" s="80"/>
      <c r="C2431" s="22"/>
      <c r="D2431" s="22"/>
      <c r="E2431" s="21"/>
      <c r="F2431" s="21"/>
      <c r="G2431" s="11"/>
      <c r="I2431" s="9"/>
      <c r="L2431" s="1"/>
      <c r="M2431" s="112"/>
      <c r="N2431" s="112"/>
      <c r="O2431" s="112"/>
      <c r="P2431" s="113"/>
      <c r="Q2431" s="112"/>
      <c r="R2431" s="114"/>
      <c r="S2431" s="113"/>
      <c r="T2431" s="112"/>
      <c r="U2431" s="114"/>
      <c r="V2431" s="113"/>
      <c r="W2431" s="112"/>
      <c r="X2431" s="113"/>
    </row>
    <row r="2432" spans="1:24" x14ac:dyDescent="0.25">
      <c r="A2432" s="77"/>
      <c r="B2432" s="80"/>
      <c r="C2432" s="22"/>
      <c r="D2432" s="22"/>
      <c r="E2432" s="21"/>
      <c r="F2432" s="21"/>
      <c r="G2432" s="11"/>
      <c r="I2432" s="9"/>
      <c r="L2432" s="1"/>
      <c r="M2432" s="112"/>
      <c r="N2432" s="112"/>
      <c r="O2432" s="112"/>
      <c r="P2432" s="113"/>
      <c r="Q2432" s="112"/>
      <c r="R2432" s="114"/>
      <c r="S2432" s="113"/>
      <c r="T2432" s="112"/>
      <c r="U2432" s="114"/>
      <c r="V2432" s="113"/>
      <c r="W2432" s="112"/>
      <c r="X2432" s="113"/>
    </row>
    <row r="2433" spans="1:24" x14ac:dyDescent="0.25">
      <c r="A2433" s="77"/>
      <c r="B2433" s="80"/>
      <c r="C2433" s="22"/>
      <c r="D2433" s="22"/>
      <c r="E2433" s="21"/>
      <c r="F2433" s="21"/>
      <c r="G2433" s="11"/>
      <c r="I2433" s="9"/>
      <c r="L2433" s="1"/>
      <c r="M2433" s="112"/>
      <c r="N2433" s="112"/>
      <c r="O2433" s="112"/>
      <c r="P2433" s="113"/>
      <c r="Q2433" s="112"/>
      <c r="R2433" s="114"/>
      <c r="S2433" s="113"/>
      <c r="T2433" s="112"/>
      <c r="U2433" s="114"/>
      <c r="V2433" s="113"/>
      <c r="W2433" s="112"/>
      <c r="X2433" s="113"/>
    </row>
    <row r="2434" spans="1:24" x14ac:dyDescent="0.25">
      <c r="A2434" s="77"/>
      <c r="B2434" s="80"/>
      <c r="C2434" s="22"/>
      <c r="D2434" s="22"/>
      <c r="E2434" s="21"/>
      <c r="F2434" s="21"/>
      <c r="G2434" s="11"/>
      <c r="I2434" s="9"/>
      <c r="L2434" s="1"/>
      <c r="M2434" s="112"/>
      <c r="N2434" s="112"/>
      <c r="O2434" s="112"/>
      <c r="P2434" s="113"/>
      <c r="Q2434" s="112"/>
      <c r="R2434" s="114"/>
      <c r="S2434" s="113"/>
      <c r="T2434" s="112"/>
      <c r="U2434" s="114"/>
      <c r="V2434" s="113"/>
      <c r="W2434" s="112"/>
      <c r="X2434" s="113"/>
    </row>
    <row r="2435" spans="1:24" x14ac:dyDescent="0.25">
      <c r="A2435" s="77"/>
      <c r="B2435" s="80"/>
      <c r="C2435" s="22"/>
      <c r="D2435" s="22"/>
      <c r="E2435" s="21"/>
      <c r="F2435" s="21"/>
      <c r="G2435" s="11"/>
      <c r="I2435" s="9"/>
      <c r="L2435" s="1"/>
      <c r="M2435" s="112"/>
      <c r="N2435" s="112"/>
      <c r="O2435" s="112"/>
      <c r="P2435" s="113"/>
      <c r="Q2435" s="112"/>
      <c r="R2435" s="114"/>
      <c r="S2435" s="113"/>
      <c r="T2435" s="112"/>
      <c r="U2435" s="114"/>
      <c r="V2435" s="113"/>
      <c r="W2435" s="112"/>
      <c r="X2435" s="113"/>
    </row>
    <row r="2436" spans="1:24" x14ac:dyDescent="0.25">
      <c r="A2436" s="77"/>
      <c r="B2436" s="80"/>
      <c r="C2436" s="22"/>
      <c r="D2436" s="22"/>
      <c r="E2436" s="21"/>
      <c r="F2436" s="21"/>
      <c r="G2436" s="11"/>
      <c r="I2436" s="9"/>
      <c r="L2436" s="1"/>
      <c r="M2436" s="112"/>
      <c r="N2436" s="112"/>
      <c r="O2436" s="112"/>
      <c r="P2436" s="113"/>
      <c r="Q2436" s="112"/>
      <c r="R2436" s="114"/>
      <c r="S2436" s="113"/>
      <c r="T2436" s="112"/>
      <c r="U2436" s="114"/>
      <c r="V2436" s="113"/>
      <c r="W2436" s="112"/>
      <c r="X2436" s="113"/>
    </row>
    <row r="2437" spans="1:24" x14ac:dyDescent="0.25">
      <c r="A2437" s="77"/>
      <c r="B2437" s="80"/>
      <c r="C2437" s="22"/>
      <c r="D2437" s="22"/>
      <c r="E2437" s="21"/>
      <c r="F2437" s="21"/>
      <c r="G2437" s="11"/>
      <c r="I2437" s="9"/>
      <c r="L2437" s="1"/>
      <c r="M2437" s="112"/>
      <c r="N2437" s="112"/>
      <c r="O2437" s="112"/>
      <c r="P2437" s="113"/>
      <c r="Q2437" s="112"/>
      <c r="R2437" s="114"/>
      <c r="S2437" s="113"/>
      <c r="T2437" s="112"/>
      <c r="U2437" s="114"/>
      <c r="V2437" s="113"/>
      <c r="W2437" s="112"/>
      <c r="X2437" s="113"/>
    </row>
    <row r="2438" spans="1:24" x14ac:dyDescent="0.25">
      <c r="A2438" s="77"/>
      <c r="B2438" s="80"/>
      <c r="C2438" s="22"/>
      <c r="D2438" s="22"/>
      <c r="E2438" s="21"/>
      <c r="F2438" s="21"/>
      <c r="G2438" s="11"/>
      <c r="I2438" s="9"/>
      <c r="L2438" s="1"/>
      <c r="M2438" s="112"/>
      <c r="N2438" s="112"/>
      <c r="O2438" s="112"/>
      <c r="P2438" s="113"/>
      <c r="Q2438" s="112"/>
      <c r="R2438" s="114"/>
      <c r="S2438" s="113"/>
      <c r="T2438" s="112"/>
      <c r="U2438" s="114"/>
      <c r="V2438" s="113"/>
      <c r="W2438" s="112"/>
      <c r="X2438" s="113"/>
    </row>
    <row r="2439" spans="1:24" x14ac:dyDescent="0.25">
      <c r="A2439" s="77"/>
      <c r="B2439" s="80"/>
      <c r="C2439" s="22"/>
      <c r="D2439" s="22"/>
      <c r="E2439" s="21"/>
      <c r="F2439" s="21"/>
      <c r="G2439" s="11"/>
      <c r="I2439" s="9"/>
      <c r="L2439" s="1"/>
      <c r="M2439" s="112"/>
      <c r="N2439" s="112"/>
      <c r="O2439" s="112"/>
      <c r="P2439" s="113"/>
      <c r="Q2439" s="112"/>
      <c r="R2439" s="114"/>
      <c r="S2439" s="113"/>
      <c r="T2439" s="112"/>
      <c r="U2439" s="114"/>
      <c r="V2439" s="113"/>
      <c r="W2439" s="112"/>
      <c r="X2439" s="113"/>
    </row>
    <row r="2440" spans="1:24" x14ac:dyDescent="0.25">
      <c r="A2440" s="77"/>
      <c r="B2440" s="80"/>
      <c r="C2440" s="22"/>
      <c r="D2440" s="22"/>
      <c r="E2440" s="21"/>
      <c r="F2440" s="21"/>
      <c r="G2440" s="11"/>
      <c r="I2440" s="9"/>
      <c r="L2440" s="1"/>
      <c r="M2440" s="112"/>
      <c r="N2440" s="112"/>
      <c r="O2440" s="112"/>
      <c r="P2440" s="113"/>
      <c r="Q2440" s="112"/>
      <c r="R2440" s="114"/>
      <c r="S2440" s="113"/>
      <c r="T2440" s="112"/>
      <c r="U2440" s="114"/>
      <c r="V2440" s="113"/>
      <c r="W2440" s="112"/>
      <c r="X2440" s="113"/>
    </row>
    <row r="2441" spans="1:24" x14ac:dyDescent="0.25">
      <c r="A2441" s="77"/>
      <c r="B2441" s="80"/>
      <c r="C2441" s="22"/>
      <c r="D2441" s="22"/>
      <c r="E2441" s="21"/>
      <c r="F2441" s="21"/>
      <c r="G2441" s="11"/>
      <c r="I2441" s="9"/>
      <c r="L2441" s="1"/>
      <c r="M2441" s="112"/>
      <c r="N2441" s="112"/>
      <c r="O2441" s="112"/>
      <c r="P2441" s="113"/>
      <c r="Q2441" s="112"/>
      <c r="R2441" s="114"/>
      <c r="S2441" s="113"/>
      <c r="T2441" s="112"/>
      <c r="U2441" s="114"/>
      <c r="V2441" s="113"/>
      <c r="W2441" s="112"/>
      <c r="X2441" s="113"/>
    </row>
    <row r="2442" spans="1:24" x14ac:dyDescent="0.25">
      <c r="A2442" s="77"/>
      <c r="B2442" s="80"/>
      <c r="C2442" s="22"/>
      <c r="D2442" s="22"/>
      <c r="E2442" s="21"/>
      <c r="F2442" s="21"/>
      <c r="G2442" s="11"/>
      <c r="I2442" s="9"/>
      <c r="L2442" s="1"/>
      <c r="M2442" s="112"/>
      <c r="N2442" s="112"/>
      <c r="O2442" s="112"/>
      <c r="P2442" s="113"/>
      <c r="Q2442" s="112"/>
      <c r="R2442" s="114"/>
      <c r="S2442" s="113"/>
      <c r="T2442" s="112"/>
      <c r="U2442" s="114"/>
      <c r="V2442" s="113"/>
      <c r="W2442" s="112"/>
      <c r="X2442" s="113"/>
    </row>
    <row r="2443" spans="1:24" x14ac:dyDescent="0.25">
      <c r="A2443" s="77"/>
      <c r="B2443" s="80"/>
      <c r="C2443" s="22"/>
      <c r="D2443" s="22"/>
      <c r="E2443" s="21"/>
      <c r="F2443" s="21"/>
      <c r="G2443" s="11"/>
      <c r="I2443" s="9"/>
      <c r="L2443" s="1"/>
      <c r="M2443" s="112"/>
      <c r="N2443" s="112"/>
      <c r="O2443" s="112"/>
      <c r="P2443" s="113"/>
      <c r="Q2443" s="112"/>
      <c r="R2443" s="114"/>
      <c r="S2443" s="113"/>
      <c r="T2443" s="112"/>
      <c r="U2443" s="114"/>
      <c r="V2443" s="113"/>
      <c r="W2443" s="112"/>
      <c r="X2443" s="113"/>
    </row>
    <row r="2444" spans="1:24" x14ac:dyDescent="0.25">
      <c r="A2444" s="77"/>
      <c r="B2444" s="80"/>
      <c r="C2444" s="22"/>
      <c r="D2444" s="22"/>
      <c r="E2444" s="21"/>
      <c r="F2444" s="21"/>
      <c r="G2444" s="11"/>
      <c r="I2444" s="9"/>
      <c r="L2444" s="1"/>
      <c r="M2444" s="112"/>
      <c r="N2444" s="112"/>
      <c r="O2444" s="112"/>
      <c r="P2444" s="113"/>
      <c r="Q2444" s="112"/>
      <c r="R2444" s="114"/>
      <c r="S2444" s="113"/>
      <c r="T2444" s="112"/>
      <c r="U2444" s="114"/>
      <c r="V2444" s="113"/>
      <c r="W2444" s="112"/>
      <c r="X2444" s="113"/>
    </row>
    <row r="2445" spans="1:24" x14ac:dyDescent="0.25">
      <c r="A2445" s="77"/>
      <c r="B2445" s="80"/>
      <c r="C2445" s="22"/>
      <c r="D2445" s="22"/>
      <c r="E2445" s="21"/>
      <c r="F2445" s="21"/>
      <c r="G2445" s="11"/>
      <c r="I2445" s="9"/>
      <c r="L2445" s="1"/>
      <c r="M2445" s="112"/>
      <c r="N2445" s="112"/>
      <c r="O2445" s="112"/>
      <c r="P2445" s="113"/>
      <c r="Q2445" s="112"/>
      <c r="R2445" s="114"/>
      <c r="S2445" s="113"/>
      <c r="T2445" s="112"/>
      <c r="U2445" s="114"/>
      <c r="V2445" s="113"/>
      <c r="W2445" s="112"/>
      <c r="X2445" s="113"/>
    </row>
    <row r="2446" spans="1:24" x14ac:dyDescent="0.25">
      <c r="A2446" s="77"/>
      <c r="B2446" s="80"/>
      <c r="C2446" s="22"/>
      <c r="D2446" s="22"/>
      <c r="E2446" s="21"/>
      <c r="F2446" s="21"/>
      <c r="G2446" s="11"/>
      <c r="I2446" s="9"/>
      <c r="L2446" s="1"/>
      <c r="M2446" s="112"/>
      <c r="N2446" s="112"/>
      <c r="O2446" s="112"/>
      <c r="P2446" s="113"/>
      <c r="Q2446" s="112"/>
      <c r="R2446" s="114"/>
      <c r="S2446" s="113"/>
      <c r="T2446" s="112"/>
      <c r="U2446" s="114"/>
      <c r="V2446" s="113"/>
      <c r="W2446" s="112"/>
      <c r="X2446" s="113"/>
    </row>
    <row r="2447" spans="1:24" x14ac:dyDescent="0.25">
      <c r="A2447" s="77"/>
      <c r="B2447" s="80"/>
      <c r="C2447" s="22"/>
      <c r="D2447" s="22"/>
      <c r="E2447" s="21"/>
      <c r="F2447" s="21"/>
      <c r="G2447" s="11"/>
      <c r="I2447" s="9"/>
      <c r="L2447" s="1"/>
      <c r="M2447" s="112"/>
      <c r="N2447" s="112"/>
      <c r="O2447" s="112"/>
      <c r="P2447" s="113"/>
      <c r="Q2447" s="112"/>
      <c r="R2447" s="114"/>
      <c r="S2447" s="113"/>
      <c r="T2447" s="112"/>
      <c r="U2447" s="114"/>
      <c r="V2447" s="113"/>
      <c r="W2447" s="112"/>
      <c r="X2447" s="113"/>
    </row>
    <row r="2448" spans="1:24" x14ac:dyDescent="0.25">
      <c r="A2448" s="77"/>
      <c r="B2448" s="80"/>
      <c r="C2448" s="22"/>
      <c r="D2448" s="22"/>
      <c r="E2448" s="21"/>
      <c r="F2448" s="21"/>
      <c r="G2448" s="11"/>
      <c r="I2448" s="9"/>
      <c r="L2448" s="1"/>
      <c r="M2448" s="112"/>
      <c r="N2448" s="112"/>
      <c r="O2448" s="112"/>
      <c r="P2448" s="113"/>
      <c r="Q2448" s="112"/>
      <c r="R2448" s="114"/>
      <c r="S2448" s="113"/>
      <c r="T2448" s="112"/>
      <c r="U2448" s="114"/>
      <c r="V2448" s="113"/>
      <c r="W2448" s="112"/>
      <c r="X2448" s="113"/>
    </row>
    <row r="2449" spans="1:24" x14ac:dyDescent="0.25">
      <c r="A2449" s="77"/>
      <c r="B2449" s="80"/>
      <c r="C2449" s="22"/>
      <c r="D2449" s="22"/>
      <c r="E2449" s="21"/>
      <c r="F2449" s="21"/>
      <c r="G2449" s="11"/>
      <c r="I2449" s="9"/>
      <c r="L2449" s="1"/>
      <c r="M2449" s="112"/>
      <c r="N2449" s="112"/>
      <c r="O2449" s="112"/>
      <c r="P2449" s="113"/>
      <c r="Q2449" s="112"/>
      <c r="R2449" s="114"/>
      <c r="S2449" s="113"/>
      <c r="T2449" s="112"/>
      <c r="U2449" s="114"/>
      <c r="V2449" s="113"/>
      <c r="W2449" s="112"/>
      <c r="X2449" s="113"/>
    </row>
    <row r="2450" spans="1:24" x14ac:dyDescent="0.25">
      <c r="A2450" s="77"/>
      <c r="B2450" s="80"/>
      <c r="C2450" s="22"/>
      <c r="D2450" s="22"/>
      <c r="E2450" s="21"/>
      <c r="F2450" s="21"/>
      <c r="G2450" s="11"/>
      <c r="I2450" s="9"/>
      <c r="L2450" s="1"/>
      <c r="M2450" s="112"/>
      <c r="N2450" s="112"/>
      <c r="O2450" s="112"/>
      <c r="P2450" s="113"/>
      <c r="Q2450" s="112"/>
      <c r="R2450" s="114"/>
      <c r="S2450" s="113"/>
      <c r="T2450" s="112"/>
      <c r="U2450" s="114"/>
      <c r="V2450" s="113"/>
      <c r="W2450" s="112"/>
      <c r="X2450" s="113"/>
    </row>
    <row r="2451" spans="1:24" x14ac:dyDescent="0.25">
      <c r="A2451" s="77"/>
      <c r="B2451" s="80"/>
      <c r="C2451" s="22"/>
      <c r="D2451" s="22"/>
      <c r="E2451" s="21"/>
      <c r="F2451" s="21"/>
      <c r="G2451" s="11"/>
      <c r="I2451" s="9"/>
      <c r="L2451" s="1"/>
      <c r="M2451" s="112"/>
      <c r="N2451" s="112"/>
      <c r="O2451" s="112"/>
      <c r="P2451" s="113"/>
      <c r="Q2451" s="112"/>
      <c r="R2451" s="114"/>
      <c r="S2451" s="113"/>
      <c r="T2451" s="112"/>
      <c r="U2451" s="114"/>
      <c r="V2451" s="113"/>
      <c r="W2451" s="112"/>
      <c r="X2451" s="113"/>
    </row>
    <row r="2452" spans="1:24" x14ac:dyDescent="0.25">
      <c r="A2452" s="77"/>
      <c r="B2452" s="80"/>
      <c r="C2452" s="22"/>
      <c r="D2452" s="22"/>
      <c r="E2452" s="21"/>
      <c r="F2452" s="21"/>
      <c r="G2452" s="11"/>
      <c r="I2452" s="9"/>
      <c r="L2452" s="1"/>
      <c r="M2452" s="112"/>
      <c r="N2452" s="112"/>
      <c r="O2452" s="112"/>
      <c r="P2452" s="113"/>
      <c r="Q2452" s="112"/>
      <c r="R2452" s="114"/>
      <c r="S2452" s="113"/>
      <c r="T2452" s="112"/>
      <c r="U2452" s="114"/>
      <c r="V2452" s="113"/>
      <c r="W2452" s="112"/>
      <c r="X2452" s="113"/>
    </row>
    <row r="2453" spans="1:24" x14ac:dyDescent="0.25">
      <c r="A2453" s="77"/>
      <c r="B2453" s="80"/>
      <c r="C2453" s="22"/>
      <c r="D2453" s="22"/>
      <c r="E2453" s="21"/>
      <c r="F2453" s="21"/>
      <c r="G2453" s="11"/>
      <c r="I2453" s="9"/>
      <c r="L2453" s="1"/>
      <c r="M2453" s="112"/>
      <c r="N2453" s="112"/>
      <c r="O2453" s="112"/>
      <c r="P2453" s="113"/>
      <c r="Q2453" s="112"/>
      <c r="R2453" s="114"/>
      <c r="S2453" s="113"/>
      <c r="T2453" s="112"/>
      <c r="U2453" s="114"/>
      <c r="V2453" s="113"/>
      <c r="W2453" s="112"/>
      <c r="X2453" s="113"/>
    </row>
    <row r="2454" spans="1:24" x14ac:dyDescent="0.25">
      <c r="A2454" s="77"/>
      <c r="B2454" s="80"/>
      <c r="C2454" s="22"/>
      <c r="D2454" s="22"/>
      <c r="E2454" s="21"/>
      <c r="F2454" s="21"/>
      <c r="G2454" s="11"/>
      <c r="I2454" s="9"/>
      <c r="L2454" s="1"/>
      <c r="M2454" s="112"/>
      <c r="N2454" s="112"/>
      <c r="O2454" s="112"/>
      <c r="P2454" s="113"/>
      <c r="Q2454" s="112"/>
      <c r="R2454" s="114"/>
      <c r="S2454" s="113"/>
      <c r="T2454" s="112"/>
      <c r="U2454" s="114"/>
      <c r="V2454" s="113"/>
      <c r="W2454" s="112"/>
      <c r="X2454" s="113"/>
    </row>
    <row r="2455" spans="1:24" x14ac:dyDescent="0.25">
      <c r="A2455" s="77"/>
      <c r="B2455" s="80"/>
      <c r="C2455" s="22"/>
      <c r="D2455" s="22"/>
      <c r="E2455" s="21"/>
      <c r="F2455" s="21"/>
      <c r="G2455" s="11"/>
      <c r="I2455" s="9"/>
      <c r="L2455" s="1"/>
      <c r="M2455" s="112"/>
      <c r="N2455" s="112"/>
      <c r="O2455" s="112"/>
      <c r="P2455" s="113"/>
      <c r="Q2455" s="112"/>
      <c r="R2455" s="114"/>
      <c r="S2455" s="113"/>
      <c r="T2455" s="112"/>
      <c r="U2455" s="114"/>
      <c r="V2455" s="113"/>
      <c r="W2455" s="112"/>
      <c r="X2455" s="113"/>
    </row>
    <row r="2456" spans="1:24" x14ac:dyDescent="0.25">
      <c r="A2456" s="77"/>
      <c r="B2456" s="80"/>
      <c r="C2456" s="22"/>
      <c r="D2456" s="22"/>
      <c r="E2456" s="21"/>
      <c r="F2456" s="21"/>
      <c r="G2456" s="11"/>
      <c r="I2456" s="9"/>
      <c r="L2456" s="1"/>
      <c r="M2456" s="112"/>
      <c r="N2456" s="112"/>
      <c r="O2456" s="112"/>
      <c r="P2456" s="113"/>
      <c r="Q2456" s="112"/>
      <c r="R2456" s="114"/>
      <c r="S2456" s="113"/>
      <c r="T2456" s="112"/>
      <c r="U2456" s="114"/>
      <c r="V2456" s="113"/>
      <c r="W2456" s="112"/>
      <c r="X2456" s="113"/>
    </row>
    <row r="2457" spans="1:24" x14ac:dyDescent="0.25">
      <c r="A2457" s="77"/>
      <c r="B2457" s="80"/>
      <c r="C2457" s="22"/>
      <c r="D2457" s="22"/>
      <c r="E2457" s="21"/>
      <c r="F2457" s="21"/>
      <c r="G2457" s="11"/>
      <c r="I2457" s="9"/>
      <c r="L2457" s="1"/>
      <c r="M2457" s="112"/>
      <c r="N2457" s="112"/>
      <c r="O2457" s="112"/>
      <c r="P2457" s="113"/>
      <c r="Q2457" s="112"/>
      <c r="R2457" s="114"/>
      <c r="S2457" s="113"/>
      <c r="T2457" s="112"/>
      <c r="U2457" s="114"/>
      <c r="V2457" s="113"/>
      <c r="W2457" s="112"/>
      <c r="X2457" s="113"/>
    </row>
    <row r="2458" spans="1:24" x14ac:dyDescent="0.25">
      <c r="A2458" s="77"/>
      <c r="B2458" s="80"/>
      <c r="C2458" s="22"/>
      <c r="D2458" s="22"/>
      <c r="E2458" s="21"/>
      <c r="F2458" s="21"/>
      <c r="G2458" s="11"/>
      <c r="I2458" s="9"/>
      <c r="L2458" s="1"/>
      <c r="M2458" s="112"/>
      <c r="N2458" s="112"/>
      <c r="O2458" s="112"/>
      <c r="P2458" s="113"/>
      <c r="Q2458" s="112"/>
      <c r="R2458" s="114"/>
      <c r="S2458" s="113"/>
      <c r="T2458" s="112"/>
      <c r="U2458" s="114"/>
      <c r="V2458" s="113"/>
      <c r="W2458" s="112"/>
      <c r="X2458" s="113"/>
    </row>
    <row r="2459" spans="1:24" x14ac:dyDescent="0.25">
      <c r="A2459" s="77"/>
      <c r="B2459" s="80"/>
      <c r="C2459" s="22"/>
      <c r="D2459" s="22"/>
      <c r="E2459" s="21"/>
      <c r="F2459" s="21"/>
      <c r="G2459" s="11"/>
      <c r="I2459" s="9"/>
      <c r="L2459" s="1"/>
      <c r="M2459" s="112"/>
      <c r="N2459" s="112"/>
      <c r="O2459" s="112"/>
      <c r="P2459" s="113"/>
      <c r="Q2459" s="112"/>
      <c r="R2459" s="114"/>
      <c r="S2459" s="113"/>
      <c r="T2459" s="112"/>
      <c r="U2459" s="114"/>
      <c r="V2459" s="113"/>
      <c r="W2459" s="112"/>
      <c r="X2459" s="113"/>
    </row>
    <row r="2460" spans="1:24" x14ac:dyDescent="0.25">
      <c r="A2460" s="77"/>
      <c r="B2460" s="80"/>
      <c r="C2460" s="22"/>
      <c r="D2460" s="22"/>
      <c r="E2460" s="21"/>
      <c r="F2460" s="21"/>
      <c r="G2460" s="11"/>
      <c r="I2460" s="9"/>
      <c r="L2460" s="1"/>
      <c r="M2460" s="112"/>
      <c r="N2460" s="112"/>
      <c r="O2460" s="112"/>
      <c r="P2460" s="113"/>
      <c r="Q2460" s="112"/>
      <c r="R2460" s="114"/>
      <c r="S2460" s="113"/>
      <c r="T2460" s="112"/>
      <c r="U2460" s="114"/>
      <c r="V2460" s="113"/>
      <c r="W2460" s="112"/>
      <c r="X2460" s="113"/>
    </row>
    <row r="2461" spans="1:24" x14ac:dyDescent="0.25">
      <c r="A2461" s="77"/>
      <c r="B2461" s="80"/>
      <c r="C2461" s="22"/>
      <c r="D2461" s="22"/>
      <c r="E2461" s="21"/>
      <c r="F2461" s="21"/>
      <c r="G2461" s="11"/>
      <c r="I2461" s="9"/>
      <c r="L2461" s="1"/>
      <c r="M2461" s="112"/>
      <c r="N2461" s="112"/>
      <c r="O2461" s="112"/>
      <c r="P2461" s="113"/>
      <c r="Q2461" s="112"/>
      <c r="R2461" s="114"/>
      <c r="S2461" s="113"/>
      <c r="T2461" s="112"/>
      <c r="U2461" s="114"/>
      <c r="V2461" s="113"/>
      <c r="W2461" s="112"/>
      <c r="X2461" s="113"/>
    </row>
    <row r="2462" spans="1:24" x14ac:dyDescent="0.25">
      <c r="A2462" s="77"/>
      <c r="B2462" s="80"/>
      <c r="C2462" s="22"/>
      <c r="D2462" s="22"/>
      <c r="E2462" s="21"/>
      <c r="F2462" s="21"/>
      <c r="G2462" s="11"/>
      <c r="I2462" s="9"/>
      <c r="L2462" s="1"/>
      <c r="M2462" s="112"/>
      <c r="N2462" s="112"/>
      <c r="O2462" s="112"/>
      <c r="P2462" s="113"/>
      <c r="Q2462" s="112"/>
      <c r="R2462" s="114"/>
      <c r="S2462" s="113"/>
      <c r="T2462" s="112"/>
      <c r="U2462" s="114"/>
      <c r="V2462" s="113"/>
      <c r="W2462" s="112"/>
      <c r="X2462" s="113"/>
    </row>
    <row r="2463" spans="1:24" x14ac:dyDescent="0.25">
      <c r="A2463" s="77"/>
      <c r="B2463" s="80"/>
      <c r="C2463" s="22"/>
      <c r="D2463" s="22"/>
      <c r="E2463" s="21"/>
      <c r="F2463" s="21"/>
      <c r="G2463" s="11"/>
      <c r="I2463" s="9"/>
      <c r="L2463" s="1"/>
      <c r="M2463" s="112"/>
      <c r="N2463" s="112"/>
      <c r="O2463" s="112"/>
      <c r="P2463" s="113"/>
      <c r="Q2463" s="112"/>
      <c r="R2463" s="114"/>
      <c r="S2463" s="113"/>
      <c r="T2463" s="112"/>
      <c r="U2463" s="114"/>
      <c r="V2463" s="113"/>
      <c r="W2463" s="112"/>
      <c r="X2463" s="113"/>
    </row>
    <row r="2464" spans="1:24" x14ac:dyDescent="0.25">
      <c r="A2464" s="77"/>
      <c r="B2464" s="80"/>
      <c r="C2464" s="22"/>
      <c r="D2464" s="22"/>
      <c r="E2464" s="21"/>
      <c r="F2464" s="21"/>
      <c r="G2464" s="11"/>
      <c r="I2464" s="9"/>
      <c r="L2464" s="1"/>
      <c r="M2464" s="112"/>
      <c r="N2464" s="112"/>
      <c r="O2464" s="112"/>
      <c r="P2464" s="113"/>
      <c r="Q2464" s="112"/>
      <c r="R2464" s="114"/>
      <c r="S2464" s="113"/>
      <c r="T2464" s="112"/>
      <c r="U2464" s="114"/>
      <c r="V2464" s="113"/>
      <c r="W2464" s="112"/>
      <c r="X2464" s="113"/>
    </row>
    <row r="2465" spans="1:24" x14ac:dyDescent="0.25">
      <c r="A2465" s="77"/>
      <c r="B2465" s="80"/>
      <c r="C2465" s="22"/>
      <c r="D2465" s="22"/>
      <c r="E2465" s="21"/>
      <c r="F2465" s="21"/>
      <c r="G2465" s="11"/>
      <c r="I2465" s="9"/>
      <c r="L2465" s="1"/>
      <c r="M2465" s="112"/>
      <c r="N2465" s="112"/>
      <c r="O2465" s="112"/>
      <c r="P2465" s="113"/>
      <c r="Q2465" s="112"/>
      <c r="R2465" s="114"/>
      <c r="S2465" s="113"/>
      <c r="T2465" s="112"/>
      <c r="U2465" s="114"/>
      <c r="V2465" s="113"/>
      <c r="W2465" s="112"/>
      <c r="X2465" s="113"/>
    </row>
    <row r="2466" spans="1:24" x14ac:dyDescent="0.25">
      <c r="A2466" s="77"/>
      <c r="B2466" s="80"/>
      <c r="C2466" s="22"/>
      <c r="D2466" s="22"/>
      <c r="E2466" s="21"/>
      <c r="F2466" s="21"/>
      <c r="G2466" s="11"/>
      <c r="I2466" s="9"/>
      <c r="L2466" s="1"/>
      <c r="M2466" s="112"/>
      <c r="N2466" s="112"/>
      <c r="O2466" s="112"/>
      <c r="P2466" s="113"/>
      <c r="Q2466" s="112"/>
      <c r="R2466" s="114"/>
      <c r="S2466" s="113"/>
      <c r="T2466" s="112"/>
      <c r="U2466" s="114"/>
      <c r="V2466" s="113"/>
      <c r="W2466" s="112"/>
      <c r="X2466" s="113"/>
    </row>
    <row r="2467" spans="1:24" x14ac:dyDescent="0.25">
      <c r="A2467" s="77"/>
      <c r="B2467" s="80"/>
      <c r="C2467" s="22"/>
      <c r="D2467" s="22"/>
      <c r="E2467" s="21"/>
      <c r="F2467" s="21"/>
      <c r="G2467" s="11"/>
      <c r="I2467" s="9"/>
      <c r="L2467" s="1"/>
      <c r="M2467" s="112"/>
      <c r="N2467" s="112"/>
      <c r="O2467" s="112"/>
      <c r="P2467" s="113"/>
      <c r="Q2467" s="112"/>
      <c r="R2467" s="114"/>
      <c r="S2467" s="113"/>
      <c r="T2467" s="112"/>
      <c r="U2467" s="114"/>
      <c r="V2467" s="113"/>
      <c r="W2467" s="112"/>
      <c r="X2467" s="113"/>
    </row>
    <row r="2468" spans="1:24" x14ac:dyDescent="0.25">
      <c r="A2468" s="77"/>
      <c r="B2468" s="80"/>
      <c r="C2468" s="22"/>
      <c r="D2468" s="22"/>
      <c r="E2468" s="21"/>
      <c r="F2468" s="21"/>
      <c r="G2468" s="11"/>
      <c r="I2468" s="9"/>
      <c r="L2468" s="1"/>
      <c r="M2468" s="112"/>
      <c r="N2468" s="112"/>
      <c r="O2468" s="112"/>
      <c r="P2468" s="113"/>
      <c r="Q2468" s="112"/>
      <c r="R2468" s="114"/>
      <c r="S2468" s="113"/>
      <c r="T2468" s="112"/>
      <c r="U2468" s="114"/>
      <c r="V2468" s="113"/>
      <c r="W2468" s="112"/>
      <c r="X2468" s="113"/>
    </row>
    <row r="2469" spans="1:24" x14ac:dyDescent="0.25">
      <c r="A2469" s="77"/>
      <c r="B2469" s="80"/>
      <c r="C2469" s="22"/>
      <c r="D2469" s="22"/>
      <c r="E2469" s="21"/>
      <c r="F2469" s="21"/>
      <c r="G2469" s="11"/>
      <c r="I2469" s="9"/>
      <c r="L2469" s="1"/>
      <c r="M2469" s="112"/>
      <c r="N2469" s="112"/>
      <c r="O2469" s="112"/>
      <c r="P2469" s="113"/>
      <c r="Q2469" s="112"/>
      <c r="R2469" s="114"/>
      <c r="S2469" s="113"/>
      <c r="T2469" s="112"/>
      <c r="U2469" s="114"/>
      <c r="V2469" s="113"/>
      <c r="W2469" s="112"/>
      <c r="X2469" s="113"/>
    </row>
    <row r="2470" spans="1:24" x14ac:dyDescent="0.25">
      <c r="A2470" s="77"/>
      <c r="B2470" s="80"/>
      <c r="C2470" s="22"/>
      <c r="D2470" s="22"/>
      <c r="E2470" s="21"/>
      <c r="F2470" s="21"/>
      <c r="G2470" s="11"/>
      <c r="I2470" s="9"/>
      <c r="L2470" s="1"/>
      <c r="M2470" s="112"/>
      <c r="N2470" s="112"/>
      <c r="O2470" s="112"/>
      <c r="P2470" s="113"/>
      <c r="Q2470" s="112"/>
      <c r="R2470" s="114"/>
      <c r="S2470" s="113"/>
      <c r="T2470" s="112"/>
      <c r="U2470" s="114"/>
      <c r="V2470" s="113"/>
      <c r="W2470" s="112"/>
      <c r="X2470" s="113"/>
    </row>
    <row r="2471" spans="1:24" x14ac:dyDescent="0.25">
      <c r="A2471" s="77"/>
      <c r="B2471" s="80"/>
      <c r="C2471" s="22"/>
      <c r="D2471" s="22"/>
      <c r="E2471" s="21"/>
      <c r="F2471" s="21"/>
      <c r="G2471" s="11"/>
      <c r="I2471" s="9"/>
      <c r="L2471" s="1"/>
      <c r="M2471" s="112"/>
      <c r="N2471" s="112"/>
      <c r="O2471" s="112"/>
      <c r="P2471" s="113"/>
      <c r="Q2471" s="112"/>
      <c r="R2471" s="114"/>
      <c r="S2471" s="113"/>
      <c r="T2471" s="112"/>
      <c r="U2471" s="114"/>
      <c r="V2471" s="113"/>
      <c r="W2471" s="112"/>
      <c r="X2471" s="113"/>
    </row>
    <row r="2472" spans="1:24" x14ac:dyDescent="0.25">
      <c r="A2472" s="77"/>
      <c r="B2472" s="80"/>
      <c r="C2472" s="22"/>
      <c r="D2472" s="22"/>
      <c r="E2472" s="21"/>
      <c r="F2472" s="21"/>
      <c r="G2472" s="11"/>
      <c r="I2472" s="9"/>
      <c r="L2472" s="1"/>
      <c r="M2472" s="112"/>
      <c r="N2472" s="112"/>
      <c r="O2472" s="112"/>
      <c r="P2472" s="113"/>
      <c r="Q2472" s="112"/>
      <c r="R2472" s="114"/>
      <c r="S2472" s="113"/>
      <c r="T2472" s="112"/>
      <c r="U2472" s="114"/>
      <c r="V2472" s="113"/>
      <c r="W2472" s="112"/>
      <c r="X2472" s="113"/>
    </row>
    <row r="2473" spans="1:24" x14ac:dyDescent="0.25">
      <c r="A2473" s="77"/>
      <c r="B2473" s="80"/>
      <c r="C2473" s="22"/>
      <c r="D2473" s="22"/>
      <c r="E2473" s="21"/>
      <c r="F2473" s="21"/>
      <c r="G2473" s="11"/>
      <c r="I2473" s="9"/>
      <c r="L2473" s="1"/>
      <c r="M2473" s="112"/>
      <c r="N2473" s="112"/>
      <c r="O2473" s="112"/>
      <c r="P2473" s="113"/>
      <c r="Q2473" s="112"/>
      <c r="R2473" s="114"/>
      <c r="S2473" s="113"/>
      <c r="T2473" s="112"/>
      <c r="U2473" s="114"/>
      <c r="V2473" s="113"/>
      <c r="W2473" s="112"/>
      <c r="X2473" s="113"/>
    </row>
    <row r="2474" spans="1:24" x14ac:dyDescent="0.25">
      <c r="A2474" s="77"/>
      <c r="B2474" s="80"/>
      <c r="C2474" s="22"/>
      <c r="D2474" s="22"/>
      <c r="E2474" s="21"/>
      <c r="F2474" s="21"/>
      <c r="G2474" s="11"/>
      <c r="I2474" s="9"/>
      <c r="L2474" s="1"/>
      <c r="M2474" s="112"/>
      <c r="N2474" s="112"/>
      <c r="O2474" s="112"/>
      <c r="P2474" s="113"/>
      <c r="Q2474" s="112"/>
      <c r="R2474" s="114"/>
      <c r="S2474" s="113"/>
      <c r="T2474" s="112"/>
      <c r="U2474" s="114"/>
      <c r="V2474" s="113"/>
      <c r="W2474" s="112"/>
      <c r="X2474" s="113"/>
    </row>
    <row r="2475" spans="1:24" x14ac:dyDescent="0.25">
      <c r="A2475" s="77"/>
      <c r="B2475" s="80"/>
      <c r="C2475" s="22"/>
      <c r="D2475" s="22"/>
      <c r="E2475" s="21"/>
      <c r="F2475" s="21"/>
      <c r="G2475" s="11"/>
      <c r="I2475" s="9"/>
      <c r="L2475" s="1"/>
      <c r="M2475" s="112"/>
      <c r="N2475" s="112"/>
      <c r="O2475" s="112"/>
      <c r="P2475" s="113"/>
      <c r="Q2475" s="112"/>
      <c r="R2475" s="114"/>
      <c r="S2475" s="113"/>
      <c r="T2475" s="112"/>
      <c r="U2475" s="114"/>
      <c r="V2475" s="113"/>
      <c r="W2475" s="112"/>
      <c r="X2475" s="113"/>
    </row>
    <row r="2476" spans="1:24" x14ac:dyDescent="0.25">
      <c r="A2476" s="77"/>
      <c r="B2476" s="80"/>
      <c r="C2476" s="22"/>
      <c r="D2476" s="22"/>
      <c r="E2476" s="21"/>
      <c r="F2476" s="21"/>
      <c r="G2476" s="11"/>
      <c r="I2476" s="9"/>
      <c r="L2476" s="1"/>
      <c r="M2476" s="112"/>
      <c r="N2476" s="112"/>
      <c r="O2476" s="112"/>
      <c r="P2476" s="113"/>
      <c r="Q2476" s="112"/>
      <c r="R2476" s="114"/>
      <c r="S2476" s="113"/>
      <c r="T2476" s="112"/>
      <c r="U2476" s="114"/>
      <c r="V2476" s="113"/>
      <c r="W2476" s="112"/>
      <c r="X2476" s="113"/>
    </row>
    <row r="2477" spans="1:24" x14ac:dyDescent="0.25">
      <c r="A2477" s="77"/>
      <c r="B2477" s="80"/>
      <c r="C2477" s="22"/>
      <c r="D2477" s="22"/>
      <c r="E2477" s="21"/>
      <c r="F2477" s="21"/>
      <c r="G2477" s="11"/>
      <c r="I2477" s="9"/>
      <c r="L2477" s="1"/>
      <c r="M2477" s="112"/>
      <c r="N2477" s="112"/>
      <c r="O2477" s="112"/>
      <c r="P2477" s="113"/>
      <c r="Q2477" s="112"/>
      <c r="R2477" s="114"/>
      <c r="S2477" s="113"/>
      <c r="T2477" s="112"/>
      <c r="U2477" s="114"/>
      <c r="V2477" s="113"/>
      <c r="W2477" s="112"/>
      <c r="X2477" s="113"/>
    </row>
    <row r="2478" spans="1:24" x14ac:dyDescent="0.25">
      <c r="A2478" s="77"/>
      <c r="B2478" s="80"/>
      <c r="C2478" s="22"/>
      <c r="D2478" s="22"/>
      <c r="E2478" s="21"/>
      <c r="F2478" s="21"/>
      <c r="G2478" s="11"/>
      <c r="I2478" s="9"/>
      <c r="L2478" s="1"/>
      <c r="M2478" s="112"/>
      <c r="N2478" s="112"/>
      <c r="O2478" s="112"/>
      <c r="P2478" s="113"/>
      <c r="Q2478" s="112"/>
      <c r="R2478" s="114"/>
      <c r="S2478" s="113"/>
      <c r="T2478" s="112"/>
      <c r="U2478" s="114"/>
      <c r="V2478" s="113"/>
      <c r="W2478" s="112"/>
      <c r="X2478" s="113"/>
    </row>
    <row r="2479" spans="1:24" x14ac:dyDescent="0.25">
      <c r="A2479" s="77"/>
      <c r="B2479" s="80"/>
      <c r="C2479" s="22"/>
      <c r="D2479" s="22"/>
      <c r="E2479" s="21"/>
      <c r="F2479" s="21"/>
      <c r="G2479" s="11"/>
      <c r="I2479" s="9"/>
      <c r="L2479" s="1"/>
      <c r="M2479" s="112"/>
      <c r="N2479" s="112"/>
      <c r="O2479" s="112"/>
      <c r="P2479" s="113"/>
      <c r="Q2479" s="112"/>
      <c r="R2479" s="114"/>
      <c r="S2479" s="113"/>
      <c r="T2479" s="112"/>
      <c r="U2479" s="114"/>
      <c r="V2479" s="113"/>
      <c r="W2479" s="112"/>
      <c r="X2479" s="113"/>
    </row>
    <row r="2480" spans="1:24" x14ac:dyDescent="0.25">
      <c r="A2480" s="77"/>
      <c r="B2480" s="80"/>
      <c r="C2480" s="22"/>
      <c r="D2480" s="22"/>
      <c r="E2480" s="21"/>
      <c r="F2480" s="21"/>
      <c r="G2480" s="11"/>
      <c r="I2480" s="9"/>
      <c r="L2480" s="1"/>
      <c r="M2480" s="112"/>
      <c r="N2480" s="112"/>
      <c r="O2480" s="112"/>
      <c r="P2480" s="113"/>
      <c r="Q2480" s="112"/>
      <c r="R2480" s="114"/>
      <c r="S2480" s="113"/>
      <c r="T2480" s="112"/>
      <c r="U2480" s="114"/>
      <c r="V2480" s="113"/>
      <c r="W2480" s="112"/>
      <c r="X2480" s="113"/>
    </row>
    <row r="2481" spans="1:24" x14ac:dyDescent="0.25">
      <c r="A2481" s="77"/>
      <c r="B2481" s="80"/>
      <c r="C2481" s="22"/>
      <c r="D2481" s="22"/>
      <c r="E2481" s="21"/>
      <c r="F2481" s="21"/>
      <c r="G2481" s="11"/>
      <c r="I2481" s="9"/>
      <c r="L2481" s="1"/>
      <c r="M2481" s="112"/>
      <c r="N2481" s="112"/>
      <c r="O2481" s="112"/>
      <c r="P2481" s="113"/>
      <c r="Q2481" s="112"/>
      <c r="R2481" s="114"/>
      <c r="S2481" s="113"/>
      <c r="T2481" s="112"/>
      <c r="U2481" s="114"/>
      <c r="V2481" s="113"/>
      <c r="W2481" s="112"/>
      <c r="X2481" s="113"/>
    </row>
    <row r="2482" spans="1:24" x14ac:dyDescent="0.25">
      <c r="A2482" s="77"/>
      <c r="B2482" s="80"/>
      <c r="C2482" s="22"/>
      <c r="D2482" s="22"/>
      <c r="E2482" s="21"/>
      <c r="F2482" s="21"/>
      <c r="G2482" s="11"/>
      <c r="I2482" s="9"/>
      <c r="L2482" s="1"/>
      <c r="M2482" s="112"/>
      <c r="N2482" s="112"/>
      <c r="O2482" s="112"/>
      <c r="P2482" s="113"/>
      <c r="Q2482" s="112"/>
      <c r="R2482" s="114"/>
      <c r="S2482" s="113"/>
      <c r="T2482" s="112"/>
      <c r="U2482" s="114"/>
      <c r="V2482" s="113"/>
      <c r="W2482" s="112"/>
      <c r="X2482" s="113"/>
    </row>
    <row r="2483" spans="1:24" x14ac:dyDescent="0.25">
      <c r="A2483" s="77"/>
      <c r="B2483" s="80"/>
      <c r="C2483" s="22"/>
      <c r="D2483" s="22"/>
      <c r="E2483" s="21"/>
      <c r="F2483" s="21"/>
      <c r="G2483" s="11"/>
      <c r="I2483" s="9"/>
      <c r="L2483" s="1"/>
      <c r="M2483" s="112"/>
      <c r="N2483" s="112"/>
      <c r="O2483" s="112"/>
      <c r="P2483" s="113"/>
      <c r="Q2483" s="112"/>
      <c r="R2483" s="114"/>
      <c r="S2483" s="113"/>
      <c r="T2483" s="112"/>
      <c r="U2483" s="114"/>
      <c r="V2483" s="113"/>
      <c r="W2483" s="112"/>
      <c r="X2483" s="113"/>
    </row>
    <row r="2484" spans="1:24" x14ac:dyDescent="0.25">
      <c r="A2484" s="77"/>
      <c r="B2484" s="80"/>
      <c r="C2484" s="22"/>
      <c r="D2484" s="22"/>
      <c r="E2484" s="21"/>
      <c r="F2484" s="21"/>
      <c r="G2484" s="11"/>
      <c r="I2484" s="9"/>
      <c r="L2484" s="1"/>
      <c r="M2484" s="112"/>
      <c r="N2484" s="112"/>
      <c r="O2484" s="112"/>
      <c r="P2484" s="113"/>
      <c r="Q2484" s="112"/>
      <c r="R2484" s="114"/>
      <c r="S2484" s="113"/>
      <c r="T2484" s="112"/>
      <c r="U2484" s="114"/>
      <c r="V2484" s="113"/>
      <c r="W2484" s="112"/>
      <c r="X2484" s="113"/>
    </row>
    <row r="2485" spans="1:24" x14ac:dyDescent="0.25">
      <c r="A2485" s="77"/>
      <c r="B2485" s="80"/>
      <c r="C2485" s="22"/>
      <c r="D2485" s="22"/>
      <c r="E2485" s="21"/>
      <c r="F2485" s="21"/>
      <c r="G2485" s="11"/>
      <c r="I2485" s="9"/>
      <c r="L2485" s="1"/>
      <c r="M2485" s="112"/>
      <c r="N2485" s="112"/>
      <c r="O2485" s="112"/>
      <c r="P2485" s="113"/>
      <c r="Q2485" s="112"/>
      <c r="R2485" s="114"/>
      <c r="S2485" s="113"/>
      <c r="T2485" s="112"/>
      <c r="U2485" s="114"/>
      <c r="V2485" s="113"/>
      <c r="W2485" s="112"/>
      <c r="X2485" s="113"/>
    </row>
    <row r="2486" spans="1:24" x14ac:dyDescent="0.25">
      <c r="A2486" s="77"/>
      <c r="B2486" s="80"/>
      <c r="C2486" s="22"/>
      <c r="D2486" s="22"/>
      <c r="E2486" s="21"/>
      <c r="F2486" s="21"/>
      <c r="G2486" s="11"/>
      <c r="I2486" s="9"/>
      <c r="L2486" s="1"/>
      <c r="M2486" s="112"/>
      <c r="N2486" s="112"/>
      <c r="O2486" s="112"/>
      <c r="P2486" s="113"/>
      <c r="Q2486" s="112"/>
      <c r="R2486" s="114"/>
      <c r="S2486" s="113"/>
      <c r="T2486" s="112"/>
      <c r="U2486" s="114"/>
      <c r="V2486" s="113"/>
      <c r="W2486" s="112"/>
      <c r="X2486" s="113"/>
    </row>
    <row r="2487" spans="1:24" x14ac:dyDescent="0.25">
      <c r="A2487" s="77"/>
      <c r="B2487" s="80"/>
      <c r="C2487" s="22"/>
      <c r="D2487" s="22"/>
      <c r="E2487" s="21"/>
      <c r="F2487" s="21"/>
      <c r="G2487" s="11"/>
      <c r="I2487" s="9"/>
      <c r="L2487" s="1"/>
      <c r="M2487" s="112"/>
      <c r="N2487" s="112"/>
      <c r="O2487" s="112"/>
      <c r="P2487" s="113"/>
      <c r="Q2487" s="112"/>
      <c r="R2487" s="114"/>
      <c r="S2487" s="113"/>
      <c r="T2487" s="112"/>
      <c r="U2487" s="114"/>
      <c r="V2487" s="113"/>
      <c r="W2487" s="112"/>
      <c r="X2487" s="113"/>
    </row>
    <row r="2488" spans="1:24" x14ac:dyDescent="0.25">
      <c r="A2488" s="77"/>
      <c r="B2488" s="80"/>
      <c r="C2488" s="22"/>
      <c r="D2488" s="22"/>
      <c r="E2488" s="21"/>
      <c r="F2488" s="21"/>
      <c r="G2488" s="11"/>
      <c r="I2488" s="9"/>
      <c r="L2488" s="1"/>
      <c r="M2488" s="112"/>
      <c r="N2488" s="112"/>
      <c r="O2488" s="112"/>
      <c r="P2488" s="113"/>
      <c r="Q2488" s="112"/>
      <c r="R2488" s="114"/>
      <c r="S2488" s="113"/>
      <c r="T2488" s="112"/>
      <c r="U2488" s="114"/>
      <c r="V2488" s="113"/>
      <c r="W2488" s="112"/>
      <c r="X2488" s="113"/>
    </row>
    <row r="2489" spans="1:24" x14ac:dyDescent="0.25">
      <c r="A2489" s="77"/>
      <c r="B2489" s="80"/>
      <c r="C2489" s="22"/>
      <c r="D2489" s="22"/>
      <c r="E2489" s="21"/>
      <c r="F2489" s="21"/>
      <c r="G2489" s="11"/>
      <c r="I2489" s="9"/>
      <c r="L2489" s="1"/>
      <c r="M2489" s="112"/>
      <c r="N2489" s="112"/>
      <c r="O2489" s="112"/>
      <c r="P2489" s="113"/>
      <c r="Q2489" s="112"/>
      <c r="R2489" s="114"/>
      <c r="S2489" s="113"/>
      <c r="T2489" s="112"/>
      <c r="U2489" s="114"/>
      <c r="V2489" s="113"/>
      <c r="W2489" s="112"/>
      <c r="X2489" s="113"/>
    </row>
    <row r="2490" spans="1:24" x14ac:dyDescent="0.25">
      <c r="A2490" s="77"/>
      <c r="B2490" s="80"/>
      <c r="C2490" s="22"/>
      <c r="D2490" s="22"/>
      <c r="E2490" s="21"/>
      <c r="F2490" s="21"/>
      <c r="G2490" s="11"/>
      <c r="I2490" s="9"/>
      <c r="L2490" s="1"/>
      <c r="M2490" s="112"/>
      <c r="N2490" s="112"/>
      <c r="O2490" s="112"/>
      <c r="P2490" s="113"/>
      <c r="Q2490" s="112"/>
      <c r="R2490" s="114"/>
      <c r="S2490" s="113"/>
      <c r="T2490" s="112"/>
      <c r="U2490" s="114"/>
      <c r="V2490" s="113"/>
      <c r="W2490" s="112"/>
      <c r="X2490" s="113"/>
    </row>
    <row r="2491" spans="1:24" x14ac:dyDescent="0.25">
      <c r="A2491" s="77"/>
      <c r="B2491" s="80"/>
      <c r="C2491" s="22"/>
      <c r="D2491" s="22"/>
      <c r="E2491" s="21"/>
      <c r="F2491" s="21"/>
      <c r="G2491" s="11"/>
      <c r="I2491" s="9"/>
      <c r="L2491" s="1"/>
      <c r="M2491" s="112"/>
      <c r="N2491" s="112"/>
      <c r="O2491" s="112"/>
      <c r="P2491" s="113"/>
      <c r="Q2491" s="112"/>
      <c r="R2491" s="114"/>
      <c r="S2491" s="113"/>
      <c r="T2491" s="112"/>
      <c r="U2491" s="114"/>
      <c r="V2491" s="113"/>
      <c r="W2491" s="112"/>
      <c r="X2491" s="113"/>
    </row>
    <row r="2492" spans="1:24" x14ac:dyDescent="0.25">
      <c r="A2492" s="77"/>
      <c r="B2492" s="80"/>
      <c r="C2492" s="22"/>
      <c r="D2492" s="22"/>
      <c r="E2492" s="21"/>
      <c r="F2492" s="21"/>
      <c r="G2492" s="11"/>
      <c r="I2492" s="9"/>
      <c r="L2492" s="1"/>
      <c r="M2492" s="112"/>
      <c r="N2492" s="112"/>
      <c r="O2492" s="112"/>
      <c r="P2492" s="113"/>
      <c r="Q2492" s="112"/>
      <c r="R2492" s="114"/>
      <c r="S2492" s="113"/>
      <c r="T2492" s="112"/>
      <c r="U2492" s="114"/>
      <c r="V2492" s="113"/>
      <c r="W2492" s="112"/>
      <c r="X2492" s="113"/>
    </row>
    <row r="2493" spans="1:24" x14ac:dyDescent="0.25">
      <c r="A2493" s="77"/>
      <c r="B2493" s="80"/>
      <c r="C2493" s="22"/>
      <c r="D2493" s="22"/>
      <c r="E2493" s="21"/>
      <c r="F2493" s="21"/>
      <c r="G2493" s="11"/>
      <c r="I2493" s="9"/>
      <c r="L2493" s="1"/>
      <c r="M2493" s="112"/>
      <c r="N2493" s="112"/>
      <c r="O2493" s="112"/>
      <c r="P2493" s="113"/>
      <c r="Q2493" s="112"/>
      <c r="R2493" s="114"/>
      <c r="S2493" s="113"/>
      <c r="T2493" s="112"/>
      <c r="U2493" s="114"/>
      <c r="V2493" s="113"/>
      <c r="W2493" s="112"/>
      <c r="X2493" s="113"/>
    </row>
    <row r="2494" spans="1:24" x14ac:dyDescent="0.25">
      <c r="A2494" s="77"/>
      <c r="B2494" s="80"/>
      <c r="C2494" s="22"/>
      <c r="D2494" s="22"/>
      <c r="E2494" s="21"/>
      <c r="F2494" s="21"/>
      <c r="G2494" s="11"/>
      <c r="I2494" s="9"/>
      <c r="L2494" s="1"/>
      <c r="M2494" s="112"/>
      <c r="N2494" s="112"/>
      <c r="O2494" s="112"/>
      <c r="P2494" s="113"/>
      <c r="Q2494" s="112"/>
      <c r="R2494" s="114"/>
      <c r="S2494" s="113"/>
      <c r="T2494" s="112"/>
      <c r="U2494" s="114"/>
      <c r="V2494" s="113"/>
      <c r="W2494" s="112"/>
      <c r="X2494" s="113"/>
    </row>
    <row r="2495" spans="1:24" x14ac:dyDescent="0.25">
      <c r="A2495" s="77"/>
      <c r="B2495" s="80"/>
      <c r="C2495" s="22"/>
      <c r="D2495" s="22"/>
      <c r="E2495" s="21"/>
      <c r="F2495" s="21"/>
      <c r="G2495" s="11"/>
      <c r="I2495" s="9"/>
      <c r="L2495" s="1"/>
      <c r="M2495" s="112"/>
      <c r="N2495" s="112"/>
      <c r="O2495" s="112"/>
      <c r="P2495" s="113"/>
      <c r="Q2495" s="112"/>
      <c r="R2495" s="114"/>
      <c r="S2495" s="113"/>
      <c r="T2495" s="112"/>
      <c r="U2495" s="114"/>
      <c r="V2495" s="113"/>
      <c r="W2495" s="112"/>
      <c r="X2495" s="113"/>
    </row>
    <row r="2496" spans="1:24" x14ac:dyDescent="0.25">
      <c r="A2496" s="77"/>
      <c r="B2496" s="80"/>
      <c r="C2496" s="22"/>
      <c r="D2496" s="22"/>
      <c r="E2496" s="21"/>
      <c r="F2496" s="21"/>
      <c r="G2496" s="11"/>
      <c r="I2496" s="9"/>
      <c r="L2496" s="1"/>
      <c r="M2496" s="112"/>
      <c r="N2496" s="112"/>
      <c r="O2496" s="112"/>
      <c r="P2496" s="113"/>
      <c r="Q2496" s="112"/>
      <c r="R2496" s="114"/>
      <c r="S2496" s="113"/>
      <c r="T2496" s="112"/>
      <c r="U2496" s="114"/>
      <c r="V2496" s="113"/>
      <c r="W2496" s="112"/>
      <c r="X2496" s="113"/>
    </row>
    <row r="2497" spans="1:24" x14ac:dyDescent="0.25">
      <c r="A2497" s="77"/>
      <c r="B2497" s="80"/>
      <c r="C2497" s="22"/>
      <c r="D2497" s="22"/>
      <c r="E2497" s="21"/>
      <c r="F2497" s="21"/>
      <c r="G2497" s="11"/>
      <c r="I2497" s="9"/>
      <c r="L2497" s="1"/>
      <c r="M2497" s="112"/>
      <c r="N2497" s="112"/>
      <c r="O2497" s="112"/>
      <c r="P2497" s="113"/>
      <c r="Q2497" s="112"/>
      <c r="R2497" s="114"/>
      <c r="S2497" s="113"/>
      <c r="T2497" s="112"/>
      <c r="U2497" s="114"/>
      <c r="V2497" s="113"/>
      <c r="W2497" s="112"/>
      <c r="X2497" s="113"/>
    </row>
    <row r="2498" spans="1:24" x14ac:dyDescent="0.25">
      <c r="A2498" s="77"/>
      <c r="B2498" s="80"/>
      <c r="C2498" s="22"/>
      <c r="D2498" s="22"/>
      <c r="E2498" s="21"/>
      <c r="F2498" s="21"/>
      <c r="G2498" s="11"/>
      <c r="I2498" s="9"/>
      <c r="L2498" s="1"/>
      <c r="M2498" s="112"/>
      <c r="N2498" s="112"/>
      <c r="O2498" s="112"/>
      <c r="P2498" s="113"/>
      <c r="Q2498" s="112"/>
      <c r="R2498" s="114"/>
      <c r="S2498" s="113"/>
      <c r="T2498" s="112"/>
      <c r="U2498" s="114"/>
      <c r="V2498" s="113"/>
      <c r="W2498" s="112"/>
      <c r="X2498" s="113"/>
    </row>
    <row r="2499" spans="1:24" x14ac:dyDescent="0.25">
      <c r="A2499" s="77"/>
      <c r="B2499" s="80"/>
      <c r="C2499" s="22"/>
      <c r="D2499" s="22"/>
      <c r="E2499" s="21"/>
      <c r="F2499" s="21"/>
      <c r="G2499" s="11"/>
      <c r="I2499" s="9"/>
      <c r="L2499" s="1"/>
      <c r="M2499" s="112"/>
      <c r="N2499" s="112"/>
      <c r="O2499" s="112"/>
      <c r="P2499" s="113"/>
      <c r="Q2499" s="112"/>
      <c r="R2499" s="114"/>
      <c r="S2499" s="113"/>
      <c r="T2499" s="112"/>
      <c r="U2499" s="114"/>
      <c r="V2499" s="113"/>
      <c r="W2499" s="112"/>
      <c r="X2499" s="113"/>
    </row>
    <row r="2500" spans="1:24" x14ac:dyDescent="0.25">
      <c r="A2500" s="77"/>
      <c r="B2500" s="80"/>
      <c r="C2500" s="22"/>
      <c r="D2500" s="22"/>
      <c r="E2500" s="21"/>
      <c r="F2500" s="21"/>
      <c r="G2500" s="11"/>
      <c r="I2500" s="9"/>
      <c r="L2500" s="1"/>
      <c r="M2500" s="112"/>
      <c r="N2500" s="112"/>
      <c r="O2500" s="112"/>
      <c r="P2500" s="113"/>
      <c r="Q2500" s="112"/>
      <c r="R2500" s="114"/>
      <c r="S2500" s="113"/>
      <c r="T2500" s="112"/>
      <c r="U2500" s="114"/>
      <c r="V2500" s="113"/>
      <c r="W2500" s="112"/>
      <c r="X2500" s="113"/>
    </row>
    <row r="2501" spans="1:24" x14ac:dyDescent="0.25">
      <c r="A2501" s="77"/>
      <c r="B2501" s="80"/>
      <c r="C2501" s="22"/>
      <c r="D2501" s="22"/>
      <c r="E2501" s="21"/>
      <c r="F2501" s="21"/>
      <c r="G2501" s="11"/>
      <c r="I2501" s="9"/>
      <c r="L2501" s="1"/>
      <c r="M2501" s="112"/>
      <c r="N2501" s="112"/>
      <c r="O2501" s="112"/>
      <c r="P2501" s="113"/>
      <c r="Q2501" s="112"/>
      <c r="R2501" s="114"/>
      <c r="S2501" s="113"/>
      <c r="T2501" s="112"/>
      <c r="U2501" s="114"/>
      <c r="V2501" s="113"/>
      <c r="W2501" s="112"/>
      <c r="X2501" s="113"/>
    </row>
    <row r="2502" spans="1:24" x14ac:dyDescent="0.25">
      <c r="A2502" s="77"/>
      <c r="B2502" s="80"/>
      <c r="C2502" s="22"/>
      <c r="D2502" s="22"/>
      <c r="E2502" s="21"/>
      <c r="F2502" s="21"/>
      <c r="G2502" s="11"/>
      <c r="I2502" s="9"/>
      <c r="L2502" s="1"/>
      <c r="M2502" s="112"/>
      <c r="N2502" s="112"/>
      <c r="O2502" s="112"/>
      <c r="P2502" s="113"/>
      <c r="Q2502" s="112"/>
      <c r="R2502" s="114"/>
      <c r="S2502" s="113"/>
      <c r="T2502" s="112"/>
      <c r="U2502" s="114"/>
      <c r="V2502" s="113"/>
      <c r="W2502" s="112"/>
      <c r="X2502" s="113"/>
    </row>
    <row r="2503" spans="1:24" x14ac:dyDescent="0.25">
      <c r="A2503" s="77"/>
      <c r="B2503" s="80"/>
      <c r="C2503" s="22"/>
      <c r="D2503" s="22"/>
      <c r="E2503" s="21"/>
      <c r="F2503" s="21"/>
      <c r="G2503" s="11"/>
      <c r="I2503" s="9"/>
      <c r="L2503" s="1"/>
      <c r="M2503" s="112"/>
      <c r="N2503" s="112"/>
      <c r="O2503" s="112"/>
      <c r="P2503" s="113"/>
      <c r="Q2503" s="112"/>
      <c r="R2503" s="114"/>
      <c r="S2503" s="113"/>
      <c r="T2503" s="112"/>
      <c r="U2503" s="114"/>
      <c r="V2503" s="113"/>
      <c r="W2503" s="112"/>
      <c r="X2503" s="113"/>
    </row>
    <row r="2504" spans="1:24" x14ac:dyDescent="0.25">
      <c r="A2504" s="77"/>
      <c r="B2504" s="80"/>
      <c r="C2504" s="22"/>
      <c r="D2504" s="22"/>
      <c r="E2504" s="21"/>
      <c r="F2504" s="21"/>
      <c r="G2504" s="11"/>
      <c r="I2504" s="9"/>
      <c r="L2504" s="1"/>
      <c r="M2504" s="112"/>
      <c r="N2504" s="112"/>
      <c r="O2504" s="112"/>
      <c r="P2504" s="113"/>
      <c r="Q2504" s="112"/>
      <c r="R2504" s="114"/>
      <c r="S2504" s="113"/>
      <c r="T2504" s="112"/>
      <c r="U2504" s="114"/>
      <c r="V2504" s="113"/>
      <c r="W2504" s="112"/>
      <c r="X2504" s="113"/>
    </row>
    <row r="2505" spans="1:24" x14ac:dyDescent="0.25">
      <c r="A2505" s="77"/>
      <c r="B2505" s="80"/>
      <c r="C2505" s="22"/>
      <c r="D2505" s="22"/>
      <c r="E2505" s="21"/>
      <c r="F2505" s="21"/>
      <c r="G2505" s="11"/>
      <c r="I2505" s="9"/>
      <c r="L2505" s="1"/>
      <c r="M2505" s="112"/>
      <c r="N2505" s="112"/>
      <c r="O2505" s="112"/>
      <c r="P2505" s="113"/>
      <c r="Q2505" s="112"/>
      <c r="R2505" s="114"/>
      <c r="S2505" s="113"/>
      <c r="T2505" s="112"/>
      <c r="U2505" s="114"/>
      <c r="V2505" s="113"/>
      <c r="W2505" s="112"/>
      <c r="X2505" s="113"/>
    </row>
    <row r="2506" spans="1:24" x14ac:dyDescent="0.25">
      <c r="A2506" s="77"/>
      <c r="B2506" s="80"/>
      <c r="C2506" s="22"/>
      <c r="D2506" s="22"/>
      <c r="E2506" s="21"/>
      <c r="F2506" s="21"/>
      <c r="G2506" s="11"/>
      <c r="I2506" s="9"/>
      <c r="L2506" s="1"/>
      <c r="M2506" s="112"/>
      <c r="N2506" s="112"/>
      <c r="O2506" s="112"/>
      <c r="P2506" s="113"/>
      <c r="Q2506" s="112"/>
      <c r="R2506" s="114"/>
      <c r="S2506" s="113"/>
      <c r="T2506" s="112"/>
      <c r="U2506" s="114"/>
      <c r="V2506" s="113"/>
      <c r="W2506" s="112"/>
      <c r="X2506" s="113"/>
    </row>
    <row r="2507" spans="1:24" x14ac:dyDescent="0.25">
      <c r="A2507" s="77"/>
      <c r="B2507" s="80"/>
      <c r="C2507" s="22"/>
      <c r="D2507" s="22"/>
      <c r="E2507" s="21"/>
      <c r="F2507" s="21"/>
      <c r="G2507" s="11"/>
      <c r="I2507" s="9"/>
      <c r="L2507" s="1"/>
      <c r="M2507" s="112"/>
      <c r="N2507" s="112"/>
      <c r="O2507" s="112"/>
      <c r="P2507" s="113"/>
      <c r="Q2507" s="112"/>
      <c r="R2507" s="114"/>
      <c r="S2507" s="113"/>
      <c r="T2507" s="112"/>
      <c r="U2507" s="114"/>
      <c r="V2507" s="113"/>
      <c r="W2507" s="112"/>
      <c r="X2507" s="113"/>
    </row>
    <row r="2508" spans="1:24" x14ac:dyDescent="0.25">
      <c r="A2508" s="77"/>
      <c r="B2508" s="80"/>
      <c r="C2508" s="22"/>
      <c r="D2508" s="22"/>
      <c r="E2508" s="21"/>
      <c r="F2508" s="21"/>
      <c r="G2508" s="11"/>
      <c r="I2508" s="9"/>
      <c r="L2508" s="1"/>
      <c r="M2508" s="112"/>
      <c r="N2508" s="112"/>
      <c r="O2508" s="112"/>
      <c r="P2508" s="113"/>
      <c r="Q2508" s="112"/>
      <c r="R2508" s="114"/>
      <c r="S2508" s="113"/>
      <c r="T2508" s="112"/>
      <c r="U2508" s="114"/>
      <c r="V2508" s="113"/>
      <c r="W2508" s="112"/>
      <c r="X2508" s="113"/>
    </row>
    <row r="2509" spans="1:24" x14ac:dyDescent="0.25">
      <c r="A2509" s="77"/>
      <c r="B2509" s="80"/>
      <c r="C2509" s="22"/>
      <c r="D2509" s="22"/>
      <c r="E2509" s="21"/>
      <c r="F2509" s="21"/>
      <c r="G2509" s="11"/>
      <c r="I2509" s="9"/>
      <c r="L2509" s="1"/>
      <c r="M2509" s="112"/>
      <c r="N2509" s="112"/>
      <c r="O2509" s="112"/>
      <c r="P2509" s="113"/>
      <c r="Q2509" s="112"/>
      <c r="R2509" s="114"/>
      <c r="S2509" s="113"/>
      <c r="T2509" s="112"/>
      <c r="U2509" s="114"/>
      <c r="V2509" s="113"/>
      <c r="W2509" s="112"/>
      <c r="X2509" s="113"/>
    </row>
    <row r="2510" spans="1:24" x14ac:dyDescent="0.25">
      <c r="A2510" s="77"/>
      <c r="B2510" s="80"/>
      <c r="C2510" s="22"/>
      <c r="D2510" s="22"/>
      <c r="E2510" s="21"/>
      <c r="F2510" s="21"/>
      <c r="G2510" s="11"/>
      <c r="I2510" s="9"/>
      <c r="L2510" s="1"/>
      <c r="M2510" s="112"/>
      <c r="N2510" s="112"/>
      <c r="O2510" s="112"/>
      <c r="P2510" s="113"/>
      <c r="Q2510" s="112"/>
      <c r="R2510" s="114"/>
      <c r="S2510" s="113"/>
      <c r="T2510" s="112"/>
      <c r="U2510" s="114"/>
      <c r="V2510" s="113"/>
      <c r="W2510" s="112"/>
      <c r="X2510" s="113"/>
    </row>
    <row r="2511" spans="1:24" x14ac:dyDescent="0.25">
      <c r="A2511" s="77"/>
      <c r="B2511" s="80"/>
      <c r="C2511" s="22"/>
      <c r="D2511" s="22"/>
      <c r="E2511" s="21"/>
      <c r="F2511" s="21"/>
      <c r="G2511" s="11"/>
      <c r="I2511" s="9"/>
      <c r="L2511" s="1"/>
      <c r="M2511" s="112"/>
      <c r="N2511" s="112"/>
      <c r="O2511" s="112"/>
      <c r="P2511" s="113"/>
      <c r="Q2511" s="112"/>
      <c r="R2511" s="114"/>
      <c r="S2511" s="113"/>
      <c r="T2511" s="112"/>
      <c r="U2511" s="114"/>
      <c r="V2511" s="113"/>
      <c r="W2511" s="112"/>
      <c r="X2511" s="113"/>
    </row>
    <row r="2512" spans="1:24" x14ac:dyDescent="0.25">
      <c r="A2512" s="77"/>
      <c r="B2512" s="80"/>
      <c r="C2512" s="22"/>
      <c r="D2512" s="22"/>
      <c r="E2512" s="21"/>
      <c r="F2512" s="21"/>
      <c r="G2512" s="11"/>
      <c r="I2512" s="9"/>
      <c r="L2512" s="1"/>
      <c r="M2512" s="112"/>
      <c r="N2512" s="112"/>
      <c r="O2512" s="112"/>
      <c r="P2512" s="113"/>
      <c r="Q2512" s="112"/>
      <c r="R2512" s="114"/>
      <c r="S2512" s="113"/>
      <c r="T2512" s="112"/>
      <c r="U2512" s="114"/>
      <c r="V2512" s="113"/>
      <c r="W2512" s="112"/>
      <c r="X2512" s="113"/>
    </row>
    <row r="2513" spans="1:24" x14ac:dyDescent="0.25">
      <c r="A2513" s="77"/>
      <c r="B2513" s="80"/>
      <c r="C2513" s="22"/>
      <c r="D2513" s="22"/>
      <c r="E2513" s="21"/>
      <c r="F2513" s="21"/>
      <c r="G2513" s="11"/>
      <c r="I2513" s="9"/>
      <c r="L2513" s="1"/>
      <c r="M2513" s="112"/>
      <c r="N2513" s="112"/>
      <c r="O2513" s="112"/>
      <c r="P2513" s="113"/>
      <c r="Q2513" s="112"/>
      <c r="R2513" s="114"/>
      <c r="S2513" s="113"/>
      <c r="T2513" s="112"/>
      <c r="U2513" s="114"/>
      <c r="V2513" s="113"/>
      <c r="W2513" s="112"/>
      <c r="X2513" s="113"/>
    </row>
    <row r="2514" spans="1:24" x14ac:dyDescent="0.25">
      <c r="A2514" s="77"/>
      <c r="B2514" s="80"/>
      <c r="C2514" s="22"/>
      <c r="D2514" s="22"/>
      <c r="E2514" s="21"/>
      <c r="F2514" s="21"/>
      <c r="G2514" s="11"/>
      <c r="I2514" s="9"/>
      <c r="L2514" s="1"/>
      <c r="M2514" s="112"/>
      <c r="N2514" s="112"/>
      <c r="O2514" s="112"/>
      <c r="P2514" s="113"/>
      <c r="Q2514" s="112"/>
      <c r="R2514" s="114"/>
      <c r="S2514" s="113"/>
      <c r="T2514" s="112"/>
      <c r="U2514" s="114"/>
      <c r="V2514" s="113"/>
      <c r="W2514" s="112"/>
      <c r="X2514" s="113"/>
    </row>
    <row r="2515" spans="1:24" x14ac:dyDescent="0.25">
      <c r="A2515" s="77"/>
      <c r="B2515" s="80"/>
      <c r="C2515" s="22"/>
      <c r="D2515" s="22"/>
      <c r="E2515" s="21"/>
      <c r="F2515" s="21"/>
      <c r="G2515" s="11"/>
      <c r="I2515" s="9"/>
      <c r="L2515" s="1"/>
      <c r="M2515" s="112"/>
      <c r="N2515" s="112"/>
      <c r="O2515" s="112"/>
      <c r="P2515" s="113"/>
      <c r="Q2515" s="112"/>
      <c r="R2515" s="114"/>
      <c r="S2515" s="113"/>
      <c r="T2515" s="112"/>
      <c r="U2515" s="114"/>
      <c r="V2515" s="113"/>
      <c r="W2515" s="112"/>
      <c r="X2515" s="113"/>
    </row>
    <row r="2516" spans="1:24" x14ac:dyDescent="0.25">
      <c r="A2516" s="77"/>
      <c r="B2516" s="80"/>
      <c r="C2516" s="22"/>
      <c r="D2516" s="22"/>
      <c r="E2516" s="21"/>
      <c r="F2516" s="21"/>
      <c r="G2516" s="11"/>
      <c r="I2516" s="9"/>
      <c r="L2516" s="1"/>
      <c r="M2516" s="112"/>
      <c r="N2516" s="112"/>
      <c r="O2516" s="112"/>
      <c r="P2516" s="113"/>
      <c r="Q2516" s="112"/>
      <c r="R2516" s="114"/>
      <c r="S2516" s="113"/>
      <c r="T2516" s="112"/>
      <c r="U2516" s="114"/>
      <c r="V2516" s="113"/>
      <c r="W2516" s="112"/>
      <c r="X2516" s="113"/>
    </row>
    <row r="2517" spans="1:24" x14ac:dyDescent="0.25">
      <c r="A2517" s="77"/>
      <c r="B2517" s="80"/>
      <c r="C2517" s="22"/>
      <c r="D2517" s="22"/>
      <c r="E2517" s="21"/>
      <c r="F2517" s="21"/>
      <c r="G2517" s="11"/>
      <c r="I2517" s="9"/>
      <c r="L2517" s="1"/>
      <c r="M2517" s="112"/>
      <c r="N2517" s="112"/>
      <c r="O2517" s="112"/>
      <c r="P2517" s="113"/>
      <c r="Q2517" s="112"/>
      <c r="R2517" s="114"/>
      <c r="S2517" s="113"/>
      <c r="T2517" s="112"/>
      <c r="U2517" s="114"/>
      <c r="V2517" s="113"/>
      <c r="W2517" s="112"/>
      <c r="X2517" s="113"/>
    </row>
    <row r="2518" spans="1:24" x14ac:dyDescent="0.25">
      <c r="A2518" s="77"/>
      <c r="B2518" s="80"/>
      <c r="C2518" s="22"/>
      <c r="D2518" s="22"/>
      <c r="E2518" s="21"/>
      <c r="F2518" s="21"/>
      <c r="G2518" s="11"/>
      <c r="I2518" s="9"/>
      <c r="L2518" s="1"/>
      <c r="M2518" s="112"/>
      <c r="N2518" s="112"/>
      <c r="O2518" s="112"/>
      <c r="P2518" s="113"/>
      <c r="Q2518" s="112"/>
      <c r="R2518" s="114"/>
      <c r="S2518" s="113"/>
      <c r="T2518" s="112"/>
      <c r="U2518" s="114"/>
      <c r="V2518" s="113"/>
      <c r="W2518" s="112"/>
      <c r="X2518" s="113"/>
    </row>
    <row r="2519" spans="1:24" x14ac:dyDescent="0.25">
      <c r="A2519" s="77"/>
      <c r="B2519" s="80"/>
      <c r="C2519" s="22"/>
      <c r="D2519" s="22"/>
      <c r="E2519" s="21"/>
      <c r="F2519" s="21"/>
      <c r="G2519" s="11"/>
      <c r="I2519" s="9"/>
      <c r="L2519" s="1"/>
      <c r="M2519" s="112"/>
      <c r="N2519" s="112"/>
      <c r="O2519" s="112"/>
      <c r="P2519" s="113"/>
      <c r="Q2519" s="112"/>
      <c r="R2519" s="114"/>
      <c r="S2519" s="113"/>
      <c r="T2519" s="112"/>
      <c r="U2519" s="114"/>
      <c r="V2519" s="113"/>
      <c r="W2519" s="112"/>
      <c r="X2519" s="113"/>
    </row>
    <row r="2520" spans="1:24" x14ac:dyDescent="0.25">
      <c r="A2520" s="77"/>
      <c r="B2520" s="80"/>
      <c r="C2520" s="22"/>
      <c r="D2520" s="22"/>
      <c r="E2520" s="21"/>
      <c r="F2520" s="21"/>
      <c r="G2520" s="11"/>
      <c r="I2520" s="9"/>
      <c r="L2520" s="1"/>
      <c r="M2520" s="112"/>
      <c r="N2520" s="112"/>
      <c r="O2520" s="112"/>
      <c r="P2520" s="113"/>
      <c r="Q2520" s="112"/>
      <c r="R2520" s="114"/>
      <c r="S2520" s="113"/>
      <c r="T2520" s="112"/>
      <c r="U2520" s="114"/>
      <c r="V2520" s="113"/>
      <c r="W2520" s="112"/>
      <c r="X2520" s="113"/>
    </row>
    <row r="2521" spans="1:24" x14ac:dyDescent="0.25">
      <c r="A2521" s="77"/>
      <c r="B2521" s="80"/>
      <c r="C2521" s="22"/>
      <c r="D2521" s="22"/>
      <c r="E2521" s="21"/>
      <c r="F2521" s="21"/>
      <c r="G2521" s="11"/>
      <c r="I2521" s="9"/>
      <c r="L2521" s="1"/>
      <c r="M2521" s="112"/>
      <c r="N2521" s="112"/>
      <c r="O2521" s="112"/>
      <c r="P2521" s="113"/>
      <c r="Q2521" s="112"/>
      <c r="R2521" s="114"/>
      <c r="S2521" s="113"/>
      <c r="T2521" s="112"/>
      <c r="U2521" s="114"/>
      <c r="V2521" s="113"/>
      <c r="W2521" s="112"/>
      <c r="X2521" s="113"/>
    </row>
    <row r="2522" spans="1:24" x14ac:dyDescent="0.25">
      <c r="A2522" s="77"/>
      <c r="B2522" s="80"/>
      <c r="C2522" s="22"/>
      <c r="D2522" s="22"/>
      <c r="E2522" s="21"/>
      <c r="F2522" s="21"/>
      <c r="G2522" s="11"/>
      <c r="I2522" s="9"/>
      <c r="L2522" s="1"/>
      <c r="M2522" s="112"/>
      <c r="N2522" s="112"/>
      <c r="O2522" s="112"/>
      <c r="P2522" s="113"/>
      <c r="Q2522" s="112"/>
      <c r="R2522" s="114"/>
      <c r="S2522" s="113"/>
      <c r="T2522" s="112"/>
      <c r="U2522" s="114"/>
      <c r="V2522" s="113"/>
      <c r="W2522" s="112"/>
      <c r="X2522" s="113"/>
    </row>
    <row r="2523" spans="1:24" x14ac:dyDescent="0.25">
      <c r="A2523" s="77"/>
      <c r="B2523" s="80"/>
      <c r="C2523" s="22"/>
      <c r="D2523" s="22"/>
      <c r="E2523" s="21"/>
      <c r="F2523" s="21"/>
      <c r="G2523" s="11"/>
      <c r="I2523" s="9"/>
      <c r="L2523" s="1"/>
      <c r="M2523" s="112"/>
      <c r="N2523" s="112"/>
      <c r="O2523" s="112"/>
      <c r="P2523" s="113"/>
      <c r="Q2523" s="112"/>
      <c r="R2523" s="114"/>
      <c r="S2523" s="113"/>
      <c r="T2523" s="112"/>
      <c r="U2523" s="114"/>
      <c r="V2523" s="113"/>
      <c r="W2523" s="112"/>
      <c r="X2523" s="113"/>
    </row>
    <row r="2524" spans="1:24" x14ac:dyDescent="0.25">
      <c r="A2524" s="77"/>
      <c r="B2524" s="80"/>
      <c r="C2524" s="22"/>
      <c r="D2524" s="22"/>
      <c r="E2524" s="21"/>
      <c r="F2524" s="21"/>
      <c r="G2524" s="11"/>
      <c r="I2524" s="9"/>
      <c r="L2524" s="1"/>
      <c r="M2524" s="112"/>
      <c r="N2524" s="112"/>
      <c r="O2524" s="112"/>
      <c r="P2524" s="113"/>
      <c r="Q2524" s="112"/>
      <c r="R2524" s="114"/>
      <c r="S2524" s="113"/>
      <c r="T2524" s="112"/>
      <c r="U2524" s="114"/>
      <c r="V2524" s="113"/>
      <c r="W2524" s="112"/>
      <c r="X2524" s="113"/>
    </row>
    <row r="2525" spans="1:24" x14ac:dyDescent="0.25">
      <c r="A2525" s="77"/>
      <c r="B2525" s="80"/>
      <c r="C2525" s="22"/>
      <c r="D2525" s="22"/>
      <c r="E2525" s="21"/>
      <c r="F2525" s="21"/>
      <c r="G2525" s="11"/>
      <c r="I2525" s="9"/>
      <c r="L2525" s="1"/>
      <c r="M2525" s="112"/>
      <c r="N2525" s="112"/>
      <c r="O2525" s="112"/>
      <c r="P2525" s="113"/>
      <c r="Q2525" s="112"/>
      <c r="R2525" s="114"/>
      <c r="S2525" s="113"/>
      <c r="T2525" s="112"/>
      <c r="U2525" s="114"/>
      <c r="V2525" s="113"/>
      <c r="W2525" s="112"/>
      <c r="X2525" s="113"/>
    </row>
    <row r="2526" spans="1:24" x14ac:dyDescent="0.25">
      <c r="A2526" s="77"/>
      <c r="B2526" s="80"/>
      <c r="C2526" s="22"/>
      <c r="D2526" s="22"/>
      <c r="E2526" s="21"/>
      <c r="F2526" s="21"/>
      <c r="G2526" s="11"/>
      <c r="I2526" s="9"/>
      <c r="L2526" s="1"/>
      <c r="M2526" s="112"/>
      <c r="N2526" s="112"/>
      <c r="O2526" s="112"/>
      <c r="P2526" s="113"/>
      <c r="Q2526" s="112"/>
      <c r="R2526" s="114"/>
      <c r="S2526" s="113"/>
      <c r="T2526" s="112"/>
      <c r="U2526" s="114"/>
      <c r="V2526" s="113"/>
      <c r="W2526" s="112"/>
      <c r="X2526" s="113"/>
    </row>
    <row r="2527" spans="1:24" x14ac:dyDescent="0.25">
      <c r="A2527" s="77"/>
      <c r="B2527" s="80"/>
      <c r="C2527" s="22"/>
      <c r="D2527" s="22"/>
      <c r="E2527" s="21"/>
      <c r="F2527" s="21"/>
      <c r="G2527" s="11"/>
      <c r="I2527" s="9"/>
      <c r="L2527" s="1"/>
      <c r="M2527" s="112"/>
      <c r="N2527" s="112"/>
      <c r="O2527" s="112"/>
      <c r="P2527" s="113"/>
      <c r="Q2527" s="112"/>
      <c r="R2527" s="114"/>
      <c r="S2527" s="113"/>
      <c r="T2527" s="112"/>
      <c r="U2527" s="114"/>
      <c r="V2527" s="113"/>
      <c r="W2527" s="112"/>
      <c r="X2527" s="113"/>
    </row>
    <row r="2528" spans="1:24" x14ac:dyDescent="0.25">
      <c r="A2528" s="77"/>
      <c r="B2528" s="80"/>
      <c r="C2528" s="22"/>
      <c r="D2528" s="22"/>
      <c r="E2528" s="21"/>
      <c r="F2528" s="21"/>
      <c r="G2528" s="11"/>
      <c r="I2528" s="9"/>
      <c r="L2528" s="1"/>
      <c r="M2528" s="112"/>
      <c r="N2528" s="112"/>
      <c r="O2528" s="112"/>
      <c r="P2528" s="113"/>
      <c r="Q2528" s="112"/>
      <c r="R2528" s="114"/>
      <c r="S2528" s="113"/>
      <c r="T2528" s="112"/>
      <c r="U2528" s="114"/>
      <c r="V2528" s="113"/>
      <c r="W2528" s="112"/>
      <c r="X2528" s="113"/>
    </row>
    <row r="2529" spans="1:24" x14ac:dyDescent="0.25">
      <c r="A2529" s="77"/>
      <c r="B2529" s="80"/>
      <c r="C2529" s="22"/>
      <c r="D2529" s="22"/>
      <c r="E2529" s="21"/>
      <c r="F2529" s="21"/>
      <c r="G2529" s="11"/>
      <c r="I2529" s="9"/>
      <c r="L2529" s="1"/>
      <c r="M2529" s="112"/>
      <c r="N2529" s="112"/>
      <c r="O2529" s="112"/>
      <c r="P2529" s="113"/>
      <c r="Q2529" s="112"/>
      <c r="R2529" s="114"/>
      <c r="S2529" s="113"/>
      <c r="T2529" s="112"/>
      <c r="U2529" s="114"/>
      <c r="V2529" s="113"/>
      <c r="W2529" s="112"/>
      <c r="X2529" s="113"/>
    </row>
    <row r="2530" spans="1:24" x14ac:dyDescent="0.25">
      <c r="A2530" s="77"/>
      <c r="B2530" s="80"/>
      <c r="C2530" s="22"/>
      <c r="D2530" s="22"/>
      <c r="E2530" s="21"/>
      <c r="F2530" s="21"/>
      <c r="G2530" s="11"/>
      <c r="I2530" s="9"/>
      <c r="L2530" s="1"/>
      <c r="M2530" s="112"/>
      <c r="N2530" s="112"/>
      <c r="O2530" s="112"/>
      <c r="P2530" s="113"/>
      <c r="Q2530" s="112"/>
      <c r="R2530" s="114"/>
      <c r="S2530" s="113"/>
      <c r="T2530" s="112"/>
      <c r="U2530" s="114"/>
      <c r="V2530" s="113"/>
      <c r="W2530" s="112"/>
      <c r="X2530" s="113"/>
    </row>
    <row r="2531" spans="1:24" x14ac:dyDescent="0.25">
      <c r="A2531" s="77"/>
      <c r="B2531" s="80"/>
      <c r="C2531" s="22"/>
      <c r="D2531" s="22"/>
      <c r="E2531" s="21"/>
      <c r="F2531" s="21"/>
      <c r="G2531" s="11"/>
      <c r="I2531" s="9"/>
      <c r="L2531" s="1"/>
      <c r="M2531" s="112"/>
      <c r="N2531" s="112"/>
      <c r="O2531" s="112"/>
      <c r="P2531" s="113"/>
      <c r="Q2531" s="112"/>
      <c r="R2531" s="114"/>
      <c r="S2531" s="113"/>
      <c r="T2531" s="112"/>
      <c r="U2531" s="114"/>
      <c r="V2531" s="113"/>
      <c r="W2531" s="112"/>
      <c r="X2531" s="113"/>
    </row>
    <row r="2532" spans="1:24" x14ac:dyDescent="0.25">
      <c r="A2532" s="77"/>
      <c r="B2532" s="80"/>
      <c r="C2532" s="22"/>
      <c r="D2532" s="22"/>
      <c r="E2532" s="21"/>
      <c r="F2532" s="21"/>
      <c r="G2532" s="11"/>
      <c r="I2532" s="9"/>
      <c r="L2532" s="1"/>
      <c r="M2532" s="112"/>
      <c r="N2532" s="112"/>
      <c r="O2532" s="112"/>
      <c r="P2532" s="113"/>
      <c r="Q2532" s="112"/>
      <c r="R2532" s="114"/>
      <c r="S2532" s="113"/>
      <c r="T2532" s="112"/>
      <c r="U2532" s="114"/>
      <c r="V2532" s="113"/>
      <c r="W2532" s="112"/>
      <c r="X2532" s="113"/>
    </row>
    <row r="2533" spans="1:24" x14ac:dyDescent="0.25">
      <c r="A2533" s="77"/>
      <c r="B2533" s="80"/>
      <c r="C2533" s="22"/>
      <c r="D2533" s="22"/>
      <c r="E2533" s="21"/>
      <c r="F2533" s="21"/>
      <c r="G2533" s="11"/>
      <c r="I2533" s="9"/>
      <c r="L2533" s="1"/>
      <c r="M2533" s="112"/>
      <c r="N2533" s="112"/>
      <c r="O2533" s="112"/>
      <c r="P2533" s="113"/>
      <c r="Q2533" s="112"/>
      <c r="R2533" s="114"/>
      <c r="S2533" s="113"/>
      <c r="T2533" s="112"/>
      <c r="U2533" s="114"/>
      <c r="V2533" s="113"/>
      <c r="W2533" s="112"/>
      <c r="X2533" s="113"/>
    </row>
    <row r="2534" spans="1:24" x14ac:dyDescent="0.25">
      <c r="A2534" s="77"/>
      <c r="B2534" s="80"/>
      <c r="C2534" s="22"/>
      <c r="D2534" s="22"/>
      <c r="E2534" s="21"/>
      <c r="F2534" s="21"/>
      <c r="G2534" s="11"/>
      <c r="I2534" s="9"/>
      <c r="L2534" s="1"/>
      <c r="M2534" s="112"/>
      <c r="N2534" s="112"/>
      <c r="O2534" s="112"/>
      <c r="P2534" s="113"/>
      <c r="Q2534" s="112"/>
      <c r="R2534" s="114"/>
      <c r="S2534" s="113"/>
      <c r="T2534" s="112"/>
      <c r="U2534" s="114"/>
      <c r="V2534" s="113"/>
      <c r="W2534" s="112"/>
      <c r="X2534" s="113"/>
    </row>
    <row r="2535" spans="1:24" x14ac:dyDescent="0.25">
      <c r="A2535" s="77"/>
      <c r="B2535" s="80"/>
      <c r="C2535" s="22"/>
      <c r="D2535" s="22"/>
      <c r="E2535" s="21"/>
      <c r="F2535" s="21"/>
      <c r="G2535" s="11"/>
      <c r="I2535" s="9"/>
      <c r="L2535" s="1"/>
      <c r="M2535" s="112"/>
      <c r="N2535" s="112"/>
      <c r="O2535" s="112"/>
      <c r="P2535" s="113"/>
      <c r="Q2535" s="112"/>
      <c r="R2535" s="114"/>
      <c r="S2535" s="113"/>
      <c r="T2535" s="112"/>
      <c r="U2535" s="114"/>
      <c r="V2535" s="113"/>
      <c r="W2535" s="112"/>
      <c r="X2535" s="113"/>
    </row>
    <row r="2536" spans="1:24" x14ac:dyDescent="0.25">
      <c r="A2536" s="77"/>
      <c r="B2536" s="80"/>
      <c r="C2536" s="22"/>
      <c r="D2536" s="22"/>
      <c r="E2536" s="21"/>
      <c r="F2536" s="21"/>
      <c r="G2536" s="11"/>
      <c r="I2536" s="9"/>
      <c r="L2536" s="1"/>
      <c r="M2536" s="112"/>
      <c r="N2536" s="112"/>
      <c r="O2536" s="112"/>
      <c r="P2536" s="113"/>
      <c r="Q2536" s="112"/>
      <c r="R2536" s="114"/>
      <c r="S2536" s="113"/>
      <c r="T2536" s="112"/>
      <c r="U2536" s="114"/>
      <c r="V2536" s="113"/>
      <c r="W2536" s="112"/>
      <c r="X2536" s="113"/>
    </row>
    <row r="2537" spans="1:24" x14ac:dyDescent="0.25">
      <c r="A2537" s="77"/>
      <c r="B2537" s="80"/>
      <c r="C2537" s="22"/>
      <c r="D2537" s="22"/>
      <c r="E2537" s="21"/>
      <c r="F2537" s="21"/>
      <c r="G2537" s="11"/>
      <c r="I2537" s="9"/>
      <c r="L2537" s="1"/>
      <c r="M2537" s="112"/>
      <c r="N2537" s="112"/>
      <c r="O2537" s="112"/>
      <c r="P2537" s="113"/>
      <c r="Q2537" s="112"/>
      <c r="R2537" s="114"/>
      <c r="S2537" s="113"/>
      <c r="T2537" s="112"/>
      <c r="U2537" s="114"/>
      <c r="V2537" s="113"/>
      <c r="W2537" s="112"/>
      <c r="X2537" s="113"/>
    </row>
    <row r="2538" spans="1:24" x14ac:dyDescent="0.25">
      <c r="A2538" s="77"/>
      <c r="B2538" s="80"/>
      <c r="C2538" s="22"/>
      <c r="D2538" s="22"/>
      <c r="E2538" s="21"/>
      <c r="F2538" s="21"/>
      <c r="G2538" s="11"/>
      <c r="I2538" s="9"/>
      <c r="L2538" s="1"/>
      <c r="M2538" s="112"/>
      <c r="N2538" s="112"/>
      <c r="O2538" s="112"/>
      <c r="P2538" s="113"/>
      <c r="Q2538" s="112"/>
      <c r="R2538" s="114"/>
      <c r="S2538" s="113"/>
      <c r="T2538" s="112"/>
      <c r="U2538" s="114"/>
      <c r="V2538" s="113"/>
      <c r="W2538" s="112"/>
      <c r="X2538" s="113"/>
    </row>
    <row r="2539" spans="1:24" x14ac:dyDescent="0.25">
      <c r="A2539" s="77"/>
      <c r="B2539" s="80"/>
      <c r="C2539" s="22"/>
      <c r="D2539" s="22"/>
      <c r="E2539" s="21"/>
      <c r="F2539" s="21"/>
      <c r="G2539" s="11"/>
      <c r="I2539" s="9"/>
      <c r="L2539" s="1"/>
      <c r="M2539" s="112"/>
      <c r="N2539" s="112"/>
      <c r="O2539" s="112"/>
      <c r="P2539" s="113"/>
      <c r="Q2539" s="112"/>
      <c r="R2539" s="114"/>
      <c r="S2539" s="113"/>
      <c r="T2539" s="112"/>
      <c r="U2539" s="114"/>
      <c r="V2539" s="113"/>
      <c r="W2539" s="112"/>
      <c r="X2539" s="113"/>
    </row>
    <row r="2540" spans="1:24" x14ac:dyDescent="0.25">
      <c r="A2540" s="77"/>
      <c r="B2540" s="80"/>
      <c r="C2540" s="22"/>
      <c r="D2540" s="22"/>
      <c r="E2540" s="21"/>
      <c r="F2540" s="21"/>
      <c r="G2540" s="11"/>
      <c r="I2540" s="9"/>
      <c r="L2540" s="1"/>
      <c r="M2540" s="112"/>
      <c r="N2540" s="112"/>
      <c r="O2540" s="112"/>
      <c r="P2540" s="113"/>
      <c r="Q2540" s="112"/>
      <c r="R2540" s="114"/>
      <c r="S2540" s="113"/>
      <c r="T2540" s="112"/>
      <c r="U2540" s="114"/>
      <c r="V2540" s="113"/>
      <c r="W2540" s="112"/>
      <c r="X2540" s="113"/>
    </row>
    <row r="2541" spans="1:24" x14ac:dyDescent="0.25">
      <c r="A2541" s="77"/>
      <c r="B2541" s="80"/>
      <c r="C2541" s="22"/>
      <c r="D2541" s="22"/>
      <c r="E2541" s="21"/>
      <c r="F2541" s="21"/>
      <c r="G2541" s="11"/>
      <c r="I2541" s="9"/>
      <c r="L2541" s="1"/>
      <c r="M2541" s="112"/>
      <c r="N2541" s="112"/>
      <c r="O2541" s="112"/>
      <c r="P2541" s="113"/>
      <c r="Q2541" s="112"/>
      <c r="R2541" s="114"/>
      <c r="S2541" s="113"/>
      <c r="T2541" s="112"/>
      <c r="U2541" s="114"/>
      <c r="V2541" s="113"/>
      <c r="W2541" s="112"/>
      <c r="X2541" s="113"/>
    </row>
    <row r="2542" spans="1:24" x14ac:dyDescent="0.25">
      <c r="A2542" s="77"/>
      <c r="B2542" s="80"/>
      <c r="C2542" s="22"/>
      <c r="D2542" s="22"/>
      <c r="E2542" s="21"/>
      <c r="F2542" s="21"/>
      <c r="G2542" s="11"/>
      <c r="I2542" s="9"/>
      <c r="L2542" s="1"/>
      <c r="M2542" s="112"/>
      <c r="N2542" s="112"/>
      <c r="O2542" s="112"/>
      <c r="P2542" s="113"/>
      <c r="Q2542" s="112"/>
      <c r="R2542" s="114"/>
      <c r="S2542" s="113"/>
      <c r="T2542" s="112"/>
      <c r="U2542" s="114"/>
      <c r="V2542" s="113"/>
      <c r="W2542" s="112"/>
      <c r="X2542" s="113"/>
    </row>
    <row r="2543" spans="1:24" x14ac:dyDescent="0.25">
      <c r="A2543" s="77"/>
      <c r="B2543" s="80"/>
      <c r="C2543" s="22"/>
      <c r="D2543" s="22"/>
      <c r="E2543" s="21"/>
      <c r="F2543" s="21"/>
      <c r="G2543" s="11"/>
      <c r="I2543" s="9"/>
      <c r="L2543" s="1"/>
      <c r="M2543" s="112"/>
      <c r="N2543" s="112"/>
      <c r="O2543" s="112"/>
      <c r="P2543" s="113"/>
      <c r="Q2543" s="112"/>
      <c r="R2543" s="114"/>
      <c r="S2543" s="113"/>
      <c r="T2543" s="112"/>
      <c r="U2543" s="114"/>
      <c r="V2543" s="113"/>
      <c r="W2543" s="112"/>
      <c r="X2543" s="113"/>
    </row>
    <row r="2544" spans="1:24" x14ac:dyDescent="0.25">
      <c r="A2544" s="77"/>
      <c r="B2544" s="80"/>
      <c r="C2544" s="22"/>
      <c r="D2544" s="22"/>
      <c r="E2544" s="21"/>
      <c r="F2544" s="21"/>
      <c r="G2544" s="11"/>
      <c r="I2544" s="9"/>
      <c r="L2544" s="1"/>
      <c r="M2544" s="112"/>
      <c r="N2544" s="112"/>
      <c r="O2544" s="112"/>
      <c r="P2544" s="113"/>
      <c r="Q2544" s="112"/>
      <c r="R2544" s="114"/>
      <c r="S2544" s="113"/>
      <c r="T2544" s="112"/>
      <c r="U2544" s="114"/>
      <c r="V2544" s="113"/>
      <c r="W2544" s="112"/>
      <c r="X2544" s="113"/>
    </row>
    <row r="2545" spans="1:24" x14ac:dyDescent="0.25">
      <c r="A2545" s="77"/>
      <c r="B2545" s="80"/>
      <c r="C2545" s="22"/>
      <c r="D2545" s="22"/>
      <c r="E2545" s="21"/>
      <c r="F2545" s="21"/>
      <c r="G2545" s="11"/>
      <c r="I2545" s="9"/>
      <c r="L2545" s="1"/>
      <c r="M2545" s="112"/>
      <c r="N2545" s="112"/>
      <c r="O2545" s="112"/>
      <c r="P2545" s="113"/>
      <c r="Q2545" s="112"/>
      <c r="R2545" s="114"/>
      <c r="S2545" s="113"/>
      <c r="T2545" s="112"/>
      <c r="U2545" s="114"/>
      <c r="V2545" s="113"/>
      <c r="W2545" s="112"/>
      <c r="X2545" s="113"/>
    </row>
    <row r="2546" spans="1:24" x14ac:dyDescent="0.25">
      <c r="A2546" s="77"/>
      <c r="B2546" s="80"/>
      <c r="C2546" s="22"/>
      <c r="D2546" s="22"/>
      <c r="E2546" s="21"/>
      <c r="F2546" s="21"/>
      <c r="G2546" s="11"/>
      <c r="I2546" s="9"/>
      <c r="L2546" s="1"/>
      <c r="M2546" s="112"/>
      <c r="N2546" s="112"/>
      <c r="O2546" s="112"/>
      <c r="P2546" s="113"/>
      <c r="Q2546" s="112"/>
      <c r="R2546" s="114"/>
      <c r="S2546" s="113"/>
      <c r="T2546" s="112"/>
      <c r="U2546" s="114"/>
      <c r="V2546" s="113"/>
      <c r="W2546" s="112"/>
      <c r="X2546" s="113"/>
    </row>
    <row r="2547" spans="1:24" x14ac:dyDescent="0.25">
      <c r="A2547" s="77"/>
      <c r="B2547" s="80"/>
      <c r="C2547" s="22"/>
      <c r="D2547" s="22"/>
      <c r="E2547" s="21"/>
      <c r="F2547" s="21"/>
      <c r="G2547" s="11"/>
      <c r="I2547" s="9"/>
      <c r="L2547" s="1"/>
      <c r="M2547" s="112"/>
      <c r="N2547" s="112"/>
      <c r="O2547" s="112"/>
      <c r="P2547" s="113"/>
      <c r="Q2547" s="112"/>
      <c r="R2547" s="114"/>
      <c r="S2547" s="113"/>
      <c r="T2547" s="112"/>
      <c r="U2547" s="114"/>
      <c r="V2547" s="113"/>
      <c r="W2547" s="112"/>
      <c r="X2547" s="113"/>
    </row>
    <row r="2548" spans="1:24" x14ac:dyDescent="0.25">
      <c r="A2548" s="77"/>
      <c r="B2548" s="80"/>
      <c r="C2548" s="22"/>
      <c r="D2548" s="22"/>
      <c r="E2548" s="21"/>
      <c r="F2548" s="21"/>
      <c r="G2548" s="11"/>
      <c r="I2548" s="9"/>
      <c r="L2548" s="1"/>
      <c r="M2548" s="112"/>
      <c r="N2548" s="112"/>
      <c r="O2548" s="112"/>
      <c r="P2548" s="113"/>
      <c r="Q2548" s="112"/>
      <c r="R2548" s="114"/>
      <c r="S2548" s="113"/>
      <c r="T2548" s="112"/>
      <c r="U2548" s="114"/>
      <c r="V2548" s="113"/>
      <c r="W2548" s="112"/>
      <c r="X2548" s="113"/>
    </row>
    <row r="2549" spans="1:24" x14ac:dyDescent="0.25">
      <c r="A2549" s="77"/>
      <c r="B2549" s="80"/>
      <c r="C2549" s="22"/>
      <c r="D2549" s="22"/>
      <c r="E2549" s="21"/>
      <c r="F2549" s="21"/>
      <c r="G2549" s="11"/>
      <c r="I2549" s="9"/>
      <c r="L2549" s="1"/>
      <c r="M2549" s="112"/>
      <c r="N2549" s="112"/>
      <c r="O2549" s="112"/>
      <c r="P2549" s="113"/>
      <c r="Q2549" s="112"/>
      <c r="R2549" s="114"/>
      <c r="S2549" s="113"/>
      <c r="T2549" s="112"/>
      <c r="U2549" s="114"/>
      <c r="V2549" s="113"/>
      <c r="W2549" s="112"/>
      <c r="X2549" s="113"/>
    </row>
    <row r="2550" spans="1:24" x14ac:dyDescent="0.25">
      <c r="A2550" s="77"/>
      <c r="B2550" s="80"/>
      <c r="C2550" s="22"/>
      <c r="D2550" s="22"/>
      <c r="E2550" s="21"/>
      <c r="F2550" s="21"/>
      <c r="G2550" s="11"/>
      <c r="I2550" s="9"/>
      <c r="L2550" s="1"/>
      <c r="M2550" s="112"/>
      <c r="N2550" s="112"/>
      <c r="O2550" s="112"/>
      <c r="P2550" s="113"/>
      <c r="Q2550" s="112"/>
      <c r="R2550" s="114"/>
      <c r="S2550" s="113"/>
      <c r="T2550" s="112"/>
      <c r="U2550" s="114"/>
      <c r="V2550" s="113"/>
      <c r="W2550" s="112"/>
      <c r="X2550" s="113"/>
    </row>
    <row r="2551" spans="1:24" x14ac:dyDescent="0.25">
      <c r="A2551" s="77"/>
      <c r="B2551" s="80"/>
      <c r="C2551" s="22"/>
      <c r="D2551" s="22"/>
      <c r="E2551" s="21"/>
      <c r="F2551" s="21"/>
      <c r="G2551" s="11"/>
      <c r="I2551" s="9"/>
      <c r="L2551" s="1"/>
      <c r="M2551" s="112"/>
      <c r="N2551" s="112"/>
      <c r="O2551" s="112"/>
      <c r="P2551" s="113"/>
      <c r="Q2551" s="112"/>
      <c r="R2551" s="114"/>
      <c r="S2551" s="113"/>
      <c r="T2551" s="112"/>
      <c r="U2551" s="114"/>
      <c r="V2551" s="113"/>
      <c r="W2551" s="112"/>
      <c r="X2551" s="113"/>
    </row>
    <row r="2552" spans="1:24" x14ac:dyDescent="0.25">
      <c r="A2552" s="77"/>
      <c r="B2552" s="80"/>
      <c r="C2552" s="22"/>
      <c r="D2552" s="22"/>
      <c r="E2552" s="21"/>
      <c r="F2552" s="21"/>
      <c r="G2552" s="11"/>
      <c r="I2552" s="9"/>
      <c r="L2552" s="1"/>
      <c r="M2552" s="112"/>
      <c r="N2552" s="112"/>
      <c r="O2552" s="112"/>
      <c r="P2552" s="113"/>
      <c r="Q2552" s="112"/>
      <c r="R2552" s="114"/>
      <c r="S2552" s="113"/>
      <c r="T2552" s="112"/>
      <c r="U2552" s="114"/>
      <c r="V2552" s="113"/>
      <c r="W2552" s="112"/>
      <c r="X2552" s="113"/>
    </row>
    <row r="2553" spans="1:24" x14ac:dyDescent="0.25">
      <c r="A2553" s="77"/>
      <c r="B2553" s="80"/>
      <c r="C2553" s="22"/>
      <c r="D2553" s="22"/>
      <c r="E2553" s="21"/>
      <c r="F2553" s="21"/>
      <c r="G2553" s="11"/>
      <c r="I2553" s="9"/>
      <c r="L2553" s="1"/>
      <c r="M2553" s="112"/>
      <c r="N2553" s="112"/>
      <c r="O2553" s="112"/>
      <c r="P2553" s="113"/>
      <c r="Q2553" s="112"/>
      <c r="R2553" s="114"/>
      <c r="S2553" s="113"/>
      <c r="T2553" s="112"/>
      <c r="U2553" s="114"/>
      <c r="V2553" s="113"/>
      <c r="W2553" s="112"/>
      <c r="X2553" s="113"/>
    </row>
    <row r="2554" spans="1:24" x14ac:dyDescent="0.25">
      <c r="A2554" s="77"/>
      <c r="B2554" s="80"/>
      <c r="C2554" s="22"/>
      <c r="D2554" s="22"/>
      <c r="E2554" s="21"/>
      <c r="F2554" s="21"/>
      <c r="G2554" s="11"/>
      <c r="I2554" s="9"/>
      <c r="L2554" s="1"/>
      <c r="M2554" s="112"/>
      <c r="N2554" s="112"/>
      <c r="O2554" s="112"/>
      <c r="P2554" s="113"/>
      <c r="Q2554" s="112"/>
      <c r="R2554" s="114"/>
      <c r="S2554" s="113"/>
      <c r="T2554" s="112"/>
      <c r="U2554" s="114"/>
      <c r="V2554" s="113"/>
      <c r="W2554" s="112"/>
      <c r="X2554" s="113"/>
    </row>
    <row r="2555" spans="1:24" x14ac:dyDescent="0.25">
      <c r="A2555" s="77"/>
      <c r="B2555" s="80"/>
      <c r="C2555" s="22"/>
      <c r="D2555" s="22"/>
      <c r="E2555" s="21"/>
      <c r="F2555" s="21"/>
      <c r="G2555" s="11"/>
      <c r="I2555" s="9"/>
      <c r="L2555" s="1"/>
      <c r="M2555" s="112"/>
      <c r="N2555" s="112"/>
      <c r="O2555" s="112"/>
      <c r="P2555" s="113"/>
      <c r="Q2555" s="112"/>
      <c r="R2555" s="114"/>
      <c r="S2555" s="113"/>
      <c r="T2555" s="112"/>
      <c r="U2555" s="114"/>
      <c r="V2555" s="113"/>
      <c r="W2555" s="112"/>
      <c r="X2555" s="113"/>
    </row>
    <row r="2556" spans="1:24" x14ac:dyDescent="0.25">
      <c r="A2556" s="77"/>
      <c r="B2556" s="80"/>
      <c r="C2556" s="22"/>
      <c r="D2556" s="22"/>
      <c r="E2556" s="21"/>
      <c r="F2556" s="21"/>
      <c r="G2556" s="11"/>
      <c r="I2556" s="9"/>
      <c r="L2556" s="1"/>
      <c r="M2556" s="112"/>
      <c r="N2556" s="112"/>
      <c r="O2556" s="112"/>
      <c r="P2556" s="113"/>
      <c r="Q2556" s="112"/>
      <c r="R2556" s="114"/>
      <c r="S2556" s="113"/>
      <c r="T2556" s="112"/>
      <c r="U2556" s="114"/>
      <c r="V2556" s="113"/>
      <c r="W2556" s="112"/>
      <c r="X2556" s="113"/>
    </row>
    <row r="2557" spans="1:24" x14ac:dyDescent="0.25">
      <c r="A2557" s="77"/>
      <c r="B2557" s="80"/>
      <c r="C2557" s="22"/>
      <c r="D2557" s="22"/>
      <c r="E2557" s="21"/>
      <c r="F2557" s="21"/>
      <c r="G2557" s="11"/>
      <c r="I2557" s="9"/>
      <c r="L2557" s="1"/>
      <c r="M2557" s="112"/>
      <c r="N2557" s="112"/>
      <c r="O2557" s="112"/>
      <c r="P2557" s="113"/>
      <c r="Q2557" s="112"/>
      <c r="R2557" s="114"/>
      <c r="S2557" s="113"/>
      <c r="T2557" s="112"/>
      <c r="U2557" s="114"/>
      <c r="V2557" s="113"/>
      <c r="W2557" s="112"/>
      <c r="X2557" s="113"/>
    </row>
    <row r="2558" spans="1:24" x14ac:dyDescent="0.25">
      <c r="A2558" s="77"/>
      <c r="B2558" s="80"/>
      <c r="C2558" s="22"/>
      <c r="D2558" s="22"/>
      <c r="E2558" s="21"/>
      <c r="F2558" s="21"/>
      <c r="G2558" s="11"/>
      <c r="I2558" s="9"/>
      <c r="L2558" s="1"/>
      <c r="M2558" s="112"/>
      <c r="N2558" s="112"/>
      <c r="O2558" s="112"/>
      <c r="P2558" s="113"/>
      <c r="Q2558" s="112"/>
      <c r="R2558" s="114"/>
      <c r="S2558" s="113"/>
      <c r="T2558" s="112"/>
      <c r="U2558" s="114"/>
      <c r="V2558" s="113"/>
      <c r="W2558" s="112"/>
      <c r="X2558" s="113"/>
    </row>
    <row r="2559" spans="1:24" x14ac:dyDescent="0.25">
      <c r="A2559" s="77"/>
      <c r="B2559" s="80"/>
      <c r="C2559" s="22"/>
      <c r="D2559" s="22"/>
      <c r="E2559" s="21"/>
      <c r="F2559" s="21"/>
      <c r="G2559" s="11"/>
      <c r="I2559" s="9"/>
      <c r="L2559" s="1"/>
      <c r="M2559" s="112"/>
      <c r="N2559" s="112"/>
      <c r="O2559" s="112"/>
      <c r="P2559" s="113"/>
      <c r="Q2559" s="112"/>
      <c r="R2559" s="114"/>
      <c r="S2559" s="113"/>
      <c r="T2559" s="112"/>
      <c r="U2559" s="114"/>
      <c r="V2559" s="113"/>
      <c r="W2559" s="112"/>
      <c r="X2559" s="113"/>
    </row>
    <row r="2560" spans="1:24" x14ac:dyDescent="0.25">
      <c r="A2560" s="77"/>
      <c r="B2560" s="80"/>
      <c r="C2560" s="22"/>
      <c r="D2560" s="22"/>
      <c r="E2560" s="21"/>
      <c r="F2560" s="21"/>
      <c r="G2560" s="11"/>
      <c r="I2560" s="9"/>
      <c r="L2560" s="1"/>
      <c r="M2560" s="112"/>
      <c r="N2560" s="112"/>
      <c r="O2560" s="112"/>
      <c r="P2560" s="113"/>
      <c r="Q2560" s="112"/>
      <c r="R2560" s="114"/>
      <c r="S2560" s="113"/>
      <c r="T2560" s="112"/>
      <c r="U2560" s="114"/>
      <c r="V2560" s="113"/>
      <c r="W2560" s="112"/>
      <c r="X2560" s="113"/>
    </row>
    <row r="2561" spans="1:24" x14ac:dyDescent="0.25">
      <c r="A2561" s="77"/>
      <c r="B2561" s="80"/>
      <c r="C2561" s="22"/>
      <c r="D2561" s="22"/>
      <c r="E2561" s="21"/>
      <c r="F2561" s="21"/>
      <c r="G2561" s="11"/>
      <c r="I2561" s="9"/>
      <c r="L2561" s="1"/>
      <c r="M2561" s="112"/>
      <c r="N2561" s="112"/>
      <c r="O2561" s="112"/>
      <c r="P2561" s="113"/>
      <c r="Q2561" s="112"/>
      <c r="R2561" s="114"/>
      <c r="S2561" s="113"/>
      <c r="T2561" s="112"/>
      <c r="U2561" s="114"/>
      <c r="V2561" s="113"/>
      <c r="W2561" s="112"/>
      <c r="X2561" s="113"/>
    </row>
    <row r="2562" spans="1:24" x14ac:dyDescent="0.25">
      <c r="A2562" s="77"/>
      <c r="B2562" s="80"/>
      <c r="C2562" s="22"/>
      <c r="D2562" s="22"/>
      <c r="E2562" s="21"/>
      <c r="F2562" s="21"/>
      <c r="G2562" s="11"/>
      <c r="I2562" s="9"/>
      <c r="L2562" s="1"/>
      <c r="M2562" s="112"/>
      <c r="N2562" s="112"/>
      <c r="O2562" s="112"/>
      <c r="P2562" s="113"/>
      <c r="Q2562" s="112"/>
      <c r="R2562" s="114"/>
      <c r="S2562" s="113"/>
      <c r="T2562" s="112"/>
      <c r="U2562" s="114"/>
      <c r="V2562" s="113"/>
      <c r="W2562" s="112"/>
      <c r="X2562" s="113"/>
    </row>
    <row r="2563" spans="1:24" x14ac:dyDescent="0.25">
      <c r="A2563" s="77"/>
      <c r="B2563" s="80"/>
      <c r="C2563" s="22"/>
      <c r="D2563" s="22"/>
      <c r="E2563" s="21"/>
      <c r="F2563" s="21"/>
      <c r="G2563" s="11"/>
      <c r="I2563" s="9"/>
      <c r="L2563" s="1"/>
      <c r="M2563" s="112"/>
      <c r="N2563" s="112"/>
      <c r="O2563" s="112"/>
      <c r="P2563" s="113"/>
      <c r="Q2563" s="112"/>
      <c r="R2563" s="114"/>
      <c r="S2563" s="113"/>
      <c r="T2563" s="112"/>
      <c r="U2563" s="114"/>
      <c r="V2563" s="113"/>
      <c r="W2563" s="112"/>
      <c r="X2563" s="113"/>
    </row>
    <row r="2564" spans="1:24" x14ac:dyDescent="0.25">
      <c r="A2564" s="77"/>
      <c r="B2564" s="80"/>
      <c r="C2564" s="22"/>
      <c r="D2564" s="22"/>
      <c r="E2564" s="21"/>
      <c r="F2564" s="21"/>
      <c r="G2564" s="11"/>
      <c r="I2564" s="9"/>
      <c r="L2564" s="1"/>
      <c r="M2564" s="112"/>
      <c r="N2564" s="112"/>
      <c r="O2564" s="112"/>
      <c r="P2564" s="113"/>
      <c r="Q2564" s="112"/>
      <c r="R2564" s="114"/>
      <c r="S2564" s="113"/>
      <c r="T2564" s="112"/>
      <c r="U2564" s="114"/>
      <c r="V2564" s="113"/>
      <c r="W2564" s="112"/>
      <c r="X2564" s="113"/>
    </row>
    <row r="2565" spans="1:24" x14ac:dyDescent="0.25">
      <c r="A2565" s="77"/>
      <c r="B2565" s="80"/>
      <c r="C2565" s="22"/>
      <c r="D2565" s="22"/>
      <c r="E2565" s="21"/>
      <c r="F2565" s="21"/>
      <c r="G2565" s="11"/>
      <c r="I2565" s="9"/>
      <c r="L2565" s="1"/>
      <c r="M2565" s="112"/>
      <c r="N2565" s="112"/>
      <c r="O2565" s="112"/>
      <c r="P2565" s="113"/>
      <c r="Q2565" s="112"/>
      <c r="R2565" s="114"/>
      <c r="S2565" s="113"/>
      <c r="T2565" s="112"/>
      <c r="U2565" s="114"/>
      <c r="V2565" s="113"/>
      <c r="W2565" s="112"/>
      <c r="X2565" s="113"/>
    </row>
    <row r="2566" spans="1:24" x14ac:dyDescent="0.25">
      <c r="A2566" s="77"/>
      <c r="B2566" s="80"/>
      <c r="C2566" s="22"/>
      <c r="D2566" s="22"/>
      <c r="E2566" s="21"/>
      <c r="F2566" s="21"/>
      <c r="G2566" s="11"/>
      <c r="I2566" s="9"/>
      <c r="L2566" s="1"/>
      <c r="M2566" s="112"/>
      <c r="N2566" s="112"/>
      <c r="O2566" s="112"/>
      <c r="P2566" s="113"/>
      <c r="Q2566" s="112"/>
      <c r="R2566" s="114"/>
      <c r="S2566" s="113"/>
      <c r="T2566" s="112"/>
      <c r="U2566" s="114"/>
      <c r="V2566" s="113"/>
      <c r="W2566" s="112"/>
      <c r="X2566" s="113"/>
    </row>
    <row r="2567" spans="1:24" x14ac:dyDescent="0.25">
      <c r="A2567" s="77"/>
      <c r="B2567" s="80"/>
      <c r="C2567" s="22"/>
      <c r="D2567" s="22"/>
      <c r="E2567" s="21"/>
      <c r="F2567" s="21"/>
      <c r="G2567" s="11"/>
      <c r="I2567" s="9"/>
      <c r="L2567" s="1"/>
      <c r="M2567" s="112"/>
      <c r="N2567" s="112"/>
      <c r="O2567" s="112"/>
      <c r="P2567" s="113"/>
      <c r="Q2567" s="112"/>
      <c r="R2567" s="114"/>
      <c r="S2567" s="113"/>
      <c r="T2567" s="112"/>
      <c r="U2567" s="114"/>
      <c r="V2567" s="113"/>
      <c r="W2567" s="112"/>
      <c r="X2567" s="113"/>
    </row>
    <row r="2568" spans="1:24" x14ac:dyDescent="0.25">
      <c r="A2568" s="77"/>
      <c r="B2568" s="80"/>
      <c r="C2568" s="22"/>
      <c r="D2568" s="22"/>
      <c r="E2568" s="21"/>
      <c r="F2568" s="21"/>
      <c r="G2568" s="11"/>
      <c r="I2568" s="9"/>
      <c r="L2568" s="1"/>
      <c r="M2568" s="112"/>
      <c r="N2568" s="112"/>
      <c r="O2568" s="112"/>
      <c r="P2568" s="113"/>
      <c r="Q2568" s="112"/>
      <c r="R2568" s="114"/>
      <c r="S2568" s="113"/>
      <c r="T2568" s="112"/>
      <c r="U2568" s="114"/>
      <c r="V2568" s="113"/>
      <c r="W2568" s="112"/>
      <c r="X2568" s="113"/>
    </row>
    <row r="2569" spans="1:24" x14ac:dyDescent="0.25">
      <c r="A2569" s="77"/>
      <c r="B2569" s="80"/>
      <c r="C2569" s="22"/>
      <c r="D2569" s="22"/>
      <c r="E2569" s="21"/>
      <c r="F2569" s="21"/>
      <c r="G2569" s="11"/>
      <c r="I2569" s="9"/>
      <c r="L2569" s="1"/>
      <c r="M2569" s="112"/>
      <c r="N2569" s="112"/>
      <c r="O2569" s="112"/>
      <c r="P2569" s="113"/>
      <c r="Q2569" s="112"/>
      <c r="R2569" s="114"/>
      <c r="S2569" s="113"/>
      <c r="T2569" s="112"/>
      <c r="U2569" s="114"/>
      <c r="V2569" s="113"/>
      <c r="W2569" s="112"/>
      <c r="X2569" s="113"/>
    </row>
    <row r="2570" spans="1:24" x14ac:dyDescent="0.25">
      <c r="A2570" s="77"/>
      <c r="B2570" s="80"/>
      <c r="C2570" s="22"/>
      <c r="D2570" s="22"/>
      <c r="E2570" s="21"/>
      <c r="F2570" s="21"/>
      <c r="G2570" s="11"/>
      <c r="I2570" s="9"/>
      <c r="L2570" s="1"/>
      <c r="M2570" s="112"/>
      <c r="N2570" s="112"/>
      <c r="O2570" s="112"/>
      <c r="P2570" s="113"/>
      <c r="Q2570" s="112"/>
      <c r="R2570" s="114"/>
      <c r="S2570" s="113"/>
      <c r="T2570" s="112"/>
      <c r="U2570" s="114"/>
      <c r="V2570" s="113"/>
      <c r="W2570" s="112"/>
      <c r="X2570" s="113"/>
    </row>
    <row r="2571" spans="1:24" x14ac:dyDescent="0.25">
      <c r="A2571" s="77"/>
      <c r="B2571" s="80"/>
      <c r="C2571" s="22"/>
      <c r="D2571" s="22"/>
      <c r="E2571" s="21"/>
      <c r="F2571" s="21"/>
      <c r="G2571" s="11"/>
      <c r="I2571" s="9"/>
      <c r="L2571" s="1"/>
      <c r="M2571" s="112"/>
      <c r="N2571" s="112"/>
      <c r="O2571" s="112"/>
      <c r="P2571" s="113"/>
      <c r="Q2571" s="112"/>
      <c r="R2571" s="114"/>
      <c r="S2571" s="113"/>
      <c r="T2571" s="112"/>
      <c r="U2571" s="114"/>
      <c r="V2571" s="113"/>
      <c r="W2571" s="112"/>
      <c r="X2571" s="113"/>
    </row>
    <row r="2572" spans="1:24" x14ac:dyDescent="0.25">
      <c r="A2572" s="77"/>
      <c r="B2572" s="80"/>
      <c r="C2572" s="22"/>
      <c r="D2572" s="22"/>
      <c r="E2572" s="21"/>
      <c r="F2572" s="21"/>
      <c r="G2572" s="11"/>
      <c r="I2572" s="9"/>
      <c r="L2572" s="1"/>
      <c r="M2572" s="112"/>
      <c r="N2572" s="112"/>
      <c r="O2572" s="112"/>
      <c r="P2572" s="113"/>
      <c r="Q2572" s="112"/>
      <c r="R2572" s="114"/>
      <c r="S2572" s="113"/>
      <c r="T2572" s="112"/>
      <c r="U2572" s="114"/>
      <c r="V2572" s="113"/>
      <c r="W2572" s="112"/>
      <c r="X2572" s="113"/>
    </row>
    <row r="2573" spans="1:24" x14ac:dyDescent="0.25">
      <c r="A2573" s="77"/>
      <c r="B2573" s="80"/>
      <c r="C2573" s="22"/>
      <c r="D2573" s="22"/>
      <c r="E2573" s="21"/>
      <c r="F2573" s="21"/>
      <c r="G2573" s="11"/>
      <c r="I2573" s="9"/>
      <c r="L2573" s="1"/>
      <c r="M2573" s="112"/>
      <c r="N2573" s="112"/>
      <c r="O2573" s="112"/>
      <c r="P2573" s="113"/>
      <c r="Q2573" s="112"/>
      <c r="R2573" s="114"/>
      <c r="S2573" s="113"/>
      <c r="T2573" s="112"/>
      <c r="U2573" s="114"/>
      <c r="V2573" s="113"/>
      <c r="W2573" s="112"/>
      <c r="X2573" s="113"/>
    </row>
    <row r="2574" spans="1:24" x14ac:dyDescent="0.25">
      <c r="A2574" s="77"/>
      <c r="B2574" s="80"/>
      <c r="C2574" s="22"/>
      <c r="D2574" s="22"/>
      <c r="E2574" s="21"/>
      <c r="F2574" s="21"/>
      <c r="G2574" s="11"/>
      <c r="I2574" s="9"/>
      <c r="L2574" s="1"/>
      <c r="M2574" s="112"/>
      <c r="N2574" s="112"/>
      <c r="O2574" s="112"/>
      <c r="P2574" s="113"/>
      <c r="Q2574" s="112"/>
      <c r="R2574" s="114"/>
      <c r="S2574" s="113"/>
      <c r="T2574" s="112"/>
      <c r="U2574" s="114"/>
      <c r="V2574" s="113"/>
      <c r="W2574" s="112"/>
      <c r="X2574" s="113"/>
    </row>
    <row r="2575" spans="1:24" x14ac:dyDescent="0.25">
      <c r="A2575" s="77"/>
      <c r="B2575" s="80"/>
      <c r="C2575" s="22"/>
      <c r="D2575" s="22"/>
      <c r="E2575" s="21"/>
      <c r="F2575" s="21"/>
      <c r="G2575" s="11"/>
      <c r="I2575" s="9"/>
      <c r="L2575" s="1"/>
      <c r="M2575" s="112"/>
      <c r="N2575" s="112"/>
      <c r="O2575" s="112"/>
      <c r="P2575" s="113"/>
      <c r="Q2575" s="112"/>
      <c r="R2575" s="114"/>
      <c r="S2575" s="113"/>
      <c r="T2575" s="112"/>
      <c r="U2575" s="114"/>
      <c r="V2575" s="113"/>
      <c r="W2575" s="112"/>
      <c r="X2575" s="113"/>
    </row>
    <row r="2576" spans="1:24" x14ac:dyDescent="0.25">
      <c r="A2576" s="77"/>
      <c r="B2576" s="80"/>
      <c r="C2576" s="22"/>
      <c r="D2576" s="22"/>
      <c r="E2576" s="21"/>
      <c r="F2576" s="21"/>
      <c r="G2576" s="11"/>
      <c r="I2576" s="9"/>
      <c r="L2576" s="1"/>
      <c r="M2576" s="112"/>
      <c r="N2576" s="112"/>
      <c r="O2576" s="112"/>
      <c r="P2576" s="113"/>
      <c r="Q2576" s="112"/>
      <c r="R2576" s="114"/>
      <c r="S2576" s="113"/>
      <c r="T2576" s="112"/>
      <c r="U2576" s="114"/>
      <c r="V2576" s="113"/>
      <c r="W2576" s="112"/>
      <c r="X2576" s="113"/>
    </row>
    <row r="2577" spans="1:24" x14ac:dyDescent="0.25">
      <c r="A2577" s="77"/>
      <c r="B2577" s="80"/>
      <c r="C2577" s="22"/>
      <c r="D2577" s="22"/>
      <c r="E2577" s="21"/>
      <c r="F2577" s="21"/>
      <c r="G2577" s="11"/>
      <c r="I2577" s="9"/>
      <c r="L2577" s="1"/>
      <c r="M2577" s="112"/>
      <c r="N2577" s="112"/>
      <c r="O2577" s="112"/>
      <c r="P2577" s="113"/>
      <c r="Q2577" s="112"/>
      <c r="R2577" s="114"/>
      <c r="S2577" s="113"/>
      <c r="T2577" s="112"/>
      <c r="U2577" s="114"/>
      <c r="V2577" s="113"/>
      <c r="W2577" s="112"/>
      <c r="X2577" s="113"/>
    </row>
    <row r="2578" spans="1:24" x14ac:dyDescent="0.25">
      <c r="A2578" s="77"/>
      <c r="B2578" s="80"/>
      <c r="C2578" s="22"/>
      <c r="D2578" s="22"/>
      <c r="E2578" s="21"/>
      <c r="F2578" s="21"/>
      <c r="G2578" s="11"/>
      <c r="I2578" s="9"/>
      <c r="L2578" s="1"/>
      <c r="M2578" s="112"/>
      <c r="N2578" s="112"/>
      <c r="O2578" s="112"/>
      <c r="P2578" s="113"/>
      <c r="Q2578" s="112"/>
      <c r="R2578" s="114"/>
      <c r="S2578" s="113"/>
      <c r="T2578" s="112"/>
      <c r="U2578" s="114"/>
      <c r="V2578" s="113"/>
      <c r="W2578" s="112"/>
      <c r="X2578" s="113"/>
    </row>
    <row r="2579" spans="1:24" x14ac:dyDescent="0.25">
      <c r="A2579" s="77"/>
      <c r="B2579" s="80"/>
      <c r="C2579" s="22"/>
      <c r="D2579" s="22"/>
      <c r="E2579" s="21"/>
      <c r="F2579" s="21"/>
      <c r="G2579" s="11"/>
      <c r="I2579" s="9"/>
      <c r="L2579" s="1"/>
      <c r="M2579" s="112"/>
      <c r="N2579" s="112"/>
      <c r="O2579" s="112"/>
      <c r="P2579" s="113"/>
      <c r="Q2579" s="112"/>
      <c r="R2579" s="114"/>
      <c r="S2579" s="113"/>
      <c r="T2579" s="112"/>
      <c r="U2579" s="114"/>
      <c r="V2579" s="113"/>
      <c r="W2579" s="112"/>
      <c r="X2579" s="113"/>
    </row>
    <row r="2580" spans="1:24" x14ac:dyDescent="0.25">
      <c r="A2580" s="77"/>
      <c r="B2580" s="80"/>
      <c r="C2580" s="22"/>
      <c r="D2580" s="22"/>
      <c r="E2580" s="21"/>
      <c r="F2580" s="21"/>
      <c r="G2580" s="11"/>
      <c r="I2580" s="9"/>
      <c r="L2580" s="1"/>
      <c r="M2580" s="112"/>
      <c r="N2580" s="112"/>
      <c r="O2580" s="112"/>
      <c r="P2580" s="113"/>
      <c r="Q2580" s="112"/>
      <c r="R2580" s="114"/>
      <c r="S2580" s="113"/>
      <c r="T2580" s="112"/>
      <c r="U2580" s="114"/>
      <c r="V2580" s="113"/>
      <c r="W2580" s="112"/>
      <c r="X2580" s="113"/>
    </row>
    <row r="2581" spans="1:24" x14ac:dyDescent="0.25">
      <c r="A2581" s="77"/>
      <c r="B2581" s="80"/>
      <c r="C2581" s="22"/>
      <c r="D2581" s="22"/>
      <c r="E2581" s="21"/>
      <c r="F2581" s="21"/>
      <c r="G2581" s="11"/>
      <c r="I2581" s="9"/>
      <c r="L2581" s="1"/>
      <c r="M2581" s="112"/>
      <c r="N2581" s="112"/>
      <c r="O2581" s="112"/>
      <c r="P2581" s="113"/>
      <c r="Q2581" s="112"/>
      <c r="R2581" s="114"/>
      <c r="S2581" s="113"/>
      <c r="T2581" s="112"/>
      <c r="U2581" s="114"/>
      <c r="V2581" s="113"/>
      <c r="W2581" s="112"/>
      <c r="X2581" s="113"/>
    </row>
    <row r="2582" spans="1:24" x14ac:dyDescent="0.25">
      <c r="A2582" s="77"/>
      <c r="B2582" s="80"/>
      <c r="C2582" s="22"/>
      <c r="D2582" s="22"/>
      <c r="E2582" s="21"/>
      <c r="F2582" s="21"/>
      <c r="G2582" s="11"/>
      <c r="I2582" s="9"/>
      <c r="L2582" s="1"/>
      <c r="M2582" s="112"/>
      <c r="N2582" s="112"/>
      <c r="O2582" s="112"/>
      <c r="P2582" s="113"/>
      <c r="Q2582" s="112"/>
      <c r="R2582" s="114"/>
      <c r="S2582" s="113"/>
      <c r="T2582" s="112"/>
      <c r="U2582" s="114"/>
      <c r="V2582" s="113"/>
      <c r="W2582" s="112"/>
      <c r="X2582" s="113"/>
    </row>
    <row r="2583" spans="1:24" x14ac:dyDescent="0.25">
      <c r="A2583" s="77"/>
      <c r="B2583" s="80"/>
      <c r="C2583" s="22"/>
      <c r="D2583" s="22"/>
      <c r="E2583" s="21"/>
      <c r="F2583" s="21"/>
      <c r="G2583" s="11"/>
      <c r="I2583" s="9"/>
      <c r="L2583" s="1"/>
      <c r="M2583" s="112"/>
      <c r="N2583" s="112"/>
      <c r="O2583" s="112"/>
      <c r="P2583" s="113"/>
      <c r="Q2583" s="112"/>
      <c r="R2583" s="114"/>
      <c r="S2583" s="113"/>
      <c r="T2583" s="112"/>
      <c r="U2583" s="114"/>
      <c r="V2583" s="113"/>
      <c r="W2583" s="112"/>
      <c r="X2583" s="113"/>
    </row>
    <row r="2584" spans="1:24" x14ac:dyDescent="0.25">
      <c r="A2584" s="77"/>
      <c r="B2584" s="80"/>
      <c r="C2584" s="22"/>
      <c r="D2584" s="22"/>
      <c r="E2584" s="21"/>
      <c r="F2584" s="21"/>
      <c r="G2584" s="11"/>
      <c r="I2584" s="9"/>
      <c r="L2584" s="1"/>
      <c r="M2584" s="112"/>
      <c r="N2584" s="112"/>
      <c r="O2584" s="112"/>
      <c r="P2584" s="113"/>
      <c r="Q2584" s="112"/>
      <c r="R2584" s="114"/>
      <c r="S2584" s="113"/>
      <c r="T2584" s="112"/>
      <c r="U2584" s="114"/>
      <c r="V2584" s="113"/>
      <c r="W2584" s="112"/>
      <c r="X2584" s="113"/>
    </row>
    <row r="2585" spans="1:24" x14ac:dyDescent="0.25">
      <c r="A2585" s="77"/>
      <c r="B2585" s="80"/>
      <c r="C2585" s="22"/>
      <c r="D2585" s="22"/>
      <c r="E2585" s="21"/>
      <c r="F2585" s="21"/>
      <c r="G2585" s="11"/>
      <c r="I2585" s="9"/>
      <c r="L2585" s="1"/>
      <c r="M2585" s="112"/>
      <c r="N2585" s="112"/>
      <c r="O2585" s="112"/>
      <c r="P2585" s="113"/>
      <c r="Q2585" s="112"/>
      <c r="R2585" s="114"/>
      <c r="S2585" s="113"/>
      <c r="T2585" s="112"/>
      <c r="U2585" s="114"/>
      <c r="V2585" s="113"/>
      <c r="W2585" s="112"/>
      <c r="X2585" s="113"/>
    </row>
    <row r="2586" spans="1:24" x14ac:dyDescent="0.25">
      <c r="A2586" s="77"/>
      <c r="B2586" s="80"/>
      <c r="C2586" s="22"/>
      <c r="D2586" s="22"/>
      <c r="E2586" s="21"/>
      <c r="F2586" s="21"/>
      <c r="G2586" s="11"/>
      <c r="I2586" s="9"/>
      <c r="L2586" s="1"/>
      <c r="M2586" s="112"/>
      <c r="N2586" s="112"/>
      <c r="O2586" s="112"/>
      <c r="P2586" s="113"/>
      <c r="Q2586" s="112"/>
      <c r="R2586" s="114"/>
      <c r="S2586" s="113"/>
      <c r="T2586" s="112"/>
      <c r="U2586" s="114"/>
      <c r="V2586" s="113"/>
      <c r="W2586" s="112"/>
      <c r="X2586" s="113"/>
    </row>
    <row r="2587" spans="1:24" x14ac:dyDescent="0.25">
      <c r="A2587" s="77"/>
      <c r="B2587" s="80"/>
      <c r="C2587" s="22"/>
      <c r="D2587" s="22"/>
      <c r="E2587" s="21"/>
      <c r="F2587" s="21"/>
      <c r="G2587" s="11"/>
      <c r="I2587" s="9"/>
      <c r="L2587" s="1"/>
      <c r="M2587" s="112"/>
      <c r="N2587" s="112"/>
      <c r="O2587" s="112"/>
      <c r="P2587" s="113"/>
      <c r="Q2587" s="112"/>
      <c r="R2587" s="114"/>
      <c r="S2587" s="113"/>
      <c r="T2587" s="112"/>
      <c r="U2587" s="114"/>
      <c r="V2587" s="113"/>
      <c r="W2587" s="112"/>
      <c r="X2587" s="113"/>
    </row>
    <row r="2588" spans="1:24" x14ac:dyDescent="0.25">
      <c r="A2588" s="77"/>
      <c r="B2588" s="80"/>
      <c r="C2588" s="22"/>
      <c r="D2588" s="22"/>
      <c r="E2588" s="21"/>
      <c r="F2588" s="21"/>
      <c r="G2588" s="11"/>
      <c r="I2588" s="9"/>
      <c r="L2588" s="1"/>
      <c r="M2588" s="112"/>
      <c r="N2588" s="112"/>
      <c r="O2588" s="112"/>
      <c r="P2588" s="113"/>
      <c r="Q2588" s="112"/>
      <c r="R2588" s="114"/>
      <c r="S2588" s="113"/>
      <c r="T2588" s="112"/>
      <c r="U2588" s="114"/>
      <c r="V2588" s="113"/>
      <c r="W2588" s="112"/>
      <c r="X2588" s="113"/>
    </row>
    <row r="2589" spans="1:24" x14ac:dyDescent="0.25">
      <c r="A2589" s="77"/>
      <c r="B2589" s="80"/>
      <c r="C2589" s="22"/>
      <c r="D2589" s="22"/>
      <c r="E2589" s="21"/>
      <c r="F2589" s="21"/>
      <c r="G2589" s="11"/>
      <c r="I2589" s="9"/>
      <c r="L2589" s="1"/>
      <c r="M2589" s="112"/>
      <c r="N2589" s="112"/>
      <c r="O2589" s="112"/>
      <c r="P2589" s="113"/>
      <c r="Q2589" s="112"/>
      <c r="R2589" s="114"/>
      <c r="S2589" s="113"/>
      <c r="T2589" s="112"/>
      <c r="U2589" s="114"/>
      <c r="V2589" s="113"/>
      <c r="W2589" s="112"/>
      <c r="X2589" s="113"/>
    </row>
    <row r="2590" spans="1:24" x14ac:dyDescent="0.25">
      <c r="A2590" s="77"/>
      <c r="B2590" s="80"/>
      <c r="C2590" s="22"/>
      <c r="D2590" s="22"/>
      <c r="E2590" s="21"/>
      <c r="F2590" s="21"/>
      <c r="G2590" s="11"/>
      <c r="I2590" s="9"/>
      <c r="L2590" s="1"/>
      <c r="M2590" s="112"/>
      <c r="N2590" s="112"/>
      <c r="O2590" s="112"/>
      <c r="P2590" s="113"/>
      <c r="Q2590" s="112"/>
      <c r="R2590" s="114"/>
      <c r="S2590" s="113"/>
      <c r="T2590" s="112"/>
      <c r="U2590" s="114"/>
      <c r="V2590" s="113"/>
      <c r="W2590" s="112"/>
      <c r="X2590" s="113"/>
    </row>
    <row r="2591" spans="1:24" x14ac:dyDescent="0.25">
      <c r="A2591" s="77"/>
      <c r="B2591" s="80"/>
      <c r="C2591" s="22"/>
      <c r="D2591" s="22"/>
      <c r="E2591" s="21"/>
      <c r="F2591" s="21"/>
      <c r="G2591" s="11"/>
      <c r="I2591" s="9"/>
      <c r="L2591" s="1"/>
      <c r="M2591" s="112"/>
      <c r="N2591" s="112"/>
      <c r="O2591" s="112"/>
      <c r="P2591" s="113"/>
      <c r="Q2591" s="112"/>
      <c r="R2591" s="114"/>
      <c r="S2591" s="113"/>
      <c r="T2591" s="112"/>
      <c r="U2591" s="114"/>
      <c r="V2591" s="113"/>
      <c r="W2591" s="112"/>
      <c r="X2591" s="113"/>
    </row>
    <row r="2592" spans="1:24" x14ac:dyDescent="0.25">
      <c r="A2592" s="77"/>
      <c r="B2592" s="80"/>
      <c r="C2592" s="22"/>
      <c r="D2592" s="22"/>
      <c r="E2592" s="21"/>
      <c r="F2592" s="21"/>
      <c r="G2592" s="11"/>
      <c r="I2592" s="9"/>
      <c r="L2592" s="1"/>
      <c r="M2592" s="112"/>
      <c r="N2592" s="112"/>
      <c r="O2592" s="112"/>
      <c r="P2592" s="113"/>
      <c r="Q2592" s="112"/>
      <c r="R2592" s="114"/>
      <c r="S2592" s="113"/>
      <c r="T2592" s="112"/>
      <c r="U2592" s="114"/>
      <c r="V2592" s="113"/>
      <c r="W2592" s="112"/>
      <c r="X2592" s="113"/>
    </row>
    <row r="2593" spans="1:24" x14ac:dyDescent="0.25">
      <c r="A2593" s="77"/>
      <c r="B2593" s="80"/>
      <c r="C2593" s="22"/>
      <c r="D2593" s="22"/>
      <c r="E2593" s="21"/>
      <c r="F2593" s="21"/>
      <c r="G2593" s="11"/>
      <c r="I2593" s="9"/>
      <c r="L2593" s="1"/>
      <c r="M2593" s="112"/>
      <c r="N2593" s="112"/>
      <c r="O2593" s="112"/>
      <c r="P2593" s="113"/>
      <c r="Q2593" s="112"/>
      <c r="R2593" s="114"/>
      <c r="S2593" s="113"/>
      <c r="T2593" s="112"/>
      <c r="U2593" s="114"/>
      <c r="V2593" s="113"/>
      <c r="W2593" s="112"/>
      <c r="X2593" s="113"/>
    </row>
    <row r="2594" spans="1:24" x14ac:dyDescent="0.25">
      <c r="A2594" s="77"/>
      <c r="B2594" s="80"/>
      <c r="C2594" s="22"/>
      <c r="D2594" s="22"/>
      <c r="E2594" s="21"/>
      <c r="F2594" s="21"/>
      <c r="G2594" s="11"/>
      <c r="I2594" s="9"/>
      <c r="L2594" s="1"/>
      <c r="M2594" s="112"/>
      <c r="N2594" s="112"/>
      <c r="O2594" s="112"/>
      <c r="P2594" s="113"/>
      <c r="Q2594" s="112"/>
      <c r="R2594" s="114"/>
      <c r="S2594" s="113"/>
      <c r="T2594" s="112"/>
      <c r="U2594" s="114"/>
      <c r="V2594" s="113"/>
      <c r="W2594" s="112"/>
      <c r="X2594" s="113"/>
    </row>
    <row r="2595" spans="1:24" x14ac:dyDescent="0.25">
      <c r="A2595" s="77"/>
      <c r="B2595" s="80"/>
      <c r="C2595" s="22"/>
      <c r="D2595" s="22"/>
      <c r="E2595" s="21"/>
      <c r="F2595" s="21"/>
      <c r="G2595" s="11"/>
      <c r="I2595" s="9"/>
      <c r="L2595" s="1"/>
      <c r="M2595" s="112"/>
      <c r="N2595" s="112"/>
      <c r="O2595" s="112"/>
      <c r="P2595" s="113"/>
      <c r="Q2595" s="112"/>
      <c r="R2595" s="114"/>
      <c r="S2595" s="113"/>
      <c r="T2595" s="112"/>
      <c r="U2595" s="114"/>
      <c r="V2595" s="113"/>
      <c r="W2595" s="112"/>
      <c r="X2595" s="113"/>
    </row>
    <row r="2596" spans="1:24" x14ac:dyDescent="0.25">
      <c r="A2596" s="77"/>
      <c r="B2596" s="80"/>
      <c r="C2596" s="22"/>
      <c r="D2596" s="22"/>
      <c r="E2596" s="21"/>
      <c r="F2596" s="21"/>
      <c r="G2596" s="11"/>
      <c r="I2596" s="9"/>
      <c r="L2596" s="1"/>
      <c r="M2596" s="112"/>
      <c r="N2596" s="112"/>
      <c r="O2596" s="112"/>
      <c r="P2596" s="113"/>
      <c r="Q2596" s="112"/>
      <c r="R2596" s="114"/>
      <c r="S2596" s="113"/>
      <c r="T2596" s="112"/>
      <c r="U2596" s="114"/>
      <c r="V2596" s="113"/>
      <c r="W2596" s="112"/>
      <c r="X2596" s="113"/>
    </row>
    <row r="2597" spans="1:24" x14ac:dyDescent="0.25">
      <c r="A2597" s="77"/>
      <c r="B2597" s="80"/>
      <c r="C2597" s="22"/>
      <c r="D2597" s="22"/>
      <c r="E2597" s="21"/>
      <c r="F2597" s="21"/>
      <c r="G2597" s="11"/>
      <c r="I2597" s="9"/>
      <c r="L2597" s="1"/>
      <c r="M2597" s="112"/>
      <c r="N2597" s="112"/>
      <c r="O2597" s="112"/>
      <c r="P2597" s="113"/>
      <c r="Q2597" s="112"/>
      <c r="R2597" s="114"/>
      <c r="S2597" s="113"/>
      <c r="T2597" s="112"/>
      <c r="U2597" s="114"/>
      <c r="V2597" s="113"/>
      <c r="W2597" s="112"/>
      <c r="X2597" s="113"/>
    </row>
    <row r="2598" spans="1:24" x14ac:dyDescent="0.25">
      <c r="A2598" s="77"/>
      <c r="B2598" s="80"/>
      <c r="C2598" s="22"/>
      <c r="D2598" s="22"/>
      <c r="E2598" s="21"/>
      <c r="F2598" s="21"/>
      <c r="G2598" s="11"/>
      <c r="I2598" s="9"/>
      <c r="L2598" s="1"/>
      <c r="M2598" s="112"/>
      <c r="N2598" s="112"/>
      <c r="O2598" s="112"/>
      <c r="P2598" s="113"/>
      <c r="Q2598" s="112"/>
      <c r="R2598" s="114"/>
      <c r="S2598" s="113"/>
      <c r="T2598" s="112"/>
      <c r="U2598" s="114"/>
      <c r="V2598" s="113"/>
      <c r="W2598" s="112"/>
      <c r="X2598" s="113"/>
    </row>
    <row r="2599" spans="1:24" x14ac:dyDescent="0.25">
      <c r="A2599" s="77"/>
      <c r="B2599" s="80"/>
      <c r="C2599" s="22"/>
      <c r="D2599" s="22"/>
      <c r="E2599" s="21"/>
      <c r="F2599" s="21"/>
      <c r="G2599" s="11"/>
      <c r="I2599" s="9"/>
      <c r="L2599" s="1"/>
      <c r="M2599" s="112"/>
      <c r="N2599" s="112"/>
      <c r="O2599" s="112"/>
      <c r="P2599" s="113"/>
      <c r="Q2599" s="112"/>
      <c r="R2599" s="114"/>
      <c r="S2599" s="113"/>
      <c r="T2599" s="112"/>
      <c r="U2599" s="114"/>
      <c r="V2599" s="113"/>
      <c r="W2599" s="112"/>
      <c r="X2599" s="113"/>
    </row>
    <row r="2600" spans="1:24" x14ac:dyDescent="0.25">
      <c r="A2600" s="77"/>
      <c r="B2600" s="80"/>
      <c r="C2600" s="22"/>
      <c r="D2600" s="22"/>
      <c r="E2600" s="21"/>
      <c r="F2600" s="21"/>
      <c r="G2600" s="11"/>
      <c r="I2600" s="9"/>
      <c r="L2600" s="1"/>
      <c r="M2600" s="112"/>
      <c r="N2600" s="112"/>
      <c r="O2600" s="112"/>
      <c r="P2600" s="113"/>
      <c r="Q2600" s="112"/>
      <c r="R2600" s="114"/>
      <c r="S2600" s="113"/>
      <c r="T2600" s="112"/>
      <c r="U2600" s="114"/>
      <c r="V2600" s="113"/>
      <c r="W2600" s="112"/>
      <c r="X2600" s="113"/>
    </row>
    <row r="2601" spans="1:24" x14ac:dyDescent="0.25">
      <c r="A2601" s="77"/>
      <c r="B2601" s="80"/>
      <c r="C2601" s="22"/>
      <c r="D2601" s="22"/>
      <c r="E2601" s="21"/>
      <c r="F2601" s="21"/>
      <c r="G2601" s="11"/>
      <c r="I2601" s="9"/>
      <c r="L2601" s="1"/>
      <c r="M2601" s="112"/>
      <c r="N2601" s="112"/>
      <c r="O2601" s="112"/>
      <c r="P2601" s="113"/>
      <c r="Q2601" s="112"/>
      <c r="R2601" s="114"/>
      <c r="S2601" s="113"/>
      <c r="T2601" s="112"/>
      <c r="U2601" s="114"/>
      <c r="V2601" s="113"/>
      <c r="W2601" s="112"/>
      <c r="X2601" s="113"/>
    </row>
    <row r="2602" spans="1:24" x14ac:dyDescent="0.25">
      <c r="A2602" s="77"/>
      <c r="B2602" s="80"/>
      <c r="C2602" s="22"/>
      <c r="D2602" s="22"/>
      <c r="E2602" s="21"/>
      <c r="F2602" s="21"/>
      <c r="G2602" s="11"/>
      <c r="I2602" s="9"/>
      <c r="L2602" s="1"/>
      <c r="M2602" s="112"/>
      <c r="N2602" s="112"/>
      <c r="O2602" s="112"/>
      <c r="P2602" s="113"/>
      <c r="Q2602" s="112"/>
      <c r="R2602" s="114"/>
      <c r="S2602" s="113"/>
      <c r="T2602" s="112"/>
      <c r="U2602" s="114"/>
      <c r="V2602" s="113"/>
      <c r="W2602" s="112"/>
      <c r="X2602" s="113"/>
    </row>
    <row r="2603" spans="1:24" x14ac:dyDescent="0.25">
      <c r="A2603" s="77"/>
      <c r="B2603" s="80"/>
      <c r="C2603" s="22"/>
      <c r="D2603" s="22"/>
      <c r="E2603" s="21"/>
      <c r="F2603" s="21"/>
      <c r="G2603" s="11"/>
      <c r="I2603" s="9"/>
      <c r="L2603" s="1"/>
      <c r="M2603" s="112"/>
      <c r="N2603" s="112"/>
      <c r="O2603" s="112"/>
      <c r="P2603" s="113"/>
      <c r="Q2603" s="112"/>
      <c r="R2603" s="114"/>
      <c r="S2603" s="113"/>
      <c r="T2603" s="112"/>
      <c r="U2603" s="114"/>
      <c r="V2603" s="113"/>
      <c r="W2603" s="112"/>
      <c r="X2603" s="113"/>
    </row>
    <row r="2604" spans="1:24" x14ac:dyDescent="0.25">
      <c r="A2604" s="77"/>
      <c r="B2604" s="80"/>
      <c r="C2604" s="22"/>
      <c r="D2604" s="22"/>
      <c r="E2604" s="21"/>
      <c r="F2604" s="21"/>
      <c r="G2604" s="11"/>
      <c r="I2604" s="9"/>
      <c r="L2604" s="1"/>
      <c r="M2604" s="112"/>
      <c r="N2604" s="112"/>
      <c r="O2604" s="112"/>
      <c r="P2604" s="113"/>
      <c r="Q2604" s="112"/>
      <c r="R2604" s="114"/>
      <c r="S2604" s="113"/>
      <c r="T2604" s="112"/>
      <c r="U2604" s="114"/>
      <c r="V2604" s="113"/>
      <c r="W2604" s="112"/>
      <c r="X2604" s="113"/>
    </row>
    <row r="2605" spans="1:24" x14ac:dyDescent="0.25">
      <c r="A2605" s="77"/>
      <c r="B2605" s="80"/>
      <c r="C2605" s="22"/>
      <c r="D2605" s="22"/>
      <c r="E2605" s="21"/>
      <c r="F2605" s="21"/>
      <c r="G2605" s="11"/>
      <c r="I2605" s="9"/>
      <c r="L2605" s="1"/>
      <c r="M2605" s="112"/>
      <c r="N2605" s="112"/>
      <c r="O2605" s="112"/>
      <c r="P2605" s="113"/>
      <c r="Q2605" s="112"/>
      <c r="R2605" s="114"/>
      <c r="S2605" s="113"/>
      <c r="T2605" s="112"/>
      <c r="U2605" s="114"/>
      <c r="V2605" s="113"/>
      <c r="W2605" s="112"/>
      <c r="X2605" s="113"/>
    </row>
    <row r="2606" spans="1:24" x14ac:dyDescent="0.25">
      <c r="A2606" s="77"/>
      <c r="B2606" s="80"/>
      <c r="C2606" s="22"/>
      <c r="D2606" s="22"/>
      <c r="E2606" s="21"/>
      <c r="F2606" s="21"/>
      <c r="G2606" s="11"/>
      <c r="I2606" s="9"/>
      <c r="L2606" s="1"/>
      <c r="M2606" s="112"/>
      <c r="N2606" s="112"/>
      <c r="O2606" s="112"/>
      <c r="P2606" s="113"/>
      <c r="Q2606" s="112"/>
      <c r="R2606" s="114"/>
      <c r="S2606" s="113"/>
      <c r="T2606" s="112"/>
      <c r="U2606" s="114"/>
      <c r="V2606" s="113"/>
      <c r="W2606" s="112"/>
      <c r="X2606" s="113"/>
    </row>
    <row r="2607" spans="1:24" x14ac:dyDescent="0.25">
      <c r="A2607" s="77"/>
      <c r="B2607" s="80"/>
      <c r="C2607" s="22"/>
      <c r="D2607" s="22"/>
      <c r="E2607" s="21"/>
      <c r="F2607" s="21"/>
      <c r="G2607" s="11"/>
      <c r="I2607" s="9"/>
      <c r="L2607" s="1"/>
      <c r="M2607" s="112"/>
      <c r="N2607" s="112"/>
      <c r="O2607" s="112"/>
      <c r="P2607" s="113"/>
      <c r="Q2607" s="112"/>
      <c r="R2607" s="114"/>
      <c r="S2607" s="113"/>
      <c r="T2607" s="112"/>
      <c r="U2607" s="114"/>
      <c r="V2607" s="113"/>
      <c r="W2607" s="112"/>
      <c r="X2607" s="113"/>
    </row>
    <row r="2608" spans="1:24" x14ac:dyDescent="0.25">
      <c r="A2608" s="77"/>
      <c r="B2608" s="80"/>
      <c r="C2608" s="22"/>
      <c r="D2608" s="22"/>
      <c r="E2608" s="21"/>
      <c r="F2608" s="21"/>
      <c r="G2608" s="11"/>
      <c r="I2608" s="9"/>
      <c r="L2608" s="1"/>
      <c r="M2608" s="112"/>
      <c r="N2608" s="112"/>
      <c r="O2608" s="112"/>
      <c r="P2608" s="113"/>
      <c r="Q2608" s="112"/>
      <c r="R2608" s="114"/>
      <c r="S2608" s="113"/>
      <c r="T2608" s="112"/>
      <c r="U2608" s="114"/>
      <c r="V2608" s="113"/>
      <c r="W2608" s="112"/>
      <c r="X2608" s="113"/>
    </row>
    <row r="2609" spans="1:24" x14ac:dyDescent="0.25">
      <c r="A2609" s="77"/>
      <c r="B2609" s="80"/>
      <c r="C2609" s="22"/>
      <c r="D2609" s="22"/>
      <c r="E2609" s="21"/>
      <c r="F2609" s="21"/>
      <c r="G2609" s="11"/>
      <c r="I2609" s="9"/>
      <c r="L2609" s="1"/>
      <c r="M2609" s="112"/>
      <c r="N2609" s="112"/>
      <c r="O2609" s="112"/>
      <c r="P2609" s="113"/>
      <c r="Q2609" s="112"/>
      <c r="R2609" s="114"/>
      <c r="S2609" s="113"/>
      <c r="T2609" s="112"/>
      <c r="U2609" s="114"/>
      <c r="V2609" s="113"/>
      <c r="W2609" s="112"/>
      <c r="X2609" s="113"/>
    </row>
    <row r="2610" spans="1:24" x14ac:dyDescent="0.25">
      <c r="A2610" s="77"/>
      <c r="B2610" s="80"/>
      <c r="C2610" s="22"/>
      <c r="D2610" s="22"/>
      <c r="E2610" s="21"/>
      <c r="F2610" s="21"/>
      <c r="G2610" s="11"/>
      <c r="I2610" s="9"/>
      <c r="L2610" s="1"/>
      <c r="M2610" s="112"/>
      <c r="N2610" s="112"/>
      <c r="O2610" s="112"/>
      <c r="P2610" s="113"/>
      <c r="Q2610" s="112"/>
      <c r="R2610" s="114"/>
      <c r="S2610" s="113"/>
      <c r="T2610" s="112"/>
      <c r="U2610" s="114"/>
      <c r="V2610" s="113"/>
      <c r="W2610" s="112"/>
      <c r="X2610" s="113"/>
    </row>
    <row r="2611" spans="1:24" x14ac:dyDescent="0.25">
      <c r="A2611" s="77"/>
      <c r="B2611" s="80"/>
      <c r="C2611" s="22"/>
      <c r="D2611" s="22"/>
      <c r="E2611" s="21"/>
      <c r="F2611" s="21"/>
      <c r="G2611" s="11"/>
      <c r="I2611" s="9"/>
      <c r="L2611" s="1"/>
      <c r="M2611" s="112"/>
      <c r="N2611" s="112"/>
      <c r="O2611" s="112"/>
      <c r="P2611" s="113"/>
      <c r="Q2611" s="112"/>
      <c r="R2611" s="114"/>
      <c r="S2611" s="113"/>
      <c r="T2611" s="112"/>
      <c r="U2611" s="114"/>
      <c r="V2611" s="113"/>
      <c r="W2611" s="112"/>
      <c r="X2611" s="113"/>
    </row>
    <row r="2612" spans="1:24" x14ac:dyDescent="0.25">
      <c r="A2612" s="77"/>
      <c r="B2612" s="80"/>
      <c r="C2612" s="22"/>
      <c r="D2612" s="22"/>
      <c r="E2612" s="21"/>
      <c r="F2612" s="21"/>
      <c r="G2612" s="11"/>
      <c r="I2612" s="9"/>
      <c r="L2612" s="1"/>
      <c r="M2612" s="112"/>
      <c r="N2612" s="112"/>
      <c r="O2612" s="112"/>
      <c r="P2612" s="113"/>
      <c r="Q2612" s="112"/>
      <c r="R2612" s="114"/>
      <c r="S2612" s="113"/>
      <c r="T2612" s="112"/>
      <c r="U2612" s="114"/>
      <c r="V2612" s="113"/>
      <c r="W2612" s="112"/>
      <c r="X2612" s="113"/>
    </row>
    <row r="2613" spans="1:24" x14ac:dyDescent="0.25">
      <c r="A2613" s="77"/>
      <c r="B2613" s="80"/>
      <c r="C2613" s="22"/>
      <c r="D2613" s="22"/>
      <c r="E2613" s="21"/>
      <c r="F2613" s="21"/>
      <c r="G2613" s="11"/>
      <c r="I2613" s="9"/>
      <c r="L2613" s="1"/>
      <c r="M2613" s="112"/>
      <c r="N2613" s="112"/>
      <c r="O2613" s="112"/>
      <c r="P2613" s="113"/>
      <c r="Q2613" s="112"/>
      <c r="R2613" s="114"/>
      <c r="S2613" s="113"/>
      <c r="T2613" s="112"/>
      <c r="U2613" s="114"/>
      <c r="V2613" s="113"/>
      <c r="W2613" s="112"/>
      <c r="X2613" s="113"/>
    </row>
    <row r="2614" spans="1:24" x14ac:dyDescent="0.25">
      <c r="A2614" s="77"/>
      <c r="B2614" s="80"/>
      <c r="C2614" s="22"/>
      <c r="D2614" s="22"/>
      <c r="E2614" s="21"/>
      <c r="F2614" s="21"/>
      <c r="G2614" s="11"/>
      <c r="I2614" s="9"/>
      <c r="L2614" s="1"/>
      <c r="M2614" s="112"/>
      <c r="N2614" s="112"/>
      <c r="O2614" s="112"/>
      <c r="P2614" s="113"/>
      <c r="Q2614" s="112"/>
      <c r="R2614" s="114"/>
      <c r="S2614" s="113"/>
      <c r="T2614" s="112"/>
      <c r="U2614" s="114"/>
      <c r="V2614" s="113"/>
      <c r="W2614" s="112"/>
      <c r="X2614" s="113"/>
    </row>
    <row r="2615" spans="1:24" x14ac:dyDescent="0.25">
      <c r="A2615" s="77"/>
      <c r="B2615" s="80"/>
      <c r="C2615" s="22"/>
      <c r="D2615" s="22"/>
      <c r="E2615" s="21"/>
      <c r="F2615" s="21"/>
      <c r="G2615" s="11"/>
      <c r="I2615" s="9"/>
      <c r="L2615" s="1"/>
      <c r="M2615" s="112"/>
      <c r="N2615" s="112"/>
      <c r="O2615" s="112"/>
      <c r="P2615" s="113"/>
      <c r="Q2615" s="112"/>
      <c r="R2615" s="114"/>
      <c r="S2615" s="113"/>
      <c r="T2615" s="112"/>
      <c r="U2615" s="114"/>
      <c r="V2615" s="113"/>
      <c r="W2615" s="112"/>
      <c r="X2615" s="113"/>
    </row>
    <row r="2616" spans="1:24" x14ac:dyDescent="0.25">
      <c r="A2616" s="77"/>
      <c r="B2616" s="80"/>
      <c r="C2616" s="22"/>
      <c r="D2616" s="22"/>
      <c r="E2616" s="21"/>
      <c r="F2616" s="21"/>
      <c r="G2616" s="11"/>
      <c r="I2616" s="9"/>
      <c r="L2616" s="1"/>
      <c r="M2616" s="112"/>
      <c r="N2616" s="112"/>
      <c r="O2616" s="112"/>
      <c r="P2616" s="113"/>
      <c r="Q2616" s="112"/>
      <c r="R2616" s="114"/>
      <c r="S2616" s="113"/>
      <c r="T2616" s="112"/>
      <c r="U2616" s="114"/>
      <c r="V2616" s="113"/>
      <c r="W2616" s="112"/>
      <c r="X2616" s="113"/>
    </row>
    <row r="2617" spans="1:24" x14ac:dyDescent="0.25">
      <c r="A2617" s="77"/>
      <c r="B2617" s="80"/>
      <c r="C2617" s="22"/>
      <c r="D2617" s="22"/>
      <c r="E2617" s="21"/>
      <c r="F2617" s="21"/>
      <c r="G2617" s="11"/>
      <c r="I2617" s="9"/>
      <c r="L2617" s="1"/>
      <c r="M2617" s="112"/>
      <c r="N2617" s="112"/>
      <c r="O2617" s="112"/>
      <c r="P2617" s="113"/>
      <c r="Q2617" s="112"/>
      <c r="R2617" s="114"/>
      <c r="S2617" s="113"/>
      <c r="T2617" s="112"/>
      <c r="U2617" s="114"/>
      <c r="V2617" s="113"/>
      <c r="W2617" s="112"/>
      <c r="X2617" s="113"/>
    </row>
    <row r="2618" spans="1:24" x14ac:dyDescent="0.25">
      <c r="A2618" s="77"/>
      <c r="B2618" s="80"/>
      <c r="C2618" s="22"/>
      <c r="D2618" s="22"/>
      <c r="E2618" s="21"/>
      <c r="F2618" s="21"/>
      <c r="G2618" s="11"/>
      <c r="I2618" s="9"/>
      <c r="L2618" s="1"/>
      <c r="M2618" s="112"/>
      <c r="N2618" s="112"/>
      <c r="O2618" s="112"/>
      <c r="P2618" s="113"/>
      <c r="Q2618" s="112"/>
      <c r="R2618" s="114"/>
      <c r="S2618" s="113"/>
      <c r="T2618" s="112"/>
      <c r="U2618" s="114"/>
      <c r="V2618" s="113"/>
      <c r="W2618" s="112"/>
      <c r="X2618" s="113"/>
    </row>
    <row r="2619" spans="1:24" x14ac:dyDescent="0.25">
      <c r="A2619" s="77"/>
      <c r="B2619" s="80"/>
      <c r="C2619" s="22"/>
      <c r="D2619" s="22"/>
      <c r="E2619" s="21"/>
      <c r="F2619" s="21"/>
      <c r="G2619" s="11"/>
      <c r="I2619" s="9"/>
      <c r="L2619" s="1"/>
      <c r="M2619" s="112"/>
      <c r="N2619" s="112"/>
      <c r="O2619" s="112"/>
      <c r="P2619" s="113"/>
      <c r="Q2619" s="112"/>
      <c r="R2619" s="114"/>
      <c r="S2619" s="113"/>
      <c r="T2619" s="112"/>
      <c r="U2619" s="114"/>
      <c r="V2619" s="113"/>
      <c r="W2619" s="112"/>
      <c r="X2619" s="113"/>
    </row>
    <row r="2620" spans="1:24" x14ac:dyDescent="0.25">
      <c r="A2620" s="77"/>
      <c r="B2620" s="80"/>
      <c r="C2620" s="22"/>
      <c r="D2620" s="22"/>
      <c r="E2620" s="21"/>
      <c r="F2620" s="21"/>
      <c r="G2620" s="11"/>
      <c r="I2620" s="9"/>
      <c r="L2620" s="1"/>
      <c r="M2620" s="112"/>
      <c r="N2620" s="112"/>
      <c r="O2620" s="112"/>
      <c r="P2620" s="113"/>
      <c r="Q2620" s="112"/>
      <c r="R2620" s="114"/>
      <c r="S2620" s="113"/>
      <c r="T2620" s="112"/>
      <c r="U2620" s="114"/>
      <c r="V2620" s="113"/>
      <c r="W2620" s="112"/>
      <c r="X2620" s="113"/>
    </row>
    <row r="2621" spans="1:24" x14ac:dyDescent="0.25">
      <c r="A2621" s="77"/>
      <c r="B2621" s="80"/>
      <c r="C2621" s="22"/>
      <c r="D2621" s="22"/>
      <c r="E2621" s="21"/>
      <c r="F2621" s="21"/>
      <c r="G2621" s="11"/>
      <c r="I2621" s="9"/>
      <c r="L2621" s="1"/>
      <c r="M2621" s="112"/>
      <c r="N2621" s="112"/>
      <c r="O2621" s="112"/>
      <c r="P2621" s="113"/>
      <c r="Q2621" s="112"/>
      <c r="R2621" s="114"/>
      <c r="S2621" s="113"/>
      <c r="T2621" s="112"/>
      <c r="U2621" s="114"/>
      <c r="V2621" s="113"/>
      <c r="W2621" s="112"/>
      <c r="X2621" s="113"/>
    </row>
    <row r="2622" spans="1:24" x14ac:dyDescent="0.25">
      <c r="A2622" s="77"/>
      <c r="B2622" s="80"/>
      <c r="C2622" s="22"/>
      <c r="D2622" s="22"/>
      <c r="E2622" s="21"/>
      <c r="F2622" s="21"/>
      <c r="G2622" s="11"/>
      <c r="I2622" s="9"/>
      <c r="L2622" s="1"/>
      <c r="M2622" s="112"/>
      <c r="N2622" s="112"/>
      <c r="O2622" s="112"/>
      <c r="P2622" s="113"/>
      <c r="Q2622" s="112"/>
      <c r="R2622" s="114"/>
      <c r="S2622" s="113"/>
      <c r="T2622" s="112"/>
      <c r="U2622" s="114"/>
      <c r="V2622" s="113"/>
      <c r="W2622" s="112"/>
      <c r="X2622" s="113"/>
    </row>
    <row r="2623" spans="1:24" x14ac:dyDescent="0.25">
      <c r="A2623" s="77"/>
      <c r="B2623" s="80"/>
      <c r="C2623" s="22"/>
      <c r="D2623" s="22"/>
      <c r="E2623" s="21"/>
      <c r="F2623" s="21"/>
      <c r="G2623" s="11"/>
      <c r="I2623" s="9"/>
      <c r="L2623" s="1"/>
      <c r="M2623" s="112"/>
      <c r="N2623" s="112"/>
      <c r="O2623" s="112"/>
      <c r="P2623" s="113"/>
      <c r="Q2623" s="112"/>
      <c r="R2623" s="114"/>
      <c r="S2623" s="113"/>
      <c r="T2623" s="112"/>
      <c r="U2623" s="114"/>
      <c r="V2623" s="113"/>
      <c r="W2623" s="112"/>
      <c r="X2623" s="113"/>
    </row>
    <row r="2624" spans="1:24" x14ac:dyDescent="0.25">
      <c r="A2624" s="77"/>
      <c r="B2624" s="80"/>
      <c r="C2624" s="22"/>
      <c r="D2624" s="22"/>
      <c r="E2624" s="21"/>
      <c r="F2624" s="21"/>
      <c r="G2624" s="11"/>
      <c r="I2624" s="9"/>
      <c r="L2624" s="1"/>
      <c r="M2624" s="112"/>
      <c r="N2624" s="112"/>
      <c r="O2624" s="112"/>
      <c r="P2624" s="113"/>
      <c r="Q2624" s="112"/>
      <c r="R2624" s="114"/>
      <c r="S2624" s="113"/>
      <c r="T2624" s="112"/>
      <c r="U2624" s="114"/>
      <c r="V2624" s="113"/>
      <c r="W2624" s="112"/>
      <c r="X2624" s="113"/>
    </row>
    <row r="2625" spans="1:24" x14ac:dyDescent="0.25">
      <c r="A2625" s="77"/>
      <c r="B2625" s="80"/>
      <c r="C2625" s="22"/>
      <c r="D2625" s="22"/>
      <c r="E2625" s="21"/>
      <c r="F2625" s="21"/>
      <c r="G2625" s="11"/>
      <c r="I2625" s="9"/>
      <c r="L2625" s="1"/>
      <c r="M2625" s="112"/>
      <c r="N2625" s="112"/>
      <c r="O2625" s="112"/>
      <c r="P2625" s="113"/>
      <c r="Q2625" s="112"/>
      <c r="R2625" s="114"/>
      <c r="S2625" s="113"/>
      <c r="T2625" s="112"/>
      <c r="U2625" s="114"/>
      <c r="V2625" s="113"/>
      <c r="W2625" s="112"/>
      <c r="X2625" s="113"/>
    </row>
    <row r="2626" spans="1:24" x14ac:dyDescent="0.25">
      <c r="A2626" s="77"/>
      <c r="B2626" s="80"/>
      <c r="C2626" s="22"/>
      <c r="D2626" s="22"/>
      <c r="E2626" s="21"/>
      <c r="F2626" s="21"/>
      <c r="G2626" s="11"/>
      <c r="I2626" s="9"/>
      <c r="L2626" s="1"/>
      <c r="M2626" s="112"/>
      <c r="N2626" s="112"/>
      <c r="O2626" s="112"/>
      <c r="P2626" s="113"/>
      <c r="Q2626" s="112"/>
      <c r="R2626" s="114"/>
      <c r="S2626" s="113"/>
      <c r="T2626" s="112"/>
      <c r="U2626" s="114"/>
      <c r="V2626" s="113"/>
      <c r="W2626" s="112"/>
      <c r="X2626" s="113"/>
    </row>
    <row r="2627" spans="1:24" x14ac:dyDescent="0.25">
      <c r="A2627" s="77"/>
      <c r="B2627" s="80"/>
      <c r="C2627" s="22"/>
      <c r="D2627" s="22"/>
      <c r="E2627" s="21"/>
      <c r="F2627" s="21"/>
      <c r="G2627" s="11"/>
      <c r="I2627" s="9"/>
      <c r="L2627" s="1"/>
      <c r="M2627" s="112"/>
      <c r="N2627" s="112"/>
      <c r="O2627" s="112"/>
      <c r="P2627" s="113"/>
      <c r="Q2627" s="112"/>
      <c r="R2627" s="114"/>
      <c r="S2627" s="113"/>
      <c r="T2627" s="112"/>
      <c r="U2627" s="114"/>
      <c r="V2627" s="113"/>
      <c r="W2627" s="112"/>
      <c r="X2627" s="113"/>
    </row>
    <row r="2628" spans="1:24" x14ac:dyDescent="0.25">
      <c r="A2628" s="77"/>
      <c r="B2628" s="80"/>
      <c r="C2628" s="22"/>
      <c r="D2628" s="22"/>
      <c r="E2628" s="21"/>
      <c r="F2628" s="21"/>
      <c r="G2628" s="11"/>
      <c r="I2628" s="9"/>
      <c r="L2628" s="1"/>
      <c r="M2628" s="112"/>
      <c r="N2628" s="112"/>
      <c r="O2628" s="112"/>
      <c r="P2628" s="113"/>
      <c r="Q2628" s="112"/>
      <c r="R2628" s="114"/>
      <c r="S2628" s="113"/>
      <c r="T2628" s="112"/>
      <c r="U2628" s="114"/>
      <c r="V2628" s="113"/>
      <c r="W2628" s="112"/>
      <c r="X2628" s="113"/>
    </row>
    <row r="2629" spans="1:24" x14ac:dyDescent="0.25">
      <c r="A2629" s="77"/>
      <c r="B2629" s="80"/>
      <c r="C2629" s="22"/>
      <c r="D2629" s="22"/>
      <c r="E2629" s="21"/>
      <c r="F2629" s="21"/>
      <c r="G2629" s="11"/>
      <c r="I2629" s="9"/>
      <c r="L2629" s="1"/>
      <c r="M2629" s="112"/>
      <c r="N2629" s="112"/>
      <c r="O2629" s="112"/>
      <c r="P2629" s="113"/>
      <c r="Q2629" s="112"/>
      <c r="R2629" s="114"/>
      <c r="S2629" s="113"/>
      <c r="T2629" s="112"/>
      <c r="U2629" s="114"/>
      <c r="V2629" s="113"/>
      <c r="W2629" s="112"/>
      <c r="X2629" s="113"/>
    </row>
    <row r="2630" spans="1:24" x14ac:dyDescent="0.25">
      <c r="A2630" s="77"/>
      <c r="B2630" s="80"/>
      <c r="C2630" s="22"/>
      <c r="D2630" s="22"/>
      <c r="E2630" s="21"/>
      <c r="F2630" s="21"/>
      <c r="G2630" s="11"/>
      <c r="I2630" s="9"/>
      <c r="L2630" s="1"/>
      <c r="M2630" s="112"/>
      <c r="N2630" s="112"/>
      <c r="O2630" s="112"/>
      <c r="P2630" s="113"/>
      <c r="Q2630" s="112"/>
      <c r="R2630" s="114"/>
      <c r="S2630" s="113"/>
      <c r="T2630" s="112"/>
      <c r="U2630" s="114"/>
      <c r="V2630" s="113"/>
      <c r="W2630" s="112"/>
      <c r="X2630" s="113"/>
    </row>
    <row r="2631" spans="1:24" x14ac:dyDescent="0.25">
      <c r="A2631" s="77"/>
      <c r="B2631" s="80"/>
      <c r="C2631" s="22"/>
      <c r="D2631" s="22"/>
      <c r="E2631" s="21"/>
      <c r="F2631" s="21"/>
      <c r="G2631" s="11"/>
      <c r="I2631" s="9"/>
      <c r="L2631" s="1"/>
      <c r="M2631" s="112"/>
      <c r="N2631" s="112"/>
      <c r="O2631" s="112"/>
      <c r="P2631" s="113"/>
      <c r="Q2631" s="112"/>
      <c r="R2631" s="114"/>
      <c r="S2631" s="113"/>
      <c r="T2631" s="112"/>
      <c r="U2631" s="114"/>
      <c r="V2631" s="113"/>
      <c r="W2631" s="112"/>
      <c r="X2631" s="113"/>
    </row>
    <row r="2632" spans="1:24" x14ac:dyDescent="0.25">
      <c r="A2632" s="77"/>
      <c r="B2632" s="80"/>
      <c r="C2632" s="22"/>
      <c r="D2632" s="22"/>
      <c r="E2632" s="21"/>
      <c r="F2632" s="21"/>
      <c r="G2632" s="11"/>
      <c r="I2632" s="9"/>
      <c r="L2632" s="1"/>
      <c r="M2632" s="112"/>
      <c r="N2632" s="112"/>
      <c r="O2632" s="112"/>
      <c r="P2632" s="113"/>
      <c r="Q2632" s="112"/>
      <c r="R2632" s="114"/>
      <c r="S2632" s="113"/>
      <c r="T2632" s="112"/>
      <c r="U2632" s="114"/>
      <c r="V2632" s="113"/>
      <c r="W2632" s="112"/>
      <c r="X2632" s="113"/>
    </row>
    <row r="2633" spans="1:24" x14ac:dyDescent="0.25">
      <c r="A2633" s="77"/>
      <c r="B2633" s="80"/>
      <c r="C2633" s="22"/>
      <c r="D2633" s="22"/>
      <c r="E2633" s="21"/>
      <c r="F2633" s="21"/>
      <c r="G2633" s="11"/>
      <c r="I2633" s="9"/>
      <c r="L2633" s="1"/>
      <c r="M2633" s="112"/>
      <c r="N2633" s="112"/>
      <c r="O2633" s="112"/>
      <c r="P2633" s="113"/>
      <c r="Q2633" s="112"/>
      <c r="R2633" s="114"/>
      <c r="S2633" s="113"/>
      <c r="T2633" s="112"/>
      <c r="U2633" s="114"/>
      <c r="V2633" s="113"/>
      <c r="W2633" s="112"/>
      <c r="X2633" s="113"/>
    </row>
    <row r="2634" spans="1:24" x14ac:dyDescent="0.25">
      <c r="A2634" s="77"/>
      <c r="B2634" s="80"/>
      <c r="C2634" s="22"/>
      <c r="D2634" s="22"/>
      <c r="E2634" s="21"/>
      <c r="F2634" s="21"/>
      <c r="G2634" s="11"/>
      <c r="I2634" s="9"/>
      <c r="L2634" s="1"/>
      <c r="M2634" s="112"/>
      <c r="N2634" s="112"/>
      <c r="O2634" s="112"/>
      <c r="P2634" s="113"/>
      <c r="Q2634" s="112"/>
      <c r="R2634" s="114"/>
      <c r="S2634" s="113"/>
      <c r="T2634" s="112"/>
      <c r="U2634" s="114"/>
      <c r="V2634" s="113"/>
      <c r="W2634" s="112"/>
      <c r="X2634" s="113"/>
    </row>
    <row r="2635" spans="1:24" x14ac:dyDescent="0.25">
      <c r="A2635" s="77"/>
      <c r="B2635" s="80"/>
      <c r="C2635" s="22"/>
      <c r="D2635" s="22"/>
      <c r="E2635" s="21"/>
      <c r="F2635" s="21"/>
      <c r="G2635" s="11"/>
      <c r="I2635" s="9"/>
      <c r="L2635" s="1"/>
      <c r="M2635" s="112"/>
      <c r="N2635" s="112"/>
      <c r="O2635" s="112"/>
      <c r="P2635" s="113"/>
      <c r="Q2635" s="112"/>
      <c r="R2635" s="114"/>
      <c r="S2635" s="113"/>
      <c r="T2635" s="112"/>
      <c r="U2635" s="114"/>
      <c r="V2635" s="113"/>
      <c r="W2635" s="112"/>
      <c r="X2635" s="113"/>
    </row>
    <row r="2636" spans="1:24" x14ac:dyDescent="0.25">
      <c r="A2636" s="77"/>
      <c r="B2636" s="80"/>
      <c r="C2636" s="22"/>
      <c r="D2636" s="22"/>
      <c r="E2636" s="21"/>
      <c r="F2636" s="21"/>
      <c r="G2636" s="11"/>
      <c r="I2636" s="9"/>
      <c r="L2636" s="1"/>
      <c r="M2636" s="112"/>
      <c r="N2636" s="112"/>
      <c r="O2636" s="112"/>
      <c r="P2636" s="113"/>
      <c r="Q2636" s="112"/>
      <c r="R2636" s="114"/>
      <c r="S2636" s="113"/>
      <c r="T2636" s="112"/>
      <c r="U2636" s="114"/>
      <c r="V2636" s="113"/>
      <c r="W2636" s="112"/>
      <c r="X2636" s="113"/>
    </row>
    <row r="2637" spans="1:24" x14ac:dyDescent="0.25">
      <c r="A2637" s="77"/>
      <c r="B2637" s="80"/>
      <c r="C2637" s="22"/>
      <c r="D2637" s="22"/>
      <c r="E2637" s="21"/>
      <c r="F2637" s="21"/>
      <c r="G2637" s="11"/>
      <c r="I2637" s="9"/>
      <c r="L2637" s="1"/>
      <c r="M2637" s="112"/>
      <c r="N2637" s="112"/>
      <c r="O2637" s="112"/>
      <c r="P2637" s="113"/>
      <c r="Q2637" s="112"/>
      <c r="R2637" s="114"/>
      <c r="S2637" s="113"/>
      <c r="T2637" s="112"/>
      <c r="U2637" s="114"/>
      <c r="V2637" s="113"/>
      <c r="W2637" s="112"/>
      <c r="X2637" s="113"/>
    </row>
    <row r="2638" spans="1:24" x14ac:dyDescent="0.25">
      <c r="A2638" s="77"/>
      <c r="B2638" s="80"/>
      <c r="C2638" s="22"/>
      <c r="D2638" s="22"/>
      <c r="E2638" s="21"/>
      <c r="F2638" s="21"/>
      <c r="G2638" s="11"/>
      <c r="I2638" s="9"/>
      <c r="L2638" s="1"/>
      <c r="M2638" s="112"/>
      <c r="N2638" s="112"/>
      <c r="O2638" s="112"/>
      <c r="P2638" s="113"/>
      <c r="Q2638" s="112"/>
      <c r="R2638" s="114"/>
      <c r="S2638" s="113"/>
      <c r="T2638" s="112"/>
      <c r="U2638" s="114"/>
      <c r="V2638" s="113"/>
      <c r="W2638" s="112"/>
      <c r="X2638" s="113"/>
    </row>
    <row r="2639" spans="1:24" x14ac:dyDescent="0.25">
      <c r="A2639" s="77"/>
      <c r="B2639" s="80"/>
      <c r="C2639" s="22"/>
      <c r="D2639" s="22"/>
      <c r="E2639" s="21"/>
      <c r="F2639" s="21"/>
      <c r="G2639" s="11"/>
      <c r="I2639" s="9"/>
      <c r="L2639" s="1"/>
      <c r="M2639" s="112"/>
      <c r="N2639" s="112"/>
      <c r="O2639" s="112"/>
      <c r="P2639" s="113"/>
      <c r="Q2639" s="112"/>
      <c r="R2639" s="114"/>
      <c r="S2639" s="113"/>
      <c r="T2639" s="112"/>
      <c r="U2639" s="114"/>
      <c r="V2639" s="113"/>
      <c r="W2639" s="112"/>
      <c r="X2639" s="113"/>
    </row>
    <row r="2640" spans="1:24" x14ac:dyDescent="0.25">
      <c r="A2640" s="77"/>
      <c r="B2640" s="80"/>
      <c r="C2640" s="22"/>
      <c r="D2640" s="22"/>
      <c r="E2640" s="21"/>
      <c r="F2640" s="21"/>
      <c r="G2640" s="11"/>
      <c r="I2640" s="9"/>
      <c r="L2640" s="1"/>
      <c r="M2640" s="112"/>
      <c r="N2640" s="112"/>
      <c r="O2640" s="112"/>
      <c r="P2640" s="113"/>
      <c r="Q2640" s="112"/>
      <c r="R2640" s="114"/>
      <c r="S2640" s="113"/>
      <c r="T2640" s="112"/>
      <c r="U2640" s="114"/>
      <c r="V2640" s="113"/>
      <c r="W2640" s="112"/>
      <c r="X2640" s="113"/>
    </row>
    <row r="2641" spans="1:24" x14ac:dyDescent="0.25">
      <c r="A2641" s="77"/>
      <c r="B2641" s="80"/>
      <c r="C2641" s="22"/>
      <c r="D2641" s="22"/>
      <c r="E2641" s="21"/>
      <c r="F2641" s="21"/>
      <c r="G2641" s="11"/>
      <c r="I2641" s="9"/>
      <c r="L2641" s="1"/>
      <c r="M2641" s="112"/>
      <c r="N2641" s="112"/>
      <c r="O2641" s="112"/>
      <c r="P2641" s="113"/>
      <c r="Q2641" s="112"/>
      <c r="R2641" s="114"/>
      <c r="S2641" s="113"/>
      <c r="T2641" s="112"/>
      <c r="U2641" s="114"/>
      <c r="V2641" s="113"/>
      <c r="W2641" s="112"/>
      <c r="X2641" s="113"/>
    </row>
    <row r="2642" spans="1:24" x14ac:dyDescent="0.25">
      <c r="A2642" s="77"/>
      <c r="B2642" s="80"/>
      <c r="C2642" s="22"/>
      <c r="D2642" s="22"/>
      <c r="E2642" s="21"/>
      <c r="F2642" s="21"/>
      <c r="G2642" s="11"/>
      <c r="I2642" s="9"/>
      <c r="L2642" s="1"/>
      <c r="M2642" s="112"/>
      <c r="N2642" s="112"/>
      <c r="O2642" s="112"/>
      <c r="P2642" s="113"/>
      <c r="Q2642" s="112"/>
      <c r="R2642" s="114"/>
      <c r="S2642" s="113"/>
      <c r="T2642" s="112"/>
      <c r="U2642" s="114"/>
      <c r="V2642" s="113"/>
      <c r="W2642" s="112"/>
      <c r="X2642" s="113"/>
    </row>
    <row r="2643" spans="1:24" x14ac:dyDescent="0.25">
      <c r="A2643" s="77"/>
      <c r="B2643" s="80"/>
      <c r="C2643" s="22"/>
      <c r="D2643" s="22"/>
      <c r="E2643" s="21"/>
      <c r="F2643" s="21"/>
      <c r="G2643" s="11"/>
      <c r="I2643" s="9"/>
      <c r="L2643" s="1"/>
      <c r="M2643" s="112"/>
      <c r="N2643" s="112"/>
      <c r="O2643" s="112"/>
      <c r="P2643" s="113"/>
      <c r="Q2643" s="112"/>
      <c r="R2643" s="114"/>
      <c r="S2643" s="113"/>
      <c r="T2643" s="112"/>
      <c r="U2643" s="114"/>
      <c r="V2643" s="113"/>
      <c r="W2643" s="112"/>
      <c r="X2643" s="113"/>
    </row>
    <row r="2644" spans="1:24" x14ac:dyDescent="0.25">
      <c r="A2644" s="77"/>
      <c r="B2644" s="80"/>
      <c r="C2644" s="22"/>
      <c r="D2644" s="22"/>
      <c r="E2644" s="21"/>
      <c r="F2644" s="21"/>
      <c r="G2644" s="11"/>
      <c r="I2644" s="9"/>
      <c r="L2644" s="1"/>
      <c r="M2644" s="112"/>
      <c r="N2644" s="112"/>
      <c r="O2644" s="112"/>
      <c r="P2644" s="113"/>
      <c r="Q2644" s="112"/>
      <c r="R2644" s="114"/>
      <c r="S2644" s="113"/>
      <c r="T2644" s="112"/>
      <c r="U2644" s="114"/>
      <c r="V2644" s="113"/>
      <c r="W2644" s="112"/>
      <c r="X2644" s="113"/>
    </row>
    <row r="2645" spans="1:24" x14ac:dyDescent="0.25">
      <c r="A2645" s="77"/>
      <c r="B2645" s="80"/>
      <c r="C2645" s="22"/>
      <c r="D2645" s="22"/>
      <c r="E2645" s="21"/>
      <c r="F2645" s="21"/>
      <c r="G2645" s="11"/>
      <c r="I2645" s="9"/>
      <c r="L2645" s="1"/>
      <c r="M2645" s="112"/>
      <c r="N2645" s="112"/>
      <c r="O2645" s="112"/>
      <c r="P2645" s="113"/>
      <c r="Q2645" s="112"/>
      <c r="R2645" s="114"/>
      <c r="S2645" s="113"/>
      <c r="T2645" s="112"/>
      <c r="U2645" s="114"/>
      <c r="V2645" s="113"/>
      <c r="W2645" s="112"/>
      <c r="X2645" s="113"/>
    </row>
    <row r="2646" spans="1:24" x14ac:dyDescent="0.25">
      <c r="A2646" s="77"/>
      <c r="B2646" s="80"/>
      <c r="C2646" s="22"/>
      <c r="D2646" s="22"/>
      <c r="E2646" s="21"/>
      <c r="F2646" s="21"/>
      <c r="G2646" s="11"/>
      <c r="I2646" s="9"/>
      <c r="L2646" s="1"/>
      <c r="M2646" s="112"/>
      <c r="N2646" s="112"/>
      <c r="O2646" s="112"/>
      <c r="P2646" s="113"/>
      <c r="Q2646" s="112"/>
      <c r="R2646" s="114"/>
      <c r="S2646" s="113"/>
      <c r="T2646" s="112"/>
      <c r="U2646" s="114"/>
      <c r="V2646" s="113"/>
      <c r="W2646" s="112"/>
      <c r="X2646" s="113"/>
    </row>
    <row r="2647" spans="1:24" x14ac:dyDescent="0.25">
      <c r="A2647" s="77"/>
      <c r="B2647" s="80"/>
      <c r="C2647" s="22"/>
      <c r="D2647" s="22"/>
      <c r="E2647" s="21"/>
      <c r="F2647" s="21"/>
      <c r="G2647" s="11"/>
      <c r="I2647" s="9"/>
      <c r="L2647" s="1"/>
      <c r="M2647" s="112"/>
      <c r="N2647" s="112"/>
      <c r="O2647" s="112"/>
      <c r="P2647" s="113"/>
      <c r="Q2647" s="112"/>
      <c r="R2647" s="114"/>
      <c r="S2647" s="113"/>
      <c r="T2647" s="112"/>
      <c r="U2647" s="114"/>
      <c r="V2647" s="113"/>
      <c r="W2647" s="112"/>
      <c r="X2647" s="113"/>
    </row>
    <row r="2648" spans="1:24" x14ac:dyDescent="0.25">
      <c r="A2648" s="77"/>
      <c r="B2648" s="80"/>
      <c r="C2648" s="22"/>
      <c r="D2648" s="22"/>
      <c r="E2648" s="21"/>
      <c r="F2648" s="21"/>
      <c r="G2648" s="11"/>
      <c r="I2648" s="9"/>
      <c r="L2648" s="1"/>
      <c r="M2648" s="112"/>
      <c r="N2648" s="112"/>
      <c r="O2648" s="112"/>
      <c r="P2648" s="113"/>
      <c r="Q2648" s="112"/>
      <c r="R2648" s="114"/>
      <c r="S2648" s="113"/>
      <c r="T2648" s="112"/>
      <c r="U2648" s="114"/>
      <c r="V2648" s="113"/>
      <c r="W2648" s="112"/>
      <c r="X2648" s="113"/>
    </row>
    <row r="2649" spans="1:24" x14ac:dyDescent="0.25">
      <c r="A2649" s="77"/>
      <c r="B2649" s="80"/>
      <c r="C2649" s="22"/>
      <c r="D2649" s="22"/>
      <c r="E2649" s="21"/>
      <c r="F2649" s="21"/>
      <c r="G2649" s="11"/>
      <c r="I2649" s="9"/>
      <c r="L2649" s="1"/>
      <c r="M2649" s="112"/>
      <c r="N2649" s="112"/>
      <c r="O2649" s="112"/>
      <c r="P2649" s="113"/>
      <c r="Q2649" s="112"/>
      <c r="R2649" s="114"/>
      <c r="S2649" s="113"/>
      <c r="T2649" s="112"/>
      <c r="U2649" s="114"/>
      <c r="V2649" s="113"/>
      <c r="W2649" s="112"/>
      <c r="X2649" s="113"/>
    </row>
    <row r="2650" spans="1:24" x14ac:dyDescent="0.25">
      <c r="A2650" s="77"/>
      <c r="B2650" s="80"/>
      <c r="C2650" s="22"/>
      <c r="D2650" s="22"/>
      <c r="E2650" s="21"/>
      <c r="F2650" s="21"/>
      <c r="G2650" s="11"/>
      <c r="I2650" s="9"/>
      <c r="L2650" s="1"/>
      <c r="M2650" s="112"/>
      <c r="N2650" s="112"/>
      <c r="O2650" s="112"/>
      <c r="P2650" s="113"/>
      <c r="Q2650" s="112"/>
      <c r="R2650" s="114"/>
      <c r="S2650" s="113"/>
      <c r="T2650" s="112"/>
      <c r="U2650" s="114"/>
      <c r="V2650" s="113"/>
      <c r="W2650" s="112"/>
      <c r="X2650" s="113"/>
    </row>
    <row r="2651" spans="1:24" x14ac:dyDescent="0.25">
      <c r="A2651" s="77"/>
      <c r="B2651" s="80"/>
      <c r="C2651" s="22"/>
      <c r="D2651" s="22"/>
      <c r="E2651" s="21"/>
      <c r="F2651" s="21"/>
      <c r="G2651" s="11"/>
      <c r="I2651" s="9"/>
      <c r="L2651" s="1"/>
      <c r="M2651" s="112"/>
      <c r="N2651" s="112"/>
      <c r="O2651" s="112"/>
      <c r="P2651" s="113"/>
      <c r="Q2651" s="112"/>
      <c r="R2651" s="114"/>
      <c r="S2651" s="113"/>
      <c r="T2651" s="112"/>
      <c r="U2651" s="114"/>
      <c r="V2651" s="113"/>
      <c r="W2651" s="112"/>
      <c r="X2651" s="113"/>
    </row>
    <row r="2652" spans="1:24" x14ac:dyDescent="0.25">
      <c r="A2652" s="77"/>
      <c r="B2652" s="80"/>
      <c r="C2652" s="22"/>
      <c r="D2652" s="22"/>
      <c r="E2652" s="21"/>
      <c r="F2652" s="21"/>
      <c r="G2652" s="11"/>
      <c r="I2652" s="9"/>
      <c r="L2652" s="1"/>
      <c r="M2652" s="112"/>
      <c r="N2652" s="112"/>
      <c r="O2652" s="112"/>
      <c r="P2652" s="113"/>
      <c r="Q2652" s="112"/>
      <c r="R2652" s="114"/>
      <c r="S2652" s="113"/>
      <c r="T2652" s="112"/>
      <c r="U2652" s="114"/>
      <c r="V2652" s="113"/>
      <c r="W2652" s="112"/>
      <c r="X2652" s="113"/>
    </row>
    <row r="2653" spans="1:24" x14ac:dyDescent="0.25">
      <c r="A2653" s="77"/>
      <c r="B2653" s="80"/>
      <c r="C2653" s="22"/>
      <c r="D2653" s="22"/>
      <c r="E2653" s="21"/>
      <c r="F2653" s="21"/>
      <c r="G2653" s="11"/>
      <c r="I2653" s="9"/>
      <c r="L2653" s="1"/>
      <c r="M2653" s="112"/>
      <c r="N2653" s="112"/>
      <c r="O2653" s="112"/>
      <c r="P2653" s="113"/>
      <c r="Q2653" s="112"/>
      <c r="R2653" s="114"/>
      <c r="S2653" s="113"/>
      <c r="T2653" s="112"/>
      <c r="U2653" s="114"/>
      <c r="V2653" s="113"/>
      <c r="W2653" s="112"/>
      <c r="X2653" s="113"/>
    </row>
    <row r="2654" spans="1:24" x14ac:dyDescent="0.25">
      <c r="A2654" s="77"/>
      <c r="B2654" s="80"/>
      <c r="C2654" s="22"/>
      <c r="D2654" s="22"/>
      <c r="E2654" s="21"/>
      <c r="F2654" s="21"/>
      <c r="G2654" s="11"/>
      <c r="I2654" s="9"/>
      <c r="L2654" s="1"/>
      <c r="M2654" s="112"/>
      <c r="N2654" s="112"/>
      <c r="O2654" s="112"/>
      <c r="P2654" s="113"/>
      <c r="Q2654" s="112"/>
      <c r="R2654" s="114"/>
      <c r="S2654" s="113"/>
      <c r="T2654" s="112"/>
      <c r="U2654" s="114"/>
      <c r="V2654" s="113"/>
      <c r="W2654" s="112"/>
      <c r="X2654" s="113"/>
    </row>
    <row r="2655" spans="1:24" x14ac:dyDescent="0.25">
      <c r="A2655" s="77"/>
      <c r="B2655" s="80"/>
      <c r="C2655" s="22"/>
      <c r="D2655" s="22"/>
      <c r="E2655" s="21"/>
      <c r="F2655" s="21"/>
      <c r="G2655" s="11"/>
      <c r="I2655" s="9"/>
      <c r="L2655" s="1"/>
      <c r="M2655" s="112"/>
      <c r="N2655" s="112"/>
      <c r="O2655" s="112"/>
      <c r="P2655" s="113"/>
      <c r="Q2655" s="112"/>
      <c r="R2655" s="114"/>
      <c r="S2655" s="113"/>
      <c r="T2655" s="112"/>
      <c r="U2655" s="114"/>
      <c r="V2655" s="113"/>
      <c r="W2655" s="112"/>
      <c r="X2655" s="113"/>
    </row>
    <row r="2656" spans="1:24" x14ac:dyDescent="0.25">
      <c r="A2656" s="77"/>
      <c r="B2656" s="80"/>
      <c r="C2656" s="22"/>
      <c r="D2656" s="22"/>
      <c r="E2656" s="21"/>
      <c r="F2656" s="21"/>
      <c r="G2656" s="11"/>
      <c r="I2656" s="9"/>
      <c r="L2656" s="1"/>
      <c r="M2656" s="112"/>
      <c r="N2656" s="112"/>
      <c r="O2656" s="112"/>
      <c r="P2656" s="113"/>
      <c r="Q2656" s="112"/>
      <c r="R2656" s="114"/>
      <c r="S2656" s="113"/>
      <c r="T2656" s="112"/>
      <c r="U2656" s="114"/>
      <c r="V2656" s="113"/>
      <c r="W2656" s="112"/>
      <c r="X2656" s="113"/>
    </row>
    <row r="2657" spans="1:24" x14ac:dyDescent="0.25">
      <c r="A2657" s="77"/>
      <c r="B2657" s="80"/>
      <c r="C2657" s="22"/>
      <c r="D2657" s="22"/>
      <c r="E2657" s="21"/>
      <c r="F2657" s="21"/>
      <c r="G2657" s="11"/>
      <c r="I2657" s="9"/>
      <c r="L2657" s="1"/>
      <c r="M2657" s="112"/>
      <c r="N2657" s="112"/>
      <c r="O2657" s="112"/>
      <c r="P2657" s="113"/>
      <c r="Q2657" s="112"/>
      <c r="R2657" s="114"/>
      <c r="S2657" s="113"/>
      <c r="T2657" s="112"/>
      <c r="U2657" s="114"/>
      <c r="V2657" s="113"/>
      <c r="W2657" s="112"/>
      <c r="X2657" s="113"/>
    </row>
    <row r="2658" spans="1:24" x14ac:dyDescent="0.25">
      <c r="A2658" s="77"/>
      <c r="B2658" s="80"/>
      <c r="C2658" s="22"/>
      <c r="D2658" s="22"/>
      <c r="E2658" s="21"/>
      <c r="F2658" s="21"/>
      <c r="G2658" s="11"/>
      <c r="I2658" s="9"/>
      <c r="L2658" s="1"/>
      <c r="M2658" s="112"/>
      <c r="N2658" s="112"/>
      <c r="O2658" s="112"/>
      <c r="P2658" s="113"/>
      <c r="Q2658" s="112"/>
      <c r="R2658" s="114"/>
      <c r="S2658" s="113"/>
      <c r="T2658" s="112"/>
      <c r="U2658" s="114"/>
      <c r="V2658" s="113"/>
      <c r="W2658" s="112"/>
      <c r="X2658" s="113"/>
    </row>
    <row r="2659" spans="1:24" x14ac:dyDescent="0.25">
      <c r="A2659" s="77"/>
      <c r="B2659" s="80"/>
      <c r="C2659" s="22"/>
      <c r="D2659" s="22"/>
      <c r="E2659" s="21"/>
      <c r="F2659" s="21"/>
      <c r="G2659" s="11"/>
      <c r="I2659" s="9"/>
      <c r="L2659" s="1"/>
      <c r="M2659" s="112"/>
      <c r="N2659" s="112"/>
      <c r="O2659" s="112"/>
      <c r="P2659" s="113"/>
      <c r="Q2659" s="112"/>
      <c r="R2659" s="114"/>
      <c r="S2659" s="113"/>
      <c r="T2659" s="112"/>
      <c r="U2659" s="114"/>
      <c r="V2659" s="113"/>
      <c r="W2659" s="112"/>
      <c r="X2659" s="113"/>
    </row>
    <row r="2660" spans="1:24" x14ac:dyDescent="0.25">
      <c r="A2660" s="77"/>
      <c r="B2660" s="80"/>
      <c r="C2660" s="22"/>
      <c r="D2660" s="22"/>
      <c r="E2660" s="21"/>
      <c r="F2660" s="21"/>
      <c r="G2660" s="11"/>
      <c r="I2660" s="9"/>
      <c r="L2660" s="1"/>
      <c r="M2660" s="112"/>
      <c r="N2660" s="112"/>
      <c r="O2660" s="112"/>
      <c r="P2660" s="113"/>
      <c r="Q2660" s="112"/>
      <c r="R2660" s="114"/>
      <c r="S2660" s="113"/>
      <c r="T2660" s="112"/>
      <c r="U2660" s="114"/>
      <c r="V2660" s="113"/>
      <c r="W2660" s="112"/>
      <c r="X2660" s="113"/>
    </row>
    <row r="2661" spans="1:24" x14ac:dyDescent="0.25">
      <c r="A2661" s="77"/>
      <c r="B2661" s="80"/>
      <c r="C2661" s="22"/>
      <c r="D2661" s="22"/>
      <c r="E2661" s="21"/>
      <c r="F2661" s="21"/>
      <c r="G2661" s="11"/>
      <c r="I2661" s="9"/>
      <c r="L2661" s="1"/>
      <c r="M2661" s="112"/>
      <c r="N2661" s="112"/>
      <c r="O2661" s="112"/>
      <c r="P2661" s="113"/>
      <c r="Q2661" s="112"/>
      <c r="R2661" s="114"/>
      <c r="S2661" s="113"/>
      <c r="T2661" s="112"/>
      <c r="U2661" s="114"/>
      <c r="V2661" s="113"/>
      <c r="W2661" s="112"/>
      <c r="X2661" s="113"/>
    </row>
    <row r="2662" spans="1:24" x14ac:dyDescent="0.25">
      <c r="A2662" s="77"/>
      <c r="B2662" s="80"/>
      <c r="C2662" s="22"/>
      <c r="D2662" s="22"/>
      <c r="E2662" s="21"/>
      <c r="F2662" s="21"/>
      <c r="G2662" s="11"/>
      <c r="I2662" s="9"/>
      <c r="L2662" s="1"/>
      <c r="M2662" s="112"/>
      <c r="N2662" s="112"/>
      <c r="O2662" s="112"/>
      <c r="P2662" s="113"/>
      <c r="Q2662" s="112"/>
      <c r="R2662" s="114"/>
      <c r="S2662" s="113"/>
      <c r="T2662" s="112"/>
      <c r="U2662" s="114"/>
      <c r="V2662" s="113"/>
      <c r="W2662" s="112"/>
      <c r="X2662" s="113"/>
    </row>
    <row r="2663" spans="1:24" x14ac:dyDescent="0.25">
      <c r="A2663" s="77"/>
      <c r="B2663" s="80"/>
      <c r="C2663" s="22"/>
      <c r="D2663" s="22"/>
      <c r="E2663" s="21"/>
      <c r="F2663" s="21"/>
      <c r="G2663" s="11"/>
      <c r="I2663" s="9"/>
      <c r="L2663" s="1"/>
      <c r="M2663" s="112"/>
      <c r="N2663" s="112"/>
      <c r="O2663" s="112"/>
      <c r="P2663" s="113"/>
      <c r="Q2663" s="112"/>
      <c r="R2663" s="114"/>
      <c r="S2663" s="113"/>
      <c r="T2663" s="112"/>
      <c r="U2663" s="114"/>
      <c r="V2663" s="113"/>
      <c r="W2663" s="112"/>
      <c r="X2663" s="113"/>
    </row>
    <row r="2664" spans="1:24" x14ac:dyDescent="0.25">
      <c r="A2664" s="77"/>
      <c r="B2664" s="80"/>
      <c r="C2664" s="22"/>
      <c r="D2664" s="22"/>
      <c r="E2664" s="21"/>
      <c r="F2664" s="21"/>
      <c r="G2664" s="11"/>
      <c r="I2664" s="9"/>
      <c r="L2664" s="1"/>
      <c r="M2664" s="112"/>
      <c r="N2664" s="112"/>
      <c r="O2664" s="112"/>
      <c r="P2664" s="113"/>
      <c r="Q2664" s="112"/>
      <c r="R2664" s="114"/>
      <c r="S2664" s="113"/>
      <c r="T2664" s="112"/>
      <c r="U2664" s="114"/>
      <c r="V2664" s="113"/>
      <c r="W2664" s="112"/>
      <c r="X2664" s="113"/>
    </row>
    <row r="2665" spans="1:24" x14ac:dyDescent="0.25">
      <c r="A2665" s="77"/>
      <c r="B2665" s="80"/>
      <c r="C2665" s="22"/>
      <c r="D2665" s="22"/>
      <c r="E2665" s="21"/>
      <c r="F2665" s="21"/>
      <c r="G2665" s="11"/>
      <c r="I2665" s="9"/>
      <c r="L2665" s="1"/>
      <c r="M2665" s="112"/>
      <c r="N2665" s="112"/>
      <c r="O2665" s="112"/>
      <c r="P2665" s="113"/>
      <c r="Q2665" s="112"/>
      <c r="R2665" s="114"/>
      <c r="S2665" s="113"/>
      <c r="T2665" s="112"/>
      <c r="U2665" s="114"/>
      <c r="V2665" s="113"/>
      <c r="W2665" s="112"/>
      <c r="X2665" s="113"/>
    </row>
    <row r="2666" spans="1:24" x14ac:dyDescent="0.25">
      <c r="A2666" s="77"/>
      <c r="B2666" s="80"/>
      <c r="C2666" s="22"/>
      <c r="D2666" s="22"/>
      <c r="E2666" s="21"/>
      <c r="F2666" s="21"/>
      <c r="G2666" s="11"/>
      <c r="I2666" s="9"/>
      <c r="L2666" s="1"/>
      <c r="M2666" s="112"/>
      <c r="N2666" s="112"/>
      <c r="O2666" s="112"/>
      <c r="P2666" s="113"/>
      <c r="Q2666" s="112"/>
      <c r="R2666" s="114"/>
      <c r="S2666" s="113"/>
      <c r="T2666" s="112"/>
      <c r="U2666" s="114"/>
      <c r="V2666" s="113"/>
      <c r="W2666" s="112"/>
      <c r="X2666" s="113"/>
    </row>
    <row r="2667" spans="1:24" x14ac:dyDescent="0.25">
      <c r="A2667" s="77"/>
      <c r="B2667" s="80"/>
      <c r="C2667" s="22"/>
      <c r="D2667" s="22"/>
      <c r="E2667" s="21"/>
      <c r="F2667" s="21"/>
      <c r="G2667" s="11"/>
      <c r="I2667" s="9"/>
      <c r="L2667" s="1"/>
      <c r="M2667" s="112"/>
      <c r="N2667" s="112"/>
      <c r="O2667" s="112"/>
      <c r="P2667" s="113"/>
      <c r="Q2667" s="112"/>
      <c r="R2667" s="114"/>
      <c r="S2667" s="113"/>
      <c r="T2667" s="112"/>
      <c r="U2667" s="114"/>
      <c r="V2667" s="113"/>
      <c r="W2667" s="112"/>
      <c r="X2667" s="113"/>
    </row>
    <row r="2668" spans="1:24" x14ac:dyDescent="0.25">
      <c r="A2668" s="77"/>
      <c r="B2668" s="80"/>
      <c r="C2668" s="22"/>
      <c r="D2668" s="22"/>
      <c r="E2668" s="21"/>
      <c r="F2668" s="21"/>
      <c r="G2668" s="11"/>
      <c r="I2668" s="9"/>
      <c r="L2668" s="1"/>
      <c r="M2668" s="112"/>
      <c r="N2668" s="112"/>
      <c r="O2668" s="112"/>
      <c r="P2668" s="113"/>
      <c r="Q2668" s="112"/>
      <c r="R2668" s="114"/>
      <c r="S2668" s="113"/>
      <c r="T2668" s="112"/>
      <c r="U2668" s="114"/>
      <c r="V2668" s="113"/>
      <c r="W2668" s="112"/>
      <c r="X2668" s="113"/>
    </row>
    <row r="2669" spans="1:24" x14ac:dyDescent="0.25">
      <c r="A2669" s="77"/>
      <c r="B2669" s="80"/>
      <c r="C2669" s="22"/>
      <c r="D2669" s="22"/>
      <c r="E2669" s="21"/>
      <c r="F2669" s="21"/>
      <c r="G2669" s="11"/>
      <c r="I2669" s="9"/>
      <c r="L2669" s="1"/>
      <c r="M2669" s="112"/>
      <c r="N2669" s="112"/>
      <c r="O2669" s="112"/>
      <c r="P2669" s="113"/>
      <c r="Q2669" s="112"/>
      <c r="R2669" s="114"/>
      <c r="S2669" s="113"/>
      <c r="T2669" s="112"/>
      <c r="U2669" s="114"/>
      <c r="V2669" s="113"/>
      <c r="W2669" s="112"/>
      <c r="X2669" s="113"/>
    </row>
    <row r="2670" spans="1:24" x14ac:dyDescent="0.25">
      <c r="A2670" s="77"/>
      <c r="B2670" s="80"/>
      <c r="C2670" s="22"/>
      <c r="D2670" s="22"/>
      <c r="E2670" s="21"/>
      <c r="F2670" s="21"/>
      <c r="G2670" s="11"/>
      <c r="I2670" s="9"/>
      <c r="L2670" s="1"/>
      <c r="M2670" s="112"/>
      <c r="N2670" s="112"/>
      <c r="O2670" s="112"/>
      <c r="P2670" s="113"/>
      <c r="Q2670" s="112"/>
      <c r="R2670" s="114"/>
      <c r="S2670" s="113"/>
      <c r="T2670" s="112"/>
      <c r="U2670" s="114"/>
      <c r="V2670" s="113"/>
      <c r="W2670" s="112"/>
      <c r="X2670" s="113"/>
    </row>
    <row r="2671" spans="1:24" x14ac:dyDescent="0.25">
      <c r="A2671" s="77"/>
      <c r="B2671" s="80"/>
      <c r="C2671" s="22"/>
      <c r="D2671" s="22"/>
      <c r="E2671" s="21"/>
      <c r="F2671" s="21"/>
      <c r="G2671" s="11"/>
      <c r="I2671" s="9"/>
      <c r="L2671" s="1"/>
      <c r="M2671" s="112"/>
      <c r="N2671" s="112"/>
      <c r="O2671" s="112"/>
      <c r="P2671" s="113"/>
      <c r="Q2671" s="112"/>
      <c r="R2671" s="114"/>
      <c r="S2671" s="113"/>
      <c r="T2671" s="112"/>
      <c r="U2671" s="114"/>
      <c r="V2671" s="113"/>
      <c r="W2671" s="112"/>
      <c r="X2671" s="113"/>
    </row>
    <row r="2672" spans="1:24" x14ac:dyDescent="0.25">
      <c r="A2672" s="77"/>
      <c r="B2672" s="80"/>
      <c r="C2672" s="22"/>
      <c r="D2672" s="22"/>
      <c r="E2672" s="21"/>
      <c r="F2672" s="21"/>
      <c r="G2672" s="11"/>
      <c r="I2672" s="9"/>
      <c r="L2672" s="1"/>
      <c r="M2672" s="112"/>
      <c r="N2672" s="112"/>
      <c r="O2672" s="112"/>
      <c r="P2672" s="113"/>
      <c r="Q2672" s="112"/>
      <c r="R2672" s="114"/>
      <c r="S2672" s="113"/>
      <c r="T2672" s="112"/>
      <c r="U2672" s="114"/>
      <c r="V2672" s="113"/>
      <c r="W2672" s="112"/>
      <c r="X2672" s="113"/>
    </row>
    <row r="2673" spans="1:24" x14ac:dyDescent="0.25">
      <c r="A2673" s="77"/>
      <c r="B2673" s="80"/>
      <c r="C2673" s="22"/>
      <c r="D2673" s="22"/>
      <c r="E2673" s="21"/>
      <c r="F2673" s="21"/>
      <c r="G2673" s="11"/>
      <c r="I2673" s="9"/>
      <c r="L2673" s="1"/>
      <c r="M2673" s="112"/>
      <c r="N2673" s="112"/>
      <c r="O2673" s="112"/>
      <c r="P2673" s="113"/>
      <c r="Q2673" s="112"/>
      <c r="R2673" s="114"/>
      <c r="S2673" s="113"/>
      <c r="T2673" s="112"/>
      <c r="U2673" s="114"/>
      <c r="V2673" s="113"/>
      <c r="W2673" s="112"/>
      <c r="X2673" s="113"/>
    </row>
    <row r="2674" spans="1:24" x14ac:dyDescent="0.25">
      <c r="A2674" s="77"/>
      <c r="B2674" s="80"/>
      <c r="C2674" s="22"/>
      <c r="D2674" s="22"/>
      <c r="E2674" s="21"/>
      <c r="F2674" s="21"/>
      <c r="G2674" s="11"/>
      <c r="I2674" s="9"/>
      <c r="L2674" s="1"/>
      <c r="M2674" s="112"/>
      <c r="N2674" s="112"/>
      <c r="O2674" s="112"/>
      <c r="P2674" s="113"/>
      <c r="Q2674" s="112"/>
      <c r="R2674" s="114"/>
      <c r="S2674" s="113"/>
      <c r="T2674" s="112"/>
      <c r="U2674" s="114"/>
      <c r="V2674" s="113"/>
      <c r="W2674" s="112"/>
      <c r="X2674" s="113"/>
    </row>
    <row r="2675" spans="1:24" x14ac:dyDescent="0.25">
      <c r="A2675" s="77"/>
      <c r="B2675" s="80"/>
      <c r="C2675" s="22"/>
      <c r="D2675" s="22"/>
      <c r="E2675" s="21"/>
      <c r="F2675" s="21"/>
      <c r="G2675" s="11"/>
      <c r="I2675" s="9"/>
      <c r="L2675" s="1"/>
      <c r="M2675" s="112"/>
      <c r="N2675" s="112"/>
      <c r="O2675" s="112"/>
      <c r="P2675" s="113"/>
      <c r="Q2675" s="112"/>
      <c r="R2675" s="114"/>
      <c r="S2675" s="113"/>
      <c r="T2675" s="112"/>
      <c r="U2675" s="114"/>
      <c r="V2675" s="113"/>
      <c r="W2675" s="112"/>
      <c r="X2675" s="113"/>
    </row>
    <row r="2676" spans="1:24" x14ac:dyDescent="0.25">
      <c r="A2676" s="77"/>
      <c r="B2676" s="80"/>
      <c r="C2676" s="22"/>
      <c r="D2676" s="22"/>
      <c r="E2676" s="21"/>
      <c r="F2676" s="21"/>
      <c r="G2676" s="11"/>
      <c r="I2676" s="9"/>
      <c r="L2676" s="1"/>
      <c r="M2676" s="112"/>
      <c r="N2676" s="112"/>
      <c r="O2676" s="112"/>
      <c r="P2676" s="113"/>
      <c r="Q2676" s="112"/>
      <c r="R2676" s="114"/>
      <c r="S2676" s="113"/>
      <c r="T2676" s="112"/>
      <c r="U2676" s="114"/>
      <c r="V2676" s="113"/>
      <c r="W2676" s="112"/>
      <c r="X2676" s="113"/>
    </row>
    <row r="2677" spans="1:24" x14ac:dyDescent="0.25">
      <c r="A2677" s="77"/>
      <c r="B2677" s="80"/>
      <c r="C2677" s="22"/>
      <c r="D2677" s="22"/>
      <c r="E2677" s="21"/>
      <c r="F2677" s="21"/>
      <c r="G2677" s="11"/>
      <c r="I2677" s="9"/>
      <c r="L2677" s="1"/>
      <c r="M2677" s="112"/>
      <c r="N2677" s="112"/>
      <c r="O2677" s="112"/>
      <c r="P2677" s="113"/>
      <c r="Q2677" s="112"/>
      <c r="R2677" s="114"/>
      <c r="S2677" s="113"/>
      <c r="T2677" s="112"/>
      <c r="U2677" s="114"/>
      <c r="V2677" s="113"/>
      <c r="W2677" s="112"/>
      <c r="X2677" s="113"/>
    </row>
    <row r="2678" spans="1:24" x14ac:dyDescent="0.25">
      <c r="A2678" s="77"/>
      <c r="B2678" s="80"/>
      <c r="C2678" s="22"/>
      <c r="D2678" s="22"/>
      <c r="E2678" s="21"/>
      <c r="F2678" s="21"/>
      <c r="G2678" s="11"/>
      <c r="I2678" s="9"/>
      <c r="L2678" s="1"/>
      <c r="M2678" s="112"/>
      <c r="N2678" s="112"/>
      <c r="O2678" s="112"/>
      <c r="P2678" s="113"/>
      <c r="Q2678" s="112"/>
      <c r="R2678" s="114"/>
      <c r="S2678" s="113"/>
      <c r="T2678" s="112"/>
      <c r="U2678" s="114"/>
      <c r="V2678" s="113"/>
      <c r="W2678" s="112"/>
      <c r="X2678" s="113"/>
    </row>
    <row r="2679" spans="1:24" x14ac:dyDescent="0.25">
      <c r="A2679" s="77"/>
      <c r="B2679" s="80"/>
      <c r="C2679" s="22"/>
      <c r="D2679" s="22"/>
      <c r="E2679" s="21"/>
      <c r="F2679" s="21"/>
      <c r="G2679" s="11"/>
      <c r="I2679" s="9"/>
      <c r="L2679" s="1"/>
      <c r="M2679" s="112"/>
      <c r="N2679" s="112"/>
      <c r="O2679" s="112"/>
      <c r="P2679" s="113"/>
      <c r="Q2679" s="112"/>
      <c r="R2679" s="114"/>
      <c r="S2679" s="113"/>
      <c r="T2679" s="112"/>
      <c r="U2679" s="114"/>
      <c r="V2679" s="113"/>
      <c r="W2679" s="112"/>
      <c r="X2679" s="113"/>
    </row>
    <row r="2680" spans="1:24" x14ac:dyDescent="0.25">
      <c r="A2680" s="77"/>
      <c r="B2680" s="80"/>
      <c r="C2680" s="22"/>
      <c r="D2680" s="22"/>
      <c r="E2680" s="21"/>
      <c r="F2680" s="21"/>
      <c r="G2680" s="11"/>
      <c r="I2680" s="9"/>
      <c r="L2680" s="1"/>
      <c r="M2680" s="112"/>
      <c r="N2680" s="112"/>
      <c r="O2680" s="112"/>
      <c r="P2680" s="113"/>
      <c r="Q2680" s="112"/>
      <c r="R2680" s="114"/>
      <c r="S2680" s="113"/>
      <c r="T2680" s="112"/>
      <c r="U2680" s="114"/>
      <c r="V2680" s="113"/>
      <c r="W2680" s="112"/>
      <c r="X2680" s="113"/>
    </row>
    <row r="2681" spans="1:24" x14ac:dyDescent="0.25">
      <c r="A2681" s="77"/>
      <c r="B2681" s="80"/>
      <c r="C2681" s="22"/>
      <c r="D2681" s="22"/>
      <c r="E2681" s="21"/>
      <c r="F2681" s="21"/>
      <c r="G2681" s="11"/>
      <c r="I2681" s="9"/>
      <c r="L2681" s="1"/>
      <c r="M2681" s="112"/>
      <c r="N2681" s="112"/>
      <c r="O2681" s="112"/>
      <c r="P2681" s="113"/>
      <c r="Q2681" s="112"/>
      <c r="R2681" s="114"/>
      <c r="S2681" s="113"/>
      <c r="T2681" s="112"/>
      <c r="U2681" s="114"/>
      <c r="V2681" s="113"/>
      <c r="W2681" s="112"/>
      <c r="X2681" s="113"/>
    </row>
    <row r="2682" spans="1:24" x14ac:dyDescent="0.25">
      <c r="A2682" s="77"/>
      <c r="B2682" s="80"/>
      <c r="C2682" s="22"/>
      <c r="D2682" s="22"/>
      <c r="E2682" s="21"/>
      <c r="F2682" s="21"/>
      <c r="G2682" s="11"/>
      <c r="I2682" s="9"/>
      <c r="L2682" s="1"/>
      <c r="M2682" s="112"/>
      <c r="N2682" s="112"/>
      <c r="O2682" s="112"/>
      <c r="P2682" s="113"/>
      <c r="Q2682" s="112"/>
      <c r="R2682" s="114"/>
      <c r="S2682" s="113"/>
      <c r="T2682" s="112"/>
      <c r="U2682" s="114"/>
      <c r="V2682" s="113"/>
      <c r="W2682" s="112"/>
      <c r="X2682" s="113"/>
    </row>
    <row r="2683" spans="1:24" x14ac:dyDescent="0.25">
      <c r="A2683" s="77"/>
      <c r="B2683" s="80"/>
      <c r="C2683" s="22"/>
      <c r="D2683" s="22"/>
      <c r="E2683" s="21"/>
      <c r="F2683" s="21"/>
      <c r="G2683" s="11"/>
      <c r="I2683" s="9"/>
      <c r="L2683" s="1"/>
      <c r="M2683" s="112"/>
      <c r="N2683" s="112"/>
      <c r="O2683" s="112"/>
      <c r="P2683" s="113"/>
      <c r="Q2683" s="112"/>
      <c r="R2683" s="114"/>
      <c r="S2683" s="113"/>
      <c r="T2683" s="112"/>
      <c r="U2683" s="114"/>
      <c r="V2683" s="113"/>
      <c r="W2683" s="112"/>
      <c r="X2683" s="113"/>
    </row>
    <row r="2684" spans="1:24" x14ac:dyDescent="0.25">
      <c r="A2684" s="77"/>
      <c r="B2684" s="80"/>
      <c r="C2684" s="22"/>
      <c r="D2684" s="22"/>
      <c r="E2684" s="21"/>
      <c r="F2684" s="21"/>
      <c r="G2684" s="11"/>
      <c r="I2684" s="9"/>
      <c r="L2684" s="1"/>
      <c r="M2684" s="112"/>
      <c r="N2684" s="112"/>
      <c r="O2684" s="112"/>
      <c r="P2684" s="113"/>
      <c r="Q2684" s="112"/>
      <c r="R2684" s="114"/>
      <c r="S2684" s="113"/>
      <c r="T2684" s="112"/>
      <c r="U2684" s="114"/>
      <c r="V2684" s="113"/>
      <c r="W2684" s="112"/>
      <c r="X2684" s="113"/>
    </row>
    <row r="2685" spans="1:24" x14ac:dyDescent="0.25">
      <c r="A2685" s="77"/>
      <c r="B2685" s="80"/>
      <c r="C2685" s="22"/>
      <c r="D2685" s="22"/>
      <c r="E2685" s="21"/>
      <c r="F2685" s="21"/>
      <c r="G2685" s="11"/>
      <c r="I2685" s="9"/>
      <c r="L2685" s="1"/>
      <c r="M2685" s="112"/>
      <c r="N2685" s="112"/>
      <c r="O2685" s="112"/>
      <c r="P2685" s="113"/>
      <c r="Q2685" s="112"/>
      <c r="R2685" s="114"/>
      <c r="S2685" s="113"/>
      <c r="T2685" s="112"/>
      <c r="U2685" s="114"/>
      <c r="V2685" s="113"/>
      <c r="W2685" s="112"/>
      <c r="X2685" s="113"/>
    </row>
    <row r="2686" spans="1:24" x14ac:dyDescent="0.25">
      <c r="A2686" s="77"/>
      <c r="B2686" s="80"/>
      <c r="C2686" s="22"/>
      <c r="D2686" s="22"/>
      <c r="E2686" s="21"/>
      <c r="F2686" s="21"/>
      <c r="G2686" s="11"/>
      <c r="I2686" s="9"/>
      <c r="L2686" s="1"/>
      <c r="M2686" s="112"/>
      <c r="N2686" s="112"/>
      <c r="O2686" s="112"/>
      <c r="P2686" s="113"/>
      <c r="Q2686" s="112"/>
      <c r="R2686" s="114"/>
      <c r="S2686" s="113"/>
      <c r="T2686" s="112"/>
      <c r="U2686" s="114"/>
      <c r="V2686" s="113"/>
      <c r="W2686" s="112"/>
      <c r="X2686" s="113"/>
    </row>
    <row r="2687" spans="1:24" x14ac:dyDescent="0.25">
      <c r="A2687" s="77"/>
      <c r="B2687" s="80"/>
      <c r="C2687" s="22"/>
      <c r="D2687" s="22"/>
      <c r="E2687" s="21"/>
      <c r="F2687" s="21"/>
      <c r="G2687" s="11"/>
      <c r="I2687" s="9"/>
      <c r="L2687" s="1"/>
      <c r="M2687" s="112"/>
      <c r="N2687" s="112"/>
      <c r="O2687" s="112"/>
      <c r="P2687" s="113"/>
      <c r="Q2687" s="112"/>
      <c r="R2687" s="114"/>
      <c r="S2687" s="113"/>
      <c r="T2687" s="112"/>
      <c r="U2687" s="114"/>
      <c r="V2687" s="113"/>
      <c r="W2687" s="112"/>
      <c r="X2687" s="113"/>
    </row>
    <row r="2688" spans="1:24" x14ac:dyDescent="0.25">
      <c r="A2688" s="77"/>
      <c r="B2688" s="80"/>
      <c r="C2688" s="22"/>
      <c r="D2688" s="22"/>
      <c r="E2688" s="21"/>
      <c r="F2688" s="21"/>
      <c r="G2688" s="11"/>
      <c r="I2688" s="9"/>
      <c r="L2688" s="1"/>
      <c r="M2688" s="112"/>
      <c r="N2688" s="112"/>
      <c r="O2688" s="112"/>
      <c r="P2688" s="113"/>
      <c r="Q2688" s="112"/>
      <c r="R2688" s="114"/>
      <c r="S2688" s="113"/>
      <c r="T2688" s="112"/>
      <c r="U2688" s="114"/>
      <c r="V2688" s="113"/>
      <c r="W2688" s="112"/>
      <c r="X2688" s="113"/>
    </row>
    <row r="2689" spans="1:24" x14ac:dyDescent="0.25">
      <c r="A2689" s="77"/>
      <c r="B2689" s="80"/>
      <c r="C2689" s="22"/>
      <c r="D2689" s="22"/>
      <c r="E2689" s="21"/>
      <c r="F2689" s="21"/>
      <c r="G2689" s="11"/>
      <c r="I2689" s="9"/>
      <c r="L2689" s="1"/>
      <c r="M2689" s="112"/>
      <c r="N2689" s="112"/>
      <c r="O2689" s="112"/>
      <c r="P2689" s="113"/>
      <c r="Q2689" s="112"/>
      <c r="R2689" s="114"/>
      <c r="S2689" s="113"/>
      <c r="T2689" s="112"/>
      <c r="U2689" s="114"/>
      <c r="V2689" s="113"/>
      <c r="W2689" s="112"/>
      <c r="X2689" s="113"/>
    </row>
    <row r="2690" spans="1:24" x14ac:dyDescent="0.25">
      <c r="A2690" s="77"/>
      <c r="B2690" s="80"/>
      <c r="C2690" s="22"/>
      <c r="D2690" s="22"/>
      <c r="E2690" s="21"/>
      <c r="F2690" s="21"/>
      <c r="G2690" s="11"/>
      <c r="I2690" s="9"/>
      <c r="L2690" s="1"/>
      <c r="M2690" s="112"/>
      <c r="N2690" s="112"/>
      <c r="O2690" s="112"/>
      <c r="P2690" s="113"/>
      <c r="Q2690" s="112"/>
      <c r="R2690" s="114"/>
      <c r="S2690" s="113"/>
      <c r="T2690" s="112"/>
      <c r="U2690" s="114"/>
      <c r="V2690" s="113"/>
      <c r="W2690" s="112"/>
      <c r="X2690" s="113"/>
    </row>
    <row r="2691" spans="1:24" x14ac:dyDescent="0.25">
      <c r="A2691" s="77"/>
      <c r="B2691" s="80"/>
      <c r="C2691" s="22"/>
      <c r="D2691" s="22"/>
      <c r="E2691" s="21"/>
      <c r="F2691" s="21"/>
      <c r="G2691" s="11"/>
      <c r="I2691" s="9"/>
      <c r="L2691" s="1"/>
      <c r="M2691" s="112"/>
      <c r="N2691" s="112"/>
      <c r="O2691" s="112"/>
      <c r="P2691" s="113"/>
      <c r="Q2691" s="112"/>
      <c r="R2691" s="114"/>
      <c r="S2691" s="113"/>
      <c r="T2691" s="112"/>
      <c r="U2691" s="114"/>
      <c r="V2691" s="113"/>
      <c r="W2691" s="112"/>
      <c r="X2691" s="113"/>
    </row>
    <row r="2692" spans="1:24" x14ac:dyDescent="0.25">
      <c r="A2692" s="77"/>
      <c r="B2692" s="80"/>
      <c r="C2692" s="22"/>
      <c r="D2692" s="22"/>
      <c r="E2692" s="21"/>
      <c r="F2692" s="21"/>
      <c r="G2692" s="11"/>
      <c r="I2692" s="9"/>
      <c r="L2692" s="1"/>
      <c r="M2692" s="112"/>
      <c r="N2692" s="112"/>
      <c r="O2692" s="112"/>
      <c r="P2692" s="113"/>
      <c r="Q2692" s="112"/>
      <c r="R2692" s="114"/>
      <c r="S2692" s="113"/>
      <c r="T2692" s="112"/>
      <c r="U2692" s="114"/>
      <c r="V2692" s="113"/>
      <c r="W2692" s="112"/>
      <c r="X2692" s="113"/>
    </row>
    <row r="2693" spans="1:24" x14ac:dyDescent="0.25">
      <c r="A2693" s="77"/>
      <c r="B2693" s="80"/>
      <c r="C2693" s="22"/>
      <c r="D2693" s="22"/>
      <c r="E2693" s="21"/>
      <c r="F2693" s="21"/>
      <c r="G2693" s="11"/>
      <c r="I2693" s="9"/>
      <c r="L2693" s="1"/>
      <c r="M2693" s="112"/>
      <c r="N2693" s="112"/>
      <c r="O2693" s="112"/>
      <c r="P2693" s="113"/>
      <c r="Q2693" s="112"/>
      <c r="R2693" s="114"/>
      <c r="S2693" s="113"/>
      <c r="T2693" s="112"/>
      <c r="U2693" s="114"/>
      <c r="V2693" s="113"/>
      <c r="W2693" s="112"/>
      <c r="X2693" s="113"/>
    </row>
    <row r="2694" spans="1:24" x14ac:dyDescent="0.25">
      <c r="A2694" s="77"/>
      <c r="B2694" s="80"/>
      <c r="C2694" s="22"/>
      <c r="D2694" s="22"/>
      <c r="E2694" s="21"/>
      <c r="F2694" s="21"/>
      <c r="G2694" s="11"/>
      <c r="I2694" s="9"/>
      <c r="L2694" s="1"/>
      <c r="M2694" s="112"/>
      <c r="N2694" s="112"/>
      <c r="O2694" s="112"/>
      <c r="P2694" s="113"/>
      <c r="Q2694" s="112"/>
      <c r="R2694" s="114"/>
      <c r="S2694" s="113"/>
      <c r="T2694" s="112"/>
      <c r="U2694" s="114"/>
      <c r="V2694" s="113"/>
      <c r="W2694" s="112"/>
      <c r="X2694" s="113"/>
    </row>
    <row r="2695" spans="1:24" x14ac:dyDescent="0.25">
      <c r="A2695" s="77"/>
      <c r="B2695" s="80"/>
      <c r="C2695" s="22"/>
      <c r="D2695" s="22"/>
      <c r="E2695" s="21"/>
      <c r="F2695" s="21"/>
      <c r="G2695" s="11"/>
      <c r="I2695" s="9"/>
      <c r="L2695" s="1"/>
      <c r="M2695" s="112"/>
      <c r="N2695" s="112"/>
      <c r="O2695" s="112"/>
      <c r="P2695" s="113"/>
      <c r="Q2695" s="112"/>
      <c r="R2695" s="114"/>
      <c r="S2695" s="113"/>
      <c r="T2695" s="112"/>
      <c r="U2695" s="114"/>
      <c r="V2695" s="113"/>
      <c r="W2695" s="112"/>
      <c r="X2695" s="113"/>
    </row>
    <row r="2696" spans="1:24" x14ac:dyDescent="0.25">
      <c r="A2696" s="77"/>
      <c r="B2696" s="80"/>
      <c r="C2696" s="22"/>
      <c r="D2696" s="22"/>
      <c r="E2696" s="21"/>
      <c r="F2696" s="21"/>
      <c r="G2696" s="11"/>
      <c r="I2696" s="9"/>
      <c r="L2696" s="1"/>
      <c r="M2696" s="112"/>
      <c r="N2696" s="112"/>
      <c r="O2696" s="112"/>
      <c r="P2696" s="113"/>
      <c r="Q2696" s="112"/>
      <c r="R2696" s="114"/>
      <c r="S2696" s="113"/>
      <c r="T2696" s="112"/>
      <c r="U2696" s="114"/>
      <c r="V2696" s="113"/>
      <c r="W2696" s="112"/>
      <c r="X2696" s="113"/>
    </row>
    <row r="2697" spans="1:24" x14ac:dyDescent="0.25">
      <c r="A2697" s="77"/>
      <c r="B2697" s="80"/>
      <c r="C2697" s="22"/>
      <c r="D2697" s="22"/>
      <c r="E2697" s="21"/>
      <c r="F2697" s="21"/>
      <c r="G2697" s="11"/>
      <c r="I2697" s="9"/>
      <c r="L2697" s="1"/>
      <c r="M2697" s="112"/>
      <c r="N2697" s="112"/>
      <c r="O2697" s="112"/>
      <c r="P2697" s="113"/>
      <c r="Q2697" s="112"/>
      <c r="R2697" s="114"/>
      <c r="S2697" s="113"/>
      <c r="T2697" s="112"/>
      <c r="U2697" s="114"/>
      <c r="V2697" s="113"/>
      <c r="W2697" s="112"/>
      <c r="X2697" s="113"/>
    </row>
    <row r="2698" spans="1:24" x14ac:dyDescent="0.25">
      <c r="A2698" s="77"/>
      <c r="B2698" s="80"/>
      <c r="C2698" s="22"/>
      <c r="D2698" s="22"/>
      <c r="E2698" s="21"/>
      <c r="F2698" s="21"/>
      <c r="G2698" s="11"/>
      <c r="I2698" s="9"/>
      <c r="L2698" s="1"/>
      <c r="M2698" s="112"/>
      <c r="N2698" s="112"/>
      <c r="O2698" s="112"/>
      <c r="P2698" s="113"/>
      <c r="Q2698" s="112"/>
      <c r="R2698" s="114"/>
      <c r="S2698" s="113"/>
      <c r="T2698" s="112"/>
      <c r="U2698" s="114"/>
      <c r="V2698" s="113"/>
      <c r="W2698" s="112"/>
      <c r="X2698" s="113"/>
    </row>
    <row r="2699" spans="1:24" x14ac:dyDescent="0.25">
      <c r="A2699" s="77"/>
      <c r="B2699" s="80"/>
      <c r="C2699" s="22"/>
      <c r="D2699" s="22"/>
      <c r="E2699" s="21"/>
      <c r="F2699" s="21"/>
      <c r="G2699" s="11"/>
      <c r="I2699" s="9"/>
      <c r="L2699" s="1"/>
      <c r="M2699" s="112"/>
      <c r="N2699" s="112"/>
      <c r="O2699" s="112"/>
      <c r="P2699" s="113"/>
      <c r="Q2699" s="112"/>
      <c r="R2699" s="114"/>
      <c r="S2699" s="113"/>
      <c r="T2699" s="112"/>
      <c r="U2699" s="114"/>
      <c r="V2699" s="113"/>
      <c r="W2699" s="112"/>
      <c r="X2699" s="113"/>
    </row>
    <row r="2700" spans="1:24" x14ac:dyDescent="0.25">
      <c r="A2700" s="77"/>
      <c r="B2700" s="80"/>
      <c r="C2700" s="22"/>
      <c r="D2700" s="22"/>
      <c r="E2700" s="21"/>
      <c r="F2700" s="21"/>
      <c r="G2700" s="11"/>
      <c r="I2700" s="9"/>
      <c r="L2700" s="1"/>
      <c r="M2700" s="112"/>
      <c r="N2700" s="112"/>
      <c r="O2700" s="112"/>
      <c r="P2700" s="113"/>
      <c r="Q2700" s="112"/>
      <c r="R2700" s="114"/>
      <c r="S2700" s="113"/>
      <c r="T2700" s="112"/>
      <c r="U2700" s="114"/>
      <c r="V2700" s="113"/>
      <c r="W2700" s="112"/>
      <c r="X2700" s="113"/>
    </row>
    <row r="2701" spans="1:24" x14ac:dyDescent="0.25">
      <c r="A2701" s="77"/>
      <c r="B2701" s="80"/>
      <c r="C2701" s="22"/>
      <c r="D2701" s="22"/>
      <c r="E2701" s="21"/>
      <c r="F2701" s="21"/>
      <c r="G2701" s="11"/>
      <c r="I2701" s="9"/>
      <c r="L2701" s="1"/>
      <c r="M2701" s="112"/>
      <c r="N2701" s="112"/>
      <c r="O2701" s="112"/>
      <c r="P2701" s="113"/>
      <c r="Q2701" s="112"/>
      <c r="R2701" s="114"/>
      <c r="S2701" s="113"/>
      <c r="T2701" s="112"/>
      <c r="U2701" s="114"/>
      <c r="V2701" s="113"/>
      <c r="W2701" s="112"/>
      <c r="X2701" s="113"/>
    </row>
    <row r="2702" spans="1:24" x14ac:dyDescent="0.25">
      <c r="A2702" s="77"/>
      <c r="B2702" s="80"/>
      <c r="C2702" s="22"/>
      <c r="D2702" s="22"/>
      <c r="E2702" s="21"/>
      <c r="F2702" s="21"/>
      <c r="G2702" s="11"/>
      <c r="I2702" s="9"/>
      <c r="L2702" s="1"/>
      <c r="M2702" s="112"/>
      <c r="N2702" s="112"/>
      <c r="O2702" s="112"/>
      <c r="P2702" s="113"/>
      <c r="Q2702" s="112"/>
      <c r="R2702" s="114"/>
      <c r="S2702" s="113"/>
      <c r="T2702" s="112"/>
      <c r="U2702" s="114"/>
      <c r="V2702" s="113"/>
      <c r="W2702" s="112"/>
      <c r="X2702" s="113"/>
    </row>
    <row r="2703" spans="1:24" x14ac:dyDescent="0.25">
      <c r="A2703" s="77"/>
      <c r="B2703" s="80"/>
      <c r="C2703" s="22"/>
      <c r="D2703" s="22"/>
      <c r="E2703" s="21"/>
      <c r="F2703" s="21"/>
      <c r="G2703" s="11"/>
      <c r="I2703" s="9"/>
      <c r="L2703" s="1"/>
      <c r="M2703" s="112"/>
      <c r="N2703" s="112"/>
      <c r="O2703" s="112"/>
      <c r="P2703" s="113"/>
      <c r="Q2703" s="112"/>
      <c r="R2703" s="114"/>
      <c r="S2703" s="113"/>
      <c r="T2703" s="112"/>
      <c r="U2703" s="114"/>
      <c r="V2703" s="113"/>
      <c r="W2703" s="112"/>
      <c r="X2703" s="113"/>
    </row>
    <row r="2704" spans="1:24" x14ac:dyDescent="0.25">
      <c r="A2704" s="77"/>
      <c r="B2704" s="80"/>
      <c r="C2704" s="22"/>
      <c r="D2704" s="22"/>
      <c r="E2704" s="21"/>
      <c r="F2704" s="21"/>
      <c r="G2704" s="11"/>
      <c r="I2704" s="9"/>
      <c r="L2704" s="1"/>
      <c r="M2704" s="112"/>
      <c r="N2704" s="112"/>
      <c r="O2704" s="112"/>
      <c r="P2704" s="113"/>
      <c r="Q2704" s="112"/>
      <c r="R2704" s="114"/>
      <c r="S2704" s="113"/>
      <c r="T2704" s="112"/>
      <c r="U2704" s="114"/>
      <c r="V2704" s="113"/>
      <c r="W2704" s="112"/>
      <c r="X2704" s="113"/>
    </row>
    <row r="2705" spans="1:24" x14ac:dyDescent="0.25">
      <c r="A2705" s="77"/>
      <c r="B2705" s="80"/>
      <c r="C2705" s="22"/>
      <c r="D2705" s="22"/>
      <c r="E2705" s="21"/>
      <c r="F2705" s="21"/>
      <c r="G2705" s="11"/>
      <c r="I2705" s="9"/>
      <c r="L2705" s="1"/>
      <c r="M2705" s="112"/>
      <c r="N2705" s="112"/>
      <c r="O2705" s="112"/>
      <c r="P2705" s="113"/>
      <c r="Q2705" s="112"/>
      <c r="R2705" s="114"/>
      <c r="S2705" s="113"/>
      <c r="T2705" s="112"/>
      <c r="U2705" s="114"/>
      <c r="V2705" s="113"/>
      <c r="W2705" s="112"/>
      <c r="X2705" s="113"/>
    </row>
    <row r="2706" spans="1:24" x14ac:dyDescent="0.25">
      <c r="A2706" s="77"/>
      <c r="B2706" s="80"/>
      <c r="C2706" s="22"/>
      <c r="D2706" s="22"/>
      <c r="E2706" s="21"/>
      <c r="F2706" s="21"/>
      <c r="G2706" s="11"/>
      <c r="I2706" s="9"/>
      <c r="L2706" s="1"/>
      <c r="M2706" s="112"/>
      <c r="N2706" s="112"/>
      <c r="O2706" s="112"/>
      <c r="P2706" s="113"/>
      <c r="Q2706" s="112"/>
      <c r="R2706" s="114"/>
      <c r="S2706" s="113"/>
      <c r="T2706" s="112"/>
      <c r="U2706" s="114"/>
      <c r="V2706" s="113"/>
      <c r="W2706" s="112"/>
      <c r="X2706" s="113"/>
    </row>
    <row r="2707" spans="1:24" x14ac:dyDescent="0.25">
      <c r="A2707" s="77"/>
      <c r="B2707" s="80"/>
      <c r="C2707" s="22"/>
      <c r="D2707" s="22"/>
      <c r="E2707" s="21"/>
      <c r="F2707" s="21"/>
      <c r="G2707" s="11"/>
      <c r="I2707" s="9"/>
      <c r="L2707" s="1"/>
      <c r="M2707" s="112"/>
      <c r="N2707" s="112"/>
      <c r="O2707" s="112"/>
      <c r="P2707" s="113"/>
      <c r="Q2707" s="112"/>
      <c r="R2707" s="114"/>
      <c r="S2707" s="113"/>
      <c r="T2707" s="112"/>
      <c r="U2707" s="114"/>
      <c r="V2707" s="113"/>
      <c r="W2707" s="112"/>
      <c r="X2707" s="113"/>
    </row>
    <row r="2708" spans="1:24" x14ac:dyDescent="0.25">
      <c r="A2708" s="77"/>
      <c r="B2708" s="80"/>
      <c r="C2708" s="22"/>
      <c r="D2708" s="22"/>
      <c r="E2708" s="21"/>
      <c r="F2708" s="21"/>
      <c r="G2708" s="11"/>
      <c r="I2708" s="9"/>
      <c r="L2708" s="1"/>
      <c r="M2708" s="112"/>
      <c r="N2708" s="112"/>
      <c r="O2708" s="112"/>
      <c r="P2708" s="113"/>
      <c r="Q2708" s="112"/>
      <c r="R2708" s="114"/>
      <c r="S2708" s="113"/>
      <c r="T2708" s="112"/>
      <c r="U2708" s="114"/>
      <c r="V2708" s="113"/>
      <c r="W2708" s="112"/>
      <c r="X2708" s="113"/>
    </row>
    <row r="2709" spans="1:24" x14ac:dyDescent="0.25">
      <c r="A2709" s="77"/>
      <c r="B2709" s="80"/>
      <c r="C2709" s="22"/>
      <c r="D2709" s="22"/>
      <c r="E2709" s="21"/>
      <c r="F2709" s="21"/>
      <c r="G2709" s="11"/>
      <c r="I2709" s="9"/>
      <c r="L2709" s="1"/>
      <c r="M2709" s="112"/>
      <c r="N2709" s="112"/>
      <c r="O2709" s="112"/>
      <c r="P2709" s="113"/>
      <c r="Q2709" s="112"/>
      <c r="R2709" s="114"/>
      <c r="S2709" s="113"/>
      <c r="T2709" s="112"/>
      <c r="U2709" s="114"/>
      <c r="V2709" s="113"/>
      <c r="W2709" s="112"/>
      <c r="X2709" s="113"/>
    </row>
    <row r="2710" spans="1:24" x14ac:dyDescent="0.25">
      <c r="A2710" s="77"/>
      <c r="B2710" s="80"/>
      <c r="C2710" s="22"/>
      <c r="D2710" s="22"/>
      <c r="E2710" s="21"/>
      <c r="F2710" s="21"/>
      <c r="G2710" s="11"/>
      <c r="I2710" s="9"/>
      <c r="L2710" s="1"/>
      <c r="M2710" s="112"/>
      <c r="N2710" s="112"/>
      <c r="O2710" s="112"/>
      <c r="P2710" s="113"/>
      <c r="Q2710" s="112"/>
      <c r="R2710" s="114"/>
      <c r="S2710" s="113"/>
      <c r="T2710" s="112"/>
      <c r="U2710" s="114"/>
      <c r="V2710" s="113"/>
      <c r="W2710" s="112"/>
      <c r="X2710" s="113"/>
    </row>
    <row r="2711" spans="1:24" x14ac:dyDescent="0.25">
      <c r="A2711" s="77"/>
      <c r="B2711" s="80"/>
      <c r="C2711" s="22"/>
      <c r="D2711" s="22"/>
      <c r="E2711" s="21"/>
      <c r="F2711" s="21"/>
      <c r="G2711" s="11"/>
      <c r="I2711" s="9"/>
      <c r="L2711" s="1"/>
      <c r="M2711" s="112"/>
      <c r="N2711" s="112"/>
      <c r="O2711" s="112"/>
      <c r="P2711" s="113"/>
      <c r="Q2711" s="112"/>
      <c r="R2711" s="114"/>
      <c r="S2711" s="113"/>
      <c r="T2711" s="112"/>
      <c r="U2711" s="114"/>
      <c r="V2711" s="113"/>
      <c r="W2711" s="112"/>
      <c r="X2711" s="113"/>
    </row>
    <row r="2712" spans="1:24" x14ac:dyDescent="0.25">
      <c r="A2712" s="77"/>
      <c r="B2712" s="80"/>
      <c r="C2712" s="22"/>
      <c r="D2712" s="22"/>
      <c r="E2712" s="21"/>
      <c r="F2712" s="21"/>
      <c r="G2712" s="11"/>
      <c r="I2712" s="9"/>
      <c r="L2712" s="1"/>
      <c r="M2712" s="112"/>
      <c r="N2712" s="112"/>
      <c r="O2712" s="112"/>
      <c r="P2712" s="113"/>
      <c r="Q2712" s="112"/>
      <c r="R2712" s="114"/>
      <c r="S2712" s="113"/>
      <c r="T2712" s="112"/>
      <c r="U2712" s="114"/>
      <c r="V2712" s="113"/>
      <c r="W2712" s="112"/>
      <c r="X2712" s="113"/>
    </row>
    <row r="2713" spans="1:24" x14ac:dyDescent="0.25">
      <c r="A2713" s="77"/>
      <c r="B2713" s="80"/>
      <c r="C2713" s="22"/>
      <c r="D2713" s="22"/>
      <c r="E2713" s="21"/>
      <c r="F2713" s="21"/>
      <c r="G2713" s="11"/>
      <c r="I2713" s="9"/>
      <c r="L2713" s="1"/>
      <c r="M2713" s="112"/>
      <c r="N2713" s="112"/>
      <c r="O2713" s="112"/>
      <c r="P2713" s="113"/>
      <c r="Q2713" s="112"/>
      <c r="R2713" s="114"/>
      <c r="S2713" s="113"/>
      <c r="T2713" s="112"/>
      <c r="U2713" s="114"/>
      <c r="V2713" s="113"/>
      <c r="W2713" s="112"/>
      <c r="X2713" s="113"/>
    </row>
    <row r="2714" spans="1:24" x14ac:dyDescent="0.25">
      <c r="A2714" s="77"/>
      <c r="B2714" s="80"/>
      <c r="C2714" s="22"/>
      <c r="D2714" s="22"/>
      <c r="E2714" s="21"/>
      <c r="F2714" s="21"/>
      <c r="G2714" s="11"/>
      <c r="I2714" s="9"/>
      <c r="L2714" s="1"/>
      <c r="M2714" s="112"/>
      <c r="N2714" s="112"/>
      <c r="O2714" s="112"/>
      <c r="P2714" s="113"/>
      <c r="Q2714" s="112"/>
      <c r="R2714" s="114"/>
      <c r="S2714" s="113"/>
      <c r="T2714" s="112"/>
      <c r="U2714" s="114"/>
      <c r="V2714" s="113"/>
      <c r="W2714" s="112"/>
      <c r="X2714" s="113"/>
    </row>
    <row r="2715" spans="1:24" x14ac:dyDescent="0.25">
      <c r="A2715" s="77"/>
      <c r="B2715" s="80"/>
      <c r="C2715" s="22"/>
      <c r="D2715" s="22"/>
      <c r="E2715" s="21"/>
      <c r="F2715" s="21"/>
      <c r="G2715" s="11"/>
      <c r="I2715" s="9"/>
      <c r="L2715" s="1"/>
      <c r="M2715" s="112"/>
      <c r="N2715" s="112"/>
      <c r="O2715" s="112"/>
      <c r="P2715" s="113"/>
      <c r="Q2715" s="112"/>
      <c r="R2715" s="114"/>
      <c r="S2715" s="113"/>
      <c r="T2715" s="112"/>
      <c r="U2715" s="114"/>
      <c r="V2715" s="113"/>
      <c r="W2715" s="112"/>
      <c r="X2715" s="113"/>
    </row>
    <row r="2716" spans="1:24" x14ac:dyDescent="0.25">
      <c r="A2716" s="77"/>
      <c r="B2716" s="80"/>
      <c r="C2716" s="22"/>
      <c r="D2716" s="22"/>
      <c r="E2716" s="21"/>
      <c r="F2716" s="21"/>
      <c r="G2716" s="11"/>
      <c r="I2716" s="9"/>
      <c r="L2716" s="1"/>
      <c r="M2716" s="112"/>
      <c r="N2716" s="112"/>
      <c r="O2716" s="112"/>
      <c r="P2716" s="113"/>
      <c r="Q2716" s="112"/>
      <c r="R2716" s="114"/>
      <c r="S2716" s="113"/>
      <c r="T2716" s="112"/>
      <c r="U2716" s="114"/>
      <c r="V2716" s="113"/>
      <c r="W2716" s="112"/>
      <c r="X2716" s="113"/>
    </row>
    <row r="2717" spans="1:24" x14ac:dyDescent="0.25">
      <c r="A2717" s="77"/>
      <c r="B2717" s="80"/>
      <c r="C2717" s="22"/>
      <c r="D2717" s="22"/>
      <c r="E2717" s="21"/>
      <c r="F2717" s="21"/>
      <c r="G2717" s="11"/>
      <c r="I2717" s="9"/>
      <c r="L2717" s="1"/>
      <c r="M2717" s="112"/>
      <c r="N2717" s="112"/>
      <c r="O2717" s="112"/>
      <c r="P2717" s="113"/>
      <c r="Q2717" s="112"/>
      <c r="R2717" s="114"/>
      <c r="S2717" s="113"/>
      <c r="T2717" s="112"/>
      <c r="U2717" s="114"/>
      <c r="V2717" s="113"/>
      <c r="W2717" s="112"/>
      <c r="X2717" s="113"/>
    </row>
    <row r="2718" spans="1:24" x14ac:dyDescent="0.25">
      <c r="A2718" s="77"/>
      <c r="B2718" s="80"/>
      <c r="C2718" s="22"/>
      <c r="D2718" s="22"/>
      <c r="E2718" s="21"/>
      <c r="F2718" s="21"/>
      <c r="G2718" s="11"/>
      <c r="I2718" s="9"/>
      <c r="L2718" s="1"/>
      <c r="M2718" s="112"/>
      <c r="N2718" s="112"/>
      <c r="O2718" s="112"/>
      <c r="P2718" s="113"/>
      <c r="Q2718" s="112"/>
      <c r="R2718" s="114"/>
      <c r="S2718" s="113"/>
      <c r="T2718" s="112"/>
      <c r="U2718" s="114"/>
      <c r="V2718" s="113"/>
      <c r="W2718" s="112"/>
      <c r="X2718" s="113"/>
    </row>
    <row r="2719" spans="1:24" x14ac:dyDescent="0.25">
      <c r="A2719" s="77"/>
      <c r="B2719" s="80"/>
      <c r="C2719" s="22"/>
      <c r="D2719" s="22"/>
      <c r="E2719" s="21"/>
      <c r="F2719" s="21"/>
      <c r="G2719" s="11"/>
      <c r="I2719" s="9"/>
      <c r="L2719" s="1"/>
      <c r="M2719" s="112"/>
      <c r="N2719" s="112"/>
      <c r="O2719" s="112"/>
      <c r="P2719" s="113"/>
      <c r="Q2719" s="112"/>
      <c r="R2719" s="114"/>
      <c r="S2719" s="113"/>
      <c r="T2719" s="112"/>
      <c r="U2719" s="114"/>
      <c r="V2719" s="113"/>
      <c r="W2719" s="112"/>
      <c r="X2719" s="113"/>
    </row>
    <row r="2720" spans="1:24" x14ac:dyDescent="0.25">
      <c r="A2720" s="77"/>
      <c r="B2720" s="80"/>
      <c r="C2720" s="22"/>
      <c r="D2720" s="22"/>
      <c r="E2720" s="21"/>
      <c r="F2720" s="21"/>
      <c r="G2720" s="11"/>
      <c r="I2720" s="9"/>
      <c r="L2720" s="1"/>
      <c r="M2720" s="112"/>
      <c r="N2720" s="112"/>
      <c r="O2720" s="112"/>
      <c r="P2720" s="113"/>
      <c r="Q2720" s="112"/>
      <c r="R2720" s="114"/>
      <c r="S2720" s="113"/>
      <c r="T2720" s="112"/>
      <c r="U2720" s="114"/>
      <c r="V2720" s="113"/>
      <c r="W2720" s="112"/>
      <c r="X2720" s="113"/>
    </row>
    <row r="2721" spans="1:24" x14ac:dyDescent="0.25">
      <c r="A2721" s="77"/>
      <c r="B2721" s="80"/>
      <c r="C2721" s="22"/>
      <c r="D2721" s="22"/>
      <c r="E2721" s="21"/>
      <c r="F2721" s="21"/>
      <c r="G2721" s="11"/>
      <c r="I2721" s="9"/>
      <c r="L2721" s="1"/>
      <c r="M2721" s="112"/>
      <c r="N2721" s="112"/>
      <c r="O2721" s="112"/>
      <c r="P2721" s="113"/>
      <c r="Q2721" s="112"/>
      <c r="R2721" s="114"/>
      <c r="S2721" s="113"/>
      <c r="T2721" s="112"/>
      <c r="U2721" s="114"/>
      <c r="V2721" s="113"/>
      <c r="W2721" s="112"/>
      <c r="X2721" s="113"/>
    </row>
    <row r="2722" spans="1:24" x14ac:dyDescent="0.25">
      <c r="A2722" s="77"/>
      <c r="B2722" s="80"/>
      <c r="C2722" s="22"/>
      <c r="D2722" s="22"/>
      <c r="E2722" s="21"/>
      <c r="F2722" s="21"/>
      <c r="G2722" s="11"/>
      <c r="I2722" s="9"/>
      <c r="L2722" s="1"/>
      <c r="M2722" s="112"/>
      <c r="N2722" s="112"/>
      <c r="O2722" s="112"/>
      <c r="P2722" s="113"/>
      <c r="Q2722" s="112"/>
      <c r="R2722" s="114"/>
      <c r="S2722" s="113"/>
      <c r="T2722" s="112"/>
      <c r="U2722" s="114"/>
      <c r="V2722" s="113"/>
      <c r="W2722" s="112"/>
      <c r="X2722" s="113"/>
    </row>
    <row r="2723" spans="1:24" x14ac:dyDescent="0.25">
      <c r="A2723" s="77"/>
      <c r="B2723" s="80"/>
      <c r="C2723" s="22"/>
      <c r="D2723" s="22"/>
      <c r="E2723" s="21"/>
      <c r="F2723" s="21"/>
      <c r="G2723" s="11"/>
      <c r="I2723" s="9"/>
      <c r="L2723" s="1"/>
      <c r="M2723" s="112"/>
      <c r="N2723" s="112"/>
      <c r="O2723" s="112"/>
      <c r="P2723" s="113"/>
      <c r="Q2723" s="112"/>
      <c r="R2723" s="114"/>
      <c r="S2723" s="113"/>
      <c r="T2723" s="112"/>
      <c r="U2723" s="114"/>
      <c r="V2723" s="113"/>
      <c r="W2723" s="112"/>
      <c r="X2723" s="113"/>
    </row>
    <row r="2724" spans="1:24" x14ac:dyDescent="0.25">
      <c r="A2724" s="77"/>
      <c r="B2724" s="80"/>
      <c r="C2724" s="22"/>
      <c r="D2724" s="22"/>
      <c r="E2724" s="21"/>
      <c r="F2724" s="21"/>
      <c r="G2724" s="11"/>
      <c r="I2724" s="9"/>
      <c r="L2724" s="1"/>
      <c r="M2724" s="112"/>
      <c r="N2724" s="112"/>
      <c r="O2724" s="112"/>
      <c r="P2724" s="113"/>
      <c r="Q2724" s="112"/>
      <c r="R2724" s="114"/>
      <c r="S2724" s="113"/>
      <c r="T2724" s="112"/>
      <c r="U2724" s="114"/>
      <c r="V2724" s="113"/>
      <c r="W2724" s="112"/>
      <c r="X2724" s="113"/>
    </row>
    <row r="2725" spans="1:24" x14ac:dyDescent="0.25">
      <c r="A2725" s="77"/>
      <c r="B2725" s="80"/>
      <c r="C2725" s="22"/>
      <c r="D2725" s="22"/>
      <c r="E2725" s="21"/>
      <c r="F2725" s="21"/>
      <c r="G2725" s="11"/>
      <c r="I2725" s="9"/>
      <c r="L2725" s="1"/>
      <c r="M2725" s="112"/>
      <c r="N2725" s="112"/>
      <c r="O2725" s="112"/>
      <c r="P2725" s="113"/>
      <c r="Q2725" s="112"/>
      <c r="R2725" s="114"/>
      <c r="S2725" s="113"/>
      <c r="T2725" s="112"/>
      <c r="U2725" s="114"/>
      <c r="V2725" s="113"/>
      <c r="W2725" s="112"/>
      <c r="X2725" s="113"/>
    </row>
    <row r="2726" spans="1:24" x14ac:dyDescent="0.25">
      <c r="A2726" s="77"/>
      <c r="B2726" s="80"/>
      <c r="C2726" s="22"/>
      <c r="D2726" s="22"/>
      <c r="E2726" s="21"/>
      <c r="F2726" s="21"/>
      <c r="G2726" s="11"/>
      <c r="I2726" s="9"/>
      <c r="L2726" s="1"/>
      <c r="M2726" s="112"/>
      <c r="N2726" s="112"/>
      <c r="O2726" s="112"/>
      <c r="P2726" s="113"/>
      <c r="Q2726" s="112"/>
      <c r="R2726" s="114"/>
      <c r="S2726" s="113"/>
      <c r="T2726" s="112"/>
      <c r="U2726" s="114"/>
      <c r="V2726" s="113"/>
      <c r="W2726" s="112"/>
      <c r="X2726" s="113"/>
    </row>
    <row r="2727" spans="1:24" x14ac:dyDescent="0.25">
      <c r="A2727" s="77"/>
      <c r="B2727" s="80"/>
      <c r="C2727" s="22"/>
      <c r="D2727" s="22"/>
      <c r="E2727" s="21"/>
      <c r="F2727" s="21"/>
      <c r="G2727" s="11"/>
      <c r="I2727" s="9"/>
      <c r="L2727" s="1"/>
      <c r="M2727" s="112"/>
      <c r="N2727" s="112"/>
      <c r="O2727" s="112"/>
      <c r="P2727" s="113"/>
      <c r="Q2727" s="112"/>
      <c r="R2727" s="114"/>
      <c r="S2727" s="113"/>
      <c r="T2727" s="112"/>
      <c r="U2727" s="114"/>
      <c r="V2727" s="113"/>
      <c r="W2727" s="112"/>
      <c r="X2727" s="113"/>
    </row>
    <row r="2728" spans="1:24" x14ac:dyDescent="0.25">
      <c r="A2728" s="77"/>
      <c r="B2728" s="80"/>
      <c r="C2728" s="22"/>
      <c r="D2728" s="22"/>
      <c r="E2728" s="21"/>
      <c r="F2728" s="21"/>
      <c r="G2728" s="11"/>
      <c r="I2728" s="9"/>
      <c r="L2728" s="1"/>
      <c r="M2728" s="112"/>
      <c r="N2728" s="112"/>
      <c r="O2728" s="112"/>
      <c r="P2728" s="113"/>
      <c r="Q2728" s="112"/>
      <c r="R2728" s="114"/>
      <c r="S2728" s="113"/>
      <c r="T2728" s="112"/>
      <c r="U2728" s="114"/>
      <c r="V2728" s="113"/>
      <c r="W2728" s="112"/>
      <c r="X2728" s="113"/>
    </row>
    <row r="2729" spans="1:24" x14ac:dyDescent="0.25">
      <c r="A2729" s="77"/>
      <c r="B2729" s="80"/>
      <c r="C2729" s="22"/>
      <c r="D2729" s="22"/>
      <c r="E2729" s="21"/>
      <c r="F2729" s="21"/>
      <c r="G2729" s="11"/>
      <c r="I2729" s="9"/>
      <c r="L2729" s="1"/>
      <c r="M2729" s="112"/>
      <c r="N2729" s="112"/>
      <c r="O2729" s="112"/>
      <c r="P2729" s="113"/>
      <c r="Q2729" s="112"/>
      <c r="R2729" s="114"/>
      <c r="S2729" s="113"/>
      <c r="T2729" s="112"/>
      <c r="U2729" s="114"/>
      <c r="V2729" s="113"/>
      <c r="W2729" s="112"/>
      <c r="X2729" s="113"/>
    </row>
    <row r="2730" spans="1:24" x14ac:dyDescent="0.25">
      <c r="A2730" s="77"/>
      <c r="B2730" s="80"/>
      <c r="C2730" s="22"/>
      <c r="D2730" s="22"/>
      <c r="E2730" s="21"/>
      <c r="F2730" s="21"/>
      <c r="G2730" s="11"/>
      <c r="I2730" s="9"/>
      <c r="L2730" s="1"/>
      <c r="M2730" s="112"/>
      <c r="N2730" s="112"/>
      <c r="O2730" s="112"/>
      <c r="P2730" s="113"/>
      <c r="Q2730" s="112"/>
      <c r="R2730" s="114"/>
      <c r="S2730" s="113"/>
      <c r="T2730" s="112"/>
      <c r="U2730" s="114"/>
      <c r="V2730" s="113"/>
      <c r="W2730" s="112"/>
      <c r="X2730" s="113"/>
    </row>
    <row r="2731" spans="1:24" x14ac:dyDescent="0.25">
      <c r="A2731" s="77"/>
      <c r="B2731" s="80"/>
      <c r="C2731" s="22"/>
      <c r="D2731" s="22"/>
      <c r="E2731" s="21"/>
      <c r="F2731" s="21"/>
      <c r="G2731" s="11"/>
      <c r="I2731" s="9"/>
      <c r="L2731" s="1"/>
      <c r="M2731" s="112"/>
      <c r="N2731" s="112"/>
      <c r="O2731" s="112"/>
      <c r="P2731" s="113"/>
      <c r="Q2731" s="112"/>
      <c r="R2731" s="114"/>
      <c r="S2731" s="113"/>
      <c r="T2731" s="112"/>
      <c r="U2731" s="114"/>
      <c r="V2731" s="113"/>
      <c r="W2731" s="112"/>
      <c r="X2731" s="113"/>
    </row>
    <row r="2732" spans="1:24" x14ac:dyDescent="0.25">
      <c r="A2732" s="77"/>
      <c r="B2732" s="80"/>
      <c r="C2732" s="22"/>
      <c r="D2732" s="22"/>
      <c r="E2732" s="21"/>
      <c r="F2732" s="21"/>
      <c r="G2732" s="11"/>
      <c r="I2732" s="9"/>
      <c r="L2732" s="1"/>
      <c r="M2732" s="112"/>
      <c r="N2732" s="112"/>
      <c r="O2732" s="112"/>
      <c r="P2732" s="113"/>
      <c r="Q2732" s="112"/>
      <c r="R2732" s="114"/>
      <c r="S2732" s="113"/>
      <c r="T2732" s="112"/>
      <c r="U2732" s="114"/>
      <c r="V2732" s="113"/>
      <c r="W2732" s="112"/>
      <c r="X2732" s="113"/>
    </row>
    <row r="2733" spans="1:24" x14ac:dyDescent="0.25">
      <c r="A2733" s="77"/>
      <c r="B2733" s="80"/>
      <c r="C2733" s="22"/>
      <c r="D2733" s="22"/>
      <c r="E2733" s="21"/>
      <c r="F2733" s="21"/>
      <c r="G2733" s="11"/>
      <c r="I2733" s="9"/>
      <c r="L2733" s="1"/>
      <c r="M2733" s="112"/>
      <c r="N2733" s="112"/>
      <c r="O2733" s="112"/>
      <c r="P2733" s="113"/>
      <c r="Q2733" s="112"/>
      <c r="R2733" s="114"/>
      <c r="S2733" s="113"/>
      <c r="T2733" s="112"/>
      <c r="U2733" s="114"/>
      <c r="V2733" s="113"/>
      <c r="W2733" s="112"/>
      <c r="X2733" s="113"/>
    </row>
    <row r="2734" spans="1:24" x14ac:dyDescent="0.25">
      <c r="A2734" s="77"/>
      <c r="B2734" s="80"/>
      <c r="C2734" s="22"/>
      <c r="D2734" s="22"/>
      <c r="E2734" s="21"/>
      <c r="F2734" s="21"/>
      <c r="G2734" s="11"/>
      <c r="I2734" s="9"/>
      <c r="L2734" s="1"/>
      <c r="M2734" s="112"/>
      <c r="N2734" s="112"/>
      <c r="O2734" s="112"/>
      <c r="P2734" s="113"/>
      <c r="Q2734" s="112"/>
      <c r="R2734" s="114"/>
      <c r="S2734" s="113"/>
      <c r="T2734" s="112"/>
      <c r="U2734" s="114"/>
      <c r="V2734" s="113"/>
      <c r="W2734" s="112"/>
      <c r="X2734" s="113"/>
    </row>
    <row r="2735" spans="1:24" x14ac:dyDescent="0.25">
      <c r="A2735" s="77"/>
      <c r="B2735" s="80"/>
      <c r="C2735" s="22"/>
      <c r="D2735" s="22"/>
      <c r="E2735" s="21"/>
      <c r="F2735" s="21"/>
      <c r="G2735" s="11"/>
      <c r="I2735" s="9"/>
      <c r="L2735" s="1"/>
      <c r="M2735" s="112"/>
      <c r="N2735" s="112"/>
      <c r="O2735" s="112"/>
      <c r="P2735" s="113"/>
      <c r="Q2735" s="112"/>
      <c r="R2735" s="114"/>
      <c r="S2735" s="113"/>
      <c r="T2735" s="112"/>
      <c r="U2735" s="114"/>
      <c r="V2735" s="113"/>
      <c r="W2735" s="112"/>
      <c r="X2735" s="113"/>
    </row>
    <row r="2736" spans="1:24" x14ac:dyDescent="0.25">
      <c r="A2736" s="77"/>
      <c r="B2736" s="80"/>
      <c r="C2736" s="22"/>
      <c r="D2736" s="22"/>
      <c r="E2736" s="21"/>
      <c r="F2736" s="21"/>
      <c r="G2736" s="11"/>
      <c r="I2736" s="9"/>
      <c r="L2736" s="1"/>
      <c r="M2736" s="112"/>
      <c r="N2736" s="112"/>
      <c r="O2736" s="112"/>
      <c r="P2736" s="113"/>
      <c r="Q2736" s="112"/>
      <c r="R2736" s="114"/>
      <c r="S2736" s="113"/>
      <c r="T2736" s="112"/>
      <c r="U2736" s="114"/>
      <c r="V2736" s="113"/>
      <c r="W2736" s="112"/>
      <c r="X2736" s="113"/>
    </row>
    <row r="2737" spans="1:24" x14ac:dyDescent="0.25">
      <c r="A2737" s="77"/>
      <c r="B2737" s="80"/>
      <c r="C2737" s="22"/>
      <c r="D2737" s="22"/>
      <c r="E2737" s="21"/>
      <c r="F2737" s="21"/>
      <c r="G2737" s="11"/>
      <c r="I2737" s="9"/>
      <c r="L2737" s="1"/>
      <c r="M2737" s="112"/>
      <c r="N2737" s="112"/>
      <c r="O2737" s="112"/>
      <c r="P2737" s="113"/>
      <c r="Q2737" s="112"/>
      <c r="R2737" s="114"/>
      <c r="S2737" s="113"/>
      <c r="T2737" s="112"/>
      <c r="U2737" s="114"/>
      <c r="V2737" s="113"/>
      <c r="W2737" s="112"/>
      <c r="X2737" s="113"/>
    </row>
    <row r="2738" spans="1:24" x14ac:dyDescent="0.25">
      <c r="A2738" s="77"/>
      <c r="B2738" s="80"/>
      <c r="C2738" s="22"/>
      <c r="D2738" s="22"/>
      <c r="E2738" s="21"/>
      <c r="F2738" s="21"/>
      <c r="G2738" s="11"/>
      <c r="I2738" s="9"/>
      <c r="L2738" s="1"/>
      <c r="M2738" s="112"/>
      <c r="N2738" s="112"/>
      <c r="O2738" s="112"/>
      <c r="P2738" s="113"/>
      <c r="Q2738" s="112"/>
      <c r="R2738" s="114"/>
      <c r="S2738" s="113"/>
      <c r="T2738" s="112"/>
      <c r="U2738" s="114"/>
      <c r="V2738" s="113"/>
      <c r="W2738" s="112"/>
      <c r="X2738" s="113"/>
    </row>
    <row r="2739" spans="1:24" x14ac:dyDescent="0.25">
      <c r="A2739" s="77"/>
      <c r="B2739" s="80"/>
      <c r="C2739" s="22"/>
      <c r="D2739" s="22"/>
      <c r="E2739" s="21"/>
      <c r="F2739" s="21"/>
      <c r="G2739" s="11"/>
      <c r="I2739" s="9"/>
      <c r="L2739" s="1"/>
      <c r="M2739" s="112"/>
      <c r="N2739" s="112"/>
      <c r="O2739" s="112"/>
      <c r="P2739" s="113"/>
      <c r="Q2739" s="112"/>
      <c r="R2739" s="114"/>
      <c r="S2739" s="113"/>
      <c r="T2739" s="112"/>
      <c r="U2739" s="114"/>
      <c r="V2739" s="113"/>
      <c r="W2739" s="112"/>
      <c r="X2739" s="113"/>
    </row>
    <row r="2740" spans="1:24" x14ac:dyDescent="0.25">
      <c r="A2740" s="77"/>
      <c r="B2740" s="80"/>
      <c r="C2740" s="22"/>
      <c r="D2740" s="22"/>
      <c r="E2740" s="21"/>
      <c r="F2740" s="21"/>
      <c r="G2740" s="11"/>
      <c r="I2740" s="9"/>
      <c r="L2740" s="1"/>
      <c r="M2740" s="112"/>
      <c r="N2740" s="112"/>
      <c r="O2740" s="112"/>
      <c r="P2740" s="113"/>
      <c r="Q2740" s="112"/>
      <c r="R2740" s="114"/>
      <c r="S2740" s="113"/>
      <c r="T2740" s="112"/>
      <c r="U2740" s="114"/>
      <c r="V2740" s="113"/>
      <c r="W2740" s="112"/>
      <c r="X2740" s="113"/>
    </row>
    <row r="2741" spans="1:24" x14ac:dyDescent="0.25">
      <c r="A2741" s="77"/>
      <c r="B2741" s="80"/>
      <c r="C2741" s="22"/>
      <c r="D2741" s="22"/>
      <c r="E2741" s="21"/>
      <c r="F2741" s="21"/>
      <c r="G2741" s="11"/>
      <c r="I2741" s="9"/>
      <c r="L2741" s="1"/>
      <c r="M2741" s="112"/>
      <c r="N2741" s="112"/>
      <c r="O2741" s="112"/>
      <c r="P2741" s="113"/>
      <c r="Q2741" s="112"/>
      <c r="R2741" s="114"/>
      <c r="S2741" s="113"/>
      <c r="T2741" s="112"/>
      <c r="U2741" s="114"/>
      <c r="V2741" s="113"/>
      <c r="W2741" s="112"/>
      <c r="X2741" s="113"/>
    </row>
    <row r="2742" spans="1:24" x14ac:dyDescent="0.25">
      <c r="A2742" s="77"/>
      <c r="B2742" s="80"/>
      <c r="C2742" s="22"/>
      <c r="D2742" s="22"/>
      <c r="E2742" s="21"/>
      <c r="F2742" s="21"/>
      <c r="G2742" s="11"/>
      <c r="I2742" s="9"/>
      <c r="L2742" s="1"/>
      <c r="M2742" s="112"/>
      <c r="N2742" s="112"/>
      <c r="O2742" s="112"/>
      <c r="P2742" s="113"/>
      <c r="Q2742" s="112"/>
      <c r="R2742" s="114"/>
      <c r="S2742" s="113"/>
      <c r="T2742" s="112"/>
      <c r="U2742" s="114"/>
      <c r="V2742" s="113"/>
      <c r="W2742" s="112"/>
      <c r="X2742" s="113"/>
    </row>
    <row r="2743" spans="1:24" x14ac:dyDescent="0.25">
      <c r="A2743" s="77"/>
      <c r="B2743" s="80"/>
      <c r="C2743" s="22"/>
      <c r="D2743" s="22"/>
      <c r="E2743" s="21"/>
      <c r="F2743" s="21"/>
      <c r="G2743" s="11"/>
      <c r="I2743" s="9"/>
      <c r="L2743" s="1"/>
      <c r="M2743" s="112"/>
      <c r="N2743" s="112"/>
      <c r="O2743" s="112"/>
      <c r="P2743" s="113"/>
      <c r="Q2743" s="112"/>
      <c r="R2743" s="114"/>
      <c r="S2743" s="113"/>
      <c r="T2743" s="112"/>
      <c r="U2743" s="114"/>
      <c r="V2743" s="113"/>
      <c r="W2743" s="112"/>
      <c r="X2743" s="113"/>
    </row>
    <row r="2744" spans="1:24" x14ac:dyDescent="0.25">
      <c r="A2744" s="77"/>
      <c r="B2744" s="80"/>
      <c r="C2744" s="22"/>
      <c r="D2744" s="22"/>
      <c r="E2744" s="21"/>
      <c r="F2744" s="21"/>
      <c r="G2744" s="11"/>
      <c r="I2744" s="9"/>
      <c r="L2744" s="1"/>
      <c r="M2744" s="112"/>
      <c r="N2744" s="112"/>
      <c r="O2744" s="112"/>
      <c r="P2744" s="113"/>
      <c r="Q2744" s="112"/>
      <c r="R2744" s="114"/>
      <c r="S2744" s="113"/>
      <c r="T2744" s="112"/>
      <c r="U2744" s="114"/>
      <c r="V2744" s="113"/>
      <c r="W2744" s="112"/>
      <c r="X2744" s="113"/>
    </row>
    <row r="2745" spans="1:24" x14ac:dyDescent="0.25">
      <c r="A2745" s="77"/>
      <c r="B2745" s="80"/>
      <c r="C2745" s="22"/>
      <c r="D2745" s="22"/>
      <c r="E2745" s="21"/>
      <c r="F2745" s="21"/>
      <c r="G2745" s="11"/>
      <c r="I2745" s="9"/>
      <c r="L2745" s="1"/>
      <c r="M2745" s="112"/>
      <c r="N2745" s="112"/>
      <c r="O2745" s="112"/>
      <c r="P2745" s="113"/>
      <c r="Q2745" s="112"/>
      <c r="R2745" s="114"/>
      <c r="S2745" s="113"/>
      <c r="T2745" s="112"/>
      <c r="U2745" s="114"/>
      <c r="V2745" s="113"/>
      <c r="W2745" s="112"/>
      <c r="X2745" s="113"/>
    </row>
    <row r="2746" spans="1:24" x14ac:dyDescent="0.25">
      <c r="A2746" s="77"/>
      <c r="B2746" s="80"/>
      <c r="C2746" s="22"/>
      <c r="D2746" s="22"/>
      <c r="E2746" s="21"/>
      <c r="F2746" s="21"/>
      <c r="G2746" s="11"/>
      <c r="I2746" s="9"/>
      <c r="L2746" s="1"/>
      <c r="M2746" s="112"/>
      <c r="N2746" s="112"/>
      <c r="O2746" s="112"/>
      <c r="P2746" s="113"/>
      <c r="Q2746" s="112"/>
      <c r="R2746" s="114"/>
      <c r="S2746" s="113"/>
      <c r="T2746" s="112"/>
      <c r="U2746" s="114"/>
      <c r="V2746" s="113"/>
      <c r="W2746" s="112"/>
      <c r="X2746" s="113"/>
    </row>
    <row r="2747" spans="1:24" x14ac:dyDescent="0.25">
      <c r="A2747" s="77"/>
      <c r="B2747" s="80"/>
      <c r="C2747" s="22"/>
      <c r="D2747" s="22"/>
      <c r="E2747" s="21"/>
      <c r="F2747" s="21"/>
      <c r="G2747" s="11"/>
      <c r="I2747" s="9"/>
      <c r="L2747" s="1"/>
      <c r="M2747" s="112"/>
      <c r="N2747" s="112"/>
      <c r="O2747" s="112"/>
      <c r="P2747" s="113"/>
      <c r="Q2747" s="112"/>
      <c r="R2747" s="114"/>
      <c r="S2747" s="113"/>
      <c r="T2747" s="112"/>
      <c r="U2747" s="114"/>
      <c r="V2747" s="113"/>
      <c r="W2747" s="112"/>
      <c r="X2747" s="113"/>
    </row>
    <row r="2748" spans="1:24" x14ac:dyDescent="0.25">
      <c r="A2748" s="77"/>
      <c r="B2748" s="80"/>
      <c r="C2748" s="22"/>
      <c r="D2748" s="22"/>
      <c r="E2748" s="21"/>
      <c r="F2748" s="21"/>
      <c r="G2748" s="11"/>
      <c r="I2748" s="9"/>
      <c r="L2748" s="1"/>
      <c r="M2748" s="112"/>
      <c r="N2748" s="112"/>
      <c r="O2748" s="112"/>
      <c r="P2748" s="113"/>
      <c r="Q2748" s="112"/>
      <c r="R2748" s="114"/>
      <c r="S2748" s="113"/>
      <c r="T2748" s="112"/>
      <c r="U2748" s="114"/>
      <c r="V2748" s="113"/>
      <c r="W2748" s="112"/>
      <c r="X2748" s="113"/>
    </row>
    <row r="2749" spans="1:24" x14ac:dyDescent="0.25">
      <c r="A2749" s="77"/>
      <c r="B2749" s="80"/>
      <c r="C2749" s="22"/>
      <c r="D2749" s="22"/>
      <c r="E2749" s="21"/>
      <c r="F2749" s="21"/>
      <c r="G2749" s="11"/>
      <c r="I2749" s="9"/>
      <c r="L2749" s="1"/>
      <c r="M2749" s="112"/>
      <c r="N2749" s="112"/>
      <c r="O2749" s="112"/>
      <c r="P2749" s="113"/>
      <c r="Q2749" s="112"/>
      <c r="R2749" s="114"/>
      <c r="S2749" s="113"/>
      <c r="T2749" s="112"/>
      <c r="U2749" s="114"/>
      <c r="V2749" s="113"/>
      <c r="W2749" s="112"/>
      <c r="X2749" s="113"/>
    </row>
    <row r="2750" spans="1:24" x14ac:dyDescent="0.25">
      <c r="A2750" s="77"/>
      <c r="B2750" s="80"/>
      <c r="C2750" s="22"/>
      <c r="D2750" s="22"/>
      <c r="E2750" s="21"/>
      <c r="F2750" s="21"/>
      <c r="G2750" s="11"/>
      <c r="I2750" s="9"/>
      <c r="L2750" s="1"/>
      <c r="M2750" s="112"/>
      <c r="N2750" s="112"/>
      <c r="O2750" s="112"/>
      <c r="P2750" s="113"/>
      <c r="Q2750" s="112"/>
      <c r="R2750" s="114"/>
      <c r="S2750" s="113"/>
      <c r="T2750" s="112"/>
      <c r="U2750" s="114"/>
      <c r="V2750" s="113"/>
      <c r="W2750" s="112"/>
      <c r="X2750" s="113"/>
    </row>
    <row r="2751" spans="1:24" x14ac:dyDescent="0.25">
      <c r="A2751" s="77"/>
      <c r="B2751" s="80"/>
      <c r="C2751" s="22"/>
      <c r="D2751" s="22"/>
      <c r="E2751" s="21"/>
      <c r="F2751" s="21"/>
      <c r="G2751" s="11"/>
      <c r="I2751" s="9"/>
      <c r="L2751" s="1"/>
      <c r="M2751" s="112"/>
      <c r="N2751" s="112"/>
      <c r="O2751" s="112"/>
      <c r="P2751" s="113"/>
      <c r="Q2751" s="112"/>
      <c r="R2751" s="114"/>
      <c r="S2751" s="113"/>
      <c r="T2751" s="112"/>
      <c r="U2751" s="114"/>
      <c r="V2751" s="113"/>
      <c r="W2751" s="112"/>
      <c r="X2751" s="113"/>
    </row>
    <row r="2752" spans="1:24" x14ac:dyDescent="0.25">
      <c r="A2752" s="77"/>
      <c r="B2752" s="80"/>
      <c r="C2752" s="22"/>
      <c r="D2752" s="22"/>
      <c r="E2752" s="21"/>
      <c r="F2752" s="21"/>
      <c r="G2752" s="11"/>
      <c r="I2752" s="9"/>
      <c r="L2752" s="1"/>
      <c r="M2752" s="112"/>
      <c r="N2752" s="112"/>
      <c r="O2752" s="112"/>
      <c r="P2752" s="113"/>
      <c r="Q2752" s="112"/>
      <c r="R2752" s="114"/>
      <c r="S2752" s="113"/>
      <c r="T2752" s="112"/>
      <c r="U2752" s="114"/>
      <c r="V2752" s="113"/>
      <c r="W2752" s="112"/>
      <c r="X2752" s="113"/>
    </row>
    <row r="2753" spans="1:24" x14ac:dyDescent="0.25">
      <c r="A2753" s="77"/>
      <c r="B2753" s="80"/>
      <c r="C2753" s="22"/>
      <c r="D2753" s="22"/>
      <c r="E2753" s="21"/>
      <c r="F2753" s="21"/>
      <c r="G2753" s="11"/>
      <c r="I2753" s="9"/>
      <c r="L2753" s="1"/>
      <c r="M2753" s="112"/>
      <c r="N2753" s="112"/>
      <c r="O2753" s="112"/>
      <c r="P2753" s="113"/>
      <c r="Q2753" s="112"/>
      <c r="R2753" s="114"/>
      <c r="S2753" s="113"/>
      <c r="T2753" s="112"/>
      <c r="U2753" s="114"/>
      <c r="V2753" s="113"/>
      <c r="W2753" s="112"/>
      <c r="X2753" s="113"/>
    </row>
    <row r="2754" spans="1:24" x14ac:dyDescent="0.25">
      <c r="A2754" s="77"/>
      <c r="B2754" s="80"/>
      <c r="C2754" s="22"/>
      <c r="D2754" s="22"/>
      <c r="E2754" s="21"/>
      <c r="F2754" s="21"/>
      <c r="G2754" s="11"/>
      <c r="I2754" s="9"/>
      <c r="L2754" s="1"/>
      <c r="M2754" s="112"/>
      <c r="N2754" s="112"/>
      <c r="O2754" s="112"/>
      <c r="P2754" s="113"/>
      <c r="Q2754" s="112"/>
      <c r="R2754" s="114"/>
      <c r="S2754" s="113"/>
      <c r="T2754" s="112"/>
      <c r="U2754" s="114"/>
      <c r="V2754" s="113"/>
      <c r="W2754" s="112"/>
      <c r="X2754" s="113"/>
    </row>
    <row r="2755" spans="1:24" x14ac:dyDescent="0.25">
      <c r="A2755" s="77"/>
      <c r="B2755" s="80"/>
      <c r="C2755" s="22"/>
      <c r="D2755" s="22"/>
      <c r="E2755" s="21"/>
      <c r="F2755" s="21"/>
      <c r="G2755" s="11"/>
      <c r="I2755" s="9"/>
      <c r="L2755" s="1"/>
      <c r="M2755" s="112"/>
      <c r="N2755" s="112"/>
      <c r="O2755" s="112"/>
      <c r="P2755" s="113"/>
      <c r="Q2755" s="112"/>
      <c r="R2755" s="114"/>
      <c r="S2755" s="113"/>
      <c r="T2755" s="112"/>
      <c r="U2755" s="114"/>
      <c r="V2755" s="113"/>
      <c r="W2755" s="112"/>
      <c r="X2755" s="113"/>
    </row>
    <row r="2756" spans="1:24" x14ac:dyDescent="0.25">
      <c r="A2756" s="77"/>
      <c r="B2756" s="80"/>
      <c r="C2756" s="22"/>
      <c r="D2756" s="22"/>
      <c r="E2756" s="21"/>
      <c r="F2756" s="21"/>
      <c r="G2756" s="11"/>
      <c r="I2756" s="9"/>
      <c r="L2756" s="1"/>
      <c r="M2756" s="112"/>
      <c r="N2756" s="112"/>
      <c r="O2756" s="112"/>
      <c r="P2756" s="113"/>
      <c r="Q2756" s="112"/>
      <c r="R2756" s="114"/>
      <c r="S2756" s="113"/>
      <c r="T2756" s="112"/>
      <c r="U2756" s="114"/>
      <c r="V2756" s="113"/>
      <c r="W2756" s="112"/>
      <c r="X2756" s="113"/>
    </row>
    <row r="2757" spans="1:24" x14ac:dyDescent="0.25">
      <c r="A2757" s="77"/>
      <c r="B2757" s="80"/>
      <c r="C2757" s="22"/>
      <c r="D2757" s="22"/>
      <c r="E2757" s="21"/>
      <c r="F2757" s="21"/>
      <c r="G2757" s="11"/>
      <c r="I2757" s="9"/>
      <c r="L2757" s="1"/>
      <c r="M2757" s="112"/>
      <c r="N2757" s="112"/>
      <c r="O2757" s="112"/>
      <c r="P2757" s="113"/>
      <c r="Q2757" s="112"/>
      <c r="R2757" s="114"/>
      <c r="S2757" s="113"/>
      <c r="T2757" s="112"/>
      <c r="U2757" s="114"/>
      <c r="V2757" s="113"/>
      <c r="W2757" s="112"/>
      <c r="X2757" s="113"/>
    </row>
    <row r="2758" spans="1:24" x14ac:dyDescent="0.25">
      <c r="A2758" s="77"/>
      <c r="B2758" s="80"/>
      <c r="C2758" s="22"/>
      <c r="D2758" s="22"/>
      <c r="E2758" s="21"/>
      <c r="F2758" s="21"/>
      <c r="G2758" s="11"/>
      <c r="I2758" s="9"/>
      <c r="L2758" s="1"/>
      <c r="M2758" s="112"/>
      <c r="N2758" s="112"/>
      <c r="O2758" s="112"/>
      <c r="P2758" s="113"/>
      <c r="Q2758" s="112"/>
      <c r="R2758" s="114"/>
      <c r="S2758" s="113"/>
      <c r="T2758" s="112"/>
      <c r="U2758" s="114"/>
      <c r="V2758" s="113"/>
      <c r="W2758" s="112"/>
      <c r="X2758" s="113"/>
    </row>
    <row r="2759" spans="1:24" x14ac:dyDescent="0.25">
      <c r="A2759" s="77"/>
      <c r="B2759" s="80"/>
      <c r="C2759" s="22"/>
      <c r="D2759" s="22"/>
      <c r="E2759" s="21"/>
      <c r="F2759" s="21"/>
      <c r="G2759" s="11"/>
      <c r="I2759" s="9"/>
      <c r="L2759" s="1"/>
      <c r="M2759" s="112"/>
      <c r="N2759" s="112"/>
      <c r="O2759" s="112"/>
      <c r="P2759" s="113"/>
      <c r="Q2759" s="112"/>
      <c r="R2759" s="114"/>
      <c r="S2759" s="113"/>
      <c r="T2759" s="112"/>
      <c r="U2759" s="114"/>
      <c r="V2759" s="113"/>
      <c r="W2759" s="112"/>
      <c r="X2759" s="113"/>
    </row>
    <row r="2760" spans="1:24" x14ac:dyDescent="0.25">
      <c r="A2760" s="77"/>
      <c r="B2760" s="80"/>
      <c r="C2760" s="22"/>
      <c r="D2760" s="22"/>
      <c r="E2760" s="21"/>
      <c r="F2760" s="21"/>
      <c r="G2760" s="11"/>
      <c r="I2760" s="9"/>
      <c r="L2760" s="1"/>
      <c r="M2760" s="112"/>
      <c r="N2760" s="112"/>
      <c r="O2760" s="112"/>
      <c r="P2760" s="113"/>
      <c r="Q2760" s="112"/>
      <c r="R2760" s="114"/>
      <c r="S2760" s="113"/>
      <c r="T2760" s="112"/>
      <c r="U2760" s="114"/>
      <c r="V2760" s="113"/>
      <c r="W2760" s="112"/>
      <c r="X2760" s="113"/>
    </row>
    <row r="2761" spans="1:24" x14ac:dyDescent="0.25">
      <c r="A2761" s="77"/>
      <c r="B2761" s="80"/>
      <c r="C2761" s="22"/>
      <c r="D2761" s="22"/>
      <c r="E2761" s="21"/>
      <c r="F2761" s="21"/>
      <c r="G2761" s="11"/>
      <c r="I2761" s="9"/>
      <c r="L2761" s="1"/>
      <c r="M2761" s="112"/>
      <c r="N2761" s="112"/>
      <c r="O2761" s="112"/>
      <c r="P2761" s="113"/>
      <c r="Q2761" s="112"/>
      <c r="R2761" s="114"/>
      <c r="S2761" s="113"/>
      <c r="T2761" s="112"/>
      <c r="U2761" s="114"/>
      <c r="V2761" s="113"/>
      <c r="W2761" s="112"/>
      <c r="X2761" s="113"/>
    </row>
    <row r="2762" spans="1:24" x14ac:dyDescent="0.25">
      <c r="A2762" s="77"/>
      <c r="B2762" s="80"/>
      <c r="C2762" s="22"/>
      <c r="D2762" s="22"/>
      <c r="E2762" s="21"/>
      <c r="F2762" s="21"/>
      <c r="G2762" s="11"/>
      <c r="I2762" s="9"/>
      <c r="L2762" s="1"/>
      <c r="M2762" s="112"/>
      <c r="N2762" s="112"/>
      <c r="O2762" s="112"/>
      <c r="P2762" s="113"/>
      <c r="Q2762" s="112"/>
      <c r="R2762" s="114"/>
      <c r="S2762" s="113"/>
      <c r="T2762" s="112"/>
      <c r="U2762" s="114"/>
      <c r="V2762" s="113"/>
      <c r="W2762" s="112"/>
      <c r="X2762" s="113"/>
    </row>
    <row r="2763" spans="1:24" x14ac:dyDescent="0.25">
      <c r="A2763" s="77"/>
      <c r="B2763" s="80"/>
      <c r="C2763" s="22"/>
      <c r="D2763" s="22"/>
      <c r="E2763" s="21"/>
      <c r="F2763" s="21"/>
      <c r="G2763" s="11"/>
      <c r="I2763" s="9"/>
      <c r="L2763" s="1"/>
      <c r="M2763" s="112"/>
      <c r="N2763" s="112"/>
      <c r="O2763" s="112"/>
      <c r="P2763" s="113"/>
      <c r="Q2763" s="112"/>
      <c r="R2763" s="114"/>
      <c r="S2763" s="113"/>
      <c r="T2763" s="112"/>
      <c r="U2763" s="114"/>
      <c r="V2763" s="113"/>
      <c r="W2763" s="112"/>
      <c r="X2763" s="113"/>
    </row>
    <row r="2764" spans="1:24" x14ac:dyDescent="0.25">
      <c r="A2764" s="77"/>
      <c r="B2764" s="80"/>
      <c r="C2764" s="22"/>
      <c r="D2764" s="22"/>
      <c r="E2764" s="21"/>
      <c r="F2764" s="21"/>
      <c r="G2764" s="11"/>
      <c r="I2764" s="9"/>
      <c r="L2764" s="1"/>
      <c r="M2764" s="112"/>
      <c r="N2764" s="112"/>
      <c r="O2764" s="112"/>
      <c r="P2764" s="113"/>
      <c r="Q2764" s="112"/>
      <c r="R2764" s="114"/>
      <c r="S2764" s="113"/>
      <c r="T2764" s="112"/>
      <c r="U2764" s="114"/>
      <c r="V2764" s="113"/>
      <c r="W2764" s="112"/>
      <c r="X2764" s="113"/>
    </row>
    <row r="2765" spans="1:24" x14ac:dyDescent="0.25">
      <c r="A2765" s="77"/>
      <c r="B2765" s="80"/>
      <c r="C2765" s="22"/>
      <c r="D2765" s="22"/>
      <c r="E2765" s="21"/>
      <c r="F2765" s="21"/>
      <c r="G2765" s="11"/>
      <c r="I2765" s="9"/>
      <c r="L2765" s="1"/>
      <c r="M2765" s="112"/>
      <c r="N2765" s="112"/>
      <c r="O2765" s="112"/>
      <c r="P2765" s="113"/>
      <c r="Q2765" s="112"/>
      <c r="R2765" s="114"/>
      <c r="S2765" s="113"/>
      <c r="T2765" s="112"/>
      <c r="U2765" s="114"/>
      <c r="V2765" s="113"/>
      <c r="W2765" s="112"/>
      <c r="X2765" s="113"/>
    </row>
    <row r="2766" spans="1:24" x14ac:dyDescent="0.25">
      <c r="A2766" s="77"/>
      <c r="B2766" s="80"/>
      <c r="C2766" s="22"/>
      <c r="D2766" s="22"/>
      <c r="E2766" s="21"/>
      <c r="F2766" s="21"/>
      <c r="G2766" s="11"/>
      <c r="I2766" s="9"/>
      <c r="L2766" s="1"/>
      <c r="M2766" s="112"/>
      <c r="N2766" s="112"/>
      <c r="O2766" s="112"/>
      <c r="P2766" s="113"/>
      <c r="Q2766" s="112"/>
      <c r="R2766" s="114"/>
      <c r="S2766" s="113"/>
      <c r="T2766" s="112"/>
      <c r="U2766" s="114"/>
      <c r="V2766" s="113"/>
      <c r="W2766" s="112"/>
      <c r="X2766" s="113"/>
    </row>
    <row r="2767" spans="1:24" x14ac:dyDescent="0.25">
      <c r="A2767" s="77"/>
      <c r="B2767" s="80"/>
      <c r="C2767" s="22"/>
      <c r="D2767" s="22"/>
      <c r="E2767" s="21"/>
      <c r="F2767" s="21"/>
      <c r="G2767" s="11"/>
      <c r="I2767" s="9"/>
      <c r="L2767" s="1"/>
      <c r="M2767" s="112"/>
      <c r="N2767" s="112"/>
      <c r="O2767" s="112"/>
      <c r="P2767" s="113"/>
      <c r="Q2767" s="112"/>
      <c r="R2767" s="114"/>
      <c r="S2767" s="113"/>
      <c r="T2767" s="112"/>
      <c r="U2767" s="114"/>
      <c r="V2767" s="113"/>
      <c r="W2767" s="112"/>
      <c r="X2767" s="113"/>
    </row>
    <row r="2768" spans="1:24" x14ac:dyDescent="0.25">
      <c r="A2768" s="77"/>
      <c r="B2768" s="80"/>
      <c r="C2768" s="22"/>
      <c r="D2768" s="22"/>
      <c r="E2768" s="21"/>
      <c r="F2768" s="21"/>
      <c r="G2768" s="11"/>
      <c r="I2768" s="9"/>
      <c r="L2768" s="1"/>
      <c r="M2768" s="112"/>
      <c r="N2768" s="112"/>
      <c r="O2768" s="112"/>
      <c r="P2768" s="113"/>
      <c r="Q2768" s="112"/>
      <c r="R2768" s="114"/>
      <c r="S2768" s="113"/>
      <c r="T2768" s="112"/>
      <c r="U2768" s="114"/>
      <c r="V2768" s="113"/>
      <c r="W2768" s="112"/>
      <c r="X2768" s="113"/>
    </row>
    <row r="2769" spans="1:24" x14ac:dyDescent="0.25">
      <c r="A2769" s="77"/>
      <c r="B2769" s="80"/>
      <c r="C2769" s="22"/>
      <c r="D2769" s="22"/>
      <c r="E2769" s="21"/>
      <c r="F2769" s="21"/>
      <c r="G2769" s="11"/>
      <c r="I2769" s="9"/>
      <c r="L2769" s="1"/>
      <c r="M2769" s="112"/>
      <c r="N2769" s="112"/>
      <c r="O2769" s="112"/>
      <c r="P2769" s="113"/>
      <c r="Q2769" s="112"/>
      <c r="R2769" s="114"/>
      <c r="S2769" s="113"/>
      <c r="T2769" s="112"/>
      <c r="U2769" s="114"/>
      <c r="V2769" s="113"/>
      <c r="W2769" s="112"/>
      <c r="X2769" s="113"/>
    </row>
    <row r="2770" spans="1:24" x14ac:dyDescent="0.25">
      <c r="A2770" s="77"/>
      <c r="B2770" s="80"/>
      <c r="C2770" s="22"/>
      <c r="D2770" s="22"/>
      <c r="E2770" s="21"/>
      <c r="F2770" s="21"/>
      <c r="G2770" s="11"/>
      <c r="I2770" s="9"/>
      <c r="L2770" s="1"/>
      <c r="M2770" s="112"/>
      <c r="N2770" s="112"/>
      <c r="O2770" s="112"/>
      <c r="P2770" s="113"/>
      <c r="Q2770" s="112"/>
      <c r="R2770" s="114"/>
      <c r="S2770" s="113"/>
      <c r="T2770" s="112"/>
      <c r="U2770" s="114"/>
      <c r="V2770" s="113"/>
      <c r="W2770" s="112"/>
      <c r="X2770" s="113"/>
    </row>
    <row r="2771" spans="1:24" x14ac:dyDescent="0.25">
      <c r="A2771" s="77"/>
      <c r="B2771" s="80"/>
      <c r="C2771" s="22"/>
      <c r="D2771" s="22"/>
      <c r="E2771" s="21"/>
      <c r="F2771" s="21"/>
      <c r="G2771" s="11"/>
      <c r="I2771" s="9"/>
      <c r="L2771" s="1"/>
      <c r="M2771" s="112"/>
      <c r="N2771" s="112"/>
      <c r="O2771" s="112"/>
      <c r="P2771" s="113"/>
      <c r="Q2771" s="112"/>
      <c r="R2771" s="114"/>
      <c r="S2771" s="113"/>
      <c r="T2771" s="112"/>
      <c r="U2771" s="114"/>
      <c r="V2771" s="113"/>
      <c r="W2771" s="112"/>
      <c r="X2771" s="113"/>
    </row>
    <row r="2772" spans="1:24" x14ac:dyDescent="0.25">
      <c r="A2772" s="77"/>
      <c r="B2772" s="80"/>
      <c r="C2772" s="22"/>
      <c r="D2772" s="22"/>
      <c r="E2772" s="21"/>
      <c r="F2772" s="21"/>
      <c r="G2772" s="11"/>
      <c r="I2772" s="9"/>
      <c r="L2772" s="1"/>
      <c r="M2772" s="112"/>
      <c r="N2772" s="112"/>
      <c r="O2772" s="112"/>
      <c r="P2772" s="113"/>
      <c r="Q2772" s="112"/>
      <c r="R2772" s="114"/>
      <c r="S2772" s="113"/>
      <c r="T2772" s="112"/>
      <c r="U2772" s="114"/>
      <c r="V2772" s="113"/>
      <c r="W2772" s="112"/>
      <c r="X2772" s="113"/>
    </row>
    <row r="2773" spans="1:24" x14ac:dyDescent="0.25">
      <c r="A2773" s="77"/>
      <c r="B2773" s="80"/>
      <c r="C2773" s="22"/>
      <c r="D2773" s="22"/>
      <c r="E2773" s="21"/>
      <c r="F2773" s="21"/>
      <c r="G2773" s="11"/>
      <c r="I2773" s="9"/>
      <c r="L2773" s="1"/>
      <c r="M2773" s="112"/>
      <c r="N2773" s="112"/>
      <c r="O2773" s="112"/>
      <c r="P2773" s="113"/>
      <c r="Q2773" s="112"/>
      <c r="R2773" s="114"/>
      <c r="S2773" s="113"/>
      <c r="T2773" s="112"/>
      <c r="U2773" s="114"/>
      <c r="V2773" s="113"/>
      <c r="W2773" s="112"/>
      <c r="X2773" s="113"/>
    </row>
    <row r="2774" spans="1:24" x14ac:dyDescent="0.25">
      <c r="A2774" s="77"/>
      <c r="B2774" s="80"/>
      <c r="C2774" s="22"/>
      <c r="D2774" s="22"/>
      <c r="E2774" s="21"/>
      <c r="F2774" s="21"/>
      <c r="G2774" s="11"/>
      <c r="I2774" s="9"/>
      <c r="L2774" s="1"/>
      <c r="M2774" s="112"/>
      <c r="N2774" s="112"/>
      <c r="O2774" s="112"/>
      <c r="P2774" s="113"/>
      <c r="Q2774" s="112"/>
      <c r="R2774" s="114"/>
      <c r="S2774" s="113"/>
      <c r="T2774" s="112"/>
      <c r="U2774" s="114"/>
      <c r="V2774" s="113"/>
      <c r="W2774" s="112"/>
      <c r="X2774" s="113"/>
    </row>
    <row r="2775" spans="1:24" x14ac:dyDescent="0.25">
      <c r="A2775" s="77"/>
      <c r="B2775" s="80"/>
      <c r="C2775" s="22"/>
      <c r="D2775" s="22"/>
      <c r="E2775" s="21"/>
      <c r="F2775" s="21"/>
      <c r="G2775" s="11"/>
      <c r="I2775" s="9"/>
      <c r="L2775" s="1"/>
      <c r="M2775" s="112"/>
      <c r="N2775" s="112"/>
      <c r="O2775" s="112"/>
      <c r="P2775" s="113"/>
      <c r="Q2775" s="112"/>
      <c r="R2775" s="114"/>
      <c r="S2775" s="113"/>
      <c r="T2775" s="112"/>
      <c r="U2775" s="114"/>
      <c r="V2775" s="113"/>
      <c r="W2775" s="112"/>
      <c r="X2775" s="113"/>
    </row>
    <row r="2776" spans="1:24" x14ac:dyDescent="0.25">
      <c r="A2776" s="77"/>
      <c r="B2776" s="80"/>
      <c r="C2776" s="22"/>
      <c r="D2776" s="22"/>
      <c r="E2776" s="21"/>
      <c r="F2776" s="21"/>
      <c r="G2776" s="11"/>
      <c r="I2776" s="9"/>
      <c r="L2776" s="1"/>
      <c r="M2776" s="112"/>
      <c r="N2776" s="112"/>
      <c r="O2776" s="112"/>
      <c r="P2776" s="113"/>
      <c r="Q2776" s="112"/>
      <c r="R2776" s="114"/>
      <c r="S2776" s="113"/>
      <c r="T2776" s="112"/>
      <c r="U2776" s="114"/>
      <c r="V2776" s="113"/>
      <c r="W2776" s="112"/>
      <c r="X2776" s="113"/>
    </row>
    <row r="2777" spans="1:24" x14ac:dyDescent="0.25">
      <c r="A2777" s="77"/>
      <c r="B2777" s="80"/>
      <c r="C2777" s="22"/>
      <c r="D2777" s="22"/>
      <c r="E2777" s="21"/>
      <c r="F2777" s="21"/>
      <c r="G2777" s="11"/>
      <c r="I2777" s="9"/>
      <c r="L2777" s="1"/>
      <c r="M2777" s="112"/>
      <c r="N2777" s="112"/>
      <c r="O2777" s="112"/>
      <c r="P2777" s="113"/>
      <c r="Q2777" s="112"/>
      <c r="R2777" s="114"/>
      <c r="S2777" s="113"/>
      <c r="T2777" s="112"/>
      <c r="U2777" s="114"/>
      <c r="V2777" s="113"/>
      <c r="W2777" s="112"/>
      <c r="X2777" s="113"/>
    </row>
    <row r="2778" spans="1:24" x14ac:dyDescent="0.25">
      <c r="A2778" s="77"/>
      <c r="B2778" s="80"/>
      <c r="C2778" s="22"/>
      <c r="D2778" s="22"/>
      <c r="E2778" s="21"/>
      <c r="F2778" s="21"/>
      <c r="G2778" s="11"/>
      <c r="I2778" s="9"/>
      <c r="L2778" s="1"/>
      <c r="M2778" s="112"/>
      <c r="N2778" s="112"/>
      <c r="O2778" s="112"/>
      <c r="P2778" s="113"/>
      <c r="Q2778" s="112"/>
      <c r="R2778" s="114"/>
      <c r="S2778" s="113"/>
      <c r="T2778" s="112"/>
      <c r="U2778" s="114"/>
      <c r="V2778" s="113"/>
      <c r="W2778" s="112"/>
      <c r="X2778" s="113"/>
    </row>
    <row r="2779" spans="1:24" x14ac:dyDescent="0.25">
      <c r="A2779" s="77"/>
      <c r="B2779" s="80"/>
      <c r="C2779" s="22"/>
      <c r="D2779" s="22"/>
      <c r="E2779" s="21"/>
      <c r="F2779" s="21"/>
      <c r="G2779" s="11"/>
      <c r="I2779" s="9"/>
      <c r="L2779" s="1"/>
      <c r="M2779" s="112"/>
      <c r="N2779" s="112"/>
      <c r="O2779" s="112"/>
      <c r="P2779" s="113"/>
      <c r="Q2779" s="112"/>
      <c r="R2779" s="114"/>
      <c r="S2779" s="113"/>
      <c r="T2779" s="112"/>
      <c r="U2779" s="114"/>
      <c r="V2779" s="113"/>
      <c r="W2779" s="112"/>
      <c r="X2779" s="113"/>
    </row>
    <row r="2780" spans="1:24" x14ac:dyDescent="0.25">
      <c r="A2780" s="77"/>
      <c r="B2780" s="80"/>
      <c r="C2780" s="22"/>
      <c r="D2780" s="22"/>
      <c r="E2780" s="21"/>
      <c r="F2780" s="21"/>
      <c r="G2780" s="11"/>
      <c r="I2780" s="9"/>
      <c r="L2780" s="1"/>
      <c r="M2780" s="112"/>
      <c r="N2780" s="112"/>
      <c r="O2780" s="112"/>
      <c r="P2780" s="113"/>
      <c r="Q2780" s="112"/>
      <c r="R2780" s="114"/>
      <c r="S2780" s="113"/>
      <c r="T2780" s="112"/>
      <c r="U2780" s="114"/>
      <c r="V2780" s="113"/>
      <c r="W2780" s="112"/>
      <c r="X2780" s="113"/>
    </row>
    <row r="2781" spans="1:24" x14ac:dyDescent="0.25">
      <c r="A2781" s="77"/>
      <c r="B2781" s="80"/>
      <c r="C2781" s="22"/>
      <c r="D2781" s="22"/>
      <c r="E2781" s="21"/>
      <c r="F2781" s="21"/>
      <c r="G2781" s="11"/>
      <c r="I2781" s="9"/>
      <c r="L2781" s="1"/>
      <c r="M2781" s="112"/>
      <c r="N2781" s="112"/>
      <c r="O2781" s="112"/>
      <c r="P2781" s="113"/>
      <c r="Q2781" s="112"/>
      <c r="R2781" s="114"/>
      <c r="S2781" s="113"/>
      <c r="T2781" s="112"/>
      <c r="U2781" s="114"/>
      <c r="V2781" s="113"/>
      <c r="W2781" s="112"/>
      <c r="X2781" s="113"/>
    </row>
    <row r="2782" spans="1:24" x14ac:dyDescent="0.25">
      <c r="A2782" s="77"/>
      <c r="B2782" s="80"/>
      <c r="C2782" s="22"/>
      <c r="D2782" s="22"/>
      <c r="E2782" s="21"/>
      <c r="F2782" s="21"/>
      <c r="G2782" s="11"/>
      <c r="I2782" s="9"/>
      <c r="L2782" s="1"/>
      <c r="M2782" s="112"/>
      <c r="N2782" s="112"/>
      <c r="O2782" s="112"/>
      <c r="P2782" s="113"/>
      <c r="Q2782" s="112"/>
      <c r="R2782" s="114"/>
      <c r="S2782" s="113"/>
      <c r="T2782" s="112"/>
      <c r="U2782" s="114"/>
      <c r="V2782" s="113"/>
      <c r="W2782" s="112"/>
      <c r="X2782" s="113"/>
    </row>
    <row r="2783" spans="1:24" x14ac:dyDescent="0.25">
      <c r="A2783" s="77"/>
      <c r="B2783" s="80"/>
      <c r="C2783" s="22"/>
      <c r="D2783" s="22"/>
      <c r="E2783" s="21"/>
      <c r="F2783" s="21"/>
      <c r="G2783" s="11"/>
      <c r="I2783" s="9"/>
      <c r="L2783" s="1"/>
      <c r="M2783" s="112"/>
      <c r="N2783" s="112"/>
      <c r="O2783" s="112"/>
      <c r="P2783" s="113"/>
      <c r="Q2783" s="112"/>
      <c r="R2783" s="114"/>
      <c r="S2783" s="113"/>
      <c r="T2783" s="112"/>
      <c r="U2783" s="114"/>
      <c r="V2783" s="113"/>
      <c r="W2783" s="112"/>
      <c r="X2783" s="113"/>
    </row>
    <row r="2784" spans="1:24" x14ac:dyDescent="0.25">
      <c r="A2784" s="77"/>
      <c r="B2784" s="80"/>
      <c r="C2784" s="22"/>
      <c r="D2784" s="22"/>
      <c r="E2784" s="21"/>
      <c r="F2784" s="21"/>
      <c r="G2784" s="11"/>
      <c r="I2784" s="9"/>
      <c r="L2784" s="1"/>
      <c r="M2784" s="112"/>
      <c r="N2784" s="112"/>
      <c r="O2784" s="112"/>
      <c r="P2784" s="113"/>
      <c r="Q2784" s="112"/>
      <c r="R2784" s="114"/>
      <c r="S2784" s="113"/>
      <c r="T2784" s="112"/>
      <c r="U2784" s="114"/>
      <c r="V2784" s="113"/>
      <c r="W2784" s="112"/>
      <c r="X2784" s="113"/>
    </row>
    <row r="2785" spans="1:24" x14ac:dyDescent="0.25">
      <c r="A2785" s="77"/>
      <c r="B2785" s="80"/>
      <c r="C2785" s="22"/>
      <c r="D2785" s="22"/>
      <c r="E2785" s="21"/>
      <c r="F2785" s="21"/>
      <c r="G2785" s="11"/>
      <c r="I2785" s="9"/>
      <c r="L2785" s="1"/>
      <c r="M2785" s="112"/>
      <c r="N2785" s="112"/>
      <c r="O2785" s="112"/>
      <c r="P2785" s="113"/>
      <c r="Q2785" s="112"/>
      <c r="R2785" s="114"/>
      <c r="S2785" s="113"/>
      <c r="T2785" s="112"/>
      <c r="U2785" s="114"/>
      <c r="V2785" s="113"/>
      <c r="W2785" s="112"/>
      <c r="X2785" s="113"/>
    </row>
    <row r="2786" spans="1:24" x14ac:dyDescent="0.25">
      <c r="A2786" s="77"/>
      <c r="B2786" s="80"/>
      <c r="C2786" s="22"/>
      <c r="D2786" s="22"/>
      <c r="E2786" s="21"/>
      <c r="F2786" s="21"/>
      <c r="G2786" s="11"/>
      <c r="I2786" s="9"/>
      <c r="L2786" s="1"/>
      <c r="M2786" s="112"/>
      <c r="N2786" s="112"/>
      <c r="O2786" s="112"/>
      <c r="P2786" s="113"/>
      <c r="Q2786" s="112"/>
      <c r="R2786" s="114"/>
      <c r="S2786" s="113"/>
      <c r="T2786" s="112"/>
      <c r="U2786" s="114"/>
      <c r="V2786" s="113"/>
      <c r="W2786" s="112"/>
      <c r="X2786" s="113"/>
    </row>
    <row r="2787" spans="1:24" x14ac:dyDescent="0.25">
      <c r="A2787" s="77"/>
      <c r="B2787" s="80"/>
      <c r="C2787" s="22"/>
      <c r="D2787" s="22"/>
      <c r="E2787" s="21"/>
      <c r="F2787" s="21"/>
      <c r="G2787" s="11"/>
      <c r="I2787" s="9"/>
      <c r="L2787" s="1"/>
      <c r="M2787" s="112"/>
      <c r="N2787" s="112"/>
      <c r="O2787" s="112"/>
      <c r="P2787" s="113"/>
      <c r="Q2787" s="112"/>
      <c r="R2787" s="114"/>
      <c r="S2787" s="113"/>
      <c r="T2787" s="112"/>
      <c r="U2787" s="114"/>
      <c r="V2787" s="113"/>
      <c r="W2787" s="112"/>
      <c r="X2787" s="113"/>
    </row>
    <row r="2788" spans="1:24" x14ac:dyDescent="0.25">
      <c r="A2788" s="77"/>
      <c r="B2788" s="80"/>
      <c r="C2788" s="22"/>
      <c r="D2788" s="22"/>
      <c r="E2788" s="21"/>
      <c r="F2788" s="21"/>
      <c r="G2788" s="11"/>
      <c r="I2788" s="9"/>
      <c r="L2788" s="1"/>
      <c r="M2788" s="112"/>
      <c r="N2788" s="112"/>
      <c r="O2788" s="112"/>
      <c r="P2788" s="113"/>
      <c r="Q2788" s="112"/>
      <c r="R2788" s="114"/>
      <c r="S2788" s="113"/>
      <c r="T2788" s="112"/>
      <c r="U2788" s="114"/>
      <c r="V2788" s="113"/>
      <c r="W2788" s="112"/>
      <c r="X2788" s="113"/>
    </row>
    <row r="2789" spans="1:24" x14ac:dyDescent="0.25">
      <c r="A2789" s="77"/>
      <c r="B2789" s="80"/>
      <c r="C2789" s="22"/>
      <c r="D2789" s="22"/>
      <c r="E2789" s="21"/>
      <c r="F2789" s="21"/>
      <c r="G2789" s="11"/>
      <c r="I2789" s="9"/>
      <c r="L2789" s="1"/>
      <c r="M2789" s="112"/>
      <c r="N2789" s="112"/>
      <c r="O2789" s="112"/>
      <c r="P2789" s="113"/>
      <c r="Q2789" s="112"/>
      <c r="R2789" s="114"/>
      <c r="S2789" s="113"/>
      <c r="T2789" s="112"/>
      <c r="U2789" s="114"/>
      <c r="V2789" s="113"/>
      <c r="W2789" s="112"/>
      <c r="X2789" s="113"/>
    </row>
    <row r="2790" spans="1:24" x14ac:dyDescent="0.25">
      <c r="A2790" s="77"/>
      <c r="B2790" s="80"/>
      <c r="C2790" s="22"/>
      <c r="D2790" s="22"/>
      <c r="E2790" s="21"/>
      <c r="F2790" s="21"/>
      <c r="G2790" s="11"/>
      <c r="I2790" s="9"/>
      <c r="L2790" s="1"/>
      <c r="M2790" s="112"/>
      <c r="N2790" s="112"/>
      <c r="O2790" s="112"/>
      <c r="P2790" s="113"/>
      <c r="Q2790" s="112"/>
      <c r="R2790" s="114"/>
      <c r="S2790" s="113"/>
      <c r="T2790" s="112"/>
      <c r="U2790" s="114"/>
      <c r="V2790" s="113"/>
      <c r="W2790" s="112"/>
      <c r="X2790" s="113"/>
    </row>
    <row r="2791" spans="1:24" x14ac:dyDescent="0.25">
      <c r="A2791" s="77"/>
      <c r="B2791" s="80"/>
      <c r="C2791" s="22"/>
      <c r="D2791" s="22"/>
      <c r="E2791" s="21"/>
      <c r="F2791" s="21"/>
      <c r="G2791" s="11"/>
      <c r="I2791" s="9"/>
      <c r="L2791" s="1"/>
      <c r="M2791" s="112"/>
      <c r="N2791" s="112"/>
      <c r="O2791" s="112"/>
      <c r="P2791" s="113"/>
      <c r="Q2791" s="112"/>
      <c r="R2791" s="114"/>
      <c r="S2791" s="113"/>
      <c r="T2791" s="112"/>
      <c r="U2791" s="114"/>
      <c r="V2791" s="113"/>
      <c r="W2791" s="112"/>
      <c r="X2791" s="113"/>
    </row>
    <row r="2792" spans="1:24" x14ac:dyDescent="0.25">
      <c r="A2792" s="77"/>
      <c r="B2792" s="80"/>
      <c r="C2792" s="22"/>
      <c r="D2792" s="22"/>
      <c r="E2792" s="21"/>
      <c r="F2792" s="21"/>
      <c r="G2792" s="11"/>
      <c r="I2792" s="9"/>
      <c r="L2792" s="1"/>
      <c r="M2792" s="112"/>
      <c r="N2792" s="112"/>
      <c r="O2792" s="112"/>
      <c r="P2792" s="113"/>
      <c r="Q2792" s="112"/>
      <c r="R2792" s="114"/>
      <c r="S2792" s="113"/>
      <c r="T2792" s="112"/>
      <c r="U2792" s="114"/>
      <c r="V2792" s="113"/>
      <c r="W2792" s="112"/>
      <c r="X2792" s="113"/>
    </row>
    <row r="2793" spans="1:24" x14ac:dyDescent="0.25">
      <c r="A2793" s="77"/>
      <c r="B2793" s="80"/>
      <c r="C2793" s="22"/>
      <c r="D2793" s="22"/>
      <c r="E2793" s="21"/>
      <c r="F2793" s="21"/>
      <c r="G2793" s="11"/>
      <c r="I2793" s="9"/>
      <c r="L2793" s="1"/>
      <c r="M2793" s="112"/>
      <c r="N2793" s="112"/>
      <c r="O2793" s="112"/>
      <c r="P2793" s="113"/>
      <c r="Q2793" s="112"/>
      <c r="R2793" s="114"/>
      <c r="S2793" s="113"/>
      <c r="T2793" s="112"/>
      <c r="U2793" s="114"/>
      <c r="V2793" s="113"/>
      <c r="W2793" s="112"/>
      <c r="X2793" s="113"/>
    </row>
    <row r="2794" spans="1:24" x14ac:dyDescent="0.25">
      <c r="A2794" s="77"/>
      <c r="B2794" s="80"/>
      <c r="C2794" s="22"/>
      <c r="D2794" s="22"/>
      <c r="E2794" s="21"/>
      <c r="F2794" s="21"/>
      <c r="G2794" s="11"/>
      <c r="I2794" s="9"/>
      <c r="L2794" s="1"/>
      <c r="M2794" s="112"/>
      <c r="N2794" s="112"/>
      <c r="O2794" s="112"/>
      <c r="P2794" s="113"/>
      <c r="Q2794" s="112"/>
      <c r="R2794" s="114"/>
      <c r="S2794" s="113"/>
      <c r="T2794" s="112"/>
      <c r="U2794" s="114"/>
      <c r="V2794" s="113"/>
      <c r="W2794" s="112"/>
      <c r="X2794" s="113"/>
    </row>
    <row r="2795" spans="1:24" x14ac:dyDescent="0.25">
      <c r="A2795" s="77"/>
      <c r="B2795" s="80"/>
      <c r="C2795" s="22"/>
      <c r="D2795" s="22"/>
      <c r="E2795" s="21"/>
      <c r="F2795" s="21"/>
      <c r="G2795" s="11"/>
      <c r="I2795" s="9"/>
      <c r="L2795" s="1"/>
      <c r="M2795" s="112"/>
      <c r="N2795" s="112"/>
      <c r="O2795" s="112"/>
      <c r="P2795" s="113"/>
      <c r="Q2795" s="112"/>
      <c r="R2795" s="114"/>
      <c r="S2795" s="113"/>
      <c r="T2795" s="112"/>
      <c r="U2795" s="114"/>
      <c r="V2795" s="113"/>
      <c r="W2795" s="112"/>
      <c r="X2795" s="113"/>
    </row>
    <row r="2796" spans="1:24" x14ac:dyDescent="0.25">
      <c r="A2796" s="77"/>
      <c r="B2796" s="80"/>
      <c r="C2796" s="22"/>
      <c r="D2796" s="22"/>
      <c r="E2796" s="21"/>
      <c r="F2796" s="21"/>
      <c r="G2796" s="11"/>
      <c r="I2796" s="9"/>
      <c r="L2796" s="1"/>
      <c r="M2796" s="112"/>
      <c r="N2796" s="112"/>
      <c r="O2796" s="112"/>
      <c r="P2796" s="113"/>
      <c r="Q2796" s="112"/>
      <c r="R2796" s="114"/>
      <c r="S2796" s="113"/>
      <c r="T2796" s="112"/>
      <c r="U2796" s="114"/>
      <c r="V2796" s="113"/>
      <c r="W2796" s="112"/>
      <c r="X2796" s="113"/>
    </row>
    <row r="2797" spans="1:24" x14ac:dyDescent="0.25">
      <c r="A2797" s="77"/>
      <c r="B2797" s="80"/>
      <c r="C2797" s="22"/>
      <c r="D2797" s="22"/>
      <c r="E2797" s="21"/>
      <c r="F2797" s="21"/>
      <c r="G2797" s="11"/>
      <c r="I2797" s="9"/>
      <c r="L2797" s="1"/>
      <c r="M2797" s="112"/>
      <c r="N2797" s="112"/>
      <c r="O2797" s="112"/>
      <c r="P2797" s="113"/>
      <c r="Q2797" s="112"/>
      <c r="R2797" s="114"/>
      <c r="S2797" s="113"/>
      <c r="T2797" s="112"/>
      <c r="U2797" s="114"/>
      <c r="V2797" s="113"/>
      <c r="W2797" s="112"/>
      <c r="X2797" s="113"/>
    </row>
    <row r="2798" spans="1:24" x14ac:dyDescent="0.25">
      <c r="A2798" s="77"/>
      <c r="B2798" s="80"/>
      <c r="C2798" s="22"/>
      <c r="D2798" s="22"/>
      <c r="E2798" s="21"/>
      <c r="F2798" s="21"/>
      <c r="G2798" s="11"/>
      <c r="I2798" s="9"/>
      <c r="L2798" s="1"/>
      <c r="M2798" s="112"/>
      <c r="N2798" s="112"/>
      <c r="O2798" s="112"/>
      <c r="P2798" s="113"/>
      <c r="Q2798" s="112"/>
      <c r="R2798" s="114"/>
      <c r="S2798" s="113"/>
      <c r="T2798" s="112"/>
      <c r="U2798" s="114"/>
      <c r="V2798" s="113"/>
      <c r="W2798" s="112"/>
      <c r="X2798" s="113"/>
    </row>
    <row r="2799" spans="1:24" x14ac:dyDescent="0.25">
      <c r="A2799" s="77"/>
      <c r="B2799" s="80"/>
      <c r="C2799" s="22"/>
      <c r="D2799" s="22"/>
      <c r="E2799" s="21"/>
      <c r="F2799" s="21"/>
      <c r="G2799" s="11"/>
      <c r="I2799" s="9"/>
      <c r="L2799" s="1"/>
      <c r="M2799" s="112"/>
      <c r="N2799" s="112"/>
      <c r="O2799" s="112"/>
      <c r="P2799" s="113"/>
      <c r="Q2799" s="112"/>
      <c r="R2799" s="114"/>
      <c r="S2799" s="113"/>
      <c r="T2799" s="112"/>
      <c r="U2799" s="114"/>
      <c r="V2799" s="113"/>
      <c r="W2799" s="112"/>
      <c r="X2799" s="113"/>
    </row>
    <row r="2800" spans="1:24" x14ac:dyDescent="0.25">
      <c r="A2800" s="77"/>
      <c r="B2800" s="80"/>
      <c r="C2800" s="22"/>
      <c r="D2800" s="22"/>
      <c r="E2800" s="21"/>
      <c r="F2800" s="21"/>
      <c r="G2800" s="11"/>
      <c r="I2800" s="9"/>
      <c r="L2800" s="1"/>
      <c r="M2800" s="112"/>
      <c r="N2800" s="112"/>
      <c r="O2800" s="112"/>
      <c r="P2800" s="113"/>
      <c r="Q2800" s="112"/>
      <c r="R2800" s="114"/>
      <c r="S2800" s="113"/>
      <c r="T2800" s="112"/>
      <c r="U2800" s="114"/>
      <c r="V2800" s="113"/>
      <c r="W2800" s="112"/>
      <c r="X2800" s="113"/>
    </row>
    <row r="2801" spans="1:24" x14ac:dyDescent="0.25">
      <c r="A2801" s="77"/>
      <c r="B2801" s="80"/>
      <c r="C2801" s="22"/>
      <c r="D2801" s="22"/>
      <c r="E2801" s="21"/>
      <c r="F2801" s="21"/>
      <c r="G2801" s="11"/>
      <c r="I2801" s="9"/>
      <c r="L2801" s="1"/>
      <c r="M2801" s="112"/>
      <c r="N2801" s="112"/>
      <c r="O2801" s="112"/>
      <c r="P2801" s="113"/>
      <c r="Q2801" s="112"/>
      <c r="R2801" s="114"/>
      <c r="S2801" s="113"/>
      <c r="T2801" s="112"/>
      <c r="U2801" s="114"/>
      <c r="V2801" s="113"/>
      <c r="W2801" s="112"/>
      <c r="X2801" s="113"/>
    </row>
    <row r="2802" spans="1:24" x14ac:dyDescent="0.25">
      <c r="A2802" s="77"/>
      <c r="B2802" s="80"/>
      <c r="C2802" s="22"/>
      <c r="D2802" s="22"/>
      <c r="E2802" s="21"/>
      <c r="F2802" s="21"/>
      <c r="G2802" s="11"/>
      <c r="I2802" s="9"/>
      <c r="L2802" s="1"/>
      <c r="M2802" s="112"/>
      <c r="N2802" s="112"/>
      <c r="O2802" s="112"/>
      <c r="P2802" s="113"/>
      <c r="Q2802" s="112"/>
      <c r="R2802" s="114"/>
      <c r="S2802" s="113"/>
      <c r="T2802" s="112"/>
      <c r="U2802" s="114"/>
      <c r="V2802" s="113"/>
      <c r="W2802" s="112"/>
      <c r="X2802" s="113"/>
    </row>
    <row r="2803" spans="1:24" x14ac:dyDescent="0.25">
      <c r="A2803" s="77"/>
      <c r="B2803" s="80"/>
      <c r="C2803" s="22"/>
      <c r="D2803" s="22"/>
      <c r="E2803" s="21"/>
      <c r="F2803" s="21"/>
      <c r="G2803" s="11"/>
      <c r="I2803" s="9"/>
      <c r="L2803" s="1"/>
      <c r="M2803" s="112"/>
      <c r="N2803" s="112"/>
      <c r="O2803" s="112"/>
      <c r="P2803" s="113"/>
      <c r="Q2803" s="112"/>
      <c r="R2803" s="114"/>
      <c r="S2803" s="113"/>
      <c r="T2803" s="112"/>
      <c r="U2803" s="114"/>
      <c r="V2803" s="113"/>
      <c r="W2803" s="112"/>
      <c r="X2803" s="113"/>
    </row>
    <row r="2804" spans="1:24" x14ac:dyDescent="0.25">
      <c r="A2804" s="77"/>
      <c r="B2804" s="80"/>
      <c r="C2804" s="22"/>
      <c r="D2804" s="22"/>
      <c r="E2804" s="21"/>
      <c r="F2804" s="21"/>
      <c r="G2804" s="11"/>
      <c r="I2804" s="9"/>
      <c r="L2804" s="1"/>
      <c r="M2804" s="112"/>
      <c r="N2804" s="112"/>
      <c r="O2804" s="112"/>
      <c r="P2804" s="113"/>
      <c r="Q2804" s="112"/>
      <c r="R2804" s="114"/>
      <c r="S2804" s="113"/>
      <c r="T2804" s="112"/>
      <c r="U2804" s="114"/>
      <c r="V2804" s="113"/>
      <c r="W2804" s="112"/>
      <c r="X2804" s="113"/>
    </row>
    <row r="2805" spans="1:24" x14ac:dyDescent="0.25">
      <c r="A2805" s="77"/>
      <c r="B2805" s="80"/>
      <c r="C2805" s="22"/>
      <c r="D2805" s="22"/>
      <c r="E2805" s="21"/>
      <c r="F2805" s="21"/>
      <c r="G2805" s="11"/>
      <c r="I2805" s="9"/>
      <c r="L2805" s="1"/>
      <c r="M2805" s="112"/>
      <c r="N2805" s="112"/>
      <c r="O2805" s="112"/>
      <c r="P2805" s="113"/>
      <c r="Q2805" s="112"/>
      <c r="R2805" s="114"/>
      <c r="S2805" s="113"/>
      <c r="T2805" s="112"/>
      <c r="U2805" s="114"/>
      <c r="V2805" s="113"/>
      <c r="W2805" s="112"/>
      <c r="X2805" s="113"/>
    </row>
    <row r="2806" spans="1:24" x14ac:dyDescent="0.25">
      <c r="A2806" s="77"/>
      <c r="B2806" s="80"/>
      <c r="C2806" s="22"/>
      <c r="D2806" s="22"/>
      <c r="E2806" s="21"/>
      <c r="F2806" s="21"/>
      <c r="G2806" s="11"/>
      <c r="I2806" s="9"/>
      <c r="L2806" s="1"/>
      <c r="M2806" s="112"/>
      <c r="N2806" s="112"/>
      <c r="O2806" s="112"/>
      <c r="P2806" s="113"/>
      <c r="Q2806" s="112"/>
      <c r="R2806" s="114"/>
      <c r="S2806" s="113"/>
      <c r="T2806" s="112"/>
      <c r="U2806" s="114"/>
      <c r="V2806" s="113"/>
      <c r="W2806" s="112"/>
      <c r="X2806" s="113"/>
    </row>
    <row r="2807" spans="1:24" x14ac:dyDescent="0.25">
      <c r="A2807" s="77"/>
      <c r="B2807" s="80"/>
      <c r="C2807" s="22"/>
      <c r="D2807" s="22"/>
      <c r="E2807" s="21"/>
      <c r="F2807" s="21"/>
      <c r="G2807" s="11"/>
      <c r="I2807" s="9"/>
      <c r="L2807" s="1"/>
      <c r="M2807" s="112"/>
      <c r="N2807" s="112"/>
      <c r="O2807" s="112"/>
      <c r="P2807" s="113"/>
      <c r="Q2807" s="112"/>
      <c r="R2807" s="114"/>
      <c r="S2807" s="113"/>
      <c r="T2807" s="112"/>
      <c r="U2807" s="114"/>
      <c r="V2807" s="113"/>
      <c r="W2807" s="112"/>
      <c r="X2807" s="113"/>
    </row>
    <row r="2808" spans="1:24" x14ac:dyDescent="0.25">
      <c r="A2808" s="77"/>
      <c r="B2808" s="80"/>
      <c r="C2808" s="22"/>
      <c r="D2808" s="22"/>
      <c r="E2808" s="21"/>
      <c r="F2808" s="21"/>
      <c r="G2808" s="11"/>
      <c r="I2808" s="9"/>
      <c r="L2808" s="1"/>
      <c r="M2808" s="112"/>
      <c r="N2808" s="112"/>
      <c r="O2808" s="112"/>
      <c r="P2808" s="113"/>
      <c r="Q2808" s="112"/>
      <c r="R2808" s="114"/>
      <c r="S2808" s="113"/>
      <c r="T2808" s="112"/>
      <c r="U2808" s="114"/>
      <c r="V2808" s="113"/>
      <c r="W2808" s="112"/>
      <c r="X2808" s="113"/>
    </row>
    <row r="2809" spans="1:24" x14ac:dyDescent="0.25">
      <c r="A2809" s="77"/>
      <c r="B2809" s="80"/>
      <c r="C2809" s="22"/>
      <c r="D2809" s="22"/>
      <c r="E2809" s="21"/>
      <c r="F2809" s="21"/>
      <c r="G2809" s="11"/>
      <c r="I2809" s="9"/>
      <c r="L2809" s="1"/>
      <c r="M2809" s="112"/>
      <c r="N2809" s="112"/>
      <c r="O2809" s="112"/>
      <c r="P2809" s="113"/>
      <c r="Q2809" s="112"/>
      <c r="R2809" s="114"/>
      <c r="S2809" s="113"/>
      <c r="T2809" s="112"/>
      <c r="U2809" s="114"/>
      <c r="V2809" s="113"/>
      <c r="W2809" s="112"/>
      <c r="X2809" s="113"/>
    </row>
    <row r="2810" spans="1:24" x14ac:dyDescent="0.25">
      <c r="A2810" s="77"/>
      <c r="B2810" s="80"/>
      <c r="C2810" s="22"/>
      <c r="D2810" s="22"/>
      <c r="E2810" s="21"/>
      <c r="F2810" s="21"/>
      <c r="G2810" s="11"/>
      <c r="I2810" s="9"/>
      <c r="L2810" s="1"/>
      <c r="M2810" s="112"/>
      <c r="N2810" s="112"/>
      <c r="O2810" s="112"/>
      <c r="P2810" s="113"/>
      <c r="Q2810" s="112"/>
      <c r="R2810" s="114"/>
      <c r="S2810" s="113"/>
      <c r="T2810" s="112"/>
      <c r="U2810" s="114"/>
      <c r="V2810" s="113"/>
      <c r="W2810" s="112"/>
      <c r="X2810" s="113"/>
    </row>
    <row r="2811" spans="1:24" x14ac:dyDescent="0.25">
      <c r="A2811" s="77"/>
      <c r="B2811" s="80"/>
      <c r="C2811" s="22"/>
      <c r="D2811" s="22"/>
      <c r="E2811" s="21"/>
      <c r="F2811" s="21"/>
      <c r="G2811" s="11"/>
      <c r="I2811" s="9"/>
      <c r="L2811" s="1"/>
      <c r="M2811" s="112"/>
      <c r="N2811" s="112"/>
      <c r="O2811" s="112"/>
      <c r="P2811" s="113"/>
      <c r="Q2811" s="112"/>
      <c r="R2811" s="114"/>
      <c r="S2811" s="113"/>
      <c r="T2811" s="112"/>
      <c r="U2811" s="114"/>
      <c r="V2811" s="113"/>
      <c r="W2811" s="112"/>
      <c r="X2811" s="113"/>
    </row>
    <row r="2812" spans="1:24" x14ac:dyDescent="0.25">
      <c r="A2812" s="77"/>
      <c r="B2812" s="80"/>
      <c r="C2812" s="22"/>
      <c r="D2812" s="22"/>
      <c r="E2812" s="21"/>
      <c r="F2812" s="21"/>
      <c r="G2812" s="11"/>
      <c r="I2812" s="9"/>
      <c r="L2812" s="1"/>
      <c r="M2812" s="112"/>
      <c r="N2812" s="112"/>
      <c r="O2812" s="112"/>
      <c r="P2812" s="113"/>
      <c r="Q2812" s="112"/>
      <c r="R2812" s="114"/>
      <c r="S2812" s="113"/>
      <c r="T2812" s="112"/>
      <c r="U2812" s="114"/>
      <c r="V2812" s="113"/>
      <c r="W2812" s="112"/>
      <c r="X2812" s="113"/>
    </row>
    <row r="2813" spans="1:24" x14ac:dyDescent="0.25">
      <c r="A2813" s="77"/>
      <c r="B2813" s="80"/>
      <c r="C2813" s="22"/>
      <c r="D2813" s="22"/>
      <c r="E2813" s="21"/>
      <c r="F2813" s="21"/>
      <c r="G2813" s="11"/>
      <c r="I2813" s="9"/>
      <c r="L2813" s="1"/>
      <c r="M2813" s="112"/>
      <c r="N2813" s="112"/>
      <c r="O2813" s="112"/>
      <c r="P2813" s="113"/>
      <c r="Q2813" s="112"/>
      <c r="R2813" s="114"/>
      <c r="S2813" s="113"/>
      <c r="T2813" s="112"/>
      <c r="U2813" s="114"/>
      <c r="V2813" s="113"/>
      <c r="W2813" s="112"/>
      <c r="X2813" s="113"/>
    </row>
    <row r="2814" spans="1:24" x14ac:dyDescent="0.25">
      <c r="A2814" s="77"/>
      <c r="B2814" s="80"/>
      <c r="C2814" s="22"/>
      <c r="D2814" s="22"/>
      <c r="E2814" s="21"/>
      <c r="F2814" s="21"/>
      <c r="G2814" s="11"/>
      <c r="I2814" s="9"/>
      <c r="L2814" s="1"/>
      <c r="M2814" s="112"/>
      <c r="N2814" s="112"/>
      <c r="O2814" s="112"/>
      <c r="P2814" s="113"/>
      <c r="Q2814" s="112"/>
      <c r="R2814" s="114"/>
      <c r="S2814" s="113"/>
      <c r="T2814" s="112"/>
      <c r="U2814" s="114"/>
      <c r="V2814" s="113"/>
      <c r="W2814" s="112"/>
      <c r="X2814" s="113"/>
    </row>
    <row r="2815" spans="1:24" x14ac:dyDescent="0.25">
      <c r="A2815" s="77"/>
      <c r="B2815" s="80"/>
      <c r="C2815" s="22"/>
      <c r="D2815" s="22"/>
      <c r="E2815" s="21"/>
      <c r="F2815" s="21"/>
      <c r="G2815" s="11"/>
      <c r="I2815" s="9"/>
      <c r="L2815" s="1"/>
      <c r="M2815" s="112"/>
      <c r="N2815" s="112"/>
      <c r="O2815" s="112"/>
      <c r="P2815" s="113"/>
      <c r="Q2815" s="112"/>
      <c r="R2815" s="114"/>
      <c r="S2815" s="113"/>
      <c r="T2815" s="112"/>
      <c r="U2815" s="114"/>
      <c r="V2815" s="113"/>
      <c r="W2815" s="112"/>
      <c r="X2815" s="113"/>
    </row>
    <row r="2816" spans="1:24" x14ac:dyDescent="0.25">
      <c r="A2816" s="77"/>
      <c r="B2816" s="80"/>
      <c r="C2816" s="22"/>
      <c r="D2816" s="22"/>
      <c r="E2816" s="21"/>
      <c r="F2816" s="21"/>
      <c r="G2816" s="11"/>
      <c r="I2816" s="9"/>
      <c r="L2816" s="1"/>
      <c r="M2816" s="112"/>
      <c r="N2816" s="112"/>
      <c r="O2816" s="112"/>
      <c r="P2816" s="113"/>
      <c r="Q2816" s="112"/>
      <c r="R2816" s="114"/>
      <c r="S2816" s="113"/>
      <c r="T2816" s="112"/>
      <c r="U2816" s="114"/>
      <c r="V2816" s="113"/>
      <c r="W2816" s="112"/>
      <c r="X2816" s="113"/>
    </row>
    <row r="2817" spans="1:24" x14ac:dyDescent="0.25">
      <c r="A2817" s="77"/>
      <c r="B2817" s="80"/>
      <c r="C2817" s="22"/>
      <c r="D2817" s="22"/>
      <c r="E2817" s="21"/>
      <c r="F2817" s="21"/>
      <c r="G2817" s="11"/>
      <c r="I2817" s="9"/>
      <c r="L2817" s="1"/>
      <c r="M2817" s="112"/>
      <c r="N2817" s="112"/>
      <c r="O2817" s="112"/>
      <c r="P2817" s="113"/>
      <c r="Q2817" s="112"/>
      <c r="R2817" s="114"/>
      <c r="S2817" s="113"/>
      <c r="T2817" s="112"/>
      <c r="U2817" s="114"/>
      <c r="V2817" s="113"/>
      <c r="W2817" s="112"/>
      <c r="X2817" s="113"/>
    </row>
    <row r="2818" spans="1:24" x14ac:dyDescent="0.25">
      <c r="A2818" s="77"/>
      <c r="B2818" s="80"/>
      <c r="C2818" s="22"/>
      <c r="D2818" s="22"/>
      <c r="E2818" s="21"/>
      <c r="F2818" s="21"/>
      <c r="G2818" s="11"/>
      <c r="I2818" s="9"/>
      <c r="L2818" s="1"/>
      <c r="M2818" s="112"/>
      <c r="N2818" s="112"/>
      <c r="O2818" s="112"/>
      <c r="P2818" s="113"/>
      <c r="Q2818" s="112"/>
      <c r="R2818" s="114"/>
      <c r="S2818" s="113"/>
      <c r="T2818" s="112"/>
      <c r="U2818" s="114"/>
      <c r="V2818" s="113"/>
      <c r="W2818" s="112"/>
      <c r="X2818" s="113"/>
    </row>
    <row r="2819" spans="1:24" x14ac:dyDescent="0.25">
      <c r="A2819" s="77"/>
      <c r="B2819" s="80"/>
      <c r="C2819" s="22"/>
      <c r="D2819" s="22"/>
      <c r="E2819" s="21"/>
      <c r="F2819" s="21"/>
      <c r="G2819" s="11"/>
      <c r="I2819" s="9"/>
      <c r="L2819" s="1"/>
      <c r="M2819" s="112"/>
      <c r="N2819" s="112"/>
      <c r="O2819" s="112"/>
      <c r="P2819" s="113"/>
      <c r="Q2819" s="112"/>
      <c r="R2819" s="114"/>
      <c r="S2819" s="113"/>
      <c r="T2819" s="112"/>
      <c r="U2819" s="114"/>
      <c r="V2819" s="113"/>
      <c r="W2819" s="112"/>
      <c r="X2819" s="113"/>
    </row>
    <row r="2820" spans="1:24" x14ac:dyDescent="0.25">
      <c r="A2820" s="77"/>
      <c r="B2820" s="80"/>
      <c r="C2820" s="22"/>
      <c r="D2820" s="22"/>
      <c r="E2820" s="21"/>
      <c r="F2820" s="21"/>
      <c r="G2820" s="11"/>
      <c r="I2820" s="9"/>
      <c r="L2820" s="1"/>
      <c r="M2820" s="112"/>
      <c r="N2820" s="112"/>
      <c r="O2820" s="112"/>
      <c r="P2820" s="113"/>
      <c r="Q2820" s="112"/>
      <c r="R2820" s="114"/>
      <c r="S2820" s="113"/>
      <c r="T2820" s="112"/>
      <c r="U2820" s="114"/>
      <c r="V2820" s="113"/>
      <c r="W2820" s="112"/>
      <c r="X2820" s="113"/>
    </row>
    <row r="2821" spans="1:24" x14ac:dyDescent="0.25">
      <c r="A2821" s="77"/>
      <c r="B2821" s="80"/>
      <c r="C2821" s="22"/>
      <c r="D2821" s="22"/>
      <c r="E2821" s="21"/>
      <c r="F2821" s="21"/>
      <c r="G2821" s="11"/>
      <c r="I2821" s="9"/>
      <c r="L2821" s="1"/>
      <c r="M2821" s="112"/>
      <c r="N2821" s="112"/>
      <c r="O2821" s="112"/>
      <c r="P2821" s="113"/>
      <c r="Q2821" s="112"/>
      <c r="R2821" s="114"/>
      <c r="S2821" s="113"/>
      <c r="T2821" s="112"/>
      <c r="U2821" s="114"/>
      <c r="V2821" s="113"/>
      <c r="W2821" s="112"/>
      <c r="X2821" s="113"/>
    </row>
    <row r="2822" spans="1:24" x14ac:dyDescent="0.25">
      <c r="A2822" s="77"/>
      <c r="B2822" s="80"/>
      <c r="C2822" s="22"/>
      <c r="D2822" s="22"/>
      <c r="E2822" s="21"/>
      <c r="F2822" s="21"/>
      <c r="G2822" s="11"/>
      <c r="I2822" s="9"/>
      <c r="L2822" s="1"/>
      <c r="M2822" s="112"/>
      <c r="N2822" s="112"/>
      <c r="O2822" s="112"/>
      <c r="P2822" s="113"/>
      <c r="Q2822" s="112"/>
      <c r="R2822" s="114"/>
      <c r="S2822" s="113"/>
      <c r="T2822" s="112"/>
      <c r="U2822" s="114"/>
      <c r="V2822" s="113"/>
      <c r="W2822" s="112"/>
      <c r="X2822" s="113"/>
    </row>
    <row r="2823" spans="1:24" x14ac:dyDescent="0.25">
      <c r="A2823" s="77"/>
      <c r="B2823" s="80"/>
      <c r="C2823" s="22"/>
      <c r="D2823" s="22"/>
      <c r="E2823" s="21"/>
      <c r="F2823" s="21"/>
      <c r="G2823" s="11"/>
      <c r="I2823" s="9"/>
      <c r="L2823" s="1"/>
      <c r="M2823" s="112"/>
      <c r="N2823" s="112"/>
      <c r="O2823" s="112"/>
      <c r="P2823" s="113"/>
      <c r="Q2823" s="112"/>
      <c r="R2823" s="114"/>
      <c r="S2823" s="113"/>
      <c r="T2823" s="112"/>
      <c r="U2823" s="114"/>
      <c r="V2823" s="113"/>
      <c r="W2823" s="112"/>
      <c r="X2823" s="113"/>
    </row>
    <row r="2824" spans="1:24" x14ac:dyDescent="0.25">
      <c r="A2824" s="77"/>
      <c r="B2824" s="80"/>
      <c r="C2824" s="22"/>
      <c r="D2824" s="22"/>
      <c r="E2824" s="21"/>
      <c r="F2824" s="21"/>
      <c r="G2824" s="11"/>
      <c r="I2824" s="9"/>
      <c r="L2824" s="1"/>
      <c r="M2824" s="112"/>
      <c r="N2824" s="112"/>
      <c r="O2824" s="112"/>
      <c r="P2824" s="113"/>
      <c r="Q2824" s="112"/>
      <c r="R2824" s="114"/>
      <c r="S2824" s="113"/>
      <c r="T2824" s="112"/>
      <c r="U2824" s="114"/>
      <c r="V2824" s="113"/>
      <c r="W2824" s="112"/>
      <c r="X2824" s="113"/>
    </row>
    <row r="2825" spans="1:24" x14ac:dyDescent="0.25">
      <c r="A2825" s="77"/>
      <c r="B2825" s="80"/>
      <c r="C2825" s="22"/>
      <c r="D2825" s="22"/>
      <c r="E2825" s="21"/>
      <c r="F2825" s="21"/>
      <c r="G2825" s="11"/>
      <c r="I2825" s="9"/>
      <c r="L2825" s="1"/>
      <c r="M2825" s="112"/>
      <c r="N2825" s="112"/>
      <c r="O2825" s="112"/>
      <c r="P2825" s="113"/>
      <c r="Q2825" s="112"/>
      <c r="R2825" s="114"/>
      <c r="S2825" s="113"/>
      <c r="T2825" s="112"/>
      <c r="U2825" s="114"/>
      <c r="V2825" s="113"/>
      <c r="W2825" s="112"/>
      <c r="X2825" s="113"/>
    </row>
    <row r="2826" spans="1:24" x14ac:dyDescent="0.25">
      <c r="A2826" s="77"/>
      <c r="B2826" s="80"/>
      <c r="C2826" s="22"/>
      <c r="D2826" s="22"/>
      <c r="E2826" s="21"/>
      <c r="F2826" s="21"/>
      <c r="G2826" s="11"/>
      <c r="I2826" s="9"/>
      <c r="L2826" s="1"/>
      <c r="M2826" s="112"/>
      <c r="N2826" s="112"/>
      <c r="O2826" s="112"/>
      <c r="P2826" s="113"/>
      <c r="Q2826" s="112"/>
      <c r="R2826" s="114"/>
      <c r="S2826" s="113"/>
      <c r="T2826" s="112"/>
      <c r="U2826" s="114"/>
      <c r="V2826" s="113"/>
      <c r="W2826" s="112"/>
      <c r="X2826" s="113"/>
    </row>
    <row r="2827" spans="1:24" x14ac:dyDescent="0.25">
      <c r="A2827" s="77"/>
      <c r="B2827" s="80"/>
      <c r="C2827" s="22"/>
      <c r="D2827" s="22"/>
      <c r="E2827" s="21"/>
      <c r="F2827" s="21"/>
      <c r="G2827" s="11"/>
      <c r="I2827" s="9"/>
      <c r="L2827" s="1"/>
      <c r="M2827" s="112"/>
      <c r="N2827" s="112"/>
      <c r="O2827" s="112"/>
      <c r="P2827" s="113"/>
      <c r="Q2827" s="112"/>
      <c r="R2827" s="114"/>
      <c r="S2827" s="113"/>
      <c r="T2827" s="112"/>
      <c r="U2827" s="114"/>
      <c r="V2827" s="113"/>
      <c r="W2827" s="112"/>
      <c r="X2827" s="113"/>
    </row>
    <row r="2828" spans="1:24" x14ac:dyDescent="0.25">
      <c r="A2828" s="77"/>
      <c r="B2828" s="80"/>
      <c r="C2828" s="22"/>
      <c r="D2828" s="22"/>
      <c r="E2828" s="21"/>
      <c r="F2828" s="21"/>
      <c r="G2828" s="11"/>
      <c r="I2828" s="9"/>
      <c r="L2828" s="1"/>
      <c r="M2828" s="112"/>
      <c r="N2828" s="112"/>
      <c r="O2828" s="112"/>
      <c r="P2828" s="113"/>
      <c r="Q2828" s="112"/>
      <c r="R2828" s="114"/>
      <c r="S2828" s="113"/>
      <c r="T2828" s="112"/>
      <c r="U2828" s="114"/>
      <c r="V2828" s="113"/>
      <c r="W2828" s="112"/>
      <c r="X2828" s="113"/>
    </row>
    <row r="2829" spans="1:24" x14ac:dyDescent="0.25">
      <c r="A2829" s="77"/>
      <c r="B2829" s="80"/>
      <c r="C2829" s="22"/>
      <c r="D2829" s="22"/>
      <c r="E2829" s="21"/>
      <c r="F2829" s="21"/>
      <c r="G2829" s="11"/>
      <c r="I2829" s="9"/>
      <c r="L2829" s="1"/>
      <c r="M2829" s="112"/>
      <c r="N2829" s="112"/>
      <c r="O2829" s="112"/>
      <c r="P2829" s="113"/>
      <c r="Q2829" s="112"/>
      <c r="R2829" s="114"/>
      <c r="S2829" s="113"/>
      <c r="T2829" s="112"/>
      <c r="U2829" s="114"/>
      <c r="V2829" s="113"/>
      <c r="W2829" s="112"/>
      <c r="X2829" s="113"/>
    </row>
    <row r="2830" spans="1:24" x14ac:dyDescent="0.25">
      <c r="A2830" s="77"/>
      <c r="B2830" s="80"/>
      <c r="C2830" s="22"/>
      <c r="D2830" s="22"/>
      <c r="E2830" s="21"/>
      <c r="F2830" s="21"/>
      <c r="G2830" s="11"/>
      <c r="I2830" s="9"/>
      <c r="L2830" s="1"/>
      <c r="M2830" s="112"/>
      <c r="N2830" s="112"/>
      <c r="O2830" s="112"/>
      <c r="P2830" s="113"/>
      <c r="Q2830" s="112"/>
      <c r="R2830" s="114"/>
      <c r="S2830" s="113"/>
      <c r="T2830" s="112"/>
      <c r="U2830" s="114"/>
      <c r="V2830" s="113"/>
      <c r="W2830" s="112"/>
      <c r="X2830" s="113"/>
    </row>
    <row r="2831" spans="1:24" x14ac:dyDescent="0.25">
      <c r="A2831" s="77"/>
      <c r="B2831" s="80"/>
      <c r="C2831" s="22"/>
      <c r="D2831" s="22"/>
      <c r="E2831" s="21"/>
      <c r="F2831" s="21"/>
      <c r="G2831" s="11"/>
      <c r="I2831" s="9"/>
      <c r="L2831" s="1"/>
      <c r="M2831" s="112"/>
      <c r="N2831" s="112"/>
      <c r="O2831" s="112"/>
      <c r="P2831" s="113"/>
      <c r="Q2831" s="112"/>
      <c r="R2831" s="114"/>
      <c r="S2831" s="113"/>
      <c r="T2831" s="112"/>
      <c r="U2831" s="114"/>
      <c r="V2831" s="113"/>
      <c r="W2831" s="112"/>
      <c r="X2831" s="113"/>
    </row>
    <row r="2832" spans="1:24" x14ac:dyDescent="0.25">
      <c r="A2832" s="77"/>
      <c r="B2832" s="80"/>
      <c r="C2832" s="22"/>
      <c r="D2832" s="22"/>
      <c r="E2832" s="21"/>
      <c r="F2832" s="21"/>
      <c r="G2832" s="11"/>
      <c r="I2832" s="9"/>
      <c r="L2832" s="1"/>
      <c r="M2832" s="112"/>
      <c r="N2832" s="112"/>
      <c r="O2832" s="112"/>
      <c r="P2832" s="113"/>
      <c r="Q2832" s="112"/>
      <c r="R2832" s="114"/>
      <c r="S2832" s="113"/>
      <c r="T2832" s="112"/>
      <c r="U2832" s="114"/>
      <c r="V2832" s="113"/>
      <c r="W2832" s="112"/>
      <c r="X2832" s="113"/>
    </row>
    <row r="2833" spans="1:24" x14ac:dyDescent="0.25">
      <c r="A2833" s="77"/>
      <c r="B2833" s="80"/>
      <c r="C2833" s="22"/>
      <c r="D2833" s="22"/>
      <c r="E2833" s="21"/>
      <c r="F2833" s="21"/>
      <c r="G2833" s="11"/>
      <c r="I2833" s="9"/>
      <c r="L2833" s="1"/>
      <c r="M2833" s="112"/>
      <c r="N2833" s="112"/>
      <c r="O2833" s="112"/>
      <c r="P2833" s="113"/>
      <c r="Q2833" s="112"/>
      <c r="R2833" s="114"/>
      <c r="S2833" s="113"/>
      <c r="T2833" s="112"/>
      <c r="U2833" s="114"/>
      <c r="V2833" s="113"/>
      <c r="W2833" s="112"/>
      <c r="X2833" s="113"/>
    </row>
    <row r="2834" spans="1:24" x14ac:dyDescent="0.25">
      <c r="A2834" s="77"/>
      <c r="B2834" s="80"/>
      <c r="C2834" s="22"/>
      <c r="D2834" s="22"/>
      <c r="E2834" s="21"/>
      <c r="F2834" s="21"/>
      <c r="G2834" s="11"/>
      <c r="I2834" s="9"/>
      <c r="L2834" s="1"/>
      <c r="M2834" s="112"/>
      <c r="N2834" s="112"/>
      <c r="O2834" s="112"/>
      <c r="P2834" s="113"/>
      <c r="Q2834" s="112"/>
      <c r="R2834" s="114"/>
      <c r="S2834" s="113"/>
      <c r="T2834" s="112"/>
      <c r="U2834" s="114"/>
      <c r="V2834" s="113"/>
      <c r="W2834" s="112"/>
      <c r="X2834" s="113"/>
    </row>
    <row r="2835" spans="1:24" x14ac:dyDescent="0.25">
      <c r="A2835" s="77"/>
      <c r="B2835" s="80"/>
      <c r="C2835" s="22"/>
      <c r="D2835" s="22"/>
      <c r="E2835" s="21"/>
      <c r="F2835" s="21"/>
      <c r="G2835" s="11"/>
      <c r="I2835" s="9"/>
      <c r="L2835" s="1"/>
      <c r="M2835" s="112"/>
      <c r="N2835" s="112"/>
      <c r="O2835" s="112"/>
      <c r="P2835" s="113"/>
      <c r="Q2835" s="112"/>
      <c r="R2835" s="114"/>
      <c r="S2835" s="113"/>
      <c r="T2835" s="112"/>
      <c r="U2835" s="114"/>
      <c r="V2835" s="113"/>
      <c r="W2835" s="112"/>
      <c r="X2835" s="113"/>
    </row>
    <row r="2836" spans="1:24" x14ac:dyDescent="0.25">
      <c r="A2836" s="77"/>
      <c r="B2836" s="80"/>
      <c r="C2836" s="22"/>
      <c r="D2836" s="22"/>
      <c r="E2836" s="21"/>
      <c r="F2836" s="21"/>
      <c r="G2836" s="11"/>
      <c r="I2836" s="9"/>
      <c r="L2836" s="1"/>
      <c r="M2836" s="112"/>
      <c r="N2836" s="112"/>
      <c r="O2836" s="112"/>
      <c r="P2836" s="113"/>
      <c r="Q2836" s="112"/>
      <c r="R2836" s="114"/>
      <c r="S2836" s="113"/>
      <c r="T2836" s="112"/>
      <c r="U2836" s="114"/>
      <c r="V2836" s="113"/>
      <c r="W2836" s="112"/>
      <c r="X2836" s="113"/>
    </row>
    <row r="2837" spans="1:24" x14ac:dyDescent="0.25">
      <c r="A2837" s="77"/>
      <c r="B2837" s="80"/>
      <c r="C2837" s="22"/>
      <c r="D2837" s="22"/>
      <c r="E2837" s="21"/>
      <c r="F2837" s="21"/>
      <c r="G2837" s="11"/>
      <c r="I2837" s="9"/>
      <c r="L2837" s="1"/>
      <c r="M2837" s="112"/>
      <c r="N2837" s="112"/>
      <c r="O2837" s="112"/>
      <c r="P2837" s="113"/>
      <c r="Q2837" s="112"/>
      <c r="R2837" s="114"/>
      <c r="S2837" s="113"/>
      <c r="T2837" s="112"/>
      <c r="U2837" s="114"/>
      <c r="V2837" s="113"/>
      <c r="W2837" s="112"/>
      <c r="X2837" s="113"/>
    </row>
    <row r="2838" spans="1:24" x14ac:dyDescent="0.25">
      <c r="A2838" s="77"/>
      <c r="B2838" s="80"/>
      <c r="C2838" s="22"/>
      <c r="D2838" s="22"/>
      <c r="E2838" s="21"/>
      <c r="F2838" s="21"/>
      <c r="G2838" s="11"/>
      <c r="I2838" s="9"/>
      <c r="L2838" s="1"/>
      <c r="M2838" s="112"/>
      <c r="N2838" s="112"/>
      <c r="O2838" s="112"/>
      <c r="P2838" s="113"/>
      <c r="Q2838" s="112"/>
      <c r="R2838" s="114"/>
      <c r="S2838" s="113"/>
      <c r="T2838" s="112"/>
      <c r="U2838" s="114"/>
      <c r="V2838" s="113"/>
      <c r="W2838" s="112"/>
      <c r="X2838" s="113"/>
    </row>
    <row r="2839" spans="1:24" x14ac:dyDescent="0.25">
      <c r="A2839" s="77"/>
      <c r="B2839" s="80"/>
      <c r="C2839" s="22"/>
      <c r="D2839" s="22"/>
      <c r="E2839" s="21"/>
      <c r="F2839" s="21"/>
      <c r="G2839" s="11"/>
      <c r="I2839" s="9"/>
      <c r="L2839" s="1"/>
      <c r="M2839" s="112"/>
      <c r="N2839" s="112"/>
      <c r="O2839" s="112"/>
      <c r="P2839" s="113"/>
      <c r="Q2839" s="112"/>
      <c r="R2839" s="114"/>
      <c r="S2839" s="113"/>
      <c r="T2839" s="112"/>
      <c r="U2839" s="114"/>
      <c r="V2839" s="113"/>
      <c r="W2839" s="112"/>
      <c r="X2839" s="113"/>
    </row>
    <row r="2840" spans="1:24" x14ac:dyDescent="0.25">
      <c r="A2840" s="77"/>
      <c r="B2840" s="80"/>
      <c r="C2840" s="22"/>
      <c r="D2840" s="22"/>
      <c r="E2840" s="21"/>
      <c r="F2840" s="21"/>
      <c r="G2840" s="11"/>
      <c r="I2840" s="9"/>
      <c r="L2840" s="1"/>
      <c r="M2840" s="112"/>
      <c r="N2840" s="112"/>
      <c r="O2840" s="112"/>
      <c r="P2840" s="113"/>
      <c r="Q2840" s="112"/>
      <c r="R2840" s="114"/>
      <c r="S2840" s="113"/>
      <c r="T2840" s="112"/>
      <c r="U2840" s="114"/>
      <c r="V2840" s="113"/>
      <c r="W2840" s="112"/>
      <c r="X2840" s="113"/>
    </row>
    <row r="2841" spans="1:24" x14ac:dyDescent="0.25">
      <c r="A2841" s="77"/>
      <c r="B2841" s="80"/>
      <c r="C2841" s="22"/>
      <c r="D2841" s="22"/>
      <c r="E2841" s="21"/>
      <c r="F2841" s="21"/>
      <c r="G2841" s="11"/>
      <c r="I2841" s="9"/>
      <c r="L2841" s="1"/>
      <c r="M2841" s="112"/>
      <c r="N2841" s="112"/>
      <c r="O2841" s="112"/>
      <c r="P2841" s="113"/>
      <c r="Q2841" s="112"/>
      <c r="R2841" s="114"/>
      <c r="S2841" s="113"/>
      <c r="T2841" s="112"/>
      <c r="U2841" s="114"/>
      <c r="V2841" s="113"/>
      <c r="W2841" s="112"/>
      <c r="X2841" s="113"/>
    </row>
    <row r="2842" spans="1:24" x14ac:dyDescent="0.25">
      <c r="A2842" s="77"/>
      <c r="B2842" s="80"/>
      <c r="C2842" s="22"/>
      <c r="D2842" s="22"/>
      <c r="E2842" s="21"/>
      <c r="F2842" s="21"/>
      <c r="G2842" s="11"/>
      <c r="I2842" s="9"/>
      <c r="L2842" s="1"/>
      <c r="M2842" s="112"/>
      <c r="N2842" s="112"/>
      <c r="O2842" s="112"/>
      <c r="P2842" s="113"/>
      <c r="Q2842" s="112"/>
      <c r="R2842" s="114"/>
      <c r="S2842" s="113"/>
      <c r="T2842" s="112"/>
      <c r="U2842" s="114"/>
      <c r="V2842" s="113"/>
      <c r="W2842" s="112"/>
      <c r="X2842" s="113"/>
    </row>
    <row r="2843" spans="1:24" x14ac:dyDescent="0.25">
      <c r="A2843" s="77"/>
      <c r="B2843" s="80"/>
      <c r="C2843" s="22"/>
      <c r="D2843" s="22"/>
      <c r="E2843" s="21"/>
      <c r="F2843" s="21"/>
      <c r="G2843" s="11"/>
      <c r="I2843" s="9"/>
      <c r="L2843" s="1"/>
      <c r="M2843" s="112"/>
      <c r="N2843" s="112"/>
      <c r="O2843" s="112"/>
      <c r="P2843" s="113"/>
      <c r="Q2843" s="112"/>
      <c r="R2843" s="114"/>
      <c r="S2843" s="113"/>
      <c r="T2843" s="112"/>
      <c r="U2843" s="114"/>
      <c r="V2843" s="113"/>
      <c r="W2843" s="112"/>
      <c r="X2843" s="113"/>
    </row>
    <row r="2844" spans="1:24" x14ac:dyDescent="0.25">
      <c r="A2844" s="77"/>
      <c r="B2844" s="80"/>
      <c r="C2844" s="22"/>
      <c r="D2844" s="22"/>
      <c r="E2844" s="21"/>
      <c r="F2844" s="21"/>
      <c r="G2844" s="11"/>
      <c r="I2844" s="9"/>
      <c r="L2844" s="1"/>
      <c r="M2844" s="112"/>
      <c r="N2844" s="112"/>
      <c r="O2844" s="112"/>
      <c r="P2844" s="113"/>
      <c r="Q2844" s="112"/>
      <c r="R2844" s="114"/>
      <c r="S2844" s="113"/>
      <c r="T2844" s="112"/>
      <c r="U2844" s="114"/>
      <c r="V2844" s="113"/>
      <c r="W2844" s="112"/>
      <c r="X2844" s="113"/>
    </row>
    <row r="2845" spans="1:24" x14ac:dyDescent="0.25">
      <c r="A2845" s="77"/>
      <c r="B2845" s="80"/>
      <c r="C2845" s="22"/>
      <c r="D2845" s="22"/>
      <c r="E2845" s="21"/>
      <c r="F2845" s="21"/>
      <c r="G2845" s="11"/>
      <c r="I2845" s="9"/>
      <c r="L2845" s="1"/>
      <c r="M2845" s="112"/>
      <c r="N2845" s="112"/>
      <c r="O2845" s="112"/>
      <c r="P2845" s="113"/>
      <c r="Q2845" s="112"/>
      <c r="R2845" s="114"/>
      <c r="S2845" s="113"/>
      <c r="T2845" s="112"/>
      <c r="U2845" s="114"/>
      <c r="V2845" s="113"/>
      <c r="W2845" s="112"/>
      <c r="X2845" s="113"/>
    </row>
    <row r="2846" spans="1:24" x14ac:dyDescent="0.25">
      <c r="A2846" s="77"/>
      <c r="B2846" s="80"/>
      <c r="C2846" s="22"/>
      <c r="D2846" s="22"/>
      <c r="E2846" s="21"/>
      <c r="F2846" s="21"/>
      <c r="G2846" s="11"/>
      <c r="I2846" s="9"/>
      <c r="L2846" s="1"/>
      <c r="M2846" s="112"/>
      <c r="N2846" s="112"/>
      <c r="O2846" s="112"/>
      <c r="P2846" s="113"/>
      <c r="Q2846" s="112"/>
      <c r="R2846" s="114"/>
      <c r="S2846" s="113"/>
      <c r="T2846" s="112"/>
      <c r="U2846" s="114"/>
      <c r="V2846" s="113"/>
      <c r="W2846" s="112"/>
      <c r="X2846" s="113"/>
    </row>
    <row r="2847" spans="1:24" x14ac:dyDescent="0.25">
      <c r="A2847" s="77"/>
      <c r="B2847" s="80"/>
      <c r="C2847" s="22"/>
      <c r="D2847" s="22"/>
      <c r="E2847" s="21"/>
      <c r="F2847" s="21"/>
      <c r="G2847" s="11"/>
      <c r="I2847" s="9"/>
      <c r="L2847" s="1"/>
      <c r="M2847" s="112"/>
      <c r="N2847" s="112"/>
      <c r="O2847" s="112"/>
      <c r="P2847" s="113"/>
      <c r="Q2847" s="112"/>
      <c r="R2847" s="114"/>
      <c r="S2847" s="113"/>
      <c r="T2847" s="112"/>
      <c r="U2847" s="114"/>
      <c r="V2847" s="113"/>
      <c r="W2847" s="112"/>
      <c r="X2847" s="113"/>
    </row>
    <row r="2848" spans="1:24" x14ac:dyDescent="0.25">
      <c r="A2848" s="77"/>
      <c r="B2848" s="80"/>
      <c r="C2848" s="22"/>
      <c r="D2848" s="22"/>
      <c r="E2848" s="21"/>
      <c r="F2848" s="21"/>
      <c r="G2848" s="11"/>
      <c r="I2848" s="9"/>
      <c r="L2848" s="1"/>
      <c r="M2848" s="112"/>
      <c r="N2848" s="112"/>
      <c r="O2848" s="112"/>
      <c r="P2848" s="113"/>
      <c r="Q2848" s="112"/>
      <c r="R2848" s="114"/>
      <c r="S2848" s="113"/>
      <c r="T2848" s="112"/>
      <c r="U2848" s="114"/>
      <c r="V2848" s="113"/>
      <c r="W2848" s="112"/>
      <c r="X2848" s="113"/>
    </row>
    <row r="2849" spans="1:24" x14ac:dyDescent="0.25">
      <c r="A2849" s="77"/>
      <c r="B2849" s="80"/>
      <c r="C2849" s="22"/>
      <c r="D2849" s="22"/>
      <c r="E2849" s="21"/>
      <c r="F2849" s="21"/>
      <c r="G2849" s="11"/>
      <c r="I2849" s="9"/>
      <c r="L2849" s="1"/>
      <c r="M2849" s="112"/>
      <c r="N2849" s="112"/>
      <c r="O2849" s="112"/>
      <c r="P2849" s="113"/>
      <c r="Q2849" s="112"/>
      <c r="R2849" s="114"/>
      <c r="S2849" s="113"/>
      <c r="T2849" s="112"/>
      <c r="U2849" s="114"/>
      <c r="V2849" s="113"/>
      <c r="W2849" s="112"/>
      <c r="X2849" s="113"/>
    </row>
    <row r="2850" spans="1:24" x14ac:dyDescent="0.25">
      <c r="A2850" s="77"/>
      <c r="B2850" s="80"/>
      <c r="C2850" s="22"/>
      <c r="D2850" s="22"/>
      <c r="E2850" s="21"/>
      <c r="F2850" s="21"/>
      <c r="G2850" s="11"/>
      <c r="I2850" s="9"/>
      <c r="L2850" s="1"/>
      <c r="M2850" s="112"/>
      <c r="N2850" s="112"/>
      <c r="O2850" s="112"/>
      <c r="P2850" s="113"/>
      <c r="Q2850" s="112"/>
      <c r="R2850" s="114"/>
      <c r="S2850" s="113"/>
      <c r="T2850" s="112"/>
      <c r="U2850" s="114"/>
      <c r="V2850" s="113"/>
      <c r="W2850" s="112"/>
      <c r="X2850" s="113"/>
    </row>
    <row r="2851" spans="1:24" x14ac:dyDescent="0.25">
      <c r="A2851" s="77"/>
      <c r="B2851" s="80"/>
      <c r="C2851" s="22"/>
      <c r="D2851" s="22"/>
      <c r="E2851" s="21"/>
      <c r="F2851" s="21"/>
      <c r="G2851" s="11"/>
      <c r="I2851" s="9"/>
      <c r="L2851" s="1"/>
      <c r="M2851" s="112"/>
      <c r="N2851" s="112"/>
      <c r="O2851" s="112"/>
      <c r="P2851" s="113"/>
      <c r="Q2851" s="112"/>
      <c r="R2851" s="114"/>
      <c r="S2851" s="113"/>
      <c r="T2851" s="112"/>
      <c r="U2851" s="114"/>
      <c r="V2851" s="113"/>
      <c r="W2851" s="112"/>
      <c r="X2851" s="113"/>
    </row>
    <row r="2852" spans="1:24" x14ac:dyDescent="0.25">
      <c r="A2852" s="77"/>
      <c r="B2852" s="80"/>
      <c r="C2852" s="22"/>
      <c r="D2852" s="22"/>
      <c r="E2852" s="21"/>
      <c r="F2852" s="21"/>
      <c r="G2852" s="11"/>
      <c r="I2852" s="9"/>
      <c r="L2852" s="1"/>
      <c r="M2852" s="112"/>
      <c r="N2852" s="112"/>
      <c r="O2852" s="112"/>
      <c r="P2852" s="113"/>
      <c r="Q2852" s="112"/>
      <c r="R2852" s="114"/>
      <c r="S2852" s="113"/>
      <c r="T2852" s="112"/>
      <c r="U2852" s="114"/>
      <c r="V2852" s="113"/>
      <c r="W2852" s="112"/>
      <c r="X2852" s="113"/>
    </row>
    <row r="2853" spans="1:24" x14ac:dyDescent="0.25">
      <c r="A2853" s="77"/>
      <c r="B2853" s="80"/>
      <c r="C2853" s="22"/>
      <c r="D2853" s="22"/>
      <c r="E2853" s="21"/>
      <c r="F2853" s="21"/>
      <c r="G2853" s="11"/>
      <c r="I2853" s="9"/>
      <c r="L2853" s="1"/>
      <c r="M2853" s="112"/>
      <c r="N2853" s="112"/>
      <c r="O2853" s="112"/>
      <c r="P2853" s="113"/>
      <c r="Q2853" s="112"/>
      <c r="R2853" s="114"/>
      <c r="S2853" s="113"/>
      <c r="T2853" s="112"/>
      <c r="U2853" s="114"/>
      <c r="V2853" s="113"/>
      <c r="W2853" s="112"/>
      <c r="X2853" s="113"/>
    </row>
    <row r="2854" spans="1:24" x14ac:dyDescent="0.25">
      <c r="A2854" s="77"/>
      <c r="B2854" s="80"/>
      <c r="C2854" s="22"/>
      <c r="D2854" s="22"/>
      <c r="E2854" s="21"/>
      <c r="F2854" s="21"/>
      <c r="G2854" s="11"/>
      <c r="I2854" s="9"/>
      <c r="L2854" s="1"/>
      <c r="M2854" s="112"/>
      <c r="N2854" s="112"/>
      <c r="O2854" s="112"/>
      <c r="P2854" s="113"/>
      <c r="Q2854" s="112"/>
      <c r="R2854" s="114"/>
      <c r="S2854" s="113"/>
      <c r="T2854" s="112"/>
      <c r="U2854" s="114"/>
      <c r="V2854" s="113"/>
      <c r="W2854" s="112"/>
      <c r="X2854" s="113"/>
    </row>
    <row r="2855" spans="1:24" x14ac:dyDescent="0.25">
      <c r="A2855" s="77"/>
      <c r="B2855" s="80"/>
      <c r="C2855" s="22"/>
      <c r="D2855" s="22"/>
      <c r="E2855" s="21"/>
      <c r="F2855" s="21"/>
      <c r="G2855" s="11"/>
      <c r="I2855" s="9"/>
      <c r="L2855" s="1"/>
      <c r="M2855" s="112"/>
      <c r="N2855" s="112"/>
      <c r="O2855" s="112"/>
      <c r="P2855" s="113"/>
      <c r="Q2855" s="112"/>
      <c r="R2855" s="114"/>
      <c r="S2855" s="113"/>
      <c r="T2855" s="112"/>
      <c r="U2855" s="114"/>
      <c r="V2855" s="113"/>
      <c r="W2855" s="112"/>
      <c r="X2855" s="113"/>
    </row>
    <row r="2856" spans="1:24" x14ac:dyDescent="0.25">
      <c r="A2856" s="77"/>
      <c r="B2856" s="80"/>
      <c r="C2856" s="22"/>
      <c r="D2856" s="22"/>
      <c r="E2856" s="21"/>
      <c r="F2856" s="21"/>
      <c r="G2856" s="11"/>
      <c r="I2856" s="9"/>
      <c r="L2856" s="1"/>
      <c r="M2856" s="112"/>
      <c r="N2856" s="112"/>
      <c r="O2856" s="112"/>
      <c r="P2856" s="113"/>
      <c r="Q2856" s="112"/>
      <c r="R2856" s="114"/>
      <c r="S2856" s="113"/>
      <c r="T2856" s="112"/>
      <c r="U2856" s="114"/>
      <c r="V2856" s="113"/>
      <c r="W2856" s="112"/>
      <c r="X2856" s="113"/>
    </row>
    <row r="2857" spans="1:24" x14ac:dyDescent="0.25">
      <c r="A2857" s="77"/>
      <c r="B2857" s="80"/>
      <c r="C2857" s="22"/>
      <c r="D2857" s="22"/>
      <c r="E2857" s="21"/>
      <c r="F2857" s="21"/>
      <c r="G2857" s="11"/>
      <c r="I2857" s="9"/>
      <c r="L2857" s="1"/>
      <c r="M2857" s="112"/>
      <c r="N2857" s="112"/>
      <c r="O2857" s="112"/>
      <c r="P2857" s="113"/>
      <c r="Q2857" s="112"/>
      <c r="R2857" s="114"/>
      <c r="S2857" s="113"/>
      <c r="T2857" s="112"/>
      <c r="U2857" s="114"/>
      <c r="V2857" s="113"/>
      <c r="W2857" s="112"/>
      <c r="X2857" s="113"/>
    </row>
    <row r="2858" spans="1:24" x14ac:dyDescent="0.25">
      <c r="A2858" s="77"/>
      <c r="B2858" s="80"/>
      <c r="C2858" s="22"/>
      <c r="D2858" s="22"/>
      <c r="E2858" s="21"/>
      <c r="F2858" s="21"/>
      <c r="G2858" s="11"/>
      <c r="I2858" s="9"/>
      <c r="L2858" s="1"/>
      <c r="M2858" s="112"/>
      <c r="N2858" s="112"/>
      <c r="O2858" s="112"/>
      <c r="P2858" s="113"/>
      <c r="Q2858" s="112"/>
      <c r="R2858" s="114"/>
      <c r="S2858" s="113"/>
      <c r="T2858" s="112"/>
      <c r="U2858" s="114"/>
      <c r="V2858" s="113"/>
      <c r="W2858" s="112"/>
      <c r="X2858" s="113"/>
    </row>
    <row r="2859" spans="1:24" x14ac:dyDescent="0.25">
      <c r="A2859" s="77"/>
      <c r="B2859" s="80"/>
      <c r="C2859" s="22"/>
      <c r="D2859" s="22"/>
      <c r="E2859" s="21"/>
      <c r="F2859" s="21"/>
      <c r="G2859" s="11"/>
      <c r="I2859" s="9"/>
      <c r="L2859" s="1"/>
      <c r="M2859" s="112"/>
      <c r="N2859" s="112"/>
      <c r="O2859" s="112"/>
      <c r="P2859" s="113"/>
      <c r="Q2859" s="112"/>
      <c r="R2859" s="114"/>
      <c r="S2859" s="113"/>
      <c r="T2859" s="112"/>
      <c r="U2859" s="114"/>
      <c r="V2859" s="113"/>
      <c r="W2859" s="112"/>
      <c r="X2859" s="113"/>
    </row>
    <row r="2860" spans="1:24" x14ac:dyDescent="0.25">
      <c r="A2860" s="77"/>
      <c r="B2860" s="80"/>
      <c r="C2860" s="22"/>
      <c r="D2860" s="22"/>
      <c r="E2860" s="21"/>
      <c r="F2860" s="21"/>
      <c r="G2860" s="11"/>
      <c r="I2860" s="9"/>
      <c r="L2860" s="1"/>
      <c r="M2860" s="112"/>
      <c r="N2860" s="112"/>
      <c r="O2860" s="112"/>
      <c r="P2860" s="113"/>
      <c r="Q2860" s="112"/>
      <c r="R2860" s="114"/>
      <c r="S2860" s="113"/>
      <c r="T2860" s="112"/>
      <c r="U2860" s="114"/>
      <c r="V2860" s="113"/>
      <c r="W2860" s="112"/>
      <c r="X2860" s="113"/>
    </row>
    <row r="2861" spans="1:24" x14ac:dyDescent="0.25">
      <c r="A2861" s="77"/>
      <c r="B2861" s="80"/>
      <c r="C2861" s="22"/>
      <c r="D2861" s="22"/>
      <c r="E2861" s="21"/>
      <c r="F2861" s="21"/>
      <c r="G2861" s="11"/>
      <c r="I2861" s="9"/>
      <c r="L2861" s="1"/>
      <c r="M2861" s="112"/>
      <c r="N2861" s="112"/>
      <c r="O2861" s="112"/>
      <c r="P2861" s="113"/>
      <c r="Q2861" s="112"/>
      <c r="R2861" s="114"/>
      <c r="S2861" s="113"/>
      <c r="T2861" s="112"/>
      <c r="U2861" s="114"/>
      <c r="V2861" s="113"/>
      <c r="W2861" s="112"/>
      <c r="X2861" s="113"/>
    </row>
    <row r="2862" spans="1:24" x14ac:dyDescent="0.25">
      <c r="A2862" s="77"/>
      <c r="B2862" s="80"/>
      <c r="C2862" s="22"/>
      <c r="D2862" s="22"/>
      <c r="E2862" s="21"/>
      <c r="F2862" s="21"/>
      <c r="G2862" s="11"/>
      <c r="I2862" s="9"/>
      <c r="L2862" s="1"/>
      <c r="M2862" s="112"/>
      <c r="N2862" s="112"/>
      <c r="O2862" s="112"/>
      <c r="P2862" s="113"/>
      <c r="Q2862" s="112"/>
      <c r="R2862" s="114"/>
      <c r="S2862" s="113"/>
      <c r="T2862" s="112"/>
      <c r="U2862" s="114"/>
      <c r="V2862" s="113"/>
      <c r="W2862" s="112"/>
      <c r="X2862" s="113"/>
    </row>
    <row r="2863" spans="1:24" x14ac:dyDescent="0.25">
      <c r="A2863" s="77"/>
      <c r="B2863" s="80"/>
      <c r="C2863" s="22"/>
      <c r="D2863" s="22"/>
      <c r="E2863" s="21"/>
      <c r="F2863" s="21"/>
      <c r="G2863" s="11"/>
      <c r="I2863" s="9"/>
      <c r="L2863" s="1"/>
      <c r="M2863" s="112"/>
      <c r="N2863" s="112"/>
      <c r="O2863" s="112"/>
      <c r="P2863" s="113"/>
      <c r="Q2863" s="112"/>
      <c r="R2863" s="114"/>
      <c r="S2863" s="113"/>
      <c r="T2863" s="112"/>
      <c r="U2863" s="114"/>
      <c r="V2863" s="113"/>
      <c r="W2863" s="112"/>
      <c r="X2863" s="113"/>
    </row>
    <row r="2864" spans="1:24" x14ac:dyDescent="0.25">
      <c r="A2864" s="77"/>
      <c r="B2864" s="80"/>
      <c r="C2864" s="22"/>
      <c r="D2864" s="22"/>
      <c r="E2864" s="21"/>
      <c r="F2864" s="21"/>
      <c r="G2864" s="11"/>
      <c r="I2864" s="9"/>
      <c r="L2864" s="1"/>
      <c r="M2864" s="112"/>
      <c r="N2864" s="112"/>
      <c r="O2864" s="112"/>
      <c r="P2864" s="113"/>
      <c r="Q2864" s="112"/>
      <c r="R2864" s="114"/>
      <c r="S2864" s="113"/>
      <c r="T2864" s="112"/>
      <c r="U2864" s="114"/>
      <c r="V2864" s="113"/>
      <c r="W2864" s="112"/>
      <c r="X2864" s="113"/>
    </row>
    <row r="2865" spans="1:24" x14ac:dyDescent="0.25">
      <c r="A2865" s="77"/>
      <c r="B2865" s="80"/>
      <c r="C2865" s="22"/>
      <c r="D2865" s="22"/>
      <c r="E2865" s="21"/>
      <c r="F2865" s="21"/>
      <c r="G2865" s="11"/>
      <c r="I2865" s="9"/>
      <c r="L2865" s="1"/>
      <c r="M2865" s="112"/>
      <c r="N2865" s="112"/>
      <c r="O2865" s="112"/>
      <c r="P2865" s="113"/>
      <c r="Q2865" s="112"/>
      <c r="R2865" s="114"/>
      <c r="S2865" s="113"/>
      <c r="T2865" s="112"/>
      <c r="U2865" s="114"/>
      <c r="V2865" s="113"/>
      <c r="W2865" s="112"/>
      <c r="X2865" s="113"/>
    </row>
    <row r="2866" spans="1:24" x14ac:dyDescent="0.25">
      <c r="A2866" s="77"/>
      <c r="B2866" s="80"/>
      <c r="C2866" s="22"/>
      <c r="D2866" s="22"/>
      <c r="E2866" s="21"/>
      <c r="F2866" s="21"/>
      <c r="G2866" s="11"/>
      <c r="I2866" s="9"/>
      <c r="L2866" s="1"/>
      <c r="M2866" s="112"/>
      <c r="N2866" s="112"/>
      <c r="O2866" s="112"/>
      <c r="P2866" s="113"/>
      <c r="Q2866" s="112"/>
      <c r="R2866" s="114"/>
      <c r="S2866" s="113"/>
      <c r="T2866" s="112"/>
      <c r="U2866" s="114"/>
      <c r="V2866" s="113"/>
      <c r="W2866" s="112"/>
      <c r="X2866" s="113"/>
    </row>
    <row r="2867" spans="1:24" x14ac:dyDescent="0.25">
      <c r="A2867" s="77"/>
      <c r="B2867" s="80"/>
      <c r="C2867" s="22"/>
      <c r="D2867" s="22"/>
      <c r="E2867" s="21"/>
      <c r="F2867" s="21"/>
      <c r="G2867" s="11"/>
      <c r="I2867" s="9"/>
      <c r="L2867" s="1"/>
      <c r="M2867" s="112"/>
      <c r="N2867" s="112"/>
      <c r="O2867" s="112"/>
      <c r="P2867" s="113"/>
      <c r="Q2867" s="112"/>
      <c r="R2867" s="114"/>
      <c r="S2867" s="113"/>
      <c r="T2867" s="112"/>
      <c r="U2867" s="114"/>
      <c r="V2867" s="113"/>
      <c r="W2867" s="112"/>
      <c r="X2867" s="113"/>
    </row>
    <row r="2868" spans="1:24" x14ac:dyDescent="0.25">
      <c r="A2868" s="77"/>
      <c r="B2868" s="80"/>
      <c r="C2868" s="22"/>
      <c r="D2868" s="22"/>
      <c r="E2868" s="21"/>
      <c r="F2868" s="21"/>
      <c r="G2868" s="11"/>
      <c r="I2868" s="9"/>
      <c r="L2868" s="1"/>
      <c r="M2868" s="112"/>
      <c r="N2868" s="112"/>
      <c r="O2868" s="112"/>
      <c r="P2868" s="113"/>
      <c r="Q2868" s="112"/>
      <c r="R2868" s="114"/>
      <c r="S2868" s="113"/>
      <c r="T2868" s="112"/>
      <c r="U2868" s="114"/>
      <c r="V2868" s="113"/>
      <c r="W2868" s="112"/>
      <c r="X2868" s="113"/>
    </row>
    <row r="2869" spans="1:24" x14ac:dyDescent="0.25">
      <c r="A2869" s="77"/>
      <c r="B2869" s="80"/>
      <c r="C2869" s="22"/>
      <c r="D2869" s="22"/>
      <c r="E2869" s="21"/>
      <c r="F2869" s="21"/>
      <c r="G2869" s="11"/>
      <c r="I2869" s="9"/>
      <c r="L2869" s="1"/>
      <c r="M2869" s="112"/>
      <c r="N2869" s="112"/>
      <c r="O2869" s="112"/>
      <c r="P2869" s="113"/>
      <c r="Q2869" s="112"/>
      <c r="R2869" s="114"/>
      <c r="S2869" s="113"/>
      <c r="T2869" s="112"/>
      <c r="U2869" s="114"/>
      <c r="V2869" s="113"/>
      <c r="W2869" s="112"/>
      <c r="X2869" s="113"/>
    </row>
    <row r="2870" spans="1:24" x14ac:dyDescent="0.25">
      <c r="A2870" s="77"/>
      <c r="B2870" s="80"/>
      <c r="C2870" s="22"/>
      <c r="D2870" s="22"/>
      <c r="E2870" s="21"/>
      <c r="F2870" s="21"/>
      <c r="G2870" s="11"/>
      <c r="I2870" s="9"/>
      <c r="L2870" s="1"/>
      <c r="M2870" s="112"/>
      <c r="N2870" s="112"/>
      <c r="O2870" s="112"/>
      <c r="P2870" s="113"/>
      <c r="Q2870" s="112"/>
      <c r="R2870" s="114"/>
      <c r="S2870" s="113"/>
      <c r="T2870" s="112"/>
      <c r="U2870" s="114"/>
      <c r="V2870" s="113"/>
      <c r="W2870" s="112"/>
      <c r="X2870" s="113"/>
    </row>
    <row r="2871" spans="1:24" x14ac:dyDescent="0.25">
      <c r="A2871" s="77"/>
      <c r="B2871" s="80"/>
      <c r="C2871" s="22"/>
      <c r="D2871" s="22"/>
      <c r="E2871" s="21"/>
      <c r="F2871" s="21"/>
      <c r="G2871" s="11"/>
      <c r="I2871" s="9"/>
      <c r="L2871" s="1"/>
      <c r="M2871" s="112"/>
      <c r="N2871" s="112"/>
      <c r="O2871" s="112"/>
      <c r="P2871" s="113"/>
      <c r="Q2871" s="112"/>
      <c r="R2871" s="114"/>
      <c r="S2871" s="113"/>
      <c r="T2871" s="112"/>
      <c r="U2871" s="114"/>
      <c r="V2871" s="113"/>
      <c r="W2871" s="112"/>
      <c r="X2871" s="113"/>
    </row>
    <row r="2872" spans="1:24" x14ac:dyDescent="0.25">
      <c r="A2872" s="77"/>
      <c r="B2872" s="80"/>
      <c r="C2872" s="22"/>
      <c r="D2872" s="22"/>
      <c r="E2872" s="21"/>
      <c r="F2872" s="21"/>
      <c r="G2872" s="11"/>
      <c r="I2872" s="9"/>
      <c r="L2872" s="1"/>
      <c r="M2872" s="112"/>
      <c r="N2872" s="112"/>
      <c r="O2872" s="112"/>
      <c r="P2872" s="113"/>
      <c r="Q2872" s="112"/>
      <c r="R2872" s="114"/>
      <c r="S2872" s="113"/>
      <c r="T2872" s="112"/>
      <c r="U2872" s="114"/>
      <c r="V2872" s="113"/>
      <c r="W2872" s="112"/>
      <c r="X2872" s="113"/>
    </row>
    <row r="2873" spans="1:24" x14ac:dyDescent="0.25">
      <c r="A2873" s="77"/>
      <c r="B2873" s="80"/>
      <c r="C2873" s="22"/>
      <c r="D2873" s="22"/>
      <c r="E2873" s="21"/>
      <c r="F2873" s="21"/>
      <c r="G2873" s="11"/>
      <c r="I2873" s="9"/>
      <c r="L2873" s="1"/>
      <c r="M2873" s="112"/>
      <c r="N2873" s="112"/>
      <c r="O2873" s="112"/>
      <c r="P2873" s="113"/>
      <c r="Q2873" s="112"/>
      <c r="R2873" s="114"/>
      <c r="S2873" s="113"/>
      <c r="T2873" s="112"/>
      <c r="U2873" s="114"/>
      <c r="V2873" s="113"/>
      <c r="W2873" s="112"/>
      <c r="X2873" s="113"/>
    </row>
    <row r="2874" spans="1:24" x14ac:dyDescent="0.25">
      <c r="A2874" s="77"/>
      <c r="B2874" s="80"/>
      <c r="C2874" s="22"/>
      <c r="D2874" s="22"/>
      <c r="E2874" s="21"/>
      <c r="F2874" s="21"/>
      <c r="G2874" s="11"/>
      <c r="I2874" s="9"/>
      <c r="L2874" s="1"/>
      <c r="M2874" s="112"/>
      <c r="N2874" s="112"/>
      <c r="O2874" s="112"/>
      <c r="P2874" s="113"/>
      <c r="Q2874" s="112"/>
      <c r="R2874" s="114"/>
      <c r="S2874" s="113"/>
      <c r="T2874" s="112"/>
      <c r="U2874" s="114"/>
      <c r="V2874" s="113"/>
      <c r="W2874" s="112"/>
      <c r="X2874" s="113"/>
    </row>
    <row r="2875" spans="1:24" x14ac:dyDescent="0.25">
      <c r="A2875" s="77"/>
      <c r="B2875" s="80"/>
      <c r="C2875" s="22"/>
      <c r="D2875" s="22"/>
      <c r="E2875" s="21"/>
      <c r="F2875" s="21"/>
      <c r="G2875" s="11"/>
      <c r="I2875" s="9"/>
      <c r="L2875" s="1"/>
      <c r="M2875" s="112"/>
      <c r="N2875" s="112"/>
      <c r="O2875" s="112"/>
      <c r="P2875" s="113"/>
      <c r="Q2875" s="112"/>
      <c r="R2875" s="114"/>
      <c r="S2875" s="113"/>
      <c r="T2875" s="112"/>
      <c r="U2875" s="114"/>
      <c r="V2875" s="113"/>
      <c r="W2875" s="112"/>
      <c r="X2875" s="113"/>
    </row>
    <row r="2876" spans="1:24" x14ac:dyDescent="0.25">
      <c r="A2876" s="77"/>
      <c r="B2876" s="80"/>
      <c r="C2876" s="22"/>
      <c r="D2876" s="22"/>
      <c r="E2876" s="21"/>
      <c r="F2876" s="21"/>
      <c r="G2876" s="11"/>
      <c r="I2876" s="9"/>
      <c r="L2876" s="1"/>
      <c r="M2876" s="112"/>
      <c r="N2876" s="112"/>
      <c r="O2876" s="112"/>
      <c r="P2876" s="113"/>
      <c r="Q2876" s="112"/>
      <c r="R2876" s="114"/>
      <c r="S2876" s="113"/>
      <c r="T2876" s="112"/>
      <c r="U2876" s="114"/>
      <c r="V2876" s="113"/>
      <c r="W2876" s="112"/>
      <c r="X2876" s="113"/>
    </row>
    <row r="2877" spans="1:24" x14ac:dyDescent="0.25">
      <c r="A2877" s="77"/>
      <c r="B2877" s="80"/>
      <c r="C2877" s="22"/>
      <c r="D2877" s="22"/>
      <c r="E2877" s="21"/>
      <c r="F2877" s="21"/>
      <c r="G2877" s="11"/>
      <c r="I2877" s="9"/>
      <c r="L2877" s="1"/>
      <c r="M2877" s="112"/>
      <c r="N2877" s="112"/>
      <c r="O2877" s="112"/>
      <c r="P2877" s="113"/>
      <c r="Q2877" s="112"/>
      <c r="R2877" s="114"/>
      <c r="S2877" s="113"/>
      <c r="T2877" s="112"/>
      <c r="U2877" s="114"/>
      <c r="V2877" s="113"/>
      <c r="W2877" s="112"/>
      <c r="X2877" s="113"/>
    </row>
    <row r="2878" spans="1:24" x14ac:dyDescent="0.25">
      <c r="A2878" s="77"/>
      <c r="B2878" s="80"/>
      <c r="C2878" s="22"/>
      <c r="D2878" s="22"/>
      <c r="E2878" s="21"/>
      <c r="F2878" s="21"/>
      <c r="G2878" s="11"/>
      <c r="I2878" s="9"/>
      <c r="L2878" s="1"/>
      <c r="M2878" s="112"/>
      <c r="N2878" s="112"/>
      <c r="O2878" s="112"/>
      <c r="P2878" s="113"/>
      <c r="Q2878" s="112"/>
      <c r="R2878" s="114"/>
      <c r="S2878" s="113"/>
      <c r="T2878" s="112"/>
      <c r="U2878" s="114"/>
      <c r="V2878" s="113"/>
      <c r="W2878" s="112"/>
      <c r="X2878" s="113"/>
    </row>
    <row r="2879" spans="1:24" x14ac:dyDescent="0.25">
      <c r="A2879" s="77"/>
      <c r="B2879" s="80"/>
      <c r="C2879" s="22"/>
      <c r="D2879" s="22"/>
      <c r="E2879" s="21"/>
      <c r="F2879" s="21"/>
      <c r="G2879" s="11"/>
      <c r="I2879" s="9"/>
      <c r="L2879" s="1"/>
      <c r="M2879" s="112"/>
      <c r="N2879" s="112"/>
      <c r="O2879" s="112"/>
      <c r="P2879" s="113"/>
      <c r="Q2879" s="112"/>
      <c r="R2879" s="114"/>
      <c r="S2879" s="113"/>
      <c r="T2879" s="112"/>
      <c r="U2879" s="114"/>
      <c r="V2879" s="113"/>
      <c r="W2879" s="112"/>
      <c r="X2879" s="113"/>
    </row>
    <row r="2880" spans="1:24" x14ac:dyDescent="0.25">
      <c r="A2880" s="77"/>
      <c r="B2880" s="80"/>
      <c r="C2880" s="22"/>
      <c r="D2880" s="22"/>
      <c r="E2880" s="21"/>
      <c r="F2880" s="21"/>
      <c r="G2880" s="11"/>
      <c r="I2880" s="9"/>
      <c r="L2880" s="1"/>
      <c r="M2880" s="112"/>
      <c r="N2880" s="112"/>
      <c r="O2880" s="112"/>
      <c r="P2880" s="113"/>
      <c r="Q2880" s="112"/>
      <c r="R2880" s="114"/>
      <c r="S2880" s="113"/>
      <c r="T2880" s="112"/>
      <c r="U2880" s="114"/>
      <c r="V2880" s="113"/>
      <c r="W2880" s="112"/>
      <c r="X2880" s="113"/>
    </row>
    <row r="2881" spans="1:24" x14ac:dyDescent="0.25">
      <c r="A2881" s="77"/>
      <c r="B2881" s="80"/>
      <c r="C2881" s="22"/>
      <c r="D2881" s="22"/>
      <c r="E2881" s="21"/>
      <c r="F2881" s="21"/>
      <c r="G2881" s="11"/>
      <c r="I2881" s="9"/>
      <c r="L2881" s="1"/>
      <c r="M2881" s="112"/>
      <c r="N2881" s="112"/>
      <c r="O2881" s="112"/>
      <c r="P2881" s="113"/>
      <c r="Q2881" s="112"/>
      <c r="R2881" s="114"/>
      <c r="S2881" s="113"/>
      <c r="T2881" s="112"/>
      <c r="U2881" s="114"/>
      <c r="V2881" s="113"/>
      <c r="W2881" s="112"/>
      <c r="X2881" s="113"/>
    </row>
    <row r="2882" spans="1:24" x14ac:dyDescent="0.25">
      <c r="A2882" s="77"/>
      <c r="B2882" s="80"/>
      <c r="C2882" s="22"/>
      <c r="D2882" s="22"/>
      <c r="E2882" s="21"/>
      <c r="F2882" s="21"/>
      <c r="G2882" s="11"/>
      <c r="I2882" s="9"/>
      <c r="L2882" s="1"/>
      <c r="M2882" s="112"/>
      <c r="N2882" s="112"/>
      <c r="O2882" s="112"/>
      <c r="P2882" s="113"/>
      <c r="Q2882" s="112"/>
      <c r="R2882" s="114"/>
      <c r="S2882" s="113"/>
      <c r="T2882" s="112"/>
      <c r="U2882" s="114"/>
      <c r="V2882" s="113"/>
      <c r="W2882" s="112"/>
      <c r="X2882" s="113"/>
    </row>
    <row r="2883" spans="1:24" x14ac:dyDescent="0.25">
      <c r="A2883" s="77"/>
      <c r="B2883" s="80"/>
      <c r="C2883" s="22"/>
      <c r="D2883" s="22"/>
      <c r="E2883" s="21"/>
      <c r="F2883" s="21"/>
      <c r="G2883" s="11"/>
      <c r="I2883" s="9"/>
      <c r="L2883" s="1"/>
      <c r="M2883" s="112"/>
      <c r="N2883" s="112"/>
      <c r="O2883" s="112"/>
      <c r="P2883" s="113"/>
      <c r="Q2883" s="112"/>
      <c r="R2883" s="114"/>
      <c r="S2883" s="113"/>
      <c r="T2883" s="112"/>
      <c r="U2883" s="114"/>
      <c r="V2883" s="113"/>
      <c r="W2883" s="112"/>
      <c r="X2883" s="113"/>
    </row>
    <row r="2884" spans="1:24" x14ac:dyDescent="0.25">
      <c r="A2884" s="77"/>
      <c r="B2884" s="80"/>
      <c r="C2884" s="22"/>
      <c r="D2884" s="22"/>
      <c r="E2884" s="21"/>
      <c r="F2884" s="21"/>
      <c r="G2884" s="11"/>
      <c r="I2884" s="9"/>
      <c r="L2884" s="1"/>
      <c r="M2884" s="112"/>
      <c r="N2884" s="112"/>
      <c r="O2884" s="112"/>
      <c r="P2884" s="113"/>
      <c r="Q2884" s="112"/>
      <c r="R2884" s="114"/>
      <c r="S2884" s="113"/>
      <c r="T2884" s="112"/>
      <c r="U2884" s="114"/>
      <c r="V2884" s="113"/>
      <c r="W2884" s="112"/>
      <c r="X2884" s="113"/>
    </row>
    <row r="2885" spans="1:24" x14ac:dyDescent="0.25">
      <c r="A2885" s="77"/>
      <c r="B2885" s="80"/>
      <c r="C2885" s="22"/>
      <c r="D2885" s="22"/>
      <c r="E2885" s="21"/>
      <c r="F2885" s="21"/>
      <c r="G2885" s="11"/>
      <c r="I2885" s="9"/>
      <c r="L2885" s="1"/>
      <c r="M2885" s="112"/>
      <c r="N2885" s="112"/>
      <c r="O2885" s="112"/>
      <c r="P2885" s="113"/>
      <c r="Q2885" s="112"/>
      <c r="R2885" s="114"/>
      <c r="S2885" s="113"/>
      <c r="T2885" s="112"/>
      <c r="U2885" s="114"/>
      <c r="V2885" s="113"/>
      <c r="W2885" s="112"/>
      <c r="X2885" s="113"/>
    </row>
    <row r="2886" spans="1:24" x14ac:dyDescent="0.25">
      <c r="A2886" s="77"/>
      <c r="B2886" s="80"/>
      <c r="C2886" s="22"/>
      <c r="D2886" s="22"/>
      <c r="E2886" s="21"/>
      <c r="F2886" s="21"/>
      <c r="G2886" s="11"/>
      <c r="I2886" s="9"/>
      <c r="L2886" s="1"/>
      <c r="M2886" s="112"/>
      <c r="N2886" s="112"/>
      <c r="O2886" s="112"/>
      <c r="P2886" s="113"/>
      <c r="Q2886" s="112"/>
      <c r="R2886" s="114"/>
      <c r="S2886" s="113"/>
      <c r="T2886" s="112"/>
      <c r="U2886" s="114"/>
      <c r="V2886" s="113"/>
      <c r="W2886" s="112"/>
      <c r="X2886" s="113"/>
    </row>
    <row r="2887" spans="1:24" x14ac:dyDescent="0.25">
      <c r="A2887" s="77"/>
      <c r="B2887" s="80"/>
      <c r="C2887" s="22"/>
      <c r="D2887" s="22"/>
      <c r="E2887" s="21"/>
      <c r="F2887" s="21"/>
      <c r="G2887" s="11"/>
      <c r="I2887" s="9"/>
      <c r="L2887" s="1"/>
      <c r="M2887" s="112"/>
      <c r="N2887" s="112"/>
      <c r="O2887" s="112"/>
      <c r="P2887" s="113"/>
      <c r="Q2887" s="112"/>
      <c r="R2887" s="114"/>
      <c r="S2887" s="113"/>
      <c r="T2887" s="112"/>
      <c r="U2887" s="114"/>
      <c r="V2887" s="113"/>
      <c r="W2887" s="112"/>
      <c r="X2887" s="113"/>
    </row>
    <row r="2888" spans="1:24" x14ac:dyDescent="0.25">
      <c r="A2888" s="77"/>
      <c r="B2888" s="80"/>
      <c r="C2888" s="22"/>
      <c r="D2888" s="22"/>
      <c r="E2888" s="21"/>
      <c r="F2888" s="21"/>
      <c r="G2888" s="11"/>
      <c r="I2888" s="9"/>
      <c r="L2888" s="1"/>
      <c r="M2888" s="112"/>
      <c r="N2888" s="112"/>
      <c r="O2888" s="112"/>
      <c r="P2888" s="113"/>
      <c r="Q2888" s="112"/>
      <c r="R2888" s="114"/>
      <c r="S2888" s="113"/>
      <c r="T2888" s="112"/>
      <c r="U2888" s="114"/>
      <c r="V2888" s="113"/>
      <c r="W2888" s="112"/>
      <c r="X2888" s="113"/>
    </row>
    <row r="2889" spans="1:24" x14ac:dyDescent="0.25">
      <c r="A2889" s="77"/>
      <c r="B2889" s="80"/>
      <c r="C2889" s="22"/>
      <c r="D2889" s="22"/>
      <c r="E2889" s="21"/>
      <c r="F2889" s="21"/>
      <c r="G2889" s="11"/>
      <c r="I2889" s="9"/>
      <c r="L2889" s="1"/>
      <c r="M2889" s="112"/>
      <c r="N2889" s="112"/>
      <c r="O2889" s="112"/>
      <c r="P2889" s="113"/>
      <c r="Q2889" s="112"/>
      <c r="R2889" s="114"/>
      <c r="S2889" s="113"/>
      <c r="T2889" s="112"/>
      <c r="U2889" s="114"/>
      <c r="V2889" s="113"/>
      <c r="W2889" s="112"/>
      <c r="X2889" s="113"/>
    </row>
    <row r="2890" spans="1:24" x14ac:dyDescent="0.25">
      <c r="A2890" s="77"/>
      <c r="B2890" s="80"/>
      <c r="C2890" s="22"/>
      <c r="D2890" s="22"/>
      <c r="E2890" s="21"/>
      <c r="F2890" s="21"/>
      <c r="G2890" s="11"/>
      <c r="I2890" s="9"/>
      <c r="L2890" s="1"/>
      <c r="M2890" s="112"/>
      <c r="N2890" s="112"/>
      <c r="O2890" s="112"/>
      <c r="P2890" s="113"/>
      <c r="Q2890" s="112"/>
      <c r="R2890" s="114"/>
      <c r="S2890" s="113"/>
      <c r="T2890" s="112"/>
      <c r="U2890" s="114"/>
      <c r="V2890" s="113"/>
      <c r="W2890" s="112"/>
      <c r="X2890" s="113"/>
    </row>
    <row r="2891" spans="1:24" x14ac:dyDescent="0.25">
      <c r="A2891" s="77"/>
      <c r="B2891" s="80"/>
      <c r="C2891" s="22"/>
      <c r="D2891" s="22"/>
      <c r="E2891" s="21"/>
      <c r="F2891" s="21"/>
      <c r="G2891" s="11"/>
      <c r="I2891" s="9"/>
      <c r="L2891" s="1"/>
      <c r="M2891" s="112"/>
      <c r="N2891" s="112"/>
      <c r="O2891" s="112"/>
      <c r="P2891" s="113"/>
      <c r="Q2891" s="112"/>
      <c r="R2891" s="114"/>
      <c r="S2891" s="113"/>
      <c r="T2891" s="112"/>
      <c r="U2891" s="114"/>
      <c r="V2891" s="113"/>
      <c r="W2891" s="112"/>
      <c r="X2891" s="113"/>
    </row>
    <row r="2892" spans="1:24" x14ac:dyDescent="0.25">
      <c r="A2892" s="77"/>
      <c r="B2892" s="80"/>
      <c r="C2892" s="22"/>
      <c r="D2892" s="22"/>
      <c r="E2892" s="21"/>
      <c r="F2892" s="21"/>
      <c r="G2892" s="11"/>
      <c r="I2892" s="9"/>
      <c r="L2892" s="1"/>
      <c r="M2892" s="112"/>
      <c r="N2892" s="112"/>
      <c r="O2892" s="112"/>
      <c r="P2892" s="113"/>
      <c r="Q2892" s="112"/>
      <c r="R2892" s="114"/>
      <c r="S2892" s="113"/>
      <c r="T2892" s="112"/>
      <c r="U2892" s="114"/>
      <c r="V2892" s="113"/>
      <c r="W2892" s="112"/>
      <c r="X2892" s="113"/>
    </row>
    <row r="2893" spans="1:24" x14ac:dyDescent="0.25">
      <c r="A2893" s="77"/>
      <c r="B2893" s="80"/>
      <c r="C2893" s="22"/>
      <c r="D2893" s="22"/>
      <c r="E2893" s="21"/>
      <c r="F2893" s="21"/>
      <c r="G2893" s="11"/>
      <c r="I2893" s="9"/>
      <c r="L2893" s="1"/>
      <c r="M2893" s="112"/>
      <c r="N2893" s="112"/>
      <c r="O2893" s="112"/>
      <c r="P2893" s="113"/>
      <c r="Q2893" s="112"/>
      <c r="R2893" s="114"/>
      <c r="S2893" s="113"/>
      <c r="T2893" s="112"/>
      <c r="U2893" s="114"/>
      <c r="V2893" s="113"/>
      <c r="W2893" s="112"/>
      <c r="X2893" s="113"/>
    </row>
    <row r="2894" spans="1:24" x14ac:dyDescent="0.25">
      <c r="A2894" s="77"/>
      <c r="B2894" s="80"/>
      <c r="C2894" s="22"/>
      <c r="D2894" s="22"/>
      <c r="E2894" s="21"/>
      <c r="F2894" s="21"/>
      <c r="G2894" s="11"/>
      <c r="I2894" s="9"/>
      <c r="L2894" s="1"/>
      <c r="M2894" s="112"/>
      <c r="N2894" s="112"/>
      <c r="O2894" s="112"/>
      <c r="P2894" s="113"/>
      <c r="Q2894" s="112"/>
      <c r="R2894" s="114"/>
      <c r="S2894" s="113"/>
      <c r="T2894" s="112"/>
      <c r="U2894" s="114"/>
      <c r="V2894" s="113"/>
      <c r="W2894" s="112"/>
      <c r="X2894" s="113"/>
    </row>
    <row r="2895" spans="1:24" x14ac:dyDescent="0.25">
      <c r="A2895" s="77"/>
      <c r="B2895" s="80"/>
      <c r="C2895" s="22"/>
      <c r="D2895" s="22"/>
      <c r="E2895" s="21"/>
      <c r="F2895" s="21"/>
      <c r="G2895" s="11"/>
      <c r="I2895" s="9"/>
      <c r="L2895" s="1"/>
      <c r="M2895" s="112"/>
      <c r="N2895" s="112"/>
      <c r="O2895" s="112"/>
      <c r="P2895" s="113"/>
      <c r="Q2895" s="112"/>
      <c r="R2895" s="114"/>
      <c r="S2895" s="113"/>
      <c r="T2895" s="112"/>
      <c r="U2895" s="114"/>
      <c r="V2895" s="113"/>
      <c r="W2895" s="112"/>
      <c r="X2895" s="113"/>
    </row>
    <row r="2896" spans="1:24" x14ac:dyDescent="0.25">
      <c r="A2896" s="77"/>
      <c r="B2896" s="80"/>
      <c r="C2896" s="22"/>
      <c r="D2896" s="22"/>
      <c r="E2896" s="21"/>
      <c r="F2896" s="21"/>
      <c r="G2896" s="11"/>
      <c r="I2896" s="9"/>
      <c r="L2896" s="1"/>
      <c r="M2896" s="112"/>
      <c r="N2896" s="112"/>
      <c r="O2896" s="112"/>
      <c r="P2896" s="113"/>
      <c r="Q2896" s="112"/>
      <c r="R2896" s="114"/>
      <c r="S2896" s="113"/>
      <c r="T2896" s="112"/>
      <c r="U2896" s="114"/>
      <c r="V2896" s="113"/>
      <c r="W2896" s="112"/>
      <c r="X2896" s="113"/>
    </row>
    <row r="2897" spans="1:24" x14ac:dyDescent="0.25">
      <c r="A2897" s="77"/>
      <c r="B2897" s="80"/>
      <c r="C2897" s="22"/>
      <c r="D2897" s="22"/>
      <c r="E2897" s="21"/>
      <c r="F2897" s="21"/>
      <c r="G2897" s="11"/>
      <c r="I2897" s="9"/>
      <c r="L2897" s="1"/>
      <c r="M2897" s="112"/>
      <c r="N2897" s="112"/>
      <c r="O2897" s="112"/>
      <c r="P2897" s="113"/>
      <c r="Q2897" s="112"/>
      <c r="R2897" s="114"/>
      <c r="S2897" s="113"/>
      <c r="T2897" s="112"/>
      <c r="U2897" s="114"/>
      <c r="V2897" s="113"/>
      <c r="W2897" s="112"/>
      <c r="X2897" s="113"/>
    </row>
    <row r="2898" spans="1:24" x14ac:dyDescent="0.25">
      <c r="A2898" s="77"/>
      <c r="B2898" s="80"/>
      <c r="C2898" s="22"/>
      <c r="D2898" s="22"/>
      <c r="E2898" s="21"/>
      <c r="F2898" s="21"/>
      <c r="G2898" s="11"/>
      <c r="I2898" s="9"/>
      <c r="L2898" s="1"/>
      <c r="M2898" s="112"/>
      <c r="N2898" s="112"/>
      <c r="O2898" s="112"/>
      <c r="P2898" s="113"/>
      <c r="Q2898" s="112"/>
      <c r="R2898" s="114"/>
      <c r="S2898" s="113"/>
      <c r="T2898" s="112"/>
      <c r="U2898" s="114"/>
      <c r="V2898" s="113"/>
      <c r="W2898" s="112"/>
      <c r="X2898" s="113"/>
    </row>
    <row r="2899" spans="1:24" x14ac:dyDescent="0.25">
      <c r="A2899" s="77"/>
      <c r="B2899" s="80"/>
      <c r="C2899" s="22"/>
      <c r="D2899" s="22"/>
      <c r="E2899" s="21"/>
      <c r="F2899" s="21"/>
      <c r="G2899" s="11"/>
      <c r="I2899" s="9"/>
      <c r="L2899" s="1"/>
      <c r="M2899" s="112"/>
      <c r="N2899" s="112"/>
      <c r="O2899" s="112"/>
      <c r="P2899" s="113"/>
      <c r="Q2899" s="112"/>
      <c r="R2899" s="114"/>
      <c r="S2899" s="113"/>
      <c r="T2899" s="112"/>
      <c r="U2899" s="114"/>
      <c r="V2899" s="113"/>
      <c r="W2899" s="112"/>
      <c r="X2899" s="113"/>
    </row>
    <row r="2900" spans="1:24" x14ac:dyDescent="0.25">
      <c r="A2900" s="77"/>
      <c r="B2900" s="80"/>
      <c r="C2900" s="22"/>
      <c r="D2900" s="22"/>
      <c r="E2900" s="21"/>
      <c r="F2900" s="21"/>
      <c r="G2900" s="11"/>
      <c r="I2900" s="9"/>
      <c r="L2900" s="1"/>
      <c r="M2900" s="112"/>
      <c r="N2900" s="112"/>
      <c r="O2900" s="112"/>
      <c r="P2900" s="113"/>
      <c r="Q2900" s="112"/>
      <c r="R2900" s="114"/>
      <c r="S2900" s="113"/>
      <c r="T2900" s="112"/>
      <c r="U2900" s="114"/>
      <c r="V2900" s="113"/>
      <c r="W2900" s="112"/>
      <c r="X2900" s="113"/>
    </row>
    <row r="2901" spans="1:24" x14ac:dyDescent="0.25">
      <c r="A2901" s="77"/>
      <c r="B2901" s="80"/>
      <c r="C2901" s="22"/>
      <c r="D2901" s="22"/>
      <c r="E2901" s="21"/>
      <c r="F2901" s="21"/>
      <c r="G2901" s="11"/>
      <c r="I2901" s="9"/>
      <c r="L2901" s="1"/>
      <c r="M2901" s="112"/>
      <c r="N2901" s="112"/>
      <c r="O2901" s="112"/>
      <c r="P2901" s="113"/>
      <c r="Q2901" s="112"/>
      <c r="R2901" s="114"/>
      <c r="S2901" s="113"/>
      <c r="T2901" s="112"/>
      <c r="U2901" s="114"/>
      <c r="V2901" s="113"/>
      <c r="W2901" s="112"/>
      <c r="X2901" s="113"/>
    </row>
    <row r="2902" spans="1:24" x14ac:dyDescent="0.25">
      <c r="A2902" s="77"/>
      <c r="B2902" s="80"/>
      <c r="C2902" s="22"/>
      <c r="D2902" s="22"/>
      <c r="E2902" s="21"/>
      <c r="F2902" s="21"/>
      <c r="G2902" s="11"/>
      <c r="I2902" s="9"/>
      <c r="L2902" s="1"/>
      <c r="M2902" s="112"/>
      <c r="N2902" s="112"/>
      <c r="O2902" s="112"/>
      <c r="P2902" s="113"/>
      <c r="Q2902" s="112"/>
      <c r="R2902" s="114"/>
      <c r="S2902" s="113"/>
      <c r="T2902" s="112"/>
      <c r="U2902" s="114"/>
      <c r="V2902" s="113"/>
      <c r="W2902" s="112"/>
      <c r="X2902" s="113"/>
    </row>
    <row r="2903" spans="1:24" x14ac:dyDescent="0.25">
      <c r="A2903" s="77"/>
      <c r="B2903" s="80"/>
      <c r="C2903" s="22"/>
      <c r="D2903" s="22"/>
      <c r="E2903" s="21"/>
      <c r="F2903" s="21"/>
      <c r="G2903" s="11"/>
      <c r="I2903" s="9"/>
      <c r="L2903" s="1"/>
      <c r="M2903" s="112"/>
      <c r="N2903" s="112"/>
      <c r="O2903" s="112"/>
      <c r="P2903" s="113"/>
      <c r="Q2903" s="112"/>
      <c r="R2903" s="114"/>
      <c r="S2903" s="113"/>
      <c r="T2903" s="112"/>
      <c r="U2903" s="114"/>
      <c r="V2903" s="113"/>
      <c r="W2903" s="112"/>
      <c r="X2903" s="113"/>
    </row>
    <row r="2904" spans="1:24" x14ac:dyDescent="0.25">
      <c r="A2904" s="77"/>
      <c r="B2904" s="80"/>
      <c r="C2904" s="22"/>
      <c r="D2904" s="22"/>
      <c r="E2904" s="21"/>
      <c r="F2904" s="21"/>
      <c r="G2904" s="11"/>
      <c r="I2904" s="9"/>
      <c r="L2904" s="1"/>
      <c r="M2904" s="112"/>
      <c r="N2904" s="112"/>
      <c r="O2904" s="112"/>
      <c r="P2904" s="113"/>
      <c r="Q2904" s="112"/>
      <c r="R2904" s="114"/>
      <c r="S2904" s="113"/>
      <c r="T2904" s="112"/>
      <c r="U2904" s="114"/>
      <c r="V2904" s="113"/>
      <c r="W2904" s="112"/>
      <c r="X2904" s="113"/>
    </row>
    <row r="2905" spans="1:24" x14ac:dyDescent="0.25">
      <c r="A2905" s="77"/>
      <c r="B2905" s="80"/>
      <c r="C2905" s="22"/>
      <c r="D2905" s="22"/>
      <c r="E2905" s="21"/>
      <c r="F2905" s="21"/>
      <c r="G2905" s="11"/>
      <c r="I2905" s="9"/>
      <c r="L2905" s="1"/>
      <c r="M2905" s="112"/>
      <c r="N2905" s="112"/>
      <c r="O2905" s="112"/>
      <c r="P2905" s="113"/>
      <c r="Q2905" s="112"/>
      <c r="R2905" s="114"/>
      <c r="S2905" s="113"/>
      <c r="T2905" s="112"/>
      <c r="U2905" s="114"/>
      <c r="V2905" s="113"/>
      <c r="W2905" s="112"/>
      <c r="X2905" s="113"/>
    </row>
    <row r="2906" spans="1:24" x14ac:dyDescent="0.25">
      <c r="A2906" s="77"/>
      <c r="B2906" s="80"/>
      <c r="C2906" s="22"/>
      <c r="D2906" s="22"/>
      <c r="E2906" s="21"/>
      <c r="F2906" s="21"/>
      <c r="G2906" s="11"/>
      <c r="I2906" s="9"/>
      <c r="L2906" s="1"/>
      <c r="M2906" s="112"/>
      <c r="N2906" s="112"/>
      <c r="O2906" s="112"/>
      <c r="P2906" s="113"/>
      <c r="Q2906" s="112"/>
      <c r="R2906" s="114"/>
      <c r="S2906" s="113"/>
      <c r="T2906" s="112"/>
      <c r="U2906" s="114"/>
      <c r="V2906" s="113"/>
      <c r="W2906" s="112"/>
      <c r="X2906" s="113"/>
    </row>
    <row r="2907" spans="1:24" x14ac:dyDescent="0.25">
      <c r="A2907" s="77"/>
      <c r="B2907" s="80"/>
      <c r="C2907" s="22"/>
      <c r="D2907" s="22"/>
      <c r="E2907" s="21"/>
      <c r="F2907" s="21"/>
      <c r="G2907" s="11"/>
      <c r="I2907" s="9"/>
      <c r="L2907" s="1"/>
      <c r="M2907" s="112"/>
      <c r="N2907" s="112"/>
      <c r="O2907" s="112"/>
      <c r="P2907" s="113"/>
      <c r="Q2907" s="112"/>
      <c r="R2907" s="114"/>
      <c r="S2907" s="113"/>
      <c r="T2907" s="112"/>
      <c r="U2907" s="114"/>
      <c r="V2907" s="113"/>
      <c r="W2907" s="112"/>
      <c r="X2907" s="113"/>
    </row>
    <row r="2908" spans="1:24" x14ac:dyDescent="0.25">
      <c r="A2908" s="77"/>
      <c r="B2908" s="80"/>
      <c r="C2908" s="22"/>
      <c r="D2908" s="22"/>
      <c r="E2908" s="21"/>
      <c r="F2908" s="21"/>
      <c r="G2908" s="11"/>
      <c r="I2908" s="9"/>
      <c r="L2908" s="1"/>
      <c r="M2908" s="112"/>
      <c r="N2908" s="112"/>
      <c r="O2908" s="112"/>
      <c r="P2908" s="113"/>
      <c r="Q2908" s="112"/>
      <c r="R2908" s="114"/>
      <c r="S2908" s="113"/>
      <c r="T2908" s="112"/>
      <c r="U2908" s="114"/>
      <c r="V2908" s="113"/>
      <c r="W2908" s="112"/>
      <c r="X2908" s="113"/>
    </row>
    <row r="2909" spans="1:24" x14ac:dyDescent="0.25">
      <c r="A2909" s="77"/>
      <c r="B2909" s="80"/>
      <c r="C2909" s="22"/>
      <c r="D2909" s="22"/>
      <c r="E2909" s="21"/>
      <c r="F2909" s="21"/>
      <c r="G2909" s="11"/>
      <c r="I2909" s="9"/>
      <c r="L2909" s="1"/>
      <c r="M2909" s="112"/>
      <c r="N2909" s="112"/>
      <c r="O2909" s="112"/>
      <c r="P2909" s="113"/>
      <c r="Q2909" s="112"/>
      <c r="R2909" s="114"/>
      <c r="S2909" s="113"/>
      <c r="T2909" s="112"/>
      <c r="U2909" s="114"/>
      <c r="V2909" s="113"/>
      <c r="W2909" s="112"/>
      <c r="X2909" s="113"/>
    </row>
    <row r="2910" spans="1:24" x14ac:dyDescent="0.25">
      <c r="A2910" s="77"/>
      <c r="B2910" s="80"/>
      <c r="C2910" s="22"/>
      <c r="D2910" s="22"/>
      <c r="E2910" s="21"/>
      <c r="F2910" s="21"/>
      <c r="G2910" s="11"/>
      <c r="I2910" s="9"/>
      <c r="L2910" s="1"/>
      <c r="M2910" s="112"/>
      <c r="N2910" s="112"/>
      <c r="O2910" s="112"/>
      <c r="P2910" s="113"/>
      <c r="Q2910" s="112"/>
      <c r="R2910" s="114"/>
      <c r="S2910" s="113"/>
      <c r="T2910" s="112"/>
      <c r="U2910" s="114"/>
      <c r="V2910" s="113"/>
      <c r="W2910" s="112"/>
      <c r="X2910" s="113"/>
    </row>
    <row r="2911" spans="1:24" x14ac:dyDescent="0.25">
      <c r="A2911" s="77"/>
      <c r="B2911" s="80"/>
      <c r="C2911" s="22"/>
      <c r="D2911" s="22"/>
      <c r="E2911" s="21"/>
      <c r="F2911" s="21"/>
      <c r="G2911" s="11"/>
      <c r="I2911" s="9"/>
      <c r="L2911" s="1"/>
      <c r="M2911" s="112"/>
      <c r="N2911" s="112"/>
      <c r="O2911" s="112"/>
      <c r="P2911" s="113"/>
      <c r="Q2911" s="112"/>
      <c r="R2911" s="114"/>
      <c r="S2911" s="113"/>
      <c r="T2911" s="112"/>
      <c r="U2911" s="114"/>
      <c r="V2911" s="113"/>
      <c r="W2911" s="112"/>
      <c r="X2911" s="113"/>
    </row>
    <row r="2912" spans="1:24" x14ac:dyDescent="0.25">
      <c r="A2912" s="77"/>
      <c r="B2912" s="80"/>
      <c r="C2912" s="22"/>
      <c r="D2912" s="22"/>
      <c r="E2912" s="21"/>
      <c r="F2912" s="21"/>
      <c r="G2912" s="11"/>
      <c r="I2912" s="9"/>
      <c r="L2912" s="1"/>
      <c r="M2912" s="112"/>
      <c r="N2912" s="112"/>
      <c r="O2912" s="112"/>
      <c r="P2912" s="113"/>
      <c r="Q2912" s="112"/>
      <c r="R2912" s="114"/>
      <c r="S2912" s="113"/>
      <c r="T2912" s="112"/>
      <c r="U2912" s="114"/>
      <c r="V2912" s="113"/>
      <c r="W2912" s="112"/>
      <c r="X2912" s="113"/>
    </row>
    <row r="2913" spans="1:24" x14ac:dyDescent="0.25">
      <c r="A2913" s="77"/>
      <c r="B2913" s="80"/>
      <c r="C2913" s="22"/>
      <c r="D2913" s="22"/>
      <c r="E2913" s="21"/>
      <c r="F2913" s="21"/>
      <c r="G2913" s="11"/>
      <c r="I2913" s="9"/>
      <c r="L2913" s="1"/>
      <c r="M2913" s="112"/>
      <c r="N2913" s="112"/>
      <c r="O2913" s="112"/>
      <c r="P2913" s="113"/>
      <c r="Q2913" s="112"/>
      <c r="R2913" s="114"/>
      <c r="S2913" s="113"/>
      <c r="T2913" s="112"/>
      <c r="U2913" s="114"/>
      <c r="V2913" s="113"/>
      <c r="W2913" s="112"/>
      <c r="X2913" s="113"/>
    </row>
    <row r="2914" spans="1:24" x14ac:dyDescent="0.25">
      <c r="A2914" s="77"/>
      <c r="B2914" s="80"/>
      <c r="C2914" s="22"/>
      <c r="D2914" s="22"/>
      <c r="E2914" s="21"/>
      <c r="F2914" s="21"/>
      <c r="G2914" s="11"/>
      <c r="I2914" s="9"/>
      <c r="L2914" s="1"/>
      <c r="M2914" s="112"/>
      <c r="N2914" s="112"/>
      <c r="O2914" s="112"/>
      <c r="P2914" s="113"/>
      <c r="Q2914" s="112"/>
      <c r="R2914" s="114"/>
      <c r="S2914" s="113"/>
      <c r="T2914" s="112"/>
      <c r="U2914" s="114"/>
      <c r="V2914" s="113"/>
      <c r="W2914" s="112"/>
      <c r="X2914" s="113"/>
    </row>
    <row r="2915" spans="1:24" x14ac:dyDescent="0.25">
      <c r="A2915" s="77"/>
      <c r="B2915" s="80"/>
      <c r="C2915" s="22"/>
      <c r="D2915" s="22"/>
      <c r="E2915" s="21"/>
      <c r="F2915" s="21"/>
      <c r="G2915" s="11"/>
      <c r="I2915" s="9"/>
      <c r="L2915" s="1"/>
      <c r="M2915" s="112"/>
      <c r="N2915" s="112"/>
      <c r="O2915" s="112"/>
      <c r="P2915" s="113"/>
      <c r="Q2915" s="112"/>
      <c r="R2915" s="114"/>
      <c r="S2915" s="113"/>
      <c r="T2915" s="112"/>
      <c r="U2915" s="114"/>
      <c r="V2915" s="113"/>
      <c r="W2915" s="112"/>
      <c r="X2915" s="113"/>
    </row>
    <row r="2916" spans="1:24" x14ac:dyDescent="0.25">
      <c r="A2916" s="77"/>
      <c r="B2916" s="80"/>
      <c r="C2916" s="22"/>
      <c r="D2916" s="22"/>
      <c r="E2916" s="21"/>
      <c r="F2916" s="21"/>
      <c r="G2916" s="11"/>
      <c r="I2916" s="9"/>
      <c r="L2916" s="1"/>
      <c r="M2916" s="112"/>
      <c r="N2916" s="112"/>
      <c r="O2916" s="112"/>
      <c r="P2916" s="113"/>
      <c r="Q2916" s="112"/>
      <c r="R2916" s="114"/>
      <c r="S2916" s="113"/>
      <c r="T2916" s="112"/>
      <c r="U2916" s="114"/>
      <c r="V2916" s="113"/>
      <c r="W2916" s="112"/>
      <c r="X2916" s="113"/>
    </row>
    <row r="2917" spans="1:24" x14ac:dyDescent="0.25">
      <c r="A2917" s="77"/>
      <c r="B2917" s="80"/>
      <c r="C2917" s="22"/>
      <c r="D2917" s="22"/>
      <c r="E2917" s="21"/>
      <c r="F2917" s="21"/>
      <c r="G2917" s="11"/>
      <c r="I2917" s="9"/>
      <c r="L2917" s="1"/>
      <c r="M2917" s="112"/>
      <c r="N2917" s="112"/>
      <c r="O2917" s="112"/>
      <c r="P2917" s="113"/>
      <c r="Q2917" s="112"/>
      <c r="R2917" s="114"/>
      <c r="S2917" s="113"/>
      <c r="T2917" s="112"/>
      <c r="U2917" s="114"/>
      <c r="V2917" s="113"/>
      <c r="W2917" s="112"/>
      <c r="X2917" s="113"/>
    </row>
    <row r="2918" spans="1:24" x14ac:dyDescent="0.25">
      <c r="A2918" s="77"/>
      <c r="B2918" s="80"/>
      <c r="C2918" s="22"/>
      <c r="D2918" s="22"/>
      <c r="E2918" s="21"/>
      <c r="F2918" s="21"/>
      <c r="G2918" s="11"/>
      <c r="I2918" s="9"/>
      <c r="L2918" s="1"/>
      <c r="M2918" s="112"/>
      <c r="N2918" s="112"/>
      <c r="O2918" s="112"/>
      <c r="P2918" s="113"/>
      <c r="Q2918" s="112"/>
      <c r="R2918" s="114"/>
      <c r="S2918" s="113"/>
      <c r="T2918" s="112"/>
      <c r="U2918" s="114"/>
      <c r="V2918" s="113"/>
      <c r="W2918" s="112"/>
      <c r="X2918" s="113"/>
    </row>
    <row r="2919" spans="1:24" x14ac:dyDescent="0.25">
      <c r="A2919" s="77"/>
      <c r="B2919" s="80"/>
      <c r="C2919" s="22"/>
      <c r="D2919" s="22"/>
      <c r="E2919" s="21"/>
      <c r="F2919" s="21"/>
      <c r="G2919" s="11"/>
      <c r="I2919" s="9"/>
      <c r="L2919" s="1"/>
      <c r="M2919" s="112"/>
      <c r="N2919" s="112"/>
      <c r="O2919" s="112"/>
      <c r="P2919" s="113"/>
      <c r="Q2919" s="112"/>
      <c r="R2919" s="114"/>
      <c r="S2919" s="113"/>
      <c r="T2919" s="112"/>
      <c r="U2919" s="114"/>
      <c r="V2919" s="113"/>
      <c r="W2919" s="112"/>
      <c r="X2919" s="113"/>
    </row>
    <row r="2920" spans="1:24" x14ac:dyDescent="0.25">
      <c r="A2920" s="77"/>
      <c r="B2920" s="80"/>
      <c r="C2920" s="22"/>
      <c r="D2920" s="22"/>
      <c r="E2920" s="21"/>
      <c r="F2920" s="21"/>
      <c r="G2920" s="11"/>
      <c r="I2920" s="9"/>
      <c r="L2920" s="1"/>
      <c r="M2920" s="112"/>
      <c r="N2920" s="112"/>
      <c r="O2920" s="112"/>
      <c r="P2920" s="113"/>
      <c r="Q2920" s="112"/>
      <c r="R2920" s="114"/>
      <c r="S2920" s="113"/>
      <c r="T2920" s="112"/>
      <c r="U2920" s="114"/>
      <c r="V2920" s="113"/>
      <c r="W2920" s="112"/>
      <c r="X2920" s="113"/>
    </row>
    <row r="2921" spans="1:24" x14ac:dyDescent="0.25">
      <c r="A2921" s="77"/>
      <c r="B2921" s="80"/>
      <c r="C2921" s="22"/>
      <c r="D2921" s="22"/>
      <c r="E2921" s="21"/>
      <c r="F2921" s="21"/>
      <c r="G2921" s="11"/>
      <c r="I2921" s="9"/>
      <c r="L2921" s="1"/>
      <c r="M2921" s="112"/>
      <c r="N2921" s="112"/>
      <c r="O2921" s="112"/>
      <c r="P2921" s="113"/>
      <c r="Q2921" s="112"/>
      <c r="R2921" s="114"/>
      <c r="S2921" s="113"/>
      <c r="T2921" s="112"/>
      <c r="U2921" s="114"/>
      <c r="V2921" s="113"/>
      <c r="W2921" s="112"/>
      <c r="X2921" s="113"/>
    </row>
    <row r="2922" spans="1:24" x14ac:dyDescent="0.25">
      <c r="A2922" s="77"/>
      <c r="B2922" s="80"/>
      <c r="C2922" s="22"/>
      <c r="D2922" s="22"/>
      <c r="E2922" s="21"/>
      <c r="F2922" s="21"/>
      <c r="G2922" s="11"/>
      <c r="I2922" s="9"/>
      <c r="L2922" s="1"/>
      <c r="M2922" s="112"/>
      <c r="N2922" s="112"/>
      <c r="O2922" s="112"/>
      <c r="P2922" s="113"/>
      <c r="Q2922" s="112"/>
      <c r="R2922" s="114"/>
      <c r="S2922" s="113"/>
      <c r="T2922" s="112"/>
      <c r="U2922" s="114"/>
      <c r="V2922" s="113"/>
      <c r="W2922" s="112"/>
      <c r="X2922" s="113"/>
    </row>
    <row r="2923" spans="1:24" x14ac:dyDescent="0.25">
      <c r="A2923" s="77"/>
      <c r="B2923" s="80"/>
      <c r="C2923" s="22"/>
      <c r="D2923" s="22"/>
      <c r="E2923" s="21"/>
      <c r="F2923" s="21"/>
      <c r="G2923" s="11"/>
      <c r="I2923" s="9"/>
      <c r="L2923" s="1"/>
      <c r="M2923" s="112"/>
      <c r="N2923" s="112"/>
      <c r="O2923" s="112"/>
      <c r="P2923" s="113"/>
      <c r="Q2923" s="112"/>
      <c r="R2923" s="114"/>
      <c r="S2923" s="113"/>
      <c r="T2923" s="112"/>
      <c r="U2923" s="114"/>
      <c r="V2923" s="113"/>
      <c r="W2923" s="112"/>
      <c r="X2923" s="113"/>
    </row>
    <row r="2924" spans="1:24" x14ac:dyDescent="0.25">
      <c r="A2924" s="77"/>
      <c r="B2924" s="80"/>
      <c r="C2924" s="22"/>
      <c r="D2924" s="22"/>
      <c r="E2924" s="21"/>
      <c r="F2924" s="21"/>
      <c r="G2924" s="11"/>
      <c r="I2924" s="9"/>
      <c r="L2924" s="1"/>
      <c r="M2924" s="112"/>
      <c r="N2924" s="112"/>
      <c r="O2924" s="112"/>
      <c r="P2924" s="113"/>
      <c r="Q2924" s="112"/>
      <c r="R2924" s="114"/>
      <c r="S2924" s="113"/>
      <c r="T2924" s="112"/>
      <c r="U2924" s="114"/>
      <c r="V2924" s="113"/>
      <c r="W2924" s="112"/>
      <c r="X2924" s="113"/>
    </row>
    <row r="2925" spans="1:24" x14ac:dyDescent="0.25">
      <c r="A2925" s="77"/>
      <c r="B2925" s="80"/>
      <c r="C2925" s="22"/>
      <c r="D2925" s="22"/>
      <c r="E2925" s="21"/>
      <c r="F2925" s="21"/>
      <c r="G2925" s="11"/>
      <c r="I2925" s="9"/>
      <c r="L2925" s="1"/>
      <c r="M2925" s="112"/>
      <c r="N2925" s="112"/>
      <c r="O2925" s="112"/>
      <c r="P2925" s="113"/>
      <c r="Q2925" s="112"/>
      <c r="R2925" s="114"/>
      <c r="S2925" s="113"/>
      <c r="T2925" s="112"/>
      <c r="U2925" s="114"/>
      <c r="V2925" s="113"/>
      <c r="W2925" s="112"/>
      <c r="X2925" s="113"/>
    </row>
    <row r="2926" spans="1:24" x14ac:dyDescent="0.25">
      <c r="A2926" s="77"/>
      <c r="B2926" s="80"/>
      <c r="C2926" s="22"/>
      <c r="D2926" s="22"/>
      <c r="E2926" s="21"/>
      <c r="F2926" s="21"/>
      <c r="G2926" s="11"/>
      <c r="I2926" s="9"/>
      <c r="L2926" s="1"/>
      <c r="M2926" s="112"/>
      <c r="N2926" s="112"/>
      <c r="O2926" s="112"/>
      <c r="P2926" s="113"/>
      <c r="Q2926" s="112"/>
      <c r="R2926" s="114"/>
      <c r="S2926" s="113"/>
      <c r="T2926" s="112"/>
      <c r="U2926" s="114"/>
      <c r="V2926" s="113"/>
      <c r="W2926" s="112"/>
      <c r="X2926" s="113"/>
    </row>
    <row r="2927" spans="1:24" x14ac:dyDescent="0.25">
      <c r="A2927" s="77"/>
      <c r="B2927" s="80"/>
      <c r="C2927" s="22"/>
      <c r="D2927" s="22"/>
      <c r="E2927" s="21"/>
      <c r="F2927" s="21"/>
      <c r="G2927" s="11"/>
      <c r="I2927" s="9"/>
      <c r="L2927" s="1"/>
      <c r="M2927" s="112"/>
      <c r="N2927" s="112"/>
      <c r="O2927" s="112"/>
      <c r="P2927" s="113"/>
      <c r="Q2927" s="112"/>
      <c r="R2927" s="114"/>
      <c r="S2927" s="113"/>
      <c r="T2927" s="112"/>
      <c r="U2927" s="114"/>
      <c r="V2927" s="113"/>
      <c r="W2927" s="112"/>
      <c r="X2927" s="113"/>
    </row>
    <row r="2928" spans="1:24" x14ac:dyDescent="0.25">
      <c r="A2928" s="77"/>
      <c r="B2928" s="80"/>
      <c r="C2928" s="22"/>
      <c r="D2928" s="22"/>
      <c r="E2928" s="21"/>
      <c r="F2928" s="21"/>
      <c r="G2928" s="11"/>
      <c r="I2928" s="9"/>
      <c r="L2928" s="1"/>
      <c r="M2928" s="112"/>
      <c r="N2928" s="112"/>
      <c r="O2928" s="112"/>
      <c r="P2928" s="113"/>
      <c r="Q2928" s="112"/>
      <c r="R2928" s="114"/>
      <c r="S2928" s="113"/>
      <c r="T2928" s="112"/>
      <c r="U2928" s="114"/>
      <c r="V2928" s="113"/>
      <c r="W2928" s="112"/>
      <c r="X2928" s="113"/>
    </row>
    <row r="2929" spans="1:24" x14ac:dyDescent="0.25">
      <c r="A2929" s="77"/>
      <c r="B2929" s="80"/>
      <c r="C2929" s="22"/>
      <c r="D2929" s="22"/>
      <c r="E2929" s="21"/>
      <c r="F2929" s="21"/>
      <c r="G2929" s="11"/>
      <c r="I2929" s="9"/>
      <c r="L2929" s="1"/>
      <c r="M2929" s="112"/>
      <c r="N2929" s="112"/>
      <c r="O2929" s="112"/>
      <c r="P2929" s="113"/>
      <c r="Q2929" s="112"/>
      <c r="R2929" s="114"/>
      <c r="S2929" s="113"/>
      <c r="T2929" s="112"/>
      <c r="U2929" s="114"/>
      <c r="V2929" s="113"/>
      <c r="W2929" s="112"/>
      <c r="X2929" s="113"/>
    </row>
    <row r="2930" spans="1:24" x14ac:dyDescent="0.25">
      <c r="A2930" s="77"/>
      <c r="B2930" s="80"/>
      <c r="C2930" s="22"/>
      <c r="D2930" s="22"/>
      <c r="E2930" s="21"/>
      <c r="F2930" s="21"/>
      <c r="G2930" s="11"/>
      <c r="I2930" s="9"/>
      <c r="L2930" s="1"/>
      <c r="M2930" s="112"/>
      <c r="N2930" s="112"/>
      <c r="O2930" s="112"/>
      <c r="P2930" s="113"/>
      <c r="Q2930" s="112"/>
      <c r="R2930" s="114"/>
      <c r="S2930" s="113"/>
      <c r="T2930" s="112"/>
      <c r="U2930" s="114"/>
      <c r="V2930" s="113"/>
      <c r="W2930" s="112"/>
      <c r="X2930" s="113"/>
    </row>
    <row r="2931" spans="1:24" x14ac:dyDescent="0.25">
      <c r="A2931" s="77"/>
      <c r="B2931" s="80"/>
      <c r="C2931" s="22"/>
      <c r="D2931" s="22"/>
      <c r="E2931" s="21"/>
      <c r="F2931" s="21"/>
      <c r="G2931" s="11"/>
      <c r="I2931" s="9"/>
      <c r="L2931" s="1"/>
      <c r="M2931" s="112"/>
      <c r="N2931" s="112"/>
      <c r="O2931" s="112"/>
      <c r="P2931" s="113"/>
      <c r="Q2931" s="112"/>
      <c r="R2931" s="114"/>
      <c r="S2931" s="113"/>
      <c r="T2931" s="112"/>
      <c r="U2931" s="114"/>
      <c r="V2931" s="113"/>
      <c r="W2931" s="112"/>
      <c r="X2931" s="113"/>
    </row>
    <row r="2932" spans="1:24" x14ac:dyDescent="0.25">
      <c r="A2932" s="77"/>
      <c r="B2932" s="80"/>
      <c r="C2932" s="22"/>
      <c r="D2932" s="22"/>
      <c r="E2932" s="21"/>
      <c r="F2932" s="21"/>
      <c r="G2932" s="11"/>
      <c r="I2932" s="9"/>
      <c r="L2932" s="1"/>
      <c r="M2932" s="112"/>
      <c r="N2932" s="112"/>
      <c r="O2932" s="112"/>
      <c r="P2932" s="113"/>
      <c r="Q2932" s="112"/>
      <c r="R2932" s="114"/>
      <c r="S2932" s="113"/>
      <c r="T2932" s="112"/>
      <c r="U2932" s="114"/>
      <c r="V2932" s="113"/>
      <c r="W2932" s="112"/>
      <c r="X2932" s="113"/>
    </row>
    <row r="2933" spans="1:24" x14ac:dyDescent="0.25">
      <c r="A2933" s="77"/>
      <c r="B2933" s="80"/>
      <c r="C2933" s="22"/>
      <c r="D2933" s="22"/>
      <c r="E2933" s="21"/>
      <c r="F2933" s="21"/>
      <c r="G2933" s="11"/>
      <c r="I2933" s="9"/>
      <c r="L2933" s="1"/>
      <c r="M2933" s="112"/>
      <c r="N2933" s="112"/>
      <c r="O2933" s="112"/>
      <c r="P2933" s="113"/>
      <c r="Q2933" s="112"/>
      <c r="R2933" s="114"/>
      <c r="S2933" s="113"/>
      <c r="T2933" s="112"/>
      <c r="U2933" s="114"/>
      <c r="V2933" s="113"/>
      <c r="W2933" s="112"/>
      <c r="X2933" s="113"/>
    </row>
    <row r="2934" spans="1:24" x14ac:dyDescent="0.25">
      <c r="A2934" s="77"/>
      <c r="B2934" s="80"/>
      <c r="C2934" s="22"/>
      <c r="D2934" s="22"/>
      <c r="E2934" s="21"/>
      <c r="F2934" s="21"/>
      <c r="G2934" s="11"/>
      <c r="I2934" s="9"/>
      <c r="L2934" s="1"/>
      <c r="M2934" s="112"/>
      <c r="N2934" s="112"/>
      <c r="O2934" s="112"/>
      <c r="P2934" s="113"/>
      <c r="Q2934" s="112"/>
      <c r="R2934" s="114"/>
      <c r="S2934" s="113"/>
      <c r="T2934" s="112"/>
      <c r="U2934" s="114"/>
      <c r="V2934" s="113"/>
      <c r="W2934" s="112"/>
      <c r="X2934" s="113"/>
    </row>
    <row r="2935" spans="1:24" x14ac:dyDescent="0.25">
      <c r="A2935" s="77"/>
      <c r="B2935" s="80"/>
      <c r="C2935" s="22"/>
      <c r="D2935" s="22"/>
      <c r="E2935" s="21"/>
      <c r="F2935" s="21"/>
      <c r="G2935" s="11"/>
      <c r="I2935" s="9"/>
      <c r="L2935" s="1"/>
      <c r="M2935" s="112"/>
      <c r="N2935" s="112"/>
      <c r="O2935" s="112"/>
      <c r="P2935" s="113"/>
      <c r="Q2935" s="112"/>
      <c r="R2935" s="114"/>
      <c r="S2935" s="113"/>
      <c r="T2935" s="112"/>
      <c r="U2935" s="114"/>
      <c r="V2935" s="113"/>
      <c r="W2935" s="112"/>
      <c r="X2935" s="113"/>
    </row>
    <row r="2936" spans="1:24" x14ac:dyDescent="0.25">
      <c r="A2936" s="77"/>
      <c r="B2936" s="80"/>
      <c r="C2936" s="22"/>
      <c r="D2936" s="22"/>
      <c r="E2936" s="21"/>
      <c r="F2936" s="21"/>
      <c r="G2936" s="11"/>
      <c r="I2936" s="9"/>
      <c r="L2936" s="1"/>
      <c r="M2936" s="112"/>
      <c r="N2936" s="112"/>
      <c r="O2936" s="112"/>
      <c r="P2936" s="113"/>
      <c r="Q2936" s="112"/>
      <c r="R2936" s="114"/>
      <c r="S2936" s="113"/>
      <c r="T2936" s="112"/>
      <c r="U2936" s="114"/>
      <c r="V2936" s="113"/>
      <c r="W2936" s="112"/>
      <c r="X2936" s="113"/>
    </row>
    <row r="2937" spans="1:24" x14ac:dyDescent="0.25">
      <c r="A2937" s="77"/>
      <c r="B2937" s="80"/>
      <c r="C2937" s="22"/>
      <c r="D2937" s="22"/>
      <c r="E2937" s="21"/>
      <c r="F2937" s="21"/>
      <c r="G2937" s="11"/>
      <c r="I2937" s="9"/>
      <c r="L2937" s="1"/>
      <c r="M2937" s="112"/>
      <c r="N2937" s="112"/>
      <c r="O2937" s="112"/>
      <c r="P2937" s="113"/>
      <c r="Q2937" s="112"/>
      <c r="R2937" s="114"/>
      <c r="S2937" s="113"/>
      <c r="T2937" s="112"/>
      <c r="U2937" s="114"/>
      <c r="V2937" s="113"/>
      <c r="W2937" s="112"/>
      <c r="X2937" s="113"/>
    </row>
    <row r="2938" spans="1:24" x14ac:dyDescent="0.25">
      <c r="A2938" s="77"/>
      <c r="B2938" s="80"/>
      <c r="C2938" s="22"/>
      <c r="D2938" s="22"/>
      <c r="E2938" s="21"/>
      <c r="F2938" s="21"/>
      <c r="G2938" s="11"/>
      <c r="I2938" s="9"/>
      <c r="L2938" s="1"/>
      <c r="M2938" s="112"/>
      <c r="N2938" s="112"/>
      <c r="O2938" s="112"/>
      <c r="P2938" s="113"/>
      <c r="Q2938" s="112"/>
      <c r="R2938" s="114"/>
      <c r="S2938" s="113"/>
      <c r="T2938" s="112"/>
      <c r="U2938" s="114"/>
      <c r="V2938" s="113"/>
      <c r="W2938" s="112"/>
      <c r="X2938" s="113"/>
    </row>
    <row r="2939" spans="1:24" x14ac:dyDescent="0.25">
      <c r="A2939" s="77"/>
      <c r="B2939" s="80"/>
      <c r="C2939" s="22"/>
      <c r="D2939" s="22"/>
      <c r="E2939" s="21"/>
      <c r="F2939" s="21"/>
      <c r="G2939" s="11"/>
      <c r="I2939" s="9"/>
      <c r="L2939" s="1"/>
      <c r="M2939" s="112"/>
      <c r="N2939" s="112"/>
      <c r="O2939" s="112"/>
      <c r="P2939" s="113"/>
      <c r="Q2939" s="112"/>
      <c r="R2939" s="114"/>
      <c r="S2939" s="113"/>
      <c r="T2939" s="112"/>
      <c r="U2939" s="114"/>
      <c r="V2939" s="113"/>
      <c r="W2939" s="112"/>
      <c r="X2939" s="113"/>
    </row>
    <row r="2940" spans="1:24" x14ac:dyDescent="0.25">
      <c r="A2940" s="77"/>
      <c r="B2940" s="80"/>
      <c r="C2940" s="22"/>
      <c r="D2940" s="22"/>
      <c r="E2940" s="21"/>
      <c r="F2940" s="21"/>
      <c r="G2940" s="11"/>
      <c r="I2940" s="9"/>
      <c r="L2940" s="1"/>
      <c r="M2940" s="112"/>
      <c r="N2940" s="112"/>
      <c r="O2940" s="112"/>
      <c r="P2940" s="113"/>
      <c r="Q2940" s="112"/>
      <c r="R2940" s="114"/>
      <c r="S2940" s="113"/>
      <c r="T2940" s="112"/>
      <c r="U2940" s="114"/>
      <c r="V2940" s="113"/>
      <c r="W2940" s="112"/>
      <c r="X2940" s="113"/>
    </row>
    <row r="2941" spans="1:24" x14ac:dyDescent="0.25">
      <c r="A2941" s="77"/>
      <c r="B2941" s="80"/>
      <c r="C2941" s="22"/>
      <c r="D2941" s="22"/>
      <c r="E2941" s="21"/>
      <c r="F2941" s="21"/>
      <c r="G2941" s="11"/>
      <c r="I2941" s="9"/>
      <c r="L2941" s="1"/>
      <c r="M2941" s="112"/>
      <c r="N2941" s="112"/>
      <c r="O2941" s="112"/>
      <c r="P2941" s="113"/>
      <c r="Q2941" s="112"/>
      <c r="R2941" s="114"/>
      <c r="S2941" s="113"/>
      <c r="T2941" s="112"/>
      <c r="U2941" s="114"/>
      <c r="V2941" s="113"/>
      <c r="W2941" s="112"/>
      <c r="X2941" s="113"/>
    </row>
    <row r="2942" spans="1:24" x14ac:dyDescent="0.25">
      <c r="A2942" s="77"/>
      <c r="B2942" s="80"/>
      <c r="C2942" s="22"/>
      <c r="D2942" s="22"/>
      <c r="E2942" s="21"/>
      <c r="F2942" s="21"/>
      <c r="G2942" s="11"/>
      <c r="I2942" s="9"/>
      <c r="L2942" s="1"/>
      <c r="M2942" s="112"/>
      <c r="N2942" s="112"/>
      <c r="O2942" s="112"/>
      <c r="P2942" s="113"/>
      <c r="Q2942" s="112"/>
      <c r="R2942" s="114"/>
      <c r="S2942" s="113"/>
      <c r="T2942" s="112"/>
      <c r="U2942" s="114"/>
      <c r="V2942" s="113"/>
      <c r="W2942" s="112"/>
      <c r="X2942" s="113"/>
    </row>
    <row r="2943" spans="1:24" x14ac:dyDescent="0.25">
      <c r="A2943" s="77"/>
      <c r="B2943" s="80"/>
      <c r="C2943" s="22"/>
      <c r="D2943" s="22"/>
      <c r="E2943" s="21"/>
      <c r="F2943" s="21"/>
      <c r="G2943" s="11"/>
      <c r="I2943" s="9"/>
      <c r="L2943" s="1"/>
      <c r="M2943" s="112"/>
      <c r="N2943" s="112"/>
      <c r="O2943" s="112"/>
      <c r="P2943" s="113"/>
      <c r="Q2943" s="112"/>
      <c r="R2943" s="114"/>
      <c r="S2943" s="113"/>
      <c r="T2943" s="112"/>
      <c r="U2943" s="114"/>
      <c r="V2943" s="113"/>
      <c r="W2943" s="112"/>
      <c r="X2943" s="113"/>
    </row>
    <row r="2944" spans="1:24" x14ac:dyDescent="0.25">
      <c r="A2944" s="77"/>
      <c r="B2944" s="80"/>
      <c r="C2944" s="22"/>
      <c r="D2944" s="22"/>
      <c r="E2944" s="21"/>
      <c r="F2944" s="21"/>
      <c r="G2944" s="11"/>
      <c r="I2944" s="9"/>
      <c r="L2944" s="1"/>
      <c r="M2944" s="112"/>
      <c r="N2944" s="112"/>
      <c r="O2944" s="112"/>
      <c r="P2944" s="113"/>
      <c r="Q2944" s="112"/>
      <c r="R2944" s="114"/>
      <c r="S2944" s="113"/>
      <c r="T2944" s="112"/>
      <c r="U2944" s="114"/>
      <c r="V2944" s="113"/>
      <c r="W2944" s="112"/>
      <c r="X2944" s="113"/>
    </row>
    <row r="2945" spans="1:24" x14ac:dyDescent="0.25">
      <c r="A2945" s="77"/>
      <c r="B2945" s="80"/>
      <c r="C2945" s="22"/>
      <c r="D2945" s="22"/>
      <c r="E2945" s="21"/>
      <c r="F2945" s="21"/>
      <c r="G2945" s="11"/>
      <c r="I2945" s="9"/>
      <c r="L2945" s="1"/>
      <c r="M2945" s="112"/>
      <c r="N2945" s="112"/>
      <c r="O2945" s="112"/>
      <c r="P2945" s="113"/>
      <c r="Q2945" s="112"/>
      <c r="R2945" s="114"/>
      <c r="S2945" s="113"/>
      <c r="T2945" s="112"/>
      <c r="U2945" s="114"/>
      <c r="V2945" s="113"/>
      <c r="W2945" s="112"/>
      <c r="X2945" s="113"/>
    </row>
    <row r="2946" spans="1:24" x14ac:dyDescent="0.25">
      <c r="A2946" s="77"/>
      <c r="B2946" s="80"/>
      <c r="C2946" s="22"/>
      <c r="D2946" s="22"/>
      <c r="E2946" s="21"/>
      <c r="F2946" s="21"/>
      <c r="G2946" s="11"/>
      <c r="I2946" s="9"/>
      <c r="L2946" s="1"/>
      <c r="M2946" s="112"/>
      <c r="N2946" s="112"/>
      <c r="O2946" s="112"/>
      <c r="P2946" s="113"/>
      <c r="Q2946" s="112"/>
      <c r="R2946" s="114"/>
      <c r="S2946" s="113"/>
      <c r="T2946" s="112"/>
      <c r="U2946" s="114"/>
      <c r="V2946" s="113"/>
      <c r="W2946" s="112"/>
      <c r="X2946" s="113"/>
    </row>
    <row r="2947" spans="1:24" x14ac:dyDescent="0.25">
      <c r="A2947" s="77"/>
      <c r="B2947" s="80"/>
      <c r="C2947" s="22"/>
      <c r="D2947" s="22"/>
      <c r="E2947" s="21"/>
      <c r="F2947" s="21"/>
      <c r="G2947" s="11"/>
      <c r="I2947" s="9"/>
      <c r="L2947" s="1"/>
      <c r="M2947" s="112"/>
      <c r="N2947" s="112"/>
      <c r="O2947" s="112"/>
      <c r="P2947" s="113"/>
      <c r="Q2947" s="112"/>
      <c r="R2947" s="114"/>
      <c r="S2947" s="113"/>
      <c r="T2947" s="112"/>
      <c r="U2947" s="114"/>
      <c r="V2947" s="113"/>
      <c r="W2947" s="112"/>
      <c r="X2947" s="113"/>
    </row>
    <row r="2948" spans="1:24" x14ac:dyDescent="0.25">
      <c r="A2948" s="77"/>
      <c r="B2948" s="80"/>
      <c r="C2948" s="22"/>
      <c r="D2948" s="22"/>
      <c r="E2948" s="21"/>
      <c r="F2948" s="21"/>
      <c r="G2948" s="11"/>
      <c r="I2948" s="9"/>
      <c r="L2948" s="1"/>
      <c r="M2948" s="112"/>
      <c r="N2948" s="112"/>
      <c r="O2948" s="112"/>
      <c r="P2948" s="113"/>
      <c r="Q2948" s="112"/>
      <c r="R2948" s="114"/>
      <c r="S2948" s="113"/>
      <c r="T2948" s="112"/>
      <c r="U2948" s="114"/>
      <c r="V2948" s="113"/>
      <c r="W2948" s="112"/>
      <c r="X2948" s="113"/>
    </row>
    <row r="2949" spans="1:24" x14ac:dyDescent="0.25">
      <c r="A2949" s="77"/>
      <c r="B2949" s="80"/>
      <c r="C2949" s="22"/>
      <c r="D2949" s="22"/>
      <c r="E2949" s="21"/>
      <c r="F2949" s="21"/>
      <c r="G2949" s="11"/>
      <c r="I2949" s="9"/>
      <c r="L2949" s="1"/>
      <c r="M2949" s="112"/>
      <c r="N2949" s="112"/>
      <c r="O2949" s="112"/>
      <c r="P2949" s="113"/>
      <c r="Q2949" s="112"/>
      <c r="R2949" s="114"/>
      <c r="S2949" s="113"/>
      <c r="T2949" s="112"/>
      <c r="U2949" s="114"/>
      <c r="V2949" s="113"/>
      <c r="W2949" s="112"/>
      <c r="X2949" s="113"/>
    </row>
    <row r="2950" spans="1:24" x14ac:dyDescent="0.25">
      <c r="A2950" s="77"/>
      <c r="B2950" s="80"/>
      <c r="C2950" s="22"/>
      <c r="D2950" s="22"/>
      <c r="E2950" s="21"/>
      <c r="F2950" s="21"/>
      <c r="G2950" s="11"/>
      <c r="I2950" s="9"/>
      <c r="L2950" s="1"/>
      <c r="M2950" s="112"/>
      <c r="N2950" s="112"/>
      <c r="O2950" s="112"/>
      <c r="P2950" s="113"/>
      <c r="Q2950" s="112"/>
      <c r="R2950" s="114"/>
      <c r="S2950" s="113"/>
      <c r="T2950" s="112"/>
      <c r="U2950" s="114"/>
      <c r="V2950" s="113"/>
      <c r="W2950" s="112"/>
      <c r="X2950" s="113"/>
    </row>
    <row r="2951" spans="1:24" x14ac:dyDescent="0.25">
      <c r="A2951" s="77"/>
      <c r="B2951" s="80"/>
      <c r="C2951" s="22"/>
      <c r="D2951" s="22"/>
      <c r="E2951" s="21"/>
      <c r="F2951" s="21"/>
      <c r="G2951" s="11"/>
      <c r="I2951" s="9"/>
      <c r="L2951" s="1"/>
      <c r="M2951" s="112"/>
      <c r="N2951" s="112"/>
      <c r="O2951" s="112"/>
      <c r="P2951" s="113"/>
      <c r="Q2951" s="112"/>
      <c r="R2951" s="114"/>
      <c r="S2951" s="113"/>
      <c r="T2951" s="112"/>
      <c r="U2951" s="114"/>
      <c r="V2951" s="113"/>
      <c r="W2951" s="112"/>
      <c r="X2951" s="113"/>
    </row>
    <row r="2952" spans="1:24" x14ac:dyDescent="0.25">
      <c r="A2952" s="77"/>
      <c r="B2952" s="80"/>
      <c r="C2952" s="22"/>
      <c r="D2952" s="22"/>
      <c r="E2952" s="21"/>
      <c r="F2952" s="21"/>
      <c r="G2952" s="11"/>
      <c r="I2952" s="9"/>
      <c r="L2952" s="1"/>
      <c r="M2952" s="112"/>
      <c r="N2952" s="112"/>
      <c r="O2952" s="112"/>
      <c r="P2952" s="113"/>
      <c r="Q2952" s="112"/>
      <c r="R2952" s="114"/>
      <c r="S2952" s="113"/>
      <c r="T2952" s="112"/>
      <c r="U2952" s="114"/>
      <c r="V2952" s="113"/>
      <c r="W2952" s="112"/>
      <c r="X2952" s="113"/>
    </row>
    <row r="2953" spans="1:24" x14ac:dyDescent="0.25">
      <c r="A2953" s="77"/>
      <c r="B2953" s="80"/>
      <c r="C2953" s="22"/>
      <c r="D2953" s="22"/>
      <c r="E2953" s="21"/>
      <c r="F2953" s="21"/>
      <c r="G2953" s="11"/>
      <c r="I2953" s="9"/>
      <c r="L2953" s="1"/>
      <c r="M2953" s="112"/>
      <c r="N2953" s="112"/>
      <c r="O2953" s="112"/>
      <c r="P2953" s="113"/>
      <c r="Q2953" s="112"/>
      <c r="R2953" s="114"/>
      <c r="S2953" s="113"/>
      <c r="T2953" s="112"/>
      <c r="U2953" s="114"/>
      <c r="V2953" s="113"/>
      <c r="W2953" s="112"/>
      <c r="X2953" s="113"/>
    </row>
    <row r="2954" spans="1:24" x14ac:dyDescent="0.25">
      <c r="A2954" s="77"/>
      <c r="B2954" s="80"/>
      <c r="C2954" s="22"/>
      <c r="D2954" s="22"/>
      <c r="E2954" s="21"/>
      <c r="F2954" s="21"/>
      <c r="G2954" s="11"/>
      <c r="I2954" s="9"/>
      <c r="L2954" s="1"/>
      <c r="M2954" s="112"/>
      <c r="N2954" s="112"/>
      <c r="O2954" s="112"/>
      <c r="P2954" s="113"/>
      <c r="Q2954" s="112"/>
      <c r="R2954" s="114"/>
      <c r="S2954" s="113"/>
      <c r="T2954" s="112"/>
      <c r="U2954" s="114"/>
      <c r="V2954" s="113"/>
      <c r="W2954" s="112"/>
      <c r="X2954" s="113"/>
    </row>
    <row r="2955" spans="1:24" x14ac:dyDescent="0.25">
      <c r="A2955" s="77"/>
      <c r="B2955" s="80"/>
      <c r="C2955" s="22"/>
      <c r="D2955" s="22"/>
      <c r="E2955" s="21"/>
      <c r="F2955" s="21"/>
      <c r="G2955" s="11"/>
      <c r="I2955" s="9"/>
      <c r="L2955" s="1"/>
      <c r="M2955" s="112"/>
      <c r="N2955" s="112"/>
      <c r="O2955" s="112"/>
      <c r="P2955" s="113"/>
      <c r="Q2955" s="112"/>
      <c r="R2955" s="114"/>
      <c r="S2955" s="113"/>
      <c r="T2955" s="112"/>
      <c r="U2955" s="114"/>
      <c r="V2955" s="113"/>
      <c r="W2955" s="112"/>
      <c r="X2955" s="113"/>
    </row>
    <row r="2956" spans="1:24" x14ac:dyDescent="0.25">
      <c r="A2956" s="77"/>
      <c r="B2956" s="80"/>
      <c r="C2956" s="22"/>
      <c r="D2956" s="22"/>
      <c r="E2956" s="21"/>
      <c r="F2956" s="21"/>
      <c r="G2956" s="11"/>
      <c r="I2956" s="9"/>
      <c r="L2956" s="1"/>
      <c r="M2956" s="112"/>
      <c r="N2956" s="112"/>
      <c r="O2956" s="112"/>
      <c r="P2956" s="113"/>
      <c r="Q2956" s="112"/>
      <c r="R2956" s="114"/>
      <c r="S2956" s="113"/>
      <c r="T2956" s="112"/>
      <c r="U2956" s="114"/>
      <c r="V2956" s="113"/>
      <c r="W2956" s="112"/>
      <c r="X2956" s="113"/>
    </row>
    <row r="2957" spans="1:24" x14ac:dyDescent="0.25">
      <c r="A2957" s="77"/>
      <c r="B2957" s="80"/>
      <c r="C2957" s="22"/>
      <c r="D2957" s="22"/>
      <c r="E2957" s="21"/>
      <c r="F2957" s="21"/>
      <c r="G2957" s="11"/>
      <c r="I2957" s="9"/>
      <c r="L2957" s="1"/>
      <c r="M2957" s="112"/>
      <c r="N2957" s="112"/>
      <c r="O2957" s="112"/>
      <c r="P2957" s="113"/>
      <c r="Q2957" s="112"/>
      <c r="R2957" s="114"/>
      <c r="S2957" s="113"/>
      <c r="T2957" s="112"/>
      <c r="U2957" s="114"/>
      <c r="V2957" s="113"/>
      <c r="W2957" s="112"/>
      <c r="X2957" s="113"/>
    </row>
    <row r="2958" spans="1:24" x14ac:dyDescent="0.25">
      <c r="A2958" s="77"/>
      <c r="B2958" s="80"/>
      <c r="C2958" s="22"/>
      <c r="D2958" s="22"/>
      <c r="E2958" s="21"/>
      <c r="F2958" s="21"/>
      <c r="G2958" s="11"/>
      <c r="I2958" s="9"/>
      <c r="L2958" s="1"/>
      <c r="M2958" s="112"/>
      <c r="N2958" s="112"/>
      <c r="O2958" s="112"/>
      <c r="P2958" s="113"/>
      <c r="Q2958" s="112"/>
      <c r="R2958" s="114"/>
      <c r="S2958" s="113"/>
      <c r="T2958" s="112"/>
      <c r="U2958" s="114"/>
      <c r="V2958" s="113"/>
      <c r="W2958" s="112"/>
      <c r="X2958" s="113"/>
    </row>
    <row r="2959" spans="1:24" x14ac:dyDescent="0.25">
      <c r="A2959" s="77"/>
      <c r="B2959" s="80"/>
      <c r="C2959" s="22"/>
      <c r="D2959" s="22"/>
      <c r="E2959" s="21"/>
      <c r="F2959" s="21"/>
      <c r="G2959" s="11"/>
      <c r="I2959" s="9"/>
      <c r="L2959" s="1"/>
      <c r="M2959" s="112"/>
      <c r="N2959" s="112"/>
      <c r="O2959" s="112"/>
      <c r="P2959" s="113"/>
      <c r="Q2959" s="112"/>
      <c r="R2959" s="114"/>
      <c r="S2959" s="113"/>
      <c r="T2959" s="112"/>
      <c r="U2959" s="114"/>
      <c r="V2959" s="113"/>
      <c r="W2959" s="112"/>
      <c r="X2959" s="113"/>
    </row>
    <row r="2960" spans="1:24" x14ac:dyDescent="0.25">
      <c r="A2960" s="77"/>
      <c r="B2960" s="80"/>
      <c r="C2960" s="22"/>
      <c r="D2960" s="22"/>
      <c r="E2960" s="21"/>
      <c r="F2960" s="21"/>
      <c r="G2960" s="11"/>
      <c r="I2960" s="9"/>
      <c r="L2960" s="1"/>
      <c r="M2960" s="112"/>
      <c r="N2960" s="112"/>
      <c r="O2960" s="112"/>
      <c r="P2960" s="113"/>
      <c r="Q2960" s="112"/>
      <c r="R2960" s="114"/>
      <c r="S2960" s="113"/>
      <c r="T2960" s="112"/>
      <c r="U2960" s="114"/>
      <c r="V2960" s="113"/>
      <c r="W2960" s="112"/>
      <c r="X2960" s="113"/>
    </row>
    <row r="2961" spans="1:24" x14ac:dyDescent="0.25">
      <c r="A2961" s="77"/>
      <c r="B2961" s="80"/>
      <c r="C2961" s="22"/>
      <c r="D2961" s="22"/>
      <c r="E2961" s="21"/>
      <c r="F2961" s="21"/>
      <c r="G2961" s="11"/>
      <c r="I2961" s="9"/>
      <c r="L2961" s="1"/>
      <c r="M2961" s="112"/>
      <c r="N2961" s="112"/>
      <c r="O2961" s="112"/>
      <c r="P2961" s="113"/>
      <c r="Q2961" s="112"/>
      <c r="R2961" s="114"/>
      <c r="S2961" s="113"/>
      <c r="T2961" s="112"/>
      <c r="U2961" s="114"/>
      <c r="V2961" s="113"/>
      <c r="W2961" s="112"/>
      <c r="X2961" s="113"/>
    </row>
    <row r="2962" spans="1:24" x14ac:dyDescent="0.25">
      <c r="A2962" s="77"/>
      <c r="B2962" s="80"/>
      <c r="C2962" s="22"/>
      <c r="D2962" s="22"/>
      <c r="E2962" s="21"/>
      <c r="F2962" s="21"/>
      <c r="G2962" s="11"/>
      <c r="I2962" s="9"/>
      <c r="L2962" s="1"/>
      <c r="M2962" s="112"/>
      <c r="N2962" s="112"/>
      <c r="O2962" s="112"/>
      <c r="P2962" s="113"/>
      <c r="Q2962" s="112"/>
      <c r="R2962" s="114"/>
      <c r="S2962" s="113"/>
      <c r="T2962" s="112"/>
      <c r="U2962" s="114"/>
      <c r="V2962" s="113"/>
      <c r="W2962" s="112"/>
      <c r="X2962" s="113"/>
    </row>
    <row r="2963" spans="1:24" x14ac:dyDescent="0.25">
      <c r="A2963" s="77"/>
      <c r="B2963" s="80"/>
      <c r="C2963" s="22"/>
      <c r="D2963" s="22"/>
      <c r="E2963" s="21"/>
      <c r="F2963" s="21"/>
      <c r="G2963" s="11"/>
      <c r="I2963" s="9"/>
      <c r="L2963" s="1"/>
      <c r="M2963" s="112"/>
      <c r="N2963" s="112"/>
      <c r="O2963" s="112"/>
      <c r="P2963" s="113"/>
      <c r="Q2963" s="112"/>
      <c r="R2963" s="114"/>
      <c r="S2963" s="113"/>
      <c r="T2963" s="112"/>
      <c r="U2963" s="114"/>
      <c r="V2963" s="113"/>
      <c r="W2963" s="112"/>
      <c r="X2963" s="113"/>
    </row>
    <row r="2964" spans="1:24" x14ac:dyDescent="0.25">
      <c r="A2964" s="77"/>
      <c r="B2964" s="80"/>
      <c r="C2964" s="22"/>
      <c r="D2964" s="22"/>
      <c r="E2964" s="21"/>
      <c r="F2964" s="21"/>
      <c r="G2964" s="11"/>
      <c r="I2964" s="9"/>
      <c r="L2964" s="1"/>
      <c r="M2964" s="112"/>
      <c r="N2964" s="112"/>
      <c r="O2964" s="112"/>
      <c r="P2964" s="113"/>
      <c r="Q2964" s="112"/>
      <c r="R2964" s="114"/>
      <c r="S2964" s="113"/>
      <c r="T2964" s="112"/>
      <c r="U2964" s="114"/>
      <c r="V2964" s="113"/>
      <c r="W2964" s="112"/>
      <c r="X2964" s="113"/>
    </row>
    <row r="2965" spans="1:24" x14ac:dyDescent="0.25">
      <c r="A2965" s="77"/>
      <c r="B2965" s="80"/>
      <c r="C2965" s="22"/>
      <c r="D2965" s="22"/>
      <c r="E2965" s="21"/>
      <c r="F2965" s="21"/>
      <c r="G2965" s="11"/>
      <c r="I2965" s="9"/>
      <c r="L2965" s="1"/>
      <c r="M2965" s="112"/>
      <c r="N2965" s="112"/>
      <c r="O2965" s="112"/>
      <c r="P2965" s="113"/>
      <c r="Q2965" s="112"/>
      <c r="R2965" s="114"/>
      <c r="S2965" s="113"/>
      <c r="T2965" s="112"/>
      <c r="U2965" s="114"/>
      <c r="V2965" s="113"/>
      <c r="W2965" s="112"/>
      <c r="X2965" s="113"/>
    </row>
    <row r="2966" spans="1:24" x14ac:dyDescent="0.25">
      <c r="A2966" s="77"/>
      <c r="B2966" s="80"/>
      <c r="C2966" s="22"/>
      <c r="D2966" s="22"/>
      <c r="E2966" s="21"/>
      <c r="F2966" s="21"/>
      <c r="G2966" s="11"/>
      <c r="I2966" s="9"/>
      <c r="L2966" s="1"/>
      <c r="M2966" s="112"/>
      <c r="N2966" s="112"/>
      <c r="O2966" s="112"/>
      <c r="P2966" s="113"/>
      <c r="Q2966" s="112"/>
      <c r="R2966" s="114"/>
      <c r="S2966" s="113"/>
      <c r="T2966" s="112"/>
      <c r="U2966" s="114"/>
      <c r="V2966" s="113"/>
      <c r="W2966" s="112"/>
      <c r="X2966" s="113"/>
    </row>
    <row r="2967" spans="1:24" x14ac:dyDescent="0.25">
      <c r="A2967" s="77"/>
      <c r="B2967" s="80"/>
      <c r="C2967" s="22"/>
      <c r="D2967" s="22"/>
      <c r="E2967" s="21"/>
      <c r="F2967" s="21"/>
      <c r="G2967" s="11"/>
      <c r="I2967" s="9"/>
      <c r="L2967" s="1"/>
      <c r="M2967" s="112"/>
      <c r="N2967" s="112"/>
      <c r="O2967" s="112"/>
      <c r="P2967" s="113"/>
      <c r="Q2967" s="112"/>
      <c r="R2967" s="114"/>
      <c r="S2967" s="113"/>
      <c r="T2967" s="112"/>
      <c r="U2967" s="114"/>
      <c r="V2967" s="113"/>
      <c r="W2967" s="112"/>
      <c r="X2967" s="113"/>
    </row>
    <row r="2968" spans="1:24" x14ac:dyDescent="0.25">
      <c r="A2968" s="77"/>
      <c r="B2968" s="80"/>
      <c r="C2968" s="22"/>
      <c r="D2968" s="22"/>
      <c r="E2968" s="21"/>
      <c r="F2968" s="21"/>
      <c r="G2968" s="11"/>
      <c r="I2968" s="9"/>
      <c r="L2968" s="1"/>
      <c r="M2968" s="112"/>
      <c r="N2968" s="112"/>
      <c r="O2968" s="112"/>
      <c r="P2968" s="113"/>
      <c r="Q2968" s="112"/>
      <c r="R2968" s="114"/>
      <c r="S2968" s="113"/>
      <c r="T2968" s="112"/>
      <c r="U2968" s="114"/>
      <c r="V2968" s="113"/>
      <c r="W2968" s="112"/>
      <c r="X2968" s="113"/>
    </row>
    <row r="2969" spans="1:24" x14ac:dyDescent="0.25">
      <c r="A2969" s="77"/>
      <c r="B2969" s="80"/>
      <c r="C2969" s="22"/>
      <c r="D2969" s="22"/>
      <c r="E2969" s="21"/>
      <c r="F2969" s="21"/>
      <c r="G2969" s="11"/>
      <c r="I2969" s="9"/>
      <c r="L2969" s="1"/>
      <c r="M2969" s="112"/>
      <c r="N2969" s="112"/>
      <c r="O2969" s="112"/>
      <c r="P2969" s="113"/>
      <c r="Q2969" s="112"/>
      <c r="R2969" s="114"/>
      <c r="S2969" s="113"/>
      <c r="T2969" s="112"/>
      <c r="U2969" s="114"/>
      <c r="V2969" s="113"/>
      <c r="W2969" s="112"/>
      <c r="X2969" s="113"/>
    </row>
    <row r="2970" spans="1:24" x14ac:dyDescent="0.25">
      <c r="A2970" s="77"/>
      <c r="B2970" s="80"/>
      <c r="C2970" s="22"/>
      <c r="D2970" s="22"/>
      <c r="E2970" s="21"/>
      <c r="F2970" s="21"/>
      <c r="G2970" s="11"/>
      <c r="I2970" s="9"/>
      <c r="L2970" s="1"/>
      <c r="M2970" s="112"/>
      <c r="N2970" s="112"/>
      <c r="O2970" s="112"/>
      <c r="P2970" s="113"/>
      <c r="Q2970" s="112"/>
      <c r="R2970" s="114"/>
      <c r="S2970" s="113"/>
      <c r="T2970" s="112"/>
      <c r="U2970" s="114"/>
      <c r="V2970" s="113"/>
      <c r="W2970" s="112"/>
      <c r="X2970" s="113"/>
    </row>
    <row r="2971" spans="1:24" x14ac:dyDescent="0.25">
      <c r="A2971" s="77"/>
      <c r="B2971" s="80"/>
      <c r="C2971" s="22"/>
      <c r="D2971" s="22"/>
      <c r="E2971" s="21"/>
      <c r="F2971" s="21"/>
      <c r="G2971" s="11"/>
      <c r="I2971" s="9"/>
      <c r="L2971" s="1"/>
      <c r="M2971" s="112"/>
      <c r="N2971" s="112"/>
      <c r="O2971" s="112"/>
      <c r="P2971" s="113"/>
      <c r="Q2971" s="112"/>
      <c r="R2971" s="114"/>
      <c r="S2971" s="113"/>
      <c r="T2971" s="112"/>
      <c r="U2971" s="114"/>
      <c r="V2971" s="113"/>
      <c r="W2971" s="112"/>
      <c r="X2971" s="113"/>
    </row>
    <row r="2972" spans="1:24" x14ac:dyDescent="0.25">
      <c r="A2972" s="77"/>
      <c r="B2972" s="80"/>
      <c r="C2972" s="22"/>
      <c r="D2972" s="22"/>
      <c r="E2972" s="21"/>
      <c r="F2972" s="21"/>
      <c r="G2972" s="11"/>
      <c r="I2972" s="9"/>
      <c r="L2972" s="1"/>
      <c r="M2972" s="112"/>
      <c r="N2972" s="112"/>
      <c r="O2972" s="112"/>
      <c r="P2972" s="113"/>
      <c r="Q2972" s="112"/>
      <c r="R2972" s="114"/>
      <c r="S2972" s="113"/>
      <c r="T2972" s="112"/>
      <c r="U2972" s="114"/>
      <c r="V2972" s="113"/>
      <c r="W2972" s="112"/>
      <c r="X2972" s="113"/>
    </row>
    <row r="2973" spans="1:24" x14ac:dyDescent="0.25">
      <c r="A2973" s="77"/>
      <c r="B2973" s="80"/>
      <c r="C2973" s="22"/>
      <c r="D2973" s="22"/>
      <c r="E2973" s="21"/>
      <c r="F2973" s="21"/>
      <c r="G2973" s="11"/>
      <c r="I2973" s="9"/>
      <c r="L2973" s="1"/>
      <c r="M2973" s="112"/>
      <c r="N2973" s="112"/>
      <c r="O2973" s="112"/>
      <c r="P2973" s="113"/>
      <c r="Q2973" s="112"/>
      <c r="R2973" s="114"/>
      <c r="S2973" s="113"/>
      <c r="T2973" s="112"/>
      <c r="U2973" s="114"/>
      <c r="V2973" s="113"/>
      <c r="W2973" s="112"/>
      <c r="X2973" s="113"/>
    </row>
    <row r="2974" spans="1:24" x14ac:dyDescent="0.25">
      <c r="A2974" s="77"/>
      <c r="B2974" s="80"/>
      <c r="C2974" s="22"/>
      <c r="D2974" s="22"/>
      <c r="E2974" s="21"/>
      <c r="F2974" s="21"/>
      <c r="G2974" s="11"/>
      <c r="I2974" s="9"/>
      <c r="L2974" s="1"/>
      <c r="M2974" s="112"/>
      <c r="N2974" s="112"/>
      <c r="O2974" s="112"/>
      <c r="P2974" s="113"/>
      <c r="Q2974" s="112"/>
      <c r="R2974" s="114"/>
      <c r="S2974" s="113"/>
      <c r="T2974" s="112"/>
      <c r="U2974" s="114"/>
      <c r="V2974" s="113"/>
      <c r="W2974" s="112"/>
      <c r="X2974" s="113"/>
    </row>
    <row r="2975" spans="1:24" x14ac:dyDescent="0.25">
      <c r="A2975" s="77"/>
      <c r="B2975" s="80"/>
      <c r="C2975" s="22"/>
      <c r="D2975" s="22"/>
      <c r="E2975" s="21"/>
      <c r="F2975" s="21"/>
      <c r="G2975" s="11"/>
      <c r="I2975" s="9"/>
      <c r="L2975" s="1"/>
      <c r="M2975" s="112"/>
      <c r="N2975" s="112"/>
      <c r="O2975" s="112"/>
      <c r="P2975" s="113"/>
      <c r="Q2975" s="112"/>
      <c r="R2975" s="114"/>
      <c r="S2975" s="113"/>
      <c r="T2975" s="112"/>
      <c r="U2975" s="114"/>
      <c r="V2975" s="113"/>
      <c r="W2975" s="112"/>
      <c r="X2975" s="113"/>
    </row>
    <row r="2976" spans="1:24" x14ac:dyDescent="0.25">
      <c r="A2976" s="77"/>
      <c r="B2976" s="80"/>
      <c r="C2976" s="22"/>
      <c r="D2976" s="22"/>
      <c r="E2976" s="21"/>
      <c r="F2976" s="21"/>
      <c r="G2976" s="11"/>
      <c r="I2976" s="9"/>
      <c r="L2976" s="1"/>
      <c r="M2976" s="112"/>
      <c r="N2976" s="112"/>
      <c r="O2976" s="112"/>
      <c r="P2976" s="113"/>
      <c r="Q2976" s="112"/>
      <c r="R2976" s="114"/>
      <c r="S2976" s="113"/>
      <c r="T2976" s="112"/>
      <c r="U2976" s="114"/>
      <c r="V2976" s="113"/>
      <c r="W2976" s="112"/>
      <c r="X2976" s="113"/>
    </row>
    <row r="2977" spans="1:24" x14ac:dyDescent="0.25">
      <c r="A2977" s="77"/>
      <c r="B2977" s="80"/>
      <c r="C2977" s="22"/>
      <c r="D2977" s="22"/>
      <c r="E2977" s="21"/>
      <c r="F2977" s="21"/>
      <c r="G2977" s="11"/>
      <c r="I2977" s="9"/>
      <c r="L2977" s="1"/>
      <c r="M2977" s="112"/>
      <c r="N2977" s="112"/>
      <c r="O2977" s="112"/>
      <c r="P2977" s="113"/>
      <c r="Q2977" s="112"/>
      <c r="R2977" s="114"/>
      <c r="S2977" s="113"/>
      <c r="T2977" s="112"/>
      <c r="U2977" s="114"/>
      <c r="V2977" s="113"/>
      <c r="W2977" s="112"/>
      <c r="X2977" s="113"/>
    </row>
    <row r="2978" spans="1:24" x14ac:dyDescent="0.25">
      <c r="A2978" s="77"/>
      <c r="B2978" s="80"/>
      <c r="C2978" s="22"/>
      <c r="D2978" s="22"/>
      <c r="E2978" s="21"/>
      <c r="F2978" s="21"/>
      <c r="G2978" s="11"/>
      <c r="I2978" s="9"/>
      <c r="L2978" s="1"/>
      <c r="M2978" s="112"/>
      <c r="N2978" s="112"/>
      <c r="O2978" s="112"/>
      <c r="P2978" s="113"/>
      <c r="Q2978" s="112"/>
      <c r="R2978" s="114"/>
      <c r="S2978" s="113"/>
      <c r="T2978" s="112"/>
      <c r="U2978" s="114"/>
      <c r="V2978" s="113"/>
      <c r="W2978" s="112"/>
      <c r="X2978" s="113"/>
    </row>
    <row r="2979" spans="1:24" x14ac:dyDescent="0.25">
      <c r="A2979" s="77"/>
      <c r="B2979" s="80"/>
      <c r="C2979" s="22"/>
      <c r="D2979" s="22"/>
      <c r="E2979" s="21"/>
      <c r="F2979" s="21"/>
      <c r="G2979" s="11"/>
      <c r="I2979" s="9"/>
      <c r="L2979" s="1"/>
      <c r="M2979" s="112"/>
      <c r="N2979" s="112"/>
      <c r="O2979" s="112"/>
      <c r="P2979" s="113"/>
      <c r="Q2979" s="112"/>
      <c r="R2979" s="114"/>
      <c r="S2979" s="113"/>
      <c r="T2979" s="112"/>
      <c r="U2979" s="114"/>
      <c r="V2979" s="113"/>
      <c r="W2979" s="112"/>
      <c r="X2979" s="113"/>
    </row>
    <row r="2980" spans="1:24" x14ac:dyDescent="0.25">
      <c r="A2980" s="77"/>
      <c r="B2980" s="80"/>
      <c r="C2980" s="22"/>
      <c r="D2980" s="22"/>
      <c r="E2980" s="21"/>
      <c r="F2980" s="21"/>
      <c r="G2980" s="11"/>
      <c r="I2980" s="9"/>
      <c r="L2980" s="1"/>
      <c r="M2980" s="112"/>
      <c r="N2980" s="112"/>
      <c r="O2980" s="112"/>
      <c r="P2980" s="113"/>
      <c r="Q2980" s="112"/>
      <c r="R2980" s="114"/>
      <c r="S2980" s="113"/>
      <c r="T2980" s="112"/>
      <c r="U2980" s="114"/>
      <c r="V2980" s="113"/>
      <c r="W2980" s="112"/>
      <c r="X2980" s="113"/>
    </row>
    <row r="2981" spans="1:24" x14ac:dyDescent="0.25">
      <c r="A2981" s="77"/>
      <c r="B2981" s="80"/>
      <c r="C2981" s="22"/>
      <c r="D2981" s="22"/>
      <c r="E2981" s="21"/>
      <c r="F2981" s="21"/>
      <c r="G2981" s="11"/>
      <c r="I2981" s="9"/>
      <c r="L2981" s="1"/>
      <c r="M2981" s="112"/>
      <c r="N2981" s="112"/>
      <c r="O2981" s="112"/>
      <c r="P2981" s="113"/>
      <c r="Q2981" s="112"/>
      <c r="R2981" s="114"/>
      <c r="S2981" s="113"/>
      <c r="T2981" s="112"/>
      <c r="U2981" s="114"/>
      <c r="V2981" s="113"/>
      <c r="W2981" s="112"/>
      <c r="X2981" s="113"/>
    </row>
    <row r="2982" spans="1:24" x14ac:dyDescent="0.25">
      <c r="A2982" s="77"/>
      <c r="B2982" s="80"/>
      <c r="C2982" s="22"/>
      <c r="D2982" s="22"/>
      <c r="E2982" s="21"/>
      <c r="F2982" s="21"/>
      <c r="G2982" s="11"/>
      <c r="I2982" s="9"/>
      <c r="L2982" s="1"/>
      <c r="M2982" s="112"/>
      <c r="N2982" s="112"/>
      <c r="O2982" s="112"/>
      <c r="P2982" s="113"/>
      <c r="Q2982" s="112"/>
      <c r="R2982" s="114"/>
      <c r="S2982" s="113"/>
      <c r="T2982" s="112"/>
      <c r="U2982" s="114"/>
      <c r="V2982" s="113"/>
      <c r="W2982" s="112"/>
      <c r="X2982" s="113"/>
    </row>
    <row r="2983" spans="1:24" x14ac:dyDescent="0.25">
      <c r="A2983" s="77"/>
      <c r="B2983" s="80"/>
      <c r="C2983" s="22"/>
      <c r="D2983" s="22"/>
      <c r="E2983" s="21"/>
      <c r="F2983" s="21"/>
      <c r="G2983" s="11"/>
      <c r="I2983" s="9"/>
      <c r="L2983" s="1"/>
      <c r="M2983" s="112"/>
      <c r="N2983" s="112"/>
      <c r="O2983" s="112"/>
      <c r="P2983" s="113"/>
      <c r="Q2983" s="112"/>
      <c r="R2983" s="114"/>
      <c r="S2983" s="113"/>
      <c r="T2983" s="112"/>
      <c r="U2983" s="114"/>
      <c r="V2983" s="113"/>
      <c r="W2983" s="112"/>
      <c r="X2983" s="113"/>
    </row>
    <row r="2984" spans="1:24" x14ac:dyDescent="0.25">
      <c r="A2984" s="77"/>
      <c r="B2984" s="80"/>
      <c r="C2984" s="22"/>
      <c r="D2984" s="22"/>
      <c r="E2984" s="21"/>
      <c r="F2984" s="21"/>
      <c r="G2984" s="11"/>
      <c r="I2984" s="9"/>
      <c r="L2984" s="1"/>
      <c r="M2984" s="112"/>
      <c r="N2984" s="112"/>
      <c r="O2984" s="112"/>
      <c r="P2984" s="113"/>
      <c r="Q2984" s="112"/>
      <c r="R2984" s="114"/>
      <c r="S2984" s="113"/>
      <c r="T2984" s="112"/>
      <c r="U2984" s="114"/>
      <c r="V2984" s="113"/>
      <c r="W2984" s="112"/>
      <c r="X2984" s="113"/>
    </row>
    <row r="2985" spans="1:24" x14ac:dyDescent="0.25">
      <c r="A2985" s="77"/>
      <c r="B2985" s="80"/>
      <c r="C2985" s="22"/>
      <c r="D2985" s="22"/>
      <c r="E2985" s="21"/>
      <c r="F2985" s="21"/>
      <c r="G2985" s="11"/>
      <c r="I2985" s="9"/>
      <c r="L2985" s="1"/>
      <c r="M2985" s="112"/>
      <c r="N2985" s="112"/>
      <c r="O2985" s="112"/>
      <c r="P2985" s="113"/>
      <c r="Q2985" s="112"/>
      <c r="R2985" s="114"/>
      <c r="S2985" s="113"/>
      <c r="T2985" s="112"/>
      <c r="U2985" s="114"/>
      <c r="V2985" s="113"/>
      <c r="W2985" s="112"/>
      <c r="X2985" s="113"/>
    </row>
    <row r="2986" spans="1:24" x14ac:dyDescent="0.25">
      <c r="A2986" s="77"/>
      <c r="B2986" s="80"/>
      <c r="C2986" s="22"/>
      <c r="D2986" s="22"/>
      <c r="E2986" s="21"/>
      <c r="F2986" s="21"/>
      <c r="G2986" s="11"/>
      <c r="I2986" s="9"/>
      <c r="L2986" s="1"/>
      <c r="M2986" s="112"/>
      <c r="N2986" s="112"/>
      <c r="O2986" s="112"/>
      <c r="P2986" s="113"/>
      <c r="Q2986" s="112"/>
      <c r="R2986" s="114"/>
      <c r="S2986" s="113"/>
      <c r="T2986" s="112"/>
      <c r="U2986" s="114"/>
      <c r="V2986" s="113"/>
      <c r="W2986" s="112"/>
      <c r="X2986" s="113"/>
    </row>
    <row r="2987" spans="1:24" x14ac:dyDescent="0.25">
      <c r="A2987" s="77"/>
      <c r="B2987" s="80"/>
      <c r="C2987" s="22"/>
      <c r="D2987" s="22"/>
      <c r="E2987" s="21"/>
      <c r="F2987" s="21"/>
      <c r="G2987" s="11"/>
      <c r="I2987" s="9"/>
      <c r="L2987" s="1"/>
      <c r="M2987" s="112"/>
      <c r="N2987" s="112"/>
      <c r="O2987" s="112"/>
      <c r="P2987" s="113"/>
      <c r="Q2987" s="112"/>
      <c r="R2987" s="114"/>
      <c r="S2987" s="113"/>
      <c r="T2987" s="112"/>
      <c r="U2987" s="114"/>
      <c r="V2987" s="113"/>
      <c r="W2987" s="112"/>
      <c r="X2987" s="113"/>
    </row>
    <row r="2988" spans="1:24" x14ac:dyDescent="0.25">
      <c r="A2988" s="77"/>
      <c r="B2988" s="80"/>
      <c r="C2988" s="22"/>
      <c r="D2988" s="22"/>
      <c r="E2988" s="21"/>
      <c r="F2988" s="21"/>
      <c r="G2988" s="11"/>
      <c r="I2988" s="9"/>
      <c r="L2988" s="1"/>
      <c r="M2988" s="112"/>
      <c r="N2988" s="112"/>
      <c r="O2988" s="112"/>
      <c r="P2988" s="113"/>
      <c r="Q2988" s="112"/>
      <c r="R2988" s="114"/>
      <c r="S2988" s="113"/>
      <c r="T2988" s="112"/>
      <c r="U2988" s="114"/>
      <c r="V2988" s="113"/>
      <c r="W2988" s="112"/>
      <c r="X2988" s="113"/>
    </row>
    <row r="2989" spans="1:24" x14ac:dyDescent="0.25">
      <c r="A2989" s="77"/>
      <c r="B2989" s="80"/>
      <c r="C2989" s="22"/>
      <c r="D2989" s="22"/>
      <c r="E2989" s="21"/>
      <c r="F2989" s="21"/>
      <c r="G2989" s="11"/>
      <c r="I2989" s="9"/>
      <c r="L2989" s="1"/>
      <c r="M2989" s="112"/>
      <c r="N2989" s="112"/>
      <c r="O2989" s="112"/>
      <c r="P2989" s="113"/>
      <c r="Q2989" s="112"/>
      <c r="R2989" s="114"/>
      <c r="S2989" s="113"/>
      <c r="T2989" s="112"/>
      <c r="U2989" s="114"/>
      <c r="V2989" s="113"/>
      <c r="W2989" s="112"/>
      <c r="X2989" s="113"/>
    </row>
    <row r="2990" spans="1:24" x14ac:dyDescent="0.25">
      <c r="A2990" s="77"/>
      <c r="B2990" s="80"/>
      <c r="C2990" s="22"/>
      <c r="D2990" s="22"/>
      <c r="E2990" s="21"/>
      <c r="F2990" s="21"/>
      <c r="G2990" s="11"/>
      <c r="I2990" s="9"/>
      <c r="L2990" s="1"/>
      <c r="M2990" s="112"/>
      <c r="N2990" s="112"/>
      <c r="O2990" s="112"/>
      <c r="P2990" s="113"/>
      <c r="Q2990" s="112"/>
      <c r="R2990" s="114"/>
      <c r="S2990" s="113"/>
      <c r="T2990" s="112"/>
      <c r="U2990" s="114"/>
      <c r="V2990" s="113"/>
      <c r="W2990" s="112"/>
      <c r="X2990" s="113"/>
    </row>
    <row r="2991" spans="1:24" x14ac:dyDescent="0.25">
      <c r="A2991" s="77"/>
      <c r="B2991" s="80"/>
      <c r="C2991" s="22"/>
      <c r="D2991" s="22"/>
      <c r="E2991" s="21"/>
      <c r="F2991" s="21"/>
      <c r="G2991" s="11"/>
      <c r="I2991" s="9"/>
      <c r="L2991" s="1"/>
      <c r="M2991" s="112"/>
      <c r="N2991" s="112"/>
      <c r="O2991" s="112"/>
      <c r="P2991" s="113"/>
      <c r="Q2991" s="112"/>
      <c r="R2991" s="114"/>
      <c r="S2991" s="113"/>
      <c r="T2991" s="112"/>
      <c r="U2991" s="114"/>
      <c r="V2991" s="113"/>
      <c r="W2991" s="112"/>
      <c r="X2991" s="113"/>
    </row>
    <row r="2992" spans="1:24" x14ac:dyDescent="0.25">
      <c r="A2992" s="77"/>
      <c r="B2992" s="80"/>
      <c r="C2992" s="22"/>
      <c r="D2992" s="22"/>
      <c r="E2992" s="21"/>
      <c r="F2992" s="21"/>
      <c r="G2992" s="11"/>
      <c r="I2992" s="9"/>
      <c r="L2992" s="1"/>
      <c r="M2992" s="112"/>
      <c r="N2992" s="112"/>
      <c r="O2992" s="112"/>
      <c r="P2992" s="113"/>
      <c r="Q2992" s="112"/>
      <c r="R2992" s="114"/>
      <c r="S2992" s="113"/>
      <c r="T2992" s="112"/>
      <c r="U2992" s="114"/>
      <c r="V2992" s="113"/>
      <c r="W2992" s="112"/>
      <c r="X2992" s="113"/>
    </row>
    <row r="2993" spans="1:24" x14ac:dyDescent="0.25">
      <c r="A2993" s="77"/>
      <c r="B2993" s="80"/>
      <c r="C2993" s="22"/>
      <c r="D2993" s="22"/>
      <c r="E2993" s="21"/>
      <c r="F2993" s="21"/>
      <c r="G2993" s="11"/>
      <c r="I2993" s="9"/>
      <c r="L2993" s="1"/>
      <c r="M2993" s="112"/>
      <c r="N2993" s="112"/>
      <c r="O2993" s="112"/>
      <c r="P2993" s="113"/>
      <c r="Q2993" s="112"/>
      <c r="R2993" s="114"/>
      <c r="S2993" s="113"/>
      <c r="T2993" s="112"/>
      <c r="U2993" s="114"/>
      <c r="V2993" s="113"/>
      <c r="W2993" s="112"/>
      <c r="X2993" s="113"/>
    </row>
    <row r="2994" spans="1:24" x14ac:dyDescent="0.25">
      <c r="A2994" s="77"/>
      <c r="B2994" s="80"/>
      <c r="C2994" s="22"/>
      <c r="D2994" s="22"/>
      <c r="E2994" s="21"/>
      <c r="F2994" s="21"/>
      <c r="G2994" s="11"/>
      <c r="I2994" s="9"/>
      <c r="L2994" s="1"/>
      <c r="M2994" s="112"/>
      <c r="N2994" s="112"/>
      <c r="O2994" s="112"/>
      <c r="P2994" s="113"/>
      <c r="Q2994" s="112"/>
      <c r="R2994" s="114"/>
      <c r="S2994" s="113"/>
      <c r="T2994" s="112"/>
      <c r="U2994" s="114"/>
      <c r="V2994" s="113"/>
      <c r="W2994" s="112"/>
      <c r="X2994" s="113"/>
    </row>
    <row r="2995" spans="1:24" x14ac:dyDescent="0.25">
      <c r="A2995" s="77"/>
      <c r="B2995" s="80"/>
      <c r="C2995" s="22"/>
      <c r="D2995" s="22"/>
      <c r="E2995" s="21"/>
      <c r="F2995" s="21"/>
      <c r="G2995" s="11"/>
      <c r="I2995" s="9"/>
      <c r="L2995" s="1"/>
      <c r="M2995" s="112"/>
      <c r="N2995" s="112"/>
      <c r="O2995" s="112"/>
      <c r="P2995" s="113"/>
      <c r="Q2995" s="112"/>
      <c r="R2995" s="114"/>
      <c r="S2995" s="113"/>
      <c r="T2995" s="112"/>
      <c r="U2995" s="114"/>
      <c r="V2995" s="113"/>
      <c r="W2995" s="112"/>
      <c r="X2995" s="113"/>
    </row>
    <row r="2996" spans="1:24" x14ac:dyDescent="0.25">
      <c r="A2996" s="77"/>
      <c r="B2996" s="80"/>
      <c r="C2996" s="22"/>
      <c r="D2996" s="22"/>
      <c r="E2996" s="21"/>
      <c r="F2996" s="21"/>
      <c r="G2996" s="11"/>
      <c r="I2996" s="9"/>
      <c r="L2996" s="1"/>
      <c r="M2996" s="112"/>
      <c r="N2996" s="112"/>
      <c r="O2996" s="112"/>
      <c r="P2996" s="113"/>
      <c r="Q2996" s="112"/>
      <c r="R2996" s="114"/>
      <c r="S2996" s="113"/>
      <c r="T2996" s="112"/>
      <c r="U2996" s="114"/>
      <c r="V2996" s="113"/>
      <c r="W2996" s="112"/>
      <c r="X2996" s="113"/>
    </row>
    <row r="2997" spans="1:24" x14ac:dyDescent="0.25">
      <c r="A2997" s="77"/>
      <c r="B2997" s="80"/>
      <c r="C2997" s="22"/>
      <c r="D2997" s="22"/>
      <c r="E2997" s="21"/>
      <c r="F2997" s="21"/>
      <c r="G2997" s="11"/>
      <c r="I2997" s="9"/>
      <c r="L2997" s="1"/>
      <c r="M2997" s="112"/>
      <c r="N2997" s="112"/>
      <c r="O2997" s="112"/>
      <c r="P2997" s="113"/>
      <c r="Q2997" s="112"/>
      <c r="R2997" s="114"/>
      <c r="S2997" s="113"/>
      <c r="T2997" s="112"/>
      <c r="U2997" s="114"/>
      <c r="V2997" s="113"/>
      <c r="W2997" s="112"/>
      <c r="X2997" s="113"/>
    </row>
    <row r="2998" spans="1:24" x14ac:dyDescent="0.25">
      <c r="A2998" s="77"/>
      <c r="B2998" s="80"/>
      <c r="C2998" s="22"/>
      <c r="D2998" s="22"/>
      <c r="E2998" s="21"/>
      <c r="F2998" s="21"/>
      <c r="G2998" s="11"/>
      <c r="I2998" s="9"/>
      <c r="L2998" s="1"/>
      <c r="M2998" s="112"/>
      <c r="N2998" s="112"/>
      <c r="O2998" s="112"/>
      <c r="P2998" s="113"/>
      <c r="Q2998" s="112"/>
      <c r="R2998" s="114"/>
      <c r="S2998" s="113"/>
      <c r="T2998" s="112"/>
      <c r="U2998" s="114"/>
      <c r="V2998" s="113"/>
      <c r="W2998" s="112"/>
      <c r="X2998" s="113"/>
    </row>
    <row r="2999" spans="1:24" x14ac:dyDescent="0.25">
      <c r="A2999" s="77"/>
      <c r="B2999" s="80"/>
      <c r="C2999" s="22"/>
      <c r="D2999" s="22"/>
      <c r="E2999" s="21"/>
      <c r="F2999" s="21"/>
      <c r="G2999" s="11"/>
      <c r="I2999" s="9"/>
      <c r="L2999" s="1"/>
      <c r="M2999" s="112"/>
      <c r="N2999" s="112"/>
      <c r="O2999" s="112"/>
      <c r="P2999" s="113"/>
      <c r="Q2999" s="112"/>
      <c r="R2999" s="114"/>
      <c r="S2999" s="113"/>
      <c r="T2999" s="112"/>
      <c r="U2999" s="114"/>
      <c r="V2999" s="113"/>
      <c r="W2999" s="112"/>
      <c r="X2999" s="113"/>
    </row>
    <row r="3000" spans="1:24" x14ac:dyDescent="0.25">
      <c r="A3000" s="77"/>
      <c r="B3000" s="80"/>
      <c r="C3000" s="22"/>
      <c r="D3000" s="22"/>
      <c r="E3000" s="21"/>
      <c r="F3000" s="21"/>
      <c r="G3000" s="11"/>
      <c r="I3000" s="9"/>
      <c r="L3000" s="1"/>
      <c r="M3000" s="112"/>
      <c r="N3000" s="112"/>
      <c r="O3000" s="112"/>
      <c r="P3000" s="113"/>
      <c r="Q3000" s="112"/>
      <c r="R3000" s="114"/>
      <c r="S3000" s="113"/>
      <c r="T3000" s="112"/>
      <c r="U3000" s="114"/>
      <c r="V3000" s="113"/>
      <c r="W3000" s="112"/>
      <c r="X3000" s="113"/>
    </row>
    <row r="3001" spans="1:24" x14ac:dyDescent="0.25">
      <c r="A3001" s="77"/>
      <c r="B3001" s="80"/>
      <c r="C3001" s="22"/>
      <c r="D3001" s="22"/>
      <c r="E3001" s="21"/>
      <c r="F3001" s="21"/>
      <c r="G3001" s="11"/>
      <c r="I3001" s="9"/>
      <c r="L3001" s="1"/>
      <c r="M3001" s="112"/>
      <c r="N3001" s="112"/>
      <c r="O3001" s="112"/>
      <c r="P3001" s="113"/>
      <c r="Q3001" s="112"/>
      <c r="R3001" s="114"/>
      <c r="S3001" s="113"/>
      <c r="T3001" s="112"/>
      <c r="U3001" s="114"/>
      <c r="V3001" s="113"/>
      <c r="W3001" s="112"/>
      <c r="X3001" s="113"/>
    </row>
    <row r="3002" spans="1:24" x14ac:dyDescent="0.25">
      <c r="A3002" s="77"/>
      <c r="B3002" s="80"/>
      <c r="C3002" s="22"/>
      <c r="D3002" s="22"/>
      <c r="E3002" s="21"/>
      <c r="F3002" s="21"/>
      <c r="G3002" s="11"/>
      <c r="I3002" s="9"/>
      <c r="L3002" s="1"/>
      <c r="M3002" s="112"/>
      <c r="N3002" s="112"/>
      <c r="O3002" s="112"/>
      <c r="P3002" s="113"/>
      <c r="Q3002" s="112"/>
      <c r="R3002" s="114"/>
      <c r="S3002" s="113"/>
      <c r="T3002" s="112"/>
      <c r="U3002" s="114"/>
      <c r="V3002" s="113"/>
      <c r="W3002" s="112"/>
      <c r="X3002" s="113"/>
    </row>
    <row r="3003" spans="1:24" x14ac:dyDescent="0.25">
      <c r="A3003" s="77"/>
      <c r="B3003" s="80"/>
      <c r="C3003" s="22"/>
      <c r="D3003" s="22"/>
      <c r="E3003" s="21"/>
      <c r="F3003" s="21"/>
      <c r="G3003" s="11"/>
      <c r="I3003" s="9"/>
      <c r="L3003" s="1"/>
      <c r="M3003" s="112"/>
      <c r="N3003" s="112"/>
      <c r="O3003" s="112"/>
      <c r="P3003" s="113"/>
      <c r="Q3003" s="112"/>
      <c r="R3003" s="114"/>
      <c r="S3003" s="113"/>
      <c r="T3003" s="112"/>
      <c r="U3003" s="114"/>
      <c r="V3003" s="113"/>
      <c r="W3003" s="112"/>
      <c r="X3003" s="113"/>
    </row>
    <row r="3004" spans="1:24" x14ac:dyDescent="0.25">
      <c r="A3004" s="77"/>
      <c r="B3004" s="80"/>
      <c r="C3004" s="22"/>
      <c r="D3004" s="22"/>
      <c r="E3004" s="21"/>
      <c r="F3004" s="21"/>
      <c r="G3004" s="11"/>
      <c r="I3004" s="9"/>
      <c r="L3004" s="1"/>
      <c r="M3004" s="112"/>
      <c r="N3004" s="112"/>
      <c r="O3004" s="112"/>
      <c r="P3004" s="113"/>
      <c r="Q3004" s="112"/>
      <c r="R3004" s="114"/>
      <c r="S3004" s="113"/>
      <c r="T3004" s="112"/>
      <c r="U3004" s="114"/>
      <c r="V3004" s="113"/>
      <c r="W3004" s="112"/>
      <c r="X3004" s="113"/>
    </row>
    <row r="3005" spans="1:24" x14ac:dyDescent="0.25">
      <c r="A3005" s="77"/>
      <c r="B3005" s="80"/>
      <c r="C3005" s="22"/>
      <c r="D3005" s="22"/>
      <c r="E3005" s="21"/>
      <c r="F3005" s="21"/>
      <c r="G3005" s="11"/>
      <c r="I3005" s="9"/>
      <c r="L3005" s="1"/>
      <c r="M3005" s="112"/>
      <c r="N3005" s="112"/>
      <c r="O3005" s="112"/>
      <c r="P3005" s="113"/>
      <c r="Q3005" s="112"/>
      <c r="R3005" s="114"/>
      <c r="S3005" s="113"/>
      <c r="T3005" s="112"/>
      <c r="U3005" s="114"/>
      <c r="V3005" s="113"/>
      <c r="W3005" s="112"/>
      <c r="X3005" s="113"/>
    </row>
    <row r="3006" spans="1:24" x14ac:dyDescent="0.25">
      <c r="A3006" s="77"/>
      <c r="B3006" s="80"/>
      <c r="C3006" s="22"/>
      <c r="D3006" s="22"/>
      <c r="E3006" s="21"/>
      <c r="F3006" s="21"/>
      <c r="G3006" s="11"/>
      <c r="I3006" s="9"/>
      <c r="L3006" s="1"/>
      <c r="M3006" s="112"/>
      <c r="N3006" s="112"/>
      <c r="O3006" s="112"/>
      <c r="P3006" s="113"/>
      <c r="Q3006" s="112"/>
      <c r="R3006" s="114"/>
      <c r="S3006" s="113"/>
      <c r="T3006" s="112"/>
      <c r="U3006" s="114"/>
      <c r="V3006" s="113"/>
      <c r="W3006" s="112"/>
      <c r="X3006" s="113"/>
    </row>
    <row r="3007" spans="1:24" x14ac:dyDescent="0.25">
      <c r="A3007" s="77"/>
      <c r="B3007" s="80"/>
      <c r="C3007" s="22"/>
      <c r="D3007" s="22"/>
      <c r="E3007" s="21"/>
      <c r="F3007" s="21"/>
      <c r="G3007" s="11"/>
      <c r="I3007" s="9"/>
      <c r="L3007" s="1"/>
      <c r="M3007" s="112"/>
      <c r="N3007" s="112"/>
      <c r="O3007" s="112"/>
      <c r="P3007" s="113"/>
      <c r="Q3007" s="112"/>
      <c r="R3007" s="114"/>
      <c r="S3007" s="113"/>
      <c r="T3007" s="112"/>
      <c r="U3007" s="114"/>
      <c r="V3007" s="113"/>
      <c r="W3007" s="112"/>
      <c r="X3007" s="113"/>
    </row>
    <row r="3008" spans="1:24" x14ac:dyDescent="0.25">
      <c r="A3008" s="77"/>
      <c r="B3008" s="80"/>
      <c r="C3008" s="22"/>
      <c r="D3008" s="22"/>
      <c r="E3008" s="21"/>
      <c r="F3008" s="21"/>
      <c r="G3008" s="11"/>
      <c r="I3008" s="9"/>
      <c r="L3008" s="1"/>
      <c r="M3008" s="112"/>
      <c r="N3008" s="112"/>
      <c r="O3008" s="112"/>
      <c r="P3008" s="113"/>
      <c r="Q3008" s="112"/>
      <c r="R3008" s="114"/>
      <c r="S3008" s="113"/>
      <c r="T3008" s="112"/>
      <c r="U3008" s="114"/>
      <c r="V3008" s="113"/>
      <c r="W3008" s="112"/>
      <c r="X3008" s="113"/>
    </row>
    <row r="3009" spans="1:24" x14ac:dyDescent="0.25">
      <c r="A3009" s="77"/>
      <c r="B3009" s="80"/>
      <c r="C3009" s="22"/>
      <c r="D3009" s="22"/>
      <c r="E3009" s="21"/>
      <c r="F3009" s="21"/>
      <c r="G3009" s="11"/>
      <c r="I3009" s="9"/>
      <c r="L3009" s="1"/>
      <c r="M3009" s="112"/>
      <c r="N3009" s="112"/>
      <c r="O3009" s="112"/>
      <c r="P3009" s="113"/>
      <c r="Q3009" s="112"/>
      <c r="R3009" s="114"/>
      <c r="S3009" s="113"/>
      <c r="T3009" s="112"/>
      <c r="U3009" s="114"/>
      <c r="V3009" s="113"/>
      <c r="W3009" s="112"/>
      <c r="X3009" s="113"/>
    </row>
    <row r="3010" spans="1:24" x14ac:dyDescent="0.25">
      <c r="A3010" s="77"/>
      <c r="B3010" s="80"/>
      <c r="C3010" s="22"/>
      <c r="D3010" s="22"/>
      <c r="E3010" s="21"/>
      <c r="F3010" s="21"/>
      <c r="G3010" s="11"/>
      <c r="I3010" s="9"/>
      <c r="L3010" s="1"/>
      <c r="M3010" s="112"/>
      <c r="N3010" s="112"/>
      <c r="O3010" s="112"/>
      <c r="P3010" s="113"/>
      <c r="Q3010" s="112"/>
      <c r="R3010" s="114"/>
      <c r="S3010" s="113"/>
      <c r="T3010" s="112"/>
      <c r="U3010" s="114"/>
      <c r="V3010" s="113"/>
      <c r="W3010" s="112"/>
      <c r="X3010" s="113"/>
    </row>
    <row r="3011" spans="1:24" x14ac:dyDescent="0.25">
      <c r="A3011" s="77"/>
      <c r="B3011" s="80"/>
      <c r="C3011" s="22"/>
      <c r="D3011" s="22"/>
      <c r="E3011" s="21"/>
      <c r="F3011" s="21"/>
      <c r="G3011" s="11"/>
      <c r="I3011" s="9"/>
      <c r="L3011" s="1"/>
      <c r="M3011" s="112"/>
      <c r="N3011" s="112"/>
      <c r="O3011" s="112"/>
      <c r="P3011" s="113"/>
      <c r="Q3011" s="112"/>
      <c r="R3011" s="114"/>
      <c r="S3011" s="113"/>
      <c r="T3011" s="112"/>
      <c r="U3011" s="114"/>
      <c r="V3011" s="113"/>
      <c r="W3011" s="112"/>
      <c r="X3011" s="113"/>
    </row>
    <row r="3012" spans="1:24" x14ac:dyDescent="0.25">
      <c r="A3012" s="77"/>
      <c r="B3012" s="80"/>
      <c r="C3012" s="22"/>
      <c r="D3012" s="22"/>
      <c r="E3012" s="21"/>
      <c r="F3012" s="21"/>
      <c r="G3012" s="11"/>
      <c r="I3012" s="9"/>
      <c r="L3012" s="1"/>
      <c r="M3012" s="112"/>
      <c r="N3012" s="112"/>
      <c r="O3012" s="112"/>
      <c r="P3012" s="113"/>
      <c r="Q3012" s="112"/>
      <c r="R3012" s="114"/>
      <c r="S3012" s="113"/>
      <c r="T3012" s="112"/>
      <c r="U3012" s="114"/>
      <c r="V3012" s="113"/>
      <c r="W3012" s="112"/>
      <c r="X3012" s="113"/>
    </row>
    <row r="3013" spans="1:24" x14ac:dyDescent="0.25">
      <c r="A3013" s="77"/>
      <c r="B3013" s="80"/>
      <c r="C3013" s="22"/>
      <c r="D3013" s="22"/>
      <c r="E3013" s="21"/>
      <c r="F3013" s="21"/>
      <c r="G3013" s="11"/>
      <c r="I3013" s="9"/>
      <c r="L3013" s="1"/>
      <c r="M3013" s="112"/>
      <c r="N3013" s="112"/>
      <c r="O3013" s="112"/>
      <c r="P3013" s="113"/>
      <c r="Q3013" s="112"/>
      <c r="R3013" s="114"/>
      <c r="S3013" s="113"/>
      <c r="T3013" s="112"/>
      <c r="U3013" s="114"/>
      <c r="V3013" s="113"/>
      <c r="W3013" s="112"/>
      <c r="X3013" s="113"/>
    </row>
    <row r="3014" spans="1:24" x14ac:dyDescent="0.25">
      <c r="A3014" s="77"/>
      <c r="B3014" s="80"/>
      <c r="C3014" s="22"/>
      <c r="D3014" s="22"/>
      <c r="E3014" s="21"/>
      <c r="F3014" s="21"/>
      <c r="G3014" s="11"/>
      <c r="I3014" s="9"/>
      <c r="L3014" s="1"/>
      <c r="M3014" s="112"/>
      <c r="N3014" s="112"/>
      <c r="O3014" s="112"/>
      <c r="P3014" s="113"/>
      <c r="Q3014" s="112"/>
      <c r="R3014" s="114"/>
      <c r="S3014" s="113"/>
      <c r="T3014" s="112"/>
      <c r="U3014" s="114"/>
      <c r="V3014" s="113"/>
      <c r="W3014" s="112"/>
      <c r="X3014" s="113"/>
    </row>
    <row r="3015" spans="1:24" x14ac:dyDescent="0.25">
      <c r="A3015" s="77"/>
      <c r="B3015" s="80"/>
      <c r="C3015" s="22"/>
      <c r="D3015" s="22"/>
      <c r="E3015" s="21"/>
      <c r="F3015" s="21"/>
      <c r="G3015" s="11"/>
      <c r="I3015" s="9"/>
      <c r="L3015" s="1"/>
      <c r="M3015" s="112"/>
      <c r="N3015" s="112"/>
      <c r="O3015" s="112"/>
      <c r="P3015" s="113"/>
      <c r="Q3015" s="112"/>
      <c r="R3015" s="114"/>
      <c r="S3015" s="113"/>
      <c r="T3015" s="112"/>
      <c r="U3015" s="114"/>
      <c r="V3015" s="113"/>
      <c r="W3015" s="112"/>
      <c r="X3015" s="113"/>
    </row>
    <row r="3016" spans="1:24" x14ac:dyDescent="0.25">
      <c r="A3016" s="77"/>
      <c r="B3016" s="80"/>
      <c r="C3016" s="22"/>
      <c r="D3016" s="22"/>
      <c r="E3016" s="21"/>
      <c r="F3016" s="21"/>
      <c r="G3016" s="11"/>
      <c r="I3016" s="9"/>
      <c r="L3016" s="1"/>
      <c r="M3016" s="112"/>
      <c r="N3016" s="112"/>
      <c r="O3016" s="112"/>
      <c r="P3016" s="113"/>
      <c r="Q3016" s="112"/>
      <c r="R3016" s="114"/>
      <c r="S3016" s="113"/>
      <c r="T3016" s="112"/>
      <c r="U3016" s="114"/>
      <c r="V3016" s="113"/>
      <c r="W3016" s="112"/>
      <c r="X3016" s="113"/>
    </row>
    <row r="3017" spans="1:24" x14ac:dyDescent="0.25">
      <c r="A3017" s="77"/>
      <c r="B3017" s="80"/>
      <c r="C3017" s="22"/>
      <c r="D3017" s="22"/>
      <c r="E3017" s="21"/>
      <c r="F3017" s="21"/>
      <c r="G3017" s="11"/>
      <c r="I3017" s="9"/>
      <c r="L3017" s="1"/>
      <c r="M3017" s="112"/>
      <c r="N3017" s="112"/>
      <c r="O3017" s="112"/>
      <c r="P3017" s="113"/>
      <c r="Q3017" s="112"/>
      <c r="R3017" s="114"/>
      <c r="S3017" s="113"/>
      <c r="T3017" s="112"/>
      <c r="U3017" s="114"/>
      <c r="V3017" s="113"/>
      <c r="W3017" s="112"/>
      <c r="X3017" s="113"/>
    </row>
    <row r="3018" spans="1:24" x14ac:dyDescent="0.25">
      <c r="A3018" s="77"/>
      <c r="B3018" s="80"/>
      <c r="C3018" s="22"/>
      <c r="D3018" s="22"/>
      <c r="E3018" s="21"/>
      <c r="F3018" s="21"/>
      <c r="G3018" s="11"/>
      <c r="I3018" s="9"/>
      <c r="L3018" s="1"/>
      <c r="M3018" s="112"/>
      <c r="N3018" s="112"/>
      <c r="O3018" s="112"/>
      <c r="P3018" s="113"/>
      <c r="Q3018" s="112"/>
      <c r="R3018" s="114"/>
      <c r="S3018" s="113"/>
      <c r="T3018" s="112"/>
      <c r="U3018" s="114"/>
      <c r="V3018" s="113"/>
      <c r="W3018" s="112"/>
      <c r="X3018" s="113"/>
    </row>
    <row r="3019" spans="1:24" x14ac:dyDescent="0.25">
      <c r="A3019" s="77"/>
      <c r="B3019" s="80"/>
      <c r="C3019" s="22"/>
      <c r="D3019" s="22"/>
      <c r="E3019" s="21"/>
      <c r="F3019" s="21"/>
      <c r="G3019" s="11"/>
      <c r="I3019" s="9"/>
      <c r="L3019" s="1"/>
      <c r="M3019" s="112"/>
      <c r="N3019" s="112"/>
      <c r="O3019" s="112"/>
      <c r="P3019" s="113"/>
      <c r="Q3019" s="112"/>
      <c r="R3019" s="114"/>
      <c r="S3019" s="113"/>
      <c r="T3019" s="112"/>
      <c r="U3019" s="114"/>
      <c r="V3019" s="113"/>
      <c r="W3019" s="112"/>
      <c r="X3019" s="113"/>
    </row>
    <row r="3020" spans="1:24" x14ac:dyDescent="0.25">
      <c r="A3020" s="77"/>
      <c r="B3020" s="80"/>
      <c r="C3020" s="22"/>
      <c r="D3020" s="22"/>
      <c r="E3020" s="21"/>
      <c r="F3020" s="21"/>
      <c r="G3020" s="11"/>
      <c r="I3020" s="9"/>
      <c r="L3020" s="1"/>
      <c r="M3020" s="112"/>
      <c r="N3020" s="112"/>
      <c r="O3020" s="112"/>
      <c r="P3020" s="113"/>
      <c r="Q3020" s="112"/>
      <c r="R3020" s="114"/>
      <c r="S3020" s="113"/>
      <c r="T3020" s="112"/>
      <c r="U3020" s="114"/>
      <c r="V3020" s="113"/>
      <c r="W3020" s="112"/>
      <c r="X3020" s="113"/>
    </row>
    <row r="3021" spans="1:24" x14ac:dyDescent="0.25">
      <c r="A3021" s="77"/>
      <c r="B3021" s="80"/>
      <c r="C3021" s="22"/>
      <c r="D3021" s="22"/>
      <c r="E3021" s="21"/>
      <c r="F3021" s="21"/>
      <c r="G3021" s="11"/>
      <c r="I3021" s="9"/>
      <c r="L3021" s="1"/>
      <c r="M3021" s="112"/>
      <c r="N3021" s="112"/>
      <c r="O3021" s="112"/>
      <c r="P3021" s="113"/>
      <c r="Q3021" s="112"/>
      <c r="R3021" s="114"/>
      <c r="S3021" s="113"/>
      <c r="T3021" s="112"/>
      <c r="U3021" s="114"/>
      <c r="V3021" s="113"/>
      <c r="W3021" s="112"/>
      <c r="X3021" s="113"/>
    </row>
    <row r="3022" spans="1:24" x14ac:dyDescent="0.25">
      <c r="A3022" s="77"/>
      <c r="B3022" s="80"/>
      <c r="C3022" s="22"/>
      <c r="D3022" s="22"/>
      <c r="E3022" s="21"/>
      <c r="F3022" s="21"/>
      <c r="G3022" s="11"/>
      <c r="I3022" s="9"/>
      <c r="L3022" s="1"/>
      <c r="M3022" s="112"/>
      <c r="N3022" s="112"/>
      <c r="O3022" s="112"/>
      <c r="P3022" s="113"/>
      <c r="Q3022" s="112"/>
      <c r="R3022" s="114"/>
      <c r="S3022" s="113"/>
      <c r="T3022" s="112"/>
      <c r="U3022" s="114"/>
      <c r="V3022" s="113"/>
      <c r="W3022" s="112"/>
      <c r="X3022" s="113"/>
    </row>
    <row r="3023" spans="1:24" x14ac:dyDescent="0.25">
      <c r="A3023" s="77"/>
      <c r="B3023" s="80"/>
      <c r="C3023" s="22"/>
      <c r="D3023" s="22"/>
      <c r="E3023" s="21"/>
      <c r="F3023" s="21"/>
      <c r="G3023" s="11"/>
      <c r="I3023" s="9"/>
      <c r="L3023" s="1"/>
      <c r="M3023" s="112"/>
      <c r="N3023" s="112"/>
      <c r="O3023" s="112"/>
      <c r="P3023" s="113"/>
      <c r="Q3023" s="112"/>
      <c r="R3023" s="114"/>
      <c r="S3023" s="113"/>
      <c r="T3023" s="112"/>
      <c r="U3023" s="114"/>
      <c r="V3023" s="113"/>
      <c r="W3023" s="112"/>
      <c r="X3023" s="113"/>
    </row>
    <row r="3024" spans="1:24" x14ac:dyDescent="0.25">
      <c r="A3024" s="77"/>
      <c r="B3024" s="80"/>
      <c r="C3024" s="22"/>
      <c r="D3024" s="22"/>
      <c r="E3024" s="21"/>
      <c r="F3024" s="21"/>
      <c r="G3024" s="11"/>
      <c r="I3024" s="9"/>
      <c r="L3024" s="1"/>
      <c r="M3024" s="112"/>
      <c r="N3024" s="112"/>
      <c r="O3024" s="112"/>
      <c r="P3024" s="113"/>
      <c r="Q3024" s="112"/>
      <c r="R3024" s="114"/>
      <c r="S3024" s="113"/>
      <c r="T3024" s="112"/>
      <c r="U3024" s="114"/>
      <c r="V3024" s="113"/>
      <c r="W3024" s="112"/>
      <c r="X3024" s="113"/>
    </row>
    <row r="3025" spans="1:24" x14ac:dyDescent="0.25">
      <c r="A3025" s="77"/>
      <c r="B3025" s="80"/>
      <c r="C3025" s="22"/>
      <c r="D3025" s="22"/>
      <c r="E3025" s="21"/>
      <c r="F3025" s="21"/>
      <c r="G3025" s="11"/>
      <c r="I3025" s="9"/>
      <c r="L3025" s="1"/>
      <c r="M3025" s="112"/>
      <c r="N3025" s="112"/>
      <c r="O3025" s="112"/>
      <c r="P3025" s="113"/>
      <c r="Q3025" s="112"/>
      <c r="R3025" s="114"/>
      <c r="S3025" s="113"/>
      <c r="T3025" s="112"/>
      <c r="U3025" s="114"/>
      <c r="V3025" s="113"/>
      <c r="W3025" s="112"/>
      <c r="X3025" s="113"/>
    </row>
    <row r="3026" spans="1:24" x14ac:dyDescent="0.25">
      <c r="A3026" s="77"/>
      <c r="B3026" s="80"/>
      <c r="C3026" s="22"/>
      <c r="D3026" s="22"/>
      <c r="E3026" s="21"/>
      <c r="F3026" s="21"/>
      <c r="G3026" s="11"/>
      <c r="I3026" s="9"/>
      <c r="L3026" s="1"/>
      <c r="M3026" s="112"/>
      <c r="N3026" s="112"/>
      <c r="O3026" s="112"/>
      <c r="P3026" s="113"/>
      <c r="Q3026" s="112"/>
      <c r="R3026" s="114"/>
      <c r="S3026" s="113"/>
      <c r="T3026" s="112"/>
      <c r="U3026" s="114"/>
      <c r="V3026" s="113"/>
      <c r="W3026" s="112"/>
      <c r="X3026" s="113"/>
    </row>
    <row r="3027" spans="1:24" x14ac:dyDescent="0.25">
      <c r="A3027" s="77"/>
      <c r="B3027" s="80"/>
      <c r="C3027" s="22"/>
      <c r="D3027" s="22"/>
      <c r="E3027" s="21"/>
      <c r="F3027" s="21"/>
      <c r="G3027" s="11"/>
      <c r="I3027" s="9"/>
      <c r="L3027" s="1"/>
      <c r="M3027" s="112"/>
      <c r="N3027" s="112"/>
      <c r="O3027" s="112"/>
      <c r="P3027" s="113"/>
      <c r="Q3027" s="112"/>
      <c r="R3027" s="114"/>
      <c r="S3027" s="113"/>
      <c r="T3027" s="112"/>
      <c r="U3027" s="114"/>
      <c r="V3027" s="113"/>
      <c r="W3027" s="112"/>
      <c r="X3027" s="113"/>
    </row>
    <row r="3028" spans="1:24" x14ac:dyDescent="0.25">
      <c r="A3028" s="77"/>
      <c r="B3028" s="80"/>
      <c r="C3028" s="22"/>
      <c r="D3028" s="22"/>
      <c r="E3028" s="21"/>
      <c r="F3028" s="21"/>
      <c r="G3028" s="11"/>
      <c r="I3028" s="9"/>
      <c r="L3028" s="1"/>
      <c r="M3028" s="112"/>
      <c r="N3028" s="112"/>
      <c r="O3028" s="112"/>
      <c r="P3028" s="113"/>
      <c r="Q3028" s="112"/>
      <c r="R3028" s="114"/>
      <c r="S3028" s="113"/>
      <c r="T3028" s="112"/>
      <c r="U3028" s="114"/>
      <c r="V3028" s="113"/>
      <c r="W3028" s="112"/>
      <c r="X3028" s="113"/>
    </row>
    <row r="3029" spans="1:24" x14ac:dyDescent="0.25">
      <c r="A3029" s="77"/>
      <c r="B3029" s="80"/>
      <c r="C3029" s="22"/>
      <c r="D3029" s="22"/>
      <c r="E3029" s="21"/>
      <c r="F3029" s="21"/>
      <c r="G3029" s="11"/>
      <c r="I3029" s="9"/>
      <c r="L3029" s="1"/>
      <c r="M3029" s="112"/>
      <c r="N3029" s="112"/>
      <c r="O3029" s="112"/>
      <c r="P3029" s="113"/>
      <c r="Q3029" s="112"/>
      <c r="R3029" s="114"/>
      <c r="S3029" s="113"/>
      <c r="T3029" s="112"/>
      <c r="U3029" s="114"/>
      <c r="V3029" s="113"/>
      <c r="W3029" s="112"/>
      <c r="X3029" s="113"/>
    </row>
    <row r="3030" spans="1:24" x14ac:dyDescent="0.25">
      <c r="A3030" s="77"/>
      <c r="B3030" s="80"/>
      <c r="C3030" s="22"/>
      <c r="D3030" s="22"/>
      <c r="E3030" s="21"/>
      <c r="F3030" s="21"/>
      <c r="G3030" s="11"/>
      <c r="I3030" s="9"/>
      <c r="L3030" s="1"/>
      <c r="M3030" s="112"/>
      <c r="N3030" s="112"/>
      <c r="O3030" s="112"/>
      <c r="P3030" s="113"/>
      <c r="Q3030" s="112"/>
      <c r="R3030" s="114"/>
      <c r="S3030" s="113"/>
      <c r="T3030" s="112"/>
      <c r="U3030" s="114"/>
      <c r="V3030" s="113"/>
      <c r="W3030" s="112"/>
      <c r="X3030" s="113"/>
    </row>
    <row r="3031" spans="1:24" x14ac:dyDescent="0.25">
      <c r="A3031" s="77"/>
      <c r="B3031" s="80"/>
      <c r="C3031" s="22"/>
      <c r="D3031" s="22"/>
      <c r="E3031" s="21"/>
      <c r="F3031" s="21"/>
      <c r="G3031" s="11"/>
      <c r="I3031" s="9"/>
      <c r="L3031" s="1"/>
      <c r="M3031" s="112"/>
      <c r="N3031" s="112"/>
      <c r="O3031" s="112"/>
      <c r="P3031" s="113"/>
      <c r="Q3031" s="112"/>
      <c r="R3031" s="114"/>
      <c r="S3031" s="113"/>
      <c r="T3031" s="112"/>
      <c r="U3031" s="114"/>
      <c r="V3031" s="113"/>
      <c r="W3031" s="112"/>
      <c r="X3031" s="113"/>
    </row>
    <row r="3032" spans="1:24" x14ac:dyDescent="0.25">
      <c r="A3032" s="77"/>
      <c r="B3032" s="80"/>
      <c r="C3032" s="22"/>
      <c r="D3032" s="22"/>
      <c r="E3032" s="21"/>
      <c r="F3032" s="21"/>
      <c r="G3032" s="11"/>
      <c r="I3032" s="9"/>
      <c r="L3032" s="1"/>
      <c r="M3032" s="112"/>
      <c r="N3032" s="112"/>
      <c r="O3032" s="112"/>
      <c r="P3032" s="113"/>
      <c r="Q3032" s="112"/>
      <c r="R3032" s="114"/>
      <c r="S3032" s="113"/>
      <c r="T3032" s="112"/>
      <c r="U3032" s="114"/>
      <c r="V3032" s="113"/>
      <c r="W3032" s="112"/>
      <c r="X3032" s="113"/>
    </row>
    <row r="3033" spans="1:24" x14ac:dyDescent="0.25">
      <c r="A3033" s="77"/>
      <c r="B3033" s="80"/>
      <c r="C3033" s="22"/>
      <c r="D3033" s="22"/>
      <c r="E3033" s="21"/>
      <c r="F3033" s="21"/>
      <c r="G3033" s="11"/>
      <c r="I3033" s="9"/>
      <c r="L3033" s="1"/>
      <c r="M3033" s="112"/>
      <c r="N3033" s="112"/>
      <c r="O3033" s="112"/>
      <c r="P3033" s="113"/>
      <c r="Q3033" s="112"/>
      <c r="R3033" s="114"/>
      <c r="S3033" s="113"/>
      <c r="T3033" s="112"/>
      <c r="U3033" s="114"/>
      <c r="V3033" s="113"/>
      <c r="W3033" s="112"/>
      <c r="X3033" s="113"/>
    </row>
    <row r="3034" spans="1:24" x14ac:dyDescent="0.25">
      <c r="A3034" s="77"/>
      <c r="B3034" s="80"/>
      <c r="C3034" s="22"/>
      <c r="D3034" s="22"/>
      <c r="E3034" s="21"/>
      <c r="F3034" s="21"/>
      <c r="G3034" s="11"/>
      <c r="I3034" s="9"/>
      <c r="L3034" s="1"/>
      <c r="M3034" s="112"/>
      <c r="N3034" s="112"/>
      <c r="O3034" s="112"/>
      <c r="P3034" s="113"/>
      <c r="Q3034" s="112"/>
      <c r="R3034" s="114"/>
      <c r="S3034" s="113"/>
      <c r="T3034" s="112"/>
      <c r="U3034" s="114"/>
      <c r="V3034" s="113"/>
      <c r="W3034" s="112"/>
      <c r="X3034" s="113"/>
    </row>
    <row r="3035" spans="1:24" x14ac:dyDescent="0.25">
      <c r="A3035" s="77"/>
      <c r="B3035" s="80"/>
      <c r="C3035" s="22"/>
      <c r="D3035" s="22"/>
      <c r="E3035" s="21"/>
      <c r="F3035" s="21"/>
      <c r="G3035" s="11"/>
      <c r="I3035" s="9"/>
      <c r="L3035" s="1"/>
      <c r="M3035" s="112"/>
      <c r="N3035" s="112"/>
      <c r="O3035" s="112"/>
      <c r="P3035" s="113"/>
      <c r="Q3035" s="112"/>
      <c r="R3035" s="114"/>
      <c r="S3035" s="113"/>
      <c r="T3035" s="112"/>
      <c r="U3035" s="114"/>
      <c r="V3035" s="113"/>
      <c r="W3035" s="112"/>
      <c r="X3035" s="113"/>
    </row>
    <row r="3036" spans="1:24" x14ac:dyDescent="0.25">
      <c r="A3036" s="77"/>
      <c r="B3036" s="80"/>
      <c r="C3036" s="22"/>
      <c r="D3036" s="22"/>
      <c r="E3036" s="21"/>
      <c r="F3036" s="21"/>
      <c r="G3036" s="11"/>
      <c r="I3036" s="9"/>
      <c r="L3036" s="1"/>
      <c r="M3036" s="112"/>
      <c r="N3036" s="112"/>
      <c r="O3036" s="112"/>
      <c r="P3036" s="113"/>
      <c r="Q3036" s="112"/>
      <c r="R3036" s="114"/>
      <c r="S3036" s="113"/>
      <c r="T3036" s="112"/>
      <c r="U3036" s="114"/>
      <c r="V3036" s="113"/>
      <c r="W3036" s="112"/>
      <c r="X3036" s="113"/>
    </row>
    <row r="3037" spans="1:24" x14ac:dyDescent="0.25">
      <c r="A3037" s="77"/>
      <c r="B3037" s="80"/>
      <c r="C3037" s="22"/>
      <c r="D3037" s="22"/>
      <c r="E3037" s="21"/>
      <c r="F3037" s="21"/>
      <c r="G3037" s="11"/>
      <c r="I3037" s="9"/>
      <c r="L3037" s="1"/>
      <c r="M3037" s="112"/>
      <c r="N3037" s="112"/>
      <c r="O3037" s="112"/>
      <c r="P3037" s="113"/>
      <c r="Q3037" s="112"/>
      <c r="R3037" s="114"/>
      <c r="S3037" s="113"/>
      <c r="T3037" s="112"/>
      <c r="U3037" s="114"/>
      <c r="V3037" s="113"/>
      <c r="W3037" s="112"/>
      <c r="X3037" s="113"/>
    </row>
    <row r="3038" spans="1:24" x14ac:dyDescent="0.25">
      <c r="A3038" s="77"/>
      <c r="B3038" s="80"/>
      <c r="C3038" s="22"/>
      <c r="D3038" s="22"/>
      <c r="E3038" s="21"/>
      <c r="F3038" s="21"/>
      <c r="G3038" s="11"/>
      <c r="I3038" s="9"/>
      <c r="L3038" s="1"/>
      <c r="M3038" s="112"/>
      <c r="N3038" s="112"/>
      <c r="O3038" s="112"/>
      <c r="P3038" s="113"/>
      <c r="Q3038" s="112"/>
      <c r="R3038" s="114"/>
      <c r="S3038" s="113"/>
      <c r="T3038" s="112"/>
      <c r="U3038" s="114"/>
      <c r="V3038" s="113"/>
      <c r="W3038" s="112"/>
      <c r="X3038" s="113"/>
    </row>
    <row r="3039" spans="1:24" x14ac:dyDescent="0.25">
      <c r="A3039" s="77"/>
      <c r="B3039" s="80"/>
      <c r="C3039" s="22"/>
      <c r="D3039" s="22"/>
      <c r="E3039" s="21"/>
      <c r="F3039" s="21"/>
      <c r="G3039" s="11"/>
      <c r="I3039" s="9"/>
      <c r="L3039" s="1"/>
      <c r="M3039" s="112"/>
      <c r="N3039" s="112"/>
      <c r="O3039" s="112"/>
      <c r="P3039" s="113"/>
      <c r="Q3039" s="112"/>
      <c r="R3039" s="114"/>
      <c r="S3039" s="113"/>
      <c r="T3039" s="112"/>
      <c r="U3039" s="114"/>
      <c r="V3039" s="113"/>
      <c r="W3039" s="112"/>
      <c r="X3039" s="113"/>
    </row>
    <row r="3040" spans="1:24" x14ac:dyDescent="0.25">
      <c r="A3040" s="77"/>
      <c r="B3040" s="80"/>
      <c r="C3040" s="22"/>
      <c r="D3040" s="22"/>
      <c r="E3040" s="21"/>
      <c r="F3040" s="21"/>
      <c r="G3040" s="11"/>
      <c r="I3040" s="9"/>
      <c r="L3040" s="1"/>
      <c r="M3040" s="112"/>
      <c r="N3040" s="112"/>
      <c r="O3040" s="112"/>
      <c r="P3040" s="113"/>
      <c r="Q3040" s="112"/>
      <c r="R3040" s="114"/>
      <c r="S3040" s="113"/>
      <c r="T3040" s="112"/>
      <c r="U3040" s="114"/>
      <c r="V3040" s="113"/>
      <c r="W3040" s="112"/>
      <c r="X3040" s="113"/>
    </row>
    <row r="3041" spans="1:24" x14ac:dyDescent="0.25">
      <c r="A3041" s="77"/>
      <c r="B3041" s="80"/>
      <c r="C3041" s="22"/>
      <c r="D3041" s="22"/>
      <c r="E3041" s="21"/>
      <c r="F3041" s="21"/>
      <c r="G3041" s="11"/>
      <c r="I3041" s="9"/>
      <c r="L3041" s="1"/>
      <c r="M3041" s="112"/>
      <c r="N3041" s="112"/>
      <c r="O3041" s="112"/>
      <c r="P3041" s="113"/>
      <c r="Q3041" s="112"/>
      <c r="R3041" s="114"/>
      <c r="S3041" s="113"/>
      <c r="T3041" s="112"/>
      <c r="U3041" s="114"/>
      <c r="V3041" s="113"/>
      <c r="W3041" s="112"/>
      <c r="X3041" s="113"/>
    </row>
    <row r="3042" spans="1:24" x14ac:dyDescent="0.25">
      <c r="A3042" s="77"/>
      <c r="B3042" s="80"/>
      <c r="C3042" s="22"/>
      <c r="D3042" s="22"/>
      <c r="E3042" s="21"/>
      <c r="F3042" s="21"/>
      <c r="G3042" s="11"/>
      <c r="I3042" s="9"/>
      <c r="L3042" s="1"/>
      <c r="M3042" s="112"/>
      <c r="N3042" s="112"/>
      <c r="O3042" s="112"/>
      <c r="P3042" s="113"/>
      <c r="Q3042" s="112"/>
      <c r="R3042" s="114"/>
      <c r="S3042" s="113"/>
      <c r="T3042" s="112"/>
      <c r="U3042" s="114"/>
      <c r="V3042" s="113"/>
      <c r="W3042" s="112"/>
      <c r="X3042" s="113"/>
    </row>
    <row r="3043" spans="1:24" x14ac:dyDescent="0.25">
      <c r="A3043" s="77"/>
      <c r="B3043" s="80"/>
      <c r="C3043" s="22"/>
      <c r="D3043" s="22"/>
      <c r="E3043" s="21"/>
      <c r="F3043" s="21"/>
      <c r="G3043" s="11"/>
      <c r="I3043" s="9"/>
      <c r="L3043" s="1"/>
      <c r="M3043" s="112"/>
      <c r="N3043" s="112"/>
      <c r="O3043" s="112"/>
      <c r="P3043" s="113"/>
      <c r="Q3043" s="112"/>
      <c r="R3043" s="114"/>
      <c r="S3043" s="113"/>
      <c r="T3043" s="112"/>
      <c r="U3043" s="114"/>
      <c r="V3043" s="113"/>
      <c r="W3043" s="112"/>
      <c r="X3043" s="113"/>
    </row>
    <row r="3044" spans="1:24" x14ac:dyDescent="0.25">
      <c r="A3044" s="77"/>
      <c r="B3044" s="80"/>
      <c r="C3044" s="22"/>
      <c r="D3044" s="22"/>
      <c r="E3044" s="21"/>
      <c r="F3044" s="21"/>
      <c r="G3044" s="11"/>
      <c r="I3044" s="9"/>
      <c r="L3044" s="1"/>
      <c r="M3044" s="112"/>
      <c r="N3044" s="112"/>
      <c r="O3044" s="112"/>
      <c r="P3044" s="113"/>
      <c r="Q3044" s="112"/>
      <c r="R3044" s="114"/>
      <c r="S3044" s="113"/>
      <c r="T3044" s="112"/>
      <c r="U3044" s="114"/>
      <c r="V3044" s="113"/>
      <c r="W3044" s="112"/>
      <c r="X3044" s="113"/>
    </row>
    <row r="3045" spans="1:24" x14ac:dyDescent="0.25">
      <c r="A3045" s="77"/>
      <c r="B3045" s="80"/>
      <c r="C3045" s="22"/>
      <c r="D3045" s="22"/>
      <c r="E3045" s="21"/>
      <c r="F3045" s="21"/>
      <c r="G3045" s="11"/>
      <c r="I3045" s="9"/>
      <c r="L3045" s="1"/>
      <c r="M3045" s="112"/>
      <c r="N3045" s="112"/>
      <c r="O3045" s="112"/>
      <c r="P3045" s="113"/>
      <c r="Q3045" s="112"/>
      <c r="R3045" s="114"/>
      <c r="S3045" s="113"/>
      <c r="T3045" s="112"/>
      <c r="U3045" s="114"/>
      <c r="V3045" s="113"/>
      <c r="W3045" s="112"/>
      <c r="X3045" s="113"/>
    </row>
    <row r="3046" spans="1:24" x14ac:dyDescent="0.25">
      <c r="A3046" s="77"/>
      <c r="B3046" s="80"/>
      <c r="C3046" s="22"/>
      <c r="D3046" s="22"/>
      <c r="E3046" s="21"/>
      <c r="F3046" s="21"/>
      <c r="G3046" s="11"/>
      <c r="I3046" s="9"/>
      <c r="L3046" s="1"/>
      <c r="M3046" s="112"/>
      <c r="N3046" s="112"/>
      <c r="O3046" s="112"/>
      <c r="P3046" s="113"/>
      <c r="Q3046" s="112"/>
      <c r="R3046" s="114"/>
      <c r="S3046" s="113"/>
      <c r="T3046" s="112"/>
      <c r="U3046" s="114"/>
      <c r="V3046" s="113"/>
      <c r="W3046" s="112"/>
      <c r="X3046" s="113"/>
    </row>
    <row r="3047" spans="1:24" x14ac:dyDescent="0.25">
      <c r="A3047" s="77"/>
      <c r="B3047" s="80"/>
      <c r="C3047" s="22"/>
      <c r="D3047" s="22"/>
      <c r="E3047" s="21"/>
      <c r="F3047" s="21"/>
      <c r="G3047" s="11"/>
      <c r="I3047" s="9"/>
      <c r="L3047" s="1"/>
      <c r="M3047" s="112"/>
      <c r="N3047" s="112"/>
      <c r="O3047" s="112"/>
      <c r="P3047" s="113"/>
      <c r="Q3047" s="112"/>
      <c r="R3047" s="114"/>
      <c r="S3047" s="113"/>
      <c r="T3047" s="112"/>
      <c r="U3047" s="114"/>
      <c r="V3047" s="113"/>
      <c r="W3047" s="112"/>
      <c r="X3047" s="113"/>
    </row>
    <row r="3048" spans="1:24" x14ac:dyDescent="0.25">
      <c r="A3048" s="77"/>
      <c r="B3048" s="80"/>
      <c r="C3048" s="22"/>
      <c r="D3048" s="22"/>
      <c r="E3048" s="21"/>
      <c r="F3048" s="21"/>
      <c r="G3048" s="11"/>
      <c r="I3048" s="9"/>
      <c r="L3048" s="1"/>
      <c r="M3048" s="112"/>
      <c r="N3048" s="112"/>
      <c r="O3048" s="112"/>
      <c r="P3048" s="113"/>
      <c r="Q3048" s="112"/>
      <c r="R3048" s="114"/>
      <c r="S3048" s="113"/>
      <c r="T3048" s="112"/>
      <c r="U3048" s="114"/>
      <c r="V3048" s="113"/>
      <c r="W3048" s="112"/>
      <c r="X3048" s="113"/>
    </row>
    <row r="3049" spans="1:24" x14ac:dyDescent="0.25">
      <c r="A3049" s="77"/>
      <c r="B3049" s="80"/>
      <c r="C3049" s="22"/>
      <c r="D3049" s="22"/>
      <c r="E3049" s="21"/>
      <c r="F3049" s="21"/>
      <c r="G3049" s="11"/>
      <c r="I3049" s="9"/>
      <c r="L3049" s="1"/>
      <c r="M3049" s="112"/>
      <c r="N3049" s="112"/>
      <c r="O3049" s="112"/>
      <c r="P3049" s="113"/>
      <c r="Q3049" s="112"/>
      <c r="R3049" s="114"/>
      <c r="S3049" s="113"/>
      <c r="T3049" s="112"/>
      <c r="U3049" s="114"/>
      <c r="V3049" s="113"/>
      <c r="W3049" s="112"/>
      <c r="X3049" s="113"/>
    </row>
    <row r="3050" spans="1:24" x14ac:dyDescent="0.25">
      <c r="A3050" s="77"/>
      <c r="B3050" s="80"/>
      <c r="C3050" s="22"/>
      <c r="D3050" s="22"/>
      <c r="E3050" s="21"/>
      <c r="F3050" s="21"/>
      <c r="G3050" s="11"/>
      <c r="I3050" s="9"/>
      <c r="L3050" s="1"/>
      <c r="M3050" s="112"/>
      <c r="N3050" s="112"/>
      <c r="O3050" s="112"/>
      <c r="P3050" s="113"/>
      <c r="Q3050" s="112"/>
      <c r="R3050" s="114"/>
      <c r="S3050" s="113"/>
      <c r="T3050" s="112"/>
      <c r="U3050" s="114"/>
      <c r="V3050" s="113"/>
      <c r="W3050" s="112"/>
      <c r="X3050" s="113"/>
    </row>
    <row r="3051" spans="1:24" x14ac:dyDescent="0.25">
      <c r="A3051" s="77"/>
      <c r="B3051" s="80"/>
      <c r="C3051" s="22"/>
      <c r="D3051" s="22"/>
      <c r="E3051" s="21"/>
      <c r="F3051" s="21"/>
      <c r="G3051" s="11"/>
      <c r="I3051" s="9"/>
      <c r="L3051" s="1"/>
      <c r="M3051" s="112"/>
      <c r="N3051" s="112"/>
      <c r="O3051" s="112"/>
      <c r="P3051" s="113"/>
      <c r="Q3051" s="112"/>
      <c r="R3051" s="114"/>
      <c r="S3051" s="113"/>
      <c r="T3051" s="112"/>
      <c r="U3051" s="114"/>
      <c r="V3051" s="113"/>
      <c r="W3051" s="112"/>
      <c r="X3051" s="113"/>
    </row>
    <row r="3052" spans="1:24" x14ac:dyDescent="0.25">
      <c r="A3052" s="77"/>
      <c r="B3052" s="80"/>
      <c r="C3052" s="22"/>
      <c r="D3052" s="22"/>
      <c r="E3052" s="21"/>
      <c r="F3052" s="21"/>
      <c r="G3052" s="11"/>
      <c r="I3052" s="9"/>
      <c r="L3052" s="1"/>
      <c r="M3052" s="112"/>
      <c r="N3052" s="112"/>
      <c r="O3052" s="112"/>
      <c r="P3052" s="113"/>
      <c r="Q3052" s="112"/>
      <c r="R3052" s="114"/>
      <c r="S3052" s="113"/>
      <c r="T3052" s="112"/>
      <c r="U3052" s="114"/>
      <c r="V3052" s="113"/>
      <c r="W3052" s="112"/>
      <c r="X3052" s="113"/>
    </row>
    <row r="3053" spans="1:24" x14ac:dyDescent="0.25">
      <c r="A3053" s="77"/>
      <c r="B3053" s="80"/>
      <c r="C3053" s="22"/>
      <c r="D3053" s="22"/>
      <c r="E3053" s="21"/>
      <c r="F3053" s="21"/>
      <c r="G3053" s="11"/>
      <c r="I3053" s="9"/>
      <c r="L3053" s="1"/>
      <c r="M3053" s="112"/>
      <c r="N3053" s="112"/>
      <c r="O3053" s="112"/>
      <c r="P3053" s="113"/>
      <c r="Q3053" s="112"/>
      <c r="R3053" s="114"/>
      <c r="S3053" s="113"/>
      <c r="T3053" s="112"/>
      <c r="U3053" s="114"/>
      <c r="V3053" s="113"/>
      <c r="W3053" s="112"/>
      <c r="X3053" s="113"/>
    </row>
    <row r="3054" spans="1:24" x14ac:dyDescent="0.25">
      <c r="A3054" s="77"/>
      <c r="B3054" s="80"/>
      <c r="C3054" s="22"/>
      <c r="D3054" s="22"/>
      <c r="E3054" s="21"/>
      <c r="F3054" s="21"/>
      <c r="G3054" s="11"/>
      <c r="I3054" s="9"/>
      <c r="L3054" s="1"/>
      <c r="M3054" s="112"/>
      <c r="N3054" s="112"/>
      <c r="O3054" s="112"/>
      <c r="P3054" s="113"/>
      <c r="Q3054" s="112"/>
      <c r="R3054" s="114"/>
      <c r="S3054" s="113"/>
      <c r="T3054" s="112"/>
      <c r="U3054" s="114"/>
      <c r="V3054" s="113"/>
      <c r="W3054" s="112"/>
      <c r="X3054" s="113"/>
    </row>
    <row r="3055" spans="1:24" x14ac:dyDescent="0.25">
      <c r="A3055" s="77"/>
      <c r="B3055" s="80"/>
      <c r="C3055" s="22"/>
      <c r="D3055" s="22"/>
      <c r="E3055" s="21"/>
      <c r="F3055" s="21"/>
      <c r="G3055" s="11"/>
      <c r="I3055" s="9"/>
      <c r="L3055" s="1"/>
      <c r="M3055" s="112"/>
      <c r="N3055" s="112"/>
      <c r="O3055" s="112"/>
      <c r="P3055" s="113"/>
      <c r="Q3055" s="112"/>
      <c r="R3055" s="114"/>
      <c r="S3055" s="113"/>
      <c r="T3055" s="112"/>
      <c r="U3055" s="114"/>
      <c r="V3055" s="113"/>
      <c r="W3055" s="112"/>
      <c r="X3055" s="113"/>
    </row>
    <row r="3056" spans="1:24" x14ac:dyDescent="0.25">
      <c r="A3056" s="77"/>
      <c r="B3056" s="80"/>
      <c r="C3056" s="22"/>
      <c r="D3056" s="22"/>
      <c r="E3056" s="21"/>
      <c r="F3056" s="21"/>
      <c r="G3056" s="11"/>
      <c r="I3056" s="9"/>
      <c r="L3056" s="1"/>
      <c r="M3056" s="112"/>
      <c r="N3056" s="112"/>
      <c r="O3056" s="112"/>
      <c r="P3056" s="113"/>
      <c r="Q3056" s="112"/>
      <c r="R3056" s="114"/>
      <c r="S3056" s="113"/>
      <c r="T3056" s="112"/>
      <c r="U3056" s="114"/>
      <c r="V3056" s="113"/>
      <c r="W3056" s="112"/>
      <c r="X3056" s="113"/>
    </row>
    <row r="3057" spans="1:24" x14ac:dyDescent="0.25">
      <c r="A3057" s="77"/>
      <c r="B3057" s="80"/>
      <c r="C3057" s="22"/>
      <c r="D3057" s="22"/>
      <c r="E3057" s="21"/>
      <c r="F3057" s="21"/>
      <c r="G3057" s="11"/>
      <c r="I3057" s="9"/>
      <c r="L3057" s="1"/>
      <c r="M3057" s="112"/>
      <c r="N3057" s="112"/>
      <c r="O3057" s="112"/>
      <c r="P3057" s="113"/>
      <c r="Q3057" s="112"/>
      <c r="R3057" s="114"/>
      <c r="S3057" s="113"/>
      <c r="T3057" s="112"/>
      <c r="U3057" s="114"/>
      <c r="V3057" s="113"/>
      <c r="W3057" s="112"/>
      <c r="X3057" s="113"/>
    </row>
    <row r="3058" spans="1:24" x14ac:dyDescent="0.25">
      <c r="A3058" s="77"/>
      <c r="B3058" s="80"/>
      <c r="C3058" s="22"/>
      <c r="D3058" s="22"/>
      <c r="E3058" s="21"/>
      <c r="F3058" s="21"/>
      <c r="G3058" s="11"/>
      <c r="I3058" s="9"/>
      <c r="L3058" s="1"/>
      <c r="M3058" s="112"/>
      <c r="N3058" s="112"/>
      <c r="O3058" s="112"/>
      <c r="P3058" s="113"/>
      <c r="Q3058" s="112"/>
      <c r="R3058" s="114"/>
      <c r="S3058" s="113"/>
      <c r="T3058" s="112"/>
      <c r="U3058" s="114"/>
      <c r="V3058" s="113"/>
      <c r="W3058" s="112"/>
      <c r="X3058" s="113"/>
    </row>
    <row r="3059" spans="1:24" x14ac:dyDescent="0.25">
      <c r="A3059" s="77"/>
      <c r="B3059" s="80"/>
      <c r="C3059" s="22"/>
      <c r="D3059" s="22"/>
      <c r="E3059" s="21"/>
      <c r="F3059" s="21"/>
      <c r="G3059" s="11"/>
      <c r="I3059" s="9"/>
      <c r="L3059" s="1"/>
      <c r="M3059" s="112"/>
      <c r="N3059" s="112"/>
      <c r="O3059" s="112"/>
      <c r="P3059" s="113"/>
      <c r="Q3059" s="112"/>
      <c r="R3059" s="114"/>
      <c r="S3059" s="113"/>
      <c r="T3059" s="112"/>
      <c r="U3059" s="114"/>
      <c r="V3059" s="113"/>
      <c r="W3059" s="112"/>
      <c r="X3059" s="113"/>
    </row>
    <row r="3060" spans="1:24" x14ac:dyDescent="0.25">
      <c r="A3060" s="77"/>
      <c r="B3060" s="80"/>
      <c r="C3060" s="22"/>
      <c r="D3060" s="22"/>
      <c r="E3060" s="21"/>
      <c r="F3060" s="21"/>
      <c r="G3060" s="11"/>
      <c r="I3060" s="9"/>
      <c r="L3060" s="1"/>
      <c r="M3060" s="112"/>
      <c r="N3060" s="112"/>
      <c r="O3060" s="112"/>
      <c r="P3060" s="113"/>
      <c r="Q3060" s="112"/>
      <c r="R3060" s="114"/>
      <c r="S3060" s="113"/>
      <c r="T3060" s="112"/>
      <c r="U3060" s="114"/>
      <c r="V3060" s="113"/>
      <c r="W3060" s="112"/>
      <c r="X3060" s="113"/>
    </row>
    <row r="3061" spans="1:24" x14ac:dyDescent="0.25">
      <c r="A3061" s="77"/>
      <c r="B3061" s="80"/>
      <c r="C3061" s="22"/>
      <c r="D3061" s="22"/>
      <c r="E3061" s="21"/>
      <c r="F3061" s="21"/>
      <c r="G3061" s="11"/>
      <c r="I3061" s="9"/>
      <c r="L3061" s="1"/>
      <c r="M3061" s="112"/>
      <c r="N3061" s="112"/>
      <c r="O3061" s="112"/>
      <c r="P3061" s="113"/>
      <c r="Q3061" s="112"/>
      <c r="R3061" s="114"/>
      <c r="S3061" s="113"/>
      <c r="T3061" s="112"/>
      <c r="U3061" s="114"/>
      <c r="V3061" s="113"/>
      <c r="W3061" s="112"/>
      <c r="X3061" s="113"/>
    </row>
    <row r="3062" spans="1:24" x14ac:dyDescent="0.25">
      <c r="A3062" s="77"/>
      <c r="B3062" s="80"/>
      <c r="C3062" s="22"/>
      <c r="D3062" s="22"/>
      <c r="E3062" s="21"/>
      <c r="F3062" s="21"/>
      <c r="G3062" s="11"/>
      <c r="I3062" s="9"/>
      <c r="L3062" s="1"/>
      <c r="M3062" s="112"/>
      <c r="N3062" s="112"/>
      <c r="O3062" s="112"/>
      <c r="P3062" s="113"/>
      <c r="Q3062" s="112"/>
      <c r="R3062" s="114"/>
      <c r="S3062" s="113"/>
      <c r="T3062" s="112"/>
      <c r="U3062" s="114"/>
      <c r="V3062" s="113"/>
      <c r="W3062" s="112"/>
      <c r="X3062" s="113"/>
    </row>
    <row r="3063" spans="1:24" x14ac:dyDescent="0.25">
      <c r="A3063" s="77"/>
      <c r="B3063" s="80"/>
      <c r="C3063" s="22"/>
      <c r="D3063" s="22"/>
      <c r="E3063" s="21"/>
      <c r="F3063" s="21"/>
      <c r="G3063" s="11"/>
      <c r="I3063" s="9"/>
      <c r="L3063" s="1"/>
      <c r="M3063" s="112"/>
      <c r="N3063" s="112"/>
      <c r="O3063" s="112"/>
      <c r="P3063" s="113"/>
      <c r="Q3063" s="112"/>
      <c r="R3063" s="114"/>
      <c r="S3063" s="113"/>
      <c r="T3063" s="112"/>
      <c r="U3063" s="114"/>
      <c r="V3063" s="113"/>
      <c r="W3063" s="112"/>
      <c r="X3063" s="113"/>
    </row>
    <row r="3064" spans="1:24" x14ac:dyDescent="0.25">
      <c r="A3064" s="77"/>
      <c r="B3064" s="80"/>
      <c r="C3064" s="22"/>
      <c r="D3064" s="22"/>
      <c r="E3064" s="21"/>
      <c r="F3064" s="21"/>
      <c r="G3064" s="11"/>
      <c r="I3064" s="9"/>
      <c r="L3064" s="1"/>
      <c r="M3064" s="112"/>
      <c r="N3064" s="112"/>
      <c r="O3064" s="112"/>
      <c r="P3064" s="113"/>
      <c r="Q3064" s="112"/>
      <c r="R3064" s="114"/>
      <c r="S3064" s="113"/>
      <c r="T3064" s="112"/>
      <c r="U3064" s="114"/>
      <c r="V3064" s="113"/>
      <c r="W3064" s="112"/>
      <c r="X3064" s="113"/>
    </row>
    <row r="3065" spans="1:24" x14ac:dyDescent="0.25">
      <c r="A3065" s="77"/>
      <c r="B3065" s="80"/>
      <c r="C3065" s="22"/>
      <c r="D3065" s="22"/>
      <c r="E3065" s="21"/>
      <c r="F3065" s="21"/>
      <c r="G3065" s="11"/>
      <c r="I3065" s="9"/>
      <c r="L3065" s="1"/>
      <c r="M3065" s="112"/>
      <c r="N3065" s="112"/>
      <c r="O3065" s="112"/>
      <c r="P3065" s="113"/>
      <c r="Q3065" s="112"/>
      <c r="R3065" s="114"/>
      <c r="S3065" s="113"/>
      <c r="T3065" s="112"/>
      <c r="U3065" s="114"/>
      <c r="V3065" s="113"/>
      <c r="W3065" s="112"/>
      <c r="X3065" s="113"/>
    </row>
    <row r="3066" spans="1:24" x14ac:dyDescent="0.25">
      <c r="A3066" s="77"/>
      <c r="B3066" s="80"/>
      <c r="C3066" s="22"/>
      <c r="D3066" s="22"/>
      <c r="E3066" s="21"/>
      <c r="F3066" s="21"/>
      <c r="G3066" s="11"/>
      <c r="I3066" s="9"/>
      <c r="L3066" s="1"/>
      <c r="M3066" s="112"/>
      <c r="N3066" s="112"/>
      <c r="O3066" s="112"/>
      <c r="P3066" s="113"/>
      <c r="Q3066" s="112"/>
      <c r="R3066" s="114"/>
      <c r="S3066" s="113"/>
      <c r="T3066" s="112"/>
      <c r="U3066" s="114"/>
      <c r="V3066" s="113"/>
      <c r="W3066" s="112"/>
      <c r="X3066" s="113"/>
    </row>
    <row r="3067" spans="1:24" x14ac:dyDescent="0.25">
      <c r="A3067" s="77"/>
      <c r="B3067" s="80"/>
      <c r="C3067" s="22"/>
      <c r="D3067" s="22"/>
      <c r="E3067" s="21"/>
      <c r="F3067" s="21"/>
      <c r="G3067" s="11"/>
      <c r="I3067" s="9"/>
      <c r="L3067" s="1"/>
      <c r="M3067" s="112"/>
      <c r="N3067" s="112"/>
      <c r="O3067" s="112"/>
      <c r="P3067" s="113"/>
      <c r="Q3067" s="112"/>
      <c r="R3067" s="114"/>
      <c r="S3067" s="113"/>
      <c r="T3067" s="112"/>
      <c r="U3067" s="114"/>
      <c r="V3067" s="113"/>
      <c r="W3067" s="112"/>
      <c r="X3067" s="113"/>
    </row>
    <row r="3068" spans="1:24" x14ac:dyDescent="0.25">
      <c r="A3068" s="77"/>
      <c r="B3068" s="80"/>
      <c r="C3068" s="22"/>
      <c r="D3068" s="22"/>
      <c r="E3068" s="21"/>
      <c r="F3068" s="21"/>
      <c r="G3068" s="11"/>
      <c r="I3068" s="9"/>
      <c r="L3068" s="1"/>
      <c r="M3068" s="112"/>
      <c r="N3068" s="112"/>
      <c r="O3068" s="112"/>
      <c r="P3068" s="113"/>
      <c r="Q3068" s="112"/>
      <c r="R3068" s="114"/>
      <c r="S3068" s="113"/>
      <c r="T3068" s="112"/>
      <c r="U3068" s="114"/>
      <c r="V3068" s="113"/>
      <c r="W3068" s="112"/>
      <c r="X3068" s="113"/>
    </row>
    <row r="3069" spans="1:24" x14ac:dyDescent="0.25">
      <c r="A3069" s="77"/>
      <c r="B3069" s="80"/>
      <c r="C3069" s="22"/>
      <c r="D3069" s="22"/>
      <c r="E3069" s="21"/>
      <c r="F3069" s="21"/>
      <c r="G3069" s="11"/>
      <c r="I3069" s="9"/>
      <c r="L3069" s="1"/>
      <c r="M3069" s="112"/>
      <c r="N3069" s="112"/>
      <c r="O3069" s="112"/>
      <c r="P3069" s="113"/>
      <c r="Q3069" s="112"/>
      <c r="R3069" s="114"/>
      <c r="S3069" s="113"/>
      <c r="T3069" s="112"/>
      <c r="U3069" s="114"/>
      <c r="V3069" s="113"/>
      <c r="W3069" s="112"/>
      <c r="X3069" s="113"/>
    </row>
    <row r="3070" spans="1:24" x14ac:dyDescent="0.25">
      <c r="A3070" s="77"/>
      <c r="B3070" s="80"/>
      <c r="C3070" s="22"/>
      <c r="D3070" s="22"/>
      <c r="E3070" s="21"/>
      <c r="F3070" s="21"/>
      <c r="G3070" s="11"/>
      <c r="I3070" s="9"/>
      <c r="L3070" s="1"/>
      <c r="M3070" s="112"/>
      <c r="N3070" s="112"/>
      <c r="O3070" s="112"/>
      <c r="P3070" s="113"/>
      <c r="Q3070" s="112"/>
      <c r="R3070" s="114"/>
      <c r="S3070" s="113"/>
      <c r="T3070" s="112"/>
      <c r="U3070" s="114"/>
      <c r="V3070" s="113"/>
      <c r="W3070" s="112"/>
      <c r="X3070" s="113"/>
    </row>
    <row r="3071" spans="1:24" x14ac:dyDescent="0.25">
      <c r="A3071" s="77"/>
      <c r="B3071" s="80"/>
      <c r="C3071" s="22"/>
      <c r="D3071" s="22"/>
      <c r="E3071" s="21"/>
      <c r="F3071" s="21"/>
      <c r="G3071" s="11"/>
      <c r="I3071" s="9"/>
      <c r="L3071" s="1"/>
      <c r="M3071" s="112"/>
      <c r="N3071" s="112"/>
      <c r="O3071" s="112"/>
      <c r="P3071" s="113"/>
      <c r="Q3071" s="112"/>
      <c r="R3071" s="114"/>
      <c r="S3071" s="113"/>
      <c r="T3071" s="112"/>
      <c r="U3071" s="114"/>
      <c r="V3071" s="113"/>
      <c r="W3071" s="112"/>
      <c r="X3071" s="113"/>
    </row>
    <row r="3072" spans="1:24" x14ac:dyDescent="0.25">
      <c r="A3072" s="77"/>
      <c r="B3072" s="80"/>
      <c r="C3072" s="22"/>
      <c r="D3072" s="22"/>
      <c r="E3072" s="21"/>
      <c r="F3072" s="21"/>
      <c r="G3072" s="11"/>
      <c r="I3072" s="9"/>
      <c r="L3072" s="1"/>
      <c r="M3072" s="112"/>
      <c r="N3072" s="112"/>
      <c r="O3072" s="112"/>
      <c r="P3072" s="113"/>
      <c r="Q3072" s="112"/>
      <c r="R3072" s="114"/>
      <c r="S3072" s="113"/>
      <c r="T3072" s="112"/>
      <c r="U3072" s="114"/>
      <c r="V3072" s="113"/>
      <c r="W3072" s="112"/>
      <c r="X3072" s="113"/>
    </row>
    <row r="3073" spans="1:24" x14ac:dyDescent="0.25">
      <c r="A3073" s="77"/>
      <c r="B3073" s="80"/>
      <c r="C3073" s="22"/>
      <c r="D3073" s="22"/>
      <c r="E3073" s="21"/>
      <c r="F3073" s="21"/>
      <c r="G3073" s="11"/>
      <c r="I3073" s="9"/>
      <c r="L3073" s="1"/>
      <c r="M3073" s="112"/>
      <c r="N3073" s="112"/>
      <c r="O3073" s="112"/>
      <c r="P3073" s="113"/>
      <c r="Q3073" s="112"/>
      <c r="R3073" s="114"/>
      <c r="S3073" s="113"/>
      <c r="T3073" s="112"/>
      <c r="U3073" s="114"/>
      <c r="V3073" s="113"/>
      <c r="W3073" s="112"/>
      <c r="X3073" s="113"/>
    </row>
    <row r="3074" spans="1:24" x14ac:dyDescent="0.25">
      <c r="A3074" s="77"/>
      <c r="B3074" s="80"/>
      <c r="C3074" s="22"/>
      <c r="D3074" s="22"/>
      <c r="E3074" s="21"/>
      <c r="F3074" s="21"/>
      <c r="G3074" s="11"/>
      <c r="I3074" s="9"/>
      <c r="L3074" s="1"/>
      <c r="M3074" s="112"/>
      <c r="N3074" s="112"/>
      <c r="O3074" s="112"/>
      <c r="P3074" s="113"/>
      <c r="Q3074" s="112"/>
      <c r="R3074" s="114"/>
      <c r="S3074" s="113"/>
      <c r="T3074" s="112"/>
      <c r="U3074" s="114"/>
      <c r="V3074" s="113"/>
      <c r="W3074" s="112"/>
      <c r="X3074" s="113"/>
    </row>
    <row r="3075" spans="1:24" x14ac:dyDescent="0.25">
      <c r="A3075" s="77"/>
      <c r="B3075" s="80"/>
      <c r="C3075" s="22"/>
      <c r="D3075" s="22"/>
      <c r="E3075" s="21"/>
      <c r="F3075" s="21"/>
      <c r="G3075" s="11"/>
      <c r="I3075" s="9"/>
      <c r="L3075" s="1"/>
      <c r="M3075" s="112"/>
      <c r="N3075" s="112"/>
      <c r="O3075" s="112"/>
      <c r="P3075" s="113"/>
      <c r="Q3075" s="112"/>
      <c r="R3075" s="114"/>
      <c r="S3075" s="113"/>
      <c r="T3075" s="112"/>
      <c r="U3075" s="114"/>
      <c r="V3075" s="113"/>
      <c r="W3075" s="112"/>
      <c r="X3075" s="113"/>
    </row>
    <row r="3076" spans="1:24" x14ac:dyDescent="0.25">
      <c r="A3076" s="77"/>
      <c r="B3076" s="80"/>
      <c r="C3076" s="22"/>
      <c r="D3076" s="22"/>
      <c r="E3076" s="21"/>
      <c r="F3076" s="21"/>
      <c r="G3076" s="11"/>
      <c r="I3076" s="9"/>
      <c r="L3076" s="1"/>
      <c r="M3076" s="112"/>
      <c r="N3076" s="112"/>
      <c r="O3076" s="112"/>
      <c r="P3076" s="113"/>
      <c r="Q3076" s="112"/>
      <c r="R3076" s="114"/>
      <c r="S3076" s="113"/>
      <c r="T3076" s="112"/>
      <c r="U3076" s="114"/>
      <c r="V3076" s="113"/>
      <c r="W3076" s="112"/>
      <c r="X3076" s="113"/>
    </row>
    <row r="3077" spans="1:24" x14ac:dyDescent="0.25">
      <c r="A3077" s="77"/>
      <c r="B3077" s="80"/>
      <c r="C3077" s="22"/>
      <c r="D3077" s="22"/>
      <c r="E3077" s="21"/>
      <c r="F3077" s="21"/>
      <c r="G3077" s="11"/>
      <c r="I3077" s="9"/>
      <c r="L3077" s="1"/>
      <c r="M3077" s="112"/>
      <c r="N3077" s="112"/>
      <c r="O3077" s="112"/>
      <c r="P3077" s="113"/>
      <c r="Q3077" s="112"/>
      <c r="R3077" s="114"/>
      <c r="S3077" s="113"/>
      <c r="T3077" s="112"/>
      <c r="U3077" s="114"/>
      <c r="V3077" s="113"/>
      <c r="W3077" s="112"/>
      <c r="X3077" s="113"/>
    </row>
    <row r="3078" spans="1:24" x14ac:dyDescent="0.25">
      <c r="A3078" s="77"/>
      <c r="B3078" s="80"/>
      <c r="C3078" s="22"/>
      <c r="D3078" s="22"/>
      <c r="E3078" s="21"/>
      <c r="F3078" s="21"/>
      <c r="G3078" s="11"/>
      <c r="I3078" s="9"/>
      <c r="L3078" s="1"/>
      <c r="M3078" s="112"/>
      <c r="N3078" s="112"/>
      <c r="O3078" s="112"/>
      <c r="P3078" s="113"/>
      <c r="Q3078" s="112"/>
      <c r="R3078" s="114"/>
      <c r="S3078" s="113"/>
      <c r="T3078" s="112"/>
      <c r="U3078" s="114"/>
      <c r="V3078" s="113"/>
      <c r="W3078" s="112"/>
      <c r="X3078" s="113"/>
    </row>
    <row r="3079" spans="1:24" x14ac:dyDescent="0.25">
      <c r="A3079" s="77"/>
      <c r="B3079" s="80"/>
      <c r="C3079" s="22"/>
      <c r="D3079" s="22"/>
      <c r="E3079" s="21"/>
      <c r="F3079" s="21"/>
      <c r="G3079" s="11"/>
      <c r="I3079" s="9"/>
      <c r="L3079" s="1"/>
      <c r="M3079" s="112"/>
      <c r="N3079" s="112"/>
      <c r="O3079" s="112"/>
      <c r="P3079" s="113"/>
      <c r="Q3079" s="112"/>
      <c r="R3079" s="114"/>
      <c r="S3079" s="113"/>
      <c r="T3079" s="112"/>
      <c r="U3079" s="114"/>
      <c r="V3079" s="113"/>
      <c r="W3079" s="112"/>
      <c r="X3079" s="113"/>
    </row>
    <row r="3080" spans="1:24" x14ac:dyDescent="0.25">
      <c r="A3080" s="77"/>
      <c r="B3080" s="80"/>
      <c r="C3080" s="22"/>
      <c r="D3080" s="22"/>
      <c r="E3080" s="21"/>
      <c r="F3080" s="21"/>
      <c r="G3080" s="11"/>
      <c r="I3080" s="9"/>
      <c r="L3080" s="1"/>
      <c r="M3080" s="112"/>
      <c r="N3080" s="112"/>
      <c r="O3080" s="112"/>
      <c r="P3080" s="113"/>
      <c r="Q3080" s="112"/>
      <c r="R3080" s="114"/>
      <c r="S3080" s="113"/>
      <c r="T3080" s="112"/>
      <c r="U3080" s="114"/>
      <c r="V3080" s="113"/>
      <c r="W3080" s="112"/>
      <c r="X3080" s="113"/>
    </row>
    <row r="3081" spans="1:24" x14ac:dyDescent="0.25">
      <c r="A3081" s="77"/>
      <c r="B3081" s="80"/>
      <c r="C3081" s="22"/>
      <c r="D3081" s="22"/>
      <c r="E3081" s="21"/>
      <c r="F3081" s="21"/>
      <c r="G3081" s="11"/>
      <c r="I3081" s="9"/>
      <c r="L3081" s="1"/>
      <c r="M3081" s="112"/>
      <c r="N3081" s="112"/>
      <c r="O3081" s="112"/>
      <c r="P3081" s="113"/>
      <c r="Q3081" s="112"/>
      <c r="R3081" s="114"/>
      <c r="S3081" s="113"/>
      <c r="T3081" s="112"/>
      <c r="U3081" s="114"/>
      <c r="V3081" s="113"/>
      <c r="W3081" s="112"/>
      <c r="X3081" s="113"/>
    </row>
    <row r="3082" spans="1:24" x14ac:dyDescent="0.25">
      <c r="A3082" s="77"/>
      <c r="B3082" s="80"/>
      <c r="C3082" s="22"/>
      <c r="D3082" s="22"/>
      <c r="E3082" s="21"/>
      <c r="F3082" s="21"/>
      <c r="G3082" s="11"/>
      <c r="I3082" s="9"/>
      <c r="L3082" s="1"/>
      <c r="M3082" s="112"/>
      <c r="N3082" s="112"/>
      <c r="O3082" s="112"/>
      <c r="P3082" s="113"/>
      <c r="Q3082" s="112"/>
      <c r="R3082" s="114"/>
      <c r="S3082" s="113"/>
      <c r="T3082" s="112"/>
      <c r="U3082" s="114"/>
      <c r="V3082" s="113"/>
      <c r="W3082" s="112"/>
      <c r="X3082" s="113"/>
    </row>
    <row r="3083" spans="1:24" x14ac:dyDescent="0.25">
      <c r="A3083" s="77"/>
      <c r="B3083" s="80"/>
      <c r="C3083" s="22"/>
      <c r="D3083" s="22"/>
      <c r="E3083" s="21"/>
      <c r="F3083" s="21"/>
      <c r="G3083" s="11"/>
      <c r="I3083" s="9"/>
      <c r="L3083" s="1"/>
      <c r="M3083" s="112"/>
      <c r="N3083" s="112"/>
      <c r="O3083" s="112"/>
      <c r="P3083" s="113"/>
      <c r="Q3083" s="112"/>
      <c r="R3083" s="114"/>
      <c r="S3083" s="113"/>
      <c r="T3083" s="112"/>
      <c r="U3083" s="114"/>
      <c r="V3083" s="113"/>
      <c r="W3083" s="112"/>
      <c r="X3083" s="113"/>
    </row>
    <row r="3084" spans="1:24" x14ac:dyDescent="0.25">
      <c r="A3084" s="77"/>
      <c r="B3084" s="80"/>
      <c r="C3084" s="22"/>
      <c r="D3084" s="22"/>
      <c r="E3084" s="21"/>
      <c r="F3084" s="21"/>
      <c r="G3084" s="11"/>
      <c r="I3084" s="9"/>
      <c r="L3084" s="1"/>
      <c r="M3084" s="112"/>
      <c r="N3084" s="112"/>
      <c r="O3084" s="112"/>
      <c r="P3084" s="113"/>
      <c r="Q3084" s="112"/>
      <c r="R3084" s="114"/>
      <c r="S3084" s="113"/>
      <c r="T3084" s="112"/>
      <c r="U3084" s="114"/>
      <c r="V3084" s="113"/>
      <c r="W3084" s="112"/>
      <c r="X3084" s="113"/>
    </row>
    <row r="3085" spans="1:24" x14ac:dyDescent="0.25">
      <c r="A3085" s="77"/>
      <c r="B3085" s="80"/>
      <c r="C3085" s="22"/>
      <c r="D3085" s="22"/>
      <c r="E3085" s="21"/>
      <c r="F3085" s="21"/>
      <c r="G3085" s="11"/>
      <c r="I3085" s="9"/>
      <c r="L3085" s="1"/>
      <c r="M3085" s="112"/>
      <c r="N3085" s="112"/>
      <c r="O3085" s="112"/>
      <c r="P3085" s="113"/>
      <c r="Q3085" s="112"/>
      <c r="R3085" s="114"/>
      <c r="S3085" s="113"/>
      <c r="T3085" s="112"/>
      <c r="U3085" s="114"/>
      <c r="V3085" s="113"/>
      <c r="W3085" s="112"/>
      <c r="X3085" s="113"/>
    </row>
    <row r="3086" spans="1:24" x14ac:dyDescent="0.25">
      <c r="A3086" s="77"/>
      <c r="B3086" s="80"/>
      <c r="C3086" s="22"/>
      <c r="D3086" s="22"/>
      <c r="E3086" s="21"/>
      <c r="F3086" s="21"/>
      <c r="G3086" s="11"/>
      <c r="I3086" s="9"/>
      <c r="L3086" s="1"/>
      <c r="M3086" s="112"/>
      <c r="N3086" s="112"/>
      <c r="O3086" s="112"/>
      <c r="P3086" s="113"/>
      <c r="Q3086" s="112"/>
      <c r="R3086" s="114"/>
      <c r="S3086" s="113"/>
      <c r="T3086" s="112"/>
      <c r="U3086" s="114"/>
      <c r="V3086" s="113"/>
      <c r="W3086" s="112"/>
      <c r="X3086" s="113"/>
    </row>
    <row r="3087" spans="1:24" x14ac:dyDescent="0.25">
      <c r="A3087" s="77"/>
      <c r="B3087" s="80"/>
      <c r="C3087" s="22"/>
      <c r="D3087" s="22"/>
      <c r="E3087" s="21"/>
      <c r="F3087" s="21"/>
      <c r="G3087" s="11"/>
      <c r="I3087" s="9"/>
      <c r="L3087" s="1"/>
      <c r="M3087" s="112"/>
      <c r="N3087" s="112"/>
      <c r="O3087" s="112"/>
      <c r="P3087" s="113"/>
      <c r="Q3087" s="112"/>
      <c r="R3087" s="114"/>
      <c r="S3087" s="113"/>
      <c r="T3087" s="112"/>
      <c r="U3087" s="114"/>
      <c r="V3087" s="113"/>
      <c r="W3087" s="112"/>
      <c r="X3087" s="113"/>
    </row>
    <row r="3088" spans="1:24" x14ac:dyDescent="0.25">
      <c r="A3088" s="77"/>
      <c r="B3088" s="80"/>
      <c r="C3088" s="22"/>
      <c r="D3088" s="22"/>
      <c r="E3088" s="21"/>
      <c r="F3088" s="21"/>
      <c r="G3088" s="11"/>
      <c r="I3088" s="9"/>
      <c r="L3088" s="1"/>
      <c r="M3088" s="112"/>
      <c r="N3088" s="112"/>
      <c r="O3088" s="112"/>
      <c r="P3088" s="113"/>
      <c r="Q3088" s="112"/>
      <c r="R3088" s="114"/>
      <c r="S3088" s="113"/>
      <c r="T3088" s="112"/>
      <c r="U3088" s="114"/>
      <c r="V3088" s="113"/>
      <c r="W3088" s="112"/>
      <c r="X3088" s="113"/>
    </row>
    <row r="3089" spans="1:24" x14ac:dyDescent="0.25">
      <c r="A3089" s="77"/>
      <c r="B3089" s="80"/>
      <c r="C3089" s="22"/>
      <c r="D3089" s="22"/>
      <c r="E3089" s="21"/>
      <c r="F3089" s="21"/>
      <c r="G3089" s="11"/>
      <c r="I3089" s="9"/>
      <c r="L3089" s="1"/>
      <c r="M3089" s="112"/>
      <c r="N3089" s="112"/>
      <c r="O3089" s="112"/>
      <c r="P3089" s="113"/>
      <c r="Q3089" s="112"/>
      <c r="R3089" s="114"/>
      <c r="S3089" s="113"/>
      <c r="T3089" s="112"/>
      <c r="U3089" s="114"/>
      <c r="V3089" s="113"/>
      <c r="W3089" s="112"/>
      <c r="X3089" s="113"/>
    </row>
    <row r="3090" spans="1:24" x14ac:dyDescent="0.25">
      <c r="A3090" s="77"/>
      <c r="B3090" s="80"/>
      <c r="C3090" s="22"/>
      <c r="D3090" s="22"/>
      <c r="E3090" s="21"/>
      <c r="F3090" s="21"/>
      <c r="G3090" s="11"/>
      <c r="I3090" s="9"/>
      <c r="L3090" s="1"/>
      <c r="M3090" s="112"/>
      <c r="N3090" s="112"/>
      <c r="O3090" s="112"/>
      <c r="P3090" s="113"/>
      <c r="Q3090" s="112"/>
      <c r="R3090" s="114"/>
      <c r="S3090" s="113"/>
      <c r="T3090" s="112"/>
      <c r="U3090" s="114"/>
      <c r="V3090" s="113"/>
      <c r="W3090" s="112"/>
      <c r="X3090" s="113"/>
    </row>
    <row r="3091" spans="1:24" x14ac:dyDescent="0.25">
      <c r="A3091" s="77"/>
      <c r="B3091" s="80"/>
      <c r="C3091" s="22"/>
      <c r="D3091" s="22"/>
      <c r="E3091" s="21"/>
      <c r="F3091" s="21"/>
      <c r="G3091" s="11"/>
      <c r="I3091" s="9"/>
      <c r="L3091" s="1"/>
      <c r="M3091" s="112"/>
      <c r="N3091" s="112"/>
      <c r="O3091" s="112"/>
      <c r="P3091" s="113"/>
      <c r="Q3091" s="112"/>
      <c r="R3091" s="114"/>
      <c r="S3091" s="113"/>
      <c r="T3091" s="112"/>
      <c r="U3091" s="114"/>
      <c r="V3091" s="113"/>
      <c r="W3091" s="112"/>
      <c r="X3091" s="113"/>
    </row>
    <row r="3092" spans="1:24" x14ac:dyDescent="0.25">
      <c r="A3092" s="77"/>
      <c r="B3092" s="80"/>
      <c r="C3092" s="22"/>
      <c r="D3092" s="22"/>
      <c r="E3092" s="21"/>
      <c r="F3092" s="21"/>
      <c r="G3092" s="11"/>
      <c r="I3092" s="9"/>
      <c r="L3092" s="1"/>
      <c r="M3092" s="112"/>
      <c r="N3092" s="112"/>
      <c r="O3092" s="112"/>
      <c r="P3092" s="113"/>
      <c r="Q3092" s="112"/>
      <c r="R3092" s="114"/>
      <c r="S3092" s="113"/>
      <c r="T3092" s="112"/>
      <c r="U3092" s="114"/>
      <c r="V3092" s="113"/>
      <c r="W3092" s="112"/>
      <c r="X3092" s="113"/>
    </row>
    <row r="3093" spans="1:24" x14ac:dyDescent="0.25">
      <c r="A3093" s="77"/>
      <c r="B3093" s="80"/>
      <c r="C3093" s="22"/>
      <c r="D3093" s="22"/>
      <c r="E3093" s="21"/>
      <c r="F3093" s="21"/>
      <c r="G3093" s="11"/>
      <c r="I3093" s="9"/>
      <c r="L3093" s="1"/>
      <c r="M3093" s="112"/>
      <c r="N3093" s="112"/>
      <c r="O3093" s="112"/>
      <c r="P3093" s="113"/>
      <c r="Q3093" s="112"/>
      <c r="R3093" s="114"/>
      <c r="S3093" s="113"/>
      <c r="T3093" s="112"/>
      <c r="U3093" s="114"/>
      <c r="V3093" s="113"/>
      <c r="W3093" s="112"/>
      <c r="X3093" s="113"/>
    </row>
    <row r="3094" spans="1:24" x14ac:dyDescent="0.25">
      <c r="A3094" s="77"/>
      <c r="B3094" s="80"/>
      <c r="C3094" s="22"/>
      <c r="D3094" s="22"/>
      <c r="E3094" s="21"/>
      <c r="F3094" s="21"/>
      <c r="G3094" s="11"/>
      <c r="I3094" s="9"/>
      <c r="L3094" s="1"/>
      <c r="M3094" s="112"/>
      <c r="N3094" s="112"/>
      <c r="O3094" s="112"/>
      <c r="P3094" s="113"/>
      <c r="Q3094" s="112"/>
      <c r="R3094" s="114"/>
      <c r="S3094" s="113"/>
      <c r="T3094" s="112"/>
      <c r="U3094" s="114"/>
      <c r="V3094" s="113"/>
      <c r="W3094" s="112"/>
      <c r="X3094" s="113"/>
    </row>
    <row r="3095" spans="1:24" x14ac:dyDescent="0.25">
      <c r="A3095" s="77"/>
      <c r="B3095" s="80"/>
      <c r="C3095" s="22"/>
      <c r="D3095" s="22"/>
      <c r="E3095" s="21"/>
      <c r="F3095" s="21"/>
      <c r="G3095" s="11"/>
      <c r="I3095" s="9"/>
      <c r="L3095" s="1"/>
      <c r="M3095" s="112"/>
      <c r="N3095" s="112"/>
      <c r="O3095" s="112"/>
      <c r="P3095" s="113"/>
      <c r="Q3095" s="112"/>
      <c r="R3095" s="114"/>
      <c r="S3095" s="113"/>
      <c r="T3095" s="112"/>
      <c r="U3095" s="114"/>
      <c r="V3095" s="113"/>
      <c r="W3095" s="112"/>
      <c r="X3095" s="113"/>
    </row>
    <row r="3096" spans="1:24" x14ac:dyDescent="0.25">
      <c r="A3096" s="77"/>
      <c r="B3096" s="80"/>
      <c r="C3096" s="22"/>
      <c r="D3096" s="22"/>
      <c r="E3096" s="21"/>
      <c r="F3096" s="21"/>
      <c r="G3096" s="11"/>
      <c r="I3096" s="9"/>
      <c r="L3096" s="1"/>
      <c r="M3096" s="112"/>
      <c r="N3096" s="112"/>
      <c r="O3096" s="112"/>
      <c r="P3096" s="113"/>
      <c r="Q3096" s="112"/>
      <c r="R3096" s="114"/>
      <c r="S3096" s="113"/>
      <c r="T3096" s="112"/>
      <c r="U3096" s="114"/>
      <c r="V3096" s="113"/>
      <c r="W3096" s="112"/>
      <c r="X3096" s="113"/>
    </row>
    <row r="3097" spans="1:24" x14ac:dyDescent="0.25">
      <c r="A3097" s="77"/>
      <c r="B3097" s="80"/>
      <c r="C3097" s="22"/>
      <c r="D3097" s="22"/>
      <c r="E3097" s="21"/>
      <c r="F3097" s="21"/>
      <c r="G3097" s="11"/>
      <c r="I3097" s="9"/>
      <c r="L3097" s="1"/>
      <c r="M3097" s="112"/>
      <c r="N3097" s="112"/>
      <c r="O3097" s="112"/>
      <c r="P3097" s="113"/>
      <c r="Q3097" s="112"/>
      <c r="R3097" s="114"/>
      <c r="S3097" s="113"/>
      <c r="T3097" s="112"/>
      <c r="U3097" s="114"/>
      <c r="V3097" s="113"/>
      <c r="W3097" s="112"/>
      <c r="X3097" s="113"/>
    </row>
    <row r="3098" spans="1:24" x14ac:dyDescent="0.25">
      <c r="A3098" s="77"/>
      <c r="B3098" s="80"/>
      <c r="C3098" s="22"/>
      <c r="D3098" s="22"/>
      <c r="E3098" s="21"/>
      <c r="F3098" s="21"/>
      <c r="G3098" s="11"/>
      <c r="I3098" s="9"/>
      <c r="L3098" s="1"/>
      <c r="M3098" s="112"/>
      <c r="N3098" s="112"/>
      <c r="O3098" s="112"/>
      <c r="P3098" s="113"/>
      <c r="Q3098" s="112"/>
      <c r="R3098" s="114"/>
      <c r="S3098" s="113"/>
      <c r="T3098" s="112"/>
      <c r="U3098" s="114"/>
      <c r="V3098" s="113"/>
      <c r="W3098" s="112"/>
      <c r="X3098" s="113"/>
    </row>
    <row r="3099" spans="1:24" x14ac:dyDescent="0.25">
      <c r="A3099" s="77"/>
      <c r="B3099" s="80"/>
      <c r="C3099" s="22"/>
      <c r="D3099" s="22"/>
      <c r="E3099" s="21"/>
      <c r="F3099" s="21"/>
      <c r="G3099" s="11"/>
      <c r="I3099" s="9"/>
      <c r="L3099" s="1"/>
      <c r="M3099" s="112"/>
      <c r="N3099" s="112"/>
      <c r="O3099" s="112"/>
      <c r="P3099" s="113"/>
      <c r="Q3099" s="112"/>
      <c r="R3099" s="114"/>
      <c r="S3099" s="113"/>
      <c r="T3099" s="112"/>
      <c r="U3099" s="114"/>
      <c r="V3099" s="113"/>
      <c r="W3099" s="112"/>
      <c r="X3099" s="113"/>
    </row>
    <row r="3100" spans="1:24" x14ac:dyDescent="0.25">
      <c r="A3100" s="77"/>
      <c r="B3100" s="80"/>
      <c r="C3100" s="22"/>
      <c r="D3100" s="22"/>
      <c r="E3100" s="21"/>
      <c r="F3100" s="21"/>
      <c r="G3100" s="11"/>
      <c r="I3100" s="9"/>
      <c r="L3100" s="1"/>
      <c r="M3100" s="112"/>
      <c r="N3100" s="112"/>
      <c r="O3100" s="112"/>
      <c r="P3100" s="113"/>
      <c r="Q3100" s="112"/>
      <c r="R3100" s="114"/>
      <c r="S3100" s="113"/>
      <c r="T3100" s="112"/>
      <c r="U3100" s="114"/>
      <c r="V3100" s="113"/>
      <c r="W3100" s="112"/>
      <c r="X3100" s="113"/>
    </row>
    <row r="3101" spans="1:24" x14ac:dyDescent="0.25">
      <c r="A3101" s="77"/>
      <c r="B3101" s="80"/>
      <c r="C3101" s="22"/>
      <c r="D3101" s="22"/>
      <c r="E3101" s="21"/>
      <c r="F3101" s="21"/>
      <c r="G3101" s="11"/>
      <c r="I3101" s="9"/>
      <c r="L3101" s="1"/>
      <c r="M3101" s="112"/>
      <c r="N3101" s="112"/>
      <c r="O3101" s="112"/>
      <c r="P3101" s="113"/>
      <c r="Q3101" s="112"/>
      <c r="R3101" s="114"/>
      <c r="S3101" s="113"/>
      <c r="T3101" s="112"/>
      <c r="U3101" s="114"/>
      <c r="V3101" s="113"/>
      <c r="W3101" s="112"/>
      <c r="X3101" s="113"/>
    </row>
    <row r="3102" spans="1:24" x14ac:dyDescent="0.25">
      <c r="A3102" s="77"/>
      <c r="B3102" s="80"/>
      <c r="C3102" s="22"/>
      <c r="D3102" s="22"/>
      <c r="E3102" s="21"/>
      <c r="F3102" s="21"/>
      <c r="G3102" s="11"/>
      <c r="I3102" s="9"/>
      <c r="L3102" s="1"/>
      <c r="M3102" s="112"/>
      <c r="N3102" s="112"/>
      <c r="O3102" s="112"/>
      <c r="P3102" s="113"/>
      <c r="Q3102" s="112"/>
      <c r="R3102" s="114"/>
      <c r="S3102" s="113"/>
      <c r="T3102" s="112"/>
      <c r="U3102" s="114"/>
      <c r="V3102" s="113"/>
      <c r="W3102" s="112"/>
      <c r="X3102" s="113"/>
    </row>
    <row r="3103" spans="1:24" x14ac:dyDescent="0.25">
      <c r="A3103" s="77"/>
      <c r="B3103" s="80"/>
      <c r="C3103" s="22"/>
      <c r="D3103" s="22"/>
      <c r="E3103" s="21"/>
      <c r="F3103" s="21"/>
      <c r="G3103" s="11"/>
      <c r="I3103" s="9"/>
      <c r="L3103" s="1"/>
      <c r="M3103" s="112"/>
      <c r="N3103" s="112"/>
      <c r="O3103" s="112"/>
      <c r="P3103" s="113"/>
      <c r="Q3103" s="112"/>
      <c r="R3103" s="114"/>
      <c r="S3103" s="113"/>
      <c r="T3103" s="112"/>
      <c r="U3103" s="114"/>
      <c r="V3103" s="113"/>
      <c r="W3103" s="112"/>
      <c r="X3103" s="113"/>
    </row>
    <row r="3104" spans="1:24" x14ac:dyDescent="0.25">
      <c r="A3104" s="77"/>
      <c r="B3104" s="80"/>
      <c r="C3104" s="22"/>
      <c r="D3104" s="22"/>
      <c r="E3104" s="21"/>
      <c r="F3104" s="21"/>
      <c r="G3104" s="11"/>
      <c r="I3104" s="9"/>
      <c r="L3104" s="1"/>
      <c r="M3104" s="112"/>
      <c r="N3104" s="112"/>
      <c r="O3104" s="112"/>
      <c r="P3104" s="113"/>
      <c r="Q3104" s="112"/>
      <c r="R3104" s="114"/>
      <c r="S3104" s="113"/>
      <c r="T3104" s="112"/>
      <c r="U3104" s="114"/>
      <c r="V3104" s="113"/>
      <c r="W3104" s="112"/>
      <c r="X3104" s="113"/>
    </row>
    <row r="3105" spans="1:24" x14ac:dyDescent="0.25">
      <c r="A3105" s="77"/>
      <c r="B3105" s="80"/>
      <c r="C3105" s="22"/>
      <c r="D3105" s="22"/>
      <c r="E3105" s="21"/>
      <c r="F3105" s="21"/>
      <c r="G3105" s="11"/>
      <c r="I3105" s="9"/>
      <c r="L3105" s="1"/>
      <c r="M3105" s="112"/>
      <c r="N3105" s="112"/>
      <c r="O3105" s="112"/>
      <c r="P3105" s="113"/>
      <c r="Q3105" s="112"/>
      <c r="R3105" s="114"/>
      <c r="S3105" s="113"/>
      <c r="T3105" s="112"/>
      <c r="U3105" s="114"/>
      <c r="V3105" s="113"/>
      <c r="W3105" s="112"/>
      <c r="X3105" s="113"/>
    </row>
    <row r="3106" spans="1:24" x14ac:dyDescent="0.25">
      <c r="A3106" s="77"/>
      <c r="B3106" s="80"/>
      <c r="C3106" s="22"/>
      <c r="D3106" s="22"/>
      <c r="E3106" s="21"/>
      <c r="F3106" s="21"/>
      <c r="G3106" s="11"/>
      <c r="I3106" s="9"/>
      <c r="L3106" s="1"/>
      <c r="M3106" s="112"/>
      <c r="N3106" s="112"/>
      <c r="O3106" s="112"/>
      <c r="P3106" s="113"/>
      <c r="Q3106" s="112"/>
      <c r="R3106" s="114"/>
      <c r="S3106" s="113"/>
      <c r="T3106" s="112"/>
      <c r="U3106" s="114"/>
      <c r="V3106" s="113"/>
      <c r="W3106" s="112"/>
      <c r="X3106" s="113"/>
    </row>
    <row r="3107" spans="1:24" x14ac:dyDescent="0.25">
      <c r="A3107" s="77"/>
      <c r="B3107" s="80"/>
      <c r="C3107" s="22"/>
      <c r="D3107" s="22"/>
      <c r="E3107" s="21"/>
      <c r="F3107" s="21"/>
      <c r="G3107" s="11"/>
      <c r="I3107" s="9"/>
      <c r="L3107" s="1"/>
      <c r="M3107" s="112"/>
      <c r="N3107" s="112"/>
      <c r="O3107" s="112"/>
      <c r="P3107" s="113"/>
      <c r="Q3107" s="112"/>
      <c r="R3107" s="114"/>
      <c r="S3107" s="113"/>
      <c r="T3107" s="112"/>
      <c r="U3107" s="114"/>
      <c r="V3107" s="113"/>
      <c r="W3107" s="112"/>
      <c r="X3107" s="113"/>
    </row>
    <row r="3108" spans="1:24" x14ac:dyDescent="0.25">
      <c r="A3108" s="77"/>
      <c r="B3108" s="80"/>
      <c r="C3108" s="22"/>
      <c r="D3108" s="22"/>
      <c r="E3108" s="21"/>
      <c r="F3108" s="21"/>
      <c r="G3108" s="11"/>
      <c r="I3108" s="9"/>
      <c r="L3108" s="1"/>
      <c r="M3108" s="112"/>
      <c r="N3108" s="112"/>
      <c r="O3108" s="112"/>
      <c r="P3108" s="113"/>
      <c r="Q3108" s="112"/>
      <c r="R3108" s="114"/>
      <c r="S3108" s="113"/>
      <c r="T3108" s="112"/>
      <c r="U3108" s="114"/>
      <c r="V3108" s="113"/>
      <c r="W3108" s="112"/>
      <c r="X3108" s="113"/>
    </row>
    <row r="3109" spans="1:24" x14ac:dyDescent="0.25">
      <c r="A3109" s="77"/>
      <c r="B3109" s="80"/>
      <c r="C3109" s="22"/>
      <c r="D3109" s="22"/>
      <c r="E3109" s="21"/>
      <c r="F3109" s="21"/>
      <c r="G3109" s="11"/>
      <c r="I3109" s="9"/>
      <c r="L3109" s="1"/>
      <c r="M3109" s="112"/>
      <c r="N3109" s="112"/>
      <c r="O3109" s="112"/>
      <c r="P3109" s="113"/>
      <c r="Q3109" s="112"/>
      <c r="R3109" s="114"/>
      <c r="S3109" s="113"/>
      <c r="T3109" s="112"/>
      <c r="U3109" s="114"/>
      <c r="V3109" s="113"/>
      <c r="W3109" s="112"/>
      <c r="X3109" s="113"/>
    </row>
    <row r="3110" spans="1:24" x14ac:dyDescent="0.25">
      <c r="A3110" s="77"/>
      <c r="B3110" s="80"/>
      <c r="C3110" s="22"/>
      <c r="D3110" s="22"/>
      <c r="E3110" s="21"/>
      <c r="F3110" s="21"/>
      <c r="G3110" s="11"/>
      <c r="I3110" s="9"/>
      <c r="L3110" s="1"/>
      <c r="M3110" s="112"/>
      <c r="N3110" s="112"/>
      <c r="O3110" s="112"/>
      <c r="P3110" s="113"/>
      <c r="Q3110" s="112"/>
      <c r="R3110" s="114"/>
      <c r="S3110" s="113"/>
      <c r="T3110" s="112"/>
      <c r="U3110" s="114"/>
      <c r="V3110" s="113"/>
      <c r="W3110" s="112"/>
      <c r="X3110" s="113"/>
    </row>
    <row r="3111" spans="1:24" x14ac:dyDescent="0.25">
      <c r="A3111" s="77"/>
      <c r="B3111" s="80"/>
      <c r="C3111" s="22"/>
      <c r="D3111" s="22"/>
      <c r="E3111" s="21"/>
      <c r="F3111" s="21"/>
      <c r="G3111" s="11"/>
      <c r="I3111" s="9"/>
      <c r="L3111" s="1"/>
      <c r="M3111" s="112"/>
      <c r="N3111" s="112"/>
      <c r="O3111" s="112"/>
      <c r="P3111" s="113"/>
      <c r="Q3111" s="112"/>
      <c r="R3111" s="114"/>
      <c r="S3111" s="113"/>
      <c r="T3111" s="112"/>
      <c r="U3111" s="114"/>
      <c r="V3111" s="113"/>
      <c r="W3111" s="112"/>
      <c r="X3111" s="113"/>
    </row>
    <row r="3112" spans="1:24" x14ac:dyDescent="0.25">
      <c r="A3112" s="77"/>
      <c r="B3112" s="80"/>
      <c r="C3112" s="22"/>
      <c r="D3112" s="22"/>
      <c r="E3112" s="21"/>
      <c r="F3112" s="21"/>
      <c r="G3112" s="11"/>
      <c r="I3112" s="9"/>
      <c r="L3112" s="1"/>
      <c r="M3112" s="112"/>
      <c r="N3112" s="112"/>
      <c r="O3112" s="112"/>
      <c r="P3112" s="113"/>
      <c r="Q3112" s="112"/>
      <c r="R3112" s="114"/>
      <c r="S3112" s="113"/>
      <c r="T3112" s="112"/>
      <c r="U3112" s="114"/>
      <c r="V3112" s="113"/>
      <c r="W3112" s="112"/>
      <c r="X3112" s="113"/>
    </row>
    <row r="3113" spans="1:24" x14ac:dyDescent="0.25">
      <c r="A3113" s="77"/>
      <c r="B3113" s="80"/>
      <c r="C3113" s="22"/>
      <c r="D3113" s="22"/>
      <c r="E3113" s="21"/>
      <c r="F3113" s="21"/>
      <c r="G3113" s="11"/>
      <c r="I3113" s="9"/>
      <c r="L3113" s="1"/>
      <c r="M3113" s="112"/>
      <c r="N3113" s="112"/>
      <c r="O3113" s="112"/>
      <c r="P3113" s="113"/>
      <c r="Q3113" s="112"/>
      <c r="R3113" s="114"/>
      <c r="S3113" s="113"/>
      <c r="T3113" s="112"/>
      <c r="U3113" s="114"/>
      <c r="V3113" s="113"/>
      <c r="W3113" s="112"/>
      <c r="X3113" s="113"/>
    </row>
    <row r="3114" spans="1:24" x14ac:dyDescent="0.25">
      <c r="A3114" s="77"/>
      <c r="B3114" s="80"/>
      <c r="C3114" s="22"/>
      <c r="D3114" s="22"/>
      <c r="E3114" s="21"/>
      <c r="F3114" s="21"/>
      <c r="G3114" s="11"/>
      <c r="I3114" s="9"/>
      <c r="L3114" s="1"/>
      <c r="M3114" s="112"/>
      <c r="N3114" s="112"/>
      <c r="O3114" s="112"/>
      <c r="P3114" s="113"/>
      <c r="Q3114" s="112"/>
      <c r="R3114" s="114"/>
      <c r="S3114" s="113"/>
      <c r="T3114" s="112"/>
      <c r="U3114" s="114"/>
      <c r="V3114" s="113"/>
      <c r="W3114" s="112"/>
      <c r="X3114" s="113"/>
    </row>
    <row r="3115" spans="1:24" x14ac:dyDescent="0.25">
      <c r="A3115" s="77"/>
      <c r="B3115" s="80"/>
      <c r="C3115" s="22"/>
      <c r="D3115" s="22"/>
      <c r="E3115" s="21"/>
      <c r="F3115" s="21"/>
      <c r="G3115" s="11"/>
      <c r="I3115" s="9"/>
      <c r="L3115" s="1"/>
      <c r="M3115" s="112"/>
      <c r="N3115" s="112"/>
      <c r="O3115" s="112"/>
      <c r="P3115" s="113"/>
      <c r="Q3115" s="112"/>
      <c r="R3115" s="114"/>
      <c r="S3115" s="113"/>
      <c r="T3115" s="112"/>
      <c r="U3115" s="114"/>
      <c r="V3115" s="113"/>
      <c r="W3115" s="112"/>
      <c r="X3115" s="113"/>
    </row>
    <row r="3116" spans="1:24" x14ac:dyDescent="0.25">
      <c r="A3116" s="77"/>
      <c r="B3116" s="80"/>
      <c r="C3116" s="22"/>
      <c r="D3116" s="22"/>
      <c r="E3116" s="21"/>
      <c r="F3116" s="21"/>
      <c r="G3116" s="11"/>
      <c r="I3116" s="9"/>
      <c r="L3116" s="1"/>
      <c r="M3116" s="112"/>
      <c r="N3116" s="112"/>
      <c r="O3116" s="112"/>
      <c r="P3116" s="113"/>
      <c r="Q3116" s="112"/>
      <c r="R3116" s="114"/>
      <c r="S3116" s="113"/>
      <c r="T3116" s="112"/>
      <c r="U3116" s="114"/>
      <c r="V3116" s="113"/>
      <c r="W3116" s="112"/>
      <c r="X3116" s="113"/>
    </row>
    <row r="3117" spans="1:24" x14ac:dyDescent="0.25">
      <c r="A3117" s="77"/>
      <c r="B3117" s="80"/>
      <c r="C3117" s="22"/>
      <c r="D3117" s="22"/>
      <c r="E3117" s="21"/>
      <c r="F3117" s="21"/>
      <c r="G3117" s="11"/>
      <c r="I3117" s="9"/>
      <c r="L3117" s="1"/>
      <c r="M3117" s="112"/>
      <c r="N3117" s="112"/>
      <c r="O3117" s="112"/>
      <c r="P3117" s="113"/>
      <c r="Q3117" s="112"/>
      <c r="R3117" s="114"/>
      <c r="S3117" s="113"/>
      <c r="T3117" s="112"/>
      <c r="U3117" s="114"/>
      <c r="V3117" s="113"/>
      <c r="W3117" s="112"/>
      <c r="X3117" s="113"/>
    </row>
    <row r="3118" spans="1:24" x14ac:dyDescent="0.25">
      <c r="A3118" s="77"/>
      <c r="B3118" s="80"/>
      <c r="C3118" s="22"/>
      <c r="D3118" s="22"/>
      <c r="E3118" s="21"/>
      <c r="F3118" s="21"/>
      <c r="G3118" s="11"/>
      <c r="I3118" s="9"/>
      <c r="L3118" s="1"/>
      <c r="M3118" s="112"/>
      <c r="N3118" s="112"/>
      <c r="O3118" s="112"/>
      <c r="P3118" s="113"/>
      <c r="Q3118" s="112"/>
      <c r="R3118" s="114"/>
      <c r="S3118" s="113"/>
      <c r="T3118" s="112"/>
      <c r="U3118" s="114"/>
      <c r="V3118" s="113"/>
      <c r="W3118" s="112"/>
      <c r="X3118" s="113"/>
    </row>
    <row r="3119" spans="1:24" x14ac:dyDescent="0.25">
      <c r="A3119" s="77"/>
      <c r="B3119" s="80"/>
      <c r="C3119" s="22"/>
      <c r="D3119" s="22"/>
      <c r="E3119" s="21"/>
      <c r="F3119" s="21"/>
      <c r="G3119" s="11"/>
      <c r="I3119" s="9"/>
      <c r="L3119" s="1"/>
      <c r="M3119" s="112"/>
      <c r="N3119" s="112"/>
      <c r="O3119" s="112"/>
      <c r="P3119" s="113"/>
      <c r="Q3119" s="112"/>
      <c r="R3119" s="114"/>
      <c r="S3119" s="113"/>
      <c r="T3119" s="112"/>
      <c r="U3119" s="114"/>
      <c r="V3119" s="113"/>
      <c r="W3119" s="112"/>
      <c r="X3119" s="113"/>
    </row>
    <row r="3120" spans="1:24" x14ac:dyDescent="0.25">
      <c r="A3120" s="77"/>
      <c r="B3120" s="80"/>
      <c r="C3120" s="22"/>
      <c r="D3120" s="22"/>
      <c r="E3120" s="21"/>
      <c r="F3120" s="21"/>
      <c r="G3120" s="11"/>
      <c r="I3120" s="9"/>
      <c r="L3120" s="1"/>
      <c r="M3120" s="112"/>
      <c r="N3120" s="112"/>
      <c r="O3120" s="112"/>
      <c r="P3120" s="113"/>
      <c r="Q3120" s="112"/>
      <c r="R3120" s="114"/>
      <c r="S3120" s="113"/>
      <c r="T3120" s="112"/>
      <c r="U3120" s="114"/>
      <c r="V3120" s="113"/>
      <c r="W3120" s="112"/>
      <c r="X3120" s="113"/>
    </row>
    <row r="3121" spans="1:24" x14ac:dyDescent="0.25">
      <c r="A3121" s="77"/>
      <c r="B3121" s="80"/>
      <c r="C3121" s="22"/>
      <c r="D3121" s="22"/>
      <c r="E3121" s="21"/>
      <c r="F3121" s="21"/>
      <c r="G3121" s="11"/>
      <c r="I3121" s="9"/>
      <c r="L3121" s="1"/>
      <c r="M3121" s="112"/>
      <c r="N3121" s="112"/>
      <c r="O3121" s="112"/>
      <c r="P3121" s="113"/>
      <c r="Q3121" s="112"/>
      <c r="R3121" s="114"/>
      <c r="S3121" s="113"/>
      <c r="T3121" s="112"/>
      <c r="U3121" s="114"/>
      <c r="V3121" s="113"/>
      <c r="W3121" s="112"/>
      <c r="X3121" s="113"/>
    </row>
    <row r="3122" spans="1:24" x14ac:dyDescent="0.25">
      <c r="A3122" s="77"/>
      <c r="B3122" s="80"/>
      <c r="C3122" s="22"/>
      <c r="D3122" s="22"/>
      <c r="E3122" s="21"/>
      <c r="F3122" s="21"/>
      <c r="G3122" s="11"/>
      <c r="I3122" s="9"/>
      <c r="L3122" s="1"/>
      <c r="M3122" s="112"/>
      <c r="N3122" s="112"/>
      <c r="O3122" s="112"/>
      <c r="P3122" s="113"/>
      <c r="Q3122" s="112"/>
      <c r="R3122" s="114"/>
      <c r="S3122" s="113"/>
      <c r="T3122" s="112"/>
      <c r="U3122" s="114"/>
      <c r="V3122" s="113"/>
      <c r="W3122" s="112"/>
      <c r="X3122" s="113"/>
    </row>
    <row r="3123" spans="1:24" x14ac:dyDescent="0.25">
      <c r="A3123" s="77"/>
      <c r="B3123" s="80"/>
      <c r="C3123" s="22"/>
      <c r="D3123" s="22"/>
      <c r="E3123" s="21"/>
      <c r="F3123" s="21"/>
      <c r="G3123" s="11"/>
      <c r="I3123" s="9"/>
      <c r="L3123" s="1"/>
      <c r="M3123" s="112"/>
      <c r="N3123" s="112"/>
      <c r="O3123" s="112"/>
      <c r="P3123" s="113"/>
      <c r="Q3123" s="112"/>
      <c r="R3123" s="114"/>
      <c r="S3123" s="113"/>
      <c r="T3123" s="112"/>
      <c r="U3123" s="114"/>
      <c r="V3123" s="113"/>
      <c r="W3123" s="112"/>
      <c r="X3123" s="113"/>
    </row>
    <row r="3124" spans="1:24" x14ac:dyDescent="0.25">
      <c r="A3124" s="77"/>
      <c r="B3124" s="80"/>
      <c r="C3124" s="22"/>
      <c r="D3124" s="22"/>
      <c r="E3124" s="21"/>
      <c r="F3124" s="21"/>
      <c r="G3124" s="11"/>
      <c r="I3124" s="9"/>
      <c r="L3124" s="1"/>
      <c r="M3124" s="112"/>
      <c r="N3124" s="112"/>
      <c r="O3124" s="112"/>
      <c r="P3124" s="113"/>
      <c r="Q3124" s="112"/>
      <c r="R3124" s="114"/>
      <c r="S3124" s="113"/>
      <c r="T3124" s="112"/>
      <c r="U3124" s="114"/>
      <c r="V3124" s="113"/>
      <c r="W3124" s="112"/>
      <c r="X3124" s="113"/>
    </row>
    <row r="3125" spans="1:24" x14ac:dyDescent="0.25">
      <c r="A3125" s="77"/>
      <c r="B3125" s="80"/>
      <c r="C3125" s="22"/>
      <c r="D3125" s="22"/>
      <c r="E3125" s="21"/>
      <c r="F3125" s="21"/>
      <c r="G3125" s="11"/>
      <c r="I3125" s="9"/>
      <c r="L3125" s="1"/>
      <c r="M3125" s="112"/>
      <c r="N3125" s="112"/>
      <c r="O3125" s="112"/>
      <c r="P3125" s="113"/>
      <c r="Q3125" s="112"/>
      <c r="R3125" s="114"/>
      <c r="S3125" s="113"/>
      <c r="T3125" s="112"/>
      <c r="U3125" s="114"/>
      <c r="V3125" s="113"/>
      <c r="W3125" s="112"/>
      <c r="X3125" s="113"/>
    </row>
    <row r="3126" spans="1:24" x14ac:dyDescent="0.25">
      <c r="A3126" s="77"/>
      <c r="B3126" s="80"/>
      <c r="C3126" s="22"/>
      <c r="D3126" s="22"/>
      <c r="E3126" s="21"/>
      <c r="F3126" s="21"/>
      <c r="G3126" s="11"/>
      <c r="I3126" s="9"/>
      <c r="L3126" s="1"/>
      <c r="M3126" s="112"/>
      <c r="N3126" s="112"/>
      <c r="O3126" s="112"/>
      <c r="P3126" s="113"/>
      <c r="Q3126" s="112"/>
      <c r="R3126" s="114"/>
      <c r="S3126" s="113"/>
      <c r="T3126" s="112"/>
      <c r="U3126" s="114"/>
      <c r="V3126" s="113"/>
      <c r="W3126" s="112"/>
      <c r="X3126" s="113"/>
    </row>
    <row r="3127" spans="1:24" x14ac:dyDescent="0.25">
      <c r="A3127" s="77"/>
      <c r="B3127" s="80"/>
      <c r="C3127" s="22"/>
      <c r="D3127" s="22"/>
      <c r="E3127" s="21"/>
      <c r="F3127" s="21"/>
      <c r="G3127" s="11"/>
      <c r="I3127" s="9"/>
      <c r="L3127" s="1"/>
      <c r="M3127" s="112"/>
      <c r="N3127" s="112"/>
      <c r="O3127" s="112"/>
      <c r="P3127" s="113"/>
      <c r="Q3127" s="112"/>
      <c r="R3127" s="114"/>
      <c r="S3127" s="113"/>
      <c r="T3127" s="112"/>
      <c r="U3127" s="114"/>
      <c r="V3127" s="113"/>
      <c r="W3127" s="112"/>
      <c r="X3127" s="113"/>
    </row>
    <row r="3128" spans="1:24" x14ac:dyDescent="0.25">
      <c r="A3128" s="77"/>
      <c r="B3128" s="80"/>
      <c r="C3128" s="22"/>
      <c r="D3128" s="22"/>
      <c r="E3128" s="21"/>
      <c r="F3128" s="21"/>
      <c r="G3128" s="11"/>
      <c r="I3128" s="9"/>
      <c r="L3128" s="1"/>
      <c r="M3128" s="112"/>
      <c r="N3128" s="112"/>
      <c r="O3128" s="112"/>
      <c r="P3128" s="113"/>
      <c r="Q3128" s="112"/>
      <c r="R3128" s="114"/>
      <c r="S3128" s="113"/>
      <c r="T3128" s="112"/>
      <c r="U3128" s="114"/>
      <c r="V3128" s="113"/>
      <c r="W3128" s="112"/>
      <c r="X3128" s="113"/>
    </row>
    <row r="3129" spans="1:24" x14ac:dyDescent="0.25">
      <c r="A3129" s="77"/>
      <c r="B3129" s="80"/>
      <c r="C3129" s="22"/>
      <c r="D3129" s="22"/>
      <c r="E3129" s="21"/>
      <c r="F3129" s="21"/>
      <c r="G3129" s="11"/>
      <c r="I3129" s="9"/>
      <c r="L3129" s="1"/>
      <c r="M3129" s="112"/>
      <c r="N3129" s="112"/>
      <c r="O3129" s="112"/>
      <c r="P3129" s="113"/>
      <c r="Q3129" s="112"/>
      <c r="R3129" s="114"/>
      <c r="S3129" s="113"/>
      <c r="T3129" s="112"/>
      <c r="U3129" s="114"/>
      <c r="V3129" s="113"/>
      <c r="W3129" s="112"/>
      <c r="X3129" s="113"/>
    </row>
    <row r="3130" spans="1:24" x14ac:dyDescent="0.25">
      <c r="A3130" s="77"/>
      <c r="B3130" s="80"/>
      <c r="C3130" s="22"/>
      <c r="D3130" s="22"/>
      <c r="E3130" s="21"/>
      <c r="F3130" s="21"/>
      <c r="G3130" s="11"/>
      <c r="I3130" s="9"/>
      <c r="L3130" s="1"/>
      <c r="M3130" s="112"/>
      <c r="N3130" s="112"/>
      <c r="O3130" s="112"/>
      <c r="P3130" s="113"/>
      <c r="Q3130" s="112"/>
      <c r="R3130" s="114"/>
      <c r="S3130" s="113"/>
      <c r="T3130" s="112"/>
      <c r="U3130" s="114"/>
      <c r="V3130" s="113"/>
      <c r="W3130" s="112"/>
      <c r="X3130" s="113"/>
    </row>
    <row r="3131" spans="1:24" x14ac:dyDescent="0.25">
      <c r="A3131" s="77"/>
      <c r="B3131" s="80"/>
      <c r="C3131" s="22"/>
      <c r="D3131" s="22"/>
      <c r="E3131" s="21"/>
      <c r="F3131" s="21"/>
      <c r="G3131" s="11"/>
      <c r="I3131" s="9"/>
      <c r="L3131" s="1"/>
      <c r="M3131" s="112"/>
      <c r="N3131" s="112"/>
      <c r="O3131" s="112"/>
      <c r="P3131" s="113"/>
      <c r="Q3131" s="112"/>
      <c r="R3131" s="114"/>
      <c r="S3131" s="113"/>
      <c r="T3131" s="112"/>
      <c r="U3131" s="114"/>
      <c r="V3131" s="113"/>
      <c r="W3131" s="112"/>
      <c r="X3131" s="113"/>
    </row>
    <row r="3132" spans="1:24" x14ac:dyDescent="0.25">
      <c r="A3132" s="77"/>
      <c r="B3132" s="80"/>
      <c r="C3132" s="22"/>
      <c r="D3132" s="22"/>
      <c r="E3132" s="21"/>
      <c r="F3132" s="21"/>
      <c r="G3132" s="11"/>
      <c r="I3132" s="9"/>
      <c r="L3132" s="1"/>
      <c r="M3132" s="112"/>
      <c r="N3132" s="112"/>
      <c r="O3132" s="112"/>
      <c r="P3132" s="113"/>
      <c r="Q3132" s="112"/>
      <c r="R3132" s="114"/>
      <c r="S3132" s="113"/>
      <c r="T3132" s="112"/>
      <c r="U3132" s="114"/>
      <c r="V3132" s="113"/>
      <c r="W3132" s="112"/>
      <c r="X3132" s="113"/>
    </row>
    <row r="3133" spans="1:24" x14ac:dyDescent="0.25">
      <c r="A3133" s="77"/>
      <c r="B3133" s="80"/>
      <c r="C3133" s="22"/>
      <c r="D3133" s="22"/>
      <c r="E3133" s="21"/>
      <c r="F3133" s="21"/>
      <c r="G3133" s="11"/>
      <c r="I3133" s="9"/>
      <c r="L3133" s="1"/>
      <c r="M3133" s="112"/>
      <c r="N3133" s="112"/>
      <c r="O3133" s="112"/>
      <c r="P3133" s="113"/>
      <c r="Q3133" s="112"/>
      <c r="R3133" s="114"/>
      <c r="S3133" s="113"/>
      <c r="T3133" s="112"/>
      <c r="U3133" s="114"/>
      <c r="V3133" s="113"/>
      <c r="W3133" s="112"/>
      <c r="X3133" s="113"/>
    </row>
    <row r="3134" spans="1:24" x14ac:dyDescent="0.25">
      <c r="A3134" s="77"/>
      <c r="B3134" s="80"/>
      <c r="C3134" s="22"/>
      <c r="D3134" s="22"/>
      <c r="E3134" s="21"/>
      <c r="F3134" s="21"/>
      <c r="G3134" s="11"/>
      <c r="I3134" s="9"/>
      <c r="L3134" s="1"/>
      <c r="M3134" s="112"/>
      <c r="N3134" s="112"/>
      <c r="O3134" s="112"/>
      <c r="P3134" s="113"/>
      <c r="Q3134" s="112"/>
      <c r="R3134" s="114"/>
      <c r="S3134" s="113"/>
      <c r="T3134" s="112"/>
      <c r="U3134" s="114"/>
      <c r="V3134" s="113"/>
      <c r="W3134" s="112"/>
      <c r="X3134" s="113"/>
    </row>
    <row r="3135" spans="1:24" x14ac:dyDescent="0.25">
      <c r="A3135" s="77"/>
      <c r="B3135" s="80"/>
      <c r="C3135" s="22"/>
      <c r="D3135" s="22"/>
      <c r="E3135" s="21"/>
      <c r="F3135" s="21"/>
      <c r="G3135" s="11"/>
      <c r="I3135" s="9"/>
      <c r="L3135" s="1"/>
      <c r="M3135" s="112"/>
      <c r="N3135" s="112"/>
      <c r="O3135" s="112"/>
      <c r="P3135" s="113"/>
      <c r="Q3135" s="112"/>
      <c r="R3135" s="114"/>
      <c r="S3135" s="113"/>
      <c r="T3135" s="112"/>
      <c r="U3135" s="114"/>
      <c r="V3135" s="113"/>
      <c r="W3135" s="112"/>
      <c r="X3135" s="113"/>
    </row>
    <row r="3136" spans="1:24" x14ac:dyDescent="0.25">
      <c r="A3136" s="77"/>
      <c r="B3136" s="80"/>
      <c r="C3136" s="22"/>
      <c r="D3136" s="22"/>
      <c r="E3136" s="21"/>
      <c r="F3136" s="21"/>
      <c r="G3136" s="11"/>
      <c r="I3136" s="9"/>
      <c r="L3136" s="1"/>
      <c r="M3136" s="112"/>
      <c r="N3136" s="112"/>
      <c r="O3136" s="112"/>
      <c r="P3136" s="113"/>
      <c r="Q3136" s="112"/>
      <c r="R3136" s="114"/>
      <c r="S3136" s="113"/>
      <c r="T3136" s="112"/>
      <c r="U3136" s="114"/>
      <c r="V3136" s="113"/>
      <c r="W3136" s="112"/>
      <c r="X3136" s="113"/>
    </row>
    <row r="3137" spans="1:24" x14ac:dyDescent="0.25">
      <c r="A3137" s="77"/>
      <c r="B3137" s="80"/>
      <c r="C3137" s="22"/>
      <c r="D3137" s="22"/>
      <c r="E3137" s="21"/>
      <c r="F3137" s="21"/>
      <c r="G3137" s="11"/>
      <c r="I3137" s="9"/>
      <c r="L3137" s="1"/>
      <c r="M3137" s="112"/>
      <c r="N3137" s="112"/>
      <c r="O3137" s="112"/>
      <c r="P3137" s="113"/>
      <c r="Q3137" s="112"/>
      <c r="R3137" s="114"/>
      <c r="S3137" s="113"/>
      <c r="T3137" s="112"/>
      <c r="U3137" s="114"/>
      <c r="V3137" s="113"/>
      <c r="W3137" s="112"/>
      <c r="X3137" s="113"/>
    </row>
    <row r="3138" spans="1:24" x14ac:dyDescent="0.25">
      <c r="A3138" s="77"/>
      <c r="B3138" s="80"/>
      <c r="C3138" s="22"/>
      <c r="D3138" s="22"/>
      <c r="E3138" s="21"/>
      <c r="F3138" s="21"/>
      <c r="G3138" s="11"/>
      <c r="I3138" s="9"/>
      <c r="L3138" s="1"/>
      <c r="M3138" s="112"/>
      <c r="N3138" s="112"/>
      <c r="O3138" s="112"/>
      <c r="P3138" s="113"/>
      <c r="Q3138" s="112"/>
      <c r="R3138" s="114"/>
      <c r="S3138" s="113"/>
      <c r="T3138" s="112"/>
      <c r="U3138" s="114"/>
      <c r="V3138" s="113"/>
      <c r="W3138" s="112"/>
      <c r="X3138" s="113"/>
    </row>
    <row r="3139" spans="1:24" x14ac:dyDescent="0.25">
      <c r="A3139" s="77"/>
      <c r="B3139" s="80"/>
      <c r="C3139" s="22"/>
      <c r="D3139" s="22"/>
      <c r="E3139" s="21"/>
      <c r="F3139" s="21"/>
      <c r="G3139" s="11"/>
      <c r="I3139" s="9"/>
      <c r="L3139" s="1"/>
      <c r="M3139" s="112"/>
      <c r="N3139" s="112"/>
      <c r="O3139" s="112"/>
      <c r="P3139" s="113"/>
      <c r="Q3139" s="112"/>
      <c r="R3139" s="114"/>
      <c r="S3139" s="113"/>
      <c r="T3139" s="112"/>
      <c r="U3139" s="114"/>
      <c r="V3139" s="113"/>
      <c r="W3139" s="112"/>
      <c r="X3139" s="113"/>
    </row>
    <row r="3140" spans="1:24" x14ac:dyDescent="0.25">
      <c r="A3140" s="77"/>
      <c r="B3140" s="80"/>
      <c r="C3140" s="22"/>
      <c r="D3140" s="22"/>
      <c r="E3140" s="21"/>
      <c r="F3140" s="21"/>
      <c r="G3140" s="11"/>
      <c r="I3140" s="9"/>
      <c r="L3140" s="1"/>
      <c r="M3140" s="112"/>
      <c r="N3140" s="112"/>
      <c r="O3140" s="112"/>
      <c r="P3140" s="113"/>
      <c r="Q3140" s="112"/>
      <c r="R3140" s="114"/>
      <c r="S3140" s="113"/>
      <c r="T3140" s="112"/>
      <c r="U3140" s="114"/>
      <c r="V3140" s="113"/>
      <c r="W3140" s="112"/>
      <c r="X3140" s="113"/>
    </row>
    <row r="3141" spans="1:24" x14ac:dyDescent="0.25">
      <c r="A3141" s="77"/>
      <c r="B3141" s="80"/>
      <c r="C3141" s="22"/>
      <c r="D3141" s="22"/>
      <c r="E3141" s="21"/>
      <c r="F3141" s="21"/>
      <c r="G3141" s="11"/>
      <c r="I3141" s="9"/>
      <c r="L3141" s="1"/>
      <c r="M3141" s="112"/>
      <c r="N3141" s="112"/>
      <c r="O3141" s="112"/>
      <c r="P3141" s="113"/>
      <c r="Q3141" s="112"/>
      <c r="R3141" s="114"/>
      <c r="S3141" s="113"/>
      <c r="T3141" s="112"/>
      <c r="U3141" s="114"/>
      <c r="V3141" s="113"/>
      <c r="W3141" s="112"/>
      <c r="X3141" s="113"/>
    </row>
    <row r="3142" spans="1:24" x14ac:dyDescent="0.25">
      <c r="A3142" s="77"/>
      <c r="B3142" s="80"/>
      <c r="C3142" s="22"/>
      <c r="D3142" s="22"/>
      <c r="E3142" s="21"/>
      <c r="F3142" s="21"/>
      <c r="G3142" s="11"/>
      <c r="I3142" s="9"/>
      <c r="L3142" s="1"/>
      <c r="M3142" s="112"/>
      <c r="N3142" s="112"/>
      <c r="O3142" s="112"/>
      <c r="P3142" s="113"/>
      <c r="Q3142" s="112"/>
      <c r="R3142" s="114"/>
      <c r="S3142" s="113"/>
      <c r="T3142" s="112"/>
      <c r="U3142" s="114"/>
      <c r="V3142" s="113"/>
      <c r="W3142" s="112"/>
      <c r="X3142" s="113"/>
    </row>
    <row r="3143" spans="1:24" x14ac:dyDescent="0.25">
      <c r="A3143" s="77"/>
      <c r="B3143" s="80"/>
      <c r="C3143" s="22"/>
      <c r="D3143" s="22"/>
      <c r="E3143" s="21"/>
      <c r="F3143" s="21"/>
      <c r="G3143" s="11"/>
      <c r="I3143" s="9"/>
      <c r="L3143" s="1"/>
      <c r="M3143" s="112"/>
      <c r="N3143" s="112"/>
      <c r="O3143" s="112"/>
      <c r="P3143" s="113"/>
      <c r="Q3143" s="112"/>
      <c r="R3143" s="114"/>
      <c r="S3143" s="113"/>
      <c r="T3143" s="112"/>
      <c r="U3143" s="114"/>
      <c r="V3143" s="113"/>
      <c r="W3143" s="112"/>
      <c r="X3143" s="113"/>
    </row>
    <row r="3144" spans="1:24" x14ac:dyDescent="0.25">
      <c r="A3144" s="77"/>
      <c r="B3144" s="80"/>
      <c r="C3144" s="22"/>
      <c r="D3144" s="22"/>
      <c r="E3144" s="21"/>
      <c r="F3144" s="21"/>
      <c r="G3144" s="11"/>
      <c r="I3144" s="9"/>
      <c r="L3144" s="1"/>
      <c r="M3144" s="112"/>
      <c r="N3144" s="112"/>
      <c r="O3144" s="112"/>
      <c r="P3144" s="113"/>
      <c r="Q3144" s="112"/>
      <c r="R3144" s="114"/>
      <c r="S3144" s="113"/>
      <c r="T3144" s="112"/>
      <c r="U3144" s="114"/>
      <c r="V3144" s="113"/>
      <c r="W3144" s="112"/>
      <c r="X3144" s="113"/>
    </row>
    <row r="3145" spans="1:24" x14ac:dyDescent="0.25">
      <c r="A3145" s="77"/>
      <c r="B3145" s="80"/>
      <c r="C3145" s="22"/>
      <c r="D3145" s="22"/>
      <c r="E3145" s="21"/>
      <c r="F3145" s="21"/>
      <c r="G3145" s="11"/>
      <c r="I3145" s="9"/>
      <c r="L3145" s="1"/>
      <c r="M3145" s="112"/>
      <c r="N3145" s="112"/>
      <c r="O3145" s="112"/>
      <c r="P3145" s="113"/>
      <c r="Q3145" s="112"/>
      <c r="R3145" s="114"/>
      <c r="S3145" s="113"/>
      <c r="T3145" s="112"/>
      <c r="U3145" s="114"/>
      <c r="V3145" s="113"/>
      <c r="W3145" s="112"/>
      <c r="X3145" s="113"/>
    </row>
    <row r="3146" spans="1:24" x14ac:dyDescent="0.25">
      <c r="A3146" s="77"/>
      <c r="B3146" s="80"/>
      <c r="C3146" s="22"/>
      <c r="D3146" s="22"/>
      <c r="E3146" s="21"/>
      <c r="F3146" s="21"/>
      <c r="G3146" s="11"/>
      <c r="I3146" s="9"/>
      <c r="L3146" s="1"/>
      <c r="M3146" s="112"/>
      <c r="N3146" s="112"/>
      <c r="O3146" s="112"/>
      <c r="P3146" s="113"/>
      <c r="Q3146" s="112"/>
      <c r="R3146" s="114"/>
      <c r="S3146" s="113"/>
      <c r="T3146" s="112"/>
      <c r="U3146" s="114"/>
      <c r="V3146" s="113"/>
      <c r="W3146" s="112"/>
      <c r="X3146" s="113"/>
    </row>
    <row r="3147" spans="1:24" x14ac:dyDescent="0.25">
      <c r="A3147" s="77"/>
      <c r="B3147" s="80"/>
      <c r="C3147" s="22"/>
      <c r="D3147" s="22"/>
      <c r="E3147" s="21"/>
      <c r="F3147" s="21"/>
      <c r="G3147" s="11"/>
      <c r="I3147" s="9"/>
      <c r="L3147" s="1"/>
      <c r="M3147" s="112"/>
      <c r="N3147" s="112"/>
      <c r="O3147" s="112"/>
      <c r="P3147" s="113"/>
      <c r="Q3147" s="112"/>
      <c r="R3147" s="114"/>
      <c r="S3147" s="113"/>
      <c r="T3147" s="112"/>
      <c r="U3147" s="114"/>
      <c r="V3147" s="113"/>
      <c r="W3147" s="112"/>
      <c r="X3147" s="113"/>
    </row>
    <row r="3148" spans="1:24" x14ac:dyDescent="0.25">
      <c r="A3148" s="77"/>
      <c r="B3148" s="80"/>
      <c r="C3148" s="22"/>
      <c r="D3148" s="22"/>
      <c r="E3148" s="21"/>
      <c r="F3148" s="21"/>
      <c r="G3148" s="11"/>
      <c r="I3148" s="9"/>
      <c r="L3148" s="1"/>
      <c r="M3148" s="112"/>
      <c r="N3148" s="112"/>
      <c r="O3148" s="112"/>
      <c r="P3148" s="113"/>
      <c r="Q3148" s="112"/>
      <c r="R3148" s="114"/>
      <c r="S3148" s="113"/>
      <c r="T3148" s="112"/>
      <c r="U3148" s="114"/>
      <c r="V3148" s="113"/>
      <c r="W3148" s="112"/>
      <c r="X3148" s="113"/>
    </row>
    <row r="3149" spans="1:24" x14ac:dyDescent="0.25">
      <c r="A3149" s="77"/>
      <c r="B3149" s="80"/>
      <c r="C3149" s="22"/>
      <c r="D3149" s="22"/>
      <c r="E3149" s="21"/>
      <c r="F3149" s="21"/>
      <c r="G3149" s="11"/>
      <c r="I3149" s="9"/>
      <c r="L3149" s="1"/>
      <c r="M3149" s="112"/>
      <c r="N3149" s="112"/>
      <c r="O3149" s="112"/>
      <c r="P3149" s="113"/>
      <c r="Q3149" s="112"/>
      <c r="R3149" s="114"/>
      <c r="S3149" s="113"/>
      <c r="T3149" s="112"/>
      <c r="U3149" s="114"/>
      <c r="V3149" s="113"/>
      <c r="W3149" s="112"/>
      <c r="X3149" s="113"/>
    </row>
    <row r="3150" spans="1:24" x14ac:dyDescent="0.25">
      <c r="A3150" s="77"/>
      <c r="B3150" s="80"/>
      <c r="C3150" s="22"/>
      <c r="D3150" s="22"/>
      <c r="E3150" s="21"/>
      <c r="F3150" s="21"/>
      <c r="G3150" s="11"/>
      <c r="I3150" s="9"/>
      <c r="L3150" s="1"/>
      <c r="M3150" s="112"/>
      <c r="N3150" s="112"/>
      <c r="O3150" s="112"/>
      <c r="P3150" s="113"/>
      <c r="Q3150" s="112"/>
      <c r="R3150" s="114"/>
      <c r="S3150" s="113"/>
      <c r="T3150" s="112"/>
      <c r="U3150" s="114"/>
      <c r="V3150" s="113"/>
      <c r="W3150" s="112"/>
      <c r="X3150" s="113"/>
    </row>
    <row r="3151" spans="1:24" x14ac:dyDescent="0.25">
      <c r="A3151" s="77"/>
      <c r="B3151" s="80"/>
      <c r="C3151" s="22"/>
      <c r="D3151" s="22"/>
      <c r="E3151" s="21"/>
      <c r="F3151" s="21"/>
      <c r="G3151" s="11"/>
      <c r="I3151" s="9"/>
      <c r="L3151" s="1"/>
      <c r="M3151" s="112"/>
      <c r="N3151" s="112"/>
      <c r="O3151" s="112"/>
      <c r="P3151" s="113"/>
      <c r="Q3151" s="112"/>
      <c r="R3151" s="114"/>
      <c r="S3151" s="113"/>
      <c r="T3151" s="112"/>
      <c r="U3151" s="114"/>
      <c r="V3151" s="113"/>
      <c r="W3151" s="112"/>
      <c r="X3151" s="113"/>
    </row>
    <row r="3152" spans="1:24" x14ac:dyDescent="0.25">
      <c r="A3152" s="77"/>
      <c r="B3152" s="80"/>
      <c r="C3152" s="22"/>
      <c r="D3152" s="22"/>
      <c r="E3152" s="21"/>
      <c r="F3152" s="21"/>
      <c r="G3152" s="11"/>
      <c r="I3152" s="9"/>
      <c r="L3152" s="1"/>
      <c r="M3152" s="112"/>
      <c r="N3152" s="112"/>
      <c r="O3152" s="112"/>
      <c r="P3152" s="113"/>
      <c r="Q3152" s="112"/>
      <c r="R3152" s="114"/>
      <c r="S3152" s="113"/>
      <c r="T3152" s="112"/>
      <c r="U3152" s="114"/>
      <c r="V3152" s="113"/>
      <c r="W3152" s="112"/>
      <c r="X3152" s="113"/>
    </row>
    <row r="3153" spans="1:24" x14ac:dyDescent="0.25">
      <c r="A3153" s="77"/>
      <c r="B3153" s="80"/>
      <c r="C3153" s="22"/>
      <c r="D3153" s="22"/>
      <c r="E3153" s="21"/>
      <c r="F3153" s="21"/>
      <c r="G3153" s="11"/>
      <c r="I3153" s="9"/>
      <c r="L3153" s="1"/>
      <c r="M3153" s="112"/>
      <c r="N3153" s="112"/>
      <c r="O3153" s="112"/>
      <c r="P3153" s="113"/>
      <c r="Q3153" s="112"/>
      <c r="R3153" s="114"/>
      <c r="S3153" s="113"/>
      <c r="T3153" s="112"/>
      <c r="U3153" s="114"/>
      <c r="V3153" s="113"/>
      <c r="W3153" s="112"/>
      <c r="X3153" s="113"/>
    </row>
    <row r="3154" spans="1:24" x14ac:dyDescent="0.25">
      <c r="A3154" s="77"/>
      <c r="B3154" s="80"/>
      <c r="C3154" s="22"/>
      <c r="D3154" s="22"/>
      <c r="E3154" s="21"/>
      <c r="F3154" s="21"/>
      <c r="G3154" s="11"/>
      <c r="I3154" s="9"/>
      <c r="L3154" s="1"/>
      <c r="M3154" s="112"/>
      <c r="N3154" s="112"/>
      <c r="O3154" s="112"/>
      <c r="P3154" s="113"/>
      <c r="Q3154" s="112"/>
      <c r="R3154" s="114"/>
      <c r="S3154" s="113"/>
      <c r="T3154" s="112"/>
      <c r="U3154" s="114"/>
      <c r="V3154" s="113"/>
      <c r="W3154" s="112"/>
      <c r="X3154" s="113"/>
    </row>
    <row r="3155" spans="1:24" x14ac:dyDescent="0.25">
      <c r="A3155" s="77"/>
      <c r="B3155" s="80"/>
      <c r="C3155" s="22"/>
      <c r="D3155" s="22"/>
      <c r="E3155" s="21"/>
      <c r="F3155" s="21"/>
      <c r="G3155" s="11"/>
      <c r="I3155" s="9"/>
      <c r="L3155" s="1"/>
      <c r="M3155" s="112"/>
      <c r="N3155" s="112"/>
      <c r="O3155" s="112"/>
      <c r="P3155" s="113"/>
      <c r="Q3155" s="112"/>
      <c r="R3155" s="114"/>
      <c r="S3155" s="113"/>
      <c r="T3155" s="112"/>
      <c r="U3155" s="114"/>
      <c r="V3155" s="113"/>
      <c r="W3155" s="112"/>
      <c r="X3155" s="113"/>
    </row>
    <row r="3156" spans="1:24" x14ac:dyDescent="0.25">
      <c r="A3156" s="77"/>
      <c r="B3156" s="80"/>
      <c r="C3156" s="22"/>
      <c r="D3156" s="22"/>
      <c r="E3156" s="21"/>
      <c r="F3156" s="21"/>
      <c r="G3156" s="11"/>
      <c r="I3156" s="9"/>
      <c r="L3156" s="1"/>
      <c r="M3156" s="112"/>
      <c r="N3156" s="112"/>
      <c r="O3156" s="112"/>
      <c r="P3156" s="113"/>
      <c r="Q3156" s="112"/>
      <c r="R3156" s="114"/>
      <c r="S3156" s="113"/>
      <c r="T3156" s="112"/>
      <c r="U3156" s="114"/>
      <c r="V3156" s="113"/>
      <c r="W3156" s="112"/>
      <c r="X3156" s="113"/>
    </row>
    <row r="3157" spans="1:24" x14ac:dyDescent="0.25">
      <c r="A3157" s="77"/>
      <c r="B3157" s="80"/>
      <c r="C3157" s="22"/>
      <c r="D3157" s="22"/>
      <c r="E3157" s="21"/>
      <c r="F3157" s="21"/>
      <c r="G3157" s="11"/>
      <c r="I3157" s="9"/>
      <c r="L3157" s="1"/>
      <c r="M3157" s="112"/>
      <c r="N3157" s="112"/>
      <c r="O3157" s="112"/>
      <c r="P3157" s="113"/>
      <c r="Q3157" s="112"/>
      <c r="R3157" s="114"/>
      <c r="S3157" s="113"/>
      <c r="T3157" s="112"/>
      <c r="U3157" s="114"/>
      <c r="V3157" s="113"/>
      <c r="W3157" s="112"/>
      <c r="X3157" s="113"/>
    </row>
    <row r="3158" spans="1:24" x14ac:dyDescent="0.25">
      <c r="A3158" s="77"/>
      <c r="B3158" s="80"/>
      <c r="C3158" s="22"/>
      <c r="D3158" s="22"/>
      <c r="E3158" s="21"/>
      <c r="F3158" s="21"/>
      <c r="G3158" s="11"/>
      <c r="I3158" s="9"/>
      <c r="L3158" s="1"/>
      <c r="M3158" s="112"/>
      <c r="N3158" s="112"/>
      <c r="O3158" s="112"/>
      <c r="P3158" s="113"/>
      <c r="Q3158" s="112"/>
      <c r="R3158" s="114"/>
      <c r="S3158" s="113"/>
      <c r="T3158" s="112"/>
      <c r="U3158" s="114"/>
      <c r="V3158" s="113"/>
      <c r="W3158" s="112"/>
      <c r="X3158" s="113"/>
    </row>
    <row r="3159" spans="1:24" x14ac:dyDescent="0.25">
      <c r="A3159" s="77"/>
      <c r="B3159" s="80"/>
      <c r="C3159" s="22"/>
      <c r="D3159" s="22"/>
      <c r="E3159" s="21"/>
      <c r="F3159" s="21"/>
      <c r="G3159" s="11"/>
      <c r="I3159" s="9"/>
      <c r="L3159" s="1"/>
      <c r="M3159" s="112"/>
      <c r="N3159" s="112"/>
      <c r="O3159" s="112"/>
      <c r="P3159" s="113"/>
      <c r="Q3159" s="112"/>
      <c r="R3159" s="114"/>
      <c r="S3159" s="113"/>
      <c r="T3159" s="112"/>
      <c r="U3159" s="114"/>
      <c r="V3159" s="113"/>
      <c r="W3159" s="112"/>
      <c r="X3159" s="113"/>
    </row>
    <row r="3160" spans="1:24" x14ac:dyDescent="0.25">
      <c r="A3160" s="77"/>
      <c r="B3160" s="80"/>
      <c r="C3160" s="22"/>
      <c r="D3160" s="22"/>
      <c r="E3160" s="21"/>
      <c r="F3160" s="21"/>
      <c r="G3160" s="11"/>
      <c r="I3160" s="9"/>
      <c r="L3160" s="1"/>
      <c r="M3160" s="112"/>
      <c r="N3160" s="112"/>
      <c r="O3160" s="112"/>
      <c r="P3160" s="113"/>
      <c r="Q3160" s="112"/>
      <c r="R3160" s="114"/>
      <c r="S3160" s="113"/>
      <c r="T3160" s="112"/>
      <c r="U3160" s="114"/>
      <c r="V3160" s="113"/>
      <c r="W3160" s="112"/>
      <c r="X3160" s="113"/>
    </row>
    <row r="3161" spans="1:24" x14ac:dyDescent="0.25">
      <c r="A3161" s="77"/>
      <c r="B3161" s="80"/>
      <c r="C3161" s="22"/>
      <c r="D3161" s="22"/>
      <c r="E3161" s="21"/>
      <c r="F3161" s="21"/>
      <c r="G3161" s="11"/>
      <c r="I3161" s="9"/>
      <c r="L3161" s="1"/>
      <c r="M3161" s="112"/>
      <c r="N3161" s="112"/>
      <c r="O3161" s="112"/>
      <c r="P3161" s="113"/>
      <c r="Q3161" s="112"/>
      <c r="R3161" s="114"/>
      <c r="S3161" s="113"/>
      <c r="T3161" s="112"/>
      <c r="U3161" s="114"/>
      <c r="V3161" s="113"/>
      <c r="W3161" s="112"/>
      <c r="X3161" s="113"/>
    </row>
    <row r="3162" spans="1:24" x14ac:dyDescent="0.25">
      <c r="A3162" s="77"/>
      <c r="B3162" s="80"/>
      <c r="C3162" s="22"/>
      <c r="D3162" s="22"/>
      <c r="E3162" s="21"/>
      <c r="F3162" s="21"/>
      <c r="G3162" s="11"/>
      <c r="I3162" s="9"/>
      <c r="L3162" s="1"/>
      <c r="M3162" s="112"/>
      <c r="N3162" s="112"/>
      <c r="O3162" s="112"/>
      <c r="P3162" s="113"/>
      <c r="Q3162" s="112"/>
      <c r="R3162" s="114"/>
      <c r="S3162" s="113"/>
      <c r="T3162" s="112"/>
      <c r="U3162" s="114"/>
      <c r="V3162" s="113"/>
      <c r="W3162" s="112"/>
      <c r="X3162" s="113"/>
    </row>
    <row r="3163" spans="1:24" x14ac:dyDescent="0.25">
      <c r="A3163" s="77"/>
      <c r="B3163" s="80"/>
      <c r="C3163" s="22"/>
      <c r="D3163" s="22"/>
      <c r="E3163" s="21"/>
      <c r="F3163" s="21"/>
      <c r="G3163" s="11"/>
      <c r="I3163" s="9"/>
      <c r="L3163" s="1"/>
      <c r="M3163" s="112"/>
      <c r="N3163" s="112"/>
      <c r="O3163" s="112"/>
      <c r="P3163" s="113"/>
      <c r="Q3163" s="112"/>
      <c r="R3163" s="114"/>
      <c r="S3163" s="113"/>
      <c r="T3163" s="112"/>
      <c r="U3163" s="114"/>
      <c r="V3163" s="113"/>
      <c r="W3163" s="112"/>
      <c r="X3163" s="113"/>
    </row>
    <row r="3164" spans="1:24" x14ac:dyDescent="0.25">
      <c r="A3164" s="77"/>
      <c r="B3164" s="80"/>
      <c r="C3164" s="22"/>
      <c r="D3164" s="22"/>
      <c r="E3164" s="21"/>
      <c r="F3164" s="21"/>
      <c r="G3164" s="11"/>
      <c r="I3164" s="9"/>
      <c r="L3164" s="1"/>
      <c r="M3164" s="112"/>
      <c r="N3164" s="112"/>
      <c r="O3164" s="112"/>
      <c r="P3164" s="113"/>
      <c r="Q3164" s="112"/>
      <c r="R3164" s="114"/>
      <c r="S3164" s="113"/>
      <c r="T3164" s="112"/>
      <c r="U3164" s="114"/>
      <c r="V3164" s="113"/>
      <c r="W3164" s="112"/>
      <c r="X3164" s="113"/>
    </row>
    <row r="3165" spans="1:24" x14ac:dyDescent="0.25">
      <c r="A3165" s="77"/>
      <c r="B3165" s="80"/>
      <c r="C3165" s="22"/>
      <c r="D3165" s="22"/>
      <c r="E3165" s="21"/>
      <c r="F3165" s="21"/>
      <c r="G3165" s="11"/>
      <c r="I3165" s="9"/>
      <c r="L3165" s="1"/>
      <c r="M3165" s="112"/>
      <c r="N3165" s="112"/>
      <c r="O3165" s="112"/>
      <c r="P3165" s="113"/>
      <c r="Q3165" s="112"/>
      <c r="R3165" s="114"/>
      <c r="S3165" s="113"/>
      <c r="T3165" s="112"/>
      <c r="U3165" s="114"/>
      <c r="V3165" s="113"/>
      <c r="W3165" s="112"/>
      <c r="X3165" s="113"/>
    </row>
    <row r="3166" spans="1:24" x14ac:dyDescent="0.25">
      <c r="A3166" s="77"/>
      <c r="B3166" s="80"/>
      <c r="C3166" s="22"/>
      <c r="D3166" s="22"/>
      <c r="E3166" s="21"/>
      <c r="F3166" s="21"/>
      <c r="G3166" s="11"/>
      <c r="I3166" s="9"/>
      <c r="L3166" s="1"/>
      <c r="M3166" s="112"/>
      <c r="N3166" s="112"/>
      <c r="O3166" s="112"/>
      <c r="P3166" s="113"/>
      <c r="Q3166" s="112"/>
      <c r="R3166" s="114"/>
      <c r="S3166" s="113"/>
      <c r="T3166" s="112"/>
      <c r="U3166" s="114"/>
      <c r="V3166" s="113"/>
      <c r="W3166" s="112"/>
      <c r="X3166" s="113"/>
    </row>
    <row r="3167" spans="1:24" x14ac:dyDescent="0.25">
      <c r="A3167" s="77"/>
      <c r="B3167" s="80"/>
      <c r="C3167" s="22"/>
      <c r="D3167" s="22"/>
      <c r="E3167" s="21"/>
      <c r="F3167" s="21"/>
      <c r="G3167" s="11"/>
      <c r="I3167" s="9"/>
      <c r="L3167" s="1"/>
      <c r="M3167" s="112"/>
      <c r="N3167" s="112"/>
      <c r="O3167" s="112"/>
      <c r="P3167" s="113"/>
      <c r="Q3167" s="112"/>
      <c r="R3167" s="114"/>
      <c r="S3167" s="113"/>
      <c r="T3167" s="112"/>
      <c r="U3167" s="114"/>
      <c r="V3167" s="113"/>
      <c r="W3167" s="112"/>
      <c r="X3167" s="113"/>
    </row>
    <row r="3168" spans="1:24" x14ac:dyDescent="0.25">
      <c r="A3168" s="77"/>
      <c r="B3168" s="80"/>
      <c r="C3168" s="22"/>
      <c r="D3168" s="22"/>
      <c r="E3168" s="21"/>
      <c r="F3168" s="21"/>
      <c r="G3168" s="11"/>
      <c r="I3168" s="9"/>
      <c r="L3168" s="1"/>
      <c r="M3168" s="112"/>
      <c r="N3168" s="112"/>
      <c r="O3168" s="112"/>
      <c r="P3168" s="113"/>
      <c r="Q3168" s="112"/>
      <c r="R3168" s="114"/>
      <c r="S3168" s="113"/>
      <c r="T3168" s="112"/>
      <c r="U3168" s="114"/>
      <c r="V3168" s="113"/>
      <c r="W3168" s="112"/>
      <c r="X3168" s="113"/>
    </row>
    <row r="3169" spans="1:24" x14ac:dyDescent="0.25">
      <c r="A3169" s="77"/>
      <c r="B3169" s="80"/>
      <c r="C3169" s="22"/>
      <c r="D3169" s="22"/>
      <c r="E3169" s="21"/>
      <c r="F3169" s="21"/>
      <c r="G3169" s="11"/>
      <c r="I3169" s="9"/>
      <c r="L3169" s="1"/>
      <c r="M3169" s="112"/>
      <c r="N3169" s="112"/>
      <c r="O3169" s="112"/>
      <c r="P3169" s="113"/>
      <c r="Q3169" s="112"/>
      <c r="R3169" s="114"/>
      <c r="S3169" s="113"/>
      <c r="T3169" s="112"/>
      <c r="U3169" s="114"/>
      <c r="V3169" s="113"/>
      <c r="W3169" s="112"/>
      <c r="X3169" s="113"/>
    </row>
    <row r="3170" spans="1:24" x14ac:dyDescent="0.25">
      <c r="A3170" s="77"/>
      <c r="B3170" s="80"/>
      <c r="C3170" s="22"/>
      <c r="D3170" s="22"/>
      <c r="E3170" s="21"/>
      <c r="F3170" s="21"/>
      <c r="G3170" s="11"/>
      <c r="I3170" s="9"/>
      <c r="L3170" s="1"/>
      <c r="M3170" s="112"/>
      <c r="N3170" s="112"/>
      <c r="O3170" s="112"/>
      <c r="P3170" s="113"/>
      <c r="Q3170" s="112"/>
      <c r="R3170" s="114"/>
      <c r="S3170" s="113"/>
      <c r="T3170" s="112"/>
      <c r="U3170" s="114"/>
      <c r="V3170" s="113"/>
      <c r="W3170" s="112"/>
      <c r="X3170" s="113"/>
    </row>
    <row r="3171" spans="1:24" x14ac:dyDescent="0.25">
      <c r="A3171" s="77"/>
      <c r="B3171" s="80"/>
      <c r="C3171" s="22"/>
      <c r="D3171" s="22"/>
      <c r="E3171" s="21"/>
      <c r="F3171" s="21"/>
      <c r="G3171" s="11"/>
      <c r="I3171" s="9"/>
      <c r="L3171" s="1"/>
      <c r="M3171" s="112"/>
      <c r="N3171" s="112"/>
      <c r="O3171" s="112"/>
      <c r="P3171" s="113"/>
      <c r="Q3171" s="112"/>
      <c r="R3171" s="114"/>
      <c r="S3171" s="113"/>
      <c r="T3171" s="112"/>
      <c r="U3171" s="114"/>
      <c r="V3171" s="113"/>
      <c r="W3171" s="112"/>
      <c r="X3171" s="113"/>
    </row>
    <row r="3172" spans="1:24" x14ac:dyDescent="0.25">
      <c r="A3172" s="77"/>
      <c r="B3172" s="80"/>
      <c r="C3172" s="22"/>
      <c r="D3172" s="22"/>
      <c r="E3172" s="21"/>
      <c r="F3172" s="21"/>
      <c r="G3172" s="11"/>
      <c r="I3172" s="9"/>
      <c r="L3172" s="1"/>
      <c r="M3172" s="112"/>
      <c r="N3172" s="112"/>
      <c r="O3172" s="112"/>
      <c r="P3172" s="113"/>
      <c r="Q3172" s="112"/>
      <c r="R3172" s="114"/>
      <c r="S3172" s="113"/>
      <c r="T3172" s="112"/>
      <c r="U3172" s="114"/>
      <c r="V3172" s="113"/>
      <c r="W3172" s="112"/>
      <c r="X3172" s="113"/>
    </row>
    <row r="3173" spans="1:24" x14ac:dyDescent="0.25">
      <c r="A3173" s="77"/>
      <c r="B3173" s="80"/>
      <c r="C3173" s="22"/>
      <c r="D3173" s="22"/>
      <c r="E3173" s="21"/>
      <c r="F3173" s="21"/>
      <c r="G3173" s="11"/>
      <c r="I3173" s="9"/>
      <c r="L3173" s="1"/>
      <c r="M3173" s="112"/>
      <c r="N3173" s="112"/>
      <c r="O3173" s="112"/>
      <c r="P3173" s="113"/>
      <c r="Q3173" s="112"/>
      <c r="R3173" s="114"/>
      <c r="S3173" s="113"/>
      <c r="T3173" s="112"/>
      <c r="U3173" s="114"/>
      <c r="V3173" s="113"/>
      <c r="W3173" s="112"/>
      <c r="X3173" s="113"/>
    </row>
    <row r="3174" spans="1:24" x14ac:dyDescent="0.25">
      <c r="A3174" s="77"/>
      <c r="B3174" s="80"/>
      <c r="C3174" s="22"/>
      <c r="D3174" s="22"/>
      <c r="E3174" s="21"/>
      <c r="F3174" s="21"/>
      <c r="G3174" s="11"/>
      <c r="I3174" s="9"/>
      <c r="L3174" s="1"/>
      <c r="M3174" s="112"/>
      <c r="N3174" s="112"/>
      <c r="O3174" s="112"/>
      <c r="P3174" s="113"/>
      <c r="Q3174" s="112"/>
      <c r="R3174" s="114"/>
      <c r="S3174" s="113"/>
      <c r="T3174" s="112"/>
      <c r="U3174" s="114"/>
      <c r="V3174" s="113"/>
      <c r="W3174" s="112"/>
      <c r="X3174" s="113"/>
    </row>
    <row r="3175" spans="1:24" x14ac:dyDescent="0.25">
      <c r="A3175" s="77"/>
      <c r="B3175" s="80"/>
      <c r="C3175" s="22"/>
      <c r="D3175" s="22"/>
      <c r="E3175" s="21"/>
      <c r="F3175" s="21"/>
      <c r="G3175" s="11"/>
      <c r="I3175" s="9"/>
      <c r="L3175" s="1"/>
      <c r="M3175" s="112"/>
      <c r="N3175" s="112"/>
      <c r="O3175" s="112"/>
      <c r="P3175" s="113"/>
      <c r="Q3175" s="112"/>
      <c r="R3175" s="114"/>
      <c r="S3175" s="113"/>
      <c r="T3175" s="112"/>
      <c r="U3175" s="114"/>
      <c r="V3175" s="113"/>
      <c r="W3175" s="112"/>
      <c r="X3175" s="113"/>
    </row>
    <row r="3176" spans="1:24" x14ac:dyDescent="0.25">
      <c r="A3176" s="77"/>
      <c r="B3176" s="80"/>
      <c r="C3176" s="22"/>
      <c r="D3176" s="22"/>
      <c r="E3176" s="21"/>
      <c r="F3176" s="21"/>
      <c r="G3176" s="11"/>
      <c r="I3176" s="9"/>
      <c r="L3176" s="1"/>
      <c r="M3176" s="112"/>
      <c r="N3176" s="112"/>
      <c r="O3176" s="112"/>
      <c r="P3176" s="113"/>
      <c r="Q3176" s="112"/>
      <c r="R3176" s="114"/>
      <c r="S3176" s="113"/>
      <c r="T3176" s="112"/>
      <c r="U3176" s="114"/>
      <c r="V3176" s="113"/>
      <c r="W3176" s="112"/>
      <c r="X3176" s="113"/>
    </row>
    <row r="3177" spans="1:24" x14ac:dyDescent="0.25">
      <c r="A3177" s="77"/>
      <c r="B3177" s="80"/>
      <c r="C3177" s="22"/>
      <c r="D3177" s="22"/>
      <c r="E3177" s="21"/>
      <c r="F3177" s="21"/>
      <c r="G3177" s="11"/>
      <c r="I3177" s="9"/>
      <c r="L3177" s="1"/>
      <c r="M3177" s="112"/>
      <c r="N3177" s="112"/>
      <c r="O3177" s="112"/>
      <c r="P3177" s="113"/>
      <c r="Q3177" s="112"/>
      <c r="R3177" s="114"/>
      <c r="S3177" s="113"/>
      <c r="T3177" s="112"/>
      <c r="U3177" s="114"/>
      <c r="V3177" s="113"/>
      <c r="W3177" s="112"/>
      <c r="X3177" s="113"/>
    </row>
    <row r="3178" spans="1:24" x14ac:dyDescent="0.25">
      <c r="A3178" s="77"/>
      <c r="B3178" s="80"/>
      <c r="C3178" s="22"/>
      <c r="D3178" s="22"/>
      <c r="E3178" s="21"/>
      <c r="F3178" s="21"/>
      <c r="G3178" s="11"/>
      <c r="I3178" s="9"/>
      <c r="L3178" s="1"/>
      <c r="M3178" s="112"/>
      <c r="N3178" s="112"/>
      <c r="O3178" s="112"/>
      <c r="P3178" s="113"/>
      <c r="Q3178" s="112"/>
      <c r="R3178" s="114"/>
      <c r="S3178" s="113"/>
      <c r="T3178" s="112"/>
      <c r="U3178" s="114"/>
      <c r="V3178" s="113"/>
      <c r="W3178" s="112"/>
      <c r="X3178" s="113"/>
    </row>
    <row r="3179" spans="1:24" x14ac:dyDescent="0.25">
      <c r="A3179" s="77"/>
      <c r="B3179" s="80"/>
      <c r="C3179" s="22"/>
      <c r="D3179" s="22"/>
      <c r="E3179" s="21"/>
      <c r="F3179" s="21"/>
      <c r="G3179" s="11"/>
      <c r="I3179" s="9"/>
      <c r="L3179" s="1"/>
      <c r="M3179" s="112"/>
      <c r="N3179" s="112"/>
      <c r="O3179" s="112"/>
      <c r="P3179" s="113"/>
      <c r="Q3179" s="112"/>
      <c r="R3179" s="114"/>
      <c r="S3179" s="113"/>
      <c r="T3179" s="112"/>
      <c r="U3179" s="114"/>
      <c r="V3179" s="113"/>
      <c r="W3179" s="112"/>
      <c r="X3179" s="113"/>
    </row>
    <row r="3180" spans="1:24" x14ac:dyDescent="0.25">
      <c r="A3180" s="77"/>
      <c r="B3180" s="80"/>
      <c r="C3180" s="22"/>
      <c r="D3180" s="22"/>
      <c r="E3180" s="21"/>
      <c r="F3180" s="21"/>
      <c r="G3180" s="11"/>
      <c r="I3180" s="9"/>
      <c r="L3180" s="1"/>
      <c r="M3180" s="112"/>
      <c r="N3180" s="112"/>
      <c r="O3180" s="112"/>
      <c r="P3180" s="113"/>
      <c r="Q3180" s="112"/>
      <c r="R3180" s="114"/>
      <c r="S3180" s="113"/>
      <c r="T3180" s="112"/>
      <c r="U3180" s="114"/>
      <c r="V3180" s="113"/>
      <c r="W3180" s="112"/>
      <c r="X3180" s="113"/>
    </row>
    <row r="3181" spans="1:24" x14ac:dyDescent="0.25">
      <c r="A3181" s="77"/>
      <c r="B3181" s="80"/>
      <c r="C3181" s="22"/>
      <c r="D3181" s="22"/>
      <c r="E3181" s="21"/>
      <c r="F3181" s="21"/>
      <c r="G3181" s="11"/>
      <c r="I3181" s="9"/>
      <c r="L3181" s="1"/>
      <c r="M3181" s="112"/>
      <c r="N3181" s="112"/>
      <c r="O3181" s="112"/>
      <c r="P3181" s="113"/>
      <c r="Q3181" s="112"/>
      <c r="R3181" s="114"/>
      <c r="S3181" s="113"/>
      <c r="T3181" s="112"/>
      <c r="U3181" s="114"/>
      <c r="V3181" s="113"/>
      <c r="W3181" s="112"/>
      <c r="X3181" s="113"/>
    </row>
    <row r="3182" spans="1:24" x14ac:dyDescent="0.25">
      <c r="A3182" s="77"/>
      <c r="B3182" s="80"/>
      <c r="C3182" s="22"/>
      <c r="D3182" s="22"/>
      <c r="E3182" s="21"/>
      <c r="F3182" s="21"/>
      <c r="G3182" s="11"/>
      <c r="I3182" s="9"/>
      <c r="L3182" s="1"/>
      <c r="M3182" s="112"/>
      <c r="N3182" s="112"/>
      <c r="O3182" s="112"/>
      <c r="P3182" s="113"/>
      <c r="Q3182" s="112"/>
      <c r="R3182" s="114"/>
      <c r="S3182" s="113"/>
      <c r="T3182" s="112"/>
      <c r="U3182" s="114"/>
      <c r="V3182" s="113"/>
      <c r="W3182" s="112"/>
      <c r="X3182" s="113"/>
    </row>
    <row r="3183" spans="1:24" x14ac:dyDescent="0.25">
      <c r="A3183" s="77"/>
      <c r="B3183" s="80"/>
      <c r="C3183" s="22"/>
      <c r="D3183" s="22"/>
      <c r="E3183" s="21"/>
      <c r="F3183" s="21"/>
      <c r="G3183" s="11"/>
      <c r="I3183" s="9"/>
      <c r="L3183" s="1"/>
      <c r="M3183" s="112"/>
      <c r="N3183" s="112"/>
      <c r="O3183" s="112"/>
      <c r="P3183" s="113"/>
      <c r="Q3183" s="112"/>
      <c r="R3183" s="114"/>
      <c r="S3183" s="113"/>
      <c r="T3183" s="112"/>
      <c r="U3183" s="114"/>
      <c r="V3183" s="113"/>
      <c r="W3183" s="112"/>
      <c r="X3183" s="113"/>
    </row>
    <row r="3184" spans="1:24" x14ac:dyDescent="0.25">
      <c r="A3184" s="77"/>
      <c r="B3184" s="80"/>
      <c r="C3184" s="22"/>
      <c r="D3184" s="22"/>
      <c r="E3184" s="21"/>
      <c r="F3184" s="21"/>
      <c r="G3184" s="11"/>
      <c r="I3184" s="9"/>
      <c r="L3184" s="1"/>
      <c r="M3184" s="112"/>
      <c r="N3184" s="112"/>
      <c r="O3184" s="112"/>
      <c r="P3184" s="113"/>
      <c r="Q3184" s="112"/>
      <c r="R3184" s="114"/>
      <c r="S3184" s="113"/>
      <c r="T3184" s="112"/>
      <c r="U3184" s="114"/>
      <c r="V3184" s="113"/>
      <c r="W3184" s="112"/>
      <c r="X3184" s="113"/>
    </row>
    <row r="3185" spans="1:24" x14ac:dyDescent="0.25">
      <c r="A3185" s="77"/>
      <c r="B3185" s="80"/>
      <c r="C3185" s="22"/>
      <c r="D3185" s="22"/>
      <c r="E3185" s="21"/>
      <c r="F3185" s="21"/>
      <c r="G3185" s="11"/>
      <c r="I3185" s="9"/>
      <c r="L3185" s="1"/>
      <c r="M3185" s="112"/>
      <c r="N3185" s="112"/>
      <c r="O3185" s="112"/>
      <c r="P3185" s="113"/>
      <c r="Q3185" s="112"/>
      <c r="R3185" s="114"/>
      <c r="S3185" s="113"/>
      <c r="T3185" s="112"/>
      <c r="U3185" s="114"/>
      <c r="V3185" s="113"/>
      <c r="W3185" s="112"/>
      <c r="X3185" s="113"/>
    </row>
    <row r="3186" spans="1:24" x14ac:dyDescent="0.25">
      <c r="A3186" s="77"/>
      <c r="B3186" s="80"/>
      <c r="C3186" s="22"/>
      <c r="D3186" s="22"/>
      <c r="E3186" s="21"/>
      <c r="F3186" s="21"/>
      <c r="G3186" s="11"/>
      <c r="I3186" s="9"/>
      <c r="L3186" s="1"/>
      <c r="M3186" s="112"/>
      <c r="N3186" s="112"/>
      <c r="O3186" s="112"/>
      <c r="P3186" s="113"/>
      <c r="Q3186" s="112"/>
      <c r="R3186" s="114"/>
      <c r="S3186" s="113"/>
      <c r="T3186" s="112"/>
      <c r="U3186" s="114"/>
      <c r="V3186" s="113"/>
      <c r="W3186" s="112"/>
      <c r="X3186" s="113"/>
    </row>
    <row r="3187" spans="1:24" x14ac:dyDescent="0.25">
      <c r="A3187" s="77"/>
      <c r="B3187" s="80"/>
      <c r="C3187" s="22"/>
      <c r="D3187" s="22"/>
      <c r="E3187" s="21"/>
      <c r="F3187" s="21"/>
      <c r="G3187" s="11"/>
      <c r="I3187" s="9"/>
      <c r="L3187" s="1"/>
      <c r="M3187" s="112"/>
      <c r="N3187" s="112"/>
      <c r="O3187" s="112"/>
      <c r="P3187" s="113"/>
      <c r="Q3187" s="112"/>
      <c r="R3187" s="114"/>
      <c r="S3187" s="113"/>
      <c r="T3187" s="112"/>
      <c r="U3187" s="114"/>
      <c r="V3187" s="113"/>
      <c r="W3187" s="112"/>
      <c r="X3187" s="113"/>
    </row>
    <row r="3188" spans="1:24" x14ac:dyDescent="0.25">
      <c r="A3188" s="77"/>
      <c r="B3188" s="80"/>
      <c r="C3188" s="22"/>
      <c r="D3188" s="22"/>
      <c r="E3188" s="21"/>
      <c r="F3188" s="21"/>
      <c r="G3188" s="11"/>
      <c r="I3188" s="9"/>
      <c r="L3188" s="1"/>
      <c r="M3188" s="112"/>
      <c r="N3188" s="112"/>
      <c r="O3188" s="112"/>
      <c r="P3188" s="113"/>
      <c r="Q3188" s="112"/>
      <c r="R3188" s="114"/>
      <c r="S3188" s="113"/>
      <c r="T3188" s="112"/>
      <c r="U3188" s="114"/>
      <c r="V3188" s="113"/>
      <c r="W3188" s="112"/>
      <c r="X3188" s="113"/>
    </row>
    <row r="3189" spans="1:24" x14ac:dyDescent="0.25">
      <c r="A3189" s="77"/>
      <c r="B3189" s="80"/>
      <c r="C3189" s="22"/>
      <c r="D3189" s="22"/>
      <c r="E3189" s="21"/>
      <c r="F3189" s="21"/>
      <c r="G3189" s="11"/>
      <c r="I3189" s="9"/>
      <c r="L3189" s="1"/>
      <c r="M3189" s="112"/>
      <c r="N3189" s="112"/>
      <c r="O3189" s="112"/>
      <c r="P3189" s="113"/>
      <c r="Q3189" s="112"/>
      <c r="R3189" s="114"/>
      <c r="S3189" s="113"/>
      <c r="T3189" s="112"/>
      <c r="U3189" s="114"/>
      <c r="V3189" s="113"/>
      <c r="W3189" s="112"/>
      <c r="X3189" s="113"/>
    </row>
    <row r="3190" spans="1:24" x14ac:dyDescent="0.25">
      <c r="A3190" s="77"/>
      <c r="B3190" s="80"/>
      <c r="C3190" s="22"/>
      <c r="D3190" s="22"/>
      <c r="E3190" s="21"/>
      <c r="F3190" s="21"/>
      <c r="G3190" s="11"/>
      <c r="I3190" s="9"/>
      <c r="L3190" s="1"/>
      <c r="M3190" s="112"/>
      <c r="N3190" s="112"/>
      <c r="O3190" s="112"/>
      <c r="P3190" s="113"/>
      <c r="Q3190" s="112"/>
      <c r="R3190" s="114"/>
      <c r="S3190" s="113"/>
      <c r="T3190" s="112"/>
      <c r="U3190" s="114"/>
      <c r="V3190" s="113"/>
      <c r="W3190" s="112"/>
      <c r="X3190" s="113"/>
    </row>
    <row r="3191" spans="1:24" x14ac:dyDescent="0.25">
      <c r="A3191" s="77"/>
      <c r="B3191" s="80"/>
      <c r="C3191" s="22"/>
      <c r="D3191" s="22"/>
      <c r="E3191" s="21"/>
      <c r="F3191" s="21"/>
      <c r="G3191" s="11"/>
      <c r="I3191" s="9"/>
      <c r="L3191" s="1"/>
      <c r="M3191" s="112"/>
      <c r="N3191" s="112"/>
      <c r="O3191" s="112"/>
      <c r="P3191" s="113"/>
      <c r="Q3191" s="112"/>
      <c r="R3191" s="114"/>
      <c r="S3191" s="113"/>
      <c r="T3191" s="112"/>
      <c r="U3191" s="114"/>
      <c r="V3191" s="113"/>
      <c r="W3191" s="112"/>
      <c r="X3191" s="113"/>
    </row>
    <row r="3192" spans="1:24" x14ac:dyDescent="0.25">
      <c r="A3192" s="77"/>
      <c r="B3192" s="80"/>
      <c r="C3192" s="22"/>
      <c r="D3192" s="22"/>
      <c r="E3192" s="21"/>
      <c r="F3192" s="21"/>
      <c r="G3192" s="11"/>
      <c r="I3192" s="9"/>
      <c r="L3192" s="1"/>
      <c r="M3192" s="112"/>
      <c r="N3192" s="112"/>
      <c r="O3192" s="112"/>
      <c r="P3192" s="113"/>
      <c r="Q3192" s="112"/>
      <c r="R3192" s="114"/>
      <c r="S3192" s="113"/>
      <c r="T3192" s="112"/>
      <c r="U3192" s="114"/>
      <c r="V3192" s="113"/>
      <c r="W3192" s="112"/>
      <c r="X3192" s="113"/>
    </row>
    <row r="3193" spans="1:24" x14ac:dyDescent="0.25">
      <c r="A3193" s="77"/>
      <c r="B3193" s="80"/>
      <c r="C3193" s="22"/>
      <c r="D3193" s="22"/>
      <c r="E3193" s="21"/>
      <c r="F3193" s="21"/>
      <c r="G3193" s="11"/>
      <c r="I3193" s="9"/>
      <c r="L3193" s="1"/>
      <c r="M3193" s="112"/>
      <c r="N3193" s="112"/>
      <c r="O3193" s="112"/>
      <c r="P3193" s="113"/>
      <c r="Q3193" s="112"/>
      <c r="R3193" s="114"/>
      <c r="S3193" s="113"/>
      <c r="T3193" s="112"/>
      <c r="U3193" s="114"/>
      <c r="V3193" s="113"/>
      <c r="W3193" s="112"/>
      <c r="X3193" s="113"/>
    </row>
    <row r="3194" spans="1:24" x14ac:dyDescent="0.25">
      <c r="A3194" s="77"/>
      <c r="B3194" s="80"/>
      <c r="C3194" s="22"/>
      <c r="D3194" s="22"/>
      <c r="E3194" s="21"/>
      <c r="F3194" s="21"/>
      <c r="G3194" s="11"/>
      <c r="I3194" s="9"/>
      <c r="L3194" s="1"/>
      <c r="M3194" s="112"/>
      <c r="N3194" s="112"/>
      <c r="O3194" s="112"/>
      <c r="P3194" s="113"/>
      <c r="Q3194" s="112"/>
      <c r="R3194" s="114"/>
      <c r="S3194" s="113"/>
      <c r="T3194" s="112"/>
      <c r="U3194" s="114"/>
      <c r="V3194" s="113"/>
      <c r="W3194" s="112"/>
      <c r="X3194" s="113"/>
    </row>
    <row r="3195" spans="1:24" x14ac:dyDescent="0.25">
      <c r="A3195" s="77"/>
      <c r="B3195" s="80"/>
      <c r="C3195" s="22"/>
      <c r="D3195" s="22"/>
      <c r="E3195" s="21"/>
      <c r="F3195" s="21"/>
      <c r="G3195" s="11"/>
      <c r="I3195" s="9"/>
      <c r="L3195" s="1"/>
      <c r="M3195" s="112"/>
      <c r="N3195" s="112"/>
      <c r="O3195" s="112"/>
      <c r="P3195" s="113"/>
      <c r="Q3195" s="112"/>
      <c r="R3195" s="114"/>
      <c r="S3195" s="113"/>
      <c r="T3195" s="112"/>
      <c r="U3195" s="114"/>
      <c r="V3195" s="113"/>
      <c r="W3195" s="112"/>
      <c r="X3195" s="113"/>
    </row>
    <row r="3196" spans="1:24" x14ac:dyDescent="0.25">
      <c r="A3196" s="77"/>
      <c r="B3196" s="80"/>
      <c r="C3196" s="22"/>
      <c r="D3196" s="22"/>
      <c r="E3196" s="21"/>
      <c r="F3196" s="21"/>
      <c r="G3196" s="11"/>
      <c r="I3196" s="9"/>
      <c r="L3196" s="1"/>
      <c r="M3196" s="112"/>
      <c r="N3196" s="112"/>
      <c r="O3196" s="112"/>
      <c r="P3196" s="113"/>
      <c r="Q3196" s="112"/>
      <c r="R3196" s="114"/>
      <c r="S3196" s="113"/>
      <c r="T3196" s="112"/>
      <c r="U3196" s="114"/>
      <c r="V3196" s="113"/>
      <c r="W3196" s="112"/>
      <c r="X3196" s="113"/>
    </row>
    <row r="3197" spans="1:24" x14ac:dyDescent="0.25">
      <c r="A3197" s="77"/>
      <c r="B3197" s="80"/>
      <c r="C3197" s="22"/>
      <c r="D3197" s="22"/>
      <c r="E3197" s="21"/>
      <c r="F3197" s="21"/>
      <c r="G3197" s="11"/>
      <c r="I3197" s="9"/>
      <c r="L3197" s="1"/>
      <c r="M3197" s="112"/>
      <c r="N3197" s="112"/>
      <c r="O3197" s="112"/>
      <c r="P3197" s="113"/>
      <c r="Q3197" s="112"/>
      <c r="R3197" s="114"/>
      <c r="S3197" s="113"/>
      <c r="T3197" s="112"/>
      <c r="U3197" s="114"/>
      <c r="V3197" s="113"/>
      <c r="W3197" s="112"/>
      <c r="X3197" s="113"/>
    </row>
    <row r="3198" spans="1:24" x14ac:dyDescent="0.25">
      <c r="A3198" s="77"/>
      <c r="B3198" s="80"/>
      <c r="C3198" s="22"/>
      <c r="D3198" s="22"/>
      <c r="E3198" s="21"/>
      <c r="F3198" s="21"/>
      <c r="G3198" s="11"/>
      <c r="I3198" s="9"/>
      <c r="L3198" s="1"/>
      <c r="M3198" s="112"/>
      <c r="N3198" s="112"/>
      <c r="O3198" s="112"/>
      <c r="P3198" s="113"/>
      <c r="Q3198" s="112"/>
      <c r="R3198" s="114"/>
      <c r="S3198" s="113"/>
      <c r="T3198" s="112"/>
      <c r="U3198" s="114"/>
      <c r="V3198" s="113"/>
      <c r="W3198" s="112"/>
      <c r="X3198" s="113"/>
    </row>
    <row r="3199" spans="1:24" x14ac:dyDescent="0.25">
      <c r="A3199" s="77"/>
      <c r="B3199" s="80"/>
      <c r="C3199" s="22"/>
      <c r="D3199" s="22"/>
      <c r="E3199" s="21"/>
      <c r="F3199" s="21"/>
      <c r="G3199" s="11"/>
      <c r="I3199" s="9"/>
      <c r="L3199" s="1"/>
      <c r="M3199" s="112"/>
      <c r="N3199" s="112"/>
      <c r="O3199" s="112"/>
      <c r="P3199" s="113"/>
      <c r="Q3199" s="112"/>
      <c r="R3199" s="114"/>
      <c r="S3199" s="113"/>
      <c r="T3199" s="112"/>
      <c r="U3199" s="114"/>
      <c r="V3199" s="113"/>
      <c r="W3199" s="112"/>
      <c r="X3199" s="113"/>
    </row>
    <row r="3200" spans="1:24" x14ac:dyDescent="0.25">
      <c r="A3200" s="77"/>
      <c r="B3200" s="80"/>
      <c r="C3200" s="22"/>
      <c r="D3200" s="22"/>
      <c r="E3200" s="21"/>
      <c r="F3200" s="21"/>
      <c r="G3200" s="11"/>
      <c r="I3200" s="9"/>
      <c r="L3200" s="1"/>
      <c r="M3200" s="112"/>
      <c r="N3200" s="112"/>
      <c r="O3200" s="112"/>
      <c r="P3200" s="113"/>
      <c r="Q3200" s="112"/>
      <c r="R3200" s="114"/>
      <c r="S3200" s="113"/>
      <c r="T3200" s="112"/>
      <c r="U3200" s="114"/>
      <c r="V3200" s="113"/>
      <c r="W3200" s="112"/>
      <c r="X3200" s="113"/>
    </row>
    <row r="3201" spans="1:24" x14ac:dyDescent="0.25">
      <c r="A3201" s="77"/>
      <c r="B3201" s="80"/>
      <c r="C3201" s="22"/>
      <c r="D3201" s="22"/>
      <c r="E3201" s="21"/>
      <c r="F3201" s="21"/>
      <c r="G3201" s="11"/>
      <c r="I3201" s="9"/>
      <c r="L3201" s="1"/>
      <c r="M3201" s="112"/>
      <c r="N3201" s="112"/>
      <c r="O3201" s="112"/>
      <c r="P3201" s="113"/>
      <c r="Q3201" s="112"/>
      <c r="R3201" s="114"/>
      <c r="S3201" s="113"/>
      <c r="T3201" s="112"/>
      <c r="U3201" s="114"/>
      <c r="V3201" s="113"/>
      <c r="W3201" s="112"/>
      <c r="X3201" s="113"/>
    </row>
    <row r="3202" spans="1:24" x14ac:dyDescent="0.25">
      <c r="A3202" s="77"/>
      <c r="B3202" s="80"/>
      <c r="C3202" s="22"/>
      <c r="D3202" s="22"/>
      <c r="E3202" s="21"/>
      <c r="F3202" s="21"/>
      <c r="G3202" s="11"/>
      <c r="I3202" s="9"/>
      <c r="L3202" s="1"/>
      <c r="M3202" s="112"/>
      <c r="N3202" s="112"/>
      <c r="O3202" s="112"/>
      <c r="P3202" s="113"/>
      <c r="Q3202" s="112"/>
      <c r="R3202" s="114"/>
      <c r="S3202" s="113"/>
      <c r="T3202" s="112"/>
      <c r="U3202" s="114"/>
      <c r="V3202" s="113"/>
      <c r="W3202" s="112"/>
      <c r="X3202" s="113"/>
    </row>
    <row r="3203" spans="1:24" x14ac:dyDescent="0.25">
      <c r="A3203" s="77"/>
      <c r="B3203" s="80"/>
      <c r="C3203" s="22"/>
      <c r="D3203" s="22"/>
      <c r="E3203" s="21"/>
      <c r="F3203" s="21"/>
      <c r="G3203" s="11"/>
      <c r="I3203" s="9"/>
      <c r="L3203" s="1"/>
      <c r="M3203" s="112"/>
      <c r="N3203" s="112"/>
      <c r="O3203" s="112"/>
      <c r="P3203" s="113"/>
      <c r="Q3203" s="112"/>
      <c r="R3203" s="114"/>
      <c r="S3203" s="113"/>
      <c r="T3203" s="112"/>
      <c r="U3203" s="114"/>
      <c r="V3203" s="113"/>
      <c r="W3203" s="112"/>
      <c r="X3203" s="113"/>
    </row>
    <row r="3204" spans="1:24" x14ac:dyDescent="0.25">
      <c r="A3204" s="77"/>
      <c r="B3204" s="80"/>
      <c r="C3204" s="22"/>
      <c r="D3204" s="22"/>
      <c r="E3204" s="21"/>
      <c r="F3204" s="21"/>
      <c r="G3204" s="11"/>
      <c r="I3204" s="9"/>
      <c r="L3204" s="1"/>
      <c r="M3204" s="112"/>
      <c r="N3204" s="112"/>
      <c r="O3204" s="112"/>
      <c r="P3204" s="113"/>
      <c r="Q3204" s="112"/>
      <c r="R3204" s="114"/>
      <c r="S3204" s="113"/>
      <c r="T3204" s="112"/>
      <c r="U3204" s="114"/>
      <c r="V3204" s="113"/>
      <c r="W3204" s="112"/>
      <c r="X3204" s="113"/>
    </row>
    <row r="3205" spans="1:24" x14ac:dyDescent="0.25">
      <c r="A3205" s="77"/>
      <c r="B3205" s="80"/>
      <c r="C3205" s="22"/>
      <c r="D3205" s="22"/>
      <c r="E3205" s="21"/>
      <c r="F3205" s="21"/>
      <c r="G3205" s="11"/>
      <c r="I3205" s="9"/>
      <c r="L3205" s="1"/>
      <c r="M3205" s="112"/>
      <c r="N3205" s="112"/>
      <c r="O3205" s="112"/>
      <c r="P3205" s="113"/>
      <c r="Q3205" s="112"/>
      <c r="R3205" s="114"/>
      <c r="S3205" s="113"/>
      <c r="T3205" s="112"/>
      <c r="U3205" s="114"/>
      <c r="V3205" s="113"/>
      <c r="W3205" s="112"/>
      <c r="X3205" s="113"/>
    </row>
    <row r="3206" spans="1:24" x14ac:dyDescent="0.25">
      <c r="A3206" s="77"/>
      <c r="B3206" s="80"/>
      <c r="C3206" s="22"/>
      <c r="D3206" s="22"/>
      <c r="E3206" s="21"/>
      <c r="F3206" s="21"/>
      <c r="G3206" s="11"/>
      <c r="I3206" s="9"/>
      <c r="L3206" s="1"/>
      <c r="M3206" s="112"/>
      <c r="N3206" s="112"/>
      <c r="O3206" s="112"/>
      <c r="P3206" s="113"/>
      <c r="Q3206" s="112"/>
      <c r="R3206" s="114"/>
      <c r="S3206" s="113"/>
      <c r="T3206" s="112"/>
      <c r="U3206" s="114"/>
      <c r="V3206" s="113"/>
      <c r="W3206" s="112"/>
      <c r="X3206" s="113"/>
    </row>
    <row r="3207" spans="1:24" x14ac:dyDescent="0.25">
      <c r="A3207" s="77"/>
      <c r="B3207" s="80"/>
      <c r="C3207" s="22"/>
      <c r="D3207" s="22"/>
      <c r="E3207" s="21"/>
      <c r="F3207" s="21"/>
      <c r="G3207" s="11"/>
      <c r="I3207" s="9"/>
      <c r="L3207" s="1"/>
      <c r="M3207" s="112"/>
      <c r="N3207" s="112"/>
      <c r="O3207" s="112"/>
      <c r="P3207" s="113"/>
      <c r="Q3207" s="112"/>
      <c r="R3207" s="114"/>
      <c r="S3207" s="113"/>
      <c r="T3207" s="112"/>
      <c r="U3207" s="114"/>
      <c r="V3207" s="113"/>
      <c r="W3207" s="112"/>
      <c r="X3207" s="113"/>
    </row>
    <row r="3208" spans="1:24" x14ac:dyDescent="0.25">
      <c r="A3208" s="77"/>
      <c r="B3208" s="80"/>
      <c r="C3208" s="22"/>
      <c r="D3208" s="22"/>
      <c r="E3208" s="21"/>
      <c r="F3208" s="21"/>
      <c r="G3208" s="11"/>
      <c r="I3208" s="9"/>
      <c r="L3208" s="1"/>
      <c r="M3208" s="112"/>
      <c r="N3208" s="112"/>
      <c r="O3208" s="112"/>
      <c r="P3208" s="113"/>
      <c r="Q3208" s="112"/>
      <c r="R3208" s="114"/>
      <c r="S3208" s="113"/>
      <c r="T3208" s="112"/>
      <c r="U3208" s="114"/>
      <c r="V3208" s="113"/>
      <c r="W3208" s="112"/>
      <c r="X3208" s="113"/>
    </row>
    <row r="3209" spans="1:24" x14ac:dyDescent="0.25">
      <c r="A3209" s="77"/>
      <c r="B3209" s="80"/>
      <c r="C3209" s="22"/>
      <c r="D3209" s="22"/>
      <c r="E3209" s="21"/>
      <c r="F3209" s="21"/>
      <c r="G3209" s="11"/>
      <c r="I3209" s="9"/>
      <c r="L3209" s="1"/>
      <c r="M3209" s="112"/>
      <c r="N3209" s="112"/>
      <c r="O3209" s="112"/>
      <c r="P3209" s="113"/>
      <c r="Q3209" s="112"/>
      <c r="R3209" s="114"/>
      <c r="S3209" s="113"/>
      <c r="T3209" s="112"/>
      <c r="U3209" s="114"/>
      <c r="V3209" s="113"/>
      <c r="W3209" s="112"/>
      <c r="X3209" s="113"/>
    </row>
    <row r="3210" spans="1:24" x14ac:dyDescent="0.25">
      <c r="A3210" s="77"/>
      <c r="B3210" s="80"/>
      <c r="C3210" s="22"/>
      <c r="D3210" s="22"/>
      <c r="E3210" s="21"/>
      <c r="F3210" s="21"/>
      <c r="G3210" s="11"/>
      <c r="I3210" s="9"/>
      <c r="L3210" s="1"/>
      <c r="M3210" s="112"/>
      <c r="N3210" s="112"/>
      <c r="O3210" s="112"/>
      <c r="P3210" s="113"/>
      <c r="Q3210" s="112"/>
      <c r="R3210" s="114"/>
      <c r="S3210" s="113"/>
      <c r="T3210" s="112"/>
      <c r="U3210" s="114"/>
      <c r="V3210" s="113"/>
      <c r="W3210" s="112"/>
      <c r="X3210" s="113"/>
    </row>
    <row r="3211" spans="1:24" x14ac:dyDescent="0.25">
      <c r="A3211" s="77"/>
      <c r="B3211" s="80"/>
      <c r="C3211" s="22"/>
      <c r="D3211" s="22"/>
      <c r="E3211" s="21"/>
      <c r="F3211" s="21"/>
      <c r="G3211" s="11"/>
      <c r="I3211" s="9"/>
      <c r="L3211" s="1"/>
      <c r="M3211" s="112"/>
      <c r="N3211" s="112"/>
      <c r="O3211" s="112"/>
      <c r="P3211" s="113"/>
      <c r="Q3211" s="112"/>
      <c r="R3211" s="114"/>
      <c r="S3211" s="113"/>
      <c r="T3211" s="112"/>
      <c r="U3211" s="114"/>
      <c r="V3211" s="113"/>
      <c r="W3211" s="112"/>
      <c r="X3211" s="113"/>
    </row>
    <row r="3212" spans="1:24" x14ac:dyDescent="0.25">
      <c r="A3212" s="77"/>
      <c r="B3212" s="80"/>
      <c r="C3212" s="22"/>
      <c r="D3212" s="22"/>
      <c r="E3212" s="21"/>
      <c r="F3212" s="21"/>
      <c r="G3212" s="11"/>
      <c r="I3212" s="9"/>
      <c r="L3212" s="1"/>
      <c r="M3212" s="112"/>
      <c r="N3212" s="112"/>
      <c r="O3212" s="112"/>
      <c r="P3212" s="113"/>
      <c r="Q3212" s="112"/>
      <c r="R3212" s="114"/>
      <c r="S3212" s="113"/>
      <c r="T3212" s="112"/>
      <c r="U3212" s="114"/>
      <c r="V3212" s="113"/>
      <c r="W3212" s="112"/>
      <c r="X3212" s="113"/>
    </row>
    <row r="3213" spans="1:24" x14ac:dyDescent="0.25">
      <c r="A3213" s="77"/>
      <c r="B3213" s="80"/>
      <c r="C3213" s="22"/>
      <c r="D3213" s="22"/>
      <c r="E3213" s="21"/>
      <c r="F3213" s="21"/>
      <c r="G3213" s="11"/>
      <c r="I3213" s="9"/>
      <c r="L3213" s="1"/>
      <c r="M3213" s="112"/>
      <c r="N3213" s="112"/>
      <c r="O3213" s="112"/>
      <c r="P3213" s="113"/>
      <c r="Q3213" s="112"/>
      <c r="R3213" s="114"/>
      <c r="S3213" s="113"/>
      <c r="T3213" s="112"/>
      <c r="U3213" s="114"/>
      <c r="V3213" s="113"/>
      <c r="W3213" s="112"/>
      <c r="X3213" s="113"/>
    </row>
    <row r="3214" spans="1:24" x14ac:dyDescent="0.25">
      <c r="A3214" s="77"/>
      <c r="B3214" s="80"/>
      <c r="C3214" s="22"/>
      <c r="D3214" s="22"/>
      <c r="E3214" s="21"/>
      <c r="F3214" s="21"/>
      <c r="G3214" s="11"/>
      <c r="I3214" s="9"/>
      <c r="L3214" s="1"/>
      <c r="M3214" s="112"/>
      <c r="N3214" s="112"/>
      <c r="O3214" s="112"/>
      <c r="P3214" s="113"/>
      <c r="Q3214" s="112"/>
      <c r="R3214" s="114"/>
      <c r="S3214" s="113"/>
      <c r="T3214" s="112"/>
      <c r="U3214" s="114"/>
      <c r="V3214" s="113"/>
      <c r="W3214" s="112"/>
      <c r="X3214" s="113"/>
    </row>
    <row r="3215" spans="1:24" x14ac:dyDescent="0.25">
      <c r="A3215" s="77"/>
      <c r="B3215" s="80"/>
      <c r="C3215" s="22"/>
      <c r="D3215" s="22"/>
      <c r="E3215" s="21"/>
      <c r="F3215" s="21"/>
      <c r="G3215" s="11"/>
      <c r="I3215" s="9"/>
      <c r="L3215" s="1"/>
      <c r="M3215" s="112"/>
      <c r="N3215" s="112"/>
      <c r="O3215" s="112"/>
      <c r="P3215" s="113"/>
      <c r="Q3215" s="112"/>
      <c r="R3215" s="114"/>
      <c r="S3215" s="113"/>
      <c r="T3215" s="112"/>
      <c r="U3215" s="114"/>
      <c r="V3215" s="113"/>
      <c r="W3215" s="112"/>
      <c r="X3215" s="113"/>
    </row>
    <row r="3216" spans="1:24" x14ac:dyDescent="0.25">
      <c r="A3216" s="77"/>
      <c r="B3216" s="80"/>
      <c r="C3216" s="22"/>
      <c r="D3216" s="22"/>
      <c r="E3216" s="21"/>
      <c r="F3216" s="21"/>
      <c r="G3216" s="11"/>
      <c r="I3216" s="9"/>
      <c r="L3216" s="1"/>
      <c r="M3216" s="112"/>
      <c r="N3216" s="112"/>
      <c r="O3216" s="112"/>
      <c r="P3216" s="113"/>
      <c r="Q3216" s="112"/>
      <c r="R3216" s="114"/>
      <c r="S3216" s="113"/>
      <c r="T3216" s="112"/>
      <c r="U3216" s="114"/>
      <c r="V3216" s="113"/>
      <c r="W3216" s="112"/>
      <c r="X3216" s="113"/>
    </row>
    <row r="3217" spans="1:24" x14ac:dyDescent="0.25">
      <c r="A3217" s="77"/>
      <c r="B3217" s="80"/>
      <c r="C3217" s="22"/>
      <c r="D3217" s="22"/>
      <c r="E3217" s="21"/>
      <c r="F3217" s="21"/>
      <c r="G3217" s="11"/>
      <c r="I3217" s="9"/>
      <c r="L3217" s="1"/>
      <c r="M3217" s="112"/>
      <c r="N3217" s="112"/>
      <c r="O3217" s="112"/>
      <c r="P3217" s="113"/>
      <c r="Q3217" s="112"/>
      <c r="R3217" s="114"/>
      <c r="S3217" s="113"/>
      <c r="T3217" s="112"/>
      <c r="U3217" s="114"/>
      <c r="V3217" s="113"/>
      <c r="W3217" s="112"/>
      <c r="X3217" s="113"/>
    </row>
    <row r="3218" spans="1:24" x14ac:dyDescent="0.25">
      <c r="A3218" s="77"/>
      <c r="B3218" s="80"/>
      <c r="C3218" s="22"/>
      <c r="D3218" s="22"/>
      <c r="E3218" s="21"/>
      <c r="F3218" s="21"/>
      <c r="G3218" s="11"/>
      <c r="I3218" s="9"/>
      <c r="L3218" s="1"/>
      <c r="M3218" s="112"/>
      <c r="N3218" s="112"/>
      <c r="O3218" s="112"/>
      <c r="P3218" s="113"/>
      <c r="Q3218" s="112"/>
      <c r="R3218" s="114"/>
      <c r="S3218" s="113"/>
      <c r="T3218" s="112"/>
      <c r="U3218" s="114"/>
      <c r="V3218" s="113"/>
      <c r="W3218" s="112"/>
      <c r="X3218" s="113"/>
    </row>
    <row r="3219" spans="1:24" x14ac:dyDescent="0.25">
      <c r="A3219" s="77"/>
      <c r="B3219" s="80"/>
      <c r="C3219" s="22"/>
      <c r="D3219" s="22"/>
      <c r="E3219" s="21"/>
      <c r="F3219" s="21"/>
      <c r="G3219" s="11"/>
      <c r="I3219" s="9"/>
      <c r="L3219" s="1"/>
      <c r="M3219" s="112"/>
      <c r="N3219" s="112"/>
      <c r="O3219" s="112"/>
      <c r="P3219" s="113"/>
      <c r="Q3219" s="112"/>
      <c r="R3219" s="114"/>
      <c r="S3219" s="113"/>
      <c r="T3219" s="112"/>
      <c r="U3219" s="114"/>
      <c r="V3219" s="113"/>
      <c r="W3219" s="112"/>
      <c r="X3219" s="113"/>
    </row>
    <row r="3220" spans="1:24" x14ac:dyDescent="0.25">
      <c r="A3220" s="77"/>
      <c r="B3220" s="80"/>
      <c r="C3220" s="22"/>
      <c r="D3220" s="22"/>
      <c r="E3220" s="21"/>
      <c r="F3220" s="21"/>
      <c r="G3220" s="11"/>
      <c r="I3220" s="9"/>
      <c r="L3220" s="1"/>
      <c r="M3220" s="112"/>
      <c r="N3220" s="112"/>
      <c r="O3220" s="112"/>
      <c r="P3220" s="113"/>
      <c r="Q3220" s="112"/>
      <c r="R3220" s="114"/>
      <c r="S3220" s="113"/>
      <c r="T3220" s="112"/>
      <c r="U3220" s="114"/>
      <c r="V3220" s="113"/>
      <c r="W3220" s="112"/>
      <c r="X3220" s="113"/>
    </row>
    <row r="3221" spans="1:24" x14ac:dyDescent="0.25">
      <c r="A3221" s="77"/>
      <c r="B3221" s="80"/>
      <c r="C3221" s="22"/>
      <c r="D3221" s="22"/>
      <c r="E3221" s="21"/>
      <c r="F3221" s="21"/>
      <c r="G3221" s="11"/>
      <c r="I3221" s="9"/>
      <c r="L3221" s="1"/>
      <c r="M3221" s="112"/>
      <c r="N3221" s="112"/>
      <c r="O3221" s="112"/>
      <c r="P3221" s="113"/>
      <c r="Q3221" s="112"/>
      <c r="R3221" s="114"/>
      <c r="S3221" s="113"/>
      <c r="T3221" s="112"/>
      <c r="U3221" s="114"/>
      <c r="V3221" s="113"/>
      <c r="W3221" s="112"/>
      <c r="X3221" s="113"/>
    </row>
    <row r="3222" spans="1:24" x14ac:dyDescent="0.25">
      <c r="A3222" s="77"/>
      <c r="B3222" s="80"/>
      <c r="C3222" s="22"/>
      <c r="D3222" s="22"/>
      <c r="E3222" s="21"/>
      <c r="F3222" s="21"/>
      <c r="G3222" s="11"/>
      <c r="I3222" s="9"/>
      <c r="L3222" s="1"/>
      <c r="M3222" s="112"/>
      <c r="N3222" s="112"/>
      <c r="O3222" s="112"/>
      <c r="P3222" s="113"/>
      <c r="Q3222" s="112"/>
      <c r="R3222" s="114"/>
      <c r="S3222" s="113"/>
      <c r="T3222" s="112"/>
      <c r="U3222" s="114"/>
      <c r="V3222" s="113"/>
      <c r="W3222" s="112"/>
      <c r="X3222" s="113"/>
    </row>
    <row r="3223" spans="1:24" x14ac:dyDescent="0.25">
      <c r="A3223" s="77"/>
      <c r="B3223" s="80"/>
      <c r="C3223" s="22"/>
      <c r="D3223" s="22"/>
      <c r="E3223" s="21"/>
      <c r="F3223" s="21"/>
      <c r="G3223" s="11"/>
      <c r="I3223" s="9"/>
      <c r="L3223" s="1"/>
      <c r="M3223" s="112"/>
      <c r="N3223" s="112"/>
      <c r="O3223" s="112"/>
      <c r="P3223" s="113"/>
      <c r="Q3223" s="112"/>
      <c r="R3223" s="114"/>
      <c r="S3223" s="113"/>
      <c r="T3223" s="112"/>
      <c r="U3223" s="114"/>
      <c r="V3223" s="113"/>
      <c r="W3223" s="112"/>
      <c r="X3223" s="113"/>
    </row>
    <row r="3224" spans="1:24" x14ac:dyDescent="0.25">
      <c r="A3224" s="77"/>
      <c r="B3224" s="80"/>
      <c r="C3224" s="22"/>
      <c r="D3224" s="22"/>
      <c r="E3224" s="21"/>
      <c r="F3224" s="21"/>
      <c r="G3224" s="11"/>
      <c r="I3224" s="9"/>
      <c r="L3224" s="1"/>
      <c r="M3224" s="112"/>
      <c r="N3224" s="112"/>
      <c r="O3224" s="112"/>
      <c r="P3224" s="113"/>
      <c r="Q3224" s="112"/>
      <c r="R3224" s="114"/>
      <c r="S3224" s="113"/>
      <c r="T3224" s="112"/>
      <c r="U3224" s="114"/>
      <c r="V3224" s="113"/>
      <c r="W3224" s="112"/>
      <c r="X3224" s="113"/>
    </row>
    <row r="3225" spans="1:24" x14ac:dyDescent="0.25">
      <c r="A3225" s="77"/>
      <c r="B3225" s="80"/>
      <c r="C3225" s="22"/>
      <c r="D3225" s="22"/>
      <c r="E3225" s="21"/>
      <c r="F3225" s="21"/>
      <c r="G3225" s="11"/>
      <c r="I3225" s="9"/>
      <c r="L3225" s="1"/>
      <c r="M3225" s="112"/>
      <c r="N3225" s="112"/>
      <c r="O3225" s="112"/>
      <c r="P3225" s="113"/>
      <c r="Q3225" s="112"/>
      <c r="R3225" s="114"/>
      <c r="S3225" s="113"/>
      <c r="T3225" s="112"/>
      <c r="U3225" s="114"/>
      <c r="V3225" s="113"/>
      <c r="W3225" s="112"/>
      <c r="X3225" s="113"/>
    </row>
    <row r="3226" spans="1:24" x14ac:dyDescent="0.25">
      <c r="A3226" s="77"/>
      <c r="B3226" s="80"/>
      <c r="C3226" s="22"/>
      <c r="D3226" s="22"/>
      <c r="E3226" s="21"/>
      <c r="F3226" s="21"/>
      <c r="G3226" s="11"/>
      <c r="I3226" s="9"/>
      <c r="L3226" s="1"/>
      <c r="M3226" s="112"/>
      <c r="N3226" s="112"/>
      <c r="O3226" s="112"/>
      <c r="P3226" s="113"/>
      <c r="Q3226" s="112"/>
      <c r="R3226" s="114"/>
      <c r="S3226" s="113"/>
      <c r="T3226" s="112"/>
      <c r="U3226" s="114"/>
      <c r="V3226" s="113"/>
      <c r="W3226" s="112"/>
      <c r="X3226" s="113"/>
    </row>
    <row r="3227" spans="1:24" x14ac:dyDescent="0.25">
      <c r="A3227" s="77"/>
      <c r="B3227" s="80"/>
      <c r="C3227" s="22"/>
      <c r="D3227" s="22"/>
      <c r="E3227" s="21"/>
      <c r="F3227" s="21"/>
      <c r="G3227" s="11"/>
      <c r="I3227" s="9"/>
      <c r="L3227" s="1"/>
      <c r="M3227" s="112"/>
      <c r="N3227" s="112"/>
      <c r="O3227" s="112"/>
      <c r="P3227" s="113"/>
      <c r="Q3227" s="112"/>
      <c r="R3227" s="114"/>
      <c r="S3227" s="113"/>
      <c r="T3227" s="112"/>
      <c r="U3227" s="114"/>
      <c r="V3227" s="113"/>
      <c r="W3227" s="112"/>
      <c r="X3227" s="113"/>
    </row>
    <row r="3228" spans="1:24" x14ac:dyDescent="0.25">
      <c r="A3228" s="77"/>
      <c r="B3228" s="80"/>
      <c r="C3228" s="22"/>
      <c r="D3228" s="22"/>
      <c r="E3228" s="21"/>
      <c r="F3228" s="21"/>
      <c r="G3228" s="11"/>
      <c r="I3228" s="9"/>
      <c r="L3228" s="1"/>
      <c r="M3228" s="112"/>
      <c r="N3228" s="112"/>
      <c r="O3228" s="112"/>
      <c r="P3228" s="113"/>
      <c r="Q3228" s="112"/>
      <c r="R3228" s="114"/>
      <c r="S3228" s="113"/>
      <c r="T3228" s="112"/>
      <c r="U3228" s="114"/>
      <c r="V3228" s="113"/>
      <c r="W3228" s="112"/>
      <c r="X3228" s="113"/>
    </row>
    <row r="3229" spans="1:24" x14ac:dyDescent="0.25">
      <c r="A3229" s="77"/>
      <c r="B3229" s="80"/>
      <c r="C3229" s="22"/>
      <c r="D3229" s="22"/>
      <c r="E3229" s="21"/>
      <c r="F3229" s="21"/>
      <c r="G3229" s="11"/>
      <c r="I3229" s="9"/>
      <c r="L3229" s="1"/>
      <c r="M3229" s="112"/>
      <c r="N3229" s="112"/>
      <c r="O3229" s="112"/>
      <c r="P3229" s="113"/>
      <c r="Q3229" s="112"/>
      <c r="R3229" s="114"/>
      <c r="S3229" s="113"/>
      <c r="T3229" s="112"/>
      <c r="U3229" s="114"/>
      <c r="V3229" s="113"/>
      <c r="W3229" s="112"/>
      <c r="X3229" s="113"/>
    </row>
    <row r="3230" spans="1:24" x14ac:dyDescent="0.25">
      <c r="A3230" s="77"/>
      <c r="B3230" s="80"/>
      <c r="C3230" s="22"/>
      <c r="D3230" s="22"/>
      <c r="E3230" s="21"/>
      <c r="F3230" s="21"/>
      <c r="G3230" s="11"/>
      <c r="I3230" s="9"/>
      <c r="L3230" s="1"/>
      <c r="M3230" s="112"/>
      <c r="N3230" s="112"/>
      <c r="O3230" s="112"/>
      <c r="P3230" s="113"/>
      <c r="Q3230" s="112"/>
      <c r="R3230" s="114"/>
      <c r="S3230" s="113"/>
      <c r="T3230" s="112"/>
      <c r="U3230" s="114"/>
      <c r="V3230" s="113"/>
      <c r="W3230" s="112"/>
      <c r="X3230" s="113"/>
    </row>
    <row r="3231" spans="1:24" x14ac:dyDescent="0.25">
      <c r="A3231" s="77"/>
      <c r="B3231" s="80"/>
      <c r="C3231" s="22"/>
      <c r="D3231" s="22"/>
      <c r="E3231" s="21"/>
      <c r="F3231" s="21"/>
      <c r="G3231" s="11"/>
      <c r="I3231" s="9"/>
      <c r="L3231" s="1"/>
      <c r="M3231" s="112"/>
      <c r="N3231" s="112"/>
      <c r="O3231" s="112"/>
      <c r="P3231" s="113"/>
      <c r="Q3231" s="112"/>
      <c r="R3231" s="114"/>
      <c r="S3231" s="113"/>
      <c r="T3231" s="112"/>
      <c r="U3231" s="114"/>
      <c r="V3231" s="113"/>
      <c r="W3231" s="112"/>
      <c r="X3231" s="113"/>
    </row>
    <row r="3232" spans="1:24" x14ac:dyDescent="0.25">
      <c r="A3232" s="77"/>
      <c r="B3232" s="80"/>
      <c r="C3232" s="22"/>
      <c r="D3232" s="22"/>
      <c r="E3232" s="21"/>
      <c r="F3232" s="21"/>
      <c r="G3232" s="11"/>
      <c r="I3232" s="9"/>
      <c r="L3232" s="1"/>
      <c r="M3232" s="112"/>
      <c r="N3232" s="112"/>
      <c r="O3232" s="112"/>
      <c r="P3232" s="113"/>
      <c r="Q3232" s="112"/>
      <c r="R3232" s="114"/>
      <c r="S3232" s="113"/>
      <c r="T3232" s="112"/>
      <c r="U3232" s="114"/>
      <c r="V3232" s="113"/>
      <c r="W3232" s="112"/>
      <c r="X3232" s="113"/>
    </row>
    <row r="3233" spans="1:24" x14ac:dyDescent="0.25">
      <c r="A3233" s="77"/>
      <c r="B3233" s="80"/>
      <c r="C3233" s="22"/>
      <c r="D3233" s="22"/>
      <c r="E3233" s="21"/>
      <c r="F3233" s="21"/>
      <c r="G3233" s="11"/>
      <c r="I3233" s="9"/>
      <c r="L3233" s="1"/>
      <c r="M3233" s="112"/>
      <c r="N3233" s="112"/>
      <c r="O3233" s="112"/>
      <c r="P3233" s="113"/>
      <c r="Q3233" s="112"/>
      <c r="R3233" s="114"/>
      <c r="S3233" s="113"/>
      <c r="T3233" s="112"/>
      <c r="U3233" s="114"/>
      <c r="V3233" s="113"/>
      <c r="W3233" s="112"/>
      <c r="X3233" s="113"/>
    </row>
    <row r="3234" spans="1:24" x14ac:dyDescent="0.25">
      <c r="A3234" s="77"/>
      <c r="B3234" s="80"/>
      <c r="C3234" s="22"/>
      <c r="D3234" s="22"/>
      <c r="E3234" s="21"/>
      <c r="F3234" s="21"/>
      <c r="G3234" s="11"/>
      <c r="I3234" s="9"/>
      <c r="L3234" s="1"/>
      <c r="M3234" s="112"/>
      <c r="N3234" s="112"/>
      <c r="O3234" s="112"/>
      <c r="P3234" s="113"/>
      <c r="Q3234" s="112"/>
      <c r="R3234" s="114"/>
      <c r="S3234" s="113"/>
      <c r="T3234" s="112"/>
      <c r="U3234" s="114"/>
      <c r="V3234" s="113"/>
      <c r="W3234" s="112"/>
      <c r="X3234" s="113"/>
    </row>
    <row r="3235" spans="1:24" x14ac:dyDescent="0.25">
      <c r="A3235" s="77"/>
      <c r="B3235" s="80"/>
      <c r="C3235" s="22"/>
      <c r="D3235" s="22"/>
      <c r="E3235" s="21"/>
      <c r="F3235" s="21"/>
      <c r="G3235" s="11"/>
      <c r="I3235" s="9"/>
      <c r="L3235" s="1"/>
      <c r="M3235" s="112"/>
      <c r="N3235" s="112"/>
      <c r="O3235" s="112"/>
      <c r="P3235" s="113"/>
      <c r="Q3235" s="112"/>
      <c r="R3235" s="114"/>
      <c r="S3235" s="113"/>
      <c r="T3235" s="112"/>
      <c r="U3235" s="114"/>
      <c r="V3235" s="113"/>
      <c r="W3235" s="112"/>
      <c r="X3235" s="113"/>
    </row>
    <row r="3236" spans="1:24" x14ac:dyDescent="0.25">
      <c r="A3236" s="77"/>
      <c r="B3236" s="80"/>
      <c r="C3236" s="22"/>
      <c r="D3236" s="22"/>
      <c r="E3236" s="21"/>
      <c r="F3236" s="21"/>
      <c r="G3236" s="11"/>
      <c r="I3236" s="9"/>
      <c r="L3236" s="1"/>
      <c r="M3236" s="112"/>
      <c r="N3236" s="112"/>
      <c r="O3236" s="112"/>
      <c r="P3236" s="113"/>
      <c r="Q3236" s="112"/>
      <c r="R3236" s="114"/>
      <c r="S3236" s="113"/>
      <c r="T3236" s="112"/>
      <c r="U3236" s="114"/>
      <c r="V3236" s="113"/>
      <c r="W3236" s="112"/>
      <c r="X3236" s="113"/>
    </row>
    <row r="3237" spans="1:24" x14ac:dyDescent="0.25">
      <c r="A3237" s="77"/>
      <c r="B3237" s="80"/>
      <c r="C3237" s="22"/>
      <c r="D3237" s="22"/>
      <c r="E3237" s="21"/>
      <c r="F3237" s="21"/>
      <c r="G3237" s="11"/>
      <c r="I3237" s="9"/>
      <c r="L3237" s="1"/>
      <c r="M3237" s="112"/>
      <c r="N3237" s="112"/>
      <c r="O3237" s="112"/>
      <c r="P3237" s="113"/>
      <c r="Q3237" s="112"/>
      <c r="R3237" s="114"/>
      <c r="S3237" s="113"/>
      <c r="T3237" s="112"/>
      <c r="U3237" s="114"/>
      <c r="V3237" s="113"/>
      <c r="W3237" s="112"/>
      <c r="X3237" s="113"/>
    </row>
    <row r="3238" spans="1:24" x14ac:dyDescent="0.25">
      <c r="A3238" s="77"/>
      <c r="B3238" s="80"/>
      <c r="C3238" s="22"/>
      <c r="D3238" s="22"/>
      <c r="E3238" s="21"/>
      <c r="F3238" s="21"/>
      <c r="G3238" s="11"/>
      <c r="I3238" s="9"/>
      <c r="L3238" s="1"/>
      <c r="M3238" s="112"/>
      <c r="N3238" s="112"/>
      <c r="O3238" s="112"/>
      <c r="P3238" s="113"/>
      <c r="Q3238" s="112"/>
      <c r="R3238" s="114"/>
      <c r="S3238" s="113"/>
      <c r="T3238" s="112"/>
      <c r="U3238" s="114"/>
      <c r="V3238" s="113"/>
      <c r="W3238" s="112"/>
      <c r="X3238" s="113"/>
    </row>
    <row r="3239" spans="1:24" x14ac:dyDescent="0.25">
      <c r="A3239" s="77"/>
      <c r="B3239" s="80"/>
      <c r="C3239" s="22"/>
      <c r="D3239" s="22"/>
      <c r="E3239" s="21"/>
      <c r="F3239" s="21"/>
      <c r="G3239" s="11"/>
      <c r="I3239" s="9"/>
      <c r="L3239" s="1"/>
      <c r="M3239" s="112"/>
      <c r="N3239" s="112"/>
      <c r="O3239" s="112"/>
      <c r="P3239" s="113"/>
      <c r="Q3239" s="112"/>
      <c r="R3239" s="114"/>
      <c r="S3239" s="113"/>
      <c r="T3239" s="112"/>
      <c r="U3239" s="114"/>
      <c r="V3239" s="113"/>
      <c r="W3239" s="112"/>
      <c r="X3239" s="113"/>
    </row>
    <row r="3240" spans="1:24" x14ac:dyDescent="0.25">
      <c r="A3240" s="77"/>
      <c r="B3240" s="80"/>
      <c r="C3240" s="22"/>
      <c r="D3240" s="22"/>
      <c r="E3240" s="21"/>
      <c r="F3240" s="21"/>
      <c r="G3240" s="11"/>
      <c r="I3240" s="9"/>
      <c r="L3240" s="1"/>
      <c r="M3240" s="112"/>
      <c r="N3240" s="112"/>
      <c r="O3240" s="112"/>
      <c r="P3240" s="113"/>
      <c r="Q3240" s="112"/>
      <c r="R3240" s="114"/>
      <c r="S3240" s="113"/>
      <c r="T3240" s="112"/>
      <c r="U3240" s="114"/>
      <c r="V3240" s="113"/>
      <c r="W3240" s="112"/>
      <c r="X3240" s="113"/>
    </row>
    <row r="3241" spans="1:24" x14ac:dyDescent="0.25">
      <c r="A3241" s="77"/>
      <c r="B3241" s="80"/>
      <c r="C3241" s="22"/>
      <c r="D3241" s="22"/>
      <c r="E3241" s="21"/>
      <c r="F3241" s="21"/>
      <c r="G3241" s="11"/>
      <c r="I3241" s="9"/>
      <c r="L3241" s="1"/>
      <c r="M3241" s="112"/>
      <c r="N3241" s="112"/>
      <c r="O3241" s="112"/>
      <c r="P3241" s="113"/>
      <c r="Q3241" s="112"/>
      <c r="R3241" s="114"/>
      <c r="S3241" s="113"/>
      <c r="T3241" s="112"/>
      <c r="U3241" s="114"/>
      <c r="V3241" s="113"/>
      <c r="W3241" s="112"/>
      <c r="X3241" s="113"/>
    </row>
    <row r="3242" spans="1:24" x14ac:dyDescent="0.25">
      <c r="A3242" s="77"/>
      <c r="B3242" s="80"/>
      <c r="C3242" s="22"/>
      <c r="D3242" s="22"/>
      <c r="E3242" s="21"/>
      <c r="F3242" s="21"/>
      <c r="G3242" s="11"/>
      <c r="I3242" s="9"/>
      <c r="L3242" s="1"/>
      <c r="M3242" s="112"/>
      <c r="N3242" s="112"/>
      <c r="O3242" s="112"/>
      <c r="P3242" s="113"/>
      <c r="Q3242" s="112"/>
      <c r="R3242" s="114"/>
      <c r="S3242" s="113"/>
      <c r="T3242" s="112"/>
      <c r="U3242" s="114"/>
      <c r="V3242" s="113"/>
      <c r="W3242" s="112"/>
      <c r="X3242" s="113"/>
    </row>
    <row r="3243" spans="1:24" x14ac:dyDescent="0.25">
      <c r="A3243" s="77"/>
      <c r="B3243" s="80"/>
      <c r="C3243" s="22"/>
      <c r="D3243" s="22"/>
      <c r="E3243" s="21"/>
      <c r="F3243" s="21"/>
      <c r="G3243" s="11"/>
      <c r="I3243" s="9"/>
      <c r="L3243" s="1"/>
      <c r="M3243" s="112"/>
      <c r="N3243" s="112"/>
      <c r="O3243" s="112"/>
      <c r="P3243" s="113"/>
      <c r="Q3243" s="112"/>
      <c r="R3243" s="114"/>
      <c r="S3243" s="113"/>
      <c r="T3243" s="112"/>
      <c r="U3243" s="114"/>
      <c r="V3243" s="113"/>
      <c r="W3243" s="112"/>
      <c r="X3243" s="113"/>
    </row>
    <row r="3244" spans="1:24" x14ac:dyDescent="0.25">
      <c r="A3244" s="77"/>
      <c r="B3244" s="80"/>
      <c r="C3244" s="22"/>
      <c r="D3244" s="22"/>
      <c r="E3244" s="21"/>
      <c r="F3244" s="21"/>
      <c r="G3244" s="11"/>
      <c r="I3244" s="9"/>
      <c r="L3244" s="1"/>
      <c r="M3244" s="112"/>
      <c r="N3244" s="112"/>
      <c r="O3244" s="112"/>
      <c r="P3244" s="113"/>
      <c r="Q3244" s="112"/>
      <c r="R3244" s="114"/>
      <c r="S3244" s="113"/>
      <c r="T3244" s="112"/>
      <c r="U3244" s="114"/>
      <c r="V3244" s="113"/>
      <c r="W3244" s="112"/>
      <c r="X3244" s="113"/>
    </row>
    <row r="3245" spans="1:24" x14ac:dyDescent="0.25">
      <c r="A3245" s="77"/>
      <c r="B3245" s="80"/>
      <c r="C3245" s="22"/>
      <c r="D3245" s="22"/>
      <c r="E3245" s="21"/>
      <c r="F3245" s="21"/>
      <c r="G3245" s="11"/>
      <c r="I3245" s="9"/>
      <c r="L3245" s="1"/>
      <c r="M3245" s="112"/>
      <c r="N3245" s="112"/>
      <c r="O3245" s="112"/>
      <c r="P3245" s="113"/>
      <c r="Q3245" s="112"/>
      <c r="R3245" s="114"/>
      <c r="S3245" s="113"/>
      <c r="T3245" s="112"/>
      <c r="U3245" s="114"/>
      <c r="V3245" s="113"/>
      <c r="W3245" s="112"/>
      <c r="X3245" s="113"/>
    </row>
    <row r="3246" spans="1:24" x14ac:dyDescent="0.25">
      <c r="A3246" s="77"/>
      <c r="B3246" s="80"/>
      <c r="C3246" s="22"/>
      <c r="D3246" s="22"/>
      <c r="E3246" s="21"/>
      <c r="F3246" s="21"/>
      <c r="G3246" s="11"/>
      <c r="I3246" s="9"/>
      <c r="L3246" s="1"/>
      <c r="M3246" s="112"/>
      <c r="N3246" s="112"/>
      <c r="O3246" s="112"/>
      <c r="P3246" s="113"/>
      <c r="Q3246" s="112"/>
      <c r="R3246" s="114"/>
      <c r="S3246" s="113"/>
      <c r="T3246" s="112"/>
      <c r="U3246" s="114"/>
      <c r="V3246" s="113"/>
      <c r="W3246" s="112"/>
      <c r="X3246" s="113"/>
    </row>
    <row r="3247" spans="1:24" x14ac:dyDescent="0.25">
      <c r="A3247" s="77"/>
      <c r="B3247" s="80"/>
      <c r="C3247" s="22"/>
      <c r="D3247" s="22"/>
      <c r="E3247" s="21"/>
      <c r="F3247" s="21"/>
      <c r="G3247" s="11"/>
      <c r="I3247" s="9"/>
      <c r="L3247" s="1"/>
      <c r="M3247" s="112"/>
      <c r="N3247" s="112"/>
      <c r="O3247" s="112"/>
      <c r="P3247" s="113"/>
      <c r="Q3247" s="112"/>
      <c r="R3247" s="114"/>
      <c r="S3247" s="113"/>
      <c r="T3247" s="112"/>
      <c r="U3247" s="114"/>
      <c r="V3247" s="113"/>
      <c r="W3247" s="112"/>
      <c r="X3247" s="113"/>
    </row>
    <row r="3248" spans="1:24" x14ac:dyDescent="0.25">
      <c r="A3248" s="77"/>
      <c r="B3248" s="80"/>
      <c r="C3248" s="22"/>
      <c r="D3248" s="22"/>
      <c r="E3248" s="21"/>
      <c r="F3248" s="21"/>
      <c r="G3248" s="11"/>
      <c r="I3248" s="9"/>
      <c r="L3248" s="1"/>
      <c r="M3248" s="112"/>
      <c r="N3248" s="112"/>
      <c r="O3248" s="112"/>
      <c r="P3248" s="113"/>
      <c r="Q3248" s="112"/>
      <c r="R3248" s="114"/>
      <c r="S3248" s="113"/>
      <c r="T3248" s="112"/>
      <c r="U3248" s="114"/>
      <c r="V3248" s="113"/>
      <c r="W3248" s="112"/>
      <c r="X3248" s="113"/>
    </row>
    <row r="3249" spans="1:24" x14ac:dyDescent="0.25">
      <c r="A3249" s="77"/>
      <c r="B3249" s="80"/>
      <c r="C3249" s="22"/>
      <c r="D3249" s="22"/>
      <c r="E3249" s="21"/>
      <c r="F3249" s="21"/>
      <c r="G3249" s="11"/>
      <c r="I3249" s="9"/>
      <c r="L3249" s="1"/>
      <c r="M3249" s="112"/>
      <c r="N3249" s="112"/>
      <c r="O3249" s="112"/>
      <c r="P3249" s="113"/>
      <c r="Q3249" s="112"/>
      <c r="R3249" s="114"/>
      <c r="S3249" s="113"/>
      <c r="T3249" s="112"/>
      <c r="U3249" s="114"/>
      <c r="V3249" s="113"/>
      <c r="W3249" s="112"/>
      <c r="X3249" s="113"/>
    </row>
    <row r="3250" spans="1:24" x14ac:dyDescent="0.25">
      <c r="A3250" s="77"/>
      <c r="B3250" s="80"/>
      <c r="C3250" s="22"/>
      <c r="D3250" s="22"/>
      <c r="E3250" s="21"/>
      <c r="F3250" s="21"/>
      <c r="G3250" s="11"/>
      <c r="I3250" s="9"/>
      <c r="L3250" s="1"/>
      <c r="M3250" s="112"/>
      <c r="N3250" s="112"/>
      <c r="O3250" s="112"/>
      <c r="P3250" s="113"/>
      <c r="Q3250" s="112"/>
      <c r="R3250" s="114"/>
      <c r="S3250" s="113"/>
      <c r="T3250" s="112"/>
      <c r="U3250" s="114"/>
      <c r="V3250" s="113"/>
      <c r="W3250" s="112"/>
      <c r="X3250" s="113"/>
    </row>
    <row r="3251" spans="1:24" x14ac:dyDescent="0.25">
      <c r="A3251" s="77"/>
      <c r="B3251" s="80"/>
      <c r="C3251" s="22"/>
      <c r="D3251" s="22"/>
      <c r="E3251" s="21"/>
      <c r="F3251" s="21"/>
      <c r="G3251" s="11"/>
      <c r="I3251" s="9"/>
      <c r="L3251" s="1"/>
      <c r="M3251" s="112"/>
      <c r="N3251" s="112"/>
      <c r="O3251" s="112"/>
      <c r="P3251" s="113"/>
      <c r="Q3251" s="112"/>
      <c r="R3251" s="114"/>
      <c r="S3251" s="113"/>
      <c r="T3251" s="112"/>
      <c r="U3251" s="114"/>
      <c r="V3251" s="113"/>
      <c r="W3251" s="112"/>
      <c r="X3251" s="113"/>
    </row>
    <row r="3252" spans="1:24" x14ac:dyDescent="0.25">
      <c r="A3252" s="77"/>
      <c r="B3252" s="80"/>
      <c r="C3252" s="22"/>
      <c r="D3252" s="22"/>
      <c r="E3252" s="21"/>
      <c r="F3252" s="21"/>
      <c r="G3252" s="11"/>
      <c r="I3252" s="9"/>
      <c r="L3252" s="1"/>
      <c r="M3252" s="112"/>
      <c r="N3252" s="112"/>
      <c r="O3252" s="112"/>
      <c r="P3252" s="113"/>
      <c r="Q3252" s="112"/>
      <c r="R3252" s="114"/>
      <c r="S3252" s="113"/>
      <c r="T3252" s="112"/>
      <c r="U3252" s="114"/>
      <c r="V3252" s="113"/>
      <c r="W3252" s="112"/>
      <c r="X3252" s="113"/>
    </row>
    <row r="3253" spans="1:24" x14ac:dyDescent="0.25">
      <c r="A3253" s="77"/>
      <c r="B3253" s="80"/>
      <c r="C3253" s="22"/>
      <c r="D3253" s="22"/>
      <c r="E3253" s="21"/>
      <c r="F3253" s="21"/>
      <c r="G3253" s="11"/>
      <c r="I3253" s="9"/>
      <c r="L3253" s="1"/>
      <c r="M3253" s="112"/>
      <c r="N3253" s="112"/>
      <c r="O3253" s="112"/>
      <c r="P3253" s="113"/>
      <c r="Q3253" s="112"/>
      <c r="R3253" s="114"/>
      <c r="S3253" s="113"/>
      <c r="T3253" s="112"/>
      <c r="U3253" s="114"/>
      <c r="V3253" s="113"/>
      <c r="W3253" s="112"/>
      <c r="X3253" s="113"/>
    </row>
    <row r="3254" spans="1:24" x14ac:dyDescent="0.25">
      <c r="A3254" s="77"/>
      <c r="B3254" s="80"/>
      <c r="C3254" s="22"/>
      <c r="D3254" s="22"/>
      <c r="E3254" s="21"/>
      <c r="F3254" s="21"/>
      <c r="G3254" s="11"/>
      <c r="I3254" s="9"/>
      <c r="L3254" s="1"/>
      <c r="M3254" s="112"/>
      <c r="N3254" s="112"/>
      <c r="O3254" s="112"/>
      <c r="P3254" s="113"/>
      <c r="Q3254" s="112"/>
      <c r="R3254" s="114"/>
      <c r="S3254" s="113"/>
      <c r="T3254" s="112"/>
      <c r="U3254" s="114"/>
      <c r="V3254" s="113"/>
      <c r="W3254" s="112"/>
      <c r="X3254" s="113"/>
    </row>
    <row r="3255" spans="1:24" x14ac:dyDescent="0.25">
      <c r="A3255" s="77"/>
      <c r="B3255" s="80"/>
      <c r="C3255" s="22"/>
      <c r="D3255" s="22"/>
      <c r="E3255" s="21"/>
      <c r="F3255" s="21"/>
      <c r="G3255" s="11"/>
      <c r="I3255" s="9"/>
      <c r="L3255" s="1"/>
      <c r="M3255" s="112"/>
      <c r="N3255" s="112"/>
      <c r="O3255" s="112"/>
      <c r="P3255" s="113"/>
      <c r="Q3255" s="112"/>
      <c r="R3255" s="114"/>
      <c r="S3255" s="113"/>
      <c r="T3255" s="112"/>
      <c r="U3255" s="114"/>
      <c r="V3255" s="113"/>
      <c r="W3255" s="112"/>
      <c r="X3255" s="113"/>
    </row>
    <row r="3256" spans="1:24" x14ac:dyDescent="0.25">
      <c r="A3256" s="77"/>
      <c r="B3256" s="80"/>
      <c r="C3256" s="22"/>
      <c r="D3256" s="22"/>
      <c r="E3256" s="21"/>
      <c r="F3256" s="21"/>
      <c r="G3256" s="11"/>
      <c r="I3256" s="9"/>
      <c r="L3256" s="1"/>
      <c r="M3256" s="112"/>
      <c r="N3256" s="112"/>
      <c r="O3256" s="112"/>
      <c r="P3256" s="113"/>
      <c r="Q3256" s="112"/>
      <c r="R3256" s="114"/>
      <c r="S3256" s="113"/>
      <c r="T3256" s="112"/>
      <c r="U3256" s="114"/>
      <c r="V3256" s="113"/>
      <c r="W3256" s="112"/>
      <c r="X3256" s="113"/>
    </row>
    <row r="3257" spans="1:24" x14ac:dyDescent="0.25">
      <c r="A3257" s="77"/>
      <c r="B3257" s="80"/>
      <c r="C3257" s="22"/>
      <c r="D3257" s="22"/>
      <c r="E3257" s="21"/>
      <c r="F3257" s="21"/>
      <c r="G3257" s="11"/>
      <c r="I3257" s="9"/>
      <c r="L3257" s="1"/>
      <c r="M3257" s="112"/>
      <c r="N3257" s="112"/>
      <c r="O3257" s="112"/>
      <c r="P3257" s="113"/>
      <c r="Q3257" s="112"/>
      <c r="R3257" s="114"/>
      <c r="S3257" s="113"/>
      <c r="T3257" s="112"/>
      <c r="U3257" s="114"/>
      <c r="V3257" s="113"/>
      <c r="W3257" s="112"/>
      <c r="X3257" s="113"/>
    </row>
    <row r="3258" spans="1:24" x14ac:dyDescent="0.25">
      <c r="A3258" s="77"/>
      <c r="B3258" s="80"/>
      <c r="C3258" s="22"/>
      <c r="D3258" s="22"/>
      <c r="E3258" s="21"/>
      <c r="F3258" s="21"/>
      <c r="G3258" s="11"/>
      <c r="I3258" s="9"/>
      <c r="L3258" s="1"/>
      <c r="M3258" s="112"/>
      <c r="N3258" s="112"/>
      <c r="O3258" s="112"/>
      <c r="P3258" s="113"/>
      <c r="Q3258" s="112"/>
      <c r="R3258" s="114"/>
      <c r="S3258" s="113"/>
      <c r="T3258" s="112"/>
      <c r="U3258" s="114"/>
      <c r="V3258" s="113"/>
      <c r="W3258" s="112"/>
      <c r="X3258" s="113"/>
    </row>
    <row r="3259" spans="1:24" x14ac:dyDescent="0.25">
      <c r="A3259" s="77"/>
      <c r="B3259" s="80"/>
      <c r="C3259" s="22"/>
      <c r="D3259" s="22"/>
      <c r="E3259" s="21"/>
      <c r="F3259" s="21"/>
      <c r="G3259" s="11"/>
      <c r="I3259" s="9"/>
      <c r="L3259" s="1"/>
      <c r="M3259" s="112"/>
      <c r="N3259" s="112"/>
      <c r="O3259" s="112"/>
      <c r="P3259" s="113"/>
      <c r="Q3259" s="112"/>
      <c r="R3259" s="114"/>
      <c r="S3259" s="113"/>
      <c r="T3259" s="112"/>
      <c r="U3259" s="114"/>
      <c r="V3259" s="113"/>
      <c r="W3259" s="112"/>
      <c r="X3259" s="113"/>
    </row>
    <row r="3260" spans="1:24" x14ac:dyDescent="0.25">
      <c r="A3260" s="77"/>
      <c r="B3260" s="80"/>
      <c r="C3260" s="22"/>
      <c r="D3260" s="22"/>
      <c r="E3260" s="21"/>
      <c r="F3260" s="21"/>
      <c r="G3260" s="11"/>
      <c r="I3260" s="9"/>
      <c r="L3260" s="1"/>
      <c r="M3260" s="112"/>
      <c r="N3260" s="112"/>
      <c r="O3260" s="112"/>
      <c r="P3260" s="113"/>
      <c r="Q3260" s="112"/>
      <c r="R3260" s="114"/>
      <c r="S3260" s="113"/>
      <c r="T3260" s="112"/>
      <c r="U3260" s="114"/>
      <c r="V3260" s="113"/>
      <c r="W3260" s="112"/>
      <c r="X3260" s="113"/>
    </row>
    <row r="3261" spans="1:24" x14ac:dyDescent="0.25">
      <c r="A3261" s="77"/>
      <c r="B3261" s="80"/>
      <c r="C3261" s="22"/>
      <c r="D3261" s="22"/>
      <c r="E3261" s="21"/>
      <c r="F3261" s="21"/>
      <c r="G3261" s="11"/>
      <c r="I3261" s="9"/>
      <c r="L3261" s="1"/>
      <c r="M3261" s="112"/>
      <c r="N3261" s="112"/>
      <c r="O3261" s="112"/>
      <c r="P3261" s="113"/>
      <c r="Q3261" s="112"/>
      <c r="R3261" s="114"/>
      <c r="S3261" s="113"/>
      <c r="T3261" s="112"/>
      <c r="U3261" s="114"/>
      <c r="V3261" s="113"/>
      <c r="W3261" s="112"/>
      <c r="X3261" s="113"/>
    </row>
    <row r="3262" spans="1:24" x14ac:dyDescent="0.25">
      <c r="A3262" s="77"/>
      <c r="B3262" s="80"/>
      <c r="C3262" s="22"/>
      <c r="D3262" s="22"/>
      <c r="E3262" s="21"/>
      <c r="F3262" s="21"/>
      <c r="G3262" s="11"/>
      <c r="I3262" s="9"/>
      <c r="L3262" s="1"/>
      <c r="M3262" s="112"/>
      <c r="N3262" s="112"/>
      <c r="O3262" s="112"/>
      <c r="P3262" s="113"/>
      <c r="Q3262" s="112"/>
      <c r="R3262" s="114"/>
      <c r="S3262" s="113"/>
      <c r="T3262" s="112"/>
      <c r="U3262" s="114"/>
      <c r="V3262" s="113"/>
      <c r="W3262" s="112"/>
      <c r="X3262" s="113"/>
    </row>
    <row r="3263" spans="1:24" x14ac:dyDescent="0.25">
      <c r="A3263" s="77"/>
      <c r="B3263" s="80"/>
      <c r="C3263" s="22"/>
      <c r="D3263" s="22"/>
      <c r="E3263" s="21"/>
      <c r="F3263" s="21"/>
      <c r="G3263" s="11"/>
      <c r="I3263" s="9"/>
      <c r="L3263" s="1"/>
      <c r="M3263" s="112"/>
      <c r="N3263" s="112"/>
      <c r="O3263" s="112"/>
      <c r="P3263" s="113"/>
      <c r="Q3263" s="112"/>
      <c r="R3263" s="114"/>
      <c r="S3263" s="113"/>
      <c r="T3263" s="112"/>
      <c r="U3263" s="114"/>
      <c r="V3263" s="113"/>
      <c r="W3263" s="112"/>
      <c r="X3263" s="113"/>
    </row>
    <row r="3264" spans="1:24" x14ac:dyDescent="0.25">
      <c r="A3264" s="77"/>
      <c r="B3264" s="80"/>
      <c r="C3264" s="22"/>
      <c r="D3264" s="22"/>
      <c r="E3264" s="21"/>
      <c r="F3264" s="21"/>
      <c r="G3264" s="11"/>
      <c r="I3264" s="9"/>
      <c r="L3264" s="1"/>
      <c r="M3264" s="112"/>
      <c r="N3264" s="112"/>
      <c r="O3264" s="112"/>
      <c r="P3264" s="113"/>
      <c r="Q3264" s="112"/>
      <c r="R3264" s="114"/>
      <c r="S3264" s="113"/>
      <c r="T3264" s="112"/>
      <c r="U3264" s="114"/>
      <c r="V3264" s="113"/>
      <c r="W3264" s="112"/>
      <c r="X3264" s="113"/>
    </row>
    <row r="3265" spans="1:24" x14ac:dyDescent="0.25">
      <c r="A3265" s="77"/>
      <c r="B3265" s="80"/>
      <c r="C3265" s="22"/>
      <c r="D3265" s="22"/>
      <c r="E3265" s="21"/>
      <c r="F3265" s="21"/>
      <c r="G3265" s="11"/>
      <c r="I3265" s="9"/>
      <c r="L3265" s="1"/>
      <c r="M3265" s="112"/>
      <c r="N3265" s="112"/>
      <c r="O3265" s="112"/>
      <c r="P3265" s="113"/>
      <c r="Q3265" s="112"/>
      <c r="R3265" s="114"/>
      <c r="S3265" s="113"/>
      <c r="T3265" s="112"/>
      <c r="U3265" s="114"/>
      <c r="V3265" s="113"/>
      <c r="W3265" s="112"/>
      <c r="X3265" s="113"/>
    </row>
    <row r="3266" spans="1:24" x14ac:dyDescent="0.25">
      <c r="A3266" s="77"/>
      <c r="B3266" s="80"/>
      <c r="C3266" s="22"/>
      <c r="D3266" s="22"/>
      <c r="E3266" s="21"/>
      <c r="F3266" s="21"/>
      <c r="G3266" s="11"/>
      <c r="I3266" s="9"/>
      <c r="L3266" s="1"/>
      <c r="M3266" s="112"/>
      <c r="N3266" s="112"/>
      <c r="O3266" s="112"/>
      <c r="P3266" s="113"/>
      <c r="Q3266" s="112"/>
      <c r="R3266" s="114"/>
      <c r="S3266" s="113"/>
      <c r="T3266" s="112"/>
      <c r="U3266" s="114"/>
      <c r="V3266" s="113"/>
      <c r="W3266" s="112"/>
      <c r="X3266" s="113"/>
    </row>
    <row r="3267" spans="1:24" x14ac:dyDescent="0.25">
      <c r="A3267" s="77"/>
      <c r="B3267" s="80"/>
      <c r="C3267" s="22"/>
      <c r="D3267" s="22"/>
      <c r="E3267" s="21"/>
      <c r="F3267" s="21"/>
      <c r="G3267" s="11"/>
      <c r="I3267" s="9"/>
      <c r="L3267" s="1"/>
      <c r="M3267" s="112"/>
      <c r="N3267" s="112"/>
      <c r="O3267" s="112"/>
      <c r="P3267" s="113"/>
      <c r="Q3267" s="112"/>
      <c r="R3267" s="114"/>
      <c r="S3267" s="113"/>
      <c r="T3267" s="112"/>
      <c r="U3267" s="114"/>
      <c r="V3267" s="113"/>
      <c r="W3267" s="112"/>
      <c r="X3267" s="113"/>
    </row>
    <row r="3268" spans="1:24" x14ac:dyDescent="0.25">
      <c r="A3268" s="77"/>
      <c r="B3268" s="80"/>
      <c r="C3268" s="22"/>
      <c r="D3268" s="22"/>
      <c r="E3268" s="21"/>
      <c r="F3268" s="21"/>
      <c r="G3268" s="11"/>
      <c r="I3268" s="9"/>
      <c r="L3268" s="1"/>
      <c r="M3268" s="112"/>
      <c r="N3268" s="112"/>
      <c r="O3268" s="112"/>
      <c r="P3268" s="113"/>
      <c r="Q3268" s="112"/>
      <c r="R3268" s="114"/>
      <c r="S3268" s="113"/>
      <c r="T3268" s="112"/>
      <c r="U3268" s="114"/>
      <c r="V3268" s="113"/>
      <c r="W3268" s="112"/>
      <c r="X3268" s="113"/>
    </row>
    <row r="3269" spans="1:24" x14ac:dyDescent="0.25">
      <c r="A3269" s="77"/>
      <c r="B3269" s="80"/>
      <c r="C3269" s="22"/>
      <c r="D3269" s="22"/>
      <c r="E3269" s="21"/>
      <c r="F3269" s="21"/>
      <c r="G3269" s="11"/>
      <c r="I3269" s="9"/>
      <c r="L3269" s="1"/>
      <c r="M3269" s="112"/>
      <c r="N3269" s="112"/>
      <c r="O3269" s="112"/>
      <c r="P3269" s="113"/>
      <c r="Q3269" s="112"/>
      <c r="R3269" s="114"/>
      <c r="S3269" s="113"/>
      <c r="T3269" s="112"/>
      <c r="U3269" s="114"/>
      <c r="V3269" s="113"/>
      <c r="W3269" s="112"/>
      <c r="X3269" s="113"/>
    </row>
    <row r="3270" spans="1:24" x14ac:dyDescent="0.25">
      <c r="A3270" s="77"/>
      <c r="B3270" s="80"/>
      <c r="C3270" s="22"/>
      <c r="D3270" s="22"/>
      <c r="E3270" s="21"/>
      <c r="F3270" s="21"/>
      <c r="G3270" s="11"/>
      <c r="I3270" s="9"/>
      <c r="L3270" s="1"/>
      <c r="M3270" s="112"/>
      <c r="N3270" s="112"/>
      <c r="O3270" s="112"/>
      <c r="P3270" s="113"/>
      <c r="Q3270" s="112"/>
      <c r="R3270" s="114"/>
      <c r="S3270" s="113"/>
      <c r="T3270" s="112"/>
      <c r="U3270" s="114"/>
      <c r="V3270" s="113"/>
      <c r="W3270" s="112"/>
      <c r="X3270" s="113"/>
    </row>
    <row r="3271" spans="1:24" x14ac:dyDescent="0.25">
      <c r="A3271" s="77"/>
      <c r="B3271" s="80"/>
      <c r="C3271" s="22"/>
      <c r="D3271" s="22"/>
      <c r="E3271" s="21"/>
      <c r="F3271" s="21"/>
      <c r="G3271" s="11"/>
      <c r="I3271" s="9"/>
      <c r="L3271" s="1"/>
      <c r="M3271" s="112"/>
      <c r="N3271" s="112"/>
      <c r="O3271" s="112"/>
      <c r="P3271" s="113"/>
      <c r="Q3271" s="112"/>
      <c r="R3271" s="114"/>
      <c r="S3271" s="113"/>
      <c r="T3271" s="112"/>
      <c r="U3271" s="114"/>
      <c r="V3271" s="113"/>
      <c r="W3271" s="112"/>
      <c r="X3271" s="113"/>
    </row>
    <row r="3272" spans="1:24" x14ac:dyDescent="0.25">
      <c r="A3272" s="77"/>
      <c r="B3272" s="80"/>
      <c r="C3272" s="22"/>
      <c r="D3272" s="22"/>
      <c r="E3272" s="21"/>
      <c r="F3272" s="21"/>
      <c r="G3272" s="11"/>
      <c r="I3272" s="9"/>
      <c r="L3272" s="1"/>
      <c r="M3272" s="112"/>
      <c r="N3272" s="112"/>
      <c r="O3272" s="112"/>
      <c r="P3272" s="113"/>
      <c r="Q3272" s="112"/>
      <c r="R3272" s="114"/>
      <c r="S3272" s="113"/>
      <c r="T3272" s="112"/>
      <c r="U3272" s="114"/>
      <c r="V3272" s="113"/>
      <c r="W3272" s="112"/>
      <c r="X3272" s="113"/>
    </row>
    <row r="3273" spans="1:24" x14ac:dyDescent="0.25">
      <c r="A3273" s="77"/>
      <c r="B3273" s="80"/>
      <c r="C3273" s="22"/>
      <c r="D3273" s="22"/>
      <c r="E3273" s="21"/>
      <c r="F3273" s="21"/>
      <c r="G3273" s="11"/>
      <c r="I3273" s="9"/>
      <c r="L3273" s="1"/>
      <c r="M3273" s="112"/>
      <c r="N3273" s="112"/>
      <c r="O3273" s="112"/>
      <c r="P3273" s="113"/>
      <c r="Q3273" s="112"/>
      <c r="R3273" s="114"/>
      <c r="S3273" s="113"/>
      <c r="T3273" s="112"/>
      <c r="U3273" s="114"/>
      <c r="V3273" s="113"/>
      <c r="W3273" s="112"/>
      <c r="X3273" s="113"/>
    </row>
    <row r="3274" spans="1:24" x14ac:dyDescent="0.25">
      <c r="M3274" s="112"/>
      <c r="N3274" s="112"/>
      <c r="O3274" s="112"/>
      <c r="P3274" s="113"/>
      <c r="Q3274" s="112"/>
      <c r="R3274" s="114"/>
      <c r="S3274" s="113"/>
      <c r="T3274" s="112"/>
      <c r="U3274" s="114"/>
      <c r="V3274" s="113"/>
      <c r="W3274" s="112"/>
      <c r="X3274" s="113"/>
    </row>
  </sheetData>
  <conditionalFormatting sqref="M3:X3274">
    <cfRule type="cellIs" dxfId="1" priority="1" operator="equal">
      <formula>"Answer Required"</formula>
    </cfRule>
  </conditionalFormatting>
  <conditionalFormatting sqref="S3:S3274">
    <cfRule type="cellIs" priority="3" operator="equal">
      <formula>"Answer Requiree"</formula>
    </cfRule>
  </conditionalFormatting>
  <conditionalFormatting sqref="T3:T3274 W3:W3274">
    <cfRule type="cellIs" dxfId="0" priority="2" operator="equal">
      <formula>"Answer Required - Provide information relating to the external restriction"</formula>
    </cfRule>
  </conditionalFormatting>
  <dataValidations count="3">
    <dataValidation type="list" allowBlank="1" showInputMessage="1" showErrorMessage="1" error="Use the drop-down list to enter yes, no, or n/a" sqref="P3:P3274" xr:uid="{2FB0D54E-6994-4025-A07C-F5AC9DAEC075}">
      <formula1>$Y$4:$Y$6</formula1>
    </dataValidation>
    <dataValidation type="list" allowBlank="1" showInputMessage="1" showErrorMessage="1" error="Use the drop-down list to enter yes or no" sqref="N3:N3274" xr:uid="{A77E48CF-97C5-41B3-9A0E-5C0D53AA7E46}">
      <formula1>$Y$4:$Y$5</formula1>
    </dataValidation>
    <dataValidation type="list" allowBlank="1" showInputMessage="1" showErrorMessage="1" error="Use the drop-down list to enter yes or no." sqref="V3:V3274 X3:X3274 S3:S3274" xr:uid="{C86FED8D-A823-421E-B685-1EDD2F1209BA}">
      <formula1>$Y$4:$Y$5</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Fund Description</vt:lpstr>
      <vt:lpstr>Fund Information</vt:lpstr>
      <vt:lpstr>ACFR Class Vlookup</vt:lpstr>
      <vt:lpstr>Table A as of March 2024</vt:lpstr>
      <vt:lpstr>BU and Control BU Listing</vt:lpstr>
      <vt:lpstr>All Agency Table</vt:lpstr>
      <vt:lpstr>500,550,560,610,650,660 and HEI</vt:lpstr>
      <vt:lpstr>Excluded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2024-06-20T13:09:58Z</dcterms:modified>
</cp:coreProperties>
</file>